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Hierarquia" sheetId="2" state="visible" r:id="rId4"/>
    <sheet name="Pipeline_Completo" sheetId="3" state="visible" r:id="rId5"/>
    <sheet name="Resumo_Escritorio" sheetId="4" state="visible" r:id="rId6"/>
    <sheet name="Resumo_Gerente" sheetId="5" state="visible" r:id="rId7"/>
    <sheet name="Produto_x_Gerente" sheetId="6" state="visible" r:id="rId8"/>
    <sheet name="Contas" sheetId="7" state="visible" r:id="rId9"/>
    <sheet name="Qualidade_Dados" sheetId="8" state="visible" r:id="rId10"/>
    <sheet name="raw_sales_pipeline" sheetId="9" state="visible" r:id="rId11"/>
    <sheet name="raw_accounts" sheetId="10" state="visible" r:id="rId12"/>
    <sheet name="raw_products" sheetId="11" state="visible" r:id="rId13"/>
    <sheet name="raw_sales_teams" sheetId="12" state="visible" r:id="rId14"/>
  </sheets>
  <definedNames>
    <definedName function="false" hidden="true" localSheetId="6" name="_xlnm._FilterDatabase" vbProcedure="false">Contas!$A$1:$Q$86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<sst xmlns="http://schemas.openxmlformats.org/spreadsheetml/2006/main" count="145239" uniqueCount="9542">
  <si>
    <t xml:space="preserve">CRM relacional — Escritório › Gerente › Vendedor › Deal › Conta › Produto</t>
  </si>
  <si>
    <t xml:space="preserve">Todas as 4 tabelas do dataset ligadas com exatidão. Os números das abas de resumo são fórmulas sobre a aba Pipeline_Completo.</t>
  </si>
  <si>
    <t xml:space="preserve">PREMISSAS (editáveis)</t>
  </si>
  <si>
    <t xml:space="preserve">Data de referência ("hoje")</t>
  </si>
  <si>
    <t xml:space="preserve">Último dia com dados no dataset. Usada para calcular a idade dos deals abertos.</t>
  </si>
  <si>
    <t xml:space="preserve">Limite "Saudável" (dias)</t>
  </si>
  <si>
    <t xml:space="preserve">Até aqui = dentro do tempo em que ~75% dos deals ganhos fecham (p75 do ciclo dos ganhos = 85 dias).</t>
  </si>
  <si>
    <t xml:space="preserve">Limite "Esfriando" (dias)</t>
  </si>
  <si>
    <t xml:space="preserve">~95% dos deals ganhos fecharam até 114 dias.</t>
  </si>
  <si>
    <t xml:space="preserve">Limite "Zumbi" (dias)</t>
  </si>
  <si>
    <t xml:space="preserve">Maior ciclo de qualquer deal fechado no histórico. Acima disso nenhum deal jamais fechou.</t>
  </si>
  <si>
    <t xml:space="preserve">COMO AS TABELAS SE LIGAM</t>
  </si>
  <si>
    <t xml:space="preserve">sales_pipeline.sales_agent</t>
  </si>
  <si>
    <t xml:space="preserve">→ sales_teams</t>
  </si>
  <si>
    <t xml:space="preserve">Cada deal tem 1 vendedor; cada vendedor tem 1 gerente e 1 escritório regional.</t>
  </si>
  <si>
    <t xml:space="preserve">sales_pipeline.product</t>
  </si>
  <si>
    <t xml:space="preserve">→ products</t>
  </si>
  <si>
    <t xml:space="preserve">Preço de tabela e série. Corrigido: "GTXPro" (1.480 linhas) não existia em products → tratado como "GTX Pro".</t>
  </si>
  <si>
    <t xml:space="preserve">sales_pipeline.account</t>
  </si>
  <si>
    <t xml:space="preserve">→ accounts</t>
  </si>
  <si>
    <t xml:space="preserve">Setor, receita, funcionários, país, empresa-mãe. 1.425 deals abertos NÃO têm conta preenchida.</t>
  </si>
  <si>
    <t xml:space="preserve">Hierarquia</t>
  </si>
  <si>
    <t xml:space="preserve">3 › 6 › 35</t>
  </si>
  <si>
    <t xml:space="preserve">3 escritórios › 6 gerentes (2 por escritório) › 35 vendedores. 5 vendedores não têm nenhum deal.</t>
  </si>
  <si>
    <t xml:space="preserve">DEFINIÇÕES</t>
  </si>
  <si>
    <t xml:space="preserve">Receita ganha</t>
  </si>
  <si>
    <t xml:space="preserve">Soma de close_value dos deals Won (valor real fechado).</t>
  </si>
  <si>
    <t xml:space="preserve">Pipeline aberto (estimado)</t>
  </si>
  <si>
    <t xml:space="preserve">Deals Engaging + Prospecting não têm close_value. Usamos o preço de tabela do produto (nos ganhos, close_value ≈ preço de tabela, desvio médio &lt; 1%).</t>
  </si>
  <si>
    <t xml:space="preserve">Win rate</t>
  </si>
  <si>
    <t xml:space="preserve">Won ÷ (Won + Lost). Atenção: deals iniciados em 2016 têm win rate inflado (82%) porque perdas antes de mar/2017 não estão no dataset.</t>
  </si>
  <si>
    <t xml:space="preserve">Relógio do deal</t>
  </si>
  <si>
    <t xml:space="preserve">Só para Engaging: Saudável / Esfriando / Última chance / Zumbi, pela idade na data de referência e pelos limites acima.</t>
  </si>
  <si>
    <t xml:space="preserve">Ciclo (dias)</t>
  </si>
  <si>
    <t xml:space="preserve">close_date − engage_date (deals fechados).</t>
  </si>
  <si>
    <t xml:space="preserve">ABAS</t>
  </si>
  <si>
    <t xml:space="preserve">Escritório › Gerente › Vendedor com todos os números de cada um, subtotais por gerente e escritório.</t>
  </si>
  <si>
    <t xml:space="preserve">Resumo_Escritorio / Resumo_Gerente</t>
  </si>
  <si>
    <t xml:space="preserve">Visão consolidada por nível.</t>
  </si>
  <si>
    <t xml:space="preserve">Produto_x_Gerente</t>
  </si>
  <si>
    <t xml:space="preserve">Receita ganha e pipeline aberto de cada produto, por equipe.</t>
  </si>
  <si>
    <t xml:space="preserve">Contas</t>
  </si>
  <si>
    <t xml:space="preserve">Cada conta com seus números e quantos vendedores/gerentes/escritórios mexem nela.</t>
  </si>
  <si>
    <t xml:space="preserve">Pipeline_Completo</t>
  </si>
  <si>
    <t xml:space="preserve">As 8.800 oportunidades com TODAS as colunas das 4 tabelas lado a lado (filtrável).</t>
  </si>
  <si>
    <t xml:space="preserve">Qualidade_Dados</t>
  </si>
  <si>
    <t xml:space="preserve">Problemas encontrados nos dados, com contagem.</t>
  </si>
  <si>
    <t xml:space="preserve">raw_*</t>
  </si>
  <si>
    <t xml:space="preserve">Os 4 CSVs originais, sem alteração, para auditoria.</t>
  </si>
  <si>
    <t xml:space="preserve">Legenda: texto azul com fundo amarelo = premissa editável. Demais números = fórmulas.</t>
  </si>
  <si>
    <t xml:space="preserve">Escritório</t>
  </si>
  <si>
    <t xml:space="preserve">Gerente</t>
  </si>
  <si>
    <t xml:space="preserve">Vendedor</t>
  </si>
  <si>
    <t xml:space="preserve">Deals total</t>
  </si>
  <si>
    <t xml:space="preserve">Won</t>
  </si>
  <si>
    <t xml:space="preserve">Lost</t>
  </si>
  <si>
    <t xml:space="preserve">Engaging</t>
  </si>
  <si>
    <t xml:space="preserve">Prospecting</t>
  </si>
  <si>
    <t xml:space="preserve">Receita ganha (US$)</t>
  </si>
  <si>
    <t xml:space="preserve">Ticket médio ganho (US$)</t>
  </si>
  <si>
    <t xml:space="preserve">Pipeline aberto (US$)</t>
  </si>
  <si>
    <t xml:space="preserve">Engaging vivos (≤ limite zumbi)</t>
  </si>
  <si>
    <t xml:space="preserve">Valor vivos (US$)</t>
  </si>
  <si>
    <t xml:space="preserve">Zumbis</t>
  </si>
  <si>
    <t xml:space="preserve">Valor zumbi (US$)</t>
  </si>
  <si>
    <t xml:space="preserve">% pipeline Engaging zumbi</t>
  </si>
  <si>
    <t xml:space="preserve">Abertos sem conta</t>
  </si>
  <si>
    <t xml:space="preserve">Central</t>
  </si>
  <si>
    <t xml:space="preserve">Dustin Brinkmann</t>
  </si>
  <si>
    <t xml:space="preserve">Anna Snelling</t>
  </si>
  <si>
    <t xml:space="preserve">Cecily Lampkin</t>
  </si>
  <si>
    <t xml:space="preserve">Versie Hillebrand</t>
  </si>
  <si>
    <t xml:space="preserve">Lajuana Vencill</t>
  </si>
  <si>
    <t xml:space="preserve">Moses Frase</t>
  </si>
  <si>
    <t xml:space="preserve">Subtotal Dustin Brinkmann</t>
  </si>
  <si>
    <t xml:space="preserve">Melvin Marxen</t>
  </si>
  <si>
    <t xml:space="preserve">Jonathan Berthelot</t>
  </si>
  <si>
    <t xml:space="preserve">Marty Freudenburg</t>
  </si>
  <si>
    <t xml:space="preserve">Gladys Colclough</t>
  </si>
  <si>
    <t xml:space="preserve">Niesha Huffines</t>
  </si>
  <si>
    <t xml:space="preserve">Darcel Schlecht</t>
  </si>
  <si>
    <t xml:space="preserve">Mei-Mei Johns</t>
  </si>
  <si>
    <t xml:space="preserve">Subtotal Melvin Marxen</t>
  </si>
  <si>
    <t xml:space="preserve">TOTAL escritório Central</t>
  </si>
  <si>
    <t xml:space="preserve">East</t>
  </si>
  <si>
    <t xml:space="preserve">Cara Losch</t>
  </si>
  <si>
    <t xml:space="preserve">Violet Mclelland</t>
  </si>
  <si>
    <t xml:space="preserve">Corliss Cosme</t>
  </si>
  <si>
    <t xml:space="preserve">Rosie Papadopoulos</t>
  </si>
  <si>
    <t xml:space="preserve">Garret Kinder</t>
  </si>
  <si>
    <t xml:space="preserve">Wilburn Farren</t>
  </si>
  <si>
    <t xml:space="preserve">Elizabeth Anderson</t>
  </si>
  <si>
    <t xml:space="preserve">Subtotal Cara Losch</t>
  </si>
  <si>
    <t xml:space="preserve">Rocco Neubert</t>
  </si>
  <si>
    <t xml:space="preserve">Daniell Hammack</t>
  </si>
  <si>
    <t xml:space="preserve">Cassey Cress</t>
  </si>
  <si>
    <t xml:space="preserve">Donn Cantrell</t>
  </si>
  <si>
    <t xml:space="preserve">Reed Clapper</t>
  </si>
  <si>
    <t xml:space="preserve">Boris Faz</t>
  </si>
  <si>
    <t xml:space="preserve">Natalya Ivanova</t>
  </si>
  <si>
    <t xml:space="preserve">Subtotal Rocco Neubert</t>
  </si>
  <si>
    <t xml:space="preserve">TOTAL escritório East</t>
  </si>
  <si>
    <t xml:space="preserve">West</t>
  </si>
  <si>
    <t xml:space="preserve">Celia Rouche</t>
  </si>
  <si>
    <t xml:space="preserve">Vicki Laflamme</t>
  </si>
  <si>
    <t xml:space="preserve">Rosalina Dieter</t>
  </si>
  <si>
    <t xml:space="preserve">Hayden Neloms</t>
  </si>
  <si>
    <t xml:space="preserve">Markita Hansen</t>
  </si>
  <si>
    <t xml:space="preserve">Elease Gluck</t>
  </si>
  <si>
    <t xml:space="preserve">Carol Thompson</t>
  </si>
  <si>
    <t xml:space="preserve">Subtotal Celia Rouche</t>
  </si>
  <si>
    <t xml:space="preserve">Summer Sewald</t>
  </si>
  <si>
    <t xml:space="preserve">James Ascencio</t>
  </si>
  <si>
    <t xml:space="preserve">Kary Hendrixson</t>
  </si>
  <si>
    <t xml:space="preserve">Kami Bicknell</t>
  </si>
  <si>
    <t xml:space="preserve">Zane Levy</t>
  </si>
  <si>
    <t xml:space="preserve">Maureen Marcano</t>
  </si>
  <si>
    <t xml:space="preserve">Carl Lin</t>
  </si>
  <si>
    <t xml:space="preserve">Subtotal Summer Sewald</t>
  </si>
  <si>
    <t xml:space="preserve">TOTAL escritório West</t>
  </si>
  <si>
    <t xml:space="preserve">TOTAL GERAL</t>
  </si>
  <si>
    <t xml:space="preserve">Linhas em laranja (Deals total = 0): vendedores cadastrados em sales_teams sem nenhuma oportunidade no pipeline.</t>
  </si>
  <si>
    <t xml:space="preserve">Check: TOTAL GERAL de "Deals total" deve ser 8.800 →</t>
  </si>
  <si>
    <t xml:space="preserve">opportunity_id</t>
  </si>
  <si>
    <t xml:space="preserve">Conta</t>
  </si>
  <si>
    <t xml:space="preserve">Setor</t>
  </si>
  <si>
    <t xml:space="preserve">Receita conta (US$ mi)</t>
  </si>
  <si>
    <t xml:space="preserve">Funcionários</t>
  </si>
  <si>
    <t xml:space="preserve">País sede</t>
  </si>
  <si>
    <t xml:space="preserve">Empresa-mãe</t>
  </si>
  <si>
    <t xml:space="preserve">Ano fundação</t>
  </si>
  <si>
    <t xml:space="preserve">Produto</t>
  </si>
  <si>
    <t xml:space="preserve">Série</t>
  </si>
  <si>
    <t xml:space="preserve">Preço tabela (US$)</t>
  </si>
  <si>
    <t xml:space="preserve">Estágio</t>
  </si>
  <si>
    <t xml:space="preserve">engage_date</t>
  </si>
  <si>
    <t xml:space="preserve">close_date</t>
  </si>
  <si>
    <t xml:space="preserve">close_value (US$)</t>
  </si>
  <si>
    <t xml:space="preserve">Valor considerado (US$)</t>
  </si>
  <si>
    <t xml:space="preserve">Idade aberto (dias)</t>
  </si>
  <si>
    <t xml:space="preserve">Relógio</t>
  </si>
  <si>
    <t xml:space="preserve">Ganho (1/0)</t>
  </si>
  <si>
    <t xml:space="preserve">Produto corrigido?</t>
  </si>
  <si>
    <t xml:space="preserve">Conta faltando?</t>
  </si>
  <si>
    <t xml:space="preserve">ZNBS69V1</t>
  </si>
  <si>
    <t xml:space="preserve">Ron-tech</t>
  </si>
  <si>
    <t xml:space="preserve">medical</t>
  </si>
  <si>
    <t xml:space="preserve">United States</t>
  </si>
  <si>
    <t xml:space="preserve">MG Special</t>
  </si>
  <si>
    <t xml:space="preserve">MG</t>
  </si>
  <si>
    <t xml:space="preserve">NL3JZH1Z</t>
  </si>
  <si>
    <t xml:space="preserve">Bioholding</t>
  </si>
  <si>
    <t xml:space="preserve">Philipines</t>
  </si>
  <si>
    <t xml:space="preserve">8SOQADK7</t>
  </si>
  <si>
    <t xml:space="preserve">Gogozoom</t>
  </si>
  <si>
    <t xml:space="preserve">telecommunications</t>
  </si>
  <si>
    <t xml:space="preserve">Sonron</t>
  </si>
  <si>
    <t xml:space="preserve">HEE6P0QH</t>
  </si>
  <si>
    <t xml:space="preserve">Statholdings</t>
  </si>
  <si>
    <t xml:space="preserve">employment</t>
  </si>
  <si>
    <t xml:space="preserve">MG Advanced</t>
  </si>
  <si>
    <t xml:space="preserve">TTA9LYBS</t>
  </si>
  <si>
    <t xml:space="preserve">Treequote</t>
  </si>
  <si>
    <t xml:space="preserve">K53BC1T9</t>
  </si>
  <si>
    <t xml:space="preserve">Domzoom</t>
  </si>
  <si>
    <t xml:space="preserve">entertainment</t>
  </si>
  <si>
    <t xml:space="preserve">3X13866U</t>
  </si>
  <si>
    <t xml:space="preserve">dambase</t>
  </si>
  <si>
    <t xml:space="preserve">marketing</t>
  </si>
  <si>
    <t xml:space="preserve">Inity</t>
  </si>
  <si>
    <t xml:space="preserve">GTX Plus Basic</t>
  </si>
  <si>
    <t xml:space="preserve">GTX</t>
  </si>
  <si>
    <t xml:space="preserve">SKY95DVG</t>
  </si>
  <si>
    <t xml:space="preserve">Betatech</t>
  </si>
  <si>
    <t xml:space="preserve">Kenya</t>
  </si>
  <si>
    <t xml:space="preserve">94GI0ZJ7</t>
  </si>
  <si>
    <t xml:space="preserve">Stanredtax</t>
  </si>
  <si>
    <t xml:space="preserve">finance</t>
  </si>
  <si>
    <t xml:space="preserve">GTX Plus Pro</t>
  </si>
  <si>
    <t xml:space="preserve">W1KLFNE4</t>
  </si>
  <si>
    <t xml:space="preserve">Isdom</t>
  </si>
  <si>
    <t xml:space="preserve">L62MDI48</t>
  </si>
  <si>
    <t xml:space="preserve">44H0FJMH</t>
  </si>
  <si>
    <t xml:space="preserve">MZAN11FT</t>
  </si>
  <si>
    <t xml:space="preserve">Conecom</t>
  </si>
  <si>
    <t xml:space="preserve">technolgy</t>
  </si>
  <si>
    <t xml:space="preserve">GTX Basic</t>
  </si>
  <si>
    <t xml:space="preserve">G4F8W039</t>
  </si>
  <si>
    <t xml:space="preserve">Rundofase</t>
  </si>
  <si>
    <t xml:space="preserve">4T31MWVO</t>
  </si>
  <si>
    <t xml:space="preserve">Q7IRUJK7</t>
  </si>
  <si>
    <t xml:space="preserve">Codehow</t>
  </si>
  <si>
    <t xml:space="preserve">software</t>
  </si>
  <si>
    <t xml:space="preserve">Acme Corporation</t>
  </si>
  <si>
    <t xml:space="preserve">PC1NUL8Q</t>
  </si>
  <si>
    <t xml:space="preserve">Hottechi</t>
  </si>
  <si>
    <t xml:space="preserve">Korea</t>
  </si>
  <si>
    <t xml:space="preserve">279625VN</t>
  </si>
  <si>
    <t xml:space="preserve">Funholding</t>
  </si>
  <si>
    <t xml:space="preserve">Golddex</t>
  </si>
  <si>
    <t xml:space="preserve">VCA1WAB0</t>
  </si>
  <si>
    <t xml:space="preserve">BBC3JB3H</t>
  </si>
  <si>
    <t xml:space="preserve">S24L8LVR</t>
  </si>
  <si>
    <t xml:space="preserve">VT5Y73GX</t>
  </si>
  <si>
    <t xml:space="preserve">8O9V7UOZ</t>
  </si>
  <si>
    <t xml:space="preserve">ZE84UHHB</t>
  </si>
  <si>
    <t xml:space="preserve">5AKGNKX1</t>
  </si>
  <si>
    <t xml:space="preserve">Konmatfix</t>
  </si>
  <si>
    <t xml:space="preserve">KNLMLTJH</t>
  </si>
  <si>
    <t xml:space="preserve">1DDW2GQW</t>
  </si>
  <si>
    <t xml:space="preserve">Cancity</t>
  </si>
  <si>
    <t xml:space="preserve">retail</t>
  </si>
  <si>
    <t xml:space="preserve">AAYV8GV4</t>
  </si>
  <si>
    <t xml:space="preserve">S6BG03TB</t>
  </si>
  <si>
    <t xml:space="preserve">84V18DBW</t>
  </si>
  <si>
    <t xml:space="preserve">Finhigh</t>
  </si>
  <si>
    <t xml:space="preserve">WFY0S4WW</t>
  </si>
  <si>
    <t xml:space="preserve">QY6HCHDH</t>
  </si>
  <si>
    <t xml:space="preserve">Condax</t>
  </si>
  <si>
    <t xml:space="preserve">UK2JIE61</t>
  </si>
  <si>
    <t xml:space="preserve">L47EPGVT</t>
  </si>
  <si>
    <t xml:space="preserve">P1KS5YFX</t>
  </si>
  <si>
    <t xml:space="preserve">L5T2HKKO</t>
  </si>
  <si>
    <t xml:space="preserve">6CEEGQ8I</t>
  </si>
  <si>
    <t xml:space="preserve">N6H58J55</t>
  </si>
  <si>
    <t xml:space="preserve">Streethex</t>
  </si>
  <si>
    <t xml:space="preserve">Belgium</t>
  </si>
  <si>
    <t xml:space="preserve">HTD2ME9C</t>
  </si>
  <si>
    <t xml:space="preserve">5ITSLO0E</t>
  </si>
  <si>
    <t xml:space="preserve">P5EVJUKQ</t>
  </si>
  <si>
    <t xml:space="preserve">U6N053E1</t>
  </si>
  <si>
    <t xml:space="preserve">Scottech</t>
  </si>
  <si>
    <t xml:space="preserve">8DWOWB6Y</t>
  </si>
  <si>
    <t xml:space="preserve">KR4K652E</t>
  </si>
  <si>
    <t xml:space="preserve">G0QKNVIJ</t>
  </si>
  <si>
    <t xml:space="preserve">6HRIX06M</t>
  </si>
  <si>
    <t xml:space="preserve">G7RCJBVL</t>
  </si>
  <si>
    <t xml:space="preserve">Dontechi</t>
  </si>
  <si>
    <t xml:space="preserve">G20IQSA3</t>
  </si>
  <si>
    <t xml:space="preserve">Q1ZKBGV5</t>
  </si>
  <si>
    <t xml:space="preserve">Globex Corporation</t>
  </si>
  <si>
    <t xml:space="preserve">Norway</t>
  </si>
  <si>
    <t xml:space="preserve">9JKODCAU</t>
  </si>
  <si>
    <t xml:space="preserve">JSDGELLK</t>
  </si>
  <si>
    <t xml:space="preserve">LV1754PS</t>
  </si>
  <si>
    <t xml:space="preserve">Rangreen</t>
  </si>
  <si>
    <t xml:space="preserve">Panama</t>
  </si>
  <si>
    <t xml:space="preserve">JIYYV11P</t>
  </si>
  <si>
    <t xml:space="preserve">Genco Pura Olive Oil Company</t>
  </si>
  <si>
    <t xml:space="preserve">Italy</t>
  </si>
  <si>
    <t xml:space="preserve">SAUAOZVO</t>
  </si>
  <si>
    <t xml:space="preserve">Toughzap</t>
  </si>
  <si>
    <t xml:space="preserve">WFJPWN9O</t>
  </si>
  <si>
    <t xml:space="preserve">COOYICXU</t>
  </si>
  <si>
    <t xml:space="preserve">UALNIVAY</t>
  </si>
  <si>
    <t xml:space="preserve">E5UW8AGQ</t>
  </si>
  <si>
    <t xml:space="preserve">EWA9JFBA</t>
  </si>
  <si>
    <t xml:space="preserve">Zumgoity</t>
  </si>
  <si>
    <t xml:space="preserve">RCQ32MXL</t>
  </si>
  <si>
    <t xml:space="preserve">396WP6JS</t>
  </si>
  <si>
    <t xml:space="preserve">6XHE52MV</t>
  </si>
  <si>
    <t xml:space="preserve">0YN6EALP</t>
  </si>
  <si>
    <t xml:space="preserve">NH0WGTR4</t>
  </si>
  <si>
    <t xml:space="preserve">HEG8WPQF</t>
  </si>
  <si>
    <t xml:space="preserve">0FST40LV</t>
  </si>
  <si>
    <t xml:space="preserve">I7WERQ6B</t>
  </si>
  <si>
    <t xml:space="preserve">Warephase</t>
  </si>
  <si>
    <t xml:space="preserve">services</t>
  </si>
  <si>
    <t xml:space="preserve">K2KK9SW2</t>
  </si>
  <si>
    <t xml:space="preserve">IDIMBX0N</t>
  </si>
  <si>
    <t xml:space="preserve">G7PNQB9M</t>
  </si>
  <si>
    <t xml:space="preserve">2BYD4WQ7</t>
  </si>
  <si>
    <t xml:space="preserve">DDBH2FPP</t>
  </si>
  <si>
    <t xml:space="preserve">ECOU1XXZ</t>
  </si>
  <si>
    <t xml:space="preserve">WNMF0OHM</t>
  </si>
  <si>
    <t xml:space="preserve">PHP5V833</t>
  </si>
  <si>
    <t xml:space="preserve">7XEB6TFB</t>
  </si>
  <si>
    <t xml:space="preserve">KV9LW061</t>
  </si>
  <si>
    <t xml:space="preserve">9BGKQZ3H</t>
  </si>
  <si>
    <t xml:space="preserve">M52B4VC5</t>
  </si>
  <si>
    <t xml:space="preserve">Z72Y3C3C</t>
  </si>
  <si>
    <t xml:space="preserve">X8QV83G1</t>
  </si>
  <si>
    <t xml:space="preserve">T1ZYZ70B</t>
  </si>
  <si>
    <t xml:space="preserve">SFFFNT6B</t>
  </si>
  <si>
    <t xml:space="preserve">99AAJPQN</t>
  </si>
  <si>
    <t xml:space="preserve">JW2FHT1G</t>
  </si>
  <si>
    <t xml:space="preserve">ZZJ4I52J</t>
  </si>
  <si>
    <t xml:space="preserve">7RI58VF7</t>
  </si>
  <si>
    <t xml:space="preserve">4AHNCJ2Y</t>
  </si>
  <si>
    <t xml:space="preserve">VIV0OXU6</t>
  </si>
  <si>
    <t xml:space="preserve">KVF0HK8S</t>
  </si>
  <si>
    <t xml:space="preserve">U9E3G8UT</t>
  </si>
  <si>
    <t xml:space="preserve">FB1AO8SL</t>
  </si>
  <si>
    <t xml:space="preserve">HJP5X1MT</t>
  </si>
  <si>
    <t xml:space="preserve">X9BUD48V</t>
  </si>
  <si>
    <t xml:space="preserve">8LTQ9ESQ</t>
  </si>
  <si>
    <t xml:space="preserve">EBBIJKLT</t>
  </si>
  <si>
    <t xml:space="preserve">93X2W24Q</t>
  </si>
  <si>
    <t xml:space="preserve">YXOM4S7G</t>
  </si>
  <si>
    <t xml:space="preserve">2K8H292S</t>
  </si>
  <si>
    <t xml:space="preserve">8OHCCD42</t>
  </si>
  <si>
    <t xml:space="preserve">QBCK25DV</t>
  </si>
  <si>
    <t xml:space="preserve">7I6OHUE4</t>
  </si>
  <si>
    <t xml:space="preserve">AY9NWO78</t>
  </si>
  <si>
    <t xml:space="preserve">BEP06EN5</t>
  </si>
  <si>
    <t xml:space="preserve">0PGJNCD7</t>
  </si>
  <si>
    <t xml:space="preserve">7X7YIWJO</t>
  </si>
  <si>
    <t xml:space="preserve">EXICVP8C</t>
  </si>
  <si>
    <t xml:space="preserve">DLXFY70W</t>
  </si>
  <si>
    <t xml:space="preserve">Q22714T0</t>
  </si>
  <si>
    <t xml:space="preserve">FCGE8U5M</t>
  </si>
  <si>
    <t xml:space="preserve">ROQBT7TM</t>
  </si>
  <si>
    <t xml:space="preserve">WLFLY0BD</t>
  </si>
  <si>
    <t xml:space="preserve">0VXUZU7P</t>
  </si>
  <si>
    <t xml:space="preserve">8MXI6J6N</t>
  </si>
  <si>
    <t xml:space="preserve">NCL2AJUL</t>
  </si>
  <si>
    <t xml:space="preserve">7FKONHLX</t>
  </si>
  <si>
    <t xml:space="preserve">PEPOKEFV</t>
  </si>
  <si>
    <t xml:space="preserve">M16WB7N8</t>
  </si>
  <si>
    <t xml:space="preserve">JHVY8I1M</t>
  </si>
  <si>
    <t xml:space="preserve">FQ4QOS8U</t>
  </si>
  <si>
    <t xml:space="preserve">XW9U35NQ</t>
  </si>
  <si>
    <t xml:space="preserve">066V2ZGP</t>
  </si>
  <si>
    <t xml:space="preserve">IE6TPFU9</t>
  </si>
  <si>
    <t xml:space="preserve">AZZEZKBN</t>
  </si>
  <si>
    <t xml:space="preserve">443ATESI</t>
  </si>
  <si>
    <t xml:space="preserve">GBSK2HX8</t>
  </si>
  <si>
    <t xml:space="preserve">KOFE244J</t>
  </si>
  <si>
    <t xml:space="preserve">PDMWTS8O</t>
  </si>
  <si>
    <t xml:space="preserve">OPEICJES</t>
  </si>
  <si>
    <t xml:space="preserve">10UN7LA8</t>
  </si>
  <si>
    <t xml:space="preserve">4Z7B0OQB</t>
  </si>
  <si>
    <t xml:space="preserve">PYEQPW42</t>
  </si>
  <si>
    <t xml:space="preserve">IRCBYH9Z</t>
  </si>
  <si>
    <t xml:space="preserve">3WC1FUFP</t>
  </si>
  <si>
    <t xml:space="preserve">SHG8Y43V</t>
  </si>
  <si>
    <t xml:space="preserve">XSB7IN6X</t>
  </si>
  <si>
    <t xml:space="preserve">KLZ95C62</t>
  </si>
  <si>
    <t xml:space="preserve">ROBBKT4T</t>
  </si>
  <si>
    <t xml:space="preserve">KV1EXWQG</t>
  </si>
  <si>
    <t xml:space="preserve">P4GX3HZH</t>
  </si>
  <si>
    <t xml:space="preserve">WSPM5X5V</t>
  </si>
  <si>
    <t xml:space="preserve">V1ROZMCX</t>
  </si>
  <si>
    <t xml:space="preserve">CEQ3J96G</t>
  </si>
  <si>
    <t xml:space="preserve">9KN4MG14</t>
  </si>
  <si>
    <t xml:space="preserve">4V3TLIGG</t>
  </si>
  <si>
    <t xml:space="preserve">43AH1M09</t>
  </si>
  <si>
    <t xml:space="preserve">852ZZB90</t>
  </si>
  <si>
    <t xml:space="preserve">V2GGEAOC</t>
  </si>
  <si>
    <t xml:space="preserve">OATOYNX2</t>
  </si>
  <si>
    <t xml:space="preserve">TUDKP25E</t>
  </si>
  <si>
    <t xml:space="preserve">IQ5ASHI1</t>
  </si>
  <si>
    <t xml:space="preserve">G378ZBNC</t>
  </si>
  <si>
    <t xml:space="preserve">G86OKJFV</t>
  </si>
  <si>
    <t xml:space="preserve">32A5TJ6D</t>
  </si>
  <si>
    <t xml:space="preserve">CYSF0YQN</t>
  </si>
  <si>
    <t xml:space="preserve">HEK08UMI</t>
  </si>
  <si>
    <t xml:space="preserve">UZI6MKVR</t>
  </si>
  <si>
    <t xml:space="preserve">N1H9ILZ9</t>
  </si>
  <si>
    <t xml:space="preserve">V8RYC18P</t>
  </si>
  <si>
    <t xml:space="preserve">1O58TWRZ</t>
  </si>
  <si>
    <t xml:space="preserve">RHOZIG9P</t>
  </si>
  <si>
    <t xml:space="preserve">OJBBZHM4</t>
  </si>
  <si>
    <t xml:space="preserve">CGCPVYNI</t>
  </si>
  <si>
    <t xml:space="preserve">ST8ZOXKI</t>
  </si>
  <si>
    <t xml:space="preserve">P07OGZ3F</t>
  </si>
  <si>
    <t xml:space="preserve">MELHF0ZP</t>
  </si>
  <si>
    <t xml:space="preserve">G54JJCMX</t>
  </si>
  <si>
    <t xml:space="preserve">BPQ0358T</t>
  </si>
  <si>
    <t xml:space="preserve">NXFAXN16</t>
  </si>
  <si>
    <t xml:space="preserve">JNIMHE7Y</t>
  </si>
  <si>
    <t xml:space="preserve">3QTN3F5T</t>
  </si>
  <si>
    <t xml:space="preserve">9YVSYSE8</t>
  </si>
  <si>
    <t xml:space="preserve">VUF34IPC</t>
  </si>
  <si>
    <t xml:space="preserve">38YQ4771</t>
  </si>
  <si>
    <t xml:space="preserve">K7FBRQCA</t>
  </si>
  <si>
    <t xml:space="preserve">F4V2FXK0</t>
  </si>
  <si>
    <t xml:space="preserve">8X890G2T</t>
  </si>
  <si>
    <t xml:space="preserve">6LC0XB2D</t>
  </si>
  <si>
    <t xml:space="preserve">0WC2J3UP</t>
  </si>
  <si>
    <t xml:space="preserve">VWSFZUNS</t>
  </si>
  <si>
    <t xml:space="preserve">NYI5VMXK</t>
  </si>
  <si>
    <t xml:space="preserve">PFHUAJ47</t>
  </si>
  <si>
    <t xml:space="preserve">CKJZ86N6</t>
  </si>
  <si>
    <t xml:space="preserve">ASC1OWNE</t>
  </si>
  <si>
    <t xml:space="preserve">UKSS5YPE</t>
  </si>
  <si>
    <t xml:space="preserve">Q81Q0PJK</t>
  </si>
  <si>
    <t xml:space="preserve">TP9IE6PV</t>
  </si>
  <si>
    <t xml:space="preserve">29ZDUK49</t>
  </si>
  <si>
    <t xml:space="preserve">8QOUXQEV</t>
  </si>
  <si>
    <t xml:space="preserve">313EIVW4</t>
  </si>
  <si>
    <t xml:space="preserve">NNAYAA7T</t>
  </si>
  <si>
    <t xml:space="preserve">019I751P</t>
  </si>
  <si>
    <t xml:space="preserve">FVCL72VU</t>
  </si>
  <si>
    <t xml:space="preserve">24OSGLGF</t>
  </si>
  <si>
    <t xml:space="preserve">5MRPZ44K</t>
  </si>
  <si>
    <t xml:space="preserve">CC3B5DSU</t>
  </si>
  <si>
    <t xml:space="preserve">E62A05BH</t>
  </si>
  <si>
    <t xml:space="preserve">U3GCADFV</t>
  </si>
  <si>
    <t xml:space="preserve">4MTCQ31T</t>
  </si>
  <si>
    <t xml:space="preserve">K1UREXI5</t>
  </si>
  <si>
    <t xml:space="preserve">6178B4JM</t>
  </si>
  <si>
    <t xml:space="preserve">G5GPTVMU</t>
  </si>
  <si>
    <t xml:space="preserve">185PGG0J</t>
  </si>
  <si>
    <t xml:space="preserve">P3QQIMTA</t>
  </si>
  <si>
    <t xml:space="preserve">WB1CQNJU</t>
  </si>
  <si>
    <t xml:space="preserve">OQYDQCTM</t>
  </si>
  <si>
    <t xml:space="preserve">S46ZLF3G</t>
  </si>
  <si>
    <t xml:space="preserve">WHZEK68G</t>
  </si>
  <si>
    <t xml:space="preserve">SHKTBB71</t>
  </si>
  <si>
    <t xml:space="preserve">LAYVBSH4</t>
  </si>
  <si>
    <t xml:space="preserve">055Z2OAS</t>
  </si>
  <si>
    <t xml:space="preserve">Q9VC6GV0</t>
  </si>
  <si>
    <t xml:space="preserve">G11DEJSL</t>
  </si>
  <si>
    <t xml:space="preserve">BP45IP77</t>
  </si>
  <si>
    <t xml:space="preserve">ZGFB0IF1</t>
  </si>
  <si>
    <t xml:space="preserve">LD4F6QTP</t>
  </si>
  <si>
    <t xml:space="preserve">Groovestreet</t>
  </si>
  <si>
    <t xml:space="preserve">1FEHFRKX</t>
  </si>
  <si>
    <t xml:space="preserve">Labdrill</t>
  </si>
  <si>
    <t xml:space="preserve">DNBR1VHP</t>
  </si>
  <si>
    <t xml:space="preserve">Silis</t>
  </si>
  <si>
    <t xml:space="preserve">1R2CLEGQ</t>
  </si>
  <si>
    <t xml:space="preserve">KOG75BRP</t>
  </si>
  <si>
    <t xml:space="preserve">SV3T5L5N</t>
  </si>
  <si>
    <t xml:space="preserve">THRXY3SV</t>
  </si>
  <si>
    <t xml:space="preserve">S50ETCN7</t>
  </si>
  <si>
    <t xml:space="preserve">0KRVN3V5</t>
  </si>
  <si>
    <t xml:space="preserve">Hatfan</t>
  </si>
  <si>
    <t xml:space="preserve">JNDSA5B4</t>
  </si>
  <si>
    <t xml:space="preserve">QRR70537</t>
  </si>
  <si>
    <t xml:space="preserve">T4AW06MM</t>
  </si>
  <si>
    <t xml:space="preserve">FEFNNXH1</t>
  </si>
  <si>
    <t xml:space="preserve">Singletechno</t>
  </si>
  <si>
    <t xml:space="preserve">3DATPTEH</t>
  </si>
  <si>
    <t xml:space="preserve">FT5U6NIG</t>
  </si>
  <si>
    <t xml:space="preserve">RQF6II3D</t>
  </si>
  <si>
    <t xml:space="preserve">E9J482PX</t>
  </si>
  <si>
    <t xml:space="preserve">RZYCBSQN</t>
  </si>
  <si>
    <t xml:space="preserve">84BIAFGY</t>
  </si>
  <si>
    <t xml:space="preserve">J732416R</t>
  </si>
  <si>
    <t xml:space="preserve">IAUXJ05J</t>
  </si>
  <si>
    <t xml:space="preserve">G7H64S20</t>
  </si>
  <si>
    <t xml:space="preserve">7FZ9CBZ3</t>
  </si>
  <si>
    <t xml:space="preserve">Scotfind</t>
  </si>
  <si>
    <t xml:space="preserve">Bubba Gump</t>
  </si>
  <si>
    <t xml:space="preserve">513PSPBN</t>
  </si>
  <si>
    <t xml:space="preserve">JWUWBI4D</t>
  </si>
  <si>
    <t xml:space="preserve">P91SQBST</t>
  </si>
  <si>
    <t xml:space="preserve">Dalttechnology</t>
  </si>
  <si>
    <t xml:space="preserve">4DLY9ZDH</t>
  </si>
  <si>
    <t xml:space="preserve">ZNEQXZZK</t>
  </si>
  <si>
    <t xml:space="preserve">Donquadtech</t>
  </si>
  <si>
    <t xml:space="preserve">UVCHXUIG</t>
  </si>
  <si>
    <t xml:space="preserve">V02WMIWK</t>
  </si>
  <si>
    <t xml:space="preserve">59SUBXGP</t>
  </si>
  <si>
    <t xml:space="preserve">N9GIC5PC</t>
  </si>
  <si>
    <t xml:space="preserve">1T5WFCEJ</t>
  </si>
  <si>
    <t xml:space="preserve">1XJFMYCW</t>
  </si>
  <si>
    <t xml:space="preserve">YYU1J6E1</t>
  </si>
  <si>
    <t xml:space="preserve">SCR1IKLQ</t>
  </si>
  <si>
    <t xml:space="preserve">IF8PILJR</t>
  </si>
  <si>
    <t xml:space="preserve">P7MSQO38</t>
  </si>
  <si>
    <t xml:space="preserve">Yearin</t>
  </si>
  <si>
    <t xml:space="preserve">10QE4JCA</t>
  </si>
  <si>
    <t xml:space="preserve">O6B0YK1X</t>
  </si>
  <si>
    <t xml:space="preserve">T0TDA2O1</t>
  </si>
  <si>
    <t xml:space="preserve">B1ZN2CFP</t>
  </si>
  <si>
    <t xml:space="preserve">WCCEBK6E</t>
  </si>
  <si>
    <t xml:space="preserve">ERD6D5K3</t>
  </si>
  <si>
    <t xml:space="preserve">VVM42VWQ</t>
  </si>
  <si>
    <t xml:space="preserve">MK380H70</t>
  </si>
  <si>
    <t xml:space="preserve">5SNCUQ8Z</t>
  </si>
  <si>
    <t xml:space="preserve">6YMJLH2F</t>
  </si>
  <si>
    <t xml:space="preserve">QD4ONE04</t>
  </si>
  <si>
    <t xml:space="preserve">I1R23P5F</t>
  </si>
  <si>
    <t xml:space="preserve">CFKXEPFN</t>
  </si>
  <si>
    <t xml:space="preserve">4ZB2W6O7</t>
  </si>
  <si>
    <t xml:space="preserve">Plusstrip</t>
  </si>
  <si>
    <t xml:space="preserve">H85L45JM</t>
  </si>
  <si>
    <t xml:space="preserve">D9VTKEEH</t>
  </si>
  <si>
    <t xml:space="preserve">7CYRCTXI</t>
  </si>
  <si>
    <t xml:space="preserve">ULJG457F</t>
  </si>
  <si>
    <t xml:space="preserve">AZN2K0V9</t>
  </si>
  <si>
    <t xml:space="preserve">Ganjaflex</t>
  </si>
  <si>
    <t xml:space="preserve">Japan</t>
  </si>
  <si>
    <t xml:space="preserve">G44S6CLC</t>
  </si>
  <si>
    <t xml:space="preserve">4PNXMXXC</t>
  </si>
  <si>
    <t xml:space="preserve">OVA9HMN1</t>
  </si>
  <si>
    <t xml:space="preserve">DAAHNY6T</t>
  </si>
  <si>
    <t xml:space="preserve">80QJ0BQH</t>
  </si>
  <si>
    <t xml:space="preserve">WA58C7SV</t>
  </si>
  <si>
    <t xml:space="preserve">XNOQAL9G</t>
  </si>
  <si>
    <t xml:space="preserve">OSG9KZGB</t>
  </si>
  <si>
    <t xml:space="preserve">Kan-code</t>
  </si>
  <si>
    <t xml:space="preserve">RRQIGS7E</t>
  </si>
  <si>
    <t xml:space="preserve">FCBSZ6FJ</t>
  </si>
  <si>
    <t xml:space="preserve">L4QYOBFW</t>
  </si>
  <si>
    <t xml:space="preserve">DSC7UB3W</t>
  </si>
  <si>
    <t xml:space="preserve">ZHXBOIJ6</t>
  </si>
  <si>
    <t xml:space="preserve">FBVCN3BA</t>
  </si>
  <si>
    <t xml:space="preserve">HQ2QSZUP</t>
  </si>
  <si>
    <t xml:space="preserve">SAMPTSH0</t>
  </si>
  <si>
    <t xml:space="preserve">NSX4NR40</t>
  </si>
  <si>
    <t xml:space="preserve">NPORW46K</t>
  </si>
  <si>
    <t xml:space="preserve">0GS0L5VR</t>
  </si>
  <si>
    <t xml:space="preserve">DCOMI70R</t>
  </si>
  <si>
    <t xml:space="preserve">B08R55ET</t>
  </si>
  <si>
    <t xml:space="preserve">3HTSMIGI</t>
  </si>
  <si>
    <t xml:space="preserve">B5GG52AB</t>
  </si>
  <si>
    <t xml:space="preserve">MTBQF6FE</t>
  </si>
  <si>
    <t xml:space="preserve">U83R2K8I</t>
  </si>
  <si>
    <t xml:space="preserve">X2GXIKND</t>
  </si>
  <si>
    <t xml:space="preserve">KEE51TPD</t>
  </si>
  <si>
    <t xml:space="preserve">23K5J6JP</t>
  </si>
  <si>
    <t xml:space="preserve">X7DYUDEB</t>
  </si>
  <si>
    <t xml:space="preserve">ZNU9YDS9</t>
  </si>
  <si>
    <t xml:space="preserve">64CTQ6C5</t>
  </si>
  <si>
    <t xml:space="preserve">JESVHYTG</t>
  </si>
  <si>
    <t xml:space="preserve">P3HO0L6P</t>
  </si>
  <si>
    <t xml:space="preserve">6GDZDVTV</t>
  </si>
  <si>
    <t xml:space="preserve">DZHIAZ5H</t>
  </si>
  <si>
    <t xml:space="preserve">233HYDSP</t>
  </si>
  <si>
    <t xml:space="preserve">WIHGFD8B</t>
  </si>
  <si>
    <t xml:space="preserve">O3Q5B86F</t>
  </si>
  <si>
    <t xml:space="preserve">PE3P7M7S</t>
  </si>
  <si>
    <t xml:space="preserve">KAPPUUYY</t>
  </si>
  <si>
    <t xml:space="preserve">05HLE3JL</t>
  </si>
  <si>
    <t xml:space="preserve">CAF97SA2</t>
  </si>
  <si>
    <t xml:space="preserve">AAFPTXEB</t>
  </si>
  <si>
    <t xml:space="preserve">I819UEG6</t>
  </si>
  <si>
    <t xml:space="preserve">YB6UP71G</t>
  </si>
  <si>
    <t xml:space="preserve">A30VAQHM</t>
  </si>
  <si>
    <t xml:space="preserve">YFTW9Z69</t>
  </si>
  <si>
    <t xml:space="preserve">92IDH7MB</t>
  </si>
  <si>
    <t xml:space="preserve">RKI7OEP9</t>
  </si>
  <si>
    <t xml:space="preserve">D9CS7EIY</t>
  </si>
  <si>
    <t xml:space="preserve">BALJ5E9J</t>
  </si>
  <si>
    <t xml:space="preserve">3Y6REURA</t>
  </si>
  <si>
    <t xml:space="preserve">LW0Z6TMR</t>
  </si>
  <si>
    <t xml:space="preserve">R3NAMX4P</t>
  </si>
  <si>
    <t xml:space="preserve">VYJ20GOM</t>
  </si>
  <si>
    <t xml:space="preserve">4Z7LYTKN</t>
  </si>
  <si>
    <t xml:space="preserve">MX0QEMEB</t>
  </si>
  <si>
    <t xml:space="preserve">Y25T06D2</t>
  </si>
  <si>
    <t xml:space="preserve">07DPEL0B</t>
  </si>
  <si>
    <t xml:space="preserve">0U0GUDIX</t>
  </si>
  <si>
    <t xml:space="preserve">ZIEI8JM3</t>
  </si>
  <si>
    <t xml:space="preserve">QDYFLOZW</t>
  </si>
  <si>
    <t xml:space="preserve">55YURJ2E</t>
  </si>
  <si>
    <t xml:space="preserve">75HKH8PS</t>
  </si>
  <si>
    <t xml:space="preserve">ABMOVF1A</t>
  </si>
  <si>
    <t xml:space="preserve">DDXFIBEY</t>
  </si>
  <si>
    <t xml:space="preserve">5BRWXIU3</t>
  </si>
  <si>
    <t xml:space="preserve">TFGYLK6C</t>
  </si>
  <si>
    <t xml:space="preserve">4YXXI2OI</t>
  </si>
  <si>
    <t xml:space="preserve">8KIMVD15</t>
  </si>
  <si>
    <t xml:space="preserve">Q06QD8ZW</t>
  </si>
  <si>
    <t xml:space="preserve">AS3IYIRO</t>
  </si>
  <si>
    <t xml:space="preserve">H29XGJ5H</t>
  </si>
  <si>
    <t xml:space="preserve">FSBZ3KOY</t>
  </si>
  <si>
    <t xml:space="preserve">5B3BKUMD</t>
  </si>
  <si>
    <t xml:space="preserve">6HDTZCCM</t>
  </si>
  <si>
    <t xml:space="preserve">L67B6CU2</t>
  </si>
  <si>
    <t xml:space="preserve">NMF60XWK</t>
  </si>
  <si>
    <t xml:space="preserve">L6WEVHEN</t>
  </si>
  <si>
    <t xml:space="preserve">JAG873Y3</t>
  </si>
  <si>
    <t xml:space="preserve">52IHI8JD</t>
  </si>
  <si>
    <t xml:space="preserve">7QPQ40X9</t>
  </si>
  <si>
    <t xml:space="preserve">JQK0EF45</t>
  </si>
  <si>
    <t xml:space="preserve">NRMFYPAD</t>
  </si>
  <si>
    <t xml:space="preserve">IVMMNSJB</t>
  </si>
  <si>
    <t xml:space="preserve">H9M21153</t>
  </si>
  <si>
    <t xml:space="preserve">MQVOQZL7</t>
  </si>
  <si>
    <t xml:space="preserve">OHD4TPKZ</t>
  </si>
  <si>
    <t xml:space="preserve">KI4LTBV6</t>
  </si>
  <si>
    <t xml:space="preserve">4VZ0JIVZ</t>
  </si>
  <si>
    <t xml:space="preserve">0V9YEQDU</t>
  </si>
  <si>
    <t xml:space="preserve">9GSBUJMH</t>
  </si>
  <si>
    <t xml:space="preserve">R5ILWVDD</t>
  </si>
  <si>
    <t xml:space="preserve">SQE6KE7V</t>
  </si>
  <si>
    <t xml:space="preserve">PN0IWJ0N</t>
  </si>
  <si>
    <t xml:space="preserve">DTFLKV60</t>
  </si>
  <si>
    <t xml:space="preserve">RELG4CYQ</t>
  </si>
  <si>
    <t xml:space="preserve">KIZOEC3M</t>
  </si>
  <si>
    <t xml:space="preserve">CO7T7H41</t>
  </si>
  <si>
    <t xml:space="preserve">BMQYRJC7</t>
  </si>
  <si>
    <t xml:space="preserve">8W9YXI59</t>
  </si>
  <si>
    <t xml:space="preserve">63S5SNBC</t>
  </si>
  <si>
    <t xml:space="preserve">3PIPAOVU</t>
  </si>
  <si>
    <t xml:space="preserve">IE1N4OUS</t>
  </si>
  <si>
    <t xml:space="preserve">FRNGLIYS</t>
  </si>
  <si>
    <t xml:space="preserve">J5I6Y4RN</t>
  </si>
  <si>
    <t xml:space="preserve">XZUEXEUH</t>
  </si>
  <si>
    <t xml:space="preserve">83Y5850C</t>
  </si>
  <si>
    <t xml:space="preserve">V8ELYA6F</t>
  </si>
  <si>
    <t xml:space="preserve">FX1RWO67</t>
  </si>
  <si>
    <t xml:space="preserve">6MTK51P5</t>
  </si>
  <si>
    <t xml:space="preserve">NBUHFAKW</t>
  </si>
  <si>
    <t xml:space="preserve">EBMBP7JQ</t>
  </si>
  <si>
    <t xml:space="preserve">X70BM5FO</t>
  </si>
  <si>
    <t xml:space="preserve">JCJ5PJDH</t>
  </si>
  <si>
    <t xml:space="preserve">7EYDG0CV</t>
  </si>
  <si>
    <t xml:space="preserve">2KWQ6RAZ</t>
  </si>
  <si>
    <t xml:space="preserve">JRSU8ALH</t>
  </si>
  <si>
    <t xml:space="preserve">04AOWMXV</t>
  </si>
  <si>
    <t xml:space="preserve">PLQ50D2O</t>
  </si>
  <si>
    <t xml:space="preserve">6SNUFVQP</t>
  </si>
  <si>
    <t xml:space="preserve">6CWZFOHJ</t>
  </si>
  <si>
    <t xml:space="preserve">Green-Plus</t>
  </si>
  <si>
    <t xml:space="preserve">3LCLVRVV</t>
  </si>
  <si>
    <t xml:space="preserve">YIU1B39V</t>
  </si>
  <si>
    <t xml:space="preserve">8E0VRCLW</t>
  </si>
  <si>
    <t xml:space="preserve">G99CS23F</t>
  </si>
  <si>
    <t xml:space="preserve">XRJ54GNR</t>
  </si>
  <si>
    <t xml:space="preserve">GR9S7VHI</t>
  </si>
  <si>
    <t xml:space="preserve">Q9UWOC28</t>
  </si>
  <si>
    <t xml:space="preserve">YL29KX3L</t>
  </si>
  <si>
    <t xml:space="preserve">OJDZN6UK</t>
  </si>
  <si>
    <t xml:space="preserve">OM60BJ4S</t>
  </si>
  <si>
    <t xml:space="preserve">9PDR4X2R</t>
  </si>
  <si>
    <t xml:space="preserve">9P9ISECL</t>
  </si>
  <si>
    <t xml:space="preserve">Sumace</t>
  </si>
  <si>
    <t xml:space="preserve">Romania</t>
  </si>
  <si>
    <t xml:space="preserve">0D8Y5JA0</t>
  </si>
  <si>
    <t xml:space="preserve">GNN53C6D</t>
  </si>
  <si>
    <t xml:space="preserve">6KHIXTAD</t>
  </si>
  <si>
    <t xml:space="preserve">5C59O9GU</t>
  </si>
  <si>
    <t xml:space="preserve">ZQRBJVZF</t>
  </si>
  <si>
    <t xml:space="preserve">I93XL6Q9</t>
  </si>
  <si>
    <t xml:space="preserve">UMD1BA4S</t>
  </si>
  <si>
    <t xml:space="preserve">E6DGJSDW</t>
  </si>
  <si>
    <t xml:space="preserve">JHNDPI2N</t>
  </si>
  <si>
    <t xml:space="preserve">J-Texon</t>
  </si>
  <si>
    <t xml:space="preserve">GI94RTL5</t>
  </si>
  <si>
    <t xml:space="preserve">10ALJD82</t>
  </si>
  <si>
    <t xml:space="preserve">Nam-zim</t>
  </si>
  <si>
    <t xml:space="preserve">Brazil</t>
  </si>
  <si>
    <t xml:space="preserve">Z89NKUC7</t>
  </si>
  <si>
    <t xml:space="preserve">Plussunin</t>
  </si>
  <si>
    <t xml:space="preserve">47P0HBNM</t>
  </si>
  <si>
    <t xml:space="preserve">4H8GZ075</t>
  </si>
  <si>
    <t xml:space="preserve">UDAUS3DF</t>
  </si>
  <si>
    <t xml:space="preserve">F4W7Z1UU</t>
  </si>
  <si>
    <t xml:space="preserve">Vehement Capital Partners</t>
  </si>
  <si>
    <t xml:space="preserve">DW5BQ220</t>
  </si>
  <si>
    <t xml:space="preserve">Zoomit</t>
  </si>
  <si>
    <t xml:space="preserve">4ENCEYPG</t>
  </si>
  <si>
    <t xml:space="preserve">EU4DPJGN</t>
  </si>
  <si>
    <t xml:space="preserve">426EL41A</t>
  </si>
  <si>
    <t xml:space="preserve">OXKLRULK</t>
  </si>
  <si>
    <t xml:space="preserve">D3ZJX20X</t>
  </si>
  <si>
    <t xml:space="preserve">V9JDJ861</t>
  </si>
  <si>
    <t xml:space="preserve">DYXD1AXO</t>
  </si>
  <si>
    <t xml:space="preserve">JSTHYUCD</t>
  </si>
  <si>
    <t xml:space="preserve">JC7DDV56</t>
  </si>
  <si>
    <t xml:space="preserve">ASDR6QEZ</t>
  </si>
  <si>
    <t xml:space="preserve">5ELMZN3E</t>
  </si>
  <si>
    <t xml:space="preserve">7Q90C2VN</t>
  </si>
  <si>
    <t xml:space="preserve">ZIMT5RQ2</t>
  </si>
  <si>
    <t xml:space="preserve">WTD6O2OR</t>
  </si>
  <si>
    <t xml:space="preserve">Betasoloin</t>
  </si>
  <si>
    <t xml:space="preserve">OEG8QG42</t>
  </si>
  <si>
    <t xml:space="preserve">Bioplex</t>
  </si>
  <si>
    <t xml:space="preserve">BG0BLC6S</t>
  </si>
  <si>
    <t xml:space="preserve">Fasehatice</t>
  </si>
  <si>
    <t xml:space="preserve">5Q2BX622</t>
  </si>
  <si>
    <t xml:space="preserve">RSY2XLKK</t>
  </si>
  <si>
    <t xml:space="preserve">FEEOZHT8</t>
  </si>
  <si>
    <t xml:space="preserve">D382N39B</t>
  </si>
  <si>
    <t xml:space="preserve">YYUJ1DCF</t>
  </si>
  <si>
    <t xml:space="preserve">OH0HJ6KK</t>
  </si>
  <si>
    <t xml:space="preserve">5TGQL49J</t>
  </si>
  <si>
    <t xml:space="preserve">Y7WAFW9D</t>
  </si>
  <si>
    <t xml:space="preserve">I8NC3RFB</t>
  </si>
  <si>
    <t xml:space="preserve">PAGZQH8L</t>
  </si>
  <si>
    <t xml:space="preserve">TWF0J0DF</t>
  </si>
  <si>
    <t xml:space="preserve">R8PEL8V8</t>
  </si>
  <si>
    <t xml:space="preserve">TIAGZQ54</t>
  </si>
  <si>
    <t xml:space="preserve">7XVLKX8G</t>
  </si>
  <si>
    <t xml:space="preserve">EDEBWIOX</t>
  </si>
  <si>
    <t xml:space="preserve">WVJBVA61</t>
  </si>
  <si>
    <t xml:space="preserve">5FFY13G5</t>
  </si>
  <si>
    <t xml:space="preserve">QQDO45YR</t>
  </si>
  <si>
    <t xml:space="preserve">3MNZF5ZK</t>
  </si>
  <si>
    <t xml:space="preserve">Y3ULGUD8</t>
  </si>
  <si>
    <t xml:space="preserve">8ZYVKQ27</t>
  </si>
  <si>
    <t xml:space="preserve">ERYLM04D</t>
  </si>
  <si>
    <t xml:space="preserve">06T2UPDG</t>
  </si>
  <si>
    <t xml:space="preserve">VTT447YT</t>
  </si>
  <si>
    <t xml:space="preserve">9924I5ZF</t>
  </si>
  <si>
    <t xml:space="preserve">6TB7XA83</t>
  </si>
  <si>
    <t xml:space="preserve">S93L97VV</t>
  </si>
  <si>
    <t xml:space="preserve">ENOMNCOJ</t>
  </si>
  <si>
    <t xml:space="preserve">57689GK9</t>
  </si>
  <si>
    <t xml:space="preserve">S2WDGIHL</t>
  </si>
  <si>
    <t xml:space="preserve">KUK2H5MD</t>
  </si>
  <si>
    <t xml:space="preserve">1IHNDN80</t>
  </si>
  <si>
    <t xml:space="preserve">V0EIMVES</t>
  </si>
  <si>
    <t xml:space="preserve">DL4SZAGH</t>
  </si>
  <si>
    <t xml:space="preserve">XN7EV14M</t>
  </si>
  <si>
    <t xml:space="preserve">P5BRH80Z</t>
  </si>
  <si>
    <t xml:space="preserve">WELHHO3U</t>
  </si>
  <si>
    <t xml:space="preserve">8RZ1A49O</t>
  </si>
  <si>
    <t xml:space="preserve">GOIVV4OG</t>
  </si>
  <si>
    <t xml:space="preserve">6FT804V9</t>
  </si>
  <si>
    <t xml:space="preserve">SKTAI2GS</t>
  </si>
  <si>
    <t xml:space="preserve">1MQFYGEE</t>
  </si>
  <si>
    <t xml:space="preserve">70GGNRPB</t>
  </si>
  <si>
    <t xml:space="preserve">0VYX8TN3</t>
  </si>
  <si>
    <t xml:space="preserve">JPJ3A9T8</t>
  </si>
  <si>
    <t xml:space="preserve">H00Y9555</t>
  </si>
  <si>
    <t xml:space="preserve">LOAYKUEO</t>
  </si>
  <si>
    <t xml:space="preserve">D1UDLFVY</t>
  </si>
  <si>
    <t xml:space="preserve">M8WP93D4</t>
  </si>
  <si>
    <t xml:space="preserve">3GPAFD3X</t>
  </si>
  <si>
    <t xml:space="preserve">4INFXLM5</t>
  </si>
  <si>
    <t xml:space="preserve">LIZMTGH2</t>
  </si>
  <si>
    <t xml:space="preserve">XYZ39YT2</t>
  </si>
  <si>
    <t xml:space="preserve">IVW8MQGN</t>
  </si>
  <si>
    <t xml:space="preserve">P7LVKDC9</t>
  </si>
  <si>
    <t xml:space="preserve">WCSJBX3N</t>
  </si>
  <si>
    <t xml:space="preserve">8KFFRJSS</t>
  </si>
  <si>
    <t xml:space="preserve">I6TVFB6J</t>
  </si>
  <si>
    <t xml:space="preserve">PHAFVDFO</t>
  </si>
  <si>
    <t xml:space="preserve">9SBO74M5</t>
  </si>
  <si>
    <t xml:space="preserve">G17H7YXA</t>
  </si>
  <si>
    <t xml:space="preserve">AP3405RD</t>
  </si>
  <si>
    <t xml:space="preserve">7SF3PMMY</t>
  </si>
  <si>
    <t xml:space="preserve">CZF82O5B</t>
  </si>
  <si>
    <t xml:space="preserve">GXKR6EG9</t>
  </si>
  <si>
    <t xml:space="preserve">EXMA7FRC</t>
  </si>
  <si>
    <t xml:space="preserve">O0NCMYX9</t>
  </si>
  <si>
    <t xml:space="preserve">NCF4DT7H</t>
  </si>
  <si>
    <t xml:space="preserve">I3RW4OMF</t>
  </si>
  <si>
    <t xml:space="preserve">N60TC14O</t>
  </si>
  <si>
    <t xml:space="preserve">6JEAYHOE</t>
  </si>
  <si>
    <t xml:space="preserve">IKQSEYPT</t>
  </si>
  <si>
    <t xml:space="preserve">SMU4542Q</t>
  </si>
  <si>
    <t xml:space="preserve">WX63AIMZ</t>
  </si>
  <si>
    <t xml:space="preserve">09P7O0LQ</t>
  </si>
  <si>
    <t xml:space="preserve">OU9O62Y7</t>
  </si>
  <si>
    <t xml:space="preserve">A50JWKFS</t>
  </si>
  <si>
    <t xml:space="preserve">UKECBJV5</t>
  </si>
  <si>
    <t xml:space="preserve">YHVY1LHH</t>
  </si>
  <si>
    <t xml:space="preserve">YSNODM63</t>
  </si>
  <si>
    <t xml:space="preserve">WCEPUBH5</t>
  </si>
  <si>
    <t xml:space="preserve">HPBCTTV3</t>
  </si>
  <si>
    <t xml:space="preserve">48FB5MD2</t>
  </si>
  <si>
    <t xml:space="preserve">9SRU5CI6</t>
  </si>
  <si>
    <t xml:space="preserve">ZRZI054E</t>
  </si>
  <si>
    <t xml:space="preserve">Y5HR9J3G</t>
  </si>
  <si>
    <t xml:space="preserve">HKH717ED</t>
  </si>
  <si>
    <t xml:space="preserve">DAW2JTP5</t>
  </si>
  <si>
    <t xml:space="preserve">8U5GBXK1</t>
  </si>
  <si>
    <t xml:space="preserve">7T9J42UX</t>
  </si>
  <si>
    <t xml:space="preserve">I7QSO0VZ</t>
  </si>
  <si>
    <t xml:space="preserve">9OLZU3WB</t>
  </si>
  <si>
    <t xml:space="preserve">JDXET5H9</t>
  </si>
  <si>
    <t xml:space="preserve">3GEDSDVN</t>
  </si>
  <si>
    <t xml:space="preserve">R0ZYAJFM</t>
  </si>
  <si>
    <t xml:space="preserve">LNT5B9XY</t>
  </si>
  <si>
    <t xml:space="preserve">CPQ348W9</t>
  </si>
  <si>
    <t xml:space="preserve">UZ0MRAFU</t>
  </si>
  <si>
    <t xml:space="preserve">B7WWPCO6</t>
  </si>
  <si>
    <t xml:space="preserve">P6H45Y25</t>
  </si>
  <si>
    <t xml:space="preserve">28EVFB8G</t>
  </si>
  <si>
    <t xml:space="preserve">2X86737Q</t>
  </si>
  <si>
    <t xml:space="preserve">TWO2Q99P</t>
  </si>
  <si>
    <t xml:space="preserve">72UVDOKU</t>
  </si>
  <si>
    <t xml:space="preserve">DMSQ0TSG</t>
  </si>
  <si>
    <t xml:space="preserve">XORHQFNJ</t>
  </si>
  <si>
    <t xml:space="preserve">ZFRPQV2M</t>
  </si>
  <si>
    <t xml:space="preserve">8D8JOXP6</t>
  </si>
  <si>
    <t xml:space="preserve">IPHP2GVT</t>
  </si>
  <si>
    <t xml:space="preserve">UJ58VMZT</t>
  </si>
  <si>
    <t xml:space="preserve">E8GD44YC</t>
  </si>
  <si>
    <t xml:space="preserve">A3T91VUM</t>
  </si>
  <si>
    <t xml:space="preserve">8QDSXHQ8</t>
  </si>
  <si>
    <t xml:space="preserve">5DQZSOBE</t>
  </si>
  <si>
    <t xml:space="preserve">OT5G3M9A</t>
  </si>
  <si>
    <t xml:space="preserve">3Z5NBGAT</t>
  </si>
  <si>
    <t xml:space="preserve">AH58AQ3B</t>
  </si>
  <si>
    <t xml:space="preserve">VVO21D4Z</t>
  </si>
  <si>
    <t xml:space="preserve">SXFE42KG</t>
  </si>
  <si>
    <t xml:space="preserve">MA9SBSLE</t>
  </si>
  <si>
    <t xml:space="preserve">EM3NYEYC</t>
  </si>
  <si>
    <t xml:space="preserve">KPYCCBQA</t>
  </si>
  <si>
    <t xml:space="preserve">HTY5G7DI</t>
  </si>
  <si>
    <t xml:space="preserve">3A2CCWEG</t>
  </si>
  <si>
    <t xml:space="preserve">5SCMRQ9N</t>
  </si>
  <si>
    <t xml:space="preserve">IG540SIB</t>
  </si>
  <si>
    <t xml:space="preserve">0PT4RY4P</t>
  </si>
  <si>
    <t xml:space="preserve">QIEAKLRU</t>
  </si>
  <si>
    <t xml:space="preserve">AV72Y65Y</t>
  </si>
  <si>
    <t xml:space="preserve">TXPUCPT8</t>
  </si>
  <si>
    <t xml:space="preserve">Q8QGD2OG</t>
  </si>
  <si>
    <t xml:space="preserve">AHXFADIU</t>
  </si>
  <si>
    <t xml:space="preserve">PWKFVQFA</t>
  </si>
  <si>
    <t xml:space="preserve">QFRZLXF3</t>
  </si>
  <si>
    <t xml:space="preserve">8MUD1WS1</t>
  </si>
  <si>
    <t xml:space="preserve">0UB5IQXA</t>
  </si>
  <si>
    <t xml:space="preserve">99NDUEKO</t>
  </si>
  <si>
    <t xml:space="preserve">CYIMFEWC</t>
  </si>
  <si>
    <t xml:space="preserve">EMGB7S71</t>
  </si>
  <si>
    <t xml:space="preserve">EWAMDI1N</t>
  </si>
  <si>
    <t xml:space="preserve">U68B4UQU</t>
  </si>
  <si>
    <t xml:space="preserve">73EBDWP4</t>
  </si>
  <si>
    <t xml:space="preserve">GFBJXXI1</t>
  </si>
  <si>
    <t xml:space="preserve">D74OAJB4</t>
  </si>
  <si>
    <t xml:space="preserve">PV411N8I</t>
  </si>
  <si>
    <t xml:space="preserve">DR2H05BG</t>
  </si>
  <si>
    <t xml:space="preserve">IFO74RWI</t>
  </si>
  <si>
    <t xml:space="preserve">4O6T16XI</t>
  </si>
  <si>
    <t xml:space="preserve">OVPNOM6O</t>
  </si>
  <si>
    <t xml:space="preserve">T6BHNN1O</t>
  </si>
  <si>
    <t xml:space="preserve">NK2CHYT1</t>
  </si>
  <si>
    <t xml:space="preserve">DA8D04ED</t>
  </si>
  <si>
    <t xml:space="preserve">WLQC2XK4</t>
  </si>
  <si>
    <t xml:space="preserve">B2Z4BB5U</t>
  </si>
  <si>
    <t xml:space="preserve">87ZXBDQS</t>
  </si>
  <si>
    <t xml:space="preserve">3LYVAV6P</t>
  </si>
  <si>
    <t xml:space="preserve">8RVTZBQO</t>
  </si>
  <si>
    <t xml:space="preserve">IFVL4WL5</t>
  </si>
  <si>
    <t xml:space="preserve">988QUSNK</t>
  </si>
  <si>
    <t xml:space="preserve">2P0VIX4N</t>
  </si>
  <si>
    <t xml:space="preserve">TAPH7KQO</t>
  </si>
  <si>
    <t xml:space="preserve">6V0QV9CU</t>
  </si>
  <si>
    <t xml:space="preserve">WQTR95J3</t>
  </si>
  <si>
    <t xml:space="preserve">SQMPV6L6</t>
  </si>
  <si>
    <t xml:space="preserve">N9ZBEJFI</t>
  </si>
  <si>
    <t xml:space="preserve">G1POINXI</t>
  </si>
  <si>
    <t xml:space="preserve">0QUXNGR1</t>
  </si>
  <si>
    <t xml:space="preserve">AF8SULB0</t>
  </si>
  <si>
    <t xml:space="preserve">PYIP2H5Z</t>
  </si>
  <si>
    <t xml:space="preserve">J5WP57XS</t>
  </si>
  <si>
    <t xml:space="preserve">9Q710H4R</t>
  </si>
  <si>
    <t xml:space="preserve">4QU2EXEY</t>
  </si>
  <si>
    <t xml:space="preserve">FAIFAGJM</t>
  </si>
  <si>
    <t xml:space="preserve">U289K4V3</t>
  </si>
  <si>
    <t xml:space="preserve">5NVTQW38</t>
  </si>
  <si>
    <t xml:space="preserve">IOUUN8LM</t>
  </si>
  <si>
    <t xml:space="preserve">G5JXIYRO</t>
  </si>
  <si>
    <t xml:space="preserve">99HAV7SY</t>
  </si>
  <si>
    <t xml:space="preserve">66BQC4C9</t>
  </si>
  <si>
    <t xml:space="preserve">X3DSI0TQ</t>
  </si>
  <si>
    <t xml:space="preserve">MG3X7625</t>
  </si>
  <si>
    <t xml:space="preserve">WOD9UKMP</t>
  </si>
  <si>
    <t xml:space="preserve">72C58IRY</t>
  </si>
  <si>
    <t xml:space="preserve">R5V9DX5U</t>
  </si>
  <si>
    <t xml:space="preserve">EQIV6PMF</t>
  </si>
  <si>
    <t xml:space="preserve">UFAABKQJ</t>
  </si>
  <si>
    <t xml:space="preserve">Y4UIUIEG</t>
  </si>
  <si>
    <t xml:space="preserve">1HG8VLHU</t>
  </si>
  <si>
    <t xml:space="preserve">38K5251H</t>
  </si>
  <si>
    <t xml:space="preserve">QR63ME8L</t>
  </si>
  <si>
    <t xml:space="preserve">I79B9KJ2</t>
  </si>
  <si>
    <t xml:space="preserve">LABZ0UGB</t>
  </si>
  <si>
    <t xml:space="preserve">3R4W7ZVY</t>
  </si>
  <si>
    <t xml:space="preserve">2SZX9B7J</t>
  </si>
  <si>
    <t xml:space="preserve">Sunnamplex</t>
  </si>
  <si>
    <t xml:space="preserve">Poland</t>
  </si>
  <si>
    <t xml:space="preserve">0ZG6U7MQ</t>
  </si>
  <si>
    <t xml:space="preserve">KQPNPH8A</t>
  </si>
  <si>
    <t xml:space="preserve">SGI0VM1F</t>
  </si>
  <si>
    <t xml:space="preserve">DS5HZHDA</t>
  </si>
  <si>
    <t xml:space="preserve">TLZGG7G5</t>
  </si>
  <si>
    <t xml:space="preserve">8NI8O26G</t>
  </si>
  <si>
    <t xml:space="preserve">Goodsilron</t>
  </si>
  <si>
    <t xml:space="preserve">9BM1CGBV</t>
  </si>
  <si>
    <t xml:space="preserve">GSBUIL1E</t>
  </si>
  <si>
    <t xml:space="preserve">9F9NDO41</t>
  </si>
  <si>
    <t xml:space="preserve">IAV71BEX</t>
  </si>
  <si>
    <t xml:space="preserve">SJE81OUR</t>
  </si>
  <si>
    <t xml:space="preserve">R0MBBXL8</t>
  </si>
  <si>
    <t xml:space="preserve">NR2EDMKC</t>
  </si>
  <si>
    <t xml:space="preserve">SU8FTFLS</t>
  </si>
  <si>
    <t xml:space="preserve">61GDYW9T</t>
  </si>
  <si>
    <t xml:space="preserve">TFCQZ28G</t>
  </si>
  <si>
    <t xml:space="preserve">IXW68X6Z</t>
  </si>
  <si>
    <t xml:space="preserve">F77XD7IZ</t>
  </si>
  <si>
    <t xml:space="preserve">2V848WZD</t>
  </si>
  <si>
    <t xml:space="preserve">7WAX8Z8O</t>
  </si>
  <si>
    <t xml:space="preserve">MYDUMR3R</t>
  </si>
  <si>
    <t xml:space="preserve">MFX2LR1Q</t>
  </si>
  <si>
    <t xml:space="preserve">7KK0HQ4C</t>
  </si>
  <si>
    <t xml:space="preserve">FP7014Z0</t>
  </si>
  <si>
    <t xml:space="preserve">AJXAXV4W</t>
  </si>
  <si>
    <t xml:space="preserve">4NGBUZWJ</t>
  </si>
  <si>
    <t xml:space="preserve">2LP5SUR5</t>
  </si>
  <si>
    <t xml:space="preserve">CBAV8ZJL</t>
  </si>
  <si>
    <t xml:space="preserve">OT87JDWO</t>
  </si>
  <si>
    <t xml:space="preserve">I3V3GUAI</t>
  </si>
  <si>
    <t xml:space="preserve">RP5PS9A5</t>
  </si>
  <si>
    <t xml:space="preserve">R0W6A9BG</t>
  </si>
  <si>
    <t xml:space="preserve">P5EGQ0HI</t>
  </si>
  <si>
    <t xml:space="preserve">JXWXEJXE</t>
  </si>
  <si>
    <t xml:space="preserve">XC4LTIEO</t>
  </si>
  <si>
    <t xml:space="preserve">AEBF9M5T</t>
  </si>
  <si>
    <t xml:space="preserve">CDKX2A19</t>
  </si>
  <si>
    <t xml:space="preserve">R3OR0J5C</t>
  </si>
  <si>
    <t xml:space="preserve">3TDWLPMV</t>
  </si>
  <si>
    <t xml:space="preserve">JN1ZFD18</t>
  </si>
  <si>
    <t xml:space="preserve">GWAT8UWK</t>
  </si>
  <si>
    <t xml:space="preserve">4U431MNA</t>
  </si>
  <si>
    <t xml:space="preserve">4563ENEB</t>
  </si>
  <si>
    <t xml:space="preserve">4WP0VJAS</t>
  </si>
  <si>
    <t xml:space="preserve">08APB75Q</t>
  </si>
  <si>
    <t xml:space="preserve">8NMPO9K3</t>
  </si>
  <si>
    <t xml:space="preserve">OBDRD0AD</t>
  </si>
  <si>
    <t xml:space="preserve">10R46CSK</t>
  </si>
  <si>
    <t xml:space="preserve">WJC5J533</t>
  </si>
  <si>
    <t xml:space="preserve">KATNS4R4</t>
  </si>
  <si>
    <t xml:space="preserve">37FKT2ZP</t>
  </si>
  <si>
    <t xml:space="preserve">HG5P21RO</t>
  </si>
  <si>
    <t xml:space="preserve">38KKSE72</t>
  </si>
  <si>
    <t xml:space="preserve">6MMFIIGE</t>
  </si>
  <si>
    <t xml:space="preserve">MCYLHUCZ</t>
  </si>
  <si>
    <t xml:space="preserve">LGLIB8TR</t>
  </si>
  <si>
    <t xml:space="preserve">H9JPB7GW</t>
  </si>
  <si>
    <t xml:space="preserve">X7HK448T</t>
  </si>
  <si>
    <t xml:space="preserve">JXAYTFNI</t>
  </si>
  <si>
    <t xml:space="preserve">BMM5D5R4</t>
  </si>
  <si>
    <t xml:space="preserve">PSGTTYUT</t>
  </si>
  <si>
    <t xml:space="preserve">JRC2PMKX</t>
  </si>
  <si>
    <t xml:space="preserve">EHP6OQ69</t>
  </si>
  <si>
    <t xml:space="preserve">YL7XWUYO</t>
  </si>
  <si>
    <t xml:space="preserve">GTANESSU</t>
  </si>
  <si>
    <t xml:space="preserve">LA0O6BHX</t>
  </si>
  <si>
    <t xml:space="preserve">MHN0SWM2</t>
  </si>
  <si>
    <t xml:space="preserve">HDBNC8W1</t>
  </si>
  <si>
    <t xml:space="preserve">XJ9RQU4K</t>
  </si>
  <si>
    <t xml:space="preserve">1VCAS7FL</t>
  </si>
  <si>
    <t xml:space="preserve">G2TASA8C</t>
  </si>
  <si>
    <t xml:space="preserve">54JFGNXN</t>
  </si>
  <si>
    <t xml:space="preserve">WLXPA3LB</t>
  </si>
  <si>
    <t xml:space="preserve">UWZ7DFKY</t>
  </si>
  <si>
    <t xml:space="preserve">YWF7W7H8</t>
  </si>
  <si>
    <t xml:space="preserve">8BRN98H6</t>
  </si>
  <si>
    <t xml:space="preserve">BL4SKUCN</t>
  </si>
  <si>
    <t xml:space="preserve">I19TOSXS</t>
  </si>
  <si>
    <t xml:space="preserve">DWO4HD34</t>
  </si>
  <si>
    <t xml:space="preserve">4YH4JR1Q</t>
  </si>
  <si>
    <t xml:space="preserve">ZZQB2NPD</t>
  </si>
  <si>
    <t xml:space="preserve">RSAGMF10</t>
  </si>
  <si>
    <t xml:space="preserve">3N6VGWVS</t>
  </si>
  <si>
    <t xml:space="preserve">SUQNORF2</t>
  </si>
  <si>
    <t xml:space="preserve">RGYBSSEK</t>
  </si>
  <si>
    <t xml:space="preserve">P010EEZF</t>
  </si>
  <si>
    <t xml:space="preserve">7AL9GWK6</t>
  </si>
  <si>
    <t xml:space="preserve">RHXY2M2W</t>
  </si>
  <si>
    <t xml:space="preserve">AZOXWEKL</t>
  </si>
  <si>
    <t xml:space="preserve">2NKZR4IM</t>
  </si>
  <si>
    <t xml:space="preserve">3PPB3Q04</t>
  </si>
  <si>
    <t xml:space="preserve">NHE1CETW</t>
  </si>
  <si>
    <t xml:space="preserve">5LHNRZD3</t>
  </si>
  <si>
    <t xml:space="preserve">7AOZ2F9R</t>
  </si>
  <si>
    <t xml:space="preserve">GM6C1UK3</t>
  </si>
  <si>
    <t xml:space="preserve">6VET70WX</t>
  </si>
  <si>
    <t xml:space="preserve">UQO59R6N</t>
  </si>
  <si>
    <t xml:space="preserve">7KU6B599</t>
  </si>
  <si>
    <t xml:space="preserve">SICU0A7Z</t>
  </si>
  <si>
    <t xml:space="preserve">5ICV1IBY</t>
  </si>
  <si>
    <t xml:space="preserve">H1O491SG</t>
  </si>
  <si>
    <t xml:space="preserve">E8LO9APO</t>
  </si>
  <si>
    <t xml:space="preserve">EQZGV36H</t>
  </si>
  <si>
    <t xml:space="preserve">T5JO33V3</t>
  </si>
  <si>
    <t xml:space="preserve">IUDG3PF0</t>
  </si>
  <si>
    <t xml:space="preserve">58SGEGN8</t>
  </si>
  <si>
    <t xml:space="preserve">LZLXBQ0I</t>
  </si>
  <si>
    <t xml:space="preserve">1L2S3CMT</t>
  </si>
  <si>
    <t xml:space="preserve">91G2ZW58</t>
  </si>
  <si>
    <t xml:space="preserve">H2PEIFZH</t>
  </si>
  <si>
    <t xml:space="preserve">FLJCJ7IE</t>
  </si>
  <si>
    <t xml:space="preserve">7T109BBY</t>
  </si>
  <si>
    <t xml:space="preserve">4JVY843T</t>
  </si>
  <si>
    <t xml:space="preserve">XPCDFUDY</t>
  </si>
  <si>
    <t xml:space="preserve">N23C5EKK</t>
  </si>
  <si>
    <t xml:space="preserve">S9K81CWS</t>
  </si>
  <si>
    <t xml:space="preserve">S4OLFL40</t>
  </si>
  <si>
    <t xml:space="preserve">CQXYCHKN</t>
  </si>
  <si>
    <t xml:space="preserve">BOHWQ1B3</t>
  </si>
  <si>
    <t xml:space="preserve">LGK00C12</t>
  </si>
  <si>
    <t xml:space="preserve">1F950BGI</t>
  </si>
  <si>
    <t xml:space="preserve">I99AI8C5</t>
  </si>
  <si>
    <t xml:space="preserve">3YWITFR5</t>
  </si>
  <si>
    <t xml:space="preserve">0DDBDPJU</t>
  </si>
  <si>
    <t xml:space="preserve">UQ67214Z</t>
  </si>
  <si>
    <t xml:space="preserve">KIMUGBN5</t>
  </si>
  <si>
    <t xml:space="preserve">KOYW9WIV</t>
  </si>
  <si>
    <t xml:space="preserve">JRAAPD3L</t>
  </si>
  <si>
    <t xml:space="preserve">SH6F6COK</t>
  </si>
  <si>
    <t xml:space="preserve">9XGT3451</t>
  </si>
  <si>
    <t xml:space="preserve">8KBVRQHD</t>
  </si>
  <si>
    <t xml:space="preserve">UPHLXZ3M</t>
  </si>
  <si>
    <t xml:space="preserve">JDFQYP5L</t>
  </si>
  <si>
    <t xml:space="preserve">6GY8Q8F0</t>
  </si>
  <si>
    <t xml:space="preserve">5JIXFMFY</t>
  </si>
  <si>
    <t xml:space="preserve">YT9PLSVL</t>
  </si>
  <si>
    <t xml:space="preserve">9NTDQ8ZC</t>
  </si>
  <si>
    <t xml:space="preserve">EG3KHGPL</t>
  </si>
  <si>
    <t xml:space="preserve">8TTFFCIK</t>
  </si>
  <si>
    <t xml:space="preserve">D2C191IK</t>
  </si>
  <si>
    <t xml:space="preserve">I2V3EPW7</t>
  </si>
  <si>
    <t xml:space="preserve">PVDGIYSB</t>
  </si>
  <si>
    <t xml:space="preserve">F57Z7KJF</t>
  </si>
  <si>
    <t xml:space="preserve">9BTSKY01</t>
  </si>
  <si>
    <t xml:space="preserve">L5T284M7</t>
  </si>
  <si>
    <t xml:space="preserve">O9L7KMPU</t>
  </si>
  <si>
    <t xml:space="preserve">FGES2PQ2</t>
  </si>
  <si>
    <t xml:space="preserve">81DXTTI5</t>
  </si>
  <si>
    <t xml:space="preserve">O6DSGX6P</t>
  </si>
  <si>
    <t xml:space="preserve">2MBFRRGW</t>
  </si>
  <si>
    <t xml:space="preserve">ZS4PKX65</t>
  </si>
  <si>
    <t xml:space="preserve">4F222JU9</t>
  </si>
  <si>
    <t xml:space="preserve">CBYRECX6</t>
  </si>
  <si>
    <t xml:space="preserve">072ELFQF</t>
  </si>
  <si>
    <t xml:space="preserve">TFQEGZ1X</t>
  </si>
  <si>
    <t xml:space="preserve">D7JDQB12</t>
  </si>
  <si>
    <t xml:space="preserve">GWI45VGH</t>
  </si>
  <si>
    <t xml:space="preserve">8HWWW76K</t>
  </si>
  <si>
    <t xml:space="preserve">BSVZWUXR</t>
  </si>
  <si>
    <t xml:space="preserve">02SSRMSA</t>
  </si>
  <si>
    <t xml:space="preserve">OP2DIRC2</t>
  </si>
  <si>
    <t xml:space="preserve">7JBR36G8</t>
  </si>
  <si>
    <t xml:space="preserve">EYTBRK2B</t>
  </si>
  <si>
    <t xml:space="preserve">3JJ7YI88</t>
  </si>
  <si>
    <t xml:space="preserve">JHNXPUNX</t>
  </si>
  <si>
    <t xml:space="preserve">RZ8HI1Y5</t>
  </si>
  <si>
    <t xml:space="preserve">LORMJLTE</t>
  </si>
  <si>
    <t xml:space="preserve">HIVUC1C4</t>
  </si>
  <si>
    <t xml:space="preserve">WWOCI25Z</t>
  </si>
  <si>
    <t xml:space="preserve">1UFFP5T3</t>
  </si>
  <si>
    <t xml:space="preserve">ALMZ6ZUI</t>
  </si>
  <si>
    <t xml:space="preserve">B4UIGJRX</t>
  </si>
  <si>
    <t xml:space="preserve">ZCAEQT06</t>
  </si>
  <si>
    <t xml:space="preserve">VJ9K12PY</t>
  </si>
  <si>
    <t xml:space="preserve">HWY9HTK2</t>
  </si>
  <si>
    <t xml:space="preserve">983QHALZ</t>
  </si>
  <si>
    <t xml:space="preserve">2CZUU9E0</t>
  </si>
  <si>
    <t xml:space="preserve">I2ESAAIK</t>
  </si>
  <si>
    <t xml:space="preserve">IMLG35AP</t>
  </si>
  <si>
    <t xml:space="preserve">0T2CY70E</t>
  </si>
  <si>
    <t xml:space="preserve">K6MTPSB5</t>
  </si>
  <si>
    <t xml:space="preserve">D2QPN9LN</t>
  </si>
  <si>
    <t xml:space="preserve">E3Z74U5K</t>
  </si>
  <si>
    <t xml:space="preserve">7R0TEEHW</t>
  </si>
  <si>
    <t xml:space="preserve">GZ6SFRAT</t>
  </si>
  <si>
    <t xml:space="preserve">JH643YRI</t>
  </si>
  <si>
    <t xml:space="preserve">Umbrella Corporation</t>
  </si>
  <si>
    <t xml:space="preserve">YCQTM2BQ</t>
  </si>
  <si>
    <t xml:space="preserve">30OFYJUN</t>
  </si>
  <si>
    <t xml:space="preserve">10ICDVM2</t>
  </si>
  <si>
    <t xml:space="preserve">OD895EQM</t>
  </si>
  <si>
    <t xml:space="preserve">KPH05GU8</t>
  </si>
  <si>
    <t xml:space="preserve">The New York Inquirer</t>
  </si>
  <si>
    <t xml:space="preserve">VBB0LCEN</t>
  </si>
  <si>
    <t xml:space="preserve">F56MSU4B</t>
  </si>
  <si>
    <t xml:space="preserve">V3G1HBTZ</t>
  </si>
  <si>
    <t xml:space="preserve">XV41LZYE</t>
  </si>
  <si>
    <t xml:space="preserve">0RI2I8ZL</t>
  </si>
  <si>
    <t xml:space="preserve">7W9S4DCZ</t>
  </si>
  <si>
    <t xml:space="preserve">SPMQ0BHA</t>
  </si>
  <si>
    <t xml:space="preserve">ERTQ4SN3</t>
  </si>
  <si>
    <t xml:space="preserve">F9V6EWDG</t>
  </si>
  <si>
    <t xml:space="preserve">UHIIYU2J</t>
  </si>
  <si>
    <t xml:space="preserve">5W29OCB8</t>
  </si>
  <si>
    <t xml:space="preserve">PST4NDK4</t>
  </si>
  <si>
    <t xml:space="preserve">WU81R3XH</t>
  </si>
  <si>
    <t xml:space="preserve">HHWZEWDV</t>
  </si>
  <si>
    <t xml:space="preserve">EMH2I8XE</t>
  </si>
  <si>
    <t xml:space="preserve">UBO7V799</t>
  </si>
  <si>
    <t xml:space="preserve">YE7F777U</t>
  </si>
  <si>
    <t xml:space="preserve">OJ9KBQML</t>
  </si>
  <si>
    <t xml:space="preserve">IT1XRUTD</t>
  </si>
  <si>
    <t xml:space="preserve">VTSKKTQO</t>
  </si>
  <si>
    <t xml:space="preserve">3BA9OPGY</t>
  </si>
  <si>
    <t xml:space="preserve">LDQITW5C</t>
  </si>
  <si>
    <t xml:space="preserve">CPOA6FVA</t>
  </si>
  <si>
    <t xml:space="preserve">G2KW3DWD</t>
  </si>
  <si>
    <t xml:space="preserve">PDMZ1I99</t>
  </si>
  <si>
    <t xml:space="preserve">ESYGBBLP</t>
  </si>
  <si>
    <t xml:space="preserve">DSPMSOTB</t>
  </si>
  <si>
    <t xml:space="preserve">FS60AX8A</t>
  </si>
  <si>
    <t xml:space="preserve">R26IBPEJ</t>
  </si>
  <si>
    <t xml:space="preserve">EVXPG3V5</t>
  </si>
  <si>
    <t xml:space="preserve">2KWJIZX6</t>
  </si>
  <si>
    <t xml:space="preserve">E8QYYAGE</t>
  </si>
  <si>
    <t xml:space="preserve">DFSFEADV</t>
  </si>
  <si>
    <t xml:space="preserve">PXNDLIL2</t>
  </si>
  <si>
    <t xml:space="preserve">Initech</t>
  </si>
  <si>
    <t xml:space="preserve">EZDMNAK8</t>
  </si>
  <si>
    <t xml:space="preserve">XGHMOHYQ</t>
  </si>
  <si>
    <t xml:space="preserve">TXUDSYGY</t>
  </si>
  <si>
    <t xml:space="preserve">TKENIGRA</t>
  </si>
  <si>
    <t xml:space="preserve">R9ZOFUBX</t>
  </si>
  <si>
    <t xml:space="preserve">Z6AO7S3R</t>
  </si>
  <si>
    <t xml:space="preserve">8V3XDZ0D</t>
  </si>
  <si>
    <t xml:space="preserve">EC8A1L94</t>
  </si>
  <si>
    <t xml:space="preserve">QY4ZMI2F</t>
  </si>
  <si>
    <t xml:space="preserve">VY0QPLGN</t>
  </si>
  <si>
    <t xml:space="preserve">5DOARVYO</t>
  </si>
  <si>
    <t xml:space="preserve">O5CWW9P3</t>
  </si>
  <si>
    <t xml:space="preserve">0MMDQ1OR</t>
  </si>
  <si>
    <t xml:space="preserve">DT8SWPLT</t>
  </si>
  <si>
    <t xml:space="preserve">URRBXP0V</t>
  </si>
  <si>
    <t xml:space="preserve">JZD1QDWA</t>
  </si>
  <si>
    <t xml:space="preserve">D1ANNMSO</t>
  </si>
  <si>
    <t xml:space="preserve">LMVQ6B9P</t>
  </si>
  <si>
    <t xml:space="preserve">PXSDIDXO</t>
  </si>
  <si>
    <t xml:space="preserve">5PIJNVMB</t>
  </si>
  <si>
    <t xml:space="preserve">T32P6LSX</t>
  </si>
  <si>
    <t xml:space="preserve">MLV2QDU6</t>
  </si>
  <si>
    <t xml:space="preserve">W3B077GY</t>
  </si>
  <si>
    <t xml:space="preserve">MGR0TSPK</t>
  </si>
  <si>
    <t xml:space="preserve">8SE1W979</t>
  </si>
  <si>
    <t xml:space="preserve">L6AOARQ9</t>
  </si>
  <si>
    <t xml:space="preserve">C7DOYN5Y</t>
  </si>
  <si>
    <t xml:space="preserve">THPCTGNI</t>
  </si>
  <si>
    <t xml:space="preserve">XR4PPDOB</t>
  </si>
  <si>
    <t xml:space="preserve">EK06CNRW</t>
  </si>
  <si>
    <t xml:space="preserve">GXY3QZ2V</t>
  </si>
  <si>
    <t xml:space="preserve">94P229FH</t>
  </si>
  <si>
    <t xml:space="preserve">Q6F9JWTY</t>
  </si>
  <si>
    <t xml:space="preserve">6BATTRKM</t>
  </si>
  <si>
    <t xml:space="preserve">GCWTH2MD</t>
  </si>
  <si>
    <t xml:space="preserve">C563WHG1</t>
  </si>
  <si>
    <t xml:space="preserve">KRUY5G5I</t>
  </si>
  <si>
    <t xml:space="preserve">SCYV3JPO</t>
  </si>
  <si>
    <t xml:space="preserve">T91ZAQRH</t>
  </si>
  <si>
    <t xml:space="preserve">OV0LOPAA</t>
  </si>
  <si>
    <t xml:space="preserve">0ISX53T3</t>
  </si>
  <si>
    <t xml:space="preserve">KTZDTM8W</t>
  </si>
  <si>
    <t xml:space="preserve">BOD1GBJU</t>
  </si>
  <si>
    <t xml:space="preserve">TN3IRRND</t>
  </si>
  <si>
    <t xml:space="preserve">YIA65LM2</t>
  </si>
  <si>
    <t xml:space="preserve">LS2A22IA</t>
  </si>
  <si>
    <t xml:space="preserve">L5K0S1U3</t>
  </si>
  <si>
    <t xml:space="preserve">8JORJ1SS</t>
  </si>
  <si>
    <t xml:space="preserve">0NKINI7S</t>
  </si>
  <si>
    <t xml:space="preserve">SWKGC34P</t>
  </si>
  <si>
    <t xml:space="preserve">60KWQS2V</t>
  </si>
  <si>
    <t xml:space="preserve">FRSYEHJE</t>
  </si>
  <si>
    <t xml:space="preserve">MV4DK68W</t>
  </si>
  <si>
    <t xml:space="preserve">PGG2DUPO</t>
  </si>
  <si>
    <t xml:space="preserve">F2F1LPTA</t>
  </si>
  <si>
    <t xml:space="preserve">G289FPBV</t>
  </si>
  <si>
    <t xml:space="preserve">1629C4UW</t>
  </si>
  <si>
    <t xml:space="preserve">JFIL5JU0</t>
  </si>
  <si>
    <t xml:space="preserve">URN9V0FK</t>
  </si>
  <si>
    <t xml:space="preserve">76RZPT87</t>
  </si>
  <si>
    <t xml:space="preserve">MT45X396</t>
  </si>
  <si>
    <t xml:space="preserve">KHZ3IOKH</t>
  </si>
  <si>
    <t xml:space="preserve">9AQFU718</t>
  </si>
  <si>
    <t xml:space="preserve">2EBLR9N8</t>
  </si>
  <si>
    <t xml:space="preserve">0KSK9O00</t>
  </si>
  <si>
    <t xml:space="preserve">Bluth Company</t>
  </si>
  <si>
    <t xml:space="preserve">76WK0KFZ</t>
  </si>
  <si>
    <t xml:space="preserve">Konex</t>
  </si>
  <si>
    <t xml:space="preserve">IMN2GUYV</t>
  </si>
  <si>
    <t xml:space="preserve">9HFEMESD</t>
  </si>
  <si>
    <t xml:space="preserve">00400B1S</t>
  </si>
  <si>
    <t xml:space="preserve">PELBIQ95</t>
  </si>
  <si>
    <t xml:space="preserve">HLE798LQ</t>
  </si>
  <si>
    <t xml:space="preserve">NB67WD27</t>
  </si>
  <si>
    <t xml:space="preserve">2RQOUJ9V</t>
  </si>
  <si>
    <t xml:space="preserve">6KW4PU0S</t>
  </si>
  <si>
    <t xml:space="preserve">Y533QVR5</t>
  </si>
  <si>
    <t xml:space="preserve">PAUK1IU0</t>
  </si>
  <si>
    <t xml:space="preserve">97WEHB4X</t>
  </si>
  <si>
    <t xml:space="preserve">Z4JQEOMT</t>
  </si>
  <si>
    <t xml:space="preserve">W2K1S9N3</t>
  </si>
  <si>
    <t xml:space="preserve">U0U1RIMI</t>
  </si>
  <si>
    <t xml:space="preserve">ZTFYF8PV</t>
  </si>
  <si>
    <t xml:space="preserve">Q620I4AZ</t>
  </si>
  <si>
    <t xml:space="preserve">L7PPTHLF</t>
  </si>
  <si>
    <t xml:space="preserve">8U9CA21G</t>
  </si>
  <si>
    <t xml:space="preserve">F14T88OP</t>
  </si>
  <si>
    <t xml:space="preserve">JZ4QLP1W</t>
  </si>
  <si>
    <t xml:space="preserve">HSGGBG9J</t>
  </si>
  <si>
    <t xml:space="preserve">O7MBZPN4</t>
  </si>
  <si>
    <t xml:space="preserve">XS7B6QT7</t>
  </si>
  <si>
    <t xml:space="preserve">N6JMQG0E</t>
  </si>
  <si>
    <t xml:space="preserve">TBNPWPNE</t>
  </si>
  <si>
    <t xml:space="preserve">M4WW6I1S</t>
  </si>
  <si>
    <t xml:space="preserve">GLQLEZJM</t>
  </si>
  <si>
    <t xml:space="preserve">ZKJIVMSG</t>
  </si>
  <si>
    <t xml:space="preserve">Finjob</t>
  </si>
  <si>
    <t xml:space="preserve">3TMNC3GW</t>
  </si>
  <si>
    <t xml:space="preserve">Kinnamplus</t>
  </si>
  <si>
    <t xml:space="preserve">P25KLAD2</t>
  </si>
  <si>
    <t xml:space="preserve">NDJBDONI</t>
  </si>
  <si>
    <t xml:space="preserve">94ZZLWOH</t>
  </si>
  <si>
    <t xml:space="preserve">KKUHAY4O</t>
  </si>
  <si>
    <t xml:space="preserve">4V17GRKW</t>
  </si>
  <si>
    <t xml:space="preserve">EOJHYLXG</t>
  </si>
  <si>
    <t xml:space="preserve">4XQ43RJW</t>
  </si>
  <si>
    <t xml:space="preserve">MJK3UJ1B</t>
  </si>
  <si>
    <t xml:space="preserve">44JDHBI8</t>
  </si>
  <si>
    <t xml:space="preserve">1C1I7A6R</t>
  </si>
  <si>
    <t xml:space="preserve">MV1LWRNH</t>
  </si>
  <si>
    <t xml:space="preserve">WF4HA5NW</t>
  </si>
  <si>
    <t xml:space="preserve">LGI8QEC2</t>
  </si>
  <si>
    <t xml:space="preserve">I043RXJV</t>
  </si>
  <si>
    <t xml:space="preserve">YHKT6YJ7</t>
  </si>
  <si>
    <t xml:space="preserve">PN4VJDXY</t>
  </si>
  <si>
    <t xml:space="preserve">62AK8UWX</t>
  </si>
  <si>
    <t xml:space="preserve">EZLXL6GL</t>
  </si>
  <si>
    <t xml:space="preserve">NMDMM5YJ</t>
  </si>
  <si>
    <t xml:space="preserve">91M6FY8S</t>
  </si>
  <si>
    <t xml:space="preserve">6389JY2H</t>
  </si>
  <si>
    <t xml:space="preserve">904203D6</t>
  </si>
  <si>
    <t xml:space="preserve">IMTPZV7J</t>
  </si>
  <si>
    <t xml:space="preserve">SRFVQ0HG</t>
  </si>
  <si>
    <t xml:space="preserve">RSZC6BMW</t>
  </si>
  <si>
    <t xml:space="preserve">HWDRCUYU</t>
  </si>
  <si>
    <t xml:space="preserve">6RL97BR9</t>
  </si>
  <si>
    <t xml:space="preserve">L33YUX9V</t>
  </si>
  <si>
    <t xml:space="preserve">XYBPUC2H</t>
  </si>
  <si>
    <t xml:space="preserve">CVKLHZEO</t>
  </si>
  <si>
    <t xml:space="preserve">2QHRL8CW</t>
  </si>
  <si>
    <t xml:space="preserve">XGLMCTLG</t>
  </si>
  <si>
    <t xml:space="preserve">QKVUGRN9</t>
  </si>
  <si>
    <t xml:space="preserve">FNY6F0KF</t>
  </si>
  <si>
    <t xml:space="preserve">M2TZSYTN</t>
  </si>
  <si>
    <t xml:space="preserve">KGJL5GHX</t>
  </si>
  <si>
    <t xml:space="preserve">IF7DSONM</t>
  </si>
  <si>
    <t xml:space="preserve">RR4FWSVB</t>
  </si>
  <si>
    <t xml:space="preserve">ZCA1IRGD</t>
  </si>
  <si>
    <t xml:space="preserve">GBMHNLRO</t>
  </si>
  <si>
    <t xml:space="preserve">NAVG0P26</t>
  </si>
  <si>
    <t xml:space="preserve">PDH2NPE1</t>
  </si>
  <si>
    <t xml:space="preserve">PCRRS6JP</t>
  </si>
  <si>
    <t xml:space="preserve">W03CXYET</t>
  </si>
  <si>
    <t xml:space="preserve">LZVFFQLN</t>
  </si>
  <si>
    <t xml:space="preserve">8L1ZHTPL</t>
  </si>
  <si>
    <t xml:space="preserve">WSPBQ5YR</t>
  </si>
  <si>
    <t xml:space="preserve">HDUV7VJN</t>
  </si>
  <si>
    <t xml:space="preserve">KEF5O2Q6</t>
  </si>
  <si>
    <t xml:space="preserve">HZU0L5GS</t>
  </si>
  <si>
    <t xml:space="preserve">JV1NCDKP</t>
  </si>
  <si>
    <t xml:space="preserve">Z8RI8RLU</t>
  </si>
  <si>
    <t xml:space="preserve">FT0L8HZZ</t>
  </si>
  <si>
    <t xml:space="preserve">IGELOJ42</t>
  </si>
  <si>
    <t xml:space="preserve">I7AH5FW0</t>
  </si>
  <si>
    <t xml:space="preserve">RSFYKC1F</t>
  </si>
  <si>
    <t xml:space="preserve">CDUIUYY2</t>
  </si>
  <si>
    <t xml:space="preserve">SNBYNW8H</t>
  </si>
  <si>
    <t xml:space="preserve">K96NUCWR</t>
  </si>
  <si>
    <t xml:space="preserve">OSB9S3PI</t>
  </si>
  <si>
    <t xml:space="preserve">JWRSTAU8</t>
  </si>
  <si>
    <t xml:space="preserve">MJBD6V39</t>
  </si>
  <si>
    <t xml:space="preserve">5G645WYV</t>
  </si>
  <si>
    <t xml:space="preserve">8FXUNDUS</t>
  </si>
  <si>
    <t xml:space="preserve">8TXOC3S3</t>
  </si>
  <si>
    <t xml:space="preserve">N55VF08D</t>
  </si>
  <si>
    <t xml:space="preserve">A89TBOY5</t>
  </si>
  <si>
    <t xml:space="preserve">KG61YJ92</t>
  </si>
  <si>
    <t xml:space="preserve">Z4A1R9CJ</t>
  </si>
  <si>
    <t xml:space="preserve">I6ZWBDU6</t>
  </si>
  <si>
    <t xml:space="preserve">SQZ293C0</t>
  </si>
  <si>
    <t xml:space="preserve">AYIPNQFR</t>
  </si>
  <si>
    <t xml:space="preserve">Y35ES8UY</t>
  </si>
  <si>
    <t xml:space="preserve">JHIX3ODA</t>
  </si>
  <si>
    <t xml:space="preserve">BPUE8GTU</t>
  </si>
  <si>
    <t xml:space="preserve">8O03S3U3</t>
  </si>
  <si>
    <t xml:space="preserve">U9RFE81I</t>
  </si>
  <si>
    <t xml:space="preserve">3OBMD08T</t>
  </si>
  <si>
    <t xml:space="preserve">VKXZ36VE</t>
  </si>
  <si>
    <t xml:space="preserve">H5662N5X</t>
  </si>
  <si>
    <t xml:space="preserve">07BT6PBZ</t>
  </si>
  <si>
    <t xml:space="preserve">79DYTU8Y</t>
  </si>
  <si>
    <t xml:space="preserve">3AB31BUU</t>
  </si>
  <si>
    <t xml:space="preserve">8V4PEF5D</t>
  </si>
  <si>
    <t xml:space="preserve">NYLCZ28K</t>
  </si>
  <si>
    <t xml:space="preserve">UNSJJUY4</t>
  </si>
  <si>
    <t xml:space="preserve">FZ1TTF0X</t>
  </si>
  <si>
    <t xml:space="preserve">JQNSK78U</t>
  </si>
  <si>
    <t xml:space="preserve">C3OOZUTI</t>
  </si>
  <si>
    <t xml:space="preserve">FI0I7E73</t>
  </si>
  <si>
    <t xml:space="preserve">V9XJAZPC</t>
  </si>
  <si>
    <t xml:space="preserve">INI33ALF</t>
  </si>
  <si>
    <t xml:space="preserve">TEKCKT3V</t>
  </si>
  <si>
    <t xml:space="preserve">6KVOMBDJ</t>
  </si>
  <si>
    <t xml:space="preserve">T8E8EDZS</t>
  </si>
  <si>
    <t xml:space="preserve">ZQVUQ5CJ</t>
  </si>
  <si>
    <t xml:space="preserve">5YLCW6L5</t>
  </si>
  <si>
    <t xml:space="preserve">BEKQZ411</t>
  </si>
  <si>
    <t xml:space="preserve">UF0S02A4</t>
  </si>
  <si>
    <t xml:space="preserve">ZG1DFNPW</t>
  </si>
  <si>
    <t xml:space="preserve">7X1D49TU</t>
  </si>
  <si>
    <t xml:space="preserve">C2RL3DUQ</t>
  </si>
  <si>
    <t xml:space="preserve">QPMZ5RG0</t>
  </si>
  <si>
    <t xml:space="preserve">AGZ87JFX</t>
  </si>
  <si>
    <t xml:space="preserve">9HLQVY37</t>
  </si>
  <si>
    <t xml:space="preserve">8C3LOLPY</t>
  </si>
  <si>
    <t xml:space="preserve">QMJHLT1V</t>
  </si>
  <si>
    <t xml:space="preserve">VUYQCXTY</t>
  </si>
  <si>
    <t xml:space="preserve">YFJKP42F</t>
  </si>
  <si>
    <t xml:space="preserve">81LMZHD1</t>
  </si>
  <si>
    <t xml:space="preserve">DYUWF61W</t>
  </si>
  <si>
    <t xml:space="preserve">NUNQGOUW</t>
  </si>
  <si>
    <t xml:space="preserve">ZMYUFTS9</t>
  </si>
  <si>
    <t xml:space="preserve">P60EK5NN</t>
  </si>
  <si>
    <t xml:space="preserve">CM5MFWCO</t>
  </si>
  <si>
    <t xml:space="preserve">0MNAGD91</t>
  </si>
  <si>
    <t xml:space="preserve">40VSPND6</t>
  </si>
  <si>
    <t xml:space="preserve">WPTNE0QN</t>
  </si>
  <si>
    <t xml:space="preserve">CGEXH2QO</t>
  </si>
  <si>
    <t xml:space="preserve">MIX6JTSN</t>
  </si>
  <si>
    <t xml:space="preserve">X2ZONP2D</t>
  </si>
  <si>
    <t xml:space="preserve">Y5CP83V4</t>
  </si>
  <si>
    <t xml:space="preserve">G087QT6R</t>
  </si>
  <si>
    <t xml:space="preserve">Q7C5MJ4W</t>
  </si>
  <si>
    <t xml:space="preserve">WXCEZ7JY</t>
  </si>
  <si>
    <t xml:space="preserve">QE6A49LE</t>
  </si>
  <si>
    <t xml:space="preserve">XGMMHWZC</t>
  </si>
  <si>
    <t xml:space="preserve">7MK55ULJ</t>
  </si>
  <si>
    <t xml:space="preserve">0VZIDVCC</t>
  </si>
  <si>
    <t xml:space="preserve">XTBADYHW</t>
  </si>
  <si>
    <t xml:space="preserve">PPDU7OWD</t>
  </si>
  <si>
    <t xml:space="preserve">KD27RNU9</t>
  </si>
  <si>
    <t xml:space="preserve">E6D2DBXF</t>
  </si>
  <si>
    <t xml:space="preserve">OUMM04QV</t>
  </si>
  <si>
    <t xml:space="preserve">2HVDAY4L</t>
  </si>
  <si>
    <t xml:space="preserve">0FGWN6O0</t>
  </si>
  <si>
    <t xml:space="preserve">V9WVYEE9</t>
  </si>
  <si>
    <t xml:space="preserve">NPHD3ZTC</t>
  </si>
  <si>
    <t xml:space="preserve">RSP75BOI</t>
  </si>
  <si>
    <t xml:space="preserve">CKDPWHTZ</t>
  </si>
  <si>
    <t xml:space="preserve">BKOWQMMV</t>
  </si>
  <si>
    <t xml:space="preserve">6TOOTFQV</t>
  </si>
  <si>
    <t xml:space="preserve">3JW6CZ7K</t>
  </si>
  <si>
    <t xml:space="preserve">F3EOBN5A</t>
  </si>
  <si>
    <t xml:space="preserve">GE4QGOCI</t>
  </si>
  <si>
    <t xml:space="preserve">P5B6BZWO</t>
  </si>
  <si>
    <t xml:space="preserve">AWCGYWTE</t>
  </si>
  <si>
    <t xml:space="preserve">UJTU7DUB</t>
  </si>
  <si>
    <t xml:space="preserve">JOLNKYNH</t>
  </si>
  <si>
    <t xml:space="preserve">TV2M081C</t>
  </si>
  <si>
    <t xml:space="preserve">SJGOQMLT</t>
  </si>
  <si>
    <t xml:space="preserve">BG156UAV</t>
  </si>
  <si>
    <t xml:space="preserve">S7T5AHQH</t>
  </si>
  <si>
    <t xml:space="preserve">EYBMEX1Z</t>
  </si>
  <si>
    <t xml:space="preserve">T0MUE2H7</t>
  </si>
  <si>
    <t xml:space="preserve">7MP6KLZO</t>
  </si>
  <si>
    <t xml:space="preserve">2TYZRE2R</t>
  </si>
  <si>
    <t xml:space="preserve">Massive Dynamic</t>
  </si>
  <si>
    <t xml:space="preserve">U5K1Y35J</t>
  </si>
  <si>
    <t xml:space="preserve">G2XP6IGJ</t>
  </si>
  <si>
    <t xml:space="preserve">MLD3WEJC</t>
  </si>
  <si>
    <t xml:space="preserve">Xx-holding</t>
  </si>
  <si>
    <t xml:space="preserve">IK7LMFER</t>
  </si>
  <si>
    <t xml:space="preserve">P3K1DVYB</t>
  </si>
  <si>
    <t xml:space="preserve">BB1PRS3T</t>
  </si>
  <si>
    <t xml:space="preserve">EN8JHUXA</t>
  </si>
  <si>
    <t xml:space="preserve">M5FP7HGQ</t>
  </si>
  <si>
    <t xml:space="preserve">Q8Q4R3SW</t>
  </si>
  <si>
    <t xml:space="preserve">ABT1TDH1</t>
  </si>
  <si>
    <t xml:space="preserve">DJFMG9QI</t>
  </si>
  <si>
    <t xml:space="preserve">DDWSCXZA</t>
  </si>
  <si>
    <t xml:space="preserve">283MDYKM</t>
  </si>
  <si>
    <t xml:space="preserve">56LUBQTV</t>
  </si>
  <si>
    <t xml:space="preserve">DOU4T9EI</t>
  </si>
  <si>
    <t xml:space="preserve">XUU1PPTJ</t>
  </si>
  <si>
    <t xml:space="preserve">Y7244XW7</t>
  </si>
  <si>
    <t xml:space="preserve">KIKG1BGV</t>
  </si>
  <si>
    <t xml:space="preserve">0R5KAHNB</t>
  </si>
  <si>
    <t xml:space="preserve">5VW9YVTU</t>
  </si>
  <si>
    <t xml:space="preserve">FUI9BIS3</t>
  </si>
  <si>
    <t xml:space="preserve">9P180HVQ</t>
  </si>
  <si>
    <t xml:space="preserve">Zencorporation</t>
  </si>
  <si>
    <t xml:space="preserve">China</t>
  </si>
  <si>
    <t xml:space="preserve">ACGLK2YE</t>
  </si>
  <si>
    <t xml:space="preserve">0F9GSZRO</t>
  </si>
  <si>
    <t xml:space="preserve">BEELPVP0</t>
  </si>
  <si>
    <t xml:space="preserve">56SRDF1B</t>
  </si>
  <si>
    <t xml:space="preserve">44Q1W18Y</t>
  </si>
  <si>
    <t xml:space="preserve">LT111IZL</t>
  </si>
  <si>
    <t xml:space="preserve">QHY85D44</t>
  </si>
  <si>
    <t xml:space="preserve">R0YCRJVQ</t>
  </si>
  <si>
    <t xml:space="preserve">HQKWQ004</t>
  </si>
  <si>
    <t xml:space="preserve">JNYA5ZHI</t>
  </si>
  <si>
    <t xml:space="preserve">DCNA3CA1</t>
  </si>
  <si>
    <t xml:space="preserve">P8GXMSXL</t>
  </si>
  <si>
    <t xml:space="preserve">H7P5O25G</t>
  </si>
  <si>
    <t xml:space="preserve">P858PP0L</t>
  </si>
  <si>
    <t xml:space="preserve">0VFBWUG5</t>
  </si>
  <si>
    <t xml:space="preserve">FKOA9EF9</t>
  </si>
  <si>
    <t xml:space="preserve">VMOGUQA7</t>
  </si>
  <si>
    <t xml:space="preserve">ZTUJ5KQ8</t>
  </si>
  <si>
    <t xml:space="preserve">ZQHJNTDK</t>
  </si>
  <si>
    <t xml:space="preserve">VIZ9ZLVT</t>
  </si>
  <si>
    <t xml:space="preserve">9ZY0QQ8Q</t>
  </si>
  <si>
    <t xml:space="preserve">BO2XRLBS</t>
  </si>
  <si>
    <t xml:space="preserve">MZ987882</t>
  </si>
  <si>
    <t xml:space="preserve">02EC1993</t>
  </si>
  <si>
    <t xml:space="preserve">TKI8MEZZ</t>
  </si>
  <si>
    <t xml:space="preserve">QSHP9AHU</t>
  </si>
  <si>
    <t xml:space="preserve">S5NVSXEX</t>
  </si>
  <si>
    <t xml:space="preserve">ZDAJ4PFJ</t>
  </si>
  <si>
    <t xml:space="preserve">02ILGBRB</t>
  </si>
  <si>
    <t xml:space="preserve">ZFIT4XWO</t>
  </si>
  <si>
    <t xml:space="preserve">ZLFKHXXI</t>
  </si>
  <si>
    <t xml:space="preserve">VTVYSUZG</t>
  </si>
  <si>
    <t xml:space="preserve">MEKVHSCB</t>
  </si>
  <si>
    <t xml:space="preserve">10984DDU</t>
  </si>
  <si>
    <t xml:space="preserve">N2SLAOZR</t>
  </si>
  <si>
    <t xml:space="preserve">02TUKBP3</t>
  </si>
  <si>
    <t xml:space="preserve">69Z30MBF</t>
  </si>
  <si>
    <t xml:space="preserve">SH0BSL0Z</t>
  </si>
  <si>
    <t xml:space="preserve">PBGB323I</t>
  </si>
  <si>
    <t xml:space="preserve">76WXMI88</t>
  </si>
  <si>
    <t xml:space="preserve">Q4KZSJ6Q</t>
  </si>
  <si>
    <t xml:space="preserve">1IABHXOP</t>
  </si>
  <si>
    <t xml:space="preserve">R19OP4QL</t>
  </si>
  <si>
    <t xml:space="preserve">X2I316HD</t>
  </si>
  <si>
    <t xml:space="preserve">D00FIU21</t>
  </si>
  <si>
    <t xml:space="preserve">C48I5WD9</t>
  </si>
  <si>
    <t xml:space="preserve">BRIOGGKC</t>
  </si>
  <si>
    <t xml:space="preserve">GZYL4SG1</t>
  </si>
  <si>
    <t xml:space="preserve">LFM4SMIA</t>
  </si>
  <si>
    <t xml:space="preserve">W2QJUK1Y</t>
  </si>
  <si>
    <t xml:space="preserve">7GWM1WT0</t>
  </si>
  <si>
    <t xml:space="preserve">M827K2PI</t>
  </si>
  <si>
    <t xml:space="preserve">04G3DK6T</t>
  </si>
  <si>
    <t xml:space="preserve">6FR9YZH2</t>
  </si>
  <si>
    <t xml:space="preserve">UHYI2QB2</t>
  </si>
  <si>
    <t xml:space="preserve">IG9RPWOZ</t>
  </si>
  <si>
    <t xml:space="preserve">3GFZ7SN4</t>
  </si>
  <si>
    <t xml:space="preserve">Z1IF1M5M</t>
  </si>
  <si>
    <t xml:space="preserve">XF54BYUH</t>
  </si>
  <si>
    <t xml:space="preserve">HKMMBDMW</t>
  </si>
  <si>
    <t xml:space="preserve">52V1RWCZ</t>
  </si>
  <si>
    <t xml:space="preserve">XS7L2AQE</t>
  </si>
  <si>
    <t xml:space="preserve">M22PCEKY</t>
  </si>
  <si>
    <t xml:space="preserve">IVTNXNYP</t>
  </si>
  <si>
    <t xml:space="preserve">HOXD9TTL</t>
  </si>
  <si>
    <t xml:space="preserve">H046CU4Z</t>
  </si>
  <si>
    <t xml:space="preserve">JF4MEWPX</t>
  </si>
  <si>
    <t xml:space="preserve">1HD5JJM3</t>
  </si>
  <si>
    <t xml:space="preserve">NWPSEF2I</t>
  </si>
  <si>
    <t xml:space="preserve">0E8D6TCQ</t>
  </si>
  <si>
    <t xml:space="preserve">7MKYTX69</t>
  </si>
  <si>
    <t xml:space="preserve">CLPDG9BG</t>
  </si>
  <si>
    <t xml:space="preserve">32NDDT4L</t>
  </si>
  <si>
    <t xml:space="preserve">1969NL80</t>
  </si>
  <si>
    <t xml:space="preserve">IKR0NSUE</t>
  </si>
  <si>
    <t xml:space="preserve">473F6L9F</t>
  </si>
  <si>
    <t xml:space="preserve">KN4LCS4D</t>
  </si>
  <si>
    <t xml:space="preserve">EL09RK8X</t>
  </si>
  <si>
    <t xml:space="preserve">Y9EBNML6</t>
  </si>
  <si>
    <t xml:space="preserve">9H2V1F1E</t>
  </si>
  <si>
    <t xml:space="preserve">2872DC79</t>
  </si>
  <si>
    <t xml:space="preserve">OYRF34VN</t>
  </si>
  <si>
    <t xml:space="preserve">HP8IWA1E</t>
  </si>
  <si>
    <t xml:space="preserve">M5ZYQFGR</t>
  </si>
  <si>
    <t xml:space="preserve">0CECGPEJ</t>
  </si>
  <si>
    <t xml:space="preserve">D6YEYMJC</t>
  </si>
  <si>
    <t xml:space="preserve">RLDCYEJU</t>
  </si>
  <si>
    <t xml:space="preserve">BIN9U8D9</t>
  </si>
  <si>
    <t xml:space="preserve">8O98HGMW</t>
  </si>
  <si>
    <t xml:space="preserve">SRYX0U85</t>
  </si>
  <si>
    <t xml:space="preserve">6PTR7VBR</t>
  </si>
  <si>
    <t xml:space="preserve">JSD4APT2</t>
  </si>
  <si>
    <t xml:space="preserve">2STUSOFE</t>
  </si>
  <si>
    <t xml:space="preserve">ERV0CAZ7</t>
  </si>
  <si>
    <t xml:space="preserve">AAR79NOO</t>
  </si>
  <si>
    <t xml:space="preserve">NYVA2G6U</t>
  </si>
  <si>
    <t xml:space="preserve">ZPYD4T9W</t>
  </si>
  <si>
    <t xml:space="preserve">6KZ0NCFX</t>
  </si>
  <si>
    <t xml:space="preserve">CNBN12RL</t>
  </si>
  <si>
    <t xml:space="preserve">6JXHEZYK</t>
  </si>
  <si>
    <t xml:space="preserve">1ROC43JK</t>
  </si>
  <si>
    <t xml:space="preserve">9X6V79KE</t>
  </si>
  <si>
    <t xml:space="preserve">NLB4D5BQ</t>
  </si>
  <si>
    <t xml:space="preserve">I93ZFHEM</t>
  </si>
  <si>
    <t xml:space="preserve">PXQEX039</t>
  </si>
  <si>
    <t xml:space="preserve">S3XI6YB3</t>
  </si>
  <si>
    <t xml:space="preserve">SZ81H1PM</t>
  </si>
  <si>
    <t xml:space="preserve">Z5BCBTAO</t>
  </si>
  <si>
    <t xml:space="preserve">TBIW957T</t>
  </si>
  <si>
    <t xml:space="preserve">MSEIIH95</t>
  </si>
  <si>
    <t xml:space="preserve">2YQHHWJ3</t>
  </si>
  <si>
    <t xml:space="preserve">7A4AC5BC</t>
  </si>
  <si>
    <t xml:space="preserve">4DW2FDX4</t>
  </si>
  <si>
    <t xml:space="preserve">A66X4Q2J</t>
  </si>
  <si>
    <t xml:space="preserve">031BBF1I</t>
  </si>
  <si>
    <t xml:space="preserve">V751HK8R</t>
  </si>
  <si>
    <t xml:space="preserve">EOXZGSX9</t>
  </si>
  <si>
    <t xml:space="preserve">GQ125FX0</t>
  </si>
  <si>
    <t xml:space="preserve">JO52QXJ0</t>
  </si>
  <si>
    <t xml:space="preserve">TA3PW6ZQ</t>
  </si>
  <si>
    <t xml:space="preserve">2DVE0XCM</t>
  </si>
  <si>
    <t xml:space="preserve">LTZCN1RA</t>
  </si>
  <si>
    <t xml:space="preserve">5VAV2TUY</t>
  </si>
  <si>
    <t xml:space="preserve">J4NX9TK5</t>
  </si>
  <si>
    <t xml:space="preserve">VGE4M1C9</t>
  </si>
  <si>
    <t xml:space="preserve">56XQOTXV</t>
  </si>
  <si>
    <t xml:space="preserve">GK0A4IQW</t>
  </si>
  <si>
    <t xml:space="preserve">EOB01PRO</t>
  </si>
  <si>
    <t xml:space="preserve">7GRNFO6D</t>
  </si>
  <si>
    <t xml:space="preserve">PE8DK02A</t>
  </si>
  <si>
    <t xml:space="preserve">10NTPQUY</t>
  </si>
  <si>
    <t xml:space="preserve">EMUA57Q2</t>
  </si>
  <si>
    <t xml:space="preserve">DB3N4CHN</t>
  </si>
  <si>
    <t xml:space="preserve">K0GWTWYL</t>
  </si>
  <si>
    <t xml:space="preserve">YABTM1G5</t>
  </si>
  <si>
    <t xml:space="preserve">DVCPCBMJ</t>
  </si>
  <si>
    <t xml:space="preserve">UMZ986GC</t>
  </si>
  <si>
    <t xml:space="preserve">8QBIFURM</t>
  </si>
  <si>
    <t xml:space="preserve">8RF8XVYF</t>
  </si>
  <si>
    <t xml:space="preserve">N8G3G1UF</t>
  </si>
  <si>
    <t xml:space="preserve">SDXZB8MC</t>
  </si>
  <si>
    <t xml:space="preserve">E40RN3MN</t>
  </si>
  <si>
    <t xml:space="preserve">UBX7TMQG</t>
  </si>
  <si>
    <t xml:space="preserve">RR5AMWPQ</t>
  </si>
  <si>
    <t xml:space="preserve">FHLNW3WH</t>
  </si>
  <si>
    <t xml:space="preserve">9P026O47</t>
  </si>
  <si>
    <t xml:space="preserve">AJLNEUVY</t>
  </si>
  <si>
    <t xml:space="preserve">MIU04JC2</t>
  </si>
  <si>
    <t xml:space="preserve">DV9ZB9KL</t>
  </si>
  <si>
    <t xml:space="preserve">J712QVSG</t>
  </si>
  <si>
    <t xml:space="preserve">SE609QTE</t>
  </si>
  <si>
    <t xml:space="preserve">CT9XECID</t>
  </si>
  <si>
    <t xml:space="preserve">8SEGAAT7</t>
  </si>
  <si>
    <t xml:space="preserve">4L36DJTM</t>
  </si>
  <si>
    <t xml:space="preserve">UWPUJESS</t>
  </si>
  <si>
    <t xml:space="preserve">U8XA7JCO</t>
  </si>
  <si>
    <t xml:space="preserve">DGPI60HG</t>
  </si>
  <si>
    <t xml:space="preserve">06DUY829</t>
  </si>
  <si>
    <t xml:space="preserve">JF9CTPPZ</t>
  </si>
  <si>
    <t xml:space="preserve">LAH7932Y</t>
  </si>
  <si>
    <t xml:space="preserve">IXBUR07V</t>
  </si>
  <si>
    <t xml:space="preserve">B6UWHOD4</t>
  </si>
  <si>
    <t xml:space="preserve">TBJ99S41</t>
  </si>
  <si>
    <t xml:space="preserve">UTZDDOU7</t>
  </si>
  <si>
    <t xml:space="preserve">64KS4KGN</t>
  </si>
  <si>
    <t xml:space="preserve">AMKR98V4</t>
  </si>
  <si>
    <t xml:space="preserve">DESFU690</t>
  </si>
  <si>
    <t xml:space="preserve">V8HMIE7M</t>
  </si>
  <si>
    <t xml:space="preserve">91JBU17E</t>
  </si>
  <si>
    <t xml:space="preserve">1IH166HI</t>
  </si>
  <si>
    <t xml:space="preserve">X7FZMKZW</t>
  </si>
  <si>
    <t xml:space="preserve">B0KF3NFK</t>
  </si>
  <si>
    <t xml:space="preserve">1426E8W6</t>
  </si>
  <si>
    <t xml:space="preserve">3BFBN8JW</t>
  </si>
  <si>
    <t xml:space="preserve">CPJK2600</t>
  </si>
  <si>
    <t xml:space="preserve">LIFA0JYO</t>
  </si>
  <si>
    <t xml:space="preserve">JQ8V4I1K</t>
  </si>
  <si>
    <t xml:space="preserve">5FWBETTO</t>
  </si>
  <si>
    <t xml:space="preserve">OJYFSZ2O</t>
  </si>
  <si>
    <t xml:space="preserve">G4B4Z525</t>
  </si>
  <si>
    <t xml:space="preserve">6CKXLPAR</t>
  </si>
  <si>
    <t xml:space="preserve">FQ2F717F</t>
  </si>
  <si>
    <t xml:space="preserve">K8DHOJWM</t>
  </si>
  <si>
    <t xml:space="preserve">AKXBF6IQ</t>
  </si>
  <si>
    <t xml:space="preserve">HWD8ELR9</t>
  </si>
  <si>
    <t xml:space="preserve">PTCP8RP4</t>
  </si>
  <si>
    <t xml:space="preserve">QRFKRSKS</t>
  </si>
  <si>
    <t xml:space="preserve">7CTCDP9S</t>
  </si>
  <si>
    <t xml:space="preserve">ZTT02VDQ</t>
  </si>
  <si>
    <t xml:space="preserve">SAGXC5PF</t>
  </si>
  <si>
    <t xml:space="preserve">J5QLUH5O</t>
  </si>
  <si>
    <t xml:space="preserve">QYTGB5LA</t>
  </si>
  <si>
    <t xml:space="preserve">UCNEMT8P</t>
  </si>
  <si>
    <t xml:space="preserve">51T70SQX</t>
  </si>
  <si>
    <t xml:space="preserve">SUYF0EN7</t>
  </si>
  <si>
    <t xml:space="preserve">N7KJ821I</t>
  </si>
  <si>
    <t xml:space="preserve">YCKKT5ME</t>
  </si>
  <si>
    <t xml:space="preserve">HI2E8TBI</t>
  </si>
  <si>
    <t xml:space="preserve">ER3G544S</t>
  </si>
  <si>
    <t xml:space="preserve">YQFF7GFK</t>
  </si>
  <si>
    <t xml:space="preserve">QL97HH1Y</t>
  </si>
  <si>
    <t xml:space="preserve">D821LEQV</t>
  </si>
  <si>
    <t xml:space="preserve">B1O27MFD</t>
  </si>
  <si>
    <t xml:space="preserve">UOUG01WG</t>
  </si>
  <si>
    <t xml:space="preserve">UQY5TEE8</t>
  </si>
  <si>
    <t xml:space="preserve">KJXB9Q7O</t>
  </si>
  <si>
    <t xml:space="preserve">5RGYU88R</t>
  </si>
  <si>
    <t xml:space="preserve">F3P73EG4</t>
  </si>
  <si>
    <t xml:space="preserve">CRLWCEMY</t>
  </si>
  <si>
    <t xml:space="preserve">7U225819</t>
  </si>
  <si>
    <t xml:space="preserve">DJDVV89L</t>
  </si>
  <si>
    <t xml:space="preserve">113O9JCA</t>
  </si>
  <si>
    <t xml:space="preserve">E9C7WXQL</t>
  </si>
  <si>
    <t xml:space="preserve">FC1LS6PY</t>
  </si>
  <si>
    <t xml:space="preserve">6FI9HAX7</t>
  </si>
  <si>
    <t xml:space="preserve">GG8XQD8Z</t>
  </si>
  <si>
    <t xml:space="preserve">URT8A7OQ</t>
  </si>
  <si>
    <t xml:space="preserve">EEBOSTAA</t>
  </si>
  <si>
    <t xml:space="preserve">2O1IK8VR</t>
  </si>
  <si>
    <t xml:space="preserve">L831D7DF</t>
  </si>
  <si>
    <t xml:space="preserve">839DCVT2</t>
  </si>
  <si>
    <t xml:space="preserve">YWKJW726</t>
  </si>
  <si>
    <t xml:space="preserve">ZVT9J7V1</t>
  </si>
  <si>
    <t xml:space="preserve">ULES5Z21</t>
  </si>
  <si>
    <t xml:space="preserve">0LDX9VLO</t>
  </si>
  <si>
    <t xml:space="preserve">ABRQIWS9</t>
  </si>
  <si>
    <t xml:space="preserve">ACOJBA02</t>
  </si>
  <si>
    <t xml:space="preserve">BYBZJBC9</t>
  </si>
  <si>
    <t xml:space="preserve">5AAN00N1</t>
  </si>
  <si>
    <t xml:space="preserve">JFHKBG40</t>
  </si>
  <si>
    <t xml:space="preserve">BN84DD6H</t>
  </si>
  <si>
    <t xml:space="preserve">R8MZ10BW</t>
  </si>
  <si>
    <t xml:space="preserve">PI8RROK0</t>
  </si>
  <si>
    <t xml:space="preserve">CJZFFC91</t>
  </si>
  <si>
    <t xml:space="preserve">T7TDUK3T</t>
  </si>
  <si>
    <t xml:space="preserve">42YPT5L7</t>
  </si>
  <si>
    <t xml:space="preserve">9Y2HDGST</t>
  </si>
  <si>
    <t xml:space="preserve">66Q03Q2P</t>
  </si>
  <si>
    <t xml:space="preserve">0XK80WX8</t>
  </si>
  <si>
    <t xml:space="preserve">X4ARE2PT</t>
  </si>
  <si>
    <t xml:space="preserve">1F8MPXZQ</t>
  </si>
  <si>
    <t xml:space="preserve">WR45SVGN</t>
  </si>
  <si>
    <t xml:space="preserve">XAR2VX09</t>
  </si>
  <si>
    <t xml:space="preserve">YTQH4YM9</t>
  </si>
  <si>
    <t xml:space="preserve">P6KXSJPD</t>
  </si>
  <si>
    <t xml:space="preserve">NCJJBWU3</t>
  </si>
  <si>
    <t xml:space="preserve">9MZPL59I</t>
  </si>
  <si>
    <t xml:space="preserve">IQFDPIND</t>
  </si>
  <si>
    <t xml:space="preserve">VG17J29L</t>
  </si>
  <si>
    <t xml:space="preserve">F7R8ICT8</t>
  </si>
  <si>
    <t xml:space="preserve">KULR6FMD</t>
  </si>
  <si>
    <t xml:space="preserve">3YDXZ4FA</t>
  </si>
  <si>
    <t xml:space="preserve">EUBMHJGQ</t>
  </si>
  <si>
    <t xml:space="preserve">0T9EBKZL</t>
  </si>
  <si>
    <t xml:space="preserve">6KOHYTT4</t>
  </si>
  <si>
    <t xml:space="preserve">3L8ECZK8</t>
  </si>
  <si>
    <t xml:space="preserve">MM79TSUR</t>
  </si>
  <si>
    <t xml:space="preserve">INLVV78V</t>
  </si>
  <si>
    <t xml:space="preserve">4JTH72JR</t>
  </si>
  <si>
    <t xml:space="preserve">TTKPNDTP</t>
  </si>
  <si>
    <t xml:space="preserve">8JZ4R9BW</t>
  </si>
  <si>
    <t xml:space="preserve">PTFOEUO4</t>
  </si>
  <si>
    <t xml:space="preserve">S3LATQVJ</t>
  </si>
  <si>
    <t xml:space="preserve">P3Z2LYCL</t>
  </si>
  <si>
    <t xml:space="preserve">LPR6G7AE</t>
  </si>
  <si>
    <t xml:space="preserve">CJAQVPDP</t>
  </si>
  <si>
    <t xml:space="preserve">806KPNNN</t>
  </si>
  <si>
    <t xml:space="preserve">Zathunicon</t>
  </si>
  <si>
    <t xml:space="preserve">8Y4LJOJ0</t>
  </si>
  <si>
    <t xml:space="preserve">Z7EBMMAE</t>
  </si>
  <si>
    <t xml:space="preserve">KT4OEP4X</t>
  </si>
  <si>
    <t xml:space="preserve">ODHVHXKS</t>
  </si>
  <si>
    <t xml:space="preserve">SZS2IPM3</t>
  </si>
  <si>
    <t xml:space="preserve">Doncon</t>
  </si>
  <si>
    <t xml:space="preserve">YY2DWBG5</t>
  </si>
  <si>
    <t xml:space="preserve">X19CKKZ1</t>
  </si>
  <si>
    <t xml:space="preserve">VO1YR5CY</t>
  </si>
  <si>
    <t xml:space="preserve">FHPRER2D</t>
  </si>
  <si>
    <t xml:space="preserve">WOB1ULFR</t>
  </si>
  <si>
    <t xml:space="preserve">18YA4UUP</t>
  </si>
  <si>
    <t xml:space="preserve">Xx-zobam</t>
  </si>
  <si>
    <t xml:space="preserve">WVT3X6IC</t>
  </si>
  <si>
    <t xml:space="preserve">NX2EICNQ</t>
  </si>
  <si>
    <t xml:space="preserve">E4KNZB95</t>
  </si>
  <si>
    <t xml:space="preserve">PJDA3RWU</t>
  </si>
  <si>
    <t xml:space="preserve">YUORNX7C</t>
  </si>
  <si>
    <t xml:space="preserve">1RXGKOUE</t>
  </si>
  <si>
    <t xml:space="preserve">G40058T1</t>
  </si>
  <si>
    <t xml:space="preserve">TQZLDFIJ</t>
  </si>
  <si>
    <t xml:space="preserve">4U2Z53VS</t>
  </si>
  <si>
    <t xml:space="preserve">0M3NCPQX</t>
  </si>
  <si>
    <t xml:space="preserve">RN7M3757</t>
  </si>
  <si>
    <t xml:space="preserve">K63TD0WD</t>
  </si>
  <si>
    <t xml:space="preserve">7WU2BQ2P</t>
  </si>
  <si>
    <t xml:space="preserve">WRKPDK7O</t>
  </si>
  <si>
    <t xml:space="preserve">3FWZBSW1</t>
  </si>
  <si>
    <t xml:space="preserve">VIY7P8J6</t>
  </si>
  <si>
    <t xml:space="preserve">PR1H7NHK</t>
  </si>
  <si>
    <t xml:space="preserve">Mathtouch</t>
  </si>
  <si>
    <t xml:space="preserve">Jordan</t>
  </si>
  <si>
    <t xml:space="preserve">A9TEJW6U</t>
  </si>
  <si>
    <t xml:space="preserve">1DC9PQ4S</t>
  </si>
  <si>
    <t xml:space="preserve">8LP076IV</t>
  </si>
  <si>
    <t xml:space="preserve">CWXHKUV5</t>
  </si>
  <si>
    <t xml:space="preserve">XB1ZV04H</t>
  </si>
  <si>
    <t xml:space="preserve">Q1TS5ZKD</t>
  </si>
  <si>
    <t xml:space="preserve">FLH1KDV2</t>
  </si>
  <si>
    <t xml:space="preserve">3A54O8JT</t>
  </si>
  <si>
    <t xml:space="preserve">2DOZJ7GT</t>
  </si>
  <si>
    <t xml:space="preserve">1V1L46NV</t>
  </si>
  <si>
    <t xml:space="preserve">OMJHW2J1</t>
  </si>
  <si>
    <t xml:space="preserve">G6CMP5I9</t>
  </si>
  <si>
    <t xml:space="preserve">GTH7MXLG</t>
  </si>
  <si>
    <t xml:space="preserve">W0TOD23Z</t>
  </si>
  <si>
    <t xml:space="preserve">VJSI29OF</t>
  </si>
  <si>
    <t xml:space="preserve">GFU8P2SC</t>
  </si>
  <si>
    <t xml:space="preserve">7ZN8YCH8</t>
  </si>
  <si>
    <t xml:space="preserve">Gekko &amp; Co</t>
  </si>
  <si>
    <t xml:space="preserve">3OA6FZUD</t>
  </si>
  <si>
    <t xml:space="preserve">MVU1OZVS</t>
  </si>
  <si>
    <t xml:space="preserve">W1XRTUT2</t>
  </si>
  <si>
    <t xml:space="preserve">QROXE17S</t>
  </si>
  <si>
    <t xml:space="preserve">H3ZR0CQW</t>
  </si>
  <si>
    <t xml:space="preserve">ESU5NGML</t>
  </si>
  <si>
    <t xml:space="preserve">7NDOEFEB</t>
  </si>
  <si>
    <t xml:space="preserve">696VNI6G</t>
  </si>
  <si>
    <t xml:space="preserve">RGZHQ2MJ</t>
  </si>
  <si>
    <t xml:space="preserve">3QS2B6IN</t>
  </si>
  <si>
    <t xml:space="preserve">XCB9CPID</t>
  </si>
  <si>
    <t xml:space="preserve">984H5OG0</t>
  </si>
  <si>
    <t xml:space="preserve">70A4A2GV</t>
  </si>
  <si>
    <t xml:space="preserve">GSPDR7BH</t>
  </si>
  <si>
    <t xml:space="preserve">MB0XTICR</t>
  </si>
  <si>
    <t xml:space="preserve">3CS2IXT0</t>
  </si>
  <si>
    <t xml:space="preserve">UQCPNZO1</t>
  </si>
  <si>
    <t xml:space="preserve">0NP0XPLQ</t>
  </si>
  <si>
    <t xml:space="preserve">S2WRH3QA</t>
  </si>
  <si>
    <t xml:space="preserve">AKBRVLRZ</t>
  </si>
  <si>
    <t xml:space="preserve">8FZ7CWPP</t>
  </si>
  <si>
    <t xml:space="preserve">HVF0VLJ3</t>
  </si>
  <si>
    <t xml:space="preserve">A86ZEF94</t>
  </si>
  <si>
    <t xml:space="preserve">WGYE40NI</t>
  </si>
  <si>
    <t xml:space="preserve">YUVNXSSD</t>
  </si>
  <si>
    <t xml:space="preserve">AZJXZFMR</t>
  </si>
  <si>
    <t xml:space="preserve">ID2VJE8V</t>
  </si>
  <si>
    <t xml:space="preserve">T3W0Z8KP</t>
  </si>
  <si>
    <t xml:space="preserve">8FULX0EA</t>
  </si>
  <si>
    <t xml:space="preserve">WA5NRVIG</t>
  </si>
  <si>
    <t xml:space="preserve">JMQRT3TC</t>
  </si>
  <si>
    <t xml:space="preserve">XETHS437</t>
  </si>
  <si>
    <t xml:space="preserve">6EYTZB6F</t>
  </si>
  <si>
    <t xml:space="preserve">X56STCJP</t>
  </si>
  <si>
    <t xml:space="preserve">K214R7RK</t>
  </si>
  <si>
    <t xml:space="preserve">NR9UD54C</t>
  </si>
  <si>
    <t xml:space="preserve">2MH79C2B</t>
  </si>
  <si>
    <t xml:space="preserve">3YZFYEMI</t>
  </si>
  <si>
    <t xml:space="preserve">8EQRW9H5</t>
  </si>
  <si>
    <t xml:space="preserve">KUH39HQ7</t>
  </si>
  <si>
    <t xml:space="preserve">RW6QS352</t>
  </si>
  <si>
    <t xml:space="preserve">4PLSG7A3</t>
  </si>
  <si>
    <t xml:space="preserve">C13104YM</t>
  </si>
  <si>
    <t xml:space="preserve">1GA3AFTX</t>
  </si>
  <si>
    <t xml:space="preserve">389D515R</t>
  </si>
  <si>
    <t xml:space="preserve">JQVW0KJV</t>
  </si>
  <si>
    <t xml:space="preserve">V5ZP09PO</t>
  </si>
  <si>
    <t xml:space="preserve">VKB9RFJT</t>
  </si>
  <si>
    <t xml:space="preserve">Y9HHGGOQ</t>
  </si>
  <si>
    <t xml:space="preserve">9UBU6UW4</t>
  </si>
  <si>
    <t xml:space="preserve">VTX8GPN8</t>
  </si>
  <si>
    <t xml:space="preserve">LB5622YN</t>
  </si>
  <si>
    <t xml:space="preserve">HIX9V4W1</t>
  </si>
  <si>
    <t xml:space="preserve">579RHB6S</t>
  </si>
  <si>
    <t xml:space="preserve">XSSK506P</t>
  </si>
  <si>
    <t xml:space="preserve">FZKX09GE</t>
  </si>
  <si>
    <t xml:space="preserve">J54XWY0O</t>
  </si>
  <si>
    <t xml:space="preserve">FJEL0TDN</t>
  </si>
  <si>
    <t xml:space="preserve">2X9KWWCP</t>
  </si>
  <si>
    <t xml:space="preserve">IUVAUQ6I</t>
  </si>
  <si>
    <t xml:space="preserve">VW2PJALW</t>
  </si>
  <si>
    <t xml:space="preserve">WJ9JNMJ2</t>
  </si>
  <si>
    <t xml:space="preserve">FDMK85GD</t>
  </si>
  <si>
    <t xml:space="preserve">4G61Z1HD</t>
  </si>
  <si>
    <t xml:space="preserve">P570QB1D</t>
  </si>
  <si>
    <t xml:space="preserve">MUODVNBC</t>
  </si>
  <si>
    <t xml:space="preserve">OIOGIDI2</t>
  </si>
  <si>
    <t xml:space="preserve">SCN3BY47</t>
  </si>
  <si>
    <t xml:space="preserve">HFF39KOB</t>
  </si>
  <si>
    <t xml:space="preserve">G6MUC5R6</t>
  </si>
  <si>
    <t xml:space="preserve">Y34O7SKI</t>
  </si>
  <si>
    <t xml:space="preserve">YM5F751C</t>
  </si>
  <si>
    <t xml:space="preserve">6BRNE2DV</t>
  </si>
  <si>
    <t xml:space="preserve">3ML02CAH</t>
  </si>
  <si>
    <t xml:space="preserve">Y1JFDUVB</t>
  </si>
  <si>
    <t xml:space="preserve">LWVZKYI0</t>
  </si>
  <si>
    <t xml:space="preserve">DH4WEPQ5</t>
  </si>
  <si>
    <t xml:space="preserve">43WRAJ1I</t>
  </si>
  <si>
    <t xml:space="preserve">DA7BZMMO</t>
  </si>
  <si>
    <t xml:space="preserve">R892OD1B</t>
  </si>
  <si>
    <t xml:space="preserve">A2OLLGWZ</t>
  </si>
  <si>
    <t xml:space="preserve">WQSUMJRZ</t>
  </si>
  <si>
    <t xml:space="preserve">1PXQZ40I</t>
  </si>
  <si>
    <t xml:space="preserve">NW5CPPIV</t>
  </si>
  <si>
    <t xml:space="preserve">5XADPM6R</t>
  </si>
  <si>
    <t xml:space="preserve">ZHPJ73Q6</t>
  </si>
  <si>
    <t xml:space="preserve">2TI0MAKP</t>
  </si>
  <si>
    <t xml:space="preserve">Lexiqvolax</t>
  </si>
  <si>
    <t xml:space="preserve">2G5ZMOYC</t>
  </si>
  <si>
    <t xml:space="preserve">EPOB4B15</t>
  </si>
  <si>
    <t xml:space="preserve">2WWMPY7O</t>
  </si>
  <si>
    <t xml:space="preserve">Z6VQW8TB</t>
  </si>
  <si>
    <t xml:space="preserve">FNLAOXF8</t>
  </si>
  <si>
    <t xml:space="preserve">C5B5WBY9</t>
  </si>
  <si>
    <t xml:space="preserve">6IO91583</t>
  </si>
  <si>
    <t xml:space="preserve">ZXNPF7PL</t>
  </si>
  <si>
    <t xml:space="preserve">NKFG3KKP</t>
  </si>
  <si>
    <t xml:space="preserve">JQ338VQC</t>
  </si>
  <si>
    <t xml:space="preserve">Blackzim</t>
  </si>
  <si>
    <t xml:space="preserve">WJK0O5J9</t>
  </si>
  <si>
    <t xml:space="preserve">W2149WNZ</t>
  </si>
  <si>
    <t xml:space="preserve">6WNENPQM</t>
  </si>
  <si>
    <t xml:space="preserve">VW8CEV4C</t>
  </si>
  <si>
    <t xml:space="preserve">KLUS7RVS</t>
  </si>
  <si>
    <t xml:space="preserve">Opentech</t>
  </si>
  <si>
    <t xml:space="preserve">ROM4I2T0</t>
  </si>
  <si>
    <t xml:space="preserve">6QKBZAEQ</t>
  </si>
  <si>
    <t xml:space="preserve">5P4OCP0Q</t>
  </si>
  <si>
    <t xml:space="preserve">E54FFQBM</t>
  </si>
  <si>
    <t xml:space="preserve">8GNSME5U</t>
  </si>
  <si>
    <t xml:space="preserve">5697WKA6</t>
  </si>
  <si>
    <t xml:space="preserve">A5DN7SE1</t>
  </si>
  <si>
    <t xml:space="preserve">DGI6CB5K</t>
  </si>
  <si>
    <t xml:space="preserve">MTH7D617</t>
  </si>
  <si>
    <t xml:space="preserve">S6BD2RV6</t>
  </si>
  <si>
    <t xml:space="preserve">P43NZA0V</t>
  </si>
  <si>
    <t xml:space="preserve">TFPZNRS3</t>
  </si>
  <si>
    <t xml:space="preserve">SPTF1MZ4</t>
  </si>
  <si>
    <t xml:space="preserve">WI5RHGX9</t>
  </si>
  <si>
    <t xml:space="preserve">WAT7H38N</t>
  </si>
  <si>
    <t xml:space="preserve">1FAU5C6V</t>
  </si>
  <si>
    <t xml:space="preserve">Q5RRTVJK</t>
  </si>
  <si>
    <t xml:space="preserve">KIOF5EM0</t>
  </si>
  <si>
    <t xml:space="preserve">SH4FSTJV</t>
  </si>
  <si>
    <t xml:space="preserve">AV50UWVV</t>
  </si>
  <si>
    <t xml:space="preserve">KAZ72JJ0</t>
  </si>
  <si>
    <t xml:space="preserve">QVWEPN6J</t>
  </si>
  <si>
    <t xml:space="preserve">JD7ACALY</t>
  </si>
  <si>
    <t xml:space="preserve">NSGU1K3N</t>
  </si>
  <si>
    <t xml:space="preserve">UK00OVV2</t>
  </si>
  <si>
    <t xml:space="preserve">DWGARGA2</t>
  </si>
  <si>
    <t xml:space="preserve">A4M34F8C</t>
  </si>
  <si>
    <t xml:space="preserve">FCNN6UY0</t>
  </si>
  <si>
    <t xml:space="preserve">8M2O0Q8V</t>
  </si>
  <si>
    <t xml:space="preserve">WNWI8RJU</t>
  </si>
  <si>
    <t xml:space="preserve">4H6DFFO4</t>
  </si>
  <si>
    <t xml:space="preserve">IUM2FVA1</t>
  </si>
  <si>
    <t xml:space="preserve">9MIWFW5J</t>
  </si>
  <si>
    <t xml:space="preserve">6SLKZ8FI</t>
  </si>
  <si>
    <t xml:space="preserve">LIB4KUZJ</t>
  </si>
  <si>
    <t xml:space="preserve">18IUIUK0</t>
  </si>
  <si>
    <t xml:space="preserve">8I5ONXJX</t>
  </si>
  <si>
    <t xml:space="preserve">Z063OYW0</t>
  </si>
  <si>
    <t xml:space="preserve">GTX Pro</t>
  </si>
  <si>
    <t xml:space="preserve">Sim (GTXPro → GTX Pro)</t>
  </si>
  <si>
    <t xml:space="preserve">EC4QE1BX</t>
  </si>
  <si>
    <t xml:space="preserve">ADRB8OMB</t>
  </si>
  <si>
    <t xml:space="preserve">TCHFT25B</t>
  </si>
  <si>
    <t xml:space="preserve">CZVN09WN</t>
  </si>
  <si>
    <t xml:space="preserve">97UN20YY</t>
  </si>
  <si>
    <t xml:space="preserve">0DFXFKT7</t>
  </si>
  <si>
    <t xml:space="preserve">ONYNTUCG</t>
  </si>
  <si>
    <t xml:space="preserve">HIOHX80Y</t>
  </si>
  <si>
    <t xml:space="preserve">C20AVXN7</t>
  </si>
  <si>
    <t xml:space="preserve">JQBJMETQ</t>
  </si>
  <si>
    <t xml:space="preserve">D40N5I9Y</t>
  </si>
  <si>
    <t xml:space="preserve">GCA97W27</t>
  </si>
  <si>
    <t xml:space="preserve">QHI8WRIA</t>
  </si>
  <si>
    <t xml:space="preserve">A0ANOYPF</t>
  </si>
  <si>
    <t xml:space="preserve">XK668R7C</t>
  </si>
  <si>
    <t xml:space="preserve">TZCAQWL3</t>
  </si>
  <si>
    <t xml:space="preserve">BADC6A9H</t>
  </si>
  <si>
    <t xml:space="preserve">B8E0UUZR</t>
  </si>
  <si>
    <t xml:space="preserve">3W1K7X5F</t>
  </si>
  <si>
    <t xml:space="preserve">45A57X68</t>
  </si>
  <si>
    <t xml:space="preserve">EJMX0EIJ</t>
  </si>
  <si>
    <t xml:space="preserve">Q3WLHRE9</t>
  </si>
  <si>
    <t xml:space="preserve">GD2OCW12</t>
  </si>
  <si>
    <t xml:space="preserve">3EL8D4WO</t>
  </si>
  <si>
    <t xml:space="preserve">01QKN578</t>
  </si>
  <si>
    <t xml:space="preserve">J7N8J8NM</t>
  </si>
  <si>
    <t xml:space="preserve">B2VJCVBB</t>
  </si>
  <si>
    <t xml:space="preserve">GK8YD2XW</t>
  </si>
  <si>
    <t xml:space="preserve">0IO00FNS</t>
  </si>
  <si>
    <t xml:space="preserve">8S6TNXYB</t>
  </si>
  <si>
    <t xml:space="preserve">Y9HWSG8Z</t>
  </si>
  <si>
    <t xml:space="preserve">I4UCA7CU</t>
  </si>
  <si>
    <t xml:space="preserve">RK52YU8S</t>
  </si>
  <si>
    <t xml:space="preserve">MXNVX2AM</t>
  </si>
  <si>
    <t xml:space="preserve">1G866GH4</t>
  </si>
  <si>
    <t xml:space="preserve">2R3ZA84D</t>
  </si>
  <si>
    <t xml:space="preserve">WPXAMXD2</t>
  </si>
  <si>
    <t xml:space="preserve">WPGTHV8V</t>
  </si>
  <si>
    <t xml:space="preserve">RLUGVSNV</t>
  </si>
  <si>
    <t xml:space="preserve">NOXNFJ2L</t>
  </si>
  <si>
    <t xml:space="preserve">W5ADQ9SH</t>
  </si>
  <si>
    <t xml:space="preserve">IQ9KYZCG</t>
  </si>
  <si>
    <t xml:space="preserve">EAYD98X2</t>
  </si>
  <si>
    <t xml:space="preserve">YR4W59KS</t>
  </si>
  <si>
    <t xml:space="preserve">SNFW1FD7</t>
  </si>
  <si>
    <t xml:space="preserve">VLADQZ43</t>
  </si>
  <si>
    <t xml:space="preserve">N9VYMV3W</t>
  </si>
  <si>
    <t xml:space="preserve">NY21X16G</t>
  </si>
  <si>
    <t xml:space="preserve">7IZ2GMYK</t>
  </si>
  <si>
    <t xml:space="preserve">TTY0X4TG</t>
  </si>
  <si>
    <t xml:space="preserve">L8D22SSW</t>
  </si>
  <si>
    <t xml:space="preserve">MMWX1A4H</t>
  </si>
  <si>
    <t xml:space="preserve">LSVMMUJ0</t>
  </si>
  <si>
    <t xml:space="preserve">FOWAY95L</t>
  </si>
  <si>
    <t xml:space="preserve">3VKO28KR</t>
  </si>
  <si>
    <t xml:space="preserve">E9DJS1D8</t>
  </si>
  <si>
    <t xml:space="preserve">22ZJM20V</t>
  </si>
  <si>
    <t xml:space="preserve">C47Z92AG</t>
  </si>
  <si>
    <t xml:space="preserve">HM334UL2</t>
  </si>
  <si>
    <t xml:space="preserve">ZBBMGEV4</t>
  </si>
  <si>
    <t xml:space="preserve">OZ5O64KJ</t>
  </si>
  <si>
    <t xml:space="preserve">94GCWI08</t>
  </si>
  <si>
    <t xml:space="preserve">GUMQTC3J</t>
  </si>
  <si>
    <t xml:space="preserve">WR6Q2X53</t>
  </si>
  <si>
    <t xml:space="preserve">F835LA4P</t>
  </si>
  <si>
    <t xml:space="preserve">TTJXSO57</t>
  </si>
  <si>
    <t xml:space="preserve">BEQIZZ7W</t>
  </si>
  <si>
    <t xml:space="preserve">25A51PWG</t>
  </si>
  <si>
    <t xml:space="preserve">QGW0TI1U</t>
  </si>
  <si>
    <t xml:space="preserve">52CROFH2</t>
  </si>
  <si>
    <t xml:space="preserve">REDGEUCP</t>
  </si>
  <si>
    <t xml:space="preserve">6KT5HAR6</t>
  </si>
  <si>
    <t xml:space="preserve">8477482V</t>
  </si>
  <si>
    <t xml:space="preserve">U185INDA</t>
  </si>
  <si>
    <t xml:space="preserve">2MHTTXX0</t>
  </si>
  <si>
    <t xml:space="preserve">QU4FNKZL</t>
  </si>
  <si>
    <t xml:space="preserve">GZUKDP7F</t>
  </si>
  <si>
    <t xml:space="preserve">PX4OW5SC</t>
  </si>
  <si>
    <t xml:space="preserve">87MEZS8G</t>
  </si>
  <si>
    <t xml:space="preserve">X914SMX7</t>
  </si>
  <si>
    <t xml:space="preserve">1MCE2AOV</t>
  </si>
  <si>
    <t xml:space="preserve">JTDV6H65</t>
  </si>
  <si>
    <t xml:space="preserve">O8JF46GT</t>
  </si>
  <si>
    <t xml:space="preserve">RK5Y67V6</t>
  </si>
  <si>
    <t xml:space="preserve">SLLJT3T1</t>
  </si>
  <si>
    <t xml:space="preserve">AAEUN73V</t>
  </si>
  <si>
    <t xml:space="preserve">32LY2D1K</t>
  </si>
  <si>
    <t xml:space="preserve">05QMFSF0</t>
  </si>
  <si>
    <t xml:space="preserve">JE245P8R</t>
  </si>
  <si>
    <t xml:space="preserve">4T8KR12S</t>
  </si>
  <si>
    <t xml:space="preserve">QWJ2TRQM</t>
  </si>
  <si>
    <t xml:space="preserve">ZVR3CS7N</t>
  </si>
  <si>
    <t xml:space="preserve">11EK1VP7</t>
  </si>
  <si>
    <t xml:space="preserve">ZGZSYIJV</t>
  </si>
  <si>
    <t xml:space="preserve">6LI7FXQT</t>
  </si>
  <si>
    <t xml:space="preserve">D01U0UR8</t>
  </si>
  <si>
    <t xml:space="preserve">XPP2Q5WQ</t>
  </si>
  <si>
    <t xml:space="preserve">FM4LX5O0</t>
  </si>
  <si>
    <t xml:space="preserve">ZNSWDHTJ</t>
  </si>
  <si>
    <t xml:space="preserve">A2G8VYZY</t>
  </si>
  <si>
    <t xml:space="preserve">GVNI96XB</t>
  </si>
  <si>
    <t xml:space="preserve">KC324LPK</t>
  </si>
  <si>
    <t xml:space="preserve">2Y2R082L</t>
  </si>
  <si>
    <t xml:space="preserve">GOM8T4Y4</t>
  </si>
  <si>
    <t xml:space="preserve">7Z5AVSH6</t>
  </si>
  <si>
    <t xml:space="preserve">E7OPE1O8</t>
  </si>
  <si>
    <t xml:space="preserve">647E6ED0</t>
  </si>
  <si>
    <t xml:space="preserve">3918OU6O</t>
  </si>
  <si>
    <t xml:space="preserve">4PXSBQU8</t>
  </si>
  <si>
    <t xml:space="preserve">CQVDJR45</t>
  </si>
  <si>
    <t xml:space="preserve">06YL7WVJ</t>
  </si>
  <si>
    <t xml:space="preserve">K4Y8R0FX</t>
  </si>
  <si>
    <t xml:space="preserve">4D95LU0H</t>
  </si>
  <si>
    <t xml:space="preserve">KA79LTFF</t>
  </si>
  <si>
    <t xml:space="preserve">OTDDPHWJ</t>
  </si>
  <si>
    <t xml:space="preserve">20N9WSRC</t>
  </si>
  <si>
    <t xml:space="preserve">IJ4GXGCU</t>
  </si>
  <si>
    <t xml:space="preserve">KIJB458K</t>
  </si>
  <si>
    <t xml:space="preserve">8PHJ7N4E</t>
  </si>
  <si>
    <t xml:space="preserve">EDAJ0YEW</t>
  </si>
  <si>
    <t xml:space="preserve">RX3F3VIU</t>
  </si>
  <si>
    <t xml:space="preserve">XBFTCRLN</t>
  </si>
  <si>
    <t xml:space="preserve">5OVTFUNQ</t>
  </si>
  <si>
    <t xml:space="preserve">0RNYAI6O</t>
  </si>
  <si>
    <t xml:space="preserve">E06J9PDT</t>
  </si>
  <si>
    <t xml:space="preserve">3OLESA9M</t>
  </si>
  <si>
    <t xml:space="preserve">3O7PIS8O</t>
  </si>
  <si>
    <t xml:space="preserve">KYQ50DTU</t>
  </si>
  <si>
    <t xml:space="preserve">FRIVBOOA</t>
  </si>
  <si>
    <t xml:space="preserve">3Z2BQVQ7</t>
  </si>
  <si>
    <t xml:space="preserve">57FO8KSQ</t>
  </si>
  <si>
    <t xml:space="preserve">3VQOFPW7</t>
  </si>
  <si>
    <t xml:space="preserve">HMKFBTYR</t>
  </si>
  <si>
    <t xml:space="preserve">T4NRIY5R</t>
  </si>
  <si>
    <t xml:space="preserve">5PA21ZHE</t>
  </si>
  <si>
    <t xml:space="preserve">MCR8YCCY</t>
  </si>
  <si>
    <t xml:space="preserve">5PJJCTJ9</t>
  </si>
  <si>
    <t xml:space="preserve">A9C9YCSN</t>
  </si>
  <si>
    <t xml:space="preserve">524GC3WL</t>
  </si>
  <si>
    <t xml:space="preserve">CEOTU8PX</t>
  </si>
  <si>
    <t xml:space="preserve">2S3DHZFO</t>
  </si>
  <si>
    <t xml:space="preserve">ZE1ZKD7Q</t>
  </si>
  <si>
    <t xml:space="preserve">Y9XOOWHS</t>
  </si>
  <si>
    <t xml:space="preserve">37FL55S0</t>
  </si>
  <si>
    <t xml:space="preserve">0SMQAD34</t>
  </si>
  <si>
    <t xml:space="preserve">THMEDL51</t>
  </si>
  <si>
    <t xml:space="preserve">7TJEHAED</t>
  </si>
  <si>
    <t xml:space="preserve">U3394VAL</t>
  </si>
  <si>
    <t xml:space="preserve">G58AHYTW</t>
  </si>
  <si>
    <t xml:space="preserve">KK7L97V7</t>
  </si>
  <si>
    <t xml:space="preserve">UFGI9P05</t>
  </si>
  <si>
    <t xml:space="preserve">75S7S74S</t>
  </si>
  <si>
    <t xml:space="preserve">VTVF5TBV</t>
  </si>
  <si>
    <t xml:space="preserve">6AC2ATXU</t>
  </si>
  <si>
    <t xml:space="preserve">F4J6AVPQ</t>
  </si>
  <si>
    <t xml:space="preserve">NFTSU7RW</t>
  </si>
  <si>
    <t xml:space="preserve">NCUXZU3S</t>
  </si>
  <si>
    <t xml:space="preserve">UKIM9XIZ</t>
  </si>
  <si>
    <t xml:space="preserve">5Z0ACVAM</t>
  </si>
  <si>
    <t xml:space="preserve">DIAR4IM7</t>
  </si>
  <si>
    <t xml:space="preserve">1VHUPB8X</t>
  </si>
  <si>
    <t xml:space="preserve">G5FN7I7T</t>
  </si>
  <si>
    <t xml:space="preserve">37LTMWB0</t>
  </si>
  <si>
    <t xml:space="preserve">8BH9RNZI</t>
  </si>
  <si>
    <t xml:space="preserve">2ZU519Y6</t>
  </si>
  <si>
    <t xml:space="preserve">ZESI2PFU</t>
  </si>
  <si>
    <t xml:space="preserve">X8T4XLTY</t>
  </si>
  <si>
    <t xml:space="preserve">OS2CD01K</t>
  </si>
  <si>
    <t xml:space="preserve">JS9SCCJ3</t>
  </si>
  <si>
    <t xml:space="preserve">WOBZWEPI</t>
  </si>
  <si>
    <t xml:space="preserve">HBIQF55L</t>
  </si>
  <si>
    <t xml:space="preserve">V5XB0UPL</t>
  </si>
  <si>
    <t xml:space="preserve">QW9JMUTD</t>
  </si>
  <si>
    <t xml:space="preserve">P0BMLVSL</t>
  </si>
  <si>
    <t xml:space="preserve">IJ7AUTVC</t>
  </si>
  <si>
    <t xml:space="preserve">84T104O7</t>
  </si>
  <si>
    <t xml:space="preserve">0GXXCA37</t>
  </si>
  <si>
    <t xml:space="preserve">VORZHQ40</t>
  </si>
  <si>
    <t xml:space="preserve">5QD09R7U</t>
  </si>
  <si>
    <t xml:space="preserve">W7GVZL28</t>
  </si>
  <si>
    <t xml:space="preserve">HK1JJKQL</t>
  </si>
  <si>
    <t xml:space="preserve">D5TGHX3Y</t>
  </si>
  <si>
    <t xml:space="preserve">HBXLK0B6</t>
  </si>
  <si>
    <t xml:space="preserve">MJF4D19K</t>
  </si>
  <si>
    <t xml:space="preserve">JR4WED6G</t>
  </si>
  <si>
    <t xml:space="preserve">SG1T9M5F</t>
  </si>
  <si>
    <t xml:space="preserve">SLP4PTFK</t>
  </si>
  <si>
    <t xml:space="preserve">X3S5O9LJ</t>
  </si>
  <si>
    <t xml:space="preserve">ZA6AJ0N1</t>
  </si>
  <si>
    <t xml:space="preserve">4DK84UMX</t>
  </si>
  <si>
    <t xml:space="preserve">735GFCU0</t>
  </si>
  <si>
    <t xml:space="preserve">HE5988NI</t>
  </si>
  <si>
    <t xml:space="preserve">N5QER189</t>
  </si>
  <si>
    <t xml:space="preserve">XWW6KUG0</t>
  </si>
  <si>
    <t xml:space="preserve">ZXUNLSOB</t>
  </si>
  <si>
    <t xml:space="preserve">MZILPLUE</t>
  </si>
  <si>
    <t xml:space="preserve">PJKAJVUG</t>
  </si>
  <si>
    <t xml:space="preserve">4UN65HWV</t>
  </si>
  <si>
    <t xml:space="preserve">E5NRH4BP</t>
  </si>
  <si>
    <t xml:space="preserve">2NPSMBLK</t>
  </si>
  <si>
    <t xml:space="preserve">NLKPA1KP</t>
  </si>
  <si>
    <t xml:space="preserve">Z032GGRE</t>
  </si>
  <si>
    <t xml:space="preserve">I8WTUMTA</t>
  </si>
  <si>
    <t xml:space="preserve">1Y9KPBXY</t>
  </si>
  <si>
    <t xml:space="preserve">0AR9HD16</t>
  </si>
  <si>
    <t xml:space="preserve">0WO582AV</t>
  </si>
  <si>
    <t xml:space="preserve">WEB7LYK0</t>
  </si>
  <si>
    <t xml:space="preserve">N4Z3QYK7</t>
  </si>
  <si>
    <t xml:space="preserve">JECCHO49</t>
  </si>
  <si>
    <t xml:space="preserve">P9VFKNR0</t>
  </si>
  <si>
    <t xml:space="preserve">WQ5WIP35</t>
  </si>
  <si>
    <t xml:space="preserve">GACP1E2I</t>
  </si>
  <si>
    <t xml:space="preserve">ASW97JK3</t>
  </si>
  <si>
    <t xml:space="preserve">XBYJ3NUR</t>
  </si>
  <si>
    <t xml:space="preserve">4Q2GV039</t>
  </si>
  <si>
    <t xml:space="preserve">4N2KE2ER</t>
  </si>
  <si>
    <t xml:space="preserve">UJSFG18F</t>
  </si>
  <si>
    <t xml:space="preserve">S9WJ9NAS</t>
  </si>
  <si>
    <t xml:space="preserve">5BGYQS4R</t>
  </si>
  <si>
    <t xml:space="preserve">PNUBACZM</t>
  </si>
  <si>
    <t xml:space="preserve">14V0RQBV</t>
  </si>
  <si>
    <t xml:space="preserve">2G82J8WD</t>
  </si>
  <si>
    <t xml:space="preserve">NJC209SC</t>
  </si>
  <si>
    <t xml:space="preserve">MMUC1AXI</t>
  </si>
  <si>
    <t xml:space="preserve">X66G66ZA</t>
  </si>
  <si>
    <t xml:space="preserve">HUCB9WIQ</t>
  </si>
  <si>
    <t xml:space="preserve">V7DHDF8V</t>
  </si>
  <si>
    <t xml:space="preserve">A3OROHUS</t>
  </si>
  <si>
    <t xml:space="preserve">L9WWFYQW</t>
  </si>
  <si>
    <t xml:space="preserve">AR2T4LAR</t>
  </si>
  <si>
    <t xml:space="preserve">SXV6VZVC</t>
  </si>
  <si>
    <t xml:space="preserve">CVGTFBZE</t>
  </si>
  <si>
    <t xml:space="preserve">ZSHK2ZXD</t>
  </si>
  <si>
    <t xml:space="preserve">S1AU0IZX</t>
  </si>
  <si>
    <t xml:space="preserve">LKBS2IJC</t>
  </si>
  <si>
    <t xml:space="preserve">MFO940S8</t>
  </si>
  <si>
    <t xml:space="preserve">5O0597PP</t>
  </si>
  <si>
    <t xml:space="preserve">C4FEG98K</t>
  </si>
  <si>
    <t xml:space="preserve">EKH5O1HH</t>
  </si>
  <si>
    <t xml:space="preserve">CPL37MZC</t>
  </si>
  <si>
    <t xml:space="preserve">45CMXP2K</t>
  </si>
  <si>
    <t xml:space="preserve">6OJAC85F</t>
  </si>
  <si>
    <t xml:space="preserve">1UHFKBP6</t>
  </si>
  <si>
    <t xml:space="preserve">VF7DWQIH</t>
  </si>
  <si>
    <t xml:space="preserve">C7NW3JB2</t>
  </si>
  <si>
    <t xml:space="preserve">SUABQAC0</t>
  </si>
  <si>
    <t xml:space="preserve">6JWA8DFJ</t>
  </si>
  <si>
    <t xml:space="preserve">OEBJXZN6</t>
  </si>
  <si>
    <t xml:space="preserve">QCIG6H19</t>
  </si>
  <si>
    <t xml:space="preserve">UTJGDR3K</t>
  </si>
  <si>
    <t xml:space="preserve">MD0SRXG4</t>
  </si>
  <si>
    <t xml:space="preserve">VP2CW520</t>
  </si>
  <si>
    <t xml:space="preserve">3ZG0719M</t>
  </si>
  <si>
    <t xml:space="preserve">QYWZZ16B</t>
  </si>
  <si>
    <t xml:space="preserve">IJNOVBGU</t>
  </si>
  <si>
    <t xml:space="preserve">MHPI0ZW1</t>
  </si>
  <si>
    <t xml:space="preserve">WJ81WITC</t>
  </si>
  <si>
    <t xml:space="preserve">AIAX4W1O</t>
  </si>
  <si>
    <t xml:space="preserve">TAGD6XU9</t>
  </si>
  <si>
    <t xml:space="preserve">AKFNIQR0</t>
  </si>
  <si>
    <t xml:space="preserve">D5LEL3HF</t>
  </si>
  <si>
    <t xml:space="preserve">RLHNJZBW</t>
  </si>
  <si>
    <t xml:space="preserve">GKHTT70P</t>
  </si>
  <si>
    <t xml:space="preserve">GL8PN4LQ</t>
  </si>
  <si>
    <t xml:space="preserve">YQK2K6U5</t>
  </si>
  <si>
    <t xml:space="preserve">FROU0UKW</t>
  </si>
  <si>
    <t xml:space="preserve">SD8JJSKT</t>
  </si>
  <si>
    <t xml:space="preserve">DXF00KY4</t>
  </si>
  <si>
    <t xml:space="preserve">K6ZDH79M</t>
  </si>
  <si>
    <t xml:space="preserve">NDMY5PPT</t>
  </si>
  <si>
    <t xml:space="preserve">E4H6CBPJ</t>
  </si>
  <si>
    <t xml:space="preserve">1FAMR9UR</t>
  </si>
  <si>
    <t xml:space="preserve">SYJKN818</t>
  </si>
  <si>
    <t xml:space="preserve">Q5R1PYJS</t>
  </si>
  <si>
    <t xml:space="preserve">AFQG21L7</t>
  </si>
  <si>
    <t xml:space="preserve">RQJKAR7E</t>
  </si>
  <si>
    <t xml:space="preserve">6BV9IARK</t>
  </si>
  <si>
    <t xml:space="preserve">W8CSV90F</t>
  </si>
  <si>
    <t xml:space="preserve">GZ5M7MIQ</t>
  </si>
  <si>
    <t xml:space="preserve">CM2GVLV6</t>
  </si>
  <si>
    <t xml:space="preserve">NZB45UZX</t>
  </si>
  <si>
    <t xml:space="preserve">T2J83GFD</t>
  </si>
  <si>
    <t xml:space="preserve">28S2Z15A</t>
  </si>
  <si>
    <t xml:space="preserve">YQ6VELF1</t>
  </si>
  <si>
    <t xml:space="preserve">NX4ODZY2</t>
  </si>
  <si>
    <t xml:space="preserve">L2QMWU4H</t>
  </si>
  <si>
    <t xml:space="preserve">L8CG1IQO</t>
  </si>
  <si>
    <t xml:space="preserve">6CFONO4W</t>
  </si>
  <si>
    <t xml:space="preserve">V0V6O05H</t>
  </si>
  <si>
    <t xml:space="preserve">3DY60YA7</t>
  </si>
  <si>
    <t xml:space="preserve">8H19L55Y</t>
  </si>
  <si>
    <t xml:space="preserve">TPNU79C1</t>
  </si>
  <si>
    <t xml:space="preserve">SNGS64S7</t>
  </si>
  <si>
    <t xml:space="preserve">CMCVD0N8</t>
  </si>
  <si>
    <t xml:space="preserve">NNKWGFDH</t>
  </si>
  <si>
    <t xml:space="preserve">UZN5JBF3</t>
  </si>
  <si>
    <t xml:space="preserve">2CZVRGQ4</t>
  </si>
  <si>
    <t xml:space="preserve">2J649YC5</t>
  </si>
  <si>
    <t xml:space="preserve">9N66Q1VO</t>
  </si>
  <si>
    <t xml:space="preserve">A9Q7ERA4</t>
  </si>
  <si>
    <t xml:space="preserve">8RE1600O</t>
  </si>
  <si>
    <t xml:space="preserve">NGMC9NSG</t>
  </si>
  <si>
    <t xml:space="preserve">ADRU5BLP</t>
  </si>
  <si>
    <t xml:space="preserve">AUPXRV8O</t>
  </si>
  <si>
    <t xml:space="preserve">CI00UV0Y</t>
  </si>
  <si>
    <t xml:space="preserve">J3N73B00</t>
  </si>
  <si>
    <t xml:space="preserve">CDGA1SD7</t>
  </si>
  <si>
    <t xml:space="preserve">SBILEY2W</t>
  </si>
  <si>
    <t xml:space="preserve">J03H7OQF</t>
  </si>
  <si>
    <t xml:space="preserve">MXVBWIE5</t>
  </si>
  <si>
    <t xml:space="preserve">152DN1FE</t>
  </si>
  <si>
    <t xml:space="preserve">3NJHQZT6</t>
  </si>
  <si>
    <t xml:space="preserve">9GOWJ93R</t>
  </si>
  <si>
    <t xml:space="preserve">OYUUU6B9</t>
  </si>
  <si>
    <t xml:space="preserve">IIVNXACR</t>
  </si>
  <si>
    <t xml:space="preserve">OWBGBQ4G</t>
  </si>
  <si>
    <t xml:space="preserve">T51ULXCZ</t>
  </si>
  <si>
    <t xml:space="preserve">3S73ZUQH</t>
  </si>
  <si>
    <t xml:space="preserve">100W6J9A</t>
  </si>
  <si>
    <t xml:space="preserve">YYRYSVOO</t>
  </si>
  <si>
    <t xml:space="preserve">UDFMSH1S</t>
  </si>
  <si>
    <t xml:space="preserve">516C0X9F</t>
  </si>
  <si>
    <t xml:space="preserve">6K7LDRKR</t>
  </si>
  <si>
    <t xml:space="preserve">J6UOUH6Y</t>
  </si>
  <si>
    <t xml:space="preserve">FEWIDJGH</t>
  </si>
  <si>
    <t xml:space="preserve">AUZM3MLU</t>
  </si>
  <si>
    <t xml:space="preserve">GS2CLR52</t>
  </si>
  <si>
    <t xml:space="preserve">HYP3SXPV</t>
  </si>
  <si>
    <t xml:space="preserve">2897DN4S</t>
  </si>
  <si>
    <t xml:space="preserve">1DIL2X16</t>
  </si>
  <si>
    <t xml:space="preserve">BMQEY089</t>
  </si>
  <si>
    <t xml:space="preserve">CYOJ4G39</t>
  </si>
  <si>
    <t xml:space="preserve">715TBGPE</t>
  </si>
  <si>
    <t xml:space="preserve">1Q3JQFAU</t>
  </si>
  <si>
    <t xml:space="preserve">O3K5RKMI</t>
  </si>
  <si>
    <t xml:space="preserve">75P6HFA0</t>
  </si>
  <si>
    <t xml:space="preserve">X8M3SCVF</t>
  </si>
  <si>
    <t xml:space="preserve">I3KQNE9V</t>
  </si>
  <si>
    <t xml:space="preserve">NU4ACGMY</t>
  </si>
  <si>
    <t xml:space="preserve">EBVL81O5</t>
  </si>
  <si>
    <t xml:space="preserve">NDHQMBA0</t>
  </si>
  <si>
    <t xml:space="preserve">XV03TJV1</t>
  </si>
  <si>
    <t xml:space="preserve">LHBWJAD3</t>
  </si>
  <si>
    <t xml:space="preserve">KRWKDPWW</t>
  </si>
  <si>
    <t xml:space="preserve">6V7FT2YU</t>
  </si>
  <si>
    <t xml:space="preserve">3V7Q3G52</t>
  </si>
  <si>
    <t xml:space="preserve">4U3OSLNM</t>
  </si>
  <si>
    <t xml:space="preserve">LX4D50OF</t>
  </si>
  <si>
    <t xml:space="preserve">CWBHL1S7</t>
  </si>
  <si>
    <t xml:space="preserve">FCBBJJIJ</t>
  </si>
  <si>
    <t xml:space="preserve">1D1L6FJX</t>
  </si>
  <si>
    <t xml:space="preserve">S6YZO6UQ</t>
  </si>
  <si>
    <t xml:space="preserve">PI45UJKA</t>
  </si>
  <si>
    <t xml:space="preserve">T9QD8U1Y</t>
  </si>
  <si>
    <t xml:space="preserve">WLDFQR7Z</t>
  </si>
  <si>
    <t xml:space="preserve">PNISVWNN</t>
  </si>
  <si>
    <t xml:space="preserve">SEDTNUD7</t>
  </si>
  <si>
    <t xml:space="preserve">9UO306XU</t>
  </si>
  <si>
    <t xml:space="preserve">TQQDICC6</t>
  </si>
  <si>
    <t xml:space="preserve">P66UXGPS</t>
  </si>
  <si>
    <t xml:space="preserve">FY5MBCWQ</t>
  </si>
  <si>
    <t xml:space="preserve">UAX2OR58</t>
  </si>
  <si>
    <t xml:space="preserve">NK1TQTYO</t>
  </si>
  <si>
    <t xml:space="preserve">676KO0LG</t>
  </si>
  <si>
    <t xml:space="preserve">D6PFP040</t>
  </si>
  <si>
    <t xml:space="preserve">ZRCQXB38</t>
  </si>
  <si>
    <t xml:space="preserve">EJJCUJ3P</t>
  </si>
  <si>
    <t xml:space="preserve">ODFL6HOF</t>
  </si>
  <si>
    <t xml:space="preserve">Q1HNDPKW</t>
  </si>
  <si>
    <t xml:space="preserve">ANNUH4KM</t>
  </si>
  <si>
    <t xml:space="preserve">L3V8UK9H</t>
  </si>
  <si>
    <t xml:space="preserve">0TC6I9SJ</t>
  </si>
  <si>
    <t xml:space="preserve">WGFTBY3W</t>
  </si>
  <si>
    <t xml:space="preserve">NCCB118E</t>
  </si>
  <si>
    <t xml:space="preserve">WSQHC199</t>
  </si>
  <si>
    <t xml:space="preserve">VV6T07G4</t>
  </si>
  <si>
    <t xml:space="preserve">23R03LTJ</t>
  </si>
  <si>
    <t xml:space="preserve">AHUTOSMS</t>
  </si>
  <si>
    <t xml:space="preserve">APIB681L</t>
  </si>
  <si>
    <t xml:space="preserve">TFSKOBH7</t>
  </si>
  <si>
    <t xml:space="preserve">LUTZ8UQM</t>
  </si>
  <si>
    <t xml:space="preserve">1QKDD1OI</t>
  </si>
  <si>
    <t xml:space="preserve">2GFL3TAF</t>
  </si>
  <si>
    <t xml:space="preserve">CUSWE9PB</t>
  </si>
  <si>
    <t xml:space="preserve">XFCKQ7RI</t>
  </si>
  <si>
    <t xml:space="preserve">94E71JAP</t>
  </si>
  <si>
    <t xml:space="preserve">VBVO5X8W</t>
  </si>
  <si>
    <t xml:space="preserve">6UUZ4IJ5</t>
  </si>
  <si>
    <t xml:space="preserve">6EXXL6M4</t>
  </si>
  <si>
    <t xml:space="preserve">L9BTE2RA</t>
  </si>
  <si>
    <t xml:space="preserve">1976N63N</t>
  </si>
  <si>
    <t xml:space="preserve">7TFHGN6O</t>
  </si>
  <si>
    <t xml:space="preserve">L6223VHA</t>
  </si>
  <si>
    <t xml:space="preserve">TJ7PNIXL</t>
  </si>
  <si>
    <t xml:space="preserve">VMBM5EKL</t>
  </si>
  <si>
    <t xml:space="preserve">8TD2LLOF</t>
  </si>
  <si>
    <t xml:space="preserve">KPFV2AAL</t>
  </si>
  <si>
    <t xml:space="preserve">V2JOV5MF</t>
  </si>
  <si>
    <t xml:space="preserve">SSK95WLX</t>
  </si>
  <si>
    <t xml:space="preserve">PQ104BT2</t>
  </si>
  <si>
    <t xml:space="preserve">GQ7H31ZJ</t>
  </si>
  <si>
    <t xml:space="preserve">9B7FS6YL</t>
  </si>
  <si>
    <t xml:space="preserve">M6JT5RL8</t>
  </si>
  <si>
    <t xml:space="preserve">45H84LNT</t>
  </si>
  <si>
    <t xml:space="preserve">E8MIFXOH</t>
  </si>
  <si>
    <t xml:space="preserve">UO8DLVVQ</t>
  </si>
  <si>
    <t xml:space="preserve">R7H0M07R</t>
  </si>
  <si>
    <t xml:space="preserve">JQ5AOYQ8</t>
  </si>
  <si>
    <t xml:space="preserve">2GQH9FKJ</t>
  </si>
  <si>
    <t xml:space="preserve">MW3K8553</t>
  </si>
  <si>
    <t xml:space="preserve">9Z2WTTNY</t>
  </si>
  <si>
    <t xml:space="preserve">ZJLW1OPF</t>
  </si>
  <si>
    <t xml:space="preserve">Q62JFLLD</t>
  </si>
  <si>
    <t xml:space="preserve">3PPHOXTT</t>
  </si>
  <si>
    <t xml:space="preserve">LJ59Y2TK</t>
  </si>
  <si>
    <t xml:space="preserve">80S3ED8B</t>
  </si>
  <si>
    <t xml:space="preserve">2IKGOPW1</t>
  </si>
  <si>
    <t xml:space="preserve">7Y10BR02</t>
  </si>
  <si>
    <t xml:space="preserve">NJNY07JZ</t>
  </si>
  <si>
    <t xml:space="preserve">UWI771ZX</t>
  </si>
  <si>
    <t xml:space="preserve">YI1V6SOX</t>
  </si>
  <si>
    <t xml:space="preserve">PNTHPFHY</t>
  </si>
  <si>
    <t xml:space="preserve">2I7IFY8D</t>
  </si>
  <si>
    <t xml:space="preserve">T1SITEI0</t>
  </si>
  <si>
    <t xml:space="preserve">CUZDYOOO</t>
  </si>
  <si>
    <t xml:space="preserve">EY7OI10Z</t>
  </si>
  <si>
    <t xml:space="preserve">R55U5QI4</t>
  </si>
  <si>
    <t xml:space="preserve">TJ95PY76</t>
  </si>
  <si>
    <t xml:space="preserve">R6OZIG5J</t>
  </si>
  <si>
    <t xml:space="preserve">DVT7NPEH</t>
  </si>
  <si>
    <t xml:space="preserve">EY73E4ZB</t>
  </si>
  <si>
    <t xml:space="preserve">KQLS98VW</t>
  </si>
  <si>
    <t xml:space="preserve">LKQL4GRO</t>
  </si>
  <si>
    <t xml:space="preserve">4DKUZ8JE</t>
  </si>
  <si>
    <t xml:space="preserve">FSEV7ZJC</t>
  </si>
  <si>
    <t xml:space="preserve">OEP0IJ6S</t>
  </si>
  <si>
    <t xml:space="preserve">YWGU40CP</t>
  </si>
  <si>
    <t xml:space="preserve">HISWL7B0</t>
  </si>
  <si>
    <t xml:space="preserve">BSKNQJOJ</t>
  </si>
  <si>
    <t xml:space="preserve">1FLN8BTI</t>
  </si>
  <si>
    <t xml:space="preserve">VAL8O4PH</t>
  </si>
  <si>
    <t xml:space="preserve">MLPVWTC2</t>
  </si>
  <si>
    <t xml:space="preserve">ZE6HA778</t>
  </si>
  <si>
    <t xml:space="preserve">UM1OU73X</t>
  </si>
  <si>
    <t xml:space="preserve">69U39SXU</t>
  </si>
  <si>
    <t xml:space="preserve">RCJRB8W8</t>
  </si>
  <si>
    <t xml:space="preserve">5NGPM4C3</t>
  </si>
  <si>
    <t xml:space="preserve">D4ZMTQLE</t>
  </si>
  <si>
    <t xml:space="preserve">A8NDGVJE</t>
  </si>
  <si>
    <t xml:space="preserve">NI5XQR33</t>
  </si>
  <si>
    <t xml:space="preserve">QAJPUEN2</t>
  </si>
  <si>
    <t xml:space="preserve">4XLLUO6J</t>
  </si>
  <si>
    <t xml:space="preserve">FH3UXT3T</t>
  </si>
  <si>
    <t xml:space="preserve">MUSSD9WD</t>
  </si>
  <si>
    <t xml:space="preserve">9B20R6A5</t>
  </si>
  <si>
    <t xml:space="preserve">PXXIJWXD</t>
  </si>
  <si>
    <t xml:space="preserve">Z4OOTJAJ</t>
  </si>
  <si>
    <t xml:space="preserve">DNL2IICB</t>
  </si>
  <si>
    <t xml:space="preserve">HMWIP0F2</t>
  </si>
  <si>
    <t xml:space="preserve">WAPSW48Y</t>
  </si>
  <si>
    <t xml:space="preserve">J6TNURHV</t>
  </si>
  <si>
    <t xml:space="preserve">9PG07FPP</t>
  </si>
  <si>
    <t xml:space="preserve">U3HKMX4U</t>
  </si>
  <si>
    <t xml:space="preserve">QMFN71BT</t>
  </si>
  <si>
    <t xml:space="preserve">OF5AZQID</t>
  </si>
  <si>
    <t xml:space="preserve">FJE58EP1</t>
  </si>
  <si>
    <t xml:space="preserve">AILB4LIX</t>
  </si>
  <si>
    <t xml:space="preserve">2ICN8RJP</t>
  </si>
  <si>
    <t xml:space="preserve">WDUOD19F</t>
  </si>
  <si>
    <t xml:space="preserve">SFXFXRYV</t>
  </si>
  <si>
    <t xml:space="preserve">ANZJNT1Q</t>
  </si>
  <si>
    <t xml:space="preserve">MX3QZ682</t>
  </si>
  <si>
    <t xml:space="preserve">DVAOMCYK</t>
  </si>
  <si>
    <t xml:space="preserve">0WERZ67T</t>
  </si>
  <si>
    <t xml:space="preserve">ENGMZL6Y</t>
  </si>
  <si>
    <t xml:space="preserve">ZN5CVY5V</t>
  </si>
  <si>
    <t xml:space="preserve">G62CPKZO</t>
  </si>
  <si>
    <t xml:space="preserve">F3FJ3DYK</t>
  </si>
  <si>
    <t xml:space="preserve">W3W3KPBH</t>
  </si>
  <si>
    <t xml:space="preserve">8RR4WXXZ</t>
  </si>
  <si>
    <t xml:space="preserve">IYU5CGUM</t>
  </si>
  <si>
    <t xml:space="preserve">AEZIAPTN</t>
  </si>
  <si>
    <t xml:space="preserve">IAW2UHNH</t>
  </si>
  <si>
    <t xml:space="preserve">ZTYHMEQY</t>
  </si>
  <si>
    <t xml:space="preserve">IOTAHMQX</t>
  </si>
  <si>
    <t xml:space="preserve">FC4ZD68R</t>
  </si>
  <si>
    <t xml:space="preserve">YH6ST9KT</t>
  </si>
  <si>
    <t xml:space="preserve">9S8E95EI</t>
  </si>
  <si>
    <t xml:space="preserve">RLHNEVYY</t>
  </si>
  <si>
    <t xml:space="preserve">OFP1MLFY</t>
  </si>
  <si>
    <t xml:space="preserve">CDAMI76Z</t>
  </si>
  <si>
    <t xml:space="preserve">CQDL6WZX</t>
  </si>
  <si>
    <t xml:space="preserve">VAV3N62C</t>
  </si>
  <si>
    <t xml:space="preserve">OK7R7I2A</t>
  </si>
  <si>
    <t xml:space="preserve">TXZTEEUJ</t>
  </si>
  <si>
    <t xml:space="preserve">SZPU1DSR</t>
  </si>
  <si>
    <t xml:space="preserve">W3U1N1RV</t>
  </si>
  <si>
    <t xml:space="preserve">5LPKNEEI</t>
  </si>
  <si>
    <t xml:space="preserve">8DPUST4Y</t>
  </si>
  <si>
    <t xml:space="preserve">L1QNLM08</t>
  </si>
  <si>
    <t xml:space="preserve">S4YQYJPM</t>
  </si>
  <si>
    <t xml:space="preserve">D3BO9JDM</t>
  </si>
  <si>
    <t xml:space="preserve">DPDUK8RG</t>
  </si>
  <si>
    <t xml:space="preserve">SSEOGPPI</t>
  </si>
  <si>
    <t xml:space="preserve">2PXZ68OA</t>
  </si>
  <si>
    <t xml:space="preserve">MUUNQNG2</t>
  </si>
  <si>
    <t xml:space="preserve">J1SCD7QL</t>
  </si>
  <si>
    <t xml:space="preserve">6KM4E0V1</t>
  </si>
  <si>
    <t xml:space="preserve">QWIPE5FB</t>
  </si>
  <si>
    <t xml:space="preserve">D4PEXI47</t>
  </si>
  <si>
    <t xml:space="preserve">WRSA8PVU</t>
  </si>
  <si>
    <t xml:space="preserve">965CJ4YG</t>
  </si>
  <si>
    <t xml:space="preserve">06H63NKF</t>
  </si>
  <si>
    <t xml:space="preserve">KA6SVT1C</t>
  </si>
  <si>
    <t xml:space="preserve">8ARRIREI</t>
  </si>
  <si>
    <t xml:space="preserve">87KZX1UX</t>
  </si>
  <si>
    <t xml:space="preserve">PLRBC69J</t>
  </si>
  <si>
    <t xml:space="preserve">ZXXWIGFR</t>
  </si>
  <si>
    <t xml:space="preserve">L7CFCOR6</t>
  </si>
  <si>
    <t xml:space="preserve">AAUTJ747</t>
  </si>
  <si>
    <t xml:space="preserve">P4PKECH7</t>
  </si>
  <si>
    <t xml:space="preserve">USL5PZ4O</t>
  </si>
  <si>
    <t xml:space="preserve">3DM5SSI5</t>
  </si>
  <si>
    <t xml:space="preserve">0WGAPLOI</t>
  </si>
  <si>
    <t xml:space="preserve">GXPA5D3A</t>
  </si>
  <si>
    <t xml:space="preserve">AMCOSQZC</t>
  </si>
  <si>
    <t xml:space="preserve">0GRGY09E</t>
  </si>
  <si>
    <t xml:space="preserve">MP9PICCD</t>
  </si>
  <si>
    <t xml:space="preserve">Q46QSEGT</t>
  </si>
  <si>
    <t xml:space="preserve">DT0ZJ9Z2</t>
  </si>
  <si>
    <t xml:space="preserve">DH8R6PK5</t>
  </si>
  <si>
    <t xml:space="preserve">ZKFWTRRT</t>
  </si>
  <si>
    <t xml:space="preserve">941SDVVZ</t>
  </si>
  <si>
    <t xml:space="preserve">2UNDAQZ2</t>
  </si>
  <si>
    <t xml:space="preserve">R2E45IQ8</t>
  </si>
  <si>
    <t xml:space="preserve">1ZCAL93A</t>
  </si>
  <si>
    <t xml:space="preserve">5DL7R4C3</t>
  </si>
  <si>
    <t xml:space="preserve">61ON3Y6O</t>
  </si>
  <si>
    <t xml:space="preserve">Q5I9JWH7</t>
  </si>
  <si>
    <t xml:space="preserve">6BSKCQCX</t>
  </si>
  <si>
    <t xml:space="preserve">UKQD4DPD</t>
  </si>
  <si>
    <t xml:space="preserve">K25Z2KKH</t>
  </si>
  <si>
    <t xml:space="preserve">CMM4A6NJ</t>
  </si>
  <si>
    <t xml:space="preserve">7PMUB7T4</t>
  </si>
  <si>
    <t xml:space="preserve">KTHAX2XV</t>
  </si>
  <si>
    <t xml:space="preserve">IHOTG9ZQ</t>
  </si>
  <si>
    <t xml:space="preserve">G23RCHB6</t>
  </si>
  <si>
    <t xml:space="preserve">RMFG5C6C</t>
  </si>
  <si>
    <t xml:space="preserve">U2JOATN3</t>
  </si>
  <si>
    <t xml:space="preserve">TWGFQS8L</t>
  </si>
  <si>
    <t xml:space="preserve">MRPSU52W</t>
  </si>
  <si>
    <t xml:space="preserve">UKXRWZ3P</t>
  </si>
  <si>
    <t xml:space="preserve">C5XXGXUE</t>
  </si>
  <si>
    <t xml:space="preserve">4HBU57OV</t>
  </si>
  <si>
    <t xml:space="preserve">E4O6XJ9E</t>
  </si>
  <si>
    <t xml:space="preserve">L7TT9ZL4</t>
  </si>
  <si>
    <t xml:space="preserve">JD6WHH6G</t>
  </si>
  <si>
    <t xml:space="preserve">B9KFRY53</t>
  </si>
  <si>
    <t xml:space="preserve">ZRCY8P4P</t>
  </si>
  <si>
    <t xml:space="preserve">M3RME16Q</t>
  </si>
  <si>
    <t xml:space="preserve">YPRHMUIB</t>
  </si>
  <si>
    <t xml:space="preserve">EM1W738H</t>
  </si>
  <si>
    <t xml:space="preserve">13WLN2MJ</t>
  </si>
  <si>
    <t xml:space="preserve">M57LZE5F</t>
  </si>
  <si>
    <t xml:space="preserve">1XO519P4</t>
  </si>
  <si>
    <t xml:space="preserve">0IAJNXTD</t>
  </si>
  <si>
    <t xml:space="preserve">94GJ7WZV</t>
  </si>
  <si>
    <t xml:space="preserve">H41YA4SB</t>
  </si>
  <si>
    <t xml:space="preserve">MW4MSIWW</t>
  </si>
  <si>
    <t xml:space="preserve">46JP2TQB</t>
  </si>
  <si>
    <t xml:space="preserve">W48N7MRO</t>
  </si>
  <si>
    <t xml:space="preserve">X4LSK4OE</t>
  </si>
  <si>
    <t xml:space="preserve">AADN7F5T</t>
  </si>
  <si>
    <t xml:space="preserve">H54N095V</t>
  </si>
  <si>
    <t xml:space="preserve">FQPECFYO</t>
  </si>
  <si>
    <t xml:space="preserve">933OT3AE</t>
  </si>
  <si>
    <t xml:space="preserve">36PET9WM</t>
  </si>
  <si>
    <t xml:space="preserve">GRO3S3HV</t>
  </si>
  <si>
    <t xml:space="preserve">KG9R5M1Y</t>
  </si>
  <si>
    <t xml:space="preserve">IQRA0Q8C</t>
  </si>
  <si>
    <t xml:space="preserve">14P6935C</t>
  </si>
  <si>
    <t xml:space="preserve">U220GK9W</t>
  </si>
  <si>
    <t xml:space="preserve">TFGC7TPF</t>
  </si>
  <si>
    <t xml:space="preserve">03X37HOO</t>
  </si>
  <si>
    <t xml:space="preserve">OWGXQLJS</t>
  </si>
  <si>
    <t xml:space="preserve">Y4SN1R3L</t>
  </si>
  <si>
    <t xml:space="preserve">9YOGUMN9</t>
  </si>
  <si>
    <t xml:space="preserve">C933ZQBB</t>
  </si>
  <si>
    <t xml:space="preserve">PY96Q77S</t>
  </si>
  <si>
    <t xml:space="preserve">LM3GZYXD</t>
  </si>
  <si>
    <t xml:space="preserve">UUCSEHJX</t>
  </si>
  <si>
    <t xml:space="preserve">OQQWTFSZ</t>
  </si>
  <si>
    <t xml:space="preserve">LULNYY3C</t>
  </si>
  <si>
    <t xml:space="preserve">NJ1YGDZW</t>
  </si>
  <si>
    <t xml:space="preserve">3EZLRW47</t>
  </si>
  <si>
    <t xml:space="preserve">09AILR04</t>
  </si>
  <si>
    <t xml:space="preserve">KSYI5DDW</t>
  </si>
  <si>
    <t xml:space="preserve">CC2ICRAG</t>
  </si>
  <si>
    <t xml:space="preserve">RDC531P5</t>
  </si>
  <si>
    <t xml:space="preserve">LROWI84G</t>
  </si>
  <si>
    <t xml:space="preserve">IQAP70OD</t>
  </si>
  <si>
    <t xml:space="preserve">JWWVG8KG</t>
  </si>
  <si>
    <t xml:space="preserve">7PEL3AIZ</t>
  </si>
  <si>
    <t xml:space="preserve">NXQR7LX6</t>
  </si>
  <si>
    <t xml:space="preserve">AS2BKSCT</t>
  </si>
  <si>
    <t xml:space="preserve">S3GVO59B</t>
  </si>
  <si>
    <t xml:space="preserve">FL804BH8</t>
  </si>
  <si>
    <t xml:space="preserve">RWR0W3U8</t>
  </si>
  <si>
    <t xml:space="preserve">PP4ZY6TZ</t>
  </si>
  <si>
    <t xml:space="preserve">GTK 500</t>
  </si>
  <si>
    <t xml:space="preserve">GTK</t>
  </si>
  <si>
    <t xml:space="preserve">7TOPAQ9Y</t>
  </si>
  <si>
    <t xml:space="preserve">ZSZFPCYS</t>
  </si>
  <si>
    <t xml:space="preserve">SQ63LXS8</t>
  </si>
  <si>
    <t xml:space="preserve">L3PLDC1Y</t>
  </si>
  <si>
    <t xml:space="preserve">3Z9AX43T</t>
  </si>
  <si>
    <t xml:space="preserve">5JO7SIGB</t>
  </si>
  <si>
    <t xml:space="preserve">6X24V0NC</t>
  </si>
  <si>
    <t xml:space="preserve">SWYO7V7O</t>
  </si>
  <si>
    <t xml:space="preserve">76ZQP7QY</t>
  </si>
  <si>
    <t xml:space="preserve">T482GHJQ</t>
  </si>
  <si>
    <t xml:space="preserve">F46Q34LY</t>
  </si>
  <si>
    <t xml:space="preserve">C8BIQFEN</t>
  </si>
  <si>
    <t xml:space="preserve">LJEAX51Q</t>
  </si>
  <si>
    <t xml:space="preserve">EW5ASXX4</t>
  </si>
  <si>
    <t xml:space="preserve">MDLJKQ5B</t>
  </si>
  <si>
    <t xml:space="preserve">90D20NZU</t>
  </si>
  <si>
    <t xml:space="preserve">UIE5G6GW</t>
  </si>
  <si>
    <t xml:space="preserve">RVI6ARFW</t>
  </si>
  <si>
    <t xml:space="preserve">K4N74V6U</t>
  </si>
  <si>
    <t xml:space="preserve">RDZ2FC3A</t>
  </si>
  <si>
    <t xml:space="preserve">U071YJYI</t>
  </si>
  <si>
    <t xml:space="preserve">348COZ5O</t>
  </si>
  <si>
    <t xml:space="preserve">GUDTJY0I</t>
  </si>
  <si>
    <t xml:space="preserve">7GXUCFW5</t>
  </si>
  <si>
    <t xml:space="preserve">60JGDDRO</t>
  </si>
  <si>
    <t xml:space="preserve">OHAARANW</t>
  </si>
  <si>
    <t xml:space="preserve">LEJWV2Y5</t>
  </si>
  <si>
    <t xml:space="preserve">CAONNFXN</t>
  </si>
  <si>
    <t xml:space="preserve">R8V3ALA8</t>
  </si>
  <si>
    <t xml:space="preserve">CPEYUW7V</t>
  </si>
  <si>
    <t xml:space="preserve">5ZATE1WV</t>
  </si>
  <si>
    <t xml:space="preserve">R1HFBU5H</t>
  </si>
  <si>
    <t xml:space="preserve">03P9VXWG</t>
  </si>
  <si>
    <t xml:space="preserve">RMJG8OS2</t>
  </si>
  <si>
    <t xml:space="preserve">9L0WKMJ2</t>
  </si>
  <si>
    <t xml:space="preserve">VAM56BG4</t>
  </si>
  <si>
    <t xml:space="preserve">ZTCQWF53</t>
  </si>
  <si>
    <t xml:space="preserve">Faxquote</t>
  </si>
  <si>
    <t xml:space="preserve">LKDSEQ2Q</t>
  </si>
  <si>
    <t xml:space="preserve">I2LEEFAM</t>
  </si>
  <si>
    <t xml:space="preserve">1LWG4COF</t>
  </si>
  <si>
    <t xml:space="preserve">FEL7FQQG</t>
  </si>
  <si>
    <t xml:space="preserve">0TQP0E65</t>
  </si>
  <si>
    <t xml:space="preserve">P95E1DOX</t>
  </si>
  <si>
    <t xml:space="preserve">JCRT0QHO</t>
  </si>
  <si>
    <t xml:space="preserve">MTGV7WOM</t>
  </si>
  <si>
    <t xml:space="preserve">IEMOIN3K</t>
  </si>
  <si>
    <t xml:space="preserve">XTXMQMRC</t>
  </si>
  <si>
    <t xml:space="preserve">OQX98BBL</t>
  </si>
  <si>
    <t xml:space="preserve">RH0FJYPZ</t>
  </si>
  <si>
    <t xml:space="preserve">HD6YD6P9</t>
  </si>
  <si>
    <t xml:space="preserve">64OXRCSR</t>
  </si>
  <si>
    <t xml:space="preserve">EG3X1ACF</t>
  </si>
  <si>
    <t xml:space="preserve">TJ64MOUR</t>
  </si>
  <si>
    <t xml:space="preserve">FY0SHNZY</t>
  </si>
  <si>
    <t xml:space="preserve">V2V69I86</t>
  </si>
  <si>
    <t xml:space="preserve">OAECXU4A</t>
  </si>
  <si>
    <t xml:space="preserve">XETF5BVH</t>
  </si>
  <si>
    <t xml:space="preserve">FU2PQZR4</t>
  </si>
  <si>
    <t xml:space="preserve">CVMNBKGH</t>
  </si>
  <si>
    <t xml:space="preserve">LZW4N9KF</t>
  </si>
  <si>
    <t xml:space="preserve">A4TA5P1B</t>
  </si>
  <si>
    <t xml:space="preserve">KIKV29M0</t>
  </si>
  <si>
    <t xml:space="preserve">PCXGIH9X</t>
  </si>
  <si>
    <t xml:space="preserve">ODSFN0YA</t>
  </si>
  <si>
    <t xml:space="preserve">6RQUXORL</t>
  </si>
  <si>
    <t xml:space="preserve">74LCNGIK</t>
  </si>
  <si>
    <t xml:space="preserve">28EJ0L9T</t>
  </si>
  <si>
    <t xml:space="preserve">UH9TR8Y1</t>
  </si>
  <si>
    <t xml:space="preserve">JVXGG70X</t>
  </si>
  <si>
    <t xml:space="preserve">SYP74C5W</t>
  </si>
  <si>
    <t xml:space="preserve">R0Q5BZ9Y</t>
  </si>
  <si>
    <t xml:space="preserve">OT0GOR3I</t>
  </si>
  <si>
    <t xml:space="preserve">6RN7I8ZF</t>
  </si>
  <si>
    <t xml:space="preserve">YBWUG6QP</t>
  </si>
  <si>
    <t xml:space="preserve">8XE8GGIW</t>
  </si>
  <si>
    <t xml:space="preserve">IHKIAB1W</t>
  </si>
  <si>
    <t xml:space="preserve">YKBJP191</t>
  </si>
  <si>
    <t xml:space="preserve">P7UPCSTC</t>
  </si>
  <si>
    <t xml:space="preserve">GEQ8IGKW</t>
  </si>
  <si>
    <t xml:space="preserve">EYR5E7LO</t>
  </si>
  <si>
    <t xml:space="preserve">LO8L5ELD</t>
  </si>
  <si>
    <t xml:space="preserve">S1U1RD6K</t>
  </si>
  <si>
    <t xml:space="preserve">Iselectrics</t>
  </si>
  <si>
    <t xml:space="preserve">R6HYAPR6</t>
  </si>
  <si>
    <t xml:space="preserve">A8NXNY0M</t>
  </si>
  <si>
    <t xml:space="preserve">4ROECHG6</t>
  </si>
  <si>
    <t xml:space="preserve">FVVATY89</t>
  </si>
  <si>
    <t xml:space="preserve">BV75OM0B</t>
  </si>
  <si>
    <t xml:space="preserve">ZGTCQT1A</t>
  </si>
  <si>
    <t xml:space="preserve">GR8JTX1T</t>
  </si>
  <si>
    <t xml:space="preserve">2IRZM0LB</t>
  </si>
  <si>
    <t xml:space="preserve">99YRLZM0</t>
  </si>
  <si>
    <t xml:space="preserve">VJILDVVF</t>
  </si>
  <si>
    <t xml:space="preserve">A9DGDN56</t>
  </si>
  <si>
    <t xml:space="preserve">D01U08PR</t>
  </si>
  <si>
    <t xml:space="preserve">LFD1ZGJ8</t>
  </si>
  <si>
    <t xml:space="preserve">4YJKB8EC</t>
  </si>
  <si>
    <t xml:space="preserve">DIGG7U6M</t>
  </si>
  <si>
    <t xml:space="preserve">VMXGBINH</t>
  </si>
  <si>
    <t xml:space="preserve">N6BT2U29</t>
  </si>
  <si>
    <t xml:space="preserve">T12MT0HL</t>
  </si>
  <si>
    <t xml:space="preserve">HZVVOITE</t>
  </si>
  <si>
    <t xml:space="preserve">P6Z4X54S</t>
  </si>
  <si>
    <t xml:space="preserve">910NLQ80</t>
  </si>
  <si>
    <t xml:space="preserve">8IPMP8NT</t>
  </si>
  <si>
    <t xml:space="preserve">7YOJ4KU7</t>
  </si>
  <si>
    <t xml:space="preserve">3K70RL7Q</t>
  </si>
  <si>
    <t xml:space="preserve">DX1M0XF0</t>
  </si>
  <si>
    <t xml:space="preserve">5MNF16D8</t>
  </si>
  <si>
    <t xml:space="preserve">PES548QV</t>
  </si>
  <si>
    <t xml:space="preserve">XGMTNND1</t>
  </si>
  <si>
    <t xml:space="preserve">6R94B0SG</t>
  </si>
  <si>
    <t xml:space="preserve">8JL58ECD</t>
  </si>
  <si>
    <t xml:space="preserve">KO7JWXCT</t>
  </si>
  <si>
    <t xml:space="preserve">FGSBCJSC</t>
  </si>
  <si>
    <t xml:space="preserve">65SMA4OZ</t>
  </si>
  <si>
    <t xml:space="preserve">537X47QY</t>
  </si>
  <si>
    <t xml:space="preserve">D95K3R9N</t>
  </si>
  <si>
    <t xml:space="preserve">51HOGHF0</t>
  </si>
  <si>
    <t xml:space="preserve">PRUFERA6</t>
  </si>
  <si>
    <t xml:space="preserve">NST2FEF3</t>
  </si>
  <si>
    <t xml:space="preserve">BBV196A3</t>
  </si>
  <si>
    <t xml:space="preserve">E4YR0OE6</t>
  </si>
  <si>
    <t xml:space="preserve">TR7WLH5Q</t>
  </si>
  <si>
    <t xml:space="preserve">M64OQCC3</t>
  </si>
  <si>
    <t xml:space="preserve">WR9CQB8E</t>
  </si>
  <si>
    <t xml:space="preserve">TWWD62O3</t>
  </si>
  <si>
    <t xml:space="preserve">7CZU8GS1</t>
  </si>
  <si>
    <t xml:space="preserve">APXWBOOT</t>
  </si>
  <si>
    <t xml:space="preserve">7N6AHU7C</t>
  </si>
  <si>
    <t xml:space="preserve">EJUQOEY5</t>
  </si>
  <si>
    <t xml:space="preserve">9HA8VBAP</t>
  </si>
  <si>
    <t xml:space="preserve">X4THRRSJ</t>
  </si>
  <si>
    <t xml:space="preserve">3PN3YSPK</t>
  </si>
  <si>
    <t xml:space="preserve">F6AOT0NK</t>
  </si>
  <si>
    <t xml:space="preserve">YI92HVHO</t>
  </si>
  <si>
    <t xml:space="preserve">39NJ6UC9</t>
  </si>
  <si>
    <t xml:space="preserve">1XR36ESV</t>
  </si>
  <si>
    <t xml:space="preserve">KWVA7VR1</t>
  </si>
  <si>
    <t xml:space="preserve">513DPFX5</t>
  </si>
  <si>
    <t xml:space="preserve">RU023K5W</t>
  </si>
  <si>
    <t xml:space="preserve">KE9ZEDS8</t>
  </si>
  <si>
    <t xml:space="preserve">9SLYC4TR</t>
  </si>
  <si>
    <t xml:space="preserve">E8RP9FRW</t>
  </si>
  <si>
    <t xml:space="preserve">F57JWIDF</t>
  </si>
  <si>
    <t xml:space="preserve">88POGNEL</t>
  </si>
  <si>
    <t xml:space="preserve">ALW92XQL</t>
  </si>
  <si>
    <t xml:space="preserve">N5AZLQZR</t>
  </si>
  <si>
    <t xml:space="preserve">M0JKP0HT</t>
  </si>
  <si>
    <t xml:space="preserve">X6GL64T5</t>
  </si>
  <si>
    <t xml:space="preserve">52UPJFYI</t>
  </si>
  <si>
    <t xml:space="preserve">WDG0B1IR</t>
  </si>
  <si>
    <t xml:space="preserve">Q5CABPMO</t>
  </si>
  <si>
    <t xml:space="preserve">N9GAZ6B6</t>
  </si>
  <si>
    <t xml:space="preserve">N9C0OCYY</t>
  </si>
  <si>
    <t xml:space="preserve">8C4QM1X6</t>
  </si>
  <si>
    <t xml:space="preserve">Q37IWCG1</t>
  </si>
  <si>
    <t xml:space="preserve">ZDDZ64A2</t>
  </si>
  <si>
    <t xml:space="preserve">QPFNQYMV</t>
  </si>
  <si>
    <t xml:space="preserve">AOOD3MWW</t>
  </si>
  <si>
    <t xml:space="preserve">KQPY8LLI</t>
  </si>
  <si>
    <t xml:space="preserve">WS9CXY7E</t>
  </si>
  <si>
    <t xml:space="preserve">5JFOA4XC</t>
  </si>
  <si>
    <t xml:space="preserve">48AJ0X9E</t>
  </si>
  <si>
    <t xml:space="preserve">RA1UBXY9</t>
  </si>
  <si>
    <t xml:space="preserve">R9ZAKBFE</t>
  </si>
  <si>
    <t xml:space="preserve">GDZV8N5W</t>
  </si>
  <si>
    <t xml:space="preserve">CGEHFK9N</t>
  </si>
  <si>
    <t xml:space="preserve">4A189ZAB</t>
  </si>
  <si>
    <t xml:space="preserve">XBVFZ1IR</t>
  </si>
  <si>
    <t xml:space="preserve">7B3J333S</t>
  </si>
  <si>
    <t xml:space="preserve">T1HIH384</t>
  </si>
  <si>
    <t xml:space="preserve">I1IAVDQM</t>
  </si>
  <si>
    <t xml:space="preserve">4MC584U5</t>
  </si>
  <si>
    <t xml:space="preserve">ITIQJARB</t>
  </si>
  <si>
    <t xml:space="preserve">EAUV9J9L</t>
  </si>
  <si>
    <t xml:space="preserve">JP3IMU5X</t>
  </si>
  <si>
    <t xml:space="preserve">5I8WOI8P</t>
  </si>
  <si>
    <t xml:space="preserve">0EX7ML4W</t>
  </si>
  <si>
    <t xml:space="preserve">4D1FP59D</t>
  </si>
  <si>
    <t xml:space="preserve">8JS4BWQ7</t>
  </si>
  <si>
    <t xml:space="preserve">78TOITP2</t>
  </si>
  <si>
    <t xml:space="preserve">EZRICI17</t>
  </si>
  <si>
    <t xml:space="preserve">8T8J06EL</t>
  </si>
  <si>
    <t xml:space="preserve">3AE6GW2D</t>
  </si>
  <si>
    <t xml:space="preserve">U0G8KIPB</t>
  </si>
  <si>
    <t xml:space="preserve">JMTO8BPQ</t>
  </si>
  <si>
    <t xml:space="preserve">XCC1C1GG</t>
  </si>
  <si>
    <t xml:space="preserve">WI1HQSIS</t>
  </si>
  <si>
    <t xml:space="preserve">LCTI4CFV</t>
  </si>
  <si>
    <t xml:space="preserve">LOMFB71Q</t>
  </si>
  <si>
    <t xml:space="preserve">0HB6OUIN</t>
  </si>
  <si>
    <t xml:space="preserve">UWK0KA56</t>
  </si>
  <si>
    <t xml:space="preserve">F52YEFJ8</t>
  </si>
  <si>
    <t xml:space="preserve">CKSNW8DU</t>
  </si>
  <si>
    <t xml:space="preserve">4KIZ9WJ0</t>
  </si>
  <si>
    <t xml:space="preserve">6RQCLF28</t>
  </si>
  <si>
    <t xml:space="preserve">50B2JN7F</t>
  </si>
  <si>
    <t xml:space="preserve">JXS3KFKM</t>
  </si>
  <si>
    <t xml:space="preserve">QODSAVWU</t>
  </si>
  <si>
    <t xml:space="preserve">SFI9TVH3</t>
  </si>
  <si>
    <t xml:space="preserve">SLN6HHLD</t>
  </si>
  <si>
    <t xml:space="preserve">MU3PM8ON</t>
  </si>
  <si>
    <t xml:space="preserve">WUGE2QUO</t>
  </si>
  <si>
    <t xml:space="preserve">JA2CDNVM</t>
  </si>
  <si>
    <t xml:space="preserve">YGNVLLUR</t>
  </si>
  <si>
    <t xml:space="preserve">IR03B656</t>
  </si>
  <si>
    <t xml:space="preserve">JNKDEAG9</t>
  </si>
  <si>
    <t xml:space="preserve">7MGVL7FC</t>
  </si>
  <si>
    <t xml:space="preserve">SJHD5TFA</t>
  </si>
  <si>
    <t xml:space="preserve">2B0QVPBT</t>
  </si>
  <si>
    <t xml:space="preserve">YZ4AIQQR</t>
  </si>
  <si>
    <t xml:space="preserve">R8CW1D6X</t>
  </si>
  <si>
    <t xml:space="preserve">FUL5V96O</t>
  </si>
  <si>
    <t xml:space="preserve">OJ0C7S3T</t>
  </si>
  <si>
    <t xml:space="preserve">IKJSXBY0</t>
  </si>
  <si>
    <t xml:space="preserve">D5YLWCFW</t>
  </si>
  <si>
    <t xml:space="preserve">7EBT21IA</t>
  </si>
  <si>
    <t xml:space="preserve">M7W3E298</t>
  </si>
  <si>
    <t xml:space="preserve">T361XRAQ</t>
  </si>
  <si>
    <t xml:space="preserve">7QIU2BCK</t>
  </si>
  <si>
    <t xml:space="preserve">KCTYAQOR</t>
  </si>
  <si>
    <t xml:space="preserve">OH7VVUY0</t>
  </si>
  <si>
    <t xml:space="preserve">QUOU67L5</t>
  </si>
  <si>
    <t xml:space="preserve">U48PDN1F</t>
  </si>
  <si>
    <t xml:space="preserve">6VLA3FDQ</t>
  </si>
  <si>
    <t xml:space="preserve">81NOKKSW</t>
  </si>
  <si>
    <t xml:space="preserve">99L2TNR5</t>
  </si>
  <si>
    <t xml:space="preserve">KMGXUADZ</t>
  </si>
  <si>
    <t xml:space="preserve">DLQTM07N</t>
  </si>
  <si>
    <t xml:space="preserve">M03IHS3P</t>
  </si>
  <si>
    <t xml:space="preserve">GX3SHSEA</t>
  </si>
  <si>
    <t xml:space="preserve">LKMZWCKQ</t>
  </si>
  <si>
    <t xml:space="preserve">VKM187MX</t>
  </si>
  <si>
    <t xml:space="preserve">ZT6D57ED</t>
  </si>
  <si>
    <t xml:space="preserve">SHETLR3T</t>
  </si>
  <si>
    <t xml:space="preserve">QMUBRAT2</t>
  </si>
  <si>
    <t xml:space="preserve">BNYWSG6W</t>
  </si>
  <si>
    <t xml:space="preserve">Q7ST5E1W</t>
  </si>
  <si>
    <t xml:space="preserve">9GQ6HQLK</t>
  </si>
  <si>
    <t xml:space="preserve">0RL4RHQJ</t>
  </si>
  <si>
    <t xml:space="preserve">3IIDRUGI</t>
  </si>
  <si>
    <t xml:space="preserve">DJ60T39C</t>
  </si>
  <si>
    <t xml:space="preserve">1V3IQVOF</t>
  </si>
  <si>
    <t xml:space="preserve">BH7EXL5M</t>
  </si>
  <si>
    <t xml:space="preserve">RJH0CL3Z</t>
  </si>
  <si>
    <t xml:space="preserve">EK0KWGQX</t>
  </si>
  <si>
    <t xml:space="preserve">0W6S0ODT</t>
  </si>
  <si>
    <t xml:space="preserve">RGRUF328</t>
  </si>
  <si>
    <t xml:space="preserve">07FRJ44N</t>
  </si>
  <si>
    <t xml:space="preserve">NMN9DVEV</t>
  </si>
  <si>
    <t xml:space="preserve">G1303HIC</t>
  </si>
  <si>
    <t xml:space="preserve">HVDQ4EEA</t>
  </si>
  <si>
    <t xml:space="preserve">H5ZSM3IR</t>
  </si>
  <si>
    <t xml:space="preserve">07WKR17A</t>
  </si>
  <si>
    <t xml:space="preserve">MMWD47ZY</t>
  </si>
  <si>
    <t xml:space="preserve">JFIBKWMQ</t>
  </si>
  <si>
    <t xml:space="preserve">6FUPOO3I</t>
  </si>
  <si>
    <t xml:space="preserve">461LIUS7</t>
  </si>
  <si>
    <t xml:space="preserve">PTKOWYW6</t>
  </si>
  <si>
    <t xml:space="preserve">4QTD5X53</t>
  </si>
  <si>
    <t xml:space="preserve">9J8O59QW</t>
  </si>
  <si>
    <t xml:space="preserve">KWVYR0LQ</t>
  </si>
  <si>
    <t xml:space="preserve">5OJ3QR1W</t>
  </si>
  <si>
    <t xml:space="preserve">QKOAWRXD</t>
  </si>
  <si>
    <t xml:space="preserve">NC7V5K1T</t>
  </si>
  <si>
    <t xml:space="preserve">XTAPYDDI</t>
  </si>
  <si>
    <t xml:space="preserve">QAB3H9H5</t>
  </si>
  <si>
    <t xml:space="preserve">9B9VDAFU</t>
  </si>
  <si>
    <t xml:space="preserve">L9F6QP4P</t>
  </si>
  <si>
    <t xml:space="preserve">X2EH33CU</t>
  </si>
  <si>
    <t xml:space="preserve">0PH153YF</t>
  </si>
  <si>
    <t xml:space="preserve">TZRNKT72</t>
  </si>
  <si>
    <t xml:space="preserve">4LXAW8CH</t>
  </si>
  <si>
    <t xml:space="preserve">GOGIZWW6</t>
  </si>
  <si>
    <t xml:space="preserve">3PZ6Y6AJ</t>
  </si>
  <si>
    <t xml:space="preserve">PCTOIQZA</t>
  </si>
  <si>
    <t xml:space="preserve">0HVUV9OY</t>
  </si>
  <si>
    <t xml:space="preserve">GVJFKHNL</t>
  </si>
  <si>
    <t xml:space="preserve">COSC7XVA</t>
  </si>
  <si>
    <t xml:space="preserve">L6CE1E4L</t>
  </si>
  <si>
    <t xml:space="preserve">RNCYPVJO</t>
  </si>
  <si>
    <t xml:space="preserve">YBY3PA1S</t>
  </si>
  <si>
    <t xml:space="preserve">751V8OFM</t>
  </si>
  <si>
    <t xml:space="preserve">33BMGHPN</t>
  </si>
  <si>
    <t xml:space="preserve">XNHTLVT1</t>
  </si>
  <si>
    <t xml:space="preserve">8TFYRWZ6</t>
  </si>
  <si>
    <t xml:space="preserve">6GG9CSTV</t>
  </si>
  <si>
    <t xml:space="preserve">5WSQ6D2E</t>
  </si>
  <si>
    <t xml:space="preserve">7OZ7L8BB</t>
  </si>
  <si>
    <t xml:space="preserve">RTWAUR7C</t>
  </si>
  <si>
    <t xml:space="preserve">Y-corporation</t>
  </si>
  <si>
    <t xml:space="preserve">BUQ655AB</t>
  </si>
  <si>
    <t xml:space="preserve">QDNA6HW3</t>
  </si>
  <si>
    <t xml:space="preserve">PQL5GITI</t>
  </si>
  <si>
    <t xml:space="preserve">8AK3KGFA</t>
  </si>
  <si>
    <t xml:space="preserve">PBTSZ2Q2</t>
  </si>
  <si>
    <t xml:space="preserve">7RLLNAYC</t>
  </si>
  <si>
    <t xml:space="preserve">BRDB1I76</t>
  </si>
  <si>
    <t xml:space="preserve">EFKPYBI9</t>
  </si>
  <si>
    <t xml:space="preserve">P8P9MKJL</t>
  </si>
  <si>
    <t xml:space="preserve">S7PY8R2V</t>
  </si>
  <si>
    <t xml:space="preserve">G7RZTAMV</t>
  </si>
  <si>
    <t xml:space="preserve">82K9NWKO</t>
  </si>
  <si>
    <t xml:space="preserve">E41SDK40</t>
  </si>
  <si>
    <t xml:space="preserve">N07XYH50</t>
  </si>
  <si>
    <t xml:space="preserve">Newex</t>
  </si>
  <si>
    <t xml:space="preserve">Germany</t>
  </si>
  <si>
    <t xml:space="preserve">3FI1J4VO</t>
  </si>
  <si>
    <t xml:space="preserve">S9JXWIBD</t>
  </si>
  <si>
    <t xml:space="preserve">0XBGT413</t>
  </si>
  <si>
    <t xml:space="preserve">RTOIXNPC</t>
  </si>
  <si>
    <t xml:space="preserve">LZWH2OGW</t>
  </si>
  <si>
    <t xml:space="preserve">ICG3THQK</t>
  </si>
  <si>
    <t xml:space="preserve">WOO9JXOQ</t>
  </si>
  <si>
    <t xml:space="preserve">RZXMIHGO</t>
  </si>
  <si>
    <t xml:space="preserve">IW6S2BN0</t>
  </si>
  <si>
    <t xml:space="preserve">G78ZK6XI</t>
  </si>
  <si>
    <t xml:space="preserve">9C3YHNBY</t>
  </si>
  <si>
    <t xml:space="preserve">D5H30X5X</t>
  </si>
  <si>
    <t xml:space="preserve">TIPXNDS2</t>
  </si>
  <si>
    <t xml:space="preserve">3G61D5KV</t>
  </si>
  <si>
    <t xml:space="preserve">58J528HO</t>
  </si>
  <si>
    <t xml:space="preserve">ZCUMC0XC</t>
  </si>
  <si>
    <t xml:space="preserve">Y2X0X0WQ</t>
  </si>
  <si>
    <t xml:space="preserve">7FFV8D9U</t>
  </si>
  <si>
    <t xml:space="preserve">FB0Q3FYP</t>
  </si>
  <si>
    <t xml:space="preserve">5MAXF8FK</t>
  </si>
  <si>
    <t xml:space="preserve">7O1UQ19W</t>
  </si>
  <si>
    <t xml:space="preserve">GBQ8OLNP</t>
  </si>
  <si>
    <t xml:space="preserve">Y69M70YC</t>
  </si>
  <si>
    <t xml:space="preserve">15PJZKNT</t>
  </si>
  <si>
    <t xml:space="preserve">669805IQ</t>
  </si>
  <si>
    <t xml:space="preserve">AMGF31TA</t>
  </si>
  <si>
    <t xml:space="preserve">01DZ14Y0</t>
  </si>
  <si>
    <t xml:space="preserve">1T91NEIV</t>
  </si>
  <si>
    <t xml:space="preserve">9XU06EA8</t>
  </si>
  <si>
    <t xml:space="preserve">L351AATH</t>
  </si>
  <si>
    <t xml:space="preserve">IOMVIZR8</t>
  </si>
  <si>
    <t xml:space="preserve">BTT2TM8O</t>
  </si>
  <si>
    <t xml:space="preserve">74YNCNQM</t>
  </si>
  <si>
    <t xml:space="preserve">L5UKY73S</t>
  </si>
  <si>
    <t xml:space="preserve">7DDPLMQ5</t>
  </si>
  <si>
    <t xml:space="preserve">9EGLQG3N</t>
  </si>
  <si>
    <t xml:space="preserve">BL23633Z</t>
  </si>
  <si>
    <t xml:space="preserve">073UCD9F</t>
  </si>
  <si>
    <t xml:space="preserve">J96E49Z1</t>
  </si>
  <si>
    <t xml:space="preserve">FAKATVRQ</t>
  </si>
  <si>
    <t xml:space="preserve">R0DKB8FJ</t>
  </si>
  <si>
    <t xml:space="preserve">S5R9O6TL</t>
  </si>
  <si>
    <t xml:space="preserve">N78A330G</t>
  </si>
  <si>
    <t xml:space="preserve">ZCFAVNF3</t>
  </si>
  <si>
    <t xml:space="preserve">JY8W2PKW</t>
  </si>
  <si>
    <t xml:space="preserve">H6SE0L31</t>
  </si>
  <si>
    <t xml:space="preserve">W3LRLMKP</t>
  </si>
  <si>
    <t xml:space="preserve">DHJ8KOUV</t>
  </si>
  <si>
    <t xml:space="preserve">V929BUUS</t>
  </si>
  <si>
    <t xml:space="preserve">LDYYOH6W</t>
  </si>
  <si>
    <t xml:space="preserve">4MFY8UXP</t>
  </si>
  <si>
    <t xml:space="preserve">ODINSHYF</t>
  </si>
  <si>
    <t xml:space="preserve">0TICPBMF</t>
  </si>
  <si>
    <t xml:space="preserve">WANX7LM0</t>
  </si>
  <si>
    <t xml:space="preserve">IGFQGZDK</t>
  </si>
  <si>
    <t xml:space="preserve">Y2DLFFN6</t>
  </si>
  <si>
    <t xml:space="preserve">I6UCM2J9</t>
  </si>
  <si>
    <t xml:space="preserve">9IM813OI</t>
  </si>
  <si>
    <t xml:space="preserve">LEPH90QI</t>
  </si>
  <si>
    <t xml:space="preserve">CXY4CXX1</t>
  </si>
  <si>
    <t xml:space="preserve">OOFWSKFF</t>
  </si>
  <si>
    <t xml:space="preserve">LV7HHGM4</t>
  </si>
  <si>
    <t xml:space="preserve">HBZEI375</t>
  </si>
  <si>
    <t xml:space="preserve">GRQZZNQB</t>
  </si>
  <si>
    <t xml:space="preserve">U3FTUG3T</t>
  </si>
  <si>
    <t xml:space="preserve">RS13M1ZP</t>
  </si>
  <si>
    <t xml:space="preserve">IY3U40F8</t>
  </si>
  <si>
    <t xml:space="preserve">OZFSBIDF</t>
  </si>
  <si>
    <t xml:space="preserve">RL26ZS8F</t>
  </si>
  <si>
    <t xml:space="preserve">LUFR7MJC</t>
  </si>
  <si>
    <t xml:space="preserve">V7DY5VAP</t>
  </si>
  <si>
    <t xml:space="preserve">G9M9IEQY</t>
  </si>
  <si>
    <t xml:space="preserve">6SP45G3T</t>
  </si>
  <si>
    <t xml:space="preserve">O1DTVNH2</t>
  </si>
  <si>
    <t xml:space="preserve">Q6MGPT50</t>
  </si>
  <si>
    <t xml:space="preserve">CZC1J6FQ</t>
  </si>
  <si>
    <t xml:space="preserve">WSWJJ234</t>
  </si>
  <si>
    <t xml:space="preserve">MDBKYL2Q</t>
  </si>
  <si>
    <t xml:space="preserve">M4EHG2ZB</t>
  </si>
  <si>
    <t xml:space="preserve">3MGMH9AE</t>
  </si>
  <si>
    <t xml:space="preserve">MICIJ00A</t>
  </si>
  <si>
    <t xml:space="preserve">89A54FHW</t>
  </si>
  <si>
    <t xml:space="preserve">HMG6NWSR</t>
  </si>
  <si>
    <t xml:space="preserve">005JS57S</t>
  </si>
  <si>
    <t xml:space="preserve">F15SU034</t>
  </si>
  <si>
    <t xml:space="preserve">8JR8LXEU</t>
  </si>
  <si>
    <t xml:space="preserve">VPIXVUUE</t>
  </si>
  <si>
    <t xml:space="preserve">F98UFHM2</t>
  </si>
  <si>
    <t xml:space="preserve">VAD1MF34</t>
  </si>
  <si>
    <t xml:space="preserve">MMIYELAE</t>
  </si>
  <si>
    <t xml:space="preserve">WPJ0AS7T</t>
  </si>
  <si>
    <t xml:space="preserve">H6Q0LXVH</t>
  </si>
  <si>
    <t xml:space="preserve">Z7JCS0ZW</t>
  </si>
  <si>
    <t xml:space="preserve">Y3EVBV53</t>
  </si>
  <si>
    <t xml:space="preserve">0RH9W4E2</t>
  </si>
  <si>
    <t xml:space="preserve">MG3ZJ8F3</t>
  </si>
  <si>
    <t xml:space="preserve">OCVCCWPQ</t>
  </si>
  <si>
    <t xml:space="preserve">XZ9YR78K</t>
  </si>
  <si>
    <t xml:space="preserve">B50N6RL3</t>
  </si>
  <si>
    <t xml:space="preserve">YJTQSZ9D</t>
  </si>
  <si>
    <t xml:space="preserve">RB8GDYFY</t>
  </si>
  <si>
    <t xml:space="preserve">RJ21Q4HO</t>
  </si>
  <si>
    <t xml:space="preserve">NSYCCHCJ</t>
  </si>
  <si>
    <t xml:space="preserve">ATOYVLLB</t>
  </si>
  <si>
    <t xml:space="preserve">0M4K6F8Q</t>
  </si>
  <si>
    <t xml:space="preserve">TLJWMKEO</t>
  </si>
  <si>
    <t xml:space="preserve">NXJNQ3Z9</t>
  </si>
  <si>
    <t xml:space="preserve">Plexzap</t>
  </si>
  <si>
    <t xml:space="preserve">HWKJ7TFJ</t>
  </si>
  <si>
    <t xml:space="preserve">Q62STRQQ</t>
  </si>
  <si>
    <t xml:space="preserve">9P9J2ANM</t>
  </si>
  <si>
    <t xml:space="preserve">OJWGRIXN</t>
  </si>
  <si>
    <t xml:space="preserve">EB393LSH</t>
  </si>
  <si>
    <t xml:space="preserve">566X0PLZ</t>
  </si>
  <si>
    <t xml:space="preserve">SFR7RG9V</t>
  </si>
  <si>
    <t xml:space="preserve">9RGWSKNU</t>
  </si>
  <si>
    <t xml:space="preserve">49T7VKA7</t>
  </si>
  <si>
    <t xml:space="preserve">BTDY3DHP</t>
  </si>
  <si>
    <t xml:space="preserve">UZ7DU3D9</t>
  </si>
  <si>
    <t xml:space="preserve">73CWPT9H</t>
  </si>
  <si>
    <t xml:space="preserve">B7KZYEII</t>
  </si>
  <si>
    <t xml:space="preserve">67CBAWHG</t>
  </si>
  <si>
    <t xml:space="preserve">2WTPSQTN</t>
  </si>
  <si>
    <t xml:space="preserve">V5PKXYWS</t>
  </si>
  <si>
    <t xml:space="preserve">EJCPWP6V</t>
  </si>
  <si>
    <t xml:space="preserve">BJE7KCZ1</t>
  </si>
  <si>
    <t xml:space="preserve">TK9J8AOZ</t>
  </si>
  <si>
    <t xml:space="preserve">XARW0KTX</t>
  </si>
  <si>
    <t xml:space="preserve">0C34Z5UZ</t>
  </si>
  <si>
    <t xml:space="preserve">OA3RDG12</t>
  </si>
  <si>
    <t xml:space="preserve">847RHYQE</t>
  </si>
  <si>
    <t xml:space="preserve">P0B49XCI</t>
  </si>
  <si>
    <t xml:space="preserve">DOP1NORG</t>
  </si>
  <si>
    <t xml:space="preserve">BUOI3TBI</t>
  </si>
  <si>
    <t xml:space="preserve">F22C6LKO</t>
  </si>
  <si>
    <t xml:space="preserve">D8ZJ6F45</t>
  </si>
  <si>
    <t xml:space="preserve">HP50ZWIZ</t>
  </si>
  <si>
    <t xml:space="preserve">X3KQZM1K</t>
  </si>
  <si>
    <t xml:space="preserve">WA3U0EVI</t>
  </si>
  <si>
    <t xml:space="preserve">Q9CASEJL</t>
  </si>
  <si>
    <t xml:space="preserve">OIBR7UA7</t>
  </si>
  <si>
    <t xml:space="preserve">J5IXJWVU</t>
  </si>
  <si>
    <t xml:space="preserve">KFSKQ291</t>
  </si>
  <si>
    <t xml:space="preserve">ZT1234V3</t>
  </si>
  <si>
    <t xml:space="preserve">JQBN7PXK</t>
  </si>
  <si>
    <t xml:space="preserve">J5IF7CT6</t>
  </si>
  <si>
    <t xml:space="preserve">AAQ5H36J</t>
  </si>
  <si>
    <t xml:space="preserve">37PEZCGO</t>
  </si>
  <si>
    <t xml:space="preserve">X9NUTLTR</t>
  </si>
  <si>
    <t xml:space="preserve">L5PS6S68</t>
  </si>
  <si>
    <t xml:space="preserve">JLZCOLIE</t>
  </si>
  <si>
    <t xml:space="preserve">22OFSXBT</t>
  </si>
  <si>
    <t xml:space="preserve">0TUS4NAC</t>
  </si>
  <si>
    <t xml:space="preserve">5CSSZJF4</t>
  </si>
  <si>
    <t xml:space="preserve">3U25FK08</t>
  </si>
  <si>
    <t xml:space="preserve">2DKO9X1T</t>
  </si>
  <si>
    <t xml:space="preserve">3X8VLQ5G</t>
  </si>
  <si>
    <t xml:space="preserve">A051G1B4</t>
  </si>
  <si>
    <t xml:space="preserve">JOQCXC9Z</t>
  </si>
  <si>
    <t xml:space="preserve">F1X5ZJ7V</t>
  </si>
  <si>
    <t xml:space="preserve">HG07LMHI</t>
  </si>
  <si>
    <t xml:space="preserve">FKS9MVF6</t>
  </si>
  <si>
    <t xml:space="preserve">A4BBDK82</t>
  </si>
  <si>
    <t xml:space="preserve">8O3IYWSM</t>
  </si>
  <si>
    <t xml:space="preserve">R7XZAIWS</t>
  </si>
  <si>
    <t xml:space="preserve">PFHS80CR</t>
  </si>
  <si>
    <t xml:space="preserve">6DCKCXDC</t>
  </si>
  <si>
    <t xml:space="preserve">QVF0JRM5</t>
  </si>
  <si>
    <t xml:space="preserve">K8RQWTP4</t>
  </si>
  <si>
    <t xml:space="preserve">VAH6Y3F6</t>
  </si>
  <si>
    <t xml:space="preserve">RBXWRHBJ</t>
  </si>
  <si>
    <t xml:space="preserve">G2GU9DYX</t>
  </si>
  <si>
    <t xml:space="preserve">D77SFTS4</t>
  </si>
  <si>
    <t xml:space="preserve">ZL6TJDPG</t>
  </si>
  <si>
    <t xml:space="preserve">SRZMNS79</t>
  </si>
  <si>
    <t xml:space="preserve">HUFYU0AT</t>
  </si>
  <si>
    <t xml:space="preserve">GMI6XZ4O</t>
  </si>
  <si>
    <t xml:space="preserve">G0R305KO</t>
  </si>
  <si>
    <t xml:space="preserve">XMH4CH4Q</t>
  </si>
  <si>
    <t xml:space="preserve">3LED0EK3</t>
  </si>
  <si>
    <t xml:space="preserve">X6LO8WPD</t>
  </si>
  <si>
    <t xml:space="preserve">MMKMJ0WC</t>
  </si>
  <si>
    <t xml:space="preserve">RFKIN7FG</t>
  </si>
  <si>
    <t xml:space="preserve">R7GVZT8J</t>
  </si>
  <si>
    <t xml:space="preserve">RSEDY99J</t>
  </si>
  <si>
    <t xml:space="preserve">P3VM7655</t>
  </si>
  <si>
    <t xml:space="preserve">L6KOBEBZ</t>
  </si>
  <si>
    <t xml:space="preserve">6U0CT07B</t>
  </si>
  <si>
    <t xml:space="preserve">B8RR21XP</t>
  </si>
  <si>
    <t xml:space="preserve">6CKB8I8U</t>
  </si>
  <si>
    <t xml:space="preserve">M92Y63Q3</t>
  </si>
  <si>
    <t xml:space="preserve">9AMJKJX6</t>
  </si>
  <si>
    <t xml:space="preserve">7C9Q2ZA3</t>
  </si>
  <si>
    <t xml:space="preserve">YZ1EYM3Y</t>
  </si>
  <si>
    <t xml:space="preserve">87XTACKH</t>
  </si>
  <si>
    <t xml:space="preserve">8A5HA974</t>
  </si>
  <si>
    <t xml:space="preserve">M1L0IWB6</t>
  </si>
  <si>
    <t xml:space="preserve">2YVVZN5L</t>
  </si>
  <si>
    <t xml:space="preserve">CMPFB2PS</t>
  </si>
  <si>
    <t xml:space="preserve">8BY9YRL9</t>
  </si>
  <si>
    <t xml:space="preserve">CCVCBR83</t>
  </si>
  <si>
    <t xml:space="preserve">JFB4WY8C</t>
  </si>
  <si>
    <t xml:space="preserve">BP7JRV1O</t>
  </si>
  <si>
    <t xml:space="preserve">DIWC1AHU</t>
  </si>
  <si>
    <t xml:space="preserve">ILYP3YGW</t>
  </si>
  <si>
    <t xml:space="preserve">0XC4DR3F</t>
  </si>
  <si>
    <t xml:space="preserve">XEP9GSSY</t>
  </si>
  <si>
    <t xml:space="preserve">0000I7AO</t>
  </si>
  <si>
    <t xml:space="preserve">QL7H3WQZ</t>
  </si>
  <si>
    <t xml:space="preserve">DXBLA2BS</t>
  </si>
  <si>
    <t xml:space="preserve">EYW0QD8A</t>
  </si>
  <si>
    <t xml:space="preserve">5OJ4IRW4</t>
  </si>
  <si>
    <t xml:space="preserve">M9RGVU1F</t>
  </si>
  <si>
    <t xml:space="preserve">JBBJL4C2</t>
  </si>
  <si>
    <t xml:space="preserve">HMI6RBK9</t>
  </si>
  <si>
    <t xml:space="preserve">NVDVFYGE</t>
  </si>
  <si>
    <t xml:space="preserve">QQH0YV1W</t>
  </si>
  <si>
    <t xml:space="preserve">GYBIACTC</t>
  </si>
  <si>
    <t xml:space="preserve">VD6BP6T2</t>
  </si>
  <si>
    <t xml:space="preserve">GTEFJL6U</t>
  </si>
  <si>
    <t xml:space="preserve">D7MYDHMF</t>
  </si>
  <si>
    <t xml:space="preserve">XAE858UJ</t>
  </si>
  <si>
    <t xml:space="preserve">WTCU9X9M</t>
  </si>
  <si>
    <t xml:space="preserve">0IF5FH68</t>
  </si>
  <si>
    <t xml:space="preserve">QUGPSHY8</t>
  </si>
  <si>
    <t xml:space="preserve">6YIW81M9</t>
  </si>
  <si>
    <t xml:space="preserve">0XI051FP</t>
  </si>
  <si>
    <t xml:space="preserve">TBPGQYF8</t>
  </si>
  <si>
    <t xml:space="preserve">GC4YH9D0</t>
  </si>
  <si>
    <t xml:space="preserve">Q0KYIEKA</t>
  </si>
  <si>
    <t xml:space="preserve">KOI7M0RU</t>
  </si>
  <si>
    <t xml:space="preserve">BGQ2F0HA</t>
  </si>
  <si>
    <t xml:space="preserve">ZIFDD41D</t>
  </si>
  <si>
    <t xml:space="preserve">GXBV5VYA</t>
  </si>
  <si>
    <t xml:space="preserve">38EYB40T</t>
  </si>
  <si>
    <t xml:space="preserve">P05J08B4</t>
  </si>
  <si>
    <t xml:space="preserve">GVCMT0GZ</t>
  </si>
  <si>
    <t xml:space="preserve">F9XJYM9F</t>
  </si>
  <si>
    <t xml:space="preserve">XWN6WWOD</t>
  </si>
  <si>
    <t xml:space="preserve">4DPSFUEC</t>
  </si>
  <si>
    <t xml:space="preserve">BB7JH1C4</t>
  </si>
  <si>
    <t xml:space="preserve">INAEAAI9</t>
  </si>
  <si>
    <t xml:space="preserve">1XNXJUQM</t>
  </si>
  <si>
    <t xml:space="preserve">Z64MQTF2</t>
  </si>
  <si>
    <t xml:space="preserve">1Q5XFO8D</t>
  </si>
  <si>
    <t xml:space="preserve">SSZHMEE3</t>
  </si>
  <si>
    <t xml:space="preserve">WUE92JFJ</t>
  </si>
  <si>
    <t xml:space="preserve">G43QQLLF</t>
  </si>
  <si>
    <t xml:space="preserve">D6XIVDQF</t>
  </si>
  <si>
    <t xml:space="preserve">G6PDDHMN</t>
  </si>
  <si>
    <t xml:space="preserve">VA2JJZXD</t>
  </si>
  <si>
    <t xml:space="preserve">MQY3YOQS</t>
  </si>
  <si>
    <t xml:space="preserve">GIVVPRQQ</t>
  </si>
  <si>
    <t xml:space="preserve">J8Y1OGY2</t>
  </si>
  <si>
    <t xml:space="preserve">7SJD7M9K</t>
  </si>
  <si>
    <t xml:space="preserve">SUXDAQNV</t>
  </si>
  <si>
    <t xml:space="preserve">ZT2NKCV5</t>
  </si>
  <si>
    <t xml:space="preserve">I4YPNNTU</t>
  </si>
  <si>
    <t xml:space="preserve">M26BSX5S</t>
  </si>
  <si>
    <t xml:space="preserve">PLYYX5CD</t>
  </si>
  <si>
    <t xml:space="preserve">JP2EY6QU</t>
  </si>
  <si>
    <t xml:space="preserve">48INT6OA</t>
  </si>
  <si>
    <t xml:space="preserve">IWQP4M72</t>
  </si>
  <si>
    <t xml:space="preserve">W604BPPE</t>
  </si>
  <si>
    <t xml:space="preserve">GIJ14130</t>
  </si>
  <si>
    <t xml:space="preserve">LDAXEBR0</t>
  </si>
  <si>
    <t xml:space="preserve">NGTMVX1C</t>
  </si>
  <si>
    <t xml:space="preserve">SFBHZLHK</t>
  </si>
  <si>
    <t xml:space="preserve">W5P1OLUL</t>
  </si>
  <si>
    <t xml:space="preserve">H6TY7RBJ</t>
  </si>
  <si>
    <t xml:space="preserve">MU6NOSH1</t>
  </si>
  <si>
    <t xml:space="preserve">OFIORN0G</t>
  </si>
  <si>
    <t xml:space="preserve">MWT1ZV0Y</t>
  </si>
  <si>
    <t xml:space="preserve">X46ZXX2S</t>
  </si>
  <si>
    <t xml:space="preserve">4QP55BTO</t>
  </si>
  <si>
    <t xml:space="preserve">G6X1B2K5</t>
  </si>
  <si>
    <t xml:space="preserve">0YCAS0B9</t>
  </si>
  <si>
    <t xml:space="preserve">MKEVYIDI</t>
  </si>
  <si>
    <t xml:space="preserve">VSZ4UVVN</t>
  </si>
  <si>
    <t xml:space="preserve">2GN2TRVV</t>
  </si>
  <si>
    <t xml:space="preserve">4ICL09BD</t>
  </si>
  <si>
    <t xml:space="preserve">KTSB1KYT</t>
  </si>
  <si>
    <t xml:space="preserve">RB7IA4JX</t>
  </si>
  <si>
    <t xml:space="preserve">M4HY664H</t>
  </si>
  <si>
    <t xml:space="preserve">K0HLZM4Q</t>
  </si>
  <si>
    <t xml:space="preserve">BTNSR87A</t>
  </si>
  <si>
    <t xml:space="preserve">L58MN75X</t>
  </si>
  <si>
    <t xml:space="preserve">SWV0JUQJ</t>
  </si>
  <si>
    <t xml:space="preserve">3AIA6RL3</t>
  </si>
  <si>
    <t xml:space="preserve">VYPIKMKO</t>
  </si>
  <si>
    <t xml:space="preserve">VCD47XNB</t>
  </si>
  <si>
    <t xml:space="preserve">8QH99OEZ</t>
  </si>
  <si>
    <t xml:space="preserve">AUS25SFH</t>
  </si>
  <si>
    <t xml:space="preserve">OZL7CDMQ</t>
  </si>
  <si>
    <t xml:space="preserve">LZ6PSZ4T</t>
  </si>
  <si>
    <t xml:space="preserve">5CFCTZ5K</t>
  </si>
  <si>
    <t xml:space="preserve">Y9SCLUH8</t>
  </si>
  <si>
    <t xml:space="preserve">4F8MNVNP</t>
  </si>
  <si>
    <t xml:space="preserve">LQXWWZGN</t>
  </si>
  <si>
    <t xml:space="preserve">NT510FGZ</t>
  </si>
  <si>
    <t xml:space="preserve">2IQ0ZY9W</t>
  </si>
  <si>
    <t xml:space="preserve">N3TUSU37</t>
  </si>
  <si>
    <t xml:space="preserve">H2HNTSIP</t>
  </si>
  <si>
    <t xml:space="preserve">WCKKFSVL</t>
  </si>
  <si>
    <t xml:space="preserve">GVCWDG9Y</t>
  </si>
  <si>
    <t xml:space="preserve">ZPKCSV3R</t>
  </si>
  <si>
    <t xml:space="preserve">EHC9KQDN</t>
  </si>
  <si>
    <t xml:space="preserve">MBLFZPU2</t>
  </si>
  <si>
    <t xml:space="preserve">0CTHPQGT</t>
  </si>
  <si>
    <t xml:space="preserve">MWAW08I7</t>
  </si>
  <si>
    <t xml:space="preserve">0QV1LRME</t>
  </si>
  <si>
    <t xml:space="preserve">ZWVRS27V</t>
  </si>
  <si>
    <t xml:space="preserve">N7MDRJ01</t>
  </si>
  <si>
    <t xml:space="preserve">4ID56TXX</t>
  </si>
  <si>
    <t xml:space="preserve">VE334W2U</t>
  </si>
  <si>
    <t xml:space="preserve">AX7WS66G</t>
  </si>
  <si>
    <t xml:space="preserve">OB8UCQ17</t>
  </si>
  <si>
    <t xml:space="preserve">PQOHTS9I</t>
  </si>
  <si>
    <t xml:space="preserve">GY10EROJ</t>
  </si>
  <si>
    <t xml:space="preserve">Cheers</t>
  </si>
  <si>
    <t xml:space="preserve">90G292UY</t>
  </si>
  <si>
    <t xml:space="preserve">JDHHDOX8</t>
  </si>
  <si>
    <t xml:space="preserve">KTWP0SMT</t>
  </si>
  <si>
    <t xml:space="preserve">29W6WPLA</t>
  </si>
  <si>
    <t xml:space="preserve">CDVDL9I5</t>
  </si>
  <si>
    <t xml:space="preserve">PJ75Q8VM</t>
  </si>
  <si>
    <t xml:space="preserve">0NSRB3EO</t>
  </si>
  <si>
    <t xml:space="preserve">WARBRUXU</t>
  </si>
  <si>
    <t xml:space="preserve">02K37JAK</t>
  </si>
  <si>
    <t xml:space="preserve">6F5TIV66</t>
  </si>
  <si>
    <t xml:space="preserve">ZTQD4PLQ</t>
  </si>
  <si>
    <t xml:space="preserve">4RWE00T8</t>
  </si>
  <si>
    <t xml:space="preserve">P3XN6SXX</t>
  </si>
  <si>
    <t xml:space="preserve">L65X2CDL</t>
  </si>
  <si>
    <t xml:space="preserve">BICJY3FZ</t>
  </si>
  <si>
    <t xml:space="preserve">QGXJLNK1</t>
  </si>
  <si>
    <t xml:space="preserve">T0VHKKCN</t>
  </si>
  <si>
    <t xml:space="preserve">BEDNZXVE</t>
  </si>
  <si>
    <t xml:space="preserve">G0DTQHIC</t>
  </si>
  <si>
    <t xml:space="preserve">75WYC9TY</t>
  </si>
  <si>
    <t xml:space="preserve">64KHY8MT</t>
  </si>
  <si>
    <t xml:space="preserve">5PWO4RPC</t>
  </si>
  <si>
    <t xml:space="preserve">PU62ZGX4</t>
  </si>
  <si>
    <t xml:space="preserve">EVDKJDY3</t>
  </si>
  <si>
    <t xml:space="preserve">VIFA2I18</t>
  </si>
  <si>
    <t xml:space="preserve">7K31BXX3</t>
  </si>
  <si>
    <t xml:space="preserve">I5FVCO24</t>
  </si>
  <si>
    <t xml:space="preserve">7BKYKVF2</t>
  </si>
  <si>
    <t xml:space="preserve">6US3WW0M</t>
  </si>
  <si>
    <t xml:space="preserve">XQQ3JS90</t>
  </si>
  <si>
    <t xml:space="preserve">4XXAK1QL</t>
  </si>
  <si>
    <t xml:space="preserve">IKIJHQPN</t>
  </si>
  <si>
    <t xml:space="preserve">URQYDGX8</t>
  </si>
  <si>
    <t xml:space="preserve">6RZ5GSAB</t>
  </si>
  <si>
    <t xml:space="preserve">V1KABF71</t>
  </si>
  <si>
    <t xml:space="preserve">38C7HEG6</t>
  </si>
  <si>
    <t xml:space="preserve">6IMKESNY</t>
  </si>
  <si>
    <t xml:space="preserve">BJH89YWM</t>
  </si>
  <si>
    <t xml:space="preserve">MBPJUJ7F</t>
  </si>
  <si>
    <t xml:space="preserve">B7VEJNPV</t>
  </si>
  <si>
    <t xml:space="preserve">KJGZN9D4</t>
  </si>
  <si>
    <t xml:space="preserve">MITXNS42</t>
  </si>
  <si>
    <t xml:space="preserve">Y8ZUSC9C</t>
  </si>
  <si>
    <t xml:space="preserve">VHT6G2BS</t>
  </si>
  <si>
    <t xml:space="preserve">KBPKLB2X</t>
  </si>
  <si>
    <t xml:space="preserve">5WVY52IX</t>
  </si>
  <si>
    <t xml:space="preserve">0GYOOM2R</t>
  </si>
  <si>
    <t xml:space="preserve">8N3GXBI5</t>
  </si>
  <si>
    <t xml:space="preserve">NY197B1A</t>
  </si>
  <si>
    <t xml:space="preserve">I86DM1B9</t>
  </si>
  <si>
    <t xml:space="preserve">67ORNLJ3</t>
  </si>
  <si>
    <t xml:space="preserve">EFB0NFP3</t>
  </si>
  <si>
    <t xml:space="preserve">CB0NZYB2</t>
  </si>
  <si>
    <t xml:space="preserve">8CQ2I2P2</t>
  </si>
  <si>
    <t xml:space="preserve">GEFQNRF3</t>
  </si>
  <si>
    <t xml:space="preserve">FKU9TS06</t>
  </si>
  <si>
    <t xml:space="preserve">8F3RA844</t>
  </si>
  <si>
    <t xml:space="preserve">X96KGPI8</t>
  </si>
  <si>
    <t xml:space="preserve">JJDL1F8R</t>
  </si>
  <si>
    <t xml:space="preserve">9SU2A73Y</t>
  </si>
  <si>
    <t xml:space="preserve">6BUW3ZVC</t>
  </si>
  <si>
    <t xml:space="preserve">9HCLI5PO</t>
  </si>
  <si>
    <t xml:space="preserve">PRY70ISY</t>
  </si>
  <si>
    <t xml:space="preserve">A0Z6FYRO</t>
  </si>
  <si>
    <t xml:space="preserve">51AC0Q99</t>
  </si>
  <si>
    <t xml:space="preserve">897MKBP9</t>
  </si>
  <si>
    <t xml:space="preserve">Y5IRSKVA</t>
  </si>
  <si>
    <t xml:space="preserve">RYJPSM6D</t>
  </si>
  <si>
    <t xml:space="preserve">ZQK0JTVN</t>
  </si>
  <si>
    <t xml:space="preserve">FB7OTAMV</t>
  </si>
  <si>
    <t xml:space="preserve">3D6LLPA1</t>
  </si>
  <si>
    <t xml:space="preserve">58QZ1YGK</t>
  </si>
  <si>
    <t xml:space="preserve">VKM2BCMV</t>
  </si>
  <si>
    <t xml:space="preserve">5R7N3RKQ</t>
  </si>
  <si>
    <t xml:space="preserve">CMXOTVL7</t>
  </si>
  <si>
    <t xml:space="preserve">JUKJ3RAB</t>
  </si>
  <si>
    <t xml:space="preserve">YD3D41E0</t>
  </si>
  <si>
    <t xml:space="preserve">7WFASDCZ</t>
  </si>
  <si>
    <t xml:space="preserve">7XNX75LI</t>
  </si>
  <si>
    <t xml:space="preserve">SXPV3WCV</t>
  </si>
  <si>
    <t xml:space="preserve">NE300YJ0</t>
  </si>
  <si>
    <t xml:space="preserve">2IYQ5ALK</t>
  </si>
  <si>
    <t xml:space="preserve">K4GL9NDX</t>
  </si>
  <si>
    <t xml:space="preserve">OFKWBRP7</t>
  </si>
  <si>
    <t xml:space="preserve">1AGL4X1J</t>
  </si>
  <si>
    <t xml:space="preserve">CAX04DY1</t>
  </si>
  <si>
    <t xml:space="preserve">9E7VMZ1J</t>
  </si>
  <si>
    <t xml:space="preserve">BUNGSHKB</t>
  </si>
  <si>
    <t xml:space="preserve">MK2YTCZN</t>
  </si>
  <si>
    <t xml:space="preserve">FSVEMKSG</t>
  </si>
  <si>
    <t xml:space="preserve">V0XQVHQV</t>
  </si>
  <si>
    <t xml:space="preserve">V4YBVSJ4</t>
  </si>
  <si>
    <t xml:space="preserve">LVMPJ8JN</t>
  </si>
  <si>
    <t xml:space="preserve">00X8VEYH</t>
  </si>
  <si>
    <t xml:space="preserve">ZJ11PBUV</t>
  </si>
  <si>
    <t xml:space="preserve">6SQHVC0S</t>
  </si>
  <si>
    <t xml:space="preserve">HTK2UHC8</t>
  </si>
  <si>
    <t xml:space="preserve">SPRK2YOB</t>
  </si>
  <si>
    <t xml:space="preserve">GQT2DFWZ</t>
  </si>
  <si>
    <t xml:space="preserve">V1YT1LP1</t>
  </si>
  <si>
    <t xml:space="preserve">DTIZX4YN</t>
  </si>
  <si>
    <t xml:space="preserve">U8CWFFRH</t>
  </si>
  <si>
    <t xml:space="preserve">35HVN8Q3</t>
  </si>
  <si>
    <t xml:space="preserve">PNNZM0OZ</t>
  </si>
  <si>
    <t xml:space="preserve">UYZQCWAC</t>
  </si>
  <si>
    <t xml:space="preserve">ICD9OMSF</t>
  </si>
  <si>
    <t xml:space="preserve">M2VKMZPH</t>
  </si>
  <si>
    <t xml:space="preserve">6Z6SRB1Y</t>
  </si>
  <si>
    <t xml:space="preserve">DLAMSRVT</t>
  </si>
  <si>
    <t xml:space="preserve">UE66OOQS</t>
  </si>
  <si>
    <t xml:space="preserve">RYF41KOV</t>
  </si>
  <si>
    <t xml:space="preserve">MV7NPCI9</t>
  </si>
  <si>
    <t xml:space="preserve">TSN98FPQ</t>
  </si>
  <si>
    <t xml:space="preserve">D4ABG4I1</t>
  </si>
  <si>
    <t xml:space="preserve">PJJMVZAL</t>
  </si>
  <si>
    <t xml:space="preserve">KNH4ZX85</t>
  </si>
  <si>
    <t xml:space="preserve">TWDNQ9TX</t>
  </si>
  <si>
    <t xml:space="preserve">KMRR1P94</t>
  </si>
  <si>
    <t xml:space="preserve">UVS5WJRG</t>
  </si>
  <si>
    <t xml:space="preserve">IIZV9WFC</t>
  </si>
  <si>
    <t xml:space="preserve">GS9UKUGV</t>
  </si>
  <si>
    <t xml:space="preserve">T2G750N6</t>
  </si>
  <si>
    <t xml:space="preserve">IZ5MV9YF</t>
  </si>
  <si>
    <t xml:space="preserve">PBGAZKMQ</t>
  </si>
  <si>
    <t xml:space="preserve">5S2JLJGL</t>
  </si>
  <si>
    <t xml:space="preserve">7M7UED1P</t>
  </si>
  <si>
    <t xml:space="preserve">1WVEAE8N</t>
  </si>
  <si>
    <t xml:space="preserve">TQV7CO87</t>
  </si>
  <si>
    <t xml:space="preserve">TVU1PQEL</t>
  </si>
  <si>
    <t xml:space="preserve">TN4KM3D1</t>
  </si>
  <si>
    <t xml:space="preserve">OIIFWY81</t>
  </si>
  <si>
    <t xml:space="preserve">WE2CEE8A</t>
  </si>
  <si>
    <t xml:space="preserve">NT38RBZY</t>
  </si>
  <si>
    <t xml:space="preserve">0XVL2UMH</t>
  </si>
  <si>
    <t xml:space="preserve">UFZFCBOS</t>
  </si>
  <si>
    <t xml:space="preserve">2BD1SDBX</t>
  </si>
  <si>
    <t xml:space="preserve">AE3YDLK3</t>
  </si>
  <si>
    <t xml:space="preserve">C54CWZIT</t>
  </si>
  <si>
    <t xml:space="preserve">D00AN5HY</t>
  </si>
  <si>
    <t xml:space="preserve">E6798P2J</t>
  </si>
  <si>
    <t xml:space="preserve">MR08TTTT</t>
  </si>
  <si>
    <t xml:space="preserve">7UVKZD60</t>
  </si>
  <si>
    <t xml:space="preserve">0RLU8I9Q</t>
  </si>
  <si>
    <t xml:space="preserve">ZT163LH3</t>
  </si>
  <si>
    <t xml:space="preserve">8Y3OMER4</t>
  </si>
  <si>
    <t xml:space="preserve">OQ1P1OLH</t>
  </si>
  <si>
    <t xml:space="preserve">UY93W9NZ</t>
  </si>
  <si>
    <t xml:space="preserve">NVH71LD4</t>
  </si>
  <si>
    <t xml:space="preserve">XVQ3OA99</t>
  </si>
  <si>
    <t xml:space="preserve">DJDJ5A58</t>
  </si>
  <si>
    <t xml:space="preserve">22TUMCKT</t>
  </si>
  <si>
    <t xml:space="preserve">ARBTXSEH</t>
  </si>
  <si>
    <t xml:space="preserve">P4D8H19O</t>
  </si>
  <si>
    <t xml:space="preserve">UD1GNRL4</t>
  </si>
  <si>
    <t xml:space="preserve">B2YZJ212</t>
  </si>
  <si>
    <t xml:space="preserve">94DGJSLN</t>
  </si>
  <si>
    <t xml:space="preserve">IRTO8ZJW</t>
  </si>
  <si>
    <t xml:space="preserve">OAMIMSUU</t>
  </si>
  <si>
    <t xml:space="preserve">B26TNOGQ</t>
  </si>
  <si>
    <t xml:space="preserve">QN1UL4N3</t>
  </si>
  <si>
    <t xml:space="preserve">FW2CVY2X</t>
  </si>
  <si>
    <t xml:space="preserve">9R8AKL0D</t>
  </si>
  <si>
    <t xml:space="preserve">R14YE68N</t>
  </si>
  <si>
    <t xml:space="preserve">8RQCHZ5O</t>
  </si>
  <si>
    <t xml:space="preserve">90KRHC6T</t>
  </si>
  <si>
    <t xml:space="preserve">8NLGRTU5</t>
  </si>
  <si>
    <t xml:space="preserve">QMRDG7WP</t>
  </si>
  <si>
    <t xml:space="preserve">F0K8UDEG</t>
  </si>
  <si>
    <t xml:space="preserve">NUEPXB8Z</t>
  </si>
  <si>
    <t xml:space="preserve">FBDS7GIZ</t>
  </si>
  <si>
    <t xml:space="preserve">URRD7VUB</t>
  </si>
  <si>
    <t xml:space="preserve">11T4HX93</t>
  </si>
  <si>
    <t xml:space="preserve">0QMDTHBS</t>
  </si>
  <si>
    <t xml:space="preserve">GM5X0CSG</t>
  </si>
  <si>
    <t xml:space="preserve">E0HMRMZ9</t>
  </si>
  <si>
    <t xml:space="preserve">DYA87PL1</t>
  </si>
  <si>
    <t xml:space="preserve">CGRMC7OE</t>
  </si>
  <si>
    <t xml:space="preserve">30UQWUKB</t>
  </si>
  <si>
    <t xml:space="preserve">IU8V0BZK</t>
  </si>
  <si>
    <t xml:space="preserve">DUHE9FLY</t>
  </si>
  <si>
    <t xml:space="preserve">ZWH8FXY3</t>
  </si>
  <si>
    <t xml:space="preserve">AJIPJP75</t>
  </si>
  <si>
    <t xml:space="preserve">XA184CMW</t>
  </si>
  <si>
    <t xml:space="preserve">S1V8684Y</t>
  </si>
  <si>
    <t xml:space="preserve">J7UNJFJL</t>
  </si>
  <si>
    <t xml:space="preserve">12MQ3WM8</t>
  </si>
  <si>
    <t xml:space="preserve">ZOQ8RC86</t>
  </si>
  <si>
    <t xml:space="preserve">YI30GSB5</t>
  </si>
  <si>
    <t xml:space="preserve">IZD69C5Q</t>
  </si>
  <si>
    <t xml:space="preserve">7V9A9TXZ</t>
  </si>
  <si>
    <t xml:space="preserve">4Q4NBPD6</t>
  </si>
  <si>
    <t xml:space="preserve">4TEO0LE1</t>
  </si>
  <si>
    <t xml:space="preserve">PU7GV4MK</t>
  </si>
  <si>
    <t xml:space="preserve">RCQDGE4W</t>
  </si>
  <si>
    <t xml:space="preserve">IZDF2RTL</t>
  </si>
  <si>
    <t xml:space="preserve">6VDLCBYU</t>
  </si>
  <si>
    <t xml:space="preserve">JOQQZ5RH</t>
  </si>
  <si>
    <t xml:space="preserve">DLJN7WG0</t>
  </si>
  <si>
    <t xml:space="preserve">4PKHDQOQ</t>
  </si>
  <si>
    <t xml:space="preserve">BGU0JJ9X</t>
  </si>
  <si>
    <t xml:space="preserve">U02OIJGK</t>
  </si>
  <si>
    <t xml:space="preserve">1LTD5TKV</t>
  </si>
  <si>
    <t xml:space="preserve">VBM56CIF</t>
  </si>
  <si>
    <t xml:space="preserve">5E4DTWHV</t>
  </si>
  <si>
    <t xml:space="preserve">8LFNU39A</t>
  </si>
  <si>
    <t xml:space="preserve">SWPTTVQZ</t>
  </si>
  <si>
    <t xml:space="preserve">R4L36Y0P</t>
  </si>
  <si>
    <t xml:space="preserve">6M5LV1ZE</t>
  </si>
  <si>
    <t xml:space="preserve">VBG91TQH</t>
  </si>
  <si>
    <t xml:space="preserve">NY9ARKRE</t>
  </si>
  <si>
    <t xml:space="preserve">BSA76OL5</t>
  </si>
  <si>
    <t xml:space="preserve">MMGWAWBA</t>
  </si>
  <si>
    <t xml:space="preserve">8LPO6YCO</t>
  </si>
  <si>
    <t xml:space="preserve">3WQMBMSN</t>
  </si>
  <si>
    <t xml:space="preserve">XIKWT7HM</t>
  </si>
  <si>
    <t xml:space="preserve">QLTDWAEM</t>
  </si>
  <si>
    <t xml:space="preserve">7L0S5EON</t>
  </si>
  <si>
    <t xml:space="preserve">28BIO7F9</t>
  </si>
  <si>
    <t xml:space="preserve">HPSSENGT</t>
  </si>
  <si>
    <t xml:space="preserve">49USIHDH</t>
  </si>
  <si>
    <t xml:space="preserve">GJQXUDI3</t>
  </si>
  <si>
    <t xml:space="preserve">YA3O04NX</t>
  </si>
  <si>
    <t xml:space="preserve">E733YMVH</t>
  </si>
  <si>
    <t xml:space="preserve">R7SESFM0</t>
  </si>
  <si>
    <t xml:space="preserve">X501NN9P</t>
  </si>
  <si>
    <t xml:space="preserve">F1LLBOUV</t>
  </si>
  <si>
    <t xml:space="preserve">7H9J8W50</t>
  </si>
  <si>
    <t xml:space="preserve">FIYSM4E1</t>
  </si>
  <si>
    <t xml:space="preserve">XIXNILOP</t>
  </si>
  <si>
    <t xml:space="preserve">7I7BZHHT</t>
  </si>
  <si>
    <t xml:space="preserve">PNBSQPBR</t>
  </si>
  <si>
    <t xml:space="preserve">H7GBGRSO</t>
  </si>
  <si>
    <t xml:space="preserve">ODIX25WY</t>
  </si>
  <si>
    <t xml:space="preserve">V7Y78MPU</t>
  </si>
  <si>
    <t xml:space="preserve">5QR02PQI</t>
  </si>
  <si>
    <t xml:space="preserve">PJ00PLEU</t>
  </si>
  <si>
    <t xml:space="preserve">974QGNBZ</t>
  </si>
  <si>
    <t xml:space="preserve">LPY6VIZV</t>
  </si>
  <si>
    <t xml:space="preserve">9WUD1Q5D</t>
  </si>
  <si>
    <t xml:space="preserve">KAPP0SBT</t>
  </si>
  <si>
    <t xml:space="preserve">1KV8WY84</t>
  </si>
  <si>
    <t xml:space="preserve">L71FBIF7</t>
  </si>
  <si>
    <t xml:space="preserve">HU6IS6Q2</t>
  </si>
  <si>
    <t xml:space="preserve">HDITQL1S</t>
  </si>
  <si>
    <t xml:space="preserve">TLT4JJ0U</t>
  </si>
  <si>
    <t xml:space="preserve">EP0H3SJO</t>
  </si>
  <si>
    <t xml:space="preserve">GIP11NY3</t>
  </si>
  <si>
    <t xml:space="preserve">8NKLCSES</t>
  </si>
  <si>
    <t xml:space="preserve">1ZMWMU21</t>
  </si>
  <si>
    <t xml:space="preserve">CPWTJ2WC</t>
  </si>
  <si>
    <t xml:space="preserve">06AIY3IS</t>
  </si>
  <si>
    <t xml:space="preserve">69XL3JMB</t>
  </si>
  <si>
    <t xml:space="preserve">AUEAKRQV</t>
  </si>
  <si>
    <t xml:space="preserve">08Q8A6M9</t>
  </si>
  <si>
    <t xml:space="preserve">QYKTG5QA</t>
  </si>
  <si>
    <t xml:space="preserve">JEMEGXUG</t>
  </si>
  <si>
    <t xml:space="preserve">GVHIFUN1</t>
  </si>
  <si>
    <t xml:space="preserve">RBB3C85Q</t>
  </si>
  <si>
    <t xml:space="preserve">EWRVDN3U</t>
  </si>
  <si>
    <t xml:space="preserve">WEGC0W05</t>
  </si>
  <si>
    <t xml:space="preserve">AHRCT8IP</t>
  </si>
  <si>
    <t xml:space="preserve">ESH4HX52</t>
  </si>
  <si>
    <t xml:space="preserve">DG7LABPD</t>
  </si>
  <si>
    <t xml:space="preserve">G17TENJ4</t>
  </si>
  <si>
    <t xml:space="preserve">JGG9CO2Y</t>
  </si>
  <si>
    <t xml:space="preserve">95B6AKI1</t>
  </si>
  <si>
    <t xml:space="preserve">94TA0AWF</t>
  </si>
  <si>
    <t xml:space="preserve">G1XX0IB4</t>
  </si>
  <si>
    <t xml:space="preserve">DQ0DSK7P</t>
  </si>
  <si>
    <t xml:space="preserve">4HP16LRH</t>
  </si>
  <si>
    <t xml:space="preserve">H4U50AEW</t>
  </si>
  <si>
    <t xml:space="preserve">8PU9FIQS</t>
  </si>
  <si>
    <t xml:space="preserve">G3TZD0CB</t>
  </si>
  <si>
    <t xml:space="preserve">4PTCB3CS</t>
  </si>
  <si>
    <t xml:space="preserve">IEB855X8</t>
  </si>
  <si>
    <t xml:space="preserve">TIFPUXSQ</t>
  </si>
  <si>
    <t xml:space="preserve">LXDCC260</t>
  </si>
  <si>
    <t xml:space="preserve">LN9NU0A8</t>
  </si>
  <si>
    <t xml:space="preserve">HBJPBF3P</t>
  </si>
  <si>
    <t xml:space="preserve">Q82O5QTN</t>
  </si>
  <si>
    <t xml:space="preserve">YVGDC8L2</t>
  </si>
  <si>
    <t xml:space="preserve">FEDXQCKJ</t>
  </si>
  <si>
    <t xml:space="preserve">E3XLWCWX</t>
  </si>
  <si>
    <t xml:space="preserve">Ontomedia</t>
  </si>
  <si>
    <t xml:space="preserve">7LD79NYD</t>
  </si>
  <si>
    <t xml:space="preserve">8S7IAR2D</t>
  </si>
  <si>
    <t xml:space="preserve">7439NGIG</t>
  </si>
  <si>
    <t xml:space="preserve">MV7I9RKH</t>
  </si>
  <si>
    <t xml:space="preserve">CBQRKYZP</t>
  </si>
  <si>
    <t xml:space="preserve">ME2X1TEG</t>
  </si>
  <si>
    <t xml:space="preserve">SEF4LOIS</t>
  </si>
  <si>
    <t xml:space="preserve">BNIU5YZ2</t>
  </si>
  <si>
    <t xml:space="preserve">CPK36NED</t>
  </si>
  <si>
    <t xml:space="preserve">Q3HHDSDS</t>
  </si>
  <si>
    <t xml:space="preserve">0S6OQ9AO</t>
  </si>
  <si>
    <t xml:space="preserve">CA3BRUJO</t>
  </si>
  <si>
    <t xml:space="preserve">Y3TOQUQI</t>
  </si>
  <si>
    <t xml:space="preserve">Zotware</t>
  </si>
  <si>
    <t xml:space="preserve">RV5Y8DRY</t>
  </si>
  <si>
    <t xml:space="preserve">HJRM13DI</t>
  </si>
  <si>
    <t xml:space="preserve">IVANA47K</t>
  </si>
  <si>
    <t xml:space="preserve">BR18O9U1</t>
  </si>
  <si>
    <t xml:space="preserve">WX546S1D</t>
  </si>
  <si>
    <t xml:space="preserve">S2Y2Q1D2</t>
  </si>
  <si>
    <t xml:space="preserve">PYRLUYIQ</t>
  </si>
  <si>
    <t xml:space="preserve">2AMVTZLM</t>
  </si>
  <si>
    <t xml:space="preserve">8IOAX81S</t>
  </si>
  <si>
    <t xml:space="preserve">3L3W9W8I</t>
  </si>
  <si>
    <t xml:space="preserve">WL6CZ7N4</t>
  </si>
  <si>
    <t xml:space="preserve">8UCQBI6J</t>
  </si>
  <si>
    <t xml:space="preserve">FQI66XXN</t>
  </si>
  <si>
    <t xml:space="preserve">R7I947IZ</t>
  </si>
  <si>
    <t xml:space="preserve">754UOV5F</t>
  </si>
  <si>
    <t xml:space="preserve">OAUUCC2N</t>
  </si>
  <si>
    <t xml:space="preserve">DO6VKC2G</t>
  </si>
  <si>
    <t xml:space="preserve">MBYOJR5A</t>
  </si>
  <si>
    <t xml:space="preserve">NBJR3GVR</t>
  </si>
  <si>
    <t xml:space="preserve">9V2SW5MV</t>
  </si>
  <si>
    <t xml:space="preserve">IK72767Q</t>
  </si>
  <si>
    <t xml:space="preserve">AD2YEH7W</t>
  </si>
  <si>
    <t xml:space="preserve">TCBW39GW</t>
  </si>
  <si>
    <t xml:space="preserve">F9QHNS68</t>
  </si>
  <si>
    <t xml:space="preserve">FSNL204U</t>
  </si>
  <si>
    <t xml:space="preserve">RC4LEDIA</t>
  </si>
  <si>
    <t xml:space="preserve">J31SUXQJ</t>
  </si>
  <si>
    <t xml:space="preserve">DYO98F6J</t>
  </si>
  <si>
    <t xml:space="preserve">C23N9DE9</t>
  </si>
  <si>
    <t xml:space="preserve">8CBTC1PX</t>
  </si>
  <si>
    <t xml:space="preserve">O0L6JUYE</t>
  </si>
  <si>
    <t xml:space="preserve">V0G393Q6</t>
  </si>
  <si>
    <t xml:space="preserve">9CPUX0D0</t>
  </si>
  <si>
    <t xml:space="preserve">CYBWWANG</t>
  </si>
  <si>
    <t xml:space="preserve">I6PXHXST</t>
  </si>
  <si>
    <t xml:space="preserve">E4A92U26</t>
  </si>
  <si>
    <t xml:space="preserve">E3L02XMN</t>
  </si>
  <si>
    <t xml:space="preserve">4S6FW9VM</t>
  </si>
  <si>
    <t xml:space="preserve">78OETKRD</t>
  </si>
  <si>
    <t xml:space="preserve">A7FCLQ42</t>
  </si>
  <si>
    <t xml:space="preserve">L40FW06K</t>
  </si>
  <si>
    <t xml:space="preserve">XXXM7BMA</t>
  </si>
  <si>
    <t xml:space="preserve">PCQUKUM5</t>
  </si>
  <si>
    <t xml:space="preserve">CID4Y877</t>
  </si>
  <si>
    <t xml:space="preserve">T20CPZ52</t>
  </si>
  <si>
    <t xml:space="preserve">EID3MR9L</t>
  </si>
  <si>
    <t xml:space="preserve">19H5KFIC</t>
  </si>
  <si>
    <t xml:space="preserve">1MZ8GDLF</t>
  </si>
  <si>
    <t xml:space="preserve">H3ZS0FBT</t>
  </si>
  <si>
    <t xml:space="preserve">CNAQ6R7T</t>
  </si>
  <si>
    <t xml:space="preserve">B944EMXZ</t>
  </si>
  <si>
    <t xml:space="preserve">DOY7VMYB</t>
  </si>
  <si>
    <t xml:space="preserve">QXWLE549</t>
  </si>
  <si>
    <t xml:space="preserve">WYS1XI44</t>
  </si>
  <si>
    <t xml:space="preserve">9NH8ACMQ</t>
  </si>
  <si>
    <t xml:space="preserve">DX8R6PA4</t>
  </si>
  <si>
    <t xml:space="preserve">FZDD9758</t>
  </si>
  <si>
    <t xml:space="preserve">0SIFT5DE</t>
  </si>
  <si>
    <t xml:space="preserve">MZSCFJZS</t>
  </si>
  <si>
    <t xml:space="preserve">V86S5LWV</t>
  </si>
  <si>
    <t xml:space="preserve">K8Y7CK9T</t>
  </si>
  <si>
    <t xml:space="preserve">IVX52FRZ</t>
  </si>
  <si>
    <t xml:space="preserve">2CN1G52G</t>
  </si>
  <si>
    <t xml:space="preserve">OR0PEAIV</t>
  </si>
  <si>
    <t xml:space="preserve">I6RH33SU</t>
  </si>
  <si>
    <t xml:space="preserve">D9WBSJRC</t>
  </si>
  <si>
    <t xml:space="preserve">XRRMX8K6</t>
  </si>
  <si>
    <t xml:space="preserve">BJLJV8XE</t>
  </si>
  <si>
    <t xml:space="preserve">R293SULP</t>
  </si>
  <si>
    <t xml:space="preserve">UDKH3AM0</t>
  </si>
  <si>
    <t xml:space="preserve">DUOS7AO8</t>
  </si>
  <si>
    <t xml:space="preserve">8T9ANK4E</t>
  </si>
  <si>
    <t xml:space="preserve">5H27L6YI</t>
  </si>
  <si>
    <t xml:space="preserve">FCEJCRKY</t>
  </si>
  <si>
    <t xml:space="preserve">FTVBHHFC</t>
  </si>
  <si>
    <t xml:space="preserve">CXE6ORIJ</t>
  </si>
  <si>
    <t xml:space="preserve">6U30UYDT</t>
  </si>
  <si>
    <t xml:space="preserve">PR224V1P</t>
  </si>
  <si>
    <t xml:space="preserve">60RDU2SZ</t>
  </si>
  <si>
    <t xml:space="preserve">TVBY6CND</t>
  </si>
  <si>
    <t xml:space="preserve">QFLFLCD0</t>
  </si>
  <si>
    <t xml:space="preserve">OB3OK8BQ</t>
  </si>
  <si>
    <t xml:space="preserve">C3Y94J5R</t>
  </si>
  <si>
    <t xml:space="preserve">2H45C9FK</t>
  </si>
  <si>
    <t xml:space="preserve">MJRDXH1B</t>
  </si>
  <si>
    <t xml:space="preserve">1UPVYK3H</t>
  </si>
  <si>
    <t xml:space="preserve">1RND0S0B</t>
  </si>
  <si>
    <t xml:space="preserve">WI0LMD20</t>
  </si>
  <si>
    <t xml:space="preserve">JPBLNA5V</t>
  </si>
  <si>
    <t xml:space="preserve">Y8KI5ANO</t>
  </si>
  <si>
    <t xml:space="preserve">CTM8WFGW</t>
  </si>
  <si>
    <t xml:space="preserve">RFUJTKVO</t>
  </si>
  <si>
    <t xml:space="preserve">DMYP7REE</t>
  </si>
  <si>
    <t xml:space="preserve">1SKNSG2B</t>
  </si>
  <si>
    <t xml:space="preserve">85U38YFD</t>
  </si>
  <si>
    <t xml:space="preserve">M7V7UJHZ</t>
  </si>
  <si>
    <t xml:space="preserve">UGAEAB27</t>
  </si>
  <si>
    <t xml:space="preserve">U2JI00ER</t>
  </si>
  <si>
    <t xml:space="preserve">7FZMWZJT</t>
  </si>
  <si>
    <t xml:space="preserve">WTZ2AHNW</t>
  </si>
  <si>
    <t xml:space="preserve">ZO4FDMPS</t>
  </si>
  <si>
    <t xml:space="preserve">PWW6TH3V</t>
  </si>
  <si>
    <t xml:space="preserve">K6TJSGUB</t>
  </si>
  <si>
    <t xml:space="preserve">6BCEXGTX</t>
  </si>
  <si>
    <t xml:space="preserve">CQ8UELF8</t>
  </si>
  <si>
    <t xml:space="preserve">N3YVDYY2</t>
  </si>
  <si>
    <t xml:space="preserve">S5FBJ31P</t>
  </si>
  <si>
    <t xml:space="preserve">EJYFAV40</t>
  </si>
  <si>
    <t xml:space="preserve">ETJR6FUL</t>
  </si>
  <si>
    <t xml:space="preserve">9CYYLZ11</t>
  </si>
  <si>
    <t xml:space="preserve">RGW7PKJ6</t>
  </si>
  <si>
    <t xml:space="preserve">BW0NOLCK</t>
  </si>
  <si>
    <t xml:space="preserve">G7K3HJAT</t>
  </si>
  <si>
    <t xml:space="preserve">NBE5EMSV</t>
  </si>
  <si>
    <t xml:space="preserve">D00KRY2S</t>
  </si>
  <si>
    <t xml:space="preserve">ZB3JRI67</t>
  </si>
  <si>
    <t xml:space="preserve">4AUWVKUU</t>
  </si>
  <si>
    <t xml:space="preserve">I43F0Z77</t>
  </si>
  <si>
    <t xml:space="preserve">YYMKOAVY</t>
  </si>
  <si>
    <t xml:space="preserve">0HR4TEU4</t>
  </si>
  <si>
    <t xml:space="preserve">O8JCYJSV</t>
  </si>
  <si>
    <t xml:space="preserve">FMRVHL9O</t>
  </si>
  <si>
    <t xml:space="preserve">YMI68O7S</t>
  </si>
  <si>
    <t xml:space="preserve">VUFZB941</t>
  </si>
  <si>
    <t xml:space="preserve">EABYCHB3</t>
  </si>
  <si>
    <t xml:space="preserve">6Z6DMG2V</t>
  </si>
  <si>
    <t xml:space="preserve">BZ96Z7AI</t>
  </si>
  <si>
    <t xml:space="preserve">QY7GTG6Y</t>
  </si>
  <si>
    <t xml:space="preserve">VZ28EXFN</t>
  </si>
  <si>
    <t xml:space="preserve">KOPIWJO5</t>
  </si>
  <si>
    <t xml:space="preserve">465ZW6J2</t>
  </si>
  <si>
    <t xml:space="preserve">BVRUBA3A</t>
  </si>
  <si>
    <t xml:space="preserve">5JS1Z5BQ</t>
  </si>
  <si>
    <t xml:space="preserve">5EUHU5AF</t>
  </si>
  <si>
    <t xml:space="preserve">F11IGBLD</t>
  </si>
  <si>
    <t xml:space="preserve">CC70D9SD</t>
  </si>
  <si>
    <t xml:space="preserve">0BQTT5UF</t>
  </si>
  <si>
    <t xml:space="preserve">Donware</t>
  </si>
  <si>
    <t xml:space="preserve">M7UNLZEP</t>
  </si>
  <si>
    <t xml:space="preserve">EG7S6ZOI</t>
  </si>
  <si>
    <t xml:space="preserve">UND13JS5</t>
  </si>
  <si>
    <t xml:space="preserve">HFVWQIMF</t>
  </si>
  <si>
    <t xml:space="preserve">9YLUGU6I</t>
  </si>
  <si>
    <t xml:space="preserve">SAUIIUTV</t>
  </si>
  <si>
    <t xml:space="preserve">B5H6M7AP</t>
  </si>
  <si>
    <t xml:space="preserve">COGXUYLL</t>
  </si>
  <si>
    <t xml:space="preserve">ZVO432VF</t>
  </si>
  <si>
    <t xml:space="preserve">1BB5LME9</t>
  </si>
  <si>
    <t xml:space="preserve">7WXPAXAV</t>
  </si>
  <si>
    <t xml:space="preserve">GSOR2INK</t>
  </si>
  <si>
    <t xml:space="preserve">BTH2O9OF</t>
  </si>
  <si>
    <t xml:space="preserve">HW367OVT</t>
  </si>
  <si>
    <t xml:space="preserve">O6NIPA7N</t>
  </si>
  <si>
    <t xml:space="preserve">MI3MV7PU</t>
  </si>
  <si>
    <t xml:space="preserve">A8PVW8RI</t>
  </si>
  <si>
    <t xml:space="preserve">S4V0T890</t>
  </si>
  <si>
    <t xml:space="preserve">AP74NF6M</t>
  </si>
  <si>
    <t xml:space="preserve">WJ7HDR4Q</t>
  </si>
  <si>
    <t xml:space="preserve">F1NWH30L</t>
  </si>
  <si>
    <t xml:space="preserve">7KQAH6UI</t>
  </si>
  <si>
    <t xml:space="preserve">2NO97U9Z</t>
  </si>
  <si>
    <t xml:space="preserve">BKI3OLP8</t>
  </si>
  <si>
    <t xml:space="preserve">KTSP63I0</t>
  </si>
  <si>
    <t xml:space="preserve">OLK9LKZB</t>
  </si>
  <si>
    <t xml:space="preserve">XRN54MBM</t>
  </si>
  <si>
    <t xml:space="preserve">37JFKD4I</t>
  </si>
  <si>
    <t xml:space="preserve">051QTX8Z</t>
  </si>
  <si>
    <t xml:space="preserve">VPDXX5PJ</t>
  </si>
  <si>
    <t xml:space="preserve">DBDUMQQK</t>
  </si>
  <si>
    <t xml:space="preserve">5QM4ORNT</t>
  </si>
  <si>
    <t xml:space="preserve">LWPJEV3U</t>
  </si>
  <si>
    <t xml:space="preserve">9N55D1AH</t>
  </si>
  <si>
    <t xml:space="preserve">PHR8KB1Y</t>
  </si>
  <si>
    <t xml:space="preserve">NOVPMLOV</t>
  </si>
  <si>
    <t xml:space="preserve">UPHN2I1Q</t>
  </si>
  <si>
    <t xml:space="preserve">05DTWSVC</t>
  </si>
  <si>
    <t xml:space="preserve">WRBWZRFD</t>
  </si>
  <si>
    <t xml:space="preserve">YNP9PI1X</t>
  </si>
  <si>
    <t xml:space="preserve">107BPCAS</t>
  </si>
  <si>
    <t xml:space="preserve">ZT832XIR</t>
  </si>
  <si>
    <t xml:space="preserve">80F0J70G</t>
  </si>
  <si>
    <t xml:space="preserve">S9W53L4L</t>
  </si>
  <si>
    <t xml:space="preserve">90V75MDV</t>
  </si>
  <si>
    <t xml:space="preserve">VBWQO6BM</t>
  </si>
  <si>
    <t xml:space="preserve">1W23LEWK</t>
  </si>
  <si>
    <t xml:space="preserve">JHJEQ1U3</t>
  </si>
  <si>
    <t xml:space="preserve">3N7ZXGMF</t>
  </si>
  <si>
    <t xml:space="preserve">DK955UBP</t>
  </si>
  <si>
    <t xml:space="preserve">OV60VIBB</t>
  </si>
  <si>
    <t xml:space="preserve">AJJ7VJWA</t>
  </si>
  <si>
    <t xml:space="preserve">8BR6E4S6</t>
  </si>
  <si>
    <t xml:space="preserve">YJJ1BLPQ</t>
  </si>
  <si>
    <t xml:space="preserve">XUGTSB00</t>
  </si>
  <si>
    <t xml:space="preserve">5OCY2XME</t>
  </si>
  <si>
    <t xml:space="preserve">G281LUYF</t>
  </si>
  <si>
    <t xml:space="preserve">JYE2QFGE</t>
  </si>
  <si>
    <t xml:space="preserve">4TRMURKI</t>
  </si>
  <si>
    <t xml:space="preserve">EBTJPEEY</t>
  </si>
  <si>
    <t xml:space="preserve">A3D8MRDX</t>
  </si>
  <si>
    <t xml:space="preserve">5M3Z5DS4</t>
  </si>
  <si>
    <t xml:space="preserve">26XU4887</t>
  </si>
  <si>
    <t xml:space="preserve">SBLP2LJB</t>
  </si>
  <si>
    <t xml:space="preserve">3DB2J8UR</t>
  </si>
  <si>
    <t xml:space="preserve">2SGRE4VE</t>
  </si>
  <si>
    <t xml:space="preserve">QDRYCR05</t>
  </si>
  <si>
    <t xml:space="preserve">2DOJKFNW</t>
  </si>
  <si>
    <t xml:space="preserve">0PSKGNYE</t>
  </si>
  <si>
    <t xml:space="preserve">J75N0QYA</t>
  </si>
  <si>
    <t xml:space="preserve">4T2XENE2</t>
  </si>
  <si>
    <t xml:space="preserve">BCUR8B2A</t>
  </si>
  <si>
    <t xml:space="preserve">KK4VW0ZM</t>
  </si>
  <si>
    <t xml:space="preserve">JHLG51ZI</t>
  </si>
  <si>
    <t xml:space="preserve">U1J4YN0I</t>
  </si>
  <si>
    <t xml:space="preserve">ZQ7TYNUV</t>
  </si>
  <si>
    <t xml:space="preserve">7RJMI3GC</t>
  </si>
  <si>
    <t xml:space="preserve">2ZEFCKS3</t>
  </si>
  <si>
    <t xml:space="preserve">EUE812O3</t>
  </si>
  <si>
    <t xml:space="preserve">3LO8XJBY</t>
  </si>
  <si>
    <t xml:space="preserve">IRBQH4FY</t>
  </si>
  <si>
    <t xml:space="preserve">CNO8JPLA</t>
  </si>
  <si>
    <t xml:space="preserve">523458T9</t>
  </si>
  <si>
    <t xml:space="preserve">CE852VBF</t>
  </si>
  <si>
    <t xml:space="preserve">KTX7ETCE</t>
  </si>
  <si>
    <t xml:space="preserve">JEPAVEO7</t>
  </si>
  <si>
    <t xml:space="preserve">WB974HS4</t>
  </si>
  <si>
    <t xml:space="preserve">D3M1KUQ2</t>
  </si>
  <si>
    <t xml:space="preserve">WAN7I53E</t>
  </si>
  <si>
    <t xml:space="preserve">6C1DLYBH</t>
  </si>
  <si>
    <t xml:space="preserve">9C2RRH1Q</t>
  </si>
  <si>
    <t xml:space="preserve">OPL7DH0Q</t>
  </si>
  <si>
    <t xml:space="preserve">V3KGPHH9</t>
  </si>
  <si>
    <t xml:space="preserve">S983P5KR</t>
  </si>
  <si>
    <t xml:space="preserve">K0ZYCW3U</t>
  </si>
  <si>
    <t xml:space="preserve">SFCT64YG</t>
  </si>
  <si>
    <t xml:space="preserve">D4Z6IL8W</t>
  </si>
  <si>
    <t xml:space="preserve">RXIQFV8D</t>
  </si>
  <si>
    <t xml:space="preserve">SS9FXCS2</t>
  </si>
  <si>
    <t xml:space="preserve">RA77E84P</t>
  </si>
  <si>
    <t xml:space="preserve">WGSS08LF</t>
  </si>
  <si>
    <t xml:space="preserve">2LTS2CL8</t>
  </si>
  <si>
    <t xml:space="preserve">R617R51D</t>
  </si>
  <si>
    <t xml:space="preserve">OBGCQ1BK</t>
  </si>
  <si>
    <t xml:space="preserve">K05LLUU4</t>
  </si>
  <si>
    <t xml:space="preserve">Q5JU0LZJ</t>
  </si>
  <si>
    <t xml:space="preserve">IRODLEGG</t>
  </si>
  <si>
    <t xml:space="preserve">379SDV6Y</t>
  </si>
  <si>
    <t xml:space="preserve">OES8ZX7B</t>
  </si>
  <si>
    <t xml:space="preserve">HZ283240</t>
  </si>
  <si>
    <t xml:space="preserve">3J1W4LM0</t>
  </si>
  <si>
    <t xml:space="preserve">1RIY3IBH</t>
  </si>
  <si>
    <t xml:space="preserve">0TR3RU8A</t>
  </si>
  <si>
    <t xml:space="preserve">9C9GO9XO</t>
  </si>
  <si>
    <t xml:space="preserve">OG13XT4P</t>
  </si>
  <si>
    <t xml:space="preserve">ZGSQMEQ9</t>
  </si>
  <si>
    <t xml:space="preserve">P8LGQH9G</t>
  </si>
  <si>
    <t xml:space="preserve">EFWND7VS</t>
  </si>
  <si>
    <t xml:space="preserve">YRYMSUE3</t>
  </si>
  <si>
    <t xml:space="preserve">VRSTX620</t>
  </si>
  <si>
    <t xml:space="preserve">QWYRCDA8</t>
  </si>
  <si>
    <t xml:space="preserve">9KYX5G9K</t>
  </si>
  <si>
    <t xml:space="preserve">JT1UUOXN</t>
  </si>
  <si>
    <t xml:space="preserve">PUTILZZG</t>
  </si>
  <si>
    <t xml:space="preserve">ON9H54WD</t>
  </si>
  <si>
    <t xml:space="preserve">RLDIPPFT</t>
  </si>
  <si>
    <t xml:space="preserve">TKKSOBRC</t>
  </si>
  <si>
    <t xml:space="preserve">6TBAKLMX</t>
  </si>
  <si>
    <t xml:space="preserve">D1XYQH35</t>
  </si>
  <si>
    <t xml:space="preserve">FN50OJHN</t>
  </si>
  <si>
    <t xml:space="preserve">TZQWGMG7</t>
  </si>
  <si>
    <t xml:space="preserve">66KFPHBT</t>
  </si>
  <si>
    <t xml:space="preserve">3N6BHLN6</t>
  </si>
  <si>
    <t xml:space="preserve">IC4J0BIZ</t>
  </si>
  <si>
    <t xml:space="preserve">BNMJAOF4</t>
  </si>
  <si>
    <t xml:space="preserve">VSWHUBD0</t>
  </si>
  <si>
    <t xml:space="preserve">7ZWN0JO9</t>
  </si>
  <si>
    <t xml:space="preserve">YDJV1DFE</t>
  </si>
  <si>
    <t xml:space="preserve">TQLO6QP6</t>
  </si>
  <si>
    <t xml:space="preserve">E7RTG575</t>
  </si>
  <si>
    <t xml:space="preserve">ECBFFQL0</t>
  </si>
  <si>
    <t xml:space="preserve">2WDSO6PG</t>
  </si>
  <si>
    <t xml:space="preserve">AERVH1AC</t>
  </si>
  <si>
    <t xml:space="preserve">BBOWBQA6</t>
  </si>
  <si>
    <t xml:space="preserve">F7ZPP0C4</t>
  </si>
  <si>
    <t xml:space="preserve">N0UCNVKJ</t>
  </si>
  <si>
    <t xml:space="preserve">5OAWTEIU</t>
  </si>
  <si>
    <t xml:space="preserve">48UPZJ45</t>
  </si>
  <si>
    <t xml:space="preserve">G1M1KVHU</t>
  </si>
  <si>
    <t xml:space="preserve">LXS3Z82E</t>
  </si>
  <si>
    <t xml:space="preserve">ZDRRL61D</t>
  </si>
  <si>
    <t xml:space="preserve">H2FCUPHJ</t>
  </si>
  <si>
    <t xml:space="preserve">Y7TVU9AY</t>
  </si>
  <si>
    <t xml:space="preserve">DZP0MNRM</t>
  </si>
  <si>
    <t xml:space="preserve">OBC504T8</t>
  </si>
  <si>
    <t xml:space="preserve">CMW6IQJI</t>
  </si>
  <si>
    <t xml:space="preserve">4KP2GEFF</t>
  </si>
  <si>
    <t xml:space="preserve">WQ5U8PPM</t>
  </si>
  <si>
    <t xml:space="preserve">I3IRJZRL</t>
  </si>
  <si>
    <t xml:space="preserve">51H02FX1</t>
  </si>
  <si>
    <t xml:space="preserve">SJ3QA8KP</t>
  </si>
  <si>
    <t xml:space="preserve">GWQX8BSZ</t>
  </si>
  <si>
    <t xml:space="preserve">D9NLFAEG</t>
  </si>
  <si>
    <t xml:space="preserve">TX5SADEI</t>
  </si>
  <si>
    <t xml:space="preserve">I5AKI9KC</t>
  </si>
  <si>
    <t xml:space="preserve">Q65B52C5</t>
  </si>
  <si>
    <t xml:space="preserve">STI8KYWL</t>
  </si>
  <si>
    <t xml:space="preserve">22HV3N2W</t>
  </si>
  <si>
    <t xml:space="preserve">FKY3O5O1</t>
  </si>
  <si>
    <t xml:space="preserve">2E2FDZHG</t>
  </si>
  <si>
    <t xml:space="preserve">ATMWAQL5</t>
  </si>
  <si>
    <t xml:space="preserve">SUUVV6RP</t>
  </si>
  <si>
    <t xml:space="preserve">U4BPFJC5</t>
  </si>
  <si>
    <t xml:space="preserve">49SUORYW</t>
  </si>
  <si>
    <t xml:space="preserve">I6M40320</t>
  </si>
  <si>
    <t xml:space="preserve">SYA1A4E5</t>
  </si>
  <si>
    <t xml:space="preserve">ID7F5VGK</t>
  </si>
  <si>
    <t xml:space="preserve">6UQTAD4C</t>
  </si>
  <si>
    <t xml:space="preserve">EEB0JYIQ</t>
  </si>
  <si>
    <t xml:space="preserve">JLK580ND</t>
  </si>
  <si>
    <t xml:space="preserve">GN9SQ77J</t>
  </si>
  <si>
    <t xml:space="preserve">1MQ3015O</t>
  </si>
  <si>
    <t xml:space="preserve">PYQ3VX08</t>
  </si>
  <si>
    <t xml:space="preserve">0L3VYSKY</t>
  </si>
  <si>
    <t xml:space="preserve">RM4HCA1W</t>
  </si>
  <si>
    <t xml:space="preserve">OO4Z7LB9</t>
  </si>
  <si>
    <t xml:space="preserve">PWOX6RY8</t>
  </si>
  <si>
    <t xml:space="preserve">0WGCUB3L</t>
  </si>
  <si>
    <t xml:space="preserve">V9YY2XIE</t>
  </si>
  <si>
    <t xml:space="preserve">HR3DH6DX</t>
  </si>
  <si>
    <t xml:space="preserve">WDT43Q6O</t>
  </si>
  <si>
    <t xml:space="preserve">MIDW7Q49</t>
  </si>
  <si>
    <t xml:space="preserve">CRL6IB5Z</t>
  </si>
  <si>
    <t xml:space="preserve">STVHD67J</t>
  </si>
  <si>
    <t xml:space="preserve">C6F5DTFR</t>
  </si>
  <si>
    <t xml:space="preserve">DPXZ0ONG</t>
  </si>
  <si>
    <t xml:space="preserve">2LOQKW1C</t>
  </si>
  <si>
    <t xml:space="preserve">MA1LQG9S</t>
  </si>
  <si>
    <t xml:space="preserve">0LTBCZHI</t>
  </si>
  <si>
    <t xml:space="preserve">XH69FGJJ</t>
  </si>
  <si>
    <t xml:space="preserve">WIDRX5N6</t>
  </si>
  <si>
    <t xml:space="preserve">D3O1PCMO</t>
  </si>
  <si>
    <t xml:space="preserve">KU0YOR3J</t>
  </si>
  <si>
    <t xml:space="preserve">BRGJCWO1</t>
  </si>
  <si>
    <t xml:space="preserve">STCU1IXE</t>
  </si>
  <si>
    <t xml:space="preserve">E3CR358L</t>
  </si>
  <si>
    <t xml:space="preserve">V5THS9V8</t>
  </si>
  <si>
    <t xml:space="preserve">ZH8XR8YT</t>
  </si>
  <si>
    <t xml:space="preserve">PR9HQKA7</t>
  </si>
  <si>
    <t xml:space="preserve">NMHDWGNT</t>
  </si>
  <si>
    <t xml:space="preserve">77Q6KD0O</t>
  </si>
  <si>
    <t xml:space="preserve">JIH6P53I</t>
  </si>
  <si>
    <t xml:space="preserve">5S3RN7H2</t>
  </si>
  <si>
    <t xml:space="preserve">B05SO4C6</t>
  </si>
  <si>
    <t xml:space="preserve">4XPRCRX0</t>
  </si>
  <si>
    <t xml:space="preserve">5UEA6KVU</t>
  </si>
  <si>
    <t xml:space="preserve">30UA0RS8</t>
  </si>
  <si>
    <t xml:space="preserve">BXXGLPD7</t>
  </si>
  <si>
    <t xml:space="preserve">ZMEKFXC5</t>
  </si>
  <si>
    <t xml:space="preserve">LO2BMO33</t>
  </si>
  <si>
    <t xml:space="preserve">UCLGT98S</t>
  </si>
  <si>
    <t xml:space="preserve">6AA52750</t>
  </si>
  <si>
    <t xml:space="preserve">CSXOYE1C</t>
  </si>
  <si>
    <t xml:space="preserve">6ZFEAR57</t>
  </si>
  <si>
    <t xml:space="preserve">LCZGL74L</t>
  </si>
  <si>
    <t xml:space="preserve">KU4GX1KD</t>
  </si>
  <si>
    <t xml:space="preserve">62JLAD45</t>
  </si>
  <si>
    <t xml:space="preserve">U8IUBGTW</t>
  </si>
  <si>
    <t xml:space="preserve">I6FIZ2S5</t>
  </si>
  <si>
    <t xml:space="preserve">CPC83NKN</t>
  </si>
  <si>
    <t xml:space="preserve">MON9ZE47</t>
  </si>
  <si>
    <t xml:space="preserve">FJHKS2T2</t>
  </si>
  <si>
    <t xml:space="preserve">HUG2KAHE</t>
  </si>
  <si>
    <t xml:space="preserve">PGN9I1HU</t>
  </si>
  <si>
    <t xml:space="preserve">647SQRGL</t>
  </si>
  <si>
    <t xml:space="preserve">TAKHOTRW</t>
  </si>
  <si>
    <t xml:space="preserve">TS9QPHNA</t>
  </si>
  <si>
    <t xml:space="preserve">UEI0RABV</t>
  </si>
  <si>
    <t xml:space="preserve">27ZK0L0F</t>
  </si>
  <si>
    <t xml:space="preserve">K38J8D75</t>
  </si>
  <si>
    <t xml:space="preserve">UIP7MXOR</t>
  </si>
  <si>
    <t xml:space="preserve">MNCY3CKD</t>
  </si>
  <si>
    <t xml:space="preserve">E0S2ZL6X</t>
  </si>
  <si>
    <t xml:space="preserve">XT9QCG8T</t>
  </si>
  <si>
    <t xml:space="preserve">52WACRCG</t>
  </si>
  <si>
    <t xml:space="preserve">0PXJYUT7</t>
  </si>
  <si>
    <t xml:space="preserve">D45LXDPW</t>
  </si>
  <si>
    <t xml:space="preserve">DDHNCZMO</t>
  </si>
  <si>
    <t xml:space="preserve">Z99W80UY</t>
  </si>
  <si>
    <t xml:space="preserve">K8ITR8PA</t>
  </si>
  <si>
    <t xml:space="preserve">G4B3UCWQ</t>
  </si>
  <si>
    <t xml:space="preserve">8O212QCV</t>
  </si>
  <si>
    <t xml:space="preserve">X2REWR7J</t>
  </si>
  <si>
    <t xml:space="preserve">RKP2DVSU</t>
  </si>
  <si>
    <t xml:space="preserve">T3T4OE0A</t>
  </si>
  <si>
    <t xml:space="preserve">K7L1RE8B</t>
  </si>
  <si>
    <t xml:space="preserve">RPCZJOE2</t>
  </si>
  <si>
    <t xml:space="preserve">6IG2A8KD</t>
  </si>
  <si>
    <t xml:space="preserve">MFU6Y5HX</t>
  </si>
  <si>
    <t xml:space="preserve">Y0EKPBLQ</t>
  </si>
  <si>
    <t xml:space="preserve">8TLX2786</t>
  </si>
  <si>
    <t xml:space="preserve">Z9CW6K35</t>
  </si>
  <si>
    <t xml:space="preserve">YVFK9Q0W</t>
  </si>
  <si>
    <t xml:space="preserve">PF7M8CG2</t>
  </si>
  <si>
    <t xml:space="preserve">7FQMSWIX</t>
  </si>
  <si>
    <t xml:space="preserve">M7I5O9YU</t>
  </si>
  <si>
    <t xml:space="preserve">LXZA2OSZ</t>
  </si>
  <si>
    <t xml:space="preserve">J7YF6DS7</t>
  </si>
  <si>
    <t xml:space="preserve">S5IXY4Z9</t>
  </si>
  <si>
    <t xml:space="preserve">J5V2M7Y1</t>
  </si>
  <si>
    <t xml:space="preserve">41MURAI5</t>
  </si>
  <si>
    <t xml:space="preserve">DZ3KHZSX</t>
  </si>
  <si>
    <t xml:space="preserve">GJ4L5HHN</t>
  </si>
  <si>
    <t xml:space="preserve">DWUXMAGZ</t>
  </si>
  <si>
    <t xml:space="preserve">3KR50X38</t>
  </si>
  <si>
    <t xml:space="preserve">EQ8X0QTL</t>
  </si>
  <si>
    <t xml:space="preserve">EUG019AS</t>
  </si>
  <si>
    <t xml:space="preserve">L1R32S8H</t>
  </si>
  <si>
    <t xml:space="preserve">0U3WVJO0</t>
  </si>
  <si>
    <t xml:space="preserve">83XN082U</t>
  </si>
  <si>
    <t xml:space="preserve">J21W3WIW</t>
  </si>
  <si>
    <t xml:space="preserve">O7UUAK3Y</t>
  </si>
  <si>
    <t xml:space="preserve">TLOHEQ18</t>
  </si>
  <si>
    <t xml:space="preserve">G39V1X3G</t>
  </si>
  <si>
    <t xml:space="preserve">OX4P78HP</t>
  </si>
  <si>
    <t xml:space="preserve">8BQMFR86</t>
  </si>
  <si>
    <t xml:space="preserve">CJ2ON1LV</t>
  </si>
  <si>
    <t xml:space="preserve">4I8X7EMW</t>
  </si>
  <si>
    <t xml:space="preserve">6IMUQYMN</t>
  </si>
  <si>
    <t xml:space="preserve">5VYJCJAE</t>
  </si>
  <si>
    <t xml:space="preserve">BTUG5VDL</t>
  </si>
  <si>
    <t xml:space="preserve">KZ8Q0AFX</t>
  </si>
  <si>
    <t xml:space="preserve">INMJIFTF</t>
  </si>
  <si>
    <t xml:space="preserve">PMEENWD5</t>
  </si>
  <si>
    <t xml:space="preserve">2YOW2BI0</t>
  </si>
  <si>
    <t xml:space="preserve">CENVLTFH</t>
  </si>
  <si>
    <t xml:space="preserve">01X8H9SO</t>
  </si>
  <si>
    <t xml:space="preserve">9W7PFSNX</t>
  </si>
  <si>
    <t xml:space="preserve">WZU2OHYU</t>
  </si>
  <si>
    <t xml:space="preserve">USVLKDF4</t>
  </si>
  <si>
    <t xml:space="preserve">K4HVGBVH</t>
  </si>
  <si>
    <t xml:space="preserve">1XVTUE5J</t>
  </si>
  <si>
    <t xml:space="preserve">9GENDMWA</t>
  </si>
  <si>
    <t xml:space="preserve">52SANIGE</t>
  </si>
  <si>
    <t xml:space="preserve">W24IDMVV</t>
  </si>
  <si>
    <t xml:space="preserve">7350YGG4</t>
  </si>
  <si>
    <t xml:space="preserve">8638OV6W</t>
  </si>
  <si>
    <t xml:space="preserve">7Y5E0RDL</t>
  </si>
  <si>
    <t xml:space="preserve">E36CR33F</t>
  </si>
  <si>
    <t xml:space="preserve">PNL17RE9</t>
  </si>
  <si>
    <t xml:space="preserve">6PW6ZQEE</t>
  </si>
  <si>
    <t xml:space="preserve">IQ9W1X36</t>
  </si>
  <si>
    <t xml:space="preserve">CMKXOOJQ</t>
  </si>
  <si>
    <t xml:space="preserve">9L6ADU5C</t>
  </si>
  <si>
    <t xml:space="preserve">YOISPUC6</t>
  </si>
  <si>
    <t xml:space="preserve">4Q4CLZCH</t>
  </si>
  <si>
    <t xml:space="preserve">8JJY9B08</t>
  </si>
  <si>
    <t xml:space="preserve">STTAXKIU</t>
  </si>
  <si>
    <t xml:space="preserve">KVR52YDI</t>
  </si>
  <si>
    <t xml:space="preserve">U5UM9W8V</t>
  </si>
  <si>
    <t xml:space="preserve">HRU8FNE1</t>
  </si>
  <si>
    <t xml:space="preserve">JDFN8AZI</t>
  </si>
  <si>
    <t xml:space="preserve">CG4TWLUR</t>
  </si>
  <si>
    <t xml:space="preserve">T1F2I8ED</t>
  </si>
  <si>
    <t xml:space="preserve">T14K7M5G</t>
  </si>
  <si>
    <t xml:space="preserve">RVIU1YQ8</t>
  </si>
  <si>
    <t xml:space="preserve">G6DYTQQE</t>
  </si>
  <si>
    <t xml:space="preserve">EJDHOY6M</t>
  </si>
  <si>
    <t xml:space="preserve">DF1011UT</t>
  </si>
  <si>
    <t xml:space="preserve">7V1FQBL9</t>
  </si>
  <si>
    <t xml:space="preserve">QXU90OP8</t>
  </si>
  <si>
    <t xml:space="preserve">NXXSU27K</t>
  </si>
  <si>
    <t xml:space="preserve">ALHQU8W8</t>
  </si>
  <si>
    <t xml:space="preserve">AVD2WQZY</t>
  </si>
  <si>
    <t xml:space="preserve">GEJLL5L3</t>
  </si>
  <si>
    <t xml:space="preserve">V4EKF9RF</t>
  </si>
  <si>
    <t xml:space="preserve">YIGSYPWD</t>
  </si>
  <si>
    <t xml:space="preserve">9IP0C0IR</t>
  </si>
  <si>
    <t xml:space="preserve">1A86ZD0B</t>
  </si>
  <si>
    <t xml:space="preserve">T0VJ4AMX</t>
  </si>
  <si>
    <t xml:space="preserve">O5OCDKVH</t>
  </si>
  <si>
    <t xml:space="preserve">RJYMI03Q</t>
  </si>
  <si>
    <t xml:space="preserve">U1BDEL90</t>
  </si>
  <si>
    <t xml:space="preserve">LXZD2PZD</t>
  </si>
  <si>
    <t xml:space="preserve">2LF1TSPZ</t>
  </si>
  <si>
    <t xml:space="preserve">FBJHTF91</t>
  </si>
  <si>
    <t xml:space="preserve">Z50GQV8I</t>
  </si>
  <si>
    <t xml:space="preserve">O2CPAAF0</t>
  </si>
  <si>
    <t xml:space="preserve">EM4XNIPW</t>
  </si>
  <si>
    <t xml:space="preserve">E6WG7J0I</t>
  </si>
  <si>
    <t xml:space="preserve">M9V8824W</t>
  </si>
  <si>
    <t xml:space="preserve">BG2656VA</t>
  </si>
  <si>
    <t xml:space="preserve">8RIKWACO</t>
  </si>
  <si>
    <t xml:space="preserve">PVLGUIEN</t>
  </si>
  <si>
    <t xml:space="preserve">CVFUMOK9</t>
  </si>
  <si>
    <t xml:space="preserve">6444O6DK</t>
  </si>
  <si>
    <t xml:space="preserve">GNL7T2JP</t>
  </si>
  <si>
    <t xml:space="preserve">QKQ5N9Z1</t>
  </si>
  <si>
    <t xml:space="preserve">38VRB2P1</t>
  </si>
  <si>
    <t xml:space="preserve">9CGD5QSZ</t>
  </si>
  <si>
    <t xml:space="preserve">UPZRAO84</t>
  </si>
  <si>
    <t xml:space="preserve">MFGCEDXE</t>
  </si>
  <si>
    <t xml:space="preserve">Y9Y4TXD9</t>
  </si>
  <si>
    <t xml:space="preserve">CTWSDG4U</t>
  </si>
  <si>
    <t xml:space="preserve">YYJILFBU</t>
  </si>
  <si>
    <t xml:space="preserve">O64JQPJ2</t>
  </si>
  <si>
    <t xml:space="preserve">I18DIO6O</t>
  </si>
  <si>
    <t xml:space="preserve">8W464DG6</t>
  </si>
  <si>
    <t xml:space="preserve">NMY6FA6X</t>
  </si>
  <si>
    <t xml:space="preserve">S439SXI1</t>
  </si>
  <si>
    <t xml:space="preserve">88R4UBAN</t>
  </si>
  <si>
    <t xml:space="preserve">RXAQJKSL</t>
  </si>
  <si>
    <t xml:space="preserve">HVVED5ZC</t>
  </si>
  <si>
    <t xml:space="preserve">WHHVN372</t>
  </si>
  <si>
    <t xml:space="preserve">7DT8UKKY</t>
  </si>
  <si>
    <t xml:space="preserve">HF74MC9F</t>
  </si>
  <si>
    <t xml:space="preserve">RIC5ZHK4</t>
  </si>
  <si>
    <t xml:space="preserve">YVXKNYSM</t>
  </si>
  <si>
    <t xml:space="preserve">237L2CSV</t>
  </si>
  <si>
    <t xml:space="preserve">AVZ1BG3K</t>
  </si>
  <si>
    <t xml:space="preserve">FXLA39YR</t>
  </si>
  <si>
    <t xml:space="preserve">KF05URX0</t>
  </si>
  <si>
    <t xml:space="preserve">BLLYPR3S</t>
  </si>
  <si>
    <t xml:space="preserve">I6UG2OLX</t>
  </si>
  <si>
    <t xml:space="preserve">XA4PGIHG</t>
  </si>
  <si>
    <t xml:space="preserve">INBSL1I4</t>
  </si>
  <si>
    <t xml:space="preserve">ZIK2R3S7</t>
  </si>
  <si>
    <t xml:space="preserve">0K59ZLQC</t>
  </si>
  <si>
    <t xml:space="preserve">6I76NXTK</t>
  </si>
  <si>
    <t xml:space="preserve">0FLFT1R4</t>
  </si>
  <si>
    <t xml:space="preserve">JM5GDLEF</t>
  </si>
  <si>
    <t xml:space="preserve">CX0SXNCN</t>
  </si>
  <si>
    <t xml:space="preserve">WM7XURV6</t>
  </si>
  <si>
    <t xml:space="preserve">2QGI573A</t>
  </si>
  <si>
    <t xml:space="preserve">11V16SZZ</t>
  </si>
  <si>
    <t xml:space="preserve">0STR2QEA</t>
  </si>
  <si>
    <t xml:space="preserve">HELQUZNO</t>
  </si>
  <si>
    <t xml:space="preserve">FF5G00YD</t>
  </si>
  <si>
    <t xml:space="preserve">5975TDTI</t>
  </si>
  <si>
    <t xml:space="preserve">RY6T3GLC</t>
  </si>
  <si>
    <t xml:space="preserve">LG8ZAMCB</t>
  </si>
  <si>
    <t xml:space="preserve">XJ8UTM6B</t>
  </si>
  <si>
    <t xml:space="preserve">POLWB0UX</t>
  </si>
  <si>
    <t xml:space="preserve">NR5D7201</t>
  </si>
  <si>
    <t xml:space="preserve">ZN0FWO0L</t>
  </si>
  <si>
    <t xml:space="preserve">H35AXY3M</t>
  </si>
  <si>
    <t xml:space="preserve">3F81XLI7</t>
  </si>
  <si>
    <t xml:space="preserve">GYS3APR7</t>
  </si>
  <si>
    <t xml:space="preserve">9VF00HWL</t>
  </si>
  <si>
    <t xml:space="preserve">FHM7LYZ3</t>
  </si>
  <si>
    <t xml:space="preserve">REO3FMSB</t>
  </si>
  <si>
    <t xml:space="preserve">LFQCLMMG</t>
  </si>
  <si>
    <t xml:space="preserve">JP72AC6I</t>
  </si>
  <si>
    <t xml:space="preserve">YT34YUZN</t>
  </si>
  <si>
    <t xml:space="preserve">UWVT8M2Y</t>
  </si>
  <si>
    <t xml:space="preserve">JS5N8USN</t>
  </si>
  <si>
    <t xml:space="preserve">HH4I6PAY</t>
  </si>
  <si>
    <t xml:space="preserve">2BG4ZR42</t>
  </si>
  <si>
    <t xml:space="preserve">LXGNXNX1</t>
  </si>
  <si>
    <t xml:space="preserve">961ED0B1</t>
  </si>
  <si>
    <t xml:space="preserve">FLANUQCV</t>
  </si>
  <si>
    <t xml:space="preserve">PN3T4FUG</t>
  </si>
  <si>
    <t xml:space="preserve">PAQOPSR0</t>
  </si>
  <si>
    <t xml:space="preserve">EJZM1INM</t>
  </si>
  <si>
    <t xml:space="preserve">FKNT3I12</t>
  </si>
  <si>
    <t xml:space="preserve">BLY5FD3N</t>
  </si>
  <si>
    <t xml:space="preserve">13FIM9V3</t>
  </si>
  <si>
    <t xml:space="preserve">RDDUG8VD</t>
  </si>
  <si>
    <t xml:space="preserve">Z3QJESWJ</t>
  </si>
  <si>
    <t xml:space="preserve">PYIQ65W0</t>
  </si>
  <si>
    <t xml:space="preserve">CN69EYQ1</t>
  </si>
  <si>
    <t xml:space="preserve">STYLQ47K</t>
  </si>
  <si>
    <t xml:space="preserve">ZD1X3R4G</t>
  </si>
  <si>
    <t xml:space="preserve">THI3LNT0</t>
  </si>
  <si>
    <t xml:space="preserve">FOJG3OCO</t>
  </si>
  <si>
    <t xml:space="preserve">04SCU6DK</t>
  </si>
  <si>
    <t xml:space="preserve">HAUB1NBF</t>
  </si>
  <si>
    <t xml:space="preserve">5AU1SJA7</t>
  </si>
  <si>
    <t xml:space="preserve">2HPCHBIL</t>
  </si>
  <si>
    <t xml:space="preserve">BRFZCNMP</t>
  </si>
  <si>
    <t xml:space="preserve">R8X2RVQ2</t>
  </si>
  <si>
    <t xml:space="preserve">VFO5EK6R</t>
  </si>
  <si>
    <t xml:space="preserve">GE5SORJX</t>
  </si>
  <si>
    <t xml:space="preserve">B3A6VXVQ</t>
  </si>
  <si>
    <t xml:space="preserve">O83AR1CC</t>
  </si>
  <si>
    <t xml:space="preserve">BOG3D6D7</t>
  </si>
  <si>
    <t xml:space="preserve">SGI5I4X1</t>
  </si>
  <si>
    <t xml:space="preserve">U07VUUGP</t>
  </si>
  <si>
    <t xml:space="preserve">SEC6K7X2</t>
  </si>
  <si>
    <t xml:space="preserve">VV5LDD24</t>
  </si>
  <si>
    <t xml:space="preserve">21OMR381</t>
  </si>
  <si>
    <t xml:space="preserve">HSZOPWWT</t>
  </si>
  <si>
    <t xml:space="preserve">1KVGSF08</t>
  </si>
  <si>
    <t xml:space="preserve">O28I4VDY</t>
  </si>
  <si>
    <t xml:space="preserve">XP7YG96H</t>
  </si>
  <si>
    <t xml:space="preserve">BJWS06GX</t>
  </si>
  <si>
    <t xml:space="preserve">4IVW7F68</t>
  </si>
  <si>
    <t xml:space="preserve">WNRDPS5I</t>
  </si>
  <si>
    <t xml:space="preserve">ZUSDWKSM</t>
  </si>
  <si>
    <t xml:space="preserve">292W4P09</t>
  </si>
  <si>
    <t xml:space="preserve">GHB3UIDV</t>
  </si>
  <si>
    <t xml:space="preserve">PKRDEUWE</t>
  </si>
  <si>
    <t xml:space="preserve">TX88GTDE</t>
  </si>
  <si>
    <t xml:space="preserve">Z6FPHRV7</t>
  </si>
  <si>
    <t xml:space="preserve">4QQOSYGL</t>
  </si>
  <si>
    <t xml:space="preserve">D6U1NYBU</t>
  </si>
  <si>
    <t xml:space="preserve">OEUK1UW5</t>
  </si>
  <si>
    <t xml:space="preserve">LF45YLLR</t>
  </si>
  <si>
    <t xml:space="preserve">5UFU5IO4</t>
  </si>
  <si>
    <t xml:space="preserve">2PP30ME4</t>
  </si>
  <si>
    <t xml:space="preserve">UADVV91I</t>
  </si>
  <si>
    <t xml:space="preserve">E9PMCMA3</t>
  </si>
  <si>
    <t xml:space="preserve">2ZVWE5NE</t>
  </si>
  <si>
    <t xml:space="preserve">4335LVQT</t>
  </si>
  <si>
    <t xml:space="preserve">MJ0RRDLN</t>
  </si>
  <si>
    <t xml:space="preserve">COJKCSVG</t>
  </si>
  <si>
    <t xml:space="preserve">533RTCAL</t>
  </si>
  <si>
    <t xml:space="preserve">EIS1B0GM</t>
  </si>
  <si>
    <t xml:space="preserve">ASVOOKMY</t>
  </si>
  <si>
    <t xml:space="preserve">0OHEJOI5</t>
  </si>
  <si>
    <t xml:space="preserve">AIU1UWJZ</t>
  </si>
  <si>
    <t xml:space="preserve">C205FMDE</t>
  </si>
  <si>
    <t xml:space="preserve">62TFLOG6</t>
  </si>
  <si>
    <t xml:space="preserve">94JT388Y</t>
  </si>
  <si>
    <t xml:space="preserve">AKC9GNVA</t>
  </si>
  <si>
    <t xml:space="preserve">84OTUTQX</t>
  </si>
  <si>
    <t xml:space="preserve">XNKIZY9J</t>
  </si>
  <si>
    <t xml:space="preserve">DHVOS14H</t>
  </si>
  <si>
    <t xml:space="preserve">58CABL04</t>
  </si>
  <si>
    <t xml:space="preserve">NNLNVB7E</t>
  </si>
  <si>
    <t xml:space="preserve">W3CLJLES</t>
  </si>
  <si>
    <t xml:space="preserve">Y0M8X7BV</t>
  </si>
  <si>
    <t xml:space="preserve">KJ93MS4W</t>
  </si>
  <si>
    <t xml:space="preserve">ERWWQ79N</t>
  </si>
  <si>
    <t xml:space="preserve">WZN26QZQ</t>
  </si>
  <si>
    <t xml:space="preserve">S9CGS0IX</t>
  </si>
  <si>
    <t xml:space="preserve">FQQ3XQNG</t>
  </si>
  <si>
    <t xml:space="preserve">R9RWFEEJ</t>
  </si>
  <si>
    <t xml:space="preserve">2HYR0Q4Y</t>
  </si>
  <si>
    <t xml:space="preserve">A5SCVK7E</t>
  </si>
  <si>
    <t xml:space="preserve">KXR63BV7</t>
  </si>
  <si>
    <t xml:space="preserve">UAVOPRPV</t>
  </si>
  <si>
    <t xml:space="preserve">H29A7E6X</t>
  </si>
  <si>
    <t xml:space="preserve">P4PX93RN</t>
  </si>
  <si>
    <t xml:space="preserve">RLJI4F93</t>
  </si>
  <si>
    <t xml:space="preserve">AE306TJU</t>
  </si>
  <si>
    <t xml:space="preserve">C58775JM</t>
  </si>
  <si>
    <t xml:space="preserve">M765WQ4W</t>
  </si>
  <si>
    <t xml:space="preserve">SUPA1RHK</t>
  </si>
  <si>
    <t xml:space="preserve">MDHD11QD</t>
  </si>
  <si>
    <t xml:space="preserve">0558PJL2</t>
  </si>
  <si>
    <t xml:space="preserve">JB60NPU9</t>
  </si>
  <si>
    <t xml:space="preserve">YND6FAFG</t>
  </si>
  <si>
    <t xml:space="preserve">EJ8YBRD3</t>
  </si>
  <si>
    <t xml:space="preserve">G7HADWB0</t>
  </si>
  <si>
    <t xml:space="preserve">ER0U0TOC</t>
  </si>
  <si>
    <t xml:space="preserve">ENDKZ399</t>
  </si>
  <si>
    <t xml:space="preserve">S8DOH11H</t>
  </si>
  <si>
    <t xml:space="preserve">F8F6MA24</t>
  </si>
  <si>
    <t xml:space="preserve">A7OVC1WK</t>
  </si>
  <si>
    <t xml:space="preserve">SBTVPORC</t>
  </si>
  <si>
    <t xml:space="preserve">B1D3HP8V</t>
  </si>
  <si>
    <t xml:space="preserve">QHP95ULI</t>
  </si>
  <si>
    <t xml:space="preserve">OAMR9KPA</t>
  </si>
  <si>
    <t xml:space="preserve">BWPBMVQH</t>
  </si>
  <si>
    <t xml:space="preserve">A4CVM3PM</t>
  </si>
  <si>
    <t xml:space="preserve">G7QIQDSA</t>
  </si>
  <si>
    <t xml:space="preserve">7I2O2ZCR</t>
  </si>
  <si>
    <t xml:space="preserve">F9THW1PW</t>
  </si>
  <si>
    <t xml:space="preserve">LQJISQSD</t>
  </si>
  <si>
    <t xml:space="preserve">8EPT4HEV</t>
  </si>
  <si>
    <t xml:space="preserve">HZNNKQ0T</t>
  </si>
  <si>
    <t xml:space="preserve">Z6ETLZQU</t>
  </si>
  <si>
    <t xml:space="preserve">0MXZ36G7</t>
  </si>
  <si>
    <t xml:space="preserve">5WAKI1NB</t>
  </si>
  <si>
    <t xml:space="preserve">1FHY3UGF</t>
  </si>
  <si>
    <t xml:space="preserve">MVZG0BSG</t>
  </si>
  <si>
    <t xml:space="preserve">S181FZ0Y</t>
  </si>
  <si>
    <t xml:space="preserve">V9UM2K16</t>
  </si>
  <si>
    <t xml:space="preserve">9G85W8XE</t>
  </si>
  <si>
    <t xml:space="preserve">AP9MLRZJ</t>
  </si>
  <si>
    <t xml:space="preserve">4O3EPWFR</t>
  </si>
  <si>
    <t xml:space="preserve">4N9E1F86</t>
  </si>
  <si>
    <t xml:space="preserve">895XMROB</t>
  </si>
  <si>
    <t xml:space="preserve">N8BM4XEP</t>
  </si>
  <si>
    <t xml:space="preserve">VPD4G16I</t>
  </si>
  <si>
    <t xml:space="preserve">KXTUVDLU</t>
  </si>
  <si>
    <t xml:space="preserve">3MKAQ2YI</t>
  </si>
  <si>
    <t xml:space="preserve">42CA70FG</t>
  </si>
  <si>
    <t xml:space="preserve">IKDFG91F</t>
  </si>
  <si>
    <t xml:space="preserve">BP3I9G0F</t>
  </si>
  <si>
    <t xml:space="preserve">PDXFX23P</t>
  </si>
  <si>
    <t xml:space="preserve">4MXSHU7X</t>
  </si>
  <si>
    <t xml:space="preserve">S7UVZXM3</t>
  </si>
  <si>
    <t xml:space="preserve">OYH46MQB</t>
  </si>
  <si>
    <t xml:space="preserve">UX9D17FS</t>
  </si>
  <si>
    <t xml:space="preserve">GXQJVJQT</t>
  </si>
  <si>
    <t xml:space="preserve">OY08XJ2E</t>
  </si>
  <si>
    <t xml:space="preserve">TLAWJR5V</t>
  </si>
  <si>
    <t xml:space="preserve">46UHJGY0</t>
  </si>
  <si>
    <t xml:space="preserve">0CR37ETK</t>
  </si>
  <si>
    <t xml:space="preserve">C2FSIMZP</t>
  </si>
  <si>
    <t xml:space="preserve">C3KQJVDU</t>
  </si>
  <si>
    <t xml:space="preserve">50OYB2YN</t>
  </si>
  <si>
    <t xml:space="preserve">V1458D23</t>
  </si>
  <si>
    <t xml:space="preserve">QA2XTMMZ</t>
  </si>
  <si>
    <t xml:space="preserve">SK3A12HI</t>
  </si>
  <si>
    <t xml:space="preserve">3RJPZ634</t>
  </si>
  <si>
    <t xml:space="preserve">BF9D3HVC</t>
  </si>
  <si>
    <t xml:space="preserve">MAUIC3DD</t>
  </si>
  <si>
    <t xml:space="preserve">20048JO2</t>
  </si>
  <si>
    <t xml:space="preserve">GQDS81G1</t>
  </si>
  <si>
    <t xml:space="preserve">EY0JZ32S</t>
  </si>
  <si>
    <t xml:space="preserve">0OJE7J6C</t>
  </si>
  <si>
    <t xml:space="preserve">REJ11LRY</t>
  </si>
  <si>
    <t xml:space="preserve">V9E582SK</t>
  </si>
  <si>
    <t xml:space="preserve">VR9NYBOV</t>
  </si>
  <si>
    <t xml:space="preserve">18Y7GRPW</t>
  </si>
  <si>
    <t xml:space="preserve">PC78RLUX</t>
  </si>
  <si>
    <t xml:space="preserve">E8EY51IC</t>
  </si>
  <si>
    <t xml:space="preserve">YMGWLEHY</t>
  </si>
  <si>
    <t xml:space="preserve">A6Y1V5Z0</t>
  </si>
  <si>
    <t xml:space="preserve">Z0TSV030</t>
  </si>
  <si>
    <t xml:space="preserve">O462ARMZ</t>
  </si>
  <si>
    <t xml:space="preserve">ES9L0DXE</t>
  </si>
  <si>
    <t xml:space="preserve">AWDOKG69</t>
  </si>
  <si>
    <t xml:space="preserve">VS2G74XQ</t>
  </si>
  <si>
    <t xml:space="preserve">UCXCUP1U</t>
  </si>
  <si>
    <t xml:space="preserve">8O1WNJBA</t>
  </si>
  <si>
    <t xml:space="preserve">X1LAD57Y</t>
  </si>
  <si>
    <t xml:space="preserve">E2NXQUWO</t>
  </si>
  <si>
    <t xml:space="preserve">K3DQJ796</t>
  </si>
  <si>
    <t xml:space="preserve">6QF3D2RI</t>
  </si>
  <si>
    <t xml:space="preserve">G9565UWZ</t>
  </si>
  <si>
    <t xml:space="preserve">0AXGVKN8</t>
  </si>
  <si>
    <t xml:space="preserve">TAPNNL1W</t>
  </si>
  <si>
    <t xml:space="preserve">JSSGVBVS</t>
  </si>
  <si>
    <t xml:space="preserve">V28NVD6A</t>
  </si>
  <si>
    <t xml:space="preserve">SFQMEZIW</t>
  </si>
  <si>
    <t xml:space="preserve">21PRD9FN</t>
  </si>
  <si>
    <t xml:space="preserve">C54ZXDLT</t>
  </si>
  <si>
    <t xml:space="preserve">TF7HCU69</t>
  </si>
  <si>
    <t xml:space="preserve">Y9B94N72</t>
  </si>
  <si>
    <t xml:space="preserve">3QQW8VJ2</t>
  </si>
  <si>
    <t xml:space="preserve">M9OTPNII</t>
  </si>
  <si>
    <t xml:space="preserve">1YGNHE69</t>
  </si>
  <si>
    <t xml:space="preserve">RW13VT8T</t>
  </si>
  <si>
    <t xml:space="preserve">9KDR9PQX</t>
  </si>
  <si>
    <t xml:space="preserve">JQ3HJFNA</t>
  </si>
  <si>
    <t xml:space="preserve">FZ72CGOI</t>
  </si>
  <si>
    <t xml:space="preserve">72HZ4LDT</t>
  </si>
  <si>
    <t xml:space="preserve">NSI9TMQ1</t>
  </si>
  <si>
    <t xml:space="preserve">1OUHMFJV</t>
  </si>
  <si>
    <t xml:space="preserve">X2QRD0DC</t>
  </si>
  <si>
    <t xml:space="preserve">HYCELUAD</t>
  </si>
  <si>
    <t xml:space="preserve">0UDLH6I3</t>
  </si>
  <si>
    <t xml:space="preserve">UEL6CAP9</t>
  </si>
  <si>
    <t xml:space="preserve">8KH8XJRE</t>
  </si>
  <si>
    <t xml:space="preserve">J3SZACNW</t>
  </si>
  <si>
    <t xml:space="preserve">5SNTPPOV</t>
  </si>
  <si>
    <t xml:space="preserve">D7F2AWWW</t>
  </si>
  <si>
    <t xml:space="preserve">Z353E8FR</t>
  </si>
  <si>
    <t xml:space="preserve">RYO875D0</t>
  </si>
  <si>
    <t xml:space="preserve">8W206MO5</t>
  </si>
  <si>
    <t xml:space="preserve">QGBMWIO6</t>
  </si>
  <si>
    <t xml:space="preserve">MUYUSTKF</t>
  </si>
  <si>
    <t xml:space="preserve">XH01XH1F</t>
  </si>
  <si>
    <t xml:space="preserve">ZA1YVJQC</t>
  </si>
  <si>
    <t xml:space="preserve">S8ALJKKH</t>
  </si>
  <si>
    <t xml:space="preserve">WXRWSVTT</t>
  </si>
  <si>
    <t xml:space="preserve">R8CMI00I</t>
  </si>
  <si>
    <t xml:space="preserve">T7HHH8HK</t>
  </si>
  <si>
    <t xml:space="preserve">POXC3DA1</t>
  </si>
  <si>
    <t xml:space="preserve">GV9G96Z1</t>
  </si>
  <si>
    <t xml:space="preserve">CQDULMXS</t>
  </si>
  <si>
    <t xml:space="preserve">R7IIOFBH</t>
  </si>
  <si>
    <t xml:space="preserve">TKN1L8EX</t>
  </si>
  <si>
    <t xml:space="preserve">1VFUCUWA</t>
  </si>
  <si>
    <t xml:space="preserve">8GISH3I9</t>
  </si>
  <si>
    <t xml:space="preserve">56AN1DXW</t>
  </si>
  <si>
    <t xml:space="preserve">WB44DF28</t>
  </si>
  <si>
    <t xml:space="preserve">3F5AAJZB</t>
  </si>
  <si>
    <t xml:space="preserve">0UCQUW6U</t>
  </si>
  <si>
    <t xml:space="preserve">RKT3WVBC</t>
  </si>
  <si>
    <t xml:space="preserve">YC6QEUJN</t>
  </si>
  <si>
    <t xml:space="preserve">794XWMYE</t>
  </si>
  <si>
    <t xml:space="preserve">FHK0BBGK</t>
  </si>
  <si>
    <t xml:space="preserve">CJZLM3WA</t>
  </si>
  <si>
    <t xml:space="preserve">VXOZC2CN</t>
  </si>
  <si>
    <t xml:space="preserve">937CNF5D</t>
  </si>
  <si>
    <t xml:space="preserve">GUJNYTXN</t>
  </si>
  <si>
    <t xml:space="preserve">QF1I965E</t>
  </si>
  <si>
    <t xml:space="preserve">38CPLDAR</t>
  </si>
  <si>
    <t xml:space="preserve">FQ5A489H</t>
  </si>
  <si>
    <t xml:space="preserve">09GK47AY</t>
  </si>
  <si>
    <t xml:space="preserve">D6CRJSEP</t>
  </si>
  <si>
    <t xml:space="preserve">5G9WEZTP</t>
  </si>
  <si>
    <t xml:space="preserve">XWOG5DC0</t>
  </si>
  <si>
    <t xml:space="preserve">IQAFSIV4</t>
  </si>
  <si>
    <t xml:space="preserve">EETBBG75</t>
  </si>
  <si>
    <t xml:space="preserve">UZTMM5MG</t>
  </si>
  <si>
    <t xml:space="preserve">XMVJ5X59</t>
  </si>
  <si>
    <t xml:space="preserve">5GEBBVQQ</t>
  </si>
  <si>
    <t xml:space="preserve">1397M445</t>
  </si>
  <si>
    <t xml:space="preserve">9RGQ8HED</t>
  </si>
  <si>
    <t xml:space="preserve">XO8TRDKK</t>
  </si>
  <si>
    <t xml:space="preserve">9CK2HTJP</t>
  </si>
  <si>
    <t xml:space="preserve">AR35V2L2</t>
  </si>
  <si>
    <t xml:space="preserve">LBYGH8WS</t>
  </si>
  <si>
    <t xml:space="preserve">9LILLW96</t>
  </si>
  <si>
    <t xml:space="preserve">BZPU6P5P</t>
  </si>
  <si>
    <t xml:space="preserve">ML5QMJPM</t>
  </si>
  <si>
    <t xml:space="preserve">EWEW7ZMQ</t>
  </si>
  <si>
    <t xml:space="preserve">JJ17IHID</t>
  </si>
  <si>
    <t xml:space="preserve">NDMEB0VG</t>
  </si>
  <si>
    <t xml:space="preserve">9TMPRT6R</t>
  </si>
  <si>
    <t xml:space="preserve">CE81S7UN</t>
  </si>
  <si>
    <t xml:space="preserve">O2BF1KAT</t>
  </si>
  <si>
    <t xml:space="preserve">12HOWQMI</t>
  </si>
  <si>
    <t xml:space="preserve">TU58PHME</t>
  </si>
  <si>
    <t xml:space="preserve">3JMB4J8E</t>
  </si>
  <si>
    <t xml:space="preserve">G8C3GRPO</t>
  </si>
  <si>
    <t xml:space="preserve">B24YQ6LA</t>
  </si>
  <si>
    <t xml:space="preserve">RYELEM60</t>
  </si>
  <si>
    <t xml:space="preserve">AK9OXW30</t>
  </si>
  <si>
    <t xml:space="preserve">G58GOO4N</t>
  </si>
  <si>
    <t xml:space="preserve">JF0F2J5W</t>
  </si>
  <si>
    <t xml:space="preserve">9EHFBSBG</t>
  </si>
  <si>
    <t xml:space="preserve">CWVAO587</t>
  </si>
  <si>
    <t xml:space="preserve">YDZZNTEZ</t>
  </si>
  <si>
    <t xml:space="preserve">B894QWQM</t>
  </si>
  <si>
    <t xml:space="preserve">T6ENEYKW</t>
  </si>
  <si>
    <t xml:space="preserve">WXOL5HTS</t>
  </si>
  <si>
    <t xml:space="preserve">GCCBRJF8</t>
  </si>
  <si>
    <t xml:space="preserve">LDDQ5PN2</t>
  </si>
  <si>
    <t xml:space="preserve">K98JFWRC</t>
  </si>
  <si>
    <t xml:space="preserve">GB1K3Y4Y</t>
  </si>
  <si>
    <t xml:space="preserve">EAZDUUM9</t>
  </si>
  <si>
    <t xml:space="preserve">2U94Y3Q9</t>
  </si>
  <si>
    <t xml:space="preserve">8VKD2CCH</t>
  </si>
  <si>
    <t xml:space="preserve">1HVNTEPV</t>
  </si>
  <si>
    <t xml:space="preserve">K9D4DQ3R</t>
  </si>
  <si>
    <t xml:space="preserve">N07K7DR7</t>
  </si>
  <si>
    <t xml:space="preserve">8IXBS90G</t>
  </si>
  <si>
    <t xml:space="preserve">1M2I2NXQ</t>
  </si>
  <si>
    <t xml:space="preserve">QFU565JJ</t>
  </si>
  <si>
    <t xml:space="preserve">PK1PS0KR</t>
  </si>
  <si>
    <t xml:space="preserve">P13DDOTM</t>
  </si>
  <si>
    <t xml:space="preserve">BN8UTT8O</t>
  </si>
  <si>
    <t xml:space="preserve">9GCJGVY7</t>
  </si>
  <si>
    <t xml:space="preserve">G4MKT3AE</t>
  </si>
  <si>
    <t xml:space="preserve">5KK2SSSB</t>
  </si>
  <si>
    <t xml:space="preserve">RFYAI0WA</t>
  </si>
  <si>
    <t xml:space="preserve">WH0DJCGL</t>
  </si>
  <si>
    <t xml:space="preserve">LCW83256</t>
  </si>
  <si>
    <t xml:space="preserve">9WZ3I1TF</t>
  </si>
  <si>
    <t xml:space="preserve">0OOZE4GN</t>
  </si>
  <si>
    <t xml:space="preserve">3P0T15VX</t>
  </si>
  <si>
    <t xml:space="preserve">FBSEA94D</t>
  </si>
  <si>
    <t xml:space="preserve">M4ZNQTEQ</t>
  </si>
  <si>
    <t xml:space="preserve">CZ8PPZTC</t>
  </si>
  <si>
    <t xml:space="preserve">IBZQBCSU</t>
  </si>
  <si>
    <t xml:space="preserve">SX0SSL0H</t>
  </si>
  <si>
    <t xml:space="preserve">420PORSF</t>
  </si>
  <si>
    <t xml:space="preserve">1YB00UYY</t>
  </si>
  <si>
    <t xml:space="preserve">YFP8IZ98</t>
  </si>
  <si>
    <t xml:space="preserve">5XPYFICK</t>
  </si>
  <si>
    <t xml:space="preserve">4NAK1XFV</t>
  </si>
  <si>
    <t xml:space="preserve">Y34MVXP3</t>
  </si>
  <si>
    <t xml:space="preserve">0LMA8GMJ</t>
  </si>
  <si>
    <t xml:space="preserve">AF7XJNED</t>
  </si>
  <si>
    <t xml:space="preserve">SSX3QRTB</t>
  </si>
  <si>
    <t xml:space="preserve">A1TDRYHZ</t>
  </si>
  <si>
    <t xml:space="preserve">M5E8U8HP</t>
  </si>
  <si>
    <t xml:space="preserve">NFMCPYOV</t>
  </si>
  <si>
    <t xml:space="preserve">NKO2JRRS</t>
  </si>
  <si>
    <t xml:space="preserve">WW3NDCO2</t>
  </si>
  <si>
    <t xml:space="preserve">H6I16U57</t>
  </si>
  <si>
    <t xml:space="preserve">KJBYGG1S</t>
  </si>
  <si>
    <t xml:space="preserve">89064N0X</t>
  </si>
  <si>
    <t xml:space="preserve">V7YVW4U0</t>
  </si>
  <si>
    <t xml:space="preserve">RFNRVNXJ</t>
  </si>
  <si>
    <t xml:space="preserve">XGD6BFD6</t>
  </si>
  <si>
    <t xml:space="preserve">X22G55Y5</t>
  </si>
  <si>
    <t xml:space="preserve">KYFONJP5</t>
  </si>
  <si>
    <t xml:space="preserve">Q8BZ3PC9</t>
  </si>
  <si>
    <t xml:space="preserve">XOVYPE58</t>
  </si>
  <si>
    <t xml:space="preserve">AYB7DWUH</t>
  </si>
  <si>
    <t xml:space="preserve">JOLRMB6X</t>
  </si>
  <si>
    <t xml:space="preserve">FVGRGJU8</t>
  </si>
  <si>
    <t xml:space="preserve">POFA8BWL</t>
  </si>
  <si>
    <t xml:space="preserve">SUT0ZGFM</t>
  </si>
  <si>
    <t xml:space="preserve">ZKVVWZ8T</t>
  </si>
  <si>
    <t xml:space="preserve">XNO6DQPU</t>
  </si>
  <si>
    <t xml:space="preserve">I81SUA2R</t>
  </si>
  <si>
    <t xml:space="preserve">NOO83M87</t>
  </si>
  <si>
    <t xml:space="preserve">8G9Q7NXD</t>
  </si>
  <si>
    <t xml:space="preserve">FHWXZ6HL</t>
  </si>
  <si>
    <t xml:space="preserve">R034IT17</t>
  </si>
  <si>
    <t xml:space="preserve">9HKP3RBS</t>
  </si>
  <si>
    <t xml:space="preserve">7DDD3NZ2</t>
  </si>
  <si>
    <t xml:space="preserve">RNV54AZ7</t>
  </si>
  <si>
    <t xml:space="preserve">BTRIUUWG</t>
  </si>
  <si>
    <t xml:space="preserve">G6QI40AT</t>
  </si>
  <si>
    <t xml:space="preserve">5FG7S674</t>
  </si>
  <si>
    <t xml:space="preserve">SWEQFKRF</t>
  </si>
  <si>
    <t xml:space="preserve">K83L4L0I</t>
  </si>
  <si>
    <t xml:space="preserve">4ZGA57SX</t>
  </si>
  <si>
    <t xml:space="preserve">58K44TMD</t>
  </si>
  <si>
    <t xml:space="preserve">XQY4Z4KI</t>
  </si>
  <si>
    <t xml:space="preserve">S2J63YRV</t>
  </si>
  <si>
    <t xml:space="preserve">5653N8BM</t>
  </si>
  <si>
    <t xml:space="preserve">TNWCER5C</t>
  </si>
  <si>
    <t xml:space="preserve">O7E0302B</t>
  </si>
  <si>
    <t xml:space="preserve">U11XXNCF</t>
  </si>
  <si>
    <t xml:space="preserve">PFKDTEYU</t>
  </si>
  <si>
    <t xml:space="preserve">TJEEFJG8</t>
  </si>
  <si>
    <t xml:space="preserve">96798U7Y</t>
  </si>
  <si>
    <t xml:space="preserve">O22J2QPD</t>
  </si>
  <si>
    <t xml:space="preserve">IR2D4ZG5</t>
  </si>
  <si>
    <t xml:space="preserve">P1E4KWF7</t>
  </si>
  <si>
    <t xml:space="preserve">AW4PSTWR</t>
  </si>
  <si>
    <t xml:space="preserve">V71FMJBD</t>
  </si>
  <si>
    <t xml:space="preserve">1SSFC7XZ</t>
  </si>
  <si>
    <t xml:space="preserve">BCA6Y34B</t>
  </si>
  <si>
    <t xml:space="preserve">K7056XS7</t>
  </si>
  <si>
    <t xml:space="preserve">R9V8QAPK</t>
  </si>
  <si>
    <t xml:space="preserve">YYTZSTL0</t>
  </si>
  <si>
    <t xml:space="preserve">UIA0FO51</t>
  </si>
  <si>
    <t xml:space="preserve">QV3TAWDT</t>
  </si>
  <si>
    <t xml:space="preserve">4LOHS2AJ</t>
  </si>
  <si>
    <t xml:space="preserve">FQQ2JJZ1</t>
  </si>
  <si>
    <t xml:space="preserve">YFNRXR7X</t>
  </si>
  <si>
    <t xml:space="preserve">Z8HW4Z9W</t>
  </si>
  <si>
    <t xml:space="preserve">I776MNA8</t>
  </si>
  <si>
    <t xml:space="preserve">ULY6LFT1</t>
  </si>
  <si>
    <t xml:space="preserve">DL3Q5HAD</t>
  </si>
  <si>
    <t xml:space="preserve">ZNZCBGN7</t>
  </si>
  <si>
    <t xml:space="preserve">IT2UBEW4</t>
  </si>
  <si>
    <t xml:space="preserve">Z31RDLIF</t>
  </si>
  <si>
    <t xml:space="preserve">J096XFZG</t>
  </si>
  <si>
    <t xml:space="preserve">FOGOYZ75</t>
  </si>
  <si>
    <t xml:space="preserve">I9IJS5BM</t>
  </si>
  <si>
    <t xml:space="preserve">B28O6RVD</t>
  </si>
  <si>
    <t xml:space="preserve">O9MGYBG4</t>
  </si>
  <si>
    <t xml:space="preserve">98K99UW9</t>
  </si>
  <si>
    <t xml:space="preserve">ZDSAVCDQ</t>
  </si>
  <si>
    <t xml:space="preserve">O7LSETHG</t>
  </si>
  <si>
    <t xml:space="preserve">68EYCEV4</t>
  </si>
  <si>
    <t xml:space="preserve">1S09GEOL</t>
  </si>
  <si>
    <t xml:space="preserve">PQJZNRKK</t>
  </si>
  <si>
    <t xml:space="preserve">2TI1UFAA</t>
  </si>
  <si>
    <t xml:space="preserve">FRRJMFIJ</t>
  </si>
  <si>
    <t xml:space="preserve">HIOHPBO1</t>
  </si>
  <si>
    <t xml:space="preserve">SKU6MLKY</t>
  </si>
  <si>
    <t xml:space="preserve">2UZXS1I2</t>
  </si>
  <si>
    <t xml:space="preserve">PG5S1KYF</t>
  </si>
  <si>
    <t xml:space="preserve">LVF6FP4A</t>
  </si>
  <si>
    <t xml:space="preserve">LKFYC5X3</t>
  </si>
  <si>
    <t xml:space="preserve">N9KFQCOH</t>
  </si>
  <si>
    <t xml:space="preserve">01FNZW2T</t>
  </si>
  <si>
    <t xml:space="preserve">NUS67BOQ</t>
  </si>
  <si>
    <t xml:space="preserve">XKYHE3OH</t>
  </si>
  <si>
    <t xml:space="preserve">R65NL57V</t>
  </si>
  <si>
    <t xml:space="preserve">8XXD2LMP</t>
  </si>
  <si>
    <t xml:space="preserve">KB7DTUXO</t>
  </si>
  <si>
    <t xml:space="preserve">8XY5IA68</t>
  </si>
  <si>
    <t xml:space="preserve">ZJAIST7C</t>
  </si>
  <si>
    <t xml:space="preserve">I2DLJ6C3</t>
  </si>
  <si>
    <t xml:space="preserve">T2EM55FZ</t>
  </si>
  <si>
    <t xml:space="preserve">WVKBXWA9</t>
  </si>
  <si>
    <t xml:space="preserve">PBJ62FC3</t>
  </si>
  <si>
    <t xml:space="preserve">RFTDQJ0U</t>
  </si>
  <si>
    <t xml:space="preserve">76NU9866</t>
  </si>
  <si>
    <t xml:space="preserve">NS6JLCZ2</t>
  </si>
  <si>
    <t xml:space="preserve">89MUGU6K</t>
  </si>
  <si>
    <t xml:space="preserve">54XJLU62</t>
  </si>
  <si>
    <t xml:space="preserve">9AOPLD0O</t>
  </si>
  <si>
    <t xml:space="preserve">JLKLRCFZ</t>
  </si>
  <si>
    <t xml:space="preserve">K5DNNWYT</t>
  </si>
  <si>
    <t xml:space="preserve">EC9H6XHB</t>
  </si>
  <si>
    <t xml:space="preserve">47QKNXLO</t>
  </si>
  <si>
    <t xml:space="preserve">MC717WRG</t>
  </si>
  <si>
    <t xml:space="preserve">7RFTN4WI</t>
  </si>
  <si>
    <t xml:space="preserve">K00YH5XA</t>
  </si>
  <si>
    <t xml:space="preserve">2DY9U1V7</t>
  </si>
  <si>
    <t xml:space="preserve">528YB7Q0</t>
  </si>
  <si>
    <t xml:space="preserve">FV7Y3ZPO</t>
  </si>
  <si>
    <t xml:space="preserve">8R0HTKUK</t>
  </si>
  <si>
    <t xml:space="preserve">M23VU0A9</t>
  </si>
  <si>
    <t xml:space="preserve">QD7MU7DD</t>
  </si>
  <si>
    <t xml:space="preserve">3GVL1I1G</t>
  </si>
  <si>
    <t xml:space="preserve">TYQFCQBN</t>
  </si>
  <si>
    <t xml:space="preserve">TJJFAU52</t>
  </si>
  <si>
    <t xml:space="preserve">6JZ0HCSF</t>
  </si>
  <si>
    <t xml:space="preserve">6GBGF19R</t>
  </si>
  <si>
    <t xml:space="preserve">9M88QXFW</t>
  </si>
  <si>
    <t xml:space="preserve">C5K2JP1H</t>
  </si>
  <si>
    <t xml:space="preserve">AO9Z2D17</t>
  </si>
  <si>
    <t xml:space="preserve">0LVWSWEW</t>
  </si>
  <si>
    <t xml:space="preserve">7JVTTVCO</t>
  </si>
  <si>
    <t xml:space="preserve">R4F4RGAL</t>
  </si>
  <si>
    <t xml:space="preserve">OXL0YWEE</t>
  </si>
  <si>
    <t xml:space="preserve">TBV972NP</t>
  </si>
  <si>
    <t xml:space="preserve">WDHNR2EI</t>
  </si>
  <si>
    <t xml:space="preserve">4K750D6F</t>
  </si>
  <si>
    <t xml:space="preserve">YZGDW4G1</t>
  </si>
  <si>
    <t xml:space="preserve">S8GLKDB9</t>
  </si>
  <si>
    <t xml:space="preserve">F2PW7WP2</t>
  </si>
  <si>
    <t xml:space="preserve">FPNGEJRC</t>
  </si>
  <si>
    <t xml:space="preserve">0LNZRNEU</t>
  </si>
  <si>
    <t xml:space="preserve">OEEUEIPJ</t>
  </si>
  <si>
    <t xml:space="preserve">XYNTWPN1</t>
  </si>
  <si>
    <t xml:space="preserve">54EGR0AD</t>
  </si>
  <si>
    <t xml:space="preserve">8LW65NDL</t>
  </si>
  <si>
    <t xml:space="preserve">0I6U3MQ6</t>
  </si>
  <si>
    <t xml:space="preserve">RXV4UXRE</t>
  </si>
  <si>
    <t xml:space="preserve">S9MECO24</t>
  </si>
  <si>
    <t xml:space="preserve">M842E8JB</t>
  </si>
  <si>
    <t xml:space="preserve">V4324HG4</t>
  </si>
  <si>
    <t xml:space="preserve">9ZKORPL2</t>
  </si>
  <si>
    <t xml:space="preserve">VFEV5XBS</t>
  </si>
  <si>
    <t xml:space="preserve">8K1OGB0R</t>
  </si>
  <si>
    <t xml:space="preserve">Q1JKHY7H</t>
  </si>
  <si>
    <t xml:space="preserve">ZYRF768H</t>
  </si>
  <si>
    <t xml:space="preserve">9JKVM4BK</t>
  </si>
  <si>
    <t xml:space="preserve">14PBBHSE</t>
  </si>
  <si>
    <t xml:space="preserve">CGJ7NRZH</t>
  </si>
  <si>
    <t xml:space="preserve">OZ761BUJ</t>
  </si>
  <si>
    <t xml:space="preserve">I3MC9XZC</t>
  </si>
  <si>
    <t xml:space="preserve">UDYSM42B</t>
  </si>
  <si>
    <t xml:space="preserve">QCY951QA</t>
  </si>
  <si>
    <t xml:space="preserve">NOLCZMV6</t>
  </si>
  <si>
    <t xml:space="preserve">JEPGSQC9</t>
  </si>
  <si>
    <t xml:space="preserve">HJIO57TA</t>
  </si>
  <si>
    <t xml:space="preserve">GVYF29NM</t>
  </si>
  <si>
    <t xml:space="preserve">5QC9H4C2</t>
  </si>
  <si>
    <t xml:space="preserve">3HGQ3BOY</t>
  </si>
  <si>
    <t xml:space="preserve">STT3X4NB</t>
  </si>
  <si>
    <t xml:space="preserve">DHGLWIDZ</t>
  </si>
  <si>
    <t xml:space="preserve">74VGCEEW</t>
  </si>
  <si>
    <t xml:space="preserve">OF7GY5F4</t>
  </si>
  <si>
    <t xml:space="preserve">YQ0Y0YQS</t>
  </si>
  <si>
    <t xml:space="preserve">HRWHRCH8</t>
  </si>
  <si>
    <t xml:space="preserve">8B29CRQL</t>
  </si>
  <si>
    <t xml:space="preserve">I7BWM5O0</t>
  </si>
  <si>
    <t xml:space="preserve">UPQRP36U</t>
  </si>
  <si>
    <t xml:space="preserve">Y23HQJRG</t>
  </si>
  <si>
    <t xml:space="preserve">V5AN4BZF</t>
  </si>
  <si>
    <t xml:space="preserve">0A1LN7GB</t>
  </si>
  <si>
    <t xml:space="preserve">ZWAJWK40</t>
  </si>
  <si>
    <t xml:space="preserve">B5QCN9H7</t>
  </si>
  <si>
    <t xml:space="preserve">X7M4GO0J</t>
  </si>
  <si>
    <t xml:space="preserve">I8A9OXP2</t>
  </si>
  <si>
    <t xml:space="preserve">7IFEKEMG</t>
  </si>
  <si>
    <t xml:space="preserve">4UZCVHEV</t>
  </si>
  <si>
    <t xml:space="preserve">DJH67UIZ</t>
  </si>
  <si>
    <t xml:space="preserve">7VGJ2B7O</t>
  </si>
  <si>
    <t xml:space="preserve">LJIAOC0Q</t>
  </si>
  <si>
    <t xml:space="preserve">QSBKLWSW</t>
  </si>
  <si>
    <t xml:space="preserve">8GE7FY98</t>
  </si>
  <si>
    <t xml:space="preserve">88R08IL1</t>
  </si>
  <si>
    <t xml:space="preserve">9LX9MAPU</t>
  </si>
  <si>
    <t xml:space="preserve">SQOW8W0G</t>
  </si>
  <si>
    <t xml:space="preserve">W3LGBNI2</t>
  </si>
  <si>
    <t xml:space="preserve">J2B3UZXA</t>
  </si>
  <si>
    <t xml:space="preserve">TJ03NDNX</t>
  </si>
  <si>
    <t xml:space="preserve">E3WWC6FJ</t>
  </si>
  <si>
    <t xml:space="preserve">QKKZQJ46</t>
  </si>
  <si>
    <t xml:space="preserve">9VEB4KWV</t>
  </si>
  <si>
    <t xml:space="preserve">G3SJ8X1K</t>
  </si>
  <si>
    <t xml:space="preserve">QO6CI3P4</t>
  </si>
  <si>
    <t xml:space="preserve">45B6VA2Y</t>
  </si>
  <si>
    <t xml:space="preserve">FN1QX0BQ</t>
  </si>
  <si>
    <t xml:space="preserve">922DHXBA</t>
  </si>
  <si>
    <t xml:space="preserve">L36WU4AH</t>
  </si>
  <si>
    <t xml:space="preserve">Q169CIK6</t>
  </si>
  <si>
    <t xml:space="preserve">VN6JB8HU</t>
  </si>
  <si>
    <t xml:space="preserve">ANRCHVJM</t>
  </si>
  <si>
    <t xml:space="preserve">UDTQF84C</t>
  </si>
  <si>
    <t xml:space="preserve">C1WGTTYF</t>
  </si>
  <si>
    <t xml:space="preserve">J9SE3QJD</t>
  </si>
  <si>
    <t xml:space="preserve">JORFI81C</t>
  </si>
  <si>
    <t xml:space="preserve">5K0ZFCVO</t>
  </si>
  <si>
    <t xml:space="preserve">6AEVX11M</t>
  </si>
  <si>
    <t xml:space="preserve">2SBP68CP</t>
  </si>
  <si>
    <t xml:space="preserve">4QFATB6J</t>
  </si>
  <si>
    <t xml:space="preserve">61E7IHAY</t>
  </si>
  <si>
    <t xml:space="preserve">64WCPKZ1</t>
  </si>
  <si>
    <t xml:space="preserve">UOXKC4UG</t>
  </si>
  <si>
    <t xml:space="preserve">CEEJ2EN5</t>
  </si>
  <si>
    <t xml:space="preserve">0WRMY7IX</t>
  </si>
  <si>
    <t xml:space="preserve">PE3CL3ME</t>
  </si>
  <si>
    <t xml:space="preserve">ZH14SZPT</t>
  </si>
  <si>
    <t xml:space="preserve">LR45YFE4</t>
  </si>
  <si>
    <t xml:space="preserve">MIYAP26S</t>
  </si>
  <si>
    <t xml:space="preserve">DE5WRZ6B</t>
  </si>
  <si>
    <t xml:space="preserve">6YN4FZHL</t>
  </si>
  <si>
    <t xml:space="preserve">45CION64</t>
  </si>
  <si>
    <t xml:space="preserve">Z2E1UVVB</t>
  </si>
  <si>
    <t xml:space="preserve">H6CG7TPM</t>
  </si>
  <si>
    <t xml:space="preserve">P2ST849C</t>
  </si>
  <si>
    <t xml:space="preserve">V135X5B7</t>
  </si>
  <si>
    <t xml:space="preserve">NHA6MNJF</t>
  </si>
  <si>
    <t xml:space="preserve">UW6FSSDK</t>
  </si>
  <si>
    <t xml:space="preserve">N2KXGJO3</t>
  </si>
  <si>
    <t xml:space="preserve">8Z4ZMS9U</t>
  </si>
  <si>
    <t xml:space="preserve">DTSCBNCX</t>
  </si>
  <si>
    <t xml:space="preserve">SDL8MJ4R</t>
  </si>
  <si>
    <t xml:space="preserve">HHNFD7DX</t>
  </si>
  <si>
    <t xml:space="preserve">PQ3CLZ2N</t>
  </si>
  <si>
    <t xml:space="preserve">EPSIB2JR</t>
  </si>
  <si>
    <t xml:space="preserve">JVIIWJDL</t>
  </si>
  <si>
    <t xml:space="preserve">CUV49MUR</t>
  </si>
  <si>
    <t xml:space="preserve">XCGW5K0N</t>
  </si>
  <si>
    <t xml:space="preserve">UUF8Z53N</t>
  </si>
  <si>
    <t xml:space="preserve">J6MIKNYJ</t>
  </si>
  <si>
    <t xml:space="preserve">Y46OEBEH</t>
  </si>
  <si>
    <t xml:space="preserve">84D18IA1</t>
  </si>
  <si>
    <t xml:space="preserve">9GYIYGHW</t>
  </si>
  <si>
    <t xml:space="preserve">Z4CFFZAW</t>
  </si>
  <si>
    <t xml:space="preserve">IQMW1VDP</t>
  </si>
  <si>
    <t xml:space="preserve">SE6OIGYN</t>
  </si>
  <si>
    <t xml:space="preserve">PBJ01MRE</t>
  </si>
  <si>
    <t xml:space="preserve">XFFFWJQH</t>
  </si>
  <si>
    <t xml:space="preserve">0LRVHITK</t>
  </si>
  <si>
    <t xml:space="preserve">B3K4Z5L0</t>
  </si>
  <si>
    <t xml:space="preserve">MNTTYFR6</t>
  </si>
  <si>
    <t xml:space="preserve">7FN6LV2E</t>
  </si>
  <si>
    <t xml:space="preserve">BJOY31DL</t>
  </si>
  <si>
    <t xml:space="preserve">KDRIBXNQ</t>
  </si>
  <si>
    <t xml:space="preserve">TCK6V290</t>
  </si>
  <si>
    <t xml:space="preserve">9S749GJD</t>
  </si>
  <si>
    <t xml:space="preserve">LBZY9VUG</t>
  </si>
  <si>
    <t xml:space="preserve">S2SC8AP7</t>
  </si>
  <si>
    <t xml:space="preserve">18LZY55R</t>
  </si>
  <si>
    <t xml:space="preserve">R443AUAG</t>
  </si>
  <si>
    <t xml:space="preserve">SZAMHBGA</t>
  </si>
  <si>
    <t xml:space="preserve">CUMYWQYP</t>
  </si>
  <si>
    <t xml:space="preserve">9824T94P</t>
  </si>
  <si>
    <t xml:space="preserve">B8TD9HCN</t>
  </si>
  <si>
    <t xml:space="preserve">J7U29ZM5</t>
  </si>
  <si>
    <t xml:space="preserve">6MQA3YYW</t>
  </si>
  <si>
    <t xml:space="preserve">OHJGW03I</t>
  </si>
  <si>
    <t xml:space="preserve">5FYPINRL</t>
  </si>
  <si>
    <t xml:space="preserve">SFMKU2FV</t>
  </si>
  <si>
    <t xml:space="preserve">ORM1IRQ2</t>
  </si>
  <si>
    <t xml:space="preserve">593L4BNI</t>
  </si>
  <si>
    <t xml:space="preserve">83EZC8YK</t>
  </si>
  <si>
    <t xml:space="preserve">0D37PQA0</t>
  </si>
  <si>
    <t xml:space="preserve">D193SPY4</t>
  </si>
  <si>
    <t xml:space="preserve">SFIMNCPZ</t>
  </si>
  <si>
    <t xml:space="preserve">USJWM3F3</t>
  </si>
  <si>
    <t xml:space="preserve">3KVS08NL</t>
  </si>
  <si>
    <t xml:space="preserve">1IL51ZIW</t>
  </si>
  <si>
    <t xml:space="preserve">NDLX894H</t>
  </si>
  <si>
    <t xml:space="preserve">6ALH2N0I</t>
  </si>
  <si>
    <t xml:space="preserve">39EYEBMK</t>
  </si>
  <si>
    <t xml:space="preserve">P4RLJHR3</t>
  </si>
  <si>
    <t xml:space="preserve">DMG5EOFC</t>
  </si>
  <si>
    <t xml:space="preserve">2QHB4SYK</t>
  </si>
  <si>
    <t xml:space="preserve">I9SPENCQ</t>
  </si>
  <si>
    <t xml:space="preserve">757V8R2Z</t>
  </si>
  <si>
    <t xml:space="preserve">7KUYF1U3</t>
  </si>
  <si>
    <t xml:space="preserve">7QE84GCH</t>
  </si>
  <si>
    <t xml:space="preserve">H5E0GSHQ</t>
  </si>
  <si>
    <t xml:space="preserve">7IKDD9UG</t>
  </si>
  <si>
    <t xml:space="preserve">0WJLKMUA</t>
  </si>
  <si>
    <t xml:space="preserve">OJ42ZCHR</t>
  </si>
  <si>
    <t xml:space="preserve">M2UI5MKB</t>
  </si>
  <si>
    <t xml:space="preserve">EP9JNNF1</t>
  </si>
  <si>
    <t xml:space="preserve">GVOKY9KD</t>
  </si>
  <si>
    <t xml:space="preserve">R0O1UYNW</t>
  </si>
  <si>
    <t xml:space="preserve">51VR0RD3</t>
  </si>
  <si>
    <t xml:space="preserve">R2DID6L7</t>
  </si>
  <si>
    <t xml:space="preserve">WHS3UZHR</t>
  </si>
  <si>
    <t xml:space="preserve">3E6J4YRT</t>
  </si>
  <si>
    <t xml:space="preserve">JCIKEHD8</t>
  </si>
  <si>
    <t xml:space="preserve">EEQV0YY4</t>
  </si>
  <si>
    <t xml:space="preserve">Q3TDGMAR</t>
  </si>
  <si>
    <t xml:space="preserve">IDYA1X6O</t>
  </si>
  <si>
    <t xml:space="preserve">L4R7LDY1</t>
  </si>
  <si>
    <t xml:space="preserve">S3HMUXS1</t>
  </si>
  <si>
    <t xml:space="preserve">0SPX7FIJ</t>
  </si>
  <si>
    <t xml:space="preserve">LHIM2BGF</t>
  </si>
  <si>
    <t xml:space="preserve">2O7MVJ1T</t>
  </si>
  <si>
    <t xml:space="preserve">QKW7MDJK</t>
  </si>
  <si>
    <t xml:space="preserve">3THBBYXS</t>
  </si>
  <si>
    <t xml:space="preserve">XHDAW1SQ</t>
  </si>
  <si>
    <t xml:space="preserve">7EJJ9KVZ</t>
  </si>
  <si>
    <t xml:space="preserve">M4MOGAS4</t>
  </si>
  <si>
    <t xml:space="preserve">VGSH1TSW</t>
  </si>
  <si>
    <t xml:space="preserve">YTMPHIQY</t>
  </si>
  <si>
    <t xml:space="preserve">QB4FISNE</t>
  </si>
  <si>
    <t xml:space="preserve">J25NMK6Q</t>
  </si>
  <si>
    <t xml:space="preserve">PTZ9QLEF</t>
  </si>
  <si>
    <t xml:space="preserve">1Y58TSUU</t>
  </si>
  <si>
    <t xml:space="preserve">62NZ0THZ</t>
  </si>
  <si>
    <t xml:space="preserve">OGHK250E</t>
  </si>
  <si>
    <t xml:space="preserve">SBC67V5T</t>
  </si>
  <si>
    <t xml:space="preserve">IDGLZJRX</t>
  </si>
  <si>
    <t xml:space="preserve">VKIR68JX</t>
  </si>
  <si>
    <t xml:space="preserve">FYS6IZO4</t>
  </si>
  <si>
    <t xml:space="preserve">7OSD4T24</t>
  </si>
  <si>
    <t xml:space="preserve">WEES59KH</t>
  </si>
  <si>
    <t xml:space="preserve">ESZPH44N</t>
  </si>
  <si>
    <t xml:space="preserve">8YOOE8I5</t>
  </si>
  <si>
    <t xml:space="preserve">8G2OTKLL</t>
  </si>
  <si>
    <t xml:space="preserve">EHPG1PNC</t>
  </si>
  <si>
    <t xml:space="preserve">3NC5XSDF</t>
  </si>
  <si>
    <t xml:space="preserve">DRJG2FVR</t>
  </si>
  <si>
    <t xml:space="preserve">PEGFPDVU</t>
  </si>
  <si>
    <t xml:space="preserve">1374WYJG</t>
  </si>
  <si>
    <t xml:space="preserve">WTEAOER0</t>
  </si>
  <si>
    <t xml:space="preserve">600FP406</t>
  </si>
  <si>
    <t xml:space="preserve">13O8NTOT</t>
  </si>
  <si>
    <t xml:space="preserve">88PIK8A6</t>
  </si>
  <si>
    <t xml:space="preserve">T58F1T8V</t>
  </si>
  <si>
    <t xml:space="preserve">U3UT9B1U</t>
  </si>
  <si>
    <t xml:space="preserve">HY7D36UC</t>
  </si>
  <si>
    <t xml:space="preserve">AJKE7ACY</t>
  </si>
  <si>
    <t xml:space="preserve">JPPLGVUS</t>
  </si>
  <si>
    <t xml:space="preserve">D4SJ5G2G</t>
  </si>
  <si>
    <t xml:space="preserve">YH5L64AP</t>
  </si>
  <si>
    <t xml:space="preserve">5ZUKTSJV</t>
  </si>
  <si>
    <t xml:space="preserve">JALBPRSF</t>
  </si>
  <si>
    <t xml:space="preserve">0E1HHXGB</t>
  </si>
  <si>
    <t xml:space="preserve">MJXPSHYT</t>
  </si>
  <si>
    <t xml:space="preserve">4ZKFSG5F</t>
  </si>
  <si>
    <t xml:space="preserve">5TCGN3GX</t>
  </si>
  <si>
    <t xml:space="preserve">76V79SHZ</t>
  </si>
  <si>
    <t xml:space="preserve">7JMQM7XK</t>
  </si>
  <si>
    <t xml:space="preserve">TFILI4TE</t>
  </si>
  <si>
    <t xml:space="preserve">U0XWF9TW</t>
  </si>
  <si>
    <t xml:space="preserve">NMI79ZYT</t>
  </si>
  <si>
    <t xml:space="preserve">RU3HH59R</t>
  </si>
  <si>
    <t xml:space="preserve">VMGCRSWP</t>
  </si>
  <si>
    <t xml:space="preserve">854QZNWK</t>
  </si>
  <si>
    <t xml:space="preserve">T7AHYN7O</t>
  </si>
  <si>
    <t xml:space="preserve">1BW8S7JD</t>
  </si>
  <si>
    <t xml:space="preserve">4ATO2S4S</t>
  </si>
  <si>
    <t xml:space="preserve">7FCXBW1M</t>
  </si>
  <si>
    <t xml:space="preserve">SH1NTXPV</t>
  </si>
  <si>
    <t xml:space="preserve">NJAOJJY9</t>
  </si>
  <si>
    <t xml:space="preserve">VM6SAQYT</t>
  </si>
  <si>
    <t xml:space="preserve">PQ84ANKD</t>
  </si>
  <si>
    <t xml:space="preserve">U0XDMZK8</t>
  </si>
  <si>
    <t xml:space="preserve">4ZQTMS3Z</t>
  </si>
  <si>
    <t xml:space="preserve">7ACIXBSY</t>
  </si>
  <si>
    <t xml:space="preserve">P55UV5QW</t>
  </si>
  <si>
    <t xml:space="preserve">6QRZCDL0</t>
  </si>
  <si>
    <t xml:space="preserve">07GUKIG3</t>
  </si>
  <si>
    <t xml:space="preserve">RYLBEZ4N</t>
  </si>
  <si>
    <t xml:space="preserve">USJ0JACE</t>
  </si>
  <si>
    <t xml:space="preserve">T6MPH7JC</t>
  </si>
  <si>
    <t xml:space="preserve">T1GPPZXH</t>
  </si>
  <si>
    <t xml:space="preserve">MSN4ZNU6</t>
  </si>
  <si>
    <t xml:space="preserve">VDGA4KXA</t>
  </si>
  <si>
    <t xml:space="preserve">AT3MMVIS</t>
  </si>
  <si>
    <t xml:space="preserve">N4HFHDMW</t>
  </si>
  <si>
    <t xml:space="preserve">G8AO5FA2</t>
  </si>
  <si>
    <t xml:space="preserve">CGWJ1WHI</t>
  </si>
  <si>
    <t xml:space="preserve">J28ZRO9G</t>
  </si>
  <si>
    <t xml:space="preserve">TBZMXKH4</t>
  </si>
  <si>
    <t xml:space="preserve">1D54L027</t>
  </si>
  <si>
    <t xml:space="preserve">IT9YW5RP</t>
  </si>
  <si>
    <t xml:space="preserve">E4THD359</t>
  </si>
  <si>
    <t xml:space="preserve">5Q8BQ64R</t>
  </si>
  <si>
    <t xml:space="preserve">0IO43YMS</t>
  </si>
  <si>
    <t xml:space="preserve">DN6SG3US</t>
  </si>
  <si>
    <t xml:space="preserve">WM30CUBE</t>
  </si>
  <si>
    <t xml:space="preserve">MXTAIS4Q</t>
  </si>
  <si>
    <t xml:space="preserve">TV300INP</t>
  </si>
  <si>
    <t xml:space="preserve">81FNO0VM</t>
  </si>
  <si>
    <t xml:space="preserve">RFQP9VCW</t>
  </si>
  <si>
    <t xml:space="preserve">4XZ4RY1N</t>
  </si>
  <si>
    <t xml:space="preserve">IAVMELUO</t>
  </si>
  <si>
    <t xml:space="preserve">9328IHHL</t>
  </si>
  <si>
    <t xml:space="preserve">0GTJE2VQ</t>
  </si>
  <si>
    <t xml:space="preserve">5C8HCDXT</t>
  </si>
  <si>
    <t xml:space="preserve">RK6UFTI8</t>
  </si>
  <si>
    <t xml:space="preserve">VRYR5A81</t>
  </si>
  <si>
    <t xml:space="preserve">XLKL4EI0</t>
  </si>
  <si>
    <t xml:space="preserve">5RUF6451</t>
  </si>
  <si>
    <t xml:space="preserve">4DUMR5WD</t>
  </si>
  <si>
    <t xml:space="preserve">VM0MHPAO</t>
  </si>
  <si>
    <t xml:space="preserve">28QWFYSP</t>
  </si>
  <si>
    <t xml:space="preserve">JK4IB77I</t>
  </si>
  <si>
    <t xml:space="preserve">GET2JILL</t>
  </si>
  <si>
    <t xml:space="preserve">Z2M1XXEK</t>
  </si>
  <si>
    <t xml:space="preserve">D3G7ER0D</t>
  </si>
  <si>
    <t xml:space="preserve">JNEQWZQK</t>
  </si>
  <si>
    <t xml:space="preserve">7882RJGY</t>
  </si>
  <si>
    <t xml:space="preserve">N6185PK0</t>
  </si>
  <si>
    <t xml:space="preserve">UJ7BYO6A</t>
  </si>
  <si>
    <t xml:space="preserve">AAU2IQFW</t>
  </si>
  <si>
    <t xml:space="preserve">PRHL94PK</t>
  </si>
  <si>
    <t xml:space="preserve">6CPBVF9F</t>
  </si>
  <si>
    <t xml:space="preserve">89P5UVQ0</t>
  </si>
  <si>
    <t xml:space="preserve">GYC77KNM</t>
  </si>
  <si>
    <t xml:space="preserve">CX4ZLSDW</t>
  </si>
  <si>
    <t xml:space="preserve">N4ZJ2PJT</t>
  </si>
  <si>
    <t xml:space="preserve">YW14K7PE</t>
  </si>
  <si>
    <t xml:space="preserve">QNVW1NSS</t>
  </si>
  <si>
    <t xml:space="preserve">JL86Q0B4</t>
  </si>
  <si>
    <t xml:space="preserve">I967JINR</t>
  </si>
  <si>
    <t xml:space="preserve">IE18U4NO</t>
  </si>
  <si>
    <t xml:space="preserve">N33B6LND</t>
  </si>
  <si>
    <t xml:space="preserve">8GYH6R9J</t>
  </si>
  <si>
    <t xml:space="preserve">OJ1WKIVY</t>
  </si>
  <si>
    <t xml:space="preserve">B6Z5NFV0</t>
  </si>
  <si>
    <t xml:space="preserve">V8I2CE9V</t>
  </si>
  <si>
    <t xml:space="preserve">PEFTXK4Q</t>
  </si>
  <si>
    <t xml:space="preserve">IM5AGXLX</t>
  </si>
  <si>
    <t xml:space="preserve">VLPSQ076</t>
  </si>
  <si>
    <t xml:space="preserve">3AX6QBR3</t>
  </si>
  <si>
    <t xml:space="preserve">W3C2KLXD</t>
  </si>
  <si>
    <t xml:space="preserve">CM33NN0P</t>
  </si>
  <si>
    <t xml:space="preserve">YCA44Q4U</t>
  </si>
  <si>
    <t xml:space="preserve">M10S36W3</t>
  </si>
  <si>
    <t xml:space="preserve">GEQ7KT9J</t>
  </si>
  <si>
    <t xml:space="preserve">1WA46LC9</t>
  </si>
  <si>
    <t xml:space="preserve">KO7UWLAU</t>
  </si>
  <si>
    <t xml:space="preserve">7XP06LUZ</t>
  </si>
  <si>
    <t xml:space="preserve">3SD04QJ4</t>
  </si>
  <si>
    <t xml:space="preserve">HWVR6IJ7</t>
  </si>
  <si>
    <t xml:space="preserve">GVSAAKF4</t>
  </si>
  <si>
    <t xml:space="preserve">5Q2BP80H</t>
  </si>
  <si>
    <t xml:space="preserve">JEWIBFH9</t>
  </si>
  <si>
    <t xml:space="preserve">HDW4BXVN</t>
  </si>
  <si>
    <t xml:space="preserve">TZPE6M07</t>
  </si>
  <si>
    <t xml:space="preserve">KU7COUGK</t>
  </si>
  <si>
    <t xml:space="preserve">GIO029D3</t>
  </si>
  <si>
    <t xml:space="preserve">41S0S9KP</t>
  </si>
  <si>
    <t xml:space="preserve">WOS93VI5</t>
  </si>
  <si>
    <t xml:space="preserve">ZN8LHN9B</t>
  </si>
  <si>
    <t xml:space="preserve">NBBIFIKB</t>
  </si>
  <si>
    <t xml:space="preserve">T8LSQO2S</t>
  </si>
  <si>
    <t xml:space="preserve">2KVQ5Z4M</t>
  </si>
  <si>
    <t xml:space="preserve">Q0R3ZBNT</t>
  </si>
  <si>
    <t xml:space="preserve">LUXAXNBV</t>
  </si>
  <si>
    <t xml:space="preserve">WV41OJHX</t>
  </si>
  <si>
    <t xml:space="preserve">9JTFD4FZ</t>
  </si>
  <si>
    <t xml:space="preserve">QNB3SCN9</t>
  </si>
  <si>
    <t xml:space="preserve">0BYU67KG</t>
  </si>
  <si>
    <t xml:space="preserve">SLXPTSGS</t>
  </si>
  <si>
    <t xml:space="preserve">N2ESTUQT</t>
  </si>
  <si>
    <t xml:space="preserve">1L68AC0E</t>
  </si>
  <si>
    <t xml:space="preserve">IF2BUC3Q</t>
  </si>
  <si>
    <t xml:space="preserve">X4KAK55N</t>
  </si>
  <si>
    <t xml:space="preserve">PIPQZ9SQ</t>
  </si>
  <si>
    <t xml:space="preserve">GHOQQYQM</t>
  </si>
  <si>
    <t xml:space="preserve">6OXOIJ4D</t>
  </si>
  <si>
    <t xml:space="preserve">4P0SDD91</t>
  </si>
  <si>
    <t xml:space="preserve">ZZ4X9VN3</t>
  </si>
  <si>
    <t xml:space="preserve">HWOBBZWQ</t>
  </si>
  <si>
    <t xml:space="preserve">HN6TZPAF</t>
  </si>
  <si>
    <t xml:space="preserve">PMK11X5L</t>
  </si>
  <si>
    <t xml:space="preserve">QSCVBJNJ</t>
  </si>
  <si>
    <t xml:space="preserve">8977L373</t>
  </si>
  <si>
    <t xml:space="preserve">DC1E84LC</t>
  </si>
  <si>
    <t xml:space="preserve">QJZVB9ZG</t>
  </si>
  <si>
    <t xml:space="preserve">MEIBOSW7</t>
  </si>
  <si>
    <t xml:space="preserve">H0HDYIYJ</t>
  </si>
  <si>
    <t xml:space="preserve">Q34UWP01</t>
  </si>
  <si>
    <t xml:space="preserve">ZFXYBJEY</t>
  </si>
  <si>
    <t xml:space="preserve">YZX90X8X</t>
  </si>
  <si>
    <t xml:space="preserve">HCQK8NQ8</t>
  </si>
  <si>
    <t xml:space="preserve">LPKT07PV</t>
  </si>
  <si>
    <t xml:space="preserve">6WOMHAJM</t>
  </si>
  <si>
    <t xml:space="preserve">EZVKSQ9C</t>
  </si>
  <si>
    <t xml:space="preserve">5E14LG51</t>
  </si>
  <si>
    <t xml:space="preserve">T7T1YIM7</t>
  </si>
  <si>
    <t xml:space="preserve">GIIC5H9X</t>
  </si>
  <si>
    <t xml:space="preserve">977FJ9QQ</t>
  </si>
  <si>
    <t xml:space="preserve">CZ3XOD03</t>
  </si>
  <si>
    <t xml:space="preserve">VN8LKQN3</t>
  </si>
  <si>
    <t xml:space="preserve">O11S2R63</t>
  </si>
  <si>
    <t xml:space="preserve">5P3NH791</t>
  </si>
  <si>
    <t xml:space="preserve">GHUCMUPL</t>
  </si>
  <si>
    <t xml:space="preserve">2R9HXKXT</t>
  </si>
  <si>
    <t xml:space="preserve">JLK8KCNN</t>
  </si>
  <si>
    <t xml:space="preserve">6HG76L6U</t>
  </si>
  <si>
    <t xml:space="preserve">EEDHCEVZ</t>
  </si>
  <si>
    <t xml:space="preserve">XF4648CO</t>
  </si>
  <si>
    <t xml:space="preserve">R5RSH4JV</t>
  </si>
  <si>
    <t xml:space="preserve">BGNB966A</t>
  </si>
  <si>
    <t xml:space="preserve">DEHQTB8B</t>
  </si>
  <si>
    <t xml:space="preserve">AM5YTMH3</t>
  </si>
  <si>
    <t xml:space="preserve">Q16BQCEL</t>
  </si>
  <si>
    <t xml:space="preserve">LELWKXDX</t>
  </si>
  <si>
    <t xml:space="preserve">1XHLB0Q5</t>
  </si>
  <si>
    <t xml:space="preserve">3KM8WN7L</t>
  </si>
  <si>
    <t xml:space="preserve">6F79VYH8</t>
  </si>
  <si>
    <t xml:space="preserve">ZQ4QTT1Z</t>
  </si>
  <si>
    <t xml:space="preserve">99DK6OHX</t>
  </si>
  <si>
    <t xml:space="preserve">T7UYHDUN</t>
  </si>
  <si>
    <t xml:space="preserve">7VKQWIXD</t>
  </si>
  <si>
    <t xml:space="preserve">Z0RLNFVY</t>
  </si>
  <si>
    <t xml:space="preserve">8SIG4C8X</t>
  </si>
  <si>
    <t xml:space="preserve">K4ETVW4H</t>
  </si>
  <si>
    <t xml:space="preserve">HP6DSCMH</t>
  </si>
  <si>
    <t xml:space="preserve">P1SGQODJ</t>
  </si>
  <si>
    <t xml:space="preserve">N8F2PFQP</t>
  </si>
  <si>
    <t xml:space="preserve">I0D1O3GX</t>
  </si>
  <si>
    <t xml:space="preserve">H6NJKV4F</t>
  </si>
  <si>
    <t xml:space="preserve">4SAUJMOI</t>
  </si>
  <si>
    <t xml:space="preserve">B2H3P25L</t>
  </si>
  <si>
    <t xml:space="preserve">08KE6ZQN</t>
  </si>
  <si>
    <t xml:space="preserve">IGVGV1O5</t>
  </si>
  <si>
    <t xml:space="preserve">VK9KN5PT</t>
  </si>
  <si>
    <t xml:space="preserve">R15SXOZA</t>
  </si>
  <si>
    <t xml:space="preserve">JLT2LLR3</t>
  </si>
  <si>
    <t xml:space="preserve">QCNOCX0P</t>
  </si>
  <si>
    <t xml:space="preserve">TQLJOZBP</t>
  </si>
  <si>
    <t xml:space="preserve">U0E9CRX5</t>
  </si>
  <si>
    <t xml:space="preserve">JPH5WS60</t>
  </si>
  <si>
    <t xml:space="preserve">KE7SZLG7</t>
  </si>
  <si>
    <t xml:space="preserve">7Y530NLJ</t>
  </si>
  <si>
    <t xml:space="preserve">XNHGOHPW</t>
  </si>
  <si>
    <t xml:space="preserve">8IEVY30X</t>
  </si>
  <si>
    <t xml:space="preserve">8H95X3AP</t>
  </si>
  <si>
    <t xml:space="preserve">GO7UM9AV</t>
  </si>
  <si>
    <t xml:space="preserve">F5ITRBMX</t>
  </si>
  <si>
    <t xml:space="preserve">8S649LDO</t>
  </si>
  <si>
    <t xml:space="preserve">WGETO859</t>
  </si>
  <si>
    <t xml:space="preserve">7B21SGQ8</t>
  </si>
  <si>
    <t xml:space="preserve">LPGOTIM2</t>
  </si>
  <si>
    <t xml:space="preserve">JV6PZSN6</t>
  </si>
  <si>
    <t xml:space="preserve">1E2LYCWP</t>
  </si>
  <si>
    <t xml:space="preserve">BDUNPUWY</t>
  </si>
  <si>
    <t xml:space="preserve">EYZ1MNSS</t>
  </si>
  <si>
    <t xml:space="preserve">E59MLGMH</t>
  </si>
  <si>
    <t xml:space="preserve">VGIIK8MS</t>
  </si>
  <si>
    <t xml:space="preserve">DJF1XMC4</t>
  </si>
  <si>
    <t xml:space="preserve">OIO2H2MY</t>
  </si>
  <si>
    <t xml:space="preserve">60NIT1PM</t>
  </si>
  <si>
    <t xml:space="preserve">44Y3J17P</t>
  </si>
  <si>
    <t xml:space="preserve">59FN87JP</t>
  </si>
  <si>
    <t xml:space="preserve">D3JR6WFQ</t>
  </si>
  <si>
    <t xml:space="preserve">OJMME9V9</t>
  </si>
  <si>
    <t xml:space="preserve">5NW73ZRY</t>
  </si>
  <si>
    <t xml:space="preserve">K5GFWLKM</t>
  </si>
  <si>
    <t xml:space="preserve">1K6HY455</t>
  </si>
  <si>
    <t xml:space="preserve">VPG5E490</t>
  </si>
  <si>
    <t xml:space="preserve">P96S0ATV</t>
  </si>
  <si>
    <t xml:space="preserve">ALZNZ666</t>
  </si>
  <si>
    <t xml:space="preserve">GAH11YHT</t>
  </si>
  <si>
    <t xml:space="preserve">JL9ERNVY</t>
  </si>
  <si>
    <t xml:space="preserve">E1OBRLYZ</t>
  </si>
  <si>
    <t xml:space="preserve">6ZVC87CV</t>
  </si>
  <si>
    <t xml:space="preserve">HYSOZRCG</t>
  </si>
  <si>
    <t xml:space="preserve">41RF80KQ</t>
  </si>
  <si>
    <t xml:space="preserve">HZCF65PU</t>
  </si>
  <si>
    <t xml:space="preserve">7AXR8U55</t>
  </si>
  <si>
    <t xml:space="preserve">GRRY4DQR</t>
  </si>
  <si>
    <t xml:space="preserve">S3JAC8GQ</t>
  </si>
  <si>
    <t xml:space="preserve">VXTVHC1Z</t>
  </si>
  <si>
    <t xml:space="preserve">52Q1PYGW</t>
  </si>
  <si>
    <t xml:space="preserve">2PQORQGO</t>
  </si>
  <si>
    <t xml:space="preserve">NEVHU7GV</t>
  </si>
  <si>
    <t xml:space="preserve">0DLEXLEV</t>
  </si>
  <si>
    <t xml:space="preserve">6SV2WYK4</t>
  </si>
  <si>
    <t xml:space="preserve">EPH7L4K0</t>
  </si>
  <si>
    <t xml:space="preserve">5QNUZYIL</t>
  </si>
  <si>
    <t xml:space="preserve">SY6BWRRO</t>
  </si>
  <si>
    <t xml:space="preserve">KRSNQKC6</t>
  </si>
  <si>
    <t xml:space="preserve">YKC8JUSY</t>
  </si>
  <si>
    <t xml:space="preserve">F3UB81V7</t>
  </si>
  <si>
    <t xml:space="preserve">LUP7FYS5</t>
  </si>
  <si>
    <t xml:space="preserve">L9IXFTIL</t>
  </si>
  <si>
    <t xml:space="preserve">EBLSL27F</t>
  </si>
  <si>
    <t xml:space="preserve">6E2Y3HKI</t>
  </si>
  <si>
    <t xml:space="preserve">BMH2FEGF</t>
  </si>
  <si>
    <t xml:space="preserve">6SC26SGG</t>
  </si>
  <si>
    <t xml:space="preserve">JUHQ1POT</t>
  </si>
  <si>
    <t xml:space="preserve">3KVXBQ5V</t>
  </si>
  <si>
    <t xml:space="preserve">WQAKXOYU</t>
  </si>
  <si>
    <t xml:space="preserve">5TRALM9T</t>
  </si>
  <si>
    <t xml:space="preserve">PH5GSB37</t>
  </si>
  <si>
    <t xml:space="preserve">CFI2GXN1</t>
  </si>
  <si>
    <t xml:space="preserve">611J0LEK</t>
  </si>
  <si>
    <t xml:space="preserve">QU220OFI</t>
  </si>
  <si>
    <t xml:space="preserve">M7Y1LHHA</t>
  </si>
  <si>
    <t xml:space="preserve">WC7KCJ2N</t>
  </si>
  <si>
    <t xml:space="preserve">QUAD5082</t>
  </si>
  <si>
    <t xml:space="preserve">856VG3CS</t>
  </si>
  <si>
    <t xml:space="preserve">XW1ONOVO</t>
  </si>
  <si>
    <t xml:space="preserve">QQ5LW9HV</t>
  </si>
  <si>
    <t xml:space="preserve">8EF4D82U</t>
  </si>
  <si>
    <t xml:space="preserve">ISQJD695</t>
  </si>
  <si>
    <t xml:space="preserve">3CB3WNBM</t>
  </si>
  <si>
    <t xml:space="preserve">EJDRMHNC</t>
  </si>
  <si>
    <t xml:space="preserve">9BFHDZOK</t>
  </si>
  <si>
    <t xml:space="preserve">IHOU09D6</t>
  </si>
  <si>
    <t xml:space="preserve">L3DT2WVO</t>
  </si>
  <si>
    <t xml:space="preserve">OCMCRBJR</t>
  </si>
  <si>
    <t xml:space="preserve">CBPVAIQ7</t>
  </si>
  <si>
    <t xml:space="preserve">JND57DH5</t>
  </si>
  <si>
    <t xml:space="preserve">DXRG254A</t>
  </si>
  <si>
    <t xml:space="preserve">SP9W5IND</t>
  </si>
  <si>
    <t xml:space="preserve">V0XFS245</t>
  </si>
  <si>
    <t xml:space="preserve">IMLB4653</t>
  </si>
  <si>
    <t xml:space="preserve">MOAP4XN7</t>
  </si>
  <si>
    <t xml:space="preserve">WO1OYV0Z</t>
  </si>
  <si>
    <t xml:space="preserve">ZGK1AWBD</t>
  </si>
  <si>
    <t xml:space="preserve">693K7IAT</t>
  </si>
  <si>
    <t xml:space="preserve">QRWC159J</t>
  </si>
  <si>
    <t xml:space="preserve">JVKP9OCT</t>
  </si>
  <si>
    <t xml:space="preserve">V01XCOAS</t>
  </si>
  <si>
    <t xml:space="preserve">SU1NDYXR</t>
  </si>
  <si>
    <t xml:space="preserve">PH1IKJ0W</t>
  </si>
  <si>
    <t xml:space="preserve">RMUIMYJU</t>
  </si>
  <si>
    <t xml:space="preserve">5HKITTHD</t>
  </si>
  <si>
    <t xml:space="preserve">IX65TNEI</t>
  </si>
  <si>
    <t xml:space="preserve">1VFT3UCK</t>
  </si>
  <si>
    <t xml:space="preserve">WK1319MB</t>
  </si>
  <si>
    <t xml:space="preserve">DCIFTBM0</t>
  </si>
  <si>
    <t xml:space="preserve">BTZ06Z6O</t>
  </si>
  <si>
    <t xml:space="preserve">401BY1PW</t>
  </si>
  <si>
    <t xml:space="preserve">9RQ8FZYQ</t>
  </si>
  <si>
    <t xml:space="preserve">WNTAT1OT</t>
  </si>
  <si>
    <t xml:space="preserve">NR1JSUPQ</t>
  </si>
  <si>
    <t xml:space="preserve">ZNOARPNW</t>
  </si>
  <si>
    <t xml:space="preserve">5E274CQS</t>
  </si>
  <si>
    <t xml:space="preserve">IOPIJ6C6</t>
  </si>
  <si>
    <t xml:space="preserve">J1VGTXQS</t>
  </si>
  <si>
    <t xml:space="preserve">3UI5JBOA</t>
  </si>
  <si>
    <t xml:space="preserve">8AKZH8QS</t>
  </si>
  <si>
    <t xml:space="preserve">FAS1KT97</t>
  </si>
  <si>
    <t xml:space="preserve">RAPX57I3</t>
  </si>
  <si>
    <t xml:space="preserve">1A1BI5VB</t>
  </si>
  <si>
    <t xml:space="preserve">GIWI7CWJ</t>
  </si>
  <si>
    <t xml:space="preserve">JY5LPMSJ</t>
  </si>
  <si>
    <t xml:space="preserve">KQ83VL8T</t>
  </si>
  <si>
    <t xml:space="preserve">PSMWYTMB</t>
  </si>
  <si>
    <t xml:space="preserve">0ZXS3AIR</t>
  </si>
  <si>
    <t xml:space="preserve">Q2GK9IT2</t>
  </si>
  <si>
    <t xml:space="preserve">FGUWP1NF</t>
  </si>
  <si>
    <t xml:space="preserve">WN9ZY701</t>
  </si>
  <si>
    <t xml:space="preserve">0SD3OBQI</t>
  </si>
  <si>
    <t xml:space="preserve">L1WPBDZG</t>
  </si>
  <si>
    <t xml:space="preserve">T4SSD24J</t>
  </si>
  <si>
    <t xml:space="preserve">MGHWZSN2</t>
  </si>
  <si>
    <t xml:space="preserve">XUEHL04Z</t>
  </si>
  <si>
    <t xml:space="preserve">EP5QRHID</t>
  </si>
  <si>
    <t xml:space="preserve">EYWXCFXJ</t>
  </si>
  <si>
    <t xml:space="preserve">QC9B7V93</t>
  </si>
  <si>
    <t xml:space="preserve">CPVW06O2</t>
  </si>
  <si>
    <t xml:space="preserve">KFZ37330</t>
  </si>
  <si>
    <t xml:space="preserve">T64JVA4T</t>
  </si>
  <si>
    <t xml:space="preserve">YUUD6GIT</t>
  </si>
  <si>
    <t xml:space="preserve">63HMAJCZ</t>
  </si>
  <si>
    <t xml:space="preserve">MR49QBLO</t>
  </si>
  <si>
    <t xml:space="preserve">JV0KXH4X</t>
  </si>
  <si>
    <t xml:space="preserve">V4PVZC5L</t>
  </si>
  <si>
    <t xml:space="preserve">FNCXBWHQ</t>
  </si>
  <si>
    <t xml:space="preserve">Q306R9K4</t>
  </si>
  <si>
    <t xml:space="preserve">QYYOVTHC</t>
  </si>
  <si>
    <t xml:space="preserve">LH03MJX5</t>
  </si>
  <si>
    <t xml:space="preserve">0J3UU8PZ</t>
  </si>
  <si>
    <t xml:space="preserve">UYPF6FZ3</t>
  </si>
  <si>
    <t xml:space="preserve">0B09WODM</t>
  </si>
  <si>
    <t xml:space="preserve">A5IABHP1</t>
  </si>
  <si>
    <t xml:space="preserve">XRMOUF1R</t>
  </si>
  <si>
    <t xml:space="preserve">FBKK68G6</t>
  </si>
  <si>
    <t xml:space="preserve">1FMCUSFS</t>
  </si>
  <si>
    <t xml:space="preserve">I5VHXAWW</t>
  </si>
  <si>
    <t xml:space="preserve">W4XB23IP</t>
  </si>
  <si>
    <t xml:space="preserve">MTZQ55RH</t>
  </si>
  <si>
    <t xml:space="preserve">MKAKCFBQ</t>
  </si>
  <si>
    <t xml:space="preserve">BREOLQD9</t>
  </si>
  <si>
    <t xml:space="preserve">IS2HLCEO</t>
  </si>
  <si>
    <t xml:space="preserve">CNAOGH7N</t>
  </si>
  <si>
    <t xml:space="preserve">5SJP2J1J</t>
  </si>
  <si>
    <t xml:space="preserve">RV7ERUUT</t>
  </si>
  <si>
    <t xml:space="preserve">2SMQAWOA</t>
  </si>
  <si>
    <t xml:space="preserve">NGTVHTFH</t>
  </si>
  <si>
    <t xml:space="preserve">OLVI7L8M</t>
  </si>
  <si>
    <t xml:space="preserve">L8CHRJ2B</t>
  </si>
  <si>
    <t xml:space="preserve">2HFLKREC</t>
  </si>
  <si>
    <t xml:space="preserve">7LE19SYE</t>
  </si>
  <si>
    <t xml:space="preserve">G1QGATKV</t>
  </si>
  <si>
    <t xml:space="preserve">14PM641K</t>
  </si>
  <si>
    <t xml:space="preserve">V5OK4V5I</t>
  </si>
  <si>
    <t xml:space="preserve">MNVMY83P</t>
  </si>
  <si>
    <t xml:space="preserve">ZOBJHMAF</t>
  </si>
  <si>
    <t xml:space="preserve">5I4K5TQE</t>
  </si>
  <si>
    <t xml:space="preserve">PYOFK7ZD</t>
  </si>
  <si>
    <t xml:space="preserve">NKPH3EFG</t>
  </si>
  <si>
    <t xml:space="preserve">2X45BEOS</t>
  </si>
  <si>
    <t xml:space="preserve">2HT2R2GY</t>
  </si>
  <si>
    <t xml:space="preserve">NKOKUS7D</t>
  </si>
  <si>
    <t xml:space="preserve">4JHY98UG</t>
  </si>
  <si>
    <t xml:space="preserve">9WMU7YHD</t>
  </si>
  <si>
    <t xml:space="preserve">3LJAJVHR</t>
  </si>
  <si>
    <t xml:space="preserve">BVYMJ6TD</t>
  </si>
  <si>
    <t xml:space="preserve">HA1KXAIS</t>
  </si>
  <si>
    <t xml:space="preserve">LQ44KCMI</t>
  </si>
  <si>
    <t xml:space="preserve">A3BK99P6</t>
  </si>
  <si>
    <t xml:space="preserve">G13DD850</t>
  </si>
  <si>
    <t xml:space="preserve">YM8DBAFV</t>
  </si>
  <si>
    <t xml:space="preserve">AEDL7EC6</t>
  </si>
  <si>
    <t xml:space="preserve">OV5X3O5I</t>
  </si>
  <si>
    <t xml:space="preserve">7VOW7BUJ</t>
  </si>
  <si>
    <t xml:space="preserve">L2S4T3VA</t>
  </si>
  <si>
    <t xml:space="preserve">AF8NG5JC</t>
  </si>
  <si>
    <t xml:space="preserve">IVJP36UT</t>
  </si>
  <si>
    <t xml:space="preserve">12M4HB7G</t>
  </si>
  <si>
    <t xml:space="preserve">MSE1UXKU</t>
  </si>
  <si>
    <t xml:space="preserve">7R4VL3Q8</t>
  </si>
  <si>
    <t xml:space="preserve">P2LY9NFN</t>
  </si>
  <si>
    <t xml:space="preserve">VOTOT8MK</t>
  </si>
  <si>
    <t xml:space="preserve">MU7JWTP6</t>
  </si>
  <si>
    <t xml:space="preserve">1LKY3B4X</t>
  </si>
  <si>
    <t xml:space="preserve">SZQUBIMH</t>
  </si>
  <si>
    <t xml:space="preserve">NHDTSMX2</t>
  </si>
  <si>
    <t xml:space="preserve">24UTFDPK</t>
  </si>
  <si>
    <t xml:space="preserve">7ONH55WT</t>
  </si>
  <si>
    <t xml:space="preserve">MTKCJVFO</t>
  </si>
  <si>
    <t xml:space="preserve">KIP060D0</t>
  </si>
  <si>
    <t xml:space="preserve">J2SR2H1Y</t>
  </si>
  <si>
    <t xml:space="preserve">4U5VTUJL</t>
  </si>
  <si>
    <t xml:space="preserve">CO6ZPH1W</t>
  </si>
  <si>
    <t xml:space="preserve">2L5ZWLI7</t>
  </si>
  <si>
    <t xml:space="preserve">6B6Q8C5S</t>
  </si>
  <si>
    <t xml:space="preserve">DF4KYH5H</t>
  </si>
  <si>
    <t xml:space="preserve">QRQ8C6MQ</t>
  </si>
  <si>
    <t xml:space="preserve">DA95Q0VE</t>
  </si>
  <si>
    <t xml:space="preserve">FYN7C0CV</t>
  </si>
  <si>
    <t xml:space="preserve">71GQNH5T</t>
  </si>
  <si>
    <t xml:space="preserve">5Z8S8UHK</t>
  </si>
  <si>
    <t xml:space="preserve">S0XILDHQ</t>
  </si>
  <si>
    <t xml:space="preserve">2WH4NUR9</t>
  </si>
  <si>
    <t xml:space="preserve">9HXSC391</t>
  </si>
  <si>
    <t xml:space="preserve">MK57PHV1</t>
  </si>
  <si>
    <t xml:space="preserve">A4LUP6W6</t>
  </si>
  <si>
    <t xml:space="preserve">73HO9OZC</t>
  </si>
  <si>
    <t xml:space="preserve">WBJX6O2D</t>
  </si>
  <si>
    <t xml:space="preserve">Y28VHZKQ</t>
  </si>
  <si>
    <t xml:space="preserve">3OAEEV0S</t>
  </si>
  <si>
    <t xml:space="preserve">RTH5O6ZW</t>
  </si>
  <si>
    <t xml:space="preserve">EK0ZZHKT</t>
  </si>
  <si>
    <t xml:space="preserve">9U6RAS0M</t>
  </si>
  <si>
    <t xml:space="preserve">3S31RHE5</t>
  </si>
  <si>
    <t xml:space="preserve">YA2NDY1H</t>
  </si>
  <si>
    <t xml:space="preserve">W75XU368</t>
  </si>
  <si>
    <t xml:space="preserve">WIY2Q0Q5</t>
  </si>
  <si>
    <t xml:space="preserve">Z0R5O2VW</t>
  </si>
  <si>
    <t xml:space="preserve">VS0TWECS</t>
  </si>
  <si>
    <t xml:space="preserve">3N3RAHXR</t>
  </si>
  <si>
    <t xml:space="preserve">6RJE18RW</t>
  </si>
  <si>
    <t xml:space="preserve">GK86H0SK</t>
  </si>
  <si>
    <t xml:space="preserve">FM4S93O6</t>
  </si>
  <si>
    <t xml:space="preserve">9FPDDSIJ</t>
  </si>
  <si>
    <t xml:space="preserve">PO158L29</t>
  </si>
  <si>
    <t xml:space="preserve">7LNGJB3S</t>
  </si>
  <si>
    <t xml:space="preserve">M41NS5DN</t>
  </si>
  <si>
    <t xml:space="preserve">QIHWKCFK</t>
  </si>
  <si>
    <t xml:space="preserve">CMS1HUGL</t>
  </si>
  <si>
    <t xml:space="preserve">FQPPZ9NQ</t>
  </si>
  <si>
    <t xml:space="preserve">RO6QLRCX</t>
  </si>
  <si>
    <t xml:space="preserve">DF19VWL4</t>
  </si>
  <si>
    <t xml:space="preserve">ZIZXHX09</t>
  </si>
  <si>
    <t xml:space="preserve">WW1WV7IT</t>
  </si>
  <si>
    <t xml:space="preserve">0WVCRCOU</t>
  </si>
  <si>
    <t xml:space="preserve">V5QIL0HU</t>
  </si>
  <si>
    <t xml:space="preserve">JW4Q5F4Z</t>
  </si>
  <si>
    <t xml:space="preserve">H5VBBEVI</t>
  </si>
  <si>
    <t xml:space="preserve">MB7G8DWS</t>
  </si>
  <si>
    <t xml:space="preserve">JK75NQBD</t>
  </si>
  <si>
    <t xml:space="preserve">79LGX9EX</t>
  </si>
  <si>
    <t xml:space="preserve">JO4MF90Q</t>
  </si>
  <si>
    <t xml:space="preserve">RX95UPUC</t>
  </si>
  <si>
    <t xml:space="preserve">9IE6GBXM</t>
  </si>
  <si>
    <t xml:space="preserve">GL95LARP</t>
  </si>
  <si>
    <t xml:space="preserve">I7KV29LC</t>
  </si>
  <si>
    <t xml:space="preserve">NNM6GN1J</t>
  </si>
  <si>
    <t xml:space="preserve">O1TDG6YN</t>
  </si>
  <si>
    <t xml:space="preserve">GAM8C5ET</t>
  </si>
  <si>
    <t xml:space="preserve">BHT7UEDJ</t>
  </si>
  <si>
    <t xml:space="preserve">7PAVX9CP</t>
  </si>
  <si>
    <t xml:space="preserve">XMEYATKB</t>
  </si>
  <si>
    <t xml:space="preserve">IUDDK8Q0</t>
  </si>
  <si>
    <t xml:space="preserve">YQXAY03C</t>
  </si>
  <si>
    <t xml:space="preserve">2IO3IJPO</t>
  </si>
  <si>
    <t xml:space="preserve">JR7SC0S2</t>
  </si>
  <si>
    <t xml:space="preserve">LW8485Y2</t>
  </si>
  <si>
    <t xml:space="preserve">UKLAKXP2</t>
  </si>
  <si>
    <t xml:space="preserve">4LLWRSBJ</t>
  </si>
  <si>
    <t xml:space="preserve">MRWHJE9P</t>
  </si>
  <si>
    <t xml:space="preserve">HRLYABOS</t>
  </si>
  <si>
    <t xml:space="preserve">9EGAFG1B</t>
  </si>
  <si>
    <t xml:space="preserve">VPSJHIAA</t>
  </si>
  <si>
    <t xml:space="preserve">NZPZ87IX</t>
  </si>
  <si>
    <t xml:space="preserve">SDJDM8RI</t>
  </si>
  <si>
    <t xml:space="preserve">HDALWEHF</t>
  </si>
  <si>
    <t xml:space="preserve">KFVI73X6</t>
  </si>
  <si>
    <t xml:space="preserve">BTM58SCH</t>
  </si>
  <si>
    <t xml:space="preserve">NCDZRUZD</t>
  </si>
  <si>
    <t xml:space="preserve">YUH42UOF</t>
  </si>
  <si>
    <t xml:space="preserve">VP8ERXPR</t>
  </si>
  <si>
    <t xml:space="preserve">4ZX1WPS7</t>
  </si>
  <si>
    <t xml:space="preserve">79IN4OVP</t>
  </si>
  <si>
    <t xml:space="preserve">LCQ934W7</t>
  </si>
  <si>
    <t xml:space="preserve">70TRVHOM</t>
  </si>
  <si>
    <t xml:space="preserve">0P8NFYML</t>
  </si>
  <si>
    <t xml:space="preserve">559PYA0L</t>
  </si>
  <si>
    <t xml:space="preserve">1O2ZN81M</t>
  </si>
  <si>
    <t xml:space="preserve">FQW15KC4</t>
  </si>
  <si>
    <t xml:space="preserve">FPTY1B79</t>
  </si>
  <si>
    <t xml:space="preserve">8I84MV5A</t>
  </si>
  <si>
    <t xml:space="preserve">BJO24Z5A</t>
  </si>
  <si>
    <t xml:space="preserve">BWRNVTNR</t>
  </si>
  <si>
    <t xml:space="preserve">3372JYYQ</t>
  </si>
  <si>
    <t xml:space="preserve">ENE1HNL3</t>
  </si>
  <si>
    <t xml:space="preserve">C8SWZNON</t>
  </si>
  <si>
    <t xml:space="preserve">TSRHYEOQ</t>
  </si>
  <si>
    <t xml:space="preserve">XRO7PMA2</t>
  </si>
  <si>
    <t xml:space="preserve">HS58SPS7</t>
  </si>
  <si>
    <t xml:space="preserve">0Y8HO91H</t>
  </si>
  <si>
    <t xml:space="preserve">FT8227WB</t>
  </si>
  <si>
    <t xml:space="preserve">0XHTFQE8</t>
  </si>
  <si>
    <t xml:space="preserve">913RPKAD</t>
  </si>
  <si>
    <t xml:space="preserve">4Y1DYANE</t>
  </si>
  <si>
    <t xml:space="preserve">CYB0NUCJ</t>
  </si>
  <si>
    <t xml:space="preserve">V93ZA48C</t>
  </si>
  <si>
    <t xml:space="preserve">TR3TXXHF</t>
  </si>
  <si>
    <t xml:space="preserve">TCTLOMKP</t>
  </si>
  <si>
    <t xml:space="preserve">E3JP7HCX</t>
  </si>
  <si>
    <t xml:space="preserve">5OQELHMF</t>
  </si>
  <si>
    <t xml:space="preserve">27UN3UX8</t>
  </si>
  <si>
    <t xml:space="preserve">SPV7OJTH</t>
  </si>
  <si>
    <t xml:space="preserve">3W4AWYSK</t>
  </si>
  <si>
    <t xml:space="preserve">VBN5T6F8</t>
  </si>
  <si>
    <t xml:space="preserve">IWLEND3K</t>
  </si>
  <si>
    <t xml:space="preserve">VICY80KW</t>
  </si>
  <si>
    <t xml:space="preserve">FXXEZ5U2</t>
  </si>
  <si>
    <t xml:space="preserve">KUKJQX9Y</t>
  </si>
  <si>
    <t xml:space="preserve">JW5SYMNS</t>
  </si>
  <si>
    <t xml:space="preserve">3C9CWV6J</t>
  </si>
  <si>
    <t xml:space="preserve">NDGQ0H91</t>
  </si>
  <si>
    <t xml:space="preserve">ONUWPAJM</t>
  </si>
  <si>
    <t xml:space="preserve">NOBIC0PD</t>
  </si>
  <si>
    <t xml:space="preserve">WTAM4BED</t>
  </si>
  <si>
    <t xml:space="preserve">FZNEISTX</t>
  </si>
  <si>
    <t xml:space="preserve">S34T8KPW</t>
  </si>
  <si>
    <t xml:space="preserve">5F40OSXS</t>
  </si>
  <si>
    <t xml:space="preserve">AILF7GOP</t>
  </si>
  <si>
    <t xml:space="preserve">74YVUL52</t>
  </si>
  <si>
    <t xml:space="preserve">YY39ZQNV</t>
  </si>
  <si>
    <t xml:space="preserve">L1YN7LDL</t>
  </si>
  <si>
    <t xml:space="preserve">1XWQZ1F8</t>
  </si>
  <si>
    <t xml:space="preserve">H3DYTZIQ</t>
  </si>
  <si>
    <t xml:space="preserve">PAQTBHVA</t>
  </si>
  <si>
    <t xml:space="preserve">SEX08VFB</t>
  </si>
  <si>
    <t xml:space="preserve">WEKW3XIN</t>
  </si>
  <si>
    <t xml:space="preserve">REVQ7DSW</t>
  </si>
  <si>
    <t xml:space="preserve">OJ1NQRDS</t>
  </si>
  <si>
    <t xml:space="preserve">Z9W748SJ</t>
  </si>
  <si>
    <t xml:space="preserve">LWX9V7HI</t>
  </si>
  <si>
    <t xml:space="preserve">QU6CFZ22</t>
  </si>
  <si>
    <t xml:space="preserve">DVPYKS4A</t>
  </si>
  <si>
    <t xml:space="preserve">YWKFH7VT</t>
  </si>
  <si>
    <t xml:space="preserve">MF4299DQ</t>
  </si>
  <si>
    <t xml:space="preserve">3BEPEWRS</t>
  </si>
  <si>
    <t xml:space="preserve">E5CD0W5M</t>
  </si>
  <si>
    <t xml:space="preserve">VLVP8FPJ</t>
  </si>
  <si>
    <t xml:space="preserve">GITEQ8VZ</t>
  </si>
  <si>
    <t xml:space="preserve">2Y9R7T2W</t>
  </si>
  <si>
    <t xml:space="preserve">LWC0UJWD</t>
  </si>
  <si>
    <t xml:space="preserve">PI0FYKXU</t>
  </si>
  <si>
    <t xml:space="preserve">49T60OCI</t>
  </si>
  <si>
    <t xml:space="preserve">31NQQEEO</t>
  </si>
  <si>
    <t xml:space="preserve">AWORM94L</t>
  </si>
  <si>
    <t xml:space="preserve">W0LFL18P</t>
  </si>
  <si>
    <t xml:space="preserve">5H9ELV2H</t>
  </si>
  <si>
    <t xml:space="preserve">KDDN1E4O</t>
  </si>
  <si>
    <t xml:space="preserve">S8JALB62</t>
  </si>
  <si>
    <t xml:space="preserve">GLM4XZLI</t>
  </si>
  <si>
    <t xml:space="preserve">K8VBNOW9</t>
  </si>
  <si>
    <t xml:space="preserve">5M5TW9RC</t>
  </si>
  <si>
    <t xml:space="preserve">ZWA2ES4F</t>
  </si>
  <si>
    <t xml:space="preserve">TJYNW3C7</t>
  </si>
  <si>
    <t xml:space="preserve">COGZW25D</t>
  </si>
  <si>
    <t xml:space="preserve">NK1B8YME</t>
  </si>
  <si>
    <t xml:space="preserve">WP6SUIMC</t>
  </si>
  <si>
    <t xml:space="preserve">5GBVA3ZZ</t>
  </si>
  <si>
    <t xml:space="preserve">0T9KUEQ2</t>
  </si>
  <si>
    <t xml:space="preserve">J80ZEYYM</t>
  </si>
  <si>
    <t xml:space="preserve">GFMLCHB0</t>
  </si>
  <si>
    <t xml:space="preserve">TFS537LA</t>
  </si>
  <si>
    <t xml:space="preserve">M1VNX1D7</t>
  </si>
  <si>
    <t xml:space="preserve">O8C2G4G2</t>
  </si>
  <si>
    <t xml:space="preserve">DAJBIHBZ</t>
  </si>
  <si>
    <t xml:space="preserve">P6BJ24ZP</t>
  </si>
  <si>
    <t xml:space="preserve">G0L0B1QC</t>
  </si>
  <si>
    <t xml:space="preserve">3XJI7AD8</t>
  </si>
  <si>
    <t xml:space="preserve">II0SKLFO</t>
  </si>
  <si>
    <t xml:space="preserve">YQACOZV4</t>
  </si>
  <si>
    <t xml:space="preserve">DNIX6FCG</t>
  </si>
  <si>
    <t xml:space="preserve">6U7RD3TG</t>
  </si>
  <si>
    <t xml:space="preserve">610D6711</t>
  </si>
  <si>
    <t xml:space="preserve">9Q7NSPTF</t>
  </si>
  <si>
    <t xml:space="preserve">WHF75273</t>
  </si>
  <si>
    <t xml:space="preserve">11LIZUQE</t>
  </si>
  <si>
    <t xml:space="preserve">8PUH80YZ</t>
  </si>
  <si>
    <t xml:space="preserve">22WVAXR2</t>
  </si>
  <si>
    <t xml:space="preserve">37UCYEDY</t>
  </si>
  <si>
    <t xml:space="preserve">TFL3C3JS</t>
  </si>
  <si>
    <t xml:space="preserve">2K52EH11</t>
  </si>
  <si>
    <t xml:space="preserve">NLWICKPS</t>
  </si>
  <si>
    <t xml:space="preserve">P9EJ68SM</t>
  </si>
  <si>
    <t xml:space="preserve">A2YIYWNW</t>
  </si>
  <si>
    <t xml:space="preserve">IH4M0XTK</t>
  </si>
  <si>
    <t xml:space="preserve">6TGCOE5O</t>
  </si>
  <si>
    <t xml:space="preserve">1VFRN1GB</t>
  </si>
  <si>
    <t xml:space="preserve">S931EBRN</t>
  </si>
  <si>
    <t xml:space="preserve">2QISWUQ9</t>
  </si>
  <si>
    <t xml:space="preserve">6KEWAQMX</t>
  </si>
  <si>
    <t xml:space="preserve">0PUDG8KY</t>
  </si>
  <si>
    <t xml:space="preserve">XTCCGBYM</t>
  </si>
  <si>
    <t xml:space="preserve">O35V5CTW</t>
  </si>
  <si>
    <t xml:space="preserve">LBO52V0N</t>
  </si>
  <si>
    <t xml:space="preserve">5OOZTQK7</t>
  </si>
  <si>
    <t xml:space="preserve">P2PVED7R</t>
  </si>
  <si>
    <t xml:space="preserve">LFMMI05H</t>
  </si>
  <si>
    <t xml:space="preserve">ICR59VIJ</t>
  </si>
  <si>
    <t xml:space="preserve">3S3O03ZV</t>
  </si>
  <si>
    <t xml:space="preserve">8BP0QGNP</t>
  </si>
  <si>
    <t xml:space="preserve">KR22DD8M</t>
  </si>
  <si>
    <t xml:space="preserve">SY61BAXZ</t>
  </si>
  <si>
    <t xml:space="preserve">Rantouch</t>
  </si>
  <si>
    <t xml:space="preserve">KP1L9SXH</t>
  </si>
  <si>
    <t xml:space="preserve">AZ8ACKLD</t>
  </si>
  <si>
    <t xml:space="preserve">2GVXOWDF</t>
  </si>
  <si>
    <t xml:space="preserve">R2DKRFDD</t>
  </si>
  <si>
    <t xml:space="preserve">5P4O1IU6</t>
  </si>
  <si>
    <t xml:space="preserve">V9ORUWY8</t>
  </si>
  <si>
    <t xml:space="preserve">UIOJX7O0</t>
  </si>
  <si>
    <t xml:space="preserve">V3VJRFBV</t>
  </si>
  <si>
    <t xml:space="preserve">PDI7F0LR</t>
  </si>
  <si>
    <t xml:space="preserve">5J4Z0RYC</t>
  </si>
  <si>
    <t xml:space="preserve">OO9U4C0Y</t>
  </si>
  <si>
    <t xml:space="preserve">Y5A5G2L5</t>
  </si>
  <si>
    <t xml:space="preserve">7868JVH9</t>
  </si>
  <si>
    <t xml:space="preserve">EXXFSC3O</t>
  </si>
  <si>
    <t xml:space="preserve">R65LGLJ0</t>
  </si>
  <si>
    <t xml:space="preserve">G7NU2YCG</t>
  </si>
  <si>
    <t xml:space="preserve">WRLAVDPH</t>
  </si>
  <si>
    <t xml:space="preserve">1W5FOS69</t>
  </si>
  <si>
    <t xml:space="preserve">102XKYAC</t>
  </si>
  <si>
    <t xml:space="preserve">LOQ46F0T</t>
  </si>
  <si>
    <t xml:space="preserve">FNKZKHTJ</t>
  </si>
  <si>
    <t xml:space="preserve">X6NSKI7H</t>
  </si>
  <si>
    <t xml:space="preserve">FH30JK3J</t>
  </si>
  <si>
    <t xml:space="preserve">T87FD71P</t>
  </si>
  <si>
    <t xml:space="preserve">UZ4JMG8Z</t>
  </si>
  <si>
    <t xml:space="preserve">UYJVA76O</t>
  </si>
  <si>
    <t xml:space="preserve">ITDTMROU</t>
  </si>
  <si>
    <t xml:space="preserve">VTO3SNNX</t>
  </si>
  <si>
    <t xml:space="preserve">8V5OCDHN</t>
  </si>
  <si>
    <t xml:space="preserve">5X3TSUA9</t>
  </si>
  <si>
    <t xml:space="preserve">7GDRCAJR</t>
  </si>
  <si>
    <t xml:space="preserve">MN4ZHCUZ</t>
  </si>
  <si>
    <t xml:space="preserve">R6Q5JOLX</t>
  </si>
  <si>
    <t xml:space="preserve">1PORK6E3</t>
  </si>
  <si>
    <t xml:space="preserve">41HHBQRT</t>
  </si>
  <si>
    <t xml:space="preserve">J0WKJLR6</t>
  </si>
  <si>
    <t xml:space="preserve">U6LLSWEN</t>
  </si>
  <si>
    <t xml:space="preserve">RVQTWBKE</t>
  </si>
  <si>
    <t xml:space="preserve">3C7A75LH</t>
  </si>
  <si>
    <t xml:space="preserve">02LUGFJS</t>
  </si>
  <si>
    <t xml:space="preserve">KPF0GREK</t>
  </si>
  <si>
    <t xml:space="preserve">YKZFQT7K</t>
  </si>
  <si>
    <t xml:space="preserve">I25J5M7W</t>
  </si>
  <si>
    <t xml:space="preserve">QK98E62R</t>
  </si>
  <si>
    <t xml:space="preserve">FTUJY4FP</t>
  </si>
  <si>
    <t xml:space="preserve">ZDB6D35R</t>
  </si>
  <si>
    <t xml:space="preserve">EM1BA4EK</t>
  </si>
  <si>
    <t xml:space="preserve">GWOOPZE8</t>
  </si>
  <si>
    <t xml:space="preserve">84N2YHUB</t>
  </si>
  <si>
    <t xml:space="preserve">CTZ5I5R5</t>
  </si>
  <si>
    <t xml:space="preserve">2KNVLXA4</t>
  </si>
  <si>
    <t xml:space="preserve">Y5C1Q7UR</t>
  </si>
  <si>
    <t xml:space="preserve">VN0XOAB6</t>
  </si>
  <si>
    <t xml:space="preserve">FBDZ4LCK</t>
  </si>
  <si>
    <t xml:space="preserve">V7C6RT5S</t>
  </si>
  <si>
    <t xml:space="preserve">KHRY7J40</t>
  </si>
  <si>
    <t xml:space="preserve">76GEYK0T</t>
  </si>
  <si>
    <t xml:space="preserve">XSTGL252</t>
  </si>
  <si>
    <t xml:space="preserve">ECB42PGL</t>
  </si>
  <si>
    <t xml:space="preserve">0SQM849O</t>
  </si>
  <si>
    <t xml:space="preserve">ABMVTEUH</t>
  </si>
  <si>
    <t xml:space="preserve">OXKWCAXO</t>
  </si>
  <si>
    <t xml:space="preserve">7FVUE0GY</t>
  </si>
  <si>
    <t xml:space="preserve">PLV91KH7</t>
  </si>
  <si>
    <t xml:space="preserve">6ALPIXB7</t>
  </si>
  <si>
    <t xml:space="preserve">2HKRINHL</t>
  </si>
  <si>
    <t xml:space="preserve">S3V8Z52J</t>
  </si>
  <si>
    <t xml:space="preserve">TTYSSNJH</t>
  </si>
  <si>
    <t xml:space="preserve">FSC4A2HZ</t>
  </si>
  <si>
    <t xml:space="preserve">YT5GLR6D</t>
  </si>
  <si>
    <t xml:space="preserve">UBU4E17W</t>
  </si>
  <si>
    <t xml:space="preserve">FOFS0O2G</t>
  </si>
  <si>
    <t xml:space="preserve">X6MHLE33</t>
  </si>
  <si>
    <t xml:space="preserve">HFER9GET</t>
  </si>
  <si>
    <t xml:space="preserve">TL0UILCV</t>
  </si>
  <si>
    <t xml:space="preserve">FAS4V07H</t>
  </si>
  <si>
    <t xml:space="preserve">AEH9XJ3T</t>
  </si>
  <si>
    <t xml:space="preserve">WJO52I18</t>
  </si>
  <si>
    <t xml:space="preserve">ZQSSHSL7</t>
  </si>
  <si>
    <t xml:space="preserve">IBB0VGUN</t>
  </si>
  <si>
    <t xml:space="preserve">1V3O11ZD</t>
  </si>
  <si>
    <t xml:space="preserve">9YH8LS5H</t>
  </si>
  <si>
    <t xml:space="preserve">RO8TURF5</t>
  </si>
  <si>
    <t xml:space="preserve">0ONK3WET</t>
  </si>
  <si>
    <t xml:space="preserve">J962I0KG</t>
  </si>
  <si>
    <t xml:space="preserve">F0XGEQOE</t>
  </si>
  <si>
    <t xml:space="preserve">WAEWV7YD</t>
  </si>
  <si>
    <t xml:space="preserve">N6ZLW0OG</t>
  </si>
  <si>
    <t xml:space="preserve">PJ3NGI1Y</t>
  </si>
  <si>
    <t xml:space="preserve">PM2BF2KB</t>
  </si>
  <si>
    <t xml:space="preserve">RDHTQLNI</t>
  </si>
  <si>
    <t xml:space="preserve">3MXS2HRE</t>
  </si>
  <si>
    <t xml:space="preserve">902REDPA</t>
  </si>
  <si>
    <t xml:space="preserve">579LZ3F9</t>
  </si>
  <si>
    <t xml:space="preserve">UAE5ZC7O</t>
  </si>
  <si>
    <t xml:space="preserve">DSBGHOPN</t>
  </si>
  <si>
    <t xml:space="preserve">1YSOZLHF</t>
  </si>
  <si>
    <t xml:space="preserve">ICMXZOVL</t>
  </si>
  <si>
    <t xml:space="preserve">TODG6DEK</t>
  </si>
  <si>
    <t xml:space="preserve">RJYG004O</t>
  </si>
  <si>
    <t xml:space="preserve">3ECHUPQY</t>
  </si>
  <si>
    <t xml:space="preserve">5QD53WHF</t>
  </si>
  <si>
    <t xml:space="preserve">IE7VQ5BA</t>
  </si>
  <si>
    <t xml:space="preserve">DTZPYISJ</t>
  </si>
  <si>
    <t xml:space="preserve">NF6GCTMV</t>
  </si>
  <si>
    <t xml:space="preserve">QM6VR1H5</t>
  </si>
  <si>
    <t xml:space="preserve">M16D8PYH</t>
  </si>
  <si>
    <t xml:space="preserve">WNXZ1FGS</t>
  </si>
  <si>
    <t xml:space="preserve">JRJ7DBW5</t>
  </si>
  <si>
    <t xml:space="preserve">DZ57QIQN</t>
  </si>
  <si>
    <t xml:space="preserve">FUVQ5UKB</t>
  </si>
  <si>
    <t xml:space="preserve">CF1CSNPX</t>
  </si>
  <si>
    <t xml:space="preserve">NN6CSUWT</t>
  </si>
  <si>
    <t xml:space="preserve">XYLNH45V</t>
  </si>
  <si>
    <t xml:space="preserve">GVBWTDI3</t>
  </si>
  <si>
    <t xml:space="preserve">HVODWXRO</t>
  </si>
  <si>
    <t xml:space="preserve">HT25XIAV</t>
  </si>
  <si>
    <t xml:space="preserve">2J5E145N</t>
  </si>
  <si>
    <t xml:space="preserve">AZUBCO7L</t>
  </si>
  <si>
    <t xml:space="preserve">DHACLHPS</t>
  </si>
  <si>
    <t xml:space="preserve">GKLE0CDI</t>
  </si>
  <si>
    <t xml:space="preserve">73SY9EU8</t>
  </si>
  <si>
    <t xml:space="preserve">2TKQ8B78</t>
  </si>
  <si>
    <t xml:space="preserve">9HRMW8SL</t>
  </si>
  <si>
    <t xml:space="preserve">B4SIVH1O</t>
  </si>
  <si>
    <t xml:space="preserve">VMEVOJVL</t>
  </si>
  <si>
    <t xml:space="preserve">5EKN0BFN</t>
  </si>
  <si>
    <t xml:space="preserve">R4LH95QS</t>
  </si>
  <si>
    <t xml:space="preserve">GSR9PIF0</t>
  </si>
  <si>
    <t xml:space="preserve">YQ24IWRQ</t>
  </si>
  <si>
    <t xml:space="preserve">25FUROM1</t>
  </si>
  <si>
    <t xml:space="preserve">M3WTE943</t>
  </si>
  <si>
    <t xml:space="preserve">5HMZH1Z9</t>
  </si>
  <si>
    <t xml:space="preserve">5JDWBOLS</t>
  </si>
  <si>
    <t xml:space="preserve">POB32WHJ</t>
  </si>
  <si>
    <t xml:space="preserve">LSA39JBG</t>
  </si>
  <si>
    <t xml:space="preserve">OJVA8ZEK</t>
  </si>
  <si>
    <t xml:space="preserve">UAX3F7D4</t>
  </si>
  <si>
    <t xml:space="preserve">7PDUWDGT</t>
  </si>
  <si>
    <t xml:space="preserve">0FIG6ZP2</t>
  </si>
  <si>
    <t xml:space="preserve">26CH1NDR</t>
  </si>
  <si>
    <t xml:space="preserve">ISAWVDYZ</t>
  </si>
  <si>
    <t xml:space="preserve">8VG88HMH</t>
  </si>
  <si>
    <t xml:space="preserve">V74O6XQT</t>
  </si>
  <si>
    <t xml:space="preserve">GH6U8WWN</t>
  </si>
  <si>
    <t xml:space="preserve">RQULJHTU</t>
  </si>
  <si>
    <t xml:space="preserve">RZZ9K7UN</t>
  </si>
  <si>
    <t xml:space="preserve">RACLHBXN</t>
  </si>
  <si>
    <t xml:space="preserve">GGPSSI5Q</t>
  </si>
  <si>
    <t xml:space="preserve">CUAYGT78</t>
  </si>
  <si>
    <t xml:space="preserve">4RDJBBB6</t>
  </si>
  <si>
    <t xml:space="preserve">VJ1EK4A3</t>
  </si>
  <si>
    <t xml:space="preserve">65B8HSTW</t>
  </si>
  <si>
    <t xml:space="preserve">6R6S91WE</t>
  </si>
  <si>
    <t xml:space="preserve">L69Q015M</t>
  </si>
  <si>
    <t xml:space="preserve">DUHS8KVY</t>
  </si>
  <si>
    <t xml:space="preserve">M72CT8RN</t>
  </si>
  <si>
    <t xml:space="preserve">CJOU1RYX</t>
  </si>
  <si>
    <t xml:space="preserve">4G10PCOZ</t>
  </si>
  <si>
    <t xml:space="preserve">DLZYL69K</t>
  </si>
  <si>
    <t xml:space="preserve">PMQ4M2UX</t>
  </si>
  <si>
    <t xml:space="preserve">OFQCCQ6I</t>
  </si>
  <si>
    <t xml:space="preserve">KKRJ6TBY</t>
  </si>
  <si>
    <t xml:space="preserve">TNUCQKW6</t>
  </si>
  <si>
    <t xml:space="preserve">2GV66JA7</t>
  </si>
  <si>
    <t xml:space="preserve">JXBUN5MY</t>
  </si>
  <si>
    <t xml:space="preserve">FM505XD5</t>
  </si>
  <si>
    <t xml:space="preserve">XUQ7RS1Q</t>
  </si>
  <si>
    <t xml:space="preserve">04LU4OPA</t>
  </si>
  <si>
    <t xml:space="preserve">T1I8GE75</t>
  </si>
  <si>
    <t xml:space="preserve">2HU581DM</t>
  </si>
  <si>
    <t xml:space="preserve">O4LNS6IC</t>
  </si>
  <si>
    <t xml:space="preserve">V9YR14KW</t>
  </si>
  <si>
    <t xml:space="preserve">24LP4J8U</t>
  </si>
  <si>
    <t xml:space="preserve">RZRRMWTH</t>
  </si>
  <si>
    <t xml:space="preserve">FCNYDFK3</t>
  </si>
  <si>
    <t xml:space="preserve">3Y26MZHI</t>
  </si>
  <si>
    <t xml:space="preserve">BPCWRG9P</t>
  </si>
  <si>
    <t xml:space="preserve">JE5085VJ</t>
  </si>
  <si>
    <t xml:space="preserve">P5MLWDXX</t>
  </si>
  <si>
    <t xml:space="preserve">I6O855AE</t>
  </si>
  <si>
    <t xml:space="preserve">AWVSWBQV</t>
  </si>
  <si>
    <t xml:space="preserve">BTLXFPUB</t>
  </si>
  <si>
    <t xml:space="preserve">FI5OA7O6</t>
  </si>
  <si>
    <t xml:space="preserve">08EX3XKE</t>
  </si>
  <si>
    <t xml:space="preserve">IGRY0M4Q</t>
  </si>
  <si>
    <t xml:space="preserve">0KEO3OP7</t>
  </si>
  <si>
    <t xml:space="preserve">UXNB9OIB</t>
  </si>
  <si>
    <t xml:space="preserve">XZF4GG94</t>
  </si>
  <si>
    <t xml:space="preserve">WWTJ5PNC</t>
  </si>
  <si>
    <t xml:space="preserve">Q2CLAKLM</t>
  </si>
  <si>
    <t xml:space="preserve">C2W2VHJY</t>
  </si>
  <si>
    <t xml:space="preserve">J6T6BTJI</t>
  </si>
  <si>
    <t xml:space="preserve">XOE5EU8U</t>
  </si>
  <si>
    <t xml:space="preserve">Q9GJ1LJT</t>
  </si>
  <si>
    <t xml:space="preserve">0H4AHJRI</t>
  </si>
  <si>
    <t xml:space="preserve">KJHM27ZM</t>
  </si>
  <si>
    <t xml:space="preserve">8H1VRXAK</t>
  </si>
  <si>
    <t xml:space="preserve">10QXTLQX</t>
  </si>
  <si>
    <t xml:space="preserve">QX4VN0WB</t>
  </si>
  <si>
    <t xml:space="preserve">PGYBGBU3</t>
  </si>
  <si>
    <t xml:space="preserve">6I125KPN</t>
  </si>
  <si>
    <t xml:space="preserve">DC2JL47C</t>
  </si>
  <si>
    <t xml:space="preserve">GMN9KQN2</t>
  </si>
  <si>
    <t xml:space="preserve">56ZJUSNG</t>
  </si>
  <si>
    <t xml:space="preserve">Y92RU9V8</t>
  </si>
  <si>
    <t xml:space="preserve">V6YYDG56</t>
  </si>
  <si>
    <t xml:space="preserve">UGTXH980</t>
  </si>
  <si>
    <t xml:space="preserve">W1J3L0EU</t>
  </si>
  <si>
    <t xml:space="preserve">E884CL8B</t>
  </si>
  <si>
    <t xml:space="preserve">ID4LC9V5</t>
  </si>
  <si>
    <t xml:space="preserve">IPQFYK0E</t>
  </si>
  <si>
    <t xml:space="preserve">UU0F81HS</t>
  </si>
  <si>
    <t xml:space="preserve">BJJQSJD8</t>
  </si>
  <si>
    <t xml:space="preserve">9SZTURAF</t>
  </si>
  <si>
    <t xml:space="preserve">LB8UE159</t>
  </si>
  <si>
    <t xml:space="preserve">FU00L2Y2</t>
  </si>
  <si>
    <t xml:space="preserve">LMJINVRQ</t>
  </si>
  <si>
    <t xml:space="preserve">QQCIN1M4</t>
  </si>
  <si>
    <t xml:space="preserve">KIMW6PXN</t>
  </si>
  <si>
    <t xml:space="preserve">N9ZXCBTU</t>
  </si>
  <si>
    <t xml:space="preserve">HEWKNHTH</t>
  </si>
  <si>
    <t xml:space="preserve">EFIR7HGR</t>
  </si>
  <si>
    <t xml:space="preserve">JRWBU9BS</t>
  </si>
  <si>
    <t xml:space="preserve">8MKXIQQK</t>
  </si>
  <si>
    <t xml:space="preserve">AQ3HBL9S</t>
  </si>
  <si>
    <t xml:space="preserve">VE4LZ8F5</t>
  </si>
  <si>
    <t xml:space="preserve">BJO4VYLK</t>
  </si>
  <si>
    <t xml:space="preserve">VHZFABAC</t>
  </si>
  <si>
    <t xml:space="preserve">VMIMPP6H</t>
  </si>
  <si>
    <t xml:space="preserve">LXLU6LFC</t>
  </si>
  <si>
    <t xml:space="preserve">A60QAIT3</t>
  </si>
  <si>
    <t xml:space="preserve">RQ3BV2I5</t>
  </si>
  <si>
    <t xml:space="preserve">Z6R4KJFU</t>
  </si>
  <si>
    <t xml:space="preserve">ZT52DT8H</t>
  </si>
  <si>
    <t xml:space="preserve">KX80WC22</t>
  </si>
  <si>
    <t xml:space="preserve">HTF7TYQS</t>
  </si>
  <si>
    <t xml:space="preserve">W07JMUG9</t>
  </si>
  <si>
    <t xml:space="preserve">HBMOSBAK</t>
  </si>
  <si>
    <t xml:space="preserve">KTLIR2ZX</t>
  </si>
  <si>
    <t xml:space="preserve">G2EECJNG</t>
  </si>
  <si>
    <t xml:space="preserve">Z9S1ZX7W</t>
  </si>
  <si>
    <t xml:space="preserve">S9N98QU9</t>
  </si>
  <si>
    <t xml:space="preserve">Q9JV7YXX</t>
  </si>
  <si>
    <t xml:space="preserve">E2KGQVEO</t>
  </si>
  <si>
    <t xml:space="preserve">DFG6OP8T</t>
  </si>
  <si>
    <t xml:space="preserve">JB4MECWM</t>
  </si>
  <si>
    <t xml:space="preserve">03O9FNTZ</t>
  </si>
  <si>
    <t xml:space="preserve">FIQIRK37</t>
  </si>
  <si>
    <t xml:space="preserve">OT26ZUZ7</t>
  </si>
  <si>
    <t xml:space="preserve">SF3KBDJF</t>
  </si>
  <si>
    <t xml:space="preserve">DKUVKTIT</t>
  </si>
  <si>
    <t xml:space="preserve">X9HFP474</t>
  </si>
  <si>
    <t xml:space="preserve">PHXX81YF</t>
  </si>
  <si>
    <t xml:space="preserve">RVRBCZAI</t>
  </si>
  <si>
    <t xml:space="preserve">3YC624RD</t>
  </si>
  <si>
    <t xml:space="preserve">GP4JNSJY</t>
  </si>
  <si>
    <t xml:space="preserve">NSO0UHK1</t>
  </si>
  <si>
    <t xml:space="preserve">ROSYV895</t>
  </si>
  <si>
    <t xml:space="preserve">LIYJSU0E</t>
  </si>
  <si>
    <t xml:space="preserve">MG0LTCCE</t>
  </si>
  <si>
    <t xml:space="preserve">LJ5FQGLZ</t>
  </si>
  <si>
    <t xml:space="preserve">KMJMLQ4P</t>
  </si>
  <si>
    <t xml:space="preserve">X33HL9WS</t>
  </si>
  <si>
    <t xml:space="preserve">A3I4JHP0</t>
  </si>
  <si>
    <t xml:space="preserve">9Q2SYGPP</t>
  </si>
  <si>
    <t xml:space="preserve">L9AZZGNK</t>
  </si>
  <si>
    <t xml:space="preserve">RYYTO9Z5</t>
  </si>
  <si>
    <t xml:space="preserve">R9VR53F3</t>
  </si>
  <si>
    <t xml:space="preserve">VLYT262U</t>
  </si>
  <si>
    <t xml:space="preserve">2N2MUDOA</t>
  </si>
  <si>
    <t xml:space="preserve">EFUIZFRA</t>
  </si>
  <si>
    <t xml:space="preserve">EGW6AN01</t>
  </si>
  <si>
    <t xml:space="preserve">8CAXVCDF</t>
  </si>
  <si>
    <t xml:space="preserve">0SIWRBDT</t>
  </si>
  <si>
    <t xml:space="preserve">8CJ0DC9P</t>
  </si>
  <si>
    <t xml:space="preserve">S0WEFDP2</t>
  </si>
  <si>
    <t xml:space="preserve">NUBMO8S7</t>
  </si>
  <si>
    <t xml:space="preserve">KLIOLWPC</t>
  </si>
  <si>
    <t xml:space="preserve">0R1F3OIN</t>
  </si>
  <si>
    <t xml:space="preserve">FKVC924F</t>
  </si>
  <si>
    <t xml:space="preserve">LXVCMY4C</t>
  </si>
  <si>
    <t xml:space="preserve">NZJXKD9H</t>
  </si>
  <si>
    <t xml:space="preserve">S53EVWFC</t>
  </si>
  <si>
    <t xml:space="preserve">5D8MX6L9</t>
  </si>
  <si>
    <t xml:space="preserve">Q9BUCL60</t>
  </si>
  <si>
    <t xml:space="preserve">CN8X0DLA</t>
  </si>
  <si>
    <t xml:space="preserve">HF1GSBT4</t>
  </si>
  <si>
    <t xml:space="preserve">TWEVVI99</t>
  </si>
  <si>
    <t xml:space="preserve">5R1XNYTM</t>
  </si>
  <si>
    <t xml:space="preserve">PRQ96EWX</t>
  </si>
  <si>
    <t xml:space="preserve">2F41W100</t>
  </si>
  <si>
    <t xml:space="preserve">WV2OG7C3</t>
  </si>
  <si>
    <t xml:space="preserve">LDIBOTNO</t>
  </si>
  <si>
    <t xml:space="preserve">XVM3UK16</t>
  </si>
  <si>
    <t xml:space="preserve">VMUTS9GK</t>
  </si>
  <si>
    <t xml:space="preserve">IDN254QN</t>
  </si>
  <si>
    <t xml:space="preserve">ZPXE49AP</t>
  </si>
  <si>
    <t xml:space="preserve">A2PIOJWL</t>
  </si>
  <si>
    <t xml:space="preserve">PERK5YXJ</t>
  </si>
  <si>
    <t xml:space="preserve">9DY57A6F</t>
  </si>
  <si>
    <t xml:space="preserve">77JIGDNZ</t>
  </si>
  <si>
    <t xml:space="preserve">DK6L8Y0Y</t>
  </si>
  <si>
    <t xml:space="preserve">VSNI41WQ</t>
  </si>
  <si>
    <t xml:space="preserve">HP9TUR60</t>
  </si>
  <si>
    <t xml:space="preserve">XZKZYO55</t>
  </si>
  <si>
    <t xml:space="preserve">IDKBZCAF</t>
  </si>
  <si>
    <t xml:space="preserve">LFI3BGEE</t>
  </si>
  <si>
    <t xml:space="preserve">YPSXMDRH</t>
  </si>
  <si>
    <t xml:space="preserve">CNLE5EJ2</t>
  </si>
  <si>
    <t xml:space="preserve">D3HUUVPL</t>
  </si>
  <si>
    <t xml:space="preserve">HEG2JK9Y</t>
  </si>
  <si>
    <t xml:space="preserve">SUX7JFN7</t>
  </si>
  <si>
    <t xml:space="preserve">84SZ58S9</t>
  </si>
  <si>
    <t xml:space="preserve">C51GWGUE</t>
  </si>
  <si>
    <t xml:space="preserve">A62JDGQK</t>
  </si>
  <si>
    <t xml:space="preserve">GXIVJQPG</t>
  </si>
  <si>
    <t xml:space="preserve">7MSQSYWR</t>
  </si>
  <si>
    <t xml:space="preserve">5VJIXV02</t>
  </si>
  <si>
    <t xml:space="preserve">LMCHDMJX</t>
  </si>
  <si>
    <t xml:space="preserve">LDJ6VTNW</t>
  </si>
  <si>
    <t xml:space="preserve">YI8JSLKX</t>
  </si>
  <si>
    <t xml:space="preserve">JIEO87ZV</t>
  </si>
  <si>
    <t xml:space="preserve">EKXXH9IK</t>
  </si>
  <si>
    <t xml:space="preserve">OC6ZMTK5</t>
  </si>
  <si>
    <t xml:space="preserve">5J7T0GZU</t>
  </si>
  <si>
    <t xml:space="preserve">ZEYGDEBG</t>
  </si>
  <si>
    <t xml:space="preserve">SRV6TQ2E</t>
  </si>
  <si>
    <t xml:space="preserve">S6DXPVLA</t>
  </si>
  <si>
    <t xml:space="preserve">MKI4TLUN</t>
  </si>
  <si>
    <t xml:space="preserve">LFMLZPA5</t>
  </si>
  <si>
    <t xml:space="preserve">FZGBRGHF</t>
  </si>
  <si>
    <t xml:space="preserve">129P48QP</t>
  </si>
  <si>
    <t xml:space="preserve">BUFF2EP5</t>
  </si>
  <si>
    <t xml:space="preserve">Z173R82Y</t>
  </si>
  <si>
    <t xml:space="preserve">R2C8A8SA</t>
  </si>
  <si>
    <t xml:space="preserve">0GM4GDFT</t>
  </si>
  <si>
    <t xml:space="preserve">5YIWOUOZ</t>
  </si>
  <si>
    <t xml:space="preserve">H4FIU51C</t>
  </si>
  <si>
    <t xml:space="preserve">KOPJOMQE</t>
  </si>
  <si>
    <t xml:space="preserve">YEH9VQCD</t>
  </si>
  <si>
    <t xml:space="preserve">0N11U6L3</t>
  </si>
  <si>
    <t xml:space="preserve">SSSTYFDY</t>
  </si>
  <si>
    <t xml:space="preserve">MA56XGWR</t>
  </si>
  <si>
    <t xml:space="preserve">NZIJ3KKG</t>
  </si>
  <si>
    <t xml:space="preserve">AIBZQM42</t>
  </si>
  <si>
    <t xml:space="preserve">NXXKM7C7</t>
  </si>
  <si>
    <t xml:space="preserve">9Y43IDMY</t>
  </si>
  <si>
    <t xml:space="preserve">PGCWLU4L</t>
  </si>
  <si>
    <t xml:space="preserve">IJ2CLOLZ</t>
  </si>
  <si>
    <t xml:space="preserve">TOJ902PF</t>
  </si>
  <si>
    <t xml:space="preserve">WPB2SLIG</t>
  </si>
  <si>
    <t xml:space="preserve">25YKPHX8</t>
  </si>
  <si>
    <t xml:space="preserve">N0ONCYVZ</t>
  </si>
  <si>
    <t xml:space="preserve">6XFVQI32</t>
  </si>
  <si>
    <t xml:space="preserve">UQ14O415</t>
  </si>
  <si>
    <t xml:space="preserve">9R8JWY3J</t>
  </si>
  <si>
    <t xml:space="preserve">0EOFVU05</t>
  </si>
  <si>
    <t xml:space="preserve">JZOKHHWN</t>
  </si>
  <si>
    <t xml:space="preserve">IX7UEOAP</t>
  </si>
  <si>
    <t xml:space="preserve">NQU62K1H</t>
  </si>
  <si>
    <t xml:space="preserve">6XO4RYXK</t>
  </si>
  <si>
    <t xml:space="preserve">VOAN1NXG</t>
  </si>
  <si>
    <t xml:space="preserve">F90O03ZH</t>
  </si>
  <si>
    <t xml:space="preserve">DDCC6ZPK</t>
  </si>
  <si>
    <t xml:space="preserve">LTTYTAXA</t>
  </si>
  <si>
    <t xml:space="preserve">EJSFO67U</t>
  </si>
  <si>
    <t xml:space="preserve">VXX8GJGY</t>
  </si>
  <si>
    <t xml:space="preserve">N3JIVUNY</t>
  </si>
  <si>
    <t xml:space="preserve">88KUDE6J</t>
  </si>
  <si>
    <t xml:space="preserve">XT9YNOV2</t>
  </si>
  <si>
    <t xml:space="preserve">L4124UJG</t>
  </si>
  <si>
    <t xml:space="preserve">TYSORYA9</t>
  </si>
  <si>
    <t xml:space="preserve">HVM656P3</t>
  </si>
  <si>
    <t xml:space="preserve">WXCW16QT</t>
  </si>
  <si>
    <t xml:space="preserve">U64RT0UF</t>
  </si>
  <si>
    <t xml:space="preserve">RWGSCFHR</t>
  </si>
  <si>
    <t xml:space="preserve">GEBVQH17</t>
  </si>
  <si>
    <t xml:space="preserve">3OVJXUSB</t>
  </si>
  <si>
    <t xml:space="preserve">2J16RN99</t>
  </si>
  <si>
    <t xml:space="preserve">BRQRF65L</t>
  </si>
  <si>
    <t xml:space="preserve">LB6XW39X</t>
  </si>
  <si>
    <t xml:space="preserve">75Q82XU7</t>
  </si>
  <si>
    <t xml:space="preserve">K4VP5HK4</t>
  </si>
  <si>
    <t xml:space="preserve">44F8ZE41</t>
  </si>
  <si>
    <t xml:space="preserve">YJIH415V</t>
  </si>
  <si>
    <t xml:space="preserve">4B4XCPHT</t>
  </si>
  <si>
    <t xml:space="preserve">2AGLONC4</t>
  </si>
  <si>
    <t xml:space="preserve">TBDUMBLA</t>
  </si>
  <si>
    <t xml:space="preserve">S519S1EK</t>
  </si>
  <si>
    <t xml:space="preserve">AL554AUI</t>
  </si>
  <si>
    <t xml:space="preserve">Z30RS0CL</t>
  </si>
  <si>
    <t xml:space="preserve">SLIWHUIM</t>
  </si>
  <si>
    <t xml:space="preserve">8061HKKB</t>
  </si>
  <si>
    <t xml:space="preserve">COWOZH43</t>
  </si>
  <si>
    <t xml:space="preserve">S2UWELRW</t>
  </si>
  <si>
    <t xml:space="preserve">5VQRLIEZ</t>
  </si>
  <si>
    <t xml:space="preserve">3AU5SZ3V</t>
  </si>
  <si>
    <t xml:space="preserve">50HQRWGJ</t>
  </si>
  <si>
    <t xml:space="preserve">IA62KQBO</t>
  </si>
  <si>
    <t xml:space="preserve">HTW9348H</t>
  </si>
  <si>
    <t xml:space="preserve">HALGOQ5D</t>
  </si>
  <si>
    <t xml:space="preserve">F8O0IY28</t>
  </si>
  <si>
    <t xml:space="preserve">UD9V38LV</t>
  </si>
  <si>
    <t xml:space="preserve">3ZILMRQK</t>
  </si>
  <si>
    <t xml:space="preserve">FAV4HHP4</t>
  </si>
  <si>
    <t xml:space="preserve">7ASDRLM5</t>
  </si>
  <si>
    <t xml:space="preserve">RMO3I92N</t>
  </si>
  <si>
    <t xml:space="preserve">2AV40FHB</t>
  </si>
  <si>
    <t xml:space="preserve">OUR875IK</t>
  </si>
  <si>
    <t xml:space="preserve">N4PVP6C0</t>
  </si>
  <si>
    <t xml:space="preserve">T4ZW6SS4</t>
  </si>
  <si>
    <t xml:space="preserve">FH4VP5CL</t>
  </si>
  <si>
    <t xml:space="preserve">K9MMOXUC</t>
  </si>
  <si>
    <t xml:space="preserve">5FIGO7XN</t>
  </si>
  <si>
    <t xml:space="preserve">EFO8XWXE</t>
  </si>
  <si>
    <t xml:space="preserve">RSXFS096</t>
  </si>
  <si>
    <t xml:space="preserve">5QSU8PQU</t>
  </si>
  <si>
    <t xml:space="preserve">N58V2ML8</t>
  </si>
  <si>
    <t xml:space="preserve">94B4785B</t>
  </si>
  <si>
    <t xml:space="preserve">QPOE9V6Y</t>
  </si>
  <si>
    <t xml:space="preserve">ULJM9JGL</t>
  </si>
  <si>
    <t xml:space="preserve">PYY9M6Q4</t>
  </si>
  <si>
    <t xml:space="preserve">GWRPJWRO</t>
  </si>
  <si>
    <t xml:space="preserve">GNKFTK7J</t>
  </si>
  <si>
    <t xml:space="preserve">30YWHJV8</t>
  </si>
  <si>
    <t xml:space="preserve">OHVPXBSR</t>
  </si>
  <si>
    <t xml:space="preserve">QRVHBQSF</t>
  </si>
  <si>
    <t xml:space="preserve">QK5BW61U</t>
  </si>
  <si>
    <t xml:space="preserve">ZKOGIB6R</t>
  </si>
  <si>
    <t xml:space="preserve">ETISD84I</t>
  </si>
  <si>
    <t xml:space="preserve">PZ6TGFY6</t>
  </si>
  <si>
    <t xml:space="preserve">ETADSAC3</t>
  </si>
  <si>
    <t xml:space="preserve">AT6SDVJ5</t>
  </si>
  <si>
    <t xml:space="preserve">YDBPPU6J</t>
  </si>
  <si>
    <t xml:space="preserve">L6PCVRJS</t>
  </si>
  <si>
    <t xml:space="preserve">QAKLPDKQ</t>
  </si>
  <si>
    <t xml:space="preserve">DH9CHQ02</t>
  </si>
  <si>
    <t xml:space="preserve">S2ZN5NLA</t>
  </si>
  <si>
    <t xml:space="preserve">NK438B9U</t>
  </si>
  <si>
    <t xml:space="preserve">0G0S9TB8</t>
  </si>
  <si>
    <t xml:space="preserve">U43RA5W8</t>
  </si>
  <si>
    <t xml:space="preserve">SOE904XE</t>
  </si>
  <si>
    <t xml:space="preserve">C64JTLGO</t>
  </si>
  <si>
    <t xml:space="preserve">Q72BVH8T</t>
  </si>
  <si>
    <t xml:space="preserve">AS7MJ0S1</t>
  </si>
  <si>
    <t xml:space="preserve">X5YVW7O5</t>
  </si>
  <si>
    <t xml:space="preserve">DWCDI7Q2</t>
  </si>
  <si>
    <t xml:space="preserve">R9TWUEAT</t>
  </si>
  <si>
    <t xml:space="preserve">3K97S8L9</t>
  </si>
  <si>
    <t xml:space="preserve">QWR1O5R9</t>
  </si>
  <si>
    <t xml:space="preserve">BCA3ICIO</t>
  </si>
  <si>
    <t xml:space="preserve">F914VHA3</t>
  </si>
  <si>
    <t xml:space="preserve">K44WX2BT</t>
  </si>
  <si>
    <t xml:space="preserve">YMS8IG4L</t>
  </si>
  <si>
    <t xml:space="preserve">DPT11UGS</t>
  </si>
  <si>
    <t xml:space="preserve">GQFRHJF6</t>
  </si>
  <si>
    <t xml:space="preserve">00KY25OA</t>
  </si>
  <si>
    <t xml:space="preserve">PI2PHSBE</t>
  </si>
  <si>
    <t xml:space="preserve">CYKC7RXH</t>
  </si>
  <si>
    <t xml:space="preserve">QW4QPPSY</t>
  </si>
  <si>
    <t xml:space="preserve">SURL8H49</t>
  </si>
  <si>
    <t xml:space="preserve">CXYWGOPF</t>
  </si>
  <si>
    <t xml:space="preserve">GPC8PLM7</t>
  </si>
  <si>
    <t xml:space="preserve">BGY307FC</t>
  </si>
  <si>
    <t xml:space="preserve">BAN0BVHW</t>
  </si>
  <si>
    <t xml:space="preserve">RW02HG5P</t>
  </si>
  <si>
    <t xml:space="preserve">PF7GFMLQ</t>
  </si>
  <si>
    <t xml:space="preserve">K94WM7M4</t>
  </si>
  <si>
    <t xml:space="preserve">4K8N65EM</t>
  </si>
  <si>
    <t xml:space="preserve">KVTBYOVD</t>
  </si>
  <si>
    <t xml:space="preserve">ZA6CBQAL</t>
  </si>
  <si>
    <t xml:space="preserve">Y6YZXVTF</t>
  </si>
  <si>
    <t xml:space="preserve">7SBDZJF4</t>
  </si>
  <si>
    <t xml:space="preserve">E0ITYYTG</t>
  </si>
  <si>
    <t xml:space="preserve">PGK5K24U</t>
  </si>
  <si>
    <t xml:space="preserve">2F0RUQ0B</t>
  </si>
  <si>
    <t xml:space="preserve">EMIAKHPF</t>
  </si>
  <si>
    <t xml:space="preserve">KYL4UFG5</t>
  </si>
  <si>
    <t xml:space="preserve">518D68L9</t>
  </si>
  <si>
    <t xml:space="preserve">DFSRHCXU</t>
  </si>
  <si>
    <t xml:space="preserve">TTVQT1YD</t>
  </si>
  <si>
    <t xml:space="preserve">NOHEK8PU</t>
  </si>
  <si>
    <t xml:space="preserve">5AOWZ6AG</t>
  </si>
  <si>
    <t xml:space="preserve">B0XO4WY7</t>
  </si>
  <si>
    <t xml:space="preserve">WOJBLO4B</t>
  </si>
  <si>
    <t xml:space="preserve">788SW6EX</t>
  </si>
  <si>
    <t xml:space="preserve">EUOA0E47</t>
  </si>
  <si>
    <t xml:space="preserve">0MPEK4ZA</t>
  </si>
  <si>
    <t xml:space="preserve">TP0SU68U</t>
  </si>
  <si>
    <t xml:space="preserve">8U7LNL7U</t>
  </si>
  <si>
    <t xml:space="preserve">XVYL67FL</t>
  </si>
  <si>
    <t xml:space="preserve">AMGC18DS</t>
  </si>
  <si>
    <t xml:space="preserve">TFQR150O</t>
  </si>
  <si>
    <t xml:space="preserve">ZWXKCHOO</t>
  </si>
  <si>
    <t xml:space="preserve">G6FKELQV</t>
  </si>
  <si>
    <t xml:space="preserve">IKNMU8HM</t>
  </si>
  <si>
    <t xml:space="preserve">AHIDE6VS</t>
  </si>
  <si>
    <t xml:space="preserve">YZJLPVJG</t>
  </si>
  <si>
    <t xml:space="preserve">VH3C0A8F</t>
  </si>
  <si>
    <t xml:space="preserve">1E5MFGR7</t>
  </si>
  <si>
    <t xml:space="preserve">TS2JEK3E</t>
  </si>
  <si>
    <t xml:space="preserve">4R0TB2CL</t>
  </si>
  <si>
    <t xml:space="preserve">STG85Q0N</t>
  </si>
  <si>
    <t xml:space="preserve">VMI5QYS3</t>
  </si>
  <si>
    <t xml:space="preserve">09W047QT</t>
  </si>
  <si>
    <t xml:space="preserve">JMTKEPXF</t>
  </si>
  <si>
    <t xml:space="preserve">M6J6VNVQ</t>
  </si>
  <si>
    <t xml:space="preserve">DJXM9LIW</t>
  </si>
  <si>
    <t xml:space="preserve">6XH71PH8</t>
  </si>
  <si>
    <t xml:space="preserve">AW1U6QKR</t>
  </si>
  <si>
    <t xml:space="preserve">794F5VJB</t>
  </si>
  <si>
    <t xml:space="preserve">TNEB1XNK</t>
  </si>
  <si>
    <t xml:space="preserve">P60PIE95</t>
  </si>
  <si>
    <t xml:space="preserve">JUU6C7NO</t>
  </si>
  <si>
    <t xml:space="preserve">8SNDBWPP</t>
  </si>
  <si>
    <t xml:space="preserve">DPAEMTHC</t>
  </si>
  <si>
    <t xml:space="preserve">2EYTB3PX</t>
  </si>
  <si>
    <t xml:space="preserve">9G93P7SV</t>
  </si>
  <si>
    <t xml:space="preserve">5IOG6X00</t>
  </si>
  <si>
    <t xml:space="preserve">L2P99XIG</t>
  </si>
  <si>
    <t xml:space="preserve">DEN2BPRR</t>
  </si>
  <si>
    <t xml:space="preserve">1QGOH13Z</t>
  </si>
  <si>
    <t xml:space="preserve">GN16L9RW</t>
  </si>
  <si>
    <t xml:space="preserve">GVRA1VJJ</t>
  </si>
  <si>
    <t xml:space="preserve">TBXMDI2Q</t>
  </si>
  <si>
    <t xml:space="preserve">2T3QDLXY</t>
  </si>
  <si>
    <t xml:space="preserve">J5DVK5F3</t>
  </si>
  <si>
    <t xml:space="preserve">EVU2E5ZZ</t>
  </si>
  <si>
    <t xml:space="preserve">DEVXF86R</t>
  </si>
  <si>
    <t xml:space="preserve">VA9AGU75</t>
  </si>
  <si>
    <t xml:space="preserve">0MKW8IPC</t>
  </si>
  <si>
    <t xml:space="preserve">4L8RQVL9</t>
  </si>
  <si>
    <t xml:space="preserve">DOVFYIIO</t>
  </si>
  <si>
    <t xml:space="preserve">BC53PQMQ</t>
  </si>
  <si>
    <t xml:space="preserve">V3QM4V7G</t>
  </si>
  <si>
    <t xml:space="preserve">6KPKOR79</t>
  </si>
  <si>
    <t xml:space="preserve">D42GA3LC</t>
  </si>
  <si>
    <t xml:space="preserve">R6F1053X</t>
  </si>
  <si>
    <t xml:space="preserve">QFXZT1TV</t>
  </si>
  <si>
    <t xml:space="preserve">3Q8GSOKD</t>
  </si>
  <si>
    <t xml:space="preserve">QYUZ3KVU</t>
  </si>
  <si>
    <t xml:space="preserve">VQB0ZCYJ</t>
  </si>
  <si>
    <t xml:space="preserve">AQFXE1TA</t>
  </si>
  <si>
    <t xml:space="preserve">WMJDLTEF</t>
  </si>
  <si>
    <t xml:space="preserve">3XUKEIQF</t>
  </si>
  <si>
    <t xml:space="preserve">ONN55X1O</t>
  </si>
  <si>
    <t xml:space="preserve">4ELXMIIO</t>
  </si>
  <si>
    <t xml:space="preserve">4CFMS9QT</t>
  </si>
  <si>
    <t xml:space="preserve">ZVXINY4O</t>
  </si>
  <si>
    <t xml:space="preserve">RUN3Z87A</t>
  </si>
  <si>
    <t xml:space="preserve">08O63ECM</t>
  </si>
  <si>
    <t xml:space="preserve">PG4UQI8B</t>
  </si>
  <si>
    <t xml:space="preserve">M40Z4KWL</t>
  </si>
  <si>
    <t xml:space="preserve">C4KZVTYR</t>
  </si>
  <si>
    <t xml:space="preserve">HWXJWHGI</t>
  </si>
  <si>
    <t xml:space="preserve">W36MU0PW</t>
  </si>
  <si>
    <t xml:space="preserve">CQELCLO0</t>
  </si>
  <si>
    <t xml:space="preserve">6M77EGH7</t>
  </si>
  <si>
    <t xml:space="preserve">ZH2TBHVZ</t>
  </si>
  <si>
    <t xml:space="preserve">UKJO54QY</t>
  </si>
  <si>
    <t xml:space="preserve">9868N4GB</t>
  </si>
  <si>
    <t xml:space="preserve">6BQMENQR</t>
  </si>
  <si>
    <t xml:space="preserve">XAS0EL71</t>
  </si>
  <si>
    <t xml:space="preserve">5MFY1D4C</t>
  </si>
  <si>
    <t xml:space="preserve">PQLMEIG0</t>
  </si>
  <si>
    <t xml:space="preserve">6CV2KEKP</t>
  </si>
  <si>
    <t xml:space="preserve">TDVM9PDL</t>
  </si>
  <si>
    <t xml:space="preserve">M3IFAMV2</t>
  </si>
  <si>
    <t xml:space="preserve">GBRQN296</t>
  </si>
  <si>
    <t xml:space="preserve">RZB6Q4FX</t>
  </si>
  <si>
    <t xml:space="preserve">ASK5U1TD</t>
  </si>
  <si>
    <t xml:space="preserve">T49Q4GWU</t>
  </si>
  <si>
    <t xml:space="preserve">X7VUR49L</t>
  </si>
  <si>
    <t xml:space="preserve">D40ALWGC</t>
  </si>
  <si>
    <t xml:space="preserve">524QUXI2</t>
  </si>
  <si>
    <t xml:space="preserve">6C2CJX31</t>
  </si>
  <si>
    <t xml:space="preserve">F34QYKQJ</t>
  </si>
  <si>
    <t xml:space="preserve">55ZNV61S</t>
  </si>
  <si>
    <t xml:space="preserve">6PQS93V2</t>
  </si>
  <si>
    <t xml:space="preserve">UX0H8B3W</t>
  </si>
  <si>
    <t xml:space="preserve">HOEKIDDI</t>
  </si>
  <si>
    <t xml:space="preserve">SI874ZK5</t>
  </si>
  <si>
    <t xml:space="preserve">ORBIW519</t>
  </si>
  <si>
    <t xml:space="preserve">369V78M2</t>
  </si>
  <si>
    <t xml:space="preserve">792JYPG1</t>
  </si>
  <si>
    <t xml:space="preserve">U3F5X6BB</t>
  </si>
  <si>
    <t xml:space="preserve">JGZ3F67I</t>
  </si>
  <si>
    <t xml:space="preserve">FHCSKQ4K</t>
  </si>
  <si>
    <t xml:space="preserve">AOIM2Y7M</t>
  </si>
  <si>
    <t xml:space="preserve">HM4ZINFJ</t>
  </si>
  <si>
    <t xml:space="preserve">M4NNI01I</t>
  </si>
  <si>
    <t xml:space="preserve">RMQME3N0</t>
  </si>
  <si>
    <t xml:space="preserve">M1ZZYSTB</t>
  </si>
  <si>
    <t xml:space="preserve">0UOIGVEO</t>
  </si>
  <si>
    <t xml:space="preserve">5HDKACI4</t>
  </si>
  <si>
    <t xml:space="preserve">GVEUKZ72</t>
  </si>
  <si>
    <t xml:space="preserve">YHOVVBSP</t>
  </si>
  <si>
    <t xml:space="preserve">R0S5FZ1G</t>
  </si>
  <si>
    <t xml:space="preserve">3W1Y39BY</t>
  </si>
  <si>
    <t xml:space="preserve">03R1VC7O</t>
  </si>
  <si>
    <t xml:space="preserve">CX3PZ8DP</t>
  </si>
  <si>
    <t xml:space="preserve">6QAWMSU2</t>
  </si>
  <si>
    <t xml:space="preserve">5B9EIYPP</t>
  </si>
  <si>
    <t xml:space="preserve">W4R2C7N9</t>
  </si>
  <si>
    <t xml:space="preserve">KY1CESUN</t>
  </si>
  <si>
    <t xml:space="preserve">JL358E5T</t>
  </si>
  <si>
    <t xml:space="preserve">35GT4NM9</t>
  </si>
  <si>
    <t xml:space="preserve">BXCEXXP4</t>
  </si>
  <si>
    <t xml:space="preserve">8MQPNCCU</t>
  </si>
  <si>
    <t xml:space="preserve">2DT70XCQ</t>
  </si>
  <si>
    <t xml:space="preserve">VSMB0KJW</t>
  </si>
  <si>
    <t xml:space="preserve">J0X7ZNDX</t>
  </si>
  <si>
    <t xml:space="preserve">0TEEJ0WD</t>
  </si>
  <si>
    <t xml:space="preserve">7OIR36P2</t>
  </si>
  <si>
    <t xml:space="preserve">P214KAH8</t>
  </si>
  <si>
    <t xml:space="preserve">QVWPMJ8R</t>
  </si>
  <si>
    <t xml:space="preserve">F28BOUE5</t>
  </si>
  <si>
    <t xml:space="preserve">WE03969I</t>
  </si>
  <si>
    <t xml:space="preserve">MDK5NQJA</t>
  </si>
  <si>
    <t xml:space="preserve">23ZL97PN</t>
  </si>
  <si>
    <t xml:space="preserve">PVZ4YGQG</t>
  </si>
  <si>
    <t xml:space="preserve">7ZU2A8L1</t>
  </si>
  <si>
    <t xml:space="preserve">O1HKZ4ZF</t>
  </si>
  <si>
    <t xml:space="preserve">823X29EZ</t>
  </si>
  <si>
    <t xml:space="preserve">CNL7PCYU</t>
  </si>
  <si>
    <t xml:space="preserve">N4SD17JR</t>
  </si>
  <si>
    <t xml:space="preserve">5D2XH04S</t>
  </si>
  <si>
    <t xml:space="preserve">MWWB44CC</t>
  </si>
  <si>
    <t xml:space="preserve">A76M0OOH</t>
  </si>
  <si>
    <t xml:space="preserve">H78I3TAY</t>
  </si>
  <si>
    <t xml:space="preserve">FA1VHZSV</t>
  </si>
  <si>
    <t xml:space="preserve">8EZ04VQB</t>
  </si>
  <si>
    <t xml:space="preserve">BIE471SO</t>
  </si>
  <si>
    <t xml:space="preserve">L1EJIE5L</t>
  </si>
  <si>
    <t xml:space="preserve">0IYQX303</t>
  </si>
  <si>
    <t xml:space="preserve">DFTR2O9K</t>
  </si>
  <si>
    <t xml:space="preserve">O7YNBRX0</t>
  </si>
  <si>
    <t xml:space="preserve">5HKAT5GS</t>
  </si>
  <si>
    <t xml:space="preserve">TK9T01QM</t>
  </si>
  <si>
    <t xml:space="preserve">YBAKNQ8Z</t>
  </si>
  <si>
    <t xml:space="preserve">3XVY4LEU</t>
  </si>
  <si>
    <t xml:space="preserve">TPVFA5B8</t>
  </si>
  <si>
    <t xml:space="preserve">5P82H5AA</t>
  </si>
  <si>
    <t xml:space="preserve">12OQKSVK</t>
  </si>
  <si>
    <t xml:space="preserve">NSGEM06J</t>
  </si>
  <si>
    <t xml:space="preserve">QSQ42Q6M</t>
  </si>
  <si>
    <t xml:space="preserve">PCBA3KAV</t>
  </si>
  <si>
    <t xml:space="preserve">8KJZJFJ1</t>
  </si>
  <si>
    <t xml:space="preserve">W560QFJL</t>
  </si>
  <si>
    <t xml:space="preserve">LIIBOUUQ</t>
  </si>
  <si>
    <t xml:space="preserve">FJCCTOPN</t>
  </si>
  <si>
    <t xml:space="preserve">LR6USOHL</t>
  </si>
  <si>
    <t xml:space="preserve">5MZ0O77T</t>
  </si>
  <si>
    <t xml:space="preserve">2EILEDKF</t>
  </si>
  <si>
    <t xml:space="preserve">X6RLT30X</t>
  </si>
  <si>
    <t xml:space="preserve">CPJAA632</t>
  </si>
  <si>
    <t xml:space="preserve">C5IWM5VJ</t>
  </si>
  <si>
    <t xml:space="preserve">0QHI3KG5</t>
  </si>
  <si>
    <t xml:space="preserve">2OAIXF3A</t>
  </si>
  <si>
    <t xml:space="preserve">NKL5SWX3</t>
  </si>
  <si>
    <t xml:space="preserve">WVG1CIHX</t>
  </si>
  <si>
    <t xml:space="preserve">MFV0C5RN</t>
  </si>
  <si>
    <t xml:space="preserve">A1WZEK7U</t>
  </si>
  <si>
    <t xml:space="preserve">YNKWBEEN</t>
  </si>
  <si>
    <t xml:space="preserve">SARVIBLS</t>
  </si>
  <si>
    <t xml:space="preserve">3DKK3JF3</t>
  </si>
  <si>
    <t xml:space="preserve">AW0GW33Q</t>
  </si>
  <si>
    <t xml:space="preserve">PEVJ6O6R</t>
  </si>
  <si>
    <t xml:space="preserve">T02CX0BY</t>
  </si>
  <si>
    <t xml:space="preserve">IEN6RBZI</t>
  </si>
  <si>
    <t xml:space="preserve">IEOMRMWW</t>
  </si>
  <si>
    <t xml:space="preserve">I2U6MKUT</t>
  </si>
  <si>
    <t xml:space="preserve">TJXY9DQG</t>
  </si>
  <si>
    <t xml:space="preserve">YYAZ4JBY</t>
  </si>
  <si>
    <t xml:space="preserve">ATW70WX1</t>
  </si>
  <si>
    <t xml:space="preserve">YE6R6I1K</t>
  </si>
  <si>
    <t xml:space="preserve">GQQ01OO5</t>
  </si>
  <si>
    <t xml:space="preserve">B85LVFR1</t>
  </si>
  <si>
    <t xml:space="preserve">Y975VCYM</t>
  </si>
  <si>
    <t xml:space="preserve">QQTQFG9A</t>
  </si>
  <si>
    <t xml:space="preserve">7O00H1TC</t>
  </si>
  <si>
    <t xml:space="preserve">IWAKTMEB</t>
  </si>
  <si>
    <t xml:space="preserve">AKT5EF0X</t>
  </si>
  <si>
    <t xml:space="preserve">W355HYRD</t>
  </si>
  <si>
    <t xml:space="preserve">5UE0TE1R</t>
  </si>
  <si>
    <t xml:space="preserve">3CWKBXEN</t>
  </si>
  <si>
    <t xml:space="preserve">ZG82F4GH</t>
  </si>
  <si>
    <t xml:space="preserve">MV1LBCP5</t>
  </si>
  <si>
    <t xml:space="preserve">UIFIWKNI</t>
  </si>
  <si>
    <t xml:space="preserve">MBGVOGCY</t>
  </si>
  <si>
    <t xml:space="preserve">2WQ5FUPR</t>
  </si>
  <si>
    <t xml:space="preserve">Q1MP64HG</t>
  </si>
  <si>
    <t xml:space="preserve">TYWS7KJR</t>
  </si>
  <si>
    <t xml:space="preserve">EUKD4Z0V</t>
  </si>
  <si>
    <t xml:space="preserve">KPUHKYWU</t>
  </si>
  <si>
    <t xml:space="preserve">TGQN6HTN</t>
  </si>
  <si>
    <t xml:space="preserve">8PGDRAH2</t>
  </si>
  <si>
    <t xml:space="preserve">QBUJF4I7</t>
  </si>
  <si>
    <t xml:space="preserve">99QIJAAP</t>
  </si>
  <si>
    <t xml:space="preserve">N7FJ13VQ</t>
  </si>
  <si>
    <t xml:space="preserve">9UYDTR0R</t>
  </si>
  <si>
    <t xml:space="preserve">V4HYSJS2</t>
  </si>
  <si>
    <t xml:space="preserve">1L6M83Q5</t>
  </si>
  <si>
    <t xml:space="preserve">2PCPSBP9</t>
  </si>
  <si>
    <t xml:space="preserve">E223LSRZ</t>
  </si>
  <si>
    <t xml:space="preserve">3EGE42CM</t>
  </si>
  <si>
    <t xml:space="preserve">EO481IOJ</t>
  </si>
  <si>
    <t xml:space="preserve">OBE9NAIO</t>
  </si>
  <si>
    <t xml:space="preserve">Y5OTY9O5</t>
  </si>
  <si>
    <t xml:space="preserve">OJPTGB57</t>
  </si>
  <si>
    <t xml:space="preserve">AETY0W6G</t>
  </si>
  <si>
    <t xml:space="preserve">4T9CQH5J</t>
  </si>
  <si>
    <t xml:space="preserve">L6VDDXFV</t>
  </si>
  <si>
    <t xml:space="preserve">1WJT7CM8</t>
  </si>
  <si>
    <t xml:space="preserve">96A1GDXO</t>
  </si>
  <si>
    <t xml:space="preserve">TFS5SYN2</t>
  </si>
  <si>
    <t xml:space="preserve">ZC3UEHXG</t>
  </si>
  <si>
    <t xml:space="preserve">IQ8MEPW9</t>
  </si>
  <si>
    <t xml:space="preserve">AZX4XC81</t>
  </si>
  <si>
    <t xml:space="preserve">GO4G2L4X</t>
  </si>
  <si>
    <t xml:space="preserve">RNH95U0V</t>
  </si>
  <si>
    <t xml:space="preserve">ZJ1BOSNL</t>
  </si>
  <si>
    <t xml:space="preserve">DUM5AP8P</t>
  </si>
  <si>
    <t xml:space="preserve">PK0T5N02</t>
  </si>
  <si>
    <t xml:space="preserve">VN8YFKTN</t>
  </si>
  <si>
    <t xml:space="preserve">NFFS1KSK</t>
  </si>
  <si>
    <t xml:space="preserve">PDXFONE0</t>
  </si>
  <si>
    <t xml:space="preserve">W8E2YLNY</t>
  </si>
  <si>
    <t xml:space="preserve">TX9VFL4J</t>
  </si>
  <si>
    <t xml:space="preserve">QZLWUJEJ</t>
  </si>
  <si>
    <t xml:space="preserve">2PMIYAFN</t>
  </si>
  <si>
    <t xml:space="preserve">CRWE8FRT</t>
  </si>
  <si>
    <t xml:space="preserve">9WISPXZW</t>
  </si>
  <si>
    <t xml:space="preserve">98MASV7P</t>
  </si>
  <si>
    <t xml:space="preserve">QFBBRJL5</t>
  </si>
  <si>
    <t xml:space="preserve">IHF5GR01</t>
  </si>
  <si>
    <t xml:space="preserve">HTA6XLY3</t>
  </si>
  <si>
    <t xml:space="preserve">FE2AE2YO</t>
  </si>
  <si>
    <t xml:space="preserve">67CKCI5G</t>
  </si>
  <si>
    <t xml:space="preserve">V9FD3EYK</t>
  </si>
  <si>
    <t xml:space="preserve">6NZH6X7G</t>
  </si>
  <si>
    <t xml:space="preserve">DJ2GWNGZ</t>
  </si>
  <si>
    <t xml:space="preserve">ZYRRGSQK</t>
  </si>
  <si>
    <t xml:space="preserve">7SYJDW4L</t>
  </si>
  <si>
    <t xml:space="preserve">FM1RH52B</t>
  </si>
  <si>
    <t xml:space="preserve">CKT1GTY2</t>
  </si>
  <si>
    <t xml:space="preserve">P7GCDFU8</t>
  </si>
  <si>
    <t xml:space="preserve">UZOTC90C</t>
  </si>
  <si>
    <t xml:space="preserve">Y9VWZ93C</t>
  </si>
  <si>
    <t xml:space="preserve">Y6IIUECA</t>
  </si>
  <si>
    <t xml:space="preserve">LXWQDEU3</t>
  </si>
  <si>
    <t xml:space="preserve">00ZD3M4J</t>
  </si>
  <si>
    <t xml:space="preserve">FG29YOWT</t>
  </si>
  <si>
    <t xml:space="preserve">KWYKKVJC</t>
  </si>
  <si>
    <t xml:space="preserve">QU7MSL36</t>
  </si>
  <si>
    <t xml:space="preserve">8M3H9UME</t>
  </si>
  <si>
    <t xml:space="preserve">5J1C46RJ</t>
  </si>
  <si>
    <t xml:space="preserve">0BSYDRMT</t>
  </si>
  <si>
    <t xml:space="preserve">NKERC6IA</t>
  </si>
  <si>
    <t xml:space="preserve">FCWU08BA</t>
  </si>
  <si>
    <t xml:space="preserve">AX63HIS9</t>
  </si>
  <si>
    <t xml:space="preserve">YA68AAQK</t>
  </si>
  <si>
    <t xml:space="preserve">JYEQFGS5</t>
  </si>
  <si>
    <t xml:space="preserve">S9DVJGUO</t>
  </si>
  <si>
    <t xml:space="preserve">WL4TLMUC</t>
  </si>
  <si>
    <t xml:space="preserve">FQXZBTEG</t>
  </si>
  <si>
    <t xml:space="preserve">8IGYTN3H</t>
  </si>
  <si>
    <t xml:space="preserve">M93A8LTF</t>
  </si>
  <si>
    <t xml:space="preserve">SQWCQRGY</t>
  </si>
  <si>
    <t xml:space="preserve">32K5LEDV</t>
  </si>
  <si>
    <t xml:space="preserve">KLPVD6LR</t>
  </si>
  <si>
    <t xml:space="preserve">U3M8XTMY</t>
  </si>
  <si>
    <t xml:space="preserve">P89VI9EN</t>
  </si>
  <si>
    <t xml:space="preserve">GHDAXC7T</t>
  </si>
  <si>
    <t xml:space="preserve">DLVEVD9O</t>
  </si>
  <si>
    <t xml:space="preserve">C75RV9DY</t>
  </si>
  <si>
    <t xml:space="preserve">I9U5PCM3</t>
  </si>
  <si>
    <t xml:space="preserve">908W84Y6</t>
  </si>
  <si>
    <t xml:space="preserve">48CVYAIE</t>
  </si>
  <si>
    <t xml:space="preserve">T0SO96YG</t>
  </si>
  <si>
    <t xml:space="preserve">YCQABCDI</t>
  </si>
  <si>
    <t xml:space="preserve">YRWX35AS</t>
  </si>
  <si>
    <t xml:space="preserve">YT5I3AUS</t>
  </si>
  <si>
    <t xml:space="preserve">IS8Z2CQA</t>
  </si>
  <si>
    <t xml:space="preserve">BZNGP0DN</t>
  </si>
  <si>
    <t xml:space="preserve">4MTIOMFQ</t>
  </si>
  <si>
    <t xml:space="preserve">T2UA7F7Z</t>
  </si>
  <si>
    <t xml:space="preserve">KZMZH8L6</t>
  </si>
  <si>
    <t xml:space="preserve">3Z2AMU5T</t>
  </si>
  <si>
    <t xml:space="preserve">MJ3XHBY0</t>
  </si>
  <si>
    <t xml:space="preserve">LT75S3LM</t>
  </si>
  <si>
    <t xml:space="preserve">RG8P75PG</t>
  </si>
  <si>
    <t xml:space="preserve">P0YQ3HNN</t>
  </si>
  <si>
    <t xml:space="preserve">TGI9B9AD</t>
  </si>
  <si>
    <t xml:space="preserve">HT17GEXI</t>
  </si>
  <si>
    <t xml:space="preserve">ZHOK77B4</t>
  </si>
  <si>
    <t xml:space="preserve">TP4SDOPW</t>
  </si>
  <si>
    <t xml:space="preserve">484WREJQ</t>
  </si>
  <si>
    <t xml:space="preserve">6H1MBBVR</t>
  </si>
  <si>
    <t xml:space="preserve">Y7TVYRAX</t>
  </si>
  <si>
    <t xml:space="preserve">04YBYVPV</t>
  </si>
  <si>
    <t xml:space="preserve">Y1FWLR93</t>
  </si>
  <si>
    <t xml:space="preserve">K0IV66AV</t>
  </si>
  <si>
    <t xml:space="preserve">G2C5RKTN</t>
  </si>
  <si>
    <t xml:space="preserve">QCN2DZQQ</t>
  </si>
  <si>
    <t xml:space="preserve">J3K9EXW0</t>
  </si>
  <si>
    <t xml:space="preserve">F58R70DY</t>
  </si>
  <si>
    <t xml:space="preserve">R4X2MOO1</t>
  </si>
  <si>
    <t xml:space="preserve">7PCCI1U2</t>
  </si>
  <si>
    <t xml:space="preserve">YR4EFQ4C</t>
  </si>
  <si>
    <t xml:space="preserve">7VHJG9J1</t>
  </si>
  <si>
    <t xml:space="preserve">XS7CNY5H</t>
  </si>
  <si>
    <t xml:space="preserve">U0SS8E43</t>
  </si>
  <si>
    <t xml:space="preserve">8U0BUWUQ</t>
  </si>
  <si>
    <t xml:space="preserve">ROD5WJDM</t>
  </si>
  <si>
    <t xml:space="preserve">FBYWCLLS</t>
  </si>
  <si>
    <t xml:space="preserve">JU2PPGP6</t>
  </si>
  <si>
    <t xml:space="preserve">7AH7F190</t>
  </si>
  <si>
    <t xml:space="preserve">ME0LMBYL</t>
  </si>
  <si>
    <t xml:space="preserve">KODTODAA</t>
  </si>
  <si>
    <t xml:space="preserve">RENW2N0H</t>
  </si>
  <si>
    <t xml:space="preserve">HJLKGIH4</t>
  </si>
  <si>
    <t xml:space="preserve">DF6A63B7</t>
  </si>
  <si>
    <t xml:space="preserve">G53492IF</t>
  </si>
  <si>
    <t xml:space="preserve">YCQXHVMZ</t>
  </si>
  <si>
    <t xml:space="preserve">IEIZU3TY</t>
  </si>
  <si>
    <t xml:space="preserve">Q5E0NILP</t>
  </si>
  <si>
    <t xml:space="preserve">BTOD096J</t>
  </si>
  <si>
    <t xml:space="preserve">AQH7ORZZ</t>
  </si>
  <si>
    <t xml:space="preserve">H4ZSZQ9V</t>
  </si>
  <si>
    <t xml:space="preserve">2GQAAHG6</t>
  </si>
  <si>
    <t xml:space="preserve">7OGPA4I3</t>
  </si>
  <si>
    <t xml:space="preserve">CCCQGBSY</t>
  </si>
  <si>
    <t xml:space="preserve">C5Z2806X</t>
  </si>
  <si>
    <t xml:space="preserve">WX3CPDYD</t>
  </si>
  <si>
    <t xml:space="preserve">3DF5FIAM</t>
  </si>
  <si>
    <t xml:space="preserve">2RE0MZGV</t>
  </si>
  <si>
    <t xml:space="preserve">HG0N3NJ4</t>
  </si>
  <si>
    <t xml:space="preserve">7ZASHEBX</t>
  </si>
  <si>
    <t xml:space="preserve">MEXK5KU6</t>
  </si>
  <si>
    <t xml:space="preserve">UDXS7H12</t>
  </si>
  <si>
    <t xml:space="preserve">GAUSPPYM</t>
  </si>
  <si>
    <t xml:space="preserve">3Y1LN6CQ</t>
  </si>
  <si>
    <t xml:space="preserve">74Y43OFL</t>
  </si>
  <si>
    <t xml:space="preserve">R1Z8J1JL</t>
  </si>
  <si>
    <t xml:space="preserve">MHF6GSB6</t>
  </si>
  <si>
    <t xml:space="preserve">4ETZYSN3</t>
  </si>
  <si>
    <t xml:space="preserve">G9H0MWBL</t>
  </si>
  <si>
    <t xml:space="preserve">RCGBY4IA</t>
  </si>
  <si>
    <t xml:space="preserve">0DYZ71WX</t>
  </si>
  <si>
    <t xml:space="preserve">D9LUG4D8</t>
  </si>
  <si>
    <t xml:space="preserve">KXEZ5B3Q</t>
  </si>
  <si>
    <t xml:space="preserve">3UA6O3NG</t>
  </si>
  <si>
    <t xml:space="preserve">VNJQD4Z7</t>
  </si>
  <si>
    <t xml:space="preserve">LRP5IXX5</t>
  </si>
  <si>
    <t xml:space="preserve">6NWIZG2N</t>
  </si>
  <si>
    <t xml:space="preserve">BI36TLO5</t>
  </si>
  <si>
    <t xml:space="preserve">4MPM6ZPU</t>
  </si>
  <si>
    <t xml:space="preserve">2DT6W3HA</t>
  </si>
  <si>
    <t xml:space="preserve">A2PTJA6G</t>
  </si>
  <si>
    <t xml:space="preserve">TBS5Y874</t>
  </si>
  <si>
    <t xml:space="preserve">LE3XYXEF</t>
  </si>
  <si>
    <t xml:space="preserve">5J9CMGDV</t>
  </si>
  <si>
    <t xml:space="preserve">5M58DTJK</t>
  </si>
  <si>
    <t xml:space="preserve">XUSUEAV7</t>
  </si>
  <si>
    <t xml:space="preserve">GYB4W2AU</t>
  </si>
  <si>
    <t xml:space="preserve">KD6MB4AP</t>
  </si>
  <si>
    <t xml:space="preserve">125VIRMX</t>
  </si>
  <si>
    <t xml:space="preserve">LXXW3TRW</t>
  </si>
  <si>
    <t xml:space="preserve">8KJ3H262</t>
  </si>
  <si>
    <t xml:space="preserve">K5CWSFCW</t>
  </si>
  <si>
    <t xml:space="preserve">TO7PGVP1</t>
  </si>
  <si>
    <t xml:space="preserve">5T8Q2YID</t>
  </si>
  <si>
    <t xml:space="preserve">CT3HBBI2</t>
  </si>
  <si>
    <t xml:space="preserve">ZKSJ1DOK</t>
  </si>
  <si>
    <t xml:space="preserve">MV9AO6WU</t>
  </si>
  <si>
    <t xml:space="preserve">A7SA2L21</t>
  </si>
  <si>
    <t xml:space="preserve">IXOHJYRM</t>
  </si>
  <si>
    <t xml:space="preserve">RMNHSNW9</t>
  </si>
  <si>
    <t xml:space="preserve">RP7KA6HS</t>
  </si>
  <si>
    <t xml:space="preserve">97KFQSX1</t>
  </si>
  <si>
    <t xml:space="preserve">YFB7Y92U</t>
  </si>
  <si>
    <t xml:space="preserve">9A9E1KPG</t>
  </si>
  <si>
    <t xml:space="preserve">DR2QE1RW</t>
  </si>
  <si>
    <t xml:space="preserve">FD8YL177</t>
  </si>
  <si>
    <t xml:space="preserve">ULVXOPG3</t>
  </si>
  <si>
    <t xml:space="preserve">AMNKCM1H</t>
  </si>
  <si>
    <t xml:space="preserve">VFZOL6CB</t>
  </si>
  <si>
    <t xml:space="preserve">MCWDHOBT</t>
  </si>
  <si>
    <t xml:space="preserve">FRB34F3W</t>
  </si>
  <si>
    <t xml:space="preserve">DGIYD342</t>
  </si>
  <si>
    <t xml:space="preserve">WUNMIJW9</t>
  </si>
  <si>
    <t xml:space="preserve">AZH0INTS</t>
  </si>
  <si>
    <t xml:space="preserve">N90VSHI2</t>
  </si>
  <si>
    <t xml:space="preserve">9LFX3HBC</t>
  </si>
  <si>
    <t xml:space="preserve">HG07756D</t>
  </si>
  <si>
    <t xml:space="preserve">E7YSM99K</t>
  </si>
  <si>
    <t xml:space="preserve">F5I33E1I</t>
  </si>
  <si>
    <t xml:space="preserve">1R38Y0C1</t>
  </si>
  <si>
    <t xml:space="preserve">V4XHHFO3</t>
  </si>
  <si>
    <t xml:space="preserve">PEX6S873</t>
  </si>
  <si>
    <t xml:space="preserve">QRKHWNRB</t>
  </si>
  <si>
    <t xml:space="preserve">QUFCX2MF</t>
  </si>
  <si>
    <t xml:space="preserve">OBBVVO9O</t>
  </si>
  <si>
    <t xml:space="preserve">GZCWM6GK</t>
  </si>
  <si>
    <t xml:space="preserve">R5I9AAFG</t>
  </si>
  <si>
    <t xml:space="preserve">LUFY70BU</t>
  </si>
  <si>
    <t xml:space="preserve">WLS5J30E</t>
  </si>
  <si>
    <t xml:space="preserve">8INCUUGJ</t>
  </si>
  <si>
    <t xml:space="preserve">J60KKQ4B</t>
  </si>
  <si>
    <t xml:space="preserve">2HS1C21I</t>
  </si>
  <si>
    <t xml:space="preserve">LV5SEMZQ</t>
  </si>
  <si>
    <t xml:space="preserve">BPOTQCFG</t>
  </si>
  <si>
    <t xml:space="preserve">62R8ERQ0</t>
  </si>
  <si>
    <t xml:space="preserve">AKMV6WN5</t>
  </si>
  <si>
    <t xml:space="preserve">HPIKEMB9</t>
  </si>
  <si>
    <t xml:space="preserve">WAF692K8</t>
  </si>
  <si>
    <t xml:space="preserve">RDQZ245F</t>
  </si>
  <si>
    <t xml:space="preserve">ABXW1X4U</t>
  </si>
  <si>
    <t xml:space="preserve">SZ1H1L8I</t>
  </si>
  <si>
    <t xml:space="preserve">7ODLTF4W</t>
  </si>
  <si>
    <t xml:space="preserve">RUCPPMPY</t>
  </si>
  <si>
    <t xml:space="preserve">GACPNKGI</t>
  </si>
  <si>
    <t xml:space="preserve">9PCWAYWC</t>
  </si>
  <si>
    <t xml:space="preserve">DJMPI9TO</t>
  </si>
  <si>
    <t xml:space="preserve">OUIK8VX3</t>
  </si>
  <si>
    <t xml:space="preserve">K0T5LJ3E</t>
  </si>
  <si>
    <t xml:space="preserve">UO6R0X7G</t>
  </si>
  <si>
    <t xml:space="preserve">PC38XXQN</t>
  </si>
  <si>
    <t xml:space="preserve">AEMTQ0GH</t>
  </si>
  <si>
    <t xml:space="preserve">731TOWDY</t>
  </si>
  <si>
    <t xml:space="preserve">UEZOR630</t>
  </si>
  <si>
    <t xml:space="preserve">OJ92D9QU</t>
  </si>
  <si>
    <t xml:space="preserve">JTTLDM4E</t>
  </si>
  <si>
    <t xml:space="preserve">8KQH5XI1</t>
  </si>
  <si>
    <t xml:space="preserve">0MZIJDPM</t>
  </si>
  <si>
    <t xml:space="preserve">7YT7NRV9</t>
  </si>
  <si>
    <t xml:space="preserve">HF2DSIT5</t>
  </si>
  <si>
    <t xml:space="preserve">04OAV3CV</t>
  </si>
  <si>
    <t xml:space="preserve">NISR8D1V</t>
  </si>
  <si>
    <t xml:space="preserve">QDDD0L2Y</t>
  </si>
  <si>
    <t xml:space="preserve">GQPQ6XBD</t>
  </si>
  <si>
    <t xml:space="preserve">3IWUUUCN</t>
  </si>
  <si>
    <t xml:space="preserve">7W8CQJ2Z</t>
  </si>
  <si>
    <t xml:space="preserve">GFXKHCEM</t>
  </si>
  <si>
    <t xml:space="preserve">YH2NHVXC</t>
  </si>
  <si>
    <t xml:space="preserve">JSNPH01N</t>
  </si>
  <si>
    <t xml:space="preserve">BZ9C1LQT</t>
  </si>
  <si>
    <t xml:space="preserve">7UI7YX03</t>
  </si>
  <si>
    <t xml:space="preserve">DW29KM30</t>
  </si>
  <si>
    <t xml:space="preserve">GG85QBTM</t>
  </si>
  <si>
    <t xml:space="preserve">AOZKTGZG</t>
  </si>
  <si>
    <t xml:space="preserve">IIREXAQX</t>
  </si>
  <si>
    <t xml:space="preserve">6X4EEUGA</t>
  </si>
  <si>
    <t xml:space="preserve">HABN7JBG</t>
  </si>
  <si>
    <t xml:space="preserve">GKL9QV5B</t>
  </si>
  <si>
    <t xml:space="preserve">E29GOFUV</t>
  </si>
  <si>
    <t xml:space="preserve">NTGU3NYS</t>
  </si>
  <si>
    <t xml:space="preserve">S9ZUMLSY</t>
  </si>
  <si>
    <t xml:space="preserve">AIN2RE2H</t>
  </si>
  <si>
    <t xml:space="preserve">9MM27P8C</t>
  </si>
  <si>
    <t xml:space="preserve">K5D2IP27</t>
  </si>
  <si>
    <t xml:space="preserve">I8OUZNDS</t>
  </si>
  <si>
    <t xml:space="preserve">HLDA8IA1</t>
  </si>
  <si>
    <t xml:space="preserve">RY8Z6RH2</t>
  </si>
  <si>
    <t xml:space="preserve">S767XDO3</t>
  </si>
  <si>
    <t xml:space="preserve">MAVEITJH</t>
  </si>
  <si>
    <t xml:space="preserve">HI9S2MRZ</t>
  </si>
  <si>
    <t xml:space="preserve">P7AX4B3N</t>
  </si>
  <si>
    <t xml:space="preserve">GC1TSADL</t>
  </si>
  <si>
    <t xml:space="preserve">A6T69X6T</t>
  </si>
  <si>
    <t xml:space="preserve">1U945R0D</t>
  </si>
  <si>
    <t xml:space="preserve">7XSAHM67</t>
  </si>
  <si>
    <t xml:space="preserve">HBN3R2TJ</t>
  </si>
  <si>
    <t xml:space="preserve">QG6BCBXM</t>
  </si>
  <si>
    <t xml:space="preserve">NE0XCH5E</t>
  </si>
  <si>
    <t xml:space="preserve">W01768VM</t>
  </si>
  <si>
    <t xml:space="preserve">CCLIVXMG</t>
  </si>
  <si>
    <t xml:space="preserve">MHMD41XY</t>
  </si>
  <si>
    <t xml:space="preserve">2CRE26AC</t>
  </si>
  <si>
    <t xml:space="preserve">M3PCMYJ0</t>
  </si>
  <si>
    <t xml:space="preserve">H5RRJOD9</t>
  </si>
  <si>
    <t xml:space="preserve">9T954T67</t>
  </si>
  <si>
    <t xml:space="preserve">AU1OZUN8</t>
  </si>
  <si>
    <t xml:space="preserve">A04V2WB3</t>
  </si>
  <si>
    <t xml:space="preserve">OB2PHGFR</t>
  </si>
  <si>
    <t xml:space="preserve">7DOGGIXI</t>
  </si>
  <si>
    <t xml:space="preserve">7CC4DUSQ</t>
  </si>
  <si>
    <t xml:space="preserve">5TOZM59X</t>
  </si>
  <si>
    <t xml:space="preserve">5R408EB5</t>
  </si>
  <si>
    <t xml:space="preserve">N4JDVO8F</t>
  </si>
  <si>
    <t xml:space="preserve">GXJF1O6U</t>
  </si>
  <si>
    <t xml:space="preserve">X7V78ZY0</t>
  </si>
  <si>
    <t xml:space="preserve">P4D1NK6D</t>
  </si>
  <si>
    <t xml:space="preserve">A7YPY8KI</t>
  </si>
  <si>
    <t xml:space="preserve">8FGW6RSX</t>
  </si>
  <si>
    <t xml:space="preserve">3ORQ2R0R</t>
  </si>
  <si>
    <t xml:space="preserve">OWEMO7RD</t>
  </si>
  <si>
    <t xml:space="preserve">ASZNII2J</t>
  </si>
  <si>
    <t xml:space="preserve">6OD1J7MW</t>
  </si>
  <si>
    <t xml:space="preserve">JKAYQ4HQ</t>
  </si>
  <si>
    <t xml:space="preserve">GQNM1QP8</t>
  </si>
  <si>
    <t xml:space="preserve">FQD0IJBC</t>
  </si>
  <si>
    <t xml:space="preserve">65AT4VFM</t>
  </si>
  <si>
    <t xml:space="preserve">8598PVIX</t>
  </si>
  <si>
    <t xml:space="preserve">NRK892VX</t>
  </si>
  <si>
    <t xml:space="preserve">5F1RM2YM</t>
  </si>
  <si>
    <t xml:space="preserve">VQQR3OUI</t>
  </si>
  <si>
    <t xml:space="preserve">1LHU0876</t>
  </si>
  <si>
    <t xml:space="preserve">5NW6HK74</t>
  </si>
  <si>
    <t xml:space="preserve">10YLM9VF</t>
  </si>
  <si>
    <t xml:space="preserve">LN0DF2XI</t>
  </si>
  <si>
    <t xml:space="preserve">6XP6FVMN</t>
  </si>
  <si>
    <t xml:space="preserve">Y6Q7Z0SO</t>
  </si>
  <si>
    <t xml:space="preserve">VJD27D8U</t>
  </si>
  <si>
    <t xml:space="preserve">5KC100IN</t>
  </si>
  <si>
    <t xml:space="preserve">06C1N1F7</t>
  </si>
  <si>
    <t xml:space="preserve">6WIQG92N</t>
  </si>
  <si>
    <t xml:space="preserve">MIA65OVY</t>
  </si>
  <si>
    <t xml:space="preserve">Z216TKEU</t>
  </si>
  <si>
    <t xml:space="preserve">9QX62IL2</t>
  </si>
  <si>
    <t xml:space="preserve">3GRTE6VM</t>
  </si>
  <si>
    <t xml:space="preserve">E4BPOOL6</t>
  </si>
  <si>
    <t xml:space="preserve">DHUG18WU</t>
  </si>
  <si>
    <t xml:space="preserve">8UU0I29V</t>
  </si>
  <si>
    <t xml:space="preserve">7NJS374V</t>
  </si>
  <si>
    <t xml:space="preserve">H3K2E35I</t>
  </si>
  <si>
    <t xml:space="preserve">O1SCOU11</t>
  </si>
  <si>
    <t xml:space="preserve">HYBR36NG</t>
  </si>
  <si>
    <t xml:space="preserve">6Z3EP424</t>
  </si>
  <si>
    <t xml:space="preserve">DP7QR35U</t>
  </si>
  <si>
    <t xml:space="preserve">HEMKK91Z</t>
  </si>
  <si>
    <t xml:space="preserve">GB6C2UK5</t>
  </si>
  <si>
    <t xml:space="preserve">H7GFLCDH</t>
  </si>
  <si>
    <t xml:space="preserve">XAKK81WB</t>
  </si>
  <si>
    <t xml:space="preserve">NCF02FA5</t>
  </si>
  <si>
    <t xml:space="preserve">IQR162ZT</t>
  </si>
  <si>
    <t xml:space="preserve">5U83YWZB</t>
  </si>
  <si>
    <t xml:space="preserve">DB801ISB</t>
  </si>
  <si>
    <t xml:space="preserve">09YE9QOV</t>
  </si>
  <si>
    <t xml:space="preserve">ZZY4516R</t>
  </si>
  <si>
    <t xml:space="preserve">BXXMA7F3</t>
  </si>
  <si>
    <t xml:space="preserve">0P4AAPYX</t>
  </si>
  <si>
    <t xml:space="preserve">O6T5WC3W</t>
  </si>
  <si>
    <t xml:space="preserve">0NO04P6C</t>
  </si>
  <si>
    <t xml:space="preserve">787IRG9Q</t>
  </si>
  <si>
    <t xml:space="preserve">ERFRHR3Z</t>
  </si>
  <si>
    <t xml:space="preserve">NAQKOU0T</t>
  </si>
  <si>
    <t xml:space="preserve">79EABK3X</t>
  </si>
  <si>
    <t xml:space="preserve">OWM3BPGW</t>
  </si>
  <si>
    <t xml:space="preserve">EWDOBEM6</t>
  </si>
  <si>
    <t xml:space="preserve">RIW4VWBW</t>
  </si>
  <si>
    <t xml:space="preserve">WRUG19FZ</t>
  </si>
  <si>
    <t xml:space="preserve">CUR03RXO</t>
  </si>
  <si>
    <t xml:space="preserve">RGCH6CUF</t>
  </si>
  <si>
    <t xml:space="preserve">JX7WZ9UP</t>
  </si>
  <si>
    <t xml:space="preserve">JCPQZ2SN</t>
  </si>
  <si>
    <t xml:space="preserve">6VIK2VX8</t>
  </si>
  <si>
    <t xml:space="preserve">KGZL60NI</t>
  </si>
  <si>
    <t xml:space="preserve">TMZQX7F8</t>
  </si>
  <si>
    <t xml:space="preserve">5JHSTFEZ</t>
  </si>
  <si>
    <t xml:space="preserve">LXM6CTMS</t>
  </si>
  <si>
    <t xml:space="preserve">U2SW8DT1</t>
  </si>
  <si>
    <t xml:space="preserve">SWJ9OOZU</t>
  </si>
  <si>
    <t xml:space="preserve">DC7COE9W</t>
  </si>
  <si>
    <t xml:space="preserve">CK0MDHHM</t>
  </si>
  <si>
    <t xml:space="preserve">ESZY10SI</t>
  </si>
  <si>
    <t xml:space="preserve">WGI2GSKJ</t>
  </si>
  <si>
    <t xml:space="preserve">W4BNO6UL</t>
  </si>
  <si>
    <t xml:space="preserve">75ZOJ3O7</t>
  </si>
  <si>
    <t xml:space="preserve">Y40ADYX7</t>
  </si>
  <si>
    <t xml:space="preserve">9X2S0K15</t>
  </si>
  <si>
    <t xml:space="preserve">3N9I1WH7</t>
  </si>
  <si>
    <t xml:space="preserve">FM2NX2GB</t>
  </si>
  <si>
    <t xml:space="preserve">BVOO33UA</t>
  </si>
  <si>
    <t xml:space="preserve">X96MMTCI</t>
  </si>
  <si>
    <t xml:space="preserve">P4RDU8QM</t>
  </si>
  <si>
    <t xml:space="preserve">3E4VTH6E</t>
  </si>
  <si>
    <t xml:space="preserve">TK29F68V</t>
  </si>
  <si>
    <t xml:space="preserve">34MBPHRL</t>
  </si>
  <si>
    <t xml:space="preserve">MRCYKUX4</t>
  </si>
  <si>
    <t xml:space="preserve">YZ9ZKK3P</t>
  </si>
  <si>
    <t xml:space="preserve">IBS3H6Z4</t>
  </si>
  <si>
    <t xml:space="preserve">TAEUD0HP</t>
  </si>
  <si>
    <t xml:space="preserve">T0SEVT4K</t>
  </si>
  <si>
    <t xml:space="preserve">KMB8TJ0I</t>
  </si>
  <si>
    <t xml:space="preserve">J6OQS0AU</t>
  </si>
  <si>
    <t xml:space="preserve">4X3LNCWH</t>
  </si>
  <si>
    <t xml:space="preserve">C334XDK8</t>
  </si>
  <si>
    <t xml:space="preserve">OZDJFUHH</t>
  </si>
  <si>
    <t xml:space="preserve">BUPUP2TV</t>
  </si>
  <si>
    <t xml:space="preserve">MIY4MF3R</t>
  </si>
  <si>
    <t xml:space="preserve">Q2BB73WT</t>
  </si>
  <si>
    <t xml:space="preserve">MJZP9WYC</t>
  </si>
  <si>
    <t xml:space="preserve">U0E0XHK9</t>
  </si>
  <si>
    <t xml:space="preserve">2FEA30KT</t>
  </si>
  <si>
    <t xml:space="preserve">P2VXL7MO</t>
  </si>
  <si>
    <t xml:space="preserve">YT7QY06V</t>
  </si>
  <si>
    <t xml:space="preserve">R0XAJA2I</t>
  </si>
  <si>
    <t xml:space="preserve">XQ0N9T87</t>
  </si>
  <si>
    <t xml:space="preserve">GHY9QZKG</t>
  </si>
  <si>
    <t xml:space="preserve">IFJ2AE9R</t>
  </si>
  <si>
    <t xml:space="preserve">HEDUIEUN</t>
  </si>
  <si>
    <t xml:space="preserve">YIZ1VQ3U</t>
  </si>
  <si>
    <t xml:space="preserve">FMNSL9TP</t>
  </si>
  <si>
    <t xml:space="preserve">68KYNPDQ</t>
  </si>
  <si>
    <t xml:space="preserve">BWIWI1PC</t>
  </si>
  <si>
    <t xml:space="preserve">3VMC6PGJ</t>
  </si>
  <si>
    <t xml:space="preserve">E2MWXGNG</t>
  </si>
  <si>
    <t xml:space="preserve">5SYJS0HS</t>
  </si>
  <si>
    <t xml:space="preserve">0EYXI1UN</t>
  </si>
  <si>
    <t xml:space="preserve">Z9SY11HK</t>
  </si>
  <si>
    <t xml:space="preserve">NUQPJV8A</t>
  </si>
  <si>
    <t xml:space="preserve">OTJR9SSK</t>
  </si>
  <si>
    <t xml:space="preserve">R9U1QNHQ</t>
  </si>
  <si>
    <t xml:space="preserve">FWTNRN0L</t>
  </si>
  <si>
    <t xml:space="preserve">TTNORNQI</t>
  </si>
  <si>
    <t xml:space="preserve">GYKFAK7W</t>
  </si>
  <si>
    <t xml:space="preserve">3N46WQVI</t>
  </si>
  <si>
    <t xml:space="preserve">FNQYVW3T</t>
  </si>
  <si>
    <t xml:space="preserve">5BRZKG6Y</t>
  </si>
  <si>
    <t xml:space="preserve">XD6R8R5B</t>
  </si>
  <si>
    <t xml:space="preserve">T4MF2SMF</t>
  </si>
  <si>
    <t xml:space="preserve">2BXYT4PD</t>
  </si>
  <si>
    <t xml:space="preserve">2FMT1053</t>
  </si>
  <si>
    <t xml:space="preserve">6TN4T6HN</t>
  </si>
  <si>
    <t xml:space="preserve">CP3JY4PE</t>
  </si>
  <si>
    <t xml:space="preserve">2YLXKON1</t>
  </si>
  <si>
    <t xml:space="preserve">Y2EC6KYG</t>
  </si>
  <si>
    <t xml:space="preserve">7X0T2QOL</t>
  </si>
  <si>
    <t xml:space="preserve">7KKFQ7LX</t>
  </si>
  <si>
    <t xml:space="preserve">Z75R686C</t>
  </si>
  <si>
    <t xml:space="preserve">GIPPUV2F</t>
  </si>
  <si>
    <t xml:space="preserve">NKERMTB8</t>
  </si>
  <si>
    <t xml:space="preserve">Q67320CY</t>
  </si>
  <si>
    <t xml:space="preserve">EL03YRD0</t>
  </si>
  <si>
    <t xml:space="preserve">3KZUBSRU</t>
  </si>
  <si>
    <t xml:space="preserve">6MTURF7Q</t>
  </si>
  <si>
    <t xml:space="preserve">ZE9WX1Q9</t>
  </si>
  <si>
    <t xml:space="preserve">6M89XBL0</t>
  </si>
  <si>
    <t xml:space="preserve">YT2QLCVS</t>
  </si>
  <si>
    <t xml:space="preserve">VMTPCY5G</t>
  </si>
  <si>
    <t xml:space="preserve">CV0BDYMP</t>
  </si>
  <si>
    <t xml:space="preserve">408AHOYL</t>
  </si>
  <si>
    <t xml:space="preserve">557JX4BM</t>
  </si>
  <si>
    <t xml:space="preserve">TLSSOOVB</t>
  </si>
  <si>
    <t xml:space="preserve">29VR6EL4</t>
  </si>
  <si>
    <t xml:space="preserve">AR33M33M</t>
  </si>
  <si>
    <t xml:space="preserve">EQ399D3M</t>
  </si>
  <si>
    <t xml:space="preserve">1D5AYQO6</t>
  </si>
  <si>
    <t xml:space="preserve">GNT6EM5M</t>
  </si>
  <si>
    <t xml:space="preserve">U3ZMURXR</t>
  </si>
  <si>
    <t xml:space="preserve">YNYZNOWR</t>
  </si>
  <si>
    <t xml:space="preserve">HUNM56HY</t>
  </si>
  <si>
    <t xml:space="preserve">SIONXEMH</t>
  </si>
  <si>
    <t xml:space="preserve">P93UCMW8</t>
  </si>
  <si>
    <t xml:space="preserve">DDD515FB</t>
  </si>
  <si>
    <t xml:space="preserve">FX4D649Y</t>
  </si>
  <si>
    <t xml:space="preserve">M2A8EY5Q</t>
  </si>
  <si>
    <t xml:space="preserve">CAXTE48L</t>
  </si>
  <si>
    <t xml:space="preserve">OO3BM7A9</t>
  </si>
  <si>
    <t xml:space="preserve">DOPOI0R5</t>
  </si>
  <si>
    <t xml:space="preserve">LDK61ORQ</t>
  </si>
  <si>
    <t xml:space="preserve">564Y2IOV</t>
  </si>
  <si>
    <t xml:space="preserve">W7VULS00</t>
  </si>
  <si>
    <t xml:space="preserve">PLW3NMLJ</t>
  </si>
  <si>
    <t xml:space="preserve">OI3UIKVF</t>
  </si>
  <si>
    <t xml:space="preserve">8AK1G9IT</t>
  </si>
  <si>
    <t xml:space="preserve">LRLER1XS</t>
  </si>
  <si>
    <t xml:space="preserve">3J1LNCA4</t>
  </si>
  <si>
    <t xml:space="preserve">7F2DDW3C</t>
  </si>
  <si>
    <t xml:space="preserve">RFXH6VDX</t>
  </si>
  <si>
    <t xml:space="preserve">CEOEM2MY</t>
  </si>
  <si>
    <t xml:space="preserve">R7JSQI5U</t>
  </si>
  <si>
    <t xml:space="preserve">OBDEDIXA</t>
  </si>
  <si>
    <t xml:space="preserve">U4L1277G</t>
  </si>
  <si>
    <t xml:space="preserve">6BBYA0L3</t>
  </si>
  <si>
    <t xml:space="preserve">FLXN0TBT</t>
  </si>
  <si>
    <t xml:space="preserve">JZ2VUXZQ</t>
  </si>
  <si>
    <t xml:space="preserve">AJ3CFCFA</t>
  </si>
  <si>
    <t xml:space="preserve">988J5AUI</t>
  </si>
  <si>
    <t xml:space="preserve">DMN53GAI</t>
  </si>
  <si>
    <t xml:space="preserve">LFJVV393</t>
  </si>
  <si>
    <t xml:space="preserve">QQPAK72N</t>
  </si>
  <si>
    <t xml:space="preserve">CYV6MJL9</t>
  </si>
  <si>
    <t xml:space="preserve">YKMHSGNU</t>
  </si>
  <si>
    <t xml:space="preserve">ZA2MIHIM</t>
  </si>
  <si>
    <t xml:space="preserve">PVYIL0X4</t>
  </si>
  <si>
    <t xml:space="preserve">A3JRUDX3</t>
  </si>
  <si>
    <t xml:space="preserve">RSSYISWE</t>
  </si>
  <si>
    <t xml:space="preserve">DUJ52ZYK</t>
  </si>
  <si>
    <t xml:space="preserve">BB46B5C7</t>
  </si>
  <si>
    <t xml:space="preserve">41B62CUB</t>
  </si>
  <si>
    <t xml:space="preserve">DC2NI04U</t>
  </si>
  <si>
    <t xml:space="preserve">VBKF5FPB</t>
  </si>
  <si>
    <t xml:space="preserve">9CLDDA0W</t>
  </si>
  <si>
    <t xml:space="preserve">I5QVV9C5</t>
  </si>
  <si>
    <t xml:space="preserve">SS0ZF7SG</t>
  </si>
  <si>
    <t xml:space="preserve">DZP41ANW</t>
  </si>
  <si>
    <t xml:space="preserve">GRYHHER0</t>
  </si>
  <si>
    <t xml:space="preserve">7GDSUY9K</t>
  </si>
  <si>
    <t xml:space="preserve">ZGW9SCQ0</t>
  </si>
  <si>
    <t xml:space="preserve">ZHI12PI4</t>
  </si>
  <si>
    <t xml:space="preserve">JFBWABB1</t>
  </si>
  <si>
    <t xml:space="preserve">RBHXB5V5</t>
  </si>
  <si>
    <t xml:space="preserve">8W35TVOQ</t>
  </si>
  <si>
    <t xml:space="preserve">UWYFOEMO</t>
  </si>
  <si>
    <t xml:space="preserve">9F2MDA5R</t>
  </si>
  <si>
    <t xml:space="preserve">ZNE0DAIF</t>
  </si>
  <si>
    <t xml:space="preserve">DTCHPCBB</t>
  </si>
  <si>
    <t xml:space="preserve">PT0I4XSM</t>
  </si>
  <si>
    <t xml:space="preserve">X718EF6Y</t>
  </si>
  <si>
    <t xml:space="preserve">IIOVCSHC</t>
  </si>
  <si>
    <t xml:space="preserve">9ZVX7NVU</t>
  </si>
  <si>
    <t xml:space="preserve">I4OJHXIN</t>
  </si>
  <si>
    <t xml:space="preserve">1D8XLZQ8</t>
  </si>
  <si>
    <t xml:space="preserve">FTZ4VYH4</t>
  </si>
  <si>
    <t xml:space="preserve">UBWO7HIV</t>
  </si>
  <si>
    <t xml:space="preserve">IEJHIQYI</t>
  </si>
  <si>
    <t xml:space="preserve">XSQOEHEA</t>
  </si>
  <si>
    <t xml:space="preserve">ZN6HXJ5F</t>
  </si>
  <si>
    <t xml:space="preserve">3IQ19UZ2</t>
  </si>
  <si>
    <t xml:space="preserve">93AE6QM4</t>
  </si>
  <si>
    <t xml:space="preserve">8EX2PGAY</t>
  </si>
  <si>
    <t xml:space="preserve">C0H6SU2X</t>
  </si>
  <si>
    <t xml:space="preserve">JLB353E4</t>
  </si>
  <si>
    <t xml:space="preserve">7U28UXIL</t>
  </si>
  <si>
    <t xml:space="preserve">V2YD7XYV</t>
  </si>
  <si>
    <t xml:space="preserve">1GVU0QTO</t>
  </si>
  <si>
    <t xml:space="preserve">ENL7MDL2</t>
  </si>
  <si>
    <t xml:space="preserve">CLHPJZHP</t>
  </si>
  <si>
    <t xml:space="preserve">M9EU34FE</t>
  </si>
  <si>
    <t xml:space="preserve">W5FH95XO</t>
  </si>
  <si>
    <t xml:space="preserve">2BH5Q718</t>
  </si>
  <si>
    <t xml:space="preserve">2AGA3ALY</t>
  </si>
  <si>
    <t xml:space="preserve">GLUYX9KN</t>
  </si>
  <si>
    <t xml:space="preserve">3SOLZEZX</t>
  </si>
  <si>
    <t xml:space="preserve">B6CHA7CX</t>
  </si>
  <si>
    <t xml:space="preserve">V263VR1Y</t>
  </si>
  <si>
    <t xml:space="preserve">7L89U5DU</t>
  </si>
  <si>
    <t xml:space="preserve">HB740BLB</t>
  </si>
  <si>
    <t xml:space="preserve">7GN8Q4LL</t>
  </si>
  <si>
    <t xml:space="preserve">VDIU10RV</t>
  </si>
  <si>
    <t xml:space="preserve">BZCBQ514</t>
  </si>
  <si>
    <t xml:space="preserve">PFFHM7HR</t>
  </si>
  <si>
    <t xml:space="preserve">EFG5DGV5</t>
  </si>
  <si>
    <t xml:space="preserve">DASMR0EK</t>
  </si>
  <si>
    <t xml:space="preserve">40DPY158</t>
  </si>
  <si>
    <t xml:space="preserve">PYZZ3IS6</t>
  </si>
  <si>
    <t xml:space="preserve">J32XDDAW</t>
  </si>
  <si>
    <t xml:space="preserve">1ZDDZD8B</t>
  </si>
  <si>
    <t xml:space="preserve">1XBC7M9F</t>
  </si>
  <si>
    <t xml:space="preserve">VF1V41RI</t>
  </si>
  <si>
    <t xml:space="preserve">1B4L7TNG</t>
  </si>
  <si>
    <t xml:space="preserve">93AGN8A6</t>
  </si>
  <si>
    <t xml:space="preserve">W2JCRPLX</t>
  </si>
  <si>
    <t xml:space="preserve">DWUD4S0P</t>
  </si>
  <si>
    <t xml:space="preserve">MCE5DKD1</t>
  </si>
  <si>
    <t xml:space="preserve">EV46ES18</t>
  </si>
  <si>
    <t xml:space="preserve">ID3IJHUS</t>
  </si>
  <si>
    <t xml:space="preserve">344I60EI</t>
  </si>
  <si>
    <t xml:space="preserve">AOOFHH6F</t>
  </si>
  <si>
    <t xml:space="preserve">YAR5GGA4</t>
  </si>
  <si>
    <t xml:space="preserve">HNKZ2IC6</t>
  </si>
  <si>
    <t xml:space="preserve">BB6TCH8B</t>
  </si>
  <si>
    <t xml:space="preserve">ZE7ILYKB</t>
  </si>
  <si>
    <t xml:space="preserve">ETZKANFZ</t>
  </si>
  <si>
    <t xml:space="preserve">4FAEDB16</t>
  </si>
  <si>
    <t xml:space="preserve">379DUF2N</t>
  </si>
  <si>
    <t xml:space="preserve">WZVE1NTM</t>
  </si>
  <si>
    <t xml:space="preserve">SCS5H8V1</t>
  </si>
  <si>
    <t xml:space="preserve">81MXE1H7</t>
  </si>
  <si>
    <t xml:space="preserve">FW2XJG9S</t>
  </si>
  <si>
    <t xml:space="preserve">R7JI95HZ</t>
  </si>
  <si>
    <t xml:space="preserve">VBA34LWX</t>
  </si>
  <si>
    <t xml:space="preserve">1WHXI2RW</t>
  </si>
  <si>
    <t xml:space="preserve">G5JP0G7Q</t>
  </si>
  <si>
    <t xml:space="preserve">EBRWSMI0</t>
  </si>
  <si>
    <t xml:space="preserve">9SLINQY5</t>
  </si>
  <si>
    <t xml:space="preserve">L5U7OT6O</t>
  </si>
  <si>
    <t xml:space="preserve">LMKNU8IZ</t>
  </si>
  <si>
    <t xml:space="preserve">D5NZQIWU</t>
  </si>
  <si>
    <t xml:space="preserve">Z0BGG6IJ</t>
  </si>
  <si>
    <t xml:space="preserve">MGP9HCUL</t>
  </si>
  <si>
    <t xml:space="preserve">0GJ586J0</t>
  </si>
  <si>
    <t xml:space="preserve">4V0S4BA3</t>
  </si>
  <si>
    <t xml:space="preserve">IJ817GQJ</t>
  </si>
  <si>
    <t xml:space="preserve">1YYN3PBU</t>
  </si>
  <si>
    <t xml:space="preserve">JA5G7YBO</t>
  </si>
  <si>
    <t xml:space="preserve">CJ5U6GX3</t>
  </si>
  <si>
    <t xml:space="preserve">JDXSS1HT</t>
  </si>
  <si>
    <t xml:space="preserve">4R1NMA9E</t>
  </si>
  <si>
    <t xml:space="preserve">CDA8Y12G</t>
  </si>
  <si>
    <t xml:space="preserve">RYLLRATF</t>
  </si>
  <si>
    <t xml:space="preserve">RRKQ0P07</t>
  </si>
  <si>
    <t xml:space="preserve">4IT33RBO</t>
  </si>
  <si>
    <t xml:space="preserve">3PVNGGBX</t>
  </si>
  <si>
    <t xml:space="preserve">MN6E59H6</t>
  </si>
  <si>
    <t xml:space="preserve">WFCEPHD3</t>
  </si>
  <si>
    <t xml:space="preserve">KP6NOWM7</t>
  </si>
  <si>
    <t xml:space="preserve">COWC9H9T</t>
  </si>
  <si>
    <t xml:space="preserve">ZTHMJWYZ</t>
  </si>
  <si>
    <t xml:space="preserve">9Y85N0W5</t>
  </si>
  <si>
    <t xml:space="preserve">CRW2CCMB</t>
  </si>
  <si>
    <t xml:space="preserve">7FER10E1</t>
  </si>
  <si>
    <t xml:space="preserve">8GMDSXYY</t>
  </si>
  <si>
    <t xml:space="preserve">677XNEFB</t>
  </si>
  <si>
    <t xml:space="preserve">7PWQUE7O</t>
  </si>
  <si>
    <t xml:space="preserve">ELCQKUQU</t>
  </si>
  <si>
    <t xml:space="preserve">CVPH0J04</t>
  </si>
  <si>
    <t xml:space="preserve">7SH51ME1</t>
  </si>
  <si>
    <t xml:space="preserve">120BESB3</t>
  </si>
  <si>
    <t xml:space="preserve">VF651O1V</t>
  </si>
  <si>
    <t xml:space="preserve">VZS17M7X</t>
  </si>
  <si>
    <t xml:space="preserve">BED55OSG</t>
  </si>
  <si>
    <t xml:space="preserve">QJ25CASO</t>
  </si>
  <si>
    <t xml:space="preserve">8TRT2HNF</t>
  </si>
  <si>
    <t xml:space="preserve">ZLN48IIP</t>
  </si>
  <si>
    <t xml:space="preserve">XM4VD3NN</t>
  </si>
  <si>
    <t xml:space="preserve">NUA0OE6Z</t>
  </si>
  <si>
    <t xml:space="preserve">GDOHDB6U</t>
  </si>
  <si>
    <t xml:space="preserve">I58DG1XE</t>
  </si>
  <si>
    <t xml:space="preserve">9ILB20UV</t>
  </si>
  <si>
    <t xml:space="preserve">KG5JIU81</t>
  </si>
  <si>
    <t xml:space="preserve">4XGA0K6N</t>
  </si>
  <si>
    <t xml:space="preserve">3M03SX77</t>
  </si>
  <si>
    <t xml:space="preserve">C7Y0UUIN</t>
  </si>
  <si>
    <t xml:space="preserve">J6F10SFK</t>
  </si>
  <si>
    <t xml:space="preserve">IKU97NEU</t>
  </si>
  <si>
    <t xml:space="preserve">UC7JT39Q</t>
  </si>
  <si>
    <t xml:space="preserve">6S2ABHZS</t>
  </si>
  <si>
    <t xml:space="preserve">COM9RNBL</t>
  </si>
  <si>
    <t xml:space="preserve">C9330YF1</t>
  </si>
  <si>
    <t xml:space="preserve">610UUEAG</t>
  </si>
  <si>
    <t xml:space="preserve">1O1GVZEU</t>
  </si>
  <si>
    <t xml:space="preserve">AUJ21SKT</t>
  </si>
  <si>
    <t xml:space="preserve">FK3NS3EW</t>
  </si>
  <si>
    <t xml:space="preserve">CY7C3ZPJ</t>
  </si>
  <si>
    <t xml:space="preserve">HEOTZFII</t>
  </si>
  <si>
    <t xml:space="preserve">WUWOHRX2</t>
  </si>
  <si>
    <t xml:space="preserve">KXY0TY2K</t>
  </si>
  <si>
    <t xml:space="preserve">QP006VDE</t>
  </si>
  <si>
    <t xml:space="preserve">DNUTJO70</t>
  </si>
  <si>
    <t xml:space="preserve">86C26QSR</t>
  </si>
  <si>
    <t xml:space="preserve">SHGSBZU8</t>
  </si>
  <si>
    <t xml:space="preserve">RG893DYQ</t>
  </si>
  <si>
    <t xml:space="preserve">WQSJNIEZ</t>
  </si>
  <si>
    <t xml:space="preserve">V8M89S4W</t>
  </si>
  <si>
    <t xml:space="preserve">J71N4WQ6</t>
  </si>
  <si>
    <t xml:space="preserve">73086D08</t>
  </si>
  <si>
    <t xml:space="preserve">GL1YE4PQ</t>
  </si>
  <si>
    <t xml:space="preserve">HFUZQFQQ</t>
  </si>
  <si>
    <t xml:space="preserve">OCHUEK3V</t>
  </si>
  <si>
    <t xml:space="preserve">DU0DYV80</t>
  </si>
  <si>
    <t xml:space="preserve">3C5KXGO6</t>
  </si>
  <si>
    <t xml:space="preserve">95532CI0</t>
  </si>
  <si>
    <t xml:space="preserve">VQUCVSOL</t>
  </si>
  <si>
    <t xml:space="preserve">2NN7T8LG</t>
  </si>
  <si>
    <t xml:space="preserve">SLCWM9BH</t>
  </si>
  <si>
    <t xml:space="preserve">8JP05QQR</t>
  </si>
  <si>
    <t xml:space="preserve">TWXUDY78</t>
  </si>
  <si>
    <t xml:space="preserve">K4KNZQY6</t>
  </si>
  <si>
    <t xml:space="preserve">3SEMPUU1</t>
  </si>
  <si>
    <t xml:space="preserve">8W87JE97</t>
  </si>
  <si>
    <t xml:space="preserve">RQM0PS59</t>
  </si>
  <si>
    <t xml:space="preserve">483NKH0E</t>
  </si>
  <si>
    <t xml:space="preserve">N3GVE0VP</t>
  </si>
  <si>
    <t xml:space="preserve">WS3BIQ4S</t>
  </si>
  <si>
    <t xml:space="preserve">TB27K4GC</t>
  </si>
  <si>
    <t xml:space="preserve">VO8WTDHE</t>
  </si>
  <si>
    <t xml:space="preserve">5FX5TX9L</t>
  </si>
  <si>
    <t xml:space="preserve">4G0X8VHP</t>
  </si>
  <si>
    <t xml:space="preserve">21JDZDNJ</t>
  </si>
  <si>
    <t xml:space="preserve">OERROEPM</t>
  </si>
  <si>
    <t xml:space="preserve">12GLKKV4</t>
  </si>
  <si>
    <t xml:space="preserve">C3QK8M7F</t>
  </si>
  <si>
    <t xml:space="preserve">9BXXDYH9</t>
  </si>
  <si>
    <t xml:space="preserve">AG0H8IAZ</t>
  </si>
  <si>
    <t xml:space="preserve">28FTXKAB</t>
  </si>
  <si>
    <t xml:space="preserve">JBY30BSR</t>
  </si>
  <si>
    <t xml:space="preserve">KAHKF9H1</t>
  </si>
  <si>
    <t xml:space="preserve">XNC9UMYH</t>
  </si>
  <si>
    <t xml:space="preserve">BQINW2LB</t>
  </si>
  <si>
    <t xml:space="preserve">BLFMYCVF</t>
  </si>
  <si>
    <t xml:space="preserve">RKVXBXBM</t>
  </si>
  <si>
    <t xml:space="preserve">B7Q6Q7S2</t>
  </si>
  <si>
    <t xml:space="preserve">3DYZN86H</t>
  </si>
  <si>
    <t xml:space="preserve">FCCI80H2</t>
  </si>
  <si>
    <t xml:space="preserve">ALQRAPZR</t>
  </si>
  <si>
    <t xml:space="preserve">7SPRU76Q</t>
  </si>
  <si>
    <t xml:space="preserve">ORG6MXKF</t>
  </si>
  <si>
    <t xml:space="preserve">ZI89S9HC</t>
  </si>
  <si>
    <t xml:space="preserve">LSJ2A8ZX</t>
  </si>
  <si>
    <t xml:space="preserve">9D06AK8T</t>
  </si>
  <si>
    <t xml:space="preserve">BOVKZHAZ</t>
  </si>
  <si>
    <t xml:space="preserve">3X5BD9NU</t>
  </si>
  <si>
    <t xml:space="preserve">5URQT67R</t>
  </si>
  <si>
    <t xml:space="preserve">YX4E972E</t>
  </si>
  <si>
    <t xml:space="preserve">RB8LSFVK</t>
  </si>
  <si>
    <t xml:space="preserve">NEFPSWOJ</t>
  </si>
  <si>
    <t xml:space="preserve">EGEJA2HY</t>
  </si>
  <si>
    <t xml:space="preserve">CQZSFN7C</t>
  </si>
  <si>
    <t xml:space="preserve">NTNYA5PE</t>
  </si>
  <si>
    <t xml:space="preserve">K0G1IB3Q</t>
  </si>
  <si>
    <t xml:space="preserve">FR8FT0ZX</t>
  </si>
  <si>
    <t xml:space="preserve">YTSX7IW3</t>
  </si>
  <si>
    <t xml:space="preserve">Q3HYAWDW</t>
  </si>
  <si>
    <t xml:space="preserve">EQS3UNXX</t>
  </si>
  <si>
    <t xml:space="preserve">DZR5L7XQ</t>
  </si>
  <si>
    <t xml:space="preserve">PYLS9RJH</t>
  </si>
  <si>
    <t xml:space="preserve">XYRO1TLJ</t>
  </si>
  <si>
    <t xml:space="preserve">QXT65QTI</t>
  </si>
  <si>
    <t xml:space="preserve">8RTR1VMP</t>
  </si>
  <si>
    <t xml:space="preserve">T7RA32XV</t>
  </si>
  <si>
    <t xml:space="preserve">7UL8T1BZ</t>
  </si>
  <si>
    <t xml:space="preserve">CDFKC6E0</t>
  </si>
  <si>
    <t xml:space="preserve">Z005FB1N</t>
  </si>
  <si>
    <t xml:space="preserve">LYAFXO9B</t>
  </si>
  <si>
    <t xml:space="preserve">SNY2UWJ2</t>
  </si>
  <si>
    <t xml:space="preserve">UFIAFP10</t>
  </si>
  <si>
    <t xml:space="preserve">MG7CZFIG</t>
  </si>
  <si>
    <t xml:space="preserve">5COSD90U</t>
  </si>
  <si>
    <t xml:space="preserve">S5E8MBO3</t>
  </si>
  <si>
    <t xml:space="preserve">707CQDQK</t>
  </si>
  <si>
    <t xml:space="preserve">PU2UJDTV</t>
  </si>
  <si>
    <t xml:space="preserve">ASN7OCWQ</t>
  </si>
  <si>
    <t xml:space="preserve">9USDNUBL</t>
  </si>
  <si>
    <t xml:space="preserve">JR76K5YA</t>
  </si>
  <si>
    <t xml:space="preserve">VIHXI2JA</t>
  </si>
  <si>
    <t xml:space="preserve">KFXZNC4N</t>
  </si>
  <si>
    <t xml:space="preserve">SJ62BMK5</t>
  </si>
  <si>
    <t xml:space="preserve">AKMDEG3I</t>
  </si>
  <si>
    <t xml:space="preserve">568NS3GO</t>
  </si>
  <si>
    <t xml:space="preserve">IYKSBD0U</t>
  </si>
  <si>
    <t xml:space="preserve">XBO6IN0E</t>
  </si>
  <si>
    <t xml:space="preserve">U1SBKB0U</t>
  </si>
  <si>
    <t xml:space="preserve">5ZA8MURX</t>
  </si>
  <si>
    <t xml:space="preserve">Y7AC2LSL</t>
  </si>
  <si>
    <t xml:space="preserve">021Z2J9L</t>
  </si>
  <si>
    <t xml:space="preserve">W8W6N0LL</t>
  </si>
  <si>
    <t xml:space="preserve">KUAZF4E7</t>
  </si>
  <si>
    <t xml:space="preserve">BY1TB6D2</t>
  </si>
  <si>
    <t xml:space="preserve">DZQW0KQ4</t>
  </si>
  <si>
    <t xml:space="preserve">BBGCBEUY</t>
  </si>
  <si>
    <t xml:space="preserve">6PHF576T</t>
  </si>
  <si>
    <t xml:space="preserve">XN43RX9C</t>
  </si>
  <si>
    <t xml:space="preserve">W66UPKL4</t>
  </si>
  <si>
    <t xml:space="preserve">WD7Q5D3G</t>
  </si>
  <si>
    <t xml:space="preserve">ZC987DAQ</t>
  </si>
  <si>
    <t xml:space="preserve">AOVU3VUJ</t>
  </si>
  <si>
    <t xml:space="preserve">YDUL6H8V</t>
  </si>
  <si>
    <t xml:space="preserve">99EA6HXJ</t>
  </si>
  <si>
    <t xml:space="preserve">Z7Q2USU1</t>
  </si>
  <si>
    <t xml:space="preserve">ORJRH2SQ</t>
  </si>
  <si>
    <t xml:space="preserve">7FVBMH48</t>
  </si>
  <si>
    <t xml:space="preserve">714B6OB2</t>
  </si>
  <si>
    <t xml:space="preserve">W6OX0S1Q</t>
  </si>
  <si>
    <t xml:space="preserve">B5WZQP1F</t>
  </si>
  <si>
    <t xml:space="preserve">5378T3K3</t>
  </si>
  <si>
    <t xml:space="preserve">3THRXZLP</t>
  </si>
  <si>
    <t xml:space="preserve">H45TYGRR</t>
  </si>
  <si>
    <t xml:space="preserve">OQAXHZXD</t>
  </si>
  <si>
    <t xml:space="preserve">M0PGP5H2</t>
  </si>
  <si>
    <t xml:space="preserve">PJ21R88K</t>
  </si>
  <si>
    <t xml:space="preserve">RFQFJLNJ</t>
  </si>
  <si>
    <t xml:space="preserve">8BZLOF0K</t>
  </si>
  <si>
    <t xml:space="preserve">Q1CFR580</t>
  </si>
  <si>
    <t xml:space="preserve">OBFCOV33</t>
  </si>
  <si>
    <t xml:space="preserve">0H9C9J03</t>
  </si>
  <si>
    <t xml:space="preserve">KK5YBPU6</t>
  </si>
  <si>
    <t xml:space="preserve">XP1PQSPC</t>
  </si>
  <si>
    <t xml:space="preserve">K3KT8S1F</t>
  </si>
  <si>
    <t xml:space="preserve">RYNZ2WOK</t>
  </si>
  <si>
    <t xml:space="preserve">XXD7OQOH</t>
  </si>
  <si>
    <t xml:space="preserve">0N2VYY6Z</t>
  </si>
  <si>
    <t xml:space="preserve">LWCKCV0M</t>
  </si>
  <si>
    <t xml:space="preserve">50AWO49B</t>
  </si>
  <si>
    <t xml:space="preserve">OPFBXGFV</t>
  </si>
  <si>
    <t xml:space="preserve">YGUOEIEG</t>
  </si>
  <si>
    <t xml:space="preserve">SEYFLN8Y</t>
  </si>
  <si>
    <t xml:space="preserve">9FE75D1D</t>
  </si>
  <si>
    <t xml:space="preserve">IMLFM79C</t>
  </si>
  <si>
    <t xml:space="preserve">Y93GK95W</t>
  </si>
  <si>
    <t xml:space="preserve">HQKUH8XA</t>
  </si>
  <si>
    <t xml:space="preserve">6R6T68GL</t>
  </si>
  <si>
    <t xml:space="preserve">PGT70Q4T</t>
  </si>
  <si>
    <t xml:space="preserve">LOSUVU4T</t>
  </si>
  <si>
    <t xml:space="preserve">85LVQ6PB</t>
  </si>
  <si>
    <t xml:space="preserve">OQBVGILR</t>
  </si>
  <si>
    <t xml:space="preserve">1WPZ1MCO</t>
  </si>
  <si>
    <t xml:space="preserve">1AQKM7VU</t>
  </si>
  <si>
    <t xml:space="preserve">V7T9ZP6C</t>
  </si>
  <si>
    <t xml:space="preserve">TEF07JM6</t>
  </si>
  <si>
    <t xml:space="preserve">I83GQQHA</t>
  </si>
  <si>
    <t xml:space="preserve">JXUSPNPV</t>
  </si>
  <si>
    <t xml:space="preserve">K79T6VNV</t>
  </si>
  <si>
    <t xml:space="preserve">Q25T8PKX</t>
  </si>
  <si>
    <t xml:space="preserve">SMP2K39G</t>
  </si>
  <si>
    <t xml:space="preserve">75JW1GRR</t>
  </si>
  <si>
    <t xml:space="preserve">P7X2J5DO</t>
  </si>
  <si>
    <t xml:space="preserve">LKBDKJLM</t>
  </si>
  <si>
    <t xml:space="preserve">9OT0018Y</t>
  </si>
  <si>
    <t xml:space="preserve">MG1YUTUE</t>
  </si>
  <si>
    <t xml:space="preserve">PEIZDYXE</t>
  </si>
  <si>
    <t xml:space="preserve">HGG0EZ00</t>
  </si>
  <si>
    <t xml:space="preserve">LHG76MIU</t>
  </si>
  <si>
    <t xml:space="preserve">KL8PCQXC</t>
  </si>
  <si>
    <t xml:space="preserve">SH0S5N6U</t>
  </si>
  <si>
    <t xml:space="preserve">M3306MKK</t>
  </si>
  <si>
    <t xml:space="preserve">O691ZXXH</t>
  </si>
  <si>
    <t xml:space="preserve">2T0GMDKK</t>
  </si>
  <si>
    <t xml:space="preserve">ZK6HTTBB</t>
  </si>
  <si>
    <t xml:space="preserve">0HUWQWOJ</t>
  </si>
  <si>
    <t xml:space="preserve">C35YI5NJ</t>
  </si>
  <si>
    <t xml:space="preserve">8SLDCS0F</t>
  </si>
  <si>
    <t xml:space="preserve">82LY53FE</t>
  </si>
  <si>
    <t xml:space="preserve">NGG8O0JX</t>
  </si>
  <si>
    <t xml:space="preserve">GH0FU105</t>
  </si>
  <si>
    <t xml:space="preserve">STC921ZX</t>
  </si>
  <si>
    <t xml:space="preserve">AZCY0HUP</t>
  </si>
  <si>
    <t xml:space="preserve">7CMG05CY</t>
  </si>
  <si>
    <t xml:space="preserve">KDNNV952</t>
  </si>
  <si>
    <t xml:space="preserve">B2FSFXKA</t>
  </si>
  <si>
    <t xml:space="preserve">W72TPY7P</t>
  </si>
  <si>
    <t xml:space="preserve">I15B3BNW</t>
  </si>
  <si>
    <t xml:space="preserve">1CT3EWJ8</t>
  </si>
  <si>
    <t xml:space="preserve">W5ABRRKC</t>
  </si>
  <si>
    <t xml:space="preserve">EMK9P63G</t>
  </si>
  <si>
    <t xml:space="preserve">QVP4LFVD</t>
  </si>
  <si>
    <t xml:space="preserve">LB6S2ONR</t>
  </si>
  <si>
    <t xml:space="preserve">0OXJ2HOP</t>
  </si>
  <si>
    <t xml:space="preserve">N2249A7T</t>
  </si>
  <si>
    <t xml:space="preserve">5HHFR0VZ</t>
  </si>
  <si>
    <t xml:space="preserve">XSEG5T4H</t>
  </si>
  <si>
    <t xml:space="preserve">ON821ADT</t>
  </si>
  <si>
    <t xml:space="preserve">ZM1HKZRS</t>
  </si>
  <si>
    <t xml:space="preserve">ZSYWCL6R</t>
  </si>
  <si>
    <t xml:space="preserve">9E3UNPHY</t>
  </si>
  <si>
    <t xml:space="preserve">86MJT5KR</t>
  </si>
  <si>
    <t xml:space="preserve">9TTQYYIW</t>
  </si>
  <si>
    <t xml:space="preserve">Z9WFXNX3</t>
  </si>
  <si>
    <t xml:space="preserve">MBBBOMEV</t>
  </si>
  <si>
    <t xml:space="preserve">921APYA3</t>
  </si>
  <si>
    <t xml:space="preserve">WZKN6PO4</t>
  </si>
  <si>
    <t xml:space="preserve">K9KGXL2E</t>
  </si>
  <si>
    <t xml:space="preserve">HNCSYU4T</t>
  </si>
  <si>
    <t xml:space="preserve">FXYOCA0G</t>
  </si>
  <si>
    <t xml:space="preserve">3F5MZNEH</t>
  </si>
  <si>
    <t xml:space="preserve">M6WEJXC0</t>
  </si>
  <si>
    <t xml:space="preserve">E67P9Y3Q</t>
  </si>
  <si>
    <t xml:space="preserve">6ROE69W5</t>
  </si>
  <si>
    <t xml:space="preserve">IT10CFQH</t>
  </si>
  <si>
    <t xml:space="preserve">A194RP0I</t>
  </si>
  <si>
    <t xml:space="preserve">RNTOJ78L</t>
  </si>
  <si>
    <t xml:space="preserve">YFS5KLJJ</t>
  </si>
  <si>
    <t xml:space="preserve">KFPM2LJW</t>
  </si>
  <si>
    <t xml:space="preserve">4501T63I</t>
  </si>
  <si>
    <t xml:space="preserve">EQCD7G7Q</t>
  </si>
  <si>
    <t xml:space="preserve">HF8ABDF6</t>
  </si>
  <si>
    <t xml:space="preserve">F5VDTC4M</t>
  </si>
  <si>
    <t xml:space="preserve">UO4KXDBC</t>
  </si>
  <si>
    <t xml:space="preserve">6WTNSL1T</t>
  </si>
  <si>
    <t xml:space="preserve">GFV4W89I</t>
  </si>
  <si>
    <t xml:space="preserve">60UOBOEM</t>
  </si>
  <si>
    <t xml:space="preserve">I995O4XJ</t>
  </si>
  <si>
    <t xml:space="preserve">5RNWV17L</t>
  </si>
  <si>
    <t xml:space="preserve">E887HZT1</t>
  </si>
  <si>
    <t xml:space="preserve">Y3CYQGPH</t>
  </si>
  <si>
    <t xml:space="preserve">0WWDVOM3</t>
  </si>
  <si>
    <t xml:space="preserve">QPPUCKFM</t>
  </si>
  <si>
    <t xml:space="preserve">QDGUWTLU</t>
  </si>
  <si>
    <t xml:space="preserve">516FJUNB</t>
  </si>
  <si>
    <t xml:space="preserve">4V9NMGEA</t>
  </si>
  <si>
    <t xml:space="preserve">9PWM6RYC</t>
  </si>
  <si>
    <t xml:space="preserve">I0TSIELX</t>
  </si>
  <si>
    <t xml:space="preserve">Y38ULZPM</t>
  </si>
  <si>
    <t xml:space="preserve">ECCVMNUZ</t>
  </si>
  <si>
    <t xml:space="preserve">IJLPV177</t>
  </si>
  <si>
    <t xml:space="preserve">RMW0TRSZ</t>
  </si>
  <si>
    <t xml:space="preserve">GNENBXRW</t>
  </si>
  <si>
    <t xml:space="preserve">L20NI94X</t>
  </si>
  <si>
    <t xml:space="preserve">IN9S33CD</t>
  </si>
  <si>
    <t xml:space="preserve">10IY4PV4</t>
  </si>
  <si>
    <t xml:space="preserve">ZW7N89K3</t>
  </si>
  <si>
    <t xml:space="preserve">JXUXBANJ</t>
  </si>
  <si>
    <t xml:space="preserve">CR20TBUT</t>
  </si>
  <si>
    <t xml:space="preserve">MLC5KY2R</t>
  </si>
  <si>
    <t xml:space="preserve">265SZR01</t>
  </si>
  <si>
    <t xml:space="preserve">OPYWK3XE</t>
  </si>
  <si>
    <t xml:space="preserve">2VTBUOXA</t>
  </si>
  <si>
    <t xml:space="preserve">6YEF304L</t>
  </si>
  <si>
    <t xml:space="preserve">6AALZVSE</t>
  </si>
  <si>
    <t xml:space="preserve">LGTIXQ46</t>
  </si>
  <si>
    <t xml:space="preserve">DA6LGJ66</t>
  </si>
  <si>
    <t xml:space="preserve">SDS8SAZC</t>
  </si>
  <si>
    <t xml:space="preserve">X8GGF9MG</t>
  </si>
  <si>
    <t xml:space="preserve">QD8F0CI6</t>
  </si>
  <si>
    <t xml:space="preserve">7K0S2P6K</t>
  </si>
  <si>
    <t xml:space="preserve">G1C9IG0T</t>
  </si>
  <si>
    <t xml:space="preserve">K127AFNP</t>
  </si>
  <si>
    <t xml:space="preserve">4K7PRO1B</t>
  </si>
  <si>
    <t xml:space="preserve">SW75F1Q1</t>
  </si>
  <si>
    <t xml:space="preserve">0Z6MNUF2</t>
  </si>
  <si>
    <t xml:space="preserve">M9GP930T</t>
  </si>
  <si>
    <t xml:space="preserve">APWT2PFU</t>
  </si>
  <si>
    <t xml:space="preserve">YMMQA65I</t>
  </si>
  <si>
    <t xml:space="preserve">DG6RIZ6R</t>
  </si>
  <si>
    <t xml:space="preserve">OTLQMB5X</t>
  </si>
  <si>
    <t xml:space="preserve">J9OP2A5I</t>
  </si>
  <si>
    <t xml:space="preserve">OIFERO7S</t>
  </si>
  <si>
    <t xml:space="preserve">H26RG9KC</t>
  </si>
  <si>
    <t xml:space="preserve">5VKRCTJE</t>
  </si>
  <si>
    <t xml:space="preserve">0X1AY1FM</t>
  </si>
  <si>
    <t xml:space="preserve">XAC1J3TF</t>
  </si>
  <si>
    <t xml:space="preserve">M3IMVC9G</t>
  </si>
  <si>
    <t xml:space="preserve">XR3BL1JL</t>
  </si>
  <si>
    <t xml:space="preserve">OK39IHP1</t>
  </si>
  <si>
    <t xml:space="preserve">SHE8LB0Y</t>
  </si>
  <si>
    <t xml:space="preserve">9D6NTQ16</t>
  </si>
  <si>
    <t xml:space="preserve">WC8KQJV9</t>
  </si>
  <si>
    <t xml:space="preserve">77WSI0TH</t>
  </si>
  <si>
    <t xml:space="preserve">83JP1K4E</t>
  </si>
  <si>
    <t xml:space="preserve">ME3H0RUJ</t>
  </si>
  <si>
    <t xml:space="preserve">YRTI0EKE</t>
  </si>
  <si>
    <t xml:space="preserve">4X3H9YD5</t>
  </si>
  <si>
    <t xml:space="preserve">ZTVWSE98</t>
  </si>
  <si>
    <t xml:space="preserve">YTGQKC7A</t>
  </si>
  <si>
    <t xml:space="preserve">DYWMK8OF</t>
  </si>
  <si>
    <t xml:space="preserve">81DUFIPO</t>
  </si>
  <si>
    <t xml:space="preserve">LC2RIMSX</t>
  </si>
  <si>
    <t xml:space="preserve">3A7G5K0E</t>
  </si>
  <si>
    <t xml:space="preserve">WWCMITY9</t>
  </si>
  <si>
    <t xml:space="preserve">OXNWRI4I</t>
  </si>
  <si>
    <t xml:space="preserve">FUHP1IXR</t>
  </si>
  <si>
    <t xml:space="preserve">24REVMX7</t>
  </si>
  <si>
    <t xml:space="preserve">DLGW8Y7B</t>
  </si>
  <si>
    <t xml:space="preserve">FEGSJ8QI</t>
  </si>
  <si>
    <t xml:space="preserve">1SKIPYI7</t>
  </si>
  <si>
    <t xml:space="preserve">H6AN87LE</t>
  </si>
  <si>
    <t xml:space="preserve">DLQNAOWB</t>
  </si>
  <si>
    <t xml:space="preserve">CJ05Q2G5</t>
  </si>
  <si>
    <t xml:space="preserve">90K2ZTKB</t>
  </si>
  <si>
    <t xml:space="preserve">0YPN92QB</t>
  </si>
  <si>
    <t xml:space="preserve">6AO6E15O</t>
  </si>
  <si>
    <t xml:space="preserve">OW9OM3UO</t>
  </si>
  <si>
    <t xml:space="preserve">CQW6TYOX</t>
  </si>
  <si>
    <t xml:space="preserve">P7H8UY1P</t>
  </si>
  <si>
    <t xml:space="preserve">6XLFG3VK</t>
  </si>
  <si>
    <t xml:space="preserve">CI9S6CST</t>
  </si>
  <si>
    <t xml:space="preserve">EUQCW0ZA</t>
  </si>
  <si>
    <t xml:space="preserve">06KTPHYC</t>
  </si>
  <si>
    <t xml:space="preserve">H1Y2W48V</t>
  </si>
  <si>
    <t xml:space="preserve">55NG8O95</t>
  </si>
  <si>
    <t xml:space="preserve">8ODHXBNE</t>
  </si>
  <si>
    <t xml:space="preserve">9SRD5NCR</t>
  </si>
  <si>
    <t xml:space="preserve">EYWL3H5G</t>
  </si>
  <si>
    <t xml:space="preserve">M2ZRU2UH</t>
  </si>
  <si>
    <t xml:space="preserve">QJ1DIUN7</t>
  </si>
  <si>
    <t xml:space="preserve">23J295J4</t>
  </si>
  <si>
    <t xml:space="preserve">ORUHS3Q2</t>
  </si>
  <si>
    <t xml:space="preserve">9RLSCMM9</t>
  </si>
  <si>
    <t xml:space="preserve">0VG9PGMI</t>
  </si>
  <si>
    <t xml:space="preserve">8PLXH354</t>
  </si>
  <si>
    <t xml:space="preserve">KJ4NAGS5</t>
  </si>
  <si>
    <t xml:space="preserve">LMU41E2W</t>
  </si>
  <si>
    <t xml:space="preserve">9EICLJHY</t>
  </si>
  <si>
    <t xml:space="preserve">1H2PVLZ3</t>
  </si>
  <si>
    <t xml:space="preserve">PW7QNSFG</t>
  </si>
  <si>
    <t xml:space="preserve">I3TDKU30</t>
  </si>
  <si>
    <t xml:space="preserve">QEZ2X87C</t>
  </si>
  <si>
    <t xml:space="preserve">XT8HCGAD</t>
  </si>
  <si>
    <t xml:space="preserve">WIQQUZRQ</t>
  </si>
  <si>
    <t xml:space="preserve">S2XTTF3B</t>
  </si>
  <si>
    <t xml:space="preserve">86GSJWQW</t>
  </si>
  <si>
    <t xml:space="preserve">S8Y9AAWC</t>
  </si>
  <si>
    <t xml:space="preserve">9F407X6U</t>
  </si>
  <si>
    <t xml:space="preserve">61IKUAZI</t>
  </si>
  <si>
    <t xml:space="preserve">6ZSAKAHX</t>
  </si>
  <si>
    <t xml:space="preserve">OXW7DBDT</t>
  </si>
  <si>
    <t xml:space="preserve">W5EGDYPK</t>
  </si>
  <si>
    <t xml:space="preserve">P8QXRXMR</t>
  </si>
  <si>
    <t xml:space="preserve">35KZ6QTP</t>
  </si>
  <si>
    <t xml:space="preserve">1LY8CAXD</t>
  </si>
  <si>
    <t xml:space="preserve">ADS3CQ4B</t>
  </si>
  <si>
    <t xml:space="preserve">IIKN6Q8E</t>
  </si>
  <si>
    <t xml:space="preserve">1B2WYHTY</t>
  </si>
  <si>
    <t xml:space="preserve">GLG1IOHT</t>
  </si>
  <si>
    <t xml:space="preserve">2CY7OS6A</t>
  </si>
  <si>
    <t xml:space="preserve">018KKT5I</t>
  </si>
  <si>
    <t xml:space="preserve">UU7QH2WX</t>
  </si>
  <si>
    <t xml:space="preserve">V74YPMJ4</t>
  </si>
  <si>
    <t xml:space="preserve">WKTVP5WY</t>
  </si>
  <si>
    <t xml:space="preserve">10N0ZBYO</t>
  </si>
  <si>
    <t xml:space="preserve">OHOWVHYX</t>
  </si>
  <si>
    <t xml:space="preserve">6YCRJK5W</t>
  </si>
  <si>
    <t xml:space="preserve">RVUJPYY8</t>
  </si>
  <si>
    <t xml:space="preserve">W7GVI03S</t>
  </si>
  <si>
    <t xml:space="preserve">GL2FM1RM</t>
  </si>
  <si>
    <t xml:space="preserve">4ETFTKHJ</t>
  </si>
  <si>
    <t xml:space="preserve">SZDGWQLT</t>
  </si>
  <si>
    <t xml:space="preserve">0KWYQTQQ</t>
  </si>
  <si>
    <t xml:space="preserve">Z7GJE1K0</t>
  </si>
  <si>
    <t xml:space="preserve">7S8SLZDY</t>
  </si>
  <si>
    <t xml:space="preserve">8A1EB728</t>
  </si>
  <si>
    <t xml:space="preserve">8LFA54EQ</t>
  </si>
  <si>
    <t xml:space="preserve">19MLD9YF</t>
  </si>
  <si>
    <t xml:space="preserve">SK30SEKS</t>
  </si>
  <si>
    <t xml:space="preserve">9ME3374G</t>
  </si>
  <si>
    <t xml:space="preserve">B6B0PNR2</t>
  </si>
  <si>
    <t xml:space="preserve">FF45BXTL</t>
  </si>
  <si>
    <t xml:space="preserve">PZB9NUK8</t>
  </si>
  <si>
    <t xml:space="preserve">3SF8O9S6</t>
  </si>
  <si>
    <t xml:space="preserve">HBTINPDG</t>
  </si>
  <si>
    <t xml:space="preserve">E1VKE2PH</t>
  </si>
  <si>
    <t xml:space="preserve">Y0NYI17R</t>
  </si>
  <si>
    <t xml:space="preserve">LC85AQ1I</t>
  </si>
  <si>
    <t xml:space="preserve">96MZYUY0</t>
  </si>
  <si>
    <t xml:space="preserve">LPZLQL48</t>
  </si>
  <si>
    <t xml:space="preserve">6SN2RQJX</t>
  </si>
  <si>
    <t xml:space="preserve">FCFDJIEZ</t>
  </si>
  <si>
    <t xml:space="preserve">MOPWEMB5</t>
  </si>
  <si>
    <t xml:space="preserve">4H2QMS78</t>
  </si>
  <si>
    <t xml:space="preserve">S91N9YBL</t>
  </si>
  <si>
    <t xml:space="preserve">RX56S6G3</t>
  </si>
  <si>
    <t xml:space="preserve">9IA34L8S</t>
  </si>
  <si>
    <t xml:space="preserve">UA8AWDG4</t>
  </si>
  <si>
    <t xml:space="preserve">NM2Q3CGW</t>
  </si>
  <si>
    <t xml:space="preserve">SV4SOO2K</t>
  </si>
  <si>
    <t xml:space="preserve">ITHR5WLF</t>
  </si>
  <si>
    <t xml:space="preserve">2U54WYQ1</t>
  </si>
  <si>
    <t xml:space="preserve">Y6UBZM6P</t>
  </si>
  <si>
    <t xml:space="preserve">SIRC44NM</t>
  </si>
  <si>
    <t xml:space="preserve">RW39Y63V</t>
  </si>
  <si>
    <t xml:space="preserve">5DEO8EDS</t>
  </si>
  <si>
    <t xml:space="preserve">W8CXDBQN</t>
  </si>
  <si>
    <t xml:space="preserve">JIACLB24</t>
  </si>
  <si>
    <t xml:space="preserve">SNAPG5KC</t>
  </si>
  <si>
    <t xml:space="preserve">561707V4</t>
  </si>
  <si>
    <t xml:space="preserve">GR2X90DZ</t>
  </si>
  <si>
    <t xml:space="preserve">NN9R2Y4W</t>
  </si>
  <si>
    <t xml:space="preserve">A4JROIDO</t>
  </si>
  <si>
    <t xml:space="preserve">6NXY7144</t>
  </si>
  <si>
    <t xml:space="preserve">RPONINLM</t>
  </si>
  <si>
    <t xml:space="preserve">VYPYVO8V</t>
  </si>
  <si>
    <t xml:space="preserve">1PN7TVPX</t>
  </si>
  <si>
    <t xml:space="preserve">ZW58VIDI</t>
  </si>
  <si>
    <t xml:space="preserve">Q7IIF1IP</t>
  </si>
  <si>
    <t xml:space="preserve">AALARPLH</t>
  </si>
  <si>
    <t xml:space="preserve">3B6HWK65</t>
  </si>
  <si>
    <t xml:space="preserve">AJZB6F22</t>
  </si>
  <si>
    <t xml:space="preserve">H2MC2E7K</t>
  </si>
  <si>
    <t xml:space="preserve">OCGXWE8H</t>
  </si>
  <si>
    <t xml:space="preserve">OCLEO3CD</t>
  </si>
  <si>
    <t xml:space="preserve">FHLOUD3V</t>
  </si>
  <si>
    <t xml:space="preserve">4E01ALB0</t>
  </si>
  <si>
    <t xml:space="preserve">QT7LRWTN</t>
  </si>
  <si>
    <t xml:space="preserve">H4TBCR80</t>
  </si>
  <si>
    <t xml:space="preserve">QWL218JV</t>
  </si>
  <si>
    <t xml:space="preserve">PW5OGY78</t>
  </si>
  <si>
    <t xml:space="preserve">NJCSG7MX</t>
  </si>
  <si>
    <t xml:space="preserve">VC94R5H8</t>
  </si>
  <si>
    <t xml:space="preserve">XTKIX6I4</t>
  </si>
  <si>
    <t xml:space="preserve">5QBQMEY5</t>
  </si>
  <si>
    <t xml:space="preserve">B06D1F9M</t>
  </si>
  <si>
    <t xml:space="preserve">L3UMWAX7</t>
  </si>
  <si>
    <t xml:space="preserve">84LN84VM</t>
  </si>
  <si>
    <t xml:space="preserve">RVH3UUKY</t>
  </si>
  <si>
    <t xml:space="preserve">IHFM8QXN</t>
  </si>
  <si>
    <t xml:space="preserve">Y7N97FW8</t>
  </si>
  <si>
    <t xml:space="preserve">IVT0S1N1</t>
  </si>
  <si>
    <t xml:space="preserve">Q19RWR17</t>
  </si>
  <si>
    <t xml:space="preserve">GVC0RLQE</t>
  </si>
  <si>
    <t xml:space="preserve">NPB8ZLEO</t>
  </si>
  <si>
    <t xml:space="preserve">1JC9DMNJ</t>
  </si>
  <si>
    <t xml:space="preserve">AK2LRFXF</t>
  </si>
  <si>
    <t xml:space="preserve">UCK7JRXG</t>
  </si>
  <si>
    <t xml:space="preserve">X2EXSMPR</t>
  </si>
  <si>
    <t xml:space="preserve">JCFQVIEG</t>
  </si>
  <si>
    <t xml:space="preserve">XIWKGJOW</t>
  </si>
  <si>
    <t xml:space="preserve">4CXUC4VR</t>
  </si>
  <si>
    <t xml:space="preserve">79EHWR35</t>
  </si>
  <si>
    <t xml:space="preserve">L0GMLGRR</t>
  </si>
  <si>
    <t xml:space="preserve">U7M26UZV</t>
  </si>
  <si>
    <t xml:space="preserve">TCSQO748</t>
  </si>
  <si>
    <t xml:space="preserve">FPTH6URQ</t>
  </si>
  <si>
    <t xml:space="preserve">S3XE14XP</t>
  </si>
  <si>
    <t xml:space="preserve">U6Q0T9KV</t>
  </si>
  <si>
    <t xml:space="preserve">NCMT5KK3</t>
  </si>
  <si>
    <t xml:space="preserve">U9CDTLZM</t>
  </si>
  <si>
    <t xml:space="preserve">ZILYYA1V</t>
  </si>
  <si>
    <t xml:space="preserve">PFUE2JYB</t>
  </si>
  <si>
    <t xml:space="preserve">9UVKASFY</t>
  </si>
  <si>
    <t xml:space="preserve">KKSMEP2A</t>
  </si>
  <si>
    <t xml:space="preserve">E96ZTKHC</t>
  </si>
  <si>
    <t xml:space="preserve">093R7PK9</t>
  </si>
  <si>
    <t xml:space="preserve">CG65AS6X</t>
  </si>
  <si>
    <t xml:space="preserve">1GT10YJD</t>
  </si>
  <si>
    <t xml:space="preserve">2JY9SQ2L</t>
  </si>
  <si>
    <t xml:space="preserve">VF2OKZY5</t>
  </si>
  <si>
    <t xml:space="preserve">LCBVIPRA</t>
  </si>
  <si>
    <t xml:space="preserve">SUO8VZQ8</t>
  </si>
  <si>
    <t xml:space="preserve">YB20NWM1</t>
  </si>
  <si>
    <t xml:space="preserve">7Z3S4XV9</t>
  </si>
  <si>
    <t xml:space="preserve">9DBMY3OF</t>
  </si>
  <si>
    <t xml:space="preserve">HRV9DSYF</t>
  </si>
  <si>
    <t xml:space="preserve">MNC7Q3JJ</t>
  </si>
  <si>
    <t xml:space="preserve">HSTXUOVW</t>
  </si>
  <si>
    <t xml:space="preserve">0QPZIIPF</t>
  </si>
  <si>
    <t xml:space="preserve">BXK5HGEY</t>
  </si>
  <si>
    <t xml:space="preserve">XXUGTDX7</t>
  </si>
  <si>
    <t xml:space="preserve">LWXHKI88</t>
  </si>
  <si>
    <t xml:space="preserve">98YPUABG</t>
  </si>
  <si>
    <t xml:space="preserve">181X64EU</t>
  </si>
  <si>
    <t xml:space="preserve">2VDN72EP</t>
  </si>
  <si>
    <t xml:space="preserve">HOG5OE78</t>
  </si>
  <si>
    <t xml:space="preserve">PLM5WEY4</t>
  </si>
  <si>
    <t xml:space="preserve">DOGKQHQP</t>
  </si>
  <si>
    <t xml:space="preserve">CLOSEH5L</t>
  </si>
  <si>
    <t xml:space="preserve">ZT6XPQR0</t>
  </si>
  <si>
    <t xml:space="preserve">MUHI7FIM</t>
  </si>
  <si>
    <t xml:space="preserve">20CVXRTX</t>
  </si>
  <si>
    <t xml:space="preserve">FJ6QV5XK</t>
  </si>
  <si>
    <t xml:space="preserve">HVT28XPH</t>
  </si>
  <si>
    <t xml:space="preserve">2ZXKC707</t>
  </si>
  <si>
    <t xml:space="preserve">VNCFE4LQ</t>
  </si>
  <si>
    <t xml:space="preserve">OJSYLHMZ</t>
  </si>
  <si>
    <t xml:space="preserve">6ER2KL7X</t>
  </si>
  <si>
    <t xml:space="preserve">CBTC7BHL</t>
  </si>
  <si>
    <t xml:space="preserve">XDECB9X2</t>
  </si>
  <si>
    <t xml:space="preserve">4MMQZHCK</t>
  </si>
  <si>
    <t xml:space="preserve">U4IJO6SL</t>
  </si>
  <si>
    <t xml:space="preserve">BK85705L</t>
  </si>
  <si>
    <t xml:space="preserve">77MKNCO3</t>
  </si>
  <si>
    <t xml:space="preserve">72WE0PUH</t>
  </si>
  <si>
    <t xml:space="preserve">70M5V003</t>
  </si>
  <si>
    <t xml:space="preserve">W1GERPB9</t>
  </si>
  <si>
    <t xml:space="preserve">3P7QQSVF</t>
  </si>
  <si>
    <t xml:space="preserve">PGXIPGDM</t>
  </si>
  <si>
    <t xml:space="preserve">TLXS1NB8</t>
  </si>
  <si>
    <t xml:space="preserve">TRR34NSR</t>
  </si>
  <si>
    <t xml:space="preserve">F2KINGVU</t>
  </si>
  <si>
    <t xml:space="preserve">N5CCEEOY</t>
  </si>
  <si>
    <t xml:space="preserve">C0SNGBJU</t>
  </si>
  <si>
    <t xml:space="preserve">ANXSK3QV</t>
  </si>
  <si>
    <t xml:space="preserve">6G6ZCKSB</t>
  </si>
  <si>
    <t xml:space="preserve">YGL1F8K1</t>
  </si>
  <si>
    <t xml:space="preserve">49ZS7GTS</t>
  </si>
  <si>
    <t xml:space="preserve">M857G6G1</t>
  </si>
  <si>
    <t xml:space="preserve">TS4CB9TH</t>
  </si>
  <si>
    <t xml:space="preserve">NKBIYNK5</t>
  </si>
  <si>
    <t xml:space="preserve">Q6OUJCH5</t>
  </si>
  <si>
    <t xml:space="preserve">VD94D677</t>
  </si>
  <si>
    <t xml:space="preserve">EBUJQ571</t>
  </si>
  <si>
    <t xml:space="preserve">XJI41C0L</t>
  </si>
  <si>
    <t xml:space="preserve">9FWCMMM3</t>
  </si>
  <si>
    <t xml:space="preserve">J82TWNI7</t>
  </si>
  <si>
    <t xml:space="preserve">DSIX9DGZ</t>
  </si>
  <si>
    <t xml:space="preserve">INKH0Y59</t>
  </si>
  <si>
    <t xml:space="preserve">OSMGVV1S</t>
  </si>
  <si>
    <t xml:space="preserve">1VIKWVHD</t>
  </si>
  <si>
    <t xml:space="preserve">XE84LNAS</t>
  </si>
  <si>
    <t xml:space="preserve">I8A539VV</t>
  </si>
  <si>
    <t xml:space="preserve">GIIKA5B9</t>
  </si>
  <si>
    <t xml:space="preserve">WX8KQPCM</t>
  </si>
  <si>
    <t xml:space="preserve">0CSJCW8I</t>
  </si>
  <si>
    <t xml:space="preserve">VMIAO42Z</t>
  </si>
  <si>
    <t xml:space="preserve">A2HLNPEL</t>
  </si>
  <si>
    <t xml:space="preserve">NENHRB3K</t>
  </si>
  <si>
    <t xml:space="preserve">DH6L7VA6</t>
  </si>
  <si>
    <t xml:space="preserve">UYQJ2A1O</t>
  </si>
  <si>
    <t xml:space="preserve">7FY0HBH7</t>
  </si>
  <si>
    <t xml:space="preserve">GAIFPSU2</t>
  </si>
  <si>
    <t xml:space="preserve">7DDJHUWU</t>
  </si>
  <si>
    <t xml:space="preserve">A7F5O29R</t>
  </si>
  <si>
    <t xml:space="preserve">S2D060YF</t>
  </si>
  <si>
    <t xml:space="preserve">B0MOQZVN</t>
  </si>
  <si>
    <t xml:space="preserve">09C4GR2W</t>
  </si>
  <si>
    <t xml:space="preserve">IGHYUSN8</t>
  </si>
  <si>
    <t xml:space="preserve">3F34LWKM</t>
  </si>
  <si>
    <t xml:space="preserve">HJBVO8T4</t>
  </si>
  <si>
    <t xml:space="preserve">5CJQB25J</t>
  </si>
  <si>
    <t xml:space="preserve">T5SX9Z3T</t>
  </si>
  <si>
    <t xml:space="preserve">E8QHX9TE</t>
  </si>
  <si>
    <t xml:space="preserve">ZFVG8LP2</t>
  </si>
  <si>
    <t xml:space="preserve">1D1EJE8U</t>
  </si>
  <si>
    <t xml:space="preserve">5BAGWGAG</t>
  </si>
  <si>
    <t xml:space="preserve">848QSODT</t>
  </si>
  <si>
    <t xml:space="preserve">3X2HOUYU</t>
  </si>
  <si>
    <t xml:space="preserve">AVNVFAIR</t>
  </si>
  <si>
    <t xml:space="preserve">TEJBT5CP</t>
  </si>
  <si>
    <t xml:space="preserve">UFALPP82</t>
  </si>
  <si>
    <t xml:space="preserve">YD38G676</t>
  </si>
  <si>
    <t xml:space="preserve">4AS1VXQM</t>
  </si>
  <si>
    <t xml:space="preserve">AXHNVQPQ</t>
  </si>
  <si>
    <t xml:space="preserve">3590U14O</t>
  </si>
  <si>
    <t xml:space="preserve">59N6QWQM</t>
  </si>
  <si>
    <t xml:space="preserve">ZHKJIJA1</t>
  </si>
  <si>
    <t xml:space="preserve">V1T47SKL</t>
  </si>
  <si>
    <t xml:space="preserve">075SHVO3</t>
  </si>
  <si>
    <t xml:space="preserve">FENOSL5C</t>
  </si>
  <si>
    <t xml:space="preserve">ZK4S74FD</t>
  </si>
  <si>
    <t xml:space="preserve">E5V4WT18</t>
  </si>
  <si>
    <t xml:space="preserve">54XWHO19</t>
  </si>
  <si>
    <t xml:space="preserve">09RN3MHV</t>
  </si>
  <si>
    <t xml:space="preserve">5ELX1QYM</t>
  </si>
  <si>
    <t xml:space="preserve">RTQVKK41</t>
  </si>
  <si>
    <t xml:space="preserve">9DEDEQ5O</t>
  </si>
  <si>
    <t xml:space="preserve">Z8JLMCOM</t>
  </si>
  <si>
    <t xml:space="preserve">W8E76HJG</t>
  </si>
  <si>
    <t xml:space="preserve">NDVZAHYA</t>
  </si>
  <si>
    <t xml:space="preserve">1R8VKE8O</t>
  </si>
  <si>
    <t xml:space="preserve">6ONKN1IM</t>
  </si>
  <si>
    <t xml:space="preserve">LGO0XF4X</t>
  </si>
  <si>
    <t xml:space="preserve">9DDHZUZB</t>
  </si>
  <si>
    <t xml:space="preserve">XW7J3TI2</t>
  </si>
  <si>
    <t xml:space="preserve">1BV5JLZV</t>
  </si>
  <si>
    <t xml:space="preserve">2756CEOQ</t>
  </si>
  <si>
    <t xml:space="preserve">C6TQMD3C</t>
  </si>
  <si>
    <t xml:space="preserve">D17T8PTH</t>
  </si>
  <si>
    <t xml:space="preserve">EJ0EF8S1</t>
  </si>
  <si>
    <t xml:space="preserve">S02S3TVE</t>
  </si>
  <si>
    <t xml:space="preserve">34YT99YN</t>
  </si>
  <si>
    <t xml:space="preserve">477HSG28</t>
  </si>
  <si>
    <t xml:space="preserve">GTOKTXRA</t>
  </si>
  <si>
    <t xml:space="preserve">IITSDWWL</t>
  </si>
  <si>
    <t xml:space="preserve">HKV37WU9</t>
  </si>
  <si>
    <t xml:space="preserve">73FYEJQV</t>
  </si>
  <si>
    <t xml:space="preserve">C4CQ8FZL</t>
  </si>
  <si>
    <t xml:space="preserve">3C5GNT3Q</t>
  </si>
  <si>
    <t xml:space="preserve">TIPG6R0Z</t>
  </si>
  <si>
    <t xml:space="preserve">1J5Y9X1H</t>
  </si>
  <si>
    <t xml:space="preserve">VT1LZKEY</t>
  </si>
  <si>
    <t xml:space="preserve">2FGEGLVU</t>
  </si>
  <si>
    <t xml:space="preserve">FQB53DQH</t>
  </si>
  <si>
    <t xml:space="preserve">1C2V9RAO</t>
  </si>
  <si>
    <t xml:space="preserve">BO8DSRV7</t>
  </si>
  <si>
    <t xml:space="preserve">LD1HNIUL</t>
  </si>
  <si>
    <t xml:space="preserve">GID40O2B</t>
  </si>
  <si>
    <t xml:space="preserve">HSYU33MS</t>
  </si>
  <si>
    <t xml:space="preserve">2FNTCPOU</t>
  </si>
  <si>
    <t xml:space="preserve">A8QRKXG3</t>
  </si>
  <si>
    <t xml:space="preserve">3PD8YBPK</t>
  </si>
  <si>
    <t xml:space="preserve">KBG5R0WH</t>
  </si>
  <si>
    <t xml:space="preserve">7RPM84Y4</t>
  </si>
  <si>
    <t xml:space="preserve">LFN6XPK7</t>
  </si>
  <si>
    <t xml:space="preserve">YSOUU0T0</t>
  </si>
  <si>
    <t xml:space="preserve">99I4V65G</t>
  </si>
  <si>
    <t xml:space="preserve">ACZQMAR4</t>
  </si>
  <si>
    <t xml:space="preserve">7R0G2LC1</t>
  </si>
  <si>
    <t xml:space="preserve">8FX574BJ</t>
  </si>
  <si>
    <t xml:space="preserve">AU5Q1XCW</t>
  </si>
  <si>
    <t xml:space="preserve">T4FR3FAC</t>
  </si>
  <si>
    <t xml:space="preserve">Z1NWKS9A</t>
  </si>
  <si>
    <t xml:space="preserve">ZZCKQ2JV</t>
  </si>
  <si>
    <t xml:space="preserve">F3G00C56</t>
  </si>
  <si>
    <t xml:space="preserve">KCIFANLK</t>
  </si>
  <si>
    <t xml:space="preserve">H9N9DP3D</t>
  </si>
  <si>
    <t xml:space="preserve">YY3ACGA2</t>
  </si>
  <si>
    <t xml:space="preserve">B50V1XGA</t>
  </si>
  <si>
    <t xml:space="preserve">SOW7H1RP</t>
  </si>
  <si>
    <t xml:space="preserve">WAFSPTW6</t>
  </si>
  <si>
    <t xml:space="preserve">KMLW6GXY</t>
  </si>
  <si>
    <t xml:space="preserve">IG734VZK</t>
  </si>
  <si>
    <t xml:space="preserve">KM0RKC4Q</t>
  </si>
  <si>
    <t xml:space="preserve">MON3JWUF</t>
  </si>
  <si>
    <t xml:space="preserve">1M0THQSZ</t>
  </si>
  <si>
    <t xml:space="preserve">Y1GEH2EG</t>
  </si>
  <si>
    <t xml:space="preserve">48J7F1A2</t>
  </si>
  <si>
    <t xml:space="preserve">HXMJ5048</t>
  </si>
  <si>
    <t xml:space="preserve">OTNZ5ZCN</t>
  </si>
  <si>
    <t xml:space="preserve">9ZPY98PB</t>
  </si>
  <si>
    <t xml:space="preserve">YRXDI9E8</t>
  </si>
  <si>
    <t xml:space="preserve">1JB82QZ0</t>
  </si>
  <si>
    <t xml:space="preserve">SPUXDRGN</t>
  </si>
  <si>
    <t xml:space="preserve">8BYEALF9</t>
  </si>
  <si>
    <t xml:space="preserve">8SGMUWET</t>
  </si>
  <si>
    <t xml:space="preserve">CEOMZE9H</t>
  </si>
  <si>
    <t xml:space="preserve">TT5QRQTF</t>
  </si>
  <si>
    <t xml:space="preserve">5NXD4U83</t>
  </si>
  <si>
    <t xml:space="preserve">7A3R2M9T</t>
  </si>
  <si>
    <t xml:space="preserve">1RL933VJ</t>
  </si>
  <si>
    <t xml:space="preserve">GAE0E4RI</t>
  </si>
  <si>
    <t xml:space="preserve">VBN56JMP</t>
  </si>
  <si>
    <t xml:space="preserve">7ITUU2YO</t>
  </si>
  <si>
    <t xml:space="preserve">0KVZKA5T</t>
  </si>
  <si>
    <t xml:space="preserve">944H7LRC</t>
  </si>
  <si>
    <t xml:space="preserve">F0OWRRLN</t>
  </si>
  <si>
    <t xml:space="preserve">JHCA115A</t>
  </si>
  <si>
    <t xml:space="preserve">IYDR200I</t>
  </si>
  <si>
    <t xml:space="preserve">R69OYH4Z</t>
  </si>
  <si>
    <t xml:space="preserve">S0Z4QVL2</t>
  </si>
  <si>
    <t xml:space="preserve">JAH8NGC2</t>
  </si>
  <si>
    <t xml:space="preserve">ZCCBTBIQ</t>
  </si>
  <si>
    <t xml:space="preserve">1TJ6WP5R</t>
  </si>
  <si>
    <t xml:space="preserve">DZOLKFK6</t>
  </si>
  <si>
    <t xml:space="preserve">Q5GNQ823</t>
  </si>
  <si>
    <t xml:space="preserve">BE0RAJF5</t>
  </si>
  <si>
    <t xml:space="preserve">YUGFGRUT</t>
  </si>
  <si>
    <t xml:space="preserve">2HU8CPJ3</t>
  </si>
  <si>
    <t xml:space="preserve">5B4H3E7V</t>
  </si>
  <si>
    <t xml:space="preserve">6YCDG16T</t>
  </si>
  <si>
    <t xml:space="preserve">K44PIQTN</t>
  </si>
  <si>
    <t xml:space="preserve">NWQHHVEM</t>
  </si>
  <si>
    <t xml:space="preserve">ZJ76J97A</t>
  </si>
  <si>
    <t xml:space="preserve">4Q1A27SA</t>
  </si>
  <si>
    <t xml:space="preserve">N909ADDC</t>
  </si>
  <si>
    <t xml:space="preserve">NNH4EBG8</t>
  </si>
  <si>
    <t xml:space="preserve">R9GI5SJ5</t>
  </si>
  <si>
    <t xml:space="preserve">9AESK6QV</t>
  </si>
  <si>
    <t xml:space="preserve">6DUFMKIG</t>
  </si>
  <si>
    <t xml:space="preserve">298J5EM0</t>
  </si>
  <si>
    <t xml:space="preserve">2SI35CTV</t>
  </si>
  <si>
    <t xml:space="preserve">58CZCKFN</t>
  </si>
  <si>
    <t xml:space="preserve">SBCNMFUN</t>
  </si>
  <si>
    <t xml:space="preserve">B96E3BBD</t>
  </si>
  <si>
    <t xml:space="preserve">MQEFGUOG</t>
  </si>
  <si>
    <t xml:space="preserve">3C6E0D28</t>
  </si>
  <si>
    <t xml:space="preserve">58W7CZGD</t>
  </si>
  <si>
    <t xml:space="preserve">SUOT8GB6</t>
  </si>
  <si>
    <t xml:space="preserve">BUZMB3Q4</t>
  </si>
  <si>
    <t xml:space="preserve">E617EXPD</t>
  </si>
  <si>
    <t xml:space="preserve">1BAF1ZYL</t>
  </si>
  <si>
    <t xml:space="preserve">6SMB6SDY</t>
  </si>
  <si>
    <t xml:space="preserve">BJWKG319</t>
  </si>
  <si>
    <t xml:space="preserve">V7W8CA47</t>
  </si>
  <si>
    <t xml:space="preserve">H5SSSZ11</t>
  </si>
  <si>
    <t xml:space="preserve">IZ8DDEIO</t>
  </si>
  <si>
    <t xml:space="preserve">MAH5U65E</t>
  </si>
  <si>
    <t xml:space="preserve">SYSPNKUR</t>
  </si>
  <si>
    <t xml:space="preserve">9D43V124</t>
  </si>
  <si>
    <t xml:space="preserve">O916VMU7</t>
  </si>
  <si>
    <t xml:space="preserve">8P3O8A9H</t>
  </si>
  <si>
    <t xml:space="preserve">1I1K838F</t>
  </si>
  <si>
    <t xml:space="preserve">P6NQ2LZK</t>
  </si>
  <si>
    <t xml:space="preserve">0XYUJ7HF</t>
  </si>
  <si>
    <t xml:space="preserve">AB39AL3A</t>
  </si>
  <si>
    <t xml:space="preserve">1SKGHPHL</t>
  </si>
  <si>
    <t xml:space="preserve">6TND1V4T</t>
  </si>
  <si>
    <t xml:space="preserve">43FW6W9O</t>
  </si>
  <si>
    <t xml:space="preserve">UNSJB0L7</t>
  </si>
  <si>
    <t xml:space="preserve">ZAY2J4I5</t>
  </si>
  <si>
    <t xml:space="preserve">04SQ7RNY</t>
  </si>
  <si>
    <t xml:space="preserve">O9MHRAK6</t>
  </si>
  <si>
    <t xml:space="preserve">RTX8ZJXT</t>
  </si>
  <si>
    <t xml:space="preserve">QJV1UWL5</t>
  </si>
  <si>
    <t xml:space="preserve">GNAX12Z6</t>
  </si>
  <si>
    <t xml:space="preserve">8OMML4E8</t>
  </si>
  <si>
    <t xml:space="preserve">283Y9ULR</t>
  </si>
  <si>
    <t xml:space="preserve">YPM5PZMD</t>
  </si>
  <si>
    <t xml:space="preserve">DV6WD759</t>
  </si>
  <si>
    <t xml:space="preserve">HLX6W646</t>
  </si>
  <si>
    <t xml:space="preserve">6VMQQKLJ</t>
  </si>
  <si>
    <t xml:space="preserve">2WPEOPIF</t>
  </si>
  <si>
    <t xml:space="preserve">XMCRTC2K</t>
  </si>
  <si>
    <t xml:space="preserve">ZDVZB8PX</t>
  </si>
  <si>
    <t xml:space="preserve">5JS6JI3P</t>
  </si>
  <si>
    <t xml:space="preserve">2WZU46RL</t>
  </si>
  <si>
    <t xml:space="preserve">576N6HHJ</t>
  </si>
  <si>
    <t xml:space="preserve">XO7D3NYR</t>
  </si>
  <si>
    <t xml:space="preserve">DXY9EZ55</t>
  </si>
  <si>
    <t xml:space="preserve">GTXI4PAR</t>
  </si>
  <si>
    <t xml:space="preserve">T94JAB4C</t>
  </si>
  <si>
    <t xml:space="preserve">I35REHYN</t>
  </si>
  <si>
    <t xml:space="preserve">Y3AAS62P</t>
  </si>
  <si>
    <t xml:space="preserve">BPPV8ZSB</t>
  </si>
  <si>
    <t xml:space="preserve">EQ0PLA0O</t>
  </si>
  <si>
    <t xml:space="preserve">B7BT5DB8</t>
  </si>
  <si>
    <t xml:space="preserve">F0KWRLK1</t>
  </si>
  <si>
    <t xml:space="preserve">V6RULHFZ</t>
  </si>
  <si>
    <t xml:space="preserve">DY8DMZZ9</t>
  </si>
  <si>
    <t xml:space="preserve">VEZ8OX88</t>
  </si>
  <si>
    <t xml:space="preserve">M3QL68T6</t>
  </si>
  <si>
    <t xml:space="preserve">Q3K6K5V9</t>
  </si>
  <si>
    <t xml:space="preserve">KDQL1O1A</t>
  </si>
  <si>
    <t xml:space="preserve">D9MZMDOL</t>
  </si>
  <si>
    <t xml:space="preserve">2FM8HJDM</t>
  </si>
  <si>
    <t xml:space="preserve">7TIWLFZD</t>
  </si>
  <si>
    <t xml:space="preserve">HXRF96S3</t>
  </si>
  <si>
    <t xml:space="preserve">ZD772DU8</t>
  </si>
  <si>
    <t xml:space="preserve">2751GWVC</t>
  </si>
  <si>
    <t xml:space="preserve">0UFUDIYT</t>
  </si>
  <si>
    <t xml:space="preserve">Y3QBGJLM</t>
  </si>
  <si>
    <t xml:space="preserve">O7U4I96P</t>
  </si>
  <si>
    <t xml:space="preserve">3Q15OHQB</t>
  </si>
  <si>
    <t xml:space="preserve">O04P1WN6</t>
  </si>
  <si>
    <t xml:space="preserve">UWZHNMR4</t>
  </si>
  <si>
    <t xml:space="preserve">TRET6F45</t>
  </si>
  <si>
    <t xml:space="preserve">8DDC9RLE</t>
  </si>
  <si>
    <t xml:space="preserve">H3AEZ2BZ</t>
  </si>
  <si>
    <t xml:space="preserve">ZP9HW0LH</t>
  </si>
  <si>
    <t xml:space="preserve">DVGY4X7E</t>
  </si>
  <si>
    <t xml:space="preserve">W9LAIASV</t>
  </si>
  <si>
    <t xml:space="preserve">LZ3B174J</t>
  </si>
  <si>
    <t xml:space="preserve">XQ6FMG3L</t>
  </si>
  <si>
    <t xml:space="preserve">W40IER4O</t>
  </si>
  <si>
    <t xml:space="preserve">4SOUOUKH</t>
  </si>
  <si>
    <t xml:space="preserve">9HWUTUXQ</t>
  </si>
  <si>
    <t xml:space="preserve">F5OETS8V</t>
  </si>
  <si>
    <t xml:space="preserve">CU7KT53A</t>
  </si>
  <si>
    <t xml:space="preserve">E2CJIO85</t>
  </si>
  <si>
    <t xml:space="preserve">R2PBFVU7</t>
  </si>
  <si>
    <t xml:space="preserve">UZ9SEIZ9</t>
  </si>
  <si>
    <t xml:space="preserve">KDY5FEUO</t>
  </si>
  <si>
    <t xml:space="preserve">I5JTM3EK</t>
  </si>
  <si>
    <t xml:space="preserve">3Q5R6HAY</t>
  </si>
  <si>
    <t xml:space="preserve">O7WVUMZ5</t>
  </si>
  <si>
    <t xml:space="preserve">8ZIX3LAF</t>
  </si>
  <si>
    <t xml:space="preserve">941E65Z7</t>
  </si>
  <si>
    <t xml:space="preserve">GVLIYD9A</t>
  </si>
  <si>
    <t xml:space="preserve">N3OWNMD3</t>
  </si>
  <si>
    <t xml:space="preserve">8U3LICIW</t>
  </si>
  <si>
    <t xml:space="preserve">DYYJW46L</t>
  </si>
  <si>
    <t xml:space="preserve">EVKQXZV6</t>
  </si>
  <si>
    <t xml:space="preserve">IWS4PKPP</t>
  </si>
  <si>
    <t xml:space="preserve">GB3S67FY</t>
  </si>
  <si>
    <t xml:space="preserve">0W8VWJDS</t>
  </si>
  <si>
    <t xml:space="preserve">02G0NJCN</t>
  </si>
  <si>
    <t xml:space="preserve">ZXIHEEV2</t>
  </si>
  <si>
    <t xml:space="preserve">WPSHVGDZ</t>
  </si>
  <si>
    <t xml:space="preserve">DXAO9R8N</t>
  </si>
  <si>
    <t xml:space="preserve">OS59LIZX</t>
  </si>
  <si>
    <t xml:space="preserve">O3S3SF3W</t>
  </si>
  <si>
    <t xml:space="preserve">WA0NRLP7</t>
  </si>
  <si>
    <t xml:space="preserve">MJODFG6C</t>
  </si>
  <si>
    <t xml:space="preserve">6D7N5SQ7</t>
  </si>
  <si>
    <t xml:space="preserve">DQIKGS2U</t>
  </si>
  <si>
    <t xml:space="preserve">OFEUX5PI</t>
  </si>
  <si>
    <t xml:space="preserve">X7MN9ROG</t>
  </si>
  <si>
    <t xml:space="preserve">6445PW4Z</t>
  </si>
  <si>
    <t xml:space="preserve">CUJIRCWV</t>
  </si>
  <si>
    <t xml:space="preserve">DSY9VD0O</t>
  </si>
  <si>
    <t xml:space="preserve">31IV2B9O</t>
  </si>
  <si>
    <t xml:space="preserve">BZG9DI4Z</t>
  </si>
  <si>
    <t xml:space="preserve">E2R39451</t>
  </si>
  <si>
    <t xml:space="preserve">KHQR5AKG</t>
  </si>
  <si>
    <t xml:space="preserve">G7U0HP7Q</t>
  </si>
  <si>
    <t xml:space="preserve">ST4H8MB7</t>
  </si>
  <si>
    <t xml:space="preserve">P2YWZPES</t>
  </si>
  <si>
    <t xml:space="preserve">W2ZRP2EC</t>
  </si>
  <si>
    <t xml:space="preserve">8415S7ZV</t>
  </si>
  <si>
    <t xml:space="preserve">UZ83LE9X</t>
  </si>
  <si>
    <t xml:space="preserve">GIDII30C</t>
  </si>
  <si>
    <t xml:space="preserve">IVVBVNDH</t>
  </si>
  <si>
    <t xml:space="preserve">Q1Q3D9BZ</t>
  </si>
  <si>
    <t xml:space="preserve">9KV5GM4U</t>
  </si>
  <si>
    <t xml:space="preserve">6JBM1ZKO</t>
  </si>
  <si>
    <t xml:space="preserve">1W2EEX4L</t>
  </si>
  <si>
    <t xml:space="preserve">GSE8QWMU</t>
  </si>
  <si>
    <t xml:space="preserve">L11T0DYF</t>
  </si>
  <si>
    <t xml:space="preserve">PV3TH2FF</t>
  </si>
  <si>
    <t xml:space="preserve">B133ECHC</t>
  </si>
  <si>
    <t xml:space="preserve">EV0V1ZZA</t>
  </si>
  <si>
    <t xml:space="preserve">7IAHPFT9</t>
  </si>
  <si>
    <t xml:space="preserve">1RIO9PCD</t>
  </si>
  <si>
    <t xml:space="preserve">FYAVINLC</t>
  </si>
  <si>
    <t xml:space="preserve">M4MAVN65</t>
  </si>
  <si>
    <t xml:space="preserve">Q30OVFCZ</t>
  </si>
  <si>
    <t xml:space="preserve">MPMG4JTY</t>
  </si>
  <si>
    <t xml:space="preserve">HAXMC4IX</t>
  </si>
  <si>
    <t xml:space="preserve">S8DX3XOU</t>
  </si>
  <si>
    <t xml:space="preserve">JJXRR8R6</t>
  </si>
  <si>
    <t xml:space="preserve">JYKM0B00</t>
  </si>
  <si>
    <t xml:space="preserve">XKMZVSN4</t>
  </si>
  <si>
    <t xml:space="preserve">JLWKWQYC</t>
  </si>
  <si>
    <t xml:space="preserve">JUCNIG4H</t>
  </si>
  <si>
    <t xml:space="preserve">IBEUTCSW</t>
  </si>
  <si>
    <t xml:space="preserve">RV3LPOYP</t>
  </si>
  <si>
    <t xml:space="preserve">EH6I67I0</t>
  </si>
  <si>
    <t xml:space="preserve">ZC3KKSUK</t>
  </si>
  <si>
    <t xml:space="preserve">U4LRR9E9</t>
  </si>
  <si>
    <t xml:space="preserve">QOL51JIB</t>
  </si>
  <si>
    <t xml:space="preserve">1LI7ETNZ</t>
  </si>
  <si>
    <t xml:space="preserve">N36DEZBR</t>
  </si>
  <si>
    <t xml:space="preserve">QR2BDRAI</t>
  </si>
  <si>
    <t xml:space="preserve">UQQE9ILV</t>
  </si>
  <si>
    <t xml:space="preserve">VKT0UN11</t>
  </si>
  <si>
    <t xml:space="preserve">0OESOJNN</t>
  </si>
  <si>
    <t xml:space="preserve">NU8LWEWU</t>
  </si>
  <si>
    <t xml:space="preserve">NOPI41RP</t>
  </si>
  <si>
    <t xml:space="preserve">C4AFMVFM</t>
  </si>
  <si>
    <t xml:space="preserve">WK6ERCGR</t>
  </si>
  <si>
    <t xml:space="preserve">4NGSQODD</t>
  </si>
  <si>
    <t xml:space="preserve">2EOF1QCY</t>
  </si>
  <si>
    <t xml:space="preserve">81APSLDP</t>
  </si>
  <si>
    <t xml:space="preserve">2FTB6A7I</t>
  </si>
  <si>
    <t xml:space="preserve">FDCEBWRI</t>
  </si>
  <si>
    <t xml:space="preserve">5IES0B4B</t>
  </si>
  <si>
    <t xml:space="preserve">5BXUKFPR</t>
  </si>
  <si>
    <t xml:space="preserve">VXMFL425</t>
  </si>
  <si>
    <t xml:space="preserve">MEZLJGRB</t>
  </si>
  <si>
    <t xml:space="preserve">M1QKPX6R</t>
  </si>
  <si>
    <t xml:space="preserve">KM1D04JS</t>
  </si>
  <si>
    <t xml:space="preserve">RNUH1SI8</t>
  </si>
  <si>
    <t xml:space="preserve">2U6QQHCC</t>
  </si>
  <si>
    <t xml:space="preserve">1QQR82TP</t>
  </si>
  <si>
    <t xml:space="preserve">X1D1HYMM</t>
  </si>
  <si>
    <t xml:space="preserve">F4FLJ0WW</t>
  </si>
  <si>
    <t xml:space="preserve">0HELH2Q0</t>
  </si>
  <si>
    <t xml:space="preserve">TMW4J6NA</t>
  </si>
  <si>
    <t xml:space="preserve">ZI1MPYF3</t>
  </si>
  <si>
    <t xml:space="preserve">JSZZN48S</t>
  </si>
  <si>
    <t xml:space="preserve">SJ45HNHM</t>
  </si>
  <si>
    <t xml:space="preserve">NYGZJYCJ</t>
  </si>
  <si>
    <t xml:space="preserve">JA0D4V57</t>
  </si>
  <si>
    <t xml:space="preserve">SC7XGQVA</t>
  </si>
  <si>
    <t xml:space="preserve">UY45Y7AM</t>
  </si>
  <si>
    <t xml:space="preserve">9A4H9IAC</t>
  </si>
  <si>
    <t xml:space="preserve">XWEZ1WNK</t>
  </si>
  <si>
    <t xml:space="preserve">LJBQ7P0V</t>
  </si>
  <si>
    <t xml:space="preserve">ZRYPU2QW</t>
  </si>
  <si>
    <t xml:space="preserve">7C9BUYV0</t>
  </si>
  <si>
    <t xml:space="preserve">1B27CZ2M</t>
  </si>
  <si>
    <t xml:space="preserve">ILR33OAV</t>
  </si>
  <si>
    <t xml:space="preserve">A6CE8BHR</t>
  </si>
  <si>
    <t xml:space="preserve">UI1UION3</t>
  </si>
  <si>
    <t xml:space="preserve">ZPX96Q40</t>
  </si>
  <si>
    <t xml:space="preserve">I0CYLPNE</t>
  </si>
  <si>
    <t xml:space="preserve">H2IOHZ8R</t>
  </si>
  <si>
    <t xml:space="preserve">5LJ47CVS</t>
  </si>
  <si>
    <t xml:space="preserve">36VPT9RZ</t>
  </si>
  <si>
    <t xml:space="preserve">9X5HUUJ5</t>
  </si>
  <si>
    <t xml:space="preserve">97PFKCPG</t>
  </si>
  <si>
    <t xml:space="preserve">FB9M4FR7</t>
  </si>
  <si>
    <t xml:space="preserve">2QQD7411</t>
  </si>
  <si>
    <t xml:space="preserve">XR57MBVC</t>
  </si>
  <si>
    <t xml:space="preserve">R707GGNA</t>
  </si>
  <si>
    <t xml:space="preserve">EP81D4IN</t>
  </si>
  <si>
    <t xml:space="preserve">HTQO5XIW</t>
  </si>
  <si>
    <t xml:space="preserve">DQ7GS2BN</t>
  </si>
  <si>
    <t xml:space="preserve">T8WC5X1B</t>
  </si>
  <si>
    <t xml:space="preserve">HO6M5P37</t>
  </si>
  <si>
    <t xml:space="preserve">UH3P961U</t>
  </si>
  <si>
    <t xml:space="preserve">JNYS6BIJ</t>
  </si>
  <si>
    <t xml:space="preserve">LUT9KYJA</t>
  </si>
  <si>
    <t xml:space="preserve">0G65AQVC</t>
  </si>
  <si>
    <t xml:space="preserve">F91QWQ1G</t>
  </si>
  <si>
    <t xml:space="preserve">E6GVZ30Q</t>
  </si>
  <si>
    <t xml:space="preserve">XBLA9VO6</t>
  </si>
  <si>
    <t xml:space="preserve">O08NQM1J</t>
  </si>
  <si>
    <t xml:space="preserve">6NZROTHF</t>
  </si>
  <si>
    <t xml:space="preserve">D3OST43E</t>
  </si>
  <si>
    <t xml:space="preserve">8ZU8D508</t>
  </si>
  <si>
    <t xml:space="preserve">E4082SMQ</t>
  </si>
  <si>
    <t xml:space="preserve">QZ2E9TSL</t>
  </si>
  <si>
    <t xml:space="preserve">L3AYCTGW</t>
  </si>
  <si>
    <t xml:space="preserve">U6XJRWV8</t>
  </si>
  <si>
    <t xml:space="preserve">UXOQQR39</t>
  </si>
  <si>
    <t xml:space="preserve">J5DF2ZO1</t>
  </si>
  <si>
    <t xml:space="preserve">O5S6WEM7</t>
  </si>
  <si>
    <t xml:space="preserve">ZALE38AC</t>
  </si>
  <si>
    <t xml:space="preserve">T7MVQ9SX</t>
  </si>
  <si>
    <t xml:space="preserve">KTC0RC8I</t>
  </si>
  <si>
    <t xml:space="preserve">MCRDLBIE</t>
  </si>
  <si>
    <t xml:space="preserve">GWRN1R49</t>
  </si>
  <si>
    <t xml:space="preserve">2L8LJJRJ</t>
  </si>
  <si>
    <t xml:space="preserve">3KSHTB4P</t>
  </si>
  <si>
    <t xml:space="preserve">XPJQBSLV</t>
  </si>
  <si>
    <t xml:space="preserve">F749HRQ5</t>
  </si>
  <si>
    <t xml:space="preserve">NEM0GXXH</t>
  </si>
  <si>
    <t xml:space="preserve">OLGT0VHP</t>
  </si>
  <si>
    <t xml:space="preserve">RCNTHN0E</t>
  </si>
  <si>
    <t xml:space="preserve">QO0MQUOY</t>
  </si>
  <si>
    <t xml:space="preserve">YL98GKZF</t>
  </si>
  <si>
    <t xml:space="preserve">CO6JN5NH</t>
  </si>
  <si>
    <t xml:space="preserve">EF24VTVA</t>
  </si>
  <si>
    <t xml:space="preserve">1CZU97OX</t>
  </si>
  <si>
    <t xml:space="preserve">CEGQ4V9F</t>
  </si>
  <si>
    <t xml:space="preserve">58DMWXXI</t>
  </si>
  <si>
    <t xml:space="preserve">HU970PDK</t>
  </si>
  <si>
    <t xml:space="preserve">D85PDC6S</t>
  </si>
  <si>
    <t xml:space="preserve">G4KL8QWY</t>
  </si>
  <si>
    <t xml:space="preserve">407NLHJH</t>
  </si>
  <si>
    <t xml:space="preserve">3H3TNCP5</t>
  </si>
  <si>
    <t xml:space="preserve">K7TV5UBZ</t>
  </si>
  <si>
    <t xml:space="preserve">X5IZZ69D</t>
  </si>
  <si>
    <t xml:space="preserve">X58FLJ8K</t>
  </si>
  <si>
    <t xml:space="preserve">IBZI95HI</t>
  </si>
  <si>
    <t xml:space="preserve">YA822MOB</t>
  </si>
  <si>
    <t xml:space="preserve">JBCQ1ODR</t>
  </si>
  <si>
    <t xml:space="preserve">8G3HB5S6</t>
  </si>
  <si>
    <t xml:space="preserve">9KTHISLX</t>
  </si>
  <si>
    <t xml:space="preserve">Q808L4HZ</t>
  </si>
  <si>
    <t xml:space="preserve">4IUJNFPF</t>
  </si>
  <si>
    <t xml:space="preserve">ZE7PM90V</t>
  </si>
  <si>
    <t xml:space="preserve">CAAYFKK8</t>
  </si>
  <si>
    <t xml:space="preserve">K5NFTQRI</t>
  </si>
  <si>
    <t xml:space="preserve">N7G1TU1X</t>
  </si>
  <si>
    <t xml:space="preserve">GM68OLDH</t>
  </si>
  <si>
    <t xml:space="preserve">31KRB7R2</t>
  </si>
  <si>
    <t xml:space="preserve">5PG1KSKD</t>
  </si>
  <si>
    <t xml:space="preserve">RC1YCAEP</t>
  </si>
  <si>
    <t xml:space="preserve">AY3KTIXX</t>
  </si>
  <si>
    <t xml:space="preserve">XUP62FUM</t>
  </si>
  <si>
    <t xml:space="preserve">QFBITAKR</t>
  </si>
  <si>
    <t xml:space="preserve">3VLKZISJ</t>
  </si>
  <si>
    <t xml:space="preserve">3VC45PML</t>
  </si>
  <si>
    <t xml:space="preserve">2O76H591</t>
  </si>
  <si>
    <t xml:space="preserve">LCWP23CI</t>
  </si>
  <si>
    <t xml:space="preserve">H176AX96</t>
  </si>
  <si>
    <t xml:space="preserve">7DI7A7G7</t>
  </si>
  <si>
    <t xml:space="preserve">2MKG6ZDD</t>
  </si>
  <si>
    <t xml:space="preserve">RUFJMV3I</t>
  </si>
  <si>
    <t xml:space="preserve">2RB900SL</t>
  </si>
  <si>
    <t xml:space="preserve">7GM1XD9W</t>
  </si>
  <si>
    <t xml:space="preserve">L45N3D2E</t>
  </si>
  <si>
    <t xml:space="preserve">K1OBT27J</t>
  </si>
  <si>
    <t xml:space="preserve">3T23AW36</t>
  </si>
  <si>
    <t xml:space="preserve">G3DIX74Y</t>
  </si>
  <si>
    <t xml:space="preserve">0D95JSVW</t>
  </si>
  <si>
    <t xml:space="preserve">GOSCKNUX</t>
  </si>
  <si>
    <t xml:space="preserve">GC3IVG7S</t>
  </si>
  <si>
    <t xml:space="preserve">S81YI4QH</t>
  </si>
  <si>
    <t xml:space="preserve">M3MJY0CK</t>
  </si>
  <si>
    <t xml:space="preserve">JAMW5SWB</t>
  </si>
  <si>
    <t xml:space="preserve">QKXCMJVB</t>
  </si>
  <si>
    <t xml:space="preserve">ELLLRB7A</t>
  </si>
  <si>
    <t xml:space="preserve">F4EHCQIC</t>
  </si>
  <si>
    <t xml:space="preserve">6WR7JQ3C</t>
  </si>
  <si>
    <t xml:space="preserve">4UTOXXV4</t>
  </si>
  <si>
    <t xml:space="preserve">KHWG1W75</t>
  </si>
  <si>
    <t xml:space="preserve">JX08Z5L5</t>
  </si>
  <si>
    <t xml:space="preserve">6GKGGY0U</t>
  </si>
  <si>
    <t xml:space="preserve">8M6TB2ZX</t>
  </si>
  <si>
    <t xml:space="preserve">4QBSY3CB</t>
  </si>
  <si>
    <t xml:space="preserve">NYPU55W4</t>
  </si>
  <si>
    <t xml:space="preserve">XRWMLGOG</t>
  </si>
  <si>
    <t xml:space="preserve">69V1WQLK</t>
  </si>
  <si>
    <t xml:space="preserve">MMVGTXDB</t>
  </si>
  <si>
    <t xml:space="preserve">9UTOQBAH</t>
  </si>
  <si>
    <t xml:space="preserve">E26Z10W7</t>
  </si>
  <si>
    <t xml:space="preserve">4PDYHVX1</t>
  </si>
  <si>
    <t xml:space="preserve">PW9DTZON</t>
  </si>
  <si>
    <t xml:space="preserve">RDFUGEA2</t>
  </si>
  <si>
    <t xml:space="preserve">KRK5YFGW</t>
  </si>
  <si>
    <t xml:space="preserve">GJQFUUWI</t>
  </si>
  <si>
    <t xml:space="preserve">S5NZI5UN</t>
  </si>
  <si>
    <t xml:space="preserve">1O72EKFY</t>
  </si>
  <si>
    <t xml:space="preserve">S3J60BK0</t>
  </si>
  <si>
    <t xml:space="preserve">U8H8VGI0</t>
  </si>
  <si>
    <t xml:space="preserve">R1X6U9CU</t>
  </si>
  <si>
    <t xml:space="preserve">RB54V758</t>
  </si>
  <si>
    <t xml:space="preserve">SX73M3HS</t>
  </si>
  <si>
    <t xml:space="preserve">52FDATJV</t>
  </si>
  <si>
    <t xml:space="preserve">27REMGYU</t>
  </si>
  <si>
    <t xml:space="preserve">8H0UQYXW</t>
  </si>
  <si>
    <t xml:space="preserve">TQJJDWWH</t>
  </si>
  <si>
    <t xml:space="preserve">3UOIHNKR</t>
  </si>
  <si>
    <t xml:space="preserve">KY42W3FG</t>
  </si>
  <si>
    <t xml:space="preserve">YVJ3V0ZI</t>
  </si>
  <si>
    <t xml:space="preserve">5IMH88MT</t>
  </si>
  <si>
    <t xml:space="preserve">M9N3HWGC</t>
  </si>
  <si>
    <t xml:space="preserve">H56FMPGG</t>
  </si>
  <si>
    <t xml:space="preserve">N2C3ASJ9</t>
  </si>
  <si>
    <t xml:space="preserve">68YAXBZN</t>
  </si>
  <si>
    <t xml:space="preserve">KAGK2GQJ</t>
  </si>
  <si>
    <t xml:space="preserve">FYNL84HO</t>
  </si>
  <si>
    <t xml:space="preserve">2GRNCODO</t>
  </si>
  <si>
    <t xml:space="preserve">2UNAJCGN</t>
  </si>
  <si>
    <t xml:space="preserve">ZP5Q4YUJ</t>
  </si>
  <si>
    <t xml:space="preserve">4KVZVHNN</t>
  </si>
  <si>
    <t xml:space="preserve">ULWQ61OZ</t>
  </si>
  <si>
    <t xml:space="preserve">87G25M68</t>
  </si>
  <si>
    <t xml:space="preserve">EJGRLQP8</t>
  </si>
  <si>
    <t xml:space="preserve">8DDR4MUL</t>
  </si>
  <si>
    <t xml:space="preserve">E28C318S</t>
  </si>
  <si>
    <t xml:space="preserve">NJC4XMEN</t>
  </si>
  <si>
    <t xml:space="preserve">34XWXEQE</t>
  </si>
  <si>
    <t xml:space="preserve">38ZR3URJ</t>
  </si>
  <si>
    <t xml:space="preserve">6DJ817MW</t>
  </si>
  <si>
    <t xml:space="preserve">77IBMLTB</t>
  </si>
  <si>
    <t xml:space="preserve">59O0CDJE</t>
  </si>
  <si>
    <t xml:space="preserve">RU9Y6GR1</t>
  </si>
  <si>
    <t xml:space="preserve">GIZAD3ZN</t>
  </si>
  <si>
    <t xml:space="preserve">311WKUHC</t>
  </si>
  <si>
    <t xml:space="preserve">JG1CD65M</t>
  </si>
  <si>
    <t xml:space="preserve">YIK15TLW</t>
  </si>
  <si>
    <t xml:space="preserve">U7L0IZLB</t>
  </si>
  <si>
    <t xml:space="preserve">UU7N7LZK</t>
  </si>
  <si>
    <t xml:space="preserve">ZXNHUYCM</t>
  </si>
  <si>
    <t xml:space="preserve">KHG4UMKP</t>
  </si>
  <si>
    <t xml:space="preserve">JYNYK957</t>
  </si>
  <si>
    <t xml:space="preserve">EBJMZ5VE</t>
  </si>
  <si>
    <t xml:space="preserve">VM0A3057</t>
  </si>
  <si>
    <t xml:space="preserve">EJVD09HQ</t>
  </si>
  <si>
    <t xml:space="preserve">YID2GAED</t>
  </si>
  <si>
    <t xml:space="preserve">FSYTM6YE</t>
  </si>
  <si>
    <t xml:space="preserve">VUAFV8SS</t>
  </si>
  <si>
    <t xml:space="preserve">X1QNN2DG</t>
  </si>
  <si>
    <t xml:space="preserve">J8G6HTCM</t>
  </si>
  <si>
    <t xml:space="preserve">NX28C8EI</t>
  </si>
  <si>
    <t xml:space="preserve">93OFIHMF</t>
  </si>
  <si>
    <t xml:space="preserve">GEJKKFOL</t>
  </si>
  <si>
    <t xml:space="preserve">UYWQ5N0R</t>
  </si>
  <si>
    <t xml:space="preserve">NDAFT4KV</t>
  </si>
  <si>
    <t xml:space="preserve">BO1GBSM0</t>
  </si>
  <si>
    <t xml:space="preserve">10B65ZN9</t>
  </si>
  <si>
    <t xml:space="preserve">JKIAA2TF</t>
  </si>
  <si>
    <t xml:space="preserve">CFGYG1EC</t>
  </si>
  <si>
    <t xml:space="preserve">TS3P4VMD</t>
  </si>
  <si>
    <t xml:space="preserve">8PEB9FHX</t>
  </si>
  <si>
    <t xml:space="preserve">R2CG5WED</t>
  </si>
  <si>
    <t xml:space="preserve">0YM4VJDP</t>
  </si>
  <si>
    <t xml:space="preserve">YQJGEI71</t>
  </si>
  <si>
    <t xml:space="preserve">XO4ZYI3G</t>
  </si>
  <si>
    <t xml:space="preserve">RSBEC5KF</t>
  </si>
  <si>
    <t xml:space="preserve">HCARIWPE</t>
  </si>
  <si>
    <t xml:space="preserve">WGJB2VDU</t>
  </si>
  <si>
    <t xml:space="preserve">U9QMLC5Z</t>
  </si>
  <si>
    <t xml:space="preserve">VCQBM844</t>
  </si>
  <si>
    <t xml:space="preserve">L8POFR0T</t>
  </si>
  <si>
    <t xml:space="preserve">KKO2EFHS</t>
  </si>
  <si>
    <t xml:space="preserve">OMCFUDOU</t>
  </si>
  <si>
    <t xml:space="preserve">62UFJ4IQ</t>
  </si>
  <si>
    <t xml:space="preserve">NNNEMOZ5</t>
  </si>
  <si>
    <t xml:space="preserve">JB7JEEI5</t>
  </si>
  <si>
    <t xml:space="preserve">G7ZZG9DI</t>
  </si>
  <si>
    <t xml:space="preserve">CSJKVMR9</t>
  </si>
  <si>
    <t xml:space="preserve">P8ZOY6HA</t>
  </si>
  <si>
    <t xml:space="preserve">9E3H6ONP</t>
  </si>
  <si>
    <t xml:space="preserve">0QMOIDET</t>
  </si>
  <si>
    <t xml:space="preserve">R7GYOI0M</t>
  </si>
  <si>
    <t xml:space="preserve">G6433A35</t>
  </si>
  <si>
    <t xml:space="preserve">S2KBTW2O</t>
  </si>
  <si>
    <t xml:space="preserve">3VPQNW5Y</t>
  </si>
  <si>
    <t xml:space="preserve">1YBATFAY</t>
  </si>
  <si>
    <t xml:space="preserve">SBCR987L</t>
  </si>
  <si>
    <t xml:space="preserve">EG7OFLFR</t>
  </si>
  <si>
    <t xml:space="preserve">F5U1ACDD</t>
  </si>
  <si>
    <t xml:space="preserve">3TYPII47</t>
  </si>
  <si>
    <t xml:space="preserve">GS1QVWCR</t>
  </si>
  <si>
    <t xml:space="preserve">SU8JNMP4</t>
  </si>
  <si>
    <t xml:space="preserve">V2X2KMUR</t>
  </si>
  <si>
    <t xml:space="preserve">7QC6FOKW</t>
  </si>
  <si>
    <t xml:space="preserve">FAJTQMUM</t>
  </si>
  <si>
    <t xml:space="preserve">O3KC8QI8</t>
  </si>
  <si>
    <t xml:space="preserve">BOJSLNDG</t>
  </si>
  <si>
    <t xml:space="preserve">0ZHLQFGU</t>
  </si>
  <si>
    <t xml:space="preserve">KV2OFRJT</t>
  </si>
  <si>
    <t xml:space="preserve">UYP3NNU6</t>
  </si>
  <si>
    <t xml:space="preserve">4T295XQL</t>
  </si>
  <si>
    <t xml:space="preserve">B00UMAV4</t>
  </si>
  <si>
    <t xml:space="preserve">13GM5I6M</t>
  </si>
  <si>
    <t xml:space="preserve">AP7PCLAZ</t>
  </si>
  <si>
    <t xml:space="preserve">VPXW8RJS</t>
  </si>
  <si>
    <t xml:space="preserve">ZWFPD71J</t>
  </si>
  <si>
    <t xml:space="preserve">LMOAYCUK</t>
  </si>
  <si>
    <t xml:space="preserve">4XCJP60W</t>
  </si>
  <si>
    <t xml:space="preserve">G9GH5KV5</t>
  </si>
  <si>
    <t xml:space="preserve">SKTD4GGU</t>
  </si>
  <si>
    <t xml:space="preserve">S3W6Q07M</t>
  </si>
  <si>
    <t xml:space="preserve">FFO5WOHT</t>
  </si>
  <si>
    <t xml:space="preserve">XHHJ48MJ</t>
  </si>
  <si>
    <t xml:space="preserve">2536CW3V</t>
  </si>
  <si>
    <t xml:space="preserve">Z1WLLL1H</t>
  </si>
  <si>
    <t xml:space="preserve">6GNJMYMO</t>
  </si>
  <si>
    <t xml:space="preserve">F569KUVC</t>
  </si>
  <si>
    <t xml:space="preserve">PKDJTR06</t>
  </si>
  <si>
    <t xml:space="preserve">AANB25RH</t>
  </si>
  <si>
    <t xml:space="preserve">KBR253C0</t>
  </si>
  <si>
    <t xml:space="preserve">RDJFZGM9</t>
  </si>
  <si>
    <t xml:space="preserve">ZHY9C8OO</t>
  </si>
  <si>
    <t xml:space="preserve">DWBSHB8M</t>
  </si>
  <si>
    <t xml:space="preserve">0AJ6LTZ0</t>
  </si>
  <si>
    <t xml:space="preserve">SVMB8M7E</t>
  </si>
  <si>
    <t xml:space="preserve">30R81VZX</t>
  </si>
  <si>
    <t xml:space="preserve">XDLQ71X4</t>
  </si>
  <si>
    <t xml:space="preserve">S6645YWA</t>
  </si>
  <si>
    <t xml:space="preserve">B5A1BERF</t>
  </si>
  <si>
    <t xml:space="preserve">0XMB83YO</t>
  </si>
  <si>
    <t xml:space="preserve">TF19VML9</t>
  </si>
  <si>
    <t xml:space="preserve">YOQCQ4UO</t>
  </si>
  <si>
    <t xml:space="preserve">KOZTDBJ5</t>
  </si>
  <si>
    <t xml:space="preserve">X3ZSQCH8</t>
  </si>
  <si>
    <t xml:space="preserve">UU21EYFN</t>
  </si>
  <si>
    <t xml:space="preserve">ZDZGCWX7</t>
  </si>
  <si>
    <t xml:space="preserve">PQJZ5Z3R</t>
  </si>
  <si>
    <t xml:space="preserve">UNLIS3RY</t>
  </si>
  <si>
    <t xml:space="preserve">9ERRIZKG</t>
  </si>
  <si>
    <t xml:space="preserve">JQA8H6M5</t>
  </si>
  <si>
    <t xml:space="preserve">CZIXINO2</t>
  </si>
  <si>
    <t xml:space="preserve">HV7Y6184</t>
  </si>
  <si>
    <t xml:space="preserve">KIHC1QJQ</t>
  </si>
  <si>
    <t xml:space="preserve">WJQ8VD51</t>
  </si>
  <si>
    <t xml:space="preserve">2BWZLXZ8</t>
  </si>
  <si>
    <t xml:space="preserve">N5FOEJZ9</t>
  </si>
  <si>
    <t xml:space="preserve">S50A0C2S</t>
  </si>
  <si>
    <t xml:space="preserve">3H80RIHV</t>
  </si>
  <si>
    <t xml:space="preserve">4E5A84H1</t>
  </si>
  <si>
    <t xml:space="preserve">DR6MQSWL</t>
  </si>
  <si>
    <t xml:space="preserve">KAV5TU8X</t>
  </si>
  <si>
    <t xml:space="preserve">NR947OAB</t>
  </si>
  <si>
    <t xml:space="preserve">5QU60VGE</t>
  </si>
  <si>
    <t xml:space="preserve">3CLBPMYZ</t>
  </si>
  <si>
    <t xml:space="preserve">G17JEA75</t>
  </si>
  <si>
    <t xml:space="preserve">DFN1V29L</t>
  </si>
  <si>
    <t xml:space="preserve">HKBAON9X</t>
  </si>
  <si>
    <t xml:space="preserve">7S1N6QHI</t>
  </si>
  <si>
    <t xml:space="preserve">CHI2T3IH</t>
  </si>
  <si>
    <t xml:space="preserve">AKTPC3M1</t>
  </si>
  <si>
    <t xml:space="preserve">M7J5BV9Q</t>
  </si>
  <si>
    <t xml:space="preserve">GMVW87C4</t>
  </si>
  <si>
    <t xml:space="preserve">FGH181PC</t>
  </si>
  <si>
    <t xml:space="preserve">8OBC9CQE</t>
  </si>
  <si>
    <t xml:space="preserve">QHJ3W8FW</t>
  </si>
  <si>
    <t xml:space="preserve">N3H82NHO</t>
  </si>
  <si>
    <t xml:space="preserve">GK1NH8G7</t>
  </si>
  <si>
    <t xml:space="preserve">OPCLCCQH</t>
  </si>
  <si>
    <t xml:space="preserve">0Z2CQ0MQ</t>
  </si>
  <si>
    <t xml:space="preserve">4SK6YLB0</t>
  </si>
  <si>
    <t xml:space="preserve">EVVX3PQ5</t>
  </si>
  <si>
    <t xml:space="preserve">9Y3JDP1B</t>
  </si>
  <si>
    <t xml:space="preserve">R2RL1Y49</t>
  </si>
  <si>
    <t xml:space="preserve">7Q7SA3EK</t>
  </si>
  <si>
    <t xml:space="preserve">83HX5CIJ</t>
  </si>
  <si>
    <t xml:space="preserve">SGV1FR3O</t>
  </si>
  <si>
    <t xml:space="preserve">3JUL12VK</t>
  </si>
  <si>
    <t xml:space="preserve">TGW7OYMD</t>
  </si>
  <si>
    <t xml:space="preserve">06YBVWXZ</t>
  </si>
  <si>
    <t xml:space="preserve">3T64Z7DB</t>
  </si>
  <si>
    <t xml:space="preserve">61HW4ELT</t>
  </si>
  <si>
    <t xml:space="preserve">F481S8G3</t>
  </si>
  <si>
    <t xml:space="preserve">I6U62W0R</t>
  </si>
  <si>
    <t xml:space="preserve">SV2VJ3VH</t>
  </si>
  <si>
    <t xml:space="preserve">ASL3FJZP</t>
  </si>
  <si>
    <t xml:space="preserve">GMNQUFQZ</t>
  </si>
  <si>
    <t xml:space="preserve">XCBKZWDX</t>
  </si>
  <si>
    <t xml:space="preserve">W7F056RK</t>
  </si>
  <si>
    <t xml:space="preserve">OREPAY0O</t>
  </si>
  <si>
    <t xml:space="preserve">D5VY17OP</t>
  </si>
  <si>
    <t xml:space="preserve">0J21WQH1</t>
  </si>
  <si>
    <t xml:space="preserve">3BQTRX5Y</t>
  </si>
  <si>
    <t xml:space="preserve">YTL8VNGT</t>
  </si>
  <si>
    <t xml:space="preserve">3ZM8BJQO</t>
  </si>
  <si>
    <t xml:space="preserve">AM5J5QPK</t>
  </si>
  <si>
    <t xml:space="preserve">8254HM4E</t>
  </si>
  <si>
    <t xml:space="preserve">NXWNJ7U5</t>
  </si>
  <si>
    <t xml:space="preserve">8LVFBGN4</t>
  </si>
  <si>
    <t xml:space="preserve">L66MAMK5</t>
  </si>
  <si>
    <t xml:space="preserve">BU1B6PHK</t>
  </si>
  <si>
    <t xml:space="preserve">ZLY8SZXO</t>
  </si>
  <si>
    <t xml:space="preserve">DCC85LZO</t>
  </si>
  <si>
    <t xml:space="preserve">IFIIB8Y6</t>
  </si>
  <si>
    <t xml:space="preserve">2EKGLB0Q</t>
  </si>
  <si>
    <t xml:space="preserve">NBYPJR21</t>
  </si>
  <si>
    <t xml:space="preserve">HYPZOTY8</t>
  </si>
  <si>
    <t xml:space="preserve">31I0SB7T</t>
  </si>
  <si>
    <t xml:space="preserve">Z7OH4GWO</t>
  </si>
  <si>
    <t xml:space="preserve">9537WTHG</t>
  </si>
  <si>
    <t xml:space="preserve">6PMHI9G4</t>
  </si>
  <si>
    <t xml:space="preserve">ZVAZKWF3</t>
  </si>
  <si>
    <t xml:space="preserve">IUNX2OMX</t>
  </si>
  <si>
    <t xml:space="preserve">6WODV6KD</t>
  </si>
  <si>
    <t xml:space="preserve">K6M3EX4O</t>
  </si>
  <si>
    <t xml:space="preserve">9B0HGLRU</t>
  </si>
  <si>
    <t xml:space="preserve">IZ02GW0R</t>
  </si>
  <si>
    <t xml:space="preserve">HGF361RQ</t>
  </si>
  <si>
    <t xml:space="preserve">9B8SPYAF</t>
  </si>
  <si>
    <t xml:space="preserve">DJ2FHO68</t>
  </si>
  <si>
    <t xml:space="preserve">C32E4E1D</t>
  </si>
  <si>
    <t xml:space="preserve">QNFO4GX8</t>
  </si>
  <si>
    <t xml:space="preserve">7CC38V2J</t>
  </si>
  <si>
    <t xml:space="preserve">PC2V729V</t>
  </si>
  <si>
    <t xml:space="preserve">JW4K9O5H</t>
  </si>
  <si>
    <t xml:space="preserve">FX54MQFC</t>
  </si>
  <si>
    <t xml:space="preserve">VY4IVO2W</t>
  </si>
  <si>
    <t xml:space="preserve">ZZI8GUEM</t>
  </si>
  <si>
    <t xml:space="preserve">HBWY3B48</t>
  </si>
  <si>
    <t xml:space="preserve">HHDQ9EW4</t>
  </si>
  <si>
    <t xml:space="preserve">CY33L07I</t>
  </si>
  <si>
    <t xml:space="preserve">I92EJ805</t>
  </si>
  <si>
    <t xml:space="preserve">VXWUALY5</t>
  </si>
  <si>
    <t xml:space="preserve">3FZVCDW0</t>
  </si>
  <si>
    <t xml:space="preserve">17MPPMM0</t>
  </si>
  <si>
    <t xml:space="preserve">FV6PHMQW</t>
  </si>
  <si>
    <t xml:space="preserve">NX2K0HQ9</t>
  </si>
  <si>
    <t xml:space="preserve">BM0QXHMH</t>
  </si>
  <si>
    <t xml:space="preserve">A3PNPLTG</t>
  </si>
  <si>
    <t xml:space="preserve">03CWYGC9</t>
  </si>
  <si>
    <t xml:space="preserve">FSEF5ZR9</t>
  </si>
  <si>
    <t xml:space="preserve">EYNZMBI0</t>
  </si>
  <si>
    <t xml:space="preserve">Q2RY668B</t>
  </si>
  <si>
    <t xml:space="preserve">VBFYOCDO</t>
  </si>
  <si>
    <t xml:space="preserve">UMMMBBS6</t>
  </si>
  <si>
    <t xml:space="preserve">5IQAJGCU</t>
  </si>
  <si>
    <t xml:space="preserve">59XUUWAQ</t>
  </si>
  <si>
    <t xml:space="preserve">GGXEKX47</t>
  </si>
  <si>
    <t xml:space="preserve">1DZNTUSA</t>
  </si>
  <si>
    <t xml:space="preserve">8GYJOE85</t>
  </si>
  <si>
    <t xml:space="preserve">KJP1JFKX</t>
  </si>
  <si>
    <t xml:space="preserve">S2GG93I6</t>
  </si>
  <si>
    <t xml:space="preserve">MGD7DZAU</t>
  </si>
  <si>
    <t xml:space="preserve">K2683261</t>
  </si>
  <si>
    <t xml:space="preserve">JF178AXO</t>
  </si>
  <si>
    <t xml:space="preserve">43NBMRFY</t>
  </si>
  <si>
    <t xml:space="preserve">3ATYY665</t>
  </si>
  <si>
    <t xml:space="preserve">GZU4ZSFE</t>
  </si>
  <si>
    <t xml:space="preserve">EVDMSM4N</t>
  </si>
  <si>
    <t xml:space="preserve">MPME6VZD</t>
  </si>
  <si>
    <t xml:space="preserve">3D6ZHLF0</t>
  </si>
  <si>
    <t xml:space="preserve">HTBPSC2D</t>
  </si>
  <si>
    <t xml:space="preserve">NQZNAEYQ</t>
  </si>
  <si>
    <t xml:space="preserve">CUA83384</t>
  </si>
  <si>
    <t xml:space="preserve">7VMOJBPN</t>
  </si>
  <si>
    <t xml:space="preserve">13PPMGNM</t>
  </si>
  <si>
    <t xml:space="preserve">F8QQEW1W</t>
  </si>
  <si>
    <t xml:space="preserve">FA6JQ4V2</t>
  </si>
  <si>
    <t xml:space="preserve">JP4H1WG4</t>
  </si>
  <si>
    <t xml:space="preserve">580XZTEO</t>
  </si>
  <si>
    <t xml:space="preserve">PMHOZRJN</t>
  </si>
  <si>
    <t xml:space="preserve">T56J7ES7</t>
  </si>
  <si>
    <t xml:space="preserve">MUIT1E0M</t>
  </si>
  <si>
    <t xml:space="preserve">IFNT8NLL</t>
  </si>
  <si>
    <t xml:space="preserve">YWWVWOO4</t>
  </si>
  <si>
    <t xml:space="preserve">52H2CE10</t>
  </si>
  <si>
    <t xml:space="preserve">KSOW4MUK</t>
  </si>
  <si>
    <t xml:space="preserve">FHYD80FB</t>
  </si>
  <si>
    <t xml:space="preserve">XU836DFA</t>
  </si>
  <si>
    <t xml:space="preserve">910IXBKP</t>
  </si>
  <si>
    <t xml:space="preserve">WE7YS7HD</t>
  </si>
  <si>
    <t xml:space="preserve">4DLOXD13</t>
  </si>
  <si>
    <t xml:space="preserve">XN63KZRZ</t>
  </si>
  <si>
    <t xml:space="preserve">KDPBAHOJ</t>
  </si>
  <si>
    <t xml:space="preserve">OXPNURPT</t>
  </si>
  <si>
    <t xml:space="preserve">K33NPCAY</t>
  </si>
  <si>
    <t xml:space="preserve">95V8BLR2</t>
  </si>
  <si>
    <t xml:space="preserve">QM6GJ78P</t>
  </si>
  <si>
    <t xml:space="preserve">J75Y9C75</t>
  </si>
  <si>
    <t xml:space="preserve">PUP6JDT9</t>
  </si>
  <si>
    <t xml:space="preserve">4EGO7VCJ</t>
  </si>
  <si>
    <t xml:space="preserve">74JAOLQU</t>
  </si>
  <si>
    <t xml:space="preserve">CMLYDJFN</t>
  </si>
  <si>
    <t xml:space="preserve">8APZZ20T</t>
  </si>
  <si>
    <t xml:space="preserve">RABLXW5E</t>
  </si>
  <si>
    <t xml:space="preserve">R162LSFR</t>
  </si>
  <si>
    <t xml:space="preserve">SXYJU7LC</t>
  </si>
  <si>
    <t xml:space="preserve">UEXJN3Y6</t>
  </si>
  <si>
    <t xml:space="preserve">DOVNGYN4</t>
  </si>
  <si>
    <t xml:space="preserve">CLA3RTMS</t>
  </si>
  <si>
    <t xml:space="preserve">N9KFOKLS</t>
  </si>
  <si>
    <t xml:space="preserve">Y2XXRYMX</t>
  </si>
  <si>
    <t xml:space="preserve">Z9DK5289</t>
  </si>
  <si>
    <t xml:space="preserve">MN34I4DD</t>
  </si>
  <si>
    <t xml:space="preserve">9CQ6TMET</t>
  </si>
  <si>
    <t xml:space="preserve">63GAY8GB</t>
  </si>
  <si>
    <t xml:space="preserve">8JH8YA79</t>
  </si>
  <si>
    <t xml:space="preserve">BABQISCH</t>
  </si>
  <si>
    <t xml:space="preserve">ZOX0FW5W</t>
  </si>
  <si>
    <t xml:space="preserve">4SFRUL8J</t>
  </si>
  <si>
    <t xml:space="preserve">UB2UAI38</t>
  </si>
  <si>
    <t xml:space="preserve">B00OD1IF</t>
  </si>
  <si>
    <t xml:space="preserve">BV4JZ4G8</t>
  </si>
  <si>
    <t xml:space="preserve">8CV5MZWW</t>
  </si>
  <si>
    <t xml:space="preserve">6UCZ36IC</t>
  </si>
  <si>
    <t xml:space="preserve">TDJ3N8EJ</t>
  </si>
  <si>
    <t xml:space="preserve">HTEAOHFO</t>
  </si>
  <si>
    <t xml:space="preserve">4P12PLQA</t>
  </si>
  <si>
    <t xml:space="preserve">4942W0E7</t>
  </si>
  <si>
    <t xml:space="preserve">D28ANNYX</t>
  </si>
  <si>
    <t xml:space="preserve">I8TEUO2C</t>
  </si>
  <si>
    <t xml:space="preserve">WTG4IAG0</t>
  </si>
  <si>
    <t xml:space="preserve">NFKUICVA</t>
  </si>
  <si>
    <t xml:space="preserve">9M72KPA3</t>
  </si>
  <si>
    <t xml:space="preserve">4OYGRQGO</t>
  </si>
  <si>
    <t xml:space="preserve">7SO4NKFP</t>
  </si>
  <si>
    <t xml:space="preserve">VZ1ETER5</t>
  </si>
  <si>
    <t xml:space="preserve">YOFRJU68</t>
  </si>
  <si>
    <t xml:space="preserve">7COYG1Z2</t>
  </si>
  <si>
    <t xml:space="preserve">5SED9K1C</t>
  </si>
  <si>
    <t xml:space="preserve">RD6Y5R4P</t>
  </si>
  <si>
    <t xml:space="preserve">04T6SOQW</t>
  </si>
  <si>
    <t xml:space="preserve">STYAF310</t>
  </si>
  <si>
    <t xml:space="preserve">6W7QAH1B</t>
  </si>
  <si>
    <t xml:space="preserve">KXLD5YKX</t>
  </si>
  <si>
    <t xml:space="preserve">FNXCNUR1</t>
  </si>
  <si>
    <t xml:space="preserve">CLRPASVW</t>
  </si>
  <si>
    <t xml:space="preserve">N0XWYRBU</t>
  </si>
  <si>
    <t xml:space="preserve">3K3LQ0H5</t>
  </si>
  <si>
    <t xml:space="preserve">BIH4D0JL</t>
  </si>
  <si>
    <t xml:space="preserve">M49ZMLGL</t>
  </si>
  <si>
    <t xml:space="preserve">X9L0T199</t>
  </si>
  <si>
    <t xml:space="preserve">IUKIZFB7</t>
  </si>
  <si>
    <t xml:space="preserve">05915PPX</t>
  </si>
  <si>
    <t xml:space="preserve">R2V49PU5</t>
  </si>
  <si>
    <t xml:space="preserve">YB4YJTK4</t>
  </si>
  <si>
    <t xml:space="preserve">Z8Z77GN3</t>
  </si>
  <si>
    <t xml:space="preserve">IH4O3JXV</t>
  </si>
  <si>
    <t xml:space="preserve">M28Z11DC</t>
  </si>
  <si>
    <t xml:space="preserve">DIVKSHY7</t>
  </si>
  <si>
    <t xml:space="preserve">RLTHGLLJ</t>
  </si>
  <si>
    <t xml:space="preserve">059K86LU</t>
  </si>
  <si>
    <t xml:space="preserve">62WFO2I3</t>
  </si>
  <si>
    <t xml:space="preserve">7K1KXMBT</t>
  </si>
  <si>
    <t xml:space="preserve">TCJA7XF2</t>
  </si>
  <si>
    <t xml:space="preserve">TPJNVDPH</t>
  </si>
  <si>
    <t xml:space="preserve">FMMAQM87</t>
  </si>
  <si>
    <t xml:space="preserve">G0QOVMMS</t>
  </si>
  <si>
    <t xml:space="preserve">FG79OR5X</t>
  </si>
  <si>
    <t xml:space="preserve">EDM7CEZ6</t>
  </si>
  <si>
    <t xml:space="preserve">ZBB9CDO4</t>
  </si>
  <si>
    <t xml:space="preserve">IV5UVG0R</t>
  </si>
  <si>
    <t xml:space="preserve">TDHFX8SC</t>
  </si>
  <si>
    <t xml:space="preserve">7OXU784Y</t>
  </si>
  <si>
    <t xml:space="preserve">VJ1FT11H</t>
  </si>
  <si>
    <t xml:space="preserve">H5J7C2FE</t>
  </si>
  <si>
    <t xml:space="preserve">U1XSUD1P</t>
  </si>
  <si>
    <t xml:space="preserve">0J24X1Y0</t>
  </si>
  <si>
    <t xml:space="preserve">ZW5XV2QY</t>
  </si>
  <si>
    <t xml:space="preserve">MOSX49BG</t>
  </si>
  <si>
    <t xml:space="preserve">OBCBK0XR</t>
  </si>
  <si>
    <t xml:space="preserve">IX8AYR6F</t>
  </si>
  <si>
    <t xml:space="preserve">4LVXK5H1</t>
  </si>
  <si>
    <t xml:space="preserve">8NG46N94</t>
  </si>
  <si>
    <t xml:space="preserve">CS2ZS0B4</t>
  </si>
  <si>
    <t xml:space="preserve">R7LGVRHC</t>
  </si>
  <si>
    <t xml:space="preserve">RDMKSDT0</t>
  </si>
  <si>
    <t xml:space="preserve">ZQC7YA4X</t>
  </si>
  <si>
    <t xml:space="preserve">6CXJOT2A</t>
  </si>
  <si>
    <t xml:space="preserve">Y9NTV3K5</t>
  </si>
  <si>
    <t xml:space="preserve">PAQ6EKHB</t>
  </si>
  <si>
    <t xml:space="preserve">OU42AWAE</t>
  </si>
  <si>
    <t xml:space="preserve">9N7LHW38</t>
  </si>
  <si>
    <t xml:space="preserve">BKMYW792</t>
  </si>
  <si>
    <t xml:space="preserve">197EQMY8</t>
  </si>
  <si>
    <t xml:space="preserve">TEM0I59X</t>
  </si>
  <si>
    <t xml:space="preserve">NOLWR5EX</t>
  </si>
  <si>
    <t xml:space="preserve">9XF2B7RS</t>
  </si>
  <si>
    <t xml:space="preserve">K2NPVZL8</t>
  </si>
  <si>
    <t xml:space="preserve">7FLPKZN7</t>
  </si>
  <si>
    <t xml:space="preserve">RX8711KI</t>
  </si>
  <si>
    <t xml:space="preserve">F3BJAMUL</t>
  </si>
  <si>
    <t xml:space="preserve">RAUWH0GP</t>
  </si>
  <si>
    <t xml:space="preserve">9PH1EWCH</t>
  </si>
  <si>
    <t xml:space="preserve">TYLSS719</t>
  </si>
  <si>
    <t xml:space="preserve">M3SQPUB1</t>
  </si>
  <si>
    <t xml:space="preserve">TSU40NIZ</t>
  </si>
  <si>
    <t xml:space="preserve">VSN0PA06</t>
  </si>
  <si>
    <t xml:space="preserve">ZVEH26GP</t>
  </si>
  <si>
    <t xml:space="preserve">G7QR0SCP</t>
  </si>
  <si>
    <t xml:space="preserve">TFZMFOH9</t>
  </si>
  <si>
    <t xml:space="preserve">GJX7YGIF</t>
  </si>
  <si>
    <t xml:space="preserve">L9EVLHSJ</t>
  </si>
  <si>
    <t xml:space="preserve">DIGZWVHI</t>
  </si>
  <si>
    <t xml:space="preserve">1ZT4IROS</t>
  </si>
  <si>
    <t xml:space="preserve">8F7VHV02</t>
  </si>
  <si>
    <t xml:space="preserve">7FGVY6GK</t>
  </si>
  <si>
    <t xml:space="preserve">IQ9GMTBR</t>
  </si>
  <si>
    <t xml:space="preserve">KMBY0IGV</t>
  </si>
  <si>
    <t xml:space="preserve">K0YFUK4X</t>
  </si>
  <si>
    <t xml:space="preserve">QCBO7C6E</t>
  </si>
  <si>
    <t xml:space="preserve">IHJEX21Z</t>
  </si>
  <si>
    <t xml:space="preserve">KOK62RF4</t>
  </si>
  <si>
    <t xml:space="preserve">Y6NI5EBV</t>
  </si>
  <si>
    <t xml:space="preserve">OFC7ZTU8</t>
  </si>
  <si>
    <t xml:space="preserve">QG7RGODO</t>
  </si>
  <si>
    <t xml:space="preserve">IHBYI8IO</t>
  </si>
  <si>
    <t xml:space="preserve">BZGJ44FH</t>
  </si>
  <si>
    <t xml:space="preserve">RYWETTBK</t>
  </si>
  <si>
    <t xml:space="preserve">JSLSL3SU</t>
  </si>
  <si>
    <t xml:space="preserve">PZNZD22T</t>
  </si>
  <si>
    <t xml:space="preserve">SQW60VII</t>
  </si>
  <si>
    <t xml:space="preserve">MFYR7SSG</t>
  </si>
  <si>
    <t xml:space="preserve">P5C842B5</t>
  </si>
  <si>
    <t xml:space="preserve">KLBW3TOH</t>
  </si>
  <si>
    <t xml:space="preserve">ESNS1OS9</t>
  </si>
  <si>
    <t xml:space="preserve">JRCD2VQY</t>
  </si>
  <si>
    <t xml:space="preserve">MOBO9N8H</t>
  </si>
  <si>
    <t xml:space="preserve">E1LFK6E3</t>
  </si>
  <si>
    <t xml:space="preserve">X9MTGVJZ</t>
  </si>
  <si>
    <t xml:space="preserve">N22XN5IM</t>
  </si>
  <si>
    <t xml:space="preserve">TY9RBWLT</t>
  </si>
  <si>
    <t xml:space="preserve">NNREN4Q5</t>
  </si>
  <si>
    <t xml:space="preserve">OHJX1K09</t>
  </si>
  <si>
    <t xml:space="preserve">I33TECO1</t>
  </si>
  <si>
    <t xml:space="preserve">7XRWWM0X</t>
  </si>
  <si>
    <t xml:space="preserve">GQ13O0AQ</t>
  </si>
  <si>
    <t xml:space="preserve">R2JKKVOO</t>
  </si>
  <si>
    <t xml:space="preserve">820NH7ZA</t>
  </si>
  <si>
    <t xml:space="preserve">T58EDFV0</t>
  </si>
  <si>
    <t xml:space="preserve">33JWQH71</t>
  </si>
  <si>
    <t xml:space="preserve">JE63NRUA</t>
  </si>
  <si>
    <t xml:space="preserve">YA8CL4UM</t>
  </si>
  <si>
    <t xml:space="preserve">MAA6TJMM</t>
  </si>
  <si>
    <t xml:space="preserve">LC93MVYP</t>
  </si>
  <si>
    <t xml:space="preserve">KNN6C4O3</t>
  </si>
  <si>
    <t xml:space="preserve">QJ9H7Y8W</t>
  </si>
  <si>
    <t xml:space="preserve">3FJPGYD7</t>
  </si>
  <si>
    <t xml:space="preserve">HLXSEMXV</t>
  </si>
  <si>
    <t xml:space="preserve">KU28360J</t>
  </si>
  <si>
    <t xml:space="preserve">JXLERZ9O</t>
  </si>
  <si>
    <t xml:space="preserve">GIUUTBXM</t>
  </si>
  <si>
    <t xml:space="preserve">UK0LEZRJ</t>
  </si>
  <si>
    <t xml:space="preserve">K8FUZHOG</t>
  </si>
  <si>
    <t xml:space="preserve">MRXZTMM6</t>
  </si>
  <si>
    <t xml:space="preserve">WALNFJ70</t>
  </si>
  <si>
    <t xml:space="preserve">HNHOPL7M</t>
  </si>
  <si>
    <t xml:space="preserve">0XG8TOJF</t>
  </si>
  <si>
    <t xml:space="preserve">IIS0O91J</t>
  </si>
  <si>
    <t xml:space="preserve">J53D8EOL</t>
  </si>
  <si>
    <t xml:space="preserve">LF8JZ3Q5</t>
  </si>
  <si>
    <t xml:space="preserve">MRGBSMQ5</t>
  </si>
  <si>
    <t xml:space="preserve">G0ECB8FS</t>
  </si>
  <si>
    <t xml:space="preserve">JUUXF02Z</t>
  </si>
  <si>
    <t xml:space="preserve">127ZPLXQ</t>
  </si>
  <si>
    <t xml:space="preserve">TJ6ZA1M3</t>
  </si>
  <si>
    <t xml:space="preserve">FKAFO8O9</t>
  </si>
  <si>
    <t xml:space="preserve">IBDEQVBN</t>
  </si>
  <si>
    <t xml:space="preserve">QZ3VV4C1</t>
  </si>
  <si>
    <t xml:space="preserve">C8TV7R8A</t>
  </si>
  <si>
    <t xml:space="preserve">2VCDVCIZ</t>
  </si>
  <si>
    <t xml:space="preserve">WI4PODA2</t>
  </si>
  <si>
    <t xml:space="preserve">PMMW9JX3</t>
  </si>
  <si>
    <t xml:space="preserve">MOLGOSGE</t>
  </si>
  <si>
    <t xml:space="preserve">IF7MJ88P</t>
  </si>
  <si>
    <t xml:space="preserve">06B7XWPC</t>
  </si>
  <si>
    <t xml:space="preserve">77ZECYVJ</t>
  </si>
  <si>
    <t xml:space="preserve">IRB461Y7</t>
  </si>
  <si>
    <t xml:space="preserve">Z75ND4JF</t>
  </si>
  <si>
    <t xml:space="preserve">CRX91A45</t>
  </si>
  <si>
    <t xml:space="preserve">85XNDIK1</t>
  </si>
  <si>
    <t xml:space="preserve">HHBA93J5</t>
  </si>
  <si>
    <t xml:space="preserve">T5C527Z9</t>
  </si>
  <si>
    <t xml:space="preserve">H06UZJH8</t>
  </si>
  <si>
    <t xml:space="preserve">K1RXVUG9</t>
  </si>
  <si>
    <t xml:space="preserve">OZ5S8NCK</t>
  </si>
  <si>
    <t xml:space="preserve">AC5YXLIR</t>
  </si>
  <si>
    <t xml:space="preserve">HSGJKH6U</t>
  </si>
  <si>
    <t xml:space="preserve">4TZF9N1D</t>
  </si>
  <si>
    <t xml:space="preserve">7QGG2LO3</t>
  </si>
  <si>
    <t xml:space="preserve">Y6HNPIIT</t>
  </si>
  <si>
    <t xml:space="preserve">IBKRO1AN</t>
  </si>
  <si>
    <t xml:space="preserve">X69POZIN</t>
  </si>
  <si>
    <t xml:space="preserve">64DJ954O</t>
  </si>
  <si>
    <t xml:space="preserve">6AWEAWCM</t>
  </si>
  <si>
    <t xml:space="preserve">HZIU2NOT</t>
  </si>
  <si>
    <t xml:space="preserve">RZ2PUH86</t>
  </si>
  <si>
    <t xml:space="preserve">GLVSDQQT</t>
  </si>
  <si>
    <t xml:space="preserve">ZHXIDZNI</t>
  </si>
  <si>
    <t xml:space="preserve">BAOSO1I2</t>
  </si>
  <si>
    <t xml:space="preserve">8AJG1YLJ</t>
  </si>
  <si>
    <t xml:space="preserve">7KXTF2Q6</t>
  </si>
  <si>
    <t xml:space="preserve">CKLYIFLY</t>
  </si>
  <si>
    <t xml:space="preserve">92G1TO7L</t>
  </si>
  <si>
    <t xml:space="preserve">S8WV5MUC</t>
  </si>
  <si>
    <t xml:space="preserve">BNY8MJ6L</t>
  </si>
  <si>
    <t xml:space="preserve">INBGKE14</t>
  </si>
  <si>
    <t xml:space="preserve">D54HETSI</t>
  </si>
  <si>
    <t xml:space="preserve">CYWZJ2AI</t>
  </si>
  <si>
    <t xml:space="preserve">QTNPGKJ7</t>
  </si>
  <si>
    <t xml:space="preserve">UQ86UOWY</t>
  </si>
  <si>
    <t xml:space="preserve">A82DG6R5</t>
  </si>
  <si>
    <t xml:space="preserve">9E8A7MQ8</t>
  </si>
  <si>
    <t xml:space="preserve">Z2S4KUPO</t>
  </si>
  <si>
    <t xml:space="preserve">GIW1PN4L</t>
  </si>
  <si>
    <t xml:space="preserve">E57F5Z2K</t>
  </si>
  <si>
    <t xml:space="preserve">VBZ862OS</t>
  </si>
  <si>
    <t xml:space="preserve">VFKKSJT2</t>
  </si>
  <si>
    <t xml:space="preserve">FJMFXCTD</t>
  </si>
  <si>
    <t xml:space="preserve">ZG8WPG99</t>
  </si>
  <si>
    <t xml:space="preserve">U85VV1BU</t>
  </si>
  <si>
    <t xml:space="preserve">V6HB68BL</t>
  </si>
  <si>
    <t xml:space="preserve">NMKAJZJ4</t>
  </si>
  <si>
    <t xml:space="preserve">3NQBMKOK</t>
  </si>
  <si>
    <t xml:space="preserve">ZTLLHCBU</t>
  </si>
  <si>
    <t xml:space="preserve">JTSUYWUD</t>
  </si>
  <si>
    <t xml:space="preserve">MDRX39D8</t>
  </si>
  <si>
    <t xml:space="preserve">7GRFWF1U</t>
  </si>
  <si>
    <t xml:space="preserve">839AMI93</t>
  </si>
  <si>
    <t xml:space="preserve">BFGASJAW</t>
  </si>
  <si>
    <t xml:space="preserve">5BSHJG7W</t>
  </si>
  <si>
    <t xml:space="preserve">G3KFZ8KX</t>
  </si>
  <si>
    <t xml:space="preserve">2Y84YR3K</t>
  </si>
  <si>
    <t xml:space="preserve">97QHOOWD</t>
  </si>
  <si>
    <t xml:space="preserve">K73K8IQ3</t>
  </si>
  <si>
    <t xml:space="preserve">8L5WBK75</t>
  </si>
  <si>
    <t xml:space="preserve">Z1RN8D42</t>
  </si>
  <si>
    <t xml:space="preserve">7PXJ92C5</t>
  </si>
  <si>
    <t xml:space="preserve">BAXENBTS</t>
  </si>
  <si>
    <t xml:space="preserve">086279IX</t>
  </si>
  <si>
    <t xml:space="preserve">6EEC9HQQ</t>
  </si>
  <si>
    <t xml:space="preserve">E1921PBZ</t>
  </si>
  <si>
    <t xml:space="preserve">0E761F02</t>
  </si>
  <si>
    <t xml:space="preserve">04YGLJ3N</t>
  </si>
  <si>
    <t xml:space="preserve">72TBO2HA</t>
  </si>
  <si>
    <t xml:space="preserve">FCW4SAAP</t>
  </si>
  <si>
    <t xml:space="preserve">DEH0MYSO</t>
  </si>
  <si>
    <t xml:space="preserve">ACB3QZAY</t>
  </si>
  <si>
    <t xml:space="preserve">THKCN7HU</t>
  </si>
  <si>
    <t xml:space="preserve">6JI36HIE</t>
  </si>
  <si>
    <t xml:space="preserve">B5CBSTM5</t>
  </si>
  <si>
    <t xml:space="preserve">TJ6U9HZ3</t>
  </si>
  <si>
    <t xml:space="preserve">ODGKZEVV</t>
  </si>
  <si>
    <t xml:space="preserve">CR6ZLEWC</t>
  </si>
  <si>
    <t xml:space="preserve">21S1ETXM</t>
  </si>
  <si>
    <t xml:space="preserve">3F2ZPCSL</t>
  </si>
  <si>
    <t xml:space="preserve">5G4I94TF</t>
  </si>
  <si>
    <t xml:space="preserve">EB89ONZN</t>
  </si>
  <si>
    <t xml:space="preserve">0S4K915N</t>
  </si>
  <si>
    <t xml:space="preserve">8IJOC37Z</t>
  </si>
  <si>
    <t xml:space="preserve">LIQZNH9U</t>
  </si>
  <si>
    <t xml:space="preserve">P9LE92UR</t>
  </si>
  <si>
    <t xml:space="preserve">9LZICBEV</t>
  </si>
  <si>
    <t xml:space="preserve">YAKIMBKC</t>
  </si>
  <si>
    <t xml:space="preserve">FHU2WQ2K</t>
  </si>
  <si>
    <t xml:space="preserve">YLK0MRJ3</t>
  </si>
  <si>
    <t xml:space="preserve">XBSZ29VJ</t>
  </si>
  <si>
    <t xml:space="preserve">N88UFF5K</t>
  </si>
  <si>
    <t xml:space="preserve">OV08QE7X</t>
  </si>
  <si>
    <t xml:space="preserve">WJLJIWYS</t>
  </si>
  <si>
    <t xml:space="preserve">DRFUPEOU</t>
  </si>
  <si>
    <t xml:space="preserve">A0VM9Q5M</t>
  </si>
  <si>
    <t xml:space="preserve">P9SDPJJO</t>
  </si>
  <si>
    <t xml:space="preserve">NW6OPA4M</t>
  </si>
  <si>
    <t xml:space="preserve">QVWM8LUB</t>
  </si>
  <si>
    <t xml:space="preserve">7C2HU8OC</t>
  </si>
  <si>
    <t xml:space="preserve">74P8ZFDD</t>
  </si>
  <si>
    <t xml:space="preserve">MB3376Q1</t>
  </si>
  <si>
    <t xml:space="preserve">UUGY3W44</t>
  </si>
  <si>
    <t xml:space="preserve">BHHDOY2E</t>
  </si>
  <si>
    <t xml:space="preserve">C3918FWQ</t>
  </si>
  <si>
    <t xml:space="preserve">8GBXTWXE</t>
  </si>
  <si>
    <t xml:space="preserve">Z29AX2KB</t>
  </si>
  <si>
    <t xml:space="preserve">ZVWUL0LL</t>
  </si>
  <si>
    <t xml:space="preserve">4R5LIB5F</t>
  </si>
  <si>
    <t xml:space="preserve">J58BUYQH</t>
  </si>
  <si>
    <t xml:space="preserve">R2CS85YJ</t>
  </si>
  <si>
    <t xml:space="preserve">8EAINY61</t>
  </si>
  <si>
    <t xml:space="preserve">T23MHC9C</t>
  </si>
  <si>
    <t xml:space="preserve">D30QC4EE</t>
  </si>
  <si>
    <t xml:space="preserve">R0CLLIH9</t>
  </si>
  <si>
    <t xml:space="preserve">UIDAJBAI</t>
  </si>
  <si>
    <t xml:space="preserve">VO3C2LE4</t>
  </si>
  <si>
    <t xml:space="preserve">H3ITKE4I</t>
  </si>
  <si>
    <t xml:space="preserve">4RPUMZ9M</t>
  </si>
  <si>
    <t xml:space="preserve">LWPFQ1UA</t>
  </si>
  <si>
    <t xml:space="preserve">TN59K8NP</t>
  </si>
  <si>
    <t xml:space="preserve">10AEGW41</t>
  </si>
  <si>
    <t xml:space="preserve">QA9XE19H</t>
  </si>
  <si>
    <t xml:space="preserve">LSVGDJ1A</t>
  </si>
  <si>
    <t xml:space="preserve">2LSNRT4U</t>
  </si>
  <si>
    <t xml:space="preserve">5AI9WG6M</t>
  </si>
  <si>
    <t xml:space="preserve">Q1DFFYB5</t>
  </si>
  <si>
    <t xml:space="preserve">XWZG5VPL</t>
  </si>
  <si>
    <t xml:space="preserve">30FHAEJZ</t>
  </si>
  <si>
    <t xml:space="preserve">BYF6ABTZ</t>
  </si>
  <si>
    <t xml:space="preserve">VTLI5HIE</t>
  </si>
  <si>
    <t xml:space="preserve">N60UJ28O</t>
  </si>
  <si>
    <t xml:space="preserve">R102IPTH</t>
  </si>
  <si>
    <t xml:space="preserve">C9O4E52T</t>
  </si>
  <si>
    <t xml:space="preserve">CJP7LWRK</t>
  </si>
  <si>
    <t xml:space="preserve">U2HYH97X</t>
  </si>
  <si>
    <t xml:space="preserve">H1NFMTJ4</t>
  </si>
  <si>
    <t xml:space="preserve">2ZUL1AAV</t>
  </si>
  <si>
    <t xml:space="preserve">8CUN8O4Z</t>
  </si>
  <si>
    <t xml:space="preserve">AMX2BM39</t>
  </si>
  <si>
    <t xml:space="preserve">A2C5O4EN</t>
  </si>
  <si>
    <t xml:space="preserve">79G6725X</t>
  </si>
  <si>
    <t xml:space="preserve">2K7R3QHZ</t>
  </si>
  <si>
    <t xml:space="preserve">2EO70V27</t>
  </si>
  <si>
    <t xml:space="preserve">ZBAMKTFX</t>
  </si>
  <si>
    <t xml:space="preserve">5CZBHSRI</t>
  </si>
  <si>
    <t xml:space="preserve">JGXLR3H3</t>
  </si>
  <si>
    <t xml:space="preserve">ZNFFFJ1T</t>
  </si>
  <si>
    <t xml:space="preserve">5WHMLQDK</t>
  </si>
  <si>
    <t xml:space="preserve">A5BVV5P8</t>
  </si>
  <si>
    <t xml:space="preserve">2NTWE1G4</t>
  </si>
  <si>
    <t xml:space="preserve">Z236WCM1</t>
  </si>
  <si>
    <t xml:space="preserve">T5GZDRDE</t>
  </si>
  <si>
    <t xml:space="preserve">FWTTJ2G8</t>
  </si>
  <si>
    <t xml:space="preserve">ARY1F1KN</t>
  </si>
  <si>
    <t xml:space="preserve">LPOOKZCQ</t>
  </si>
  <si>
    <t xml:space="preserve">53ZXALR1</t>
  </si>
  <si>
    <t xml:space="preserve">LTVGILHP</t>
  </si>
  <si>
    <t xml:space="preserve">N00L26DN</t>
  </si>
  <si>
    <t xml:space="preserve">G5Z0FWAX</t>
  </si>
  <si>
    <t xml:space="preserve">Z3FOWY9N</t>
  </si>
  <si>
    <t xml:space="preserve">X4FW4JR1</t>
  </si>
  <si>
    <t xml:space="preserve">BHV4K3VV</t>
  </si>
  <si>
    <t xml:space="preserve">8GV0BQTU</t>
  </si>
  <si>
    <t xml:space="preserve">7D75QXBD</t>
  </si>
  <si>
    <t xml:space="preserve">BRFHWGVC</t>
  </si>
  <si>
    <t xml:space="preserve">MPCJV2LA</t>
  </si>
  <si>
    <t xml:space="preserve">RE3UNESR</t>
  </si>
  <si>
    <t xml:space="preserve">PPUSV3RG</t>
  </si>
  <si>
    <t xml:space="preserve">ZJQKUIZ4</t>
  </si>
  <si>
    <t xml:space="preserve">KD63LC6D</t>
  </si>
  <si>
    <t xml:space="preserve">OKNOWHS3</t>
  </si>
  <si>
    <t xml:space="preserve">IDBXD4OU</t>
  </si>
  <si>
    <t xml:space="preserve">TDNJDFU6</t>
  </si>
  <si>
    <t xml:space="preserve">2PI827MA</t>
  </si>
  <si>
    <t xml:space="preserve">E4KL4NGF</t>
  </si>
  <si>
    <t xml:space="preserve">QCH2R1VO</t>
  </si>
  <si>
    <t xml:space="preserve">9FH4OP4U</t>
  </si>
  <si>
    <t xml:space="preserve">N128I4H8</t>
  </si>
  <si>
    <t xml:space="preserve">BO1ZOZG2</t>
  </si>
  <si>
    <t xml:space="preserve">EUYJDW9C</t>
  </si>
  <si>
    <t xml:space="preserve">3GOXMQPF</t>
  </si>
  <si>
    <t xml:space="preserve">1WZ5N86Q</t>
  </si>
  <si>
    <t xml:space="preserve">3R8PJCCW</t>
  </si>
  <si>
    <t xml:space="preserve">J47DPNB5</t>
  </si>
  <si>
    <t xml:space="preserve">37B8ES7X</t>
  </si>
  <si>
    <t xml:space="preserve">KYABDCKE</t>
  </si>
  <si>
    <t xml:space="preserve">3CP9VXC1</t>
  </si>
  <si>
    <t xml:space="preserve">IJ7B896N</t>
  </si>
  <si>
    <t xml:space="preserve">ZGQI86AQ</t>
  </si>
  <si>
    <t xml:space="preserve">L8NLCWFS</t>
  </si>
  <si>
    <t xml:space="preserve">4LXUITP3</t>
  </si>
  <si>
    <t xml:space="preserve">GXC8JN36</t>
  </si>
  <si>
    <t xml:space="preserve">XTE9XJTS</t>
  </si>
  <si>
    <t xml:space="preserve">N7WUBQR0</t>
  </si>
  <si>
    <t xml:space="preserve">9KJ89VHI</t>
  </si>
  <si>
    <t xml:space="preserve">N3CN7GCZ</t>
  </si>
  <si>
    <t xml:space="preserve">PIFPDJMN</t>
  </si>
  <si>
    <t xml:space="preserve">MASS6JEE</t>
  </si>
  <si>
    <t xml:space="preserve">7Z3Q8UYS</t>
  </si>
  <si>
    <t xml:space="preserve">6UZVABQR</t>
  </si>
  <si>
    <t xml:space="preserve">D7XNUYJD</t>
  </si>
  <si>
    <t xml:space="preserve">31C5DVJT</t>
  </si>
  <si>
    <t xml:space="preserve">MCA0202R</t>
  </si>
  <si>
    <t xml:space="preserve">QY6MB3QJ</t>
  </si>
  <si>
    <t xml:space="preserve">RUYLZD4O</t>
  </si>
  <si>
    <t xml:space="preserve">7HSRDCCK</t>
  </si>
  <si>
    <t xml:space="preserve">1ORXGKVH</t>
  </si>
  <si>
    <t xml:space="preserve">XQ4FN1KA</t>
  </si>
  <si>
    <t xml:space="preserve">LLQCQOCR</t>
  </si>
  <si>
    <t xml:space="preserve">WSG25BZ9</t>
  </si>
  <si>
    <t xml:space="preserve">6GL2LRUH</t>
  </si>
  <si>
    <t xml:space="preserve">14CNQKX8</t>
  </si>
  <si>
    <t xml:space="preserve">1DMERFNB</t>
  </si>
  <si>
    <t xml:space="preserve">QPZFP9WT</t>
  </si>
  <si>
    <t xml:space="preserve">74KGIZW4</t>
  </si>
  <si>
    <t xml:space="preserve">2YBEN3MV</t>
  </si>
  <si>
    <t xml:space="preserve">EFA9E6WV</t>
  </si>
  <si>
    <t xml:space="preserve">BDGB4NS0</t>
  </si>
  <si>
    <t xml:space="preserve">SPHS260Y</t>
  </si>
  <si>
    <t xml:space="preserve">ND0OV6MQ</t>
  </si>
  <si>
    <t xml:space="preserve">L582YMSV</t>
  </si>
  <si>
    <t xml:space="preserve">EG5M02ZV</t>
  </si>
  <si>
    <t xml:space="preserve">5UKQ16DK</t>
  </si>
  <si>
    <t xml:space="preserve">C9M5B1N6</t>
  </si>
  <si>
    <t xml:space="preserve">EMUG64GW</t>
  </si>
  <si>
    <t xml:space="preserve">88AA2RK1</t>
  </si>
  <si>
    <t xml:space="preserve">VSYO182N</t>
  </si>
  <si>
    <t xml:space="preserve">O6LVMQ5R</t>
  </si>
  <si>
    <t xml:space="preserve">HIV4W2E0</t>
  </si>
  <si>
    <t xml:space="preserve">35LLMROC</t>
  </si>
  <si>
    <t xml:space="preserve">TJTOVN5K</t>
  </si>
  <si>
    <t xml:space="preserve">1IG94UUQ</t>
  </si>
  <si>
    <t xml:space="preserve">MN8UHP5B</t>
  </si>
  <si>
    <t xml:space="preserve">W07RZO17</t>
  </si>
  <si>
    <t xml:space="preserve">X7J3O7TC</t>
  </si>
  <si>
    <t xml:space="preserve">Q7RV0YW6</t>
  </si>
  <si>
    <t xml:space="preserve">QP0QCP8Y</t>
  </si>
  <si>
    <t xml:space="preserve">MCQGU5EA</t>
  </si>
  <si>
    <t xml:space="preserve">M0IN22XH</t>
  </si>
  <si>
    <t xml:space="preserve">A0IS9TWV</t>
  </si>
  <si>
    <t xml:space="preserve">E7TDBIDS</t>
  </si>
  <si>
    <t xml:space="preserve">K1K48OTP</t>
  </si>
  <si>
    <t xml:space="preserve">OJWV4RT2</t>
  </si>
  <si>
    <t xml:space="preserve">PMQCN4PR</t>
  </si>
  <si>
    <t xml:space="preserve">CBIFB5BB</t>
  </si>
  <si>
    <t xml:space="preserve">L0SOZL9A</t>
  </si>
  <si>
    <t xml:space="preserve">00XBYXIB</t>
  </si>
  <si>
    <t xml:space="preserve">N54HHLC4</t>
  </si>
  <si>
    <t xml:space="preserve">TPP1IGKV</t>
  </si>
  <si>
    <t xml:space="preserve">JB3J080M</t>
  </si>
  <si>
    <t xml:space="preserve">GXHAIS33</t>
  </si>
  <si>
    <t xml:space="preserve">VBRZZAP8</t>
  </si>
  <si>
    <t xml:space="preserve">YKBRF0NG</t>
  </si>
  <si>
    <t xml:space="preserve">T46KPPNB</t>
  </si>
  <si>
    <t xml:space="preserve">9CE6F4NZ</t>
  </si>
  <si>
    <t xml:space="preserve">Z9KNL9A1</t>
  </si>
  <si>
    <t xml:space="preserve">8BBXNESQ</t>
  </si>
  <si>
    <t xml:space="preserve">OGO6SNTQ</t>
  </si>
  <si>
    <t xml:space="preserve">I6ZC5V1K</t>
  </si>
  <si>
    <t xml:space="preserve">1N3G9WG2</t>
  </si>
  <si>
    <t xml:space="preserve">3L965RUK</t>
  </si>
  <si>
    <t xml:space="preserve">4IC989F8</t>
  </si>
  <si>
    <t xml:space="preserve">Y5FM7TJT</t>
  </si>
  <si>
    <t xml:space="preserve">OB3K0SVW</t>
  </si>
  <si>
    <t xml:space="preserve">AEMGFUYH</t>
  </si>
  <si>
    <t xml:space="preserve">PAUXUGK3</t>
  </si>
  <si>
    <t xml:space="preserve">12HRYJQH</t>
  </si>
  <si>
    <t xml:space="preserve">TGTJ0NBT</t>
  </si>
  <si>
    <t xml:space="preserve">CGFLLZZI</t>
  </si>
  <si>
    <t xml:space="preserve">FPLXC8Z3</t>
  </si>
  <si>
    <t xml:space="preserve">CEWDZ3ZD</t>
  </si>
  <si>
    <t xml:space="preserve">OVLGWURN</t>
  </si>
  <si>
    <t xml:space="preserve">810GB47D</t>
  </si>
  <si>
    <t xml:space="preserve">GZCWRMIR</t>
  </si>
  <si>
    <t xml:space="preserve">7VSFD2MV</t>
  </si>
  <si>
    <t xml:space="preserve">PBVC1VI7</t>
  </si>
  <si>
    <t xml:space="preserve">DZ47F0UT</t>
  </si>
  <si>
    <t xml:space="preserve">7WYZ9HMC</t>
  </si>
  <si>
    <t xml:space="preserve">NY7Z4I06</t>
  </si>
  <si>
    <t xml:space="preserve">SLMY2KDA</t>
  </si>
  <si>
    <t xml:space="preserve">18N5WD04</t>
  </si>
  <si>
    <t xml:space="preserve">CR13KZ71</t>
  </si>
  <si>
    <t xml:space="preserve">IFTZ75Z9</t>
  </si>
  <si>
    <t xml:space="preserve">5CAP1055</t>
  </si>
  <si>
    <t xml:space="preserve">ZW2GDFKC</t>
  </si>
  <si>
    <t xml:space="preserve">96MOALT0</t>
  </si>
  <si>
    <t xml:space="preserve">HY9VGF58</t>
  </si>
  <si>
    <t xml:space="preserve">9LJAADWH</t>
  </si>
  <si>
    <t xml:space="preserve">VYR4EWHR</t>
  </si>
  <si>
    <t xml:space="preserve">0SSUR0IY</t>
  </si>
  <si>
    <t xml:space="preserve">1IY7Y42E</t>
  </si>
  <si>
    <t xml:space="preserve">TLJAFLON</t>
  </si>
  <si>
    <t xml:space="preserve">9J2JZGFJ</t>
  </si>
  <si>
    <t xml:space="preserve">ON2ZRW1X</t>
  </si>
  <si>
    <t xml:space="preserve">QPUPBL50</t>
  </si>
  <si>
    <t xml:space="preserve">7P069DNF</t>
  </si>
  <si>
    <t xml:space="preserve">6AD8WNA2</t>
  </si>
  <si>
    <t xml:space="preserve">HTZD5YGO</t>
  </si>
  <si>
    <t xml:space="preserve">FBEP7939</t>
  </si>
  <si>
    <t xml:space="preserve">NH44FYAA</t>
  </si>
  <si>
    <t xml:space="preserve">B6L071P2</t>
  </si>
  <si>
    <t xml:space="preserve">3ISHFT20</t>
  </si>
  <si>
    <t xml:space="preserve">55O18ALO</t>
  </si>
  <si>
    <t xml:space="preserve">46UITTY6</t>
  </si>
  <si>
    <t xml:space="preserve">QKUULSVC</t>
  </si>
  <si>
    <t xml:space="preserve">8838GIT9</t>
  </si>
  <si>
    <t xml:space="preserve">XBPJ6M4K</t>
  </si>
  <si>
    <t xml:space="preserve">XRZNF1LQ</t>
  </si>
  <si>
    <t xml:space="preserve">MA6F51AR</t>
  </si>
  <si>
    <t xml:space="preserve">7XL4JYSB</t>
  </si>
  <si>
    <t xml:space="preserve">HEZ8H6MK</t>
  </si>
  <si>
    <t xml:space="preserve">H8XH5MFQ</t>
  </si>
  <si>
    <t xml:space="preserve">DCZOTU5X</t>
  </si>
  <si>
    <t xml:space="preserve">KUJ5M6J3</t>
  </si>
  <si>
    <t xml:space="preserve">OM8LELJW</t>
  </si>
  <si>
    <t xml:space="preserve">98R4AZA8</t>
  </si>
  <si>
    <t xml:space="preserve">BDEP8ZEH</t>
  </si>
  <si>
    <t xml:space="preserve">WSKZBAYI</t>
  </si>
  <si>
    <t xml:space="preserve">3KLVZN6M</t>
  </si>
  <si>
    <t xml:space="preserve">WGSLK719</t>
  </si>
  <si>
    <t xml:space="preserve">QPCY8RU0</t>
  </si>
  <si>
    <t xml:space="preserve">QS440NN9</t>
  </si>
  <si>
    <t xml:space="preserve">JOKH5C6I</t>
  </si>
  <si>
    <t xml:space="preserve">J9V49YC3</t>
  </si>
  <si>
    <t xml:space="preserve">GPVQIS5U</t>
  </si>
  <si>
    <t xml:space="preserve">LI9RCAQ6</t>
  </si>
  <si>
    <t xml:space="preserve">THNEGVH2</t>
  </si>
  <si>
    <t xml:space="preserve">ZBDT3T2H</t>
  </si>
  <si>
    <t xml:space="preserve">OJOJPNL6</t>
  </si>
  <si>
    <t xml:space="preserve">MENKE9IV</t>
  </si>
  <si>
    <t xml:space="preserve">3IBBBGM4</t>
  </si>
  <si>
    <t xml:space="preserve">BUHR2X8U</t>
  </si>
  <si>
    <t xml:space="preserve">4OPFJFRO</t>
  </si>
  <si>
    <t xml:space="preserve">WHV85GOQ</t>
  </si>
  <si>
    <t xml:space="preserve">HZS2YVRN</t>
  </si>
  <si>
    <t xml:space="preserve">DX9CCI9C</t>
  </si>
  <si>
    <t xml:space="preserve">I86I0TJG</t>
  </si>
  <si>
    <t xml:space="preserve">TFW3KAYZ</t>
  </si>
  <si>
    <t xml:space="preserve">QFKL9UK2</t>
  </si>
  <si>
    <t xml:space="preserve">MC3OSDV0</t>
  </si>
  <si>
    <t xml:space="preserve">WV2YBM8V</t>
  </si>
  <si>
    <t xml:space="preserve">3E09X4S2</t>
  </si>
  <si>
    <t xml:space="preserve">FQODPHUL</t>
  </si>
  <si>
    <t xml:space="preserve">MYD4PBM9</t>
  </si>
  <si>
    <t xml:space="preserve">MZTB3C70</t>
  </si>
  <si>
    <t xml:space="preserve">VVE9HGLD</t>
  </si>
  <si>
    <t xml:space="preserve">MF6S92GQ</t>
  </si>
  <si>
    <t xml:space="preserve">60QEB2FZ</t>
  </si>
  <si>
    <t xml:space="preserve">2PX317QP</t>
  </si>
  <si>
    <t xml:space="preserve">6IZZL97A</t>
  </si>
  <si>
    <t xml:space="preserve">ZR8H455M</t>
  </si>
  <si>
    <t xml:space="preserve">3F2EMUQ7</t>
  </si>
  <si>
    <t xml:space="preserve">VB26KWQ6</t>
  </si>
  <si>
    <t xml:space="preserve">7J1UD7ZW</t>
  </si>
  <si>
    <t xml:space="preserve">VR6NO9FA</t>
  </si>
  <si>
    <t xml:space="preserve">O8QGRK5P</t>
  </si>
  <si>
    <t xml:space="preserve">XULGG5K8</t>
  </si>
  <si>
    <t xml:space="preserve">KP8ZZ3Y6</t>
  </si>
  <si>
    <t xml:space="preserve">SBF5S7LF</t>
  </si>
  <si>
    <t xml:space="preserve">TUL0TZSR</t>
  </si>
  <si>
    <t xml:space="preserve">ORYORRQV</t>
  </si>
  <si>
    <t xml:space="preserve">94JOUSW7</t>
  </si>
  <si>
    <t xml:space="preserve">9RC58SP0</t>
  </si>
  <si>
    <t xml:space="preserve">XFNYWN7B</t>
  </si>
  <si>
    <t xml:space="preserve">6NFIUDKS</t>
  </si>
  <si>
    <t xml:space="preserve">4TD018BE</t>
  </si>
  <si>
    <t xml:space="preserve">8U59BH8O</t>
  </si>
  <si>
    <t xml:space="preserve">BZR75SK1</t>
  </si>
  <si>
    <t xml:space="preserve">48HBI36Y</t>
  </si>
  <si>
    <t xml:space="preserve">ME7IZ1WY</t>
  </si>
  <si>
    <t xml:space="preserve">M5NUUVA4</t>
  </si>
  <si>
    <t xml:space="preserve">XKYQ16FS</t>
  </si>
  <si>
    <t xml:space="preserve">VVM450RP</t>
  </si>
  <si>
    <t xml:space="preserve">4S17VJ7O</t>
  </si>
  <si>
    <t xml:space="preserve">FVCN0HQ9</t>
  </si>
  <si>
    <t xml:space="preserve">A0FVQ8KO</t>
  </si>
  <si>
    <t xml:space="preserve">JJGRAQ2K</t>
  </si>
  <si>
    <t xml:space="preserve">4Z84VV2P</t>
  </si>
  <si>
    <t xml:space="preserve">7EHJYKWE</t>
  </si>
  <si>
    <t xml:space="preserve">HDUZC4G9</t>
  </si>
  <si>
    <t xml:space="preserve">SQ71BWHG</t>
  </si>
  <si>
    <t xml:space="preserve">FQP39JQV</t>
  </si>
  <si>
    <t xml:space="preserve">J9PCNCUP</t>
  </si>
  <si>
    <t xml:space="preserve">OTQTFK48</t>
  </si>
  <si>
    <t xml:space="preserve">T0H5HATU</t>
  </si>
  <si>
    <t xml:space="preserve">49TIKZ5B</t>
  </si>
  <si>
    <t xml:space="preserve">5C13TAA8</t>
  </si>
  <si>
    <t xml:space="preserve">BFB6C54U</t>
  </si>
  <si>
    <t xml:space="preserve">4J8IA9GL</t>
  </si>
  <si>
    <t xml:space="preserve">S9DDUFGP</t>
  </si>
  <si>
    <t xml:space="preserve">6LS93NXH</t>
  </si>
  <si>
    <t xml:space="preserve">PIPYDN8Y</t>
  </si>
  <si>
    <t xml:space="preserve">C09PGOZG</t>
  </si>
  <si>
    <t xml:space="preserve">FVTCAFCL</t>
  </si>
  <si>
    <t xml:space="preserve">YMWG4Z3S</t>
  </si>
  <si>
    <t xml:space="preserve">6AT4VS58</t>
  </si>
  <si>
    <t xml:space="preserve">D55HTKRU</t>
  </si>
  <si>
    <t xml:space="preserve">KKOU11ZD</t>
  </si>
  <si>
    <t xml:space="preserve">CXAEFADQ</t>
  </si>
  <si>
    <t xml:space="preserve">CEYW89RW</t>
  </si>
  <si>
    <t xml:space="preserve">8VO26H1R</t>
  </si>
  <si>
    <t xml:space="preserve">WKIRY6KE</t>
  </si>
  <si>
    <t xml:space="preserve">VL8YNHD7</t>
  </si>
  <si>
    <t xml:space="preserve">YY4VFPND</t>
  </si>
  <si>
    <t xml:space="preserve">FNA51WN6</t>
  </si>
  <si>
    <t xml:space="preserve">3RGNKYWW</t>
  </si>
  <si>
    <t xml:space="preserve">R4BO7K5M</t>
  </si>
  <si>
    <t xml:space="preserve">X4XN0M8A</t>
  </si>
  <si>
    <t xml:space="preserve">RTWE19SU</t>
  </si>
  <si>
    <t xml:space="preserve">8QJHJXY0</t>
  </si>
  <si>
    <t xml:space="preserve">ENB2XD8G</t>
  </si>
  <si>
    <t xml:space="preserve">UP409DSB</t>
  </si>
  <si>
    <t xml:space="preserve">KNY1OSAB</t>
  </si>
  <si>
    <t xml:space="preserve">XY42936P</t>
  </si>
  <si>
    <t xml:space="preserve">0DRC1U9Q</t>
  </si>
  <si>
    <t xml:space="preserve">5WJZMULK</t>
  </si>
  <si>
    <t xml:space="preserve">S0N7BYU3</t>
  </si>
  <si>
    <t xml:space="preserve">OGD4MDJ9</t>
  </si>
  <si>
    <t xml:space="preserve">DP9E525R</t>
  </si>
  <si>
    <t xml:space="preserve">CRLK4Z1P</t>
  </si>
  <si>
    <t xml:space="preserve">NN4DWBVN</t>
  </si>
  <si>
    <t xml:space="preserve">U07C2HEG</t>
  </si>
  <si>
    <t xml:space="preserve">AI76U58A</t>
  </si>
  <si>
    <t xml:space="preserve">A4H5ESTU</t>
  </si>
  <si>
    <t xml:space="preserve">72LNJRY9</t>
  </si>
  <si>
    <t xml:space="preserve">6Q67ZUJ1</t>
  </si>
  <si>
    <t xml:space="preserve">YBJ72HKE</t>
  </si>
  <si>
    <t xml:space="preserve">VCSHYIU8</t>
  </si>
  <si>
    <t xml:space="preserve">1QT3STIA</t>
  </si>
  <si>
    <t xml:space="preserve">070M5M6X</t>
  </si>
  <si>
    <t xml:space="preserve">5U9Y1P87</t>
  </si>
  <si>
    <t xml:space="preserve">J0Y91LUA</t>
  </si>
  <si>
    <t xml:space="preserve">YBRZQFEO</t>
  </si>
  <si>
    <t xml:space="preserve">K64TY8LU</t>
  </si>
  <si>
    <t xml:space="preserve">CPGCT81C</t>
  </si>
  <si>
    <t xml:space="preserve">36PTGLTW</t>
  </si>
  <si>
    <t xml:space="preserve">5BE27MLY</t>
  </si>
  <si>
    <t xml:space="preserve">O5O4ZAAC</t>
  </si>
  <si>
    <t xml:space="preserve">67IKZGGJ</t>
  </si>
  <si>
    <t xml:space="preserve">O5BC64NW</t>
  </si>
  <si>
    <t xml:space="preserve">K8VSDOP8</t>
  </si>
  <si>
    <t xml:space="preserve">P9PFSLS6</t>
  </si>
  <si>
    <t xml:space="preserve">TH9RV79M</t>
  </si>
  <si>
    <t xml:space="preserve">IEAPJ5X1</t>
  </si>
  <si>
    <t xml:space="preserve">F61DLVRS</t>
  </si>
  <si>
    <t xml:space="preserve">M6UEZLOQ</t>
  </si>
  <si>
    <t xml:space="preserve">D6T5MM04</t>
  </si>
  <si>
    <t xml:space="preserve">GVFQXZLL</t>
  </si>
  <si>
    <t xml:space="preserve">SVCKI631</t>
  </si>
  <si>
    <t xml:space="preserve">VJ5QGP8Z</t>
  </si>
  <si>
    <t xml:space="preserve">3Y9SB2QK</t>
  </si>
  <si>
    <t xml:space="preserve">1GIP77EP</t>
  </si>
  <si>
    <t xml:space="preserve">03VCDZEE</t>
  </si>
  <si>
    <t xml:space="preserve">MVXB9PS5</t>
  </si>
  <si>
    <t xml:space="preserve">HVZMZW96</t>
  </si>
  <si>
    <t xml:space="preserve">1H1YDS7C</t>
  </si>
  <si>
    <t xml:space="preserve">FZC2J90W</t>
  </si>
  <si>
    <t xml:space="preserve">XX84TIMO</t>
  </si>
  <si>
    <t xml:space="preserve">2JFS8EGS</t>
  </si>
  <si>
    <t xml:space="preserve">XRZVJPD5</t>
  </si>
  <si>
    <t xml:space="preserve">F2B62IW4</t>
  </si>
  <si>
    <t xml:space="preserve">1VUBYV53</t>
  </si>
  <si>
    <t xml:space="preserve">JREGYB42</t>
  </si>
  <si>
    <t xml:space="preserve">GKJLM1UR</t>
  </si>
  <si>
    <t xml:space="preserve">CPTEPYPZ</t>
  </si>
  <si>
    <t xml:space="preserve">QZE24X2H</t>
  </si>
  <si>
    <t xml:space="preserve">SLYFFVBE</t>
  </si>
  <si>
    <t xml:space="preserve">XO3XXR9X</t>
  </si>
  <si>
    <t xml:space="preserve">HW38EMKM</t>
  </si>
  <si>
    <t xml:space="preserve">VO8TFB31</t>
  </si>
  <si>
    <t xml:space="preserve">Q949MQ5W</t>
  </si>
  <si>
    <t xml:space="preserve">J4V3VKQ5</t>
  </si>
  <si>
    <t xml:space="preserve">17U8549G</t>
  </si>
  <si>
    <t xml:space="preserve">YHNBSXPN</t>
  </si>
  <si>
    <t xml:space="preserve">TW6D3KT4</t>
  </si>
  <si>
    <t xml:space="preserve">8SKE4TT5</t>
  </si>
  <si>
    <t xml:space="preserve">HPYLUU5P</t>
  </si>
  <si>
    <t xml:space="preserve">I7MDOGGU</t>
  </si>
  <si>
    <t xml:space="preserve">K72CEXGZ</t>
  </si>
  <si>
    <t xml:space="preserve">1N99TLIA</t>
  </si>
  <si>
    <t xml:space="preserve">J9QQVBQX</t>
  </si>
  <si>
    <t xml:space="preserve">I51MJ7PP</t>
  </si>
  <si>
    <t xml:space="preserve">V690FQG4</t>
  </si>
  <si>
    <t xml:space="preserve">XFB1VXQY</t>
  </si>
  <si>
    <t xml:space="preserve">UB8M6I5R</t>
  </si>
  <si>
    <t xml:space="preserve">H8CLNRM2</t>
  </si>
  <si>
    <t xml:space="preserve">DFFEQ87N</t>
  </si>
  <si>
    <t xml:space="preserve">QPH1YUAN</t>
  </si>
  <si>
    <t xml:space="preserve">7PV7V1RP</t>
  </si>
  <si>
    <t xml:space="preserve">C2WEF4XH</t>
  </si>
  <si>
    <t xml:space="preserve">9B5T5QTA</t>
  </si>
  <si>
    <t xml:space="preserve">9ZDFLOKA</t>
  </si>
  <si>
    <t xml:space="preserve">ISHAZTWG</t>
  </si>
  <si>
    <t xml:space="preserve">0XIPT9AX</t>
  </si>
  <si>
    <t xml:space="preserve">UURLD9W8</t>
  </si>
  <si>
    <t xml:space="preserve">OOGOZGGV</t>
  </si>
  <si>
    <t xml:space="preserve">C9XJ9KHD</t>
  </si>
  <si>
    <t xml:space="preserve">D62905BC</t>
  </si>
  <si>
    <t xml:space="preserve">C2X9D7JO</t>
  </si>
  <si>
    <t xml:space="preserve">DI6H5ERU</t>
  </si>
  <si>
    <t xml:space="preserve">5KC9ZGBX</t>
  </si>
  <si>
    <t xml:space="preserve">AUDYTWRK</t>
  </si>
  <si>
    <t xml:space="preserve">RTZFPWVN</t>
  </si>
  <si>
    <t xml:space="preserve">VYDCTUAU</t>
  </si>
  <si>
    <t xml:space="preserve">8ZYPSX66</t>
  </si>
  <si>
    <t xml:space="preserve">0AN86YDG</t>
  </si>
  <si>
    <t xml:space="preserve">K8LRZ95S</t>
  </si>
  <si>
    <t xml:space="preserve">2OQB2KPY</t>
  </si>
  <si>
    <t xml:space="preserve">URIKPDOJ</t>
  </si>
  <si>
    <t xml:space="preserve">M645P7NW</t>
  </si>
  <si>
    <t xml:space="preserve">UPAGB68Z</t>
  </si>
  <si>
    <t xml:space="preserve">7TCCYDR3</t>
  </si>
  <si>
    <t xml:space="preserve">IIVP87B8</t>
  </si>
  <si>
    <t xml:space="preserve">2OPR77CI</t>
  </si>
  <si>
    <t xml:space="preserve">GQ2W1DXM</t>
  </si>
  <si>
    <t xml:space="preserve">S87Y1DOY</t>
  </si>
  <si>
    <t xml:space="preserve">RLAGB32O</t>
  </si>
  <si>
    <t xml:space="preserve">DYNHHN6P</t>
  </si>
  <si>
    <t xml:space="preserve">R1K16RZO</t>
  </si>
  <si>
    <t xml:space="preserve">I631R5DT</t>
  </si>
  <si>
    <t xml:space="preserve">VDOUNMRC</t>
  </si>
  <si>
    <t xml:space="preserve">0AQGBN7B</t>
  </si>
  <si>
    <t xml:space="preserve">3F8AA8RT</t>
  </si>
  <si>
    <t xml:space="preserve">4NAHJMYM</t>
  </si>
  <si>
    <t xml:space="preserve">8SVMGDPA</t>
  </si>
  <si>
    <t xml:space="preserve">Q0MRZHN7</t>
  </si>
  <si>
    <t xml:space="preserve">MV227O65</t>
  </si>
  <si>
    <t xml:space="preserve">0BG8WJSX</t>
  </si>
  <si>
    <t xml:space="preserve">QQ96SPTU</t>
  </si>
  <si>
    <t xml:space="preserve">HY94AVIW</t>
  </si>
  <si>
    <t xml:space="preserve">T4FQOS6J</t>
  </si>
  <si>
    <t xml:space="preserve">4BPA17HF</t>
  </si>
  <si>
    <t xml:space="preserve">LAOGNZOU</t>
  </si>
  <si>
    <t xml:space="preserve">XSWTUMGY</t>
  </si>
  <si>
    <t xml:space="preserve">KS9B13NQ</t>
  </si>
  <si>
    <t xml:space="preserve">FN080GSV</t>
  </si>
  <si>
    <t xml:space="preserve">UXFEJC9Q</t>
  </si>
  <si>
    <t xml:space="preserve">1WPONGOS</t>
  </si>
  <si>
    <t xml:space="preserve">U177IWW0</t>
  </si>
  <si>
    <t xml:space="preserve">6BIZ2MB6</t>
  </si>
  <si>
    <t xml:space="preserve">7U81B9AQ</t>
  </si>
  <si>
    <t xml:space="preserve">KOJ4SQ1T</t>
  </si>
  <si>
    <t xml:space="preserve">DMUQAWQH</t>
  </si>
  <si>
    <t xml:space="preserve">VDD7H92Q</t>
  </si>
  <si>
    <t xml:space="preserve">SIBR2J01</t>
  </si>
  <si>
    <t xml:space="preserve">ROUOR5L0</t>
  </si>
  <si>
    <t xml:space="preserve">4LQAN2JX</t>
  </si>
  <si>
    <t xml:space="preserve">84QGC91P</t>
  </si>
  <si>
    <t xml:space="preserve">P4UJ64QM</t>
  </si>
  <si>
    <t xml:space="preserve">6F8IL0XV</t>
  </si>
  <si>
    <t xml:space="preserve">NTHLG5DT</t>
  </si>
  <si>
    <t xml:space="preserve">Y5OZ7VOF</t>
  </si>
  <si>
    <t xml:space="preserve">WFP9J5J7</t>
  </si>
  <si>
    <t xml:space="preserve">8I4915WD</t>
  </si>
  <si>
    <t xml:space="preserve">VS4UFFLH</t>
  </si>
  <si>
    <t xml:space="preserve">PPXIWYMT</t>
  </si>
  <si>
    <t xml:space="preserve">YT8YYRTU</t>
  </si>
  <si>
    <t xml:space="preserve">6V7OMXY5</t>
  </si>
  <si>
    <t xml:space="preserve">WA4TPQ5U</t>
  </si>
  <si>
    <t xml:space="preserve">ZU3GICE9</t>
  </si>
  <si>
    <t xml:space="preserve">54OH0061</t>
  </si>
  <si>
    <t xml:space="preserve">UYJDOT4Q</t>
  </si>
  <si>
    <t xml:space="preserve">VOSSIXSY</t>
  </si>
  <si>
    <t xml:space="preserve">ILUMUKG8</t>
  </si>
  <si>
    <t xml:space="preserve">9TRVSW35</t>
  </si>
  <si>
    <t xml:space="preserve">GTH3VIDW</t>
  </si>
  <si>
    <t xml:space="preserve">WFNKJ2LT</t>
  </si>
  <si>
    <t xml:space="preserve">1LLRNE8G</t>
  </si>
  <si>
    <t xml:space="preserve">86DMJ7GA</t>
  </si>
  <si>
    <t xml:space="preserve">CMD0758L</t>
  </si>
  <si>
    <t xml:space="preserve">N1G2CFCB</t>
  </si>
  <si>
    <t xml:space="preserve">VIMY08JH</t>
  </si>
  <si>
    <t xml:space="preserve">8IYVJKT4</t>
  </si>
  <si>
    <t xml:space="preserve">MNTHSHH6</t>
  </si>
  <si>
    <t xml:space="preserve">FBQN3UM3</t>
  </si>
  <si>
    <t xml:space="preserve">MJ12SZ89</t>
  </si>
  <si>
    <t xml:space="preserve">B6F9PSRN</t>
  </si>
  <si>
    <t xml:space="preserve">1PAPS9QO</t>
  </si>
  <si>
    <t xml:space="preserve">UGB3A3CE</t>
  </si>
  <si>
    <t xml:space="preserve">IDA8D96H</t>
  </si>
  <si>
    <t xml:space="preserve">81PWOUF0</t>
  </si>
  <si>
    <t xml:space="preserve">1Z72JRDI</t>
  </si>
  <si>
    <t xml:space="preserve">SHS9HQX4</t>
  </si>
  <si>
    <t xml:space="preserve">Z3TX2K6F</t>
  </si>
  <si>
    <t xml:space="preserve">RGUC0V54</t>
  </si>
  <si>
    <t xml:space="preserve">BUJ1TX7Y</t>
  </si>
  <si>
    <t xml:space="preserve">6C70OX62</t>
  </si>
  <si>
    <t xml:space="preserve">YVDQ80A0</t>
  </si>
  <si>
    <t xml:space="preserve">JZU0JH07</t>
  </si>
  <si>
    <t xml:space="preserve">ZEWNPF3K</t>
  </si>
  <si>
    <t xml:space="preserve">6T64JWH9</t>
  </si>
  <si>
    <t xml:space="preserve">MIXJ9F4F</t>
  </si>
  <si>
    <t xml:space="preserve">RWQKOD1W</t>
  </si>
  <si>
    <t xml:space="preserve">6GLF0PU0</t>
  </si>
  <si>
    <t xml:space="preserve">ETLF2H4K</t>
  </si>
  <si>
    <t xml:space="preserve">XVB2CGL6</t>
  </si>
  <si>
    <t xml:space="preserve">30KP0JMN</t>
  </si>
  <si>
    <t xml:space="preserve">VYWQ3U5S</t>
  </si>
  <si>
    <t xml:space="preserve">HDWQM6JT</t>
  </si>
  <si>
    <t xml:space="preserve">7AFBJFP5</t>
  </si>
  <si>
    <t xml:space="preserve">88CM27UB</t>
  </si>
  <si>
    <t xml:space="preserve">5EFR0VAZ</t>
  </si>
  <si>
    <t xml:space="preserve">MTN3BOMC</t>
  </si>
  <si>
    <t xml:space="preserve">8U9DLK26</t>
  </si>
  <si>
    <t xml:space="preserve">2S7CMLRJ</t>
  </si>
  <si>
    <t xml:space="preserve">18KMXL8N</t>
  </si>
  <si>
    <t xml:space="preserve">7DA7E2K7</t>
  </si>
  <si>
    <t xml:space="preserve">DY5RYWTV</t>
  </si>
  <si>
    <t xml:space="preserve">3F9NDPA0</t>
  </si>
  <si>
    <t xml:space="preserve">UMKU4ZGE</t>
  </si>
  <si>
    <t xml:space="preserve">FW7QS11M</t>
  </si>
  <si>
    <t xml:space="preserve">ZRBHYBW9</t>
  </si>
  <si>
    <t xml:space="preserve">UMF3KRCL</t>
  </si>
  <si>
    <t xml:space="preserve">ZR436XWW</t>
  </si>
  <si>
    <t xml:space="preserve">XE0H6MOP</t>
  </si>
  <si>
    <t xml:space="preserve">USS2SNQI</t>
  </si>
  <si>
    <t xml:space="preserve">4BUQW2T0</t>
  </si>
  <si>
    <t xml:space="preserve">AMP2GT6F</t>
  </si>
  <si>
    <t xml:space="preserve">EPC4NBJ5</t>
  </si>
  <si>
    <t xml:space="preserve">8BGC94TT</t>
  </si>
  <si>
    <t xml:space="preserve">PODXJ4SP</t>
  </si>
  <si>
    <t xml:space="preserve">H7GXKD3O</t>
  </si>
  <si>
    <t xml:space="preserve">TUKHDOGS</t>
  </si>
  <si>
    <t xml:space="preserve">87TZLMU7</t>
  </si>
  <si>
    <t xml:space="preserve">PA3EXPCW</t>
  </si>
  <si>
    <t xml:space="preserve">MPVD0JVF</t>
  </si>
  <si>
    <t xml:space="preserve">KZQGC4TA</t>
  </si>
  <si>
    <t xml:space="preserve">18T73EHS</t>
  </si>
  <si>
    <t xml:space="preserve">RKTTVMMP</t>
  </si>
  <si>
    <t xml:space="preserve">UDXG59P0</t>
  </si>
  <si>
    <t xml:space="preserve">6IJNBKST</t>
  </si>
  <si>
    <t xml:space="preserve">5CIT07UC</t>
  </si>
  <si>
    <t xml:space="preserve">F7S1OPQS</t>
  </si>
  <si>
    <t xml:space="preserve">U5JFEXOI</t>
  </si>
  <si>
    <t xml:space="preserve">6CT660FF</t>
  </si>
  <si>
    <t xml:space="preserve">UCV49FYZ</t>
  </si>
  <si>
    <t xml:space="preserve">1UW6ILCH</t>
  </si>
  <si>
    <t xml:space="preserve">H0RRUQZ6</t>
  </si>
  <si>
    <t xml:space="preserve">SMQV0BRI</t>
  </si>
  <si>
    <t xml:space="preserve">ZPB5KNCD</t>
  </si>
  <si>
    <t xml:space="preserve">64SDWSQH</t>
  </si>
  <si>
    <t xml:space="preserve">GIIHTQGY</t>
  </si>
  <si>
    <t xml:space="preserve">VRWH3YJV</t>
  </si>
  <si>
    <t xml:space="preserve">24K085JJ</t>
  </si>
  <si>
    <t xml:space="preserve">EMORZ8R8</t>
  </si>
  <si>
    <t xml:space="preserve">8LA72RM8</t>
  </si>
  <si>
    <t xml:space="preserve">7IZQJIPA</t>
  </si>
  <si>
    <t xml:space="preserve">WSO3NMK5</t>
  </si>
  <si>
    <t xml:space="preserve">V1SX6HOD</t>
  </si>
  <si>
    <t xml:space="preserve">R0R0V2O5</t>
  </si>
  <si>
    <t xml:space="preserve">C3HN12Z8</t>
  </si>
  <si>
    <t xml:space="preserve">MXJAH0R5</t>
  </si>
  <si>
    <t xml:space="preserve">N8SVXI48</t>
  </si>
  <si>
    <t xml:space="preserve">VG1WQW88</t>
  </si>
  <si>
    <t xml:space="preserve">86KARIC1</t>
  </si>
  <si>
    <t xml:space="preserve">D6X5T9D4</t>
  </si>
  <si>
    <t xml:space="preserve">EGOU8GB1</t>
  </si>
  <si>
    <t xml:space="preserve">NMLTE4CS</t>
  </si>
  <si>
    <t xml:space="preserve">X8P0Q1EU</t>
  </si>
  <si>
    <t xml:space="preserve">I4T9W7NQ</t>
  </si>
  <si>
    <t xml:space="preserve">SGAJAIP9</t>
  </si>
  <si>
    <t xml:space="preserve">QFIEJY21</t>
  </si>
  <si>
    <t xml:space="preserve">4OUTIJAR</t>
  </si>
  <si>
    <t xml:space="preserve">ZXOHD0KE</t>
  </si>
  <si>
    <t xml:space="preserve">XRJTRP20</t>
  </si>
  <si>
    <t xml:space="preserve">NDIZ18GW</t>
  </si>
  <si>
    <t xml:space="preserve">SLILSQJV</t>
  </si>
  <si>
    <t xml:space="preserve">R6OM4EDE</t>
  </si>
  <si>
    <t xml:space="preserve">N1B45KIT</t>
  </si>
  <si>
    <t xml:space="preserve">6KGX67OZ</t>
  </si>
  <si>
    <t xml:space="preserve">S56NVD4M</t>
  </si>
  <si>
    <t xml:space="preserve">HXGDBNAV</t>
  </si>
  <si>
    <t xml:space="preserve">56D231XJ</t>
  </si>
  <si>
    <t xml:space="preserve">O2CFE5KX</t>
  </si>
  <si>
    <t xml:space="preserve">8THGVJ52</t>
  </si>
  <si>
    <t xml:space="preserve">FXKBY5FR</t>
  </si>
  <si>
    <t xml:space="preserve">RQ5FNR4O</t>
  </si>
  <si>
    <t xml:space="preserve">9BZBU2GY</t>
  </si>
  <si>
    <t xml:space="preserve">T7N0RX05</t>
  </si>
  <si>
    <t xml:space="preserve">2FGV5XNE</t>
  </si>
  <si>
    <t xml:space="preserve">4E5E9MYV</t>
  </si>
  <si>
    <t xml:space="preserve">24BCH90I</t>
  </si>
  <si>
    <t xml:space="preserve">G1W97XZA</t>
  </si>
  <si>
    <t xml:space="preserve">62PCN0KS</t>
  </si>
  <si>
    <t xml:space="preserve">20NZO7TT</t>
  </si>
  <si>
    <t xml:space="preserve">E3LNNM8H</t>
  </si>
  <si>
    <t xml:space="preserve">JW51LS6C</t>
  </si>
  <si>
    <t xml:space="preserve">33JYWJ1X</t>
  </si>
  <si>
    <t xml:space="preserve">FZH6NJAQ</t>
  </si>
  <si>
    <t xml:space="preserve">0DY00J6O</t>
  </si>
  <si>
    <t xml:space="preserve">GMY4U7RD</t>
  </si>
  <si>
    <t xml:space="preserve">E66UG7VC</t>
  </si>
  <si>
    <t xml:space="preserve">AUJE7IZR</t>
  </si>
  <si>
    <t xml:space="preserve">JAYXM4QB</t>
  </si>
  <si>
    <t xml:space="preserve">6WCNNK5J</t>
  </si>
  <si>
    <t xml:space="preserve">PE84CX4O</t>
  </si>
  <si>
    <t xml:space="preserve">96BSG7R1</t>
  </si>
  <si>
    <t xml:space="preserve">2XQAKBXH</t>
  </si>
  <si>
    <t xml:space="preserve">7G7YLGJO</t>
  </si>
  <si>
    <t xml:space="preserve">CNM0H9FR</t>
  </si>
  <si>
    <t xml:space="preserve">82MM4H33</t>
  </si>
  <si>
    <t xml:space="preserve">OGENAT0L</t>
  </si>
  <si>
    <t xml:space="preserve">SQLYCFGV</t>
  </si>
  <si>
    <t xml:space="preserve">S33WRL0Y</t>
  </si>
  <si>
    <t xml:space="preserve">BTT6YAVZ</t>
  </si>
  <si>
    <t xml:space="preserve">FZDRB789</t>
  </si>
  <si>
    <t xml:space="preserve">8C2WG2FB</t>
  </si>
  <si>
    <t xml:space="preserve">L0345WKB</t>
  </si>
  <si>
    <t xml:space="preserve">7S6SHJJG</t>
  </si>
  <si>
    <t xml:space="preserve">KBKHKULU</t>
  </si>
  <si>
    <t xml:space="preserve">D7H1EGS9</t>
  </si>
  <si>
    <t xml:space="preserve">2KKRRM1G</t>
  </si>
  <si>
    <t xml:space="preserve">N852D2Z8</t>
  </si>
  <si>
    <t xml:space="preserve">1ZCOKNNI</t>
  </si>
  <si>
    <t xml:space="preserve">PV1DISEC</t>
  </si>
  <si>
    <t xml:space="preserve">N5UIZYIV</t>
  </si>
  <si>
    <t xml:space="preserve">8YIANRVX</t>
  </si>
  <si>
    <t xml:space="preserve">W4K39GNG</t>
  </si>
  <si>
    <t xml:space="preserve">RTKUPEX7</t>
  </si>
  <si>
    <t xml:space="preserve">FTVCNH87</t>
  </si>
  <si>
    <t xml:space="preserve">GQCRMEIL</t>
  </si>
  <si>
    <t xml:space="preserve">BY0O646G</t>
  </si>
  <si>
    <t xml:space="preserve">5831YZMT</t>
  </si>
  <si>
    <t xml:space="preserve">ZNNBFAKF</t>
  </si>
  <si>
    <t xml:space="preserve">NRYC7T45</t>
  </si>
  <si>
    <t xml:space="preserve">ZVR3I3F0</t>
  </si>
  <si>
    <t xml:space="preserve">PQ2VF873</t>
  </si>
  <si>
    <t xml:space="preserve">R2W96FGX</t>
  </si>
  <si>
    <t xml:space="preserve">V3HVIJLL</t>
  </si>
  <si>
    <t xml:space="preserve">YO32O3T9</t>
  </si>
  <si>
    <t xml:space="preserve">CG9VXPV1</t>
  </si>
  <si>
    <t xml:space="preserve">09BVA55J</t>
  </si>
  <si>
    <t xml:space="preserve">9OLYBVNE</t>
  </si>
  <si>
    <t xml:space="preserve">R8N49PHN</t>
  </si>
  <si>
    <t xml:space="preserve">IO4GTLAB</t>
  </si>
  <si>
    <t xml:space="preserve">EW28ZONV</t>
  </si>
  <si>
    <t xml:space="preserve">UI3DE2C4</t>
  </si>
  <si>
    <t xml:space="preserve">UXJSIAVS</t>
  </si>
  <si>
    <t xml:space="preserve">XRDF1NAB</t>
  </si>
  <si>
    <t xml:space="preserve">YP8QKKEZ</t>
  </si>
  <si>
    <t xml:space="preserve">3TSOEM5K</t>
  </si>
  <si>
    <t xml:space="preserve">D3ZC338T</t>
  </si>
  <si>
    <t xml:space="preserve">CVFJUYPM</t>
  </si>
  <si>
    <t xml:space="preserve">L5807I4N</t>
  </si>
  <si>
    <t xml:space="preserve">KBQ16F1I</t>
  </si>
  <si>
    <t xml:space="preserve">4XX690SP</t>
  </si>
  <si>
    <t xml:space="preserve">7TI1WTV9</t>
  </si>
  <si>
    <t xml:space="preserve">01EH41WA</t>
  </si>
  <si>
    <t xml:space="preserve">ITCY8YV0</t>
  </si>
  <si>
    <t xml:space="preserve">RZI9HX5X</t>
  </si>
  <si>
    <t xml:space="preserve">NGCM47PC</t>
  </si>
  <si>
    <t xml:space="preserve">58J6HCYK</t>
  </si>
  <si>
    <t xml:space="preserve">GDGR4C37</t>
  </si>
  <si>
    <t xml:space="preserve">WQ0C723A</t>
  </si>
  <si>
    <t xml:space="preserve">JYI35PPE</t>
  </si>
  <si>
    <t xml:space="preserve">BY2L60V1</t>
  </si>
  <si>
    <t xml:space="preserve">4A8SFEJ2</t>
  </si>
  <si>
    <t xml:space="preserve">A3GVFKYP</t>
  </si>
  <si>
    <t xml:space="preserve">COTHR6F7</t>
  </si>
  <si>
    <t xml:space="preserve">RZ08GKZY</t>
  </si>
  <si>
    <t xml:space="preserve">9XV6GX8D</t>
  </si>
  <si>
    <t xml:space="preserve">PRMMZX9O</t>
  </si>
  <si>
    <t xml:space="preserve">ZZFES7ID</t>
  </si>
  <si>
    <t xml:space="preserve">ZFB7CBR6</t>
  </si>
  <si>
    <t xml:space="preserve">PD2198ZH</t>
  </si>
  <si>
    <t xml:space="preserve">H91G4MYP</t>
  </si>
  <si>
    <t xml:space="preserve">4U9D1IZ5</t>
  </si>
  <si>
    <t xml:space="preserve">43LFUTVM</t>
  </si>
  <si>
    <t xml:space="preserve">VH78FLDN</t>
  </si>
  <si>
    <t xml:space="preserve">KZKMLY96</t>
  </si>
  <si>
    <t xml:space="preserve">2ZT298DY</t>
  </si>
  <si>
    <t xml:space="preserve">Z769EPTS</t>
  </si>
  <si>
    <t xml:space="preserve">2GR73FEV</t>
  </si>
  <si>
    <t xml:space="preserve">AV4ZPXE3</t>
  </si>
  <si>
    <t xml:space="preserve">9S7VQ79A</t>
  </si>
  <si>
    <t xml:space="preserve">G67668KN</t>
  </si>
  <si>
    <t xml:space="preserve">Z9QZKUV5</t>
  </si>
  <si>
    <t xml:space="preserve">EWQVZB85</t>
  </si>
  <si>
    <t xml:space="preserve">1WSLRC69</t>
  </si>
  <si>
    <t xml:space="preserve">AW3L4BTT</t>
  </si>
  <si>
    <t xml:space="preserve">RH805ELL</t>
  </si>
  <si>
    <t xml:space="preserve">QWLH0WD8</t>
  </si>
  <si>
    <t xml:space="preserve">JZTX4MXK</t>
  </si>
  <si>
    <t xml:space="preserve">637HKAFD</t>
  </si>
  <si>
    <t xml:space="preserve">PNO7D8PD</t>
  </si>
  <si>
    <t xml:space="preserve">93JCG10L</t>
  </si>
  <si>
    <t xml:space="preserve">RSKU2ZHM</t>
  </si>
  <si>
    <t xml:space="preserve">OB7TAJOZ</t>
  </si>
  <si>
    <t xml:space="preserve">DU0E2LMZ</t>
  </si>
  <si>
    <t xml:space="preserve">1B4CL153</t>
  </si>
  <si>
    <t xml:space="preserve">SKBDCYV5</t>
  </si>
  <si>
    <t xml:space="preserve">HLGGWYP1</t>
  </si>
  <si>
    <t xml:space="preserve">RU3OP2BA</t>
  </si>
  <si>
    <t xml:space="preserve">456BP2X7</t>
  </si>
  <si>
    <t xml:space="preserve">OC66D0JA</t>
  </si>
  <si>
    <t xml:space="preserve">1QWG9VM6</t>
  </si>
  <si>
    <t xml:space="preserve">81G840FM</t>
  </si>
  <si>
    <t xml:space="preserve">U5K2MZB6</t>
  </si>
  <si>
    <t xml:space="preserve">35IRGXY3</t>
  </si>
  <si>
    <t xml:space="preserve">YHRVQVPV</t>
  </si>
  <si>
    <t xml:space="preserve">1OZWGQK9</t>
  </si>
  <si>
    <t xml:space="preserve">E3HJPDFZ</t>
  </si>
  <si>
    <t xml:space="preserve">BH40KWV5</t>
  </si>
  <si>
    <t xml:space="preserve">MMVHAEI3</t>
  </si>
  <si>
    <t xml:space="preserve">PGRIPWHY</t>
  </si>
  <si>
    <t xml:space="preserve">S2MSQIXP</t>
  </si>
  <si>
    <t xml:space="preserve">RBOI8DLQ</t>
  </si>
  <si>
    <t xml:space="preserve">OI6UHCTN</t>
  </si>
  <si>
    <t xml:space="preserve">LTOKXFP1</t>
  </si>
  <si>
    <t xml:space="preserve">XPDLW6F0</t>
  </si>
  <si>
    <t xml:space="preserve">LITG1BL1</t>
  </si>
  <si>
    <t xml:space="preserve">RDF2R9F8</t>
  </si>
  <si>
    <t xml:space="preserve">196BHHOS</t>
  </si>
  <si>
    <t xml:space="preserve">QRW4NKCY</t>
  </si>
  <si>
    <t xml:space="preserve">RD0L0NJG</t>
  </si>
  <si>
    <t xml:space="preserve">9HYMQL4I</t>
  </si>
  <si>
    <t xml:space="preserve">2UHH7PD3</t>
  </si>
  <si>
    <t xml:space="preserve">UIX6X6R3</t>
  </si>
  <si>
    <t xml:space="preserve">8WB5HXOB</t>
  </si>
  <si>
    <t xml:space="preserve">IEZCZAKT</t>
  </si>
  <si>
    <t xml:space="preserve">N6CXTO48</t>
  </si>
  <si>
    <t xml:space="preserve">BSQRXW4X</t>
  </si>
  <si>
    <t xml:space="preserve">UU25XD9E</t>
  </si>
  <si>
    <t xml:space="preserve">Q54L8P6I</t>
  </si>
  <si>
    <t xml:space="preserve">246MLWZ7</t>
  </si>
  <si>
    <t xml:space="preserve">O22S564Y</t>
  </si>
  <si>
    <t xml:space="preserve">UO62J3M0</t>
  </si>
  <si>
    <t xml:space="preserve">6ID18IJX</t>
  </si>
  <si>
    <t xml:space="preserve">WUXGF870</t>
  </si>
  <si>
    <t xml:space="preserve">S3UOGUU5</t>
  </si>
  <si>
    <t xml:space="preserve">DDP76LIP</t>
  </si>
  <si>
    <t xml:space="preserve">UFL6ZQDV</t>
  </si>
  <si>
    <t xml:space="preserve">KN3H2R4V</t>
  </si>
  <si>
    <t xml:space="preserve">20QTAZ1L</t>
  </si>
  <si>
    <t xml:space="preserve">NJCI3Y9S</t>
  </si>
  <si>
    <t xml:space="preserve">CFOYAHQ1</t>
  </si>
  <si>
    <t xml:space="preserve">LFPY1Z14</t>
  </si>
  <si>
    <t xml:space="preserve">M6IGBW79</t>
  </si>
  <si>
    <t xml:space="preserve">PA55AGYL</t>
  </si>
  <si>
    <t xml:space="preserve">G1L2YY5P</t>
  </si>
  <si>
    <t xml:space="preserve">9UYUV724</t>
  </si>
  <si>
    <t xml:space="preserve">MWSPTOQK</t>
  </si>
  <si>
    <t xml:space="preserve">IMB2N710</t>
  </si>
  <si>
    <t xml:space="preserve">UMXZFLO8</t>
  </si>
  <si>
    <t xml:space="preserve">AAVJHH3M</t>
  </si>
  <si>
    <t xml:space="preserve">LNX7ULEG</t>
  </si>
  <si>
    <t xml:space="preserve">42N0IWF8</t>
  </si>
  <si>
    <t xml:space="preserve">Y2A8EUBM</t>
  </si>
  <si>
    <t xml:space="preserve">C2MKJA8V</t>
  </si>
  <si>
    <t xml:space="preserve">IJ4Y77D9</t>
  </si>
  <si>
    <t xml:space="preserve">W8M8XI8Y</t>
  </si>
  <si>
    <t xml:space="preserve">7J0ZLDB1</t>
  </si>
  <si>
    <t xml:space="preserve">41IM8V9E</t>
  </si>
  <si>
    <t xml:space="preserve">R9AVNYCO</t>
  </si>
  <si>
    <t xml:space="preserve">G1AKE0NR</t>
  </si>
  <si>
    <t xml:space="preserve">N8NQK8K7</t>
  </si>
  <si>
    <t xml:space="preserve">V93EX6XU</t>
  </si>
  <si>
    <t xml:space="preserve">0ORRC53X</t>
  </si>
  <si>
    <t xml:space="preserve">RUAU1ORD</t>
  </si>
  <si>
    <t xml:space="preserve">C7NBDKVV</t>
  </si>
  <si>
    <t xml:space="preserve">L2NXQFPN</t>
  </si>
  <si>
    <t xml:space="preserve">0XWCTQL2</t>
  </si>
  <si>
    <t xml:space="preserve">SY72RAK2</t>
  </si>
  <si>
    <t xml:space="preserve">C7ODMOS2</t>
  </si>
  <si>
    <t xml:space="preserve">YXXWQA4G</t>
  </si>
  <si>
    <t xml:space="preserve">3NM7A8SX</t>
  </si>
  <si>
    <t xml:space="preserve">PCVNB0NO</t>
  </si>
  <si>
    <t xml:space="preserve">IVCON5CU</t>
  </si>
  <si>
    <t xml:space="preserve">RQXFD7FW</t>
  </si>
  <si>
    <t xml:space="preserve">VH6OFWCV</t>
  </si>
  <si>
    <t xml:space="preserve">1FXXXLJY</t>
  </si>
  <si>
    <t xml:space="preserve">RX39Z0P1</t>
  </si>
  <si>
    <t xml:space="preserve">10THTNLC</t>
  </si>
  <si>
    <t xml:space="preserve">RJD0D0GD</t>
  </si>
  <si>
    <t xml:space="preserve">O9WYT5ST</t>
  </si>
  <si>
    <t xml:space="preserve">VFZ5GB3W</t>
  </si>
  <si>
    <t xml:space="preserve">6UUTR15S</t>
  </si>
  <si>
    <t xml:space="preserve">E88W1Z0H</t>
  </si>
  <si>
    <t xml:space="preserve">UQALCAIV</t>
  </si>
  <si>
    <t xml:space="preserve">23NAJF9W</t>
  </si>
  <si>
    <t xml:space="preserve">HM4TKVET</t>
  </si>
  <si>
    <t xml:space="preserve">LUIEQRMQ</t>
  </si>
  <si>
    <t xml:space="preserve">R6KPUAH7</t>
  </si>
  <si>
    <t xml:space="preserve">AJQC76NI</t>
  </si>
  <si>
    <t xml:space="preserve">ZY3AVAK0</t>
  </si>
  <si>
    <t xml:space="preserve">8Z1SIQSI</t>
  </si>
  <si>
    <t xml:space="preserve">IZJR1WDM</t>
  </si>
  <si>
    <t xml:space="preserve">58TUIJ6D</t>
  </si>
  <si>
    <t xml:space="preserve">BXOIQHTS</t>
  </si>
  <si>
    <t xml:space="preserve">9FH2VYQQ</t>
  </si>
  <si>
    <t xml:space="preserve">PMVKMS6A</t>
  </si>
  <si>
    <t xml:space="preserve">57NT8T8S</t>
  </si>
  <si>
    <t xml:space="preserve">7GLF1GBJ</t>
  </si>
  <si>
    <t xml:space="preserve">YST07PM6</t>
  </si>
  <si>
    <t xml:space="preserve">HPU7RQG6</t>
  </si>
  <si>
    <t xml:space="preserve">6Z1XK6YR</t>
  </si>
  <si>
    <t xml:space="preserve">045D5MZO</t>
  </si>
  <si>
    <t xml:space="preserve">CQYAMIQ3</t>
  </si>
  <si>
    <t xml:space="preserve">7O2ISWVB</t>
  </si>
  <si>
    <t xml:space="preserve">R0XNAFUB</t>
  </si>
  <si>
    <t xml:space="preserve">PDIYRBQJ</t>
  </si>
  <si>
    <t xml:space="preserve">CLIIR1T0</t>
  </si>
  <si>
    <t xml:space="preserve">FR4GTSEQ</t>
  </si>
  <si>
    <t xml:space="preserve">G8XGVIG2</t>
  </si>
  <si>
    <t xml:space="preserve">HCR2GJ3O</t>
  </si>
  <si>
    <t xml:space="preserve">QABD6SAS</t>
  </si>
  <si>
    <t xml:space="preserve">GUJCRHYU</t>
  </si>
  <si>
    <t xml:space="preserve">HT8UEA0H</t>
  </si>
  <si>
    <t xml:space="preserve">GR6C7GQ9</t>
  </si>
  <si>
    <t xml:space="preserve">REAFB3C3</t>
  </si>
  <si>
    <t xml:space="preserve">0Z8ZAS2M</t>
  </si>
  <si>
    <t xml:space="preserve">VRCYXSP1</t>
  </si>
  <si>
    <t xml:space="preserve">93818DZF</t>
  </si>
  <si>
    <t xml:space="preserve">7B3DXNZL</t>
  </si>
  <si>
    <t xml:space="preserve">DZAFN4I1</t>
  </si>
  <si>
    <t xml:space="preserve">QELHQ898</t>
  </si>
  <si>
    <t xml:space="preserve">MIGDLH14</t>
  </si>
  <si>
    <t xml:space="preserve">L9CJZZ59</t>
  </si>
  <si>
    <t xml:space="preserve">T50TV9SO</t>
  </si>
  <si>
    <t xml:space="preserve">4SJGBWQL</t>
  </si>
  <si>
    <t xml:space="preserve">AWFSNZ2U</t>
  </si>
  <si>
    <t xml:space="preserve">S3E48VE0</t>
  </si>
  <si>
    <t xml:space="preserve">VD2KHXRY</t>
  </si>
  <si>
    <t xml:space="preserve">5BT0Y4MB</t>
  </si>
  <si>
    <t xml:space="preserve">BVKAXY66</t>
  </si>
  <si>
    <t xml:space="preserve">JGXK8P6T</t>
  </si>
  <si>
    <t xml:space="preserve">FOQK8G8Y</t>
  </si>
  <si>
    <t xml:space="preserve">SGYL0QMJ</t>
  </si>
  <si>
    <t xml:space="preserve">5UFQONQU</t>
  </si>
  <si>
    <t xml:space="preserve">GVZMMURY</t>
  </si>
  <si>
    <t xml:space="preserve">92VGMPKP</t>
  </si>
  <si>
    <t xml:space="preserve">JTXYATXL</t>
  </si>
  <si>
    <t xml:space="preserve">UV45XZWJ</t>
  </si>
  <si>
    <t xml:space="preserve">041Q1IZL</t>
  </si>
  <si>
    <t xml:space="preserve">9LY4MLGO</t>
  </si>
  <si>
    <t xml:space="preserve">5A4Q7X1W</t>
  </si>
  <si>
    <t xml:space="preserve">UGXAZ29V</t>
  </si>
  <si>
    <t xml:space="preserve">O8E9L7VK</t>
  </si>
  <si>
    <t xml:space="preserve">G03J67Z1</t>
  </si>
  <si>
    <t xml:space="preserve">TM70L0W8</t>
  </si>
  <si>
    <t xml:space="preserve">LKJZEISS</t>
  </si>
  <si>
    <t xml:space="preserve">WZ3FJA3V</t>
  </si>
  <si>
    <t xml:space="preserve">TLLW2ZRM</t>
  </si>
  <si>
    <t xml:space="preserve">6HE07D76</t>
  </si>
  <si>
    <t xml:space="preserve">RU5X1LZM</t>
  </si>
  <si>
    <t xml:space="preserve">TGSLH2ZD</t>
  </si>
  <si>
    <t xml:space="preserve">OLXEYM3P</t>
  </si>
  <si>
    <t xml:space="preserve">UJT04PL7</t>
  </si>
  <si>
    <t xml:space="preserve">KPW4J1CR</t>
  </si>
  <si>
    <t xml:space="preserve">6C6Z3HRA</t>
  </si>
  <si>
    <t xml:space="preserve">PSKWV2JJ</t>
  </si>
  <si>
    <t xml:space="preserve">EQPGDVWK</t>
  </si>
  <si>
    <t xml:space="preserve">J0G6ZLYZ</t>
  </si>
  <si>
    <t xml:space="preserve">C0LNV4PU</t>
  </si>
  <si>
    <t xml:space="preserve">VYG4BHEE</t>
  </si>
  <si>
    <t xml:space="preserve">W533W8G6</t>
  </si>
  <si>
    <t xml:space="preserve">RW3CJO8D</t>
  </si>
  <si>
    <t xml:space="preserve">95YT659K</t>
  </si>
  <si>
    <t xml:space="preserve">S8FODURJ</t>
  </si>
  <si>
    <t xml:space="preserve">BFH34LVO</t>
  </si>
  <si>
    <t xml:space="preserve">QHVGK8DM</t>
  </si>
  <si>
    <t xml:space="preserve">USNQY75J</t>
  </si>
  <si>
    <t xml:space="preserve">EI7DU48C</t>
  </si>
  <si>
    <t xml:space="preserve">LOHJU3OB</t>
  </si>
  <si>
    <t xml:space="preserve">RKOQZJZR</t>
  </si>
  <si>
    <t xml:space="preserve">3CJMQNT0</t>
  </si>
  <si>
    <t xml:space="preserve">1MTLDVU8</t>
  </si>
  <si>
    <t xml:space="preserve">SWXO4J19</t>
  </si>
  <si>
    <t xml:space="preserve">NJTWATVH</t>
  </si>
  <si>
    <t xml:space="preserve">ZLIQCT7V</t>
  </si>
  <si>
    <t xml:space="preserve">JBECEURV</t>
  </si>
  <si>
    <t xml:space="preserve">HHP6R0IX</t>
  </si>
  <si>
    <t xml:space="preserve">XMRZQ8PR</t>
  </si>
  <si>
    <t xml:space="preserve">GRYWAPXY</t>
  </si>
  <si>
    <t xml:space="preserve">NFT2Z7MM</t>
  </si>
  <si>
    <t xml:space="preserve">YC2GBK89</t>
  </si>
  <si>
    <t xml:space="preserve">U008ILBM</t>
  </si>
  <si>
    <t xml:space="preserve">VA0I9SDD</t>
  </si>
  <si>
    <t xml:space="preserve">S0MZHYQC</t>
  </si>
  <si>
    <t xml:space="preserve">01XZ9CRY</t>
  </si>
  <si>
    <t xml:space="preserve">HJY0TQ7X</t>
  </si>
  <si>
    <t xml:space="preserve">1T8R8X79</t>
  </si>
  <si>
    <t xml:space="preserve">4R4QF0ZU</t>
  </si>
  <si>
    <t xml:space="preserve">2EFTTOAV</t>
  </si>
  <si>
    <t xml:space="preserve">0XBMBVFP</t>
  </si>
  <si>
    <t xml:space="preserve">1JFYPP8R</t>
  </si>
  <si>
    <t xml:space="preserve">6K31TYOR</t>
  </si>
  <si>
    <t xml:space="preserve">9YVTJF6C</t>
  </si>
  <si>
    <t xml:space="preserve">JGZVNKMT</t>
  </si>
  <si>
    <t xml:space="preserve">FZGGKS2D</t>
  </si>
  <si>
    <t xml:space="preserve">O7B3XCKF</t>
  </si>
  <si>
    <t xml:space="preserve">5A7S6Z6P</t>
  </si>
  <si>
    <t xml:space="preserve">OOB372R5</t>
  </si>
  <si>
    <t xml:space="preserve">3QSM7X3W</t>
  </si>
  <si>
    <t xml:space="preserve">UG4BHJRQ</t>
  </si>
  <si>
    <t xml:space="preserve">ZRMZJVWK</t>
  </si>
  <si>
    <t xml:space="preserve">VOEOU1U6</t>
  </si>
  <si>
    <t xml:space="preserve">GU4HXZ55</t>
  </si>
  <si>
    <t xml:space="preserve">QDBJOE9M</t>
  </si>
  <si>
    <t xml:space="preserve">A71ENBVA</t>
  </si>
  <si>
    <t xml:space="preserve">4X8WU71C</t>
  </si>
  <si>
    <t xml:space="preserve">03H4RXBI</t>
  </si>
  <si>
    <t xml:space="preserve">77UHLYMA</t>
  </si>
  <si>
    <t xml:space="preserve">VR1XYM23</t>
  </si>
  <si>
    <t xml:space="preserve">TQ6BTW2Z</t>
  </si>
  <si>
    <t xml:space="preserve">IVSOSC0E</t>
  </si>
  <si>
    <t xml:space="preserve">F761DF0M</t>
  </si>
  <si>
    <t xml:space="preserve">II1GOQWL</t>
  </si>
  <si>
    <t xml:space="preserve">4P5BOQB5</t>
  </si>
  <si>
    <t xml:space="preserve">CD5B8P8U</t>
  </si>
  <si>
    <t xml:space="preserve">MBYY3F5P</t>
  </si>
  <si>
    <t xml:space="preserve">IDO6PU1B</t>
  </si>
  <si>
    <t xml:space="preserve">CYAL1N0B</t>
  </si>
  <si>
    <t xml:space="preserve">AHOYDL01</t>
  </si>
  <si>
    <t xml:space="preserve">5J9ELX2Y</t>
  </si>
  <si>
    <t xml:space="preserve">NXHAAD08</t>
  </si>
  <si>
    <t xml:space="preserve">EZNAGRVB</t>
  </si>
  <si>
    <t xml:space="preserve">C1M1RST0</t>
  </si>
  <si>
    <t xml:space="preserve">YSFFEUCQ</t>
  </si>
  <si>
    <t xml:space="preserve">OX0NE27G</t>
  </si>
  <si>
    <t xml:space="preserve">6ZR7IUC4</t>
  </si>
  <si>
    <t xml:space="preserve">E8L9I3QP</t>
  </si>
  <si>
    <t xml:space="preserve">4D0K5T7T</t>
  </si>
  <si>
    <t xml:space="preserve">4HJIT2B6</t>
  </si>
  <si>
    <t xml:space="preserve">DJY7S9AI</t>
  </si>
  <si>
    <t xml:space="preserve">DDQ0MDYY</t>
  </si>
  <si>
    <t xml:space="preserve">NPGETEDZ</t>
  </si>
  <si>
    <t xml:space="preserve">RN67OVFW</t>
  </si>
  <si>
    <t xml:space="preserve">YAVTI45C</t>
  </si>
  <si>
    <t xml:space="preserve">9BMWYLQV</t>
  </si>
  <si>
    <t xml:space="preserve">66LD5EF0</t>
  </si>
  <si>
    <t xml:space="preserve">50JIFEWD</t>
  </si>
  <si>
    <t xml:space="preserve">B5OXRZTT</t>
  </si>
  <si>
    <t xml:space="preserve">E2LVAU2T</t>
  </si>
  <si>
    <t xml:space="preserve">J1G2SZKD</t>
  </si>
  <si>
    <t xml:space="preserve">L8XNQONA</t>
  </si>
  <si>
    <t xml:space="preserve">JVF7HZMV</t>
  </si>
  <si>
    <t xml:space="preserve">RCDG00F7</t>
  </si>
  <si>
    <t xml:space="preserve">SZ09YDEF</t>
  </si>
  <si>
    <t xml:space="preserve">9WUYZLBE</t>
  </si>
  <si>
    <t xml:space="preserve">RS31U03Y</t>
  </si>
  <si>
    <t xml:space="preserve">FZWU2I30</t>
  </si>
  <si>
    <t xml:space="preserve">J5BCAQ1Z</t>
  </si>
  <si>
    <t xml:space="preserve">WL31FAI3</t>
  </si>
  <si>
    <t xml:space="preserve">Vendedores (cadastrados)</t>
  </si>
  <si>
    <t xml:space="preserve">Vendedores ativos</t>
  </si>
  <si>
    <t xml:space="preserve">TOTAL</t>
  </si>
  <si>
    <t xml:space="preserve">"Vendedores cadastrados"/"ativos" são contagens fixas (sales_teams.csv e vendedores com ≥1 deal).</t>
  </si>
  <si>
    <t xml:space="preserve">Receita ganha (US$) — produto × gerente</t>
  </si>
  <si>
    <t xml:space="preserve">Preço tabela</t>
  </si>
  <si>
    <t xml:space="preserve">Total</t>
  </si>
  <si>
    <t xml:space="preserve">Pipeline aberto (US$, preço de tabela) — produto × gerente</t>
  </si>
  <si>
    <t xml:space="preserve">Win rate — produto × gerente (Won ÷ fechados)</t>
  </si>
  <si>
    <t xml:space="preserve">Receita (US$ mi)</t>
  </si>
  <si>
    <t xml:space="preserve">Abertos</t>
  </si>
  <si>
    <t xml:space="preserve">Nº vendedores que atuam</t>
  </si>
  <si>
    <t xml:space="preserve">Nº gerentes</t>
  </si>
  <si>
    <t xml:space="preserve">Nº escritórios</t>
  </si>
  <si>
    <t xml:space="preserve">Vendedor com mais deals</t>
  </si>
  <si>
    <t xml:space="preserve">Nº vendedores/gerentes/escritórios: contagem distinta calculada a partir do pipeline (valor fixo).</t>
  </si>
  <si>
    <t xml:space="preserve">Achado: nenhuma conta tem "dono" — em média ~15 vendedores de ~3 escritórios mexem na mesma conta.</t>
  </si>
  <si>
    <t xml:space="preserve">Deals SEM conta (todos abertos):</t>
  </si>
  <si>
    <t xml:space="preserve">Problema</t>
  </si>
  <si>
    <t xml:space="preserve">Qtde</t>
  </si>
  <si>
    <t xml:space="preserve">Impacto / tratamento</t>
  </si>
  <si>
    <t xml:space="preserve">Produto "GTXPro" grafado sem espaço (não existe em products)</t>
  </si>
  <si>
    <t xml:space="preserve">Sem correção, 1.480 deals ficam sem preço/série. Tratado como "GTX Pro".</t>
  </si>
  <si>
    <t xml:space="preserve">Deals abertos sem conta preenchida</t>
  </si>
  <si>
    <t xml:space="preserve">Não dá pra saber setor/porte. Ação no CRM: vincular conta.</t>
  </si>
  <si>
    <t xml:space="preserve">Deals em Prospecting sem engage_date</t>
  </si>
  <si>
    <t xml:space="preserve">Sem data nenhuma: impossível medir idade. Ordenar só por valor.</t>
  </si>
  <si>
    <t xml:space="preserve">Deals Engaging acima do limite zumbi</t>
  </si>
  <si>
    <t xml:space="preserve">Mais velhos que qualquer deal já fechado. Inflam o pipeline.</t>
  </si>
  <si>
    <t xml:space="preserve">Vendedores cadastrados sem nenhum deal</t>
  </si>
  <si>
    <t xml:space="preserve">Carl Lin, Natalya Ivanova, Carol Thompson, Mei-Mei Johns, Elizabeth Anderson.</t>
  </si>
  <si>
    <t xml:space="preserve">Setor "technolgy" (erro de digitação na origem)</t>
  </si>
  <si>
    <t xml:space="preserve">Mantido como está (nº de contas), não afeta cruzamentos.</t>
  </si>
  <si>
    <t xml:space="preserve">Deals iniciados em 2016 (win rate inflado)</t>
  </si>
  <si>
    <t xml:space="preserve">close_date só existe a partir de 01/03/2017 → perdas antigas sumiram. Excluir de análises de win rate.</t>
  </si>
  <si>
    <t xml:space="preserve">sales_agent</t>
  </si>
  <si>
    <t xml:space="preserve">product</t>
  </si>
  <si>
    <t xml:space="preserve">account</t>
  </si>
  <si>
    <t xml:space="preserve">deal_stage</t>
  </si>
  <si>
    <t xml:space="preserve">close_value</t>
  </si>
  <si>
    <t xml:space="preserve">2016-10-20</t>
  </si>
  <si>
    <t xml:space="preserve">2017-03-01</t>
  </si>
  <si>
    <t xml:space="preserve">GTXPro</t>
  </si>
  <si>
    <t xml:space="preserve">2016-10-25</t>
  </si>
  <si>
    <t xml:space="preserve">2017-03-11</t>
  </si>
  <si>
    <t xml:space="preserve">2017-03-07</t>
  </si>
  <si>
    <t xml:space="preserve">2017-03-09</t>
  </si>
  <si>
    <t xml:space="preserve">2017-03-02</t>
  </si>
  <si>
    <t xml:space="preserve">2016-10-29</t>
  </si>
  <si>
    <t xml:space="preserve">2016-10-30</t>
  </si>
  <si>
    <t xml:space="preserve">2016-11-01</t>
  </si>
  <si>
    <t xml:space="preserve">2017-03-03</t>
  </si>
  <si>
    <t xml:space="preserve">2016-11-03</t>
  </si>
  <si>
    <t xml:space="preserve">2016-11-04</t>
  </si>
  <si>
    <t xml:space="preserve">2017-03-10</t>
  </si>
  <si>
    <t xml:space="preserve">2017-03-18</t>
  </si>
  <si>
    <t xml:space="preserve">2017-03-06</t>
  </si>
  <si>
    <t xml:space="preserve">2016-11-05</t>
  </si>
  <si>
    <t xml:space="preserve">2016-11-06</t>
  </si>
  <si>
    <t xml:space="preserve">2017-03-05</t>
  </si>
  <si>
    <t xml:space="preserve">2016-11-07</t>
  </si>
  <si>
    <t xml:space="preserve">2017-03-08</t>
  </si>
  <si>
    <t xml:space="preserve">2017-03-17</t>
  </si>
  <si>
    <t xml:space="preserve">2016-11-08</t>
  </si>
  <si>
    <t xml:space="preserve">2017-03-26</t>
  </si>
  <si>
    <t xml:space="preserve">2016-11-10</t>
  </si>
  <si>
    <t xml:space="preserve">2017-03-23</t>
  </si>
  <si>
    <t xml:space="preserve">2017-03-12</t>
  </si>
  <si>
    <t xml:space="preserve">2016-11-11</t>
  </si>
  <si>
    <t xml:space="preserve">2017-03-14</t>
  </si>
  <si>
    <t xml:space="preserve">2016-11-12</t>
  </si>
  <si>
    <t xml:space="preserve">2017-03-19</t>
  </si>
  <si>
    <t xml:space="preserve">2016-11-13</t>
  </si>
  <si>
    <t xml:space="preserve">2016-11-14</t>
  </si>
  <si>
    <t xml:space="preserve">2017-03-30</t>
  </si>
  <si>
    <t xml:space="preserve">2017-03-20</t>
  </si>
  <si>
    <t xml:space="preserve">2016-11-15</t>
  </si>
  <si>
    <t xml:space="preserve">2016-11-16</t>
  </si>
  <si>
    <t xml:space="preserve">2017-03-31</t>
  </si>
  <si>
    <t xml:space="preserve">2016-11-17</t>
  </si>
  <si>
    <t xml:space="preserve">2017-03-21</t>
  </si>
  <si>
    <t xml:space="preserve">2017-03-13</t>
  </si>
  <si>
    <t xml:space="preserve">2016-11-18</t>
  </si>
  <si>
    <t xml:space="preserve">2017-03-04</t>
  </si>
  <si>
    <t xml:space="preserve">2016-11-19</t>
  </si>
  <si>
    <t xml:space="preserve">2016-11-20</t>
  </si>
  <si>
    <t xml:space="preserve">2016-11-21</t>
  </si>
  <si>
    <t xml:space="preserve">2017-03-15</t>
  </si>
  <si>
    <t xml:space="preserve">2016-11-22</t>
  </si>
  <si>
    <t xml:space="preserve">2016-11-23</t>
  </si>
  <si>
    <t xml:space="preserve">2016-11-24</t>
  </si>
  <si>
    <t xml:space="preserve">2017-03-25</t>
  </si>
  <si>
    <t xml:space="preserve">2017-03-28</t>
  </si>
  <si>
    <t xml:space="preserve">2017-03-27</t>
  </si>
  <si>
    <t xml:space="preserve">2016-11-25</t>
  </si>
  <si>
    <t xml:space="preserve">2016-11-26</t>
  </si>
  <si>
    <t xml:space="preserve">2016-11-27</t>
  </si>
  <si>
    <t xml:space="preserve">2017-03-16</t>
  </si>
  <si>
    <t xml:space="preserve">2016-11-28</t>
  </si>
  <si>
    <t xml:space="preserve">2016-11-29</t>
  </si>
  <si>
    <t xml:space="preserve">2016-11-30</t>
  </si>
  <si>
    <t xml:space="preserve">2017-03-24</t>
  </si>
  <si>
    <t xml:space="preserve">2016-12-01</t>
  </si>
  <si>
    <t xml:space="preserve">2017-03-22</t>
  </si>
  <si>
    <t xml:space="preserve">2016-12-02</t>
  </si>
  <si>
    <t xml:space="preserve">2016-12-03</t>
  </si>
  <si>
    <t xml:space="preserve">2016-12-04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</si>
  <si>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</si>
  <si>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</si>
  <si>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</si>
  <si>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</si>
  <si>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</si>
  <si>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2016-12-10</t>
  </si>
  <si>
    <t xml:space="preserve">2016-12-11</t>
  </si>
  <si>
    <t xml:space="preserve">2016-12-12</t>
  </si>
  <si>
    <t xml:space="preserve">2017-03-29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</si>
  <si>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</si>
  <si>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</si>
  <si>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</si>
  <si>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</si>
  <si>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2016-12-17</t>
  </si>
  <si>
    <t xml:space="preserve">2016-12-18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</si>
  <si>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</si>
  <si>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</si>
  <si>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</si>
  <si>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</si>
  <si>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</si>
  <si>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2016-12-24</t>
  </si>
  <si>
    <t xml:space="preserve">2016-12-25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</si>
  <si>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</si>
  <si>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</si>
  <si>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</si>
  <si>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</si>
  <si>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2017-01-01</t>
  </si>
  <si>
    <t xml:space="preserve">2017-01-02</t>
  </si>
  <si>
    <t xml:space="preserve">2017-05-04</t>
  </si>
  <si>
    <t xml:space="preserve">2017-01-03</t>
  </si>
  <si>
    <t xml:space="preserve">2017-01-04</t>
  </si>
  <si>
    <t xml:space="preserve">2017-05-05</t>
  </si>
  <si>
    <t xml:space="preserve">2017-01-05</t>
  </si>
  <si>
    <t xml:space="preserve">2017-01-06</t>
  </si>
  <si>
    <t xml:space="preserve">2017-05-10</t>
  </si>
  <si>
    <t xml:space="preserve">2017-01-07</t>
  </si>
  <si>
    <t xml:space="preserve">2017-01-08</t>
  </si>
  <si>
    <t xml:space="preserve">2017-01-09</t>
  </si>
  <si>
    <t xml:space="preserve">2017-01-10</t>
  </si>
  <si>
    <t xml:space="preserve">2017-05-02</t>
  </si>
  <si>
    <t xml:space="preserve">2017-01-11</t>
  </si>
  <si>
    <t xml:space="preserve">2017-05-06</t>
  </si>
  <si>
    <t xml:space="preserve">2017-01-12</t>
  </si>
  <si>
    <t xml:space="preserve">2017-05-17</t>
  </si>
  <si>
    <t xml:space="preserve">2017-01-13</t>
  </si>
  <si>
    <t xml:space="preserve">2017-05-08</t>
  </si>
  <si>
    <t xml:space="preserve">2017-05-14</t>
  </si>
  <si>
    <t xml:space="preserve">2017-01-14</t>
  </si>
  <si>
    <t xml:space="preserve">2017-05-18</t>
  </si>
  <si>
    <t xml:space="preserve">2017-01-15</t>
  </si>
  <si>
    <t xml:space="preserve">2017-05-15</t>
  </si>
  <si>
    <t xml:space="preserve">2017-01-16</t>
  </si>
  <si>
    <t xml:space="preserve">2017-06-02</t>
  </si>
  <si>
    <t xml:space="preserve">2017-01-17</t>
  </si>
  <si>
    <t xml:space="preserve">2017-01-18</t>
  </si>
  <si>
    <t xml:space="preserve">2017-06-04</t>
  </si>
  <si>
    <t xml:space="preserve">2017-05-03</t>
  </si>
  <si>
    <t xml:space="preserve">2017-05-20</t>
  </si>
  <si>
    <t xml:space="preserve">2017-01-19</t>
  </si>
  <si>
    <t xml:space="preserve">2017-05-01</t>
  </si>
  <si>
    <t xml:space="preserve">2017-01-20</t>
  </si>
  <si>
    <t xml:space="preserve">2017-06-06</t>
  </si>
  <si>
    <t xml:space="preserve">2017-06-05</t>
  </si>
  <si>
    <t xml:space="preserve">2017-05-25</t>
  </si>
  <si>
    <t xml:space="preserve">2017-01-21</t>
  </si>
  <si>
    <t xml:space="preserve">2017-05-07</t>
  </si>
  <si>
    <t xml:space="preserve">2017-01-22</t>
  </si>
  <si>
    <t xml:space="preserve">2017-05-12</t>
  </si>
  <si>
    <t xml:space="preserve">2017-06-07</t>
  </si>
  <si>
    <t xml:space="preserve">2017-01-23</t>
  </si>
  <si>
    <t xml:space="preserve">2017-05-28</t>
  </si>
  <si>
    <t xml:space="preserve">2017-05-11</t>
  </si>
  <si>
    <t xml:space="preserve">2017-05-23</t>
  </si>
  <si>
    <t xml:space="preserve">2017-01-24</t>
  </si>
  <si>
    <t xml:space="preserve">2017-01-25</t>
  </si>
  <si>
    <t xml:space="preserve">2017-05-29</t>
  </si>
  <si>
    <t xml:space="preserve">2017-05-22</t>
  </si>
  <si>
    <t xml:space="preserve">2017-05-09</t>
  </si>
  <si>
    <t xml:space="preserve">2017-01-26</t>
  </si>
  <si>
    <t xml:space="preserve">2017-05-13</t>
  </si>
  <si>
    <t xml:space="preserve">2017-05-26</t>
  </si>
  <si>
    <t xml:space="preserve">2017-05-24</t>
  </si>
  <si>
    <t xml:space="preserve">2017-01-27</t>
  </si>
  <si>
    <t xml:space="preserve">2017-01-28</t>
  </si>
  <si>
    <t xml:space="preserve">2017-06-01</t>
  </si>
  <si>
    <t xml:space="preserve">2017-05-27</t>
  </si>
  <si>
    <t xml:space="preserve">2017-01-29</t>
  </si>
  <si>
    <t xml:space="preserve">2017-06-14</t>
  </si>
  <si>
    <t xml:space="preserve">2017-01-30</t>
  </si>
  <si>
    <t xml:space="preserve">2017-05-19</t>
  </si>
  <si>
    <t xml:space="preserve">2017-05-31</t>
  </si>
  <si>
    <t xml:space="preserve">2017-05-16</t>
  </si>
  <si>
    <t xml:space="preserve">2017-06-13</t>
  </si>
  <si>
    <t xml:space="preserve">2017-01-31</t>
  </si>
  <si>
    <t xml:space="preserve">2017-02-01</t>
  </si>
  <si>
    <t xml:space="preserve">2017-06-17</t>
  </si>
  <si>
    <t xml:space="preserve">2017-06-18</t>
  </si>
  <si>
    <t xml:space="preserve">2017-02-02</t>
  </si>
  <si>
    <t xml:space="preserve">2017-02-03</t>
  </si>
  <si>
    <t xml:space="preserve">2017-06-03</t>
  </si>
  <si>
    <t xml:space="preserve">2017-06-20</t>
  </si>
  <si>
    <t xml:space="preserve">2017-06-09</t>
  </si>
  <si>
    <t xml:space="preserve">2017-05-21</t>
  </si>
  <si>
    <t xml:space="preserve">2017-06-15</t>
  </si>
  <si>
    <t xml:space="preserve">2017-06-10</t>
  </si>
  <si>
    <t xml:space="preserve">2017-02-04</t>
  </si>
  <si>
    <t xml:space="preserve">2017-05-30</t>
  </si>
  <si>
    <t xml:space="preserve">2017-02-05</t>
  </si>
  <si>
    <t xml:space="preserve">2017-02-06</t>
  </si>
  <si>
    <t xml:space="preserve">2017-06-23</t>
  </si>
  <si>
    <t xml:space="preserve">2017-02-07</t>
  </si>
  <si>
    <t xml:space="preserve">2017-02-08</t>
  </si>
  <si>
    <t xml:space="preserve">2017-06-25</t>
  </si>
  <si>
    <t xml:space="preserve">2017-02-09</t>
  </si>
  <si>
    <t xml:space="preserve">2017-06-11</t>
  </si>
  <si>
    <t xml:space="preserve">2017-02-10</t>
  </si>
  <si>
    <t xml:space="preserve">2017-02-11</t>
  </si>
  <si>
    <t xml:space="preserve">2017-06-22</t>
  </si>
  <si>
    <t xml:space="preserve">2017-02-12</t>
  </si>
  <si>
    <t xml:space="preserve">2017-02-13</t>
  </si>
  <si>
    <t xml:space="preserve">2017-02-14</t>
  </si>
  <si>
    <t xml:space="preserve">2017-06-12</t>
  </si>
  <si>
    <t xml:space="preserve">2017-06-16</t>
  </si>
  <si>
    <t xml:space="preserve">2017-02-15</t>
  </si>
  <si>
    <t xml:space="preserve">2017-02-16</t>
  </si>
  <si>
    <t xml:space="preserve">2017-02-17</t>
  </si>
  <si>
    <t xml:space="preserve">2017-06-19</t>
  </si>
  <si>
    <t xml:space="preserve">2017-02-18</t>
  </si>
  <si>
    <t xml:space="preserve">2017-02-19</t>
  </si>
  <si>
    <t xml:space="preserve">2017-06-08</t>
  </si>
  <si>
    <t xml:space="preserve">2017-02-20</t>
  </si>
  <si>
    <t xml:space="preserve">2017-06-26</t>
  </si>
  <si>
    <t xml:space="preserve">2017-06-27</t>
  </si>
  <si>
    <t xml:space="preserve">2017-02-21</t>
  </si>
  <si>
    <t xml:space="preserve">2017-02-22</t>
  </si>
  <si>
    <t xml:space="preserve">2017-06-28</t>
  </si>
  <si>
    <t xml:space="preserve">2017-02-23</t>
  </si>
  <si>
    <t xml:space="preserve">2017-02-24</t>
  </si>
  <si>
    <t xml:space="preserve">2017-02-25</t>
  </si>
  <si>
    <t xml:space="preserve">2017-06-30</t>
  </si>
  <si>
    <t xml:space="preserve">2017-02-26</t>
  </si>
  <si>
    <t xml:space="preserve">2017-02-27</t>
  </si>
  <si>
    <t xml:space="preserve">2017-06-24</t>
  </si>
  <si>
    <t xml:space="preserve">2017-02-28</t>
  </si>
  <si>
    <t xml:space="preserve">2017-06-29</t>
  </si>
  <si>
    <t xml:space="preserve">2017-06-21</t>
  </si>
  <si>
    <t xml:space="preserve">2017-04-03</t>
  </si>
  <si>
    <t xml:space="preserve">2017-04-01</t>
  </si>
  <si>
    <t xml:space="preserve">2017-04-05</t>
  </si>
  <si>
    <t xml:space="preserve">2017-04-04</t>
  </si>
  <si>
    <t xml:space="preserve">2017-04-02</t>
  </si>
  <si>
    <t xml:space="preserve">2017-04-06</t>
  </si>
  <si>
    <t xml:space="preserve">2017-04-07</t>
  </si>
  <si>
    <t xml:space="preserve">2017-04-08</t>
  </si>
  <si>
    <t xml:space="preserve">2017-04-09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</si>
  <si>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</si>
  <si>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</si>
  <si>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</si>
  <si>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</si>
  <si>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</si>
  <si>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2017-08-04</t>
  </si>
  <si>
    <t xml:space="preserve">2017-04-15</t>
  </si>
  <si>
    <t xml:space="preserve">2017-08-07</t>
  </si>
  <si>
    <t xml:space="preserve">2017-08-02</t>
  </si>
  <si>
    <t xml:space="preserve">2017-04-16</t>
  </si>
  <si>
    <t xml:space="preserve">2017-08-06</t>
  </si>
  <si>
    <t xml:space="preserve">2017-04-17</t>
  </si>
  <si>
    <t xml:space="preserve">2017-04-18</t>
  </si>
  <si>
    <t xml:space="preserve">2017-04-20</t>
  </si>
  <si>
    <t xml:space="preserve">2017-08-12</t>
  </si>
  <si>
    <t xml:space="preserve">2017-04-21</t>
  </si>
  <si>
    <t xml:space="preserve">2017-04-19</t>
  </si>
  <si>
    <t xml:space="preserve">2017-04-22</t>
  </si>
  <si>
    <t xml:space="preserve">2017-04-24</t>
  </si>
  <si>
    <t xml:space="preserve">2017-04-23</t>
  </si>
  <si>
    <t xml:space="preserve">2017-08-16</t>
  </si>
  <si>
    <t xml:space="preserve">2017-04-26</t>
  </si>
  <si>
    <t xml:space="preserve">2017-08-14</t>
  </si>
  <si>
    <t xml:space="preserve">2017-04-25</t>
  </si>
  <si>
    <t xml:space="preserve">2017-08-03</t>
  </si>
  <si>
    <t xml:space="preserve">2017-04-27</t>
  </si>
  <si>
    <t xml:space="preserve">2017-08-09</t>
  </si>
  <si>
    <t xml:space="preserve">2017-08-05</t>
  </si>
  <si>
    <t xml:space="preserve">2017-04-28</t>
  </si>
  <si>
    <t xml:space="preserve">2017-04-30</t>
  </si>
  <si>
    <t xml:space="preserve">2017-04-29</t>
  </si>
  <si>
    <t xml:space="preserve">2017-08-10</t>
  </si>
  <si>
    <t xml:space="preserve">2017-08-21</t>
  </si>
  <si>
    <t xml:space="preserve">2017-08-26</t>
  </si>
  <si>
    <t xml:space="preserve">2017-08-20</t>
  </si>
  <si>
    <t xml:space="preserve">2017-08-01</t>
  </si>
  <si>
    <t xml:space="preserve">2017-08-11</t>
  </si>
  <si>
    <t xml:space="preserve">2017-09-01</t>
  </si>
  <si>
    <t xml:space="preserve">2017-08-13</t>
  </si>
  <si>
    <t xml:space="preserve">2017-08-15</t>
  </si>
  <si>
    <t xml:space="preserve">2017-09-03</t>
  </si>
  <si>
    <t xml:space="preserve">2017-08-08</t>
  </si>
  <si>
    <t xml:space="preserve">2017-09-06</t>
  </si>
  <si>
    <t xml:space="preserve">2017-09-02</t>
  </si>
  <si>
    <t xml:space="preserve">2017-08-28</t>
  </si>
  <si>
    <t xml:space="preserve">2017-08-23</t>
  </si>
  <si>
    <t xml:space="preserve">2017-08-19</t>
  </si>
  <si>
    <t xml:space="preserve">2017-08-25</t>
  </si>
  <si>
    <t xml:space="preserve">2017-08-17</t>
  </si>
  <si>
    <t xml:space="preserve">2017-08-27</t>
  </si>
  <si>
    <t xml:space="preserve">2017-09-15</t>
  </si>
  <si>
    <t xml:space="preserve">2017-09-18</t>
  </si>
  <si>
    <t xml:space="preserve">2017-09-10</t>
  </si>
  <si>
    <t xml:space="preserve">2017-08-30</t>
  </si>
  <si>
    <t xml:space="preserve">2017-08-18</t>
  </si>
  <si>
    <t xml:space="preserve">2017-09-05</t>
  </si>
  <si>
    <t xml:space="preserve">2017-09-12</t>
  </si>
  <si>
    <t xml:space="preserve">2017-08-31</t>
  </si>
  <si>
    <t xml:space="preserve">2017-09-13</t>
  </si>
  <si>
    <t xml:space="preserve">2017-08-22</t>
  </si>
  <si>
    <t xml:space="preserve">2017-08-24</t>
  </si>
  <si>
    <t xml:space="preserve">2017-09-14</t>
  </si>
  <si>
    <t xml:space="preserve">2017-09-04</t>
  </si>
  <si>
    <t xml:space="preserve">2017-09-19</t>
  </si>
  <si>
    <t xml:space="preserve">2017-09-08</t>
  </si>
  <si>
    <t xml:space="preserve">2017-09-07</t>
  </si>
  <si>
    <t xml:space="preserve">2017-09-26</t>
  </si>
  <si>
    <t xml:space="preserve">2017-09-16</t>
  </si>
  <si>
    <t xml:space="preserve">2017-09-20</t>
  </si>
  <si>
    <t xml:space="preserve">2017-09-11</t>
  </si>
  <si>
    <t xml:space="preserve">2017-09-09</t>
  </si>
  <si>
    <t xml:space="preserve">2017-09-27</t>
  </si>
  <si>
    <t xml:space="preserve">2017-09-25</t>
  </si>
  <si>
    <t xml:space="preserve">2017-08-29</t>
  </si>
  <si>
    <t xml:space="preserve">2017-09-24</t>
  </si>
  <si>
    <t xml:space="preserve">2017-09-21</t>
  </si>
  <si>
    <t xml:space="preserve">2017-09-23</t>
  </si>
  <si>
    <t xml:space="preserve">2017-09-22</t>
  </si>
  <si>
    <t xml:space="preserve">2017-09-17</t>
  </si>
  <si>
    <t xml:space="preserve">2017-09-29</t>
  </si>
  <si>
    <t xml:space="preserve">2017-09-30</t>
  </si>
  <si>
    <t xml:space="preserve">2017-09-28</t>
  </si>
  <si>
    <t xml:space="preserve">2017-07-01</t>
  </si>
  <si>
    <t xml:space="preserve">2017-07-02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</si>
  <si>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</si>
  <si>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</si>
  <si>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</si>
  <si>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</si>
  <si>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2017-07-08</t>
  </si>
  <si>
    <t xml:space="preserve">2017-07-07</t>
  </si>
  <si>
    <t xml:space="preserve">2017-07-09</t>
  </si>
  <si>
    <t xml:space="preserve">2017-07-10</t>
  </si>
  <si>
    <t xml:space="preserve">2017-07-11</t>
  </si>
  <si>
    <t xml:space="preserve">2017-07-12</t>
  </si>
  <si>
    <t xml:space="preserve">2017-11-01</t>
  </si>
  <si>
    <t xml:space="preserve">2017-11-03</t>
  </si>
  <si>
    <t xml:space="preserve">2017-07-13</t>
  </si>
  <si>
    <t xml:space="preserve">2017-11-02</t>
  </si>
  <si>
    <t xml:space="preserve">2017-07-14</t>
  </si>
  <si>
    <t xml:space="preserve">2017-07-16</t>
  </si>
  <si>
    <t xml:space="preserve">2017-07-15</t>
  </si>
  <si>
    <t xml:space="preserve">2017-07-17</t>
  </si>
  <si>
    <t xml:space="preserve">2017-07-18</t>
  </si>
  <si>
    <t xml:space="preserve">2017-11-06</t>
  </si>
  <si>
    <t xml:space="preserve">2017-07-19</t>
  </si>
  <si>
    <t xml:space="preserve">2017-11-09</t>
  </si>
  <si>
    <t xml:space="preserve">2017-07-21</t>
  </si>
  <si>
    <t xml:space="preserve">2017-07-23</t>
  </si>
  <si>
    <t xml:space="preserve">2017-11-11</t>
  </si>
  <si>
    <t xml:space="preserve">2017-07-20</t>
  </si>
  <si>
    <t xml:space="preserve">2017-11-05</t>
  </si>
  <si>
    <t xml:space="preserve">2017-07-25</t>
  </si>
  <si>
    <t xml:space="preserve">2017-07-24</t>
  </si>
  <si>
    <t xml:space="preserve">2017-07-22</t>
  </si>
  <si>
    <t xml:space="preserve">2017-07-26</t>
  </si>
  <si>
    <t xml:space="preserve">2017-11-04</t>
  </si>
  <si>
    <t xml:space="preserve">2017-07-27</t>
  </si>
  <si>
    <t xml:space="preserve">2017-07-28</t>
  </si>
  <si>
    <t xml:space="preserve">2017-11-13</t>
  </si>
  <si>
    <t xml:space="preserve">2017-11-17</t>
  </si>
  <si>
    <t xml:space="preserve">2017-07-29</t>
  </si>
  <si>
    <t xml:space="preserve">2017-07-31</t>
  </si>
  <si>
    <t xml:space="preserve">2017-07-30</t>
  </si>
  <si>
    <t xml:space="preserve">2017-11-15</t>
  </si>
  <si>
    <t xml:space="preserve">2017-11-14</t>
  </si>
  <si>
    <t xml:space="preserve">2017-11-08</t>
  </si>
  <si>
    <t xml:space="preserve">2017-11-20</t>
  </si>
  <si>
    <t xml:space="preserve">2017-11-18</t>
  </si>
  <si>
    <t xml:space="preserve">2017-11-23</t>
  </si>
  <si>
    <t xml:space="preserve">2017-11-12</t>
  </si>
  <si>
    <t xml:space="preserve">2017-11-19</t>
  </si>
  <si>
    <t xml:space="preserve">2017-11-07</t>
  </si>
  <si>
    <t xml:space="preserve">2017-11-10</t>
  </si>
  <si>
    <t xml:space="preserve">2017-11-21</t>
  </si>
  <si>
    <t xml:space="preserve">2017-12-02</t>
  </si>
  <si>
    <t xml:space="preserve">2017-11-27</t>
  </si>
  <si>
    <t xml:space="preserve">2017-12-01</t>
  </si>
  <si>
    <t xml:space="preserve">2017-12-12</t>
  </si>
  <si>
    <t xml:space="preserve">2017-12-04</t>
  </si>
  <si>
    <t xml:space="preserve">2017-11-22</t>
  </si>
  <si>
    <t xml:space="preserve">2017-12-16</t>
  </si>
  <si>
    <t xml:space="preserve">2017-12-07</t>
  </si>
  <si>
    <t xml:space="preserve">2017-11-26</t>
  </si>
  <si>
    <t xml:space="preserve">2017-12-20</t>
  </si>
  <si>
    <t xml:space="preserve">2017-11-29</t>
  </si>
  <si>
    <t xml:space="preserve">2017-12-14</t>
  </si>
  <si>
    <t xml:space="preserve">2017-12-18</t>
  </si>
  <si>
    <t xml:space="preserve">2017-12-10</t>
  </si>
  <si>
    <t xml:space="preserve">2017-12-08</t>
  </si>
  <si>
    <t xml:space="preserve">2017-12-19</t>
  </si>
  <si>
    <t xml:space="preserve">2017-12-05</t>
  </si>
  <si>
    <t xml:space="preserve">2017-11-24</t>
  </si>
  <si>
    <t xml:space="preserve">2017-12-13</t>
  </si>
  <si>
    <t xml:space="preserve">2017-12-22</t>
  </si>
  <si>
    <t xml:space="preserve">2017-11-25</t>
  </si>
  <si>
    <t xml:space="preserve">2017-12-09</t>
  </si>
  <si>
    <t xml:space="preserve">2017-12-06</t>
  </si>
  <si>
    <t xml:space="preserve">2017-12-03</t>
  </si>
  <si>
    <t xml:space="preserve">2017-11-28</t>
  </si>
  <si>
    <t xml:space="preserve">2017-12-21</t>
  </si>
  <si>
    <t xml:space="preserve">2017-11-30</t>
  </si>
  <si>
    <t xml:space="preserve">2017-12-11</t>
  </si>
  <si>
    <t xml:space="preserve">2017-11-16</t>
  </si>
  <si>
    <t xml:space="preserve">2017-12-30</t>
  </si>
  <si>
    <t xml:space="preserve">2017-12-24</t>
  </si>
  <si>
    <t xml:space="preserve">2017-12-25</t>
  </si>
  <si>
    <t xml:space="preserve">2017-12-17</t>
  </si>
  <si>
    <t xml:space="preserve">2017-12-23</t>
  </si>
  <si>
    <t xml:space="preserve">2017-12-28</t>
  </si>
  <si>
    <t xml:space="preserve">2017-12-31</t>
  </si>
  <si>
    <t xml:space="preserve">2017-12-29</t>
  </si>
  <si>
    <t xml:space="preserve">2017-12-15</t>
  </si>
  <si>
    <t xml:space="preserve">2017-12-26</t>
  </si>
  <si>
    <t xml:space="preserve">2017-12-27</t>
  </si>
  <si>
    <t xml:space="preserve">2017-10-01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</si>
  <si>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</si>
  <si>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</si>
  <si>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</si>
  <si>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</si>
  <si>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</si>
  <si>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2017-10-07</t>
  </si>
  <si>
    <t xml:space="preserve">2017-10-09</t>
  </si>
  <si>
    <t xml:space="preserve">2017-10-08</t>
  </si>
  <si>
    <t xml:space="preserve">2017-10-11</t>
  </si>
  <si>
    <t xml:space="preserve">2017-10-10</t>
  </si>
  <si>
    <t xml:space="preserve">2017-10-12</t>
  </si>
  <si>
    <t xml:space="preserve">2017-10-13</t>
  </si>
  <si>
    <t xml:space="preserve">2017-10-14</t>
  </si>
  <si>
    <t xml:space="preserve">2017-10-15</t>
  </si>
  <si>
    <t xml:space="preserve">2017-10-18</t>
  </si>
  <si>
    <t xml:space="preserve">2017-10-16</t>
  </si>
  <si>
    <t xml:space="preserve">2017-10-17</t>
  </si>
  <si>
    <t xml:space="preserve">2017-10-19</t>
  </si>
  <si>
    <t xml:space="preserve">2017-10-20</t>
  </si>
  <si>
    <t xml:space="preserve">2017-10-21</t>
  </si>
  <si>
    <t xml:space="preserve">2017-10-22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</si>
  <si>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</si>
  <si>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</si>
  <si>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</si>
  <si>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</si>
  <si>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2017-10-28</t>
  </si>
  <si>
    <t xml:space="preserve">2017-10-29</t>
  </si>
  <si>
    <t xml:space="preserve">2017-10-27</t>
  </si>
  <si>
    <t xml:space="preserve">2017-10-30</t>
  </si>
  <si>
    <t xml:space="preserve">2017-10-31</t>
  </si>
  <si>
    <t xml:space="preserve">sector</t>
  </si>
  <si>
    <t xml:space="preserve">year_established</t>
  </si>
  <si>
    <t xml:space="preserve">revenue</t>
  </si>
  <si>
    <t xml:space="preserve">employees</t>
  </si>
  <si>
    <t xml:space="preserve">office_location</t>
  </si>
  <si>
    <t xml:space="preserve">subsidiary_of</t>
  </si>
  <si>
    <t xml:space="preserve">series</t>
  </si>
  <si>
    <t xml:space="preserve">sales_price</t>
  </si>
  <si>
    <t xml:space="preserve">manager</t>
  </si>
  <si>
    <t xml:space="preserve">regional_office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</si>
</sst>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;\-#,##0;\-"/>
    <numFmt numFmtId="167" formatCode="0.0%"/>
    <numFmt numFmtId="168" formatCode="\$#,##0;&quot;($&quot;#,##0\);\-"/>
    <numFmt numFmtId="169" formatCode="#,##0.00"/>
    <numFmt numFmtId="170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name val="Arial"/>
      <family val="0"/>
      <charset val="1"/>
    </font>
    <font>
      <b val="true"/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8CBAD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Pipeline" displayName="Pipeline" ref="A1:Y8801" headerRowCount="1" totalsRowCount="0" totalsRowShown="0">
  <autoFilter ref="A1:Y8801"/>
  <tableColumns count="25">
    <tableColumn id="1" name="opportunity_id"/>
    <tableColumn id="2" name="Escritório"/>
    <tableColumn id="3" name="Gerente"/>
    <tableColumn id="4" name="Vendedor"/>
    <tableColumn id="5" name="Conta"/>
    <tableColumn id="6" name="Setor"/>
    <tableColumn id="7" name="Receita conta (US$ mi)"/>
    <tableColumn id="8" name="Funcionários"/>
    <tableColumn id="9" name="País sede"/>
    <tableColumn id="10" name="Empresa-mãe"/>
    <tableColumn id="11" name="Ano fundação"/>
    <tableColumn id="12" name="Produto"/>
    <tableColumn id="13" name="Série"/>
    <tableColumn id="14" name="Preço tabela (US$)"/>
    <tableColumn id="15" name="Estágio"/>
    <tableColumn id="16" name="engage_date"/>
    <tableColumn id="17" name="close_date"/>
    <tableColumn id="18" name="close_value (US$)"/>
    <tableColumn id="19" name="Valor considerado (US$)"/>
    <tableColumn id="20" name="Ciclo (dias)"/>
    <tableColumn id="21" name="Idade aberto (dias)"/>
    <tableColumn id="22" name="Relógio"/>
    <tableColumn id="23" name="Ganho (1/0)"/>
    <tableColumn id="24" name="Produto corrigido?"/>
    <tableColumn id="25" name="Conta faltando?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  <c r="B5" s="4" t="n">
        <v>43100</v>
      </c>
      <c r="C5" s="2" t="s">
        <v>4</v>
      </c>
    </row>
    <row r="6" customFormat="false" ht="15" hidden="false" customHeight="false" outlineLevel="0" collapsed="false">
      <c r="A6" s="2" t="s">
        <v>5</v>
      </c>
      <c r="B6" s="5" t="n">
        <v>88</v>
      </c>
      <c r="C6" s="2" t="s">
        <v>6</v>
      </c>
    </row>
    <row r="7" customFormat="false" ht="15" hidden="false" customHeight="false" outlineLevel="0" collapsed="false">
      <c r="A7" s="2" t="s">
        <v>7</v>
      </c>
      <c r="B7" s="5" t="n">
        <v>120</v>
      </c>
      <c r="C7" s="2" t="s">
        <v>8</v>
      </c>
    </row>
    <row r="8" customFormat="false" ht="15" hidden="false" customHeight="false" outlineLevel="0" collapsed="false">
      <c r="A8" s="2" t="s">
        <v>9</v>
      </c>
      <c r="B8" s="5" t="n">
        <v>138</v>
      </c>
      <c r="C8" s="2" t="s">
        <v>10</v>
      </c>
    </row>
    <row r="11" customFormat="false" ht="15" hidden="false" customHeight="false" outlineLevel="0" collapsed="false">
      <c r="A11" s="3" t="s">
        <v>11</v>
      </c>
    </row>
    <row r="12" customFormat="false" ht="15" hidden="false" customHeight="false" outlineLevel="0" collapsed="false">
      <c r="A12" s="2" t="s">
        <v>12</v>
      </c>
      <c r="B12" s="2" t="s">
        <v>13</v>
      </c>
      <c r="C12" s="2" t="s">
        <v>14</v>
      </c>
    </row>
    <row r="13" customFormat="false" ht="15" hidden="false" customHeight="false" outlineLevel="0" collapsed="false">
      <c r="A13" s="2" t="s">
        <v>15</v>
      </c>
      <c r="B13" s="2" t="s">
        <v>16</v>
      </c>
      <c r="C13" s="2" t="s">
        <v>17</v>
      </c>
    </row>
    <row r="14" customFormat="false" ht="15" hidden="false" customHeight="false" outlineLevel="0" collapsed="false">
      <c r="A14" s="2" t="s">
        <v>18</v>
      </c>
      <c r="B14" s="2" t="s">
        <v>19</v>
      </c>
      <c r="C14" s="2" t="s">
        <v>20</v>
      </c>
    </row>
    <row r="15" customFormat="false" ht="15" hidden="false" customHeight="false" outlineLevel="0" collapsed="false">
      <c r="A15" s="2" t="s">
        <v>21</v>
      </c>
      <c r="B15" s="2" t="s">
        <v>22</v>
      </c>
      <c r="C15" s="2" t="s">
        <v>23</v>
      </c>
    </row>
    <row r="17" customFormat="false" ht="15" hidden="false" customHeight="false" outlineLevel="0" collapsed="false">
      <c r="A17" s="3" t="s">
        <v>24</v>
      </c>
    </row>
    <row r="18" customFormat="false" ht="15" hidden="false" customHeight="false" outlineLevel="0" collapsed="false">
      <c r="A18" s="6" t="s">
        <v>25</v>
      </c>
      <c r="B18" s="6"/>
      <c r="C18" s="6" t="s">
        <v>26</v>
      </c>
    </row>
    <row r="19" customFormat="false" ht="23.85" hidden="false" customHeight="false" outlineLevel="0" collapsed="false">
      <c r="A19" s="6" t="s">
        <v>27</v>
      </c>
      <c r="B19" s="6"/>
      <c r="C19" s="6" t="s">
        <v>28</v>
      </c>
    </row>
    <row r="20" customFormat="false" ht="23.85" hidden="false" customHeight="false" outlineLevel="0" collapsed="false">
      <c r="A20" s="6" t="s">
        <v>29</v>
      </c>
      <c r="B20" s="6"/>
      <c r="C20" s="6" t="s">
        <v>30</v>
      </c>
    </row>
    <row r="21" customFormat="false" ht="23.85" hidden="false" customHeight="false" outlineLevel="0" collapsed="false">
      <c r="A21" s="6" t="s">
        <v>31</v>
      </c>
      <c r="B21" s="6"/>
      <c r="C21" s="6" t="s">
        <v>32</v>
      </c>
    </row>
    <row r="22" customFormat="false" ht="15" hidden="false" customHeight="false" outlineLevel="0" collapsed="false">
      <c r="A22" s="6" t="s">
        <v>33</v>
      </c>
      <c r="B22" s="6"/>
      <c r="C22" s="6" t="s">
        <v>34</v>
      </c>
    </row>
    <row r="24" customFormat="false" ht="15" hidden="false" customHeight="false" outlineLevel="0" collapsed="false">
      <c r="A24" s="3" t="s">
        <v>35</v>
      </c>
    </row>
    <row r="25" customFormat="false" ht="15" hidden="false" customHeight="false" outlineLevel="0" collapsed="false">
      <c r="A25" s="3" t="s">
        <v>21</v>
      </c>
      <c r="C25" s="2" t="s">
        <v>36</v>
      </c>
    </row>
    <row r="26" customFormat="false" ht="15" hidden="false" customHeight="false" outlineLevel="0" collapsed="false">
      <c r="A26" s="3" t="s">
        <v>37</v>
      </c>
      <c r="C26" s="2" t="s">
        <v>38</v>
      </c>
    </row>
    <row r="27" customFormat="false" ht="15" hidden="false" customHeight="false" outlineLevel="0" collapsed="false">
      <c r="A27" s="3" t="s">
        <v>39</v>
      </c>
      <c r="C27" s="2" t="s">
        <v>40</v>
      </c>
    </row>
    <row r="28" customFormat="false" ht="15" hidden="false" customHeight="false" outlineLevel="0" collapsed="false">
      <c r="A28" s="3" t="s">
        <v>41</v>
      </c>
      <c r="C28" s="2" t="s">
        <v>42</v>
      </c>
    </row>
    <row r="29" customFormat="false" ht="15" hidden="false" customHeight="false" outlineLevel="0" collapsed="false">
      <c r="A29" s="3" t="s">
        <v>43</v>
      </c>
      <c r="C29" s="2" t="s">
        <v>44</v>
      </c>
    </row>
    <row r="30" customFormat="false" ht="15" hidden="false" customHeight="false" outlineLevel="0" collapsed="false">
      <c r="A30" s="3" t="s">
        <v>45</v>
      </c>
      <c r="C30" s="2" t="s">
        <v>46</v>
      </c>
    </row>
    <row r="31" customFormat="false" ht="15" hidden="false" customHeight="false" outlineLevel="0" collapsed="false">
      <c r="A31" s="3" t="s">
        <v>47</v>
      </c>
      <c r="C31" s="2" t="s">
        <v>48</v>
      </c>
    </row>
    <row r="33" customFormat="false" ht="15" hidden="false" customHeight="false" outlineLevel="0" collapsed="false">
      <c r="A33" s="7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8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8" min="18" style="0" width="9"/>
  </cols>
  <sheetData>
    <row r="1" customFormat="false" ht="31.5" hidden="false" customHeight="true" outlineLevel="0" collapsed="false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  <c r="G1" s="8" t="s">
        <v>56</v>
      </c>
      <c r="H1" s="8" t="s">
        <v>57</v>
      </c>
      <c r="I1" s="8" t="s">
        <v>29</v>
      </c>
      <c r="J1" s="8" t="s">
        <v>58</v>
      </c>
      <c r="K1" s="8" t="s">
        <v>59</v>
      </c>
      <c r="L1" s="8" t="s">
        <v>60</v>
      </c>
      <c r="M1" s="8" t="s">
        <v>61</v>
      </c>
      <c r="N1" s="8" t="s">
        <v>62</v>
      </c>
      <c r="O1" s="8" t="s">
        <v>63</v>
      </c>
      <c r="P1" s="8" t="s">
        <v>64</v>
      </c>
      <c r="Q1" s="8" t="s">
        <v>65</v>
      </c>
      <c r="R1" s="8" t="s">
        <v>66</v>
      </c>
    </row>
    <row r="2" customFormat="false" ht="15" hidden="false" customHeight="false" outlineLevel="0" collapsed="false">
      <c r="A2" s="2" t="s">
        <v>67</v>
      </c>
      <c r="B2" s="2" t="s">
        <v>68</v>
      </c>
      <c r="C2" s="2" t="s">
        <v>69</v>
      </c>
      <c r="D2" s="9" t="n">
        <f aca="false">COUNTIFS(Pipeline_Completo!$D$2:$D$8801,$C2)</f>
        <v>448</v>
      </c>
      <c r="E2" s="9" t="n">
        <f aca="false">COUNTIFS(Pipeline_Completo!$D$2:$D$8801,$C2,Pipeline_Completo!$O$2:$O$8801,"Won")</f>
        <v>208</v>
      </c>
      <c r="F2" s="9" t="n">
        <f aca="false">COUNTIFS(Pipeline_Completo!$D$2:$D$8801,$C2,Pipeline_Completo!$O$2:$O$8801,"Lost")</f>
        <v>128</v>
      </c>
      <c r="G2" s="9" t="n">
        <f aca="false">COUNTIFS(Pipeline_Completo!$D$2:$D$8801,$C2,Pipeline_Completo!$O$2:$O$8801,"Engaging")</f>
        <v>57</v>
      </c>
      <c r="H2" s="9" t="n">
        <f aca="false">COUNTIFS(Pipeline_Completo!$D$2:$D$8801,$C2,Pipeline_Completo!$O$2:$O$8801,"Prospecting")</f>
        <v>55</v>
      </c>
      <c r="I2" s="10" t="n">
        <f aca="false">IFERROR(E2/(E2+F2),"")</f>
        <v>0.619047619047619</v>
      </c>
      <c r="J2" s="11" t="n">
        <f aca="false">SUMIFS(Pipeline_Completo!$R$2:$R$8801,Pipeline_Completo!$D$2:$D$8801,$C2,Pipeline_Completo!$O$2:$O$8801,"Won")</f>
        <v>275056</v>
      </c>
      <c r="K2" s="11" t="n">
        <f aca="false">IFERROR(J2/E2,"")</f>
        <v>1322.38461538462</v>
      </c>
      <c r="L2" s="11" t="n">
        <f aca="false">SUMIFS(Pipeline_Completo!$S$2:$S$8801,Pipeline_Completo!$D$2:$D$8801,$C2,Pipeline_Completo!$O$2:$O$8801,"Engaging")+SUMIFS(Pipeline_Completo!$S$2:$S$8801,Pipeline_Completo!$D$2:$D$8801,$C2,Pipeline_Completo!$O$2:$O$8801,"Prospecting")</f>
        <v>173259</v>
      </c>
      <c r="M2" s="9" t="n">
        <f aca="false">COUNTIFS(Pipeline_Completo!$D$2:$D$8801,$C2,Pipeline_Completo!$V$2:$V$8801,"Saudável")+COUNTIFS(Pipeline_Completo!$D$2:$D$8801,$C2,Pipeline_Completo!$V$2:$V$8801,"Esfriando")+COUNTIFS(Pipeline_Completo!$D$2:$D$8801,$C2,Pipeline_Completo!$V$2:$V$8801,"Última chance")</f>
        <v>1</v>
      </c>
      <c r="N2" s="11" t="n">
        <f aca="false">SUMIFS(Pipeline_Completo!$S$2:$S$8801,Pipeline_Completo!$D$2:$D$8801,$C2,Pipeline_Completo!$V$2:$V$8801,"Saudável")+SUMIFS(Pipeline_Completo!$S$2:$S$8801,Pipeline_Completo!$D$2:$D$8801,$C2,Pipeline_Completo!$V$2:$V$8801,"Esfriando")+SUMIFS(Pipeline_Completo!$S$2:$S$8801,Pipeline_Completo!$D$2:$D$8801,$C2,Pipeline_Completo!$V$2:$V$8801,"Última chance")</f>
        <v>55</v>
      </c>
      <c r="O2" s="9" t="n">
        <f aca="false">COUNTIFS(Pipeline_Completo!$D$2:$D$8801,$C2,Pipeline_Completo!$V$2:$V$8801,"Zumbi")</f>
        <v>56</v>
      </c>
      <c r="P2" s="11" t="n">
        <f aca="false">SUMIFS(Pipeline_Completo!$S$2:$S$8801,Pipeline_Completo!$D$2:$D$8801,$C2,Pipeline_Completo!$V$2:$V$8801,"Zumbi")</f>
        <v>95359</v>
      </c>
      <c r="Q2" s="10" t="n">
        <f aca="false">IFERROR(P2/(N2+P2),"")</f>
        <v>0.999423564676043</v>
      </c>
      <c r="R2" s="9" t="n">
        <f aca="false">COUNTIFS(Pipeline_Completo!$D$2:$D$8801,$C2,Pipeline_Completo!$O$2:$O$8801,"Engaging",Pipeline_Completo!$E$2:$E$8801,"")+COUNTIFS(Pipeline_Completo!$D$2:$D$8801,$C2,Pipeline_Completo!$O$2:$O$8801,"Prospecting",Pipeline_Completo!$E$2:$E$8801,"")</f>
        <v>69</v>
      </c>
    </row>
    <row r="3" customFormat="false" ht="15" hidden="false" customHeight="false" outlineLevel="0" collapsed="false">
      <c r="A3" s="2" t="s">
        <v>67</v>
      </c>
      <c r="B3" s="2" t="s">
        <v>68</v>
      </c>
      <c r="C3" s="2" t="s">
        <v>70</v>
      </c>
      <c r="D3" s="9" t="n">
        <f aca="false">COUNTIFS(Pipeline_Completo!$D$2:$D$8801,$C3)</f>
        <v>203</v>
      </c>
      <c r="E3" s="9" t="n">
        <f aca="false">COUNTIFS(Pipeline_Completo!$D$2:$D$8801,$C3,Pipeline_Completo!$O$2:$O$8801,"Won")</f>
        <v>107</v>
      </c>
      <c r="F3" s="9" t="n">
        <f aca="false">COUNTIFS(Pipeline_Completo!$D$2:$D$8801,$C3,Pipeline_Completo!$O$2:$O$8801,"Lost")</f>
        <v>53</v>
      </c>
      <c r="G3" s="9" t="n">
        <f aca="false">COUNTIFS(Pipeline_Completo!$D$2:$D$8801,$C3,Pipeline_Completo!$O$2:$O$8801,"Engaging")</f>
        <v>19</v>
      </c>
      <c r="H3" s="9" t="n">
        <f aca="false">COUNTIFS(Pipeline_Completo!$D$2:$D$8801,$C3,Pipeline_Completo!$O$2:$O$8801,"Prospecting")</f>
        <v>24</v>
      </c>
      <c r="I3" s="10" t="n">
        <f aca="false">IFERROR(E3/(E3+F3),"")</f>
        <v>0.66875</v>
      </c>
      <c r="J3" s="11" t="n">
        <f aca="false">SUMIFS(Pipeline_Completo!$R$2:$R$8801,Pipeline_Completo!$D$2:$D$8801,$C3,Pipeline_Completo!$O$2:$O$8801,"Won")</f>
        <v>229800</v>
      </c>
      <c r="K3" s="11" t="n">
        <f aca="false">IFERROR(J3/E3,"")</f>
        <v>2147.66355140187</v>
      </c>
      <c r="L3" s="11" t="n">
        <f aca="false">SUMIFS(Pipeline_Completo!$S$2:$S$8801,Pipeline_Completo!$D$2:$D$8801,$C3,Pipeline_Completo!$O$2:$O$8801,"Engaging")+SUMIFS(Pipeline_Completo!$S$2:$S$8801,Pipeline_Completo!$D$2:$D$8801,$C3,Pipeline_Completo!$O$2:$O$8801,"Prospecting")</f>
        <v>86748</v>
      </c>
      <c r="M3" s="9" t="n">
        <f aca="false">COUNTIFS(Pipeline_Completo!$D$2:$D$8801,$C3,Pipeline_Completo!$V$2:$V$8801,"Saudável")+COUNTIFS(Pipeline_Completo!$D$2:$D$8801,$C3,Pipeline_Completo!$V$2:$V$8801,"Esfriando")+COUNTIFS(Pipeline_Completo!$D$2:$D$8801,$C3,Pipeline_Completo!$V$2:$V$8801,"Última chance")</f>
        <v>0</v>
      </c>
      <c r="N3" s="11" t="n">
        <f aca="false">SUMIFS(Pipeline_Completo!$S$2:$S$8801,Pipeline_Completo!$D$2:$D$8801,$C3,Pipeline_Completo!$V$2:$V$8801,"Saudável")+SUMIFS(Pipeline_Completo!$S$2:$S$8801,Pipeline_Completo!$D$2:$D$8801,$C3,Pipeline_Completo!$V$2:$V$8801,"Esfriando")+SUMIFS(Pipeline_Completo!$S$2:$S$8801,Pipeline_Completo!$D$2:$D$8801,$C3,Pipeline_Completo!$V$2:$V$8801,"Última chance")</f>
        <v>0</v>
      </c>
      <c r="O3" s="9" t="n">
        <f aca="false">COUNTIFS(Pipeline_Completo!$D$2:$D$8801,$C3,Pipeline_Completo!$V$2:$V$8801,"Zumbi")</f>
        <v>19</v>
      </c>
      <c r="P3" s="11" t="n">
        <f aca="false">SUMIFS(Pipeline_Completo!$S$2:$S$8801,Pipeline_Completo!$D$2:$D$8801,$C3,Pipeline_Completo!$V$2:$V$8801,"Zumbi")</f>
        <v>29565</v>
      </c>
      <c r="Q3" s="10" t="n">
        <f aca="false">IFERROR(P3/(N3+P3),"")</f>
        <v>1</v>
      </c>
      <c r="R3" s="9" t="n">
        <f aca="false">COUNTIFS(Pipeline_Completo!$D$2:$D$8801,$C3,Pipeline_Completo!$O$2:$O$8801,"Engaging",Pipeline_Completo!$E$2:$E$8801,"")+COUNTIFS(Pipeline_Completo!$D$2:$D$8801,$C3,Pipeline_Completo!$O$2:$O$8801,"Prospecting",Pipeline_Completo!$E$2:$E$8801,"")</f>
        <v>33</v>
      </c>
    </row>
    <row r="4" customFormat="false" ht="15" hidden="false" customHeight="false" outlineLevel="0" collapsed="false">
      <c r="A4" s="2" t="s">
        <v>67</v>
      </c>
      <c r="B4" s="2" t="s">
        <v>68</v>
      </c>
      <c r="C4" s="2" t="s">
        <v>71</v>
      </c>
      <c r="D4" s="9" t="n">
        <f aca="false">COUNTIFS(Pipeline_Completo!$D$2:$D$8801,$C4)</f>
        <v>361</v>
      </c>
      <c r="E4" s="9" t="n">
        <f aca="false">COUNTIFS(Pipeline_Completo!$D$2:$D$8801,$C4,Pipeline_Completo!$O$2:$O$8801,"Won")</f>
        <v>176</v>
      </c>
      <c r="F4" s="9" t="n">
        <f aca="false">COUNTIFS(Pipeline_Completo!$D$2:$D$8801,$C4,Pipeline_Completo!$O$2:$O$8801,"Lost")</f>
        <v>88</v>
      </c>
      <c r="G4" s="9" t="n">
        <f aca="false">COUNTIFS(Pipeline_Completo!$D$2:$D$8801,$C4,Pipeline_Completo!$O$2:$O$8801,"Engaging")</f>
        <v>43</v>
      </c>
      <c r="H4" s="9" t="n">
        <f aca="false">COUNTIFS(Pipeline_Completo!$D$2:$D$8801,$C4,Pipeline_Completo!$O$2:$O$8801,"Prospecting")</f>
        <v>54</v>
      </c>
      <c r="I4" s="10" t="n">
        <f aca="false">IFERROR(E4/(E4+F4),"")</f>
        <v>0.666666666666667</v>
      </c>
      <c r="J4" s="11" t="n">
        <f aca="false">SUMIFS(Pipeline_Completo!$R$2:$R$8801,Pipeline_Completo!$D$2:$D$8801,$C4,Pipeline_Completo!$O$2:$O$8801,"Won")</f>
        <v>187693</v>
      </c>
      <c r="K4" s="11" t="n">
        <f aca="false">IFERROR(J4/E4,"")</f>
        <v>1066.4375</v>
      </c>
      <c r="L4" s="11" t="n">
        <f aca="false">SUMIFS(Pipeline_Completo!$S$2:$S$8801,Pipeline_Completo!$D$2:$D$8801,$C4,Pipeline_Completo!$O$2:$O$8801,"Engaging")+SUMIFS(Pipeline_Completo!$S$2:$S$8801,Pipeline_Completo!$D$2:$D$8801,$C4,Pipeline_Completo!$O$2:$O$8801,"Prospecting")</f>
        <v>101409</v>
      </c>
      <c r="M4" s="9" t="n">
        <f aca="false">COUNTIFS(Pipeline_Completo!$D$2:$D$8801,$C4,Pipeline_Completo!$V$2:$V$8801,"Saudável")+COUNTIFS(Pipeline_Completo!$D$2:$D$8801,$C4,Pipeline_Completo!$V$2:$V$8801,"Esfriando")+COUNTIFS(Pipeline_Completo!$D$2:$D$8801,$C4,Pipeline_Completo!$V$2:$V$8801,"Última chance")</f>
        <v>1</v>
      </c>
      <c r="N4" s="11" t="n">
        <f aca="false">SUMIFS(Pipeline_Completo!$S$2:$S$8801,Pipeline_Completo!$D$2:$D$8801,$C4,Pipeline_Completo!$V$2:$V$8801,"Saudável")+SUMIFS(Pipeline_Completo!$S$2:$S$8801,Pipeline_Completo!$D$2:$D$8801,$C4,Pipeline_Completo!$V$2:$V$8801,"Esfriando")+SUMIFS(Pipeline_Completo!$S$2:$S$8801,Pipeline_Completo!$D$2:$D$8801,$C4,Pipeline_Completo!$V$2:$V$8801,"Última chance")</f>
        <v>55</v>
      </c>
      <c r="O4" s="9" t="n">
        <f aca="false">COUNTIFS(Pipeline_Completo!$D$2:$D$8801,$C4,Pipeline_Completo!$V$2:$V$8801,"Zumbi")</f>
        <v>42</v>
      </c>
      <c r="P4" s="11" t="n">
        <f aca="false">SUMIFS(Pipeline_Completo!$S$2:$S$8801,Pipeline_Completo!$D$2:$D$8801,$C4,Pipeline_Completo!$V$2:$V$8801,"Zumbi")</f>
        <v>48603</v>
      </c>
      <c r="Q4" s="10" t="n">
        <f aca="false">IFERROR(P4/(N4+P4),"")</f>
        <v>0.99886966172058</v>
      </c>
      <c r="R4" s="9" t="n">
        <f aca="false">COUNTIFS(Pipeline_Completo!$D$2:$D$8801,$C4,Pipeline_Completo!$O$2:$O$8801,"Engaging",Pipeline_Completo!$E$2:$E$8801,"")+COUNTIFS(Pipeline_Completo!$D$2:$D$8801,$C4,Pipeline_Completo!$O$2:$O$8801,"Prospecting",Pipeline_Completo!$E$2:$E$8801,"")</f>
        <v>69</v>
      </c>
    </row>
    <row r="5" customFormat="false" ht="15" hidden="false" customHeight="false" outlineLevel="0" collapsed="false">
      <c r="A5" s="2" t="s">
        <v>67</v>
      </c>
      <c r="B5" s="2" t="s">
        <v>68</v>
      </c>
      <c r="C5" s="2" t="s">
        <v>72</v>
      </c>
      <c r="D5" s="9" t="n">
        <f aca="false">COUNTIFS(Pipeline_Completo!$D$2:$D$8801,$C5)</f>
        <v>311</v>
      </c>
      <c r="E5" s="9" t="n">
        <f aca="false">COUNTIFS(Pipeline_Completo!$D$2:$D$8801,$C5,Pipeline_Completo!$O$2:$O$8801,"Won")</f>
        <v>127</v>
      </c>
      <c r="F5" s="9" t="n">
        <f aca="false">COUNTIFS(Pipeline_Completo!$D$2:$D$8801,$C5,Pipeline_Completo!$O$2:$O$8801,"Lost")</f>
        <v>104</v>
      </c>
      <c r="G5" s="9" t="n">
        <f aca="false">COUNTIFS(Pipeline_Completo!$D$2:$D$8801,$C5,Pipeline_Completo!$O$2:$O$8801,"Engaging")</f>
        <v>40</v>
      </c>
      <c r="H5" s="9" t="n">
        <f aca="false">COUNTIFS(Pipeline_Completo!$D$2:$D$8801,$C5,Pipeline_Completo!$O$2:$O$8801,"Prospecting")</f>
        <v>40</v>
      </c>
      <c r="I5" s="10" t="n">
        <f aca="false">IFERROR(E5/(E5+F5),"")</f>
        <v>0.54978354978355</v>
      </c>
      <c r="J5" s="11" t="n">
        <f aca="false">SUMIFS(Pipeline_Completo!$R$2:$R$8801,Pipeline_Completo!$D$2:$D$8801,$C5,Pipeline_Completo!$O$2:$O$8801,"Won")</f>
        <v>194632</v>
      </c>
      <c r="K5" s="11" t="n">
        <f aca="false">IFERROR(J5/E5,"")</f>
        <v>1532.53543307087</v>
      </c>
      <c r="L5" s="11" t="n">
        <f aca="false">SUMIFS(Pipeline_Completo!$S$2:$S$8801,Pipeline_Completo!$D$2:$D$8801,$C5,Pipeline_Completo!$O$2:$O$8801,"Engaging")+SUMIFS(Pipeline_Completo!$S$2:$S$8801,Pipeline_Completo!$D$2:$D$8801,$C5,Pipeline_Completo!$O$2:$O$8801,"Prospecting")</f>
        <v>116039</v>
      </c>
      <c r="M5" s="9" t="n">
        <f aca="false">COUNTIFS(Pipeline_Completo!$D$2:$D$8801,$C5,Pipeline_Completo!$V$2:$V$8801,"Saudável")+COUNTIFS(Pipeline_Completo!$D$2:$D$8801,$C5,Pipeline_Completo!$V$2:$V$8801,"Esfriando")+COUNTIFS(Pipeline_Completo!$D$2:$D$8801,$C5,Pipeline_Completo!$V$2:$V$8801,"Última chance")</f>
        <v>1</v>
      </c>
      <c r="N5" s="11" t="n">
        <f aca="false">SUMIFS(Pipeline_Completo!$S$2:$S$8801,Pipeline_Completo!$D$2:$D$8801,$C5,Pipeline_Completo!$V$2:$V$8801,"Saudável")+SUMIFS(Pipeline_Completo!$S$2:$S$8801,Pipeline_Completo!$D$2:$D$8801,$C5,Pipeline_Completo!$V$2:$V$8801,"Esfriando")+SUMIFS(Pipeline_Completo!$S$2:$S$8801,Pipeline_Completo!$D$2:$D$8801,$C5,Pipeline_Completo!$V$2:$V$8801,"Última chance")</f>
        <v>550</v>
      </c>
      <c r="O5" s="9" t="n">
        <f aca="false">COUNTIFS(Pipeline_Completo!$D$2:$D$8801,$C5,Pipeline_Completo!$V$2:$V$8801,"Zumbi")</f>
        <v>39</v>
      </c>
      <c r="P5" s="11" t="n">
        <f aca="false">SUMIFS(Pipeline_Completo!$S$2:$S$8801,Pipeline_Completo!$D$2:$D$8801,$C5,Pipeline_Completo!$V$2:$V$8801,"Zumbi")</f>
        <v>57968</v>
      </c>
      <c r="Q5" s="10" t="n">
        <f aca="false">IFERROR(P5/(N5+P5),"")</f>
        <v>0.990601182542124</v>
      </c>
      <c r="R5" s="9" t="n">
        <f aca="false">COUNTIFS(Pipeline_Completo!$D$2:$D$8801,$C5,Pipeline_Completo!$O$2:$O$8801,"Engaging",Pipeline_Completo!$E$2:$E$8801,"")+COUNTIFS(Pipeline_Completo!$D$2:$D$8801,$C5,Pipeline_Completo!$O$2:$O$8801,"Prospecting",Pipeline_Completo!$E$2:$E$8801,"")</f>
        <v>57</v>
      </c>
    </row>
    <row r="6" customFormat="false" ht="15" hidden="false" customHeight="false" outlineLevel="0" collapsed="false">
      <c r="A6" s="2" t="s">
        <v>67</v>
      </c>
      <c r="B6" s="2" t="s">
        <v>68</v>
      </c>
      <c r="C6" s="2" t="s">
        <v>73</v>
      </c>
      <c r="D6" s="9" t="n">
        <f aca="false">COUNTIFS(Pipeline_Completo!$D$2:$D$8801,$C6)</f>
        <v>260</v>
      </c>
      <c r="E6" s="9" t="n">
        <f aca="false">COUNTIFS(Pipeline_Completo!$D$2:$D$8801,$C6,Pipeline_Completo!$O$2:$O$8801,"Won")</f>
        <v>129</v>
      </c>
      <c r="F6" s="9" t="n">
        <f aca="false">COUNTIFS(Pipeline_Completo!$D$2:$D$8801,$C6,Pipeline_Completo!$O$2:$O$8801,"Lost")</f>
        <v>66</v>
      </c>
      <c r="G6" s="9" t="n">
        <f aca="false">COUNTIFS(Pipeline_Completo!$D$2:$D$8801,$C6,Pipeline_Completo!$O$2:$O$8801,"Engaging")</f>
        <v>34</v>
      </c>
      <c r="H6" s="9" t="n">
        <f aca="false">COUNTIFS(Pipeline_Completo!$D$2:$D$8801,$C6,Pipeline_Completo!$O$2:$O$8801,"Prospecting")</f>
        <v>31</v>
      </c>
      <c r="I6" s="10" t="n">
        <f aca="false">IFERROR(E6/(E6+F6),"")</f>
        <v>0.661538461538462</v>
      </c>
      <c r="J6" s="11" t="n">
        <f aca="false">SUMIFS(Pipeline_Completo!$R$2:$R$8801,Pipeline_Completo!$D$2:$D$8801,$C6,Pipeline_Completo!$O$2:$O$8801,"Won")</f>
        <v>207182</v>
      </c>
      <c r="K6" s="11" t="n">
        <f aca="false">IFERROR(J6/E6,"")</f>
        <v>1606.06201550388</v>
      </c>
      <c r="L6" s="11" t="n">
        <f aca="false">SUMIFS(Pipeline_Completo!$S$2:$S$8801,Pipeline_Completo!$D$2:$D$8801,$C6,Pipeline_Completo!$O$2:$O$8801,"Engaging")+SUMIFS(Pipeline_Completo!$S$2:$S$8801,Pipeline_Completo!$D$2:$D$8801,$C6,Pipeline_Completo!$O$2:$O$8801,"Prospecting")</f>
        <v>108161</v>
      </c>
      <c r="M6" s="9" t="n">
        <f aca="false">COUNTIFS(Pipeline_Completo!$D$2:$D$8801,$C6,Pipeline_Completo!$V$2:$V$8801,"Saudável")+COUNTIFS(Pipeline_Completo!$D$2:$D$8801,$C6,Pipeline_Completo!$V$2:$V$8801,"Esfriando")+COUNTIFS(Pipeline_Completo!$D$2:$D$8801,$C6,Pipeline_Completo!$V$2:$V$8801,"Última chance")</f>
        <v>0</v>
      </c>
      <c r="N6" s="11" t="n">
        <f aca="false">SUMIFS(Pipeline_Completo!$S$2:$S$8801,Pipeline_Completo!$D$2:$D$8801,$C6,Pipeline_Completo!$V$2:$V$8801,"Saudável")+SUMIFS(Pipeline_Completo!$S$2:$S$8801,Pipeline_Completo!$D$2:$D$8801,$C6,Pipeline_Completo!$V$2:$V$8801,"Esfriando")+SUMIFS(Pipeline_Completo!$S$2:$S$8801,Pipeline_Completo!$D$2:$D$8801,$C6,Pipeline_Completo!$V$2:$V$8801,"Última chance")</f>
        <v>0</v>
      </c>
      <c r="O6" s="9" t="n">
        <f aca="false">COUNTIFS(Pipeline_Completo!$D$2:$D$8801,$C6,Pipeline_Completo!$V$2:$V$8801,"Zumbi")</f>
        <v>34</v>
      </c>
      <c r="P6" s="11" t="n">
        <f aca="false">SUMIFS(Pipeline_Completo!$S$2:$S$8801,Pipeline_Completo!$D$2:$D$8801,$C6,Pipeline_Completo!$V$2:$V$8801,"Zumbi")</f>
        <v>50552</v>
      </c>
      <c r="Q6" s="10" t="n">
        <f aca="false">IFERROR(P6/(N6+P6),"")</f>
        <v>1</v>
      </c>
      <c r="R6" s="9" t="n">
        <f aca="false">COUNTIFS(Pipeline_Completo!$D$2:$D$8801,$C6,Pipeline_Completo!$O$2:$O$8801,"Engaging",Pipeline_Completo!$E$2:$E$8801,"")+COUNTIFS(Pipeline_Completo!$D$2:$D$8801,$C6,Pipeline_Completo!$O$2:$O$8801,"Prospecting",Pipeline_Completo!$E$2:$E$8801,"")</f>
        <v>44</v>
      </c>
    </row>
    <row r="7" customFormat="false" ht="15" hidden="false" customHeight="false" outlineLevel="0" collapsed="false">
      <c r="A7" s="12" t="s">
        <v>67</v>
      </c>
      <c r="B7" s="12" t="s">
        <v>68</v>
      </c>
      <c r="C7" s="12" t="s">
        <v>74</v>
      </c>
      <c r="D7" s="13" t="n">
        <f aca="false">COUNTIFS(Pipeline_Completo!$C$2:$C$8801,$B7)</f>
        <v>1583</v>
      </c>
      <c r="E7" s="13" t="n">
        <f aca="false">COUNTIFS(Pipeline_Completo!$C$2:$C$8801,$B7,Pipeline_Completo!$O$2:$O$8801,"Won")</f>
        <v>747</v>
      </c>
      <c r="F7" s="13" t="n">
        <f aca="false">COUNTIFS(Pipeline_Completo!$C$2:$C$8801,$B7,Pipeline_Completo!$O$2:$O$8801,"Lost")</f>
        <v>439</v>
      </c>
      <c r="G7" s="13" t="n">
        <f aca="false">COUNTIFS(Pipeline_Completo!$C$2:$C$8801,$B7,Pipeline_Completo!$O$2:$O$8801,"Engaging")</f>
        <v>193</v>
      </c>
      <c r="H7" s="13" t="n">
        <f aca="false">COUNTIFS(Pipeline_Completo!$C$2:$C$8801,$B7,Pipeline_Completo!$O$2:$O$8801,"Prospecting")</f>
        <v>204</v>
      </c>
      <c r="I7" s="14" t="n">
        <f aca="false">IFERROR(E7/(E7+F7),"")</f>
        <v>0.629848229342327</v>
      </c>
      <c r="J7" s="15" t="n">
        <f aca="false">SUMIFS(Pipeline_Completo!$R$2:$R$8801,Pipeline_Completo!$C$2:$C$8801,$B7,Pipeline_Completo!$O$2:$O$8801,"Won")</f>
        <v>1094363</v>
      </c>
      <c r="K7" s="15" t="n">
        <f aca="false">IFERROR(J7/E7,"")</f>
        <v>1465.01070950469</v>
      </c>
      <c r="L7" s="15" t="n">
        <f aca="false">SUMIFS(Pipeline_Completo!$S$2:$S$8801,Pipeline_Completo!$C$2:$C$8801,$B7,Pipeline_Completo!$O$2:$O$8801,"Engaging")+SUMIFS(Pipeline_Completo!$S$2:$S$8801,Pipeline_Completo!$C$2:$C$8801,$B7,Pipeline_Completo!$O$2:$O$8801,"Prospecting")</f>
        <v>585616</v>
      </c>
      <c r="M7" s="13" t="n">
        <f aca="false">COUNTIFS(Pipeline_Completo!$C$2:$C$8801,$B7,Pipeline_Completo!$V$2:$V$8801,"Saudável")+COUNTIFS(Pipeline_Completo!$C$2:$C$8801,$B7,Pipeline_Completo!$V$2:$V$8801,"Esfriando")+COUNTIFS(Pipeline_Completo!$C$2:$C$8801,$B7,Pipeline_Completo!$V$2:$V$8801,"Última chance")</f>
        <v>3</v>
      </c>
      <c r="N7" s="15" t="n">
        <f aca="false">SUMIFS(Pipeline_Completo!$S$2:$S$8801,Pipeline_Completo!$C$2:$C$8801,$B7,Pipeline_Completo!$V$2:$V$8801,"Saudável")+SUMIFS(Pipeline_Completo!$S$2:$S$8801,Pipeline_Completo!$C$2:$C$8801,$B7,Pipeline_Completo!$V$2:$V$8801,"Esfriando")+SUMIFS(Pipeline_Completo!$S$2:$S$8801,Pipeline_Completo!$C$2:$C$8801,$B7,Pipeline_Completo!$V$2:$V$8801,"Última chance")</f>
        <v>660</v>
      </c>
      <c r="O7" s="13" t="n">
        <f aca="false">COUNTIFS(Pipeline_Completo!$C$2:$C$8801,$B7,Pipeline_Completo!$V$2:$V$8801,"Zumbi")</f>
        <v>190</v>
      </c>
      <c r="P7" s="15" t="n">
        <f aca="false">SUMIFS(Pipeline_Completo!$S$2:$S$8801,Pipeline_Completo!$C$2:$C$8801,$B7,Pipeline_Completo!$V$2:$V$8801,"Zumbi")</f>
        <v>282047</v>
      </c>
      <c r="Q7" s="14" t="n">
        <f aca="false">IFERROR(P7/(N7+P7),"")</f>
        <v>0.997665427456695</v>
      </c>
      <c r="R7" s="13" t="n">
        <f aca="false">COUNTIFS(Pipeline_Completo!$C$2:$C$8801,$B7,Pipeline_Completo!$O$2:$O$8801,"Engaging",Pipeline_Completo!$E$2:$E$8801,"")+COUNTIFS(Pipeline_Completo!$C$2:$C$8801,$B7,Pipeline_Completo!$O$2:$O$8801,"Prospecting",Pipeline_Completo!$E$2:$E$8801,"")</f>
        <v>272</v>
      </c>
    </row>
    <row r="8" customFormat="false" ht="15" hidden="false" customHeight="false" outlineLevel="0" collapsed="false">
      <c r="A8" s="2" t="s">
        <v>67</v>
      </c>
      <c r="B8" s="2" t="s">
        <v>75</v>
      </c>
      <c r="C8" s="2" t="s">
        <v>76</v>
      </c>
      <c r="D8" s="9" t="n">
        <f aca="false">COUNTIFS(Pipeline_Completo!$D$2:$D$8801,$C8)</f>
        <v>345</v>
      </c>
      <c r="E8" s="9" t="n">
        <f aca="false">COUNTIFS(Pipeline_Completo!$D$2:$D$8801,$C8,Pipeline_Completo!$O$2:$O$8801,"Won")</f>
        <v>171</v>
      </c>
      <c r="F8" s="9" t="n">
        <f aca="false">COUNTIFS(Pipeline_Completo!$D$2:$D$8801,$C8,Pipeline_Completo!$O$2:$O$8801,"Lost")</f>
        <v>93</v>
      </c>
      <c r="G8" s="9" t="n">
        <f aca="false">COUNTIFS(Pipeline_Completo!$D$2:$D$8801,$C8,Pipeline_Completo!$O$2:$O$8801,"Engaging")</f>
        <v>33</v>
      </c>
      <c r="H8" s="9" t="n">
        <f aca="false">COUNTIFS(Pipeline_Completo!$D$2:$D$8801,$C8,Pipeline_Completo!$O$2:$O$8801,"Prospecting")</f>
        <v>48</v>
      </c>
      <c r="I8" s="10" t="n">
        <f aca="false">IFERROR(E8/(E8+F8),"")</f>
        <v>0.647727272727273</v>
      </c>
      <c r="J8" s="11" t="n">
        <f aca="false">SUMIFS(Pipeline_Completo!$R$2:$R$8801,Pipeline_Completo!$D$2:$D$8801,$C8,Pipeline_Completo!$O$2:$O$8801,"Won")</f>
        <v>284886</v>
      </c>
      <c r="K8" s="11" t="n">
        <f aca="false">IFERROR(J8/E8,"")</f>
        <v>1666</v>
      </c>
      <c r="L8" s="11" t="n">
        <f aca="false">SUMIFS(Pipeline_Completo!$S$2:$S$8801,Pipeline_Completo!$D$2:$D$8801,$C8,Pipeline_Completo!$O$2:$O$8801,"Engaging")+SUMIFS(Pipeline_Completo!$S$2:$S$8801,Pipeline_Completo!$D$2:$D$8801,$C8,Pipeline_Completo!$O$2:$O$8801,"Prospecting")</f>
        <v>127420</v>
      </c>
      <c r="M8" s="9" t="n">
        <f aca="false">COUNTIFS(Pipeline_Completo!$D$2:$D$8801,$C8,Pipeline_Completo!$V$2:$V$8801,"Saudável")+COUNTIFS(Pipeline_Completo!$D$2:$D$8801,$C8,Pipeline_Completo!$V$2:$V$8801,"Esfriando")+COUNTIFS(Pipeline_Completo!$D$2:$D$8801,$C8,Pipeline_Completo!$V$2:$V$8801,"Última chance")</f>
        <v>0</v>
      </c>
      <c r="N8" s="11" t="n">
        <f aca="false">SUMIFS(Pipeline_Completo!$S$2:$S$8801,Pipeline_Completo!$D$2:$D$8801,$C8,Pipeline_Completo!$V$2:$V$8801,"Saudável")+SUMIFS(Pipeline_Completo!$S$2:$S$8801,Pipeline_Completo!$D$2:$D$8801,$C8,Pipeline_Completo!$V$2:$V$8801,"Esfriando")+SUMIFS(Pipeline_Completo!$S$2:$S$8801,Pipeline_Completo!$D$2:$D$8801,$C8,Pipeline_Completo!$V$2:$V$8801,"Última chance")</f>
        <v>0</v>
      </c>
      <c r="O8" s="9" t="n">
        <f aca="false">COUNTIFS(Pipeline_Completo!$D$2:$D$8801,$C8,Pipeline_Completo!$V$2:$V$8801,"Zumbi")</f>
        <v>33</v>
      </c>
      <c r="P8" s="11" t="n">
        <f aca="false">SUMIFS(Pipeline_Completo!$S$2:$S$8801,Pipeline_Completo!$D$2:$D$8801,$C8,Pipeline_Completo!$V$2:$V$8801,"Zumbi")</f>
        <v>39704</v>
      </c>
      <c r="Q8" s="10" t="n">
        <f aca="false">IFERROR(P8/(N8+P8),"")</f>
        <v>1</v>
      </c>
      <c r="R8" s="9" t="n">
        <f aca="false">COUNTIFS(Pipeline_Completo!$D$2:$D$8801,$C8,Pipeline_Completo!$O$2:$O$8801,"Engaging",Pipeline_Completo!$E$2:$E$8801,"")+COUNTIFS(Pipeline_Completo!$D$2:$D$8801,$C8,Pipeline_Completo!$O$2:$O$8801,"Prospecting",Pipeline_Completo!$E$2:$E$8801,"")</f>
        <v>58</v>
      </c>
    </row>
    <row r="9" customFormat="false" ht="15" hidden="false" customHeight="false" outlineLevel="0" collapsed="false">
      <c r="A9" s="2" t="s">
        <v>67</v>
      </c>
      <c r="B9" s="2" t="s">
        <v>75</v>
      </c>
      <c r="C9" s="2" t="s">
        <v>77</v>
      </c>
      <c r="D9" s="9" t="n">
        <f aca="false">COUNTIFS(Pipeline_Completo!$D$2:$D$8801,$C9)</f>
        <v>281</v>
      </c>
      <c r="E9" s="9" t="n">
        <f aca="false">COUNTIFS(Pipeline_Completo!$D$2:$D$8801,$C9,Pipeline_Completo!$O$2:$O$8801,"Won")</f>
        <v>122</v>
      </c>
      <c r="F9" s="9" t="n">
        <f aca="false">COUNTIFS(Pipeline_Completo!$D$2:$D$8801,$C9,Pipeline_Completo!$O$2:$O$8801,"Lost")</f>
        <v>72</v>
      </c>
      <c r="G9" s="9" t="n">
        <f aca="false">COUNTIFS(Pipeline_Completo!$D$2:$D$8801,$C9,Pipeline_Completo!$O$2:$O$8801,"Engaging")</f>
        <v>33</v>
      </c>
      <c r="H9" s="9" t="n">
        <f aca="false">COUNTIFS(Pipeline_Completo!$D$2:$D$8801,$C9,Pipeline_Completo!$O$2:$O$8801,"Prospecting")</f>
        <v>54</v>
      </c>
      <c r="I9" s="10" t="n">
        <f aca="false">IFERROR(E9/(E9+F9),"")</f>
        <v>0.628865979381443</v>
      </c>
      <c r="J9" s="11" t="n">
        <f aca="false">SUMIFS(Pipeline_Completo!$R$2:$R$8801,Pipeline_Completo!$D$2:$D$8801,$C9,Pipeline_Completo!$O$2:$O$8801,"Won")</f>
        <v>291195</v>
      </c>
      <c r="K9" s="11" t="n">
        <f aca="false">IFERROR(J9/E9,"")</f>
        <v>2386.84426229508</v>
      </c>
      <c r="L9" s="11" t="n">
        <f aca="false">SUMIFS(Pipeline_Completo!$S$2:$S$8801,Pipeline_Completo!$D$2:$D$8801,$C9,Pipeline_Completo!$O$2:$O$8801,"Engaging")+SUMIFS(Pipeline_Completo!$S$2:$S$8801,Pipeline_Completo!$D$2:$D$8801,$C9,Pipeline_Completo!$O$2:$O$8801,"Prospecting")</f>
        <v>229445</v>
      </c>
      <c r="M9" s="9" t="n">
        <f aca="false">COUNTIFS(Pipeline_Completo!$D$2:$D$8801,$C9,Pipeline_Completo!$V$2:$V$8801,"Saudável")+COUNTIFS(Pipeline_Completo!$D$2:$D$8801,$C9,Pipeline_Completo!$V$2:$V$8801,"Esfriando")+COUNTIFS(Pipeline_Completo!$D$2:$D$8801,$C9,Pipeline_Completo!$V$2:$V$8801,"Última chance")</f>
        <v>0</v>
      </c>
      <c r="N9" s="11" t="n">
        <f aca="false">SUMIFS(Pipeline_Completo!$S$2:$S$8801,Pipeline_Completo!$D$2:$D$8801,$C9,Pipeline_Completo!$V$2:$V$8801,"Saudável")+SUMIFS(Pipeline_Completo!$S$2:$S$8801,Pipeline_Completo!$D$2:$D$8801,$C9,Pipeline_Completo!$V$2:$V$8801,"Esfriando")+SUMIFS(Pipeline_Completo!$S$2:$S$8801,Pipeline_Completo!$D$2:$D$8801,$C9,Pipeline_Completo!$V$2:$V$8801,"Última chance")</f>
        <v>0</v>
      </c>
      <c r="O9" s="9" t="n">
        <f aca="false">COUNTIFS(Pipeline_Completo!$D$2:$D$8801,$C9,Pipeline_Completo!$V$2:$V$8801,"Zumbi")</f>
        <v>33</v>
      </c>
      <c r="P9" s="11" t="n">
        <f aca="false">SUMIFS(Pipeline_Completo!$S$2:$S$8801,Pipeline_Completo!$D$2:$D$8801,$C9,Pipeline_Completo!$V$2:$V$8801,"Zumbi")</f>
        <v>108803</v>
      </c>
      <c r="Q9" s="10" t="n">
        <f aca="false">IFERROR(P9/(N9+P9),"")</f>
        <v>1</v>
      </c>
      <c r="R9" s="9" t="n">
        <f aca="false">COUNTIFS(Pipeline_Completo!$D$2:$D$8801,$C9,Pipeline_Completo!$O$2:$O$8801,"Engaging",Pipeline_Completo!$E$2:$E$8801,"")+COUNTIFS(Pipeline_Completo!$D$2:$D$8801,$C9,Pipeline_Completo!$O$2:$O$8801,"Prospecting",Pipeline_Completo!$E$2:$E$8801,"")</f>
        <v>53</v>
      </c>
    </row>
    <row r="10" customFormat="false" ht="15" hidden="false" customHeight="false" outlineLevel="0" collapsed="false">
      <c r="A10" s="2" t="s">
        <v>67</v>
      </c>
      <c r="B10" s="2" t="s">
        <v>75</v>
      </c>
      <c r="C10" s="2" t="s">
        <v>78</v>
      </c>
      <c r="D10" s="9" t="n">
        <f aca="false">COUNTIFS(Pipeline_Completo!$D$2:$D$8801,$C10)</f>
        <v>317</v>
      </c>
      <c r="E10" s="9" t="n">
        <f aca="false">COUNTIFS(Pipeline_Completo!$D$2:$D$8801,$C10,Pipeline_Completo!$O$2:$O$8801,"Won")</f>
        <v>135</v>
      </c>
      <c r="F10" s="9" t="n">
        <f aca="false">COUNTIFS(Pipeline_Completo!$D$2:$D$8801,$C10,Pipeline_Completo!$O$2:$O$8801,"Lost")</f>
        <v>97</v>
      </c>
      <c r="G10" s="9" t="n">
        <f aca="false">COUNTIFS(Pipeline_Completo!$D$2:$D$8801,$C10,Pipeline_Completo!$O$2:$O$8801,"Engaging")</f>
        <v>36</v>
      </c>
      <c r="H10" s="9" t="n">
        <f aca="false">COUNTIFS(Pipeline_Completo!$D$2:$D$8801,$C10,Pipeline_Completo!$O$2:$O$8801,"Prospecting")</f>
        <v>49</v>
      </c>
      <c r="I10" s="10" t="n">
        <f aca="false">IFERROR(E10/(E10+F10),"")</f>
        <v>0.581896551724138</v>
      </c>
      <c r="J10" s="11" t="n">
        <f aca="false">SUMIFS(Pipeline_Completo!$R$2:$R$8801,Pipeline_Completo!$D$2:$D$8801,$C10,Pipeline_Completo!$O$2:$O$8801,"Won")</f>
        <v>345674</v>
      </c>
      <c r="K10" s="11" t="n">
        <f aca="false">IFERROR(J10/E10,"")</f>
        <v>2560.54814814815</v>
      </c>
      <c r="L10" s="11" t="n">
        <f aca="false">SUMIFS(Pipeline_Completo!$S$2:$S$8801,Pipeline_Completo!$D$2:$D$8801,$C10,Pipeline_Completo!$O$2:$O$8801,"Engaging")+SUMIFS(Pipeline_Completo!$S$2:$S$8801,Pipeline_Completo!$D$2:$D$8801,$C10,Pipeline_Completo!$O$2:$O$8801,"Prospecting")</f>
        <v>192142</v>
      </c>
      <c r="M10" s="9" t="n">
        <f aca="false">COUNTIFS(Pipeline_Completo!$D$2:$D$8801,$C10,Pipeline_Completo!$V$2:$V$8801,"Saudável")+COUNTIFS(Pipeline_Completo!$D$2:$D$8801,$C10,Pipeline_Completo!$V$2:$V$8801,"Esfriando")+COUNTIFS(Pipeline_Completo!$D$2:$D$8801,$C10,Pipeline_Completo!$V$2:$V$8801,"Última chance")</f>
        <v>0</v>
      </c>
      <c r="N10" s="11" t="n">
        <f aca="false">SUMIFS(Pipeline_Completo!$S$2:$S$8801,Pipeline_Completo!$D$2:$D$8801,$C10,Pipeline_Completo!$V$2:$V$8801,"Saudável")+SUMIFS(Pipeline_Completo!$S$2:$S$8801,Pipeline_Completo!$D$2:$D$8801,$C10,Pipeline_Completo!$V$2:$V$8801,"Esfriando")+SUMIFS(Pipeline_Completo!$S$2:$S$8801,Pipeline_Completo!$D$2:$D$8801,$C10,Pipeline_Completo!$V$2:$V$8801,"Última chance")</f>
        <v>0</v>
      </c>
      <c r="O10" s="9" t="n">
        <f aca="false">COUNTIFS(Pipeline_Completo!$D$2:$D$8801,$C10,Pipeline_Completo!$V$2:$V$8801,"Zumbi")</f>
        <v>36</v>
      </c>
      <c r="P10" s="11" t="n">
        <f aca="false">SUMIFS(Pipeline_Completo!$S$2:$S$8801,Pipeline_Completo!$D$2:$D$8801,$C10,Pipeline_Completo!$V$2:$V$8801,"Zumbi")</f>
        <v>62513</v>
      </c>
      <c r="Q10" s="10" t="n">
        <f aca="false">IFERROR(P10/(N10+P10),"")</f>
        <v>1</v>
      </c>
      <c r="R10" s="9" t="n">
        <f aca="false">COUNTIFS(Pipeline_Completo!$D$2:$D$8801,$C10,Pipeline_Completo!$O$2:$O$8801,"Engaging",Pipeline_Completo!$E$2:$E$8801,"")+COUNTIFS(Pipeline_Completo!$D$2:$D$8801,$C10,Pipeline_Completo!$O$2:$O$8801,"Prospecting",Pipeline_Completo!$E$2:$E$8801,"")</f>
        <v>55</v>
      </c>
    </row>
    <row r="11" customFormat="false" ht="15" hidden="false" customHeight="false" outlineLevel="0" collapsed="false">
      <c r="A11" s="2" t="s">
        <v>67</v>
      </c>
      <c r="B11" s="2" t="s">
        <v>75</v>
      </c>
      <c r="C11" s="2" t="s">
        <v>79</v>
      </c>
      <c r="D11" s="9" t="n">
        <f aca="false">COUNTIFS(Pipeline_Completo!$D$2:$D$8801,$C11)</f>
        <v>239</v>
      </c>
      <c r="E11" s="9" t="n">
        <f aca="false">COUNTIFS(Pipeline_Completo!$D$2:$D$8801,$C11,Pipeline_Completo!$O$2:$O$8801,"Won")</f>
        <v>105</v>
      </c>
      <c r="F11" s="9" t="n">
        <f aca="false">COUNTIFS(Pipeline_Completo!$D$2:$D$8801,$C11,Pipeline_Completo!$O$2:$O$8801,"Lost")</f>
        <v>70</v>
      </c>
      <c r="G11" s="9" t="n">
        <f aca="false">COUNTIFS(Pipeline_Completo!$D$2:$D$8801,$C11,Pipeline_Completo!$O$2:$O$8801,"Engaging")</f>
        <v>30</v>
      </c>
      <c r="H11" s="9" t="n">
        <f aca="false">COUNTIFS(Pipeline_Completo!$D$2:$D$8801,$C11,Pipeline_Completo!$O$2:$O$8801,"Prospecting")</f>
        <v>34</v>
      </c>
      <c r="I11" s="10" t="n">
        <f aca="false">IFERROR(E11/(E11+F11),"")</f>
        <v>0.6</v>
      </c>
      <c r="J11" s="11" t="n">
        <f aca="false">SUMIFS(Pipeline_Completo!$R$2:$R$8801,Pipeline_Completo!$D$2:$D$8801,$C11,Pipeline_Completo!$O$2:$O$8801,"Won")</f>
        <v>176961</v>
      </c>
      <c r="K11" s="11" t="n">
        <f aca="false">IFERROR(J11/E11,"")</f>
        <v>1685.34285714286</v>
      </c>
      <c r="L11" s="11" t="n">
        <f aca="false">SUMIFS(Pipeline_Completo!$S$2:$S$8801,Pipeline_Completo!$D$2:$D$8801,$C11,Pipeline_Completo!$O$2:$O$8801,"Engaging")+SUMIFS(Pipeline_Completo!$S$2:$S$8801,Pipeline_Completo!$D$2:$D$8801,$C11,Pipeline_Completo!$O$2:$O$8801,"Prospecting")</f>
        <v>107745</v>
      </c>
      <c r="M11" s="9" t="n">
        <f aca="false">COUNTIFS(Pipeline_Completo!$D$2:$D$8801,$C11,Pipeline_Completo!$V$2:$V$8801,"Saudável")+COUNTIFS(Pipeline_Completo!$D$2:$D$8801,$C11,Pipeline_Completo!$V$2:$V$8801,"Esfriando")+COUNTIFS(Pipeline_Completo!$D$2:$D$8801,$C11,Pipeline_Completo!$V$2:$V$8801,"Última chance")</f>
        <v>2</v>
      </c>
      <c r="N11" s="11" t="n">
        <f aca="false">SUMIFS(Pipeline_Completo!$S$2:$S$8801,Pipeline_Completo!$D$2:$D$8801,$C11,Pipeline_Completo!$V$2:$V$8801,"Saudável")+SUMIFS(Pipeline_Completo!$S$2:$S$8801,Pipeline_Completo!$D$2:$D$8801,$C11,Pipeline_Completo!$V$2:$V$8801,"Esfriando")+SUMIFS(Pipeline_Completo!$S$2:$S$8801,Pipeline_Completo!$D$2:$D$8801,$C11,Pipeline_Completo!$V$2:$V$8801,"Última chance")</f>
        <v>5917</v>
      </c>
      <c r="O11" s="9" t="n">
        <f aca="false">COUNTIFS(Pipeline_Completo!$D$2:$D$8801,$C11,Pipeline_Completo!$V$2:$V$8801,"Zumbi")</f>
        <v>28</v>
      </c>
      <c r="P11" s="11" t="n">
        <f aca="false">SUMIFS(Pipeline_Completo!$S$2:$S$8801,Pipeline_Completo!$D$2:$D$8801,$C11,Pipeline_Completo!$V$2:$V$8801,"Zumbi")</f>
        <v>51012</v>
      </c>
      <c r="Q11" s="10" t="n">
        <f aca="false">IFERROR(P11/(N11+P11),"")</f>
        <v>0.896063517715049</v>
      </c>
      <c r="R11" s="9" t="n">
        <f aca="false">COUNTIFS(Pipeline_Completo!$D$2:$D$8801,$C11,Pipeline_Completo!$O$2:$O$8801,"Engaging",Pipeline_Completo!$E$2:$E$8801,"")+COUNTIFS(Pipeline_Completo!$D$2:$D$8801,$C11,Pipeline_Completo!$O$2:$O$8801,"Prospecting",Pipeline_Completo!$E$2:$E$8801,"")</f>
        <v>39</v>
      </c>
    </row>
    <row r="12" customFormat="false" ht="15" hidden="false" customHeight="false" outlineLevel="0" collapsed="false">
      <c r="A12" s="2" t="s">
        <v>67</v>
      </c>
      <c r="B12" s="2" t="s">
        <v>75</v>
      </c>
      <c r="C12" s="2" t="s">
        <v>80</v>
      </c>
      <c r="D12" s="9" t="n">
        <f aca="false">COUNTIFS(Pipeline_Completo!$D$2:$D$8801,$C12)</f>
        <v>747</v>
      </c>
      <c r="E12" s="9" t="n">
        <f aca="false">COUNTIFS(Pipeline_Completo!$D$2:$D$8801,$C12,Pipeline_Completo!$O$2:$O$8801,"Won")</f>
        <v>349</v>
      </c>
      <c r="F12" s="9" t="n">
        <f aca="false">COUNTIFS(Pipeline_Completo!$D$2:$D$8801,$C12,Pipeline_Completo!$O$2:$O$8801,"Lost")</f>
        <v>204</v>
      </c>
      <c r="G12" s="9" t="n">
        <f aca="false">COUNTIFS(Pipeline_Completo!$D$2:$D$8801,$C12,Pipeline_Completo!$O$2:$O$8801,"Engaging")</f>
        <v>83</v>
      </c>
      <c r="H12" s="9" t="n">
        <f aca="false">COUNTIFS(Pipeline_Completo!$D$2:$D$8801,$C12,Pipeline_Completo!$O$2:$O$8801,"Prospecting")</f>
        <v>111</v>
      </c>
      <c r="I12" s="10" t="n">
        <f aca="false">IFERROR(E12/(E12+F12),"")</f>
        <v>0.631103074141049</v>
      </c>
      <c r="J12" s="11" t="n">
        <f aca="false">SUMIFS(Pipeline_Completo!$R$2:$R$8801,Pipeline_Completo!$D$2:$D$8801,$C12,Pipeline_Completo!$O$2:$O$8801,"Won")</f>
        <v>1153214</v>
      </c>
      <c r="K12" s="11" t="n">
        <f aca="false">IFERROR(J12/E12,"")</f>
        <v>3304.33810888252</v>
      </c>
      <c r="L12" s="11" t="n">
        <f aca="false">SUMIFS(Pipeline_Completo!$S$2:$S$8801,Pipeline_Completo!$D$2:$D$8801,$C12,Pipeline_Completo!$O$2:$O$8801,"Engaging")+SUMIFS(Pipeline_Completo!$S$2:$S$8801,Pipeline_Completo!$D$2:$D$8801,$C12,Pipeline_Completo!$O$2:$O$8801,"Prospecting")</f>
        <v>656040</v>
      </c>
      <c r="M12" s="9" t="n">
        <f aca="false">COUNTIFS(Pipeline_Completo!$D$2:$D$8801,$C12,Pipeline_Completo!$V$2:$V$8801,"Saudável")+COUNTIFS(Pipeline_Completo!$D$2:$D$8801,$C12,Pipeline_Completo!$V$2:$V$8801,"Esfriando")+COUNTIFS(Pipeline_Completo!$D$2:$D$8801,$C12,Pipeline_Completo!$V$2:$V$8801,"Última chance")</f>
        <v>0</v>
      </c>
      <c r="N12" s="11" t="n">
        <f aca="false">SUMIFS(Pipeline_Completo!$S$2:$S$8801,Pipeline_Completo!$D$2:$D$8801,$C12,Pipeline_Completo!$V$2:$V$8801,"Saudável")+SUMIFS(Pipeline_Completo!$S$2:$S$8801,Pipeline_Completo!$D$2:$D$8801,$C12,Pipeline_Completo!$V$2:$V$8801,"Esfriando")+SUMIFS(Pipeline_Completo!$S$2:$S$8801,Pipeline_Completo!$D$2:$D$8801,$C12,Pipeline_Completo!$V$2:$V$8801,"Última chance")</f>
        <v>0</v>
      </c>
      <c r="O12" s="9" t="n">
        <f aca="false">COUNTIFS(Pipeline_Completo!$D$2:$D$8801,$C12,Pipeline_Completo!$V$2:$V$8801,"Zumbi")</f>
        <v>83</v>
      </c>
      <c r="P12" s="11" t="n">
        <f aca="false">SUMIFS(Pipeline_Completo!$S$2:$S$8801,Pipeline_Completo!$D$2:$D$8801,$C12,Pipeline_Completo!$V$2:$V$8801,"Zumbi")</f>
        <v>273766</v>
      </c>
      <c r="Q12" s="10" t="n">
        <f aca="false">IFERROR(P12/(N12+P12),"")</f>
        <v>1</v>
      </c>
      <c r="R12" s="9" t="n">
        <f aca="false">COUNTIFS(Pipeline_Completo!$D$2:$D$8801,$C12,Pipeline_Completo!$O$2:$O$8801,"Engaging",Pipeline_Completo!$E$2:$E$8801,"")+COUNTIFS(Pipeline_Completo!$D$2:$D$8801,$C12,Pipeline_Completo!$O$2:$O$8801,"Prospecting",Pipeline_Completo!$E$2:$E$8801,"")</f>
        <v>134</v>
      </c>
    </row>
    <row r="13" customFormat="false" ht="15" hidden="false" customHeight="false" outlineLevel="0" collapsed="false">
      <c r="A13" s="2" t="s">
        <v>67</v>
      </c>
      <c r="B13" s="2" t="s">
        <v>75</v>
      </c>
      <c r="C13" s="2" t="s">
        <v>81</v>
      </c>
      <c r="D13" s="9" t="n">
        <f aca="false">COUNTIFS(Pipeline_Completo!$D$2:$D$8801,$C13)</f>
        <v>0</v>
      </c>
      <c r="E13" s="9" t="n">
        <f aca="false">COUNTIFS(Pipeline_Completo!$D$2:$D$8801,$C13,Pipeline_Completo!$O$2:$O$8801,"Won")</f>
        <v>0</v>
      </c>
      <c r="F13" s="9" t="n">
        <f aca="false">COUNTIFS(Pipeline_Completo!$D$2:$D$8801,$C13,Pipeline_Completo!$O$2:$O$8801,"Lost")</f>
        <v>0</v>
      </c>
      <c r="G13" s="9" t="n">
        <f aca="false">COUNTIFS(Pipeline_Completo!$D$2:$D$8801,$C13,Pipeline_Completo!$O$2:$O$8801,"Engaging")</f>
        <v>0</v>
      </c>
      <c r="H13" s="9" t="n">
        <f aca="false">COUNTIFS(Pipeline_Completo!$D$2:$D$8801,$C13,Pipeline_Completo!$O$2:$O$8801,"Prospecting")</f>
        <v>0</v>
      </c>
      <c r="I13" s="10" t="str">
        <f aca="false">IFERROR(E13/(E13+F13),"")</f>
        <v/>
      </c>
      <c r="J13" s="11" t="n">
        <f aca="false">SUMIFS(Pipeline_Completo!$R$2:$R$8801,Pipeline_Completo!$D$2:$D$8801,$C13,Pipeline_Completo!$O$2:$O$8801,"Won")</f>
        <v>0</v>
      </c>
      <c r="K13" s="11" t="str">
        <f aca="false">IFERROR(J13/E13,"")</f>
        <v/>
      </c>
      <c r="L13" s="11" t="n">
        <f aca="false">SUMIFS(Pipeline_Completo!$S$2:$S$8801,Pipeline_Completo!$D$2:$D$8801,$C13,Pipeline_Completo!$O$2:$O$8801,"Engaging")+SUMIFS(Pipeline_Completo!$S$2:$S$8801,Pipeline_Completo!$D$2:$D$8801,$C13,Pipeline_Completo!$O$2:$O$8801,"Prospecting")</f>
        <v>0</v>
      </c>
      <c r="M13" s="9" t="n">
        <f aca="false">COUNTIFS(Pipeline_Completo!$D$2:$D$8801,$C13,Pipeline_Completo!$V$2:$V$8801,"Saudável")+COUNTIFS(Pipeline_Completo!$D$2:$D$8801,$C13,Pipeline_Completo!$V$2:$V$8801,"Esfriando")+COUNTIFS(Pipeline_Completo!$D$2:$D$8801,$C13,Pipeline_Completo!$V$2:$V$8801,"Última chance")</f>
        <v>0</v>
      </c>
      <c r="N13" s="11" t="n">
        <f aca="false">SUMIFS(Pipeline_Completo!$S$2:$S$8801,Pipeline_Completo!$D$2:$D$8801,$C13,Pipeline_Completo!$V$2:$V$8801,"Saudável")+SUMIFS(Pipeline_Completo!$S$2:$S$8801,Pipeline_Completo!$D$2:$D$8801,$C13,Pipeline_Completo!$V$2:$V$8801,"Esfriando")+SUMIFS(Pipeline_Completo!$S$2:$S$8801,Pipeline_Completo!$D$2:$D$8801,$C13,Pipeline_Completo!$V$2:$V$8801,"Última chance")</f>
        <v>0</v>
      </c>
      <c r="O13" s="9" t="n">
        <f aca="false">COUNTIFS(Pipeline_Completo!$D$2:$D$8801,$C13,Pipeline_Completo!$V$2:$V$8801,"Zumbi")</f>
        <v>0</v>
      </c>
      <c r="P13" s="11" t="n">
        <f aca="false">SUMIFS(Pipeline_Completo!$S$2:$S$8801,Pipeline_Completo!$D$2:$D$8801,$C13,Pipeline_Completo!$V$2:$V$8801,"Zumbi")</f>
        <v>0</v>
      </c>
      <c r="Q13" s="10" t="str">
        <f aca="false">IFERROR(P13/(N13+P13),"")</f>
        <v/>
      </c>
      <c r="R13" s="9" t="n">
        <f aca="false">COUNTIFS(Pipeline_Completo!$D$2:$D$8801,$C13,Pipeline_Completo!$O$2:$O$8801,"Engaging",Pipeline_Completo!$E$2:$E$8801,"")+COUNTIFS(Pipeline_Completo!$D$2:$D$8801,$C13,Pipeline_Completo!$O$2:$O$8801,"Prospecting",Pipeline_Completo!$E$2:$E$8801,"")</f>
        <v>0</v>
      </c>
    </row>
    <row r="14" customFormat="false" ht="15" hidden="false" customHeight="false" outlineLevel="0" collapsed="false">
      <c r="A14" s="12" t="s">
        <v>67</v>
      </c>
      <c r="B14" s="12" t="s">
        <v>75</v>
      </c>
      <c r="C14" s="12" t="s">
        <v>82</v>
      </c>
      <c r="D14" s="13" t="n">
        <f aca="false">COUNTIFS(Pipeline_Completo!$C$2:$C$8801,$B14)</f>
        <v>1929</v>
      </c>
      <c r="E14" s="13" t="n">
        <f aca="false">COUNTIFS(Pipeline_Completo!$C$2:$C$8801,$B14,Pipeline_Completo!$O$2:$O$8801,"Won")</f>
        <v>882</v>
      </c>
      <c r="F14" s="13" t="n">
        <f aca="false">COUNTIFS(Pipeline_Completo!$C$2:$C$8801,$B14,Pipeline_Completo!$O$2:$O$8801,"Lost")</f>
        <v>536</v>
      </c>
      <c r="G14" s="13" t="n">
        <f aca="false">COUNTIFS(Pipeline_Completo!$C$2:$C$8801,$B14,Pipeline_Completo!$O$2:$O$8801,"Engaging")</f>
        <v>215</v>
      </c>
      <c r="H14" s="13" t="n">
        <f aca="false">COUNTIFS(Pipeline_Completo!$C$2:$C$8801,$B14,Pipeline_Completo!$O$2:$O$8801,"Prospecting")</f>
        <v>296</v>
      </c>
      <c r="I14" s="14" t="n">
        <f aca="false">IFERROR(E14/(E14+F14),"")</f>
        <v>0.622002820874471</v>
      </c>
      <c r="J14" s="15" t="n">
        <f aca="false">SUMIFS(Pipeline_Completo!$R$2:$R$8801,Pipeline_Completo!$C$2:$C$8801,$B14,Pipeline_Completo!$O$2:$O$8801,"Won")</f>
        <v>2251930</v>
      </c>
      <c r="K14" s="15" t="n">
        <f aca="false">IFERROR(J14/E14,"")</f>
        <v>2553.20861678005</v>
      </c>
      <c r="L14" s="15" t="n">
        <f aca="false">SUMIFS(Pipeline_Completo!$S$2:$S$8801,Pipeline_Completo!$C$2:$C$8801,$B14,Pipeline_Completo!$O$2:$O$8801,"Engaging")+SUMIFS(Pipeline_Completo!$S$2:$S$8801,Pipeline_Completo!$C$2:$C$8801,$B14,Pipeline_Completo!$O$2:$O$8801,"Prospecting")</f>
        <v>1312792</v>
      </c>
      <c r="M14" s="13" t="n">
        <f aca="false">COUNTIFS(Pipeline_Completo!$C$2:$C$8801,$B14,Pipeline_Completo!$V$2:$V$8801,"Saudável")+COUNTIFS(Pipeline_Completo!$C$2:$C$8801,$B14,Pipeline_Completo!$V$2:$V$8801,"Esfriando")+COUNTIFS(Pipeline_Completo!$C$2:$C$8801,$B14,Pipeline_Completo!$V$2:$V$8801,"Última chance")</f>
        <v>2</v>
      </c>
      <c r="N14" s="15" t="n">
        <f aca="false">SUMIFS(Pipeline_Completo!$S$2:$S$8801,Pipeline_Completo!$C$2:$C$8801,$B14,Pipeline_Completo!$V$2:$V$8801,"Saudável")+SUMIFS(Pipeline_Completo!$S$2:$S$8801,Pipeline_Completo!$C$2:$C$8801,$B14,Pipeline_Completo!$V$2:$V$8801,"Esfriando")+SUMIFS(Pipeline_Completo!$S$2:$S$8801,Pipeline_Completo!$C$2:$C$8801,$B14,Pipeline_Completo!$V$2:$V$8801,"Última chance")</f>
        <v>5917</v>
      </c>
      <c r="O14" s="13" t="n">
        <f aca="false">COUNTIFS(Pipeline_Completo!$C$2:$C$8801,$B14,Pipeline_Completo!$V$2:$V$8801,"Zumbi")</f>
        <v>213</v>
      </c>
      <c r="P14" s="15" t="n">
        <f aca="false">SUMIFS(Pipeline_Completo!$S$2:$S$8801,Pipeline_Completo!$C$2:$C$8801,$B14,Pipeline_Completo!$V$2:$V$8801,"Zumbi")</f>
        <v>535798</v>
      </c>
      <c r="Q14" s="14" t="n">
        <f aca="false">IFERROR(P14/(N14+P14),"")</f>
        <v>0.989077282334807</v>
      </c>
      <c r="R14" s="13" t="n">
        <f aca="false">COUNTIFS(Pipeline_Completo!$C$2:$C$8801,$B14,Pipeline_Completo!$O$2:$O$8801,"Engaging",Pipeline_Completo!$E$2:$E$8801,"")+COUNTIFS(Pipeline_Completo!$C$2:$C$8801,$B14,Pipeline_Completo!$O$2:$O$8801,"Prospecting",Pipeline_Completo!$E$2:$E$8801,"")</f>
        <v>339</v>
      </c>
    </row>
    <row r="15" customFormat="false" ht="15" hidden="false" customHeight="false" outlineLevel="0" collapsed="false">
      <c r="A15" s="16" t="s">
        <v>67</v>
      </c>
      <c r="B15" s="17"/>
      <c r="C15" s="16" t="s">
        <v>83</v>
      </c>
      <c r="D15" s="18" t="n">
        <f aca="false">COUNTIFS(Pipeline_Completo!$B$2:$B$8801,$A15)</f>
        <v>3512</v>
      </c>
      <c r="E15" s="18" t="n">
        <f aca="false">COUNTIFS(Pipeline_Completo!$B$2:$B$8801,$A15,Pipeline_Completo!$O$2:$O$8801,"Won")</f>
        <v>1629</v>
      </c>
      <c r="F15" s="18" t="n">
        <f aca="false">COUNTIFS(Pipeline_Completo!$B$2:$B$8801,$A15,Pipeline_Completo!$O$2:$O$8801,"Lost")</f>
        <v>975</v>
      </c>
      <c r="G15" s="18" t="n">
        <f aca="false">COUNTIFS(Pipeline_Completo!$B$2:$B$8801,$A15,Pipeline_Completo!$O$2:$O$8801,"Engaging")</f>
        <v>408</v>
      </c>
      <c r="H15" s="18" t="n">
        <f aca="false">COUNTIFS(Pipeline_Completo!$B$2:$B$8801,$A15,Pipeline_Completo!$O$2:$O$8801,"Prospecting")</f>
        <v>500</v>
      </c>
      <c r="I15" s="19" t="n">
        <f aca="false">IFERROR(E15/(E15+F15),"")</f>
        <v>0.625576036866359</v>
      </c>
      <c r="J15" s="20" t="n">
        <f aca="false">SUMIFS(Pipeline_Completo!$R$2:$R$8801,Pipeline_Completo!$B$2:$B$8801,$A15,Pipeline_Completo!$O$2:$O$8801,"Won")</f>
        <v>3346293</v>
      </c>
      <c r="K15" s="20" t="n">
        <f aca="false">IFERROR(J15/E15,"")</f>
        <v>2054.20073664825</v>
      </c>
      <c r="L15" s="20" t="n">
        <f aca="false">SUMIFS(Pipeline_Completo!$S$2:$S$8801,Pipeline_Completo!$B$2:$B$8801,$A15,Pipeline_Completo!$O$2:$O$8801,"Engaging")+SUMIFS(Pipeline_Completo!$S$2:$S$8801,Pipeline_Completo!$B$2:$B$8801,$A15,Pipeline_Completo!$O$2:$O$8801,"Prospecting")</f>
        <v>1898408</v>
      </c>
      <c r="M15" s="18" t="n">
        <f aca="false">COUNTIFS(Pipeline_Completo!$B$2:$B$8801,$A15,Pipeline_Completo!$V$2:$V$8801,"Saudável")+COUNTIFS(Pipeline_Completo!$B$2:$B$8801,$A15,Pipeline_Completo!$V$2:$V$8801,"Esfriando")+COUNTIFS(Pipeline_Completo!$B$2:$B$8801,$A15,Pipeline_Completo!$V$2:$V$8801,"Última chance")</f>
        <v>5</v>
      </c>
      <c r="N15" s="20" t="n">
        <f aca="false">SUMIFS(Pipeline_Completo!$S$2:$S$8801,Pipeline_Completo!$B$2:$B$8801,$A15,Pipeline_Completo!$V$2:$V$8801,"Saudável")+SUMIFS(Pipeline_Completo!$S$2:$S$8801,Pipeline_Completo!$B$2:$B$8801,$A15,Pipeline_Completo!$V$2:$V$8801,"Esfriando")+SUMIFS(Pipeline_Completo!$S$2:$S$8801,Pipeline_Completo!$B$2:$B$8801,$A15,Pipeline_Completo!$V$2:$V$8801,"Última chance")</f>
        <v>6577</v>
      </c>
      <c r="O15" s="18" t="n">
        <f aca="false">COUNTIFS(Pipeline_Completo!$B$2:$B$8801,$A15,Pipeline_Completo!$V$2:$V$8801,"Zumbi")</f>
        <v>403</v>
      </c>
      <c r="P15" s="20" t="n">
        <f aca="false">SUMIFS(Pipeline_Completo!$S$2:$S$8801,Pipeline_Completo!$B$2:$B$8801,$A15,Pipeline_Completo!$V$2:$V$8801,"Zumbi")</f>
        <v>817845</v>
      </c>
      <c r="Q15" s="19" t="n">
        <f aca="false">IFERROR(P15/(N15+P15),"")</f>
        <v>0.992022289555592</v>
      </c>
      <c r="R15" s="18" t="n">
        <f aca="false">COUNTIFS(Pipeline_Completo!$B$2:$B$8801,$A15,Pipeline_Completo!$O$2:$O$8801,"Engaging",Pipeline_Completo!$E$2:$E$8801,"")+COUNTIFS(Pipeline_Completo!$B$2:$B$8801,$A15,Pipeline_Completo!$O$2:$O$8801,"Prospecting",Pipeline_Completo!$E$2:$E$8801,"")</f>
        <v>611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9" t="n">
        <f aca="false">COUNTIFS(Pipeline_Completo!$D$2:$D$8801,$C17)</f>
        <v>261</v>
      </c>
      <c r="E17" s="9" t="n">
        <f aca="false">COUNTIFS(Pipeline_Completo!$D$2:$D$8801,$C17,Pipeline_Completo!$O$2:$O$8801,"Won")</f>
        <v>122</v>
      </c>
      <c r="F17" s="9" t="n">
        <f aca="false">COUNTIFS(Pipeline_Completo!$D$2:$D$8801,$C17,Pipeline_Completo!$O$2:$O$8801,"Lost")</f>
        <v>71</v>
      </c>
      <c r="G17" s="9" t="n">
        <f aca="false">COUNTIFS(Pipeline_Completo!$D$2:$D$8801,$C17,Pipeline_Completo!$O$2:$O$8801,"Engaging")</f>
        <v>68</v>
      </c>
      <c r="H17" s="9" t="n">
        <f aca="false">COUNTIFS(Pipeline_Completo!$D$2:$D$8801,$C17,Pipeline_Completo!$O$2:$O$8801,"Prospecting")</f>
        <v>0</v>
      </c>
      <c r="I17" s="10" t="n">
        <f aca="false">IFERROR(E17/(E17+F17),"")</f>
        <v>0.632124352331606</v>
      </c>
      <c r="J17" s="11" t="n">
        <f aca="false">SUMIFS(Pipeline_Completo!$R$2:$R$8801,Pipeline_Completo!$D$2:$D$8801,$C17,Pipeline_Completo!$O$2:$O$8801,"Won")</f>
        <v>123431</v>
      </c>
      <c r="K17" s="11" t="n">
        <f aca="false">IFERROR(J17/E17,"")</f>
        <v>1011.72950819672</v>
      </c>
      <c r="L17" s="11" t="n">
        <f aca="false">SUMIFS(Pipeline_Completo!$S$2:$S$8801,Pipeline_Completo!$D$2:$D$8801,$C17,Pipeline_Completo!$O$2:$O$8801,"Engaging")+SUMIFS(Pipeline_Completo!$S$2:$S$8801,Pipeline_Completo!$D$2:$D$8801,$C17,Pipeline_Completo!$O$2:$O$8801,"Prospecting")</f>
        <v>80150</v>
      </c>
      <c r="M17" s="9" t="n">
        <f aca="false">COUNTIFS(Pipeline_Completo!$D$2:$D$8801,$C17,Pipeline_Completo!$V$2:$V$8801,"Saudável")+COUNTIFS(Pipeline_Completo!$D$2:$D$8801,$C17,Pipeline_Completo!$V$2:$V$8801,"Esfriando")+COUNTIFS(Pipeline_Completo!$D$2:$D$8801,$C17,Pipeline_Completo!$V$2:$V$8801,"Última chance")</f>
        <v>17</v>
      </c>
      <c r="N17" s="11" t="n">
        <f aca="false">SUMIFS(Pipeline_Completo!$S$2:$S$8801,Pipeline_Completo!$D$2:$D$8801,$C17,Pipeline_Completo!$V$2:$V$8801,"Saudável")+SUMIFS(Pipeline_Completo!$S$2:$S$8801,Pipeline_Completo!$D$2:$D$8801,$C17,Pipeline_Completo!$V$2:$V$8801,"Esfriando")+SUMIFS(Pipeline_Completo!$S$2:$S$8801,Pipeline_Completo!$D$2:$D$8801,$C17,Pipeline_Completo!$V$2:$V$8801,"Última chance")</f>
        <v>12606</v>
      </c>
      <c r="O17" s="9" t="n">
        <f aca="false">COUNTIFS(Pipeline_Completo!$D$2:$D$8801,$C17,Pipeline_Completo!$V$2:$V$8801,"Zumbi")</f>
        <v>51</v>
      </c>
      <c r="P17" s="11" t="n">
        <f aca="false">SUMIFS(Pipeline_Completo!$S$2:$S$8801,Pipeline_Completo!$D$2:$D$8801,$C17,Pipeline_Completo!$V$2:$V$8801,"Zumbi")</f>
        <v>67544</v>
      </c>
      <c r="Q17" s="10" t="n">
        <f aca="false">IFERROR(P17/(N17+P17),"")</f>
        <v>0.842719900187149</v>
      </c>
      <c r="R17" s="9" t="n">
        <f aca="false">COUNTIFS(Pipeline_Completo!$D$2:$D$8801,$C17,Pipeline_Completo!$O$2:$O$8801,"Engaging",Pipeline_Completo!$E$2:$E$8801,"")+COUNTIFS(Pipeline_Completo!$D$2:$D$8801,$C17,Pipeline_Completo!$O$2:$O$8801,"Prospecting",Pipeline_Completo!$E$2:$E$8801,"")</f>
        <v>48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87</v>
      </c>
      <c r="D18" s="9" t="n">
        <f aca="false">COUNTIFS(Pipeline_Completo!$D$2:$D$8801,$C18)</f>
        <v>310</v>
      </c>
      <c r="E18" s="9" t="n">
        <f aca="false">COUNTIFS(Pipeline_Completo!$D$2:$D$8801,$C18,Pipeline_Completo!$O$2:$O$8801,"Won")</f>
        <v>150</v>
      </c>
      <c r="F18" s="9" t="n">
        <f aca="false">COUNTIFS(Pipeline_Completo!$D$2:$D$8801,$C18,Pipeline_Completo!$O$2:$O$8801,"Lost")</f>
        <v>79</v>
      </c>
      <c r="G18" s="9" t="n">
        <f aca="false">COUNTIFS(Pipeline_Completo!$D$2:$D$8801,$C18,Pipeline_Completo!$O$2:$O$8801,"Engaging")</f>
        <v>81</v>
      </c>
      <c r="H18" s="9" t="n">
        <f aca="false">COUNTIFS(Pipeline_Completo!$D$2:$D$8801,$C18,Pipeline_Completo!$O$2:$O$8801,"Prospecting")</f>
        <v>0</v>
      </c>
      <c r="I18" s="10" t="n">
        <f aca="false">IFERROR(E18/(E18+F18),"")</f>
        <v>0.655021834061135</v>
      </c>
      <c r="J18" s="11" t="n">
        <f aca="false">SUMIFS(Pipeline_Completo!$R$2:$R$8801,Pipeline_Completo!$D$2:$D$8801,$C18,Pipeline_Completo!$O$2:$O$8801,"Won")</f>
        <v>421036</v>
      </c>
      <c r="K18" s="11" t="n">
        <f aca="false">IFERROR(J18/E18,"")</f>
        <v>2806.90666666667</v>
      </c>
      <c r="L18" s="11" t="n">
        <f aca="false">SUMIFS(Pipeline_Completo!$S$2:$S$8801,Pipeline_Completo!$D$2:$D$8801,$C18,Pipeline_Completo!$O$2:$O$8801,"Engaging")+SUMIFS(Pipeline_Completo!$S$2:$S$8801,Pipeline_Completo!$D$2:$D$8801,$C18,Pipeline_Completo!$O$2:$O$8801,"Prospecting")</f>
        <v>216840</v>
      </c>
      <c r="M18" s="9" t="n">
        <f aca="false">COUNTIFS(Pipeline_Completo!$D$2:$D$8801,$C18,Pipeline_Completo!$V$2:$V$8801,"Saudável")+COUNTIFS(Pipeline_Completo!$D$2:$D$8801,$C18,Pipeline_Completo!$V$2:$V$8801,"Esfriando")+COUNTIFS(Pipeline_Completo!$D$2:$D$8801,$C18,Pipeline_Completo!$V$2:$V$8801,"Última chance")</f>
        <v>18</v>
      </c>
      <c r="N18" s="11" t="n">
        <f aca="false">SUMIFS(Pipeline_Completo!$S$2:$S$8801,Pipeline_Completo!$D$2:$D$8801,$C18,Pipeline_Completo!$V$2:$V$8801,"Saudável")+SUMIFS(Pipeline_Completo!$S$2:$S$8801,Pipeline_Completo!$D$2:$D$8801,$C18,Pipeline_Completo!$V$2:$V$8801,"Esfriando")+SUMIFS(Pipeline_Completo!$S$2:$S$8801,Pipeline_Completo!$D$2:$D$8801,$C18,Pipeline_Completo!$V$2:$V$8801,"Última chance")</f>
        <v>56886</v>
      </c>
      <c r="O18" s="9" t="n">
        <f aca="false">COUNTIFS(Pipeline_Completo!$D$2:$D$8801,$C18,Pipeline_Completo!$V$2:$V$8801,"Zumbi")</f>
        <v>63</v>
      </c>
      <c r="P18" s="11" t="n">
        <f aca="false">SUMIFS(Pipeline_Completo!$S$2:$S$8801,Pipeline_Completo!$D$2:$D$8801,$C18,Pipeline_Completo!$V$2:$V$8801,"Zumbi")</f>
        <v>159954</v>
      </c>
      <c r="Q18" s="10" t="n">
        <f aca="false">IFERROR(P18/(N18+P18),"")</f>
        <v>0.737659103486442</v>
      </c>
      <c r="R18" s="9" t="n">
        <f aca="false">COUNTIFS(Pipeline_Completo!$D$2:$D$8801,$C18,Pipeline_Completo!$O$2:$O$8801,"Engaging",Pipeline_Completo!$E$2:$E$8801,"")+COUNTIFS(Pipeline_Completo!$D$2:$D$8801,$C18,Pipeline_Completo!$O$2:$O$8801,"Prospecting",Pipeline_Completo!$E$2:$E$8801,"")</f>
        <v>54</v>
      </c>
    </row>
    <row r="19" customFormat="false" ht="15" hidden="false" customHeight="false" outlineLevel="0" collapsed="false">
      <c r="A19" s="2" t="s">
        <v>84</v>
      </c>
      <c r="B19" s="2" t="s">
        <v>85</v>
      </c>
      <c r="C19" s="2" t="s">
        <v>88</v>
      </c>
      <c r="D19" s="9" t="n">
        <f aca="false">COUNTIFS(Pipeline_Completo!$D$2:$D$8801,$C19)</f>
        <v>160</v>
      </c>
      <c r="E19" s="9" t="n">
        <f aca="false">COUNTIFS(Pipeline_Completo!$D$2:$D$8801,$C19,Pipeline_Completo!$O$2:$O$8801,"Won")</f>
        <v>78</v>
      </c>
      <c r="F19" s="9" t="n">
        <f aca="false">COUNTIFS(Pipeline_Completo!$D$2:$D$8801,$C19,Pipeline_Completo!$O$2:$O$8801,"Lost")</f>
        <v>43</v>
      </c>
      <c r="G19" s="9" t="n">
        <f aca="false">COUNTIFS(Pipeline_Completo!$D$2:$D$8801,$C19,Pipeline_Completo!$O$2:$O$8801,"Engaging")</f>
        <v>39</v>
      </c>
      <c r="H19" s="9" t="n">
        <f aca="false">COUNTIFS(Pipeline_Completo!$D$2:$D$8801,$C19,Pipeline_Completo!$O$2:$O$8801,"Prospecting")</f>
        <v>0</v>
      </c>
      <c r="I19" s="10" t="n">
        <f aca="false">IFERROR(E19/(E19+F19),"")</f>
        <v>0.644628099173554</v>
      </c>
      <c r="J19" s="11" t="n">
        <f aca="false">SUMIFS(Pipeline_Completo!$R$2:$R$8801,Pipeline_Completo!$D$2:$D$8801,$C19,Pipeline_Completo!$O$2:$O$8801,"Won")</f>
        <v>230169</v>
      </c>
      <c r="K19" s="11" t="n">
        <f aca="false">IFERROR(J19/E19,"")</f>
        <v>2950.88461538462</v>
      </c>
      <c r="L19" s="11" t="n">
        <f aca="false">SUMIFS(Pipeline_Completo!$S$2:$S$8801,Pipeline_Completo!$D$2:$D$8801,$C19,Pipeline_Completo!$O$2:$O$8801,"Engaging")+SUMIFS(Pipeline_Completo!$S$2:$S$8801,Pipeline_Completo!$D$2:$D$8801,$C19,Pipeline_Completo!$O$2:$O$8801,"Prospecting")</f>
        <v>116685</v>
      </c>
      <c r="M19" s="9" t="n">
        <f aca="false">COUNTIFS(Pipeline_Completo!$D$2:$D$8801,$C19,Pipeline_Completo!$V$2:$V$8801,"Saudável")+COUNTIFS(Pipeline_Completo!$D$2:$D$8801,$C19,Pipeline_Completo!$V$2:$V$8801,"Esfriando")+COUNTIFS(Pipeline_Completo!$D$2:$D$8801,$C19,Pipeline_Completo!$V$2:$V$8801,"Última chance")</f>
        <v>6</v>
      </c>
      <c r="N19" s="11" t="n">
        <f aca="false">SUMIFS(Pipeline_Completo!$S$2:$S$8801,Pipeline_Completo!$D$2:$D$8801,$C19,Pipeline_Completo!$V$2:$V$8801,"Saudável")+SUMIFS(Pipeline_Completo!$S$2:$S$8801,Pipeline_Completo!$D$2:$D$8801,$C19,Pipeline_Completo!$V$2:$V$8801,"Esfriando")+SUMIFS(Pipeline_Completo!$S$2:$S$8801,Pipeline_Completo!$D$2:$D$8801,$C19,Pipeline_Completo!$V$2:$V$8801,"Última chance")</f>
        <v>23227</v>
      </c>
      <c r="O19" s="9" t="n">
        <f aca="false">COUNTIFS(Pipeline_Completo!$D$2:$D$8801,$C19,Pipeline_Completo!$V$2:$V$8801,"Zumbi")</f>
        <v>33</v>
      </c>
      <c r="P19" s="11" t="n">
        <f aca="false">SUMIFS(Pipeline_Completo!$S$2:$S$8801,Pipeline_Completo!$D$2:$D$8801,$C19,Pipeline_Completo!$V$2:$V$8801,"Zumbi")</f>
        <v>93458</v>
      </c>
      <c r="Q19" s="10" t="n">
        <f aca="false">IFERROR(P19/(N19+P19),"")</f>
        <v>0.800942709002871</v>
      </c>
      <c r="R19" s="9" t="n">
        <f aca="false">COUNTIFS(Pipeline_Completo!$D$2:$D$8801,$C19,Pipeline_Completo!$O$2:$O$8801,"Engaging",Pipeline_Completo!$E$2:$E$8801,"")+COUNTIFS(Pipeline_Completo!$D$2:$D$8801,$C19,Pipeline_Completo!$O$2:$O$8801,"Prospecting",Pipeline_Completo!$E$2:$E$8801,"")</f>
        <v>24</v>
      </c>
    </row>
    <row r="20" customFormat="false" ht="15" hidden="false" customHeight="false" outlineLevel="0" collapsed="false">
      <c r="A20" s="2" t="s">
        <v>84</v>
      </c>
      <c r="B20" s="2" t="s">
        <v>85</v>
      </c>
      <c r="C20" s="2" t="s">
        <v>89</v>
      </c>
      <c r="D20" s="9" t="n">
        <f aca="false">COUNTIFS(Pipeline_Completo!$D$2:$D$8801,$C20)</f>
        <v>123</v>
      </c>
      <c r="E20" s="9" t="n">
        <f aca="false">COUNTIFS(Pipeline_Completo!$D$2:$D$8801,$C20,Pipeline_Completo!$O$2:$O$8801,"Won")</f>
        <v>75</v>
      </c>
      <c r="F20" s="9" t="n">
        <f aca="false">COUNTIFS(Pipeline_Completo!$D$2:$D$8801,$C20,Pipeline_Completo!$O$2:$O$8801,"Lost")</f>
        <v>48</v>
      </c>
      <c r="G20" s="9" t="n">
        <f aca="false">COUNTIFS(Pipeline_Completo!$D$2:$D$8801,$C20,Pipeline_Completo!$O$2:$O$8801,"Engaging")</f>
        <v>0</v>
      </c>
      <c r="H20" s="9" t="n">
        <f aca="false">COUNTIFS(Pipeline_Completo!$D$2:$D$8801,$C20,Pipeline_Completo!$O$2:$O$8801,"Prospecting")</f>
        <v>0</v>
      </c>
      <c r="I20" s="10" t="n">
        <f aca="false">IFERROR(E20/(E20+F20),"")</f>
        <v>0.609756097560976</v>
      </c>
      <c r="J20" s="11" t="n">
        <f aca="false">SUMIFS(Pipeline_Completo!$R$2:$R$8801,Pipeline_Completo!$D$2:$D$8801,$C20,Pipeline_Completo!$O$2:$O$8801,"Won")</f>
        <v>197773</v>
      </c>
      <c r="K20" s="11" t="n">
        <f aca="false">IFERROR(J20/E20,"")</f>
        <v>2636.97333333333</v>
      </c>
      <c r="L20" s="11" t="n">
        <f aca="false">SUMIFS(Pipeline_Completo!$S$2:$S$8801,Pipeline_Completo!$D$2:$D$8801,$C20,Pipeline_Completo!$O$2:$O$8801,"Engaging")+SUMIFS(Pipeline_Completo!$S$2:$S$8801,Pipeline_Completo!$D$2:$D$8801,$C20,Pipeline_Completo!$O$2:$O$8801,"Prospecting")</f>
        <v>0</v>
      </c>
      <c r="M20" s="9" t="n">
        <f aca="false">COUNTIFS(Pipeline_Completo!$D$2:$D$8801,$C20,Pipeline_Completo!$V$2:$V$8801,"Saudável")+COUNTIFS(Pipeline_Completo!$D$2:$D$8801,$C20,Pipeline_Completo!$V$2:$V$8801,"Esfriando")+COUNTIFS(Pipeline_Completo!$D$2:$D$8801,$C20,Pipeline_Completo!$V$2:$V$8801,"Última chance")</f>
        <v>0</v>
      </c>
      <c r="N20" s="11" t="n">
        <f aca="false">SUMIFS(Pipeline_Completo!$S$2:$S$8801,Pipeline_Completo!$D$2:$D$8801,$C20,Pipeline_Completo!$V$2:$V$8801,"Saudável")+SUMIFS(Pipeline_Completo!$S$2:$S$8801,Pipeline_Completo!$D$2:$D$8801,$C20,Pipeline_Completo!$V$2:$V$8801,"Esfriando")+SUMIFS(Pipeline_Completo!$S$2:$S$8801,Pipeline_Completo!$D$2:$D$8801,$C20,Pipeline_Completo!$V$2:$V$8801,"Última chance")</f>
        <v>0</v>
      </c>
      <c r="O20" s="9" t="n">
        <f aca="false">COUNTIFS(Pipeline_Completo!$D$2:$D$8801,$C20,Pipeline_Completo!$V$2:$V$8801,"Zumbi")</f>
        <v>0</v>
      </c>
      <c r="P20" s="11" t="n">
        <f aca="false">SUMIFS(Pipeline_Completo!$S$2:$S$8801,Pipeline_Completo!$D$2:$D$8801,$C20,Pipeline_Completo!$V$2:$V$8801,"Zumbi")</f>
        <v>0</v>
      </c>
      <c r="Q20" s="10" t="str">
        <f aca="false">IFERROR(P20/(N20+P20),"")</f>
        <v/>
      </c>
      <c r="R20" s="9" t="n">
        <f aca="false">COUNTIFS(Pipeline_Completo!$D$2:$D$8801,$C20,Pipeline_Completo!$O$2:$O$8801,"Engaging",Pipeline_Completo!$E$2:$E$8801,"")+COUNTIFS(Pipeline_Completo!$D$2:$D$8801,$C20,Pipeline_Completo!$O$2:$O$8801,"Prospecting",Pipeline_Completo!$E$2:$E$8801,"")</f>
        <v>0</v>
      </c>
    </row>
    <row r="21" customFormat="false" ht="15" hidden="false" customHeight="false" outlineLevel="0" collapsed="false">
      <c r="A21" s="2" t="s">
        <v>84</v>
      </c>
      <c r="B21" s="2" t="s">
        <v>85</v>
      </c>
      <c r="C21" s="2" t="s">
        <v>90</v>
      </c>
      <c r="D21" s="9" t="n">
        <f aca="false">COUNTIFS(Pipeline_Completo!$D$2:$D$8801,$C21)</f>
        <v>110</v>
      </c>
      <c r="E21" s="9" t="n">
        <f aca="false">COUNTIFS(Pipeline_Completo!$D$2:$D$8801,$C21,Pipeline_Completo!$O$2:$O$8801,"Won")</f>
        <v>55</v>
      </c>
      <c r="F21" s="9" t="n">
        <f aca="false">COUNTIFS(Pipeline_Completo!$D$2:$D$8801,$C21,Pipeline_Completo!$O$2:$O$8801,"Lost")</f>
        <v>24</v>
      </c>
      <c r="G21" s="9" t="n">
        <f aca="false">COUNTIFS(Pipeline_Completo!$D$2:$D$8801,$C21,Pipeline_Completo!$O$2:$O$8801,"Engaging")</f>
        <v>31</v>
      </c>
      <c r="H21" s="9" t="n">
        <f aca="false">COUNTIFS(Pipeline_Completo!$D$2:$D$8801,$C21,Pipeline_Completo!$O$2:$O$8801,"Prospecting")</f>
        <v>0</v>
      </c>
      <c r="I21" s="10" t="n">
        <f aca="false">IFERROR(E21/(E21+F21),"")</f>
        <v>0.69620253164557</v>
      </c>
      <c r="J21" s="11" t="n">
        <f aca="false">SUMIFS(Pipeline_Completo!$R$2:$R$8801,Pipeline_Completo!$D$2:$D$8801,$C21,Pipeline_Completo!$O$2:$O$8801,"Won")</f>
        <v>157640</v>
      </c>
      <c r="K21" s="11" t="n">
        <f aca="false">IFERROR(J21/E21,"")</f>
        <v>2866.18181818182</v>
      </c>
      <c r="L21" s="11" t="n">
        <f aca="false">SUMIFS(Pipeline_Completo!$S$2:$S$8801,Pipeline_Completo!$D$2:$D$8801,$C21,Pipeline_Completo!$O$2:$O$8801,"Engaging")+SUMIFS(Pipeline_Completo!$S$2:$S$8801,Pipeline_Completo!$D$2:$D$8801,$C21,Pipeline_Completo!$O$2:$O$8801,"Prospecting")</f>
        <v>82275</v>
      </c>
      <c r="M21" s="9" t="n">
        <f aca="false">COUNTIFS(Pipeline_Completo!$D$2:$D$8801,$C21,Pipeline_Completo!$V$2:$V$8801,"Saudável")+COUNTIFS(Pipeline_Completo!$D$2:$D$8801,$C21,Pipeline_Completo!$V$2:$V$8801,"Esfriando")+COUNTIFS(Pipeline_Completo!$D$2:$D$8801,$C21,Pipeline_Completo!$V$2:$V$8801,"Última chance")</f>
        <v>9</v>
      </c>
      <c r="N21" s="11" t="n">
        <f aca="false">SUMIFS(Pipeline_Completo!$S$2:$S$8801,Pipeline_Completo!$D$2:$D$8801,$C21,Pipeline_Completo!$V$2:$V$8801,"Saudável")+SUMIFS(Pipeline_Completo!$S$2:$S$8801,Pipeline_Completo!$D$2:$D$8801,$C21,Pipeline_Completo!$V$2:$V$8801,"Esfriando")+SUMIFS(Pipeline_Completo!$S$2:$S$8801,Pipeline_Completo!$D$2:$D$8801,$C21,Pipeline_Completo!$V$2:$V$8801,"Última chance")</f>
        <v>30795</v>
      </c>
      <c r="O21" s="9" t="n">
        <f aca="false">COUNTIFS(Pipeline_Completo!$D$2:$D$8801,$C21,Pipeline_Completo!$V$2:$V$8801,"Zumbi")</f>
        <v>22</v>
      </c>
      <c r="P21" s="11" t="n">
        <f aca="false">SUMIFS(Pipeline_Completo!$S$2:$S$8801,Pipeline_Completo!$D$2:$D$8801,$C21,Pipeline_Completo!$V$2:$V$8801,"Zumbi")</f>
        <v>51480</v>
      </c>
      <c r="Q21" s="10" t="n">
        <f aca="false">IFERROR(P21/(N21+P21),"")</f>
        <v>0.625706472196901</v>
      </c>
      <c r="R21" s="9" t="n">
        <f aca="false">COUNTIFS(Pipeline_Completo!$D$2:$D$8801,$C21,Pipeline_Completo!$O$2:$O$8801,"Engaging",Pipeline_Completo!$E$2:$E$8801,"")+COUNTIFS(Pipeline_Completo!$D$2:$D$8801,$C21,Pipeline_Completo!$O$2:$O$8801,"Prospecting",Pipeline_Completo!$E$2:$E$8801,"")</f>
        <v>28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91</v>
      </c>
      <c r="D22" s="9" t="n">
        <f aca="false">COUNTIFS(Pipeline_Completo!$D$2:$D$8801,$C22)</f>
        <v>0</v>
      </c>
      <c r="E22" s="9" t="n">
        <f aca="false">COUNTIFS(Pipeline_Completo!$D$2:$D$8801,$C22,Pipeline_Completo!$O$2:$O$8801,"Won")</f>
        <v>0</v>
      </c>
      <c r="F22" s="9" t="n">
        <f aca="false">COUNTIFS(Pipeline_Completo!$D$2:$D$8801,$C22,Pipeline_Completo!$O$2:$O$8801,"Lost")</f>
        <v>0</v>
      </c>
      <c r="G22" s="9" t="n">
        <f aca="false">COUNTIFS(Pipeline_Completo!$D$2:$D$8801,$C22,Pipeline_Completo!$O$2:$O$8801,"Engaging")</f>
        <v>0</v>
      </c>
      <c r="H22" s="9" t="n">
        <f aca="false">COUNTIFS(Pipeline_Completo!$D$2:$D$8801,$C22,Pipeline_Completo!$O$2:$O$8801,"Prospecting")</f>
        <v>0</v>
      </c>
      <c r="I22" s="10" t="str">
        <f aca="false">IFERROR(E22/(E22+F22),"")</f>
        <v/>
      </c>
      <c r="J22" s="11" t="n">
        <f aca="false">SUMIFS(Pipeline_Completo!$R$2:$R$8801,Pipeline_Completo!$D$2:$D$8801,$C22,Pipeline_Completo!$O$2:$O$8801,"Won")</f>
        <v>0</v>
      </c>
      <c r="K22" s="11" t="str">
        <f aca="false">IFERROR(J22/E22,"")</f>
        <v/>
      </c>
      <c r="L22" s="11" t="n">
        <f aca="false">SUMIFS(Pipeline_Completo!$S$2:$S$8801,Pipeline_Completo!$D$2:$D$8801,$C22,Pipeline_Completo!$O$2:$O$8801,"Engaging")+SUMIFS(Pipeline_Completo!$S$2:$S$8801,Pipeline_Completo!$D$2:$D$8801,$C22,Pipeline_Completo!$O$2:$O$8801,"Prospecting")</f>
        <v>0</v>
      </c>
      <c r="M22" s="9" t="n">
        <f aca="false">COUNTIFS(Pipeline_Completo!$D$2:$D$8801,$C22,Pipeline_Completo!$V$2:$V$8801,"Saudável")+COUNTIFS(Pipeline_Completo!$D$2:$D$8801,$C22,Pipeline_Completo!$V$2:$V$8801,"Esfriando")+COUNTIFS(Pipeline_Completo!$D$2:$D$8801,$C22,Pipeline_Completo!$V$2:$V$8801,"Última chance")</f>
        <v>0</v>
      </c>
      <c r="N22" s="11" t="n">
        <f aca="false">SUMIFS(Pipeline_Completo!$S$2:$S$8801,Pipeline_Completo!$D$2:$D$8801,$C22,Pipeline_Completo!$V$2:$V$8801,"Saudável")+SUMIFS(Pipeline_Completo!$S$2:$S$8801,Pipeline_Completo!$D$2:$D$8801,$C22,Pipeline_Completo!$V$2:$V$8801,"Esfriando")+SUMIFS(Pipeline_Completo!$S$2:$S$8801,Pipeline_Completo!$D$2:$D$8801,$C22,Pipeline_Completo!$V$2:$V$8801,"Última chance")</f>
        <v>0</v>
      </c>
      <c r="O22" s="9" t="n">
        <f aca="false">COUNTIFS(Pipeline_Completo!$D$2:$D$8801,$C22,Pipeline_Completo!$V$2:$V$8801,"Zumbi")</f>
        <v>0</v>
      </c>
      <c r="P22" s="11" t="n">
        <f aca="false">SUMIFS(Pipeline_Completo!$S$2:$S$8801,Pipeline_Completo!$D$2:$D$8801,$C22,Pipeline_Completo!$V$2:$V$8801,"Zumbi")</f>
        <v>0</v>
      </c>
      <c r="Q22" s="10" t="str">
        <f aca="false">IFERROR(P22/(N22+P22),"")</f>
        <v/>
      </c>
      <c r="R22" s="9" t="n">
        <f aca="false">COUNTIFS(Pipeline_Completo!$D$2:$D$8801,$C22,Pipeline_Completo!$O$2:$O$8801,"Engaging",Pipeline_Completo!$E$2:$E$8801,"")+COUNTIFS(Pipeline_Completo!$D$2:$D$8801,$C22,Pipeline_Completo!$O$2:$O$8801,"Prospecting",Pipeline_Completo!$E$2:$E$8801,"")</f>
        <v>0</v>
      </c>
    </row>
    <row r="23" customFormat="false" ht="15" hidden="false" customHeight="false" outlineLevel="0" collapsed="false">
      <c r="A23" s="12" t="s">
        <v>84</v>
      </c>
      <c r="B23" s="12" t="s">
        <v>85</v>
      </c>
      <c r="C23" s="12" t="s">
        <v>92</v>
      </c>
      <c r="D23" s="13" t="n">
        <f aca="false">COUNTIFS(Pipeline_Completo!$C$2:$C$8801,$B23)</f>
        <v>964</v>
      </c>
      <c r="E23" s="13" t="n">
        <f aca="false">COUNTIFS(Pipeline_Completo!$C$2:$C$8801,$B23,Pipeline_Completo!$O$2:$O$8801,"Won")</f>
        <v>480</v>
      </c>
      <c r="F23" s="13" t="n">
        <f aca="false">COUNTIFS(Pipeline_Completo!$C$2:$C$8801,$B23,Pipeline_Completo!$O$2:$O$8801,"Lost")</f>
        <v>265</v>
      </c>
      <c r="G23" s="13" t="n">
        <f aca="false">COUNTIFS(Pipeline_Completo!$C$2:$C$8801,$B23,Pipeline_Completo!$O$2:$O$8801,"Engaging")</f>
        <v>219</v>
      </c>
      <c r="H23" s="13" t="n">
        <f aca="false">COUNTIFS(Pipeline_Completo!$C$2:$C$8801,$B23,Pipeline_Completo!$O$2:$O$8801,"Prospecting")</f>
        <v>0</v>
      </c>
      <c r="I23" s="14" t="n">
        <f aca="false">IFERROR(E23/(E23+F23),"")</f>
        <v>0.644295302013423</v>
      </c>
      <c r="J23" s="15" t="n">
        <f aca="false">SUMIFS(Pipeline_Completo!$R$2:$R$8801,Pipeline_Completo!$C$2:$C$8801,$B23,Pipeline_Completo!$O$2:$O$8801,"Won")</f>
        <v>1130049</v>
      </c>
      <c r="K23" s="15" t="n">
        <f aca="false">IFERROR(J23/E23,"")</f>
        <v>2354.26875</v>
      </c>
      <c r="L23" s="15" t="n">
        <f aca="false">SUMIFS(Pipeline_Completo!$S$2:$S$8801,Pipeline_Completo!$C$2:$C$8801,$B23,Pipeline_Completo!$O$2:$O$8801,"Engaging")+SUMIFS(Pipeline_Completo!$S$2:$S$8801,Pipeline_Completo!$C$2:$C$8801,$B23,Pipeline_Completo!$O$2:$O$8801,"Prospecting")</f>
        <v>495950</v>
      </c>
      <c r="M23" s="13" t="n">
        <f aca="false">COUNTIFS(Pipeline_Completo!$C$2:$C$8801,$B23,Pipeline_Completo!$V$2:$V$8801,"Saudável")+COUNTIFS(Pipeline_Completo!$C$2:$C$8801,$B23,Pipeline_Completo!$V$2:$V$8801,"Esfriando")+COUNTIFS(Pipeline_Completo!$C$2:$C$8801,$B23,Pipeline_Completo!$V$2:$V$8801,"Última chance")</f>
        <v>50</v>
      </c>
      <c r="N23" s="15" t="n">
        <f aca="false">SUMIFS(Pipeline_Completo!$S$2:$S$8801,Pipeline_Completo!$C$2:$C$8801,$B23,Pipeline_Completo!$V$2:$V$8801,"Saudável")+SUMIFS(Pipeline_Completo!$S$2:$S$8801,Pipeline_Completo!$C$2:$C$8801,$B23,Pipeline_Completo!$V$2:$V$8801,"Esfriando")+SUMIFS(Pipeline_Completo!$S$2:$S$8801,Pipeline_Completo!$C$2:$C$8801,$B23,Pipeline_Completo!$V$2:$V$8801,"Última chance")</f>
        <v>123514</v>
      </c>
      <c r="O23" s="13" t="n">
        <f aca="false">COUNTIFS(Pipeline_Completo!$C$2:$C$8801,$B23,Pipeline_Completo!$V$2:$V$8801,"Zumbi")</f>
        <v>169</v>
      </c>
      <c r="P23" s="15" t="n">
        <f aca="false">SUMIFS(Pipeline_Completo!$S$2:$S$8801,Pipeline_Completo!$C$2:$C$8801,$B23,Pipeline_Completo!$V$2:$V$8801,"Zumbi")</f>
        <v>372436</v>
      </c>
      <c r="Q23" s="14" t="n">
        <f aca="false">IFERROR(P23/(N23+P23),"")</f>
        <v>0.750954733340055</v>
      </c>
      <c r="R23" s="13" t="n">
        <f aca="false">COUNTIFS(Pipeline_Completo!$C$2:$C$8801,$B23,Pipeline_Completo!$O$2:$O$8801,"Engaging",Pipeline_Completo!$E$2:$E$8801,"")+COUNTIFS(Pipeline_Completo!$C$2:$C$8801,$B23,Pipeline_Completo!$O$2:$O$8801,"Prospecting",Pipeline_Completo!$E$2:$E$8801,"")</f>
        <v>154</v>
      </c>
    </row>
    <row r="24" customFormat="false" ht="15" hidden="false" customHeight="false" outlineLevel="0" collapsed="false">
      <c r="A24" s="2" t="s">
        <v>84</v>
      </c>
      <c r="B24" s="2" t="s">
        <v>93</v>
      </c>
      <c r="C24" s="2" t="s">
        <v>94</v>
      </c>
      <c r="D24" s="9" t="n">
        <f aca="false">COUNTIFS(Pipeline_Completo!$D$2:$D$8801,$C24)</f>
        <v>259</v>
      </c>
      <c r="E24" s="9" t="n">
        <f aca="false">COUNTIFS(Pipeline_Completo!$D$2:$D$8801,$C24,Pipeline_Completo!$O$2:$O$8801,"Won")</f>
        <v>114</v>
      </c>
      <c r="F24" s="9" t="n">
        <f aca="false">COUNTIFS(Pipeline_Completo!$D$2:$D$8801,$C24,Pipeline_Completo!$O$2:$O$8801,"Lost")</f>
        <v>73</v>
      </c>
      <c r="G24" s="9" t="n">
        <f aca="false">COUNTIFS(Pipeline_Completo!$D$2:$D$8801,$C24,Pipeline_Completo!$O$2:$O$8801,"Engaging")</f>
        <v>72</v>
      </c>
      <c r="H24" s="9" t="n">
        <f aca="false">COUNTIFS(Pipeline_Completo!$D$2:$D$8801,$C24,Pipeline_Completo!$O$2:$O$8801,"Prospecting")</f>
        <v>0</v>
      </c>
      <c r="I24" s="10" t="n">
        <f aca="false">IFERROR(E24/(E24+F24),"")</f>
        <v>0.609625668449198</v>
      </c>
      <c r="J24" s="11" t="n">
        <f aca="false">SUMIFS(Pipeline_Completo!$R$2:$R$8801,Pipeline_Completo!$D$2:$D$8801,$C24,Pipeline_Completo!$O$2:$O$8801,"Won")</f>
        <v>364229</v>
      </c>
      <c r="K24" s="11" t="n">
        <f aca="false">IFERROR(J24/E24,"")</f>
        <v>3194.99122807018</v>
      </c>
      <c r="L24" s="11" t="n">
        <f aca="false">SUMIFS(Pipeline_Completo!$S$2:$S$8801,Pipeline_Completo!$D$2:$D$8801,$C24,Pipeline_Completo!$O$2:$O$8801,"Engaging")+SUMIFS(Pipeline_Completo!$S$2:$S$8801,Pipeline_Completo!$D$2:$D$8801,$C24,Pipeline_Completo!$O$2:$O$8801,"Prospecting")</f>
        <v>209320</v>
      </c>
      <c r="M24" s="9" t="n">
        <f aca="false">COUNTIFS(Pipeline_Completo!$D$2:$D$8801,$C24,Pipeline_Completo!$V$2:$V$8801,"Saudável")+COUNTIFS(Pipeline_Completo!$D$2:$D$8801,$C24,Pipeline_Completo!$V$2:$V$8801,"Esfriando")+COUNTIFS(Pipeline_Completo!$D$2:$D$8801,$C24,Pipeline_Completo!$V$2:$V$8801,"Última chance")</f>
        <v>21</v>
      </c>
      <c r="N24" s="11" t="n">
        <f aca="false">SUMIFS(Pipeline_Completo!$S$2:$S$8801,Pipeline_Completo!$D$2:$D$8801,$C24,Pipeline_Completo!$V$2:$V$8801,"Saudável")+SUMIFS(Pipeline_Completo!$S$2:$S$8801,Pipeline_Completo!$D$2:$D$8801,$C24,Pipeline_Completo!$V$2:$V$8801,"Esfriando")+SUMIFS(Pipeline_Completo!$S$2:$S$8801,Pipeline_Completo!$D$2:$D$8801,$C24,Pipeline_Completo!$V$2:$V$8801,"Última chance")</f>
        <v>54302</v>
      </c>
      <c r="O24" s="9" t="n">
        <f aca="false">COUNTIFS(Pipeline_Completo!$D$2:$D$8801,$C24,Pipeline_Completo!$V$2:$V$8801,"Zumbi")</f>
        <v>51</v>
      </c>
      <c r="P24" s="11" t="n">
        <f aca="false">SUMIFS(Pipeline_Completo!$S$2:$S$8801,Pipeline_Completo!$D$2:$D$8801,$C24,Pipeline_Completo!$V$2:$V$8801,"Zumbi")</f>
        <v>155018</v>
      </c>
      <c r="Q24" s="10" t="n">
        <f aca="false">IFERROR(P24/(N24+P24),"")</f>
        <v>0.740579017771833</v>
      </c>
      <c r="R24" s="9" t="n">
        <f aca="false">COUNTIFS(Pipeline_Completo!$D$2:$D$8801,$C24,Pipeline_Completo!$O$2:$O$8801,"Engaging",Pipeline_Completo!$E$2:$E$8801,"")+COUNTIFS(Pipeline_Completo!$D$2:$D$8801,$C24,Pipeline_Completo!$O$2:$O$8801,"Prospecting",Pipeline_Completo!$E$2:$E$8801,"")</f>
        <v>47</v>
      </c>
    </row>
    <row r="25" customFormat="false" ht="15" hidden="false" customHeight="false" outlineLevel="0" collapsed="false">
      <c r="A25" s="2" t="s">
        <v>84</v>
      </c>
      <c r="B25" s="2" t="s">
        <v>93</v>
      </c>
      <c r="C25" s="2" t="s">
        <v>95</v>
      </c>
      <c r="D25" s="9" t="n">
        <f aca="false">COUNTIFS(Pipeline_Completo!$D$2:$D$8801,$C25)</f>
        <v>346</v>
      </c>
      <c r="E25" s="9" t="n">
        <f aca="false">COUNTIFS(Pipeline_Completo!$D$2:$D$8801,$C25,Pipeline_Completo!$O$2:$O$8801,"Won")</f>
        <v>163</v>
      </c>
      <c r="F25" s="9" t="n">
        <f aca="false">COUNTIFS(Pipeline_Completo!$D$2:$D$8801,$C25,Pipeline_Completo!$O$2:$O$8801,"Lost")</f>
        <v>98</v>
      </c>
      <c r="G25" s="9" t="n">
        <f aca="false">COUNTIFS(Pipeline_Completo!$D$2:$D$8801,$C25,Pipeline_Completo!$O$2:$O$8801,"Engaging")</f>
        <v>85</v>
      </c>
      <c r="H25" s="9" t="n">
        <f aca="false">COUNTIFS(Pipeline_Completo!$D$2:$D$8801,$C25,Pipeline_Completo!$O$2:$O$8801,"Prospecting")</f>
        <v>0</v>
      </c>
      <c r="I25" s="10" t="n">
        <f aca="false">IFERROR(E25/(E25+F25),"")</f>
        <v>0.624521072796935</v>
      </c>
      <c r="J25" s="11" t="n">
        <f aca="false">SUMIFS(Pipeline_Completo!$R$2:$R$8801,Pipeline_Completo!$D$2:$D$8801,$C25,Pipeline_Completo!$O$2:$O$8801,"Won")</f>
        <v>450489</v>
      </c>
      <c r="K25" s="11" t="n">
        <f aca="false">IFERROR(J25/E25,"")</f>
        <v>2763.73619631902</v>
      </c>
      <c r="L25" s="11" t="n">
        <f aca="false">SUMIFS(Pipeline_Completo!$S$2:$S$8801,Pipeline_Completo!$D$2:$D$8801,$C25,Pipeline_Completo!$O$2:$O$8801,"Engaging")+SUMIFS(Pipeline_Completo!$S$2:$S$8801,Pipeline_Completo!$D$2:$D$8801,$C25,Pipeline_Completo!$O$2:$O$8801,"Prospecting")</f>
        <v>220860</v>
      </c>
      <c r="M25" s="9" t="n">
        <f aca="false">COUNTIFS(Pipeline_Completo!$D$2:$D$8801,$C25,Pipeline_Completo!$V$2:$V$8801,"Saudável")+COUNTIFS(Pipeline_Completo!$D$2:$D$8801,$C25,Pipeline_Completo!$V$2:$V$8801,"Esfriando")+COUNTIFS(Pipeline_Completo!$D$2:$D$8801,$C25,Pipeline_Completo!$V$2:$V$8801,"Última chance")</f>
        <v>23</v>
      </c>
      <c r="N25" s="11" t="n">
        <f aca="false">SUMIFS(Pipeline_Completo!$S$2:$S$8801,Pipeline_Completo!$D$2:$D$8801,$C25,Pipeline_Completo!$V$2:$V$8801,"Saudável")+SUMIFS(Pipeline_Completo!$S$2:$S$8801,Pipeline_Completo!$D$2:$D$8801,$C25,Pipeline_Completo!$V$2:$V$8801,"Esfriando")+SUMIFS(Pipeline_Completo!$S$2:$S$8801,Pipeline_Completo!$D$2:$D$8801,$C25,Pipeline_Completo!$V$2:$V$8801,"Última chance")</f>
        <v>48662</v>
      </c>
      <c r="O25" s="9" t="n">
        <f aca="false">COUNTIFS(Pipeline_Completo!$D$2:$D$8801,$C25,Pipeline_Completo!$V$2:$V$8801,"Zumbi")</f>
        <v>62</v>
      </c>
      <c r="P25" s="11" t="n">
        <f aca="false">SUMIFS(Pipeline_Completo!$S$2:$S$8801,Pipeline_Completo!$D$2:$D$8801,$C25,Pipeline_Completo!$V$2:$V$8801,"Zumbi")</f>
        <v>172198</v>
      </c>
      <c r="Q25" s="10" t="n">
        <f aca="false">IFERROR(P25/(N25+P25),"")</f>
        <v>0.779670379425881</v>
      </c>
      <c r="R25" s="9" t="n">
        <f aca="false">COUNTIFS(Pipeline_Completo!$D$2:$D$8801,$C25,Pipeline_Completo!$O$2:$O$8801,"Engaging",Pipeline_Completo!$E$2:$E$8801,"")+COUNTIFS(Pipeline_Completo!$D$2:$D$8801,$C25,Pipeline_Completo!$O$2:$O$8801,"Prospecting",Pipeline_Completo!$E$2:$E$8801,"")</f>
        <v>56</v>
      </c>
    </row>
    <row r="26" customFormat="false" ht="15" hidden="false" customHeight="false" outlineLevel="0" collapsed="false">
      <c r="A26" s="2" t="s">
        <v>84</v>
      </c>
      <c r="B26" s="2" t="s">
        <v>93</v>
      </c>
      <c r="C26" s="2" t="s">
        <v>96</v>
      </c>
      <c r="D26" s="9" t="n">
        <f aca="false">COUNTIFS(Pipeline_Completo!$D$2:$D$8801,$C26)</f>
        <v>275</v>
      </c>
      <c r="E26" s="9" t="n">
        <f aca="false">COUNTIFS(Pipeline_Completo!$D$2:$D$8801,$C26,Pipeline_Completo!$O$2:$O$8801,"Won")</f>
        <v>158</v>
      </c>
      <c r="F26" s="9" t="n">
        <f aca="false">COUNTIFS(Pipeline_Completo!$D$2:$D$8801,$C26,Pipeline_Completo!$O$2:$O$8801,"Lost")</f>
        <v>117</v>
      </c>
      <c r="G26" s="9" t="n">
        <f aca="false">COUNTIFS(Pipeline_Completo!$D$2:$D$8801,$C26,Pipeline_Completo!$O$2:$O$8801,"Engaging")</f>
        <v>0</v>
      </c>
      <c r="H26" s="9" t="n">
        <f aca="false">COUNTIFS(Pipeline_Completo!$D$2:$D$8801,$C26,Pipeline_Completo!$O$2:$O$8801,"Prospecting")</f>
        <v>0</v>
      </c>
      <c r="I26" s="10" t="n">
        <f aca="false">IFERROR(E26/(E26+F26),"")</f>
        <v>0.574545454545455</v>
      </c>
      <c r="J26" s="11" t="n">
        <f aca="false">SUMIFS(Pipeline_Completo!$R$2:$R$8801,Pipeline_Completo!$D$2:$D$8801,$C26,Pipeline_Completo!$O$2:$O$8801,"Won")</f>
        <v>445860</v>
      </c>
      <c r="K26" s="11" t="n">
        <f aca="false">IFERROR(J26/E26,"")</f>
        <v>2821.89873417722</v>
      </c>
      <c r="L26" s="11" t="n">
        <f aca="false">SUMIFS(Pipeline_Completo!$S$2:$S$8801,Pipeline_Completo!$D$2:$D$8801,$C26,Pipeline_Completo!$O$2:$O$8801,"Engaging")+SUMIFS(Pipeline_Completo!$S$2:$S$8801,Pipeline_Completo!$D$2:$D$8801,$C26,Pipeline_Completo!$O$2:$O$8801,"Prospecting")</f>
        <v>0</v>
      </c>
      <c r="M26" s="9" t="n">
        <f aca="false">COUNTIFS(Pipeline_Completo!$D$2:$D$8801,$C26,Pipeline_Completo!$V$2:$V$8801,"Saudável")+COUNTIFS(Pipeline_Completo!$D$2:$D$8801,$C26,Pipeline_Completo!$V$2:$V$8801,"Esfriando")+COUNTIFS(Pipeline_Completo!$D$2:$D$8801,$C26,Pipeline_Completo!$V$2:$V$8801,"Última chance")</f>
        <v>0</v>
      </c>
      <c r="N26" s="11" t="n">
        <f aca="false">SUMIFS(Pipeline_Completo!$S$2:$S$8801,Pipeline_Completo!$D$2:$D$8801,$C26,Pipeline_Completo!$V$2:$V$8801,"Saudável")+SUMIFS(Pipeline_Completo!$S$2:$S$8801,Pipeline_Completo!$D$2:$D$8801,$C26,Pipeline_Completo!$V$2:$V$8801,"Esfriando")+SUMIFS(Pipeline_Completo!$S$2:$S$8801,Pipeline_Completo!$D$2:$D$8801,$C26,Pipeline_Completo!$V$2:$V$8801,"Última chance")</f>
        <v>0</v>
      </c>
      <c r="O26" s="9" t="n">
        <f aca="false">COUNTIFS(Pipeline_Completo!$D$2:$D$8801,$C26,Pipeline_Completo!$V$2:$V$8801,"Zumbi")</f>
        <v>0</v>
      </c>
      <c r="P26" s="11" t="n">
        <f aca="false">SUMIFS(Pipeline_Completo!$S$2:$S$8801,Pipeline_Completo!$D$2:$D$8801,$C26,Pipeline_Completo!$V$2:$V$8801,"Zumbi")</f>
        <v>0</v>
      </c>
      <c r="Q26" s="10" t="str">
        <f aca="false">IFERROR(P26/(N26+P26),"")</f>
        <v/>
      </c>
      <c r="R26" s="9" t="n">
        <f aca="false">COUNTIFS(Pipeline_Completo!$D$2:$D$8801,$C26,Pipeline_Completo!$O$2:$O$8801,"Engaging",Pipeline_Completo!$E$2:$E$8801,"")+COUNTIFS(Pipeline_Completo!$D$2:$D$8801,$C26,Pipeline_Completo!$O$2:$O$8801,"Prospecting",Pipeline_Completo!$E$2:$E$8801,"")</f>
        <v>0</v>
      </c>
    </row>
    <row r="27" customFormat="false" ht="15" hidden="false" customHeight="false" outlineLevel="0" collapsed="false">
      <c r="A27" s="2" t="s">
        <v>84</v>
      </c>
      <c r="B27" s="2" t="s">
        <v>93</v>
      </c>
      <c r="C27" s="2" t="s">
        <v>97</v>
      </c>
      <c r="D27" s="9" t="n">
        <f aca="false">COUNTIFS(Pipeline_Completo!$D$2:$D$8801,$C27)</f>
        <v>237</v>
      </c>
      <c r="E27" s="9" t="n">
        <f aca="false">COUNTIFS(Pipeline_Completo!$D$2:$D$8801,$C27,Pipeline_Completo!$O$2:$O$8801,"Won")</f>
        <v>155</v>
      </c>
      <c r="F27" s="9" t="n">
        <f aca="false">COUNTIFS(Pipeline_Completo!$D$2:$D$8801,$C27,Pipeline_Completo!$O$2:$O$8801,"Lost")</f>
        <v>82</v>
      </c>
      <c r="G27" s="9" t="n">
        <f aca="false">COUNTIFS(Pipeline_Completo!$D$2:$D$8801,$C27,Pipeline_Completo!$O$2:$O$8801,"Engaging")</f>
        <v>0</v>
      </c>
      <c r="H27" s="9" t="n">
        <f aca="false">COUNTIFS(Pipeline_Completo!$D$2:$D$8801,$C27,Pipeline_Completo!$O$2:$O$8801,"Prospecting")</f>
        <v>0</v>
      </c>
      <c r="I27" s="10" t="n">
        <f aca="false">IFERROR(E27/(E27+F27),"")</f>
        <v>0.654008438818565</v>
      </c>
      <c r="J27" s="11" t="n">
        <f aca="false">SUMIFS(Pipeline_Completo!$R$2:$R$8801,Pipeline_Completo!$D$2:$D$8801,$C27,Pipeline_Completo!$O$2:$O$8801,"Won")</f>
        <v>438336</v>
      </c>
      <c r="K27" s="11" t="n">
        <f aca="false">IFERROR(J27/E27,"")</f>
        <v>2827.97419354839</v>
      </c>
      <c r="L27" s="11" t="n">
        <f aca="false">SUMIFS(Pipeline_Completo!$S$2:$S$8801,Pipeline_Completo!$D$2:$D$8801,$C27,Pipeline_Completo!$O$2:$O$8801,"Engaging")+SUMIFS(Pipeline_Completo!$S$2:$S$8801,Pipeline_Completo!$D$2:$D$8801,$C27,Pipeline_Completo!$O$2:$O$8801,"Prospecting")</f>
        <v>0</v>
      </c>
      <c r="M27" s="9" t="n">
        <f aca="false">COUNTIFS(Pipeline_Completo!$D$2:$D$8801,$C27,Pipeline_Completo!$V$2:$V$8801,"Saudável")+COUNTIFS(Pipeline_Completo!$D$2:$D$8801,$C27,Pipeline_Completo!$V$2:$V$8801,"Esfriando")+COUNTIFS(Pipeline_Completo!$D$2:$D$8801,$C27,Pipeline_Completo!$V$2:$V$8801,"Última chance")</f>
        <v>0</v>
      </c>
      <c r="N27" s="11" t="n">
        <f aca="false">SUMIFS(Pipeline_Completo!$S$2:$S$8801,Pipeline_Completo!$D$2:$D$8801,$C27,Pipeline_Completo!$V$2:$V$8801,"Saudável")+SUMIFS(Pipeline_Completo!$S$2:$S$8801,Pipeline_Completo!$D$2:$D$8801,$C27,Pipeline_Completo!$V$2:$V$8801,"Esfriando")+SUMIFS(Pipeline_Completo!$S$2:$S$8801,Pipeline_Completo!$D$2:$D$8801,$C27,Pipeline_Completo!$V$2:$V$8801,"Última chance")</f>
        <v>0</v>
      </c>
      <c r="O27" s="9" t="n">
        <f aca="false">COUNTIFS(Pipeline_Completo!$D$2:$D$8801,$C27,Pipeline_Completo!$V$2:$V$8801,"Zumbi")</f>
        <v>0</v>
      </c>
      <c r="P27" s="11" t="n">
        <f aca="false">SUMIFS(Pipeline_Completo!$S$2:$S$8801,Pipeline_Completo!$D$2:$D$8801,$C27,Pipeline_Completo!$V$2:$V$8801,"Zumbi")</f>
        <v>0</v>
      </c>
      <c r="Q27" s="10" t="str">
        <f aca="false">IFERROR(P27/(N27+P27),"")</f>
        <v/>
      </c>
      <c r="R27" s="9" t="n">
        <f aca="false">COUNTIFS(Pipeline_Completo!$D$2:$D$8801,$C27,Pipeline_Completo!$O$2:$O$8801,"Engaging",Pipeline_Completo!$E$2:$E$8801,"")+COUNTIFS(Pipeline_Completo!$D$2:$D$8801,$C27,Pipeline_Completo!$O$2:$O$8801,"Prospecting",Pipeline_Completo!$E$2:$E$8801,"")</f>
        <v>0</v>
      </c>
    </row>
    <row r="28" customFormat="false" ht="15" hidden="false" customHeight="false" outlineLevel="0" collapsed="false">
      <c r="A28" s="2" t="s">
        <v>84</v>
      </c>
      <c r="B28" s="2" t="s">
        <v>93</v>
      </c>
      <c r="C28" s="2" t="s">
        <v>98</v>
      </c>
      <c r="D28" s="9" t="n">
        <f aca="false">COUNTIFS(Pipeline_Completo!$D$2:$D$8801,$C28)</f>
        <v>210</v>
      </c>
      <c r="E28" s="9" t="n">
        <f aca="false">COUNTIFS(Pipeline_Completo!$D$2:$D$8801,$C28,Pipeline_Completo!$O$2:$O$8801,"Won")</f>
        <v>101</v>
      </c>
      <c r="F28" s="9" t="n">
        <f aca="false">COUNTIFS(Pipeline_Completo!$D$2:$D$8801,$C28,Pipeline_Completo!$O$2:$O$8801,"Lost")</f>
        <v>52</v>
      </c>
      <c r="G28" s="9" t="n">
        <f aca="false">COUNTIFS(Pipeline_Completo!$D$2:$D$8801,$C28,Pipeline_Completo!$O$2:$O$8801,"Engaging")</f>
        <v>57</v>
      </c>
      <c r="H28" s="9" t="n">
        <f aca="false">COUNTIFS(Pipeline_Completo!$D$2:$D$8801,$C28,Pipeline_Completo!$O$2:$O$8801,"Prospecting")</f>
        <v>0</v>
      </c>
      <c r="I28" s="10" t="n">
        <f aca="false">IFERROR(E28/(E28+F28),"")</f>
        <v>0.660130718954248</v>
      </c>
      <c r="J28" s="11" t="n">
        <f aca="false">SUMIFS(Pipeline_Completo!$R$2:$R$8801,Pipeline_Completo!$D$2:$D$8801,$C28,Pipeline_Completo!$O$2:$O$8801,"Won")</f>
        <v>261631</v>
      </c>
      <c r="K28" s="11" t="n">
        <f aca="false">IFERROR(J28/E28,"")</f>
        <v>2590.40594059406</v>
      </c>
      <c r="L28" s="11" t="n">
        <f aca="false">SUMIFS(Pipeline_Completo!$S$2:$S$8801,Pipeline_Completo!$D$2:$D$8801,$C28,Pipeline_Completo!$O$2:$O$8801,"Engaging")+SUMIFS(Pipeline_Completo!$S$2:$S$8801,Pipeline_Completo!$D$2:$D$8801,$C28,Pipeline_Completo!$O$2:$O$8801,"Prospecting")</f>
        <v>143456</v>
      </c>
      <c r="M28" s="9" t="n">
        <f aca="false">COUNTIFS(Pipeline_Completo!$D$2:$D$8801,$C28,Pipeline_Completo!$V$2:$V$8801,"Saudável")+COUNTIFS(Pipeline_Completo!$D$2:$D$8801,$C28,Pipeline_Completo!$V$2:$V$8801,"Esfriando")+COUNTIFS(Pipeline_Completo!$D$2:$D$8801,$C28,Pipeline_Completo!$V$2:$V$8801,"Última chance")</f>
        <v>13</v>
      </c>
      <c r="N28" s="11" t="n">
        <f aca="false">SUMIFS(Pipeline_Completo!$S$2:$S$8801,Pipeline_Completo!$D$2:$D$8801,$C28,Pipeline_Completo!$V$2:$V$8801,"Saudável")+SUMIFS(Pipeline_Completo!$S$2:$S$8801,Pipeline_Completo!$D$2:$D$8801,$C28,Pipeline_Completo!$V$2:$V$8801,"Esfriando")+SUMIFS(Pipeline_Completo!$S$2:$S$8801,Pipeline_Completo!$D$2:$D$8801,$C28,Pipeline_Completo!$V$2:$V$8801,"Última chance")</f>
        <v>34180</v>
      </c>
      <c r="O28" s="9" t="n">
        <f aca="false">COUNTIFS(Pipeline_Completo!$D$2:$D$8801,$C28,Pipeline_Completo!$V$2:$V$8801,"Zumbi")</f>
        <v>44</v>
      </c>
      <c r="P28" s="11" t="n">
        <f aca="false">SUMIFS(Pipeline_Completo!$S$2:$S$8801,Pipeline_Completo!$D$2:$D$8801,$C28,Pipeline_Completo!$V$2:$V$8801,"Zumbi")</f>
        <v>109276</v>
      </c>
      <c r="Q28" s="10" t="n">
        <f aca="false">IFERROR(P28/(N28+P28),"")</f>
        <v>0.761738790988178</v>
      </c>
      <c r="R28" s="9" t="n">
        <f aca="false">COUNTIFS(Pipeline_Completo!$D$2:$D$8801,$C28,Pipeline_Completo!$O$2:$O$8801,"Engaging",Pipeline_Completo!$E$2:$E$8801,"")+COUNTIFS(Pipeline_Completo!$D$2:$D$8801,$C28,Pipeline_Completo!$O$2:$O$8801,"Prospecting",Pipeline_Completo!$E$2:$E$8801,"")</f>
        <v>39</v>
      </c>
    </row>
    <row r="29" customFormat="false" ht="15" hidden="false" customHeight="false" outlineLevel="0" collapsed="false">
      <c r="A29" s="2" t="s">
        <v>84</v>
      </c>
      <c r="B29" s="2" t="s">
        <v>93</v>
      </c>
      <c r="C29" s="2" t="s">
        <v>99</v>
      </c>
      <c r="D29" s="9" t="n">
        <f aca="false">COUNTIFS(Pipeline_Completo!$D$2:$D$8801,$C29)</f>
        <v>0</v>
      </c>
      <c r="E29" s="9" t="n">
        <f aca="false">COUNTIFS(Pipeline_Completo!$D$2:$D$8801,$C29,Pipeline_Completo!$O$2:$O$8801,"Won")</f>
        <v>0</v>
      </c>
      <c r="F29" s="9" t="n">
        <f aca="false">COUNTIFS(Pipeline_Completo!$D$2:$D$8801,$C29,Pipeline_Completo!$O$2:$O$8801,"Lost")</f>
        <v>0</v>
      </c>
      <c r="G29" s="9" t="n">
        <f aca="false">COUNTIFS(Pipeline_Completo!$D$2:$D$8801,$C29,Pipeline_Completo!$O$2:$O$8801,"Engaging")</f>
        <v>0</v>
      </c>
      <c r="H29" s="9" t="n">
        <f aca="false">COUNTIFS(Pipeline_Completo!$D$2:$D$8801,$C29,Pipeline_Completo!$O$2:$O$8801,"Prospecting")</f>
        <v>0</v>
      </c>
      <c r="I29" s="10" t="str">
        <f aca="false">IFERROR(E29/(E29+F29),"")</f>
        <v/>
      </c>
      <c r="J29" s="11" t="n">
        <f aca="false">SUMIFS(Pipeline_Completo!$R$2:$R$8801,Pipeline_Completo!$D$2:$D$8801,$C29,Pipeline_Completo!$O$2:$O$8801,"Won")</f>
        <v>0</v>
      </c>
      <c r="K29" s="11" t="str">
        <f aca="false">IFERROR(J29/E29,"")</f>
        <v/>
      </c>
      <c r="L29" s="11" t="n">
        <f aca="false">SUMIFS(Pipeline_Completo!$S$2:$S$8801,Pipeline_Completo!$D$2:$D$8801,$C29,Pipeline_Completo!$O$2:$O$8801,"Engaging")+SUMIFS(Pipeline_Completo!$S$2:$S$8801,Pipeline_Completo!$D$2:$D$8801,$C29,Pipeline_Completo!$O$2:$O$8801,"Prospecting")</f>
        <v>0</v>
      </c>
      <c r="M29" s="9" t="n">
        <f aca="false">COUNTIFS(Pipeline_Completo!$D$2:$D$8801,$C29,Pipeline_Completo!$V$2:$V$8801,"Saudável")+COUNTIFS(Pipeline_Completo!$D$2:$D$8801,$C29,Pipeline_Completo!$V$2:$V$8801,"Esfriando")+COUNTIFS(Pipeline_Completo!$D$2:$D$8801,$C29,Pipeline_Completo!$V$2:$V$8801,"Última chance")</f>
        <v>0</v>
      </c>
      <c r="N29" s="11" t="n">
        <f aca="false">SUMIFS(Pipeline_Completo!$S$2:$S$8801,Pipeline_Completo!$D$2:$D$8801,$C29,Pipeline_Completo!$V$2:$V$8801,"Saudável")+SUMIFS(Pipeline_Completo!$S$2:$S$8801,Pipeline_Completo!$D$2:$D$8801,$C29,Pipeline_Completo!$V$2:$V$8801,"Esfriando")+SUMIFS(Pipeline_Completo!$S$2:$S$8801,Pipeline_Completo!$D$2:$D$8801,$C29,Pipeline_Completo!$V$2:$V$8801,"Última chance")</f>
        <v>0</v>
      </c>
      <c r="O29" s="9" t="n">
        <f aca="false">COUNTIFS(Pipeline_Completo!$D$2:$D$8801,$C29,Pipeline_Completo!$V$2:$V$8801,"Zumbi")</f>
        <v>0</v>
      </c>
      <c r="P29" s="11" t="n">
        <f aca="false">SUMIFS(Pipeline_Completo!$S$2:$S$8801,Pipeline_Completo!$D$2:$D$8801,$C29,Pipeline_Completo!$V$2:$V$8801,"Zumbi")</f>
        <v>0</v>
      </c>
      <c r="Q29" s="10" t="str">
        <f aca="false">IFERROR(P29/(N29+P29),"")</f>
        <v/>
      </c>
      <c r="R29" s="9" t="n">
        <f aca="false">COUNTIFS(Pipeline_Completo!$D$2:$D$8801,$C29,Pipeline_Completo!$O$2:$O$8801,"Engaging",Pipeline_Completo!$E$2:$E$8801,"")+COUNTIFS(Pipeline_Completo!$D$2:$D$8801,$C29,Pipeline_Completo!$O$2:$O$8801,"Prospecting",Pipeline_Completo!$E$2:$E$8801,"")</f>
        <v>0</v>
      </c>
    </row>
    <row r="30" customFormat="false" ht="15" hidden="false" customHeight="false" outlineLevel="0" collapsed="false">
      <c r="A30" s="12" t="s">
        <v>84</v>
      </c>
      <c r="B30" s="12" t="s">
        <v>93</v>
      </c>
      <c r="C30" s="12" t="s">
        <v>100</v>
      </c>
      <c r="D30" s="13" t="n">
        <f aca="false">COUNTIFS(Pipeline_Completo!$C$2:$C$8801,$B30)</f>
        <v>1327</v>
      </c>
      <c r="E30" s="13" t="n">
        <f aca="false">COUNTIFS(Pipeline_Completo!$C$2:$C$8801,$B30,Pipeline_Completo!$O$2:$O$8801,"Won")</f>
        <v>691</v>
      </c>
      <c r="F30" s="13" t="n">
        <f aca="false">COUNTIFS(Pipeline_Completo!$C$2:$C$8801,$B30,Pipeline_Completo!$O$2:$O$8801,"Lost")</f>
        <v>422</v>
      </c>
      <c r="G30" s="13" t="n">
        <f aca="false">COUNTIFS(Pipeline_Completo!$C$2:$C$8801,$B30,Pipeline_Completo!$O$2:$O$8801,"Engaging")</f>
        <v>214</v>
      </c>
      <c r="H30" s="13" t="n">
        <f aca="false">COUNTIFS(Pipeline_Completo!$C$2:$C$8801,$B30,Pipeline_Completo!$O$2:$O$8801,"Prospecting")</f>
        <v>0</v>
      </c>
      <c r="I30" s="14" t="n">
        <f aca="false">IFERROR(E30/(E30+F30),"")</f>
        <v>0.620844564240791</v>
      </c>
      <c r="J30" s="15" t="n">
        <f aca="false">SUMIFS(Pipeline_Completo!$R$2:$R$8801,Pipeline_Completo!$C$2:$C$8801,$B30,Pipeline_Completo!$O$2:$O$8801,"Won")</f>
        <v>1960545</v>
      </c>
      <c r="K30" s="15" t="n">
        <f aca="false">IFERROR(J30/E30,"")</f>
        <v>2837.25759768452</v>
      </c>
      <c r="L30" s="15" t="n">
        <f aca="false">SUMIFS(Pipeline_Completo!$S$2:$S$8801,Pipeline_Completo!$C$2:$C$8801,$B30,Pipeline_Completo!$O$2:$O$8801,"Engaging")+SUMIFS(Pipeline_Completo!$S$2:$S$8801,Pipeline_Completo!$C$2:$C$8801,$B30,Pipeline_Completo!$O$2:$O$8801,"Prospecting")</f>
        <v>573636</v>
      </c>
      <c r="M30" s="13" t="n">
        <f aca="false">COUNTIFS(Pipeline_Completo!$C$2:$C$8801,$B30,Pipeline_Completo!$V$2:$V$8801,"Saudável")+COUNTIFS(Pipeline_Completo!$C$2:$C$8801,$B30,Pipeline_Completo!$V$2:$V$8801,"Esfriando")+COUNTIFS(Pipeline_Completo!$C$2:$C$8801,$B30,Pipeline_Completo!$V$2:$V$8801,"Última chance")</f>
        <v>57</v>
      </c>
      <c r="N30" s="15" t="n">
        <f aca="false">SUMIFS(Pipeline_Completo!$S$2:$S$8801,Pipeline_Completo!$C$2:$C$8801,$B30,Pipeline_Completo!$V$2:$V$8801,"Saudável")+SUMIFS(Pipeline_Completo!$S$2:$S$8801,Pipeline_Completo!$C$2:$C$8801,$B30,Pipeline_Completo!$V$2:$V$8801,"Esfriando")+SUMIFS(Pipeline_Completo!$S$2:$S$8801,Pipeline_Completo!$C$2:$C$8801,$B30,Pipeline_Completo!$V$2:$V$8801,"Última chance")</f>
        <v>137144</v>
      </c>
      <c r="O30" s="13" t="n">
        <f aca="false">COUNTIFS(Pipeline_Completo!$C$2:$C$8801,$B30,Pipeline_Completo!$V$2:$V$8801,"Zumbi")</f>
        <v>157</v>
      </c>
      <c r="P30" s="15" t="n">
        <f aca="false">SUMIFS(Pipeline_Completo!$S$2:$S$8801,Pipeline_Completo!$C$2:$C$8801,$B30,Pipeline_Completo!$V$2:$V$8801,"Zumbi")</f>
        <v>436492</v>
      </c>
      <c r="Q30" s="14" t="n">
        <f aca="false">IFERROR(P30/(N30+P30),"")</f>
        <v>0.760921560013667</v>
      </c>
      <c r="R30" s="13" t="n">
        <f aca="false">COUNTIFS(Pipeline_Completo!$C$2:$C$8801,$B30,Pipeline_Completo!$O$2:$O$8801,"Engaging",Pipeline_Completo!$E$2:$E$8801,"")+COUNTIFS(Pipeline_Completo!$C$2:$C$8801,$B30,Pipeline_Completo!$O$2:$O$8801,"Prospecting",Pipeline_Completo!$E$2:$E$8801,"")</f>
        <v>142</v>
      </c>
    </row>
    <row r="31" customFormat="false" ht="15" hidden="false" customHeight="false" outlineLevel="0" collapsed="false">
      <c r="A31" s="16" t="s">
        <v>84</v>
      </c>
      <c r="B31" s="17"/>
      <c r="C31" s="16" t="s">
        <v>101</v>
      </c>
      <c r="D31" s="18" t="n">
        <f aca="false">COUNTIFS(Pipeline_Completo!$B$2:$B$8801,$A31)</f>
        <v>2291</v>
      </c>
      <c r="E31" s="18" t="n">
        <f aca="false">COUNTIFS(Pipeline_Completo!$B$2:$B$8801,$A31,Pipeline_Completo!$O$2:$O$8801,"Won")</f>
        <v>1171</v>
      </c>
      <c r="F31" s="18" t="n">
        <f aca="false">COUNTIFS(Pipeline_Completo!$B$2:$B$8801,$A31,Pipeline_Completo!$O$2:$O$8801,"Lost")</f>
        <v>687</v>
      </c>
      <c r="G31" s="18" t="n">
        <f aca="false">COUNTIFS(Pipeline_Completo!$B$2:$B$8801,$A31,Pipeline_Completo!$O$2:$O$8801,"Engaging")</f>
        <v>433</v>
      </c>
      <c r="H31" s="18" t="n">
        <f aca="false">COUNTIFS(Pipeline_Completo!$B$2:$B$8801,$A31,Pipeline_Completo!$O$2:$O$8801,"Prospecting")</f>
        <v>0</v>
      </c>
      <c r="I31" s="19" t="n">
        <f aca="false">IFERROR(E31/(E31+F31),"")</f>
        <v>0.630247578040904</v>
      </c>
      <c r="J31" s="20" t="n">
        <f aca="false">SUMIFS(Pipeline_Completo!$R$2:$R$8801,Pipeline_Completo!$B$2:$B$8801,$A31,Pipeline_Completo!$O$2:$O$8801,"Won")</f>
        <v>3090594</v>
      </c>
      <c r="K31" s="20" t="n">
        <f aca="false">IFERROR(J31/E31,"")</f>
        <v>2639.27754056362</v>
      </c>
      <c r="L31" s="20" t="n">
        <f aca="false">SUMIFS(Pipeline_Completo!$S$2:$S$8801,Pipeline_Completo!$B$2:$B$8801,$A31,Pipeline_Completo!$O$2:$O$8801,"Engaging")+SUMIFS(Pipeline_Completo!$S$2:$S$8801,Pipeline_Completo!$B$2:$B$8801,$A31,Pipeline_Completo!$O$2:$O$8801,"Prospecting")</f>
        <v>1069586</v>
      </c>
      <c r="M31" s="18" t="n">
        <f aca="false">COUNTIFS(Pipeline_Completo!$B$2:$B$8801,$A31,Pipeline_Completo!$V$2:$V$8801,"Saudável")+COUNTIFS(Pipeline_Completo!$B$2:$B$8801,$A31,Pipeline_Completo!$V$2:$V$8801,"Esfriando")+COUNTIFS(Pipeline_Completo!$B$2:$B$8801,$A31,Pipeline_Completo!$V$2:$V$8801,"Última chance")</f>
        <v>107</v>
      </c>
      <c r="N31" s="20" t="n">
        <f aca="false">SUMIFS(Pipeline_Completo!$S$2:$S$8801,Pipeline_Completo!$B$2:$B$8801,$A31,Pipeline_Completo!$V$2:$V$8801,"Saudável")+SUMIFS(Pipeline_Completo!$S$2:$S$8801,Pipeline_Completo!$B$2:$B$8801,$A31,Pipeline_Completo!$V$2:$V$8801,"Esfriando")+SUMIFS(Pipeline_Completo!$S$2:$S$8801,Pipeline_Completo!$B$2:$B$8801,$A31,Pipeline_Completo!$V$2:$V$8801,"Última chance")</f>
        <v>260658</v>
      </c>
      <c r="O31" s="18" t="n">
        <f aca="false">COUNTIFS(Pipeline_Completo!$B$2:$B$8801,$A31,Pipeline_Completo!$V$2:$V$8801,"Zumbi")</f>
        <v>326</v>
      </c>
      <c r="P31" s="20" t="n">
        <f aca="false">SUMIFS(Pipeline_Completo!$S$2:$S$8801,Pipeline_Completo!$B$2:$B$8801,$A31,Pipeline_Completo!$V$2:$V$8801,"Zumbi")</f>
        <v>808928</v>
      </c>
      <c r="Q31" s="19" t="n">
        <f aca="false">IFERROR(P31/(N31+P31),"")</f>
        <v>0.756300101160636</v>
      </c>
      <c r="R31" s="18" t="n">
        <f aca="false">COUNTIFS(Pipeline_Completo!$B$2:$B$8801,$A31,Pipeline_Completo!$O$2:$O$8801,"Engaging",Pipeline_Completo!$E$2:$E$8801,"")+COUNTIFS(Pipeline_Completo!$B$2:$B$8801,$A31,Pipeline_Completo!$O$2:$O$8801,"Prospecting",Pipeline_Completo!$E$2:$E$8801,"")</f>
        <v>296</v>
      </c>
    </row>
    <row r="33" customFormat="false" ht="15" hidden="false" customHeight="false" outlineLevel="0" collapsed="false">
      <c r="A33" s="2" t="s">
        <v>102</v>
      </c>
      <c r="B33" s="2" t="s">
        <v>103</v>
      </c>
      <c r="C33" s="2" t="s">
        <v>104</v>
      </c>
      <c r="D33" s="9" t="n">
        <f aca="false">COUNTIFS(Pipeline_Completo!$D$2:$D$8801,$C33)</f>
        <v>451</v>
      </c>
      <c r="E33" s="9" t="n">
        <f aca="false">COUNTIFS(Pipeline_Completo!$D$2:$D$8801,$C33,Pipeline_Completo!$O$2:$O$8801,"Won")</f>
        <v>221</v>
      </c>
      <c r="F33" s="9" t="n">
        <f aca="false">COUNTIFS(Pipeline_Completo!$D$2:$D$8801,$C33,Pipeline_Completo!$O$2:$O$8801,"Lost")</f>
        <v>126</v>
      </c>
      <c r="G33" s="9" t="n">
        <f aca="false">COUNTIFS(Pipeline_Completo!$D$2:$D$8801,$C33,Pipeline_Completo!$O$2:$O$8801,"Engaging")</f>
        <v>104</v>
      </c>
      <c r="H33" s="9" t="n">
        <f aca="false">COUNTIFS(Pipeline_Completo!$D$2:$D$8801,$C33,Pipeline_Completo!$O$2:$O$8801,"Prospecting")</f>
        <v>0</v>
      </c>
      <c r="I33" s="10" t="n">
        <f aca="false">IFERROR(E33/(E33+F33),"")</f>
        <v>0.636887608069164</v>
      </c>
      <c r="J33" s="11" t="n">
        <f aca="false">SUMIFS(Pipeline_Completo!$R$2:$R$8801,Pipeline_Completo!$D$2:$D$8801,$C33,Pipeline_Completo!$O$2:$O$8801,"Won")</f>
        <v>478396</v>
      </c>
      <c r="K33" s="11" t="n">
        <f aca="false">IFERROR(J33/E33,"")</f>
        <v>2164.68778280543</v>
      </c>
      <c r="L33" s="11" t="n">
        <f aca="false">SUMIFS(Pipeline_Completo!$S$2:$S$8801,Pipeline_Completo!$D$2:$D$8801,$C33,Pipeline_Completo!$O$2:$O$8801,"Engaging")+SUMIFS(Pipeline_Completo!$S$2:$S$8801,Pipeline_Completo!$D$2:$D$8801,$C33,Pipeline_Completo!$O$2:$O$8801,"Prospecting")</f>
        <v>227326</v>
      </c>
      <c r="M33" s="9" t="n">
        <f aca="false">COUNTIFS(Pipeline_Completo!$D$2:$D$8801,$C33,Pipeline_Completo!$V$2:$V$8801,"Saudável")+COUNTIFS(Pipeline_Completo!$D$2:$D$8801,$C33,Pipeline_Completo!$V$2:$V$8801,"Esfriando")+COUNTIFS(Pipeline_Completo!$D$2:$D$8801,$C33,Pipeline_Completo!$V$2:$V$8801,"Última chance")</f>
        <v>24</v>
      </c>
      <c r="N33" s="11" t="n">
        <f aca="false">SUMIFS(Pipeline_Completo!$S$2:$S$8801,Pipeline_Completo!$D$2:$D$8801,$C33,Pipeline_Completo!$V$2:$V$8801,"Saudável")+SUMIFS(Pipeline_Completo!$S$2:$S$8801,Pipeline_Completo!$D$2:$D$8801,$C33,Pipeline_Completo!$V$2:$V$8801,"Esfriando")+SUMIFS(Pipeline_Completo!$S$2:$S$8801,Pipeline_Completo!$D$2:$D$8801,$C33,Pipeline_Completo!$V$2:$V$8801,"Última chance")</f>
        <v>51022</v>
      </c>
      <c r="O33" s="9" t="n">
        <f aca="false">COUNTIFS(Pipeline_Completo!$D$2:$D$8801,$C33,Pipeline_Completo!$V$2:$V$8801,"Zumbi")</f>
        <v>80</v>
      </c>
      <c r="P33" s="11" t="n">
        <f aca="false">SUMIFS(Pipeline_Completo!$S$2:$S$8801,Pipeline_Completo!$D$2:$D$8801,$C33,Pipeline_Completo!$V$2:$V$8801,"Zumbi")</f>
        <v>176304</v>
      </c>
      <c r="Q33" s="10" t="n">
        <f aca="false">IFERROR(P33/(N33+P33),"")</f>
        <v>0.775555809718202</v>
      </c>
      <c r="R33" s="9" t="n">
        <f aca="false">COUNTIFS(Pipeline_Completo!$D$2:$D$8801,$C33,Pipeline_Completo!$O$2:$O$8801,"Engaging",Pipeline_Completo!$E$2:$E$8801,"")+COUNTIFS(Pipeline_Completo!$D$2:$D$8801,$C33,Pipeline_Completo!$O$2:$O$8801,"Prospecting",Pipeline_Completo!$E$2:$E$8801,"")</f>
        <v>77</v>
      </c>
    </row>
    <row r="34" customFormat="false" ht="15" hidden="false" customHeight="false" outlineLevel="0" collapsed="false">
      <c r="A34" s="2" t="s">
        <v>102</v>
      </c>
      <c r="B34" s="2" t="s">
        <v>103</v>
      </c>
      <c r="C34" s="2" t="s">
        <v>105</v>
      </c>
      <c r="D34" s="9" t="n">
        <f aca="false">COUNTIFS(Pipeline_Completo!$D$2:$D$8801,$C34)</f>
        <v>160</v>
      </c>
      <c r="E34" s="9" t="n">
        <f aca="false">COUNTIFS(Pipeline_Completo!$D$2:$D$8801,$C34,Pipeline_Completo!$O$2:$O$8801,"Won")</f>
        <v>72</v>
      </c>
      <c r="F34" s="9" t="n">
        <f aca="false">COUNTIFS(Pipeline_Completo!$D$2:$D$8801,$C34,Pipeline_Completo!$O$2:$O$8801,"Lost")</f>
        <v>38</v>
      </c>
      <c r="G34" s="9" t="n">
        <f aca="false">COUNTIFS(Pipeline_Completo!$D$2:$D$8801,$C34,Pipeline_Completo!$O$2:$O$8801,"Engaging")</f>
        <v>50</v>
      </c>
      <c r="H34" s="9" t="n">
        <f aca="false">COUNTIFS(Pipeline_Completo!$D$2:$D$8801,$C34,Pipeline_Completo!$O$2:$O$8801,"Prospecting")</f>
        <v>0</v>
      </c>
      <c r="I34" s="10" t="n">
        <f aca="false">IFERROR(E34/(E34+F34),"")</f>
        <v>0.654545454545455</v>
      </c>
      <c r="J34" s="11" t="n">
        <f aca="false">SUMIFS(Pipeline_Completo!$R$2:$R$8801,Pipeline_Completo!$D$2:$D$8801,$C34,Pipeline_Completo!$O$2:$O$8801,"Won")</f>
        <v>235403</v>
      </c>
      <c r="K34" s="11" t="n">
        <f aca="false">IFERROR(J34/E34,"")</f>
        <v>3269.48611111111</v>
      </c>
      <c r="L34" s="11" t="n">
        <f aca="false">SUMIFS(Pipeline_Completo!$S$2:$S$8801,Pipeline_Completo!$D$2:$D$8801,$C34,Pipeline_Completo!$O$2:$O$8801,"Engaging")+SUMIFS(Pipeline_Completo!$S$2:$S$8801,Pipeline_Completo!$D$2:$D$8801,$C34,Pipeline_Completo!$O$2:$O$8801,"Prospecting")</f>
        <v>119664</v>
      </c>
      <c r="M34" s="9" t="n">
        <f aca="false">COUNTIFS(Pipeline_Completo!$D$2:$D$8801,$C34,Pipeline_Completo!$V$2:$V$8801,"Saudável")+COUNTIFS(Pipeline_Completo!$D$2:$D$8801,$C34,Pipeline_Completo!$V$2:$V$8801,"Esfriando")+COUNTIFS(Pipeline_Completo!$D$2:$D$8801,$C34,Pipeline_Completo!$V$2:$V$8801,"Última chance")</f>
        <v>16</v>
      </c>
      <c r="N34" s="11" t="n">
        <f aca="false">SUMIFS(Pipeline_Completo!$S$2:$S$8801,Pipeline_Completo!$D$2:$D$8801,$C34,Pipeline_Completo!$V$2:$V$8801,"Saudável")+SUMIFS(Pipeline_Completo!$S$2:$S$8801,Pipeline_Completo!$D$2:$D$8801,$C34,Pipeline_Completo!$V$2:$V$8801,"Esfriando")+SUMIFS(Pipeline_Completo!$S$2:$S$8801,Pipeline_Completo!$D$2:$D$8801,$C34,Pipeline_Completo!$V$2:$V$8801,"Última chance")</f>
        <v>37233</v>
      </c>
      <c r="O34" s="9" t="n">
        <f aca="false">COUNTIFS(Pipeline_Completo!$D$2:$D$8801,$C34,Pipeline_Completo!$V$2:$V$8801,"Zumbi")</f>
        <v>34</v>
      </c>
      <c r="P34" s="11" t="n">
        <f aca="false">SUMIFS(Pipeline_Completo!$S$2:$S$8801,Pipeline_Completo!$D$2:$D$8801,$C34,Pipeline_Completo!$V$2:$V$8801,"Zumbi")</f>
        <v>82431</v>
      </c>
      <c r="Q34" s="10" t="n">
        <f aca="false">IFERROR(P34/(N34+P34),"")</f>
        <v>0.688853790613718</v>
      </c>
      <c r="R34" s="9" t="n">
        <f aca="false">COUNTIFS(Pipeline_Completo!$D$2:$D$8801,$C34,Pipeline_Completo!$O$2:$O$8801,"Engaging",Pipeline_Completo!$E$2:$E$8801,"")+COUNTIFS(Pipeline_Completo!$D$2:$D$8801,$C34,Pipeline_Completo!$O$2:$O$8801,"Prospecting",Pipeline_Completo!$E$2:$E$8801,"")</f>
        <v>34</v>
      </c>
    </row>
    <row r="35" customFormat="false" ht="15" hidden="false" customHeight="false" outlineLevel="0" collapsed="false">
      <c r="A35" s="2" t="s">
        <v>102</v>
      </c>
      <c r="B35" s="2" t="s">
        <v>103</v>
      </c>
      <c r="C35" s="2" t="s">
        <v>106</v>
      </c>
      <c r="D35" s="9" t="n">
        <f aca="false">COUNTIFS(Pipeline_Completo!$D$2:$D$8801,$C35)</f>
        <v>202</v>
      </c>
      <c r="E35" s="9" t="n">
        <f aca="false">COUNTIFS(Pipeline_Completo!$D$2:$D$8801,$C35,Pipeline_Completo!$O$2:$O$8801,"Won")</f>
        <v>107</v>
      </c>
      <c r="F35" s="9" t="n">
        <f aca="false">COUNTIFS(Pipeline_Completo!$D$2:$D$8801,$C35,Pipeline_Completo!$O$2:$O$8801,"Lost")</f>
        <v>45</v>
      </c>
      <c r="G35" s="9" t="n">
        <f aca="false">COUNTIFS(Pipeline_Completo!$D$2:$D$8801,$C35,Pipeline_Completo!$O$2:$O$8801,"Engaging")</f>
        <v>50</v>
      </c>
      <c r="H35" s="9" t="n">
        <f aca="false">COUNTIFS(Pipeline_Completo!$D$2:$D$8801,$C35,Pipeline_Completo!$O$2:$O$8801,"Prospecting")</f>
        <v>0</v>
      </c>
      <c r="I35" s="10" t="n">
        <f aca="false">IFERROR(E35/(E35+F35),"")</f>
        <v>0.703947368421053</v>
      </c>
      <c r="J35" s="11" t="n">
        <f aca="false">SUMIFS(Pipeline_Completo!$R$2:$R$8801,Pipeline_Completo!$D$2:$D$8801,$C35,Pipeline_Completo!$O$2:$O$8801,"Won")</f>
        <v>272111</v>
      </c>
      <c r="K35" s="11" t="n">
        <f aca="false">IFERROR(J35/E35,"")</f>
        <v>2543.09345794393</v>
      </c>
      <c r="L35" s="11" t="n">
        <f aca="false">SUMIFS(Pipeline_Completo!$S$2:$S$8801,Pipeline_Completo!$D$2:$D$8801,$C35,Pipeline_Completo!$O$2:$O$8801,"Engaging")+SUMIFS(Pipeline_Completo!$S$2:$S$8801,Pipeline_Completo!$D$2:$D$8801,$C35,Pipeline_Completo!$O$2:$O$8801,"Prospecting")</f>
        <v>123530</v>
      </c>
      <c r="M35" s="9" t="n">
        <f aca="false">COUNTIFS(Pipeline_Completo!$D$2:$D$8801,$C35,Pipeline_Completo!$V$2:$V$8801,"Saudável")+COUNTIFS(Pipeline_Completo!$D$2:$D$8801,$C35,Pipeline_Completo!$V$2:$V$8801,"Esfriando")+COUNTIFS(Pipeline_Completo!$D$2:$D$8801,$C35,Pipeline_Completo!$V$2:$V$8801,"Última chance")</f>
        <v>6</v>
      </c>
      <c r="N35" s="11" t="n">
        <f aca="false">SUMIFS(Pipeline_Completo!$S$2:$S$8801,Pipeline_Completo!$D$2:$D$8801,$C35,Pipeline_Completo!$V$2:$V$8801,"Saudável")+SUMIFS(Pipeline_Completo!$S$2:$S$8801,Pipeline_Completo!$D$2:$D$8801,$C35,Pipeline_Completo!$V$2:$V$8801,"Esfriando")+SUMIFS(Pipeline_Completo!$S$2:$S$8801,Pipeline_Completo!$D$2:$D$8801,$C35,Pipeline_Completo!$V$2:$V$8801,"Última chance")</f>
        <v>10136</v>
      </c>
      <c r="O35" s="9" t="n">
        <f aca="false">COUNTIFS(Pipeline_Completo!$D$2:$D$8801,$C35,Pipeline_Completo!$V$2:$V$8801,"Zumbi")</f>
        <v>44</v>
      </c>
      <c r="P35" s="11" t="n">
        <f aca="false">SUMIFS(Pipeline_Completo!$S$2:$S$8801,Pipeline_Completo!$D$2:$D$8801,$C35,Pipeline_Completo!$V$2:$V$8801,"Zumbi")</f>
        <v>113394</v>
      </c>
      <c r="Q35" s="10" t="n">
        <f aca="false">IFERROR(P35/(N35+P35),"")</f>
        <v>0.917947057394965</v>
      </c>
      <c r="R35" s="9" t="n">
        <f aca="false">COUNTIFS(Pipeline_Completo!$D$2:$D$8801,$C35,Pipeline_Completo!$O$2:$O$8801,"Engaging",Pipeline_Completo!$E$2:$E$8801,"")+COUNTIFS(Pipeline_Completo!$D$2:$D$8801,$C35,Pipeline_Completo!$O$2:$O$8801,"Prospecting",Pipeline_Completo!$E$2:$E$8801,"")</f>
        <v>36</v>
      </c>
    </row>
    <row r="36" customFormat="false" ht="15" hidden="false" customHeight="false" outlineLevel="0" collapsed="false">
      <c r="A36" s="2" t="s">
        <v>102</v>
      </c>
      <c r="B36" s="2" t="s">
        <v>103</v>
      </c>
      <c r="C36" s="2" t="s">
        <v>107</v>
      </c>
      <c r="D36" s="9" t="n">
        <f aca="false">COUNTIFS(Pipeline_Completo!$D$2:$D$8801,$C36)</f>
        <v>306</v>
      </c>
      <c r="E36" s="9" t="n">
        <f aca="false">COUNTIFS(Pipeline_Completo!$D$2:$D$8801,$C36,Pipeline_Completo!$O$2:$O$8801,"Won")</f>
        <v>130</v>
      </c>
      <c r="F36" s="9" t="n">
        <f aca="false">COUNTIFS(Pipeline_Completo!$D$2:$D$8801,$C36,Pipeline_Completo!$O$2:$O$8801,"Lost")</f>
        <v>97</v>
      </c>
      <c r="G36" s="9" t="n">
        <f aca="false">COUNTIFS(Pipeline_Completo!$D$2:$D$8801,$C36,Pipeline_Completo!$O$2:$O$8801,"Engaging")</f>
        <v>79</v>
      </c>
      <c r="H36" s="9" t="n">
        <f aca="false">COUNTIFS(Pipeline_Completo!$D$2:$D$8801,$C36,Pipeline_Completo!$O$2:$O$8801,"Prospecting")</f>
        <v>0</v>
      </c>
      <c r="I36" s="10" t="n">
        <f aca="false">IFERROR(E36/(E36+F36),"")</f>
        <v>0.572687224669604</v>
      </c>
      <c r="J36" s="11" t="n">
        <f aca="false">SUMIFS(Pipeline_Completo!$R$2:$R$8801,Pipeline_Completo!$D$2:$D$8801,$C36,Pipeline_Completo!$O$2:$O$8801,"Won")</f>
        <v>328792</v>
      </c>
      <c r="K36" s="11" t="n">
        <f aca="false">IFERROR(J36/E36,"")</f>
        <v>2529.16923076923</v>
      </c>
      <c r="L36" s="11" t="n">
        <f aca="false">SUMIFS(Pipeline_Completo!$S$2:$S$8801,Pipeline_Completo!$D$2:$D$8801,$C36,Pipeline_Completo!$O$2:$O$8801,"Engaging")+SUMIFS(Pipeline_Completo!$S$2:$S$8801,Pipeline_Completo!$D$2:$D$8801,$C36,Pipeline_Completo!$O$2:$O$8801,"Prospecting")</f>
        <v>282756</v>
      </c>
      <c r="M36" s="9" t="n">
        <f aca="false">COUNTIFS(Pipeline_Completo!$D$2:$D$8801,$C36,Pipeline_Completo!$V$2:$V$8801,"Saudável")+COUNTIFS(Pipeline_Completo!$D$2:$D$8801,$C36,Pipeline_Completo!$V$2:$V$8801,"Esfriando")+COUNTIFS(Pipeline_Completo!$D$2:$D$8801,$C36,Pipeline_Completo!$V$2:$V$8801,"Última chance")</f>
        <v>19</v>
      </c>
      <c r="N36" s="11" t="n">
        <f aca="false">SUMIFS(Pipeline_Completo!$S$2:$S$8801,Pipeline_Completo!$D$2:$D$8801,$C36,Pipeline_Completo!$V$2:$V$8801,"Saudável")+SUMIFS(Pipeline_Completo!$S$2:$S$8801,Pipeline_Completo!$D$2:$D$8801,$C36,Pipeline_Completo!$V$2:$V$8801,"Esfriando")+SUMIFS(Pipeline_Completo!$S$2:$S$8801,Pipeline_Completo!$D$2:$D$8801,$C36,Pipeline_Completo!$V$2:$V$8801,"Última chance")</f>
        <v>32105</v>
      </c>
      <c r="O36" s="9" t="n">
        <f aca="false">COUNTIFS(Pipeline_Completo!$D$2:$D$8801,$C36,Pipeline_Completo!$V$2:$V$8801,"Zumbi")</f>
        <v>60</v>
      </c>
      <c r="P36" s="11" t="n">
        <f aca="false">SUMIFS(Pipeline_Completo!$S$2:$S$8801,Pipeline_Completo!$D$2:$D$8801,$C36,Pipeline_Completo!$V$2:$V$8801,"Zumbi")</f>
        <v>250651</v>
      </c>
      <c r="Q36" s="10" t="n">
        <f aca="false">IFERROR(P36/(N36+P36),"")</f>
        <v>0.886456874478349</v>
      </c>
      <c r="R36" s="9" t="n">
        <f aca="false">COUNTIFS(Pipeline_Completo!$D$2:$D$8801,$C36,Pipeline_Completo!$O$2:$O$8801,"Engaging",Pipeline_Completo!$E$2:$E$8801,"")+COUNTIFS(Pipeline_Completo!$D$2:$D$8801,$C36,Pipeline_Completo!$O$2:$O$8801,"Prospecting",Pipeline_Completo!$E$2:$E$8801,"")</f>
        <v>52</v>
      </c>
    </row>
    <row r="37" customFormat="false" ht="15" hidden="false" customHeight="false" outlineLevel="0" collapsed="false">
      <c r="A37" s="2" t="s">
        <v>102</v>
      </c>
      <c r="B37" s="2" t="s">
        <v>103</v>
      </c>
      <c r="C37" s="2" t="s">
        <v>108</v>
      </c>
      <c r="D37" s="9" t="n">
        <f aca="false">COUNTIFS(Pipeline_Completo!$D$2:$D$8801,$C37)</f>
        <v>177</v>
      </c>
      <c r="E37" s="9" t="n">
        <f aca="false">COUNTIFS(Pipeline_Completo!$D$2:$D$8801,$C37,Pipeline_Completo!$O$2:$O$8801,"Won")</f>
        <v>80</v>
      </c>
      <c r="F37" s="9" t="n">
        <f aca="false">COUNTIFS(Pipeline_Completo!$D$2:$D$8801,$C37,Pipeline_Completo!$O$2:$O$8801,"Lost")</f>
        <v>46</v>
      </c>
      <c r="G37" s="9" t="n">
        <f aca="false">COUNTIFS(Pipeline_Completo!$D$2:$D$8801,$C37,Pipeline_Completo!$O$2:$O$8801,"Engaging")</f>
        <v>51</v>
      </c>
      <c r="H37" s="9" t="n">
        <f aca="false">COUNTIFS(Pipeline_Completo!$D$2:$D$8801,$C37,Pipeline_Completo!$O$2:$O$8801,"Prospecting")</f>
        <v>0</v>
      </c>
      <c r="I37" s="10" t="n">
        <f aca="false">IFERROR(E37/(E37+F37),"")</f>
        <v>0.634920634920635</v>
      </c>
      <c r="J37" s="11" t="n">
        <f aca="false">SUMIFS(Pipeline_Completo!$R$2:$R$8801,Pipeline_Completo!$D$2:$D$8801,$C37,Pipeline_Completo!$O$2:$O$8801,"Won")</f>
        <v>289195</v>
      </c>
      <c r="K37" s="11" t="n">
        <f aca="false">IFERROR(J37/E37,"")</f>
        <v>3614.9375</v>
      </c>
      <c r="L37" s="11" t="n">
        <f aca="false">SUMIFS(Pipeline_Completo!$S$2:$S$8801,Pipeline_Completo!$D$2:$D$8801,$C37,Pipeline_Completo!$O$2:$O$8801,"Engaging")+SUMIFS(Pipeline_Completo!$S$2:$S$8801,Pipeline_Completo!$D$2:$D$8801,$C37,Pipeline_Completo!$O$2:$O$8801,"Prospecting")</f>
        <v>251649</v>
      </c>
      <c r="M37" s="9" t="n">
        <f aca="false">COUNTIFS(Pipeline_Completo!$D$2:$D$8801,$C37,Pipeline_Completo!$V$2:$V$8801,"Saudável")+COUNTIFS(Pipeline_Completo!$D$2:$D$8801,$C37,Pipeline_Completo!$V$2:$V$8801,"Esfriando")+COUNTIFS(Pipeline_Completo!$D$2:$D$8801,$C37,Pipeline_Completo!$V$2:$V$8801,"Última chance")</f>
        <v>12</v>
      </c>
      <c r="N37" s="11" t="n">
        <f aca="false">SUMIFS(Pipeline_Completo!$S$2:$S$8801,Pipeline_Completo!$D$2:$D$8801,$C37,Pipeline_Completo!$V$2:$V$8801,"Saudável")+SUMIFS(Pipeline_Completo!$S$2:$S$8801,Pipeline_Completo!$D$2:$D$8801,$C37,Pipeline_Completo!$V$2:$V$8801,"Esfriando")+SUMIFS(Pipeline_Completo!$S$2:$S$8801,Pipeline_Completo!$D$2:$D$8801,$C37,Pipeline_Completo!$V$2:$V$8801,"Última chance")</f>
        <v>20659</v>
      </c>
      <c r="O37" s="9" t="n">
        <f aca="false">COUNTIFS(Pipeline_Completo!$D$2:$D$8801,$C37,Pipeline_Completo!$V$2:$V$8801,"Zumbi")</f>
        <v>39</v>
      </c>
      <c r="P37" s="11" t="n">
        <f aca="false">SUMIFS(Pipeline_Completo!$S$2:$S$8801,Pipeline_Completo!$D$2:$D$8801,$C37,Pipeline_Completo!$V$2:$V$8801,"Zumbi")</f>
        <v>230990</v>
      </c>
      <c r="Q37" s="10" t="n">
        <f aca="false">IFERROR(P37/(N37+P37),"")</f>
        <v>0.917905495352654</v>
      </c>
      <c r="R37" s="9" t="n">
        <f aca="false">COUNTIFS(Pipeline_Completo!$D$2:$D$8801,$C37,Pipeline_Completo!$O$2:$O$8801,"Engaging",Pipeline_Completo!$E$2:$E$8801,"")+COUNTIFS(Pipeline_Completo!$D$2:$D$8801,$C37,Pipeline_Completo!$O$2:$O$8801,"Prospecting",Pipeline_Completo!$E$2:$E$8801,"")</f>
        <v>33</v>
      </c>
    </row>
    <row r="38" customFormat="false" ht="15" hidden="false" customHeight="false" outlineLevel="0" collapsed="false">
      <c r="A38" s="2" t="s">
        <v>102</v>
      </c>
      <c r="B38" s="2" t="s">
        <v>103</v>
      </c>
      <c r="C38" s="2" t="s">
        <v>109</v>
      </c>
      <c r="D38" s="9" t="n">
        <f aca="false">COUNTIFS(Pipeline_Completo!$D$2:$D$8801,$C38)</f>
        <v>0</v>
      </c>
      <c r="E38" s="9" t="n">
        <f aca="false">COUNTIFS(Pipeline_Completo!$D$2:$D$8801,$C38,Pipeline_Completo!$O$2:$O$8801,"Won")</f>
        <v>0</v>
      </c>
      <c r="F38" s="9" t="n">
        <f aca="false">COUNTIFS(Pipeline_Completo!$D$2:$D$8801,$C38,Pipeline_Completo!$O$2:$O$8801,"Lost")</f>
        <v>0</v>
      </c>
      <c r="G38" s="9" t="n">
        <f aca="false">COUNTIFS(Pipeline_Completo!$D$2:$D$8801,$C38,Pipeline_Completo!$O$2:$O$8801,"Engaging")</f>
        <v>0</v>
      </c>
      <c r="H38" s="9" t="n">
        <f aca="false">COUNTIFS(Pipeline_Completo!$D$2:$D$8801,$C38,Pipeline_Completo!$O$2:$O$8801,"Prospecting")</f>
        <v>0</v>
      </c>
      <c r="I38" s="10" t="str">
        <f aca="false">IFERROR(E38/(E38+F38),"")</f>
        <v/>
      </c>
      <c r="J38" s="11" t="n">
        <f aca="false">SUMIFS(Pipeline_Completo!$R$2:$R$8801,Pipeline_Completo!$D$2:$D$8801,$C38,Pipeline_Completo!$O$2:$O$8801,"Won")</f>
        <v>0</v>
      </c>
      <c r="K38" s="11" t="str">
        <f aca="false">IFERROR(J38/E38,"")</f>
        <v/>
      </c>
      <c r="L38" s="11" t="n">
        <f aca="false">SUMIFS(Pipeline_Completo!$S$2:$S$8801,Pipeline_Completo!$D$2:$D$8801,$C38,Pipeline_Completo!$O$2:$O$8801,"Engaging")+SUMIFS(Pipeline_Completo!$S$2:$S$8801,Pipeline_Completo!$D$2:$D$8801,$C38,Pipeline_Completo!$O$2:$O$8801,"Prospecting")</f>
        <v>0</v>
      </c>
      <c r="M38" s="9" t="n">
        <f aca="false">COUNTIFS(Pipeline_Completo!$D$2:$D$8801,$C38,Pipeline_Completo!$V$2:$V$8801,"Saudável")+COUNTIFS(Pipeline_Completo!$D$2:$D$8801,$C38,Pipeline_Completo!$V$2:$V$8801,"Esfriando")+COUNTIFS(Pipeline_Completo!$D$2:$D$8801,$C38,Pipeline_Completo!$V$2:$V$8801,"Última chance")</f>
        <v>0</v>
      </c>
      <c r="N38" s="11" t="n">
        <f aca="false">SUMIFS(Pipeline_Completo!$S$2:$S$8801,Pipeline_Completo!$D$2:$D$8801,$C38,Pipeline_Completo!$V$2:$V$8801,"Saudável")+SUMIFS(Pipeline_Completo!$S$2:$S$8801,Pipeline_Completo!$D$2:$D$8801,$C38,Pipeline_Completo!$V$2:$V$8801,"Esfriando")+SUMIFS(Pipeline_Completo!$S$2:$S$8801,Pipeline_Completo!$D$2:$D$8801,$C38,Pipeline_Completo!$V$2:$V$8801,"Última chance")</f>
        <v>0</v>
      </c>
      <c r="O38" s="9" t="n">
        <f aca="false">COUNTIFS(Pipeline_Completo!$D$2:$D$8801,$C38,Pipeline_Completo!$V$2:$V$8801,"Zumbi")</f>
        <v>0</v>
      </c>
      <c r="P38" s="11" t="n">
        <f aca="false">SUMIFS(Pipeline_Completo!$S$2:$S$8801,Pipeline_Completo!$D$2:$D$8801,$C38,Pipeline_Completo!$V$2:$V$8801,"Zumbi")</f>
        <v>0</v>
      </c>
      <c r="Q38" s="10" t="str">
        <f aca="false">IFERROR(P38/(N38+P38),"")</f>
        <v/>
      </c>
      <c r="R38" s="9" t="n">
        <f aca="false">COUNTIFS(Pipeline_Completo!$D$2:$D$8801,$C38,Pipeline_Completo!$O$2:$O$8801,"Engaging",Pipeline_Completo!$E$2:$E$8801,"")+COUNTIFS(Pipeline_Completo!$D$2:$D$8801,$C38,Pipeline_Completo!$O$2:$O$8801,"Prospecting",Pipeline_Completo!$E$2:$E$8801,"")</f>
        <v>0</v>
      </c>
    </row>
    <row r="39" customFormat="false" ht="15" hidden="false" customHeight="false" outlineLevel="0" collapsed="false">
      <c r="A39" s="12" t="s">
        <v>102</v>
      </c>
      <c r="B39" s="12" t="s">
        <v>103</v>
      </c>
      <c r="C39" s="12" t="s">
        <v>110</v>
      </c>
      <c r="D39" s="13" t="n">
        <f aca="false">COUNTIFS(Pipeline_Completo!$C$2:$C$8801,$B39)</f>
        <v>1296</v>
      </c>
      <c r="E39" s="13" t="n">
        <f aca="false">COUNTIFS(Pipeline_Completo!$C$2:$C$8801,$B39,Pipeline_Completo!$O$2:$O$8801,"Won")</f>
        <v>610</v>
      </c>
      <c r="F39" s="13" t="n">
        <f aca="false">COUNTIFS(Pipeline_Completo!$C$2:$C$8801,$B39,Pipeline_Completo!$O$2:$O$8801,"Lost")</f>
        <v>352</v>
      </c>
      <c r="G39" s="13" t="n">
        <f aca="false">COUNTIFS(Pipeline_Completo!$C$2:$C$8801,$B39,Pipeline_Completo!$O$2:$O$8801,"Engaging")</f>
        <v>334</v>
      </c>
      <c r="H39" s="13" t="n">
        <f aca="false">COUNTIFS(Pipeline_Completo!$C$2:$C$8801,$B39,Pipeline_Completo!$O$2:$O$8801,"Prospecting")</f>
        <v>0</v>
      </c>
      <c r="I39" s="14" t="n">
        <f aca="false">IFERROR(E39/(E39+F39),"")</f>
        <v>0.634095634095634</v>
      </c>
      <c r="J39" s="15" t="n">
        <f aca="false">SUMIFS(Pipeline_Completo!$R$2:$R$8801,Pipeline_Completo!$C$2:$C$8801,$B39,Pipeline_Completo!$O$2:$O$8801,"Won")</f>
        <v>1603897</v>
      </c>
      <c r="K39" s="15" t="n">
        <f aca="false">IFERROR(J39/E39,"")</f>
        <v>2629.3393442623</v>
      </c>
      <c r="L39" s="15" t="n">
        <f aca="false">SUMIFS(Pipeline_Completo!$S$2:$S$8801,Pipeline_Completo!$C$2:$C$8801,$B39,Pipeline_Completo!$O$2:$O$8801,"Engaging")+SUMIFS(Pipeline_Completo!$S$2:$S$8801,Pipeline_Completo!$C$2:$C$8801,$B39,Pipeline_Completo!$O$2:$O$8801,"Prospecting")</f>
        <v>1004925</v>
      </c>
      <c r="M39" s="13" t="n">
        <f aca="false">COUNTIFS(Pipeline_Completo!$C$2:$C$8801,$B39,Pipeline_Completo!$V$2:$V$8801,"Saudável")+COUNTIFS(Pipeline_Completo!$C$2:$C$8801,$B39,Pipeline_Completo!$V$2:$V$8801,"Esfriando")+COUNTIFS(Pipeline_Completo!$C$2:$C$8801,$B39,Pipeline_Completo!$V$2:$V$8801,"Última chance")</f>
        <v>77</v>
      </c>
      <c r="N39" s="15" t="n">
        <f aca="false">SUMIFS(Pipeline_Completo!$S$2:$S$8801,Pipeline_Completo!$C$2:$C$8801,$B39,Pipeline_Completo!$V$2:$V$8801,"Saudável")+SUMIFS(Pipeline_Completo!$S$2:$S$8801,Pipeline_Completo!$C$2:$C$8801,$B39,Pipeline_Completo!$V$2:$V$8801,"Esfriando")+SUMIFS(Pipeline_Completo!$S$2:$S$8801,Pipeline_Completo!$C$2:$C$8801,$B39,Pipeline_Completo!$V$2:$V$8801,"Última chance")</f>
        <v>151155</v>
      </c>
      <c r="O39" s="13" t="n">
        <f aca="false">COUNTIFS(Pipeline_Completo!$C$2:$C$8801,$B39,Pipeline_Completo!$V$2:$V$8801,"Zumbi")</f>
        <v>257</v>
      </c>
      <c r="P39" s="15" t="n">
        <f aca="false">SUMIFS(Pipeline_Completo!$S$2:$S$8801,Pipeline_Completo!$C$2:$C$8801,$B39,Pipeline_Completo!$V$2:$V$8801,"Zumbi")</f>
        <v>853770</v>
      </c>
      <c r="Q39" s="14" t="n">
        <f aca="false">IFERROR(P39/(N39+P39),"")</f>
        <v>0.849585789984327</v>
      </c>
      <c r="R39" s="13" t="n">
        <f aca="false">COUNTIFS(Pipeline_Completo!$C$2:$C$8801,$B39,Pipeline_Completo!$O$2:$O$8801,"Engaging",Pipeline_Completo!$E$2:$E$8801,"")+COUNTIFS(Pipeline_Completo!$C$2:$C$8801,$B39,Pipeline_Completo!$O$2:$O$8801,"Prospecting",Pipeline_Completo!$E$2:$E$8801,"")</f>
        <v>232</v>
      </c>
    </row>
    <row r="40" customFormat="false" ht="15" hidden="false" customHeight="false" outlineLevel="0" collapsed="false">
      <c r="A40" s="2" t="s">
        <v>102</v>
      </c>
      <c r="B40" s="2" t="s">
        <v>111</v>
      </c>
      <c r="C40" s="2" t="s">
        <v>112</v>
      </c>
      <c r="D40" s="9" t="n">
        <f aca="false">COUNTIFS(Pipeline_Completo!$D$2:$D$8801,$C40)</f>
        <v>267</v>
      </c>
      <c r="E40" s="9" t="n">
        <f aca="false">COUNTIFS(Pipeline_Completo!$D$2:$D$8801,$C40,Pipeline_Completo!$O$2:$O$8801,"Won")</f>
        <v>135</v>
      </c>
      <c r="F40" s="9" t="n">
        <f aca="false">COUNTIFS(Pipeline_Completo!$D$2:$D$8801,$C40,Pipeline_Completo!$O$2:$O$8801,"Lost")</f>
        <v>71</v>
      </c>
      <c r="G40" s="9" t="n">
        <f aca="false">COUNTIFS(Pipeline_Completo!$D$2:$D$8801,$C40,Pipeline_Completo!$O$2:$O$8801,"Engaging")</f>
        <v>61</v>
      </c>
      <c r="H40" s="9" t="n">
        <f aca="false">COUNTIFS(Pipeline_Completo!$D$2:$D$8801,$C40,Pipeline_Completo!$O$2:$O$8801,"Prospecting")</f>
        <v>0</v>
      </c>
      <c r="I40" s="10" t="n">
        <f aca="false">IFERROR(E40/(E40+F40),"")</f>
        <v>0.655339805825243</v>
      </c>
      <c r="J40" s="11" t="n">
        <f aca="false">SUMIFS(Pipeline_Completo!$R$2:$R$8801,Pipeline_Completo!$D$2:$D$8801,$C40,Pipeline_Completo!$O$2:$O$8801,"Won")</f>
        <v>413533</v>
      </c>
      <c r="K40" s="11" t="n">
        <f aca="false">IFERROR(J40/E40,"")</f>
        <v>3063.20740740741</v>
      </c>
      <c r="L40" s="11" t="n">
        <f aca="false">SUMIFS(Pipeline_Completo!$S$2:$S$8801,Pipeline_Completo!$D$2:$D$8801,$C40,Pipeline_Completo!$O$2:$O$8801,"Engaging")+SUMIFS(Pipeline_Completo!$S$2:$S$8801,Pipeline_Completo!$D$2:$D$8801,$C40,Pipeline_Completo!$O$2:$O$8801,"Prospecting")</f>
        <v>192216</v>
      </c>
      <c r="M40" s="9" t="n">
        <f aca="false">COUNTIFS(Pipeline_Completo!$D$2:$D$8801,$C40,Pipeline_Completo!$V$2:$V$8801,"Saudável")+COUNTIFS(Pipeline_Completo!$D$2:$D$8801,$C40,Pipeline_Completo!$V$2:$V$8801,"Esfriando")+COUNTIFS(Pipeline_Completo!$D$2:$D$8801,$C40,Pipeline_Completo!$V$2:$V$8801,"Última chance")</f>
        <v>14</v>
      </c>
      <c r="N40" s="11" t="n">
        <f aca="false">SUMIFS(Pipeline_Completo!$S$2:$S$8801,Pipeline_Completo!$D$2:$D$8801,$C40,Pipeline_Completo!$V$2:$V$8801,"Saudável")+SUMIFS(Pipeline_Completo!$S$2:$S$8801,Pipeline_Completo!$D$2:$D$8801,$C40,Pipeline_Completo!$V$2:$V$8801,"Esfriando")+SUMIFS(Pipeline_Completo!$S$2:$S$8801,Pipeline_Completo!$D$2:$D$8801,$C40,Pipeline_Completo!$V$2:$V$8801,"Última chance")</f>
        <v>58024</v>
      </c>
      <c r="O40" s="9" t="n">
        <f aca="false">COUNTIFS(Pipeline_Completo!$D$2:$D$8801,$C40,Pipeline_Completo!$V$2:$V$8801,"Zumbi")</f>
        <v>47</v>
      </c>
      <c r="P40" s="11" t="n">
        <f aca="false">SUMIFS(Pipeline_Completo!$S$2:$S$8801,Pipeline_Completo!$D$2:$D$8801,$C40,Pipeline_Completo!$V$2:$V$8801,"Zumbi")</f>
        <v>134192</v>
      </c>
      <c r="Q40" s="10" t="n">
        <f aca="false">IFERROR(P40/(N40+P40),"")</f>
        <v>0.698131268989054</v>
      </c>
      <c r="R40" s="9" t="n">
        <f aca="false">COUNTIFS(Pipeline_Completo!$D$2:$D$8801,$C40,Pipeline_Completo!$O$2:$O$8801,"Engaging",Pipeline_Completo!$E$2:$E$8801,"")+COUNTIFS(Pipeline_Completo!$D$2:$D$8801,$C40,Pipeline_Completo!$O$2:$O$8801,"Prospecting",Pipeline_Completo!$E$2:$E$8801,"")</f>
        <v>44</v>
      </c>
    </row>
    <row r="41" customFormat="false" ht="15" hidden="false" customHeight="false" outlineLevel="0" collapsed="false">
      <c r="A41" s="2" t="s">
        <v>102</v>
      </c>
      <c r="B41" s="2" t="s">
        <v>111</v>
      </c>
      <c r="C41" s="2" t="s">
        <v>113</v>
      </c>
      <c r="D41" s="9" t="n">
        <f aca="false">COUNTIFS(Pipeline_Completo!$D$2:$D$8801,$C41)</f>
        <v>438</v>
      </c>
      <c r="E41" s="9" t="n">
        <f aca="false">COUNTIFS(Pipeline_Completo!$D$2:$D$8801,$C41,Pipeline_Completo!$O$2:$O$8801,"Won")</f>
        <v>209</v>
      </c>
      <c r="F41" s="9" t="n">
        <f aca="false">COUNTIFS(Pipeline_Completo!$D$2:$D$8801,$C41,Pipeline_Completo!$O$2:$O$8801,"Lost")</f>
        <v>126</v>
      </c>
      <c r="G41" s="9" t="n">
        <f aca="false">COUNTIFS(Pipeline_Completo!$D$2:$D$8801,$C41,Pipeline_Completo!$O$2:$O$8801,"Engaging")</f>
        <v>103</v>
      </c>
      <c r="H41" s="9" t="n">
        <f aca="false">COUNTIFS(Pipeline_Completo!$D$2:$D$8801,$C41,Pipeline_Completo!$O$2:$O$8801,"Prospecting")</f>
        <v>0</v>
      </c>
      <c r="I41" s="10" t="n">
        <f aca="false">IFERROR(E41/(E41+F41),"")</f>
        <v>0.623880597014925</v>
      </c>
      <c r="J41" s="11" t="n">
        <f aca="false">SUMIFS(Pipeline_Completo!$R$2:$R$8801,Pipeline_Completo!$D$2:$D$8801,$C41,Pipeline_Completo!$O$2:$O$8801,"Won")</f>
        <v>454298</v>
      </c>
      <c r="K41" s="11" t="n">
        <f aca="false">IFERROR(J41/E41,"")</f>
        <v>2173.67464114833</v>
      </c>
      <c r="L41" s="11" t="n">
        <f aca="false">SUMIFS(Pipeline_Completo!$S$2:$S$8801,Pipeline_Completo!$D$2:$D$8801,$C41,Pipeline_Completo!$O$2:$O$8801,"Engaging")+SUMIFS(Pipeline_Completo!$S$2:$S$8801,Pipeline_Completo!$D$2:$D$8801,$C41,Pipeline_Completo!$O$2:$O$8801,"Prospecting")</f>
        <v>276517</v>
      </c>
      <c r="M41" s="9" t="n">
        <f aca="false">COUNTIFS(Pipeline_Completo!$D$2:$D$8801,$C41,Pipeline_Completo!$V$2:$V$8801,"Saudável")+COUNTIFS(Pipeline_Completo!$D$2:$D$8801,$C41,Pipeline_Completo!$V$2:$V$8801,"Esfriando")+COUNTIFS(Pipeline_Completo!$D$2:$D$8801,$C41,Pipeline_Completo!$V$2:$V$8801,"Última chance")</f>
        <v>21</v>
      </c>
      <c r="N41" s="11" t="n">
        <f aca="false">SUMIFS(Pipeline_Completo!$S$2:$S$8801,Pipeline_Completo!$D$2:$D$8801,$C41,Pipeline_Completo!$V$2:$V$8801,"Saudável")+SUMIFS(Pipeline_Completo!$S$2:$S$8801,Pipeline_Completo!$D$2:$D$8801,$C41,Pipeline_Completo!$V$2:$V$8801,"Esfriando")+SUMIFS(Pipeline_Completo!$S$2:$S$8801,Pipeline_Completo!$D$2:$D$8801,$C41,Pipeline_Completo!$V$2:$V$8801,"Última chance")</f>
        <v>47250</v>
      </c>
      <c r="O41" s="9" t="n">
        <f aca="false">COUNTIFS(Pipeline_Completo!$D$2:$D$8801,$C41,Pipeline_Completo!$V$2:$V$8801,"Zumbi")</f>
        <v>82</v>
      </c>
      <c r="P41" s="11" t="n">
        <f aca="false">SUMIFS(Pipeline_Completo!$S$2:$S$8801,Pipeline_Completo!$D$2:$D$8801,$C41,Pipeline_Completo!$V$2:$V$8801,"Zumbi")</f>
        <v>229267</v>
      </c>
      <c r="Q41" s="10" t="n">
        <f aca="false">IFERROR(P41/(N41+P41),"")</f>
        <v>0.829124429962715</v>
      </c>
      <c r="R41" s="9" t="n">
        <f aca="false">COUNTIFS(Pipeline_Completo!$D$2:$D$8801,$C41,Pipeline_Completo!$O$2:$O$8801,"Engaging",Pipeline_Completo!$E$2:$E$8801,"")+COUNTIFS(Pipeline_Completo!$D$2:$D$8801,$C41,Pipeline_Completo!$O$2:$O$8801,"Prospecting",Pipeline_Completo!$E$2:$E$8801,"")</f>
        <v>66</v>
      </c>
    </row>
    <row r="42" customFormat="false" ht="15" hidden="false" customHeight="false" outlineLevel="0" collapsed="false">
      <c r="A42" s="2" t="s">
        <v>102</v>
      </c>
      <c r="B42" s="2" t="s">
        <v>111</v>
      </c>
      <c r="C42" s="2" t="s">
        <v>114</v>
      </c>
      <c r="D42" s="9" t="n">
        <f aca="false">COUNTIFS(Pipeline_Completo!$D$2:$D$8801,$C42)</f>
        <v>362</v>
      </c>
      <c r="E42" s="9" t="n">
        <f aca="false">COUNTIFS(Pipeline_Completo!$D$2:$D$8801,$C42,Pipeline_Completo!$O$2:$O$8801,"Won")</f>
        <v>174</v>
      </c>
      <c r="F42" s="9" t="n">
        <f aca="false">COUNTIFS(Pipeline_Completo!$D$2:$D$8801,$C42,Pipeline_Completo!$O$2:$O$8801,"Lost")</f>
        <v>98</v>
      </c>
      <c r="G42" s="9" t="n">
        <f aca="false">COUNTIFS(Pipeline_Completo!$D$2:$D$8801,$C42,Pipeline_Completo!$O$2:$O$8801,"Engaging")</f>
        <v>90</v>
      </c>
      <c r="H42" s="9" t="n">
        <f aca="false">COUNTIFS(Pipeline_Completo!$D$2:$D$8801,$C42,Pipeline_Completo!$O$2:$O$8801,"Prospecting")</f>
        <v>0</v>
      </c>
      <c r="I42" s="10" t="n">
        <f aca="false">IFERROR(E42/(E42+F42),"")</f>
        <v>0.639705882352941</v>
      </c>
      <c r="J42" s="11" t="n">
        <f aca="false">SUMIFS(Pipeline_Completo!$R$2:$R$8801,Pipeline_Completo!$D$2:$D$8801,$C42,Pipeline_Completo!$O$2:$O$8801,"Won")</f>
        <v>316456</v>
      </c>
      <c r="K42" s="11" t="n">
        <f aca="false">IFERROR(J42/E42,"")</f>
        <v>1818.71264367816</v>
      </c>
      <c r="L42" s="11" t="n">
        <f aca="false">SUMIFS(Pipeline_Completo!$S$2:$S$8801,Pipeline_Completo!$D$2:$D$8801,$C42,Pipeline_Completo!$O$2:$O$8801,"Engaging")+SUMIFS(Pipeline_Completo!$S$2:$S$8801,Pipeline_Completo!$D$2:$D$8801,$C42,Pipeline_Completo!$O$2:$O$8801,"Prospecting")</f>
        <v>190990</v>
      </c>
      <c r="M42" s="9" t="n">
        <f aca="false">COUNTIFS(Pipeline_Completo!$D$2:$D$8801,$C42,Pipeline_Completo!$V$2:$V$8801,"Saudável")+COUNTIFS(Pipeline_Completo!$D$2:$D$8801,$C42,Pipeline_Completo!$V$2:$V$8801,"Esfriando")+COUNTIFS(Pipeline_Completo!$D$2:$D$8801,$C42,Pipeline_Completo!$V$2:$V$8801,"Última chance")</f>
        <v>25</v>
      </c>
      <c r="N42" s="11" t="n">
        <f aca="false">SUMIFS(Pipeline_Completo!$S$2:$S$8801,Pipeline_Completo!$D$2:$D$8801,$C42,Pipeline_Completo!$V$2:$V$8801,"Saudável")+SUMIFS(Pipeline_Completo!$S$2:$S$8801,Pipeline_Completo!$D$2:$D$8801,$C42,Pipeline_Completo!$V$2:$V$8801,"Esfriando")+SUMIFS(Pipeline_Completo!$S$2:$S$8801,Pipeline_Completo!$D$2:$D$8801,$C42,Pipeline_Completo!$V$2:$V$8801,"Última chance")</f>
        <v>63247</v>
      </c>
      <c r="O42" s="9" t="n">
        <f aca="false">COUNTIFS(Pipeline_Completo!$D$2:$D$8801,$C42,Pipeline_Completo!$V$2:$V$8801,"Zumbi")</f>
        <v>65</v>
      </c>
      <c r="P42" s="11" t="n">
        <f aca="false">SUMIFS(Pipeline_Completo!$S$2:$S$8801,Pipeline_Completo!$D$2:$D$8801,$C42,Pipeline_Completo!$V$2:$V$8801,"Zumbi")</f>
        <v>127743</v>
      </c>
      <c r="Q42" s="10" t="n">
        <f aca="false">IFERROR(P42/(N42+P42),"")</f>
        <v>0.668846536467878</v>
      </c>
      <c r="R42" s="9" t="n">
        <f aca="false">COUNTIFS(Pipeline_Completo!$D$2:$D$8801,$C42,Pipeline_Completo!$O$2:$O$8801,"Engaging",Pipeline_Completo!$E$2:$E$8801,"")+COUNTIFS(Pipeline_Completo!$D$2:$D$8801,$C42,Pipeline_Completo!$O$2:$O$8801,"Prospecting",Pipeline_Completo!$E$2:$E$8801,"")</f>
        <v>61</v>
      </c>
    </row>
    <row r="43" customFormat="false" ht="15" hidden="false" customHeight="false" outlineLevel="0" collapsed="false">
      <c r="A43" s="2" t="s">
        <v>102</v>
      </c>
      <c r="B43" s="2" t="s">
        <v>111</v>
      </c>
      <c r="C43" s="2" t="s">
        <v>115</v>
      </c>
      <c r="D43" s="9" t="n">
        <f aca="false">COUNTIFS(Pipeline_Completo!$D$2:$D$8801,$C43)</f>
        <v>349</v>
      </c>
      <c r="E43" s="9" t="n">
        <f aca="false">COUNTIFS(Pipeline_Completo!$D$2:$D$8801,$C43,Pipeline_Completo!$O$2:$O$8801,"Won")</f>
        <v>161</v>
      </c>
      <c r="F43" s="9" t="n">
        <f aca="false">COUNTIFS(Pipeline_Completo!$D$2:$D$8801,$C43,Pipeline_Completo!$O$2:$O$8801,"Lost")</f>
        <v>100</v>
      </c>
      <c r="G43" s="9" t="n">
        <f aca="false">COUNTIFS(Pipeline_Completo!$D$2:$D$8801,$C43,Pipeline_Completo!$O$2:$O$8801,"Engaging")</f>
        <v>88</v>
      </c>
      <c r="H43" s="9" t="n">
        <f aca="false">COUNTIFS(Pipeline_Completo!$D$2:$D$8801,$C43,Pipeline_Completo!$O$2:$O$8801,"Prospecting")</f>
        <v>0</v>
      </c>
      <c r="I43" s="10" t="n">
        <f aca="false">IFERROR(E43/(E43+F43),"")</f>
        <v>0.616858237547893</v>
      </c>
      <c r="J43" s="11" t="n">
        <f aca="false">SUMIFS(Pipeline_Completo!$R$2:$R$8801,Pipeline_Completo!$D$2:$D$8801,$C43,Pipeline_Completo!$O$2:$O$8801,"Won")</f>
        <v>430068</v>
      </c>
      <c r="K43" s="11" t="n">
        <f aca="false">IFERROR(J43/E43,"")</f>
        <v>2671.2298136646</v>
      </c>
      <c r="L43" s="11" t="n">
        <f aca="false">SUMIFS(Pipeline_Completo!$S$2:$S$8801,Pipeline_Completo!$D$2:$D$8801,$C43,Pipeline_Completo!$O$2:$O$8801,"Engaging")+SUMIFS(Pipeline_Completo!$S$2:$S$8801,Pipeline_Completo!$D$2:$D$8801,$C43,Pipeline_Completo!$O$2:$O$8801,"Prospecting")</f>
        <v>193348</v>
      </c>
      <c r="M43" s="9" t="n">
        <f aca="false">COUNTIFS(Pipeline_Completo!$D$2:$D$8801,$C43,Pipeline_Completo!$V$2:$V$8801,"Saudável")+COUNTIFS(Pipeline_Completo!$D$2:$D$8801,$C43,Pipeline_Completo!$V$2:$V$8801,"Esfriando")+COUNTIFS(Pipeline_Completo!$D$2:$D$8801,$C43,Pipeline_Completo!$V$2:$V$8801,"Última chance")</f>
        <v>31</v>
      </c>
      <c r="N43" s="11" t="n">
        <f aca="false">SUMIFS(Pipeline_Completo!$S$2:$S$8801,Pipeline_Completo!$D$2:$D$8801,$C43,Pipeline_Completo!$V$2:$V$8801,"Saudável")+SUMIFS(Pipeline_Completo!$S$2:$S$8801,Pipeline_Completo!$D$2:$D$8801,$C43,Pipeline_Completo!$V$2:$V$8801,"Esfriando")+SUMIFS(Pipeline_Completo!$S$2:$S$8801,Pipeline_Completo!$D$2:$D$8801,$C43,Pipeline_Completo!$V$2:$V$8801,"Última chance")</f>
        <v>65831</v>
      </c>
      <c r="O43" s="9" t="n">
        <f aca="false">COUNTIFS(Pipeline_Completo!$D$2:$D$8801,$C43,Pipeline_Completo!$V$2:$V$8801,"Zumbi")</f>
        <v>57</v>
      </c>
      <c r="P43" s="11" t="n">
        <f aca="false">SUMIFS(Pipeline_Completo!$S$2:$S$8801,Pipeline_Completo!$D$2:$D$8801,$C43,Pipeline_Completo!$V$2:$V$8801,"Zumbi")</f>
        <v>127517</v>
      </c>
      <c r="Q43" s="10" t="n">
        <f aca="false">IFERROR(P43/(N43+P43),"")</f>
        <v>0.659520657053603</v>
      </c>
      <c r="R43" s="9" t="n">
        <f aca="false">COUNTIFS(Pipeline_Completo!$D$2:$D$8801,$C43,Pipeline_Completo!$O$2:$O$8801,"Engaging",Pipeline_Completo!$E$2:$E$8801,"")+COUNTIFS(Pipeline_Completo!$D$2:$D$8801,$C43,Pipeline_Completo!$O$2:$O$8801,"Prospecting",Pipeline_Completo!$E$2:$E$8801,"")</f>
        <v>59</v>
      </c>
    </row>
    <row r="44" customFormat="false" ht="15" hidden="false" customHeight="false" outlineLevel="0" collapsed="false">
      <c r="A44" s="2" t="s">
        <v>102</v>
      </c>
      <c r="B44" s="2" t="s">
        <v>111</v>
      </c>
      <c r="C44" s="2" t="s">
        <v>116</v>
      </c>
      <c r="D44" s="9" t="n">
        <f aca="false">COUNTIFS(Pipeline_Completo!$D$2:$D$8801,$C44)</f>
        <v>285</v>
      </c>
      <c r="E44" s="9" t="n">
        <f aca="false">COUNTIFS(Pipeline_Completo!$D$2:$D$8801,$C44,Pipeline_Completo!$O$2:$O$8801,"Won")</f>
        <v>149</v>
      </c>
      <c r="F44" s="9" t="n">
        <f aca="false">COUNTIFS(Pipeline_Completo!$D$2:$D$8801,$C44,Pipeline_Completo!$O$2:$O$8801,"Lost")</f>
        <v>64</v>
      </c>
      <c r="G44" s="9" t="n">
        <f aca="false">COUNTIFS(Pipeline_Completo!$D$2:$D$8801,$C44,Pipeline_Completo!$O$2:$O$8801,"Engaging")</f>
        <v>72</v>
      </c>
      <c r="H44" s="9" t="n">
        <f aca="false">COUNTIFS(Pipeline_Completo!$D$2:$D$8801,$C44,Pipeline_Completo!$O$2:$O$8801,"Prospecting")</f>
        <v>0</v>
      </c>
      <c r="I44" s="10" t="n">
        <f aca="false">IFERROR(E44/(E44+F44),"")</f>
        <v>0.699530516431925</v>
      </c>
      <c r="J44" s="11" t="n">
        <f aca="false">SUMIFS(Pipeline_Completo!$R$2:$R$8801,Pipeline_Completo!$D$2:$D$8801,$C44,Pipeline_Completo!$O$2:$O$8801,"Won")</f>
        <v>350395</v>
      </c>
      <c r="K44" s="11" t="n">
        <f aca="false">IFERROR(J44/E44,"")</f>
        <v>2351.64429530201</v>
      </c>
      <c r="L44" s="11" t="n">
        <f aca="false">SUMIFS(Pipeline_Completo!$S$2:$S$8801,Pipeline_Completo!$D$2:$D$8801,$C44,Pipeline_Completo!$O$2:$O$8801,"Engaging")+SUMIFS(Pipeline_Completo!$S$2:$S$8801,Pipeline_Completo!$D$2:$D$8801,$C44,Pipeline_Completo!$O$2:$O$8801,"Prospecting")</f>
        <v>140225</v>
      </c>
      <c r="M44" s="9" t="n">
        <f aca="false">COUNTIFS(Pipeline_Completo!$D$2:$D$8801,$C44,Pipeline_Completo!$V$2:$V$8801,"Saudável")+COUNTIFS(Pipeline_Completo!$D$2:$D$8801,$C44,Pipeline_Completo!$V$2:$V$8801,"Esfriando")+COUNTIFS(Pipeline_Completo!$D$2:$D$8801,$C44,Pipeline_Completo!$V$2:$V$8801,"Última chance")</f>
        <v>18</v>
      </c>
      <c r="N44" s="11" t="n">
        <f aca="false">SUMIFS(Pipeline_Completo!$S$2:$S$8801,Pipeline_Completo!$D$2:$D$8801,$C44,Pipeline_Completo!$V$2:$V$8801,"Saudável")+SUMIFS(Pipeline_Completo!$S$2:$S$8801,Pipeline_Completo!$D$2:$D$8801,$C44,Pipeline_Completo!$V$2:$V$8801,"Esfriando")+SUMIFS(Pipeline_Completo!$S$2:$S$8801,Pipeline_Completo!$D$2:$D$8801,$C44,Pipeline_Completo!$V$2:$V$8801,"Última chance")</f>
        <v>40823</v>
      </c>
      <c r="O44" s="9" t="n">
        <f aca="false">COUNTIFS(Pipeline_Completo!$D$2:$D$8801,$C44,Pipeline_Completo!$V$2:$V$8801,"Zumbi")</f>
        <v>54</v>
      </c>
      <c r="P44" s="11" t="n">
        <f aca="false">SUMIFS(Pipeline_Completo!$S$2:$S$8801,Pipeline_Completo!$D$2:$D$8801,$C44,Pipeline_Completo!$V$2:$V$8801,"Zumbi")</f>
        <v>99402</v>
      </c>
      <c r="Q44" s="10" t="n">
        <f aca="false">IFERROR(P44/(N44+P44),"")</f>
        <v>0.708875022285612</v>
      </c>
      <c r="R44" s="9" t="n">
        <f aca="false">COUNTIFS(Pipeline_Completo!$D$2:$D$8801,$C44,Pipeline_Completo!$O$2:$O$8801,"Engaging",Pipeline_Completo!$E$2:$E$8801,"")+COUNTIFS(Pipeline_Completo!$D$2:$D$8801,$C44,Pipeline_Completo!$O$2:$O$8801,"Prospecting",Pipeline_Completo!$E$2:$E$8801,"")</f>
        <v>56</v>
      </c>
    </row>
    <row r="45" customFormat="false" ht="15" hidden="false" customHeight="false" outlineLevel="0" collapsed="false">
      <c r="A45" s="2" t="s">
        <v>102</v>
      </c>
      <c r="B45" s="2" t="s">
        <v>111</v>
      </c>
      <c r="C45" s="2" t="s">
        <v>117</v>
      </c>
      <c r="D45" s="9" t="n">
        <f aca="false">COUNTIFS(Pipeline_Completo!$D$2:$D$8801,$C45)</f>
        <v>0</v>
      </c>
      <c r="E45" s="9" t="n">
        <f aca="false">COUNTIFS(Pipeline_Completo!$D$2:$D$8801,$C45,Pipeline_Completo!$O$2:$O$8801,"Won")</f>
        <v>0</v>
      </c>
      <c r="F45" s="9" t="n">
        <f aca="false">COUNTIFS(Pipeline_Completo!$D$2:$D$8801,$C45,Pipeline_Completo!$O$2:$O$8801,"Lost")</f>
        <v>0</v>
      </c>
      <c r="G45" s="9" t="n">
        <f aca="false">COUNTIFS(Pipeline_Completo!$D$2:$D$8801,$C45,Pipeline_Completo!$O$2:$O$8801,"Engaging")</f>
        <v>0</v>
      </c>
      <c r="H45" s="9" t="n">
        <f aca="false">COUNTIFS(Pipeline_Completo!$D$2:$D$8801,$C45,Pipeline_Completo!$O$2:$O$8801,"Prospecting")</f>
        <v>0</v>
      </c>
      <c r="I45" s="10" t="str">
        <f aca="false">IFERROR(E45/(E45+F45),"")</f>
        <v/>
      </c>
      <c r="J45" s="11" t="n">
        <f aca="false">SUMIFS(Pipeline_Completo!$R$2:$R$8801,Pipeline_Completo!$D$2:$D$8801,$C45,Pipeline_Completo!$O$2:$O$8801,"Won")</f>
        <v>0</v>
      </c>
      <c r="K45" s="11" t="str">
        <f aca="false">IFERROR(J45/E45,"")</f>
        <v/>
      </c>
      <c r="L45" s="11" t="n">
        <f aca="false">SUMIFS(Pipeline_Completo!$S$2:$S$8801,Pipeline_Completo!$D$2:$D$8801,$C45,Pipeline_Completo!$O$2:$O$8801,"Engaging")+SUMIFS(Pipeline_Completo!$S$2:$S$8801,Pipeline_Completo!$D$2:$D$8801,$C45,Pipeline_Completo!$O$2:$O$8801,"Prospecting")</f>
        <v>0</v>
      </c>
      <c r="M45" s="9" t="n">
        <f aca="false">COUNTIFS(Pipeline_Completo!$D$2:$D$8801,$C45,Pipeline_Completo!$V$2:$V$8801,"Saudável")+COUNTIFS(Pipeline_Completo!$D$2:$D$8801,$C45,Pipeline_Completo!$V$2:$V$8801,"Esfriando")+COUNTIFS(Pipeline_Completo!$D$2:$D$8801,$C45,Pipeline_Completo!$V$2:$V$8801,"Última chance")</f>
        <v>0</v>
      </c>
      <c r="N45" s="11" t="n">
        <f aca="false">SUMIFS(Pipeline_Completo!$S$2:$S$8801,Pipeline_Completo!$D$2:$D$8801,$C45,Pipeline_Completo!$V$2:$V$8801,"Saudável")+SUMIFS(Pipeline_Completo!$S$2:$S$8801,Pipeline_Completo!$D$2:$D$8801,$C45,Pipeline_Completo!$V$2:$V$8801,"Esfriando")+SUMIFS(Pipeline_Completo!$S$2:$S$8801,Pipeline_Completo!$D$2:$D$8801,$C45,Pipeline_Completo!$V$2:$V$8801,"Última chance")</f>
        <v>0</v>
      </c>
      <c r="O45" s="9" t="n">
        <f aca="false">COUNTIFS(Pipeline_Completo!$D$2:$D$8801,$C45,Pipeline_Completo!$V$2:$V$8801,"Zumbi")</f>
        <v>0</v>
      </c>
      <c r="P45" s="11" t="n">
        <f aca="false">SUMIFS(Pipeline_Completo!$S$2:$S$8801,Pipeline_Completo!$D$2:$D$8801,$C45,Pipeline_Completo!$V$2:$V$8801,"Zumbi")</f>
        <v>0</v>
      </c>
      <c r="Q45" s="10" t="str">
        <f aca="false">IFERROR(P45/(N45+P45),"")</f>
        <v/>
      </c>
      <c r="R45" s="9" t="n">
        <f aca="false">COUNTIFS(Pipeline_Completo!$D$2:$D$8801,$C45,Pipeline_Completo!$O$2:$O$8801,"Engaging",Pipeline_Completo!$E$2:$E$8801,"")+COUNTIFS(Pipeline_Completo!$D$2:$D$8801,$C45,Pipeline_Completo!$O$2:$O$8801,"Prospecting",Pipeline_Completo!$E$2:$E$8801,"")</f>
        <v>0</v>
      </c>
    </row>
    <row r="46" customFormat="false" ht="15" hidden="false" customHeight="false" outlineLevel="0" collapsed="false">
      <c r="A46" s="12" t="s">
        <v>102</v>
      </c>
      <c r="B46" s="12" t="s">
        <v>111</v>
      </c>
      <c r="C46" s="12" t="s">
        <v>118</v>
      </c>
      <c r="D46" s="13" t="n">
        <f aca="false">COUNTIFS(Pipeline_Completo!$C$2:$C$8801,$B46)</f>
        <v>1701</v>
      </c>
      <c r="E46" s="13" t="n">
        <f aca="false">COUNTIFS(Pipeline_Completo!$C$2:$C$8801,$B46,Pipeline_Completo!$O$2:$O$8801,"Won")</f>
        <v>828</v>
      </c>
      <c r="F46" s="13" t="n">
        <f aca="false">COUNTIFS(Pipeline_Completo!$C$2:$C$8801,$B46,Pipeline_Completo!$O$2:$O$8801,"Lost")</f>
        <v>459</v>
      </c>
      <c r="G46" s="13" t="n">
        <f aca="false">COUNTIFS(Pipeline_Completo!$C$2:$C$8801,$B46,Pipeline_Completo!$O$2:$O$8801,"Engaging")</f>
        <v>414</v>
      </c>
      <c r="H46" s="13" t="n">
        <f aca="false">COUNTIFS(Pipeline_Completo!$C$2:$C$8801,$B46,Pipeline_Completo!$O$2:$O$8801,"Prospecting")</f>
        <v>0</v>
      </c>
      <c r="I46" s="14" t="n">
        <f aca="false">IFERROR(E46/(E46+F46),"")</f>
        <v>0.643356643356643</v>
      </c>
      <c r="J46" s="15" t="n">
        <f aca="false">SUMIFS(Pipeline_Completo!$R$2:$R$8801,Pipeline_Completo!$C$2:$C$8801,$B46,Pipeline_Completo!$O$2:$O$8801,"Won")</f>
        <v>1964750</v>
      </c>
      <c r="K46" s="15" t="n">
        <f aca="false">IFERROR(J46/E46,"")</f>
        <v>2372.88647342995</v>
      </c>
      <c r="L46" s="15" t="n">
        <f aca="false">SUMIFS(Pipeline_Completo!$S$2:$S$8801,Pipeline_Completo!$C$2:$C$8801,$B46,Pipeline_Completo!$O$2:$O$8801,"Engaging")+SUMIFS(Pipeline_Completo!$S$2:$S$8801,Pipeline_Completo!$C$2:$C$8801,$B46,Pipeline_Completo!$O$2:$O$8801,"Prospecting")</f>
        <v>993296</v>
      </c>
      <c r="M46" s="13" t="n">
        <f aca="false">COUNTIFS(Pipeline_Completo!$C$2:$C$8801,$B46,Pipeline_Completo!$V$2:$V$8801,"Saudável")+COUNTIFS(Pipeline_Completo!$C$2:$C$8801,$B46,Pipeline_Completo!$V$2:$V$8801,"Esfriando")+COUNTIFS(Pipeline_Completo!$C$2:$C$8801,$B46,Pipeline_Completo!$V$2:$V$8801,"Última chance")</f>
        <v>109</v>
      </c>
      <c r="N46" s="15" t="n">
        <f aca="false">SUMIFS(Pipeline_Completo!$S$2:$S$8801,Pipeline_Completo!$C$2:$C$8801,$B46,Pipeline_Completo!$V$2:$V$8801,"Saudável")+SUMIFS(Pipeline_Completo!$S$2:$S$8801,Pipeline_Completo!$C$2:$C$8801,$B46,Pipeline_Completo!$V$2:$V$8801,"Esfriando")+SUMIFS(Pipeline_Completo!$S$2:$S$8801,Pipeline_Completo!$C$2:$C$8801,$B46,Pipeline_Completo!$V$2:$V$8801,"Última chance")</f>
        <v>275175</v>
      </c>
      <c r="O46" s="13" t="n">
        <f aca="false">COUNTIFS(Pipeline_Completo!$C$2:$C$8801,$B46,Pipeline_Completo!$V$2:$V$8801,"Zumbi")</f>
        <v>305</v>
      </c>
      <c r="P46" s="15" t="n">
        <f aca="false">SUMIFS(Pipeline_Completo!$S$2:$S$8801,Pipeline_Completo!$C$2:$C$8801,$B46,Pipeline_Completo!$V$2:$V$8801,"Zumbi")</f>
        <v>718121</v>
      </c>
      <c r="Q46" s="14" t="n">
        <f aca="false">IFERROR(P46/(N46+P46),"")</f>
        <v>0.722967775970104</v>
      </c>
      <c r="R46" s="13" t="n">
        <f aca="false">COUNTIFS(Pipeline_Completo!$C$2:$C$8801,$B46,Pipeline_Completo!$O$2:$O$8801,"Engaging",Pipeline_Completo!$E$2:$E$8801,"")+COUNTIFS(Pipeline_Completo!$C$2:$C$8801,$B46,Pipeline_Completo!$O$2:$O$8801,"Prospecting",Pipeline_Completo!$E$2:$E$8801,"")</f>
        <v>286</v>
      </c>
    </row>
    <row r="47" customFormat="false" ht="15" hidden="false" customHeight="false" outlineLevel="0" collapsed="false">
      <c r="A47" s="16" t="s">
        <v>102</v>
      </c>
      <c r="B47" s="17"/>
      <c r="C47" s="16" t="s">
        <v>119</v>
      </c>
      <c r="D47" s="18" t="n">
        <f aca="false">COUNTIFS(Pipeline_Completo!$B$2:$B$8801,$A47)</f>
        <v>2997</v>
      </c>
      <c r="E47" s="18" t="n">
        <f aca="false">COUNTIFS(Pipeline_Completo!$B$2:$B$8801,$A47,Pipeline_Completo!$O$2:$O$8801,"Won")</f>
        <v>1438</v>
      </c>
      <c r="F47" s="18" t="n">
        <f aca="false">COUNTIFS(Pipeline_Completo!$B$2:$B$8801,$A47,Pipeline_Completo!$O$2:$O$8801,"Lost")</f>
        <v>811</v>
      </c>
      <c r="G47" s="18" t="n">
        <f aca="false">COUNTIFS(Pipeline_Completo!$B$2:$B$8801,$A47,Pipeline_Completo!$O$2:$O$8801,"Engaging")</f>
        <v>748</v>
      </c>
      <c r="H47" s="18" t="n">
        <f aca="false">COUNTIFS(Pipeline_Completo!$B$2:$B$8801,$A47,Pipeline_Completo!$O$2:$O$8801,"Prospecting")</f>
        <v>0</v>
      </c>
      <c r="I47" s="19" t="n">
        <f aca="false">IFERROR(E47/(E47+F47),"")</f>
        <v>0.639395286794131</v>
      </c>
      <c r="J47" s="20" t="n">
        <f aca="false">SUMIFS(Pipeline_Completo!$R$2:$R$8801,Pipeline_Completo!$B$2:$B$8801,$A47,Pipeline_Completo!$O$2:$O$8801,"Won")</f>
        <v>3568647</v>
      </c>
      <c r="K47" s="20" t="n">
        <f aca="false">IFERROR(J47/E47,"")</f>
        <v>2481.67385257302</v>
      </c>
      <c r="L47" s="20" t="n">
        <f aca="false">SUMIFS(Pipeline_Completo!$S$2:$S$8801,Pipeline_Completo!$B$2:$B$8801,$A47,Pipeline_Completo!$O$2:$O$8801,"Engaging")+SUMIFS(Pipeline_Completo!$S$2:$S$8801,Pipeline_Completo!$B$2:$B$8801,$A47,Pipeline_Completo!$O$2:$O$8801,"Prospecting")</f>
        <v>1998221</v>
      </c>
      <c r="M47" s="18" t="n">
        <f aca="false">COUNTIFS(Pipeline_Completo!$B$2:$B$8801,$A47,Pipeline_Completo!$V$2:$V$8801,"Saudável")+COUNTIFS(Pipeline_Completo!$B$2:$B$8801,$A47,Pipeline_Completo!$V$2:$V$8801,"Esfriando")+COUNTIFS(Pipeline_Completo!$B$2:$B$8801,$A47,Pipeline_Completo!$V$2:$V$8801,"Última chance")</f>
        <v>186</v>
      </c>
      <c r="N47" s="20" t="n">
        <f aca="false">SUMIFS(Pipeline_Completo!$S$2:$S$8801,Pipeline_Completo!$B$2:$B$8801,$A47,Pipeline_Completo!$V$2:$V$8801,"Saudável")+SUMIFS(Pipeline_Completo!$S$2:$S$8801,Pipeline_Completo!$B$2:$B$8801,$A47,Pipeline_Completo!$V$2:$V$8801,"Esfriando")+SUMIFS(Pipeline_Completo!$S$2:$S$8801,Pipeline_Completo!$B$2:$B$8801,$A47,Pipeline_Completo!$V$2:$V$8801,"Última chance")</f>
        <v>426330</v>
      </c>
      <c r="O47" s="18" t="n">
        <f aca="false">COUNTIFS(Pipeline_Completo!$B$2:$B$8801,$A47,Pipeline_Completo!$V$2:$V$8801,"Zumbi")</f>
        <v>562</v>
      </c>
      <c r="P47" s="20" t="n">
        <f aca="false">SUMIFS(Pipeline_Completo!$S$2:$S$8801,Pipeline_Completo!$B$2:$B$8801,$A47,Pipeline_Completo!$V$2:$V$8801,"Zumbi")</f>
        <v>1571891</v>
      </c>
      <c r="Q47" s="19" t="n">
        <f aca="false">IFERROR(P47/(N47+P47),"")</f>
        <v>0.786645220924012</v>
      </c>
      <c r="R47" s="18" t="n">
        <f aca="false">COUNTIFS(Pipeline_Completo!$B$2:$B$8801,$A47,Pipeline_Completo!$O$2:$O$8801,"Engaging",Pipeline_Completo!$E$2:$E$8801,"")+COUNTIFS(Pipeline_Completo!$B$2:$B$8801,$A47,Pipeline_Completo!$O$2:$O$8801,"Prospecting",Pipeline_Completo!$E$2:$E$8801,"")</f>
        <v>518</v>
      </c>
    </row>
    <row r="49" customFormat="false" ht="15" hidden="false" customHeight="false" outlineLevel="0" collapsed="false">
      <c r="A49" s="21"/>
      <c r="B49" s="21"/>
      <c r="C49" s="21" t="s">
        <v>120</v>
      </c>
      <c r="D49" s="22" t="n">
        <f aca="false">D15+D31+D47</f>
        <v>8800</v>
      </c>
      <c r="E49" s="22" t="n">
        <f aca="false">E15+E31+E47</f>
        <v>4238</v>
      </c>
      <c r="F49" s="22" t="n">
        <f aca="false">F15+F31+F47</f>
        <v>2473</v>
      </c>
      <c r="G49" s="22" t="n">
        <f aca="false">G15+G31+G47</f>
        <v>1589</v>
      </c>
      <c r="H49" s="22" t="n">
        <f aca="false">H15+H31+H47</f>
        <v>500</v>
      </c>
      <c r="I49" s="23" t="n">
        <f aca="false">IFERROR(E49/(E49+F49),"")</f>
        <v>0.631500521531814</v>
      </c>
      <c r="J49" s="24" t="n">
        <f aca="false">J15+J31+J47</f>
        <v>10005534</v>
      </c>
      <c r="K49" s="24" t="n">
        <f aca="false">IFERROR(J49/E49,"")</f>
        <v>2360.90939122227</v>
      </c>
      <c r="L49" s="24" t="n">
        <f aca="false">L15+L31+L47</f>
        <v>4966215</v>
      </c>
      <c r="M49" s="22" t="n">
        <f aca="false">M15+M31+M47</f>
        <v>298</v>
      </c>
      <c r="N49" s="24" t="n">
        <f aca="false">N15+N31+N47</f>
        <v>693565</v>
      </c>
      <c r="O49" s="22" t="n">
        <f aca="false">O15+O31+O47</f>
        <v>1291</v>
      </c>
      <c r="P49" s="24" t="n">
        <f aca="false">P15+P31+P47</f>
        <v>3198664</v>
      </c>
      <c r="Q49" s="23" t="n">
        <f aca="false">IFERROR(P49/(N49+P49),"")</f>
        <v>0.821807761054141</v>
      </c>
      <c r="R49" s="22" t="n">
        <f aca="false">R15+R31+R47</f>
        <v>1425</v>
      </c>
    </row>
    <row r="51" customFormat="false" ht="15" hidden="false" customHeight="false" outlineLevel="0" collapsed="false">
      <c r="A51" s="7" t="s">
        <v>121</v>
      </c>
    </row>
    <row r="52" customFormat="false" ht="15" hidden="false" customHeight="false" outlineLevel="0" collapsed="false">
      <c r="A52" s="7" t="s">
        <v>122</v>
      </c>
      <c r="D52" s="3" t="str">
        <f aca="false">IF(D49=COUNTA(Pipeline_Completo!$A$2:$A$8801),"OK","ERRO")</f>
        <v>OK</v>
      </c>
    </row>
  </sheetData>
  <conditionalFormatting sqref="D2:D4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7"/>
    <col collapsed="false" customWidth="true" hidden="false" outlineLevel="0" max="18" min="14" style="0" width="11"/>
    <col collapsed="false" customWidth="true" hidden="false" outlineLevel="0" max="19" min="19" style="0" width="12"/>
    <col collapsed="false" customWidth="true" hidden="false" outlineLevel="0" max="20" min="20" style="0" width="8"/>
    <col collapsed="false" customWidth="true" hidden="false" outlineLevel="0" max="21" min="21" style="0" width="9"/>
    <col collapsed="false" customWidth="true" hidden="false" outlineLevel="0" max="22" min="22" style="0" width="13"/>
    <col collapsed="false" customWidth="true" hidden="false" outlineLevel="0" max="23" min="23" style="0" width="7"/>
    <col collapsed="false" customWidth="true" hidden="false" outlineLevel="0" max="24" min="24" style="0" width="14"/>
    <col collapsed="false" customWidth="true" hidden="false" outlineLevel="0" max="25" min="25" style="0" width="9"/>
  </cols>
  <sheetData>
    <row r="1" customFormat="false" ht="31.5" hidden="false" customHeight="true" outlineLevel="0" collapsed="false">
      <c r="A1" s="8" t="s">
        <v>123</v>
      </c>
      <c r="B1" s="8" t="s">
        <v>50</v>
      </c>
      <c r="C1" s="8" t="s">
        <v>51</v>
      </c>
      <c r="D1" s="8" t="s">
        <v>52</v>
      </c>
      <c r="E1" s="8" t="s">
        <v>124</v>
      </c>
      <c r="F1" s="8" t="s">
        <v>125</v>
      </c>
      <c r="G1" s="8" t="s">
        <v>126</v>
      </c>
      <c r="H1" s="8" t="s">
        <v>127</v>
      </c>
      <c r="I1" s="8" t="s">
        <v>128</v>
      </c>
      <c r="J1" s="8" t="s">
        <v>129</v>
      </c>
      <c r="K1" s="8" t="s">
        <v>130</v>
      </c>
      <c r="L1" s="8" t="s">
        <v>131</v>
      </c>
      <c r="M1" s="8" t="s">
        <v>132</v>
      </c>
      <c r="N1" s="8" t="s">
        <v>133</v>
      </c>
      <c r="O1" s="8" t="s">
        <v>134</v>
      </c>
      <c r="P1" s="8" t="s">
        <v>135</v>
      </c>
      <c r="Q1" s="8" t="s">
        <v>136</v>
      </c>
      <c r="R1" s="8" t="s">
        <v>137</v>
      </c>
      <c r="S1" s="8" t="s">
        <v>138</v>
      </c>
      <c r="T1" s="8" t="s">
        <v>33</v>
      </c>
      <c r="U1" s="8" t="s">
        <v>139</v>
      </c>
      <c r="V1" s="8" t="s">
        <v>140</v>
      </c>
      <c r="W1" s="8" t="s">
        <v>141</v>
      </c>
      <c r="X1" s="8" t="s">
        <v>142</v>
      </c>
      <c r="Y1" s="8" t="s">
        <v>143</v>
      </c>
    </row>
    <row r="2" customFormat="false" ht="15" hidden="false" customHeight="false" outlineLevel="0" collapsed="false">
      <c r="A2" s="25" t="s">
        <v>144</v>
      </c>
      <c r="B2" s="25" t="s">
        <v>67</v>
      </c>
      <c r="C2" s="25" t="s">
        <v>68</v>
      </c>
      <c r="D2" s="25" t="s">
        <v>69</v>
      </c>
      <c r="E2" s="25" t="s">
        <v>145</v>
      </c>
      <c r="F2" s="25" t="s">
        <v>146</v>
      </c>
      <c r="G2" s="26" t="n">
        <v>3922.42</v>
      </c>
      <c r="H2" s="27" t="n">
        <v>6837</v>
      </c>
      <c r="I2" s="25" t="s">
        <v>147</v>
      </c>
      <c r="K2" s="25" t="n">
        <v>1992</v>
      </c>
      <c r="L2" s="25" t="s">
        <v>148</v>
      </c>
      <c r="M2" s="25" t="s">
        <v>149</v>
      </c>
      <c r="N2" s="28" t="n">
        <v>55</v>
      </c>
      <c r="O2" s="25" t="s">
        <v>54</v>
      </c>
      <c r="P2" s="29" t="n">
        <v>42672</v>
      </c>
      <c r="Q2" s="29" t="n">
        <v>42795</v>
      </c>
      <c r="R2" s="28" t="n">
        <v>49</v>
      </c>
      <c r="S2" s="28" t="n">
        <f aca="false">IF(O2="Won",R2,IF(O2="Lost",0,N2))</f>
        <v>49</v>
      </c>
      <c r="T2" s="30" t="n">
        <f aca="false">IF(AND(P2&lt;&gt;"",Q2&lt;&gt;""),Q2-P2,"")</f>
        <v>123</v>
      </c>
      <c r="U2" s="30" t="str">
        <f aca="false">IF(AND(O2="Engaging",P2&lt;&gt;""),'Leia-me'!$B$5-P2,"")</f>
        <v/>
      </c>
      <c r="V2" s="25" t="str">
        <f aca="false">IF(O2&lt;&gt;"Engaging","",IF(U2&lt;='Leia-me'!$B$6,"Saudável",IF(U2&lt;='Leia-me'!$B$7,"Esfriando",IF(U2&lt;='Leia-me'!$B$8,"Última chance","Zumbi"))))</f>
        <v/>
      </c>
      <c r="W2" s="25" t="n">
        <f aca="false">IF(O2="Won",1,IF(O2="Lost",0,""))</f>
        <v>1</v>
      </c>
      <c r="Y2" s="25" t="str">
        <f aca="false">IF(E2="","Sim","")</f>
        <v/>
      </c>
    </row>
    <row r="3" customFormat="false" ht="15" hidden="false" customHeight="false" outlineLevel="0" collapsed="false">
      <c r="A3" s="25" t="s">
        <v>150</v>
      </c>
      <c r="B3" s="25" t="s">
        <v>67</v>
      </c>
      <c r="C3" s="25" t="s">
        <v>68</v>
      </c>
      <c r="D3" s="25" t="s">
        <v>69</v>
      </c>
      <c r="E3" s="25" t="s">
        <v>151</v>
      </c>
      <c r="F3" s="25" t="s">
        <v>146</v>
      </c>
      <c r="G3" s="26" t="n">
        <v>587.34</v>
      </c>
      <c r="H3" s="27" t="n">
        <v>1356</v>
      </c>
      <c r="I3" s="25" t="s">
        <v>152</v>
      </c>
      <c r="K3" s="25" t="n">
        <v>2012</v>
      </c>
      <c r="L3" s="25" t="s">
        <v>148</v>
      </c>
      <c r="M3" s="25" t="s">
        <v>149</v>
      </c>
      <c r="N3" s="28" t="n">
        <v>55</v>
      </c>
      <c r="O3" s="25" t="s">
        <v>54</v>
      </c>
      <c r="P3" s="29" t="n">
        <v>42678</v>
      </c>
      <c r="Q3" s="29" t="n">
        <v>42804</v>
      </c>
      <c r="R3" s="28" t="n">
        <v>53</v>
      </c>
      <c r="S3" s="28" t="n">
        <f aca="false">IF(O3="Won",R3,IF(O3="Lost",0,N3))</f>
        <v>53</v>
      </c>
      <c r="T3" s="30" t="n">
        <f aca="false">IF(AND(P3&lt;&gt;"",Q3&lt;&gt;""),Q3-P3,"")</f>
        <v>126</v>
      </c>
      <c r="U3" s="30" t="str">
        <f aca="false">IF(AND(O3="Engaging",P3&lt;&gt;""),'Leia-me'!$B$5-P3,"")</f>
        <v/>
      </c>
      <c r="V3" s="25" t="str">
        <f aca="false">IF(O3&lt;&gt;"Engaging","",IF(U3&lt;='Leia-me'!$B$6,"Saudável",IF(U3&lt;='Leia-me'!$B$7,"Esfriando",IF(U3&lt;='Leia-me'!$B$8,"Última chance","Zumbi"))))</f>
        <v/>
      </c>
      <c r="W3" s="25" t="n">
        <f aca="false">IF(O3="Won",1,IF(O3="Lost",0,""))</f>
        <v>1</v>
      </c>
      <c r="Y3" s="25" t="str">
        <f aca="false">IF(E3="","Sim","")</f>
        <v/>
      </c>
    </row>
    <row r="4" customFormat="false" ht="15" hidden="false" customHeight="false" outlineLevel="0" collapsed="false">
      <c r="A4" s="25" t="s">
        <v>153</v>
      </c>
      <c r="B4" s="25" t="s">
        <v>67</v>
      </c>
      <c r="C4" s="25" t="s">
        <v>68</v>
      </c>
      <c r="D4" s="25" t="s">
        <v>69</v>
      </c>
      <c r="E4" s="25" t="s">
        <v>154</v>
      </c>
      <c r="F4" s="25" t="s">
        <v>155</v>
      </c>
      <c r="G4" s="26" t="n">
        <v>86.68</v>
      </c>
      <c r="H4" s="27" t="n">
        <v>187</v>
      </c>
      <c r="I4" s="25" t="s">
        <v>147</v>
      </c>
      <c r="J4" s="25" t="s">
        <v>156</v>
      </c>
      <c r="K4" s="25" t="n">
        <v>2007</v>
      </c>
      <c r="L4" s="25" t="s">
        <v>148</v>
      </c>
      <c r="M4" s="25" t="s">
        <v>149</v>
      </c>
      <c r="N4" s="28" t="n">
        <v>55</v>
      </c>
      <c r="O4" s="25" t="s">
        <v>55</v>
      </c>
      <c r="P4" s="29" t="n">
        <v>42688</v>
      </c>
      <c r="Q4" s="29" t="n">
        <v>42824</v>
      </c>
      <c r="R4" s="28" t="n">
        <v>0</v>
      </c>
      <c r="S4" s="28" t="n">
        <f aca="false">IF(O4="Won",R4,IF(O4="Lost",0,N4))</f>
        <v>0</v>
      </c>
      <c r="T4" s="30" t="n">
        <f aca="false">IF(AND(P4&lt;&gt;"",Q4&lt;&gt;""),Q4-P4,"")</f>
        <v>136</v>
      </c>
      <c r="U4" s="30" t="str">
        <f aca="false">IF(AND(O4="Engaging",P4&lt;&gt;""),'Leia-me'!$B$5-P4,"")</f>
        <v/>
      </c>
      <c r="V4" s="25" t="str">
        <f aca="false">IF(O4&lt;&gt;"Engaging","",IF(U4&lt;='Leia-me'!$B$6,"Saudável",IF(U4&lt;='Leia-me'!$B$7,"Esfriando",IF(U4&lt;='Leia-me'!$B$8,"Última chance","Zumbi"))))</f>
        <v/>
      </c>
      <c r="W4" s="25" t="n">
        <f aca="false">IF(O4="Won",1,IF(O4="Lost",0,""))</f>
        <v>0</v>
      </c>
      <c r="Y4" s="25" t="str">
        <f aca="false">IF(E4="","Sim","")</f>
        <v/>
      </c>
    </row>
    <row r="5" customFormat="false" ht="15" hidden="false" customHeight="false" outlineLevel="0" collapsed="false">
      <c r="A5" s="25" t="s">
        <v>157</v>
      </c>
      <c r="B5" s="25" t="s">
        <v>67</v>
      </c>
      <c r="C5" s="25" t="s">
        <v>68</v>
      </c>
      <c r="D5" s="25" t="s">
        <v>69</v>
      </c>
      <c r="E5" s="25" t="s">
        <v>158</v>
      </c>
      <c r="F5" s="25" t="s">
        <v>159</v>
      </c>
      <c r="G5" s="26" t="n">
        <v>291.27</v>
      </c>
      <c r="H5" s="27" t="n">
        <v>586</v>
      </c>
      <c r="I5" s="25" t="s">
        <v>147</v>
      </c>
      <c r="K5" s="25" t="n">
        <v>1997</v>
      </c>
      <c r="L5" s="25" t="s">
        <v>160</v>
      </c>
      <c r="M5" s="25" t="s">
        <v>149</v>
      </c>
      <c r="N5" s="28" t="n">
        <v>3393</v>
      </c>
      <c r="O5" s="25" t="s">
        <v>54</v>
      </c>
      <c r="P5" s="29" t="n">
        <v>42698</v>
      </c>
      <c r="Q5" s="29" t="n">
        <v>42819</v>
      </c>
      <c r="R5" s="28" t="n">
        <v>3647</v>
      </c>
      <c r="S5" s="28" t="n">
        <f aca="false">IF(O5="Won",R5,IF(O5="Lost",0,N5))</f>
        <v>3647</v>
      </c>
      <c r="T5" s="30" t="n">
        <f aca="false">IF(AND(P5&lt;&gt;"",Q5&lt;&gt;""),Q5-P5,"")</f>
        <v>121</v>
      </c>
      <c r="U5" s="30" t="str">
        <f aca="false">IF(AND(O5="Engaging",P5&lt;&gt;""),'Leia-me'!$B$5-P5,"")</f>
        <v/>
      </c>
      <c r="V5" s="25" t="str">
        <f aca="false">IF(O5&lt;&gt;"Engaging","",IF(U5&lt;='Leia-me'!$B$6,"Saudável",IF(U5&lt;='Leia-me'!$B$7,"Esfriando",IF(U5&lt;='Leia-me'!$B$8,"Última chance","Zumbi"))))</f>
        <v/>
      </c>
      <c r="W5" s="25" t="n">
        <f aca="false">IF(O5="Won",1,IF(O5="Lost",0,""))</f>
        <v>1</v>
      </c>
      <c r="Y5" s="25" t="str">
        <f aca="false">IF(E5="","Sim","")</f>
        <v/>
      </c>
    </row>
    <row r="6" customFormat="false" ht="15" hidden="false" customHeight="false" outlineLevel="0" collapsed="false">
      <c r="A6" s="25" t="s">
        <v>161</v>
      </c>
      <c r="B6" s="25" t="s">
        <v>67</v>
      </c>
      <c r="C6" s="25" t="s">
        <v>68</v>
      </c>
      <c r="D6" s="25" t="s">
        <v>69</v>
      </c>
      <c r="E6" s="25" t="s">
        <v>162</v>
      </c>
      <c r="F6" s="25" t="s">
        <v>155</v>
      </c>
      <c r="G6" s="26" t="n">
        <v>5266.09</v>
      </c>
      <c r="H6" s="27" t="n">
        <v>8595</v>
      </c>
      <c r="I6" s="25" t="s">
        <v>147</v>
      </c>
      <c r="J6" s="25" t="s">
        <v>156</v>
      </c>
      <c r="K6" s="25" t="n">
        <v>1988</v>
      </c>
      <c r="L6" s="25" t="s">
        <v>148</v>
      </c>
      <c r="M6" s="25" t="s">
        <v>149</v>
      </c>
      <c r="N6" s="28" t="n">
        <v>55</v>
      </c>
      <c r="O6" s="25" t="s">
        <v>54</v>
      </c>
      <c r="P6" s="29" t="n">
        <v>42699</v>
      </c>
      <c r="Q6" s="29" t="n">
        <v>42795</v>
      </c>
      <c r="R6" s="28" t="n">
        <v>58</v>
      </c>
      <c r="S6" s="28" t="n">
        <f aca="false">IF(O6="Won",R6,IF(O6="Lost",0,N6))</f>
        <v>58</v>
      </c>
      <c r="T6" s="30" t="n">
        <f aca="false">IF(AND(P6&lt;&gt;"",Q6&lt;&gt;""),Q6-P6,"")</f>
        <v>96</v>
      </c>
      <c r="U6" s="30" t="str">
        <f aca="false">IF(AND(O6="Engaging",P6&lt;&gt;""),'Leia-me'!$B$5-P6,"")</f>
        <v/>
      </c>
      <c r="V6" s="25" t="str">
        <f aca="false">IF(O6&lt;&gt;"Engaging","",IF(U6&lt;='Leia-me'!$B$6,"Saudável",IF(U6&lt;='Leia-me'!$B$7,"Esfriando",IF(U6&lt;='Leia-me'!$B$8,"Última chance","Zumbi"))))</f>
        <v/>
      </c>
      <c r="W6" s="25" t="n">
        <f aca="false">IF(O6="Won",1,IF(O6="Lost",0,""))</f>
        <v>1</v>
      </c>
      <c r="Y6" s="25" t="str">
        <f aca="false">IF(E6="","Sim","")</f>
        <v/>
      </c>
    </row>
    <row r="7" customFormat="false" ht="15" hidden="false" customHeight="false" outlineLevel="0" collapsed="false">
      <c r="A7" s="25" t="s">
        <v>163</v>
      </c>
      <c r="B7" s="25" t="s">
        <v>67</v>
      </c>
      <c r="C7" s="25" t="s">
        <v>68</v>
      </c>
      <c r="D7" s="25" t="s">
        <v>69</v>
      </c>
      <c r="E7" s="25" t="s">
        <v>164</v>
      </c>
      <c r="F7" s="25" t="s">
        <v>165</v>
      </c>
      <c r="G7" s="26" t="n">
        <v>217.87</v>
      </c>
      <c r="H7" s="27" t="n">
        <v>551</v>
      </c>
      <c r="I7" s="25" t="s">
        <v>147</v>
      </c>
      <c r="K7" s="25" t="n">
        <v>1998</v>
      </c>
      <c r="L7" s="25" t="s">
        <v>148</v>
      </c>
      <c r="M7" s="25" t="s">
        <v>149</v>
      </c>
      <c r="N7" s="28" t="n">
        <v>55</v>
      </c>
      <c r="O7" s="25" t="s">
        <v>55</v>
      </c>
      <c r="P7" s="29" t="n">
        <v>42700</v>
      </c>
      <c r="Q7" s="29" t="n">
        <v>42821</v>
      </c>
      <c r="R7" s="28" t="n">
        <v>0</v>
      </c>
      <c r="S7" s="28" t="n">
        <f aca="false">IF(O7="Won",R7,IF(O7="Lost",0,N7))</f>
        <v>0</v>
      </c>
      <c r="T7" s="30" t="n">
        <f aca="false">IF(AND(P7&lt;&gt;"",Q7&lt;&gt;""),Q7-P7,"")</f>
        <v>121</v>
      </c>
      <c r="U7" s="30" t="str">
        <f aca="false">IF(AND(O7="Engaging",P7&lt;&gt;""),'Leia-me'!$B$5-P7,"")</f>
        <v/>
      </c>
      <c r="V7" s="25" t="str">
        <f aca="false">IF(O7&lt;&gt;"Engaging","",IF(U7&lt;='Leia-me'!$B$6,"Saudável",IF(U7&lt;='Leia-me'!$B$7,"Esfriando",IF(U7&lt;='Leia-me'!$B$8,"Última chance","Zumbi"))))</f>
        <v/>
      </c>
      <c r="W7" s="25" t="n">
        <f aca="false">IF(O7="Won",1,IF(O7="Lost",0,""))</f>
        <v>0</v>
      </c>
      <c r="Y7" s="25" t="str">
        <f aca="false">IF(E7="","Sim","")</f>
        <v/>
      </c>
    </row>
    <row r="8" customFormat="false" ht="15" hidden="false" customHeight="false" outlineLevel="0" collapsed="false">
      <c r="A8" s="25" t="s">
        <v>166</v>
      </c>
      <c r="B8" s="25" t="s">
        <v>67</v>
      </c>
      <c r="C8" s="25" t="s">
        <v>68</v>
      </c>
      <c r="D8" s="25" t="s">
        <v>69</v>
      </c>
      <c r="E8" s="25" t="s">
        <v>167</v>
      </c>
      <c r="F8" s="25" t="s">
        <v>168</v>
      </c>
      <c r="G8" s="26" t="n">
        <v>2173.98</v>
      </c>
      <c r="H8" s="27" t="n">
        <v>2928</v>
      </c>
      <c r="I8" s="25" t="s">
        <v>147</v>
      </c>
      <c r="J8" s="25" t="s">
        <v>169</v>
      </c>
      <c r="K8" s="25" t="n">
        <v>1995</v>
      </c>
      <c r="L8" s="25" t="s">
        <v>170</v>
      </c>
      <c r="M8" s="25" t="s">
        <v>171</v>
      </c>
      <c r="N8" s="28" t="n">
        <v>1096</v>
      </c>
      <c r="O8" s="25" t="s">
        <v>55</v>
      </c>
      <c r="P8" s="29" t="n">
        <v>42705</v>
      </c>
      <c r="Q8" s="29" t="n">
        <v>42800</v>
      </c>
      <c r="R8" s="28" t="n">
        <v>0</v>
      </c>
      <c r="S8" s="28" t="n">
        <f aca="false">IF(O8="Won",R8,IF(O8="Lost",0,N8))</f>
        <v>0</v>
      </c>
      <c r="T8" s="30" t="n">
        <f aca="false">IF(AND(P8&lt;&gt;"",Q8&lt;&gt;""),Q8-P8,"")</f>
        <v>95</v>
      </c>
      <c r="U8" s="30" t="str">
        <f aca="false">IF(AND(O8="Engaging",P8&lt;&gt;""),'Leia-me'!$B$5-P8,"")</f>
        <v/>
      </c>
      <c r="V8" s="25" t="str">
        <f aca="false">IF(O8&lt;&gt;"Engaging","",IF(U8&lt;='Leia-me'!$B$6,"Saudável",IF(U8&lt;='Leia-me'!$B$7,"Esfriando",IF(U8&lt;='Leia-me'!$B$8,"Última chance","Zumbi"))))</f>
        <v/>
      </c>
      <c r="W8" s="25" t="n">
        <f aca="false">IF(O8="Won",1,IF(O8="Lost",0,""))</f>
        <v>0</v>
      </c>
      <c r="Y8" s="25" t="str">
        <f aca="false">IF(E8="","Sim","")</f>
        <v/>
      </c>
    </row>
    <row r="9" customFormat="false" ht="15" hidden="false" customHeight="false" outlineLevel="0" collapsed="false">
      <c r="A9" s="25" t="s">
        <v>172</v>
      </c>
      <c r="B9" s="25" t="s">
        <v>67</v>
      </c>
      <c r="C9" s="25" t="s">
        <v>68</v>
      </c>
      <c r="D9" s="25" t="s">
        <v>69</v>
      </c>
      <c r="E9" s="25" t="s">
        <v>173</v>
      </c>
      <c r="F9" s="25" t="s">
        <v>146</v>
      </c>
      <c r="G9" s="26" t="n">
        <v>647.18</v>
      </c>
      <c r="H9" s="27" t="n">
        <v>1185</v>
      </c>
      <c r="I9" s="25" t="s">
        <v>174</v>
      </c>
      <c r="K9" s="25" t="n">
        <v>1986</v>
      </c>
      <c r="L9" s="25" t="s">
        <v>148</v>
      </c>
      <c r="M9" s="25" t="s">
        <v>149</v>
      </c>
      <c r="N9" s="28" t="n">
        <v>55</v>
      </c>
      <c r="O9" s="25" t="s">
        <v>55</v>
      </c>
      <c r="P9" s="29" t="n">
        <v>42713</v>
      </c>
      <c r="Q9" s="29" t="n">
        <v>42816</v>
      </c>
      <c r="R9" s="28" t="n">
        <v>0</v>
      </c>
      <c r="S9" s="28" t="n">
        <f aca="false">IF(O9="Won",R9,IF(O9="Lost",0,N9))</f>
        <v>0</v>
      </c>
      <c r="T9" s="30" t="n">
        <f aca="false">IF(AND(P9&lt;&gt;"",Q9&lt;&gt;""),Q9-P9,"")</f>
        <v>103</v>
      </c>
      <c r="U9" s="30" t="str">
        <f aca="false">IF(AND(O9="Engaging",P9&lt;&gt;""),'Leia-me'!$B$5-P9,"")</f>
        <v/>
      </c>
      <c r="V9" s="25" t="str">
        <f aca="false">IF(O9&lt;&gt;"Engaging","",IF(U9&lt;='Leia-me'!$B$6,"Saudável",IF(U9&lt;='Leia-me'!$B$7,"Esfriando",IF(U9&lt;='Leia-me'!$B$8,"Última chance","Zumbi"))))</f>
        <v/>
      </c>
      <c r="W9" s="25" t="n">
        <f aca="false">IF(O9="Won",1,IF(O9="Lost",0,""))</f>
        <v>0</v>
      </c>
      <c r="Y9" s="25" t="str">
        <f aca="false">IF(E9="","Sim","")</f>
        <v/>
      </c>
    </row>
    <row r="10" customFormat="false" ht="15" hidden="false" customHeight="false" outlineLevel="0" collapsed="false">
      <c r="A10" s="25" t="s">
        <v>175</v>
      </c>
      <c r="B10" s="25" t="s">
        <v>67</v>
      </c>
      <c r="C10" s="25" t="s">
        <v>68</v>
      </c>
      <c r="D10" s="25" t="s">
        <v>69</v>
      </c>
      <c r="E10" s="25" t="s">
        <v>176</v>
      </c>
      <c r="F10" s="25" t="s">
        <v>177</v>
      </c>
      <c r="G10" s="26" t="n">
        <v>1698.2</v>
      </c>
      <c r="H10" s="27" t="n">
        <v>3798</v>
      </c>
      <c r="I10" s="25" t="s">
        <v>147</v>
      </c>
      <c r="K10" s="25" t="n">
        <v>1987</v>
      </c>
      <c r="L10" s="25" t="s">
        <v>178</v>
      </c>
      <c r="M10" s="25" t="s">
        <v>171</v>
      </c>
      <c r="N10" s="28" t="n">
        <v>5482</v>
      </c>
      <c r="O10" s="25" t="s">
        <v>54</v>
      </c>
      <c r="P10" s="29" t="n">
        <v>42719</v>
      </c>
      <c r="Q10" s="29" t="n">
        <v>42809</v>
      </c>
      <c r="R10" s="28" t="n">
        <v>5765</v>
      </c>
      <c r="S10" s="28" t="n">
        <f aca="false">IF(O10="Won",R10,IF(O10="Lost",0,N10))</f>
        <v>5765</v>
      </c>
      <c r="T10" s="30" t="n">
        <f aca="false">IF(AND(P10&lt;&gt;"",Q10&lt;&gt;""),Q10-P10,"")</f>
        <v>90</v>
      </c>
      <c r="U10" s="30" t="str">
        <f aca="false">IF(AND(O10="Engaging",P10&lt;&gt;""),'Leia-me'!$B$5-P10,"")</f>
        <v/>
      </c>
      <c r="V10" s="25" t="str">
        <f aca="false">IF(O10&lt;&gt;"Engaging","",IF(U10&lt;='Leia-me'!$B$6,"Saudável",IF(U10&lt;='Leia-me'!$B$7,"Esfriando",IF(U10&lt;='Leia-me'!$B$8,"Última chance","Zumbi"))))</f>
        <v/>
      </c>
      <c r="W10" s="25" t="n">
        <f aca="false">IF(O10="Won",1,IF(O10="Lost",0,""))</f>
        <v>1</v>
      </c>
      <c r="Y10" s="25" t="str">
        <f aca="false">IF(E10="","Sim","")</f>
        <v/>
      </c>
    </row>
    <row r="11" customFormat="false" ht="15" hidden="false" customHeight="false" outlineLevel="0" collapsed="false">
      <c r="A11" s="25" t="s">
        <v>179</v>
      </c>
      <c r="B11" s="25" t="s">
        <v>67</v>
      </c>
      <c r="C11" s="25" t="s">
        <v>68</v>
      </c>
      <c r="D11" s="25" t="s">
        <v>69</v>
      </c>
      <c r="E11" s="25" t="s">
        <v>180</v>
      </c>
      <c r="F11" s="25" t="s">
        <v>146</v>
      </c>
      <c r="G11" s="26" t="n">
        <v>3178.24</v>
      </c>
      <c r="H11" s="27" t="n">
        <v>4540</v>
      </c>
      <c r="I11" s="25" t="s">
        <v>147</v>
      </c>
      <c r="K11" s="25" t="n">
        <v>2002</v>
      </c>
      <c r="L11" s="25" t="s">
        <v>160</v>
      </c>
      <c r="M11" s="25" t="s">
        <v>149</v>
      </c>
      <c r="N11" s="28" t="n">
        <v>3393</v>
      </c>
      <c r="O11" s="25" t="s">
        <v>54</v>
      </c>
      <c r="P11" s="29" t="n">
        <v>42722</v>
      </c>
      <c r="Q11" s="29" t="n">
        <v>42796</v>
      </c>
      <c r="R11" s="28" t="n">
        <v>3246</v>
      </c>
      <c r="S11" s="28" t="n">
        <f aca="false">IF(O11="Won",R11,IF(O11="Lost",0,N11))</f>
        <v>3246</v>
      </c>
      <c r="T11" s="30" t="n">
        <f aca="false">IF(AND(P11&lt;&gt;"",Q11&lt;&gt;""),Q11-P11,"")</f>
        <v>74</v>
      </c>
      <c r="U11" s="30" t="str">
        <f aca="false">IF(AND(O11="Engaging",P11&lt;&gt;""),'Leia-me'!$B$5-P11,"")</f>
        <v/>
      </c>
      <c r="V11" s="25" t="str">
        <f aca="false">IF(O11&lt;&gt;"Engaging","",IF(U11&lt;='Leia-me'!$B$6,"Saudável",IF(U11&lt;='Leia-me'!$B$7,"Esfriando",IF(U11&lt;='Leia-me'!$B$8,"Última chance","Zumbi"))))</f>
        <v/>
      </c>
      <c r="W11" s="25" t="n">
        <f aca="false">IF(O11="Won",1,IF(O11="Lost",0,""))</f>
        <v>1</v>
      </c>
      <c r="Y11" s="25" t="str">
        <f aca="false">IF(E11="","Sim","")</f>
        <v/>
      </c>
    </row>
    <row r="12" customFormat="false" ht="15" hidden="false" customHeight="false" outlineLevel="0" collapsed="false">
      <c r="A12" s="25" t="s">
        <v>181</v>
      </c>
      <c r="B12" s="25" t="s">
        <v>67</v>
      </c>
      <c r="C12" s="25" t="s">
        <v>68</v>
      </c>
      <c r="D12" s="25" t="s">
        <v>69</v>
      </c>
      <c r="E12" s="25" t="s">
        <v>180</v>
      </c>
      <c r="F12" s="25" t="s">
        <v>146</v>
      </c>
      <c r="G12" s="26" t="n">
        <v>3178.24</v>
      </c>
      <c r="H12" s="27" t="n">
        <v>4540</v>
      </c>
      <c r="I12" s="25" t="s">
        <v>147</v>
      </c>
      <c r="K12" s="25" t="n">
        <v>2002</v>
      </c>
      <c r="L12" s="25" t="s">
        <v>160</v>
      </c>
      <c r="M12" s="25" t="s">
        <v>149</v>
      </c>
      <c r="N12" s="28" t="n">
        <v>3393</v>
      </c>
      <c r="O12" s="25" t="s">
        <v>55</v>
      </c>
      <c r="P12" s="29" t="n">
        <v>42724</v>
      </c>
      <c r="Q12" s="29" t="n">
        <v>42795</v>
      </c>
      <c r="R12" s="28" t="n">
        <v>0</v>
      </c>
      <c r="S12" s="28" t="n">
        <f aca="false">IF(O12="Won",R12,IF(O12="Lost",0,N12))</f>
        <v>0</v>
      </c>
      <c r="T12" s="30" t="n">
        <f aca="false">IF(AND(P12&lt;&gt;"",Q12&lt;&gt;""),Q12-P12,"")</f>
        <v>71</v>
      </c>
      <c r="U12" s="30" t="str">
        <f aca="false">IF(AND(O12="Engaging",P12&lt;&gt;""),'Leia-me'!$B$5-P12,"")</f>
        <v/>
      </c>
      <c r="V12" s="25" t="str">
        <f aca="false">IF(O12&lt;&gt;"Engaging","",IF(U12&lt;='Leia-me'!$B$6,"Saudável",IF(U12&lt;='Leia-me'!$B$7,"Esfriando",IF(U12&lt;='Leia-me'!$B$8,"Última chance","Zumbi"))))</f>
        <v/>
      </c>
      <c r="W12" s="25" t="n">
        <f aca="false">IF(O12="Won",1,IF(O12="Lost",0,""))</f>
        <v>0</v>
      </c>
      <c r="Y12" s="25" t="str">
        <f aca="false">IF(E12="","Sim","")</f>
        <v/>
      </c>
    </row>
    <row r="13" customFormat="false" ht="15" hidden="false" customHeight="false" outlineLevel="0" collapsed="false">
      <c r="A13" s="25" t="s">
        <v>182</v>
      </c>
      <c r="B13" s="25" t="s">
        <v>67</v>
      </c>
      <c r="C13" s="25" t="s">
        <v>68</v>
      </c>
      <c r="D13" s="25" t="s">
        <v>69</v>
      </c>
      <c r="E13" s="25" t="s">
        <v>151</v>
      </c>
      <c r="F13" s="25" t="s">
        <v>146</v>
      </c>
      <c r="G13" s="26" t="n">
        <v>587.34</v>
      </c>
      <c r="H13" s="27" t="n">
        <v>1356</v>
      </c>
      <c r="I13" s="25" t="s">
        <v>152</v>
      </c>
      <c r="K13" s="25" t="n">
        <v>2012</v>
      </c>
      <c r="L13" s="25" t="s">
        <v>178</v>
      </c>
      <c r="M13" s="25" t="s">
        <v>171</v>
      </c>
      <c r="N13" s="28" t="n">
        <v>5482</v>
      </c>
      <c r="O13" s="25" t="s">
        <v>55</v>
      </c>
      <c r="P13" s="29" t="n">
        <v>42726</v>
      </c>
      <c r="Q13" s="29" t="n">
        <v>42821</v>
      </c>
      <c r="R13" s="28" t="n">
        <v>0</v>
      </c>
      <c r="S13" s="28" t="n">
        <f aca="false">IF(O13="Won",R13,IF(O13="Lost",0,N13))</f>
        <v>0</v>
      </c>
      <c r="T13" s="30" t="n">
        <f aca="false">IF(AND(P13&lt;&gt;"",Q13&lt;&gt;""),Q13-P13,"")</f>
        <v>95</v>
      </c>
      <c r="U13" s="30" t="str">
        <f aca="false">IF(AND(O13="Engaging",P13&lt;&gt;""),'Leia-me'!$B$5-P13,"")</f>
        <v/>
      </c>
      <c r="V13" s="25" t="str">
        <f aca="false">IF(O13&lt;&gt;"Engaging","",IF(U13&lt;='Leia-me'!$B$6,"Saudável",IF(U13&lt;='Leia-me'!$B$7,"Esfriando",IF(U13&lt;='Leia-me'!$B$8,"Última chance","Zumbi"))))</f>
        <v/>
      </c>
      <c r="W13" s="25" t="n">
        <f aca="false">IF(O13="Won",1,IF(O13="Lost",0,""))</f>
        <v>0</v>
      </c>
      <c r="Y13" s="25" t="str">
        <f aca="false">IF(E13="","Sim","")</f>
        <v/>
      </c>
    </row>
    <row r="14" customFormat="false" ht="15" hidden="false" customHeight="false" outlineLevel="0" collapsed="false">
      <c r="A14" s="25" t="s">
        <v>183</v>
      </c>
      <c r="B14" s="25" t="s">
        <v>67</v>
      </c>
      <c r="C14" s="25" t="s">
        <v>68</v>
      </c>
      <c r="D14" s="25" t="s">
        <v>69</v>
      </c>
      <c r="E14" s="25" t="s">
        <v>184</v>
      </c>
      <c r="F14" s="25" t="s">
        <v>185</v>
      </c>
      <c r="G14" s="26" t="n">
        <v>1520.66</v>
      </c>
      <c r="H14" s="27" t="n">
        <v>1806</v>
      </c>
      <c r="I14" s="25" t="s">
        <v>147</v>
      </c>
      <c r="K14" s="25" t="n">
        <v>2005</v>
      </c>
      <c r="L14" s="25" t="s">
        <v>186</v>
      </c>
      <c r="M14" s="25" t="s">
        <v>171</v>
      </c>
      <c r="N14" s="28" t="n">
        <v>550</v>
      </c>
      <c r="O14" s="25" t="s">
        <v>54</v>
      </c>
      <c r="P14" s="29" t="n">
        <v>42732</v>
      </c>
      <c r="Q14" s="29" t="n">
        <v>42795</v>
      </c>
      <c r="R14" s="28" t="n">
        <v>625</v>
      </c>
      <c r="S14" s="28" t="n">
        <f aca="false">IF(O14="Won",R14,IF(O14="Lost",0,N14))</f>
        <v>625</v>
      </c>
      <c r="T14" s="30" t="n">
        <f aca="false">IF(AND(P14&lt;&gt;"",Q14&lt;&gt;""),Q14-P14,"")</f>
        <v>63</v>
      </c>
      <c r="U14" s="30" t="str">
        <f aca="false">IF(AND(O14="Engaging",P14&lt;&gt;""),'Leia-me'!$B$5-P14,"")</f>
        <v/>
      </c>
      <c r="V14" s="25" t="str">
        <f aca="false">IF(O14&lt;&gt;"Engaging","",IF(U14&lt;='Leia-me'!$B$6,"Saudável",IF(U14&lt;='Leia-me'!$B$7,"Esfriando",IF(U14&lt;='Leia-me'!$B$8,"Última chance","Zumbi"))))</f>
        <v/>
      </c>
      <c r="W14" s="25" t="n">
        <f aca="false">IF(O14="Won",1,IF(O14="Lost",0,""))</f>
        <v>1</v>
      </c>
      <c r="Y14" s="25" t="str">
        <f aca="false">IF(E14="","Sim","")</f>
        <v/>
      </c>
    </row>
    <row r="15" customFormat="false" ht="15" hidden="false" customHeight="false" outlineLevel="0" collapsed="false">
      <c r="A15" s="25" t="s">
        <v>187</v>
      </c>
      <c r="B15" s="25" t="s">
        <v>67</v>
      </c>
      <c r="C15" s="25" t="s">
        <v>68</v>
      </c>
      <c r="D15" s="25" t="s">
        <v>69</v>
      </c>
      <c r="E15" s="25" t="s">
        <v>188</v>
      </c>
      <c r="F15" s="25" t="s">
        <v>185</v>
      </c>
      <c r="G15" s="26" t="n">
        <v>1008.06</v>
      </c>
      <c r="H15" s="27" t="n">
        <v>1238</v>
      </c>
      <c r="I15" s="25" t="s">
        <v>147</v>
      </c>
      <c r="K15" s="25" t="n">
        <v>1983</v>
      </c>
      <c r="L15" s="25" t="s">
        <v>178</v>
      </c>
      <c r="M15" s="25" t="s">
        <v>171</v>
      </c>
      <c r="N15" s="28" t="n">
        <v>5482</v>
      </c>
      <c r="O15" s="25" t="s">
        <v>54</v>
      </c>
      <c r="P15" s="29" t="n">
        <v>42733</v>
      </c>
      <c r="Q15" s="29" t="n">
        <v>42821</v>
      </c>
      <c r="R15" s="28" t="n">
        <v>5459</v>
      </c>
      <c r="S15" s="28" t="n">
        <f aca="false">IF(O15="Won",R15,IF(O15="Lost",0,N15))</f>
        <v>5459</v>
      </c>
      <c r="T15" s="30" t="n">
        <f aca="false">IF(AND(P15&lt;&gt;"",Q15&lt;&gt;""),Q15-P15,"")</f>
        <v>88</v>
      </c>
      <c r="U15" s="30" t="str">
        <f aca="false">IF(AND(O15="Engaging",P15&lt;&gt;""),'Leia-me'!$B$5-P15,"")</f>
        <v/>
      </c>
      <c r="V15" s="25" t="str">
        <f aca="false">IF(O15&lt;&gt;"Engaging","",IF(U15&lt;='Leia-me'!$B$6,"Saudável",IF(U15&lt;='Leia-me'!$B$7,"Esfriando",IF(U15&lt;='Leia-me'!$B$8,"Última chance","Zumbi"))))</f>
        <v/>
      </c>
      <c r="W15" s="25" t="n">
        <f aca="false">IF(O15="Won",1,IF(O15="Lost",0,""))</f>
        <v>1</v>
      </c>
      <c r="Y15" s="25" t="str">
        <f aca="false">IF(E15="","Sim","")</f>
        <v/>
      </c>
    </row>
    <row r="16" customFormat="false" ht="15" hidden="false" customHeight="false" outlineLevel="0" collapsed="false">
      <c r="A16" s="25" t="s">
        <v>189</v>
      </c>
      <c r="B16" s="25" t="s">
        <v>67</v>
      </c>
      <c r="C16" s="25" t="s">
        <v>68</v>
      </c>
      <c r="D16" s="25" t="s">
        <v>69</v>
      </c>
      <c r="E16" s="25" t="s">
        <v>176</v>
      </c>
      <c r="F16" s="25" t="s">
        <v>177</v>
      </c>
      <c r="G16" s="26" t="n">
        <v>1698.2</v>
      </c>
      <c r="H16" s="27" t="n">
        <v>3798</v>
      </c>
      <c r="I16" s="25" t="s">
        <v>147</v>
      </c>
      <c r="K16" s="25" t="n">
        <v>1987</v>
      </c>
      <c r="L16" s="25" t="s">
        <v>160</v>
      </c>
      <c r="M16" s="25" t="s">
        <v>149</v>
      </c>
      <c r="N16" s="28" t="n">
        <v>3393</v>
      </c>
      <c r="O16" s="25" t="s">
        <v>54</v>
      </c>
      <c r="P16" s="29" t="n">
        <v>42733</v>
      </c>
      <c r="Q16" s="29" t="n">
        <v>42817</v>
      </c>
      <c r="R16" s="28" t="n">
        <v>4148</v>
      </c>
      <c r="S16" s="28" t="n">
        <f aca="false">IF(O16="Won",R16,IF(O16="Lost",0,N16))</f>
        <v>4148</v>
      </c>
      <c r="T16" s="30" t="n">
        <f aca="false">IF(AND(P16&lt;&gt;"",Q16&lt;&gt;""),Q16-P16,"")</f>
        <v>84</v>
      </c>
      <c r="U16" s="30" t="str">
        <f aca="false">IF(AND(O16="Engaging",P16&lt;&gt;""),'Leia-me'!$B$5-P16,"")</f>
        <v/>
      </c>
      <c r="V16" s="25" t="str">
        <f aca="false">IF(O16&lt;&gt;"Engaging","",IF(U16&lt;='Leia-me'!$B$6,"Saudável",IF(U16&lt;='Leia-me'!$B$7,"Esfriando",IF(U16&lt;='Leia-me'!$B$8,"Última chance","Zumbi"))))</f>
        <v/>
      </c>
      <c r="W16" s="25" t="n">
        <f aca="false">IF(O16="Won",1,IF(O16="Lost",0,""))</f>
        <v>1</v>
      </c>
      <c r="Y16" s="25" t="str">
        <f aca="false">IF(E16="","Sim","")</f>
        <v/>
      </c>
    </row>
    <row r="17" customFormat="false" ht="15" hidden="false" customHeight="false" outlineLevel="0" collapsed="false">
      <c r="A17" s="25" t="s">
        <v>190</v>
      </c>
      <c r="B17" s="25" t="s">
        <v>67</v>
      </c>
      <c r="C17" s="25" t="s">
        <v>68</v>
      </c>
      <c r="D17" s="25" t="s">
        <v>69</v>
      </c>
      <c r="E17" s="25" t="s">
        <v>191</v>
      </c>
      <c r="F17" s="25" t="s">
        <v>192</v>
      </c>
      <c r="G17" s="26" t="n">
        <v>2714.9</v>
      </c>
      <c r="H17" s="27" t="n">
        <v>2641</v>
      </c>
      <c r="I17" s="25" t="s">
        <v>147</v>
      </c>
      <c r="J17" s="25" t="s">
        <v>193</v>
      </c>
      <c r="K17" s="25" t="n">
        <v>1998</v>
      </c>
      <c r="L17" s="25" t="s">
        <v>178</v>
      </c>
      <c r="M17" s="25" t="s">
        <v>171</v>
      </c>
      <c r="N17" s="28" t="n">
        <v>5482</v>
      </c>
      <c r="O17" s="25" t="s">
        <v>54</v>
      </c>
      <c r="P17" s="29" t="n">
        <v>42736</v>
      </c>
      <c r="Q17" s="29" t="n">
        <v>42795</v>
      </c>
      <c r="R17" s="28" t="n">
        <v>5087</v>
      </c>
      <c r="S17" s="28" t="n">
        <f aca="false">IF(O17="Won",R17,IF(O17="Lost",0,N17))</f>
        <v>5087</v>
      </c>
      <c r="T17" s="30" t="n">
        <f aca="false">IF(AND(P17&lt;&gt;"",Q17&lt;&gt;""),Q17-P17,"")</f>
        <v>59</v>
      </c>
      <c r="U17" s="30" t="str">
        <f aca="false">IF(AND(O17="Engaging",P17&lt;&gt;""),'Leia-me'!$B$5-P17,"")</f>
        <v/>
      </c>
      <c r="V17" s="25" t="str">
        <f aca="false">IF(O17&lt;&gt;"Engaging","",IF(U17&lt;='Leia-me'!$B$6,"Saudável",IF(U17&lt;='Leia-me'!$B$7,"Esfriando",IF(U17&lt;='Leia-me'!$B$8,"Última chance","Zumbi"))))</f>
        <v/>
      </c>
      <c r="W17" s="25" t="n">
        <f aca="false">IF(O17="Won",1,IF(O17="Lost",0,""))</f>
        <v>1</v>
      </c>
      <c r="Y17" s="25" t="str">
        <f aca="false">IF(E17="","Sim","")</f>
        <v/>
      </c>
    </row>
    <row r="18" customFormat="false" ht="15" hidden="false" customHeight="false" outlineLevel="0" collapsed="false">
      <c r="A18" s="25" t="s">
        <v>194</v>
      </c>
      <c r="B18" s="25" t="s">
        <v>67</v>
      </c>
      <c r="C18" s="25" t="s">
        <v>68</v>
      </c>
      <c r="D18" s="25" t="s">
        <v>69</v>
      </c>
      <c r="E18" s="25" t="s">
        <v>195</v>
      </c>
      <c r="F18" s="25" t="s">
        <v>185</v>
      </c>
      <c r="G18" s="26" t="n">
        <v>8170.38</v>
      </c>
      <c r="H18" s="27" t="n">
        <v>16499</v>
      </c>
      <c r="I18" s="25" t="s">
        <v>196</v>
      </c>
      <c r="K18" s="25" t="n">
        <v>1997</v>
      </c>
      <c r="L18" s="25" t="s">
        <v>148</v>
      </c>
      <c r="M18" s="25" t="s">
        <v>149</v>
      </c>
      <c r="N18" s="28" t="n">
        <v>55</v>
      </c>
      <c r="O18" s="25" t="s">
        <v>54</v>
      </c>
      <c r="P18" s="29" t="n">
        <v>42737</v>
      </c>
      <c r="Q18" s="29" t="n">
        <v>42796</v>
      </c>
      <c r="R18" s="28" t="n">
        <v>60</v>
      </c>
      <c r="S18" s="28" t="n">
        <f aca="false">IF(O18="Won",R18,IF(O18="Lost",0,N18))</f>
        <v>60</v>
      </c>
      <c r="T18" s="30" t="n">
        <f aca="false">IF(AND(P18&lt;&gt;"",Q18&lt;&gt;""),Q18-P18,"")</f>
        <v>59</v>
      </c>
      <c r="U18" s="30" t="str">
        <f aca="false">IF(AND(O18="Engaging",P18&lt;&gt;""),'Leia-me'!$B$5-P18,"")</f>
        <v/>
      </c>
      <c r="V18" s="25" t="str">
        <f aca="false">IF(O18&lt;&gt;"Engaging","",IF(U18&lt;='Leia-me'!$B$6,"Saudável",IF(U18&lt;='Leia-me'!$B$7,"Esfriando",IF(U18&lt;='Leia-me'!$B$8,"Última chance","Zumbi"))))</f>
        <v/>
      </c>
      <c r="W18" s="25" t="n">
        <f aca="false">IF(O18="Won",1,IF(O18="Lost",0,""))</f>
        <v>1</v>
      </c>
      <c r="Y18" s="25" t="str">
        <f aca="false">IF(E18="","Sim","")</f>
        <v/>
      </c>
    </row>
    <row r="19" customFormat="false" ht="15" hidden="false" customHeight="false" outlineLevel="0" collapsed="false">
      <c r="A19" s="25" t="s">
        <v>197</v>
      </c>
      <c r="B19" s="25" t="s">
        <v>67</v>
      </c>
      <c r="C19" s="25" t="s">
        <v>68</v>
      </c>
      <c r="D19" s="25" t="s">
        <v>69</v>
      </c>
      <c r="E19" s="25" t="s">
        <v>198</v>
      </c>
      <c r="F19" s="25" t="s">
        <v>177</v>
      </c>
      <c r="G19" s="26" t="n">
        <v>2819.5</v>
      </c>
      <c r="H19" s="27" t="n">
        <v>7227</v>
      </c>
      <c r="I19" s="25" t="s">
        <v>147</v>
      </c>
      <c r="J19" s="25" t="s">
        <v>199</v>
      </c>
      <c r="K19" s="25" t="n">
        <v>1991</v>
      </c>
      <c r="L19" s="25" t="s">
        <v>160</v>
      </c>
      <c r="M19" s="25" t="s">
        <v>149</v>
      </c>
      <c r="N19" s="28" t="n">
        <v>3393</v>
      </c>
      <c r="O19" s="25" t="s">
        <v>55</v>
      </c>
      <c r="P19" s="29" t="n">
        <v>42740</v>
      </c>
      <c r="Q19" s="29" t="n">
        <v>42819</v>
      </c>
      <c r="R19" s="28" t="n">
        <v>0</v>
      </c>
      <c r="S19" s="28" t="n">
        <f aca="false">IF(O19="Won",R19,IF(O19="Lost",0,N19))</f>
        <v>0</v>
      </c>
      <c r="T19" s="30" t="n">
        <f aca="false">IF(AND(P19&lt;&gt;"",Q19&lt;&gt;""),Q19-P19,"")</f>
        <v>79</v>
      </c>
      <c r="U19" s="30" t="str">
        <f aca="false">IF(AND(O19="Engaging",P19&lt;&gt;""),'Leia-me'!$B$5-P19,"")</f>
        <v/>
      </c>
      <c r="V19" s="25" t="str">
        <f aca="false">IF(O19&lt;&gt;"Engaging","",IF(U19&lt;='Leia-me'!$B$6,"Saudável",IF(U19&lt;='Leia-me'!$B$7,"Esfriando",IF(U19&lt;='Leia-me'!$B$8,"Última chance","Zumbi"))))</f>
        <v/>
      </c>
      <c r="W19" s="25" t="n">
        <f aca="false">IF(O19="Won",1,IF(O19="Lost",0,""))</f>
        <v>0</v>
      </c>
      <c r="Y19" s="25" t="str">
        <f aca="false">IF(E19="","Sim","")</f>
        <v/>
      </c>
    </row>
    <row r="20" customFormat="false" ht="15" hidden="false" customHeight="false" outlineLevel="0" collapsed="false">
      <c r="A20" s="25" t="s">
        <v>200</v>
      </c>
      <c r="B20" s="25" t="s">
        <v>67</v>
      </c>
      <c r="C20" s="25" t="s">
        <v>68</v>
      </c>
      <c r="D20" s="25" t="s">
        <v>69</v>
      </c>
      <c r="E20" s="25" t="s">
        <v>198</v>
      </c>
      <c r="F20" s="25" t="s">
        <v>177</v>
      </c>
      <c r="G20" s="26" t="n">
        <v>2819.5</v>
      </c>
      <c r="H20" s="27" t="n">
        <v>7227</v>
      </c>
      <c r="I20" s="25" t="s">
        <v>147</v>
      </c>
      <c r="J20" s="25" t="s">
        <v>199</v>
      </c>
      <c r="K20" s="25" t="n">
        <v>1991</v>
      </c>
      <c r="L20" s="25" t="s">
        <v>160</v>
      </c>
      <c r="M20" s="25" t="s">
        <v>149</v>
      </c>
      <c r="N20" s="28" t="n">
        <v>3393</v>
      </c>
      <c r="O20" s="25" t="s">
        <v>55</v>
      </c>
      <c r="P20" s="29" t="n">
        <v>42741</v>
      </c>
      <c r="Q20" s="29" t="n">
        <v>42815</v>
      </c>
      <c r="R20" s="28" t="n">
        <v>0</v>
      </c>
      <c r="S20" s="28" t="n">
        <f aca="false">IF(O20="Won",R20,IF(O20="Lost",0,N20))</f>
        <v>0</v>
      </c>
      <c r="T20" s="30" t="n">
        <f aca="false">IF(AND(P20&lt;&gt;"",Q20&lt;&gt;""),Q20-P20,"")</f>
        <v>74</v>
      </c>
      <c r="U20" s="30" t="str">
        <f aca="false">IF(AND(O20="Engaging",P20&lt;&gt;""),'Leia-me'!$B$5-P20,"")</f>
        <v/>
      </c>
      <c r="V20" s="25" t="str">
        <f aca="false">IF(O20&lt;&gt;"Engaging","",IF(U20&lt;='Leia-me'!$B$6,"Saudável",IF(U20&lt;='Leia-me'!$B$7,"Esfriando",IF(U20&lt;='Leia-me'!$B$8,"Última chance","Zumbi"))))</f>
        <v/>
      </c>
      <c r="W20" s="25" t="n">
        <f aca="false">IF(O20="Won",1,IF(O20="Lost",0,""))</f>
        <v>0</v>
      </c>
      <c r="Y20" s="25" t="str">
        <f aca="false">IF(E20="","Sim","")</f>
        <v/>
      </c>
    </row>
    <row r="21" customFormat="false" ht="15" hidden="false" customHeight="false" outlineLevel="0" collapsed="false">
      <c r="A21" s="25" t="s">
        <v>201</v>
      </c>
      <c r="B21" s="25" t="s">
        <v>67</v>
      </c>
      <c r="C21" s="25" t="s">
        <v>68</v>
      </c>
      <c r="D21" s="25" t="s">
        <v>69</v>
      </c>
      <c r="E21" s="25" t="s">
        <v>180</v>
      </c>
      <c r="F21" s="25" t="s">
        <v>146</v>
      </c>
      <c r="G21" s="26" t="n">
        <v>3178.24</v>
      </c>
      <c r="H21" s="27" t="n">
        <v>4540</v>
      </c>
      <c r="I21" s="25" t="s">
        <v>147</v>
      </c>
      <c r="K21" s="25" t="n">
        <v>2002</v>
      </c>
      <c r="L21" s="25" t="s">
        <v>186</v>
      </c>
      <c r="M21" s="25" t="s">
        <v>171</v>
      </c>
      <c r="N21" s="28" t="n">
        <v>550</v>
      </c>
      <c r="O21" s="25" t="s">
        <v>54</v>
      </c>
      <c r="P21" s="29" t="n">
        <v>42742</v>
      </c>
      <c r="Q21" s="29" t="n">
        <v>42802</v>
      </c>
      <c r="R21" s="28" t="n">
        <v>622</v>
      </c>
      <c r="S21" s="28" t="n">
        <f aca="false">IF(O21="Won",R21,IF(O21="Lost",0,N21))</f>
        <v>622</v>
      </c>
      <c r="T21" s="30" t="n">
        <f aca="false">IF(AND(P21&lt;&gt;"",Q21&lt;&gt;""),Q21-P21,"")</f>
        <v>60</v>
      </c>
      <c r="U21" s="30" t="str">
        <f aca="false">IF(AND(O21="Engaging",P21&lt;&gt;""),'Leia-me'!$B$5-P21,"")</f>
        <v/>
      </c>
      <c r="V21" s="25" t="str">
        <f aca="false">IF(O21&lt;&gt;"Engaging","",IF(U21&lt;='Leia-me'!$B$6,"Saudável",IF(U21&lt;='Leia-me'!$B$7,"Esfriando",IF(U21&lt;='Leia-me'!$B$8,"Última chance","Zumbi"))))</f>
        <v/>
      </c>
      <c r="W21" s="25" t="n">
        <f aca="false">IF(O21="Won",1,IF(O21="Lost",0,""))</f>
        <v>1</v>
      </c>
      <c r="Y21" s="25" t="str">
        <f aca="false">IF(E21="","Sim","")</f>
        <v/>
      </c>
    </row>
    <row r="22" customFormat="false" ht="15" hidden="false" customHeight="false" outlineLevel="0" collapsed="false">
      <c r="A22" s="25" t="s">
        <v>202</v>
      </c>
      <c r="B22" s="25" t="s">
        <v>67</v>
      </c>
      <c r="C22" s="25" t="s">
        <v>68</v>
      </c>
      <c r="D22" s="25" t="s">
        <v>69</v>
      </c>
      <c r="E22" s="25" t="s">
        <v>167</v>
      </c>
      <c r="F22" s="25" t="s">
        <v>168</v>
      </c>
      <c r="G22" s="26" t="n">
        <v>2173.98</v>
      </c>
      <c r="H22" s="27" t="n">
        <v>2928</v>
      </c>
      <c r="I22" s="25" t="s">
        <v>147</v>
      </c>
      <c r="J22" s="25" t="s">
        <v>169</v>
      </c>
      <c r="K22" s="25" t="n">
        <v>1995</v>
      </c>
      <c r="L22" s="25" t="s">
        <v>178</v>
      </c>
      <c r="M22" s="25" t="s">
        <v>171</v>
      </c>
      <c r="N22" s="28" t="n">
        <v>5482</v>
      </c>
      <c r="O22" s="25" t="s">
        <v>54</v>
      </c>
      <c r="P22" s="29" t="n">
        <v>42743</v>
      </c>
      <c r="Q22" s="29" t="n">
        <v>42812</v>
      </c>
      <c r="R22" s="28" t="n">
        <v>5210</v>
      </c>
      <c r="S22" s="28" t="n">
        <f aca="false">IF(O22="Won",R22,IF(O22="Lost",0,N22))</f>
        <v>5210</v>
      </c>
      <c r="T22" s="30" t="n">
        <f aca="false">IF(AND(P22&lt;&gt;"",Q22&lt;&gt;""),Q22-P22,"")</f>
        <v>69</v>
      </c>
      <c r="U22" s="30" t="str">
        <f aca="false">IF(AND(O22="Engaging",P22&lt;&gt;""),'Leia-me'!$B$5-P22,"")</f>
        <v/>
      </c>
      <c r="V22" s="25" t="str">
        <f aca="false">IF(O22&lt;&gt;"Engaging","",IF(U22&lt;='Leia-me'!$B$6,"Saudável",IF(U22&lt;='Leia-me'!$B$7,"Esfriando",IF(U22&lt;='Leia-me'!$B$8,"Última chance","Zumbi"))))</f>
        <v/>
      </c>
      <c r="W22" s="25" t="n">
        <f aca="false">IF(O22="Won",1,IF(O22="Lost",0,""))</f>
        <v>1</v>
      </c>
      <c r="Y22" s="25" t="str">
        <f aca="false">IF(E22="","Sim","")</f>
        <v/>
      </c>
    </row>
    <row r="23" customFormat="false" ht="15" hidden="false" customHeight="false" outlineLevel="0" collapsed="false">
      <c r="A23" s="25" t="s">
        <v>203</v>
      </c>
      <c r="B23" s="25" t="s">
        <v>67</v>
      </c>
      <c r="C23" s="25" t="s">
        <v>68</v>
      </c>
      <c r="D23" s="25" t="s">
        <v>69</v>
      </c>
      <c r="E23" s="25" t="s">
        <v>173</v>
      </c>
      <c r="F23" s="25" t="s">
        <v>146</v>
      </c>
      <c r="G23" s="26" t="n">
        <v>647.18</v>
      </c>
      <c r="H23" s="27" t="n">
        <v>1185</v>
      </c>
      <c r="I23" s="25" t="s">
        <v>174</v>
      </c>
      <c r="K23" s="25" t="n">
        <v>1986</v>
      </c>
      <c r="L23" s="25" t="s">
        <v>148</v>
      </c>
      <c r="M23" s="25" t="s">
        <v>149</v>
      </c>
      <c r="N23" s="28" t="n">
        <v>55</v>
      </c>
      <c r="O23" s="25" t="s">
        <v>54</v>
      </c>
      <c r="P23" s="29" t="n">
        <v>42744</v>
      </c>
      <c r="Q23" s="29" t="n">
        <v>42809</v>
      </c>
      <c r="R23" s="28" t="n">
        <v>56</v>
      </c>
      <c r="S23" s="28" t="n">
        <f aca="false">IF(O23="Won",R23,IF(O23="Lost",0,N23))</f>
        <v>56</v>
      </c>
      <c r="T23" s="30" t="n">
        <f aca="false">IF(AND(P23&lt;&gt;"",Q23&lt;&gt;""),Q23-P23,"")</f>
        <v>65</v>
      </c>
      <c r="U23" s="30" t="str">
        <f aca="false">IF(AND(O23="Engaging",P23&lt;&gt;""),'Leia-me'!$B$5-P23,"")</f>
        <v/>
      </c>
      <c r="V23" s="25" t="str">
        <f aca="false">IF(O23&lt;&gt;"Engaging","",IF(U23&lt;='Leia-me'!$B$6,"Saudável",IF(U23&lt;='Leia-me'!$B$7,"Esfriando",IF(U23&lt;='Leia-me'!$B$8,"Última chance","Zumbi"))))</f>
        <v/>
      </c>
      <c r="W23" s="25" t="n">
        <f aca="false">IF(O23="Won",1,IF(O23="Lost",0,""))</f>
        <v>1</v>
      </c>
      <c r="Y23" s="25" t="str">
        <f aca="false">IF(E23="","Sim","")</f>
        <v/>
      </c>
    </row>
    <row r="24" customFormat="false" ht="15" hidden="false" customHeight="false" outlineLevel="0" collapsed="false">
      <c r="A24" s="25" t="s">
        <v>204</v>
      </c>
      <c r="B24" s="25" t="s">
        <v>67</v>
      </c>
      <c r="C24" s="25" t="s">
        <v>68</v>
      </c>
      <c r="D24" s="25" t="s">
        <v>69</v>
      </c>
      <c r="E24" s="25" t="s">
        <v>188</v>
      </c>
      <c r="F24" s="25" t="s">
        <v>185</v>
      </c>
      <c r="G24" s="26" t="n">
        <v>1008.06</v>
      </c>
      <c r="H24" s="27" t="n">
        <v>1238</v>
      </c>
      <c r="I24" s="25" t="s">
        <v>147</v>
      </c>
      <c r="K24" s="25" t="n">
        <v>1983</v>
      </c>
      <c r="L24" s="25" t="s">
        <v>148</v>
      </c>
      <c r="M24" s="25" t="s">
        <v>149</v>
      </c>
      <c r="N24" s="28" t="n">
        <v>55</v>
      </c>
      <c r="O24" s="25" t="s">
        <v>54</v>
      </c>
      <c r="P24" s="29" t="n">
        <v>42744</v>
      </c>
      <c r="Q24" s="29" t="n">
        <v>42795</v>
      </c>
      <c r="R24" s="28" t="n">
        <v>65</v>
      </c>
      <c r="S24" s="28" t="n">
        <f aca="false">IF(O24="Won",R24,IF(O24="Lost",0,N24))</f>
        <v>65</v>
      </c>
      <c r="T24" s="30" t="n">
        <f aca="false">IF(AND(P24&lt;&gt;"",Q24&lt;&gt;""),Q24-P24,"")</f>
        <v>51</v>
      </c>
      <c r="U24" s="30" t="str">
        <f aca="false">IF(AND(O24="Engaging",P24&lt;&gt;""),'Leia-me'!$B$5-P24,"")</f>
        <v/>
      </c>
      <c r="V24" s="25" t="str">
        <f aca="false">IF(O24&lt;&gt;"Engaging","",IF(U24&lt;='Leia-me'!$B$6,"Saudável",IF(U24&lt;='Leia-me'!$B$7,"Esfriando",IF(U24&lt;='Leia-me'!$B$8,"Última chance","Zumbi"))))</f>
        <v/>
      </c>
      <c r="W24" s="25" t="n">
        <f aca="false">IF(O24="Won",1,IF(O24="Lost",0,""))</f>
        <v>1</v>
      </c>
      <c r="Y24" s="25" t="str">
        <f aca="false">IF(E24="","Sim","")</f>
        <v/>
      </c>
    </row>
    <row r="25" customFormat="false" ht="15" hidden="false" customHeight="false" outlineLevel="0" collapsed="false">
      <c r="A25" s="25" t="s">
        <v>205</v>
      </c>
      <c r="B25" s="25" t="s">
        <v>67</v>
      </c>
      <c r="C25" s="25" t="s">
        <v>68</v>
      </c>
      <c r="D25" s="25" t="s">
        <v>69</v>
      </c>
      <c r="E25" s="25" t="s">
        <v>169</v>
      </c>
      <c r="F25" s="25" t="s">
        <v>168</v>
      </c>
      <c r="G25" s="26" t="n">
        <v>2403.58</v>
      </c>
      <c r="H25" s="27" t="n">
        <v>8801</v>
      </c>
      <c r="I25" s="25" t="s">
        <v>147</v>
      </c>
      <c r="K25" s="25" t="n">
        <v>1986</v>
      </c>
      <c r="L25" s="25" t="s">
        <v>148</v>
      </c>
      <c r="M25" s="25" t="s">
        <v>149</v>
      </c>
      <c r="N25" s="28" t="n">
        <v>55</v>
      </c>
      <c r="O25" s="25" t="s">
        <v>54</v>
      </c>
      <c r="P25" s="29" t="n">
        <v>42745</v>
      </c>
      <c r="Q25" s="29" t="n">
        <v>42820</v>
      </c>
      <c r="R25" s="28" t="n">
        <v>59</v>
      </c>
      <c r="S25" s="28" t="n">
        <f aca="false">IF(O25="Won",R25,IF(O25="Lost",0,N25))</f>
        <v>59</v>
      </c>
      <c r="T25" s="30" t="n">
        <f aca="false">IF(AND(P25&lt;&gt;"",Q25&lt;&gt;""),Q25-P25,"")</f>
        <v>75</v>
      </c>
      <c r="U25" s="30" t="str">
        <f aca="false">IF(AND(O25="Engaging",P25&lt;&gt;""),'Leia-me'!$B$5-P25,"")</f>
        <v/>
      </c>
      <c r="V25" s="25" t="str">
        <f aca="false">IF(O25&lt;&gt;"Engaging","",IF(U25&lt;='Leia-me'!$B$6,"Saudável",IF(U25&lt;='Leia-me'!$B$7,"Esfriando",IF(U25&lt;='Leia-me'!$B$8,"Última chance","Zumbi"))))</f>
        <v/>
      </c>
      <c r="W25" s="25" t="n">
        <f aca="false">IF(O25="Won",1,IF(O25="Lost",0,""))</f>
        <v>1</v>
      </c>
      <c r="Y25" s="25" t="str">
        <f aca="false">IF(E25="","Sim","")</f>
        <v/>
      </c>
    </row>
    <row r="26" customFormat="false" ht="15" hidden="false" customHeight="false" outlineLevel="0" collapsed="false">
      <c r="A26" s="25" t="s">
        <v>206</v>
      </c>
      <c r="B26" s="25" t="s">
        <v>67</v>
      </c>
      <c r="C26" s="25" t="s">
        <v>68</v>
      </c>
      <c r="D26" s="25" t="s">
        <v>69</v>
      </c>
      <c r="E26" s="25" t="s">
        <v>207</v>
      </c>
      <c r="F26" s="25" t="s">
        <v>168</v>
      </c>
      <c r="G26" s="26" t="n">
        <v>375.43</v>
      </c>
      <c r="H26" s="27" t="n">
        <v>1190</v>
      </c>
      <c r="I26" s="25" t="s">
        <v>147</v>
      </c>
      <c r="K26" s="25" t="n">
        <v>1985</v>
      </c>
      <c r="L26" s="25" t="s">
        <v>148</v>
      </c>
      <c r="M26" s="25" t="s">
        <v>149</v>
      </c>
      <c r="N26" s="28" t="n">
        <v>55</v>
      </c>
      <c r="O26" s="25" t="s">
        <v>54</v>
      </c>
      <c r="P26" s="29" t="n">
        <v>42748</v>
      </c>
      <c r="Q26" s="29" t="n">
        <v>42810</v>
      </c>
      <c r="R26" s="28" t="n">
        <v>58</v>
      </c>
      <c r="S26" s="28" t="n">
        <f aca="false">IF(O26="Won",R26,IF(O26="Lost",0,N26))</f>
        <v>58</v>
      </c>
      <c r="T26" s="30" t="n">
        <f aca="false">IF(AND(P26&lt;&gt;"",Q26&lt;&gt;""),Q26-P26,"")</f>
        <v>62</v>
      </c>
      <c r="U26" s="30" t="str">
        <f aca="false">IF(AND(O26="Engaging",P26&lt;&gt;""),'Leia-me'!$B$5-P26,"")</f>
        <v/>
      </c>
      <c r="V26" s="25" t="str">
        <f aca="false">IF(O26&lt;&gt;"Engaging","",IF(U26&lt;='Leia-me'!$B$6,"Saudável",IF(U26&lt;='Leia-me'!$B$7,"Esfriando",IF(U26&lt;='Leia-me'!$B$8,"Última chance","Zumbi"))))</f>
        <v/>
      </c>
      <c r="W26" s="25" t="n">
        <f aca="false">IF(O26="Won",1,IF(O26="Lost",0,""))</f>
        <v>1</v>
      </c>
      <c r="Y26" s="25" t="str">
        <f aca="false">IF(E26="","Sim","")</f>
        <v/>
      </c>
    </row>
    <row r="27" customFormat="false" ht="15" hidden="false" customHeight="false" outlineLevel="0" collapsed="false">
      <c r="A27" s="25" t="s">
        <v>208</v>
      </c>
      <c r="B27" s="25" t="s">
        <v>67</v>
      </c>
      <c r="C27" s="25" t="s">
        <v>68</v>
      </c>
      <c r="D27" s="25" t="s">
        <v>69</v>
      </c>
      <c r="E27" s="25" t="s">
        <v>162</v>
      </c>
      <c r="F27" s="25" t="s">
        <v>155</v>
      </c>
      <c r="G27" s="26" t="n">
        <v>5266.09</v>
      </c>
      <c r="H27" s="27" t="n">
        <v>8595</v>
      </c>
      <c r="I27" s="25" t="s">
        <v>147</v>
      </c>
      <c r="J27" s="25" t="s">
        <v>156</v>
      </c>
      <c r="K27" s="25" t="n">
        <v>1988</v>
      </c>
      <c r="L27" s="25" t="s">
        <v>148</v>
      </c>
      <c r="M27" s="25" t="s">
        <v>149</v>
      </c>
      <c r="N27" s="28" t="n">
        <v>55</v>
      </c>
      <c r="O27" s="25" t="s">
        <v>54</v>
      </c>
      <c r="P27" s="29" t="n">
        <v>42748</v>
      </c>
      <c r="Q27" s="29" t="n">
        <v>42821</v>
      </c>
      <c r="R27" s="28" t="n">
        <v>58</v>
      </c>
      <c r="S27" s="28" t="n">
        <f aca="false">IF(O27="Won",R27,IF(O27="Lost",0,N27))</f>
        <v>58</v>
      </c>
      <c r="T27" s="30" t="n">
        <f aca="false">IF(AND(P27&lt;&gt;"",Q27&lt;&gt;""),Q27-P27,"")</f>
        <v>73</v>
      </c>
      <c r="U27" s="30" t="str">
        <f aca="false">IF(AND(O27="Engaging",P27&lt;&gt;""),'Leia-me'!$B$5-P27,"")</f>
        <v/>
      </c>
      <c r="V27" s="25" t="str">
        <f aca="false">IF(O27&lt;&gt;"Engaging","",IF(U27&lt;='Leia-me'!$B$6,"Saudável",IF(U27&lt;='Leia-me'!$B$7,"Esfriando",IF(U27&lt;='Leia-me'!$B$8,"Última chance","Zumbi"))))</f>
        <v/>
      </c>
      <c r="W27" s="25" t="n">
        <f aca="false">IF(O27="Won",1,IF(O27="Lost",0,""))</f>
        <v>1</v>
      </c>
      <c r="Y27" s="25" t="str">
        <f aca="false">IF(E27="","Sim","")</f>
        <v/>
      </c>
    </row>
    <row r="28" customFormat="false" ht="15" hidden="false" customHeight="false" outlineLevel="0" collapsed="false">
      <c r="A28" s="25" t="s">
        <v>209</v>
      </c>
      <c r="B28" s="25" t="s">
        <v>67</v>
      </c>
      <c r="C28" s="25" t="s">
        <v>68</v>
      </c>
      <c r="D28" s="25" t="s">
        <v>69</v>
      </c>
      <c r="E28" s="25" t="s">
        <v>210</v>
      </c>
      <c r="F28" s="25" t="s">
        <v>211</v>
      </c>
      <c r="G28" s="26" t="n">
        <v>718.62</v>
      </c>
      <c r="H28" s="27" t="n">
        <v>2448</v>
      </c>
      <c r="I28" s="25" t="s">
        <v>147</v>
      </c>
      <c r="K28" s="25" t="n">
        <v>2001</v>
      </c>
      <c r="L28" s="25" t="s">
        <v>160</v>
      </c>
      <c r="M28" s="25" t="s">
        <v>149</v>
      </c>
      <c r="N28" s="28" t="n">
        <v>3393</v>
      </c>
      <c r="O28" s="25" t="s">
        <v>55</v>
      </c>
      <c r="P28" s="29" t="n">
        <v>42756</v>
      </c>
      <c r="Q28" s="29" t="n">
        <v>42803</v>
      </c>
      <c r="R28" s="28" t="n">
        <v>0</v>
      </c>
      <c r="S28" s="28" t="n">
        <f aca="false">IF(O28="Won",R28,IF(O28="Lost",0,N28))</f>
        <v>0</v>
      </c>
      <c r="T28" s="30" t="n">
        <f aca="false">IF(AND(P28&lt;&gt;"",Q28&lt;&gt;""),Q28-P28,"")</f>
        <v>47</v>
      </c>
      <c r="U28" s="30" t="str">
        <f aca="false">IF(AND(O28="Engaging",P28&lt;&gt;""),'Leia-me'!$B$5-P28,"")</f>
        <v/>
      </c>
      <c r="V28" s="25" t="str">
        <f aca="false">IF(O28&lt;&gt;"Engaging","",IF(U28&lt;='Leia-me'!$B$6,"Saudável",IF(U28&lt;='Leia-me'!$B$7,"Esfriando",IF(U28&lt;='Leia-me'!$B$8,"Última chance","Zumbi"))))</f>
        <v/>
      </c>
      <c r="W28" s="25" t="n">
        <f aca="false">IF(O28="Won",1,IF(O28="Lost",0,""))</f>
        <v>0</v>
      </c>
      <c r="Y28" s="25" t="str">
        <f aca="false">IF(E28="","Sim","")</f>
        <v/>
      </c>
    </row>
    <row r="29" customFormat="false" ht="15" hidden="false" customHeight="false" outlineLevel="0" collapsed="false">
      <c r="A29" s="25" t="s">
        <v>212</v>
      </c>
      <c r="B29" s="25" t="s">
        <v>67</v>
      </c>
      <c r="C29" s="25" t="s">
        <v>68</v>
      </c>
      <c r="D29" s="25" t="s">
        <v>69</v>
      </c>
      <c r="E29" s="25" t="s">
        <v>169</v>
      </c>
      <c r="F29" s="25" t="s">
        <v>168</v>
      </c>
      <c r="G29" s="26" t="n">
        <v>2403.58</v>
      </c>
      <c r="H29" s="27" t="n">
        <v>8801</v>
      </c>
      <c r="I29" s="25" t="s">
        <v>147</v>
      </c>
      <c r="K29" s="25" t="n">
        <v>1986</v>
      </c>
      <c r="L29" s="25" t="s">
        <v>160</v>
      </c>
      <c r="M29" s="25" t="s">
        <v>149</v>
      </c>
      <c r="N29" s="28" t="n">
        <v>3393</v>
      </c>
      <c r="O29" s="25" t="s">
        <v>55</v>
      </c>
      <c r="P29" s="29" t="n">
        <v>42758</v>
      </c>
      <c r="Q29" s="29" t="n">
        <v>42860</v>
      </c>
      <c r="R29" s="28" t="n">
        <v>0</v>
      </c>
      <c r="S29" s="28" t="n">
        <f aca="false">IF(O29="Won",R29,IF(O29="Lost",0,N29))</f>
        <v>0</v>
      </c>
      <c r="T29" s="30" t="n">
        <f aca="false">IF(AND(P29&lt;&gt;"",Q29&lt;&gt;""),Q29-P29,"")</f>
        <v>102</v>
      </c>
      <c r="U29" s="30" t="str">
        <f aca="false">IF(AND(O29="Engaging",P29&lt;&gt;""),'Leia-me'!$B$5-P29,"")</f>
        <v/>
      </c>
      <c r="V29" s="25" t="str">
        <f aca="false">IF(O29&lt;&gt;"Engaging","",IF(U29&lt;='Leia-me'!$B$6,"Saudável",IF(U29&lt;='Leia-me'!$B$7,"Esfriando",IF(U29&lt;='Leia-me'!$B$8,"Última chance","Zumbi"))))</f>
        <v/>
      </c>
      <c r="W29" s="25" t="n">
        <f aca="false">IF(O29="Won",1,IF(O29="Lost",0,""))</f>
        <v>0</v>
      </c>
      <c r="Y29" s="25" t="str">
        <f aca="false">IF(E29="","Sim","")</f>
        <v/>
      </c>
    </row>
    <row r="30" customFormat="false" ht="15" hidden="false" customHeight="false" outlineLevel="0" collapsed="false">
      <c r="A30" s="25" t="s">
        <v>213</v>
      </c>
      <c r="B30" s="25" t="s">
        <v>67</v>
      </c>
      <c r="C30" s="25" t="s">
        <v>68</v>
      </c>
      <c r="D30" s="25" t="s">
        <v>69</v>
      </c>
      <c r="E30" s="25" t="s">
        <v>162</v>
      </c>
      <c r="F30" s="25" t="s">
        <v>155</v>
      </c>
      <c r="G30" s="26" t="n">
        <v>5266.09</v>
      </c>
      <c r="H30" s="27" t="n">
        <v>8595</v>
      </c>
      <c r="I30" s="25" t="s">
        <v>147</v>
      </c>
      <c r="J30" s="25" t="s">
        <v>156</v>
      </c>
      <c r="K30" s="25" t="n">
        <v>1988</v>
      </c>
      <c r="L30" s="25" t="s">
        <v>178</v>
      </c>
      <c r="M30" s="25" t="s">
        <v>171</v>
      </c>
      <c r="N30" s="28" t="n">
        <v>5482</v>
      </c>
      <c r="O30" s="25" t="s">
        <v>54</v>
      </c>
      <c r="P30" s="29" t="n">
        <v>42762</v>
      </c>
      <c r="Q30" s="29" t="n">
        <v>42863</v>
      </c>
      <c r="R30" s="28" t="n">
        <v>5883</v>
      </c>
      <c r="S30" s="28" t="n">
        <f aca="false">IF(O30="Won",R30,IF(O30="Lost",0,N30))</f>
        <v>5883</v>
      </c>
      <c r="T30" s="30" t="n">
        <f aca="false">IF(AND(P30&lt;&gt;"",Q30&lt;&gt;""),Q30-P30,"")</f>
        <v>101</v>
      </c>
      <c r="U30" s="30" t="str">
        <f aca="false">IF(AND(O30="Engaging",P30&lt;&gt;""),'Leia-me'!$B$5-P30,"")</f>
        <v/>
      </c>
      <c r="V30" s="25" t="str">
        <f aca="false">IF(O30&lt;&gt;"Engaging","",IF(U30&lt;='Leia-me'!$B$6,"Saudável",IF(U30&lt;='Leia-me'!$B$7,"Esfriando",IF(U30&lt;='Leia-me'!$B$8,"Última chance","Zumbi"))))</f>
        <v/>
      </c>
      <c r="W30" s="25" t="n">
        <f aca="false">IF(O30="Won",1,IF(O30="Lost",0,""))</f>
        <v>1</v>
      </c>
      <c r="Y30" s="25" t="str">
        <f aca="false">IF(E30="","Sim","")</f>
        <v/>
      </c>
    </row>
    <row r="31" customFormat="false" ht="15" hidden="false" customHeight="false" outlineLevel="0" collapsed="false">
      <c r="A31" s="25" t="s">
        <v>214</v>
      </c>
      <c r="B31" s="25" t="s">
        <v>67</v>
      </c>
      <c r="C31" s="25" t="s">
        <v>68</v>
      </c>
      <c r="D31" s="25" t="s">
        <v>69</v>
      </c>
      <c r="E31" s="25" t="s">
        <v>215</v>
      </c>
      <c r="F31" s="25" t="s">
        <v>177</v>
      </c>
      <c r="G31" s="26" t="n">
        <v>1102.43</v>
      </c>
      <c r="H31" s="27" t="n">
        <v>1759</v>
      </c>
      <c r="I31" s="25" t="s">
        <v>147</v>
      </c>
      <c r="K31" s="25" t="n">
        <v>2006</v>
      </c>
      <c r="L31" s="25" t="s">
        <v>170</v>
      </c>
      <c r="M31" s="25" t="s">
        <v>171</v>
      </c>
      <c r="N31" s="28" t="n">
        <v>1096</v>
      </c>
      <c r="O31" s="25" t="s">
        <v>54</v>
      </c>
      <c r="P31" s="29" t="n">
        <v>42763</v>
      </c>
      <c r="Q31" s="29" t="n">
        <v>42887</v>
      </c>
      <c r="R31" s="28" t="n">
        <v>1216</v>
      </c>
      <c r="S31" s="28" t="n">
        <f aca="false">IF(O31="Won",R31,IF(O31="Lost",0,N31))</f>
        <v>1216</v>
      </c>
      <c r="T31" s="30" t="n">
        <f aca="false">IF(AND(P31&lt;&gt;"",Q31&lt;&gt;""),Q31-P31,"")</f>
        <v>124</v>
      </c>
      <c r="U31" s="30" t="str">
        <f aca="false">IF(AND(O31="Engaging",P31&lt;&gt;""),'Leia-me'!$B$5-P31,"")</f>
        <v/>
      </c>
      <c r="V31" s="25" t="str">
        <f aca="false">IF(O31&lt;&gt;"Engaging","",IF(U31&lt;='Leia-me'!$B$6,"Saudável",IF(U31&lt;='Leia-me'!$B$7,"Esfriando",IF(U31&lt;='Leia-me'!$B$8,"Última chance","Zumbi"))))</f>
        <v/>
      </c>
      <c r="W31" s="25" t="n">
        <f aca="false">IF(O31="Won",1,IF(O31="Lost",0,""))</f>
        <v>1</v>
      </c>
      <c r="Y31" s="25" t="str">
        <f aca="false">IF(E31="","Sim","")</f>
        <v/>
      </c>
    </row>
    <row r="32" customFormat="false" ht="15" hidden="false" customHeight="false" outlineLevel="0" collapsed="false">
      <c r="A32" s="25" t="s">
        <v>216</v>
      </c>
      <c r="B32" s="25" t="s">
        <v>67</v>
      </c>
      <c r="C32" s="25" t="s">
        <v>68</v>
      </c>
      <c r="D32" s="25" t="s">
        <v>69</v>
      </c>
      <c r="E32" s="25" t="s">
        <v>195</v>
      </c>
      <c r="F32" s="25" t="s">
        <v>185</v>
      </c>
      <c r="G32" s="26" t="n">
        <v>8170.38</v>
      </c>
      <c r="H32" s="27" t="n">
        <v>16499</v>
      </c>
      <c r="I32" s="25" t="s">
        <v>196</v>
      </c>
      <c r="K32" s="25" t="n">
        <v>1997</v>
      </c>
      <c r="L32" s="25" t="s">
        <v>170</v>
      </c>
      <c r="M32" s="25" t="s">
        <v>171</v>
      </c>
      <c r="N32" s="28" t="n">
        <v>1096</v>
      </c>
      <c r="O32" s="25" t="s">
        <v>54</v>
      </c>
      <c r="P32" s="29" t="n">
        <v>42763</v>
      </c>
      <c r="Q32" s="29" t="n">
        <v>42857</v>
      </c>
      <c r="R32" s="28" t="n">
        <v>1089</v>
      </c>
      <c r="S32" s="28" t="n">
        <f aca="false">IF(O32="Won",R32,IF(O32="Lost",0,N32))</f>
        <v>1089</v>
      </c>
      <c r="T32" s="30" t="n">
        <f aca="false">IF(AND(P32&lt;&gt;"",Q32&lt;&gt;""),Q32-P32,"")</f>
        <v>94</v>
      </c>
      <c r="U32" s="30" t="str">
        <f aca="false">IF(AND(O32="Engaging",P32&lt;&gt;""),'Leia-me'!$B$5-P32,"")</f>
        <v/>
      </c>
      <c r="V32" s="25" t="str">
        <f aca="false">IF(O32&lt;&gt;"Engaging","",IF(U32&lt;='Leia-me'!$B$6,"Saudável",IF(U32&lt;='Leia-me'!$B$7,"Esfriando",IF(U32&lt;='Leia-me'!$B$8,"Última chance","Zumbi"))))</f>
        <v/>
      </c>
      <c r="W32" s="25" t="n">
        <f aca="false">IF(O32="Won",1,IF(O32="Lost",0,""))</f>
        <v>1</v>
      </c>
      <c r="Y32" s="25" t="str">
        <f aca="false">IF(E32="","Sim","")</f>
        <v/>
      </c>
    </row>
    <row r="33" customFormat="false" ht="15" hidden="false" customHeight="false" outlineLevel="0" collapsed="false">
      <c r="A33" s="25" t="s">
        <v>217</v>
      </c>
      <c r="B33" s="25" t="s">
        <v>67</v>
      </c>
      <c r="C33" s="25" t="s">
        <v>68</v>
      </c>
      <c r="D33" s="25" t="s">
        <v>69</v>
      </c>
      <c r="E33" s="25" t="s">
        <v>218</v>
      </c>
      <c r="F33" s="25" t="s">
        <v>146</v>
      </c>
      <c r="G33" s="26" t="n">
        <v>4.54</v>
      </c>
      <c r="H33" s="27" t="n">
        <v>9</v>
      </c>
      <c r="I33" s="25" t="s">
        <v>147</v>
      </c>
      <c r="K33" s="25" t="n">
        <v>2017</v>
      </c>
      <c r="L33" s="25" t="s">
        <v>148</v>
      </c>
      <c r="M33" s="25" t="s">
        <v>149</v>
      </c>
      <c r="N33" s="28" t="n">
        <v>55</v>
      </c>
      <c r="O33" s="25" t="s">
        <v>54</v>
      </c>
      <c r="P33" s="29" t="n">
        <v>42764</v>
      </c>
      <c r="Q33" s="29" t="n">
        <v>42880</v>
      </c>
      <c r="R33" s="28" t="n">
        <v>52</v>
      </c>
      <c r="S33" s="28" t="n">
        <f aca="false">IF(O33="Won",R33,IF(O33="Lost",0,N33))</f>
        <v>52</v>
      </c>
      <c r="T33" s="30" t="n">
        <f aca="false">IF(AND(P33&lt;&gt;"",Q33&lt;&gt;""),Q33-P33,"")</f>
        <v>116</v>
      </c>
      <c r="U33" s="30" t="str">
        <f aca="false">IF(AND(O33="Engaging",P33&lt;&gt;""),'Leia-me'!$B$5-P33,"")</f>
        <v/>
      </c>
      <c r="V33" s="25" t="str">
        <f aca="false">IF(O33&lt;&gt;"Engaging","",IF(U33&lt;='Leia-me'!$B$6,"Saudável",IF(U33&lt;='Leia-me'!$B$7,"Esfriando",IF(U33&lt;='Leia-me'!$B$8,"Última chance","Zumbi"))))</f>
        <v/>
      </c>
      <c r="W33" s="25" t="n">
        <f aca="false">IF(O33="Won",1,IF(O33="Lost",0,""))</f>
        <v>1</v>
      </c>
      <c r="Y33" s="25" t="str">
        <f aca="false">IF(E33="","Sim","")</f>
        <v/>
      </c>
    </row>
    <row r="34" customFormat="false" ht="15" hidden="false" customHeight="false" outlineLevel="0" collapsed="false">
      <c r="A34" s="25" t="s">
        <v>219</v>
      </c>
      <c r="B34" s="25" t="s">
        <v>67</v>
      </c>
      <c r="C34" s="25" t="s">
        <v>68</v>
      </c>
      <c r="D34" s="25" t="s">
        <v>69</v>
      </c>
      <c r="E34" s="25" t="s">
        <v>210</v>
      </c>
      <c r="F34" s="25" t="s">
        <v>211</v>
      </c>
      <c r="G34" s="26" t="n">
        <v>718.62</v>
      </c>
      <c r="H34" s="27" t="n">
        <v>2448</v>
      </c>
      <c r="I34" s="25" t="s">
        <v>147</v>
      </c>
      <c r="K34" s="25" t="n">
        <v>2001</v>
      </c>
      <c r="L34" s="25" t="s">
        <v>148</v>
      </c>
      <c r="M34" s="25" t="s">
        <v>149</v>
      </c>
      <c r="N34" s="28" t="n">
        <v>55</v>
      </c>
      <c r="O34" s="25" t="s">
        <v>54</v>
      </c>
      <c r="P34" s="29" t="n">
        <v>42771</v>
      </c>
      <c r="Q34" s="29" t="n">
        <v>42859</v>
      </c>
      <c r="R34" s="28" t="n">
        <v>55</v>
      </c>
      <c r="S34" s="28" t="n">
        <f aca="false">IF(O34="Won",R34,IF(O34="Lost",0,N34))</f>
        <v>55</v>
      </c>
      <c r="T34" s="30" t="n">
        <f aca="false">IF(AND(P34&lt;&gt;"",Q34&lt;&gt;""),Q34-P34,"")</f>
        <v>88</v>
      </c>
      <c r="U34" s="30" t="str">
        <f aca="false">IF(AND(O34="Engaging",P34&lt;&gt;""),'Leia-me'!$B$5-P34,"")</f>
        <v/>
      </c>
      <c r="V34" s="25" t="str">
        <f aca="false">IF(O34&lt;&gt;"Engaging","",IF(U34&lt;='Leia-me'!$B$6,"Saudável",IF(U34&lt;='Leia-me'!$B$7,"Esfriando",IF(U34&lt;='Leia-me'!$B$8,"Última chance","Zumbi"))))</f>
        <v/>
      </c>
      <c r="W34" s="25" t="n">
        <f aca="false">IF(O34="Won",1,IF(O34="Lost",0,""))</f>
        <v>1</v>
      </c>
      <c r="Y34" s="25" t="str">
        <f aca="false">IF(E34="","Sim","")</f>
        <v/>
      </c>
    </row>
    <row r="35" customFormat="false" ht="15" hidden="false" customHeight="false" outlineLevel="0" collapsed="false">
      <c r="A35" s="25" t="s">
        <v>220</v>
      </c>
      <c r="B35" s="25" t="s">
        <v>67</v>
      </c>
      <c r="C35" s="25" t="s">
        <v>68</v>
      </c>
      <c r="D35" s="25" t="s">
        <v>69</v>
      </c>
      <c r="E35" s="25" t="s">
        <v>154</v>
      </c>
      <c r="F35" s="25" t="s">
        <v>155</v>
      </c>
      <c r="G35" s="26" t="n">
        <v>86.68</v>
      </c>
      <c r="H35" s="27" t="n">
        <v>187</v>
      </c>
      <c r="I35" s="25" t="s">
        <v>147</v>
      </c>
      <c r="J35" s="25" t="s">
        <v>156</v>
      </c>
      <c r="K35" s="25" t="n">
        <v>2007</v>
      </c>
      <c r="L35" s="25" t="s">
        <v>178</v>
      </c>
      <c r="M35" s="25" t="s">
        <v>171</v>
      </c>
      <c r="N35" s="28" t="n">
        <v>5482</v>
      </c>
      <c r="O35" s="25" t="s">
        <v>54</v>
      </c>
      <c r="P35" s="29" t="n">
        <v>42775</v>
      </c>
      <c r="Q35" s="29" t="n">
        <v>42795</v>
      </c>
      <c r="R35" s="28" t="n">
        <v>4760</v>
      </c>
      <c r="S35" s="28" t="n">
        <f aca="false">IF(O35="Won",R35,IF(O35="Lost",0,N35))</f>
        <v>4760</v>
      </c>
      <c r="T35" s="30" t="n">
        <f aca="false">IF(AND(P35&lt;&gt;"",Q35&lt;&gt;""),Q35-P35,"")</f>
        <v>20</v>
      </c>
      <c r="U35" s="30" t="str">
        <f aca="false">IF(AND(O35="Engaging",P35&lt;&gt;""),'Leia-me'!$B$5-P35,"")</f>
        <v/>
      </c>
      <c r="V35" s="25" t="str">
        <f aca="false">IF(O35&lt;&gt;"Engaging","",IF(U35&lt;='Leia-me'!$B$6,"Saudável",IF(U35&lt;='Leia-me'!$B$7,"Esfriando",IF(U35&lt;='Leia-me'!$B$8,"Última chance","Zumbi"))))</f>
        <v/>
      </c>
      <c r="W35" s="25" t="n">
        <f aca="false">IF(O35="Won",1,IF(O35="Lost",0,""))</f>
        <v>1</v>
      </c>
      <c r="Y35" s="25" t="str">
        <f aca="false">IF(E35="","Sim","")</f>
        <v/>
      </c>
    </row>
    <row r="36" customFormat="false" ht="15" hidden="false" customHeight="false" outlineLevel="0" collapsed="false">
      <c r="A36" s="25" t="s">
        <v>221</v>
      </c>
      <c r="B36" s="25" t="s">
        <v>67</v>
      </c>
      <c r="C36" s="25" t="s">
        <v>68</v>
      </c>
      <c r="D36" s="25" t="s">
        <v>69</v>
      </c>
      <c r="E36" s="25" t="s">
        <v>188</v>
      </c>
      <c r="F36" s="25" t="s">
        <v>185</v>
      </c>
      <c r="G36" s="26" t="n">
        <v>1008.06</v>
      </c>
      <c r="H36" s="27" t="n">
        <v>1238</v>
      </c>
      <c r="I36" s="25" t="s">
        <v>147</v>
      </c>
      <c r="K36" s="25" t="n">
        <v>1983</v>
      </c>
      <c r="L36" s="25" t="s">
        <v>148</v>
      </c>
      <c r="M36" s="25" t="s">
        <v>149</v>
      </c>
      <c r="N36" s="28" t="n">
        <v>55</v>
      </c>
      <c r="O36" s="25" t="s">
        <v>54</v>
      </c>
      <c r="P36" s="29" t="n">
        <v>42778</v>
      </c>
      <c r="Q36" s="29" t="n">
        <v>42893</v>
      </c>
      <c r="R36" s="28" t="n">
        <v>59</v>
      </c>
      <c r="S36" s="28" t="n">
        <f aca="false">IF(O36="Won",R36,IF(O36="Lost",0,N36))</f>
        <v>59</v>
      </c>
      <c r="T36" s="30" t="n">
        <f aca="false">IF(AND(P36&lt;&gt;"",Q36&lt;&gt;""),Q36-P36,"")</f>
        <v>115</v>
      </c>
      <c r="U36" s="30" t="str">
        <f aca="false">IF(AND(O36="Engaging",P36&lt;&gt;""),'Leia-me'!$B$5-P36,"")</f>
        <v/>
      </c>
      <c r="V36" s="25" t="str">
        <f aca="false">IF(O36&lt;&gt;"Engaging","",IF(U36&lt;='Leia-me'!$B$6,"Saudável",IF(U36&lt;='Leia-me'!$B$7,"Esfriando",IF(U36&lt;='Leia-me'!$B$8,"Última chance","Zumbi"))))</f>
        <v/>
      </c>
      <c r="W36" s="25" t="n">
        <f aca="false">IF(O36="Won",1,IF(O36="Lost",0,""))</f>
        <v>1</v>
      </c>
      <c r="Y36" s="25" t="str">
        <f aca="false">IF(E36="","Sim","")</f>
        <v/>
      </c>
    </row>
    <row r="37" customFormat="false" ht="15" hidden="false" customHeight="false" outlineLevel="0" collapsed="false">
      <c r="A37" s="25" t="s">
        <v>222</v>
      </c>
      <c r="B37" s="25" t="s">
        <v>67</v>
      </c>
      <c r="C37" s="25" t="s">
        <v>68</v>
      </c>
      <c r="D37" s="25" t="s">
        <v>69</v>
      </c>
      <c r="E37" s="25" t="s">
        <v>184</v>
      </c>
      <c r="F37" s="25" t="s">
        <v>185</v>
      </c>
      <c r="G37" s="26" t="n">
        <v>1520.66</v>
      </c>
      <c r="H37" s="27" t="n">
        <v>1806</v>
      </c>
      <c r="I37" s="25" t="s">
        <v>147</v>
      </c>
      <c r="K37" s="25" t="n">
        <v>2005</v>
      </c>
      <c r="L37" s="25" t="s">
        <v>186</v>
      </c>
      <c r="M37" s="25" t="s">
        <v>171</v>
      </c>
      <c r="N37" s="28" t="n">
        <v>550</v>
      </c>
      <c r="O37" s="25" t="s">
        <v>55</v>
      </c>
      <c r="P37" s="29" t="n">
        <v>42780</v>
      </c>
      <c r="Q37" s="29" t="n">
        <v>42860</v>
      </c>
      <c r="R37" s="28" t="n">
        <v>0</v>
      </c>
      <c r="S37" s="28" t="n">
        <f aca="false">IF(O37="Won",R37,IF(O37="Lost",0,N37))</f>
        <v>0</v>
      </c>
      <c r="T37" s="30" t="n">
        <f aca="false">IF(AND(P37&lt;&gt;"",Q37&lt;&gt;""),Q37-P37,"")</f>
        <v>80</v>
      </c>
      <c r="U37" s="30" t="str">
        <f aca="false">IF(AND(O37="Engaging",P37&lt;&gt;""),'Leia-me'!$B$5-P37,"")</f>
        <v/>
      </c>
      <c r="V37" s="25" t="str">
        <f aca="false">IF(O37&lt;&gt;"Engaging","",IF(U37&lt;='Leia-me'!$B$6,"Saudável",IF(U37&lt;='Leia-me'!$B$7,"Esfriando",IF(U37&lt;='Leia-me'!$B$8,"Última chance","Zumbi"))))</f>
        <v/>
      </c>
      <c r="W37" s="25" t="n">
        <f aca="false">IF(O37="Won",1,IF(O37="Lost",0,""))</f>
        <v>0</v>
      </c>
      <c r="Y37" s="25" t="str">
        <f aca="false">IF(E37="","Sim","")</f>
        <v/>
      </c>
    </row>
    <row r="38" customFormat="false" ht="15" hidden="false" customHeight="false" outlineLevel="0" collapsed="false">
      <c r="A38" s="25" t="s">
        <v>223</v>
      </c>
      <c r="B38" s="25" t="s">
        <v>67</v>
      </c>
      <c r="C38" s="25" t="s">
        <v>68</v>
      </c>
      <c r="D38" s="25" t="s">
        <v>69</v>
      </c>
      <c r="E38" s="25" t="s">
        <v>164</v>
      </c>
      <c r="F38" s="25" t="s">
        <v>165</v>
      </c>
      <c r="G38" s="26" t="n">
        <v>217.87</v>
      </c>
      <c r="H38" s="27" t="n">
        <v>551</v>
      </c>
      <c r="I38" s="25" t="s">
        <v>147</v>
      </c>
      <c r="K38" s="25" t="n">
        <v>1998</v>
      </c>
      <c r="L38" s="25" t="s">
        <v>148</v>
      </c>
      <c r="M38" s="25" t="s">
        <v>149</v>
      </c>
      <c r="N38" s="28" t="n">
        <v>55</v>
      </c>
      <c r="O38" s="25" t="s">
        <v>54</v>
      </c>
      <c r="P38" s="29" t="n">
        <v>42780</v>
      </c>
      <c r="Q38" s="29" t="n">
        <v>42885</v>
      </c>
      <c r="R38" s="28" t="n">
        <v>63</v>
      </c>
      <c r="S38" s="28" t="n">
        <f aca="false">IF(O38="Won",R38,IF(O38="Lost",0,N38))</f>
        <v>63</v>
      </c>
      <c r="T38" s="30" t="n">
        <f aca="false">IF(AND(P38&lt;&gt;"",Q38&lt;&gt;""),Q38-P38,"")</f>
        <v>105</v>
      </c>
      <c r="U38" s="30" t="str">
        <f aca="false">IF(AND(O38="Engaging",P38&lt;&gt;""),'Leia-me'!$B$5-P38,"")</f>
        <v/>
      </c>
      <c r="V38" s="25" t="str">
        <f aca="false">IF(O38&lt;&gt;"Engaging","",IF(U38&lt;='Leia-me'!$B$6,"Saudável",IF(U38&lt;='Leia-me'!$B$7,"Esfriando",IF(U38&lt;='Leia-me'!$B$8,"Última chance","Zumbi"))))</f>
        <v/>
      </c>
      <c r="W38" s="25" t="n">
        <f aca="false">IF(O38="Won",1,IF(O38="Lost",0,""))</f>
        <v>1</v>
      </c>
      <c r="Y38" s="25" t="str">
        <f aca="false">IF(E38="","Sim","")</f>
        <v/>
      </c>
    </row>
    <row r="39" customFormat="false" ht="15" hidden="false" customHeight="false" outlineLevel="0" collapsed="false">
      <c r="A39" s="25" t="s">
        <v>224</v>
      </c>
      <c r="B39" s="25" t="s">
        <v>67</v>
      </c>
      <c r="C39" s="25" t="s">
        <v>68</v>
      </c>
      <c r="D39" s="25" t="s">
        <v>69</v>
      </c>
      <c r="E39" s="25" t="s">
        <v>225</v>
      </c>
      <c r="F39" s="25" t="s">
        <v>211</v>
      </c>
      <c r="G39" s="26" t="n">
        <v>1376.8</v>
      </c>
      <c r="H39" s="27" t="n">
        <v>1165</v>
      </c>
      <c r="I39" s="25" t="s">
        <v>226</v>
      </c>
      <c r="K39" s="25" t="n">
        <v>1988</v>
      </c>
      <c r="L39" s="25" t="s">
        <v>186</v>
      </c>
      <c r="M39" s="25" t="s">
        <v>171</v>
      </c>
      <c r="N39" s="28" t="n">
        <v>550</v>
      </c>
      <c r="O39" s="25" t="s">
        <v>55</v>
      </c>
      <c r="P39" s="29" t="n">
        <v>42781</v>
      </c>
      <c r="Q39" s="29" t="n">
        <v>42868</v>
      </c>
      <c r="R39" s="28" t="n">
        <v>0</v>
      </c>
      <c r="S39" s="28" t="n">
        <f aca="false">IF(O39="Won",R39,IF(O39="Lost",0,N39))</f>
        <v>0</v>
      </c>
      <c r="T39" s="30" t="n">
        <f aca="false">IF(AND(P39&lt;&gt;"",Q39&lt;&gt;""),Q39-P39,"")</f>
        <v>87</v>
      </c>
      <c r="U39" s="30" t="str">
        <f aca="false">IF(AND(O39="Engaging",P39&lt;&gt;""),'Leia-me'!$B$5-P39,"")</f>
        <v/>
      </c>
      <c r="V39" s="25" t="str">
        <f aca="false">IF(O39&lt;&gt;"Engaging","",IF(U39&lt;='Leia-me'!$B$6,"Saudável",IF(U39&lt;='Leia-me'!$B$7,"Esfriando",IF(U39&lt;='Leia-me'!$B$8,"Última chance","Zumbi"))))</f>
        <v/>
      </c>
      <c r="W39" s="25" t="n">
        <f aca="false">IF(O39="Won",1,IF(O39="Lost",0,""))</f>
        <v>0</v>
      </c>
      <c r="Y39" s="25" t="str">
        <f aca="false">IF(E39="","Sim","")</f>
        <v/>
      </c>
    </row>
    <row r="40" customFormat="false" ht="15" hidden="false" customHeight="false" outlineLevel="0" collapsed="false">
      <c r="A40" s="25" t="s">
        <v>227</v>
      </c>
      <c r="B40" s="25" t="s">
        <v>67</v>
      </c>
      <c r="C40" s="25" t="s">
        <v>68</v>
      </c>
      <c r="D40" s="25" t="s">
        <v>69</v>
      </c>
      <c r="E40" s="25" t="s">
        <v>173</v>
      </c>
      <c r="F40" s="25" t="s">
        <v>146</v>
      </c>
      <c r="G40" s="26" t="n">
        <v>647.18</v>
      </c>
      <c r="H40" s="27" t="n">
        <v>1185</v>
      </c>
      <c r="I40" s="25" t="s">
        <v>174</v>
      </c>
      <c r="K40" s="25" t="n">
        <v>1986</v>
      </c>
      <c r="L40" s="25" t="s">
        <v>178</v>
      </c>
      <c r="M40" s="25" t="s">
        <v>171</v>
      </c>
      <c r="N40" s="28" t="n">
        <v>5482</v>
      </c>
      <c r="O40" s="25" t="s">
        <v>54</v>
      </c>
      <c r="P40" s="29" t="n">
        <v>42785</v>
      </c>
      <c r="Q40" s="29" t="n">
        <v>42898</v>
      </c>
      <c r="R40" s="28" t="n">
        <v>5370</v>
      </c>
      <c r="S40" s="28" t="n">
        <f aca="false">IF(O40="Won",R40,IF(O40="Lost",0,N40))</f>
        <v>5370</v>
      </c>
      <c r="T40" s="30" t="n">
        <f aca="false">IF(AND(P40&lt;&gt;"",Q40&lt;&gt;""),Q40-P40,"")</f>
        <v>113</v>
      </c>
      <c r="U40" s="30" t="str">
        <f aca="false">IF(AND(O40="Engaging",P40&lt;&gt;""),'Leia-me'!$B$5-P40,"")</f>
        <v/>
      </c>
      <c r="V40" s="25" t="str">
        <f aca="false">IF(O40&lt;&gt;"Engaging","",IF(U40&lt;='Leia-me'!$B$6,"Saudável",IF(U40&lt;='Leia-me'!$B$7,"Esfriando",IF(U40&lt;='Leia-me'!$B$8,"Última chance","Zumbi"))))</f>
        <v/>
      </c>
      <c r="W40" s="25" t="n">
        <f aca="false">IF(O40="Won",1,IF(O40="Lost",0,""))</f>
        <v>1</v>
      </c>
      <c r="Y40" s="25" t="str">
        <f aca="false">IF(E40="","Sim","")</f>
        <v/>
      </c>
    </row>
    <row r="41" customFormat="false" ht="15" hidden="false" customHeight="false" outlineLevel="0" collapsed="false">
      <c r="A41" s="25" t="s">
        <v>228</v>
      </c>
      <c r="B41" s="25" t="s">
        <v>67</v>
      </c>
      <c r="C41" s="25" t="s">
        <v>68</v>
      </c>
      <c r="D41" s="25" t="s">
        <v>69</v>
      </c>
      <c r="E41" s="25" t="s">
        <v>162</v>
      </c>
      <c r="F41" s="25" t="s">
        <v>155</v>
      </c>
      <c r="G41" s="26" t="n">
        <v>5266.09</v>
      </c>
      <c r="H41" s="27" t="n">
        <v>8595</v>
      </c>
      <c r="I41" s="25" t="s">
        <v>147</v>
      </c>
      <c r="J41" s="25" t="s">
        <v>156</v>
      </c>
      <c r="K41" s="25" t="n">
        <v>1988</v>
      </c>
      <c r="L41" s="25" t="s">
        <v>170</v>
      </c>
      <c r="M41" s="25" t="s">
        <v>171</v>
      </c>
      <c r="N41" s="28" t="n">
        <v>1096</v>
      </c>
      <c r="O41" s="25" t="s">
        <v>54</v>
      </c>
      <c r="P41" s="29" t="n">
        <v>42787</v>
      </c>
      <c r="Q41" s="29" t="n">
        <v>42798</v>
      </c>
      <c r="R41" s="28" t="n">
        <v>999</v>
      </c>
      <c r="S41" s="28" t="n">
        <f aca="false">IF(O41="Won",R41,IF(O41="Lost",0,N41))</f>
        <v>999</v>
      </c>
      <c r="T41" s="30" t="n">
        <f aca="false">IF(AND(P41&lt;&gt;"",Q41&lt;&gt;""),Q41-P41,"")</f>
        <v>11</v>
      </c>
      <c r="U41" s="30" t="str">
        <f aca="false">IF(AND(O41="Engaging",P41&lt;&gt;""),'Leia-me'!$B$5-P41,"")</f>
        <v/>
      </c>
      <c r="V41" s="25" t="str">
        <f aca="false">IF(O41&lt;&gt;"Engaging","",IF(U41&lt;='Leia-me'!$B$6,"Saudável",IF(U41&lt;='Leia-me'!$B$7,"Esfriando",IF(U41&lt;='Leia-me'!$B$8,"Última chance","Zumbi"))))</f>
        <v/>
      </c>
      <c r="W41" s="25" t="n">
        <f aca="false">IF(O41="Won",1,IF(O41="Lost",0,""))</f>
        <v>1</v>
      </c>
      <c r="Y41" s="25" t="str">
        <f aca="false">IF(E41="","Sim","")</f>
        <v/>
      </c>
    </row>
    <row r="42" customFormat="false" ht="15" hidden="false" customHeight="false" outlineLevel="0" collapsed="false">
      <c r="A42" s="25" t="s">
        <v>229</v>
      </c>
      <c r="B42" s="25" t="s">
        <v>67</v>
      </c>
      <c r="C42" s="25" t="s">
        <v>68</v>
      </c>
      <c r="D42" s="25" t="s">
        <v>69</v>
      </c>
      <c r="E42" s="25" t="s">
        <v>184</v>
      </c>
      <c r="F42" s="25" t="s">
        <v>185</v>
      </c>
      <c r="G42" s="26" t="n">
        <v>1520.66</v>
      </c>
      <c r="H42" s="27" t="n">
        <v>1806</v>
      </c>
      <c r="I42" s="25" t="s">
        <v>147</v>
      </c>
      <c r="K42" s="25" t="n">
        <v>2005</v>
      </c>
      <c r="L42" s="25" t="s">
        <v>170</v>
      </c>
      <c r="M42" s="25" t="s">
        <v>171</v>
      </c>
      <c r="N42" s="28" t="n">
        <v>1096</v>
      </c>
      <c r="O42" s="25" t="s">
        <v>54</v>
      </c>
      <c r="P42" s="29" t="n">
        <v>42789</v>
      </c>
      <c r="Q42" s="29" t="n">
        <v>42896</v>
      </c>
      <c r="R42" s="28" t="n">
        <v>1056</v>
      </c>
      <c r="S42" s="28" t="n">
        <f aca="false">IF(O42="Won",R42,IF(O42="Lost",0,N42))</f>
        <v>1056</v>
      </c>
      <c r="T42" s="30" t="n">
        <f aca="false">IF(AND(P42&lt;&gt;"",Q42&lt;&gt;""),Q42-P42,"")</f>
        <v>107</v>
      </c>
      <c r="U42" s="30" t="str">
        <f aca="false">IF(AND(O42="Engaging",P42&lt;&gt;""),'Leia-me'!$B$5-P42,"")</f>
        <v/>
      </c>
      <c r="V42" s="25" t="str">
        <f aca="false">IF(O42&lt;&gt;"Engaging","",IF(U42&lt;='Leia-me'!$B$6,"Saudável",IF(U42&lt;='Leia-me'!$B$7,"Esfriando",IF(U42&lt;='Leia-me'!$B$8,"Última chance","Zumbi"))))</f>
        <v/>
      </c>
      <c r="W42" s="25" t="n">
        <f aca="false">IF(O42="Won",1,IF(O42="Lost",0,""))</f>
        <v>1</v>
      </c>
      <c r="Y42" s="25" t="str">
        <f aca="false">IF(E42="","Sim","")</f>
        <v/>
      </c>
    </row>
    <row r="43" customFormat="false" ht="15" hidden="false" customHeight="false" outlineLevel="0" collapsed="false">
      <c r="A43" s="25" t="s">
        <v>230</v>
      </c>
      <c r="B43" s="25" t="s">
        <v>67</v>
      </c>
      <c r="C43" s="25" t="s">
        <v>68</v>
      </c>
      <c r="D43" s="25" t="s">
        <v>69</v>
      </c>
      <c r="E43" s="25" t="s">
        <v>231</v>
      </c>
      <c r="F43" s="25" t="s">
        <v>168</v>
      </c>
      <c r="G43" s="26" t="n">
        <v>45.39</v>
      </c>
      <c r="H43" s="27" t="n">
        <v>100</v>
      </c>
      <c r="I43" s="25" t="s">
        <v>147</v>
      </c>
      <c r="J43" s="25" t="s">
        <v>169</v>
      </c>
      <c r="K43" s="25" t="n">
        <v>2012</v>
      </c>
      <c r="L43" s="25" t="s">
        <v>186</v>
      </c>
      <c r="M43" s="25" t="s">
        <v>171</v>
      </c>
      <c r="N43" s="28" t="n">
        <v>550</v>
      </c>
      <c r="O43" s="25" t="s">
        <v>54</v>
      </c>
      <c r="P43" s="29" t="n">
        <v>42791</v>
      </c>
      <c r="Q43" s="29" t="n">
        <v>42796</v>
      </c>
      <c r="R43" s="28" t="n">
        <v>423</v>
      </c>
      <c r="S43" s="28" t="n">
        <f aca="false">IF(O43="Won",R43,IF(O43="Lost",0,N43))</f>
        <v>423</v>
      </c>
      <c r="T43" s="30" t="n">
        <f aca="false">IF(AND(P43&lt;&gt;"",Q43&lt;&gt;""),Q43-P43,"")</f>
        <v>5</v>
      </c>
      <c r="U43" s="30" t="str">
        <f aca="false">IF(AND(O43="Engaging",P43&lt;&gt;""),'Leia-me'!$B$5-P43,"")</f>
        <v/>
      </c>
      <c r="V43" s="25" t="str">
        <f aca="false">IF(O43&lt;&gt;"Engaging","",IF(U43&lt;='Leia-me'!$B$6,"Saudável",IF(U43&lt;='Leia-me'!$B$7,"Esfriando",IF(U43&lt;='Leia-me'!$B$8,"Última chance","Zumbi"))))</f>
        <v/>
      </c>
      <c r="W43" s="25" t="n">
        <f aca="false">IF(O43="Won",1,IF(O43="Lost",0,""))</f>
        <v>1</v>
      </c>
      <c r="Y43" s="25" t="str">
        <f aca="false">IF(E43="","Sim","")</f>
        <v/>
      </c>
    </row>
    <row r="44" customFormat="false" ht="15" hidden="false" customHeight="false" outlineLevel="0" collapsed="false">
      <c r="A44" s="25" t="s">
        <v>232</v>
      </c>
      <c r="B44" s="25" t="s">
        <v>67</v>
      </c>
      <c r="C44" s="25" t="s">
        <v>68</v>
      </c>
      <c r="D44" s="25" t="s">
        <v>69</v>
      </c>
      <c r="E44" s="25" t="s">
        <v>173</v>
      </c>
      <c r="F44" s="25" t="s">
        <v>146</v>
      </c>
      <c r="G44" s="26" t="n">
        <v>647.18</v>
      </c>
      <c r="H44" s="27" t="n">
        <v>1185</v>
      </c>
      <c r="I44" s="25" t="s">
        <v>174</v>
      </c>
      <c r="K44" s="25" t="n">
        <v>1986</v>
      </c>
      <c r="L44" s="25" t="s">
        <v>186</v>
      </c>
      <c r="M44" s="25" t="s">
        <v>171</v>
      </c>
      <c r="N44" s="28" t="n">
        <v>550</v>
      </c>
      <c r="O44" s="25" t="s">
        <v>55</v>
      </c>
      <c r="P44" s="29" t="n">
        <v>42792</v>
      </c>
      <c r="Q44" s="29" t="n">
        <v>42810</v>
      </c>
      <c r="R44" s="28" t="n">
        <v>0</v>
      </c>
      <c r="S44" s="28" t="n">
        <f aca="false">IF(O44="Won",R44,IF(O44="Lost",0,N44))</f>
        <v>0</v>
      </c>
      <c r="T44" s="30" t="n">
        <f aca="false">IF(AND(P44&lt;&gt;"",Q44&lt;&gt;""),Q44-P44,"")</f>
        <v>18</v>
      </c>
      <c r="U44" s="30" t="str">
        <f aca="false">IF(AND(O44="Engaging",P44&lt;&gt;""),'Leia-me'!$B$5-P44,"")</f>
        <v/>
      </c>
      <c r="V44" s="25" t="str">
        <f aca="false">IF(O44&lt;&gt;"Engaging","",IF(U44&lt;='Leia-me'!$B$6,"Saudável",IF(U44&lt;='Leia-me'!$B$7,"Esfriando",IF(U44&lt;='Leia-me'!$B$8,"Última chance","Zumbi"))))</f>
        <v/>
      </c>
      <c r="W44" s="25" t="n">
        <f aca="false">IF(O44="Won",1,IF(O44="Lost",0,""))</f>
        <v>0</v>
      </c>
      <c r="Y44" s="25" t="str">
        <f aca="false">IF(E44="","Sim","")</f>
        <v/>
      </c>
    </row>
    <row r="45" customFormat="false" ht="15" hidden="false" customHeight="false" outlineLevel="0" collapsed="false">
      <c r="A45" s="25" t="s">
        <v>233</v>
      </c>
      <c r="B45" s="25" t="s">
        <v>67</v>
      </c>
      <c r="C45" s="25" t="s">
        <v>68</v>
      </c>
      <c r="D45" s="25" t="s">
        <v>69</v>
      </c>
      <c r="E45" s="25" t="s">
        <v>167</v>
      </c>
      <c r="F45" s="25" t="s">
        <v>168</v>
      </c>
      <c r="G45" s="26" t="n">
        <v>2173.98</v>
      </c>
      <c r="H45" s="27" t="n">
        <v>2928</v>
      </c>
      <c r="I45" s="25" t="s">
        <v>147</v>
      </c>
      <c r="J45" s="25" t="s">
        <v>169</v>
      </c>
      <c r="K45" s="25" t="n">
        <v>1995</v>
      </c>
      <c r="L45" s="25" t="s">
        <v>186</v>
      </c>
      <c r="M45" s="25" t="s">
        <v>171</v>
      </c>
      <c r="N45" s="28" t="n">
        <v>550</v>
      </c>
      <c r="O45" s="25" t="s">
        <v>54</v>
      </c>
      <c r="P45" s="29" t="n">
        <v>42793</v>
      </c>
      <c r="Q45" s="29" t="n">
        <v>42890</v>
      </c>
      <c r="R45" s="28" t="n">
        <v>574</v>
      </c>
      <c r="S45" s="28" t="n">
        <f aca="false">IF(O45="Won",R45,IF(O45="Lost",0,N45))</f>
        <v>574</v>
      </c>
      <c r="T45" s="30" t="n">
        <f aca="false">IF(AND(P45&lt;&gt;"",Q45&lt;&gt;""),Q45-P45,"")</f>
        <v>97</v>
      </c>
      <c r="U45" s="30" t="str">
        <f aca="false">IF(AND(O45="Engaging",P45&lt;&gt;""),'Leia-me'!$B$5-P45,"")</f>
        <v/>
      </c>
      <c r="V45" s="25" t="str">
        <f aca="false">IF(O45&lt;&gt;"Engaging","",IF(U45&lt;='Leia-me'!$B$6,"Saudável",IF(U45&lt;='Leia-me'!$B$7,"Esfriando",IF(U45&lt;='Leia-me'!$B$8,"Última chance","Zumbi"))))</f>
        <v/>
      </c>
      <c r="W45" s="25" t="n">
        <f aca="false">IF(O45="Won",1,IF(O45="Lost",0,""))</f>
        <v>1</v>
      </c>
      <c r="Y45" s="25" t="str">
        <f aca="false">IF(E45="","Sim","")</f>
        <v/>
      </c>
    </row>
    <row r="46" customFormat="false" ht="15" hidden="false" customHeight="false" outlineLevel="0" collapsed="false">
      <c r="A46" s="25" t="s">
        <v>234</v>
      </c>
      <c r="B46" s="25" t="s">
        <v>67</v>
      </c>
      <c r="C46" s="25" t="s">
        <v>68</v>
      </c>
      <c r="D46" s="25" t="s">
        <v>69</v>
      </c>
      <c r="E46" s="25" t="s">
        <v>184</v>
      </c>
      <c r="F46" s="25" t="s">
        <v>185</v>
      </c>
      <c r="G46" s="26" t="n">
        <v>1520.66</v>
      </c>
      <c r="H46" s="27" t="n">
        <v>1806</v>
      </c>
      <c r="I46" s="25" t="s">
        <v>147</v>
      </c>
      <c r="K46" s="25" t="n">
        <v>2005</v>
      </c>
      <c r="L46" s="25" t="s">
        <v>148</v>
      </c>
      <c r="M46" s="25" t="s">
        <v>149</v>
      </c>
      <c r="N46" s="28" t="n">
        <v>55</v>
      </c>
      <c r="O46" s="25" t="s">
        <v>54</v>
      </c>
      <c r="P46" s="29" t="n">
        <v>42795</v>
      </c>
      <c r="Q46" s="29" t="n">
        <v>42883</v>
      </c>
      <c r="R46" s="28" t="n">
        <v>51</v>
      </c>
      <c r="S46" s="28" t="n">
        <f aca="false">IF(O46="Won",R46,IF(O46="Lost",0,N46))</f>
        <v>51</v>
      </c>
      <c r="T46" s="30" t="n">
        <f aca="false">IF(AND(P46&lt;&gt;"",Q46&lt;&gt;""),Q46-P46,"")</f>
        <v>88</v>
      </c>
      <c r="U46" s="30" t="str">
        <f aca="false">IF(AND(O46="Engaging",P46&lt;&gt;""),'Leia-me'!$B$5-P46,"")</f>
        <v/>
      </c>
      <c r="V46" s="25" t="str">
        <f aca="false">IF(O46&lt;&gt;"Engaging","",IF(U46&lt;='Leia-me'!$B$6,"Saudável",IF(U46&lt;='Leia-me'!$B$7,"Esfriando",IF(U46&lt;='Leia-me'!$B$8,"Última chance","Zumbi"))))</f>
        <v/>
      </c>
      <c r="W46" s="25" t="n">
        <f aca="false">IF(O46="Won",1,IF(O46="Lost",0,""))</f>
        <v>1</v>
      </c>
      <c r="Y46" s="25" t="str">
        <f aca="false">IF(E46="","Sim","")</f>
        <v/>
      </c>
    </row>
    <row r="47" customFormat="false" ht="15" hidden="false" customHeight="false" outlineLevel="0" collapsed="false">
      <c r="A47" s="25" t="s">
        <v>235</v>
      </c>
      <c r="B47" s="25" t="s">
        <v>67</v>
      </c>
      <c r="C47" s="25" t="s">
        <v>68</v>
      </c>
      <c r="D47" s="25" t="s">
        <v>69</v>
      </c>
      <c r="E47" s="25" t="s">
        <v>195</v>
      </c>
      <c r="F47" s="25" t="s">
        <v>185</v>
      </c>
      <c r="G47" s="26" t="n">
        <v>8170.38</v>
      </c>
      <c r="H47" s="27" t="n">
        <v>16499</v>
      </c>
      <c r="I47" s="25" t="s">
        <v>196</v>
      </c>
      <c r="K47" s="25" t="n">
        <v>1997</v>
      </c>
      <c r="L47" s="25" t="s">
        <v>160</v>
      </c>
      <c r="M47" s="25" t="s">
        <v>149</v>
      </c>
      <c r="N47" s="28" t="n">
        <v>3393</v>
      </c>
      <c r="O47" s="25" t="s">
        <v>54</v>
      </c>
      <c r="P47" s="29" t="n">
        <v>42795</v>
      </c>
      <c r="Q47" s="29" t="n">
        <v>42912</v>
      </c>
      <c r="R47" s="28" t="n">
        <v>3415</v>
      </c>
      <c r="S47" s="28" t="n">
        <f aca="false">IF(O47="Won",R47,IF(O47="Lost",0,N47))</f>
        <v>3415</v>
      </c>
      <c r="T47" s="30" t="n">
        <f aca="false">IF(AND(P47&lt;&gt;"",Q47&lt;&gt;""),Q47-P47,"")</f>
        <v>117</v>
      </c>
      <c r="U47" s="30" t="str">
        <f aca="false">IF(AND(O47="Engaging",P47&lt;&gt;""),'Leia-me'!$B$5-P47,"")</f>
        <v/>
      </c>
      <c r="V47" s="25" t="str">
        <f aca="false">IF(O47&lt;&gt;"Engaging","",IF(U47&lt;='Leia-me'!$B$6,"Saudável",IF(U47&lt;='Leia-me'!$B$7,"Esfriando",IF(U47&lt;='Leia-me'!$B$8,"Última chance","Zumbi"))))</f>
        <v/>
      </c>
      <c r="W47" s="25" t="n">
        <f aca="false">IF(O47="Won",1,IF(O47="Lost",0,""))</f>
        <v>1</v>
      </c>
      <c r="Y47" s="25" t="str">
        <f aca="false">IF(E47="","Sim","")</f>
        <v/>
      </c>
    </row>
    <row r="48" customFormat="false" ht="15" hidden="false" customHeight="false" outlineLevel="0" collapsed="false">
      <c r="A48" s="25" t="s">
        <v>236</v>
      </c>
      <c r="B48" s="25" t="s">
        <v>67</v>
      </c>
      <c r="C48" s="25" t="s">
        <v>68</v>
      </c>
      <c r="D48" s="25" t="s">
        <v>69</v>
      </c>
      <c r="E48" s="25" t="s">
        <v>237</v>
      </c>
      <c r="F48" s="25" t="s">
        <v>192</v>
      </c>
      <c r="G48" s="26" t="n">
        <v>4618</v>
      </c>
      <c r="H48" s="27" t="n">
        <v>10083</v>
      </c>
      <c r="I48" s="25" t="s">
        <v>147</v>
      </c>
      <c r="K48" s="25" t="n">
        <v>1982</v>
      </c>
      <c r="L48" s="25" t="s">
        <v>160</v>
      </c>
      <c r="M48" s="25" t="s">
        <v>149</v>
      </c>
      <c r="N48" s="28" t="n">
        <v>3393</v>
      </c>
      <c r="O48" s="25" t="s">
        <v>55</v>
      </c>
      <c r="P48" s="29" t="n">
        <v>42796</v>
      </c>
      <c r="Q48" s="29" t="n">
        <v>42886</v>
      </c>
      <c r="R48" s="28" t="n">
        <v>0</v>
      </c>
      <c r="S48" s="28" t="n">
        <f aca="false">IF(O48="Won",R48,IF(O48="Lost",0,N48))</f>
        <v>0</v>
      </c>
      <c r="T48" s="30" t="n">
        <f aca="false">IF(AND(P48&lt;&gt;"",Q48&lt;&gt;""),Q48-P48,"")</f>
        <v>90</v>
      </c>
      <c r="U48" s="30" t="str">
        <f aca="false">IF(AND(O48="Engaging",P48&lt;&gt;""),'Leia-me'!$B$5-P48,"")</f>
        <v/>
      </c>
      <c r="V48" s="25" t="str">
        <f aca="false">IF(O48&lt;&gt;"Engaging","",IF(U48&lt;='Leia-me'!$B$6,"Saudável",IF(U48&lt;='Leia-me'!$B$7,"Esfriando",IF(U48&lt;='Leia-me'!$B$8,"Última chance","Zumbi"))))</f>
        <v/>
      </c>
      <c r="W48" s="25" t="n">
        <f aca="false">IF(O48="Won",1,IF(O48="Lost",0,""))</f>
        <v>0</v>
      </c>
      <c r="Y48" s="25" t="str">
        <f aca="false">IF(E48="","Sim","")</f>
        <v/>
      </c>
    </row>
    <row r="49" customFormat="false" ht="15" hidden="false" customHeight="false" outlineLevel="0" collapsed="false">
      <c r="A49" s="25" t="s">
        <v>238</v>
      </c>
      <c r="B49" s="25" t="s">
        <v>67</v>
      </c>
      <c r="C49" s="25" t="s">
        <v>68</v>
      </c>
      <c r="D49" s="25" t="s">
        <v>69</v>
      </c>
      <c r="E49" s="25" t="s">
        <v>184</v>
      </c>
      <c r="F49" s="25" t="s">
        <v>185</v>
      </c>
      <c r="G49" s="26" t="n">
        <v>1520.66</v>
      </c>
      <c r="H49" s="27" t="n">
        <v>1806</v>
      </c>
      <c r="I49" s="25" t="s">
        <v>147</v>
      </c>
      <c r="K49" s="25" t="n">
        <v>2005</v>
      </c>
      <c r="L49" s="25" t="s">
        <v>186</v>
      </c>
      <c r="M49" s="25" t="s">
        <v>171</v>
      </c>
      <c r="N49" s="28" t="n">
        <v>550</v>
      </c>
      <c r="O49" s="25" t="s">
        <v>54</v>
      </c>
      <c r="P49" s="29" t="n">
        <v>42796</v>
      </c>
      <c r="Q49" s="29" t="n">
        <v>42806</v>
      </c>
      <c r="R49" s="28" t="n">
        <v>522</v>
      </c>
      <c r="S49" s="28" t="n">
        <f aca="false">IF(O49="Won",R49,IF(O49="Lost",0,N49))</f>
        <v>522</v>
      </c>
      <c r="T49" s="30" t="n">
        <f aca="false">IF(AND(P49&lt;&gt;"",Q49&lt;&gt;""),Q49-P49,"")</f>
        <v>10</v>
      </c>
      <c r="U49" s="30" t="str">
        <f aca="false">IF(AND(O49="Engaging",P49&lt;&gt;""),'Leia-me'!$B$5-P49,"")</f>
        <v/>
      </c>
      <c r="V49" s="25" t="str">
        <f aca="false">IF(O49&lt;&gt;"Engaging","",IF(U49&lt;='Leia-me'!$B$6,"Saudável",IF(U49&lt;='Leia-me'!$B$7,"Esfriando",IF(U49&lt;='Leia-me'!$B$8,"Última chance","Zumbi"))))</f>
        <v/>
      </c>
      <c r="W49" s="25" t="n">
        <f aca="false">IF(O49="Won",1,IF(O49="Lost",0,""))</f>
        <v>1</v>
      </c>
      <c r="Y49" s="25" t="str">
        <f aca="false">IF(E49="","Sim","")</f>
        <v/>
      </c>
    </row>
    <row r="50" customFormat="false" ht="15" hidden="false" customHeight="false" outlineLevel="0" collapsed="false">
      <c r="A50" s="25" t="s">
        <v>239</v>
      </c>
      <c r="B50" s="25" t="s">
        <v>67</v>
      </c>
      <c r="C50" s="25" t="s">
        <v>68</v>
      </c>
      <c r="D50" s="25" t="s">
        <v>69</v>
      </c>
      <c r="E50" s="25" t="s">
        <v>240</v>
      </c>
      <c r="F50" s="25" t="s">
        <v>185</v>
      </c>
      <c r="G50" s="26" t="n">
        <v>1223.72</v>
      </c>
      <c r="H50" s="27" t="n">
        <v>2497</v>
      </c>
      <c r="I50" s="25" t="s">
        <v>241</v>
      </c>
      <c r="K50" s="25" t="n">
        <v>2000</v>
      </c>
      <c r="L50" s="25" t="s">
        <v>148</v>
      </c>
      <c r="M50" s="25" t="s">
        <v>149</v>
      </c>
      <c r="N50" s="28" t="n">
        <v>55</v>
      </c>
      <c r="O50" s="25" t="s">
        <v>54</v>
      </c>
      <c r="P50" s="29" t="n">
        <v>42797</v>
      </c>
      <c r="Q50" s="29" t="n">
        <v>42878</v>
      </c>
      <c r="R50" s="28" t="n">
        <v>46</v>
      </c>
      <c r="S50" s="28" t="n">
        <f aca="false">IF(O50="Won",R50,IF(O50="Lost",0,N50))</f>
        <v>46</v>
      </c>
      <c r="T50" s="30" t="n">
        <f aca="false">IF(AND(P50&lt;&gt;"",Q50&lt;&gt;""),Q50-P50,"")</f>
        <v>81</v>
      </c>
      <c r="U50" s="30" t="str">
        <f aca="false">IF(AND(O50="Engaging",P50&lt;&gt;""),'Leia-me'!$B$5-P50,"")</f>
        <v/>
      </c>
      <c r="V50" s="25" t="str">
        <f aca="false">IF(O50&lt;&gt;"Engaging","",IF(U50&lt;='Leia-me'!$B$6,"Saudável",IF(U50&lt;='Leia-me'!$B$7,"Esfriando",IF(U50&lt;='Leia-me'!$B$8,"Última chance","Zumbi"))))</f>
        <v/>
      </c>
      <c r="W50" s="25" t="n">
        <f aca="false">IF(O50="Won",1,IF(O50="Lost",0,""))</f>
        <v>1</v>
      </c>
      <c r="Y50" s="25" t="str">
        <f aca="false">IF(E50="","Sim","")</f>
        <v/>
      </c>
    </row>
    <row r="51" customFormat="false" ht="15" hidden="false" customHeight="false" outlineLevel="0" collapsed="false">
      <c r="A51" s="25" t="s">
        <v>242</v>
      </c>
      <c r="B51" s="25" t="s">
        <v>67</v>
      </c>
      <c r="C51" s="25" t="s">
        <v>68</v>
      </c>
      <c r="D51" s="25" t="s">
        <v>69</v>
      </c>
      <c r="E51" s="25" t="s">
        <v>188</v>
      </c>
      <c r="F51" s="25" t="s">
        <v>185</v>
      </c>
      <c r="G51" s="26" t="n">
        <v>1008.06</v>
      </c>
      <c r="H51" s="27" t="n">
        <v>1238</v>
      </c>
      <c r="I51" s="25" t="s">
        <v>147</v>
      </c>
      <c r="K51" s="25" t="n">
        <v>1983</v>
      </c>
      <c r="L51" s="25" t="s">
        <v>148</v>
      </c>
      <c r="M51" s="25" t="s">
        <v>149</v>
      </c>
      <c r="N51" s="28" t="n">
        <v>55</v>
      </c>
      <c r="O51" s="25" t="s">
        <v>54</v>
      </c>
      <c r="P51" s="29" t="n">
        <v>42797</v>
      </c>
      <c r="Q51" s="29" t="n">
        <v>42908</v>
      </c>
      <c r="R51" s="28" t="n">
        <v>54</v>
      </c>
      <c r="S51" s="28" t="n">
        <f aca="false">IF(O51="Won",R51,IF(O51="Lost",0,N51))</f>
        <v>54</v>
      </c>
      <c r="T51" s="30" t="n">
        <f aca="false">IF(AND(P51&lt;&gt;"",Q51&lt;&gt;""),Q51-P51,"")</f>
        <v>111</v>
      </c>
      <c r="U51" s="30" t="str">
        <f aca="false">IF(AND(O51="Engaging",P51&lt;&gt;""),'Leia-me'!$B$5-P51,"")</f>
        <v/>
      </c>
      <c r="V51" s="25" t="str">
        <f aca="false">IF(O51&lt;&gt;"Engaging","",IF(U51&lt;='Leia-me'!$B$6,"Saudável",IF(U51&lt;='Leia-me'!$B$7,"Esfriando",IF(U51&lt;='Leia-me'!$B$8,"Última chance","Zumbi"))))</f>
        <v/>
      </c>
      <c r="W51" s="25" t="n">
        <f aca="false">IF(O51="Won",1,IF(O51="Lost",0,""))</f>
        <v>1</v>
      </c>
      <c r="Y51" s="25" t="str">
        <f aca="false">IF(E51="","Sim","")</f>
        <v/>
      </c>
    </row>
    <row r="52" customFormat="false" ht="15" hidden="false" customHeight="false" outlineLevel="0" collapsed="false">
      <c r="A52" s="25" t="s">
        <v>243</v>
      </c>
      <c r="B52" s="25" t="s">
        <v>67</v>
      </c>
      <c r="C52" s="25" t="s">
        <v>68</v>
      </c>
      <c r="D52" s="25" t="s">
        <v>69</v>
      </c>
      <c r="E52" s="25" t="s">
        <v>191</v>
      </c>
      <c r="F52" s="25" t="s">
        <v>192</v>
      </c>
      <c r="G52" s="26" t="n">
        <v>2714.9</v>
      </c>
      <c r="H52" s="27" t="n">
        <v>2641</v>
      </c>
      <c r="I52" s="25" t="s">
        <v>147</v>
      </c>
      <c r="J52" s="25" t="s">
        <v>193</v>
      </c>
      <c r="K52" s="25" t="n">
        <v>1998</v>
      </c>
      <c r="L52" s="25" t="s">
        <v>186</v>
      </c>
      <c r="M52" s="25" t="s">
        <v>171</v>
      </c>
      <c r="N52" s="28" t="n">
        <v>550</v>
      </c>
      <c r="O52" s="25" t="s">
        <v>54</v>
      </c>
      <c r="P52" s="29" t="n">
        <v>42798</v>
      </c>
      <c r="Q52" s="29" t="n">
        <v>42899</v>
      </c>
      <c r="R52" s="28" t="n">
        <v>522</v>
      </c>
      <c r="S52" s="28" t="n">
        <f aca="false">IF(O52="Won",R52,IF(O52="Lost",0,N52))</f>
        <v>522</v>
      </c>
      <c r="T52" s="30" t="n">
        <f aca="false">IF(AND(P52&lt;&gt;"",Q52&lt;&gt;""),Q52-P52,"")</f>
        <v>101</v>
      </c>
      <c r="U52" s="30" t="str">
        <f aca="false">IF(AND(O52="Engaging",P52&lt;&gt;""),'Leia-me'!$B$5-P52,"")</f>
        <v/>
      </c>
      <c r="V52" s="25" t="str">
        <f aca="false">IF(O52&lt;&gt;"Engaging","",IF(U52&lt;='Leia-me'!$B$6,"Saudável",IF(U52&lt;='Leia-me'!$B$7,"Esfriando",IF(U52&lt;='Leia-me'!$B$8,"Última chance","Zumbi"))))</f>
        <v/>
      </c>
      <c r="W52" s="25" t="n">
        <f aca="false">IF(O52="Won",1,IF(O52="Lost",0,""))</f>
        <v>1</v>
      </c>
      <c r="Y52" s="25" t="str">
        <f aca="false">IF(E52="","Sim","")</f>
        <v/>
      </c>
    </row>
    <row r="53" customFormat="false" ht="15" hidden="false" customHeight="false" outlineLevel="0" collapsed="false">
      <c r="A53" s="25" t="s">
        <v>244</v>
      </c>
      <c r="B53" s="25" t="s">
        <v>67</v>
      </c>
      <c r="C53" s="25" t="s">
        <v>68</v>
      </c>
      <c r="D53" s="25" t="s">
        <v>69</v>
      </c>
      <c r="E53" s="25" t="s">
        <v>245</v>
      </c>
      <c r="F53" s="25" t="s">
        <v>185</v>
      </c>
      <c r="G53" s="26" t="n">
        <v>2938.67</v>
      </c>
      <c r="H53" s="27" t="n">
        <v>8775</v>
      </c>
      <c r="I53" s="25" t="s">
        <v>246</v>
      </c>
      <c r="K53" s="25" t="n">
        <v>1987</v>
      </c>
      <c r="L53" s="25" t="s">
        <v>186</v>
      </c>
      <c r="M53" s="25" t="s">
        <v>171</v>
      </c>
      <c r="N53" s="28" t="n">
        <v>550</v>
      </c>
      <c r="O53" s="25" t="s">
        <v>54</v>
      </c>
      <c r="P53" s="29" t="n">
        <v>42798</v>
      </c>
      <c r="Q53" s="29" t="n">
        <v>42869</v>
      </c>
      <c r="R53" s="28" t="n">
        <v>544</v>
      </c>
      <c r="S53" s="28" t="n">
        <f aca="false">IF(O53="Won",R53,IF(O53="Lost",0,N53))</f>
        <v>544</v>
      </c>
      <c r="T53" s="30" t="n">
        <f aca="false">IF(AND(P53&lt;&gt;"",Q53&lt;&gt;""),Q53-P53,"")</f>
        <v>71</v>
      </c>
      <c r="U53" s="30" t="str">
        <f aca="false">IF(AND(O53="Engaging",P53&lt;&gt;""),'Leia-me'!$B$5-P53,"")</f>
        <v/>
      </c>
      <c r="V53" s="25" t="str">
        <f aca="false">IF(O53&lt;&gt;"Engaging","",IF(U53&lt;='Leia-me'!$B$6,"Saudável",IF(U53&lt;='Leia-me'!$B$7,"Esfriando",IF(U53&lt;='Leia-me'!$B$8,"Última chance","Zumbi"))))</f>
        <v/>
      </c>
      <c r="W53" s="25" t="n">
        <f aca="false">IF(O53="Won",1,IF(O53="Lost",0,""))</f>
        <v>1</v>
      </c>
      <c r="Y53" s="25" t="str">
        <f aca="false">IF(E53="","Sim","")</f>
        <v/>
      </c>
    </row>
    <row r="54" customFormat="false" ht="15" hidden="false" customHeight="false" outlineLevel="0" collapsed="false">
      <c r="A54" s="25" t="s">
        <v>247</v>
      </c>
      <c r="B54" s="25" t="s">
        <v>67</v>
      </c>
      <c r="C54" s="25" t="s">
        <v>68</v>
      </c>
      <c r="D54" s="25" t="s">
        <v>69</v>
      </c>
      <c r="E54" s="25" t="s">
        <v>248</v>
      </c>
      <c r="F54" s="25" t="s">
        <v>211</v>
      </c>
      <c r="G54" s="26" t="n">
        <v>894.33</v>
      </c>
      <c r="H54" s="27" t="n">
        <v>1635</v>
      </c>
      <c r="I54" s="25" t="s">
        <v>249</v>
      </c>
      <c r="K54" s="25" t="n">
        <v>2007</v>
      </c>
      <c r="L54" s="25" t="s">
        <v>160</v>
      </c>
      <c r="M54" s="25" t="s">
        <v>149</v>
      </c>
      <c r="N54" s="28" t="n">
        <v>3393</v>
      </c>
      <c r="O54" s="25" t="s">
        <v>54</v>
      </c>
      <c r="P54" s="29" t="n">
        <v>42798</v>
      </c>
      <c r="Q54" s="29" t="n">
        <v>42893</v>
      </c>
      <c r="R54" s="28" t="n">
        <v>3081</v>
      </c>
      <c r="S54" s="28" t="n">
        <f aca="false">IF(O54="Won",R54,IF(O54="Lost",0,N54))</f>
        <v>3081</v>
      </c>
      <c r="T54" s="30" t="n">
        <f aca="false">IF(AND(P54&lt;&gt;"",Q54&lt;&gt;""),Q54-P54,"")</f>
        <v>95</v>
      </c>
      <c r="U54" s="30" t="str">
        <f aca="false">IF(AND(O54="Engaging",P54&lt;&gt;""),'Leia-me'!$B$5-P54,"")</f>
        <v/>
      </c>
      <c r="V54" s="25" t="str">
        <f aca="false">IF(O54&lt;&gt;"Engaging","",IF(U54&lt;='Leia-me'!$B$6,"Saudável",IF(U54&lt;='Leia-me'!$B$7,"Esfriando",IF(U54&lt;='Leia-me'!$B$8,"Última chance","Zumbi"))))</f>
        <v/>
      </c>
      <c r="W54" s="25" t="n">
        <f aca="false">IF(O54="Won",1,IF(O54="Lost",0,""))</f>
        <v>1</v>
      </c>
      <c r="Y54" s="25" t="str">
        <f aca="false">IF(E54="","Sim","")</f>
        <v/>
      </c>
    </row>
    <row r="55" customFormat="false" ht="15" hidden="false" customHeight="false" outlineLevel="0" collapsed="false">
      <c r="A55" s="25" t="s">
        <v>250</v>
      </c>
      <c r="B55" s="25" t="s">
        <v>67</v>
      </c>
      <c r="C55" s="25" t="s">
        <v>68</v>
      </c>
      <c r="D55" s="25" t="s">
        <v>69</v>
      </c>
      <c r="E55" s="25" t="s">
        <v>251</v>
      </c>
      <c r="F55" s="25" t="s">
        <v>211</v>
      </c>
      <c r="G55" s="26" t="n">
        <v>332.43</v>
      </c>
      <c r="H55" s="27" t="n">
        <v>799</v>
      </c>
      <c r="I55" s="25" t="s">
        <v>147</v>
      </c>
      <c r="K55" s="25" t="n">
        <v>1995</v>
      </c>
      <c r="L55" s="25" t="s">
        <v>178</v>
      </c>
      <c r="M55" s="25" t="s">
        <v>171</v>
      </c>
      <c r="N55" s="28" t="n">
        <v>5482</v>
      </c>
      <c r="O55" s="25" t="s">
        <v>54</v>
      </c>
      <c r="P55" s="29" t="n">
        <v>42799</v>
      </c>
      <c r="Q55" s="29" t="n">
        <v>42884</v>
      </c>
      <c r="R55" s="28" t="n">
        <v>5092</v>
      </c>
      <c r="S55" s="28" t="n">
        <f aca="false">IF(O55="Won",R55,IF(O55="Lost",0,N55))</f>
        <v>5092</v>
      </c>
      <c r="T55" s="30" t="n">
        <f aca="false">IF(AND(P55&lt;&gt;"",Q55&lt;&gt;""),Q55-P55,"")</f>
        <v>85</v>
      </c>
      <c r="U55" s="30" t="str">
        <f aca="false">IF(AND(O55="Engaging",P55&lt;&gt;""),'Leia-me'!$B$5-P55,"")</f>
        <v/>
      </c>
      <c r="V55" s="25" t="str">
        <f aca="false">IF(O55&lt;&gt;"Engaging","",IF(U55&lt;='Leia-me'!$B$6,"Saudável",IF(U55&lt;='Leia-me'!$B$7,"Esfriando",IF(U55&lt;='Leia-me'!$B$8,"Última chance","Zumbi"))))</f>
        <v/>
      </c>
      <c r="W55" s="25" t="n">
        <f aca="false">IF(O55="Won",1,IF(O55="Lost",0,""))</f>
        <v>1</v>
      </c>
      <c r="Y55" s="25" t="str">
        <f aca="false">IF(E55="","Sim","")</f>
        <v/>
      </c>
    </row>
    <row r="56" customFormat="false" ht="15" hidden="false" customHeight="false" outlineLevel="0" collapsed="false">
      <c r="A56" s="25" t="s">
        <v>252</v>
      </c>
      <c r="B56" s="25" t="s">
        <v>67</v>
      </c>
      <c r="C56" s="25" t="s">
        <v>68</v>
      </c>
      <c r="D56" s="25" t="s">
        <v>69</v>
      </c>
      <c r="E56" s="25" t="s">
        <v>240</v>
      </c>
      <c r="F56" s="25" t="s">
        <v>185</v>
      </c>
      <c r="G56" s="26" t="n">
        <v>1223.72</v>
      </c>
      <c r="H56" s="27" t="n">
        <v>2497</v>
      </c>
      <c r="I56" s="25" t="s">
        <v>241</v>
      </c>
      <c r="K56" s="25" t="n">
        <v>2000</v>
      </c>
      <c r="L56" s="25" t="s">
        <v>178</v>
      </c>
      <c r="M56" s="25" t="s">
        <v>171</v>
      </c>
      <c r="N56" s="28" t="n">
        <v>5482</v>
      </c>
      <c r="O56" s="25" t="s">
        <v>54</v>
      </c>
      <c r="P56" s="29" t="n">
        <v>42801</v>
      </c>
      <c r="Q56" s="29" t="n">
        <v>42897</v>
      </c>
      <c r="R56" s="28" t="n">
        <v>6023</v>
      </c>
      <c r="S56" s="28" t="n">
        <f aca="false">IF(O56="Won",R56,IF(O56="Lost",0,N56))</f>
        <v>6023</v>
      </c>
      <c r="T56" s="30" t="n">
        <f aca="false">IF(AND(P56&lt;&gt;"",Q56&lt;&gt;""),Q56-P56,"")</f>
        <v>96</v>
      </c>
      <c r="U56" s="30" t="str">
        <f aca="false">IF(AND(O56="Engaging",P56&lt;&gt;""),'Leia-me'!$B$5-P56,"")</f>
        <v/>
      </c>
      <c r="V56" s="25" t="str">
        <f aca="false">IF(O56&lt;&gt;"Engaging","",IF(U56&lt;='Leia-me'!$B$6,"Saudável",IF(U56&lt;='Leia-me'!$B$7,"Esfriando",IF(U56&lt;='Leia-me'!$B$8,"Última chance","Zumbi"))))</f>
        <v/>
      </c>
      <c r="W56" s="25" t="n">
        <f aca="false">IF(O56="Won",1,IF(O56="Lost",0,""))</f>
        <v>1</v>
      </c>
      <c r="Y56" s="25" t="str">
        <f aca="false">IF(E56="","Sim","")</f>
        <v/>
      </c>
    </row>
    <row r="57" customFormat="false" ht="15" hidden="false" customHeight="false" outlineLevel="0" collapsed="false">
      <c r="A57" s="25" t="s">
        <v>253</v>
      </c>
      <c r="B57" s="25" t="s">
        <v>67</v>
      </c>
      <c r="C57" s="25" t="s">
        <v>68</v>
      </c>
      <c r="D57" s="25" t="s">
        <v>69</v>
      </c>
      <c r="E57" s="25" t="s">
        <v>169</v>
      </c>
      <c r="F57" s="25" t="s">
        <v>168</v>
      </c>
      <c r="G57" s="26" t="n">
        <v>2403.58</v>
      </c>
      <c r="H57" s="27" t="n">
        <v>8801</v>
      </c>
      <c r="I57" s="25" t="s">
        <v>147</v>
      </c>
      <c r="K57" s="25" t="n">
        <v>1986</v>
      </c>
      <c r="L57" s="25" t="s">
        <v>186</v>
      </c>
      <c r="M57" s="25" t="s">
        <v>171</v>
      </c>
      <c r="N57" s="28" t="n">
        <v>550</v>
      </c>
      <c r="O57" s="25" t="s">
        <v>55</v>
      </c>
      <c r="P57" s="29" t="n">
        <v>42803</v>
      </c>
      <c r="Q57" s="29" t="n">
        <v>42877</v>
      </c>
      <c r="R57" s="28" t="n">
        <v>0</v>
      </c>
      <c r="S57" s="28" t="n">
        <f aca="false">IF(O57="Won",R57,IF(O57="Lost",0,N57))</f>
        <v>0</v>
      </c>
      <c r="T57" s="30" t="n">
        <f aca="false">IF(AND(P57&lt;&gt;"",Q57&lt;&gt;""),Q57-P57,"")</f>
        <v>74</v>
      </c>
      <c r="U57" s="30" t="str">
        <f aca="false">IF(AND(O57="Engaging",P57&lt;&gt;""),'Leia-me'!$B$5-P57,"")</f>
        <v/>
      </c>
      <c r="V57" s="25" t="str">
        <f aca="false">IF(O57&lt;&gt;"Engaging","",IF(U57&lt;='Leia-me'!$B$6,"Saudável",IF(U57&lt;='Leia-me'!$B$7,"Esfriando",IF(U57&lt;='Leia-me'!$B$8,"Última chance","Zumbi"))))</f>
        <v/>
      </c>
      <c r="W57" s="25" t="n">
        <f aca="false">IF(O57="Won",1,IF(O57="Lost",0,""))</f>
        <v>0</v>
      </c>
      <c r="Y57" s="25" t="str">
        <f aca="false">IF(E57="","Sim","")</f>
        <v/>
      </c>
    </row>
    <row r="58" customFormat="false" ht="15" hidden="false" customHeight="false" outlineLevel="0" collapsed="false">
      <c r="A58" s="25" t="s">
        <v>254</v>
      </c>
      <c r="B58" s="25" t="s">
        <v>67</v>
      </c>
      <c r="C58" s="25" t="s">
        <v>68</v>
      </c>
      <c r="D58" s="25" t="s">
        <v>69</v>
      </c>
      <c r="E58" s="25" t="s">
        <v>195</v>
      </c>
      <c r="F58" s="25" t="s">
        <v>185</v>
      </c>
      <c r="G58" s="26" t="n">
        <v>8170.38</v>
      </c>
      <c r="H58" s="27" t="n">
        <v>16499</v>
      </c>
      <c r="I58" s="25" t="s">
        <v>196</v>
      </c>
      <c r="K58" s="25" t="n">
        <v>1997</v>
      </c>
      <c r="L58" s="25" t="s">
        <v>178</v>
      </c>
      <c r="M58" s="25" t="s">
        <v>171</v>
      </c>
      <c r="N58" s="28" t="n">
        <v>5482</v>
      </c>
      <c r="O58" s="25" t="s">
        <v>55</v>
      </c>
      <c r="P58" s="29" t="n">
        <v>42803</v>
      </c>
      <c r="Q58" s="29" t="n">
        <v>42866</v>
      </c>
      <c r="R58" s="28" t="n">
        <v>0</v>
      </c>
      <c r="S58" s="28" t="n">
        <f aca="false">IF(O58="Won",R58,IF(O58="Lost",0,N58))</f>
        <v>0</v>
      </c>
      <c r="T58" s="30" t="n">
        <f aca="false">IF(AND(P58&lt;&gt;"",Q58&lt;&gt;""),Q58-P58,"")</f>
        <v>63</v>
      </c>
      <c r="U58" s="30" t="str">
        <f aca="false">IF(AND(O58="Engaging",P58&lt;&gt;""),'Leia-me'!$B$5-P58,"")</f>
        <v/>
      </c>
      <c r="V58" s="25" t="str">
        <f aca="false">IF(O58&lt;&gt;"Engaging","",IF(U58&lt;='Leia-me'!$B$6,"Saudável",IF(U58&lt;='Leia-me'!$B$7,"Esfriando",IF(U58&lt;='Leia-me'!$B$8,"Última chance","Zumbi"))))</f>
        <v/>
      </c>
      <c r="W58" s="25" t="n">
        <f aca="false">IF(O58="Won",1,IF(O58="Lost",0,""))</f>
        <v>0</v>
      </c>
      <c r="Y58" s="25" t="str">
        <f aca="false">IF(E58="","Sim","")</f>
        <v/>
      </c>
    </row>
    <row r="59" customFormat="false" ht="15" hidden="false" customHeight="false" outlineLevel="0" collapsed="false">
      <c r="A59" s="25" t="s">
        <v>255</v>
      </c>
      <c r="B59" s="25" t="s">
        <v>67</v>
      </c>
      <c r="C59" s="25" t="s">
        <v>68</v>
      </c>
      <c r="D59" s="25" t="s">
        <v>69</v>
      </c>
      <c r="E59" s="25" t="s">
        <v>225</v>
      </c>
      <c r="F59" s="25" t="s">
        <v>211</v>
      </c>
      <c r="G59" s="26" t="n">
        <v>1376.8</v>
      </c>
      <c r="H59" s="27" t="n">
        <v>1165</v>
      </c>
      <c r="I59" s="25" t="s">
        <v>226</v>
      </c>
      <c r="K59" s="25" t="n">
        <v>1988</v>
      </c>
      <c r="L59" s="25" t="s">
        <v>186</v>
      </c>
      <c r="M59" s="25" t="s">
        <v>171</v>
      </c>
      <c r="N59" s="28" t="n">
        <v>550</v>
      </c>
      <c r="O59" s="25" t="s">
        <v>54</v>
      </c>
      <c r="P59" s="29" t="n">
        <v>42803</v>
      </c>
      <c r="Q59" s="29" t="n">
        <v>42897</v>
      </c>
      <c r="R59" s="28" t="n">
        <v>595</v>
      </c>
      <c r="S59" s="28" t="n">
        <f aca="false">IF(O59="Won",R59,IF(O59="Lost",0,N59))</f>
        <v>595</v>
      </c>
      <c r="T59" s="30" t="n">
        <f aca="false">IF(AND(P59&lt;&gt;"",Q59&lt;&gt;""),Q59-P59,"")</f>
        <v>94</v>
      </c>
      <c r="U59" s="30" t="str">
        <f aca="false">IF(AND(O59="Engaging",P59&lt;&gt;""),'Leia-me'!$B$5-P59,"")</f>
        <v/>
      </c>
      <c r="V59" s="25" t="str">
        <f aca="false">IF(O59&lt;&gt;"Engaging","",IF(U59&lt;='Leia-me'!$B$6,"Saudável",IF(U59&lt;='Leia-me'!$B$7,"Esfriando",IF(U59&lt;='Leia-me'!$B$8,"Última chance","Zumbi"))))</f>
        <v/>
      </c>
      <c r="W59" s="25" t="n">
        <f aca="false">IF(O59="Won",1,IF(O59="Lost",0,""))</f>
        <v>1</v>
      </c>
      <c r="Y59" s="25" t="str">
        <f aca="false">IF(E59="","Sim","")</f>
        <v/>
      </c>
    </row>
    <row r="60" customFormat="false" ht="15" hidden="false" customHeight="false" outlineLevel="0" collapsed="false">
      <c r="A60" s="25" t="s">
        <v>256</v>
      </c>
      <c r="B60" s="25" t="s">
        <v>67</v>
      </c>
      <c r="C60" s="25" t="s">
        <v>68</v>
      </c>
      <c r="D60" s="25" t="s">
        <v>69</v>
      </c>
      <c r="E60" s="25" t="s">
        <v>257</v>
      </c>
      <c r="F60" s="25" t="s">
        <v>146</v>
      </c>
      <c r="G60" s="26" t="n">
        <v>441.08</v>
      </c>
      <c r="H60" s="27" t="n">
        <v>1210</v>
      </c>
      <c r="I60" s="25" t="s">
        <v>147</v>
      </c>
      <c r="K60" s="25" t="n">
        <v>1984</v>
      </c>
      <c r="L60" s="25" t="s">
        <v>148</v>
      </c>
      <c r="M60" s="25" t="s">
        <v>149</v>
      </c>
      <c r="N60" s="28" t="n">
        <v>55</v>
      </c>
      <c r="O60" s="25" t="s">
        <v>54</v>
      </c>
      <c r="P60" s="29" t="n">
        <v>42803</v>
      </c>
      <c r="Q60" s="29" t="n">
        <v>42887</v>
      </c>
      <c r="R60" s="28" t="n">
        <v>51</v>
      </c>
      <c r="S60" s="28" t="n">
        <f aca="false">IF(O60="Won",R60,IF(O60="Lost",0,N60))</f>
        <v>51</v>
      </c>
      <c r="T60" s="30" t="n">
        <f aca="false">IF(AND(P60&lt;&gt;"",Q60&lt;&gt;""),Q60-P60,"")</f>
        <v>84</v>
      </c>
      <c r="U60" s="30" t="str">
        <f aca="false">IF(AND(O60="Engaging",P60&lt;&gt;""),'Leia-me'!$B$5-P60,"")</f>
        <v/>
      </c>
      <c r="V60" s="25" t="str">
        <f aca="false">IF(O60&lt;&gt;"Engaging","",IF(U60&lt;='Leia-me'!$B$6,"Saudável",IF(U60&lt;='Leia-me'!$B$7,"Esfriando",IF(U60&lt;='Leia-me'!$B$8,"Última chance","Zumbi"))))</f>
        <v/>
      </c>
      <c r="W60" s="25" t="n">
        <f aca="false">IF(O60="Won",1,IF(O60="Lost",0,""))</f>
        <v>1</v>
      </c>
      <c r="Y60" s="25" t="str">
        <f aca="false">IF(E60="","Sim","")</f>
        <v/>
      </c>
    </row>
    <row r="61" customFormat="false" ht="15" hidden="false" customHeight="false" outlineLevel="0" collapsed="false">
      <c r="A61" s="25" t="s">
        <v>258</v>
      </c>
      <c r="B61" s="25" t="s">
        <v>67</v>
      </c>
      <c r="C61" s="25" t="s">
        <v>68</v>
      </c>
      <c r="D61" s="25" t="s">
        <v>69</v>
      </c>
      <c r="E61" s="25" t="s">
        <v>225</v>
      </c>
      <c r="F61" s="25" t="s">
        <v>211</v>
      </c>
      <c r="G61" s="26" t="n">
        <v>1376.8</v>
      </c>
      <c r="H61" s="27" t="n">
        <v>1165</v>
      </c>
      <c r="I61" s="25" t="s">
        <v>226</v>
      </c>
      <c r="K61" s="25" t="n">
        <v>1988</v>
      </c>
      <c r="L61" s="25" t="s">
        <v>170</v>
      </c>
      <c r="M61" s="25" t="s">
        <v>171</v>
      </c>
      <c r="N61" s="28" t="n">
        <v>1096</v>
      </c>
      <c r="O61" s="25" t="s">
        <v>55</v>
      </c>
      <c r="P61" s="29" t="n">
        <v>42804</v>
      </c>
      <c r="Q61" s="29" t="n">
        <v>42867</v>
      </c>
      <c r="R61" s="28" t="n">
        <v>0</v>
      </c>
      <c r="S61" s="28" t="n">
        <f aca="false">IF(O61="Won",R61,IF(O61="Lost",0,N61))</f>
        <v>0</v>
      </c>
      <c r="T61" s="30" t="n">
        <f aca="false">IF(AND(P61&lt;&gt;"",Q61&lt;&gt;""),Q61-P61,"")</f>
        <v>63</v>
      </c>
      <c r="U61" s="30" t="str">
        <f aca="false">IF(AND(O61="Engaging",P61&lt;&gt;""),'Leia-me'!$B$5-P61,"")</f>
        <v/>
      </c>
      <c r="V61" s="25" t="str">
        <f aca="false">IF(O61&lt;&gt;"Engaging","",IF(U61&lt;='Leia-me'!$B$6,"Saudável",IF(U61&lt;='Leia-me'!$B$7,"Esfriando",IF(U61&lt;='Leia-me'!$B$8,"Última chance","Zumbi"))))</f>
        <v/>
      </c>
      <c r="W61" s="25" t="n">
        <f aca="false">IF(O61="Won",1,IF(O61="Lost",0,""))</f>
        <v>0</v>
      </c>
      <c r="Y61" s="25" t="str">
        <f aca="false">IF(E61="","Sim","")</f>
        <v/>
      </c>
    </row>
    <row r="62" customFormat="false" ht="15" hidden="false" customHeight="false" outlineLevel="0" collapsed="false">
      <c r="A62" s="25" t="s">
        <v>259</v>
      </c>
      <c r="B62" s="25" t="s">
        <v>67</v>
      </c>
      <c r="C62" s="25" t="s">
        <v>68</v>
      </c>
      <c r="D62" s="25" t="s">
        <v>69</v>
      </c>
      <c r="E62" s="25" t="s">
        <v>154</v>
      </c>
      <c r="F62" s="25" t="s">
        <v>155</v>
      </c>
      <c r="G62" s="26" t="n">
        <v>86.68</v>
      </c>
      <c r="H62" s="27" t="n">
        <v>187</v>
      </c>
      <c r="I62" s="25" t="s">
        <v>147</v>
      </c>
      <c r="J62" s="25" t="s">
        <v>156</v>
      </c>
      <c r="K62" s="25" t="n">
        <v>2007</v>
      </c>
      <c r="L62" s="25" t="s">
        <v>148</v>
      </c>
      <c r="M62" s="25" t="s">
        <v>149</v>
      </c>
      <c r="N62" s="28" t="n">
        <v>55</v>
      </c>
      <c r="O62" s="25" t="s">
        <v>54</v>
      </c>
      <c r="P62" s="29" t="n">
        <v>42804</v>
      </c>
      <c r="Q62" s="29" t="n">
        <v>42813</v>
      </c>
      <c r="R62" s="28" t="n">
        <v>58</v>
      </c>
      <c r="S62" s="28" t="n">
        <f aca="false">IF(O62="Won",R62,IF(O62="Lost",0,N62))</f>
        <v>58</v>
      </c>
      <c r="T62" s="30" t="n">
        <f aca="false">IF(AND(P62&lt;&gt;"",Q62&lt;&gt;""),Q62-P62,"")</f>
        <v>9</v>
      </c>
      <c r="U62" s="30" t="str">
        <f aca="false">IF(AND(O62="Engaging",P62&lt;&gt;""),'Leia-me'!$B$5-P62,"")</f>
        <v/>
      </c>
      <c r="V62" s="25" t="str">
        <f aca="false">IF(O62&lt;&gt;"Engaging","",IF(U62&lt;='Leia-me'!$B$6,"Saudável",IF(U62&lt;='Leia-me'!$B$7,"Esfriando",IF(U62&lt;='Leia-me'!$B$8,"Última chance","Zumbi"))))</f>
        <v/>
      </c>
      <c r="W62" s="25" t="n">
        <f aca="false">IF(O62="Won",1,IF(O62="Lost",0,""))</f>
        <v>1</v>
      </c>
      <c r="Y62" s="25" t="str">
        <f aca="false">IF(E62="","Sim","")</f>
        <v/>
      </c>
    </row>
    <row r="63" customFormat="false" ht="15" hidden="false" customHeight="false" outlineLevel="0" collapsed="false">
      <c r="A63" s="25" t="s">
        <v>260</v>
      </c>
      <c r="B63" s="25" t="s">
        <v>67</v>
      </c>
      <c r="C63" s="25" t="s">
        <v>68</v>
      </c>
      <c r="D63" s="25" t="s">
        <v>69</v>
      </c>
      <c r="E63" s="25" t="s">
        <v>169</v>
      </c>
      <c r="F63" s="25" t="s">
        <v>168</v>
      </c>
      <c r="G63" s="26" t="n">
        <v>2403.58</v>
      </c>
      <c r="H63" s="27" t="n">
        <v>8801</v>
      </c>
      <c r="I63" s="25" t="s">
        <v>147</v>
      </c>
      <c r="K63" s="25" t="n">
        <v>1986</v>
      </c>
      <c r="L63" s="25" t="s">
        <v>148</v>
      </c>
      <c r="M63" s="25" t="s">
        <v>149</v>
      </c>
      <c r="N63" s="28" t="n">
        <v>55</v>
      </c>
      <c r="O63" s="25" t="s">
        <v>55</v>
      </c>
      <c r="P63" s="29" t="n">
        <v>42805</v>
      </c>
      <c r="Q63" s="29" t="n">
        <v>42885</v>
      </c>
      <c r="R63" s="28" t="n">
        <v>0</v>
      </c>
      <c r="S63" s="28" t="n">
        <f aca="false">IF(O63="Won",R63,IF(O63="Lost",0,N63))</f>
        <v>0</v>
      </c>
      <c r="T63" s="30" t="n">
        <f aca="false">IF(AND(P63&lt;&gt;"",Q63&lt;&gt;""),Q63-P63,"")</f>
        <v>80</v>
      </c>
      <c r="U63" s="30" t="str">
        <f aca="false">IF(AND(O63="Engaging",P63&lt;&gt;""),'Leia-me'!$B$5-P63,"")</f>
        <v/>
      </c>
      <c r="V63" s="25" t="str">
        <f aca="false">IF(O63&lt;&gt;"Engaging","",IF(U63&lt;='Leia-me'!$B$6,"Saudável",IF(U63&lt;='Leia-me'!$B$7,"Esfriando",IF(U63&lt;='Leia-me'!$B$8,"Última chance","Zumbi"))))</f>
        <v/>
      </c>
      <c r="W63" s="25" t="n">
        <f aca="false">IF(O63="Won",1,IF(O63="Lost",0,""))</f>
        <v>0</v>
      </c>
      <c r="Y63" s="25" t="str">
        <f aca="false">IF(E63="","Sim","")</f>
        <v/>
      </c>
    </row>
    <row r="64" customFormat="false" ht="15" hidden="false" customHeight="false" outlineLevel="0" collapsed="false">
      <c r="A64" s="25" t="s">
        <v>261</v>
      </c>
      <c r="B64" s="25" t="s">
        <v>67</v>
      </c>
      <c r="C64" s="25" t="s">
        <v>68</v>
      </c>
      <c r="D64" s="25" t="s">
        <v>69</v>
      </c>
      <c r="E64" s="25" t="s">
        <v>231</v>
      </c>
      <c r="F64" s="25" t="s">
        <v>168</v>
      </c>
      <c r="G64" s="26" t="n">
        <v>45.39</v>
      </c>
      <c r="H64" s="27" t="n">
        <v>100</v>
      </c>
      <c r="I64" s="25" t="s">
        <v>147</v>
      </c>
      <c r="J64" s="25" t="s">
        <v>169</v>
      </c>
      <c r="K64" s="25" t="n">
        <v>2012</v>
      </c>
      <c r="L64" s="25" t="s">
        <v>148</v>
      </c>
      <c r="M64" s="25" t="s">
        <v>149</v>
      </c>
      <c r="N64" s="28" t="n">
        <v>55</v>
      </c>
      <c r="O64" s="25" t="s">
        <v>54</v>
      </c>
      <c r="P64" s="29" t="n">
        <v>42805</v>
      </c>
      <c r="Q64" s="29" t="n">
        <v>42811</v>
      </c>
      <c r="R64" s="28" t="n">
        <v>57</v>
      </c>
      <c r="S64" s="28" t="n">
        <f aca="false">IF(O64="Won",R64,IF(O64="Lost",0,N64))</f>
        <v>57</v>
      </c>
      <c r="T64" s="30" t="n">
        <f aca="false">IF(AND(P64&lt;&gt;"",Q64&lt;&gt;""),Q64-P64,"")</f>
        <v>6</v>
      </c>
      <c r="U64" s="30" t="str">
        <f aca="false">IF(AND(O64="Engaging",P64&lt;&gt;""),'Leia-me'!$B$5-P64,"")</f>
        <v/>
      </c>
      <c r="V64" s="25" t="str">
        <f aca="false">IF(O64&lt;&gt;"Engaging","",IF(U64&lt;='Leia-me'!$B$6,"Saudável",IF(U64&lt;='Leia-me'!$B$7,"Esfriando",IF(U64&lt;='Leia-me'!$B$8,"Última chance","Zumbi"))))</f>
        <v/>
      </c>
      <c r="W64" s="25" t="n">
        <f aca="false">IF(O64="Won",1,IF(O64="Lost",0,""))</f>
        <v>1</v>
      </c>
      <c r="Y64" s="25" t="str">
        <f aca="false">IF(E64="","Sim","")</f>
        <v/>
      </c>
    </row>
    <row r="65" customFormat="false" ht="15" hidden="false" customHeight="false" outlineLevel="0" collapsed="false">
      <c r="A65" s="25" t="s">
        <v>262</v>
      </c>
      <c r="B65" s="25" t="s">
        <v>67</v>
      </c>
      <c r="C65" s="25" t="s">
        <v>68</v>
      </c>
      <c r="D65" s="25" t="s">
        <v>69</v>
      </c>
      <c r="E65" s="25" t="s">
        <v>198</v>
      </c>
      <c r="F65" s="25" t="s">
        <v>177</v>
      </c>
      <c r="G65" s="26" t="n">
        <v>2819.5</v>
      </c>
      <c r="H65" s="27" t="n">
        <v>7227</v>
      </c>
      <c r="I65" s="25" t="s">
        <v>147</v>
      </c>
      <c r="J65" s="25" t="s">
        <v>199</v>
      </c>
      <c r="K65" s="25" t="n">
        <v>1991</v>
      </c>
      <c r="L65" s="25" t="s">
        <v>148</v>
      </c>
      <c r="M65" s="25" t="s">
        <v>149</v>
      </c>
      <c r="N65" s="28" t="n">
        <v>55</v>
      </c>
      <c r="O65" s="25" t="s">
        <v>55</v>
      </c>
      <c r="P65" s="29" t="n">
        <v>42806</v>
      </c>
      <c r="Q65" s="29" t="n">
        <v>42880</v>
      </c>
      <c r="R65" s="28" t="n">
        <v>0</v>
      </c>
      <c r="S65" s="28" t="n">
        <f aca="false">IF(O65="Won",R65,IF(O65="Lost",0,N65))</f>
        <v>0</v>
      </c>
      <c r="T65" s="30" t="n">
        <f aca="false">IF(AND(P65&lt;&gt;"",Q65&lt;&gt;""),Q65-P65,"")</f>
        <v>74</v>
      </c>
      <c r="U65" s="30" t="str">
        <f aca="false">IF(AND(O65="Engaging",P65&lt;&gt;""),'Leia-me'!$B$5-P65,"")</f>
        <v/>
      </c>
      <c r="V65" s="25" t="str">
        <f aca="false">IF(O65&lt;&gt;"Engaging","",IF(U65&lt;='Leia-me'!$B$6,"Saudável",IF(U65&lt;='Leia-me'!$B$7,"Esfriando",IF(U65&lt;='Leia-me'!$B$8,"Última chance","Zumbi"))))</f>
        <v/>
      </c>
      <c r="W65" s="25" t="n">
        <f aca="false">IF(O65="Won",1,IF(O65="Lost",0,""))</f>
        <v>0</v>
      </c>
      <c r="Y65" s="25" t="str">
        <f aca="false">IF(E65="","Sim","")</f>
        <v/>
      </c>
    </row>
    <row r="66" customFormat="false" ht="15" hidden="false" customHeight="false" outlineLevel="0" collapsed="false">
      <c r="A66" s="25" t="s">
        <v>263</v>
      </c>
      <c r="B66" s="25" t="s">
        <v>67</v>
      </c>
      <c r="C66" s="25" t="s">
        <v>68</v>
      </c>
      <c r="D66" s="25" t="s">
        <v>69</v>
      </c>
      <c r="E66" s="25" t="s">
        <v>169</v>
      </c>
      <c r="F66" s="25" t="s">
        <v>168</v>
      </c>
      <c r="G66" s="26" t="n">
        <v>2403.58</v>
      </c>
      <c r="H66" s="27" t="n">
        <v>8801</v>
      </c>
      <c r="I66" s="25" t="s">
        <v>147</v>
      </c>
      <c r="K66" s="25" t="n">
        <v>1986</v>
      </c>
      <c r="L66" s="25" t="s">
        <v>170</v>
      </c>
      <c r="M66" s="25" t="s">
        <v>171</v>
      </c>
      <c r="N66" s="28" t="n">
        <v>1096</v>
      </c>
      <c r="O66" s="25" t="s">
        <v>54</v>
      </c>
      <c r="P66" s="29" t="n">
        <v>42807</v>
      </c>
      <c r="Q66" s="29" t="n">
        <v>42864</v>
      </c>
      <c r="R66" s="28" t="n">
        <v>1140</v>
      </c>
      <c r="S66" s="28" t="n">
        <f aca="false">IF(O66="Won",R66,IF(O66="Lost",0,N66))</f>
        <v>1140</v>
      </c>
      <c r="T66" s="30" t="n">
        <f aca="false">IF(AND(P66&lt;&gt;"",Q66&lt;&gt;""),Q66-P66,"")</f>
        <v>57</v>
      </c>
      <c r="U66" s="30" t="str">
        <f aca="false">IF(AND(O66="Engaging",P66&lt;&gt;""),'Leia-me'!$B$5-P66,"")</f>
        <v/>
      </c>
      <c r="V66" s="25" t="str">
        <f aca="false">IF(O66&lt;&gt;"Engaging","",IF(U66&lt;='Leia-me'!$B$6,"Saudável",IF(U66&lt;='Leia-me'!$B$7,"Esfriando",IF(U66&lt;='Leia-me'!$B$8,"Última chance","Zumbi"))))</f>
        <v/>
      </c>
      <c r="W66" s="25" t="n">
        <f aca="false">IF(O66="Won",1,IF(O66="Lost",0,""))</f>
        <v>1</v>
      </c>
      <c r="Y66" s="25" t="str">
        <f aca="false">IF(E66="","Sim","")</f>
        <v/>
      </c>
    </row>
    <row r="67" customFormat="false" ht="15" hidden="false" customHeight="false" outlineLevel="0" collapsed="false">
      <c r="A67" s="25" t="s">
        <v>264</v>
      </c>
      <c r="B67" s="25" t="s">
        <v>67</v>
      </c>
      <c r="C67" s="25" t="s">
        <v>68</v>
      </c>
      <c r="D67" s="25" t="s">
        <v>69</v>
      </c>
      <c r="E67" s="25" t="s">
        <v>225</v>
      </c>
      <c r="F67" s="25" t="s">
        <v>211</v>
      </c>
      <c r="G67" s="26" t="n">
        <v>1376.8</v>
      </c>
      <c r="H67" s="27" t="n">
        <v>1165</v>
      </c>
      <c r="I67" s="25" t="s">
        <v>226</v>
      </c>
      <c r="K67" s="25" t="n">
        <v>1988</v>
      </c>
      <c r="L67" s="25" t="s">
        <v>148</v>
      </c>
      <c r="M67" s="25" t="s">
        <v>149</v>
      </c>
      <c r="N67" s="28" t="n">
        <v>55</v>
      </c>
      <c r="O67" s="25" t="s">
        <v>54</v>
      </c>
      <c r="P67" s="29" t="n">
        <v>42807</v>
      </c>
      <c r="Q67" s="29" t="n">
        <v>42880</v>
      </c>
      <c r="R67" s="28" t="n">
        <v>52</v>
      </c>
      <c r="S67" s="28" t="n">
        <f aca="false">IF(O67="Won",R67,IF(O67="Lost",0,N67))</f>
        <v>52</v>
      </c>
      <c r="T67" s="30" t="n">
        <f aca="false">IF(AND(P67&lt;&gt;"",Q67&lt;&gt;""),Q67-P67,"")</f>
        <v>73</v>
      </c>
      <c r="U67" s="30" t="str">
        <f aca="false">IF(AND(O67="Engaging",P67&lt;&gt;""),'Leia-me'!$B$5-P67,"")</f>
        <v/>
      </c>
      <c r="V67" s="25" t="str">
        <f aca="false">IF(O67&lt;&gt;"Engaging","",IF(U67&lt;='Leia-me'!$B$6,"Saudável",IF(U67&lt;='Leia-me'!$B$7,"Esfriando",IF(U67&lt;='Leia-me'!$B$8,"Última chance","Zumbi"))))</f>
        <v/>
      </c>
      <c r="W67" s="25" t="n">
        <f aca="false">IF(O67="Won",1,IF(O67="Lost",0,""))</f>
        <v>1</v>
      </c>
      <c r="Y67" s="25" t="str">
        <f aca="false">IF(E67="","Sim","")</f>
        <v/>
      </c>
    </row>
    <row r="68" customFormat="false" ht="15" hidden="false" customHeight="false" outlineLevel="0" collapsed="false">
      <c r="A68" s="25" t="s">
        <v>265</v>
      </c>
      <c r="B68" s="25" t="s">
        <v>67</v>
      </c>
      <c r="C68" s="25" t="s">
        <v>68</v>
      </c>
      <c r="D68" s="25" t="s">
        <v>69</v>
      </c>
      <c r="E68" s="25" t="s">
        <v>266</v>
      </c>
      <c r="F68" s="25" t="s">
        <v>267</v>
      </c>
      <c r="G68" s="26" t="n">
        <v>2041.73</v>
      </c>
      <c r="H68" s="27" t="n">
        <v>5276</v>
      </c>
      <c r="I68" s="25" t="s">
        <v>147</v>
      </c>
      <c r="K68" s="25" t="n">
        <v>1997</v>
      </c>
      <c r="L68" s="25" t="s">
        <v>148</v>
      </c>
      <c r="M68" s="25" t="s">
        <v>149</v>
      </c>
      <c r="N68" s="28" t="n">
        <v>55</v>
      </c>
      <c r="O68" s="25" t="s">
        <v>54</v>
      </c>
      <c r="P68" s="29" t="n">
        <v>42807</v>
      </c>
      <c r="Q68" s="29" t="n">
        <v>42894</v>
      </c>
      <c r="R68" s="28" t="n">
        <v>52</v>
      </c>
      <c r="S68" s="28" t="n">
        <f aca="false">IF(O68="Won",R68,IF(O68="Lost",0,N68))</f>
        <v>52</v>
      </c>
      <c r="T68" s="30" t="n">
        <f aca="false">IF(AND(P68&lt;&gt;"",Q68&lt;&gt;""),Q68-P68,"")</f>
        <v>87</v>
      </c>
      <c r="U68" s="30" t="str">
        <f aca="false">IF(AND(O68="Engaging",P68&lt;&gt;""),'Leia-me'!$B$5-P68,"")</f>
        <v/>
      </c>
      <c r="V68" s="25" t="str">
        <f aca="false">IF(O68&lt;&gt;"Engaging","",IF(U68&lt;='Leia-me'!$B$6,"Saudável",IF(U68&lt;='Leia-me'!$B$7,"Esfriando",IF(U68&lt;='Leia-me'!$B$8,"Última chance","Zumbi"))))</f>
        <v/>
      </c>
      <c r="W68" s="25" t="n">
        <f aca="false">IF(O68="Won",1,IF(O68="Lost",0,""))</f>
        <v>1</v>
      </c>
      <c r="Y68" s="25" t="str">
        <f aca="false">IF(E68="","Sim","")</f>
        <v/>
      </c>
    </row>
    <row r="69" customFormat="false" ht="15" hidden="false" customHeight="false" outlineLevel="0" collapsed="false">
      <c r="A69" s="25" t="s">
        <v>268</v>
      </c>
      <c r="B69" s="25" t="s">
        <v>67</v>
      </c>
      <c r="C69" s="25" t="s">
        <v>68</v>
      </c>
      <c r="D69" s="25" t="s">
        <v>69</v>
      </c>
      <c r="E69" s="25" t="s">
        <v>169</v>
      </c>
      <c r="F69" s="25" t="s">
        <v>168</v>
      </c>
      <c r="G69" s="26" t="n">
        <v>2403.58</v>
      </c>
      <c r="H69" s="27" t="n">
        <v>8801</v>
      </c>
      <c r="I69" s="25" t="s">
        <v>147</v>
      </c>
      <c r="K69" s="25" t="n">
        <v>1986</v>
      </c>
      <c r="L69" s="25" t="s">
        <v>186</v>
      </c>
      <c r="M69" s="25" t="s">
        <v>171</v>
      </c>
      <c r="N69" s="28" t="n">
        <v>550</v>
      </c>
      <c r="O69" s="25" t="s">
        <v>54</v>
      </c>
      <c r="P69" s="29" t="n">
        <v>42810</v>
      </c>
      <c r="Q69" s="29" t="n">
        <v>42857</v>
      </c>
      <c r="R69" s="28" t="n">
        <v>550</v>
      </c>
      <c r="S69" s="28" t="n">
        <f aca="false">IF(O69="Won",R69,IF(O69="Lost",0,N69))</f>
        <v>550</v>
      </c>
      <c r="T69" s="30" t="n">
        <f aca="false">IF(AND(P69&lt;&gt;"",Q69&lt;&gt;""),Q69-P69,"")</f>
        <v>47</v>
      </c>
      <c r="U69" s="30" t="str">
        <f aca="false">IF(AND(O69="Engaging",P69&lt;&gt;""),'Leia-me'!$B$5-P69,"")</f>
        <v/>
      </c>
      <c r="V69" s="25" t="str">
        <f aca="false">IF(O69&lt;&gt;"Engaging","",IF(U69&lt;='Leia-me'!$B$6,"Saudável",IF(U69&lt;='Leia-me'!$B$7,"Esfriando",IF(U69&lt;='Leia-me'!$B$8,"Última chance","Zumbi"))))</f>
        <v/>
      </c>
      <c r="W69" s="25" t="n">
        <f aca="false">IF(O69="Won",1,IF(O69="Lost",0,""))</f>
        <v>1</v>
      </c>
      <c r="Y69" s="25" t="str">
        <f aca="false">IF(E69="","Sim","")</f>
        <v/>
      </c>
    </row>
    <row r="70" customFormat="false" ht="15" hidden="false" customHeight="false" outlineLevel="0" collapsed="false">
      <c r="A70" s="25" t="s">
        <v>269</v>
      </c>
      <c r="B70" s="25" t="s">
        <v>67</v>
      </c>
      <c r="C70" s="25" t="s">
        <v>68</v>
      </c>
      <c r="D70" s="25" t="s">
        <v>69</v>
      </c>
      <c r="E70" s="25" t="s">
        <v>248</v>
      </c>
      <c r="F70" s="25" t="s">
        <v>211</v>
      </c>
      <c r="G70" s="26" t="n">
        <v>894.33</v>
      </c>
      <c r="H70" s="27" t="n">
        <v>1635</v>
      </c>
      <c r="I70" s="25" t="s">
        <v>249</v>
      </c>
      <c r="K70" s="25" t="n">
        <v>2007</v>
      </c>
      <c r="L70" s="25" t="s">
        <v>178</v>
      </c>
      <c r="M70" s="25" t="s">
        <v>171</v>
      </c>
      <c r="N70" s="28" t="n">
        <v>5482</v>
      </c>
      <c r="O70" s="25" t="s">
        <v>54</v>
      </c>
      <c r="P70" s="29" t="n">
        <v>42811</v>
      </c>
      <c r="Q70" s="29" t="n">
        <v>42820</v>
      </c>
      <c r="R70" s="28" t="n">
        <v>6064</v>
      </c>
      <c r="S70" s="28" t="n">
        <f aca="false">IF(O70="Won",R70,IF(O70="Lost",0,N70))</f>
        <v>6064</v>
      </c>
      <c r="T70" s="30" t="n">
        <f aca="false">IF(AND(P70&lt;&gt;"",Q70&lt;&gt;""),Q70-P70,"")</f>
        <v>9</v>
      </c>
      <c r="U70" s="30" t="str">
        <f aca="false">IF(AND(O70="Engaging",P70&lt;&gt;""),'Leia-me'!$B$5-P70,"")</f>
        <v/>
      </c>
      <c r="V70" s="25" t="str">
        <f aca="false">IF(O70&lt;&gt;"Engaging","",IF(U70&lt;='Leia-me'!$B$6,"Saudável",IF(U70&lt;='Leia-me'!$B$7,"Esfriando",IF(U70&lt;='Leia-me'!$B$8,"Última chance","Zumbi"))))</f>
        <v/>
      </c>
      <c r="W70" s="25" t="n">
        <f aca="false">IF(O70="Won",1,IF(O70="Lost",0,""))</f>
        <v>1</v>
      </c>
      <c r="Y70" s="25" t="str">
        <f aca="false">IF(E70="","Sim","")</f>
        <v/>
      </c>
    </row>
    <row r="71" customFormat="false" ht="15" hidden="false" customHeight="false" outlineLevel="0" collapsed="false">
      <c r="A71" s="25" t="s">
        <v>270</v>
      </c>
      <c r="B71" s="25" t="s">
        <v>67</v>
      </c>
      <c r="C71" s="25" t="s">
        <v>68</v>
      </c>
      <c r="D71" s="25" t="s">
        <v>69</v>
      </c>
      <c r="E71" s="25" t="s">
        <v>266</v>
      </c>
      <c r="F71" s="25" t="s">
        <v>267</v>
      </c>
      <c r="G71" s="26" t="n">
        <v>2041.73</v>
      </c>
      <c r="H71" s="27" t="n">
        <v>5276</v>
      </c>
      <c r="I71" s="25" t="s">
        <v>147</v>
      </c>
      <c r="K71" s="25" t="n">
        <v>1997</v>
      </c>
      <c r="L71" s="25" t="s">
        <v>170</v>
      </c>
      <c r="M71" s="25" t="s">
        <v>171</v>
      </c>
      <c r="N71" s="28" t="n">
        <v>1096</v>
      </c>
      <c r="O71" s="25" t="s">
        <v>55</v>
      </c>
      <c r="P71" s="29" t="n">
        <v>42812</v>
      </c>
      <c r="Q71" s="29" t="n">
        <v>42880</v>
      </c>
      <c r="R71" s="28" t="n">
        <v>0</v>
      </c>
      <c r="S71" s="28" t="n">
        <f aca="false">IF(O71="Won",R71,IF(O71="Lost",0,N71))</f>
        <v>0</v>
      </c>
      <c r="T71" s="30" t="n">
        <f aca="false">IF(AND(P71&lt;&gt;"",Q71&lt;&gt;""),Q71-P71,"")</f>
        <v>68</v>
      </c>
      <c r="U71" s="30" t="str">
        <f aca="false">IF(AND(O71="Engaging",P71&lt;&gt;""),'Leia-me'!$B$5-P71,"")</f>
        <v/>
      </c>
      <c r="V71" s="25" t="str">
        <f aca="false">IF(O71&lt;&gt;"Engaging","",IF(U71&lt;='Leia-me'!$B$6,"Saudável",IF(U71&lt;='Leia-me'!$B$7,"Esfriando",IF(U71&lt;='Leia-me'!$B$8,"Última chance","Zumbi"))))</f>
        <v/>
      </c>
      <c r="W71" s="25" t="n">
        <f aca="false">IF(O71="Won",1,IF(O71="Lost",0,""))</f>
        <v>0</v>
      </c>
      <c r="Y71" s="25" t="str">
        <f aca="false">IF(E71="","Sim","")</f>
        <v/>
      </c>
    </row>
    <row r="72" customFormat="false" ht="15" hidden="false" customHeight="false" outlineLevel="0" collapsed="false">
      <c r="A72" s="25" t="s">
        <v>271</v>
      </c>
      <c r="B72" s="25" t="s">
        <v>67</v>
      </c>
      <c r="C72" s="25" t="s">
        <v>68</v>
      </c>
      <c r="D72" s="25" t="s">
        <v>69</v>
      </c>
      <c r="E72" s="25" t="s">
        <v>198</v>
      </c>
      <c r="F72" s="25" t="s">
        <v>177</v>
      </c>
      <c r="G72" s="26" t="n">
        <v>2819.5</v>
      </c>
      <c r="H72" s="27" t="n">
        <v>7227</v>
      </c>
      <c r="I72" s="25" t="s">
        <v>147</v>
      </c>
      <c r="J72" s="25" t="s">
        <v>199</v>
      </c>
      <c r="K72" s="25" t="n">
        <v>1991</v>
      </c>
      <c r="L72" s="25" t="s">
        <v>148</v>
      </c>
      <c r="M72" s="25" t="s">
        <v>149</v>
      </c>
      <c r="N72" s="28" t="n">
        <v>55</v>
      </c>
      <c r="O72" s="25" t="s">
        <v>55</v>
      </c>
      <c r="P72" s="29" t="n">
        <v>42814</v>
      </c>
      <c r="Q72" s="29" t="n">
        <v>42874</v>
      </c>
      <c r="R72" s="28" t="n">
        <v>0</v>
      </c>
      <c r="S72" s="28" t="n">
        <f aca="false">IF(O72="Won",R72,IF(O72="Lost",0,N72))</f>
        <v>0</v>
      </c>
      <c r="T72" s="30" t="n">
        <f aca="false">IF(AND(P72&lt;&gt;"",Q72&lt;&gt;""),Q72-P72,"")</f>
        <v>60</v>
      </c>
      <c r="U72" s="30" t="str">
        <f aca="false">IF(AND(O72="Engaging",P72&lt;&gt;""),'Leia-me'!$B$5-P72,"")</f>
        <v/>
      </c>
      <c r="V72" s="25" t="str">
        <f aca="false">IF(O72&lt;&gt;"Engaging","",IF(U72&lt;='Leia-me'!$B$6,"Saudável",IF(U72&lt;='Leia-me'!$B$7,"Esfriando",IF(U72&lt;='Leia-me'!$B$8,"Última chance","Zumbi"))))</f>
        <v/>
      </c>
      <c r="W72" s="25" t="n">
        <f aca="false">IF(O72="Won",1,IF(O72="Lost",0,""))</f>
        <v>0</v>
      </c>
      <c r="Y72" s="25" t="str">
        <f aca="false">IF(E72="","Sim","")</f>
        <v/>
      </c>
    </row>
    <row r="73" customFormat="false" ht="15" hidden="false" customHeight="false" outlineLevel="0" collapsed="false">
      <c r="A73" s="25" t="s">
        <v>272</v>
      </c>
      <c r="B73" s="25" t="s">
        <v>67</v>
      </c>
      <c r="C73" s="25" t="s">
        <v>68</v>
      </c>
      <c r="D73" s="25" t="s">
        <v>69</v>
      </c>
      <c r="E73" s="25" t="s">
        <v>245</v>
      </c>
      <c r="F73" s="25" t="s">
        <v>185</v>
      </c>
      <c r="G73" s="26" t="n">
        <v>2938.67</v>
      </c>
      <c r="H73" s="27" t="n">
        <v>8775</v>
      </c>
      <c r="I73" s="25" t="s">
        <v>246</v>
      </c>
      <c r="K73" s="25" t="n">
        <v>1987</v>
      </c>
      <c r="L73" s="25" t="s">
        <v>170</v>
      </c>
      <c r="M73" s="25" t="s">
        <v>171</v>
      </c>
      <c r="N73" s="28" t="n">
        <v>1096</v>
      </c>
      <c r="O73" s="25" t="s">
        <v>54</v>
      </c>
      <c r="P73" s="29" t="n">
        <v>42815</v>
      </c>
      <c r="Q73" s="29" t="n">
        <v>42902</v>
      </c>
      <c r="R73" s="28" t="n">
        <v>1037</v>
      </c>
      <c r="S73" s="28" t="n">
        <f aca="false">IF(O73="Won",R73,IF(O73="Lost",0,N73))</f>
        <v>1037</v>
      </c>
      <c r="T73" s="30" t="n">
        <f aca="false">IF(AND(P73&lt;&gt;"",Q73&lt;&gt;""),Q73-P73,"")</f>
        <v>87</v>
      </c>
      <c r="U73" s="30" t="str">
        <f aca="false">IF(AND(O73="Engaging",P73&lt;&gt;""),'Leia-me'!$B$5-P73,"")</f>
        <v/>
      </c>
      <c r="V73" s="25" t="str">
        <f aca="false">IF(O73&lt;&gt;"Engaging","",IF(U73&lt;='Leia-me'!$B$6,"Saudável",IF(U73&lt;='Leia-me'!$B$7,"Esfriando",IF(U73&lt;='Leia-me'!$B$8,"Última chance","Zumbi"))))</f>
        <v/>
      </c>
      <c r="W73" s="25" t="n">
        <f aca="false">IF(O73="Won",1,IF(O73="Lost",0,""))</f>
        <v>1</v>
      </c>
      <c r="Y73" s="25" t="str">
        <f aca="false">IF(E73="","Sim","")</f>
        <v/>
      </c>
    </row>
    <row r="74" customFormat="false" ht="15" hidden="false" customHeight="false" outlineLevel="0" collapsed="false">
      <c r="A74" s="25" t="s">
        <v>273</v>
      </c>
      <c r="B74" s="25" t="s">
        <v>67</v>
      </c>
      <c r="C74" s="25" t="s">
        <v>68</v>
      </c>
      <c r="D74" s="25" t="s">
        <v>69</v>
      </c>
      <c r="E74" s="25" t="s">
        <v>145</v>
      </c>
      <c r="F74" s="25" t="s">
        <v>146</v>
      </c>
      <c r="G74" s="26" t="n">
        <v>3922.42</v>
      </c>
      <c r="H74" s="27" t="n">
        <v>6837</v>
      </c>
      <c r="I74" s="25" t="s">
        <v>147</v>
      </c>
      <c r="K74" s="25" t="n">
        <v>1992</v>
      </c>
      <c r="L74" s="25" t="s">
        <v>148</v>
      </c>
      <c r="M74" s="25" t="s">
        <v>149</v>
      </c>
      <c r="N74" s="28" t="n">
        <v>55</v>
      </c>
      <c r="O74" s="25" t="s">
        <v>54</v>
      </c>
      <c r="P74" s="29" t="n">
        <v>42816</v>
      </c>
      <c r="Q74" s="29" t="n">
        <v>42885</v>
      </c>
      <c r="R74" s="28" t="n">
        <v>52</v>
      </c>
      <c r="S74" s="28" t="n">
        <f aca="false">IF(O74="Won",R74,IF(O74="Lost",0,N74))</f>
        <v>52</v>
      </c>
      <c r="T74" s="30" t="n">
        <f aca="false">IF(AND(P74&lt;&gt;"",Q74&lt;&gt;""),Q74-P74,"")</f>
        <v>69</v>
      </c>
      <c r="U74" s="30" t="str">
        <f aca="false">IF(AND(O74="Engaging",P74&lt;&gt;""),'Leia-me'!$B$5-P74,"")</f>
        <v/>
      </c>
      <c r="V74" s="25" t="str">
        <f aca="false">IF(O74&lt;&gt;"Engaging","",IF(U74&lt;='Leia-me'!$B$6,"Saudável",IF(U74&lt;='Leia-me'!$B$7,"Esfriando",IF(U74&lt;='Leia-me'!$B$8,"Última chance","Zumbi"))))</f>
        <v/>
      </c>
      <c r="W74" s="25" t="n">
        <f aca="false">IF(O74="Won",1,IF(O74="Lost",0,""))</f>
        <v>1</v>
      </c>
      <c r="Y74" s="25" t="str">
        <f aca="false">IF(E74="","Sim","")</f>
        <v/>
      </c>
    </row>
    <row r="75" customFormat="false" ht="15" hidden="false" customHeight="false" outlineLevel="0" collapsed="false">
      <c r="A75" s="25" t="s">
        <v>274</v>
      </c>
      <c r="B75" s="25" t="s">
        <v>67</v>
      </c>
      <c r="C75" s="25" t="s">
        <v>68</v>
      </c>
      <c r="D75" s="25" t="s">
        <v>69</v>
      </c>
      <c r="E75" s="25" t="s">
        <v>167</v>
      </c>
      <c r="F75" s="25" t="s">
        <v>168</v>
      </c>
      <c r="G75" s="26" t="n">
        <v>2173.98</v>
      </c>
      <c r="H75" s="27" t="n">
        <v>2928</v>
      </c>
      <c r="I75" s="25" t="s">
        <v>147</v>
      </c>
      <c r="J75" s="25" t="s">
        <v>169</v>
      </c>
      <c r="K75" s="25" t="n">
        <v>1995</v>
      </c>
      <c r="L75" s="25" t="s">
        <v>178</v>
      </c>
      <c r="M75" s="25" t="s">
        <v>171</v>
      </c>
      <c r="N75" s="28" t="n">
        <v>5482</v>
      </c>
      <c r="O75" s="25" t="s">
        <v>54</v>
      </c>
      <c r="P75" s="29" t="n">
        <v>42817</v>
      </c>
      <c r="Q75" s="29" t="n">
        <v>42826</v>
      </c>
      <c r="R75" s="28" t="n">
        <v>5060</v>
      </c>
      <c r="S75" s="28" t="n">
        <f aca="false">IF(O75="Won",R75,IF(O75="Lost",0,N75))</f>
        <v>5060</v>
      </c>
      <c r="T75" s="30" t="n">
        <f aca="false">IF(AND(P75&lt;&gt;"",Q75&lt;&gt;""),Q75-P75,"")</f>
        <v>9</v>
      </c>
      <c r="U75" s="30" t="str">
        <f aca="false">IF(AND(O75="Engaging",P75&lt;&gt;""),'Leia-me'!$B$5-P75,"")</f>
        <v/>
      </c>
      <c r="V75" s="25" t="str">
        <f aca="false">IF(O75&lt;&gt;"Engaging","",IF(U75&lt;='Leia-me'!$B$6,"Saudável",IF(U75&lt;='Leia-me'!$B$7,"Esfriando",IF(U75&lt;='Leia-me'!$B$8,"Última chance","Zumbi"))))</f>
        <v/>
      </c>
      <c r="W75" s="25" t="n">
        <f aca="false">IF(O75="Won",1,IF(O75="Lost",0,""))</f>
        <v>1</v>
      </c>
      <c r="Y75" s="25" t="str">
        <f aca="false">IF(E75="","Sim","")</f>
        <v/>
      </c>
    </row>
    <row r="76" customFormat="false" ht="15" hidden="false" customHeight="false" outlineLevel="0" collapsed="false">
      <c r="A76" s="25" t="s">
        <v>275</v>
      </c>
      <c r="B76" s="25" t="s">
        <v>67</v>
      </c>
      <c r="C76" s="25" t="s">
        <v>68</v>
      </c>
      <c r="D76" s="25" t="s">
        <v>69</v>
      </c>
      <c r="E76" s="25" t="s">
        <v>210</v>
      </c>
      <c r="F76" s="25" t="s">
        <v>211</v>
      </c>
      <c r="G76" s="26" t="n">
        <v>718.62</v>
      </c>
      <c r="H76" s="27" t="n">
        <v>2448</v>
      </c>
      <c r="I76" s="25" t="s">
        <v>147</v>
      </c>
      <c r="K76" s="25" t="n">
        <v>2001</v>
      </c>
      <c r="L76" s="25" t="s">
        <v>186</v>
      </c>
      <c r="M76" s="25" t="s">
        <v>171</v>
      </c>
      <c r="N76" s="28" t="n">
        <v>550</v>
      </c>
      <c r="O76" s="25" t="s">
        <v>55</v>
      </c>
      <c r="P76" s="29" t="n">
        <v>42818</v>
      </c>
      <c r="Q76" s="29" t="n">
        <v>42873</v>
      </c>
      <c r="R76" s="28" t="n">
        <v>0</v>
      </c>
      <c r="S76" s="28" t="n">
        <f aca="false">IF(O76="Won",R76,IF(O76="Lost",0,N76))</f>
        <v>0</v>
      </c>
      <c r="T76" s="30" t="n">
        <f aca="false">IF(AND(P76&lt;&gt;"",Q76&lt;&gt;""),Q76-P76,"")</f>
        <v>55</v>
      </c>
      <c r="U76" s="30" t="str">
        <f aca="false">IF(AND(O76="Engaging",P76&lt;&gt;""),'Leia-me'!$B$5-P76,"")</f>
        <v/>
      </c>
      <c r="V76" s="25" t="str">
        <f aca="false">IF(O76&lt;&gt;"Engaging","",IF(U76&lt;='Leia-me'!$B$6,"Saudável",IF(U76&lt;='Leia-me'!$B$7,"Esfriando",IF(U76&lt;='Leia-me'!$B$8,"Última chance","Zumbi"))))</f>
        <v/>
      </c>
      <c r="W76" s="25" t="n">
        <f aca="false">IF(O76="Won",1,IF(O76="Lost",0,""))</f>
        <v>0</v>
      </c>
      <c r="Y76" s="25" t="str">
        <f aca="false">IF(E76="","Sim","")</f>
        <v/>
      </c>
    </row>
    <row r="77" customFormat="false" ht="15" hidden="false" customHeight="false" outlineLevel="0" collapsed="false">
      <c r="A77" s="25" t="s">
        <v>276</v>
      </c>
      <c r="B77" s="25" t="s">
        <v>67</v>
      </c>
      <c r="C77" s="25" t="s">
        <v>68</v>
      </c>
      <c r="D77" s="25" t="s">
        <v>69</v>
      </c>
      <c r="E77" s="25" t="s">
        <v>231</v>
      </c>
      <c r="F77" s="25" t="s">
        <v>168</v>
      </c>
      <c r="G77" s="26" t="n">
        <v>45.39</v>
      </c>
      <c r="H77" s="27" t="n">
        <v>100</v>
      </c>
      <c r="I77" s="25" t="s">
        <v>147</v>
      </c>
      <c r="J77" s="25" t="s">
        <v>169</v>
      </c>
      <c r="K77" s="25" t="n">
        <v>2012</v>
      </c>
      <c r="L77" s="25" t="s">
        <v>148</v>
      </c>
      <c r="M77" s="25" t="s">
        <v>149</v>
      </c>
      <c r="N77" s="28" t="n">
        <v>55</v>
      </c>
      <c r="O77" s="25" t="s">
        <v>54</v>
      </c>
      <c r="P77" s="29" t="n">
        <v>42818</v>
      </c>
      <c r="Q77" s="29" t="n">
        <v>42892</v>
      </c>
      <c r="R77" s="28" t="n">
        <v>56</v>
      </c>
      <c r="S77" s="28" t="n">
        <f aca="false">IF(O77="Won",R77,IF(O77="Lost",0,N77))</f>
        <v>56</v>
      </c>
      <c r="T77" s="30" t="n">
        <f aca="false">IF(AND(P77&lt;&gt;"",Q77&lt;&gt;""),Q77-P77,"")</f>
        <v>74</v>
      </c>
      <c r="U77" s="30" t="str">
        <f aca="false">IF(AND(O77="Engaging",P77&lt;&gt;""),'Leia-me'!$B$5-P77,"")</f>
        <v/>
      </c>
      <c r="V77" s="25" t="str">
        <f aca="false">IF(O77&lt;&gt;"Engaging","",IF(U77&lt;='Leia-me'!$B$6,"Saudável",IF(U77&lt;='Leia-me'!$B$7,"Esfriando",IF(U77&lt;='Leia-me'!$B$8,"Última chance","Zumbi"))))</f>
        <v/>
      </c>
      <c r="W77" s="25" t="n">
        <f aca="false">IF(O77="Won",1,IF(O77="Lost",0,""))</f>
        <v>1</v>
      </c>
      <c r="Y77" s="25" t="str">
        <f aca="false">IF(E77="","Sim","")</f>
        <v/>
      </c>
    </row>
    <row r="78" customFormat="false" ht="15" hidden="false" customHeight="false" outlineLevel="0" collapsed="false">
      <c r="A78" s="25" t="s">
        <v>277</v>
      </c>
      <c r="B78" s="25" t="s">
        <v>67</v>
      </c>
      <c r="C78" s="25" t="s">
        <v>68</v>
      </c>
      <c r="D78" s="25" t="s">
        <v>69</v>
      </c>
      <c r="E78" s="25" t="s">
        <v>191</v>
      </c>
      <c r="F78" s="25" t="s">
        <v>192</v>
      </c>
      <c r="G78" s="26" t="n">
        <v>2714.9</v>
      </c>
      <c r="H78" s="27" t="n">
        <v>2641</v>
      </c>
      <c r="I78" s="25" t="s">
        <v>147</v>
      </c>
      <c r="J78" s="25" t="s">
        <v>193</v>
      </c>
      <c r="K78" s="25" t="n">
        <v>1998</v>
      </c>
      <c r="L78" s="25" t="s">
        <v>160</v>
      </c>
      <c r="M78" s="25" t="s">
        <v>149</v>
      </c>
      <c r="N78" s="28" t="n">
        <v>3393</v>
      </c>
      <c r="O78" s="25" t="s">
        <v>54</v>
      </c>
      <c r="P78" s="29" t="n">
        <v>42818</v>
      </c>
      <c r="Q78" s="29" t="n">
        <v>42829</v>
      </c>
      <c r="R78" s="28" t="n">
        <v>3445</v>
      </c>
      <c r="S78" s="28" t="n">
        <f aca="false">IF(O78="Won",R78,IF(O78="Lost",0,N78))</f>
        <v>3445</v>
      </c>
      <c r="T78" s="30" t="n">
        <f aca="false">IF(AND(P78&lt;&gt;"",Q78&lt;&gt;""),Q78-P78,"")</f>
        <v>11</v>
      </c>
      <c r="U78" s="30" t="str">
        <f aca="false">IF(AND(O78="Engaging",P78&lt;&gt;""),'Leia-me'!$B$5-P78,"")</f>
        <v/>
      </c>
      <c r="V78" s="25" t="str">
        <f aca="false">IF(O78&lt;&gt;"Engaging","",IF(U78&lt;='Leia-me'!$B$6,"Saudável",IF(U78&lt;='Leia-me'!$B$7,"Esfriando",IF(U78&lt;='Leia-me'!$B$8,"Última chance","Zumbi"))))</f>
        <v/>
      </c>
      <c r="W78" s="25" t="n">
        <f aca="false">IF(O78="Won",1,IF(O78="Lost",0,""))</f>
        <v>1</v>
      </c>
      <c r="Y78" s="25" t="str">
        <f aca="false">IF(E78="","Sim","")</f>
        <v/>
      </c>
    </row>
    <row r="79" customFormat="false" ht="15" hidden="false" customHeight="false" outlineLevel="0" collapsed="false">
      <c r="A79" s="25" t="s">
        <v>278</v>
      </c>
      <c r="B79" s="25" t="s">
        <v>67</v>
      </c>
      <c r="C79" s="25" t="s">
        <v>68</v>
      </c>
      <c r="D79" s="25" t="s">
        <v>69</v>
      </c>
      <c r="E79" s="25" t="s">
        <v>164</v>
      </c>
      <c r="F79" s="25" t="s">
        <v>165</v>
      </c>
      <c r="G79" s="26" t="n">
        <v>217.87</v>
      </c>
      <c r="H79" s="27" t="n">
        <v>551</v>
      </c>
      <c r="I79" s="25" t="s">
        <v>147</v>
      </c>
      <c r="K79" s="25" t="n">
        <v>1998</v>
      </c>
      <c r="L79" s="25" t="s">
        <v>148</v>
      </c>
      <c r="M79" s="25" t="s">
        <v>149</v>
      </c>
      <c r="N79" s="28" t="n">
        <v>55</v>
      </c>
      <c r="O79" s="25" t="s">
        <v>55</v>
      </c>
      <c r="P79" s="29" t="n">
        <v>42819</v>
      </c>
      <c r="Q79" s="29" t="n">
        <v>42828</v>
      </c>
      <c r="R79" s="28" t="n">
        <v>0</v>
      </c>
      <c r="S79" s="28" t="n">
        <f aca="false">IF(O79="Won",R79,IF(O79="Lost",0,N79))</f>
        <v>0</v>
      </c>
      <c r="T79" s="30" t="n">
        <f aca="false">IF(AND(P79&lt;&gt;"",Q79&lt;&gt;""),Q79-P79,"")</f>
        <v>9</v>
      </c>
      <c r="U79" s="30" t="str">
        <f aca="false">IF(AND(O79="Engaging",P79&lt;&gt;""),'Leia-me'!$B$5-P79,"")</f>
        <v/>
      </c>
      <c r="V79" s="25" t="str">
        <f aca="false">IF(O79&lt;&gt;"Engaging","",IF(U79&lt;='Leia-me'!$B$6,"Saudável",IF(U79&lt;='Leia-me'!$B$7,"Esfriando",IF(U79&lt;='Leia-me'!$B$8,"Última chance","Zumbi"))))</f>
        <v/>
      </c>
      <c r="W79" s="25" t="n">
        <f aca="false">IF(O79="Won",1,IF(O79="Lost",0,""))</f>
        <v>0</v>
      </c>
      <c r="Y79" s="25" t="str">
        <f aca="false">IF(E79="","Sim","")</f>
        <v/>
      </c>
    </row>
    <row r="80" customFormat="false" ht="15" hidden="false" customHeight="false" outlineLevel="0" collapsed="false">
      <c r="A80" s="25" t="s">
        <v>279</v>
      </c>
      <c r="B80" s="25" t="s">
        <v>67</v>
      </c>
      <c r="C80" s="25" t="s">
        <v>68</v>
      </c>
      <c r="D80" s="25" t="s">
        <v>69</v>
      </c>
      <c r="E80" s="25" t="s">
        <v>240</v>
      </c>
      <c r="F80" s="25" t="s">
        <v>185</v>
      </c>
      <c r="G80" s="26" t="n">
        <v>1223.72</v>
      </c>
      <c r="H80" s="27" t="n">
        <v>2497</v>
      </c>
      <c r="I80" s="25" t="s">
        <v>241</v>
      </c>
      <c r="K80" s="25" t="n">
        <v>2000</v>
      </c>
      <c r="L80" s="25" t="s">
        <v>148</v>
      </c>
      <c r="M80" s="25" t="s">
        <v>149</v>
      </c>
      <c r="N80" s="28" t="n">
        <v>55</v>
      </c>
      <c r="O80" s="25" t="s">
        <v>55</v>
      </c>
      <c r="P80" s="29" t="n">
        <v>42820</v>
      </c>
      <c r="Q80" s="29" t="n">
        <v>42829</v>
      </c>
      <c r="R80" s="28" t="n">
        <v>0</v>
      </c>
      <c r="S80" s="28" t="n">
        <f aca="false">IF(O80="Won",R80,IF(O80="Lost",0,N80))</f>
        <v>0</v>
      </c>
      <c r="T80" s="30" t="n">
        <f aca="false">IF(AND(P80&lt;&gt;"",Q80&lt;&gt;""),Q80-P80,"")</f>
        <v>9</v>
      </c>
      <c r="U80" s="30" t="str">
        <f aca="false">IF(AND(O80="Engaging",P80&lt;&gt;""),'Leia-me'!$B$5-P80,"")</f>
        <v/>
      </c>
      <c r="V80" s="25" t="str">
        <f aca="false">IF(O80&lt;&gt;"Engaging","",IF(U80&lt;='Leia-me'!$B$6,"Saudável",IF(U80&lt;='Leia-me'!$B$7,"Esfriando",IF(U80&lt;='Leia-me'!$B$8,"Última chance","Zumbi"))))</f>
        <v/>
      </c>
      <c r="W80" s="25" t="n">
        <f aca="false">IF(O80="Won",1,IF(O80="Lost",0,""))</f>
        <v>0</v>
      </c>
      <c r="Y80" s="25" t="str">
        <f aca="false">IF(E80="","Sim","")</f>
        <v/>
      </c>
    </row>
    <row r="81" customFormat="false" ht="15" hidden="false" customHeight="false" outlineLevel="0" collapsed="false">
      <c r="A81" s="25" t="s">
        <v>280</v>
      </c>
      <c r="B81" s="25" t="s">
        <v>67</v>
      </c>
      <c r="C81" s="25" t="s">
        <v>68</v>
      </c>
      <c r="D81" s="25" t="s">
        <v>69</v>
      </c>
      <c r="E81" s="25" t="s">
        <v>237</v>
      </c>
      <c r="F81" s="25" t="s">
        <v>192</v>
      </c>
      <c r="G81" s="26" t="n">
        <v>4618</v>
      </c>
      <c r="H81" s="27" t="n">
        <v>10083</v>
      </c>
      <c r="I81" s="25" t="s">
        <v>147</v>
      </c>
      <c r="K81" s="25" t="n">
        <v>1982</v>
      </c>
      <c r="L81" s="25" t="s">
        <v>148</v>
      </c>
      <c r="M81" s="25" t="s">
        <v>149</v>
      </c>
      <c r="N81" s="28" t="n">
        <v>55</v>
      </c>
      <c r="O81" s="25" t="s">
        <v>54</v>
      </c>
      <c r="P81" s="29" t="n">
        <v>42820</v>
      </c>
      <c r="Q81" s="29" t="n">
        <v>42829</v>
      </c>
      <c r="R81" s="28" t="n">
        <v>54</v>
      </c>
      <c r="S81" s="28" t="n">
        <f aca="false">IF(O81="Won",R81,IF(O81="Lost",0,N81))</f>
        <v>54</v>
      </c>
      <c r="T81" s="30" t="n">
        <f aca="false">IF(AND(P81&lt;&gt;"",Q81&lt;&gt;""),Q81-P81,"")</f>
        <v>9</v>
      </c>
      <c r="U81" s="30" t="str">
        <f aca="false">IF(AND(O81="Engaging",P81&lt;&gt;""),'Leia-me'!$B$5-P81,"")</f>
        <v/>
      </c>
      <c r="V81" s="25" t="str">
        <f aca="false">IF(O81&lt;&gt;"Engaging","",IF(U81&lt;='Leia-me'!$B$6,"Saudável",IF(U81&lt;='Leia-me'!$B$7,"Esfriando",IF(U81&lt;='Leia-me'!$B$8,"Última chance","Zumbi"))))</f>
        <v/>
      </c>
      <c r="W81" s="25" t="n">
        <f aca="false">IF(O81="Won",1,IF(O81="Lost",0,""))</f>
        <v>1</v>
      </c>
      <c r="Y81" s="25" t="str">
        <f aca="false">IF(E81="","Sim","")</f>
        <v/>
      </c>
    </row>
    <row r="82" customFormat="false" ht="15" hidden="false" customHeight="false" outlineLevel="0" collapsed="false">
      <c r="A82" s="25" t="s">
        <v>281</v>
      </c>
      <c r="B82" s="25" t="s">
        <v>67</v>
      </c>
      <c r="C82" s="25" t="s">
        <v>68</v>
      </c>
      <c r="D82" s="25" t="s">
        <v>69</v>
      </c>
      <c r="E82" s="25" t="s">
        <v>191</v>
      </c>
      <c r="F82" s="25" t="s">
        <v>192</v>
      </c>
      <c r="G82" s="26" t="n">
        <v>2714.9</v>
      </c>
      <c r="H82" s="27" t="n">
        <v>2641</v>
      </c>
      <c r="I82" s="25" t="s">
        <v>147</v>
      </c>
      <c r="J82" s="25" t="s">
        <v>193</v>
      </c>
      <c r="K82" s="25" t="n">
        <v>1998</v>
      </c>
      <c r="L82" s="25" t="s">
        <v>148</v>
      </c>
      <c r="M82" s="25" t="s">
        <v>149</v>
      </c>
      <c r="N82" s="28" t="n">
        <v>55</v>
      </c>
      <c r="O82" s="25" t="s">
        <v>55</v>
      </c>
      <c r="P82" s="29" t="n">
        <v>42822</v>
      </c>
      <c r="Q82" s="29" t="n">
        <v>42833</v>
      </c>
      <c r="R82" s="28" t="n">
        <v>0</v>
      </c>
      <c r="S82" s="28" t="n">
        <f aca="false">IF(O82="Won",R82,IF(O82="Lost",0,N82))</f>
        <v>0</v>
      </c>
      <c r="T82" s="30" t="n">
        <f aca="false">IF(AND(P82&lt;&gt;"",Q82&lt;&gt;""),Q82-P82,"")</f>
        <v>11</v>
      </c>
      <c r="U82" s="30" t="str">
        <f aca="false">IF(AND(O82="Engaging",P82&lt;&gt;""),'Leia-me'!$B$5-P82,"")</f>
        <v/>
      </c>
      <c r="V82" s="25" t="str">
        <f aca="false">IF(O82&lt;&gt;"Engaging","",IF(U82&lt;='Leia-me'!$B$6,"Saudável",IF(U82&lt;='Leia-me'!$B$7,"Esfriando",IF(U82&lt;='Leia-me'!$B$8,"Última chance","Zumbi"))))</f>
        <v/>
      </c>
      <c r="W82" s="25" t="n">
        <f aca="false">IF(O82="Won",1,IF(O82="Lost",0,""))</f>
        <v>0</v>
      </c>
      <c r="Y82" s="25" t="str">
        <f aca="false">IF(E82="","Sim","")</f>
        <v/>
      </c>
    </row>
    <row r="83" customFormat="false" ht="15" hidden="false" customHeight="false" outlineLevel="0" collapsed="false">
      <c r="A83" s="25" t="s">
        <v>282</v>
      </c>
      <c r="B83" s="25" t="s">
        <v>67</v>
      </c>
      <c r="C83" s="25" t="s">
        <v>68</v>
      </c>
      <c r="D83" s="25" t="s">
        <v>69</v>
      </c>
      <c r="E83" s="25" t="s">
        <v>191</v>
      </c>
      <c r="F83" s="25" t="s">
        <v>192</v>
      </c>
      <c r="G83" s="26" t="n">
        <v>2714.9</v>
      </c>
      <c r="H83" s="27" t="n">
        <v>2641</v>
      </c>
      <c r="I83" s="25" t="s">
        <v>147</v>
      </c>
      <c r="J83" s="25" t="s">
        <v>193</v>
      </c>
      <c r="K83" s="25" t="n">
        <v>1998</v>
      </c>
      <c r="L83" s="25" t="s">
        <v>148</v>
      </c>
      <c r="M83" s="25" t="s">
        <v>149</v>
      </c>
      <c r="N83" s="28" t="n">
        <v>55</v>
      </c>
      <c r="O83" s="25" t="s">
        <v>55</v>
      </c>
      <c r="P83" s="29" t="n">
        <v>42822</v>
      </c>
      <c r="Q83" s="29" t="n">
        <v>42894</v>
      </c>
      <c r="R83" s="28" t="n">
        <v>0</v>
      </c>
      <c r="S83" s="28" t="n">
        <f aca="false">IF(O83="Won",R83,IF(O83="Lost",0,N83))</f>
        <v>0</v>
      </c>
      <c r="T83" s="30" t="n">
        <f aca="false">IF(AND(P83&lt;&gt;"",Q83&lt;&gt;""),Q83-P83,"")</f>
        <v>72</v>
      </c>
      <c r="U83" s="30" t="str">
        <f aca="false">IF(AND(O83="Engaging",P83&lt;&gt;""),'Leia-me'!$B$5-P83,"")</f>
        <v/>
      </c>
      <c r="V83" s="25" t="str">
        <f aca="false">IF(O83&lt;&gt;"Engaging","",IF(U83&lt;='Leia-me'!$B$6,"Saudável",IF(U83&lt;='Leia-me'!$B$7,"Esfriando",IF(U83&lt;='Leia-me'!$B$8,"Última chance","Zumbi"))))</f>
        <v/>
      </c>
      <c r="W83" s="25" t="n">
        <f aca="false">IF(O83="Won",1,IF(O83="Lost",0,""))</f>
        <v>0</v>
      </c>
      <c r="Y83" s="25" t="str">
        <f aca="false">IF(E83="","Sim","")</f>
        <v/>
      </c>
    </row>
    <row r="84" customFormat="false" ht="15" hidden="false" customHeight="false" outlineLevel="0" collapsed="false">
      <c r="A84" s="25" t="s">
        <v>283</v>
      </c>
      <c r="B84" s="25" t="s">
        <v>67</v>
      </c>
      <c r="C84" s="25" t="s">
        <v>68</v>
      </c>
      <c r="D84" s="25" t="s">
        <v>69</v>
      </c>
      <c r="E84" s="25" t="s">
        <v>162</v>
      </c>
      <c r="F84" s="25" t="s">
        <v>155</v>
      </c>
      <c r="G84" s="26" t="n">
        <v>5266.09</v>
      </c>
      <c r="H84" s="27" t="n">
        <v>8595</v>
      </c>
      <c r="I84" s="25" t="s">
        <v>147</v>
      </c>
      <c r="J84" s="25" t="s">
        <v>156</v>
      </c>
      <c r="K84" s="25" t="n">
        <v>1988</v>
      </c>
      <c r="L84" s="25" t="s">
        <v>148</v>
      </c>
      <c r="M84" s="25" t="s">
        <v>149</v>
      </c>
      <c r="N84" s="28" t="n">
        <v>55</v>
      </c>
      <c r="O84" s="25" t="s">
        <v>55</v>
      </c>
      <c r="P84" s="29" t="n">
        <v>42825</v>
      </c>
      <c r="Q84" s="29" t="n">
        <v>42832</v>
      </c>
      <c r="R84" s="28" t="n">
        <v>0</v>
      </c>
      <c r="S84" s="28" t="n">
        <f aca="false">IF(O84="Won",R84,IF(O84="Lost",0,N84))</f>
        <v>0</v>
      </c>
      <c r="T84" s="30" t="n">
        <f aca="false">IF(AND(P84&lt;&gt;"",Q84&lt;&gt;""),Q84-P84,"")</f>
        <v>7</v>
      </c>
      <c r="U84" s="30" t="str">
        <f aca="false">IF(AND(O84="Engaging",P84&lt;&gt;""),'Leia-me'!$B$5-P84,"")</f>
        <v/>
      </c>
      <c r="V84" s="25" t="str">
        <f aca="false">IF(O84&lt;&gt;"Engaging","",IF(U84&lt;='Leia-me'!$B$6,"Saudável",IF(U84&lt;='Leia-me'!$B$7,"Esfriando",IF(U84&lt;='Leia-me'!$B$8,"Última chance","Zumbi"))))</f>
        <v/>
      </c>
      <c r="W84" s="25" t="n">
        <f aca="false">IF(O84="Won",1,IF(O84="Lost",0,""))</f>
        <v>0</v>
      </c>
      <c r="Y84" s="25" t="str">
        <f aca="false">IF(E84="","Sim","")</f>
        <v/>
      </c>
    </row>
    <row r="85" customFormat="false" ht="15" hidden="false" customHeight="false" outlineLevel="0" collapsed="false">
      <c r="A85" s="25" t="s">
        <v>284</v>
      </c>
      <c r="B85" s="25" t="s">
        <v>67</v>
      </c>
      <c r="C85" s="25" t="s">
        <v>68</v>
      </c>
      <c r="D85" s="25" t="s">
        <v>69</v>
      </c>
      <c r="E85" s="25" t="s">
        <v>218</v>
      </c>
      <c r="F85" s="25" t="s">
        <v>146</v>
      </c>
      <c r="G85" s="26" t="n">
        <v>4.54</v>
      </c>
      <c r="H85" s="27" t="n">
        <v>9</v>
      </c>
      <c r="I85" s="25" t="s">
        <v>147</v>
      </c>
      <c r="K85" s="25" t="n">
        <v>2017</v>
      </c>
      <c r="L85" s="25" t="s">
        <v>148</v>
      </c>
      <c r="M85" s="25" t="s">
        <v>149</v>
      </c>
      <c r="N85" s="28" t="n">
        <v>55</v>
      </c>
      <c r="O85" s="25" t="s">
        <v>54</v>
      </c>
      <c r="P85" s="29" t="n">
        <v>42825</v>
      </c>
      <c r="Q85" s="29" t="n">
        <v>42901</v>
      </c>
      <c r="R85" s="28" t="n">
        <v>58</v>
      </c>
      <c r="S85" s="28" t="n">
        <f aca="false">IF(O85="Won",R85,IF(O85="Lost",0,N85))</f>
        <v>58</v>
      </c>
      <c r="T85" s="30" t="n">
        <f aca="false">IF(AND(P85&lt;&gt;"",Q85&lt;&gt;""),Q85-P85,"")</f>
        <v>76</v>
      </c>
      <c r="U85" s="30" t="str">
        <f aca="false">IF(AND(O85="Engaging",P85&lt;&gt;""),'Leia-me'!$B$5-P85,"")</f>
        <v/>
      </c>
      <c r="V85" s="25" t="str">
        <f aca="false">IF(O85&lt;&gt;"Engaging","",IF(U85&lt;='Leia-me'!$B$6,"Saudável",IF(U85&lt;='Leia-me'!$B$7,"Esfriando",IF(U85&lt;='Leia-me'!$B$8,"Última chance","Zumbi"))))</f>
        <v/>
      </c>
      <c r="W85" s="25" t="n">
        <f aca="false">IF(O85="Won",1,IF(O85="Lost",0,""))</f>
        <v>1</v>
      </c>
      <c r="Y85" s="25" t="str">
        <f aca="false">IF(E85="","Sim","")</f>
        <v/>
      </c>
    </row>
    <row r="86" customFormat="false" ht="15" hidden="false" customHeight="false" outlineLevel="0" collapsed="false">
      <c r="A86" s="25" t="s">
        <v>285</v>
      </c>
      <c r="B86" s="25" t="s">
        <v>67</v>
      </c>
      <c r="C86" s="25" t="s">
        <v>68</v>
      </c>
      <c r="D86" s="25" t="s">
        <v>69</v>
      </c>
      <c r="E86" s="25" t="s">
        <v>167</v>
      </c>
      <c r="F86" s="25" t="s">
        <v>168</v>
      </c>
      <c r="G86" s="26" t="n">
        <v>2173.98</v>
      </c>
      <c r="H86" s="27" t="n">
        <v>2928</v>
      </c>
      <c r="I86" s="25" t="s">
        <v>147</v>
      </c>
      <c r="J86" s="25" t="s">
        <v>169</v>
      </c>
      <c r="K86" s="25" t="n">
        <v>1995</v>
      </c>
      <c r="L86" s="25" t="s">
        <v>160</v>
      </c>
      <c r="M86" s="25" t="s">
        <v>149</v>
      </c>
      <c r="N86" s="28" t="n">
        <v>3393</v>
      </c>
      <c r="O86" s="25" t="s">
        <v>54</v>
      </c>
      <c r="P86" s="29" t="n">
        <v>42825</v>
      </c>
      <c r="Q86" s="29" t="n">
        <v>42833</v>
      </c>
      <c r="R86" s="28" t="n">
        <v>3626</v>
      </c>
      <c r="S86" s="28" t="n">
        <f aca="false">IF(O86="Won",R86,IF(O86="Lost",0,N86))</f>
        <v>3626</v>
      </c>
      <c r="T86" s="30" t="n">
        <f aca="false">IF(AND(P86&lt;&gt;"",Q86&lt;&gt;""),Q86-P86,"")</f>
        <v>8</v>
      </c>
      <c r="U86" s="30" t="str">
        <f aca="false">IF(AND(O86="Engaging",P86&lt;&gt;""),'Leia-me'!$B$5-P86,"")</f>
        <v/>
      </c>
      <c r="V86" s="25" t="str">
        <f aca="false">IF(O86&lt;&gt;"Engaging","",IF(U86&lt;='Leia-me'!$B$6,"Saudável",IF(U86&lt;='Leia-me'!$B$7,"Esfriando",IF(U86&lt;='Leia-me'!$B$8,"Última chance","Zumbi"))))</f>
        <v/>
      </c>
      <c r="W86" s="25" t="n">
        <f aca="false">IF(O86="Won",1,IF(O86="Lost",0,""))</f>
        <v>1</v>
      </c>
      <c r="Y86" s="25" t="str">
        <f aca="false">IF(E86="","Sim","")</f>
        <v/>
      </c>
    </row>
    <row r="87" customFormat="false" ht="15" hidden="false" customHeight="false" outlineLevel="0" collapsed="false">
      <c r="A87" s="25" t="s">
        <v>286</v>
      </c>
      <c r="B87" s="25" t="s">
        <v>67</v>
      </c>
      <c r="C87" s="25" t="s">
        <v>68</v>
      </c>
      <c r="D87" s="25" t="s">
        <v>69</v>
      </c>
      <c r="E87" s="25" t="s">
        <v>195</v>
      </c>
      <c r="F87" s="25" t="s">
        <v>185</v>
      </c>
      <c r="G87" s="26" t="n">
        <v>8170.38</v>
      </c>
      <c r="H87" s="27" t="n">
        <v>16499</v>
      </c>
      <c r="I87" s="25" t="s">
        <v>196</v>
      </c>
      <c r="K87" s="25" t="n">
        <v>1997</v>
      </c>
      <c r="L87" s="25" t="s">
        <v>186</v>
      </c>
      <c r="M87" s="25" t="s">
        <v>171</v>
      </c>
      <c r="N87" s="28" t="n">
        <v>550</v>
      </c>
      <c r="O87" s="25" t="s">
        <v>54</v>
      </c>
      <c r="P87" s="29" t="n">
        <v>42826</v>
      </c>
      <c r="Q87" s="29" t="n">
        <v>42860</v>
      </c>
      <c r="R87" s="28" t="n">
        <v>518</v>
      </c>
      <c r="S87" s="28" t="n">
        <f aca="false">IF(O87="Won",R87,IF(O87="Lost",0,N87))</f>
        <v>518</v>
      </c>
      <c r="T87" s="30" t="n">
        <f aca="false">IF(AND(P87&lt;&gt;"",Q87&lt;&gt;""),Q87-P87,"")</f>
        <v>34</v>
      </c>
      <c r="U87" s="30" t="str">
        <f aca="false">IF(AND(O87="Engaging",P87&lt;&gt;""),'Leia-me'!$B$5-P87,"")</f>
        <v/>
      </c>
      <c r="V87" s="25" t="str">
        <f aca="false">IF(O87&lt;&gt;"Engaging","",IF(U87&lt;='Leia-me'!$B$6,"Saudável",IF(U87&lt;='Leia-me'!$B$7,"Esfriando",IF(U87&lt;='Leia-me'!$B$8,"Última chance","Zumbi"))))</f>
        <v/>
      </c>
      <c r="W87" s="25" t="n">
        <f aca="false">IF(O87="Won",1,IF(O87="Lost",0,""))</f>
        <v>1</v>
      </c>
      <c r="Y87" s="25" t="str">
        <f aca="false">IF(E87="","Sim","")</f>
        <v/>
      </c>
    </row>
    <row r="88" customFormat="false" ht="15" hidden="false" customHeight="false" outlineLevel="0" collapsed="false">
      <c r="A88" s="25" t="s">
        <v>287</v>
      </c>
      <c r="B88" s="25" t="s">
        <v>67</v>
      </c>
      <c r="C88" s="25" t="s">
        <v>68</v>
      </c>
      <c r="D88" s="25" t="s">
        <v>69</v>
      </c>
      <c r="E88" s="25" t="s">
        <v>225</v>
      </c>
      <c r="F88" s="25" t="s">
        <v>211</v>
      </c>
      <c r="G88" s="26" t="n">
        <v>1376.8</v>
      </c>
      <c r="H88" s="27" t="n">
        <v>1165</v>
      </c>
      <c r="I88" s="25" t="s">
        <v>226</v>
      </c>
      <c r="K88" s="25" t="n">
        <v>1988</v>
      </c>
      <c r="L88" s="25" t="s">
        <v>186</v>
      </c>
      <c r="M88" s="25" t="s">
        <v>171</v>
      </c>
      <c r="N88" s="28" t="n">
        <v>550</v>
      </c>
      <c r="O88" s="25" t="s">
        <v>54</v>
      </c>
      <c r="P88" s="29" t="n">
        <v>42827</v>
      </c>
      <c r="Q88" s="29" t="n">
        <v>42906</v>
      </c>
      <c r="R88" s="28" t="n">
        <v>460</v>
      </c>
      <c r="S88" s="28" t="n">
        <f aca="false">IF(O88="Won",R88,IF(O88="Lost",0,N88))</f>
        <v>460</v>
      </c>
      <c r="T88" s="30" t="n">
        <f aca="false">IF(AND(P88&lt;&gt;"",Q88&lt;&gt;""),Q88-P88,"")</f>
        <v>79</v>
      </c>
      <c r="U88" s="30" t="str">
        <f aca="false">IF(AND(O88="Engaging",P88&lt;&gt;""),'Leia-me'!$B$5-P88,"")</f>
        <v/>
      </c>
      <c r="V88" s="25" t="str">
        <f aca="false">IF(O88&lt;&gt;"Engaging","",IF(U88&lt;='Leia-me'!$B$6,"Saudável",IF(U88&lt;='Leia-me'!$B$7,"Esfriando",IF(U88&lt;='Leia-me'!$B$8,"Última chance","Zumbi"))))</f>
        <v/>
      </c>
      <c r="W88" s="25" t="n">
        <f aca="false">IF(O88="Won",1,IF(O88="Lost",0,""))</f>
        <v>1</v>
      </c>
      <c r="Y88" s="25" t="str">
        <f aca="false">IF(E88="","Sim","")</f>
        <v/>
      </c>
    </row>
    <row r="89" customFormat="false" ht="15" hidden="false" customHeight="false" outlineLevel="0" collapsed="false">
      <c r="A89" s="25" t="s">
        <v>288</v>
      </c>
      <c r="B89" s="25" t="s">
        <v>67</v>
      </c>
      <c r="C89" s="25" t="s">
        <v>68</v>
      </c>
      <c r="D89" s="25" t="s">
        <v>69</v>
      </c>
      <c r="E89" s="25" t="s">
        <v>245</v>
      </c>
      <c r="F89" s="25" t="s">
        <v>185</v>
      </c>
      <c r="G89" s="26" t="n">
        <v>2938.67</v>
      </c>
      <c r="H89" s="27" t="n">
        <v>8775</v>
      </c>
      <c r="I89" s="25" t="s">
        <v>246</v>
      </c>
      <c r="K89" s="25" t="n">
        <v>1987</v>
      </c>
      <c r="L89" s="25" t="s">
        <v>186</v>
      </c>
      <c r="M89" s="25" t="s">
        <v>171</v>
      </c>
      <c r="N89" s="28" t="n">
        <v>550</v>
      </c>
      <c r="O89" s="25" t="s">
        <v>54</v>
      </c>
      <c r="P89" s="29" t="n">
        <v>42828</v>
      </c>
      <c r="Q89" s="29" t="n">
        <v>42913</v>
      </c>
      <c r="R89" s="28" t="n">
        <v>524</v>
      </c>
      <c r="S89" s="28" t="n">
        <f aca="false">IF(O89="Won",R89,IF(O89="Lost",0,N89))</f>
        <v>524</v>
      </c>
      <c r="T89" s="30" t="n">
        <f aca="false">IF(AND(P89&lt;&gt;"",Q89&lt;&gt;""),Q89-P89,"")</f>
        <v>85</v>
      </c>
      <c r="U89" s="30" t="str">
        <f aca="false">IF(AND(O89="Engaging",P89&lt;&gt;""),'Leia-me'!$B$5-P89,"")</f>
        <v/>
      </c>
      <c r="V89" s="25" t="str">
        <f aca="false">IF(O89&lt;&gt;"Engaging","",IF(U89&lt;='Leia-me'!$B$6,"Saudável",IF(U89&lt;='Leia-me'!$B$7,"Esfriando",IF(U89&lt;='Leia-me'!$B$8,"Última chance","Zumbi"))))</f>
        <v/>
      </c>
      <c r="W89" s="25" t="n">
        <f aca="false">IF(O89="Won",1,IF(O89="Lost",0,""))</f>
        <v>1</v>
      </c>
      <c r="Y89" s="25" t="str">
        <f aca="false">IF(E89="","Sim","")</f>
        <v/>
      </c>
    </row>
    <row r="90" customFormat="false" ht="15" hidden="false" customHeight="false" outlineLevel="0" collapsed="false">
      <c r="A90" s="25" t="s">
        <v>289</v>
      </c>
      <c r="B90" s="25" t="s">
        <v>67</v>
      </c>
      <c r="C90" s="25" t="s">
        <v>68</v>
      </c>
      <c r="D90" s="25" t="s">
        <v>69</v>
      </c>
      <c r="E90" s="25" t="s">
        <v>164</v>
      </c>
      <c r="F90" s="25" t="s">
        <v>165</v>
      </c>
      <c r="G90" s="26" t="n">
        <v>217.87</v>
      </c>
      <c r="H90" s="27" t="n">
        <v>551</v>
      </c>
      <c r="I90" s="25" t="s">
        <v>147</v>
      </c>
      <c r="K90" s="25" t="n">
        <v>1998</v>
      </c>
      <c r="L90" s="25" t="s">
        <v>186</v>
      </c>
      <c r="M90" s="25" t="s">
        <v>171</v>
      </c>
      <c r="N90" s="28" t="n">
        <v>550</v>
      </c>
      <c r="O90" s="25" t="s">
        <v>54</v>
      </c>
      <c r="P90" s="29" t="n">
        <v>42829</v>
      </c>
      <c r="Q90" s="29" t="n">
        <v>42836</v>
      </c>
      <c r="R90" s="28" t="n">
        <v>582</v>
      </c>
      <c r="S90" s="28" t="n">
        <f aca="false">IF(O90="Won",R90,IF(O90="Lost",0,N90))</f>
        <v>582</v>
      </c>
      <c r="T90" s="30" t="n">
        <f aca="false">IF(AND(P90&lt;&gt;"",Q90&lt;&gt;""),Q90-P90,"")</f>
        <v>7</v>
      </c>
      <c r="U90" s="30" t="str">
        <f aca="false">IF(AND(O90="Engaging",P90&lt;&gt;""),'Leia-me'!$B$5-P90,"")</f>
        <v/>
      </c>
      <c r="V90" s="25" t="str">
        <f aca="false">IF(O90&lt;&gt;"Engaging","",IF(U90&lt;='Leia-me'!$B$6,"Saudável",IF(U90&lt;='Leia-me'!$B$7,"Esfriando",IF(U90&lt;='Leia-me'!$B$8,"Última chance","Zumbi"))))</f>
        <v/>
      </c>
      <c r="W90" s="25" t="n">
        <f aca="false">IF(O90="Won",1,IF(O90="Lost",0,""))</f>
        <v>1</v>
      </c>
      <c r="Y90" s="25" t="str">
        <f aca="false">IF(E90="","Sim","")</f>
        <v/>
      </c>
    </row>
    <row r="91" customFormat="false" ht="15" hidden="false" customHeight="false" outlineLevel="0" collapsed="false">
      <c r="A91" s="25" t="s">
        <v>290</v>
      </c>
      <c r="B91" s="25" t="s">
        <v>67</v>
      </c>
      <c r="C91" s="25" t="s">
        <v>68</v>
      </c>
      <c r="D91" s="25" t="s">
        <v>69</v>
      </c>
      <c r="E91" s="25" t="s">
        <v>164</v>
      </c>
      <c r="F91" s="25" t="s">
        <v>165</v>
      </c>
      <c r="G91" s="26" t="n">
        <v>217.87</v>
      </c>
      <c r="H91" s="27" t="n">
        <v>551</v>
      </c>
      <c r="I91" s="25" t="s">
        <v>147</v>
      </c>
      <c r="K91" s="25" t="n">
        <v>1998</v>
      </c>
      <c r="L91" s="25" t="s">
        <v>148</v>
      </c>
      <c r="M91" s="25" t="s">
        <v>149</v>
      </c>
      <c r="N91" s="28" t="n">
        <v>55</v>
      </c>
      <c r="O91" s="25" t="s">
        <v>54</v>
      </c>
      <c r="P91" s="29" t="n">
        <v>42829</v>
      </c>
      <c r="Q91" s="29" t="n">
        <v>42837</v>
      </c>
      <c r="R91" s="28" t="n">
        <v>59</v>
      </c>
      <c r="S91" s="28" t="n">
        <f aca="false">IF(O91="Won",R91,IF(O91="Lost",0,N91))</f>
        <v>59</v>
      </c>
      <c r="T91" s="30" t="n">
        <f aca="false">IF(AND(P91&lt;&gt;"",Q91&lt;&gt;""),Q91-P91,"")</f>
        <v>8</v>
      </c>
      <c r="U91" s="30" t="str">
        <f aca="false">IF(AND(O91="Engaging",P91&lt;&gt;""),'Leia-me'!$B$5-P91,"")</f>
        <v/>
      </c>
      <c r="V91" s="25" t="str">
        <f aca="false">IF(O91&lt;&gt;"Engaging","",IF(U91&lt;='Leia-me'!$B$6,"Saudável",IF(U91&lt;='Leia-me'!$B$7,"Esfriando",IF(U91&lt;='Leia-me'!$B$8,"Última chance","Zumbi"))))</f>
        <v/>
      </c>
      <c r="W91" s="25" t="n">
        <f aca="false">IF(O91="Won",1,IF(O91="Lost",0,""))</f>
        <v>1</v>
      </c>
      <c r="Y91" s="25" t="str">
        <f aca="false">IF(E91="","Sim","")</f>
        <v/>
      </c>
    </row>
    <row r="92" customFormat="false" ht="15" hidden="false" customHeight="false" outlineLevel="0" collapsed="false">
      <c r="A92" s="25" t="s">
        <v>291</v>
      </c>
      <c r="B92" s="25" t="s">
        <v>67</v>
      </c>
      <c r="C92" s="25" t="s">
        <v>68</v>
      </c>
      <c r="D92" s="25" t="s">
        <v>69</v>
      </c>
      <c r="E92" s="25" t="s">
        <v>184</v>
      </c>
      <c r="F92" s="25" t="s">
        <v>185</v>
      </c>
      <c r="G92" s="26" t="n">
        <v>1520.66</v>
      </c>
      <c r="H92" s="27" t="n">
        <v>1806</v>
      </c>
      <c r="I92" s="25" t="s">
        <v>147</v>
      </c>
      <c r="K92" s="25" t="n">
        <v>2005</v>
      </c>
      <c r="L92" s="25" t="s">
        <v>170</v>
      </c>
      <c r="M92" s="25" t="s">
        <v>171</v>
      </c>
      <c r="N92" s="28" t="n">
        <v>1096</v>
      </c>
      <c r="O92" s="25" t="s">
        <v>55</v>
      </c>
      <c r="P92" s="29" t="n">
        <v>42830</v>
      </c>
      <c r="Q92" s="29" t="n">
        <v>42831</v>
      </c>
      <c r="R92" s="28" t="n">
        <v>0</v>
      </c>
      <c r="S92" s="28" t="n">
        <f aca="false">IF(O92="Won",R92,IF(O92="Lost",0,N92))</f>
        <v>0</v>
      </c>
      <c r="T92" s="30" t="n">
        <f aca="false">IF(AND(P92&lt;&gt;"",Q92&lt;&gt;""),Q92-P92,"")</f>
        <v>1</v>
      </c>
      <c r="U92" s="30" t="str">
        <f aca="false">IF(AND(O92="Engaging",P92&lt;&gt;""),'Leia-me'!$B$5-P92,"")</f>
        <v/>
      </c>
      <c r="V92" s="25" t="str">
        <f aca="false">IF(O92&lt;&gt;"Engaging","",IF(U92&lt;='Leia-me'!$B$6,"Saudável",IF(U92&lt;='Leia-me'!$B$7,"Esfriando",IF(U92&lt;='Leia-me'!$B$8,"Última chance","Zumbi"))))</f>
        <v/>
      </c>
      <c r="W92" s="25" t="n">
        <f aca="false">IF(O92="Won",1,IF(O92="Lost",0,""))</f>
        <v>0</v>
      </c>
      <c r="Y92" s="25" t="str">
        <f aca="false">IF(E92="","Sim","")</f>
        <v/>
      </c>
    </row>
    <row r="93" customFormat="false" ht="15" hidden="false" customHeight="false" outlineLevel="0" collapsed="false">
      <c r="A93" s="25" t="s">
        <v>292</v>
      </c>
      <c r="B93" s="25" t="s">
        <v>67</v>
      </c>
      <c r="C93" s="25" t="s">
        <v>68</v>
      </c>
      <c r="D93" s="25" t="s">
        <v>69</v>
      </c>
      <c r="E93" s="25" t="s">
        <v>173</v>
      </c>
      <c r="F93" s="25" t="s">
        <v>146</v>
      </c>
      <c r="G93" s="26" t="n">
        <v>647.18</v>
      </c>
      <c r="H93" s="27" t="n">
        <v>1185</v>
      </c>
      <c r="I93" s="25" t="s">
        <v>174</v>
      </c>
      <c r="K93" s="25" t="n">
        <v>1986</v>
      </c>
      <c r="L93" s="25" t="s">
        <v>148</v>
      </c>
      <c r="M93" s="25" t="s">
        <v>149</v>
      </c>
      <c r="N93" s="28" t="n">
        <v>55</v>
      </c>
      <c r="O93" s="25" t="s">
        <v>54</v>
      </c>
      <c r="P93" s="29" t="n">
        <v>42830</v>
      </c>
      <c r="Q93" s="29" t="n">
        <v>42839</v>
      </c>
      <c r="R93" s="28" t="n">
        <v>57</v>
      </c>
      <c r="S93" s="28" t="n">
        <f aca="false">IF(O93="Won",R93,IF(O93="Lost",0,N93))</f>
        <v>57</v>
      </c>
      <c r="T93" s="30" t="n">
        <f aca="false">IF(AND(P93&lt;&gt;"",Q93&lt;&gt;""),Q93-P93,"")</f>
        <v>9</v>
      </c>
      <c r="U93" s="30" t="str">
        <f aca="false">IF(AND(O93="Engaging",P93&lt;&gt;""),'Leia-me'!$B$5-P93,"")</f>
        <v/>
      </c>
      <c r="V93" s="25" t="str">
        <f aca="false">IF(O93&lt;&gt;"Engaging","",IF(U93&lt;='Leia-me'!$B$6,"Saudável",IF(U93&lt;='Leia-me'!$B$7,"Esfriando",IF(U93&lt;='Leia-me'!$B$8,"Última chance","Zumbi"))))</f>
        <v/>
      </c>
      <c r="W93" s="25" t="n">
        <f aca="false">IF(O93="Won",1,IF(O93="Lost",0,""))</f>
        <v>1</v>
      </c>
      <c r="Y93" s="25" t="str">
        <f aca="false">IF(E93="","Sim","")</f>
        <v/>
      </c>
    </row>
    <row r="94" customFormat="false" ht="15" hidden="false" customHeight="false" outlineLevel="0" collapsed="false">
      <c r="A94" s="25" t="s">
        <v>293</v>
      </c>
      <c r="B94" s="25" t="s">
        <v>67</v>
      </c>
      <c r="C94" s="25" t="s">
        <v>68</v>
      </c>
      <c r="D94" s="25" t="s">
        <v>69</v>
      </c>
      <c r="E94" s="25" t="s">
        <v>237</v>
      </c>
      <c r="F94" s="25" t="s">
        <v>192</v>
      </c>
      <c r="G94" s="26" t="n">
        <v>4618</v>
      </c>
      <c r="H94" s="27" t="n">
        <v>10083</v>
      </c>
      <c r="I94" s="25" t="s">
        <v>147</v>
      </c>
      <c r="K94" s="25" t="n">
        <v>1982</v>
      </c>
      <c r="L94" s="25" t="s">
        <v>186</v>
      </c>
      <c r="M94" s="25" t="s">
        <v>171</v>
      </c>
      <c r="N94" s="28" t="n">
        <v>550</v>
      </c>
      <c r="O94" s="25" t="s">
        <v>54</v>
      </c>
      <c r="P94" s="29" t="n">
        <v>42831</v>
      </c>
      <c r="Q94" s="29" t="n">
        <v>42895</v>
      </c>
      <c r="R94" s="28" t="n">
        <v>527</v>
      </c>
      <c r="S94" s="28" t="n">
        <f aca="false">IF(O94="Won",R94,IF(O94="Lost",0,N94))</f>
        <v>527</v>
      </c>
      <c r="T94" s="30" t="n">
        <f aca="false">IF(AND(P94&lt;&gt;"",Q94&lt;&gt;""),Q94-P94,"")</f>
        <v>64</v>
      </c>
      <c r="U94" s="30" t="str">
        <f aca="false">IF(AND(O94="Engaging",P94&lt;&gt;""),'Leia-me'!$B$5-P94,"")</f>
        <v/>
      </c>
      <c r="V94" s="25" t="str">
        <f aca="false">IF(O94&lt;&gt;"Engaging","",IF(U94&lt;='Leia-me'!$B$6,"Saudável",IF(U94&lt;='Leia-me'!$B$7,"Esfriando",IF(U94&lt;='Leia-me'!$B$8,"Última chance","Zumbi"))))</f>
        <v/>
      </c>
      <c r="W94" s="25" t="n">
        <f aca="false">IF(O94="Won",1,IF(O94="Lost",0,""))</f>
        <v>1</v>
      </c>
      <c r="Y94" s="25" t="str">
        <f aca="false">IF(E94="","Sim","")</f>
        <v/>
      </c>
    </row>
    <row r="95" customFormat="false" ht="15" hidden="false" customHeight="false" outlineLevel="0" collapsed="false">
      <c r="A95" s="25" t="s">
        <v>294</v>
      </c>
      <c r="B95" s="25" t="s">
        <v>67</v>
      </c>
      <c r="C95" s="25" t="s">
        <v>68</v>
      </c>
      <c r="D95" s="25" t="s">
        <v>69</v>
      </c>
      <c r="E95" s="25" t="s">
        <v>266</v>
      </c>
      <c r="F95" s="25" t="s">
        <v>267</v>
      </c>
      <c r="G95" s="26" t="n">
        <v>2041.73</v>
      </c>
      <c r="H95" s="27" t="n">
        <v>5276</v>
      </c>
      <c r="I95" s="25" t="s">
        <v>147</v>
      </c>
      <c r="K95" s="25" t="n">
        <v>1997</v>
      </c>
      <c r="L95" s="25" t="s">
        <v>186</v>
      </c>
      <c r="M95" s="25" t="s">
        <v>171</v>
      </c>
      <c r="N95" s="28" t="n">
        <v>550</v>
      </c>
      <c r="O95" s="25" t="s">
        <v>54</v>
      </c>
      <c r="P95" s="29" t="n">
        <v>42832</v>
      </c>
      <c r="Q95" s="29" t="n">
        <v>42833</v>
      </c>
      <c r="R95" s="28" t="n">
        <v>596</v>
      </c>
      <c r="S95" s="28" t="n">
        <f aca="false">IF(O95="Won",R95,IF(O95="Lost",0,N95))</f>
        <v>596</v>
      </c>
      <c r="T95" s="30" t="n">
        <f aca="false">IF(AND(P95&lt;&gt;"",Q95&lt;&gt;""),Q95-P95,"")</f>
        <v>1</v>
      </c>
      <c r="U95" s="30" t="str">
        <f aca="false">IF(AND(O95="Engaging",P95&lt;&gt;""),'Leia-me'!$B$5-P95,"")</f>
        <v/>
      </c>
      <c r="V95" s="25" t="str">
        <f aca="false">IF(O95&lt;&gt;"Engaging","",IF(U95&lt;='Leia-me'!$B$6,"Saudável",IF(U95&lt;='Leia-me'!$B$7,"Esfriando",IF(U95&lt;='Leia-me'!$B$8,"Última chance","Zumbi"))))</f>
        <v/>
      </c>
      <c r="W95" s="25" t="n">
        <f aca="false">IF(O95="Won",1,IF(O95="Lost",0,""))</f>
        <v>1</v>
      </c>
      <c r="Y95" s="25" t="str">
        <f aca="false">IF(E95="","Sim","")</f>
        <v/>
      </c>
    </row>
    <row r="96" customFormat="false" ht="15" hidden="false" customHeight="false" outlineLevel="0" collapsed="false">
      <c r="A96" s="25" t="s">
        <v>295</v>
      </c>
      <c r="B96" s="25" t="s">
        <v>67</v>
      </c>
      <c r="C96" s="25" t="s">
        <v>68</v>
      </c>
      <c r="D96" s="25" t="s">
        <v>69</v>
      </c>
      <c r="E96" s="25" t="s">
        <v>167</v>
      </c>
      <c r="F96" s="25" t="s">
        <v>168</v>
      </c>
      <c r="G96" s="26" t="n">
        <v>2173.98</v>
      </c>
      <c r="H96" s="27" t="n">
        <v>2928</v>
      </c>
      <c r="I96" s="25" t="s">
        <v>147</v>
      </c>
      <c r="J96" s="25" t="s">
        <v>169</v>
      </c>
      <c r="K96" s="25" t="n">
        <v>1995</v>
      </c>
      <c r="L96" s="25" t="s">
        <v>160</v>
      </c>
      <c r="M96" s="25" t="s">
        <v>149</v>
      </c>
      <c r="N96" s="28" t="n">
        <v>3393</v>
      </c>
      <c r="O96" s="25" t="s">
        <v>55</v>
      </c>
      <c r="P96" s="29" t="n">
        <v>42833</v>
      </c>
      <c r="Q96" s="29" t="n">
        <v>42840</v>
      </c>
      <c r="R96" s="28" t="n">
        <v>0</v>
      </c>
      <c r="S96" s="28" t="n">
        <f aca="false">IF(O96="Won",R96,IF(O96="Lost",0,N96))</f>
        <v>0</v>
      </c>
      <c r="T96" s="30" t="n">
        <f aca="false">IF(AND(P96&lt;&gt;"",Q96&lt;&gt;""),Q96-P96,"")</f>
        <v>7</v>
      </c>
      <c r="U96" s="30" t="str">
        <f aca="false">IF(AND(O96="Engaging",P96&lt;&gt;""),'Leia-me'!$B$5-P96,"")</f>
        <v/>
      </c>
      <c r="V96" s="25" t="str">
        <f aca="false">IF(O96&lt;&gt;"Engaging","",IF(U96&lt;='Leia-me'!$B$6,"Saudável",IF(U96&lt;='Leia-me'!$B$7,"Esfriando",IF(U96&lt;='Leia-me'!$B$8,"Última chance","Zumbi"))))</f>
        <v/>
      </c>
      <c r="W96" s="25" t="n">
        <f aca="false">IF(O96="Won",1,IF(O96="Lost",0,""))</f>
        <v>0</v>
      </c>
      <c r="Y96" s="25" t="str">
        <f aca="false">IF(E96="","Sim","")</f>
        <v/>
      </c>
    </row>
    <row r="97" customFormat="false" ht="15" hidden="false" customHeight="false" outlineLevel="0" collapsed="false">
      <c r="A97" s="25" t="s">
        <v>296</v>
      </c>
      <c r="B97" s="25" t="s">
        <v>67</v>
      </c>
      <c r="C97" s="25" t="s">
        <v>68</v>
      </c>
      <c r="D97" s="25" t="s">
        <v>69</v>
      </c>
      <c r="E97" s="25" t="s">
        <v>176</v>
      </c>
      <c r="F97" s="25" t="s">
        <v>177</v>
      </c>
      <c r="G97" s="26" t="n">
        <v>1698.2</v>
      </c>
      <c r="H97" s="27" t="n">
        <v>3798</v>
      </c>
      <c r="I97" s="25" t="s">
        <v>147</v>
      </c>
      <c r="K97" s="25" t="n">
        <v>1987</v>
      </c>
      <c r="L97" s="25" t="s">
        <v>170</v>
      </c>
      <c r="M97" s="25" t="s">
        <v>171</v>
      </c>
      <c r="N97" s="28" t="n">
        <v>1096</v>
      </c>
      <c r="O97" s="25" t="s">
        <v>54</v>
      </c>
      <c r="P97" s="29" t="n">
        <v>42833</v>
      </c>
      <c r="Q97" s="29" t="n">
        <v>42840</v>
      </c>
      <c r="R97" s="28" t="n">
        <v>1142</v>
      </c>
      <c r="S97" s="28" t="n">
        <f aca="false">IF(O97="Won",R97,IF(O97="Lost",0,N97))</f>
        <v>1142</v>
      </c>
      <c r="T97" s="30" t="n">
        <f aca="false">IF(AND(P97&lt;&gt;"",Q97&lt;&gt;""),Q97-P97,"")</f>
        <v>7</v>
      </c>
      <c r="U97" s="30" t="str">
        <f aca="false">IF(AND(O97="Engaging",P97&lt;&gt;""),'Leia-me'!$B$5-P97,"")</f>
        <v/>
      </c>
      <c r="V97" s="25" t="str">
        <f aca="false">IF(O97&lt;&gt;"Engaging","",IF(U97&lt;='Leia-me'!$B$6,"Saudável",IF(U97&lt;='Leia-me'!$B$7,"Esfriando",IF(U97&lt;='Leia-me'!$B$8,"Última chance","Zumbi"))))</f>
        <v/>
      </c>
      <c r="W97" s="25" t="n">
        <f aca="false">IF(O97="Won",1,IF(O97="Lost",0,""))</f>
        <v>1</v>
      </c>
      <c r="Y97" s="25" t="str">
        <f aca="false">IF(E97="","Sim","")</f>
        <v/>
      </c>
    </row>
    <row r="98" customFormat="false" ht="15" hidden="false" customHeight="false" outlineLevel="0" collapsed="false">
      <c r="A98" s="25" t="s">
        <v>297</v>
      </c>
      <c r="B98" s="25" t="s">
        <v>67</v>
      </c>
      <c r="C98" s="25" t="s">
        <v>68</v>
      </c>
      <c r="D98" s="25" t="s">
        <v>69</v>
      </c>
      <c r="E98" s="25" t="s">
        <v>173</v>
      </c>
      <c r="F98" s="25" t="s">
        <v>146</v>
      </c>
      <c r="G98" s="26" t="n">
        <v>647.18</v>
      </c>
      <c r="H98" s="27" t="n">
        <v>1185</v>
      </c>
      <c r="I98" s="25" t="s">
        <v>174</v>
      </c>
      <c r="K98" s="25" t="n">
        <v>1986</v>
      </c>
      <c r="L98" s="25" t="s">
        <v>160</v>
      </c>
      <c r="M98" s="25" t="s">
        <v>149</v>
      </c>
      <c r="N98" s="28" t="n">
        <v>3393</v>
      </c>
      <c r="O98" s="25" t="s">
        <v>54</v>
      </c>
      <c r="P98" s="29" t="n">
        <v>42834</v>
      </c>
      <c r="Q98" s="29" t="n">
        <v>42888</v>
      </c>
      <c r="R98" s="28" t="n">
        <v>3666</v>
      </c>
      <c r="S98" s="28" t="n">
        <f aca="false">IF(O98="Won",R98,IF(O98="Lost",0,N98))</f>
        <v>3666</v>
      </c>
      <c r="T98" s="30" t="n">
        <f aca="false">IF(AND(P98&lt;&gt;"",Q98&lt;&gt;""),Q98-P98,"")</f>
        <v>54</v>
      </c>
      <c r="U98" s="30" t="str">
        <f aca="false">IF(AND(O98="Engaging",P98&lt;&gt;""),'Leia-me'!$B$5-P98,"")</f>
        <v/>
      </c>
      <c r="V98" s="25" t="str">
        <f aca="false">IF(O98&lt;&gt;"Engaging","",IF(U98&lt;='Leia-me'!$B$6,"Saudável",IF(U98&lt;='Leia-me'!$B$7,"Esfriando",IF(U98&lt;='Leia-me'!$B$8,"Última chance","Zumbi"))))</f>
        <v/>
      </c>
      <c r="W98" s="25" t="n">
        <f aca="false">IF(O98="Won",1,IF(O98="Lost",0,""))</f>
        <v>1</v>
      </c>
      <c r="Y98" s="25" t="str">
        <f aca="false">IF(E98="","Sim","")</f>
        <v/>
      </c>
    </row>
    <row r="99" customFormat="false" ht="15" hidden="false" customHeight="false" outlineLevel="0" collapsed="false">
      <c r="A99" s="25" t="s">
        <v>298</v>
      </c>
      <c r="B99" s="25" t="s">
        <v>67</v>
      </c>
      <c r="C99" s="25" t="s">
        <v>68</v>
      </c>
      <c r="D99" s="25" t="s">
        <v>69</v>
      </c>
      <c r="E99" s="25" t="s">
        <v>215</v>
      </c>
      <c r="F99" s="25" t="s">
        <v>177</v>
      </c>
      <c r="G99" s="26" t="n">
        <v>1102.43</v>
      </c>
      <c r="H99" s="27" t="n">
        <v>1759</v>
      </c>
      <c r="I99" s="25" t="s">
        <v>147</v>
      </c>
      <c r="K99" s="25" t="n">
        <v>2006</v>
      </c>
      <c r="L99" s="25" t="s">
        <v>148</v>
      </c>
      <c r="M99" s="25" t="s">
        <v>149</v>
      </c>
      <c r="N99" s="28" t="n">
        <v>55</v>
      </c>
      <c r="O99" s="25" t="s">
        <v>55</v>
      </c>
      <c r="P99" s="29" t="n">
        <v>42835</v>
      </c>
      <c r="Q99" s="29" t="n">
        <v>42836</v>
      </c>
      <c r="R99" s="28" t="n">
        <v>0</v>
      </c>
      <c r="S99" s="28" t="n">
        <f aca="false">IF(O99="Won",R99,IF(O99="Lost",0,N99))</f>
        <v>0</v>
      </c>
      <c r="T99" s="30" t="n">
        <f aca="false">IF(AND(P99&lt;&gt;"",Q99&lt;&gt;""),Q99-P99,"")</f>
        <v>1</v>
      </c>
      <c r="U99" s="30" t="str">
        <f aca="false">IF(AND(O99="Engaging",P99&lt;&gt;""),'Leia-me'!$B$5-P99,"")</f>
        <v/>
      </c>
      <c r="V99" s="25" t="str">
        <f aca="false">IF(O99&lt;&gt;"Engaging","",IF(U99&lt;='Leia-me'!$B$6,"Saudável",IF(U99&lt;='Leia-me'!$B$7,"Esfriando",IF(U99&lt;='Leia-me'!$B$8,"Última chance","Zumbi"))))</f>
        <v/>
      </c>
      <c r="W99" s="25" t="n">
        <f aca="false">IF(O99="Won",1,IF(O99="Lost",0,""))</f>
        <v>0</v>
      </c>
      <c r="Y99" s="25" t="str">
        <f aca="false">IF(E99="","Sim","")</f>
        <v/>
      </c>
    </row>
    <row r="100" customFormat="false" ht="15" hidden="false" customHeight="false" outlineLevel="0" collapsed="false">
      <c r="A100" s="25" t="s">
        <v>299</v>
      </c>
      <c r="B100" s="25" t="s">
        <v>67</v>
      </c>
      <c r="C100" s="25" t="s">
        <v>68</v>
      </c>
      <c r="D100" s="25" t="s">
        <v>69</v>
      </c>
      <c r="E100" s="25" t="s">
        <v>188</v>
      </c>
      <c r="F100" s="25" t="s">
        <v>185</v>
      </c>
      <c r="G100" s="26" t="n">
        <v>1008.06</v>
      </c>
      <c r="H100" s="27" t="n">
        <v>1238</v>
      </c>
      <c r="I100" s="25" t="s">
        <v>147</v>
      </c>
      <c r="K100" s="25" t="n">
        <v>1983</v>
      </c>
      <c r="L100" s="25" t="s">
        <v>186</v>
      </c>
      <c r="M100" s="25" t="s">
        <v>171</v>
      </c>
      <c r="N100" s="28" t="n">
        <v>550</v>
      </c>
      <c r="O100" s="25" t="s">
        <v>55</v>
      </c>
      <c r="P100" s="29" t="n">
        <v>42837</v>
      </c>
      <c r="Q100" s="29" t="n">
        <v>42843</v>
      </c>
      <c r="R100" s="28" t="n">
        <v>0</v>
      </c>
      <c r="S100" s="28" t="n">
        <f aca="false">IF(O100="Won",R100,IF(O100="Lost",0,N100))</f>
        <v>0</v>
      </c>
      <c r="T100" s="30" t="n">
        <f aca="false">IF(AND(P100&lt;&gt;"",Q100&lt;&gt;""),Q100-P100,"")</f>
        <v>6</v>
      </c>
      <c r="U100" s="30" t="str">
        <f aca="false">IF(AND(O100="Engaging",P100&lt;&gt;""),'Leia-me'!$B$5-P100,"")</f>
        <v/>
      </c>
      <c r="V100" s="25" t="str">
        <f aca="false">IF(O100&lt;&gt;"Engaging","",IF(U100&lt;='Leia-me'!$B$6,"Saudável",IF(U100&lt;='Leia-me'!$B$7,"Esfriando",IF(U100&lt;='Leia-me'!$B$8,"Última chance","Zumbi"))))</f>
        <v/>
      </c>
      <c r="W100" s="25" t="n">
        <f aca="false">IF(O100="Won",1,IF(O100="Lost",0,""))</f>
        <v>0</v>
      </c>
      <c r="Y100" s="25" t="str">
        <f aca="false">IF(E100="","Sim","")</f>
        <v/>
      </c>
    </row>
    <row r="101" customFormat="false" ht="15" hidden="false" customHeight="false" outlineLevel="0" collapsed="false">
      <c r="A101" s="25" t="s">
        <v>300</v>
      </c>
      <c r="B101" s="25" t="s">
        <v>67</v>
      </c>
      <c r="C101" s="25" t="s">
        <v>68</v>
      </c>
      <c r="D101" s="25" t="s">
        <v>69</v>
      </c>
      <c r="E101" s="25" t="s">
        <v>151</v>
      </c>
      <c r="F101" s="25" t="s">
        <v>146</v>
      </c>
      <c r="G101" s="26" t="n">
        <v>587.34</v>
      </c>
      <c r="H101" s="27" t="n">
        <v>1356</v>
      </c>
      <c r="I101" s="25" t="s">
        <v>152</v>
      </c>
      <c r="K101" s="25" t="n">
        <v>2012</v>
      </c>
      <c r="L101" s="25" t="s">
        <v>170</v>
      </c>
      <c r="M101" s="25" t="s">
        <v>171</v>
      </c>
      <c r="N101" s="28" t="n">
        <v>1096</v>
      </c>
      <c r="O101" s="25" t="s">
        <v>55</v>
      </c>
      <c r="P101" s="29" t="n">
        <v>42838</v>
      </c>
      <c r="Q101" s="29" t="n">
        <v>42840</v>
      </c>
      <c r="R101" s="28" t="n">
        <v>0</v>
      </c>
      <c r="S101" s="28" t="n">
        <f aca="false">IF(O101="Won",R101,IF(O101="Lost",0,N101))</f>
        <v>0</v>
      </c>
      <c r="T101" s="30" t="n">
        <f aca="false">IF(AND(P101&lt;&gt;"",Q101&lt;&gt;""),Q101-P101,"")</f>
        <v>2</v>
      </c>
      <c r="U101" s="30" t="str">
        <f aca="false">IF(AND(O101="Engaging",P101&lt;&gt;""),'Leia-me'!$B$5-P101,"")</f>
        <v/>
      </c>
      <c r="V101" s="25" t="str">
        <f aca="false">IF(O101&lt;&gt;"Engaging","",IF(U101&lt;='Leia-me'!$B$6,"Saudável",IF(U101&lt;='Leia-me'!$B$7,"Esfriando",IF(U101&lt;='Leia-me'!$B$8,"Última chance","Zumbi"))))</f>
        <v/>
      </c>
      <c r="W101" s="25" t="n">
        <f aca="false">IF(O101="Won",1,IF(O101="Lost",0,""))</f>
        <v>0</v>
      </c>
      <c r="Y101" s="25" t="str">
        <f aca="false">IF(E101="","Sim","")</f>
        <v/>
      </c>
    </row>
    <row r="102" customFormat="false" ht="15" hidden="false" customHeight="false" outlineLevel="0" collapsed="false">
      <c r="A102" s="25" t="s">
        <v>301</v>
      </c>
      <c r="B102" s="25" t="s">
        <v>67</v>
      </c>
      <c r="C102" s="25" t="s">
        <v>68</v>
      </c>
      <c r="D102" s="25" t="s">
        <v>69</v>
      </c>
      <c r="E102" s="25" t="s">
        <v>169</v>
      </c>
      <c r="F102" s="25" t="s">
        <v>168</v>
      </c>
      <c r="G102" s="26" t="n">
        <v>2403.58</v>
      </c>
      <c r="H102" s="27" t="n">
        <v>8801</v>
      </c>
      <c r="I102" s="25" t="s">
        <v>147</v>
      </c>
      <c r="K102" s="25" t="n">
        <v>1986</v>
      </c>
      <c r="L102" s="25" t="s">
        <v>148</v>
      </c>
      <c r="M102" s="25" t="s">
        <v>149</v>
      </c>
      <c r="N102" s="28" t="n">
        <v>55</v>
      </c>
      <c r="O102" s="25" t="s">
        <v>54</v>
      </c>
      <c r="P102" s="29" t="n">
        <v>42838</v>
      </c>
      <c r="Q102" s="29" t="n">
        <v>42840</v>
      </c>
      <c r="R102" s="28" t="n">
        <v>58</v>
      </c>
      <c r="S102" s="28" t="n">
        <f aca="false">IF(O102="Won",R102,IF(O102="Lost",0,N102))</f>
        <v>58</v>
      </c>
      <c r="T102" s="30" t="n">
        <f aca="false">IF(AND(P102&lt;&gt;"",Q102&lt;&gt;""),Q102-P102,"")</f>
        <v>2</v>
      </c>
      <c r="U102" s="30" t="str">
        <f aca="false">IF(AND(O102="Engaging",P102&lt;&gt;""),'Leia-me'!$B$5-P102,"")</f>
        <v/>
      </c>
      <c r="V102" s="25" t="str">
        <f aca="false">IF(O102&lt;&gt;"Engaging","",IF(U102&lt;='Leia-me'!$B$6,"Saudável",IF(U102&lt;='Leia-me'!$B$7,"Esfriando",IF(U102&lt;='Leia-me'!$B$8,"Última chance","Zumbi"))))</f>
        <v/>
      </c>
      <c r="W102" s="25" t="n">
        <f aca="false">IF(O102="Won",1,IF(O102="Lost",0,""))</f>
        <v>1</v>
      </c>
      <c r="Y102" s="25" t="str">
        <f aca="false">IF(E102="","Sim","")</f>
        <v/>
      </c>
    </row>
    <row r="103" customFormat="false" ht="15" hidden="false" customHeight="false" outlineLevel="0" collapsed="false">
      <c r="A103" s="25" t="s">
        <v>302</v>
      </c>
      <c r="B103" s="25" t="s">
        <v>67</v>
      </c>
      <c r="C103" s="25" t="s">
        <v>68</v>
      </c>
      <c r="D103" s="25" t="s">
        <v>69</v>
      </c>
      <c r="E103" s="25" t="s">
        <v>158</v>
      </c>
      <c r="F103" s="25" t="s">
        <v>159</v>
      </c>
      <c r="G103" s="26" t="n">
        <v>291.27</v>
      </c>
      <c r="H103" s="27" t="n">
        <v>586</v>
      </c>
      <c r="I103" s="25" t="s">
        <v>147</v>
      </c>
      <c r="K103" s="25" t="n">
        <v>1997</v>
      </c>
      <c r="L103" s="25" t="s">
        <v>170</v>
      </c>
      <c r="M103" s="25" t="s">
        <v>171</v>
      </c>
      <c r="N103" s="28" t="n">
        <v>1096</v>
      </c>
      <c r="O103" s="25" t="s">
        <v>55</v>
      </c>
      <c r="P103" s="29" t="n">
        <v>42840</v>
      </c>
      <c r="Q103" s="29" t="n">
        <v>42848</v>
      </c>
      <c r="R103" s="28" t="n">
        <v>0</v>
      </c>
      <c r="S103" s="28" t="n">
        <f aca="false">IF(O103="Won",R103,IF(O103="Lost",0,N103))</f>
        <v>0</v>
      </c>
      <c r="T103" s="30" t="n">
        <f aca="false">IF(AND(P103&lt;&gt;"",Q103&lt;&gt;""),Q103-P103,"")</f>
        <v>8</v>
      </c>
      <c r="U103" s="30" t="str">
        <f aca="false">IF(AND(O103="Engaging",P103&lt;&gt;""),'Leia-me'!$B$5-P103,"")</f>
        <v/>
      </c>
      <c r="V103" s="25" t="str">
        <f aca="false">IF(O103&lt;&gt;"Engaging","",IF(U103&lt;='Leia-me'!$B$6,"Saudável",IF(U103&lt;='Leia-me'!$B$7,"Esfriando",IF(U103&lt;='Leia-me'!$B$8,"Última chance","Zumbi"))))</f>
        <v/>
      </c>
      <c r="W103" s="25" t="n">
        <f aca="false">IF(O103="Won",1,IF(O103="Lost",0,""))</f>
        <v>0</v>
      </c>
      <c r="Y103" s="25" t="str">
        <f aca="false">IF(E103="","Sim","")</f>
        <v/>
      </c>
    </row>
    <row r="104" customFormat="false" ht="15" hidden="false" customHeight="false" outlineLevel="0" collapsed="false">
      <c r="A104" s="25" t="s">
        <v>303</v>
      </c>
      <c r="B104" s="25" t="s">
        <v>67</v>
      </c>
      <c r="C104" s="25" t="s">
        <v>68</v>
      </c>
      <c r="D104" s="25" t="s">
        <v>69</v>
      </c>
      <c r="E104" s="25" t="s">
        <v>158</v>
      </c>
      <c r="F104" s="25" t="s">
        <v>159</v>
      </c>
      <c r="G104" s="26" t="n">
        <v>291.27</v>
      </c>
      <c r="H104" s="27" t="n">
        <v>586</v>
      </c>
      <c r="I104" s="25" t="s">
        <v>147</v>
      </c>
      <c r="K104" s="25" t="n">
        <v>1997</v>
      </c>
      <c r="L104" s="25" t="s">
        <v>148</v>
      </c>
      <c r="M104" s="25" t="s">
        <v>149</v>
      </c>
      <c r="N104" s="28" t="n">
        <v>55</v>
      </c>
      <c r="O104" s="25" t="s">
        <v>55</v>
      </c>
      <c r="P104" s="29" t="n">
        <v>42840</v>
      </c>
      <c r="Q104" s="29" t="n">
        <v>42845</v>
      </c>
      <c r="R104" s="28" t="n">
        <v>0</v>
      </c>
      <c r="S104" s="28" t="n">
        <f aca="false">IF(O104="Won",R104,IF(O104="Lost",0,N104))</f>
        <v>0</v>
      </c>
      <c r="T104" s="30" t="n">
        <f aca="false">IF(AND(P104&lt;&gt;"",Q104&lt;&gt;""),Q104-P104,"")</f>
        <v>5</v>
      </c>
      <c r="U104" s="30" t="str">
        <f aca="false">IF(AND(O104="Engaging",P104&lt;&gt;""),'Leia-me'!$B$5-P104,"")</f>
        <v/>
      </c>
      <c r="V104" s="25" t="str">
        <f aca="false">IF(O104&lt;&gt;"Engaging","",IF(U104&lt;='Leia-me'!$B$6,"Saudável",IF(U104&lt;='Leia-me'!$B$7,"Esfriando",IF(U104&lt;='Leia-me'!$B$8,"Última chance","Zumbi"))))</f>
        <v/>
      </c>
      <c r="W104" s="25" t="n">
        <f aca="false">IF(O104="Won",1,IF(O104="Lost",0,""))</f>
        <v>0</v>
      </c>
      <c r="Y104" s="25" t="str">
        <f aca="false">IF(E104="","Sim","")</f>
        <v/>
      </c>
    </row>
    <row r="105" customFormat="false" ht="15" hidden="false" customHeight="false" outlineLevel="0" collapsed="false">
      <c r="A105" s="25" t="s">
        <v>304</v>
      </c>
      <c r="B105" s="25" t="s">
        <v>67</v>
      </c>
      <c r="C105" s="25" t="s">
        <v>68</v>
      </c>
      <c r="D105" s="25" t="s">
        <v>69</v>
      </c>
      <c r="E105" s="25" t="s">
        <v>158</v>
      </c>
      <c r="F105" s="25" t="s">
        <v>159</v>
      </c>
      <c r="G105" s="26" t="n">
        <v>291.27</v>
      </c>
      <c r="H105" s="27" t="n">
        <v>586</v>
      </c>
      <c r="I105" s="25" t="s">
        <v>147</v>
      </c>
      <c r="K105" s="25" t="n">
        <v>1997</v>
      </c>
      <c r="L105" s="25" t="s">
        <v>178</v>
      </c>
      <c r="M105" s="25" t="s">
        <v>171</v>
      </c>
      <c r="N105" s="28" t="n">
        <v>5482</v>
      </c>
      <c r="O105" s="25" t="s">
        <v>54</v>
      </c>
      <c r="P105" s="29" t="n">
        <v>42840</v>
      </c>
      <c r="Q105" s="29" t="n">
        <v>42841</v>
      </c>
      <c r="R105" s="28" t="n">
        <v>5082</v>
      </c>
      <c r="S105" s="28" t="n">
        <f aca="false">IF(O105="Won",R105,IF(O105="Lost",0,N105))</f>
        <v>5082</v>
      </c>
      <c r="T105" s="30" t="n">
        <f aca="false">IF(AND(P105&lt;&gt;"",Q105&lt;&gt;""),Q105-P105,"")</f>
        <v>1</v>
      </c>
      <c r="U105" s="30" t="str">
        <f aca="false">IF(AND(O105="Engaging",P105&lt;&gt;""),'Leia-me'!$B$5-P105,"")</f>
        <v/>
      </c>
      <c r="V105" s="25" t="str">
        <f aca="false">IF(O105&lt;&gt;"Engaging","",IF(U105&lt;='Leia-me'!$B$6,"Saudável",IF(U105&lt;='Leia-me'!$B$7,"Esfriando",IF(U105&lt;='Leia-me'!$B$8,"Última chance","Zumbi"))))</f>
        <v/>
      </c>
      <c r="W105" s="25" t="n">
        <f aca="false">IF(O105="Won",1,IF(O105="Lost",0,""))</f>
        <v>1</v>
      </c>
      <c r="Y105" s="25" t="str">
        <f aca="false">IF(E105="","Sim","")</f>
        <v/>
      </c>
    </row>
    <row r="106" customFormat="false" ht="15" hidden="false" customHeight="false" outlineLevel="0" collapsed="false">
      <c r="A106" s="25" t="s">
        <v>305</v>
      </c>
      <c r="B106" s="25" t="s">
        <v>67</v>
      </c>
      <c r="C106" s="25" t="s">
        <v>68</v>
      </c>
      <c r="D106" s="25" t="s">
        <v>69</v>
      </c>
      <c r="E106" s="25" t="s">
        <v>167</v>
      </c>
      <c r="F106" s="25" t="s">
        <v>168</v>
      </c>
      <c r="G106" s="26" t="n">
        <v>2173.98</v>
      </c>
      <c r="H106" s="27" t="n">
        <v>2928</v>
      </c>
      <c r="I106" s="25" t="s">
        <v>147</v>
      </c>
      <c r="J106" s="25" t="s">
        <v>169</v>
      </c>
      <c r="K106" s="25" t="n">
        <v>1995</v>
      </c>
      <c r="L106" s="25" t="s">
        <v>186</v>
      </c>
      <c r="M106" s="25" t="s">
        <v>171</v>
      </c>
      <c r="N106" s="28" t="n">
        <v>550</v>
      </c>
      <c r="O106" s="25" t="s">
        <v>54</v>
      </c>
      <c r="P106" s="29" t="n">
        <v>42841</v>
      </c>
      <c r="Q106" s="29" t="n">
        <v>42909</v>
      </c>
      <c r="R106" s="28" t="n">
        <v>626</v>
      </c>
      <c r="S106" s="28" t="n">
        <f aca="false">IF(O106="Won",R106,IF(O106="Lost",0,N106))</f>
        <v>626</v>
      </c>
      <c r="T106" s="30" t="n">
        <f aca="false">IF(AND(P106&lt;&gt;"",Q106&lt;&gt;""),Q106-P106,"")</f>
        <v>68</v>
      </c>
      <c r="U106" s="30" t="str">
        <f aca="false">IF(AND(O106="Engaging",P106&lt;&gt;""),'Leia-me'!$B$5-P106,"")</f>
        <v/>
      </c>
      <c r="V106" s="25" t="str">
        <f aca="false">IF(O106&lt;&gt;"Engaging","",IF(U106&lt;='Leia-me'!$B$6,"Saudável",IF(U106&lt;='Leia-me'!$B$7,"Esfriando",IF(U106&lt;='Leia-me'!$B$8,"Última chance","Zumbi"))))</f>
        <v/>
      </c>
      <c r="W106" s="25" t="n">
        <f aca="false">IF(O106="Won",1,IF(O106="Lost",0,""))</f>
        <v>1</v>
      </c>
      <c r="Y106" s="25" t="str">
        <f aca="false">IF(E106="","Sim","")</f>
        <v/>
      </c>
    </row>
    <row r="107" customFormat="false" ht="15" hidden="false" customHeight="false" outlineLevel="0" collapsed="false">
      <c r="A107" s="25" t="s">
        <v>306</v>
      </c>
      <c r="B107" s="25" t="s">
        <v>67</v>
      </c>
      <c r="C107" s="25" t="s">
        <v>68</v>
      </c>
      <c r="D107" s="25" t="s">
        <v>69</v>
      </c>
      <c r="E107" s="25" t="s">
        <v>215</v>
      </c>
      <c r="F107" s="25" t="s">
        <v>177</v>
      </c>
      <c r="G107" s="26" t="n">
        <v>1102.43</v>
      </c>
      <c r="H107" s="27" t="n">
        <v>1759</v>
      </c>
      <c r="I107" s="25" t="s">
        <v>147</v>
      </c>
      <c r="K107" s="25" t="n">
        <v>2006</v>
      </c>
      <c r="L107" s="25" t="s">
        <v>186</v>
      </c>
      <c r="M107" s="25" t="s">
        <v>171</v>
      </c>
      <c r="N107" s="28" t="n">
        <v>550</v>
      </c>
      <c r="O107" s="25" t="s">
        <v>54</v>
      </c>
      <c r="P107" s="29" t="n">
        <v>42841</v>
      </c>
      <c r="Q107" s="29" t="n">
        <v>42950</v>
      </c>
      <c r="R107" s="28" t="n">
        <v>489</v>
      </c>
      <c r="S107" s="28" t="n">
        <f aca="false">IF(O107="Won",R107,IF(O107="Lost",0,N107))</f>
        <v>489</v>
      </c>
      <c r="T107" s="30" t="n">
        <f aca="false">IF(AND(P107&lt;&gt;"",Q107&lt;&gt;""),Q107-P107,"")</f>
        <v>109</v>
      </c>
      <c r="U107" s="30" t="str">
        <f aca="false">IF(AND(O107="Engaging",P107&lt;&gt;""),'Leia-me'!$B$5-P107,"")</f>
        <v/>
      </c>
      <c r="V107" s="25" t="str">
        <f aca="false">IF(O107&lt;&gt;"Engaging","",IF(U107&lt;='Leia-me'!$B$6,"Saudável",IF(U107&lt;='Leia-me'!$B$7,"Esfriando",IF(U107&lt;='Leia-me'!$B$8,"Última chance","Zumbi"))))</f>
        <v/>
      </c>
      <c r="W107" s="25" t="n">
        <f aca="false">IF(O107="Won",1,IF(O107="Lost",0,""))</f>
        <v>1</v>
      </c>
      <c r="Y107" s="25" t="str">
        <f aca="false">IF(E107="","Sim","")</f>
        <v/>
      </c>
    </row>
    <row r="108" customFormat="false" ht="15" hidden="false" customHeight="false" outlineLevel="0" collapsed="false">
      <c r="A108" s="25" t="s">
        <v>307</v>
      </c>
      <c r="B108" s="25" t="s">
        <v>67</v>
      </c>
      <c r="C108" s="25" t="s">
        <v>68</v>
      </c>
      <c r="D108" s="25" t="s">
        <v>69</v>
      </c>
      <c r="E108" s="25" t="s">
        <v>266</v>
      </c>
      <c r="F108" s="25" t="s">
        <v>267</v>
      </c>
      <c r="G108" s="26" t="n">
        <v>2041.73</v>
      </c>
      <c r="H108" s="27" t="n">
        <v>5276</v>
      </c>
      <c r="I108" s="25" t="s">
        <v>147</v>
      </c>
      <c r="K108" s="25" t="n">
        <v>1997</v>
      </c>
      <c r="L108" s="25" t="s">
        <v>148</v>
      </c>
      <c r="M108" s="25" t="s">
        <v>149</v>
      </c>
      <c r="N108" s="28" t="n">
        <v>55</v>
      </c>
      <c r="O108" s="25" t="s">
        <v>54</v>
      </c>
      <c r="P108" s="29" t="n">
        <v>42842</v>
      </c>
      <c r="Q108" s="29" t="n">
        <v>42851</v>
      </c>
      <c r="R108" s="28" t="n">
        <v>52</v>
      </c>
      <c r="S108" s="28" t="n">
        <f aca="false">IF(O108="Won",R108,IF(O108="Lost",0,N108))</f>
        <v>52</v>
      </c>
      <c r="T108" s="30" t="n">
        <f aca="false">IF(AND(P108&lt;&gt;"",Q108&lt;&gt;""),Q108-P108,"")</f>
        <v>9</v>
      </c>
      <c r="U108" s="30" t="str">
        <f aca="false">IF(AND(O108="Engaging",P108&lt;&gt;""),'Leia-me'!$B$5-P108,"")</f>
        <v/>
      </c>
      <c r="V108" s="25" t="str">
        <f aca="false">IF(O108&lt;&gt;"Engaging","",IF(U108&lt;='Leia-me'!$B$6,"Saudável",IF(U108&lt;='Leia-me'!$B$7,"Esfriando",IF(U108&lt;='Leia-me'!$B$8,"Última chance","Zumbi"))))</f>
        <v/>
      </c>
      <c r="W108" s="25" t="n">
        <f aca="false">IF(O108="Won",1,IF(O108="Lost",0,""))</f>
        <v>1</v>
      </c>
      <c r="Y108" s="25" t="str">
        <f aca="false">IF(E108="","Sim","")</f>
        <v/>
      </c>
    </row>
    <row r="109" customFormat="false" ht="15" hidden="false" customHeight="false" outlineLevel="0" collapsed="false">
      <c r="A109" s="25" t="s">
        <v>308</v>
      </c>
      <c r="B109" s="25" t="s">
        <v>67</v>
      </c>
      <c r="C109" s="25" t="s">
        <v>68</v>
      </c>
      <c r="D109" s="25" t="s">
        <v>69</v>
      </c>
      <c r="E109" s="25" t="s">
        <v>191</v>
      </c>
      <c r="F109" s="25" t="s">
        <v>192</v>
      </c>
      <c r="G109" s="26" t="n">
        <v>2714.9</v>
      </c>
      <c r="H109" s="27" t="n">
        <v>2641</v>
      </c>
      <c r="I109" s="25" t="s">
        <v>147</v>
      </c>
      <c r="J109" s="25" t="s">
        <v>193</v>
      </c>
      <c r="K109" s="25" t="n">
        <v>1998</v>
      </c>
      <c r="L109" s="25" t="s">
        <v>160</v>
      </c>
      <c r="M109" s="25" t="s">
        <v>149</v>
      </c>
      <c r="N109" s="28" t="n">
        <v>3393</v>
      </c>
      <c r="O109" s="25" t="s">
        <v>54</v>
      </c>
      <c r="P109" s="29" t="n">
        <v>42842</v>
      </c>
      <c r="Q109" s="29" t="n">
        <v>42849</v>
      </c>
      <c r="R109" s="28" t="n">
        <v>3668</v>
      </c>
      <c r="S109" s="28" t="n">
        <f aca="false">IF(O109="Won",R109,IF(O109="Lost",0,N109))</f>
        <v>3668</v>
      </c>
      <c r="T109" s="30" t="n">
        <f aca="false">IF(AND(P109&lt;&gt;"",Q109&lt;&gt;""),Q109-P109,"")</f>
        <v>7</v>
      </c>
      <c r="U109" s="30" t="str">
        <f aca="false">IF(AND(O109="Engaging",P109&lt;&gt;""),'Leia-me'!$B$5-P109,"")</f>
        <v/>
      </c>
      <c r="V109" s="25" t="str">
        <f aca="false">IF(O109&lt;&gt;"Engaging","",IF(U109&lt;='Leia-me'!$B$6,"Saudável",IF(U109&lt;='Leia-me'!$B$7,"Esfriando",IF(U109&lt;='Leia-me'!$B$8,"Última chance","Zumbi"))))</f>
        <v/>
      </c>
      <c r="W109" s="25" t="n">
        <f aca="false">IF(O109="Won",1,IF(O109="Lost",0,""))</f>
        <v>1</v>
      </c>
      <c r="Y109" s="25" t="str">
        <f aca="false">IF(E109="","Sim","")</f>
        <v/>
      </c>
    </row>
    <row r="110" customFormat="false" ht="15" hidden="false" customHeight="false" outlineLevel="0" collapsed="false">
      <c r="A110" s="25" t="s">
        <v>309</v>
      </c>
      <c r="B110" s="25" t="s">
        <v>67</v>
      </c>
      <c r="C110" s="25" t="s">
        <v>68</v>
      </c>
      <c r="D110" s="25" t="s">
        <v>69</v>
      </c>
      <c r="E110" s="25" t="s">
        <v>173</v>
      </c>
      <c r="F110" s="25" t="s">
        <v>146</v>
      </c>
      <c r="G110" s="26" t="n">
        <v>647.18</v>
      </c>
      <c r="H110" s="27" t="n">
        <v>1185</v>
      </c>
      <c r="I110" s="25" t="s">
        <v>174</v>
      </c>
      <c r="K110" s="25" t="n">
        <v>1986</v>
      </c>
      <c r="L110" s="25" t="s">
        <v>148</v>
      </c>
      <c r="M110" s="25" t="s">
        <v>149</v>
      </c>
      <c r="N110" s="28" t="n">
        <v>55</v>
      </c>
      <c r="O110" s="25" t="s">
        <v>55</v>
      </c>
      <c r="P110" s="29" t="n">
        <v>42843</v>
      </c>
      <c r="Q110" s="29" t="n">
        <v>42849</v>
      </c>
      <c r="R110" s="28" t="n">
        <v>0</v>
      </c>
      <c r="S110" s="28" t="n">
        <f aca="false">IF(O110="Won",R110,IF(O110="Lost",0,N110))</f>
        <v>0</v>
      </c>
      <c r="T110" s="30" t="n">
        <f aca="false">IF(AND(P110&lt;&gt;"",Q110&lt;&gt;""),Q110-P110,"")</f>
        <v>6</v>
      </c>
      <c r="U110" s="30" t="str">
        <f aca="false">IF(AND(O110="Engaging",P110&lt;&gt;""),'Leia-me'!$B$5-P110,"")</f>
        <v/>
      </c>
      <c r="V110" s="25" t="str">
        <f aca="false">IF(O110&lt;&gt;"Engaging","",IF(U110&lt;='Leia-me'!$B$6,"Saudável",IF(U110&lt;='Leia-me'!$B$7,"Esfriando",IF(U110&lt;='Leia-me'!$B$8,"Última chance","Zumbi"))))</f>
        <v/>
      </c>
      <c r="W110" s="25" t="n">
        <f aca="false">IF(O110="Won",1,IF(O110="Lost",0,""))</f>
        <v>0</v>
      </c>
      <c r="Y110" s="25" t="str">
        <f aca="false">IF(E110="","Sim","")</f>
        <v/>
      </c>
    </row>
    <row r="111" customFormat="false" ht="15" hidden="false" customHeight="false" outlineLevel="0" collapsed="false">
      <c r="A111" s="25" t="s">
        <v>310</v>
      </c>
      <c r="B111" s="25" t="s">
        <v>67</v>
      </c>
      <c r="C111" s="25" t="s">
        <v>68</v>
      </c>
      <c r="D111" s="25" t="s">
        <v>69</v>
      </c>
      <c r="E111" s="25" t="s">
        <v>173</v>
      </c>
      <c r="F111" s="25" t="s">
        <v>146</v>
      </c>
      <c r="G111" s="26" t="n">
        <v>647.18</v>
      </c>
      <c r="H111" s="27" t="n">
        <v>1185</v>
      </c>
      <c r="I111" s="25" t="s">
        <v>174</v>
      </c>
      <c r="K111" s="25" t="n">
        <v>1986</v>
      </c>
      <c r="L111" s="25" t="s">
        <v>148</v>
      </c>
      <c r="M111" s="25" t="s">
        <v>149</v>
      </c>
      <c r="N111" s="28" t="n">
        <v>55</v>
      </c>
      <c r="O111" s="25" t="s">
        <v>54</v>
      </c>
      <c r="P111" s="29" t="n">
        <v>42843</v>
      </c>
      <c r="Q111" s="29" t="n">
        <v>42850</v>
      </c>
      <c r="R111" s="28" t="n">
        <v>51</v>
      </c>
      <c r="S111" s="28" t="n">
        <f aca="false">IF(O111="Won",R111,IF(O111="Lost",0,N111))</f>
        <v>51</v>
      </c>
      <c r="T111" s="30" t="n">
        <f aca="false">IF(AND(P111&lt;&gt;"",Q111&lt;&gt;""),Q111-P111,"")</f>
        <v>7</v>
      </c>
      <c r="U111" s="30" t="str">
        <f aca="false">IF(AND(O111="Engaging",P111&lt;&gt;""),'Leia-me'!$B$5-P111,"")</f>
        <v/>
      </c>
      <c r="V111" s="25" t="str">
        <f aca="false">IF(O111&lt;&gt;"Engaging","",IF(U111&lt;='Leia-me'!$B$6,"Saudável",IF(U111&lt;='Leia-me'!$B$7,"Esfriando",IF(U111&lt;='Leia-me'!$B$8,"Última chance","Zumbi"))))</f>
        <v/>
      </c>
      <c r="W111" s="25" t="n">
        <f aca="false">IF(O111="Won",1,IF(O111="Lost",0,""))</f>
        <v>1</v>
      </c>
      <c r="Y111" s="25" t="str">
        <f aca="false">IF(E111="","Sim","")</f>
        <v/>
      </c>
    </row>
    <row r="112" customFormat="false" ht="15" hidden="false" customHeight="false" outlineLevel="0" collapsed="false">
      <c r="A112" s="25" t="s">
        <v>311</v>
      </c>
      <c r="B112" s="25" t="s">
        <v>67</v>
      </c>
      <c r="C112" s="25" t="s">
        <v>68</v>
      </c>
      <c r="D112" s="25" t="s">
        <v>69</v>
      </c>
      <c r="E112" s="25" t="s">
        <v>218</v>
      </c>
      <c r="F112" s="25" t="s">
        <v>146</v>
      </c>
      <c r="G112" s="26" t="n">
        <v>4.54</v>
      </c>
      <c r="H112" s="27" t="n">
        <v>9</v>
      </c>
      <c r="I112" s="25" t="s">
        <v>147</v>
      </c>
      <c r="K112" s="25" t="n">
        <v>2017</v>
      </c>
      <c r="L112" s="25" t="s">
        <v>148</v>
      </c>
      <c r="M112" s="25" t="s">
        <v>149</v>
      </c>
      <c r="N112" s="28" t="n">
        <v>55</v>
      </c>
      <c r="O112" s="25" t="s">
        <v>54</v>
      </c>
      <c r="P112" s="29" t="n">
        <v>42843</v>
      </c>
      <c r="Q112" s="29" t="n">
        <v>42906</v>
      </c>
      <c r="R112" s="28" t="n">
        <v>54</v>
      </c>
      <c r="S112" s="28" t="n">
        <f aca="false">IF(O112="Won",R112,IF(O112="Lost",0,N112))</f>
        <v>54</v>
      </c>
      <c r="T112" s="30" t="n">
        <f aca="false">IF(AND(P112&lt;&gt;"",Q112&lt;&gt;""),Q112-P112,"")</f>
        <v>63</v>
      </c>
      <c r="U112" s="30" t="str">
        <f aca="false">IF(AND(O112="Engaging",P112&lt;&gt;""),'Leia-me'!$B$5-P112,"")</f>
        <v/>
      </c>
      <c r="V112" s="25" t="str">
        <f aca="false">IF(O112&lt;&gt;"Engaging","",IF(U112&lt;='Leia-me'!$B$6,"Saudável",IF(U112&lt;='Leia-me'!$B$7,"Esfriando",IF(U112&lt;='Leia-me'!$B$8,"Última chance","Zumbi"))))</f>
        <v/>
      </c>
      <c r="W112" s="25" t="n">
        <f aca="false">IF(O112="Won",1,IF(O112="Lost",0,""))</f>
        <v>1</v>
      </c>
      <c r="Y112" s="25" t="str">
        <f aca="false">IF(E112="","Sim","")</f>
        <v/>
      </c>
    </row>
    <row r="113" customFormat="false" ht="15" hidden="false" customHeight="false" outlineLevel="0" collapsed="false">
      <c r="A113" s="25" t="s">
        <v>312</v>
      </c>
      <c r="B113" s="25" t="s">
        <v>67</v>
      </c>
      <c r="C113" s="25" t="s">
        <v>68</v>
      </c>
      <c r="D113" s="25" t="s">
        <v>69</v>
      </c>
      <c r="E113" s="25" t="s">
        <v>184</v>
      </c>
      <c r="F113" s="25" t="s">
        <v>185</v>
      </c>
      <c r="G113" s="26" t="n">
        <v>1520.66</v>
      </c>
      <c r="H113" s="27" t="n">
        <v>1806</v>
      </c>
      <c r="I113" s="25" t="s">
        <v>147</v>
      </c>
      <c r="K113" s="25" t="n">
        <v>2005</v>
      </c>
      <c r="L113" s="25" t="s">
        <v>148</v>
      </c>
      <c r="M113" s="25" t="s">
        <v>149</v>
      </c>
      <c r="N113" s="28" t="n">
        <v>55</v>
      </c>
      <c r="O113" s="25" t="s">
        <v>54</v>
      </c>
      <c r="P113" s="29" t="n">
        <v>42843</v>
      </c>
      <c r="Q113" s="29" t="n">
        <v>42852</v>
      </c>
      <c r="R113" s="28" t="n">
        <v>56</v>
      </c>
      <c r="S113" s="28" t="n">
        <f aca="false">IF(O113="Won",R113,IF(O113="Lost",0,N113))</f>
        <v>56</v>
      </c>
      <c r="T113" s="30" t="n">
        <f aca="false">IF(AND(P113&lt;&gt;"",Q113&lt;&gt;""),Q113-P113,"")</f>
        <v>9</v>
      </c>
      <c r="U113" s="30" t="str">
        <f aca="false">IF(AND(O113="Engaging",P113&lt;&gt;""),'Leia-me'!$B$5-P113,"")</f>
        <v/>
      </c>
      <c r="V113" s="25" t="str">
        <f aca="false">IF(O113&lt;&gt;"Engaging","",IF(U113&lt;='Leia-me'!$B$6,"Saudável",IF(U113&lt;='Leia-me'!$B$7,"Esfriando",IF(U113&lt;='Leia-me'!$B$8,"Última chance","Zumbi"))))</f>
        <v/>
      </c>
      <c r="W113" s="25" t="n">
        <f aca="false">IF(O113="Won",1,IF(O113="Lost",0,""))</f>
        <v>1</v>
      </c>
      <c r="Y113" s="25" t="str">
        <f aca="false">IF(E113="","Sim","")</f>
        <v/>
      </c>
    </row>
    <row r="114" customFormat="false" ht="15" hidden="false" customHeight="false" outlineLevel="0" collapsed="false">
      <c r="A114" s="25" t="s">
        <v>313</v>
      </c>
      <c r="B114" s="25" t="s">
        <v>67</v>
      </c>
      <c r="C114" s="25" t="s">
        <v>68</v>
      </c>
      <c r="D114" s="25" t="s">
        <v>69</v>
      </c>
      <c r="E114" s="25" t="s">
        <v>231</v>
      </c>
      <c r="F114" s="25" t="s">
        <v>168</v>
      </c>
      <c r="G114" s="26" t="n">
        <v>45.39</v>
      </c>
      <c r="H114" s="27" t="n">
        <v>100</v>
      </c>
      <c r="I114" s="25" t="s">
        <v>147</v>
      </c>
      <c r="J114" s="25" t="s">
        <v>169</v>
      </c>
      <c r="K114" s="25" t="n">
        <v>2012</v>
      </c>
      <c r="L114" s="25" t="s">
        <v>148</v>
      </c>
      <c r="M114" s="25" t="s">
        <v>149</v>
      </c>
      <c r="N114" s="28" t="n">
        <v>55</v>
      </c>
      <c r="O114" s="25" t="s">
        <v>54</v>
      </c>
      <c r="P114" s="29" t="n">
        <v>42844</v>
      </c>
      <c r="Q114" s="29" t="n">
        <v>42850</v>
      </c>
      <c r="R114" s="28" t="n">
        <v>49</v>
      </c>
      <c r="S114" s="28" t="n">
        <f aca="false">IF(O114="Won",R114,IF(O114="Lost",0,N114))</f>
        <v>49</v>
      </c>
      <c r="T114" s="30" t="n">
        <f aca="false">IF(AND(P114&lt;&gt;"",Q114&lt;&gt;""),Q114-P114,"")</f>
        <v>6</v>
      </c>
      <c r="U114" s="30" t="str">
        <f aca="false">IF(AND(O114="Engaging",P114&lt;&gt;""),'Leia-me'!$B$5-P114,"")</f>
        <v/>
      </c>
      <c r="V114" s="25" t="str">
        <f aca="false">IF(O114&lt;&gt;"Engaging","",IF(U114&lt;='Leia-me'!$B$6,"Saudável",IF(U114&lt;='Leia-me'!$B$7,"Esfriando",IF(U114&lt;='Leia-me'!$B$8,"Última chance","Zumbi"))))</f>
        <v/>
      </c>
      <c r="W114" s="25" t="n">
        <f aca="false">IF(O114="Won",1,IF(O114="Lost",0,""))</f>
        <v>1</v>
      </c>
      <c r="Y114" s="25" t="str">
        <f aca="false">IF(E114="","Sim","")</f>
        <v/>
      </c>
    </row>
    <row r="115" customFormat="false" ht="15" hidden="false" customHeight="false" outlineLevel="0" collapsed="false">
      <c r="A115" s="25" t="s">
        <v>314</v>
      </c>
      <c r="B115" s="25" t="s">
        <v>67</v>
      </c>
      <c r="C115" s="25" t="s">
        <v>68</v>
      </c>
      <c r="D115" s="25" t="s">
        <v>69</v>
      </c>
      <c r="E115" s="25" t="s">
        <v>225</v>
      </c>
      <c r="F115" s="25" t="s">
        <v>211</v>
      </c>
      <c r="G115" s="26" t="n">
        <v>1376.8</v>
      </c>
      <c r="H115" s="27" t="n">
        <v>1165</v>
      </c>
      <c r="I115" s="25" t="s">
        <v>226</v>
      </c>
      <c r="K115" s="25" t="n">
        <v>1988</v>
      </c>
      <c r="L115" s="25" t="s">
        <v>170</v>
      </c>
      <c r="M115" s="25" t="s">
        <v>171</v>
      </c>
      <c r="N115" s="28" t="n">
        <v>1096</v>
      </c>
      <c r="O115" s="25" t="s">
        <v>55</v>
      </c>
      <c r="P115" s="29" t="n">
        <v>42846</v>
      </c>
      <c r="Q115" s="29" t="n">
        <v>42860</v>
      </c>
      <c r="R115" s="28" t="n">
        <v>0</v>
      </c>
      <c r="S115" s="28" t="n">
        <f aca="false">IF(O115="Won",R115,IF(O115="Lost",0,N115))</f>
        <v>0</v>
      </c>
      <c r="T115" s="30" t="n">
        <f aca="false">IF(AND(P115&lt;&gt;"",Q115&lt;&gt;""),Q115-P115,"")</f>
        <v>14</v>
      </c>
      <c r="U115" s="30" t="str">
        <f aca="false">IF(AND(O115="Engaging",P115&lt;&gt;""),'Leia-me'!$B$5-P115,"")</f>
        <v/>
      </c>
      <c r="V115" s="25" t="str">
        <f aca="false">IF(O115&lt;&gt;"Engaging","",IF(U115&lt;='Leia-me'!$B$6,"Saudável",IF(U115&lt;='Leia-me'!$B$7,"Esfriando",IF(U115&lt;='Leia-me'!$B$8,"Última chance","Zumbi"))))</f>
        <v/>
      </c>
      <c r="W115" s="25" t="n">
        <f aca="false">IF(O115="Won",1,IF(O115="Lost",0,""))</f>
        <v>0</v>
      </c>
      <c r="Y115" s="25" t="str">
        <f aca="false">IF(E115="","Sim","")</f>
        <v/>
      </c>
    </row>
    <row r="116" customFormat="false" ht="15" hidden="false" customHeight="false" outlineLevel="0" collapsed="false">
      <c r="A116" s="25" t="s">
        <v>315</v>
      </c>
      <c r="B116" s="25" t="s">
        <v>67</v>
      </c>
      <c r="C116" s="25" t="s">
        <v>68</v>
      </c>
      <c r="D116" s="25" t="s">
        <v>69</v>
      </c>
      <c r="E116" s="25" t="s">
        <v>240</v>
      </c>
      <c r="F116" s="25" t="s">
        <v>185</v>
      </c>
      <c r="G116" s="26" t="n">
        <v>1223.72</v>
      </c>
      <c r="H116" s="27" t="n">
        <v>2497</v>
      </c>
      <c r="I116" s="25" t="s">
        <v>241</v>
      </c>
      <c r="K116" s="25" t="n">
        <v>2000</v>
      </c>
      <c r="L116" s="25" t="s">
        <v>148</v>
      </c>
      <c r="M116" s="25" t="s">
        <v>149</v>
      </c>
      <c r="N116" s="28" t="n">
        <v>55</v>
      </c>
      <c r="O116" s="25" t="s">
        <v>55</v>
      </c>
      <c r="P116" s="29" t="n">
        <v>42848</v>
      </c>
      <c r="Q116" s="29" t="n">
        <v>42973</v>
      </c>
      <c r="R116" s="28" t="n">
        <v>0</v>
      </c>
      <c r="S116" s="28" t="n">
        <f aca="false">IF(O116="Won",R116,IF(O116="Lost",0,N116))</f>
        <v>0</v>
      </c>
      <c r="T116" s="30" t="n">
        <f aca="false">IF(AND(P116&lt;&gt;"",Q116&lt;&gt;""),Q116-P116,"")</f>
        <v>125</v>
      </c>
      <c r="U116" s="30" t="str">
        <f aca="false">IF(AND(O116="Engaging",P116&lt;&gt;""),'Leia-me'!$B$5-P116,"")</f>
        <v/>
      </c>
      <c r="V116" s="25" t="str">
        <f aca="false">IF(O116&lt;&gt;"Engaging","",IF(U116&lt;='Leia-me'!$B$6,"Saudável",IF(U116&lt;='Leia-me'!$B$7,"Esfriando",IF(U116&lt;='Leia-me'!$B$8,"Última chance","Zumbi"))))</f>
        <v/>
      </c>
      <c r="W116" s="25" t="n">
        <f aca="false">IF(O116="Won",1,IF(O116="Lost",0,""))</f>
        <v>0</v>
      </c>
      <c r="Y116" s="25" t="str">
        <f aca="false">IF(E116="","Sim","")</f>
        <v/>
      </c>
    </row>
    <row r="117" customFormat="false" ht="15" hidden="false" customHeight="false" outlineLevel="0" collapsed="false">
      <c r="A117" s="25" t="s">
        <v>316</v>
      </c>
      <c r="B117" s="25" t="s">
        <v>67</v>
      </c>
      <c r="C117" s="25" t="s">
        <v>68</v>
      </c>
      <c r="D117" s="25" t="s">
        <v>69</v>
      </c>
      <c r="E117" s="25" t="s">
        <v>145</v>
      </c>
      <c r="F117" s="25" t="s">
        <v>146</v>
      </c>
      <c r="G117" s="26" t="n">
        <v>3922.42</v>
      </c>
      <c r="H117" s="27" t="n">
        <v>6837</v>
      </c>
      <c r="I117" s="25" t="s">
        <v>147</v>
      </c>
      <c r="K117" s="25" t="n">
        <v>1992</v>
      </c>
      <c r="L117" s="25" t="s">
        <v>148</v>
      </c>
      <c r="M117" s="25" t="s">
        <v>149</v>
      </c>
      <c r="N117" s="28" t="n">
        <v>55</v>
      </c>
      <c r="O117" s="25" t="s">
        <v>54</v>
      </c>
      <c r="P117" s="29" t="n">
        <v>42849</v>
      </c>
      <c r="Q117" s="29" t="n">
        <v>42850</v>
      </c>
      <c r="R117" s="28" t="n">
        <v>62</v>
      </c>
      <c r="S117" s="28" t="n">
        <f aca="false">IF(O117="Won",R117,IF(O117="Lost",0,N117))</f>
        <v>62</v>
      </c>
      <c r="T117" s="30" t="n">
        <f aca="false">IF(AND(P117&lt;&gt;"",Q117&lt;&gt;""),Q117-P117,"")</f>
        <v>1</v>
      </c>
      <c r="U117" s="30" t="str">
        <f aca="false">IF(AND(O117="Engaging",P117&lt;&gt;""),'Leia-me'!$B$5-P117,"")</f>
        <v/>
      </c>
      <c r="V117" s="25" t="str">
        <f aca="false">IF(O117&lt;&gt;"Engaging","",IF(U117&lt;='Leia-me'!$B$6,"Saudável",IF(U117&lt;='Leia-me'!$B$7,"Esfriando",IF(U117&lt;='Leia-me'!$B$8,"Última chance","Zumbi"))))</f>
        <v/>
      </c>
      <c r="W117" s="25" t="n">
        <f aca="false">IF(O117="Won",1,IF(O117="Lost",0,""))</f>
        <v>1</v>
      </c>
      <c r="Y117" s="25" t="str">
        <f aca="false">IF(E117="","Sim","")</f>
        <v/>
      </c>
    </row>
    <row r="118" customFormat="false" ht="15" hidden="false" customHeight="false" outlineLevel="0" collapsed="false">
      <c r="A118" s="25" t="s">
        <v>317</v>
      </c>
      <c r="B118" s="25" t="s">
        <v>67</v>
      </c>
      <c r="C118" s="25" t="s">
        <v>68</v>
      </c>
      <c r="D118" s="25" t="s">
        <v>69</v>
      </c>
      <c r="E118" s="25" t="s">
        <v>210</v>
      </c>
      <c r="F118" s="25" t="s">
        <v>211</v>
      </c>
      <c r="G118" s="26" t="n">
        <v>718.62</v>
      </c>
      <c r="H118" s="27" t="n">
        <v>2448</v>
      </c>
      <c r="I118" s="25" t="s">
        <v>147</v>
      </c>
      <c r="K118" s="25" t="n">
        <v>2001</v>
      </c>
      <c r="L118" s="25" t="s">
        <v>170</v>
      </c>
      <c r="M118" s="25" t="s">
        <v>171</v>
      </c>
      <c r="N118" s="28" t="n">
        <v>1096</v>
      </c>
      <c r="O118" s="25" t="s">
        <v>55</v>
      </c>
      <c r="P118" s="29" t="n">
        <v>42851</v>
      </c>
      <c r="Q118" s="29" t="n">
        <v>42948</v>
      </c>
      <c r="R118" s="28" t="n">
        <v>0</v>
      </c>
      <c r="S118" s="28" t="n">
        <f aca="false">IF(O118="Won",R118,IF(O118="Lost",0,N118))</f>
        <v>0</v>
      </c>
      <c r="T118" s="30" t="n">
        <f aca="false">IF(AND(P118&lt;&gt;"",Q118&lt;&gt;""),Q118-P118,"")</f>
        <v>97</v>
      </c>
      <c r="U118" s="30" t="str">
        <f aca="false">IF(AND(O118="Engaging",P118&lt;&gt;""),'Leia-me'!$B$5-P118,"")</f>
        <v/>
      </c>
      <c r="V118" s="25" t="str">
        <f aca="false">IF(O118&lt;&gt;"Engaging","",IF(U118&lt;='Leia-me'!$B$6,"Saudável",IF(U118&lt;='Leia-me'!$B$7,"Esfriando",IF(U118&lt;='Leia-me'!$B$8,"Última chance","Zumbi"))))</f>
        <v/>
      </c>
      <c r="W118" s="25" t="n">
        <f aca="false">IF(O118="Won",1,IF(O118="Lost",0,""))</f>
        <v>0</v>
      </c>
      <c r="Y118" s="25" t="str">
        <f aca="false">IF(E118="","Sim","")</f>
        <v/>
      </c>
    </row>
    <row r="119" customFormat="false" ht="15" hidden="false" customHeight="false" outlineLevel="0" collapsed="false">
      <c r="A119" s="25" t="s">
        <v>318</v>
      </c>
      <c r="B119" s="25" t="s">
        <v>67</v>
      </c>
      <c r="C119" s="25" t="s">
        <v>68</v>
      </c>
      <c r="D119" s="25" t="s">
        <v>69</v>
      </c>
      <c r="E119" s="25" t="s">
        <v>266</v>
      </c>
      <c r="F119" s="25" t="s">
        <v>267</v>
      </c>
      <c r="G119" s="26" t="n">
        <v>2041.73</v>
      </c>
      <c r="H119" s="27" t="n">
        <v>5276</v>
      </c>
      <c r="I119" s="25" t="s">
        <v>147</v>
      </c>
      <c r="K119" s="25" t="n">
        <v>1997</v>
      </c>
      <c r="L119" s="25" t="s">
        <v>178</v>
      </c>
      <c r="M119" s="25" t="s">
        <v>171</v>
      </c>
      <c r="N119" s="28" t="n">
        <v>5482</v>
      </c>
      <c r="O119" s="25" t="s">
        <v>55</v>
      </c>
      <c r="P119" s="29" t="n">
        <v>42851</v>
      </c>
      <c r="Q119" s="29" t="n">
        <v>42948</v>
      </c>
      <c r="R119" s="28" t="n">
        <v>0</v>
      </c>
      <c r="S119" s="28" t="n">
        <f aca="false">IF(O119="Won",R119,IF(O119="Lost",0,N119))</f>
        <v>0</v>
      </c>
      <c r="T119" s="30" t="n">
        <f aca="false">IF(AND(P119&lt;&gt;"",Q119&lt;&gt;""),Q119-P119,"")</f>
        <v>97</v>
      </c>
      <c r="U119" s="30" t="str">
        <f aca="false">IF(AND(O119="Engaging",P119&lt;&gt;""),'Leia-me'!$B$5-P119,"")</f>
        <v/>
      </c>
      <c r="V119" s="25" t="str">
        <f aca="false">IF(O119&lt;&gt;"Engaging","",IF(U119&lt;='Leia-me'!$B$6,"Saudável",IF(U119&lt;='Leia-me'!$B$7,"Esfriando",IF(U119&lt;='Leia-me'!$B$8,"Última chance","Zumbi"))))</f>
        <v/>
      </c>
      <c r="W119" s="25" t="n">
        <f aca="false">IF(O119="Won",1,IF(O119="Lost",0,""))</f>
        <v>0</v>
      </c>
      <c r="Y119" s="25" t="str">
        <f aca="false">IF(E119="","Sim","")</f>
        <v/>
      </c>
    </row>
    <row r="120" customFormat="false" ht="15" hidden="false" customHeight="false" outlineLevel="0" collapsed="false">
      <c r="A120" s="25" t="s">
        <v>319</v>
      </c>
      <c r="B120" s="25" t="s">
        <v>67</v>
      </c>
      <c r="C120" s="25" t="s">
        <v>68</v>
      </c>
      <c r="D120" s="25" t="s">
        <v>69</v>
      </c>
      <c r="E120" s="25" t="s">
        <v>195</v>
      </c>
      <c r="F120" s="25" t="s">
        <v>185</v>
      </c>
      <c r="G120" s="26" t="n">
        <v>8170.38</v>
      </c>
      <c r="H120" s="27" t="n">
        <v>16499</v>
      </c>
      <c r="I120" s="25" t="s">
        <v>196</v>
      </c>
      <c r="K120" s="25" t="n">
        <v>1997</v>
      </c>
      <c r="L120" s="25" t="s">
        <v>170</v>
      </c>
      <c r="M120" s="25" t="s">
        <v>171</v>
      </c>
      <c r="N120" s="28" t="n">
        <v>1096</v>
      </c>
      <c r="O120" s="25" t="s">
        <v>54</v>
      </c>
      <c r="P120" s="29" t="n">
        <v>42851</v>
      </c>
      <c r="Q120" s="29" t="n">
        <v>42916</v>
      </c>
      <c r="R120" s="28" t="n">
        <v>1073</v>
      </c>
      <c r="S120" s="28" t="n">
        <f aca="false">IF(O120="Won",R120,IF(O120="Lost",0,N120))</f>
        <v>1073</v>
      </c>
      <c r="T120" s="30" t="n">
        <f aca="false">IF(AND(P120&lt;&gt;"",Q120&lt;&gt;""),Q120-P120,"")</f>
        <v>65</v>
      </c>
      <c r="U120" s="30" t="str">
        <f aca="false">IF(AND(O120="Engaging",P120&lt;&gt;""),'Leia-me'!$B$5-P120,"")</f>
        <v/>
      </c>
      <c r="V120" s="25" t="str">
        <f aca="false">IF(O120&lt;&gt;"Engaging","",IF(U120&lt;='Leia-me'!$B$6,"Saudável",IF(U120&lt;='Leia-me'!$B$7,"Esfriando",IF(U120&lt;='Leia-me'!$B$8,"Última chance","Zumbi"))))</f>
        <v/>
      </c>
      <c r="W120" s="25" t="n">
        <f aca="false">IF(O120="Won",1,IF(O120="Lost",0,""))</f>
        <v>1</v>
      </c>
      <c r="Y120" s="25" t="str">
        <f aca="false">IF(E120="","Sim","")</f>
        <v/>
      </c>
    </row>
    <row r="121" customFormat="false" ht="15" hidden="false" customHeight="false" outlineLevel="0" collapsed="false">
      <c r="A121" s="25" t="s">
        <v>320</v>
      </c>
      <c r="B121" s="25" t="s">
        <v>67</v>
      </c>
      <c r="C121" s="25" t="s">
        <v>68</v>
      </c>
      <c r="D121" s="25" t="s">
        <v>69</v>
      </c>
      <c r="E121" s="25" t="s">
        <v>237</v>
      </c>
      <c r="F121" s="25" t="s">
        <v>192</v>
      </c>
      <c r="G121" s="26" t="n">
        <v>4618</v>
      </c>
      <c r="H121" s="27" t="n">
        <v>10083</v>
      </c>
      <c r="I121" s="25" t="s">
        <v>147</v>
      </c>
      <c r="K121" s="25" t="n">
        <v>1982</v>
      </c>
      <c r="L121" s="25" t="s">
        <v>186</v>
      </c>
      <c r="M121" s="25" t="s">
        <v>171</v>
      </c>
      <c r="N121" s="28" t="n">
        <v>550</v>
      </c>
      <c r="O121" s="25" t="s">
        <v>55</v>
      </c>
      <c r="P121" s="29" t="n">
        <v>42853</v>
      </c>
      <c r="Q121" s="29" t="n">
        <v>42854</v>
      </c>
      <c r="R121" s="28" t="n">
        <v>0</v>
      </c>
      <c r="S121" s="28" t="n">
        <f aca="false">IF(O121="Won",R121,IF(O121="Lost",0,N121))</f>
        <v>0</v>
      </c>
      <c r="T121" s="30" t="n">
        <f aca="false">IF(AND(P121&lt;&gt;"",Q121&lt;&gt;""),Q121-P121,"")</f>
        <v>1</v>
      </c>
      <c r="U121" s="30" t="str">
        <f aca="false">IF(AND(O121="Engaging",P121&lt;&gt;""),'Leia-me'!$B$5-P121,"")</f>
        <v/>
      </c>
      <c r="V121" s="25" t="str">
        <f aca="false">IF(O121&lt;&gt;"Engaging","",IF(U121&lt;='Leia-me'!$B$6,"Saudável",IF(U121&lt;='Leia-me'!$B$7,"Esfriando",IF(U121&lt;='Leia-me'!$B$8,"Última chance","Zumbi"))))</f>
        <v/>
      </c>
      <c r="W121" s="25" t="n">
        <f aca="false">IF(O121="Won",1,IF(O121="Lost",0,""))</f>
        <v>0</v>
      </c>
      <c r="Y121" s="25" t="str">
        <f aca="false">IF(E121="","Sim","")</f>
        <v/>
      </c>
    </row>
    <row r="122" customFormat="false" ht="15" hidden="false" customHeight="false" outlineLevel="0" collapsed="false">
      <c r="A122" s="25" t="s">
        <v>321</v>
      </c>
      <c r="B122" s="25" t="s">
        <v>67</v>
      </c>
      <c r="C122" s="25" t="s">
        <v>68</v>
      </c>
      <c r="D122" s="25" t="s">
        <v>69</v>
      </c>
      <c r="E122" s="25" t="s">
        <v>231</v>
      </c>
      <c r="F122" s="25" t="s">
        <v>168</v>
      </c>
      <c r="G122" s="26" t="n">
        <v>45.39</v>
      </c>
      <c r="H122" s="27" t="n">
        <v>100</v>
      </c>
      <c r="I122" s="25" t="s">
        <v>147</v>
      </c>
      <c r="J122" s="25" t="s">
        <v>169</v>
      </c>
      <c r="K122" s="25" t="n">
        <v>2012</v>
      </c>
      <c r="L122" s="25" t="s">
        <v>170</v>
      </c>
      <c r="M122" s="25" t="s">
        <v>171</v>
      </c>
      <c r="N122" s="28" t="n">
        <v>1096</v>
      </c>
      <c r="O122" s="25" t="s">
        <v>55</v>
      </c>
      <c r="P122" s="29" t="n">
        <v>42853</v>
      </c>
      <c r="Q122" s="29" t="n">
        <v>42984</v>
      </c>
      <c r="R122" s="28" t="n">
        <v>0</v>
      </c>
      <c r="S122" s="28" t="n">
        <f aca="false">IF(O122="Won",R122,IF(O122="Lost",0,N122))</f>
        <v>0</v>
      </c>
      <c r="T122" s="30" t="n">
        <f aca="false">IF(AND(P122&lt;&gt;"",Q122&lt;&gt;""),Q122-P122,"")</f>
        <v>131</v>
      </c>
      <c r="U122" s="30" t="str">
        <f aca="false">IF(AND(O122="Engaging",P122&lt;&gt;""),'Leia-me'!$B$5-P122,"")</f>
        <v/>
      </c>
      <c r="V122" s="25" t="str">
        <f aca="false">IF(O122&lt;&gt;"Engaging","",IF(U122&lt;='Leia-me'!$B$6,"Saudável",IF(U122&lt;='Leia-me'!$B$7,"Esfriando",IF(U122&lt;='Leia-me'!$B$8,"Última chance","Zumbi"))))</f>
        <v/>
      </c>
      <c r="W122" s="25" t="n">
        <f aca="false">IF(O122="Won",1,IF(O122="Lost",0,""))</f>
        <v>0</v>
      </c>
      <c r="Y122" s="25" t="str">
        <f aca="false">IF(E122="","Sim","")</f>
        <v/>
      </c>
    </row>
    <row r="123" customFormat="false" ht="15" hidden="false" customHeight="false" outlineLevel="0" collapsed="false">
      <c r="A123" s="25" t="s">
        <v>322</v>
      </c>
      <c r="B123" s="25" t="s">
        <v>67</v>
      </c>
      <c r="C123" s="25" t="s">
        <v>68</v>
      </c>
      <c r="D123" s="25" t="s">
        <v>69</v>
      </c>
      <c r="E123" s="25" t="s">
        <v>245</v>
      </c>
      <c r="F123" s="25" t="s">
        <v>185</v>
      </c>
      <c r="G123" s="26" t="n">
        <v>2938.67</v>
      </c>
      <c r="H123" s="27" t="n">
        <v>8775</v>
      </c>
      <c r="I123" s="25" t="s">
        <v>246</v>
      </c>
      <c r="K123" s="25" t="n">
        <v>1987</v>
      </c>
      <c r="L123" s="25" t="s">
        <v>160</v>
      </c>
      <c r="M123" s="25" t="s">
        <v>149</v>
      </c>
      <c r="N123" s="28" t="n">
        <v>3393</v>
      </c>
      <c r="O123" s="25" t="s">
        <v>54</v>
      </c>
      <c r="P123" s="29" t="n">
        <v>42853</v>
      </c>
      <c r="Q123" s="29" t="n">
        <v>42961</v>
      </c>
      <c r="R123" s="28" t="n">
        <v>3334</v>
      </c>
      <c r="S123" s="28" t="n">
        <f aca="false">IF(O123="Won",R123,IF(O123="Lost",0,N123))</f>
        <v>3334</v>
      </c>
      <c r="T123" s="30" t="n">
        <f aca="false">IF(AND(P123&lt;&gt;"",Q123&lt;&gt;""),Q123-P123,"")</f>
        <v>108</v>
      </c>
      <c r="U123" s="30" t="str">
        <f aca="false">IF(AND(O123="Engaging",P123&lt;&gt;""),'Leia-me'!$B$5-P123,"")</f>
        <v/>
      </c>
      <c r="V123" s="25" t="str">
        <f aca="false">IF(O123&lt;&gt;"Engaging","",IF(U123&lt;='Leia-me'!$B$6,"Saudável",IF(U123&lt;='Leia-me'!$B$7,"Esfriando",IF(U123&lt;='Leia-me'!$B$8,"Última chance","Zumbi"))))</f>
        <v/>
      </c>
      <c r="W123" s="25" t="n">
        <f aca="false">IF(O123="Won",1,IF(O123="Lost",0,""))</f>
        <v>1</v>
      </c>
      <c r="Y123" s="25" t="str">
        <f aca="false">IF(E123="","Sim","")</f>
        <v/>
      </c>
    </row>
    <row r="124" customFormat="false" ht="15" hidden="false" customHeight="false" outlineLevel="0" collapsed="false">
      <c r="A124" s="25" t="s">
        <v>323</v>
      </c>
      <c r="B124" s="25" t="s">
        <v>67</v>
      </c>
      <c r="C124" s="25" t="s">
        <v>68</v>
      </c>
      <c r="D124" s="25" t="s">
        <v>69</v>
      </c>
      <c r="E124" s="25" t="s">
        <v>231</v>
      </c>
      <c r="F124" s="25" t="s">
        <v>168</v>
      </c>
      <c r="G124" s="26" t="n">
        <v>45.39</v>
      </c>
      <c r="H124" s="27" t="n">
        <v>100</v>
      </c>
      <c r="I124" s="25" t="s">
        <v>147</v>
      </c>
      <c r="J124" s="25" t="s">
        <v>169</v>
      </c>
      <c r="K124" s="25" t="n">
        <v>2012</v>
      </c>
      <c r="L124" s="25" t="s">
        <v>170</v>
      </c>
      <c r="M124" s="25" t="s">
        <v>171</v>
      </c>
      <c r="N124" s="28" t="n">
        <v>1096</v>
      </c>
      <c r="O124" s="25" t="s">
        <v>54</v>
      </c>
      <c r="P124" s="29" t="n">
        <v>42854</v>
      </c>
      <c r="Q124" s="29" t="n">
        <v>42870</v>
      </c>
      <c r="R124" s="28" t="n">
        <v>918</v>
      </c>
      <c r="S124" s="28" t="n">
        <f aca="false">IF(O124="Won",R124,IF(O124="Lost",0,N124))</f>
        <v>918</v>
      </c>
      <c r="T124" s="30" t="n">
        <f aca="false">IF(AND(P124&lt;&gt;"",Q124&lt;&gt;""),Q124-P124,"")</f>
        <v>16</v>
      </c>
      <c r="U124" s="30" t="str">
        <f aca="false">IF(AND(O124="Engaging",P124&lt;&gt;""),'Leia-me'!$B$5-P124,"")</f>
        <v/>
      </c>
      <c r="V124" s="25" t="str">
        <f aca="false">IF(O124&lt;&gt;"Engaging","",IF(U124&lt;='Leia-me'!$B$6,"Saudável",IF(U124&lt;='Leia-me'!$B$7,"Esfriando",IF(U124&lt;='Leia-me'!$B$8,"Última chance","Zumbi"))))</f>
        <v/>
      </c>
      <c r="W124" s="25" t="n">
        <f aca="false">IF(O124="Won",1,IF(O124="Lost",0,""))</f>
        <v>1</v>
      </c>
      <c r="Y124" s="25" t="str">
        <f aca="false">IF(E124="","Sim","")</f>
        <v/>
      </c>
    </row>
    <row r="125" customFormat="false" ht="15" hidden="false" customHeight="false" outlineLevel="0" collapsed="false">
      <c r="A125" s="25" t="s">
        <v>324</v>
      </c>
      <c r="B125" s="25" t="s">
        <v>67</v>
      </c>
      <c r="C125" s="25" t="s">
        <v>68</v>
      </c>
      <c r="D125" s="25" t="s">
        <v>69</v>
      </c>
      <c r="E125" s="25" t="s">
        <v>218</v>
      </c>
      <c r="F125" s="25" t="s">
        <v>146</v>
      </c>
      <c r="G125" s="26" t="n">
        <v>4.54</v>
      </c>
      <c r="H125" s="27" t="n">
        <v>9</v>
      </c>
      <c r="I125" s="25" t="s">
        <v>147</v>
      </c>
      <c r="K125" s="25" t="n">
        <v>2017</v>
      </c>
      <c r="L125" s="25" t="s">
        <v>178</v>
      </c>
      <c r="M125" s="25" t="s">
        <v>171</v>
      </c>
      <c r="N125" s="28" t="n">
        <v>5482</v>
      </c>
      <c r="O125" s="25" t="s">
        <v>55</v>
      </c>
      <c r="P125" s="29" t="n">
        <v>42856</v>
      </c>
      <c r="Q125" s="29" t="n">
        <v>42873</v>
      </c>
      <c r="R125" s="28" t="n">
        <v>0</v>
      </c>
      <c r="S125" s="28" t="n">
        <f aca="false">IF(O125="Won",R125,IF(O125="Lost",0,N125))</f>
        <v>0</v>
      </c>
      <c r="T125" s="30" t="n">
        <f aca="false">IF(AND(P125&lt;&gt;"",Q125&lt;&gt;""),Q125-P125,"")</f>
        <v>17</v>
      </c>
      <c r="U125" s="30" t="str">
        <f aca="false">IF(AND(O125="Engaging",P125&lt;&gt;""),'Leia-me'!$B$5-P125,"")</f>
        <v/>
      </c>
      <c r="V125" s="25" t="str">
        <f aca="false">IF(O125&lt;&gt;"Engaging","",IF(U125&lt;='Leia-me'!$B$6,"Saudável",IF(U125&lt;='Leia-me'!$B$7,"Esfriando",IF(U125&lt;='Leia-me'!$B$8,"Última chance","Zumbi"))))</f>
        <v/>
      </c>
      <c r="W125" s="25" t="n">
        <f aca="false">IF(O125="Won",1,IF(O125="Lost",0,""))</f>
        <v>0</v>
      </c>
      <c r="Y125" s="25" t="str">
        <f aca="false">IF(E125="","Sim","")</f>
        <v/>
      </c>
    </row>
    <row r="126" customFormat="false" ht="15" hidden="false" customHeight="false" outlineLevel="0" collapsed="false">
      <c r="A126" s="25" t="s">
        <v>325</v>
      </c>
      <c r="B126" s="25" t="s">
        <v>67</v>
      </c>
      <c r="C126" s="25" t="s">
        <v>68</v>
      </c>
      <c r="D126" s="25" t="s">
        <v>69</v>
      </c>
      <c r="E126" s="25" t="s">
        <v>240</v>
      </c>
      <c r="F126" s="25" t="s">
        <v>185</v>
      </c>
      <c r="G126" s="26" t="n">
        <v>1223.72</v>
      </c>
      <c r="H126" s="27" t="n">
        <v>2497</v>
      </c>
      <c r="I126" s="25" t="s">
        <v>241</v>
      </c>
      <c r="K126" s="25" t="n">
        <v>2000</v>
      </c>
      <c r="L126" s="25" t="s">
        <v>148</v>
      </c>
      <c r="M126" s="25" t="s">
        <v>149</v>
      </c>
      <c r="N126" s="28" t="n">
        <v>55</v>
      </c>
      <c r="O126" s="25" t="s">
        <v>54</v>
      </c>
      <c r="P126" s="29" t="n">
        <v>42856</v>
      </c>
      <c r="Q126" s="29" t="n">
        <v>42975</v>
      </c>
      <c r="R126" s="28" t="n">
        <v>64</v>
      </c>
      <c r="S126" s="28" t="n">
        <f aca="false">IF(O126="Won",R126,IF(O126="Lost",0,N126))</f>
        <v>64</v>
      </c>
      <c r="T126" s="30" t="n">
        <f aca="false">IF(AND(P126&lt;&gt;"",Q126&lt;&gt;""),Q126-P126,"")</f>
        <v>119</v>
      </c>
      <c r="U126" s="30" t="str">
        <f aca="false">IF(AND(O126="Engaging",P126&lt;&gt;""),'Leia-me'!$B$5-P126,"")</f>
        <v/>
      </c>
      <c r="V126" s="25" t="str">
        <f aca="false">IF(O126&lt;&gt;"Engaging","",IF(U126&lt;='Leia-me'!$B$6,"Saudável",IF(U126&lt;='Leia-me'!$B$7,"Esfriando",IF(U126&lt;='Leia-me'!$B$8,"Última chance","Zumbi"))))</f>
        <v/>
      </c>
      <c r="W126" s="25" t="n">
        <f aca="false">IF(O126="Won",1,IF(O126="Lost",0,""))</f>
        <v>1</v>
      </c>
      <c r="Y126" s="25" t="str">
        <f aca="false">IF(E126="","Sim","")</f>
        <v/>
      </c>
    </row>
    <row r="127" customFormat="false" ht="15" hidden="false" customHeight="false" outlineLevel="0" collapsed="false">
      <c r="A127" s="25" t="s">
        <v>326</v>
      </c>
      <c r="B127" s="25" t="s">
        <v>67</v>
      </c>
      <c r="C127" s="25" t="s">
        <v>68</v>
      </c>
      <c r="D127" s="25" t="s">
        <v>69</v>
      </c>
      <c r="E127" s="25" t="s">
        <v>184</v>
      </c>
      <c r="F127" s="25" t="s">
        <v>185</v>
      </c>
      <c r="G127" s="26" t="n">
        <v>1520.66</v>
      </c>
      <c r="H127" s="27" t="n">
        <v>1806</v>
      </c>
      <c r="I127" s="25" t="s">
        <v>147</v>
      </c>
      <c r="K127" s="25" t="n">
        <v>2005</v>
      </c>
      <c r="L127" s="25" t="s">
        <v>170</v>
      </c>
      <c r="M127" s="25" t="s">
        <v>171</v>
      </c>
      <c r="N127" s="28" t="n">
        <v>1096</v>
      </c>
      <c r="O127" s="25" t="s">
        <v>54</v>
      </c>
      <c r="P127" s="29" t="n">
        <v>42857</v>
      </c>
      <c r="Q127" s="29" t="n">
        <v>42866</v>
      </c>
      <c r="R127" s="28" t="n">
        <v>1300</v>
      </c>
      <c r="S127" s="28" t="n">
        <f aca="false">IF(O127="Won",R127,IF(O127="Lost",0,N127))</f>
        <v>1300</v>
      </c>
      <c r="T127" s="30" t="n">
        <f aca="false">IF(AND(P127&lt;&gt;"",Q127&lt;&gt;""),Q127-P127,"")</f>
        <v>9</v>
      </c>
      <c r="U127" s="30" t="str">
        <f aca="false">IF(AND(O127="Engaging",P127&lt;&gt;""),'Leia-me'!$B$5-P127,"")</f>
        <v/>
      </c>
      <c r="V127" s="25" t="str">
        <f aca="false">IF(O127&lt;&gt;"Engaging","",IF(U127&lt;='Leia-me'!$B$6,"Saudável",IF(U127&lt;='Leia-me'!$B$7,"Esfriando",IF(U127&lt;='Leia-me'!$B$8,"Última chance","Zumbi"))))</f>
        <v/>
      </c>
      <c r="W127" s="25" t="n">
        <f aca="false">IF(O127="Won",1,IF(O127="Lost",0,""))</f>
        <v>1</v>
      </c>
      <c r="Y127" s="25" t="str">
        <f aca="false">IF(E127="","Sim","")</f>
        <v/>
      </c>
    </row>
    <row r="128" customFormat="false" ht="15" hidden="false" customHeight="false" outlineLevel="0" collapsed="false">
      <c r="A128" s="25" t="s">
        <v>327</v>
      </c>
      <c r="B128" s="25" t="s">
        <v>67</v>
      </c>
      <c r="C128" s="25" t="s">
        <v>68</v>
      </c>
      <c r="D128" s="25" t="s">
        <v>69</v>
      </c>
      <c r="E128" s="25" t="s">
        <v>191</v>
      </c>
      <c r="F128" s="25" t="s">
        <v>192</v>
      </c>
      <c r="G128" s="26" t="n">
        <v>2714.9</v>
      </c>
      <c r="H128" s="27" t="n">
        <v>2641</v>
      </c>
      <c r="I128" s="25" t="s">
        <v>147</v>
      </c>
      <c r="J128" s="25" t="s">
        <v>193</v>
      </c>
      <c r="K128" s="25" t="n">
        <v>1998</v>
      </c>
      <c r="L128" s="25" t="s">
        <v>148</v>
      </c>
      <c r="M128" s="25" t="s">
        <v>149</v>
      </c>
      <c r="N128" s="28" t="n">
        <v>55</v>
      </c>
      <c r="O128" s="25" t="s">
        <v>54</v>
      </c>
      <c r="P128" s="29" t="n">
        <v>42858</v>
      </c>
      <c r="Q128" s="29" t="n">
        <v>42948</v>
      </c>
      <c r="R128" s="28" t="n">
        <v>53</v>
      </c>
      <c r="S128" s="28" t="n">
        <f aca="false">IF(O128="Won",R128,IF(O128="Lost",0,N128))</f>
        <v>53</v>
      </c>
      <c r="T128" s="30" t="n">
        <f aca="false">IF(AND(P128&lt;&gt;"",Q128&lt;&gt;""),Q128-P128,"")</f>
        <v>90</v>
      </c>
      <c r="U128" s="30" t="str">
        <f aca="false">IF(AND(O128="Engaging",P128&lt;&gt;""),'Leia-me'!$B$5-P128,"")</f>
        <v/>
      </c>
      <c r="V128" s="25" t="str">
        <f aca="false">IF(O128&lt;&gt;"Engaging","",IF(U128&lt;='Leia-me'!$B$6,"Saudável",IF(U128&lt;='Leia-me'!$B$7,"Esfriando",IF(U128&lt;='Leia-me'!$B$8,"Última chance","Zumbi"))))</f>
        <v/>
      </c>
      <c r="W128" s="25" t="n">
        <f aca="false">IF(O128="Won",1,IF(O128="Lost",0,""))</f>
        <v>1</v>
      </c>
      <c r="Y128" s="25" t="str">
        <f aca="false">IF(E128="","Sim","")</f>
        <v/>
      </c>
    </row>
    <row r="129" customFormat="false" ht="15" hidden="false" customHeight="false" outlineLevel="0" collapsed="false">
      <c r="A129" s="25" t="s">
        <v>328</v>
      </c>
      <c r="B129" s="25" t="s">
        <v>67</v>
      </c>
      <c r="C129" s="25" t="s">
        <v>68</v>
      </c>
      <c r="D129" s="25" t="s">
        <v>69</v>
      </c>
      <c r="E129" s="25" t="s">
        <v>164</v>
      </c>
      <c r="F129" s="25" t="s">
        <v>165</v>
      </c>
      <c r="G129" s="26" t="n">
        <v>217.87</v>
      </c>
      <c r="H129" s="27" t="n">
        <v>551</v>
      </c>
      <c r="I129" s="25" t="s">
        <v>147</v>
      </c>
      <c r="K129" s="25" t="n">
        <v>1998</v>
      </c>
      <c r="L129" s="25" t="s">
        <v>148</v>
      </c>
      <c r="M129" s="25" t="s">
        <v>149</v>
      </c>
      <c r="N129" s="28" t="n">
        <v>55</v>
      </c>
      <c r="O129" s="25" t="s">
        <v>54</v>
      </c>
      <c r="P129" s="29" t="n">
        <v>42859</v>
      </c>
      <c r="Q129" s="29" t="n">
        <v>42890</v>
      </c>
      <c r="R129" s="28" t="n">
        <v>54</v>
      </c>
      <c r="S129" s="28" t="n">
        <f aca="false">IF(O129="Won",R129,IF(O129="Lost",0,N129))</f>
        <v>54</v>
      </c>
      <c r="T129" s="30" t="n">
        <f aca="false">IF(AND(P129&lt;&gt;"",Q129&lt;&gt;""),Q129-P129,"")</f>
        <v>31</v>
      </c>
      <c r="U129" s="30" t="str">
        <f aca="false">IF(AND(O129="Engaging",P129&lt;&gt;""),'Leia-me'!$B$5-P129,"")</f>
        <v/>
      </c>
      <c r="V129" s="25" t="str">
        <f aca="false">IF(O129&lt;&gt;"Engaging","",IF(U129&lt;='Leia-me'!$B$6,"Saudável",IF(U129&lt;='Leia-me'!$B$7,"Esfriando",IF(U129&lt;='Leia-me'!$B$8,"Última chance","Zumbi"))))</f>
        <v/>
      </c>
      <c r="W129" s="25" t="n">
        <f aca="false">IF(O129="Won",1,IF(O129="Lost",0,""))</f>
        <v>1</v>
      </c>
      <c r="Y129" s="25" t="str">
        <f aca="false">IF(E129="","Sim","")</f>
        <v/>
      </c>
    </row>
    <row r="130" customFormat="false" ht="15" hidden="false" customHeight="false" outlineLevel="0" collapsed="false">
      <c r="A130" s="25" t="s">
        <v>329</v>
      </c>
      <c r="B130" s="25" t="s">
        <v>67</v>
      </c>
      <c r="C130" s="25" t="s">
        <v>68</v>
      </c>
      <c r="D130" s="25" t="s">
        <v>69</v>
      </c>
      <c r="E130" s="25" t="s">
        <v>207</v>
      </c>
      <c r="F130" s="25" t="s">
        <v>168</v>
      </c>
      <c r="G130" s="26" t="n">
        <v>375.43</v>
      </c>
      <c r="H130" s="27" t="n">
        <v>1190</v>
      </c>
      <c r="I130" s="25" t="s">
        <v>147</v>
      </c>
      <c r="K130" s="25" t="n">
        <v>1985</v>
      </c>
      <c r="L130" s="25" t="s">
        <v>148</v>
      </c>
      <c r="M130" s="25" t="s">
        <v>149</v>
      </c>
      <c r="N130" s="28" t="n">
        <v>55</v>
      </c>
      <c r="O130" s="25" t="s">
        <v>54</v>
      </c>
      <c r="P130" s="29" t="n">
        <v>42859</v>
      </c>
      <c r="Q130" s="29" t="n">
        <v>42895</v>
      </c>
      <c r="R130" s="28" t="n">
        <v>52</v>
      </c>
      <c r="S130" s="28" t="n">
        <f aca="false">IF(O130="Won",R130,IF(O130="Lost",0,N130))</f>
        <v>52</v>
      </c>
      <c r="T130" s="30" t="n">
        <f aca="false">IF(AND(P130&lt;&gt;"",Q130&lt;&gt;""),Q130-P130,"")</f>
        <v>36</v>
      </c>
      <c r="U130" s="30" t="str">
        <f aca="false">IF(AND(O130="Engaging",P130&lt;&gt;""),'Leia-me'!$B$5-P130,"")</f>
        <v/>
      </c>
      <c r="V130" s="25" t="str">
        <f aca="false">IF(O130&lt;&gt;"Engaging","",IF(U130&lt;='Leia-me'!$B$6,"Saudável",IF(U130&lt;='Leia-me'!$B$7,"Esfriando",IF(U130&lt;='Leia-me'!$B$8,"Última chance","Zumbi"))))</f>
        <v/>
      </c>
      <c r="W130" s="25" t="n">
        <f aca="false">IF(O130="Won",1,IF(O130="Lost",0,""))</f>
        <v>1</v>
      </c>
      <c r="Y130" s="25" t="str">
        <f aca="false">IF(E130="","Sim","")</f>
        <v/>
      </c>
    </row>
    <row r="131" customFormat="false" ht="15" hidden="false" customHeight="false" outlineLevel="0" collapsed="false">
      <c r="A131" s="25" t="s">
        <v>330</v>
      </c>
      <c r="B131" s="25" t="s">
        <v>67</v>
      </c>
      <c r="C131" s="25" t="s">
        <v>68</v>
      </c>
      <c r="D131" s="25" t="s">
        <v>69</v>
      </c>
      <c r="E131" s="25" t="s">
        <v>245</v>
      </c>
      <c r="F131" s="25" t="s">
        <v>185</v>
      </c>
      <c r="G131" s="26" t="n">
        <v>2938.67</v>
      </c>
      <c r="H131" s="27" t="n">
        <v>8775</v>
      </c>
      <c r="I131" s="25" t="s">
        <v>246</v>
      </c>
      <c r="K131" s="25" t="n">
        <v>1987</v>
      </c>
      <c r="L131" s="25" t="s">
        <v>160</v>
      </c>
      <c r="M131" s="25" t="s">
        <v>149</v>
      </c>
      <c r="N131" s="28" t="n">
        <v>3393</v>
      </c>
      <c r="O131" s="25" t="s">
        <v>54</v>
      </c>
      <c r="P131" s="29" t="n">
        <v>42859</v>
      </c>
      <c r="Q131" s="29" t="n">
        <v>42909</v>
      </c>
      <c r="R131" s="28" t="n">
        <v>3813</v>
      </c>
      <c r="S131" s="28" t="n">
        <f aca="false">IF(O131="Won",R131,IF(O131="Lost",0,N131))</f>
        <v>3813</v>
      </c>
      <c r="T131" s="30" t="n">
        <f aca="false">IF(AND(P131&lt;&gt;"",Q131&lt;&gt;""),Q131-P131,"")</f>
        <v>50</v>
      </c>
      <c r="U131" s="30" t="str">
        <f aca="false">IF(AND(O131="Engaging",P131&lt;&gt;""),'Leia-me'!$B$5-P131,"")</f>
        <v/>
      </c>
      <c r="V131" s="25" t="str">
        <f aca="false">IF(O131&lt;&gt;"Engaging","",IF(U131&lt;='Leia-me'!$B$6,"Saudável",IF(U131&lt;='Leia-me'!$B$7,"Esfriando",IF(U131&lt;='Leia-me'!$B$8,"Última chance","Zumbi"))))</f>
        <v/>
      </c>
      <c r="W131" s="25" t="n">
        <f aca="false">IF(O131="Won",1,IF(O131="Lost",0,""))</f>
        <v>1</v>
      </c>
      <c r="Y131" s="25" t="str">
        <f aca="false">IF(E131="","Sim","")</f>
        <v/>
      </c>
    </row>
    <row r="132" customFormat="false" ht="15" hidden="false" customHeight="false" outlineLevel="0" collapsed="false">
      <c r="A132" s="25" t="s">
        <v>331</v>
      </c>
      <c r="B132" s="25" t="s">
        <v>67</v>
      </c>
      <c r="C132" s="25" t="s">
        <v>68</v>
      </c>
      <c r="D132" s="25" t="s">
        <v>69</v>
      </c>
      <c r="E132" s="25" t="s">
        <v>151</v>
      </c>
      <c r="F132" s="25" t="s">
        <v>146</v>
      </c>
      <c r="G132" s="26" t="n">
        <v>587.34</v>
      </c>
      <c r="H132" s="27" t="n">
        <v>1356</v>
      </c>
      <c r="I132" s="25" t="s">
        <v>152</v>
      </c>
      <c r="K132" s="25" t="n">
        <v>2012</v>
      </c>
      <c r="L132" s="25" t="s">
        <v>160</v>
      </c>
      <c r="M132" s="25" t="s">
        <v>149</v>
      </c>
      <c r="N132" s="28" t="n">
        <v>3393</v>
      </c>
      <c r="O132" s="25" t="s">
        <v>55</v>
      </c>
      <c r="P132" s="29" t="n">
        <v>42860</v>
      </c>
      <c r="Q132" s="29" t="n">
        <v>42962</v>
      </c>
      <c r="R132" s="28" t="n">
        <v>0</v>
      </c>
      <c r="S132" s="28" t="n">
        <f aca="false">IF(O132="Won",R132,IF(O132="Lost",0,N132))</f>
        <v>0</v>
      </c>
      <c r="T132" s="30" t="n">
        <f aca="false">IF(AND(P132&lt;&gt;"",Q132&lt;&gt;""),Q132-P132,"")</f>
        <v>102</v>
      </c>
      <c r="U132" s="30" t="str">
        <f aca="false">IF(AND(O132="Engaging",P132&lt;&gt;""),'Leia-me'!$B$5-P132,"")</f>
        <v/>
      </c>
      <c r="V132" s="25" t="str">
        <f aca="false">IF(O132&lt;&gt;"Engaging","",IF(U132&lt;='Leia-me'!$B$6,"Saudável",IF(U132&lt;='Leia-me'!$B$7,"Esfriando",IF(U132&lt;='Leia-me'!$B$8,"Última chance","Zumbi"))))</f>
        <v/>
      </c>
      <c r="W132" s="25" t="n">
        <f aca="false">IF(O132="Won",1,IF(O132="Lost",0,""))</f>
        <v>0</v>
      </c>
      <c r="Y132" s="25" t="str">
        <f aca="false">IF(E132="","Sim","")</f>
        <v/>
      </c>
    </row>
    <row r="133" customFormat="false" ht="15" hidden="false" customHeight="false" outlineLevel="0" collapsed="false">
      <c r="A133" s="25" t="s">
        <v>332</v>
      </c>
      <c r="B133" s="25" t="s">
        <v>67</v>
      </c>
      <c r="C133" s="25" t="s">
        <v>68</v>
      </c>
      <c r="D133" s="25" t="s">
        <v>69</v>
      </c>
      <c r="E133" s="25" t="s">
        <v>237</v>
      </c>
      <c r="F133" s="25" t="s">
        <v>192</v>
      </c>
      <c r="G133" s="26" t="n">
        <v>4618</v>
      </c>
      <c r="H133" s="27" t="n">
        <v>10083</v>
      </c>
      <c r="I133" s="25" t="s">
        <v>147</v>
      </c>
      <c r="K133" s="25" t="n">
        <v>1982</v>
      </c>
      <c r="L133" s="25" t="s">
        <v>178</v>
      </c>
      <c r="M133" s="25" t="s">
        <v>171</v>
      </c>
      <c r="N133" s="28" t="n">
        <v>5482</v>
      </c>
      <c r="O133" s="25" t="s">
        <v>54</v>
      </c>
      <c r="P133" s="29" t="n">
        <v>42861</v>
      </c>
      <c r="Q133" s="29" t="n">
        <v>42864</v>
      </c>
      <c r="R133" s="28" t="n">
        <v>4784</v>
      </c>
      <c r="S133" s="28" t="n">
        <f aca="false">IF(O133="Won",R133,IF(O133="Lost",0,N133))</f>
        <v>4784</v>
      </c>
      <c r="T133" s="30" t="n">
        <f aca="false">IF(AND(P133&lt;&gt;"",Q133&lt;&gt;""),Q133-P133,"")</f>
        <v>3</v>
      </c>
      <c r="U133" s="30" t="str">
        <f aca="false">IF(AND(O133="Engaging",P133&lt;&gt;""),'Leia-me'!$B$5-P133,"")</f>
        <v/>
      </c>
      <c r="V133" s="25" t="str">
        <f aca="false">IF(O133&lt;&gt;"Engaging","",IF(U133&lt;='Leia-me'!$B$6,"Saudável",IF(U133&lt;='Leia-me'!$B$7,"Esfriando",IF(U133&lt;='Leia-me'!$B$8,"Última chance","Zumbi"))))</f>
        <v/>
      </c>
      <c r="W133" s="25" t="n">
        <f aca="false">IF(O133="Won",1,IF(O133="Lost",0,""))</f>
        <v>1</v>
      </c>
      <c r="Y133" s="25" t="str">
        <f aca="false">IF(E133="","Sim","")</f>
        <v/>
      </c>
    </row>
    <row r="134" customFormat="false" ht="15" hidden="false" customHeight="false" outlineLevel="0" collapsed="false">
      <c r="A134" s="25" t="s">
        <v>333</v>
      </c>
      <c r="B134" s="25" t="s">
        <v>67</v>
      </c>
      <c r="C134" s="25" t="s">
        <v>68</v>
      </c>
      <c r="D134" s="25" t="s">
        <v>69</v>
      </c>
      <c r="E134" s="25" t="s">
        <v>167</v>
      </c>
      <c r="F134" s="25" t="s">
        <v>168</v>
      </c>
      <c r="G134" s="26" t="n">
        <v>2173.98</v>
      </c>
      <c r="H134" s="27" t="n">
        <v>2928</v>
      </c>
      <c r="I134" s="25" t="s">
        <v>147</v>
      </c>
      <c r="J134" s="25" t="s">
        <v>169</v>
      </c>
      <c r="K134" s="25" t="n">
        <v>1995</v>
      </c>
      <c r="L134" s="25" t="s">
        <v>170</v>
      </c>
      <c r="M134" s="25" t="s">
        <v>171</v>
      </c>
      <c r="N134" s="28" t="n">
        <v>1096</v>
      </c>
      <c r="O134" s="25" t="s">
        <v>55</v>
      </c>
      <c r="P134" s="29" t="n">
        <v>42862</v>
      </c>
      <c r="Q134" s="29" t="n">
        <v>42977</v>
      </c>
      <c r="R134" s="28" t="n">
        <v>0</v>
      </c>
      <c r="S134" s="28" t="n">
        <f aca="false">IF(O134="Won",R134,IF(O134="Lost",0,N134))</f>
        <v>0</v>
      </c>
      <c r="T134" s="30" t="n">
        <f aca="false">IF(AND(P134&lt;&gt;"",Q134&lt;&gt;""),Q134-P134,"")</f>
        <v>115</v>
      </c>
      <c r="U134" s="30" t="str">
        <f aca="false">IF(AND(O134="Engaging",P134&lt;&gt;""),'Leia-me'!$B$5-P134,"")</f>
        <v/>
      </c>
      <c r="V134" s="25" t="str">
        <f aca="false">IF(O134&lt;&gt;"Engaging","",IF(U134&lt;='Leia-me'!$B$6,"Saudável",IF(U134&lt;='Leia-me'!$B$7,"Esfriando",IF(U134&lt;='Leia-me'!$B$8,"Última chance","Zumbi"))))</f>
        <v/>
      </c>
      <c r="W134" s="25" t="n">
        <f aca="false">IF(O134="Won",1,IF(O134="Lost",0,""))</f>
        <v>0</v>
      </c>
      <c r="Y134" s="25" t="str">
        <f aca="false">IF(E134="","Sim","")</f>
        <v/>
      </c>
    </row>
    <row r="135" customFormat="false" ht="15" hidden="false" customHeight="false" outlineLevel="0" collapsed="false">
      <c r="A135" s="25" t="s">
        <v>334</v>
      </c>
      <c r="B135" s="25" t="s">
        <v>67</v>
      </c>
      <c r="C135" s="25" t="s">
        <v>68</v>
      </c>
      <c r="D135" s="25" t="s">
        <v>69</v>
      </c>
      <c r="E135" s="25" t="s">
        <v>257</v>
      </c>
      <c r="F135" s="25" t="s">
        <v>146</v>
      </c>
      <c r="G135" s="26" t="n">
        <v>441.08</v>
      </c>
      <c r="H135" s="27" t="n">
        <v>1210</v>
      </c>
      <c r="I135" s="25" t="s">
        <v>147</v>
      </c>
      <c r="K135" s="25" t="n">
        <v>1984</v>
      </c>
      <c r="L135" s="25" t="s">
        <v>170</v>
      </c>
      <c r="M135" s="25" t="s">
        <v>171</v>
      </c>
      <c r="N135" s="28" t="n">
        <v>1096</v>
      </c>
      <c r="O135" s="25" t="s">
        <v>55</v>
      </c>
      <c r="P135" s="29" t="n">
        <v>42863</v>
      </c>
      <c r="Q135" s="29" t="n">
        <v>42873</v>
      </c>
      <c r="R135" s="28" t="n">
        <v>0</v>
      </c>
      <c r="S135" s="28" t="n">
        <f aca="false">IF(O135="Won",R135,IF(O135="Lost",0,N135))</f>
        <v>0</v>
      </c>
      <c r="T135" s="30" t="n">
        <f aca="false">IF(AND(P135&lt;&gt;"",Q135&lt;&gt;""),Q135-P135,"")</f>
        <v>10</v>
      </c>
      <c r="U135" s="30" t="str">
        <f aca="false">IF(AND(O135="Engaging",P135&lt;&gt;""),'Leia-me'!$B$5-P135,"")</f>
        <v/>
      </c>
      <c r="V135" s="25" t="str">
        <f aca="false">IF(O135&lt;&gt;"Engaging","",IF(U135&lt;='Leia-me'!$B$6,"Saudável",IF(U135&lt;='Leia-me'!$B$7,"Esfriando",IF(U135&lt;='Leia-me'!$B$8,"Última chance","Zumbi"))))</f>
        <v/>
      </c>
      <c r="W135" s="25" t="n">
        <f aca="false">IF(O135="Won",1,IF(O135="Lost",0,""))</f>
        <v>0</v>
      </c>
      <c r="Y135" s="25" t="str">
        <f aca="false">IF(E135="","Sim","")</f>
        <v/>
      </c>
    </row>
    <row r="136" customFormat="false" ht="15" hidden="false" customHeight="false" outlineLevel="0" collapsed="false">
      <c r="A136" s="25" t="s">
        <v>335</v>
      </c>
      <c r="B136" s="25" t="s">
        <v>67</v>
      </c>
      <c r="C136" s="25" t="s">
        <v>68</v>
      </c>
      <c r="D136" s="25" t="s">
        <v>69</v>
      </c>
      <c r="E136" s="25" t="s">
        <v>231</v>
      </c>
      <c r="F136" s="25" t="s">
        <v>168</v>
      </c>
      <c r="G136" s="26" t="n">
        <v>45.39</v>
      </c>
      <c r="H136" s="27" t="n">
        <v>100</v>
      </c>
      <c r="I136" s="25" t="s">
        <v>147</v>
      </c>
      <c r="J136" s="25" t="s">
        <v>169</v>
      </c>
      <c r="K136" s="25" t="n">
        <v>2012</v>
      </c>
      <c r="L136" s="25" t="s">
        <v>148</v>
      </c>
      <c r="M136" s="25" t="s">
        <v>149</v>
      </c>
      <c r="N136" s="28" t="n">
        <v>55</v>
      </c>
      <c r="O136" s="25" t="s">
        <v>54</v>
      </c>
      <c r="P136" s="29" t="n">
        <v>42863</v>
      </c>
      <c r="Q136" s="29" t="n">
        <v>42874</v>
      </c>
      <c r="R136" s="28" t="n">
        <v>56</v>
      </c>
      <c r="S136" s="28" t="n">
        <f aca="false">IF(O136="Won",R136,IF(O136="Lost",0,N136))</f>
        <v>56</v>
      </c>
      <c r="T136" s="30" t="n">
        <f aca="false">IF(AND(P136&lt;&gt;"",Q136&lt;&gt;""),Q136-P136,"")</f>
        <v>11</v>
      </c>
      <c r="U136" s="30" t="str">
        <f aca="false">IF(AND(O136="Engaging",P136&lt;&gt;""),'Leia-me'!$B$5-P136,"")</f>
        <v/>
      </c>
      <c r="V136" s="25" t="str">
        <f aca="false">IF(O136&lt;&gt;"Engaging","",IF(U136&lt;='Leia-me'!$B$6,"Saudável",IF(U136&lt;='Leia-me'!$B$7,"Esfriando",IF(U136&lt;='Leia-me'!$B$8,"Última chance","Zumbi"))))</f>
        <v/>
      </c>
      <c r="W136" s="25" t="n">
        <f aca="false">IF(O136="Won",1,IF(O136="Lost",0,""))</f>
        <v>1</v>
      </c>
      <c r="Y136" s="25" t="str">
        <f aca="false">IF(E136="","Sim","")</f>
        <v/>
      </c>
    </row>
    <row r="137" customFormat="false" ht="15" hidden="false" customHeight="false" outlineLevel="0" collapsed="false">
      <c r="A137" s="25" t="s">
        <v>336</v>
      </c>
      <c r="B137" s="25" t="s">
        <v>67</v>
      </c>
      <c r="C137" s="25" t="s">
        <v>68</v>
      </c>
      <c r="D137" s="25" t="s">
        <v>69</v>
      </c>
      <c r="E137" s="25" t="s">
        <v>158</v>
      </c>
      <c r="F137" s="25" t="s">
        <v>159</v>
      </c>
      <c r="G137" s="26" t="n">
        <v>291.27</v>
      </c>
      <c r="H137" s="27" t="n">
        <v>586</v>
      </c>
      <c r="I137" s="25" t="s">
        <v>147</v>
      </c>
      <c r="K137" s="25" t="n">
        <v>1997</v>
      </c>
      <c r="L137" s="25" t="s">
        <v>170</v>
      </c>
      <c r="M137" s="25" t="s">
        <v>171</v>
      </c>
      <c r="N137" s="28" t="n">
        <v>1096</v>
      </c>
      <c r="O137" s="25" t="s">
        <v>54</v>
      </c>
      <c r="P137" s="29" t="n">
        <v>42864</v>
      </c>
      <c r="Q137" s="29" t="n">
        <v>42978</v>
      </c>
      <c r="R137" s="28" t="n">
        <v>996</v>
      </c>
      <c r="S137" s="28" t="n">
        <f aca="false">IF(O137="Won",R137,IF(O137="Lost",0,N137))</f>
        <v>996</v>
      </c>
      <c r="T137" s="30" t="n">
        <f aca="false">IF(AND(P137&lt;&gt;"",Q137&lt;&gt;""),Q137-P137,"")</f>
        <v>114</v>
      </c>
      <c r="U137" s="30" t="str">
        <f aca="false">IF(AND(O137="Engaging",P137&lt;&gt;""),'Leia-me'!$B$5-P137,"")</f>
        <v/>
      </c>
      <c r="V137" s="25" t="str">
        <f aca="false">IF(O137&lt;&gt;"Engaging","",IF(U137&lt;='Leia-me'!$B$6,"Saudável",IF(U137&lt;='Leia-me'!$B$7,"Esfriando",IF(U137&lt;='Leia-me'!$B$8,"Última chance","Zumbi"))))</f>
        <v/>
      </c>
      <c r="W137" s="25" t="n">
        <f aca="false">IF(O137="Won",1,IF(O137="Lost",0,""))</f>
        <v>1</v>
      </c>
      <c r="Y137" s="25" t="str">
        <f aca="false">IF(E137="","Sim","")</f>
        <v/>
      </c>
    </row>
    <row r="138" customFormat="false" ht="15" hidden="false" customHeight="false" outlineLevel="0" collapsed="false">
      <c r="A138" s="25" t="s">
        <v>337</v>
      </c>
      <c r="B138" s="25" t="s">
        <v>67</v>
      </c>
      <c r="C138" s="25" t="s">
        <v>68</v>
      </c>
      <c r="D138" s="25" t="s">
        <v>69</v>
      </c>
      <c r="E138" s="25" t="s">
        <v>167</v>
      </c>
      <c r="F138" s="25" t="s">
        <v>168</v>
      </c>
      <c r="G138" s="26" t="n">
        <v>2173.98</v>
      </c>
      <c r="H138" s="27" t="n">
        <v>2928</v>
      </c>
      <c r="I138" s="25" t="s">
        <v>147</v>
      </c>
      <c r="J138" s="25" t="s">
        <v>169</v>
      </c>
      <c r="K138" s="25" t="n">
        <v>1995</v>
      </c>
      <c r="L138" s="25" t="s">
        <v>148</v>
      </c>
      <c r="M138" s="25" t="s">
        <v>149</v>
      </c>
      <c r="N138" s="28" t="n">
        <v>55</v>
      </c>
      <c r="O138" s="25" t="s">
        <v>55</v>
      </c>
      <c r="P138" s="29" t="n">
        <v>42865</v>
      </c>
      <c r="Q138" s="29" t="n">
        <v>42968</v>
      </c>
      <c r="R138" s="28" t="n">
        <v>0</v>
      </c>
      <c r="S138" s="28" t="n">
        <f aca="false">IF(O138="Won",R138,IF(O138="Lost",0,N138))</f>
        <v>0</v>
      </c>
      <c r="T138" s="30" t="n">
        <f aca="false">IF(AND(P138&lt;&gt;"",Q138&lt;&gt;""),Q138-P138,"")</f>
        <v>103</v>
      </c>
      <c r="U138" s="30" t="str">
        <f aca="false">IF(AND(O138="Engaging",P138&lt;&gt;""),'Leia-me'!$B$5-P138,"")</f>
        <v/>
      </c>
      <c r="V138" s="25" t="str">
        <f aca="false">IF(O138&lt;&gt;"Engaging","",IF(U138&lt;='Leia-me'!$B$6,"Saudável",IF(U138&lt;='Leia-me'!$B$7,"Esfriando",IF(U138&lt;='Leia-me'!$B$8,"Última chance","Zumbi"))))</f>
        <v/>
      </c>
      <c r="W138" s="25" t="n">
        <f aca="false">IF(O138="Won",1,IF(O138="Lost",0,""))</f>
        <v>0</v>
      </c>
      <c r="Y138" s="25" t="str">
        <f aca="false">IF(E138="","Sim","")</f>
        <v/>
      </c>
    </row>
    <row r="139" customFormat="false" ht="15" hidden="false" customHeight="false" outlineLevel="0" collapsed="false">
      <c r="A139" s="25" t="s">
        <v>338</v>
      </c>
      <c r="B139" s="25" t="s">
        <v>67</v>
      </c>
      <c r="C139" s="25" t="s">
        <v>68</v>
      </c>
      <c r="D139" s="25" t="s">
        <v>69</v>
      </c>
      <c r="E139" s="25" t="s">
        <v>180</v>
      </c>
      <c r="F139" s="25" t="s">
        <v>146</v>
      </c>
      <c r="G139" s="26" t="n">
        <v>3178.24</v>
      </c>
      <c r="H139" s="27" t="n">
        <v>4540</v>
      </c>
      <c r="I139" s="25" t="s">
        <v>147</v>
      </c>
      <c r="K139" s="25" t="n">
        <v>2002</v>
      </c>
      <c r="L139" s="25" t="s">
        <v>148</v>
      </c>
      <c r="M139" s="25" t="s">
        <v>149</v>
      </c>
      <c r="N139" s="28" t="n">
        <v>55</v>
      </c>
      <c r="O139" s="25" t="s">
        <v>54</v>
      </c>
      <c r="P139" s="29" t="n">
        <v>42865</v>
      </c>
      <c r="Q139" s="29" t="n">
        <v>42951</v>
      </c>
      <c r="R139" s="28" t="n">
        <v>59</v>
      </c>
      <c r="S139" s="28" t="n">
        <f aca="false">IF(O139="Won",R139,IF(O139="Lost",0,N139))</f>
        <v>59</v>
      </c>
      <c r="T139" s="30" t="n">
        <f aca="false">IF(AND(P139&lt;&gt;"",Q139&lt;&gt;""),Q139-P139,"")</f>
        <v>86</v>
      </c>
      <c r="U139" s="30" t="str">
        <f aca="false">IF(AND(O139="Engaging",P139&lt;&gt;""),'Leia-me'!$B$5-P139,"")</f>
        <v/>
      </c>
      <c r="V139" s="25" t="str">
        <f aca="false">IF(O139&lt;&gt;"Engaging","",IF(U139&lt;='Leia-me'!$B$6,"Saudável",IF(U139&lt;='Leia-me'!$B$7,"Esfriando",IF(U139&lt;='Leia-me'!$B$8,"Última chance","Zumbi"))))</f>
        <v/>
      </c>
      <c r="W139" s="25" t="n">
        <f aca="false">IF(O139="Won",1,IF(O139="Lost",0,""))</f>
        <v>1</v>
      </c>
      <c r="Y139" s="25" t="str">
        <f aca="false">IF(E139="","Sim","")</f>
        <v/>
      </c>
    </row>
    <row r="140" customFormat="false" ht="15" hidden="false" customHeight="false" outlineLevel="0" collapsed="false">
      <c r="A140" s="25" t="s">
        <v>339</v>
      </c>
      <c r="B140" s="25" t="s">
        <v>67</v>
      </c>
      <c r="C140" s="25" t="s">
        <v>68</v>
      </c>
      <c r="D140" s="25" t="s">
        <v>69</v>
      </c>
      <c r="E140" s="25" t="s">
        <v>145</v>
      </c>
      <c r="F140" s="25" t="s">
        <v>146</v>
      </c>
      <c r="G140" s="26" t="n">
        <v>3922.42</v>
      </c>
      <c r="H140" s="27" t="n">
        <v>6837</v>
      </c>
      <c r="I140" s="25" t="s">
        <v>147</v>
      </c>
      <c r="K140" s="25" t="n">
        <v>1992</v>
      </c>
      <c r="L140" s="25" t="s">
        <v>170</v>
      </c>
      <c r="M140" s="25" t="s">
        <v>171</v>
      </c>
      <c r="N140" s="28" t="n">
        <v>1096</v>
      </c>
      <c r="O140" s="25" t="s">
        <v>55</v>
      </c>
      <c r="P140" s="29" t="n">
        <v>42866</v>
      </c>
      <c r="Q140" s="29" t="n">
        <v>42950</v>
      </c>
      <c r="R140" s="28" t="n">
        <v>0</v>
      </c>
      <c r="S140" s="28" t="n">
        <f aca="false">IF(O140="Won",R140,IF(O140="Lost",0,N140))</f>
        <v>0</v>
      </c>
      <c r="T140" s="30" t="n">
        <f aca="false">IF(AND(P140&lt;&gt;"",Q140&lt;&gt;""),Q140-P140,"")</f>
        <v>84</v>
      </c>
      <c r="U140" s="30" t="str">
        <f aca="false">IF(AND(O140="Engaging",P140&lt;&gt;""),'Leia-me'!$B$5-P140,"")</f>
        <v/>
      </c>
      <c r="V140" s="25" t="str">
        <f aca="false">IF(O140&lt;&gt;"Engaging","",IF(U140&lt;='Leia-me'!$B$6,"Saudável",IF(U140&lt;='Leia-me'!$B$7,"Esfriando",IF(U140&lt;='Leia-me'!$B$8,"Última chance","Zumbi"))))</f>
        <v/>
      </c>
      <c r="W140" s="25" t="n">
        <f aca="false">IF(O140="Won",1,IF(O140="Lost",0,""))</f>
        <v>0</v>
      </c>
      <c r="Y140" s="25" t="str">
        <f aca="false">IF(E140="","Sim","")</f>
        <v/>
      </c>
    </row>
    <row r="141" customFormat="false" ht="15" hidden="false" customHeight="false" outlineLevel="0" collapsed="false">
      <c r="A141" s="25" t="s">
        <v>340</v>
      </c>
      <c r="B141" s="25" t="s">
        <v>67</v>
      </c>
      <c r="C141" s="25" t="s">
        <v>68</v>
      </c>
      <c r="D141" s="25" t="s">
        <v>69</v>
      </c>
      <c r="E141" s="25" t="s">
        <v>237</v>
      </c>
      <c r="F141" s="25" t="s">
        <v>192</v>
      </c>
      <c r="G141" s="26" t="n">
        <v>4618</v>
      </c>
      <c r="H141" s="27" t="n">
        <v>10083</v>
      </c>
      <c r="I141" s="25" t="s">
        <v>147</v>
      </c>
      <c r="K141" s="25" t="n">
        <v>1982</v>
      </c>
      <c r="L141" s="25" t="s">
        <v>148</v>
      </c>
      <c r="M141" s="25" t="s">
        <v>149</v>
      </c>
      <c r="N141" s="28" t="n">
        <v>55</v>
      </c>
      <c r="O141" s="25" t="s">
        <v>54</v>
      </c>
      <c r="P141" s="29" t="n">
        <v>42866</v>
      </c>
      <c r="Q141" s="29" t="n">
        <v>42881</v>
      </c>
      <c r="R141" s="28" t="n">
        <v>52</v>
      </c>
      <c r="S141" s="28" t="n">
        <f aca="false">IF(O141="Won",R141,IF(O141="Lost",0,N141))</f>
        <v>52</v>
      </c>
      <c r="T141" s="30" t="n">
        <f aca="false">IF(AND(P141&lt;&gt;"",Q141&lt;&gt;""),Q141-P141,"")</f>
        <v>15</v>
      </c>
      <c r="U141" s="30" t="str">
        <f aca="false">IF(AND(O141="Engaging",P141&lt;&gt;""),'Leia-me'!$B$5-P141,"")</f>
        <v/>
      </c>
      <c r="V141" s="25" t="str">
        <f aca="false">IF(O141&lt;&gt;"Engaging","",IF(U141&lt;='Leia-me'!$B$6,"Saudável",IF(U141&lt;='Leia-me'!$B$7,"Esfriando",IF(U141&lt;='Leia-me'!$B$8,"Última chance","Zumbi"))))</f>
        <v/>
      </c>
      <c r="W141" s="25" t="n">
        <f aca="false">IF(O141="Won",1,IF(O141="Lost",0,""))</f>
        <v>1</v>
      </c>
      <c r="Y141" s="25" t="str">
        <f aca="false">IF(E141="","Sim","")</f>
        <v/>
      </c>
    </row>
    <row r="142" customFormat="false" ht="15" hidden="false" customHeight="false" outlineLevel="0" collapsed="false">
      <c r="A142" s="25" t="s">
        <v>341</v>
      </c>
      <c r="B142" s="25" t="s">
        <v>67</v>
      </c>
      <c r="C142" s="25" t="s">
        <v>68</v>
      </c>
      <c r="D142" s="25" t="s">
        <v>69</v>
      </c>
      <c r="E142" s="25" t="s">
        <v>154</v>
      </c>
      <c r="F142" s="25" t="s">
        <v>155</v>
      </c>
      <c r="G142" s="26" t="n">
        <v>86.68</v>
      </c>
      <c r="H142" s="27" t="n">
        <v>187</v>
      </c>
      <c r="I142" s="25" t="s">
        <v>147</v>
      </c>
      <c r="J142" s="25" t="s">
        <v>156</v>
      </c>
      <c r="K142" s="25" t="n">
        <v>2007</v>
      </c>
      <c r="L142" s="25" t="s">
        <v>148</v>
      </c>
      <c r="M142" s="25" t="s">
        <v>149</v>
      </c>
      <c r="N142" s="28" t="n">
        <v>55</v>
      </c>
      <c r="O142" s="25" t="s">
        <v>55</v>
      </c>
      <c r="P142" s="29" t="n">
        <v>42867</v>
      </c>
      <c r="Q142" s="29" t="n">
        <v>42878</v>
      </c>
      <c r="R142" s="28" t="n">
        <v>0</v>
      </c>
      <c r="S142" s="28" t="n">
        <f aca="false">IF(O142="Won",R142,IF(O142="Lost",0,N142))</f>
        <v>0</v>
      </c>
      <c r="T142" s="30" t="n">
        <f aca="false">IF(AND(P142&lt;&gt;"",Q142&lt;&gt;""),Q142-P142,"")</f>
        <v>11</v>
      </c>
      <c r="U142" s="30" t="str">
        <f aca="false">IF(AND(O142="Engaging",P142&lt;&gt;""),'Leia-me'!$B$5-P142,"")</f>
        <v/>
      </c>
      <c r="V142" s="25" t="str">
        <f aca="false">IF(O142&lt;&gt;"Engaging","",IF(U142&lt;='Leia-me'!$B$6,"Saudável",IF(U142&lt;='Leia-me'!$B$7,"Esfriando",IF(U142&lt;='Leia-me'!$B$8,"Última chance","Zumbi"))))</f>
        <v/>
      </c>
      <c r="W142" s="25" t="n">
        <f aca="false">IF(O142="Won",1,IF(O142="Lost",0,""))</f>
        <v>0</v>
      </c>
      <c r="Y142" s="25" t="str">
        <f aca="false">IF(E142="","Sim","")</f>
        <v/>
      </c>
    </row>
    <row r="143" customFormat="false" ht="15" hidden="false" customHeight="false" outlineLevel="0" collapsed="false">
      <c r="A143" s="25" t="s">
        <v>342</v>
      </c>
      <c r="B143" s="25" t="s">
        <v>67</v>
      </c>
      <c r="C143" s="25" t="s">
        <v>68</v>
      </c>
      <c r="D143" s="25" t="s">
        <v>69</v>
      </c>
      <c r="E143" s="25" t="s">
        <v>167</v>
      </c>
      <c r="F143" s="25" t="s">
        <v>168</v>
      </c>
      <c r="G143" s="26" t="n">
        <v>2173.98</v>
      </c>
      <c r="H143" s="27" t="n">
        <v>2928</v>
      </c>
      <c r="I143" s="25" t="s">
        <v>147</v>
      </c>
      <c r="J143" s="25" t="s">
        <v>169</v>
      </c>
      <c r="K143" s="25" t="n">
        <v>1995</v>
      </c>
      <c r="L143" s="25" t="s">
        <v>170</v>
      </c>
      <c r="M143" s="25" t="s">
        <v>171</v>
      </c>
      <c r="N143" s="28" t="n">
        <v>1096</v>
      </c>
      <c r="O143" s="25" t="s">
        <v>54</v>
      </c>
      <c r="P143" s="29" t="n">
        <v>42868</v>
      </c>
      <c r="Q143" s="29" t="n">
        <v>42914</v>
      </c>
      <c r="R143" s="28" t="n">
        <v>1041</v>
      </c>
      <c r="S143" s="28" t="n">
        <f aca="false">IF(O143="Won",R143,IF(O143="Lost",0,N143))</f>
        <v>1041</v>
      </c>
      <c r="T143" s="30" t="n">
        <f aca="false">IF(AND(P143&lt;&gt;"",Q143&lt;&gt;""),Q143-P143,"")</f>
        <v>46</v>
      </c>
      <c r="U143" s="30" t="str">
        <f aca="false">IF(AND(O143="Engaging",P143&lt;&gt;""),'Leia-me'!$B$5-P143,"")</f>
        <v/>
      </c>
      <c r="V143" s="25" t="str">
        <f aca="false">IF(O143&lt;&gt;"Engaging","",IF(U143&lt;='Leia-me'!$B$6,"Saudável",IF(U143&lt;='Leia-me'!$B$7,"Esfriando",IF(U143&lt;='Leia-me'!$B$8,"Última chance","Zumbi"))))</f>
        <v/>
      </c>
      <c r="W143" s="25" t="n">
        <f aca="false">IF(O143="Won",1,IF(O143="Lost",0,""))</f>
        <v>1</v>
      </c>
      <c r="Y143" s="25" t="str">
        <f aca="false">IF(E143="","Sim","")</f>
        <v/>
      </c>
    </row>
    <row r="144" customFormat="false" ht="15" hidden="false" customHeight="false" outlineLevel="0" collapsed="false">
      <c r="A144" s="25" t="s">
        <v>343</v>
      </c>
      <c r="B144" s="25" t="s">
        <v>67</v>
      </c>
      <c r="C144" s="25" t="s">
        <v>68</v>
      </c>
      <c r="D144" s="25" t="s">
        <v>69</v>
      </c>
      <c r="E144" s="25" t="s">
        <v>198</v>
      </c>
      <c r="F144" s="25" t="s">
        <v>177</v>
      </c>
      <c r="G144" s="26" t="n">
        <v>2819.5</v>
      </c>
      <c r="H144" s="27" t="n">
        <v>7227</v>
      </c>
      <c r="I144" s="25" t="s">
        <v>147</v>
      </c>
      <c r="J144" s="25" t="s">
        <v>199</v>
      </c>
      <c r="K144" s="25" t="n">
        <v>1991</v>
      </c>
      <c r="L144" s="25" t="s">
        <v>148</v>
      </c>
      <c r="M144" s="25" t="s">
        <v>149</v>
      </c>
      <c r="N144" s="28" t="n">
        <v>55</v>
      </c>
      <c r="O144" s="25" t="s">
        <v>54</v>
      </c>
      <c r="P144" s="29" t="n">
        <v>42868</v>
      </c>
      <c r="Q144" s="29" t="n">
        <v>42951</v>
      </c>
      <c r="R144" s="28" t="n">
        <v>54</v>
      </c>
      <c r="S144" s="28" t="n">
        <f aca="false">IF(O144="Won",R144,IF(O144="Lost",0,N144))</f>
        <v>54</v>
      </c>
      <c r="T144" s="30" t="n">
        <f aca="false">IF(AND(P144&lt;&gt;"",Q144&lt;&gt;""),Q144-P144,"")</f>
        <v>83</v>
      </c>
      <c r="U144" s="30" t="str">
        <f aca="false">IF(AND(O144="Engaging",P144&lt;&gt;""),'Leia-me'!$B$5-P144,"")</f>
        <v/>
      </c>
      <c r="V144" s="25" t="str">
        <f aca="false">IF(O144&lt;&gt;"Engaging","",IF(U144&lt;='Leia-me'!$B$6,"Saudável",IF(U144&lt;='Leia-me'!$B$7,"Esfriando",IF(U144&lt;='Leia-me'!$B$8,"Última chance","Zumbi"))))</f>
        <v/>
      </c>
      <c r="W144" s="25" t="n">
        <f aca="false">IF(O144="Won",1,IF(O144="Lost",0,""))</f>
        <v>1</v>
      </c>
      <c r="Y144" s="25" t="str">
        <f aca="false">IF(E144="","Sim","")</f>
        <v/>
      </c>
    </row>
    <row r="145" customFormat="false" ht="15" hidden="false" customHeight="false" outlineLevel="0" collapsed="false">
      <c r="A145" s="25" t="s">
        <v>344</v>
      </c>
      <c r="B145" s="25" t="s">
        <v>67</v>
      </c>
      <c r="C145" s="25" t="s">
        <v>68</v>
      </c>
      <c r="D145" s="25" t="s">
        <v>69</v>
      </c>
      <c r="E145" s="25" t="s">
        <v>154</v>
      </c>
      <c r="F145" s="25" t="s">
        <v>155</v>
      </c>
      <c r="G145" s="26" t="n">
        <v>86.68</v>
      </c>
      <c r="H145" s="27" t="n">
        <v>187</v>
      </c>
      <c r="I145" s="25" t="s">
        <v>147</v>
      </c>
      <c r="J145" s="25" t="s">
        <v>156</v>
      </c>
      <c r="K145" s="25" t="n">
        <v>2007</v>
      </c>
      <c r="L145" s="25" t="s">
        <v>178</v>
      </c>
      <c r="M145" s="25" t="s">
        <v>171</v>
      </c>
      <c r="N145" s="28" t="n">
        <v>5482</v>
      </c>
      <c r="O145" s="25" t="s">
        <v>55</v>
      </c>
      <c r="P145" s="29" t="n">
        <v>42869</v>
      </c>
      <c r="Q145" s="29" t="n">
        <v>42972</v>
      </c>
      <c r="R145" s="28" t="n">
        <v>0</v>
      </c>
      <c r="S145" s="28" t="n">
        <f aca="false">IF(O145="Won",R145,IF(O145="Lost",0,N145))</f>
        <v>0</v>
      </c>
      <c r="T145" s="30" t="n">
        <f aca="false">IF(AND(P145&lt;&gt;"",Q145&lt;&gt;""),Q145-P145,"")</f>
        <v>103</v>
      </c>
      <c r="U145" s="30" t="str">
        <f aca="false">IF(AND(O145="Engaging",P145&lt;&gt;""),'Leia-me'!$B$5-P145,"")</f>
        <v/>
      </c>
      <c r="V145" s="25" t="str">
        <f aca="false">IF(O145&lt;&gt;"Engaging","",IF(U145&lt;='Leia-me'!$B$6,"Saudável",IF(U145&lt;='Leia-me'!$B$7,"Esfriando",IF(U145&lt;='Leia-me'!$B$8,"Última chance","Zumbi"))))</f>
        <v/>
      </c>
      <c r="W145" s="25" t="n">
        <f aca="false">IF(O145="Won",1,IF(O145="Lost",0,""))</f>
        <v>0</v>
      </c>
      <c r="Y145" s="25" t="str">
        <f aca="false">IF(E145="","Sim","")</f>
        <v/>
      </c>
    </row>
    <row r="146" customFormat="false" ht="15" hidden="false" customHeight="false" outlineLevel="0" collapsed="false">
      <c r="A146" s="25" t="s">
        <v>345</v>
      </c>
      <c r="B146" s="25" t="s">
        <v>67</v>
      </c>
      <c r="C146" s="25" t="s">
        <v>68</v>
      </c>
      <c r="D146" s="25" t="s">
        <v>69</v>
      </c>
      <c r="E146" s="25" t="s">
        <v>188</v>
      </c>
      <c r="F146" s="25" t="s">
        <v>185</v>
      </c>
      <c r="G146" s="26" t="n">
        <v>1008.06</v>
      </c>
      <c r="H146" s="27" t="n">
        <v>1238</v>
      </c>
      <c r="I146" s="25" t="s">
        <v>147</v>
      </c>
      <c r="K146" s="25" t="n">
        <v>1983</v>
      </c>
      <c r="L146" s="25" t="s">
        <v>148</v>
      </c>
      <c r="M146" s="25" t="s">
        <v>149</v>
      </c>
      <c r="N146" s="28" t="n">
        <v>55</v>
      </c>
      <c r="O146" s="25" t="s">
        <v>54</v>
      </c>
      <c r="P146" s="29" t="n">
        <v>42869</v>
      </c>
      <c r="Q146" s="29" t="n">
        <v>42877</v>
      </c>
      <c r="R146" s="28" t="n">
        <v>50</v>
      </c>
      <c r="S146" s="28" t="n">
        <f aca="false">IF(O146="Won",R146,IF(O146="Lost",0,N146))</f>
        <v>50</v>
      </c>
      <c r="T146" s="30" t="n">
        <f aca="false">IF(AND(P146&lt;&gt;"",Q146&lt;&gt;""),Q146-P146,"")</f>
        <v>8</v>
      </c>
      <c r="U146" s="30" t="str">
        <f aca="false">IF(AND(O146="Engaging",P146&lt;&gt;""),'Leia-me'!$B$5-P146,"")</f>
        <v/>
      </c>
      <c r="V146" s="25" t="str">
        <f aca="false">IF(O146&lt;&gt;"Engaging","",IF(U146&lt;='Leia-me'!$B$6,"Saudável",IF(U146&lt;='Leia-me'!$B$7,"Esfriando",IF(U146&lt;='Leia-me'!$B$8,"Última chance","Zumbi"))))</f>
        <v/>
      </c>
      <c r="W146" s="25" t="n">
        <f aca="false">IF(O146="Won",1,IF(O146="Lost",0,""))</f>
        <v>1</v>
      </c>
      <c r="Y146" s="25" t="str">
        <f aca="false">IF(E146="","Sim","")</f>
        <v/>
      </c>
    </row>
    <row r="147" customFormat="false" ht="15" hidden="false" customHeight="false" outlineLevel="0" collapsed="false">
      <c r="A147" s="25" t="s">
        <v>346</v>
      </c>
      <c r="B147" s="25" t="s">
        <v>67</v>
      </c>
      <c r="C147" s="25" t="s">
        <v>68</v>
      </c>
      <c r="D147" s="25" t="s">
        <v>69</v>
      </c>
      <c r="E147" s="25" t="s">
        <v>266</v>
      </c>
      <c r="F147" s="25" t="s">
        <v>267</v>
      </c>
      <c r="G147" s="26" t="n">
        <v>2041.73</v>
      </c>
      <c r="H147" s="27" t="n">
        <v>5276</v>
      </c>
      <c r="I147" s="25" t="s">
        <v>147</v>
      </c>
      <c r="K147" s="25" t="n">
        <v>1997</v>
      </c>
      <c r="L147" s="25" t="s">
        <v>148</v>
      </c>
      <c r="M147" s="25" t="s">
        <v>149</v>
      </c>
      <c r="N147" s="28" t="n">
        <v>55</v>
      </c>
      <c r="O147" s="25" t="s">
        <v>55</v>
      </c>
      <c r="P147" s="29" t="n">
        <v>42873</v>
      </c>
      <c r="Q147" s="29" t="n">
        <v>42879</v>
      </c>
      <c r="R147" s="28" t="n">
        <v>0</v>
      </c>
      <c r="S147" s="28" t="n">
        <f aca="false">IF(O147="Won",R147,IF(O147="Lost",0,N147))</f>
        <v>0</v>
      </c>
      <c r="T147" s="30" t="n">
        <f aca="false">IF(AND(P147&lt;&gt;"",Q147&lt;&gt;""),Q147-P147,"")</f>
        <v>6</v>
      </c>
      <c r="U147" s="30" t="str">
        <f aca="false">IF(AND(O147="Engaging",P147&lt;&gt;""),'Leia-me'!$B$5-P147,"")</f>
        <v/>
      </c>
      <c r="V147" s="25" t="str">
        <f aca="false">IF(O147&lt;&gt;"Engaging","",IF(U147&lt;='Leia-me'!$B$6,"Saudável",IF(U147&lt;='Leia-me'!$B$7,"Esfriando",IF(U147&lt;='Leia-me'!$B$8,"Última chance","Zumbi"))))</f>
        <v/>
      </c>
      <c r="W147" s="25" t="n">
        <f aca="false">IF(O147="Won",1,IF(O147="Lost",0,""))</f>
        <v>0</v>
      </c>
      <c r="Y147" s="25" t="str">
        <f aca="false">IF(E147="","Sim","")</f>
        <v/>
      </c>
    </row>
    <row r="148" customFormat="false" ht="15" hidden="false" customHeight="false" outlineLevel="0" collapsed="false">
      <c r="A148" s="25" t="s">
        <v>347</v>
      </c>
      <c r="B148" s="25" t="s">
        <v>67</v>
      </c>
      <c r="C148" s="25" t="s">
        <v>68</v>
      </c>
      <c r="D148" s="25" t="s">
        <v>69</v>
      </c>
      <c r="E148" s="25" t="s">
        <v>145</v>
      </c>
      <c r="F148" s="25" t="s">
        <v>146</v>
      </c>
      <c r="G148" s="26" t="n">
        <v>3922.42</v>
      </c>
      <c r="H148" s="27" t="n">
        <v>6837</v>
      </c>
      <c r="I148" s="25" t="s">
        <v>147</v>
      </c>
      <c r="K148" s="25" t="n">
        <v>1992</v>
      </c>
      <c r="L148" s="25" t="s">
        <v>148</v>
      </c>
      <c r="M148" s="25" t="s">
        <v>149</v>
      </c>
      <c r="N148" s="28" t="n">
        <v>55</v>
      </c>
      <c r="O148" s="25" t="s">
        <v>54</v>
      </c>
      <c r="P148" s="29" t="n">
        <v>42873</v>
      </c>
      <c r="Q148" s="29" t="n">
        <v>42888</v>
      </c>
      <c r="R148" s="28" t="n">
        <v>58</v>
      </c>
      <c r="S148" s="28" t="n">
        <f aca="false">IF(O148="Won",R148,IF(O148="Lost",0,N148))</f>
        <v>58</v>
      </c>
      <c r="T148" s="30" t="n">
        <f aca="false">IF(AND(P148&lt;&gt;"",Q148&lt;&gt;""),Q148-P148,"")</f>
        <v>15</v>
      </c>
      <c r="U148" s="30" t="str">
        <f aca="false">IF(AND(O148="Engaging",P148&lt;&gt;""),'Leia-me'!$B$5-P148,"")</f>
        <v/>
      </c>
      <c r="V148" s="25" t="str">
        <f aca="false">IF(O148&lt;&gt;"Engaging","",IF(U148&lt;='Leia-me'!$B$6,"Saudável",IF(U148&lt;='Leia-me'!$B$7,"Esfriando",IF(U148&lt;='Leia-me'!$B$8,"Última chance","Zumbi"))))</f>
        <v/>
      </c>
      <c r="W148" s="25" t="n">
        <f aca="false">IF(O148="Won",1,IF(O148="Lost",0,""))</f>
        <v>1</v>
      </c>
      <c r="Y148" s="25" t="str">
        <f aca="false">IF(E148="","Sim","")</f>
        <v/>
      </c>
    </row>
    <row r="149" customFormat="false" ht="15" hidden="false" customHeight="false" outlineLevel="0" collapsed="false">
      <c r="A149" s="25" t="s">
        <v>348</v>
      </c>
      <c r="B149" s="25" t="s">
        <v>67</v>
      </c>
      <c r="C149" s="25" t="s">
        <v>68</v>
      </c>
      <c r="D149" s="25" t="s">
        <v>69</v>
      </c>
      <c r="E149" s="25" t="s">
        <v>225</v>
      </c>
      <c r="F149" s="25" t="s">
        <v>211</v>
      </c>
      <c r="G149" s="26" t="n">
        <v>1376.8</v>
      </c>
      <c r="H149" s="27" t="n">
        <v>1165</v>
      </c>
      <c r="I149" s="25" t="s">
        <v>226</v>
      </c>
      <c r="K149" s="25" t="n">
        <v>1988</v>
      </c>
      <c r="L149" s="25" t="s">
        <v>148</v>
      </c>
      <c r="M149" s="25" t="s">
        <v>149</v>
      </c>
      <c r="N149" s="28" t="n">
        <v>55</v>
      </c>
      <c r="O149" s="25" t="s">
        <v>54</v>
      </c>
      <c r="P149" s="29" t="n">
        <v>42873</v>
      </c>
      <c r="Q149" s="29" t="n">
        <v>42993</v>
      </c>
      <c r="R149" s="28" t="n">
        <v>51</v>
      </c>
      <c r="S149" s="28" t="n">
        <f aca="false">IF(O149="Won",R149,IF(O149="Lost",0,N149))</f>
        <v>51</v>
      </c>
      <c r="T149" s="30" t="n">
        <f aca="false">IF(AND(P149&lt;&gt;"",Q149&lt;&gt;""),Q149-P149,"")</f>
        <v>120</v>
      </c>
      <c r="U149" s="30" t="str">
        <f aca="false">IF(AND(O149="Engaging",P149&lt;&gt;""),'Leia-me'!$B$5-P149,"")</f>
        <v/>
      </c>
      <c r="V149" s="25" t="str">
        <f aca="false">IF(O149&lt;&gt;"Engaging","",IF(U149&lt;='Leia-me'!$B$6,"Saudável",IF(U149&lt;='Leia-me'!$B$7,"Esfriando",IF(U149&lt;='Leia-me'!$B$8,"Última chance","Zumbi"))))</f>
        <v/>
      </c>
      <c r="W149" s="25" t="n">
        <f aca="false">IF(O149="Won",1,IF(O149="Lost",0,""))</f>
        <v>1</v>
      </c>
      <c r="Y149" s="25" t="str">
        <f aca="false">IF(E149="","Sim","")</f>
        <v/>
      </c>
    </row>
    <row r="150" customFormat="false" ht="15" hidden="false" customHeight="false" outlineLevel="0" collapsed="false">
      <c r="A150" s="25" t="s">
        <v>349</v>
      </c>
      <c r="B150" s="25" t="s">
        <v>67</v>
      </c>
      <c r="C150" s="25" t="s">
        <v>68</v>
      </c>
      <c r="D150" s="25" t="s">
        <v>69</v>
      </c>
      <c r="E150" s="25" t="s">
        <v>151</v>
      </c>
      <c r="F150" s="25" t="s">
        <v>146</v>
      </c>
      <c r="G150" s="26" t="n">
        <v>587.34</v>
      </c>
      <c r="H150" s="27" t="n">
        <v>1356</v>
      </c>
      <c r="I150" s="25" t="s">
        <v>152</v>
      </c>
      <c r="K150" s="25" t="n">
        <v>2012</v>
      </c>
      <c r="L150" s="25" t="s">
        <v>148</v>
      </c>
      <c r="M150" s="25" t="s">
        <v>149</v>
      </c>
      <c r="N150" s="28" t="n">
        <v>55</v>
      </c>
      <c r="O150" s="25" t="s">
        <v>54</v>
      </c>
      <c r="P150" s="29" t="n">
        <v>42874</v>
      </c>
      <c r="Q150" s="29" t="n">
        <v>42913</v>
      </c>
      <c r="R150" s="28" t="n">
        <v>63</v>
      </c>
      <c r="S150" s="28" t="n">
        <f aca="false">IF(O150="Won",R150,IF(O150="Lost",0,N150))</f>
        <v>63</v>
      </c>
      <c r="T150" s="30" t="n">
        <f aca="false">IF(AND(P150&lt;&gt;"",Q150&lt;&gt;""),Q150-P150,"")</f>
        <v>39</v>
      </c>
      <c r="U150" s="30" t="str">
        <f aca="false">IF(AND(O150="Engaging",P150&lt;&gt;""),'Leia-me'!$B$5-P150,"")</f>
        <v/>
      </c>
      <c r="V150" s="25" t="str">
        <f aca="false">IF(O150&lt;&gt;"Engaging","",IF(U150&lt;='Leia-me'!$B$6,"Saudável",IF(U150&lt;='Leia-me'!$B$7,"Esfriando",IF(U150&lt;='Leia-me'!$B$8,"Última chance","Zumbi"))))</f>
        <v/>
      </c>
      <c r="W150" s="25" t="n">
        <f aca="false">IF(O150="Won",1,IF(O150="Lost",0,""))</f>
        <v>1</v>
      </c>
      <c r="Y150" s="25" t="str">
        <f aca="false">IF(E150="","Sim","")</f>
        <v/>
      </c>
    </row>
    <row r="151" customFormat="false" ht="15" hidden="false" customHeight="false" outlineLevel="0" collapsed="false">
      <c r="A151" s="25" t="s">
        <v>350</v>
      </c>
      <c r="B151" s="25" t="s">
        <v>67</v>
      </c>
      <c r="C151" s="25" t="s">
        <v>68</v>
      </c>
      <c r="D151" s="25" t="s">
        <v>69</v>
      </c>
      <c r="E151" s="25" t="s">
        <v>245</v>
      </c>
      <c r="F151" s="25" t="s">
        <v>185</v>
      </c>
      <c r="G151" s="26" t="n">
        <v>2938.67</v>
      </c>
      <c r="H151" s="27" t="n">
        <v>8775</v>
      </c>
      <c r="I151" s="25" t="s">
        <v>246</v>
      </c>
      <c r="K151" s="25" t="n">
        <v>1987</v>
      </c>
      <c r="L151" s="25" t="s">
        <v>160</v>
      </c>
      <c r="M151" s="25" t="s">
        <v>149</v>
      </c>
      <c r="N151" s="28" t="n">
        <v>3393</v>
      </c>
      <c r="O151" s="25" t="s">
        <v>55</v>
      </c>
      <c r="P151" s="29" t="n">
        <v>42875</v>
      </c>
      <c r="Q151" s="29" t="n">
        <v>42948</v>
      </c>
      <c r="R151" s="28" t="n">
        <v>0</v>
      </c>
      <c r="S151" s="28" t="n">
        <f aca="false">IF(O151="Won",R151,IF(O151="Lost",0,N151))</f>
        <v>0</v>
      </c>
      <c r="T151" s="30" t="n">
        <f aca="false">IF(AND(P151&lt;&gt;"",Q151&lt;&gt;""),Q151-P151,"")</f>
        <v>73</v>
      </c>
      <c r="U151" s="30" t="str">
        <f aca="false">IF(AND(O151="Engaging",P151&lt;&gt;""),'Leia-me'!$B$5-P151,"")</f>
        <v/>
      </c>
      <c r="V151" s="25" t="str">
        <f aca="false">IF(O151&lt;&gt;"Engaging","",IF(U151&lt;='Leia-me'!$B$6,"Saudável",IF(U151&lt;='Leia-me'!$B$7,"Esfriando",IF(U151&lt;='Leia-me'!$B$8,"Última chance","Zumbi"))))</f>
        <v/>
      </c>
      <c r="W151" s="25" t="n">
        <f aca="false">IF(O151="Won",1,IF(O151="Lost",0,""))</f>
        <v>0</v>
      </c>
      <c r="Y151" s="25" t="str">
        <f aca="false">IF(E151="","Sim","")</f>
        <v/>
      </c>
    </row>
    <row r="152" customFormat="false" ht="15" hidden="false" customHeight="false" outlineLevel="0" collapsed="false">
      <c r="A152" s="25" t="s">
        <v>351</v>
      </c>
      <c r="B152" s="25" t="s">
        <v>67</v>
      </c>
      <c r="C152" s="25" t="s">
        <v>68</v>
      </c>
      <c r="D152" s="25" t="s">
        <v>69</v>
      </c>
      <c r="E152" s="25" t="s">
        <v>151</v>
      </c>
      <c r="F152" s="25" t="s">
        <v>146</v>
      </c>
      <c r="G152" s="26" t="n">
        <v>587.34</v>
      </c>
      <c r="H152" s="27" t="n">
        <v>1356</v>
      </c>
      <c r="I152" s="25" t="s">
        <v>152</v>
      </c>
      <c r="K152" s="25" t="n">
        <v>2012</v>
      </c>
      <c r="L152" s="25" t="s">
        <v>186</v>
      </c>
      <c r="M152" s="25" t="s">
        <v>171</v>
      </c>
      <c r="N152" s="28" t="n">
        <v>550</v>
      </c>
      <c r="O152" s="25" t="s">
        <v>54</v>
      </c>
      <c r="P152" s="29" t="n">
        <v>42876</v>
      </c>
      <c r="Q152" s="29" t="n">
        <v>42958</v>
      </c>
      <c r="R152" s="28" t="n">
        <v>475</v>
      </c>
      <c r="S152" s="28" t="n">
        <f aca="false">IF(O152="Won",R152,IF(O152="Lost",0,N152))</f>
        <v>475</v>
      </c>
      <c r="T152" s="30" t="n">
        <f aca="false">IF(AND(P152&lt;&gt;"",Q152&lt;&gt;""),Q152-P152,"")</f>
        <v>82</v>
      </c>
      <c r="U152" s="30" t="str">
        <f aca="false">IF(AND(O152="Engaging",P152&lt;&gt;""),'Leia-me'!$B$5-P152,"")</f>
        <v/>
      </c>
      <c r="V152" s="25" t="str">
        <f aca="false">IF(O152&lt;&gt;"Engaging","",IF(U152&lt;='Leia-me'!$B$6,"Saudável",IF(U152&lt;='Leia-me'!$B$7,"Esfriando",IF(U152&lt;='Leia-me'!$B$8,"Última chance","Zumbi"))))</f>
        <v/>
      </c>
      <c r="W152" s="25" t="n">
        <f aca="false">IF(O152="Won",1,IF(O152="Lost",0,""))</f>
        <v>1</v>
      </c>
      <c r="Y152" s="25" t="str">
        <f aca="false">IF(E152="","Sim","")</f>
        <v/>
      </c>
    </row>
    <row r="153" customFormat="false" ht="15" hidden="false" customHeight="false" outlineLevel="0" collapsed="false">
      <c r="A153" s="25" t="s">
        <v>352</v>
      </c>
      <c r="B153" s="25" t="s">
        <v>67</v>
      </c>
      <c r="C153" s="25" t="s">
        <v>68</v>
      </c>
      <c r="D153" s="25" t="s">
        <v>69</v>
      </c>
      <c r="E153" s="25" t="s">
        <v>145</v>
      </c>
      <c r="F153" s="25" t="s">
        <v>146</v>
      </c>
      <c r="G153" s="26" t="n">
        <v>3922.42</v>
      </c>
      <c r="H153" s="27" t="n">
        <v>6837</v>
      </c>
      <c r="I153" s="25" t="s">
        <v>147</v>
      </c>
      <c r="K153" s="25" t="n">
        <v>1992</v>
      </c>
      <c r="L153" s="25" t="s">
        <v>160</v>
      </c>
      <c r="M153" s="25" t="s">
        <v>149</v>
      </c>
      <c r="N153" s="28" t="n">
        <v>3393</v>
      </c>
      <c r="O153" s="25" t="s">
        <v>54</v>
      </c>
      <c r="P153" s="29" t="n">
        <v>42876</v>
      </c>
      <c r="Q153" s="29" t="n">
        <v>42950</v>
      </c>
      <c r="R153" s="28" t="n">
        <v>3031</v>
      </c>
      <c r="S153" s="28" t="n">
        <f aca="false">IF(O153="Won",R153,IF(O153="Lost",0,N153))</f>
        <v>3031</v>
      </c>
      <c r="T153" s="30" t="n">
        <f aca="false">IF(AND(P153&lt;&gt;"",Q153&lt;&gt;""),Q153-P153,"")</f>
        <v>74</v>
      </c>
      <c r="U153" s="30" t="str">
        <f aca="false">IF(AND(O153="Engaging",P153&lt;&gt;""),'Leia-me'!$B$5-P153,"")</f>
        <v/>
      </c>
      <c r="V153" s="25" t="str">
        <f aca="false">IF(O153&lt;&gt;"Engaging","",IF(U153&lt;='Leia-me'!$B$6,"Saudável",IF(U153&lt;='Leia-me'!$B$7,"Esfriando",IF(U153&lt;='Leia-me'!$B$8,"Última chance","Zumbi"))))</f>
        <v/>
      </c>
      <c r="W153" s="25" t="n">
        <f aca="false">IF(O153="Won",1,IF(O153="Lost",0,""))</f>
        <v>1</v>
      </c>
      <c r="Y153" s="25" t="str">
        <f aca="false">IF(E153="","Sim","")</f>
        <v/>
      </c>
    </row>
    <row r="154" customFormat="false" ht="15" hidden="false" customHeight="false" outlineLevel="0" collapsed="false">
      <c r="A154" s="25" t="s">
        <v>353</v>
      </c>
      <c r="B154" s="25" t="s">
        <v>67</v>
      </c>
      <c r="C154" s="25" t="s">
        <v>68</v>
      </c>
      <c r="D154" s="25" t="s">
        <v>69</v>
      </c>
      <c r="E154" s="25" t="s">
        <v>180</v>
      </c>
      <c r="F154" s="25" t="s">
        <v>146</v>
      </c>
      <c r="G154" s="26" t="n">
        <v>3178.24</v>
      </c>
      <c r="H154" s="27" t="n">
        <v>4540</v>
      </c>
      <c r="I154" s="25" t="s">
        <v>147</v>
      </c>
      <c r="K154" s="25" t="n">
        <v>2002</v>
      </c>
      <c r="L154" s="25" t="s">
        <v>178</v>
      </c>
      <c r="M154" s="25" t="s">
        <v>171</v>
      </c>
      <c r="N154" s="28" t="n">
        <v>5482</v>
      </c>
      <c r="O154" s="25" t="s">
        <v>55</v>
      </c>
      <c r="P154" s="29" t="n">
        <v>42877</v>
      </c>
      <c r="Q154" s="29" t="n">
        <v>42886</v>
      </c>
      <c r="R154" s="28" t="n">
        <v>0</v>
      </c>
      <c r="S154" s="28" t="n">
        <f aca="false">IF(O154="Won",R154,IF(O154="Lost",0,N154))</f>
        <v>0</v>
      </c>
      <c r="T154" s="30" t="n">
        <f aca="false">IF(AND(P154&lt;&gt;"",Q154&lt;&gt;""),Q154-P154,"")</f>
        <v>9</v>
      </c>
      <c r="U154" s="30" t="str">
        <f aca="false">IF(AND(O154="Engaging",P154&lt;&gt;""),'Leia-me'!$B$5-P154,"")</f>
        <v/>
      </c>
      <c r="V154" s="25" t="str">
        <f aca="false">IF(O154&lt;&gt;"Engaging","",IF(U154&lt;='Leia-me'!$B$6,"Saudável",IF(U154&lt;='Leia-me'!$B$7,"Esfriando",IF(U154&lt;='Leia-me'!$B$8,"Última chance","Zumbi"))))</f>
        <v/>
      </c>
      <c r="W154" s="25" t="n">
        <f aca="false">IF(O154="Won",1,IF(O154="Lost",0,""))</f>
        <v>0</v>
      </c>
      <c r="Y154" s="25" t="str">
        <f aca="false">IF(E154="","Sim","")</f>
        <v/>
      </c>
    </row>
    <row r="155" customFormat="false" ht="15" hidden="false" customHeight="false" outlineLevel="0" collapsed="false">
      <c r="A155" s="25" t="s">
        <v>354</v>
      </c>
      <c r="B155" s="25" t="s">
        <v>67</v>
      </c>
      <c r="C155" s="25" t="s">
        <v>68</v>
      </c>
      <c r="D155" s="25" t="s">
        <v>69</v>
      </c>
      <c r="E155" s="25" t="s">
        <v>164</v>
      </c>
      <c r="F155" s="25" t="s">
        <v>165</v>
      </c>
      <c r="G155" s="26" t="n">
        <v>217.87</v>
      </c>
      <c r="H155" s="27" t="n">
        <v>551</v>
      </c>
      <c r="I155" s="25" t="s">
        <v>147</v>
      </c>
      <c r="K155" s="25" t="n">
        <v>1998</v>
      </c>
      <c r="L155" s="25" t="s">
        <v>148</v>
      </c>
      <c r="M155" s="25" t="s">
        <v>149</v>
      </c>
      <c r="N155" s="28" t="n">
        <v>55</v>
      </c>
      <c r="O155" s="25" t="s">
        <v>55</v>
      </c>
      <c r="P155" s="29" t="n">
        <v>42880</v>
      </c>
      <c r="Q155" s="29" t="n">
        <v>42960</v>
      </c>
      <c r="R155" s="28" t="n">
        <v>0</v>
      </c>
      <c r="S155" s="28" t="n">
        <f aca="false">IF(O155="Won",R155,IF(O155="Lost",0,N155))</f>
        <v>0</v>
      </c>
      <c r="T155" s="30" t="n">
        <f aca="false">IF(AND(P155&lt;&gt;"",Q155&lt;&gt;""),Q155-P155,"")</f>
        <v>80</v>
      </c>
      <c r="U155" s="30" t="str">
        <f aca="false">IF(AND(O155="Engaging",P155&lt;&gt;""),'Leia-me'!$B$5-P155,"")</f>
        <v/>
      </c>
      <c r="V155" s="25" t="str">
        <f aca="false">IF(O155&lt;&gt;"Engaging","",IF(U155&lt;='Leia-me'!$B$6,"Saudável",IF(U155&lt;='Leia-me'!$B$7,"Esfriando",IF(U155&lt;='Leia-me'!$B$8,"Última chance","Zumbi"))))</f>
        <v/>
      </c>
      <c r="W155" s="25" t="n">
        <f aca="false">IF(O155="Won",1,IF(O155="Lost",0,""))</f>
        <v>0</v>
      </c>
      <c r="Y155" s="25" t="str">
        <f aca="false">IF(E155="","Sim","")</f>
        <v/>
      </c>
    </row>
    <row r="156" customFormat="false" ht="15" hidden="false" customHeight="false" outlineLevel="0" collapsed="false">
      <c r="A156" s="25" t="s">
        <v>355</v>
      </c>
      <c r="B156" s="25" t="s">
        <v>67</v>
      </c>
      <c r="C156" s="25" t="s">
        <v>68</v>
      </c>
      <c r="D156" s="25" t="s">
        <v>69</v>
      </c>
      <c r="E156" s="25" t="s">
        <v>237</v>
      </c>
      <c r="F156" s="25" t="s">
        <v>192</v>
      </c>
      <c r="G156" s="26" t="n">
        <v>4618</v>
      </c>
      <c r="H156" s="27" t="n">
        <v>10083</v>
      </c>
      <c r="I156" s="25" t="s">
        <v>147</v>
      </c>
      <c r="K156" s="25" t="n">
        <v>1982</v>
      </c>
      <c r="L156" s="25" t="s">
        <v>170</v>
      </c>
      <c r="M156" s="25" t="s">
        <v>171</v>
      </c>
      <c r="N156" s="28" t="n">
        <v>1096</v>
      </c>
      <c r="O156" s="25" t="s">
        <v>55</v>
      </c>
      <c r="P156" s="29" t="n">
        <v>42881</v>
      </c>
      <c r="Q156" s="29" t="n">
        <v>42962</v>
      </c>
      <c r="R156" s="28" t="n">
        <v>0</v>
      </c>
      <c r="S156" s="28" t="n">
        <f aca="false">IF(O156="Won",R156,IF(O156="Lost",0,N156))</f>
        <v>0</v>
      </c>
      <c r="T156" s="30" t="n">
        <f aca="false">IF(AND(P156&lt;&gt;"",Q156&lt;&gt;""),Q156-P156,"")</f>
        <v>81</v>
      </c>
      <c r="U156" s="30" t="str">
        <f aca="false">IF(AND(O156="Engaging",P156&lt;&gt;""),'Leia-me'!$B$5-P156,"")</f>
        <v/>
      </c>
      <c r="V156" s="25" t="str">
        <f aca="false">IF(O156&lt;&gt;"Engaging","",IF(U156&lt;='Leia-me'!$B$6,"Saudável",IF(U156&lt;='Leia-me'!$B$7,"Esfriando",IF(U156&lt;='Leia-me'!$B$8,"Última chance","Zumbi"))))</f>
        <v/>
      </c>
      <c r="W156" s="25" t="n">
        <f aca="false">IF(O156="Won",1,IF(O156="Lost",0,""))</f>
        <v>0</v>
      </c>
      <c r="Y156" s="25" t="str">
        <f aca="false">IF(E156="","Sim","")</f>
        <v/>
      </c>
    </row>
    <row r="157" customFormat="false" ht="15" hidden="false" customHeight="false" outlineLevel="0" collapsed="false">
      <c r="A157" s="25" t="s">
        <v>356</v>
      </c>
      <c r="B157" s="25" t="s">
        <v>67</v>
      </c>
      <c r="C157" s="25" t="s">
        <v>68</v>
      </c>
      <c r="D157" s="25" t="s">
        <v>69</v>
      </c>
      <c r="E157" s="25" t="s">
        <v>245</v>
      </c>
      <c r="F157" s="25" t="s">
        <v>185</v>
      </c>
      <c r="G157" s="26" t="n">
        <v>2938.67</v>
      </c>
      <c r="H157" s="27" t="n">
        <v>8775</v>
      </c>
      <c r="I157" s="25" t="s">
        <v>246</v>
      </c>
      <c r="K157" s="25" t="n">
        <v>1987</v>
      </c>
      <c r="L157" s="25" t="s">
        <v>160</v>
      </c>
      <c r="M157" s="25" t="s">
        <v>149</v>
      </c>
      <c r="N157" s="28" t="n">
        <v>3393</v>
      </c>
      <c r="O157" s="25" t="s">
        <v>55</v>
      </c>
      <c r="P157" s="29" t="n">
        <v>42881</v>
      </c>
      <c r="Q157" s="29" t="n">
        <v>42966</v>
      </c>
      <c r="R157" s="28" t="n">
        <v>0</v>
      </c>
      <c r="S157" s="28" t="n">
        <f aca="false">IF(O157="Won",R157,IF(O157="Lost",0,N157))</f>
        <v>0</v>
      </c>
      <c r="T157" s="30" t="n">
        <f aca="false">IF(AND(P157&lt;&gt;"",Q157&lt;&gt;""),Q157-P157,"")</f>
        <v>85</v>
      </c>
      <c r="U157" s="30" t="str">
        <f aca="false">IF(AND(O157="Engaging",P157&lt;&gt;""),'Leia-me'!$B$5-P157,"")</f>
        <v/>
      </c>
      <c r="V157" s="25" t="str">
        <f aca="false">IF(O157&lt;&gt;"Engaging","",IF(U157&lt;='Leia-me'!$B$6,"Saudável",IF(U157&lt;='Leia-me'!$B$7,"Esfriando",IF(U157&lt;='Leia-me'!$B$8,"Última chance","Zumbi"))))</f>
        <v/>
      </c>
      <c r="W157" s="25" t="n">
        <f aca="false">IF(O157="Won",1,IF(O157="Lost",0,""))</f>
        <v>0</v>
      </c>
      <c r="Y157" s="25" t="str">
        <f aca="false">IF(E157="","Sim","")</f>
        <v/>
      </c>
    </row>
    <row r="158" customFormat="false" ht="15" hidden="false" customHeight="false" outlineLevel="0" collapsed="false">
      <c r="A158" s="25" t="s">
        <v>357</v>
      </c>
      <c r="B158" s="25" t="s">
        <v>67</v>
      </c>
      <c r="C158" s="25" t="s">
        <v>68</v>
      </c>
      <c r="D158" s="25" t="s">
        <v>69</v>
      </c>
      <c r="E158" s="25" t="s">
        <v>173</v>
      </c>
      <c r="F158" s="25" t="s">
        <v>146</v>
      </c>
      <c r="G158" s="26" t="n">
        <v>647.18</v>
      </c>
      <c r="H158" s="27" t="n">
        <v>1185</v>
      </c>
      <c r="I158" s="25" t="s">
        <v>174</v>
      </c>
      <c r="K158" s="25" t="n">
        <v>1986</v>
      </c>
      <c r="L158" s="25" t="s">
        <v>148</v>
      </c>
      <c r="M158" s="25" t="s">
        <v>149</v>
      </c>
      <c r="N158" s="28" t="n">
        <v>55</v>
      </c>
      <c r="O158" s="25" t="s">
        <v>55</v>
      </c>
      <c r="P158" s="29" t="n">
        <v>42882</v>
      </c>
      <c r="Q158" s="29" t="n">
        <v>42971</v>
      </c>
      <c r="R158" s="28" t="n">
        <v>0</v>
      </c>
      <c r="S158" s="28" t="n">
        <f aca="false">IF(O158="Won",R158,IF(O158="Lost",0,N158))</f>
        <v>0</v>
      </c>
      <c r="T158" s="30" t="n">
        <f aca="false">IF(AND(P158&lt;&gt;"",Q158&lt;&gt;""),Q158-P158,"")</f>
        <v>89</v>
      </c>
      <c r="U158" s="30" t="str">
        <f aca="false">IF(AND(O158="Engaging",P158&lt;&gt;""),'Leia-me'!$B$5-P158,"")</f>
        <v/>
      </c>
      <c r="V158" s="25" t="str">
        <f aca="false">IF(O158&lt;&gt;"Engaging","",IF(U158&lt;='Leia-me'!$B$6,"Saudável",IF(U158&lt;='Leia-me'!$B$7,"Esfriando",IF(U158&lt;='Leia-me'!$B$8,"Última chance","Zumbi"))))</f>
        <v/>
      </c>
      <c r="W158" s="25" t="n">
        <f aca="false">IF(O158="Won",1,IF(O158="Lost",0,""))</f>
        <v>0</v>
      </c>
      <c r="Y158" s="25" t="str">
        <f aca="false">IF(E158="","Sim","")</f>
        <v/>
      </c>
    </row>
    <row r="159" customFormat="false" ht="15" hidden="false" customHeight="false" outlineLevel="0" collapsed="false">
      <c r="A159" s="25" t="s">
        <v>358</v>
      </c>
      <c r="B159" s="25" t="s">
        <v>67</v>
      </c>
      <c r="C159" s="25" t="s">
        <v>68</v>
      </c>
      <c r="D159" s="25" t="s">
        <v>69</v>
      </c>
      <c r="E159" s="25" t="s">
        <v>184</v>
      </c>
      <c r="F159" s="25" t="s">
        <v>185</v>
      </c>
      <c r="G159" s="26" t="n">
        <v>1520.66</v>
      </c>
      <c r="H159" s="27" t="n">
        <v>1806</v>
      </c>
      <c r="I159" s="25" t="s">
        <v>147</v>
      </c>
      <c r="K159" s="25" t="n">
        <v>2005</v>
      </c>
      <c r="L159" s="25" t="s">
        <v>186</v>
      </c>
      <c r="M159" s="25" t="s">
        <v>171</v>
      </c>
      <c r="N159" s="28" t="n">
        <v>550</v>
      </c>
      <c r="O159" s="25" t="s">
        <v>54</v>
      </c>
      <c r="P159" s="29" t="n">
        <v>42882</v>
      </c>
      <c r="Q159" s="29" t="n">
        <v>42981</v>
      </c>
      <c r="R159" s="28" t="n">
        <v>576</v>
      </c>
      <c r="S159" s="28" t="n">
        <f aca="false">IF(O159="Won",R159,IF(O159="Lost",0,N159))</f>
        <v>576</v>
      </c>
      <c r="T159" s="30" t="n">
        <f aca="false">IF(AND(P159&lt;&gt;"",Q159&lt;&gt;""),Q159-P159,"")</f>
        <v>99</v>
      </c>
      <c r="U159" s="30" t="str">
        <f aca="false">IF(AND(O159="Engaging",P159&lt;&gt;""),'Leia-me'!$B$5-P159,"")</f>
        <v/>
      </c>
      <c r="V159" s="25" t="str">
        <f aca="false">IF(O159&lt;&gt;"Engaging","",IF(U159&lt;='Leia-me'!$B$6,"Saudável",IF(U159&lt;='Leia-me'!$B$7,"Esfriando",IF(U159&lt;='Leia-me'!$B$8,"Última chance","Zumbi"))))</f>
        <v/>
      </c>
      <c r="W159" s="25" t="n">
        <f aca="false">IF(O159="Won",1,IF(O159="Lost",0,""))</f>
        <v>1</v>
      </c>
      <c r="Y159" s="25" t="str">
        <f aca="false">IF(E159="","Sim","")</f>
        <v/>
      </c>
    </row>
    <row r="160" customFormat="false" ht="15" hidden="false" customHeight="false" outlineLevel="0" collapsed="false">
      <c r="A160" s="25" t="s">
        <v>359</v>
      </c>
      <c r="B160" s="25" t="s">
        <v>67</v>
      </c>
      <c r="C160" s="25" t="s">
        <v>68</v>
      </c>
      <c r="D160" s="25" t="s">
        <v>69</v>
      </c>
      <c r="E160" s="25" t="s">
        <v>176</v>
      </c>
      <c r="F160" s="25" t="s">
        <v>177</v>
      </c>
      <c r="G160" s="26" t="n">
        <v>1698.2</v>
      </c>
      <c r="H160" s="27" t="n">
        <v>3798</v>
      </c>
      <c r="I160" s="25" t="s">
        <v>147</v>
      </c>
      <c r="K160" s="25" t="n">
        <v>1987</v>
      </c>
      <c r="L160" s="25" t="s">
        <v>148</v>
      </c>
      <c r="M160" s="25" t="s">
        <v>149</v>
      </c>
      <c r="N160" s="28" t="n">
        <v>55</v>
      </c>
      <c r="O160" s="25" t="s">
        <v>54</v>
      </c>
      <c r="P160" s="29" t="n">
        <v>42882</v>
      </c>
      <c r="Q160" s="29" t="n">
        <v>42968</v>
      </c>
      <c r="R160" s="28" t="n">
        <v>57</v>
      </c>
      <c r="S160" s="28" t="n">
        <f aca="false">IF(O160="Won",R160,IF(O160="Lost",0,N160))</f>
        <v>57</v>
      </c>
      <c r="T160" s="30" t="n">
        <f aca="false">IF(AND(P160&lt;&gt;"",Q160&lt;&gt;""),Q160-P160,"")</f>
        <v>86</v>
      </c>
      <c r="U160" s="30" t="str">
        <f aca="false">IF(AND(O160="Engaging",P160&lt;&gt;""),'Leia-me'!$B$5-P160,"")</f>
        <v/>
      </c>
      <c r="V160" s="25" t="str">
        <f aca="false">IF(O160&lt;&gt;"Engaging","",IF(U160&lt;='Leia-me'!$B$6,"Saudável",IF(U160&lt;='Leia-me'!$B$7,"Esfriando",IF(U160&lt;='Leia-me'!$B$8,"Última chance","Zumbi"))))</f>
        <v/>
      </c>
      <c r="W160" s="25" t="n">
        <f aca="false">IF(O160="Won",1,IF(O160="Lost",0,""))</f>
        <v>1</v>
      </c>
      <c r="Y160" s="25" t="str">
        <f aca="false">IF(E160="","Sim","")</f>
        <v/>
      </c>
    </row>
    <row r="161" customFormat="false" ht="15" hidden="false" customHeight="false" outlineLevel="0" collapsed="false">
      <c r="A161" s="25" t="s">
        <v>360</v>
      </c>
      <c r="B161" s="25" t="s">
        <v>67</v>
      </c>
      <c r="C161" s="25" t="s">
        <v>68</v>
      </c>
      <c r="D161" s="25" t="s">
        <v>69</v>
      </c>
      <c r="E161" s="25" t="s">
        <v>215</v>
      </c>
      <c r="F161" s="25" t="s">
        <v>177</v>
      </c>
      <c r="G161" s="26" t="n">
        <v>1102.43</v>
      </c>
      <c r="H161" s="27" t="n">
        <v>1759</v>
      </c>
      <c r="I161" s="25" t="s">
        <v>147</v>
      </c>
      <c r="K161" s="25" t="n">
        <v>2006</v>
      </c>
      <c r="L161" s="25" t="s">
        <v>186</v>
      </c>
      <c r="M161" s="25" t="s">
        <v>171</v>
      </c>
      <c r="N161" s="28" t="n">
        <v>550</v>
      </c>
      <c r="O161" s="25" t="s">
        <v>55</v>
      </c>
      <c r="P161" s="29" t="n">
        <v>42883</v>
      </c>
      <c r="Q161" s="29" t="n">
        <v>42967</v>
      </c>
      <c r="R161" s="28" t="n">
        <v>0</v>
      </c>
      <c r="S161" s="28" t="n">
        <f aca="false">IF(O161="Won",R161,IF(O161="Lost",0,N161))</f>
        <v>0</v>
      </c>
      <c r="T161" s="30" t="n">
        <f aca="false">IF(AND(P161&lt;&gt;"",Q161&lt;&gt;""),Q161-P161,"")</f>
        <v>84</v>
      </c>
      <c r="U161" s="30" t="str">
        <f aca="false">IF(AND(O161="Engaging",P161&lt;&gt;""),'Leia-me'!$B$5-P161,"")</f>
        <v/>
      </c>
      <c r="V161" s="25" t="str">
        <f aca="false">IF(O161&lt;&gt;"Engaging","",IF(U161&lt;='Leia-me'!$B$6,"Saudável",IF(U161&lt;='Leia-me'!$B$7,"Esfriando",IF(U161&lt;='Leia-me'!$B$8,"Última chance","Zumbi"))))</f>
        <v/>
      </c>
      <c r="W161" s="25" t="n">
        <f aca="false">IF(O161="Won",1,IF(O161="Lost",0,""))</f>
        <v>0</v>
      </c>
      <c r="Y161" s="25" t="str">
        <f aca="false">IF(E161="","Sim","")</f>
        <v/>
      </c>
    </row>
    <row r="162" customFormat="false" ht="15" hidden="false" customHeight="false" outlineLevel="0" collapsed="false">
      <c r="A162" s="25" t="s">
        <v>361</v>
      </c>
      <c r="B162" s="25" t="s">
        <v>67</v>
      </c>
      <c r="C162" s="25" t="s">
        <v>68</v>
      </c>
      <c r="D162" s="25" t="s">
        <v>69</v>
      </c>
      <c r="E162" s="25" t="s">
        <v>210</v>
      </c>
      <c r="F162" s="25" t="s">
        <v>211</v>
      </c>
      <c r="G162" s="26" t="n">
        <v>718.62</v>
      </c>
      <c r="H162" s="27" t="n">
        <v>2448</v>
      </c>
      <c r="I162" s="25" t="s">
        <v>147</v>
      </c>
      <c r="K162" s="25" t="n">
        <v>2001</v>
      </c>
      <c r="L162" s="25" t="s">
        <v>170</v>
      </c>
      <c r="M162" s="25" t="s">
        <v>171</v>
      </c>
      <c r="N162" s="28" t="n">
        <v>1096</v>
      </c>
      <c r="O162" s="25" t="s">
        <v>55</v>
      </c>
      <c r="P162" s="29" t="n">
        <v>42883</v>
      </c>
      <c r="Q162" s="29" t="n">
        <v>42899</v>
      </c>
      <c r="R162" s="28" t="n">
        <v>0</v>
      </c>
      <c r="S162" s="28" t="n">
        <f aca="false">IF(O162="Won",R162,IF(O162="Lost",0,N162))</f>
        <v>0</v>
      </c>
      <c r="T162" s="30" t="n">
        <f aca="false">IF(AND(P162&lt;&gt;"",Q162&lt;&gt;""),Q162-P162,"")</f>
        <v>16</v>
      </c>
      <c r="U162" s="30" t="str">
        <f aca="false">IF(AND(O162="Engaging",P162&lt;&gt;""),'Leia-me'!$B$5-P162,"")</f>
        <v/>
      </c>
      <c r="V162" s="25" t="str">
        <f aca="false">IF(O162&lt;&gt;"Engaging","",IF(U162&lt;='Leia-me'!$B$6,"Saudável",IF(U162&lt;='Leia-me'!$B$7,"Esfriando",IF(U162&lt;='Leia-me'!$B$8,"Última chance","Zumbi"))))</f>
        <v/>
      </c>
      <c r="W162" s="25" t="n">
        <f aca="false">IF(O162="Won",1,IF(O162="Lost",0,""))</f>
        <v>0</v>
      </c>
      <c r="Y162" s="25" t="str">
        <f aca="false">IF(E162="","Sim","")</f>
        <v/>
      </c>
    </row>
    <row r="163" customFormat="false" ht="15" hidden="false" customHeight="false" outlineLevel="0" collapsed="false">
      <c r="A163" s="25" t="s">
        <v>362</v>
      </c>
      <c r="B163" s="25" t="s">
        <v>67</v>
      </c>
      <c r="C163" s="25" t="s">
        <v>68</v>
      </c>
      <c r="D163" s="25" t="s">
        <v>69</v>
      </c>
      <c r="E163" s="25" t="s">
        <v>248</v>
      </c>
      <c r="F163" s="25" t="s">
        <v>211</v>
      </c>
      <c r="G163" s="26" t="n">
        <v>894.33</v>
      </c>
      <c r="H163" s="27" t="n">
        <v>1635</v>
      </c>
      <c r="I163" s="25" t="s">
        <v>249</v>
      </c>
      <c r="K163" s="25" t="n">
        <v>2007</v>
      </c>
      <c r="L163" s="25" t="s">
        <v>186</v>
      </c>
      <c r="M163" s="25" t="s">
        <v>171</v>
      </c>
      <c r="N163" s="28" t="n">
        <v>550</v>
      </c>
      <c r="O163" s="25" t="s">
        <v>54</v>
      </c>
      <c r="P163" s="29" t="n">
        <v>42884</v>
      </c>
      <c r="Q163" s="29" t="n">
        <v>42897</v>
      </c>
      <c r="R163" s="28" t="n">
        <v>497</v>
      </c>
      <c r="S163" s="28" t="n">
        <f aca="false">IF(O163="Won",R163,IF(O163="Lost",0,N163))</f>
        <v>497</v>
      </c>
      <c r="T163" s="30" t="n">
        <f aca="false">IF(AND(P163&lt;&gt;"",Q163&lt;&gt;""),Q163-P163,"")</f>
        <v>13</v>
      </c>
      <c r="U163" s="30" t="str">
        <f aca="false">IF(AND(O163="Engaging",P163&lt;&gt;""),'Leia-me'!$B$5-P163,"")</f>
        <v/>
      </c>
      <c r="V163" s="25" t="str">
        <f aca="false">IF(O163&lt;&gt;"Engaging","",IF(U163&lt;='Leia-me'!$B$6,"Saudável",IF(U163&lt;='Leia-me'!$B$7,"Esfriando",IF(U163&lt;='Leia-me'!$B$8,"Última chance","Zumbi"))))</f>
        <v/>
      </c>
      <c r="W163" s="25" t="n">
        <f aca="false">IF(O163="Won",1,IF(O163="Lost",0,""))</f>
        <v>1</v>
      </c>
      <c r="Y163" s="25" t="str">
        <f aca="false">IF(E163="","Sim","")</f>
        <v/>
      </c>
    </row>
    <row r="164" customFormat="false" ht="15" hidden="false" customHeight="false" outlineLevel="0" collapsed="false">
      <c r="A164" s="25" t="s">
        <v>363</v>
      </c>
      <c r="B164" s="25" t="s">
        <v>67</v>
      </c>
      <c r="C164" s="25" t="s">
        <v>68</v>
      </c>
      <c r="D164" s="25" t="s">
        <v>69</v>
      </c>
      <c r="E164" s="25" t="s">
        <v>180</v>
      </c>
      <c r="F164" s="25" t="s">
        <v>146</v>
      </c>
      <c r="G164" s="26" t="n">
        <v>3178.24</v>
      </c>
      <c r="H164" s="27" t="n">
        <v>4540</v>
      </c>
      <c r="I164" s="25" t="s">
        <v>147</v>
      </c>
      <c r="K164" s="25" t="n">
        <v>2002</v>
      </c>
      <c r="L164" s="25" t="s">
        <v>186</v>
      </c>
      <c r="M164" s="25" t="s">
        <v>171</v>
      </c>
      <c r="N164" s="28" t="n">
        <v>550</v>
      </c>
      <c r="O164" s="25" t="s">
        <v>54</v>
      </c>
      <c r="P164" s="29" t="n">
        <v>42887</v>
      </c>
      <c r="Q164" s="29" t="n">
        <v>42894</v>
      </c>
      <c r="R164" s="28" t="n">
        <v>523</v>
      </c>
      <c r="S164" s="28" t="n">
        <f aca="false">IF(O164="Won",R164,IF(O164="Lost",0,N164))</f>
        <v>523</v>
      </c>
      <c r="T164" s="30" t="n">
        <f aca="false">IF(AND(P164&lt;&gt;"",Q164&lt;&gt;""),Q164-P164,"")</f>
        <v>7</v>
      </c>
      <c r="U164" s="30" t="str">
        <f aca="false">IF(AND(O164="Engaging",P164&lt;&gt;""),'Leia-me'!$B$5-P164,"")</f>
        <v/>
      </c>
      <c r="V164" s="25" t="str">
        <f aca="false">IF(O164&lt;&gt;"Engaging","",IF(U164&lt;='Leia-me'!$B$6,"Saudável",IF(U164&lt;='Leia-me'!$B$7,"Esfriando",IF(U164&lt;='Leia-me'!$B$8,"Última chance","Zumbi"))))</f>
        <v/>
      </c>
      <c r="W164" s="25" t="n">
        <f aca="false">IF(O164="Won",1,IF(O164="Lost",0,""))</f>
        <v>1</v>
      </c>
      <c r="Y164" s="25" t="str">
        <f aca="false">IF(E164="","Sim","")</f>
        <v/>
      </c>
    </row>
    <row r="165" customFormat="false" ht="15" hidden="false" customHeight="false" outlineLevel="0" collapsed="false">
      <c r="A165" s="25" t="s">
        <v>364</v>
      </c>
      <c r="B165" s="25" t="s">
        <v>67</v>
      </c>
      <c r="C165" s="25" t="s">
        <v>68</v>
      </c>
      <c r="D165" s="25" t="s">
        <v>69</v>
      </c>
      <c r="E165" s="25" t="s">
        <v>195</v>
      </c>
      <c r="F165" s="25" t="s">
        <v>185</v>
      </c>
      <c r="G165" s="26" t="n">
        <v>8170.38</v>
      </c>
      <c r="H165" s="27" t="n">
        <v>16499</v>
      </c>
      <c r="I165" s="25" t="s">
        <v>196</v>
      </c>
      <c r="K165" s="25" t="n">
        <v>1997</v>
      </c>
      <c r="L165" s="25" t="s">
        <v>148</v>
      </c>
      <c r="M165" s="25" t="s">
        <v>149</v>
      </c>
      <c r="N165" s="28" t="n">
        <v>55</v>
      </c>
      <c r="O165" s="25" t="s">
        <v>54</v>
      </c>
      <c r="P165" s="29" t="n">
        <v>42887</v>
      </c>
      <c r="Q165" s="29" t="n">
        <v>42897</v>
      </c>
      <c r="R165" s="28" t="n">
        <v>63</v>
      </c>
      <c r="S165" s="28" t="n">
        <f aca="false">IF(O165="Won",R165,IF(O165="Lost",0,N165))</f>
        <v>63</v>
      </c>
      <c r="T165" s="30" t="n">
        <f aca="false">IF(AND(P165&lt;&gt;"",Q165&lt;&gt;""),Q165-P165,"")</f>
        <v>10</v>
      </c>
      <c r="U165" s="30" t="str">
        <f aca="false">IF(AND(O165="Engaging",P165&lt;&gt;""),'Leia-me'!$B$5-P165,"")</f>
        <v/>
      </c>
      <c r="V165" s="25" t="str">
        <f aca="false">IF(O165&lt;&gt;"Engaging","",IF(U165&lt;='Leia-me'!$B$6,"Saudável",IF(U165&lt;='Leia-me'!$B$7,"Esfriando",IF(U165&lt;='Leia-me'!$B$8,"Última chance","Zumbi"))))</f>
        <v/>
      </c>
      <c r="W165" s="25" t="n">
        <f aca="false">IF(O165="Won",1,IF(O165="Lost",0,""))</f>
        <v>1</v>
      </c>
      <c r="Y165" s="25" t="str">
        <f aca="false">IF(E165="","Sim","")</f>
        <v/>
      </c>
    </row>
    <row r="166" customFormat="false" ht="15" hidden="false" customHeight="false" outlineLevel="0" collapsed="false">
      <c r="A166" s="25" t="s">
        <v>365</v>
      </c>
      <c r="B166" s="25" t="s">
        <v>67</v>
      </c>
      <c r="C166" s="25" t="s">
        <v>68</v>
      </c>
      <c r="D166" s="25" t="s">
        <v>69</v>
      </c>
      <c r="E166" s="25" t="s">
        <v>176</v>
      </c>
      <c r="F166" s="25" t="s">
        <v>177</v>
      </c>
      <c r="G166" s="26" t="n">
        <v>1698.2</v>
      </c>
      <c r="H166" s="27" t="n">
        <v>3798</v>
      </c>
      <c r="I166" s="25" t="s">
        <v>147</v>
      </c>
      <c r="K166" s="25" t="n">
        <v>1987</v>
      </c>
      <c r="L166" s="25" t="s">
        <v>148</v>
      </c>
      <c r="M166" s="25" t="s">
        <v>149</v>
      </c>
      <c r="N166" s="28" t="n">
        <v>55</v>
      </c>
      <c r="O166" s="25" t="s">
        <v>54</v>
      </c>
      <c r="P166" s="29" t="n">
        <v>42887</v>
      </c>
      <c r="Q166" s="29" t="n">
        <v>42975</v>
      </c>
      <c r="R166" s="28" t="n">
        <v>54</v>
      </c>
      <c r="S166" s="28" t="n">
        <f aca="false">IF(O166="Won",R166,IF(O166="Lost",0,N166))</f>
        <v>54</v>
      </c>
      <c r="T166" s="30" t="n">
        <f aca="false">IF(AND(P166&lt;&gt;"",Q166&lt;&gt;""),Q166-P166,"")</f>
        <v>88</v>
      </c>
      <c r="U166" s="30" t="str">
        <f aca="false">IF(AND(O166="Engaging",P166&lt;&gt;""),'Leia-me'!$B$5-P166,"")</f>
        <v/>
      </c>
      <c r="V166" s="25" t="str">
        <f aca="false">IF(O166&lt;&gt;"Engaging","",IF(U166&lt;='Leia-me'!$B$6,"Saudável",IF(U166&lt;='Leia-me'!$B$7,"Esfriando",IF(U166&lt;='Leia-me'!$B$8,"Última chance","Zumbi"))))</f>
        <v/>
      </c>
      <c r="W166" s="25" t="n">
        <f aca="false">IF(O166="Won",1,IF(O166="Lost",0,""))</f>
        <v>1</v>
      </c>
      <c r="Y166" s="25" t="str">
        <f aca="false">IF(E166="","Sim","")</f>
        <v/>
      </c>
    </row>
    <row r="167" customFormat="false" ht="15" hidden="false" customHeight="false" outlineLevel="0" collapsed="false">
      <c r="A167" s="25" t="s">
        <v>366</v>
      </c>
      <c r="B167" s="25" t="s">
        <v>67</v>
      </c>
      <c r="C167" s="25" t="s">
        <v>68</v>
      </c>
      <c r="D167" s="25" t="s">
        <v>69</v>
      </c>
      <c r="E167" s="25" t="s">
        <v>188</v>
      </c>
      <c r="F167" s="25" t="s">
        <v>185</v>
      </c>
      <c r="G167" s="26" t="n">
        <v>1008.06</v>
      </c>
      <c r="H167" s="27" t="n">
        <v>1238</v>
      </c>
      <c r="I167" s="25" t="s">
        <v>147</v>
      </c>
      <c r="K167" s="25" t="n">
        <v>1983</v>
      </c>
      <c r="L167" s="25" t="s">
        <v>178</v>
      </c>
      <c r="M167" s="25" t="s">
        <v>171</v>
      </c>
      <c r="N167" s="28" t="n">
        <v>5482</v>
      </c>
      <c r="O167" s="25" t="s">
        <v>54</v>
      </c>
      <c r="P167" s="29" t="n">
        <v>42888</v>
      </c>
      <c r="Q167" s="29" t="n">
        <v>42995</v>
      </c>
      <c r="R167" s="28" t="n">
        <v>5373</v>
      </c>
      <c r="S167" s="28" t="n">
        <f aca="false">IF(O167="Won",R167,IF(O167="Lost",0,N167))</f>
        <v>5373</v>
      </c>
      <c r="T167" s="30" t="n">
        <f aca="false">IF(AND(P167&lt;&gt;"",Q167&lt;&gt;""),Q167-P167,"")</f>
        <v>107</v>
      </c>
      <c r="U167" s="30" t="str">
        <f aca="false">IF(AND(O167="Engaging",P167&lt;&gt;""),'Leia-me'!$B$5-P167,"")</f>
        <v/>
      </c>
      <c r="V167" s="25" t="str">
        <f aca="false">IF(O167&lt;&gt;"Engaging","",IF(U167&lt;='Leia-me'!$B$6,"Saudável",IF(U167&lt;='Leia-me'!$B$7,"Esfriando",IF(U167&lt;='Leia-me'!$B$8,"Última chance","Zumbi"))))</f>
        <v/>
      </c>
      <c r="W167" s="25" t="n">
        <f aca="false">IF(O167="Won",1,IF(O167="Lost",0,""))</f>
        <v>1</v>
      </c>
      <c r="Y167" s="25" t="str">
        <f aca="false">IF(E167="","Sim","")</f>
        <v/>
      </c>
    </row>
    <row r="168" customFormat="false" ht="15" hidden="false" customHeight="false" outlineLevel="0" collapsed="false">
      <c r="A168" s="25" t="s">
        <v>367</v>
      </c>
      <c r="B168" s="25" t="s">
        <v>67</v>
      </c>
      <c r="C168" s="25" t="s">
        <v>68</v>
      </c>
      <c r="D168" s="25" t="s">
        <v>69</v>
      </c>
      <c r="E168" s="25" t="s">
        <v>231</v>
      </c>
      <c r="F168" s="25" t="s">
        <v>168</v>
      </c>
      <c r="G168" s="26" t="n">
        <v>45.39</v>
      </c>
      <c r="H168" s="27" t="n">
        <v>100</v>
      </c>
      <c r="I168" s="25" t="s">
        <v>147</v>
      </c>
      <c r="J168" s="25" t="s">
        <v>169</v>
      </c>
      <c r="K168" s="25" t="n">
        <v>2012</v>
      </c>
      <c r="L168" s="25" t="s">
        <v>178</v>
      </c>
      <c r="M168" s="25" t="s">
        <v>171</v>
      </c>
      <c r="N168" s="28" t="n">
        <v>5482</v>
      </c>
      <c r="O168" s="25" t="s">
        <v>55</v>
      </c>
      <c r="P168" s="29" t="n">
        <v>42890</v>
      </c>
      <c r="Q168" s="29" t="n">
        <v>42965</v>
      </c>
      <c r="R168" s="28" t="n">
        <v>0</v>
      </c>
      <c r="S168" s="28" t="n">
        <f aca="false">IF(O168="Won",R168,IF(O168="Lost",0,N168))</f>
        <v>0</v>
      </c>
      <c r="T168" s="30" t="n">
        <f aca="false">IF(AND(P168&lt;&gt;"",Q168&lt;&gt;""),Q168-P168,"")</f>
        <v>75</v>
      </c>
      <c r="U168" s="30" t="str">
        <f aca="false">IF(AND(O168="Engaging",P168&lt;&gt;""),'Leia-me'!$B$5-P168,"")</f>
        <v/>
      </c>
      <c r="V168" s="25" t="str">
        <f aca="false">IF(O168&lt;&gt;"Engaging","",IF(U168&lt;='Leia-me'!$B$6,"Saudável",IF(U168&lt;='Leia-me'!$B$7,"Esfriando",IF(U168&lt;='Leia-me'!$B$8,"Última chance","Zumbi"))))</f>
        <v/>
      </c>
      <c r="W168" s="25" t="n">
        <f aca="false">IF(O168="Won",1,IF(O168="Lost",0,""))</f>
        <v>0</v>
      </c>
      <c r="Y168" s="25" t="str">
        <f aca="false">IF(E168="","Sim","")</f>
        <v/>
      </c>
    </row>
    <row r="169" customFormat="false" ht="15" hidden="false" customHeight="false" outlineLevel="0" collapsed="false">
      <c r="A169" s="25" t="s">
        <v>368</v>
      </c>
      <c r="B169" s="25" t="s">
        <v>67</v>
      </c>
      <c r="C169" s="25" t="s">
        <v>68</v>
      </c>
      <c r="D169" s="25" t="s">
        <v>69</v>
      </c>
      <c r="E169" s="25" t="s">
        <v>245</v>
      </c>
      <c r="F169" s="25" t="s">
        <v>185</v>
      </c>
      <c r="G169" s="26" t="n">
        <v>2938.67</v>
      </c>
      <c r="H169" s="27" t="n">
        <v>8775</v>
      </c>
      <c r="I169" s="25" t="s">
        <v>246</v>
      </c>
      <c r="K169" s="25" t="n">
        <v>1987</v>
      </c>
      <c r="L169" s="25" t="s">
        <v>160</v>
      </c>
      <c r="M169" s="25" t="s">
        <v>149</v>
      </c>
      <c r="N169" s="28" t="n">
        <v>3393</v>
      </c>
      <c r="O169" s="25" t="s">
        <v>55</v>
      </c>
      <c r="P169" s="29" t="n">
        <v>42890</v>
      </c>
      <c r="Q169" s="29" t="n">
        <v>42994</v>
      </c>
      <c r="R169" s="28" t="n">
        <v>0</v>
      </c>
      <c r="S169" s="28" t="n">
        <f aca="false">IF(O169="Won",R169,IF(O169="Lost",0,N169))</f>
        <v>0</v>
      </c>
      <c r="T169" s="30" t="n">
        <f aca="false">IF(AND(P169&lt;&gt;"",Q169&lt;&gt;""),Q169-P169,"")</f>
        <v>104</v>
      </c>
      <c r="U169" s="30" t="str">
        <f aca="false">IF(AND(O169="Engaging",P169&lt;&gt;""),'Leia-me'!$B$5-P169,"")</f>
        <v/>
      </c>
      <c r="V169" s="25" t="str">
        <f aca="false">IF(O169&lt;&gt;"Engaging","",IF(U169&lt;='Leia-me'!$B$6,"Saudável",IF(U169&lt;='Leia-me'!$B$7,"Esfriando",IF(U169&lt;='Leia-me'!$B$8,"Última chance","Zumbi"))))</f>
        <v/>
      </c>
      <c r="W169" s="25" t="n">
        <f aca="false">IF(O169="Won",1,IF(O169="Lost",0,""))</f>
        <v>0</v>
      </c>
      <c r="Y169" s="25" t="str">
        <f aca="false">IF(E169="","Sim","")</f>
        <v/>
      </c>
    </row>
    <row r="170" customFormat="false" ht="15" hidden="false" customHeight="false" outlineLevel="0" collapsed="false">
      <c r="A170" s="25" t="s">
        <v>369</v>
      </c>
      <c r="B170" s="25" t="s">
        <v>67</v>
      </c>
      <c r="C170" s="25" t="s">
        <v>68</v>
      </c>
      <c r="D170" s="25" t="s">
        <v>69</v>
      </c>
      <c r="E170" s="25" t="s">
        <v>225</v>
      </c>
      <c r="F170" s="25" t="s">
        <v>211</v>
      </c>
      <c r="G170" s="26" t="n">
        <v>1376.8</v>
      </c>
      <c r="H170" s="27" t="n">
        <v>1165</v>
      </c>
      <c r="I170" s="25" t="s">
        <v>226</v>
      </c>
      <c r="K170" s="25" t="n">
        <v>1988</v>
      </c>
      <c r="L170" s="25" t="s">
        <v>148</v>
      </c>
      <c r="M170" s="25" t="s">
        <v>149</v>
      </c>
      <c r="N170" s="28" t="n">
        <v>55</v>
      </c>
      <c r="O170" s="25" t="s">
        <v>54</v>
      </c>
      <c r="P170" s="29" t="n">
        <v>42892</v>
      </c>
      <c r="Q170" s="29" t="n">
        <v>43005</v>
      </c>
      <c r="R170" s="28" t="n">
        <v>55</v>
      </c>
      <c r="S170" s="28" t="n">
        <f aca="false">IF(O170="Won",R170,IF(O170="Lost",0,N170))</f>
        <v>55</v>
      </c>
      <c r="T170" s="30" t="n">
        <f aca="false">IF(AND(P170&lt;&gt;"",Q170&lt;&gt;""),Q170-P170,"")</f>
        <v>113</v>
      </c>
      <c r="U170" s="30" t="str">
        <f aca="false">IF(AND(O170="Engaging",P170&lt;&gt;""),'Leia-me'!$B$5-P170,"")</f>
        <v/>
      </c>
      <c r="V170" s="25" t="str">
        <f aca="false">IF(O170&lt;&gt;"Engaging","",IF(U170&lt;='Leia-me'!$B$6,"Saudável",IF(U170&lt;='Leia-me'!$B$7,"Esfriando",IF(U170&lt;='Leia-me'!$B$8,"Última chance","Zumbi"))))</f>
        <v/>
      </c>
      <c r="W170" s="25" t="n">
        <f aca="false">IF(O170="Won",1,IF(O170="Lost",0,""))</f>
        <v>1</v>
      </c>
      <c r="Y170" s="25" t="str">
        <f aca="false">IF(E170="","Sim","")</f>
        <v/>
      </c>
    </row>
    <row r="171" customFormat="false" ht="15" hidden="false" customHeight="false" outlineLevel="0" collapsed="false">
      <c r="A171" s="25" t="s">
        <v>370</v>
      </c>
      <c r="B171" s="25" t="s">
        <v>67</v>
      </c>
      <c r="C171" s="25" t="s">
        <v>68</v>
      </c>
      <c r="D171" s="25" t="s">
        <v>69</v>
      </c>
      <c r="E171" s="25" t="s">
        <v>266</v>
      </c>
      <c r="F171" s="25" t="s">
        <v>267</v>
      </c>
      <c r="G171" s="26" t="n">
        <v>2041.73</v>
      </c>
      <c r="H171" s="27" t="n">
        <v>5276</v>
      </c>
      <c r="I171" s="25" t="s">
        <v>147</v>
      </c>
      <c r="K171" s="25" t="n">
        <v>1997</v>
      </c>
      <c r="L171" s="25" t="s">
        <v>148</v>
      </c>
      <c r="M171" s="25" t="s">
        <v>149</v>
      </c>
      <c r="N171" s="28" t="n">
        <v>55</v>
      </c>
      <c r="O171" s="25" t="s">
        <v>54</v>
      </c>
      <c r="P171" s="29" t="n">
        <v>42893</v>
      </c>
      <c r="Q171" s="29" t="n">
        <v>42967</v>
      </c>
      <c r="R171" s="28" t="n">
        <v>61</v>
      </c>
      <c r="S171" s="28" t="n">
        <f aca="false">IF(O171="Won",R171,IF(O171="Lost",0,N171))</f>
        <v>61</v>
      </c>
      <c r="T171" s="30" t="n">
        <f aca="false">IF(AND(P171&lt;&gt;"",Q171&lt;&gt;""),Q171-P171,"")</f>
        <v>74</v>
      </c>
      <c r="U171" s="30" t="str">
        <f aca="false">IF(AND(O171="Engaging",P171&lt;&gt;""),'Leia-me'!$B$5-P171,"")</f>
        <v/>
      </c>
      <c r="V171" s="25" t="str">
        <f aca="false">IF(O171&lt;&gt;"Engaging","",IF(U171&lt;='Leia-me'!$B$6,"Saudável",IF(U171&lt;='Leia-me'!$B$7,"Esfriando",IF(U171&lt;='Leia-me'!$B$8,"Última chance","Zumbi"))))</f>
        <v/>
      </c>
      <c r="W171" s="25" t="n">
        <f aca="false">IF(O171="Won",1,IF(O171="Lost",0,""))</f>
        <v>1</v>
      </c>
      <c r="Y171" s="25" t="str">
        <f aca="false">IF(E171="","Sim","")</f>
        <v/>
      </c>
    </row>
    <row r="172" customFormat="false" ht="15" hidden="false" customHeight="false" outlineLevel="0" collapsed="false">
      <c r="A172" s="25" t="s">
        <v>371</v>
      </c>
      <c r="B172" s="25" t="s">
        <v>67</v>
      </c>
      <c r="C172" s="25" t="s">
        <v>68</v>
      </c>
      <c r="D172" s="25" t="s">
        <v>69</v>
      </c>
      <c r="E172" s="25" t="s">
        <v>180</v>
      </c>
      <c r="F172" s="25" t="s">
        <v>146</v>
      </c>
      <c r="G172" s="26" t="n">
        <v>3178.24</v>
      </c>
      <c r="H172" s="27" t="n">
        <v>4540</v>
      </c>
      <c r="I172" s="25" t="s">
        <v>147</v>
      </c>
      <c r="K172" s="25" t="n">
        <v>2002</v>
      </c>
      <c r="L172" s="25" t="s">
        <v>160</v>
      </c>
      <c r="M172" s="25" t="s">
        <v>149</v>
      </c>
      <c r="N172" s="28" t="n">
        <v>3393</v>
      </c>
      <c r="O172" s="25" t="s">
        <v>54</v>
      </c>
      <c r="P172" s="29" t="n">
        <v>42895</v>
      </c>
      <c r="Q172" s="29" t="n">
        <v>42962</v>
      </c>
      <c r="R172" s="28" t="n">
        <v>3470</v>
      </c>
      <c r="S172" s="28" t="n">
        <f aca="false">IF(O172="Won",R172,IF(O172="Lost",0,N172))</f>
        <v>3470</v>
      </c>
      <c r="T172" s="30" t="n">
        <f aca="false">IF(AND(P172&lt;&gt;"",Q172&lt;&gt;""),Q172-P172,"")</f>
        <v>67</v>
      </c>
      <c r="U172" s="30" t="str">
        <f aca="false">IF(AND(O172="Engaging",P172&lt;&gt;""),'Leia-me'!$B$5-P172,"")</f>
        <v/>
      </c>
      <c r="V172" s="25" t="str">
        <f aca="false">IF(O172&lt;&gt;"Engaging","",IF(U172&lt;='Leia-me'!$B$6,"Saudável",IF(U172&lt;='Leia-me'!$B$7,"Esfriando",IF(U172&lt;='Leia-me'!$B$8,"Última chance","Zumbi"))))</f>
        <v/>
      </c>
      <c r="W172" s="25" t="n">
        <f aca="false">IF(O172="Won",1,IF(O172="Lost",0,""))</f>
        <v>1</v>
      </c>
      <c r="Y172" s="25" t="str">
        <f aca="false">IF(E172="","Sim","")</f>
        <v/>
      </c>
    </row>
    <row r="173" customFormat="false" ht="15" hidden="false" customHeight="false" outlineLevel="0" collapsed="false">
      <c r="A173" s="25" t="s">
        <v>372</v>
      </c>
      <c r="B173" s="25" t="s">
        <v>67</v>
      </c>
      <c r="C173" s="25" t="s">
        <v>68</v>
      </c>
      <c r="D173" s="25" t="s">
        <v>69</v>
      </c>
      <c r="E173" s="25" t="s">
        <v>240</v>
      </c>
      <c r="F173" s="25" t="s">
        <v>185</v>
      </c>
      <c r="G173" s="26" t="n">
        <v>1223.72</v>
      </c>
      <c r="H173" s="27" t="n">
        <v>2497</v>
      </c>
      <c r="I173" s="25" t="s">
        <v>241</v>
      </c>
      <c r="K173" s="25" t="n">
        <v>2000</v>
      </c>
      <c r="L173" s="25" t="s">
        <v>186</v>
      </c>
      <c r="M173" s="25" t="s">
        <v>171</v>
      </c>
      <c r="N173" s="28" t="n">
        <v>550</v>
      </c>
      <c r="O173" s="25" t="s">
        <v>55</v>
      </c>
      <c r="P173" s="29" t="n">
        <v>42897</v>
      </c>
      <c r="Q173" s="29" t="n">
        <v>42994</v>
      </c>
      <c r="R173" s="28" t="n">
        <v>0</v>
      </c>
      <c r="S173" s="28" t="n">
        <f aca="false">IF(O173="Won",R173,IF(O173="Lost",0,N173))</f>
        <v>0</v>
      </c>
      <c r="T173" s="30" t="n">
        <f aca="false">IF(AND(P173&lt;&gt;"",Q173&lt;&gt;""),Q173-P173,"")</f>
        <v>97</v>
      </c>
      <c r="U173" s="30" t="str">
        <f aca="false">IF(AND(O173="Engaging",P173&lt;&gt;""),'Leia-me'!$B$5-P173,"")</f>
        <v/>
      </c>
      <c r="V173" s="25" t="str">
        <f aca="false">IF(O173&lt;&gt;"Engaging","",IF(U173&lt;='Leia-me'!$B$6,"Saudável",IF(U173&lt;='Leia-me'!$B$7,"Esfriando",IF(U173&lt;='Leia-me'!$B$8,"Última chance","Zumbi"))))</f>
        <v/>
      </c>
      <c r="W173" s="25" t="n">
        <f aca="false">IF(O173="Won",1,IF(O173="Lost",0,""))</f>
        <v>0</v>
      </c>
      <c r="Y173" s="25" t="str">
        <f aca="false">IF(E173="","Sim","")</f>
        <v/>
      </c>
    </row>
    <row r="174" customFormat="false" ht="15" hidden="false" customHeight="false" outlineLevel="0" collapsed="false">
      <c r="A174" s="25" t="s">
        <v>373</v>
      </c>
      <c r="B174" s="25" t="s">
        <v>67</v>
      </c>
      <c r="C174" s="25" t="s">
        <v>68</v>
      </c>
      <c r="D174" s="25" t="s">
        <v>69</v>
      </c>
      <c r="E174" s="25" t="s">
        <v>245</v>
      </c>
      <c r="F174" s="25" t="s">
        <v>185</v>
      </c>
      <c r="G174" s="26" t="n">
        <v>2938.67</v>
      </c>
      <c r="H174" s="27" t="n">
        <v>8775</v>
      </c>
      <c r="I174" s="25" t="s">
        <v>246</v>
      </c>
      <c r="K174" s="25" t="n">
        <v>1987</v>
      </c>
      <c r="L174" s="25" t="s">
        <v>148</v>
      </c>
      <c r="M174" s="25" t="s">
        <v>149</v>
      </c>
      <c r="N174" s="28" t="n">
        <v>55</v>
      </c>
      <c r="O174" s="25" t="s">
        <v>54</v>
      </c>
      <c r="P174" s="29" t="n">
        <v>42897</v>
      </c>
      <c r="Q174" s="29" t="n">
        <v>42991</v>
      </c>
      <c r="R174" s="28" t="n">
        <v>49</v>
      </c>
      <c r="S174" s="28" t="n">
        <f aca="false">IF(O174="Won",R174,IF(O174="Lost",0,N174))</f>
        <v>49</v>
      </c>
      <c r="T174" s="30" t="n">
        <f aca="false">IF(AND(P174&lt;&gt;"",Q174&lt;&gt;""),Q174-P174,"")</f>
        <v>94</v>
      </c>
      <c r="U174" s="30" t="str">
        <f aca="false">IF(AND(O174="Engaging",P174&lt;&gt;""),'Leia-me'!$B$5-P174,"")</f>
        <v/>
      </c>
      <c r="V174" s="25" t="str">
        <f aca="false">IF(O174&lt;&gt;"Engaging","",IF(U174&lt;='Leia-me'!$B$6,"Saudável",IF(U174&lt;='Leia-me'!$B$7,"Esfriando",IF(U174&lt;='Leia-me'!$B$8,"Última chance","Zumbi"))))</f>
        <v/>
      </c>
      <c r="W174" s="25" t="n">
        <f aca="false">IF(O174="Won",1,IF(O174="Lost",0,""))</f>
        <v>1</v>
      </c>
      <c r="Y174" s="25" t="str">
        <f aca="false">IF(E174="","Sim","")</f>
        <v/>
      </c>
    </row>
    <row r="175" customFormat="false" ht="15" hidden="false" customHeight="false" outlineLevel="0" collapsed="false">
      <c r="A175" s="25" t="s">
        <v>374</v>
      </c>
      <c r="B175" s="25" t="s">
        <v>67</v>
      </c>
      <c r="C175" s="25" t="s">
        <v>68</v>
      </c>
      <c r="D175" s="25" t="s">
        <v>69</v>
      </c>
      <c r="E175" s="25" t="s">
        <v>162</v>
      </c>
      <c r="F175" s="25" t="s">
        <v>155</v>
      </c>
      <c r="G175" s="26" t="n">
        <v>5266.09</v>
      </c>
      <c r="H175" s="27" t="n">
        <v>8595</v>
      </c>
      <c r="I175" s="25" t="s">
        <v>147</v>
      </c>
      <c r="J175" s="25" t="s">
        <v>156</v>
      </c>
      <c r="K175" s="25" t="n">
        <v>1988</v>
      </c>
      <c r="L175" s="25" t="s">
        <v>160</v>
      </c>
      <c r="M175" s="25" t="s">
        <v>149</v>
      </c>
      <c r="N175" s="28" t="n">
        <v>3393</v>
      </c>
      <c r="O175" s="25" t="s">
        <v>55</v>
      </c>
      <c r="P175" s="29" t="n">
        <v>42899</v>
      </c>
      <c r="Q175" s="29" t="n">
        <v>42967</v>
      </c>
      <c r="R175" s="28" t="n">
        <v>0</v>
      </c>
      <c r="S175" s="28" t="n">
        <f aca="false">IF(O175="Won",R175,IF(O175="Lost",0,N175))</f>
        <v>0</v>
      </c>
      <c r="T175" s="30" t="n">
        <f aca="false">IF(AND(P175&lt;&gt;"",Q175&lt;&gt;""),Q175-P175,"")</f>
        <v>68</v>
      </c>
      <c r="U175" s="30" t="str">
        <f aca="false">IF(AND(O175="Engaging",P175&lt;&gt;""),'Leia-me'!$B$5-P175,"")</f>
        <v/>
      </c>
      <c r="V175" s="25" t="str">
        <f aca="false">IF(O175&lt;&gt;"Engaging","",IF(U175&lt;='Leia-me'!$B$6,"Saudável",IF(U175&lt;='Leia-me'!$B$7,"Esfriando",IF(U175&lt;='Leia-me'!$B$8,"Última chance","Zumbi"))))</f>
        <v/>
      </c>
      <c r="W175" s="25" t="n">
        <f aca="false">IF(O175="Won",1,IF(O175="Lost",0,""))</f>
        <v>0</v>
      </c>
      <c r="Y175" s="25" t="str">
        <f aca="false">IF(E175="","Sim","")</f>
        <v/>
      </c>
    </row>
    <row r="176" customFormat="false" ht="15" hidden="false" customHeight="false" outlineLevel="0" collapsed="false">
      <c r="A176" s="25" t="s">
        <v>375</v>
      </c>
      <c r="B176" s="25" t="s">
        <v>67</v>
      </c>
      <c r="C176" s="25" t="s">
        <v>68</v>
      </c>
      <c r="D176" s="25" t="s">
        <v>69</v>
      </c>
      <c r="E176" s="25" t="s">
        <v>248</v>
      </c>
      <c r="F176" s="25" t="s">
        <v>211</v>
      </c>
      <c r="G176" s="26" t="n">
        <v>894.33</v>
      </c>
      <c r="H176" s="27" t="n">
        <v>1635</v>
      </c>
      <c r="I176" s="25" t="s">
        <v>249</v>
      </c>
      <c r="K176" s="25" t="n">
        <v>2007</v>
      </c>
      <c r="L176" s="25" t="s">
        <v>148</v>
      </c>
      <c r="M176" s="25" t="s">
        <v>149</v>
      </c>
      <c r="N176" s="28" t="n">
        <v>55</v>
      </c>
      <c r="O176" s="25" t="s">
        <v>54</v>
      </c>
      <c r="P176" s="29" t="n">
        <v>42899</v>
      </c>
      <c r="Q176" s="29" t="n">
        <v>43003</v>
      </c>
      <c r="R176" s="28" t="n">
        <v>64</v>
      </c>
      <c r="S176" s="28" t="n">
        <f aca="false">IF(O176="Won",R176,IF(O176="Lost",0,N176))</f>
        <v>64</v>
      </c>
      <c r="T176" s="30" t="n">
        <f aca="false">IF(AND(P176&lt;&gt;"",Q176&lt;&gt;""),Q176-P176,"")</f>
        <v>104</v>
      </c>
      <c r="U176" s="30" t="str">
        <f aca="false">IF(AND(O176="Engaging",P176&lt;&gt;""),'Leia-me'!$B$5-P176,"")</f>
        <v/>
      </c>
      <c r="V176" s="25" t="str">
        <f aca="false">IF(O176&lt;&gt;"Engaging","",IF(U176&lt;='Leia-me'!$B$6,"Saudável",IF(U176&lt;='Leia-me'!$B$7,"Esfriando",IF(U176&lt;='Leia-me'!$B$8,"Última chance","Zumbi"))))</f>
        <v/>
      </c>
      <c r="W176" s="25" t="n">
        <f aca="false">IF(O176="Won",1,IF(O176="Lost",0,""))</f>
        <v>1</v>
      </c>
      <c r="Y176" s="25" t="str">
        <f aca="false">IF(E176="","Sim","")</f>
        <v/>
      </c>
    </row>
    <row r="177" customFormat="false" ht="15" hidden="false" customHeight="false" outlineLevel="0" collapsed="false">
      <c r="A177" s="25" t="s">
        <v>376</v>
      </c>
      <c r="B177" s="25" t="s">
        <v>67</v>
      </c>
      <c r="C177" s="25" t="s">
        <v>68</v>
      </c>
      <c r="D177" s="25" t="s">
        <v>69</v>
      </c>
      <c r="E177" s="25" t="s">
        <v>180</v>
      </c>
      <c r="F177" s="25" t="s">
        <v>146</v>
      </c>
      <c r="G177" s="26" t="n">
        <v>3178.24</v>
      </c>
      <c r="H177" s="27" t="n">
        <v>4540</v>
      </c>
      <c r="I177" s="25" t="s">
        <v>147</v>
      </c>
      <c r="K177" s="25" t="n">
        <v>2002</v>
      </c>
      <c r="L177" s="25" t="s">
        <v>148</v>
      </c>
      <c r="M177" s="25" t="s">
        <v>149</v>
      </c>
      <c r="N177" s="28" t="n">
        <v>55</v>
      </c>
      <c r="O177" s="25" t="s">
        <v>54</v>
      </c>
      <c r="P177" s="29" t="n">
        <v>42899</v>
      </c>
      <c r="Q177" s="29" t="n">
        <v>42910</v>
      </c>
      <c r="R177" s="28" t="n">
        <v>58</v>
      </c>
      <c r="S177" s="28" t="n">
        <f aca="false">IF(O177="Won",R177,IF(O177="Lost",0,N177))</f>
        <v>58</v>
      </c>
      <c r="T177" s="30" t="n">
        <f aca="false">IF(AND(P177&lt;&gt;"",Q177&lt;&gt;""),Q177-P177,"")</f>
        <v>11</v>
      </c>
      <c r="U177" s="30" t="str">
        <f aca="false">IF(AND(O177="Engaging",P177&lt;&gt;""),'Leia-me'!$B$5-P177,"")</f>
        <v/>
      </c>
      <c r="V177" s="25" t="str">
        <f aca="false">IF(O177&lt;&gt;"Engaging","",IF(U177&lt;='Leia-me'!$B$6,"Saudável",IF(U177&lt;='Leia-me'!$B$7,"Esfriando",IF(U177&lt;='Leia-me'!$B$8,"Última chance","Zumbi"))))</f>
        <v/>
      </c>
      <c r="W177" s="25" t="n">
        <f aca="false">IF(O177="Won",1,IF(O177="Lost",0,""))</f>
        <v>1</v>
      </c>
      <c r="Y177" s="25" t="str">
        <f aca="false">IF(E177="","Sim","")</f>
        <v/>
      </c>
    </row>
    <row r="178" customFormat="false" ht="15" hidden="false" customHeight="false" outlineLevel="0" collapsed="false">
      <c r="A178" s="25" t="s">
        <v>377</v>
      </c>
      <c r="B178" s="25" t="s">
        <v>67</v>
      </c>
      <c r="C178" s="25" t="s">
        <v>68</v>
      </c>
      <c r="D178" s="25" t="s">
        <v>69</v>
      </c>
      <c r="E178" s="25" t="s">
        <v>240</v>
      </c>
      <c r="F178" s="25" t="s">
        <v>185</v>
      </c>
      <c r="G178" s="26" t="n">
        <v>1223.72</v>
      </c>
      <c r="H178" s="27" t="n">
        <v>2497</v>
      </c>
      <c r="I178" s="25" t="s">
        <v>241</v>
      </c>
      <c r="K178" s="25" t="n">
        <v>2000</v>
      </c>
      <c r="L178" s="25" t="s">
        <v>148</v>
      </c>
      <c r="M178" s="25" t="s">
        <v>149</v>
      </c>
      <c r="N178" s="28" t="n">
        <v>55</v>
      </c>
      <c r="O178" s="25" t="s">
        <v>54</v>
      </c>
      <c r="P178" s="29" t="n">
        <v>42900</v>
      </c>
      <c r="Q178" s="29" t="n">
        <v>42909</v>
      </c>
      <c r="R178" s="28" t="n">
        <v>55</v>
      </c>
      <c r="S178" s="28" t="n">
        <f aca="false">IF(O178="Won",R178,IF(O178="Lost",0,N178))</f>
        <v>55</v>
      </c>
      <c r="T178" s="30" t="n">
        <f aca="false">IF(AND(P178&lt;&gt;"",Q178&lt;&gt;""),Q178-P178,"")</f>
        <v>9</v>
      </c>
      <c r="U178" s="30" t="str">
        <f aca="false">IF(AND(O178="Engaging",P178&lt;&gt;""),'Leia-me'!$B$5-P178,"")</f>
        <v/>
      </c>
      <c r="V178" s="25" t="str">
        <f aca="false">IF(O178&lt;&gt;"Engaging","",IF(U178&lt;='Leia-me'!$B$6,"Saudável",IF(U178&lt;='Leia-me'!$B$7,"Esfriando",IF(U178&lt;='Leia-me'!$B$8,"Última chance","Zumbi"))))</f>
        <v/>
      </c>
      <c r="W178" s="25" t="n">
        <f aca="false">IF(O178="Won",1,IF(O178="Lost",0,""))</f>
        <v>1</v>
      </c>
      <c r="Y178" s="25" t="str">
        <f aca="false">IF(E178="","Sim","")</f>
        <v/>
      </c>
    </row>
    <row r="179" customFormat="false" ht="15" hidden="false" customHeight="false" outlineLevel="0" collapsed="false">
      <c r="A179" s="25" t="s">
        <v>378</v>
      </c>
      <c r="B179" s="25" t="s">
        <v>67</v>
      </c>
      <c r="C179" s="25" t="s">
        <v>68</v>
      </c>
      <c r="D179" s="25" t="s">
        <v>69</v>
      </c>
      <c r="E179" s="25" t="s">
        <v>188</v>
      </c>
      <c r="F179" s="25" t="s">
        <v>185</v>
      </c>
      <c r="G179" s="26" t="n">
        <v>1008.06</v>
      </c>
      <c r="H179" s="27" t="n">
        <v>1238</v>
      </c>
      <c r="I179" s="25" t="s">
        <v>147</v>
      </c>
      <c r="K179" s="25" t="n">
        <v>1983</v>
      </c>
      <c r="L179" s="25" t="s">
        <v>148</v>
      </c>
      <c r="M179" s="25" t="s">
        <v>149</v>
      </c>
      <c r="N179" s="28" t="n">
        <v>55</v>
      </c>
      <c r="O179" s="25" t="s">
        <v>54</v>
      </c>
      <c r="P179" s="29" t="n">
        <v>42904</v>
      </c>
      <c r="Q179" s="29" t="n">
        <v>42976</v>
      </c>
      <c r="R179" s="28" t="n">
        <v>61</v>
      </c>
      <c r="S179" s="28" t="n">
        <f aca="false">IF(O179="Won",R179,IF(O179="Lost",0,N179))</f>
        <v>61</v>
      </c>
      <c r="T179" s="30" t="n">
        <f aca="false">IF(AND(P179&lt;&gt;"",Q179&lt;&gt;""),Q179-P179,"")</f>
        <v>72</v>
      </c>
      <c r="U179" s="30" t="str">
        <f aca="false">IF(AND(O179="Engaging",P179&lt;&gt;""),'Leia-me'!$B$5-P179,"")</f>
        <v/>
      </c>
      <c r="V179" s="25" t="str">
        <f aca="false">IF(O179&lt;&gt;"Engaging","",IF(U179&lt;='Leia-me'!$B$6,"Saudável",IF(U179&lt;='Leia-me'!$B$7,"Esfriando",IF(U179&lt;='Leia-me'!$B$8,"Última chance","Zumbi"))))</f>
        <v/>
      </c>
      <c r="W179" s="25" t="n">
        <f aca="false">IF(O179="Won",1,IF(O179="Lost",0,""))</f>
        <v>1</v>
      </c>
      <c r="Y179" s="25" t="str">
        <f aca="false">IF(E179="","Sim","")</f>
        <v/>
      </c>
    </row>
    <row r="180" customFormat="false" ht="15" hidden="false" customHeight="false" outlineLevel="0" collapsed="false">
      <c r="A180" s="25" t="s">
        <v>379</v>
      </c>
      <c r="B180" s="25" t="s">
        <v>67</v>
      </c>
      <c r="C180" s="25" t="s">
        <v>68</v>
      </c>
      <c r="D180" s="25" t="s">
        <v>69</v>
      </c>
      <c r="E180" s="25" t="s">
        <v>198</v>
      </c>
      <c r="F180" s="25" t="s">
        <v>177</v>
      </c>
      <c r="G180" s="26" t="n">
        <v>2819.5</v>
      </c>
      <c r="H180" s="27" t="n">
        <v>7227</v>
      </c>
      <c r="I180" s="25" t="s">
        <v>147</v>
      </c>
      <c r="J180" s="25" t="s">
        <v>199</v>
      </c>
      <c r="K180" s="25" t="n">
        <v>1991</v>
      </c>
      <c r="L180" s="25" t="s">
        <v>186</v>
      </c>
      <c r="M180" s="25" t="s">
        <v>171</v>
      </c>
      <c r="N180" s="28" t="n">
        <v>550</v>
      </c>
      <c r="O180" s="25" t="s">
        <v>55</v>
      </c>
      <c r="P180" s="29" t="n">
        <v>42905</v>
      </c>
      <c r="Q180" s="29" t="n">
        <v>42975</v>
      </c>
      <c r="R180" s="28" t="n">
        <v>0</v>
      </c>
      <c r="S180" s="28" t="n">
        <f aca="false">IF(O180="Won",R180,IF(O180="Lost",0,N180))</f>
        <v>0</v>
      </c>
      <c r="T180" s="30" t="n">
        <f aca="false">IF(AND(P180&lt;&gt;"",Q180&lt;&gt;""),Q180-P180,"")</f>
        <v>70</v>
      </c>
      <c r="U180" s="30" t="str">
        <f aca="false">IF(AND(O180="Engaging",P180&lt;&gt;""),'Leia-me'!$B$5-P180,"")</f>
        <v/>
      </c>
      <c r="V180" s="25" t="str">
        <f aca="false">IF(O180&lt;&gt;"Engaging","",IF(U180&lt;='Leia-me'!$B$6,"Saudável",IF(U180&lt;='Leia-me'!$B$7,"Esfriando",IF(U180&lt;='Leia-me'!$B$8,"Última chance","Zumbi"))))</f>
        <v/>
      </c>
      <c r="W180" s="25" t="n">
        <f aca="false">IF(O180="Won",1,IF(O180="Lost",0,""))</f>
        <v>0</v>
      </c>
      <c r="Y180" s="25" t="str">
        <f aca="false">IF(E180="","Sim","")</f>
        <v/>
      </c>
    </row>
    <row r="181" customFormat="false" ht="15" hidden="false" customHeight="false" outlineLevel="0" collapsed="false">
      <c r="A181" s="25" t="s">
        <v>380</v>
      </c>
      <c r="B181" s="25" t="s">
        <v>67</v>
      </c>
      <c r="C181" s="25" t="s">
        <v>68</v>
      </c>
      <c r="D181" s="25" t="s">
        <v>69</v>
      </c>
      <c r="E181" s="25" t="s">
        <v>195</v>
      </c>
      <c r="F181" s="25" t="s">
        <v>185</v>
      </c>
      <c r="G181" s="26" t="n">
        <v>8170.38</v>
      </c>
      <c r="H181" s="27" t="n">
        <v>16499</v>
      </c>
      <c r="I181" s="25" t="s">
        <v>196</v>
      </c>
      <c r="K181" s="25" t="n">
        <v>1997</v>
      </c>
      <c r="L181" s="25" t="s">
        <v>178</v>
      </c>
      <c r="M181" s="25" t="s">
        <v>171</v>
      </c>
      <c r="N181" s="28" t="n">
        <v>5482</v>
      </c>
      <c r="O181" s="25" t="s">
        <v>54</v>
      </c>
      <c r="P181" s="29" t="n">
        <v>42905</v>
      </c>
      <c r="Q181" s="29" t="n">
        <v>42971</v>
      </c>
      <c r="R181" s="28" t="n">
        <v>5271</v>
      </c>
      <c r="S181" s="28" t="n">
        <f aca="false">IF(O181="Won",R181,IF(O181="Lost",0,N181))</f>
        <v>5271</v>
      </c>
      <c r="T181" s="30" t="n">
        <f aca="false">IF(AND(P181&lt;&gt;"",Q181&lt;&gt;""),Q181-P181,"")</f>
        <v>66</v>
      </c>
      <c r="U181" s="30" t="str">
        <f aca="false">IF(AND(O181="Engaging",P181&lt;&gt;""),'Leia-me'!$B$5-P181,"")</f>
        <v/>
      </c>
      <c r="V181" s="25" t="str">
        <f aca="false">IF(O181&lt;&gt;"Engaging","",IF(U181&lt;='Leia-me'!$B$6,"Saudável",IF(U181&lt;='Leia-me'!$B$7,"Esfriando",IF(U181&lt;='Leia-me'!$B$8,"Última chance","Zumbi"))))</f>
        <v/>
      </c>
      <c r="W181" s="25" t="n">
        <f aca="false">IF(O181="Won",1,IF(O181="Lost",0,""))</f>
        <v>1</v>
      </c>
      <c r="Y181" s="25" t="str">
        <f aca="false">IF(E181="","Sim","")</f>
        <v/>
      </c>
    </row>
    <row r="182" customFormat="false" ht="15" hidden="false" customHeight="false" outlineLevel="0" collapsed="false">
      <c r="A182" s="25" t="s">
        <v>381</v>
      </c>
      <c r="B182" s="25" t="s">
        <v>67</v>
      </c>
      <c r="C182" s="25" t="s">
        <v>68</v>
      </c>
      <c r="D182" s="25" t="s">
        <v>69</v>
      </c>
      <c r="E182" s="25" t="s">
        <v>191</v>
      </c>
      <c r="F182" s="25" t="s">
        <v>192</v>
      </c>
      <c r="G182" s="26" t="n">
        <v>2714.9</v>
      </c>
      <c r="H182" s="27" t="n">
        <v>2641</v>
      </c>
      <c r="I182" s="25" t="s">
        <v>147</v>
      </c>
      <c r="J182" s="25" t="s">
        <v>193</v>
      </c>
      <c r="K182" s="25" t="n">
        <v>1998</v>
      </c>
      <c r="L182" s="25" t="s">
        <v>160</v>
      </c>
      <c r="M182" s="25" t="s">
        <v>149</v>
      </c>
      <c r="N182" s="28" t="n">
        <v>3393</v>
      </c>
      <c r="O182" s="25" t="s">
        <v>54</v>
      </c>
      <c r="P182" s="29" t="n">
        <v>42907</v>
      </c>
      <c r="Q182" s="29" t="n">
        <v>42984</v>
      </c>
      <c r="R182" s="28" t="n">
        <v>3571</v>
      </c>
      <c r="S182" s="28" t="n">
        <f aca="false">IF(O182="Won",R182,IF(O182="Lost",0,N182))</f>
        <v>3571</v>
      </c>
      <c r="T182" s="30" t="n">
        <f aca="false">IF(AND(P182&lt;&gt;"",Q182&lt;&gt;""),Q182-P182,"")</f>
        <v>77</v>
      </c>
      <c r="U182" s="30" t="str">
        <f aca="false">IF(AND(O182="Engaging",P182&lt;&gt;""),'Leia-me'!$B$5-P182,"")</f>
        <v/>
      </c>
      <c r="V182" s="25" t="str">
        <f aca="false">IF(O182&lt;&gt;"Engaging","",IF(U182&lt;='Leia-me'!$B$6,"Saudável",IF(U182&lt;='Leia-me'!$B$7,"Esfriando",IF(U182&lt;='Leia-me'!$B$8,"Última chance","Zumbi"))))</f>
        <v/>
      </c>
      <c r="W182" s="25" t="n">
        <f aca="false">IF(O182="Won",1,IF(O182="Lost",0,""))</f>
        <v>1</v>
      </c>
      <c r="Y182" s="25" t="str">
        <f aca="false">IF(E182="","Sim","")</f>
        <v/>
      </c>
    </row>
    <row r="183" customFormat="false" ht="15" hidden="false" customHeight="false" outlineLevel="0" collapsed="false">
      <c r="A183" s="25" t="s">
        <v>382</v>
      </c>
      <c r="B183" s="25" t="s">
        <v>67</v>
      </c>
      <c r="C183" s="25" t="s">
        <v>68</v>
      </c>
      <c r="D183" s="25" t="s">
        <v>69</v>
      </c>
      <c r="E183" s="25" t="s">
        <v>154</v>
      </c>
      <c r="F183" s="25" t="s">
        <v>155</v>
      </c>
      <c r="G183" s="26" t="n">
        <v>86.68</v>
      </c>
      <c r="H183" s="27" t="n">
        <v>187</v>
      </c>
      <c r="I183" s="25" t="s">
        <v>147</v>
      </c>
      <c r="J183" s="25" t="s">
        <v>156</v>
      </c>
      <c r="K183" s="25" t="n">
        <v>2007</v>
      </c>
      <c r="L183" s="25" t="s">
        <v>148</v>
      </c>
      <c r="M183" s="25" t="s">
        <v>149</v>
      </c>
      <c r="N183" s="28" t="n">
        <v>55</v>
      </c>
      <c r="O183" s="25" t="s">
        <v>55</v>
      </c>
      <c r="P183" s="29" t="n">
        <v>42908</v>
      </c>
      <c r="Q183" s="29" t="n">
        <v>42919</v>
      </c>
      <c r="R183" s="28" t="n">
        <v>0</v>
      </c>
      <c r="S183" s="28" t="n">
        <f aca="false">IF(O183="Won",R183,IF(O183="Lost",0,N183))</f>
        <v>0</v>
      </c>
      <c r="T183" s="30" t="n">
        <f aca="false">IF(AND(P183&lt;&gt;"",Q183&lt;&gt;""),Q183-P183,"")</f>
        <v>11</v>
      </c>
      <c r="U183" s="30" t="str">
        <f aca="false">IF(AND(O183="Engaging",P183&lt;&gt;""),'Leia-me'!$B$5-P183,"")</f>
        <v/>
      </c>
      <c r="V183" s="25" t="str">
        <f aca="false">IF(O183&lt;&gt;"Engaging","",IF(U183&lt;='Leia-me'!$B$6,"Saudável",IF(U183&lt;='Leia-me'!$B$7,"Esfriando",IF(U183&lt;='Leia-me'!$B$8,"Última chance","Zumbi"))))</f>
        <v/>
      </c>
      <c r="W183" s="25" t="n">
        <f aca="false">IF(O183="Won",1,IF(O183="Lost",0,""))</f>
        <v>0</v>
      </c>
      <c r="Y183" s="25" t="str">
        <f aca="false">IF(E183="","Sim","")</f>
        <v/>
      </c>
    </row>
    <row r="184" customFormat="false" ht="15" hidden="false" customHeight="false" outlineLevel="0" collapsed="false">
      <c r="A184" s="25" t="s">
        <v>383</v>
      </c>
      <c r="B184" s="25" t="s">
        <v>67</v>
      </c>
      <c r="C184" s="25" t="s">
        <v>68</v>
      </c>
      <c r="D184" s="25" t="s">
        <v>69</v>
      </c>
      <c r="E184" s="25" t="s">
        <v>248</v>
      </c>
      <c r="F184" s="25" t="s">
        <v>211</v>
      </c>
      <c r="G184" s="26" t="n">
        <v>894.33</v>
      </c>
      <c r="H184" s="27" t="n">
        <v>1635</v>
      </c>
      <c r="I184" s="25" t="s">
        <v>249</v>
      </c>
      <c r="K184" s="25" t="n">
        <v>2007</v>
      </c>
      <c r="L184" s="25" t="s">
        <v>160</v>
      </c>
      <c r="M184" s="25" t="s">
        <v>149</v>
      </c>
      <c r="N184" s="28" t="n">
        <v>3393</v>
      </c>
      <c r="O184" s="25" t="s">
        <v>55</v>
      </c>
      <c r="P184" s="29" t="n">
        <v>42908</v>
      </c>
      <c r="Q184" s="29" t="n">
        <v>42958</v>
      </c>
      <c r="R184" s="28" t="n">
        <v>0</v>
      </c>
      <c r="S184" s="28" t="n">
        <f aca="false">IF(O184="Won",R184,IF(O184="Lost",0,N184))</f>
        <v>0</v>
      </c>
      <c r="T184" s="30" t="n">
        <f aca="false">IF(AND(P184&lt;&gt;"",Q184&lt;&gt;""),Q184-P184,"")</f>
        <v>50</v>
      </c>
      <c r="U184" s="30" t="str">
        <f aca="false">IF(AND(O184="Engaging",P184&lt;&gt;""),'Leia-me'!$B$5-P184,"")</f>
        <v/>
      </c>
      <c r="V184" s="25" t="str">
        <f aca="false">IF(O184&lt;&gt;"Engaging","",IF(U184&lt;='Leia-me'!$B$6,"Saudável",IF(U184&lt;='Leia-me'!$B$7,"Esfriando",IF(U184&lt;='Leia-me'!$B$8,"Última chance","Zumbi"))))</f>
        <v/>
      </c>
      <c r="W184" s="25" t="n">
        <f aca="false">IF(O184="Won",1,IF(O184="Lost",0,""))</f>
        <v>0</v>
      </c>
      <c r="Y184" s="25" t="str">
        <f aca="false">IF(E184="","Sim","")</f>
        <v/>
      </c>
    </row>
    <row r="185" customFormat="false" ht="15" hidden="false" customHeight="false" outlineLevel="0" collapsed="false">
      <c r="A185" s="25" t="s">
        <v>384</v>
      </c>
      <c r="B185" s="25" t="s">
        <v>67</v>
      </c>
      <c r="C185" s="25" t="s">
        <v>68</v>
      </c>
      <c r="D185" s="25" t="s">
        <v>69</v>
      </c>
      <c r="E185" s="25" t="s">
        <v>176</v>
      </c>
      <c r="F185" s="25" t="s">
        <v>177</v>
      </c>
      <c r="G185" s="26" t="n">
        <v>1698.2</v>
      </c>
      <c r="H185" s="27" t="n">
        <v>3798</v>
      </c>
      <c r="I185" s="25" t="s">
        <v>147</v>
      </c>
      <c r="K185" s="25" t="n">
        <v>1987</v>
      </c>
      <c r="L185" s="25" t="s">
        <v>178</v>
      </c>
      <c r="M185" s="25" t="s">
        <v>171</v>
      </c>
      <c r="N185" s="28" t="n">
        <v>5482</v>
      </c>
      <c r="O185" s="25" t="s">
        <v>54</v>
      </c>
      <c r="P185" s="29" t="n">
        <v>42908</v>
      </c>
      <c r="Q185" s="29" t="n">
        <v>42990</v>
      </c>
      <c r="R185" s="28" t="n">
        <v>6250</v>
      </c>
      <c r="S185" s="28" t="n">
        <f aca="false">IF(O185="Won",R185,IF(O185="Lost",0,N185))</f>
        <v>6250</v>
      </c>
      <c r="T185" s="30" t="n">
        <f aca="false">IF(AND(P185&lt;&gt;"",Q185&lt;&gt;""),Q185-P185,"")</f>
        <v>82</v>
      </c>
      <c r="U185" s="30" t="str">
        <f aca="false">IF(AND(O185="Engaging",P185&lt;&gt;""),'Leia-me'!$B$5-P185,"")</f>
        <v/>
      </c>
      <c r="V185" s="25" t="str">
        <f aca="false">IF(O185&lt;&gt;"Engaging","",IF(U185&lt;='Leia-me'!$B$6,"Saudável",IF(U185&lt;='Leia-me'!$B$7,"Esfriando",IF(U185&lt;='Leia-me'!$B$8,"Última chance","Zumbi"))))</f>
        <v/>
      </c>
      <c r="W185" s="25" t="n">
        <f aca="false">IF(O185="Won",1,IF(O185="Lost",0,""))</f>
        <v>1</v>
      </c>
      <c r="Y185" s="25" t="str">
        <f aca="false">IF(E185="","Sim","")</f>
        <v/>
      </c>
    </row>
    <row r="186" customFormat="false" ht="15" hidden="false" customHeight="false" outlineLevel="0" collapsed="false">
      <c r="A186" s="25" t="s">
        <v>385</v>
      </c>
      <c r="B186" s="25" t="s">
        <v>67</v>
      </c>
      <c r="C186" s="25" t="s">
        <v>68</v>
      </c>
      <c r="D186" s="25" t="s">
        <v>69</v>
      </c>
      <c r="E186" s="25" t="s">
        <v>176</v>
      </c>
      <c r="F186" s="25" t="s">
        <v>177</v>
      </c>
      <c r="G186" s="26" t="n">
        <v>1698.2</v>
      </c>
      <c r="H186" s="27" t="n">
        <v>3798</v>
      </c>
      <c r="I186" s="25" t="s">
        <v>147</v>
      </c>
      <c r="K186" s="25" t="n">
        <v>1987</v>
      </c>
      <c r="L186" s="25" t="s">
        <v>148</v>
      </c>
      <c r="M186" s="25" t="s">
        <v>149</v>
      </c>
      <c r="N186" s="28" t="n">
        <v>55</v>
      </c>
      <c r="O186" s="25" t="s">
        <v>54</v>
      </c>
      <c r="P186" s="29" t="n">
        <v>42910</v>
      </c>
      <c r="Q186" s="29" t="n">
        <v>42918</v>
      </c>
      <c r="R186" s="28" t="n">
        <v>64</v>
      </c>
      <c r="S186" s="28" t="n">
        <f aca="false">IF(O186="Won",R186,IF(O186="Lost",0,N186))</f>
        <v>64</v>
      </c>
      <c r="T186" s="30" t="n">
        <f aca="false">IF(AND(P186&lt;&gt;"",Q186&lt;&gt;""),Q186-P186,"")</f>
        <v>8</v>
      </c>
      <c r="U186" s="30" t="str">
        <f aca="false">IF(AND(O186="Engaging",P186&lt;&gt;""),'Leia-me'!$B$5-P186,"")</f>
        <v/>
      </c>
      <c r="V186" s="25" t="str">
        <f aca="false">IF(O186&lt;&gt;"Engaging","",IF(U186&lt;='Leia-me'!$B$6,"Saudável",IF(U186&lt;='Leia-me'!$B$7,"Esfriando",IF(U186&lt;='Leia-me'!$B$8,"Última chance","Zumbi"))))</f>
        <v/>
      </c>
      <c r="W186" s="25" t="n">
        <f aca="false">IF(O186="Won",1,IF(O186="Lost",0,""))</f>
        <v>1</v>
      </c>
      <c r="Y186" s="25" t="str">
        <f aca="false">IF(E186="","Sim","")</f>
        <v/>
      </c>
    </row>
    <row r="187" customFormat="false" ht="15" hidden="false" customHeight="false" outlineLevel="0" collapsed="false">
      <c r="A187" s="25" t="s">
        <v>386</v>
      </c>
      <c r="B187" s="25" t="s">
        <v>67</v>
      </c>
      <c r="C187" s="25" t="s">
        <v>68</v>
      </c>
      <c r="D187" s="25" t="s">
        <v>69</v>
      </c>
      <c r="E187" s="25" t="s">
        <v>266</v>
      </c>
      <c r="F187" s="25" t="s">
        <v>267</v>
      </c>
      <c r="G187" s="26" t="n">
        <v>2041.73</v>
      </c>
      <c r="H187" s="27" t="n">
        <v>5276</v>
      </c>
      <c r="I187" s="25" t="s">
        <v>147</v>
      </c>
      <c r="K187" s="25" t="n">
        <v>1997</v>
      </c>
      <c r="L187" s="25" t="s">
        <v>170</v>
      </c>
      <c r="M187" s="25" t="s">
        <v>171</v>
      </c>
      <c r="N187" s="28" t="n">
        <v>1096</v>
      </c>
      <c r="O187" s="25" t="s">
        <v>54</v>
      </c>
      <c r="P187" s="29" t="n">
        <v>42913</v>
      </c>
      <c r="Q187" s="29" t="n">
        <v>42922</v>
      </c>
      <c r="R187" s="28" t="n">
        <v>991</v>
      </c>
      <c r="S187" s="28" t="n">
        <f aca="false">IF(O187="Won",R187,IF(O187="Lost",0,N187))</f>
        <v>991</v>
      </c>
      <c r="T187" s="30" t="n">
        <f aca="false">IF(AND(P187&lt;&gt;"",Q187&lt;&gt;""),Q187-P187,"")</f>
        <v>9</v>
      </c>
      <c r="U187" s="30" t="str">
        <f aca="false">IF(AND(O187="Engaging",P187&lt;&gt;""),'Leia-me'!$B$5-P187,"")</f>
        <v/>
      </c>
      <c r="V187" s="25" t="str">
        <f aca="false">IF(O187&lt;&gt;"Engaging","",IF(U187&lt;='Leia-me'!$B$6,"Saudável",IF(U187&lt;='Leia-me'!$B$7,"Esfriando",IF(U187&lt;='Leia-me'!$B$8,"Última chance","Zumbi"))))</f>
        <v/>
      </c>
      <c r="W187" s="25" t="n">
        <f aca="false">IF(O187="Won",1,IF(O187="Lost",0,""))</f>
        <v>1</v>
      </c>
      <c r="Y187" s="25" t="str">
        <f aca="false">IF(E187="","Sim","")</f>
        <v/>
      </c>
    </row>
    <row r="188" customFormat="false" ht="15" hidden="false" customHeight="false" outlineLevel="0" collapsed="false">
      <c r="A188" s="25" t="s">
        <v>387</v>
      </c>
      <c r="B188" s="25" t="s">
        <v>67</v>
      </c>
      <c r="C188" s="25" t="s">
        <v>68</v>
      </c>
      <c r="D188" s="25" t="s">
        <v>69</v>
      </c>
      <c r="E188" s="25" t="s">
        <v>248</v>
      </c>
      <c r="F188" s="25" t="s">
        <v>211</v>
      </c>
      <c r="G188" s="26" t="n">
        <v>894.33</v>
      </c>
      <c r="H188" s="27" t="n">
        <v>1635</v>
      </c>
      <c r="I188" s="25" t="s">
        <v>249</v>
      </c>
      <c r="K188" s="25" t="n">
        <v>2007</v>
      </c>
      <c r="L188" s="25" t="s">
        <v>186</v>
      </c>
      <c r="M188" s="25" t="s">
        <v>171</v>
      </c>
      <c r="N188" s="28" t="n">
        <v>550</v>
      </c>
      <c r="O188" s="25" t="s">
        <v>54</v>
      </c>
      <c r="P188" s="29" t="n">
        <v>42914</v>
      </c>
      <c r="Q188" s="29" t="n">
        <v>42989</v>
      </c>
      <c r="R188" s="28" t="n">
        <v>631</v>
      </c>
      <c r="S188" s="28" t="n">
        <f aca="false">IF(O188="Won",R188,IF(O188="Lost",0,N188))</f>
        <v>631</v>
      </c>
      <c r="T188" s="30" t="n">
        <f aca="false">IF(AND(P188&lt;&gt;"",Q188&lt;&gt;""),Q188-P188,"")</f>
        <v>75</v>
      </c>
      <c r="U188" s="30" t="str">
        <f aca="false">IF(AND(O188="Engaging",P188&lt;&gt;""),'Leia-me'!$B$5-P188,"")</f>
        <v/>
      </c>
      <c r="V188" s="25" t="str">
        <f aca="false">IF(O188&lt;&gt;"Engaging","",IF(U188&lt;='Leia-me'!$B$6,"Saudável",IF(U188&lt;='Leia-me'!$B$7,"Esfriando",IF(U188&lt;='Leia-me'!$B$8,"Última chance","Zumbi"))))</f>
        <v/>
      </c>
      <c r="W188" s="25" t="n">
        <f aca="false">IF(O188="Won",1,IF(O188="Lost",0,""))</f>
        <v>1</v>
      </c>
      <c r="Y188" s="25" t="str">
        <f aca="false">IF(E188="","Sim","")</f>
        <v/>
      </c>
    </row>
    <row r="189" customFormat="false" ht="15" hidden="false" customHeight="false" outlineLevel="0" collapsed="false">
      <c r="A189" s="25" t="s">
        <v>388</v>
      </c>
      <c r="B189" s="25" t="s">
        <v>67</v>
      </c>
      <c r="C189" s="25" t="s">
        <v>68</v>
      </c>
      <c r="D189" s="25" t="s">
        <v>69</v>
      </c>
      <c r="E189" s="25" t="s">
        <v>173</v>
      </c>
      <c r="F189" s="25" t="s">
        <v>146</v>
      </c>
      <c r="G189" s="26" t="n">
        <v>647.18</v>
      </c>
      <c r="H189" s="27" t="n">
        <v>1185</v>
      </c>
      <c r="I189" s="25" t="s">
        <v>174</v>
      </c>
      <c r="K189" s="25" t="n">
        <v>1986</v>
      </c>
      <c r="L189" s="25" t="s">
        <v>170</v>
      </c>
      <c r="M189" s="25" t="s">
        <v>171</v>
      </c>
      <c r="N189" s="28" t="n">
        <v>1096</v>
      </c>
      <c r="O189" s="25" t="s">
        <v>54</v>
      </c>
      <c r="P189" s="29" t="n">
        <v>42915</v>
      </c>
      <c r="Q189" s="29" t="n">
        <v>42926</v>
      </c>
      <c r="R189" s="28" t="n">
        <v>1047</v>
      </c>
      <c r="S189" s="28" t="n">
        <f aca="false">IF(O189="Won",R189,IF(O189="Lost",0,N189))</f>
        <v>1047</v>
      </c>
      <c r="T189" s="30" t="n">
        <f aca="false">IF(AND(P189&lt;&gt;"",Q189&lt;&gt;""),Q189-P189,"")</f>
        <v>11</v>
      </c>
      <c r="U189" s="30" t="str">
        <f aca="false">IF(AND(O189="Engaging",P189&lt;&gt;""),'Leia-me'!$B$5-P189,"")</f>
        <v/>
      </c>
      <c r="V189" s="25" t="str">
        <f aca="false">IF(O189&lt;&gt;"Engaging","",IF(U189&lt;='Leia-me'!$B$6,"Saudável",IF(U189&lt;='Leia-me'!$B$7,"Esfriando",IF(U189&lt;='Leia-me'!$B$8,"Última chance","Zumbi"))))</f>
        <v/>
      </c>
      <c r="W189" s="25" t="n">
        <f aca="false">IF(O189="Won",1,IF(O189="Lost",0,""))</f>
        <v>1</v>
      </c>
      <c r="Y189" s="25" t="str">
        <f aca="false">IF(E189="","Sim","")</f>
        <v/>
      </c>
    </row>
    <row r="190" customFormat="false" ht="15" hidden="false" customHeight="false" outlineLevel="0" collapsed="false">
      <c r="A190" s="25" t="s">
        <v>389</v>
      </c>
      <c r="B190" s="25" t="s">
        <v>67</v>
      </c>
      <c r="C190" s="25" t="s">
        <v>68</v>
      </c>
      <c r="D190" s="25" t="s">
        <v>69</v>
      </c>
      <c r="E190" s="25" t="s">
        <v>173</v>
      </c>
      <c r="F190" s="25" t="s">
        <v>146</v>
      </c>
      <c r="G190" s="26" t="n">
        <v>647.18</v>
      </c>
      <c r="H190" s="27" t="n">
        <v>1185</v>
      </c>
      <c r="I190" s="25" t="s">
        <v>174</v>
      </c>
      <c r="K190" s="25" t="n">
        <v>1986</v>
      </c>
      <c r="L190" s="25" t="s">
        <v>186</v>
      </c>
      <c r="M190" s="25" t="s">
        <v>171</v>
      </c>
      <c r="N190" s="28" t="n">
        <v>550</v>
      </c>
      <c r="O190" s="25" t="s">
        <v>54</v>
      </c>
      <c r="P190" s="29" t="n">
        <v>42916</v>
      </c>
      <c r="Q190" s="29" t="n">
        <v>43005</v>
      </c>
      <c r="R190" s="28" t="n">
        <v>560</v>
      </c>
      <c r="S190" s="28" t="n">
        <f aca="false">IF(O190="Won",R190,IF(O190="Lost",0,N190))</f>
        <v>560</v>
      </c>
      <c r="T190" s="30" t="n">
        <f aca="false">IF(AND(P190&lt;&gt;"",Q190&lt;&gt;""),Q190-P190,"")</f>
        <v>89</v>
      </c>
      <c r="U190" s="30" t="str">
        <f aca="false">IF(AND(O190="Engaging",P190&lt;&gt;""),'Leia-me'!$B$5-P190,"")</f>
        <v/>
      </c>
      <c r="V190" s="25" t="str">
        <f aca="false">IF(O190&lt;&gt;"Engaging","",IF(U190&lt;='Leia-me'!$B$6,"Saudável",IF(U190&lt;='Leia-me'!$B$7,"Esfriando",IF(U190&lt;='Leia-me'!$B$8,"Última chance","Zumbi"))))</f>
        <v/>
      </c>
      <c r="W190" s="25" t="n">
        <f aca="false">IF(O190="Won",1,IF(O190="Lost",0,""))</f>
        <v>1</v>
      </c>
      <c r="Y190" s="25" t="str">
        <f aca="false">IF(E190="","Sim","")</f>
        <v/>
      </c>
    </row>
    <row r="191" customFormat="false" ht="15" hidden="false" customHeight="false" outlineLevel="0" collapsed="false">
      <c r="A191" s="25" t="s">
        <v>390</v>
      </c>
      <c r="B191" s="25" t="s">
        <v>67</v>
      </c>
      <c r="C191" s="25" t="s">
        <v>68</v>
      </c>
      <c r="D191" s="25" t="s">
        <v>69</v>
      </c>
      <c r="E191" s="25" t="s">
        <v>151</v>
      </c>
      <c r="F191" s="25" t="s">
        <v>146</v>
      </c>
      <c r="G191" s="26" t="n">
        <v>587.34</v>
      </c>
      <c r="H191" s="27" t="n">
        <v>1356</v>
      </c>
      <c r="I191" s="25" t="s">
        <v>152</v>
      </c>
      <c r="K191" s="25" t="n">
        <v>2012</v>
      </c>
      <c r="L191" s="25" t="s">
        <v>170</v>
      </c>
      <c r="M191" s="25" t="s">
        <v>171</v>
      </c>
      <c r="N191" s="28" t="n">
        <v>1096</v>
      </c>
      <c r="O191" s="25" t="s">
        <v>55</v>
      </c>
      <c r="P191" s="29" t="n">
        <v>42918</v>
      </c>
      <c r="Q191" s="29" t="n">
        <v>42926</v>
      </c>
      <c r="R191" s="28" t="n">
        <v>0</v>
      </c>
      <c r="S191" s="28" t="n">
        <f aca="false">IF(O191="Won",R191,IF(O191="Lost",0,N191))</f>
        <v>0</v>
      </c>
      <c r="T191" s="30" t="n">
        <f aca="false">IF(AND(P191&lt;&gt;"",Q191&lt;&gt;""),Q191-P191,"")</f>
        <v>8</v>
      </c>
      <c r="U191" s="30" t="str">
        <f aca="false">IF(AND(O191="Engaging",P191&lt;&gt;""),'Leia-me'!$B$5-P191,"")</f>
        <v/>
      </c>
      <c r="V191" s="25" t="str">
        <f aca="false">IF(O191&lt;&gt;"Engaging","",IF(U191&lt;='Leia-me'!$B$6,"Saudável",IF(U191&lt;='Leia-me'!$B$7,"Esfriando",IF(U191&lt;='Leia-me'!$B$8,"Última chance","Zumbi"))))</f>
        <v/>
      </c>
      <c r="W191" s="25" t="n">
        <f aca="false">IF(O191="Won",1,IF(O191="Lost",0,""))</f>
        <v>0</v>
      </c>
      <c r="Y191" s="25" t="str">
        <f aca="false">IF(E191="","Sim","")</f>
        <v/>
      </c>
    </row>
    <row r="192" customFormat="false" ht="15" hidden="false" customHeight="false" outlineLevel="0" collapsed="false">
      <c r="A192" s="25" t="s">
        <v>391</v>
      </c>
      <c r="B192" s="25" t="s">
        <v>67</v>
      </c>
      <c r="C192" s="25" t="s">
        <v>68</v>
      </c>
      <c r="D192" s="25" t="s">
        <v>69</v>
      </c>
      <c r="E192" s="25" t="s">
        <v>176</v>
      </c>
      <c r="F192" s="25" t="s">
        <v>177</v>
      </c>
      <c r="G192" s="26" t="n">
        <v>1698.2</v>
      </c>
      <c r="H192" s="27" t="n">
        <v>3798</v>
      </c>
      <c r="I192" s="25" t="s">
        <v>147</v>
      </c>
      <c r="K192" s="25" t="n">
        <v>1987</v>
      </c>
      <c r="L192" s="25" t="s">
        <v>160</v>
      </c>
      <c r="M192" s="25" t="s">
        <v>149</v>
      </c>
      <c r="N192" s="28" t="n">
        <v>3393</v>
      </c>
      <c r="O192" s="25" t="s">
        <v>55</v>
      </c>
      <c r="P192" s="29" t="n">
        <v>42918</v>
      </c>
      <c r="Q192" s="29" t="n">
        <v>42929</v>
      </c>
      <c r="R192" s="28" t="n">
        <v>0</v>
      </c>
      <c r="S192" s="28" t="n">
        <f aca="false">IF(O192="Won",R192,IF(O192="Lost",0,N192))</f>
        <v>0</v>
      </c>
      <c r="T192" s="30" t="n">
        <f aca="false">IF(AND(P192&lt;&gt;"",Q192&lt;&gt;""),Q192-P192,"")</f>
        <v>11</v>
      </c>
      <c r="U192" s="30" t="str">
        <f aca="false">IF(AND(O192="Engaging",P192&lt;&gt;""),'Leia-me'!$B$5-P192,"")</f>
        <v/>
      </c>
      <c r="V192" s="25" t="str">
        <f aca="false">IF(O192&lt;&gt;"Engaging","",IF(U192&lt;='Leia-me'!$B$6,"Saudável",IF(U192&lt;='Leia-me'!$B$7,"Esfriando",IF(U192&lt;='Leia-me'!$B$8,"Última chance","Zumbi"))))</f>
        <v/>
      </c>
      <c r="W192" s="25" t="n">
        <f aca="false">IF(O192="Won",1,IF(O192="Lost",0,""))</f>
        <v>0</v>
      </c>
      <c r="Y192" s="25" t="str">
        <f aca="false">IF(E192="","Sim","")</f>
        <v/>
      </c>
    </row>
    <row r="193" customFormat="false" ht="15" hidden="false" customHeight="false" outlineLevel="0" collapsed="false">
      <c r="A193" s="25" t="s">
        <v>392</v>
      </c>
      <c r="B193" s="25" t="s">
        <v>67</v>
      </c>
      <c r="C193" s="25" t="s">
        <v>68</v>
      </c>
      <c r="D193" s="25" t="s">
        <v>69</v>
      </c>
      <c r="E193" s="25" t="s">
        <v>158</v>
      </c>
      <c r="F193" s="25" t="s">
        <v>159</v>
      </c>
      <c r="G193" s="26" t="n">
        <v>291.27</v>
      </c>
      <c r="H193" s="27" t="n">
        <v>586</v>
      </c>
      <c r="I193" s="25" t="s">
        <v>147</v>
      </c>
      <c r="K193" s="25" t="n">
        <v>1997</v>
      </c>
      <c r="L193" s="25" t="s">
        <v>170</v>
      </c>
      <c r="M193" s="25" t="s">
        <v>171</v>
      </c>
      <c r="N193" s="28" t="n">
        <v>1096</v>
      </c>
      <c r="O193" s="25" t="s">
        <v>54</v>
      </c>
      <c r="P193" s="29" t="n">
        <v>42918</v>
      </c>
      <c r="Q193" s="29" t="n">
        <v>42925</v>
      </c>
      <c r="R193" s="28" t="n">
        <v>1180</v>
      </c>
      <c r="S193" s="28" t="n">
        <f aca="false">IF(O193="Won",R193,IF(O193="Lost",0,N193))</f>
        <v>1180</v>
      </c>
      <c r="T193" s="30" t="n">
        <f aca="false">IF(AND(P193&lt;&gt;"",Q193&lt;&gt;""),Q193-P193,"")</f>
        <v>7</v>
      </c>
      <c r="U193" s="30" t="str">
        <f aca="false">IF(AND(O193="Engaging",P193&lt;&gt;""),'Leia-me'!$B$5-P193,"")</f>
        <v/>
      </c>
      <c r="V193" s="25" t="str">
        <f aca="false">IF(O193&lt;&gt;"Engaging","",IF(U193&lt;='Leia-me'!$B$6,"Saudável",IF(U193&lt;='Leia-me'!$B$7,"Esfriando",IF(U193&lt;='Leia-me'!$B$8,"Última chance","Zumbi"))))</f>
        <v/>
      </c>
      <c r="W193" s="25" t="n">
        <f aca="false">IF(O193="Won",1,IF(O193="Lost",0,""))</f>
        <v>1</v>
      </c>
      <c r="Y193" s="25" t="str">
        <f aca="false">IF(E193="","Sim","")</f>
        <v/>
      </c>
    </row>
    <row r="194" customFormat="false" ht="15" hidden="false" customHeight="false" outlineLevel="0" collapsed="false">
      <c r="A194" s="25" t="s">
        <v>393</v>
      </c>
      <c r="B194" s="25" t="s">
        <v>67</v>
      </c>
      <c r="C194" s="25" t="s">
        <v>68</v>
      </c>
      <c r="D194" s="25" t="s">
        <v>69</v>
      </c>
      <c r="E194" s="25" t="s">
        <v>210</v>
      </c>
      <c r="F194" s="25" t="s">
        <v>211</v>
      </c>
      <c r="G194" s="26" t="n">
        <v>718.62</v>
      </c>
      <c r="H194" s="27" t="n">
        <v>2448</v>
      </c>
      <c r="I194" s="25" t="s">
        <v>147</v>
      </c>
      <c r="K194" s="25" t="n">
        <v>2001</v>
      </c>
      <c r="L194" s="25" t="s">
        <v>178</v>
      </c>
      <c r="M194" s="25" t="s">
        <v>171</v>
      </c>
      <c r="N194" s="28" t="n">
        <v>5482</v>
      </c>
      <c r="O194" s="25" t="s">
        <v>55</v>
      </c>
      <c r="P194" s="29" t="n">
        <v>42920</v>
      </c>
      <c r="Q194" s="29" t="n">
        <v>42930</v>
      </c>
      <c r="R194" s="28" t="n">
        <v>0</v>
      </c>
      <c r="S194" s="28" t="n">
        <f aca="false">IF(O194="Won",R194,IF(O194="Lost",0,N194))</f>
        <v>0</v>
      </c>
      <c r="T194" s="30" t="n">
        <f aca="false">IF(AND(P194&lt;&gt;"",Q194&lt;&gt;""),Q194-P194,"")</f>
        <v>10</v>
      </c>
      <c r="U194" s="30" t="str">
        <f aca="false">IF(AND(O194="Engaging",P194&lt;&gt;""),'Leia-me'!$B$5-P194,"")</f>
        <v/>
      </c>
      <c r="V194" s="25" t="str">
        <f aca="false">IF(O194&lt;&gt;"Engaging","",IF(U194&lt;='Leia-me'!$B$6,"Saudável",IF(U194&lt;='Leia-me'!$B$7,"Esfriando",IF(U194&lt;='Leia-me'!$B$8,"Última chance","Zumbi"))))</f>
        <v/>
      </c>
      <c r="W194" s="25" t="n">
        <f aca="false">IF(O194="Won",1,IF(O194="Lost",0,""))</f>
        <v>0</v>
      </c>
      <c r="Y194" s="25" t="str">
        <f aca="false">IF(E194="","Sim","")</f>
        <v/>
      </c>
    </row>
    <row r="195" customFormat="false" ht="15" hidden="false" customHeight="false" outlineLevel="0" collapsed="false">
      <c r="A195" s="25" t="s">
        <v>394</v>
      </c>
      <c r="B195" s="25" t="s">
        <v>67</v>
      </c>
      <c r="C195" s="25" t="s">
        <v>68</v>
      </c>
      <c r="D195" s="25" t="s">
        <v>69</v>
      </c>
      <c r="E195" s="25" t="s">
        <v>237</v>
      </c>
      <c r="F195" s="25" t="s">
        <v>192</v>
      </c>
      <c r="G195" s="26" t="n">
        <v>4618</v>
      </c>
      <c r="H195" s="27" t="n">
        <v>10083</v>
      </c>
      <c r="I195" s="25" t="s">
        <v>147</v>
      </c>
      <c r="K195" s="25" t="n">
        <v>1982</v>
      </c>
      <c r="L195" s="25" t="s">
        <v>148</v>
      </c>
      <c r="M195" s="25" t="s">
        <v>149</v>
      </c>
      <c r="N195" s="28" t="n">
        <v>55</v>
      </c>
      <c r="O195" s="25" t="s">
        <v>54</v>
      </c>
      <c r="P195" s="29" t="n">
        <v>42920</v>
      </c>
      <c r="Q195" s="29" t="n">
        <v>42922</v>
      </c>
      <c r="R195" s="28" t="n">
        <v>56</v>
      </c>
      <c r="S195" s="28" t="n">
        <f aca="false">IF(O195="Won",R195,IF(O195="Lost",0,N195))</f>
        <v>56</v>
      </c>
      <c r="T195" s="30" t="n">
        <f aca="false">IF(AND(P195&lt;&gt;"",Q195&lt;&gt;""),Q195-P195,"")</f>
        <v>2</v>
      </c>
      <c r="U195" s="30" t="str">
        <f aca="false">IF(AND(O195="Engaging",P195&lt;&gt;""),'Leia-me'!$B$5-P195,"")</f>
        <v/>
      </c>
      <c r="V195" s="25" t="str">
        <f aca="false">IF(O195&lt;&gt;"Engaging","",IF(U195&lt;='Leia-me'!$B$6,"Saudável",IF(U195&lt;='Leia-me'!$B$7,"Esfriando",IF(U195&lt;='Leia-me'!$B$8,"Última chance","Zumbi"))))</f>
        <v/>
      </c>
      <c r="W195" s="25" t="n">
        <f aca="false">IF(O195="Won",1,IF(O195="Lost",0,""))</f>
        <v>1</v>
      </c>
      <c r="Y195" s="25" t="str">
        <f aca="false">IF(E195="","Sim","")</f>
        <v/>
      </c>
    </row>
    <row r="196" customFormat="false" ht="15" hidden="false" customHeight="false" outlineLevel="0" collapsed="false">
      <c r="A196" s="25" t="s">
        <v>395</v>
      </c>
      <c r="B196" s="25" t="s">
        <v>67</v>
      </c>
      <c r="C196" s="25" t="s">
        <v>68</v>
      </c>
      <c r="D196" s="25" t="s">
        <v>69</v>
      </c>
      <c r="E196" s="25" t="s">
        <v>164</v>
      </c>
      <c r="F196" s="25" t="s">
        <v>165</v>
      </c>
      <c r="G196" s="26" t="n">
        <v>217.87</v>
      </c>
      <c r="H196" s="27" t="n">
        <v>551</v>
      </c>
      <c r="I196" s="25" t="s">
        <v>147</v>
      </c>
      <c r="K196" s="25" t="n">
        <v>1998</v>
      </c>
      <c r="L196" s="25" t="s">
        <v>186</v>
      </c>
      <c r="M196" s="25" t="s">
        <v>171</v>
      </c>
      <c r="N196" s="28" t="n">
        <v>550</v>
      </c>
      <c r="O196" s="25" t="s">
        <v>54</v>
      </c>
      <c r="P196" s="29" t="n">
        <v>42921</v>
      </c>
      <c r="Q196" s="29" t="n">
        <v>42975</v>
      </c>
      <c r="R196" s="28" t="n">
        <v>522</v>
      </c>
      <c r="S196" s="28" t="n">
        <f aca="false">IF(O196="Won",R196,IF(O196="Lost",0,N196))</f>
        <v>522</v>
      </c>
      <c r="T196" s="30" t="n">
        <f aca="false">IF(AND(P196&lt;&gt;"",Q196&lt;&gt;""),Q196-P196,"")</f>
        <v>54</v>
      </c>
      <c r="U196" s="30" t="str">
        <f aca="false">IF(AND(O196="Engaging",P196&lt;&gt;""),'Leia-me'!$B$5-P196,"")</f>
        <v/>
      </c>
      <c r="V196" s="25" t="str">
        <f aca="false">IF(O196&lt;&gt;"Engaging","",IF(U196&lt;='Leia-me'!$B$6,"Saudável",IF(U196&lt;='Leia-me'!$B$7,"Esfriando",IF(U196&lt;='Leia-me'!$B$8,"Última chance","Zumbi"))))</f>
        <v/>
      </c>
      <c r="W196" s="25" t="n">
        <f aca="false">IF(O196="Won",1,IF(O196="Lost",0,""))</f>
        <v>1</v>
      </c>
      <c r="Y196" s="25" t="str">
        <f aca="false">IF(E196="","Sim","")</f>
        <v/>
      </c>
    </row>
    <row r="197" customFormat="false" ht="15" hidden="false" customHeight="false" outlineLevel="0" collapsed="false">
      <c r="A197" s="25" t="s">
        <v>396</v>
      </c>
      <c r="B197" s="25" t="s">
        <v>67</v>
      </c>
      <c r="C197" s="25" t="s">
        <v>68</v>
      </c>
      <c r="D197" s="25" t="s">
        <v>69</v>
      </c>
      <c r="E197" s="25" t="s">
        <v>162</v>
      </c>
      <c r="F197" s="25" t="s">
        <v>155</v>
      </c>
      <c r="G197" s="26" t="n">
        <v>5266.09</v>
      </c>
      <c r="H197" s="27" t="n">
        <v>8595</v>
      </c>
      <c r="I197" s="25" t="s">
        <v>147</v>
      </c>
      <c r="J197" s="25" t="s">
        <v>156</v>
      </c>
      <c r="K197" s="25" t="n">
        <v>1988</v>
      </c>
      <c r="L197" s="25" t="s">
        <v>178</v>
      </c>
      <c r="M197" s="25" t="s">
        <v>171</v>
      </c>
      <c r="N197" s="28" t="n">
        <v>5482</v>
      </c>
      <c r="O197" s="25" t="s">
        <v>55</v>
      </c>
      <c r="P197" s="29" t="n">
        <v>42922</v>
      </c>
      <c r="Q197" s="29" t="n">
        <v>42932</v>
      </c>
      <c r="R197" s="28" t="n">
        <v>0</v>
      </c>
      <c r="S197" s="28" t="n">
        <f aca="false">IF(O197="Won",R197,IF(O197="Lost",0,N197))</f>
        <v>0</v>
      </c>
      <c r="T197" s="30" t="n">
        <f aca="false">IF(AND(P197&lt;&gt;"",Q197&lt;&gt;""),Q197-P197,"")</f>
        <v>10</v>
      </c>
      <c r="U197" s="30" t="str">
        <f aca="false">IF(AND(O197="Engaging",P197&lt;&gt;""),'Leia-me'!$B$5-P197,"")</f>
        <v/>
      </c>
      <c r="V197" s="25" t="str">
        <f aca="false">IF(O197&lt;&gt;"Engaging","",IF(U197&lt;='Leia-me'!$B$6,"Saudável",IF(U197&lt;='Leia-me'!$B$7,"Esfriando",IF(U197&lt;='Leia-me'!$B$8,"Última chance","Zumbi"))))</f>
        <v/>
      </c>
      <c r="W197" s="25" t="n">
        <f aca="false">IF(O197="Won",1,IF(O197="Lost",0,""))</f>
        <v>0</v>
      </c>
      <c r="Y197" s="25" t="str">
        <f aca="false">IF(E197="","Sim","")</f>
        <v/>
      </c>
    </row>
    <row r="198" customFormat="false" ht="15" hidden="false" customHeight="false" outlineLevel="0" collapsed="false">
      <c r="A198" s="25" t="s">
        <v>397</v>
      </c>
      <c r="B198" s="25" t="s">
        <v>67</v>
      </c>
      <c r="C198" s="25" t="s">
        <v>68</v>
      </c>
      <c r="D198" s="25" t="s">
        <v>69</v>
      </c>
      <c r="E198" s="25" t="s">
        <v>169</v>
      </c>
      <c r="F198" s="25" t="s">
        <v>168</v>
      </c>
      <c r="G198" s="26" t="n">
        <v>2403.58</v>
      </c>
      <c r="H198" s="27" t="n">
        <v>8801</v>
      </c>
      <c r="I198" s="25" t="s">
        <v>147</v>
      </c>
      <c r="K198" s="25" t="n">
        <v>1986</v>
      </c>
      <c r="L198" s="25" t="s">
        <v>186</v>
      </c>
      <c r="M198" s="25" t="s">
        <v>171</v>
      </c>
      <c r="N198" s="28" t="n">
        <v>550</v>
      </c>
      <c r="O198" s="25" t="s">
        <v>55</v>
      </c>
      <c r="P198" s="29" t="n">
        <v>42923</v>
      </c>
      <c r="Q198" s="29" t="n">
        <v>42931</v>
      </c>
      <c r="R198" s="28" t="n">
        <v>0</v>
      </c>
      <c r="S198" s="28" t="n">
        <f aca="false">IF(O198="Won",R198,IF(O198="Lost",0,N198))</f>
        <v>0</v>
      </c>
      <c r="T198" s="30" t="n">
        <f aca="false">IF(AND(P198&lt;&gt;"",Q198&lt;&gt;""),Q198-P198,"")</f>
        <v>8</v>
      </c>
      <c r="U198" s="30" t="str">
        <f aca="false">IF(AND(O198="Engaging",P198&lt;&gt;""),'Leia-me'!$B$5-P198,"")</f>
        <v/>
      </c>
      <c r="V198" s="25" t="str">
        <f aca="false">IF(O198&lt;&gt;"Engaging","",IF(U198&lt;='Leia-me'!$B$6,"Saudável",IF(U198&lt;='Leia-me'!$B$7,"Esfriando",IF(U198&lt;='Leia-me'!$B$8,"Última chance","Zumbi"))))</f>
        <v/>
      </c>
      <c r="W198" s="25" t="n">
        <f aca="false">IF(O198="Won",1,IF(O198="Lost",0,""))</f>
        <v>0</v>
      </c>
      <c r="Y198" s="25" t="str">
        <f aca="false">IF(E198="","Sim","")</f>
        <v/>
      </c>
    </row>
    <row r="199" customFormat="false" ht="15" hidden="false" customHeight="false" outlineLevel="0" collapsed="false">
      <c r="A199" s="25" t="s">
        <v>398</v>
      </c>
      <c r="B199" s="25" t="s">
        <v>67</v>
      </c>
      <c r="C199" s="25" t="s">
        <v>68</v>
      </c>
      <c r="D199" s="25" t="s">
        <v>69</v>
      </c>
      <c r="E199" s="25" t="s">
        <v>245</v>
      </c>
      <c r="F199" s="25" t="s">
        <v>185</v>
      </c>
      <c r="G199" s="26" t="n">
        <v>2938.67</v>
      </c>
      <c r="H199" s="27" t="n">
        <v>8775</v>
      </c>
      <c r="I199" s="25" t="s">
        <v>246</v>
      </c>
      <c r="K199" s="25" t="n">
        <v>1987</v>
      </c>
      <c r="L199" s="25" t="s">
        <v>148</v>
      </c>
      <c r="M199" s="25" t="s">
        <v>149</v>
      </c>
      <c r="N199" s="28" t="n">
        <v>55</v>
      </c>
      <c r="O199" s="25" t="s">
        <v>55</v>
      </c>
      <c r="P199" s="29" t="n">
        <v>42923</v>
      </c>
      <c r="Q199" s="29" t="n">
        <v>42929</v>
      </c>
      <c r="R199" s="28" t="n">
        <v>0</v>
      </c>
      <c r="S199" s="28" t="n">
        <f aca="false">IF(O199="Won",R199,IF(O199="Lost",0,N199))</f>
        <v>0</v>
      </c>
      <c r="T199" s="30" t="n">
        <f aca="false">IF(AND(P199&lt;&gt;"",Q199&lt;&gt;""),Q199-P199,"")</f>
        <v>6</v>
      </c>
      <c r="U199" s="30" t="str">
        <f aca="false">IF(AND(O199="Engaging",P199&lt;&gt;""),'Leia-me'!$B$5-P199,"")</f>
        <v/>
      </c>
      <c r="V199" s="25" t="str">
        <f aca="false">IF(O199&lt;&gt;"Engaging","",IF(U199&lt;='Leia-me'!$B$6,"Saudável",IF(U199&lt;='Leia-me'!$B$7,"Esfriando",IF(U199&lt;='Leia-me'!$B$8,"Última chance","Zumbi"))))</f>
        <v/>
      </c>
      <c r="W199" s="25" t="n">
        <f aca="false">IF(O199="Won",1,IF(O199="Lost",0,""))</f>
        <v>0</v>
      </c>
      <c r="Y199" s="25" t="str">
        <f aca="false">IF(E199="","Sim","")</f>
        <v/>
      </c>
    </row>
    <row r="200" customFormat="false" ht="15" hidden="false" customHeight="false" outlineLevel="0" collapsed="false">
      <c r="A200" s="25" t="s">
        <v>399</v>
      </c>
      <c r="B200" s="25" t="s">
        <v>67</v>
      </c>
      <c r="C200" s="25" t="s">
        <v>68</v>
      </c>
      <c r="D200" s="25" t="s">
        <v>69</v>
      </c>
      <c r="E200" s="25" t="s">
        <v>154</v>
      </c>
      <c r="F200" s="25" t="s">
        <v>155</v>
      </c>
      <c r="G200" s="26" t="n">
        <v>86.68</v>
      </c>
      <c r="H200" s="27" t="n">
        <v>187</v>
      </c>
      <c r="I200" s="25" t="s">
        <v>147</v>
      </c>
      <c r="J200" s="25" t="s">
        <v>156</v>
      </c>
      <c r="K200" s="25" t="n">
        <v>2007</v>
      </c>
      <c r="L200" s="25" t="s">
        <v>148</v>
      </c>
      <c r="M200" s="25" t="s">
        <v>149</v>
      </c>
      <c r="N200" s="28" t="n">
        <v>55</v>
      </c>
      <c r="O200" s="25" t="s">
        <v>54</v>
      </c>
      <c r="P200" s="29" t="n">
        <v>42924</v>
      </c>
      <c r="Q200" s="29" t="n">
        <v>43045</v>
      </c>
      <c r="R200" s="28" t="n">
        <v>55</v>
      </c>
      <c r="S200" s="28" t="n">
        <f aca="false">IF(O200="Won",R200,IF(O200="Lost",0,N200))</f>
        <v>55</v>
      </c>
      <c r="T200" s="30" t="n">
        <f aca="false">IF(AND(P200&lt;&gt;"",Q200&lt;&gt;""),Q200-P200,"")</f>
        <v>121</v>
      </c>
      <c r="U200" s="30" t="str">
        <f aca="false">IF(AND(O200="Engaging",P200&lt;&gt;""),'Leia-me'!$B$5-P200,"")</f>
        <v/>
      </c>
      <c r="V200" s="25" t="str">
        <f aca="false">IF(O200&lt;&gt;"Engaging","",IF(U200&lt;='Leia-me'!$B$6,"Saudável",IF(U200&lt;='Leia-me'!$B$7,"Esfriando",IF(U200&lt;='Leia-me'!$B$8,"Última chance","Zumbi"))))</f>
        <v/>
      </c>
      <c r="W200" s="25" t="n">
        <f aca="false">IF(O200="Won",1,IF(O200="Lost",0,""))</f>
        <v>1</v>
      </c>
      <c r="Y200" s="25" t="str">
        <f aca="false">IF(E200="","Sim","")</f>
        <v/>
      </c>
    </row>
    <row r="201" customFormat="false" ht="15" hidden="false" customHeight="false" outlineLevel="0" collapsed="false">
      <c r="A201" s="25" t="s">
        <v>400</v>
      </c>
      <c r="B201" s="25" t="s">
        <v>67</v>
      </c>
      <c r="C201" s="25" t="s">
        <v>68</v>
      </c>
      <c r="D201" s="25" t="s">
        <v>69</v>
      </c>
      <c r="E201" s="25" t="s">
        <v>248</v>
      </c>
      <c r="F201" s="25" t="s">
        <v>211</v>
      </c>
      <c r="G201" s="26" t="n">
        <v>894.33</v>
      </c>
      <c r="H201" s="27" t="n">
        <v>1635</v>
      </c>
      <c r="I201" s="25" t="s">
        <v>249</v>
      </c>
      <c r="K201" s="25" t="n">
        <v>2007</v>
      </c>
      <c r="L201" s="25" t="s">
        <v>186</v>
      </c>
      <c r="M201" s="25" t="s">
        <v>171</v>
      </c>
      <c r="N201" s="28" t="n">
        <v>550</v>
      </c>
      <c r="O201" s="25" t="s">
        <v>54</v>
      </c>
      <c r="P201" s="29" t="n">
        <v>42925</v>
      </c>
      <c r="Q201" s="29" t="n">
        <v>42994</v>
      </c>
      <c r="R201" s="28" t="n">
        <v>460</v>
      </c>
      <c r="S201" s="28" t="n">
        <f aca="false">IF(O201="Won",R201,IF(O201="Lost",0,N201))</f>
        <v>460</v>
      </c>
      <c r="T201" s="30" t="n">
        <f aca="false">IF(AND(P201&lt;&gt;"",Q201&lt;&gt;""),Q201-P201,"")</f>
        <v>69</v>
      </c>
      <c r="U201" s="30" t="str">
        <f aca="false">IF(AND(O201="Engaging",P201&lt;&gt;""),'Leia-me'!$B$5-P201,"")</f>
        <v/>
      </c>
      <c r="V201" s="25" t="str">
        <f aca="false">IF(O201&lt;&gt;"Engaging","",IF(U201&lt;='Leia-me'!$B$6,"Saudável",IF(U201&lt;='Leia-me'!$B$7,"Esfriando",IF(U201&lt;='Leia-me'!$B$8,"Última chance","Zumbi"))))</f>
        <v/>
      </c>
      <c r="W201" s="25" t="n">
        <f aca="false">IF(O201="Won",1,IF(O201="Lost",0,""))</f>
        <v>1</v>
      </c>
      <c r="Y201" s="25" t="str">
        <f aca="false">IF(E201="","Sim","")</f>
        <v/>
      </c>
    </row>
    <row r="202" customFormat="false" ht="15" hidden="false" customHeight="false" outlineLevel="0" collapsed="false">
      <c r="A202" s="25" t="s">
        <v>401</v>
      </c>
      <c r="B202" s="25" t="s">
        <v>67</v>
      </c>
      <c r="C202" s="25" t="s">
        <v>68</v>
      </c>
      <c r="D202" s="25" t="s">
        <v>69</v>
      </c>
      <c r="E202" s="25" t="s">
        <v>164</v>
      </c>
      <c r="F202" s="25" t="s">
        <v>165</v>
      </c>
      <c r="G202" s="26" t="n">
        <v>217.87</v>
      </c>
      <c r="H202" s="27" t="n">
        <v>551</v>
      </c>
      <c r="I202" s="25" t="s">
        <v>147</v>
      </c>
      <c r="K202" s="25" t="n">
        <v>1998</v>
      </c>
      <c r="L202" s="25" t="s">
        <v>170</v>
      </c>
      <c r="M202" s="25" t="s">
        <v>171</v>
      </c>
      <c r="N202" s="28" t="n">
        <v>1096</v>
      </c>
      <c r="O202" s="25" t="s">
        <v>54</v>
      </c>
      <c r="P202" s="29" t="n">
        <v>42926</v>
      </c>
      <c r="Q202" s="29" t="n">
        <v>42933</v>
      </c>
      <c r="R202" s="28" t="n">
        <v>962</v>
      </c>
      <c r="S202" s="28" t="n">
        <f aca="false">IF(O202="Won",R202,IF(O202="Lost",0,N202))</f>
        <v>962</v>
      </c>
      <c r="T202" s="30" t="n">
        <f aca="false">IF(AND(P202&lt;&gt;"",Q202&lt;&gt;""),Q202-P202,"")</f>
        <v>7</v>
      </c>
      <c r="U202" s="30" t="str">
        <f aca="false">IF(AND(O202="Engaging",P202&lt;&gt;""),'Leia-me'!$B$5-P202,"")</f>
        <v/>
      </c>
      <c r="V202" s="25" t="str">
        <f aca="false">IF(O202&lt;&gt;"Engaging","",IF(U202&lt;='Leia-me'!$B$6,"Saudável",IF(U202&lt;='Leia-me'!$B$7,"Esfriando",IF(U202&lt;='Leia-me'!$B$8,"Última chance","Zumbi"))))</f>
        <v/>
      </c>
      <c r="W202" s="25" t="n">
        <f aca="false">IF(O202="Won",1,IF(O202="Lost",0,""))</f>
        <v>1</v>
      </c>
      <c r="Y202" s="25" t="str">
        <f aca="false">IF(E202="","Sim","")</f>
        <v/>
      </c>
    </row>
    <row r="203" customFormat="false" ht="15" hidden="false" customHeight="false" outlineLevel="0" collapsed="false">
      <c r="A203" s="25" t="s">
        <v>402</v>
      </c>
      <c r="B203" s="25" t="s">
        <v>67</v>
      </c>
      <c r="C203" s="25" t="s">
        <v>68</v>
      </c>
      <c r="D203" s="25" t="s">
        <v>69</v>
      </c>
      <c r="E203" s="25" t="s">
        <v>151</v>
      </c>
      <c r="F203" s="25" t="s">
        <v>146</v>
      </c>
      <c r="G203" s="26" t="n">
        <v>587.34</v>
      </c>
      <c r="H203" s="27" t="n">
        <v>1356</v>
      </c>
      <c r="I203" s="25" t="s">
        <v>152</v>
      </c>
      <c r="K203" s="25" t="n">
        <v>2012</v>
      </c>
      <c r="L203" s="25" t="s">
        <v>170</v>
      </c>
      <c r="M203" s="25" t="s">
        <v>171</v>
      </c>
      <c r="N203" s="28" t="n">
        <v>1096</v>
      </c>
      <c r="O203" s="25" t="s">
        <v>55</v>
      </c>
      <c r="P203" s="29" t="n">
        <v>42928</v>
      </c>
      <c r="Q203" s="29" t="n">
        <v>42978</v>
      </c>
      <c r="R203" s="28" t="n">
        <v>0</v>
      </c>
      <c r="S203" s="28" t="n">
        <f aca="false">IF(O203="Won",R203,IF(O203="Lost",0,N203))</f>
        <v>0</v>
      </c>
      <c r="T203" s="30" t="n">
        <f aca="false">IF(AND(P203&lt;&gt;"",Q203&lt;&gt;""),Q203-P203,"")</f>
        <v>50</v>
      </c>
      <c r="U203" s="30" t="str">
        <f aca="false">IF(AND(O203="Engaging",P203&lt;&gt;""),'Leia-me'!$B$5-P203,"")</f>
        <v/>
      </c>
      <c r="V203" s="25" t="str">
        <f aca="false">IF(O203&lt;&gt;"Engaging","",IF(U203&lt;='Leia-me'!$B$6,"Saudável",IF(U203&lt;='Leia-me'!$B$7,"Esfriando",IF(U203&lt;='Leia-me'!$B$8,"Última chance","Zumbi"))))</f>
        <v/>
      </c>
      <c r="W203" s="25" t="n">
        <f aca="false">IF(O203="Won",1,IF(O203="Lost",0,""))</f>
        <v>0</v>
      </c>
      <c r="Y203" s="25" t="str">
        <f aca="false">IF(E203="","Sim","")</f>
        <v/>
      </c>
    </row>
    <row r="204" customFormat="false" ht="15" hidden="false" customHeight="false" outlineLevel="0" collapsed="false">
      <c r="A204" s="25" t="s">
        <v>403</v>
      </c>
      <c r="B204" s="25" t="s">
        <v>67</v>
      </c>
      <c r="C204" s="25" t="s">
        <v>68</v>
      </c>
      <c r="D204" s="25" t="s">
        <v>69</v>
      </c>
      <c r="E204" s="25" t="s">
        <v>162</v>
      </c>
      <c r="F204" s="25" t="s">
        <v>155</v>
      </c>
      <c r="G204" s="26" t="n">
        <v>5266.09</v>
      </c>
      <c r="H204" s="27" t="n">
        <v>8595</v>
      </c>
      <c r="I204" s="25" t="s">
        <v>147</v>
      </c>
      <c r="J204" s="25" t="s">
        <v>156</v>
      </c>
      <c r="K204" s="25" t="n">
        <v>1988</v>
      </c>
      <c r="L204" s="25" t="s">
        <v>148</v>
      </c>
      <c r="M204" s="25" t="s">
        <v>149</v>
      </c>
      <c r="N204" s="28" t="n">
        <v>55</v>
      </c>
      <c r="O204" s="25" t="s">
        <v>54</v>
      </c>
      <c r="P204" s="29" t="n">
        <v>42930</v>
      </c>
      <c r="Q204" s="29" t="n">
        <v>42933</v>
      </c>
      <c r="R204" s="28" t="n">
        <v>44</v>
      </c>
      <c r="S204" s="28" t="n">
        <f aca="false">IF(O204="Won",R204,IF(O204="Lost",0,N204))</f>
        <v>44</v>
      </c>
      <c r="T204" s="30" t="n">
        <f aca="false">IF(AND(P204&lt;&gt;"",Q204&lt;&gt;""),Q204-P204,"")</f>
        <v>3</v>
      </c>
      <c r="U204" s="30" t="str">
        <f aca="false">IF(AND(O204="Engaging",P204&lt;&gt;""),'Leia-me'!$B$5-P204,"")</f>
        <v/>
      </c>
      <c r="V204" s="25" t="str">
        <f aca="false">IF(O204&lt;&gt;"Engaging","",IF(U204&lt;='Leia-me'!$B$6,"Saudável",IF(U204&lt;='Leia-me'!$B$7,"Esfriando",IF(U204&lt;='Leia-me'!$B$8,"Última chance","Zumbi"))))</f>
        <v/>
      </c>
      <c r="W204" s="25" t="n">
        <f aca="false">IF(O204="Won",1,IF(O204="Lost",0,""))</f>
        <v>1</v>
      </c>
      <c r="Y204" s="25" t="str">
        <f aca="false">IF(E204="","Sim","")</f>
        <v/>
      </c>
    </row>
    <row r="205" customFormat="false" ht="15" hidden="false" customHeight="false" outlineLevel="0" collapsed="false">
      <c r="A205" s="25" t="s">
        <v>404</v>
      </c>
      <c r="B205" s="25" t="s">
        <v>67</v>
      </c>
      <c r="C205" s="25" t="s">
        <v>68</v>
      </c>
      <c r="D205" s="25" t="s">
        <v>69</v>
      </c>
      <c r="E205" s="25" t="s">
        <v>188</v>
      </c>
      <c r="F205" s="25" t="s">
        <v>185</v>
      </c>
      <c r="G205" s="26" t="n">
        <v>1008.06</v>
      </c>
      <c r="H205" s="27" t="n">
        <v>1238</v>
      </c>
      <c r="I205" s="25" t="s">
        <v>147</v>
      </c>
      <c r="K205" s="25" t="n">
        <v>1983</v>
      </c>
      <c r="L205" s="25" t="s">
        <v>186</v>
      </c>
      <c r="M205" s="25" t="s">
        <v>171</v>
      </c>
      <c r="N205" s="28" t="n">
        <v>550</v>
      </c>
      <c r="O205" s="25" t="s">
        <v>55</v>
      </c>
      <c r="P205" s="29" t="n">
        <v>42932</v>
      </c>
      <c r="Q205" s="29" t="n">
        <v>42940</v>
      </c>
      <c r="R205" s="28" t="n">
        <v>0</v>
      </c>
      <c r="S205" s="28" t="n">
        <f aca="false">IF(O205="Won",R205,IF(O205="Lost",0,N205))</f>
        <v>0</v>
      </c>
      <c r="T205" s="30" t="n">
        <f aca="false">IF(AND(P205&lt;&gt;"",Q205&lt;&gt;""),Q205-P205,"")</f>
        <v>8</v>
      </c>
      <c r="U205" s="30" t="str">
        <f aca="false">IF(AND(O205="Engaging",P205&lt;&gt;""),'Leia-me'!$B$5-P205,"")</f>
        <v/>
      </c>
      <c r="V205" s="25" t="str">
        <f aca="false">IF(O205&lt;&gt;"Engaging","",IF(U205&lt;='Leia-me'!$B$6,"Saudável",IF(U205&lt;='Leia-me'!$B$7,"Esfriando",IF(U205&lt;='Leia-me'!$B$8,"Última chance","Zumbi"))))</f>
        <v/>
      </c>
      <c r="W205" s="25" t="n">
        <f aca="false">IF(O205="Won",1,IF(O205="Lost",0,""))</f>
        <v>0</v>
      </c>
      <c r="Y205" s="25" t="str">
        <f aca="false">IF(E205="","Sim","")</f>
        <v/>
      </c>
    </row>
    <row r="206" customFormat="false" ht="15" hidden="false" customHeight="false" outlineLevel="0" collapsed="false">
      <c r="A206" s="25" t="s">
        <v>405</v>
      </c>
      <c r="B206" s="25" t="s">
        <v>67</v>
      </c>
      <c r="C206" s="25" t="s">
        <v>68</v>
      </c>
      <c r="D206" s="25" t="s">
        <v>69</v>
      </c>
      <c r="E206" s="25" t="s">
        <v>198</v>
      </c>
      <c r="F206" s="25" t="s">
        <v>177</v>
      </c>
      <c r="G206" s="26" t="n">
        <v>2819.5</v>
      </c>
      <c r="H206" s="27" t="n">
        <v>7227</v>
      </c>
      <c r="I206" s="25" t="s">
        <v>147</v>
      </c>
      <c r="J206" s="25" t="s">
        <v>199</v>
      </c>
      <c r="K206" s="25" t="n">
        <v>1991</v>
      </c>
      <c r="L206" s="25" t="s">
        <v>160</v>
      </c>
      <c r="M206" s="25" t="s">
        <v>149</v>
      </c>
      <c r="N206" s="28" t="n">
        <v>3393</v>
      </c>
      <c r="O206" s="25" t="s">
        <v>55</v>
      </c>
      <c r="P206" s="29" t="n">
        <v>42932</v>
      </c>
      <c r="Q206" s="29" t="n">
        <v>42933</v>
      </c>
      <c r="R206" s="28" t="n">
        <v>0</v>
      </c>
      <c r="S206" s="28" t="n">
        <f aca="false">IF(O206="Won",R206,IF(O206="Lost",0,N206))</f>
        <v>0</v>
      </c>
      <c r="T206" s="30" t="n">
        <f aca="false">IF(AND(P206&lt;&gt;"",Q206&lt;&gt;""),Q206-P206,"")</f>
        <v>1</v>
      </c>
      <c r="U206" s="30" t="str">
        <f aca="false">IF(AND(O206="Engaging",P206&lt;&gt;""),'Leia-me'!$B$5-P206,"")</f>
        <v/>
      </c>
      <c r="V206" s="25" t="str">
        <f aca="false">IF(O206&lt;&gt;"Engaging","",IF(U206&lt;='Leia-me'!$B$6,"Saudável",IF(U206&lt;='Leia-me'!$B$7,"Esfriando",IF(U206&lt;='Leia-me'!$B$8,"Última chance","Zumbi"))))</f>
        <v/>
      </c>
      <c r="W206" s="25" t="n">
        <f aca="false">IF(O206="Won",1,IF(O206="Lost",0,""))</f>
        <v>0</v>
      </c>
      <c r="Y206" s="25" t="str">
        <f aca="false">IF(E206="","Sim","")</f>
        <v/>
      </c>
    </row>
    <row r="207" customFormat="false" ht="15" hidden="false" customHeight="false" outlineLevel="0" collapsed="false">
      <c r="A207" s="25" t="s">
        <v>406</v>
      </c>
      <c r="B207" s="25" t="s">
        <v>67</v>
      </c>
      <c r="C207" s="25" t="s">
        <v>68</v>
      </c>
      <c r="D207" s="25" t="s">
        <v>69</v>
      </c>
      <c r="E207" s="25" t="s">
        <v>245</v>
      </c>
      <c r="F207" s="25" t="s">
        <v>185</v>
      </c>
      <c r="G207" s="26" t="n">
        <v>2938.67</v>
      </c>
      <c r="H207" s="27" t="n">
        <v>8775</v>
      </c>
      <c r="I207" s="25" t="s">
        <v>246</v>
      </c>
      <c r="K207" s="25" t="n">
        <v>1987</v>
      </c>
      <c r="L207" s="25" t="s">
        <v>148</v>
      </c>
      <c r="M207" s="25" t="s">
        <v>149</v>
      </c>
      <c r="N207" s="28" t="n">
        <v>55</v>
      </c>
      <c r="O207" s="25" t="s">
        <v>54</v>
      </c>
      <c r="P207" s="29" t="n">
        <v>42932</v>
      </c>
      <c r="Q207" s="29" t="n">
        <v>42941</v>
      </c>
      <c r="R207" s="28" t="n">
        <v>59</v>
      </c>
      <c r="S207" s="28" t="n">
        <f aca="false">IF(O207="Won",R207,IF(O207="Lost",0,N207))</f>
        <v>59</v>
      </c>
      <c r="T207" s="30" t="n">
        <f aca="false">IF(AND(P207&lt;&gt;"",Q207&lt;&gt;""),Q207-P207,"")</f>
        <v>9</v>
      </c>
      <c r="U207" s="30" t="str">
        <f aca="false">IF(AND(O207="Engaging",P207&lt;&gt;""),'Leia-me'!$B$5-P207,"")</f>
        <v/>
      </c>
      <c r="V207" s="25" t="str">
        <f aca="false">IF(O207&lt;&gt;"Engaging","",IF(U207&lt;='Leia-me'!$B$6,"Saudável",IF(U207&lt;='Leia-me'!$B$7,"Esfriando",IF(U207&lt;='Leia-me'!$B$8,"Última chance","Zumbi"))))</f>
        <v/>
      </c>
      <c r="W207" s="25" t="n">
        <f aca="false">IF(O207="Won",1,IF(O207="Lost",0,""))</f>
        <v>1</v>
      </c>
      <c r="Y207" s="25" t="str">
        <f aca="false">IF(E207="","Sim","")</f>
        <v/>
      </c>
    </row>
    <row r="208" customFormat="false" ht="15" hidden="false" customHeight="false" outlineLevel="0" collapsed="false">
      <c r="A208" s="25" t="s">
        <v>407</v>
      </c>
      <c r="B208" s="25" t="s">
        <v>67</v>
      </c>
      <c r="C208" s="25" t="s">
        <v>68</v>
      </c>
      <c r="D208" s="25" t="s">
        <v>69</v>
      </c>
      <c r="E208" s="25" t="s">
        <v>173</v>
      </c>
      <c r="F208" s="25" t="s">
        <v>146</v>
      </c>
      <c r="G208" s="26" t="n">
        <v>647.18</v>
      </c>
      <c r="H208" s="27" t="n">
        <v>1185</v>
      </c>
      <c r="I208" s="25" t="s">
        <v>174</v>
      </c>
      <c r="K208" s="25" t="n">
        <v>1986</v>
      </c>
      <c r="L208" s="25" t="s">
        <v>186</v>
      </c>
      <c r="M208" s="25" t="s">
        <v>171</v>
      </c>
      <c r="N208" s="28" t="n">
        <v>550</v>
      </c>
      <c r="O208" s="25" t="s">
        <v>55</v>
      </c>
      <c r="P208" s="29" t="n">
        <v>42933</v>
      </c>
      <c r="Q208" s="29" t="n">
        <v>42942</v>
      </c>
      <c r="R208" s="28" t="n">
        <v>0</v>
      </c>
      <c r="S208" s="28" t="n">
        <f aca="false">IF(O208="Won",R208,IF(O208="Lost",0,N208))</f>
        <v>0</v>
      </c>
      <c r="T208" s="30" t="n">
        <f aca="false">IF(AND(P208&lt;&gt;"",Q208&lt;&gt;""),Q208-P208,"")</f>
        <v>9</v>
      </c>
      <c r="U208" s="30" t="str">
        <f aca="false">IF(AND(O208="Engaging",P208&lt;&gt;""),'Leia-me'!$B$5-P208,"")</f>
        <v/>
      </c>
      <c r="V208" s="25" t="str">
        <f aca="false">IF(O208&lt;&gt;"Engaging","",IF(U208&lt;='Leia-me'!$B$6,"Saudável",IF(U208&lt;='Leia-me'!$B$7,"Esfriando",IF(U208&lt;='Leia-me'!$B$8,"Última chance","Zumbi"))))</f>
        <v/>
      </c>
      <c r="W208" s="25" t="n">
        <f aca="false">IF(O208="Won",1,IF(O208="Lost",0,""))</f>
        <v>0</v>
      </c>
      <c r="Y208" s="25" t="str">
        <f aca="false">IF(E208="","Sim","")</f>
        <v/>
      </c>
    </row>
    <row r="209" customFormat="false" ht="15" hidden="false" customHeight="false" outlineLevel="0" collapsed="false">
      <c r="A209" s="25" t="s">
        <v>408</v>
      </c>
      <c r="B209" s="25" t="s">
        <v>67</v>
      </c>
      <c r="C209" s="25" t="s">
        <v>68</v>
      </c>
      <c r="D209" s="25" t="s">
        <v>69</v>
      </c>
      <c r="E209" s="25" t="s">
        <v>225</v>
      </c>
      <c r="F209" s="25" t="s">
        <v>211</v>
      </c>
      <c r="G209" s="26" t="n">
        <v>1376.8</v>
      </c>
      <c r="H209" s="27" t="n">
        <v>1165</v>
      </c>
      <c r="I209" s="25" t="s">
        <v>226</v>
      </c>
      <c r="K209" s="25" t="n">
        <v>1988</v>
      </c>
      <c r="L209" s="25" t="s">
        <v>148</v>
      </c>
      <c r="M209" s="25" t="s">
        <v>149</v>
      </c>
      <c r="N209" s="28" t="n">
        <v>55</v>
      </c>
      <c r="O209" s="25" t="s">
        <v>55</v>
      </c>
      <c r="P209" s="29" t="n">
        <v>42933</v>
      </c>
      <c r="Q209" s="29" t="n">
        <v>42938</v>
      </c>
      <c r="R209" s="28" t="n">
        <v>0</v>
      </c>
      <c r="S209" s="28" t="n">
        <f aca="false">IF(O209="Won",R209,IF(O209="Lost",0,N209))</f>
        <v>0</v>
      </c>
      <c r="T209" s="30" t="n">
        <f aca="false">IF(AND(P209&lt;&gt;"",Q209&lt;&gt;""),Q209-P209,"")</f>
        <v>5</v>
      </c>
      <c r="U209" s="30" t="str">
        <f aca="false">IF(AND(O209="Engaging",P209&lt;&gt;""),'Leia-me'!$B$5-P209,"")</f>
        <v/>
      </c>
      <c r="V209" s="25" t="str">
        <f aca="false">IF(O209&lt;&gt;"Engaging","",IF(U209&lt;='Leia-me'!$B$6,"Saudável",IF(U209&lt;='Leia-me'!$B$7,"Esfriando",IF(U209&lt;='Leia-me'!$B$8,"Última chance","Zumbi"))))</f>
        <v/>
      </c>
      <c r="W209" s="25" t="n">
        <f aca="false">IF(O209="Won",1,IF(O209="Lost",0,""))</f>
        <v>0</v>
      </c>
      <c r="Y209" s="25" t="str">
        <f aca="false">IF(E209="","Sim","")</f>
        <v/>
      </c>
    </row>
    <row r="210" customFormat="false" ht="15" hidden="false" customHeight="false" outlineLevel="0" collapsed="false">
      <c r="A210" s="25" t="s">
        <v>409</v>
      </c>
      <c r="B210" s="25" t="s">
        <v>67</v>
      </c>
      <c r="C210" s="25" t="s">
        <v>68</v>
      </c>
      <c r="D210" s="25" t="s">
        <v>69</v>
      </c>
      <c r="E210" s="25" t="s">
        <v>218</v>
      </c>
      <c r="F210" s="25" t="s">
        <v>146</v>
      </c>
      <c r="G210" s="26" t="n">
        <v>4.54</v>
      </c>
      <c r="H210" s="27" t="n">
        <v>9</v>
      </c>
      <c r="I210" s="25" t="s">
        <v>147</v>
      </c>
      <c r="K210" s="25" t="n">
        <v>2017</v>
      </c>
      <c r="L210" s="25" t="s">
        <v>148</v>
      </c>
      <c r="M210" s="25" t="s">
        <v>149</v>
      </c>
      <c r="N210" s="28" t="n">
        <v>55</v>
      </c>
      <c r="O210" s="25" t="s">
        <v>54</v>
      </c>
      <c r="P210" s="29" t="n">
        <v>42934</v>
      </c>
      <c r="Q210" s="29" t="n">
        <v>42943</v>
      </c>
      <c r="R210" s="28" t="n">
        <v>54</v>
      </c>
      <c r="S210" s="28" t="n">
        <f aca="false">IF(O210="Won",R210,IF(O210="Lost",0,N210))</f>
        <v>54</v>
      </c>
      <c r="T210" s="30" t="n">
        <f aca="false">IF(AND(P210&lt;&gt;"",Q210&lt;&gt;""),Q210-P210,"")</f>
        <v>9</v>
      </c>
      <c r="U210" s="30" t="str">
        <f aca="false">IF(AND(O210="Engaging",P210&lt;&gt;""),'Leia-me'!$B$5-P210,"")</f>
        <v/>
      </c>
      <c r="V210" s="25" t="str">
        <f aca="false">IF(O210&lt;&gt;"Engaging","",IF(U210&lt;='Leia-me'!$B$6,"Saudável",IF(U210&lt;='Leia-me'!$B$7,"Esfriando",IF(U210&lt;='Leia-me'!$B$8,"Última chance","Zumbi"))))</f>
        <v/>
      </c>
      <c r="W210" s="25" t="n">
        <f aca="false">IF(O210="Won",1,IF(O210="Lost",0,""))</f>
        <v>1</v>
      </c>
      <c r="Y210" s="25" t="str">
        <f aca="false">IF(E210="","Sim","")</f>
        <v/>
      </c>
    </row>
    <row r="211" customFormat="false" ht="15" hidden="false" customHeight="false" outlineLevel="0" collapsed="false">
      <c r="A211" s="25" t="s">
        <v>410</v>
      </c>
      <c r="B211" s="25" t="s">
        <v>67</v>
      </c>
      <c r="C211" s="25" t="s">
        <v>68</v>
      </c>
      <c r="D211" s="25" t="s">
        <v>69</v>
      </c>
      <c r="G211" s="31"/>
      <c r="H211" s="32"/>
      <c r="L211" s="25" t="s">
        <v>186</v>
      </c>
      <c r="M211" s="25" t="s">
        <v>171</v>
      </c>
      <c r="N211" s="28" t="n">
        <v>550</v>
      </c>
      <c r="O211" s="25" t="s">
        <v>56</v>
      </c>
      <c r="P211" s="29" t="n">
        <v>42935</v>
      </c>
      <c r="Q211" s="33"/>
      <c r="R211" s="34"/>
      <c r="S211" s="28" t="n">
        <f aca="false">IF(O211="Won",R211,IF(O211="Lost",0,N211))</f>
        <v>550</v>
      </c>
      <c r="T211" s="30" t="str">
        <f aca="false">IF(AND(P211&lt;&gt;"",Q211&lt;&gt;""),Q211-P211,"")</f>
        <v/>
      </c>
      <c r="U211" s="30" t="n">
        <f aca="false">IF(AND(O211="Engaging",P211&lt;&gt;""),'Leia-me'!$B$5-P211,"")</f>
        <v>165</v>
      </c>
      <c r="V211" s="25" t="str">
        <f aca="false">IF(O211&lt;&gt;"Engaging","",IF(U211&lt;='Leia-me'!$B$6,"Saudável",IF(U211&lt;='Leia-me'!$B$7,"Esfriando",IF(U211&lt;='Leia-me'!$B$8,"Última chance","Zumbi"))))</f>
        <v>Zumbi</v>
      </c>
      <c r="W211" s="25" t="str">
        <f aca="false">IF(O211="Won",1,IF(O211="Lost",0,""))</f>
        <v/>
      </c>
      <c r="Y211" s="25" t="str">
        <f aca="false">IF(E211="","Sim","")</f>
        <v>Sim</v>
      </c>
    </row>
    <row r="212" customFormat="false" ht="15" hidden="false" customHeight="false" outlineLevel="0" collapsed="false">
      <c r="A212" s="25" t="s">
        <v>411</v>
      </c>
      <c r="B212" s="25" t="s">
        <v>67</v>
      </c>
      <c r="C212" s="25" t="s">
        <v>68</v>
      </c>
      <c r="D212" s="25" t="s">
        <v>69</v>
      </c>
      <c r="E212" s="25" t="s">
        <v>237</v>
      </c>
      <c r="F212" s="25" t="s">
        <v>192</v>
      </c>
      <c r="G212" s="26" t="n">
        <v>4618</v>
      </c>
      <c r="H212" s="27" t="n">
        <v>10083</v>
      </c>
      <c r="I212" s="25" t="s">
        <v>147</v>
      </c>
      <c r="K212" s="25" t="n">
        <v>1982</v>
      </c>
      <c r="L212" s="25" t="s">
        <v>148</v>
      </c>
      <c r="M212" s="25" t="s">
        <v>149</v>
      </c>
      <c r="N212" s="28" t="n">
        <v>55</v>
      </c>
      <c r="O212" s="25" t="s">
        <v>56</v>
      </c>
      <c r="P212" s="29" t="n">
        <v>42935</v>
      </c>
      <c r="Q212" s="33"/>
      <c r="R212" s="34"/>
      <c r="S212" s="28" t="n">
        <f aca="false">IF(O212="Won",R212,IF(O212="Lost",0,N212))</f>
        <v>55</v>
      </c>
      <c r="T212" s="30" t="str">
        <f aca="false">IF(AND(P212&lt;&gt;"",Q212&lt;&gt;""),Q212-P212,"")</f>
        <v/>
      </c>
      <c r="U212" s="30" t="n">
        <f aca="false">IF(AND(O212="Engaging",P212&lt;&gt;""),'Leia-me'!$B$5-P212,"")</f>
        <v>165</v>
      </c>
      <c r="V212" s="25" t="str">
        <f aca="false">IF(O212&lt;&gt;"Engaging","",IF(U212&lt;='Leia-me'!$B$6,"Saudável",IF(U212&lt;='Leia-me'!$B$7,"Esfriando",IF(U212&lt;='Leia-me'!$B$8,"Última chance","Zumbi"))))</f>
        <v>Zumbi</v>
      </c>
      <c r="W212" s="25" t="str">
        <f aca="false">IF(O212="Won",1,IF(O212="Lost",0,""))</f>
        <v/>
      </c>
      <c r="Y212" s="25" t="str">
        <f aca="false">IF(E212="","Sim","")</f>
        <v/>
      </c>
    </row>
    <row r="213" customFormat="false" ht="15" hidden="false" customHeight="false" outlineLevel="0" collapsed="false">
      <c r="A213" s="25" t="s">
        <v>412</v>
      </c>
      <c r="B213" s="25" t="s">
        <v>67</v>
      </c>
      <c r="C213" s="25" t="s">
        <v>68</v>
      </c>
      <c r="D213" s="25" t="s">
        <v>69</v>
      </c>
      <c r="E213" s="25" t="s">
        <v>207</v>
      </c>
      <c r="F213" s="25" t="s">
        <v>168</v>
      </c>
      <c r="G213" s="26" t="n">
        <v>375.43</v>
      </c>
      <c r="H213" s="27" t="n">
        <v>1190</v>
      </c>
      <c r="I213" s="25" t="s">
        <v>147</v>
      </c>
      <c r="K213" s="25" t="n">
        <v>1985</v>
      </c>
      <c r="L213" s="25" t="s">
        <v>148</v>
      </c>
      <c r="M213" s="25" t="s">
        <v>149</v>
      </c>
      <c r="N213" s="28" t="n">
        <v>55</v>
      </c>
      <c r="O213" s="25" t="s">
        <v>56</v>
      </c>
      <c r="P213" s="29" t="n">
        <v>42935</v>
      </c>
      <c r="Q213" s="33"/>
      <c r="R213" s="34"/>
      <c r="S213" s="28" t="n">
        <f aca="false">IF(O213="Won",R213,IF(O213="Lost",0,N213))</f>
        <v>55</v>
      </c>
      <c r="T213" s="30" t="str">
        <f aca="false">IF(AND(P213&lt;&gt;"",Q213&lt;&gt;""),Q213-P213,"")</f>
        <v/>
      </c>
      <c r="U213" s="30" t="n">
        <f aca="false">IF(AND(O213="Engaging",P213&lt;&gt;""),'Leia-me'!$B$5-P213,"")</f>
        <v>165</v>
      </c>
      <c r="V213" s="25" t="str">
        <f aca="false">IF(O213&lt;&gt;"Engaging","",IF(U213&lt;='Leia-me'!$B$6,"Saudável",IF(U213&lt;='Leia-me'!$B$7,"Esfriando",IF(U213&lt;='Leia-me'!$B$8,"Última chance","Zumbi"))))</f>
        <v>Zumbi</v>
      </c>
      <c r="W213" s="25" t="str">
        <f aca="false">IF(O213="Won",1,IF(O213="Lost",0,""))</f>
        <v/>
      </c>
      <c r="Y213" s="25" t="str">
        <f aca="false">IF(E213="","Sim","")</f>
        <v/>
      </c>
    </row>
    <row r="214" customFormat="false" ht="15" hidden="false" customHeight="false" outlineLevel="0" collapsed="false">
      <c r="A214" s="25" t="s">
        <v>413</v>
      </c>
      <c r="B214" s="25" t="s">
        <v>67</v>
      </c>
      <c r="C214" s="25" t="s">
        <v>68</v>
      </c>
      <c r="D214" s="25" t="s">
        <v>69</v>
      </c>
      <c r="E214" s="25" t="s">
        <v>237</v>
      </c>
      <c r="F214" s="25" t="s">
        <v>192</v>
      </c>
      <c r="G214" s="26" t="n">
        <v>4618</v>
      </c>
      <c r="H214" s="27" t="n">
        <v>10083</v>
      </c>
      <c r="I214" s="25" t="s">
        <v>147</v>
      </c>
      <c r="K214" s="25" t="n">
        <v>1982</v>
      </c>
      <c r="L214" s="25" t="s">
        <v>148</v>
      </c>
      <c r="M214" s="25" t="s">
        <v>149</v>
      </c>
      <c r="N214" s="28" t="n">
        <v>55</v>
      </c>
      <c r="O214" s="25" t="s">
        <v>55</v>
      </c>
      <c r="P214" s="29" t="n">
        <v>42935</v>
      </c>
      <c r="Q214" s="29" t="n">
        <v>42946</v>
      </c>
      <c r="R214" s="28" t="n">
        <v>0</v>
      </c>
      <c r="S214" s="28" t="n">
        <f aca="false">IF(O214="Won",R214,IF(O214="Lost",0,N214))</f>
        <v>0</v>
      </c>
      <c r="T214" s="30" t="n">
        <f aca="false">IF(AND(P214&lt;&gt;"",Q214&lt;&gt;""),Q214-P214,"")</f>
        <v>11</v>
      </c>
      <c r="U214" s="30" t="str">
        <f aca="false">IF(AND(O214="Engaging",P214&lt;&gt;""),'Leia-me'!$B$5-P214,"")</f>
        <v/>
      </c>
      <c r="V214" s="25" t="str">
        <f aca="false">IF(O214&lt;&gt;"Engaging","",IF(U214&lt;='Leia-me'!$B$6,"Saudável",IF(U214&lt;='Leia-me'!$B$7,"Esfriando",IF(U214&lt;='Leia-me'!$B$8,"Última chance","Zumbi"))))</f>
        <v/>
      </c>
      <c r="W214" s="25" t="n">
        <f aca="false">IF(O214="Won",1,IF(O214="Lost",0,""))</f>
        <v>0</v>
      </c>
      <c r="Y214" s="25" t="str">
        <f aca="false">IF(E214="","Sim","")</f>
        <v/>
      </c>
    </row>
    <row r="215" customFormat="false" ht="15" hidden="false" customHeight="false" outlineLevel="0" collapsed="false">
      <c r="A215" s="25" t="s">
        <v>414</v>
      </c>
      <c r="B215" s="25" t="s">
        <v>67</v>
      </c>
      <c r="C215" s="25" t="s">
        <v>68</v>
      </c>
      <c r="D215" s="25" t="s">
        <v>69</v>
      </c>
      <c r="E215" s="25" t="s">
        <v>173</v>
      </c>
      <c r="F215" s="25" t="s">
        <v>146</v>
      </c>
      <c r="G215" s="26" t="n">
        <v>647.18</v>
      </c>
      <c r="H215" s="27" t="n">
        <v>1185</v>
      </c>
      <c r="I215" s="25" t="s">
        <v>174</v>
      </c>
      <c r="K215" s="25" t="n">
        <v>1986</v>
      </c>
      <c r="L215" s="25" t="s">
        <v>148</v>
      </c>
      <c r="M215" s="25" t="s">
        <v>149</v>
      </c>
      <c r="N215" s="28" t="n">
        <v>55</v>
      </c>
      <c r="O215" s="25" t="s">
        <v>54</v>
      </c>
      <c r="P215" s="29" t="n">
        <v>42935</v>
      </c>
      <c r="Q215" s="29" t="n">
        <v>42941</v>
      </c>
      <c r="R215" s="28" t="n">
        <v>53</v>
      </c>
      <c r="S215" s="28" t="n">
        <f aca="false">IF(O215="Won",R215,IF(O215="Lost",0,N215))</f>
        <v>53</v>
      </c>
      <c r="T215" s="30" t="n">
        <f aca="false">IF(AND(P215&lt;&gt;"",Q215&lt;&gt;""),Q215-P215,"")</f>
        <v>6</v>
      </c>
      <c r="U215" s="30" t="str">
        <f aca="false">IF(AND(O215="Engaging",P215&lt;&gt;""),'Leia-me'!$B$5-P215,"")</f>
        <v/>
      </c>
      <c r="V215" s="25" t="str">
        <f aca="false">IF(O215&lt;&gt;"Engaging","",IF(U215&lt;='Leia-me'!$B$6,"Saudável",IF(U215&lt;='Leia-me'!$B$7,"Esfriando",IF(U215&lt;='Leia-me'!$B$8,"Última chance","Zumbi"))))</f>
        <v/>
      </c>
      <c r="W215" s="25" t="n">
        <f aca="false">IF(O215="Won",1,IF(O215="Lost",0,""))</f>
        <v>1</v>
      </c>
      <c r="Y215" s="25" t="str">
        <f aca="false">IF(E215="","Sim","")</f>
        <v/>
      </c>
    </row>
    <row r="216" customFormat="false" ht="15" hidden="false" customHeight="false" outlineLevel="0" collapsed="false">
      <c r="A216" s="25" t="s">
        <v>415</v>
      </c>
      <c r="B216" s="25" t="s">
        <v>67</v>
      </c>
      <c r="C216" s="25" t="s">
        <v>68</v>
      </c>
      <c r="D216" s="25" t="s">
        <v>69</v>
      </c>
      <c r="G216" s="31"/>
      <c r="H216" s="32"/>
      <c r="L216" s="25" t="s">
        <v>170</v>
      </c>
      <c r="M216" s="25" t="s">
        <v>171</v>
      </c>
      <c r="N216" s="28" t="n">
        <v>1096</v>
      </c>
      <c r="O216" s="25" t="s">
        <v>56</v>
      </c>
      <c r="P216" s="29" t="n">
        <v>42936</v>
      </c>
      <c r="Q216" s="33"/>
      <c r="R216" s="34"/>
      <c r="S216" s="28" t="n">
        <f aca="false">IF(O216="Won",R216,IF(O216="Lost",0,N216))</f>
        <v>1096</v>
      </c>
      <c r="T216" s="30" t="str">
        <f aca="false">IF(AND(P216&lt;&gt;"",Q216&lt;&gt;""),Q216-P216,"")</f>
        <v/>
      </c>
      <c r="U216" s="30" t="n">
        <f aca="false">IF(AND(O216="Engaging",P216&lt;&gt;""),'Leia-me'!$B$5-P216,"")</f>
        <v>164</v>
      </c>
      <c r="V216" s="25" t="str">
        <f aca="false">IF(O216&lt;&gt;"Engaging","",IF(U216&lt;='Leia-me'!$B$6,"Saudável",IF(U216&lt;='Leia-me'!$B$7,"Esfriando",IF(U216&lt;='Leia-me'!$B$8,"Última chance","Zumbi"))))</f>
        <v>Zumbi</v>
      </c>
      <c r="W216" s="25" t="str">
        <f aca="false">IF(O216="Won",1,IF(O216="Lost",0,""))</f>
        <v/>
      </c>
      <c r="Y216" s="25" t="str">
        <f aca="false">IF(E216="","Sim","")</f>
        <v>Sim</v>
      </c>
    </row>
    <row r="217" customFormat="false" ht="15" hidden="false" customHeight="false" outlineLevel="0" collapsed="false">
      <c r="A217" s="25" t="s">
        <v>416</v>
      </c>
      <c r="B217" s="25" t="s">
        <v>67</v>
      </c>
      <c r="C217" s="25" t="s">
        <v>68</v>
      </c>
      <c r="D217" s="25" t="s">
        <v>69</v>
      </c>
      <c r="E217" s="25" t="s">
        <v>417</v>
      </c>
      <c r="F217" s="25" t="s">
        <v>211</v>
      </c>
      <c r="G217" s="26" t="n">
        <v>223.8</v>
      </c>
      <c r="H217" s="27" t="n">
        <v>299</v>
      </c>
      <c r="I217" s="25" t="s">
        <v>147</v>
      </c>
      <c r="K217" s="25" t="n">
        <v>2003</v>
      </c>
      <c r="L217" s="25" t="s">
        <v>178</v>
      </c>
      <c r="M217" s="25" t="s">
        <v>171</v>
      </c>
      <c r="N217" s="28" t="n">
        <v>5482</v>
      </c>
      <c r="O217" s="25" t="s">
        <v>56</v>
      </c>
      <c r="P217" s="29" t="n">
        <v>42936</v>
      </c>
      <c r="Q217" s="33"/>
      <c r="R217" s="34"/>
      <c r="S217" s="28" t="n">
        <f aca="false">IF(O217="Won",R217,IF(O217="Lost",0,N217))</f>
        <v>5482</v>
      </c>
      <c r="T217" s="30" t="str">
        <f aca="false">IF(AND(P217&lt;&gt;"",Q217&lt;&gt;""),Q217-P217,"")</f>
        <v/>
      </c>
      <c r="U217" s="30" t="n">
        <f aca="false">IF(AND(O217="Engaging",P217&lt;&gt;""),'Leia-me'!$B$5-P217,"")</f>
        <v>164</v>
      </c>
      <c r="V217" s="25" t="str">
        <f aca="false">IF(O217&lt;&gt;"Engaging","",IF(U217&lt;='Leia-me'!$B$6,"Saudável",IF(U217&lt;='Leia-me'!$B$7,"Esfriando",IF(U217&lt;='Leia-me'!$B$8,"Última chance","Zumbi"))))</f>
        <v>Zumbi</v>
      </c>
      <c r="W217" s="25" t="str">
        <f aca="false">IF(O217="Won",1,IF(O217="Lost",0,""))</f>
        <v/>
      </c>
      <c r="Y217" s="25" t="str">
        <f aca="false">IF(E217="","Sim","")</f>
        <v/>
      </c>
    </row>
    <row r="218" customFormat="false" ht="15" hidden="false" customHeight="false" outlineLevel="0" collapsed="false">
      <c r="A218" s="25" t="s">
        <v>418</v>
      </c>
      <c r="B218" s="25" t="s">
        <v>67</v>
      </c>
      <c r="C218" s="25" t="s">
        <v>68</v>
      </c>
      <c r="D218" s="25" t="s">
        <v>69</v>
      </c>
      <c r="E218" s="25" t="s">
        <v>419</v>
      </c>
      <c r="F218" s="25" t="s">
        <v>146</v>
      </c>
      <c r="G218" s="26" t="n">
        <v>2741.37</v>
      </c>
      <c r="H218" s="27" t="n">
        <v>9226</v>
      </c>
      <c r="I218" s="25" t="s">
        <v>147</v>
      </c>
      <c r="K218" s="25" t="n">
        <v>1985</v>
      </c>
      <c r="L218" s="25" t="s">
        <v>178</v>
      </c>
      <c r="M218" s="25" t="s">
        <v>171</v>
      </c>
      <c r="N218" s="28" t="n">
        <v>5482</v>
      </c>
      <c r="O218" s="25" t="s">
        <v>56</v>
      </c>
      <c r="P218" s="29" t="n">
        <v>42936</v>
      </c>
      <c r="Q218" s="33"/>
      <c r="R218" s="34"/>
      <c r="S218" s="28" t="n">
        <f aca="false">IF(O218="Won",R218,IF(O218="Lost",0,N218))</f>
        <v>5482</v>
      </c>
      <c r="T218" s="30" t="str">
        <f aca="false">IF(AND(P218&lt;&gt;"",Q218&lt;&gt;""),Q218-P218,"")</f>
        <v/>
      </c>
      <c r="U218" s="30" t="n">
        <f aca="false">IF(AND(O218="Engaging",P218&lt;&gt;""),'Leia-me'!$B$5-P218,"")</f>
        <v>164</v>
      </c>
      <c r="V218" s="25" t="str">
        <f aca="false">IF(O218&lt;&gt;"Engaging","",IF(U218&lt;='Leia-me'!$B$6,"Saudável",IF(U218&lt;='Leia-me'!$B$7,"Esfriando",IF(U218&lt;='Leia-me'!$B$8,"Última chance","Zumbi"))))</f>
        <v>Zumbi</v>
      </c>
      <c r="W218" s="25" t="str">
        <f aca="false">IF(O218="Won",1,IF(O218="Lost",0,""))</f>
        <v/>
      </c>
      <c r="Y218" s="25" t="str">
        <f aca="false">IF(E218="","Sim","")</f>
        <v/>
      </c>
    </row>
    <row r="219" customFormat="false" ht="15" hidden="false" customHeight="false" outlineLevel="0" collapsed="false">
      <c r="A219" s="25" t="s">
        <v>420</v>
      </c>
      <c r="B219" s="25" t="s">
        <v>67</v>
      </c>
      <c r="C219" s="25" t="s">
        <v>68</v>
      </c>
      <c r="D219" s="25" t="s">
        <v>69</v>
      </c>
      <c r="E219" s="25" t="s">
        <v>421</v>
      </c>
      <c r="F219" s="25" t="s">
        <v>146</v>
      </c>
      <c r="G219" s="26" t="n">
        <v>2818.38</v>
      </c>
      <c r="H219" s="27" t="n">
        <v>6290</v>
      </c>
      <c r="I219" s="25" t="s">
        <v>147</v>
      </c>
      <c r="K219" s="25" t="n">
        <v>1994</v>
      </c>
      <c r="L219" s="25" t="s">
        <v>148</v>
      </c>
      <c r="M219" s="25" t="s">
        <v>149</v>
      </c>
      <c r="N219" s="28" t="n">
        <v>55</v>
      </c>
      <c r="O219" s="25" t="s">
        <v>56</v>
      </c>
      <c r="P219" s="29" t="n">
        <v>42936</v>
      </c>
      <c r="Q219" s="33"/>
      <c r="R219" s="34"/>
      <c r="S219" s="28" t="n">
        <f aca="false">IF(O219="Won",R219,IF(O219="Lost",0,N219))</f>
        <v>55</v>
      </c>
      <c r="T219" s="30" t="str">
        <f aca="false">IF(AND(P219&lt;&gt;"",Q219&lt;&gt;""),Q219-P219,"")</f>
        <v/>
      </c>
      <c r="U219" s="30" t="n">
        <f aca="false">IF(AND(O219="Engaging",P219&lt;&gt;""),'Leia-me'!$B$5-P219,"")</f>
        <v>164</v>
      </c>
      <c r="V219" s="25" t="str">
        <f aca="false">IF(O219&lt;&gt;"Engaging","",IF(U219&lt;='Leia-me'!$B$6,"Saudável",IF(U219&lt;='Leia-me'!$B$7,"Esfriando",IF(U219&lt;='Leia-me'!$B$8,"Última chance","Zumbi"))))</f>
        <v>Zumbi</v>
      </c>
      <c r="W219" s="25" t="str">
        <f aca="false">IF(O219="Won",1,IF(O219="Lost",0,""))</f>
        <v/>
      </c>
      <c r="Y219" s="25" t="str">
        <f aca="false">IF(E219="","Sim","")</f>
        <v/>
      </c>
    </row>
    <row r="220" customFormat="false" ht="15" hidden="false" customHeight="false" outlineLevel="0" collapsed="false">
      <c r="A220" s="25" t="s">
        <v>422</v>
      </c>
      <c r="B220" s="25" t="s">
        <v>67</v>
      </c>
      <c r="C220" s="25" t="s">
        <v>68</v>
      </c>
      <c r="D220" s="25" t="s">
        <v>69</v>
      </c>
      <c r="G220" s="31"/>
      <c r="H220" s="32"/>
      <c r="L220" s="25" t="s">
        <v>148</v>
      </c>
      <c r="M220" s="25" t="s">
        <v>149</v>
      </c>
      <c r="N220" s="28" t="n">
        <v>55</v>
      </c>
      <c r="O220" s="25" t="s">
        <v>56</v>
      </c>
      <c r="P220" s="29" t="n">
        <v>42936</v>
      </c>
      <c r="Q220" s="33"/>
      <c r="R220" s="34"/>
      <c r="S220" s="28" t="n">
        <f aca="false">IF(O220="Won",R220,IF(O220="Lost",0,N220))</f>
        <v>55</v>
      </c>
      <c r="T220" s="30" t="str">
        <f aca="false">IF(AND(P220&lt;&gt;"",Q220&lt;&gt;""),Q220-P220,"")</f>
        <v/>
      </c>
      <c r="U220" s="30" t="n">
        <f aca="false">IF(AND(O220="Engaging",P220&lt;&gt;""),'Leia-me'!$B$5-P220,"")</f>
        <v>164</v>
      </c>
      <c r="V220" s="25" t="str">
        <f aca="false">IF(O220&lt;&gt;"Engaging","",IF(U220&lt;='Leia-me'!$B$6,"Saudável",IF(U220&lt;='Leia-me'!$B$7,"Esfriando",IF(U220&lt;='Leia-me'!$B$8,"Última chance","Zumbi"))))</f>
        <v>Zumbi</v>
      </c>
      <c r="W220" s="25" t="str">
        <f aca="false">IF(O220="Won",1,IF(O220="Lost",0,""))</f>
        <v/>
      </c>
      <c r="Y220" s="25" t="str">
        <f aca="false">IF(E220="","Sim","")</f>
        <v>Sim</v>
      </c>
    </row>
    <row r="221" customFormat="false" ht="15" hidden="false" customHeight="false" outlineLevel="0" collapsed="false">
      <c r="A221" s="25" t="s">
        <v>423</v>
      </c>
      <c r="B221" s="25" t="s">
        <v>67</v>
      </c>
      <c r="C221" s="25" t="s">
        <v>68</v>
      </c>
      <c r="D221" s="25" t="s">
        <v>69</v>
      </c>
      <c r="E221" s="25" t="s">
        <v>145</v>
      </c>
      <c r="F221" s="25" t="s">
        <v>146</v>
      </c>
      <c r="G221" s="26" t="n">
        <v>3922.42</v>
      </c>
      <c r="H221" s="27" t="n">
        <v>6837</v>
      </c>
      <c r="I221" s="25" t="s">
        <v>147</v>
      </c>
      <c r="K221" s="25" t="n">
        <v>1992</v>
      </c>
      <c r="L221" s="25" t="s">
        <v>170</v>
      </c>
      <c r="M221" s="25" t="s">
        <v>171</v>
      </c>
      <c r="N221" s="28" t="n">
        <v>1096</v>
      </c>
      <c r="O221" s="25" t="s">
        <v>55</v>
      </c>
      <c r="P221" s="29" t="n">
        <v>42936</v>
      </c>
      <c r="Q221" s="29" t="n">
        <v>43050</v>
      </c>
      <c r="R221" s="28" t="n">
        <v>0</v>
      </c>
      <c r="S221" s="28" t="n">
        <f aca="false">IF(O221="Won",R221,IF(O221="Lost",0,N221))</f>
        <v>0</v>
      </c>
      <c r="T221" s="30" t="n">
        <f aca="false">IF(AND(P221&lt;&gt;"",Q221&lt;&gt;""),Q221-P221,"")</f>
        <v>114</v>
      </c>
      <c r="U221" s="30" t="str">
        <f aca="false">IF(AND(O221="Engaging",P221&lt;&gt;""),'Leia-me'!$B$5-P221,"")</f>
        <v/>
      </c>
      <c r="V221" s="25" t="str">
        <f aca="false">IF(O221&lt;&gt;"Engaging","",IF(U221&lt;='Leia-me'!$B$6,"Saudável",IF(U221&lt;='Leia-me'!$B$7,"Esfriando",IF(U221&lt;='Leia-me'!$B$8,"Última chance","Zumbi"))))</f>
        <v/>
      </c>
      <c r="W221" s="25" t="n">
        <f aca="false">IF(O221="Won",1,IF(O221="Lost",0,""))</f>
        <v>0</v>
      </c>
      <c r="Y221" s="25" t="str">
        <f aca="false">IF(E221="","Sim","")</f>
        <v/>
      </c>
    </row>
    <row r="222" customFormat="false" ht="15" hidden="false" customHeight="false" outlineLevel="0" collapsed="false">
      <c r="A222" s="25" t="s">
        <v>424</v>
      </c>
      <c r="B222" s="25" t="s">
        <v>67</v>
      </c>
      <c r="C222" s="25" t="s">
        <v>68</v>
      </c>
      <c r="D222" s="25" t="s">
        <v>69</v>
      </c>
      <c r="E222" s="25" t="s">
        <v>145</v>
      </c>
      <c r="F222" s="25" t="s">
        <v>146</v>
      </c>
      <c r="G222" s="26" t="n">
        <v>3922.42</v>
      </c>
      <c r="H222" s="27" t="n">
        <v>6837</v>
      </c>
      <c r="I222" s="25" t="s">
        <v>147</v>
      </c>
      <c r="K222" s="25" t="n">
        <v>1992</v>
      </c>
      <c r="L222" s="25" t="s">
        <v>170</v>
      </c>
      <c r="M222" s="25" t="s">
        <v>171</v>
      </c>
      <c r="N222" s="28" t="n">
        <v>1096</v>
      </c>
      <c r="O222" s="25" t="s">
        <v>54</v>
      </c>
      <c r="P222" s="29" t="n">
        <v>42936</v>
      </c>
      <c r="Q222" s="29" t="n">
        <v>42937</v>
      </c>
      <c r="R222" s="28" t="n">
        <v>1160</v>
      </c>
      <c r="S222" s="28" t="n">
        <f aca="false">IF(O222="Won",R222,IF(O222="Lost",0,N222))</f>
        <v>1160</v>
      </c>
      <c r="T222" s="30" t="n">
        <f aca="false">IF(AND(P222&lt;&gt;"",Q222&lt;&gt;""),Q222-P222,"")</f>
        <v>1</v>
      </c>
      <c r="U222" s="30" t="str">
        <f aca="false">IF(AND(O222="Engaging",P222&lt;&gt;""),'Leia-me'!$B$5-P222,"")</f>
        <v/>
      </c>
      <c r="V222" s="25" t="str">
        <f aca="false">IF(O222&lt;&gt;"Engaging","",IF(U222&lt;='Leia-me'!$B$6,"Saudável",IF(U222&lt;='Leia-me'!$B$7,"Esfriando",IF(U222&lt;='Leia-me'!$B$8,"Última chance","Zumbi"))))</f>
        <v/>
      </c>
      <c r="W222" s="25" t="n">
        <f aca="false">IF(O222="Won",1,IF(O222="Lost",0,""))</f>
        <v>1</v>
      </c>
      <c r="Y222" s="25" t="str">
        <f aca="false">IF(E222="","Sim","")</f>
        <v/>
      </c>
    </row>
    <row r="223" customFormat="false" ht="15" hidden="false" customHeight="false" outlineLevel="0" collapsed="false">
      <c r="A223" s="25" t="s">
        <v>425</v>
      </c>
      <c r="B223" s="25" t="s">
        <v>67</v>
      </c>
      <c r="C223" s="25" t="s">
        <v>68</v>
      </c>
      <c r="D223" s="25" t="s">
        <v>69</v>
      </c>
      <c r="E223" s="25" t="s">
        <v>176</v>
      </c>
      <c r="F223" s="25" t="s">
        <v>177</v>
      </c>
      <c r="G223" s="26" t="n">
        <v>1698.2</v>
      </c>
      <c r="H223" s="27" t="n">
        <v>3798</v>
      </c>
      <c r="I223" s="25" t="s">
        <v>147</v>
      </c>
      <c r="K223" s="25" t="n">
        <v>1987</v>
      </c>
      <c r="L223" s="25" t="s">
        <v>178</v>
      </c>
      <c r="M223" s="25" t="s">
        <v>171</v>
      </c>
      <c r="N223" s="28" t="n">
        <v>5482</v>
      </c>
      <c r="O223" s="25" t="s">
        <v>54</v>
      </c>
      <c r="P223" s="29" t="n">
        <v>42936</v>
      </c>
      <c r="Q223" s="29" t="n">
        <v>42970</v>
      </c>
      <c r="R223" s="28" t="n">
        <v>5847</v>
      </c>
      <c r="S223" s="28" t="n">
        <f aca="false">IF(O223="Won",R223,IF(O223="Lost",0,N223))</f>
        <v>5847</v>
      </c>
      <c r="T223" s="30" t="n">
        <f aca="false">IF(AND(P223&lt;&gt;"",Q223&lt;&gt;""),Q223-P223,"")</f>
        <v>34</v>
      </c>
      <c r="U223" s="30" t="str">
        <f aca="false">IF(AND(O223="Engaging",P223&lt;&gt;""),'Leia-me'!$B$5-P223,"")</f>
        <v/>
      </c>
      <c r="V223" s="25" t="str">
        <f aca="false">IF(O223&lt;&gt;"Engaging","",IF(U223&lt;='Leia-me'!$B$6,"Saudável",IF(U223&lt;='Leia-me'!$B$7,"Esfriando",IF(U223&lt;='Leia-me'!$B$8,"Última chance","Zumbi"))))</f>
        <v/>
      </c>
      <c r="W223" s="25" t="n">
        <f aca="false">IF(O223="Won",1,IF(O223="Lost",0,""))</f>
        <v>1</v>
      </c>
      <c r="Y223" s="25" t="str">
        <f aca="false">IF(E223="","Sim","")</f>
        <v/>
      </c>
    </row>
    <row r="224" customFormat="false" ht="15" hidden="false" customHeight="false" outlineLevel="0" collapsed="false">
      <c r="A224" s="25" t="s">
        <v>426</v>
      </c>
      <c r="B224" s="25" t="s">
        <v>67</v>
      </c>
      <c r="C224" s="25" t="s">
        <v>68</v>
      </c>
      <c r="D224" s="25" t="s">
        <v>69</v>
      </c>
      <c r="G224" s="31"/>
      <c r="H224" s="32"/>
      <c r="L224" s="25" t="s">
        <v>170</v>
      </c>
      <c r="M224" s="25" t="s">
        <v>171</v>
      </c>
      <c r="N224" s="28" t="n">
        <v>1096</v>
      </c>
      <c r="O224" s="25" t="s">
        <v>56</v>
      </c>
      <c r="P224" s="29" t="n">
        <v>42937</v>
      </c>
      <c r="Q224" s="33"/>
      <c r="R224" s="34"/>
      <c r="S224" s="28" t="n">
        <f aca="false">IF(O224="Won",R224,IF(O224="Lost",0,N224))</f>
        <v>1096</v>
      </c>
      <c r="T224" s="30" t="str">
        <f aca="false">IF(AND(P224&lt;&gt;"",Q224&lt;&gt;""),Q224-P224,"")</f>
        <v/>
      </c>
      <c r="U224" s="30" t="n">
        <f aca="false">IF(AND(O224="Engaging",P224&lt;&gt;""),'Leia-me'!$B$5-P224,"")</f>
        <v>163</v>
      </c>
      <c r="V224" s="25" t="str">
        <f aca="false">IF(O224&lt;&gt;"Engaging","",IF(U224&lt;='Leia-me'!$B$6,"Saudável",IF(U224&lt;='Leia-me'!$B$7,"Esfriando",IF(U224&lt;='Leia-me'!$B$8,"Última chance","Zumbi"))))</f>
        <v>Zumbi</v>
      </c>
      <c r="W224" s="25" t="str">
        <f aca="false">IF(O224="Won",1,IF(O224="Lost",0,""))</f>
        <v/>
      </c>
      <c r="Y224" s="25" t="str">
        <f aca="false">IF(E224="","Sim","")</f>
        <v>Sim</v>
      </c>
    </row>
    <row r="225" customFormat="false" ht="15" hidden="false" customHeight="false" outlineLevel="0" collapsed="false">
      <c r="A225" s="25" t="s">
        <v>427</v>
      </c>
      <c r="B225" s="25" t="s">
        <v>67</v>
      </c>
      <c r="C225" s="25" t="s">
        <v>68</v>
      </c>
      <c r="D225" s="25" t="s">
        <v>69</v>
      </c>
      <c r="E225" s="25" t="s">
        <v>428</v>
      </c>
      <c r="F225" s="25" t="s">
        <v>267</v>
      </c>
      <c r="G225" s="26" t="n">
        <v>792.46</v>
      </c>
      <c r="H225" s="27" t="n">
        <v>1299</v>
      </c>
      <c r="I225" s="25" t="s">
        <v>147</v>
      </c>
      <c r="K225" s="25" t="n">
        <v>1982</v>
      </c>
      <c r="L225" s="25" t="s">
        <v>160</v>
      </c>
      <c r="M225" s="25" t="s">
        <v>149</v>
      </c>
      <c r="N225" s="28" t="n">
        <v>3393</v>
      </c>
      <c r="O225" s="25" t="s">
        <v>56</v>
      </c>
      <c r="P225" s="29" t="n">
        <v>42937</v>
      </c>
      <c r="Q225" s="33"/>
      <c r="R225" s="34"/>
      <c r="S225" s="28" t="n">
        <f aca="false">IF(O225="Won",R225,IF(O225="Lost",0,N225))</f>
        <v>3393</v>
      </c>
      <c r="T225" s="30" t="str">
        <f aca="false">IF(AND(P225&lt;&gt;"",Q225&lt;&gt;""),Q225-P225,"")</f>
        <v/>
      </c>
      <c r="U225" s="30" t="n">
        <f aca="false">IF(AND(O225="Engaging",P225&lt;&gt;""),'Leia-me'!$B$5-P225,"")</f>
        <v>163</v>
      </c>
      <c r="V225" s="25" t="str">
        <f aca="false">IF(O225&lt;&gt;"Engaging","",IF(U225&lt;='Leia-me'!$B$6,"Saudável",IF(U225&lt;='Leia-me'!$B$7,"Esfriando",IF(U225&lt;='Leia-me'!$B$8,"Última chance","Zumbi"))))</f>
        <v>Zumbi</v>
      </c>
      <c r="W225" s="25" t="str">
        <f aca="false">IF(O225="Won",1,IF(O225="Lost",0,""))</f>
        <v/>
      </c>
      <c r="Y225" s="25" t="str">
        <f aca="false">IF(E225="","Sim","")</f>
        <v/>
      </c>
    </row>
    <row r="226" customFormat="false" ht="15" hidden="false" customHeight="false" outlineLevel="0" collapsed="false">
      <c r="A226" s="25" t="s">
        <v>429</v>
      </c>
      <c r="B226" s="25" t="s">
        <v>67</v>
      </c>
      <c r="C226" s="25" t="s">
        <v>68</v>
      </c>
      <c r="D226" s="25" t="s">
        <v>69</v>
      </c>
      <c r="E226" s="25" t="s">
        <v>162</v>
      </c>
      <c r="F226" s="25" t="s">
        <v>155</v>
      </c>
      <c r="G226" s="26" t="n">
        <v>5266.09</v>
      </c>
      <c r="H226" s="27" t="n">
        <v>8595</v>
      </c>
      <c r="I226" s="25" t="s">
        <v>147</v>
      </c>
      <c r="J226" s="25" t="s">
        <v>156</v>
      </c>
      <c r="K226" s="25" t="n">
        <v>1988</v>
      </c>
      <c r="L226" s="25" t="s">
        <v>186</v>
      </c>
      <c r="M226" s="25" t="s">
        <v>171</v>
      </c>
      <c r="N226" s="28" t="n">
        <v>550</v>
      </c>
      <c r="O226" s="25" t="s">
        <v>55</v>
      </c>
      <c r="P226" s="29" t="n">
        <v>42937</v>
      </c>
      <c r="Q226" s="29" t="n">
        <v>43045</v>
      </c>
      <c r="R226" s="28" t="n">
        <v>0</v>
      </c>
      <c r="S226" s="28" t="n">
        <f aca="false">IF(O226="Won",R226,IF(O226="Lost",0,N226))</f>
        <v>0</v>
      </c>
      <c r="T226" s="30" t="n">
        <f aca="false">IF(AND(P226&lt;&gt;"",Q226&lt;&gt;""),Q226-P226,"")</f>
        <v>108</v>
      </c>
      <c r="U226" s="30" t="str">
        <f aca="false">IF(AND(O226="Engaging",P226&lt;&gt;""),'Leia-me'!$B$5-P226,"")</f>
        <v/>
      </c>
      <c r="V226" s="25" t="str">
        <f aca="false">IF(O226&lt;&gt;"Engaging","",IF(U226&lt;='Leia-me'!$B$6,"Saudável",IF(U226&lt;='Leia-me'!$B$7,"Esfriando",IF(U226&lt;='Leia-me'!$B$8,"Última chance","Zumbi"))))</f>
        <v/>
      </c>
      <c r="W226" s="25" t="n">
        <f aca="false">IF(O226="Won",1,IF(O226="Lost",0,""))</f>
        <v>0</v>
      </c>
      <c r="Y226" s="25" t="str">
        <f aca="false">IF(E226="","Sim","")</f>
        <v/>
      </c>
    </row>
    <row r="227" customFormat="false" ht="15" hidden="false" customHeight="false" outlineLevel="0" collapsed="false">
      <c r="A227" s="25" t="s">
        <v>430</v>
      </c>
      <c r="B227" s="25" t="s">
        <v>67</v>
      </c>
      <c r="C227" s="25" t="s">
        <v>68</v>
      </c>
      <c r="D227" s="25" t="s">
        <v>69</v>
      </c>
      <c r="G227" s="31"/>
      <c r="H227" s="32"/>
      <c r="L227" s="25" t="s">
        <v>186</v>
      </c>
      <c r="M227" s="25" t="s">
        <v>171</v>
      </c>
      <c r="N227" s="28" t="n">
        <v>550</v>
      </c>
      <c r="O227" s="25" t="s">
        <v>56</v>
      </c>
      <c r="P227" s="29" t="n">
        <v>42938</v>
      </c>
      <c r="Q227" s="33"/>
      <c r="R227" s="34"/>
      <c r="S227" s="28" t="n">
        <f aca="false">IF(O227="Won",R227,IF(O227="Lost",0,N227))</f>
        <v>550</v>
      </c>
      <c r="T227" s="30" t="str">
        <f aca="false">IF(AND(P227&lt;&gt;"",Q227&lt;&gt;""),Q227-P227,"")</f>
        <v/>
      </c>
      <c r="U227" s="30" t="n">
        <f aca="false">IF(AND(O227="Engaging",P227&lt;&gt;""),'Leia-me'!$B$5-P227,"")</f>
        <v>162</v>
      </c>
      <c r="V227" s="25" t="str">
        <f aca="false">IF(O227&lt;&gt;"Engaging","",IF(U227&lt;='Leia-me'!$B$6,"Saudável",IF(U227&lt;='Leia-me'!$B$7,"Esfriando",IF(U227&lt;='Leia-me'!$B$8,"Última chance","Zumbi"))))</f>
        <v>Zumbi</v>
      </c>
      <c r="W227" s="25" t="str">
        <f aca="false">IF(O227="Won",1,IF(O227="Lost",0,""))</f>
        <v/>
      </c>
      <c r="Y227" s="25" t="str">
        <f aca="false">IF(E227="","Sim","")</f>
        <v>Sim</v>
      </c>
    </row>
    <row r="228" customFormat="false" ht="15" hidden="false" customHeight="false" outlineLevel="0" collapsed="false">
      <c r="A228" s="25" t="s">
        <v>431</v>
      </c>
      <c r="B228" s="25" t="s">
        <v>67</v>
      </c>
      <c r="C228" s="25" t="s">
        <v>68</v>
      </c>
      <c r="D228" s="25" t="s">
        <v>69</v>
      </c>
      <c r="G228" s="31"/>
      <c r="H228" s="32"/>
      <c r="L228" s="25" t="s">
        <v>178</v>
      </c>
      <c r="M228" s="25" t="s">
        <v>171</v>
      </c>
      <c r="N228" s="28" t="n">
        <v>5482</v>
      </c>
      <c r="O228" s="25" t="s">
        <v>56</v>
      </c>
      <c r="P228" s="29" t="n">
        <v>42938</v>
      </c>
      <c r="Q228" s="33"/>
      <c r="R228" s="34"/>
      <c r="S228" s="28" t="n">
        <f aca="false">IF(O228="Won",R228,IF(O228="Lost",0,N228))</f>
        <v>5482</v>
      </c>
      <c r="T228" s="30" t="str">
        <f aca="false">IF(AND(P228&lt;&gt;"",Q228&lt;&gt;""),Q228-P228,"")</f>
        <v/>
      </c>
      <c r="U228" s="30" t="n">
        <f aca="false">IF(AND(O228="Engaging",P228&lt;&gt;""),'Leia-me'!$B$5-P228,"")</f>
        <v>162</v>
      </c>
      <c r="V228" s="25" t="str">
        <f aca="false">IF(O228&lt;&gt;"Engaging","",IF(U228&lt;='Leia-me'!$B$6,"Saudável",IF(U228&lt;='Leia-me'!$B$7,"Esfriando",IF(U228&lt;='Leia-me'!$B$8,"Última chance","Zumbi"))))</f>
        <v>Zumbi</v>
      </c>
      <c r="W228" s="25" t="str">
        <f aca="false">IF(O228="Won",1,IF(O228="Lost",0,""))</f>
        <v/>
      </c>
      <c r="Y228" s="25" t="str">
        <f aca="false">IF(E228="","Sim","")</f>
        <v>Sim</v>
      </c>
    </row>
    <row r="229" customFormat="false" ht="15" hidden="false" customHeight="false" outlineLevel="0" collapsed="false">
      <c r="A229" s="25" t="s">
        <v>432</v>
      </c>
      <c r="B229" s="25" t="s">
        <v>67</v>
      </c>
      <c r="C229" s="25" t="s">
        <v>68</v>
      </c>
      <c r="D229" s="25" t="s">
        <v>69</v>
      </c>
      <c r="E229" s="25" t="s">
        <v>433</v>
      </c>
      <c r="F229" s="25" t="s">
        <v>211</v>
      </c>
      <c r="G229" s="26" t="n">
        <v>2214.94</v>
      </c>
      <c r="H229" s="27" t="n">
        <v>5374</v>
      </c>
      <c r="I229" s="25" t="s">
        <v>147</v>
      </c>
      <c r="K229" s="25" t="n">
        <v>1996</v>
      </c>
      <c r="L229" s="25" t="s">
        <v>148</v>
      </c>
      <c r="M229" s="25" t="s">
        <v>149</v>
      </c>
      <c r="N229" s="28" t="n">
        <v>55</v>
      </c>
      <c r="O229" s="25" t="s">
        <v>56</v>
      </c>
      <c r="P229" s="29" t="n">
        <v>42938</v>
      </c>
      <c r="Q229" s="33"/>
      <c r="R229" s="34"/>
      <c r="S229" s="28" t="n">
        <f aca="false">IF(O229="Won",R229,IF(O229="Lost",0,N229))</f>
        <v>55</v>
      </c>
      <c r="T229" s="30" t="str">
        <f aca="false">IF(AND(P229&lt;&gt;"",Q229&lt;&gt;""),Q229-P229,"")</f>
        <v/>
      </c>
      <c r="U229" s="30" t="n">
        <f aca="false">IF(AND(O229="Engaging",P229&lt;&gt;""),'Leia-me'!$B$5-P229,"")</f>
        <v>162</v>
      </c>
      <c r="V229" s="25" t="str">
        <f aca="false">IF(O229&lt;&gt;"Engaging","",IF(U229&lt;='Leia-me'!$B$6,"Saudável",IF(U229&lt;='Leia-me'!$B$7,"Esfriando",IF(U229&lt;='Leia-me'!$B$8,"Última chance","Zumbi"))))</f>
        <v>Zumbi</v>
      </c>
      <c r="W229" s="25" t="str">
        <f aca="false">IF(O229="Won",1,IF(O229="Lost",0,""))</f>
        <v/>
      </c>
      <c r="Y229" s="25" t="str">
        <f aca="false">IF(E229="","Sim","")</f>
        <v/>
      </c>
    </row>
    <row r="230" customFormat="false" ht="15" hidden="false" customHeight="false" outlineLevel="0" collapsed="false">
      <c r="A230" s="25" t="s">
        <v>434</v>
      </c>
      <c r="B230" s="25" t="s">
        <v>67</v>
      </c>
      <c r="C230" s="25" t="s">
        <v>68</v>
      </c>
      <c r="D230" s="25" t="s">
        <v>69</v>
      </c>
      <c r="G230" s="31"/>
      <c r="H230" s="32"/>
      <c r="L230" s="25" t="s">
        <v>148</v>
      </c>
      <c r="M230" s="25" t="s">
        <v>149</v>
      </c>
      <c r="N230" s="28" t="n">
        <v>55</v>
      </c>
      <c r="O230" s="25" t="s">
        <v>56</v>
      </c>
      <c r="P230" s="29" t="n">
        <v>42938</v>
      </c>
      <c r="Q230" s="33"/>
      <c r="R230" s="34"/>
      <c r="S230" s="28" t="n">
        <f aca="false">IF(O230="Won",R230,IF(O230="Lost",0,N230))</f>
        <v>55</v>
      </c>
      <c r="T230" s="30" t="str">
        <f aca="false">IF(AND(P230&lt;&gt;"",Q230&lt;&gt;""),Q230-P230,"")</f>
        <v/>
      </c>
      <c r="U230" s="30" t="n">
        <f aca="false">IF(AND(O230="Engaging",P230&lt;&gt;""),'Leia-me'!$B$5-P230,"")</f>
        <v>162</v>
      </c>
      <c r="V230" s="25" t="str">
        <f aca="false">IF(O230&lt;&gt;"Engaging","",IF(U230&lt;='Leia-me'!$B$6,"Saudável",IF(U230&lt;='Leia-me'!$B$7,"Esfriando",IF(U230&lt;='Leia-me'!$B$8,"Última chance","Zumbi"))))</f>
        <v>Zumbi</v>
      </c>
      <c r="W230" s="25" t="str">
        <f aca="false">IF(O230="Won",1,IF(O230="Lost",0,""))</f>
        <v/>
      </c>
      <c r="Y230" s="25" t="str">
        <f aca="false">IF(E230="","Sim","")</f>
        <v>Sim</v>
      </c>
    </row>
    <row r="231" customFormat="false" ht="15" hidden="false" customHeight="false" outlineLevel="0" collapsed="false">
      <c r="A231" s="25" t="s">
        <v>435</v>
      </c>
      <c r="B231" s="25" t="s">
        <v>67</v>
      </c>
      <c r="C231" s="25" t="s">
        <v>68</v>
      </c>
      <c r="D231" s="25" t="s">
        <v>69</v>
      </c>
      <c r="G231" s="31"/>
      <c r="H231" s="32"/>
      <c r="L231" s="25" t="s">
        <v>148</v>
      </c>
      <c r="M231" s="25" t="s">
        <v>149</v>
      </c>
      <c r="N231" s="28" t="n">
        <v>55</v>
      </c>
      <c r="O231" s="25" t="s">
        <v>56</v>
      </c>
      <c r="P231" s="29" t="n">
        <v>42938</v>
      </c>
      <c r="Q231" s="33"/>
      <c r="R231" s="34"/>
      <c r="S231" s="28" t="n">
        <f aca="false">IF(O231="Won",R231,IF(O231="Lost",0,N231))</f>
        <v>55</v>
      </c>
      <c r="T231" s="30" t="str">
        <f aca="false">IF(AND(P231&lt;&gt;"",Q231&lt;&gt;""),Q231-P231,"")</f>
        <v/>
      </c>
      <c r="U231" s="30" t="n">
        <f aca="false">IF(AND(O231="Engaging",P231&lt;&gt;""),'Leia-me'!$B$5-P231,"")</f>
        <v>162</v>
      </c>
      <c r="V231" s="25" t="str">
        <f aca="false">IF(O231&lt;&gt;"Engaging","",IF(U231&lt;='Leia-me'!$B$6,"Saudável",IF(U231&lt;='Leia-me'!$B$7,"Esfriando",IF(U231&lt;='Leia-me'!$B$8,"Última chance","Zumbi"))))</f>
        <v>Zumbi</v>
      </c>
      <c r="W231" s="25" t="str">
        <f aca="false">IF(O231="Won",1,IF(O231="Lost",0,""))</f>
        <v/>
      </c>
      <c r="Y231" s="25" t="str">
        <f aca="false">IF(E231="","Sim","")</f>
        <v>Sim</v>
      </c>
    </row>
    <row r="232" customFormat="false" ht="15" hidden="false" customHeight="false" outlineLevel="0" collapsed="false">
      <c r="A232" s="25" t="s">
        <v>436</v>
      </c>
      <c r="B232" s="25" t="s">
        <v>67</v>
      </c>
      <c r="C232" s="25" t="s">
        <v>68</v>
      </c>
      <c r="D232" s="25" t="s">
        <v>69</v>
      </c>
      <c r="G232" s="31"/>
      <c r="H232" s="32"/>
      <c r="L232" s="25" t="s">
        <v>148</v>
      </c>
      <c r="M232" s="25" t="s">
        <v>149</v>
      </c>
      <c r="N232" s="28" t="n">
        <v>55</v>
      </c>
      <c r="O232" s="25" t="s">
        <v>56</v>
      </c>
      <c r="P232" s="29" t="n">
        <v>42938</v>
      </c>
      <c r="Q232" s="33"/>
      <c r="R232" s="34"/>
      <c r="S232" s="28" t="n">
        <f aca="false">IF(O232="Won",R232,IF(O232="Lost",0,N232))</f>
        <v>55</v>
      </c>
      <c r="T232" s="30" t="str">
        <f aca="false">IF(AND(P232&lt;&gt;"",Q232&lt;&gt;""),Q232-P232,"")</f>
        <v/>
      </c>
      <c r="U232" s="30" t="n">
        <f aca="false">IF(AND(O232="Engaging",P232&lt;&gt;""),'Leia-me'!$B$5-P232,"")</f>
        <v>162</v>
      </c>
      <c r="V232" s="25" t="str">
        <f aca="false">IF(O232&lt;&gt;"Engaging","",IF(U232&lt;='Leia-me'!$B$6,"Saudável",IF(U232&lt;='Leia-me'!$B$7,"Esfriando",IF(U232&lt;='Leia-me'!$B$8,"Última chance","Zumbi"))))</f>
        <v>Zumbi</v>
      </c>
      <c r="W232" s="25" t="str">
        <f aca="false">IF(O232="Won",1,IF(O232="Lost",0,""))</f>
        <v/>
      </c>
      <c r="Y232" s="25" t="str">
        <f aca="false">IF(E232="","Sim","")</f>
        <v>Sim</v>
      </c>
    </row>
    <row r="233" customFormat="false" ht="15" hidden="false" customHeight="false" outlineLevel="0" collapsed="false">
      <c r="A233" s="25" t="s">
        <v>437</v>
      </c>
      <c r="B233" s="25" t="s">
        <v>67</v>
      </c>
      <c r="C233" s="25" t="s">
        <v>68</v>
      </c>
      <c r="D233" s="25" t="s">
        <v>69</v>
      </c>
      <c r="G233" s="31"/>
      <c r="H233" s="32"/>
      <c r="L233" s="25" t="s">
        <v>160</v>
      </c>
      <c r="M233" s="25" t="s">
        <v>149</v>
      </c>
      <c r="N233" s="28" t="n">
        <v>3393</v>
      </c>
      <c r="O233" s="25" t="s">
        <v>56</v>
      </c>
      <c r="P233" s="29" t="n">
        <v>42938</v>
      </c>
      <c r="Q233" s="33"/>
      <c r="R233" s="34"/>
      <c r="S233" s="28" t="n">
        <f aca="false">IF(O233="Won",R233,IF(O233="Lost",0,N233))</f>
        <v>3393</v>
      </c>
      <c r="T233" s="30" t="str">
        <f aca="false">IF(AND(P233&lt;&gt;"",Q233&lt;&gt;""),Q233-P233,"")</f>
        <v/>
      </c>
      <c r="U233" s="30" t="n">
        <f aca="false">IF(AND(O233="Engaging",P233&lt;&gt;""),'Leia-me'!$B$5-P233,"")</f>
        <v>162</v>
      </c>
      <c r="V233" s="25" t="str">
        <f aca="false">IF(O233&lt;&gt;"Engaging","",IF(U233&lt;='Leia-me'!$B$6,"Saudável",IF(U233&lt;='Leia-me'!$B$7,"Esfriando",IF(U233&lt;='Leia-me'!$B$8,"Última chance","Zumbi"))))</f>
        <v>Zumbi</v>
      </c>
      <c r="W233" s="25" t="str">
        <f aca="false">IF(O233="Won",1,IF(O233="Lost",0,""))</f>
        <v/>
      </c>
      <c r="Y233" s="25" t="str">
        <f aca="false">IF(E233="","Sim","")</f>
        <v>Sim</v>
      </c>
    </row>
    <row r="234" customFormat="false" ht="15" hidden="false" customHeight="false" outlineLevel="0" collapsed="false">
      <c r="A234" s="25" t="s">
        <v>438</v>
      </c>
      <c r="B234" s="25" t="s">
        <v>67</v>
      </c>
      <c r="C234" s="25" t="s">
        <v>68</v>
      </c>
      <c r="D234" s="25" t="s">
        <v>69</v>
      </c>
      <c r="E234" s="25" t="s">
        <v>218</v>
      </c>
      <c r="F234" s="25" t="s">
        <v>146</v>
      </c>
      <c r="G234" s="26" t="n">
        <v>4.54</v>
      </c>
      <c r="H234" s="27" t="n">
        <v>9</v>
      </c>
      <c r="I234" s="25" t="s">
        <v>147</v>
      </c>
      <c r="K234" s="25" t="n">
        <v>2017</v>
      </c>
      <c r="L234" s="25" t="s">
        <v>170</v>
      </c>
      <c r="M234" s="25" t="s">
        <v>171</v>
      </c>
      <c r="N234" s="28" t="n">
        <v>1096</v>
      </c>
      <c r="O234" s="25" t="s">
        <v>55</v>
      </c>
      <c r="P234" s="29" t="n">
        <v>42938</v>
      </c>
      <c r="Q234" s="29" t="n">
        <v>42945</v>
      </c>
      <c r="R234" s="28" t="n">
        <v>0</v>
      </c>
      <c r="S234" s="28" t="n">
        <f aca="false">IF(O234="Won",R234,IF(O234="Lost",0,N234))</f>
        <v>0</v>
      </c>
      <c r="T234" s="30" t="n">
        <f aca="false">IF(AND(P234&lt;&gt;"",Q234&lt;&gt;""),Q234-P234,"")</f>
        <v>7</v>
      </c>
      <c r="U234" s="30" t="str">
        <f aca="false">IF(AND(O234="Engaging",P234&lt;&gt;""),'Leia-me'!$B$5-P234,"")</f>
        <v/>
      </c>
      <c r="V234" s="25" t="str">
        <f aca="false">IF(O234&lt;&gt;"Engaging","",IF(U234&lt;='Leia-me'!$B$6,"Saudável",IF(U234&lt;='Leia-me'!$B$7,"Esfriando",IF(U234&lt;='Leia-me'!$B$8,"Última chance","Zumbi"))))</f>
        <v/>
      </c>
      <c r="W234" s="25" t="n">
        <f aca="false">IF(O234="Won",1,IF(O234="Lost",0,""))</f>
        <v>0</v>
      </c>
      <c r="Y234" s="25" t="str">
        <f aca="false">IF(E234="","Sim","")</f>
        <v/>
      </c>
    </row>
    <row r="235" customFormat="false" ht="15" hidden="false" customHeight="false" outlineLevel="0" collapsed="false">
      <c r="A235" s="25" t="s">
        <v>439</v>
      </c>
      <c r="B235" s="25" t="s">
        <v>67</v>
      </c>
      <c r="C235" s="25" t="s">
        <v>68</v>
      </c>
      <c r="D235" s="25" t="s">
        <v>69</v>
      </c>
      <c r="E235" s="25" t="s">
        <v>158</v>
      </c>
      <c r="F235" s="25" t="s">
        <v>159</v>
      </c>
      <c r="G235" s="26" t="n">
        <v>291.27</v>
      </c>
      <c r="H235" s="27" t="n">
        <v>586</v>
      </c>
      <c r="I235" s="25" t="s">
        <v>147</v>
      </c>
      <c r="K235" s="25" t="n">
        <v>1997</v>
      </c>
      <c r="L235" s="25" t="s">
        <v>160</v>
      </c>
      <c r="M235" s="25" t="s">
        <v>149</v>
      </c>
      <c r="N235" s="28" t="n">
        <v>3393</v>
      </c>
      <c r="O235" s="25" t="s">
        <v>55</v>
      </c>
      <c r="P235" s="29" t="n">
        <v>42938</v>
      </c>
      <c r="Q235" s="29" t="n">
        <v>43042</v>
      </c>
      <c r="R235" s="28" t="n">
        <v>0</v>
      </c>
      <c r="S235" s="28" t="n">
        <f aca="false">IF(O235="Won",R235,IF(O235="Lost",0,N235))</f>
        <v>0</v>
      </c>
      <c r="T235" s="30" t="n">
        <f aca="false">IF(AND(P235&lt;&gt;"",Q235&lt;&gt;""),Q235-P235,"")</f>
        <v>104</v>
      </c>
      <c r="U235" s="30" t="str">
        <f aca="false">IF(AND(O235="Engaging",P235&lt;&gt;""),'Leia-me'!$B$5-P235,"")</f>
        <v/>
      </c>
      <c r="V235" s="25" t="str">
        <f aca="false">IF(O235&lt;&gt;"Engaging","",IF(U235&lt;='Leia-me'!$B$6,"Saudável",IF(U235&lt;='Leia-me'!$B$7,"Esfriando",IF(U235&lt;='Leia-me'!$B$8,"Última chance","Zumbi"))))</f>
        <v/>
      </c>
      <c r="W235" s="25" t="n">
        <f aca="false">IF(O235="Won",1,IF(O235="Lost",0,""))</f>
        <v>0</v>
      </c>
      <c r="Y235" s="25" t="str">
        <f aca="false">IF(E235="","Sim","")</f>
        <v/>
      </c>
    </row>
    <row r="236" customFormat="false" ht="15" hidden="false" customHeight="false" outlineLevel="0" collapsed="false">
      <c r="A236" s="25" t="s">
        <v>440</v>
      </c>
      <c r="B236" s="25" t="s">
        <v>67</v>
      </c>
      <c r="C236" s="25" t="s">
        <v>68</v>
      </c>
      <c r="D236" s="25" t="s">
        <v>69</v>
      </c>
      <c r="G236" s="31"/>
      <c r="H236" s="32"/>
      <c r="L236" s="25" t="s">
        <v>148</v>
      </c>
      <c r="M236" s="25" t="s">
        <v>149</v>
      </c>
      <c r="N236" s="28" t="n">
        <v>55</v>
      </c>
      <c r="O236" s="25" t="s">
        <v>56</v>
      </c>
      <c r="P236" s="29" t="n">
        <v>42939</v>
      </c>
      <c r="Q236" s="33"/>
      <c r="R236" s="34"/>
      <c r="S236" s="28" t="n">
        <f aca="false">IF(O236="Won",R236,IF(O236="Lost",0,N236))</f>
        <v>55</v>
      </c>
      <c r="T236" s="30" t="str">
        <f aca="false">IF(AND(P236&lt;&gt;"",Q236&lt;&gt;""),Q236-P236,"")</f>
        <v/>
      </c>
      <c r="U236" s="30" t="n">
        <f aca="false">IF(AND(O236="Engaging",P236&lt;&gt;""),'Leia-me'!$B$5-P236,"")</f>
        <v>161</v>
      </c>
      <c r="V236" s="25" t="str">
        <f aca="false">IF(O236&lt;&gt;"Engaging","",IF(U236&lt;='Leia-me'!$B$6,"Saudável",IF(U236&lt;='Leia-me'!$B$7,"Esfriando",IF(U236&lt;='Leia-me'!$B$8,"Última chance","Zumbi"))))</f>
        <v>Zumbi</v>
      </c>
      <c r="W236" s="25" t="str">
        <f aca="false">IF(O236="Won",1,IF(O236="Lost",0,""))</f>
        <v/>
      </c>
      <c r="Y236" s="25" t="str">
        <f aca="false">IF(E236="","Sim","")</f>
        <v>Sim</v>
      </c>
    </row>
    <row r="237" customFormat="false" ht="15" hidden="false" customHeight="false" outlineLevel="0" collapsed="false">
      <c r="A237" s="25" t="s">
        <v>441</v>
      </c>
      <c r="B237" s="25" t="s">
        <v>67</v>
      </c>
      <c r="C237" s="25" t="s">
        <v>68</v>
      </c>
      <c r="D237" s="25" t="s">
        <v>69</v>
      </c>
      <c r="G237" s="31"/>
      <c r="H237" s="32"/>
      <c r="L237" s="25" t="s">
        <v>148</v>
      </c>
      <c r="M237" s="25" t="s">
        <v>149</v>
      </c>
      <c r="N237" s="28" t="n">
        <v>55</v>
      </c>
      <c r="O237" s="25" t="s">
        <v>56</v>
      </c>
      <c r="P237" s="29" t="n">
        <v>42939</v>
      </c>
      <c r="Q237" s="33"/>
      <c r="R237" s="34"/>
      <c r="S237" s="28" t="n">
        <f aca="false">IF(O237="Won",R237,IF(O237="Lost",0,N237))</f>
        <v>55</v>
      </c>
      <c r="T237" s="30" t="str">
        <f aca="false">IF(AND(P237&lt;&gt;"",Q237&lt;&gt;""),Q237-P237,"")</f>
        <v/>
      </c>
      <c r="U237" s="30" t="n">
        <f aca="false">IF(AND(O237="Engaging",P237&lt;&gt;""),'Leia-me'!$B$5-P237,"")</f>
        <v>161</v>
      </c>
      <c r="V237" s="25" t="str">
        <f aca="false">IF(O237&lt;&gt;"Engaging","",IF(U237&lt;='Leia-me'!$B$6,"Saudável",IF(U237&lt;='Leia-me'!$B$7,"Esfriando",IF(U237&lt;='Leia-me'!$B$8,"Última chance","Zumbi"))))</f>
        <v>Zumbi</v>
      </c>
      <c r="W237" s="25" t="str">
        <f aca="false">IF(O237="Won",1,IF(O237="Lost",0,""))</f>
        <v/>
      </c>
      <c r="Y237" s="25" t="str">
        <f aca="false">IF(E237="","Sim","")</f>
        <v>Sim</v>
      </c>
    </row>
    <row r="238" customFormat="false" ht="15" hidden="false" customHeight="false" outlineLevel="0" collapsed="false">
      <c r="A238" s="25" t="s">
        <v>442</v>
      </c>
      <c r="B238" s="25" t="s">
        <v>67</v>
      </c>
      <c r="C238" s="25" t="s">
        <v>68</v>
      </c>
      <c r="D238" s="25" t="s">
        <v>69</v>
      </c>
      <c r="G238" s="31"/>
      <c r="H238" s="32"/>
      <c r="L238" s="25" t="s">
        <v>160</v>
      </c>
      <c r="M238" s="25" t="s">
        <v>149</v>
      </c>
      <c r="N238" s="28" t="n">
        <v>3393</v>
      </c>
      <c r="O238" s="25" t="s">
        <v>56</v>
      </c>
      <c r="P238" s="29" t="n">
        <v>42939</v>
      </c>
      <c r="Q238" s="33"/>
      <c r="R238" s="34"/>
      <c r="S238" s="28" t="n">
        <f aca="false">IF(O238="Won",R238,IF(O238="Lost",0,N238))</f>
        <v>3393</v>
      </c>
      <c r="T238" s="30" t="str">
        <f aca="false">IF(AND(P238&lt;&gt;"",Q238&lt;&gt;""),Q238-P238,"")</f>
        <v/>
      </c>
      <c r="U238" s="30" t="n">
        <f aca="false">IF(AND(O238="Engaging",P238&lt;&gt;""),'Leia-me'!$B$5-P238,"")</f>
        <v>161</v>
      </c>
      <c r="V238" s="25" t="str">
        <f aca="false">IF(O238&lt;&gt;"Engaging","",IF(U238&lt;='Leia-me'!$B$6,"Saudável",IF(U238&lt;='Leia-me'!$B$7,"Esfriando",IF(U238&lt;='Leia-me'!$B$8,"Última chance","Zumbi"))))</f>
        <v>Zumbi</v>
      </c>
      <c r="W238" s="25" t="str">
        <f aca="false">IF(O238="Won",1,IF(O238="Lost",0,""))</f>
        <v/>
      </c>
      <c r="Y238" s="25" t="str">
        <f aca="false">IF(E238="","Sim","")</f>
        <v>Sim</v>
      </c>
    </row>
    <row r="239" customFormat="false" ht="15" hidden="false" customHeight="false" outlineLevel="0" collapsed="false">
      <c r="A239" s="25" t="s">
        <v>443</v>
      </c>
      <c r="B239" s="25" t="s">
        <v>67</v>
      </c>
      <c r="C239" s="25" t="s">
        <v>68</v>
      </c>
      <c r="D239" s="25" t="s">
        <v>69</v>
      </c>
      <c r="E239" s="25" t="s">
        <v>444</v>
      </c>
      <c r="F239" s="25" t="s">
        <v>192</v>
      </c>
      <c r="G239" s="26" t="n">
        <v>6354.87</v>
      </c>
      <c r="H239" s="27" t="n">
        <v>16780</v>
      </c>
      <c r="I239" s="25" t="s">
        <v>147</v>
      </c>
      <c r="J239" s="25" t="s">
        <v>445</v>
      </c>
      <c r="K239" s="25" t="n">
        <v>1996</v>
      </c>
      <c r="L239" s="25" t="s">
        <v>178</v>
      </c>
      <c r="M239" s="25" t="s">
        <v>171</v>
      </c>
      <c r="N239" s="28" t="n">
        <v>5482</v>
      </c>
      <c r="O239" s="25" t="s">
        <v>56</v>
      </c>
      <c r="P239" s="29" t="n">
        <v>42940</v>
      </c>
      <c r="Q239" s="33"/>
      <c r="R239" s="34"/>
      <c r="S239" s="28" t="n">
        <f aca="false">IF(O239="Won",R239,IF(O239="Lost",0,N239))</f>
        <v>5482</v>
      </c>
      <c r="T239" s="30" t="str">
        <f aca="false">IF(AND(P239&lt;&gt;"",Q239&lt;&gt;""),Q239-P239,"")</f>
        <v/>
      </c>
      <c r="U239" s="30" t="n">
        <f aca="false">IF(AND(O239="Engaging",P239&lt;&gt;""),'Leia-me'!$B$5-P239,"")</f>
        <v>160</v>
      </c>
      <c r="V239" s="25" t="str">
        <f aca="false">IF(O239&lt;&gt;"Engaging","",IF(U239&lt;='Leia-me'!$B$6,"Saudável",IF(U239&lt;='Leia-me'!$B$7,"Esfriando",IF(U239&lt;='Leia-me'!$B$8,"Última chance","Zumbi"))))</f>
        <v>Zumbi</v>
      </c>
      <c r="W239" s="25" t="str">
        <f aca="false">IF(O239="Won",1,IF(O239="Lost",0,""))</f>
        <v/>
      </c>
      <c r="Y239" s="25" t="str">
        <f aca="false">IF(E239="","Sim","")</f>
        <v/>
      </c>
    </row>
    <row r="240" customFormat="false" ht="15" hidden="false" customHeight="false" outlineLevel="0" collapsed="false">
      <c r="A240" s="25" t="s">
        <v>446</v>
      </c>
      <c r="B240" s="25" t="s">
        <v>67</v>
      </c>
      <c r="C240" s="25" t="s">
        <v>68</v>
      </c>
      <c r="D240" s="25" t="s">
        <v>69</v>
      </c>
      <c r="G240" s="31"/>
      <c r="H240" s="32"/>
      <c r="L240" s="25" t="s">
        <v>178</v>
      </c>
      <c r="M240" s="25" t="s">
        <v>171</v>
      </c>
      <c r="N240" s="28" t="n">
        <v>5482</v>
      </c>
      <c r="O240" s="25" t="s">
        <v>56</v>
      </c>
      <c r="P240" s="29" t="n">
        <v>42940</v>
      </c>
      <c r="Q240" s="33"/>
      <c r="R240" s="34"/>
      <c r="S240" s="28" t="n">
        <f aca="false">IF(O240="Won",R240,IF(O240="Lost",0,N240))</f>
        <v>5482</v>
      </c>
      <c r="T240" s="30" t="str">
        <f aca="false">IF(AND(P240&lt;&gt;"",Q240&lt;&gt;""),Q240-P240,"")</f>
        <v/>
      </c>
      <c r="U240" s="30" t="n">
        <f aca="false">IF(AND(O240="Engaging",P240&lt;&gt;""),'Leia-me'!$B$5-P240,"")</f>
        <v>160</v>
      </c>
      <c r="V240" s="25" t="str">
        <f aca="false">IF(O240&lt;&gt;"Engaging","",IF(U240&lt;='Leia-me'!$B$6,"Saudável",IF(U240&lt;='Leia-me'!$B$7,"Esfriando",IF(U240&lt;='Leia-me'!$B$8,"Última chance","Zumbi"))))</f>
        <v>Zumbi</v>
      </c>
      <c r="W240" s="25" t="str">
        <f aca="false">IF(O240="Won",1,IF(O240="Lost",0,""))</f>
        <v/>
      </c>
      <c r="Y240" s="25" t="str">
        <f aca="false">IF(E240="","Sim","")</f>
        <v>Sim</v>
      </c>
    </row>
    <row r="241" customFormat="false" ht="15" hidden="false" customHeight="false" outlineLevel="0" collapsed="false">
      <c r="A241" s="25" t="s">
        <v>447</v>
      </c>
      <c r="B241" s="25" t="s">
        <v>67</v>
      </c>
      <c r="C241" s="25" t="s">
        <v>68</v>
      </c>
      <c r="D241" s="25" t="s">
        <v>69</v>
      </c>
      <c r="E241" s="25" t="s">
        <v>198</v>
      </c>
      <c r="F241" s="25" t="s">
        <v>177</v>
      </c>
      <c r="G241" s="26" t="n">
        <v>2819.5</v>
      </c>
      <c r="H241" s="27" t="n">
        <v>7227</v>
      </c>
      <c r="I241" s="25" t="s">
        <v>147</v>
      </c>
      <c r="J241" s="25" t="s">
        <v>199</v>
      </c>
      <c r="K241" s="25" t="n">
        <v>1991</v>
      </c>
      <c r="L241" s="25" t="s">
        <v>178</v>
      </c>
      <c r="M241" s="25" t="s">
        <v>171</v>
      </c>
      <c r="N241" s="28" t="n">
        <v>5482</v>
      </c>
      <c r="O241" s="25" t="s">
        <v>55</v>
      </c>
      <c r="P241" s="29" t="n">
        <v>42940</v>
      </c>
      <c r="Q241" s="29" t="n">
        <v>42981</v>
      </c>
      <c r="R241" s="28" t="n">
        <v>0</v>
      </c>
      <c r="S241" s="28" t="n">
        <f aca="false">IF(O241="Won",R241,IF(O241="Lost",0,N241))</f>
        <v>0</v>
      </c>
      <c r="T241" s="30" t="n">
        <f aca="false">IF(AND(P241&lt;&gt;"",Q241&lt;&gt;""),Q241-P241,"")</f>
        <v>41</v>
      </c>
      <c r="U241" s="30" t="str">
        <f aca="false">IF(AND(O241="Engaging",P241&lt;&gt;""),'Leia-me'!$B$5-P241,"")</f>
        <v/>
      </c>
      <c r="V241" s="25" t="str">
        <f aca="false">IF(O241&lt;&gt;"Engaging","",IF(U241&lt;='Leia-me'!$B$6,"Saudável",IF(U241&lt;='Leia-me'!$B$7,"Esfriando",IF(U241&lt;='Leia-me'!$B$8,"Última chance","Zumbi"))))</f>
        <v/>
      </c>
      <c r="W241" s="25" t="n">
        <f aca="false">IF(O241="Won",1,IF(O241="Lost",0,""))</f>
        <v>0</v>
      </c>
      <c r="Y241" s="25" t="str">
        <f aca="false">IF(E241="","Sim","")</f>
        <v/>
      </c>
    </row>
    <row r="242" customFormat="false" ht="15" hidden="false" customHeight="false" outlineLevel="0" collapsed="false">
      <c r="A242" s="25" t="s">
        <v>448</v>
      </c>
      <c r="B242" s="25" t="s">
        <v>67</v>
      </c>
      <c r="C242" s="25" t="s">
        <v>68</v>
      </c>
      <c r="D242" s="25" t="s">
        <v>69</v>
      </c>
      <c r="E242" s="25" t="s">
        <v>449</v>
      </c>
      <c r="F242" s="25" t="s">
        <v>192</v>
      </c>
      <c r="G242" s="26" t="n">
        <v>98.79</v>
      </c>
      <c r="H242" s="27" t="n">
        <v>96</v>
      </c>
      <c r="I242" s="25" t="s">
        <v>147</v>
      </c>
      <c r="J242" s="25" t="s">
        <v>445</v>
      </c>
      <c r="K242" s="25" t="n">
        <v>2013</v>
      </c>
      <c r="L242" s="25" t="s">
        <v>148</v>
      </c>
      <c r="M242" s="25" t="s">
        <v>149</v>
      </c>
      <c r="N242" s="28" t="n">
        <v>55</v>
      </c>
      <c r="O242" s="25" t="s">
        <v>56</v>
      </c>
      <c r="P242" s="29" t="n">
        <v>42941</v>
      </c>
      <c r="Q242" s="33"/>
      <c r="R242" s="34"/>
      <c r="S242" s="28" t="n">
        <f aca="false">IF(O242="Won",R242,IF(O242="Lost",0,N242))</f>
        <v>55</v>
      </c>
      <c r="T242" s="30" t="str">
        <f aca="false">IF(AND(P242&lt;&gt;"",Q242&lt;&gt;""),Q242-P242,"")</f>
        <v/>
      </c>
      <c r="U242" s="30" t="n">
        <f aca="false">IF(AND(O242="Engaging",P242&lt;&gt;""),'Leia-me'!$B$5-P242,"")</f>
        <v>159</v>
      </c>
      <c r="V242" s="25" t="str">
        <f aca="false">IF(O242&lt;&gt;"Engaging","",IF(U242&lt;='Leia-me'!$B$6,"Saudável",IF(U242&lt;='Leia-me'!$B$7,"Esfriando",IF(U242&lt;='Leia-me'!$B$8,"Última chance","Zumbi"))))</f>
        <v>Zumbi</v>
      </c>
      <c r="W242" s="25" t="str">
        <f aca="false">IF(O242="Won",1,IF(O242="Lost",0,""))</f>
        <v/>
      </c>
      <c r="Y242" s="25" t="str">
        <f aca="false">IF(E242="","Sim","")</f>
        <v/>
      </c>
    </row>
    <row r="243" customFormat="false" ht="15" hidden="false" customHeight="false" outlineLevel="0" collapsed="false">
      <c r="A243" s="25" t="s">
        <v>450</v>
      </c>
      <c r="B243" s="25" t="s">
        <v>67</v>
      </c>
      <c r="C243" s="25" t="s">
        <v>68</v>
      </c>
      <c r="D243" s="25" t="s">
        <v>69</v>
      </c>
      <c r="E243" s="25" t="s">
        <v>449</v>
      </c>
      <c r="F243" s="25" t="s">
        <v>192</v>
      </c>
      <c r="G243" s="26" t="n">
        <v>98.79</v>
      </c>
      <c r="H243" s="27" t="n">
        <v>96</v>
      </c>
      <c r="I243" s="25" t="s">
        <v>147</v>
      </c>
      <c r="J243" s="25" t="s">
        <v>445</v>
      </c>
      <c r="K243" s="25" t="n">
        <v>2013</v>
      </c>
      <c r="L243" s="25" t="s">
        <v>160</v>
      </c>
      <c r="M243" s="25" t="s">
        <v>149</v>
      </c>
      <c r="N243" s="28" t="n">
        <v>3393</v>
      </c>
      <c r="O243" s="25" t="s">
        <v>56</v>
      </c>
      <c r="P243" s="29" t="n">
        <v>42941</v>
      </c>
      <c r="Q243" s="33"/>
      <c r="R243" s="34"/>
      <c r="S243" s="28" t="n">
        <f aca="false">IF(O243="Won",R243,IF(O243="Lost",0,N243))</f>
        <v>3393</v>
      </c>
      <c r="T243" s="30" t="str">
        <f aca="false">IF(AND(P243&lt;&gt;"",Q243&lt;&gt;""),Q243-P243,"")</f>
        <v/>
      </c>
      <c r="U243" s="30" t="n">
        <f aca="false">IF(AND(O243="Engaging",P243&lt;&gt;""),'Leia-me'!$B$5-P243,"")</f>
        <v>159</v>
      </c>
      <c r="V243" s="25" t="str">
        <f aca="false">IF(O243&lt;&gt;"Engaging","",IF(U243&lt;='Leia-me'!$B$6,"Saudável",IF(U243&lt;='Leia-me'!$B$7,"Esfriando",IF(U243&lt;='Leia-me'!$B$8,"Última chance","Zumbi"))))</f>
        <v>Zumbi</v>
      </c>
      <c r="W243" s="25" t="str">
        <f aca="false">IF(O243="Won",1,IF(O243="Lost",0,""))</f>
        <v/>
      </c>
      <c r="Y243" s="25" t="str">
        <f aca="false">IF(E243="","Sim","")</f>
        <v/>
      </c>
    </row>
    <row r="244" customFormat="false" ht="15" hidden="false" customHeight="false" outlineLevel="0" collapsed="false">
      <c r="A244" s="25" t="s">
        <v>451</v>
      </c>
      <c r="B244" s="25" t="s">
        <v>67</v>
      </c>
      <c r="C244" s="25" t="s">
        <v>68</v>
      </c>
      <c r="D244" s="25" t="s">
        <v>69</v>
      </c>
      <c r="E244" s="25" t="s">
        <v>452</v>
      </c>
      <c r="F244" s="25" t="s">
        <v>185</v>
      </c>
      <c r="G244" s="26" t="n">
        <v>1712.68</v>
      </c>
      <c r="H244" s="27" t="n">
        <v>3194</v>
      </c>
      <c r="I244" s="25" t="s">
        <v>147</v>
      </c>
      <c r="J244" s="25" t="s">
        <v>193</v>
      </c>
      <c r="K244" s="25" t="n">
        <v>1992</v>
      </c>
      <c r="L244" s="25" t="s">
        <v>160</v>
      </c>
      <c r="M244" s="25" t="s">
        <v>149</v>
      </c>
      <c r="N244" s="28" t="n">
        <v>3393</v>
      </c>
      <c r="O244" s="25" t="s">
        <v>56</v>
      </c>
      <c r="P244" s="29" t="n">
        <v>42941</v>
      </c>
      <c r="Q244" s="33"/>
      <c r="R244" s="34"/>
      <c r="S244" s="28" t="n">
        <f aca="false">IF(O244="Won",R244,IF(O244="Lost",0,N244))</f>
        <v>3393</v>
      </c>
      <c r="T244" s="30" t="str">
        <f aca="false">IF(AND(P244&lt;&gt;"",Q244&lt;&gt;""),Q244-P244,"")</f>
        <v/>
      </c>
      <c r="U244" s="30" t="n">
        <f aca="false">IF(AND(O244="Engaging",P244&lt;&gt;""),'Leia-me'!$B$5-P244,"")</f>
        <v>159</v>
      </c>
      <c r="V244" s="25" t="str">
        <f aca="false">IF(O244&lt;&gt;"Engaging","",IF(U244&lt;='Leia-me'!$B$6,"Saudável",IF(U244&lt;='Leia-me'!$B$7,"Esfriando",IF(U244&lt;='Leia-me'!$B$8,"Última chance","Zumbi"))))</f>
        <v>Zumbi</v>
      </c>
      <c r="W244" s="25" t="str">
        <f aca="false">IF(O244="Won",1,IF(O244="Lost",0,""))</f>
        <v/>
      </c>
      <c r="Y244" s="25" t="str">
        <f aca="false">IF(E244="","Sim","")</f>
        <v/>
      </c>
    </row>
    <row r="245" customFormat="false" ht="15" hidden="false" customHeight="false" outlineLevel="0" collapsed="false">
      <c r="A245" s="25" t="s">
        <v>453</v>
      </c>
      <c r="B245" s="25" t="s">
        <v>67</v>
      </c>
      <c r="C245" s="25" t="s">
        <v>68</v>
      </c>
      <c r="D245" s="25" t="s">
        <v>69</v>
      </c>
      <c r="E245" s="25" t="s">
        <v>207</v>
      </c>
      <c r="F245" s="25" t="s">
        <v>168</v>
      </c>
      <c r="G245" s="26" t="n">
        <v>375.43</v>
      </c>
      <c r="H245" s="27" t="n">
        <v>1190</v>
      </c>
      <c r="I245" s="25" t="s">
        <v>147</v>
      </c>
      <c r="K245" s="25" t="n">
        <v>1985</v>
      </c>
      <c r="L245" s="25" t="s">
        <v>148</v>
      </c>
      <c r="M245" s="25" t="s">
        <v>149</v>
      </c>
      <c r="N245" s="28" t="n">
        <v>55</v>
      </c>
      <c r="O245" s="25" t="s">
        <v>56</v>
      </c>
      <c r="P245" s="29" t="n">
        <v>42942</v>
      </c>
      <c r="Q245" s="33"/>
      <c r="R245" s="34"/>
      <c r="S245" s="28" t="n">
        <f aca="false">IF(O245="Won",R245,IF(O245="Lost",0,N245))</f>
        <v>55</v>
      </c>
      <c r="T245" s="30" t="str">
        <f aca="false">IF(AND(P245&lt;&gt;"",Q245&lt;&gt;""),Q245-P245,"")</f>
        <v/>
      </c>
      <c r="U245" s="30" t="n">
        <f aca="false">IF(AND(O245="Engaging",P245&lt;&gt;""),'Leia-me'!$B$5-P245,"")</f>
        <v>158</v>
      </c>
      <c r="V245" s="25" t="str">
        <f aca="false">IF(O245&lt;&gt;"Engaging","",IF(U245&lt;='Leia-me'!$B$6,"Saudável",IF(U245&lt;='Leia-me'!$B$7,"Esfriando",IF(U245&lt;='Leia-me'!$B$8,"Última chance","Zumbi"))))</f>
        <v>Zumbi</v>
      </c>
      <c r="W245" s="25" t="str">
        <f aca="false">IF(O245="Won",1,IF(O245="Lost",0,""))</f>
        <v/>
      </c>
      <c r="Y245" s="25" t="str">
        <f aca="false">IF(E245="","Sim","")</f>
        <v/>
      </c>
    </row>
    <row r="246" customFormat="false" ht="15" hidden="false" customHeight="false" outlineLevel="0" collapsed="false">
      <c r="A246" s="25" t="s">
        <v>454</v>
      </c>
      <c r="B246" s="25" t="s">
        <v>67</v>
      </c>
      <c r="C246" s="25" t="s">
        <v>68</v>
      </c>
      <c r="D246" s="25" t="s">
        <v>69</v>
      </c>
      <c r="G246" s="31"/>
      <c r="H246" s="32"/>
      <c r="L246" s="25" t="s">
        <v>148</v>
      </c>
      <c r="M246" s="25" t="s">
        <v>149</v>
      </c>
      <c r="N246" s="28" t="n">
        <v>55</v>
      </c>
      <c r="O246" s="25" t="s">
        <v>56</v>
      </c>
      <c r="P246" s="29" t="n">
        <v>42942</v>
      </c>
      <c r="Q246" s="33"/>
      <c r="R246" s="34"/>
      <c r="S246" s="28" t="n">
        <f aca="false">IF(O246="Won",R246,IF(O246="Lost",0,N246))</f>
        <v>55</v>
      </c>
      <c r="T246" s="30" t="str">
        <f aca="false">IF(AND(P246&lt;&gt;"",Q246&lt;&gt;""),Q246-P246,"")</f>
        <v/>
      </c>
      <c r="U246" s="30" t="n">
        <f aca="false">IF(AND(O246="Engaging",P246&lt;&gt;""),'Leia-me'!$B$5-P246,"")</f>
        <v>158</v>
      </c>
      <c r="V246" s="25" t="str">
        <f aca="false">IF(O246&lt;&gt;"Engaging","",IF(U246&lt;='Leia-me'!$B$6,"Saudável",IF(U246&lt;='Leia-me'!$B$7,"Esfriando",IF(U246&lt;='Leia-me'!$B$8,"Última chance","Zumbi"))))</f>
        <v>Zumbi</v>
      </c>
      <c r="W246" s="25" t="str">
        <f aca="false">IF(O246="Won",1,IF(O246="Lost",0,""))</f>
        <v/>
      </c>
      <c r="Y246" s="25" t="str">
        <f aca="false">IF(E246="","Sim","")</f>
        <v>Sim</v>
      </c>
    </row>
    <row r="247" customFormat="false" ht="15" hidden="false" customHeight="false" outlineLevel="0" collapsed="false">
      <c r="A247" s="25" t="s">
        <v>455</v>
      </c>
      <c r="B247" s="25" t="s">
        <v>67</v>
      </c>
      <c r="C247" s="25" t="s">
        <v>68</v>
      </c>
      <c r="D247" s="25" t="s">
        <v>69</v>
      </c>
      <c r="E247" s="25" t="s">
        <v>225</v>
      </c>
      <c r="F247" s="25" t="s">
        <v>211</v>
      </c>
      <c r="G247" s="26" t="n">
        <v>1376.8</v>
      </c>
      <c r="H247" s="27" t="n">
        <v>1165</v>
      </c>
      <c r="I247" s="25" t="s">
        <v>226</v>
      </c>
      <c r="K247" s="25" t="n">
        <v>1988</v>
      </c>
      <c r="L247" s="25" t="s">
        <v>148</v>
      </c>
      <c r="M247" s="25" t="s">
        <v>149</v>
      </c>
      <c r="N247" s="28" t="n">
        <v>55</v>
      </c>
      <c r="O247" s="25" t="s">
        <v>54</v>
      </c>
      <c r="P247" s="29" t="n">
        <v>42942</v>
      </c>
      <c r="Q247" s="29" t="n">
        <v>43071</v>
      </c>
      <c r="R247" s="28" t="n">
        <v>53</v>
      </c>
      <c r="S247" s="28" t="n">
        <f aca="false">IF(O247="Won",R247,IF(O247="Lost",0,N247))</f>
        <v>53</v>
      </c>
      <c r="T247" s="30" t="n">
        <f aca="false">IF(AND(P247&lt;&gt;"",Q247&lt;&gt;""),Q247-P247,"")</f>
        <v>129</v>
      </c>
      <c r="U247" s="30" t="str">
        <f aca="false">IF(AND(O247="Engaging",P247&lt;&gt;""),'Leia-me'!$B$5-P247,"")</f>
        <v/>
      </c>
      <c r="V247" s="25" t="str">
        <f aca="false">IF(O247&lt;&gt;"Engaging","",IF(U247&lt;='Leia-me'!$B$6,"Saudável",IF(U247&lt;='Leia-me'!$B$7,"Esfriando",IF(U247&lt;='Leia-me'!$B$8,"Última chance","Zumbi"))))</f>
        <v/>
      </c>
      <c r="W247" s="25" t="n">
        <f aca="false">IF(O247="Won",1,IF(O247="Lost",0,""))</f>
        <v>1</v>
      </c>
      <c r="Y247" s="25" t="str">
        <f aca="false">IF(E247="","Sim","")</f>
        <v/>
      </c>
    </row>
    <row r="248" customFormat="false" ht="15" hidden="false" customHeight="false" outlineLevel="0" collapsed="false">
      <c r="A248" s="25" t="s">
        <v>456</v>
      </c>
      <c r="B248" s="25" t="s">
        <v>67</v>
      </c>
      <c r="C248" s="25" t="s">
        <v>68</v>
      </c>
      <c r="D248" s="25" t="s">
        <v>69</v>
      </c>
      <c r="G248" s="31"/>
      <c r="H248" s="32"/>
      <c r="L248" s="25" t="s">
        <v>178</v>
      </c>
      <c r="M248" s="25" t="s">
        <v>171</v>
      </c>
      <c r="N248" s="28" t="n">
        <v>5482</v>
      </c>
      <c r="O248" s="25" t="s">
        <v>56</v>
      </c>
      <c r="P248" s="29" t="n">
        <v>42943</v>
      </c>
      <c r="Q248" s="33"/>
      <c r="R248" s="34"/>
      <c r="S248" s="28" t="n">
        <f aca="false">IF(O248="Won",R248,IF(O248="Lost",0,N248))</f>
        <v>5482</v>
      </c>
      <c r="T248" s="30" t="str">
        <f aca="false">IF(AND(P248&lt;&gt;"",Q248&lt;&gt;""),Q248-P248,"")</f>
        <v/>
      </c>
      <c r="U248" s="30" t="n">
        <f aca="false">IF(AND(O248="Engaging",P248&lt;&gt;""),'Leia-me'!$B$5-P248,"")</f>
        <v>157</v>
      </c>
      <c r="V248" s="25" t="str">
        <f aca="false">IF(O248&lt;&gt;"Engaging","",IF(U248&lt;='Leia-me'!$B$6,"Saudável",IF(U248&lt;='Leia-me'!$B$7,"Esfriando",IF(U248&lt;='Leia-me'!$B$8,"Última chance","Zumbi"))))</f>
        <v>Zumbi</v>
      </c>
      <c r="W248" s="25" t="str">
        <f aca="false">IF(O248="Won",1,IF(O248="Lost",0,""))</f>
        <v/>
      </c>
      <c r="Y248" s="25" t="str">
        <f aca="false">IF(E248="","Sim","")</f>
        <v>Sim</v>
      </c>
    </row>
    <row r="249" customFormat="false" ht="15" hidden="false" customHeight="false" outlineLevel="0" collapsed="false">
      <c r="A249" s="25" t="s">
        <v>457</v>
      </c>
      <c r="B249" s="25" t="s">
        <v>67</v>
      </c>
      <c r="C249" s="25" t="s">
        <v>68</v>
      </c>
      <c r="D249" s="25" t="s">
        <v>69</v>
      </c>
      <c r="G249" s="31"/>
      <c r="H249" s="32"/>
      <c r="L249" s="25" t="s">
        <v>178</v>
      </c>
      <c r="M249" s="25" t="s">
        <v>171</v>
      </c>
      <c r="N249" s="28" t="n">
        <v>5482</v>
      </c>
      <c r="O249" s="25" t="s">
        <v>56</v>
      </c>
      <c r="P249" s="29" t="n">
        <v>42943</v>
      </c>
      <c r="Q249" s="33"/>
      <c r="R249" s="34"/>
      <c r="S249" s="28" t="n">
        <f aca="false">IF(O249="Won",R249,IF(O249="Lost",0,N249))</f>
        <v>5482</v>
      </c>
      <c r="T249" s="30" t="str">
        <f aca="false">IF(AND(P249&lt;&gt;"",Q249&lt;&gt;""),Q249-P249,"")</f>
        <v/>
      </c>
      <c r="U249" s="30" t="n">
        <f aca="false">IF(AND(O249="Engaging",P249&lt;&gt;""),'Leia-me'!$B$5-P249,"")</f>
        <v>157</v>
      </c>
      <c r="V249" s="25" t="str">
        <f aca="false">IF(O249&lt;&gt;"Engaging","",IF(U249&lt;='Leia-me'!$B$6,"Saudável",IF(U249&lt;='Leia-me'!$B$7,"Esfriando",IF(U249&lt;='Leia-me'!$B$8,"Última chance","Zumbi"))))</f>
        <v>Zumbi</v>
      </c>
      <c r="W249" s="25" t="str">
        <f aca="false">IF(O249="Won",1,IF(O249="Lost",0,""))</f>
        <v/>
      </c>
      <c r="Y249" s="25" t="str">
        <f aca="false">IF(E249="","Sim","")</f>
        <v>Sim</v>
      </c>
    </row>
    <row r="250" customFormat="false" ht="15" hidden="false" customHeight="false" outlineLevel="0" collapsed="false">
      <c r="A250" s="25" t="s">
        <v>458</v>
      </c>
      <c r="B250" s="25" t="s">
        <v>67</v>
      </c>
      <c r="C250" s="25" t="s">
        <v>68</v>
      </c>
      <c r="D250" s="25" t="s">
        <v>69</v>
      </c>
      <c r="E250" s="25" t="s">
        <v>199</v>
      </c>
      <c r="F250" s="25" t="s">
        <v>177</v>
      </c>
      <c r="G250" s="26" t="n">
        <v>52.5</v>
      </c>
      <c r="H250" s="27" t="n">
        <v>165</v>
      </c>
      <c r="I250" s="25" t="s">
        <v>147</v>
      </c>
      <c r="K250" s="25" t="n">
        <v>2008</v>
      </c>
      <c r="L250" s="25" t="s">
        <v>148</v>
      </c>
      <c r="M250" s="25" t="s">
        <v>149</v>
      </c>
      <c r="N250" s="28" t="n">
        <v>55</v>
      </c>
      <c r="O250" s="25" t="s">
        <v>56</v>
      </c>
      <c r="P250" s="29" t="n">
        <v>42943</v>
      </c>
      <c r="Q250" s="33"/>
      <c r="R250" s="34"/>
      <c r="S250" s="28" t="n">
        <f aca="false">IF(O250="Won",R250,IF(O250="Lost",0,N250))</f>
        <v>55</v>
      </c>
      <c r="T250" s="30" t="str">
        <f aca="false">IF(AND(P250&lt;&gt;"",Q250&lt;&gt;""),Q250-P250,"")</f>
        <v/>
      </c>
      <c r="U250" s="30" t="n">
        <f aca="false">IF(AND(O250="Engaging",P250&lt;&gt;""),'Leia-me'!$B$5-P250,"")</f>
        <v>157</v>
      </c>
      <c r="V250" s="25" t="str">
        <f aca="false">IF(O250&lt;&gt;"Engaging","",IF(U250&lt;='Leia-me'!$B$6,"Saudável",IF(U250&lt;='Leia-me'!$B$7,"Esfriando",IF(U250&lt;='Leia-me'!$B$8,"Última chance","Zumbi"))))</f>
        <v>Zumbi</v>
      </c>
      <c r="W250" s="25" t="str">
        <f aca="false">IF(O250="Won",1,IF(O250="Lost",0,""))</f>
        <v/>
      </c>
      <c r="Y250" s="25" t="str">
        <f aca="false">IF(E250="","Sim","")</f>
        <v/>
      </c>
    </row>
    <row r="251" customFormat="false" ht="15" hidden="false" customHeight="false" outlineLevel="0" collapsed="false">
      <c r="A251" s="25" t="s">
        <v>459</v>
      </c>
      <c r="B251" s="25" t="s">
        <v>67</v>
      </c>
      <c r="C251" s="25" t="s">
        <v>68</v>
      </c>
      <c r="D251" s="25" t="s">
        <v>69</v>
      </c>
      <c r="G251" s="31"/>
      <c r="H251" s="32"/>
      <c r="L251" s="25" t="s">
        <v>148</v>
      </c>
      <c r="M251" s="25" t="s">
        <v>149</v>
      </c>
      <c r="N251" s="28" t="n">
        <v>55</v>
      </c>
      <c r="O251" s="25" t="s">
        <v>56</v>
      </c>
      <c r="P251" s="29" t="n">
        <v>42943</v>
      </c>
      <c r="Q251" s="33"/>
      <c r="R251" s="34"/>
      <c r="S251" s="28" t="n">
        <f aca="false">IF(O251="Won",R251,IF(O251="Lost",0,N251))</f>
        <v>55</v>
      </c>
      <c r="T251" s="30" t="str">
        <f aca="false">IF(AND(P251&lt;&gt;"",Q251&lt;&gt;""),Q251-P251,"")</f>
        <v/>
      </c>
      <c r="U251" s="30" t="n">
        <f aca="false">IF(AND(O251="Engaging",P251&lt;&gt;""),'Leia-me'!$B$5-P251,"")</f>
        <v>157</v>
      </c>
      <c r="V251" s="25" t="str">
        <f aca="false">IF(O251&lt;&gt;"Engaging","",IF(U251&lt;='Leia-me'!$B$6,"Saudável",IF(U251&lt;='Leia-me'!$B$7,"Esfriando",IF(U251&lt;='Leia-me'!$B$8,"Última chance","Zumbi"))))</f>
        <v>Zumbi</v>
      </c>
      <c r="W251" s="25" t="str">
        <f aca="false">IF(O251="Won",1,IF(O251="Lost",0,""))</f>
        <v/>
      </c>
      <c r="Y251" s="25" t="str">
        <f aca="false">IF(E251="","Sim","")</f>
        <v>Sim</v>
      </c>
    </row>
    <row r="252" customFormat="false" ht="15" hidden="false" customHeight="false" outlineLevel="0" collapsed="false">
      <c r="A252" s="25" t="s">
        <v>460</v>
      </c>
      <c r="B252" s="25" t="s">
        <v>67</v>
      </c>
      <c r="C252" s="25" t="s">
        <v>68</v>
      </c>
      <c r="D252" s="25" t="s">
        <v>69</v>
      </c>
      <c r="E252" s="25" t="s">
        <v>151</v>
      </c>
      <c r="F252" s="25" t="s">
        <v>146</v>
      </c>
      <c r="G252" s="26" t="n">
        <v>587.34</v>
      </c>
      <c r="H252" s="27" t="n">
        <v>1356</v>
      </c>
      <c r="I252" s="25" t="s">
        <v>152</v>
      </c>
      <c r="K252" s="25" t="n">
        <v>2012</v>
      </c>
      <c r="L252" s="25" t="s">
        <v>178</v>
      </c>
      <c r="M252" s="25" t="s">
        <v>171</v>
      </c>
      <c r="N252" s="28" t="n">
        <v>5482</v>
      </c>
      <c r="O252" s="25" t="s">
        <v>54</v>
      </c>
      <c r="P252" s="29" t="n">
        <v>42943</v>
      </c>
      <c r="Q252" s="29" t="n">
        <v>42945</v>
      </c>
      <c r="R252" s="28" t="n">
        <v>5068</v>
      </c>
      <c r="S252" s="28" t="n">
        <f aca="false">IF(O252="Won",R252,IF(O252="Lost",0,N252))</f>
        <v>5068</v>
      </c>
      <c r="T252" s="30" t="n">
        <f aca="false">IF(AND(P252&lt;&gt;"",Q252&lt;&gt;""),Q252-P252,"")</f>
        <v>2</v>
      </c>
      <c r="U252" s="30" t="str">
        <f aca="false">IF(AND(O252="Engaging",P252&lt;&gt;""),'Leia-me'!$B$5-P252,"")</f>
        <v/>
      </c>
      <c r="V252" s="25" t="str">
        <f aca="false">IF(O252&lt;&gt;"Engaging","",IF(U252&lt;='Leia-me'!$B$6,"Saudável",IF(U252&lt;='Leia-me'!$B$7,"Esfriando",IF(U252&lt;='Leia-me'!$B$8,"Última chance","Zumbi"))))</f>
        <v/>
      </c>
      <c r="W252" s="25" t="n">
        <f aca="false">IF(O252="Won",1,IF(O252="Lost",0,""))</f>
        <v>1</v>
      </c>
      <c r="Y252" s="25" t="str">
        <f aca="false">IF(E252="","Sim","")</f>
        <v/>
      </c>
    </row>
    <row r="253" customFormat="false" ht="15" hidden="false" customHeight="false" outlineLevel="0" collapsed="false">
      <c r="A253" s="25" t="s">
        <v>461</v>
      </c>
      <c r="B253" s="25" t="s">
        <v>67</v>
      </c>
      <c r="C253" s="25" t="s">
        <v>68</v>
      </c>
      <c r="D253" s="25" t="s">
        <v>69</v>
      </c>
      <c r="E253" s="25" t="s">
        <v>240</v>
      </c>
      <c r="F253" s="25" t="s">
        <v>185</v>
      </c>
      <c r="G253" s="26" t="n">
        <v>1223.72</v>
      </c>
      <c r="H253" s="27" t="n">
        <v>2497</v>
      </c>
      <c r="I253" s="25" t="s">
        <v>241</v>
      </c>
      <c r="K253" s="25" t="n">
        <v>2000</v>
      </c>
      <c r="L253" s="25" t="s">
        <v>148</v>
      </c>
      <c r="M253" s="25" t="s">
        <v>149</v>
      </c>
      <c r="N253" s="28" t="n">
        <v>55</v>
      </c>
      <c r="O253" s="25" t="s">
        <v>54</v>
      </c>
      <c r="P253" s="29" t="n">
        <v>42943</v>
      </c>
      <c r="Q253" s="29" t="n">
        <v>42945</v>
      </c>
      <c r="R253" s="28" t="n">
        <v>46</v>
      </c>
      <c r="S253" s="28" t="n">
        <f aca="false">IF(O253="Won",R253,IF(O253="Lost",0,N253))</f>
        <v>46</v>
      </c>
      <c r="T253" s="30" t="n">
        <f aca="false">IF(AND(P253&lt;&gt;"",Q253&lt;&gt;""),Q253-P253,"")</f>
        <v>2</v>
      </c>
      <c r="U253" s="30" t="str">
        <f aca="false">IF(AND(O253="Engaging",P253&lt;&gt;""),'Leia-me'!$B$5-P253,"")</f>
        <v/>
      </c>
      <c r="V253" s="25" t="str">
        <f aca="false">IF(O253&lt;&gt;"Engaging","",IF(U253&lt;='Leia-me'!$B$6,"Saudável",IF(U253&lt;='Leia-me'!$B$7,"Esfriando",IF(U253&lt;='Leia-me'!$B$8,"Última chance","Zumbi"))))</f>
        <v/>
      </c>
      <c r="W253" s="25" t="n">
        <f aca="false">IF(O253="Won",1,IF(O253="Lost",0,""))</f>
        <v>1</v>
      </c>
      <c r="Y253" s="25" t="str">
        <f aca="false">IF(E253="","Sim","")</f>
        <v/>
      </c>
    </row>
    <row r="254" customFormat="false" ht="15" hidden="false" customHeight="false" outlineLevel="0" collapsed="false">
      <c r="A254" s="25" t="s">
        <v>462</v>
      </c>
      <c r="B254" s="25" t="s">
        <v>67</v>
      </c>
      <c r="C254" s="25" t="s">
        <v>68</v>
      </c>
      <c r="D254" s="25" t="s">
        <v>69</v>
      </c>
      <c r="E254" s="25" t="s">
        <v>463</v>
      </c>
      <c r="F254" s="25" t="s">
        <v>211</v>
      </c>
      <c r="G254" s="26" t="n">
        <v>2261.05</v>
      </c>
      <c r="H254" s="27" t="n">
        <v>3851</v>
      </c>
      <c r="I254" s="25" t="s">
        <v>147</v>
      </c>
      <c r="K254" s="25" t="n">
        <v>2005</v>
      </c>
      <c r="L254" s="25" t="s">
        <v>186</v>
      </c>
      <c r="M254" s="25" t="s">
        <v>171</v>
      </c>
      <c r="N254" s="28" t="n">
        <v>550</v>
      </c>
      <c r="O254" s="25" t="s">
        <v>56</v>
      </c>
      <c r="P254" s="29" t="n">
        <v>42944</v>
      </c>
      <c r="Q254" s="33"/>
      <c r="R254" s="34"/>
      <c r="S254" s="28" t="n">
        <f aca="false">IF(O254="Won",R254,IF(O254="Lost",0,N254))</f>
        <v>550</v>
      </c>
      <c r="T254" s="30" t="str">
        <f aca="false">IF(AND(P254&lt;&gt;"",Q254&lt;&gt;""),Q254-P254,"")</f>
        <v/>
      </c>
      <c r="U254" s="30" t="n">
        <f aca="false">IF(AND(O254="Engaging",P254&lt;&gt;""),'Leia-me'!$B$5-P254,"")</f>
        <v>156</v>
      </c>
      <c r="V254" s="25" t="str">
        <f aca="false">IF(O254&lt;&gt;"Engaging","",IF(U254&lt;='Leia-me'!$B$6,"Saudável",IF(U254&lt;='Leia-me'!$B$7,"Esfriando",IF(U254&lt;='Leia-me'!$B$8,"Última chance","Zumbi"))))</f>
        <v>Zumbi</v>
      </c>
      <c r="W254" s="25" t="str">
        <f aca="false">IF(O254="Won",1,IF(O254="Lost",0,""))</f>
        <v/>
      </c>
      <c r="Y254" s="25" t="str">
        <f aca="false">IF(E254="","Sim","")</f>
        <v/>
      </c>
    </row>
    <row r="255" customFormat="false" ht="15" hidden="false" customHeight="false" outlineLevel="0" collapsed="false">
      <c r="A255" s="25" t="s">
        <v>464</v>
      </c>
      <c r="B255" s="25" t="s">
        <v>67</v>
      </c>
      <c r="C255" s="25" t="s">
        <v>68</v>
      </c>
      <c r="D255" s="25" t="s">
        <v>69</v>
      </c>
      <c r="G255" s="31"/>
      <c r="H255" s="32"/>
      <c r="L255" s="25" t="s">
        <v>148</v>
      </c>
      <c r="M255" s="25" t="s">
        <v>149</v>
      </c>
      <c r="N255" s="28" t="n">
        <v>55</v>
      </c>
      <c r="O255" s="25" t="s">
        <v>56</v>
      </c>
      <c r="P255" s="29" t="n">
        <v>42944</v>
      </c>
      <c r="Q255" s="33"/>
      <c r="R255" s="34"/>
      <c r="S255" s="28" t="n">
        <f aca="false">IF(O255="Won",R255,IF(O255="Lost",0,N255))</f>
        <v>55</v>
      </c>
      <c r="T255" s="30" t="str">
        <f aca="false">IF(AND(P255&lt;&gt;"",Q255&lt;&gt;""),Q255-P255,"")</f>
        <v/>
      </c>
      <c r="U255" s="30" t="n">
        <f aca="false">IF(AND(O255="Engaging",P255&lt;&gt;""),'Leia-me'!$B$5-P255,"")</f>
        <v>156</v>
      </c>
      <c r="V255" s="25" t="str">
        <f aca="false">IF(O255&lt;&gt;"Engaging","",IF(U255&lt;='Leia-me'!$B$6,"Saudável",IF(U255&lt;='Leia-me'!$B$7,"Esfriando",IF(U255&lt;='Leia-me'!$B$8,"Última chance","Zumbi"))))</f>
        <v>Zumbi</v>
      </c>
      <c r="W255" s="25" t="str">
        <f aca="false">IF(O255="Won",1,IF(O255="Lost",0,""))</f>
        <v/>
      </c>
      <c r="Y255" s="25" t="str">
        <f aca="false">IF(E255="","Sim","")</f>
        <v>Sim</v>
      </c>
    </row>
    <row r="256" customFormat="false" ht="15" hidden="false" customHeight="false" outlineLevel="0" collapsed="false">
      <c r="A256" s="25" t="s">
        <v>465</v>
      </c>
      <c r="B256" s="25" t="s">
        <v>67</v>
      </c>
      <c r="C256" s="25" t="s">
        <v>68</v>
      </c>
      <c r="D256" s="25" t="s">
        <v>69</v>
      </c>
      <c r="E256" s="25" t="s">
        <v>184</v>
      </c>
      <c r="F256" s="25" t="s">
        <v>185</v>
      </c>
      <c r="G256" s="26" t="n">
        <v>1520.66</v>
      </c>
      <c r="H256" s="27" t="n">
        <v>1806</v>
      </c>
      <c r="I256" s="25" t="s">
        <v>147</v>
      </c>
      <c r="K256" s="25" t="n">
        <v>2005</v>
      </c>
      <c r="L256" s="25" t="s">
        <v>160</v>
      </c>
      <c r="M256" s="25" t="s">
        <v>149</v>
      </c>
      <c r="N256" s="28" t="n">
        <v>3393</v>
      </c>
      <c r="O256" s="25" t="s">
        <v>55</v>
      </c>
      <c r="P256" s="29" t="n">
        <v>42944</v>
      </c>
      <c r="Q256" s="29" t="n">
        <v>42950</v>
      </c>
      <c r="R256" s="28" t="n">
        <v>0</v>
      </c>
      <c r="S256" s="28" t="n">
        <f aca="false">IF(O256="Won",R256,IF(O256="Lost",0,N256))</f>
        <v>0</v>
      </c>
      <c r="T256" s="30" t="n">
        <f aca="false">IF(AND(P256&lt;&gt;"",Q256&lt;&gt;""),Q256-P256,"")</f>
        <v>6</v>
      </c>
      <c r="U256" s="30" t="str">
        <f aca="false">IF(AND(O256="Engaging",P256&lt;&gt;""),'Leia-me'!$B$5-P256,"")</f>
        <v/>
      </c>
      <c r="V256" s="25" t="str">
        <f aca="false">IF(O256&lt;&gt;"Engaging","",IF(U256&lt;='Leia-me'!$B$6,"Saudável",IF(U256&lt;='Leia-me'!$B$7,"Esfriando",IF(U256&lt;='Leia-me'!$B$8,"Última chance","Zumbi"))))</f>
        <v/>
      </c>
      <c r="W256" s="25" t="n">
        <f aca="false">IF(O256="Won",1,IF(O256="Lost",0,""))</f>
        <v>0</v>
      </c>
      <c r="Y256" s="25" t="str">
        <f aca="false">IF(E256="","Sim","")</f>
        <v/>
      </c>
    </row>
    <row r="257" customFormat="false" ht="15" hidden="false" customHeight="false" outlineLevel="0" collapsed="false">
      <c r="A257" s="25" t="s">
        <v>466</v>
      </c>
      <c r="B257" s="25" t="s">
        <v>67</v>
      </c>
      <c r="C257" s="25" t="s">
        <v>68</v>
      </c>
      <c r="D257" s="25" t="s">
        <v>69</v>
      </c>
      <c r="G257" s="31"/>
      <c r="H257" s="32"/>
      <c r="L257" s="25" t="s">
        <v>178</v>
      </c>
      <c r="M257" s="25" t="s">
        <v>171</v>
      </c>
      <c r="N257" s="28" t="n">
        <v>5482</v>
      </c>
      <c r="O257" s="25" t="s">
        <v>56</v>
      </c>
      <c r="P257" s="29" t="n">
        <v>42945</v>
      </c>
      <c r="Q257" s="33"/>
      <c r="R257" s="34"/>
      <c r="S257" s="28" t="n">
        <f aca="false">IF(O257="Won",R257,IF(O257="Lost",0,N257))</f>
        <v>5482</v>
      </c>
      <c r="T257" s="30" t="str">
        <f aca="false">IF(AND(P257&lt;&gt;"",Q257&lt;&gt;""),Q257-P257,"")</f>
        <v/>
      </c>
      <c r="U257" s="30" t="n">
        <f aca="false">IF(AND(O257="Engaging",P257&lt;&gt;""),'Leia-me'!$B$5-P257,"")</f>
        <v>155</v>
      </c>
      <c r="V257" s="25" t="str">
        <f aca="false">IF(O257&lt;&gt;"Engaging","",IF(U257&lt;='Leia-me'!$B$6,"Saudável",IF(U257&lt;='Leia-me'!$B$7,"Esfriando",IF(U257&lt;='Leia-me'!$B$8,"Última chance","Zumbi"))))</f>
        <v>Zumbi</v>
      </c>
      <c r="W257" s="25" t="str">
        <f aca="false">IF(O257="Won",1,IF(O257="Lost",0,""))</f>
        <v/>
      </c>
      <c r="Y257" s="25" t="str">
        <f aca="false">IF(E257="","Sim","")</f>
        <v>Sim</v>
      </c>
    </row>
    <row r="258" customFormat="false" ht="15" hidden="false" customHeight="false" outlineLevel="0" collapsed="false">
      <c r="A258" s="25" t="s">
        <v>467</v>
      </c>
      <c r="B258" s="25" t="s">
        <v>67</v>
      </c>
      <c r="C258" s="25" t="s">
        <v>68</v>
      </c>
      <c r="D258" s="25" t="s">
        <v>69</v>
      </c>
      <c r="G258" s="31"/>
      <c r="H258" s="32"/>
      <c r="L258" s="25" t="s">
        <v>160</v>
      </c>
      <c r="M258" s="25" t="s">
        <v>149</v>
      </c>
      <c r="N258" s="28" t="n">
        <v>3393</v>
      </c>
      <c r="O258" s="25" t="s">
        <v>56</v>
      </c>
      <c r="P258" s="29" t="n">
        <v>42945</v>
      </c>
      <c r="Q258" s="33"/>
      <c r="R258" s="34"/>
      <c r="S258" s="28" t="n">
        <f aca="false">IF(O258="Won",R258,IF(O258="Lost",0,N258))</f>
        <v>3393</v>
      </c>
      <c r="T258" s="30" t="str">
        <f aca="false">IF(AND(P258&lt;&gt;"",Q258&lt;&gt;""),Q258-P258,"")</f>
        <v/>
      </c>
      <c r="U258" s="30" t="n">
        <f aca="false">IF(AND(O258="Engaging",P258&lt;&gt;""),'Leia-me'!$B$5-P258,"")</f>
        <v>155</v>
      </c>
      <c r="V258" s="25" t="str">
        <f aca="false">IF(O258&lt;&gt;"Engaging","",IF(U258&lt;='Leia-me'!$B$6,"Saudável",IF(U258&lt;='Leia-me'!$B$7,"Esfriando",IF(U258&lt;='Leia-me'!$B$8,"Última chance","Zumbi"))))</f>
        <v>Zumbi</v>
      </c>
      <c r="W258" s="25" t="str">
        <f aca="false">IF(O258="Won",1,IF(O258="Lost",0,""))</f>
        <v/>
      </c>
      <c r="Y258" s="25" t="str">
        <f aca="false">IF(E258="","Sim","")</f>
        <v>Sim</v>
      </c>
    </row>
    <row r="259" customFormat="false" ht="15" hidden="false" customHeight="false" outlineLevel="0" collapsed="false">
      <c r="A259" s="25" t="s">
        <v>468</v>
      </c>
      <c r="B259" s="25" t="s">
        <v>67</v>
      </c>
      <c r="C259" s="25" t="s">
        <v>68</v>
      </c>
      <c r="D259" s="25" t="s">
        <v>69</v>
      </c>
      <c r="E259" s="25" t="s">
        <v>180</v>
      </c>
      <c r="F259" s="25" t="s">
        <v>146</v>
      </c>
      <c r="G259" s="26" t="n">
        <v>3178.24</v>
      </c>
      <c r="H259" s="27" t="n">
        <v>4540</v>
      </c>
      <c r="I259" s="25" t="s">
        <v>147</v>
      </c>
      <c r="K259" s="25" t="n">
        <v>2002</v>
      </c>
      <c r="L259" s="25" t="s">
        <v>178</v>
      </c>
      <c r="M259" s="25" t="s">
        <v>171</v>
      </c>
      <c r="N259" s="28" t="n">
        <v>5482</v>
      </c>
      <c r="O259" s="25" t="s">
        <v>54</v>
      </c>
      <c r="P259" s="29" t="n">
        <v>42945</v>
      </c>
      <c r="Q259" s="29" t="n">
        <v>42952</v>
      </c>
      <c r="R259" s="28" t="n">
        <v>4603</v>
      </c>
      <c r="S259" s="28" t="n">
        <f aca="false">IF(O259="Won",R259,IF(O259="Lost",0,N259))</f>
        <v>4603</v>
      </c>
      <c r="T259" s="30" t="n">
        <f aca="false">IF(AND(P259&lt;&gt;"",Q259&lt;&gt;""),Q259-P259,"")</f>
        <v>7</v>
      </c>
      <c r="U259" s="30" t="str">
        <f aca="false">IF(AND(O259="Engaging",P259&lt;&gt;""),'Leia-me'!$B$5-P259,"")</f>
        <v/>
      </c>
      <c r="V259" s="25" t="str">
        <f aca="false">IF(O259&lt;&gt;"Engaging","",IF(U259&lt;='Leia-me'!$B$6,"Saudável",IF(U259&lt;='Leia-me'!$B$7,"Esfriando",IF(U259&lt;='Leia-me'!$B$8,"Última chance","Zumbi"))))</f>
        <v/>
      </c>
      <c r="W259" s="25" t="n">
        <f aca="false">IF(O259="Won",1,IF(O259="Lost",0,""))</f>
        <v>1</v>
      </c>
      <c r="Y259" s="25" t="str">
        <f aca="false">IF(E259="","Sim","")</f>
        <v/>
      </c>
    </row>
    <row r="260" customFormat="false" ht="15" hidden="false" customHeight="false" outlineLevel="0" collapsed="false">
      <c r="A260" s="25" t="s">
        <v>469</v>
      </c>
      <c r="B260" s="25" t="s">
        <v>67</v>
      </c>
      <c r="C260" s="25" t="s">
        <v>68</v>
      </c>
      <c r="D260" s="25" t="s">
        <v>69</v>
      </c>
      <c r="G260" s="31"/>
      <c r="H260" s="32"/>
      <c r="L260" s="25" t="s">
        <v>186</v>
      </c>
      <c r="M260" s="25" t="s">
        <v>171</v>
      </c>
      <c r="N260" s="28" t="n">
        <v>550</v>
      </c>
      <c r="O260" s="25" t="s">
        <v>56</v>
      </c>
      <c r="P260" s="29" t="n">
        <v>42946</v>
      </c>
      <c r="Q260" s="33"/>
      <c r="R260" s="34"/>
      <c r="S260" s="28" t="n">
        <f aca="false">IF(O260="Won",R260,IF(O260="Lost",0,N260))</f>
        <v>550</v>
      </c>
      <c r="T260" s="30" t="str">
        <f aca="false">IF(AND(P260&lt;&gt;"",Q260&lt;&gt;""),Q260-P260,"")</f>
        <v/>
      </c>
      <c r="U260" s="30" t="n">
        <f aca="false">IF(AND(O260="Engaging",P260&lt;&gt;""),'Leia-me'!$B$5-P260,"")</f>
        <v>154</v>
      </c>
      <c r="V260" s="25" t="str">
        <f aca="false">IF(O260&lt;&gt;"Engaging","",IF(U260&lt;='Leia-me'!$B$6,"Saudável",IF(U260&lt;='Leia-me'!$B$7,"Esfriando",IF(U260&lt;='Leia-me'!$B$8,"Última chance","Zumbi"))))</f>
        <v>Zumbi</v>
      </c>
      <c r="W260" s="25" t="str">
        <f aca="false">IF(O260="Won",1,IF(O260="Lost",0,""))</f>
        <v/>
      </c>
      <c r="Y260" s="25" t="str">
        <f aca="false">IF(E260="","Sim","")</f>
        <v>Sim</v>
      </c>
    </row>
    <row r="261" customFormat="false" ht="15" hidden="false" customHeight="false" outlineLevel="0" collapsed="false">
      <c r="A261" s="25" t="s">
        <v>470</v>
      </c>
      <c r="B261" s="25" t="s">
        <v>67</v>
      </c>
      <c r="C261" s="25" t="s">
        <v>68</v>
      </c>
      <c r="D261" s="25" t="s">
        <v>69</v>
      </c>
      <c r="G261" s="31"/>
      <c r="H261" s="32"/>
      <c r="L261" s="25" t="s">
        <v>186</v>
      </c>
      <c r="M261" s="25" t="s">
        <v>171</v>
      </c>
      <c r="N261" s="28" t="n">
        <v>550</v>
      </c>
      <c r="O261" s="25" t="s">
        <v>56</v>
      </c>
      <c r="P261" s="29" t="n">
        <v>42946</v>
      </c>
      <c r="Q261" s="33"/>
      <c r="R261" s="34"/>
      <c r="S261" s="28" t="n">
        <f aca="false">IF(O261="Won",R261,IF(O261="Lost",0,N261))</f>
        <v>550</v>
      </c>
      <c r="T261" s="30" t="str">
        <f aca="false">IF(AND(P261&lt;&gt;"",Q261&lt;&gt;""),Q261-P261,"")</f>
        <v/>
      </c>
      <c r="U261" s="30" t="n">
        <f aca="false">IF(AND(O261="Engaging",P261&lt;&gt;""),'Leia-me'!$B$5-P261,"")</f>
        <v>154</v>
      </c>
      <c r="V261" s="25" t="str">
        <f aca="false">IF(O261&lt;&gt;"Engaging","",IF(U261&lt;='Leia-me'!$B$6,"Saudável",IF(U261&lt;='Leia-me'!$B$7,"Esfriando",IF(U261&lt;='Leia-me'!$B$8,"Última chance","Zumbi"))))</f>
        <v>Zumbi</v>
      </c>
      <c r="W261" s="25" t="str">
        <f aca="false">IF(O261="Won",1,IF(O261="Lost",0,""))</f>
        <v/>
      </c>
      <c r="Y261" s="25" t="str">
        <f aca="false">IF(E261="","Sim","")</f>
        <v>Sim</v>
      </c>
    </row>
    <row r="262" customFormat="false" ht="15" hidden="false" customHeight="false" outlineLevel="0" collapsed="false">
      <c r="A262" s="25" t="s">
        <v>471</v>
      </c>
      <c r="B262" s="25" t="s">
        <v>67</v>
      </c>
      <c r="C262" s="25" t="s">
        <v>68</v>
      </c>
      <c r="D262" s="25" t="s">
        <v>69</v>
      </c>
      <c r="G262" s="31"/>
      <c r="H262" s="32"/>
      <c r="L262" s="25" t="s">
        <v>148</v>
      </c>
      <c r="M262" s="25" t="s">
        <v>149</v>
      </c>
      <c r="N262" s="28" t="n">
        <v>55</v>
      </c>
      <c r="O262" s="25" t="s">
        <v>56</v>
      </c>
      <c r="P262" s="29" t="n">
        <v>42946</v>
      </c>
      <c r="Q262" s="33"/>
      <c r="R262" s="34"/>
      <c r="S262" s="28" t="n">
        <f aca="false">IF(O262="Won",R262,IF(O262="Lost",0,N262))</f>
        <v>55</v>
      </c>
      <c r="T262" s="30" t="str">
        <f aca="false">IF(AND(P262&lt;&gt;"",Q262&lt;&gt;""),Q262-P262,"")</f>
        <v/>
      </c>
      <c r="U262" s="30" t="n">
        <f aca="false">IF(AND(O262="Engaging",P262&lt;&gt;""),'Leia-me'!$B$5-P262,"")</f>
        <v>154</v>
      </c>
      <c r="V262" s="25" t="str">
        <f aca="false">IF(O262&lt;&gt;"Engaging","",IF(U262&lt;='Leia-me'!$B$6,"Saudável",IF(U262&lt;='Leia-me'!$B$7,"Esfriando",IF(U262&lt;='Leia-me'!$B$8,"Última chance","Zumbi"))))</f>
        <v>Zumbi</v>
      </c>
      <c r="W262" s="25" t="str">
        <f aca="false">IF(O262="Won",1,IF(O262="Lost",0,""))</f>
        <v/>
      </c>
      <c r="Y262" s="25" t="str">
        <f aca="false">IF(E262="","Sim","")</f>
        <v>Sim</v>
      </c>
    </row>
    <row r="263" customFormat="false" ht="15" hidden="false" customHeight="false" outlineLevel="0" collapsed="false">
      <c r="A263" s="25" t="s">
        <v>472</v>
      </c>
      <c r="B263" s="25" t="s">
        <v>67</v>
      </c>
      <c r="C263" s="25" t="s">
        <v>68</v>
      </c>
      <c r="D263" s="25" t="s">
        <v>69</v>
      </c>
      <c r="G263" s="31"/>
      <c r="H263" s="32"/>
      <c r="L263" s="25" t="s">
        <v>148</v>
      </c>
      <c r="M263" s="25" t="s">
        <v>149</v>
      </c>
      <c r="N263" s="28" t="n">
        <v>55</v>
      </c>
      <c r="O263" s="25" t="s">
        <v>56</v>
      </c>
      <c r="P263" s="29" t="n">
        <v>42946</v>
      </c>
      <c r="Q263" s="33"/>
      <c r="R263" s="34"/>
      <c r="S263" s="28" t="n">
        <f aca="false">IF(O263="Won",R263,IF(O263="Lost",0,N263))</f>
        <v>55</v>
      </c>
      <c r="T263" s="30" t="str">
        <f aca="false">IF(AND(P263&lt;&gt;"",Q263&lt;&gt;""),Q263-P263,"")</f>
        <v/>
      </c>
      <c r="U263" s="30" t="n">
        <f aca="false">IF(AND(O263="Engaging",P263&lt;&gt;""),'Leia-me'!$B$5-P263,"")</f>
        <v>154</v>
      </c>
      <c r="V263" s="25" t="str">
        <f aca="false">IF(O263&lt;&gt;"Engaging","",IF(U263&lt;='Leia-me'!$B$6,"Saudável",IF(U263&lt;='Leia-me'!$B$7,"Esfriando",IF(U263&lt;='Leia-me'!$B$8,"Última chance","Zumbi"))))</f>
        <v>Zumbi</v>
      </c>
      <c r="W263" s="25" t="str">
        <f aca="false">IF(O263="Won",1,IF(O263="Lost",0,""))</f>
        <v/>
      </c>
      <c r="Y263" s="25" t="str">
        <f aca="false">IF(E263="","Sim","")</f>
        <v>Sim</v>
      </c>
    </row>
    <row r="264" customFormat="false" ht="15" hidden="false" customHeight="false" outlineLevel="0" collapsed="false">
      <c r="A264" s="25" t="s">
        <v>473</v>
      </c>
      <c r="B264" s="25" t="s">
        <v>67</v>
      </c>
      <c r="C264" s="25" t="s">
        <v>68</v>
      </c>
      <c r="D264" s="25" t="s">
        <v>69</v>
      </c>
      <c r="E264" s="25" t="s">
        <v>215</v>
      </c>
      <c r="F264" s="25" t="s">
        <v>177</v>
      </c>
      <c r="G264" s="26" t="n">
        <v>1102.43</v>
      </c>
      <c r="H264" s="27" t="n">
        <v>1759</v>
      </c>
      <c r="I264" s="25" t="s">
        <v>147</v>
      </c>
      <c r="K264" s="25" t="n">
        <v>2006</v>
      </c>
      <c r="L264" s="25" t="s">
        <v>178</v>
      </c>
      <c r="M264" s="25" t="s">
        <v>171</v>
      </c>
      <c r="N264" s="28" t="n">
        <v>5482</v>
      </c>
      <c r="O264" s="25" t="s">
        <v>55</v>
      </c>
      <c r="P264" s="29" t="n">
        <v>42946</v>
      </c>
      <c r="Q264" s="29" t="n">
        <v>42954</v>
      </c>
      <c r="R264" s="28" t="n">
        <v>0</v>
      </c>
      <c r="S264" s="28" t="n">
        <f aca="false">IF(O264="Won",R264,IF(O264="Lost",0,N264))</f>
        <v>0</v>
      </c>
      <c r="T264" s="30" t="n">
        <f aca="false">IF(AND(P264&lt;&gt;"",Q264&lt;&gt;""),Q264-P264,"")</f>
        <v>8</v>
      </c>
      <c r="U264" s="30" t="str">
        <f aca="false">IF(AND(O264="Engaging",P264&lt;&gt;""),'Leia-me'!$B$5-P264,"")</f>
        <v/>
      </c>
      <c r="V264" s="25" t="str">
        <f aca="false">IF(O264&lt;&gt;"Engaging","",IF(U264&lt;='Leia-me'!$B$6,"Saudável",IF(U264&lt;='Leia-me'!$B$7,"Esfriando",IF(U264&lt;='Leia-me'!$B$8,"Última chance","Zumbi"))))</f>
        <v/>
      </c>
      <c r="W264" s="25" t="n">
        <f aca="false">IF(O264="Won",1,IF(O264="Lost",0,""))</f>
        <v>0</v>
      </c>
      <c r="Y264" s="25" t="str">
        <f aca="false">IF(E264="","Sim","")</f>
        <v/>
      </c>
    </row>
    <row r="265" customFormat="false" ht="15" hidden="false" customHeight="false" outlineLevel="0" collapsed="false">
      <c r="A265" s="25" t="s">
        <v>474</v>
      </c>
      <c r="B265" s="25" t="s">
        <v>67</v>
      </c>
      <c r="C265" s="25" t="s">
        <v>68</v>
      </c>
      <c r="D265" s="25" t="s">
        <v>69</v>
      </c>
      <c r="E265" s="25" t="s">
        <v>245</v>
      </c>
      <c r="F265" s="25" t="s">
        <v>185</v>
      </c>
      <c r="G265" s="26" t="n">
        <v>2938.67</v>
      </c>
      <c r="H265" s="27" t="n">
        <v>8775</v>
      </c>
      <c r="I265" s="25" t="s">
        <v>246</v>
      </c>
      <c r="K265" s="25" t="n">
        <v>1987</v>
      </c>
      <c r="L265" s="25" t="s">
        <v>148</v>
      </c>
      <c r="M265" s="25" t="s">
        <v>149</v>
      </c>
      <c r="N265" s="28" t="n">
        <v>55</v>
      </c>
      <c r="O265" s="25" t="s">
        <v>56</v>
      </c>
      <c r="P265" s="29" t="n">
        <v>42947</v>
      </c>
      <c r="Q265" s="33"/>
      <c r="R265" s="34"/>
      <c r="S265" s="28" t="n">
        <f aca="false">IF(O265="Won",R265,IF(O265="Lost",0,N265))</f>
        <v>55</v>
      </c>
      <c r="T265" s="30" t="str">
        <f aca="false">IF(AND(P265&lt;&gt;"",Q265&lt;&gt;""),Q265-P265,"")</f>
        <v/>
      </c>
      <c r="U265" s="30" t="n">
        <f aca="false">IF(AND(O265="Engaging",P265&lt;&gt;""),'Leia-me'!$B$5-P265,"")</f>
        <v>153</v>
      </c>
      <c r="V265" s="25" t="str">
        <f aca="false">IF(O265&lt;&gt;"Engaging","",IF(U265&lt;='Leia-me'!$B$6,"Saudável",IF(U265&lt;='Leia-me'!$B$7,"Esfriando",IF(U265&lt;='Leia-me'!$B$8,"Última chance","Zumbi"))))</f>
        <v>Zumbi</v>
      </c>
      <c r="W265" s="25" t="str">
        <f aca="false">IF(O265="Won",1,IF(O265="Lost",0,""))</f>
        <v/>
      </c>
      <c r="Y265" s="25" t="str">
        <f aca="false">IF(E265="","Sim","")</f>
        <v/>
      </c>
    </row>
    <row r="266" customFormat="false" ht="15" hidden="false" customHeight="false" outlineLevel="0" collapsed="false">
      <c r="A266" s="25" t="s">
        <v>475</v>
      </c>
      <c r="B266" s="25" t="s">
        <v>67</v>
      </c>
      <c r="C266" s="25" t="s">
        <v>68</v>
      </c>
      <c r="D266" s="25" t="s">
        <v>69</v>
      </c>
      <c r="G266" s="31"/>
      <c r="H266" s="32"/>
      <c r="L266" s="25" t="s">
        <v>170</v>
      </c>
      <c r="M266" s="25" t="s">
        <v>171</v>
      </c>
      <c r="N266" s="28" t="n">
        <v>1096</v>
      </c>
      <c r="O266" s="25" t="s">
        <v>56</v>
      </c>
      <c r="P266" s="29" t="n">
        <v>42948</v>
      </c>
      <c r="Q266" s="33"/>
      <c r="R266" s="34"/>
      <c r="S266" s="28" t="n">
        <f aca="false">IF(O266="Won",R266,IF(O266="Lost",0,N266))</f>
        <v>1096</v>
      </c>
      <c r="T266" s="30" t="str">
        <f aca="false">IF(AND(P266&lt;&gt;"",Q266&lt;&gt;""),Q266-P266,"")</f>
        <v/>
      </c>
      <c r="U266" s="30" t="n">
        <f aca="false">IF(AND(O266="Engaging",P266&lt;&gt;""),'Leia-me'!$B$5-P266,"")</f>
        <v>152</v>
      </c>
      <c r="V266" s="25" t="str">
        <f aca="false">IF(O266&lt;&gt;"Engaging","",IF(U266&lt;='Leia-me'!$B$6,"Saudável",IF(U266&lt;='Leia-me'!$B$7,"Esfriando",IF(U266&lt;='Leia-me'!$B$8,"Última chance","Zumbi"))))</f>
        <v>Zumbi</v>
      </c>
      <c r="W266" s="25" t="str">
        <f aca="false">IF(O266="Won",1,IF(O266="Lost",0,""))</f>
        <v/>
      </c>
      <c r="Y266" s="25" t="str">
        <f aca="false">IF(E266="","Sim","")</f>
        <v>Sim</v>
      </c>
    </row>
    <row r="267" customFormat="false" ht="15" hidden="false" customHeight="false" outlineLevel="0" collapsed="false">
      <c r="A267" s="25" t="s">
        <v>476</v>
      </c>
      <c r="B267" s="25" t="s">
        <v>67</v>
      </c>
      <c r="C267" s="25" t="s">
        <v>68</v>
      </c>
      <c r="D267" s="25" t="s">
        <v>69</v>
      </c>
      <c r="G267" s="31"/>
      <c r="H267" s="32"/>
      <c r="L267" s="25" t="s">
        <v>170</v>
      </c>
      <c r="M267" s="25" t="s">
        <v>171</v>
      </c>
      <c r="N267" s="28" t="n">
        <v>1096</v>
      </c>
      <c r="O267" s="25" t="s">
        <v>56</v>
      </c>
      <c r="P267" s="29" t="n">
        <v>42948</v>
      </c>
      <c r="Q267" s="33"/>
      <c r="R267" s="34"/>
      <c r="S267" s="28" t="n">
        <f aca="false">IF(O267="Won",R267,IF(O267="Lost",0,N267))</f>
        <v>1096</v>
      </c>
      <c r="T267" s="30" t="str">
        <f aca="false">IF(AND(P267&lt;&gt;"",Q267&lt;&gt;""),Q267-P267,"")</f>
        <v/>
      </c>
      <c r="U267" s="30" t="n">
        <f aca="false">IF(AND(O267="Engaging",P267&lt;&gt;""),'Leia-me'!$B$5-P267,"")</f>
        <v>152</v>
      </c>
      <c r="V267" s="25" t="str">
        <f aca="false">IF(O267&lt;&gt;"Engaging","",IF(U267&lt;='Leia-me'!$B$6,"Saudável",IF(U267&lt;='Leia-me'!$B$7,"Esfriando",IF(U267&lt;='Leia-me'!$B$8,"Última chance","Zumbi"))))</f>
        <v>Zumbi</v>
      </c>
      <c r="W267" s="25" t="str">
        <f aca="false">IF(O267="Won",1,IF(O267="Lost",0,""))</f>
        <v/>
      </c>
      <c r="Y267" s="25" t="str">
        <f aca="false">IF(E267="","Sim","")</f>
        <v>Sim</v>
      </c>
    </row>
    <row r="268" customFormat="false" ht="15" hidden="false" customHeight="false" outlineLevel="0" collapsed="false">
      <c r="A268" s="25" t="s">
        <v>477</v>
      </c>
      <c r="B268" s="25" t="s">
        <v>67</v>
      </c>
      <c r="C268" s="25" t="s">
        <v>68</v>
      </c>
      <c r="D268" s="25" t="s">
        <v>69</v>
      </c>
      <c r="E268" s="25" t="s">
        <v>478</v>
      </c>
      <c r="F268" s="25" t="s">
        <v>165</v>
      </c>
      <c r="G268" s="26" t="n">
        <v>349.81</v>
      </c>
      <c r="H268" s="27" t="n">
        <v>315</v>
      </c>
      <c r="I268" s="25" t="s">
        <v>147</v>
      </c>
      <c r="K268" s="25" t="n">
        <v>2002</v>
      </c>
      <c r="L268" s="25" t="s">
        <v>148</v>
      </c>
      <c r="M268" s="25" t="s">
        <v>149</v>
      </c>
      <c r="N268" s="28" t="n">
        <v>55</v>
      </c>
      <c r="O268" s="25" t="s">
        <v>56</v>
      </c>
      <c r="P268" s="29" t="n">
        <v>42948</v>
      </c>
      <c r="Q268" s="33"/>
      <c r="R268" s="34"/>
      <c r="S268" s="28" t="n">
        <f aca="false">IF(O268="Won",R268,IF(O268="Lost",0,N268))</f>
        <v>55</v>
      </c>
      <c r="T268" s="30" t="str">
        <f aca="false">IF(AND(P268&lt;&gt;"",Q268&lt;&gt;""),Q268-P268,"")</f>
        <v/>
      </c>
      <c r="U268" s="30" t="n">
        <f aca="false">IF(AND(O268="Engaging",P268&lt;&gt;""),'Leia-me'!$B$5-P268,"")</f>
        <v>152</v>
      </c>
      <c r="V268" s="25" t="str">
        <f aca="false">IF(O268&lt;&gt;"Engaging","",IF(U268&lt;='Leia-me'!$B$6,"Saudável",IF(U268&lt;='Leia-me'!$B$7,"Esfriando",IF(U268&lt;='Leia-me'!$B$8,"Última chance","Zumbi"))))</f>
        <v>Zumbi</v>
      </c>
      <c r="W268" s="25" t="str">
        <f aca="false">IF(O268="Won",1,IF(O268="Lost",0,""))</f>
        <v/>
      </c>
      <c r="Y268" s="25" t="str">
        <f aca="false">IF(E268="","Sim","")</f>
        <v/>
      </c>
    </row>
    <row r="269" customFormat="false" ht="15" hidden="false" customHeight="false" outlineLevel="0" collapsed="false">
      <c r="A269" s="25" t="s">
        <v>479</v>
      </c>
      <c r="B269" s="25" t="s">
        <v>67</v>
      </c>
      <c r="C269" s="25" t="s">
        <v>68</v>
      </c>
      <c r="D269" s="25" t="s">
        <v>69</v>
      </c>
      <c r="G269" s="31"/>
      <c r="H269" s="32"/>
      <c r="L269" s="25" t="s">
        <v>148</v>
      </c>
      <c r="M269" s="25" t="s">
        <v>149</v>
      </c>
      <c r="N269" s="28" t="n">
        <v>55</v>
      </c>
      <c r="O269" s="25" t="s">
        <v>56</v>
      </c>
      <c r="P269" s="29" t="n">
        <v>42948</v>
      </c>
      <c r="Q269" s="33"/>
      <c r="R269" s="34"/>
      <c r="S269" s="28" t="n">
        <f aca="false">IF(O269="Won",R269,IF(O269="Lost",0,N269))</f>
        <v>55</v>
      </c>
      <c r="T269" s="30" t="str">
        <f aca="false">IF(AND(P269&lt;&gt;"",Q269&lt;&gt;""),Q269-P269,"")</f>
        <v/>
      </c>
      <c r="U269" s="30" t="n">
        <f aca="false">IF(AND(O269="Engaging",P269&lt;&gt;""),'Leia-me'!$B$5-P269,"")</f>
        <v>152</v>
      </c>
      <c r="V269" s="25" t="str">
        <f aca="false">IF(O269&lt;&gt;"Engaging","",IF(U269&lt;='Leia-me'!$B$6,"Saudável",IF(U269&lt;='Leia-me'!$B$7,"Esfriando",IF(U269&lt;='Leia-me'!$B$8,"Última chance","Zumbi"))))</f>
        <v>Zumbi</v>
      </c>
      <c r="W269" s="25" t="str">
        <f aca="false">IF(O269="Won",1,IF(O269="Lost",0,""))</f>
        <v/>
      </c>
      <c r="Y269" s="25" t="str">
        <f aca="false">IF(E269="","Sim","")</f>
        <v>Sim</v>
      </c>
    </row>
    <row r="270" customFormat="false" ht="15" hidden="false" customHeight="false" outlineLevel="0" collapsed="false">
      <c r="A270" s="25" t="s">
        <v>480</v>
      </c>
      <c r="B270" s="25" t="s">
        <v>67</v>
      </c>
      <c r="C270" s="25" t="s">
        <v>68</v>
      </c>
      <c r="D270" s="25" t="s">
        <v>69</v>
      </c>
      <c r="E270" s="25" t="s">
        <v>248</v>
      </c>
      <c r="F270" s="25" t="s">
        <v>211</v>
      </c>
      <c r="G270" s="26" t="n">
        <v>894.33</v>
      </c>
      <c r="H270" s="27" t="n">
        <v>1635</v>
      </c>
      <c r="I270" s="25" t="s">
        <v>249</v>
      </c>
      <c r="K270" s="25" t="n">
        <v>2007</v>
      </c>
      <c r="L270" s="25" t="s">
        <v>170</v>
      </c>
      <c r="M270" s="25" t="s">
        <v>171</v>
      </c>
      <c r="N270" s="28" t="n">
        <v>1096</v>
      </c>
      <c r="O270" s="25" t="s">
        <v>55</v>
      </c>
      <c r="P270" s="29" t="n">
        <v>42948</v>
      </c>
      <c r="Q270" s="29" t="n">
        <v>42958</v>
      </c>
      <c r="R270" s="28" t="n">
        <v>0</v>
      </c>
      <c r="S270" s="28" t="n">
        <f aca="false">IF(O270="Won",R270,IF(O270="Lost",0,N270))</f>
        <v>0</v>
      </c>
      <c r="T270" s="30" t="n">
        <f aca="false">IF(AND(P270&lt;&gt;"",Q270&lt;&gt;""),Q270-P270,"")</f>
        <v>10</v>
      </c>
      <c r="U270" s="30" t="str">
        <f aca="false">IF(AND(O270="Engaging",P270&lt;&gt;""),'Leia-me'!$B$5-P270,"")</f>
        <v/>
      </c>
      <c r="V270" s="25" t="str">
        <f aca="false">IF(O270&lt;&gt;"Engaging","",IF(U270&lt;='Leia-me'!$B$6,"Saudável",IF(U270&lt;='Leia-me'!$B$7,"Esfriando",IF(U270&lt;='Leia-me'!$B$8,"Última chance","Zumbi"))))</f>
        <v/>
      </c>
      <c r="W270" s="25" t="n">
        <f aca="false">IF(O270="Won",1,IF(O270="Lost",0,""))</f>
        <v>0</v>
      </c>
      <c r="Y270" s="25" t="str">
        <f aca="false">IF(E270="","Sim","")</f>
        <v/>
      </c>
    </row>
    <row r="271" customFormat="false" ht="15" hidden="false" customHeight="false" outlineLevel="0" collapsed="false">
      <c r="A271" s="25" t="s">
        <v>481</v>
      </c>
      <c r="B271" s="25" t="s">
        <v>67</v>
      </c>
      <c r="C271" s="25" t="s">
        <v>68</v>
      </c>
      <c r="D271" s="25" t="s">
        <v>69</v>
      </c>
      <c r="E271" s="25" t="s">
        <v>207</v>
      </c>
      <c r="F271" s="25" t="s">
        <v>168</v>
      </c>
      <c r="G271" s="26" t="n">
        <v>375.43</v>
      </c>
      <c r="H271" s="27" t="n">
        <v>1190</v>
      </c>
      <c r="I271" s="25" t="s">
        <v>147</v>
      </c>
      <c r="K271" s="25" t="n">
        <v>1985</v>
      </c>
      <c r="L271" s="25" t="s">
        <v>160</v>
      </c>
      <c r="M271" s="25" t="s">
        <v>149</v>
      </c>
      <c r="N271" s="28" t="n">
        <v>3393</v>
      </c>
      <c r="O271" s="25" t="s">
        <v>54</v>
      </c>
      <c r="P271" s="29" t="n">
        <v>42948</v>
      </c>
      <c r="Q271" s="29" t="n">
        <v>42963</v>
      </c>
      <c r="R271" s="28" t="n">
        <v>3452</v>
      </c>
      <c r="S271" s="28" t="n">
        <f aca="false">IF(O271="Won",R271,IF(O271="Lost",0,N271))</f>
        <v>3452</v>
      </c>
      <c r="T271" s="30" t="n">
        <f aca="false">IF(AND(P271&lt;&gt;"",Q271&lt;&gt;""),Q271-P271,"")</f>
        <v>15</v>
      </c>
      <c r="U271" s="30" t="str">
        <f aca="false">IF(AND(O271="Engaging",P271&lt;&gt;""),'Leia-me'!$B$5-P271,"")</f>
        <v/>
      </c>
      <c r="V271" s="25" t="str">
        <f aca="false">IF(O271&lt;&gt;"Engaging","",IF(U271&lt;='Leia-me'!$B$6,"Saudável",IF(U271&lt;='Leia-me'!$B$7,"Esfriando",IF(U271&lt;='Leia-me'!$B$8,"Última chance","Zumbi"))))</f>
        <v/>
      </c>
      <c r="W271" s="25" t="n">
        <f aca="false">IF(O271="Won",1,IF(O271="Lost",0,""))</f>
        <v>1</v>
      </c>
      <c r="Y271" s="25" t="str">
        <f aca="false">IF(E271="","Sim","")</f>
        <v/>
      </c>
    </row>
    <row r="272" customFormat="false" ht="15" hidden="false" customHeight="false" outlineLevel="0" collapsed="false">
      <c r="A272" s="25" t="s">
        <v>482</v>
      </c>
      <c r="B272" s="25" t="s">
        <v>67</v>
      </c>
      <c r="C272" s="25" t="s">
        <v>68</v>
      </c>
      <c r="D272" s="25" t="s">
        <v>69</v>
      </c>
      <c r="G272" s="31"/>
      <c r="H272" s="32"/>
      <c r="L272" s="25" t="s">
        <v>148</v>
      </c>
      <c r="M272" s="25" t="s">
        <v>149</v>
      </c>
      <c r="N272" s="28" t="n">
        <v>55</v>
      </c>
      <c r="O272" s="25" t="s">
        <v>56</v>
      </c>
      <c r="P272" s="29" t="n">
        <v>42950</v>
      </c>
      <c r="Q272" s="33"/>
      <c r="R272" s="34"/>
      <c r="S272" s="28" t="n">
        <f aca="false">IF(O272="Won",R272,IF(O272="Lost",0,N272))</f>
        <v>55</v>
      </c>
      <c r="T272" s="30" t="str">
        <f aca="false">IF(AND(P272&lt;&gt;"",Q272&lt;&gt;""),Q272-P272,"")</f>
        <v/>
      </c>
      <c r="U272" s="30" t="n">
        <f aca="false">IF(AND(O272="Engaging",P272&lt;&gt;""),'Leia-me'!$B$5-P272,"")</f>
        <v>150</v>
      </c>
      <c r="V272" s="25" t="str">
        <f aca="false">IF(O272&lt;&gt;"Engaging","",IF(U272&lt;='Leia-me'!$B$6,"Saudável",IF(U272&lt;='Leia-me'!$B$7,"Esfriando",IF(U272&lt;='Leia-me'!$B$8,"Última chance","Zumbi"))))</f>
        <v>Zumbi</v>
      </c>
      <c r="W272" s="25" t="str">
        <f aca="false">IF(O272="Won",1,IF(O272="Lost",0,""))</f>
        <v/>
      </c>
      <c r="Y272" s="25" t="str">
        <f aca="false">IF(E272="","Sim","")</f>
        <v>Sim</v>
      </c>
    </row>
    <row r="273" customFormat="false" ht="15" hidden="false" customHeight="false" outlineLevel="0" collapsed="false">
      <c r="A273" s="25" t="s">
        <v>483</v>
      </c>
      <c r="B273" s="25" t="s">
        <v>67</v>
      </c>
      <c r="C273" s="25" t="s">
        <v>68</v>
      </c>
      <c r="D273" s="25" t="s">
        <v>69</v>
      </c>
      <c r="E273" s="25" t="s">
        <v>484</v>
      </c>
      <c r="F273" s="25" t="s">
        <v>211</v>
      </c>
      <c r="G273" s="26" t="n">
        <v>5158.71</v>
      </c>
      <c r="H273" s="27" t="n">
        <v>17479</v>
      </c>
      <c r="I273" s="25" t="s">
        <v>485</v>
      </c>
      <c r="K273" s="25" t="n">
        <v>1995</v>
      </c>
      <c r="L273" s="25" t="s">
        <v>160</v>
      </c>
      <c r="M273" s="25" t="s">
        <v>149</v>
      </c>
      <c r="N273" s="28" t="n">
        <v>3393</v>
      </c>
      <c r="O273" s="25" t="s">
        <v>56</v>
      </c>
      <c r="P273" s="29" t="n">
        <v>42950</v>
      </c>
      <c r="Q273" s="33"/>
      <c r="R273" s="34"/>
      <c r="S273" s="28" t="n">
        <f aca="false">IF(O273="Won",R273,IF(O273="Lost",0,N273))</f>
        <v>3393</v>
      </c>
      <c r="T273" s="30" t="str">
        <f aca="false">IF(AND(P273&lt;&gt;"",Q273&lt;&gt;""),Q273-P273,"")</f>
        <v/>
      </c>
      <c r="U273" s="30" t="n">
        <f aca="false">IF(AND(O273="Engaging",P273&lt;&gt;""),'Leia-me'!$B$5-P273,"")</f>
        <v>150</v>
      </c>
      <c r="V273" s="25" t="str">
        <f aca="false">IF(O273&lt;&gt;"Engaging","",IF(U273&lt;='Leia-me'!$B$6,"Saudável",IF(U273&lt;='Leia-me'!$B$7,"Esfriando",IF(U273&lt;='Leia-me'!$B$8,"Última chance","Zumbi"))))</f>
        <v>Zumbi</v>
      </c>
      <c r="W273" s="25" t="str">
        <f aca="false">IF(O273="Won",1,IF(O273="Lost",0,""))</f>
        <v/>
      </c>
      <c r="Y273" s="25" t="str">
        <f aca="false">IF(E273="","Sim","")</f>
        <v/>
      </c>
    </row>
    <row r="274" customFormat="false" ht="15" hidden="false" customHeight="false" outlineLevel="0" collapsed="false">
      <c r="A274" s="25" t="s">
        <v>486</v>
      </c>
      <c r="B274" s="25" t="s">
        <v>67</v>
      </c>
      <c r="C274" s="25" t="s">
        <v>68</v>
      </c>
      <c r="D274" s="25" t="s">
        <v>69</v>
      </c>
      <c r="E274" s="25" t="s">
        <v>210</v>
      </c>
      <c r="F274" s="25" t="s">
        <v>211</v>
      </c>
      <c r="G274" s="26" t="n">
        <v>718.62</v>
      </c>
      <c r="H274" s="27" t="n">
        <v>2448</v>
      </c>
      <c r="I274" s="25" t="s">
        <v>147</v>
      </c>
      <c r="K274" s="25" t="n">
        <v>2001</v>
      </c>
      <c r="L274" s="25" t="s">
        <v>148</v>
      </c>
      <c r="M274" s="25" t="s">
        <v>149</v>
      </c>
      <c r="N274" s="28" t="n">
        <v>55</v>
      </c>
      <c r="O274" s="25" t="s">
        <v>54</v>
      </c>
      <c r="P274" s="29" t="n">
        <v>42950</v>
      </c>
      <c r="Q274" s="29" t="n">
        <v>42963</v>
      </c>
      <c r="R274" s="28" t="n">
        <v>52</v>
      </c>
      <c r="S274" s="28" t="n">
        <f aca="false">IF(O274="Won",R274,IF(O274="Lost",0,N274))</f>
        <v>52</v>
      </c>
      <c r="T274" s="30" t="n">
        <f aca="false">IF(AND(P274&lt;&gt;"",Q274&lt;&gt;""),Q274-P274,"")</f>
        <v>13</v>
      </c>
      <c r="U274" s="30" t="str">
        <f aca="false">IF(AND(O274="Engaging",P274&lt;&gt;""),'Leia-me'!$B$5-P274,"")</f>
        <v/>
      </c>
      <c r="V274" s="25" t="str">
        <f aca="false">IF(O274&lt;&gt;"Engaging","",IF(U274&lt;='Leia-me'!$B$6,"Saudável",IF(U274&lt;='Leia-me'!$B$7,"Esfriando",IF(U274&lt;='Leia-me'!$B$8,"Última chance","Zumbi"))))</f>
        <v/>
      </c>
      <c r="W274" s="25" t="n">
        <f aca="false">IF(O274="Won",1,IF(O274="Lost",0,""))</f>
        <v>1</v>
      </c>
      <c r="Y274" s="25" t="str">
        <f aca="false">IF(E274="","Sim","")</f>
        <v/>
      </c>
    </row>
    <row r="275" customFormat="false" ht="15" hidden="false" customHeight="false" outlineLevel="0" collapsed="false">
      <c r="A275" s="25" t="s">
        <v>487</v>
      </c>
      <c r="B275" s="25" t="s">
        <v>67</v>
      </c>
      <c r="C275" s="25" t="s">
        <v>68</v>
      </c>
      <c r="D275" s="25" t="s">
        <v>69</v>
      </c>
      <c r="G275" s="31"/>
      <c r="H275" s="32"/>
      <c r="L275" s="25" t="s">
        <v>186</v>
      </c>
      <c r="M275" s="25" t="s">
        <v>171</v>
      </c>
      <c r="N275" s="28" t="n">
        <v>550</v>
      </c>
      <c r="O275" s="25" t="s">
        <v>56</v>
      </c>
      <c r="P275" s="29" t="n">
        <v>42952</v>
      </c>
      <c r="Q275" s="33"/>
      <c r="R275" s="34"/>
      <c r="S275" s="28" t="n">
        <f aca="false">IF(O275="Won",R275,IF(O275="Lost",0,N275))</f>
        <v>550</v>
      </c>
      <c r="T275" s="30" t="str">
        <f aca="false">IF(AND(P275&lt;&gt;"",Q275&lt;&gt;""),Q275-P275,"")</f>
        <v/>
      </c>
      <c r="U275" s="30" t="n">
        <f aca="false">IF(AND(O275="Engaging",P275&lt;&gt;""),'Leia-me'!$B$5-P275,"")</f>
        <v>148</v>
      </c>
      <c r="V275" s="25" t="str">
        <f aca="false">IF(O275&lt;&gt;"Engaging","",IF(U275&lt;='Leia-me'!$B$6,"Saudável",IF(U275&lt;='Leia-me'!$B$7,"Esfriando",IF(U275&lt;='Leia-me'!$B$8,"Última chance","Zumbi"))))</f>
        <v>Zumbi</v>
      </c>
      <c r="W275" s="25" t="str">
        <f aca="false">IF(O275="Won",1,IF(O275="Lost",0,""))</f>
        <v/>
      </c>
      <c r="Y275" s="25" t="str">
        <f aca="false">IF(E275="","Sim","")</f>
        <v>Sim</v>
      </c>
    </row>
    <row r="276" customFormat="false" ht="15" hidden="false" customHeight="false" outlineLevel="0" collapsed="false">
      <c r="A276" s="25" t="s">
        <v>488</v>
      </c>
      <c r="B276" s="25" t="s">
        <v>67</v>
      </c>
      <c r="C276" s="25" t="s">
        <v>68</v>
      </c>
      <c r="D276" s="25" t="s">
        <v>69</v>
      </c>
      <c r="G276" s="31"/>
      <c r="H276" s="32"/>
      <c r="L276" s="25" t="s">
        <v>178</v>
      </c>
      <c r="M276" s="25" t="s">
        <v>171</v>
      </c>
      <c r="N276" s="28" t="n">
        <v>5482</v>
      </c>
      <c r="O276" s="25" t="s">
        <v>56</v>
      </c>
      <c r="P276" s="29" t="n">
        <v>42952</v>
      </c>
      <c r="Q276" s="33"/>
      <c r="R276" s="34"/>
      <c r="S276" s="28" t="n">
        <f aca="false">IF(O276="Won",R276,IF(O276="Lost",0,N276))</f>
        <v>5482</v>
      </c>
      <c r="T276" s="30" t="str">
        <f aca="false">IF(AND(P276&lt;&gt;"",Q276&lt;&gt;""),Q276-P276,"")</f>
        <v/>
      </c>
      <c r="U276" s="30" t="n">
        <f aca="false">IF(AND(O276="Engaging",P276&lt;&gt;""),'Leia-me'!$B$5-P276,"")</f>
        <v>148</v>
      </c>
      <c r="V276" s="25" t="str">
        <f aca="false">IF(O276&lt;&gt;"Engaging","",IF(U276&lt;='Leia-me'!$B$6,"Saudável",IF(U276&lt;='Leia-me'!$B$7,"Esfriando",IF(U276&lt;='Leia-me'!$B$8,"Última chance","Zumbi"))))</f>
        <v>Zumbi</v>
      </c>
      <c r="W276" s="25" t="str">
        <f aca="false">IF(O276="Won",1,IF(O276="Lost",0,""))</f>
        <v/>
      </c>
      <c r="Y276" s="25" t="str">
        <f aca="false">IF(E276="","Sim","")</f>
        <v>Sim</v>
      </c>
    </row>
    <row r="277" customFormat="false" ht="15" hidden="false" customHeight="false" outlineLevel="0" collapsed="false">
      <c r="A277" s="25" t="s">
        <v>489</v>
      </c>
      <c r="B277" s="25" t="s">
        <v>67</v>
      </c>
      <c r="C277" s="25" t="s">
        <v>68</v>
      </c>
      <c r="D277" s="25" t="s">
        <v>69</v>
      </c>
      <c r="G277" s="31"/>
      <c r="H277" s="32"/>
      <c r="L277" s="25" t="s">
        <v>148</v>
      </c>
      <c r="M277" s="25" t="s">
        <v>149</v>
      </c>
      <c r="N277" s="28" t="n">
        <v>55</v>
      </c>
      <c r="O277" s="25" t="s">
        <v>56</v>
      </c>
      <c r="P277" s="29" t="n">
        <v>42952</v>
      </c>
      <c r="Q277" s="33"/>
      <c r="R277" s="34"/>
      <c r="S277" s="28" t="n">
        <f aca="false">IF(O277="Won",R277,IF(O277="Lost",0,N277))</f>
        <v>55</v>
      </c>
      <c r="T277" s="30" t="str">
        <f aca="false">IF(AND(P277&lt;&gt;"",Q277&lt;&gt;""),Q277-P277,"")</f>
        <v/>
      </c>
      <c r="U277" s="30" t="n">
        <f aca="false">IF(AND(O277="Engaging",P277&lt;&gt;""),'Leia-me'!$B$5-P277,"")</f>
        <v>148</v>
      </c>
      <c r="V277" s="25" t="str">
        <f aca="false">IF(O277&lt;&gt;"Engaging","",IF(U277&lt;='Leia-me'!$B$6,"Saudável",IF(U277&lt;='Leia-me'!$B$7,"Esfriando",IF(U277&lt;='Leia-me'!$B$8,"Última chance","Zumbi"))))</f>
        <v>Zumbi</v>
      </c>
      <c r="W277" s="25" t="str">
        <f aca="false">IF(O277="Won",1,IF(O277="Lost",0,""))</f>
        <v/>
      </c>
      <c r="Y277" s="25" t="str">
        <f aca="false">IF(E277="","Sim","")</f>
        <v>Sim</v>
      </c>
    </row>
    <row r="278" customFormat="false" ht="15" hidden="false" customHeight="false" outlineLevel="0" collapsed="false">
      <c r="A278" s="25" t="s">
        <v>490</v>
      </c>
      <c r="B278" s="25" t="s">
        <v>67</v>
      </c>
      <c r="C278" s="25" t="s">
        <v>68</v>
      </c>
      <c r="D278" s="25" t="s">
        <v>69</v>
      </c>
      <c r="G278" s="31"/>
      <c r="H278" s="32"/>
      <c r="L278" s="25" t="s">
        <v>148</v>
      </c>
      <c r="M278" s="25" t="s">
        <v>149</v>
      </c>
      <c r="N278" s="28" t="n">
        <v>55</v>
      </c>
      <c r="O278" s="25" t="s">
        <v>56</v>
      </c>
      <c r="P278" s="29" t="n">
        <v>42952</v>
      </c>
      <c r="Q278" s="33"/>
      <c r="R278" s="34"/>
      <c r="S278" s="28" t="n">
        <f aca="false">IF(O278="Won",R278,IF(O278="Lost",0,N278))</f>
        <v>55</v>
      </c>
      <c r="T278" s="30" t="str">
        <f aca="false">IF(AND(P278&lt;&gt;"",Q278&lt;&gt;""),Q278-P278,"")</f>
        <v/>
      </c>
      <c r="U278" s="30" t="n">
        <f aca="false">IF(AND(O278="Engaging",P278&lt;&gt;""),'Leia-me'!$B$5-P278,"")</f>
        <v>148</v>
      </c>
      <c r="V278" s="25" t="str">
        <f aca="false">IF(O278&lt;&gt;"Engaging","",IF(U278&lt;='Leia-me'!$B$6,"Saudável",IF(U278&lt;='Leia-me'!$B$7,"Esfriando",IF(U278&lt;='Leia-me'!$B$8,"Última chance","Zumbi"))))</f>
        <v>Zumbi</v>
      </c>
      <c r="W278" s="25" t="str">
        <f aca="false">IF(O278="Won",1,IF(O278="Lost",0,""))</f>
        <v/>
      </c>
      <c r="Y278" s="25" t="str">
        <f aca="false">IF(E278="","Sim","")</f>
        <v>Sim</v>
      </c>
    </row>
    <row r="279" customFormat="false" ht="15" hidden="false" customHeight="false" outlineLevel="0" collapsed="false">
      <c r="A279" s="25" t="s">
        <v>491</v>
      </c>
      <c r="B279" s="25" t="s">
        <v>67</v>
      </c>
      <c r="C279" s="25" t="s">
        <v>68</v>
      </c>
      <c r="D279" s="25" t="s">
        <v>69</v>
      </c>
      <c r="E279" s="25" t="s">
        <v>210</v>
      </c>
      <c r="F279" s="25" t="s">
        <v>211</v>
      </c>
      <c r="G279" s="26" t="n">
        <v>718.62</v>
      </c>
      <c r="H279" s="27" t="n">
        <v>2448</v>
      </c>
      <c r="I279" s="25" t="s">
        <v>147</v>
      </c>
      <c r="K279" s="25" t="n">
        <v>2001</v>
      </c>
      <c r="L279" s="25" t="s">
        <v>160</v>
      </c>
      <c r="M279" s="25" t="s">
        <v>149</v>
      </c>
      <c r="N279" s="28" t="n">
        <v>3393</v>
      </c>
      <c r="O279" s="25" t="s">
        <v>55</v>
      </c>
      <c r="P279" s="29" t="n">
        <v>42952</v>
      </c>
      <c r="Q279" s="29" t="n">
        <v>43065</v>
      </c>
      <c r="R279" s="28" t="n">
        <v>0</v>
      </c>
      <c r="S279" s="28" t="n">
        <f aca="false">IF(O279="Won",R279,IF(O279="Lost",0,N279))</f>
        <v>0</v>
      </c>
      <c r="T279" s="30" t="n">
        <f aca="false">IF(AND(P279&lt;&gt;"",Q279&lt;&gt;""),Q279-P279,"")</f>
        <v>113</v>
      </c>
      <c r="U279" s="30" t="str">
        <f aca="false">IF(AND(O279="Engaging",P279&lt;&gt;""),'Leia-me'!$B$5-P279,"")</f>
        <v/>
      </c>
      <c r="V279" s="25" t="str">
        <f aca="false">IF(O279&lt;&gt;"Engaging","",IF(U279&lt;='Leia-me'!$B$6,"Saudável",IF(U279&lt;='Leia-me'!$B$7,"Esfriando",IF(U279&lt;='Leia-me'!$B$8,"Última chance","Zumbi"))))</f>
        <v/>
      </c>
      <c r="W279" s="25" t="n">
        <f aca="false">IF(O279="Won",1,IF(O279="Lost",0,""))</f>
        <v>0</v>
      </c>
      <c r="Y279" s="25" t="str">
        <f aca="false">IF(E279="","Sim","")</f>
        <v/>
      </c>
    </row>
    <row r="280" customFormat="false" ht="15" hidden="false" customHeight="false" outlineLevel="0" collapsed="false">
      <c r="A280" s="25" t="s">
        <v>492</v>
      </c>
      <c r="B280" s="25" t="s">
        <v>67</v>
      </c>
      <c r="C280" s="25" t="s">
        <v>68</v>
      </c>
      <c r="D280" s="25" t="s">
        <v>69</v>
      </c>
      <c r="E280" s="25" t="s">
        <v>173</v>
      </c>
      <c r="F280" s="25" t="s">
        <v>146</v>
      </c>
      <c r="G280" s="26" t="n">
        <v>647.18</v>
      </c>
      <c r="H280" s="27" t="n">
        <v>1185</v>
      </c>
      <c r="I280" s="25" t="s">
        <v>174</v>
      </c>
      <c r="K280" s="25" t="n">
        <v>1986</v>
      </c>
      <c r="L280" s="25" t="s">
        <v>148</v>
      </c>
      <c r="M280" s="25" t="s">
        <v>149</v>
      </c>
      <c r="N280" s="28" t="n">
        <v>55</v>
      </c>
      <c r="O280" s="25" t="s">
        <v>55</v>
      </c>
      <c r="P280" s="29" t="n">
        <v>42953</v>
      </c>
      <c r="Q280" s="29" t="n">
        <v>43068</v>
      </c>
      <c r="R280" s="28" t="n">
        <v>0</v>
      </c>
      <c r="S280" s="28" t="n">
        <f aca="false">IF(O280="Won",R280,IF(O280="Lost",0,N280))</f>
        <v>0</v>
      </c>
      <c r="T280" s="30" t="n">
        <f aca="false">IF(AND(P280&lt;&gt;"",Q280&lt;&gt;""),Q280-P280,"")</f>
        <v>115</v>
      </c>
      <c r="U280" s="30" t="str">
        <f aca="false">IF(AND(O280="Engaging",P280&lt;&gt;""),'Leia-me'!$B$5-P280,"")</f>
        <v/>
      </c>
      <c r="V280" s="25" t="str">
        <f aca="false">IF(O280&lt;&gt;"Engaging","",IF(U280&lt;='Leia-me'!$B$6,"Saudável",IF(U280&lt;='Leia-me'!$B$7,"Esfriando",IF(U280&lt;='Leia-me'!$B$8,"Última chance","Zumbi"))))</f>
        <v/>
      </c>
      <c r="W280" s="25" t="n">
        <f aca="false">IF(O280="Won",1,IF(O280="Lost",0,""))</f>
        <v>0</v>
      </c>
      <c r="Y280" s="25" t="str">
        <f aca="false">IF(E280="","Sim","")</f>
        <v/>
      </c>
    </row>
    <row r="281" customFormat="false" ht="15" hidden="false" customHeight="false" outlineLevel="0" collapsed="false">
      <c r="A281" s="25" t="s">
        <v>493</v>
      </c>
      <c r="B281" s="25" t="s">
        <v>67</v>
      </c>
      <c r="C281" s="25" t="s">
        <v>68</v>
      </c>
      <c r="D281" s="25" t="s">
        <v>69</v>
      </c>
      <c r="E281" s="25" t="s">
        <v>494</v>
      </c>
      <c r="F281" s="25" t="s">
        <v>192</v>
      </c>
      <c r="G281" s="26" t="n">
        <v>11698.03</v>
      </c>
      <c r="H281" s="27" t="n">
        <v>34288</v>
      </c>
      <c r="I281" s="25" t="s">
        <v>147</v>
      </c>
      <c r="K281" s="25" t="n">
        <v>1982</v>
      </c>
      <c r="L281" s="25" t="s">
        <v>170</v>
      </c>
      <c r="M281" s="25" t="s">
        <v>171</v>
      </c>
      <c r="N281" s="28" t="n">
        <v>1096</v>
      </c>
      <c r="O281" s="25" t="s">
        <v>56</v>
      </c>
      <c r="P281" s="29" t="n">
        <v>42954</v>
      </c>
      <c r="Q281" s="33"/>
      <c r="R281" s="34"/>
      <c r="S281" s="28" t="n">
        <f aca="false">IF(O281="Won",R281,IF(O281="Lost",0,N281))</f>
        <v>1096</v>
      </c>
      <c r="T281" s="30" t="str">
        <f aca="false">IF(AND(P281&lt;&gt;"",Q281&lt;&gt;""),Q281-P281,"")</f>
        <v/>
      </c>
      <c r="U281" s="30" t="n">
        <f aca="false">IF(AND(O281="Engaging",P281&lt;&gt;""),'Leia-me'!$B$5-P281,"")</f>
        <v>146</v>
      </c>
      <c r="V281" s="25" t="str">
        <f aca="false">IF(O281&lt;&gt;"Engaging","",IF(U281&lt;='Leia-me'!$B$6,"Saudável",IF(U281&lt;='Leia-me'!$B$7,"Esfriando",IF(U281&lt;='Leia-me'!$B$8,"Última chance","Zumbi"))))</f>
        <v>Zumbi</v>
      </c>
      <c r="W281" s="25" t="str">
        <f aca="false">IF(O281="Won",1,IF(O281="Lost",0,""))</f>
        <v/>
      </c>
      <c r="Y281" s="25" t="str">
        <f aca="false">IF(E281="","Sim","")</f>
        <v/>
      </c>
    </row>
    <row r="282" customFormat="false" ht="15" hidden="false" customHeight="false" outlineLevel="0" collapsed="false">
      <c r="A282" s="25" t="s">
        <v>495</v>
      </c>
      <c r="B282" s="25" t="s">
        <v>67</v>
      </c>
      <c r="C282" s="25" t="s">
        <v>68</v>
      </c>
      <c r="D282" s="25" t="s">
        <v>69</v>
      </c>
      <c r="E282" s="25" t="s">
        <v>167</v>
      </c>
      <c r="F282" s="25" t="s">
        <v>168</v>
      </c>
      <c r="G282" s="26" t="n">
        <v>2173.98</v>
      </c>
      <c r="H282" s="27" t="n">
        <v>2928</v>
      </c>
      <c r="I282" s="25" t="s">
        <v>147</v>
      </c>
      <c r="J282" s="25" t="s">
        <v>169</v>
      </c>
      <c r="K282" s="25" t="n">
        <v>1995</v>
      </c>
      <c r="L282" s="25" t="s">
        <v>148</v>
      </c>
      <c r="M282" s="25" t="s">
        <v>149</v>
      </c>
      <c r="N282" s="28" t="n">
        <v>55</v>
      </c>
      <c r="O282" s="25" t="s">
        <v>54</v>
      </c>
      <c r="P282" s="29" t="n">
        <v>42955</v>
      </c>
      <c r="Q282" s="29" t="n">
        <v>42965</v>
      </c>
      <c r="R282" s="28" t="n">
        <v>53</v>
      </c>
      <c r="S282" s="28" t="n">
        <f aca="false">IF(O282="Won",R282,IF(O282="Lost",0,N282))</f>
        <v>53</v>
      </c>
      <c r="T282" s="30" t="n">
        <f aca="false">IF(AND(P282&lt;&gt;"",Q282&lt;&gt;""),Q282-P282,"")</f>
        <v>10</v>
      </c>
      <c r="U282" s="30" t="str">
        <f aca="false">IF(AND(O282="Engaging",P282&lt;&gt;""),'Leia-me'!$B$5-P282,"")</f>
        <v/>
      </c>
      <c r="V282" s="25" t="str">
        <f aca="false">IF(O282&lt;&gt;"Engaging","",IF(U282&lt;='Leia-me'!$B$6,"Saudável",IF(U282&lt;='Leia-me'!$B$7,"Esfriando",IF(U282&lt;='Leia-me'!$B$8,"Última chance","Zumbi"))))</f>
        <v/>
      </c>
      <c r="W282" s="25" t="n">
        <f aca="false">IF(O282="Won",1,IF(O282="Lost",0,""))</f>
        <v>1</v>
      </c>
      <c r="Y282" s="25" t="str">
        <f aca="false">IF(E282="","Sim","")</f>
        <v/>
      </c>
    </row>
    <row r="283" customFormat="false" ht="15" hidden="false" customHeight="false" outlineLevel="0" collapsed="false">
      <c r="A283" s="25" t="s">
        <v>496</v>
      </c>
      <c r="B283" s="25" t="s">
        <v>67</v>
      </c>
      <c r="C283" s="25" t="s">
        <v>68</v>
      </c>
      <c r="D283" s="25" t="s">
        <v>69</v>
      </c>
      <c r="G283" s="31"/>
      <c r="H283" s="32"/>
      <c r="L283" s="25" t="s">
        <v>178</v>
      </c>
      <c r="M283" s="25" t="s">
        <v>171</v>
      </c>
      <c r="N283" s="28" t="n">
        <v>5482</v>
      </c>
      <c r="O283" s="25" t="s">
        <v>56</v>
      </c>
      <c r="P283" s="29" t="n">
        <v>42956</v>
      </c>
      <c r="Q283" s="33"/>
      <c r="R283" s="34"/>
      <c r="S283" s="28" t="n">
        <f aca="false">IF(O283="Won",R283,IF(O283="Lost",0,N283))</f>
        <v>5482</v>
      </c>
      <c r="T283" s="30" t="str">
        <f aca="false">IF(AND(P283&lt;&gt;"",Q283&lt;&gt;""),Q283-P283,"")</f>
        <v/>
      </c>
      <c r="U283" s="30" t="n">
        <f aca="false">IF(AND(O283="Engaging",P283&lt;&gt;""),'Leia-me'!$B$5-P283,"")</f>
        <v>144</v>
      </c>
      <c r="V283" s="25" t="str">
        <f aca="false">IF(O283&lt;&gt;"Engaging","",IF(U283&lt;='Leia-me'!$B$6,"Saudável",IF(U283&lt;='Leia-me'!$B$7,"Esfriando",IF(U283&lt;='Leia-me'!$B$8,"Última chance","Zumbi"))))</f>
        <v>Zumbi</v>
      </c>
      <c r="W283" s="25" t="str">
        <f aca="false">IF(O283="Won",1,IF(O283="Lost",0,""))</f>
        <v/>
      </c>
      <c r="Y283" s="25" t="str">
        <f aca="false">IF(E283="","Sim","")</f>
        <v>Sim</v>
      </c>
    </row>
    <row r="284" customFormat="false" ht="15" hidden="false" customHeight="false" outlineLevel="0" collapsed="false">
      <c r="A284" s="25" t="s">
        <v>497</v>
      </c>
      <c r="B284" s="25" t="s">
        <v>67</v>
      </c>
      <c r="C284" s="25" t="s">
        <v>68</v>
      </c>
      <c r="D284" s="25" t="s">
        <v>69</v>
      </c>
      <c r="E284" s="25" t="s">
        <v>240</v>
      </c>
      <c r="F284" s="25" t="s">
        <v>185</v>
      </c>
      <c r="G284" s="26" t="n">
        <v>1223.72</v>
      </c>
      <c r="H284" s="27" t="n">
        <v>2497</v>
      </c>
      <c r="I284" s="25" t="s">
        <v>241</v>
      </c>
      <c r="K284" s="25" t="n">
        <v>2000</v>
      </c>
      <c r="L284" s="25" t="s">
        <v>148</v>
      </c>
      <c r="M284" s="25" t="s">
        <v>149</v>
      </c>
      <c r="N284" s="28" t="n">
        <v>55</v>
      </c>
      <c r="O284" s="25" t="s">
        <v>55</v>
      </c>
      <c r="P284" s="29" t="n">
        <v>42958</v>
      </c>
      <c r="Q284" s="29" t="n">
        <v>43045</v>
      </c>
      <c r="R284" s="28" t="n">
        <v>0</v>
      </c>
      <c r="S284" s="28" t="n">
        <f aca="false">IF(O284="Won",R284,IF(O284="Lost",0,N284))</f>
        <v>0</v>
      </c>
      <c r="T284" s="30" t="n">
        <f aca="false">IF(AND(P284&lt;&gt;"",Q284&lt;&gt;""),Q284-P284,"")</f>
        <v>87</v>
      </c>
      <c r="U284" s="30" t="str">
        <f aca="false">IF(AND(O284="Engaging",P284&lt;&gt;""),'Leia-me'!$B$5-P284,"")</f>
        <v/>
      </c>
      <c r="V284" s="25" t="str">
        <f aca="false">IF(O284&lt;&gt;"Engaging","",IF(U284&lt;='Leia-me'!$B$6,"Saudável",IF(U284&lt;='Leia-me'!$B$7,"Esfriando",IF(U284&lt;='Leia-me'!$B$8,"Última chance","Zumbi"))))</f>
        <v/>
      </c>
      <c r="W284" s="25" t="n">
        <f aca="false">IF(O284="Won",1,IF(O284="Lost",0,""))</f>
        <v>0</v>
      </c>
      <c r="Y284" s="25" t="str">
        <f aca="false">IF(E284="","Sim","")</f>
        <v/>
      </c>
    </row>
    <row r="285" customFormat="false" ht="15" hidden="false" customHeight="false" outlineLevel="0" collapsed="false">
      <c r="A285" s="25" t="s">
        <v>498</v>
      </c>
      <c r="B285" s="25" t="s">
        <v>67</v>
      </c>
      <c r="C285" s="25" t="s">
        <v>68</v>
      </c>
      <c r="D285" s="25" t="s">
        <v>69</v>
      </c>
      <c r="E285" s="25" t="s">
        <v>240</v>
      </c>
      <c r="F285" s="25" t="s">
        <v>185</v>
      </c>
      <c r="G285" s="26" t="n">
        <v>1223.72</v>
      </c>
      <c r="H285" s="27" t="n">
        <v>2497</v>
      </c>
      <c r="I285" s="25" t="s">
        <v>241</v>
      </c>
      <c r="K285" s="25" t="n">
        <v>2000</v>
      </c>
      <c r="L285" s="25" t="s">
        <v>148</v>
      </c>
      <c r="M285" s="25" t="s">
        <v>149</v>
      </c>
      <c r="N285" s="28" t="n">
        <v>55</v>
      </c>
      <c r="O285" s="25" t="s">
        <v>55</v>
      </c>
      <c r="P285" s="29" t="n">
        <v>42958</v>
      </c>
      <c r="Q285" s="29" t="n">
        <v>42970</v>
      </c>
      <c r="R285" s="28" t="n">
        <v>0</v>
      </c>
      <c r="S285" s="28" t="n">
        <f aca="false">IF(O285="Won",R285,IF(O285="Lost",0,N285))</f>
        <v>0</v>
      </c>
      <c r="T285" s="30" t="n">
        <f aca="false">IF(AND(P285&lt;&gt;"",Q285&lt;&gt;""),Q285-P285,"")</f>
        <v>12</v>
      </c>
      <c r="U285" s="30" t="str">
        <f aca="false">IF(AND(O285="Engaging",P285&lt;&gt;""),'Leia-me'!$B$5-P285,"")</f>
        <v/>
      </c>
      <c r="V285" s="25" t="str">
        <f aca="false">IF(O285&lt;&gt;"Engaging","",IF(U285&lt;='Leia-me'!$B$6,"Saudável",IF(U285&lt;='Leia-me'!$B$7,"Esfriando",IF(U285&lt;='Leia-me'!$B$8,"Última chance","Zumbi"))))</f>
        <v/>
      </c>
      <c r="W285" s="25" t="n">
        <f aca="false">IF(O285="Won",1,IF(O285="Lost",0,""))</f>
        <v>0</v>
      </c>
      <c r="Y285" s="25" t="str">
        <f aca="false">IF(E285="","Sim","")</f>
        <v/>
      </c>
    </row>
    <row r="286" customFormat="false" ht="15" hidden="false" customHeight="false" outlineLevel="0" collapsed="false">
      <c r="A286" s="25" t="s">
        <v>499</v>
      </c>
      <c r="B286" s="25" t="s">
        <v>67</v>
      </c>
      <c r="C286" s="25" t="s">
        <v>68</v>
      </c>
      <c r="D286" s="25" t="s">
        <v>69</v>
      </c>
      <c r="E286" s="25" t="s">
        <v>237</v>
      </c>
      <c r="F286" s="25" t="s">
        <v>192</v>
      </c>
      <c r="G286" s="26" t="n">
        <v>4618</v>
      </c>
      <c r="H286" s="27" t="n">
        <v>10083</v>
      </c>
      <c r="I286" s="25" t="s">
        <v>147</v>
      </c>
      <c r="K286" s="25" t="n">
        <v>1982</v>
      </c>
      <c r="L286" s="25" t="s">
        <v>148</v>
      </c>
      <c r="M286" s="25" t="s">
        <v>149</v>
      </c>
      <c r="N286" s="28" t="n">
        <v>55</v>
      </c>
      <c r="O286" s="25" t="s">
        <v>54</v>
      </c>
      <c r="P286" s="29" t="n">
        <v>42958</v>
      </c>
      <c r="Q286" s="29" t="n">
        <v>42965</v>
      </c>
      <c r="R286" s="28" t="n">
        <v>46</v>
      </c>
      <c r="S286" s="28" t="n">
        <f aca="false">IF(O286="Won",R286,IF(O286="Lost",0,N286))</f>
        <v>46</v>
      </c>
      <c r="T286" s="30" t="n">
        <f aca="false">IF(AND(P286&lt;&gt;"",Q286&lt;&gt;""),Q286-P286,"")</f>
        <v>7</v>
      </c>
      <c r="U286" s="30" t="str">
        <f aca="false">IF(AND(O286="Engaging",P286&lt;&gt;""),'Leia-me'!$B$5-P286,"")</f>
        <v/>
      </c>
      <c r="V286" s="25" t="str">
        <f aca="false">IF(O286&lt;&gt;"Engaging","",IF(U286&lt;='Leia-me'!$B$6,"Saudável",IF(U286&lt;='Leia-me'!$B$7,"Esfriando",IF(U286&lt;='Leia-me'!$B$8,"Última chance","Zumbi"))))</f>
        <v/>
      </c>
      <c r="W286" s="25" t="n">
        <f aca="false">IF(O286="Won",1,IF(O286="Lost",0,""))</f>
        <v>1</v>
      </c>
      <c r="Y286" s="25" t="str">
        <f aca="false">IF(E286="","Sim","")</f>
        <v/>
      </c>
    </row>
    <row r="287" customFormat="false" ht="15" hidden="false" customHeight="false" outlineLevel="0" collapsed="false">
      <c r="A287" s="25" t="s">
        <v>500</v>
      </c>
      <c r="B287" s="25" t="s">
        <v>67</v>
      </c>
      <c r="C287" s="25" t="s">
        <v>68</v>
      </c>
      <c r="D287" s="25" t="s">
        <v>69</v>
      </c>
      <c r="E287" s="25" t="s">
        <v>225</v>
      </c>
      <c r="F287" s="25" t="s">
        <v>211</v>
      </c>
      <c r="G287" s="26" t="n">
        <v>1376.8</v>
      </c>
      <c r="H287" s="27" t="n">
        <v>1165</v>
      </c>
      <c r="I287" s="25" t="s">
        <v>226</v>
      </c>
      <c r="K287" s="25" t="n">
        <v>1988</v>
      </c>
      <c r="L287" s="25" t="s">
        <v>148</v>
      </c>
      <c r="M287" s="25" t="s">
        <v>149</v>
      </c>
      <c r="N287" s="28" t="n">
        <v>55</v>
      </c>
      <c r="O287" s="25" t="s">
        <v>54</v>
      </c>
      <c r="P287" s="29" t="n">
        <v>42958</v>
      </c>
      <c r="Q287" s="29" t="n">
        <v>43046</v>
      </c>
      <c r="R287" s="28" t="n">
        <v>65</v>
      </c>
      <c r="S287" s="28" t="n">
        <f aca="false">IF(O287="Won",R287,IF(O287="Lost",0,N287))</f>
        <v>65</v>
      </c>
      <c r="T287" s="30" t="n">
        <f aca="false">IF(AND(P287&lt;&gt;"",Q287&lt;&gt;""),Q287-P287,"")</f>
        <v>88</v>
      </c>
      <c r="U287" s="30" t="str">
        <f aca="false">IF(AND(O287="Engaging",P287&lt;&gt;""),'Leia-me'!$B$5-P287,"")</f>
        <v/>
      </c>
      <c r="V287" s="25" t="str">
        <f aca="false">IF(O287&lt;&gt;"Engaging","",IF(U287&lt;='Leia-me'!$B$6,"Saudável",IF(U287&lt;='Leia-me'!$B$7,"Esfriando",IF(U287&lt;='Leia-me'!$B$8,"Última chance","Zumbi"))))</f>
        <v/>
      </c>
      <c r="W287" s="25" t="n">
        <f aca="false">IF(O287="Won",1,IF(O287="Lost",0,""))</f>
        <v>1</v>
      </c>
      <c r="Y287" s="25" t="str">
        <f aca="false">IF(E287="","Sim","")</f>
        <v/>
      </c>
    </row>
    <row r="288" customFormat="false" ht="15" hidden="false" customHeight="false" outlineLevel="0" collapsed="false">
      <c r="A288" s="25" t="s">
        <v>501</v>
      </c>
      <c r="B288" s="25" t="s">
        <v>67</v>
      </c>
      <c r="C288" s="25" t="s">
        <v>68</v>
      </c>
      <c r="D288" s="25" t="s">
        <v>69</v>
      </c>
      <c r="E288" s="25" t="s">
        <v>225</v>
      </c>
      <c r="F288" s="25" t="s">
        <v>211</v>
      </c>
      <c r="G288" s="26" t="n">
        <v>1376.8</v>
      </c>
      <c r="H288" s="27" t="n">
        <v>1165</v>
      </c>
      <c r="I288" s="25" t="s">
        <v>226</v>
      </c>
      <c r="K288" s="25" t="n">
        <v>1988</v>
      </c>
      <c r="L288" s="25" t="s">
        <v>148</v>
      </c>
      <c r="M288" s="25" t="s">
        <v>149</v>
      </c>
      <c r="N288" s="28" t="n">
        <v>55</v>
      </c>
      <c r="O288" s="25" t="s">
        <v>54</v>
      </c>
      <c r="P288" s="29" t="n">
        <v>42960</v>
      </c>
      <c r="Q288" s="29" t="n">
        <v>43041</v>
      </c>
      <c r="R288" s="28" t="n">
        <v>50</v>
      </c>
      <c r="S288" s="28" t="n">
        <f aca="false">IF(O288="Won",R288,IF(O288="Lost",0,N288))</f>
        <v>50</v>
      </c>
      <c r="T288" s="30" t="n">
        <f aca="false">IF(AND(P288&lt;&gt;"",Q288&lt;&gt;""),Q288-P288,"")</f>
        <v>81</v>
      </c>
      <c r="U288" s="30" t="str">
        <f aca="false">IF(AND(O288="Engaging",P288&lt;&gt;""),'Leia-me'!$B$5-P288,"")</f>
        <v/>
      </c>
      <c r="V288" s="25" t="str">
        <f aca="false">IF(O288&lt;&gt;"Engaging","",IF(U288&lt;='Leia-me'!$B$6,"Saudável",IF(U288&lt;='Leia-me'!$B$7,"Esfriando",IF(U288&lt;='Leia-me'!$B$8,"Última chance","Zumbi"))))</f>
        <v/>
      </c>
      <c r="W288" s="25" t="n">
        <f aca="false">IF(O288="Won",1,IF(O288="Lost",0,""))</f>
        <v>1</v>
      </c>
      <c r="Y288" s="25" t="str">
        <f aca="false">IF(E288="","Sim","")</f>
        <v/>
      </c>
    </row>
    <row r="289" customFormat="false" ht="15" hidden="false" customHeight="false" outlineLevel="0" collapsed="false">
      <c r="A289" s="25" t="s">
        <v>502</v>
      </c>
      <c r="B289" s="25" t="s">
        <v>67</v>
      </c>
      <c r="C289" s="25" t="s">
        <v>68</v>
      </c>
      <c r="D289" s="25" t="s">
        <v>69</v>
      </c>
      <c r="G289" s="31"/>
      <c r="H289" s="32"/>
      <c r="L289" s="25" t="s">
        <v>170</v>
      </c>
      <c r="M289" s="25" t="s">
        <v>171</v>
      </c>
      <c r="N289" s="28" t="n">
        <v>1096</v>
      </c>
      <c r="O289" s="25" t="s">
        <v>56</v>
      </c>
      <c r="P289" s="29" t="n">
        <v>42961</v>
      </c>
      <c r="Q289" s="33"/>
      <c r="R289" s="34"/>
      <c r="S289" s="28" t="n">
        <f aca="false">IF(O289="Won",R289,IF(O289="Lost",0,N289))</f>
        <v>1096</v>
      </c>
      <c r="T289" s="30" t="str">
        <f aca="false">IF(AND(P289&lt;&gt;"",Q289&lt;&gt;""),Q289-P289,"")</f>
        <v/>
      </c>
      <c r="U289" s="30" t="n">
        <f aca="false">IF(AND(O289="Engaging",P289&lt;&gt;""),'Leia-me'!$B$5-P289,"")</f>
        <v>139</v>
      </c>
      <c r="V289" s="25" t="str">
        <f aca="false">IF(O289&lt;&gt;"Engaging","",IF(U289&lt;='Leia-me'!$B$6,"Saudável",IF(U289&lt;='Leia-me'!$B$7,"Esfriando",IF(U289&lt;='Leia-me'!$B$8,"Última chance","Zumbi"))))</f>
        <v>Zumbi</v>
      </c>
      <c r="W289" s="25" t="str">
        <f aca="false">IF(O289="Won",1,IF(O289="Lost",0,""))</f>
        <v/>
      </c>
      <c r="Y289" s="25" t="str">
        <f aca="false">IF(E289="","Sim","")</f>
        <v>Sim</v>
      </c>
    </row>
    <row r="290" customFormat="false" ht="15" hidden="false" customHeight="false" outlineLevel="0" collapsed="false">
      <c r="A290" s="25" t="s">
        <v>503</v>
      </c>
      <c r="B290" s="25" t="s">
        <v>67</v>
      </c>
      <c r="C290" s="25" t="s">
        <v>68</v>
      </c>
      <c r="D290" s="25" t="s">
        <v>69</v>
      </c>
      <c r="E290" s="25" t="s">
        <v>151</v>
      </c>
      <c r="F290" s="25" t="s">
        <v>146</v>
      </c>
      <c r="G290" s="26" t="n">
        <v>587.34</v>
      </c>
      <c r="H290" s="27" t="n">
        <v>1356</v>
      </c>
      <c r="I290" s="25" t="s">
        <v>152</v>
      </c>
      <c r="K290" s="25" t="n">
        <v>2012</v>
      </c>
      <c r="L290" s="25" t="s">
        <v>178</v>
      </c>
      <c r="M290" s="25" t="s">
        <v>171</v>
      </c>
      <c r="N290" s="28" t="n">
        <v>5482</v>
      </c>
      <c r="O290" s="25" t="s">
        <v>56</v>
      </c>
      <c r="P290" s="29" t="n">
        <v>42961</v>
      </c>
      <c r="Q290" s="33"/>
      <c r="R290" s="34"/>
      <c r="S290" s="28" t="n">
        <f aca="false">IF(O290="Won",R290,IF(O290="Lost",0,N290))</f>
        <v>5482</v>
      </c>
      <c r="T290" s="30" t="str">
        <f aca="false">IF(AND(P290&lt;&gt;"",Q290&lt;&gt;""),Q290-P290,"")</f>
        <v/>
      </c>
      <c r="U290" s="30" t="n">
        <f aca="false">IF(AND(O290="Engaging",P290&lt;&gt;""),'Leia-me'!$B$5-P290,"")</f>
        <v>139</v>
      </c>
      <c r="V290" s="25" t="str">
        <f aca="false">IF(O290&lt;&gt;"Engaging","",IF(U290&lt;='Leia-me'!$B$6,"Saudável",IF(U290&lt;='Leia-me'!$B$7,"Esfriando",IF(U290&lt;='Leia-me'!$B$8,"Última chance","Zumbi"))))</f>
        <v>Zumbi</v>
      </c>
      <c r="W290" s="25" t="str">
        <f aca="false">IF(O290="Won",1,IF(O290="Lost",0,""))</f>
        <v/>
      </c>
      <c r="Y290" s="25" t="str">
        <f aca="false">IF(E290="","Sim","")</f>
        <v/>
      </c>
    </row>
    <row r="291" customFormat="false" ht="15" hidden="false" customHeight="false" outlineLevel="0" collapsed="false">
      <c r="A291" s="25" t="s">
        <v>504</v>
      </c>
      <c r="B291" s="25" t="s">
        <v>67</v>
      </c>
      <c r="C291" s="25" t="s">
        <v>68</v>
      </c>
      <c r="D291" s="25" t="s">
        <v>69</v>
      </c>
      <c r="G291" s="31"/>
      <c r="H291" s="32"/>
      <c r="L291" s="25" t="s">
        <v>148</v>
      </c>
      <c r="M291" s="25" t="s">
        <v>149</v>
      </c>
      <c r="N291" s="28" t="n">
        <v>55</v>
      </c>
      <c r="O291" s="25" t="s">
        <v>56</v>
      </c>
      <c r="P291" s="29" t="n">
        <v>42961</v>
      </c>
      <c r="Q291" s="33"/>
      <c r="R291" s="34"/>
      <c r="S291" s="28" t="n">
        <f aca="false">IF(O291="Won",R291,IF(O291="Lost",0,N291))</f>
        <v>55</v>
      </c>
      <c r="T291" s="30" t="str">
        <f aca="false">IF(AND(P291&lt;&gt;"",Q291&lt;&gt;""),Q291-P291,"")</f>
        <v/>
      </c>
      <c r="U291" s="30" t="n">
        <f aca="false">IF(AND(O291="Engaging",P291&lt;&gt;""),'Leia-me'!$B$5-P291,"")</f>
        <v>139</v>
      </c>
      <c r="V291" s="25" t="str">
        <f aca="false">IF(O291&lt;&gt;"Engaging","",IF(U291&lt;='Leia-me'!$B$6,"Saudável",IF(U291&lt;='Leia-me'!$B$7,"Esfriando",IF(U291&lt;='Leia-me'!$B$8,"Última chance","Zumbi"))))</f>
        <v>Zumbi</v>
      </c>
      <c r="W291" s="25" t="str">
        <f aca="false">IF(O291="Won",1,IF(O291="Lost",0,""))</f>
        <v/>
      </c>
      <c r="Y291" s="25" t="str">
        <f aca="false">IF(E291="","Sim","")</f>
        <v>Sim</v>
      </c>
    </row>
    <row r="292" customFormat="false" ht="15" hidden="false" customHeight="false" outlineLevel="0" collapsed="false">
      <c r="A292" s="25" t="s">
        <v>505</v>
      </c>
      <c r="B292" s="25" t="s">
        <v>67</v>
      </c>
      <c r="C292" s="25" t="s">
        <v>68</v>
      </c>
      <c r="D292" s="25" t="s">
        <v>69</v>
      </c>
      <c r="G292" s="31"/>
      <c r="H292" s="32"/>
      <c r="L292" s="25" t="s">
        <v>148</v>
      </c>
      <c r="M292" s="25" t="s">
        <v>149</v>
      </c>
      <c r="N292" s="28" t="n">
        <v>55</v>
      </c>
      <c r="O292" s="25" t="s">
        <v>56</v>
      </c>
      <c r="P292" s="29" t="n">
        <v>42961</v>
      </c>
      <c r="Q292" s="33"/>
      <c r="R292" s="34"/>
      <c r="S292" s="28" t="n">
        <f aca="false">IF(O292="Won",R292,IF(O292="Lost",0,N292))</f>
        <v>55</v>
      </c>
      <c r="T292" s="30" t="str">
        <f aca="false">IF(AND(P292&lt;&gt;"",Q292&lt;&gt;""),Q292-P292,"")</f>
        <v/>
      </c>
      <c r="U292" s="30" t="n">
        <f aca="false">IF(AND(O292="Engaging",P292&lt;&gt;""),'Leia-me'!$B$5-P292,"")</f>
        <v>139</v>
      </c>
      <c r="V292" s="25" t="str">
        <f aca="false">IF(O292&lt;&gt;"Engaging","",IF(U292&lt;='Leia-me'!$B$6,"Saudável",IF(U292&lt;='Leia-me'!$B$7,"Esfriando",IF(U292&lt;='Leia-me'!$B$8,"Última chance","Zumbi"))))</f>
        <v>Zumbi</v>
      </c>
      <c r="W292" s="25" t="str">
        <f aca="false">IF(O292="Won",1,IF(O292="Lost",0,""))</f>
        <v/>
      </c>
      <c r="Y292" s="25" t="str">
        <f aca="false">IF(E292="","Sim","")</f>
        <v>Sim</v>
      </c>
    </row>
    <row r="293" customFormat="false" ht="15" hidden="false" customHeight="false" outlineLevel="0" collapsed="false">
      <c r="A293" s="25" t="s">
        <v>506</v>
      </c>
      <c r="B293" s="25" t="s">
        <v>67</v>
      </c>
      <c r="C293" s="25" t="s">
        <v>68</v>
      </c>
      <c r="D293" s="25" t="s">
        <v>69</v>
      </c>
      <c r="E293" s="25" t="s">
        <v>169</v>
      </c>
      <c r="F293" s="25" t="s">
        <v>168</v>
      </c>
      <c r="G293" s="26" t="n">
        <v>2403.58</v>
      </c>
      <c r="H293" s="27" t="n">
        <v>8801</v>
      </c>
      <c r="I293" s="25" t="s">
        <v>147</v>
      </c>
      <c r="K293" s="25" t="n">
        <v>1986</v>
      </c>
      <c r="L293" s="25" t="s">
        <v>178</v>
      </c>
      <c r="M293" s="25" t="s">
        <v>171</v>
      </c>
      <c r="N293" s="28" t="n">
        <v>5482</v>
      </c>
      <c r="O293" s="25" t="s">
        <v>55</v>
      </c>
      <c r="P293" s="29" t="n">
        <v>42961</v>
      </c>
      <c r="Q293" s="29" t="n">
        <v>42967</v>
      </c>
      <c r="R293" s="28" t="n">
        <v>0</v>
      </c>
      <c r="S293" s="28" t="n">
        <f aca="false">IF(O293="Won",R293,IF(O293="Lost",0,N293))</f>
        <v>0</v>
      </c>
      <c r="T293" s="30" t="n">
        <f aca="false">IF(AND(P293&lt;&gt;"",Q293&lt;&gt;""),Q293-P293,"")</f>
        <v>6</v>
      </c>
      <c r="U293" s="30" t="str">
        <f aca="false">IF(AND(O293="Engaging",P293&lt;&gt;""),'Leia-me'!$B$5-P293,"")</f>
        <v/>
      </c>
      <c r="V293" s="25" t="str">
        <f aca="false">IF(O293&lt;&gt;"Engaging","",IF(U293&lt;='Leia-me'!$B$6,"Saudável",IF(U293&lt;='Leia-me'!$B$7,"Esfriando",IF(U293&lt;='Leia-me'!$B$8,"Última chance","Zumbi"))))</f>
        <v/>
      </c>
      <c r="W293" s="25" t="n">
        <f aca="false">IF(O293="Won",1,IF(O293="Lost",0,""))</f>
        <v>0</v>
      </c>
      <c r="Y293" s="25" t="str">
        <f aca="false">IF(E293="","Sim","")</f>
        <v/>
      </c>
    </row>
    <row r="294" customFormat="false" ht="15" hidden="false" customHeight="false" outlineLevel="0" collapsed="false">
      <c r="A294" s="25" t="s">
        <v>507</v>
      </c>
      <c r="B294" s="25" t="s">
        <v>67</v>
      </c>
      <c r="C294" s="25" t="s">
        <v>68</v>
      </c>
      <c r="D294" s="25" t="s">
        <v>69</v>
      </c>
      <c r="G294" s="31"/>
      <c r="H294" s="32"/>
      <c r="L294" s="25" t="s">
        <v>148</v>
      </c>
      <c r="M294" s="25" t="s">
        <v>149</v>
      </c>
      <c r="N294" s="28" t="n">
        <v>55</v>
      </c>
      <c r="O294" s="25" t="s">
        <v>56</v>
      </c>
      <c r="P294" s="29" t="n">
        <v>42962</v>
      </c>
      <c r="Q294" s="33"/>
      <c r="R294" s="34"/>
      <c r="S294" s="28" t="n">
        <f aca="false">IF(O294="Won",R294,IF(O294="Lost",0,N294))</f>
        <v>55</v>
      </c>
      <c r="T294" s="30" t="str">
        <f aca="false">IF(AND(P294&lt;&gt;"",Q294&lt;&gt;""),Q294-P294,"")</f>
        <v/>
      </c>
      <c r="U294" s="30" t="n">
        <f aca="false">IF(AND(O294="Engaging",P294&lt;&gt;""),'Leia-me'!$B$5-P294,"")</f>
        <v>138</v>
      </c>
      <c r="V294" s="25" t="str">
        <f aca="false">IF(O294&lt;&gt;"Engaging","",IF(U294&lt;='Leia-me'!$B$6,"Saudável",IF(U294&lt;='Leia-me'!$B$7,"Esfriando",IF(U294&lt;='Leia-me'!$B$8,"Última chance","Zumbi"))))</f>
        <v>Última chance</v>
      </c>
      <c r="W294" s="25" t="str">
        <f aca="false">IF(O294="Won",1,IF(O294="Lost",0,""))</f>
        <v/>
      </c>
      <c r="Y294" s="25" t="str">
        <f aca="false">IF(E294="","Sim","")</f>
        <v>Sim</v>
      </c>
    </row>
    <row r="295" customFormat="false" ht="15" hidden="false" customHeight="false" outlineLevel="0" collapsed="false">
      <c r="A295" s="25" t="s">
        <v>508</v>
      </c>
      <c r="B295" s="25" t="s">
        <v>67</v>
      </c>
      <c r="C295" s="25" t="s">
        <v>68</v>
      </c>
      <c r="D295" s="25" t="s">
        <v>69</v>
      </c>
      <c r="E295" s="25" t="s">
        <v>173</v>
      </c>
      <c r="F295" s="25" t="s">
        <v>146</v>
      </c>
      <c r="G295" s="26" t="n">
        <v>647.18</v>
      </c>
      <c r="H295" s="27" t="n">
        <v>1185</v>
      </c>
      <c r="I295" s="25" t="s">
        <v>174</v>
      </c>
      <c r="K295" s="25" t="n">
        <v>1986</v>
      </c>
      <c r="L295" s="25" t="s">
        <v>170</v>
      </c>
      <c r="M295" s="25" t="s">
        <v>171</v>
      </c>
      <c r="N295" s="28" t="n">
        <v>1096</v>
      </c>
      <c r="O295" s="25" t="s">
        <v>55</v>
      </c>
      <c r="P295" s="29" t="n">
        <v>42962</v>
      </c>
      <c r="Q295" s="29" t="n">
        <v>43005</v>
      </c>
      <c r="R295" s="28" t="n">
        <v>0</v>
      </c>
      <c r="S295" s="28" t="n">
        <f aca="false">IF(O295="Won",R295,IF(O295="Lost",0,N295))</f>
        <v>0</v>
      </c>
      <c r="T295" s="30" t="n">
        <f aca="false">IF(AND(P295&lt;&gt;"",Q295&lt;&gt;""),Q295-P295,"")</f>
        <v>43</v>
      </c>
      <c r="U295" s="30" t="str">
        <f aca="false">IF(AND(O295="Engaging",P295&lt;&gt;""),'Leia-me'!$B$5-P295,"")</f>
        <v/>
      </c>
      <c r="V295" s="25" t="str">
        <f aca="false">IF(O295&lt;&gt;"Engaging","",IF(U295&lt;='Leia-me'!$B$6,"Saudável",IF(U295&lt;='Leia-me'!$B$7,"Esfriando",IF(U295&lt;='Leia-me'!$B$8,"Última chance","Zumbi"))))</f>
        <v/>
      </c>
      <c r="W295" s="25" t="n">
        <f aca="false">IF(O295="Won",1,IF(O295="Lost",0,""))</f>
        <v>0</v>
      </c>
      <c r="Y295" s="25" t="str">
        <f aca="false">IF(E295="","Sim","")</f>
        <v/>
      </c>
    </row>
    <row r="296" customFormat="false" ht="15" hidden="false" customHeight="false" outlineLevel="0" collapsed="false">
      <c r="A296" s="25" t="s">
        <v>509</v>
      </c>
      <c r="B296" s="25" t="s">
        <v>67</v>
      </c>
      <c r="C296" s="25" t="s">
        <v>68</v>
      </c>
      <c r="D296" s="25" t="s">
        <v>69</v>
      </c>
      <c r="E296" s="25" t="s">
        <v>169</v>
      </c>
      <c r="F296" s="25" t="s">
        <v>168</v>
      </c>
      <c r="G296" s="26" t="n">
        <v>2403.58</v>
      </c>
      <c r="H296" s="27" t="n">
        <v>8801</v>
      </c>
      <c r="I296" s="25" t="s">
        <v>147</v>
      </c>
      <c r="K296" s="25" t="n">
        <v>1986</v>
      </c>
      <c r="L296" s="25" t="s">
        <v>178</v>
      </c>
      <c r="M296" s="25" t="s">
        <v>171</v>
      </c>
      <c r="N296" s="28" t="n">
        <v>5482</v>
      </c>
      <c r="O296" s="25" t="s">
        <v>55</v>
      </c>
      <c r="P296" s="29" t="n">
        <v>42962</v>
      </c>
      <c r="Q296" s="29" t="n">
        <v>43054</v>
      </c>
      <c r="R296" s="28" t="n">
        <v>0</v>
      </c>
      <c r="S296" s="28" t="n">
        <f aca="false">IF(O296="Won",R296,IF(O296="Lost",0,N296))</f>
        <v>0</v>
      </c>
      <c r="T296" s="30" t="n">
        <f aca="false">IF(AND(P296&lt;&gt;"",Q296&lt;&gt;""),Q296-P296,"")</f>
        <v>92</v>
      </c>
      <c r="U296" s="30" t="str">
        <f aca="false">IF(AND(O296="Engaging",P296&lt;&gt;""),'Leia-me'!$B$5-P296,"")</f>
        <v/>
      </c>
      <c r="V296" s="25" t="str">
        <f aca="false">IF(O296&lt;&gt;"Engaging","",IF(U296&lt;='Leia-me'!$B$6,"Saudável",IF(U296&lt;='Leia-me'!$B$7,"Esfriando",IF(U296&lt;='Leia-me'!$B$8,"Última chance","Zumbi"))))</f>
        <v/>
      </c>
      <c r="W296" s="25" t="n">
        <f aca="false">IF(O296="Won",1,IF(O296="Lost",0,""))</f>
        <v>0</v>
      </c>
      <c r="Y296" s="25" t="str">
        <f aca="false">IF(E296="","Sim","")</f>
        <v/>
      </c>
    </row>
    <row r="297" customFormat="false" ht="15" hidden="false" customHeight="false" outlineLevel="0" collapsed="false">
      <c r="A297" s="25" t="s">
        <v>510</v>
      </c>
      <c r="B297" s="25" t="s">
        <v>67</v>
      </c>
      <c r="C297" s="25" t="s">
        <v>68</v>
      </c>
      <c r="D297" s="25" t="s">
        <v>69</v>
      </c>
      <c r="E297" s="25" t="s">
        <v>240</v>
      </c>
      <c r="F297" s="25" t="s">
        <v>185</v>
      </c>
      <c r="G297" s="26" t="n">
        <v>1223.72</v>
      </c>
      <c r="H297" s="27" t="n">
        <v>2497</v>
      </c>
      <c r="I297" s="25" t="s">
        <v>241</v>
      </c>
      <c r="K297" s="25" t="n">
        <v>2000</v>
      </c>
      <c r="L297" s="25" t="s">
        <v>148</v>
      </c>
      <c r="M297" s="25" t="s">
        <v>149</v>
      </c>
      <c r="N297" s="28" t="n">
        <v>55</v>
      </c>
      <c r="O297" s="25" t="s">
        <v>54</v>
      </c>
      <c r="P297" s="29" t="n">
        <v>42962</v>
      </c>
      <c r="Q297" s="29" t="n">
        <v>43044</v>
      </c>
      <c r="R297" s="28" t="n">
        <v>57</v>
      </c>
      <c r="S297" s="28" t="n">
        <f aca="false">IF(O297="Won",R297,IF(O297="Lost",0,N297))</f>
        <v>57</v>
      </c>
      <c r="T297" s="30" t="n">
        <f aca="false">IF(AND(P297&lt;&gt;"",Q297&lt;&gt;""),Q297-P297,"")</f>
        <v>82</v>
      </c>
      <c r="U297" s="30" t="str">
        <f aca="false">IF(AND(O297="Engaging",P297&lt;&gt;""),'Leia-me'!$B$5-P297,"")</f>
        <v/>
      </c>
      <c r="V297" s="25" t="str">
        <f aca="false">IF(O297&lt;&gt;"Engaging","",IF(U297&lt;='Leia-me'!$B$6,"Saudável",IF(U297&lt;='Leia-me'!$B$7,"Esfriando",IF(U297&lt;='Leia-me'!$B$8,"Última chance","Zumbi"))))</f>
        <v/>
      </c>
      <c r="W297" s="25" t="n">
        <f aca="false">IF(O297="Won",1,IF(O297="Lost",0,""))</f>
        <v>1</v>
      </c>
      <c r="Y297" s="25" t="str">
        <f aca="false">IF(E297="","Sim","")</f>
        <v/>
      </c>
    </row>
    <row r="298" customFormat="false" ht="15" hidden="false" customHeight="false" outlineLevel="0" collapsed="false">
      <c r="A298" s="25" t="s">
        <v>511</v>
      </c>
      <c r="B298" s="25" t="s">
        <v>67</v>
      </c>
      <c r="C298" s="25" t="s">
        <v>68</v>
      </c>
      <c r="D298" s="25" t="s">
        <v>69</v>
      </c>
      <c r="E298" s="25" t="s">
        <v>162</v>
      </c>
      <c r="F298" s="25" t="s">
        <v>155</v>
      </c>
      <c r="G298" s="26" t="n">
        <v>5266.09</v>
      </c>
      <c r="H298" s="27" t="n">
        <v>8595</v>
      </c>
      <c r="I298" s="25" t="s">
        <v>147</v>
      </c>
      <c r="J298" s="25" t="s">
        <v>156</v>
      </c>
      <c r="K298" s="25" t="n">
        <v>1988</v>
      </c>
      <c r="L298" s="25" t="s">
        <v>148</v>
      </c>
      <c r="M298" s="25" t="s">
        <v>149</v>
      </c>
      <c r="N298" s="28" t="n">
        <v>55</v>
      </c>
      <c r="O298" s="25" t="s">
        <v>54</v>
      </c>
      <c r="P298" s="29" t="n">
        <v>42963</v>
      </c>
      <c r="Q298" s="29" t="n">
        <v>42976</v>
      </c>
      <c r="R298" s="28" t="n">
        <v>53</v>
      </c>
      <c r="S298" s="28" t="n">
        <f aca="false">IF(O298="Won",R298,IF(O298="Lost",0,N298))</f>
        <v>53</v>
      </c>
      <c r="T298" s="30" t="n">
        <f aca="false">IF(AND(P298&lt;&gt;"",Q298&lt;&gt;""),Q298-P298,"")</f>
        <v>13</v>
      </c>
      <c r="U298" s="30" t="str">
        <f aca="false">IF(AND(O298="Engaging",P298&lt;&gt;""),'Leia-me'!$B$5-P298,"")</f>
        <v/>
      </c>
      <c r="V298" s="25" t="str">
        <f aca="false">IF(O298&lt;&gt;"Engaging","",IF(U298&lt;='Leia-me'!$B$6,"Saudável",IF(U298&lt;='Leia-me'!$B$7,"Esfriando",IF(U298&lt;='Leia-me'!$B$8,"Última chance","Zumbi"))))</f>
        <v/>
      </c>
      <c r="W298" s="25" t="n">
        <f aca="false">IF(O298="Won",1,IF(O298="Lost",0,""))</f>
        <v>1</v>
      </c>
      <c r="Y298" s="25" t="str">
        <f aca="false">IF(E298="","Sim","")</f>
        <v/>
      </c>
    </row>
    <row r="299" customFormat="false" ht="15" hidden="false" customHeight="false" outlineLevel="0" collapsed="false">
      <c r="A299" s="25" t="s">
        <v>512</v>
      </c>
      <c r="B299" s="25" t="s">
        <v>67</v>
      </c>
      <c r="C299" s="25" t="s">
        <v>68</v>
      </c>
      <c r="D299" s="25" t="s">
        <v>69</v>
      </c>
      <c r="E299" s="25" t="s">
        <v>195</v>
      </c>
      <c r="F299" s="25" t="s">
        <v>185</v>
      </c>
      <c r="G299" s="26" t="n">
        <v>8170.38</v>
      </c>
      <c r="H299" s="27" t="n">
        <v>16499</v>
      </c>
      <c r="I299" s="25" t="s">
        <v>196</v>
      </c>
      <c r="K299" s="25" t="n">
        <v>1997</v>
      </c>
      <c r="L299" s="25" t="s">
        <v>178</v>
      </c>
      <c r="M299" s="25" t="s">
        <v>171</v>
      </c>
      <c r="N299" s="28" t="n">
        <v>5482</v>
      </c>
      <c r="O299" s="25" t="s">
        <v>54</v>
      </c>
      <c r="P299" s="29" t="n">
        <v>42964</v>
      </c>
      <c r="Q299" s="29" t="n">
        <v>43061</v>
      </c>
      <c r="R299" s="28" t="n">
        <v>5468</v>
      </c>
      <c r="S299" s="28" t="n">
        <f aca="false">IF(O299="Won",R299,IF(O299="Lost",0,N299))</f>
        <v>5468</v>
      </c>
      <c r="T299" s="30" t="n">
        <f aca="false">IF(AND(P299&lt;&gt;"",Q299&lt;&gt;""),Q299-P299,"")</f>
        <v>97</v>
      </c>
      <c r="U299" s="30" t="str">
        <f aca="false">IF(AND(O299="Engaging",P299&lt;&gt;""),'Leia-me'!$B$5-P299,"")</f>
        <v/>
      </c>
      <c r="V299" s="25" t="str">
        <f aca="false">IF(O299&lt;&gt;"Engaging","",IF(U299&lt;='Leia-me'!$B$6,"Saudável",IF(U299&lt;='Leia-me'!$B$7,"Esfriando",IF(U299&lt;='Leia-me'!$B$8,"Última chance","Zumbi"))))</f>
        <v/>
      </c>
      <c r="W299" s="25" t="n">
        <f aca="false">IF(O299="Won",1,IF(O299="Lost",0,""))</f>
        <v>1</v>
      </c>
      <c r="Y299" s="25" t="str">
        <f aca="false">IF(E299="","Sim","")</f>
        <v/>
      </c>
    </row>
    <row r="300" customFormat="false" ht="15" hidden="false" customHeight="false" outlineLevel="0" collapsed="false">
      <c r="A300" s="25" t="s">
        <v>513</v>
      </c>
      <c r="B300" s="25" t="s">
        <v>67</v>
      </c>
      <c r="C300" s="25" t="s">
        <v>68</v>
      </c>
      <c r="D300" s="25" t="s">
        <v>69</v>
      </c>
      <c r="E300" s="25" t="s">
        <v>164</v>
      </c>
      <c r="F300" s="25" t="s">
        <v>165</v>
      </c>
      <c r="G300" s="26" t="n">
        <v>217.87</v>
      </c>
      <c r="H300" s="27" t="n">
        <v>551</v>
      </c>
      <c r="I300" s="25" t="s">
        <v>147</v>
      </c>
      <c r="K300" s="25" t="n">
        <v>1998</v>
      </c>
      <c r="L300" s="25" t="s">
        <v>148</v>
      </c>
      <c r="M300" s="25" t="s">
        <v>149</v>
      </c>
      <c r="N300" s="28" t="n">
        <v>55</v>
      </c>
      <c r="O300" s="25" t="s">
        <v>54</v>
      </c>
      <c r="P300" s="29" t="n">
        <v>42968</v>
      </c>
      <c r="Q300" s="29" t="n">
        <v>43042</v>
      </c>
      <c r="R300" s="28" t="n">
        <v>54</v>
      </c>
      <c r="S300" s="28" t="n">
        <f aca="false">IF(O300="Won",R300,IF(O300="Lost",0,N300))</f>
        <v>54</v>
      </c>
      <c r="T300" s="30" t="n">
        <f aca="false">IF(AND(P300&lt;&gt;"",Q300&lt;&gt;""),Q300-P300,"")</f>
        <v>74</v>
      </c>
      <c r="U300" s="30" t="str">
        <f aca="false">IF(AND(O300="Engaging",P300&lt;&gt;""),'Leia-me'!$B$5-P300,"")</f>
        <v/>
      </c>
      <c r="V300" s="25" t="str">
        <f aca="false">IF(O300&lt;&gt;"Engaging","",IF(U300&lt;='Leia-me'!$B$6,"Saudável",IF(U300&lt;='Leia-me'!$B$7,"Esfriando",IF(U300&lt;='Leia-me'!$B$8,"Última chance","Zumbi"))))</f>
        <v/>
      </c>
      <c r="W300" s="25" t="n">
        <f aca="false">IF(O300="Won",1,IF(O300="Lost",0,""))</f>
        <v>1</v>
      </c>
      <c r="Y300" s="25" t="str">
        <f aca="false">IF(E300="","Sim","")</f>
        <v/>
      </c>
    </row>
    <row r="301" customFormat="false" ht="15" hidden="false" customHeight="false" outlineLevel="0" collapsed="false">
      <c r="A301" s="25" t="s">
        <v>514</v>
      </c>
      <c r="B301" s="25" t="s">
        <v>67</v>
      </c>
      <c r="C301" s="25" t="s">
        <v>68</v>
      </c>
      <c r="D301" s="25" t="s">
        <v>69</v>
      </c>
      <c r="E301" s="25" t="s">
        <v>198</v>
      </c>
      <c r="F301" s="25" t="s">
        <v>177</v>
      </c>
      <c r="G301" s="26" t="n">
        <v>2819.5</v>
      </c>
      <c r="H301" s="27" t="n">
        <v>7227</v>
      </c>
      <c r="I301" s="25" t="s">
        <v>147</v>
      </c>
      <c r="J301" s="25" t="s">
        <v>199</v>
      </c>
      <c r="K301" s="25" t="n">
        <v>1991</v>
      </c>
      <c r="L301" s="25" t="s">
        <v>160</v>
      </c>
      <c r="M301" s="25" t="s">
        <v>149</v>
      </c>
      <c r="N301" s="28" t="n">
        <v>3393</v>
      </c>
      <c r="O301" s="25" t="s">
        <v>55</v>
      </c>
      <c r="P301" s="29" t="n">
        <v>42970</v>
      </c>
      <c r="Q301" s="29" t="n">
        <v>43047</v>
      </c>
      <c r="R301" s="28" t="n">
        <v>0</v>
      </c>
      <c r="S301" s="28" t="n">
        <f aca="false">IF(O301="Won",R301,IF(O301="Lost",0,N301))</f>
        <v>0</v>
      </c>
      <c r="T301" s="30" t="n">
        <f aca="false">IF(AND(P301&lt;&gt;"",Q301&lt;&gt;""),Q301-P301,"")</f>
        <v>77</v>
      </c>
      <c r="U301" s="30" t="str">
        <f aca="false">IF(AND(O301="Engaging",P301&lt;&gt;""),'Leia-me'!$B$5-P301,"")</f>
        <v/>
      </c>
      <c r="V301" s="25" t="str">
        <f aca="false">IF(O301&lt;&gt;"Engaging","",IF(U301&lt;='Leia-me'!$B$6,"Saudável",IF(U301&lt;='Leia-me'!$B$7,"Esfriando",IF(U301&lt;='Leia-me'!$B$8,"Última chance","Zumbi"))))</f>
        <v/>
      </c>
      <c r="W301" s="25" t="n">
        <f aca="false">IF(O301="Won",1,IF(O301="Lost",0,""))</f>
        <v>0</v>
      </c>
      <c r="Y301" s="25" t="str">
        <f aca="false">IF(E301="","Sim","")</f>
        <v/>
      </c>
    </row>
    <row r="302" customFormat="false" ht="15" hidden="false" customHeight="false" outlineLevel="0" collapsed="false">
      <c r="A302" s="25" t="s">
        <v>515</v>
      </c>
      <c r="B302" s="25" t="s">
        <v>67</v>
      </c>
      <c r="C302" s="25" t="s">
        <v>68</v>
      </c>
      <c r="D302" s="25" t="s">
        <v>69</v>
      </c>
      <c r="E302" s="25" t="s">
        <v>218</v>
      </c>
      <c r="F302" s="25" t="s">
        <v>146</v>
      </c>
      <c r="G302" s="26" t="n">
        <v>4.54</v>
      </c>
      <c r="H302" s="27" t="n">
        <v>9</v>
      </c>
      <c r="I302" s="25" t="s">
        <v>147</v>
      </c>
      <c r="K302" s="25" t="n">
        <v>2017</v>
      </c>
      <c r="L302" s="25" t="s">
        <v>148</v>
      </c>
      <c r="M302" s="25" t="s">
        <v>149</v>
      </c>
      <c r="N302" s="28" t="n">
        <v>55</v>
      </c>
      <c r="O302" s="25" t="s">
        <v>54</v>
      </c>
      <c r="P302" s="29" t="n">
        <v>42970</v>
      </c>
      <c r="Q302" s="29" t="n">
        <v>43053</v>
      </c>
      <c r="R302" s="28" t="n">
        <v>58</v>
      </c>
      <c r="S302" s="28" t="n">
        <f aca="false">IF(O302="Won",R302,IF(O302="Lost",0,N302))</f>
        <v>58</v>
      </c>
      <c r="T302" s="30" t="n">
        <f aca="false">IF(AND(P302&lt;&gt;"",Q302&lt;&gt;""),Q302-P302,"")</f>
        <v>83</v>
      </c>
      <c r="U302" s="30" t="str">
        <f aca="false">IF(AND(O302="Engaging",P302&lt;&gt;""),'Leia-me'!$B$5-P302,"")</f>
        <v/>
      </c>
      <c r="V302" s="25" t="str">
        <f aca="false">IF(O302&lt;&gt;"Engaging","",IF(U302&lt;='Leia-me'!$B$6,"Saudável",IF(U302&lt;='Leia-me'!$B$7,"Esfriando",IF(U302&lt;='Leia-me'!$B$8,"Última chance","Zumbi"))))</f>
        <v/>
      </c>
      <c r="W302" s="25" t="n">
        <f aca="false">IF(O302="Won",1,IF(O302="Lost",0,""))</f>
        <v>1</v>
      </c>
      <c r="Y302" s="25" t="str">
        <f aca="false">IF(E302="","Sim","")</f>
        <v/>
      </c>
    </row>
    <row r="303" customFormat="false" ht="15" hidden="false" customHeight="false" outlineLevel="0" collapsed="false">
      <c r="A303" s="25" t="s">
        <v>516</v>
      </c>
      <c r="B303" s="25" t="s">
        <v>67</v>
      </c>
      <c r="C303" s="25" t="s">
        <v>68</v>
      </c>
      <c r="D303" s="25" t="s">
        <v>69</v>
      </c>
      <c r="E303" s="25" t="s">
        <v>176</v>
      </c>
      <c r="F303" s="25" t="s">
        <v>177</v>
      </c>
      <c r="G303" s="26" t="n">
        <v>1698.2</v>
      </c>
      <c r="H303" s="27" t="n">
        <v>3798</v>
      </c>
      <c r="I303" s="25" t="s">
        <v>147</v>
      </c>
      <c r="K303" s="25" t="n">
        <v>1987</v>
      </c>
      <c r="L303" s="25" t="s">
        <v>148</v>
      </c>
      <c r="M303" s="25" t="s">
        <v>149</v>
      </c>
      <c r="N303" s="28" t="n">
        <v>55</v>
      </c>
      <c r="O303" s="25" t="s">
        <v>54</v>
      </c>
      <c r="P303" s="29" t="n">
        <v>42972</v>
      </c>
      <c r="Q303" s="29" t="n">
        <v>43042</v>
      </c>
      <c r="R303" s="28" t="n">
        <v>67</v>
      </c>
      <c r="S303" s="28" t="n">
        <f aca="false">IF(O303="Won",R303,IF(O303="Lost",0,N303))</f>
        <v>67</v>
      </c>
      <c r="T303" s="30" t="n">
        <f aca="false">IF(AND(P303&lt;&gt;"",Q303&lt;&gt;""),Q303-P303,"")</f>
        <v>70</v>
      </c>
      <c r="U303" s="30" t="str">
        <f aca="false">IF(AND(O303="Engaging",P303&lt;&gt;""),'Leia-me'!$B$5-P303,"")</f>
        <v/>
      </c>
      <c r="V303" s="25" t="str">
        <f aca="false">IF(O303&lt;&gt;"Engaging","",IF(U303&lt;='Leia-me'!$B$6,"Saudável",IF(U303&lt;='Leia-me'!$B$7,"Esfriando",IF(U303&lt;='Leia-me'!$B$8,"Última chance","Zumbi"))))</f>
        <v/>
      </c>
      <c r="W303" s="25" t="n">
        <f aca="false">IF(O303="Won",1,IF(O303="Lost",0,""))</f>
        <v>1</v>
      </c>
      <c r="Y303" s="25" t="str">
        <f aca="false">IF(E303="","Sim","")</f>
        <v/>
      </c>
    </row>
    <row r="304" customFormat="false" ht="15" hidden="false" customHeight="false" outlineLevel="0" collapsed="false">
      <c r="A304" s="25" t="s">
        <v>517</v>
      </c>
      <c r="B304" s="25" t="s">
        <v>67</v>
      </c>
      <c r="C304" s="25" t="s">
        <v>68</v>
      </c>
      <c r="D304" s="25" t="s">
        <v>69</v>
      </c>
      <c r="E304" s="25" t="s">
        <v>151</v>
      </c>
      <c r="F304" s="25" t="s">
        <v>146</v>
      </c>
      <c r="G304" s="26" t="n">
        <v>587.34</v>
      </c>
      <c r="H304" s="27" t="n">
        <v>1356</v>
      </c>
      <c r="I304" s="25" t="s">
        <v>152</v>
      </c>
      <c r="K304" s="25" t="n">
        <v>2012</v>
      </c>
      <c r="L304" s="25" t="s">
        <v>178</v>
      </c>
      <c r="M304" s="25" t="s">
        <v>171</v>
      </c>
      <c r="N304" s="28" t="n">
        <v>5482</v>
      </c>
      <c r="O304" s="25" t="s">
        <v>54</v>
      </c>
      <c r="P304" s="29" t="n">
        <v>42973</v>
      </c>
      <c r="Q304" s="29" t="n">
        <v>43041</v>
      </c>
      <c r="R304" s="28" t="n">
        <v>6659</v>
      </c>
      <c r="S304" s="28" t="n">
        <f aca="false">IF(O304="Won",R304,IF(O304="Lost",0,N304))</f>
        <v>6659</v>
      </c>
      <c r="T304" s="30" t="n">
        <f aca="false">IF(AND(P304&lt;&gt;"",Q304&lt;&gt;""),Q304-P304,"")</f>
        <v>68</v>
      </c>
      <c r="U304" s="30" t="str">
        <f aca="false">IF(AND(O304="Engaging",P304&lt;&gt;""),'Leia-me'!$B$5-P304,"")</f>
        <v/>
      </c>
      <c r="V304" s="25" t="str">
        <f aca="false">IF(O304&lt;&gt;"Engaging","",IF(U304&lt;='Leia-me'!$B$6,"Saudável",IF(U304&lt;='Leia-me'!$B$7,"Esfriando",IF(U304&lt;='Leia-me'!$B$8,"Última chance","Zumbi"))))</f>
        <v/>
      </c>
      <c r="W304" s="25" t="n">
        <f aca="false">IF(O304="Won",1,IF(O304="Lost",0,""))</f>
        <v>1</v>
      </c>
      <c r="Y304" s="25" t="str">
        <f aca="false">IF(E304="","Sim","")</f>
        <v/>
      </c>
    </row>
    <row r="305" customFormat="false" ht="15" hidden="false" customHeight="false" outlineLevel="0" collapsed="false">
      <c r="A305" s="25" t="s">
        <v>518</v>
      </c>
      <c r="B305" s="25" t="s">
        <v>67</v>
      </c>
      <c r="C305" s="25" t="s">
        <v>68</v>
      </c>
      <c r="D305" s="25" t="s">
        <v>69</v>
      </c>
      <c r="E305" s="25" t="s">
        <v>210</v>
      </c>
      <c r="F305" s="25" t="s">
        <v>211</v>
      </c>
      <c r="G305" s="26" t="n">
        <v>718.62</v>
      </c>
      <c r="H305" s="27" t="n">
        <v>2448</v>
      </c>
      <c r="I305" s="25" t="s">
        <v>147</v>
      </c>
      <c r="K305" s="25" t="n">
        <v>2001</v>
      </c>
      <c r="L305" s="25" t="s">
        <v>186</v>
      </c>
      <c r="M305" s="25" t="s">
        <v>171</v>
      </c>
      <c r="N305" s="28" t="n">
        <v>550</v>
      </c>
      <c r="O305" s="25" t="s">
        <v>54</v>
      </c>
      <c r="P305" s="29" t="n">
        <v>42974</v>
      </c>
      <c r="Q305" s="29" t="n">
        <v>42983</v>
      </c>
      <c r="R305" s="28" t="n">
        <v>597</v>
      </c>
      <c r="S305" s="28" t="n">
        <f aca="false">IF(O305="Won",R305,IF(O305="Lost",0,N305))</f>
        <v>597</v>
      </c>
      <c r="T305" s="30" t="n">
        <f aca="false">IF(AND(P305&lt;&gt;"",Q305&lt;&gt;""),Q305-P305,"")</f>
        <v>9</v>
      </c>
      <c r="U305" s="30" t="str">
        <f aca="false">IF(AND(O305="Engaging",P305&lt;&gt;""),'Leia-me'!$B$5-P305,"")</f>
        <v/>
      </c>
      <c r="V305" s="25" t="str">
        <f aca="false">IF(O305&lt;&gt;"Engaging","",IF(U305&lt;='Leia-me'!$B$6,"Saudável",IF(U305&lt;='Leia-me'!$B$7,"Esfriando",IF(U305&lt;='Leia-me'!$B$8,"Última chance","Zumbi"))))</f>
        <v/>
      </c>
      <c r="W305" s="25" t="n">
        <f aca="false">IF(O305="Won",1,IF(O305="Lost",0,""))</f>
        <v>1</v>
      </c>
      <c r="Y305" s="25" t="str">
        <f aca="false">IF(E305="","Sim","")</f>
        <v/>
      </c>
    </row>
    <row r="306" customFormat="false" ht="15" hidden="false" customHeight="false" outlineLevel="0" collapsed="false">
      <c r="A306" s="25" t="s">
        <v>519</v>
      </c>
      <c r="B306" s="25" t="s">
        <v>67</v>
      </c>
      <c r="C306" s="25" t="s">
        <v>68</v>
      </c>
      <c r="D306" s="25" t="s">
        <v>69</v>
      </c>
      <c r="E306" s="25" t="s">
        <v>218</v>
      </c>
      <c r="F306" s="25" t="s">
        <v>146</v>
      </c>
      <c r="G306" s="26" t="n">
        <v>4.54</v>
      </c>
      <c r="H306" s="27" t="n">
        <v>9</v>
      </c>
      <c r="I306" s="25" t="s">
        <v>147</v>
      </c>
      <c r="K306" s="25" t="n">
        <v>2017</v>
      </c>
      <c r="L306" s="25" t="s">
        <v>148</v>
      </c>
      <c r="M306" s="25" t="s">
        <v>149</v>
      </c>
      <c r="N306" s="28" t="n">
        <v>55</v>
      </c>
      <c r="O306" s="25" t="s">
        <v>54</v>
      </c>
      <c r="P306" s="29" t="n">
        <v>42974</v>
      </c>
      <c r="Q306" s="29" t="n">
        <v>43053</v>
      </c>
      <c r="R306" s="28" t="n">
        <v>53</v>
      </c>
      <c r="S306" s="28" t="n">
        <f aca="false">IF(O306="Won",R306,IF(O306="Lost",0,N306))</f>
        <v>53</v>
      </c>
      <c r="T306" s="30" t="n">
        <f aca="false">IF(AND(P306&lt;&gt;"",Q306&lt;&gt;""),Q306-P306,"")</f>
        <v>79</v>
      </c>
      <c r="U306" s="30" t="str">
        <f aca="false">IF(AND(O306="Engaging",P306&lt;&gt;""),'Leia-me'!$B$5-P306,"")</f>
        <v/>
      </c>
      <c r="V306" s="25" t="str">
        <f aca="false">IF(O306&lt;&gt;"Engaging","",IF(U306&lt;='Leia-me'!$B$6,"Saudável",IF(U306&lt;='Leia-me'!$B$7,"Esfriando",IF(U306&lt;='Leia-me'!$B$8,"Última chance","Zumbi"))))</f>
        <v/>
      </c>
      <c r="W306" s="25" t="n">
        <f aca="false">IF(O306="Won",1,IF(O306="Lost",0,""))</f>
        <v>1</v>
      </c>
      <c r="Y306" s="25" t="str">
        <f aca="false">IF(E306="","Sim","")</f>
        <v/>
      </c>
    </row>
    <row r="307" customFormat="false" ht="15" hidden="false" customHeight="false" outlineLevel="0" collapsed="false">
      <c r="A307" s="25" t="s">
        <v>520</v>
      </c>
      <c r="B307" s="25" t="s">
        <v>67</v>
      </c>
      <c r="C307" s="25" t="s">
        <v>68</v>
      </c>
      <c r="D307" s="25" t="s">
        <v>69</v>
      </c>
      <c r="E307" s="25" t="s">
        <v>237</v>
      </c>
      <c r="F307" s="25" t="s">
        <v>192</v>
      </c>
      <c r="G307" s="26" t="n">
        <v>4618</v>
      </c>
      <c r="H307" s="27" t="n">
        <v>10083</v>
      </c>
      <c r="I307" s="25" t="s">
        <v>147</v>
      </c>
      <c r="K307" s="25" t="n">
        <v>1982</v>
      </c>
      <c r="L307" s="25" t="s">
        <v>148</v>
      </c>
      <c r="M307" s="25" t="s">
        <v>149</v>
      </c>
      <c r="N307" s="28" t="n">
        <v>55</v>
      </c>
      <c r="O307" s="25" t="s">
        <v>54</v>
      </c>
      <c r="P307" s="29" t="n">
        <v>42974</v>
      </c>
      <c r="Q307" s="29" t="n">
        <v>42991</v>
      </c>
      <c r="R307" s="28" t="n">
        <v>59</v>
      </c>
      <c r="S307" s="28" t="n">
        <f aca="false">IF(O307="Won",R307,IF(O307="Lost",0,N307))</f>
        <v>59</v>
      </c>
      <c r="T307" s="30" t="n">
        <f aca="false">IF(AND(P307&lt;&gt;"",Q307&lt;&gt;""),Q307-P307,"")</f>
        <v>17</v>
      </c>
      <c r="U307" s="30" t="str">
        <f aca="false">IF(AND(O307="Engaging",P307&lt;&gt;""),'Leia-me'!$B$5-P307,"")</f>
        <v/>
      </c>
      <c r="V307" s="25" t="str">
        <f aca="false">IF(O307&lt;&gt;"Engaging","",IF(U307&lt;='Leia-me'!$B$6,"Saudável",IF(U307&lt;='Leia-me'!$B$7,"Esfriando",IF(U307&lt;='Leia-me'!$B$8,"Última chance","Zumbi"))))</f>
        <v/>
      </c>
      <c r="W307" s="25" t="n">
        <f aca="false">IF(O307="Won",1,IF(O307="Lost",0,""))</f>
        <v>1</v>
      </c>
      <c r="Y307" s="25" t="str">
        <f aca="false">IF(E307="","Sim","")</f>
        <v/>
      </c>
    </row>
    <row r="308" customFormat="false" ht="15" hidden="false" customHeight="false" outlineLevel="0" collapsed="false">
      <c r="A308" s="25" t="s">
        <v>521</v>
      </c>
      <c r="B308" s="25" t="s">
        <v>67</v>
      </c>
      <c r="C308" s="25" t="s">
        <v>68</v>
      </c>
      <c r="D308" s="25" t="s">
        <v>69</v>
      </c>
      <c r="E308" s="25" t="s">
        <v>225</v>
      </c>
      <c r="F308" s="25" t="s">
        <v>211</v>
      </c>
      <c r="G308" s="26" t="n">
        <v>1376.8</v>
      </c>
      <c r="H308" s="27" t="n">
        <v>1165</v>
      </c>
      <c r="I308" s="25" t="s">
        <v>226</v>
      </c>
      <c r="K308" s="25" t="n">
        <v>1988</v>
      </c>
      <c r="L308" s="25" t="s">
        <v>170</v>
      </c>
      <c r="M308" s="25" t="s">
        <v>171</v>
      </c>
      <c r="N308" s="28" t="n">
        <v>1096</v>
      </c>
      <c r="O308" s="25" t="s">
        <v>55</v>
      </c>
      <c r="P308" s="29" t="n">
        <v>42976</v>
      </c>
      <c r="Q308" s="29" t="n">
        <v>42983</v>
      </c>
      <c r="R308" s="28" t="n">
        <v>0</v>
      </c>
      <c r="S308" s="28" t="n">
        <f aca="false">IF(O308="Won",R308,IF(O308="Lost",0,N308))</f>
        <v>0</v>
      </c>
      <c r="T308" s="30" t="n">
        <f aca="false">IF(AND(P308&lt;&gt;"",Q308&lt;&gt;""),Q308-P308,"")</f>
        <v>7</v>
      </c>
      <c r="U308" s="30" t="str">
        <f aca="false">IF(AND(O308="Engaging",P308&lt;&gt;""),'Leia-me'!$B$5-P308,"")</f>
        <v/>
      </c>
      <c r="V308" s="25" t="str">
        <f aca="false">IF(O308&lt;&gt;"Engaging","",IF(U308&lt;='Leia-me'!$B$6,"Saudável",IF(U308&lt;='Leia-me'!$B$7,"Esfriando",IF(U308&lt;='Leia-me'!$B$8,"Última chance","Zumbi"))))</f>
        <v/>
      </c>
      <c r="W308" s="25" t="n">
        <f aca="false">IF(O308="Won",1,IF(O308="Lost",0,""))</f>
        <v>0</v>
      </c>
      <c r="Y308" s="25" t="str">
        <f aca="false">IF(E308="","Sim","")</f>
        <v/>
      </c>
    </row>
    <row r="309" customFormat="false" ht="15" hidden="false" customHeight="false" outlineLevel="0" collapsed="false">
      <c r="A309" s="25" t="s">
        <v>522</v>
      </c>
      <c r="B309" s="25" t="s">
        <v>67</v>
      </c>
      <c r="C309" s="25" t="s">
        <v>68</v>
      </c>
      <c r="D309" s="25" t="s">
        <v>69</v>
      </c>
      <c r="E309" s="25" t="s">
        <v>154</v>
      </c>
      <c r="F309" s="25" t="s">
        <v>155</v>
      </c>
      <c r="G309" s="26" t="n">
        <v>86.68</v>
      </c>
      <c r="H309" s="27" t="n">
        <v>187</v>
      </c>
      <c r="I309" s="25" t="s">
        <v>147</v>
      </c>
      <c r="J309" s="25" t="s">
        <v>156</v>
      </c>
      <c r="K309" s="25" t="n">
        <v>2007</v>
      </c>
      <c r="L309" s="25" t="s">
        <v>148</v>
      </c>
      <c r="M309" s="25" t="s">
        <v>149</v>
      </c>
      <c r="N309" s="28" t="n">
        <v>55</v>
      </c>
      <c r="O309" s="25" t="s">
        <v>54</v>
      </c>
      <c r="P309" s="29" t="n">
        <v>42976</v>
      </c>
      <c r="Q309" s="29" t="n">
        <v>43072</v>
      </c>
      <c r="R309" s="28" t="n">
        <v>44</v>
      </c>
      <c r="S309" s="28" t="n">
        <f aca="false">IF(O309="Won",R309,IF(O309="Lost",0,N309))</f>
        <v>44</v>
      </c>
      <c r="T309" s="30" t="n">
        <f aca="false">IF(AND(P309&lt;&gt;"",Q309&lt;&gt;""),Q309-P309,"")</f>
        <v>96</v>
      </c>
      <c r="U309" s="30" t="str">
        <f aca="false">IF(AND(O309="Engaging",P309&lt;&gt;""),'Leia-me'!$B$5-P309,"")</f>
        <v/>
      </c>
      <c r="V309" s="25" t="str">
        <f aca="false">IF(O309&lt;&gt;"Engaging","",IF(U309&lt;='Leia-me'!$B$6,"Saudável",IF(U309&lt;='Leia-me'!$B$7,"Esfriando",IF(U309&lt;='Leia-me'!$B$8,"Última chance","Zumbi"))))</f>
        <v/>
      </c>
      <c r="W309" s="25" t="n">
        <f aca="false">IF(O309="Won",1,IF(O309="Lost",0,""))</f>
        <v>1</v>
      </c>
      <c r="Y309" s="25" t="str">
        <f aca="false">IF(E309="","Sim","")</f>
        <v/>
      </c>
    </row>
    <row r="310" customFormat="false" ht="15" hidden="false" customHeight="false" outlineLevel="0" collapsed="false">
      <c r="A310" s="25" t="s">
        <v>523</v>
      </c>
      <c r="B310" s="25" t="s">
        <v>67</v>
      </c>
      <c r="C310" s="25" t="s">
        <v>68</v>
      </c>
      <c r="D310" s="25" t="s">
        <v>69</v>
      </c>
      <c r="E310" s="25" t="s">
        <v>198</v>
      </c>
      <c r="F310" s="25" t="s">
        <v>177</v>
      </c>
      <c r="G310" s="26" t="n">
        <v>2819.5</v>
      </c>
      <c r="H310" s="27" t="n">
        <v>7227</v>
      </c>
      <c r="I310" s="25" t="s">
        <v>147</v>
      </c>
      <c r="J310" s="25" t="s">
        <v>199</v>
      </c>
      <c r="K310" s="25" t="n">
        <v>1991</v>
      </c>
      <c r="L310" s="25" t="s">
        <v>148</v>
      </c>
      <c r="M310" s="25" t="s">
        <v>149</v>
      </c>
      <c r="N310" s="28" t="n">
        <v>55</v>
      </c>
      <c r="O310" s="25" t="s">
        <v>55</v>
      </c>
      <c r="P310" s="29" t="n">
        <v>42977</v>
      </c>
      <c r="Q310" s="29" t="n">
        <v>43058</v>
      </c>
      <c r="R310" s="28" t="n">
        <v>0</v>
      </c>
      <c r="S310" s="28" t="n">
        <f aca="false">IF(O310="Won",R310,IF(O310="Lost",0,N310))</f>
        <v>0</v>
      </c>
      <c r="T310" s="30" t="n">
        <f aca="false">IF(AND(P310&lt;&gt;"",Q310&lt;&gt;""),Q310-P310,"")</f>
        <v>81</v>
      </c>
      <c r="U310" s="30" t="str">
        <f aca="false">IF(AND(O310="Engaging",P310&lt;&gt;""),'Leia-me'!$B$5-P310,"")</f>
        <v/>
      </c>
      <c r="V310" s="25" t="str">
        <f aca="false">IF(O310&lt;&gt;"Engaging","",IF(U310&lt;='Leia-me'!$B$6,"Saudável",IF(U310&lt;='Leia-me'!$B$7,"Esfriando",IF(U310&lt;='Leia-me'!$B$8,"Última chance","Zumbi"))))</f>
        <v/>
      </c>
      <c r="W310" s="25" t="n">
        <f aca="false">IF(O310="Won",1,IF(O310="Lost",0,""))</f>
        <v>0</v>
      </c>
      <c r="Y310" s="25" t="str">
        <f aca="false">IF(E310="","Sim","")</f>
        <v/>
      </c>
    </row>
    <row r="311" customFormat="false" ht="15" hidden="false" customHeight="false" outlineLevel="0" collapsed="false">
      <c r="A311" s="25" t="s">
        <v>524</v>
      </c>
      <c r="B311" s="25" t="s">
        <v>67</v>
      </c>
      <c r="C311" s="25" t="s">
        <v>68</v>
      </c>
      <c r="D311" s="25" t="s">
        <v>69</v>
      </c>
      <c r="E311" s="25" t="s">
        <v>266</v>
      </c>
      <c r="F311" s="25" t="s">
        <v>267</v>
      </c>
      <c r="G311" s="26" t="n">
        <v>2041.73</v>
      </c>
      <c r="H311" s="27" t="n">
        <v>5276</v>
      </c>
      <c r="I311" s="25" t="s">
        <v>147</v>
      </c>
      <c r="K311" s="25" t="n">
        <v>1997</v>
      </c>
      <c r="L311" s="25" t="s">
        <v>170</v>
      </c>
      <c r="M311" s="25" t="s">
        <v>171</v>
      </c>
      <c r="N311" s="28" t="n">
        <v>1096</v>
      </c>
      <c r="O311" s="25" t="s">
        <v>54</v>
      </c>
      <c r="P311" s="29" t="n">
        <v>42977</v>
      </c>
      <c r="Q311" s="29" t="n">
        <v>43095</v>
      </c>
      <c r="R311" s="28" t="n">
        <v>1118</v>
      </c>
      <c r="S311" s="28" t="n">
        <f aca="false">IF(O311="Won",R311,IF(O311="Lost",0,N311))</f>
        <v>1118</v>
      </c>
      <c r="T311" s="30" t="n">
        <f aca="false">IF(AND(P311&lt;&gt;"",Q311&lt;&gt;""),Q311-P311,"")</f>
        <v>118</v>
      </c>
      <c r="U311" s="30" t="str">
        <f aca="false">IF(AND(O311="Engaging",P311&lt;&gt;""),'Leia-me'!$B$5-P311,"")</f>
        <v/>
      </c>
      <c r="V311" s="25" t="str">
        <f aca="false">IF(O311&lt;&gt;"Engaging","",IF(U311&lt;='Leia-me'!$B$6,"Saudável",IF(U311&lt;='Leia-me'!$B$7,"Esfriando",IF(U311&lt;='Leia-me'!$B$8,"Última chance","Zumbi"))))</f>
        <v/>
      </c>
      <c r="W311" s="25" t="n">
        <f aca="false">IF(O311="Won",1,IF(O311="Lost",0,""))</f>
        <v>1</v>
      </c>
      <c r="Y311" s="25" t="str">
        <f aca="false">IF(E311="","Sim","")</f>
        <v/>
      </c>
    </row>
    <row r="312" customFormat="false" ht="15" hidden="false" customHeight="false" outlineLevel="0" collapsed="false">
      <c r="A312" s="25" t="s">
        <v>525</v>
      </c>
      <c r="B312" s="25" t="s">
        <v>67</v>
      </c>
      <c r="C312" s="25" t="s">
        <v>68</v>
      </c>
      <c r="D312" s="25" t="s">
        <v>69</v>
      </c>
      <c r="E312" s="25" t="s">
        <v>158</v>
      </c>
      <c r="F312" s="25" t="s">
        <v>159</v>
      </c>
      <c r="G312" s="26" t="n">
        <v>291.27</v>
      </c>
      <c r="H312" s="27" t="n">
        <v>586</v>
      </c>
      <c r="I312" s="25" t="s">
        <v>147</v>
      </c>
      <c r="K312" s="25" t="n">
        <v>1997</v>
      </c>
      <c r="L312" s="25" t="s">
        <v>148</v>
      </c>
      <c r="M312" s="25" t="s">
        <v>149</v>
      </c>
      <c r="N312" s="28" t="n">
        <v>55</v>
      </c>
      <c r="O312" s="25" t="s">
        <v>54</v>
      </c>
      <c r="P312" s="29" t="n">
        <v>42977</v>
      </c>
      <c r="Q312" s="29" t="n">
        <v>42986</v>
      </c>
      <c r="R312" s="28" t="n">
        <v>55</v>
      </c>
      <c r="S312" s="28" t="n">
        <f aca="false">IF(O312="Won",R312,IF(O312="Lost",0,N312))</f>
        <v>55</v>
      </c>
      <c r="T312" s="30" t="n">
        <f aca="false">IF(AND(P312&lt;&gt;"",Q312&lt;&gt;""),Q312-P312,"")</f>
        <v>9</v>
      </c>
      <c r="U312" s="30" t="str">
        <f aca="false">IF(AND(O312="Engaging",P312&lt;&gt;""),'Leia-me'!$B$5-P312,"")</f>
        <v/>
      </c>
      <c r="V312" s="25" t="str">
        <f aca="false">IF(O312&lt;&gt;"Engaging","",IF(U312&lt;='Leia-me'!$B$6,"Saudável",IF(U312&lt;='Leia-me'!$B$7,"Esfriando",IF(U312&lt;='Leia-me'!$B$8,"Última chance","Zumbi"))))</f>
        <v/>
      </c>
      <c r="W312" s="25" t="n">
        <f aca="false">IF(O312="Won",1,IF(O312="Lost",0,""))</f>
        <v>1</v>
      </c>
      <c r="Y312" s="25" t="str">
        <f aca="false">IF(E312="","Sim","")</f>
        <v/>
      </c>
    </row>
    <row r="313" customFormat="false" ht="15" hidden="false" customHeight="false" outlineLevel="0" collapsed="false">
      <c r="A313" s="25" t="s">
        <v>526</v>
      </c>
      <c r="B313" s="25" t="s">
        <v>67</v>
      </c>
      <c r="C313" s="25" t="s">
        <v>68</v>
      </c>
      <c r="D313" s="25" t="s">
        <v>69</v>
      </c>
      <c r="E313" s="25" t="s">
        <v>257</v>
      </c>
      <c r="F313" s="25" t="s">
        <v>146</v>
      </c>
      <c r="G313" s="26" t="n">
        <v>441.08</v>
      </c>
      <c r="H313" s="27" t="n">
        <v>1210</v>
      </c>
      <c r="I313" s="25" t="s">
        <v>147</v>
      </c>
      <c r="K313" s="25" t="n">
        <v>1984</v>
      </c>
      <c r="L313" s="25" t="s">
        <v>186</v>
      </c>
      <c r="M313" s="25" t="s">
        <v>171</v>
      </c>
      <c r="N313" s="28" t="n">
        <v>550</v>
      </c>
      <c r="O313" s="25" t="s">
        <v>54</v>
      </c>
      <c r="P313" s="29" t="n">
        <v>42978</v>
      </c>
      <c r="Q313" s="29" t="n">
        <v>43063</v>
      </c>
      <c r="R313" s="28" t="n">
        <v>594</v>
      </c>
      <c r="S313" s="28" t="n">
        <f aca="false">IF(O313="Won",R313,IF(O313="Lost",0,N313))</f>
        <v>594</v>
      </c>
      <c r="T313" s="30" t="n">
        <f aca="false">IF(AND(P313&lt;&gt;"",Q313&lt;&gt;""),Q313-P313,"")</f>
        <v>85</v>
      </c>
      <c r="U313" s="30" t="str">
        <f aca="false">IF(AND(O313="Engaging",P313&lt;&gt;""),'Leia-me'!$B$5-P313,"")</f>
        <v/>
      </c>
      <c r="V313" s="25" t="str">
        <f aca="false">IF(O313&lt;&gt;"Engaging","",IF(U313&lt;='Leia-me'!$B$6,"Saudável",IF(U313&lt;='Leia-me'!$B$7,"Esfriando",IF(U313&lt;='Leia-me'!$B$8,"Última chance","Zumbi"))))</f>
        <v/>
      </c>
      <c r="W313" s="25" t="n">
        <f aca="false">IF(O313="Won",1,IF(O313="Lost",0,""))</f>
        <v>1</v>
      </c>
      <c r="Y313" s="25" t="str">
        <f aca="false">IF(E313="","Sim","")</f>
        <v/>
      </c>
    </row>
    <row r="314" customFormat="false" ht="15" hidden="false" customHeight="false" outlineLevel="0" collapsed="false">
      <c r="A314" s="25" t="s">
        <v>527</v>
      </c>
      <c r="B314" s="25" t="s">
        <v>67</v>
      </c>
      <c r="C314" s="25" t="s">
        <v>68</v>
      </c>
      <c r="D314" s="25" t="s">
        <v>69</v>
      </c>
      <c r="E314" s="25" t="s">
        <v>176</v>
      </c>
      <c r="F314" s="25" t="s">
        <v>177</v>
      </c>
      <c r="G314" s="26" t="n">
        <v>1698.2</v>
      </c>
      <c r="H314" s="27" t="n">
        <v>3798</v>
      </c>
      <c r="I314" s="25" t="s">
        <v>147</v>
      </c>
      <c r="K314" s="25" t="n">
        <v>1987</v>
      </c>
      <c r="L314" s="25" t="s">
        <v>186</v>
      </c>
      <c r="M314" s="25" t="s">
        <v>171</v>
      </c>
      <c r="N314" s="28" t="n">
        <v>550</v>
      </c>
      <c r="O314" s="25" t="s">
        <v>54</v>
      </c>
      <c r="P314" s="29" t="n">
        <v>42979</v>
      </c>
      <c r="Q314" s="29" t="n">
        <v>43072</v>
      </c>
      <c r="R314" s="28" t="n">
        <v>514</v>
      </c>
      <c r="S314" s="28" t="n">
        <f aca="false">IF(O314="Won",R314,IF(O314="Lost",0,N314))</f>
        <v>514</v>
      </c>
      <c r="T314" s="30" t="n">
        <f aca="false">IF(AND(P314&lt;&gt;"",Q314&lt;&gt;""),Q314-P314,"")</f>
        <v>93</v>
      </c>
      <c r="U314" s="30" t="str">
        <f aca="false">IF(AND(O314="Engaging",P314&lt;&gt;""),'Leia-me'!$B$5-P314,"")</f>
        <v/>
      </c>
      <c r="V314" s="25" t="str">
        <f aca="false">IF(O314&lt;&gt;"Engaging","",IF(U314&lt;='Leia-me'!$B$6,"Saudável",IF(U314&lt;='Leia-me'!$B$7,"Esfriando",IF(U314&lt;='Leia-me'!$B$8,"Última chance","Zumbi"))))</f>
        <v/>
      </c>
      <c r="W314" s="25" t="n">
        <f aca="false">IF(O314="Won",1,IF(O314="Lost",0,""))</f>
        <v>1</v>
      </c>
      <c r="Y314" s="25" t="str">
        <f aca="false">IF(E314="","Sim","")</f>
        <v/>
      </c>
    </row>
    <row r="315" customFormat="false" ht="15" hidden="false" customHeight="false" outlineLevel="0" collapsed="false">
      <c r="A315" s="25" t="s">
        <v>528</v>
      </c>
      <c r="B315" s="25" t="s">
        <v>67</v>
      </c>
      <c r="C315" s="25" t="s">
        <v>68</v>
      </c>
      <c r="D315" s="25" t="s">
        <v>69</v>
      </c>
      <c r="E315" s="25" t="s">
        <v>225</v>
      </c>
      <c r="F315" s="25" t="s">
        <v>211</v>
      </c>
      <c r="G315" s="26" t="n">
        <v>1376.8</v>
      </c>
      <c r="H315" s="27" t="n">
        <v>1165</v>
      </c>
      <c r="I315" s="25" t="s">
        <v>226</v>
      </c>
      <c r="K315" s="25" t="n">
        <v>1988</v>
      </c>
      <c r="L315" s="25" t="s">
        <v>170</v>
      </c>
      <c r="M315" s="25" t="s">
        <v>171</v>
      </c>
      <c r="N315" s="28" t="n">
        <v>1096</v>
      </c>
      <c r="O315" s="25" t="s">
        <v>54</v>
      </c>
      <c r="P315" s="29" t="n">
        <v>42979</v>
      </c>
      <c r="Q315" s="29" t="n">
        <v>43052</v>
      </c>
      <c r="R315" s="28" t="n">
        <v>1060</v>
      </c>
      <c r="S315" s="28" t="n">
        <f aca="false">IF(O315="Won",R315,IF(O315="Lost",0,N315))</f>
        <v>1060</v>
      </c>
      <c r="T315" s="30" t="n">
        <f aca="false">IF(AND(P315&lt;&gt;"",Q315&lt;&gt;""),Q315-P315,"")</f>
        <v>73</v>
      </c>
      <c r="U315" s="30" t="str">
        <f aca="false">IF(AND(O315="Engaging",P315&lt;&gt;""),'Leia-me'!$B$5-P315,"")</f>
        <v/>
      </c>
      <c r="V315" s="25" t="str">
        <f aca="false">IF(O315&lt;&gt;"Engaging","",IF(U315&lt;='Leia-me'!$B$6,"Saudável",IF(U315&lt;='Leia-me'!$B$7,"Esfriando",IF(U315&lt;='Leia-me'!$B$8,"Última chance","Zumbi"))))</f>
        <v/>
      </c>
      <c r="W315" s="25" t="n">
        <f aca="false">IF(O315="Won",1,IF(O315="Lost",0,""))</f>
        <v>1</v>
      </c>
      <c r="Y315" s="25" t="str">
        <f aca="false">IF(E315="","Sim","")</f>
        <v/>
      </c>
    </row>
    <row r="316" customFormat="false" ht="15" hidden="false" customHeight="false" outlineLevel="0" collapsed="false">
      <c r="A316" s="25" t="s">
        <v>529</v>
      </c>
      <c r="B316" s="25" t="s">
        <v>67</v>
      </c>
      <c r="C316" s="25" t="s">
        <v>68</v>
      </c>
      <c r="D316" s="25" t="s">
        <v>69</v>
      </c>
      <c r="E316" s="25" t="s">
        <v>162</v>
      </c>
      <c r="F316" s="25" t="s">
        <v>155</v>
      </c>
      <c r="G316" s="26" t="n">
        <v>5266.09</v>
      </c>
      <c r="H316" s="27" t="n">
        <v>8595</v>
      </c>
      <c r="I316" s="25" t="s">
        <v>147</v>
      </c>
      <c r="J316" s="25" t="s">
        <v>156</v>
      </c>
      <c r="K316" s="25" t="n">
        <v>1988</v>
      </c>
      <c r="L316" s="25" t="s">
        <v>148</v>
      </c>
      <c r="M316" s="25" t="s">
        <v>149</v>
      </c>
      <c r="N316" s="28" t="n">
        <v>55</v>
      </c>
      <c r="O316" s="25" t="s">
        <v>54</v>
      </c>
      <c r="P316" s="29" t="n">
        <v>42979</v>
      </c>
      <c r="Q316" s="29" t="n">
        <v>43047</v>
      </c>
      <c r="R316" s="28" t="n">
        <v>58</v>
      </c>
      <c r="S316" s="28" t="n">
        <f aca="false">IF(O316="Won",R316,IF(O316="Lost",0,N316))</f>
        <v>58</v>
      </c>
      <c r="T316" s="30" t="n">
        <f aca="false">IF(AND(P316&lt;&gt;"",Q316&lt;&gt;""),Q316-P316,"")</f>
        <v>68</v>
      </c>
      <c r="U316" s="30" t="str">
        <f aca="false">IF(AND(O316="Engaging",P316&lt;&gt;""),'Leia-me'!$B$5-P316,"")</f>
        <v/>
      </c>
      <c r="V316" s="25" t="str">
        <f aca="false">IF(O316&lt;&gt;"Engaging","",IF(U316&lt;='Leia-me'!$B$6,"Saudável",IF(U316&lt;='Leia-me'!$B$7,"Esfriando",IF(U316&lt;='Leia-me'!$B$8,"Última chance","Zumbi"))))</f>
        <v/>
      </c>
      <c r="W316" s="25" t="n">
        <f aca="false">IF(O316="Won",1,IF(O316="Lost",0,""))</f>
        <v>1</v>
      </c>
      <c r="Y316" s="25" t="str">
        <f aca="false">IF(E316="","Sim","")</f>
        <v/>
      </c>
    </row>
    <row r="317" customFormat="false" ht="15" hidden="false" customHeight="false" outlineLevel="0" collapsed="false">
      <c r="A317" s="25" t="s">
        <v>530</v>
      </c>
      <c r="B317" s="25" t="s">
        <v>67</v>
      </c>
      <c r="C317" s="25" t="s">
        <v>68</v>
      </c>
      <c r="D317" s="25" t="s">
        <v>69</v>
      </c>
      <c r="E317" s="25" t="s">
        <v>154</v>
      </c>
      <c r="F317" s="25" t="s">
        <v>155</v>
      </c>
      <c r="G317" s="26" t="n">
        <v>86.68</v>
      </c>
      <c r="H317" s="27" t="n">
        <v>187</v>
      </c>
      <c r="I317" s="25" t="s">
        <v>147</v>
      </c>
      <c r="J317" s="25" t="s">
        <v>156</v>
      </c>
      <c r="K317" s="25" t="n">
        <v>2007</v>
      </c>
      <c r="L317" s="25" t="s">
        <v>148</v>
      </c>
      <c r="M317" s="25" t="s">
        <v>149</v>
      </c>
      <c r="N317" s="28" t="n">
        <v>55</v>
      </c>
      <c r="O317" s="25" t="s">
        <v>55</v>
      </c>
      <c r="P317" s="29" t="n">
        <v>42980</v>
      </c>
      <c r="Q317" s="29" t="n">
        <v>43043</v>
      </c>
      <c r="R317" s="28" t="n">
        <v>0</v>
      </c>
      <c r="S317" s="28" t="n">
        <f aca="false">IF(O317="Won",R317,IF(O317="Lost",0,N317))</f>
        <v>0</v>
      </c>
      <c r="T317" s="30" t="n">
        <f aca="false">IF(AND(P317&lt;&gt;"",Q317&lt;&gt;""),Q317-P317,"")</f>
        <v>63</v>
      </c>
      <c r="U317" s="30" t="str">
        <f aca="false">IF(AND(O317="Engaging",P317&lt;&gt;""),'Leia-me'!$B$5-P317,"")</f>
        <v/>
      </c>
      <c r="V317" s="25" t="str">
        <f aca="false">IF(O317&lt;&gt;"Engaging","",IF(U317&lt;='Leia-me'!$B$6,"Saudável",IF(U317&lt;='Leia-me'!$B$7,"Esfriando",IF(U317&lt;='Leia-me'!$B$8,"Última chance","Zumbi"))))</f>
        <v/>
      </c>
      <c r="W317" s="25" t="n">
        <f aca="false">IF(O317="Won",1,IF(O317="Lost",0,""))</f>
        <v>0</v>
      </c>
      <c r="Y317" s="25" t="str">
        <f aca="false">IF(E317="","Sim","")</f>
        <v/>
      </c>
    </row>
    <row r="318" customFormat="false" ht="15" hidden="false" customHeight="false" outlineLevel="0" collapsed="false">
      <c r="A318" s="25" t="s">
        <v>531</v>
      </c>
      <c r="B318" s="25" t="s">
        <v>67</v>
      </c>
      <c r="C318" s="25" t="s">
        <v>68</v>
      </c>
      <c r="D318" s="25" t="s">
        <v>69</v>
      </c>
      <c r="E318" s="25" t="s">
        <v>151</v>
      </c>
      <c r="F318" s="25" t="s">
        <v>146</v>
      </c>
      <c r="G318" s="26" t="n">
        <v>587.34</v>
      </c>
      <c r="H318" s="27" t="n">
        <v>1356</v>
      </c>
      <c r="I318" s="25" t="s">
        <v>152</v>
      </c>
      <c r="K318" s="25" t="n">
        <v>2012</v>
      </c>
      <c r="L318" s="25" t="s">
        <v>148</v>
      </c>
      <c r="M318" s="25" t="s">
        <v>149</v>
      </c>
      <c r="N318" s="28" t="n">
        <v>55</v>
      </c>
      <c r="O318" s="25" t="s">
        <v>54</v>
      </c>
      <c r="P318" s="29" t="n">
        <v>42981</v>
      </c>
      <c r="Q318" s="29" t="n">
        <v>42984</v>
      </c>
      <c r="R318" s="28" t="n">
        <v>64</v>
      </c>
      <c r="S318" s="28" t="n">
        <f aca="false">IF(O318="Won",R318,IF(O318="Lost",0,N318))</f>
        <v>64</v>
      </c>
      <c r="T318" s="30" t="n">
        <f aca="false">IF(AND(P318&lt;&gt;"",Q318&lt;&gt;""),Q318-P318,"")</f>
        <v>3</v>
      </c>
      <c r="U318" s="30" t="str">
        <f aca="false">IF(AND(O318="Engaging",P318&lt;&gt;""),'Leia-me'!$B$5-P318,"")</f>
        <v/>
      </c>
      <c r="V318" s="25" t="str">
        <f aca="false">IF(O318&lt;&gt;"Engaging","",IF(U318&lt;='Leia-me'!$B$6,"Saudável",IF(U318&lt;='Leia-me'!$B$7,"Esfriando",IF(U318&lt;='Leia-me'!$B$8,"Última chance","Zumbi"))))</f>
        <v/>
      </c>
      <c r="W318" s="25" t="n">
        <f aca="false">IF(O318="Won",1,IF(O318="Lost",0,""))</f>
        <v>1</v>
      </c>
      <c r="Y318" s="25" t="str">
        <f aca="false">IF(E318="","Sim","")</f>
        <v/>
      </c>
    </row>
    <row r="319" customFormat="false" ht="15" hidden="false" customHeight="false" outlineLevel="0" collapsed="false">
      <c r="A319" s="25" t="s">
        <v>532</v>
      </c>
      <c r="B319" s="25" t="s">
        <v>67</v>
      </c>
      <c r="C319" s="25" t="s">
        <v>68</v>
      </c>
      <c r="D319" s="25" t="s">
        <v>69</v>
      </c>
      <c r="E319" s="25" t="s">
        <v>169</v>
      </c>
      <c r="F319" s="25" t="s">
        <v>168</v>
      </c>
      <c r="G319" s="26" t="n">
        <v>2403.58</v>
      </c>
      <c r="H319" s="27" t="n">
        <v>8801</v>
      </c>
      <c r="I319" s="25" t="s">
        <v>147</v>
      </c>
      <c r="K319" s="25" t="n">
        <v>1986</v>
      </c>
      <c r="L319" s="25" t="s">
        <v>148</v>
      </c>
      <c r="M319" s="25" t="s">
        <v>149</v>
      </c>
      <c r="N319" s="28" t="n">
        <v>55</v>
      </c>
      <c r="O319" s="25" t="s">
        <v>54</v>
      </c>
      <c r="P319" s="29" t="n">
        <v>42981</v>
      </c>
      <c r="Q319" s="29" t="n">
        <v>43060</v>
      </c>
      <c r="R319" s="28" t="n">
        <v>58</v>
      </c>
      <c r="S319" s="28" t="n">
        <f aca="false">IF(O319="Won",R319,IF(O319="Lost",0,N319))</f>
        <v>58</v>
      </c>
      <c r="T319" s="30" t="n">
        <f aca="false">IF(AND(P319&lt;&gt;"",Q319&lt;&gt;""),Q319-P319,"")</f>
        <v>79</v>
      </c>
      <c r="U319" s="30" t="str">
        <f aca="false">IF(AND(O319="Engaging",P319&lt;&gt;""),'Leia-me'!$B$5-P319,"")</f>
        <v/>
      </c>
      <c r="V319" s="25" t="str">
        <f aca="false">IF(O319&lt;&gt;"Engaging","",IF(U319&lt;='Leia-me'!$B$6,"Saudável",IF(U319&lt;='Leia-me'!$B$7,"Esfriando",IF(U319&lt;='Leia-me'!$B$8,"Última chance","Zumbi"))))</f>
        <v/>
      </c>
      <c r="W319" s="25" t="n">
        <f aca="false">IF(O319="Won",1,IF(O319="Lost",0,""))</f>
        <v>1</v>
      </c>
      <c r="Y319" s="25" t="str">
        <f aca="false">IF(E319="","Sim","")</f>
        <v/>
      </c>
    </row>
    <row r="320" customFormat="false" ht="15" hidden="false" customHeight="false" outlineLevel="0" collapsed="false">
      <c r="A320" s="25" t="s">
        <v>533</v>
      </c>
      <c r="B320" s="25" t="s">
        <v>67</v>
      </c>
      <c r="C320" s="25" t="s">
        <v>68</v>
      </c>
      <c r="D320" s="25" t="s">
        <v>69</v>
      </c>
      <c r="E320" s="25" t="s">
        <v>176</v>
      </c>
      <c r="F320" s="25" t="s">
        <v>177</v>
      </c>
      <c r="G320" s="26" t="n">
        <v>1698.2</v>
      </c>
      <c r="H320" s="27" t="n">
        <v>3798</v>
      </c>
      <c r="I320" s="25" t="s">
        <v>147</v>
      </c>
      <c r="K320" s="25" t="n">
        <v>1987</v>
      </c>
      <c r="L320" s="25" t="s">
        <v>160</v>
      </c>
      <c r="M320" s="25" t="s">
        <v>149</v>
      </c>
      <c r="N320" s="28" t="n">
        <v>3393</v>
      </c>
      <c r="O320" s="25" t="s">
        <v>55</v>
      </c>
      <c r="P320" s="29" t="n">
        <v>42982</v>
      </c>
      <c r="Q320" s="29" t="n">
        <v>43051</v>
      </c>
      <c r="R320" s="28" t="n">
        <v>0</v>
      </c>
      <c r="S320" s="28" t="n">
        <f aca="false">IF(O320="Won",R320,IF(O320="Lost",0,N320))</f>
        <v>0</v>
      </c>
      <c r="T320" s="30" t="n">
        <f aca="false">IF(AND(P320&lt;&gt;"",Q320&lt;&gt;""),Q320-P320,"")</f>
        <v>69</v>
      </c>
      <c r="U320" s="30" t="str">
        <f aca="false">IF(AND(O320="Engaging",P320&lt;&gt;""),'Leia-me'!$B$5-P320,"")</f>
        <v/>
      </c>
      <c r="V320" s="25" t="str">
        <f aca="false">IF(O320&lt;&gt;"Engaging","",IF(U320&lt;='Leia-me'!$B$6,"Saudável",IF(U320&lt;='Leia-me'!$B$7,"Esfriando",IF(U320&lt;='Leia-me'!$B$8,"Última chance","Zumbi"))))</f>
        <v/>
      </c>
      <c r="W320" s="25" t="n">
        <f aca="false">IF(O320="Won",1,IF(O320="Lost",0,""))</f>
        <v>0</v>
      </c>
      <c r="Y320" s="25" t="str">
        <f aca="false">IF(E320="","Sim","")</f>
        <v/>
      </c>
    </row>
    <row r="321" customFormat="false" ht="15" hidden="false" customHeight="false" outlineLevel="0" collapsed="false">
      <c r="A321" s="25" t="s">
        <v>534</v>
      </c>
      <c r="B321" s="25" t="s">
        <v>67</v>
      </c>
      <c r="C321" s="25" t="s">
        <v>68</v>
      </c>
      <c r="D321" s="25" t="s">
        <v>69</v>
      </c>
      <c r="E321" s="25" t="s">
        <v>231</v>
      </c>
      <c r="F321" s="25" t="s">
        <v>168</v>
      </c>
      <c r="G321" s="26" t="n">
        <v>45.39</v>
      </c>
      <c r="H321" s="27" t="n">
        <v>100</v>
      </c>
      <c r="I321" s="25" t="s">
        <v>147</v>
      </c>
      <c r="J321" s="25" t="s">
        <v>169</v>
      </c>
      <c r="K321" s="25" t="n">
        <v>2012</v>
      </c>
      <c r="L321" s="25" t="s">
        <v>148</v>
      </c>
      <c r="M321" s="25" t="s">
        <v>149</v>
      </c>
      <c r="N321" s="28" t="n">
        <v>55</v>
      </c>
      <c r="O321" s="25" t="s">
        <v>54</v>
      </c>
      <c r="P321" s="29" t="n">
        <v>42982</v>
      </c>
      <c r="Q321" s="29" t="n">
        <v>43060</v>
      </c>
      <c r="R321" s="28" t="n">
        <v>58</v>
      </c>
      <c r="S321" s="28" t="n">
        <f aca="false">IF(O321="Won",R321,IF(O321="Lost",0,N321))</f>
        <v>58</v>
      </c>
      <c r="T321" s="30" t="n">
        <f aca="false">IF(AND(P321&lt;&gt;"",Q321&lt;&gt;""),Q321-P321,"")</f>
        <v>78</v>
      </c>
      <c r="U321" s="30" t="str">
        <f aca="false">IF(AND(O321="Engaging",P321&lt;&gt;""),'Leia-me'!$B$5-P321,"")</f>
        <v/>
      </c>
      <c r="V321" s="25" t="str">
        <f aca="false">IF(O321&lt;&gt;"Engaging","",IF(U321&lt;='Leia-me'!$B$6,"Saudável",IF(U321&lt;='Leia-me'!$B$7,"Esfriando",IF(U321&lt;='Leia-me'!$B$8,"Última chance","Zumbi"))))</f>
        <v/>
      </c>
      <c r="W321" s="25" t="n">
        <f aca="false">IF(O321="Won",1,IF(O321="Lost",0,""))</f>
        <v>1</v>
      </c>
      <c r="Y321" s="25" t="str">
        <f aca="false">IF(E321="","Sim","")</f>
        <v/>
      </c>
    </row>
    <row r="322" customFormat="false" ht="15" hidden="false" customHeight="false" outlineLevel="0" collapsed="false">
      <c r="A322" s="25" t="s">
        <v>535</v>
      </c>
      <c r="B322" s="25" t="s">
        <v>67</v>
      </c>
      <c r="C322" s="25" t="s">
        <v>68</v>
      </c>
      <c r="D322" s="25" t="s">
        <v>69</v>
      </c>
      <c r="E322" s="25" t="s">
        <v>158</v>
      </c>
      <c r="F322" s="25" t="s">
        <v>159</v>
      </c>
      <c r="G322" s="26" t="n">
        <v>291.27</v>
      </c>
      <c r="H322" s="27" t="n">
        <v>586</v>
      </c>
      <c r="I322" s="25" t="s">
        <v>147</v>
      </c>
      <c r="K322" s="25" t="n">
        <v>1997</v>
      </c>
      <c r="L322" s="25" t="s">
        <v>148</v>
      </c>
      <c r="M322" s="25" t="s">
        <v>149</v>
      </c>
      <c r="N322" s="28" t="n">
        <v>55</v>
      </c>
      <c r="O322" s="25" t="s">
        <v>55</v>
      </c>
      <c r="P322" s="29" t="n">
        <v>42985</v>
      </c>
      <c r="Q322" s="29" t="n">
        <v>43057</v>
      </c>
      <c r="R322" s="28" t="n">
        <v>0</v>
      </c>
      <c r="S322" s="28" t="n">
        <f aca="false">IF(O322="Won",R322,IF(O322="Lost",0,N322))</f>
        <v>0</v>
      </c>
      <c r="T322" s="30" t="n">
        <f aca="false">IF(AND(P322&lt;&gt;"",Q322&lt;&gt;""),Q322-P322,"")</f>
        <v>72</v>
      </c>
      <c r="U322" s="30" t="str">
        <f aca="false">IF(AND(O322="Engaging",P322&lt;&gt;""),'Leia-me'!$B$5-P322,"")</f>
        <v/>
      </c>
      <c r="V322" s="25" t="str">
        <f aca="false">IF(O322&lt;&gt;"Engaging","",IF(U322&lt;='Leia-me'!$B$6,"Saudável",IF(U322&lt;='Leia-me'!$B$7,"Esfriando",IF(U322&lt;='Leia-me'!$B$8,"Última chance","Zumbi"))))</f>
        <v/>
      </c>
      <c r="W322" s="25" t="n">
        <f aca="false">IF(O322="Won",1,IF(O322="Lost",0,""))</f>
        <v>0</v>
      </c>
      <c r="Y322" s="25" t="str">
        <f aca="false">IF(E322="","Sim","")</f>
        <v/>
      </c>
    </row>
    <row r="323" customFormat="false" ht="15" hidden="false" customHeight="false" outlineLevel="0" collapsed="false">
      <c r="A323" s="25" t="s">
        <v>536</v>
      </c>
      <c r="B323" s="25" t="s">
        <v>67</v>
      </c>
      <c r="C323" s="25" t="s">
        <v>68</v>
      </c>
      <c r="D323" s="25" t="s">
        <v>69</v>
      </c>
      <c r="E323" s="25" t="s">
        <v>145</v>
      </c>
      <c r="F323" s="25" t="s">
        <v>146</v>
      </c>
      <c r="G323" s="26" t="n">
        <v>3922.42</v>
      </c>
      <c r="H323" s="27" t="n">
        <v>6837</v>
      </c>
      <c r="I323" s="25" t="s">
        <v>147</v>
      </c>
      <c r="K323" s="25" t="n">
        <v>1992</v>
      </c>
      <c r="L323" s="25" t="s">
        <v>170</v>
      </c>
      <c r="M323" s="25" t="s">
        <v>171</v>
      </c>
      <c r="N323" s="28" t="n">
        <v>1096</v>
      </c>
      <c r="O323" s="25" t="s">
        <v>54</v>
      </c>
      <c r="P323" s="29" t="n">
        <v>42985</v>
      </c>
      <c r="Q323" s="29" t="n">
        <v>43081</v>
      </c>
      <c r="R323" s="28" t="n">
        <v>1249</v>
      </c>
      <c r="S323" s="28" t="n">
        <f aca="false">IF(O323="Won",R323,IF(O323="Lost",0,N323))</f>
        <v>1249</v>
      </c>
      <c r="T323" s="30" t="n">
        <f aca="false">IF(AND(P323&lt;&gt;"",Q323&lt;&gt;""),Q323-P323,"")</f>
        <v>96</v>
      </c>
      <c r="U323" s="30" t="str">
        <f aca="false">IF(AND(O323="Engaging",P323&lt;&gt;""),'Leia-me'!$B$5-P323,"")</f>
        <v/>
      </c>
      <c r="V323" s="25" t="str">
        <f aca="false">IF(O323&lt;&gt;"Engaging","",IF(U323&lt;='Leia-me'!$B$6,"Saudável",IF(U323&lt;='Leia-me'!$B$7,"Esfriando",IF(U323&lt;='Leia-me'!$B$8,"Última chance","Zumbi"))))</f>
        <v/>
      </c>
      <c r="W323" s="25" t="n">
        <f aca="false">IF(O323="Won",1,IF(O323="Lost",0,""))</f>
        <v>1</v>
      </c>
      <c r="Y323" s="25" t="str">
        <f aca="false">IF(E323="","Sim","")</f>
        <v/>
      </c>
    </row>
    <row r="324" customFormat="false" ht="15" hidden="false" customHeight="false" outlineLevel="0" collapsed="false">
      <c r="A324" s="25" t="s">
        <v>537</v>
      </c>
      <c r="B324" s="25" t="s">
        <v>67</v>
      </c>
      <c r="C324" s="25" t="s">
        <v>68</v>
      </c>
      <c r="D324" s="25" t="s">
        <v>69</v>
      </c>
      <c r="E324" s="25" t="s">
        <v>162</v>
      </c>
      <c r="F324" s="25" t="s">
        <v>155</v>
      </c>
      <c r="G324" s="26" t="n">
        <v>5266.09</v>
      </c>
      <c r="H324" s="27" t="n">
        <v>8595</v>
      </c>
      <c r="I324" s="25" t="s">
        <v>147</v>
      </c>
      <c r="J324" s="25" t="s">
        <v>156</v>
      </c>
      <c r="K324" s="25" t="n">
        <v>1988</v>
      </c>
      <c r="L324" s="25" t="s">
        <v>148</v>
      </c>
      <c r="M324" s="25" t="s">
        <v>149</v>
      </c>
      <c r="N324" s="28" t="n">
        <v>55</v>
      </c>
      <c r="O324" s="25" t="s">
        <v>55</v>
      </c>
      <c r="P324" s="29" t="n">
        <v>42986</v>
      </c>
      <c r="Q324" s="29" t="n">
        <v>43086</v>
      </c>
      <c r="R324" s="28" t="n">
        <v>0</v>
      </c>
      <c r="S324" s="28" t="n">
        <f aca="false">IF(O324="Won",R324,IF(O324="Lost",0,N324))</f>
        <v>0</v>
      </c>
      <c r="T324" s="30" t="n">
        <f aca="false">IF(AND(P324&lt;&gt;"",Q324&lt;&gt;""),Q324-P324,"")</f>
        <v>100</v>
      </c>
      <c r="U324" s="30" t="str">
        <f aca="false">IF(AND(O324="Engaging",P324&lt;&gt;""),'Leia-me'!$B$5-P324,"")</f>
        <v/>
      </c>
      <c r="V324" s="25" t="str">
        <f aca="false">IF(O324&lt;&gt;"Engaging","",IF(U324&lt;='Leia-me'!$B$6,"Saudável",IF(U324&lt;='Leia-me'!$B$7,"Esfriando",IF(U324&lt;='Leia-me'!$B$8,"Última chance","Zumbi"))))</f>
        <v/>
      </c>
      <c r="W324" s="25" t="n">
        <f aca="false">IF(O324="Won",1,IF(O324="Lost",0,""))</f>
        <v>0</v>
      </c>
      <c r="Y324" s="25" t="str">
        <f aca="false">IF(E324="","Sim","")</f>
        <v/>
      </c>
    </row>
    <row r="325" customFormat="false" ht="15" hidden="false" customHeight="false" outlineLevel="0" collapsed="false">
      <c r="A325" s="25" t="s">
        <v>538</v>
      </c>
      <c r="B325" s="25" t="s">
        <v>67</v>
      </c>
      <c r="C325" s="25" t="s">
        <v>68</v>
      </c>
      <c r="D325" s="25" t="s">
        <v>69</v>
      </c>
      <c r="E325" s="25" t="s">
        <v>198</v>
      </c>
      <c r="F325" s="25" t="s">
        <v>177</v>
      </c>
      <c r="G325" s="26" t="n">
        <v>2819.5</v>
      </c>
      <c r="H325" s="27" t="n">
        <v>7227</v>
      </c>
      <c r="I325" s="25" t="s">
        <v>147</v>
      </c>
      <c r="J325" s="25" t="s">
        <v>199</v>
      </c>
      <c r="K325" s="25" t="n">
        <v>1991</v>
      </c>
      <c r="L325" s="25" t="s">
        <v>178</v>
      </c>
      <c r="M325" s="25" t="s">
        <v>171</v>
      </c>
      <c r="N325" s="28" t="n">
        <v>5482</v>
      </c>
      <c r="O325" s="25" t="s">
        <v>54</v>
      </c>
      <c r="P325" s="29" t="n">
        <v>42986</v>
      </c>
      <c r="Q325" s="29" t="n">
        <v>43002</v>
      </c>
      <c r="R325" s="28" t="n">
        <v>5600</v>
      </c>
      <c r="S325" s="28" t="n">
        <f aca="false">IF(O325="Won",R325,IF(O325="Lost",0,N325))</f>
        <v>5600</v>
      </c>
      <c r="T325" s="30" t="n">
        <f aca="false">IF(AND(P325&lt;&gt;"",Q325&lt;&gt;""),Q325-P325,"")</f>
        <v>16</v>
      </c>
      <c r="U325" s="30" t="str">
        <f aca="false">IF(AND(O325="Engaging",P325&lt;&gt;""),'Leia-me'!$B$5-P325,"")</f>
        <v/>
      </c>
      <c r="V325" s="25" t="str">
        <f aca="false">IF(O325&lt;&gt;"Engaging","",IF(U325&lt;='Leia-me'!$B$6,"Saudável",IF(U325&lt;='Leia-me'!$B$7,"Esfriando",IF(U325&lt;='Leia-me'!$B$8,"Última chance","Zumbi"))))</f>
        <v/>
      </c>
      <c r="W325" s="25" t="n">
        <f aca="false">IF(O325="Won",1,IF(O325="Lost",0,""))</f>
        <v>1</v>
      </c>
      <c r="Y325" s="25" t="str">
        <f aca="false">IF(E325="","Sim","")</f>
        <v/>
      </c>
    </row>
    <row r="326" customFormat="false" ht="15" hidden="false" customHeight="false" outlineLevel="0" collapsed="false">
      <c r="A326" s="25" t="s">
        <v>539</v>
      </c>
      <c r="B326" s="25" t="s">
        <v>67</v>
      </c>
      <c r="C326" s="25" t="s">
        <v>68</v>
      </c>
      <c r="D326" s="25" t="s">
        <v>69</v>
      </c>
      <c r="E326" s="25" t="s">
        <v>215</v>
      </c>
      <c r="F326" s="25" t="s">
        <v>177</v>
      </c>
      <c r="G326" s="26" t="n">
        <v>1102.43</v>
      </c>
      <c r="H326" s="27" t="n">
        <v>1759</v>
      </c>
      <c r="I326" s="25" t="s">
        <v>147</v>
      </c>
      <c r="K326" s="25" t="n">
        <v>2006</v>
      </c>
      <c r="L326" s="25" t="s">
        <v>186</v>
      </c>
      <c r="M326" s="25" t="s">
        <v>171</v>
      </c>
      <c r="N326" s="28" t="n">
        <v>550</v>
      </c>
      <c r="O326" s="25" t="s">
        <v>55</v>
      </c>
      <c r="P326" s="29" t="n">
        <v>42989</v>
      </c>
      <c r="Q326" s="29" t="n">
        <v>42991</v>
      </c>
      <c r="R326" s="28" t="n">
        <v>0</v>
      </c>
      <c r="S326" s="28" t="n">
        <f aca="false">IF(O326="Won",R326,IF(O326="Lost",0,N326))</f>
        <v>0</v>
      </c>
      <c r="T326" s="30" t="n">
        <f aca="false">IF(AND(P326&lt;&gt;"",Q326&lt;&gt;""),Q326-P326,"")</f>
        <v>2</v>
      </c>
      <c r="U326" s="30" t="str">
        <f aca="false">IF(AND(O326="Engaging",P326&lt;&gt;""),'Leia-me'!$B$5-P326,"")</f>
        <v/>
      </c>
      <c r="V326" s="25" t="str">
        <f aca="false">IF(O326&lt;&gt;"Engaging","",IF(U326&lt;='Leia-me'!$B$6,"Saudável",IF(U326&lt;='Leia-me'!$B$7,"Esfriando",IF(U326&lt;='Leia-me'!$B$8,"Última chance","Zumbi"))))</f>
        <v/>
      </c>
      <c r="W326" s="25" t="n">
        <f aca="false">IF(O326="Won",1,IF(O326="Lost",0,""))</f>
        <v>0</v>
      </c>
      <c r="Y326" s="25" t="str">
        <f aca="false">IF(E326="","Sim","")</f>
        <v/>
      </c>
    </row>
    <row r="327" customFormat="false" ht="15" hidden="false" customHeight="false" outlineLevel="0" collapsed="false">
      <c r="A327" s="25" t="s">
        <v>540</v>
      </c>
      <c r="B327" s="25" t="s">
        <v>67</v>
      </c>
      <c r="C327" s="25" t="s">
        <v>68</v>
      </c>
      <c r="D327" s="25" t="s">
        <v>69</v>
      </c>
      <c r="E327" s="25" t="s">
        <v>251</v>
      </c>
      <c r="F327" s="25" t="s">
        <v>211</v>
      </c>
      <c r="G327" s="26" t="n">
        <v>332.43</v>
      </c>
      <c r="H327" s="27" t="n">
        <v>799</v>
      </c>
      <c r="I327" s="25" t="s">
        <v>147</v>
      </c>
      <c r="K327" s="25" t="n">
        <v>1995</v>
      </c>
      <c r="L327" s="25" t="s">
        <v>178</v>
      </c>
      <c r="M327" s="25" t="s">
        <v>171</v>
      </c>
      <c r="N327" s="28" t="n">
        <v>5482</v>
      </c>
      <c r="O327" s="25" t="s">
        <v>55</v>
      </c>
      <c r="P327" s="29" t="n">
        <v>42989</v>
      </c>
      <c r="Q327" s="29" t="n">
        <v>43053</v>
      </c>
      <c r="R327" s="28" t="n">
        <v>0</v>
      </c>
      <c r="S327" s="28" t="n">
        <f aca="false">IF(O327="Won",R327,IF(O327="Lost",0,N327))</f>
        <v>0</v>
      </c>
      <c r="T327" s="30" t="n">
        <f aca="false">IF(AND(P327&lt;&gt;"",Q327&lt;&gt;""),Q327-P327,"")</f>
        <v>64</v>
      </c>
      <c r="U327" s="30" t="str">
        <f aca="false">IF(AND(O327="Engaging",P327&lt;&gt;""),'Leia-me'!$B$5-P327,"")</f>
        <v/>
      </c>
      <c r="V327" s="25" t="str">
        <f aca="false">IF(O327&lt;&gt;"Engaging","",IF(U327&lt;='Leia-me'!$B$6,"Saudável",IF(U327&lt;='Leia-me'!$B$7,"Esfriando",IF(U327&lt;='Leia-me'!$B$8,"Última chance","Zumbi"))))</f>
        <v/>
      </c>
      <c r="W327" s="25" t="n">
        <f aca="false">IF(O327="Won",1,IF(O327="Lost",0,""))</f>
        <v>0</v>
      </c>
      <c r="Y327" s="25" t="str">
        <f aca="false">IF(E327="","Sim","")</f>
        <v/>
      </c>
    </row>
    <row r="328" customFormat="false" ht="15" hidden="false" customHeight="false" outlineLevel="0" collapsed="false">
      <c r="A328" s="25" t="s">
        <v>541</v>
      </c>
      <c r="B328" s="25" t="s">
        <v>67</v>
      </c>
      <c r="C328" s="25" t="s">
        <v>68</v>
      </c>
      <c r="D328" s="25" t="s">
        <v>69</v>
      </c>
      <c r="E328" s="25" t="s">
        <v>210</v>
      </c>
      <c r="F328" s="25" t="s">
        <v>211</v>
      </c>
      <c r="G328" s="26" t="n">
        <v>718.62</v>
      </c>
      <c r="H328" s="27" t="n">
        <v>2448</v>
      </c>
      <c r="I328" s="25" t="s">
        <v>147</v>
      </c>
      <c r="K328" s="25" t="n">
        <v>2001</v>
      </c>
      <c r="L328" s="25" t="s">
        <v>148</v>
      </c>
      <c r="M328" s="25" t="s">
        <v>149</v>
      </c>
      <c r="N328" s="28" t="n">
        <v>55</v>
      </c>
      <c r="O328" s="25" t="s">
        <v>54</v>
      </c>
      <c r="P328" s="29" t="n">
        <v>42989</v>
      </c>
      <c r="Q328" s="29" t="n">
        <v>43056</v>
      </c>
      <c r="R328" s="28" t="n">
        <v>44</v>
      </c>
      <c r="S328" s="28" t="n">
        <f aca="false">IF(O328="Won",R328,IF(O328="Lost",0,N328))</f>
        <v>44</v>
      </c>
      <c r="T328" s="30" t="n">
        <f aca="false">IF(AND(P328&lt;&gt;"",Q328&lt;&gt;""),Q328-P328,"")</f>
        <v>67</v>
      </c>
      <c r="U328" s="30" t="str">
        <f aca="false">IF(AND(O328="Engaging",P328&lt;&gt;""),'Leia-me'!$B$5-P328,"")</f>
        <v/>
      </c>
      <c r="V328" s="25" t="str">
        <f aca="false">IF(O328&lt;&gt;"Engaging","",IF(U328&lt;='Leia-me'!$B$6,"Saudável",IF(U328&lt;='Leia-me'!$B$7,"Esfriando",IF(U328&lt;='Leia-me'!$B$8,"Última chance","Zumbi"))))</f>
        <v/>
      </c>
      <c r="W328" s="25" t="n">
        <f aca="false">IF(O328="Won",1,IF(O328="Lost",0,""))</f>
        <v>1</v>
      </c>
      <c r="Y328" s="25" t="str">
        <f aca="false">IF(E328="","Sim","")</f>
        <v/>
      </c>
    </row>
    <row r="329" customFormat="false" ht="15" hidden="false" customHeight="false" outlineLevel="0" collapsed="false">
      <c r="A329" s="25" t="s">
        <v>542</v>
      </c>
      <c r="B329" s="25" t="s">
        <v>67</v>
      </c>
      <c r="C329" s="25" t="s">
        <v>68</v>
      </c>
      <c r="D329" s="25" t="s">
        <v>69</v>
      </c>
      <c r="E329" s="25" t="s">
        <v>162</v>
      </c>
      <c r="F329" s="25" t="s">
        <v>155</v>
      </c>
      <c r="G329" s="26" t="n">
        <v>5266.09</v>
      </c>
      <c r="H329" s="27" t="n">
        <v>8595</v>
      </c>
      <c r="I329" s="25" t="s">
        <v>147</v>
      </c>
      <c r="J329" s="25" t="s">
        <v>156</v>
      </c>
      <c r="K329" s="25" t="n">
        <v>1988</v>
      </c>
      <c r="L329" s="25" t="s">
        <v>178</v>
      </c>
      <c r="M329" s="25" t="s">
        <v>171</v>
      </c>
      <c r="N329" s="28" t="n">
        <v>5482</v>
      </c>
      <c r="O329" s="25" t="s">
        <v>55</v>
      </c>
      <c r="P329" s="29" t="n">
        <v>42990</v>
      </c>
      <c r="Q329" s="29" t="n">
        <v>43075</v>
      </c>
      <c r="R329" s="28" t="n">
        <v>0</v>
      </c>
      <c r="S329" s="28" t="n">
        <f aca="false">IF(O329="Won",R329,IF(O329="Lost",0,N329))</f>
        <v>0</v>
      </c>
      <c r="T329" s="30" t="n">
        <f aca="false">IF(AND(P329&lt;&gt;"",Q329&lt;&gt;""),Q329-P329,"")</f>
        <v>85</v>
      </c>
      <c r="U329" s="30" t="str">
        <f aca="false">IF(AND(O329="Engaging",P329&lt;&gt;""),'Leia-me'!$B$5-P329,"")</f>
        <v/>
      </c>
      <c r="V329" s="25" t="str">
        <f aca="false">IF(O329&lt;&gt;"Engaging","",IF(U329&lt;='Leia-me'!$B$6,"Saudável",IF(U329&lt;='Leia-me'!$B$7,"Esfriando",IF(U329&lt;='Leia-me'!$B$8,"Última chance","Zumbi"))))</f>
        <v/>
      </c>
      <c r="W329" s="25" t="n">
        <f aca="false">IF(O329="Won",1,IF(O329="Lost",0,""))</f>
        <v>0</v>
      </c>
      <c r="Y329" s="25" t="str">
        <f aca="false">IF(E329="","Sim","")</f>
        <v/>
      </c>
    </row>
    <row r="330" customFormat="false" ht="15" hidden="false" customHeight="false" outlineLevel="0" collapsed="false">
      <c r="A330" s="25" t="s">
        <v>543</v>
      </c>
      <c r="B330" s="25" t="s">
        <v>67</v>
      </c>
      <c r="C330" s="25" t="s">
        <v>68</v>
      </c>
      <c r="D330" s="25" t="s">
        <v>69</v>
      </c>
      <c r="E330" s="25" t="s">
        <v>158</v>
      </c>
      <c r="F330" s="25" t="s">
        <v>159</v>
      </c>
      <c r="G330" s="26" t="n">
        <v>291.27</v>
      </c>
      <c r="H330" s="27" t="n">
        <v>586</v>
      </c>
      <c r="I330" s="25" t="s">
        <v>147</v>
      </c>
      <c r="K330" s="25" t="n">
        <v>1997</v>
      </c>
      <c r="L330" s="25" t="s">
        <v>160</v>
      </c>
      <c r="M330" s="25" t="s">
        <v>149</v>
      </c>
      <c r="N330" s="28" t="n">
        <v>3393</v>
      </c>
      <c r="O330" s="25" t="s">
        <v>55</v>
      </c>
      <c r="P330" s="29" t="n">
        <v>42990</v>
      </c>
      <c r="Q330" s="29" t="n">
        <v>43066</v>
      </c>
      <c r="R330" s="28" t="n">
        <v>0</v>
      </c>
      <c r="S330" s="28" t="n">
        <f aca="false">IF(O330="Won",R330,IF(O330="Lost",0,N330))</f>
        <v>0</v>
      </c>
      <c r="T330" s="30" t="n">
        <f aca="false">IF(AND(P330&lt;&gt;"",Q330&lt;&gt;""),Q330-P330,"")</f>
        <v>76</v>
      </c>
      <c r="U330" s="30" t="str">
        <f aca="false">IF(AND(O330="Engaging",P330&lt;&gt;""),'Leia-me'!$B$5-P330,"")</f>
        <v/>
      </c>
      <c r="V330" s="25" t="str">
        <f aca="false">IF(O330&lt;&gt;"Engaging","",IF(U330&lt;='Leia-me'!$B$6,"Saudável",IF(U330&lt;='Leia-me'!$B$7,"Esfriando",IF(U330&lt;='Leia-me'!$B$8,"Última chance","Zumbi"))))</f>
        <v/>
      </c>
      <c r="W330" s="25" t="n">
        <f aca="false">IF(O330="Won",1,IF(O330="Lost",0,""))</f>
        <v>0</v>
      </c>
      <c r="Y330" s="25" t="str">
        <f aca="false">IF(E330="","Sim","")</f>
        <v/>
      </c>
    </row>
    <row r="331" customFormat="false" ht="15" hidden="false" customHeight="false" outlineLevel="0" collapsed="false">
      <c r="A331" s="25" t="s">
        <v>544</v>
      </c>
      <c r="B331" s="25" t="s">
        <v>67</v>
      </c>
      <c r="C331" s="25" t="s">
        <v>68</v>
      </c>
      <c r="D331" s="25" t="s">
        <v>69</v>
      </c>
      <c r="E331" s="25" t="s">
        <v>167</v>
      </c>
      <c r="F331" s="25" t="s">
        <v>168</v>
      </c>
      <c r="G331" s="26" t="n">
        <v>2173.98</v>
      </c>
      <c r="H331" s="27" t="n">
        <v>2928</v>
      </c>
      <c r="I331" s="25" t="s">
        <v>147</v>
      </c>
      <c r="J331" s="25" t="s">
        <v>169</v>
      </c>
      <c r="K331" s="25" t="n">
        <v>1995</v>
      </c>
      <c r="L331" s="25" t="s">
        <v>170</v>
      </c>
      <c r="M331" s="25" t="s">
        <v>171</v>
      </c>
      <c r="N331" s="28" t="n">
        <v>1096</v>
      </c>
      <c r="O331" s="25" t="s">
        <v>54</v>
      </c>
      <c r="P331" s="29" t="n">
        <v>42990</v>
      </c>
      <c r="Q331" s="29" t="n">
        <v>43095</v>
      </c>
      <c r="R331" s="28" t="n">
        <v>866</v>
      </c>
      <c r="S331" s="28" t="n">
        <f aca="false">IF(O331="Won",R331,IF(O331="Lost",0,N331))</f>
        <v>866</v>
      </c>
      <c r="T331" s="30" t="n">
        <f aca="false">IF(AND(P331&lt;&gt;"",Q331&lt;&gt;""),Q331-P331,"")</f>
        <v>105</v>
      </c>
      <c r="U331" s="30" t="str">
        <f aca="false">IF(AND(O331="Engaging",P331&lt;&gt;""),'Leia-me'!$B$5-P331,"")</f>
        <v/>
      </c>
      <c r="V331" s="25" t="str">
        <f aca="false">IF(O331&lt;&gt;"Engaging","",IF(U331&lt;='Leia-me'!$B$6,"Saudável",IF(U331&lt;='Leia-me'!$B$7,"Esfriando",IF(U331&lt;='Leia-me'!$B$8,"Última chance","Zumbi"))))</f>
        <v/>
      </c>
      <c r="W331" s="25" t="n">
        <f aca="false">IF(O331="Won",1,IF(O331="Lost",0,""))</f>
        <v>1</v>
      </c>
      <c r="Y331" s="25" t="str">
        <f aca="false">IF(E331="","Sim","")</f>
        <v/>
      </c>
    </row>
    <row r="332" customFormat="false" ht="15" hidden="false" customHeight="false" outlineLevel="0" collapsed="false">
      <c r="A332" s="25" t="s">
        <v>545</v>
      </c>
      <c r="B332" s="25" t="s">
        <v>67</v>
      </c>
      <c r="C332" s="25" t="s">
        <v>68</v>
      </c>
      <c r="D332" s="25" t="s">
        <v>69</v>
      </c>
      <c r="E332" s="25" t="s">
        <v>210</v>
      </c>
      <c r="F332" s="25" t="s">
        <v>211</v>
      </c>
      <c r="G332" s="26" t="n">
        <v>718.62</v>
      </c>
      <c r="H332" s="27" t="n">
        <v>2448</v>
      </c>
      <c r="I332" s="25" t="s">
        <v>147</v>
      </c>
      <c r="K332" s="25" t="n">
        <v>2001</v>
      </c>
      <c r="L332" s="25" t="s">
        <v>186</v>
      </c>
      <c r="M332" s="25" t="s">
        <v>171</v>
      </c>
      <c r="N332" s="28" t="n">
        <v>550</v>
      </c>
      <c r="O332" s="25" t="s">
        <v>54</v>
      </c>
      <c r="P332" s="29" t="n">
        <v>42991</v>
      </c>
      <c r="Q332" s="29" t="n">
        <v>43064</v>
      </c>
      <c r="R332" s="28" t="n">
        <v>629</v>
      </c>
      <c r="S332" s="28" t="n">
        <f aca="false">IF(O332="Won",R332,IF(O332="Lost",0,N332))</f>
        <v>629</v>
      </c>
      <c r="T332" s="30" t="n">
        <f aca="false">IF(AND(P332&lt;&gt;"",Q332&lt;&gt;""),Q332-P332,"")</f>
        <v>73</v>
      </c>
      <c r="U332" s="30" t="str">
        <f aca="false">IF(AND(O332="Engaging",P332&lt;&gt;""),'Leia-me'!$B$5-P332,"")</f>
        <v/>
      </c>
      <c r="V332" s="25" t="str">
        <f aca="false">IF(O332&lt;&gt;"Engaging","",IF(U332&lt;='Leia-me'!$B$6,"Saudável",IF(U332&lt;='Leia-me'!$B$7,"Esfriando",IF(U332&lt;='Leia-me'!$B$8,"Última chance","Zumbi"))))</f>
        <v/>
      </c>
      <c r="W332" s="25" t="n">
        <f aca="false">IF(O332="Won",1,IF(O332="Lost",0,""))</f>
        <v>1</v>
      </c>
      <c r="Y332" s="25" t="str">
        <f aca="false">IF(E332="","Sim","")</f>
        <v/>
      </c>
    </row>
    <row r="333" customFormat="false" ht="15" hidden="false" customHeight="false" outlineLevel="0" collapsed="false">
      <c r="A333" s="25" t="s">
        <v>546</v>
      </c>
      <c r="B333" s="25" t="s">
        <v>67</v>
      </c>
      <c r="C333" s="25" t="s">
        <v>68</v>
      </c>
      <c r="D333" s="25" t="s">
        <v>69</v>
      </c>
      <c r="E333" s="25" t="s">
        <v>176</v>
      </c>
      <c r="F333" s="25" t="s">
        <v>177</v>
      </c>
      <c r="G333" s="26" t="n">
        <v>1698.2</v>
      </c>
      <c r="H333" s="27" t="n">
        <v>3798</v>
      </c>
      <c r="I333" s="25" t="s">
        <v>147</v>
      </c>
      <c r="K333" s="25" t="n">
        <v>1987</v>
      </c>
      <c r="L333" s="25" t="s">
        <v>178</v>
      </c>
      <c r="M333" s="25" t="s">
        <v>171</v>
      </c>
      <c r="N333" s="28" t="n">
        <v>5482</v>
      </c>
      <c r="O333" s="25" t="s">
        <v>54</v>
      </c>
      <c r="P333" s="29" t="n">
        <v>42992</v>
      </c>
      <c r="Q333" s="29" t="n">
        <v>42996</v>
      </c>
      <c r="R333" s="28" t="n">
        <v>5421</v>
      </c>
      <c r="S333" s="28" t="n">
        <f aca="false">IF(O333="Won",R333,IF(O333="Lost",0,N333))</f>
        <v>5421</v>
      </c>
      <c r="T333" s="30" t="n">
        <f aca="false">IF(AND(P333&lt;&gt;"",Q333&lt;&gt;""),Q333-P333,"")</f>
        <v>4</v>
      </c>
      <c r="U333" s="30" t="str">
        <f aca="false">IF(AND(O333="Engaging",P333&lt;&gt;""),'Leia-me'!$B$5-P333,"")</f>
        <v/>
      </c>
      <c r="V333" s="25" t="str">
        <f aca="false">IF(O333&lt;&gt;"Engaging","",IF(U333&lt;='Leia-me'!$B$6,"Saudável",IF(U333&lt;='Leia-me'!$B$7,"Esfriando",IF(U333&lt;='Leia-me'!$B$8,"Última chance","Zumbi"))))</f>
        <v/>
      </c>
      <c r="W333" s="25" t="n">
        <f aca="false">IF(O333="Won",1,IF(O333="Lost",0,""))</f>
        <v>1</v>
      </c>
      <c r="Y333" s="25" t="str">
        <f aca="false">IF(E333="","Sim","")</f>
        <v/>
      </c>
    </row>
    <row r="334" customFormat="false" ht="15" hidden="false" customHeight="false" outlineLevel="0" collapsed="false">
      <c r="A334" s="25" t="s">
        <v>547</v>
      </c>
      <c r="B334" s="25" t="s">
        <v>67</v>
      </c>
      <c r="C334" s="25" t="s">
        <v>68</v>
      </c>
      <c r="D334" s="25" t="s">
        <v>69</v>
      </c>
      <c r="E334" s="25" t="s">
        <v>145</v>
      </c>
      <c r="F334" s="25" t="s">
        <v>146</v>
      </c>
      <c r="G334" s="26" t="n">
        <v>3922.42</v>
      </c>
      <c r="H334" s="27" t="n">
        <v>6837</v>
      </c>
      <c r="I334" s="25" t="s">
        <v>147</v>
      </c>
      <c r="K334" s="25" t="n">
        <v>1992</v>
      </c>
      <c r="L334" s="25" t="s">
        <v>148</v>
      </c>
      <c r="M334" s="25" t="s">
        <v>149</v>
      </c>
      <c r="N334" s="28" t="n">
        <v>55</v>
      </c>
      <c r="O334" s="25" t="s">
        <v>54</v>
      </c>
      <c r="P334" s="29" t="n">
        <v>42994</v>
      </c>
      <c r="Q334" s="29" t="n">
        <v>43076</v>
      </c>
      <c r="R334" s="28" t="n">
        <v>65</v>
      </c>
      <c r="S334" s="28" t="n">
        <f aca="false">IF(O334="Won",R334,IF(O334="Lost",0,N334))</f>
        <v>65</v>
      </c>
      <c r="T334" s="30" t="n">
        <f aca="false">IF(AND(P334&lt;&gt;"",Q334&lt;&gt;""),Q334-P334,"")</f>
        <v>82</v>
      </c>
      <c r="U334" s="30" t="str">
        <f aca="false">IF(AND(O334="Engaging",P334&lt;&gt;""),'Leia-me'!$B$5-P334,"")</f>
        <v/>
      </c>
      <c r="V334" s="25" t="str">
        <f aca="false">IF(O334&lt;&gt;"Engaging","",IF(U334&lt;='Leia-me'!$B$6,"Saudável",IF(U334&lt;='Leia-me'!$B$7,"Esfriando",IF(U334&lt;='Leia-me'!$B$8,"Última chance","Zumbi"))))</f>
        <v/>
      </c>
      <c r="W334" s="25" t="n">
        <f aca="false">IF(O334="Won",1,IF(O334="Lost",0,""))</f>
        <v>1</v>
      </c>
      <c r="Y334" s="25" t="str">
        <f aca="false">IF(E334="","Sim","")</f>
        <v/>
      </c>
    </row>
    <row r="335" customFormat="false" ht="15" hidden="false" customHeight="false" outlineLevel="0" collapsed="false">
      <c r="A335" s="25" t="s">
        <v>548</v>
      </c>
      <c r="B335" s="25" t="s">
        <v>67</v>
      </c>
      <c r="C335" s="25" t="s">
        <v>68</v>
      </c>
      <c r="D335" s="25" t="s">
        <v>69</v>
      </c>
      <c r="E335" s="25" t="s">
        <v>158</v>
      </c>
      <c r="F335" s="25" t="s">
        <v>159</v>
      </c>
      <c r="G335" s="26" t="n">
        <v>291.27</v>
      </c>
      <c r="H335" s="27" t="n">
        <v>586</v>
      </c>
      <c r="I335" s="25" t="s">
        <v>147</v>
      </c>
      <c r="K335" s="25" t="n">
        <v>1997</v>
      </c>
      <c r="L335" s="25" t="s">
        <v>148</v>
      </c>
      <c r="M335" s="25" t="s">
        <v>149</v>
      </c>
      <c r="N335" s="28" t="n">
        <v>55</v>
      </c>
      <c r="O335" s="25" t="s">
        <v>54</v>
      </c>
      <c r="P335" s="29" t="n">
        <v>42994</v>
      </c>
      <c r="Q335" s="29" t="n">
        <v>43001</v>
      </c>
      <c r="R335" s="28" t="n">
        <v>55</v>
      </c>
      <c r="S335" s="28" t="n">
        <f aca="false">IF(O335="Won",R335,IF(O335="Lost",0,N335))</f>
        <v>55</v>
      </c>
      <c r="T335" s="30" t="n">
        <f aca="false">IF(AND(P335&lt;&gt;"",Q335&lt;&gt;""),Q335-P335,"")</f>
        <v>7</v>
      </c>
      <c r="U335" s="30" t="str">
        <f aca="false">IF(AND(O335="Engaging",P335&lt;&gt;""),'Leia-me'!$B$5-P335,"")</f>
        <v/>
      </c>
      <c r="V335" s="25" t="str">
        <f aca="false">IF(O335&lt;&gt;"Engaging","",IF(U335&lt;='Leia-me'!$B$6,"Saudável",IF(U335&lt;='Leia-me'!$B$7,"Esfriando",IF(U335&lt;='Leia-me'!$B$8,"Última chance","Zumbi"))))</f>
        <v/>
      </c>
      <c r="W335" s="25" t="n">
        <f aca="false">IF(O335="Won",1,IF(O335="Lost",0,""))</f>
        <v>1</v>
      </c>
      <c r="Y335" s="25" t="str">
        <f aca="false">IF(E335="","Sim","")</f>
        <v/>
      </c>
    </row>
    <row r="336" customFormat="false" ht="15" hidden="false" customHeight="false" outlineLevel="0" collapsed="false">
      <c r="A336" s="25" t="s">
        <v>549</v>
      </c>
      <c r="B336" s="25" t="s">
        <v>67</v>
      </c>
      <c r="C336" s="25" t="s">
        <v>68</v>
      </c>
      <c r="D336" s="25" t="s">
        <v>69</v>
      </c>
      <c r="E336" s="25" t="s">
        <v>225</v>
      </c>
      <c r="F336" s="25" t="s">
        <v>211</v>
      </c>
      <c r="G336" s="26" t="n">
        <v>1376.8</v>
      </c>
      <c r="H336" s="27" t="n">
        <v>1165</v>
      </c>
      <c r="I336" s="25" t="s">
        <v>226</v>
      </c>
      <c r="K336" s="25" t="n">
        <v>1988</v>
      </c>
      <c r="L336" s="25" t="s">
        <v>148</v>
      </c>
      <c r="M336" s="25" t="s">
        <v>149</v>
      </c>
      <c r="N336" s="28" t="n">
        <v>55</v>
      </c>
      <c r="O336" s="25" t="s">
        <v>54</v>
      </c>
      <c r="P336" s="29" t="n">
        <v>42994</v>
      </c>
      <c r="Q336" s="29" t="n">
        <v>43099</v>
      </c>
      <c r="R336" s="28" t="n">
        <v>58</v>
      </c>
      <c r="S336" s="28" t="n">
        <f aca="false">IF(O336="Won",R336,IF(O336="Lost",0,N336))</f>
        <v>58</v>
      </c>
      <c r="T336" s="30" t="n">
        <f aca="false">IF(AND(P336&lt;&gt;"",Q336&lt;&gt;""),Q336-P336,"")</f>
        <v>105</v>
      </c>
      <c r="U336" s="30" t="str">
        <f aca="false">IF(AND(O336="Engaging",P336&lt;&gt;""),'Leia-me'!$B$5-P336,"")</f>
        <v/>
      </c>
      <c r="V336" s="25" t="str">
        <f aca="false">IF(O336&lt;&gt;"Engaging","",IF(U336&lt;='Leia-me'!$B$6,"Saudável",IF(U336&lt;='Leia-me'!$B$7,"Esfriando",IF(U336&lt;='Leia-me'!$B$8,"Última chance","Zumbi"))))</f>
        <v/>
      </c>
      <c r="W336" s="25" t="n">
        <f aca="false">IF(O336="Won",1,IF(O336="Lost",0,""))</f>
        <v>1</v>
      </c>
      <c r="Y336" s="25" t="str">
        <f aca="false">IF(E336="","Sim","")</f>
        <v/>
      </c>
    </row>
    <row r="337" customFormat="false" ht="15" hidden="false" customHeight="false" outlineLevel="0" collapsed="false">
      <c r="A337" s="25" t="s">
        <v>550</v>
      </c>
      <c r="B337" s="25" t="s">
        <v>67</v>
      </c>
      <c r="C337" s="25" t="s">
        <v>68</v>
      </c>
      <c r="D337" s="25" t="s">
        <v>69</v>
      </c>
      <c r="E337" s="25" t="s">
        <v>198</v>
      </c>
      <c r="F337" s="25" t="s">
        <v>177</v>
      </c>
      <c r="G337" s="26" t="n">
        <v>2819.5</v>
      </c>
      <c r="H337" s="27" t="n">
        <v>7227</v>
      </c>
      <c r="I337" s="25" t="s">
        <v>147</v>
      </c>
      <c r="J337" s="25" t="s">
        <v>199</v>
      </c>
      <c r="K337" s="25" t="n">
        <v>1991</v>
      </c>
      <c r="L337" s="25" t="s">
        <v>170</v>
      </c>
      <c r="M337" s="25" t="s">
        <v>171</v>
      </c>
      <c r="N337" s="28" t="n">
        <v>1096</v>
      </c>
      <c r="O337" s="25" t="s">
        <v>55</v>
      </c>
      <c r="P337" s="29" t="n">
        <v>42997</v>
      </c>
      <c r="Q337" s="29" t="n">
        <v>43008</v>
      </c>
      <c r="R337" s="28" t="n">
        <v>0</v>
      </c>
      <c r="S337" s="28" t="n">
        <f aca="false">IF(O337="Won",R337,IF(O337="Lost",0,N337))</f>
        <v>0</v>
      </c>
      <c r="T337" s="30" t="n">
        <f aca="false">IF(AND(P337&lt;&gt;"",Q337&lt;&gt;""),Q337-P337,"")</f>
        <v>11</v>
      </c>
      <c r="U337" s="30" t="str">
        <f aca="false">IF(AND(O337="Engaging",P337&lt;&gt;""),'Leia-me'!$B$5-P337,"")</f>
        <v/>
      </c>
      <c r="V337" s="25" t="str">
        <f aca="false">IF(O337&lt;&gt;"Engaging","",IF(U337&lt;='Leia-me'!$B$6,"Saudável",IF(U337&lt;='Leia-me'!$B$7,"Esfriando",IF(U337&lt;='Leia-me'!$B$8,"Última chance","Zumbi"))))</f>
        <v/>
      </c>
      <c r="W337" s="25" t="n">
        <f aca="false">IF(O337="Won",1,IF(O337="Lost",0,""))</f>
        <v>0</v>
      </c>
      <c r="Y337" s="25" t="str">
        <f aca="false">IF(E337="","Sim","")</f>
        <v/>
      </c>
    </row>
    <row r="338" customFormat="false" ht="15" hidden="false" customHeight="false" outlineLevel="0" collapsed="false">
      <c r="A338" s="25" t="s">
        <v>551</v>
      </c>
      <c r="B338" s="25" t="s">
        <v>67</v>
      </c>
      <c r="C338" s="25" t="s">
        <v>68</v>
      </c>
      <c r="D338" s="25" t="s">
        <v>69</v>
      </c>
      <c r="E338" s="25" t="s">
        <v>251</v>
      </c>
      <c r="F338" s="25" t="s">
        <v>211</v>
      </c>
      <c r="G338" s="26" t="n">
        <v>332.43</v>
      </c>
      <c r="H338" s="27" t="n">
        <v>799</v>
      </c>
      <c r="I338" s="25" t="s">
        <v>147</v>
      </c>
      <c r="K338" s="25" t="n">
        <v>1995</v>
      </c>
      <c r="L338" s="25" t="s">
        <v>148</v>
      </c>
      <c r="M338" s="25" t="s">
        <v>149</v>
      </c>
      <c r="N338" s="28" t="n">
        <v>55</v>
      </c>
      <c r="O338" s="25" t="s">
        <v>54</v>
      </c>
      <c r="P338" s="29" t="n">
        <v>42999</v>
      </c>
      <c r="Q338" s="29" t="n">
        <v>43008</v>
      </c>
      <c r="R338" s="28" t="n">
        <v>66</v>
      </c>
      <c r="S338" s="28" t="n">
        <f aca="false">IF(O338="Won",R338,IF(O338="Lost",0,N338))</f>
        <v>66</v>
      </c>
      <c r="T338" s="30" t="n">
        <f aca="false">IF(AND(P338&lt;&gt;"",Q338&lt;&gt;""),Q338-P338,"")</f>
        <v>9</v>
      </c>
      <c r="U338" s="30" t="str">
        <f aca="false">IF(AND(O338="Engaging",P338&lt;&gt;""),'Leia-me'!$B$5-P338,"")</f>
        <v/>
      </c>
      <c r="V338" s="25" t="str">
        <f aca="false">IF(O338&lt;&gt;"Engaging","",IF(U338&lt;='Leia-me'!$B$6,"Saudável",IF(U338&lt;='Leia-me'!$B$7,"Esfriando",IF(U338&lt;='Leia-me'!$B$8,"Última chance","Zumbi"))))</f>
        <v/>
      </c>
      <c r="W338" s="25" t="n">
        <f aca="false">IF(O338="Won",1,IF(O338="Lost",0,""))</f>
        <v>1</v>
      </c>
      <c r="Y338" s="25" t="str">
        <f aca="false">IF(E338="","Sim","")</f>
        <v/>
      </c>
    </row>
    <row r="339" customFormat="false" ht="15" hidden="false" customHeight="false" outlineLevel="0" collapsed="false">
      <c r="A339" s="25" t="s">
        <v>552</v>
      </c>
      <c r="B339" s="25" t="s">
        <v>67</v>
      </c>
      <c r="C339" s="25" t="s">
        <v>68</v>
      </c>
      <c r="D339" s="25" t="s">
        <v>69</v>
      </c>
      <c r="E339" s="25" t="s">
        <v>162</v>
      </c>
      <c r="F339" s="25" t="s">
        <v>155</v>
      </c>
      <c r="G339" s="26" t="n">
        <v>5266.09</v>
      </c>
      <c r="H339" s="27" t="n">
        <v>8595</v>
      </c>
      <c r="I339" s="25" t="s">
        <v>147</v>
      </c>
      <c r="J339" s="25" t="s">
        <v>156</v>
      </c>
      <c r="K339" s="25" t="n">
        <v>1988</v>
      </c>
      <c r="L339" s="25" t="s">
        <v>178</v>
      </c>
      <c r="M339" s="25" t="s">
        <v>171</v>
      </c>
      <c r="N339" s="28" t="n">
        <v>5482</v>
      </c>
      <c r="O339" s="25" t="s">
        <v>55</v>
      </c>
      <c r="P339" s="29" t="n">
        <v>43002</v>
      </c>
      <c r="Q339" s="29" t="n">
        <v>43062</v>
      </c>
      <c r="R339" s="28" t="n">
        <v>0</v>
      </c>
      <c r="S339" s="28" t="n">
        <f aca="false">IF(O339="Won",R339,IF(O339="Lost",0,N339))</f>
        <v>0</v>
      </c>
      <c r="T339" s="30" t="n">
        <f aca="false">IF(AND(P339&lt;&gt;"",Q339&lt;&gt;""),Q339-P339,"")</f>
        <v>60</v>
      </c>
      <c r="U339" s="30" t="str">
        <f aca="false">IF(AND(O339="Engaging",P339&lt;&gt;""),'Leia-me'!$B$5-P339,"")</f>
        <v/>
      </c>
      <c r="V339" s="25" t="str">
        <f aca="false">IF(O339&lt;&gt;"Engaging","",IF(U339&lt;='Leia-me'!$B$6,"Saudável",IF(U339&lt;='Leia-me'!$B$7,"Esfriando",IF(U339&lt;='Leia-me'!$B$8,"Última chance","Zumbi"))))</f>
        <v/>
      </c>
      <c r="W339" s="25" t="n">
        <f aca="false">IF(O339="Won",1,IF(O339="Lost",0,""))</f>
        <v>0</v>
      </c>
      <c r="Y339" s="25" t="str">
        <f aca="false">IF(E339="","Sim","")</f>
        <v/>
      </c>
    </row>
    <row r="340" customFormat="false" ht="15" hidden="false" customHeight="false" outlineLevel="0" collapsed="false">
      <c r="A340" s="25" t="s">
        <v>553</v>
      </c>
      <c r="B340" s="25" t="s">
        <v>67</v>
      </c>
      <c r="C340" s="25" t="s">
        <v>68</v>
      </c>
      <c r="D340" s="25" t="s">
        <v>69</v>
      </c>
      <c r="E340" s="25" t="s">
        <v>191</v>
      </c>
      <c r="F340" s="25" t="s">
        <v>192</v>
      </c>
      <c r="G340" s="26" t="n">
        <v>2714.9</v>
      </c>
      <c r="H340" s="27" t="n">
        <v>2641</v>
      </c>
      <c r="I340" s="25" t="s">
        <v>147</v>
      </c>
      <c r="J340" s="25" t="s">
        <v>193</v>
      </c>
      <c r="K340" s="25" t="n">
        <v>1998</v>
      </c>
      <c r="L340" s="25" t="s">
        <v>148</v>
      </c>
      <c r="M340" s="25" t="s">
        <v>149</v>
      </c>
      <c r="N340" s="28" t="n">
        <v>55</v>
      </c>
      <c r="O340" s="25" t="s">
        <v>55</v>
      </c>
      <c r="P340" s="29" t="n">
        <v>43002</v>
      </c>
      <c r="Q340" s="29" t="n">
        <v>43066</v>
      </c>
      <c r="R340" s="28" t="n">
        <v>0</v>
      </c>
      <c r="S340" s="28" t="n">
        <f aca="false">IF(O340="Won",R340,IF(O340="Lost",0,N340))</f>
        <v>0</v>
      </c>
      <c r="T340" s="30" t="n">
        <f aca="false">IF(AND(P340&lt;&gt;"",Q340&lt;&gt;""),Q340-P340,"")</f>
        <v>64</v>
      </c>
      <c r="U340" s="30" t="str">
        <f aca="false">IF(AND(O340="Engaging",P340&lt;&gt;""),'Leia-me'!$B$5-P340,"")</f>
        <v/>
      </c>
      <c r="V340" s="25" t="str">
        <f aca="false">IF(O340&lt;&gt;"Engaging","",IF(U340&lt;='Leia-me'!$B$6,"Saudável",IF(U340&lt;='Leia-me'!$B$7,"Esfriando",IF(U340&lt;='Leia-me'!$B$8,"Última chance","Zumbi"))))</f>
        <v/>
      </c>
      <c r="W340" s="25" t="n">
        <f aca="false">IF(O340="Won",1,IF(O340="Lost",0,""))</f>
        <v>0</v>
      </c>
      <c r="Y340" s="25" t="str">
        <f aca="false">IF(E340="","Sim","")</f>
        <v/>
      </c>
    </row>
    <row r="341" customFormat="false" ht="15" hidden="false" customHeight="false" outlineLevel="0" collapsed="false">
      <c r="A341" s="25" t="s">
        <v>554</v>
      </c>
      <c r="B341" s="25" t="s">
        <v>67</v>
      </c>
      <c r="C341" s="25" t="s">
        <v>68</v>
      </c>
      <c r="D341" s="25" t="s">
        <v>69</v>
      </c>
      <c r="E341" s="25" t="s">
        <v>169</v>
      </c>
      <c r="F341" s="25" t="s">
        <v>168</v>
      </c>
      <c r="G341" s="26" t="n">
        <v>2403.58</v>
      </c>
      <c r="H341" s="27" t="n">
        <v>8801</v>
      </c>
      <c r="I341" s="25" t="s">
        <v>147</v>
      </c>
      <c r="K341" s="25" t="n">
        <v>1986</v>
      </c>
      <c r="L341" s="25" t="s">
        <v>186</v>
      </c>
      <c r="M341" s="25" t="s">
        <v>171</v>
      </c>
      <c r="N341" s="28" t="n">
        <v>550</v>
      </c>
      <c r="O341" s="25" t="s">
        <v>55</v>
      </c>
      <c r="P341" s="29" t="n">
        <v>43003</v>
      </c>
      <c r="Q341" s="29" t="n">
        <v>43012</v>
      </c>
      <c r="R341" s="28" t="n">
        <v>0</v>
      </c>
      <c r="S341" s="28" t="n">
        <f aca="false">IF(O341="Won",R341,IF(O341="Lost",0,N341))</f>
        <v>0</v>
      </c>
      <c r="T341" s="30" t="n">
        <f aca="false">IF(AND(P341&lt;&gt;"",Q341&lt;&gt;""),Q341-P341,"")</f>
        <v>9</v>
      </c>
      <c r="U341" s="30" t="str">
        <f aca="false">IF(AND(O341="Engaging",P341&lt;&gt;""),'Leia-me'!$B$5-P341,"")</f>
        <v/>
      </c>
      <c r="V341" s="25" t="str">
        <f aca="false">IF(O341&lt;&gt;"Engaging","",IF(U341&lt;='Leia-me'!$B$6,"Saudável",IF(U341&lt;='Leia-me'!$B$7,"Esfriando",IF(U341&lt;='Leia-me'!$B$8,"Última chance","Zumbi"))))</f>
        <v/>
      </c>
      <c r="W341" s="25" t="n">
        <f aca="false">IF(O341="Won",1,IF(O341="Lost",0,""))</f>
        <v>0</v>
      </c>
      <c r="Y341" s="25" t="str">
        <f aca="false">IF(E341="","Sim","")</f>
        <v/>
      </c>
    </row>
    <row r="342" customFormat="false" ht="15" hidden="false" customHeight="false" outlineLevel="0" collapsed="false">
      <c r="A342" s="25" t="s">
        <v>555</v>
      </c>
      <c r="B342" s="25" t="s">
        <v>67</v>
      </c>
      <c r="C342" s="25" t="s">
        <v>68</v>
      </c>
      <c r="D342" s="25" t="s">
        <v>69</v>
      </c>
      <c r="E342" s="25" t="s">
        <v>191</v>
      </c>
      <c r="F342" s="25" t="s">
        <v>192</v>
      </c>
      <c r="G342" s="26" t="n">
        <v>2714.9</v>
      </c>
      <c r="H342" s="27" t="n">
        <v>2641</v>
      </c>
      <c r="I342" s="25" t="s">
        <v>147</v>
      </c>
      <c r="J342" s="25" t="s">
        <v>193</v>
      </c>
      <c r="K342" s="25" t="n">
        <v>1998</v>
      </c>
      <c r="L342" s="25" t="s">
        <v>148</v>
      </c>
      <c r="M342" s="25" t="s">
        <v>149</v>
      </c>
      <c r="N342" s="28" t="n">
        <v>55</v>
      </c>
      <c r="O342" s="25" t="s">
        <v>54</v>
      </c>
      <c r="P342" s="29" t="n">
        <v>43003</v>
      </c>
      <c r="Q342" s="29" t="n">
        <v>43087</v>
      </c>
      <c r="R342" s="28" t="n">
        <v>53</v>
      </c>
      <c r="S342" s="28" t="n">
        <f aca="false">IF(O342="Won",R342,IF(O342="Lost",0,N342))</f>
        <v>53</v>
      </c>
      <c r="T342" s="30" t="n">
        <f aca="false">IF(AND(P342&lt;&gt;"",Q342&lt;&gt;""),Q342-P342,"")</f>
        <v>84</v>
      </c>
      <c r="U342" s="30" t="str">
        <f aca="false">IF(AND(O342="Engaging",P342&lt;&gt;""),'Leia-me'!$B$5-P342,"")</f>
        <v/>
      </c>
      <c r="V342" s="25" t="str">
        <f aca="false">IF(O342&lt;&gt;"Engaging","",IF(U342&lt;='Leia-me'!$B$6,"Saudável",IF(U342&lt;='Leia-me'!$B$7,"Esfriando",IF(U342&lt;='Leia-me'!$B$8,"Última chance","Zumbi"))))</f>
        <v/>
      </c>
      <c r="W342" s="25" t="n">
        <f aca="false">IF(O342="Won",1,IF(O342="Lost",0,""))</f>
        <v>1</v>
      </c>
      <c r="Y342" s="25" t="str">
        <f aca="false">IF(E342="","Sim","")</f>
        <v/>
      </c>
    </row>
    <row r="343" customFormat="false" ht="15" hidden="false" customHeight="false" outlineLevel="0" collapsed="false">
      <c r="A343" s="25" t="s">
        <v>556</v>
      </c>
      <c r="B343" s="25" t="s">
        <v>67</v>
      </c>
      <c r="C343" s="25" t="s">
        <v>68</v>
      </c>
      <c r="D343" s="25" t="s">
        <v>69</v>
      </c>
      <c r="E343" s="25" t="s">
        <v>210</v>
      </c>
      <c r="F343" s="25" t="s">
        <v>211</v>
      </c>
      <c r="G343" s="26" t="n">
        <v>718.62</v>
      </c>
      <c r="H343" s="27" t="n">
        <v>2448</v>
      </c>
      <c r="I343" s="25" t="s">
        <v>147</v>
      </c>
      <c r="K343" s="25" t="n">
        <v>2001</v>
      </c>
      <c r="L343" s="25" t="s">
        <v>148</v>
      </c>
      <c r="M343" s="25" t="s">
        <v>149</v>
      </c>
      <c r="N343" s="28" t="n">
        <v>55</v>
      </c>
      <c r="O343" s="25" t="s">
        <v>55</v>
      </c>
      <c r="P343" s="29" t="n">
        <v>43004</v>
      </c>
      <c r="Q343" s="29" t="n">
        <v>43014</v>
      </c>
      <c r="R343" s="28" t="n">
        <v>0</v>
      </c>
      <c r="S343" s="28" t="n">
        <f aca="false">IF(O343="Won",R343,IF(O343="Lost",0,N343))</f>
        <v>0</v>
      </c>
      <c r="T343" s="30" t="n">
        <f aca="false">IF(AND(P343&lt;&gt;"",Q343&lt;&gt;""),Q343-P343,"")</f>
        <v>10</v>
      </c>
      <c r="U343" s="30" t="str">
        <f aca="false">IF(AND(O343="Engaging",P343&lt;&gt;""),'Leia-me'!$B$5-P343,"")</f>
        <v/>
      </c>
      <c r="V343" s="25" t="str">
        <f aca="false">IF(O343&lt;&gt;"Engaging","",IF(U343&lt;='Leia-me'!$B$6,"Saudável",IF(U343&lt;='Leia-me'!$B$7,"Esfriando",IF(U343&lt;='Leia-me'!$B$8,"Última chance","Zumbi"))))</f>
        <v/>
      </c>
      <c r="W343" s="25" t="n">
        <f aca="false">IF(O343="Won",1,IF(O343="Lost",0,""))</f>
        <v>0</v>
      </c>
      <c r="Y343" s="25" t="str">
        <f aca="false">IF(E343="","Sim","")</f>
        <v/>
      </c>
    </row>
    <row r="344" customFormat="false" ht="15" hidden="false" customHeight="false" outlineLevel="0" collapsed="false">
      <c r="A344" s="25" t="s">
        <v>557</v>
      </c>
      <c r="B344" s="25" t="s">
        <v>67</v>
      </c>
      <c r="C344" s="25" t="s">
        <v>68</v>
      </c>
      <c r="D344" s="25" t="s">
        <v>69</v>
      </c>
      <c r="E344" s="25" t="s">
        <v>240</v>
      </c>
      <c r="F344" s="25" t="s">
        <v>185</v>
      </c>
      <c r="G344" s="26" t="n">
        <v>1223.72</v>
      </c>
      <c r="H344" s="27" t="n">
        <v>2497</v>
      </c>
      <c r="I344" s="25" t="s">
        <v>241</v>
      </c>
      <c r="K344" s="25" t="n">
        <v>2000</v>
      </c>
      <c r="L344" s="25" t="s">
        <v>148</v>
      </c>
      <c r="M344" s="25" t="s">
        <v>149</v>
      </c>
      <c r="N344" s="28" t="n">
        <v>55</v>
      </c>
      <c r="O344" s="25" t="s">
        <v>54</v>
      </c>
      <c r="P344" s="29" t="n">
        <v>43004</v>
      </c>
      <c r="Q344" s="29" t="n">
        <v>43042</v>
      </c>
      <c r="R344" s="28" t="n">
        <v>54</v>
      </c>
      <c r="S344" s="28" t="n">
        <f aca="false">IF(O344="Won",R344,IF(O344="Lost",0,N344))</f>
        <v>54</v>
      </c>
      <c r="T344" s="30" t="n">
        <f aca="false">IF(AND(P344&lt;&gt;"",Q344&lt;&gt;""),Q344-P344,"")</f>
        <v>38</v>
      </c>
      <c r="U344" s="30" t="str">
        <f aca="false">IF(AND(O344="Engaging",P344&lt;&gt;""),'Leia-me'!$B$5-P344,"")</f>
        <v/>
      </c>
      <c r="V344" s="25" t="str">
        <f aca="false">IF(O344&lt;&gt;"Engaging","",IF(U344&lt;='Leia-me'!$B$6,"Saudável",IF(U344&lt;='Leia-me'!$B$7,"Esfriando",IF(U344&lt;='Leia-me'!$B$8,"Última chance","Zumbi"))))</f>
        <v/>
      </c>
      <c r="W344" s="25" t="n">
        <f aca="false">IF(O344="Won",1,IF(O344="Lost",0,""))</f>
        <v>1</v>
      </c>
      <c r="Y344" s="25" t="str">
        <f aca="false">IF(E344="","Sim","")</f>
        <v/>
      </c>
    </row>
    <row r="345" customFormat="false" ht="15" hidden="false" customHeight="false" outlineLevel="0" collapsed="false">
      <c r="A345" s="25" t="s">
        <v>558</v>
      </c>
      <c r="B345" s="25" t="s">
        <v>67</v>
      </c>
      <c r="C345" s="25" t="s">
        <v>68</v>
      </c>
      <c r="D345" s="25" t="s">
        <v>69</v>
      </c>
      <c r="E345" s="25" t="s">
        <v>195</v>
      </c>
      <c r="F345" s="25" t="s">
        <v>185</v>
      </c>
      <c r="G345" s="26" t="n">
        <v>8170.38</v>
      </c>
      <c r="H345" s="27" t="n">
        <v>16499</v>
      </c>
      <c r="I345" s="25" t="s">
        <v>196</v>
      </c>
      <c r="K345" s="25" t="n">
        <v>1997</v>
      </c>
      <c r="L345" s="25" t="s">
        <v>186</v>
      </c>
      <c r="M345" s="25" t="s">
        <v>171</v>
      </c>
      <c r="N345" s="28" t="n">
        <v>550</v>
      </c>
      <c r="O345" s="25" t="s">
        <v>54</v>
      </c>
      <c r="P345" s="29" t="n">
        <v>43005</v>
      </c>
      <c r="Q345" s="29" t="n">
        <v>43095</v>
      </c>
      <c r="R345" s="28" t="n">
        <v>543</v>
      </c>
      <c r="S345" s="28" t="n">
        <f aca="false">IF(O345="Won",R345,IF(O345="Lost",0,N345))</f>
        <v>543</v>
      </c>
      <c r="T345" s="30" t="n">
        <f aca="false">IF(AND(P345&lt;&gt;"",Q345&lt;&gt;""),Q345-P345,"")</f>
        <v>90</v>
      </c>
      <c r="U345" s="30" t="str">
        <f aca="false">IF(AND(O345="Engaging",P345&lt;&gt;""),'Leia-me'!$B$5-P345,"")</f>
        <v/>
      </c>
      <c r="V345" s="25" t="str">
        <f aca="false">IF(O345&lt;&gt;"Engaging","",IF(U345&lt;='Leia-me'!$B$6,"Saudável",IF(U345&lt;='Leia-me'!$B$7,"Esfriando",IF(U345&lt;='Leia-me'!$B$8,"Última chance","Zumbi"))))</f>
        <v/>
      </c>
      <c r="W345" s="25" t="n">
        <f aca="false">IF(O345="Won",1,IF(O345="Lost",0,""))</f>
        <v>1</v>
      </c>
      <c r="Y345" s="25" t="str">
        <f aca="false">IF(E345="","Sim","")</f>
        <v/>
      </c>
    </row>
    <row r="346" customFormat="false" ht="15" hidden="false" customHeight="false" outlineLevel="0" collapsed="false">
      <c r="A346" s="25" t="s">
        <v>559</v>
      </c>
      <c r="B346" s="25" t="s">
        <v>67</v>
      </c>
      <c r="C346" s="25" t="s">
        <v>68</v>
      </c>
      <c r="D346" s="25" t="s">
        <v>69</v>
      </c>
      <c r="E346" s="25" t="s">
        <v>245</v>
      </c>
      <c r="F346" s="25" t="s">
        <v>185</v>
      </c>
      <c r="G346" s="26" t="n">
        <v>2938.67</v>
      </c>
      <c r="H346" s="27" t="n">
        <v>8775</v>
      </c>
      <c r="I346" s="25" t="s">
        <v>246</v>
      </c>
      <c r="K346" s="25" t="n">
        <v>1987</v>
      </c>
      <c r="L346" s="25" t="s">
        <v>186</v>
      </c>
      <c r="M346" s="25" t="s">
        <v>171</v>
      </c>
      <c r="N346" s="28" t="n">
        <v>550</v>
      </c>
      <c r="O346" s="25" t="s">
        <v>55</v>
      </c>
      <c r="P346" s="29" t="n">
        <v>43008</v>
      </c>
      <c r="Q346" s="29" t="n">
        <v>43073</v>
      </c>
      <c r="R346" s="28" t="n">
        <v>0</v>
      </c>
      <c r="S346" s="28" t="n">
        <f aca="false">IF(O346="Won",R346,IF(O346="Lost",0,N346))</f>
        <v>0</v>
      </c>
      <c r="T346" s="30" t="n">
        <f aca="false">IF(AND(P346&lt;&gt;"",Q346&lt;&gt;""),Q346-P346,"")</f>
        <v>65</v>
      </c>
      <c r="U346" s="30" t="str">
        <f aca="false">IF(AND(O346="Engaging",P346&lt;&gt;""),'Leia-me'!$B$5-P346,"")</f>
        <v/>
      </c>
      <c r="V346" s="25" t="str">
        <f aca="false">IF(O346&lt;&gt;"Engaging","",IF(U346&lt;='Leia-me'!$B$6,"Saudável",IF(U346&lt;='Leia-me'!$B$7,"Esfriando",IF(U346&lt;='Leia-me'!$B$8,"Última chance","Zumbi"))))</f>
        <v/>
      </c>
      <c r="W346" s="25" t="n">
        <f aca="false">IF(O346="Won",1,IF(O346="Lost",0,""))</f>
        <v>0</v>
      </c>
      <c r="Y346" s="25" t="str">
        <f aca="false">IF(E346="","Sim","")</f>
        <v/>
      </c>
    </row>
    <row r="347" customFormat="false" ht="15" hidden="false" customHeight="false" outlineLevel="0" collapsed="false">
      <c r="A347" s="25" t="s">
        <v>560</v>
      </c>
      <c r="B347" s="25" t="s">
        <v>67</v>
      </c>
      <c r="C347" s="25" t="s">
        <v>68</v>
      </c>
      <c r="D347" s="25" t="s">
        <v>69</v>
      </c>
      <c r="E347" s="25" t="s">
        <v>251</v>
      </c>
      <c r="F347" s="25" t="s">
        <v>211</v>
      </c>
      <c r="G347" s="26" t="n">
        <v>332.43</v>
      </c>
      <c r="H347" s="27" t="n">
        <v>799</v>
      </c>
      <c r="I347" s="25" t="s">
        <v>147</v>
      </c>
      <c r="K347" s="25" t="n">
        <v>1995</v>
      </c>
      <c r="L347" s="25" t="s">
        <v>178</v>
      </c>
      <c r="M347" s="25" t="s">
        <v>171</v>
      </c>
      <c r="N347" s="28" t="n">
        <v>5482</v>
      </c>
      <c r="O347" s="25" t="s">
        <v>55</v>
      </c>
      <c r="P347" s="29" t="n">
        <v>43008</v>
      </c>
      <c r="Q347" s="29" t="n">
        <v>43009</v>
      </c>
      <c r="R347" s="28" t="n">
        <v>0</v>
      </c>
      <c r="S347" s="28" t="n">
        <f aca="false">IF(O347="Won",R347,IF(O347="Lost",0,N347))</f>
        <v>0</v>
      </c>
      <c r="T347" s="30" t="n">
        <f aca="false">IF(AND(P347&lt;&gt;"",Q347&lt;&gt;""),Q347-P347,"")</f>
        <v>1</v>
      </c>
      <c r="U347" s="30" t="str">
        <f aca="false">IF(AND(O347="Engaging",P347&lt;&gt;""),'Leia-me'!$B$5-P347,"")</f>
        <v/>
      </c>
      <c r="V347" s="25" t="str">
        <f aca="false">IF(O347&lt;&gt;"Engaging","",IF(U347&lt;='Leia-me'!$B$6,"Saudável",IF(U347&lt;='Leia-me'!$B$7,"Esfriando",IF(U347&lt;='Leia-me'!$B$8,"Última chance","Zumbi"))))</f>
        <v/>
      </c>
      <c r="W347" s="25" t="n">
        <f aca="false">IF(O347="Won",1,IF(O347="Lost",0,""))</f>
        <v>0</v>
      </c>
      <c r="Y347" s="25" t="str">
        <f aca="false">IF(E347="","Sim","")</f>
        <v/>
      </c>
    </row>
    <row r="348" customFormat="false" ht="15" hidden="false" customHeight="false" outlineLevel="0" collapsed="false">
      <c r="A348" s="25" t="s">
        <v>561</v>
      </c>
      <c r="B348" s="25" t="s">
        <v>67</v>
      </c>
      <c r="C348" s="25" t="s">
        <v>68</v>
      </c>
      <c r="D348" s="25" t="s">
        <v>69</v>
      </c>
      <c r="E348" s="25" t="s">
        <v>215</v>
      </c>
      <c r="F348" s="25" t="s">
        <v>177</v>
      </c>
      <c r="G348" s="26" t="n">
        <v>1102.43</v>
      </c>
      <c r="H348" s="27" t="n">
        <v>1759</v>
      </c>
      <c r="I348" s="25" t="s">
        <v>147</v>
      </c>
      <c r="K348" s="25" t="n">
        <v>2006</v>
      </c>
      <c r="L348" s="25" t="s">
        <v>186</v>
      </c>
      <c r="M348" s="25" t="s">
        <v>171</v>
      </c>
      <c r="N348" s="28" t="n">
        <v>550</v>
      </c>
      <c r="O348" s="25" t="s">
        <v>55</v>
      </c>
      <c r="P348" s="29" t="n">
        <v>43009</v>
      </c>
      <c r="Q348" s="29" t="n">
        <v>43019</v>
      </c>
      <c r="R348" s="28" t="n">
        <v>0</v>
      </c>
      <c r="S348" s="28" t="n">
        <f aca="false">IF(O348="Won",R348,IF(O348="Lost",0,N348))</f>
        <v>0</v>
      </c>
      <c r="T348" s="30" t="n">
        <f aca="false">IF(AND(P348&lt;&gt;"",Q348&lt;&gt;""),Q348-P348,"")</f>
        <v>10</v>
      </c>
      <c r="U348" s="30" t="str">
        <f aca="false">IF(AND(O348="Engaging",P348&lt;&gt;""),'Leia-me'!$B$5-P348,"")</f>
        <v/>
      </c>
      <c r="V348" s="25" t="str">
        <f aca="false">IF(O348&lt;&gt;"Engaging","",IF(U348&lt;='Leia-me'!$B$6,"Saudável",IF(U348&lt;='Leia-me'!$B$7,"Esfriando",IF(U348&lt;='Leia-me'!$B$8,"Última chance","Zumbi"))))</f>
        <v/>
      </c>
      <c r="W348" s="25" t="n">
        <f aca="false">IF(O348="Won",1,IF(O348="Lost",0,""))</f>
        <v>0</v>
      </c>
      <c r="Y348" s="25" t="str">
        <f aca="false">IF(E348="","Sim","")</f>
        <v/>
      </c>
    </row>
    <row r="349" customFormat="false" ht="15" hidden="false" customHeight="false" outlineLevel="0" collapsed="false">
      <c r="A349" s="25" t="s">
        <v>562</v>
      </c>
      <c r="B349" s="25" t="s">
        <v>67</v>
      </c>
      <c r="C349" s="25" t="s">
        <v>68</v>
      </c>
      <c r="D349" s="25" t="s">
        <v>69</v>
      </c>
      <c r="E349" s="25" t="s">
        <v>266</v>
      </c>
      <c r="F349" s="25" t="s">
        <v>267</v>
      </c>
      <c r="G349" s="26" t="n">
        <v>2041.73</v>
      </c>
      <c r="H349" s="27" t="n">
        <v>5276</v>
      </c>
      <c r="I349" s="25" t="s">
        <v>147</v>
      </c>
      <c r="K349" s="25" t="n">
        <v>1997</v>
      </c>
      <c r="L349" s="25" t="s">
        <v>178</v>
      </c>
      <c r="M349" s="25" t="s">
        <v>171</v>
      </c>
      <c r="N349" s="28" t="n">
        <v>5482</v>
      </c>
      <c r="O349" s="25" t="s">
        <v>55</v>
      </c>
      <c r="P349" s="29" t="n">
        <v>43010</v>
      </c>
      <c r="Q349" s="29" t="n">
        <v>43022</v>
      </c>
      <c r="R349" s="28" t="n">
        <v>0</v>
      </c>
      <c r="S349" s="28" t="n">
        <f aca="false">IF(O349="Won",R349,IF(O349="Lost",0,N349))</f>
        <v>0</v>
      </c>
      <c r="T349" s="30" t="n">
        <f aca="false">IF(AND(P349&lt;&gt;"",Q349&lt;&gt;""),Q349-P349,"")</f>
        <v>12</v>
      </c>
      <c r="U349" s="30" t="str">
        <f aca="false">IF(AND(O349="Engaging",P349&lt;&gt;""),'Leia-me'!$B$5-P349,"")</f>
        <v/>
      </c>
      <c r="V349" s="25" t="str">
        <f aca="false">IF(O349&lt;&gt;"Engaging","",IF(U349&lt;='Leia-me'!$B$6,"Saudável",IF(U349&lt;='Leia-me'!$B$7,"Esfriando",IF(U349&lt;='Leia-me'!$B$8,"Última chance","Zumbi"))))</f>
        <v/>
      </c>
      <c r="W349" s="25" t="n">
        <f aca="false">IF(O349="Won",1,IF(O349="Lost",0,""))</f>
        <v>0</v>
      </c>
      <c r="Y349" s="25" t="str">
        <f aca="false">IF(E349="","Sim","")</f>
        <v/>
      </c>
    </row>
    <row r="350" customFormat="false" ht="15" hidden="false" customHeight="false" outlineLevel="0" collapsed="false">
      <c r="A350" s="25" t="s">
        <v>563</v>
      </c>
      <c r="B350" s="25" t="s">
        <v>67</v>
      </c>
      <c r="C350" s="25" t="s">
        <v>68</v>
      </c>
      <c r="D350" s="25" t="s">
        <v>69</v>
      </c>
      <c r="E350" s="25" t="s">
        <v>188</v>
      </c>
      <c r="F350" s="25" t="s">
        <v>185</v>
      </c>
      <c r="G350" s="26" t="n">
        <v>1008.06</v>
      </c>
      <c r="H350" s="27" t="n">
        <v>1238</v>
      </c>
      <c r="I350" s="25" t="s">
        <v>147</v>
      </c>
      <c r="K350" s="25" t="n">
        <v>1983</v>
      </c>
      <c r="L350" s="25" t="s">
        <v>178</v>
      </c>
      <c r="M350" s="25" t="s">
        <v>171</v>
      </c>
      <c r="N350" s="28" t="n">
        <v>5482</v>
      </c>
      <c r="O350" s="25" t="s">
        <v>55</v>
      </c>
      <c r="P350" s="29" t="n">
        <v>43011</v>
      </c>
      <c r="Q350" s="29" t="n">
        <v>43017</v>
      </c>
      <c r="R350" s="28" t="n">
        <v>0</v>
      </c>
      <c r="S350" s="28" t="n">
        <f aca="false">IF(O350="Won",R350,IF(O350="Lost",0,N350))</f>
        <v>0</v>
      </c>
      <c r="T350" s="30" t="n">
        <f aca="false">IF(AND(P350&lt;&gt;"",Q350&lt;&gt;""),Q350-P350,"")</f>
        <v>6</v>
      </c>
      <c r="U350" s="30" t="str">
        <f aca="false">IF(AND(O350="Engaging",P350&lt;&gt;""),'Leia-me'!$B$5-P350,"")</f>
        <v/>
      </c>
      <c r="V350" s="25" t="str">
        <f aca="false">IF(O350&lt;&gt;"Engaging","",IF(U350&lt;='Leia-me'!$B$6,"Saudável",IF(U350&lt;='Leia-me'!$B$7,"Esfriando",IF(U350&lt;='Leia-me'!$B$8,"Última chance","Zumbi"))))</f>
        <v/>
      </c>
      <c r="W350" s="25" t="n">
        <f aca="false">IF(O350="Won",1,IF(O350="Lost",0,""))</f>
        <v>0</v>
      </c>
      <c r="Y350" s="25" t="str">
        <f aca="false">IF(E350="","Sim","")</f>
        <v/>
      </c>
    </row>
    <row r="351" customFormat="false" ht="15" hidden="false" customHeight="false" outlineLevel="0" collapsed="false">
      <c r="A351" s="25" t="s">
        <v>564</v>
      </c>
      <c r="B351" s="25" t="s">
        <v>67</v>
      </c>
      <c r="C351" s="25" t="s">
        <v>68</v>
      </c>
      <c r="D351" s="25" t="s">
        <v>69</v>
      </c>
      <c r="E351" s="25" t="s">
        <v>210</v>
      </c>
      <c r="F351" s="25" t="s">
        <v>211</v>
      </c>
      <c r="G351" s="26" t="n">
        <v>718.62</v>
      </c>
      <c r="H351" s="27" t="n">
        <v>2448</v>
      </c>
      <c r="I351" s="25" t="s">
        <v>147</v>
      </c>
      <c r="K351" s="25" t="n">
        <v>2001</v>
      </c>
      <c r="L351" s="25" t="s">
        <v>148</v>
      </c>
      <c r="M351" s="25" t="s">
        <v>149</v>
      </c>
      <c r="N351" s="28" t="n">
        <v>55</v>
      </c>
      <c r="O351" s="25" t="s">
        <v>55</v>
      </c>
      <c r="P351" s="29" t="n">
        <v>43012</v>
      </c>
      <c r="Q351" s="29" t="n">
        <v>43021</v>
      </c>
      <c r="R351" s="28" t="n">
        <v>0</v>
      </c>
      <c r="S351" s="28" t="n">
        <f aca="false">IF(O351="Won",R351,IF(O351="Lost",0,N351))</f>
        <v>0</v>
      </c>
      <c r="T351" s="30" t="n">
        <f aca="false">IF(AND(P351&lt;&gt;"",Q351&lt;&gt;""),Q351-P351,"")</f>
        <v>9</v>
      </c>
      <c r="U351" s="30" t="str">
        <f aca="false">IF(AND(O351="Engaging",P351&lt;&gt;""),'Leia-me'!$B$5-P351,"")</f>
        <v/>
      </c>
      <c r="V351" s="25" t="str">
        <f aca="false">IF(O351&lt;&gt;"Engaging","",IF(U351&lt;='Leia-me'!$B$6,"Saudável",IF(U351&lt;='Leia-me'!$B$7,"Esfriando",IF(U351&lt;='Leia-me'!$B$8,"Última chance","Zumbi"))))</f>
        <v/>
      </c>
      <c r="W351" s="25" t="n">
        <f aca="false">IF(O351="Won",1,IF(O351="Lost",0,""))</f>
        <v>0</v>
      </c>
      <c r="Y351" s="25" t="str">
        <f aca="false">IF(E351="","Sim","")</f>
        <v/>
      </c>
    </row>
    <row r="352" customFormat="false" ht="15" hidden="false" customHeight="false" outlineLevel="0" collapsed="false">
      <c r="A352" s="25" t="s">
        <v>565</v>
      </c>
      <c r="B352" s="25" t="s">
        <v>67</v>
      </c>
      <c r="C352" s="25" t="s">
        <v>68</v>
      </c>
      <c r="D352" s="25" t="s">
        <v>69</v>
      </c>
      <c r="E352" s="25" t="s">
        <v>154</v>
      </c>
      <c r="F352" s="25" t="s">
        <v>155</v>
      </c>
      <c r="G352" s="26" t="n">
        <v>86.68</v>
      </c>
      <c r="H352" s="27" t="n">
        <v>187</v>
      </c>
      <c r="I352" s="25" t="s">
        <v>147</v>
      </c>
      <c r="J352" s="25" t="s">
        <v>156</v>
      </c>
      <c r="K352" s="25" t="n">
        <v>2007</v>
      </c>
      <c r="L352" s="25" t="s">
        <v>148</v>
      </c>
      <c r="M352" s="25" t="s">
        <v>149</v>
      </c>
      <c r="N352" s="28" t="n">
        <v>55</v>
      </c>
      <c r="O352" s="25" t="s">
        <v>54</v>
      </c>
      <c r="P352" s="29" t="n">
        <v>43012</v>
      </c>
      <c r="Q352" s="29" t="n">
        <v>43085</v>
      </c>
      <c r="R352" s="28" t="n">
        <v>59</v>
      </c>
      <c r="S352" s="28" t="n">
        <f aca="false">IF(O352="Won",R352,IF(O352="Lost",0,N352))</f>
        <v>59</v>
      </c>
      <c r="T352" s="30" t="n">
        <f aca="false">IF(AND(P352&lt;&gt;"",Q352&lt;&gt;""),Q352-P352,"")</f>
        <v>73</v>
      </c>
      <c r="U352" s="30" t="str">
        <f aca="false">IF(AND(O352="Engaging",P352&lt;&gt;""),'Leia-me'!$B$5-P352,"")</f>
        <v/>
      </c>
      <c r="V352" s="25" t="str">
        <f aca="false">IF(O352&lt;&gt;"Engaging","",IF(U352&lt;='Leia-me'!$B$6,"Saudável",IF(U352&lt;='Leia-me'!$B$7,"Esfriando",IF(U352&lt;='Leia-me'!$B$8,"Última chance","Zumbi"))))</f>
        <v/>
      </c>
      <c r="W352" s="25" t="n">
        <f aca="false">IF(O352="Won",1,IF(O352="Lost",0,""))</f>
        <v>1</v>
      </c>
      <c r="Y352" s="25" t="str">
        <f aca="false">IF(E352="","Sim","")</f>
        <v/>
      </c>
    </row>
    <row r="353" customFormat="false" ht="15" hidden="false" customHeight="false" outlineLevel="0" collapsed="false">
      <c r="A353" s="25" t="s">
        <v>566</v>
      </c>
      <c r="B353" s="25" t="s">
        <v>67</v>
      </c>
      <c r="C353" s="25" t="s">
        <v>68</v>
      </c>
      <c r="D353" s="25" t="s">
        <v>69</v>
      </c>
      <c r="E353" s="25" t="s">
        <v>195</v>
      </c>
      <c r="F353" s="25" t="s">
        <v>185</v>
      </c>
      <c r="G353" s="26" t="n">
        <v>8170.38</v>
      </c>
      <c r="H353" s="27" t="n">
        <v>16499</v>
      </c>
      <c r="I353" s="25" t="s">
        <v>196</v>
      </c>
      <c r="K353" s="25" t="n">
        <v>1997</v>
      </c>
      <c r="L353" s="25" t="s">
        <v>148</v>
      </c>
      <c r="M353" s="25" t="s">
        <v>149</v>
      </c>
      <c r="N353" s="28" t="n">
        <v>55</v>
      </c>
      <c r="O353" s="25" t="s">
        <v>55</v>
      </c>
      <c r="P353" s="29" t="n">
        <v>43013</v>
      </c>
      <c r="Q353" s="29" t="n">
        <v>43020</v>
      </c>
      <c r="R353" s="28" t="n">
        <v>0</v>
      </c>
      <c r="S353" s="28" t="n">
        <f aca="false">IF(O353="Won",R353,IF(O353="Lost",0,N353))</f>
        <v>0</v>
      </c>
      <c r="T353" s="30" t="n">
        <f aca="false">IF(AND(P353&lt;&gt;"",Q353&lt;&gt;""),Q353-P353,"")</f>
        <v>7</v>
      </c>
      <c r="U353" s="30" t="str">
        <f aca="false">IF(AND(O353="Engaging",P353&lt;&gt;""),'Leia-me'!$B$5-P353,"")</f>
        <v/>
      </c>
      <c r="V353" s="25" t="str">
        <f aca="false">IF(O353&lt;&gt;"Engaging","",IF(U353&lt;='Leia-me'!$B$6,"Saudável",IF(U353&lt;='Leia-me'!$B$7,"Esfriando",IF(U353&lt;='Leia-me'!$B$8,"Última chance","Zumbi"))))</f>
        <v/>
      </c>
      <c r="W353" s="25" t="n">
        <f aca="false">IF(O353="Won",1,IF(O353="Lost",0,""))</f>
        <v>0</v>
      </c>
      <c r="Y353" s="25" t="str">
        <f aca="false">IF(E353="","Sim","")</f>
        <v/>
      </c>
    </row>
    <row r="354" customFormat="false" ht="15" hidden="false" customHeight="false" outlineLevel="0" collapsed="false">
      <c r="A354" s="25" t="s">
        <v>567</v>
      </c>
      <c r="B354" s="25" t="s">
        <v>67</v>
      </c>
      <c r="C354" s="25" t="s">
        <v>68</v>
      </c>
      <c r="D354" s="25" t="s">
        <v>69</v>
      </c>
      <c r="E354" s="25" t="s">
        <v>198</v>
      </c>
      <c r="F354" s="25" t="s">
        <v>177</v>
      </c>
      <c r="G354" s="26" t="n">
        <v>2819.5</v>
      </c>
      <c r="H354" s="27" t="n">
        <v>7227</v>
      </c>
      <c r="I354" s="25" t="s">
        <v>147</v>
      </c>
      <c r="J354" s="25" t="s">
        <v>199</v>
      </c>
      <c r="K354" s="25" t="n">
        <v>1991</v>
      </c>
      <c r="L354" s="25" t="s">
        <v>148</v>
      </c>
      <c r="M354" s="25" t="s">
        <v>149</v>
      </c>
      <c r="N354" s="28" t="n">
        <v>55</v>
      </c>
      <c r="O354" s="25" t="s">
        <v>55</v>
      </c>
      <c r="P354" s="29" t="n">
        <v>43014</v>
      </c>
      <c r="Q354" s="29" t="n">
        <v>43063</v>
      </c>
      <c r="R354" s="28" t="n">
        <v>0</v>
      </c>
      <c r="S354" s="28" t="n">
        <f aca="false">IF(O354="Won",R354,IF(O354="Lost",0,N354))</f>
        <v>0</v>
      </c>
      <c r="T354" s="30" t="n">
        <f aca="false">IF(AND(P354&lt;&gt;"",Q354&lt;&gt;""),Q354-P354,"")</f>
        <v>49</v>
      </c>
      <c r="U354" s="30" t="str">
        <f aca="false">IF(AND(O354="Engaging",P354&lt;&gt;""),'Leia-me'!$B$5-P354,"")</f>
        <v/>
      </c>
      <c r="V354" s="25" t="str">
        <f aca="false">IF(O354&lt;&gt;"Engaging","",IF(U354&lt;='Leia-me'!$B$6,"Saudável",IF(U354&lt;='Leia-me'!$B$7,"Esfriando",IF(U354&lt;='Leia-me'!$B$8,"Última chance","Zumbi"))))</f>
        <v/>
      </c>
      <c r="W354" s="25" t="n">
        <f aca="false">IF(O354="Won",1,IF(O354="Lost",0,""))</f>
        <v>0</v>
      </c>
      <c r="Y354" s="25" t="str">
        <f aca="false">IF(E354="","Sim","")</f>
        <v/>
      </c>
    </row>
    <row r="355" customFormat="false" ht="15" hidden="false" customHeight="false" outlineLevel="0" collapsed="false">
      <c r="A355" s="25" t="s">
        <v>568</v>
      </c>
      <c r="B355" s="25" t="s">
        <v>67</v>
      </c>
      <c r="C355" s="25" t="s">
        <v>68</v>
      </c>
      <c r="D355" s="25" t="s">
        <v>69</v>
      </c>
      <c r="E355" s="25" t="s">
        <v>145</v>
      </c>
      <c r="F355" s="25" t="s">
        <v>146</v>
      </c>
      <c r="G355" s="26" t="n">
        <v>3922.42</v>
      </c>
      <c r="H355" s="27" t="n">
        <v>6837</v>
      </c>
      <c r="I355" s="25" t="s">
        <v>147</v>
      </c>
      <c r="K355" s="25" t="n">
        <v>1992</v>
      </c>
      <c r="L355" s="25" t="s">
        <v>160</v>
      </c>
      <c r="M355" s="25" t="s">
        <v>149</v>
      </c>
      <c r="N355" s="28" t="n">
        <v>3393</v>
      </c>
      <c r="O355" s="25" t="s">
        <v>55</v>
      </c>
      <c r="P355" s="29" t="n">
        <v>43014</v>
      </c>
      <c r="Q355" s="29" t="n">
        <v>43016</v>
      </c>
      <c r="R355" s="28" t="n">
        <v>0</v>
      </c>
      <c r="S355" s="28" t="n">
        <f aca="false">IF(O355="Won",R355,IF(O355="Lost",0,N355))</f>
        <v>0</v>
      </c>
      <c r="T355" s="30" t="n">
        <f aca="false">IF(AND(P355&lt;&gt;"",Q355&lt;&gt;""),Q355-P355,"")</f>
        <v>2</v>
      </c>
      <c r="U355" s="30" t="str">
        <f aca="false">IF(AND(O355="Engaging",P355&lt;&gt;""),'Leia-me'!$B$5-P355,"")</f>
        <v/>
      </c>
      <c r="V355" s="25" t="str">
        <f aca="false">IF(O355&lt;&gt;"Engaging","",IF(U355&lt;='Leia-me'!$B$6,"Saudável",IF(U355&lt;='Leia-me'!$B$7,"Esfriando",IF(U355&lt;='Leia-me'!$B$8,"Última chance","Zumbi"))))</f>
        <v/>
      </c>
      <c r="W355" s="25" t="n">
        <f aca="false">IF(O355="Won",1,IF(O355="Lost",0,""))</f>
        <v>0</v>
      </c>
      <c r="Y355" s="25" t="str">
        <f aca="false">IF(E355="","Sim","")</f>
        <v/>
      </c>
    </row>
    <row r="356" customFormat="false" ht="15" hidden="false" customHeight="false" outlineLevel="0" collapsed="false">
      <c r="A356" s="25" t="s">
        <v>569</v>
      </c>
      <c r="B356" s="25" t="s">
        <v>67</v>
      </c>
      <c r="C356" s="25" t="s">
        <v>68</v>
      </c>
      <c r="D356" s="25" t="s">
        <v>69</v>
      </c>
      <c r="E356" s="25" t="s">
        <v>225</v>
      </c>
      <c r="F356" s="25" t="s">
        <v>211</v>
      </c>
      <c r="G356" s="26" t="n">
        <v>1376.8</v>
      </c>
      <c r="H356" s="27" t="n">
        <v>1165</v>
      </c>
      <c r="I356" s="25" t="s">
        <v>226</v>
      </c>
      <c r="K356" s="25" t="n">
        <v>1988</v>
      </c>
      <c r="L356" s="25" t="s">
        <v>178</v>
      </c>
      <c r="M356" s="25" t="s">
        <v>171</v>
      </c>
      <c r="N356" s="28" t="n">
        <v>5482</v>
      </c>
      <c r="O356" s="25" t="s">
        <v>54</v>
      </c>
      <c r="P356" s="29" t="n">
        <v>43015</v>
      </c>
      <c r="Q356" s="29" t="n">
        <v>43021</v>
      </c>
      <c r="R356" s="28" t="n">
        <v>5349</v>
      </c>
      <c r="S356" s="28" t="n">
        <f aca="false">IF(O356="Won",R356,IF(O356="Lost",0,N356))</f>
        <v>5349</v>
      </c>
      <c r="T356" s="30" t="n">
        <f aca="false">IF(AND(P356&lt;&gt;"",Q356&lt;&gt;""),Q356-P356,"")</f>
        <v>6</v>
      </c>
      <c r="U356" s="30" t="str">
        <f aca="false">IF(AND(O356="Engaging",P356&lt;&gt;""),'Leia-me'!$B$5-P356,"")</f>
        <v/>
      </c>
      <c r="V356" s="25" t="str">
        <f aca="false">IF(O356&lt;&gt;"Engaging","",IF(U356&lt;='Leia-me'!$B$6,"Saudável",IF(U356&lt;='Leia-me'!$B$7,"Esfriando",IF(U356&lt;='Leia-me'!$B$8,"Última chance","Zumbi"))))</f>
        <v/>
      </c>
      <c r="W356" s="25" t="n">
        <f aca="false">IF(O356="Won",1,IF(O356="Lost",0,""))</f>
        <v>1</v>
      </c>
      <c r="Y356" s="25" t="str">
        <f aca="false">IF(E356="","Sim","")</f>
        <v/>
      </c>
    </row>
    <row r="357" customFormat="false" ht="15" hidden="false" customHeight="false" outlineLevel="0" collapsed="false">
      <c r="A357" s="25" t="s">
        <v>570</v>
      </c>
      <c r="B357" s="25" t="s">
        <v>67</v>
      </c>
      <c r="C357" s="25" t="s">
        <v>68</v>
      </c>
      <c r="D357" s="25" t="s">
        <v>69</v>
      </c>
      <c r="E357" s="25" t="s">
        <v>162</v>
      </c>
      <c r="F357" s="25" t="s">
        <v>155</v>
      </c>
      <c r="G357" s="26" t="n">
        <v>5266.09</v>
      </c>
      <c r="H357" s="27" t="n">
        <v>8595</v>
      </c>
      <c r="I357" s="25" t="s">
        <v>147</v>
      </c>
      <c r="J357" s="25" t="s">
        <v>156</v>
      </c>
      <c r="K357" s="25" t="n">
        <v>1988</v>
      </c>
      <c r="L357" s="25" t="s">
        <v>178</v>
      </c>
      <c r="M357" s="25" t="s">
        <v>171</v>
      </c>
      <c r="N357" s="28" t="n">
        <v>5482</v>
      </c>
      <c r="O357" s="25" t="s">
        <v>54</v>
      </c>
      <c r="P357" s="29" t="n">
        <v>43016</v>
      </c>
      <c r="Q357" s="29" t="n">
        <v>43099</v>
      </c>
      <c r="R357" s="28" t="n">
        <v>6038</v>
      </c>
      <c r="S357" s="28" t="n">
        <f aca="false">IF(O357="Won",R357,IF(O357="Lost",0,N357))</f>
        <v>6038</v>
      </c>
      <c r="T357" s="30" t="n">
        <f aca="false">IF(AND(P357&lt;&gt;"",Q357&lt;&gt;""),Q357-P357,"")</f>
        <v>83</v>
      </c>
      <c r="U357" s="30" t="str">
        <f aca="false">IF(AND(O357="Engaging",P357&lt;&gt;""),'Leia-me'!$B$5-P357,"")</f>
        <v/>
      </c>
      <c r="V357" s="25" t="str">
        <f aca="false">IF(O357&lt;&gt;"Engaging","",IF(U357&lt;='Leia-me'!$B$6,"Saudável",IF(U357&lt;='Leia-me'!$B$7,"Esfriando",IF(U357&lt;='Leia-me'!$B$8,"Última chance","Zumbi"))))</f>
        <v/>
      </c>
      <c r="W357" s="25" t="n">
        <f aca="false">IF(O357="Won",1,IF(O357="Lost",0,""))</f>
        <v>1</v>
      </c>
      <c r="Y357" s="25" t="str">
        <f aca="false">IF(E357="","Sim","")</f>
        <v/>
      </c>
    </row>
    <row r="358" customFormat="false" ht="15" hidden="false" customHeight="false" outlineLevel="0" collapsed="false">
      <c r="A358" s="25" t="s">
        <v>571</v>
      </c>
      <c r="B358" s="25" t="s">
        <v>67</v>
      </c>
      <c r="C358" s="25" t="s">
        <v>68</v>
      </c>
      <c r="D358" s="25" t="s">
        <v>69</v>
      </c>
      <c r="E358" s="25" t="s">
        <v>184</v>
      </c>
      <c r="F358" s="25" t="s">
        <v>185</v>
      </c>
      <c r="G358" s="26" t="n">
        <v>1520.66</v>
      </c>
      <c r="H358" s="27" t="n">
        <v>1806</v>
      </c>
      <c r="I358" s="25" t="s">
        <v>147</v>
      </c>
      <c r="K358" s="25" t="n">
        <v>2005</v>
      </c>
      <c r="L358" s="25" t="s">
        <v>178</v>
      </c>
      <c r="M358" s="25" t="s">
        <v>171</v>
      </c>
      <c r="N358" s="28" t="n">
        <v>5482</v>
      </c>
      <c r="O358" s="25" t="s">
        <v>55</v>
      </c>
      <c r="P358" s="29" t="n">
        <v>43017</v>
      </c>
      <c r="Q358" s="29" t="n">
        <v>43025</v>
      </c>
      <c r="R358" s="28" t="n">
        <v>0</v>
      </c>
      <c r="S358" s="28" t="n">
        <f aca="false">IF(O358="Won",R358,IF(O358="Lost",0,N358))</f>
        <v>0</v>
      </c>
      <c r="T358" s="30" t="n">
        <f aca="false">IF(AND(P358&lt;&gt;"",Q358&lt;&gt;""),Q358-P358,"")</f>
        <v>8</v>
      </c>
      <c r="U358" s="30" t="str">
        <f aca="false">IF(AND(O358="Engaging",P358&lt;&gt;""),'Leia-me'!$B$5-P358,"")</f>
        <v/>
      </c>
      <c r="V358" s="25" t="str">
        <f aca="false">IF(O358&lt;&gt;"Engaging","",IF(U358&lt;='Leia-me'!$B$6,"Saudável",IF(U358&lt;='Leia-me'!$B$7,"Esfriando",IF(U358&lt;='Leia-me'!$B$8,"Última chance","Zumbi"))))</f>
        <v/>
      </c>
      <c r="W358" s="25" t="n">
        <f aca="false">IF(O358="Won",1,IF(O358="Lost",0,""))</f>
        <v>0</v>
      </c>
      <c r="Y358" s="25" t="str">
        <f aca="false">IF(E358="","Sim","")</f>
        <v/>
      </c>
    </row>
    <row r="359" customFormat="false" ht="15" hidden="false" customHeight="false" outlineLevel="0" collapsed="false">
      <c r="A359" s="25" t="s">
        <v>572</v>
      </c>
      <c r="B359" s="25" t="s">
        <v>67</v>
      </c>
      <c r="C359" s="25" t="s">
        <v>68</v>
      </c>
      <c r="D359" s="25" t="s">
        <v>69</v>
      </c>
      <c r="E359" s="25" t="s">
        <v>145</v>
      </c>
      <c r="F359" s="25" t="s">
        <v>146</v>
      </c>
      <c r="G359" s="26" t="n">
        <v>3922.42</v>
      </c>
      <c r="H359" s="27" t="n">
        <v>6837</v>
      </c>
      <c r="I359" s="25" t="s">
        <v>147</v>
      </c>
      <c r="K359" s="25" t="n">
        <v>1992</v>
      </c>
      <c r="L359" s="25" t="s">
        <v>160</v>
      </c>
      <c r="M359" s="25" t="s">
        <v>149</v>
      </c>
      <c r="N359" s="28" t="n">
        <v>3393</v>
      </c>
      <c r="O359" s="25" t="s">
        <v>54</v>
      </c>
      <c r="P359" s="29" t="n">
        <v>43017</v>
      </c>
      <c r="Q359" s="29" t="n">
        <v>43028</v>
      </c>
      <c r="R359" s="28" t="n">
        <v>3100</v>
      </c>
      <c r="S359" s="28" t="n">
        <f aca="false">IF(O359="Won",R359,IF(O359="Lost",0,N359))</f>
        <v>3100</v>
      </c>
      <c r="T359" s="30" t="n">
        <f aca="false">IF(AND(P359&lt;&gt;"",Q359&lt;&gt;""),Q359-P359,"")</f>
        <v>11</v>
      </c>
      <c r="U359" s="30" t="str">
        <f aca="false">IF(AND(O359="Engaging",P359&lt;&gt;""),'Leia-me'!$B$5-P359,"")</f>
        <v/>
      </c>
      <c r="V359" s="25" t="str">
        <f aca="false">IF(O359&lt;&gt;"Engaging","",IF(U359&lt;='Leia-me'!$B$6,"Saudável",IF(U359&lt;='Leia-me'!$B$7,"Esfriando",IF(U359&lt;='Leia-me'!$B$8,"Última chance","Zumbi"))))</f>
        <v/>
      </c>
      <c r="W359" s="25" t="n">
        <f aca="false">IF(O359="Won",1,IF(O359="Lost",0,""))</f>
        <v>1</v>
      </c>
      <c r="Y359" s="25" t="str">
        <f aca="false">IF(E359="","Sim","")</f>
        <v/>
      </c>
    </row>
    <row r="360" customFormat="false" ht="15" hidden="false" customHeight="false" outlineLevel="0" collapsed="false">
      <c r="A360" s="25" t="s">
        <v>573</v>
      </c>
      <c r="B360" s="25" t="s">
        <v>67</v>
      </c>
      <c r="C360" s="25" t="s">
        <v>68</v>
      </c>
      <c r="D360" s="25" t="s">
        <v>69</v>
      </c>
      <c r="E360" s="25" t="s">
        <v>191</v>
      </c>
      <c r="F360" s="25" t="s">
        <v>192</v>
      </c>
      <c r="G360" s="26" t="n">
        <v>2714.9</v>
      </c>
      <c r="H360" s="27" t="n">
        <v>2641</v>
      </c>
      <c r="I360" s="25" t="s">
        <v>147</v>
      </c>
      <c r="J360" s="25" t="s">
        <v>193</v>
      </c>
      <c r="K360" s="25" t="n">
        <v>1998</v>
      </c>
      <c r="L360" s="25" t="s">
        <v>148</v>
      </c>
      <c r="M360" s="25" t="s">
        <v>149</v>
      </c>
      <c r="N360" s="28" t="n">
        <v>55</v>
      </c>
      <c r="O360" s="25" t="s">
        <v>55</v>
      </c>
      <c r="P360" s="29" t="n">
        <v>43018</v>
      </c>
      <c r="Q360" s="29" t="n">
        <v>43027</v>
      </c>
      <c r="R360" s="28" t="n">
        <v>0</v>
      </c>
      <c r="S360" s="28" t="n">
        <f aca="false">IF(O360="Won",R360,IF(O360="Lost",0,N360))</f>
        <v>0</v>
      </c>
      <c r="T360" s="30" t="n">
        <f aca="false">IF(AND(P360&lt;&gt;"",Q360&lt;&gt;""),Q360-P360,"")</f>
        <v>9</v>
      </c>
      <c r="U360" s="30" t="str">
        <f aca="false">IF(AND(O360="Engaging",P360&lt;&gt;""),'Leia-me'!$B$5-P360,"")</f>
        <v/>
      </c>
      <c r="V360" s="25" t="str">
        <f aca="false">IF(O360&lt;&gt;"Engaging","",IF(U360&lt;='Leia-me'!$B$6,"Saudável",IF(U360&lt;='Leia-me'!$B$7,"Esfriando",IF(U360&lt;='Leia-me'!$B$8,"Última chance","Zumbi"))))</f>
        <v/>
      </c>
      <c r="W360" s="25" t="n">
        <f aca="false">IF(O360="Won",1,IF(O360="Lost",0,""))</f>
        <v>0</v>
      </c>
      <c r="Y360" s="25" t="str">
        <f aca="false">IF(E360="","Sim","")</f>
        <v/>
      </c>
    </row>
    <row r="361" customFormat="false" ht="15" hidden="false" customHeight="false" outlineLevel="0" collapsed="false">
      <c r="A361" s="25" t="s">
        <v>574</v>
      </c>
      <c r="B361" s="25" t="s">
        <v>67</v>
      </c>
      <c r="C361" s="25" t="s">
        <v>68</v>
      </c>
      <c r="D361" s="25" t="s">
        <v>69</v>
      </c>
      <c r="E361" s="25" t="s">
        <v>154</v>
      </c>
      <c r="F361" s="25" t="s">
        <v>155</v>
      </c>
      <c r="G361" s="26" t="n">
        <v>86.68</v>
      </c>
      <c r="H361" s="27" t="n">
        <v>187</v>
      </c>
      <c r="I361" s="25" t="s">
        <v>147</v>
      </c>
      <c r="J361" s="25" t="s">
        <v>156</v>
      </c>
      <c r="K361" s="25" t="n">
        <v>2007</v>
      </c>
      <c r="L361" s="25" t="s">
        <v>170</v>
      </c>
      <c r="M361" s="25" t="s">
        <v>171</v>
      </c>
      <c r="N361" s="28" t="n">
        <v>1096</v>
      </c>
      <c r="O361" s="25" t="s">
        <v>54</v>
      </c>
      <c r="P361" s="29" t="n">
        <v>43018</v>
      </c>
      <c r="Q361" s="29" t="n">
        <v>43019</v>
      </c>
      <c r="R361" s="28" t="n">
        <v>1166</v>
      </c>
      <c r="S361" s="28" t="n">
        <f aca="false">IF(O361="Won",R361,IF(O361="Lost",0,N361))</f>
        <v>1166</v>
      </c>
      <c r="T361" s="30" t="n">
        <f aca="false">IF(AND(P361&lt;&gt;"",Q361&lt;&gt;""),Q361-P361,"")</f>
        <v>1</v>
      </c>
      <c r="U361" s="30" t="str">
        <f aca="false">IF(AND(O361="Engaging",P361&lt;&gt;""),'Leia-me'!$B$5-P361,"")</f>
        <v/>
      </c>
      <c r="V361" s="25" t="str">
        <f aca="false">IF(O361&lt;&gt;"Engaging","",IF(U361&lt;='Leia-me'!$B$6,"Saudável",IF(U361&lt;='Leia-me'!$B$7,"Esfriando",IF(U361&lt;='Leia-me'!$B$8,"Última chance","Zumbi"))))</f>
        <v/>
      </c>
      <c r="W361" s="25" t="n">
        <f aca="false">IF(O361="Won",1,IF(O361="Lost",0,""))</f>
        <v>1</v>
      </c>
      <c r="Y361" s="25" t="str">
        <f aca="false">IF(E361="","Sim","")</f>
        <v/>
      </c>
    </row>
    <row r="362" customFormat="false" ht="15" hidden="false" customHeight="false" outlineLevel="0" collapsed="false">
      <c r="A362" s="25" t="s">
        <v>575</v>
      </c>
      <c r="B362" s="25" t="s">
        <v>67</v>
      </c>
      <c r="C362" s="25" t="s">
        <v>68</v>
      </c>
      <c r="D362" s="25" t="s">
        <v>69</v>
      </c>
      <c r="E362" s="25" t="s">
        <v>158</v>
      </c>
      <c r="F362" s="25" t="s">
        <v>159</v>
      </c>
      <c r="G362" s="26" t="n">
        <v>291.27</v>
      </c>
      <c r="H362" s="27" t="n">
        <v>586</v>
      </c>
      <c r="I362" s="25" t="s">
        <v>147</v>
      </c>
      <c r="K362" s="25" t="n">
        <v>1997</v>
      </c>
      <c r="L362" s="25" t="s">
        <v>160</v>
      </c>
      <c r="M362" s="25" t="s">
        <v>149</v>
      </c>
      <c r="N362" s="28" t="n">
        <v>3393</v>
      </c>
      <c r="O362" s="25" t="s">
        <v>55</v>
      </c>
      <c r="P362" s="29" t="n">
        <v>43019</v>
      </c>
      <c r="Q362" s="29" t="n">
        <v>43021</v>
      </c>
      <c r="R362" s="28" t="n">
        <v>0</v>
      </c>
      <c r="S362" s="28" t="n">
        <f aca="false">IF(O362="Won",R362,IF(O362="Lost",0,N362))</f>
        <v>0</v>
      </c>
      <c r="T362" s="30" t="n">
        <f aca="false">IF(AND(P362&lt;&gt;"",Q362&lt;&gt;""),Q362-P362,"")</f>
        <v>2</v>
      </c>
      <c r="U362" s="30" t="str">
        <f aca="false">IF(AND(O362="Engaging",P362&lt;&gt;""),'Leia-me'!$B$5-P362,"")</f>
        <v/>
      </c>
      <c r="V362" s="25" t="str">
        <f aca="false">IF(O362&lt;&gt;"Engaging","",IF(U362&lt;='Leia-me'!$B$6,"Saudável",IF(U362&lt;='Leia-me'!$B$7,"Esfriando",IF(U362&lt;='Leia-me'!$B$8,"Última chance","Zumbi"))))</f>
        <v/>
      </c>
      <c r="W362" s="25" t="n">
        <f aca="false">IF(O362="Won",1,IF(O362="Lost",0,""))</f>
        <v>0</v>
      </c>
      <c r="Y362" s="25" t="str">
        <f aca="false">IF(E362="","Sim","")</f>
        <v/>
      </c>
    </row>
    <row r="363" customFormat="false" ht="15" hidden="false" customHeight="false" outlineLevel="0" collapsed="false">
      <c r="A363" s="25" t="s">
        <v>576</v>
      </c>
      <c r="B363" s="25" t="s">
        <v>67</v>
      </c>
      <c r="C363" s="25" t="s">
        <v>68</v>
      </c>
      <c r="D363" s="25" t="s">
        <v>69</v>
      </c>
      <c r="E363" s="25" t="s">
        <v>231</v>
      </c>
      <c r="F363" s="25" t="s">
        <v>168</v>
      </c>
      <c r="G363" s="26" t="n">
        <v>45.39</v>
      </c>
      <c r="H363" s="27" t="n">
        <v>100</v>
      </c>
      <c r="I363" s="25" t="s">
        <v>147</v>
      </c>
      <c r="J363" s="25" t="s">
        <v>169</v>
      </c>
      <c r="K363" s="25" t="n">
        <v>2012</v>
      </c>
      <c r="L363" s="25" t="s">
        <v>160</v>
      </c>
      <c r="M363" s="25" t="s">
        <v>149</v>
      </c>
      <c r="N363" s="28" t="n">
        <v>3393</v>
      </c>
      <c r="O363" s="25" t="s">
        <v>54</v>
      </c>
      <c r="P363" s="29" t="n">
        <v>43019</v>
      </c>
      <c r="Q363" s="29" t="n">
        <v>43024</v>
      </c>
      <c r="R363" s="28" t="n">
        <v>3434</v>
      </c>
      <c r="S363" s="28" t="n">
        <f aca="false">IF(O363="Won",R363,IF(O363="Lost",0,N363))</f>
        <v>3434</v>
      </c>
      <c r="T363" s="30" t="n">
        <f aca="false">IF(AND(P363&lt;&gt;"",Q363&lt;&gt;""),Q363-P363,"")</f>
        <v>5</v>
      </c>
      <c r="U363" s="30" t="str">
        <f aca="false">IF(AND(O363="Engaging",P363&lt;&gt;""),'Leia-me'!$B$5-P363,"")</f>
        <v/>
      </c>
      <c r="V363" s="25" t="str">
        <f aca="false">IF(O363&lt;&gt;"Engaging","",IF(U363&lt;='Leia-me'!$B$6,"Saudável",IF(U363&lt;='Leia-me'!$B$7,"Esfriando",IF(U363&lt;='Leia-me'!$B$8,"Última chance","Zumbi"))))</f>
        <v/>
      </c>
      <c r="W363" s="25" t="n">
        <f aca="false">IF(O363="Won",1,IF(O363="Lost",0,""))</f>
        <v>1</v>
      </c>
      <c r="Y363" s="25" t="str">
        <f aca="false">IF(E363="","Sim","")</f>
        <v/>
      </c>
    </row>
    <row r="364" customFormat="false" ht="15" hidden="false" customHeight="false" outlineLevel="0" collapsed="false">
      <c r="A364" s="25" t="s">
        <v>577</v>
      </c>
      <c r="B364" s="25" t="s">
        <v>67</v>
      </c>
      <c r="C364" s="25" t="s">
        <v>68</v>
      </c>
      <c r="D364" s="25" t="s">
        <v>69</v>
      </c>
      <c r="E364" s="25" t="s">
        <v>162</v>
      </c>
      <c r="F364" s="25" t="s">
        <v>155</v>
      </c>
      <c r="G364" s="26" t="n">
        <v>5266.09</v>
      </c>
      <c r="H364" s="27" t="n">
        <v>8595</v>
      </c>
      <c r="I364" s="25" t="s">
        <v>147</v>
      </c>
      <c r="J364" s="25" t="s">
        <v>156</v>
      </c>
      <c r="K364" s="25" t="n">
        <v>1988</v>
      </c>
      <c r="L364" s="25" t="s">
        <v>148</v>
      </c>
      <c r="M364" s="25" t="s">
        <v>149</v>
      </c>
      <c r="N364" s="28" t="n">
        <v>55</v>
      </c>
      <c r="O364" s="25" t="s">
        <v>55</v>
      </c>
      <c r="P364" s="29" t="n">
        <v>43021</v>
      </c>
      <c r="Q364" s="29" t="n">
        <v>43030</v>
      </c>
      <c r="R364" s="28" t="n">
        <v>0</v>
      </c>
      <c r="S364" s="28" t="n">
        <f aca="false">IF(O364="Won",R364,IF(O364="Lost",0,N364))</f>
        <v>0</v>
      </c>
      <c r="T364" s="30" t="n">
        <f aca="false">IF(AND(P364&lt;&gt;"",Q364&lt;&gt;""),Q364-P364,"")</f>
        <v>9</v>
      </c>
      <c r="U364" s="30" t="str">
        <f aca="false">IF(AND(O364="Engaging",P364&lt;&gt;""),'Leia-me'!$B$5-P364,"")</f>
        <v/>
      </c>
      <c r="V364" s="25" t="str">
        <f aca="false">IF(O364&lt;&gt;"Engaging","",IF(U364&lt;='Leia-me'!$B$6,"Saudável",IF(U364&lt;='Leia-me'!$B$7,"Esfriando",IF(U364&lt;='Leia-me'!$B$8,"Última chance","Zumbi"))))</f>
        <v/>
      </c>
      <c r="W364" s="25" t="n">
        <f aca="false">IF(O364="Won",1,IF(O364="Lost",0,""))</f>
        <v>0</v>
      </c>
      <c r="Y364" s="25" t="str">
        <f aca="false">IF(E364="","Sim","")</f>
        <v/>
      </c>
    </row>
    <row r="365" customFormat="false" ht="15" hidden="false" customHeight="false" outlineLevel="0" collapsed="false">
      <c r="A365" s="25" t="s">
        <v>578</v>
      </c>
      <c r="B365" s="25" t="s">
        <v>67</v>
      </c>
      <c r="C365" s="25" t="s">
        <v>68</v>
      </c>
      <c r="D365" s="25" t="s">
        <v>69</v>
      </c>
      <c r="E365" s="25" t="s">
        <v>180</v>
      </c>
      <c r="F365" s="25" t="s">
        <v>146</v>
      </c>
      <c r="G365" s="26" t="n">
        <v>3178.24</v>
      </c>
      <c r="H365" s="27" t="n">
        <v>4540</v>
      </c>
      <c r="I365" s="25" t="s">
        <v>147</v>
      </c>
      <c r="K365" s="25" t="n">
        <v>2002</v>
      </c>
      <c r="L365" s="25" t="s">
        <v>148</v>
      </c>
      <c r="M365" s="25" t="s">
        <v>149</v>
      </c>
      <c r="N365" s="28" t="n">
        <v>55</v>
      </c>
      <c r="O365" s="25" t="s">
        <v>55</v>
      </c>
      <c r="P365" s="29" t="n">
        <v>43023</v>
      </c>
      <c r="Q365" s="29" t="n">
        <v>43032</v>
      </c>
      <c r="R365" s="28" t="n">
        <v>0</v>
      </c>
      <c r="S365" s="28" t="n">
        <f aca="false">IF(O365="Won",R365,IF(O365="Lost",0,N365))</f>
        <v>0</v>
      </c>
      <c r="T365" s="30" t="n">
        <f aca="false">IF(AND(P365&lt;&gt;"",Q365&lt;&gt;""),Q365-P365,"")</f>
        <v>9</v>
      </c>
      <c r="U365" s="30" t="str">
        <f aca="false">IF(AND(O365="Engaging",P365&lt;&gt;""),'Leia-me'!$B$5-P365,"")</f>
        <v/>
      </c>
      <c r="V365" s="25" t="str">
        <f aca="false">IF(O365&lt;&gt;"Engaging","",IF(U365&lt;='Leia-me'!$B$6,"Saudável",IF(U365&lt;='Leia-me'!$B$7,"Esfriando",IF(U365&lt;='Leia-me'!$B$8,"Última chance","Zumbi"))))</f>
        <v/>
      </c>
      <c r="W365" s="25" t="n">
        <f aca="false">IF(O365="Won",1,IF(O365="Lost",0,""))</f>
        <v>0</v>
      </c>
      <c r="Y365" s="25" t="str">
        <f aca="false">IF(E365="","Sim","")</f>
        <v/>
      </c>
    </row>
    <row r="366" customFormat="false" ht="15" hidden="false" customHeight="false" outlineLevel="0" collapsed="false">
      <c r="A366" s="25" t="s">
        <v>579</v>
      </c>
      <c r="B366" s="25" t="s">
        <v>67</v>
      </c>
      <c r="C366" s="25" t="s">
        <v>68</v>
      </c>
      <c r="D366" s="25" t="s">
        <v>69</v>
      </c>
      <c r="E366" s="25" t="s">
        <v>176</v>
      </c>
      <c r="F366" s="25" t="s">
        <v>177</v>
      </c>
      <c r="G366" s="26" t="n">
        <v>1698.2</v>
      </c>
      <c r="H366" s="27" t="n">
        <v>3798</v>
      </c>
      <c r="I366" s="25" t="s">
        <v>147</v>
      </c>
      <c r="K366" s="25" t="n">
        <v>1987</v>
      </c>
      <c r="L366" s="25" t="s">
        <v>148</v>
      </c>
      <c r="M366" s="25" t="s">
        <v>149</v>
      </c>
      <c r="N366" s="28" t="n">
        <v>55</v>
      </c>
      <c r="O366" s="25" t="s">
        <v>54</v>
      </c>
      <c r="P366" s="29" t="n">
        <v>43024</v>
      </c>
      <c r="Q366" s="29" t="n">
        <v>43082</v>
      </c>
      <c r="R366" s="28" t="n">
        <v>57</v>
      </c>
      <c r="S366" s="28" t="n">
        <f aca="false">IF(O366="Won",R366,IF(O366="Lost",0,N366))</f>
        <v>57</v>
      </c>
      <c r="T366" s="30" t="n">
        <f aca="false">IF(AND(P366&lt;&gt;"",Q366&lt;&gt;""),Q366-P366,"")</f>
        <v>58</v>
      </c>
      <c r="U366" s="30" t="str">
        <f aca="false">IF(AND(O366="Engaging",P366&lt;&gt;""),'Leia-me'!$B$5-P366,"")</f>
        <v/>
      </c>
      <c r="V366" s="25" t="str">
        <f aca="false">IF(O366&lt;&gt;"Engaging","",IF(U366&lt;='Leia-me'!$B$6,"Saudável",IF(U366&lt;='Leia-me'!$B$7,"Esfriando",IF(U366&lt;='Leia-me'!$B$8,"Última chance","Zumbi"))))</f>
        <v/>
      </c>
      <c r="W366" s="25" t="n">
        <f aca="false">IF(O366="Won",1,IF(O366="Lost",0,""))</f>
        <v>1</v>
      </c>
      <c r="Y366" s="25" t="str">
        <f aca="false">IF(E366="","Sim","")</f>
        <v/>
      </c>
    </row>
    <row r="367" customFormat="false" ht="15" hidden="false" customHeight="false" outlineLevel="0" collapsed="false">
      <c r="A367" s="25" t="s">
        <v>580</v>
      </c>
      <c r="B367" s="25" t="s">
        <v>67</v>
      </c>
      <c r="C367" s="25" t="s">
        <v>68</v>
      </c>
      <c r="D367" s="25" t="s">
        <v>69</v>
      </c>
      <c r="E367" s="25" t="s">
        <v>167</v>
      </c>
      <c r="F367" s="25" t="s">
        <v>168</v>
      </c>
      <c r="G367" s="26" t="n">
        <v>2173.98</v>
      </c>
      <c r="H367" s="27" t="n">
        <v>2928</v>
      </c>
      <c r="I367" s="25" t="s">
        <v>147</v>
      </c>
      <c r="J367" s="25" t="s">
        <v>169</v>
      </c>
      <c r="K367" s="25" t="n">
        <v>1995</v>
      </c>
      <c r="L367" s="25" t="s">
        <v>148</v>
      </c>
      <c r="M367" s="25" t="s">
        <v>149</v>
      </c>
      <c r="N367" s="28" t="n">
        <v>55</v>
      </c>
      <c r="O367" s="25" t="s">
        <v>54</v>
      </c>
      <c r="P367" s="29" t="n">
        <v>43025</v>
      </c>
      <c r="Q367" s="29" t="n">
        <v>43031</v>
      </c>
      <c r="R367" s="28" t="n">
        <v>55</v>
      </c>
      <c r="S367" s="28" t="n">
        <f aca="false">IF(O367="Won",R367,IF(O367="Lost",0,N367))</f>
        <v>55</v>
      </c>
      <c r="T367" s="30" t="n">
        <f aca="false">IF(AND(P367&lt;&gt;"",Q367&lt;&gt;""),Q367-P367,"")</f>
        <v>6</v>
      </c>
      <c r="U367" s="30" t="str">
        <f aca="false">IF(AND(O367="Engaging",P367&lt;&gt;""),'Leia-me'!$B$5-P367,"")</f>
        <v/>
      </c>
      <c r="V367" s="25" t="str">
        <f aca="false">IF(O367&lt;&gt;"Engaging","",IF(U367&lt;='Leia-me'!$B$6,"Saudável",IF(U367&lt;='Leia-me'!$B$7,"Esfriando",IF(U367&lt;='Leia-me'!$B$8,"Última chance","Zumbi"))))</f>
        <v/>
      </c>
      <c r="W367" s="25" t="n">
        <f aca="false">IF(O367="Won",1,IF(O367="Lost",0,""))</f>
        <v>1</v>
      </c>
      <c r="Y367" s="25" t="str">
        <f aca="false">IF(E367="","Sim","")</f>
        <v/>
      </c>
    </row>
    <row r="368" customFormat="false" ht="15" hidden="false" customHeight="false" outlineLevel="0" collapsed="false">
      <c r="A368" s="25" t="s">
        <v>581</v>
      </c>
      <c r="B368" s="25" t="s">
        <v>67</v>
      </c>
      <c r="C368" s="25" t="s">
        <v>68</v>
      </c>
      <c r="D368" s="25" t="s">
        <v>69</v>
      </c>
      <c r="E368" s="25" t="s">
        <v>195</v>
      </c>
      <c r="F368" s="25" t="s">
        <v>185</v>
      </c>
      <c r="G368" s="26" t="n">
        <v>8170.38</v>
      </c>
      <c r="H368" s="27" t="n">
        <v>16499</v>
      </c>
      <c r="I368" s="25" t="s">
        <v>196</v>
      </c>
      <c r="K368" s="25" t="n">
        <v>1997</v>
      </c>
      <c r="L368" s="25" t="s">
        <v>170</v>
      </c>
      <c r="M368" s="25" t="s">
        <v>171</v>
      </c>
      <c r="N368" s="28" t="n">
        <v>1096</v>
      </c>
      <c r="O368" s="25" t="s">
        <v>54</v>
      </c>
      <c r="P368" s="29" t="n">
        <v>43027</v>
      </c>
      <c r="Q368" s="29" t="n">
        <v>43038</v>
      </c>
      <c r="R368" s="28" t="n">
        <v>1089</v>
      </c>
      <c r="S368" s="28" t="n">
        <f aca="false">IF(O368="Won",R368,IF(O368="Lost",0,N368))</f>
        <v>1089</v>
      </c>
      <c r="T368" s="30" t="n">
        <f aca="false">IF(AND(P368&lt;&gt;"",Q368&lt;&gt;""),Q368-P368,"")</f>
        <v>11</v>
      </c>
      <c r="U368" s="30" t="str">
        <f aca="false">IF(AND(O368="Engaging",P368&lt;&gt;""),'Leia-me'!$B$5-P368,"")</f>
        <v/>
      </c>
      <c r="V368" s="25" t="str">
        <f aca="false">IF(O368&lt;&gt;"Engaging","",IF(U368&lt;='Leia-me'!$B$6,"Saudável",IF(U368&lt;='Leia-me'!$B$7,"Esfriando",IF(U368&lt;='Leia-me'!$B$8,"Última chance","Zumbi"))))</f>
        <v/>
      </c>
      <c r="W368" s="25" t="n">
        <f aca="false">IF(O368="Won",1,IF(O368="Lost",0,""))</f>
        <v>1</v>
      </c>
      <c r="Y368" s="25" t="str">
        <f aca="false">IF(E368="","Sim","")</f>
        <v/>
      </c>
    </row>
    <row r="369" customFormat="false" ht="15" hidden="false" customHeight="false" outlineLevel="0" collapsed="false">
      <c r="A369" s="25" t="s">
        <v>582</v>
      </c>
      <c r="B369" s="25" t="s">
        <v>67</v>
      </c>
      <c r="C369" s="25" t="s">
        <v>68</v>
      </c>
      <c r="D369" s="25" t="s">
        <v>69</v>
      </c>
      <c r="E369" s="25" t="s">
        <v>237</v>
      </c>
      <c r="F369" s="25" t="s">
        <v>192</v>
      </c>
      <c r="G369" s="26" t="n">
        <v>4618</v>
      </c>
      <c r="H369" s="27" t="n">
        <v>10083</v>
      </c>
      <c r="I369" s="25" t="s">
        <v>147</v>
      </c>
      <c r="K369" s="25" t="n">
        <v>1982</v>
      </c>
      <c r="L369" s="25" t="s">
        <v>160</v>
      </c>
      <c r="M369" s="25" t="s">
        <v>149</v>
      </c>
      <c r="N369" s="28" t="n">
        <v>3393</v>
      </c>
      <c r="O369" s="25" t="s">
        <v>55</v>
      </c>
      <c r="P369" s="29" t="n">
        <v>43028</v>
      </c>
      <c r="Q369" s="29" t="n">
        <v>43029</v>
      </c>
      <c r="R369" s="28" t="n">
        <v>0</v>
      </c>
      <c r="S369" s="28" t="n">
        <f aca="false">IF(O369="Won",R369,IF(O369="Lost",0,N369))</f>
        <v>0</v>
      </c>
      <c r="T369" s="30" t="n">
        <f aca="false">IF(AND(P369&lt;&gt;"",Q369&lt;&gt;""),Q369-P369,"")</f>
        <v>1</v>
      </c>
      <c r="U369" s="30" t="str">
        <f aca="false">IF(AND(O369="Engaging",P369&lt;&gt;""),'Leia-me'!$B$5-P369,"")</f>
        <v/>
      </c>
      <c r="V369" s="25" t="str">
        <f aca="false">IF(O369&lt;&gt;"Engaging","",IF(U369&lt;='Leia-me'!$B$6,"Saudável",IF(U369&lt;='Leia-me'!$B$7,"Esfriando",IF(U369&lt;='Leia-me'!$B$8,"Última chance","Zumbi"))))</f>
        <v/>
      </c>
      <c r="W369" s="25" t="n">
        <f aca="false">IF(O369="Won",1,IF(O369="Lost",0,""))</f>
        <v>0</v>
      </c>
      <c r="Y369" s="25" t="str">
        <f aca="false">IF(E369="","Sim","")</f>
        <v/>
      </c>
    </row>
    <row r="370" customFormat="false" ht="15" hidden="false" customHeight="false" outlineLevel="0" collapsed="false">
      <c r="A370" s="25" t="s">
        <v>583</v>
      </c>
      <c r="B370" s="25" t="s">
        <v>67</v>
      </c>
      <c r="C370" s="25" t="s">
        <v>68</v>
      </c>
      <c r="D370" s="25" t="s">
        <v>69</v>
      </c>
      <c r="E370" s="25" t="s">
        <v>154</v>
      </c>
      <c r="F370" s="25" t="s">
        <v>155</v>
      </c>
      <c r="G370" s="26" t="n">
        <v>86.68</v>
      </c>
      <c r="H370" s="27" t="n">
        <v>187</v>
      </c>
      <c r="I370" s="25" t="s">
        <v>147</v>
      </c>
      <c r="J370" s="25" t="s">
        <v>156</v>
      </c>
      <c r="K370" s="25" t="n">
        <v>2007</v>
      </c>
      <c r="L370" s="25" t="s">
        <v>148</v>
      </c>
      <c r="M370" s="25" t="s">
        <v>149</v>
      </c>
      <c r="N370" s="28" t="n">
        <v>55</v>
      </c>
      <c r="O370" s="25" t="s">
        <v>54</v>
      </c>
      <c r="P370" s="29" t="n">
        <v>43028</v>
      </c>
      <c r="Q370" s="29" t="n">
        <v>43038</v>
      </c>
      <c r="R370" s="28" t="n">
        <v>54</v>
      </c>
      <c r="S370" s="28" t="n">
        <f aca="false">IF(O370="Won",R370,IF(O370="Lost",0,N370))</f>
        <v>54</v>
      </c>
      <c r="T370" s="30" t="n">
        <f aca="false">IF(AND(P370&lt;&gt;"",Q370&lt;&gt;""),Q370-P370,"")</f>
        <v>10</v>
      </c>
      <c r="U370" s="30" t="str">
        <f aca="false">IF(AND(O370="Engaging",P370&lt;&gt;""),'Leia-me'!$B$5-P370,"")</f>
        <v/>
      </c>
      <c r="V370" s="25" t="str">
        <f aca="false">IF(O370&lt;&gt;"Engaging","",IF(U370&lt;='Leia-me'!$B$6,"Saudável",IF(U370&lt;='Leia-me'!$B$7,"Esfriando",IF(U370&lt;='Leia-me'!$B$8,"Última chance","Zumbi"))))</f>
        <v/>
      </c>
      <c r="W370" s="25" t="n">
        <f aca="false">IF(O370="Won",1,IF(O370="Lost",0,""))</f>
        <v>1</v>
      </c>
      <c r="Y370" s="25" t="str">
        <f aca="false">IF(E370="","Sim","")</f>
        <v/>
      </c>
    </row>
    <row r="371" customFormat="false" ht="15" hidden="false" customHeight="false" outlineLevel="0" collapsed="false">
      <c r="A371" s="25" t="s">
        <v>584</v>
      </c>
      <c r="B371" s="25" t="s">
        <v>67</v>
      </c>
      <c r="C371" s="25" t="s">
        <v>68</v>
      </c>
      <c r="D371" s="25" t="s">
        <v>69</v>
      </c>
      <c r="E371" s="25" t="s">
        <v>167</v>
      </c>
      <c r="F371" s="25" t="s">
        <v>168</v>
      </c>
      <c r="G371" s="26" t="n">
        <v>2173.98</v>
      </c>
      <c r="H371" s="27" t="n">
        <v>2928</v>
      </c>
      <c r="I371" s="25" t="s">
        <v>147</v>
      </c>
      <c r="J371" s="25" t="s">
        <v>169</v>
      </c>
      <c r="K371" s="25" t="n">
        <v>1995</v>
      </c>
      <c r="L371" s="25" t="s">
        <v>170</v>
      </c>
      <c r="M371" s="25" t="s">
        <v>171</v>
      </c>
      <c r="N371" s="28" t="n">
        <v>1096</v>
      </c>
      <c r="O371" s="25" t="s">
        <v>55</v>
      </c>
      <c r="P371" s="29" t="n">
        <v>43029</v>
      </c>
      <c r="Q371" s="29" t="n">
        <v>43031</v>
      </c>
      <c r="R371" s="28" t="n">
        <v>0</v>
      </c>
      <c r="S371" s="28" t="n">
        <f aca="false">IF(O371="Won",R371,IF(O371="Lost",0,N371))</f>
        <v>0</v>
      </c>
      <c r="T371" s="30" t="n">
        <f aca="false">IF(AND(P371&lt;&gt;"",Q371&lt;&gt;""),Q371-P371,"")</f>
        <v>2</v>
      </c>
      <c r="U371" s="30" t="str">
        <f aca="false">IF(AND(O371="Engaging",P371&lt;&gt;""),'Leia-me'!$B$5-P371,"")</f>
        <v/>
      </c>
      <c r="V371" s="25" t="str">
        <f aca="false">IF(O371&lt;&gt;"Engaging","",IF(U371&lt;='Leia-me'!$B$6,"Saudável",IF(U371&lt;='Leia-me'!$B$7,"Esfriando",IF(U371&lt;='Leia-me'!$B$8,"Última chance","Zumbi"))))</f>
        <v/>
      </c>
      <c r="W371" s="25" t="n">
        <f aca="false">IF(O371="Won",1,IF(O371="Lost",0,""))</f>
        <v>0</v>
      </c>
      <c r="Y371" s="25" t="str">
        <f aca="false">IF(E371="","Sim","")</f>
        <v/>
      </c>
    </row>
    <row r="372" customFormat="false" ht="15" hidden="false" customHeight="false" outlineLevel="0" collapsed="false">
      <c r="A372" s="25" t="s">
        <v>585</v>
      </c>
      <c r="B372" s="25" t="s">
        <v>67</v>
      </c>
      <c r="C372" s="25" t="s">
        <v>68</v>
      </c>
      <c r="D372" s="25" t="s">
        <v>69</v>
      </c>
      <c r="E372" s="25" t="s">
        <v>145</v>
      </c>
      <c r="F372" s="25" t="s">
        <v>146</v>
      </c>
      <c r="G372" s="26" t="n">
        <v>3922.42</v>
      </c>
      <c r="H372" s="27" t="n">
        <v>6837</v>
      </c>
      <c r="I372" s="25" t="s">
        <v>147</v>
      </c>
      <c r="K372" s="25" t="n">
        <v>1992</v>
      </c>
      <c r="L372" s="25" t="s">
        <v>148</v>
      </c>
      <c r="M372" s="25" t="s">
        <v>149</v>
      </c>
      <c r="N372" s="28" t="n">
        <v>55</v>
      </c>
      <c r="O372" s="25" t="s">
        <v>55</v>
      </c>
      <c r="P372" s="29" t="n">
        <v>43029</v>
      </c>
      <c r="Q372" s="29" t="n">
        <v>43035</v>
      </c>
      <c r="R372" s="28" t="n">
        <v>0</v>
      </c>
      <c r="S372" s="28" t="n">
        <f aca="false">IF(O372="Won",R372,IF(O372="Lost",0,N372))</f>
        <v>0</v>
      </c>
      <c r="T372" s="30" t="n">
        <f aca="false">IF(AND(P372&lt;&gt;"",Q372&lt;&gt;""),Q372-P372,"")</f>
        <v>6</v>
      </c>
      <c r="U372" s="30" t="str">
        <f aca="false">IF(AND(O372="Engaging",P372&lt;&gt;""),'Leia-me'!$B$5-P372,"")</f>
        <v/>
      </c>
      <c r="V372" s="25" t="str">
        <f aca="false">IF(O372&lt;&gt;"Engaging","",IF(U372&lt;='Leia-me'!$B$6,"Saudável",IF(U372&lt;='Leia-me'!$B$7,"Esfriando",IF(U372&lt;='Leia-me'!$B$8,"Última chance","Zumbi"))))</f>
        <v/>
      </c>
      <c r="W372" s="25" t="n">
        <f aca="false">IF(O372="Won",1,IF(O372="Lost",0,""))</f>
        <v>0</v>
      </c>
      <c r="Y372" s="25" t="str">
        <f aca="false">IF(E372="","Sim","")</f>
        <v/>
      </c>
    </row>
    <row r="373" customFormat="false" ht="15" hidden="false" customHeight="false" outlineLevel="0" collapsed="false">
      <c r="A373" s="25" t="s">
        <v>586</v>
      </c>
      <c r="B373" s="25" t="s">
        <v>67</v>
      </c>
      <c r="C373" s="25" t="s">
        <v>68</v>
      </c>
      <c r="D373" s="25" t="s">
        <v>69</v>
      </c>
      <c r="E373" s="25" t="s">
        <v>191</v>
      </c>
      <c r="F373" s="25" t="s">
        <v>192</v>
      </c>
      <c r="G373" s="26" t="n">
        <v>2714.9</v>
      </c>
      <c r="H373" s="27" t="n">
        <v>2641</v>
      </c>
      <c r="I373" s="25" t="s">
        <v>147</v>
      </c>
      <c r="J373" s="25" t="s">
        <v>193</v>
      </c>
      <c r="K373" s="25" t="n">
        <v>1998</v>
      </c>
      <c r="L373" s="25" t="s">
        <v>178</v>
      </c>
      <c r="M373" s="25" t="s">
        <v>171</v>
      </c>
      <c r="N373" s="28" t="n">
        <v>5482</v>
      </c>
      <c r="O373" s="25" t="s">
        <v>54</v>
      </c>
      <c r="P373" s="29" t="n">
        <v>43029</v>
      </c>
      <c r="Q373" s="29" t="n">
        <v>43085</v>
      </c>
      <c r="R373" s="28" t="n">
        <v>5543</v>
      </c>
      <c r="S373" s="28" t="n">
        <f aca="false">IF(O373="Won",R373,IF(O373="Lost",0,N373))</f>
        <v>5543</v>
      </c>
      <c r="T373" s="30" t="n">
        <f aca="false">IF(AND(P373&lt;&gt;"",Q373&lt;&gt;""),Q373-P373,"")</f>
        <v>56</v>
      </c>
      <c r="U373" s="30" t="str">
        <f aca="false">IF(AND(O373="Engaging",P373&lt;&gt;""),'Leia-me'!$B$5-P373,"")</f>
        <v/>
      </c>
      <c r="V373" s="25" t="str">
        <f aca="false">IF(O373&lt;&gt;"Engaging","",IF(U373&lt;='Leia-me'!$B$6,"Saudável",IF(U373&lt;='Leia-me'!$B$7,"Esfriando",IF(U373&lt;='Leia-me'!$B$8,"Última chance","Zumbi"))))</f>
        <v/>
      </c>
      <c r="W373" s="25" t="n">
        <f aca="false">IF(O373="Won",1,IF(O373="Lost",0,""))</f>
        <v>1</v>
      </c>
      <c r="Y373" s="25" t="str">
        <f aca="false">IF(E373="","Sim","")</f>
        <v/>
      </c>
    </row>
    <row r="374" customFormat="false" ht="15" hidden="false" customHeight="false" outlineLevel="0" collapsed="false">
      <c r="A374" s="25" t="s">
        <v>587</v>
      </c>
      <c r="B374" s="25" t="s">
        <v>67</v>
      </c>
      <c r="C374" s="25" t="s">
        <v>68</v>
      </c>
      <c r="D374" s="25" t="s">
        <v>69</v>
      </c>
      <c r="E374" s="25" t="s">
        <v>210</v>
      </c>
      <c r="F374" s="25" t="s">
        <v>211</v>
      </c>
      <c r="G374" s="26" t="n">
        <v>718.62</v>
      </c>
      <c r="H374" s="27" t="n">
        <v>2448</v>
      </c>
      <c r="I374" s="25" t="s">
        <v>147</v>
      </c>
      <c r="K374" s="25" t="n">
        <v>2001</v>
      </c>
      <c r="L374" s="25" t="s">
        <v>148</v>
      </c>
      <c r="M374" s="25" t="s">
        <v>149</v>
      </c>
      <c r="N374" s="28" t="n">
        <v>55</v>
      </c>
      <c r="O374" s="25" t="s">
        <v>54</v>
      </c>
      <c r="P374" s="29" t="n">
        <v>43033</v>
      </c>
      <c r="Q374" s="29" t="n">
        <v>43065</v>
      </c>
      <c r="R374" s="28" t="n">
        <v>59</v>
      </c>
      <c r="S374" s="28" t="n">
        <f aca="false">IF(O374="Won",R374,IF(O374="Lost",0,N374))</f>
        <v>59</v>
      </c>
      <c r="T374" s="30" t="n">
        <f aca="false">IF(AND(P374&lt;&gt;"",Q374&lt;&gt;""),Q374-P374,"")</f>
        <v>32</v>
      </c>
      <c r="U374" s="30" t="str">
        <f aca="false">IF(AND(O374="Engaging",P374&lt;&gt;""),'Leia-me'!$B$5-P374,"")</f>
        <v/>
      </c>
      <c r="V374" s="25" t="str">
        <f aca="false">IF(O374&lt;&gt;"Engaging","",IF(U374&lt;='Leia-me'!$B$6,"Saudável",IF(U374&lt;='Leia-me'!$B$7,"Esfriando",IF(U374&lt;='Leia-me'!$B$8,"Última chance","Zumbi"))))</f>
        <v/>
      </c>
      <c r="W374" s="25" t="n">
        <f aca="false">IF(O374="Won",1,IF(O374="Lost",0,""))</f>
        <v>1</v>
      </c>
      <c r="Y374" s="25" t="str">
        <f aca="false">IF(E374="","Sim","")</f>
        <v/>
      </c>
    </row>
    <row r="375" customFormat="false" ht="15" hidden="false" customHeight="false" outlineLevel="0" collapsed="false">
      <c r="A375" s="25" t="s">
        <v>588</v>
      </c>
      <c r="B375" s="25" t="s">
        <v>67</v>
      </c>
      <c r="C375" s="25" t="s">
        <v>68</v>
      </c>
      <c r="D375" s="25" t="s">
        <v>69</v>
      </c>
      <c r="E375" s="25" t="s">
        <v>164</v>
      </c>
      <c r="F375" s="25" t="s">
        <v>165</v>
      </c>
      <c r="G375" s="26" t="n">
        <v>217.87</v>
      </c>
      <c r="H375" s="27" t="n">
        <v>551</v>
      </c>
      <c r="I375" s="25" t="s">
        <v>147</v>
      </c>
      <c r="K375" s="25" t="n">
        <v>1998</v>
      </c>
      <c r="L375" s="25" t="s">
        <v>170</v>
      </c>
      <c r="M375" s="25" t="s">
        <v>171</v>
      </c>
      <c r="N375" s="28" t="n">
        <v>1096</v>
      </c>
      <c r="O375" s="25" t="s">
        <v>54</v>
      </c>
      <c r="P375" s="29" t="n">
        <v>43034</v>
      </c>
      <c r="Q375" s="29" t="n">
        <v>43035</v>
      </c>
      <c r="R375" s="28" t="n">
        <v>1103</v>
      </c>
      <c r="S375" s="28" t="n">
        <f aca="false">IF(O375="Won",R375,IF(O375="Lost",0,N375))</f>
        <v>1103</v>
      </c>
      <c r="T375" s="30" t="n">
        <f aca="false">IF(AND(P375&lt;&gt;"",Q375&lt;&gt;""),Q375-P375,"")</f>
        <v>1</v>
      </c>
      <c r="U375" s="30" t="str">
        <f aca="false">IF(AND(O375="Engaging",P375&lt;&gt;""),'Leia-me'!$B$5-P375,"")</f>
        <v/>
      </c>
      <c r="V375" s="25" t="str">
        <f aca="false">IF(O375&lt;&gt;"Engaging","",IF(U375&lt;='Leia-me'!$B$6,"Saudável",IF(U375&lt;='Leia-me'!$B$7,"Esfriando",IF(U375&lt;='Leia-me'!$B$8,"Última chance","Zumbi"))))</f>
        <v/>
      </c>
      <c r="W375" s="25" t="n">
        <f aca="false">IF(O375="Won",1,IF(O375="Lost",0,""))</f>
        <v>1</v>
      </c>
      <c r="Y375" s="25" t="str">
        <f aca="false">IF(E375="","Sim","")</f>
        <v/>
      </c>
    </row>
    <row r="376" customFormat="false" ht="15" hidden="false" customHeight="false" outlineLevel="0" collapsed="false">
      <c r="A376" s="25" t="s">
        <v>589</v>
      </c>
      <c r="B376" s="25" t="s">
        <v>67</v>
      </c>
      <c r="C376" s="25" t="s">
        <v>68</v>
      </c>
      <c r="D376" s="25" t="s">
        <v>69</v>
      </c>
      <c r="E376" s="25" t="s">
        <v>215</v>
      </c>
      <c r="F376" s="25" t="s">
        <v>177</v>
      </c>
      <c r="G376" s="26" t="n">
        <v>1102.43</v>
      </c>
      <c r="H376" s="27" t="n">
        <v>1759</v>
      </c>
      <c r="I376" s="25" t="s">
        <v>147</v>
      </c>
      <c r="K376" s="25" t="n">
        <v>2006</v>
      </c>
      <c r="L376" s="25" t="s">
        <v>148</v>
      </c>
      <c r="M376" s="25" t="s">
        <v>149</v>
      </c>
      <c r="N376" s="28" t="n">
        <v>55</v>
      </c>
      <c r="O376" s="25" t="s">
        <v>54</v>
      </c>
      <c r="P376" s="29" t="n">
        <v>43034</v>
      </c>
      <c r="Q376" s="29" t="n">
        <v>43097</v>
      </c>
      <c r="R376" s="28" t="n">
        <v>57</v>
      </c>
      <c r="S376" s="28" t="n">
        <f aca="false">IF(O376="Won",R376,IF(O376="Lost",0,N376))</f>
        <v>57</v>
      </c>
      <c r="T376" s="30" t="n">
        <f aca="false">IF(AND(P376&lt;&gt;"",Q376&lt;&gt;""),Q376-P376,"")</f>
        <v>63</v>
      </c>
      <c r="U376" s="30" t="str">
        <f aca="false">IF(AND(O376="Engaging",P376&lt;&gt;""),'Leia-me'!$B$5-P376,"")</f>
        <v/>
      </c>
      <c r="V376" s="25" t="str">
        <f aca="false">IF(O376&lt;&gt;"Engaging","",IF(U376&lt;='Leia-me'!$B$6,"Saudável",IF(U376&lt;='Leia-me'!$B$7,"Esfriando",IF(U376&lt;='Leia-me'!$B$8,"Última chance","Zumbi"))))</f>
        <v/>
      </c>
      <c r="W376" s="25" t="n">
        <f aca="false">IF(O376="Won",1,IF(O376="Lost",0,""))</f>
        <v>1</v>
      </c>
      <c r="Y376" s="25" t="str">
        <f aca="false">IF(E376="","Sim","")</f>
        <v/>
      </c>
    </row>
    <row r="377" customFormat="false" ht="15" hidden="false" customHeight="false" outlineLevel="0" collapsed="false">
      <c r="A377" s="25" t="s">
        <v>590</v>
      </c>
      <c r="B377" s="25" t="s">
        <v>67</v>
      </c>
      <c r="C377" s="25" t="s">
        <v>68</v>
      </c>
      <c r="D377" s="25" t="s">
        <v>69</v>
      </c>
      <c r="E377" s="25" t="s">
        <v>188</v>
      </c>
      <c r="F377" s="25" t="s">
        <v>185</v>
      </c>
      <c r="G377" s="26" t="n">
        <v>1008.06</v>
      </c>
      <c r="H377" s="27" t="n">
        <v>1238</v>
      </c>
      <c r="I377" s="25" t="s">
        <v>147</v>
      </c>
      <c r="K377" s="25" t="n">
        <v>1983</v>
      </c>
      <c r="L377" s="25" t="s">
        <v>178</v>
      </c>
      <c r="M377" s="25" t="s">
        <v>171</v>
      </c>
      <c r="N377" s="28" t="n">
        <v>5482</v>
      </c>
      <c r="O377" s="25" t="s">
        <v>54</v>
      </c>
      <c r="P377" s="29" t="n">
        <v>43035</v>
      </c>
      <c r="Q377" s="29" t="n">
        <v>43076</v>
      </c>
      <c r="R377" s="28" t="n">
        <v>5269</v>
      </c>
      <c r="S377" s="28" t="n">
        <f aca="false">IF(O377="Won",R377,IF(O377="Lost",0,N377))</f>
        <v>5269</v>
      </c>
      <c r="T377" s="30" t="n">
        <f aca="false">IF(AND(P377&lt;&gt;"",Q377&lt;&gt;""),Q377-P377,"")</f>
        <v>41</v>
      </c>
      <c r="U377" s="30" t="str">
        <f aca="false">IF(AND(O377="Engaging",P377&lt;&gt;""),'Leia-me'!$B$5-P377,"")</f>
        <v/>
      </c>
      <c r="V377" s="25" t="str">
        <f aca="false">IF(O377&lt;&gt;"Engaging","",IF(U377&lt;='Leia-me'!$B$6,"Saudável",IF(U377&lt;='Leia-me'!$B$7,"Esfriando",IF(U377&lt;='Leia-me'!$B$8,"Última chance","Zumbi"))))</f>
        <v/>
      </c>
      <c r="W377" s="25" t="n">
        <f aca="false">IF(O377="Won",1,IF(O377="Lost",0,""))</f>
        <v>1</v>
      </c>
      <c r="Y377" s="25" t="str">
        <f aca="false">IF(E377="","Sim","")</f>
        <v/>
      </c>
    </row>
    <row r="378" customFormat="false" ht="15" hidden="false" customHeight="false" outlineLevel="0" collapsed="false">
      <c r="A378" s="25" t="s">
        <v>591</v>
      </c>
      <c r="B378" s="25" t="s">
        <v>67</v>
      </c>
      <c r="C378" s="25" t="s">
        <v>68</v>
      </c>
      <c r="D378" s="25" t="s">
        <v>69</v>
      </c>
      <c r="E378" s="25" t="s">
        <v>167</v>
      </c>
      <c r="F378" s="25" t="s">
        <v>168</v>
      </c>
      <c r="G378" s="26" t="n">
        <v>2173.98</v>
      </c>
      <c r="H378" s="27" t="n">
        <v>2928</v>
      </c>
      <c r="I378" s="25" t="s">
        <v>147</v>
      </c>
      <c r="J378" s="25" t="s">
        <v>169</v>
      </c>
      <c r="K378" s="25" t="n">
        <v>1995</v>
      </c>
      <c r="L378" s="25" t="s">
        <v>148</v>
      </c>
      <c r="M378" s="25" t="s">
        <v>149</v>
      </c>
      <c r="N378" s="28" t="n">
        <v>55</v>
      </c>
      <c r="O378" s="25" t="s">
        <v>54</v>
      </c>
      <c r="P378" s="29" t="n">
        <v>43036</v>
      </c>
      <c r="Q378" s="29" t="n">
        <v>43037</v>
      </c>
      <c r="R378" s="28" t="n">
        <v>66</v>
      </c>
      <c r="S378" s="28" t="n">
        <f aca="false">IF(O378="Won",R378,IF(O378="Lost",0,N378))</f>
        <v>66</v>
      </c>
      <c r="T378" s="30" t="n">
        <f aca="false">IF(AND(P378&lt;&gt;"",Q378&lt;&gt;""),Q378-P378,"")</f>
        <v>1</v>
      </c>
      <c r="U378" s="30" t="str">
        <f aca="false">IF(AND(O378="Engaging",P378&lt;&gt;""),'Leia-me'!$B$5-P378,"")</f>
        <v/>
      </c>
      <c r="V378" s="25" t="str">
        <f aca="false">IF(O378&lt;&gt;"Engaging","",IF(U378&lt;='Leia-me'!$B$6,"Saudável",IF(U378&lt;='Leia-me'!$B$7,"Esfriando",IF(U378&lt;='Leia-me'!$B$8,"Última chance","Zumbi"))))</f>
        <v/>
      </c>
      <c r="W378" s="25" t="n">
        <f aca="false">IF(O378="Won",1,IF(O378="Lost",0,""))</f>
        <v>1</v>
      </c>
      <c r="Y378" s="25" t="str">
        <f aca="false">IF(E378="","Sim","")</f>
        <v/>
      </c>
    </row>
    <row r="379" customFormat="false" ht="15" hidden="false" customHeight="false" outlineLevel="0" collapsed="false">
      <c r="A379" s="25" t="s">
        <v>592</v>
      </c>
      <c r="B379" s="25" t="s">
        <v>67</v>
      </c>
      <c r="C379" s="25" t="s">
        <v>68</v>
      </c>
      <c r="D379" s="25" t="s">
        <v>69</v>
      </c>
      <c r="E379" s="25" t="s">
        <v>180</v>
      </c>
      <c r="F379" s="25" t="s">
        <v>146</v>
      </c>
      <c r="G379" s="26" t="n">
        <v>3178.24</v>
      </c>
      <c r="H379" s="27" t="n">
        <v>4540</v>
      </c>
      <c r="I379" s="25" t="s">
        <v>147</v>
      </c>
      <c r="K379" s="25" t="n">
        <v>2002</v>
      </c>
      <c r="L379" s="25" t="s">
        <v>148</v>
      </c>
      <c r="M379" s="25" t="s">
        <v>149</v>
      </c>
      <c r="N379" s="28" t="n">
        <v>55</v>
      </c>
      <c r="O379" s="25" t="s">
        <v>55</v>
      </c>
      <c r="P379" s="29" t="n">
        <v>43039</v>
      </c>
      <c r="Q379" s="29" t="n">
        <v>43049</v>
      </c>
      <c r="R379" s="28" t="n">
        <v>0</v>
      </c>
      <c r="S379" s="28" t="n">
        <f aca="false">IF(O379="Won",R379,IF(O379="Lost",0,N379))</f>
        <v>0</v>
      </c>
      <c r="T379" s="30" t="n">
        <f aca="false">IF(AND(P379&lt;&gt;"",Q379&lt;&gt;""),Q379-P379,"")</f>
        <v>10</v>
      </c>
      <c r="U379" s="30" t="str">
        <f aca="false">IF(AND(O379="Engaging",P379&lt;&gt;""),'Leia-me'!$B$5-P379,"")</f>
        <v/>
      </c>
      <c r="V379" s="25" t="str">
        <f aca="false">IF(O379&lt;&gt;"Engaging","",IF(U379&lt;='Leia-me'!$B$6,"Saudável",IF(U379&lt;='Leia-me'!$B$7,"Esfriando",IF(U379&lt;='Leia-me'!$B$8,"Última chance","Zumbi"))))</f>
        <v/>
      </c>
      <c r="W379" s="25" t="n">
        <f aca="false">IF(O379="Won",1,IF(O379="Lost",0,""))</f>
        <v>0</v>
      </c>
      <c r="Y379" s="25" t="str">
        <f aca="false">IF(E379="","Sim","")</f>
        <v/>
      </c>
    </row>
    <row r="380" customFormat="false" ht="15" hidden="false" customHeight="false" outlineLevel="0" collapsed="false">
      <c r="A380" s="25" t="s">
        <v>593</v>
      </c>
      <c r="B380" s="25" t="s">
        <v>67</v>
      </c>
      <c r="C380" s="25" t="s">
        <v>68</v>
      </c>
      <c r="D380" s="25" t="s">
        <v>69</v>
      </c>
      <c r="E380" s="25" t="s">
        <v>173</v>
      </c>
      <c r="F380" s="25" t="s">
        <v>146</v>
      </c>
      <c r="G380" s="26" t="n">
        <v>647.18</v>
      </c>
      <c r="H380" s="27" t="n">
        <v>1185</v>
      </c>
      <c r="I380" s="25" t="s">
        <v>174</v>
      </c>
      <c r="K380" s="25" t="n">
        <v>1986</v>
      </c>
      <c r="L380" s="25" t="s">
        <v>186</v>
      </c>
      <c r="M380" s="25" t="s">
        <v>171</v>
      </c>
      <c r="N380" s="28" t="n">
        <v>550</v>
      </c>
      <c r="O380" s="25" t="s">
        <v>54</v>
      </c>
      <c r="P380" s="29" t="n">
        <v>43044</v>
      </c>
      <c r="Q380" s="29" t="n">
        <v>43048</v>
      </c>
      <c r="R380" s="28" t="n">
        <v>480</v>
      </c>
      <c r="S380" s="28" t="n">
        <f aca="false">IF(O380="Won",R380,IF(O380="Lost",0,N380))</f>
        <v>480</v>
      </c>
      <c r="T380" s="30" t="n">
        <f aca="false">IF(AND(P380&lt;&gt;"",Q380&lt;&gt;""),Q380-P380,"")</f>
        <v>4</v>
      </c>
      <c r="U380" s="30" t="str">
        <f aca="false">IF(AND(O380="Engaging",P380&lt;&gt;""),'Leia-me'!$B$5-P380,"")</f>
        <v/>
      </c>
      <c r="V380" s="25" t="str">
        <f aca="false">IF(O380&lt;&gt;"Engaging","",IF(U380&lt;='Leia-me'!$B$6,"Saudável",IF(U380&lt;='Leia-me'!$B$7,"Esfriando",IF(U380&lt;='Leia-me'!$B$8,"Última chance","Zumbi"))))</f>
        <v/>
      </c>
      <c r="W380" s="25" t="n">
        <f aca="false">IF(O380="Won",1,IF(O380="Lost",0,""))</f>
        <v>1</v>
      </c>
      <c r="Y380" s="25" t="str">
        <f aca="false">IF(E380="","Sim","")</f>
        <v/>
      </c>
    </row>
    <row r="381" customFormat="false" ht="15" hidden="false" customHeight="false" outlineLevel="0" collapsed="false">
      <c r="A381" s="25" t="s">
        <v>594</v>
      </c>
      <c r="B381" s="25" t="s">
        <v>67</v>
      </c>
      <c r="C381" s="25" t="s">
        <v>68</v>
      </c>
      <c r="D381" s="25" t="s">
        <v>69</v>
      </c>
      <c r="E381" s="25" t="s">
        <v>169</v>
      </c>
      <c r="F381" s="25" t="s">
        <v>168</v>
      </c>
      <c r="G381" s="26" t="n">
        <v>2403.58</v>
      </c>
      <c r="H381" s="27" t="n">
        <v>8801</v>
      </c>
      <c r="I381" s="25" t="s">
        <v>147</v>
      </c>
      <c r="K381" s="25" t="n">
        <v>1986</v>
      </c>
      <c r="L381" s="25" t="s">
        <v>148</v>
      </c>
      <c r="M381" s="25" t="s">
        <v>149</v>
      </c>
      <c r="N381" s="28" t="n">
        <v>55</v>
      </c>
      <c r="O381" s="25" t="s">
        <v>55</v>
      </c>
      <c r="P381" s="29" t="n">
        <v>43051</v>
      </c>
      <c r="Q381" s="29" t="n">
        <v>43064</v>
      </c>
      <c r="R381" s="28" t="n">
        <v>0</v>
      </c>
      <c r="S381" s="28" t="n">
        <f aca="false">IF(O381="Won",R381,IF(O381="Lost",0,N381))</f>
        <v>0</v>
      </c>
      <c r="T381" s="30" t="n">
        <f aca="false">IF(AND(P381&lt;&gt;"",Q381&lt;&gt;""),Q381-P381,"")</f>
        <v>13</v>
      </c>
      <c r="U381" s="30" t="str">
        <f aca="false">IF(AND(O381="Engaging",P381&lt;&gt;""),'Leia-me'!$B$5-P381,"")</f>
        <v/>
      </c>
      <c r="V381" s="25" t="str">
        <f aca="false">IF(O381&lt;&gt;"Engaging","",IF(U381&lt;='Leia-me'!$B$6,"Saudável",IF(U381&lt;='Leia-me'!$B$7,"Esfriando",IF(U381&lt;='Leia-me'!$B$8,"Última chance","Zumbi"))))</f>
        <v/>
      </c>
      <c r="W381" s="25" t="n">
        <f aca="false">IF(O381="Won",1,IF(O381="Lost",0,""))</f>
        <v>0</v>
      </c>
      <c r="Y381" s="25" t="str">
        <f aca="false">IF(E381="","Sim","")</f>
        <v/>
      </c>
    </row>
    <row r="382" customFormat="false" ht="15" hidden="false" customHeight="false" outlineLevel="0" collapsed="false">
      <c r="A382" s="25" t="s">
        <v>595</v>
      </c>
      <c r="B382" s="25" t="s">
        <v>67</v>
      </c>
      <c r="C382" s="25" t="s">
        <v>68</v>
      </c>
      <c r="D382" s="25" t="s">
        <v>69</v>
      </c>
      <c r="E382" s="25" t="s">
        <v>162</v>
      </c>
      <c r="F382" s="25" t="s">
        <v>155</v>
      </c>
      <c r="G382" s="26" t="n">
        <v>5266.09</v>
      </c>
      <c r="H382" s="27" t="n">
        <v>8595</v>
      </c>
      <c r="I382" s="25" t="s">
        <v>147</v>
      </c>
      <c r="J382" s="25" t="s">
        <v>156</v>
      </c>
      <c r="K382" s="25" t="n">
        <v>1988</v>
      </c>
      <c r="L382" s="25" t="s">
        <v>178</v>
      </c>
      <c r="M382" s="25" t="s">
        <v>171</v>
      </c>
      <c r="N382" s="28" t="n">
        <v>5482</v>
      </c>
      <c r="O382" s="25" t="s">
        <v>54</v>
      </c>
      <c r="P382" s="29" t="n">
        <v>43053</v>
      </c>
      <c r="Q382" s="29" t="n">
        <v>43054</v>
      </c>
      <c r="R382" s="28" t="n">
        <v>5276</v>
      </c>
      <c r="S382" s="28" t="n">
        <f aca="false">IF(O382="Won",R382,IF(O382="Lost",0,N382))</f>
        <v>5276</v>
      </c>
      <c r="T382" s="30" t="n">
        <f aca="false">IF(AND(P382&lt;&gt;"",Q382&lt;&gt;""),Q382-P382,"")</f>
        <v>1</v>
      </c>
      <c r="U382" s="30" t="str">
        <f aca="false">IF(AND(O382="Engaging",P382&lt;&gt;""),'Leia-me'!$B$5-P382,"")</f>
        <v/>
      </c>
      <c r="V382" s="25" t="str">
        <f aca="false">IF(O382&lt;&gt;"Engaging","",IF(U382&lt;='Leia-me'!$B$6,"Saudável",IF(U382&lt;='Leia-me'!$B$7,"Esfriando",IF(U382&lt;='Leia-me'!$B$8,"Última chance","Zumbi"))))</f>
        <v/>
      </c>
      <c r="W382" s="25" t="n">
        <f aca="false">IF(O382="Won",1,IF(O382="Lost",0,""))</f>
        <v>1</v>
      </c>
      <c r="Y382" s="25" t="str">
        <f aca="false">IF(E382="","Sim","")</f>
        <v/>
      </c>
    </row>
    <row r="383" customFormat="false" ht="15" hidden="false" customHeight="false" outlineLevel="0" collapsed="false">
      <c r="A383" s="25" t="s">
        <v>596</v>
      </c>
      <c r="B383" s="25" t="s">
        <v>67</v>
      </c>
      <c r="C383" s="25" t="s">
        <v>68</v>
      </c>
      <c r="D383" s="25" t="s">
        <v>69</v>
      </c>
      <c r="E383" s="25" t="s">
        <v>195</v>
      </c>
      <c r="F383" s="25" t="s">
        <v>185</v>
      </c>
      <c r="G383" s="26" t="n">
        <v>8170.38</v>
      </c>
      <c r="H383" s="27" t="n">
        <v>16499</v>
      </c>
      <c r="I383" s="25" t="s">
        <v>196</v>
      </c>
      <c r="K383" s="25" t="n">
        <v>1997</v>
      </c>
      <c r="L383" s="25" t="s">
        <v>160</v>
      </c>
      <c r="M383" s="25" t="s">
        <v>149</v>
      </c>
      <c r="N383" s="28" t="n">
        <v>3393</v>
      </c>
      <c r="O383" s="25" t="s">
        <v>54</v>
      </c>
      <c r="P383" s="29" t="n">
        <v>43055</v>
      </c>
      <c r="Q383" s="29" t="n">
        <v>43100</v>
      </c>
      <c r="R383" s="28" t="n">
        <v>3300</v>
      </c>
      <c r="S383" s="28" t="n">
        <f aca="false">IF(O383="Won",R383,IF(O383="Lost",0,N383))</f>
        <v>3300</v>
      </c>
      <c r="T383" s="30" t="n">
        <f aca="false">IF(AND(P383&lt;&gt;"",Q383&lt;&gt;""),Q383-P383,"")</f>
        <v>45</v>
      </c>
      <c r="U383" s="30" t="str">
        <f aca="false">IF(AND(O383="Engaging",P383&lt;&gt;""),'Leia-me'!$B$5-P383,"")</f>
        <v/>
      </c>
      <c r="V383" s="25" t="str">
        <f aca="false">IF(O383&lt;&gt;"Engaging","",IF(U383&lt;='Leia-me'!$B$6,"Saudável",IF(U383&lt;='Leia-me'!$B$7,"Esfriando",IF(U383&lt;='Leia-me'!$B$8,"Última chance","Zumbi"))))</f>
        <v/>
      </c>
      <c r="W383" s="25" t="n">
        <f aca="false">IF(O383="Won",1,IF(O383="Lost",0,""))</f>
        <v>1</v>
      </c>
      <c r="Y383" s="25" t="str">
        <f aca="false">IF(E383="","Sim","")</f>
        <v/>
      </c>
    </row>
    <row r="384" customFormat="false" ht="15" hidden="false" customHeight="false" outlineLevel="0" collapsed="false">
      <c r="A384" s="25" t="s">
        <v>597</v>
      </c>
      <c r="B384" s="25" t="s">
        <v>67</v>
      </c>
      <c r="C384" s="25" t="s">
        <v>68</v>
      </c>
      <c r="D384" s="25" t="s">
        <v>69</v>
      </c>
      <c r="E384" s="25" t="s">
        <v>188</v>
      </c>
      <c r="F384" s="25" t="s">
        <v>185</v>
      </c>
      <c r="G384" s="26" t="n">
        <v>1008.06</v>
      </c>
      <c r="H384" s="27" t="n">
        <v>1238</v>
      </c>
      <c r="I384" s="25" t="s">
        <v>147</v>
      </c>
      <c r="K384" s="25" t="n">
        <v>1983</v>
      </c>
      <c r="L384" s="25" t="s">
        <v>148</v>
      </c>
      <c r="M384" s="25" t="s">
        <v>149</v>
      </c>
      <c r="N384" s="28" t="n">
        <v>55</v>
      </c>
      <c r="O384" s="25" t="s">
        <v>54</v>
      </c>
      <c r="P384" s="29" t="n">
        <v>43059</v>
      </c>
      <c r="Q384" s="29" t="n">
        <v>43068</v>
      </c>
      <c r="R384" s="28" t="n">
        <v>52</v>
      </c>
      <c r="S384" s="28" t="n">
        <f aca="false">IF(O384="Won",R384,IF(O384="Lost",0,N384))</f>
        <v>52</v>
      </c>
      <c r="T384" s="30" t="n">
        <f aca="false">IF(AND(P384&lt;&gt;"",Q384&lt;&gt;""),Q384-P384,"")</f>
        <v>9</v>
      </c>
      <c r="U384" s="30" t="str">
        <f aca="false">IF(AND(O384="Engaging",P384&lt;&gt;""),'Leia-me'!$B$5-P384,"")</f>
        <v/>
      </c>
      <c r="V384" s="25" t="str">
        <f aca="false">IF(O384&lt;&gt;"Engaging","",IF(U384&lt;='Leia-me'!$B$6,"Saudável",IF(U384&lt;='Leia-me'!$B$7,"Esfriando",IF(U384&lt;='Leia-me'!$B$8,"Última chance","Zumbi"))))</f>
        <v/>
      </c>
      <c r="W384" s="25" t="n">
        <f aca="false">IF(O384="Won",1,IF(O384="Lost",0,""))</f>
        <v>1</v>
      </c>
      <c r="Y384" s="25" t="str">
        <f aca="false">IF(E384="","Sim","")</f>
        <v/>
      </c>
    </row>
    <row r="385" customFormat="false" ht="15" hidden="false" customHeight="false" outlineLevel="0" collapsed="false">
      <c r="A385" s="25" t="s">
        <v>598</v>
      </c>
      <c r="B385" s="25" t="s">
        <v>67</v>
      </c>
      <c r="C385" s="25" t="s">
        <v>68</v>
      </c>
      <c r="D385" s="25" t="s">
        <v>69</v>
      </c>
      <c r="E385" s="25" t="s">
        <v>248</v>
      </c>
      <c r="F385" s="25" t="s">
        <v>211</v>
      </c>
      <c r="G385" s="26" t="n">
        <v>894.33</v>
      </c>
      <c r="H385" s="27" t="n">
        <v>1635</v>
      </c>
      <c r="I385" s="25" t="s">
        <v>249</v>
      </c>
      <c r="K385" s="25" t="n">
        <v>2007</v>
      </c>
      <c r="L385" s="25" t="s">
        <v>160</v>
      </c>
      <c r="M385" s="25" t="s">
        <v>149</v>
      </c>
      <c r="N385" s="28" t="n">
        <v>3393</v>
      </c>
      <c r="O385" s="25" t="s">
        <v>54</v>
      </c>
      <c r="P385" s="29" t="n">
        <v>43064</v>
      </c>
      <c r="Q385" s="29" t="n">
        <v>43097</v>
      </c>
      <c r="R385" s="28" t="n">
        <v>2477</v>
      </c>
      <c r="S385" s="28" t="n">
        <f aca="false">IF(O385="Won",R385,IF(O385="Lost",0,N385))</f>
        <v>2477</v>
      </c>
      <c r="T385" s="30" t="n">
        <f aca="false">IF(AND(P385&lt;&gt;"",Q385&lt;&gt;""),Q385-P385,"")</f>
        <v>33</v>
      </c>
      <c r="U385" s="30" t="str">
        <f aca="false">IF(AND(O385="Engaging",P385&lt;&gt;""),'Leia-me'!$B$5-P385,"")</f>
        <v/>
      </c>
      <c r="V385" s="25" t="str">
        <f aca="false">IF(O385&lt;&gt;"Engaging","",IF(U385&lt;='Leia-me'!$B$6,"Saudável",IF(U385&lt;='Leia-me'!$B$7,"Esfriando",IF(U385&lt;='Leia-me'!$B$8,"Última chance","Zumbi"))))</f>
        <v/>
      </c>
      <c r="W385" s="25" t="n">
        <f aca="false">IF(O385="Won",1,IF(O385="Lost",0,""))</f>
        <v>1</v>
      </c>
      <c r="Y385" s="25" t="str">
        <f aca="false">IF(E385="","Sim","")</f>
        <v/>
      </c>
    </row>
    <row r="386" customFormat="false" ht="15" hidden="false" customHeight="false" outlineLevel="0" collapsed="false">
      <c r="A386" s="25" t="s">
        <v>599</v>
      </c>
      <c r="B386" s="25" t="s">
        <v>67</v>
      </c>
      <c r="C386" s="25" t="s">
        <v>68</v>
      </c>
      <c r="D386" s="25" t="s">
        <v>69</v>
      </c>
      <c r="E386" s="25" t="s">
        <v>167</v>
      </c>
      <c r="F386" s="25" t="s">
        <v>168</v>
      </c>
      <c r="G386" s="26" t="n">
        <v>2173.98</v>
      </c>
      <c r="H386" s="27" t="n">
        <v>2928</v>
      </c>
      <c r="I386" s="25" t="s">
        <v>147</v>
      </c>
      <c r="J386" s="25" t="s">
        <v>169</v>
      </c>
      <c r="K386" s="25" t="n">
        <v>1995</v>
      </c>
      <c r="L386" s="25" t="s">
        <v>160</v>
      </c>
      <c r="M386" s="25" t="s">
        <v>149</v>
      </c>
      <c r="N386" s="28" t="n">
        <v>3393</v>
      </c>
      <c r="O386" s="25" t="s">
        <v>54</v>
      </c>
      <c r="P386" s="29" t="n">
        <v>43065</v>
      </c>
      <c r="Q386" s="29" t="n">
        <v>43076</v>
      </c>
      <c r="R386" s="28" t="n">
        <v>3844</v>
      </c>
      <c r="S386" s="28" t="n">
        <f aca="false">IF(O386="Won",R386,IF(O386="Lost",0,N386))</f>
        <v>3844</v>
      </c>
      <c r="T386" s="30" t="n">
        <f aca="false">IF(AND(P386&lt;&gt;"",Q386&lt;&gt;""),Q386-P386,"")</f>
        <v>11</v>
      </c>
      <c r="U386" s="30" t="str">
        <f aca="false">IF(AND(O386="Engaging",P386&lt;&gt;""),'Leia-me'!$B$5-P386,"")</f>
        <v/>
      </c>
      <c r="V386" s="25" t="str">
        <f aca="false">IF(O386&lt;&gt;"Engaging","",IF(U386&lt;='Leia-me'!$B$6,"Saudável",IF(U386&lt;='Leia-me'!$B$7,"Esfriando",IF(U386&lt;='Leia-me'!$B$8,"Última chance","Zumbi"))))</f>
        <v/>
      </c>
      <c r="W386" s="25" t="n">
        <f aca="false">IF(O386="Won",1,IF(O386="Lost",0,""))</f>
        <v>1</v>
      </c>
      <c r="Y386" s="25" t="str">
        <f aca="false">IF(E386="","Sim","")</f>
        <v/>
      </c>
    </row>
    <row r="387" customFormat="false" ht="15" hidden="false" customHeight="false" outlineLevel="0" collapsed="false">
      <c r="A387" s="25" t="s">
        <v>600</v>
      </c>
      <c r="B387" s="25" t="s">
        <v>67</v>
      </c>
      <c r="C387" s="25" t="s">
        <v>68</v>
      </c>
      <c r="D387" s="25" t="s">
        <v>69</v>
      </c>
      <c r="E387" s="25" t="s">
        <v>218</v>
      </c>
      <c r="F387" s="25" t="s">
        <v>146</v>
      </c>
      <c r="G387" s="26" t="n">
        <v>4.54</v>
      </c>
      <c r="H387" s="27" t="n">
        <v>9</v>
      </c>
      <c r="I387" s="25" t="s">
        <v>147</v>
      </c>
      <c r="K387" s="25" t="n">
        <v>2017</v>
      </c>
      <c r="L387" s="25" t="s">
        <v>170</v>
      </c>
      <c r="M387" s="25" t="s">
        <v>171</v>
      </c>
      <c r="N387" s="28" t="n">
        <v>1096</v>
      </c>
      <c r="O387" s="25" t="s">
        <v>54</v>
      </c>
      <c r="P387" s="29" t="n">
        <v>43070</v>
      </c>
      <c r="Q387" s="29" t="n">
        <v>43091</v>
      </c>
      <c r="R387" s="28" t="n">
        <v>1243</v>
      </c>
      <c r="S387" s="28" t="n">
        <f aca="false">IF(O387="Won",R387,IF(O387="Lost",0,N387))</f>
        <v>1243</v>
      </c>
      <c r="T387" s="30" t="n">
        <f aca="false">IF(AND(P387&lt;&gt;"",Q387&lt;&gt;""),Q387-P387,"")</f>
        <v>21</v>
      </c>
      <c r="U387" s="30" t="str">
        <f aca="false">IF(AND(O387="Engaging",P387&lt;&gt;""),'Leia-me'!$B$5-P387,"")</f>
        <v/>
      </c>
      <c r="V387" s="25" t="str">
        <f aca="false">IF(O387&lt;&gt;"Engaging","",IF(U387&lt;='Leia-me'!$B$6,"Saudável",IF(U387&lt;='Leia-me'!$B$7,"Esfriando",IF(U387&lt;='Leia-me'!$B$8,"Última chance","Zumbi"))))</f>
        <v/>
      </c>
      <c r="W387" s="25" t="n">
        <f aca="false">IF(O387="Won",1,IF(O387="Lost",0,""))</f>
        <v>1</v>
      </c>
      <c r="Y387" s="25" t="str">
        <f aca="false">IF(E387="","Sim","")</f>
        <v/>
      </c>
    </row>
    <row r="388" customFormat="false" ht="15" hidden="false" customHeight="false" outlineLevel="0" collapsed="false">
      <c r="A388" s="25" t="s">
        <v>601</v>
      </c>
      <c r="B388" s="25" t="s">
        <v>67</v>
      </c>
      <c r="C388" s="25" t="s">
        <v>68</v>
      </c>
      <c r="D388" s="25" t="s">
        <v>69</v>
      </c>
      <c r="E388" s="25" t="s">
        <v>195</v>
      </c>
      <c r="F388" s="25" t="s">
        <v>185</v>
      </c>
      <c r="G388" s="26" t="n">
        <v>8170.38</v>
      </c>
      <c r="H388" s="27" t="n">
        <v>16499</v>
      </c>
      <c r="I388" s="25" t="s">
        <v>196</v>
      </c>
      <c r="K388" s="25" t="n">
        <v>1997</v>
      </c>
      <c r="L388" s="25" t="s">
        <v>148</v>
      </c>
      <c r="M388" s="25" t="s">
        <v>149</v>
      </c>
      <c r="N388" s="28" t="n">
        <v>55</v>
      </c>
      <c r="O388" s="25" t="s">
        <v>54</v>
      </c>
      <c r="P388" s="29" t="n">
        <v>43073</v>
      </c>
      <c r="Q388" s="29" t="n">
        <v>43082</v>
      </c>
      <c r="R388" s="28" t="n">
        <v>57</v>
      </c>
      <c r="S388" s="28" t="n">
        <f aca="false">IF(O388="Won",R388,IF(O388="Lost",0,N388))</f>
        <v>57</v>
      </c>
      <c r="T388" s="30" t="n">
        <f aca="false">IF(AND(P388&lt;&gt;"",Q388&lt;&gt;""),Q388-P388,"")</f>
        <v>9</v>
      </c>
      <c r="U388" s="30" t="str">
        <f aca="false">IF(AND(O388="Engaging",P388&lt;&gt;""),'Leia-me'!$B$5-P388,"")</f>
        <v/>
      </c>
      <c r="V388" s="25" t="str">
        <f aca="false">IF(O388&lt;&gt;"Engaging","",IF(U388&lt;='Leia-me'!$B$6,"Saudável",IF(U388&lt;='Leia-me'!$B$7,"Esfriando",IF(U388&lt;='Leia-me'!$B$8,"Última chance","Zumbi"))))</f>
        <v/>
      </c>
      <c r="W388" s="25" t="n">
        <f aca="false">IF(O388="Won",1,IF(O388="Lost",0,""))</f>
        <v>1</v>
      </c>
      <c r="Y388" s="25" t="str">
        <f aca="false">IF(E388="","Sim","")</f>
        <v/>
      </c>
    </row>
    <row r="389" customFormat="false" ht="15" hidden="false" customHeight="false" outlineLevel="0" collapsed="false">
      <c r="A389" s="25" t="s">
        <v>602</v>
      </c>
      <c r="B389" s="25" t="s">
        <v>67</v>
      </c>
      <c r="C389" s="25" t="s">
        <v>68</v>
      </c>
      <c r="D389" s="25" t="s">
        <v>69</v>
      </c>
      <c r="E389" s="25" t="s">
        <v>158</v>
      </c>
      <c r="F389" s="25" t="s">
        <v>159</v>
      </c>
      <c r="G389" s="26" t="n">
        <v>291.27</v>
      </c>
      <c r="H389" s="27" t="n">
        <v>586</v>
      </c>
      <c r="I389" s="25" t="s">
        <v>147</v>
      </c>
      <c r="K389" s="25" t="n">
        <v>1997</v>
      </c>
      <c r="L389" s="25" t="s">
        <v>148</v>
      </c>
      <c r="M389" s="25" t="s">
        <v>149</v>
      </c>
      <c r="N389" s="28" t="n">
        <v>55</v>
      </c>
      <c r="O389" s="25" t="s">
        <v>54</v>
      </c>
      <c r="P389" s="29" t="n">
        <v>43075</v>
      </c>
      <c r="Q389" s="29" t="n">
        <v>43083</v>
      </c>
      <c r="R389" s="28" t="n">
        <v>56</v>
      </c>
      <c r="S389" s="28" t="n">
        <f aca="false">IF(O389="Won",R389,IF(O389="Lost",0,N389))</f>
        <v>56</v>
      </c>
      <c r="T389" s="30" t="n">
        <f aca="false">IF(AND(P389&lt;&gt;"",Q389&lt;&gt;""),Q389-P389,"")</f>
        <v>8</v>
      </c>
      <c r="U389" s="30" t="str">
        <f aca="false">IF(AND(O389="Engaging",P389&lt;&gt;""),'Leia-me'!$B$5-P389,"")</f>
        <v/>
      </c>
      <c r="V389" s="25" t="str">
        <f aca="false">IF(O389&lt;&gt;"Engaging","",IF(U389&lt;='Leia-me'!$B$6,"Saudável",IF(U389&lt;='Leia-me'!$B$7,"Esfriando",IF(U389&lt;='Leia-me'!$B$8,"Última chance","Zumbi"))))</f>
        <v/>
      </c>
      <c r="W389" s="25" t="n">
        <f aca="false">IF(O389="Won",1,IF(O389="Lost",0,""))</f>
        <v>1</v>
      </c>
      <c r="Y389" s="25" t="str">
        <f aca="false">IF(E389="","Sim","")</f>
        <v/>
      </c>
    </row>
    <row r="390" customFormat="false" ht="15" hidden="false" customHeight="false" outlineLevel="0" collapsed="false">
      <c r="A390" s="25" t="s">
        <v>603</v>
      </c>
      <c r="B390" s="25" t="s">
        <v>67</v>
      </c>
      <c r="C390" s="25" t="s">
        <v>68</v>
      </c>
      <c r="D390" s="25" t="s">
        <v>69</v>
      </c>
      <c r="E390" s="25" t="s">
        <v>210</v>
      </c>
      <c r="F390" s="25" t="s">
        <v>211</v>
      </c>
      <c r="G390" s="26" t="n">
        <v>718.62</v>
      </c>
      <c r="H390" s="27" t="n">
        <v>2448</v>
      </c>
      <c r="I390" s="25" t="s">
        <v>147</v>
      </c>
      <c r="K390" s="25" t="n">
        <v>2001</v>
      </c>
      <c r="L390" s="25" t="s">
        <v>148</v>
      </c>
      <c r="M390" s="25" t="s">
        <v>149</v>
      </c>
      <c r="N390" s="28" t="n">
        <v>55</v>
      </c>
      <c r="O390" s="25" t="s">
        <v>54</v>
      </c>
      <c r="P390" s="29" t="n">
        <v>43077</v>
      </c>
      <c r="Q390" s="29" t="n">
        <v>43087</v>
      </c>
      <c r="R390" s="28" t="n">
        <v>60</v>
      </c>
      <c r="S390" s="28" t="n">
        <f aca="false">IF(O390="Won",R390,IF(O390="Lost",0,N390))</f>
        <v>60</v>
      </c>
      <c r="T390" s="30" t="n">
        <f aca="false">IF(AND(P390&lt;&gt;"",Q390&lt;&gt;""),Q390-P390,"")</f>
        <v>10</v>
      </c>
      <c r="U390" s="30" t="str">
        <f aca="false">IF(AND(O390="Engaging",P390&lt;&gt;""),'Leia-me'!$B$5-P390,"")</f>
        <v/>
      </c>
      <c r="V390" s="25" t="str">
        <f aca="false">IF(O390&lt;&gt;"Engaging","",IF(U390&lt;='Leia-me'!$B$6,"Saudável",IF(U390&lt;='Leia-me'!$B$7,"Esfriando",IF(U390&lt;='Leia-me'!$B$8,"Última chance","Zumbi"))))</f>
        <v/>
      </c>
      <c r="W390" s="25" t="n">
        <f aca="false">IF(O390="Won",1,IF(O390="Lost",0,""))</f>
        <v>1</v>
      </c>
      <c r="Y390" s="25" t="str">
        <f aca="false">IF(E390="","Sim","")</f>
        <v/>
      </c>
    </row>
    <row r="391" customFormat="false" ht="15" hidden="false" customHeight="false" outlineLevel="0" collapsed="false">
      <c r="A391" s="25" t="s">
        <v>604</v>
      </c>
      <c r="B391" s="25" t="s">
        <v>67</v>
      </c>
      <c r="C391" s="25" t="s">
        <v>68</v>
      </c>
      <c r="D391" s="25" t="s">
        <v>69</v>
      </c>
      <c r="E391" s="25" t="s">
        <v>145</v>
      </c>
      <c r="F391" s="25" t="s">
        <v>146</v>
      </c>
      <c r="G391" s="26" t="n">
        <v>3922.42</v>
      </c>
      <c r="H391" s="27" t="n">
        <v>6837</v>
      </c>
      <c r="I391" s="25" t="s">
        <v>147</v>
      </c>
      <c r="K391" s="25" t="n">
        <v>1992</v>
      </c>
      <c r="L391" s="25" t="s">
        <v>186</v>
      </c>
      <c r="M391" s="25" t="s">
        <v>171</v>
      </c>
      <c r="N391" s="28" t="n">
        <v>550</v>
      </c>
      <c r="O391" s="25" t="s">
        <v>55</v>
      </c>
      <c r="P391" s="29" t="n">
        <v>43079</v>
      </c>
      <c r="Q391" s="29" t="n">
        <v>43088</v>
      </c>
      <c r="R391" s="28" t="n">
        <v>0</v>
      </c>
      <c r="S391" s="28" t="n">
        <f aca="false">IF(O391="Won",R391,IF(O391="Lost",0,N391))</f>
        <v>0</v>
      </c>
      <c r="T391" s="30" t="n">
        <f aca="false">IF(AND(P391&lt;&gt;"",Q391&lt;&gt;""),Q391-P391,"")</f>
        <v>9</v>
      </c>
      <c r="U391" s="30" t="str">
        <f aca="false">IF(AND(O391="Engaging",P391&lt;&gt;""),'Leia-me'!$B$5-P391,"")</f>
        <v/>
      </c>
      <c r="V391" s="25" t="str">
        <f aca="false">IF(O391&lt;&gt;"Engaging","",IF(U391&lt;='Leia-me'!$B$6,"Saudável",IF(U391&lt;='Leia-me'!$B$7,"Esfriando",IF(U391&lt;='Leia-me'!$B$8,"Última chance","Zumbi"))))</f>
        <v/>
      </c>
      <c r="W391" s="25" t="n">
        <f aca="false">IF(O391="Won",1,IF(O391="Lost",0,""))</f>
        <v>0</v>
      </c>
      <c r="Y391" s="25" t="str">
        <f aca="false">IF(E391="","Sim","")</f>
        <v/>
      </c>
    </row>
    <row r="392" customFormat="false" ht="15" hidden="false" customHeight="false" outlineLevel="0" collapsed="false">
      <c r="A392" s="25" t="s">
        <v>605</v>
      </c>
      <c r="B392" s="25" t="s">
        <v>67</v>
      </c>
      <c r="C392" s="25" t="s">
        <v>68</v>
      </c>
      <c r="D392" s="25" t="s">
        <v>69</v>
      </c>
      <c r="E392" s="25" t="s">
        <v>191</v>
      </c>
      <c r="F392" s="25" t="s">
        <v>192</v>
      </c>
      <c r="G392" s="26" t="n">
        <v>2714.9</v>
      </c>
      <c r="H392" s="27" t="n">
        <v>2641</v>
      </c>
      <c r="I392" s="25" t="s">
        <v>147</v>
      </c>
      <c r="J392" s="25" t="s">
        <v>193</v>
      </c>
      <c r="K392" s="25" t="n">
        <v>1998</v>
      </c>
      <c r="L392" s="25" t="s">
        <v>186</v>
      </c>
      <c r="M392" s="25" t="s">
        <v>171</v>
      </c>
      <c r="N392" s="28" t="n">
        <v>550</v>
      </c>
      <c r="O392" s="25" t="s">
        <v>54</v>
      </c>
      <c r="P392" s="29" t="n">
        <v>43080</v>
      </c>
      <c r="Q392" s="29" t="n">
        <v>43097</v>
      </c>
      <c r="R392" s="28" t="n">
        <v>537</v>
      </c>
      <c r="S392" s="28" t="n">
        <f aca="false">IF(O392="Won",R392,IF(O392="Lost",0,N392))</f>
        <v>537</v>
      </c>
      <c r="T392" s="30" t="n">
        <f aca="false">IF(AND(P392&lt;&gt;"",Q392&lt;&gt;""),Q392-P392,"")</f>
        <v>17</v>
      </c>
      <c r="U392" s="30" t="str">
        <f aca="false">IF(AND(O392="Engaging",P392&lt;&gt;""),'Leia-me'!$B$5-P392,"")</f>
        <v/>
      </c>
      <c r="V392" s="25" t="str">
        <f aca="false">IF(O392&lt;&gt;"Engaging","",IF(U392&lt;='Leia-me'!$B$6,"Saudável",IF(U392&lt;='Leia-me'!$B$7,"Esfriando",IF(U392&lt;='Leia-me'!$B$8,"Última chance","Zumbi"))))</f>
        <v/>
      </c>
      <c r="W392" s="25" t="n">
        <f aca="false">IF(O392="Won",1,IF(O392="Lost",0,""))</f>
        <v>1</v>
      </c>
      <c r="Y392" s="25" t="str">
        <f aca="false">IF(E392="","Sim","")</f>
        <v/>
      </c>
    </row>
    <row r="393" customFormat="false" ht="15" hidden="false" customHeight="false" outlineLevel="0" collapsed="false">
      <c r="A393" s="25" t="s">
        <v>606</v>
      </c>
      <c r="B393" s="25" t="s">
        <v>67</v>
      </c>
      <c r="C393" s="25" t="s">
        <v>68</v>
      </c>
      <c r="D393" s="25" t="s">
        <v>69</v>
      </c>
      <c r="E393" s="25" t="s">
        <v>164</v>
      </c>
      <c r="F393" s="25" t="s">
        <v>165</v>
      </c>
      <c r="G393" s="26" t="n">
        <v>217.87</v>
      </c>
      <c r="H393" s="27" t="n">
        <v>551</v>
      </c>
      <c r="I393" s="25" t="s">
        <v>147</v>
      </c>
      <c r="K393" s="25" t="n">
        <v>1998</v>
      </c>
      <c r="L393" s="25" t="s">
        <v>160</v>
      </c>
      <c r="M393" s="25" t="s">
        <v>149</v>
      </c>
      <c r="N393" s="28" t="n">
        <v>3393</v>
      </c>
      <c r="O393" s="25" t="s">
        <v>54</v>
      </c>
      <c r="P393" s="29" t="n">
        <v>43086</v>
      </c>
      <c r="Q393" s="29" t="n">
        <v>43095</v>
      </c>
      <c r="R393" s="28" t="n">
        <v>3240</v>
      </c>
      <c r="S393" s="28" t="n">
        <f aca="false">IF(O393="Won",R393,IF(O393="Lost",0,N393))</f>
        <v>3240</v>
      </c>
      <c r="T393" s="30" t="n">
        <f aca="false">IF(AND(P393&lt;&gt;"",Q393&lt;&gt;""),Q393-P393,"")</f>
        <v>9</v>
      </c>
      <c r="U393" s="30" t="str">
        <f aca="false">IF(AND(O393="Engaging",P393&lt;&gt;""),'Leia-me'!$B$5-P393,"")</f>
        <v/>
      </c>
      <c r="V393" s="25" t="str">
        <f aca="false">IF(O393&lt;&gt;"Engaging","",IF(U393&lt;='Leia-me'!$B$6,"Saudável",IF(U393&lt;='Leia-me'!$B$7,"Esfriando",IF(U393&lt;='Leia-me'!$B$8,"Última chance","Zumbi"))))</f>
        <v/>
      </c>
      <c r="W393" s="25" t="n">
        <f aca="false">IF(O393="Won",1,IF(O393="Lost",0,""))</f>
        <v>1</v>
      </c>
      <c r="Y393" s="25" t="str">
        <f aca="false">IF(E393="","Sim","")</f>
        <v/>
      </c>
    </row>
    <row r="394" customFormat="false" ht="15" hidden="false" customHeight="false" outlineLevel="0" collapsed="false">
      <c r="A394" s="25" t="s">
        <v>607</v>
      </c>
      <c r="B394" s="25" t="s">
        <v>67</v>
      </c>
      <c r="C394" s="25" t="s">
        <v>68</v>
      </c>
      <c r="D394" s="25" t="s">
        <v>69</v>
      </c>
      <c r="E394" s="25" t="s">
        <v>188</v>
      </c>
      <c r="F394" s="25" t="s">
        <v>185</v>
      </c>
      <c r="G394" s="26" t="n">
        <v>1008.06</v>
      </c>
      <c r="H394" s="27" t="n">
        <v>1238</v>
      </c>
      <c r="I394" s="25" t="s">
        <v>147</v>
      </c>
      <c r="K394" s="25" t="n">
        <v>1983</v>
      </c>
      <c r="L394" s="25" t="s">
        <v>148</v>
      </c>
      <c r="M394" s="25" t="s">
        <v>149</v>
      </c>
      <c r="N394" s="28" t="n">
        <v>55</v>
      </c>
      <c r="O394" s="25" t="s">
        <v>54</v>
      </c>
      <c r="P394" s="29" t="n">
        <v>43087</v>
      </c>
      <c r="Q394" s="29" t="n">
        <v>43100</v>
      </c>
      <c r="R394" s="28" t="n">
        <v>54</v>
      </c>
      <c r="S394" s="28" t="n">
        <f aca="false">IF(O394="Won",R394,IF(O394="Lost",0,N394))</f>
        <v>54</v>
      </c>
      <c r="T394" s="30" t="n">
        <f aca="false">IF(AND(P394&lt;&gt;"",Q394&lt;&gt;""),Q394-P394,"")</f>
        <v>13</v>
      </c>
      <c r="U394" s="30" t="str">
        <f aca="false">IF(AND(O394="Engaging",P394&lt;&gt;""),'Leia-me'!$B$5-P394,"")</f>
        <v/>
      </c>
      <c r="V394" s="25" t="str">
        <f aca="false">IF(O394&lt;&gt;"Engaging","",IF(U394&lt;='Leia-me'!$B$6,"Saudável",IF(U394&lt;='Leia-me'!$B$7,"Esfriando",IF(U394&lt;='Leia-me'!$B$8,"Última chance","Zumbi"))))</f>
        <v/>
      </c>
      <c r="W394" s="25" t="n">
        <f aca="false">IF(O394="Won",1,IF(O394="Lost",0,""))</f>
        <v>1</v>
      </c>
      <c r="Y394" s="25" t="str">
        <f aca="false">IF(E394="","Sim","")</f>
        <v/>
      </c>
    </row>
    <row r="395" customFormat="false" ht="15" hidden="false" customHeight="false" outlineLevel="0" collapsed="false">
      <c r="A395" s="25" t="s">
        <v>608</v>
      </c>
      <c r="B395" s="25" t="s">
        <v>67</v>
      </c>
      <c r="C395" s="25" t="s">
        <v>68</v>
      </c>
      <c r="D395" s="25" t="s">
        <v>69</v>
      </c>
      <c r="E395" s="25" t="s">
        <v>609</v>
      </c>
      <c r="F395" s="25" t="s">
        <v>267</v>
      </c>
      <c r="G395" s="26" t="n">
        <v>692.19</v>
      </c>
      <c r="H395" s="27" t="n">
        <v>1922</v>
      </c>
      <c r="I395" s="25" t="s">
        <v>147</v>
      </c>
      <c r="K395" s="25" t="n">
        <v>2003</v>
      </c>
      <c r="L395" s="25" t="s">
        <v>186</v>
      </c>
      <c r="M395" s="25" t="s">
        <v>171</v>
      </c>
      <c r="N395" s="28" t="n">
        <v>550</v>
      </c>
      <c r="O395" s="25" t="s">
        <v>57</v>
      </c>
      <c r="P395" s="33"/>
      <c r="Q395" s="33"/>
      <c r="R395" s="34"/>
      <c r="S395" s="28" t="n">
        <f aca="false">IF(O395="Won",R395,IF(O395="Lost",0,N395))</f>
        <v>550</v>
      </c>
      <c r="T395" s="30" t="str">
        <f aca="false">IF(AND(P395&lt;&gt;"",Q395&lt;&gt;""),Q395-P395,"")</f>
        <v/>
      </c>
      <c r="U395" s="30" t="str">
        <f aca="false">IF(AND(O395="Engaging",P395&lt;&gt;""),'Leia-me'!$B$5-P395,"")</f>
        <v/>
      </c>
      <c r="V395" s="25" t="str">
        <f aca="false">IF(O395&lt;&gt;"Engaging","",IF(U395&lt;='Leia-me'!$B$6,"Saudável",IF(U395&lt;='Leia-me'!$B$7,"Esfriando",IF(U395&lt;='Leia-me'!$B$8,"Última chance","Zumbi"))))</f>
        <v/>
      </c>
      <c r="W395" s="25" t="str">
        <f aca="false">IF(O395="Won",1,IF(O395="Lost",0,""))</f>
        <v/>
      </c>
      <c r="Y395" s="25" t="str">
        <f aca="false">IF(E395="","Sim","")</f>
        <v/>
      </c>
    </row>
    <row r="396" customFormat="false" ht="15" hidden="false" customHeight="false" outlineLevel="0" collapsed="false">
      <c r="A396" s="25" t="s">
        <v>610</v>
      </c>
      <c r="B396" s="25" t="s">
        <v>67</v>
      </c>
      <c r="C396" s="25" t="s">
        <v>68</v>
      </c>
      <c r="D396" s="25" t="s">
        <v>69</v>
      </c>
      <c r="G396" s="31"/>
      <c r="H396" s="32"/>
      <c r="L396" s="25" t="s">
        <v>186</v>
      </c>
      <c r="M396" s="25" t="s">
        <v>171</v>
      </c>
      <c r="N396" s="28" t="n">
        <v>550</v>
      </c>
      <c r="O396" s="25" t="s">
        <v>57</v>
      </c>
      <c r="P396" s="33"/>
      <c r="Q396" s="33"/>
      <c r="R396" s="34"/>
      <c r="S396" s="28" t="n">
        <f aca="false">IF(O396="Won",R396,IF(O396="Lost",0,N396))</f>
        <v>550</v>
      </c>
      <c r="T396" s="30" t="str">
        <f aca="false">IF(AND(P396&lt;&gt;"",Q396&lt;&gt;""),Q396-P396,"")</f>
        <v/>
      </c>
      <c r="U396" s="30" t="str">
        <f aca="false">IF(AND(O396="Engaging",P396&lt;&gt;""),'Leia-me'!$B$5-P396,"")</f>
        <v/>
      </c>
      <c r="V396" s="25" t="str">
        <f aca="false">IF(O396&lt;&gt;"Engaging","",IF(U396&lt;='Leia-me'!$B$6,"Saudável",IF(U396&lt;='Leia-me'!$B$7,"Esfriando",IF(U396&lt;='Leia-me'!$B$8,"Última chance","Zumbi"))))</f>
        <v/>
      </c>
      <c r="W396" s="25" t="str">
        <f aca="false">IF(O396="Won",1,IF(O396="Lost",0,""))</f>
        <v/>
      </c>
      <c r="Y396" s="25" t="str">
        <f aca="false">IF(E396="","Sim","")</f>
        <v>Sim</v>
      </c>
    </row>
    <row r="397" customFormat="false" ht="15" hidden="false" customHeight="false" outlineLevel="0" collapsed="false">
      <c r="A397" s="25" t="s">
        <v>611</v>
      </c>
      <c r="B397" s="25" t="s">
        <v>67</v>
      </c>
      <c r="C397" s="25" t="s">
        <v>68</v>
      </c>
      <c r="D397" s="25" t="s">
        <v>69</v>
      </c>
      <c r="G397" s="31"/>
      <c r="H397" s="32"/>
      <c r="L397" s="25" t="s">
        <v>186</v>
      </c>
      <c r="M397" s="25" t="s">
        <v>171</v>
      </c>
      <c r="N397" s="28" t="n">
        <v>550</v>
      </c>
      <c r="O397" s="25" t="s">
        <v>57</v>
      </c>
      <c r="P397" s="33"/>
      <c r="Q397" s="33"/>
      <c r="R397" s="34"/>
      <c r="S397" s="28" t="n">
        <f aca="false">IF(O397="Won",R397,IF(O397="Lost",0,N397))</f>
        <v>550</v>
      </c>
      <c r="T397" s="30" t="str">
        <f aca="false">IF(AND(P397&lt;&gt;"",Q397&lt;&gt;""),Q397-P397,"")</f>
        <v/>
      </c>
      <c r="U397" s="30" t="str">
        <f aca="false">IF(AND(O397="Engaging",P397&lt;&gt;""),'Leia-me'!$B$5-P397,"")</f>
        <v/>
      </c>
      <c r="V397" s="25" t="str">
        <f aca="false">IF(O397&lt;&gt;"Engaging","",IF(U397&lt;='Leia-me'!$B$6,"Saudável",IF(U397&lt;='Leia-me'!$B$7,"Esfriando",IF(U397&lt;='Leia-me'!$B$8,"Última chance","Zumbi"))))</f>
        <v/>
      </c>
      <c r="W397" s="25" t="str">
        <f aca="false">IF(O397="Won",1,IF(O397="Lost",0,""))</f>
        <v/>
      </c>
      <c r="Y397" s="25" t="str">
        <f aca="false">IF(E397="","Sim","")</f>
        <v>Sim</v>
      </c>
    </row>
    <row r="398" customFormat="false" ht="15" hidden="false" customHeight="false" outlineLevel="0" collapsed="false">
      <c r="A398" s="25" t="s">
        <v>612</v>
      </c>
      <c r="B398" s="25" t="s">
        <v>67</v>
      </c>
      <c r="C398" s="25" t="s">
        <v>68</v>
      </c>
      <c r="D398" s="25" t="s">
        <v>69</v>
      </c>
      <c r="G398" s="31"/>
      <c r="H398" s="32"/>
      <c r="L398" s="25" t="s">
        <v>186</v>
      </c>
      <c r="M398" s="25" t="s">
        <v>171</v>
      </c>
      <c r="N398" s="28" t="n">
        <v>550</v>
      </c>
      <c r="O398" s="25" t="s">
        <v>57</v>
      </c>
      <c r="P398" s="33"/>
      <c r="Q398" s="33"/>
      <c r="R398" s="34"/>
      <c r="S398" s="28" t="n">
        <f aca="false">IF(O398="Won",R398,IF(O398="Lost",0,N398))</f>
        <v>550</v>
      </c>
      <c r="T398" s="30" t="str">
        <f aca="false">IF(AND(P398&lt;&gt;"",Q398&lt;&gt;""),Q398-P398,"")</f>
        <v/>
      </c>
      <c r="U398" s="30" t="str">
        <f aca="false">IF(AND(O398="Engaging",P398&lt;&gt;""),'Leia-me'!$B$5-P398,"")</f>
        <v/>
      </c>
      <c r="V398" s="25" t="str">
        <f aca="false">IF(O398&lt;&gt;"Engaging","",IF(U398&lt;='Leia-me'!$B$6,"Saudável",IF(U398&lt;='Leia-me'!$B$7,"Esfriando",IF(U398&lt;='Leia-me'!$B$8,"Última chance","Zumbi"))))</f>
        <v/>
      </c>
      <c r="W398" s="25" t="str">
        <f aca="false">IF(O398="Won",1,IF(O398="Lost",0,""))</f>
        <v/>
      </c>
      <c r="Y398" s="25" t="str">
        <f aca="false">IF(E398="","Sim","")</f>
        <v>Sim</v>
      </c>
    </row>
    <row r="399" customFormat="false" ht="15" hidden="false" customHeight="false" outlineLevel="0" collapsed="false">
      <c r="A399" s="25" t="s">
        <v>613</v>
      </c>
      <c r="B399" s="25" t="s">
        <v>67</v>
      </c>
      <c r="C399" s="25" t="s">
        <v>68</v>
      </c>
      <c r="D399" s="25" t="s">
        <v>69</v>
      </c>
      <c r="G399" s="31"/>
      <c r="H399" s="32"/>
      <c r="L399" s="25" t="s">
        <v>186</v>
      </c>
      <c r="M399" s="25" t="s">
        <v>171</v>
      </c>
      <c r="N399" s="28" t="n">
        <v>550</v>
      </c>
      <c r="O399" s="25" t="s">
        <v>57</v>
      </c>
      <c r="P399" s="33"/>
      <c r="Q399" s="33"/>
      <c r="R399" s="34"/>
      <c r="S399" s="28" t="n">
        <f aca="false">IF(O399="Won",R399,IF(O399="Lost",0,N399))</f>
        <v>550</v>
      </c>
      <c r="T399" s="30" t="str">
        <f aca="false">IF(AND(P399&lt;&gt;"",Q399&lt;&gt;""),Q399-P399,"")</f>
        <v/>
      </c>
      <c r="U399" s="30" t="str">
        <f aca="false">IF(AND(O399="Engaging",P399&lt;&gt;""),'Leia-me'!$B$5-P399,"")</f>
        <v/>
      </c>
      <c r="V399" s="25" t="str">
        <f aca="false">IF(O399&lt;&gt;"Engaging","",IF(U399&lt;='Leia-me'!$B$6,"Saudável",IF(U399&lt;='Leia-me'!$B$7,"Esfriando",IF(U399&lt;='Leia-me'!$B$8,"Última chance","Zumbi"))))</f>
        <v/>
      </c>
      <c r="W399" s="25" t="str">
        <f aca="false">IF(O399="Won",1,IF(O399="Lost",0,""))</f>
        <v/>
      </c>
      <c r="Y399" s="25" t="str">
        <f aca="false">IF(E399="","Sim","")</f>
        <v>Sim</v>
      </c>
    </row>
    <row r="400" customFormat="false" ht="15" hidden="false" customHeight="false" outlineLevel="0" collapsed="false">
      <c r="A400" s="25" t="s">
        <v>614</v>
      </c>
      <c r="B400" s="25" t="s">
        <v>67</v>
      </c>
      <c r="C400" s="25" t="s">
        <v>68</v>
      </c>
      <c r="D400" s="25" t="s">
        <v>69</v>
      </c>
      <c r="G400" s="31"/>
      <c r="H400" s="32"/>
      <c r="L400" s="25" t="s">
        <v>186</v>
      </c>
      <c r="M400" s="25" t="s">
        <v>171</v>
      </c>
      <c r="N400" s="28" t="n">
        <v>550</v>
      </c>
      <c r="O400" s="25" t="s">
        <v>57</v>
      </c>
      <c r="P400" s="33"/>
      <c r="Q400" s="33"/>
      <c r="R400" s="34"/>
      <c r="S400" s="28" t="n">
        <f aca="false">IF(O400="Won",R400,IF(O400="Lost",0,N400))</f>
        <v>550</v>
      </c>
      <c r="T400" s="30" t="str">
        <f aca="false">IF(AND(P400&lt;&gt;"",Q400&lt;&gt;""),Q400-P400,"")</f>
        <v/>
      </c>
      <c r="U400" s="30" t="str">
        <f aca="false">IF(AND(O400="Engaging",P400&lt;&gt;""),'Leia-me'!$B$5-P400,"")</f>
        <v/>
      </c>
      <c r="V400" s="25" t="str">
        <f aca="false">IF(O400&lt;&gt;"Engaging","",IF(U400&lt;='Leia-me'!$B$6,"Saudável",IF(U400&lt;='Leia-me'!$B$7,"Esfriando",IF(U400&lt;='Leia-me'!$B$8,"Última chance","Zumbi"))))</f>
        <v/>
      </c>
      <c r="W400" s="25" t="str">
        <f aca="false">IF(O400="Won",1,IF(O400="Lost",0,""))</f>
        <v/>
      </c>
      <c r="Y400" s="25" t="str">
        <f aca="false">IF(E400="","Sim","")</f>
        <v>Sim</v>
      </c>
    </row>
    <row r="401" customFormat="false" ht="15" hidden="false" customHeight="false" outlineLevel="0" collapsed="false">
      <c r="A401" s="25" t="s">
        <v>615</v>
      </c>
      <c r="B401" s="25" t="s">
        <v>67</v>
      </c>
      <c r="C401" s="25" t="s">
        <v>68</v>
      </c>
      <c r="D401" s="25" t="s">
        <v>69</v>
      </c>
      <c r="G401" s="31"/>
      <c r="H401" s="32"/>
      <c r="L401" s="25" t="s">
        <v>186</v>
      </c>
      <c r="M401" s="25" t="s">
        <v>171</v>
      </c>
      <c r="N401" s="28" t="n">
        <v>550</v>
      </c>
      <c r="O401" s="25" t="s">
        <v>57</v>
      </c>
      <c r="P401" s="33"/>
      <c r="Q401" s="33"/>
      <c r="R401" s="34"/>
      <c r="S401" s="28" t="n">
        <f aca="false">IF(O401="Won",R401,IF(O401="Lost",0,N401))</f>
        <v>550</v>
      </c>
      <c r="T401" s="30" t="str">
        <f aca="false">IF(AND(P401&lt;&gt;"",Q401&lt;&gt;""),Q401-P401,"")</f>
        <v/>
      </c>
      <c r="U401" s="30" t="str">
        <f aca="false">IF(AND(O401="Engaging",P401&lt;&gt;""),'Leia-me'!$B$5-P401,"")</f>
        <v/>
      </c>
      <c r="V401" s="25" t="str">
        <f aca="false">IF(O401&lt;&gt;"Engaging","",IF(U401&lt;='Leia-me'!$B$6,"Saudável",IF(U401&lt;='Leia-me'!$B$7,"Esfriando",IF(U401&lt;='Leia-me'!$B$8,"Última chance","Zumbi"))))</f>
        <v/>
      </c>
      <c r="W401" s="25" t="str">
        <f aca="false">IF(O401="Won",1,IF(O401="Lost",0,""))</f>
        <v/>
      </c>
      <c r="Y401" s="25" t="str">
        <f aca="false">IF(E401="","Sim","")</f>
        <v>Sim</v>
      </c>
    </row>
    <row r="402" customFormat="false" ht="15" hidden="false" customHeight="false" outlineLevel="0" collapsed="false">
      <c r="A402" s="25" t="s">
        <v>616</v>
      </c>
      <c r="B402" s="25" t="s">
        <v>67</v>
      </c>
      <c r="C402" s="25" t="s">
        <v>68</v>
      </c>
      <c r="D402" s="25" t="s">
        <v>69</v>
      </c>
      <c r="E402" s="25" t="s">
        <v>478</v>
      </c>
      <c r="F402" s="25" t="s">
        <v>165</v>
      </c>
      <c r="G402" s="26" t="n">
        <v>349.81</v>
      </c>
      <c r="H402" s="27" t="n">
        <v>315</v>
      </c>
      <c r="I402" s="25" t="s">
        <v>147</v>
      </c>
      <c r="K402" s="25" t="n">
        <v>2002</v>
      </c>
      <c r="L402" s="25" t="s">
        <v>170</v>
      </c>
      <c r="M402" s="25" t="s">
        <v>171</v>
      </c>
      <c r="N402" s="28" t="n">
        <v>1096</v>
      </c>
      <c r="O402" s="25" t="s">
        <v>57</v>
      </c>
      <c r="P402" s="33"/>
      <c r="Q402" s="33"/>
      <c r="R402" s="34"/>
      <c r="S402" s="28" t="n">
        <f aca="false">IF(O402="Won",R402,IF(O402="Lost",0,N402))</f>
        <v>1096</v>
      </c>
      <c r="T402" s="30" t="str">
        <f aca="false">IF(AND(P402&lt;&gt;"",Q402&lt;&gt;""),Q402-P402,"")</f>
        <v/>
      </c>
      <c r="U402" s="30" t="str">
        <f aca="false">IF(AND(O402="Engaging",P402&lt;&gt;""),'Leia-me'!$B$5-P402,"")</f>
        <v/>
      </c>
      <c r="V402" s="25" t="str">
        <f aca="false">IF(O402&lt;&gt;"Engaging","",IF(U402&lt;='Leia-me'!$B$6,"Saudável",IF(U402&lt;='Leia-me'!$B$7,"Esfriando",IF(U402&lt;='Leia-me'!$B$8,"Última chance","Zumbi"))))</f>
        <v/>
      </c>
      <c r="W402" s="25" t="str">
        <f aca="false">IF(O402="Won",1,IF(O402="Lost",0,""))</f>
        <v/>
      </c>
      <c r="Y402" s="25" t="str">
        <f aca="false">IF(E402="","Sim","")</f>
        <v/>
      </c>
    </row>
    <row r="403" customFormat="false" ht="15" hidden="false" customHeight="false" outlineLevel="0" collapsed="false">
      <c r="A403" s="25" t="s">
        <v>617</v>
      </c>
      <c r="B403" s="25" t="s">
        <v>67</v>
      </c>
      <c r="C403" s="25" t="s">
        <v>68</v>
      </c>
      <c r="D403" s="25" t="s">
        <v>69</v>
      </c>
      <c r="E403" s="25" t="s">
        <v>257</v>
      </c>
      <c r="F403" s="25" t="s">
        <v>146</v>
      </c>
      <c r="G403" s="26" t="n">
        <v>441.08</v>
      </c>
      <c r="H403" s="27" t="n">
        <v>1210</v>
      </c>
      <c r="I403" s="25" t="s">
        <v>147</v>
      </c>
      <c r="K403" s="25" t="n">
        <v>1984</v>
      </c>
      <c r="L403" s="25" t="s">
        <v>170</v>
      </c>
      <c r="M403" s="25" t="s">
        <v>171</v>
      </c>
      <c r="N403" s="28" t="n">
        <v>1096</v>
      </c>
      <c r="O403" s="25" t="s">
        <v>57</v>
      </c>
      <c r="P403" s="33"/>
      <c r="Q403" s="33"/>
      <c r="R403" s="34"/>
      <c r="S403" s="28" t="n">
        <f aca="false">IF(O403="Won",R403,IF(O403="Lost",0,N403))</f>
        <v>1096</v>
      </c>
      <c r="T403" s="30" t="str">
        <f aca="false">IF(AND(P403&lt;&gt;"",Q403&lt;&gt;""),Q403-P403,"")</f>
        <v/>
      </c>
      <c r="U403" s="30" t="str">
        <f aca="false">IF(AND(O403="Engaging",P403&lt;&gt;""),'Leia-me'!$B$5-P403,"")</f>
        <v/>
      </c>
      <c r="V403" s="25" t="str">
        <f aca="false">IF(O403&lt;&gt;"Engaging","",IF(U403&lt;='Leia-me'!$B$6,"Saudável",IF(U403&lt;='Leia-me'!$B$7,"Esfriando",IF(U403&lt;='Leia-me'!$B$8,"Última chance","Zumbi"))))</f>
        <v/>
      </c>
      <c r="W403" s="25" t="str">
        <f aca="false">IF(O403="Won",1,IF(O403="Lost",0,""))</f>
        <v/>
      </c>
      <c r="Y403" s="25" t="str">
        <f aca="false">IF(E403="","Sim","")</f>
        <v/>
      </c>
    </row>
    <row r="404" customFormat="false" ht="15" hidden="false" customHeight="false" outlineLevel="0" collapsed="false">
      <c r="A404" s="25" t="s">
        <v>618</v>
      </c>
      <c r="B404" s="25" t="s">
        <v>67</v>
      </c>
      <c r="C404" s="25" t="s">
        <v>68</v>
      </c>
      <c r="D404" s="25" t="s">
        <v>69</v>
      </c>
      <c r="G404" s="31"/>
      <c r="H404" s="32"/>
      <c r="L404" s="25" t="s">
        <v>170</v>
      </c>
      <c r="M404" s="25" t="s">
        <v>171</v>
      </c>
      <c r="N404" s="28" t="n">
        <v>1096</v>
      </c>
      <c r="O404" s="25" t="s">
        <v>57</v>
      </c>
      <c r="P404" s="33"/>
      <c r="Q404" s="33"/>
      <c r="R404" s="34"/>
      <c r="S404" s="28" t="n">
        <f aca="false">IF(O404="Won",R404,IF(O404="Lost",0,N404))</f>
        <v>1096</v>
      </c>
      <c r="T404" s="30" t="str">
        <f aca="false">IF(AND(P404&lt;&gt;"",Q404&lt;&gt;""),Q404-P404,"")</f>
        <v/>
      </c>
      <c r="U404" s="30" t="str">
        <f aca="false">IF(AND(O404="Engaging",P404&lt;&gt;""),'Leia-me'!$B$5-P404,"")</f>
        <v/>
      </c>
      <c r="V404" s="25" t="str">
        <f aca="false">IF(O404&lt;&gt;"Engaging","",IF(U404&lt;='Leia-me'!$B$6,"Saudável",IF(U404&lt;='Leia-me'!$B$7,"Esfriando",IF(U404&lt;='Leia-me'!$B$8,"Última chance","Zumbi"))))</f>
        <v/>
      </c>
      <c r="W404" s="25" t="str">
        <f aca="false">IF(O404="Won",1,IF(O404="Lost",0,""))</f>
        <v/>
      </c>
      <c r="Y404" s="25" t="str">
        <f aca="false">IF(E404="","Sim","")</f>
        <v>Sim</v>
      </c>
    </row>
    <row r="405" customFormat="false" ht="15" hidden="false" customHeight="false" outlineLevel="0" collapsed="false">
      <c r="A405" s="25" t="s">
        <v>619</v>
      </c>
      <c r="B405" s="25" t="s">
        <v>67</v>
      </c>
      <c r="C405" s="25" t="s">
        <v>68</v>
      </c>
      <c r="D405" s="25" t="s">
        <v>69</v>
      </c>
      <c r="G405" s="31"/>
      <c r="H405" s="32"/>
      <c r="L405" s="25" t="s">
        <v>170</v>
      </c>
      <c r="M405" s="25" t="s">
        <v>171</v>
      </c>
      <c r="N405" s="28" t="n">
        <v>1096</v>
      </c>
      <c r="O405" s="25" t="s">
        <v>57</v>
      </c>
      <c r="P405" s="33"/>
      <c r="Q405" s="33"/>
      <c r="R405" s="34"/>
      <c r="S405" s="28" t="n">
        <f aca="false">IF(O405="Won",R405,IF(O405="Lost",0,N405))</f>
        <v>1096</v>
      </c>
      <c r="T405" s="30" t="str">
        <f aca="false">IF(AND(P405&lt;&gt;"",Q405&lt;&gt;""),Q405-P405,"")</f>
        <v/>
      </c>
      <c r="U405" s="30" t="str">
        <f aca="false">IF(AND(O405="Engaging",P405&lt;&gt;""),'Leia-me'!$B$5-P405,"")</f>
        <v/>
      </c>
      <c r="V405" s="25" t="str">
        <f aca="false">IF(O405&lt;&gt;"Engaging","",IF(U405&lt;='Leia-me'!$B$6,"Saudável",IF(U405&lt;='Leia-me'!$B$7,"Esfriando",IF(U405&lt;='Leia-me'!$B$8,"Última chance","Zumbi"))))</f>
        <v/>
      </c>
      <c r="W405" s="25" t="str">
        <f aca="false">IF(O405="Won",1,IF(O405="Lost",0,""))</f>
        <v/>
      </c>
      <c r="Y405" s="25" t="str">
        <f aca="false">IF(E405="","Sim","")</f>
        <v>Sim</v>
      </c>
    </row>
    <row r="406" customFormat="false" ht="15" hidden="false" customHeight="false" outlineLevel="0" collapsed="false">
      <c r="A406" s="25" t="s">
        <v>620</v>
      </c>
      <c r="B406" s="25" t="s">
        <v>67</v>
      </c>
      <c r="C406" s="25" t="s">
        <v>68</v>
      </c>
      <c r="D406" s="25" t="s">
        <v>69</v>
      </c>
      <c r="E406" s="25" t="s">
        <v>428</v>
      </c>
      <c r="F406" s="25" t="s">
        <v>267</v>
      </c>
      <c r="G406" s="26" t="n">
        <v>792.46</v>
      </c>
      <c r="H406" s="27" t="n">
        <v>1299</v>
      </c>
      <c r="I406" s="25" t="s">
        <v>147</v>
      </c>
      <c r="K406" s="25" t="n">
        <v>1982</v>
      </c>
      <c r="L406" s="25" t="s">
        <v>178</v>
      </c>
      <c r="M406" s="25" t="s">
        <v>171</v>
      </c>
      <c r="N406" s="28" t="n">
        <v>5482</v>
      </c>
      <c r="O406" s="25" t="s">
        <v>57</v>
      </c>
      <c r="P406" s="33"/>
      <c r="Q406" s="33"/>
      <c r="R406" s="34"/>
      <c r="S406" s="28" t="n">
        <f aca="false">IF(O406="Won",R406,IF(O406="Lost",0,N406))</f>
        <v>5482</v>
      </c>
      <c r="T406" s="30" t="str">
        <f aca="false">IF(AND(P406&lt;&gt;"",Q406&lt;&gt;""),Q406-P406,"")</f>
        <v/>
      </c>
      <c r="U406" s="30" t="str">
        <f aca="false">IF(AND(O406="Engaging",P406&lt;&gt;""),'Leia-me'!$B$5-P406,"")</f>
        <v/>
      </c>
      <c r="V406" s="25" t="str">
        <f aca="false">IF(O406&lt;&gt;"Engaging","",IF(U406&lt;='Leia-me'!$B$6,"Saudável",IF(U406&lt;='Leia-me'!$B$7,"Esfriando",IF(U406&lt;='Leia-me'!$B$8,"Última chance","Zumbi"))))</f>
        <v/>
      </c>
      <c r="W406" s="25" t="str">
        <f aca="false">IF(O406="Won",1,IF(O406="Lost",0,""))</f>
        <v/>
      </c>
      <c r="Y406" s="25" t="str">
        <f aca="false">IF(E406="","Sim","")</f>
        <v/>
      </c>
    </row>
    <row r="407" customFormat="false" ht="15" hidden="false" customHeight="false" outlineLevel="0" collapsed="false">
      <c r="A407" s="25" t="s">
        <v>621</v>
      </c>
      <c r="B407" s="25" t="s">
        <v>67</v>
      </c>
      <c r="C407" s="25" t="s">
        <v>68</v>
      </c>
      <c r="D407" s="25" t="s">
        <v>69</v>
      </c>
      <c r="E407" s="25" t="s">
        <v>622</v>
      </c>
      <c r="F407" s="25" t="s">
        <v>211</v>
      </c>
      <c r="G407" s="26" t="n">
        <v>167.89</v>
      </c>
      <c r="H407" s="27" t="n">
        <v>493</v>
      </c>
      <c r="I407" s="25" t="s">
        <v>623</v>
      </c>
      <c r="K407" s="25" t="n">
        <v>2000</v>
      </c>
      <c r="L407" s="25" t="s">
        <v>178</v>
      </c>
      <c r="M407" s="25" t="s">
        <v>171</v>
      </c>
      <c r="N407" s="28" t="n">
        <v>5482</v>
      </c>
      <c r="O407" s="25" t="s">
        <v>57</v>
      </c>
      <c r="P407" s="33"/>
      <c r="Q407" s="33"/>
      <c r="R407" s="34"/>
      <c r="S407" s="28" t="n">
        <f aca="false">IF(O407="Won",R407,IF(O407="Lost",0,N407))</f>
        <v>5482</v>
      </c>
      <c r="T407" s="30" t="str">
        <f aca="false">IF(AND(P407&lt;&gt;"",Q407&lt;&gt;""),Q407-P407,"")</f>
        <v/>
      </c>
      <c r="U407" s="30" t="str">
        <f aca="false">IF(AND(O407="Engaging",P407&lt;&gt;""),'Leia-me'!$B$5-P407,"")</f>
        <v/>
      </c>
      <c r="V407" s="25" t="str">
        <f aca="false">IF(O407&lt;&gt;"Engaging","",IF(U407&lt;='Leia-me'!$B$6,"Saudável",IF(U407&lt;='Leia-me'!$B$7,"Esfriando",IF(U407&lt;='Leia-me'!$B$8,"Última chance","Zumbi"))))</f>
        <v/>
      </c>
      <c r="W407" s="25" t="str">
        <f aca="false">IF(O407="Won",1,IF(O407="Lost",0,""))</f>
        <v/>
      </c>
      <c r="Y407" s="25" t="str">
        <f aca="false">IF(E407="","Sim","")</f>
        <v/>
      </c>
    </row>
    <row r="408" customFormat="false" ht="15" hidden="false" customHeight="false" outlineLevel="0" collapsed="false">
      <c r="A408" s="25" t="s">
        <v>624</v>
      </c>
      <c r="B408" s="25" t="s">
        <v>67</v>
      </c>
      <c r="C408" s="25" t="s">
        <v>68</v>
      </c>
      <c r="D408" s="25" t="s">
        <v>69</v>
      </c>
      <c r="G408" s="31"/>
      <c r="H408" s="32"/>
      <c r="L408" s="25" t="s">
        <v>178</v>
      </c>
      <c r="M408" s="25" t="s">
        <v>171</v>
      </c>
      <c r="N408" s="28" t="n">
        <v>5482</v>
      </c>
      <c r="O408" s="25" t="s">
        <v>57</v>
      </c>
      <c r="P408" s="33"/>
      <c r="Q408" s="33"/>
      <c r="R408" s="34"/>
      <c r="S408" s="28" t="n">
        <f aca="false">IF(O408="Won",R408,IF(O408="Lost",0,N408))</f>
        <v>5482</v>
      </c>
      <c r="T408" s="30" t="str">
        <f aca="false">IF(AND(P408&lt;&gt;"",Q408&lt;&gt;""),Q408-P408,"")</f>
        <v/>
      </c>
      <c r="U408" s="30" t="str">
        <f aca="false">IF(AND(O408="Engaging",P408&lt;&gt;""),'Leia-me'!$B$5-P408,"")</f>
        <v/>
      </c>
      <c r="V408" s="25" t="str">
        <f aca="false">IF(O408&lt;&gt;"Engaging","",IF(U408&lt;='Leia-me'!$B$6,"Saudável",IF(U408&lt;='Leia-me'!$B$7,"Esfriando",IF(U408&lt;='Leia-me'!$B$8,"Última chance","Zumbi"))))</f>
        <v/>
      </c>
      <c r="W408" s="25" t="str">
        <f aca="false">IF(O408="Won",1,IF(O408="Lost",0,""))</f>
        <v/>
      </c>
      <c r="Y408" s="25" t="str">
        <f aca="false">IF(E408="","Sim","")</f>
        <v>Sim</v>
      </c>
    </row>
    <row r="409" customFormat="false" ht="15" hidden="false" customHeight="false" outlineLevel="0" collapsed="false">
      <c r="A409" s="25" t="s">
        <v>625</v>
      </c>
      <c r="B409" s="25" t="s">
        <v>67</v>
      </c>
      <c r="C409" s="25" t="s">
        <v>68</v>
      </c>
      <c r="D409" s="25" t="s">
        <v>69</v>
      </c>
      <c r="G409" s="31"/>
      <c r="H409" s="32"/>
      <c r="L409" s="25" t="s">
        <v>178</v>
      </c>
      <c r="M409" s="25" t="s">
        <v>171</v>
      </c>
      <c r="N409" s="28" t="n">
        <v>5482</v>
      </c>
      <c r="O409" s="25" t="s">
        <v>57</v>
      </c>
      <c r="P409" s="33"/>
      <c r="Q409" s="33"/>
      <c r="R409" s="34"/>
      <c r="S409" s="28" t="n">
        <f aca="false">IF(O409="Won",R409,IF(O409="Lost",0,N409))</f>
        <v>5482</v>
      </c>
      <c r="T409" s="30" t="str">
        <f aca="false">IF(AND(P409&lt;&gt;"",Q409&lt;&gt;""),Q409-P409,"")</f>
        <v/>
      </c>
      <c r="U409" s="30" t="str">
        <f aca="false">IF(AND(O409="Engaging",P409&lt;&gt;""),'Leia-me'!$B$5-P409,"")</f>
        <v/>
      </c>
      <c r="V409" s="25" t="str">
        <f aca="false">IF(O409&lt;&gt;"Engaging","",IF(U409&lt;='Leia-me'!$B$6,"Saudável",IF(U409&lt;='Leia-me'!$B$7,"Esfriando",IF(U409&lt;='Leia-me'!$B$8,"Última chance","Zumbi"))))</f>
        <v/>
      </c>
      <c r="W409" s="25" t="str">
        <f aca="false">IF(O409="Won",1,IF(O409="Lost",0,""))</f>
        <v/>
      </c>
      <c r="Y409" s="25" t="str">
        <f aca="false">IF(E409="","Sim","")</f>
        <v>Sim</v>
      </c>
    </row>
    <row r="410" customFormat="false" ht="15" hidden="false" customHeight="false" outlineLevel="0" collapsed="false">
      <c r="A410" s="25" t="s">
        <v>626</v>
      </c>
      <c r="B410" s="25" t="s">
        <v>67</v>
      </c>
      <c r="C410" s="25" t="s">
        <v>68</v>
      </c>
      <c r="D410" s="25" t="s">
        <v>69</v>
      </c>
      <c r="G410" s="31"/>
      <c r="H410" s="32"/>
      <c r="L410" s="25" t="s">
        <v>178</v>
      </c>
      <c r="M410" s="25" t="s">
        <v>171</v>
      </c>
      <c r="N410" s="28" t="n">
        <v>5482</v>
      </c>
      <c r="O410" s="25" t="s">
        <v>57</v>
      </c>
      <c r="P410" s="33"/>
      <c r="Q410" s="33"/>
      <c r="R410" s="34"/>
      <c r="S410" s="28" t="n">
        <f aca="false">IF(O410="Won",R410,IF(O410="Lost",0,N410))</f>
        <v>5482</v>
      </c>
      <c r="T410" s="30" t="str">
        <f aca="false">IF(AND(P410&lt;&gt;"",Q410&lt;&gt;""),Q410-P410,"")</f>
        <v/>
      </c>
      <c r="U410" s="30" t="str">
        <f aca="false">IF(AND(O410="Engaging",P410&lt;&gt;""),'Leia-me'!$B$5-P410,"")</f>
        <v/>
      </c>
      <c r="V410" s="25" t="str">
        <f aca="false">IF(O410&lt;&gt;"Engaging","",IF(U410&lt;='Leia-me'!$B$6,"Saudável",IF(U410&lt;='Leia-me'!$B$7,"Esfriando",IF(U410&lt;='Leia-me'!$B$8,"Última chance","Zumbi"))))</f>
        <v/>
      </c>
      <c r="W410" s="25" t="str">
        <f aca="false">IF(O410="Won",1,IF(O410="Lost",0,""))</f>
        <v/>
      </c>
      <c r="Y410" s="25" t="str">
        <f aca="false">IF(E410="","Sim","")</f>
        <v>Sim</v>
      </c>
    </row>
    <row r="411" customFormat="false" ht="15" hidden="false" customHeight="false" outlineLevel="0" collapsed="false">
      <c r="A411" s="25" t="s">
        <v>627</v>
      </c>
      <c r="B411" s="25" t="s">
        <v>67</v>
      </c>
      <c r="C411" s="25" t="s">
        <v>68</v>
      </c>
      <c r="D411" s="25" t="s">
        <v>69</v>
      </c>
      <c r="E411" s="25" t="s">
        <v>184</v>
      </c>
      <c r="F411" s="25" t="s">
        <v>185</v>
      </c>
      <c r="G411" s="26" t="n">
        <v>1520.66</v>
      </c>
      <c r="H411" s="27" t="n">
        <v>1806</v>
      </c>
      <c r="I411" s="25" t="s">
        <v>147</v>
      </c>
      <c r="K411" s="25" t="n">
        <v>2005</v>
      </c>
      <c r="L411" s="25" t="s">
        <v>148</v>
      </c>
      <c r="M411" s="25" t="s">
        <v>149</v>
      </c>
      <c r="N411" s="28" t="n">
        <v>55</v>
      </c>
      <c r="O411" s="25" t="s">
        <v>57</v>
      </c>
      <c r="P411" s="33"/>
      <c r="Q411" s="33"/>
      <c r="R411" s="34"/>
      <c r="S411" s="28" t="n">
        <f aca="false">IF(O411="Won",R411,IF(O411="Lost",0,N411))</f>
        <v>55</v>
      </c>
      <c r="T411" s="30" t="str">
        <f aca="false">IF(AND(P411&lt;&gt;"",Q411&lt;&gt;""),Q411-P411,"")</f>
        <v/>
      </c>
      <c r="U411" s="30" t="str">
        <f aca="false">IF(AND(O411="Engaging",P411&lt;&gt;""),'Leia-me'!$B$5-P411,"")</f>
        <v/>
      </c>
      <c r="V411" s="25" t="str">
        <f aca="false">IF(O411&lt;&gt;"Engaging","",IF(U411&lt;='Leia-me'!$B$6,"Saudável",IF(U411&lt;='Leia-me'!$B$7,"Esfriando",IF(U411&lt;='Leia-me'!$B$8,"Última chance","Zumbi"))))</f>
        <v/>
      </c>
      <c r="W411" s="25" t="str">
        <f aca="false">IF(O411="Won",1,IF(O411="Lost",0,""))</f>
        <v/>
      </c>
      <c r="Y411" s="25" t="str">
        <f aca="false">IF(E411="","Sim","")</f>
        <v/>
      </c>
    </row>
    <row r="412" customFormat="false" ht="15" hidden="false" customHeight="false" outlineLevel="0" collapsed="false">
      <c r="A412" s="25" t="s">
        <v>628</v>
      </c>
      <c r="B412" s="25" t="s">
        <v>67</v>
      </c>
      <c r="C412" s="25" t="s">
        <v>68</v>
      </c>
      <c r="D412" s="25" t="s">
        <v>69</v>
      </c>
      <c r="E412" s="25" t="s">
        <v>237</v>
      </c>
      <c r="F412" s="25" t="s">
        <v>192</v>
      </c>
      <c r="G412" s="26" t="n">
        <v>4618</v>
      </c>
      <c r="H412" s="27" t="n">
        <v>10083</v>
      </c>
      <c r="I412" s="25" t="s">
        <v>147</v>
      </c>
      <c r="K412" s="25" t="n">
        <v>1982</v>
      </c>
      <c r="L412" s="25" t="s">
        <v>148</v>
      </c>
      <c r="M412" s="25" t="s">
        <v>149</v>
      </c>
      <c r="N412" s="28" t="n">
        <v>55</v>
      </c>
      <c r="O412" s="25" t="s">
        <v>57</v>
      </c>
      <c r="P412" s="33"/>
      <c r="Q412" s="33"/>
      <c r="R412" s="34"/>
      <c r="S412" s="28" t="n">
        <f aca="false">IF(O412="Won",R412,IF(O412="Lost",0,N412))</f>
        <v>55</v>
      </c>
      <c r="T412" s="30" t="str">
        <f aca="false">IF(AND(P412&lt;&gt;"",Q412&lt;&gt;""),Q412-P412,"")</f>
        <v/>
      </c>
      <c r="U412" s="30" t="str">
        <f aca="false">IF(AND(O412="Engaging",P412&lt;&gt;""),'Leia-me'!$B$5-P412,"")</f>
        <v/>
      </c>
      <c r="V412" s="25" t="str">
        <f aca="false">IF(O412&lt;&gt;"Engaging","",IF(U412&lt;='Leia-me'!$B$6,"Saudável",IF(U412&lt;='Leia-me'!$B$7,"Esfriando",IF(U412&lt;='Leia-me'!$B$8,"Última chance","Zumbi"))))</f>
        <v/>
      </c>
      <c r="W412" s="25" t="str">
        <f aca="false">IF(O412="Won",1,IF(O412="Lost",0,""))</f>
        <v/>
      </c>
      <c r="Y412" s="25" t="str">
        <f aca="false">IF(E412="","Sim","")</f>
        <v/>
      </c>
    </row>
    <row r="413" customFormat="false" ht="15" hidden="false" customHeight="false" outlineLevel="0" collapsed="false">
      <c r="A413" s="25" t="s">
        <v>629</v>
      </c>
      <c r="B413" s="25" t="s">
        <v>67</v>
      </c>
      <c r="C413" s="25" t="s">
        <v>68</v>
      </c>
      <c r="D413" s="25" t="s">
        <v>69</v>
      </c>
      <c r="E413" s="25" t="s">
        <v>215</v>
      </c>
      <c r="F413" s="25" t="s">
        <v>177</v>
      </c>
      <c r="G413" s="26" t="n">
        <v>1102.43</v>
      </c>
      <c r="H413" s="27" t="n">
        <v>1759</v>
      </c>
      <c r="I413" s="25" t="s">
        <v>147</v>
      </c>
      <c r="K413" s="25" t="n">
        <v>2006</v>
      </c>
      <c r="L413" s="25" t="s">
        <v>148</v>
      </c>
      <c r="M413" s="25" t="s">
        <v>149</v>
      </c>
      <c r="N413" s="28" t="n">
        <v>55</v>
      </c>
      <c r="O413" s="25" t="s">
        <v>57</v>
      </c>
      <c r="P413" s="33"/>
      <c r="Q413" s="33"/>
      <c r="R413" s="34"/>
      <c r="S413" s="28" t="n">
        <f aca="false">IF(O413="Won",R413,IF(O413="Lost",0,N413))</f>
        <v>55</v>
      </c>
      <c r="T413" s="30" t="str">
        <f aca="false">IF(AND(P413&lt;&gt;"",Q413&lt;&gt;""),Q413-P413,"")</f>
        <v/>
      </c>
      <c r="U413" s="30" t="str">
        <f aca="false">IF(AND(O413="Engaging",P413&lt;&gt;""),'Leia-me'!$B$5-P413,"")</f>
        <v/>
      </c>
      <c r="V413" s="25" t="str">
        <f aca="false">IF(O413&lt;&gt;"Engaging","",IF(U413&lt;='Leia-me'!$B$6,"Saudável",IF(U413&lt;='Leia-me'!$B$7,"Esfriando",IF(U413&lt;='Leia-me'!$B$8,"Última chance","Zumbi"))))</f>
        <v/>
      </c>
      <c r="W413" s="25" t="str">
        <f aca="false">IF(O413="Won",1,IF(O413="Lost",0,""))</f>
        <v/>
      </c>
      <c r="Y413" s="25" t="str">
        <f aca="false">IF(E413="","Sim","")</f>
        <v/>
      </c>
    </row>
    <row r="414" customFormat="false" ht="15" hidden="false" customHeight="false" outlineLevel="0" collapsed="false">
      <c r="A414" s="25" t="s">
        <v>630</v>
      </c>
      <c r="B414" s="25" t="s">
        <v>67</v>
      </c>
      <c r="C414" s="25" t="s">
        <v>68</v>
      </c>
      <c r="D414" s="25" t="s">
        <v>69</v>
      </c>
      <c r="E414" s="25" t="s">
        <v>484</v>
      </c>
      <c r="F414" s="25" t="s">
        <v>211</v>
      </c>
      <c r="G414" s="26" t="n">
        <v>5158.71</v>
      </c>
      <c r="H414" s="27" t="n">
        <v>17479</v>
      </c>
      <c r="I414" s="25" t="s">
        <v>485</v>
      </c>
      <c r="K414" s="25" t="n">
        <v>1995</v>
      </c>
      <c r="L414" s="25" t="s">
        <v>148</v>
      </c>
      <c r="M414" s="25" t="s">
        <v>149</v>
      </c>
      <c r="N414" s="28" t="n">
        <v>55</v>
      </c>
      <c r="O414" s="25" t="s">
        <v>57</v>
      </c>
      <c r="P414" s="33"/>
      <c r="Q414" s="33"/>
      <c r="R414" s="34"/>
      <c r="S414" s="28" t="n">
        <f aca="false">IF(O414="Won",R414,IF(O414="Lost",0,N414))</f>
        <v>55</v>
      </c>
      <c r="T414" s="30" t="str">
        <f aca="false">IF(AND(P414&lt;&gt;"",Q414&lt;&gt;""),Q414-P414,"")</f>
        <v/>
      </c>
      <c r="U414" s="30" t="str">
        <f aca="false">IF(AND(O414="Engaging",P414&lt;&gt;""),'Leia-me'!$B$5-P414,"")</f>
        <v/>
      </c>
      <c r="V414" s="25" t="str">
        <f aca="false">IF(O414&lt;&gt;"Engaging","",IF(U414&lt;='Leia-me'!$B$6,"Saudável",IF(U414&lt;='Leia-me'!$B$7,"Esfriando",IF(U414&lt;='Leia-me'!$B$8,"Última chance","Zumbi"))))</f>
        <v/>
      </c>
      <c r="W414" s="25" t="str">
        <f aca="false">IF(O414="Won",1,IF(O414="Lost",0,""))</f>
        <v/>
      </c>
      <c r="Y414" s="25" t="str">
        <f aca="false">IF(E414="","Sim","")</f>
        <v/>
      </c>
    </row>
    <row r="415" customFormat="false" ht="15" hidden="false" customHeight="false" outlineLevel="0" collapsed="false">
      <c r="A415" s="25" t="s">
        <v>631</v>
      </c>
      <c r="B415" s="25" t="s">
        <v>67</v>
      </c>
      <c r="C415" s="25" t="s">
        <v>68</v>
      </c>
      <c r="D415" s="25" t="s">
        <v>69</v>
      </c>
      <c r="E415" s="25" t="s">
        <v>609</v>
      </c>
      <c r="F415" s="25" t="s">
        <v>267</v>
      </c>
      <c r="G415" s="26" t="n">
        <v>692.19</v>
      </c>
      <c r="H415" s="27" t="n">
        <v>1922</v>
      </c>
      <c r="I415" s="25" t="s">
        <v>147</v>
      </c>
      <c r="K415" s="25" t="n">
        <v>2003</v>
      </c>
      <c r="L415" s="25" t="s">
        <v>148</v>
      </c>
      <c r="M415" s="25" t="s">
        <v>149</v>
      </c>
      <c r="N415" s="28" t="n">
        <v>55</v>
      </c>
      <c r="O415" s="25" t="s">
        <v>57</v>
      </c>
      <c r="P415" s="33"/>
      <c r="Q415" s="33"/>
      <c r="R415" s="34"/>
      <c r="S415" s="28" t="n">
        <f aca="false">IF(O415="Won",R415,IF(O415="Lost",0,N415))</f>
        <v>55</v>
      </c>
      <c r="T415" s="30" t="str">
        <f aca="false">IF(AND(P415&lt;&gt;"",Q415&lt;&gt;""),Q415-P415,"")</f>
        <v/>
      </c>
      <c r="U415" s="30" t="str">
        <f aca="false">IF(AND(O415="Engaging",P415&lt;&gt;""),'Leia-me'!$B$5-P415,"")</f>
        <v/>
      </c>
      <c r="V415" s="25" t="str">
        <f aca="false">IF(O415&lt;&gt;"Engaging","",IF(U415&lt;='Leia-me'!$B$6,"Saudável",IF(U415&lt;='Leia-me'!$B$7,"Esfriando",IF(U415&lt;='Leia-me'!$B$8,"Última chance","Zumbi"))))</f>
        <v/>
      </c>
      <c r="W415" s="25" t="str">
        <f aca="false">IF(O415="Won",1,IF(O415="Lost",0,""))</f>
        <v/>
      </c>
      <c r="Y415" s="25" t="str">
        <f aca="false">IF(E415="","Sim","")</f>
        <v/>
      </c>
    </row>
    <row r="416" customFormat="false" ht="15" hidden="false" customHeight="false" outlineLevel="0" collapsed="false">
      <c r="A416" s="25" t="s">
        <v>632</v>
      </c>
      <c r="B416" s="25" t="s">
        <v>67</v>
      </c>
      <c r="C416" s="25" t="s">
        <v>68</v>
      </c>
      <c r="D416" s="25" t="s">
        <v>69</v>
      </c>
      <c r="E416" s="25" t="s">
        <v>633</v>
      </c>
      <c r="F416" s="25" t="s">
        <v>211</v>
      </c>
      <c r="G416" s="26" t="n">
        <v>1388.67</v>
      </c>
      <c r="H416" s="27" t="n">
        <v>3583</v>
      </c>
      <c r="I416" s="25" t="s">
        <v>147</v>
      </c>
      <c r="K416" s="25" t="n">
        <v>1989</v>
      </c>
      <c r="L416" s="25" t="s">
        <v>148</v>
      </c>
      <c r="M416" s="25" t="s">
        <v>149</v>
      </c>
      <c r="N416" s="28" t="n">
        <v>55</v>
      </c>
      <c r="O416" s="25" t="s">
        <v>57</v>
      </c>
      <c r="P416" s="33"/>
      <c r="Q416" s="33"/>
      <c r="R416" s="34"/>
      <c r="S416" s="28" t="n">
        <f aca="false">IF(O416="Won",R416,IF(O416="Lost",0,N416))</f>
        <v>55</v>
      </c>
      <c r="T416" s="30" t="str">
        <f aca="false">IF(AND(P416&lt;&gt;"",Q416&lt;&gt;""),Q416-P416,"")</f>
        <v/>
      </c>
      <c r="U416" s="30" t="str">
        <f aca="false">IF(AND(O416="Engaging",P416&lt;&gt;""),'Leia-me'!$B$5-P416,"")</f>
        <v/>
      </c>
      <c r="V416" s="25" t="str">
        <f aca="false">IF(O416&lt;&gt;"Engaging","",IF(U416&lt;='Leia-me'!$B$6,"Saudável",IF(U416&lt;='Leia-me'!$B$7,"Esfriando",IF(U416&lt;='Leia-me'!$B$8,"Última chance","Zumbi"))))</f>
        <v/>
      </c>
      <c r="W416" s="25" t="str">
        <f aca="false">IF(O416="Won",1,IF(O416="Lost",0,""))</f>
        <v/>
      </c>
      <c r="Y416" s="25" t="str">
        <f aca="false">IF(E416="","Sim","")</f>
        <v/>
      </c>
    </row>
    <row r="417" customFormat="false" ht="15" hidden="false" customHeight="false" outlineLevel="0" collapsed="false">
      <c r="A417" s="25" t="s">
        <v>634</v>
      </c>
      <c r="B417" s="25" t="s">
        <v>67</v>
      </c>
      <c r="C417" s="25" t="s">
        <v>68</v>
      </c>
      <c r="D417" s="25" t="s">
        <v>69</v>
      </c>
      <c r="E417" s="25" t="s">
        <v>419</v>
      </c>
      <c r="F417" s="25" t="s">
        <v>146</v>
      </c>
      <c r="G417" s="26" t="n">
        <v>2741.37</v>
      </c>
      <c r="H417" s="27" t="n">
        <v>9226</v>
      </c>
      <c r="I417" s="25" t="s">
        <v>147</v>
      </c>
      <c r="K417" s="25" t="n">
        <v>1985</v>
      </c>
      <c r="L417" s="25" t="s">
        <v>148</v>
      </c>
      <c r="M417" s="25" t="s">
        <v>149</v>
      </c>
      <c r="N417" s="28" t="n">
        <v>55</v>
      </c>
      <c r="O417" s="25" t="s">
        <v>57</v>
      </c>
      <c r="P417" s="33"/>
      <c r="Q417" s="33"/>
      <c r="R417" s="34"/>
      <c r="S417" s="28" t="n">
        <f aca="false">IF(O417="Won",R417,IF(O417="Lost",0,N417))</f>
        <v>55</v>
      </c>
      <c r="T417" s="30" t="str">
        <f aca="false">IF(AND(P417&lt;&gt;"",Q417&lt;&gt;""),Q417-P417,"")</f>
        <v/>
      </c>
      <c r="U417" s="30" t="str">
        <f aca="false">IF(AND(O417="Engaging",P417&lt;&gt;""),'Leia-me'!$B$5-P417,"")</f>
        <v/>
      </c>
      <c r="V417" s="25" t="str">
        <f aca="false">IF(O417&lt;&gt;"Engaging","",IF(U417&lt;='Leia-me'!$B$6,"Saudável",IF(U417&lt;='Leia-me'!$B$7,"Esfriando",IF(U417&lt;='Leia-me'!$B$8,"Última chance","Zumbi"))))</f>
        <v/>
      </c>
      <c r="W417" s="25" t="str">
        <f aca="false">IF(O417="Won",1,IF(O417="Lost",0,""))</f>
        <v/>
      </c>
      <c r="Y417" s="25" t="str">
        <f aca="false">IF(E417="","Sim","")</f>
        <v/>
      </c>
    </row>
    <row r="418" customFormat="false" ht="15" hidden="false" customHeight="false" outlineLevel="0" collapsed="false">
      <c r="A418" s="25" t="s">
        <v>635</v>
      </c>
      <c r="B418" s="25" t="s">
        <v>67</v>
      </c>
      <c r="C418" s="25" t="s">
        <v>68</v>
      </c>
      <c r="D418" s="25" t="s">
        <v>69</v>
      </c>
      <c r="E418" s="25" t="s">
        <v>636</v>
      </c>
      <c r="F418" s="25" t="s">
        <v>267</v>
      </c>
      <c r="G418" s="26" t="n">
        <v>405.59</v>
      </c>
      <c r="H418" s="27" t="n">
        <v>1179</v>
      </c>
      <c r="I418" s="25" t="s">
        <v>637</v>
      </c>
      <c r="J418" s="25" t="s">
        <v>266</v>
      </c>
      <c r="K418" s="25" t="n">
        <v>1987</v>
      </c>
      <c r="L418" s="25" t="s">
        <v>148</v>
      </c>
      <c r="M418" s="25" t="s">
        <v>149</v>
      </c>
      <c r="N418" s="28" t="n">
        <v>55</v>
      </c>
      <c r="O418" s="25" t="s">
        <v>57</v>
      </c>
      <c r="P418" s="33"/>
      <c r="Q418" s="33"/>
      <c r="R418" s="34"/>
      <c r="S418" s="28" t="n">
        <f aca="false">IF(O418="Won",R418,IF(O418="Lost",0,N418))</f>
        <v>55</v>
      </c>
      <c r="T418" s="30" t="str">
        <f aca="false">IF(AND(P418&lt;&gt;"",Q418&lt;&gt;""),Q418-P418,"")</f>
        <v/>
      </c>
      <c r="U418" s="30" t="str">
        <f aca="false">IF(AND(O418="Engaging",P418&lt;&gt;""),'Leia-me'!$B$5-P418,"")</f>
        <v/>
      </c>
      <c r="V418" s="25" t="str">
        <f aca="false">IF(O418&lt;&gt;"Engaging","",IF(U418&lt;='Leia-me'!$B$6,"Saudável",IF(U418&lt;='Leia-me'!$B$7,"Esfriando",IF(U418&lt;='Leia-me'!$B$8,"Última chance","Zumbi"))))</f>
        <v/>
      </c>
      <c r="W418" s="25" t="str">
        <f aca="false">IF(O418="Won",1,IF(O418="Lost",0,""))</f>
        <v/>
      </c>
      <c r="Y418" s="25" t="str">
        <f aca="false">IF(E418="","Sim","")</f>
        <v/>
      </c>
    </row>
    <row r="419" customFormat="false" ht="15" hidden="false" customHeight="false" outlineLevel="0" collapsed="false">
      <c r="A419" s="25" t="s">
        <v>638</v>
      </c>
      <c r="B419" s="25" t="s">
        <v>67</v>
      </c>
      <c r="C419" s="25" t="s">
        <v>68</v>
      </c>
      <c r="D419" s="25" t="s">
        <v>69</v>
      </c>
      <c r="E419" s="25" t="s">
        <v>639</v>
      </c>
      <c r="F419" s="25" t="s">
        <v>211</v>
      </c>
      <c r="G419" s="26" t="n">
        <v>1419.98</v>
      </c>
      <c r="H419" s="27" t="n">
        <v>4018</v>
      </c>
      <c r="I419" s="25" t="s">
        <v>147</v>
      </c>
      <c r="K419" s="25" t="n">
        <v>2003</v>
      </c>
      <c r="L419" s="25" t="s">
        <v>148</v>
      </c>
      <c r="M419" s="25" t="s">
        <v>149</v>
      </c>
      <c r="N419" s="28" t="n">
        <v>55</v>
      </c>
      <c r="O419" s="25" t="s">
        <v>57</v>
      </c>
      <c r="P419" s="33"/>
      <c r="Q419" s="33"/>
      <c r="R419" s="34"/>
      <c r="S419" s="28" t="n">
        <f aca="false">IF(O419="Won",R419,IF(O419="Lost",0,N419))</f>
        <v>55</v>
      </c>
      <c r="T419" s="30" t="str">
        <f aca="false">IF(AND(P419&lt;&gt;"",Q419&lt;&gt;""),Q419-P419,"")</f>
        <v/>
      </c>
      <c r="U419" s="30" t="str">
        <f aca="false">IF(AND(O419="Engaging",P419&lt;&gt;""),'Leia-me'!$B$5-P419,"")</f>
        <v/>
      </c>
      <c r="V419" s="25" t="str">
        <f aca="false">IF(O419&lt;&gt;"Engaging","",IF(U419&lt;='Leia-me'!$B$6,"Saudável",IF(U419&lt;='Leia-me'!$B$7,"Esfriando",IF(U419&lt;='Leia-me'!$B$8,"Última chance","Zumbi"))))</f>
        <v/>
      </c>
      <c r="W419" s="25" t="str">
        <f aca="false">IF(O419="Won",1,IF(O419="Lost",0,""))</f>
        <v/>
      </c>
      <c r="Y419" s="25" t="str">
        <f aca="false">IF(E419="","Sim","")</f>
        <v/>
      </c>
    </row>
    <row r="420" customFormat="false" ht="15" hidden="false" customHeight="false" outlineLevel="0" collapsed="false">
      <c r="A420" s="25" t="s">
        <v>640</v>
      </c>
      <c r="B420" s="25" t="s">
        <v>67</v>
      </c>
      <c r="C420" s="25" t="s">
        <v>68</v>
      </c>
      <c r="D420" s="25" t="s">
        <v>69</v>
      </c>
      <c r="E420" s="25" t="s">
        <v>639</v>
      </c>
      <c r="F420" s="25" t="s">
        <v>211</v>
      </c>
      <c r="G420" s="26" t="n">
        <v>1419.98</v>
      </c>
      <c r="H420" s="27" t="n">
        <v>4018</v>
      </c>
      <c r="I420" s="25" t="s">
        <v>147</v>
      </c>
      <c r="K420" s="25" t="n">
        <v>2003</v>
      </c>
      <c r="L420" s="25" t="s">
        <v>148</v>
      </c>
      <c r="M420" s="25" t="s">
        <v>149</v>
      </c>
      <c r="N420" s="28" t="n">
        <v>55</v>
      </c>
      <c r="O420" s="25" t="s">
        <v>57</v>
      </c>
      <c r="P420" s="33"/>
      <c r="Q420" s="33"/>
      <c r="R420" s="34"/>
      <c r="S420" s="28" t="n">
        <f aca="false">IF(O420="Won",R420,IF(O420="Lost",0,N420))</f>
        <v>55</v>
      </c>
      <c r="T420" s="30" t="str">
        <f aca="false">IF(AND(P420&lt;&gt;"",Q420&lt;&gt;""),Q420-P420,"")</f>
        <v/>
      </c>
      <c r="U420" s="30" t="str">
        <f aca="false">IF(AND(O420="Engaging",P420&lt;&gt;""),'Leia-me'!$B$5-P420,"")</f>
        <v/>
      </c>
      <c r="V420" s="25" t="str">
        <f aca="false">IF(O420&lt;&gt;"Engaging","",IF(U420&lt;='Leia-me'!$B$6,"Saudável",IF(U420&lt;='Leia-me'!$B$7,"Esfriando",IF(U420&lt;='Leia-me'!$B$8,"Última chance","Zumbi"))))</f>
        <v/>
      </c>
      <c r="W420" s="25" t="str">
        <f aca="false">IF(O420="Won",1,IF(O420="Lost",0,""))</f>
        <v/>
      </c>
      <c r="Y420" s="25" t="str">
        <f aca="false">IF(E420="","Sim","")</f>
        <v/>
      </c>
    </row>
    <row r="421" customFormat="false" ht="15" hidden="false" customHeight="false" outlineLevel="0" collapsed="false">
      <c r="A421" s="25" t="s">
        <v>641</v>
      </c>
      <c r="B421" s="25" t="s">
        <v>67</v>
      </c>
      <c r="C421" s="25" t="s">
        <v>68</v>
      </c>
      <c r="D421" s="25" t="s">
        <v>69</v>
      </c>
      <c r="E421" s="25" t="s">
        <v>444</v>
      </c>
      <c r="F421" s="25" t="s">
        <v>192</v>
      </c>
      <c r="G421" s="26" t="n">
        <v>6354.87</v>
      </c>
      <c r="H421" s="27" t="n">
        <v>16780</v>
      </c>
      <c r="I421" s="25" t="s">
        <v>147</v>
      </c>
      <c r="J421" s="25" t="s">
        <v>445</v>
      </c>
      <c r="K421" s="25" t="n">
        <v>1996</v>
      </c>
      <c r="L421" s="25" t="s">
        <v>148</v>
      </c>
      <c r="M421" s="25" t="s">
        <v>149</v>
      </c>
      <c r="N421" s="28" t="n">
        <v>55</v>
      </c>
      <c r="O421" s="25" t="s">
        <v>57</v>
      </c>
      <c r="P421" s="33"/>
      <c r="Q421" s="33"/>
      <c r="R421" s="34"/>
      <c r="S421" s="28" t="n">
        <f aca="false">IF(O421="Won",R421,IF(O421="Lost",0,N421))</f>
        <v>55</v>
      </c>
      <c r="T421" s="30" t="str">
        <f aca="false">IF(AND(P421&lt;&gt;"",Q421&lt;&gt;""),Q421-P421,"")</f>
        <v/>
      </c>
      <c r="U421" s="30" t="str">
        <f aca="false">IF(AND(O421="Engaging",P421&lt;&gt;""),'Leia-me'!$B$5-P421,"")</f>
        <v/>
      </c>
      <c r="V421" s="25" t="str">
        <f aca="false">IF(O421&lt;&gt;"Engaging","",IF(U421&lt;='Leia-me'!$B$6,"Saudável",IF(U421&lt;='Leia-me'!$B$7,"Esfriando",IF(U421&lt;='Leia-me'!$B$8,"Última chance","Zumbi"))))</f>
        <v/>
      </c>
      <c r="W421" s="25" t="str">
        <f aca="false">IF(O421="Won",1,IF(O421="Lost",0,""))</f>
        <v/>
      </c>
      <c r="Y421" s="25" t="str">
        <f aca="false">IF(E421="","Sim","")</f>
        <v/>
      </c>
    </row>
    <row r="422" customFormat="false" ht="15" hidden="false" customHeight="false" outlineLevel="0" collapsed="false">
      <c r="A422" s="25" t="s">
        <v>642</v>
      </c>
      <c r="B422" s="25" t="s">
        <v>67</v>
      </c>
      <c r="C422" s="25" t="s">
        <v>68</v>
      </c>
      <c r="D422" s="25" t="s">
        <v>69</v>
      </c>
      <c r="E422" s="25" t="s">
        <v>156</v>
      </c>
      <c r="F422" s="25" t="s">
        <v>155</v>
      </c>
      <c r="G422" s="26" t="n">
        <v>1699.85</v>
      </c>
      <c r="H422" s="27" t="n">
        <v>5108</v>
      </c>
      <c r="I422" s="25" t="s">
        <v>147</v>
      </c>
      <c r="K422" s="25" t="n">
        <v>1999</v>
      </c>
      <c r="L422" s="25" t="s">
        <v>148</v>
      </c>
      <c r="M422" s="25" t="s">
        <v>149</v>
      </c>
      <c r="N422" s="28" t="n">
        <v>55</v>
      </c>
      <c r="O422" s="25" t="s">
        <v>57</v>
      </c>
      <c r="P422" s="33"/>
      <c r="Q422" s="33"/>
      <c r="R422" s="34"/>
      <c r="S422" s="28" t="n">
        <f aca="false">IF(O422="Won",R422,IF(O422="Lost",0,N422))</f>
        <v>55</v>
      </c>
      <c r="T422" s="30" t="str">
        <f aca="false">IF(AND(P422&lt;&gt;"",Q422&lt;&gt;""),Q422-P422,"")</f>
        <v/>
      </c>
      <c r="U422" s="30" t="str">
        <f aca="false">IF(AND(O422="Engaging",P422&lt;&gt;""),'Leia-me'!$B$5-P422,"")</f>
        <v/>
      </c>
      <c r="V422" s="25" t="str">
        <f aca="false">IF(O422&lt;&gt;"Engaging","",IF(U422&lt;='Leia-me'!$B$6,"Saudável",IF(U422&lt;='Leia-me'!$B$7,"Esfriando",IF(U422&lt;='Leia-me'!$B$8,"Última chance","Zumbi"))))</f>
        <v/>
      </c>
      <c r="W422" s="25" t="str">
        <f aca="false">IF(O422="Won",1,IF(O422="Lost",0,""))</f>
        <v/>
      </c>
      <c r="Y422" s="25" t="str">
        <f aca="false">IF(E422="","Sim","")</f>
        <v/>
      </c>
    </row>
    <row r="423" customFormat="false" ht="15" hidden="false" customHeight="false" outlineLevel="0" collapsed="false">
      <c r="A423" s="25" t="s">
        <v>643</v>
      </c>
      <c r="B423" s="25" t="s">
        <v>67</v>
      </c>
      <c r="C423" s="25" t="s">
        <v>68</v>
      </c>
      <c r="D423" s="25" t="s">
        <v>69</v>
      </c>
      <c r="E423" s="25" t="s">
        <v>644</v>
      </c>
      <c r="F423" s="25" t="s">
        <v>177</v>
      </c>
      <c r="G423" s="26" t="n">
        <v>646.1</v>
      </c>
      <c r="H423" s="27" t="n">
        <v>883</v>
      </c>
      <c r="I423" s="25" t="s">
        <v>147</v>
      </c>
      <c r="J423" s="25" t="s">
        <v>199</v>
      </c>
      <c r="K423" s="25" t="n">
        <v>1993</v>
      </c>
      <c r="L423" s="25" t="s">
        <v>148</v>
      </c>
      <c r="M423" s="25" t="s">
        <v>149</v>
      </c>
      <c r="N423" s="28" t="n">
        <v>55</v>
      </c>
      <c r="O423" s="25" t="s">
        <v>57</v>
      </c>
      <c r="P423" s="33"/>
      <c r="Q423" s="33"/>
      <c r="R423" s="34"/>
      <c r="S423" s="28" t="n">
        <f aca="false">IF(O423="Won",R423,IF(O423="Lost",0,N423))</f>
        <v>55</v>
      </c>
      <c r="T423" s="30" t="str">
        <f aca="false">IF(AND(P423&lt;&gt;"",Q423&lt;&gt;""),Q423-P423,"")</f>
        <v/>
      </c>
      <c r="U423" s="30" t="str">
        <f aca="false">IF(AND(O423="Engaging",P423&lt;&gt;""),'Leia-me'!$B$5-P423,"")</f>
        <v/>
      </c>
      <c r="V423" s="25" t="str">
        <f aca="false">IF(O423&lt;&gt;"Engaging","",IF(U423&lt;='Leia-me'!$B$6,"Saudável",IF(U423&lt;='Leia-me'!$B$7,"Esfriando",IF(U423&lt;='Leia-me'!$B$8,"Última chance","Zumbi"))))</f>
        <v/>
      </c>
      <c r="W423" s="25" t="str">
        <f aca="false">IF(O423="Won",1,IF(O423="Lost",0,""))</f>
        <v/>
      </c>
      <c r="Y423" s="25" t="str">
        <f aca="false">IF(E423="","Sim","")</f>
        <v/>
      </c>
    </row>
    <row r="424" customFormat="false" ht="15" hidden="false" customHeight="false" outlineLevel="0" collapsed="false">
      <c r="A424" s="25" t="s">
        <v>645</v>
      </c>
      <c r="B424" s="25" t="s">
        <v>67</v>
      </c>
      <c r="C424" s="25" t="s">
        <v>68</v>
      </c>
      <c r="D424" s="25" t="s">
        <v>69</v>
      </c>
      <c r="E424" s="25" t="s">
        <v>646</v>
      </c>
      <c r="F424" s="25" t="s">
        <v>165</v>
      </c>
      <c r="G424" s="26" t="n">
        <v>324.19</v>
      </c>
      <c r="H424" s="27" t="n">
        <v>978</v>
      </c>
      <c r="I424" s="25" t="s">
        <v>147</v>
      </c>
      <c r="K424" s="25" t="n">
        <v>1992</v>
      </c>
      <c r="L424" s="25" t="s">
        <v>148</v>
      </c>
      <c r="M424" s="25" t="s">
        <v>149</v>
      </c>
      <c r="N424" s="28" t="n">
        <v>55</v>
      </c>
      <c r="O424" s="25" t="s">
        <v>57</v>
      </c>
      <c r="P424" s="33"/>
      <c r="Q424" s="33"/>
      <c r="R424" s="34"/>
      <c r="S424" s="28" t="n">
        <f aca="false">IF(O424="Won",R424,IF(O424="Lost",0,N424))</f>
        <v>55</v>
      </c>
      <c r="T424" s="30" t="str">
        <f aca="false">IF(AND(P424&lt;&gt;"",Q424&lt;&gt;""),Q424-P424,"")</f>
        <v/>
      </c>
      <c r="U424" s="30" t="str">
        <f aca="false">IF(AND(O424="Engaging",P424&lt;&gt;""),'Leia-me'!$B$5-P424,"")</f>
        <v/>
      </c>
      <c r="V424" s="25" t="str">
        <f aca="false">IF(O424&lt;&gt;"Engaging","",IF(U424&lt;='Leia-me'!$B$6,"Saudável",IF(U424&lt;='Leia-me'!$B$7,"Esfriando",IF(U424&lt;='Leia-me'!$B$8,"Última chance","Zumbi"))))</f>
        <v/>
      </c>
      <c r="W424" s="25" t="str">
        <f aca="false">IF(O424="Won",1,IF(O424="Lost",0,""))</f>
        <v/>
      </c>
      <c r="Y424" s="25" t="str">
        <f aca="false">IF(E424="","Sim","")</f>
        <v/>
      </c>
    </row>
    <row r="425" customFormat="false" ht="15" hidden="false" customHeight="false" outlineLevel="0" collapsed="false">
      <c r="A425" s="25" t="s">
        <v>647</v>
      </c>
      <c r="B425" s="25" t="s">
        <v>67</v>
      </c>
      <c r="C425" s="25" t="s">
        <v>68</v>
      </c>
      <c r="D425" s="25" t="s">
        <v>69</v>
      </c>
      <c r="G425" s="31"/>
      <c r="H425" s="32"/>
      <c r="L425" s="25" t="s">
        <v>148</v>
      </c>
      <c r="M425" s="25" t="s">
        <v>149</v>
      </c>
      <c r="N425" s="28" t="n">
        <v>55</v>
      </c>
      <c r="O425" s="25" t="s">
        <v>57</v>
      </c>
      <c r="P425" s="33"/>
      <c r="Q425" s="33"/>
      <c r="R425" s="34"/>
      <c r="S425" s="28" t="n">
        <f aca="false">IF(O425="Won",R425,IF(O425="Lost",0,N425))</f>
        <v>55</v>
      </c>
      <c r="T425" s="30" t="str">
        <f aca="false">IF(AND(P425&lt;&gt;"",Q425&lt;&gt;""),Q425-P425,"")</f>
        <v/>
      </c>
      <c r="U425" s="30" t="str">
        <f aca="false">IF(AND(O425="Engaging",P425&lt;&gt;""),'Leia-me'!$B$5-P425,"")</f>
        <v/>
      </c>
      <c r="V425" s="25" t="str">
        <f aca="false">IF(O425&lt;&gt;"Engaging","",IF(U425&lt;='Leia-me'!$B$6,"Saudável",IF(U425&lt;='Leia-me'!$B$7,"Esfriando",IF(U425&lt;='Leia-me'!$B$8,"Última chance","Zumbi"))))</f>
        <v/>
      </c>
      <c r="W425" s="25" t="str">
        <f aca="false">IF(O425="Won",1,IF(O425="Lost",0,""))</f>
        <v/>
      </c>
      <c r="Y425" s="25" t="str">
        <f aca="false">IF(E425="","Sim","")</f>
        <v>Sim</v>
      </c>
    </row>
    <row r="426" customFormat="false" ht="15" hidden="false" customHeight="false" outlineLevel="0" collapsed="false">
      <c r="A426" s="25" t="s">
        <v>648</v>
      </c>
      <c r="B426" s="25" t="s">
        <v>67</v>
      </c>
      <c r="C426" s="25" t="s">
        <v>68</v>
      </c>
      <c r="D426" s="25" t="s">
        <v>69</v>
      </c>
      <c r="G426" s="31"/>
      <c r="H426" s="32"/>
      <c r="L426" s="25" t="s">
        <v>148</v>
      </c>
      <c r="M426" s="25" t="s">
        <v>149</v>
      </c>
      <c r="N426" s="28" t="n">
        <v>55</v>
      </c>
      <c r="O426" s="25" t="s">
        <v>57</v>
      </c>
      <c r="P426" s="33"/>
      <c r="Q426" s="33"/>
      <c r="R426" s="34"/>
      <c r="S426" s="28" t="n">
        <f aca="false">IF(O426="Won",R426,IF(O426="Lost",0,N426))</f>
        <v>55</v>
      </c>
      <c r="T426" s="30" t="str">
        <f aca="false">IF(AND(P426&lt;&gt;"",Q426&lt;&gt;""),Q426-P426,"")</f>
        <v/>
      </c>
      <c r="U426" s="30" t="str">
        <f aca="false">IF(AND(O426="Engaging",P426&lt;&gt;""),'Leia-me'!$B$5-P426,"")</f>
        <v/>
      </c>
      <c r="V426" s="25" t="str">
        <f aca="false">IF(O426&lt;&gt;"Engaging","",IF(U426&lt;='Leia-me'!$B$6,"Saudável",IF(U426&lt;='Leia-me'!$B$7,"Esfriando",IF(U426&lt;='Leia-me'!$B$8,"Última chance","Zumbi"))))</f>
        <v/>
      </c>
      <c r="W426" s="25" t="str">
        <f aca="false">IF(O426="Won",1,IF(O426="Lost",0,""))</f>
        <v/>
      </c>
      <c r="Y426" s="25" t="str">
        <f aca="false">IF(E426="","Sim","")</f>
        <v>Sim</v>
      </c>
    </row>
    <row r="427" customFormat="false" ht="15" hidden="false" customHeight="false" outlineLevel="0" collapsed="false">
      <c r="A427" s="25" t="s">
        <v>649</v>
      </c>
      <c r="B427" s="25" t="s">
        <v>67</v>
      </c>
      <c r="C427" s="25" t="s">
        <v>68</v>
      </c>
      <c r="D427" s="25" t="s">
        <v>69</v>
      </c>
      <c r="G427" s="31"/>
      <c r="H427" s="32"/>
      <c r="L427" s="25" t="s">
        <v>148</v>
      </c>
      <c r="M427" s="25" t="s">
        <v>149</v>
      </c>
      <c r="N427" s="28" t="n">
        <v>55</v>
      </c>
      <c r="O427" s="25" t="s">
        <v>57</v>
      </c>
      <c r="P427" s="33"/>
      <c r="Q427" s="33"/>
      <c r="R427" s="34"/>
      <c r="S427" s="28" t="n">
        <f aca="false">IF(O427="Won",R427,IF(O427="Lost",0,N427))</f>
        <v>55</v>
      </c>
      <c r="T427" s="30" t="str">
        <f aca="false">IF(AND(P427&lt;&gt;"",Q427&lt;&gt;""),Q427-P427,"")</f>
        <v/>
      </c>
      <c r="U427" s="30" t="str">
        <f aca="false">IF(AND(O427="Engaging",P427&lt;&gt;""),'Leia-me'!$B$5-P427,"")</f>
        <v/>
      </c>
      <c r="V427" s="25" t="str">
        <f aca="false">IF(O427&lt;&gt;"Engaging","",IF(U427&lt;='Leia-me'!$B$6,"Saudável",IF(U427&lt;='Leia-me'!$B$7,"Esfriando",IF(U427&lt;='Leia-me'!$B$8,"Última chance","Zumbi"))))</f>
        <v/>
      </c>
      <c r="W427" s="25" t="str">
        <f aca="false">IF(O427="Won",1,IF(O427="Lost",0,""))</f>
        <v/>
      </c>
      <c r="Y427" s="25" t="str">
        <f aca="false">IF(E427="","Sim","")</f>
        <v>Sim</v>
      </c>
    </row>
    <row r="428" customFormat="false" ht="15" hidden="false" customHeight="false" outlineLevel="0" collapsed="false">
      <c r="A428" s="25" t="s">
        <v>650</v>
      </c>
      <c r="B428" s="25" t="s">
        <v>67</v>
      </c>
      <c r="C428" s="25" t="s">
        <v>68</v>
      </c>
      <c r="D428" s="25" t="s">
        <v>69</v>
      </c>
      <c r="G428" s="31"/>
      <c r="H428" s="32"/>
      <c r="L428" s="25" t="s">
        <v>148</v>
      </c>
      <c r="M428" s="25" t="s">
        <v>149</v>
      </c>
      <c r="N428" s="28" t="n">
        <v>55</v>
      </c>
      <c r="O428" s="25" t="s">
        <v>57</v>
      </c>
      <c r="P428" s="33"/>
      <c r="Q428" s="33"/>
      <c r="R428" s="34"/>
      <c r="S428" s="28" t="n">
        <f aca="false">IF(O428="Won",R428,IF(O428="Lost",0,N428))</f>
        <v>55</v>
      </c>
      <c r="T428" s="30" t="str">
        <f aca="false">IF(AND(P428&lt;&gt;"",Q428&lt;&gt;""),Q428-P428,"")</f>
        <v/>
      </c>
      <c r="U428" s="30" t="str">
        <f aca="false">IF(AND(O428="Engaging",P428&lt;&gt;""),'Leia-me'!$B$5-P428,"")</f>
        <v/>
      </c>
      <c r="V428" s="25" t="str">
        <f aca="false">IF(O428&lt;&gt;"Engaging","",IF(U428&lt;='Leia-me'!$B$6,"Saudável",IF(U428&lt;='Leia-me'!$B$7,"Esfriando",IF(U428&lt;='Leia-me'!$B$8,"Última chance","Zumbi"))))</f>
        <v/>
      </c>
      <c r="W428" s="25" t="str">
        <f aca="false">IF(O428="Won",1,IF(O428="Lost",0,""))</f>
        <v/>
      </c>
      <c r="Y428" s="25" t="str">
        <f aca="false">IF(E428="","Sim","")</f>
        <v>Sim</v>
      </c>
    </row>
    <row r="429" customFormat="false" ht="15" hidden="false" customHeight="false" outlineLevel="0" collapsed="false">
      <c r="A429" s="25" t="s">
        <v>651</v>
      </c>
      <c r="B429" s="25" t="s">
        <v>67</v>
      </c>
      <c r="C429" s="25" t="s">
        <v>68</v>
      </c>
      <c r="D429" s="25" t="s">
        <v>69</v>
      </c>
      <c r="G429" s="31"/>
      <c r="H429" s="32"/>
      <c r="L429" s="25" t="s">
        <v>148</v>
      </c>
      <c r="M429" s="25" t="s">
        <v>149</v>
      </c>
      <c r="N429" s="28" t="n">
        <v>55</v>
      </c>
      <c r="O429" s="25" t="s">
        <v>57</v>
      </c>
      <c r="P429" s="33"/>
      <c r="Q429" s="33"/>
      <c r="R429" s="34"/>
      <c r="S429" s="28" t="n">
        <f aca="false">IF(O429="Won",R429,IF(O429="Lost",0,N429))</f>
        <v>55</v>
      </c>
      <c r="T429" s="30" t="str">
        <f aca="false">IF(AND(P429&lt;&gt;"",Q429&lt;&gt;""),Q429-P429,"")</f>
        <v/>
      </c>
      <c r="U429" s="30" t="str">
        <f aca="false">IF(AND(O429="Engaging",P429&lt;&gt;""),'Leia-me'!$B$5-P429,"")</f>
        <v/>
      </c>
      <c r="V429" s="25" t="str">
        <f aca="false">IF(O429&lt;&gt;"Engaging","",IF(U429&lt;='Leia-me'!$B$6,"Saudável",IF(U429&lt;='Leia-me'!$B$7,"Esfriando",IF(U429&lt;='Leia-me'!$B$8,"Última chance","Zumbi"))))</f>
        <v/>
      </c>
      <c r="W429" s="25" t="str">
        <f aca="false">IF(O429="Won",1,IF(O429="Lost",0,""))</f>
        <v/>
      </c>
      <c r="Y429" s="25" t="str">
        <f aca="false">IF(E429="","Sim","")</f>
        <v>Sim</v>
      </c>
    </row>
    <row r="430" customFormat="false" ht="15" hidden="false" customHeight="false" outlineLevel="0" collapsed="false">
      <c r="A430" s="25" t="s">
        <v>652</v>
      </c>
      <c r="B430" s="25" t="s">
        <v>67</v>
      </c>
      <c r="C430" s="25" t="s">
        <v>68</v>
      </c>
      <c r="D430" s="25" t="s">
        <v>69</v>
      </c>
      <c r="G430" s="31"/>
      <c r="H430" s="32"/>
      <c r="L430" s="25" t="s">
        <v>148</v>
      </c>
      <c r="M430" s="25" t="s">
        <v>149</v>
      </c>
      <c r="N430" s="28" t="n">
        <v>55</v>
      </c>
      <c r="O430" s="25" t="s">
        <v>57</v>
      </c>
      <c r="P430" s="33"/>
      <c r="Q430" s="33"/>
      <c r="R430" s="34"/>
      <c r="S430" s="28" t="n">
        <f aca="false">IF(O430="Won",R430,IF(O430="Lost",0,N430))</f>
        <v>55</v>
      </c>
      <c r="T430" s="30" t="str">
        <f aca="false">IF(AND(P430&lt;&gt;"",Q430&lt;&gt;""),Q430-P430,"")</f>
        <v/>
      </c>
      <c r="U430" s="30" t="str">
        <f aca="false">IF(AND(O430="Engaging",P430&lt;&gt;""),'Leia-me'!$B$5-P430,"")</f>
        <v/>
      </c>
      <c r="V430" s="25" t="str">
        <f aca="false">IF(O430&lt;&gt;"Engaging","",IF(U430&lt;='Leia-me'!$B$6,"Saudável",IF(U430&lt;='Leia-me'!$B$7,"Esfriando",IF(U430&lt;='Leia-me'!$B$8,"Última chance","Zumbi"))))</f>
        <v/>
      </c>
      <c r="W430" s="25" t="str">
        <f aca="false">IF(O430="Won",1,IF(O430="Lost",0,""))</f>
        <v/>
      </c>
      <c r="Y430" s="25" t="str">
        <f aca="false">IF(E430="","Sim","")</f>
        <v>Sim</v>
      </c>
    </row>
    <row r="431" customFormat="false" ht="15" hidden="false" customHeight="false" outlineLevel="0" collapsed="false">
      <c r="A431" s="25" t="s">
        <v>653</v>
      </c>
      <c r="B431" s="25" t="s">
        <v>67</v>
      </c>
      <c r="C431" s="25" t="s">
        <v>68</v>
      </c>
      <c r="D431" s="25" t="s">
        <v>69</v>
      </c>
      <c r="G431" s="31"/>
      <c r="H431" s="32"/>
      <c r="L431" s="25" t="s">
        <v>148</v>
      </c>
      <c r="M431" s="25" t="s">
        <v>149</v>
      </c>
      <c r="N431" s="28" t="n">
        <v>55</v>
      </c>
      <c r="O431" s="25" t="s">
        <v>57</v>
      </c>
      <c r="P431" s="33"/>
      <c r="Q431" s="33"/>
      <c r="R431" s="34"/>
      <c r="S431" s="28" t="n">
        <f aca="false">IF(O431="Won",R431,IF(O431="Lost",0,N431))</f>
        <v>55</v>
      </c>
      <c r="T431" s="30" t="str">
        <f aca="false">IF(AND(P431&lt;&gt;"",Q431&lt;&gt;""),Q431-P431,"")</f>
        <v/>
      </c>
      <c r="U431" s="30" t="str">
        <f aca="false">IF(AND(O431="Engaging",P431&lt;&gt;""),'Leia-me'!$B$5-P431,"")</f>
        <v/>
      </c>
      <c r="V431" s="25" t="str">
        <f aca="false">IF(O431&lt;&gt;"Engaging","",IF(U431&lt;='Leia-me'!$B$6,"Saudável",IF(U431&lt;='Leia-me'!$B$7,"Esfriando",IF(U431&lt;='Leia-me'!$B$8,"Última chance","Zumbi"))))</f>
        <v/>
      </c>
      <c r="W431" s="25" t="str">
        <f aca="false">IF(O431="Won",1,IF(O431="Lost",0,""))</f>
        <v/>
      </c>
      <c r="Y431" s="25" t="str">
        <f aca="false">IF(E431="","Sim","")</f>
        <v>Sim</v>
      </c>
    </row>
    <row r="432" customFormat="false" ht="15" hidden="false" customHeight="false" outlineLevel="0" collapsed="false">
      <c r="A432" s="25" t="s">
        <v>654</v>
      </c>
      <c r="B432" s="25" t="s">
        <v>67</v>
      </c>
      <c r="C432" s="25" t="s">
        <v>68</v>
      </c>
      <c r="D432" s="25" t="s">
        <v>69</v>
      </c>
      <c r="G432" s="31"/>
      <c r="H432" s="32"/>
      <c r="L432" s="25" t="s">
        <v>148</v>
      </c>
      <c r="M432" s="25" t="s">
        <v>149</v>
      </c>
      <c r="N432" s="28" t="n">
        <v>55</v>
      </c>
      <c r="O432" s="25" t="s">
        <v>57</v>
      </c>
      <c r="P432" s="33"/>
      <c r="Q432" s="33"/>
      <c r="R432" s="34"/>
      <c r="S432" s="28" t="n">
        <f aca="false">IF(O432="Won",R432,IF(O432="Lost",0,N432))</f>
        <v>55</v>
      </c>
      <c r="T432" s="30" t="str">
        <f aca="false">IF(AND(P432&lt;&gt;"",Q432&lt;&gt;""),Q432-P432,"")</f>
        <v/>
      </c>
      <c r="U432" s="30" t="str">
        <f aca="false">IF(AND(O432="Engaging",P432&lt;&gt;""),'Leia-me'!$B$5-P432,"")</f>
        <v/>
      </c>
      <c r="V432" s="25" t="str">
        <f aca="false">IF(O432&lt;&gt;"Engaging","",IF(U432&lt;='Leia-me'!$B$6,"Saudável",IF(U432&lt;='Leia-me'!$B$7,"Esfriando",IF(U432&lt;='Leia-me'!$B$8,"Última chance","Zumbi"))))</f>
        <v/>
      </c>
      <c r="W432" s="25" t="str">
        <f aca="false">IF(O432="Won",1,IF(O432="Lost",0,""))</f>
        <v/>
      </c>
      <c r="Y432" s="25" t="str">
        <f aca="false">IF(E432="","Sim","")</f>
        <v>Sim</v>
      </c>
    </row>
    <row r="433" customFormat="false" ht="15" hidden="false" customHeight="false" outlineLevel="0" collapsed="false">
      <c r="A433" s="25" t="s">
        <v>655</v>
      </c>
      <c r="B433" s="25" t="s">
        <v>67</v>
      </c>
      <c r="C433" s="25" t="s">
        <v>68</v>
      </c>
      <c r="D433" s="25" t="s">
        <v>69</v>
      </c>
      <c r="G433" s="31"/>
      <c r="H433" s="32"/>
      <c r="L433" s="25" t="s">
        <v>148</v>
      </c>
      <c r="M433" s="25" t="s">
        <v>149</v>
      </c>
      <c r="N433" s="28" t="n">
        <v>55</v>
      </c>
      <c r="O433" s="25" t="s">
        <v>57</v>
      </c>
      <c r="P433" s="33"/>
      <c r="Q433" s="33"/>
      <c r="R433" s="34"/>
      <c r="S433" s="28" t="n">
        <f aca="false">IF(O433="Won",R433,IF(O433="Lost",0,N433))</f>
        <v>55</v>
      </c>
      <c r="T433" s="30" t="str">
        <f aca="false">IF(AND(P433&lt;&gt;"",Q433&lt;&gt;""),Q433-P433,"")</f>
        <v/>
      </c>
      <c r="U433" s="30" t="str">
        <f aca="false">IF(AND(O433="Engaging",P433&lt;&gt;""),'Leia-me'!$B$5-P433,"")</f>
        <v/>
      </c>
      <c r="V433" s="25" t="str">
        <f aca="false">IF(O433&lt;&gt;"Engaging","",IF(U433&lt;='Leia-me'!$B$6,"Saudável",IF(U433&lt;='Leia-me'!$B$7,"Esfriando",IF(U433&lt;='Leia-me'!$B$8,"Última chance","Zumbi"))))</f>
        <v/>
      </c>
      <c r="W433" s="25" t="str">
        <f aca="false">IF(O433="Won",1,IF(O433="Lost",0,""))</f>
        <v/>
      </c>
      <c r="Y433" s="25" t="str">
        <f aca="false">IF(E433="","Sim","")</f>
        <v>Sim</v>
      </c>
    </row>
    <row r="434" customFormat="false" ht="15" hidden="false" customHeight="false" outlineLevel="0" collapsed="false">
      <c r="A434" s="25" t="s">
        <v>656</v>
      </c>
      <c r="B434" s="25" t="s">
        <v>67</v>
      </c>
      <c r="C434" s="25" t="s">
        <v>68</v>
      </c>
      <c r="D434" s="25" t="s">
        <v>69</v>
      </c>
      <c r="G434" s="31"/>
      <c r="H434" s="32"/>
      <c r="L434" s="25" t="s">
        <v>148</v>
      </c>
      <c r="M434" s="25" t="s">
        <v>149</v>
      </c>
      <c r="N434" s="28" t="n">
        <v>55</v>
      </c>
      <c r="O434" s="25" t="s">
        <v>57</v>
      </c>
      <c r="P434" s="33"/>
      <c r="Q434" s="33"/>
      <c r="R434" s="34"/>
      <c r="S434" s="28" t="n">
        <f aca="false">IF(O434="Won",R434,IF(O434="Lost",0,N434))</f>
        <v>55</v>
      </c>
      <c r="T434" s="30" t="str">
        <f aca="false">IF(AND(P434&lt;&gt;"",Q434&lt;&gt;""),Q434-P434,"")</f>
        <v/>
      </c>
      <c r="U434" s="30" t="str">
        <f aca="false">IF(AND(O434="Engaging",P434&lt;&gt;""),'Leia-me'!$B$5-P434,"")</f>
        <v/>
      </c>
      <c r="V434" s="25" t="str">
        <f aca="false">IF(O434&lt;&gt;"Engaging","",IF(U434&lt;='Leia-me'!$B$6,"Saudável",IF(U434&lt;='Leia-me'!$B$7,"Esfriando",IF(U434&lt;='Leia-me'!$B$8,"Última chance","Zumbi"))))</f>
        <v/>
      </c>
      <c r="W434" s="25" t="str">
        <f aca="false">IF(O434="Won",1,IF(O434="Lost",0,""))</f>
        <v/>
      </c>
      <c r="Y434" s="25" t="str">
        <f aca="false">IF(E434="","Sim","")</f>
        <v>Sim</v>
      </c>
    </row>
    <row r="435" customFormat="false" ht="15" hidden="false" customHeight="false" outlineLevel="0" collapsed="false">
      <c r="A435" s="25" t="s">
        <v>657</v>
      </c>
      <c r="B435" s="25" t="s">
        <v>67</v>
      </c>
      <c r="C435" s="25" t="s">
        <v>68</v>
      </c>
      <c r="D435" s="25" t="s">
        <v>69</v>
      </c>
      <c r="G435" s="31"/>
      <c r="H435" s="32"/>
      <c r="L435" s="25" t="s">
        <v>148</v>
      </c>
      <c r="M435" s="25" t="s">
        <v>149</v>
      </c>
      <c r="N435" s="28" t="n">
        <v>55</v>
      </c>
      <c r="O435" s="25" t="s">
        <v>57</v>
      </c>
      <c r="P435" s="33"/>
      <c r="Q435" s="33"/>
      <c r="R435" s="34"/>
      <c r="S435" s="28" t="n">
        <f aca="false">IF(O435="Won",R435,IF(O435="Lost",0,N435))</f>
        <v>55</v>
      </c>
      <c r="T435" s="30" t="str">
        <f aca="false">IF(AND(P435&lt;&gt;"",Q435&lt;&gt;""),Q435-P435,"")</f>
        <v/>
      </c>
      <c r="U435" s="30" t="str">
        <f aca="false">IF(AND(O435="Engaging",P435&lt;&gt;""),'Leia-me'!$B$5-P435,"")</f>
        <v/>
      </c>
      <c r="V435" s="25" t="str">
        <f aca="false">IF(O435&lt;&gt;"Engaging","",IF(U435&lt;='Leia-me'!$B$6,"Saudável",IF(U435&lt;='Leia-me'!$B$7,"Esfriando",IF(U435&lt;='Leia-me'!$B$8,"Última chance","Zumbi"))))</f>
        <v/>
      </c>
      <c r="W435" s="25" t="str">
        <f aca="false">IF(O435="Won",1,IF(O435="Lost",0,""))</f>
        <v/>
      </c>
      <c r="Y435" s="25" t="str">
        <f aca="false">IF(E435="","Sim","")</f>
        <v>Sim</v>
      </c>
    </row>
    <row r="436" customFormat="false" ht="15" hidden="false" customHeight="false" outlineLevel="0" collapsed="false">
      <c r="A436" s="25" t="s">
        <v>658</v>
      </c>
      <c r="B436" s="25" t="s">
        <v>67</v>
      </c>
      <c r="C436" s="25" t="s">
        <v>68</v>
      </c>
      <c r="D436" s="25" t="s">
        <v>69</v>
      </c>
      <c r="G436" s="31"/>
      <c r="H436" s="32"/>
      <c r="L436" s="25" t="s">
        <v>148</v>
      </c>
      <c r="M436" s="25" t="s">
        <v>149</v>
      </c>
      <c r="N436" s="28" t="n">
        <v>55</v>
      </c>
      <c r="O436" s="25" t="s">
        <v>57</v>
      </c>
      <c r="P436" s="33"/>
      <c r="Q436" s="33"/>
      <c r="R436" s="34"/>
      <c r="S436" s="28" t="n">
        <f aca="false">IF(O436="Won",R436,IF(O436="Lost",0,N436))</f>
        <v>55</v>
      </c>
      <c r="T436" s="30" t="str">
        <f aca="false">IF(AND(P436&lt;&gt;"",Q436&lt;&gt;""),Q436-P436,"")</f>
        <v/>
      </c>
      <c r="U436" s="30" t="str">
        <f aca="false">IF(AND(O436="Engaging",P436&lt;&gt;""),'Leia-me'!$B$5-P436,"")</f>
        <v/>
      </c>
      <c r="V436" s="25" t="str">
        <f aca="false">IF(O436&lt;&gt;"Engaging","",IF(U436&lt;='Leia-me'!$B$6,"Saudável",IF(U436&lt;='Leia-me'!$B$7,"Esfriando",IF(U436&lt;='Leia-me'!$B$8,"Última chance","Zumbi"))))</f>
        <v/>
      </c>
      <c r="W436" s="25" t="str">
        <f aca="false">IF(O436="Won",1,IF(O436="Lost",0,""))</f>
        <v/>
      </c>
      <c r="Y436" s="25" t="str">
        <f aca="false">IF(E436="","Sim","")</f>
        <v>Sim</v>
      </c>
    </row>
    <row r="437" customFormat="false" ht="15" hidden="false" customHeight="false" outlineLevel="0" collapsed="false">
      <c r="A437" s="25" t="s">
        <v>659</v>
      </c>
      <c r="B437" s="25" t="s">
        <v>67</v>
      </c>
      <c r="C437" s="25" t="s">
        <v>68</v>
      </c>
      <c r="D437" s="25" t="s">
        <v>69</v>
      </c>
      <c r="G437" s="31"/>
      <c r="H437" s="32"/>
      <c r="L437" s="25" t="s">
        <v>148</v>
      </c>
      <c r="M437" s="25" t="s">
        <v>149</v>
      </c>
      <c r="N437" s="28" t="n">
        <v>55</v>
      </c>
      <c r="O437" s="25" t="s">
        <v>57</v>
      </c>
      <c r="P437" s="33"/>
      <c r="Q437" s="33"/>
      <c r="R437" s="34"/>
      <c r="S437" s="28" t="n">
        <f aca="false">IF(O437="Won",R437,IF(O437="Lost",0,N437))</f>
        <v>55</v>
      </c>
      <c r="T437" s="30" t="str">
        <f aca="false">IF(AND(P437&lt;&gt;"",Q437&lt;&gt;""),Q437-P437,"")</f>
        <v/>
      </c>
      <c r="U437" s="30" t="str">
        <f aca="false">IF(AND(O437="Engaging",P437&lt;&gt;""),'Leia-me'!$B$5-P437,"")</f>
        <v/>
      </c>
      <c r="V437" s="25" t="str">
        <f aca="false">IF(O437&lt;&gt;"Engaging","",IF(U437&lt;='Leia-me'!$B$6,"Saudável",IF(U437&lt;='Leia-me'!$B$7,"Esfriando",IF(U437&lt;='Leia-me'!$B$8,"Última chance","Zumbi"))))</f>
        <v/>
      </c>
      <c r="W437" s="25" t="str">
        <f aca="false">IF(O437="Won",1,IF(O437="Lost",0,""))</f>
        <v/>
      </c>
      <c r="Y437" s="25" t="str">
        <f aca="false">IF(E437="","Sim","")</f>
        <v>Sim</v>
      </c>
    </row>
    <row r="438" customFormat="false" ht="15" hidden="false" customHeight="false" outlineLevel="0" collapsed="false">
      <c r="A438" s="25" t="s">
        <v>660</v>
      </c>
      <c r="B438" s="25" t="s">
        <v>67</v>
      </c>
      <c r="C438" s="25" t="s">
        <v>68</v>
      </c>
      <c r="D438" s="25" t="s">
        <v>69</v>
      </c>
      <c r="E438" s="25" t="s">
        <v>661</v>
      </c>
      <c r="F438" s="25" t="s">
        <v>146</v>
      </c>
      <c r="G438" s="26" t="n">
        <v>251.41</v>
      </c>
      <c r="H438" s="27" t="n">
        <v>495</v>
      </c>
      <c r="I438" s="25" t="s">
        <v>147</v>
      </c>
      <c r="K438" s="25" t="n">
        <v>1999</v>
      </c>
      <c r="L438" s="25" t="s">
        <v>160</v>
      </c>
      <c r="M438" s="25" t="s">
        <v>149</v>
      </c>
      <c r="N438" s="28" t="n">
        <v>3393</v>
      </c>
      <c r="O438" s="25" t="s">
        <v>57</v>
      </c>
      <c r="P438" s="33"/>
      <c r="Q438" s="33"/>
      <c r="R438" s="34"/>
      <c r="S438" s="28" t="n">
        <f aca="false">IF(O438="Won",R438,IF(O438="Lost",0,N438))</f>
        <v>3393</v>
      </c>
      <c r="T438" s="30" t="str">
        <f aca="false">IF(AND(P438&lt;&gt;"",Q438&lt;&gt;""),Q438-P438,"")</f>
        <v/>
      </c>
      <c r="U438" s="30" t="str">
        <f aca="false">IF(AND(O438="Engaging",P438&lt;&gt;""),'Leia-me'!$B$5-P438,"")</f>
        <v/>
      </c>
      <c r="V438" s="25" t="str">
        <f aca="false">IF(O438&lt;&gt;"Engaging","",IF(U438&lt;='Leia-me'!$B$6,"Saudável",IF(U438&lt;='Leia-me'!$B$7,"Esfriando",IF(U438&lt;='Leia-me'!$B$8,"Última chance","Zumbi"))))</f>
        <v/>
      </c>
      <c r="W438" s="25" t="str">
        <f aca="false">IF(O438="Won",1,IF(O438="Lost",0,""))</f>
        <v/>
      </c>
      <c r="Y438" s="25" t="str">
        <f aca="false">IF(E438="","Sim","")</f>
        <v/>
      </c>
    </row>
    <row r="439" customFormat="false" ht="15" hidden="false" customHeight="false" outlineLevel="0" collapsed="false">
      <c r="A439" s="25" t="s">
        <v>662</v>
      </c>
      <c r="B439" s="25" t="s">
        <v>67</v>
      </c>
      <c r="C439" s="25" t="s">
        <v>68</v>
      </c>
      <c r="D439" s="25" t="s">
        <v>69</v>
      </c>
      <c r="E439" s="25" t="s">
        <v>663</v>
      </c>
      <c r="F439" s="25" t="s">
        <v>146</v>
      </c>
      <c r="G439" s="26" t="n">
        <v>326.82</v>
      </c>
      <c r="H439" s="27" t="n">
        <v>1016</v>
      </c>
      <c r="I439" s="25" t="s">
        <v>147</v>
      </c>
      <c r="K439" s="25" t="n">
        <v>1991</v>
      </c>
      <c r="L439" s="25" t="s">
        <v>160</v>
      </c>
      <c r="M439" s="25" t="s">
        <v>149</v>
      </c>
      <c r="N439" s="28" t="n">
        <v>3393</v>
      </c>
      <c r="O439" s="25" t="s">
        <v>57</v>
      </c>
      <c r="P439" s="33"/>
      <c r="Q439" s="33"/>
      <c r="R439" s="34"/>
      <c r="S439" s="28" t="n">
        <f aca="false">IF(O439="Won",R439,IF(O439="Lost",0,N439))</f>
        <v>3393</v>
      </c>
      <c r="T439" s="30" t="str">
        <f aca="false">IF(AND(P439&lt;&gt;"",Q439&lt;&gt;""),Q439-P439,"")</f>
        <v/>
      </c>
      <c r="U439" s="30" t="str">
        <f aca="false">IF(AND(O439="Engaging",P439&lt;&gt;""),'Leia-me'!$B$5-P439,"")</f>
        <v/>
      </c>
      <c r="V439" s="25" t="str">
        <f aca="false">IF(O439&lt;&gt;"Engaging","",IF(U439&lt;='Leia-me'!$B$6,"Saudável",IF(U439&lt;='Leia-me'!$B$7,"Esfriando",IF(U439&lt;='Leia-me'!$B$8,"Última chance","Zumbi"))))</f>
        <v/>
      </c>
      <c r="W439" s="25" t="str">
        <f aca="false">IF(O439="Won",1,IF(O439="Lost",0,""))</f>
        <v/>
      </c>
      <c r="Y439" s="25" t="str">
        <f aca="false">IF(E439="","Sim","")</f>
        <v/>
      </c>
    </row>
    <row r="440" customFormat="false" ht="15" hidden="false" customHeight="false" outlineLevel="0" collapsed="false">
      <c r="A440" s="25" t="s">
        <v>664</v>
      </c>
      <c r="B440" s="25" t="s">
        <v>67</v>
      </c>
      <c r="C440" s="25" t="s">
        <v>68</v>
      </c>
      <c r="D440" s="25" t="s">
        <v>69</v>
      </c>
      <c r="E440" s="25" t="s">
        <v>665</v>
      </c>
      <c r="F440" s="25" t="s">
        <v>211</v>
      </c>
      <c r="G440" s="26" t="n">
        <v>4968.91</v>
      </c>
      <c r="H440" s="27" t="n">
        <v>7523</v>
      </c>
      <c r="I440" s="25" t="s">
        <v>147</v>
      </c>
      <c r="K440" s="25" t="n">
        <v>1990</v>
      </c>
      <c r="L440" s="25" t="s">
        <v>160</v>
      </c>
      <c r="M440" s="25" t="s">
        <v>149</v>
      </c>
      <c r="N440" s="28" t="n">
        <v>3393</v>
      </c>
      <c r="O440" s="25" t="s">
        <v>57</v>
      </c>
      <c r="P440" s="33"/>
      <c r="Q440" s="33"/>
      <c r="R440" s="34"/>
      <c r="S440" s="28" t="n">
        <f aca="false">IF(O440="Won",R440,IF(O440="Lost",0,N440))</f>
        <v>3393</v>
      </c>
      <c r="T440" s="30" t="str">
        <f aca="false">IF(AND(P440&lt;&gt;"",Q440&lt;&gt;""),Q440-P440,"")</f>
        <v/>
      </c>
      <c r="U440" s="30" t="str">
        <f aca="false">IF(AND(O440="Engaging",P440&lt;&gt;""),'Leia-me'!$B$5-P440,"")</f>
        <v/>
      </c>
      <c r="V440" s="25" t="str">
        <f aca="false">IF(O440&lt;&gt;"Engaging","",IF(U440&lt;='Leia-me'!$B$6,"Saudável",IF(U440&lt;='Leia-me'!$B$7,"Esfriando",IF(U440&lt;='Leia-me'!$B$8,"Última chance","Zumbi"))))</f>
        <v/>
      </c>
      <c r="W440" s="25" t="str">
        <f aca="false">IF(O440="Won",1,IF(O440="Lost",0,""))</f>
        <v/>
      </c>
      <c r="Y440" s="25" t="str">
        <f aca="false">IF(E440="","Sim","")</f>
        <v/>
      </c>
    </row>
    <row r="441" customFormat="false" ht="15" hidden="false" customHeight="false" outlineLevel="0" collapsed="false">
      <c r="A441" s="25" t="s">
        <v>666</v>
      </c>
      <c r="B441" s="25" t="s">
        <v>67</v>
      </c>
      <c r="C441" s="25" t="s">
        <v>68</v>
      </c>
      <c r="D441" s="25" t="s">
        <v>69</v>
      </c>
      <c r="E441" s="25" t="s">
        <v>169</v>
      </c>
      <c r="F441" s="25" t="s">
        <v>168</v>
      </c>
      <c r="G441" s="26" t="n">
        <v>2403.58</v>
      </c>
      <c r="H441" s="27" t="n">
        <v>8801</v>
      </c>
      <c r="I441" s="25" t="s">
        <v>147</v>
      </c>
      <c r="K441" s="25" t="n">
        <v>1986</v>
      </c>
      <c r="L441" s="25" t="s">
        <v>160</v>
      </c>
      <c r="M441" s="25" t="s">
        <v>149</v>
      </c>
      <c r="N441" s="28" t="n">
        <v>3393</v>
      </c>
      <c r="O441" s="25" t="s">
        <v>57</v>
      </c>
      <c r="P441" s="33"/>
      <c r="Q441" s="33"/>
      <c r="R441" s="34"/>
      <c r="S441" s="28" t="n">
        <f aca="false">IF(O441="Won",R441,IF(O441="Lost",0,N441))</f>
        <v>3393</v>
      </c>
      <c r="T441" s="30" t="str">
        <f aca="false">IF(AND(P441&lt;&gt;"",Q441&lt;&gt;""),Q441-P441,"")</f>
        <v/>
      </c>
      <c r="U441" s="30" t="str">
        <f aca="false">IF(AND(O441="Engaging",P441&lt;&gt;""),'Leia-me'!$B$5-P441,"")</f>
        <v/>
      </c>
      <c r="V441" s="25" t="str">
        <f aca="false">IF(O441&lt;&gt;"Engaging","",IF(U441&lt;='Leia-me'!$B$6,"Saudável",IF(U441&lt;='Leia-me'!$B$7,"Esfriando",IF(U441&lt;='Leia-me'!$B$8,"Última chance","Zumbi"))))</f>
        <v/>
      </c>
      <c r="W441" s="25" t="str">
        <f aca="false">IF(O441="Won",1,IF(O441="Lost",0,""))</f>
        <v/>
      </c>
      <c r="Y441" s="25" t="str">
        <f aca="false">IF(E441="","Sim","")</f>
        <v/>
      </c>
    </row>
    <row r="442" customFormat="false" ht="15" hidden="false" customHeight="false" outlineLevel="0" collapsed="false">
      <c r="A442" s="25" t="s">
        <v>667</v>
      </c>
      <c r="B442" s="25" t="s">
        <v>67</v>
      </c>
      <c r="C442" s="25" t="s">
        <v>68</v>
      </c>
      <c r="D442" s="25" t="s">
        <v>69</v>
      </c>
      <c r="E442" s="25" t="s">
        <v>225</v>
      </c>
      <c r="F442" s="25" t="s">
        <v>211</v>
      </c>
      <c r="G442" s="26" t="n">
        <v>1376.8</v>
      </c>
      <c r="H442" s="27" t="n">
        <v>1165</v>
      </c>
      <c r="I442" s="25" t="s">
        <v>226</v>
      </c>
      <c r="K442" s="25" t="n">
        <v>1988</v>
      </c>
      <c r="L442" s="25" t="s">
        <v>160</v>
      </c>
      <c r="M442" s="25" t="s">
        <v>149</v>
      </c>
      <c r="N442" s="28" t="n">
        <v>3393</v>
      </c>
      <c r="O442" s="25" t="s">
        <v>57</v>
      </c>
      <c r="P442" s="33"/>
      <c r="Q442" s="33"/>
      <c r="R442" s="34"/>
      <c r="S442" s="28" t="n">
        <f aca="false">IF(O442="Won",R442,IF(O442="Lost",0,N442))</f>
        <v>3393</v>
      </c>
      <c r="T442" s="30" t="str">
        <f aca="false">IF(AND(P442&lt;&gt;"",Q442&lt;&gt;""),Q442-P442,"")</f>
        <v/>
      </c>
      <c r="U442" s="30" t="str">
        <f aca="false">IF(AND(O442="Engaging",P442&lt;&gt;""),'Leia-me'!$B$5-P442,"")</f>
        <v/>
      </c>
      <c r="V442" s="25" t="str">
        <f aca="false">IF(O442&lt;&gt;"Engaging","",IF(U442&lt;='Leia-me'!$B$6,"Saudável",IF(U442&lt;='Leia-me'!$B$7,"Esfriando",IF(U442&lt;='Leia-me'!$B$8,"Última chance","Zumbi"))))</f>
        <v/>
      </c>
      <c r="W442" s="25" t="str">
        <f aca="false">IF(O442="Won",1,IF(O442="Lost",0,""))</f>
        <v/>
      </c>
      <c r="Y442" s="25" t="str">
        <f aca="false">IF(E442="","Sim","")</f>
        <v/>
      </c>
    </row>
    <row r="443" customFormat="false" ht="15" hidden="false" customHeight="false" outlineLevel="0" collapsed="false">
      <c r="A443" s="25" t="s">
        <v>668</v>
      </c>
      <c r="B443" s="25" t="s">
        <v>67</v>
      </c>
      <c r="C443" s="25" t="s">
        <v>68</v>
      </c>
      <c r="D443" s="25" t="s">
        <v>69</v>
      </c>
      <c r="G443" s="31"/>
      <c r="H443" s="32"/>
      <c r="L443" s="25" t="s">
        <v>160</v>
      </c>
      <c r="M443" s="25" t="s">
        <v>149</v>
      </c>
      <c r="N443" s="28" t="n">
        <v>3393</v>
      </c>
      <c r="O443" s="25" t="s">
        <v>57</v>
      </c>
      <c r="P443" s="33"/>
      <c r="Q443" s="33"/>
      <c r="R443" s="34"/>
      <c r="S443" s="28" t="n">
        <f aca="false">IF(O443="Won",R443,IF(O443="Lost",0,N443))</f>
        <v>3393</v>
      </c>
      <c r="T443" s="30" t="str">
        <f aca="false">IF(AND(P443&lt;&gt;"",Q443&lt;&gt;""),Q443-P443,"")</f>
        <v/>
      </c>
      <c r="U443" s="30" t="str">
        <f aca="false">IF(AND(O443="Engaging",P443&lt;&gt;""),'Leia-me'!$B$5-P443,"")</f>
        <v/>
      </c>
      <c r="V443" s="25" t="str">
        <f aca="false">IF(O443&lt;&gt;"Engaging","",IF(U443&lt;='Leia-me'!$B$6,"Saudável",IF(U443&lt;='Leia-me'!$B$7,"Esfriando",IF(U443&lt;='Leia-me'!$B$8,"Última chance","Zumbi"))))</f>
        <v/>
      </c>
      <c r="W443" s="25" t="str">
        <f aca="false">IF(O443="Won",1,IF(O443="Lost",0,""))</f>
        <v/>
      </c>
      <c r="Y443" s="25" t="str">
        <f aca="false">IF(E443="","Sim","")</f>
        <v>Sim</v>
      </c>
    </row>
    <row r="444" customFormat="false" ht="15" hidden="false" customHeight="false" outlineLevel="0" collapsed="false">
      <c r="A444" s="25" t="s">
        <v>669</v>
      </c>
      <c r="B444" s="25" t="s">
        <v>67</v>
      </c>
      <c r="C444" s="25" t="s">
        <v>68</v>
      </c>
      <c r="D444" s="25" t="s">
        <v>69</v>
      </c>
      <c r="G444" s="31"/>
      <c r="H444" s="32"/>
      <c r="L444" s="25" t="s">
        <v>160</v>
      </c>
      <c r="M444" s="25" t="s">
        <v>149</v>
      </c>
      <c r="N444" s="28" t="n">
        <v>3393</v>
      </c>
      <c r="O444" s="25" t="s">
        <v>57</v>
      </c>
      <c r="P444" s="33"/>
      <c r="Q444" s="33"/>
      <c r="R444" s="34"/>
      <c r="S444" s="28" t="n">
        <f aca="false">IF(O444="Won",R444,IF(O444="Lost",0,N444))</f>
        <v>3393</v>
      </c>
      <c r="T444" s="30" t="str">
        <f aca="false">IF(AND(P444&lt;&gt;"",Q444&lt;&gt;""),Q444-P444,"")</f>
        <v/>
      </c>
      <c r="U444" s="30" t="str">
        <f aca="false">IF(AND(O444="Engaging",P444&lt;&gt;""),'Leia-me'!$B$5-P444,"")</f>
        <v/>
      </c>
      <c r="V444" s="25" t="str">
        <f aca="false">IF(O444&lt;&gt;"Engaging","",IF(U444&lt;='Leia-me'!$B$6,"Saudável",IF(U444&lt;='Leia-me'!$B$7,"Esfriando",IF(U444&lt;='Leia-me'!$B$8,"Última chance","Zumbi"))))</f>
        <v/>
      </c>
      <c r="W444" s="25" t="str">
        <f aca="false">IF(O444="Won",1,IF(O444="Lost",0,""))</f>
        <v/>
      </c>
      <c r="Y444" s="25" t="str">
        <f aca="false">IF(E444="","Sim","")</f>
        <v>Sim</v>
      </c>
    </row>
    <row r="445" customFormat="false" ht="15" hidden="false" customHeight="false" outlineLevel="0" collapsed="false">
      <c r="A445" s="25" t="s">
        <v>670</v>
      </c>
      <c r="B445" s="25" t="s">
        <v>67</v>
      </c>
      <c r="C445" s="25" t="s">
        <v>68</v>
      </c>
      <c r="D445" s="25" t="s">
        <v>69</v>
      </c>
      <c r="G445" s="31"/>
      <c r="H445" s="32"/>
      <c r="L445" s="25" t="s">
        <v>160</v>
      </c>
      <c r="M445" s="25" t="s">
        <v>149</v>
      </c>
      <c r="N445" s="28" t="n">
        <v>3393</v>
      </c>
      <c r="O445" s="25" t="s">
        <v>57</v>
      </c>
      <c r="P445" s="33"/>
      <c r="Q445" s="33"/>
      <c r="R445" s="34"/>
      <c r="S445" s="28" t="n">
        <f aca="false">IF(O445="Won",R445,IF(O445="Lost",0,N445))</f>
        <v>3393</v>
      </c>
      <c r="T445" s="30" t="str">
        <f aca="false">IF(AND(P445&lt;&gt;"",Q445&lt;&gt;""),Q445-P445,"")</f>
        <v/>
      </c>
      <c r="U445" s="30" t="str">
        <f aca="false">IF(AND(O445="Engaging",P445&lt;&gt;""),'Leia-me'!$B$5-P445,"")</f>
        <v/>
      </c>
      <c r="V445" s="25" t="str">
        <f aca="false">IF(O445&lt;&gt;"Engaging","",IF(U445&lt;='Leia-me'!$B$6,"Saudável",IF(U445&lt;='Leia-me'!$B$7,"Esfriando",IF(U445&lt;='Leia-me'!$B$8,"Última chance","Zumbi"))))</f>
        <v/>
      </c>
      <c r="W445" s="25" t="str">
        <f aca="false">IF(O445="Won",1,IF(O445="Lost",0,""))</f>
        <v/>
      </c>
      <c r="Y445" s="25" t="str">
        <f aca="false">IF(E445="","Sim","")</f>
        <v>Sim</v>
      </c>
    </row>
    <row r="446" customFormat="false" ht="15" hidden="false" customHeight="false" outlineLevel="0" collapsed="false">
      <c r="A446" s="25" t="s">
        <v>671</v>
      </c>
      <c r="B446" s="25" t="s">
        <v>67</v>
      </c>
      <c r="C446" s="25" t="s">
        <v>68</v>
      </c>
      <c r="D446" s="25" t="s">
        <v>69</v>
      </c>
      <c r="G446" s="31"/>
      <c r="H446" s="32"/>
      <c r="L446" s="25" t="s">
        <v>160</v>
      </c>
      <c r="M446" s="25" t="s">
        <v>149</v>
      </c>
      <c r="N446" s="28" t="n">
        <v>3393</v>
      </c>
      <c r="O446" s="25" t="s">
        <v>57</v>
      </c>
      <c r="P446" s="33"/>
      <c r="Q446" s="33"/>
      <c r="R446" s="34"/>
      <c r="S446" s="28" t="n">
        <f aca="false">IF(O446="Won",R446,IF(O446="Lost",0,N446))</f>
        <v>3393</v>
      </c>
      <c r="T446" s="30" t="str">
        <f aca="false">IF(AND(P446&lt;&gt;"",Q446&lt;&gt;""),Q446-P446,"")</f>
        <v/>
      </c>
      <c r="U446" s="30" t="str">
        <f aca="false">IF(AND(O446="Engaging",P446&lt;&gt;""),'Leia-me'!$B$5-P446,"")</f>
        <v/>
      </c>
      <c r="V446" s="25" t="str">
        <f aca="false">IF(O446&lt;&gt;"Engaging","",IF(U446&lt;='Leia-me'!$B$6,"Saudável",IF(U446&lt;='Leia-me'!$B$7,"Esfriando",IF(U446&lt;='Leia-me'!$B$8,"Última chance","Zumbi"))))</f>
        <v/>
      </c>
      <c r="W446" s="25" t="str">
        <f aca="false">IF(O446="Won",1,IF(O446="Lost",0,""))</f>
        <v/>
      </c>
      <c r="Y446" s="25" t="str">
        <f aca="false">IF(E446="","Sim","")</f>
        <v>Sim</v>
      </c>
    </row>
    <row r="447" customFormat="false" ht="15" hidden="false" customHeight="false" outlineLevel="0" collapsed="false">
      <c r="A447" s="25" t="s">
        <v>672</v>
      </c>
      <c r="B447" s="25" t="s">
        <v>67</v>
      </c>
      <c r="C447" s="25" t="s">
        <v>68</v>
      </c>
      <c r="D447" s="25" t="s">
        <v>69</v>
      </c>
      <c r="G447" s="31"/>
      <c r="H447" s="32"/>
      <c r="L447" s="25" t="s">
        <v>160</v>
      </c>
      <c r="M447" s="25" t="s">
        <v>149</v>
      </c>
      <c r="N447" s="28" t="n">
        <v>3393</v>
      </c>
      <c r="O447" s="25" t="s">
        <v>57</v>
      </c>
      <c r="P447" s="33"/>
      <c r="Q447" s="33"/>
      <c r="R447" s="34"/>
      <c r="S447" s="28" t="n">
        <f aca="false">IF(O447="Won",R447,IF(O447="Lost",0,N447))</f>
        <v>3393</v>
      </c>
      <c r="T447" s="30" t="str">
        <f aca="false">IF(AND(P447&lt;&gt;"",Q447&lt;&gt;""),Q447-P447,"")</f>
        <v/>
      </c>
      <c r="U447" s="30" t="str">
        <f aca="false">IF(AND(O447="Engaging",P447&lt;&gt;""),'Leia-me'!$B$5-P447,"")</f>
        <v/>
      </c>
      <c r="V447" s="25" t="str">
        <f aca="false">IF(O447&lt;&gt;"Engaging","",IF(U447&lt;='Leia-me'!$B$6,"Saudável",IF(U447&lt;='Leia-me'!$B$7,"Esfriando",IF(U447&lt;='Leia-me'!$B$8,"Última chance","Zumbi"))))</f>
        <v/>
      </c>
      <c r="W447" s="25" t="str">
        <f aca="false">IF(O447="Won",1,IF(O447="Lost",0,""))</f>
        <v/>
      </c>
      <c r="Y447" s="25" t="str">
        <f aca="false">IF(E447="","Sim","")</f>
        <v>Sim</v>
      </c>
    </row>
    <row r="448" customFormat="false" ht="15" hidden="false" customHeight="false" outlineLevel="0" collapsed="false">
      <c r="A448" s="25" t="s">
        <v>673</v>
      </c>
      <c r="B448" s="25" t="s">
        <v>67</v>
      </c>
      <c r="C448" s="25" t="s">
        <v>68</v>
      </c>
      <c r="D448" s="25" t="s">
        <v>69</v>
      </c>
      <c r="G448" s="31"/>
      <c r="H448" s="32"/>
      <c r="L448" s="25" t="s">
        <v>160</v>
      </c>
      <c r="M448" s="25" t="s">
        <v>149</v>
      </c>
      <c r="N448" s="28" t="n">
        <v>3393</v>
      </c>
      <c r="O448" s="25" t="s">
        <v>57</v>
      </c>
      <c r="P448" s="33"/>
      <c r="Q448" s="33"/>
      <c r="R448" s="34"/>
      <c r="S448" s="28" t="n">
        <f aca="false">IF(O448="Won",R448,IF(O448="Lost",0,N448))</f>
        <v>3393</v>
      </c>
      <c r="T448" s="30" t="str">
        <f aca="false">IF(AND(P448&lt;&gt;"",Q448&lt;&gt;""),Q448-P448,"")</f>
        <v/>
      </c>
      <c r="U448" s="30" t="str">
        <f aca="false">IF(AND(O448="Engaging",P448&lt;&gt;""),'Leia-me'!$B$5-P448,"")</f>
        <v/>
      </c>
      <c r="V448" s="25" t="str">
        <f aca="false">IF(O448&lt;&gt;"Engaging","",IF(U448&lt;='Leia-me'!$B$6,"Saudável",IF(U448&lt;='Leia-me'!$B$7,"Esfriando",IF(U448&lt;='Leia-me'!$B$8,"Última chance","Zumbi"))))</f>
        <v/>
      </c>
      <c r="W448" s="25" t="str">
        <f aca="false">IF(O448="Won",1,IF(O448="Lost",0,""))</f>
        <v/>
      </c>
      <c r="Y448" s="25" t="str">
        <f aca="false">IF(E448="","Sim","")</f>
        <v>Sim</v>
      </c>
    </row>
    <row r="449" customFormat="false" ht="15" hidden="false" customHeight="false" outlineLevel="0" collapsed="false">
      <c r="A449" s="25" t="s">
        <v>674</v>
      </c>
      <c r="B449" s="25" t="s">
        <v>67</v>
      </c>
      <c r="C449" s="25" t="s">
        <v>68</v>
      </c>
      <c r="D449" s="25" t="s">
        <v>69</v>
      </c>
      <c r="G449" s="31"/>
      <c r="H449" s="32"/>
      <c r="L449" s="25" t="s">
        <v>160</v>
      </c>
      <c r="M449" s="25" t="s">
        <v>149</v>
      </c>
      <c r="N449" s="28" t="n">
        <v>3393</v>
      </c>
      <c r="O449" s="25" t="s">
        <v>57</v>
      </c>
      <c r="P449" s="33"/>
      <c r="Q449" s="33"/>
      <c r="R449" s="34"/>
      <c r="S449" s="28" t="n">
        <f aca="false">IF(O449="Won",R449,IF(O449="Lost",0,N449))</f>
        <v>3393</v>
      </c>
      <c r="T449" s="30" t="str">
        <f aca="false">IF(AND(P449&lt;&gt;"",Q449&lt;&gt;""),Q449-P449,"")</f>
        <v/>
      </c>
      <c r="U449" s="30" t="str">
        <f aca="false">IF(AND(O449="Engaging",P449&lt;&gt;""),'Leia-me'!$B$5-P449,"")</f>
        <v/>
      </c>
      <c r="V449" s="25" t="str">
        <f aca="false">IF(O449&lt;&gt;"Engaging","",IF(U449&lt;='Leia-me'!$B$6,"Saudável",IF(U449&lt;='Leia-me'!$B$7,"Esfriando",IF(U449&lt;='Leia-me'!$B$8,"Última chance","Zumbi"))))</f>
        <v/>
      </c>
      <c r="W449" s="25" t="str">
        <f aca="false">IF(O449="Won",1,IF(O449="Lost",0,""))</f>
        <v/>
      </c>
      <c r="Y449" s="25" t="str">
        <f aca="false">IF(E449="","Sim","")</f>
        <v>Sim</v>
      </c>
    </row>
    <row r="450" customFormat="false" ht="15" hidden="false" customHeight="false" outlineLevel="0" collapsed="false">
      <c r="A450" s="25" t="s">
        <v>675</v>
      </c>
      <c r="B450" s="25" t="s">
        <v>67</v>
      </c>
      <c r="C450" s="25" t="s">
        <v>68</v>
      </c>
      <c r="D450" s="25" t="s">
        <v>70</v>
      </c>
      <c r="E450" s="25" t="s">
        <v>162</v>
      </c>
      <c r="F450" s="25" t="s">
        <v>155</v>
      </c>
      <c r="G450" s="26" t="n">
        <v>5266.09</v>
      </c>
      <c r="H450" s="27" t="n">
        <v>8595</v>
      </c>
      <c r="I450" s="25" t="s">
        <v>147</v>
      </c>
      <c r="J450" s="25" t="s">
        <v>156</v>
      </c>
      <c r="K450" s="25" t="n">
        <v>1988</v>
      </c>
      <c r="L450" s="25" t="s">
        <v>160</v>
      </c>
      <c r="M450" s="25" t="s">
        <v>149</v>
      </c>
      <c r="N450" s="28" t="n">
        <v>3393</v>
      </c>
      <c r="O450" s="25" t="s">
        <v>54</v>
      </c>
      <c r="P450" s="29" t="n">
        <v>42699</v>
      </c>
      <c r="Q450" s="29" t="n">
        <v>42800</v>
      </c>
      <c r="R450" s="28" t="n">
        <v>3956</v>
      </c>
      <c r="S450" s="28" t="n">
        <f aca="false">IF(O450="Won",R450,IF(O450="Lost",0,N450))</f>
        <v>3956</v>
      </c>
      <c r="T450" s="30" t="n">
        <f aca="false">IF(AND(P450&lt;&gt;"",Q450&lt;&gt;""),Q450-P450,"")</f>
        <v>101</v>
      </c>
      <c r="U450" s="30" t="str">
        <f aca="false">IF(AND(O450="Engaging",P450&lt;&gt;""),'Leia-me'!$B$5-P450,"")</f>
        <v/>
      </c>
      <c r="V450" s="25" t="str">
        <f aca="false">IF(O450&lt;&gt;"Engaging","",IF(U450&lt;='Leia-me'!$B$6,"Saudável",IF(U450&lt;='Leia-me'!$B$7,"Esfriando",IF(U450&lt;='Leia-me'!$B$8,"Última chance","Zumbi"))))</f>
        <v/>
      </c>
      <c r="W450" s="25" t="n">
        <f aca="false">IF(O450="Won",1,IF(O450="Lost",0,""))</f>
        <v>1</v>
      </c>
      <c r="Y450" s="25" t="str">
        <f aca="false">IF(E450="","Sim","")</f>
        <v/>
      </c>
    </row>
    <row r="451" customFormat="false" ht="15" hidden="false" customHeight="false" outlineLevel="0" collapsed="false">
      <c r="A451" s="25" t="s">
        <v>676</v>
      </c>
      <c r="B451" s="25" t="s">
        <v>67</v>
      </c>
      <c r="C451" s="25" t="s">
        <v>68</v>
      </c>
      <c r="D451" s="25" t="s">
        <v>70</v>
      </c>
      <c r="E451" s="25" t="s">
        <v>180</v>
      </c>
      <c r="F451" s="25" t="s">
        <v>146</v>
      </c>
      <c r="G451" s="26" t="n">
        <v>3178.24</v>
      </c>
      <c r="H451" s="27" t="n">
        <v>4540</v>
      </c>
      <c r="I451" s="25" t="s">
        <v>147</v>
      </c>
      <c r="K451" s="25" t="n">
        <v>2002</v>
      </c>
      <c r="L451" s="25" t="s">
        <v>178</v>
      </c>
      <c r="M451" s="25" t="s">
        <v>171</v>
      </c>
      <c r="N451" s="28" t="n">
        <v>5482</v>
      </c>
      <c r="O451" s="25" t="s">
        <v>54</v>
      </c>
      <c r="P451" s="29" t="n">
        <v>42712</v>
      </c>
      <c r="Q451" s="29" t="n">
        <v>42795</v>
      </c>
      <c r="R451" s="28" t="n">
        <v>5882</v>
      </c>
      <c r="S451" s="28" t="n">
        <f aca="false">IF(O451="Won",R451,IF(O451="Lost",0,N451))</f>
        <v>5882</v>
      </c>
      <c r="T451" s="30" t="n">
        <f aca="false">IF(AND(P451&lt;&gt;"",Q451&lt;&gt;""),Q451-P451,"")</f>
        <v>83</v>
      </c>
      <c r="U451" s="30" t="str">
        <f aca="false">IF(AND(O451="Engaging",P451&lt;&gt;""),'Leia-me'!$B$5-P451,"")</f>
        <v/>
      </c>
      <c r="V451" s="25" t="str">
        <f aca="false">IF(O451&lt;&gt;"Engaging","",IF(U451&lt;='Leia-me'!$B$6,"Saudável",IF(U451&lt;='Leia-me'!$B$7,"Esfriando",IF(U451&lt;='Leia-me'!$B$8,"Última chance","Zumbi"))))</f>
        <v/>
      </c>
      <c r="W451" s="25" t="n">
        <f aca="false">IF(O451="Won",1,IF(O451="Lost",0,""))</f>
        <v>1</v>
      </c>
      <c r="Y451" s="25" t="str">
        <f aca="false">IF(E451="","Sim","")</f>
        <v/>
      </c>
    </row>
    <row r="452" customFormat="false" ht="15" hidden="false" customHeight="false" outlineLevel="0" collapsed="false">
      <c r="A452" s="25" t="s">
        <v>677</v>
      </c>
      <c r="B452" s="25" t="s">
        <v>67</v>
      </c>
      <c r="C452" s="25" t="s">
        <v>68</v>
      </c>
      <c r="D452" s="25" t="s">
        <v>70</v>
      </c>
      <c r="E452" s="25" t="s">
        <v>180</v>
      </c>
      <c r="F452" s="25" t="s">
        <v>146</v>
      </c>
      <c r="G452" s="26" t="n">
        <v>3178.24</v>
      </c>
      <c r="H452" s="27" t="n">
        <v>4540</v>
      </c>
      <c r="I452" s="25" t="s">
        <v>147</v>
      </c>
      <c r="K452" s="25" t="n">
        <v>2002</v>
      </c>
      <c r="L452" s="25" t="s">
        <v>160</v>
      </c>
      <c r="M452" s="25" t="s">
        <v>149</v>
      </c>
      <c r="N452" s="28" t="n">
        <v>3393</v>
      </c>
      <c r="O452" s="25" t="s">
        <v>54</v>
      </c>
      <c r="P452" s="29" t="n">
        <v>42728</v>
      </c>
      <c r="Q452" s="29" t="n">
        <v>42810</v>
      </c>
      <c r="R452" s="28" t="n">
        <v>2955</v>
      </c>
      <c r="S452" s="28" t="n">
        <f aca="false">IF(O452="Won",R452,IF(O452="Lost",0,N452))</f>
        <v>2955</v>
      </c>
      <c r="T452" s="30" t="n">
        <f aca="false">IF(AND(P452&lt;&gt;"",Q452&lt;&gt;""),Q452-P452,"")</f>
        <v>82</v>
      </c>
      <c r="U452" s="30" t="str">
        <f aca="false">IF(AND(O452="Engaging",P452&lt;&gt;""),'Leia-me'!$B$5-P452,"")</f>
        <v/>
      </c>
      <c r="V452" s="25" t="str">
        <f aca="false">IF(O452&lt;&gt;"Engaging","",IF(U452&lt;='Leia-me'!$B$6,"Saudável",IF(U452&lt;='Leia-me'!$B$7,"Esfriando",IF(U452&lt;='Leia-me'!$B$8,"Última chance","Zumbi"))))</f>
        <v/>
      </c>
      <c r="W452" s="25" t="n">
        <f aca="false">IF(O452="Won",1,IF(O452="Lost",0,""))</f>
        <v>1</v>
      </c>
      <c r="Y452" s="25" t="str">
        <f aca="false">IF(E452="","Sim","")</f>
        <v/>
      </c>
    </row>
    <row r="453" customFormat="false" ht="15" hidden="false" customHeight="false" outlineLevel="0" collapsed="false">
      <c r="A453" s="25" t="s">
        <v>678</v>
      </c>
      <c r="B453" s="25" t="s">
        <v>67</v>
      </c>
      <c r="C453" s="25" t="s">
        <v>68</v>
      </c>
      <c r="D453" s="25" t="s">
        <v>70</v>
      </c>
      <c r="E453" s="25" t="s">
        <v>248</v>
      </c>
      <c r="F453" s="25" t="s">
        <v>211</v>
      </c>
      <c r="G453" s="26" t="n">
        <v>894.33</v>
      </c>
      <c r="H453" s="27" t="n">
        <v>1635</v>
      </c>
      <c r="I453" s="25" t="s">
        <v>249</v>
      </c>
      <c r="K453" s="25" t="n">
        <v>2007</v>
      </c>
      <c r="L453" s="25" t="s">
        <v>160</v>
      </c>
      <c r="M453" s="25" t="s">
        <v>149</v>
      </c>
      <c r="N453" s="28" t="n">
        <v>3393</v>
      </c>
      <c r="O453" s="25" t="s">
        <v>55</v>
      </c>
      <c r="P453" s="29" t="n">
        <v>42739</v>
      </c>
      <c r="Q453" s="29" t="n">
        <v>42814</v>
      </c>
      <c r="R453" s="28" t="n">
        <v>0</v>
      </c>
      <c r="S453" s="28" t="n">
        <f aca="false">IF(O453="Won",R453,IF(O453="Lost",0,N453))</f>
        <v>0</v>
      </c>
      <c r="T453" s="30" t="n">
        <f aca="false">IF(AND(P453&lt;&gt;"",Q453&lt;&gt;""),Q453-P453,"")</f>
        <v>75</v>
      </c>
      <c r="U453" s="30" t="str">
        <f aca="false">IF(AND(O453="Engaging",P453&lt;&gt;""),'Leia-me'!$B$5-P453,"")</f>
        <v/>
      </c>
      <c r="V453" s="25" t="str">
        <f aca="false">IF(O453&lt;&gt;"Engaging","",IF(U453&lt;='Leia-me'!$B$6,"Saudável",IF(U453&lt;='Leia-me'!$B$7,"Esfriando",IF(U453&lt;='Leia-me'!$B$8,"Última chance","Zumbi"))))</f>
        <v/>
      </c>
      <c r="W453" s="25" t="n">
        <f aca="false">IF(O453="Won",1,IF(O453="Lost",0,""))</f>
        <v>0</v>
      </c>
      <c r="Y453" s="25" t="str">
        <f aca="false">IF(E453="","Sim","")</f>
        <v/>
      </c>
    </row>
    <row r="454" customFormat="false" ht="15" hidden="false" customHeight="false" outlineLevel="0" collapsed="false">
      <c r="A454" s="25" t="s">
        <v>679</v>
      </c>
      <c r="B454" s="25" t="s">
        <v>67</v>
      </c>
      <c r="C454" s="25" t="s">
        <v>68</v>
      </c>
      <c r="D454" s="25" t="s">
        <v>70</v>
      </c>
      <c r="E454" s="25" t="s">
        <v>210</v>
      </c>
      <c r="F454" s="25" t="s">
        <v>211</v>
      </c>
      <c r="G454" s="26" t="n">
        <v>718.62</v>
      </c>
      <c r="H454" s="27" t="n">
        <v>2448</v>
      </c>
      <c r="I454" s="25" t="s">
        <v>147</v>
      </c>
      <c r="K454" s="25" t="n">
        <v>2001</v>
      </c>
      <c r="L454" s="25" t="s">
        <v>178</v>
      </c>
      <c r="M454" s="25" t="s">
        <v>171</v>
      </c>
      <c r="N454" s="28" t="n">
        <v>5482</v>
      </c>
      <c r="O454" s="25" t="s">
        <v>55</v>
      </c>
      <c r="P454" s="29" t="n">
        <v>42742</v>
      </c>
      <c r="Q454" s="29" t="n">
        <v>42799</v>
      </c>
      <c r="R454" s="28" t="n">
        <v>0</v>
      </c>
      <c r="S454" s="28" t="n">
        <f aca="false">IF(O454="Won",R454,IF(O454="Lost",0,N454))</f>
        <v>0</v>
      </c>
      <c r="T454" s="30" t="n">
        <f aca="false">IF(AND(P454&lt;&gt;"",Q454&lt;&gt;""),Q454-P454,"")</f>
        <v>57</v>
      </c>
      <c r="U454" s="30" t="str">
        <f aca="false">IF(AND(O454="Engaging",P454&lt;&gt;""),'Leia-me'!$B$5-P454,"")</f>
        <v/>
      </c>
      <c r="V454" s="25" t="str">
        <f aca="false">IF(O454&lt;&gt;"Engaging","",IF(U454&lt;='Leia-me'!$B$6,"Saudável",IF(U454&lt;='Leia-me'!$B$7,"Esfriando",IF(U454&lt;='Leia-me'!$B$8,"Última chance","Zumbi"))))</f>
        <v/>
      </c>
      <c r="W454" s="25" t="n">
        <f aca="false">IF(O454="Won",1,IF(O454="Lost",0,""))</f>
        <v>0</v>
      </c>
      <c r="Y454" s="25" t="str">
        <f aca="false">IF(E454="","Sim","")</f>
        <v/>
      </c>
    </row>
    <row r="455" customFormat="false" ht="15" hidden="false" customHeight="false" outlineLevel="0" collapsed="false">
      <c r="A455" s="25" t="s">
        <v>680</v>
      </c>
      <c r="B455" s="25" t="s">
        <v>67</v>
      </c>
      <c r="C455" s="25" t="s">
        <v>68</v>
      </c>
      <c r="D455" s="25" t="s">
        <v>70</v>
      </c>
      <c r="E455" s="25" t="s">
        <v>215</v>
      </c>
      <c r="F455" s="25" t="s">
        <v>177</v>
      </c>
      <c r="G455" s="26" t="n">
        <v>1102.43</v>
      </c>
      <c r="H455" s="27" t="n">
        <v>1759</v>
      </c>
      <c r="I455" s="25" t="s">
        <v>147</v>
      </c>
      <c r="K455" s="25" t="n">
        <v>2006</v>
      </c>
      <c r="L455" s="25" t="s">
        <v>160</v>
      </c>
      <c r="M455" s="25" t="s">
        <v>149</v>
      </c>
      <c r="N455" s="28" t="n">
        <v>3393</v>
      </c>
      <c r="O455" s="25" t="s">
        <v>55</v>
      </c>
      <c r="P455" s="29" t="n">
        <v>42758</v>
      </c>
      <c r="Q455" s="29" t="n">
        <v>42883</v>
      </c>
      <c r="R455" s="28" t="n">
        <v>0</v>
      </c>
      <c r="S455" s="28" t="n">
        <f aca="false">IF(O455="Won",R455,IF(O455="Lost",0,N455))</f>
        <v>0</v>
      </c>
      <c r="T455" s="30" t="n">
        <f aca="false">IF(AND(P455&lt;&gt;"",Q455&lt;&gt;""),Q455-P455,"")</f>
        <v>125</v>
      </c>
      <c r="U455" s="30" t="str">
        <f aca="false">IF(AND(O455="Engaging",P455&lt;&gt;""),'Leia-me'!$B$5-P455,"")</f>
        <v/>
      </c>
      <c r="V455" s="25" t="str">
        <f aca="false">IF(O455&lt;&gt;"Engaging","",IF(U455&lt;='Leia-me'!$B$6,"Saudável",IF(U455&lt;='Leia-me'!$B$7,"Esfriando",IF(U455&lt;='Leia-me'!$B$8,"Última chance","Zumbi"))))</f>
        <v/>
      </c>
      <c r="W455" s="25" t="n">
        <f aca="false">IF(O455="Won",1,IF(O455="Lost",0,""))</f>
        <v>0</v>
      </c>
      <c r="Y455" s="25" t="str">
        <f aca="false">IF(E455="","Sim","")</f>
        <v/>
      </c>
    </row>
    <row r="456" customFormat="false" ht="15" hidden="false" customHeight="false" outlineLevel="0" collapsed="false">
      <c r="A456" s="25" t="s">
        <v>681</v>
      </c>
      <c r="B456" s="25" t="s">
        <v>67</v>
      </c>
      <c r="C456" s="25" t="s">
        <v>68</v>
      </c>
      <c r="D456" s="25" t="s">
        <v>70</v>
      </c>
      <c r="E456" s="25" t="s">
        <v>164</v>
      </c>
      <c r="F456" s="25" t="s">
        <v>165</v>
      </c>
      <c r="G456" s="26" t="n">
        <v>217.87</v>
      </c>
      <c r="H456" s="27" t="n">
        <v>551</v>
      </c>
      <c r="I456" s="25" t="s">
        <v>147</v>
      </c>
      <c r="K456" s="25" t="n">
        <v>1998</v>
      </c>
      <c r="L456" s="25" t="s">
        <v>160</v>
      </c>
      <c r="M456" s="25" t="s">
        <v>149</v>
      </c>
      <c r="N456" s="28" t="n">
        <v>3393</v>
      </c>
      <c r="O456" s="25" t="s">
        <v>54</v>
      </c>
      <c r="P456" s="29" t="n">
        <v>42764</v>
      </c>
      <c r="Q456" s="29" t="n">
        <v>42815</v>
      </c>
      <c r="R456" s="28" t="n">
        <v>3496</v>
      </c>
      <c r="S456" s="28" t="n">
        <f aca="false">IF(O456="Won",R456,IF(O456="Lost",0,N456))</f>
        <v>3496</v>
      </c>
      <c r="T456" s="30" t="n">
        <f aca="false">IF(AND(P456&lt;&gt;"",Q456&lt;&gt;""),Q456-P456,"")</f>
        <v>51</v>
      </c>
      <c r="U456" s="30" t="str">
        <f aca="false">IF(AND(O456="Engaging",P456&lt;&gt;""),'Leia-me'!$B$5-P456,"")</f>
        <v/>
      </c>
      <c r="V456" s="25" t="str">
        <f aca="false">IF(O456&lt;&gt;"Engaging","",IF(U456&lt;='Leia-me'!$B$6,"Saudável",IF(U456&lt;='Leia-me'!$B$7,"Esfriando",IF(U456&lt;='Leia-me'!$B$8,"Última chance","Zumbi"))))</f>
        <v/>
      </c>
      <c r="W456" s="25" t="n">
        <f aca="false">IF(O456="Won",1,IF(O456="Lost",0,""))</f>
        <v>1</v>
      </c>
      <c r="Y456" s="25" t="str">
        <f aca="false">IF(E456="","Sim","")</f>
        <v/>
      </c>
    </row>
    <row r="457" customFormat="false" ht="15" hidden="false" customHeight="false" outlineLevel="0" collapsed="false">
      <c r="A457" s="25" t="s">
        <v>682</v>
      </c>
      <c r="B457" s="25" t="s">
        <v>67</v>
      </c>
      <c r="C457" s="25" t="s">
        <v>68</v>
      </c>
      <c r="D457" s="25" t="s">
        <v>70</v>
      </c>
      <c r="E457" s="25" t="s">
        <v>231</v>
      </c>
      <c r="F457" s="25" t="s">
        <v>168</v>
      </c>
      <c r="G457" s="26" t="n">
        <v>45.39</v>
      </c>
      <c r="H457" s="27" t="n">
        <v>100</v>
      </c>
      <c r="I457" s="25" t="s">
        <v>147</v>
      </c>
      <c r="J457" s="25" t="s">
        <v>169</v>
      </c>
      <c r="K457" s="25" t="n">
        <v>2012</v>
      </c>
      <c r="L457" s="25" t="s">
        <v>148</v>
      </c>
      <c r="M457" s="25" t="s">
        <v>149</v>
      </c>
      <c r="N457" s="28" t="n">
        <v>55</v>
      </c>
      <c r="O457" s="25" t="s">
        <v>55</v>
      </c>
      <c r="P457" s="29" t="n">
        <v>42765</v>
      </c>
      <c r="Q457" s="29" t="n">
        <v>42874</v>
      </c>
      <c r="R457" s="28" t="n">
        <v>0</v>
      </c>
      <c r="S457" s="28" t="n">
        <f aca="false">IF(O457="Won",R457,IF(O457="Lost",0,N457))</f>
        <v>0</v>
      </c>
      <c r="T457" s="30" t="n">
        <f aca="false">IF(AND(P457&lt;&gt;"",Q457&lt;&gt;""),Q457-P457,"")</f>
        <v>109</v>
      </c>
      <c r="U457" s="30" t="str">
        <f aca="false">IF(AND(O457="Engaging",P457&lt;&gt;""),'Leia-me'!$B$5-P457,"")</f>
        <v/>
      </c>
      <c r="V457" s="25" t="str">
        <f aca="false">IF(O457&lt;&gt;"Engaging","",IF(U457&lt;='Leia-me'!$B$6,"Saudável",IF(U457&lt;='Leia-me'!$B$7,"Esfriando",IF(U457&lt;='Leia-me'!$B$8,"Última chance","Zumbi"))))</f>
        <v/>
      </c>
      <c r="W457" s="25" t="n">
        <f aca="false">IF(O457="Won",1,IF(O457="Lost",0,""))</f>
        <v>0</v>
      </c>
      <c r="Y457" s="25" t="str">
        <f aca="false">IF(E457="","Sim","")</f>
        <v/>
      </c>
    </row>
    <row r="458" customFormat="false" ht="15" hidden="false" customHeight="false" outlineLevel="0" collapsed="false">
      <c r="A458" s="25" t="s">
        <v>683</v>
      </c>
      <c r="B458" s="25" t="s">
        <v>67</v>
      </c>
      <c r="C458" s="25" t="s">
        <v>68</v>
      </c>
      <c r="D458" s="25" t="s">
        <v>70</v>
      </c>
      <c r="E458" s="25" t="s">
        <v>266</v>
      </c>
      <c r="F458" s="25" t="s">
        <v>267</v>
      </c>
      <c r="G458" s="26" t="n">
        <v>2041.73</v>
      </c>
      <c r="H458" s="27" t="n">
        <v>5276</v>
      </c>
      <c r="I458" s="25" t="s">
        <v>147</v>
      </c>
      <c r="K458" s="25" t="n">
        <v>1997</v>
      </c>
      <c r="L458" s="25" t="s">
        <v>160</v>
      </c>
      <c r="M458" s="25" t="s">
        <v>149</v>
      </c>
      <c r="N458" s="28" t="n">
        <v>3393</v>
      </c>
      <c r="O458" s="25" t="s">
        <v>54</v>
      </c>
      <c r="P458" s="29" t="n">
        <v>42770</v>
      </c>
      <c r="Q458" s="29" t="n">
        <v>42864</v>
      </c>
      <c r="R458" s="28" t="n">
        <v>3470</v>
      </c>
      <c r="S458" s="28" t="n">
        <f aca="false">IF(O458="Won",R458,IF(O458="Lost",0,N458))</f>
        <v>3470</v>
      </c>
      <c r="T458" s="30" t="n">
        <f aca="false">IF(AND(P458&lt;&gt;"",Q458&lt;&gt;""),Q458-P458,"")</f>
        <v>94</v>
      </c>
      <c r="U458" s="30" t="str">
        <f aca="false">IF(AND(O458="Engaging",P458&lt;&gt;""),'Leia-me'!$B$5-P458,"")</f>
        <v/>
      </c>
      <c r="V458" s="25" t="str">
        <f aca="false">IF(O458&lt;&gt;"Engaging","",IF(U458&lt;='Leia-me'!$B$6,"Saudável",IF(U458&lt;='Leia-me'!$B$7,"Esfriando",IF(U458&lt;='Leia-me'!$B$8,"Última chance","Zumbi"))))</f>
        <v/>
      </c>
      <c r="W458" s="25" t="n">
        <f aca="false">IF(O458="Won",1,IF(O458="Lost",0,""))</f>
        <v>1</v>
      </c>
      <c r="Y458" s="25" t="str">
        <f aca="false">IF(E458="","Sim","")</f>
        <v/>
      </c>
    </row>
    <row r="459" customFormat="false" ht="15" hidden="false" customHeight="false" outlineLevel="0" collapsed="false">
      <c r="A459" s="25" t="s">
        <v>684</v>
      </c>
      <c r="B459" s="25" t="s">
        <v>67</v>
      </c>
      <c r="C459" s="25" t="s">
        <v>68</v>
      </c>
      <c r="D459" s="25" t="s">
        <v>70</v>
      </c>
      <c r="E459" s="25" t="s">
        <v>257</v>
      </c>
      <c r="F459" s="25" t="s">
        <v>146</v>
      </c>
      <c r="G459" s="26" t="n">
        <v>441.08</v>
      </c>
      <c r="H459" s="27" t="n">
        <v>1210</v>
      </c>
      <c r="I459" s="25" t="s">
        <v>147</v>
      </c>
      <c r="K459" s="25" t="n">
        <v>1984</v>
      </c>
      <c r="L459" s="25" t="s">
        <v>178</v>
      </c>
      <c r="M459" s="25" t="s">
        <v>171</v>
      </c>
      <c r="N459" s="28" t="n">
        <v>5482</v>
      </c>
      <c r="O459" s="25" t="s">
        <v>54</v>
      </c>
      <c r="P459" s="29" t="n">
        <v>42778</v>
      </c>
      <c r="Q459" s="29" t="n">
        <v>42889</v>
      </c>
      <c r="R459" s="28" t="n">
        <v>5148</v>
      </c>
      <c r="S459" s="28" t="n">
        <f aca="false">IF(O459="Won",R459,IF(O459="Lost",0,N459))</f>
        <v>5148</v>
      </c>
      <c r="T459" s="30" t="n">
        <f aca="false">IF(AND(P459&lt;&gt;"",Q459&lt;&gt;""),Q459-P459,"")</f>
        <v>111</v>
      </c>
      <c r="U459" s="30" t="str">
        <f aca="false">IF(AND(O459="Engaging",P459&lt;&gt;""),'Leia-me'!$B$5-P459,"")</f>
        <v/>
      </c>
      <c r="V459" s="25" t="str">
        <f aca="false">IF(O459&lt;&gt;"Engaging","",IF(U459&lt;='Leia-me'!$B$6,"Saudável",IF(U459&lt;='Leia-me'!$B$7,"Esfriando",IF(U459&lt;='Leia-me'!$B$8,"Última chance","Zumbi"))))</f>
        <v/>
      </c>
      <c r="W459" s="25" t="n">
        <f aca="false">IF(O459="Won",1,IF(O459="Lost",0,""))</f>
        <v>1</v>
      </c>
      <c r="Y459" s="25" t="str">
        <f aca="false">IF(E459="","Sim","")</f>
        <v/>
      </c>
    </row>
    <row r="460" customFormat="false" ht="15" hidden="false" customHeight="false" outlineLevel="0" collapsed="false">
      <c r="A460" s="25" t="s">
        <v>685</v>
      </c>
      <c r="B460" s="25" t="s">
        <v>67</v>
      </c>
      <c r="C460" s="25" t="s">
        <v>68</v>
      </c>
      <c r="D460" s="25" t="s">
        <v>70</v>
      </c>
      <c r="E460" s="25" t="s">
        <v>145</v>
      </c>
      <c r="F460" s="25" t="s">
        <v>146</v>
      </c>
      <c r="G460" s="26" t="n">
        <v>3922.42</v>
      </c>
      <c r="H460" s="27" t="n">
        <v>6837</v>
      </c>
      <c r="I460" s="25" t="s">
        <v>147</v>
      </c>
      <c r="K460" s="25" t="n">
        <v>1992</v>
      </c>
      <c r="L460" s="25" t="s">
        <v>170</v>
      </c>
      <c r="M460" s="25" t="s">
        <v>171</v>
      </c>
      <c r="N460" s="28" t="n">
        <v>1096</v>
      </c>
      <c r="O460" s="25" t="s">
        <v>54</v>
      </c>
      <c r="P460" s="29" t="n">
        <v>42782</v>
      </c>
      <c r="Q460" s="29" t="n">
        <v>42873</v>
      </c>
      <c r="R460" s="28" t="n">
        <v>1079</v>
      </c>
      <c r="S460" s="28" t="n">
        <f aca="false">IF(O460="Won",R460,IF(O460="Lost",0,N460))</f>
        <v>1079</v>
      </c>
      <c r="T460" s="30" t="n">
        <f aca="false">IF(AND(P460&lt;&gt;"",Q460&lt;&gt;""),Q460-P460,"")</f>
        <v>91</v>
      </c>
      <c r="U460" s="30" t="str">
        <f aca="false">IF(AND(O460="Engaging",P460&lt;&gt;""),'Leia-me'!$B$5-P460,"")</f>
        <v/>
      </c>
      <c r="V460" s="25" t="str">
        <f aca="false">IF(O460&lt;&gt;"Engaging","",IF(U460&lt;='Leia-me'!$B$6,"Saudável",IF(U460&lt;='Leia-me'!$B$7,"Esfriando",IF(U460&lt;='Leia-me'!$B$8,"Última chance","Zumbi"))))</f>
        <v/>
      </c>
      <c r="W460" s="25" t="n">
        <f aca="false">IF(O460="Won",1,IF(O460="Lost",0,""))</f>
        <v>1</v>
      </c>
      <c r="Y460" s="25" t="str">
        <f aca="false">IF(E460="","Sim","")</f>
        <v/>
      </c>
    </row>
    <row r="461" customFormat="false" ht="15" hidden="false" customHeight="false" outlineLevel="0" collapsed="false">
      <c r="A461" s="25" t="s">
        <v>686</v>
      </c>
      <c r="B461" s="25" t="s">
        <v>67</v>
      </c>
      <c r="C461" s="25" t="s">
        <v>68</v>
      </c>
      <c r="D461" s="25" t="s">
        <v>70</v>
      </c>
      <c r="E461" s="25" t="s">
        <v>158</v>
      </c>
      <c r="F461" s="25" t="s">
        <v>159</v>
      </c>
      <c r="G461" s="26" t="n">
        <v>291.27</v>
      </c>
      <c r="H461" s="27" t="n">
        <v>586</v>
      </c>
      <c r="I461" s="25" t="s">
        <v>147</v>
      </c>
      <c r="K461" s="25" t="n">
        <v>1997</v>
      </c>
      <c r="L461" s="25" t="s">
        <v>178</v>
      </c>
      <c r="M461" s="25" t="s">
        <v>171</v>
      </c>
      <c r="N461" s="28" t="n">
        <v>5482</v>
      </c>
      <c r="O461" s="25" t="s">
        <v>54</v>
      </c>
      <c r="P461" s="29" t="n">
        <v>42786</v>
      </c>
      <c r="Q461" s="29" t="n">
        <v>42912</v>
      </c>
      <c r="R461" s="28" t="n">
        <v>5154</v>
      </c>
      <c r="S461" s="28" t="n">
        <f aca="false">IF(O461="Won",R461,IF(O461="Lost",0,N461))</f>
        <v>5154</v>
      </c>
      <c r="T461" s="30" t="n">
        <f aca="false">IF(AND(P461&lt;&gt;"",Q461&lt;&gt;""),Q461-P461,"")</f>
        <v>126</v>
      </c>
      <c r="U461" s="30" t="str">
        <f aca="false">IF(AND(O461="Engaging",P461&lt;&gt;""),'Leia-me'!$B$5-P461,"")</f>
        <v/>
      </c>
      <c r="V461" s="25" t="str">
        <f aca="false">IF(O461&lt;&gt;"Engaging","",IF(U461&lt;='Leia-me'!$B$6,"Saudável",IF(U461&lt;='Leia-me'!$B$7,"Esfriando",IF(U461&lt;='Leia-me'!$B$8,"Última chance","Zumbi"))))</f>
        <v/>
      </c>
      <c r="W461" s="25" t="n">
        <f aca="false">IF(O461="Won",1,IF(O461="Lost",0,""))</f>
        <v>1</v>
      </c>
      <c r="Y461" s="25" t="str">
        <f aca="false">IF(E461="","Sim","")</f>
        <v/>
      </c>
    </row>
    <row r="462" customFormat="false" ht="15" hidden="false" customHeight="false" outlineLevel="0" collapsed="false">
      <c r="A462" s="25" t="s">
        <v>687</v>
      </c>
      <c r="B462" s="25" t="s">
        <v>67</v>
      </c>
      <c r="C462" s="25" t="s">
        <v>68</v>
      </c>
      <c r="D462" s="25" t="s">
        <v>70</v>
      </c>
      <c r="E462" s="25" t="s">
        <v>198</v>
      </c>
      <c r="F462" s="25" t="s">
        <v>177</v>
      </c>
      <c r="G462" s="26" t="n">
        <v>2819.5</v>
      </c>
      <c r="H462" s="27" t="n">
        <v>7227</v>
      </c>
      <c r="I462" s="25" t="s">
        <v>147</v>
      </c>
      <c r="J462" s="25" t="s">
        <v>199</v>
      </c>
      <c r="K462" s="25" t="n">
        <v>1991</v>
      </c>
      <c r="L462" s="25" t="s">
        <v>160</v>
      </c>
      <c r="M462" s="25" t="s">
        <v>149</v>
      </c>
      <c r="N462" s="28" t="n">
        <v>3393</v>
      </c>
      <c r="O462" s="25" t="s">
        <v>54</v>
      </c>
      <c r="P462" s="29" t="n">
        <v>42789</v>
      </c>
      <c r="Q462" s="29" t="n">
        <v>42878</v>
      </c>
      <c r="R462" s="28" t="n">
        <v>3668</v>
      </c>
      <c r="S462" s="28" t="n">
        <f aca="false">IF(O462="Won",R462,IF(O462="Lost",0,N462))</f>
        <v>3668</v>
      </c>
      <c r="T462" s="30" t="n">
        <f aca="false">IF(AND(P462&lt;&gt;"",Q462&lt;&gt;""),Q462-P462,"")</f>
        <v>89</v>
      </c>
      <c r="U462" s="30" t="str">
        <f aca="false">IF(AND(O462="Engaging",P462&lt;&gt;""),'Leia-me'!$B$5-P462,"")</f>
        <v/>
      </c>
      <c r="V462" s="25" t="str">
        <f aca="false">IF(O462&lt;&gt;"Engaging","",IF(U462&lt;='Leia-me'!$B$6,"Saudável",IF(U462&lt;='Leia-me'!$B$7,"Esfriando",IF(U462&lt;='Leia-me'!$B$8,"Última chance","Zumbi"))))</f>
        <v/>
      </c>
      <c r="W462" s="25" t="n">
        <f aca="false">IF(O462="Won",1,IF(O462="Lost",0,""))</f>
        <v>1</v>
      </c>
      <c r="Y462" s="25" t="str">
        <f aca="false">IF(E462="","Sim","")</f>
        <v/>
      </c>
    </row>
    <row r="463" customFormat="false" ht="15" hidden="false" customHeight="false" outlineLevel="0" collapsed="false">
      <c r="A463" s="25" t="s">
        <v>688</v>
      </c>
      <c r="B463" s="25" t="s">
        <v>67</v>
      </c>
      <c r="C463" s="25" t="s">
        <v>68</v>
      </c>
      <c r="D463" s="25" t="s">
        <v>70</v>
      </c>
      <c r="E463" s="25" t="s">
        <v>167</v>
      </c>
      <c r="F463" s="25" t="s">
        <v>168</v>
      </c>
      <c r="G463" s="26" t="n">
        <v>2173.98</v>
      </c>
      <c r="H463" s="27" t="n">
        <v>2928</v>
      </c>
      <c r="I463" s="25" t="s">
        <v>147</v>
      </c>
      <c r="J463" s="25" t="s">
        <v>169</v>
      </c>
      <c r="K463" s="25" t="n">
        <v>1995</v>
      </c>
      <c r="L463" s="25" t="s">
        <v>148</v>
      </c>
      <c r="M463" s="25" t="s">
        <v>149</v>
      </c>
      <c r="N463" s="28" t="n">
        <v>55</v>
      </c>
      <c r="O463" s="25" t="s">
        <v>55</v>
      </c>
      <c r="P463" s="29" t="n">
        <v>42790</v>
      </c>
      <c r="Q463" s="29" t="n">
        <v>42891</v>
      </c>
      <c r="R463" s="28" t="n">
        <v>0</v>
      </c>
      <c r="S463" s="28" t="n">
        <f aca="false">IF(O463="Won",R463,IF(O463="Lost",0,N463))</f>
        <v>0</v>
      </c>
      <c r="T463" s="30" t="n">
        <f aca="false">IF(AND(P463&lt;&gt;"",Q463&lt;&gt;""),Q463-P463,"")</f>
        <v>101</v>
      </c>
      <c r="U463" s="30" t="str">
        <f aca="false">IF(AND(O463="Engaging",P463&lt;&gt;""),'Leia-me'!$B$5-P463,"")</f>
        <v/>
      </c>
      <c r="V463" s="25" t="str">
        <f aca="false">IF(O463&lt;&gt;"Engaging","",IF(U463&lt;='Leia-me'!$B$6,"Saudável",IF(U463&lt;='Leia-me'!$B$7,"Esfriando",IF(U463&lt;='Leia-me'!$B$8,"Última chance","Zumbi"))))</f>
        <v/>
      </c>
      <c r="W463" s="25" t="n">
        <f aca="false">IF(O463="Won",1,IF(O463="Lost",0,""))</f>
        <v>0</v>
      </c>
      <c r="Y463" s="25" t="str">
        <f aca="false">IF(E463="","Sim","")</f>
        <v/>
      </c>
    </row>
    <row r="464" customFormat="false" ht="15" hidden="false" customHeight="false" outlineLevel="0" collapsed="false">
      <c r="A464" s="25" t="s">
        <v>689</v>
      </c>
      <c r="B464" s="25" t="s">
        <v>67</v>
      </c>
      <c r="C464" s="25" t="s">
        <v>68</v>
      </c>
      <c r="D464" s="25" t="s">
        <v>70</v>
      </c>
      <c r="E464" s="25" t="s">
        <v>184</v>
      </c>
      <c r="F464" s="25" t="s">
        <v>185</v>
      </c>
      <c r="G464" s="26" t="n">
        <v>1520.66</v>
      </c>
      <c r="H464" s="27" t="n">
        <v>1806</v>
      </c>
      <c r="I464" s="25" t="s">
        <v>147</v>
      </c>
      <c r="K464" s="25" t="n">
        <v>2005</v>
      </c>
      <c r="L464" s="25" t="s">
        <v>186</v>
      </c>
      <c r="M464" s="25" t="s">
        <v>171</v>
      </c>
      <c r="N464" s="28" t="n">
        <v>550</v>
      </c>
      <c r="O464" s="25" t="s">
        <v>54</v>
      </c>
      <c r="P464" s="29" t="n">
        <v>42793</v>
      </c>
      <c r="Q464" s="29" t="n">
        <v>42858</v>
      </c>
      <c r="R464" s="28" t="n">
        <v>497</v>
      </c>
      <c r="S464" s="28" t="n">
        <f aca="false">IF(O464="Won",R464,IF(O464="Lost",0,N464))</f>
        <v>497</v>
      </c>
      <c r="T464" s="30" t="n">
        <f aca="false">IF(AND(P464&lt;&gt;"",Q464&lt;&gt;""),Q464-P464,"")</f>
        <v>65</v>
      </c>
      <c r="U464" s="30" t="str">
        <f aca="false">IF(AND(O464="Engaging",P464&lt;&gt;""),'Leia-me'!$B$5-P464,"")</f>
        <v/>
      </c>
      <c r="V464" s="25" t="str">
        <f aca="false">IF(O464&lt;&gt;"Engaging","",IF(U464&lt;='Leia-me'!$B$6,"Saudável",IF(U464&lt;='Leia-me'!$B$7,"Esfriando",IF(U464&lt;='Leia-me'!$B$8,"Última chance","Zumbi"))))</f>
        <v/>
      </c>
      <c r="W464" s="25" t="n">
        <f aca="false">IF(O464="Won",1,IF(O464="Lost",0,""))</f>
        <v>1</v>
      </c>
      <c r="Y464" s="25" t="str">
        <f aca="false">IF(E464="","Sim","")</f>
        <v/>
      </c>
    </row>
    <row r="465" customFormat="false" ht="15" hidden="false" customHeight="false" outlineLevel="0" collapsed="false">
      <c r="A465" s="25" t="s">
        <v>690</v>
      </c>
      <c r="B465" s="25" t="s">
        <v>67</v>
      </c>
      <c r="C465" s="25" t="s">
        <v>68</v>
      </c>
      <c r="D465" s="25" t="s">
        <v>70</v>
      </c>
      <c r="E465" s="25" t="s">
        <v>173</v>
      </c>
      <c r="F465" s="25" t="s">
        <v>146</v>
      </c>
      <c r="G465" s="26" t="n">
        <v>647.18</v>
      </c>
      <c r="H465" s="27" t="n">
        <v>1185</v>
      </c>
      <c r="I465" s="25" t="s">
        <v>174</v>
      </c>
      <c r="K465" s="25" t="n">
        <v>1986</v>
      </c>
      <c r="L465" s="25" t="s">
        <v>178</v>
      </c>
      <c r="M465" s="25" t="s">
        <v>171</v>
      </c>
      <c r="N465" s="28" t="n">
        <v>5482</v>
      </c>
      <c r="O465" s="25" t="s">
        <v>54</v>
      </c>
      <c r="P465" s="29" t="n">
        <v>42796</v>
      </c>
      <c r="Q465" s="29" t="n">
        <v>42880</v>
      </c>
      <c r="R465" s="28" t="n">
        <v>5728</v>
      </c>
      <c r="S465" s="28" t="n">
        <f aca="false">IF(O465="Won",R465,IF(O465="Lost",0,N465))</f>
        <v>5728</v>
      </c>
      <c r="T465" s="30" t="n">
        <f aca="false">IF(AND(P465&lt;&gt;"",Q465&lt;&gt;""),Q465-P465,"")</f>
        <v>84</v>
      </c>
      <c r="U465" s="30" t="str">
        <f aca="false">IF(AND(O465="Engaging",P465&lt;&gt;""),'Leia-me'!$B$5-P465,"")</f>
        <v/>
      </c>
      <c r="V465" s="25" t="str">
        <f aca="false">IF(O465&lt;&gt;"Engaging","",IF(U465&lt;='Leia-me'!$B$6,"Saudável",IF(U465&lt;='Leia-me'!$B$7,"Esfriando",IF(U465&lt;='Leia-me'!$B$8,"Última chance","Zumbi"))))</f>
        <v/>
      </c>
      <c r="W465" s="25" t="n">
        <f aca="false">IF(O465="Won",1,IF(O465="Lost",0,""))</f>
        <v>1</v>
      </c>
      <c r="Y465" s="25" t="str">
        <f aca="false">IF(E465="","Sim","")</f>
        <v/>
      </c>
    </row>
    <row r="466" customFormat="false" ht="15" hidden="false" customHeight="false" outlineLevel="0" collapsed="false">
      <c r="A466" s="25" t="s">
        <v>691</v>
      </c>
      <c r="B466" s="25" t="s">
        <v>67</v>
      </c>
      <c r="C466" s="25" t="s">
        <v>68</v>
      </c>
      <c r="D466" s="25" t="s">
        <v>70</v>
      </c>
      <c r="E466" s="25" t="s">
        <v>167</v>
      </c>
      <c r="F466" s="25" t="s">
        <v>168</v>
      </c>
      <c r="G466" s="26" t="n">
        <v>2173.98</v>
      </c>
      <c r="H466" s="27" t="n">
        <v>2928</v>
      </c>
      <c r="I466" s="25" t="s">
        <v>147</v>
      </c>
      <c r="J466" s="25" t="s">
        <v>169</v>
      </c>
      <c r="K466" s="25" t="n">
        <v>1995</v>
      </c>
      <c r="L466" s="25" t="s">
        <v>148</v>
      </c>
      <c r="M466" s="25" t="s">
        <v>149</v>
      </c>
      <c r="N466" s="28" t="n">
        <v>55</v>
      </c>
      <c r="O466" s="25" t="s">
        <v>54</v>
      </c>
      <c r="P466" s="29" t="n">
        <v>42798</v>
      </c>
      <c r="Q466" s="29" t="n">
        <v>42873</v>
      </c>
      <c r="R466" s="28" t="n">
        <v>51</v>
      </c>
      <c r="S466" s="28" t="n">
        <f aca="false">IF(O466="Won",R466,IF(O466="Lost",0,N466))</f>
        <v>51</v>
      </c>
      <c r="T466" s="30" t="n">
        <f aca="false">IF(AND(P466&lt;&gt;"",Q466&lt;&gt;""),Q466-P466,"")</f>
        <v>75</v>
      </c>
      <c r="U466" s="30" t="str">
        <f aca="false">IF(AND(O466="Engaging",P466&lt;&gt;""),'Leia-me'!$B$5-P466,"")</f>
        <v/>
      </c>
      <c r="V466" s="25" t="str">
        <f aca="false">IF(O466&lt;&gt;"Engaging","",IF(U466&lt;='Leia-me'!$B$6,"Saudável",IF(U466&lt;='Leia-me'!$B$7,"Esfriando",IF(U466&lt;='Leia-me'!$B$8,"Última chance","Zumbi"))))</f>
        <v/>
      </c>
      <c r="W466" s="25" t="n">
        <f aca="false">IF(O466="Won",1,IF(O466="Lost",0,""))</f>
        <v>1</v>
      </c>
      <c r="Y466" s="25" t="str">
        <f aca="false">IF(E466="","Sim","")</f>
        <v/>
      </c>
    </row>
    <row r="467" customFormat="false" ht="15" hidden="false" customHeight="false" outlineLevel="0" collapsed="false">
      <c r="A467" s="25" t="s">
        <v>692</v>
      </c>
      <c r="B467" s="25" t="s">
        <v>67</v>
      </c>
      <c r="C467" s="25" t="s">
        <v>68</v>
      </c>
      <c r="D467" s="25" t="s">
        <v>70</v>
      </c>
      <c r="E467" s="25" t="s">
        <v>231</v>
      </c>
      <c r="F467" s="25" t="s">
        <v>168</v>
      </c>
      <c r="G467" s="26" t="n">
        <v>45.39</v>
      </c>
      <c r="H467" s="27" t="n">
        <v>100</v>
      </c>
      <c r="I467" s="25" t="s">
        <v>147</v>
      </c>
      <c r="J467" s="25" t="s">
        <v>169</v>
      </c>
      <c r="K467" s="25" t="n">
        <v>2012</v>
      </c>
      <c r="L467" s="25" t="s">
        <v>148</v>
      </c>
      <c r="M467" s="25" t="s">
        <v>149</v>
      </c>
      <c r="N467" s="28" t="n">
        <v>55</v>
      </c>
      <c r="O467" s="25" t="s">
        <v>54</v>
      </c>
      <c r="P467" s="29" t="n">
        <v>42801</v>
      </c>
      <c r="Q467" s="29" t="n">
        <v>42811</v>
      </c>
      <c r="R467" s="28" t="n">
        <v>47</v>
      </c>
      <c r="S467" s="28" t="n">
        <f aca="false">IF(O467="Won",R467,IF(O467="Lost",0,N467))</f>
        <v>47</v>
      </c>
      <c r="T467" s="30" t="n">
        <f aca="false">IF(AND(P467&lt;&gt;"",Q467&lt;&gt;""),Q467-P467,"")</f>
        <v>10</v>
      </c>
      <c r="U467" s="30" t="str">
        <f aca="false">IF(AND(O467="Engaging",P467&lt;&gt;""),'Leia-me'!$B$5-P467,"")</f>
        <v/>
      </c>
      <c r="V467" s="25" t="str">
        <f aca="false">IF(O467&lt;&gt;"Engaging","",IF(U467&lt;='Leia-me'!$B$6,"Saudável",IF(U467&lt;='Leia-me'!$B$7,"Esfriando",IF(U467&lt;='Leia-me'!$B$8,"Última chance","Zumbi"))))</f>
        <v/>
      </c>
      <c r="W467" s="25" t="n">
        <f aca="false">IF(O467="Won",1,IF(O467="Lost",0,""))</f>
        <v>1</v>
      </c>
      <c r="Y467" s="25" t="str">
        <f aca="false">IF(E467="","Sim","")</f>
        <v/>
      </c>
    </row>
    <row r="468" customFormat="false" ht="15" hidden="false" customHeight="false" outlineLevel="0" collapsed="false">
      <c r="A468" s="25" t="s">
        <v>693</v>
      </c>
      <c r="B468" s="25" t="s">
        <v>67</v>
      </c>
      <c r="C468" s="25" t="s">
        <v>68</v>
      </c>
      <c r="D468" s="25" t="s">
        <v>70</v>
      </c>
      <c r="E468" s="25" t="s">
        <v>151</v>
      </c>
      <c r="F468" s="25" t="s">
        <v>146</v>
      </c>
      <c r="G468" s="26" t="n">
        <v>587.34</v>
      </c>
      <c r="H468" s="27" t="n">
        <v>1356</v>
      </c>
      <c r="I468" s="25" t="s">
        <v>152</v>
      </c>
      <c r="K468" s="25" t="n">
        <v>2012</v>
      </c>
      <c r="L468" s="25" t="s">
        <v>148</v>
      </c>
      <c r="M468" s="25" t="s">
        <v>149</v>
      </c>
      <c r="N468" s="28" t="n">
        <v>55</v>
      </c>
      <c r="O468" s="25" t="s">
        <v>54</v>
      </c>
      <c r="P468" s="29" t="n">
        <v>42802</v>
      </c>
      <c r="Q468" s="29" t="n">
        <v>42889</v>
      </c>
      <c r="R468" s="28" t="n">
        <v>59</v>
      </c>
      <c r="S468" s="28" t="n">
        <f aca="false">IF(O468="Won",R468,IF(O468="Lost",0,N468))</f>
        <v>59</v>
      </c>
      <c r="T468" s="30" t="n">
        <f aca="false">IF(AND(P468&lt;&gt;"",Q468&lt;&gt;""),Q468-P468,"")</f>
        <v>87</v>
      </c>
      <c r="U468" s="30" t="str">
        <f aca="false">IF(AND(O468="Engaging",P468&lt;&gt;""),'Leia-me'!$B$5-P468,"")</f>
        <v/>
      </c>
      <c r="V468" s="25" t="str">
        <f aca="false">IF(O468&lt;&gt;"Engaging","",IF(U468&lt;='Leia-me'!$B$6,"Saudável",IF(U468&lt;='Leia-me'!$B$7,"Esfriando",IF(U468&lt;='Leia-me'!$B$8,"Última chance","Zumbi"))))</f>
        <v/>
      </c>
      <c r="W468" s="25" t="n">
        <f aca="false">IF(O468="Won",1,IF(O468="Lost",0,""))</f>
        <v>1</v>
      </c>
      <c r="Y468" s="25" t="str">
        <f aca="false">IF(E468="","Sim","")</f>
        <v/>
      </c>
    </row>
    <row r="469" customFormat="false" ht="15" hidden="false" customHeight="false" outlineLevel="0" collapsed="false">
      <c r="A469" s="25" t="s">
        <v>694</v>
      </c>
      <c r="B469" s="25" t="s">
        <v>67</v>
      </c>
      <c r="C469" s="25" t="s">
        <v>68</v>
      </c>
      <c r="D469" s="25" t="s">
        <v>70</v>
      </c>
      <c r="E469" s="25" t="s">
        <v>215</v>
      </c>
      <c r="F469" s="25" t="s">
        <v>177</v>
      </c>
      <c r="G469" s="26" t="n">
        <v>1102.43</v>
      </c>
      <c r="H469" s="27" t="n">
        <v>1759</v>
      </c>
      <c r="I469" s="25" t="s">
        <v>147</v>
      </c>
      <c r="K469" s="25" t="n">
        <v>2006</v>
      </c>
      <c r="L469" s="25" t="s">
        <v>160</v>
      </c>
      <c r="M469" s="25" t="s">
        <v>149</v>
      </c>
      <c r="N469" s="28" t="n">
        <v>3393</v>
      </c>
      <c r="O469" s="25" t="s">
        <v>54</v>
      </c>
      <c r="P469" s="29" t="n">
        <v>42804</v>
      </c>
      <c r="Q469" s="29" t="n">
        <v>42814</v>
      </c>
      <c r="R469" s="28" t="n">
        <v>3587</v>
      </c>
      <c r="S469" s="28" t="n">
        <f aca="false">IF(O469="Won",R469,IF(O469="Lost",0,N469))</f>
        <v>3587</v>
      </c>
      <c r="T469" s="30" t="n">
        <f aca="false">IF(AND(P469&lt;&gt;"",Q469&lt;&gt;""),Q469-P469,"")</f>
        <v>10</v>
      </c>
      <c r="U469" s="30" t="str">
        <f aca="false">IF(AND(O469="Engaging",P469&lt;&gt;""),'Leia-me'!$B$5-P469,"")</f>
        <v/>
      </c>
      <c r="V469" s="25" t="str">
        <f aca="false">IF(O469&lt;&gt;"Engaging","",IF(U469&lt;='Leia-me'!$B$6,"Saudável",IF(U469&lt;='Leia-me'!$B$7,"Esfriando",IF(U469&lt;='Leia-me'!$B$8,"Última chance","Zumbi"))))</f>
        <v/>
      </c>
      <c r="W469" s="25" t="n">
        <f aca="false">IF(O469="Won",1,IF(O469="Lost",0,""))</f>
        <v>1</v>
      </c>
      <c r="Y469" s="25" t="str">
        <f aca="false">IF(E469="","Sim","")</f>
        <v/>
      </c>
    </row>
    <row r="470" customFormat="false" ht="15" hidden="false" customHeight="false" outlineLevel="0" collapsed="false">
      <c r="A470" s="25" t="s">
        <v>695</v>
      </c>
      <c r="B470" s="25" t="s">
        <v>67</v>
      </c>
      <c r="C470" s="25" t="s">
        <v>68</v>
      </c>
      <c r="D470" s="25" t="s">
        <v>70</v>
      </c>
      <c r="E470" s="25" t="s">
        <v>266</v>
      </c>
      <c r="F470" s="25" t="s">
        <v>267</v>
      </c>
      <c r="G470" s="26" t="n">
        <v>2041.73</v>
      </c>
      <c r="H470" s="27" t="n">
        <v>5276</v>
      </c>
      <c r="I470" s="25" t="s">
        <v>147</v>
      </c>
      <c r="K470" s="25" t="n">
        <v>1997</v>
      </c>
      <c r="L470" s="25" t="s">
        <v>160</v>
      </c>
      <c r="M470" s="25" t="s">
        <v>149</v>
      </c>
      <c r="N470" s="28" t="n">
        <v>3393</v>
      </c>
      <c r="O470" s="25" t="s">
        <v>54</v>
      </c>
      <c r="P470" s="29" t="n">
        <v>42804</v>
      </c>
      <c r="Q470" s="29" t="n">
        <v>42884</v>
      </c>
      <c r="R470" s="28" t="n">
        <v>2915</v>
      </c>
      <c r="S470" s="28" t="n">
        <f aca="false">IF(O470="Won",R470,IF(O470="Lost",0,N470))</f>
        <v>2915</v>
      </c>
      <c r="T470" s="30" t="n">
        <f aca="false">IF(AND(P470&lt;&gt;"",Q470&lt;&gt;""),Q470-P470,"")</f>
        <v>80</v>
      </c>
      <c r="U470" s="30" t="str">
        <f aca="false">IF(AND(O470="Engaging",P470&lt;&gt;""),'Leia-me'!$B$5-P470,"")</f>
        <v/>
      </c>
      <c r="V470" s="25" t="str">
        <f aca="false">IF(O470&lt;&gt;"Engaging","",IF(U470&lt;='Leia-me'!$B$6,"Saudável",IF(U470&lt;='Leia-me'!$B$7,"Esfriando",IF(U470&lt;='Leia-me'!$B$8,"Última chance","Zumbi"))))</f>
        <v/>
      </c>
      <c r="W470" s="25" t="n">
        <f aca="false">IF(O470="Won",1,IF(O470="Lost",0,""))</f>
        <v>1</v>
      </c>
      <c r="Y470" s="25" t="str">
        <f aca="false">IF(E470="","Sim","")</f>
        <v/>
      </c>
    </row>
    <row r="471" customFormat="false" ht="15" hidden="false" customHeight="false" outlineLevel="0" collapsed="false">
      <c r="A471" s="25" t="s">
        <v>696</v>
      </c>
      <c r="B471" s="25" t="s">
        <v>67</v>
      </c>
      <c r="C471" s="25" t="s">
        <v>68</v>
      </c>
      <c r="D471" s="25" t="s">
        <v>70</v>
      </c>
      <c r="E471" s="25" t="s">
        <v>188</v>
      </c>
      <c r="F471" s="25" t="s">
        <v>185</v>
      </c>
      <c r="G471" s="26" t="n">
        <v>1008.06</v>
      </c>
      <c r="H471" s="27" t="n">
        <v>1238</v>
      </c>
      <c r="I471" s="25" t="s">
        <v>147</v>
      </c>
      <c r="K471" s="25" t="n">
        <v>1983</v>
      </c>
      <c r="L471" s="25" t="s">
        <v>170</v>
      </c>
      <c r="M471" s="25" t="s">
        <v>171</v>
      </c>
      <c r="N471" s="28" t="n">
        <v>1096</v>
      </c>
      <c r="O471" s="25" t="s">
        <v>54</v>
      </c>
      <c r="P471" s="29" t="n">
        <v>42805</v>
      </c>
      <c r="Q471" s="29" t="n">
        <v>42899</v>
      </c>
      <c r="R471" s="28" t="n">
        <v>1184</v>
      </c>
      <c r="S471" s="28" t="n">
        <f aca="false">IF(O471="Won",R471,IF(O471="Lost",0,N471))</f>
        <v>1184</v>
      </c>
      <c r="T471" s="30" t="n">
        <f aca="false">IF(AND(P471&lt;&gt;"",Q471&lt;&gt;""),Q471-P471,"")</f>
        <v>94</v>
      </c>
      <c r="U471" s="30" t="str">
        <f aca="false">IF(AND(O471="Engaging",P471&lt;&gt;""),'Leia-me'!$B$5-P471,"")</f>
        <v/>
      </c>
      <c r="V471" s="25" t="str">
        <f aca="false">IF(O471&lt;&gt;"Engaging","",IF(U471&lt;='Leia-me'!$B$6,"Saudável",IF(U471&lt;='Leia-me'!$B$7,"Esfriando",IF(U471&lt;='Leia-me'!$B$8,"Última chance","Zumbi"))))</f>
        <v/>
      </c>
      <c r="W471" s="25" t="n">
        <f aca="false">IF(O471="Won",1,IF(O471="Lost",0,""))</f>
        <v>1</v>
      </c>
      <c r="Y471" s="25" t="str">
        <f aca="false">IF(E471="","Sim","")</f>
        <v/>
      </c>
    </row>
    <row r="472" customFormat="false" ht="15" hidden="false" customHeight="false" outlineLevel="0" collapsed="false">
      <c r="A472" s="25" t="s">
        <v>697</v>
      </c>
      <c r="B472" s="25" t="s">
        <v>67</v>
      </c>
      <c r="C472" s="25" t="s">
        <v>68</v>
      </c>
      <c r="D472" s="25" t="s">
        <v>70</v>
      </c>
      <c r="E472" s="25" t="s">
        <v>225</v>
      </c>
      <c r="F472" s="25" t="s">
        <v>211</v>
      </c>
      <c r="G472" s="26" t="n">
        <v>1376.8</v>
      </c>
      <c r="H472" s="27" t="n">
        <v>1165</v>
      </c>
      <c r="I472" s="25" t="s">
        <v>226</v>
      </c>
      <c r="K472" s="25" t="n">
        <v>1988</v>
      </c>
      <c r="L472" s="25" t="s">
        <v>160</v>
      </c>
      <c r="M472" s="25" t="s">
        <v>149</v>
      </c>
      <c r="N472" s="28" t="n">
        <v>3393</v>
      </c>
      <c r="O472" s="25" t="s">
        <v>55</v>
      </c>
      <c r="P472" s="29" t="n">
        <v>42806</v>
      </c>
      <c r="Q472" s="29" t="n">
        <v>42857</v>
      </c>
      <c r="R472" s="28" t="n">
        <v>0</v>
      </c>
      <c r="S472" s="28" t="n">
        <f aca="false">IF(O472="Won",R472,IF(O472="Lost",0,N472))</f>
        <v>0</v>
      </c>
      <c r="T472" s="30" t="n">
        <f aca="false">IF(AND(P472&lt;&gt;"",Q472&lt;&gt;""),Q472-P472,"")</f>
        <v>51</v>
      </c>
      <c r="U472" s="30" t="str">
        <f aca="false">IF(AND(O472="Engaging",P472&lt;&gt;""),'Leia-me'!$B$5-P472,"")</f>
        <v/>
      </c>
      <c r="V472" s="25" t="str">
        <f aca="false">IF(O472&lt;&gt;"Engaging","",IF(U472&lt;='Leia-me'!$B$6,"Saudável",IF(U472&lt;='Leia-me'!$B$7,"Esfriando",IF(U472&lt;='Leia-me'!$B$8,"Última chance","Zumbi"))))</f>
        <v/>
      </c>
      <c r="W472" s="25" t="n">
        <f aca="false">IF(O472="Won",1,IF(O472="Lost",0,""))</f>
        <v>0</v>
      </c>
      <c r="Y472" s="25" t="str">
        <f aca="false">IF(E472="","Sim","")</f>
        <v/>
      </c>
    </row>
    <row r="473" customFormat="false" ht="15" hidden="false" customHeight="false" outlineLevel="0" collapsed="false">
      <c r="A473" s="25" t="s">
        <v>698</v>
      </c>
      <c r="B473" s="25" t="s">
        <v>67</v>
      </c>
      <c r="C473" s="25" t="s">
        <v>68</v>
      </c>
      <c r="D473" s="25" t="s">
        <v>70</v>
      </c>
      <c r="E473" s="25" t="s">
        <v>207</v>
      </c>
      <c r="F473" s="25" t="s">
        <v>168</v>
      </c>
      <c r="G473" s="26" t="n">
        <v>375.43</v>
      </c>
      <c r="H473" s="27" t="n">
        <v>1190</v>
      </c>
      <c r="I473" s="25" t="s">
        <v>147</v>
      </c>
      <c r="K473" s="25" t="n">
        <v>1985</v>
      </c>
      <c r="L473" s="25" t="s">
        <v>178</v>
      </c>
      <c r="M473" s="25" t="s">
        <v>171</v>
      </c>
      <c r="N473" s="28" t="n">
        <v>5482</v>
      </c>
      <c r="O473" s="25" t="s">
        <v>54</v>
      </c>
      <c r="P473" s="29" t="n">
        <v>42807</v>
      </c>
      <c r="Q473" s="29" t="n">
        <v>42868</v>
      </c>
      <c r="R473" s="28" t="n">
        <v>5121</v>
      </c>
      <c r="S473" s="28" t="n">
        <f aca="false">IF(O473="Won",R473,IF(O473="Lost",0,N473))</f>
        <v>5121</v>
      </c>
      <c r="T473" s="30" t="n">
        <f aca="false">IF(AND(P473&lt;&gt;"",Q473&lt;&gt;""),Q473-P473,"")</f>
        <v>61</v>
      </c>
      <c r="U473" s="30" t="str">
        <f aca="false">IF(AND(O473="Engaging",P473&lt;&gt;""),'Leia-me'!$B$5-P473,"")</f>
        <v/>
      </c>
      <c r="V473" s="25" t="str">
        <f aca="false">IF(O473&lt;&gt;"Engaging","",IF(U473&lt;='Leia-me'!$B$6,"Saudável",IF(U473&lt;='Leia-me'!$B$7,"Esfriando",IF(U473&lt;='Leia-me'!$B$8,"Última chance","Zumbi"))))</f>
        <v/>
      </c>
      <c r="W473" s="25" t="n">
        <f aca="false">IF(O473="Won",1,IF(O473="Lost",0,""))</f>
        <v>1</v>
      </c>
      <c r="Y473" s="25" t="str">
        <f aca="false">IF(E473="","Sim","")</f>
        <v/>
      </c>
    </row>
    <row r="474" customFormat="false" ht="15" hidden="false" customHeight="false" outlineLevel="0" collapsed="false">
      <c r="A474" s="25" t="s">
        <v>699</v>
      </c>
      <c r="B474" s="25" t="s">
        <v>67</v>
      </c>
      <c r="C474" s="25" t="s">
        <v>68</v>
      </c>
      <c r="D474" s="25" t="s">
        <v>70</v>
      </c>
      <c r="E474" s="25" t="s">
        <v>188</v>
      </c>
      <c r="F474" s="25" t="s">
        <v>185</v>
      </c>
      <c r="G474" s="26" t="n">
        <v>1008.06</v>
      </c>
      <c r="H474" s="27" t="n">
        <v>1238</v>
      </c>
      <c r="I474" s="25" t="s">
        <v>147</v>
      </c>
      <c r="K474" s="25" t="n">
        <v>1983</v>
      </c>
      <c r="L474" s="25" t="s">
        <v>160</v>
      </c>
      <c r="M474" s="25" t="s">
        <v>149</v>
      </c>
      <c r="N474" s="28" t="n">
        <v>3393</v>
      </c>
      <c r="O474" s="25" t="s">
        <v>54</v>
      </c>
      <c r="P474" s="29" t="n">
        <v>42807</v>
      </c>
      <c r="Q474" s="29" t="n">
        <v>42825</v>
      </c>
      <c r="R474" s="28" t="n">
        <v>3611</v>
      </c>
      <c r="S474" s="28" t="n">
        <f aca="false">IF(O474="Won",R474,IF(O474="Lost",0,N474))</f>
        <v>3611</v>
      </c>
      <c r="T474" s="30" t="n">
        <f aca="false">IF(AND(P474&lt;&gt;"",Q474&lt;&gt;""),Q474-P474,"")</f>
        <v>18</v>
      </c>
      <c r="U474" s="30" t="str">
        <f aca="false">IF(AND(O474="Engaging",P474&lt;&gt;""),'Leia-me'!$B$5-P474,"")</f>
        <v/>
      </c>
      <c r="V474" s="25" t="str">
        <f aca="false">IF(O474&lt;&gt;"Engaging","",IF(U474&lt;='Leia-me'!$B$6,"Saudável",IF(U474&lt;='Leia-me'!$B$7,"Esfriando",IF(U474&lt;='Leia-me'!$B$8,"Última chance","Zumbi"))))</f>
        <v/>
      </c>
      <c r="W474" s="25" t="n">
        <f aca="false">IF(O474="Won",1,IF(O474="Lost",0,""))</f>
        <v>1</v>
      </c>
      <c r="Y474" s="25" t="str">
        <f aca="false">IF(E474="","Sim","")</f>
        <v/>
      </c>
    </row>
    <row r="475" customFormat="false" ht="15" hidden="false" customHeight="false" outlineLevel="0" collapsed="false">
      <c r="A475" s="25" t="s">
        <v>700</v>
      </c>
      <c r="B475" s="25" t="s">
        <v>67</v>
      </c>
      <c r="C475" s="25" t="s">
        <v>68</v>
      </c>
      <c r="D475" s="25" t="s">
        <v>70</v>
      </c>
      <c r="E475" s="25" t="s">
        <v>207</v>
      </c>
      <c r="F475" s="25" t="s">
        <v>168</v>
      </c>
      <c r="G475" s="26" t="n">
        <v>375.43</v>
      </c>
      <c r="H475" s="27" t="n">
        <v>1190</v>
      </c>
      <c r="I475" s="25" t="s">
        <v>147</v>
      </c>
      <c r="K475" s="25" t="n">
        <v>1985</v>
      </c>
      <c r="L475" s="25" t="s">
        <v>186</v>
      </c>
      <c r="M475" s="25" t="s">
        <v>171</v>
      </c>
      <c r="N475" s="28" t="n">
        <v>550</v>
      </c>
      <c r="O475" s="25" t="s">
        <v>54</v>
      </c>
      <c r="P475" s="29" t="n">
        <v>42812</v>
      </c>
      <c r="Q475" s="29" t="n">
        <v>42864</v>
      </c>
      <c r="R475" s="28" t="n">
        <v>538</v>
      </c>
      <c r="S475" s="28" t="n">
        <f aca="false">IF(O475="Won",R475,IF(O475="Lost",0,N475))</f>
        <v>538</v>
      </c>
      <c r="T475" s="30" t="n">
        <f aca="false">IF(AND(P475&lt;&gt;"",Q475&lt;&gt;""),Q475-P475,"")</f>
        <v>52</v>
      </c>
      <c r="U475" s="30" t="str">
        <f aca="false">IF(AND(O475="Engaging",P475&lt;&gt;""),'Leia-me'!$B$5-P475,"")</f>
        <v/>
      </c>
      <c r="V475" s="25" t="str">
        <f aca="false">IF(O475&lt;&gt;"Engaging","",IF(U475&lt;='Leia-me'!$B$6,"Saudável",IF(U475&lt;='Leia-me'!$B$7,"Esfriando",IF(U475&lt;='Leia-me'!$B$8,"Última chance","Zumbi"))))</f>
        <v/>
      </c>
      <c r="W475" s="25" t="n">
        <f aca="false">IF(O475="Won",1,IF(O475="Lost",0,""))</f>
        <v>1</v>
      </c>
      <c r="Y475" s="25" t="str">
        <f aca="false">IF(E475="","Sim","")</f>
        <v/>
      </c>
    </row>
    <row r="476" customFormat="false" ht="15" hidden="false" customHeight="false" outlineLevel="0" collapsed="false">
      <c r="A476" s="25" t="s">
        <v>701</v>
      </c>
      <c r="B476" s="25" t="s">
        <v>67</v>
      </c>
      <c r="C476" s="25" t="s">
        <v>68</v>
      </c>
      <c r="D476" s="25" t="s">
        <v>70</v>
      </c>
      <c r="E476" s="25" t="s">
        <v>188</v>
      </c>
      <c r="F476" s="25" t="s">
        <v>185</v>
      </c>
      <c r="G476" s="26" t="n">
        <v>1008.06</v>
      </c>
      <c r="H476" s="27" t="n">
        <v>1238</v>
      </c>
      <c r="I476" s="25" t="s">
        <v>147</v>
      </c>
      <c r="K476" s="25" t="n">
        <v>1983</v>
      </c>
      <c r="L476" s="25" t="s">
        <v>148</v>
      </c>
      <c r="M476" s="25" t="s">
        <v>149</v>
      </c>
      <c r="N476" s="28" t="n">
        <v>55</v>
      </c>
      <c r="O476" s="25" t="s">
        <v>54</v>
      </c>
      <c r="P476" s="29" t="n">
        <v>42812</v>
      </c>
      <c r="Q476" s="29" t="n">
        <v>42821</v>
      </c>
      <c r="R476" s="28" t="n">
        <v>53</v>
      </c>
      <c r="S476" s="28" t="n">
        <f aca="false">IF(O476="Won",R476,IF(O476="Lost",0,N476))</f>
        <v>53</v>
      </c>
      <c r="T476" s="30" t="n">
        <f aca="false">IF(AND(P476&lt;&gt;"",Q476&lt;&gt;""),Q476-P476,"")</f>
        <v>9</v>
      </c>
      <c r="U476" s="30" t="str">
        <f aca="false">IF(AND(O476="Engaging",P476&lt;&gt;""),'Leia-me'!$B$5-P476,"")</f>
        <v/>
      </c>
      <c r="V476" s="25" t="str">
        <f aca="false">IF(O476&lt;&gt;"Engaging","",IF(U476&lt;='Leia-me'!$B$6,"Saudável",IF(U476&lt;='Leia-me'!$B$7,"Esfriando",IF(U476&lt;='Leia-me'!$B$8,"Última chance","Zumbi"))))</f>
        <v/>
      </c>
      <c r="W476" s="25" t="n">
        <f aca="false">IF(O476="Won",1,IF(O476="Lost",0,""))</f>
        <v>1</v>
      </c>
      <c r="Y476" s="25" t="str">
        <f aca="false">IF(E476="","Sim","")</f>
        <v/>
      </c>
    </row>
    <row r="477" customFormat="false" ht="15" hidden="false" customHeight="false" outlineLevel="0" collapsed="false">
      <c r="A477" s="25" t="s">
        <v>702</v>
      </c>
      <c r="B477" s="25" t="s">
        <v>67</v>
      </c>
      <c r="C477" s="25" t="s">
        <v>68</v>
      </c>
      <c r="D477" s="25" t="s">
        <v>70</v>
      </c>
      <c r="E477" s="25" t="s">
        <v>176</v>
      </c>
      <c r="F477" s="25" t="s">
        <v>177</v>
      </c>
      <c r="G477" s="26" t="n">
        <v>1698.2</v>
      </c>
      <c r="H477" s="27" t="n">
        <v>3798</v>
      </c>
      <c r="I477" s="25" t="s">
        <v>147</v>
      </c>
      <c r="K477" s="25" t="n">
        <v>1987</v>
      </c>
      <c r="L477" s="25" t="s">
        <v>170</v>
      </c>
      <c r="M477" s="25" t="s">
        <v>171</v>
      </c>
      <c r="N477" s="28" t="n">
        <v>1096</v>
      </c>
      <c r="O477" s="25" t="s">
        <v>54</v>
      </c>
      <c r="P477" s="29" t="n">
        <v>42815</v>
      </c>
      <c r="Q477" s="29" t="n">
        <v>42824</v>
      </c>
      <c r="R477" s="28" t="n">
        <v>966</v>
      </c>
      <c r="S477" s="28" t="n">
        <f aca="false">IF(O477="Won",R477,IF(O477="Lost",0,N477))</f>
        <v>966</v>
      </c>
      <c r="T477" s="30" t="n">
        <f aca="false">IF(AND(P477&lt;&gt;"",Q477&lt;&gt;""),Q477-P477,"")</f>
        <v>9</v>
      </c>
      <c r="U477" s="30" t="str">
        <f aca="false">IF(AND(O477="Engaging",P477&lt;&gt;""),'Leia-me'!$B$5-P477,"")</f>
        <v/>
      </c>
      <c r="V477" s="25" t="str">
        <f aca="false">IF(O477&lt;&gt;"Engaging","",IF(U477&lt;='Leia-me'!$B$6,"Saudável",IF(U477&lt;='Leia-me'!$B$7,"Esfriando",IF(U477&lt;='Leia-me'!$B$8,"Última chance","Zumbi"))))</f>
        <v/>
      </c>
      <c r="W477" s="25" t="n">
        <f aca="false">IF(O477="Won",1,IF(O477="Lost",0,""))</f>
        <v>1</v>
      </c>
      <c r="Y477" s="25" t="str">
        <f aca="false">IF(E477="","Sim","")</f>
        <v/>
      </c>
    </row>
    <row r="478" customFormat="false" ht="15" hidden="false" customHeight="false" outlineLevel="0" collapsed="false">
      <c r="A478" s="25" t="s">
        <v>703</v>
      </c>
      <c r="B478" s="25" t="s">
        <v>67</v>
      </c>
      <c r="C478" s="25" t="s">
        <v>68</v>
      </c>
      <c r="D478" s="25" t="s">
        <v>70</v>
      </c>
      <c r="E478" s="25" t="s">
        <v>151</v>
      </c>
      <c r="F478" s="25" t="s">
        <v>146</v>
      </c>
      <c r="G478" s="26" t="n">
        <v>587.34</v>
      </c>
      <c r="H478" s="27" t="n">
        <v>1356</v>
      </c>
      <c r="I478" s="25" t="s">
        <v>152</v>
      </c>
      <c r="K478" s="25" t="n">
        <v>2012</v>
      </c>
      <c r="L478" s="25" t="s">
        <v>148</v>
      </c>
      <c r="M478" s="25" t="s">
        <v>149</v>
      </c>
      <c r="N478" s="28" t="n">
        <v>55</v>
      </c>
      <c r="O478" s="25" t="s">
        <v>54</v>
      </c>
      <c r="P478" s="29" t="n">
        <v>42818</v>
      </c>
      <c r="Q478" s="29" t="n">
        <v>42825</v>
      </c>
      <c r="R478" s="28" t="n">
        <v>54</v>
      </c>
      <c r="S478" s="28" t="n">
        <f aca="false">IF(O478="Won",R478,IF(O478="Lost",0,N478))</f>
        <v>54</v>
      </c>
      <c r="T478" s="30" t="n">
        <f aca="false">IF(AND(P478&lt;&gt;"",Q478&lt;&gt;""),Q478-P478,"")</f>
        <v>7</v>
      </c>
      <c r="U478" s="30" t="str">
        <f aca="false">IF(AND(O478="Engaging",P478&lt;&gt;""),'Leia-me'!$B$5-P478,"")</f>
        <v/>
      </c>
      <c r="V478" s="25" t="str">
        <f aca="false">IF(O478&lt;&gt;"Engaging","",IF(U478&lt;='Leia-me'!$B$6,"Saudável",IF(U478&lt;='Leia-me'!$B$7,"Esfriando",IF(U478&lt;='Leia-me'!$B$8,"Última chance","Zumbi"))))</f>
        <v/>
      </c>
      <c r="W478" s="25" t="n">
        <f aca="false">IF(O478="Won",1,IF(O478="Lost",0,""))</f>
        <v>1</v>
      </c>
      <c r="Y478" s="25" t="str">
        <f aca="false">IF(E478="","Sim","")</f>
        <v/>
      </c>
    </row>
    <row r="479" customFormat="false" ht="15" hidden="false" customHeight="false" outlineLevel="0" collapsed="false">
      <c r="A479" s="25" t="s">
        <v>704</v>
      </c>
      <c r="B479" s="25" t="s">
        <v>67</v>
      </c>
      <c r="C479" s="25" t="s">
        <v>68</v>
      </c>
      <c r="D479" s="25" t="s">
        <v>70</v>
      </c>
      <c r="E479" s="25" t="s">
        <v>257</v>
      </c>
      <c r="F479" s="25" t="s">
        <v>146</v>
      </c>
      <c r="G479" s="26" t="n">
        <v>441.08</v>
      </c>
      <c r="H479" s="27" t="n">
        <v>1210</v>
      </c>
      <c r="I479" s="25" t="s">
        <v>147</v>
      </c>
      <c r="K479" s="25" t="n">
        <v>1984</v>
      </c>
      <c r="L479" s="25" t="s">
        <v>160</v>
      </c>
      <c r="M479" s="25" t="s">
        <v>149</v>
      </c>
      <c r="N479" s="28" t="n">
        <v>3393</v>
      </c>
      <c r="O479" s="25" t="s">
        <v>54</v>
      </c>
      <c r="P479" s="29" t="n">
        <v>42821</v>
      </c>
      <c r="Q479" s="29" t="n">
        <v>42884</v>
      </c>
      <c r="R479" s="28" t="n">
        <v>3267</v>
      </c>
      <c r="S479" s="28" t="n">
        <f aca="false">IF(O479="Won",R479,IF(O479="Lost",0,N479))</f>
        <v>3267</v>
      </c>
      <c r="T479" s="30" t="n">
        <f aca="false">IF(AND(P479&lt;&gt;"",Q479&lt;&gt;""),Q479-P479,"")</f>
        <v>63</v>
      </c>
      <c r="U479" s="30" t="str">
        <f aca="false">IF(AND(O479="Engaging",P479&lt;&gt;""),'Leia-me'!$B$5-P479,"")</f>
        <v/>
      </c>
      <c r="V479" s="25" t="str">
        <f aca="false">IF(O479&lt;&gt;"Engaging","",IF(U479&lt;='Leia-me'!$B$6,"Saudável",IF(U479&lt;='Leia-me'!$B$7,"Esfriando",IF(U479&lt;='Leia-me'!$B$8,"Última chance","Zumbi"))))</f>
        <v/>
      </c>
      <c r="W479" s="25" t="n">
        <f aca="false">IF(O479="Won",1,IF(O479="Lost",0,""))</f>
        <v>1</v>
      </c>
      <c r="Y479" s="25" t="str">
        <f aca="false">IF(E479="","Sim","")</f>
        <v/>
      </c>
    </row>
    <row r="480" customFormat="false" ht="15" hidden="false" customHeight="false" outlineLevel="0" collapsed="false">
      <c r="A480" s="25" t="s">
        <v>705</v>
      </c>
      <c r="B480" s="25" t="s">
        <v>67</v>
      </c>
      <c r="C480" s="25" t="s">
        <v>68</v>
      </c>
      <c r="D480" s="25" t="s">
        <v>70</v>
      </c>
      <c r="E480" s="25" t="s">
        <v>195</v>
      </c>
      <c r="F480" s="25" t="s">
        <v>185</v>
      </c>
      <c r="G480" s="26" t="n">
        <v>8170.38</v>
      </c>
      <c r="H480" s="27" t="n">
        <v>16499</v>
      </c>
      <c r="I480" s="25" t="s">
        <v>196</v>
      </c>
      <c r="K480" s="25" t="n">
        <v>1997</v>
      </c>
      <c r="L480" s="25" t="s">
        <v>186</v>
      </c>
      <c r="M480" s="25" t="s">
        <v>171</v>
      </c>
      <c r="N480" s="28" t="n">
        <v>550</v>
      </c>
      <c r="O480" s="25" t="s">
        <v>55</v>
      </c>
      <c r="P480" s="29" t="n">
        <v>42822</v>
      </c>
      <c r="Q480" s="29" t="n">
        <v>42831</v>
      </c>
      <c r="R480" s="28" t="n">
        <v>0</v>
      </c>
      <c r="S480" s="28" t="n">
        <f aca="false">IF(O480="Won",R480,IF(O480="Lost",0,N480))</f>
        <v>0</v>
      </c>
      <c r="T480" s="30" t="n">
        <f aca="false">IF(AND(P480&lt;&gt;"",Q480&lt;&gt;""),Q480-P480,"")</f>
        <v>9</v>
      </c>
      <c r="U480" s="30" t="str">
        <f aca="false">IF(AND(O480="Engaging",P480&lt;&gt;""),'Leia-me'!$B$5-P480,"")</f>
        <v/>
      </c>
      <c r="V480" s="25" t="str">
        <f aca="false">IF(O480&lt;&gt;"Engaging","",IF(U480&lt;='Leia-me'!$B$6,"Saudável",IF(U480&lt;='Leia-me'!$B$7,"Esfriando",IF(U480&lt;='Leia-me'!$B$8,"Última chance","Zumbi"))))</f>
        <v/>
      </c>
      <c r="W480" s="25" t="n">
        <f aca="false">IF(O480="Won",1,IF(O480="Lost",0,""))</f>
        <v>0</v>
      </c>
      <c r="Y480" s="25" t="str">
        <f aca="false">IF(E480="","Sim","")</f>
        <v/>
      </c>
    </row>
    <row r="481" customFormat="false" ht="15" hidden="false" customHeight="false" outlineLevel="0" collapsed="false">
      <c r="A481" s="25" t="s">
        <v>706</v>
      </c>
      <c r="B481" s="25" t="s">
        <v>67</v>
      </c>
      <c r="C481" s="25" t="s">
        <v>68</v>
      </c>
      <c r="D481" s="25" t="s">
        <v>70</v>
      </c>
      <c r="E481" s="25" t="s">
        <v>191</v>
      </c>
      <c r="F481" s="25" t="s">
        <v>192</v>
      </c>
      <c r="G481" s="26" t="n">
        <v>2714.9</v>
      </c>
      <c r="H481" s="27" t="n">
        <v>2641</v>
      </c>
      <c r="I481" s="25" t="s">
        <v>147</v>
      </c>
      <c r="J481" s="25" t="s">
        <v>193</v>
      </c>
      <c r="K481" s="25" t="n">
        <v>1998</v>
      </c>
      <c r="L481" s="25" t="s">
        <v>170</v>
      </c>
      <c r="M481" s="25" t="s">
        <v>171</v>
      </c>
      <c r="N481" s="28" t="n">
        <v>1096</v>
      </c>
      <c r="O481" s="25" t="s">
        <v>54</v>
      </c>
      <c r="P481" s="29" t="n">
        <v>42822</v>
      </c>
      <c r="Q481" s="29" t="n">
        <v>42833</v>
      </c>
      <c r="R481" s="28" t="n">
        <v>1056</v>
      </c>
      <c r="S481" s="28" t="n">
        <f aca="false">IF(O481="Won",R481,IF(O481="Lost",0,N481))</f>
        <v>1056</v>
      </c>
      <c r="T481" s="30" t="n">
        <f aca="false">IF(AND(P481&lt;&gt;"",Q481&lt;&gt;""),Q481-P481,"")</f>
        <v>11</v>
      </c>
      <c r="U481" s="30" t="str">
        <f aca="false">IF(AND(O481="Engaging",P481&lt;&gt;""),'Leia-me'!$B$5-P481,"")</f>
        <v/>
      </c>
      <c r="V481" s="25" t="str">
        <f aca="false">IF(O481&lt;&gt;"Engaging","",IF(U481&lt;='Leia-me'!$B$6,"Saudável",IF(U481&lt;='Leia-me'!$B$7,"Esfriando",IF(U481&lt;='Leia-me'!$B$8,"Última chance","Zumbi"))))</f>
        <v/>
      </c>
      <c r="W481" s="25" t="n">
        <f aca="false">IF(O481="Won",1,IF(O481="Lost",0,""))</f>
        <v>1</v>
      </c>
      <c r="Y481" s="25" t="str">
        <f aca="false">IF(E481="","Sim","")</f>
        <v/>
      </c>
    </row>
    <row r="482" customFormat="false" ht="15" hidden="false" customHeight="false" outlineLevel="0" collapsed="false">
      <c r="A482" s="25" t="s">
        <v>707</v>
      </c>
      <c r="B482" s="25" t="s">
        <v>67</v>
      </c>
      <c r="C482" s="25" t="s">
        <v>68</v>
      </c>
      <c r="D482" s="25" t="s">
        <v>70</v>
      </c>
      <c r="E482" s="25" t="s">
        <v>169</v>
      </c>
      <c r="F482" s="25" t="s">
        <v>168</v>
      </c>
      <c r="G482" s="26" t="n">
        <v>2403.58</v>
      </c>
      <c r="H482" s="27" t="n">
        <v>8801</v>
      </c>
      <c r="I482" s="25" t="s">
        <v>147</v>
      </c>
      <c r="K482" s="25" t="n">
        <v>1986</v>
      </c>
      <c r="L482" s="25" t="s">
        <v>160</v>
      </c>
      <c r="M482" s="25" t="s">
        <v>149</v>
      </c>
      <c r="N482" s="28" t="n">
        <v>3393</v>
      </c>
      <c r="O482" s="25" t="s">
        <v>54</v>
      </c>
      <c r="P482" s="29" t="n">
        <v>42823</v>
      </c>
      <c r="Q482" s="29" t="n">
        <v>42889</v>
      </c>
      <c r="R482" s="28" t="n">
        <v>3670</v>
      </c>
      <c r="S482" s="28" t="n">
        <f aca="false">IF(O482="Won",R482,IF(O482="Lost",0,N482))</f>
        <v>3670</v>
      </c>
      <c r="T482" s="30" t="n">
        <f aca="false">IF(AND(P482&lt;&gt;"",Q482&lt;&gt;""),Q482-P482,"")</f>
        <v>66</v>
      </c>
      <c r="U482" s="30" t="str">
        <f aca="false">IF(AND(O482="Engaging",P482&lt;&gt;""),'Leia-me'!$B$5-P482,"")</f>
        <v/>
      </c>
      <c r="V482" s="25" t="str">
        <f aca="false">IF(O482&lt;&gt;"Engaging","",IF(U482&lt;='Leia-me'!$B$6,"Saudável",IF(U482&lt;='Leia-me'!$B$7,"Esfriando",IF(U482&lt;='Leia-me'!$B$8,"Última chance","Zumbi"))))</f>
        <v/>
      </c>
      <c r="W482" s="25" t="n">
        <f aca="false">IF(O482="Won",1,IF(O482="Lost",0,""))</f>
        <v>1</v>
      </c>
      <c r="Y482" s="25" t="str">
        <f aca="false">IF(E482="","Sim","")</f>
        <v/>
      </c>
    </row>
    <row r="483" customFormat="false" ht="15" hidden="false" customHeight="false" outlineLevel="0" collapsed="false">
      <c r="A483" s="25" t="s">
        <v>708</v>
      </c>
      <c r="B483" s="25" t="s">
        <v>67</v>
      </c>
      <c r="C483" s="25" t="s">
        <v>68</v>
      </c>
      <c r="D483" s="25" t="s">
        <v>70</v>
      </c>
      <c r="E483" s="25" t="s">
        <v>151</v>
      </c>
      <c r="F483" s="25" t="s">
        <v>146</v>
      </c>
      <c r="G483" s="26" t="n">
        <v>587.34</v>
      </c>
      <c r="H483" s="27" t="n">
        <v>1356</v>
      </c>
      <c r="I483" s="25" t="s">
        <v>152</v>
      </c>
      <c r="K483" s="25" t="n">
        <v>2012</v>
      </c>
      <c r="L483" s="25" t="s">
        <v>186</v>
      </c>
      <c r="M483" s="25" t="s">
        <v>171</v>
      </c>
      <c r="N483" s="28" t="n">
        <v>550</v>
      </c>
      <c r="O483" s="25" t="s">
        <v>55</v>
      </c>
      <c r="P483" s="29" t="n">
        <v>42824</v>
      </c>
      <c r="Q483" s="29" t="n">
        <v>42836</v>
      </c>
      <c r="R483" s="28" t="n">
        <v>0</v>
      </c>
      <c r="S483" s="28" t="n">
        <f aca="false">IF(O483="Won",R483,IF(O483="Lost",0,N483))</f>
        <v>0</v>
      </c>
      <c r="T483" s="30" t="n">
        <f aca="false">IF(AND(P483&lt;&gt;"",Q483&lt;&gt;""),Q483-P483,"")</f>
        <v>12</v>
      </c>
      <c r="U483" s="30" t="str">
        <f aca="false">IF(AND(O483="Engaging",P483&lt;&gt;""),'Leia-me'!$B$5-P483,"")</f>
        <v/>
      </c>
      <c r="V483" s="25" t="str">
        <f aca="false">IF(O483&lt;&gt;"Engaging","",IF(U483&lt;='Leia-me'!$B$6,"Saudável",IF(U483&lt;='Leia-me'!$B$7,"Esfriando",IF(U483&lt;='Leia-me'!$B$8,"Última chance","Zumbi"))))</f>
        <v/>
      </c>
      <c r="W483" s="25" t="n">
        <f aca="false">IF(O483="Won",1,IF(O483="Lost",0,""))</f>
        <v>0</v>
      </c>
      <c r="Y483" s="25" t="str">
        <f aca="false">IF(E483="","Sim","")</f>
        <v/>
      </c>
    </row>
    <row r="484" customFormat="false" ht="15" hidden="false" customHeight="false" outlineLevel="0" collapsed="false">
      <c r="A484" s="25" t="s">
        <v>709</v>
      </c>
      <c r="B484" s="25" t="s">
        <v>67</v>
      </c>
      <c r="C484" s="25" t="s">
        <v>68</v>
      </c>
      <c r="D484" s="25" t="s">
        <v>70</v>
      </c>
      <c r="E484" s="25" t="s">
        <v>167</v>
      </c>
      <c r="F484" s="25" t="s">
        <v>168</v>
      </c>
      <c r="G484" s="26" t="n">
        <v>2173.98</v>
      </c>
      <c r="H484" s="27" t="n">
        <v>2928</v>
      </c>
      <c r="I484" s="25" t="s">
        <v>147</v>
      </c>
      <c r="J484" s="25" t="s">
        <v>169</v>
      </c>
      <c r="K484" s="25" t="n">
        <v>1995</v>
      </c>
      <c r="L484" s="25" t="s">
        <v>148</v>
      </c>
      <c r="M484" s="25" t="s">
        <v>149</v>
      </c>
      <c r="N484" s="28" t="n">
        <v>55</v>
      </c>
      <c r="O484" s="25" t="s">
        <v>55</v>
      </c>
      <c r="P484" s="29" t="n">
        <v>42824</v>
      </c>
      <c r="Q484" s="29" t="n">
        <v>42834</v>
      </c>
      <c r="R484" s="28" t="n">
        <v>0</v>
      </c>
      <c r="S484" s="28" t="n">
        <f aca="false">IF(O484="Won",R484,IF(O484="Lost",0,N484))</f>
        <v>0</v>
      </c>
      <c r="T484" s="30" t="n">
        <f aca="false">IF(AND(P484&lt;&gt;"",Q484&lt;&gt;""),Q484-P484,"")</f>
        <v>10</v>
      </c>
      <c r="U484" s="30" t="str">
        <f aca="false">IF(AND(O484="Engaging",P484&lt;&gt;""),'Leia-me'!$B$5-P484,"")</f>
        <v/>
      </c>
      <c r="V484" s="25" t="str">
        <f aca="false">IF(O484&lt;&gt;"Engaging","",IF(U484&lt;='Leia-me'!$B$6,"Saudável",IF(U484&lt;='Leia-me'!$B$7,"Esfriando",IF(U484&lt;='Leia-me'!$B$8,"Última chance","Zumbi"))))</f>
        <v/>
      </c>
      <c r="W484" s="25" t="n">
        <f aca="false">IF(O484="Won",1,IF(O484="Lost",0,""))</f>
        <v>0</v>
      </c>
      <c r="Y484" s="25" t="str">
        <f aca="false">IF(E484="","Sim","")</f>
        <v/>
      </c>
    </row>
    <row r="485" customFormat="false" ht="15" hidden="false" customHeight="false" outlineLevel="0" collapsed="false">
      <c r="A485" s="25" t="s">
        <v>710</v>
      </c>
      <c r="B485" s="25" t="s">
        <v>67</v>
      </c>
      <c r="C485" s="25" t="s">
        <v>68</v>
      </c>
      <c r="D485" s="25" t="s">
        <v>70</v>
      </c>
      <c r="E485" s="25" t="s">
        <v>237</v>
      </c>
      <c r="F485" s="25" t="s">
        <v>192</v>
      </c>
      <c r="G485" s="26" t="n">
        <v>4618</v>
      </c>
      <c r="H485" s="27" t="n">
        <v>10083</v>
      </c>
      <c r="I485" s="25" t="s">
        <v>147</v>
      </c>
      <c r="K485" s="25" t="n">
        <v>1982</v>
      </c>
      <c r="L485" s="25" t="s">
        <v>186</v>
      </c>
      <c r="M485" s="25" t="s">
        <v>171</v>
      </c>
      <c r="N485" s="28" t="n">
        <v>550</v>
      </c>
      <c r="O485" s="25" t="s">
        <v>54</v>
      </c>
      <c r="P485" s="29" t="n">
        <v>42824</v>
      </c>
      <c r="Q485" s="29" t="n">
        <v>42874</v>
      </c>
      <c r="R485" s="28" t="n">
        <v>541</v>
      </c>
      <c r="S485" s="28" t="n">
        <f aca="false">IF(O485="Won",R485,IF(O485="Lost",0,N485))</f>
        <v>541</v>
      </c>
      <c r="T485" s="30" t="n">
        <f aca="false">IF(AND(P485&lt;&gt;"",Q485&lt;&gt;""),Q485-P485,"")</f>
        <v>50</v>
      </c>
      <c r="U485" s="30" t="str">
        <f aca="false">IF(AND(O485="Engaging",P485&lt;&gt;""),'Leia-me'!$B$5-P485,"")</f>
        <v/>
      </c>
      <c r="V485" s="25" t="str">
        <f aca="false">IF(O485&lt;&gt;"Engaging","",IF(U485&lt;='Leia-me'!$B$6,"Saudável",IF(U485&lt;='Leia-me'!$B$7,"Esfriando",IF(U485&lt;='Leia-me'!$B$8,"Última chance","Zumbi"))))</f>
        <v/>
      </c>
      <c r="W485" s="25" t="n">
        <f aca="false">IF(O485="Won",1,IF(O485="Lost",0,""))</f>
        <v>1</v>
      </c>
      <c r="Y485" s="25" t="str">
        <f aca="false">IF(E485="","Sim","")</f>
        <v/>
      </c>
    </row>
    <row r="486" customFormat="false" ht="15" hidden="false" customHeight="false" outlineLevel="0" collapsed="false">
      <c r="A486" s="25" t="s">
        <v>711</v>
      </c>
      <c r="B486" s="25" t="s">
        <v>67</v>
      </c>
      <c r="C486" s="25" t="s">
        <v>68</v>
      </c>
      <c r="D486" s="25" t="s">
        <v>70</v>
      </c>
      <c r="E486" s="25" t="s">
        <v>164</v>
      </c>
      <c r="F486" s="25" t="s">
        <v>165</v>
      </c>
      <c r="G486" s="26" t="n">
        <v>217.87</v>
      </c>
      <c r="H486" s="27" t="n">
        <v>551</v>
      </c>
      <c r="I486" s="25" t="s">
        <v>147</v>
      </c>
      <c r="K486" s="25" t="n">
        <v>1998</v>
      </c>
      <c r="L486" s="25" t="s">
        <v>160</v>
      </c>
      <c r="M486" s="25" t="s">
        <v>149</v>
      </c>
      <c r="N486" s="28" t="n">
        <v>3393</v>
      </c>
      <c r="O486" s="25" t="s">
        <v>54</v>
      </c>
      <c r="P486" s="29" t="n">
        <v>42827</v>
      </c>
      <c r="Q486" s="29" t="n">
        <v>42835</v>
      </c>
      <c r="R486" s="28" t="n">
        <v>3343</v>
      </c>
      <c r="S486" s="28" t="n">
        <f aca="false">IF(O486="Won",R486,IF(O486="Lost",0,N486))</f>
        <v>3343</v>
      </c>
      <c r="T486" s="30" t="n">
        <f aca="false">IF(AND(P486&lt;&gt;"",Q486&lt;&gt;""),Q486-P486,"")</f>
        <v>8</v>
      </c>
      <c r="U486" s="30" t="str">
        <f aca="false">IF(AND(O486="Engaging",P486&lt;&gt;""),'Leia-me'!$B$5-P486,"")</f>
        <v/>
      </c>
      <c r="V486" s="25" t="str">
        <f aca="false">IF(O486&lt;&gt;"Engaging","",IF(U486&lt;='Leia-me'!$B$6,"Saudável",IF(U486&lt;='Leia-me'!$B$7,"Esfriando",IF(U486&lt;='Leia-me'!$B$8,"Última chance","Zumbi"))))</f>
        <v/>
      </c>
      <c r="W486" s="25" t="n">
        <f aca="false">IF(O486="Won",1,IF(O486="Lost",0,""))</f>
        <v>1</v>
      </c>
      <c r="Y486" s="25" t="str">
        <f aca="false">IF(E486="","Sim","")</f>
        <v/>
      </c>
    </row>
    <row r="487" customFormat="false" ht="15" hidden="false" customHeight="false" outlineLevel="0" collapsed="false">
      <c r="A487" s="25" t="s">
        <v>712</v>
      </c>
      <c r="B487" s="25" t="s">
        <v>67</v>
      </c>
      <c r="C487" s="25" t="s">
        <v>68</v>
      </c>
      <c r="D487" s="25" t="s">
        <v>70</v>
      </c>
      <c r="E487" s="25" t="s">
        <v>162</v>
      </c>
      <c r="F487" s="25" t="s">
        <v>155</v>
      </c>
      <c r="G487" s="26" t="n">
        <v>5266.09</v>
      </c>
      <c r="H487" s="27" t="n">
        <v>8595</v>
      </c>
      <c r="I487" s="25" t="s">
        <v>147</v>
      </c>
      <c r="J487" s="25" t="s">
        <v>156</v>
      </c>
      <c r="K487" s="25" t="n">
        <v>1988</v>
      </c>
      <c r="L487" s="25" t="s">
        <v>178</v>
      </c>
      <c r="M487" s="25" t="s">
        <v>171</v>
      </c>
      <c r="N487" s="28" t="n">
        <v>5482</v>
      </c>
      <c r="O487" s="25" t="s">
        <v>55</v>
      </c>
      <c r="P487" s="29" t="n">
        <v>42830</v>
      </c>
      <c r="Q487" s="29" t="n">
        <v>42835</v>
      </c>
      <c r="R487" s="28" t="n">
        <v>0</v>
      </c>
      <c r="S487" s="28" t="n">
        <f aca="false">IF(O487="Won",R487,IF(O487="Lost",0,N487))</f>
        <v>0</v>
      </c>
      <c r="T487" s="30" t="n">
        <f aca="false">IF(AND(P487&lt;&gt;"",Q487&lt;&gt;""),Q487-P487,"")</f>
        <v>5</v>
      </c>
      <c r="U487" s="30" t="str">
        <f aca="false">IF(AND(O487="Engaging",P487&lt;&gt;""),'Leia-me'!$B$5-P487,"")</f>
        <v/>
      </c>
      <c r="V487" s="25" t="str">
        <f aca="false">IF(O487&lt;&gt;"Engaging","",IF(U487&lt;='Leia-me'!$B$6,"Saudável",IF(U487&lt;='Leia-me'!$B$7,"Esfriando",IF(U487&lt;='Leia-me'!$B$8,"Última chance","Zumbi"))))</f>
        <v/>
      </c>
      <c r="W487" s="25" t="n">
        <f aca="false">IF(O487="Won",1,IF(O487="Lost",0,""))</f>
        <v>0</v>
      </c>
      <c r="Y487" s="25" t="str">
        <f aca="false">IF(E487="","Sim","")</f>
        <v/>
      </c>
    </row>
    <row r="488" customFormat="false" ht="15" hidden="false" customHeight="false" outlineLevel="0" collapsed="false">
      <c r="A488" s="25" t="s">
        <v>713</v>
      </c>
      <c r="B488" s="25" t="s">
        <v>67</v>
      </c>
      <c r="C488" s="25" t="s">
        <v>68</v>
      </c>
      <c r="D488" s="25" t="s">
        <v>70</v>
      </c>
      <c r="E488" s="25" t="s">
        <v>198</v>
      </c>
      <c r="F488" s="25" t="s">
        <v>177</v>
      </c>
      <c r="G488" s="26" t="n">
        <v>2819.5</v>
      </c>
      <c r="H488" s="27" t="n">
        <v>7227</v>
      </c>
      <c r="I488" s="25" t="s">
        <v>147</v>
      </c>
      <c r="J488" s="25" t="s">
        <v>199</v>
      </c>
      <c r="K488" s="25" t="n">
        <v>1991</v>
      </c>
      <c r="L488" s="25" t="s">
        <v>186</v>
      </c>
      <c r="M488" s="25" t="s">
        <v>171</v>
      </c>
      <c r="N488" s="28" t="n">
        <v>550</v>
      </c>
      <c r="O488" s="25" t="s">
        <v>55</v>
      </c>
      <c r="P488" s="29" t="n">
        <v>42834</v>
      </c>
      <c r="Q488" s="29" t="n">
        <v>42835</v>
      </c>
      <c r="R488" s="28" t="n">
        <v>0</v>
      </c>
      <c r="S488" s="28" t="n">
        <f aca="false">IF(O488="Won",R488,IF(O488="Lost",0,N488))</f>
        <v>0</v>
      </c>
      <c r="T488" s="30" t="n">
        <f aca="false">IF(AND(P488&lt;&gt;"",Q488&lt;&gt;""),Q488-P488,"")</f>
        <v>1</v>
      </c>
      <c r="U488" s="30" t="str">
        <f aca="false">IF(AND(O488="Engaging",P488&lt;&gt;""),'Leia-me'!$B$5-P488,"")</f>
        <v/>
      </c>
      <c r="V488" s="25" t="str">
        <f aca="false">IF(O488&lt;&gt;"Engaging","",IF(U488&lt;='Leia-me'!$B$6,"Saudável",IF(U488&lt;='Leia-me'!$B$7,"Esfriando",IF(U488&lt;='Leia-me'!$B$8,"Última chance","Zumbi"))))</f>
        <v/>
      </c>
      <c r="W488" s="25" t="n">
        <f aca="false">IF(O488="Won",1,IF(O488="Lost",0,""))</f>
        <v>0</v>
      </c>
      <c r="Y488" s="25" t="str">
        <f aca="false">IF(E488="","Sim","")</f>
        <v/>
      </c>
    </row>
    <row r="489" customFormat="false" ht="15" hidden="false" customHeight="false" outlineLevel="0" collapsed="false">
      <c r="A489" s="25" t="s">
        <v>714</v>
      </c>
      <c r="B489" s="25" t="s">
        <v>67</v>
      </c>
      <c r="C489" s="25" t="s">
        <v>68</v>
      </c>
      <c r="D489" s="25" t="s">
        <v>70</v>
      </c>
      <c r="E489" s="25" t="s">
        <v>180</v>
      </c>
      <c r="F489" s="25" t="s">
        <v>146</v>
      </c>
      <c r="G489" s="26" t="n">
        <v>3178.24</v>
      </c>
      <c r="H489" s="27" t="n">
        <v>4540</v>
      </c>
      <c r="I489" s="25" t="s">
        <v>147</v>
      </c>
      <c r="K489" s="25" t="n">
        <v>2002</v>
      </c>
      <c r="L489" s="25" t="s">
        <v>186</v>
      </c>
      <c r="M489" s="25" t="s">
        <v>171</v>
      </c>
      <c r="N489" s="28" t="n">
        <v>550</v>
      </c>
      <c r="O489" s="25" t="s">
        <v>55</v>
      </c>
      <c r="P489" s="29" t="n">
        <v>42834</v>
      </c>
      <c r="Q489" s="29" t="n">
        <v>42843</v>
      </c>
      <c r="R489" s="28" t="n">
        <v>0</v>
      </c>
      <c r="S489" s="28" t="n">
        <f aca="false">IF(O489="Won",R489,IF(O489="Lost",0,N489))</f>
        <v>0</v>
      </c>
      <c r="T489" s="30" t="n">
        <f aca="false">IF(AND(P489&lt;&gt;"",Q489&lt;&gt;""),Q489-P489,"")</f>
        <v>9</v>
      </c>
      <c r="U489" s="30" t="str">
        <f aca="false">IF(AND(O489="Engaging",P489&lt;&gt;""),'Leia-me'!$B$5-P489,"")</f>
        <v/>
      </c>
      <c r="V489" s="25" t="str">
        <f aca="false">IF(O489&lt;&gt;"Engaging","",IF(U489&lt;='Leia-me'!$B$6,"Saudável",IF(U489&lt;='Leia-me'!$B$7,"Esfriando",IF(U489&lt;='Leia-me'!$B$8,"Última chance","Zumbi"))))</f>
        <v/>
      </c>
      <c r="W489" s="25" t="n">
        <f aca="false">IF(O489="Won",1,IF(O489="Lost",0,""))</f>
        <v>0</v>
      </c>
      <c r="Y489" s="25" t="str">
        <f aca="false">IF(E489="","Sim","")</f>
        <v/>
      </c>
    </row>
    <row r="490" customFormat="false" ht="15" hidden="false" customHeight="false" outlineLevel="0" collapsed="false">
      <c r="A490" s="25" t="s">
        <v>715</v>
      </c>
      <c r="B490" s="25" t="s">
        <v>67</v>
      </c>
      <c r="C490" s="25" t="s">
        <v>68</v>
      </c>
      <c r="D490" s="25" t="s">
        <v>70</v>
      </c>
      <c r="E490" s="25" t="s">
        <v>257</v>
      </c>
      <c r="F490" s="25" t="s">
        <v>146</v>
      </c>
      <c r="G490" s="26" t="n">
        <v>441.08</v>
      </c>
      <c r="H490" s="27" t="n">
        <v>1210</v>
      </c>
      <c r="I490" s="25" t="s">
        <v>147</v>
      </c>
      <c r="K490" s="25" t="n">
        <v>1984</v>
      </c>
      <c r="L490" s="25" t="s">
        <v>148</v>
      </c>
      <c r="M490" s="25" t="s">
        <v>149</v>
      </c>
      <c r="N490" s="28" t="n">
        <v>55</v>
      </c>
      <c r="O490" s="25" t="s">
        <v>55</v>
      </c>
      <c r="P490" s="29" t="n">
        <v>42834</v>
      </c>
      <c r="Q490" s="29" t="n">
        <v>42845</v>
      </c>
      <c r="R490" s="28" t="n">
        <v>0</v>
      </c>
      <c r="S490" s="28" t="n">
        <f aca="false">IF(O490="Won",R490,IF(O490="Lost",0,N490))</f>
        <v>0</v>
      </c>
      <c r="T490" s="30" t="n">
        <f aca="false">IF(AND(P490&lt;&gt;"",Q490&lt;&gt;""),Q490-P490,"")</f>
        <v>11</v>
      </c>
      <c r="U490" s="30" t="str">
        <f aca="false">IF(AND(O490="Engaging",P490&lt;&gt;""),'Leia-me'!$B$5-P490,"")</f>
        <v/>
      </c>
      <c r="V490" s="25" t="str">
        <f aca="false">IF(O490&lt;&gt;"Engaging","",IF(U490&lt;='Leia-me'!$B$6,"Saudável",IF(U490&lt;='Leia-me'!$B$7,"Esfriando",IF(U490&lt;='Leia-me'!$B$8,"Última chance","Zumbi"))))</f>
        <v/>
      </c>
      <c r="W490" s="25" t="n">
        <f aca="false">IF(O490="Won",1,IF(O490="Lost",0,""))</f>
        <v>0</v>
      </c>
      <c r="Y490" s="25" t="str">
        <f aca="false">IF(E490="","Sim","")</f>
        <v/>
      </c>
    </row>
    <row r="491" customFormat="false" ht="15" hidden="false" customHeight="false" outlineLevel="0" collapsed="false">
      <c r="A491" s="25" t="s">
        <v>716</v>
      </c>
      <c r="B491" s="25" t="s">
        <v>67</v>
      </c>
      <c r="C491" s="25" t="s">
        <v>68</v>
      </c>
      <c r="D491" s="25" t="s">
        <v>70</v>
      </c>
      <c r="E491" s="25" t="s">
        <v>245</v>
      </c>
      <c r="F491" s="25" t="s">
        <v>185</v>
      </c>
      <c r="G491" s="26" t="n">
        <v>2938.67</v>
      </c>
      <c r="H491" s="27" t="n">
        <v>8775</v>
      </c>
      <c r="I491" s="25" t="s">
        <v>246</v>
      </c>
      <c r="K491" s="25" t="n">
        <v>1987</v>
      </c>
      <c r="L491" s="25" t="s">
        <v>148</v>
      </c>
      <c r="M491" s="25" t="s">
        <v>149</v>
      </c>
      <c r="N491" s="28" t="n">
        <v>55</v>
      </c>
      <c r="O491" s="25" t="s">
        <v>55</v>
      </c>
      <c r="P491" s="29" t="n">
        <v>42835</v>
      </c>
      <c r="Q491" s="29" t="n">
        <v>42845</v>
      </c>
      <c r="R491" s="28" t="n">
        <v>0</v>
      </c>
      <c r="S491" s="28" t="n">
        <f aca="false">IF(O491="Won",R491,IF(O491="Lost",0,N491))</f>
        <v>0</v>
      </c>
      <c r="T491" s="30" t="n">
        <f aca="false">IF(AND(P491&lt;&gt;"",Q491&lt;&gt;""),Q491-P491,"")</f>
        <v>10</v>
      </c>
      <c r="U491" s="30" t="str">
        <f aca="false">IF(AND(O491="Engaging",P491&lt;&gt;""),'Leia-me'!$B$5-P491,"")</f>
        <v/>
      </c>
      <c r="V491" s="25" t="str">
        <f aca="false">IF(O491&lt;&gt;"Engaging","",IF(U491&lt;='Leia-me'!$B$6,"Saudável",IF(U491&lt;='Leia-me'!$B$7,"Esfriando",IF(U491&lt;='Leia-me'!$B$8,"Última chance","Zumbi"))))</f>
        <v/>
      </c>
      <c r="W491" s="25" t="n">
        <f aca="false">IF(O491="Won",1,IF(O491="Lost",0,""))</f>
        <v>0</v>
      </c>
      <c r="Y491" s="25" t="str">
        <f aca="false">IF(E491="","Sim","")</f>
        <v/>
      </c>
    </row>
    <row r="492" customFormat="false" ht="15" hidden="false" customHeight="false" outlineLevel="0" collapsed="false">
      <c r="A492" s="25" t="s">
        <v>717</v>
      </c>
      <c r="B492" s="25" t="s">
        <v>67</v>
      </c>
      <c r="C492" s="25" t="s">
        <v>68</v>
      </c>
      <c r="D492" s="25" t="s">
        <v>70</v>
      </c>
      <c r="E492" s="25" t="s">
        <v>180</v>
      </c>
      <c r="F492" s="25" t="s">
        <v>146</v>
      </c>
      <c r="G492" s="26" t="n">
        <v>3178.24</v>
      </c>
      <c r="H492" s="27" t="n">
        <v>4540</v>
      </c>
      <c r="I492" s="25" t="s">
        <v>147</v>
      </c>
      <c r="K492" s="25" t="n">
        <v>2002</v>
      </c>
      <c r="L492" s="25" t="s">
        <v>160</v>
      </c>
      <c r="M492" s="25" t="s">
        <v>149</v>
      </c>
      <c r="N492" s="28" t="n">
        <v>3393</v>
      </c>
      <c r="O492" s="25" t="s">
        <v>54</v>
      </c>
      <c r="P492" s="29" t="n">
        <v>42835</v>
      </c>
      <c r="Q492" s="29" t="n">
        <v>42843</v>
      </c>
      <c r="R492" s="28" t="n">
        <v>3409</v>
      </c>
      <c r="S492" s="28" t="n">
        <f aca="false">IF(O492="Won",R492,IF(O492="Lost",0,N492))</f>
        <v>3409</v>
      </c>
      <c r="T492" s="30" t="n">
        <f aca="false">IF(AND(P492&lt;&gt;"",Q492&lt;&gt;""),Q492-P492,"")</f>
        <v>8</v>
      </c>
      <c r="U492" s="30" t="str">
        <f aca="false">IF(AND(O492="Engaging",P492&lt;&gt;""),'Leia-me'!$B$5-P492,"")</f>
        <v/>
      </c>
      <c r="V492" s="25" t="str">
        <f aca="false">IF(O492&lt;&gt;"Engaging","",IF(U492&lt;='Leia-me'!$B$6,"Saudável",IF(U492&lt;='Leia-me'!$B$7,"Esfriando",IF(U492&lt;='Leia-me'!$B$8,"Última chance","Zumbi"))))</f>
        <v/>
      </c>
      <c r="W492" s="25" t="n">
        <f aca="false">IF(O492="Won",1,IF(O492="Lost",0,""))</f>
        <v>1</v>
      </c>
      <c r="Y492" s="25" t="str">
        <f aca="false">IF(E492="","Sim","")</f>
        <v/>
      </c>
    </row>
    <row r="493" customFormat="false" ht="15" hidden="false" customHeight="false" outlineLevel="0" collapsed="false">
      <c r="A493" s="25" t="s">
        <v>718</v>
      </c>
      <c r="B493" s="25" t="s">
        <v>67</v>
      </c>
      <c r="C493" s="25" t="s">
        <v>68</v>
      </c>
      <c r="D493" s="25" t="s">
        <v>70</v>
      </c>
      <c r="E493" s="25" t="s">
        <v>173</v>
      </c>
      <c r="F493" s="25" t="s">
        <v>146</v>
      </c>
      <c r="G493" s="26" t="n">
        <v>647.18</v>
      </c>
      <c r="H493" s="27" t="n">
        <v>1185</v>
      </c>
      <c r="I493" s="25" t="s">
        <v>174</v>
      </c>
      <c r="K493" s="25" t="n">
        <v>1986</v>
      </c>
      <c r="L493" s="25" t="s">
        <v>148</v>
      </c>
      <c r="M493" s="25" t="s">
        <v>149</v>
      </c>
      <c r="N493" s="28" t="n">
        <v>55</v>
      </c>
      <c r="O493" s="25" t="s">
        <v>55</v>
      </c>
      <c r="P493" s="29" t="n">
        <v>42836</v>
      </c>
      <c r="Q493" s="29" t="n">
        <v>42844</v>
      </c>
      <c r="R493" s="28" t="n">
        <v>0</v>
      </c>
      <c r="S493" s="28" t="n">
        <f aca="false">IF(O493="Won",R493,IF(O493="Lost",0,N493))</f>
        <v>0</v>
      </c>
      <c r="T493" s="30" t="n">
        <f aca="false">IF(AND(P493&lt;&gt;"",Q493&lt;&gt;""),Q493-P493,"")</f>
        <v>8</v>
      </c>
      <c r="U493" s="30" t="str">
        <f aca="false">IF(AND(O493="Engaging",P493&lt;&gt;""),'Leia-me'!$B$5-P493,"")</f>
        <v/>
      </c>
      <c r="V493" s="25" t="str">
        <f aca="false">IF(O493&lt;&gt;"Engaging","",IF(U493&lt;='Leia-me'!$B$6,"Saudável",IF(U493&lt;='Leia-me'!$B$7,"Esfriando",IF(U493&lt;='Leia-me'!$B$8,"Última chance","Zumbi"))))</f>
        <v/>
      </c>
      <c r="W493" s="25" t="n">
        <f aca="false">IF(O493="Won",1,IF(O493="Lost",0,""))</f>
        <v>0</v>
      </c>
      <c r="Y493" s="25" t="str">
        <f aca="false">IF(E493="","Sim","")</f>
        <v/>
      </c>
    </row>
    <row r="494" customFormat="false" ht="15" hidden="false" customHeight="false" outlineLevel="0" collapsed="false">
      <c r="A494" s="25" t="s">
        <v>719</v>
      </c>
      <c r="B494" s="25" t="s">
        <v>67</v>
      </c>
      <c r="C494" s="25" t="s">
        <v>68</v>
      </c>
      <c r="D494" s="25" t="s">
        <v>70</v>
      </c>
      <c r="E494" s="25" t="s">
        <v>167</v>
      </c>
      <c r="F494" s="25" t="s">
        <v>168</v>
      </c>
      <c r="G494" s="26" t="n">
        <v>2173.98</v>
      </c>
      <c r="H494" s="27" t="n">
        <v>2928</v>
      </c>
      <c r="I494" s="25" t="s">
        <v>147</v>
      </c>
      <c r="J494" s="25" t="s">
        <v>169</v>
      </c>
      <c r="K494" s="25" t="n">
        <v>1995</v>
      </c>
      <c r="L494" s="25" t="s">
        <v>160</v>
      </c>
      <c r="M494" s="25" t="s">
        <v>149</v>
      </c>
      <c r="N494" s="28" t="n">
        <v>3393</v>
      </c>
      <c r="O494" s="25" t="s">
        <v>54</v>
      </c>
      <c r="P494" s="29" t="n">
        <v>42837</v>
      </c>
      <c r="Q494" s="29" t="n">
        <v>42845</v>
      </c>
      <c r="R494" s="28" t="n">
        <v>3785</v>
      </c>
      <c r="S494" s="28" t="n">
        <f aca="false">IF(O494="Won",R494,IF(O494="Lost",0,N494))</f>
        <v>3785</v>
      </c>
      <c r="T494" s="30" t="n">
        <f aca="false">IF(AND(P494&lt;&gt;"",Q494&lt;&gt;""),Q494-P494,"")</f>
        <v>8</v>
      </c>
      <c r="U494" s="30" t="str">
        <f aca="false">IF(AND(O494="Engaging",P494&lt;&gt;""),'Leia-me'!$B$5-P494,"")</f>
        <v/>
      </c>
      <c r="V494" s="25" t="str">
        <f aca="false">IF(O494&lt;&gt;"Engaging","",IF(U494&lt;='Leia-me'!$B$6,"Saudável",IF(U494&lt;='Leia-me'!$B$7,"Esfriando",IF(U494&lt;='Leia-me'!$B$8,"Última chance","Zumbi"))))</f>
        <v/>
      </c>
      <c r="W494" s="25" t="n">
        <f aca="false">IF(O494="Won",1,IF(O494="Lost",0,""))</f>
        <v>1</v>
      </c>
      <c r="Y494" s="25" t="str">
        <f aca="false">IF(E494="","Sim","")</f>
        <v/>
      </c>
    </row>
    <row r="495" customFormat="false" ht="15" hidden="false" customHeight="false" outlineLevel="0" collapsed="false">
      <c r="A495" s="25" t="s">
        <v>720</v>
      </c>
      <c r="B495" s="25" t="s">
        <v>67</v>
      </c>
      <c r="C495" s="25" t="s">
        <v>68</v>
      </c>
      <c r="D495" s="25" t="s">
        <v>70</v>
      </c>
      <c r="E495" s="25" t="s">
        <v>195</v>
      </c>
      <c r="F495" s="25" t="s">
        <v>185</v>
      </c>
      <c r="G495" s="26" t="n">
        <v>8170.38</v>
      </c>
      <c r="H495" s="27" t="n">
        <v>16499</v>
      </c>
      <c r="I495" s="25" t="s">
        <v>196</v>
      </c>
      <c r="K495" s="25" t="n">
        <v>1997</v>
      </c>
      <c r="L495" s="25" t="s">
        <v>170</v>
      </c>
      <c r="M495" s="25" t="s">
        <v>171</v>
      </c>
      <c r="N495" s="28" t="n">
        <v>1096</v>
      </c>
      <c r="O495" s="25" t="s">
        <v>54</v>
      </c>
      <c r="P495" s="29" t="n">
        <v>42840</v>
      </c>
      <c r="Q495" s="29" t="n">
        <v>42913</v>
      </c>
      <c r="R495" s="28" t="n">
        <v>1163</v>
      </c>
      <c r="S495" s="28" t="n">
        <f aca="false">IF(O495="Won",R495,IF(O495="Lost",0,N495))</f>
        <v>1163</v>
      </c>
      <c r="T495" s="30" t="n">
        <f aca="false">IF(AND(P495&lt;&gt;"",Q495&lt;&gt;""),Q495-P495,"")</f>
        <v>73</v>
      </c>
      <c r="U495" s="30" t="str">
        <f aca="false">IF(AND(O495="Engaging",P495&lt;&gt;""),'Leia-me'!$B$5-P495,"")</f>
        <v/>
      </c>
      <c r="V495" s="25" t="str">
        <f aca="false">IF(O495&lt;&gt;"Engaging","",IF(U495&lt;='Leia-me'!$B$6,"Saudável",IF(U495&lt;='Leia-me'!$B$7,"Esfriando",IF(U495&lt;='Leia-me'!$B$8,"Última chance","Zumbi"))))</f>
        <v/>
      </c>
      <c r="W495" s="25" t="n">
        <f aca="false">IF(O495="Won",1,IF(O495="Lost",0,""))</f>
        <v>1</v>
      </c>
      <c r="Y495" s="25" t="str">
        <f aca="false">IF(E495="","Sim","")</f>
        <v/>
      </c>
    </row>
    <row r="496" customFormat="false" ht="15" hidden="false" customHeight="false" outlineLevel="0" collapsed="false">
      <c r="A496" s="25" t="s">
        <v>721</v>
      </c>
      <c r="B496" s="25" t="s">
        <v>67</v>
      </c>
      <c r="C496" s="25" t="s">
        <v>68</v>
      </c>
      <c r="D496" s="25" t="s">
        <v>70</v>
      </c>
      <c r="E496" s="25" t="s">
        <v>266</v>
      </c>
      <c r="F496" s="25" t="s">
        <v>267</v>
      </c>
      <c r="G496" s="26" t="n">
        <v>2041.73</v>
      </c>
      <c r="H496" s="27" t="n">
        <v>5276</v>
      </c>
      <c r="I496" s="25" t="s">
        <v>147</v>
      </c>
      <c r="K496" s="25" t="n">
        <v>1997</v>
      </c>
      <c r="L496" s="25" t="s">
        <v>160</v>
      </c>
      <c r="M496" s="25" t="s">
        <v>149</v>
      </c>
      <c r="N496" s="28" t="n">
        <v>3393</v>
      </c>
      <c r="O496" s="25" t="s">
        <v>55</v>
      </c>
      <c r="P496" s="29" t="n">
        <v>42841</v>
      </c>
      <c r="Q496" s="29" t="n">
        <v>42914</v>
      </c>
      <c r="R496" s="28" t="n">
        <v>0</v>
      </c>
      <c r="S496" s="28" t="n">
        <f aca="false">IF(O496="Won",R496,IF(O496="Lost",0,N496))</f>
        <v>0</v>
      </c>
      <c r="T496" s="30" t="n">
        <f aca="false">IF(AND(P496&lt;&gt;"",Q496&lt;&gt;""),Q496-P496,"")</f>
        <v>73</v>
      </c>
      <c r="U496" s="30" t="str">
        <f aca="false">IF(AND(O496="Engaging",P496&lt;&gt;""),'Leia-me'!$B$5-P496,"")</f>
        <v/>
      </c>
      <c r="V496" s="25" t="str">
        <f aca="false">IF(O496&lt;&gt;"Engaging","",IF(U496&lt;='Leia-me'!$B$6,"Saudável",IF(U496&lt;='Leia-me'!$B$7,"Esfriando",IF(U496&lt;='Leia-me'!$B$8,"Última chance","Zumbi"))))</f>
        <v/>
      </c>
      <c r="W496" s="25" t="n">
        <f aca="false">IF(O496="Won",1,IF(O496="Lost",0,""))</f>
        <v>0</v>
      </c>
      <c r="Y496" s="25" t="str">
        <f aca="false">IF(E496="","Sim","")</f>
        <v/>
      </c>
    </row>
    <row r="497" customFormat="false" ht="15" hidden="false" customHeight="false" outlineLevel="0" collapsed="false">
      <c r="A497" s="25" t="s">
        <v>722</v>
      </c>
      <c r="B497" s="25" t="s">
        <v>67</v>
      </c>
      <c r="C497" s="25" t="s">
        <v>68</v>
      </c>
      <c r="D497" s="25" t="s">
        <v>70</v>
      </c>
      <c r="E497" s="25" t="s">
        <v>184</v>
      </c>
      <c r="F497" s="25" t="s">
        <v>185</v>
      </c>
      <c r="G497" s="26" t="n">
        <v>1520.66</v>
      </c>
      <c r="H497" s="27" t="n">
        <v>1806</v>
      </c>
      <c r="I497" s="25" t="s">
        <v>147</v>
      </c>
      <c r="K497" s="25" t="n">
        <v>2005</v>
      </c>
      <c r="L497" s="25" t="s">
        <v>148</v>
      </c>
      <c r="M497" s="25" t="s">
        <v>149</v>
      </c>
      <c r="N497" s="28" t="n">
        <v>55</v>
      </c>
      <c r="O497" s="25" t="s">
        <v>55</v>
      </c>
      <c r="P497" s="29" t="n">
        <v>42842</v>
      </c>
      <c r="Q497" s="29" t="n">
        <v>42844</v>
      </c>
      <c r="R497" s="28" t="n">
        <v>0</v>
      </c>
      <c r="S497" s="28" t="n">
        <f aca="false">IF(O497="Won",R497,IF(O497="Lost",0,N497))</f>
        <v>0</v>
      </c>
      <c r="T497" s="30" t="n">
        <f aca="false">IF(AND(P497&lt;&gt;"",Q497&lt;&gt;""),Q497-P497,"")</f>
        <v>2</v>
      </c>
      <c r="U497" s="30" t="str">
        <f aca="false">IF(AND(O497="Engaging",P497&lt;&gt;""),'Leia-me'!$B$5-P497,"")</f>
        <v/>
      </c>
      <c r="V497" s="25" t="str">
        <f aca="false">IF(O497&lt;&gt;"Engaging","",IF(U497&lt;='Leia-me'!$B$6,"Saudável",IF(U497&lt;='Leia-me'!$B$7,"Esfriando",IF(U497&lt;='Leia-me'!$B$8,"Última chance","Zumbi"))))</f>
        <v/>
      </c>
      <c r="W497" s="25" t="n">
        <f aca="false">IF(O497="Won",1,IF(O497="Lost",0,""))</f>
        <v>0</v>
      </c>
      <c r="Y497" s="25" t="str">
        <f aca="false">IF(E497="","Sim","")</f>
        <v/>
      </c>
    </row>
    <row r="498" customFormat="false" ht="15" hidden="false" customHeight="false" outlineLevel="0" collapsed="false">
      <c r="A498" s="25" t="s">
        <v>723</v>
      </c>
      <c r="B498" s="25" t="s">
        <v>67</v>
      </c>
      <c r="C498" s="25" t="s">
        <v>68</v>
      </c>
      <c r="D498" s="25" t="s">
        <v>70</v>
      </c>
      <c r="E498" s="25" t="s">
        <v>248</v>
      </c>
      <c r="F498" s="25" t="s">
        <v>211</v>
      </c>
      <c r="G498" s="26" t="n">
        <v>894.33</v>
      </c>
      <c r="H498" s="27" t="n">
        <v>1635</v>
      </c>
      <c r="I498" s="25" t="s">
        <v>249</v>
      </c>
      <c r="K498" s="25" t="n">
        <v>2007</v>
      </c>
      <c r="L498" s="25" t="s">
        <v>186</v>
      </c>
      <c r="M498" s="25" t="s">
        <v>171</v>
      </c>
      <c r="N498" s="28" t="n">
        <v>550</v>
      </c>
      <c r="O498" s="25" t="s">
        <v>55</v>
      </c>
      <c r="P498" s="29" t="n">
        <v>42844</v>
      </c>
      <c r="Q498" s="29" t="n">
        <v>42853</v>
      </c>
      <c r="R498" s="28" t="n">
        <v>0</v>
      </c>
      <c r="S498" s="28" t="n">
        <f aca="false">IF(O498="Won",R498,IF(O498="Lost",0,N498))</f>
        <v>0</v>
      </c>
      <c r="T498" s="30" t="n">
        <f aca="false">IF(AND(P498&lt;&gt;"",Q498&lt;&gt;""),Q498-P498,"")</f>
        <v>9</v>
      </c>
      <c r="U498" s="30" t="str">
        <f aca="false">IF(AND(O498="Engaging",P498&lt;&gt;""),'Leia-me'!$B$5-P498,"")</f>
        <v/>
      </c>
      <c r="V498" s="25" t="str">
        <f aca="false">IF(O498&lt;&gt;"Engaging","",IF(U498&lt;='Leia-me'!$B$6,"Saudável",IF(U498&lt;='Leia-me'!$B$7,"Esfriando",IF(U498&lt;='Leia-me'!$B$8,"Última chance","Zumbi"))))</f>
        <v/>
      </c>
      <c r="W498" s="25" t="n">
        <f aca="false">IF(O498="Won",1,IF(O498="Lost",0,""))</f>
        <v>0</v>
      </c>
      <c r="Y498" s="25" t="str">
        <f aca="false">IF(E498="","Sim","")</f>
        <v/>
      </c>
    </row>
    <row r="499" customFormat="false" ht="15" hidden="false" customHeight="false" outlineLevel="0" collapsed="false">
      <c r="A499" s="25" t="s">
        <v>724</v>
      </c>
      <c r="B499" s="25" t="s">
        <v>67</v>
      </c>
      <c r="C499" s="25" t="s">
        <v>68</v>
      </c>
      <c r="D499" s="25" t="s">
        <v>70</v>
      </c>
      <c r="E499" s="25" t="s">
        <v>207</v>
      </c>
      <c r="F499" s="25" t="s">
        <v>168</v>
      </c>
      <c r="G499" s="26" t="n">
        <v>375.43</v>
      </c>
      <c r="H499" s="27" t="n">
        <v>1190</v>
      </c>
      <c r="I499" s="25" t="s">
        <v>147</v>
      </c>
      <c r="K499" s="25" t="n">
        <v>1985</v>
      </c>
      <c r="L499" s="25" t="s">
        <v>148</v>
      </c>
      <c r="M499" s="25" t="s">
        <v>149</v>
      </c>
      <c r="N499" s="28" t="n">
        <v>55</v>
      </c>
      <c r="O499" s="25" t="s">
        <v>54</v>
      </c>
      <c r="P499" s="29" t="n">
        <v>42844</v>
      </c>
      <c r="Q499" s="29" t="n">
        <v>42845</v>
      </c>
      <c r="R499" s="28" t="n">
        <v>55</v>
      </c>
      <c r="S499" s="28" t="n">
        <f aca="false">IF(O499="Won",R499,IF(O499="Lost",0,N499))</f>
        <v>55</v>
      </c>
      <c r="T499" s="30" t="n">
        <f aca="false">IF(AND(P499&lt;&gt;"",Q499&lt;&gt;""),Q499-P499,"")</f>
        <v>1</v>
      </c>
      <c r="U499" s="30" t="str">
        <f aca="false">IF(AND(O499="Engaging",P499&lt;&gt;""),'Leia-me'!$B$5-P499,"")</f>
        <v/>
      </c>
      <c r="V499" s="25" t="str">
        <f aca="false">IF(O499&lt;&gt;"Engaging","",IF(U499&lt;='Leia-me'!$B$6,"Saudável",IF(U499&lt;='Leia-me'!$B$7,"Esfriando",IF(U499&lt;='Leia-me'!$B$8,"Última chance","Zumbi"))))</f>
        <v/>
      </c>
      <c r="W499" s="25" t="n">
        <f aca="false">IF(O499="Won",1,IF(O499="Lost",0,""))</f>
        <v>1</v>
      </c>
      <c r="Y499" s="25" t="str">
        <f aca="false">IF(E499="","Sim","")</f>
        <v/>
      </c>
    </row>
    <row r="500" customFormat="false" ht="15" hidden="false" customHeight="false" outlineLevel="0" collapsed="false">
      <c r="A500" s="25" t="s">
        <v>725</v>
      </c>
      <c r="B500" s="25" t="s">
        <v>67</v>
      </c>
      <c r="C500" s="25" t="s">
        <v>68</v>
      </c>
      <c r="D500" s="25" t="s">
        <v>70</v>
      </c>
      <c r="E500" s="25" t="s">
        <v>248</v>
      </c>
      <c r="F500" s="25" t="s">
        <v>211</v>
      </c>
      <c r="G500" s="26" t="n">
        <v>894.33</v>
      </c>
      <c r="H500" s="27" t="n">
        <v>1635</v>
      </c>
      <c r="I500" s="25" t="s">
        <v>249</v>
      </c>
      <c r="K500" s="25" t="n">
        <v>2007</v>
      </c>
      <c r="L500" s="25" t="s">
        <v>160</v>
      </c>
      <c r="M500" s="25" t="s">
        <v>149</v>
      </c>
      <c r="N500" s="28" t="n">
        <v>3393</v>
      </c>
      <c r="O500" s="25" t="s">
        <v>54</v>
      </c>
      <c r="P500" s="29" t="n">
        <v>42855</v>
      </c>
      <c r="Q500" s="29" t="n">
        <v>42957</v>
      </c>
      <c r="R500" s="28" t="n">
        <v>3139</v>
      </c>
      <c r="S500" s="28" t="n">
        <f aca="false">IF(O500="Won",R500,IF(O500="Lost",0,N500))</f>
        <v>3139</v>
      </c>
      <c r="T500" s="30" t="n">
        <f aca="false">IF(AND(P500&lt;&gt;"",Q500&lt;&gt;""),Q500-P500,"")</f>
        <v>102</v>
      </c>
      <c r="U500" s="30" t="str">
        <f aca="false">IF(AND(O500="Engaging",P500&lt;&gt;""),'Leia-me'!$B$5-P500,"")</f>
        <v/>
      </c>
      <c r="V500" s="25" t="str">
        <f aca="false">IF(O500&lt;&gt;"Engaging","",IF(U500&lt;='Leia-me'!$B$6,"Saudável",IF(U500&lt;='Leia-me'!$B$7,"Esfriando",IF(U500&lt;='Leia-me'!$B$8,"Última chance","Zumbi"))))</f>
        <v/>
      </c>
      <c r="W500" s="25" t="n">
        <f aca="false">IF(O500="Won",1,IF(O500="Lost",0,""))</f>
        <v>1</v>
      </c>
      <c r="Y500" s="25" t="str">
        <f aca="false">IF(E500="","Sim","")</f>
        <v/>
      </c>
    </row>
    <row r="501" customFormat="false" ht="15" hidden="false" customHeight="false" outlineLevel="0" collapsed="false">
      <c r="A501" s="25" t="s">
        <v>726</v>
      </c>
      <c r="B501" s="25" t="s">
        <v>67</v>
      </c>
      <c r="C501" s="25" t="s">
        <v>68</v>
      </c>
      <c r="D501" s="25" t="s">
        <v>70</v>
      </c>
      <c r="E501" s="25" t="s">
        <v>237</v>
      </c>
      <c r="F501" s="25" t="s">
        <v>192</v>
      </c>
      <c r="G501" s="26" t="n">
        <v>4618</v>
      </c>
      <c r="H501" s="27" t="n">
        <v>10083</v>
      </c>
      <c r="I501" s="25" t="s">
        <v>147</v>
      </c>
      <c r="K501" s="25" t="n">
        <v>1982</v>
      </c>
      <c r="L501" s="25" t="s">
        <v>148</v>
      </c>
      <c r="M501" s="25" t="s">
        <v>149</v>
      </c>
      <c r="N501" s="28" t="n">
        <v>55</v>
      </c>
      <c r="O501" s="25" t="s">
        <v>54</v>
      </c>
      <c r="P501" s="29" t="n">
        <v>42864</v>
      </c>
      <c r="Q501" s="29" t="n">
        <v>42956</v>
      </c>
      <c r="R501" s="28" t="n">
        <v>63</v>
      </c>
      <c r="S501" s="28" t="n">
        <f aca="false">IF(O501="Won",R501,IF(O501="Lost",0,N501))</f>
        <v>63</v>
      </c>
      <c r="T501" s="30" t="n">
        <f aca="false">IF(AND(P501&lt;&gt;"",Q501&lt;&gt;""),Q501-P501,"")</f>
        <v>92</v>
      </c>
      <c r="U501" s="30" t="str">
        <f aca="false">IF(AND(O501="Engaging",P501&lt;&gt;""),'Leia-me'!$B$5-P501,"")</f>
        <v/>
      </c>
      <c r="V501" s="25" t="str">
        <f aca="false">IF(O501&lt;&gt;"Engaging","",IF(U501&lt;='Leia-me'!$B$6,"Saudável",IF(U501&lt;='Leia-me'!$B$7,"Esfriando",IF(U501&lt;='Leia-me'!$B$8,"Última chance","Zumbi"))))</f>
        <v/>
      </c>
      <c r="W501" s="25" t="n">
        <f aca="false">IF(O501="Won",1,IF(O501="Lost",0,""))</f>
        <v>1</v>
      </c>
      <c r="Y501" s="25" t="str">
        <f aca="false">IF(E501="","Sim","")</f>
        <v/>
      </c>
    </row>
    <row r="502" customFormat="false" ht="15" hidden="false" customHeight="false" outlineLevel="0" collapsed="false">
      <c r="A502" s="25" t="s">
        <v>727</v>
      </c>
      <c r="B502" s="25" t="s">
        <v>67</v>
      </c>
      <c r="C502" s="25" t="s">
        <v>68</v>
      </c>
      <c r="D502" s="25" t="s">
        <v>70</v>
      </c>
      <c r="E502" s="25" t="s">
        <v>237</v>
      </c>
      <c r="F502" s="25" t="s">
        <v>192</v>
      </c>
      <c r="G502" s="26" t="n">
        <v>4618</v>
      </c>
      <c r="H502" s="27" t="n">
        <v>10083</v>
      </c>
      <c r="I502" s="25" t="s">
        <v>147</v>
      </c>
      <c r="K502" s="25" t="n">
        <v>1982</v>
      </c>
      <c r="L502" s="25" t="s">
        <v>148</v>
      </c>
      <c r="M502" s="25" t="s">
        <v>149</v>
      </c>
      <c r="N502" s="28" t="n">
        <v>55</v>
      </c>
      <c r="O502" s="25" t="s">
        <v>54</v>
      </c>
      <c r="P502" s="29" t="n">
        <v>42865</v>
      </c>
      <c r="Q502" s="29" t="n">
        <v>42871</v>
      </c>
      <c r="R502" s="28" t="n">
        <v>57</v>
      </c>
      <c r="S502" s="28" t="n">
        <f aca="false">IF(O502="Won",R502,IF(O502="Lost",0,N502))</f>
        <v>57</v>
      </c>
      <c r="T502" s="30" t="n">
        <f aca="false">IF(AND(P502&lt;&gt;"",Q502&lt;&gt;""),Q502-P502,"")</f>
        <v>6</v>
      </c>
      <c r="U502" s="30" t="str">
        <f aca="false">IF(AND(O502="Engaging",P502&lt;&gt;""),'Leia-me'!$B$5-P502,"")</f>
        <v/>
      </c>
      <c r="V502" s="25" t="str">
        <f aca="false">IF(O502&lt;&gt;"Engaging","",IF(U502&lt;='Leia-me'!$B$6,"Saudável",IF(U502&lt;='Leia-me'!$B$7,"Esfriando",IF(U502&lt;='Leia-me'!$B$8,"Última chance","Zumbi"))))</f>
        <v/>
      </c>
      <c r="W502" s="25" t="n">
        <f aca="false">IF(O502="Won",1,IF(O502="Lost",0,""))</f>
        <v>1</v>
      </c>
      <c r="Y502" s="25" t="str">
        <f aca="false">IF(E502="","Sim","")</f>
        <v/>
      </c>
    </row>
    <row r="503" customFormat="false" ht="15" hidden="false" customHeight="false" outlineLevel="0" collapsed="false">
      <c r="A503" s="25" t="s">
        <v>728</v>
      </c>
      <c r="B503" s="25" t="s">
        <v>67</v>
      </c>
      <c r="C503" s="25" t="s">
        <v>68</v>
      </c>
      <c r="D503" s="25" t="s">
        <v>70</v>
      </c>
      <c r="E503" s="25" t="s">
        <v>191</v>
      </c>
      <c r="F503" s="25" t="s">
        <v>192</v>
      </c>
      <c r="G503" s="26" t="n">
        <v>2714.9</v>
      </c>
      <c r="H503" s="27" t="n">
        <v>2641</v>
      </c>
      <c r="I503" s="25" t="s">
        <v>147</v>
      </c>
      <c r="J503" s="25" t="s">
        <v>193</v>
      </c>
      <c r="K503" s="25" t="n">
        <v>1998</v>
      </c>
      <c r="L503" s="25" t="s">
        <v>148</v>
      </c>
      <c r="M503" s="25" t="s">
        <v>149</v>
      </c>
      <c r="N503" s="28" t="n">
        <v>55</v>
      </c>
      <c r="O503" s="25" t="s">
        <v>54</v>
      </c>
      <c r="P503" s="29" t="n">
        <v>42867</v>
      </c>
      <c r="Q503" s="29" t="n">
        <v>42896</v>
      </c>
      <c r="R503" s="28" t="n">
        <v>61</v>
      </c>
      <c r="S503" s="28" t="n">
        <f aca="false">IF(O503="Won",R503,IF(O503="Lost",0,N503))</f>
        <v>61</v>
      </c>
      <c r="T503" s="30" t="n">
        <f aca="false">IF(AND(P503&lt;&gt;"",Q503&lt;&gt;""),Q503-P503,"")</f>
        <v>29</v>
      </c>
      <c r="U503" s="30" t="str">
        <f aca="false">IF(AND(O503="Engaging",P503&lt;&gt;""),'Leia-me'!$B$5-P503,"")</f>
        <v/>
      </c>
      <c r="V503" s="25" t="str">
        <f aca="false">IF(O503&lt;&gt;"Engaging","",IF(U503&lt;='Leia-me'!$B$6,"Saudável",IF(U503&lt;='Leia-me'!$B$7,"Esfriando",IF(U503&lt;='Leia-me'!$B$8,"Última chance","Zumbi"))))</f>
        <v/>
      </c>
      <c r="W503" s="25" t="n">
        <f aca="false">IF(O503="Won",1,IF(O503="Lost",0,""))</f>
        <v>1</v>
      </c>
      <c r="Y503" s="25" t="str">
        <f aca="false">IF(E503="","Sim","")</f>
        <v/>
      </c>
    </row>
    <row r="504" customFormat="false" ht="15" hidden="false" customHeight="false" outlineLevel="0" collapsed="false">
      <c r="A504" s="25" t="s">
        <v>729</v>
      </c>
      <c r="B504" s="25" t="s">
        <v>67</v>
      </c>
      <c r="C504" s="25" t="s">
        <v>68</v>
      </c>
      <c r="D504" s="25" t="s">
        <v>70</v>
      </c>
      <c r="E504" s="25" t="s">
        <v>195</v>
      </c>
      <c r="F504" s="25" t="s">
        <v>185</v>
      </c>
      <c r="G504" s="26" t="n">
        <v>8170.38</v>
      </c>
      <c r="H504" s="27" t="n">
        <v>16499</v>
      </c>
      <c r="I504" s="25" t="s">
        <v>196</v>
      </c>
      <c r="K504" s="25" t="n">
        <v>1997</v>
      </c>
      <c r="L504" s="25" t="s">
        <v>160</v>
      </c>
      <c r="M504" s="25" t="s">
        <v>149</v>
      </c>
      <c r="N504" s="28" t="n">
        <v>3393</v>
      </c>
      <c r="O504" s="25" t="s">
        <v>54</v>
      </c>
      <c r="P504" s="29" t="n">
        <v>42867</v>
      </c>
      <c r="Q504" s="29" t="n">
        <v>42882</v>
      </c>
      <c r="R504" s="28" t="n">
        <v>3831</v>
      </c>
      <c r="S504" s="28" t="n">
        <f aca="false">IF(O504="Won",R504,IF(O504="Lost",0,N504))</f>
        <v>3831</v>
      </c>
      <c r="T504" s="30" t="n">
        <f aca="false">IF(AND(P504&lt;&gt;"",Q504&lt;&gt;""),Q504-P504,"")</f>
        <v>15</v>
      </c>
      <c r="U504" s="30" t="str">
        <f aca="false">IF(AND(O504="Engaging",P504&lt;&gt;""),'Leia-me'!$B$5-P504,"")</f>
        <v/>
      </c>
      <c r="V504" s="25" t="str">
        <f aca="false">IF(O504&lt;&gt;"Engaging","",IF(U504&lt;='Leia-me'!$B$6,"Saudável",IF(U504&lt;='Leia-me'!$B$7,"Esfriando",IF(U504&lt;='Leia-me'!$B$8,"Última chance","Zumbi"))))</f>
        <v/>
      </c>
      <c r="W504" s="25" t="n">
        <f aca="false">IF(O504="Won",1,IF(O504="Lost",0,""))</f>
        <v>1</v>
      </c>
      <c r="Y504" s="25" t="str">
        <f aca="false">IF(E504="","Sim","")</f>
        <v/>
      </c>
    </row>
    <row r="505" customFormat="false" ht="15" hidden="false" customHeight="false" outlineLevel="0" collapsed="false">
      <c r="A505" s="25" t="s">
        <v>730</v>
      </c>
      <c r="B505" s="25" t="s">
        <v>67</v>
      </c>
      <c r="C505" s="25" t="s">
        <v>68</v>
      </c>
      <c r="D505" s="25" t="s">
        <v>70</v>
      </c>
      <c r="E505" s="25" t="s">
        <v>188</v>
      </c>
      <c r="F505" s="25" t="s">
        <v>185</v>
      </c>
      <c r="G505" s="26" t="n">
        <v>1008.06</v>
      </c>
      <c r="H505" s="27" t="n">
        <v>1238</v>
      </c>
      <c r="I505" s="25" t="s">
        <v>147</v>
      </c>
      <c r="K505" s="25" t="n">
        <v>1983</v>
      </c>
      <c r="L505" s="25" t="s">
        <v>160</v>
      </c>
      <c r="M505" s="25" t="s">
        <v>149</v>
      </c>
      <c r="N505" s="28" t="n">
        <v>3393</v>
      </c>
      <c r="O505" s="25" t="s">
        <v>54</v>
      </c>
      <c r="P505" s="29" t="n">
        <v>42868</v>
      </c>
      <c r="Q505" s="29" t="n">
        <v>42882</v>
      </c>
      <c r="R505" s="28" t="n">
        <v>3558</v>
      </c>
      <c r="S505" s="28" t="n">
        <f aca="false">IF(O505="Won",R505,IF(O505="Lost",0,N505))</f>
        <v>3558</v>
      </c>
      <c r="T505" s="30" t="n">
        <f aca="false">IF(AND(P505&lt;&gt;"",Q505&lt;&gt;""),Q505-P505,"")</f>
        <v>14</v>
      </c>
      <c r="U505" s="30" t="str">
        <f aca="false">IF(AND(O505="Engaging",P505&lt;&gt;""),'Leia-me'!$B$5-P505,"")</f>
        <v/>
      </c>
      <c r="V505" s="25" t="str">
        <f aca="false">IF(O505&lt;&gt;"Engaging","",IF(U505&lt;='Leia-me'!$B$6,"Saudável",IF(U505&lt;='Leia-me'!$B$7,"Esfriando",IF(U505&lt;='Leia-me'!$B$8,"Última chance","Zumbi"))))</f>
        <v/>
      </c>
      <c r="W505" s="25" t="n">
        <f aca="false">IF(O505="Won",1,IF(O505="Lost",0,""))</f>
        <v>1</v>
      </c>
      <c r="Y505" s="25" t="str">
        <f aca="false">IF(E505="","Sim","")</f>
        <v/>
      </c>
    </row>
    <row r="506" customFormat="false" ht="15" hidden="false" customHeight="false" outlineLevel="0" collapsed="false">
      <c r="A506" s="25" t="s">
        <v>731</v>
      </c>
      <c r="B506" s="25" t="s">
        <v>67</v>
      </c>
      <c r="C506" s="25" t="s">
        <v>68</v>
      </c>
      <c r="D506" s="25" t="s">
        <v>70</v>
      </c>
      <c r="E506" s="25" t="s">
        <v>195</v>
      </c>
      <c r="F506" s="25" t="s">
        <v>185</v>
      </c>
      <c r="G506" s="26" t="n">
        <v>8170.38</v>
      </c>
      <c r="H506" s="27" t="n">
        <v>16499</v>
      </c>
      <c r="I506" s="25" t="s">
        <v>196</v>
      </c>
      <c r="K506" s="25" t="n">
        <v>1997</v>
      </c>
      <c r="L506" s="25" t="s">
        <v>170</v>
      </c>
      <c r="M506" s="25" t="s">
        <v>171</v>
      </c>
      <c r="N506" s="28" t="n">
        <v>1096</v>
      </c>
      <c r="O506" s="25" t="s">
        <v>54</v>
      </c>
      <c r="P506" s="29" t="n">
        <v>42870</v>
      </c>
      <c r="Q506" s="29" t="n">
        <v>42885</v>
      </c>
      <c r="R506" s="28" t="n">
        <v>1129</v>
      </c>
      <c r="S506" s="28" t="n">
        <f aca="false">IF(O506="Won",R506,IF(O506="Lost",0,N506))</f>
        <v>1129</v>
      </c>
      <c r="T506" s="30" t="n">
        <f aca="false">IF(AND(P506&lt;&gt;"",Q506&lt;&gt;""),Q506-P506,"")</f>
        <v>15</v>
      </c>
      <c r="U506" s="30" t="str">
        <f aca="false">IF(AND(O506="Engaging",P506&lt;&gt;""),'Leia-me'!$B$5-P506,"")</f>
        <v/>
      </c>
      <c r="V506" s="25" t="str">
        <f aca="false">IF(O506&lt;&gt;"Engaging","",IF(U506&lt;='Leia-me'!$B$6,"Saudável",IF(U506&lt;='Leia-me'!$B$7,"Esfriando",IF(U506&lt;='Leia-me'!$B$8,"Última chance","Zumbi"))))</f>
        <v/>
      </c>
      <c r="W506" s="25" t="n">
        <f aca="false">IF(O506="Won",1,IF(O506="Lost",0,""))</f>
        <v>1</v>
      </c>
      <c r="Y506" s="25" t="str">
        <f aca="false">IF(E506="","Sim","")</f>
        <v/>
      </c>
    </row>
    <row r="507" customFormat="false" ht="15" hidden="false" customHeight="false" outlineLevel="0" collapsed="false">
      <c r="A507" s="25" t="s">
        <v>732</v>
      </c>
      <c r="B507" s="25" t="s">
        <v>67</v>
      </c>
      <c r="C507" s="25" t="s">
        <v>68</v>
      </c>
      <c r="D507" s="25" t="s">
        <v>70</v>
      </c>
      <c r="E507" s="25" t="s">
        <v>173</v>
      </c>
      <c r="F507" s="25" t="s">
        <v>146</v>
      </c>
      <c r="G507" s="26" t="n">
        <v>647.18</v>
      </c>
      <c r="H507" s="27" t="n">
        <v>1185</v>
      </c>
      <c r="I507" s="25" t="s">
        <v>174</v>
      </c>
      <c r="K507" s="25" t="n">
        <v>1986</v>
      </c>
      <c r="L507" s="25" t="s">
        <v>186</v>
      </c>
      <c r="M507" s="25" t="s">
        <v>171</v>
      </c>
      <c r="N507" s="28" t="n">
        <v>550</v>
      </c>
      <c r="O507" s="25" t="s">
        <v>54</v>
      </c>
      <c r="P507" s="29" t="n">
        <v>42880</v>
      </c>
      <c r="Q507" s="29" t="n">
        <v>42891</v>
      </c>
      <c r="R507" s="28" t="n">
        <v>460</v>
      </c>
      <c r="S507" s="28" t="n">
        <f aca="false">IF(O507="Won",R507,IF(O507="Lost",0,N507))</f>
        <v>460</v>
      </c>
      <c r="T507" s="30" t="n">
        <f aca="false">IF(AND(P507&lt;&gt;"",Q507&lt;&gt;""),Q507-P507,"")</f>
        <v>11</v>
      </c>
      <c r="U507" s="30" t="str">
        <f aca="false">IF(AND(O507="Engaging",P507&lt;&gt;""),'Leia-me'!$B$5-P507,"")</f>
        <v/>
      </c>
      <c r="V507" s="25" t="str">
        <f aca="false">IF(O507&lt;&gt;"Engaging","",IF(U507&lt;='Leia-me'!$B$6,"Saudável",IF(U507&lt;='Leia-me'!$B$7,"Esfriando",IF(U507&lt;='Leia-me'!$B$8,"Última chance","Zumbi"))))</f>
        <v/>
      </c>
      <c r="W507" s="25" t="n">
        <f aca="false">IF(O507="Won",1,IF(O507="Lost",0,""))</f>
        <v>1</v>
      </c>
      <c r="Y507" s="25" t="str">
        <f aca="false">IF(E507="","Sim","")</f>
        <v/>
      </c>
    </row>
    <row r="508" customFormat="false" ht="15" hidden="false" customHeight="false" outlineLevel="0" collapsed="false">
      <c r="A508" s="25" t="s">
        <v>733</v>
      </c>
      <c r="B508" s="25" t="s">
        <v>67</v>
      </c>
      <c r="C508" s="25" t="s">
        <v>68</v>
      </c>
      <c r="D508" s="25" t="s">
        <v>70</v>
      </c>
      <c r="E508" s="25" t="s">
        <v>218</v>
      </c>
      <c r="F508" s="25" t="s">
        <v>146</v>
      </c>
      <c r="G508" s="26" t="n">
        <v>4.54</v>
      </c>
      <c r="H508" s="27" t="n">
        <v>9</v>
      </c>
      <c r="I508" s="25" t="s">
        <v>147</v>
      </c>
      <c r="K508" s="25" t="n">
        <v>2017</v>
      </c>
      <c r="L508" s="25" t="s">
        <v>160</v>
      </c>
      <c r="M508" s="25" t="s">
        <v>149</v>
      </c>
      <c r="N508" s="28" t="n">
        <v>3393</v>
      </c>
      <c r="O508" s="25" t="s">
        <v>55</v>
      </c>
      <c r="P508" s="29" t="n">
        <v>42882</v>
      </c>
      <c r="Q508" s="29" t="n">
        <v>42891</v>
      </c>
      <c r="R508" s="28" t="n">
        <v>0</v>
      </c>
      <c r="S508" s="28" t="n">
        <f aca="false">IF(O508="Won",R508,IF(O508="Lost",0,N508))</f>
        <v>0</v>
      </c>
      <c r="T508" s="30" t="n">
        <f aca="false">IF(AND(P508&lt;&gt;"",Q508&lt;&gt;""),Q508-P508,"")</f>
        <v>9</v>
      </c>
      <c r="U508" s="30" t="str">
        <f aca="false">IF(AND(O508="Engaging",P508&lt;&gt;""),'Leia-me'!$B$5-P508,"")</f>
        <v/>
      </c>
      <c r="V508" s="25" t="str">
        <f aca="false">IF(O508&lt;&gt;"Engaging","",IF(U508&lt;='Leia-me'!$B$6,"Saudável",IF(U508&lt;='Leia-me'!$B$7,"Esfriando",IF(U508&lt;='Leia-me'!$B$8,"Última chance","Zumbi"))))</f>
        <v/>
      </c>
      <c r="W508" s="25" t="n">
        <f aca="false">IF(O508="Won",1,IF(O508="Lost",0,""))</f>
        <v>0</v>
      </c>
      <c r="Y508" s="25" t="str">
        <f aca="false">IF(E508="","Sim","")</f>
        <v/>
      </c>
    </row>
    <row r="509" customFormat="false" ht="15" hidden="false" customHeight="false" outlineLevel="0" collapsed="false">
      <c r="A509" s="25" t="s">
        <v>734</v>
      </c>
      <c r="B509" s="25" t="s">
        <v>67</v>
      </c>
      <c r="C509" s="25" t="s">
        <v>68</v>
      </c>
      <c r="D509" s="25" t="s">
        <v>70</v>
      </c>
      <c r="E509" s="25" t="s">
        <v>151</v>
      </c>
      <c r="F509" s="25" t="s">
        <v>146</v>
      </c>
      <c r="G509" s="26" t="n">
        <v>587.34</v>
      </c>
      <c r="H509" s="27" t="n">
        <v>1356</v>
      </c>
      <c r="I509" s="25" t="s">
        <v>152</v>
      </c>
      <c r="K509" s="25" t="n">
        <v>2012</v>
      </c>
      <c r="L509" s="25" t="s">
        <v>186</v>
      </c>
      <c r="M509" s="25" t="s">
        <v>171</v>
      </c>
      <c r="N509" s="28" t="n">
        <v>550</v>
      </c>
      <c r="O509" s="25" t="s">
        <v>54</v>
      </c>
      <c r="P509" s="29" t="n">
        <v>42884</v>
      </c>
      <c r="Q509" s="29" t="n">
        <v>42976</v>
      </c>
      <c r="R509" s="28" t="n">
        <v>611</v>
      </c>
      <c r="S509" s="28" t="n">
        <f aca="false">IF(O509="Won",R509,IF(O509="Lost",0,N509))</f>
        <v>611</v>
      </c>
      <c r="T509" s="30" t="n">
        <f aca="false">IF(AND(P509&lt;&gt;"",Q509&lt;&gt;""),Q509-P509,"")</f>
        <v>92</v>
      </c>
      <c r="U509" s="30" t="str">
        <f aca="false">IF(AND(O509="Engaging",P509&lt;&gt;""),'Leia-me'!$B$5-P509,"")</f>
        <v/>
      </c>
      <c r="V509" s="25" t="str">
        <f aca="false">IF(O509&lt;&gt;"Engaging","",IF(U509&lt;='Leia-me'!$B$6,"Saudável",IF(U509&lt;='Leia-me'!$B$7,"Esfriando",IF(U509&lt;='Leia-me'!$B$8,"Última chance","Zumbi"))))</f>
        <v/>
      </c>
      <c r="W509" s="25" t="n">
        <f aca="false">IF(O509="Won",1,IF(O509="Lost",0,""))</f>
        <v>1</v>
      </c>
      <c r="Y509" s="25" t="str">
        <f aca="false">IF(E509="","Sim","")</f>
        <v/>
      </c>
    </row>
    <row r="510" customFormat="false" ht="15" hidden="false" customHeight="false" outlineLevel="0" collapsed="false">
      <c r="A510" s="25" t="s">
        <v>735</v>
      </c>
      <c r="B510" s="25" t="s">
        <v>67</v>
      </c>
      <c r="C510" s="25" t="s">
        <v>68</v>
      </c>
      <c r="D510" s="25" t="s">
        <v>70</v>
      </c>
      <c r="E510" s="25" t="s">
        <v>257</v>
      </c>
      <c r="F510" s="25" t="s">
        <v>146</v>
      </c>
      <c r="G510" s="26" t="n">
        <v>441.08</v>
      </c>
      <c r="H510" s="27" t="n">
        <v>1210</v>
      </c>
      <c r="I510" s="25" t="s">
        <v>147</v>
      </c>
      <c r="K510" s="25" t="n">
        <v>1984</v>
      </c>
      <c r="L510" s="25" t="s">
        <v>178</v>
      </c>
      <c r="M510" s="25" t="s">
        <v>171</v>
      </c>
      <c r="N510" s="28" t="n">
        <v>5482</v>
      </c>
      <c r="O510" s="25" t="s">
        <v>55</v>
      </c>
      <c r="P510" s="29" t="n">
        <v>42886</v>
      </c>
      <c r="Q510" s="29" t="n">
        <v>42952</v>
      </c>
      <c r="R510" s="28" t="n">
        <v>0</v>
      </c>
      <c r="S510" s="28" t="n">
        <f aca="false">IF(O510="Won",R510,IF(O510="Lost",0,N510))</f>
        <v>0</v>
      </c>
      <c r="T510" s="30" t="n">
        <f aca="false">IF(AND(P510&lt;&gt;"",Q510&lt;&gt;""),Q510-P510,"")</f>
        <v>66</v>
      </c>
      <c r="U510" s="30" t="str">
        <f aca="false">IF(AND(O510="Engaging",P510&lt;&gt;""),'Leia-me'!$B$5-P510,"")</f>
        <v/>
      </c>
      <c r="V510" s="25" t="str">
        <f aca="false">IF(O510&lt;&gt;"Engaging","",IF(U510&lt;='Leia-me'!$B$6,"Saudável",IF(U510&lt;='Leia-me'!$B$7,"Esfriando",IF(U510&lt;='Leia-me'!$B$8,"Última chance","Zumbi"))))</f>
        <v/>
      </c>
      <c r="W510" s="25" t="n">
        <f aca="false">IF(O510="Won",1,IF(O510="Lost",0,""))</f>
        <v>0</v>
      </c>
      <c r="Y510" s="25" t="str">
        <f aca="false">IF(E510="","Sim","")</f>
        <v/>
      </c>
    </row>
    <row r="511" customFormat="false" ht="15" hidden="false" customHeight="false" outlineLevel="0" collapsed="false">
      <c r="A511" s="25" t="s">
        <v>736</v>
      </c>
      <c r="B511" s="25" t="s">
        <v>67</v>
      </c>
      <c r="C511" s="25" t="s">
        <v>68</v>
      </c>
      <c r="D511" s="25" t="s">
        <v>70</v>
      </c>
      <c r="E511" s="25" t="s">
        <v>180</v>
      </c>
      <c r="F511" s="25" t="s">
        <v>146</v>
      </c>
      <c r="G511" s="26" t="n">
        <v>3178.24</v>
      </c>
      <c r="H511" s="27" t="n">
        <v>4540</v>
      </c>
      <c r="I511" s="25" t="s">
        <v>147</v>
      </c>
      <c r="K511" s="25" t="n">
        <v>2002</v>
      </c>
      <c r="L511" s="25" t="s">
        <v>160</v>
      </c>
      <c r="M511" s="25" t="s">
        <v>149</v>
      </c>
      <c r="N511" s="28" t="n">
        <v>3393</v>
      </c>
      <c r="O511" s="25" t="s">
        <v>55</v>
      </c>
      <c r="P511" s="29" t="n">
        <v>42888</v>
      </c>
      <c r="Q511" s="29" t="n">
        <v>42904</v>
      </c>
      <c r="R511" s="28" t="n">
        <v>0</v>
      </c>
      <c r="S511" s="28" t="n">
        <f aca="false">IF(O511="Won",R511,IF(O511="Lost",0,N511))</f>
        <v>0</v>
      </c>
      <c r="T511" s="30" t="n">
        <f aca="false">IF(AND(P511&lt;&gt;"",Q511&lt;&gt;""),Q511-P511,"")</f>
        <v>16</v>
      </c>
      <c r="U511" s="30" t="str">
        <f aca="false">IF(AND(O511="Engaging",P511&lt;&gt;""),'Leia-me'!$B$5-P511,"")</f>
        <v/>
      </c>
      <c r="V511" s="25" t="str">
        <f aca="false">IF(O511&lt;&gt;"Engaging","",IF(U511&lt;='Leia-me'!$B$6,"Saudável",IF(U511&lt;='Leia-me'!$B$7,"Esfriando",IF(U511&lt;='Leia-me'!$B$8,"Última chance","Zumbi"))))</f>
        <v/>
      </c>
      <c r="W511" s="25" t="n">
        <f aca="false">IF(O511="Won",1,IF(O511="Lost",0,""))</f>
        <v>0</v>
      </c>
      <c r="Y511" s="25" t="str">
        <f aca="false">IF(E511="","Sim","")</f>
        <v/>
      </c>
    </row>
    <row r="512" customFormat="false" ht="15" hidden="false" customHeight="false" outlineLevel="0" collapsed="false">
      <c r="A512" s="25" t="s">
        <v>737</v>
      </c>
      <c r="B512" s="25" t="s">
        <v>67</v>
      </c>
      <c r="C512" s="25" t="s">
        <v>68</v>
      </c>
      <c r="D512" s="25" t="s">
        <v>70</v>
      </c>
      <c r="E512" s="25" t="s">
        <v>225</v>
      </c>
      <c r="F512" s="25" t="s">
        <v>211</v>
      </c>
      <c r="G512" s="26" t="n">
        <v>1376.8</v>
      </c>
      <c r="H512" s="27" t="n">
        <v>1165</v>
      </c>
      <c r="I512" s="25" t="s">
        <v>226</v>
      </c>
      <c r="K512" s="25" t="n">
        <v>1988</v>
      </c>
      <c r="L512" s="25" t="s">
        <v>148</v>
      </c>
      <c r="M512" s="25" t="s">
        <v>149</v>
      </c>
      <c r="N512" s="28" t="n">
        <v>55</v>
      </c>
      <c r="O512" s="25" t="s">
        <v>54</v>
      </c>
      <c r="P512" s="29" t="n">
        <v>42888</v>
      </c>
      <c r="Q512" s="29" t="n">
        <v>42898</v>
      </c>
      <c r="R512" s="28" t="n">
        <v>52</v>
      </c>
      <c r="S512" s="28" t="n">
        <f aca="false">IF(O512="Won",R512,IF(O512="Lost",0,N512))</f>
        <v>52</v>
      </c>
      <c r="T512" s="30" t="n">
        <f aca="false">IF(AND(P512&lt;&gt;"",Q512&lt;&gt;""),Q512-P512,"")</f>
        <v>10</v>
      </c>
      <c r="U512" s="30" t="str">
        <f aca="false">IF(AND(O512="Engaging",P512&lt;&gt;""),'Leia-me'!$B$5-P512,"")</f>
        <v/>
      </c>
      <c r="V512" s="25" t="str">
        <f aca="false">IF(O512&lt;&gt;"Engaging","",IF(U512&lt;='Leia-me'!$B$6,"Saudável",IF(U512&lt;='Leia-me'!$B$7,"Esfriando",IF(U512&lt;='Leia-me'!$B$8,"Última chance","Zumbi"))))</f>
        <v/>
      </c>
      <c r="W512" s="25" t="n">
        <f aca="false">IF(O512="Won",1,IF(O512="Lost",0,""))</f>
        <v>1</v>
      </c>
      <c r="Y512" s="25" t="str">
        <f aca="false">IF(E512="","Sim","")</f>
        <v/>
      </c>
    </row>
    <row r="513" customFormat="false" ht="15" hidden="false" customHeight="false" outlineLevel="0" collapsed="false">
      <c r="A513" s="25" t="s">
        <v>738</v>
      </c>
      <c r="B513" s="25" t="s">
        <v>67</v>
      </c>
      <c r="C513" s="25" t="s">
        <v>68</v>
      </c>
      <c r="D513" s="25" t="s">
        <v>70</v>
      </c>
      <c r="E513" s="25" t="s">
        <v>195</v>
      </c>
      <c r="F513" s="25" t="s">
        <v>185</v>
      </c>
      <c r="G513" s="26" t="n">
        <v>8170.38</v>
      </c>
      <c r="H513" s="27" t="n">
        <v>16499</v>
      </c>
      <c r="I513" s="25" t="s">
        <v>196</v>
      </c>
      <c r="K513" s="25" t="n">
        <v>1997</v>
      </c>
      <c r="L513" s="25" t="s">
        <v>170</v>
      </c>
      <c r="M513" s="25" t="s">
        <v>171</v>
      </c>
      <c r="N513" s="28" t="n">
        <v>1096</v>
      </c>
      <c r="O513" s="25" t="s">
        <v>55</v>
      </c>
      <c r="P513" s="29" t="n">
        <v>42890</v>
      </c>
      <c r="Q513" s="29" t="n">
        <v>42963</v>
      </c>
      <c r="R513" s="28" t="n">
        <v>0</v>
      </c>
      <c r="S513" s="28" t="n">
        <f aca="false">IF(O513="Won",R513,IF(O513="Lost",0,N513))</f>
        <v>0</v>
      </c>
      <c r="T513" s="30" t="n">
        <f aca="false">IF(AND(P513&lt;&gt;"",Q513&lt;&gt;""),Q513-P513,"")</f>
        <v>73</v>
      </c>
      <c r="U513" s="30" t="str">
        <f aca="false">IF(AND(O513="Engaging",P513&lt;&gt;""),'Leia-me'!$B$5-P513,"")</f>
        <v/>
      </c>
      <c r="V513" s="25" t="str">
        <f aca="false">IF(O513&lt;&gt;"Engaging","",IF(U513&lt;='Leia-me'!$B$6,"Saudável",IF(U513&lt;='Leia-me'!$B$7,"Esfriando",IF(U513&lt;='Leia-me'!$B$8,"Última chance","Zumbi"))))</f>
        <v/>
      </c>
      <c r="W513" s="25" t="n">
        <f aca="false">IF(O513="Won",1,IF(O513="Lost",0,""))</f>
        <v>0</v>
      </c>
      <c r="Y513" s="25" t="str">
        <f aca="false">IF(E513="","Sim","")</f>
        <v/>
      </c>
    </row>
    <row r="514" customFormat="false" ht="15" hidden="false" customHeight="false" outlineLevel="0" collapsed="false">
      <c r="A514" s="25" t="s">
        <v>739</v>
      </c>
      <c r="B514" s="25" t="s">
        <v>67</v>
      </c>
      <c r="C514" s="25" t="s">
        <v>68</v>
      </c>
      <c r="D514" s="25" t="s">
        <v>70</v>
      </c>
      <c r="E514" s="25" t="s">
        <v>237</v>
      </c>
      <c r="F514" s="25" t="s">
        <v>192</v>
      </c>
      <c r="G514" s="26" t="n">
        <v>4618</v>
      </c>
      <c r="H514" s="27" t="n">
        <v>10083</v>
      </c>
      <c r="I514" s="25" t="s">
        <v>147</v>
      </c>
      <c r="K514" s="25" t="n">
        <v>1982</v>
      </c>
      <c r="L514" s="25" t="s">
        <v>148</v>
      </c>
      <c r="M514" s="25" t="s">
        <v>149</v>
      </c>
      <c r="N514" s="28" t="n">
        <v>55</v>
      </c>
      <c r="O514" s="25" t="s">
        <v>54</v>
      </c>
      <c r="P514" s="29" t="n">
        <v>42894</v>
      </c>
      <c r="Q514" s="29" t="n">
        <v>42904</v>
      </c>
      <c r="R514" s="28" t="n">
        <v>59</v>
      </c>
      <c r="S514" s="28" t="n">
        <f aca="false">IF(O514="Won",R514,IF(O514="Lost",0,N514))</f>
        <v>59</v>
      </c>
      <c r="T514" s="30" t="n">
        <f aca="false">IF(AND(P514&lt;&gt;"",Q514&lt;&gt;""),Q514-P514,"")</f>
        <v>10</v>
      </c>
      <c r="U514" s="30" t="str">
        <f aca="false">IF(AND(O514="Engaging",P514&lt;&gt;""),'Leia-me'!$B$5-P514,"")</f>
        <v/>
      </c>
      <c r="V514" s="25" t="str">
        <f aca="false">IF(O514&lt;&gt;"Engaging","",IF(U514&lt;='Leia-me'!$B$6,"Saudável",IF(U514&lt;='Leia-me'!$B$7,"Esfriando",IF(U514&lt;='Leia-me'!$B$8,"Última chance","Zumbi"))))</f>
        <v/>
      </c>
      <c r="W514" s="25" t="n">
        <f aca="false">IF(O514="Won",1,IF(O514="Lost",0,""))</f>
        <v>1</v>
      </c>
      <c r="Y514" s="25" t="str">
        <f aca="false">IF(E514="","Sim","")</f>
        <v/>
      </c>
    </row>
    <row r="515" customFormat="false" ht="15" hidden="false" customHeight="false" outlineLevel="0" collapsed="false">
      <c r="A515" s="25" t="s">
        <v>740</v>
      </c>
      <c r="B515" s="25" t="s">
        <v>67</v>
      </c>
      <c r="C515" s="25" t="s">
        <v>68</v>
      </c>
      <c r="D515" s="25" t="s">
        <v>70</v>
      </c>
      <c r="E515" s="25" t="s">
        <v>215</v>
      </c>
      <c r="F515" s="25" t="s">
        <v>177</v>
      </c>
      <c r="G515" s="26" t="n">
        <v>1102.43</v>
      </c>
      <c r="H515" s="27" t="n">
        <v>1759</v>
      </c>
      <c r="I515" s="25" t="s">
        <v>147</v>
      </c>
      <c r="K515" s="25" t="n">
        <v>2006</v>
      </c>
      <c r="L515" s="25" t="s">
        <v>148</v>
      </c>
      <c r="M515" s="25" t="s">
        <v>149</v>
      </c>
      <c r="N515" s="28" t="n">
        <v>55</v>
      </c>
      <c r="O515" s="25" t="s">
        <v>54</v>
      </c>
      <c r="P515" s="29" t="n">
        <v>42894</v>
      </c>
      <c r="Q515" s="29" t="n">
        <v>42991</v>
      </c>
      <c r="R515" s="28" t="n">
        <v>60</v>
      </c>
      <c r="S515" s="28" t="n">
        <f aca="false">IF(O515="Won",R515,IF(O515="Lost",0,N515))</f>
        <v>60</v>
      </c>
      <c r="T515" s="30" t="n">
        <f aca="false">IF(AND(P515&lt;&gt;"",Q515&lt;&gt;""),Q515-P515,"")</f>
        <v>97</v>
      </c>
      <c r="U515" s="30" t="str">
        <f aca="false">IF(AND(O515="Engaging",P515&lt;&gt;""),'Leia-me'!$B$5-P515,"")</f>
        <v/>
      </c>
      <c r="V515" s="25" t="str">
        <f aca="false">IF(O515&lt;&gt;"Engaging","",IF(U515&lt;='Leia-me'!$B$6,"Saudável",IF(U515&lt;='Leia-me'!$B$7,"Esfriando",IF(U515&lt;='Leia-me'!$B$8,"Última chance","Zumbi"))))</f>
        <v/>
      </c>
      <c r="W515" s="25" t="n">
        <f aca="false">IF(O515="Won",1,IF(O515="Lost",0,""))</f>
        <v>1</v>
      </c>
      <c r="Y515" s="25" t="str">
        <f aca="false">IF(E515="","Sim","")</f>
        <v/>
      </c>
    </row>
    <row r="516" customFormat="false" ht="15" hidden="false" customHeight="false" outlineLevel="0" collapsed="false">
      <c r="A516" s="25" t="s">
        <v>741</v>
      </c>
      <c r="B516" s="25" t="s">
        <v>67</v>
      </c>
      <c r="C516" s="25" t="s">
        <v>68</v>
      </c>
      <c r="D516" s="25" t="s">
        <v>70</v>
      </c>
      <c r="E516" s="25" t="s">
        <v>210</v>
      </c>
      <c r="F516" s="25" t="s">
        <v>211</v>
      </c>
      <c r="G516" s="26" t="n">
        <v>718.62</v>
      </c>
      <c r="H516" s="27" t="n">
        <v>2448</v>
      </c>
      <c r="I516" s="25" t="s">
        <v>147</v>
      </c>
      <c r="K516" s="25" t="n">
        <v>2001</v>
      </c>
      <c r="L516" s="25" t="s">
        <v>178</v>
      </c>
      <c r="M516" s="25" t="s">
        <v>171</v>
      </c>
      <c r="N516" s="28" t="n">
        <v>5482</v>
      </c>
      <c r="O516" s="25" t="s">
        <v>54</v>
      </c>
      <c r="P516" s="29" t="n">
        <v>42896</v>
      </c>
      <c r="Q516" s="29" t="n">
        <v>42951</v>
      </c>
      <c r="R516" s="28" t="n">
        <v>4749</v>
      </c>
      <c r="S516" s="28" t="n">
        <f aca="false">IF(O516="Won",R516,IF(O516="Lost",0,N516))</f>
        <v>4749</v>
      </c>
      <c r="T516" s="30" t="n">
        <f aca="false">IF(AND(P516&lt;&gt;"",Q516&lt;&gt;""),Q516-P516,"")</f>
        <v>55</v>
      </c>
      <c r="U516" s="30" t="str">
        <f aca="false">IF(AND(O516="Engaging",P516&lt;&gt;""),'Leia-me'!$B$5-P516,"")</f>
        <v/>
      </c>
      <c r="V516" s="25" t="str">
        <f aca="false">IF(O516&lt;&gt;"Engaging","",IF(U516&lt;='Leia-me'!$B$6,"Saudável",IF(U516&lt;='Leia-me'!$B$7,"Esfriando",IF(U516&lt;='Leia-me'!$B$8,"Última chance","Zumbi"))))</f>
        <v/>
      </c>
      <c r="W516" s="25" t="n">
        <f aca="false">IF(O516="Won",1,IF(O516="Lost",0,""))</f>
        <v>1</v>
      </c>
      <c r="Y516" s="25" t="str">
        <f aca="false">IF(E516="","Sim","")</f>
        <v/>
      </c>
    </row>
    <row r="517" customFormat="false" ht="15" hidden="false" customHeight="false" outlineLevel="0" collapsed="false">
      <c r="A517" s="25" t="s">
        <v>742</v>
      </c>
      <c r="B517" s="25" t="s">
        <v>67</v>
      </c>
      <c r="C517" s="25" t="s">
        <v>68</v>
      </c>
      <c r="D517" s="25" t="s">
        <v>70</v>
      </c>
      <c r="E517" s="25" t="s">
        <v>225</v>
      </c>
      <c r="F517" s="25" t="s">
        <v>211</v>
      </c>
      <c r="G517" s="26" t="n">
        <v>1376.8</v>
      </c>
      <c r="H517" s="27" t="n">
        <v>1165</v>
      </c>
      <c r="I517" s="25" t="s">
        <v>226</v>
      </c>
      <c r="K517" s="25" t="n">
        <v>1988</v>
      </c>
      <c r="L517" s="25" t="s">
        <v>170</v>
      </c>
      <c r="M517" s="25" t="s">
        <v>171</v>
      </c>
      <c r="N517" s="28" t="n">
        <v>1096</v>
      </c>
      <c r="O517" s="25" t="s">
        <v>54</v>
      </c>
      <c r="P517" s="29" t="n">
        <v>42897</v>
      </c>
      <c r="Q517" s="29" t="n">
        <v>43003</v>
      </c>
      <c r="R517" s="28" t="n">
        <v>1001</v>
      </c>
      <c r="S517" s="28" t="n">
        <f aca="false">IF(O517="Won",R517,IF(O517="Lost",0,N517))</f>
        <v>1001</v>
      </c>
      <c r="T517" s="30" t="n">
        <f aca="false">IF(AND(P517&lt;&gt;"",Q517&lt;&gt;""),Q517-P517,"")</f>
        <v>106</v>
      </c>
      <c r="U517" s="30" t="str">
        <f aca="false">IF(AND(O517="Engaging",P517&lt;&gt;""),'Leia-me'!$B$5-P517,"")</f>
        <v/>
      </c>
      <c r="V517" s="25" t="str">
        <f aca="false">IF(O517&lt;&gt;"Engaging","",IF(U517&lt;='Leia-me'!$B$6,"Saudável",IF(U517&lt;='Leia-me'!$B$7,"Esfriando",IF(U517&lt;='Leia-me'!$B$8,"Última chance","Zumbi"))))</f>
        <v/>
      </c>
      <c r="W517" s="25" t="n">
        <f aca="false">IF(O517="Won",1,IF(O517="Lost",0,""))</f>
        <v>1</v>
      </c>
      <c r="Y517" s="25" t="str">
        <f aca="false">IF(E517="","Sim","")</f>
        <v/>
      </c>
    </row>
    <row r="518" customFormat="false" ht="15" hidden="false" customHeight="false" outlineLevel="0" collapsed="false">
      <c r="A518" s="25" t="s">
        <v>743</v>
      </c>
      <c r="B518" s="25" t="s">
        <v>67</v>
      </c>
      <c r="C518" s="25" t="s">
        <v>68</v>
      </c>
      <c r="D518" s="25" t="s">
        <v>70</v>
      </c>
      <c r="E518" s="25" t="s">
        <v>225</v>
      </c>
      <c r="F518" s="25" t="s">
        <v>211</v>
      </c>
      <c r="G518" s="26" t="n">
        <v>1376.8</v>
      </c>
      <c r="H518" s="27" t="n">
        <v>1165</v>
      </c>
      <c r="I518" s="25" t="s">
        <v>226</v>
      </c>
      <c r="K518" s="25" t="n">
        <v>1988</v>
      </c>
      <c r="L518" s="25" t="s">
        <v>178</v>
      </c>
      <c r="M518" s="25" t="s">
        <v>171</v>
      </c>
      <c r="N518" s="28" t="n">
        <v>5482</v>
      </c>
      <c r="O518" s="25" t="s">
        <v>54</v>
      </c>
      <c r="P518" s="29" t="n">
        <v>42898</v>
      </c>
      <c r="Q518" s="29" t="n">
        <v>42976</v>
      </c>
      <c r="R518" s="28" t="n">
        <v>4961</v>
      </c>
      <c r="S518" s="28" t="n">
        <f aca="false">IF(O518="Won",R518,IF(O518="Lost",0,N518))</f>
        <v>4961</v>
      </c>
      <c r="T518" s="30" t="n">
        <f aca="false">IF(AND(P518&lt;&gt;"",Q518&lt;&gt;""),Q518-P518,"")</f>
        <v>78</v>
      </c>
      <c r="U518" s="30" t="str">
        <f aca="false">IF(AND(O518="Engaging",P518&lt;&gt;""),'Leia-me'!$B$5-P518,"")</f>
        <v/>
      </c>
      <c r="V518" s="25" t="str">
        <f aca="false">IF(O518&lt;&gt;"Engaging","",IF(U518&lt;='Leia-me'!$B$6,"Saudável",IF(U518&lt;='Leia-me'!$B$7,"Esfriando",IF(U518&lt;='Leia-me'!$B$8,"Última chance","Zumbi"))))</f>
        <v/>
      </c>
      <c r="W518" s="25" t="n">
        <f aca="false">IF(O518="Won",1,IF(O518="Lost",0,""))</f>
        <v>1</v>
      </c>
      <c r="Y518" s="25" t="str">
        <f aca="false">IF(E518="","Sim","")</f>
        <v/>
      </c>
    </row>
    <row r="519" customFormat="false" ht="15" hidden="false" customHeight="false" outlineLevel="0" collapsed="false">
      <c r="A519" s="25" t="s">
        <v>744</v>
      </c>
      <c r="B519" s="25" t="s">
        <v>67</v>
      </c>
      <c r="C519" s="25" t="s">
        <v>68</v>
      </c>
      <c r="D519" s="25" t="s">
        <v>70</v>
      </c>
      <c r="E519" s="25" t="s">
        <v>167</v>
      </c>
      <c r="F519" s="25" t="s">
        <v>168</v>
      </c>
      <c r="G519" s="26" t="n">
        <v>2173.98</v>
      </c>
      <c r="H519" s="27" t="n">
        <v>2928</v>
      </c>
      <c r="I519" s="25" t="s">
        <v>147</v>
      </c>
      <c r="J519" s="25" t="s">
        <v>169</v>
      </c>
      <c r="K519" s="25" t="n">
        <v>1995</v>
      </c>
      <c r="L519" s="25" t="s">
        <v>160</v>
      </c>
      <c r="M519" s="25" t="s">
        <v>149</v>
      </c>
      <c r="N519" s="28" t="n">
        <v>3393</v>
      </c>
      <c r="O519" s="25" t="s">
        <v>54</v>
      </c>
      <c r="P519" s="29" t="n">
        <v>42901</v>
      </c>
      <c r="Q519" s="29" t="n">
        <v>42911</v>
      </c>
      <c r="R519" s="28" t="n">
        <v>3785</v>
      </c>
      <c r="S519" s="28" t="n">
        <f aca="false">IF(O519="Won",R519,IF(O519="Lost",0,N519))</f>
        <v>3785</v>
      </c>
      <c r="T519" s="30" t="n">
        <f aca="false">IF(AND(P519&lt;&gt;"",Q519&lt;&gt;""),Q519-P519,"")</f>
        <v>10</v>
      </c>
      <c r="U519" s="30" t="str">
        <f aca="false">IF(AND(O519="Engaging",P519&lt;&gt;""),'Leia-me'!$B$5-P519,"")</f>
        <v/>
      </c>
      <c r="V519" s="25" t="str">
        <f aca="false">IF(O519&lt;&gt;"Engaging","",IF(U519&lt;='Leia-me'!$B$6,"Saudável",IF(U519&lt;='Leia-me'!$B$7,"Esfriando",IF(U519&lt;='Leia-me'!$B$8,"Última chance","Zumbi"))))</f>
        <v/>
      </c>
      <c r="W519" s="25" t="n">
        <f aca="false">IF(O519="Won",1,IF(O519="Lost",0,""))</f>
        <v>1</v>
      </c>
      <c r="Y519" s="25" t="str">
        <f aca="false">IF(E519="","Sim","")</f>
        <v/>
      </c>
    </row>
    <row r="520" customFormat="false" ht="15" hidden="false" customHeight="false" outlineLevel="0" collapsed="false">
      <c r="A520" s="25" t="s">
        <v>745</v>
      </c>
      <c r="B520" s="25" t="s">
        <v>67</v>
      </c>
      <c r="C520" s="25" t="s">
        <v>68</v>
      </c>
      <c r="D520" s="25" t="s">
        <v>70</v>
      </c>
      <c r="E520" s="25" t="s">
        <v>225</v>
      </c>
      <c r="F520" s="25" t="s">
        <v>211</v>
      </c>
      <c r="G520" s="26" t="n">
        <v>1376.8</v>
      </c>
      <c r="H520" s="27" t="n">
        <v>1165</v>
      </c>
      <c r="I520" s="25" t="s">
        <v>226</v>
      </c>
      <c r="K520" s="25" t="n">
        <v>1988</v>
      </c>
      <c r="L520" s="25" t="s">
        <v>178</v>
      </c>
      <c r="M520" s="25" t="s">
        <v>171</v>
      </c>
      <c r="N520" s="28" t="n">
        <v>5482</v>
      </c>
      <c r="O520" s="25" t="s">
        <v>55</v>
      </c>
      <c r="P520" s="29" t="n">
        <v>42906</v>
      </c>
      <c r="Q520" s="29" t="n">
        <v>42913</v>
      </c>
      <c r="R520" s="28" t="n">
        <v>0</v>
      </c>
      <c r="S520" s="28" t="n">
        <f aca="false">IF(O520="Won",R520,IF(O520="Lost",0,N520))</f>
        <v>0</v>
      </c>
      <c r="T520" s="30" t="n">
        <f aca="false">IF(AND(P520&lt;&gt;"",Q520&lt;&gt;""),Q520-P520,"")</f>
        <v>7</v>
      </c>
      <c r="U520" s="30" t="str">
        <f aca="false">IF(AND(O520="Engaging",P520&lt;&gt;""),'Leia-me'!$B$5-P520,"")</f>
        <v/>
      </c>
      <c r="V520" s="25" t="str">
        <f aca="false">IF(O520&lt;&gt;"Engaging","",IF(U520&lt;='Leia-me'!$B$6,"Saudável",IF(U520&lt;='Leia-me'!$B$7,"Esfriando",IF(U520&lt;='Leia-me'!$B$8,"Última chance","Zumbi"))))</f>
        <v/>
      </c>
      <c r="W520" s="25" t="n">
        <f aca="false">IF(O520="Won",1,IF(O520="Lost",0,""))</f>
        <v>0</v>
      </c>
      <c r="Y520" s="25" t="str">
        <f aca="false">IF(E520="","Sim","")</f>
        <v/>
      </c>
    </row>
    <row r="521" customFormat="false" ht="15" hidden="false" customHeight="false" outlineLevel="0" collapsed="false">
      <c r="A521" s="25" t="s">
        <v>746</v>
      </c>
      <c r="B521" s="25" t="s">
        <v>67</v>
      </c>
      <c r="C521" s="25" t="s">
        <v>68</v>
      </c>
      <c r="D521" s="25" t="s">
        <v>70</v>
      </c>
      <c r="E521" s="25" t="s">
        <v>195</v>
      </c>
      <c r="F521" s="25" t="s">
        <v>185</v>
      </c>
      <c r="G521" s="26" t="n">
        <v>8170.38</v>
      </c>
      <c r="H521" s="27" t="n">
        <v>16499</v>
      </c>
      <c r="I521" s="25" t="s">
        <v>196</v>
      </c>
      <c r="K521" s="25" t="n">
        <v>1997</v>
      </c>
      <c r="L521" s="25" t="s">
        <v>160</v>
      </c>
      <c r="M521" s="25" t="s">
        <v>149</v>
      </c>
      <c r="N521" s="28" t="n">
        <v>3393</v>
      </c>
      <c r="O521" s="25" t="s">
        <v>54</v>
      </c>
      <c r="P521" s="29" t="n">
        <v>42908</v>
      </c>
      <c r="Q521" s="29" t="n">
        <v>42990</v>
      </c>
      <c r="R521" s="28" t="n">
        <v>3510</v>
      </c>
      <c r="S521" s="28" t="n">
        <f aca="false">IF(O521="Won",R521,IF(O521="Lost",0,N521))</f>
        <v>3510</v>
      </c>
      <c r="T521" s="30" t="n">
        <f aca="false">IF(AND(P521&lt;&gt;"",Q521&lt;&gt;""),Q521-P521,"")</f>
        <v>82</v>
      </c>
      <c r="U521" s="30" t="str">
        <f aca="false">IF(AND(O521="Engaging",P521&lt;&gt;""),'Leia-me'!$B$5-P521,"")</f>
        <v/>
      </c>
      <c r="V521" s="25" t="str">
        <f aca="false">IF(O521&lt;&gt;"Engaging","",IF(U521&lt;='Leia-me'!$B$6,"Saudável",IF(U521&lt;='Leia-me'!$B$7,"Esfriando",IF(U521&lt;='Leia-me'!$B$8,"Última chance","Zumbi"))))</f>
        <v/>
      </c>
      <c r="W521" s="25" t="n">
        <f aca="false">IF(O521="Won",1,IF(O521="Lost",0,""))</f>
        <v>1</v>
      </c>
      <c r="Y521" s="25" t="str">
        <f aca="false">IF(E521="","Sim","")</f>
        <v/>
      </c>
    </row>
    <row r="522" customFormat="false" ht="15" hidden="false" customHeight="false" outlineLevel="0" collapsed="false">
      <c r="A522" s="25" t="s">
        <v>747</v>
      </c>
      <c r="B522" s="25" t="s">
        <v>67</v>
      </c>
      <c r="C522" s="25" t="s">
        <v>68</v>
      </c>
      <c r="D522" s="25" t="s">
        <v>70</v>
      </c>
      <c r="E522" s="25" t="s">
        <v>245</v>
      </c>
      <c r="F522" s="25" t="s">
        <v>185</v>
      </c>
      <c r="G522" s="26" t="n">
        <v>2938.67</v>
      </c>
      <c r="H522" s="27" t="n">
        <v>8775</v>
      </c>
      <c r="I522" s="25" t="s">
        <v>246</v>
      </c>
      <c r="K522" s="25" t="n">
        <v>1987</v>
      </c>
      <c r="L522" s="25" t="s">
        <v>160</v>
      </c>
      <c r="M522" s="25" t="s">
        <v>149</v>
      </c>
      <c r="N522" s="28" t="n">
        <v>3393</v>
      </c>
      <c r="O522" s="25" t="s">
        <v>55</v>
      </c>
      <c r="P522" s="29" t="n">
        <v>42909</v>
      </c>
      <c r="Q522" s="29" t="n">
        <v>42920</v>
      </c>
      <c r="R522" s="28" t="n">
        <v>0</v>
      </c>
      <c r="S522" s="28" t="n">
        <f aca="false">IF(O522="Won",R522,IF(O522="Lost",0,N522))</f>
        <v>0</v>
      </c>
      <c r="T522" s="30" t="n">
        <f aca="false">IF(AND(P522&lt;&gt;"",Q522&lt;&gt;""),Q522-P522,"")</f>
        <v>11</v>
      </c>
      <c r="U522" s="30" t="str">
        <f aca="false">IF(AND(O522="Engaging",P522&lt;&gt;""),'Leia-me'!$B$5-P522,"")</f>
        <v/>
      </c>
      <c r="V522" s="25" t="str">
        <f aca="false">IF(O522&lt;&gt;"Engaging","",IF(U522&lt;='Leia-me'!$B$6,"Saudável",IF(U522&lt;='Leia-me'!$B$7,"Esfriando",IF(U522&lt;='Leia-me'!$B$8,"Última chance","Zumbi"))))</f>
        <v/>
      </c>
      <c r="W522" s="25" t="n">
        <f aca="false">IF(O522="Won",1,IF(O522="Lost",0,""))</f>
        <v>0</v>
      </c>
      <c r="Y522" s="25" t="str">
        <f aca="false">IF(E522="","Sim","")</f>
        <v/>
      </c>
    </row>
    <row r="523" customFormat="false" ht="15" hidden="false" customHeight="false" outlineLevel="0" collapsed="false">
      <c r="A523" s="25" t="s">
        <v>748</v>
      </c>
      <c r="B523" s="25" t="s">
        <v>67</v>
      </c>
      <c r="C523" s="25" t="s">
        <v>68</v>
      </c>
      <c r="D523" s="25" t="s">
        <v>70</v>
      </c>
      <c r="E523" s="25" t="s">
        <v>162</v>
      </c>
      <c r="F523" s="25" t="s">
        <v>155</v>
      </c>
      <c r="G523" s="26" t="n">
        <v>5266.09</v>
      </c>
      <c r="H523" s="27" t="n">
        <v>8595</v>
      </c>
      <c r="I523" s="25" t="s">
        <v>147</v>
      </c>
      <c r="J523" s="25" t="s">
        <v>156</v>
      </c>
      <c r="K523" s="25" t="n">
        <v>1988</v>
      </c>
      <c r="L523" s="25" t="s">
        <v>148</v>
      </c>
      <c r="M523" s="25" t="s">
        <v>149</v>
      </c>
      <c r="N523" s="28" t="n">
        <v>55</v>
      </c>
      <c r="O523" s="25" t="s">
        <v>54</v>
      </c>
      <c r="P523" s="29" t="n">
        <v>42909</v>
      </c>
      <c r="Q523" s="29" t="n">
        <v>42921</v>
      </c>
      <c r="R523" s="28" t="n">
        <v>66</v>
      </c>
      <c r="S523" s="28" t="n">
        <f aca="false">IF(O523="Won",R523,IF(O523="Lost",0,N523))</f>
        <v>66</v>
      </c>
      <c r="T523" s="30" t="n">
        <f aca="false">IF(AND(P523&lt;&gt;"",Q523&lt;&gt;""),Q523-P523,"")</f>
        <v>12</v>
      </c>
      <c r="U523" s="30" t="str">
        <f aca="false">IF(AND(O523="Engaging",P523&lt;&gt;""),'Leia-me'!$B$5-P523,"")</f>
        <v/>
      </c>
      <c r="V523" s="25" t="str">
        <f aca="false">IF(O523&lt;&gt;"Engaging","",IF(U523&lt;='Leia-me'!$B$6,"Saudável",IF(U523&lt;='Leia-me'!$B$7,"Esfriando",IF(U523&lt;='Leia-me'!$B$8,"Última chance","Zumbi"))))</f>
        <v/>
      </c>
      <c r="W523" s="25" t="n">
        <f aca="false">IF(O523="Won",1,IF(O523="Lost",0,""))</f>
        <v>1</v>
      </c>
      <c r="Y523" s="25" t="str">
        <f aca="false">IF(E523="","Sim","")</f>
        <v/>
      </c>
    </row>
    <row r="524" customFormat="false" ht="15" hidden="false" customHeight="false" outlineLevel="0" collapsed="false">
      <c r="A524" s="25" t="s">
        <v>749</v>
      </c>
      <c r="B524" s="25" t="s">
        <v>67</v>
      </c>
      <c r="C524" s="25" t="s">
        <v>68</v>
      </c>
      <c r="D524" s="25" t="s">
        <v>70</v>
      </c>
      <c r="E524" s="25" t="s">
        <v>191</v>
      </c>
      <c r="F524" s="25" t="s">
        <v>192</v>
      </c>
      <c r="G524" s="26" t="n">
        <v>2714.9</v>
      </c>
      <c r="H524" s="27" t="n">
        <v>2641</v>
      </c>
      <c r="I524" s="25" t="s">
        <v>147</v>
      </c>
      <c r="J524" s="25" t="s">
        <v>193</v>
      </c>
      <c r="K524" s="25" t="n">
        <v>1998</v>
      </c>
      <c r="L524" s="25" t="s">
        <v>170</v>
      </c>
      <c r="M524" s="25" t="s">
        <v>171</v>
      </c>
      <c r="N524" s="28" t="n">
        <v>1096</v>
      </c>
      <c r="O524" s="25" t="s">
        <v>54</v>
      </c>
      <c r="P524" s="29" t="n">
        <v>42911</v>
      </c>
      <c r="Q524" s="29" t="n">
        <v>42956</v>
      </c>
      <c r="R524" s="28" t="n">
        <v>1128</v>
      </c>
      <c r="S524" s="28" t="n">
        <f aca="false">IF(O524="Won",R524,IF(O524="Lost",0,N524))</f>
        <v>1128</v>
      </c>
      <c r="T524" s="30" t="n">
        <f aca="false">IF(AND(P524&lt;&gt;"",Q524&lt;&gt;""),Q524-P524,"")</f>
        <v>45</v>
      </c>
      <c r="U524" s="30" t="str">
        <f aca="false">IF(AND(O524="Engaging",P524&lt;&gt;""),'Leia-me'!$B$5-P524,"")</f>
        <v/>
      </c>
      <c r="V524" s="25" t="str">
        <f aca="false">IF(O524&lt;&gt;"Engaging","",IF(U524&lt;='Leia-me'!$B$6,"Saudável",IF(U524&lt;='Leia-me'!$B$7,"Esfriando",IF(U524&lt;='Leia-me'!$B$8,"Última chance","Zumbi"))))</f>
        <v/>
      </c>
      <c r="W524" s="25" t="n">
        <f aca="false">IF(O524="Won",1,IF(O524="Lost",0,""))</f>
        <v>1</v>
      </c>
      <c r="Y524" s="25" t="str">
        <f aca="false">IF(E524="","Sim","")</f>
        <v/>
      </c>
    </row>
    <row r="525" customFormat="false" ht="15" hidden="false" customHeight="false" outlineLevel="0" collapsed="false">
      <c r="A525" s="25" t="s">
        <v>750</v>
      </c>
      <c r="B525" s="25" t="s">
        <v>67</v>
      </c>
      <c r="C525" s="25" t="s">
        <v>68</v>
      </c>
      <c r="D525" s="25" t="s">
        <v>70</v>
      </c>
      <c r="E525" s="25" t="s">
        <v>251</v>
      </c>
      <c r="F525" s="25" t="s">
        <v>211</v>
      </c>
      <c r="G525" s="26" t="n">
        <v>332.43</v>
      </c>
      <c r="H525" s="27" t="n">
        <v>799</v>
      </c>
      <c r="I525" s="25" t="s">
        <v>147</v>
      </c>
      <c r="K525" s="25" t="n">
        <v>1995</v>
      </c>
      <c r="L525" s="25" t="s">
        <v>186</v>
      </c>
      <c r="M525" s="25" t="s">
        <v>171</v>
      </c>
      <c r="N525" s="28" t="n">
        <v>550</v>
      </c>
      <c r="O525" s="25" t="s">
        <v>54</v>
      </c>
      <c r="P525" s="29" t="n">
        <v>42912</v>
      </c>
      <c r="Q525" s="29" t="n">
        <v>42922</v>
      </c>
      <c r="R525" s="28" t="n">
        <v>612</v>
      </c>
      <c r="S525" s="28" t="n">
        <f aca="false">IF(O525="Won",R525,IF(O525="Lost",0,N525))</f>
        <v>612</v>
      </c>
      <c r="T525" s="30" t="n">
        <f aca="false">IF(AND(P525&lt;&gt;"",Q525&lt;&gt;""),Q525-P525,"")</f>
        <v>10</v>
      </c>
      <c r="U525" s="30" t="str">
        <f aca="false">IF(AND(O525="Engaging",P525&lt;&gt;""),'Leia-me'!$B$5-P525,"")</f>
        <v/>
      </c>
      <c r="V525" s="25" t="str">
        <f aca="false">IF(O525&lt;&gt;"Engaging","",IF(U525&lt;='Leia-me'!$B$6,"Saudável",IF(U525&lt;='Leia-me'!$B$7,"Esfriando",IF(U525&lt;='Leia-me'!$B$8,"Última chance","Zumbi"))))</f>
        <v/>
      </c>
      <c r="W525" s="25" t="n">
        <f aca="false">IF(O525="Won",1,IF(O525="Lost",0,""))</f>
        <v>1</v>
      </c>
      <c r="Y525" s="25" t="str">
        <f aca="false">IF(E525="","Sim","")</f>
        <v/>
      </c>
    </row>
    <row r="526" customFormat="false" ht="15" hidden="false" customHeight="false" outlineLevel="0" collapsed="false">
      <c r="A526" s="25" t="s">
        <v>751</v>
      </c>
      <c r="B526" s="25" t="s">
        <v>67</v>
      </c>
      <c r="C526" s="25" t="s">
        <v>68</v>
      </c>
      <c r="D526" s="25" t="s">
        <v>70</v>
      </c>
      <c r="E526" s="25" t="s">
        <v>164</v>
      </c>
      <c r="F526" s="25" t="s">
        <v>165</v>
      </c>
      <c r="G526" s="26" t="n">
        <v>217.87</v>
      </c>
      <c r="H526" s="27" t="n">
        <v>551</v>
      </c>
      <c r="I526" s="25" t="s">
        <v>147</v>
      </c>
      <c r="K526" s="25" t="n">
        <v>1998</v>
      </c>
      <c r="L526" s="25" t="s">
        <v>186</v>
      </c>
      <c r="M526" s="25" t="s">
        <v>171</v>
      </c>
      <c r="N526" s="28" t="n">
        <v>550</v>
      </c>
      <c r="O526" s="25" t="s">
        <v>54</v>
      </c>
      <c r="P526" s="29" t="n">
        <v>42913</v>
      </c>
      <c r="Q526" s="29" t="n">
        <v>42948</v>
      </c>
      <c r="R526" s="28" t="n">
        <v>513</v>
      </c>
      <c r="S526" s="28" t="n">
        <f aca="false">IF(O526="Won",R526,IF(O526="Lost",0,N526))</f>
        <v>513</v>
      </c>
      <c r="T526" s="30" t="n">
        <f aca="false">IF(AND(P526&lt;&gt;"",Q526&lt;&gt;""),Q526-P526,"")</f>
        <v>35</v>
      </c>
      <c r="U526" s="30" t="str">
        <f aca="false">IF(AND(O526="Engaging",P526&lt;&gt;""),'Leia-me'!$B$5-P526,"")</f>
        <v/>
      </c>
      <c r="V526" s="25" t="str">
        <f aca="false">IF(O526&lt;&gt;"Engaging","",IF(U526&lt;='Leia-me'!$B$6,"Saudável",IF(U526&lt;='Leia-me'!$B$7,"Esfriando",IF(U526&lt;='Leia-me'!$B$8,"Última chance","Zumbi"))))</f>
        <v/>
      </c>
      <c r="W526" s="25" t="n">
        <f aca="false">IF(O526="Won",1,IF(O526="Lost",0,""))</f>
        <v>1</v>
      </c>
      <c r="Y526" s="25" t="str">
        <f aca="false">IF(E526="","Sim","")</f>
        <v/>
      </c>
    </row>
    <row r="527" customFormat="false" ht="15" hidden="false" customHeight="false" outlineLevel="0" collapsed="false">
      <c r="A527" s="25" t="s">
        <v>752</v>
      </c>
      <c r="B527" s="25" t="s">
        <v>67</v>
      </c>
      <c r="C527" s="25" t="s">
        <v>68</v>
      </c>
      <c r="D527" s="25" t="s">
        <v>70</v>
      </c>
      <c r="E527" s="25" t="s">
        <v>195</v>
      </c>
      <c r="F527" s="25" t="s">
        <v>185</v>
      </c>
      <c r="G527" s="26" t="n">
        <v>8170.38</v>
      </c>
      <c r="H527" s="27" t="n">
        <v>16499</v>
      </c>
      <c r="I527" s="25" t="s">
        <v>196</v>
      </c>
      <c r="K527" s="25" t="n">
        <v>1997</v>
      </c>
      <c r="L527" s="25" t="s">
        <v>186</v>
      </c>
      <c r="M527" s="25" t="s">
        <v>171</v>
      </c>
      <c r="N527" s="28" t="n">
        <v>550</v>
      </c>
      <c r="O527" s="25" t="s">
        <v>55</v>
      </c>
      <c r="P527" s="29" t="n">
        <v>42914</v>
      </c>
      <c r="Q527" s="29" t="n">
        <v>42958</v>
      </c>
      <c r="R527" s="28" t="n">
        <v>0</v>
      </c>
      <c r="S527" s="28" t="n">
        <f aca="false">IF(O527="Won",R527,IF(O527="Lost",0,N527))</f>
        <v>0</v>
      </c>
      <c r="T527" s="30" t="n">
        <f aca="false">IF(AND(P527&lt;&gt;"",Q527&lt;&gt;""),Q527-P527,"")</f>
        <v>44</v>
      </c>
      <c r="U527" s="30" t="str">
        <f aca="false">IF(AND(O527="Engaging",P527&lt;&gt;""),'Leia-me'!$B$5-P527,"")</f>
        <v/>
      </c>
      <c r="V527" s="25" t="str">
        <f aca="false">IF(O527&lt;&gt;"Engaging","",IF(U527&lt;='Leia-me'!$B$6,"Saudável",IF(U527&lt;='Leia-me'!$B$7,"Esfriando",IF(U527&lt;='Leia-me'!$B$8,"Última chance","Zumbi"))))</f>
        <v/>
      </c>
      <c r="W527" s="25" t="n">
        <f aca="false">IF(O527="Won",1,IF(O527="Lost",0,""))</f>
        <v>0</v>
      </c>
      <c r="Y527" s="25" t="str">
        <f aca="false">IF(E527="","Sim","")</f>
        <v/>
      </c>
    </row>
    <row r="528" customFormat="false" ht="15" hidden="false" customHeight="false" outlineLevel="0" collapsed="false">
      <c r="A528" s="25" t="s">
        <v>753</v>
      </c>
      <c r="B528" s="25" t="s">
        <v>67</v>
      </c>
      <c r="C528" s="25" t="s">
        <v>68</v>
      </c>
      <c r="D528" s="25" t="s">
        <v>70</v>
      </c>
      <c r="E528" s="25" t="s">
        <v>248</v>
      </c>
      <c r="F528" s="25" t="s">
        <v>211</v>
      </c>
      <c r="G528" s="26" t="n">
        <v>894.33</v>
      </c>
      <c r="H528" s="27" t="n">
        <v>1635</v>
      </c>
      <c r="I528" s="25" t="s">
        <v>249</v>
      </c>
      <c r="K528" s="25" t="n">
        <v>2007</v>
      </c>
      <c r="L528" s="25" t="s">
        <v>148</v>
      </c>
      <c r="M528" s="25" t="s">
        <v>149</v>
      </c>
      <c r="N528" s="28" t="n">
        <v>55</v>
      </c>
      <c r="O528" s="25" t="s">
        <v>55</v>
      </c>
      <c r="P528" s="29" t="n">
        <v>42914</v>
      </c>
      <c r="Q528" s="29" t="n">
        <v>42923</v>
      </c>
      <c r="R528" s="28" t="n">
        <v>0</v>
      </c>
      <c r="S528" s="28" t="n">
        <f aca="false">IF(O528="Won",R528,IF(O528="Lost",0,N528))</f>
        <v>0</v>
      </c>
      <c r="T528" s="30" t="n">
        <f aca="false">IF(AND(P528&lt;&gt;"",Q528&lt;&gt;""),Q528-P528,"")</f>
        <v>9</v>
      </c>
      <c r="U528" s="30" t="str">
        <f aca="false">IF(AND(O528="Engaging",P528&lt;&gt;""),'Leia-me'!$B$5-P528,"")</f>
        <v/>
      </c>
      <c r="V528" s="25" t="str">
        <f aca="false">IF(O528&lt;&gt;"Engaging","",IF(U528&lt;='Leia-me'!$B$6,"Saudável",IF(U528&lt;='Leia-me'!$B$7,"Esfriando",IF(U528&lt;='Leia-me'!$B$8,"Última chance","Zumbi"))))</f>
        <v/>
      </c>
      <c r="W528" s="25" t="n">
        <f aca="false">IF(O528="Won",1,IF(O528="Lost",0,""))</f>
        <v>0</v>
      </c>
      <c r="Y528" s="25" t="str">
        <f aca="false">IF(E528="","Sim","")</f>
        <v/>
      </c>
    </row>
    <row r="529" customFormat="false" ht="15" hidden="false" customHeight="false" outlineLevel="0" collapsed="false">
      <c r="A529" s="25" t="s">
        <v>754</v>
      </c>
      <c r="B529" s="25" t="s">
        <v>67</v>
      </c>
      <c r="C529" s="25" t="s">
        <v>68</v>
      </c>
      <c r="D529" s="25" t="s">
        <v>70</v>
      </c>
      <c r="E529" s="25" t="s">
        <v>248</v>
      </c>
      <c r="F529" s="25" t="s">
        <v>211</v>
      </c>
      <c r="G529" s="26" t="n">
        <v>894.33</v>
      </c>
      <c r="H529" s="27" t="n">
        <v>1635</v>
      </c>
      <c r="I529" s="25" t="s">
        <v>249</v>
      </c>
      <c r="K529" s="25" t="n">
        <v>2007</v>
      </c>
      <c r="L529" s="25" t="s">
        <v>160</v>
      </c>
      <c r="M529" s="25" t="s">
        <v>149</v>
      </c>
      <c r="N529" s="28" t="n">
        <v>3393</v>
      </c>
      <c r="O529" s="25" t="s">
        <v>54</v>
      </c>
      <c r="P529" s="29" t="n">
        <v>42916</v>
      </c>
      <c r="Q529" s="29" t="n">
        <v>42993</v>
      </c>
      <c r="R529" s="28" t="n">
        <v>3427</v>
      </c>
      <c r="S529" s="28" t="n">
        <f aca="false">IF(O529="Won",R529,IF(O529="Lost",0,N529))</f>
        <v>3427</v>
      </c>
      <c r="T529" s="30" t="n">
        <f aca="false">IF(AND(P529&lt;&gt;"",Q529&lt;&gt;""),Q529-P529,"")</f>
        <v>77</v>
      </c>
      <c r="U529" s="30" t="str">
        <f aca="false">IF(AND(O529="Engaging",P529&lt;&gt;""),'Leia-me'!$B$5-P529,"")</f>
        <v/>
      </c>
      <c r="V529" s="25" t="str">
        <f aca="false">IF(O529&lt;&gt;"Engaging","",IF(U529&lt;='Leia-me'!$B$6,"Saudável",IF(U529&lt;='Leia-me'!$B$7,"Esfriando",IF(U529&lt;='Leia-me'!$B$8,"Última chance","Zumbi"))))</f>
        <v/>
      </c>
      <c r="W529" s="25" t="n">
        <f aca="false">IF(O529="Won",1,IF(O529="Lost",0,""))</f>
        <v>1</v>
      </c>
      <c r="Y529" s="25" t="str">
        <f aca="false">IF(E529="","Sim","")</f>
        <v/>
      </c>
    </row>
    <row r="530" customFormat="false" ht="15" hidden="false" customHeight="false" outlineLevel="0" collapsed="false">
      <c r="A530" s="25" t="s">
        <v>755</v>
      </c>
      <c r="B530" s="25" t="s">
        <v>67</v>
      </c>
      <c r="C530" s="25" t="s">
        <v>68</v>
      </c>
      <c r="D530" s="25" t="s">
        <v>70</v>
      </c>
      <c r="E530" s="25" t="s">
        <v>240</v>
      </c>
      <c r="F530" s="25" t="s">
        <v>185</v>
      </c>
      <c r="G530" s="26" t="n">
        <v>1223.72</v>
      </c>
      <c r="H530" s="27" t="n">
        <v>2497</v>
      </c>
      <c r="I530" s="25" t="s">
        <v>241</v>
      </c>
      <c r="K530" s="25" t="n">
        <v>2000</v>
      </c>
      <c r="L530" s="25" t="s">
        <v>178</v>
      </c>
      <c r="M530" s="25" t="s">
        <v>171</v>
      </c>
      <c r="N530" s="28" t="n">
        <v>5482</v>
      </c>
      <c r="O530" s="25" t="s">
        <v>54</v>
      </c>
      <c r="P530" s="29" t="n">
        <v>42917</v>
      </c>
      <c r="Q530" s="29" t="n">
        <v>42927</v>
      </c>
      <c r="R530" s="28" t="n">
        <v>4391</v>
      </c>
      <c r="S530" s="28" t="n">
        <f aca="false">IF(O530="Won",R530,IF(O530="Lost",0,N530))</f>
        <v>4391</v>
      </c>
      <c r="T530" s="30" t="n">
        <f aca="false">IF(AND(P530&lt;&gt;"",Q530&lt;&gt;""),Q530-P530,"")</f>
        <v>10</v>
      </c>
      <c r="U530" s="30" t="str">
        <f aca="false">IF(AND(O530="Engaging",P530&lt;&gt;""),'Leia-me'!$B$5-P530,"")</f>
        <v/>
      </c>
      <c r="V530" s="25" t="str">
        <f aca="false">IF(O530&lt;&gt;"Engaging","",IF(U530&lt;='Leia-me'!$B$6,"Saudável",IF(U530&lt;='Leia-me'!$B$7,"Esfriando",IF(U530&lt;='Leia-me'!$B$8,"Última chance","Zumbi"))))</f>
        <v/>
      </c>
      <c r="W530" s="25" t="n">
        <f aca="false">IF(O530="Won",1,IF(O530="Lost",0,""))</f>
        <v>1</v>
      </c>
      <c r="Y530" s="25" t="str">
        <f aca="false">IF(E530="","Sim","")</f>
        <v/>
      </c>
    </row>
    <row r="531" customFormat="false" ht="15" hidden="false" customHeight="false" outlineLevel="0" collapsed="false">
      <c r="A531" s="25" t="s">
        <v>756</v>
      </c>
      <c r="B531" s="25" t="s">
        <v>67</v>
      </c>
      <c r="C531" s="25" t="s">
        <v>68</v>
      </c>
      <c r="D531" s="25" t="s">
        <v>70</v>
      </c>
      <c r="E531" s="25" t="s">
        <v>188</v>
      </c>
      <c r="F531" s="25" t="s">
        <v>185</v>
      </c>
      <c r="G531" s="26" t="n">
        <v>1008.06</v>
      </c>
      <c r="H531" s="27" t="n">
        <v>1238</v>
      </c>
      <c r="I531" s="25" t="s">
        <v>147</v>
      </c>
      <c r="K531" s="25" t="n">
        <v>1983</v>
      </c>
      <c r="L531" s="25" t="s">
        <v>186</v>
      </c>
      <c r="M531" s="25" t="s">
        <v>171</v>
      </c>
      <c r="N531" s="28" t="n">
        <v>550</v>
      </c>
      <c r="O531" s="25" t="s">
        <v>54</v>
      </c>
      <c r="P531" s="29" t="n">
        <v>42918</v>
      </c>
      <c r="Q531" s="29" t="n">
        <v>42920</v>
      </c>
      <c r="R531" s="28" t="n">
        <v>480</v>
      </c>
      <c r="S531" s="28" t="n">
        <f aca="false">IF(O531="Won",R531,IF(O531="Lost",0,N531))</f>
        <v>480</v>
      </c>
      <c r="T531" s="30" t="n">
        <f aca="false">IF(AND(P531&lt;&gt;"",Q531&lt;&gt;""),Q531-P531,"")</f>
        <v>2</v>
      </c>
      <c r="U531" s="30" t="str">
        <f aca="false">IF(AND(O531="Engaging",P531&lt;&gt;""),'Leia-me'!$B$5-P531,"")</f>
        <v/>
      </c>
      <c r="V531" s="25" t="str">
        <f aca="false">IF(O531&lt;&gt;"Engaging","",IF(U531&lt;='Leia-me'!$B$6,"Saudável",IF(U531&lt;='Leia-me'!$B$7,"Esfriando",IF(U531&lt;='Leia-me'!$B$8,"Última chance","Zumbi"))))</f>
        <v/>
      </c>
      <c r="W531" s="25" t="n">
        <f aca="false">IF(O531="Won",1,IF(O531="Lost",0,""))</f>
        <v>1</v>
      </c>
      <c r="Y531" s="25" t="str">
        <f aca="false">IF(E531="","Sim","")</f>
        <v/>
      </c>
    </row>
    <row r="532" customFormat="false" ht="15" hidden="false" customHeight="false" outlineLevel="0" collapsed="false">
      <c r="A532" s="25" t="s">
        <v>757</v>
      </c>
      <c r="B532" s="25" t="s">
        <v>67</v>
      </c>
      <c r="C532" s="25" t="s">
        <v>68</v>
      </c>
      <c r="D532" s="25" t="s">
        <v>70</v>
      </c>
      <c r="E532" s="25" t="s">
        <v>218</v>
      </c>
      <c r="F532" s="25" t="s">
        <v>146</v>
      </c>
      <c r="G532" s="26" t="n">
        <v>4.54</v>
      </c>
      <c r="H532" s="27" t="n">
        <v>9</v>
      </c>
      <c r="I532" s="25" t="s">
        <v>147</v>
      </c>
      <c r="K532" s="25" t="n">
        <v>2017</v>
      </c>
      <c r="L532" s="25" t="s">
        <v>148</v>
      </c>
      <c r="M532" s="25" t="s">
        <v>149</v>
      </c>
      <c r="N532" s="28" t="n">
        <v>55</v>
      </c>
      <c r="O532" s="25" t="s">
        <v>54</v>
      </c>
      <c r="P532" s="29" t="n">
        <v>42919</v>
      </c>
      <c r="Q532" s="29" t="n">
        <v>43001</v>
      </c>
      <c r="R532" s="28" t="n">
        <v>47</v>
      </c>
      <c r="S532" s="28" t="n">
        <f aca="false">IF(O532="Won",R532,IF(O532="Lost",0,N532))</f>
        <v>47</v>
      </c>
      <c r="T532" s="30" t="n">
        <f aca="false">IF(AND(P532&lt;&gt;"",Q532&lt;&gt;""),Q532-P532,"")</f>
        <v>82</v>
      </c>
      <c r="U532" s="30" t="str">
        <f aca="false">IF(AND(O532="Engaging",P532&lt;&gt;""),'Leia-me'!$B$5-P532,"")</f>
        <v/>
      </c>
      <c r="V532" s="25" t="str">
        <f aca="false">IF(O532&lt;&gt;"Engaging","",IF(U532&lt;='Leia-me'!$B$6,"Saudável",IF(U532&lt;='Leia-me'!$B$7,"Esfriando",IF(U532&lt;='Leia-me'!$B$8,"Última chance","Zumbi"))))</f>
        <v/>
      </c>
      <c r="W532" s="25" t="n">
        <f aca="false">IF(O532="Won",1,IF(O532="Lost",0,""))</f>
        <v>1</v>
      </c>
      <c r="Y532" s="25" t="str">
        <f aca="false">IF(E532="","Sim","")</f>
        <v/>
      </c>
    </row>
    <row r="533" customFormat="false" ht="15" hidden="false" customHeight="false" outlineLevel="0" collapsed="false">
      <c r="A533" s="25" t="s">
        <v>758</v>
      </c>
      <c r="B533" s="25" t="s">
        <v>67</v>
      </c>
      <c r="C533" s="25" t="s">
        <v>68</v>
      </c>
      <c r="D533" s="25" t="s">
        <v>70</v>
      </c>
      <c r="E533" s="25" t="s">
        <v>266</v>
      </c>
      <c r="F533" s="25" t="s">
        <v>267</v>
      </c>
      <c r="G533" s="26" t="n">
        <v>2041.73</v>
      </c>
      <c r="H533" s="27" t="n">
        <v>5276</v>
      </c>
      <c r="I533" s="25" t="s">
        <v>147</v>
      </c>
      <c r="K533" s="25" t="n">
        <v>1997</v>
      </c>
      <c r="L533" s="25" t="s">
        <v>148</v>
      </c>
      <c r="M533" s="25" t="s">
        <v>149</v>
      </c>
      <c r="N533" s="28" t="n">
        <v>55</v>
      </c>
      <c r="O533" s="25" t="s">
        <v>54</v>
      </c>
      <c r="P533" s="29" t="n">
        <v>42919</v>
      </c>
      <c r="Q533" s="29" t="n">
        <v>42978</v>
      </c>
      <c r="R533" s="28" t="n">
        <v>51</v>
      </c>
      <c r="S533" s="28" t="n">
        <f aca="false">IF(O533="Won",R533,IF(O533="Lost",0,N533))</f>
        <v>51</v>
      </c>
      <c r="T533" s="30" t="n">
        <f aca="false">IF(AND(P533&lt;&gt;"",Q533&lt;&gt;""),Q533-P533,"")</f>
        <v>59</v>
      </c>
      <c r="U533" s="30" t="str">
        <f aca="false">IF(AND(O533="Engaging",P533&lt;&gt;""),'Leia-me'!$B$5-P533,"")</f>
        <v/>
      </c>
      <c r="V533" s="25" t="str">
        <f aca="false">IF(O533&lt;&gt;"Engaging","",IF(U533&lt;='Leia-me'!$B$6,"Saudável",IF(U533&lt;='Leia-me'!$B$7,"Esfriando",IF(U533&lt;='Leia-me'!$B$8,"Última chance","Zumbi"))))</f>
        <v/>
      </c>
      <c r="W533" s="25" t="n">
        <f aca="false">IF(O533="Won",1,IF(O533="Lost",0,""))</f>
        <v>1</v>
      </c>
      <c r="Y533" s="25" t="str">
        <f aca="false">IF(E533="","Sim","")</f>
        <v/>
      </c>
    </row>
    <row r="534" customFormat="false" ht="15" hidden="false" customHeight="false" outlineLevel="0" collapsed="false">
      <c r="A534" s="25" t="s">
        <v>759</v>
      </c>
      <c r="B534" s="25" t="s">
        <v>67</v>
      </c>
      <c r="C534" s="25" t="s">
        <v>68</v>
      </c>
      <c r="D534" s="25" t="s">
        <v>70</v>
      </c>
      <c r="E534" s="25" t="s">
        <v>169</v>
      </c>
      <c r="F534" s="25" t="s">
        <v>168</v>
      </c>
      <c r="G534" s="26" t="n">
        <v>2403.58</v>
      </c>
      <c r="H534" s="27" t="n">
        <v>8801</v>
      </c>
      <c r="I534" s="25" t="s">
        <v>147</v>
      </c>
      <c r="K534" s="25" t="n">
        <v>1986</v>
      </c>
      <c r="L534" s="25" t="s">
        <v>186</v>
      </c>
      <c r="M534" s="25" t="s">
        <v>171</v>
      </c>
      <c r="N534" s="28" t="n">
        <v>550</v>
      </c>
      <c r="O534" s="25" t="s">
        <v>54</v>
      </c>
      <c r="P534" s="29" t="n">
        <v>42922</v>
      </c>
      <c r="Q534" s="29" t="n">
        <v>42924</v>
      </c>
      <c r="R534" s="28" t="n">
        <v>590</v>
      </c>
      <c r="S534" s="28" t="n">
        <f aca="false">IF(O534="Won",R534,IF(O534="Lost",0,N534))</f>
        <v>590</v>
      </c>
      <c r="T534" s="30" t="n">
        <f aca="false">IF(AND(P534&lt;&gt;"",Q534&lt;&gt;""),Q534-P534,"")</f>
        <v>2</v>
      </c>
      <c r="U534" s="30" t="str">
        <f aca="false">IF(AND(O534="Engaging",P534&lt;&gt;""),'Leia-me'!$B$5-P534,"")</f>
        <v/>
      </c>
      <c r="V534" s="25" t="str">
        <f aca="false">IF(O534&lt;&gt;"Engaging","",IF(U534&lt;='Leia-me'!$B$6,"Saudável",IF(U534&lt;='Leia-me'!$B$7,"Esfriando",IF(U534&lt;='Leia-me'!$B$8,"Última chance","Zumbi"))))</f>
        <v/>
      </c>
      <c r="W534" s="25" t="n">
        <f aca="false">IF(O534="Won",1,IF(O534="Lost",0,""))</f>
        <v>1</v>
      </c>
      <c r="Y534" s="25" t="str">
        <f aca="false">IF(E534="","Sim","")</f>
        <v/>
      </c>
    </row>
    <row r="535" customFormat="false" ht="15" hidden="false" customHeight="false" outlineLevel="0" collapsed="false">
      <c r="A535" s="25" t="s">
        <v>760</v>
      </c>
      <c r="B535" s="25" t="s">
        <v>67</v>
      </c>
      <c r="C535" s="25" t="s">
        <v>68</v>
      </c>
      <c r="D535" s="25" t="s">
        <v>70</v>
      </c>
      <c r="E535" s="25" t="s">
        <v>180</v>
      </c>
      <c r="F535" s="25" t="s">
        <v>146</v>
      </c>
      <c r="G535" s="26" t="n">
        <v>3178.24</v>
      </c>
      <c r="H535" s="27" t="n">
        <v>4540</v>
      </c>
      <c r="I535" s="25" t="s">
        <v>147</v>
      </c>
      <c r="K535" s="25" t="n">
        <v>2002</v>
      </c>
      <c r="L535" s="25" t="s">
        <v>178</v>
      </c>
      <c r="M535" s="25" t="s">
        <v>171</v>
      </c>
      <c r="N535" s="28" t="n">
        <v>5482</v>
      </c>
      <c r="O535" s="25" t="s">
        <v>54</v>
      </c>
      <c r="P535" s="29" t="n">
        <v>42922</v>
      </c>
      <c r="Q535" s="29" t="n">
        <v>42930</v>
      </c>
      <c r="R535" s="28" t="n">
        <v>5629</v>
      </c>
      <c r="S535" s="28" t="n">
        <f aca="false">IF(O535="Won",R535,IF(O535="Lost",0,N535))</f>
        <v>5629</v>
      </c>
      <c r="T535" s="30" t="n">
        <f aca="false">IF(AND(P535&lt;&gt;"",Q535&lt;&gt;""),Q535-P535,"")</f>
        <v>8</v>
      </c>
      <c r="U535" s="30" t="str">
        <f aca="false">IF(AND(O535="Engaging",P535&lt;&gt;""),'Leia-me'!$B$5-P535,"")</f>
        <v/>
      </c>
      <c r="V535" s="25" t="str">
        <f aca="false">IF(O535&lt;&gt;"Engaging","",IF(U535&lt;='Leia-me'!$B$6,"Saudável",IF(U535&lt;='Leia-me'!$B$7,"Esfriando",IF(U535&lt;='Leia-me'!$B$8,"Última chance","Zumbi"))))</f>
        <v/>
      </c>
      <c r="W535" s="25" t="n">
        <f aca="false">IF(O535="Won",1,IF(O535="Lost",0,""))</f>
        <v>1</v>
      </c>
      <c r="Y535" s="25" t="str">
        <f aca="false">IF(E535="","Sim","")</f>
        <v/>
      </c>
    </row>
    <row r="536" customFormat="false" ht="15" hidden="false" customHeight="false" outlineLevel="0" collapsed="false">
      <c r="A536" s="25" t="s">
        <v>761</v>
      </c>
      <c r="B536" s="25" t="s">
        <v>67</v>
      </c>
      <c r="C536" s="25" t="s">
        <v>68</v>
      </c>
      <c r="D536" s="25" t="s">
        <v>70</v>
      </c>
      <c r="E536" s="25" t="s">
        <v>158</v>
      </c>
      <c r="F536" s="25" t="s">
        <v>159</v>
      </c>
      <c r="G536" s="26" t="n">
        <v>291.27</v>
      </c>
      <c r="H536" s="27" t="n">
        <v>586</v>
      </c>
      <c r="I536" s="25" t="s">
        <v>147</v>
      </c>
      <c r="K536" s="25" t="n">
        <v>1997</v>
      </c>
      <c r="L536" s="25" t="s">
        <v>148</v>
      </c>
      <c r="M536" s="25" t="s">
        <v>149</v>
      </c>
      <c r="N536" s="28" t="n">
        <v>55</v>
      </c>
      <c r="O536" s="25" t="s">
        <v>55</v>
      </c>
      <c r="P536" s="29" t="n">
        <v>42923</v>
      </c>
      <c r="Q536" s="29" t="n">
        <v>42933</v>
      </c>
      <c r="R536" s="28" t="n">
        <v>0</v>
      </c>
      <c r="S536" s="28" t="n">
        <f aca="false">IF(O536="Won",R536,IF(O536="Lost",0,N536))</f>
        <v>0</v>
      </c>
      <c r="T536" s="30" t="n">
        <f aca="false">IF(AND(P536&lt;&gt;"",Q536&lt;&gt;""),Q536-P536,"")</f>
        <v>10</v>
      </c>
      <c r="U536" s="30" t="str">
        <f aca="false">IF(AND(O536="Engaging",P536&lt;&gt;""),'Leia-me'!$B$5-P536,"")</f>
        <v/>
      </c>
      <c r="V536" s="25" t="str">
        <f aca="false">IF(O536&lt;&gt;"Engaging","",IF(U536&lt;='Leia-me'!$B$6,"Saudável",IF(U536&lt;='Leia-me'!$B$7,"Esfriando",IF(U536&lt;='Leia-me'!$B$8,"Última chance","Zumbi"))))</f>
        <v/>
      </c>
      <c r="W536" s="25" t="n">
        <f aca="false">IF(O536="Won",1,IF(O536="Lost",0,""))</f>
        <v>0</v>
      </c>
      <c r="Y536" s="25" t="str">
        <f aca="false">IF(E536="","Sim","")</f>
        <v/>
      </c>
    </row>
    <row r="537" customFormat="false" ht="15" hidden="false" customHeight="false" outlineLevel="0" collapsed="false">
      <c r="A537" s="25" t="s">
        <v>762</v>
      </c>
      <c r="B537" s="25" t="s">
        <v>67</v>
      </c>
      <c r="C537" s="25" t="s">
        <v>68</v>
      </c>
      <c r="D537" s="25" t="s">
        <v>70</v>
      </c>
      <c r="E537" s="25" t="s">
        <v>180</v>
      </c>
      <c r="F537" s="25" t="s">
        <v>146</v>
      </c>
      <c r="G537" s="26" t="n">
        <v>3178.24</v>
      </c>
      <c r="H537" s="27" t="n">
        <v>4540</v>
      </c>
      <c r="I537" s="25" t="s">
        <v>147</v>
      </c>
      <c r="K537" s="25" t="n">
        <v>2002</v>
      </c>
      <c r="L537" s="25" t="s">
        <v>186</v>
      </c>
      <c r="M537" s="25" t="s">
        <v>171</v>
      </c>
      <c r="N537" s="28" t="n">
        <v>550</v>
      </c>
      <c r="O537" s="25" t="s">
        <v>54</v>
      </c>
      <c r="P537" s="29" t="n">
        <v>42923</v>
      </c>
      <c r="Q537" s="29" t="n">
        <v>42931</v>
      </c>
      <c r="R537" s="28" t="n">
        <v>458</v>
      </c>
      <c r="S537" s="28" t="n">
        <f aca="false">IF(O537="Won",R537,IF(O537="Lost",0,N537))</f>
        <v>458</v>
      </c>
      <c r="T537" s="30" t="n">
        <f aca="false">IF(AND(P537&lt;&gt;"",Q537&lt;&gt;""),Q537-P537,"")</f>
        <v>8</v>
      </c>
      <c r="U537" s="30" t="str">
        <f aca="false">IF(AND(O537="Engaging",P537&lt;&gt;""),'Leia-me'!$B$5-P537,"")</f>
        <v/>
      </c>
      <c r="V537" s="25" t="str">
        <f aca="false">IF(O537&lt;&gt;"Engaging","",IF(U537&lt;='Leia-me'!$B$6,"Saudável",IF(U537&lt;='Leia-me'!$B$7,"Esfriando",IF(U537&lt;='Leia-me'!$B$8,"Última chance","Zumbi"))))</f>
        <v/>
      </c>
      <c r="W537" s="25" t="n">
        <f aca="false">IF(O537="Won",1,IF(O537="Lost",0,""))</f>
        <v>1</v>
      </c>
      <c r="Y537" s="25" t="str">
        <f aca="false">IF(E537="","Sim","")</f>
        <v/>
      </c>
    </row>
    <row r="538" customFormat="false" ht="15" hidden="false" customHeight="false" outlineLevel="0" collapsed="false">
      <c r="A538" s="25" t="s">
        <v>763</v>
      </c>
      <c r="B538" s="25" t="s">
        <v>67</v>
      </c>
      <c r="C538" s="25" t="s">
        <v>68</v>
      </c>
      <c r="D538" s="25" t="s">
        <v>70</v>
      </c>
      <c r="E538" s="25" t="s">
        <v>191</v>
      </c>
      <c r="F538" s="25" t="s">
        <v>192</v>
      </c>
      <c r="G538" s="26" t="n">
        <v>2714.9</v>
      </c>
      <c r="H538" s="27" t="n">
        <v>2641</v>
      </c>
      <c r="I538" s="25" t="s">
        <v>147</v>
      </c>
      <c r="J538" s="25" t="s">
        <v>193</v>
      </c>
      <c r="K538" s="25" t="n">
        <v>1998</v>
      </c>
      <c r="L538" s="25" t="s">
        <v>178</v>
      </c>
      <c r="M538" s="25" t="s">
        <v>171</v>
      </c>
      <c r="N538" s="28" t="n">
        <v>5482</v>
      </c>
      <c r="O538" s="25" t="s">
        <v>54</v>
      </c>
      <c r="P538" s="29" t="n">
        <v>42923</v>
      </c>
      <c r="Q538" s="29" t="n">
        <v>42996</v>
      </c>
      <c r="R538" s="28" t="n">
        <v>5455</v>
      </c>
      <c r="S538" s="28" t="n">
        <f aca="false">IF(O538="Won",R538,IF(O538="Lost",0,N538))</f>
        <v>5455</v>
      </c>
      <c r="T538" s="30" t="n">
        <f aca="false">IF(AND(P538&lt;&gt;"",Q538&lt;&gt;""),Q538-P538,"")</f>
        <v>73</v>
      </c>
      <c r="U538" s="30" t="str">
        <f aca="false">IF(AND(O538="Engaging",P538&lt;&gt;""),'Leia-me'!$B$5-P538,"")</f>
        <v/>
      </c>
      <c r="V538" s="25" t="str">
        <f aca="false">IF(O538&lt;&gt;"Engaging","",IF(U538&lt;='Leia-me'!$B$6,"Saudável",IF(U538&lt;='Leia-me'!$B$7,"Esfriando",IF(U538&lt;='Leia-me'!$B$8,"Última chance","Zumbi"))))</f>
        <v/>
      </c>
      <c r="W538" s="25" t="n">
        <f aca="false">IF(O538="Won",1,IF(O538="Lost",0,""))</f>
        <v>1</v>
      </c>
      <c r="Y538" s="25" t="str">
        <f aca="false">IF(E538="","Sim","")</f>
        <v/>
      </c>
    </row>
    <row r="539" customFormat="false" ht="15" hidden="false" customHeight="false" outlineLevel="0" collapsed="false">
      <c r="A539" s="25" t="s">
        <v>764</v>
      </c>
      <c r="B539" s="25" t="s">
        <v>67</v>
      </c>
      <c r="C539" s="25" t="s">
        <v>68</v>
      </c>
      <c r="D539" s="25" t="s">
        <v>70</v>
      </c>
      <c r="E539" s="25" t="s">
        <v>154</v>
      </c>
      <c r="F539" s="25" t="s">
        <v>155</v>
      </c>
      <c r="G539" s="26" t="n">
        <v>86.68</v>
      </c>
      <c r="H539" s="27" t="n">
        <v>187</v>
      </c>
      <c r="I539" s="25" t="s">
        <v>147</v>
      </c>
      <c r="J539" s="25" t="s">
        <v>156</v>
      </c>
      <c r="K539" s="25" t="n">
        <v>2007</v>
      </c>
      <c r="L539" s="25" t="s">
        <v>186</v>
      </c>
      <c r="M539" s="25" t="s">
        <v>171</v>
      </c>
      <c r="N539" s="28" t="n">
        <v>550</v>
      </c>
      <c r="O539" s="25" t="s">
        <v>55</v>
      </c>
      <c r="P539" s="29" t="n">
        <v>42926</v>
      </c>
      <c r="Q539" s="29" t="n">
        <v>42939</v>
      </c>
      <c r="R539" s="28" t="n">
        <v>0</v>
      </c>
      <c r="S539" s="28" t="n">
        <f aca="false">IF(O539="Won",R539,IF(O539="Lost",0,N539))</f>
        <v>0</v>
      </c>
      <c r="T539" s="30" t="n">
        <f aca="false">IF(AND(P539&lt;&gt;"",Q539&lt;&gt;""),Q539-P539,"")</f>
        <v>13</v>
      </c>
      <c r="U539" s="30" t="str">
        <f aca="false">IF(AND(O539="Engaging",P539&lt;&gt;""),'Leia-me'!$B$5-P539,"")</f>
        <v/>
      </c>
      <c r="V539" s="25" t="str">
        <f aca="false">IF(O539&lt;&gt;"Engaging","",IF(U539&lt;='Leia-me'!$B$6,"Saudável",IF(U539&lt;='Leia-me'!$B$7,"Esfriando",IF(U539&lt;='Leia-me'!$B$8,"Última chance","Zumbi"))))</f>
        <v/>
      </c>
      <c r="W539" s="25" t="n">
        <f aca="false">IF(O539="Won",1,IF(O539="Lost",0,""))</f>
        <v>0</v>
      </c>
      <c r="Y539" s="25" t="str">
        <f aca="false">IF(E539="","Sim","")</f>
        <v/>
      </c>
    </row>
    <row r="540" customFormat="false" ht="15" hidden="false" customHeight="false" outlineLevel="0" collapsed="false">
      <c r="A540" s="25" t="s">
        <v>765</v>
      </c>
      <c r="B540" s="25" t="s">
        <v>67</v>
      </c>
      <c r="C540" s="25" t="s">
        <v>68</v>
      </c>
      <c r="D540" s="25" t="s">
        <v>70</v>
      </c>
      <c r="E540" s="25" t="s">
        <v>231</v>
      </c>
      <c r="F540" s="25" t="s">
        <v>168</v>
      </c>
      <c r="G540" s="26" t="n">
        <v>45.39</v>
      </c>
      <c r="H540" s="27" t="n">
        <v>100</v>
      </c>
      <c r="I540" s="25" t="s">
        <v>147</v>
      </c>
      <c r="J540" s="25" t="s">
        <v>169</v>
      </c>
      <c r="K540" s="25" t="n">
        <v>2012</v>
      </c>
      <c r="L540" s="25" t="s">
        <v>186</v>
      </c>
      <c r="M540" s="25" t="s">
        <v>171</v>
      </c>
      <c r="N540" s="28" t="n">
        <v>550</v>
      </c>
      <c r="O540" s="25" t="s">
        <v>55</v>
      </c>
      <c r="P540" s="29" t="n">
        <v>42927</v>
      </c>
      <c r="Q540" s="29" t="n">
        <v>42994</v>
      </c>
      <c r="R540" s="28" t="n">
        <v>0</v>
      </c>
      <c r="S540" s="28" t="n">
        <f aca="false">IF(O540="Won",R540,IF(O540="Lost",0,N540))</f>
        <v>0</v>
      </c>
      <c r="T540" s="30" t="n">
        <f aca="false">IF(AND(P540&lt;&gt;"",Q540&lt;&gt;""),Q540-P540,"")</f>
        <v>67</v>
      </c>
      <c r="U540" s="30" t="str">
        <f aca="false">IF(AND(O540="Engaging",P540&lt;&gt;""),'Leia-me'!$B$5-P540,"")</f>
        <v/>
      </c>
      <c r="V540" s="25" t="str">
        <f aca="false">IF(O540&lt;&gt;"Engaging","",IF(U540&lt;='Leia-me'!$B$6,"Saudável",IF(U540&lt;='Leia-me'!$B$7,"Esfriando",IF(U540&lt;='Leia-me'!$B$8,"Última chance","Zumbi"))))</f>
        <v/>
      </c>
      <c r="W540" s="25" t="n">
        <f aca="false">IF(O540="Won",1,IF(O540="Lost",0,""))</f>
        <v>0</v>
      </c>
      <c r="Y540" s="25" t="str">
        <f aca="false">IF(E540="","Sim","")</f>
        <v/>
      </c>
    </row>
    <row r="541" customFormat="false" ht="15" hidden="false" customHeight="false" outlineLevel="0" collapsed="false">
      <c r="A541" s="25" t="s">
        <v>766</v>
      </c>
      <c r="B541" s="25" t="s">
        <v>67</v>
      </c>
      <c r="C541" s="25" t="s">
        <v>68</v>
      </c>
      <c r="D541" s="25" t="s">
        <v>70</v>
      </c>
      <c r="E541" s="25" t="s">
        <v>162</v>
      </c>
      <c r="F541" s="25" t="s">
        <v>155</v>
      </c>
      <c r="G541" s="26" t="n">
        <v>5266.09</v>
      </c>
      <c r="H541" s="27" t="n">
        <v>8595</v>
      </c>
      <c r="I541" s="25" t="s">
        <v>147</v>
      </c>
      <c r="J541" s="25" t="s">
        <v>156</v>
      </c>
      <c r="K541" s="25" t="n">
        <v>1988</v>
      </c>
      <c r="L541" s="25" t="s">
        <v>170</v>
      </c>
      <c r="M541" s="25" t="s">
        <v>171</v>
      </c>
      <c r="N541" s="28" t="n">
        <v>1096</v>
      </c>
      <c r="O541" s="25" t="s">
        <v>55</v>
      </c>
      <c r="P541" s="29" t="n">
        <v>42927</v>
      </c>
      <c r="Q541" s="29" t="n">
        <v>42929</v>
      </c>
      <c r="R541" s="28" t="n">
        <v>0</v>
      </c>
      <c r="S541" s="28" t="n">
        <f aca="false">IF(O541="Won",R541,IF(O541="Lost",0,N541))</f>
        <v>0</v>
      </c>
      <c r="T541" s="30" t="n">
        <f aca="false">IF(AND(P541&lt;&gt;"",Q541&lt;&gt;""),Q541-P541,"")</f>
        <v>2</v>
      </c>
      <c r="U541" s="30" t="str">
        <f aca="false">IF(AND(O541="Engaging",P541&lt;&gt;""),'Leia-me'!$B$5-P541,"")</f>
        <v/>
      </c>
      <c r="V541" s="25" t="str">
        <f aca="false">IF(O541&lt;&gt;"Engaging","",IF(U541&lt;='Leia-me'!$B$6,"Saudável",IF(U541&lt;='Leia-me'!$B$7,"Esfriando",IF(U541&lt;='Leia-me'!$B$8,"Última chance","Zumbi"))))</f>
        <v/>
      </c>
      <c r="W541" s="25" t="n">
        <f aca="false">IF(O541="Won",1,IF(O541="Lost",0,""))</f>
        <v>0</v>
      </c>
      <c r="Y541" s="25" t="str">
        <f aca="false">IF(E541="","Sim","")</f>
        <v/>
      </c>
    </row>
    <row r="542" customFormat="false" ht="15" hidden="false" customHeight="false" outlineLevel="0" collapsed="false">
      <c r="A542" s="25" t="s">
        <v>767</v>
      </c>
      <c r="B542" s="25" t="s">
        <v>67</v>
      </c>
      <c r="C542" s="25" t="s">
        <v>68</v>
      </c>
      <c r="D542" s="25" t="s">
        <v>70</v>
      </c>
      <c r="E542" s="25" t="s">
        <v>169</v>
      </c>
      <c r="F542" s="25" t="s">
        <v>168</v>
      </c>
      <c r="G542" s="26" t="n">
        <v>2403.58</v>
      </c>
      <c r="H542" s="27" t="n">
        <v>8801</v>
      </c>
      <c r="I542" s="25" t="s">
        <v>147</v>
      </c>
      <c r="K542" s="25" t="n">
        <v>1986</v>
      </c>
      <c r="L542" s="25" t="s">
        <v>178</v>
      </c>
      <c r="M542" s="25" t="s">
        <v>171</v>
      </c>
      <c r="N542" s="28" t="n">
        <v>5482</v>
      </c>
      <c r="O542" s="25" t="s">
        <v>54</v>
      </c>
      <c r="P542" s="29" t="n">
        <v>42930</v>
      </c>
      <c r="Q542" s="29" t="n">
        <v>42932</v>
      </c>
      <c r="R542" s="28" t="n">
        <v>5537</v>
      </c>
      <c r="S542" s="28" t="n">
        <f aca="false">IF(O542="Won",R542,IF(O542="Lost",0,N542))</f>
        <v>5537</v>
      </c>
      <c r="T542" s="30" t="n">
        <f aca="false">IF(AND(P542&lt;&gt;"",Q542&lt;&gt;""),Q542-P542,"")</f>
        <v>2</v>
      </c>
      <c r="U542" s="30" t="str">
        <f aca="false">IF(AND(O542="Engaging",P542&lt;&gt;""),'Leia-me'!$B$5-P542,"")</f>
        <v/>
      </c>
      <c r="V542" s="25" t="str">
        <f aca="false">IF(O542&lt;&gt;"Engaging","",IF(U542&lt;='Leia-me'!$B$6,"Saudável",IF(U542&lt;='Leia-me'!$B$7,"Esfriando",IF(U542&lt;='Leia-me'!$B$8,"Última chance","Zumbi"))))</f>
        <v/>
      </c>
      <c r="W542" s="25" t="n">
        <f aca="false">IF(O542="Won",1,IF(O542="Lost",0,""))</f>
        <v>1</v>
      </c>
      <c r="Y542" s="25" t="str">
        <f aca="false">IF(E542="","Sim","")</f>
        <v/>
      </c>
    </row>
    <row r="543" customFormat="false" ht="15" hidden="false" customHeight="false" outlineLevel="0" collapsed="false">
      <c r="A543" s="25" t="s">
        <v>768</v>
      </c>
      <c r="B543" s="25" t="s">
        <v>67</v>
      </c>
      <c r="C543" s="25" t="s">
        <v>68</v>
      </c>
      <c r="D543" s="25" t="s">
        <v>70</v>
      </c>
      <c r="E543" s="25" t="s">
        <v>184</v>
      </c>
      <c r="F543" s="25" t="s">
        <v>185</v>
      </c>
      <c r="G543" s="26" t="n">
        <v>1520.66</v>
      </c>
      <c r="H543" s="27" t="n">
        <v>1806</v>
      </c>
      <c r="I543" s="25" t="s">
        <v>147</v>
      </c>
      <c r="K543" s="25" t="n">
        <v>2005</v>
      </c>
      <c r="L543" s="25" t="s">
        <v>178</v>
      </c>
      <c r="M543" s="25" t="s">
        <v>171</v>
      </c>
      <c r="N543" s="28" t="n">
        <v>5482</v>
      </c>
      <c r="O543" s="25" t="s">
        <v>54</v>
      </c>
      <c r="P543" s="29" t="n">
        <v>42932</v>
      </c>
      <c r="Q543" s="29" t="n">
        <v>43008</v>
      </c>
      <c r="R543" s="28" t="n">
        <v>5753</v>
      </c>
      <c r="S543" s="28" t="n">
        <f aca="false">IF(O543="Won",R543,IF(O543="Lost",0,N543))</f>
        <v>5753</v>
      </c>
      <c r="T543" s="30" t="n">
        <f aca="false">IF(AND(P543&lt;&gt;"",Q543&lt;&gt;""),Q543-P543,"")</f>
        <v>76</v>
      </c>
      <c r="U543" s="30" t="str">
        <f aca="false">IF(AND(O543="Engaging",P543&lt;&gt;""),'Leia-me'!$B$5-P543,"")</f>
        <v/>
      </c>
      <c r="V543" s="25" t="str">
        <f aca="false">IF(O543&lt;&gt;"Engaging","",IF(U543&lt;='Leia-me'!$B$6,"Saudável",IF(U543&lt;='Leia-me'!$B$7,"Esfriando",IF(U543&lt;='Leia-me'!$B$8,"Última chance","Zumbi"))))</f>
        <v/>
      </c>
      <c r="W543" s="25" t="n">
        <f aca="false">IF(O543="Won",1,IF(O543="Lost",0,""))</f>
        <v>1</v>
      </c>
      <c r="Y543" s="25" t="str">
        <f aca="false">IF(E543="","Sim","")</f>
        <v/>
      </c>
    </row>
    <row r="544" customFormat="false" ht="15" hidden="false" customHeight="false" outlineLevel="0" collapsed="false">
      <c r="A544" s="25" t="s">
        <v>769</v>
      </c>
      <c r="B544" s="25" t="s">
        <v>67</v>
      </c>
      <c r="C544" s="25" t="s">
        <v>68</v>
      </c>
      <c r="D544" s="25" t="s">
        <v>70</v>
      </c>
      <c r="E544" s="25" t="s">
        <v>207</v>
      </c>
      <c r="F544" s="25" t="s">
        <v>168</v>
      </c>
      <c r="G544" s="26" t="n">
        <v>375.43</v>
      </c>
      <c r="H544" s="27" t="n">
        <v>1190</v>
      </c>
      <c r="I544" s="25" t="s">
        <v>147</v>
      </c>
      <c r="K544" s="25" t="n">
        <v>1985</v>
      </c>
      <c r="L544" s="25" t="s">
        <v>148</v>
      </c>
      <c r="M544" s="25" t="s">
        <v>149</v>
      </c>
      <c r="N544" s="28" t="n">
        <v>55</v>
      </c>
      <c r="O544" s="25" t="s">
        <v>54</v>
      </c>
      <c r="P544" s="29" t="n">
        <v>42932</v>
      </c>
      <c r="Q544" s="29" t="n">
        <v>42940</v>
      </c>
      <c r="R544" s="28" t="n">
        <v>62</v>
      </c>
      <c r="S544" s="28" t="n">
        <f aca="false">IF(O544="Won",R544,IF(O544="Lost",0,N544))</f>
        <v>62</v>
      </c>
      <c r="T544" s="30" t="n">
        <f aca="false">IF(AND(P544&lt;&gt;"",Q544&lt;&gt;""),Q544-P544,"")</f>
        <v>8</v>
      </c>
      <c r="U544" s="30" t="str">
        <f aca="false">IF(AND(O544="Engaging",P544&lt;&gt;""),'Leia-me'!$B$5-P544,"")</f>
        <v/>
      </c>
      <c r="V544" s="25" t="str">
        <f aca="false">IF(O544&lt;&gt;"Engaging","",IF(U544&lt;='Leia-me'!$B$6,"Saudável",IF(U544&lt;='Leia-me'!$B$7,"Esfriando",IF(U544&lt;='Leia-me'!$B$8,"Última chance","Zumbi"))))</f>
        <v/>
      </c>
      <c r="W544" s="25" t="n">
        <f aca="false">IF(O544="Won",1,IF(O544="Lost",0,""))</f>
        <v>1</v>
      </c>
      <c r="Y544" s="25" t="str">
        <f aca="false">IF(E544="","Sim","")</f>
        <v/>
      </c>
    </row>
    <row r="545" customFormat="false" ht="15" hidden="false" customHeight="false" outlineLevel="0" collapsed="false">
      <c r="A545" s="25" t="s">
        <v>770</v>
      </c>
      <c r="B545" s="25" t="s">
        <v>67</v>
      </c>
      <c r="C545" s="25" t="s">
        <v>68</v>
      </c>
      <c r="D545" s="25" t="s">
        <v>70</v>
      </c>
      <c r="E545" s="25" t="s">
        <v>180</v>
      </c>
      <c r="F545" s="25" t="s">
        <v>146</v>
      </c>
      <c r="G545" s="26" t="n">
        <v>3178.24</v>
      </c>
      <c r="H545" s="27" t="n">
        <v>4540</v>
      </c>
      <c r="I545" s="25" t="s">
        <v>147</v>
      </c>
      <c r="K545" s="25" t="n">
        <v>2002</v>
      </c>
      <c r="L545" s="25" t="s">
        <v>160</v>
      </c>
      <c r="M545" s="25" t="s">
        <v>149</v>
      </c>
      <c r="N545" s="28" t="n">
        <v>3393</v>
      </c>
      <c r="O545" s="25" t="s">
        <v>54</v>
      </c>
      <c r="P545" s="29" t="n">
        <v>42932</v>
      </c>
      <c r="Q545" s="29" t="n">
        <v>42959</v>
      </c>
      <c r="R545" s="28" t="n">
        <v>3146</v>
      </c>
      <c r="S545" s="28" t="n">
        <f aca="false">IF(O545="Won",R545,IF(O545="Lost",0,N545))</f>
        <v>3146</v>
      </c>
      <c r="T545" s="30" t="n">
        <f aca="false">IF(AND(P545&lt;&gt;"",Q545&lt;&gt;""),Q545-P545,"")</f>
        <v>27</v>
      </c>
      <c r="U545" s="30" t="str">
        <f aca="false">IF(AND(O545="Engaging",P545&lt;&gt;""),'Leia-me'!$B$5-P545,"")</f>
        <v/>
      </c>
      <c r="V545" s="25" t="str">
        <f aca="false">IF(O545&lt;&gt;"Engaging","",IF(U545&lt;='Leia-me'!$B$6,"Saudável",IF(U545&lt;='Leia-me'!$B$7,"Esfriando",IF(U545&lt;='Leia-me'!$B$8,"Última chance","Zumbi"))))</f>
        <v/>
      </c>
      <c r="W545" s="25" t="n">
        <f aca="false">IF(O545="Won",1,IF(O545="Lost",0,""))</f>
        <v>1</v>
      </c>
      <c r="Y545" s="25" t="str">
        <f aca="false">IF(E545="","Sim","")</f>
        <v/>
      </c>
    </row>
    <row r="546" customFormat="false" ht="15" hidden="false" customHeight="false" outlineLevel="0" collapsed="false">
      <c r="A546" s="25" t="s">
        <v>771</v>
      </c>
      <c r="B546" s="25" t="s">
        <v>67</v>
      </c>
      <c r="C546" s="25" t="s">
        <v>68</v>
      </c>
      <c r="D546" s="25" t="s">
        <v>70</v>
      </c>
      <c r="E546" s="25" t="s">
        <v>198</v>
      </c>
      <c r="F546" s="25" t="s">
        <v>177</v>
      </c>
      <c r="G546" s="26" t="n">
        <v>2819.5</v>
      </c>
      <c r="H546" s="27" t="n">
        <v>7227</v>
      </c>
      <c r="I546" s="25" t="s">
        <v>147</v>
      </c>
      <c r="J546" s="25" t="s">
        <v>199</v>
      </c>
      <c r="K546" s="25" t="n">
        <v>1991</v>
      </c>
      <c r="L546" s="25" t="s">
        <v>160</v>
      </c>
      <c r="M546" s="25" t="s">
        <v>149</v>
      </c>
      <c r="N546" s="28" t="n">
        <v>3393</v>
      </c>
      <c r="O546" s="25" t="s">
        <v>55</v>
      </c>
      <c r="P546" s="29" t="n">
        <v>42933</v>
      </c>
      <c r="Q546" s="29" t="n">
        <v>42952</v>
      </c>
      <c r="R546" s="28" t="n">
        <v>0</v>
      </c>
      <c r="S546" s="28" t="n">
        <f aca="false">IF(O546="Won",R546,IF(O546="Lost",0,N546))</f>
        <v>0</v>
      </c>
      <c r="T546" s="30" t="n">
        <f aca="false">IF(AND(P546&lt;&gt;"",Q546&lt;&gt;""),Q546-P546,"")</f>
        <v>19</v>
      </c>
      <c r="U546" s="30" t="str">
        <f aca="false">IF(AND(O546="Engaging",P546&lt;&gt;""),'Leia-me'!$B$5-P546,"")</f>
        <v/>
      </c>
      <c r="V546" s="25" t="str">
        <f aca="false">IF(O546&lt;&gt;"Engaging","",IF(U546&lt;='Leia-me'!$B$6,"Saudável",IF(U546&lt;='Leia-me'!$B$7,"Esfriando",IF(U546&lt;='Leia-me'!$B$8,"Última chance","Zumbi"))))</f>
        <v/>
      </c>
      <c r="W546" s="25" t="n">
        <f aca="false">IF(O546="Won",1,IF(O546="Lost",0,""))</f>
        <v>0</v>
      </c>
      <c r="Y546" s="25" t="str">
        <f aca="false">IF(E546="","Sim","")</f>
        <v/>
      </c>
    </row>
    <row r="547" customFormat="false" ht="15" hidden="false" customHeight="false" outlineLevel="0" collapsed="false">
      <c r="A547" s="25" t="s">
        <v>772</v>
      </c>
      <c r="B547" s="25" t="s">
        <v>67</v>
      </c>
      <c r="C547" s="25" t="s">
        <v>68</v>
      </c>
      <c r="D547" s="25" t="s">
        <v>70</v>
      </c>
      <c r="E547" s="25" t="s">
        <v>198</v>
      </c>
      <c r="F547" s="25" t="s">
        <v>177</v>
      </c>
      <c r="G547" s="26" t="n">
        <v>2819.5</v>
      </c>
      <c r="H547" s="27" t="n">
        <v>7227</v>
      </c>
      <c r="I547" s="25" t="s">
        <v>147</v>
      </c>
      <c r="J547" s="25" t="s">
        <v>199</v>
      </c>
      <c r="K547" s="25" t="n">
        <v>1991</v>
      </c>
      <c r="L547" s="25" t="s">
        <v>148</v>
      </c>
      <c r="M547" s="25" t="s">
        <v>149</v>
      </c>
      <c r="N547" s="28" t="n">
        <v>55</v>
      </c>
      <c r="O547" s="25" t="s">
        <v>54</v>
      </c>
      <c r="P547" s="29" t="n">
        <v>42933</v>
      </c>
      <c r="Q547" s="29" t="n">
        <v>43042</v>
      </c>
      <c r="R547" s="28" t="n">
        <v>51</v>
      </c>
      <c r="S547" s="28" t="n">
        <f aca="false">IF(O547="Won",R547,IF(O547="Lost",0,N547))</f>
        <v>51</v>
      </c>
      <c r="T547" s="30" t="n">
        <f aca="false">IF(AND(P547&lt;&gt;"",Q547&lt;&gt;""),Q547-P547,"")</f>
        <v>109</v>
      </c>
      <c r="U547" s="30" t="str">
        <f aca="false">IF(AND(O547="Engaging",P547&lt;&gt;""),'Leia-me'!$B$5-P547,"")</f>
        <v/>
      </c>
      <c r="V547" s="25" t="str">
        <f aca="false">IF(O547&lt;&gt;"Engaging","",IF(U547&lt;='Leia-me'!$B$6,"Saudável",IF(U547&lt;='Leia-me'!$B$7,"Esfriando",IF(U547&lt;='Leia-me'!$B$8,"Última chance","Zumbi"))))</f>
        <v/>
      </c>
      <c r="W547" s="25" t="n">
        <f aca="false">IF(O547="Won",1,IF(O547="Lost",0,""))</f>
        <v>1</v>
      </c>
      <c r="Y547" s="25" t="str">
        <f aca="false">IF(E547="","Sim","")</f>
        <v/>
      </c>
    </row>
    <row r="548" customFormat="false" ht="15" hidden="false" customHeight="false" outlineLevel="0" collapsed="false">
      <c r="A548" s="25" t="s">
        <v>773</v>
      </c>
      <c r="B548" s="25" t="s">
        <v>67</v>
      </c>
      <c r="C548" s="25" t="s">
        <v>68</v>
      </c>
      <c r="D548" s="25" t="s">
        <v>70</v>
      </c>
      <c r="G548" s="31"/>
      <c r="H548" s="32"/>
      <c r="L548" s="25" t="s">
        <v>148</v>
      </c>
      <c r="M548" s="25" t="s">
        <v>149</v>
      </c>
      <c r="N548" s="28" t="n">
        <v>55</v>
      </c>
      <c r="O548" s="25" t="s">
        <v>56</v>
      </c>
      <c r="P548" s="29" t="n">
        <v>42935</v>
      </c>
      <c r="Q548" s="33"/>
      <c r="R548" s="34"/>
      <c r="S548" s="28" t="n">
        <f aca="false">IF(O548="Won",R548,IF(O548="Lost",0,N548))</f>
        <v>55</v>
      </c>
      <c r="T548" s="30" t="str">
        <f aca="false">IF(AND(P548&lt;&gt;"",Q548&lt;&gt;""),Q548-P548,"")</f>
        <v/>
      </c>
      <c r="U548" s="30" t="n">
        <f aca="false">IF(AND(O548="Engaging",P548&lt;&gt;""),'Leia-me'!$B$5-P548,"")</f>
        <v>165</v>
      </c>
      <c r="V548" s="25" t="str">
        <f aca="false">IF(O548&lt;&gt;"Engaging","",IF(U548&lt;='Leia-me'!$B$6,"Saudável",IF(U548&lt;='Leia-me'!$B$7,"Esfriando",IF(U548&lt;='Leia-me'!$B$8,"Última chance","Zumbi"))))</f>
        <v>Zumbi</v>
      </c>
      <c r="W548" s="25" t="str">
        <f aca="false">IF(O548="Won",1,IF(O548="Lost",0,""))</f>
        <v/>
      </c>
      <c r="Y548" s="25" t="str">
        <f aca="false">IF(E548="","Sim","")</f>
        <v>Sim</v>
      </c>
    </row>
    <row r="549" customFormat="false" ht="15" hidden="false" customHeight="false" outlineLevel="0" collapsed="false">
      <c r="A549" s="25" t="s">
        <v>774</v>
      </c>
      <c r="B549" s="25" t="s">
        <v>67</v>
      </c>
      <c r="C549" s="25" t="s">
        <v>68</v>
      </c>
      <c r="D549" s="25" t="s">
        <v>70</v>
      </c>
      <c r="G549" s="31"/>
      <c r="H549" s="32"/>
      <c r="L549" s="25" t="s">
        <v>148</v>
      </c>
      <c r="M549" s="25" t="s">
        <v>149</v>
      </c>
      <c r="N549" s="28" t="n">
        <v>55</v>
      </c>
      <c r="O549" s="25" t="s">
        <v>56</v>
      </c>
      <c r="P549" s="29" t="n">
        <v>42935</v>
      </c>
      <c r="Q549" s="33"/>
      <c r="R549" s="34"/>
      <c r="S549" s="28" t="n">
        <f aca="false">IF(O549="Won",R549,IF(O549="Lost",0,N549))</f>
        <v>55</v>
      </c>
      <c r="T549" s="30" t="str">
        <f aca="false">IF(AND(P549&lt;&gt;"",Q549&lt;&gt;""),Q549-P549,"")</f>
        <v/>
      </c>
      <c r="U549" s="30" t="n">
        <f aca="false">IF(AND(O549="Engaging",P549&lt;&gt;""),'Leia-me'!$B$5-P549,"")</f>
        <v>165</v>
      </c>
      <c r="V549" s="25" t="str">
        <f aca="false">IF(O549&lt;&gt;"Engaging","",IF(U549&lt;='Leia-me'!$B$6,"Saudável",IF(U549&lt;='Leia-me'!$B$7,"Esfriando",IF(U549&lt;='Leia-me'!$B$8,"Última chance","Zumbi"))))</f>
        <v>Zumbi</v>
      </c>
      <c r="W549" s="25" t="str">
        <f aca="false">IF(O549="Won",1,IF(O549="Lost",0,""))</f>
        <v/>
      </c>
      <c r="Y549" s="25" t="str">
        <f aca="false">IF(E549="","Sim","")</f>
        <v>Sim</v>
      </c>
    </row>
    <row r="550" customFormat="false" ht="15" hidden="false" customHeight="false" outlineLevel="0" collapsed="false">
      <c r="A550" s="25" t="s">
        <v>775</v>
      </c>
      <c r="B550" s="25" t="s">
        <v>67</v>
      </c>
      <c r="C550" s="25" t="s">
        <v>68</v>
      </c>
      <c r="D550" s="25" t="s">
        <v>70</v>
      </c>
      <c r="G550" s="31"/>
      <c r="H550" s="32"/>
      <c r="L550" s="25" t="s">
        <v>170</v>
      </c>
      <c r="M550" s="25" t="s">
        <v>171</v>
      </c>
      <c r="N550" s="28" t="n">
        <v>1096</v>
      </c>
      <c r="O550" s="25" t="s">
        <v>56</v>
      </c>
      <c r="P550" s="29" t="n">
        <v>42937</v>
      </c>
      <c r="Q550" s="33"/>
      <c r="R550" s="34"/>
      <c r="S550" s="28" t="n">
        <f aca="false">IF(O550="Won",R550,IF(O550="Lost",0,N550))</f>
        <v>1096</v>
      </c>
      <c r="T550" s="30" t="str">
        <f aca="false">IF(AND(P550&lt;&gt;"",Q550&lt;&gt;""),Q550-P550,"")</f>
        <v/>
      </c>
      <c r="U550" s="30" t="n">
        <f aca="false">IF(AND(O550="Engaging",P550&lt;&gt;""),'Leia-me'!$B$5-P550,"")</f>
        <v>163</v>
      </c>
      <c r="V550" s="25" t="str">
        <f aca="false">IF(O550&lt;&gt;"Engaging","",IF(U550&lt;='Leia-me'!$B$6,"Saudável",IF(U550&lt;='Leia-me'!$B$7,"Esfriando",IF(U550&lt;='Leia-me'!$B$8,"Última chance","Zumbi"))))</f>
        <v>Zumbi</v>
      </c>
      <c r="W550" s="25" t="str">
        <f aca="false">IF(O550="Won",1,IF(O550="Lost",0,""))</f>
        <v/>
      </c>
      <c r="Y550" s="25" t="str">
        <f aca="false">IF(E550="","Sim","")</f>
        <v>Sim</v>
      </c>
    </row>
    <row r="551" customFormat="false" ht="15" hidden="false" customHeight="false" outlineLevel="0" collapsed="false">
      <c r="A551" s="25" t="s">
        <v>776</v>
      </c>
      <c r="B551" s="25" t="s">
        <v>67</v>
      </c>
      <c r="C551" s="25" t="s">
        <v>68</v>
      </c>
      <c r="D551" s="25" t="s">
        <v>70</v>
      </c>
      <c r="G551" s="31"/>
      <c r="H551" s="32"/>
      <c r="L551" s="25" t="s">
        <v>170</v>
      </c>
      <c r="M551" s="25" t="s">
        <v>171</v>
      </c>
      <c r="N551" s="28" t="n">
        <v>1096</v>
      </c>
      <c r="O551" s="25" t="s">
        <v>56</v>
      </c>
      <c r="P551" s="29" t="n">
        <v>42937</v>
      </c>
      <c r="Q551" s="33"/>
      <c r="R551" s="34"/>
      <c r="S551" s="28" t="n">
        <f aca="false">IF(O551="Won",R551,IF(O551="Lost",0,N551))</f>
        <v>1096</v>
      </c>
      <c r="T551" s="30" t="str">
        <f aca="false">IF(AND(P551&lt;&gt;"",Q551&lt;&gt;""),Q551-P551,"")</f>
        <v/>
      </c>
      <c r="U551" s="30" t="n">
        <f aca="false">IF(AND(O551="Engaging",P551&lt;&gt;""),'Leia-me'!$B$5-P551,"")</f>
        <v>163</v>
      </c>
      <c r="V551" s="25" t="str">
        <f aca="false">IF(O551&lt;&gt;"Engaging","",IF(U551&lt;='Leia-me'!$B$6,"Saudável",IF(U551&lt;='Leia-me'!$B$7,"Esfriando",IF(U551&lt;='Leia-me'!$B$8,"Última chance","Zumbi"))))</f>
        <v>Zumbi</v>
      </c>
      <c r="W551" s="25" t="str">
        <f aca="false">IF(O551="Won",1,IF(O551="Lost",0,""))</f>
        <v/>
      </c>
      <c r="Y551" s="25" t="str">
        <f aca="false">IF(E551="","Sim","")</f>
        <v>Sim</v>
      </c>
    </row>
    <row r="552" customFormat="false" ht="15" hidden="false" customHeight="false" outlineLevel="0" collapsed="false">
      <c r="A552" s="25" t="s">
        <v>777</v>
      </c>
      <c r="B552" s="25" t="s">
        <v>67</v>
      </c>
      <c r="C552" s="25" t="s">
        <v>68</v>
      </c>
      <c r="D552" s="25" t="s">
        <v>70</v>
      </c>
      <c r="G552" s="31"/>
      <c r="H552" s="32"/>
      <c r="L552" s="25" t="s">
        <v>148</v>
      </c>
      <c r="M552" s="25" t="s">
        <v>149</v>
      </c>
      <c r="N552" s="28" t="n">
        <v>55</v>
      </c>
      <c r="O552" s="25" t="s">
        <v>56</v>
      </c>
      <c r="P552" s="29" t="n">
        <v>42937</v>
      </c>
      <c r="Q552" s="33"/>
      <c r="R552" s="34"/>
      <c r="S552" s="28" t="n">
        <f aca="false">IF(O552="Won",R552,IF(O552="Lost",0,N552))</f>
        <v>55</v>
      </c>
      <c r="T552" s="30" t="str">
        <f aca="false">IF(AND(P552&lt;&gt;"",Q552&lt;&gt;""),Q552-P552,"")</f>
        <v/>
      </c>
      <c r="U552" s="30" t="n">
        <f aca="false">IF(AND(O552="Engaging",P552&lt;&gt;""),'Leia-me'!$B$5-P552,"")</f>
        <v>163</v>
      </c>
      <c r="V552" s="25" t="str">
        <f aca="false">IF(O552&lt;&gt;"Engaging","",IF(U552&lt;='Leia-me'!$B$6,"Saudável",IF(U552&lt;='Leia-me'!$B$7,"Esfriando",IF(U552&lt;='Leia-me'!$B$8,"Última chance","Zumbi"))))</f>
        <v>Zumbi</v>
      </c>
      <c r="W552" s="25" t="str">
        <f aca="false">IF(O552="Won",1,IF(O552="Lost",0,""))</f>
        <v/>
      </c>
      <c r="Y552" s="25" t="str">
        <f aca="false">IF(E552="","Sim","")</f>
        <v>Sim</v>
      </c>
    </row>
    <row r="553" customFormat="false" ht="15" hidden="false" customHeight="false" outlineLevel="0" collapsed="false">
      <c r="A553" s="25" t="s">
        <v>778</v>
      </c>
      <c r="B553" s="25" t="s">
        <v>67</v>
      </c>
      <c r="C553" s="25" t="s">
        <v>68</v>
      </c>
      <c r="D553" s="25" t="s">
        <v>70</v>
      </c>
      <c r="G553" s="31"/>
      <c r="H553" s="32"/>
      <c r="L553" s="25" t="s">
        <v>186</v>
      </c>
      <c r="M553" s="25" t="s">
        <v>171</v>
      </c>
      <c r="N553" s="28" t="n">
        <v>550</v>
      </c>
      <c r="O553" s="25" t="s">
        <v>56</v>
      </c>
      <c r="P553" s="29" t="n">
        <v>42938</v>
      </c>
      <c r="Q553" s="33"/>
      <c r="R553" s="34"/>
      <c r="S553" s="28" t="n">
        <f aca="false">IF(O553="Won",R553,IF(O553="Lost",0,N553))</f>
        <v>550</v>
      </c>
      <c r="T553" s="30" t="str">
        <f aca="false">IF(AND(P553&lt;&gt;"",Q553&lt;&gt;""),Q553-P553,"")</f>
        <v/>
      </c>
      <c r="U553" s="30" t="n">
        <f aca="false">IF(AND(O553="Engaging",P553&lt;&gt;""),'Leia-me'!$B$5-P553,"")</f>
        <v>162</v>
      </c>
      <c r="V553" s="25" t="str">
        <f aca="false">IF(O553&lt;&gt;"Engaging","",IF(U553&lt;='Leia-me'!$B$6,"Saudável",IF(U553&lt;='Leia-me'!$B$7,"Esfriando",IF(U553&lt;='Leia-me'!$B$8,"Última chance","Zumbi"))))</f>
        <v>Zumbi</v>
      </c>
      <c r="W553" s="25" t="str">
        <f aca="false">IF(O553="Won",1,IF(O553="Lost",0,""))</f>
        <v/>
      </c>
      <c r="Y553" s="25" t="str">
        <f aca="false">IF(E553="","Sim","")</f>
        <v>Sim</v>
      </c>
    </row>
    <row r="554" customFormat="false" ht="15" hidden="false" customHeight="false" outlineLevel="0" collapsed="false">
      <c r="A554" s="25" t="s">
        <v>779</v>
      </c>
      <c r="B554" s="25" t="s">
        <v>67</v>
      </c>
      <c r="C554" s="25" t="s">
        <v>68</v>
      </c>
      <c r="D554" s="25" t="s">
        <v>70</v>
      </c>
      <c r="G554" s="31"/>
      <c r="H554" s="32"/>
      <c r="L554" s="25" t="s">
        <v>170</v>
      </c>
      <c r="M554" s="25" t="s">
        <v>171</v>
      </c>
      <c r="N554" s="28" t="n">
        <v>1096</v>
      </c>
      <c r="O554" s="25" t="s">
        <v>56</v>
      </c>
      <c r="P554" s="29" t="n">
        <v>42938</v>
      </c>
      <c r="Q554" s="33"/>
      <c r="R554" s="34"/>
      <c r="S554" s="28" t="n">
        <f aca="false">IF(O554="Won",R554,IF(O554="Lost",0,N554))</f>
        <v>1096</v>
      </c>
      <c r="T554" s="30" t="str">
        <f aca="false">IF(AND(P554&lt;&gt;"",Q554&lt;&gt;""),Q554-P554,"")</f>
        <v/>
      </c>
      <c r="U554" s="30" t="n">
        <f aca="false">IF(AND(O554="Engaging",P554&lt;&gt;""),'Leia-me'!$B$5-P554,"")</f>
        <v>162</v>
      </c>
      <c r="V554" s="25" t="str">
        <f aca="false">IF(O554&lt;&gt;"Engaging","",IF(U554&lt;='Leia-me'!$B$6,"Saudável",IF(U554&lt;='Leia-me'!$B$7,"Esfriando",IF(U554&lt;='Leia-me'!$B$8,"Última chance","Zumbi"))))</f>
        <v>Zumbi</v>
      </c>
      <c r="W554" s="25" t="str">
        <f aca="false">IF(O554="Won",1,IF(O554="Lost",0,""))</f>
        <v/>
      </c>
      <c r="Y554" s="25" t="str">
        <f aca="false">IF(E554="","Sim","")</f>
        <v>Sim</v>
      </c>
    </row>
    <row r="555" customFormat="false" ht="15" hidden="false" customHeight="false" outlineLevel="0" collapsed="false">
      <c r="A555" s="25" t="s">
        <v>780</v>
      </c>
      <c r="B555" s="25" t="s">
        <v>67</v>
      </c>
      <c r="C555" s="25" t="s">
        <v>68</v>
      </c>
      <c r="D555" s="25" t="s">
        <v>70</v>
      </c>
      <c r="E555" s="25" t="s">
        <v>162</v>
      </c>
      <c r="F555" s="25" t="s">
        <v>155</v>
      </c>
      <c r="G555" s="26" t="n">
        <v>5266.09</v>
      </c>
      <c r="H555" s="27" t="n">
        <v>8595</v>
      </c>
      <c r="I555" s="25" t="s">
        <v>147</v>
      </c>
      <c r="J555" s="25" t="s">
        <v>156</v>
      </c>
      <c r="K555" s="25" t="n">
        <v>1988</v>
      </c>
      <c r="L555" s="25" t="s">
        <v>160</v>
      </c>
      <c r="M555" s="25" t="s">
        <v>149</v>
      </c>
      <c r="N555" s="28" t="n">
        <v>3393</v>
      </c>
      <c r="O555" s="25" t="s">
        <v>56</v>
      </c>
      <c r="P555" s="29" t="n">
        <v>42938</v>
      </c>
      <c r="Q555" s="33"/>
      <c r="R555" s="34"/>
      <c r="S555" s="28" t="n">
        <f aca="false">IF(O555="Won",R555,IF(O555="Lost",0,N555))</f>
        <v>3393</v>
      </c>
      <c r="T555" s="30" t="str">
        <f aca="false">IF(AND(P555&lt;&gt;"",Q555&lt;&gt;""),Q555-P555,"")</f>
        <v/>
      </c>
      <c r="U555" s="30" t="n">
        <f aca="false">IF(AND(O555="Engaging",P555&lt;&gt;""),'Leia-me'!$B$5-P555,"")</f>
        <v>162</v>
      </c>
      <c r="V555" s="25" t="str">
        <f aca="false">IF(O555&lt;&gt;"Engaging","",IF(U555&lt;='Leia-me'!$B$6,"Saudável",IF(U555&lt;='Leia-me'!$B$7,"Esfriando",IF(U555&lt;='Leia-me'!$B$8,"Última chance","Zumbi"))))</f>
        <v>Zumbi</v>
      </c>
      <c r="W555" s="25" t="str">
        <f aca="false">IF(O555="Won",1,IF(O555="Lost",0,""))</f>
        <v/>
      </c>
      <c r="Y555" s="25" t="str">
        <f aca="false">IF(E555="","Sim","")</f>
        <v/>
      </c>
    </row>
    <row r="556" customFormat="false" ht="15" hidden="false" customHeight="false" outlineLevel="0" collapsed="false">
      <c r="A556" s="25" t="s">
        <v>781</v>
      </c>
      <c r="B556" s="25" t="s">
        <v>67</v>
      </c>
      <c r="C556" s="25" t="s">
        <v>68</v>
      </c>
      <c r="D556" s="25" t="s">
        <v>70</v>
      </c>
      <c r="E556" s="25" t="s">
        <v>176</v>
      </c>
      <c r="F556" s="25" t="s">
        <v>177</v>
      </c>
      <c r="G556" s="26" t="n">
        <v>1698.2</v>
      </c>
      <c r="H556" s="27" t="n">
        <v>3798</v>
      </c>
      <c r="I556" s="25" t="s">
        <v>147</v>
      </c>
      <c r="K556" s="25" t="n">
        <v>1987</v>
      </c>
      <c r="L556" s="25" t="s">
        <v>148</v>
      </c>
      <c r="M556" s="25" t="s">
        <v>149</v>
      </c>
      <c r="N556" s="28" t="n">
        <v>55</v>
      </c>
      <c r="O556" s="25" t="s">
        <v>54</v>
      </c>
      <c r="P556" s="29" t="n">
        <v>42938</v>
      </c>
      <c r="Q556" s="29" t="n">
        <v>42939</v>
      </c>
      <c r="R556" s="28" t="n">
        <v>50</v>
      </c>
      <c r="S556" s="28" t="n">
        <f aca="false">IF(O556="Won",R556,IF(O556="Lost",0,N556))</f>
        <v>50</v>
      </c>
      <c r="T556" s="30" t="n">
        <f aca="false">IF(AND(P556&lt;&gt;"",Q556&lt;&gt;""),Q556-P556,"")</f>
        <v>1</v>
      </c>
      <c r="U556" s="30" t="str">
        <f aca="false">IF(AND(O556="Engaging",P556&lt;&gt;""),'Leia-me'!$B$5-P556,"")</f>
        <v/>
      </c>
      <c r="V556" s="25" t="str">
        <f aca="false">IF(O556&lt;&gt;"Engaging","",IF(U556&lt;='Leia-me'!$B$6,"Saudável",IF(U556&lt;='Leia-me'!$B$7,"Esfriando",IF(U556&lt;='Leia-me'!$B$8,"Última chance","Zumbi"))))</f>
        <v/>
      </c>
      <c r="W556" s="25" t="n">
        <f aca="false">IF(O556="Won",1,IF(O556="Lost",0,""))</f>
        <v>1</v>
      </c>
      <c r="Y556" s="25" t="str">
        <f aca="false">IF(E556="","Sim","")</f>
        <v/>
      </c>
    </row>
    <row r="557" customFormat="false" ht="15" hidden="false" customHeight="false" outlineLevel="0" collapsed="false">
      <c r="A557" s="25" t="s">
        <v>782</v>
      </c>
      <c r="B557" s="25" t="s">
        <v>67</v>
      </c>
      <c r="C557" s="25" t="s">
        <v>68</v>
      </c>
      <c r="D557" s="25" t="s">
        <v>70</v>
      </c>
      <c r="E557" s="25" t="s">
        <v>251</v>
      </c>
      <c r="F557" s="25" t="s">
        <v>211</v>
      </c>
      <c r="G557" s="26" t="n">
        <v>332.43</v>
      </c>
      <c r="H557" s="27" t="n">
        <v>799</v>
      </c>
      <c r="I557" s="25" t="s">
        <v>147</v>
      </c>
      <c r="K557" s="25" t="n">
        <v>1995</v>
      </c>
      <c r="L557" s="25" t="s">
        <v>186</v>
      </c>
      <c r="M557" s="25" t="s">
        <v>171</v>
      </c>
      <c r="N557" s="28" t="n">
        <v>550</v>
      </c>
      <c r="O557" s="25" t="s">
        <v>54</v>
      </c>
      <c r="P557" s="29" t="n">
        <v>42939</v>
      </c>
      <c r="Q557" s="29" t="n">
        <v>42940</v>
      </c>
      <c r="R557" s="28" t="n">
        <v>541</v>
      </c>
      <c r="S557" s="28" t="n">
        <f aca="false">IF(O557="Won",R557,IF(O557="Lost",0,N557))</f>
        <v>541</v>
      </c>
      <c r="T557" s="30" t="n">
        <f aca="false">IF(AND(P557&lt;&gt;"",Q557&lt;&gt;""),Q557-P557,"")</f>
        <v>1</v>
      </c>
      <c r="U557" s="30" t="str">
        <f aca="false">IF(AND(O557="Engaging",P557&lt;&gt;""),'Leia-me'!$B$5-P557,"")</f>
        <v/>
      </c>
      <c r="V557" s="25" t="str">
        <f aca="false">IF(O557&lt;&gt;"Engaging","",IF(U557&lt;='Leia-me'!$B$6,"Saudável",IF(U557&lt;='Leia-me'!$B$7,"Esfriando",IF(U557&lt;='Leia-me'!$B$8,"Última chance","Zumbi"))))</f>
        <v/>
      </c>
      <c r="W557" s="25" t="n">
        <f aca="false">IF(O557="Won",1,IF(O557="Lost",0,""))</f>
        <v>1</v>
      </c>
      <c r="Y557" s="25" t="str">
        <f aca="false">IF(E557="","Sim","")</f>
        <v/>
      </c>
    </row>
    <row r="558" customFormat="false" ht="15" hidden="false" customHeight="false" outlineLevel="0" collapsed="false">
      <c r="A558" s="25" t="s">
        <v>783</v>
      </c>
      <c r="B558" s="25" t="s">
        <v>67</v>
      </c>
      <c r="C558" s="25" t="s">
        <v>68</v>
      </c>
      <c r="D558" s="25" t="s">
        <v>70</v>
      </c>
      <c r="G558" s="31"/>
      <c r="H558" s="32"/>
      <c r="L558" s="25" t="s">
        <v>186</v>
      </c>
      <c r="M558" s="25" t="s">
        <v>171</v>
      </c>
      <c r="N558" s="28" t="n">
        <v>550</v>
      </c>
      <c r="O558" s="25" t="s">
        <v>56</v>
      </c>
      <c r="P558" s="29" t="n">
        <v>42941</v>
      </c>
      <c r="Q558" s="33"/>
      <c r="R558" s="34"/>
      <c r="S558" s="28" t="n">
        <f aca="false">IF(O558="Won",R558,IF(O558="Lost",0,N558))</f>
        <v>550</v>
      </c>
      <c r="T558" s="30" t="str">
        <f aca="false">IF(AND(P558&lt;&gt;"",Q558&lt;&gt;""),Q558-P558,"")</f>
        <v/>
      </c>
      <c r="U558" s="30" t="n">
        <f aca="false">IF(AND(O558="Engaging",P558&lt;&gt;""),'Leia-me'!$B$5-P558,"")</f>
        <v>159</v>
      </c>
      <c r="V558" s="25" t="str">
        <f aca="false">IF(O558&lt;&gt;"Engaging","",IF(U558&lt;='Leia-me'!$B$6,"Saudável",IF(U558&lt;='Leia-me'!$B$7,"Esfriando",IF(U558&lt;='Leia-me'!$B$8,"Última chance","Zumbi"))))</f>
        <v>Zumbi</v>
      </c>
      <c r="W558" s="25" t="str">
        <f aca="false">IF(O558="Won",1,IF(O558="Lost",0,""))</f>
        <v/>
      </c>
      <c r="Y558" s="25" t="str">
        <f aca="false">IF(E558="","Sim","")</f>
        <v>Sim</v>
      </c>
    </row>
    <row r="559" customFormat="false" ht="15" hidden="false" customHeight="false" outlineLevel="0" collapsed="false">
      <c r="A559" s="25" t="s">
        <v>784</v>
      </c>
      <c r="B559" s="25" t="s">
        <v>67</v>
      </c>
      <c r="C559" s="25" t="s">
        <v>68</v>
      </c>
      <c r="D559" s="25" t="s">
        <v>70</v>
      </c>
      <c r="E559" s="25" t="s">
        <v>154</v>
      </c>
      <c r="F559" s="25" t="s">
        <v>155</v>
      </c>
      <c r="G559" s="26" t="n">
        <v>86.68</v>
      </c>
      <c r="H559" s="27" t="n">
        <v>187</v>
      </c>
      <c r="I559" s="25" t="s">
        <v>147</v>
      </c>
      <c r="J559" s="25" t="s">
        <v>156</v>
      </c>
      <c r="K559" s="25" t="n">
        <v>2007</v>
      </c>
      <c r="L559" s="25" t="s">
        <v>160</v>
      </c>
      <c r="M559" s="25" t="s">
        <v>149</v>
      </c>
      <c r="N559" s="28" t="n">
        <v>3393</v>
      </c>
      <c r="O559" s="25" t="s">
        <v>56</v>
      </c>
      <c r="P559" s="29" t="n">
        <v>42941</v>
      </c>
      <c r="Q559" s="33"/>
      <c r="R559" s="34"/>
      <c r="S559" s="28" t="n">
        <f aca="false">IF(O559="Won",R559,IF(O559="Lost",0,N559))</f>
        <v>3393</v>
      </c>
      <c r="T559" s="30" t="str">
        <f aca="false">IF(AND(P559&lt;&gt;"",Q559&lt;&gt;""),Q559-P559,"")</f>
        <v/>
      </c>
      <c r="U559" s="30" t="n">
        <f aca="false">IF(AND(O559="Engaging",P559&lt;&gt;""),'Leia-me'!$B$5-P559,"")</f>
        <v>159</v>
      </c>
      <c r="V559" s="25" t="str">
        <f aca="false">IF(O559&lt;&gt;"Engaging","",IF(U559&lt;='Leia-me'!$B$6,"Saudável",IF(U559&lt;='Leia-me'!$B$7,"Esfriando",IF(U559&lt;='Leia-me'!$B$8,"Última chance","Zumbi"))))</f>
        <v>Zumbi</v>
      </c>
      <c r="W559" s="25" t="str">
        <f aca="false">IF(O559="Won",1,IF(O559="Lost",0,""))</f>
        <v/>
      </c>
      <c r="Y559" s="25" t="str">
        <f aca="false">IF(E559="","Sim","")</f>
        <v/>
      </c>
    </row>
    <row r="560" customFormat="false" ht="15" hidden="false" customHeight="false" outlineLevel="0" collapsed="false">
      <c r="A560" s="25" t="s">
        <v>785</v>
      </c>
      <c r="B560" s="25" t="s">
        <v>67</v>
      </c>
      <c r="C560" s="25" t="s">
        <v>68</v>
      </c>
      <c r="D560" s="25" t="s">
        <v>70</v>
      </c>
      <c r="E560" s="25" t="s">
        <v>237</v>
      </c>
      <c r="F560" s="25" t="s">
        <v>192</v>
      </c>
      <c r="G560" s="26" t="n">
        <v>4618</v>
      </c>
      <c r="H560" s="27" t="n">
        <v>10083</v>
      </c>
      <c r="I560" s="25" t="s">
        <v>147</v>
      </c>
      <c r="K560" s="25" t="n">
        <v>1982</v>
      </c>
      <c r="L560" s="25" t="s">
        <v>148</v>
      </c>
      <c r="M560" s="25" t="s">
        <v>149</v>
      </c>
      <c r="N560" s="28" t="n">
        <v>55</v>
      </c>
      <c r="O560" s="25" t="s">
        <v>55</v>
      </c>
      <c r="P560" s="29" t="n">
        <v>42941</v>
      </c>
      <c r="Q560" s="29" t="n">
        <v>42943</v>
      </c>
      <c r="R560" s="28" t="n">
        <v>0</v>
      </c>
      <c r="S560" s="28" t="n">
        <f aca="false">IF(O560="Won",R560,IF(O560="Lost",0,N560))</f>
        <v>0</v>
      </c>
      <c r="T560" s="30" t="n">
        <f aca="false">IF(AND(P560&lt;&gt;"",Q560&lt;&gt;""),Q560-P560,"")</f>
        <v>2</v>
      </c>
      <c r="U560" s="30" t="str">
        <f aca="false">IF(AND(O560="Engaging",P560&lt;&gt;""),'Leia-me'!$B$5-P560,"")</f>
        <v/>
      </c>
      <c r="V560" s="25" t="str">
        <f aca="false">IF(O560&lt;&gt;"Engaging","",IF(U560&lt;='Leia-me'!$B$6,"Saudável",IF(U560&lt;='Leia-me'!$B$7,"Esfriando",IF(U560&lt;='Leia-me'!$B$8,"Última chance","Zumbi"))))</f>
        <v/>
      </c>
      <c r="W560" s="25" t="n">
        <f aca="false">IF(O560="Won",1,IF(O560="Lost",0,""))</f>
        <v>0</v>
      </c>
      <c r="Y560" s="25" t="str">
        <f aca="false">IF(E560="","Sim","")</f>
        <v/>
      </c>
    </row>
    <row r="561" customFormat="false" ht="15" hidden="false" customHeight="false" outlineLevel="0" collapsed="false">
      <c r="A561" s="25" t="s">
        <v>786</v>
      </c>
      <c r="B561" s="25" t="s">
        <v>67</v>
      </c>
      <c r="C561" s="25" t="s">
        <v>68</v>
      </c>
      <c r="D561" s="25" t="s">
        <v>70</v>
      </c>
      <c r="E561" s="25" t="s">
        <v>164</v>
      </c>
      <c r="F561" s="25" t="s">
        <v>165</v>
      </c>
      <c r="G561" s="26" t="n">
        <v>217.87</v>
      </c>
      <c r="H561" s="27" t="n">
        <v>551</v>
      </c>
      <c r="I561" s="25" t="s">
        <v>147</v>
      </c>
      <c r="K561" s="25" t="n">
        <v>1998</v>
      </c>
      <c r="L561" s="25" t="s">
        <v>178</v>
      </c>
      <c r="M561" s="25" t="s">
        <v>171</v>
      </c>
      <c r="N561" s="28" t="n">
        <v>5482</v>
      </c>
      <c r="O561" s="25" t="s">
        <v>55</v>
      </c>
      <c r="P561" s="29" t="n">
        <v>42942</v>
      </c>
      <c r="Q561" s="29" t="n">
        <v>42947</v>
      </c>
      <c r="R561" s="28" t="n">
        <v>0</v>
      </c>
      <c r="S561" s="28" t="n">
        <f aca="false">IF(O561="Won",R561,IF(O561="Lost",0,N561))</f>
        <v>0</v>
      </c>
      <c r="T561" s="30" t="n">
        <f aca="false">IF(AND(P561&lt;&gt;"",Q561&lt;&gt;""),Q561-P561,"")</f>
        <v>5</v>
      </c>
      <c r="U561" s="30" t="str">
        <f aca="false">IF(AND(O561="Engaging",P561&lt;&gt;""),'Leia-me'!$B$5-P561,"")</f>
        <v/>
      </c>
      <c r="V561" s="25" t="str">
        <f aca="false">IF(O561&lt;&gt;"Engaging","",IF(U561&lt;='Leia-me'!$B$6,"Saudável",IF(U561&lt;='Leia-me'!$B$7,"Esfriando",IF(U561&lt;='Leia-me'!$B$8,"Última chance","Zumbi"))))</f>
        <v/>
      </c>
      <c r="W561" s="25" t="n">
        <f aca="false">IF(O561="Won",1,IF(O561="Lost",0,""))</f>
        <v>0</v>
      </c>
      <c r="Y561" s="25" t="str">
        <f aca="false">IF(E561="","Sim","")</f>
        <v/>
      </c>
    </row>
    <row r="562" customFormat="false" ht="15" hidden="false" customHeight="false" outlineLevel="0" collapsed="false">
      <c r="A562" s="25" t="s">
        <v>787</v>
      </c>
      <c r="B562" s="25" t="s">
        <v>67</v>
      </c>
      <c r="C562" s="25" t="s">
        <v>68</v>
      </c>
      <c r="D562" s="25" t="s">
        <v>70</v>
      </c>
      <c r="G562" s="31"/>
      <c r="H562" s="32"/>
      <c r="L562" s="25" t="s">
        <v>170</v>
      </c>
      <c r="M562" s="25" t="s">
        <v>171</v>
      </c>
      <c r="N562" s="28" t="n">
        <v>1096</v>
      </c>
      <c r="O562" s="25" t="s">
        <v>56</v>
      </c>
      <c r="P562" s="29" t="n">
        <v>42943</v>
      </c>
      <c r="Q562" s="33"/>
      <c r="R562" s="34"/>
      <c r="S562" s="28" t="n">
        <f aca="false">IF(O562="Won",R562,IF(O562="Lost",0,N562))</f>
        <v>1096</v>
      </c>
      <c r="T562" s="30" t="str">
        <f aca="false">IF(AND(P562&lt;&gt;"",Q562&lt;&gt;""),Q562-P562,"")</f>
        <v/>
      </c>
      <c r="U562" s="30" t="n">
        <f aca="false">IF(AND(O562="Engaging",P562&lt;&gt;""),'Leia-me'!$B$5-P562,"")</f>
        <v>157</v>
      </c>
      <c r="V562" s="25" t="str">
        <f aca="false">IF(O562&lt;&gt;"Engaging","",IF(U562&lt;='Leia-me'!$B$6,"Saudável",IF(U562&lt;='Leia-me'!$B$7,"Esfriando",IF(U562&lt;='Leia-me'!$B$8,"Última chance","Zumbi"))))</f>
        <v>Zumbi</v>
      </c>
      <c r="W562" s="25" t="str">
        <f aca="false">IF(O562="Won",1,IF(O562="Lost",0,""))</f>
        <v/>
      </c>
      <c r="Y562" s="25" t="str">
        <f aca="false">IF(E562="","Sim","")</f>
        <v>Sim</v>
      </c>
    </row>
    <row r="563" customFormat="false" ht="15" hidden="false" customHeight="false" outlineLevel="0" collapsed="false">
      <c r="A563" s="25" t="s">
        <v>788</v>
      </c>
      <c r="B563" s="25" t="s">
        <v>67</v>
      </c>
      <c r="C563" s="25" t="s">
        <v>68</v>
      </c>
      <c r="D563" s="25" t="s">
        <v>70</v>
      </c>
      <c r="E563" s="25" t="s">
        <v>231</v>
      </c>
      <c r="F563" s="25" t="s">
        <v>168</v>
      </c>
      <c r="G563" s="26" t="n">
        <v>45.39</v>
      </c>
      <c r="H563" s="27" t="n">
        <v>100</v>
      </c>
      <c r="I563" s="25" t="s">
        <v>147</v>
      </c>
      <c r="J563" s="25" t="s">
        <v>169</v>
      </c>
      <c r="K563" s="25" t="n">
        <v>2012</v>
      </c>
      <c r="L563" s="25" t="s">
        <v>160</v>
      </c>
      <c r="M563" s="25" t="s">
        <v>149</v>
      </c>
      <c r="N563" s="28" t="n">
        <v>3393</v>
      </c>
      <c r="O563" s="25" t="s">
        <v>54</v>
      </c>
      <c r="P563" s="29" t="n">
        <v>42943</v>
      </c>
      <c r="Q563" s="29" t="n">
        <v>42949</v>
      </c>
      <c r="R563" s="28" t="n">
        <v>3025</v>
      </c>
      <c r="S563" s="28" t="n">
        <f aca="false">IF(O563="Won",R563,IF(O563="Lost",0,N563))</f>
        <v>3025</v>
      </c>
      <c r="T563" s="30" t="n">
        <f aca="false">IF(AND(P563&lt;&gt;"",Q563&lt;&gt;""),Q563-P563,"")</f>
        <v>6</v>
      </c>
      <c r="U563" s="30" t="str">
        <f aca="false">IF(AND(O563="Engaging",P563&lt;&gt;""),'Leia-me'!$B$5-P563,"")</f>
        <v/>
      </c>
      <c r="V563" s="25" t="str">
        <f aca="false">IF(O563&lt;&gt;"Engaging","",IF(U563&lt;='Leia-me'!$B$6,"Saudável",IF(U563&lt;='Leia-me'!$B$7,"Esfriando",IF(U563&lt;='Leia-me'!$B$8,"Última chance","Zumbi"))))</f>
        <v/>
      </c>
      <c r="W563" s="25" t="n">
        <f aca="false">IF(O563="Won",1,IF(O563="Lost",0,""))</f>
        <v>1</v>
      </c>
      <c r="Y563" s="25" t="str">
        <f aca="false">IF(E563="","Sim","")</f>
        <v/>
      </c>
    </row>
    <row r="564" customFormat="false" ht="15" hidden="false" customHeight="false" outlineLevel="0" collapsed="false">
      <c r="A564" s="25" t="s">
        <v>789</v>
      </c>
      <c r="B564" s="25" t="s">
        <v>67</v>
      </c>
      <c r="C564" s="25" t="s">
        <v>68</v>
      </c>
      <c r="D564" s="25" t="s">
        <v>70</v>
      </c>
      <c r="G564" s="31"/>
      <c r="H564" s="32"/>
      <c r="L564" s="25" t="s">
        <v>148</v>
      </c>
      <c r="M564" s="25" t="s">
        <v>149</v>
      </c>
      <c r="N564" s="28" t="n">
        <v>55</v>
      </c>
      <c r="O564" s="25" t="s">
        <v>56</v>
      </c>
      <c r="P564" s="29" t="n">
        <v>42945</v>
      </c>
      <c r="Q564" s="33"/>
      <c r="R564" s="34"/>
      <c r="S564" s="28" t="n">
        <f aca="false">IF(O564="Won",R564,IF(O564="Lost",0,N564))</f>
        <v>55</v>
      </c>
      <c r="T564" s="30" t="str">
        <f aca="false">IF(AND(P564&lt;&gt;"",Q564&lt;&gt;""),Q564-P564,"")</f>
        <v/>
      </c>
      <c r="U564" s="30" t="n">
        <f aca="false">IF(AND(O564="Engaging",P564&lt;&gt;""),'Leia-me'!$B$5-P564,"")</f>
        <v>155</v>
      </c>
      <c r="V564" s="25" t="str">
        <f aca="false">IF(O564&lt;&gt;"Engaging","",IF(U564&lt;='Leia-me'!$B$6,"Saudável",IF(U564&lt;='Leia-me'!$B$7,"Esfriando",IF(U564&lt;='Leia-me'!$B$8,"Última chance","Zumbi"))))</f>
        <v>Zumbi</v>
      </c>
      <c r="W564" s="25" t="str">
        <f aca="false">IF(O564="Won",1,IF(O564="Lost",0,""))</f>
        <v/>
      </c>
      <c r="Y564" s="25" t="str">
        <f aca="false">IF(E564="","Sim","")</f>
        <v>Sim</v>
      </c>
    </row>
    <row r="565" customFormat="false" ht="15" hidden="false" customHeight="false" outlineLevel="0" collapsed="false">
      <c r="A565" s="25" t="s">
        <v>790</v>
      </c>
      <c r="B565" s="25" t="s">
        <v>67</v>
      </c>
      <c r="C565" s="25" t="s">
        <v>68</v>
      </c>
      <c r="D565" s="25" t="s">
        <v>70</v>
      </c>
      <c r="E565" s="25" t="s">
        <v>215</v>
      </c>
      <c r="F565" s="25" t="s">
        <v>177</v>
      </c>
      <c r="G565" s="26" t="n">
        <v>1102.43</v>
      </c>
      <c r="H565" s="27" t="n">
        <v>1759</v>
      </c>
      <c r="I565" s="25" t="s">
        <v>147</v>
      </c>
      <c r="K565" s="25" t="n">
        <v>2006</v>
      </c>
      <c r="L565" s="25" t="s">
        <v>186</v>
      </c>
      <c r="M565" s="25" t="s">
        <v>171</v>
      </c>
      <c r="N565" s="28" t="n">
        <v>550</v>
      </c>
      <c r="O565" s="25" t="s">
        <v>54</v>
      </c>
      <c r="P565" s="29" t="n">
        <v>42945</v>
      </c>
      <c r="Q565" s="29" t="n">
        <v>42983</v>
      </c>
      <c r="R565" s="28" t="n">
        <v>610</v>
      </c>
      <c r="S565" s="28" t="n">
        <f aca="false">IF(O565="Won",R565,IF(O565="Lost",0,N565))</f>
        <v>610</v>
      </c>
      <c r="T565" s="30" t="n">
        <f aca="false">IF(AND(P565&lt;&gt;"",Q565&lt;&gt;""),Q565-P565,"")</f>
        <v>38</v>
      </c>
      <c r="U565" s="30" t="str">
        <f aca="false">IF(AND(O565="Engaging",P565&lt;&gt;""),'Leia-me'!$B$5-P565,"")</f>
        <v/>
      </c>
      <c r="V565" s="25" t="str">
        <f aca="false">IF(O565&lt;&gt;"Engaging","",IF(U565&lt;='Leia-me'!$B$6,"Saudável",IF(U565&lt;='Leia-me'!$B$7,"Esfriando",IF(U565&lt;='Leia-me'!$B$8,"Última chance","Zumbi"))))</f>
        <v/>
      </c>
      <c r="W565" s="25" t="n">
        <f aca="false">IF(O565="Won",1,IF(O565="Lost",0,""))</f>
        <v>1</v>
      </c>
      <c r="Y565" s="25" t="str">
        <f aca="false">IF(E565="","Sim","")</f>
        <v/>
      </c>
    </row>
    <row r="566" customFormat="false" ht="15" hidden="false" customHeight="false" outlineLevel="0" collapsed="false">
      <c r="A566" s="25" t="s">
        <v>791</v>
      </c>
      <c r="B566" s="25" t="s">
        <v>67</v>
      </c>
      <c r="C566" s="25" t="s">
        <v>68</v>
      </c>
      <c r="D566" s="25" t="s">
        <v>70</v>
      </c>
      <c r="G566" s="31"/>
      <c r="H566" s="32"/>
      <c r="L566" s="25" t="s">
        <v>160</v>
      </c>
      <c r="M566" s="25" t="s">
        <v>149</v>
      </c>
      <c r="N566" s="28" t="n">
        <v>3393</v>
      </c>
      <c r="O566" s="25" t="s">
        <v>56</v>
      </c>
      <c r="P566" s="29" t="n">
        <v>42946</v>
      </c>
      <c r="Q566" s="33"/>
      <c r="R566" s="34"/>
      <c r="S566" s="28" t="n">
        <f aca="false">IF(O566="Won",R566,IF(O566="Lost",0,N566))</f>
        <v>3393</v>
      </c>
      <c r="T566" s="30" t="str">
        <f aca="false">IF(AND(P566&lt;&gt;"",Q566&lt;&gt;""),Q566-P566,"")</f>
        <v/>
      </c>
      <c r="U566" s="30" t="n">
        <f aca="false">IF(AND(O566="Engaging",P566&lt;&gt;""),'Leia-me'!$B$5-P566,"")</f>
        <v>154</v>
      </c>
      <c r="V566" s="25" t="str">
        <f aca="false">IF(O566&lt;&gt;"Engaging","",IF(U566&lt;='Leia-me'!$B$6,"Saudável",IF(U566&lt;='Leia-me'!$B$7,"Esfriando",IF(U566&lt;='Leia-me'!$B$8,"Última chance","Zumbi"))))</f>
        <v>Zumbi</v>
      </c>
      <c r="W566" s="25" t="str">
        <f aca="false">IF(O566="Won",1,IF(O566="Lost",0,""))</f>
        <v/>
      </c>
      <c r="Y566" s="25" t="str">
        <f aca="false">IF(E566="","Sim","")</f>
        <v>Sim</v>
      </c>
    </row>
    <row r="567" customFormat="false" ht="15" hidden="false" customHeight="false" outlineLevel="0" collapsed="false">
      <c r="A567" s="25" t="s">
        <v>792</v>
      </c>
      <c r="B567" s="25" t="s">
        <v>67</v>
      </c>
      <c r="C567" s="25" t="s">
        <v>68</v>
      </c>
      <c r="D567" s="25" t="s">
        <v>70</v>
      </c>
      <c r="G567" s="31"/>
      <c r="H567" s="32"/>
      <c r="L567" s="25" t="s">
        <v>160</v>
      </c>
      <c r="M567" s="25" t="s">
        <v>149</v>
      </c>
      <c r="N567" s="28" t="n">
        <v>3393</v>
      </c>
      <c r="O567" s="25" t="s">
        <v>56</v>
      </c>
      <c r="P567" s="29" t="n">
        <v>42947</v>
      </c>
      <c r="Q567" s="33"/>
      <c r="R567" s="34"/>
      <c r="S567" s="28" t="n">
        <f aca="false">IF(O567="Won",R567,IF(O567="Lost",0,N567))</f>
        <v>3393</v>
      </c>
      <c r="T567" s="30" t="str">
        <f aca="false">IF(AND(P567&lt;&gt;"",Q567&lt;&gt;""),Q567-P567,"")</f>
        <v/>
      </c>
      <c r="U567" s="30" t="n">
        <f aca="false">IF(AND(O567="Engaging",P567&lt;&gt;""),'Leia-me'!$B$5-P567,"")</f>
        <v>153</v>
      </c>
      <c r="V567" s="25" t="str">
        <f aca="false">IF(O567&lt;&gt;"Engaging","",IF(U567&lt;='Leia-me'!$B$6,"Saudável",IF(U567&lt;='Leia-me'!$B$7,"Esfriando",IF(U567&lt;='Leia-me'!$B$8,"Última chance","Zumbi"))))</f>
        <v>Zumbi</v>
      </c>
      <c r="W567" s="25" t="str">
        <f aca="false">IF(O567="Won",1,IF(O567="Lost",0,""))</f>
        <v/>
      </c>
      <c r="Y567" s="25" t="str">
        <f aca="false">IF(E567="","Sim","")</f>
        <v>Sim</v>
      </c>
    </row>
    <row r="568" customFormat="false" ht="15" hidden="false" customHeight="false" outlineLevel="0" collapsed="false">
      <c r="A568" s="25" t="s">
        <v>793</v>
      </c>
      <c r="B568" s="25" t="s">
        <v>67</v>
      </c>
      <c r="C568" s="25" t="s">
        <v>68</v>
      </c>
      <c r="D568" s="25" t="s">
        <v>70</v>
      </c>
      <c r="G568" s="31"/>
      <c r="H568" s="32"/>
      <c r="L568" s="25" t="s">
        <v>160</v>
      </c>
      <c r="M568" s="25" t="s">
        <v>149</v>
      </c>
      <c r="N568" s="28" t="n">
        <v>3393</v>
      </c>
      <c r="O568" s="25" t="s">
        <v>56</v>
      </c>
      <c r="P568" s="29" t="n">
        <v>42950</v>
      </c>
      <c r="Q568" s="33"/>
      <c r="R568" s="34"/>
      <c r="S568" s="28" t="n">
        <f aca="false">IF(O568="Won",R568,IF(O568="Lost",0,N568))</f>
        <v>3393</v>
      </c>
      <c r="T568" s="30" t="str">
        <f aca="false">IF(AND(P568&lt;&gt;"",Q568&lt;&gt;""),Q568-P568,"")</f>
        <v/>
      </c>
      <c r="U568" s="30" t="n">
        <f aca="false">IF(AND(O568="Engaging",P568&lt;&gt;""),'Leia-me'!$B$5-P568,"")</f>
        <v>150</v>
      </c>
      <c r="V568" s="25" t="str">
        <f aca="false">IF(O568&lt;&gt;"Engaging","",IF(U568&lt;='Leia-me'!$B$6,"Saudável",IF(U568&lt;='Leia-me'!$B$7,"Esfriando",IF(U568&lt;='Leia-me'!$B$8,"Última chance","Zumbi"))))</f>
        <v>Zumbi</v>
      </c>
      <c r="W568" s="25" t="str">
        <f aca="false">IF(O568="Won",1,IF(O568="Lost",0,""))</f>
        <v/>
      </c>
      <c r="Y568" s="25" t="str">
        <f aca="false">IF(E568="","Sim","")</f>
        <v>Sim</v>
      </c>
    </row>
    <row r="569" customFormat="false" ht="15" hidden="false" customHeight="false" outlineLevel="0" collapsed="false">
      <c r="A569" s="25" t="s">
        <v>794</v>
      </c>
      <c r="B569" s="25" t="s">
        <v>67</v>
      </c>
      <c r="C569" s="25" t="s">
        <v>68</v>
      </c>
      <c r="D569" s="25" t="s">
        <v>70</v>
      </c>
      <c r="E569" s="25" t="s">
        <v>225</v>
      </c>
      <c r="F569" s="25" t="s">
        <v>211</v>
      </c>
      <c r="G569" s="26" t="n">
        <v>1376.8</v>
      </c>
      <c r="H569" s="27" t="n">
        <v>1165</v>
      </c>
      <c r="I569" s="25" t="s">
        <v>226</v>
      </c>
      <c r="K569" s="25" t="n">
        <v>1988</v>
      </c>
      <c r="L569" s="25" t="s">
        <v>148</v>
      </c>
      <c r="M569" s="25" t="s">
        <v>149</v>
      </c>
      <c r="N569" s="28" t="n">
        <v>55</v>
      </c>
      <c r="O569" s="25" t="s">
        <v>56</v>
      </c>
      <c r="P569" s="29" t="n">
        <v>42953</v>
      </c>
      <c r="Q569" s="33"/>
      <c r="R569" s="34"/>
      <c r="S569" s="28" t="n">
        <f aca="false">IF(O569="Won",R569,IF(O569="Lost",0,N569))</f>
        <v>55</v>
      </c>
      <c r="T569" s="30" t="str">
        <f aca="false">IF(AND(P569&lt;&gt;"",Q569&lt;&gt;""),Q569-P569,"")</f>
        <v/>
      </c>
      <c r="U569" s="30" t="n">
        <f aca="false">IF(AND(O569="Engaging",P569&lt;&gt;""),'Leia-me'!$B$5-P569,"")</f>
        <v>147</v>
      </c>
      <c r="V569" s="25" t="str">
        <f aca="false">IF(O569&lt;&gt;"Engaging","",IF(U569&lt;='Leia-me'!$B$6,"Saudável",IF(U569&lt;='Leia-me'!$B$7,"Esfriando",IF(U569&lt;='Leia-me'!$B$8,"Última chance","Zumbi"))))</f>
        <v>Zumbi</v>
      </c>
      <c r="W569" s="25" t="str">
        <f aca="false">IF(O569="Won",1,IF(O569="Lost",0,""))</f>
        <v/>
      </c>
      <c r="Y569" s="25" t="str">
        <f aca="false">IF(E569="","Sim","")</f>
        <v/>
      </c>
    </row>
    <row r="570" customFormat="false" ht="15" hidden="false" customHeight="false" outlineLevel="0" collapsed="false">
      <c r="A570" s="25" t="s">
        <v>795</v>
      </c>
      <c r="B570" s="25" t="s">
        <v>67</v>
      </c>
      <c r="C570" s="25" t="s">
        <v>68</v>
      </c>
      <c r="D570" s="25" t="s">
        <v>70</v>
      </c>
      <c r="E570" s="25" t="s">
        <v>240</v>
      </c>
      <c r="F570" s="25" t="s">
        <v>185</v>
      </c>
      <c r="G570" s="26" t="n">
        <v>1223.72</v>
      </c>
      <c r="H570" s="27" t="n">
        <v>2497</v>
      </c>
      <c r="I570" s="25" t="s">
        <v>241</v>
      </c>
      <c r="K570" s="25" t="n">
        <v>2000</v>
      </c>
      <c r="L570" s="25" t="s">
        <v>160</v>
      </c>
      <c r="M570" s="25" t="s">
        <v>149</v>
      </c>
      <c r="N570" s="28" t="n">
        <v>3393</v>
      </c>
      <c r="O570" s="25" t="s">
        <v>54</v>
      </c>
      <c r="P570" s="29" t="n">
        <v>42954</v>
      </c>
      <c r="Q570" s="29" t="n">
        <v>43056</v>
      </c>
      <c r="R570" s="28" t="n">
        <v>3684</v>
      </c>
      <c r="S570" s="28" t="n">
        <f aca="false">IF(O570="Won",R570,IF(O570="Lost",0,N570))</f>
        <v>3684</v>
      </c>
      <c r="T570" s="30" t="n">
        <f aca="false">IF(AND(P570&lt;&gt;"",Q570&lt;&gt;""),Q570-P570,"")</f>
        <v>102</v>
      </c>
      <c r="U570" s="30" t="str">
        <f aca="false">IF(AND(O570="Engaging",P570&lt;&gt;""),'Leia-me'!$B$5-P570,"")</f>
        <v/>
      </c>
      <c r="V570" s="25" t="str">
        <f aca="false">IF(O570&lt;&gt;"Engaging","",IF(U570&lt;='Leia-me'!$B$6,"Saudável",IF(U570&lt;='Leia-me'!$B$7,"Esfriando",IF(U570&lt;='Leia-me'!$B$8,"Última chance","Zumbi"))))</f>
        <v/>
      </c>
      <c r="W570" s="25" t="n">
        <f aca="false">IF(O570="Won",1,IF(O570="Lost",0,""))</f>
        <v>1</v>
      </c>
      <c r="Y570" s="25" t="str">
        <f aca="false">IF(E570="","Sim","")</f>
        <v/>
      </c>
    </row>
    <row r="571" customFormat="false" ht="15" hidden="false" customHeight="false" outlineLevel="0" collapsed="false">
      <c r="A571" s="25" t="s">
        <v>796</v>
      </c>
      <c r="B571" s="25" t="s">
        <v>67</v>
      </c>
      <c r="C571" s="25" t="s">
        <v>68</v>
      </c>
      <c r="D571" s="25" t="s">
        <v>70</v>
      </c>
      <c r="G571" s="31"/>
      <c r="H571" s="32"/>
      <c r="L571" s="25" t="s">
        <v>160</v>
      </c>
      <c r="M571" s="25" t="s">
        <v>149</v>
      </c>
      <c r="N571" s="28" t="n">
        <v>3393</v>
      </c>
      <c r="O571" s="25" t="s">
        <v>56</v>
      </c>
      <c r="P571" s="29" t="n">
        <v>42955</v>
      </c>
      <c r="Q571" s="33"/>
      <c r="R571" s="34"/>
      <c r="S571" s="28" t="n">
        <f aca="false">IF(O571="Won",R571,IF(O571="Lost",0,N571))</f>
        <v>3393</v>
      </c>
      <c r="T571" s="30" t="str">
        <f aca="false">IF(AND(P571&lt;&gt;"",Q571&lt;&gt;""),Q571-P571,"")</f>
        <v/>
      </c>
      <c r="U571" s="30" t="n">
        <f aca="false">IF(AND(O571="Engaging",P571&lt;&gt;""),'Leia-me'!$B$5-P571,"")</f>
        <v>145</v>
      </c>
      <c r="V571" s="25" t="str">
        <f aca="false">IF(O571&lt;&gt;"Engaging","",IF(U571&lt;='Leia-me'!$B$6,"Saudável",IF(U571&lt;='Leia-me'!$B$7,"Esfriando",IF(U571&lt;='Leia-me'!$B$8,"Última chance","Zumbi"))))</f>
        <v>Zumbi</v>
      </c>
      <c r="W571" s="25" t="str">
        <f aca="false">IF(O571="Won",1,IF(O571="Lost",0,""))</f>
        <v/>
      </c>
      <c r="Y571" s="25" t="str">
        <f aca="false">IF(E571="","Sim","")</f>
        <v>Sim</v>
      </c>
    </row>
    <row r="572" customFormat="false" ht="15" hidden="false" customHeight="false" outlineLevel="0" collapsed="false">
      <c r="A572" s="25" t="s">
        <v>797</v>
      </c>
      <c r="B572" s="25" t="s">
        <v>67</v>
      </c>
      <c r="C572" s="25" t="s">
        <v>68</v>
      </c>
      <c r="D572" s="25" t="s">
        <v>70</v>
      </c>
      <c r="E572" s="25" t="s">
        <v>210</v>
      </c>
      <c r="F572" s="25" t="s">
        <v>211</v>
      </c>
      <c r="G572" s="26" t="n">
        <v>718.62</v>
      </c>
      <c r="H572" s="27" t="n">
        <v>2448</v>
      </c>
      <c r="I572" s="25" t="s">
        <v>147</v>
      </c>
      <c r="K572" s="25" t="n">
        <v>2001</v>
      </c>
      <c r="L572" s="25" t="s">
        <v>178</v>
      </c>
      <c r="M572" s="25" t="s">
        <v>171</v>
      </c>
      <c r="N572" s="28" t="n">
        <v>5482</v>
      </c>
      <c r="O572" s="25" t="s">
        <v>55</v>
      </c>
      <c r="P572" s="29" t="n">
        <v>42955</v>
      </c>
      <c r="Q572" s="29" t="n">
        <v>43040</v>
      </c>
      <c r="R572" s="28" t="n">
        <v>0</v>
      </c>
      <c r="S572" s="28" t="n">
        <f aca="false">IF(O572="Won",R572,IF(O572="Lost",0,N572))</f>
        <v>0</v>
      </c>
      <c r="T572" s="30" t="n">
        <f aca="false">IF(AND(P572&lt;&gt;"",Q572&lt;&gt;""),Q572-P572,"")</f>
        <v>85</v>
      </c>
      <c r="U572" s="30" t="str">
        <f aca="false">IF(AND(O572="Engaging",P572&lt;&gt;""),'Leia-me'!$B$5-P572,"")</f>
        <v/>
      </c>
      <c r="V572" s="25" t="str">
        <f aca="false">IF(O572&lt;&gt;"Engaging","",IF(U572&lt;='Leia-me'!$B$6,"Saudável",IF(U572&lt;='Leia-me'!$B$7,"Esfriando",IF(U572&lt;='Leia-me'!$B$8,"Última chance","Zumbi"))))</f>
        <v/>
      </c>
      <c r="W572" s="25" t="n">
        <f aca="false">IF(O572="Won",1,IF(O572="Lost",0,""))</f>
        <v>0</v>
      </c>
      <c r="Y572" s="25" t="str">
        <f aca="false">IF(E572="","Sim","")</f>
        <v/>
      </c>
    </row>
    <row r="573" customFormat="false" ht="15" hidden="false" customHeight="false" outlineLevel="0" collapsed="false">
      <c r="A573" s="25" t="s">
        <v>798</v>
      </c>
      <c r="B573" s="25" t="s">
        <v>67</v>
      </c>
      <c r="C573" s="25" t="s">
        <v>68</v>
      </c>
      <c r="D573" s="25" t="s">
        <v>70</v>
      </c>
      <c r="E573" s="25" t="s">
        <v>266</v>
      </c>
      <c r="F573" s="25" t="s">
        <v>267</v>
      </c>
      <c r="G573" s="26" t="n">
        <v>2041.73</v>
      </c>
      <c r="H573" s="27" t="n">
        <v>5276</v>
      </c>
      <c r="I573" s="25" t="s">
        <v>147</v>
      </c>
      <c r="K573" s="25" t="n">
        <v>1997</v>
      </c>
      <c r="L573" s="25" t="s">
        <v>160</v>
      </c>
      <c r="M573" s="25" t="s">
        <v>149</v>
      </c>
      <c r="N573" s="28" t="n">
        <v>3393</v>
      </c>
      <c r="O573" s="25" t="s">
        <v>54</v>
      </c>
      <c r="P573" s="29" t="n">
        <v>42955</v>
      </c>
      <c r="Q573" s="29" t="n">
        <v>43047</v>
      </c>
      <c r="R573" s="28" t="n">
        <v>3354</v>
      </c>
      <c r="S573" s="28" t="n">
        <f aca="false">IF(O573="Won",R573,IF(O573="Lost",0,N573))</f>
        <v>3354</v>
      </c>
      <c r="T573" s="30" t="n">
        <f aca="false">IF(AND(P573&lt;&gt;"",Q573&lt;&gt;""),Q573-P573,"")</f>
        <v>92</v>
      </c>
      <c r="U573" s="30" t="str">
        <f aca="false">IF(AND(O573="Engaging",P573&lt;&gt;""),'Leia-me'!$B$5-P573,"")</f>
        <v/>
      </c>
      <c r="V573" s="25" t="str">
        <f aca="false">IF(O573&lt;&gt;"Engaging","",IF(U573&lt;='Leia-me'!$B$6,"Saudável",IF(U573&lt;='Leia-me'!$B$7,"Esfriando",IF(U573&lt;='Leia-me'!$B$8,"Última chance","Zumbi"))))</f>
        <v/>
      </c>
      <c r="W573" s="25" t="n">
        <f aca="false">IF(O573="Won",1,IF(O573="Lost",0,""))</f>
        <v>1</v>
      </c>
      <c r="Y573" s="25" t="str">
        <f aca="false">IF(E573="","Sim","")</f>
        <v/>
      </c>
    </row>
    <row r="574" customFormat="false" ht="15" hidden="false" customHeight="false" outlineLevel="0" collapsed="false">
      <c r="A574" s="25" t="s">
        <v>799</v>
      </c>
      <c r="B574" s="25" t="s">
        <v>67</v>
      </c>
      <c r="C574" s="25" t="s">
        <v>68</v>
      </c>
      <c r="D574" s="25" t="s">
        <v>70</v>
      </c>
      <c r="G574" s="31"/>
      <c r="H574" s="32"/>
      <c r="L574" s="25" t="s">
        <v>148</v>
      </c>
      <c r="M574" s="25" t="s">
        <v>149</v>
      </c>
      <c r="N574" s="28" t="n">
        <v>55</v>
      </c>
      <c r="O574" s="25" t="s">
        <v>56</v>
      </c>
      <c r="P574" s="29" t="n">
        <v>42959</v>
      </c>
      <c r="Q574" s="33"/>
      <c r="R574" s="34"/>
      <c r="S574" s="28" t="n">
        <f aca="false">IF(O574="Won",R574,IF(O574="Lost",0,N574))</f>
        <v>55</v>
      </c>
      <c r="T574" s="30" t="str">
        <f aca="false">IF(AND(P574&lt;&gt;"",Q574&lt;&gt;""),Q574-P574,"")</f>
        <v/>
      </c>
      <c r="U574" s="30" t="n">
        <f aca="false">IF(AND(O574="Engaging",P574&lt;&gt;""),'Leia-me'!$B$5-P574,"")</f>
        <v>141</v>
      </c>
      <c r="V574" s="25" t="str">
        <f aca="false">IF(O574&lt;&gt;"Engaging","",IF(U574&lt;='Leia-me'!$B$6,"Saudável",IF(U574&lt;='Leia-me'!$B$7,"Esfriando",IF(U574&lt;='Leia-me'!$B$8,"Última chance","Zumbi"))))</f>
        <v>Zumbi</v>
      </c>
      <c r="W574" s="25" t="str">
        <f aca="false">IF(O574="Won",1,IF(O574="Lost",0,""))</f>
        <v/>
      </c>
      <c r="Y574" s="25" t="str">
        <f aca="false">IF(E574="","Sim","")</f>
        <v>Sim</v>
      </c>
    </row>
    <row r="575" customFormat="false" ht="15" hidden="false" customHeight="false" outlineLevel="0" collapsed="false">
      <c r="A575" s="25" t="s">
        <v>800</v>
      </c>
      <c r="B575" s="25" t="s">
        <v>67</v>
      </c>
      <c r="C575" s="25" t="s">
        <v>68</v>
      </c>
      <c r="D575" s="25" t="s">
        <v>70</v>
      </c>
      <c r="G575" s="31"/>
      <c r="H575" s="32"/>
      <c r="L575" s="25" t="s">
        <v>160</v>
      </c>
      <c r="M575" s="25" t="s">
        <v>149</v>
      </c>
      <c r="N575" s="28" t="n">
        <v>3393</v>
      </c>
      <c r="O575" s="25" t="s">
        <v>56</v>
      </c>
      <c r="P575" s="29" t="n">
        <v>42959</v>
      </c>
      <c r="Q575" s="33"/>
      <c r="R575" s="34"/>
      <c r="S575" s="28" t="n">
        <f aca="false">IF(O575="Won",R575,IF(O575="Lost",0,N575))</f>
        <v>3393</v>
      </c>
      <c r="T575" s="30" t="str">
        <f aca="false">IF(AND(P575&lt;&gt;"",Q575&lt;&gt;""),Q575-P575,"")</f>
        <v/>
      </c>
      <c r="U575" s="30" t="n">
        <f aca="false">IF(AND(O575="Engaging",P575&lt;&gt;""),'Leia-me'!$B$5-P575,"")</f>
        <v>141</v>
      </c>
      <c r="V575" s="25" t="str">
        <f aca="false">IF(O575&lt;&gt;"Engaging","",IF(U575&lt;='Leia-me'!$B$6,"Saudável",IF(U575&lt;='Leia-me'!$B$7,"Esfriando",IF(U575&lt;='Leia-me'!$B$8,"Última chance","Zumbi"))))</f>
        <v>Zumbi</v>
      </c>
      <c r="W575" s="25" t="str">
        <f aca="false">IF(O575="Won",1,IF(O575="Lost",0,""))</f>
        <v/>
      </c>
      <c r="Y575" s="25" t="str">
        <f aca="false">IF(E575="","Sim","")</f>
        <v>Sim</v>
      </c>
    </row>
    <row r="576" customFormat="false" ht="15" hidden="false" customHeight="false" outlineLevel="0" collapsed="false">
      <c r="A576" s="25" t="s">
        <v>801</v>
      </c>
      <c r="B576" s="25" t="s">
        <v>67</v>
      </c>
      <c r="C576" s="25" t="s">
        <v>68</v>
      </c>
      <c r="D576" s="25" t="s">
        <v>70</v>
      </c>
      <c r="E576" s="25" t="s">
        <v>191</v>
      </c>
      <c r="F576" s="25" t="s">
        <v>192</v>
      </c>
      <c r="G576" s="26" t="n">
        <v>2714.9</v>
      </c>
      <c r="H576" s="27" t="n">
        <v>2641</v>
      </c>
      <c r="I576" s="25" t="s">
        <v>147</v>
      </c>
      <c r="J576" s="25" t="s">
        <v>193</v>
      </c>
      <c r="K576" s="25" t="n">
        <v>1998</v>
      </c>
      <c r="L576" s="25" t="s">
        <v>148</v>
      </c>
      <c r="M576" s="25" t="s">
        <v>149</v>
      </c>
      <c r="N576" s="28" t="n">
        <v>55</v>
      </c>
      <c r="O576" s="25" t="s">
        <v>54</v>
      </c>
      <c r="P576" s="29" t="n">
        <v>42959</v>
      </c>
      <c r="Q576" s="29" t="n">
        <v>43062</v>
      </c>
      <c r="R576" s="28" t="n">
        <v>65</v>
      </c>
      <c r="S576" s="28" t="n">
        <f aca="false">IF(O576="Won",R576,IF(O576="Lost",0,N576))</f>
        <v>65</v>
      </c>
      <c r="T576" s="30" t="n">
        <f aca="false">IF(AND(P576&lt;&gt;"",Q576&lt;&gt;""),Q576-P576,"")</f>
        <v>103</v>
      </c>
      <c r="U576" s="30" t="str">
        <f aca="false">IF(AND(O576="Engaging",P576&lt;&gt;""),'Leia-me'!$B$5-P576,"")</f>
        <v/>
      </c>
      <c r="V576" s="25" t="str">
        <f aca="false">IF(O576&lt;&gt;"Engaging","",IF(U576&lt;='Leia-me'!$B$6,"Saudável",IF(U576&lt;='Leia-me'!$B$7,"Esfriando",IF(U576&lt;='Leia-me'!$B$8,"Última chance","Zumbi"))))</f>
        <v/>
      </c>
      <c r="W576" s="25" t="n">
        <f aca="false">IF(O576="Won",1,IF(O576="Lost",0,""))</f>
        <v>1</v>
      </c>
      <c r="Y576" s="25" t="str">
        <f aca="false">IF(E576="","Sim","")</f>
        <v/>
      </c>
    </row>
    <row r="577" customFormat="false" ht="15" hidden="false" customHeight="false" outlineLevel="0" collapsed="false">
      <c r="A577" s="25" t="s">
        <v>802</v>
      </c>
      <c r="B577" s="25" t="s">
        <v>67</v>
      </c>
      <c r="C577" s="25" t="s">
        <v>68</v>
      </c>
      <c r="D577" s="25" t="s">
        <v>70</v>
      </c>
      <c r="E577" s="25" t="s">
        <v>173</v>
      </c>
      <c r="F577" s="25" t="s">
        <v>146</v>
      </c>
      <c r="G577" s="26" t="n">
        <v>647.18</v>
      </c>
      <c r="H577" s="27" t="n">
        <v>1185</v>
      </c>
      <c r="I577" s="25" t="s">
        <v>174</v>
      </c>
      <c r="K577" s="25" t="n">
        <v>1986</v>
      </c>
      <c r="L577" s="25" t="s">
        <v>178</v>
      </c>
      <c r="M577" s="25" t="s">
        <v>171</v>
      </c>
      <c r="N577" s="28" t="n">
        <v>5482</v>
      </c>
      <c r="O577" s="25" t="s">
        <v>55</v>
      </c>
      <c r="P577" s="29" t="n">
        <v>42961</v>
      </c>
      <c r="Q577" s="29" t="n">
        <v>43048</v>
      </c>
      <c r="R577" s="28" t="n">
        <v>0</v>
      </c>
      <c r="S577" s="28" t="n">
        <f aca="false">IF(O577="Won",R577,IF(O577="Lost",0,N577))</f>
        <v>0</v>
      </c>
      <c r="T577" s="30" t="n">
        <f aca="false">IF(AND(P577&lt;&gt;"",Q577&lt;&gt;""),Q577-P577,"")</f>
        <v>87</v>
      </c>
      <c r="U577" s="30" t="str">
        <f aca="false">IF(AND(O577="Engaging",P577&lt;&gt;""),'Leia-me'!$B$5-P577,"")</f>
        <v/>
      </c>
      <c r="V577" s="25" t="str">
        <f aca="false">IF(O577&lt;&gt;"Engaging","",IF(U577&lt;='Leia-me'!$B$6,"Saudável",IF(U577&lt;='Leia-me'!$B$7,"Esfriando",IF(U577&lt;='Leia-me'!$B$8,"Última chance","Zumbi"))))</f>
        <v/>
      </c>
      <c r="W577" s="25" t="n">
        <f aca="false">IF(O577="Won",1,IF(O577="Lost",0,""))</f>
        <v>0</v>
      </c>
      <c r="Y577" s="25" t="str">
        <f aca="false">IF(E577="","Sim","")</f>
        <v/>
      </c>
    </row>
    <row r="578" customFormat="false" ht="15" hidden="false" customHeight="false" outlineLevel="0" collapsed="false">
      <c r="A578" s="25" t="s">
        <v>803</v>
      </c>
      <c r="B578" s="25" t="s">
        <v>67</v>
      </c>
      <c r="C578" s="25" t="s">
        <v>68</v>
      </c>
      <c r="D578" s="25" t="s">
        <v>70</v>
      </c>
      <c r="E578" s="25" t="s">
        <v>167</v>
      </c>
      <c r="F578" s="25" t="s">
        <v>168</v>
      </c>
      <c r="G578" s="26" t="n">
        <v>2173.98</v>
      </c>
      <c r="H578" s="27" t="n">
        <v>2928</v>
      </c>
      <c r="I578" s="25" t="s">
        <v>147</v>
      </c>
      <c r="J578" s="25" t="s">
        <v>169</v>
      </c>
      <c r="K578" s="25" t="n">
        <v>1995</v>
      </c>
      <c r="L578" s="25" t="s">
        <v>160</v>
      </c>
      <c r="M578" s="25" t="s">
        <v>149</v>
      </c>
      <c r="N578" s="28" t="n">
        <v>3393</v>
      </c>
      <c r="O578" s="25" t="s">
        <v>55</v>
      </c>
      <c r="P578" s="29" t="n">
        <v>42965</v>
      </c>
      <c r="Q578" s="29" t="n">
        <v>42971</v>
      </c>
      <c r="R578" s="28" t="n">
        <v>0</v>
      </c>
      <c r="S578" s="28" t="n">
        <f aca="false">IF(O578="Won",R578,IF(O578="Lost",0,N578))</f>
        <v>0</v>
      </c>
      <c r="T578" s="30" t="n">
        <f aca="false">IF(AND(P578&lt;&gt;"",Q578&lt;&gt;""),Q578-P578,"")</f>
        <v>6</v>
      </c>
      <c r="U578" s="30" t="str">
        <f aca="false">IF(AND(O578="Engaging",P578&lt;&gt;""),'Leia-me'!$B$5-P578,"")</f>
        <v/>
      </c>
      <c r="V578" s="25" t="str">
        <f aca="false">IF(O578&lt;&gt;"Engaging","",IF(U578&lt;='Leia-me'!$B$6,"Saudável",IF(U578&lt;='Leia-me'!$B$7,"Esfriando",IF(U578&lt;='Leia-me'!$B$8,"Última chance","Zumbi"))))</f>
        <v/>
      </c>
      <c r="W578" s="25" t="n">
        <f aca="false">IF(O578="Won",1,IF(O578="Lost",0,""))</f>
        <v>0</v>
      </c>
      <c r="Y578" s="25" t="str">
        <f aca="false">IF(E578="","Sim","")</f>
        <v/>
      </c>
    </row>
    <row r="579" customFormat="false" ht="15" hidden="false" customHeight="false" outlineLevel="0" collapsed="false">
      <c r="A579" s="25" t="s">
        <v>804</v>
      </c>
      <c r="B579" s="25" t="s">
        <v>67</v>
      </c>
      <c r="C579" s="25" t="s">
        <v>68</v>
      </c>
      <c r="D579" s="25" t="s">
        <v>70</v>
      </c>
      <c r="E579" s="25" t="s">
        <v>173</v>
      </c>
      <c r="F579" s="25" t="s">
        <v>146</v>
      </c>
      <c r="G579" s="26" t="n">
        <v>647.18</v>
      </c>
      <c r="H579" s="27" t="n">
        <v>1185</v>
      </c>
      <c r="I579" s="25" t="s">
        <v>174</v>
      </c>
      <c r="K579" s="25" t="n">
        <v>1986</v>
      </c>
      <c r="L579" s="25" t="s">
        <v>170</v>
      </c>
      <c r="M579" s="25" t="s">
        <v>171</v>
      </c>
      <c r="N579" s="28" t="n">
        <v>1096</v>
      </c>
      <c r="O579" s="25" t="s">
        <v>54</v>
      </c>
      <c r="P579" s="29" t="n">
        <v>42970</v>
      </c>
      <c r="Q579" s="29" t="n">
        <v>43052</v>
      </c>
      <c r="R579" s="28" t="n">
        <v>1074</v>
      </c>
      <c r="S579" s="28" t="n">
        <f aca="false">IF(O579="Won",R579,IF(O579="Lost",0,N579))</f>
        <v>1074</v>
      </c>
      <c r="T579" s="30" t="n">
        <f aca="false">IF(AND(P579&lt;&gt;"",Q579&lt;&gt;""),Q579-P579,"")</f>
        <v>82</v>
      </c>
      <c r="U579" s="30" t="str">
        <f aca="false">IF(AND(O579="Engaging",P579&lt;&gt;""),'Leia-me'!$B$5-P579,"")</f>
        <v/>
      </c>
      <c r="V579" s="25" t="str">
        <f aca="false">IF(O579&lt;&gt;"Engaging","",IF(U579&lt;='Leia-me'!$B$6,"Saudável",IF(U579&lt;='Leia-me'!$B$7,"Esfriando",IF(U579&lt;='Leia-me'!$B$8,"Última chance","Zumbi"))))</f>
        <v/>
      </c>
      <c r="W579" s="25" t="n">
        <f aca="false">IF(O579="Won",1,IF(O579="Lost",0,""))</f>
        <v>1</v>
      </c>
      <c r="Y579" s="25" t="str">
        <f aca="false">IF(E579="","Sim","")</f>
        <v/>
      </c>
    </row>
    <row r="580" customFormat="false" ht="15" hidden="false" customHeight="false" outlineLevel="0" collapsed="false">
      <c r="A580" s="25" t="s">
        <v>805</v>
      </c>
      <c r="B580" s="25" t="s">
        <v>67</v>
      </c>
      <c r="C580" s="25" t="s">
        <v>68</v>
      </c>
      <c r="D580" s="25" t="s">
        <v>70</v>
      </c>
      <c r="E580" s="25" t="s">
        <v>180</v>
      </c>
      <c r="F580" s="25" t="s">
        <v>146</v>
      </c>
      <c r="G580" s="26" t="n">
        <v>3178.24</v>
      </c>
      <c r="H580" s="27" t="n">
        <v>4540</v>
      </c>
      <c r="I580" s="25" t="s">
        <v>147</v>
      </c>
      <c r="K580" s="25" t="n">
        <v>2002</v>
      </c>
      <c r="L580" s="25" t="s">
        <v>148</v>
      </c>
      <c r="M580" s="25" t="s">
        <v>149</v>
      </c>
      <c r="N580" s="28" t="n">
        <v>55</v>
      </c>
      <c r="O580" s="25" t="s">
        <v>54</v>
      </c>
      <c r="P580" s="29" t="n">
        <v>42970</v>
      </c>
      <c r="Q580" s="29" t="n">
        <v>42973</v>
      </c>
      <c r="R580" s="28" t="n">
        <v>54</v>
      </c>
      <c r="S580" s="28" t="n">
        <f aca="false">IF(O580="Won",R580,IF(O580="Lost",0,N580))</f>
        <v>54</v>
      </c>
      <c r="T580" s="30" t="n">
        <f aca="false">IF(AND(P580&lt;&gt;"",Q580&lt;&gt;""),Q580-P580,"")</f>
        <v>3</v>
      </c>
      <c r="U580" s="30" t="str">
        <f aca="false">IF(AND(O580="Engaging",P580&lt;&gt;""),'Leia-me'!$B$5-P580,"")</f>
        <v/>
      </c>
      <c r="V580" s="25" t="str">
        <f aca="false">IF(O580&lt;&gt;"Engaging","",IF(U580&lt;='Leia-me'!$B$6,"Saudável",IF(U580&lt;='Leia-me'!$B$7,"Esfriando",IF(U580&lt;='Leia-me'!$B$8,"Última chance","Zumbi"))))</f>
        <v/>
      </c>
      <c r="W580" s="25" t="n">
        <f aca="false">IF(O580="Won",1,IF(O580="Lost",0,""))</f>
        <v>1</v>
      </c>
      <c r="Y580" s="25" t="str">
        <f aca="false">IF(E580="","Sim","")</f>
        <v/>
      </c>
    </row>
    <row r="581" customFormat="false" ht="15" hidden="false" customHeight="false" outlineLevel="0" collapsed="false">
      <c r="A581" s="25" t="s">
        <v>806</v>
      </c>
      <c r="B581" s="25" t="s">
        <v>67</v>
      </c>
      <c r="C581" s="25" t="s">
        <v>68</v>
      </c>
      <c r="D581" s="25" t="s">
        <v>70</v>
      </c>
      <c r="E581" s="25" t="s">
        <v>162</v>
      </c>
      <c r="F581" s="25" t="s">
        <v>155</v>
      </c>
      <c r="G581" s="26" t="n">
        <v>5266.09</v>
      </c>
      <c r="H581" s="27" t="n">
        <v>8595</v>
      </c>
      <c r="I581" s="25" t="s">
        <v>147</v>
      </c>
      <c r="J581" s="25" t="s">
        <v>156</v>
      </c>
      <c r="K581" s="25" t="n">
        <v>1988</v>
      </c>
      <c r="L581" s="25" t="s">
        <v>178</v>
      </c>
      <c r="M581" s="25" t="s">
        <v>171</v>
      </c>
      <c r="N581" s="28" t="n">
        <v>5482</v>
      </c>
      <c r="O581" s="25" t="s">
        <v>54</v>
      </c>
      <c r="P581" s="29" t="n">
        <v>42976</v>
      </c>
      <c r="Q581" s="29" t="n">
        <v>42991</v>
      </c>
      <c r="R581" s="28" t="n">
        <v>5096</v>
      </c>
      <c r="S581" s="28" t="n">
        <f aca="false">IF(O581="Won",R581,IF(O581="Lost",0,N581))</f>
        <v>5096</v>
      </c>
      <c r="T581" s="30" t="n">
        <f aca="false">IF(AND(P581&lt;&gt;"",Q581&lt;&gt;""),Q581-P581,"")</f>
        <v>15</v>
      </c>
      <c r="U581" s="30" t="str">
        <f aca="false">IF(AND(O581="Engaging",P581&lt;&gt;""),'Leia-me'!$B$5-P581,"")</f>
        <v/>
      </c>
      <c r="V581" s="25" t="str">
        <f aca="false">IF(O581&lt;&gt;"Engaging","",IF(U581&lt;='Leia-me'!$B$6,"Saudável",IF(U581&lt;='Leia-me'!$B$7,"Esfriando",IF(U581&lt;='Leia-me'!$B$8,"Última chance","Zumbi"))))</f>
        <v/>
      </c>
      <c r="W581" s="25" t="n">
        <f aca="false">IF(O581="Won",1,IF(O581="Lost",0,""))</f>
        <v>1</v>
      </c>
      <c r="Y581" s="25" t="str">
        <f aca="false">IF(E581="","Sim","")</f>
        <v/>
      </c>
    </row>
    <row r="582" customFormat="false" ht="15" hidden="false" customHeight="false" outlineLevel="0" collapsed="false">
      <c r="A582" s="25" t="s">
        <v>807</v>
      </c>
      <c r="B582" s="25" t="s">
        <v>67</v>
      </c>
      <c r="C582" s="25" t="s">
        <v>68</v>
      </c>
      <c r="D582" s="25" t="s">
        <v>70</v>
      </c>
      <c r="E582" s="25" t="s">
        <v>266</v>
      </c>
      <c r="F582" s="25" t="s">
        <v>267</v>
      </c>
      <c r="G582" s="26" t="n">
        <v>2041.73</v>
      </c>
      <c r="H582" s="27" t="n">
        <v>5276</v>
      </c>
      <c r="I582" s="25" t="s">
        <v>147</v>
      </c>
      <c r="K582" s="25" t="n">
        <v>1997</v>
      </c>
      <c r="L582" s="25" t="s">
        <v>178</v>
      </c>
      <c r="M582" s="25" t="s">
        <v>171</v>
      </c>
      <c r="N582" s="28" t="n">
        <v>5482</v>
      </c>
      <c r="O582" s="25" t="s">
        <v>54</v>
      </c>
      <c r="P582" s="29" t="n">
        <v>42976</v>
      </c>
      <c r="Q582" s="29" t="n">
        <v>43008</v>
      </c>
      <c r="R582" s="28" t="n">
        <v>4994</v>
      </c>
      <c r="S582" s="28" t="n">
        <f aca="false">IF(O582="Won",R582,IF(O582="Lost",0,N582))</f>
        <v>4994</v>
      </c>
      <c r="T582" s="30" t="n">
        <f aca="false">IF(AND(P582&lt;&gt;"",Q582&lt;&gt;""),Q582-P582,"")</f>
        <v>32</v>
      </c>
      <c r="U582" s="30" t="str">
        <f aca="false">IF(AND(O582="Engaging",P582&lt;&gt;""),'Leia-me'!$B$5-P582,"")</f>
        <v/>
      </c>
      <c r="V582" s="25" t="str">
        <f aca="false">IF(O582&lt;&gt;"Engaging","",IF(U582&lt;='Leia-me'!$B$6,"Saudável",IF(U582&lt;='Leia-me'!$B$7,"Esfriando",IF(U582&lt;='Leia-me'!$B$8,"Última chance","Zumbi"))))</f>
        <v/>
      </c>
      <c r="W582" s="25" t="n">
        <f aca="false">IF(O582="Won",1,IF(O582="Lost",0,""))</f>
        <v>1</v>
      </c>
      <c r="Y582" s="25" t="str">
        <f aca="false">IF(E582="","Sim","")</f>
        <v/>
      </c>
    </row>
    <row r="583" customFormat="false" ht="15" hidden="false" customHeight="false" outlineLevel="0" collapsed="false">
      <c r="A583" s="25" t="s">
        <v>808</v>
      </c>
      <c r="B583" s="25" t="s">
        <v>67</v>
      </c>
      <c r="C583" s="25" t="s">
        <v>68</v>
      </c>
      <c r="D583" s="25" t="s">
        <v>70</v>
      </c>
      <c r="E583" s="25" t="s">
        <v>225</v>
      </c>
      <c r="F583" s="25" t="s">
        <v>211</v>
      </c>
      <c r="G583" s="26" t="n">
        <v>1376.8</v>
      </c>
      <c r="H583" s="27" t="n">
        <v>1165</v>
      </c>
      <c r="I583" s="25" t="s">
        <v>226</v>
      </c>
      <c r="K583" s="25" t="n">
        <v>1988</v>
      </c>
      <c r="L583" s="25" t="s">
        <v>148</v>
      </c>
      <c r="M583" s="25" t="s">
        <v>149</v>
      </c>
      <c r="N583" s="28" t="n">
        <v>55</v>
      </c>
      <c r="O583" s="25" t="s">
        <v>55</v>
      </c>
      <c r="P583" s="29" t="n">
        <v>42978</v>
      </c>
      <c r="Q583" s="29" t="n">
        <v>42991</v>
      </c>
      <c r="R583" s="28" t="n">
        <v>0</v>
      </c>
      <c r="S583" s="28" t="n">
        <f aca="false">IF(O583="Won",R583,IF(O583="Lost",0,N583))</f>
        <v>0</v>
      </c>
      <c r="T583" s="30" t="n">
        <f aca="false">IF(AND(P583&lt;&gt;"",Q583&lt;&gt;""),Q583-P583,"")</f>
        <v>13</v>
      </c>
      <c r="U583" s="30" t="str">
        <f aca="false">IF(AND(O583="Engaging",P583&lt;&gt;""),'Leia-me'!$B$5-P583,"")</f>
        <v/>
      </c>
      <c r="V583" s="25" t="str">
        <f aca="false">IF(O583&lt;&gt;"Engaging","",IF(U583&lt;='Leia-me'!$B$6,"Saudável",IF(U583&lt;='Leia-me'!$B$7,"Esfriando",IF(U583&lt;='Leia-me'!$B$8,"Última chance","Zumbi"))))</f>
        <v/>
      </c>
      <c r="W583" s="25" t="n">
        <f aca="false">IF(O583="Won",1,IF(O583="Lost",0,""))</f>
        <v>0</v>
      </c>
      <c r="Y583" s="25" t="str">
        <f aca="false">IF(E583="","Sim","")</f>
        <v/>
      </c>
    </row>
    <row r="584" customFormat="false" ht="15" hidden="false" customHeight="false" outlineLevel="0" collapsed="false">
      <c r="A584" s="25" t="s">
        <v>809</v>
      </c>
      <c r="B584" s="25" t="s">
        <v>67</v>
      </c>
      <c r="C584" s="25" t="s">
        <v>68</v>
      </c>
      <c r="D584" s="25" t="s">
        <v>70</v>
      </c>
      <c r="E584" s="25" t="s">
        <v>180</v>
      </c>
      <c r="F584" s="25" t="s">
        <v>146</v>
      </c>
      <c r="G584" s="26" t="n">
        <v>3178.24</v>
      </c>
      <c r="H584" s="27" t="n">
        <v>4540</v>
      </c>
      <c r="I584" s="25" t="s">
        <v>147</v>
      </c>
      <c r="K584" s="25" t="n">
        <v>2002</v>
      </c>
      <c r="L584" s="25" t="s">
        <v>160</v>
      </c>
      <c r="M584" s="25" t="s">
        <v>149</v>
      </c>
      <c r="N584" s="28" t="n">
        <v>3393</v>
      </c>
      <c r="O584" s="25" t="s">
        <v>55</v>
      </c>
      <c r="P584" s="29" t="n">
        <v>42979</v>
      </c>
      <c r="Q584" s="29" t="n">
        <v>43070</v>
      </c>
      <c r="R584" s="28" t="n">
        <v>0</v>
      </c>
      <c r="S584" s="28" t="n">
        <f aca="false">IF(O584="Won",R584,IF(O584="Lost",0,N584))</f>
        <v>0</v>
      </c>
      <c r="T584" s="30" t="n">
        <f aca="false">IF(AND(P584&lt;&gt;"",Q584&lt;&gt;""),Q584-P584,"")</f>
        <v>91</v>
      </c>
      <c r="U584" s="30" t="str">
        <f aca="false">IF(AND(O584="Engaging",P584&lt;&gt;""),'Leia-me'!$B$5-P584,"")</f>
        <v/>
      </c>
      <c r="V584" s="25" t="str">
        <f aca="false">IF(O584&lt;&gt;"Engaging","",IF(U584&lt;='Leia-me'!$B$6,"Saudável",IF(U584&lt;='Leia-me'!$B$7,"Esfriando",IF(U584&lt;='Leia-me'!$B$8,"Última chance","Zumbi"))))</f>
        <v/>
      </c>
      <c r="W584" s="25" t="n">
        <f aca="false">IF(O584="Won",1,IF(O584="Lost",0,""))</f>
        <v>0</v>
      </c>
      <c r="Y584" s="25" t="str">
        <f aca="false">IF(E584="","Sim","")</f>
        <v/>
      </c>
    </row>
    <row r="585" customFormat="false" ht="15" hidden="false" customHeight="false" outlineLevel="0" collapsed="false">
      <c r="A585" s="25" t="s">
        <v>810</v>
      </c>
      <c r="B585" s="25" t="s">
        <v>67</v>
      </c>
      <c r="C585" s="25" t="s">
        <v>68</v>
      </c>
      <c r="D585" s="25" t="s">
        <v>70</v>
      </c>
      <c r="E585" s="25" t="s">
        <v>231</v>
      </c>
      <c r="F585" s="25" t="s">
        <v>168</v>
      </c>
      <c r="G585" s="26" t="n">
        <v>45.39</v>
      </c>
      <c r="H585" s="27" t="n">
        <v>100</v>
      </c>
      <c r="I585" s="25" t="s">
        <v>147</v>
      </c>
      <c r="J585" s="25" t="s">
        <v>169</v>
      </c>
      <c r="K585" s="25" t="n">
        <v>2012</v>
      </c>
      <c r="L585" s="25" t="s">
        <v>148</v>
      </c>
      <c r="M585" s="25" t="s">
        <v>149</v>
      </c>
      <c r="N585" s="28" t="n">
        <v>55</v>
      </c>
      <c r="O585" s="25" t="s">
        <v>55</v>
      </c>
      <c r="P585" s="29" t="n">
        <v>42986</v>
      </c>
      <c r="Q585" s="29" t="n">
        <v>43056</v>
      </c>
      <c r="R585" s="28" t="n">
        <v>0</v>
      </c>
      <c r="S585" s="28" t="n">
        <f aca="false">IF(O585="Won",R585,IF(O585="Lost",0,N585))</f>
        <v>0</v>
      </c>
      <c r="T585" s="30" t="n">
        <f aca="false">IF(AND(P585&lt;&gt;"",Q585&lt;&gt;""),Q585-P585,"")</f>
        <v>70</v>
      </c>
      <c r="U585" s="30" t="str">
        <f aca="false">IF(AND(O585="Engaging",P585&lt;&gt;""),'Leia-me'!$B$5-P585,"")</f>
        <v/>
      </c>
      <c r="V585" s="25" t="str">
        <f aca="false">IF(O585&lt;&gt;"Engaging","",IF(U585&lt;='Leia-me'!$B$6,"Saudável",IF(U585&lt;='Leia-me'!$B$7,"Esfriando",IF(U585&lt;='Leia-me'!$B$8,"Última chance","Zumbi"))))</f>
        <v/>
      </c>
      <c r="W585" s="25" t="n">
        <f aca="false">IF(O585="Won",1,IF(O585="Lost",0,""))</f>
        <v>0</v>
      </c>
      <c r="Y585" s="25" t="str">
        <f aca="false">IF(E585="","Sim","")</f>
        <v/>
      </c>
    </row>
    <row r="586" customFormat="false" ht="15" hidden="false" customHeight="false" outlineLevel="0" collapsed="false">
      <c r="A586" s="25" t="s">
        <v>811</v>
      </c>
      <c r="B586" s="25" t="s">
        <v>67</v>
      </c>
      <c r="C586" s="25" t="s">
        <v>68</v>
      </c>
      <c r="D586" s="25" t="s">
        <v>70</v>
      </c>
      <c r="E586" s="25" t="s">
        <v>151</v>
      </c>
      <c r="F586" s="25" t="s">
        <v>146</v>
      </c>
      <c r="G586" s="26" t="n">
        <v>587.34</v>
      </c>
      <c r="H586" s="27" t="n">
        <v>1356</v>
      </c>
      <c r="I586" s="25" t="s">
        <v>152</v>
      </c>
      <c r="K586" s="25" t="n">
        <v>2012</v>
      </c>
      <c r="L586" s="25" t="s">
        <v>186</v>
      </c>
      <c r="M586" s="25" t="s">
        <v>171</v>
      </c>
      <c r="N586" s="28" t="n">
        <v>550</v>
      </c>
      <c r="O586" s="25" t="s">
        <v>54</v>
      </c>
      <c r="P586" s="29" t="n">
        <v>42987</v>
      </c>
      <c r="Q586" s="29" t="n">
        <v>43000</v>
      </c>
      <c r="R586" s="28" t="n">
        <v>600</v>
      </c>
      <c r="S586" s="28" t="n">
        <f aca="false">IF(O586="Won",R586,IF(O586="Lost",0,N586))</f>
        <v>600</v>
      </c>
      <c r="T586" s="30" t="n">
        <f aca="false">IF(AND(P586&lt;&gt;"",Q586&lt;&gt;""),Q586-P586,"")</f>
        <v>13</v>
      </c>
      <c r="U586" s="30" t="str">
        <f aca="false">IF(AND(O586="Engaging",P586&lt;&gt;""),'Leia-me'!$B$5-P586,"")</f>
        <v/>
      </c>
      <c r="V586" s="25" t="str">
        <f aca="false">IF(O586&lt;&gt;"Engaging","",IF(U586&lt;='Leia-me'!$B$6,"Saudável",IF(U586&lt;='Leia-me'!$B$7,"Esfriando",IF(U586&lt;='Leia-me'!$B$8,"Última chance","Zumbi"))))</f>
        <v/>
      </c>
      <c r="W586" s="25" t="n">
        <f aca="false">IF(O586="Won",1,IF(O586="Lost",0,""))</f>
        <v>1</v>
      </c>
      <c r="Y586" s="25" t="str">
        <f aca="false">IF(E586="","Sim","")</f>
        <v/>
      </c>
    </row>
    <row r="587" customFormat="false" ht="15" hidden="false" customHeight="false" outlineLevel="0" collapsed="false">
      <c r="A587" s="25" t="s">
        <v>812</v>
      </c>
      <c r="B587" s="25" t="s">
        <v>67</v>
      </c>
      <c r="C587" s="25" t="s">
        <v>68</v>
      </c>
      <c r="D587" s="25" t="s">
        <v>70</v>
      </c>
      <c r="E587" s="25" t="s">
        <v>162</v>
      </c>
      <c r="F587" s="25" t="s">
        <v>155</v>
      </c>
      <c r="G587" s="26" t="n">
        <v>5266.09</v>
      </c>
      <c r="H587" s="27" t="n">
        <v>8595</v>
      </c>
      <c r="I587" s="25" t="s">
        <v>147</v>
      </c>
      <c r="J587" s="25" t="s">
        <v>156</v>
      </c>
      <c r="K587" s="25" t="n">
        <v>1988</v>
      </c>
      <c r="L587" s="25" t="s">
        <v>170</v>
      </c>
      <c r="M587" s="25" t="s">
        <v>171</v>
      </c>
      <c r="N587" s="28" t="n">
        <v>1096</v>
      </c>
      <c r="O587" s="25" t="s">
        <v>54</v>
      </c>
      <c r="P587" s="29" t="n">
        <v>42988</v>
      </c>
      <c r="Q587" s="29" t="n">
        <v>43068</v>
      </c>
      <c r="R587" s="28" t="n">
        <v>1151</v>
      </c>
      <c r="S587" s="28" t="n">
        <f aca="false">IF(O587="Won",R587,IF(O587="Lost",0,N587))</f>
        <v>1151</v>
      </c>
      <c r="T587" s="30" t="n">
        <f aca="false">IF(AND(P587&lt;&gt;"",Q587&lt;&gt;""),Q587-P587,"")</f>
        <v>80</v>
      </c>
      <c r="U587" s="30" t="str">
        <f aca="false">IF(AND(O587="Engaging",P587&lt;&gt;""),'Leia-me'!$B$5-P587,"")</f>
        <v/>
      </c>
      <c r="V587" s="25" t="str">
        <f aca="false">IF(O587&lt;&gt;"Engaging","",IF(U587&lt;='Leia-me'!$B$6,"Saudável",IF(U587&lt;='Leia-me'!$B$7,"Esfriando",IF(U587&lt;='Leia-me'!$B$8,"Última chance","Zumbi"))))</f>
        <v/>
      </c>
      <c r="W587" s="25" t="n">
        <f aca="false">IF(O587="Won",1,IF(O587="Lost",0,""))</f>
        <v>1</v>
      </c>
      <c r="Y587" s="25" t="str">
        <f aca="false">IF(E587="","Sim","")</f>
        <v/>
      </c>
    </row>
    <row r="588" customFormat="false" ht="15" hidden="false" customHeight="false" outlineLevel="0" collapsed="false">
      <c r="A588" s="25" t="s">
        <v>813</v>
      </c>
      <c r="B588" s="25" t="s">
        <v>67</v>
      </c>
      <c r="C588" s="25" t="s">
        <v>68</v>
      </c>
      <c r="D588" s="25" t="s">
        <v>70</v>
      </c>
      <c r="E588" s="25" t="s">
        <v>231</v>
      </c>
      <c r="F588" s="25" t="s">
        <v>168</v>
      </c>
      <c r="G588" s="26" t="n">
        <v>45.39</v>
      </c>
      <c r="H588" s="27" t="n">
        <v>100</v>
      </c>
      <c r="I588" s="25" t="s">
        <v>147</v>
      </c>
      <c r="J588" s="25" t="s">
        <v>169</v>
      </c>
      <c r="K588" s="25" t="n">
        <v>2012</v>
      </c>
      <c r="L588" s="25" t="s">
        <v>160</v>
      </c>
      <c r="M588" s="25" t="s">
        <v>149</v>
      </c>
      <c r="N588" s="28" t="n">
        <v>3393</v>
      </c>
      <c r="O588" s="25" t="s">
        <v>54</v>
      </c>
      <c r="P588" s="29" t="n">
        <v>42988</v>
      </c>
      <c r="Q588" s="29" t="n">
        <v>43094</v>
      </c>
      <c r="R588" s="28" t="n">
        <v>3748</v>
      </c>
      <c r="S588" s="28" t="n">
        <f aca="false">IF(O588="Won",R588,IF(O588="Lost",0,N588))</f>
        <v>3748</v>
      </c>
      <c r="T588" s="30" t="n">
        <f aca="false">IF(AND(P588&lt;&gt;"",Q588&lt;&gt;""),Q588-P588,"")</f>
        <v>106</v>
      </c>
      <c r="U588" s="30" t="str">
        <f aca="false">IF(AND(O588="Engaging",P588&lt;&gt;""),'Leia-me'!$B$5-P588,"")</f>
        <v/>
      </c>
      <c r="V588" s="25" t="str">
        <f aca="false">IF(O588&lt;&gt;"Engaging","",IF(U588&lt;='Leia-me'!$B$6,"Saudável",IF(U588&lt;='Leia-me'!$B$7,"Esfriando",IF(U588&lt;='Leia-me'!$B$8,"Última chance","Zumbi"))))</f>
        <v/>
      </c>
      <c r="W588" s="25" t="n">
        <f aca="false">IF(O588="Won",1,IF(O588="Lost",0,""))</f>
        <v>1</v>
      </c>
      <c r="Y588" s="25" t="str">
        <f aca="false">IF(E588="","Sim","")</f>
        <v/>
      </c>
    </row>
    <row r="589" customFormat="false" ht="15" hidden="false" customHeight="false" outlineLevel="0" collapsed="false">
      <c r="A589" s="25" t="s">
        <v>814</v>
      </c>
      <c r="B589" s="25" t="s">
        <v>67</v>
      </c>
      <c r="C589" s="25" t="s">
        <v>68</v>
      </c>
      <c r="D589" s="25" t="s">
        <v>70</v>
      </c>
      <c r="E589" s="25" t="s">
        <v>154</v>
      </c>
      <c r="F589" s="25" t="s">
        <v>155</v>
      </c>
      <c r="G589" s="26" t="n">
        <v>86.68</v>
      </c>
      <c r="H589" s="27" t="n">
        <v>187</v>
      </c>
      <c r="I589" s="25" t="s">
        <v>147</v>
      </c>
      <c r="J589" s="25" t="s">
        <v>156</v>
      </c>
      <c r="K589" s="25" t="n">
        <v>2007</v>
      </c>
      <c r="L589" s="25" t="s">
        <v>178</v>
      </c>
      <c r="M589" s="25" t="s">
        <v>171</v>
      </c>
      <c r="N589" s="28" t="n">
        <v>5482</v>
      </c>
      <c r="O589" s="25" t="s">
        <v>54</v>
      </c>
      <c r="P589" s="29" t="n">
        <v>42989</v>
      </c>
      <c r="Q589" s="29" t="n">
        <v>43073</v>
      </c>
      <c r="R589" s="28" t="n">
        <v>5520</v>
      </c>
      <c r="S589" s="28" t="n">
        <f aca="false">IF(O589="Won",R589,IF(O589="Lost",0,N589))</f>
        <v>5520</v>
      </c>
      <c r="T589" s="30" t="n">
        <f aca="false">IF(AND(P589&lt;&gt;"",Q589&lt;&gt;""),Q589-P589,"")</f>
        <v>84</v>
      </c>
      <c r="U589" s="30" t="str">
        <f aca="false">IF(AND(O589="Engaging",P589&lt;&gt;""),'Leia-me'!$B$5-P589,"")</f>
        <v/>
      </c>
      <c r="V589" s="25" t="str">
        <f aca="false">IF(O589&lt;&gt;"Engaging","",IF(U589&lt;='Leia-me'!$B$6,"Saudável",IF(U589&lt;='Leia-me'!$B$7,"Esfriando",IF(U589&lt;='Leia-me'!$B$8,"Última chance","Zumbi"))))</f>
        <v/>
      </c>
      <c r="W589" s="25" t="n">
        <f aca="false">IF(O589="Won",1,IF(O589="Lost",0,""))</f>
        <v>1</v>
      </c>
      <c r="Y589" s="25" t="str">
        <f aca="false">IF(E589="","Sim","")</f>
        <v/>
      </c>
    </row>
    <row r="590" customFormat="false" ht="15" hidden="false" customHeight="false" outlineLevel="0" collapsed="false">
      <c r="A590" s="25" t="s">
        <v>815</v>
      </c>
      <c r="B590" s="25" t="s">
        <v>67</v>
      </c>
      <c r="C590" s="25" t="s">
        <v>68</v>
      </c>
      <c r="D590" s="25" t="s">
        <v>70</v>
      </c>
      <c r="E590" s="25" t="s">
        <v>173</v>
      </c>
      <c r="F590" s="25" t="s">
        <v>146</v>
      </c>
      <c r="G590" s="26" t="n">
        <v>647.18</v>
      </c>
      <c r="H590" s="27" t="n">
        <v>1185</v>
      </c>
      <c r="I590" s="25" t="s">
        <v>174</v>
      </c>
      <c r="K590" s="25" t="n">
        <v>1986</v>
      </c>
      <c r="L590" s="25" t="s">
        <v>148</v>
      </c>
      <c r="M590" s="25" t="s">
        <v>149</v>
      </c>
      <c r="N590" s="28" t="n">
        <v>55</v>
      </c>
      <c r="O590" s="25" t="s">
        <v>55</v>
      </c>
      <c r="P590" s="29" t="n">
        <v>42995</v>
      </c>
      <c r="Q590" s="29" t="n">
        <v>43052</v>
      </c>
      <c r="R590" s="28" t="n">
        <v>0</v>
      </c>
      <c r="S590" s="28" t="n">
        <f aca="false">IF(O590="Won",R590,IF(O590="Lost",0,N590))</f>
        <v>0</v>
      </c>
      <c r="T590" s="30" t="n">
        <f aca="false">IF(AND(P590&lt;&gt;"",Q590&lt;&gt;""),Q590-P590,"")</f>
        <v>57</v>
      </c>
      <c r="U590" s="30" t="str">
        <f aca="false">IF(AND(O590="Engaging",P590&lt;&gt;""),'Leia-me'!$B$5-P590,"")</f>
        <v/>
      </c>
      <c r="V590" s="25" t="str">
        <f aca="false">IF(O590&lt;&gt;"Engaging","",IF(U590&lt;='Leia-me'!$B$6,"Saudável",IF(U590&lt;='Leia-me'!$B$7,"Esfriando",IF(U590&lt;='Leia-me'!$B$8,"Última chance","Zumbi"))))</f>
        <v/>
      </c>
      <c r="W590" s="25" t="n">
        <f aca="false">IF(O590="Won",1,IF(O590="Lost",0,""))</f>
        <v>0</v>
      </c>
      <c r="Y590" s="25" t="str">
        <f aca="false">IF(E590="","Sim","")</f>
        <v/>
      </c>
    </row>
    <row r="591" customFormat="false" ht="15" hidden="false" customHeight="false" outlineLevel="0" collapsed="false">
      <c r="A591" s="25" t="s">
        <v>816</v>
      </c>
      <c r="B591" s="25" t="s">
        <v>67</v>
      </c>
      <c r="C591" s="25" t="s">
        <v>68</v>
      </c>
      <c r="D591" s="25" t="s">
        <v>70</v>
      </c>
      <c r="E591" s="25" t="s">
        <v>145</v>
      </c>
      <c r="F591" s="25" t="s">
        <v>146</v>
      </c>
      <c r="G591" s="26" t="n">
        <v>3922.42</v>
      </c>
      <c r="H591" s="27" t="n">
        <v>6837</v>
      </c>
      <c r="I591" s="25" t="s">
        <v>147</v>
      </c>
      <c r="K591" s="25" t="n">
        <v>1992</v>
      </c>
      <c r="L591" s="25" t="s">
        <v>170</v>
      </c>
      <c r="M591" s="25" t="s">
        <v>171</v>
      </c>
      <c r="N591" s="28" t="n">
        <v>1096</v>
      </c>
      <c r="O591" s="25" t="s">
        <v>55</v>
      </c>
      <c r="P591" s="29" t="n">
        <v>42997</v>
      </c>
      <c r="Q591" s="29" t="n">
        <v>43047</v>
      </c>
      <c r="R591" s="28" t="n">
        <v>0</v>
      </c>
      <c r="S591" s="28" t="n">
        <f aca="false">IF(O591="Won",R591,IF(O591="Lost",0,N591))</f>
        <v>0</v>
      </c>
      <c r="T591" s="30" t="n">
        <f aca="false">IF(AND(P591&lt;&gt;"",Q591&lt;&gt;""),Q591-P591,"")</f>
        <v>50</v>
      </c>
      <c r="U591" s="30" t="str">
        <f aca="false">IF(AND(O591="Engaging",P591&lt;&gt;""),'Leia-me'!$B$5-P591,"")</f>
        <v/>
      </c>
      <c r="V591" s="25" t="str">
        <f aca="false">IF(O591&lt;&gt;"Engaging","",IF(U591&lt;='Leia-me'!$B$6,"Saudável",IF(U591&lt;='Leia-me'!$B$7,"Esfriando",IF(U591&lt;='Leia-me'!$B$8,"Última chance","Zumbi"))))</f>
        <v/>
      </c>
      <c r="W591" s="25" t="n">
        <f aca="false">IF(O591="Won",1,IF(O591="Lost",0,""))</f>
        <v>0</v>
      </c>
      <c r="Y591" s="25" t="str">
        <f aca="false">IF(E591="","Sim","")</f>
        <v/>
      </c>
    </row>
    <row r="592" customFormat="false" ht="15" hidden="false" customHeight="false" outlineLevel="0" collapsed="false">
      <c r="A592" s="25" t="s">
        <v>817</v>
      </c>
      <c r="B592" s="25" t="s">
        <v>67</v>
      </c>
      <c r="C592" s="25" t="s">
        <v>68</v>
      </c>
      <c r="D592" s="25" t="s">
        <v>70</v>
      </c>
      <c r="E592" s="25" t="s">
        <v>240</v>
      </c>
      <c r="F592" s="25" t="s">
        <v>185</v>
      </c>
      <c r="G592" s="26" t="n">
        <v>1223.72</v>
      </c>
      <c r="H592" s="27" t="n">
        <v>2497</v>
      </c>
      <c r="I592" s="25" t="s">
        <v>241</v>
      </c>
      <c r="K592" s="25" t="n">
        <v>2000</v>
      </c>
      <c r="L592" s="25" t="s">
        <v>160</v>
      </c>
      <c r="M592" s="25" t="s">
        <v>149</v>
      </c>
      <c r="N592" s="28" t="n">
        <v>3393</v>
      </c>
      <c r="O592" s="25" t="s">
        <v>55</v>
      </c>
      <c r="P592" s="29" t="n">
        <v>43002</v>
      </c>
      <c r="Q592" s="29" t="n">
        <v>43012</v>
      </c>
      <c r="R592" s="28" t="n">
        <v>0</v>
      </c>
      <c r="S592" s="28" t="n">
        <f aca="false">IF(O592="Won",R592,IF(O592="Lost",0,N592))</f>
        <v>0</v>
      </c>
      <c r="T592" s="30" t="n">
        <f aca="false">IF(AND(P592&lt;&gt;"",Q592&lt;&gt;""),Q592-P592,"")</f>
        <v>10</v>
      </c>
      <c r="U592" s="30" t="str">
        <f aca="false">IF(AND(O592="Engaging",P592&lt;&gt;""),'Leia-me'!$B$5-P592,"")</f>
        <v/>
      </c>
      <c r="V592" s="25" t="str">
        <f aca="false">IF(O592&lt;&gt;"Engaging","",IF(U592&lt;='Leia-me'!$B$6,"Saudável",IF(U592&lt;='Leia-me'!$B$7,"Esfriando",IF(U592&lt;='Leia-me'!$B$8,"Última chance","Zumbi"))))</f>
        <v/>
      </c>
      <c r="W592" s="25" t="n">
        <f aca="false">IF(O592="Won",1,IF(O592="Lost",0,""))</f>
        <v>0</v>
      </c>
      <c r="Y592" s="25" t="str">
        <f aca="false">IF(E592="","Sim","")</f>
        <v/>
      </c>
    </row>
    <row r="593" customFormat="false" ht="15" hidden="false" customHeight="false" outlineLevel="0" collapsed="false">
      <c r="A593" s="25" t="s">
        <v>818</v>
      </c>
      <c r="B593" s="25" t="s">
        <v>67</v>
      </c>
      <c r="C593" s="25" t="s">
        <v>68</v>
      </c>
      <c r="D593" s="25" t="s">
        <v>70</v>
      </c>
      <c r="E593" s="25" t="s">
        <v>188</v>
      </c>
      <c r="F593" s="25" t="s">
        <v>185</v>
      </c>
      <c r="G593" s="26" t="n">
        <v>1008.06</v>
      </c>
      <c r="H593" s="27" t="n">
        <v>1238</v>
      </c>
      <c r="I593" s="25" t="s">
        <v>147</v>
      </c>
      <c r="K593" s="25" t="n">
        <v>1983</v>
      </c>
      <c r="L593" s="25" t="s">
        <v>148</v>
      </c>
      <c r="M593" s="25" t="s">
        <v>149</v>
      </c>
      <c r="N593" s="28" t="n">
        <v>55</v>
      </c>
      <c r="O593" s="25" t="s">
        <v>54</v>
      </c>
      <c r="P593" s="29" t="n">
        <v>43002</v>
      </c>
      <c r="Q593" s="29" t="n">
        <v>43010</v>
      </c>
      <c r="R593" s="28" t="n">
        <v>54</v>
      </c>
      <c r="S593" s="28" t="n">
        <f aca="false">IF(O593="Won",R593,IF(O593="Lost",0,N593))</f>
        <v>54</v>
      </c>
      <c r="T593" s="30" t="n">
        <f aca="false">IF(AND(P593&lt;&gt;"",Q593&lt;&gt;""),Q593-P593,"")</f>
        <v>8</v>
      </c>
      <c r="U593" s="30" t="str">
        <f aca="false">IF(AND(O593="Engaging",P593&lt;&gt;""),'Leia-me'!$B$5-P593,"")</f>
        <v/>
      </c>
      <c r="V593" s="25" t="str">
        <f aca="false">IF(O593&lt;&gt;"Engaging","",IF(U593&lt;='Leia-me'!$B$6,"Saudável",IF(U593&lt;='Leia-me'!$B$7,"Esfriando",IF(U593&lt;='Leia-me'!$B$8,"Última chance","Zumbi"))))</f>
        <v/>
      </c>
      <c r="W593" s="25" t="n">
        <f aca="false">IF(O593="Won",1,IF(O593="Lost",0,""))</f>
        <v>1</v>
      </c>
      <c r="Y593" s="25" t="str">
        <f aca="false">IF(E593="","Sim","")</f>
        <v/>
      </c>
    </row>
    <row r="594" customFormat="false" ht="15" hidden="false" customHeight="false" outlineLevel="0" collapsed="false">
      <c r="A594" s="25" t="s">
        <v>819</v>
      </c>
      <c r="B594" s="25" t="s">
        <v>67</v>
      </c>
      <c r="C594" s="25" t="s">
        <v>68</v>
      </c>
      <c r="D594" s="25" t="s">
        <v>70</v>
      </c>
      <c r="E594" s="25" t="s">
        <v>251</v>
      </c>
      <c r="F594" s="25" t="s">
        <v>211</v>
      </c>
      <c r="G594" s="26" t="n">
        <v>332.43</v>
      </c>
      <c r="H594" s="27" t="n">
        <v>799</v>
      </c>
      <c r="I594" s="25" t="s">
        <v>147</v>
      </c>
      <c r="K594" s="25" t="n">
        <v>1995</v>
      </c>
      <c r="L594" s="25" t="s">
        <v>178</v>
      </c>
      <c r="M594" s="25" t="s">
        <v>171</v>
      </c>
      <c r="N594" s="28" t="n">
        <v>5482</v>
      </c>
      <c r="O594" s="25" t="s">
        <v>55</v>
      </c>
      <c r="P594" s="29" t="n">
        <v>43004</v>
      </c>
      <c r="Q594" s="29" t="n">
        <v>43014</v>
      </c>
      <c r="R594" s="28" t="n">
        <v>0</v>
      </c>
      <c r="S594" s="28" t="n">
        <f aca="false">IF(O594="Won",R594,IF(O594="Lost",0,N594))</f>
        <v>0</v>
      </c>
      <c r="T594" s="30" t="n">
        <f aca="false">IF(AND(P594&lt;&gt;"",Q594&lt;&gt;""),Q594-P594,"")</f>
        <v>10</v>
      </c>
      <c r="U594" s="30" t="str">
        <f aca="false">IF(AND(O594="Engaging",P594&lt;&gt;""),'Leia-me'!$B$5-P594,"")</f>
        <v/>
      </c>
      <c r="V594" s="25" t="str">
        <f aca="false">IF(O594&lt;&gt;"Engaging","",IF(U594&lt;='Leia-me'!$B$6,"Saudável",IF(U594&lt;='Leia-me'!$B$7,"Esfriando",IF(U594&lt;='Leia-me'!$B$8,"Última chance","Zumbi"))))</f>
        <v/>
      </c>
      <c r="W594" s="25" t="n">
        <f aca="false">IF(O594="Won",1,IF(O594="Lost",0,""))</f>
        <v>0</v>
      </c>
      <c r="Y594" s="25" t="str">
        <f aca="false">IF(E594="","Sim","")</f>
        <v/>
      </c>
    </row>
    <row r="595" customFormat="false" ht="15" hidden="false" customHeight="false" outlineLevel="0" collapsed="false">
      <c r="A595" s="25" t="s">
        <v>820</v>
      </c>
      <c r="B595" s="25" t="s">
        <v>67</v>
      </c>
      <c r="C595" s="25" t="s">
        <v>68</v>
      </c>
      <c r="D595" s="25" t="s">
        <v>70</v>
      </c>
      <c r="E595" s="25" t="s">
        <v>180</v>
      </c>
      <c r="F595" s="25" t="s">
        <v>146</v>
      </c>
      <c r="G595" s="26" t="n">
        <v>3178.24</v>
      </c>
      <c r="H595" s="27" t="n">
        <v>4540</v>
      </c>
      <c r="I595" s="25" t="s">
        <v>147</v>
      </c>
      <c r="K595" s="25" t="n">
        <v>2002</v>
      </c>
      <c r="L595" s="25" t="s">
        <v>148</v>
      </c>
      <c r="M595" s="25" t="s">
        <v>149</v>
      </c>
      <c r="N595" s="28" t="n">
        <v>55</v>
      </c>
      <c r="O595" s="25" t="s">
        <v>55</v>
      </c>
      <c r="P595" s="29" t="n">
        <v>43004</v>
      </c>
      <c r="Q595" s="29" t="n">
        <v>43015</v>
      </c>
      <c r="R595" s="28" t="n">
        <v>0</v>
      </c>
      <c r="S595" s="28" t="n">
        <f aca="false">IF(O595="Won",R595,IF(O595="Lost",0,N595))</f>
        <v>0</v>
      </c>
      <c r="T595" s="30" t="n">
        <f aca="false">IF(AND(P595&lt;&gt;"",Q595&lt;&gt;""),Q595-P595,"")</f>
        <v>11</v>
      </c>
      <c r="U595" s="30" t="str">
        <f aca="false">IF(AND(O595="Engaging",P595&lt;&gt;""),'Leia-me'!$B$5-P595,"")</f>
        <v/>
      </c>
      <c r="V595" s="25" t="str">
        <f aca="false">IF(O595&lt;&gt;"Engaging","",IF(U595&lt;='Leia-me'!$B$6,"Saudável",IF(U595&lt;='Leia-me'!$B$7,"Esfriando",IF(U595&lt;='Leia-me'!$B$8,"Última chance","Zumbi"))))</f>
        <v/>
      </c>
      <c r="W595" s="25" t="n">
        <f aca="false">IF(O595="Won",1,IF(O595="Lost",0,""))</f>
        <v>0</v>
      </c>
      <c r="Y595" s="25" t="str">
        <f aca="false">IF(E595="","Sim","")</f>
        <v/>
      </c>
    </row>
    <row r="596" customFormat="false" ht="15" hidden="false" customHeight="false" outlineLevel="0" collapsed="false">
      <c r="A596" s="25" t="s">
        <v>821</v>
      </c>
      <c r="B596" s="25" t="s">
        <v>67</v>
      </c>
      <c r="C596" s="25" t="s">
        <v>68</v>
      </c>
      <c r="D596" s="25" t="s">
        <v>70</v>
      </c>
      <c r="E596" s="25" t="s">
        <v>158</v>
      </c>
      <c r="F596" s="25" t="s">
        <v>159</v>
      </c>
      <c r="G596" s="26" t="n">
        <v>291.27</v>
      </c>
      <c r="H596" s="27" t="n">
        <v>586</v>
      </c>
      <c r="I596" s="25" t="s">
        <v>147</v>
      </c>
      <c r="K596" s="25" t="n">
        <v>1997</v>
      </c>
      <c r="L596" s="25" t="s">
        <v>148</v>
      </c>
      <c r="M596" s="25" t="s">
        <v>149</v>
      </c>
      <c r="N596" s="28" t="n">
        <v>55</v>
      </c>
      <c r="O596" s="25" t="s">
        <v>54</v>
      </c>
      <c r="P596" s="29" t="n">
        <v>43004</v>
      </c>
      <c r="Q596" s="29" t="n">
        <v>43011</v>
      </c>
      <c r="R596" s="28" t="n">
        <v>55</v>
      </c>
      <c r="S596" s="28" t="n">
        <f aca="false">IF(O596="Won",R596,IF(O596="Lost",0,N596))</f>
        <v>55</v>
      </c>
      <c r="T596" s="30" t="n">
        <f aca="false">IF(AND(P596&lt;&gt;"",Q596&lt;&gt;""),Q596-P596,"")</f>
        <v>7</v>
      </c>
      <c r="U596" s="30" t="str">
        <f aca="false">IF(AND(O596="Engaging",P596&lt;&gt;""),'Leia-me'!$B$5-P596,"")</f>
        <v/>
      </c>
      <c r="V596" s="25" t="str">
        <f aca="false">IF(O596&lt;&gt;"Engaging","",IF(U596&lt;='Leia-me'!$B$6,"Saudável",IF(U596&lt;='Leia-me'!$B$7,"Esfriando",IF(U596&lt;='Leia-me'!$B$8,"Última chance","Zumbi"))))</f>
        <v/>
      </c>
      <c r="W596" s="25" t="n">
        <f aca="false">IF(O596="Won",1,IF(O596="Lost",0,""))</f>
        <v>1</v>
      </c>
      <c r="Y596" s="25" t="str">
        <f aca="false">IF(E596="","Sim","")</f>
        <v/>
      </c>
    </row>
    <row r="597" customFormat="false" ht="15" hidden="false" customHeight="false" outlineLevel="0" collapsed="false">
      <c r="A597" s="25" t="s">
        <v>822</v>
      </c>
      <c r="B597" s="25" t="s">
        <v>67</v>
      </c>
      <c r="C597" s="25" t="s">
        <v>68</v>
      </c>
      <c r="D597" s="25" t="s">
        <v>70</v>
      </c>
      <c r="E597" s="25" t="s">
        <v>237</v>
      </c>
      <c r="F597" s="25" t="s">
        <v>192</v>
      </c>
      <c r="G597" s="26" t="n">
        <v>4618</v>
      </c>
      <c r="H597" s="27" t="n">
        <v>10083</v>
      </c>
      <c r="I597" s="25" t="s">
        <v>147</v>
      </c>
      <c r="K597" s="25" t="n">
        <v>1982</v>
      </c>
      <c r="L597" s="25" t="s">
        <v>160</v>
      </c>
      <c r="M597" s="25" t="s">
        <v>149</v>
      </c>
      <c r="N597" s="28" t="n">
        <v>3393</v>
      </c>
      <c r="O597" s="25" t="s">
        <v>54</v>
      </c>
      <c r="P597" s="29" t="n">
        <v>43008</v>
      </c>
      <c r="Q597" s="29" t="n">
        <v>43018</v>
      </c>
      <c r="R597" s="28" t="n">
        <v>3148</v>
      </c>
      <c r="S597" s="28" t="n">
        <f aca="false">IF(O597="Won",R597,IF(O597="Lost",0,N597))</f>
        <v>3148</v>
      </c>
      <c r="T597" s="30" t="n">
        <f aca="false">IF(AND(P597&lt;&gt;"",Q597&lt;&gt;""),Q597-P597,"")</f>
        <v>10</v>
      </c>
      <c r="U597" s="30" t="str">
        <f aca="false">IF(AND(O597="Engaging",P597&lt;&gt;""),'Leia-me'!$B$5-P597,"")</f>
        <v/>
      </c>
      <c r="V597" s="25" t="str">
        <f aca="false">IF(O597&lt;&gt;"Engaging","",IF(U597&lt;='Leia-me'!$B$6,"Saudável",IF(U597&lt;='Leia-me'!$B$7,"Esfriando",IF(U597&lt;='Leia-me'!$B$8,"Última chance","Zumbi"))))</f>
        <v/>
      </c>
      <c r="W597" s="25" t="n">
        <f aca="false">IF(O597="Won",1,IF(O597="Lost",0,""))</f>
        <v>1</v>
      </c>
      <c r="Y597" s="25" t="str">
        <f aca="false">IF(E597="","Sim","")</f>
        <v/>
      </c>
    </row>
    <row r="598" customFormat="false" ht="15" hidden="false" customHeight="false" outlineLevel="0" collapsed="false">
      <c r="A598" s="25" t="s">
        <v>823</v>
      </c>
      <c r="B598" s="25" t="s">
        <v>67</v>
      </c>
      <c r="C598" s="25" t="s">
        <v>68</v>
      </c>
      <c r="D598" s="25" t="s">
        <v>70</v>
      </c>
      <c r="E598" s="25" t="s">
        <v>225</v>
      </c>
      <c r="F598" s="25" t="s">
        <v>211</v>
      </c>
      <c r="G598" s="26" t="n">
        <v>1376.8</v>
      </c>
      <c r="H598" s="27" t="n">
        <v>1165</v>
      </c>
      <c r="I598" s="25" t="s">
        <v>226</v>
      </c>
      <c r="K598" s="25" t="n">
        <v>1988</v>
      </c>
      <c r="L598" s="25" t="s">
        <v>178</v>
      </c>
      <c r="M598" s="25" t="s">
        <v>171</v>
      </c>
      <c r="N598" s="28" t="n">
        <v>5482</v>
      </c>
      <c r="O598" s="25" t="s">
        <v>54</v>
      </c>
      <c r="P598" s="29" t="n">
        <v>43009</v>
      </c>
      <c r="Q598" s="29" t="n">
        <v>43079</v>
      </c>
      <c r="R598" s="28" t="n">
        <v>3704</v>
      </c>
      <c r="S598" s="28" t="n">
        <f aca="false">IF(O598="Won",R598,IF(O598="Lost",0,N598))</f>
        <v>3704</v>
      </c>
      <c r="T598" s="30" t="n">
        <f aca="false">IF(AND(P598&lt;&gt;"",Q598&lt;&gt;""),Q598-P598,"")</f>
        <v>70</v>
      </c>
      <c r="U598" s="30" t="str">
        <f aca="false">IF(AND(O598="Engaging",P598&lt;&gt;""),'Leia-me'!$B$5-P598,"")</f>
        <v/>
      </c>
      <c r="V598" s="25" t="str">
        <f aca="false">IF(O598&lt;&gt;"Engaging","",IF(U598&lt;='Leia-me'!$B$6,"Saudável",IF(U598&lt;='Leia-me'!$B$7,"Esfriando",IF(U598&lt;='Leia-me'!$B$8,"Última chance","Zumbi"))))</f>
        <v/>
      </c>
      <c r="W598" s="25" t="n">
        <f aca="false">IF(O598="Won",1,IF(O598="Lost",0,""))</f>
        <v>1</v>
      </c>
      <c r="Y598" s="25" t="str">
        <f aca="false">IF(E598="","Sim","")</f>
        <v/>
      </c>
    </row>
    <row r="599" customFormat="false" ht="15" hidden="false" customHeight="false" outlineLevel="0" collapsed="false">
      <c r="A599" s="25" t="s">
        <v>824</v>
      </c>
      <c r="B599" s="25" t="s">
        <v>67</v>
      </c>
      <c r="C599" s="25" t="s">
        <v>68</v>
      </c>
      <c r="D599" s="25" t="s">
        <v>70</v>
      </c>
      <c r="E599" s="25" t="s">
        <v>231</v>
      </c>
      <c r="F599" s="25" t="s">
        <v>168</v>
      </c>
      <c r="G599" s="26" t="n">
        <v>45.39</v>
      </c>
      <c r="H599" s="27" t="n">
        <v>100</v>
      </c>
      <c r="I599" s="25" t="s">
        <v>147</v>
      </c>
      <c r="J599" s="25" t="s">
        <v>169</v>
      </c>
      <c r="K599" s="25" t="n">
        <v>2012</v>
      </c>
      <c r="L599" s="25" t="s">
        <v>160</v>
      </c>
      <c r="M599" s="25" t="s">
        <v>149</v>
      </c>
      <c r="N599" s="28" t="n">
        <v>3393</v>
      </c>
      <c r="O599" s="25" t="s">
        <v>55</v>
      </c>
      <c r="P599" s="29" t="n">
        <v>43010</v>
      </c>
      <c r="Q599" s="29" t="n">
        <v>43011</v>
      </c>
      <c r="R599" s="28" t="n">
        <v>0</v>
      </c>
      <c r="S599" s="28" t="n">
        <f aca="false">IF(O599="Won",R599,IF(O599="Lost",0,N599))</f>
        <v>0</v>
      </c>
      <c r="T599" s="30" t="n">
        <f aca="false">IF(AND(P599&lt;&gt;"",Q599&lt;&gt;""),Q599-P599,"")</f>
        <v>1</v>
      </c>
      <c r="U599" s="30" t="str">
        <f aca="false">IF(AND(O599="Engaging",P599&lt;&gt;""),'Leia-me'!$B$5-P599,"")</f>
        <v/>
      </c>
      <c r="V599" s="25" t="str">
        <f aca="false">IF(O599&lt;&gt;"Engaging","",IF(U599&lt;='Leia-me'!$B$6,"Saudável",IF(U599&lt;='Leia-me'!$B$7,"Esfriando",IF(U599&lt;='Leia-me'!$B$8,"Última chance","Zumbi"))))</f>
        <v/>
      </c>
      <c r="W599" s="25" t="n">
        <f aca="false">IF(O599="Won",1,IF(O599="Lost",0,""))</f>
        <v>0</v>
      </c>
      <c r="Y599" s="25" t="str">
        <f aca="false">IF(E599="","Sim","")</f>
        <v/>
      </c>
    </row>
    <row r="600" customFormat="false" ht="15" hidden="false" customHeight="false" outlineLevel="0" collapsed="false">
      <c r="A600" s="25" t="s">
        <v>825</v>
      </c>
      <c r="B600" s="25" t="s">
        <v>67</v>
      </c>
      <c r="C600" s="25" t="s">
        <v>68</v>
      </c>
      <c r="D600" s="25" t="s">
        <v>70</v>
      </c>
      <c r="E600" s="25" t="s">
        <v>162</v>
      </c>
      <c r="F600" s="25" t="s">
        <v>155</v>
      </c>
      <c r="G600" s="26" t="n">
        <v>5266.09</v>
      </c>
      <c r="H600" s="27" t="n">
        <v>8595</v>
      </c>
      <c r="I600" s="25" t="s">
        <v>147</v>
      </c>
      <c r="J600" s="25" t="s">
        <v>156</v>
      </c>
      <c r="K600" s="25" t="n">
        <v>1988</v>
      </c>
      <c r="L600" s="25" t="s">
        <v>160</v>
      </c>
      <c r="M600" s="25" t="s">
        <v>149</v>
      </c>
      <c r="N600" s="28" t="n">
        <v>3393</v>
      </c>
      <c r="O600" s="25" t="s">
        <v>55</v>
      </c>
      <c r="P600" s="29" t="n">
        <v>43010</v>
      </c>
      <c r="Q600" s="29" t="n">
        <v>43089</v>
      </c>
      <c r="R600" s="28" t="n">
        <v>0</v>
      </c>
      <c r="S600" s="28" t="n">
        <f aca="false">IF(O600="Won",R600,IF(O600="Lost",0,N600))</f>
        <v>0</v>
      </c>
      <c r="T600" s="30" t="n">
        <f aca="false">IF(AND(P600&lt;&gt;"",Q600&lt;&gt;""),Q600-P600,"")</f>
        <v>79</v>
      </c>
      <c r="U600" s="30" t="str">
        <f aca="false">IF(AND(O600="Engaging",P600&lt;&gt;""),'Leia-me'!$B$5-P600,"")</f>
        <v/>
      </c>
      <c r="V600" s="25" t="str">
        <f aca="false">IF(O600&lt;&gt;"Engaging","",IF(U600&lt;='Leia-me'!$B$6,"Saudável",IF(U600&lt;='Leia-me'!$B$7,"Esfriando",IF(U600&lt;='Leia-me'!$B$8,"Última chance","Zumbi"))))</f>
        <v/>
      </c>
      <c r="W600" s="25" t="n">
        <f aca="false">IF(O600="Won",1,IF(O600="Lost",0,""))</f>
        <v>0</v>
      </c>
      <c r="Y600" s="25" t="str">
        <f aca="false">IF(E600="","Sim","")</f>
        <v/>
      </c>
    </row>
    <row r="601" customFormat="false" ht="15" hidden="false" customHeight="false" outlineLevel="0" collapsed="false">
      <c r="A601" s="25" t="s">
        <v>826</v>
      </c>
      <c r="B601" s="25" t="s">
        <v>67</v>
      </c>
      <c r="C601" s="25" t="s">
        <v>68</v>
      </c>
      <c r="D601" s="25" t="s">
        <v>70</v>
      </c>
      <c r="E601" s="25" t="s">
        <v>257</v>
      </c>
      <c r="F601" s="25" t="s">
        <v>146</v>
      </c>
      <c r="G601" s="26" t="n">
        <v>441.08</v>
      </c>
      <c r="H601" s="27" t="n">
        <v>1210</v>
      </c>
      <c r="I601" s="25" t="s">
        <v>147</v>
      </c>
      <c r="K601" s="25" t="n">
        <v>1984</v>
      </c>
      <c r="L601" s="25" t="s">
        <v>186</v>
      </c>
      <c r="M601" s="25" t="s">
        <v>171</v>
      </c>
      <c r="N601" s="28" t="n">
        <v>550</v>
      </c>
      <c r="O601" s="25" t="s">
        <v>54</v>
      </c>
      <c r="P601" s="29" t="n">
        <v>43010</v>
      </c>
      <c r="Q601" s="29" t="n">
        <v>43076</v>
      </c>
      <c r="R601" s="28" t="n">
        <v>568</v>
      </c>
      <c r="S601" s="28" t="n">
        <f aca="false">IF(O601="Won",R601,IF(O601="Lost",0,N601))</f>
        <v>568</v>
      </c>
      <c r="T601" s="30" t="n">
        <f aca="false">IF(AND(P601&lt;&gt;"",Q601&lt;&gt;""),Q601-P601,"")</f>
        <v>66</v>
      </c>
      <c r="U601" s="30" t="str">
        <f aca="false">IF(AND(O601="Engaging",P601&lt;&gt;""),'Leia-me'!$B$5-P601,"")</f>
        <v/>
      </c>
      <c r="V601" s="25" t="str">
        <f aca="false">IF(O601&lt;&gt;"Engaging","",IF(U601&lt;='Leia-me'!$B$6,"Saudável",IF(U601&lt;='Leia-me'!$B$7,"Esfriando",IF(U601&lt;='Leia-me'!$B$8,"Última chance","Zumbi"))))</f>
        <v/>
      </c>
      <c r="W601" s="25" t="n">
        <f aca="false">IF(O601="Won",1,IF(O601="Lost",0,""))</f>
        <v>1</v>
      </c>
      <c r="Y601" s="25" t="str">
        <f aca="false">IF(E601="","Sim","")</f>
        <v/>
      </c>
    </row>
    <row r="602" customFormat="false" ht="15" hidden="false" customHeight="false" outlineLevel="0" collapsed="false">
      <c r="A602" s="25" t="s">
        <v>827</v>
      </c>
      <c r="B602" s="25" t="s">
        <v>67</v>
      </c>
      <c r="C602" s="25" t="s">
        <v>68</v>
      </c>
      <c r="D602" s="25" t="s">
        <v>70</v>
      </c>
      <c r="E602" s="25" t="s">
        <v>176</v>
      </c>
      <c r="F602" s="25" t="s">
        <v>177</v>
      </c>
      <c r="G602" s="26" t="n">
        <v>1698.2</v>
      </c>
      <c r="H602" s="27" t="n">
        <v>3798</v>
      </c>
      <c r="I602" s="25" t="s">
        <v>147</v>
      </c>
      <c r="K602" s="25" t="n">
        <v>1987</v>
      </c>
      <c r="L602" s="25" t="s">
        <v>160</v>
      </c>
      <c r="M602" s="25" t="s">
        <v>149</v>
      </c>
      <c r="N602" s="28" t="n">
        <v>3393</v>
      </c>
      <c r="O602" s="25" t="s">
        <v>54</v>
      </c>
      <c r="P602" s="29" t="n">
        <v>43011</v>
      </c>
      <c r="Q602" s="29" t="n">
        <v>43018</v>
      </c>
      <c r="R602" s="28" t="n">
        <v>3415</v>
      </c>
      <c r="S602" s="28" t="n">
        <f aca="false">IF(O602="Won",R602,IF(O602="Lost",0,N602))</f>
        <v>3415</v>
      </c>
      <c r="T602" s="30" t="n">
        <f aca="false">IF(AND(P602&lt;&gt;"",Q602&lt;&gt;""),Q602-P602,"")</f>
        <v>7</v>
      </c>
      <c r="U602" s="30" t="str">
        <f aca="false">IF(AND(O602="Engaging",P602&lt;&gt;""),'Leia-me'!$B$5-P602,"")</f>
        <v/>
      </c>
      <c r="V602" s="25" t="str">
        <f aca="false">IF(O602&lt;&gt;"Engaging","",IF(U602&lt;='Leia-me'!$B$6,"Saudável",IF(U602&lt;='Leia-me'!$B$7,"Esfriando",IF(U602&lt;='Leia-me'!$B$8,"Última chance","Zumbi"))))</f>
        <v/>
      </c>
      <c r="W602" s="25" t="n">
        <f aca="false">IF(O602="Won",1,IF(O602="Lost",0,""))</f>
        <v>1</v>
      </c>
      <c r="Y602" s="25" t="str">
        <f aca="false">IF(E602="","Sim","")</f>
        <v/>
      </c>
    </row>
    <row r="603" customFormat="false" ht="15" hidden="false" customHeight="false" outlineLevel="0" collapsed="false">
      <c r="A603" s="25" t="s">
        <v>828</v>
      </c>
      <c r="B603" s="25" t="s">
        <v>67</v>
      </c>
      <c r="C603" s="25" t="s">
        <v>68</v>
      </c>
      <c r="D603" s="25" t="s">
        <v>70</v>
      </c>
      <c r="E603" s="25" t="s">
        <v>176</v>
      </c>
      <c r="F603" s="25" t="s">
        <v>177</v>
      </c>
      <c r="G603" s="26" t="n">
        <v>1698.2</v>
      </c>
      <c r="H603" s="27" t="n">
        <v>3798</v>
      </c>
      <c r="I603" s="25" t="s">
        <v>147</v>
      </c>
      <c r="K603" s="25" t="n">
        <v>1987</v>
      </c>
      <c r="L603" s="25" t="s">
        <v>186</v>
      </c>
      <c r="M603" s="25" t="s">
        <v>171</v>
      </c>
      <c r="N603" s="28" t="n">
        <v>550</v>
      </c>
      <c r="O603" s="25" t="s">
        <v>54</v>
      </c>
      <c r="P603" s="29" t="n">
        <v>43013</v>
      </c>
      <c r="Q603" s="29" t="n">
        <v>43019</v>
      </c>
      <c r="R603" s="28" t="n">
        <v>622</v>
      </c>
      <c r="S603" s="28" t="n">
        <f aca="false">IF(O603="Won",R603,IF(O603="Lost",0,N603))</f>
        <v>622</v>
      </c>
      <c r="T603" s="30" t="n">
        <f aca="false">IF(AND(P603&lt;&gt;"",Q603&lt;&gt;""),Q603-P603,"")</f>
        <v>6</v>
      </c>
      <c r="U603" s="30" t="str">
        <f aca="false">IF(AND(O603="Engaging",P603&lt;&gt;""),'Leia-me'!$B$5-P603,"")</f>
        <v/>
      </c>
      <c r="V603" s="25" t="str">
        <f aca="false">IF(O603&lt;&gt;"Engaging","",IF(U603&lt;='Leia-me'!$B$6,"Saudável",IF(U603&lt;='Leia-me'!$B$7,"Esfriando",IF(U603&lt;='Leia-me'!$B$8,"Última chance","Zumbi"))))</f>
        <v/>
      </c>
      <c r="W603" s="25" t="n">
        <f aca="false">IF(O603="Won",1,IF(O603="Lost",0,""))</f>
        <v>1</v>
      </c>
      <c r="Y603" s="25" t="str">
        <f aca="false">IF(E603="","Sim","")</f>
        <v/>
      </c>
    </row>
    <row r="604" customFormat="false" ht="15" hidden="false" customHeight="false" outlineLevel="0" collapsed="false">
      <c r="A604" s="25" t="s">
        <v>829</v>
      </c>
      <c r="B604" s="25" t="s">
        <v>67</v>
      </c>
      <c r="C604" s="25" t="s">
        <v>68</v>
      </c>
      <c r="D604" s="25" t="s">
        <v>70</v>
      </c>
      <c r="E604" s="25" t="s">
        <v>251</v>
      </c>
      <c r="F604" s="25" t="s">
        <v>211</v>
      </c>
      <c r="G604" s="26" t="n">
        <v>332.43</v>
      </c>
      <c r="H604" s="27" t="n">
        <v>799</v>
      </c>
      <c r="I604" s="25" t="s">
        <v>147</v>
      </c>
      <c r="K604" s="25" t="n">
        <v>1995</v>
      </c>
      <c r="L604" s="25" t="s">
        <v>148</v>
      </c>
      <c r="M604" s="25" t="s">
        <v>149</v>
      </c>
      <c r="N604" s="28" t="n">
        <v>55</v>
      </c>
      <c r="O604" s="25" t="s">
        <v>54</v>
      </c>
      <c r="P604" s="29" t="n">
        <v>43015</v>
      </c>
      <c r="Q604" s="29" t="n">
        <v>43027</v>
      </c>
      <c r="R604" s="28" t="n">
        <v>52</v>
      </c>
      <c r="S604" s="28" t="n">
        <f aca="false">IF(O604="Won",R604,IF(O604="Lost",0,N604))</f>
        <v>52</v>
      </c>
      <c r="T604" s="30" t="n">
        <f aca="false">IF(AND(P604&lt;&gt;"",Q604&lt;&gt;""),Q604-P604,"")</f>
        <v>12</v>
      </c>
      <c r="U604" s="30" t="str">
        <f aca="false">IF(AND(O604="Engaging",P604&lt;&gt;""),'Leia-me'!$B$5-P604,"")</f>
        <v/>
      </c>
      <c r="V604" s="25" t="str">
        <f aca="false">IF(O604&lt;&gt;"Engaging","",IF(U604&lt;='Leia-me'!$B$6,"Saudável",IF(U604&lt;='Leia-me'!$B$7,"Esfriando",IF(U604&lt;='Leia-me'!$B$8,"Última chance","Zumbi"))))</f>
        <v/>
      </c>
      <c r="W604" s="25" t="n">
        <f aca="false">IF(O604="Won",1,IF(O604="Lost",0,""))</f>
        <v>1</v>
      </c>
      <c r="Y604" s="25" t="str">
        <f aca="false">IF(E604="","Sim","")</f>
        <v/>
      </c>
    </row>
    <row r="605" customFormat="false" ht="15" hidden="false" customHeight="false" outlineLevel="0" collapsed="false">
      <c r="A605" s="25" t="s">
        <v>830</v>
      </c>
      <c r="B605" s="25" t="s">
        <v>67</v>
      </c>
      <c r="C605" s="25" t="s">
        <v>68</v>
      </c>
      <c r="D605" s="25" t="s">
        <v>70</v>
      </c>
      <c r="E605" s="25" t="s">
        <v>215</v>
      </c>
      <c r="F605" s="25" t="s">
        <v>177</v>
      </c>
      <c r="G605" s="26" t="n">
        <v>1102.43</v>
      </c>
      <c r="H605" s="27" t="n">
        <v>1759</v>
      </c>
      <c r="I605" s="25" t="s">
        <v>147</v>
      </c>
      <c r="K605" s="25" t="n">
        <v>2006</v>
      </c>
      <c r="L605" s="25" t="s">
        <v>160</v>
      </c>
      <c r="M605" s="25" t="s">
        <v>149</v>
      </c>
      <c r="N605" s="28" t="n">
        <v>3393</v>
      </c>
      <c r="O605" s="25" t="s">
        <v>54</v>
      </c>
      <c r="P605" s="29" t="n">
        <v>43015</v>
      </c>
      <c r="Q605" s="29" t="n">
        <v>43097</v>
      </c>
      <c r="R605" s="28" t="n">
        <v>3253</v>
      </c>
      <c r="S605" s="28" t="n">
        <f aca="false">IF(O605="Won",R605,IF(O605="Lost",0,N605))</f>
        <v>3253</v>
      </c>
      <c r="T605" s="30" t="n">
        <f aca="false">IF(AND(P605&lt;&gt;"",Q605&lt;&gt;""),Q605-P605,"")</f>
        <v>82</v>
      </c>
      <c r="U605" s="30" t="str">
        <f aca="false">IF(AND(O605="Engaging",P605&lt;&gt;""),'Leia-me'!$B$5-P605,"")</f>
        <v/>
      </c>
      <c r="V605" s="25" t="str">
        <f aca="false">IF(O605&lt;&gt;"Engaging","",IF(U605&lt;='Leia-me'!$B$6,"Saudável",IF(U605&lt;='Leia-me'!$B$7,"Esfriando",IF(U605&lt;='Leia-me'!$B$8,"Última chance","Zumbi"))))</f>
        <v/>
      </c>
      <c r="W605" s="25" t="n">
        <f aca="false">IF(O605="Won",1,IF(O605="Lost",0,""))</f>
        <v>1</v>
      </c>
      <c r="Y605" s="25" t="str">
        <f aca="false">IF(E605="","Sim","")</f>
        <v/>
      </c>
    </row>
    <row r="606" customFormat="false" ht="15" hidden="false" customHeight="false" outlineLevel="0" collapsed="false">
      <c r="A606" s="25" t="s">
        <v>831</v>
      </c>
      <c r="B606" s="25" t="s">
        <v>67</v>
      </c>
      <c r="C606" s="25" t="s">
        <v>68</v>
      </c>
      <c r="D606" s="25" t="s">
        <v>70</v>
      </c>
      <c r="E606" s="25" t="s">
        <v>245</v>
      </c>
      <c r="F606" s="25" t="s">
        <v>185</v>
      </c>
      <c r="G606" s="26" t="n">
        <v>2938.67</v>
      </c>
      <c r="H606" s="27" t="n">
        <v>8775</v>
      </c>
      <c r="I606" s="25" t="s">
        <v>246</v>
      </c>
      <c r="K606" s="25" t="n">
        <v>1987</v>
      </c>
      <c r="L606" s="25" t="s">
        <v>170</v>
      </c>
      <c r="M606" s="25" t="s">
        <v>171</v>
      </c>
      <c r="N606" s="28" t="n">
        <v>1096</v>
      </c>
      <c r="O606" s="25" t="s">
        <v>54</v>
      </c>
      <c r="P606" s="29" t="n">
        <v>43016</v>
      </c>
      <c r="Q606" s="29" t="n">
        <v>43023</v>
      </c>
      <c r="R606" s="28" t="n">
        <v>1186</v>
      </c>
      <c r="S606" s="28" t="n">
        <f aca="false">IF(O606="Won",R606,IF(O606="Lost",0,N606))</f>
        <v>1186</v>
      </c>
      <c r="T606" s="30" t="n">
        <f aca="false">IF(AND(P606&lt;&gt;"",Q606&lt;&gt;""),Q606-P606,"")</f>
        <v>7</v>
      </c>
      <c r="U606" s="30" t="str">
        <f aca="false">IF(AND(O606="Engaging",P606&lt;&gt;""),'Leia-me'!$B$5-P606,"")</f>
        <v/>
      </c>
      <c r="V606" s="25" t="str">
        <f aca="false">IF(O606&lt;&gt;"Engaging","",IF(U606&lt;='Leia-me'!$B$6,"Saudável",IF(U606&lt;='Leia-me'!$B$7,"Esfriando",IF(U606&lt;='Leia-me'!$B$8,"Última chance","Zumbi"))))</f>
        <v/>
      </c>
      <c r="W606" s="25" t="n">
        <f aca="false">IF(O606="Won",1,IF(O606="Lost",0,""))</f>
        <v>1</v>
      </c>
      <c r="Y606" s="25" t="str">
        <f aca="false">IF(E606="","Sim","")</f>
        <v/>
      </c>
    </row>
    <row r="607" customFormat="false" ht="15" hidden="false" customHeight="false" outlineLevel="0" collapsed="false">
      <c r="A607" s="25" t="s">
        <v>832</v>
      </c>
      <c r="B607" s="25" t="s">
        <v>67</v>
      </c>
      <c r="C607" s="25" t="s">
        <v>68</v>
      </c>
      <c r="D607" s="25" t="s">
        <v>70</v>
      </c>
      <c r="E607" s="25" t="s">
        <v>266</v>
      </c>
      <c r="F607" s="25" t="s">
        <v>267</v>
      </c>
      <c r="G607" s="26" t="n">
        <v>2041.73</v>
      </c>
      <c r="H607" s="27" t="n">
        <v>5276</v>
      </c>
      <c r="I607" s="25" t="s">
        <v>147</v>
      </c>
      <c r="K607" s="25" t="n">
        <v>1997</v>
      </c>
      <c r="L607" s="25" t="s">
        <v>160</v>
      </c>
      <c r="M607" s="25" t="s">
        <v>149</v>
      </c>
      <c r="N607" s="28" t="n">
        <v>3393</v>
      </c>
      <c r="O607" s="25" t="s">
        <v>55</v>
      </c>
      <c r="P607" s="29" t="n">
        <v>43021</v>
      </c>
      <c r="Q607" s="29" t="n">
        <v>43026</v>
      </c>
      <c r="R607" s="28" t="n">
        <v>0</v>
      </c>
      <c r="S607" s="28" t="n">
        <f aca="false">IF(O607="Won",R607,IF(O607="Lost",0,N607))</f>
        <v>0</v>
      </c>
      <c r="T607" s="30" t="n">
        <f aca="false">IF(AND(P607&lt;&gt;"",Q607&lt;&gt;""),Q607-P607,"")</f>
        <v>5</v>
      </c>
      <c r="U607" s="30" t="str">
        <f aca="false">IF(AND(O607="Engaging",P607&lt;&gt;""),'Leia-me'!$B$5-P607,"")</f>
        <v/>
      </c>
      <c r="V607" s="25" t="str">
        <f aca="false">IF(O607&lt;&gt;"Engaging","",IF(U607&lt;='Leia-me'!$B$6,"Saudável",IF(U607&lt;='Leia-me'!$B$7,"Esfriando",IF(U607&lt;='Leia-me'!$B$8,"Última chance","Zumbi"))))</f>
        <v/>
      </c>
      <c r="W607" s="25" t="n">
        <f aca="false">IF(O607="Won",1,IF(O607="Lost",0,""))</f>
        <v>0</v>
      </c>
      <c r="Y607" s="25" t="str">
        <f aca="false">IF(E607="","Sim","")</f>
        <v/>
      </c>
    </row>
    <row r="608" customFormat="false" ht="15" hidden="false" customHeight="false" outlineLevel="0" collapsed="false">
      <c r="A608" s="25" t="s">
        <v>833</v>
      </c>
      <c r="B608" s="25" t="s">
        <v>67</v>
      </c>
      <c r="C608" s="25" t="s">
        <v>68</v>
      </c>
      <c r="D608" s="25" t="s">
        <v>70</v>
      </c>
      <c r="E608" s="25" t="s">
        <v>245</v>
      </c>
      <c r="F608" s="25" t="s">
        <v>185</v>
      </c>
      <c r="G608" s="26" t="n">
        <v>2938.67</v>
      </c>
      <c r="H608" s="27" t="n">
        <v>8775</v>
      </c>
      <c r="I608" s="25" t="s">
        <v>246</v>
      </c>
      <c r="K608" s="25" t="n">
        <v>1987</v>
      </c>
      <c r="L608" s="25" t="s">
        <v>170</v>
      </c>
      <c r="M608" s="25" t="s">
        <v>171</v>
      </c>
      <c r="N608" s="28" t="n">
        <v>1096</v>
      </c>
      <c r="O608" s="25" t="s">
        <v>54</v>
      </c>
      <c r="P608" s="29" t="n">
        <v>43022</v>
      </c>
      <c r="Q608" s="29" t="n">
        <v>43034</v>
      </c>
      <c r="R608" s="28" t="n">
        <v>1168</v>
      </c>
      <c r="S608" s="28" t="n">
        <f aca="false">IF(O608="Won",R608,IF(O608="Lost",0,N608))</f>
        <v>1168</v>
      </c>
      <c r="T608" s="30" t="n">
        <f aca="false">IF(AND(P608&lt;&gt;"",Q608&lt;&gt;""),Q608-P608,"")</f>
        <v>12</v>
      </c>
      <c r="U608" s="30" t="str">
        <f aca="false">IF(AND(O608="Engaging",P608&lt;&gt;""),'Leia-me'!$B$5-P608,"")</f>
        <v/>
      </c>
      <c r="V608" s="25" t="str">
        <f aca="false">IF(O608&lt;&gt;"Engaging","",IF(U608&lt;='Leia-me'!$B$6,"Saudável",IF(U608&lt;='Leia-me'!$B$7,"Esfriando",IF(U608&lt;='Leia-me'!$B$8,"Última chance","Zumbi"))))</f>
        <v/>
      </c>
      <c r="W608" s="25" t="n">
        <f aca="false">IF(O608="Won",1,IF(O608="Lost",0,""))</f>
        <v>1</v>
      </c>
      <c r="Y608" s="25" t="str">
        <f aca="false">IF(E608="","Sim","")</f>
        <v/>
      </c>
    </row>
    <row r="609" customFormat="false" ht="15" hidden="false" customHeight="false" outlineLevel="0" collapsed="false">
      <c r="A609" s="25" t="s">
        <v>834</v>
      </c>
      <c r="B609" s="25" t="s">
        <v>67</v>
      </c>
      <c r="C609" s="25" t="s">
        <v>68</v>
      </c>
      <c r="D609" s="25" t="s">
        <v>70</v>
      </c>
      <c r="E609" s="25" t="s">
        <v>225</v>
      </c>
      <c r="F609" s="25" t="s">
        <v>211</v>
      </c>
      <c r="G609" s="26" t="n">
        <v>1376.8</v>
      </c>
      <c r="H609" s="27" t="n">
        <v>1165</v>
      </c>
      <c r="I609" s="25" t="s">
        <v>226</v>
      </c>
      <c r="K609" s="25" t="n">
        <v>1988</v>
      </c>
      <c r="L609" s="25" t="s">
        <v>160</v>
      </c>
      <c r="M609" s="25" t="s">
        <v>149</v>
      </c>
      <c r="N609" s="28" t="n">
        <v>3393</v>
      </c>
      <c r="O609" s="25" t="s">
        <v>55</v>
      </c>
      <c r="P609" s="29" t="n">
        <v>43023</v>
      </c>
      <c r="Q609" s="29" t="n">
        <v>43024</v>
      </c>
      <c r="R609" s="28" t="n">
        <v>0</v>
      </c>
      <c r="S609" s="28" t="n">
        <f aca="false">IF(O609="Won",R609,IF(O609="Lost",0,N609))</f>
        <v>0</v>
      </c>
      <c r="T609" s="30" t="n">
        <f aca="false">IF(AND(P609&lt;&gt;"",Q609&lt;&gt;""),Q609-P609,"")</f>
        <v>1</v>
      </c>
      <c r="U609" s="30" t="str">
        <f aca="false">IF(AND(O609="Engaging",P609&lt;&gt;""),'Leia-me'!$B$5-P609,"")</f>
        <v/>
      </c>
      <c r="V609" s="25" t="str">
        <f aca="false">IF(O609&lt;&gt;"Engaging","",IF(U609&lt;='Leia-me'!$B$6,"Saudável",IF(U609&lt;='Leia-me'!$B$7,"Esfriando",IF(U609&lt;='Leia-me'!$B$8,"Última chance","Zumbi"))))</f>
        <v/>
      </c>
      <c r="W609" s="25" t="n">
        <f aca="false">IF(O609="Won",1,IF(O609="Lost",0,""))</f>
        <v>0</v>
      </c>
      <c r="Y609" s="25" t="str">
        <f aca="false">IF(E609="","Sim","")</f>
        <v/>
      </c>
    </row>
    <row r="610" customFormat="false" ht="15" hidden="false" customHeight="false" outlineLevel="0" collapsed="false">
      <c r="A610" s="25" t="s">
        <v>835</v>
      </c>
      <c r="B610" s="25" t="s">
        <v>67</v>
      </c>
      <c r="C610" s="25" t="s">
        <v>68</v>
      </c>
      <c r="D610" s="25" t="s">
        <v>70</v>
      </c>
      <c r="E610" s="25" t="s">
        <v>158</v>
      </c>
      <c r="F610" s="25" t="s">
        <v>159</v>
      </c>
      <c r="G610" s="26" t="n">
        <v>291.27</v>
      </c>
      <c r="H610" s="27" t="n">
        <v>586</v>
      </c>
      <c r="I610" s="25" t="s">
        <v>147</v>
      </c>
      <c r="K610" s="25" t="n">
        <v>1997</v>
      </c>
      <c r="L610" s="25" t="s">
        <v>170</v>
      </c>
      <c r="M610" s="25" t="s">
        <v>171</v>
      </c>
      <c r="N610" s="28" t="n">
        <v>1096</v>
      </c>
      <c r="O610" s="25" t="s">
        <v>54</v>
      </c>
      <c r="P610" s="29" t="n">
        <v>43024</v>
      </c>
      <c r="Q610" s="29" t="n">
        <v>43042</v>
      </c>
      <c r="R610" s="28" t="n">
        <v>990</v>
      </c>
      <c r="S610" s="28" t="n">
        <f aca="false">IF(O610="Won",R610,IF(O610="Lost",0,N610))</f>
        <v>990</v>
      </c>
      <c r="T610" s="30" t="n">
        <f aca="false">IF(AND(P610&lt;&gt;"",Q610&lt;&gt;""),Q610-P610,"")</f>
        <v>18</v>
      </c>
      <c r="U610" s="30" t="str">
        <f aca="false">IF(AND(O610="Engaging",P610&lt;&gt;""),'Leia-me'!$B$5-P610,"")</f>
        <v/>
      </c>
      <c r="V610" s="25" t="str">
        <f aca="false">IF(O610&lt;&gt;"Engaging","",IF(U610&lt;='Leia-me'!$B$6,"Saudável",IF(U610&lt;='Leia-me'!$B$7,"Esfriando",IF(U610&lt;='Leia-me'!$B$8,"Última chance","Zumbi"))))</f>
        <v/>
      </c>
      <c r="W610" s="25" t="n">
        <f aca="false">IF(O610="Won",1,IF(O610="Lost",0,""))</f>
        <v>1</v>
      </c>
      <c r="Y610" s="25" t="str">
        <f aca="false">IF(E610="","Sim","")</f>
        <v/>
      </c>
    </row>
    <row r="611" customFormat="false" ht="15" hidden="false" customHeight="false" outlineLevel="0" collapsed="false">
      <c r="A611" s="25" t="s">
        <v>836</v>
      </c>
      <c r="B611" s="25" t="s">
        <v>67</v>
      </c>
      <c r="C611" s="25" t="s">
        <v>68</v>
      </c>
      <c r="D611" s="25" t="s">
        <v>70</v>
      </c>
      <c r="E611" s="25" t="s">
        <v>169</v>
      </c>
      <c r="F611" s="25" t="s">
        <v>168</v>
      </c>
      <c r="G611" s="26" t="n">
        <v>2403.58</v>
      </c>
      <c r="H611" s="27" t="n">
        <v>8801</v>
      </c>
      <c r="I611" s="25" t="s">
        <v>147</v>
      </c>
      <c r="K611" s="25" t="n">
        <v>1986</v>
      </c>
      <c r="L611" s="25" t="s">
        <v>170</v>
      </c>
      <c r="M611" s="25" t="s">
        <v>171</v>
      </c>
      <c r="N611" s="28" t="n">
        <v>1096</v>
      </c>
      <c r="O611" s="25" t="s">
        <v>54</v>
      </c>
      <c r="P611" s="29" t="n">
        <v>43026</v>
      </c>
      <c r="Q611" s="29" t="n">
        <v>43028</v>
      </c>
      <c r="R611" s="28" t="n">
        <v>1200</v>
      </c>
      <c r="S611" s="28" t="n">
        <f aca="false">IF(O611="Won",R611,IF(O611="Lost",0,N611))</f>
        <v>1200</v>
      </c>
      <c r="T611" s="30" t="n">
        <f aca="false">IF(AND(P611&lt;&gt;"",Q611&lt;&gt;""),Q611-P611,"")</f>
        <v>2</v>
      </c>
      <c r="U611" s="30" t="str">
        <f aca="false">IF(AND(O611="Engaging",P611&lt;&gt;""),'Leia-me'!$B$5-P611,"")</f>
        <v/>
      </c>
      <c r="V611" s="25" t="str">
        <f aca="false">IF(O611&lt;&gt;"Engaging","",IF(U611&lt;='Leia-me'!$B$6,"Saudável",IF(U611&lt;='Leia-me'!$B$7,"Esfriando",IF(U611&lt;='Leia-me'!$B$8,"Última chance","Zumbi"))))</f>
        <v/>
      </c>
      <c r="W611" s="25" t="n">
        <f aca="false">IF(O611="Won",1,IF(O611="Lost",0,""))</f>
        <v>1</v>
      </c>
      <c r="Y611" s="25" t="str">
        <f aca="false">IF(E611="","Sim","")</f>
        <v/>
      </c>
    </row>
    <row r="612" customFormat="false" ht="15" hidden="false" customHeight="false" outlineLevel="0" collapsed="false">
      <c r="A612" s="25" t="s">
        <v>837</v>
      </c>
      <c r="B612" s="25" t="s">
        <v>67</v>
      </c>
      <c r="C612" s="25" t="s">
        <v>68</v>
      </c>
      <c r="D612" s="25" t="s">
        <v>70</v>
      </c>
      <c r="E612" s="25" t="s">
        <v>240</v>
      </c>
      <c r="F612" s="25" t="s">
        <v>185</v>
      </c>
      <c r="G612" s="26" t="n">
        <v>1223.72</v>
      </c>
      <c r="H612" s="27" t="n">
        <v>2497</v>
      </c>
      <c r="I612" s="25" t="s">
        <v>241</v>
      </c>
      <c r="K612" s="25" t="n">
        <v>2000</v>
      </c>
      <c r="L612" s="25" t="s">
        <v>160</v>
      </c>
      <c r="M612" s="25" t="s">
        <v>149</v>
      </c>
      <c r="N612" s="28" t="n">
        <v>3393</v>
      </c>
      <c r="O612" s="25" t="s">
        <v>54</v>
      </c>
      <c r="P612" s="29" t="n">
        <v>43026</v>
      </c>
      <c r="Q612" s="29" t="n">
        <v>43088</v>
      </c>
      <c r="R612" s="28" t="n">
        <v>3164</v>
      </c>
      <c r="S612" s="28" t="n">
        <f aca="false">IF(O612="Won",R612,IF(O612="Lost",0,N612))</f>
        <v>3164</v>
      </c>
      <c r="T612" s="30" t="n">
        <f aca="false">IF(AND(P612&lt;&gt;"",Q612&lt;&gt;""),Q612-P612,"")</f>
        <v>62</v>
      </c>
      <c r="U612" s="30" t="str">
        <f aca="false">IF(AND(O612="Engaging",P612&lt;&gt;""),'Leia-me'!$B$5-P612,"")</f>
        <v/>
      </c>
      <c r="V612" s="25" t="str">
        <f aca="false">IF(O612&lt;&gt;"Engaging","",IF(U612&lt;='Leia-me'!$B$6,"Saudável",IF(U612&lt;='Leia-me'!$B$7,"Esfriando",IF(U612&lt;='Leia-me'!$B$8,"Última chance","Zumbi"))))</f>
        <v/>
      </c>
      <c r="W612" s="25" t="n">
        <f aca="false">IF(O612="Won",1,IF(O612="Lost",0,""))</f>
        <v>1</v>
      </c>
      <c r="Y612" s="25" t="str">
        <f aca="false">IF(E612="","Sim","")</f>
        <v/>
      </c>
    </row>
    <row r="613" customFormat="false" ht="15" hidden="false" customHeight="false" outlineLevel="0" collapsed="false">
      <c r="A613" s="25" t="s">
        <v>838</v>
      </c>
      <c r="B613" s="25" t="s">
        <v>67</v>
      </c>
      <c r="C613" s="25" t="s">
        <v>68</v>
      </c>
      <c r="D613" s="25" t="s">
        <v>70</v>
      </c>
      <c r="E613" s="25" t="s">
        <v>145</v>
      </c>
      <c r="F613" s="25" t="s">
        <v>146</v>
      </c>
      <c r="G613" s="26" t="n">
        <v>3922.42</v>
      </c>
      <c r="H613" s="27" t="n">
        <v>6837</v>
      </c>
      <c r="I613" s="25" t="s">
        <v>147</v>
      </c>
      <c r="K613" s="25" t="n">
        <v>1992</v>
      </c>
      <c r="L613" s="25" t="s">
        <v>148</v>
      </c>
      <c r="M613" s="25" t="s">
        <v>149</v>
      </c>
      <c r="N613" s="28" t="n">
        <v>55</v>
      </c>
      <c r="O613" s="25" t="s">
        <v>54</v>
      </c>
      <c r="P613" s="29" t="n">
        <v>43027</v>
      </c>
      <c r="Q613" s="29" t="n">
        <v>43037</v>
      </c>
      <c r="R613" s="28" t="n">
        <v>62</v>
      </c>
      <c r="S613" s="28" t="n">
        <f aca="false">IF(O613="Won",R613,IF(O613="Lost",0,N613))</f>
        <v>62</v>
      </c>
      <c r="T613" s="30" t="n">
        <f aca="false">IF(AND(P613&lt;&gt;"",Q613&lt;&gt;""),Q613-P613,"")</f>
        <v>10</v>
      </c>
      <c r="U613" s="30" t="str">
        <f aca="false">IF(AND(O613="Engaging",P613&lt;&gt;""),'Leia-me'!$B$5-P613,"")</f>
        <v/>
      </c>
      <c r="V613" s="25" t="str">
        <f aca="false">IF(O613&lt;&gt;"Engaging","",IF(U613&lt;='Leia-me'!$B$6,"Saudável",IF(U613&lt;='Leia-me'!$B$7,"Esfriando",IF(U613&lt;='Leia-me'!$B$8,"Última chance","Zumbi"))))</f>
        <v/>
      </c>
      <c r="W613" s="25" t="n">
        <f aca="false">IF(O613="Won",1,IF(O613="Lost",0,""))</f>
        <v>1</v>
      </c>
      <c r="Y613" s="25" t="str">
        <f aca="false">IF(E613="","Sim","")</f>
        <v/>
      </c>
    </row>
    <row r="614" customFormat="false" ht="15" hidden="false" customHeight="false" outlineLevel="0" collapsed="false">
      <c r="A614" s="25" t="s">
        <v>839</v>
      </c>
      <c r="B614" s="25" t="s">
        <v>67</v>
      </c>
      <c r="C614" s="25" t="s">
        <v>68</v>
      </c>
      <c r="D614" s="25" t="s">
        <v>70</v>
      </c>
      <c r="E614" s="25" t="s">
        <v>266</v>
      </c>
      <c r="F614" s="25" t="s">
        <v>267</v>
      </c>
      <c r="G614" s="26" t="n">
        <v>2041.73</v>
      </c>
      <c r="H614" s="27" t="n">
        <v>5276</v>
      </c>
      <c r="I614" s="25" t="s">
        <v>147</v>
      </c>
      <c r="K614" s="25" t="n">
        <v>1997</v>
      </c>
      <c r="L614" s="25" t="s">
        <v>160</v>
      </c>
      <c r="M614" s="25" t="s">
        <v>149</v>
      </c>
      <c r="N614" s="28" t="n">
        <v>3393</v>
      </c>
      <c r="O614" s="25" t="s">
        <v>54</v>
      </c>
      <c r="P614" s="29" t="n">
        <v>43028</v>
      </c>
      <c r="Q614" s="29" t="n">
        <v>43035</v>
      </c>
      <c r="R614" s="28" t="n">
        <v>3848</v>
      </c>
      <c r="S614" s="28" t="n">
        <f aca="false">IF(O614="Won",R614,IF(O614="Lost",0,N614))</f>
        <v>3848</v>
      </c>
      <c r="T614" s="30" t="n">
        <f aca="false">IF(AND(P614&lt;&gt;"",Q614&lt;&gt;""),Q614-P614,"")</f>
        <v>7</v>
      </c>
      <c r="U614" s="30" t="str">
        <f aca="false">IF(AND(O614="Engaging",P614&lt;&gt;""),'Leia-me'!$B$5-P614,"")</f>
        <v/>
      </c>
      <c r="V614" s="25" t="str">
        <f aca="false">IF(O614&lt;&gt;"Engaging","",IF(U614&lt;='Leia-me'!$B$6,"Saudável",IF(U614&lt;='Leia-me'!$B$7,"Esfriando",IF(U614&lt;='Leia-me'!$B$8,"Última chance","Zumbi"))))</f>
        <v/>
      </c>
      <c r="W614" s="25" t="n">
        <f aca="false">IF(O614="Won",1,IF(O614="Lost",0,""))</f>
        <v>1</v>
      </c>
      <c r="Y614" s="25" t="str">
        <f aca="false">IF(E614="","Sim","")</f>
        <v/>
      </c>
    </row>
    <row r="615" customFormat="false" ht="15" hidden="false" customHeight="false" outlineLevel="0" collapsed="false">
      <c r="A615" s="25" t="s">
        <v>840</v>
      </c>
      <c r="B615" s="25" t="s">
        <v>67</v>
      </c>
      <c r="C615" s="25" t="s">
        <v>68</v>
      </c>
      <c r="D615" s="25" t="s">
        <v>70</v>
      </c>
      <c r="E615" s="25" t="s">
        <v>225</v>
      </c>
      <c r="F615" s="25" t="s">
        <v>211</v>
      </c>
      <c r="G615" s="26" t="n">
        <v>1376.8</v>
      </c>
      <c r="H615" s="27" t="n">
        <v>1165</v>
      </c>
      <c r="I615" s="25" t="s">
        <v>226</v>
      </c>
      <c r="K615" s="25" t="n">
        <v>1988</v>
      </c>
      <c r="L615" s="25" t="s">
        <v>170</v>
      </c>
      <c r="M615" s="25" t="s">
        <v>171</v>
      </c>
      <c r="N615" s="28" t="n">
        <v>1096</v>
      </c>
      <c r="O615" s="25" t="s">
        <v>55</v>
      </c>
      <c r="P615" s="29" t="n">
        <v>43029</v>
      </c>
      <c r="Q615" s="29" t="n">
        <v>43036</v>
      </c>
      <c r="R615" s="28" t="n">
        <v>0</v>
      </c>
      <c r="S615" s="28" t="n">
        <f aca="false">IF(O615="Won",R615,IF(O615="Lost",0,N615))</f>
        <v>0</v>
      </c>
      <c r="T615" s="30" t="n">
        <f aca="false">IF(AND(P615&lt;&gt;"",Q615&lt;&gt;""),Q615-P615,"")</f>
        <v>7</v>
      </c>
      <c r="U615" s="30" t="str">
        <f aca="false">IF(AND(O615="Engaging",P615&lt;&gt;""),'Leia-me'!$B$5-P615,"")</f>
        <v/>
      </c>
      <c r="V615" s="25" t="str">
        <f aca="false">IF(O615&lt;&gt;"Engaging","",IF(U615&lt;='Leia-me'!$B$6,"Saudável",IF(U615&lt;='Leia-me'!$B$7,"Esfriando",IF(U615&lt;='Leia-me'!$B$8,"Última chance","Zumbi"))))</f>
        <v/>
      </c>
      <c r="W615" s="25" t="n">
        <f aca="false">IF(O615="Won",1,IF(O615="Lost",0,""))</f>
        <v>0</v>
      </c>
      <c r="Y615" s="25" t="str">
        <f aca="false">IF(E615="","Sim","")</f>
        <v/>
      </c>
    </row>
    <row r="616" customFormat="false" ht="15" hidden="false" customHeight="false" outlineLevel="0" collapsed="false">
      <c r="A616" s="25" t="s">
        <v>841</v>
      </c>
      <c r="B616" s="25" t="s">
        <v>67</v>
      </c>
      <c r="C616" s="25" t="s">
        <v>68</v>
      </c>
      <c r="D616" s="25" t="s">
        <v>70</v>
      </c>
      <c r="E616" s="25" t="s">
        <v>248</v>
      </c>
      <c r="F616" s="25" t="s">
        <v>211</v>
      </c>
      <c r="G616" s="26" t="n">
        <v>894.33</v>
      </c>
      <c r="H616" s="27" t="n">
        <v>1635</v>
      </c>
      <c r="I616" s="25" t="s">
        <v>249</v>
      </c>
      <c r="K616" s="25" t="n">
        <v>2007</v>
      </c>
      <c r="L616" s="25" t="s">
        <v>160</v>
      </c>
      <c r="M616" s="25" t="s">
        <v>149</v>
      </c>
      <c r="N616" s="28" t="n">
        <v>3393</v>
      </c>
      <c r="O616" s="25" t="s">
        <v>55</v>
      </c>
      <c r="P616" s="29" t="n">
        <v>43029</v>
      </c>
      <c r="Q616" s="29" t="n">
        <v>43035</v>
      </c>
      <c r="R616" s="28" t="n">
        <v>0</v>
      </c>
      <c r="S616" s="28" t="n">
        <f aca="false">IF(O616="Won",R616,IF(O616="Lost",0,N616))</f>
        <v>0</v>
      </c>
      <c r="T616" s="30" t="n">
        <f aca="false">IF(AND(P616&lt;&gt;"",Q616&lt;&gt;""),Q616-P616,"")</f>
        <v>6</v>
      </c>
      <c r="U616" s="30" t="str">
        <f aca="false">IF(AND(O616="Engaging",P616&lt;&gt;""),'Leia-me'!$B$5-P616,"")</f>
        <v/>
      </c>
      <c r="V616" s="25" t="str">
        <f aca="false">IF(O616&lt;&gt;"Engaging","",IF(U616&lt;='Leia-me'!$B$6,"Saudável",IF(U616&lt;='Leia-me'!$B$7,"Esfriando",IF(U616&lt;='Leia-me'!$B$8,"Última chance","Zumbi"))))</f>
        <v/>
      </c>
      <c r="W616" s="25" t="n">
        <f aca="false">IF(O616="Won",1,IF(O616="Lost",0,""))</f>
        <v>0</v>
      </c>
      <c r="Y616" s="25" t="str">
        <f aca="false">IF(E616="","Sim","")</f>
        <v/>
      </c>
    </row>
    <row r="617" customFormat="false" ht="15" hidden="false" customHeight="false" outlineLevel="0" collapsed="false">
      <c r="A617" s="25" t="s">
        <v>842</v>
      </c>
      <c r="B617" s="25" t="s">
        <v>67</v>
      </c>
      <c r="C617" s="25" t="s">
        <v>68</v>
      </c>
      <c r="D617" s="25" t="s">
        <v>70</v>
      </c>
      <c r="E617" s="25" t="s">
        <v>164</v>
      </c>
      <c r="F617" s="25" t="s">
        <v>165</v>
      </c>
      <c r="G617" s="26" t="n">
        <v>217.87</v>
      </c>
      <c r="H617" s="27" t="n">
        <v>551</v>
      </c>
      <c r="I617" s="25" t="s">
        <v>147</v>
      </c>
      <c r="K617" s="25" t="n">
        <v>1998</v>
      </c>
      <c r="L617" s="25" t="s">
        <v>160</v>
      </c>
      <c r="M617" s="25" t="s">
        <v>149</v>
      </c>
      <c r="N617" s="28" t="n">
        <v>3393</v>
      </c>
      <c r="O617" s="25" t="s">
        <v>54</v>
      </c>
      <c r="P617" s="29" t="n">
        <v>43030</v>
      </c>
      <c r="Q617" s="29" t="n">
        <v>43032</v>
      </c>
      <c r="R617" s="28" t="n">
        <v>3616</v>
      </c>
      <c r="S617" s="28" t="n">
        <f aca="false">IF(O617="Won",R617,IF(O617="Lost",0,N617))</f>
        <v>3616</v>
      </c>
      <c r="T617" s="30" t="n">
        <f aca="false">IF(AND(P617&lt;&gt;"",Q617&lt;&gt;""),Q617-P617,"")</f>
        <v>2</v>
      </c>
      <c r="U617" s="30" t="str">
        <f aca="false">IF(AND(O617="Engaging",P617&lt;&gt;""),'Leia-me'!$B$5-P617,"")</f>
        <v/>
      </c>
      <c r="V617" s="25" t="str">
        <f aca="false">IF(O617&lt;&gt;"Engaging","",IF(U617&lt;='Leia-me'!$B$6,"Saudável",IF(U617&lt;='Leia-me'!$B$7,"Esfriando",IF(U617&lt;='Leia-me'!$B$8,"Última chance","Zumbi"))))</f>
        <v/>
      </c>
      <c r="W617" s="25" t="n">
        <f aca="false">IF(O617="Won",1,IF(O617="Lost",0,""))</f>
        <v>1</v>
      </c>
      <c r="Y617" s="25" t="str">
        <f aca="false">IF(E617="","Sim","")</f>
        <v/>
      </c>
    </row>
    <row r="618" customFormat="false" ht="15" hidden="false" customHeight="false" outlineLevel="0" collapsed="false">
      <c r="A618" s="25" t="s">
        <v>843</v>
      </c>
      <c r="B618" s="25" t="s">
        <v>67</v>
      </c>
      <c r="C618" s="25" t="s">
        <v>68</v>
      </c>
      <c r="D618" s="25" t="s">
        <v>70</v>
      </c>
      <c r="E618" s="25" t="s">
        <v>195</v>
      </c>
      <c r="F618" s="25" t="s">
        <v>185</v>
      </c>
      <c r="G618" s="26" t="n">
        <v>8170.38</v>
      </c>
      <c r="H618" s="27" t="n">
        <v>16499</v>
      </c>
      <c r="I618" s="25" t="s">
        <v>196</v>
      </c>
      <c r="K618" s="25" t="n">
        <v>1997</v>
      </c>
      <c r="L618" s="25" t="s">
        <v>178</v>
      </c>
      <c r="M618" s="25" t="s">
        <v>171</v>
      </c>
      <c r="N618" s="28" t="n">
        <v>5482</v>
      </c>
      <c r="O618" s="25" t="s">
        <v>55</v>
      </c>
      <c r="P618" s="29" t="n">
        <v>43034</v>
      </c>
      <c r="Q618" s="29" t="n">
        <v>43063</v>
      </c>
      <c r="R618" s="28" t="n">
        <v>0</v>
      </c>
      <c r="S618" s="28" t="n">
        <f aca="false">IF(O618="Won",R618,IF(O618="Lost",0,N618))</f>
        <v>0</v>
      </c>
      <c r="T618" s="30" t="n">
        <f aca="false">IF(AND(P618&lt;&gt;"",Q618&lt;&gt;""),Q618-P618,"")</f>
        <v>29</v>
      </c>
      <c r="U618" s="30" t="str">
        <f aca="false">IF(AND(O618="Engaging",P618&lt;&gt;""),'Leia-me'!$B$5-P618,"")</f>
        <v/>
      </c>
      <c r="V618" s="25" t="str">
        <f aca="false">IF(O618&lt;&gt;"Engaging","",IF(U618&lt;='Leia-me'!$B$6,"Saudável",IF(U618&lt;='Leia-me'!$B$7,"Esfriando",IF(U618&lt;='Leia-me'!$B$8,"Última chance","Zumbi"))))</f>
        <v/>
      </c>
      <c r="W618" s="25" t="n">
        <f aca="false">IF(O618="Won",1,IF(O618="Lost",0,""))</f>
        <v>0</v>
      </c>
      <c r="Y618" s="25" t="str">
        <f aca="false">IF(E618="","Sim","")</f>
        <v/>
      </c>
    </row>
    <row r="619" customFormat="false" ht="15" hidden="false" customHeight="false" outlineLevel="0" collapsed="false">
      <c r="A619" s="25" t="s">
        <v>844</v>
      </c>
      <c r="B619" s="25" t="s">
        <v>67</v>
      </c>
      <c r="C619" s="25" t="s">
        <v>68</v>
      </c>
      <c r="D619" s="25" t="s">
        <v>70</v>
      </c>
      <c r="E619" s="25" t="s">
        <v>184</v>
      </c>
      <c r="F619" s="25" t="s">
        <v>185</v>
      </c>
      <c r="G619" s="26" t="n">
        <v>1520.66</v>
      </c>
      <c r="H619" s="27" t="n">
        <v>1806</v>
      </c>
      <c r="I619" s="25" t="s">
        <v>147</v>
      </c>
      <c r="K619" s="25" t="n">
        <v>2005</v>
      </c>
      <c r="L619" s="25" t="s">
        <v>160</v>
      </c>
      <c r="M619" s="25" t="s">
        <v>149</v>
      </c>
      <c r="N619" s="28" t="n">
        <v>3393</v>
      </c>
      <c r="O619" s="25" t="s">
        <v>55</v>
      </c>
      <c r="P619" s="29" t="n">
        <v>43035</v>
      </c>
      <c r="Q619" s="29" t="n">
        <v>43046</v>
      </c>
      <c r="R619" s="28" t="n">
        <v>0</v>
      </c>
      <c r="S619" s="28" t="n">
        <f aca="false">IF(O619="Won",R619,IF(O619="Lost",0,N619))</f>
        <v>0</v>
      </c>
      <c r="T619" s="30" t="n">
        <f aca="false">IF(AND(P619&lt;&gt;"",Q619&lt;&gt;""),Q619-P619,"")</f>
        <v>11</v>
      </c>
      <c r="U619" s="30" t="str">
        <f aca="false">IF(AND(O619="Engaging",P619&lt;&gt;""),'Leia-me'!$B$5-P619,"")</f>
        <v/>
      </c>
      <c r="V619" s="25" t="str">
        <f aca="false">IF(O619&lt;&gt;"Engaging","",IF(U619&lt;='Leia-me'!$B$6,"Saudável",IF(U619&lt;='Leia-me'!$B$7,"Esfriando",IF(U619&lt;='Leia-me'!$B$8,"Última chance","Zumbi"))))</f>
        <v/>
      </c>
      <c r="W619" s="25" t="n">
        <f aca="false">IF(O619="Won",1,IF(O619="Lost",0,""))</f>
        <v>0</v>
      </c>
      <c r="Y619" s="25" t="str">
        <f aca="false">IF(E619="","Sim","")</f>
        <v/>
      </c>
    </row>
    <row r="620" customFormat="false" ht="15" hidden="false" customHeight="false" outlineLevel="0" collapsed="false">
      <c r="A620" s="25" t="s">
        <v>845</v>
      </c>
      <c r="B620" s="25" t="s">
        <v>67</v>
      </c>
      <c r="C620" s="25" t="s">
        <v>68</v>
      </c>
      <c r="D620" s="25" t="s">
        <v>70</v>
      </c>
      <c r="E620" s="25" t="s">
        <v>240</v>
      </c>
      <c r="F620" s="25" t="s">
        <v>185</v>
      </c>
      <c r="G620" s="26" t="n">
        <v>1223.72</v>
      </c>
      <c r="H620" s="27" t="n">
        <v>2497</v>
      </c>
      <c r="I620" s="25" t="s">
        <v>241</v>
      </c>
      <c r="K620" s="25" t="n">
        <v>2000</v>
      </c>
      <c r="L620" s="25" t="s">
        <v>178</v>
      </c>
      <c r="M620" s="25" t="s">
        <v>171</v>
      </c>
      <c r="N620" s="28" t="n">
        <v>5482</v>
      </c>
      <c r="O620" s="25" t="s">
        <v>55</v>
      </c>
      <c r="P620" s="29" t="n">
        <v>43040</v>
      </c>
      <c r="Q620" s="29" t="n">
        <v>43054</v>
      </c>
      <c r="R620" s="28" t="n">
        <v>0</v>
      </c>
      <c r="S620" s="28" t="n">
        <f aca="false">IF(O620="Won",R620,IF(O620="Lost",0,N620))</f>
        <v>0</v>
      </c>
      <c r="T620" s="30" t="n">
        <f aca="false">IF(AND(P620&lt;&gt;"",Q620&lt;&gt;""),Q620-P620,"")</f>
        <v>14</v>
      </c>
      <c r="U620" s="30" t="str">
        <f aca="false">IF(AND(O620="Engaging",P620&lt;&gt;""),'Leia-me'!$B$5-P620,"")</f>
        <v/>
      </c>
      <c r="V620" s="25" t="str">
        <f aca="false">IF(O620&lt;&gt;"Engaging","",IF(U620&lt;='Leia-me'!$B$6,"Saudável",IF(U620&lt;='Leia-me'!$B$7,"Esfriando",IF(U620&lt;='Leia-me'!$B$8,"Última chance","Zumbi"))))</f>
        <v/>
      </c>
      <c r="W620" s="25" t="n">
        <f aca="false">IF(O620="Won",1,IF(O620="Lost",0,""))</f>
        <v>0</v>
      </c>
      <c r="Y620" s="25" t="str">
        <f aca="false">IF(E620="","Sim","")</f>
        <v/>
      </c>
    </row>
    <row r="621" customFormat="false" ht="15" hidden="false" customHeight="false" outlineLevel="0" collapsed="false">
      <c r="A621" s="25" t="s">
        <v>846</v>
      </c>
      <c r="B621" s="25" t="s">
        <v>67</v>
      </c>
      <c r="C621" s="25" t="s">
        <v>68</v>
      </c>
      <c r="D621" s="25" t="s">
        <v>70</v>
      </c>
      <c r="E621" s="25" t="s">
        <v>180</v>
      </c>
      <c r="F621" s="25" t="s">
        <v>146</v>
      </c>
      <c r="G621" s="26" t="n">
        <v>3178.24</v>
      </c>
      <c r="H621" s="27" t="n">
        <v>4540</v>
      </c>
      <c r="I621" s="25" t="s">
        <v>147</v>
      </c>
      <c r="K621" s="25" t="n">
        <v>2002</v>
      </c>
      <c r="L621" s="25" t="s">
        <v>178</v>
      </c>
      <c r="M621" s="25" t="s">
        <v>171</v>
      </c>
      <c r="N621" s="28" t="n">
        <v>5482</v>
      </c>
      <c r="O621" s="25" t="s">
        <v>54</v>
      </c>
      <c r="P621" s="29" t="n">
        <v>43040</v>
      </c>
      <c r="Q621" s="29" t="n">
        <v>43091</v>
      </c>
      <c r="R621" s="28" t="n">
        <v>5504</v>
      </c>
      <c r="S621" s="28" t="n">
        <f aca="false">IF(O621="Won",R621,IF(O621="Lost",0,N621))</f>
        <v>5504</v>
      </c>
      <c r="T621" s="30" t="n">
        <f aca="false">IF(AND(P621&lt;&gt;"",Q621&lt;&gt;""),Q621-P621,"")</f>
        <v>51</v>
      </c>
      <c r="U621" s="30" t="str">
        <f aca="false">IF(AND(O621="Engaging",P621&lt;&gt;""),'Leia-me'!$B$5-P621,"")</f>
        <v/>
      </c>
      <c r="V621" s="25" t="str">
        <f aca="false">IF(O621&lt;&gt;"Engaging","",IF(U621&lt;='Leia-me'!$B$6,"Saudável",IF(U621&lt;='Leia-me'!$B$7,"Esfriando",IF(U621&lt;='Leia-me'!$B$8,"Última chance","Zumbi"))))</f>
        <v/>
      </c>
      <c r="W621" s="25" t="n">
        <f aca="false">IF(O621="Won",1,IF(O621="Lost",0,""))</f>
        <v>1</v>
      </c>
      <c r="Y621" s="25" t="str">
        <f aca="false">IF(E621="","Sim","")</f>
        <v/>
      </c>
    </row>
    <row r="622" customFormat="false" ht="15" hidden="false" customHeight="false" outlineLevel="0" collapsed="false">
      <c r="A622" s="25" t="s">
        <v>847</v>
      </c>
      <c r="B622" s="25" t="s">
        <v>67</v>
      </c>
      <c r="C622" s="25" t="s">
        <v>68</v>
      </c>
      <c r="D622" s="25" t="s">
        <v>70</v>
      </c>
      <c r="E622" s="25" t="s">
        <v>176</v>
      </c>
      <c r="F622" s="25" t="s">
        <v>177</v>
      </c>
      <c r="G622" s="26" t="n">
        <v>1698.2</v>
      </c>
      <c r="H622" s="27" t="n">
        <v>3798</v>
      </c>
      <c r="I622" s="25" t="s">
        <v>147</v>
      </c>
      <c r="K622" s="25" t="n">
        <v>1987</v>
      </c>
      <c r="L622" s="25" t="s">
        <v>170</v>
      </c>
      <c r="M622" s="25" t="s">
        <v>171</v>
      </c>
      <c r="N622" s="28" t="n">
        <v>1096</v>
      </c>
      <c r="O622" s="25" t="s">
        <v>54</v>
      </c>
      <c r="P622" s="29" t="n">
        <v>43046</v>
      </c>
      <c r="Q622" s="29" t="n">
        <v>43057</v>
      </c>
      <c r="R622" s="28" t="n">
        <v>1059</v>
      </c>
      <c r="S622" s="28" t="n">
        <f aca="false">IF(O622="Won",R622,IF(O622="Lost",0,N622))</f>
        <v>1059</v>
      </c>
      <c r="T622" s="30" t="n">
        <f aca="false">IF(AND(P622&lt;&gt;"",Q622&lt;&gt;""),Q622-P622,"")</f>
        <v>11</v>
      </c>
      <c r="U622" s="30" t="str">
        <f aca="false">IF(AND(O622="Engaging",P622&lt;&gt;""),'Leia-me'!$B$5-P622,"")</f>
        <v/>
      </c>
      <c r="V622" s="25" t="str">
        <f aca="false">IF(O622&lt;&gt;"Engaging","",IF(U622&lt;='Leia-me'!$B$6,"Saudável",IF(U622&lt;='Leia-me'!$B$7,"Esfriando",IF(U622&lt;='Leia-me'!$B$8,"Última chance","Zumbi"))))</f>
        <v/>
      </c>
      <c r="W622" s="25" t="n">
        <f aca="false">IF(O622="Won",1,IF(O622="Lost",0,""))</f>
        <v>1</v>
      </c>
      <c r="Y622" s="25" t="str">
        <f aca="false">IF(E622="","Sim","")</f>
        <v/>
      </c>
    </row>
    <row r="623" customFormat="false" ht="15" hidden="false" customHeight="false" outlineLevel="0" collapsed="false">
      <c r="A623" s="25" t="s">
        <v>848</v>
      </c>
      <c r="B623" s="25" t="s">
        <v>67</v>
      </c>
      <c r="C623" s="25" t="s">
        <v>68</v>
      </c>
      <c r="D623" s="25" t="s">
        <v>70</v>
      </c>
      <c r="E623" s="25" t="s">
        <v>198</v>
      </c>
      <c r="F623" s="25" t="s">
        <v>177</v>
      </c>
      <c r="G623" s="26" t="n">
        <v>2819.5</v>
      </c>
      <c r="H623" s="27" t="n">
        <v>7227</v>
      </c>
      <c r="I623" s="25" t="s">
        <v>147</v>
      </c>
      <c r="J623" s="25" t="s">
        <v>199</v>
      </c>
      <c r="K623" s="25" t="n">
        <v>1991</v>
      </c>
      <c r="L623" s="25" t="s">
        <v>160</v>
      </c>
      <c r="M623" s="25" t="s">
        <v>149</v>
      </c>
      <c r="N623" s="28" t="n">
        <v>3393</v>
      </c>
      <c r="O623" s="25" t="s">
        <v>54</v>
      </c>
      <c r="P623" s="29" t="n">
        <v>43047</v>
      </c>
      <c r="Q623" s="29" t="n">
        <v>43065</v>
      </c>
      <c r="R623" s="28" t="n">
        <v>2968</v>
      </c>
      <c r="S623" s="28" t="n">
        <f aca="false">IF(O623="Won",R623,IF(O623="Lost",0,N623))</f>
        <v>2968</v>
      </c>
      <c r="T623" s="30" t="n">
        <f aca="false">IF(AND(P623&lt;&gt;"",Q623&lt;&gt;""),Q623-P623,"")</f>
        <v>18</v>
      </c>
      <c r="U623" s="30" t="str">
        <f aca="false">IF(AND(O623="Engaging",P623&lt;&gt;""),'Leia-me'!$B$5-P623,"")</f>
        <v/>
      </c>
      <c r="V623" s="25" t="str">
        <f aca="false">IF(O623&lt;&gt;"Engaging","",IF(U623&lt;='Leia-me'!$B$6,"Saudável",IF(U623&lt;='Leia-me'!$B$7,"Esfriando",IF(U623&lt;='Leia-me'!$B$8,"Última chance","Zumbi"))))</f>
        <v/>
      </c>
      <c r="W623" s="25" t="n">
        <f aca="false">IF(O623="Won",1,IF(O623="Lost",0,""))</f>
        <v>1</v>
      </c>
      <c r="Y623" s="25" t="str">
        <f aca="false">IF(E623="","Sim","")</f>
        <v/>
      </c>
    </row>
    <row r="624" customFormat="false" ht="15" hidden="false" customHeight="false" outlineLevel="0" collapsed="false">
      <c r="A624" s="25" t="s">
        <v>849</v>
      </c>
      <c r="B624" s="25" t="s">
        <v>67</v>
      </c>
      <c r="C624" s="25" t="s">
        <v>68</v>
      </c>
      <c r="D624" s="25" t="s">
        <v>70</v>
      </c>
      <c r="E624" s="25" t="s">
        <v>245</v>
      </c>
      <c r="F624" s="25" t="s">
        <v>185</v>
      </c>
      <c r="G624" s="26" t="n">
        <v>2938.67</v>
      </c>
      <c r="H624" s="27" t="n">
        <v>8775</v>
      </c>
      <c r="I624" s="25" t="s">
        <v>246</v>
      </c>
      <c r="K624" s="25" t="n">
        <v>1987</v>
      </c>
      <c r="L624" s="25" t="s">
        <v>160</v>
      </c>
      <c r="M624" s="25" t="s">
        <v>149</v>
      </c>
      <c r="N624" s="28" t="n">
        <v>3393</v>
      </c>
      <c r="O624" s="25" t="s">
        <v>54</v>
      </c>
      <c r="P624" s="29" t="n">
        <v>43058</v>
      </c>
      <c r="Q624" s="29" t="n">
        <v>43067</v>
      </c>
      <c r="R624" s="28" t="n">
        <v>3206</v>
      </c>
      <c r="S624" s="28" t="n">
        <f aca="false">IF(O624="Won",R624,IF(O624="Lost",0,N624))</f>
        <v>3206</v>
      </c>
      <c r="T624" s="30" t="n">
        <f aca="false">IF(AND(P624&lt;&gt;"",Q624&lt;&gt;""),Q624-P624,"")</f>
        <v>9</v>
      </c>
      <c r="U624" s="30" t="str">
        <f aca="false">IF(AND(O624="Engaging",P624&lt;&gt;""),'Leia-me'!$B$5-P624,"")</f>
        <v/>
      </c>
      <c r="V624" s="25" t="str">
        <f aca="false">IF(O624&lt;&gt;"Engaging","",IF(U624&lt;='Leia-me'!$B$6,"Saudável",IF(U624&lt;='Leia-me'!$B$7,"Esfriando",IF(U624&lt;='Leia-me'!$B$8,"Última chance","Zumbi"))))</f>
        <v/>
      </c>
      <c r="W624" s="25" t="n">
        <f aca="false">IF(O624="Won",1,IF(O624="Lost",0,""))</f>
        <v>1</v>
      </c>
      <c r="Y624" s="25" t="str">
        <f aca="false">IF(E624="","Sim","")</f>
        <v/>
      </c>
    </row>
    <row r="625" customFormat="false" ht="15" hidden="false" customHeight="false" outlineLevel="0" collapsed="false">
      <c r="A625" s="25" t="s">
        <v>850</v>
      </c>
      <c r="B625" s="25" t="s">
        <v>67</v>
      </c>
      <c r="C625" s="25" t="s">
        <v>68</v>
      </c>
      <c r="D625" s="25" t="s">
        <v>70</v>
      </c>
      <c r="E625" s="25" t="s">
        <v>167</v>
      </c>
      <c r="F625" s="25" t="s">
        <v>168</v>
      </c>
      <c r="G625" s="26" t="n">
        <v>2173.98</v>
      </c>
      <c r="H625" s="27" t="n">
        <v>2928</v>
      </c>
      <c r="I625" s="25" t="s">
        <v>147</v>
      </c>
      <c r="J625" s="25" t="s">
        <v>169</v>
      </c>
      <c r="K625" s="25" t="n">
        <v>1995</v>
      </c>
      <c r="L625" s="25" t="s">
        <v>148</v>
      </c>
      <c r="M625" s="25" t="s">
        <v>149</v>
      </c>
      <c r="N625" s="28" t="n">
        <v>55</v>
      </c>
      <c r="O625" s="25" t="s">
        <v>54</v>
      </c>
      <c r="P625" s="29" t="n">
        <v>43060</v>
      </c>
      <c r="Q625" s="29" t="n">
        <v>43077</v>
      </c>
      <c r="R625" s="28" t="n">
        <v>58</v>
      </c>
      <c r="S625" s="28" t="n">
        <f aca="false">IF(O625="Won",R625,IF(O625="Lost",0,N625))</f>
        <v>58</v>
      </c>
      <c r="T625" s="30" t="n">
        <f aca="false">IF(AND(P625&lt;&gt;"",Q625&lt;&gt;""),Q625-P625,"")</f>
        <v>17</v>
      </c>
      <c r="U625" s="30" t="str">
        <f aca="false">IF(AND(O625="Engaging",P625&lt;&gt;""),'Leia-me'!$B$5-P625,"")</f>
        <v/>
      </c>
      <c r="V625" s="25" t="str">
        <f aca="false">IF(O625&lt;&gt;"Engaging","",IF(U625&lt;='Leia-me'!$B$6,"Saudável",IF(U625&lt;='Leia-me'!$B$7,"Esfriando",IF(U625&lt;='Leia-me'!$B$8,"Última chance","Zumbi"))))</f>
        <v/>
      </c>
      <c r="W625" s="25" t="n">
        <f aca="false">IF(O625="Won",1,IF(O625="Lost",0,""))</f>
        <v>1</v>
      </c>
      <c r="Y625" s="25" t="str">
        <f aca="false">IF(E625="","Sim","")</f>
        <v/>
      </c>
    </row>
    <row r="626" customFormat="false" ht="15" hidden="false" customHeight="false" outlineLevel="0" collapsed="false">
      <c r="A626" s="25" t="s">
        <v>851</v>
      </c>
      <c r="B626" s="25" t="s">
        <v>67</v>
      </c>
      <c r="C626" s="25" t="s">
        <v>68</v>
      </c>
      <c r="D626" s="25" t="s">
        <v>70</v>
      </c>
      <c r="E626" s="25" t="s">
        <v>237</v>
      </c>
      <c r="F626" s="25" t="s">
        <v>192</v>
      </c>
      <c r="G626" s="26" t="n">
        <v>4618</v>
      </c>
      <c r="H626" s="27" t="n">
        <v>10083</v>
      </c>
      <c r="I626" s="25" t="s">
        <v>147</v>
      </c>
      <c r="K626" s="25" t="n">
        <v>1982</v>
      </c>
      <c r="L626" s="25" t="s">
        <v>186</v>
      </c>
      <c r="M626" s="25" t="s">
        <v>171</v>
      </c>
      <c r="N626" s="28" t="n">
        <v>550</v>
      </c>
      <c r="O626" s="25" t="s">
        <v>54</v>
      </c>
      <c r="P626" s="29" t="n">
        <v>43075</v>
      </c>
      <c r="Q626" s="29" t="n">
        <v>43081</v>
      </c>
      <c r="R626" s="28" t="n">
        <v>515</v>
      </c>
      <c r="S626" s="28" t="n">
        <f aca="false">IF(O626="Won",R626,IF(O626="Lost",0,N626))</f>
        <v>515</v>
      </c>
      <c r="T626" s="30" t="n">
        <f aca="false">IF(AND(P626&lt;&gt;"",Q626&lt;&gt;""),Q626-P626,"")</f>
        <v>6</v>
      </c>
      <c r="U626" s="30" t="str">
        <f aca="false">IF(AND(O626="Engaging",P626&lt;&gt;""),'Leia-me'!$B$5-P626,"")</f>
        <v/>
      </c>
      <c r="V626" s="25" t="str">
        <f aca="false">IF(O626&lt;&gt;"Engaging","",IF(U626&lt;='Leia-me'!$B$6,"Saudável",IF(U626&lt;='Leia-me'!$B$7,"Esfriando",IF(U626&lt;='Leia-me'!$B$8,"Última chance","Zumbi"))))</f>
        <v/>
      </c>
      <c r="W626" s="25" t="n">
        <f aca="false">IF(O626="Won",1,IF(O626="Lost",0,""))</f>
        <v>1</v>
      </c>
      <c r="Y626" s="25" t="str">
        <f aca="false">IF(E626="","Sim","")</f>
        <v/>
      </c>
    </row>
    <row r="627" customFormat="false" ht="15" hidden="false" customHeight="false" outlineLevel="0" collapsed="false">
      <c r="A627" s="25" t="s">
        <v>852</v>
      </c>
      <c r="B627" s="25" t="s">
        <v>67</v>
      </c>
      <c r="C627" s="25" t="s">
        <v>68</v>
      </c>
      <c r="D627" s="25" t="s">
        <v>70</v>
      </c>
      <c r="E627" s="25" t="s">
        <v>210</v>
      </c>
      <c r="F627" s="25" t="s">
        <v>211</v>
      </c>
      <c r="G627" s="26" t="n">
        <v>718.62</v>
      </c>
      <c r="H627" s="27" t="n">
        <v>2448</v>
      </c>
      <c r="I627" s="25" t="s">
        <v>147</v>
      </c>
      <c r="K627" s="25" t="n">
        <v>2001</v>
      </c>
      <c r="L627" s="25" t="s">
        <v>170</v>
      </c>
      <c r="M627" s="25" t="s">
        <v>171</v>
      </c>
      <c r="N627" s="28" t="n">
        <v>1096</v>
      </c>
      <c r="O627" s="25" t="s">
        <v>54</v>
      </c>
      <c r="P627" s="29" t="n">
        <v>43078</v>
      </c>
      <c r="Q627" s="29" t="n">
        <v>43093</v>
      </c>
      <c r="R627" s="28" t="n">
        <v>986</v>
      </c>
      <c r="S627" s="28" t="n">
        <f aca="false">IF(O627="Won",R627,IF(O627="Lost",0,N627))</f>
        <v>986</v>
      </c>
      <c r="T627" s="30" t="n">
        <f aca="false">IF(AND(P627&lt;&gt;"",Q627&lt;&gt;""),Q627-P627,"")</f>
        <v>15</v>
      </c>
      <c r="U627" s="30" t="str">
        <f aca="false">IF(AND(O627="Engaging",P627&lt;&gt;""),'Leia-me'!$B$5-P627,"")</f>
        <v/>
      </c>
      <c r="V627" s="25" t="str">
        <f aca="false">IF(O627&lt;&gt;"Engaging","",IF(U627&lt;='Leia-me'!$B$6,"Saudável",IF(U627&lt;='Leia-me'!$B$7,"Esfriando",IF(U627&lt;='Leia-me'!$B$8,"Última chance","Zumbi"))))</f>
        <v/>
      </c>
      <c r="W627" s="25" t="n">
        <f aca="false">IF(O627="Won",1,IF(O627="Lost",0,""))</f>
        <v>1</v>
      </c>
      <c r="Y627" s="25" t="str">
        <f aca="false">IF(E627="","Sim","")</f>
        <v/>
      </c>
    </row>
    <row r="628" customFormat="false" ht="15" hidden="false" customHeight="false" outlineLevel="0" collapsed="false">
      <c r="A628" s="25" t="s">
        <v>853</v>
      </c>
      <c r="B628" s="25" t="s">
        <v>67</v>
      </c>
      <c r="C628" s="25" t="s">
        <v>68</v>
      </c>
      <c r="D628" s="25" t="s">
        <v>70</v>
      </c>
      <c r="E628" s="25" t="s">
        <v>251</v>
      </c>
      <c r="F628" s="25" t="s">
        <v>211</v>
      </c>
      <c r="G628" s="26" t="n">
        <v>332.43</v>
      </c>
      <c r="H628" s="27" t="n">
        <v>799</v>
      </c>
      <c r="I628" s="25" t="s">
        <v>147</v>
      </c>
      <c r="K628" s="25" t="n">
        <v>1995</v>
      </c>
      <c r="L628" s="25" t="s">
        <v>160</v>
      </c>
      <c r="M628" s="25" t="s">
        <v>149</v>
      </c>
      <c r="N628" s="28" t="n">
        <v>3393</v>
      </c>
      <c r="O628" s="25" t="s">
        <v>54</v>
      </c>
      <c r="P628" s="29" t="n">
        <v>43078</v>
      </c>
      <c r="Q628" s="29" t="n">
        <v>43085</v>
      </c>
      <c r="R628" s="28" t="n">
        <v>3843</v>
      </c>
      <c r="S628" s="28" t="n">
        <f aca="false">IF(O628="Won",R628,IF(O628="Lost",0,N628))</f>
        <v>3843</v>
      </c>
      <c r="T628" s="30" t="n">
        <f aca="false">IF(AND(P628&lt;&gt;"",Q628&lt;&gt;""),Q628-P628,"")</f>
        <v>7</v>
      </c>
      <c r="U628" s="30" t="str">
        <f aca="false">IF(AND(O628="Engaging",P628&lt;&gt;""),'Leia-me'!$B$5-P628,"")</f>
        <v/>
      </c>
      <c r="V628" s="25" t="str">
        <f aca="false">IF(O628&lt;&gt;"Engaging","",IF(U628&lt;='Leia-me'!$B$6,"Saudável",IF(U628&lt;='Leia-me'!$B$7,"Esfriando",IF(U628&lt;='Leia-me'!$B$8,"Última chance","Zumbi"))))</f>
        <v/>
      </c>
      <c r="W628" s="25" t="n">
        <f aca="false">IF(O628="Won",1,IF(O628="Lost",0,""))</f>
        <v>1</v>
      </c>
      <c r="Y628" s="25" t="str">
        <f aca="false">IF(E628="","Sim","")</f>
        <v/>
      </c>
    </row>
    <row r="629" customFormat="false" ht="15" hidden="false" customHeight="false" outlineLevel="0" collapsed="false">
      <c r="A629" s="25" t="s">
        <v>854</v>
      </c>
      <c r="B629" s="25" t="s">
        <v>67</v>
      </c>
      <c r="C629" s="25" t="s">
        <v>68</v>
      </c>
      <c r="D629" s="25" t="s">
        <v>70</v>
      </c>
      <c r="E629" s="25" t="s">
        <v>665</v>
      </c>
      <c r="F629" s="25" t="s">
        <v>211</v>
      </c>
      <c r="G629" s="26" t="n">
        <v>4968.91</v>
      </c>
      <c r="H629" s="27" t="n">
        <v>7523</v>
      </c>
      <c r="I629" s="25" t="s">
        <v>147</v>
      </c>
      <c r="K629" s="25" t="n">
        <v>1990</v>
      </c>
      <c r="L629" s="25" t="s">
        <v>186</v>
      </c>
      <c r="M629" s="25" t="s">
        <v>171</v>
      </c>
      <c r="N629" s="28" t="n">
        <v>550</v>
      </c>
      <c r="O629" s="25" t="s">
        <v>57</v>
      </c>
      <c r="P629" s="33"/>
      <c r="Q629" s="33"/>
      <c r="R629" s="34"/>
      <c r="S629" s="28" t="n">
        <f aca="false">IF(O629="Won",R629,IF(O629="Lost",0,N629))</f>
        <v>550</v>
      </c>
      <c r="T629" s="30" t="str">
        <f aca="false">IF(AND(P629&lt;&gt;"",Q629&lt;&gt;""),Q629-P629,"")</f>
        <v/>
      </c>
      <c r="U629" s="30" t="str">
        <f aca="false">IF(AND(O629="Engaging",P629&lt;&gt;""),'Leia-me'!$B$5-P629,"")</f>
        <v/>
      </c>
      <c r="V629" s="25" t="str">
        <f aca="false">IF(O629&lt;&gt;"Engaging","",IF(U629&lt;='Leia-me'!$B$6,"Saudável",IF(U629&lt;='Leia-me'!$B$7,"Esfriando",IF(U629&lt;='Leia-me'!$B$8,"Última chance","Zumbi"))))</f>
        <v/>
      </c>
      <c r="W629" s="25" t="str">
        <f aca="false">IF(O629="Won",1,IF(O629="Lost",0,""))</f>
        <v/>
      </c>
      <c r="Y629" s="25" t="str">
        <f aca="false">IF(E629="","Sim","")</f>
        <v/>
      </c>
    </row>
    <row r="630" customFormat="false" ht="15" hidden="false" customHeight="false" outlineLevel="0" collapsed="false">
      <c r="A630" s="25" t="s">
        <v>855</v>
      </c>
      <c r="B630" s="25" t="s">
        <v>67</v>
      </c>
      <c r="C630" s="25" t="s">
        <v>68</v>
      </c>
      <c r="D630" s="25" t="s">
        <v>70</v>
      </c>
      <c r="G630" s="31"/>
      <c r="H630" s="32"/>
      <c r="L630" s="25" t="s">
        <v>186</v>
      </c>
      <c r="M630" s="25" t="s">
        <v>171</v>
      </c>
      <c r="N630" s="28" t="n">
        <v>550</v>
      </c>
      <c r="O630" s="25" t="s">
        <v>57</v>
      </c>
      <c r="P630" s="33"/>
      <c r="Q630" s="33"/>
      <c r="R630" s="34"/>
      <c r="S630" s="28" t="n">
        <f aca="false">IF(O630="Won",R630,IF(O630="Lost",0,N630))</f>
        <v>550</v>
      </c>
      <c r="T630" s="30" t="str">
        <f aca="false">IF(AND(P630&lt;&gt;"",Q630&lt;&gt;""),Q630-P630,"")</f>
        <v/>
      </c>
      <c r="U630" s="30" t="str">
        <f aca="false">IF(AND(O630="Engaging",P630&lt;&gt;""),'Leia-me'!$B$5-P630,"")</f>
        <v/>
      </c>
      <c r="V630" s="25" t="str">
        <f aca="false">IF(O630&lt;&gt;"Engaging","",IF(U630&lt;='Leia-me'!$B$6,"Saudável",IF(U630&lt;='Leia-me'!$B$7,"Esfriando",IF(U630&lt;='Leia-me'!$B$8,"Última chance","Zumbi"))))</f>
        <v/>
      </c>
      <c r="W630" s="25" t="str">
        <f aca="false">IF(O630="Won",1,IF(O630="Lost",0,""))</f>
        <v/>
      </c>
      <c r="Y630" s="25" t="str">
        <f aca="false">IF(E630="","Sim","")</f>
        <v>Sim</v>
      </c>
    </row>
    <row r="631" customFormat="false" ht="15" hidden="false" customHeight="false" outlineLevel="0" collapsed="false">
      <c r="A631" s="25" t="s">
        <v>856</v>
      </c>
      <c r="B631" s="25" t="s">
        <v>67</v>
      </c>
      <c r="C631" s="25" t="s">
        <v>68</v>
      </c>
      <c r="D631" s="25" t="s">
        <v>70</v>
      </c>
      <c r="G631" s="31"/>
      <c r="H631" s="32"/>
      <c r="L631" s="25" t="s">
        <v>170</v>
      </c>
      <c r="M631" s="25" t="s">
        <v>171</v>
      </c>
      <c r="N631" s="28" t="n">
        <v>1096</v>
      </c>
      <c r="O631" s="25" t="s">
        <v>57</v>
      </c>
      <c r="P631" s="33"/>
      <c r="Q631" s="33"/>
      <c r="R631" s="34"/>
      <c r="S631" s="28" t="n">
        <f aca="false">IF(O631="Won",R631,IF(O631="Lost",0,N631))</f>
        <v>1096</v>
      </c>
      <c r="T631" s="30" t="str">
        <f aca="false">IF(AND(P631&lt;&gt;"",Q631&lt;&gt;""),Q631-P631,"")</f>
        <v/>
      </c>
      <c r="U631" s="30" t="str">
        <f aca="false">IF(AND(O631="Engaging",P631&lt;&gt;""),'Leia-me'!$B$5-P631,"")</f>
        <v/>
      </c>
      <c r="V631" s="25" t="str">
        <f aca="false">IF(O631&lt;&gt;"Engaging","",IF(U631&lt;='Leia-me'!$B$6,"Saudável",IF(U631&lt;='Leia-me'!$B$7,"Esfriando",IF(U631&lt;='Leia-me'!$B$8,"Última chance","Zumbi"))))</f>
        <v/>
      </c>
      <c r="W631" s="25" t="str">
        <f aca="false">IF(O631="Won",1,IF(O631="Lost",0,""))</f>
        <v/>
      </c>
      <c r="Y631" s="25" t="str">
        <f aca="false">IF(E631="","Sim","")</f>
        <v>Sim</v>
      </c>
    </row>
    <row r="632" customFormat="false" ht="15" hidden="false" customHeight="false" outlineLevel="0" collapsed="false">
      <c r="A632" s="25" t="s">
        <v>857</v>
      </c>
      <c r="B632" s="25" t="s">
        <v>67</v>
      </c>
      <c r="C632" s="25" t="s">
        <v>68</v>
      </c>
      <c r="D632" s="25" t="s">
        <v>70</v>
      </c>
      <c r="G632" s="31"/>
      <c r="H632" s="32"/>
      <c r="L632" s="25" t="s">
        <v>170</v>
      </c>
      <c r="M632" s="25" t="s">
        <v>171</v>
      </c>
      <c r="N632" s="28" t="n">
        <v>1096</v>
      </c>
      <c r="O632" s="25" t="s">
        <v>57</v>
      </c>
      <c r="P632" s="33"/>
      <c r="Q632" s="33"/>
      <c r="R632" s="34"/>
      <c r="S632" s="28" t="n">
        <f aca="false">IF(O632="Won",R632,IF(O632="Lost",0,N632))</f>
        <v>1096</v>
      </c>
      <c r="T632" s="30" t="str">
        <f aca="false">IF(AND(P632&lt;&gt;"",Q632&lt;&gt;""),Q632-P632,"")</f>
        <v/>
      </c>
      <c r="U632" s="30" t="str">
        <f aca="false">IF(AND(O632="Engaging",P632&lt;&gt;""),'Leia-me'!$B$5-P632,"")</f>
        <v/>
      </c>
      <c r="V632" s="25" t="str">
        <f aca="false">IF(O632&lt;&gt;"Engaging","",IF(U632&lt;='Leia-me'!$B$6,"Saudável",IF(U632&lt;='Leia-me'!$B$7,"Esfriando",IF(U632&lt;='Leia-me'!$B$8,"Última chance","Zumbi"))))</f>
        <v/>
      </c>
      <c r="W632" s="25" t="str">
        <f aca="false">IF(O632="Won",1,IF(O632="Lost",0,""))</f>
        <v/>
      </c>
      <c r="Y632" s="25" t="str">
        <f aca="false">IF(E632="","Sim","")</f>
        <v>Sim</v>
      </c>
    </row>
    <row r="633" customFormat="false" ht="15" hidden="false" customHeight="false" outlineLevel="0" collapsed="false">
      <c r="A633" s="25" t="s">
        <v>858</v>
      </c>
      <c r="B633" s="25" t="s">
        <v>67</v>
      </c>
      <c r="C633" s="25" t="s">
        <v>68</v>
      </c>
      <c r="D633" s="25" t="s">
        <v>70</v>
      </c>
      <c r="G633" s="31"/>
      <c r="H633" s="32"/>
      <c r="L633" s="25" t="s">
        <v>170</v>
      </c>
      <c r="M633" s="25" t="s">
        <v>171</v>
      </c>
      <c r="N633" s="28" t="n">
        <v>1096</v>
      </c>
      <c r="O633" s="25" t="s">
        <v>57</v>
      </c>
      <c r="P633" s="33"/>
      <c r="Q633" s="33"/>
      <c r="R633" s="34"/>
      <c r="S633" s="28" t="n">
        <f aca="false">IF(O633="Won",R633,IF(O633="Lost",0,N633))</f>
        <v>1096</v>
      </c>
      <c r="T633" s="30" t="str">
        <f aca="false">IF(AND(P633&lt;&gt;"",Q633&lt;&gt;""),Q633-P633,"")</f>
        <v/>
      </c>
      <c r="U633" s="30" t="str">
        <f aca="false">IF(AND(O633="Engaging",P633&lt;&gt;""),'Leia-me'!$B$5-P633,"")</f>
        <v/>
      </c>
      <c r="V633" s="25" t="str">
        <f aca="false">IF(O633&lt;&gt;"Engaging","",IF(U633&lt;='Leia-me'!$B$6,"Saudável",IF(U633&lt;='Leia-me'!$B$7,"Esfriando",IF(U633&lt;='Leia-me'!$B$8,"Última chance","Zumbi"))))</f>
        <v/>
      </c>
      <c r="W633" s="25" t="str">
        <f aca="false">IF(O633="Won",1,IF(O633="Lost",0,""))</f>
        <v/>
      </c>
      <c r="Y633" s="25" t="str">
        <f aca="false">IF(E633="","Sim","")</f>
        <v>Sim</v>
      </c>
    </row>
    <row r="634" customFormat="false" ht="15" hidden="false" customHeight="false" outlineLevel="0" collapsed="false">
      <c r="A634" s="25" t="s">
        <v>859</v>
      </c>
      <c r="B634" s="25" t="s">
        <v>67</v>
      </c>
      <c r="C634" s="25" t="s">
        <v>68</v>
      </c>
      <c r="D634" s="25" t="s">
        <v>70</v>
      </c>
      <c r="E634" s="25" t="s">
        <v>860</v>
      </c>
      <c r="F634" s="25" t="s">
        <v>168</v>
      </c>
      <c r="G634" s="26" t="n">
        <v>894.37</v>
      </c>
      <c r="H634" s="27" t="n">
        <v>1593</v>
      </c>
      <c r="I634" s="25" t="s">
        <v>861</v>
      </c>
      <c r="K634" s="25" t="n">
        <v>2008</v>
      </c>
      <c r="L634" s="25" t="s">
        <v>178</v>
      </c>
      <c r="M634" s="25" t="s">
        <v>171</v>
      </c>
      <c r="N634" s="28" t="n">
        <v>5482</v>
      </c>
      <c r="O634" s="25" t="s">
        <v>57</v>
      </c>
      <c r="P634" s="33"/>
      <c r="Q634" s="33"/>
      <c r="R634" s="34"/>
      <c r="S634" s="28" t="n">
        <f aca="false">IF(O634="Won",R634,IF(O634="Lost",0,N634))</f>
        <v>5482</v>
      </c>
      <c r="T634" s="30" t="str">
        <f aca="false">IF(AND(P634&lt;&gt;"",Q634&lt;&gt;""),Q634-P634,"")</f>
        <v/>
      </c>
      <c r="U634" s="30" t="str">
        <f aca="false">IF(AND(O634="Engaging",P634&lt;&gt;""),'Leia-me'!$B$5-P634,"")</f>
        <v/>
      </c>
      <c r="V634" s="25" t="str">
        <f aca="false">IF(O634&lt;&gt;"Engaging","",IF(U634&lt;='Leia-me'!$B$6,"Saudável",IF(U634&lt;='Leia-me'!$B$7,"Esfriando",IF(U634&lt;='Leia-me'!$B$8,"Última chance","Zumbi"))))</f>
        <v/>
      </c>
      <c r="W634" s="25" t="str">
        <f aca="false">IF(O634="Won",1,IF(O634="Lost",0,""))</f>
        <v/>
      </c>
      <c r="Y634" s="25" t="str">
        <f aca="false">IF(E634="","Sim","")</f>
        <v/>
      </c>
    </row>
    <row r="635" customFormat="false" ht="15" hidden="false" customHeight="false" outlineLevel="0" collapsed="false">
      <c r="A635" s="25" t="s">
        <v>862</v>
      </c>
      <c r="B635" s="25" t="s">
        <v>67</v>
      </c>
      <c r="C635" s="25" t="s">
        <v>68</v>
      </c>
      <c r="D635" s="25" t="s">
        <v>70</v>
      </c>
      <c r="G635" s="31"/>
      <c r="H635" s="32"/>
      <c r="L635" s="25" t="s">
        <v>178</v>
      </c>
      <c r="M635" s="25" t="s">
        <v>171</v>
      </c>
      <c r="N635" s="28" t="n">
        <v>5482</v>
      </c>
      <c r="O635" s="25" t="s">
        <v>57</v>
      </c>
      <c r="P635" s="33"/>
      <c r="Q635" s="33"/>
      <c r="R635" s="34"/>
      <c r="S635" s="28" t="n">
        <f aca="false">IF(O635="Won",R635,IF(O635="Lost",0,N635))</f>
        <v>5482</v>
      </c>
      <c r="T635" s="30" t="str">
        <f aca="false">IF(AND(P635&lt;&gt;"",Q635&lt;&gt;""),Q635-P635,"")</f>
        <v/>
      </c>
      <c r="U635" s="30" t="str">
        <f aca="false">IF(AND(O635="Engaging",P635&lt;&gt;""),'Leia-me'!$B$5-P635,"")</f>
        <v/>
      </c>
      <c r="V635" s="25" t="str">
        <f aca="false">IF(O635&lt;&gt;"Engaging","",IF(U635&lt;='Leia-me'!$B$6,"Saudável",IF(U635&lt;='Leia-me'!$B$7,"Esfriando",IF(U635&lt;='Leia-me'!$B$8,"Última chance","Zumbi"))))</f>
        <v/>
      </c>
      <c r="W635" s="25" t="str">
        <f aca="false">IF(O635="Won",1,IF(O635="Lost",0,""))</f>
        <v/>
      </c>
      <c r="Y635" s="25" t="str">
        <f aca="false">IF(E635="","Sim","")</f>
        <v>Sim</v>
      </c>
    </row>
    <row r="636" customFormat="false" ht="15" hidden="false" customHeight="false" outlineLevel="0" collapsed="false">
      <c r="A636" s="25" t="s">
        <v>863</v>
      </c>
      <c r="B636" s="25" t="s">
        <v>67</v>
      </c>
      <c r="C636" s="25" t="s">
        <v>68</v>
      </c>
      <c r="D636" s="25" t="s">
        <v>70</v>
      </c>
      <c r="G636" s="31"/>
      <c r="H636" s="32"/>
      <c r="L636" s="25" t="s">
        <v>178</v>
      </c>
      <c r="M636" s="25" t="s">
        <v>171</v>
      </c>
      <c r="N636" s="28" t="n">
        <v>5482</v>
      </c>
      <c r="O636" s="25" t="s">
        <v>57</v>
      </c>
      <c r="P636" s="33"/>
      <c r="Q636" s="33"/>
      <c r="R636" s="34"/>
      <c r="S636" s="28" t="n">
        <f aca="false">IF(O636="Won",R636,IF(O636="Lost",0,N636))</f>
        <v>5482</v>
      </c>
      <c r="T636" s="30" t="str">
        <f aca="false">IF(AND(P636&lt;&gt;"",Q636&lt;&gt;""),Q636-P636,"")</f>
        <v/>
      </c>
      <c r="U636" s="30" t="str">
        <f aca="false">IF(AND(O636="Engaging",P636&lt;&gt;""),'Leia-me'!$B$5-P636,"")</f>
        <v/>
      </c>
      <c r="V636" s="25" t="str">
        <f aca="false">IF(O636&lt;&gt;"Engaging","",IF(U636&lt;='Leia-me'!$B$6,"Saudável",IF(U636&lt;='Leia-me'!$B$7,"Esfriando",IF(U636&lt;='Leia-me'!$B$8,"Última chance","Zumbi"))))</f>
        <v/>
      </c>
      <c r="W636" s="25" t="str">
        <f aca="false">IF(O636="Won",1,IF(O636="Lost",0,""))</f>
        <v/>
      </c>
      <c r="Y636" s="25" t="str">
        <f aca="false">IF(E636="","Sim","")</f>
        <v>Sim</v>
      </c>
    </row>
    <row r="637" customFormat="false" ht="15" hidden="false" customHeight="false" outlineLevel="0" collapsed="false">
      <c r="A637" s="25" t="s">
        <v>864</v>
      </c>
      <c r="B637" s="25" t="s">
        <v>67</v>
      </c>
      <c r="C637" s="25" t="s">
        <v>68</v>
      </c>
      <c r="D637" s="25" t="s">
        <v>70</v>
      </c>
      <c r="G637" s="31"/>
      <c r="H637" s="32"/>
      <c r="L637" s="25" t="s">
        <v>178</v>
      </c>
      <c r="M637" s="25" t="s">
        <v>171</v>
      </c>
      <c r="N637" s="28" t="n">
        <v>5482</v>
      </c>
      <c r="O637" s="25" t="s">
        <v>57</v>
      </c>
      <c r="P637" s="33"/>
      <c r="Q637" s="33"/>
      <c r="R637" s="34"/>
      <c r="S637" s="28" t="n">
        <f aca="false">IF(O637="Won",R637,IF(O637="Lost",0,N637))</f>
        <v>5482</v>
      </c>
      <c r="T637" s="30" t="str">
        <f aca="false">IF(AND(P637&lt;&gt;"",Q637&lt;&gt;""),Q637-P637,"")</f>
        <v/>
      </c>
      <c r="U637" s="30" t="str">
        <f aca="false">IF(AND(O637="Engaging",P637&lt;&gt;""),'Leia-me'!$B$5-P637,"")</f>
        <v/>
      </c>
      <c r="V637" s="25" t="str">
        <f aca="false">IF(O637&lt;&gt;"Engaging","",IF(U637&lt;='Leia-me'!$B$6,"Saudável",IF(U637&lt;='Leia-me'!$B$7,"Esfriando",IF(U637&lt;='Leia-me'!$B$8,"Última chance","Zumbi"))))</f>
        <v/>
      </c>
      <c r="W637" s="25" t="str">
        <f aca="false">IF(O637="Won",1,IF(O637="Lost",0,""))</f>
        <v/>
      </c>
      <c r="Y637" s="25" t="str">
        <f aca="false">IF(E637="","Sim","")</f>
        <v>Sim</v>
      </c>
    </row>
    <row r="638" customFormat="false" ht="15" hidden="false" customHeight="false" outlineLevel="0" collapsed="false">
      <c r="A638" s="25" t="s">
        <v>865</v>
      </c>
      <c r="B638" s="25" t="s">
        <v>67</v>
      </c>
      <c r="C638" s="25" t="s">
        <v>68</v>
      </c>
      <c r="D638" s="25" t="s">
        <v>70</v>
      </c>
      <c r="E638" s="25" t="s">
        <v>173</v>
      </c>
      <c r="F638" s="25" t="s">
        <v>146</v>
      </c>
      <c r="G638" s="26" t="n">
        <v>647.18</v>
      </c>
      <c r="H638" s="27" t="n">
        <v>1185</v>
      </c>
      <c r="I638" s="25" t="s">
        <v>174</v>
      </c>
      <c r="K638" s="25" t="n">
        <v>1986</v>
      </c>
      <c r="L638" s="25" t="s">
        <v>148</v>
      </c>
      <c r="M638" s="25" t="s">
        <v>149</v>
      </c>
      <c r="N638" s="28" t="n">
        <v>55</v>
      </c>
      <c r="O638" s="25" t="s">
        <v>57</v>
      </c>
      <c r="P638" s="33"/>
      <c r="Q638" s="33"/>
      <c r="R638" s="34"/>
      <c r="S638" s="28" t="n">
        <f aca="false">IF(O638="Won",R638,IF(O638="Lost",0,N638))</f>
        <v>55</v>
      </c>
      <c r="T638" s="30" t="str">
        <f aca="false">IF(AND(P638&lt;&gt;"",Q638&lt;&gt;""),Q638-P638,"")</f>
        <v/>
      </c>
      <c r="U638" s="30" t="str">
        <f aca="false">IF(AND(O638="Engaging",P638&lt;&gt;""),'Leia-me'!$B$5-P638,"")</f>
        <v/>
      </c>
      <c r="V638" s="25" t="str">
        <f aca="false">IF(O638&lt;&gt;"Engaging","",IF(U638&lt;='Leia-me'!$B$6,"Saudável",IF(U638&lt;='Leia-me'!$B$7,"Esfriando",IF(U638&lt;='Leia-me'!$B$8,"Última chance","Zumbi"))))</f>
        <v/>
      </c>
      <c r="W638" s="25" t="str">
        <f aca="false">IF(O638="Won",1,IF(O638="Lost",0,""))</f>
        <v/>
      </c>
      <c r="Y638" s="25" t="str">
        <f aca="false">IF(E638="","Sim","")</f>
        <v/>
      </c>
    </row>
    <row r="639" customFormat="false" ht="15" hidden="false" customHeight="false" outlineLevel="0" collapsed="false">
      <c r="A639" s="25" t="s">
        <v>866</v>
      </c>
      <c r="B639" s="25" t="s">
        <v>67</v>
      </c>
      <c r="C639" s="25" t="s">
        <v>68</v>
      </c>
      <c r="D639" s="25" t="s">
        <v>70</v>
      </c>
      <c r="E639" s="25" t="s">
        <v>184</v>
      </c>
      <c r="F639" s="25" t="s">
        <v>185</v>
      </c>
      <c r="G639" s="26" t="n">
        <v>1520.66</v>
      </c>
      <c r="H639" s="27" t="n">
        <v>1806</v>
      </c>
      <c r="I639" s="25" t="s">
        <v>147</v>
      </c>
      <c r="K639" s="25" t="n">
        <v>2005</v>
      </c>
      <c r="L639" s="25" t="s">
        <v>148</v>
      </c>
      <c r="M639" s="25" t="s">
        <v>149</v>
      </c>
      <c r="N639" s="28" t="n">
        <v>55</v>
      </c>
      <c r="O639" s="25" t="s">
        <v>57</v>
      </c>
      <c r="P639" s="33"/>
      <c r="Q639" s="33"/>
      <c r="R639" s="34"/>
      <c r="S639" s="28" t="n">
        <f aca="false">IF(O639="Won",R639,IF(O639="Lost",0,N639))</f>
        <v>55</v>
      </c>
      <c r="T639" s="30" t="str">
        <f aca="false">IF(AND(P639&lt;&gt;"",Q639&lt;&gt;""),Q639-P639,"")</f>
        <v/>
      </c>
      <c r="U639" s="30" t="str">
        <f aca="false">IF(AND(O639="Engaging",P639&lt;&gt;""),'Leia-me'!$B$5-P639,"")</f>
        <v/>
      </c>
      <c r="V639" s="25" t="str">
        <f aca="false">IF(O639&lt;&gt;"Engaging","",IF(U639&lt;='Leia-me'!$B$6,"Saudável",IF(U639&lt;='Leia-me'!$B$7,"Esfriando",IF(U639&lt;='Leia-me'!$B$8,"Última chance","Zumbi"))))</f>
        <v/>
      </c>
      <c r="W639" s="25" t="str">
        <f aca="false">IF(O639="Won",1,IF(O639="Lost",0,""))</f>
        <v/>
      </c>
      <c r="Y639" s="25" t="str">
        <f aca="false">IF(E639="","Sim","")</f>
        <v/>
      </c>
    </row>
    <row r="640" customFormat="false" ht="15" hidden="false" customHeight="false" outlineLevel="0" collapsed="false">
      <c r="A640" s="25" t="s">
        <v>867</v>
      </c>
      <c r="B640" s="25" t="s">
        <v>67</v>
      </c>
      <c r="C640" s="25" t="s">
        <v>68</v>
      </c>
      <c r="D640" s="25" t="s">
        <v>70</v>
      </c>
      <c r="E640" s="25" t="s">
        <v>868</v>
      </c>
      <c r="F640" s="25" t="s">
        <v>168</v>
      </c>
      <c r="G640" s="26" t="n">
        <v>2952.73</v>
      </c>
      <c r="H640" s="27" t="n">
        <v>5107</v>
      </c>
      <c r="I640" s="25" t="s">
        <v>147</v>
      </c>
      <c r="K640" s="25" t="n">
        <v>2000</v>
      </c>
      <c r="L640" s="25" t="s">
        <v>148</v>
      </c>
      <c r="M640" s="25" t="s">
        <v>149</v>
      </c>
      <c r="N640" s="28" t="n">
        <v>55</v>
      </c>
      <c r="O640" s="25" t="s">
        <v>57</v>
      </c>
      <c r="P640" s="33"/>
      <c r="Q640" s="33"/>
      <c r="R640" s="34"/>
      <c r="S640" s="28" t="n">
        <f aca="false">IF(O640="Won",R640,IF(O640="Lost",0,N640))</f>
        <v>55</v>
      </c>
      <c r="T640" s="30" t="str">
        <f aca="false">IF(AND(P640&lt;&gt;"",Q640&lt;&gt;""),Q640-P640,"")</f>
        <v/>
      </c>
      <c r="U640" s="30" t="str">
        <f aca="false">IF(AND(O640="Engaging",P640&lt;&gt;""),'Leia-me'!$B$5-P640,"")</f>
        <v/>
      </c>
      <c r="V640" s="25" t="str">
        <f aca="false">IF(O640&lt;&gt;"Engaging","",IF(U640&lt;='Leia-me'!$B$6,"Saudável",IF(U640&lt;='Leia-me'!$B$7,"Esfriando",IF(U640&lt;='Leia-me'!$B$8,"Última chance","Zumbi"))))</f>
        <v/>
      </c>
      <c r="W640" s="25" t="str">
        <f aca="false">IF(O640="Won",1,IF(O640="Lost",0,""))</f>
        <v/>
      </c>
      <c r="Y640" s="25" t="str">
        <f aca="false">IF(E640="","Sim","")</f>
        <v/>
      </c>
    </row>
    <row r="641" customFormat="false" ht="15" hidden="false" customHeight="false" outlineLevel="0" collapsed="false">
      <c r="A641" s="25" t="s">
        <v>869</v>
      </c>
      <c r="B641" s="25" t="s">
        <v>67</v>
      </c>
      <c r="C641" s="25" t="s">
        <v>68</v>
      </c>
      <c r="D641" s="25" t="s">
        <v>70</v>
      </c>
      <c r="E641" s="25" t="s">
        <v>622</v>
      </c>
      <c r="F641" s="25" t="s">
        <v>211</v>
      </c>
      <c r="G641" s="26" t="n">
        <v>167.89</v>
      </c>
      <c r="H641" s="27" t="n">
        <v>493</v>
      </c>
      <c r="I641" s="25" t="s">
        <v>623</v>
      </c>
      <c r="K641" s="25" t="n">
        <v>2000</v>
      </c>
      <c r="L641" s="25" t="s">
        <v>148</v>
      </c>
      <c r="M641" s="25" t="s">
        <v>149</v>
      </c>
      <c r="N641" s="28" t="n">
        <v>55</v>
      </c>
      <c r="O641" s="25" t="s">
        <v>57</v>
      </c>
      <c r="P641" s="33"/>
      <c r="Q641" s="33"/>
      <c r="R641" s="34"/>
      <c r="S641" s="28" t="n">
        <f aca="false">IF(O641="Won",R641,IF(O641="Lost",0,N641))</f>
        <v>55</v>
      </c>
      <c r="T641" s="30" t="str">
        <f aca="false">IF(AND(P641&lt;&gt;"",Q641&lt;&gt;""),Q641-P641,"")</f>
        <v/>
      </c>
      <c r="U641" s="30" t="str">
        <f aca="false">IF(AND(O641="Engaging",P641&lt;&gt;""),'Leia-me'!$B$5-P641,"")</f>
        <v/>
      </c>
      <c r="V641" s="25" t="str">
        <f aca="false">IF(O641&lt;&gt;"Engaging","",IF(U641&lt;='Leia-me'!$B$6,"Saudável",IF(U641&lt;='Leia-me'!$B$7,"Esfriando",IF(U641&lt;='Leia-me'!$B$8,"Última chance","Zumbi"))))</f>
        <v/>
      </c>
      <c r="W641" s="25" t="str">
        <f aca="false">IF(O641="Won",1,IF(O641="Lost",0,""))</f>
        <v/>
      </c>
      <c r="Y641" s="25" t="str">
        <f aca="false">IF(E641="","Sim","")</f>
        <v/>
      </c>
    </row>
    <row r="642" customFormat="false" ht="15" hidden="false" customHeight="false" outlineLevel="0" collapsed="false">
      <c r="A642" s="25" t="s">
        <v>870</v>
      </c>
      <c r="B642" s="25" t="s">
        <v>67</v>
      </c>
      <c r="C642" s="25" t="s">
        <v>68</v>
      </c>
      <c r="D642" s="25" t="s">
        <v>70</v>
      </c>
      <c r="G642" s="31"/>
      <c r="H642" s="32"/>
      <c r="L642" s="25" t="s">
        <v>148</v>
      </c>
      <c r="M642" s="25" t="s">
        <v>149</v>
      </c>
      <c r="N642" s="28" t="n">
        <v>55</v>
      </c>
      <c r="O642" s="25" t="s">
        <v>57</v>
      </c>
      <c r="P642" s="33"/>
      <c r="Q642" s="33"/>
      <c r="R642" s="34"/>
      <c r="S642" s="28" t="n">
        <f aca="false">IF(O642="Won",R642,IF(O642="Lost",0,N642))</f>
        <v>55</v>
      </c>
      <c r="T642" s="30" t="str">
        <f aca="false">IF(AND(P642&lt;&gt;"",Q642&lt;&gt;""),Q642-P642,"")</f>
        <v/>
      </c>
      <c r="U642" s="30" t="str">
        <f aca="false">IF(AND(O642="Engaging",P642&lt;&gt;""),'Leia-me'!$B$5-P642,"")</f>
        <v/>
      </c>
      <c r="V642" s="25" t="str">
        <f aca="false">IF(O642&lt;&gt;"Engaging","",IF(U642&lt;='Leia-me'!$B$6,"Saudável",IF(U642&lt;='Leia-me'!$B$7,"Esfriando",IF(U642&lt;='Leia-me'!$B$8,"Última chance","Zumbi"))))</f>
        <v/>
      </c>
      <c r="W642" s="25" t="str">
        <f aca="false">IF(O642="Won",1,IF(O642="Lost",0,""))</f>
        <v/>
      </c>
      <c r="Y642" s="25" t="str">
        <f aca="false">IF(E642="","Sim","")</f>
        <v>Sim</v>
      </c>
    </row>
    <row r="643" customFormat="false" ht="15" hidden="false" customHeight="false" outlineLevel="0" collapsed="false">
      <c r="A643" s="25" t="s">
        <v>871</v>
      </c>
      <c r="B643" s="25" t="s">
        <v>67</v>
      </c>
      <c r="C643" s="25" t="s">
        <v>68</v>
      </c>
      <c r="D643" s="25" t="s">
        <v>70</v>
      </c>
      <c r="G643" s="31"/>
      <c r="H643" s="32"/>
      <c r="L643" s="25" t="s">
        <v>148</v>
      </c>
      <c r="M643" s="25" t="s">
        <v>149</v>
      </c>
      <c r="N643" s="28" t="n">
        <v>55</v>
      </c>
      <c r="O643" s="25" t="s">
        <v>57</v>
      </c>
      <c r="P643" s="33"/>
      <c r="Q643" s="33"/>
      <c r="R643" s="34"/>
      <c r="S643" s="28" t="n">
        <f aca="false">IF(O643="Won",R643,IF(O643="Lost",0,N643))</f>
        <v>55</v>
      </c>
      <c r="T643" s="30" t="str">
        <f aca="false">IF(AND(P643&lt;&gt;"",Q643&lt;&gt;""),Q643-P643,"")</f>
        <v/>
      </c>
      <c r="U643" s="30" t="str">
        <f aca="false">IF(AND(O643="Engaging",P643&lt;&gt;""),'Leia-me'!$B$5-P643,"")</f>
        <v/>
      </c>
      <c r="V643" s="25" t="str">
        <f aca="false">IF(O643&lt;&gt;"Engaging","",IF(U643&lt;='Leia-me'!$B$6,"Saudável",IF(U643&lt;='Leia-me'!$B$7,"Esfriando",IF(U643&lt;='Leia-me'!$B$8,"Última chance","Zumbi"))))</f>
        <v/>
      </c>
      <c r="W643" s="25" t="str">
        <f aca="false">IF(O643="Won",1,IF(O643="Lost",0,""))</f>
        <v/>
      </c>
      <c r="Y643" s="25" t="str">
        <f aca="false">IF(E643="","Sim","")</f>
        <v>Sim</v>
      </c>
    </row>
    <row r="644" customFormat="false" ht="15" hidden="false" customHeight="false" outlineLevel="0" collapsed="false">
      <c r="A644" s="25" t="s">
        <v>872</v>
      </c>
      <c r="B644" s="25" t="s">
        <v>67</v>
      </c>
      <c r="C644" s="25" t="s">
        <v>68</v>
      </c>
      <c r="D644" s="25" t="s">
        <v>70</v>
      </c>
      <c r="E644" s="25" t="s">
        <v>433</v>
      </c>
      <c r="F644" s="25" t="s">
        <v>211</v>
      </c>
      <c r="G644" s="26" t="n">
        <v>2214.94</v>
      </c>
      <c r="H644" s="27" t="n">
        <v>5374</v>
      </c>
      <c r="I644" s="25" t="s">
        <v>147</v>
      </c>
      <c r="K644" s="25" t="n">
        <v>1996</v>
      </c>
      <c r="L644" s="25" t="s">
        <v>160</v>
      </c>
      <c r="M644" s="25" t="s">
        <v>149</v>
      </c>
      <c r="N644" s="28" t="n">
        <v>3393</v>
      </c>
      <c r="O644" s="25" t="s">
        <v>57</v>
      </c>
      <c r="P644" s="33"/>
      <c r="Q644" s="33"/>
      <c r="R644" s="34"/>
      <c r="S644" s="28" t="n">
        <f aca="false">IF(O644="Won",R644,IF(O644="Lost",0,N644))</f>
        <v>3393</v>
      </c>
      <c r="T644" s="30" t="str">
        <f aca="false">IF(AND(P644&lt;&gt;"",Q644&lt;&gt;""),Q644-P644,"")</f>
        <v/>
      </c>
      <c r="U644" s="30" t="str">
        <f aca="false">IF(AND(O644="Engaging",P644&lt;&gt;""),'Leia-me'!$B$5-P644,"")</f>
        <v/>
      </c>
      <c r="V644" s="25" t="str">
        <f aca="false">IF(O644&lt;&gt;"Engaging","",IF(U644&lt;='Leia-me'!$B$6,"Saudável",IF(U644&lt;='Leia-me'!$B$7,"Esfriando",IF(U644&lt;='Leia-me'!$B$8,"Última chance","Zumbi"))))</f>
        <v/>
      </c>
      <c r="W644" s="25" t="str">
        <f aca="false">IF(O644="Won",1,IF(O644="Lost",0,""))</f>
        <v/>
      </c>
      <c r="Y644" s="25" t="str">
        <f aca="false">IF(E644="","Sim","")</f>
        <v/>
      </c>
    </row>
    <row r="645" customFormat="false" ht="15" hidden="false" customHeight="false" outlineLevel="0" collapsed="false">
      <c r="A645" s="25" t="s">
        <v>873</v>
      </c>
      <c r="B645" s="25" t="s">
        <v>67</v>
      </c>
      <c r="C645" s="25" t="s">
        <v>68</v>
      </c>
      <c r="D645" s="25" t="s">
        <v>70</v>
      </c>
      <c r="G645" s="31"/>
      <c r="H645" s="32"/>
      <c r="L645" s="25" t="s">
        <v>160</v>
      </c>
      <c r="M645" s="25" t="s">
        <v>149</v>
      </c>
      <c r="N645" s="28" t="n">
        <v>3393</v>
      </c>
      <c r="O645" s="25" t="s">
        <v>57</v>
      </c>
      <c r="P645" s="33"/>
      <c r="Q645" s="33"/>
      <c r="R645" s="34"/>
      <c r="S645" s="28" t="n">
        <f aca="false">IF(O645="Won",R645,IF(O645="Lost",0,N645))</f>
        <v>3393</v>
      </c>
      <c r="T645" s="30" t="str">
        <f aca="false">IF(AND(P645&lt;&gt;"",Q645&lt;&gt;""),Q645-P645,"")</f>
        <v/>
      </c>
      <c r="U645" s="30" t="str">
        <f aca="false">IF(AND(O645="Engaging",P645&lt;&gt;""),'Leia-me'!$B$5-P645,"")</f>
        <v/>
      </c>
      <c r="V645" s="25" t="str">
        <f aca="false">IF(O645&lt;&gt;"Engaging","",IF(U645&lt;='Leia-me'!$B$6,"Saudável",IF(U645&lt;='Leia-me'!$B$7,"Esfriando",IF(U645&lt;='Leia-me'!$B$8,"Última chance","Zumbi"))))</f>
        <v/>
      </c>
      <c r="W645" s="25" t="str">
        <f aca="false">IF(O645="Won",1,IF(O645="Lost",0,""))</f>
        <v/>
      </c>
      <c r="Y645" s="25" t="str">
        <f aca="false">IF(E645="","Sim","")</f>
        <v>Sim</v>
      </c>
    </row>
    <row r="646" customFormat="false" ht="15" hidden="false" customHeight="false" outlineLevel="0" collapsed="false">
      <c r="A646" s="25" t="s">
        <v>874</v>
      </c>
      <c r="B646" s="25" t="s">
        <v>67</v>
      </c>
      <c r="C646" s="25" t="s">
        <v>68</v>
      </c>
      <c r="D646" s="25" t="s">
        <v>70</v>
      </c>
      <c r="G646" s="31"/>
      <c r="H646" s="32"/>
      <c r="L646" s="25" t="s">
        <v>160</v>
      </c>
      <c r="M646" s="25" t="s">
        <v>149</v>
      </c>
      <c r="N646" s="28" t="n">
        <v>3393</v>
      </c>
      <c r="O646" s="25" t="s">
        <v>57</v>
      </c>
      <c r="P646" s="33"/>
      <c r="Q646" s="33"/>
      <c r="R646" s="34"/>
      <c r="S646" s="28" t="n">
        <f aca="false">IF(O646="Won",R646,IF(O646="Lost",0,N646))</f>
        <v>3393</v>
      </c>
      <c r="T646" s="30" t="str">
        <f aca="false">IF(AND(P646&lt;&gt;"",Q646&lt;&gt;""),Q646-P646,"")</f>
        <v/>
      </c>
      <c r="U646" s="30" t="str">
        <f aca="false">IF(AND(O646="Engaging",P646&lt;&gt;""),'Leia-me'!$B$5-P646,"")</f>
        <v/>
      </c>
      <c r="V646" s="25" t="str">
        <f aca="false">IF(O646&lt;&gt;"Engaging","",IF(U646&lt;='Leia-me'!$B$6,"Saudável",IF(U646&lt;='Leia-me'!$B$7,"Esfriando",IF(U646&lt;='Leia-me'!$B$8,"Última chance","Zumbi"))))</f>
        <v/>
      </c>
      <c r="W646" s="25" t="str">
        <f aca="false">IF(O646="Won",1,IF(O646="Lost",0,""))</f>
        <v/>
      </c>
      <c r="Y646" s="25" t="str">
        <f aca="false">IF(E646="","Sim","")</f>
        <v>Sim</v>
      </c>
    </row>
    <row r="647" customFormat="false" ht="15" hidden="false" customHeight="false" outlineLevel="0" collapsed="false">
      <c r="A647" s="25" t="s">
        <v>875</v>
      </c>
      <c r="B647" s="25" t="s">
        <v>67</v>
      </c>
      <c r="C647" s="25" t="s">
        <v>68</v>
      </c>
      <c r="D647" s="25" t="s">
        <v>70</v>
      </c>
      <c r="G647" s="31"/>
      <c r="H647" s="32"/>
      <c r="L647" s="25" t="s">
        <v>160</v>
      </c>
      <c r="M647" s="25" t="s">
        <v>149</v>
      </c>
      <c r="N647" s="28" t="n">
        <v>3393</v>
      </c>
      <c r="O647" s="25" t="s">
        <v>57</v>
      </c>
      <c r="P647" s="33"/>
      <c r="Q647" s="33"/>
      <c r="R647" s="34"/>
      <c r="S647" s="28" t="n">
        <f aca="false">IF(O647="Won",R647,IF(O647="Lost",0,N647))</f>
        <v>3393</v>
      </c>
      <c r="T647" s="30" t="str">
        <f aca="false">IF(AND(P647&lt;&gt;"",Q647&lt;&gt;""),Q647-P647,"")</f>
        <v/>
      </c>
      <c r="U647" s="30" t="str">
        <f aca="false">IF(AND(O647="Engaging",P647&lt;&gt;""),'Leia-me'!$B$5-P647,"")</f>
        <v/>
      </c>
      <c r="V647" s="25" t="str">
        <f aca="false">IF(O647&lt;&gt;"Engaging","",IF(U647&lt;='Leia-me'!$B$6,"Saudável",IF(U647&lt;='Leia-me'!$B$7,"Esfriando",IF(U647&lt;='Leia-me'!$B$8,"Última chance","Zumbi"))))</f>
        <v/>
      </c>
      <c r="W647" s="25" t="str">
        <f aca="false">IF(O647="Won",1,IF(O647="Lost",0,""))</f>
        <v/>
      </c>
      <c r="Y647" s="25" t="str">
        <f aca="false">IF(E647="","Sim","")</f>
        <v>Sim</v>
      </c>
    </row>
    <row r="648" customFormat="false" ht="15" hidden="false" customHeight="false" outlineLevel="0" collapsed="false">
      <c r="A648" s="25" t="s">
        <v>876</v>
      </c>
      <c r="B648" s="25" t="s">
        <v>67</v>
      </c>
      <c r="C648" s="25" t="s">
        <v>68</v>
      </c>
      <c r="D648" s="25" t="s">
        <v>70</v>
      </c>
      <c r="G648" s="31"/>
      <c r="H648" s="32"/>
      <c r="L648" s="25" t="s">
        <v>160</v>
      </c>
      <c r="M648" s="25" t="s">
        <v>149</v>
      </c>
      <c r="N648" s="28" t="n">
        <v>3393</v>
      </c>
      <c r="O648" s="25" t="s">
        <v>57</v>
      </c>
      <c r="P648" s="33"/>
      <c r="Q648" s="33"/>
      <c r="R648" s="34"/>
      <c r="S648" s="28" t="n">
        <f aca="false">IF(O648="Won",R648,IF(O648="Lost",0,N648))</f>
        <v>3393</v>
      </c>
      <c r="T648" s="30" t="str">
        <f aca="false">IF(AND(P648&lt;&gt;"",Q648&lt;&gt;""),Q648-P648,"")</f>
        <v/>
      </c>
      <c r="U648" s="30" t="str">
        <f aca="false">IF(AND(O648="Engaging",P648&lt;&gt;""),'Leia-me'!$B$5-P648,"")</f>
        <v/>
      </c>
      <c r="V648" s="25" t="str">
        <f aca="false">IF(O648&lt;&gt;"Engaging","",IF(U648&lt;='Leia-me'!$B$6,"Saudável",IF(U648&lt;='Leia-me'!$B$7,"Esfriando",IF(U648&lt;='Leia-me'!$B$8,"Última chance","Zumbi"))))</f>
        <v/>
      </c>
      <c r="W648" s="25" t="str">
        <f aca="false">IF(O648="Won",1,IF(O648="Lost",0,""))</f>
        <v/>
      </c>
      <c r="Y648" s="25" t="str">
        <f aca="false">IF(E648="","Sim","")</f>
        <v>Sim</v>
      </c>
    </row>
    <row r="649" customFormat="false" ht="15" hidden="false" customHeight="false" outlineLevel="0" collapsed="false">
      <c r="A649" s="25" t="s">
        <v>877</v>
      </c>
      <c r="B649" s="25" t="s">
        <v>67</v>
      </c>
      <c r="C649" s="25" t="s">
        <v>68</v>
      </c>
      <c r="D649" s="25" t="s">
        <v>70</v>
      </c>
      <c r="G649" s="31"/>
      <c r="H649" s="32"/>
      <c r="L649" s="25" t="s">
        <v>160</v>
      </c>
      <c r="M649" s="25" t="s">
        <v>149</v>
      </c>
      <c r="N649" s="28" t="n">
        <v>3393</v>
      </c>
      <c r="O649" s="25" t="s">
        <v>57</v>
      </c>
      <c r="P649" s="33"/>
      <c r="Q649" s="33"/>
      <c r="R649" s="34"/>
      <c r="S649" s="28" t="n">
        <f aca="false">IF(O649="Won",R649,IF(O649="Lost",0,N649))</f>
        <v>3393</v>
      </c>
      <c r="T649" s="30" t="str">
        <f aca="false">IF(AND(P649&lt;&gt;"",Q649&lt;&gt;""),Q649-P649,"")</f>
        <v/>
      </c>
      <c r="U649" s="30" t="str">
        <f aca="false">IF(AND(O649="Engaging",P649&lt;&gt;""),'Leia-me'!$B$5-P649,"")</f>
        <v/>
      </c>
      <c r="V649" s="25" t="str">
        <f aca="false">IF(O649&lt;&gt;"Engaging","",IF(U649&lt;='Leia-me'!$B$6,"Saudável",IF(U649&lt;='Leia-me'!$B$7,"Esfriando",IF(U649&lt;='Leia-me'!$B$8,"Última chance","Zumbi"))))</f>
        <v/>
      </c>
      <c r="W649" s="25" t="str">
        <f aca="false">IF(O649="Won",1,IF(O649="Lost",0,""))</f>
        <v/>
      </c>
      <c r="Y649" s="25" t="str">
        <f aca="false">IF(E649="","Sim","")</f>
        <v>Sim</v>
      </c>
    </row>
    <row r="650" customFormat="false" ht="15" hidden="false" customHeight="false" outlineLevel="0" collapsed="false">
      <c r="A650" s="25" t="s">
        <v>878</v>
      </c>
      <c r="B650" s="25" t="s">
        <v>67</v>
      </c>
      <c r="C650" s="25" t="s">
        <v>68</v>
      </c>
      <c r="D650" s="25" t="s">
        <v>70</v>
      </c>
      <c r="G650" s="31"/>
      <c r="H650" s="32"/>
      <c r="L650" s="25" t="s">
        <v>160</v>
      </c>
      <c r="M650" s="25" t="s">
        <v>149</v>
      </c>
      <c r="N650" s="28" t="n">
        <v>3393</v>
      </c>
      <c r="O650" s="25" t="s">
        <v>57</v>
      </c>
      <c r="P650" s="33"/>
      <c r="Q650" s="33"/>
      <c r="R650" s="34"/>
      <c r="S650" s="28" t="n">
        <f aca="false">IF(O650="Won",R650,IF(O650="Lost",0,N650))</f>
        <v>3393</v>
      </c>
      <c r="T650" s="30" t="str">
        <f aca="false">IF(AND(P650&lt;&gt;"",Q650&lt;&gt;""),Q650-P650,"")</f>
        <v/>
      </c>
      <c r="U650" s="30" t="str">
        <f aca="false">IF(AND(O650="Engaging",P650&lt;&gt;""),'Leia-me'!$B$5-P650,"")</f>
        <v/>
      </c>
      <c r="V650" s="25" t="str">
        <f aca="false">IF(O650&lt;&gt;"Engaging","",IF(U650&lt;='Leia-me'!$B$6,"Saudável",IF(U650&lt;='Leia-me'!$B$7,"Esfriando",IF(U650&lt;='Leia-me'!$B$8,"Última chance","Zumbi"))))</f>
        <v/>
      </c>
      <c r="W650" s="25" t="str">
        <f aca="false">IF(O650="Won",1,IF(O650="Lost",0,""))</f>
        <v/>
      </c>
      <c r="Y650" s="25" t="str">
        <f aca="false">IF(E650="","Sim","")</f>
        <v>Sim</v>
      </c>
    </row>
    <row r="651" customFormat="false" ht="15" hidden="false" customHeight="false" outlineLevel="0" collapsed="false">
      <c r="A651" s="25" t="s">
        <v>879</v>
      </c>
      <c r="B651" s="25" t="s">
        <v>67</v>
      </c>
      <c r="C651" s="25" t="s">
        <v>68</v>
      </c>
      <c r="D651" s="25" t="s">
        <v>70</v>
      </c>
      <c r="G651" s="31"/>
      <c r="H651" s="32"/>
      <c r="L651" s="25" t="s">
        <v>160</v>
      </c>
      <c r="M651" s="25" t="s">
        <v>149</v>
      </c>
      <c r="N651" s="28" t="n">
        <v>3393</v>
      </c>
      <c r="O651" s="25" t="s">
        <v>57</v>
      </c>
      <c r="P651" s="33"/>
      <c r="Q651" s="33"/>
      <c r="R651" s="34"/>
      <c r="S651" s="28" t="n">
        <f aca="false">IF(O651="Won",R651,IF(O651="Lost",0,N651))</f>
        <v>3393</v>
      </c>
      <c r="T651" s="30" t="str">
        <f aca="false">IF(AND(P651&lt;&gt;"",Q651&lt;&gt;""),Q651-P651,"")</f>
        <v/>
      </c>
      <c r="U651" s="30" t="str">
        <f aca="false">IF(AND(O651="Engaging",P651&lt;&gt;""),'Leia-me'!$B$5-P651,"")</f>
        <v/>
      </c>
      <c r="V651" s="25" t="str">
        <f aca="false">IF(O651&lt;&gt;"Engaging","",IF(U651&lt;='Leia-me'!$B$6,"Saudável",IF(U651&lt;='Leia-me'!$B$7,"Esfriando",IF(U651&lt;='Leia-me'!$B$8,"Última chance","Zumbi"))))</f>
        <v/>
      </c>
      <c r="W651" s="25" t="str">
        <f aca="false">IF(O651="Won",1,IF(O651="Lost",0,""))</f>
        <v/>
      </c>
      <c r="Y651" s="25" t="str">
        <f aca="false">IF(E651="","Sim","")</f>
        <v>Sim</v>
      </c>
    </row>
    <row r="652" customFormat="false" ht="15" hidden="false" customHeight="false" outlineLevel="0" collapsed="false">
      <c r="A652" s="25" t="s">
        <v>880</v>
      </c>
      <c r="B652" s="25" t="s">
        <v>67</v>
      </c>
      <c r="C652" s="25" t="s">
        <v>68</v>
      </c>
      <c r="D652" s="25" t="s">
        <v>70</v>
      </c>
      <c r="G652" s="31"/>
      <c r="H652" s="32"/>
      <c r="L652" s="25" t="s">
        <v>160</v>
      </c>
      <c r="M652" s="25" t="s">
        <v>149</v>
      </c>
      <c r="N652" s="28" t="n">
        <v>3393</v>
      </c>
      <c r="O652" s="25" t="s">
        <v>57</v>
      </c>
      <c r="P652" s="33"/>
      <c r="Q652" s="33"/>
      <c r="R652" s="34"/>
      <c r="S652" s="28" t="n">
        <f aca="false">IF(O652="Won",R652,IF(O652="Lost",0,N652))</f>
        <v>3393</v>
      </c>
      <c r="T652" s="30" t="str">
        <f aca="false">IF(AND(P652&lt;&gt;"",Q652&lt;&gt;""),Q652-P652,"")</f>
        <v/>
      </c>
      <c r="U652" s="30" t="str">
        <f aca="false">IF(AND(O652="Engaging",P652&lt;&gt;""),'Leia-me'!$B$5-P652,"")</f>
        <v/>
      </c>
      <c r="V652" s="25" t="str">
        <f aca="false">IF(O652&lt;&gt;"Engaging","",IF(U652&lt;='Leia-me'!$B$6,"Saudável",IF(U652&lt;='Leia-me'!$B$7,"Esfriando",IF(U652&lt;='Leia-me'!$B$8,"Última chance","Zumbi"))))</f>
        <v/>
      </c>
      <c r="W652" s="25" t="str">
        <f aca="false">IF(O652="Won",1,IF(O652="Lost",0,""))</f>
        <v/>
      </c>
      <c r="Y652" s="25" t="str">
        <f aca="false">IF(E652="","Sim","")</f>
        <v>Sim</v>
      </c>
    </row>
    <row r="653" customFormat="false" ht="15" hidden="false" customHeight="false" outlineLevel="0" collapsed="false">
      <c r="A653" s="25" t="s">
        <v>881</v>
      </c>
      <c r="B653" s="25" t="s">
        <v>67</v>
      </c>
      <c r="C653" s="25" t="s">
        <v>68</v>
      </c>
      <c r="D653" s="25" t="s">
        <v>72</v>
      </c>
      <c r="E653" s="25" t="s">
        <v>176</v>
      </c>
      <c r="F653" s="25" t="s">
        <v>177</v>
      </c>
      <c r="G653" s="26" t="n">
        <v>1698.2</v>
      </c>
      <c r="H653" s="27" t="n">
        <v>3798</v>
      </c>
      <c r="I653" s="25" t="s">
        <v>147</v>
      </c>
      <c r="K653" s="25" t="n">
        <v>1987</v>
      </c>
      <c r="L653" s="25" t="s">
        <v>160</v>
      </c>
      <c r="M653" s="25" t="s">
        <v>149</v>
      </c>
      <c r="N653" s="28" t="n">
        <v>3393</v>
      </c>
      <c r="O653" s="25" t="s">
        <v>54</v>
      </c>
      <c r="P653" s="29" t="n">
        <v>42692</v>
      </c>
      <c r="Q653" s="29" t="n">
        <v>42798</v>
      </c>
      <c r="R653" s="28" t="n">
        <v>3180</v>
      </c>
      <c r="S653" s="28" t="n">
        <f aca="false">IF(O653="Won",R653,IF(O653="Lost",0,N653))</f>
        <v>3180</v>
      </c>
      <c r="T653" s="30" t="n">
        <f aca="false">IF(AND(P653&lt;&gt;"",Q653&lt;&gt;""),Q653-P653,"")</f>
        <v>106</v>
      </c>
      <c r="U653" s="30" t="str">
        <f aca="false">IF(AND(O653="Engaging",P653&lt;&gt;""),'Leia-me'!$B$5-P653,"")</f>
        <v/>
      </c>
      <c r="V653" s="25" t="str">
        <f aca="false">IF(O653&lt;&gt;"Engaging","",IF(U653&lt;='Leia-me'!$B$6,"Saudável",IF(U653&lt;='Leia-me'!$B$7,"Esfriando",IF(U653&lt;='Leia-me'!$B$8,"Última chance","Zumbi"))))</f>
        <v/>
      </c>
      <c r="W653" s="25" t="n">
        <f aca="false">IF(O653="Won",1,IF(O653="Lost",0,""))</f>
        <v>1</v>
      </c>
      <c r="Y653" s="25" t="str">
        <f aca="false">IF(E653="","Sim","")</f>
        <v/>
      </c>
    </row>
    <row r="654" customFormat="false" ht="15" hidden="false" customHeight="false" outlineLevel="0" collapsed="false">
      <c r="A654" s="25" t="s">
        <v>882</v>
      </c>
      <c r="B654" s="25" t="s">
        <v>67</v>
      </c>
      <c r="C654" s="25" t="s">
        <v>68</v>
      </c>
      <c r="D654" s="25" t="s">
        <v>72</v>
      </c>
      <c r="E654" s="25" t="s">
        <v>210</v>
      </c>
      <c r="F654" s="25" t="s">
        <v>211</v>
      </c>
      <c r="G654" s="26" t="n">
        <v>718.62</v>
      </c>
      <c r="H654" s="27" t="n">
        <v>2448</v>
      </c>
      <c r="I654" s="25" t="s">
        <v>147</v>
      </c>
      <c r="K654" s="25" t="n">
        <v>2001</v>
      </c>
      <c r="L654" s="25" t="s">
        <v>160</v>
      </c>
      <c r="M654" s="25" t="s">
        <v>149</v>
      </c>
      <c r="N654" s="28" t="n">
        <v>3393</v>
      </c>
      <c r="O654" s="25" t="s">
        <v>55</v>
      </c>
      <c r="P654" s="29" t="n">
        <v>42694</v>
      </c>
      <c r="Q654" s="29" t="n">
        <v>42802</v>
      </c>
      <c r="R654" s="28" t="n">
        <v>0</v>
      </c>
      <c r="S654" s="28" t="n">
        <f aca="false">IF(O654="Won",R654,IF(O654="Lost",0,N654))</f>
        <v>0</v>
      </c>
      <c r="T654" s="30" t="n">
        <f aca="false">IF(AND(P654&lt;&gt;"",Q654&lt;&gt;""),Q654-P654,"")</f>
        <v>108</v>
      </c>
      <c r="U654" s="30" t="str">
        <f aca="false">IF(AND(O654="Engaging",P654&lt;&gt;""),'Leia-me'!$B$5-P654,"")</f>
        <v/>
      </c>
      <c r="V654" s="25" t="str">
        <f aca="false">IF(O654&lt;&gt;"Engaging","",IF(U654&lt;='Leia-me'!$B$6,"Saudável",IF(U654&lt;='Leia-me'!$B$7,"Esfriando",IF(U654&lt;='Leia-me'!$B$8,"Última chance","Zumbi"))))</f>
        <v/>
      </c>
      <c r="W654" s="25" t="n">
        <f aca="false">IF(O654="Won",1,IF(O654="Lost",0,""))</f>
        <v>0</v>
      </c>
      <c r="Y654" s="25" t="str">
        <f aca="false">IF(E654="","Sim","")</f>
        <v/>
      </c>
    </row>
    <row r="655" customFormat="false" ht="15" hidden="false" customHeight="false" outlineLevel="0" collapsed="false">
      <c r="A655" s="25" t="s">
        <v>883</v>
      </c>
      <c r="B655" s="25" t="s">
        <v>67</v>
      </c>
      <c r="C655" s="25" t="s">
        <v>68</v>
      </c>
      <c r="D655" s="25" t="s">
        <v>72</v>
      </c>
      <c r="E655" s="25" t="s">
        <v>245</v>
      </c>
      <c r="F655" s="25" t="s">
        <v>185</v>
      </c>
      <c r="G655" s="26" t="n">
        <v>2938.67</v>
      </c>
      <c r="H655" s="27" t="n">
        <v>8775</v>
      </c>
      <c r="I655" s="25" t="s">
        <v>246</v>
      </c>
      <c r="K655" s="25" t="n">
        <v>1987</v>
      </c>
      <c r="L655" s="25" t="s">
        <v>186</v>
      </c>
      <c r="M655" s="25" t="s">
        <v>171</v>
      </c>
      <c r="N655" s="28" t="n">
        <v>550</v>
      </c>
      <c r="O655" s="25" t="s">
        <v>54</v>
      </c>
      <c r="P655" s="29" t="n">
        <v>42694</v>
      </c>
      <c r="Q655" s="29" t="n">
        <v>42798</v>
      </c>
      <c r="R655" s="28" t="n">
        <v>559</v>
      </c>
      <c r="S655" s="28" t="n">
        <f aca="false">IF(O655="Won",R655,IF(O655="Lost",0,N655))</f>
        <v>559</v>
      </c>
      <c r="T655" s="30" t="n">
        <f aca="false">IF(AND(P655&lt;&gt;"",Q655&lt;&gt;""),Q655-P655,"")</f>
        <v>104</v>
      </c>
      <c r="U655" s="30" t="str">
        <f aca="false">IF(AND(O655="Engaging",P655&lt;&gt;""),'Leia-me'!$B$5-P655,"")</f>
        <v/>
      </c>
      <c r="V655" s="25" t="str">
        <f aca="false">IF(O655&lt;&gt;"Engaging","",IF(U655&lt;='Leia-me'!$B$6,"Saudável",IF(U655&lt;='Leia-me'!$B$7,"Esfriando",IF(U655&lt;='Leia-me'!$B$8,"Última chance","Zumbi"))))</f>
        <v/>
      </c>
      <c r="W655" s="25" t="n">
        <f aca="false">IF(O655="Won",1,IF(O655="Lost",0,""))</f>
        <v>1</v>
      </c>
      <c r="Y655" s="25" t="str">
        <f aca="false">IF(E655="","Sim","")</f>
        <v/>
      </c>
    </row>
    <row r="656" customFormat="false" ht="15" hidden="false" customHeight="false" outlineLevel="0" collapsed="false">
      <c r="A656" s="25" t="s">
        <v>884</v>
      </c>
      <c r="B656" s="25" t="s">
        <v>67</v>
      </c>
      <c r="C656" s="25" t="s">
        <v>68</v>
      </c>
      <c r="D656" s="25" t="s">
        <v>72</v>
      </c>
      <c r="E656" s="25" t="s">
        <v>145</v>
      </c>
      <c r="F656" s="25" t="s">
        <v>146</v>
      </c>
      <c r="G656" s="26" t="n">
        <v>3922.42</v>
      </c>
      <c r="H656" s="27" t="n">
        <v>6837</v>
      </c>
      <c r="I656" s="25" t="s">
        <v>147</v>
      </c>
      <c r="K656" s="25" t="n">
        <v>1992</v>
      </c>
      <c r="L656" s="25" t="s">
        <v>160</v>
      </c>
      <c r="M656" s="25" t="s">
        <v>149</v>
      </c>
      <c r="N656" s="28" t="n">
        <v>3393</v>
      </c>
      <c r="O656" s="25" t="s">
        <v>54</v>
      </c>
      <c r="P656" s="29" t="n">
        <v>42695</v>
      </c>
      <c r="Q656" s="29" t="n">
        <v>42809</v>
      </c>
      <c r="R656" s="28" t="n">
        <v>3573</v>
      </c>
      <c r="S656" s="28" t="n">
        <f aca="false">IF(O656="Won",R656,IF(O656="Lost",0,N656))</f>
        <v>3573</v>
      </c>
      <c r="T656" s="30" t="n">
        <f aca="false">IF(AND(P656&lt;&gt;"",Q656&lt;&gt;""),Q656-P656,"")</f>
        <v>114</v>
      </c>
      <c r="U656" s="30" t="str">
        <f aca="false">IF(AND(O656="Engaging",P656&lt;&gt;""),'Leia-me'!$B$5-P656,"")</f>
        <v/>
      </c>
      <c r="V656" s="25" t="str">
        <f aca="false">IF(O656&lt;&gt;"Engaging","",IF(U656&lt;='Leia-me'!$B$6,"Saudável",IF(U656&lt;='Leia-me'!$B$7,"Esfriando",IF(U656&lt;='Leia-me'!$B$8,"Última chance","Zumbi"))))</f>
        <v/>
      </c>
      <c r="W656" s="25" t="n">
        <f aca="false">IF(O656="Won",1,IF(O656="Lost",0,""))</f>
        <v>1</v>
      </c>
      <c r="Y656" s="25" t="str">
        <f aca="false">IF(E656="","Sim","")</f>
        <v/>
      </c>
    </row>
    <row r="657" customFormat="false" ht="15" hidden="false" customHeight="false" outlineLevel="0" collapsed="false">
      <c r="A657" s="25" t="s">
        <v>885</v>
      </c>
      <c r="B657" s="25" t="s">
        <v>67</v>
      </c>
      <c r="C657" s="25" t="s">
        <v>68</v>
      </c>
      <c r="D657" s="25" t="s">
        <v>72</v>
      </c>
      <c r="E657" s="25" t="s">
        <v>145</v>
      </c>
      <c r="F657" s="25" t="s">
        <v>146</v>
      </c>
      <c r="G657" s="26" t="n">
        <v>3922.42</v>
      </c>
      <c r="H657" s="27" t="n">
        <v>6837</v>
      </c>
      <c r="I657" s="25" t="s">
        <v>147</v>
      </c>
      <c r="K657" s="25" t="n">
        <v>1992</v>
      </c>
      <c r="L657" s="25" t="s">
        <v>148</v>
      </c>
      <c r="M657" s="25" t="s">
        <v>149</v>
      </c>
      <c r="N657" s="28" t="n">
        <v>55</v>
      </c>
      <c r="O657" s="25" t="s">
        <v>55</v>
      </c>
      <c r="P657" s="29" t="n">
        <v>42703</v>
      </c>
      <c r="Q657" s="29" t="n">
        <v>42822</v>
      </c>
      <c r="R657" s="28" t="n">
        <v>0</v>
      </c>
      <c r="S657" s="28" t="n">
        <f aca="false">IF(O657="Won",R657,IF(O657="Lost",0,N657))</f>
        <v>0</v>
      </c>
      <c r="T657" s="30" t="n">
        <f aca="false">IF(AND(P657&lt;&gt;"",Q657&lt;&gt;""),Q657-P657,"")</f>
        <v>119</v>
      </c>
      <c r="U657" s="30" t="str">
        <f aca="false">IF(AND(O657="Engaging",P657&lt;&gt;""),'Leia-me'!$B$5-P657,"")</f>
        <v/>
      </c>
      <c r="V657" s="25" t="str">
        <f aca="false">IF(O657&lt;&gt;"Engaging","",IF(U657&lt;='Leia-me'!$B$6,"Saudável",IF(U657&lt;='Leia-me'!$B$7,"Esfriando",IF(U657&lt;='Leia-me'!$B$8,"Última chance","Zumbi"))))</f>
        <v/>
      </c>
      <c r="W657" s="25" t="n">
        <f aca="false">IF(O657="Won",1,IF(O657="Lost",0,""))</f>
        <v>0</v>
      </c>
      <c r="Y657" s="25" t="str">
        <f aca="false">IF(E657="","Sim","")</f>
        <v/>
      </c>
    </row>
    <row r="658" customFormat="false" ht="15" hidden="false" customHeight="false" outlineLevel="0" collapsed="false">
      <c r="A658" s="25" t="s">
        <v>886</v>
      </c>
      <c r="B658" s="25" t="s">
        <v>67</v>
      </c>
      <c r="C658" s="25" t="s">
        <v>68</v>
      </c>
      <c r="D658" s="25" t="s">
        <v>72</v>
      </c>
      <c r="E658" s="25" t="s">
        <v>198</v>
      </c>
      <c r="F658" s="25" t="s">
        <v>177</v>
      </c>
      <c r="G658" s="26" t="n">
        <v>2819.5</v>
      </c>
      <c r="H658" s="27" t="n">
        <v>7227</v>
      </c>
      <c r="I658" s="25" t="s">
        <v>147</v>
      </c>
      <c r="J658" s="25" t="s">
        <v>199</v>
      </c>
      <c r="K658" s="25" t="n">
        <v>1991</v>
      </c>
      <c r="L658" s="25" t="s">
        <v>170</v>
      </c>
      <c r="M658" s="25" t="s">
        <v>171</v>
      </c>
      <c r="N658" s="28" t="n">
        <v>1096</v>
      </c>
      <c r="O658" s="25" t="s">
        <v>54</v>
      </c>
      <c r="P658" s="29" t="n">
        <v>42703</v>
      </c>
      <c r="Q658" s="29" t="n">
        <v>42806</v>
      </c>
      <c r="R658" s="28" t="n">
        <v>948</v>
      </c>
      <c r="S658" s="28" t="n">
        <f aca="false">IF(O658="Won",R658,IF(O658="Lost",0,N658))</f>
        <v>948</v>
      </c>
      <c r="T658" s="30" t="n">
        <f aca="false">IF(AND(P658&lt;&gt;"",Q658&lt;&gt;""),Q658-P658,"")</f>
        <v>103</v>
      </c>
      <c r="U658" s="30" t="str">
        <f aca="false">IF(AND(O658="Engaging",P658&lt;&gt;""),'Leia-me'!$B$5-P658,"")</f>
        <v/>
      </c>
      <c r="V658" s="25" t="str">
        <f aca="false">IF(O658&lt;&gt;"Engaging","",IF(U658&lt;='Leia-me'!$B$6,"Saudável",IF(U658&lt;='Leia-me'!$B$7,"Esfriando",IF(U658&lt;='Leia-me'!$B$8,"Última chance","Zumbi"))))</f>
        <v/>
      </c>
      <c r="W658" s="25" t="n">
        <f aca="false">IF(O658="Won",1,IF(O658="Lost",0,""))</f>
        <v>1</v>
      </c>
      <c r="Y658" s="25" t="str">
        <f aca="false">IF(E658="","Sim","")</f>
        <v/>
      </c>
    </row>
    <row r="659" customFormat="false" ht="15" hidden="false" customHeight="false" outlineLevel="0" collapsed="false">
      <c r="A659" s="25" t="s">
        <v>887</v>
      </c>
      <c r="B659" s="25" t="s">
        <v>67</v>
      </c>
      <c r="C659" s="25" t="s">
        <v>68</v>
      </c>
      <c r="D659" s="25" t="s">
        <v>72</v>
      </c>
      <c r="E659" s="25" t="s">
        <v>215</v>
      </c>
      <c r="F659" s="25" t="s">
        <v>177</v>
      </c>
      <c r="G659" s="26" t="n">
        <v>1102.43</v>
      </c>
      <c r="H659" s="27" t="n">
        <v>1759</v>
      </c>
      <c r="I659" s="25" t="s">
        <v>147</v>
      </c>
      <c r="K659" s="25" t="n">
        <v>2006</v>
      </c>
      <c r="L659" s="25" t="s">
        <v>160</v>
      </c>
      <c r="M659" s="25" t="s">
        <v>149</v>
      </c>
      <c r="N659" s="28" t="n">
        <v>3393</v>
      </c>
      <c r="O659" s="25" t="s">
        <v>55</v>
      </c>
      <c r="P659" s="29" t="n">
        <v>42705</v>
      </c>
      <c r="Q659" s="29" t="n">
        <v>42796</v>
      </c>
      <c r="R659" s="28" t="n">
        <v>0</v>
      </c>
      <c r="S659" s="28" t="n">
        <f aca="false">IF(O659="Won",R659,IF(O659="Lost",0,N659))</f>
        <v>0</v>
      </c>
      <c r="T659" s="30" t="n">
        <f aca="false">IF(AND(P659&lt;&gt;"",Q659&lt;&gt;""),Q659-P659,"")</f>
        <v>91</v>
      </c>
      <c r="U659" s="30" t="str">
        <f aca="false">IF(AND(O659="Engaging",P659&lt;&gt;""),'Leia-me'!$B$5-P659,"")</f>
        <v/>
      </c>
      <c r="V659" s="25" t="str">
        <f aca="false">IF(O659&lt;&gt;"Engaging","",IF(U659&lt;='Leia-me'!$B$6,"Saudável",IF(U659&lt;='Leia-me'!$B$7,"Esfriando",IF(U659&lt;='Leia-me'!$B$8,"Última chance","Zumbi"))))</f>
        <v/>
      </c>
      <c r="W659" s="25" t="n">
        <f aca="false">IF(O659="Won",1,IF(O659="Lost",0,""))</f>
        <v>0</v>
      </c>
      <c r="Y659" s="25" t="str">
        <f aca="false">IF(E659="","Sim","")</f>
        <v/>
      </c>
    </row>
    <row r="660" customFormat="false" ht="15" hidden="false" customHeight="false" outlineLevel="0" collapsed="false">
      <c r="A660" s="25" t="s">
        <v>888</v>
      </c>
      <c r="B660" s="25" t="s">
        <v>67</v>
      </c>
      <c r="C660" s="25" t="s">
        <v>68</v>
      </c>
      <c r="D660" s="25" t="s">
        <v>72</v>
      </c>
      <c r="E660" s="25" t="s">
        <v>191</v>
      </c>
      <c r="F660" s="25" t="s">
        <v>192</v>
      </c>
      <c r="G660" s="26" t="n">
        <v>2714.9</v>
      </c>
      <c r="H660" s="27" t="n">
        <v>2641</v>
      </c>
      <c r="I660" s="25" t="s">
        <v>147</v>
      </c>
      <c r="J660" s="25" t="s">
        <v>193</v>
      </c>
      <c r="K660" s="25" t="n">
        <v>1998</v>
      </c>
      <c r="L660" s="25" t="s">
        <v>186</v>
      </c>
      <c r="M660" s="25" t="s">
        <v>171</v>
      </c>
      <c r="N660" s="28" t="n">
        <v>550</v>
      </c>
      <c r="O660" s="25" t="s">
        <v>54</v>
      </c>
      <c r="P660" s="29" t="n">
        <v>42710</v>
      </c>
      <c r="Q660" s="29" t="n">
        <v>42806</v>
      </c>
      <c r="R660" s="28" t="n">
        <v>609</v>
      </c>
      <c r="S660" s="28" t="n">
        <f aca="false">IF(O660="Won",R660,IF(O660="Lost",0,N660))</f>
        <v>609</v>
      </c>
      <c r="T660" s="30" t="n">
        <f aca="false">IF(AND(P660&lt;&gt;"",Q660&lt;&gt;""),Q660-P660,"")</f>
        <v>96</v>
      </c>
      <c r="U660" s="30" t="str">
        <f aca="false">IF(AND(O660="Engaging",P660&lt;&gt;""),'Leia-me'!$B$5-P660,"")</f>
        <v/>
      </c>
      <c r="V660" s="25" t="str">
        <f aca="false">IF(O660&lt;&gt;"Engaging","",IF(U660&lt;='Leia-me'!$B$6,"Saudável",IF(U660&lt;='Leia-me'!$B$7,"Esfriando",IF(U660&lt;='Leia-me'!$B$8,"Última chance","Zumbi"))))</f>
        <v/>
      </c>
      <c r="W660" s="25" t="n">
        <f aca="false">IF(O660="Won",1,IF(O660="Lost",0,""))</f>
        <v>1</v>
      </c>
      <c r="Y660" s="25" t="str">
        <f aca="false">IF(E660="","Sim","")</f>
        <v/>
      </c>
    </row>
    <row r="661" customFormat="false" ht="15" hidden="false" customHeight="false" outlineLevel="0" collapsed="false">
      <c r="A661" s="25" t="s">
        <v>889</v>
      </c>
      <c r="B661" s="25" t="s">
        <v>67</v>
      </c>
      <c r="C661" s="25" t="s">
        <v>68</v>
      </c>
      <c r="D661" s="25" t="s">
        <v>72</v>
      </c>
      <c r="E661" s="25" t="s">
        <v>162</v>
      </c>
      <c r="F661" s="25" t="s">
        <v>155</v>
      </c>
      <c r="G661" s="26" t="n">
        <v>5266.09</v>
      </c>
      <c r="H661" s="27" t="n">
        <v>8595</v>
      </c>
      <c r="I661" s="25" t="s">
        <v>147</v>
      </c>
      <c r="J661" s="25" t="s">
        <v>156</v>
      </c>
      <c r="K661" s="25" t="n">
        <v>1988</v>
      </c>
      <c r="L661" s="25" t="s">
        <v>186</v>
      </c>
      <c r="M661" s="25" t="s">
        <v>171</v>
      </c>
      <c r="N661" s="28" t="n">
        <v>550</v>
      </c>
      <c r="O661" s="25" t="s">
        <v>55</v>
      </c>
      <c r="P661" s="29" t="n">
        <v>42715</v>
      </c>
      <c r="Q661" s="29" t="n">
        <v>42803</v>
      </c>
      <c r="R661" s="28" t="n">
        <v>0</v>
      </c>
      <c r="S661" s="28" t="n">
        <f aca="false">IF(O661="Won",R661,IF(O661="Lost",0,N661))</f>
        <v>0</v>
      </c>
      <c r="T661" s="30" t="n">
        <f aca="false">IF(AND(P661&lt;&gt;"",Q661&lt;&gt;""),Q661-P661,"")</f>
        <v>88</v>
      </c>
      <c r="U661" s="30" t="str">
        <f aca="false">IF(AND(O661="Engaging",P661&lt;&gt;""),'Leia-me'!$B$5-P661,"")</f>
        <v/>
      </c>
      <c r="V661" s="25" t="str">
        <f aca="false">IF(O661&lt;&gt;"Engaging","",IF(U661&lt;='Leia-me'!$B$6,"Saudável",IF(U661&lt;='Leia-me'!$B$7,"Esfriando",IF(U661&lt;='Leia-me'!$B$8,"Última chance","Zumbi"))))</f>
        <v/>
      </c>
      <c r="W661" s="25" t="n">
        <f aca="false">IF(O661="Won",1,IF(O661="Lost",0,""))</f>
        <v>0</v>
      </c>
      <c r="Y661" s="25" t="str">
        <f aca="false">IF(E661="","Sim","")</f>
        <v/>
      </c>
    </row>
    <row r="662" customFormat="false" ht="15" hidden="false" customHeight="false" outlineLevel="0" collapsed="false">
      <c r="A662" s="25" t="s">
        <v>890</v>
      </c>
      <c r="B662" s="25" t="s">
        <v>67</v>
      </c>
      <c r="C662" s="25" t="s">
        <v>68</v>
      </c>
      <c r="D662" s="25" t="s">
        <v>72</v>
      </c>
      <c r="E662" s="25" t="s">
        <v>191</v>
      </c>
      <c r="F662" s="25" t="s">
        <v>192</v>
      </c>
      <c r="G662" s="26" t="n">
        <v>2714.9</v>
      </c>
      <c r="H662" s="27" t="n">
        <v>2641</v>
      </c>
      <c r="I662" s="25" t="s">
        <v>147</v>
      </c>
      <c r="J662" s="25" t="s">
        <v>193</v>
      </c>
      <c r="K662" s="25" t="n">
        <v>1998</v>
      </c>
      <c r="L662" s="25" t="s">
        <v>186</v>
      </c>
      <c r="M662" s="25" t="s">
        <v>171</v>
      </c>
      <c r="N662" s="28" t="n">
        <v>550</v>
      </c>
      <c r="O662" s="25" t="s">
        <v>54</v>
      </c>
      <c r="P662" s="29" t="n">
        <v>42718</v>
      </c>
      <c r="Q662" s="29" t="n">
        <v>42816</v>
      </c>
      <c r="R662" s="28" t="n">
        <v>547</v>
      </c>
      <c r="S662" s="28" t="n">
        <f aca="false">IF(O662="Won",R662,IF(O662="Lost",0,N662))</f>
        <v>547</v>
      </c>
      <c r="T662" s="30" t="n">
        <f aca="false">IF(AND(P662&lt;&gt;"",Q662&lt;&gt;""),Q662-P662,"")</f>
        <v>98</v>
      </c>
      <c r="U662" s="30" t="str">
        <f aca="false">IF(AND(O662="Engaging",P662&lt;&gt;""),'Leia-me'!$B$5-P662,"")</f>
        <v/>
      </c>
      <c r="V662" s="25" t="str">
        <f aca="false">IF(O662&lt;&gt;"Engaging","",IF(U662&lt;='Leia-me'!$B$6,"Saudável",IF(U662&lt;='Leia-me'!$B$7,"Esfriando",IF(U662&lt;='Leia-me'!$B$8,"Última chance","Zumbi"))))</f>
        <v/>
      </c>
      <c r="W662" s="25" t="n">
        <f aca="false">IF(O662="Won",1,IF(O662="Lost",0,""))</f>
        <v>1</v>
      </c>
      <c r="Y662" s="25" t="str">
        <f aca="false">IF(E662="","Sim","")</f>
        <v/>
      </c>
    </row>
    <row r="663" customFormat="false" ht="15" hidden="false" customHeight="false" outlineLevel="0" collapsed="false">
      <c r="A663" s="25" t="s">
        <v>891</v>
      </c>
      <c r="B663" s="25" t="s">
        <v>67</v>
      </c>
      <c r="C663" s="25" t="s">
        <v>68</v>
      </c>
      <c r="D663" s="25" t="s">
        <v>72</v>
      </c>
      <c r="E663" s="25" t="s">
        <v>207</v>
      </c>
      <c r="F663" s="25" t="s">
        <v>168</v>
      </c>
      <c r="G663" s="26" t="n">
        <v>375.43</v>
      </c>
      <c r="H663" s="27" t="n">
        <v>1190</v>
      </c>
      <c r="I663" s="25" t="s">
        <v>147</v>
      </c>
      <c r="K663" s="25" t="n">
        <v>1985</v>
      </c>
      <c r="L663" s="25" t="s">
        <v>186</v>
      </c>
      <c r="M663" s="25" t="s">
        <v>171</v>
      </c>
      <c r="N663" s="28" t="n">
        <v>550</v>
      </c>
      <c r="O663" s="25" t="s">
        <v>54</v>
      </c>
      <c r="P663" s="29" t="n">
        <v>42720</v>
      </c>
      <c r="Q663" s="29" t="n">
        <v>42818</v>
      </c>
      <c r="R663" s="28" t="n">
        <v>560</v>
      </c>
      <c r="S663" s="28" t="n">
        <f aca="false">IF(O663="Won",R663,IF(O663="Lost",0,N663))</f>
        <v>560</v>
      </c>
      <c r="T663" s="30" t="n">
        <f aca="false">IF(AND(P663&lt;&gt;"",Q663&lt;&gt;""),Q663-P663,"")</f>
        <v>98</v>
      </c>
      <c r="U663" s="30" t="str">
        <f aca="false">IF(AND(O663="Engaging",P663&lt;&gt;""),'Leia-me'!$B$5-P663,"")</f>
        <v/>
      </c>
      <c r="V663" s="25" t="str">
        <f aca="false">IF(O663&lt;&gt;"Engaging","",IF(U663&lt;='Leia-me'!$B$6,"Saudável",IF(U663&lt;='Leia-me'!$B$7,"Esfriando",IF(U663&lt;='Leia-me'!$B$8,"Última chance","Zumbi"))))</f>
        <v/>
      </c>
      <c r="W663" s="25" t="n">
        <f aca="false">IF(O663="Won",1,IF(O663="Lost",0,""))</f>
        <v>1</v>
      </c>
      <c r="Y663" s="25" t="str">
        <f aca="false">IF(E663="","Sim","")</f>
        <v/>
      </c>
    </row>
    <row r="664" customFormat="false" ht="15" hidden="false" customHeight="false" outlineLevel="0" collapsed="false">
      <c r="A664" s="25" t="s">
        <v>892</v>
      </c>
      <c r="B664" s="25" t="s">
        <v>67</v>
      </c>
      <c r="C664" s="25" t="s">
        <v>68</v>
      </c>
      <c r="D664" s="25" t="s">
        <v>72</v>
      </c>
      <c r="E664" s="25" t="s">
        <v>257</v>
      </c>
      <c r="F664" s="25" t="s">
        <v>146</v>
      </c>
      <c r="G664" s="26" t="n">
        <v>441.08</v>
      </c>
      <c r="H664" s="27" t="n">
        <v>1210</v>
      </c>
      <c r="I664" s="25" t="s">
        <v>147</v>
      </c>
      <c r="K664" s="25" t="n">
        <v>1984</v>
      </c>
      <c r="L664" s="25" t="s">
        <v>186</v>
      </c>
      <c r="M664" s="25" t="s">
        <v>171</v>
      </c>
      <c r="N664" s="28" t="n">
        <v>550</v>
      </c>
      <c r="O664" s="25" t="s">
        <v>54</v>
      </c>
      <c r="P664" s="29" t="n">
        <v>42721</v>
      </c>
      <c r="Q664" s="29" t="n">
        <v>42796</v>
      </c>
      <c r="R664" s="28" t="n">
        <v>559</v>
      </c>
      <c r="S664" s="28" t="n">
        <f aca="false">IF(O664="Won",R664,IF(O664="Lost",0,N664))</f>
        <v>559</v>
      </c>
      <c r="T664" s="30" t="n">
        <f aca="false">IF(AND(P664&lt;&gt;"",Q664&lt;&gt;""),Q664-P664,"")</f>
        <v>75</v>
      </c>
      <c r="U664" s="30" t="str">
        <f aca="false">IF(AND(O664="Engaging",P664&lt;&gt;""),'Leia-me'!$B$5-P664,"")</f>
        <v/>
      </c>
      <c r="V664" s="25" t="str">
        <f aca="false">IF(O664&lt;&gt;"Engaging","",IF(U664&lt;='Leia-me'!$B$6,"Saudável",IF(U664&lt;='Leia-me'!$B$7,"Esfriando",IF(U664&lt;='Leia-me'!$B$8,"Última chance","Zumbi"))))</f>
        <v/>
      </c>
      <c r="W664" s="25" t="n">
        <f aca="false">IF(O664="Won",1,IF(O664="Lost",0,""))</f>
        <v>1</v>
      </c>
      <c r="Y664" s="25" t="str">
        <f aca="false">IF(E664="","Sim","")</f>
        <v/>
      </c>
    </row>
    <row r="665" customFormat="false" ht="15" hidden="false" customHeight="false" outlineLevel="0" collapsed="false">
      <c r="A665" s="25" t="s">
        <v>893</v>
      </c>
      <c r="B665" s="25" t="s">
        <v>67</v>
      </c>
      <c r="C665" s="25" t="s">
        <v>68</v>
      </c>
      <c r="D665" s="25" t="s">
        <v>72</v>
      </c>
      <c r="E665" s="25" t="s">
        <v>173</v>
      </c>
      <c r="F665" s="25" t="s">
        <v>146</v>
      </c>
      <c r="G665" s="26" t="n">
        <v>647.18</v>
      </c>
      <c r="H665" s="27" t="n">
        <v>1185</v>
      </c>
      <c r="I665" s="25" t="s">
        <v>174</v>
      </c>
      <c r="K665" s="25" t="n">
        <v>1986</v>
      </c>
      <c r="L665" s="25" t="s">
        <v>148</v>
      </c>
      <c r="M665" s="25" t="s">
        <v>149</v>
      </c>
      <c r="N665" s="28" t="n">
        <v>55</v>
      </c>
      <c r="O665" s="25" t="s">
        <v>54</v>
      </c>
      <c r="P665" s="29" t="n">
        <v>42729</v>
      </c>
      <c r="Q665" s="29" t="n">
        <v>42804</v>
      </c>
      <c r="R665" s="28" t="n">
        <v>56</v>
      </c>
      <c r="S665" s="28" t="n">
        <f aca="false">IF(O665="Won",R665,IF(O665="Lost",0,N665))</f>
        <v>56</v>
      </c>
      <c r="T665" s="30" t="n">
        <f aca="false">IF(AND(P665&lt;&gt;"",Q665&lt;&gt;""),Q665-P665,"")</f>
        <v>75</v>
      </c>
      <c r="U665" s="30" t="str">
        <f aca="false">IF(AND(O665="Engaging",P665&lt;&gt;""),'Leia-me'!$B$5-P665,"")</f>
        <v/>
      </c>
      <c r="V665" s="25" t="str">
        <f aca="false">IF(O665&lt;&gt;"Engaging","",IF(U665&lt;='Leia-me'!$B$6,"Saudável",IF(U665&lt;='Leia-me'!$B$7,"Esfriando",IF(U665&lt;='Leia-me'!$B$8,"Última chance","Zumbi"))))</f>
        <v/>
      </c>
      <c r="W665" s="25" t="n">
        <f aca="false">IF(O665="Won",1,IF(O665="Lost",0,""))</f>
        <v>1</v>
      </c>
      <c r="Y665" s="25" t="str">
        <f aca="false">IF(E665="","Sim","")</f>
        <v/>
      </c>
    </row>
    <row r="666" customFormat="false" ht="15" hidden="false" customHeight="false" outlineLevel="0" collapsed="false">
      <c r="A666" s="25" t="s">
        <v>894</v>
      </c>
      <c r="B666" s="25" t="s">
        <v>67</v>
      </c>
      <c r="C666" s="25" t="s">
        <v>68</v>
      </c>
      <c r="D666" s="25" t="s">
        <v>72</v>
      </c>
      <c r="E666" s="25" t="s">
        <v>162</v>
      </c>
      <c r="F666" s="25" t="s">
        <v>155</v>
      </c>
      <c r="G666" s="26" t="n">
        <v>5266.09</v>
      </c>
      <c r="H666" s="27" t="n">
        <v>8595</v>
      </c>
      <c r="I666" s="25" t="s">
        <v>147</v>
      </c>
      <c r="J666" s="25" t="s">
        <v>156</v>
      </c>
      <c r="K666" s="25" t="n">
        <v>1988</v>
      </c>
      <c r="L666" s="25" t="s">
        <v>186</v>
      </c>
      <c r="M666" s="25" t="s">
        <v>171</v>
      </c>
      <c r="N666" s="28" t="n">
        <v>550</v>
      </c>
      <c r="O666" s="25" t="s">
        <v>55</v>
      </c>
      <c r="P666" s="29" t="n">
        <v>42741</v>
      </c>
      <c r="Q666" s="29" t="n">
        <v>42865</v>
      </c>
      <c r="R666" s="28" t="n">
        <v>0</v>
      </c>
      <c r="S666" s="28" t="n">
        <f aca="false">IF(O666="Won",R666,IF(O666="Lost",0,N666))</f>
        <v>0</v>
      </c>
      <c r="T666" s="30" t="n">
        <f aca="false">IF(AND(P666&lt;&gt;"",Q666&lt;&gt;""),Q666-P666,"")</f>
        <v>124</v>
      </c>
      <c r="U666" s="30" t="str">
        <f aca="false">IF(AND(O666="Engaging",P666&lt;&gt;""),'Leia-me'!$B$5-P666,"")</f>
        <v/>
      </c>
      <c r="V666" s="25" t="str">
        <f aca="false">IF(O666&lt;&gt;"Engaging","",IF(U666&lt;='Leia-me'!$B$6,"Saudável",IF(U666&lt;='Leia-me'!$B$7,"Esfriando",IF(U666&lt;='Leia-me'!$B$8,"Última chance","Zumbi"))))</f>
        <v/>
      </c>
      <c r="W666" s="25" t="n">
        <f aca="false">IF(O666="Won",1,IF(O666="Lost",0,""))</f>
        <v>0</v>
      </c>
      <c r="Y666" s="25" t="str">
        <f aca="false">IF(E666="","Sim","")</f>
        <v/>
      </c>
    </row>
    <row r="667" customFormat="false" ht="15" hidden="false" customHeight="false" outlineLevel="0" collapsed="false">
      <c r="A667" s="25" t="s">
        <v>895</v>
      </c>
      <c r="B667" s="25" t="s">
        <v>67</v>
      </c>
      <c r="C667" s="25" t="s">
        <v>68</v>
      </c>
      <c r="D667" s="25" t="s">
        <v>72</v>
      </c>
      <c r="E667" s="25" t="s">
        <v>257</v>
      </c>
      <c r="F667" s="25" t="s">
        <v>146</v>
      </c>
      <c r="G667" s="26" t="n">
        <v>441.08</v>
      </c>
      <c r="H667" s="27" t="n">
        <v>1210</v>
      </c>
      <c r="I667" s="25" t="s">
        <v>147</v>
      </c>
      <c r="K667" s="25" t="n">
        <v>1984</v>
      </c>
      <c r="L667" s="25" t="s">
        <v>186</v>
      </c>
      <c r="M667" s="25" t="s">
        <v>171</v>
      </c>
      <c r="N667" s="28" t="n">
        <v>550</v>
      </c>
      <c r="O667" s="25" t="s">
        <v>55</v>
      </c>
      <c r="P667" s="29" t="n">
        <v>42741</v>
      </c>
      <c r="Q667" s="29" t="n">
        <v>42814</v>
      </c>
      <c r="R667" s="28" t="n">
        <v>0</v>
      </c>
      <c r="S667" s="28" t="n">
        <f aca="false">IF(O667="Won",R667,IF(O667="Lost",0,N667))</f>
        <v>0</v>
      </c>
      <c r="T667" s="30" t="n">
        <f aca="false">IF(AND(P667&lt;&gt;"",Q667&lt;&gt;""),Q667-P667,"")</f>
        <v>73</v>
      </c>
      <c r="U667" s="30" t="str">
        <f aca="false">IF(AND(O667="Engaging",P667&lt;&gt;""),'Leia-me'!$B$5-P667,"")</f>
        <v/>
      </c>
      <c r="V667" s="25" t="str">
        <f aca="false">IF(O667&lt;&gt;"Engaging","",IF(U667&lt;='Leia-me'!$B$6,"Saudável",IF(U667&lt;='Leia-me'!$B$7,"Esfriando",IF(U667&lt;='Leia-me'!$B$8,"Última chance","Zumbi"))))</f>
        <v/>
      </c>
      <c r="W667" s="25" t="n">
        <f aca="false">IF(O667="Won",1,IF(O667="Lost",0,""))</f>
        <v>0</v>
      </c>
      <c r="Y667" s="25" t="str">
        <f aca="false">IF(E667="","Sim","")</f>
        <v/>
      </c>
    </row>
    <row r="668" customFormat="false" ht="15" hidden="false" customHeight="false" outlineLevel="0" collapsed="false">
      <c r="A668" s="25" t="s">
        <v>896</v>
      </c>
      <c r="B668" s="25" t="s">
        <v>67</v>
      </c>
      <c r="C668" s="25" t="s">
        <v>68</v>
      </c>
      <c r="D668" s="25" t="s">
        <v>72</v>
      </c>
      <c r="E668" s="25" t="s">
        <v>145</v>
      </c>
      <c r="F668" s="25" t="s">
        <v>146</v>
      </c>
      <c r="G668" s="26" t="n">
        <v>3922.42</v>
      </c>
      <c r="H668" s="27" t="n">
        <v>6837</v>
      </c>
      <c r="I668" s="25" t="s">
        <v>147</v>
      </c>
      <c r="K668" s="25" t="n">
        <v>1992</v>
      </c>
      <c r="L668" s="25" t="s">
        <v>148</v>
      </c>
      <c r="M668" s="25" t="s">
        <v>149</v>
      </c>
      <c r="N668" s="28" t="n">
        <v>55</v>
      </c>
      <c r="O668" s="25" t="s">
        <v>54</v>
      </c>
      <c r="P668" s="29" t="n">
        <v>42743</v>
      </c>
      <c r="Q668" s="29" t="n">
        <v>42821</v>
      </c>
      <c r="R668" s="28" t="n">
        <v>47</v>
      </c>
      <c r="S668" s="28" t="n">
        <f aca="false">IF(O668="Won",R668,IF(O668="Lost",0,N668))</f>
        <v>47</v>
      </c>
      <c r="T668" s="30" t="n">
        <f aca="false">IF(AND(P668&lt;&gt;"",Q668&lt;&gt;""),Q668-P668,"")</f>
        <v>78</v>
      </c>
      <c r="U668" s="30" t="str">
        <f aca="false">IF(AND(O668="Engaging",P668&lt;&gt;""),'Leia-me'!$B$5-P668,"")</f>
        <v/>
      </c>
      <c r="V668" s="25" t="str">
        <f aca="false">IF(O668&lt;&gt;"Engaging","",IF(U668&lt;='Leia-me'!$B$6,"Saudável",IF(U668&lt;='Leia-me'!$B$7,"Esfriando",IF(U668&lt;='Leia-me'!$B$8,"Última chance","Zumbi"))))</f>
        <v/>
      </c>
      <c r="W668" s="25" t="n">
        <f aca="false">IF(O668="Won",1,IF(O668="Lost",0,""))</f>
        <v>1</v>
      </c>
      <c r="Y668" s="25" t="str">
        <f aca="false">IF(E668="","Sim","")</f>
        <v/>
      </c>
    </row>
    <row r="669" customFormat="false" ht="15" hidden="false" customHeight="false" outlineLevel="0" collapsed="false">
      <c r="A669" s="25" t="s">
        <v>897</v>
      </c>
      <c r="B669" s="25" t="s">
        <v>67</v>
      </c>
      <c r="C669" s="25" t="s">
        <v>68</v>
      </c>
      <c r="D669" s="25" t="s">
        <v>72</v>
      </c>
      <c r="E669" s="25" t="s">
        <v>184</v>
      </c>
      <c r="F669" s="25" t="s">
        <v>185</v>
      </c>
      <c r="G669" s="26" t="n">
        <v>1520.66</v>
      </c>
      <c r="H669" s="27" t="n">
        <v>1806</v>
      </c>
      <c r="I669" s="25" t="s">
        <v>147</v>
      </c>
      <c r="K669" s="25" t="n">
        <v>2005</v>
      </c>
      <c r="L669" s="25" t="s">
        <v>186</v>
      </c>
      <c r="M669" s="25" t="s">
        <v>171</v>
      </c>
      <c r="N669" s="28" t="n">
        <v>550</v>
      </c>
      <c r="O669" s="25" t="s">
        <v>55</v>
      </c>
      <c r="P669" s="29" t="n">
        <v>42745</v>
      </c>
      <c r="Q669" s="29" t="n">
        <v>42857</v>
      </c>
      <c r="R669" s="28" t="n">
        <v>0</v>
      </c>
      <c r="S669" s="28" t="n">
        <f aca="false">IF(O669="Won",R669,IF(O669="Lost",0,N669))</f>
        <v>0</v>
      </c>
      <c r="T669" s="30" t="n">
        <f aca="false">IF(AND(P669&lt;&gt;"",Q669&lt;&gt;""),Q669-P669,"")</f>
        <v>112</v>
      </c>
      <c r="U669" s="30" t="str">
        <f aca="false">IF(AND(O669="Engaging",P669&lt;&gt;""),'Leia-me'!$B$5-P669,"")</f>
        <v/>
      </c>
      <c r="V669" s="25" t="str">
        <f aca="false">IF(O669&lt;&gt;"Engaging","",IF(U669&lt;='Leia-me'!$B$6,"Saudável",IF(U669&lt;='Leia-me'!$B$7,"Esfriando",IF(U669&lt;='Leia-me'!$B$8,"Última chance","Zumbi"))))</f>
        <v/>
      </c>
      <c r="W669" s="25" t="n">
        <f aca="false">IF(O669="Won",1,IF(O669="Lost",0,""))</f>
        <v>0</v>
      </c>
      <c r="Y669" s="25" t="str">
        <f aca="false">IF(E669="","Sim","")</f>
        <v/>
      </c>
    </row>
    <row r="670" customFormat="false" ht="15" hidden="false" customHeight="false" outlineLevel="0" collapsed="false">
      <c r="A670" s="25" t="s">
        <v>898</v>
      </c>
      <c r="B670" s="25" t="s">
        <v>67</v>
      </c>
      <c r="C670" s="25" t="s">
        <v>68</v>
      </c>
      <c r="D670" s="25" t="s">
        <v>72</v>
      </c>
      <c r="E670" s="25" t="s">
        <v>145</v>
      </c>
      <c r="F670" s="25" t="s">
        <v>146</v>
      </c>
      <c r="G670" s="26" t="n">
        <v>3922.42</v>
      </c>
      <c r="H670" s="27" t="n">
        <v>6837</v>
      </c>
      <c r="I670" s="25" t="s">
        <v>147</v>
      </c>
      <c r="K670" s="25" t="n">
        <v>1992</v>
      </c>
      <c r="L670" s="25" t="s">
        <v>186</v>
      </c>
      <c r="M670" s="25" t="s">
        <v>171</v>
      </c>
      <c r="N670" s="28" t="n">
        <v>550</v>
      </c>
      <c r="O670" s="25" t="s">
        <v>54</v>
      </c>
      <c r="P670" s="29" t="n">
        <v>42745</v>
      </c>
      <c r="Q670" s="29" t="n">
        <v>42824</v>
      </c>
      <c r="R670" s="28" t="n">
        <v>489</v>
      </c>
      <c r="S670" s="28" t="n">
        <f aca="false">IF(O670="Won",R670,IF(O670="Lost",0,N670))</f>
        <v>489</v>
      </c>
      <c r="T670" s="30" t="n">
        <f aca="false">IF(AND(P670&lt;&gt;"",Q670&lt;&gt;""),Q670-P670,"")</f>
        <v>79</v>
      </c>
      <c r="U670" s="30" t="str">
        <f aca="false">IF(AND(O670="Engaging",P670&lt;&gt;""),'Leia-me'!$B$5-P670,"")</f>
        <v/>
      </c>
      <c r="V670" s="25" t="str">
        <f aca="false">IF(O670&lt;&gt;"Engaging","",IF(U670&lt;='Leia-me'!$B$6,"Saudável",IF(U670&lt;='Leia-me'!$B$7,"Esfriando",IF(U670&lt;='Leia-me'!$B$8,"Última chance","Zumbi"))))</f>
        <v/>
      </c>
      <c r="W670" s="25" t="n">
        <f aca="false">IF(O670="Won",1,IF(O670="Lost",0,""))</f>
        <v>1</v>
      </c>
      <c r="Y670" s="25" t="str">
        <f aca="false">IF(E670="","Sim","")</f>
        <v/>
      </c>
    </row>
    <row r="671" customFormat="false" ht="15" hidden="false" customHeight="false" outlineLevel="0" collapsed="false">
      <c r="A671" s="25" t="s">
        <v>899</v>
      </c>
      <c r="B671" s="25" t="s">
        <v>67</v>
      </c>
      <c r="C671" s="25" t="s">
        <v>68</v>
      </c>
      <c r="D671" s="25" t="s">
        <v>72</v>
      </c>
      <c r="E671" s="25" t="s">
        <v>257</v>
      </c>
      <c r="F671" s="25" t="s">
        <v>146</v>
      </c>
      <c r="G671" s="26" t="n">
        <v>441.08</v>
      </c>
      <c r="H671" s="27" t="n">
        <v>1210</v>
      </c>
      <c r="I671" s="25" t="s">
        <v>147</v>
      </c>
      <c r="K671" s="25" t="n">
        <v>1984</v>
      </c>
      <c r="L671" s="25" t="s">
        <v>160</v>
      </c>
      <c r="M671" s="25" t="s">
        <v>149</v>
      </c>
      <c r="N671" s="28" t="n">
        <v>3393</v>
      </c>
      <c r="O671" s="25" t="s">
        <v>54</v>
      </c>
      <c r="P671" s="29" t="n">
        <v>42746</v>
      </c>
      <c r="Q671" s="29" t="n">
        <v>42806</v>
      </c>
      <c r="R671" s="28" t="n">
        <v>3669</v>
      </c>
      <c r="S671" s="28" t="n">
        <f aca="false">IF(O671="Won",R671,IF(O671="Lost",0,N671))</f>
        <v>3669</v>
      </c>
      <c r="T671" s="30" t="n">
        <f aca="false">IF(AND(P671&lt;&gt;"",Q671&lt;&gt;""),Q671-P671,"")</f>
        <v>60</v>
      </c>
      <c r="U671" s="30" t="str">
        <f aca="false">IF(AND(O671="Engaging",P671&lt;&gt;""),'Leia-me'!$B$5-P671,"")</f>
        <v/>
      </c>
      <c r="V671" s="25" t="str">
        <f aca="false">IF(O671&lt;&gt;"Engaging","",IF(U671&lt;='Leia-me'!$B$6,"Saudável",IF(U671&lt;='Leia-me'!$B$7,"Esfriando",IF(U671&lt;='Leia-me'!$B$8,"Última chance","Zumbi"))))</f>
        <v/>
      </c>
      <c r="W671" s="25" t="n">
        <f aca="false">IF(O671="Won",1,IF(O671="Lost",0,""))</f>
        <v>1</v>
      </c>
      <c r="Y671" s="25" t="str">
        <f aca="false">IF(E671="","Sim","")</f>
        <v/>
      </c>
    </row>
    <row r="672" customFormat="false" ht="15" hidden="false" customHeight="false" outlineLevel="0" collapsed="false">
      <c r="A672" s="25" t="s">
        <v>900</v>
      </c>
      <c r="B672" s="25" t="s">
        <v>67</v>
      </c>
      <c r="C672" s="25" t="s">
        <v>68</v>
      </c>
      <c r="D672" s="25" t="s">
        <v>72</v>
      </c>
      <c r="E672" s="25" t="s">
        <v>154</v>
      </c>
      <c r="F672" s="25" t="s">
        <v>155</v>
      </c>
      <c r="G672" s="26" t="n">
        <v>86.68</v>
      </c>
      <c r="H672" s="27" t="n">
        <v>187</v>
      </c>
      <c r="I672" s="25" t="s">
        <v>147</v>
      </c>
      <c r="J672" s="25" t="s">
        <v>156</v>
      </c>
      <c r="K672" s="25" t="n">
        <v>2007</v>
      </c>
      <c r="L672" s="25" t="s">
        <v>148</v>
      </c>
      <c r="M672" s="25" t="s">
        <v>149</v>
      </c>
      <c r="N672" s="28" t="n">
        <v>55</v>
      </c>
      <c r="O672" s="25" t="s">
        <v>54</v>
      </c>
      <c r="P672" s="29" t="n">
        <v>42747</v>
      </c>
      <c r="Q672" s="29" t="n">
        <v>42824</v>
      </c>
      <c r="R672" s="28" t="n">
        <v>54</v>
      </c>
      <c r="S672" s="28" t="n">
        <f aca="false">IF(O672="Won",R672,IF(O672="Lost",0,N672))</f>
        <v>54</v>
      </c>
      <c r="T672" s="30" t="n">
        <f aca="false">IF(AND(P672&lt;&gt;"",Q672&lt;&gt;""),Q672-P672,"")</f>
        <v>77</v>
      </c>
      <c r="U672" s="30" t="str">
        <f aca="false">IF(AND(O672="Engaging",P672&lt;&gt;""),'Leia-me'!$B$5-P672,"")</f>
        <v/>
      </c>
      <c r="V672" s="25" t="str">
        <f aca="false">IF(O672&lt;&gt;"Engaging","",IF(U672&lt;='Leia-me'!$B$6,"Saudável",IF(U672&lt;='Leia-me'!$B$7,"Esfriando",IF(U672&lt;='Leia-me'!$B$8,"Última chance","Zumbi"))))</f>
        <v/>
      </c>
      <c r="W672" s="25" t="n">
        <f aca="false">IF(O672="Won",1,IF(O672="Lost",0,""))</f>
        <v>1</v>
      </c>
      <c r="Y672" s="25" t="str">
        <f aca="false">IF(E672="","Sim","")</f>
        <v/>
      </c>
    </row>
    <row r="673" customFormat="false" ht="15" hidden="false" customHeight="false" outlineLevel="0" collapsed="false">
      <c r="A673" s="25" t="s">
        <v>901</v>
      </c>
      <c r="B673" s="25" t="s">
        <v>67</v>
      </c>
      <c r="C673" s="25" t="s">
        <v>68</v>
      </c>
      <c r="D673" s="25" t="s">
        <v>72</v>
      </c>
      <c r="E673" s="25" t="s">
        <v>266</v>
      </c>
      <c r="F673" s="25" t="s">
        <v>267</v>
      </c>
      <c r="G673" s="26" t="n">
        <v>2041.73</v>
      </c>
      <c r="H673" s="27" t="n">
        <v>5276</v>
      </c>
      <c r="I673" s="25" t="s">
        <v>147</v>
      </c>
      <c r="K673" s="25" t="n">
        <v>1997</v>
      </c>
      <c r="L673" s="25" t="s">
        <v>160</v>
      </c>
      <c r="M673" s="25" t="s">
        <v>149</v>
      </c>
      <c r="N673" s="28" t="n">
        <v>3393</v>
      </c>
      <c r="O673" s="25" t="s">
        <v>55</v>
      </c>
      <c r="P673" s="29" t="n">
        <v>42755</v>
      </c>
      <c r="Q673" s="29" t="n">
        <v>42805</v>
      </c>
      <c r="R673" s="28" t="n">
        <v>0</v>
      </c>
      <c r="S673" s="28" t="n">
        <f aca="false">IF(O673="Won",R673,IF(O673="Lost",0,N673))</f>
        <v>0</v>
      </c>
      <c r="T673" s="30" t="n">
        <f aca="false">IF(AND(P673&lt;&gt;"",Q673&lt;&gt;""),Q673-P673,"")</f>
        <v>50</v>
      </c>
      <c r="U673" s="30" t="str">
        <f aca="false">IF(AND(O673="Engaging",P673&lt;&gt;""),'Leia-me'!$B$5-P673,"")</f>
        <v/>
      </c>
      <c r="V673" s="25" t="str">
        <f aca="false">IF(O673&lt;&gt;"Engaging","",IF(U673&lt;='Leia-me'!$B$6,"Saudável",IF(U673&lt;='Leia-me'!$B$7,"Esfriando",IF(U673&lt;='Leia-me'!$B$8,"Última chance","Zumbi"))))</f>
        <v/>
      </c>
      <c r="W673" s="25" t="n">
        <f aca="false">IF(O673="Won",1,IF(O673="Lost",0,""))</f>
        <v>0</v>
      </c>
      <c r="Y673" s="25" t="str">
        <f aca="false">IF(E673="","Sim","")</f>
        <v/>
      </c>
    </row>
    <row r="674" customFormat="false" ht="15" hidden="false" customHeight="false" outlineLevel="0" collapsed="false">
      <c r="A674" s="25" t="s">
        <v>902</v>
      </c>
      <c r="B674" s="25" t="s">
        <v>67</v>
      </c>
      <c r="C674" s="25" t="s">
        <v>68</v>
      </c>
      <c r="D674" s="25" t="s">
        <v>72</v>
      </c>
      <c r="E674" s="25" t="s">
        <v>164</v>
      </c>
      <c r="F674" s="25" t="s">
        <v>165</v>
      </c>
      <c r="G674" s="26" t="n">
        <v>217.87</v>
      </c>
      <c r="H674" s="27" t="n">
        <v>551</v>
      </c>
      <c r="I674" s="25" t="s">
        <v>147</v>
      </c>
      <c r="K674" s="25" t="n">
        <v>1998</v>
      </c>
      <c r="L674" s="25" t="s">
        <v>148</v>
      </c>
      <c r="M674" s="25" t="s">
        <v>149</v>
      </c>
      <c r="N674" s="28" t="n">
        <v>55</v>
      </c>
      <c r="O674" s="25" t="s">
        <v>54</v>
      </c>
      <c r="P674" s="29" t="n">
        <v>42755</v>
      </c>
      <c r="Q674" s="29" t="n">
        <v>42800</v>
      </c>
      <c r="R674" s="28" t="n">
        <v>56</v>
      </c>
      <c r="S674" s="28" t="n">
        <f aca="false">IF(O674="Won",R674,IF(O674="Lost",0,N674))</f>
        <v>56</v>
      </c>
      <c r="T674" s="30" t="n">
        <f aca="false">IF(AND(P674&lt;&gt;"",Q674&lt;&gt;""),Q674-P674,"")</f>
        <v>45</v>
      </c>
      <c r="U674" s="30" t="str">
        <f aca="false">IF(AND(O674="Engaging",P674&lt;&gt;""),'Leia-me'!$B$5-P674,"")</f>
        <v/>
      </c>
      <c r="V674" s="25" t="str">
        <f aca="false">IF(O674&lt;&gt;"Engaging","",IF(U674&lt;='Leia-me'!$B$6,"Saudável",IF(U674&lt;='Leia-me'!$B$7,"Esfriando",IF(U674&lt;='Leia-me'!$B$8,"Última chance","Zumbi"))))</f>
        <v/>
      </c>
      <c r="W674" s="25" t="n">
        <f aca="false">IF(O674="Won",1,IF(O674="Lost",0,""))</f>
        <v>1</v>
      </c>
      <c r="Y674" s="25" t="str">
        <f aca="false">IF(E674="","Sim","")</f>
        <v/>
      </c>
    </row>
    <row r="675" customFormat="false" ht="15" hidden="false" customHeight="false" outlineLevel="0" collapsed="false">
      <c r="A675" s="25" t="s">
        <v>903</v>
      </c>
      <c r="B675" s="25" t="s">
        <v>67</v>
      </c>
      <c r="C675" s="25" t="s">
        <v>68</v>
      </c>
      <c r="D675" s="25" t="s">
        <v>72</v>
      </c>
      <c r="E675" s="25" t="s">
        <v>231</v>
      </c>
      <c r="F675" s="25" t="s">
        <v>168</v>
      </c>
      <c r="G675" s="26" t="n">
        <v>45.39</v>
      </c>
      <c r="H675" s="27" t="n">
        <v>100</v>
      </c>
      <c r="I675" s="25" t="s">
        <v>147</v>
      </c>
      <c r="J675" s="25" t="s">
        <v>169</v>
      </c>
      <c r="K675" s="25" t="n">
        <v>2012</v>
      </c>
      <c r="L675" s="25" t="s">
        <v>186</v>
      </c>
      <c r="M675" s="25" t="s">
        <v>171</v>
      </c>
      <c r="N675" s="28" t="n">
        <v>550</v>
      </c>
      <c r="O675" s="25" t="s">
        <v>54</v>
      </c>
      <c r="P675" s="29" t="n">
        <v>42756</v>
      </c>
      <c r="Q675" s="29" t="n">
        <v>42819</v>
      </c>
      <c r="R675" s="28" t="n">
        <v>638</v>
      </c>
      <c r="S675" s="28" t="n">
        <f aca="false">IF(O675="Won",R675,IF(O675="Lost",0,N675))</f>
        <v>638</v>
      </c>
      <c r="T675" s="30" t="n">
        <f aca="false">IF(AND(P675&lt;&gt;"",Q675&lt;&gt;""),Q675-P675,"")</f>
        <v>63</v>
      </c>
      <c r="U675" s="30" t="str">
        <f aca="false">IF(AND(O675="Engaging",P675&lt;&gt;""),'Leia-me'!$B$5-P675,"")</f>
        <v/>
      </c>
      <c r="V675" s="25" t="str">
        <f aca="false">IF(O675&lt;&gt;"Engaging","",IF(U675&lt;='Leia-me'!$B$6,"Saudável",IF(U675&lt;='Leia-me'!$B$7,"Esfriando",IF(U675&lt;='Leia-me'!$B$8,"Última chance","Zumbi"))))</f>
        <v/>
      </c>
      <c r="W675" s="25" t="n">
        <f aca="false">IF(O675="Won",1,IF(O675="Lost",0,""))</f>
        <v>1</v>
      </c>
      <c r="Y675" s="25" t="str">
        <f aca="false">IF(E675="","Sim","")</f>
        <v/>
      </c>
    </row>
    <row r="676" customFormat="false" ht="15" hidden="false" customHeight="false" outlineLevel="0" collapsed="false">
      <c r="A676" s="25" t="s">
        <v>904</v>
      </c>
      <c r="B676" s="25" t="s">
        <v>67</v>
      </c>
      <c r="C676" s="25" t="s">
        <v>68</v>
      </c>
      <c r="D676" s="25" t="s">
        <v>72</v>
      </c>
      <c r="E676" s="25" t="s">
        <v>167</v>
      </c>
      <c r="F676" s="25" t="s">
        <v>168</v>
      </c>
      <c r="G676" s="26" t="n">
        <v>2173.98</v>
      </c>
      <c r="H676" s="27" t="n">
        <v>2928</v>
      </c>
      <c r="I676" s="25" t="s">
        <v>147</v>
      </c>
      <c r="J676" s="25" t="s">
        <v>169</v>
      </c>
      <c r="K676" s="25" t="n">
        <v>1995</v>
      </c>
      <c r="L676" s="25" t="s">
        <v>148</v>
      </c>
      <c r="M676" s="25" t="s">
        <v>149</v>
      </c>
      <c r="N676" s="28" t="n">
        <v>55</v>
      </c>
      <c r="O676" s="25" t="s">
        <v>55</v>
      </c>
      <c r="P676" s="29" t="n">
        <v>42758</v>
      </c>
      <c r="Q676" s="29" t="n">
        <v>42866</v>
      </c>
      <c r="R676" s="28" t="n">
        <v>0</v>
      </c>
      <c r="S676" s="28" t="n">
        <f aca="false">IF(O676="Won",R676,IF(O676="Lost",0,N676))</f>
        <v>0</v>
      </c>
      <c r="T676" s="30" t="n">
        <f aca="false">IF(AND(P676&lt;&gt;"",Q676&lt;&gt;""),Q676-P676,"")</f>
        <v>108</v>
      </c>
      <c r="U676" s="30" t="str">
        <f aca="false">IF(AND(O676="Engaging",P676&lt;&gt;""),'Leia-me'!$B$5-P676,"")</f>
        <v/>
      </c>
      <c r="V676" s="25" t="str">
        <f aca="false">IF(O676&lt;&gt;"Engaging","",IF(U676&lt;='Leia-me'!$B$6,"Saudável",IF(U676&lt;='Leia-me'!$B$7,"Esfriando",IF(U676&lt;='Leia-me'!$B$8,"Última chance","Zumbi"))))</f>
        <v/>
      </c>
      <c r="W676" s="25" t="n">
        <f aca="false">IF(O676="Won",1,IF(O676="Lost",0,""))</f>
        <v>0</v>
      </c>
      <c r="Y676" s="25" t="str">
        <f aca="false">IF(E676="","Sim","")</f>
        <v/>
      </c>
    </row>
    <row r="677" customFormat="false" ht="15" hidden="false" customHeight="false" outlineLevel="0" collapsed="false">
      <c r="A677" s="25" t="s">
        <v>905</v>
      </c>
      <c r="B677" s="25" t="s">
        <v>67</v>
      </c>
      <c r="C677" s="25" t="s">
        <v>68</v>
      </c>
      <c r="D677" s="25" t="s">
        <v>72</v>
      </c>
      <c r="E677" s="25" t="s">
        <v>154</v>
      </c>
      <c r="F677" s="25" t="s">
        <v>155</v>
      </c>
      <c r="G677" s="26" t="n">
        <v>86.68</v>
      </c>
      <c r="H677" s="27" t="n">
        <v>187</v>
      </c>
      <c r="I677" s="25" t="s">
        <v>147</v>
      </c>
      <c r="J677" s="25" t="s">
        <v>156</v>
      </c>
      <c r="K677" s="25" t="n">
        <v>2007</v>
      </c>
      <c r="L677" s="25" t="s">
        <v>186</v>
      </c>
      <c r="M677" s="25" t="s">
        <v>171</v>
      </c>
      <c r="N677" s="28" t="n">
        <v>550</v>
      </c>
      <c r="O677" s="25" t="s">
        <v>54</v>
      </c>
      <c r="P677" s="29" t="n">
        <v>42767</v>
      </c>
      <c r="Q677" s="29" t="n">
        <v>42857</v>
      </c>
      <c r="R677" s="28" t="n">
        <v>574</v>
      </c>
      <c r="S677" s="28" t="n">
        <f aca="false">IF(O677="Won",R677,IF(O677="Lost",0,N677))</f>
        <v>574</v>
      </c>
      <c r="T677" s="30" t="n">
        <f aca="false">IF(AND(P677&lt;&gt;"",Q677&lt;&gt;""),Q677-P677,"")</f>
        <v>90</v>
      </c>
      <c r="U677" s="30" t="str">
        <f aca="false">IF(AND(O677="Engaging",P677&lt;&gt;""),'Leia-me'!$B$5-P677,"")</f>
        <v/>
      </c>
      <c r="V677" s="25" t="str">
        <f aca="false">IF(O677&lt;&gt;"Engaging","",IF(U677&lt;='Leia-me'!$B$6,"Saudável",IF(U677&lt;='Leia-me'!$B$7,"Esfriando",IF(U677&lt;='Leia-me'!$B$8,"Última chance","Zumbi"))))</f>
        <v/>
      </c>
      <c r="W677" s="25" t="n">
        <f aca="false">IF(O677="Won",1,IF(O677="Lost",0,""))</f>
        <v>1</v>
      </c>
      <c r="Y677" s="25" t="str">
        <f aca="false">IF(E677="","Sim","")</f>
        <v/>
      </c>
    </row>
    <row r="678" customFormat="false" ht="15" hidden="false" customHeight="false" outlineLevel="0" collapsed="false">
      <c r="A678" s="25" t="s">
        <v>906</v>
      </c>
      <c r="B678" s="25" t="s">
        <v>67</v>
      </c>
      <c r="C678" s="25" t="s">
        <v>68</v>
      </c>
      <c r="D678" s="25" t="s">
        <v>72</v>
      </c>
      <c r="E678" s="25" t="s">
        <v>191</v>
      </c>
      <c r="F678" s="25" t="s">
        <v>192</v>
      </c>
      <c r="G678" s="26" t="n">
        <v>2714.9</v>
      </c>
      <c r="H678" s="27" t="n">
        <v>2641</v>
      </c>
      <c r="I678" s="25" t="s">
        <v>147</v>
      </c>
      <c r="J678" s="25" t="s">
        <v>193</v>
      </c>
      <c r="K678" s="25" t="n">
        <v>1998</v>
      </c>
      <c r="L678" s="25" t="s">
        <v>160</v>
      </c>
      <c r="M678" s="25" t="s">
        <v>149</v>
      </c>
      <c r="N678" s="28" t="n">
        <v>3393</v>
      </c>
      <c r="O678" s="25" t="s">
        <v>54</v>
      </c>
      <c r="P678" s="29" t="n">
        <v>42767</v>
      </c>
      <c r="Q678" s="29" t="n">
        <v>42904</v>
      </c>
      <c r="R678" s="28" t="n">
        <v>2525</v>
      </c>
      <c r="S678" s="28" t="n">
        <f aca="false">IF(O678="Won",R678,IF(O678="Lost",0,N678))</f>
        <v>2525</v>
      </c>
      <c r="T678" s="30" t="n">
        <f aca="false">IF(AND(P678&lt;&gt;"",Q678&lt;&gt;""),Q678-P678,"")</f>
        <v>137</v>
      </c>
      <c r="U678" s="30" t="str">
        <f aca="false">IF(AND(O678="Engaging",P678&lt;&gt;""),'Leia-me'!$B$5-P678,"")</f>
        <v/>
      </c>
      <c r="V678" s="25" t="str">
        <f aca="false">IF(O678&lt;&gt;"Engaging","",IF(U678&lt;='Leia-me'!$B$6,"Saudável",IF(U678&lt;='Leia-me'!$B$7,"Esfriando",IF(U678&lt;='Leia-me'!$B$8,"Última chance","Zumbi"))))</f>
        <v/>
      </c>
      <c r="W678" s="25" t="n">
        <f aca="false">IF(O678="Won",1,IF(O678="Lost",0,""))</f>
        <v>1</v>
      </c>
      <c r="Y678" s="25" t="str">
        <f aca="false">IF(E678="","Sim","")</f>
        <v/>
      </c>
    </row>
    <row r="679" customFormat="false" ht="15" hidden="false" customHeight="false" outlineLevel="0" collapsed="false">
      <c r="A679" s="25" t="s">
        <v>907</v>
      </c>
      <c r="B679" s="25" t="s">
        <v>67</v>
      </c>
      <c r="C679" s="25" t="s">
        <v>68</v>
      </c>
      <c r="D679" s="25" t="s">
        <v>72</v>
      </c>
      <c r="E679" s="25" t="s">
        <v>180</v>
      </c>
      <c r="F679" s="25" t="s">
        <v>146</v>
      </c>
      <c r="G679" s="26" t="n">
        <v>3178.24</v>
      </c>
      <c r="H679" s="27" t="n">
        <v>4540</v>
      </c>
      <c r="I679" s="25" t="s">
        <v>147</v>
      </c>
      <c r="K679" s="25" t="n">
        <v>2002</v>
      </c>
      <c r="L679" s="25" t="s">
        <v>186</v>
      </c>
      <c r="M679" s="25" t="s">
        <v>171</v>
      </c>
      <c r="N679" s="28" t="n">
        <v>550</v>
      </c>
      <c r="O679" s="25" t="s">
        <v>54</v>
      </c>
      <c r="P679" s="29" t="n">
        <v>42771</v>
      </c>
      <c r="Q679" s="29" t="n">
        <v>42868</v>
      </c>
      <c r="R679" s="28" t="n">
        <v>501</v>
      </c>
      <c r="S679" s="28" t="n">
        <f aca="false">IF(O679="Won",R679,IF(O679="Lost",0,N679))</f>
        <v>501</v>
      </c>
      <c r="T679" s="30" t="n">
        <f aca="false">IF(AND(P679&lt;&gt;"",Q679&lt;&gt;""),Q679-P679,"")</f>
        <v>97</v>
      </c>
      <c r="U679" s="30" t="str">
        <f aca="false">IF(AND(O679="Engaging",P679&lt;&gt;""),'Leia-me'!$B$5-P679,"")</f>
        <v/>
      </c>
      <c r="V679" s="25" t="str">
        <f aca="false">IF(O679&lt;&gt;"Engaging","",IF(U679&lt;='Leia-me'!$B$6,"Saudável",IF(U679&lt;='Leia-me'!$B$7,"Esfriando",IF(U679&lt;='Leia-me'!$B$8,"Última chance","Zumbi"))))</f>
        <v/>
      </c>
      <c r="W679" s="25" t="n">
        <f aca="false">IF(O679="Won",1,IF(O679="Lost",0,""))</f>
        <v>1</v>
      </c>
      <c r="Y679" s="25" t="str">
        <f aca="false">IF(E679="","Sim","")</f>
        <v/>
      </c>
    </row>
    <row r="680" customFormat="false" ht="15" hidden="false" customHeight="false" outlineLevel="0" collapsed="false">
      <c r="A680" s="25" t="s">
        <v>908</v>
      </c>
      <c r="B680" s="25" t="s">
        <v>67</v>
      </c>
      <c r="C680" s="25" t="s">
        <v>68</v>
      </c>
      <c r="D680" s="25" t="s">
        <v>72</v>
      </c>
      <c r="E680" s="25" t="s">
        <v>184</v>
      </c>
      <c r="F680" s="25" t="s">
        <v>185</v>
      </c>
      <c r="G680" s="26" t="n">
        <v>1520.66</v>
      </c>
      <c r="H680" s="27" t="n">
        <v>1806</v>
      </c>
      <c r="I680" s="25" t="s">
        <v>147</v>
      </c>
      <c r="K680" s="25" t="n">
        <v>2005</v>
      </c>
      <c r="L680" s="25" t="s">
        <v>186</v>
      </c>
      <c r="M680" s="25" t="s">
        <v>171</v>
      </c>
      <c r="N680" s="28" t="n">
        <v>550</v>
      </c>
      <c r="O680" s="25" t="s">
        <v>54</v>
      </c>
      <c r="P680" s="29" t="n">
        <v>42774</v>
      </c>
      <c r="Q680" s="29" t="n">
        <v>42865</v>
      </c>
      <c r="R680" s="28" t="n">
        <v>582</v>
      </c>
      <c r="S680" s="28" t="n">
        <f aca="false">IF(O680="Won",R680,IF(O680="Lost",0,N680))</f>
        <v>582</v>
      </c>
      <c r="T680" s="30" t="n">
        <f aca="false">IF(AND(P680&lt;&gt;"",Q680&lt;&gt;""),Q680-P680,"")</f>
        <v>91</v>
      </c>
      <c r="U680" s="30" t="str">
        <f aca="false">IF(AND(O680="Engaging",P680&lt;&gt;""),'Leia-me'!$B$5-P680,"")</f>
        <v/>
      </c>
      <c r="V680" s="25" t="str">
        <f aca="false">IF(O680&lt;&gt;"Engaging","",IF(U680&lt;='Leia-me'!$B$6,"Saudável",IF(U680&lt;='Leia-me'!$B$7,"Esfriando",IF(U680&lt;='Leia-me'!$B$8,"Última chance","Zumbi"))))</f>
        <v/>
      </c>
      <c r="W680" s="25" t="n">
        <f aca="false">IF(O680="Won",1,IF(O680="Lost",0,""))</f>
        <v>1</v>
      </c>
      <c r="Y680" s="25" t="str">
        <f aca="false">IF(E680="","Sim","")</f>
        <v/>
      </c>
    </row>
    <row r="681" customFormat="false" ht="15" hidden="false" customHeight="false" outlineLevel="0" collapsed="false">
      <c r="A681" s="25" t="s">
        <v>909</v>
      </c>
      <c r="B681" s="25" t="s">
        <v>67</v>
      </c>
      <c r="C681" s="25" t="s">
        <v>68</v>
      </c>
      <c r="D681" s="25" t="s">
        <v>72</v>
      </c>
      <c r="E681" s="25" t="s">
        <v>180</v>
      </c>
      <c r="F681" s="25" t="s">
        <v>146</v>
      </c>
      <c r="G681" s="26" t="n">
        <v>3178.24</v>
      </c>
      <c r="H681" s="27" t="n">
        <v>4540</v>
      </c>
      <c r="I681" s="25" t="s">
        <v>147</v>
      </c>
      <c r="K681" s="25" t="n">
        <v>2002</v>
      </c>
      <c r="L681" s="25" t="s">
        <v>186</v>
      </c>
      <c r="M681" s="25" t="s">
        <v>171</v>
      </c>
      <c r="N681" s="28" t="n">
        <v>550</v>
      </c>
      <c r="O681" s="25" t="s">
        <v>55</v>
      </c>
      <c r="P681" s="29" t="n">
        <v>42776</v>
      </c>
      <c r="Q681" s="29" t="n">
        <v>42881</v>
      </c>
      <c r="R681" s="28" t="n">
        <v>0</v>
      </c>
      <c r="S681" s="28" t="n">
        <f aca="false">IF(O681="Won",R681,IF(O681="Lost",0,N681))</f>
        <v>0</v>
      </c>
      <c r="T681" s="30" t="n">
        <f aca="false">IF(AND(P681&lt;&gt;"",Q681&lt;&gt;""),Q681-P681,"")</f>
        <v>105</v>
      </c>
      <c r="U681" s="30" t="str">
        <f aca="false">IF(AND(O681="Engaging",P681&lt;&gt;""),'Leia-me'!$B$5-P681,"")</f>
        <v/>
      </c>
      <c r="V681" s="25" t="str">
        <f aca="false">IF(O681&lt;&gt;"Engaging","",IF(U681&lt;='Leia-me'!$B$6,"Saudável",IF(U681&lt;='Leia-me'!$B$7,"Esfriando",IF(U681&lt;='Leia-me'!$B$8,"Última chance","Zumbi"))))</f>
        <v/>
      </c>
      <c r="W681" s="25" t="n">
        <f aca="false">IF(O681="Won",1,IF(O681="Lost",0,""))</f>
        <v>0</v>
      </c>
      <c r="Y681" s="25" t="str">
        <f aca="false">IF(E681="","Sim","")</f>
        <v/>
      </c>
    </row>
    <row r="682" customFormat="false" ht="15" hidden="false" customHeight="false" outlineLevel="0" collapsed="false">
      <c r="A682" s="25" t="s">
        <v>910</v>
      </c>
      <c r="B682" s="25" t="s">
        <v>67</v>
      </c>
      <c r="C682" s="25" t="s">
        <v>68</v>
      </c>
      <c r="D682" s="25" t="s">
        <v>72</v>
      </c>
      <c r="E682" s="25" t="s">
        <v>173</v>
      </c>
      <c r="F682" s="25" t="s">
        <v>146</v>
      </c>
      <c r="G682" s="26" t="n">
        <v>647.18</v>
      </c>
      <c r="H682" s="27" t="n">
        <v>1185</v>
      </c>
      <c r="I682" s="25" t="s">
        <v>174</v>
      </c>
      <c r="K682" s="25" t="n">
        <v>1986</v>
      </c>
      <c r="L682" s="25" t="s">
        <v>160</v>
      </c>
      <c r="M682" s="25" t="s">
        <v>149</v>
      </c>
      <c r="N682" s="28" t="n">
        <v>3393</v>
      </c>
      <c r="O682" s="25" t="s">
        <v>54</v>
      </c>
      <c r="P682" s="29" t="n">
        <v>42784</v>
      </c>
      <c r="Q682" s="29" t="n">
        <v>42862</v>
      </c>
      <c r="R682" s="28" t="n">
        <v>2904</v>
      </c>
      <c r="S682" s="28" t="n">
        <f aca="false">IF(O682="Won",R682,IF(O682="Lost",0,N682))</f>
        <v>2904</v>
      </c>
      <c r="T682" s="30" t="n">
        <f aca="false">IF(AND(P682&lt;&gt;"",Q682&lt;&gt;""),Q682-P682,"")</f>
        <v>78</v>
      </c>
      <c r="U682" s="30" t="str">
        <f aca="false">IF(AND(O682="Engaging",P682&lt;&gt;""),'Leia-me'!$B$5-P682,"")</f>
        <v/>
      </c>
      <c r="V682" s="25" t="str">
        <f aca="false">IF(O682&lt;&gt;"Engaging","",IF(U682&lt;='Leia-me'!$B$6,"Saudável",IF(U682&lt;='Leia-me'!$B$7,"Esfriando",IF(U682&lt;='Leia-me'!$B$8,"Última chance","Zumbi"))))</f>
        <v/>
      </c>
      <c r="W682" s="25" t="n">
        <f aca="false">IF(O682="Won",1,IF(O682="Lost",0,""))</f>
        <v>1</v>
      </c>
      <c r="Y682" s="25" t="str">
        <f aca="false">IF(E682="","Sim","")</f>
        <v/>
      </c>
    </row>
    <row r="683" customFormat="false" ht="15" hidden="false" customHeight="false" outlineLevel="0" collapsed="false">
      <c r="A683" s="25" t="s">
        <v>911</v>
      </c>
      <c r="B683" s="25" t="s">
        <v>67</v>
      </c>
      <c r="C683" s="25" t="s">
        <v>68</v>
      </c>
      <c r="D683" s="25" t="s">
        <v>72</v>
      </c>
      <c r="E683" s="25" t="s">
        <v>215</v>
      </c>
      <c r="F683" s="25" t="s">
        <v>177</v>
      </c>
      <c r="G683" s="26" t="n">
        <v>1102.43</v>
      </c>
      <c r="H683" s="27" t="n">
        <v>1759</v>
      </c>
      <c r="I683" s="25" t="s">
        <v>147</v>
      </c>
      <c r="K683" s="25" t="n">
        <v>2006</v>
      </c>
      <c r="L683" s="25" t="s">
        <v>178</v>
      </c>
      <c r="M683" s="25" t="s">
        <v>171</v>
      </c>
      <c r="N683" s="28" t="n">
        <v>5482</v>
      </c>
      <c r="O683" s="25" t="s">
        <v>54</v>
      </c>
      <c r="P683" s="29" t="n">
        <v>42787</v>
      </c>
      <c r="Q683" s="29" t="n">
        <v>42890</v>
      </c>
      <c r="R683" s="28" t="n">
        <v>5401</v>
      </c>
      <c r="S683" s="28" t="n">
        <f aca="false">IF(O683="Won",R683,IF(O683="Lost",0,N683))</f>
        <v>5401</v>
      </c>
      <c r="T683" s="30" t="n">
        <f aca="false">IF(AND(P683&lt;&gt;"",Q683&lt;&gt;""),Q683-P683,"")</f>
        <v>103</v>
      </c>
      <c r="U683" s="30" t="str">
        <f aca="false">IF(AND(O683="Engaging",P683&lt;&gt;""),'Leia-me'!$B$5-P683,"")</f>
        <v/>
      </c>
      <c r="V683" s="25" t="str">
        <f aca="false">IF(O683&lt;&gt;"Engaging","",IF(U683&lt;='Leia-me'!$B$6,"Saudável",IF(U683&lt;='Leia-me'!$B$7,"Esfriando",IF(U683&lt;='Leia-me'!$B$8,"Última chance","Zumbi"))))</f>
        <v/>
      </c>
      <c r="W683" s="25" t="n">
        <f aca="false">IF(O683="Won",1,IF(O683="Lost",0,""))</f>
        <v>1</v>
      </c>
      <c r="Y683" s="25" t="str">
        <f aca="false">IF(E683="","Sim","")</f>
        <v/>
      </c>
    </row>
    <row r="684" customFormat="false" ht="15" hidden="false" customHeight="false" outlineLevel="0" collapsed="false">
      <c r="A684" s="25" t="s">
        <v>912</v>
      </c>
      <c r="B684" s="25" t="s">
        <v>67</v>
      </c>
      <c r="C684" s="25" t="s">
        <v>68</v>
      </c>
      <c r="D684" s="25" t="s">
        <v>72</v>
      </c>
      <c r="E684" s="25" t="s">
        <v>151</v>
      </c>
      <c r="F684" s="25" t="s">
        <v>146</v>
      </c>
      <c r="G684" s="26" t="n">
        <v>587.34</v>
      </c>
      <c r="H684" s="27" t="n">
        <v>1356</v>
      </c>
      <c r="I684" s="25" t="s">
        <v>152</v>
      </c>
      <c r="K684" s="25" t="n">
        <v>2012</v>
      </c>
      <c r="L684" s="25" t="s">
        <v>186</v>
      </c>
      <c r="M684" s="25" t="s">
        <v>171</v>
      </c>
      <c r="N684" s="28" t="n">
        <v>550</v>
      </c>
      <c r="O684" s="25" t="s">
        <v>55</v>
      </c>
      <c r="P684" s="29" t="n">
        <v>42788</v>
      </c>
      <c r="Q684" s="29" t="n">
        <v>42877</v>
      </c>
      <c r="R684" s="28" t="n">
        <v>0</v>
      </c>
      <c r="S684" s="28" t="n">
        <f aca="false">IF(O684="Won",R684,IF(O684="Lost",0,N684))</f>
        <v>0</v>
      </c>
      <c r="T684" s="30" t="n">
        <f aca="false">IF(AND(P684&lt;&gt;"",Q684&lt;&gt;""),Q684-P684,"")</f>
        <v>89</v>
      </c>
      <c r="U684" s="30" t="str">
        <f aca="false">IF(AND(O684="Engaging",P684&lt;&gt;""),'Leia-me'!$B$5-P684,"")</f>
        <v/>
      </c>
      <c r="V684" s="25" t="str">
        <f aca="false">IF(O684&lt;&gt;"Engaging","",IF(U684&lt;='Leia-me'!$B$6,"Saudável",IF(U684&lt;='Leia-me'!$B$7,"Esfriando",IF(U684&lt;='Leia-me'!$B$8,"Última chance","Zumbi"))))</f>
        <v/>
      </c>
      <c r="W684" s="25" t="n">
        <f aca="false">IF(O684="Won",1,IF(O684="Lost",0,""))</f>
        <v>0</v>
      </c>
      <c r="Y684" s="25" t="str">
        <f aca="false">IF(E684="","Sim","")</f>
        <v/>
      </c>
    </row>
    <row r="685" customFormat="false" ht="15" hidden="false" customHeight="false" outlineLevel="0" collapsed="false">
      <c r="A685" s="25" t="s">
        <v>913</v>
      </c>
      <c r="B685" s="25" t="s">
        <v>67</v>
      </c>
      <c r="C685" s="25" t="s">
        <v>68</v>
      </c>
      <c r="D685" s="25" t="s">
        <v>72</v>
      </c>
      <c r="E685" s="25" t="s">
        <v>245</v>
      </c>
      <c r="F685" s="25" t="s">
        <v>185</v>
      </c>
      <c r="G685" s="26" t="n">
        <v>2938.67</v>
      </c>
      <c r="H685" s="27" t="n">
        <v>8775</v>
      </c>
      <c r="I685" s="25" t="s">
        <v>246</v>
      </c>
      <c r="K685" s="25" t="n">
        <v>1987</v>
      </c>
      <c r="L685" s="25" t="s">
        <v>178</v>
      </c>
      <c r="M685" s="25" t="s">
        <v>171</v>
      </c>
      <c r="N685" s="28" t="n">
        <v>5482</v>
      </c>
      <c r="O685" s="25" t="s">
        <v>54</v>
      </c>
      <c r="P685" s="29" t="n">
        <v>42789</v>
      </c>
      <c r="Q685" s="29" t="n">
        <v>42878</v>
      </c>
      <c r="R685" s="28" t="n">
        <v>5827</v>
      </c>
      <c r="S685" s="28" t="n">
        <f aca="false">IF(O685="Won",R685,IF(O685="Lost",0,N685))</f>
        <v>5827</v>
      </c>
      <c r="T685" s="30" t="n">
        <f aca="false">IF(AND(P685&lt;&gt;"",Q685&lt;&gt;""),Q685-P685,"")</f>
        <v>89</v>
      </c>
      <c r="U685" s="30" t="str">
        <f aca="false">IF(AND(O685="Engaging",P685&lt;&gt;""),'Leia-me'!$B$5-P685,"")</f>
        <v/>
      </c>
      <c r="V685" s="25" t="str">
        <f aca="false">IF(O685&lt;&gt;"Engaging","",IF(U685&lt;='Leia-me'!$B$6,"Saudável",IF(U685&lt;='Leia-me'!$B$7,"Esfriando",IF(U685&lt;='Leia-me'!$B$8,"Última chance","Zumbi"))))</f>
        <v/>
      </c>
      <c r="W685" s="25" t="n">
        <f aca="false">IF(O685="Won",1,IF(O685="Lost",0,""))</f>
        <v>1</v>
      </c>
      <c r="Y685" s="25" t="str">
        <f aca="false">IF(E685="","Sim","")</f>
        <v/>
      </c>
    </row>
    <row r="686" customFormat="false" ht="15" hidden="false" customHeight="false" outlineLevel="0" collapsed="false">
      <c r="A686" s="25" t="s">
        <v>914</v>
      </c>
      <c r="B686" s="25" t="s">
        <v>67</v>
      </c>
      <c r="C686" s="25" t="s">
        <v>68</v>
      </c>
      <c r="D686" s="25" t="s">
        <v>72</v>
      </c>
      <c r="E686" s="25" t="s">
        <v>154</v>
      </c>
      <c r="F686" s="25" t="s">
        <v>155</v>
      </c>
      <c r="G686" s="26" t="n">
        <v>86.68</v>
      </c>
      <c r="H686" s="27" t="n">
        <v>187</v>
      </c>
      <c r="I686" s="25" t="s">
        <v>147</v>
      </c>
      <c r="J686" s="25" t="s">
        <v>156</v>
      </c>
      <c r="K686" s="25" t="n">
        <v>2007</v>
      </c>
      <c r="L686" s="25" t="s">
        <v>160</v>
      </c>
      <c r="M686" s="25" t="s">
        <v>149</v>
      </c>
      <c r="N686" s="28" t="n">
        <v>3393</v>
      </c>
      <c r="O686" s="25" t="s">
        <v>55</v>
      </c>
      <c r="P686" s="29" t="n">
        <v>42792</v>
      </c>
      <c r="Q686" s="29" t="n">
        <v>42863</v>
      </c>
      <c r="R686" s="28" t="n">
        <v>0</v>
      </c>
      <c r="S686" s="28" t="n">
        <f aca="false">IF(O686="Won",R686,IF(O686="Lost",0,N686))</f>
        <v>0</v>
      </c>
      <c r="T686" s="30" t="n">
        <f aca="false">IF(AND(P686&lt;&gt;"",Q686&lt;&gt;""),Q686-P686,"")</f>
        <v>71</v>
      </c>
      <c r="U686" s="30" t="str">
        <f aca="false">IF(AND(O686="Engaging",P686&lt;&gt;""),'Leia-me'!$B$5-P686,"")</f>
        <v/>
      </c>
      <c r="V686" s="25" t="str">
        <f aca="false">IF(O686&lt;&gt;"Engaging","",IF(U686&lt;='Leia-me'!$B$6,"Saudável",IF(U686&lt;='Leia-me'!$B$7,"Esfriando",IF(U686&lt;='Leia-me'!$B$8,"Última chance","Zumbi"))))</f>
        <v/>
      </c>
      <c r="W686" s="25" t="n">
        <f aca="false">IF(O686="Won",1,IF(O686="Lost",0,""))</f>
        <v>0</v>
      </c>
      <c r="Y686" s="25" t="str">
        <f aca="false">IF(E686="","Sim","")</f>
        <v/>
      </c>
    </row>
    <row r="687" customFormat="false" ht="15" hidden="false" customHeight="false" outlineLevel="0" collapsed="false">
      <c r="A687" s="25" t="s">
        <v>915</v>
      </c>
      <c r="B687" s="25" t="s">
        <v>67</v>
      </c>
      <c r="C687" s="25" t="s">
        <v>68</v>
      </c>
      <c r="D687" s="25" t="s">
        <v>72</v>
      </c>
      <c r="E687" s="25" t="s">
        <v>151</v>
      </c>
      <c r="F687" s="25" t="s">
        <v>146</v>
      </c>
      <c r="G687" s="26" t="n">
        <v>587.34</v>
      </c>
      <c r="H687" s="27" t="n">
        <v>1356</v>
      </c>
      <c r="I687" s="25" t="s">
        <v>152</v>
      </c>
      <c r="K687" s="25" t="n">
        <v>2012</v>
      </c>
      <c r="L687" s="25" t="s">
        <v>186</v>
      </c>
      <c r="M687" s="25" t="s">
        <v>171</v>
      </c>
      <c r="N687" s="28" t="n">
        <v>550</v>
      </c>
      <c r="O687" s="25" t="s">
        <v>54</v>
      </c>
      <c r="P687" s="29" t="n">
        <v>42793</v>
      </c>
      <c r="Q687" s="29" t="n">
        <v>42887</v>
      </c>
      <c r="R687" s="28" t="n">
        <v>530</v>
      </c>
      <c r="S687" s="28" t="n">
        <f aca="false">IF(O687="Won",R687,IF(O687="Lost",0,N687))</f>
        <v>530</v>
      </c>
      <c r="T687" s="30" t="n">
        <f aca="false">IF(AND(P687&lt;&gt;"",Q687&lt;&gt;""),Q687-P687,"")</f>
        <v>94</v>
      </c>
      <c r="U687" s="30" t="str">
        <f aca="false">IF(AND(O687="Engaging",P687&lt;&gt;""),'Leia-me'!$B$5-P687,"")</f>
        <v/>
      </c>
      <c r="V687" s="25" t="str">
        <f aca="false">IF(O687&lt;&gt;"Engaging","",IF(U687&lt;='Leia-me'!$B$6,"Saudável",IF(U687&lt;='Leia-me'!$B$7,"Esfriando",IF(U687&lt;='Leia-me'!$B$8,"Última chance","Zumbi"))))</f>
        <v/>
      </c>
      <c r="W687" s="25" t="n">
        <f aca="false">IF(O687="Won",1,IF(O687="Lost",0,""))</f>
        <v>1</v>
      </c>
      <c r="Y687" s="25" t="str">
        <f aca="false">IF(E687="","Sim","")</f>
        <v/>
      </c>
    </row>
    <row r="688" customFormat="false" ht="15" hidden="false" customHeight="false" outlineLevel="0" collapsed="false">
      <c r="A688" s="25" t="s">
        <v>916</v>
      </c>
      <c r="B688" s="25" t="s">
        <v>67</v>
      </c>
      <c r="C688" s="25" t="s">
        <v>68</v>
      </c>
      <c r="D688" s="25" t="s">
        <v>72</v>
      </c>
      <c r="E688" s="25" t="s">
        <v>188</v>
      </c>
      <c r="F688" s="25" t="s">
        <v>185</v>
      </c>
      <c r="G688" s="26" t="n">
        <v>1008.06</v>
      </c>
      <c r="H688" s="27" t="n">
        <v>1238</v>
      </c>
      <c r="I688" s="25" t="s">
        <v>147</v>
      </c>
      <c r="K688" s="25" t="n">
        <v>1983</v>
      </c>
      <c r="L688" s="25" t="s">
        <v>186</v>
      </c>
      <c r="M688" s="25" t="s">
        <v>171</v>
      </c>
      <c r="N688" s="28" t="n">
        <v>550</v>
      </c>
      <c r="O688" s="25" t="s">
        <v>54</v>
      </c>
      <c r="P688" s="29" t="n">
        <v>42794</v>
      </c>
      <c r="Q688" s="29" t="n">
        <v>42901</v>
      </c>
      <c r="R688" s="28" t="n">
        <v>524</v>
      </c>
      <c r="S688" s="28" t="n">
        <f aca="false">IF(O688="Won",R688,IF(O688="Lost",0,N688))</f>
        <v>524</v>
      </c>
      <c r="T688" s="30" t="n">
        <f aca="false">IF(AND(P688&lt;&gt;"",Q688&lt;&gt;""),Q688-P688,"")</f>
        <v>107</v>
      </c>
      <c r="U688" s="30" t="str">
        <f aca="false">IF(AND(O688="Engaging",P688&lt;&gt;""),'Leia-me'!$B$5-P688,"")</f>
        <v/>
      </c>
      <c r="V688" s="25" t="str">
        <f aca="false">IF(O688&lt;&gt;"Engaging","",IF(U688&lt;='Leia-me'!$B$6,"Saudável",IF(U688&lt;='Leia-me'!$B$7,"Esfriando",IF(U688&lt;='Leia-me'!$B$8,"Última chance","Zumbi"))))</f>
        <v/>
      </c>
      <c r="W688" s="25" t="n">
        <f aca="false">IF(O688="Won",1,IF(O688="Lost",0,""))</f>
        <v>1</v>
      </c>
      <c r="Y688" s="25" t="str">
        <f aca="false">IF(E688="","Sim","")</f>
        <v/>
      </c>
    </row>
    <row r="689" customFormat="false" ht="15" hidden="false" customHeight="false" outlineLevel="0" collapsed="false">
      <c r="A689" s="25" t="s">
        <v>917</v>
      </c>
      <c r="B689" s="25" t="s">
        <v>67</v>
      </c>
      <c r="C689" s="25" t="s">
        <v>68</v>
      </c>
      <c r="D689" s="25" t="s">
        <v>72</v>
      </c>
      <c r="E689" s="25" t="s">
        <v>188</v>
      </c>
      <c r="F689" s="25" t="s">
        <v>185</v>
      </c>
      <c r="G689" s="26" t="n">
        <v>1008.06</v>
      </c>
      <c r="H689" s="27" t="n">
        <v>1238</v>
      </c>
      <c r="I689" s="25" t="s">
        <v>147</v>
      </c>
      <c r="K689" s="25" t="n">
        <v>1983</v>
      </c>
      <c r="L689" s="25" t="s">
        <v>170</v>
      </c>
      <c r="M689" s="25" t="s">
        <v>171</v>
      </c>
      <c r="N689" s="28" t="n">
        <v>1096</v>
      </c>
      <c r="O689" s="25" t="s">
        <v>54</v>
      </c>
      <c r="P689" s="29" t="n">
        <v>42795</v>
      </c>
      <c r="Q689" s="29" t="n">
        <v>42886</v>
      </c>
      <c r="R689" s="28" t="n">
        <v>1044</v>
      </c>
      <c r="S689" s="28" t="n">
        <f aca="false">IF(O689="Won",R689,IF(O689="Lost",0,N689))</f>
        <v>1044</v>
      </c>
      <c r="T689" s="30" t="n">
        <f aca="false">IF(AND(P689&lt;&gt;"",Q689&lt;&gt;""),Q689-P689,"")</f>
        <v>91</v>
      </c>
      <c r="U689" s="30" t="str">
        <f aca="false">IF(AND(O689="Engaging",P689&lt;&gt;""),'Leia-me'!$B$5-P689,"")</f>
        <v/>
      </c>
      <c r="V689" s="25" t="str">
        <f aca="false">IF(O689&lt;&gt;"Engaging","",IF(U689&lt;='Leia-me'!$B$6,"Saudável",IF(U689&lt;='Leia-me'!$B$7,"Esfriando",IF(U689&lt;='Leia-me'!$B$8,"Última chance","Zumbi"))))</f>
        <v/>
      </c>
      <c r="W689" s="25" t="n">
        <f aca="false">IF(O689="Won",1,IF(O689="Lost",0,""))</f>
        <v>1</v>
      </c>
      <c r="Y689" s="25" t="str">
        <f aca="false">IF(E689="","Sim","")</f>
        <v/>
      </c>
    </row>
    <row r="690" customFormat="false" ht="15" hidden="false" customHeight="false" outlineLevel="0" collapsed="false">
      <c r="A690" s="25" t="s">
        <v>918</v>
      </c>
      <c r="B690" s="25" t="s">
        <v>67</v>
      </c>
      <c r="C690" s="25" t="s">
        <v>68</v>
      </c>
      <c r="D690" s="25" t="s">
        <v>72</v>
      </c>
      <c r="E690" s="25" t="s">
        <v>154</v>
      </c>
      <c r="F690" s="25" t="s">
        <v>155</v>
      </c>
      <c r="G690" s="26" t="n">
        <v>86.68</v>
      </c>
      <c r="H690" s="27" t="n">
        <v>187</v>
      </c>
      <c r="I690" s="25" t="s">
        <v>147</v>
      </c>
      <c r="J690" s="25" t="s">
        <v>156</v>
      </c>
      <c r="K690" s="25" t="n">
        <v>2007</v>
      </c>
      <c r="L690" s="25" t="s">
        <v>186</v>
      </c>
      <c r="M690" s="25" t="s">
        <v>171</v>
      </c>
      <c r="N690" s="28" t="n">
        <v>550</v>
      </c>
      <c r="O690" s="25" t="s">
        <v>55</v>
      </c>
      <c r="P690" s="29" t="n">
        <v>42796</v>
      </c>
      <c r="Q690" s="29" t="n">
        <v>42856</v>
      </c>
      <c r="R690" s="28" t="n">
        <v>0</v>
      </c>
      <c r="S690" s="28" t="n">
        <f aca="false">IF(O690="Won",R690,IF(O690="Lost",0,N690))</f>
        <v>0</v>
      </c>
      <c r="T690" s="30" t="n">
        <f aca="false">IF(AND(P690&lt;&gt;"",Q690&lt;&gt;""),Q690-P690,"")</f>
        <v>60</v>
      </c>
      <c r="U690" s="30" t="str">
        <f aca="false">IF(AND(O690="Engaging",P690&lt;&gt;""),'Leia-me'!$B$5-P690,"")</f>
        <v/>
      </c>
      <c r="V690" s="25" t="str">
        <f aca="false">IF(O690&lt;&gt;"Engaging","",IF(U690&lt;='Leia-me'!$B$6,"Saudável",IF(U690&lt;='Leia-me'!$B$7,"Esfriando",IF(U690&lt;='Leia-me'!$B$8,"Última chance","Zumbi"))))</f>
        <v/>
      </c>
      <c r="W690" s="25" t="n">
        <f aca="false">IF(O690="Won",1,IF(O690="Lost",0,""))</f>
        <v>0</v>
      </c>
      <c r="Y690" s="25" t="str">
        <f aca="false">IF(E690="","Sim","")</f>
        <v/>
      </c>
    </row>
    <row r="691" customFormat="false" ht="15" hidden="false" customHeight="false" outlineLevel="0" collapsed="false">
      <c r="A691" s="25" t="s">
        <v>919</v>
      </c>
      <c r="B691" s="25" t="s">
        <v>67</v>
      </c>
      <c r="C691" s="25" t="s">
        <v>68</v>
      </c>
      <c r="D691" s="25" t="s">
        <v>72</v>
      </c>
      <c r="E691" s="25" t="s">
        <v>248</v>
      </c>
      <c r="F691" s="25" t="s">
        <v>211</v>
      </c>
      <c r="G691" s="26" t="n">
        <v>894.33</v>
      </c>
      <c r="H691" s="27" t="n">
        <v>1635</v>
      </c>
      <c r="I691" s="25" t="s">
        <v>249</v>
      </c>
      <c r="K691" s="25" t="n">
        <v>2007</v>
      </c>
      <c r="L691" s="25" t="s">
        <v>186</v>
      </c>
      <c r="M691" s="25" t="s">
        <v>171</v>
      </c>
      <c r="N691" s="28" t="n">
        <v>550</v>
      </c>
      <c r="O691" s="25" t="s">
        <v>54</v>
      </c>
      <c r="P691" s="29" t="n">
        <v>42797</v>
      </c>
      <c r="Q691" s="29" t="n">
        <v>42803</v>
      </c>
      <c r="R691" s="28" t="n">
        <v>542</v>
      </c>
      <c r="S691" s="28" t="n">
        <f aca="false">IF(O691="Won",R691,IF(O691="Lost",0,N691))</f>
        <v>542</v>
      </c>
      <c r="T691" s="30" t="n">
        <f aca="false">IF(AND(P691&lt;&gt;"",Q691&lt;&gt;""),Q691-P691,"")</f>
        <v>6</v>
      </c>
      <c r="U691" s="30" t="str">
        <f aca="false">IF(AND(O691="Engaging",P691&lt;&gt;""),'Leia-me'!$B$5-P691,"")</f>
        <v/>
      </c>
      <c r="V691" s="25" t="str">
        <f aca="false">IF(O691&lt;&gt;"Engaging","",IF(U691&lt;='Leia-me'!$B$6,"Saudável",IF(U691&lt;='Leia-me'!$B$7,"Esfriando",IF(U691&lt;='Leia-me'!$B$8,"Última chance","Zumbi"))))</f>
        <v/>
      </c>
      <c r="W691" s="25" t="n">
        <f aca="false">IF(O691="Won",1,IF(O691="Lost",0,""))</f>
        <v>1</v>
      </c>
      <c r="Y691" s="25" t="str">
        <f aca="false">IF(E691="","Sim","")</f>
        <v/>
      </c>
    </row>
    <row r="692" customFormat="false" ht="15" hidden="false" customHeight="false" outlineLevel="0" collapsed="false">
      <c r="A692" s="25" t="s">
        <v>920</v>
      </c>
      <c r="B692" s="25" t="s">
        <v>67</v>
      </c>
      <c r="C692" s="25" t="s">
        <v>68</v>
      </c>
      <c r="D692" s="25" t="s">
        <v>72</v>
      </c>
      <c r="E692" s="25" t="s">
        <v>198</v>
      </c>
      <c r="F692" s="25" t="s">
        <v>177</v>
      </c>
      <c r="G692" s="26" t="n">
        <v>2819.5</v>
      </c>
      <c r="H692" s="27" t="n">
        <v>7227</v>
      </c>
      <c r="I692" s="25" t="s">
        <v>147</v>
      </c>
      <c r="J692" s="25" t="s">
        <v>199</v>
      </c>
      <c r="K692" s="25" t="n">
        <v>1991</v>
      </c>
      <c r="L692" s="25" t="s">
        <v>186</v>
      </c>
      <c r="M692" s="25" t="s">
        <v>171</v>
      </c>
      <c r="N692" s="28" t="n">
        <v>550</v>
      </c>
      <c r="O692" s="25" t="s">
        <v>54</v>
      </c>
      <c r="P692" s="29" t="n">
        <v>42798</v>
      </c>
      <c r="Q692" s="29" t="n">
        <v>42908</v>
      </c>
      <c r="R692" s="28" t="n">
        <v>496</v>
      </c>
      <c r="S692" s="28" t="n">
        <f aca="false">IF(O692="Won",R692,IF(O692="Lost",0,N692))</f>
        <v>496</v>
      </c>
      <c r="T692" s="30" t="n">
        <f aca="false">IF(AND(P692&lt;&gt;"",Q692&lt;&gt;""),Q692-P692,"")</f>
        <v>110</v>
      </c>
      <c r="U692" s="30" t="str">
        <f aca="false">IF(AND(O692="Engaging",P692&lt;&gt;""),'Leia-me'!$B$5-P692,"")</f>
        <v/>
      </c>
      <c r="V692" s="25" t="str">
        <f aca="false">IF(O692&lt;&gt;"Engaging","",IF(U692&lt;='Leia-me'!$B$6,"Saudável",IF(U692&lt;='Leia-me'!$B$7,"Esfriando",IF(U692&lt;='Leia-me'!$B$8,"Última chance","Zumbi"))))</f>
        <v/>
      </c>
      <c r="W692" s="25" t="n">
        <f aca="false">IF(O692="Won",1,IF(O692="Lost",0,""))</f>
        <v>1</v>
      </c>
      <c r="Y692" s="25" t="str">
        <f aca="false">IF(E692="","Sim","")</f>
        <v/>
      </c>
    </row>
    <row r="693" customFormat="false" ht="15" hidden="false" customHeight="false" outlineLevel="0" collapsed="false">
      <c r="A693" s="25" t="s">
        <v>921</v>
      </c>
      <c r="B693" s="25" t="s">
        <v>67</v>
      </c>
      <c r="C693" s="25" t="s">
        <v>68</v>
      </c>
      <c r="D693" s="25" t="s">
        <v>72</v>
      </c>
      <c r="E693" s="25" t="s">
        <v>210</v>
      </c>
      <c r="F693" s="25" t="s">
        <v>211</v>
      </c>
      <c r="G693" s="26" t="n">
        <v>718.62</v>
      </c>
      <c r="H693" s="27" t="n">
        <v>2448</v>
      </c>
      <c r="I693" s="25" t="s">
        <v>147</v>
      </c>
      <c r="K693" s="25" t="n">
        <v>2001</v>
      </c>
      <c r="L693" s="25" t="s">
        <v>186</v>
      </c>
      <c r="M693" s="25" t="s">
        <v>171</v>
      </c>
      <c r="N693" s="28" t="n">
        <v>550</v>
      </c>
      <c r="O693" s="25" t="s">
        <v>55</v>
      </c>
      <c r="P693" s="29" t="n">
        <v>42799</v>
      </c>
      <c r="Q693" s="29" t="n">
        <v>42867</v>
      </c>
      <c r="R693" s="28" t="n">
        <v>0</v>
      </c>
      <c r="S693" s="28" t="n">
        <f aca="false">IF(O693="Won",R693,IF(O693="Lost",0,N693))</f>
        <v>0</v>
      </c>
      <c r="T693" s="30" t="n">
        <f aca="false">IF(AND(P693&lt;&gt;"",Q693&lt;&gt;""),Q693-P693,"")</f>
        <v>68</v>
      </c>
      <c r="U693" s="30" t="str">
        <f aca="false">IF(AND(O693="Engaging",P693&lt;&gt;""),'Leia-me'!$B$5-P693,"")</f>
        <v/>
      </c>
      <c r="V693" s="25" t="str">
        <f aca="false">IF(O693&lt;&gt;"Engaging","",IF(U693&lt;='Leia-me'!$B$6,"Saudável",IF(U693&lt;='Leia-me'!$B$7,"Esfriando",IF(U693&lt;='Leia-me'!$B$8,"Última chance","Zumbi"))))</f>
        <v/>
      </c>
      <c r="W693" s="25" t="n">
        <f aca="false">IF(O693="Won",1,IF(O693="Lost",0,""))</f>
        <v>0</v>
      </c>
      <c r="Y693" s="25" t="str">
        <f aca="false">IF(E693="","Sim","")</f>
        <v/>
      </c>
    </row>
    <row r="694" customFormat="false" ht="15" hidden="false" customHeight="false" outlineLevel="0" collapsed="false">
      <c r="A694" s="25" t="s">
        <v>922</v>
      </c>
      <c r="B694" s="25" t="s">
        <v>67</v>
      </c>
      <c r="C694" s="25" t="s">
        <v>68</v>
      </c>
      <c r="D694" s="25" t="s">
        <v>72</v>
      </c>
      <c r="E694" s="25" t="s">
        <v>167</v>
      </c>
      <c r="F694" s="25" t="s">
        <v>168</v>
      </c>
      <c r="G694" s="26" t="n">
        <v>2173.98</v>
      </c>
      <c r="H694" s="27" t="n">
        <v>2928</v>
      </c>
      <c r="I694" s="25" t="s">
        <v>147</v>
      </c>
      <c r="J694" s="25" t="s">
        <v>169</v>
      </c>
      <c r="K694" s="25" t="n">
        <v>1995</v>
      </c>
      <c r="L694" s="25" t="s">
        <v>186</v>
      </c>
      <c r="M694" s="25" t="s">
        <v>171</v>
      </c>
      <c r="N694" s="28" t="n">
        <v>550</v>
      </c>
      <c r="O694" s="25" t="s">
        <v>55</v>
      </c>
      <c r="P694" s="29" t="n">
        <v>42799</v>
      </c>
      <c r="Q694" s="29" t="n">
        <v>42876</v>
      </c>
      <c r="R694" s="28" t="n">
        <v>0</v>
      </c>
      <c r="S694" s="28" t="n">
        <f aca="false">IF(O694="Won",R694,IF(O694="Lost",0,N694))</f>
        <v>0</v>
      </c>
      <c r="T694" s="30" t="n">
        <f aca="false">IF(AND(P694&lt;&gt;"",Q694&lt;&gt;""),Q694-P694,"")</f>
        <v>77</v>
      </c>
      <c r="U694" s="30" t="str">
        <f aca="false">IF(AND(O694="Engaging",P694&lt;&gt;""),'Leia-me'!$B$5-P694,"")</f>
        <v/>
      </c>
      <c r="V694" s="25" t="str">
        <f aca="false">IF(O694&lt;&gt;"Engaging","",IF(U694&lt;='Leia-me'!$B$6,"Saudável",IF(U694&lt;='Leia-me'!$B$7,"Esfriando",IF(U694&lt;='Leia-me'!$B$8,"Última chance","Zumbi"))))</f>
        <v/>
      </c>
      <c r="W694" s="25" t="n">
        <f aca="false">IF(O694="Won",1,IF(O694="Lost",0,""))</f>
        <v>0</v>
      </c>
      <c r="Y694" s="25" t="str">
        <f aca="false">IF(E694="","Sim","")</f>
        <v/>
      </c>
    </row>
    <row r="695" customFormat="false" ht="15" hidden="false" customHeight="false" outlineLevel="0" collapsed="false">
      <c r="A695" s="25" t="s">
        <v>923</v>
      </c>
      <c r="B695" s="25" t="s">
        <v>67</v>
      </c>
      <c r="C695" s="25" t="s">
        <v>68</v>
      </c>
      <c r="D695" s="25" t="s">
        <v>72</v>
      </c>
      <c r="E695" s="25" t="s">
        <v>245</v>
      </c>
      <c r="F695" s="25" t="s">
        <v>185</v>
      </c>
      <c r="G695" s="26" t="n">
        <v>2938.67</v>
      </c>
      <c r="H695" s="27" t="n">
        <v>8775</v>
      </c>
      <c r="I695" s="25" t="s">
        <v>246</v>
      </c>
      <c r="K695" s="25" t="n">
        <v>1987</v>
      </c>
      <c r="L695" s="25" t="s">
        <v>186</v>
      </c>
      <c r="M695" s="25" t="s">
        <v>171</v>
      </c>
      <c r="N695" s="28" t="n">
        <v>550</v>
      </c>
      <c r="O695" s="25" t="s">
        <v>54</v>
      </c>
      <c r="P695" s="29" t="n">
        <v>42799</v>
      </c>
      <c r="Q695" s="29" t="n">
        <v>42892</v>
      </c>
      <c r="R695" s="28" t="n">
        <v>494</v>
      </c>
      <c r="S695" s="28" t="n">
        <f aca="false">IF(O695="Won",R695,IF(O695="Lost",0,N695))</f>
        <v>494</v>
      </c>
      <c r="T695" s="30" t="n">
        <f aca="false">IF(AND(P695&lt;&gt;"",Q695&lt;&gt;""),Q695-P695,"")</f>
        <v>93</v>
      </c>
      <c r="U695" s="30" t="str">
        <f aca="false">IF(AND(O695="Engaging",P695&lt;&gt;""),'Leia-me'!$B$5-P695,"")</f>
        <v/>
      </c>
      <c r="V695" s="25" t="str">
        <f aca="false">IF(O695&lt;&gt;"Engaging","",IF(U695&lt;='Leia-me'!$B$6,"Saudável",IF(U695&lt;='Leia-me'!$B$7,"Esfriando",IF(U695&lt;='Leia-me'!$B$8,"Última chance","Zumbi"))))</f>
        <v/>
      </c>
      <c r="W695" s="25" t="n">
        <f aca="false">IF(O695="Won",1,IF(O695="Lost",0,""))</f>
        <v>1</v>
      </c>
      <c r="Y695" s="25" t="str">
        <f aca="false">IF(E695="","Sim","")</f>
        <v/>
      </c>
    </row>
    <row r="696" customFormat="false" ht="15" hidden="false" customHeight="false" outlineLevel="0" collapsed="false">
      <c r="A696" s="25" t="s">
        <v>924</v>
      </c>
      <c r="B696" s="25" t="s">
        <v>67</v>
      </c>
      <c r="C696" s="25" t="s">
        <v>68</v>
      </c>
      <c r="D696" s="25" t="s">
        <v>72</v>
      </c>
      <c r="E696" s="25" t="s">
        <v>191</v>
      </c>
      <c r="F696" s="25" t="s">
        <v>192</v>
      </c>
      <c r="G696" s="26" t="n">
        <v>2714.9</v>
      </c>
      <c r="H696" s="27" t="n">
        <v>2641</v>
      </c>
      <c r="I696" s="25" t="s">
        <v>147</v>
      </c>
      <c r="J696" s="25" t="s">
        <v>193</v>
      </c>
      <c r="K696" s="25" t="n">
        <v>1998</v>
      </c>
      <c r="L696" s="25" t="s">
        <v>170</v>
      </c>
      <c r="M696" s="25" t="s">
        <v>171</v>
      </c>
      <c r="N696" s="28" t="n">
        <v>1096</v>
      </c>
      <c r="O696" s="25" t="s">
        <v>54</v>
      </c>
      <c r="P696" s="29" t="n">
        <v>42799</v>
      </c>
      <c r="Q696" s="29" t="n">
        <v>42871</v>
      </c>
      <c r="R696" s="28" t="n">
        <v>1060</v>
      </c>
      <c r="S696" s="28" t="n">
        <f aca="false">IF(O696="Won",R696,IF(O696="Lost",0,N696))</f>
        <v>1060</v>
      </c>
      <c r="T696" s="30" t="n">
        <f aca="false">IF(AND(P696&lt;&gt;"",Q696&lt;&gt;""),Q696-P696,"")</f>
        <v>72</v>
      </c>
      <c r="U696" s="30" t="str">
        <f aca="false">IF(AND(O696="Engaging",P696&lt;&gt;""),'Leia-me'!$B$5-P696,"")</f>
        <v/>
      </c>
      <c r="V696" s="25" t="str">
        <f aca="false">IF(O696&lt;&gt;"Engaging","",IF(U696&lt;='Leia-me'!$B$6,"Saudável",IF(U696&lt;='Leia-me'!$B$7,"Esfriando",IF(U696&lt;='Leia-me'!$B$8,"Última chance","Zumbi"))))</f>
        <v/>
      </c>
      <c r="W696" s="25" t="n">
        <f aca="false">IF(O696="Won",1,IF(O696="Lost",0,""))</f>
        <v>1</v>
      </c>
      <c r="Y696" s="25" t="str">
        <f aca="false">IF(E696="","Sim","")</f>
        <v/>
      </c>
    </row>
    <row r="697" customFormat="false" ht="15" hidden="false" customHeight="false" outlineLevel="0" collapsed="false">
      <c r="A697" s="25" t="s">
        <v>925</v>
      </c>
      <c r="B697" s="25" t="s">
        <v>67</v>
      </c>
      <c r="C697" s="25" t="s">
        <v>68</v>
      </c>
      <c r="D697" s="25" t="s">
        <v>72</v>
      </c>
      <c r="E697" s="25" t="s">
        <v>215</v>
      </c>
      <c r="F697" s="25" t="s">
        <v>177</v>
      </c>
      <c r="G697" s="26" t="n">
        <v>1102.43</v>
      </c>
      <c r="H697" s="27" t="n">
        <v>1759</v>
      </c>
      <c r="I697" s="25" t="s">
        <v>147</v>
      </c>
      <c r="K697" s="25" t="n">
        <v>2006</v>
      </c>
      <c r="L697" s="25" t="s">
        <v>160</v>
      </c>
      <c r="M697" s="25" t="s">
        <v>149</v>
      </c>
      <c r="N697" s="28" t="n">
        <v>3393</v>
      </c>
      <c r="O697" s="25" t="s">
        <v>55</v>
      </c>
      <c r="P697" s="29" t="n">
        <v>42802</v>
      </c>
      <c r="Q697" s="29" t="n">
        <v>42869</v>
      </c>
      <c r="R697" s="28" t="n">
        <v>0</v>
      </c>
      <c r="S697" s="28" t="n">
        <f aca="false">IF(O697="Won",R697,IF(O697="Lost",0,N697))</f>
        <v>0</v>
      </c>
      <c r="T697" s="30" t="n">
        <f aca="false">IF(AND(P697&lt;&gt;"",Q697&lt;&gt;""),Q697-P697,"")</f>
        <v>67</v>
      </c>
      <c r="U697" s="30" t="str">
        <f aca="false">IF(AND(O697="Engaging",P697&lt;&gt;""),'Leia-me'!$B$5-P697,"")</f>
        <v/>
      </c>
      <c r="V697" s="25" t="str">
        <f aca="false">IF(O697&lt;&gt;"Engaging","",IF(U697&lt;='Leia-me'!$B$6,"Saudável",IF(U697&lt;='Leia-me'!$B$7,"Esfriando",IF(U697&lt;='Leia-me'!$B$8,"Última chance","Zumbi"))))</f>
        <v/>
      </c>
      <c r="W697" s="25" t="n">
        <f aca="false">IF(O697="Won",1,IF(O697="Lost",0,""))</f>
        <v>0</v>
      </c>
      <c r="Y697" s="25" t="str">
        <f aca="false">IF(E697="","Sim","")</f>
        <v/>
      </c>
    </row>
    <row r="698" customFormat="false" ht="15" hidden="false" customHeight="false" outlineLevel="0" collapsed="false">
      <c r="A698" s="25" t="s">
        <v>926</v>
      </c>
      <c r="B698" s="25" t="s">
        <v>67</v>
      </c>
      <c r="C698" s="25" t="s">
        <v>68</v>
      </c>
      <c r="D698" s="25" t="s">
        <v>72</v>
      </c>
      <c r="E698" s="25" t="s">
        <v>191</v>
      </c>
      <c r="F698" s="25" t="s">
        <v>192</v>
      </c>
      <c r="G698" s="26" t="n">
        <v>2714.9</v>
      </c>
      <c r="H698" s="27" t="n">
        <v>2641</v>
      </c>
      <c r="I698" s="25" t="s">
        <v>147</v>
      </c>
      <c r="J698" s="25" t="s">
        <v>193</v>
      </c>
      <c r="K698" s="25" t="n">
        <v>1998</v>
      </c>
      <c r="L698" s="25" t="s">
        <v>186</v>
      </c>
      <c r="M698" s="25" t="s">
        <v>171</v>
      </c>
      <c r="N698" s="28" t="n">
        <v>550</v>
      </c>
      <c r="O698" s="25" t="s">
        <v>54</v>
      </c>
      <c r="P698" s="29" t="n">
        <v>42805</v>
      </c>
      <c r="Q698" s="29" t="n">
        <v>42903</v>
      </c>
      <c r="R698" s="28" t="n">
        <v>459</v>
      </c>
      <c r="S698" s="28" t="n">
        <f aca="false">IF(O698="Won",R698,IF(O698="Lost",0,N698))</f>
        <v>459</v>
      </c>
      <c r="T698" s="30" t="n">
        <f aca="false">IF(AND(P698&lt;&gt;"",Q698&lt;&gt;""),Q698-P698,"")</f>
        <v>98</v>
      </c>
      <c r="U698" s="30" t="str">
        <f aca="false">IF(AND(O698="Engaging",P698&lt;&gt;""),'Leia-me'!$B$5-P698,"")</f>
        <v/>
      </c>
      <c r="V698" s="25" t="str">
        <f aca="false">IF(O698&lt;&gt;"Engaging","",IF(U698&lt;='Leia-me'!$B$6,"Saudável",IF(U698&lt;='Leia-me'!$B$7,"Esfriando",IF(U698&lt;='Leia-me'!$B$8,"Última chance","Zumbi"))))</f>
        <v/>
      </c>
      <c r="W698" s="25" t="n">
        <f aca="false">IF(O698="Won",1,IF(O698="Lost",0,""))</f>
        <v>1</v>
      </c>
      <c r="Y698" s="25" t="str">
        <f aca="false">IF(E698="","Sim","")</f>
        <v/>
      </c>
    </row>
    <row r="699" customFormat="false" ht="15" hidden="false" customHeight="false" outlineLevel="0" collapsed="false">
      <c r="A699" s="25" t="s">
        <v>927</v>
      </c>
      <c r="B699" s="25" t="s">
        <v>67</v>
      </c>
      <c r="C699" s="25" t="s">
        <v>68</v>
      </c>
      <c r="D699" s="25" t="s">
        <v>72</v>
      </c>
      <c r="E699" s="25" t="s">
        <v>180</v>
      </c>
      <c r="F699" s="25" t="s">
        <v>146</v>
      </c>
      <c r="G699" s="26" t="n">
        <v>3178.24</v>
      </c>
      <c r="H699" s="27" t="n">
        <v>4540</v>
      </c>
      <c r="I699" s="25" t="s">
        <v>147</v>
      </c>
      <c r="K699" s="25" t="n">
        <v>2002</v>
      </c>
      <c r="L699" s="25" t="s">
        <v>170</v>
      </c>
      <c r="M699" s="25" t="s">
        <v>171</v>
      </c>
      <c r="N699" s="28" t="n">
        <v>1096</v>
      </c>
      <c r="O699" s="25" t="s">
        <v>54</v>
      </c>
      <c r="P699" s="29" t="n">
        <v>42806</v>
      </c>
      <c r="Q699" s="29" t="n">
        <v>42877</v>
      </c>
      <c r="R699" s="28" t="n">
        <v>991</v>
      </c>
      <c r="S699" s="28" t="n">
        <f aca="false">IF(O699="Won",R699,IF(O699="Lost",0,N699))</f>
        <v>991</v>
      </c>
      <c r="T699" s="30" t="n">
        <f aca="false">IF(AND(P699&lt;&gt;"",Q699&lt;&gt;""),Q699-P699,"")</f>
        <v>71</v>
      </c>
      <c r="U699" s="30" t="str">
        <f aca="false">IF(AND(O699="Engaging",P699&lt;&gt;""),'Leia-me'!$B$5-P699,"")</f>
        <v/>
      </c>
      <c r="V699" s="25" t="str">
        <f aca="false">IF(O699&lt;&gt;"Engaging","",IF(U699&lt;='Leia-me'!$B$6,"Saudável",IF(U699&lt;='Leia-me'!$B$7,"Esfriando",IF(U699&lt;='Leia-me'!$B$8,"Última chance","Zumbi"))))</f>
        <v/>
      </c>
      <c r="W699" s="25" t="n">
        <f aca="false">IF(O699="Won",1,IF(O699="Lost",0,""))</f>
        <v>1</v>
      </c>
      <c r="Y699" s="25" t="str">
        <f aca="false">IF(E699="","Sim","")</f>
        <v/>
      </c>
    </row>
    <row r="700" customFormat="false" ht="15" hidden="false" customHeight="false" outlineLevel="0" collapsed="false">
      <c r="A700" s="25" t="s">
        <v>928</v>
      </c>
      <c r="B700" s="25" t="s">
        <v>67</v>
      </c>
      <c r="C700" s="25" t="s">
        <v>68</v>
      </c>
      <c r="D700" s="25" t="s">
        <v>72</v>
      </c>
      <c r="E700" s="25" t="s">
        <v>237</v>
      </c>
      <c r="F700" s="25" t="s">
        <v>192</v>
      </c>
      <c r="G700" s="26" t="n">
        <v>4618</v>
      </c>
      <c r="H700" s="27" t="n">
        <v>10083</v>
      </c>
      <c r="I700" s="25" t="s">
        <v>147</v>
      </c>
      <c r="K700" s="25" t="n">
        <v>1982</v>
      </c>
      <c r="L700" s="25" t="s">
        <v>178</v>
      </c>
      <c r="M700" s="25" t="s">
        <v>171</v>
      </c>
      <c r="N700" s="28" t="n">
        <v>5482</v>
      </c>
      <c r="O700" s="25" t="s">
        <v>54</v>
      </c>
      <c r="P700" s="29" t="n">
        <v>42806</v>
      </c>
      <c r="Q700" s="29" t="n">
        <v>42882</v>
      </c>
      <c r="R700" s="28" t="n">
        <v>4509</v>
      </c>
      <c r="S700" s="28" t="n">
        <f aca="false">IF(O700="Won",R700,IF(O700="Lost",0,N700))</f>
        <v>4509</v>
      </c>
      <c r="T700" s="30" t="n">
        <f aca="false">IF(AND(P700&lt;&gt;"",Q700&lt;&gt;""),Q700-P700,"")</f>
        <v>76</v>
      </c>
      <c r="U700" s="30" t="str">
        <f aca="false">IF(AND(O700="Engaging",P700&lt;&gt;""),'Leia-me'!$B$5-P700,"")</f>
        <v/>
      </c>
      <c r="V700" s="25" t="str">
        <f aca="false">IF(O700&lt;&gt;"Engaging","",IF(U700&lt;='Leia-me'!$B$6,"Saudável",IF(U700&lt;='Leia-me'!$B$7,"Esfriando",IF(U700&lt;='Leia-me'!$B$8,"Última chance","Zumbi"))))</f>
        <v/>
      </c>
      <c r="W700" s="25" t="n">
        <f aca="false">IF(O700="Won",1,IF(O700="Lost",0,""))</f>
        <v>1</v>
      </c>
      <c r="Y700" s="25" t="str">
        <f aca="false">IF(E700="","Sim","")</f>
        <v/>
      </c>
    </row>
    <row r="701" customFormat="false" ht="15" hidden="false" customHeight="false" outlineLevel="0" collapsed="false">
      <c r="A701" s="25" t="s">
        <v>929</v>
      </c>
      <c r="B701" s="25" t="s">
        <v>67</v>
      </c>
      <c r="C701" s="25" t="s">
        <v>68</v>
      </c>
      <c r="D701" s="25" t="s">
        <v>72</v>
      </c>
      <c r="E701" s="25" t="s">
        <v>248</v>
      </c>
      <c r="F701" s="25" t="s">
        <v>211</v>
      </c>
      <c r="G701" s="26" t="n">
        <v>894.33</v>
      </c>
      <c r="H701" s="27" t="n">
        <v>1635</v>
      </c>
      <c r="I701" s="25" t="s">
        <v>249</v>
      </c>
      <c r="K701" s="25" t="n">
        <v>2007</v>
      </c>
      <c r="L701" s="25" t="s">
        <v>178</v>
      </c>
      <c r="M701" s="25" t="s">
        <v>171</v>
      </c>
      <c r="N701" s="28" t="n">
        <v>5482</v>
      </c>
      <c r="O701" s="25" t="s">
        <v>54</v>
      </c>
      <c r="P701" s="29" t="n">
        <v>42809</v>
      </c>
      <c r="Q701" s="29" t="n">
        <v>42907</v>
      </c>
      <c r="R701" s="28" t="n">
        <v>4527</v>
      </c>
      <c r="S701" s="28" t="n">
        <f aca="false">IF(O701="Won",R701,IF(O701="Lost",0,N701))</f>
        <v>4527</v>
      </c>
      <c r="T701" s="30" t="n">
        <f aca="false">IF(AND(P701&lt;&gt;"",Q701&lt;&gt;""),Q701-P701,"")</f>
        <v>98</v>
      </c>
      <c r="U701" s="30" t="str">
        <f aca="false">IF(AND(O701="Engaging",P701&lt;&gt;""),'Leia-me'!$B$5-P701,"")</f>
        <v/>
      </c>
      <c r="V701" s="25" t="str">
        <f aca="false">IF(O701&lt;&gt;"Engaging","",IF(U701&lt;='Leia-me'!$B$6,"Saudável",IF(U701&lt;='Leia-me'!$B$7,"Esfriando",IF(U701&lt;='Leia-me'!$B$8,"Última chance","Zumbi"))))</f>
        <v/>
      </c>
      <c r="W701" s="25" t="n">
        <f aca="false">IF(O701="Won",1,IF(O701="Lost",0,""))</f>
        <v>1</v>
      </c>
      <c r="Y701" s="25" t="str">
        <f aca="false">IF(E701="","Sim","")</f>
        <v/>
      </c>
    </row>
    <row r="702" customFormat="false" ht="15" hidden="false" customHeight="false" outlineLevel="0" collapsed="false">
      <c r="A702" s="25" t="s">
        <v>930</v>
      </c>
      <c r="B702" s="25" t="s">
        <v>67</v>
      </c>
      <c r="C702" s="25" t="s">
        <v>68</v>
      </c>
      <c r="D702" s="25" t="s">
        <v>72</v>
      </c>
      <c r="E702" s="25" t="s">
        <v>162</v>
      </c>
      <c r="F702" s="25" t="s">
        <v>155</v>
      </c>
      <c r="G702" s="26" t="n">
        <v>5266.09</v>
      </c>
      <c r="H702" s="27" t="n">
        <v>8595</v>
      </c>
      <c r="I702" s="25" t="s">
        <v>147</v>
      </c>
      <c r="J702" s="25" t="s">
        <v>156</v>
      </c>
      <c r="K702" s="25" t="n">
        <v>1988</v>
      </c>
      <c r="L702" s="25" t="s">
        <v>160</v>
      </c>
      <c r="M702" s="25" t="s">
        <v>149</v>
      </c>
      <c r="N702" s="28" t="n">
        <v>3393</v>
      </c>
      <c r="O702" s="25" t="s">
        <v>54</v>
      </c>
      <c r="P702" s="29" t="n">
        <v>42810</v>
      </c>
      <c r="Q702" s="29" t="n">
        <v>42897</v>
      </c>
      <c r="R702" s="28" t="n">
        <v>3185</v>
      </c>
      <c r="S702" s="28" t="n">
        <f aca="false">IF(O702="Won",R702,IF(O702="Lost",0,N702))</f>
        <v>3185</v>
      </c>
      <c r="T702" s="30" t="n">
        <f aca="false">IF(AND(P702&lt;&gt;"",Q702&lt;&gt;""),Q702-P702,"")</f>
        <v>87</v>
      </c>
      <c r="U702" s="30" t="str">
        <f aca="false">IF(AND(O702="Engaging",P702&lt;&gt;""),'Leia-me'!$B$5-P702,"")</f>
        <v/>
      </c>
      <c r="V702" s="25" t="str">
        <f aca="false">IF(O702&lt;&gt;"Engaging","",IF(U702&lt;='Leia-me'!$B$6,"Saudável",IF(U702&lt;='Leia-me'!$B$7,"Esfriando",IF(U702&lt;='Leia-me'!$B$8,"Última chance","Zumbi"))))</f>
        <v/>
      </c>
      <c r="W702" s="25" t="n">
        <f aca="false">IF(O702="Won",1,IF(O702="Lost",0,""))</f>
        <v>1</v>
      </c>
      <c r="Y702" s="25" t="str">
        <f aca="false">IF(E702="","Sim","")</f>
        <v/>
      </c>
    </row>
    <row r="703" customFormat="false" ht="15" hidden="false" customHeight="false" outlineLevel="0" collapsed="false">
      <c r="A703" s="25" t="s">
        <v>931</v>
      </c>
      <c r="B703" s="25" t="s">
        <v>67</v>
      </c>
      <c r="C703" s="25" t="s">
        <v>68</v>
      </c>
      <c r="D703" s="25" t="s">
        <v>72</v>
      </c>
      <c r="E703" s="25" t="s">
        <v>180</v>
      </c>
      <c r="F703" s="25" t="s">
        <v>146</v>
      </c>
      <c r="G703" s="26" t="n">
        <v>3178.24</v>
      </c>
      <c r="H703" s="27" t="n">
        <v>4540</v>
      </c>
      <c r="I703" s="25" t="s">
        <v>147</v>
      </c>
      <c r="K703" s="25" t="n">
        <v>2002</v>
      </c>
      <c r="L703" s="25" t="s">
        <v>160</v>
      </c>
      <c r="M703" s="25" t="s">
        <v>149</v>
      </c>
      <c r="N703" s="28" t="n">
        <v>3393</v>
      </c>
      <c r="O703" s="25" t="s">
        <v>54</v>
      </c>
      <c r="P703" s="29" t="n">
        <v>42816</v>
      </c>
      <c r="Q703" s="29" t="n">
        <v>42900</v>
      </c>
      <c r="R703" s="28" t="n">
        <v>3430</v>
      </c>
      <c r="S703" s="28" t="n">
        <f aca="false">IF(O703="Won",R703,IF(O703="Lost",0,N703))</f>
        <v>3430</v>
      </c>
      <c r="T703" s="30" t="n">
        <f aca="false">IF(AND(P703&lt;&gt;"",Q703&lt;&gt;""),Q703-P703,"")</f>
        <v>84</v>
      </c>
      <c r="U703" s="30" t="str">
        <f aca="false">IF(AND(O703="Engaging",P703&lt;&gt;""),'Leia-me'!$B$5-P703,"")</f>
        <v/>
      </c>
      <c r="V703" s="25" t="str">
        <f aca="false">IF(O703&lt;&gt;"Engaging","",IF(U703&lt;='Leia-me'!$B$6,"Saudável",IF(U703&lt;='Leia-me'!$B$7,"Esfriando",IF(U703&lt;='Leia-me'!$B$8,"Última chance","Zumbi"))))</f>
        <v/>
      </c>
      <c r="W703" s="25" t="n">
        <f aca="false">IF(O703="Won",1,IF(O703="Lost",0,""))</f>
        <v>1</v>
      </c>
      <c r="Y703" s="25" t="str">
        <f aca="false">IF(E703="","Sim","")</f>
        <v/>
      </c>
    </row>
    <row r="704" customFormat="false" ht="15" hidden="false" customHeight="false" outlineLevel="0" collapsed="false">
      <c r="A704" s="25" t="s">
        <v>932</v>
      </c>
      <c r="B704" s="25" t="s">
        <v>67</v>
      </c>
      <c r="C704" s="25" t="s">
        <v>68</v>
      </c>
      <c r="D704" s="25" t="s">
        <v>72</v>
      </c>
      <c r="E704" s="25" t="s">
        <v>218</v>
      </c>
      <c r="F704" s="25" t="s">
        <v>146</v>
      </c>
      <c r="G704" s="26" t="n">
        <v>4.54</v>
      </c>
      <c r="H704" s="27" t="n">
        <v>9</v>
      </c>
      <c r="I704" s="25" t="s">
        <v>147</v>
      </c>
      <c r="K704" s="25" t="n">
        <v>2017</v>
      </c>
      <c r="L704" s="25" t="s">
        <v>148</v>
      </c>
      <c r="M704" s="25" t="s">
        <v>149</v>
      </c>
      <c r="N704" s="28" t="n">
        <v>55</v>
      </c>
      <c r="O704" s="25" t="s">
        <v>55</v>
      </c>
      <c r="P704" s="29" t="n">
        <v>42817</v>
      </c>
      <c r="Q704" s="29" t="n">
        <v>42830</v>
      </c>
      <c r="R704" s="28" t="n">
        <v>0</v>
      </c>
      <c r="S704" s="28" t="n">
        <f aca="false">IF(O704="Won",R704,IF(O704="Lost",0,N704))</f>
        <v>0</v>
      </c>
      <c r="T704" s="30" t="n">
        <f aca="false">IF(AND(P704&lt;&gt;"",Q704&lt;&gt;""),Q704-P704,"")</f>
        <v>13</v>
      </c>
      <c r="U704" s="30" t="str">
        <f aca="false">IF(AND(O704="Engaging",P704&lt;&gt;""),'Leia-me'!$B$5-P704,"")</f>
        <v/>
      </c>
      <c r="V704" s="25" t="str">
        <f aca="false">IF(O704&lt;&gt;"Engaging","",IF(U704&lt;='Leia-me'!$B$6,"Saudável",IF(U704&lt;='Leia-me'!$B$7,"Esfriando",IF(U704&lt;='Leia-me'!$B$8,"Última chance","Zumbi"))))</f>
        <v/>
      </c>
      <c r="W704" s="25" t="n">
        <f aca="false">IF(O704="Won",1,IF(O704="Lost",0,""))</f>
        <v>0</v>
      </c>
      <c r="Y704" s="25" t="str">
        <f aca="false">IF(E704="","Sim","")</f>
        <v/>
      </c>
    </row>
    <row r="705" customFormat="false" ht="15" hidden="false" customHeight="false" outlineLevel="0" collapsed="false">
      <c r="A705" s="25" t="s">
        <v>933</v>
      </c>
      <c r="B705" s="25" t="s">
        <v>67</v>
      </c>
      <c r="C705" s="25" t="s">
        <v>68</v>
      </c>
      <c r="D705" s="25" t="s">
        <v>72</v>
      </c>
      <c r="E705" s="25" t="s">
        <v>237</v>
      </c>
      <c r="F705" s="25" t="s">
        <v>192</v>
      </c>
      <c r="G705" s="26" t="n">
        <v>4618</v>
      </c>
      <c r="H705" s="27" t="n">
        <v>10083</v>
      </c>
      <c r="I705" s="25" t="s">
        <v>147</v>
      </c>
      <c r="K705" s="25" t="n">
        <v>1982</v>
      </c>
      <c r="L705" s="25" t="s">
        <v>148</v>
      </c>
      <c r="M705" s="25" t="s">
        <v>149</v>
      </c>
      <c r="N705" s="28" t="n">
        <v>55</v>
      </c>
      <c r="O705" s="25" t="s">
        <v>55</v>
      </c>
      <c r="P705" s="29" t="n">
        <v>42817</v>
      </c>
      <c r="Q705" s="29" t="n">
        <v>42901</v>
      </c>
      <c r="R705" s="28" t="n">
        <v>0</v>
      </c>
      <c r="S705" s="28" t="n">
        <f aca="false">IF(O705="Won",R705,IF(O705="Lost",0,N705))</f>
        <v>0</v>
      </c>
      <c r="T705" s="30" t="n">
        <f aca="false">IF(AND(P705&lt;&gt;"",Q705&lt;&gt;""),Q705-P705,"")</f>
        <v>84</v>
      </c>
      <c r="U705" s="30" t="str">
        <f aca="false">IF(AND(O705="Engaging",P705&lt;&gt;""),'Leia-me'!$B$5-P705,"")</f>
        <v/>
      </c>
      <c r="V705" s="25" t="str">
        <f aca="false">IF(O705&lt;&gt;"Engaging","",IF(U705&lt;='Leia-me'!$B$6,"Saudável",IF(U705&lt;='Leia-me'!$B$7,"Esfriando",IF(U705&lt;='Leia-me'!$B$8,"Última chance","Zumbi"))))</f>
        <v/>
      </c>
      <c r="W705" s="25" t="n">
        <f aca="false">IF(O705="Won",1,IF(O705="Lost",0,""))</f>
        <v>0</v>
      </c>
      <c r="Y705" s="25" t="str">
        <f aca="false">IF(E705="","Sim","")</f>
        <v/>
      </c>
    </row>
    <row r="706" customFormat="false" ht="15" hidden="false" customHeight="false" outlineLevel="0" collapsed="false">
      <c r="A706" s="25" t="s">
        <v>934</v>
      </c>
      <c r="B706" s="25" t="s">
        <v>67</v>
      </c>
      <c r="C706" s="25" t="s">
        <v>68</v>
      </c>
      <c r="D706" s="25" t="s">
        <v>72</v>
      </c>
      <c r="E706" s="25" t="s">
        <v>210</v>
      </c>
      <c r="F706" s="25" t="s">
        <v>211</v>
      </c>
      <c r="G706" s="26" t="n">
        <v>718.62</v>
      </c>
      <c r="H706" s="27" t="n">
        <v>2448</v>
      </c>
      <c r="I706" s="25" t="s">
        <v>147</v>
      </c>
      <c r="K706" s="25" t="n">
        <v>2001</v>
      </c>
      <c r="L706" s="25" t="s">
        <v>186</v>
      </c>
      <c r="M706" s="25" t="s">
        <v>171</v>
      </c>
      <c r="N706" s="28" t="n">
        <v>550</v>
      </c>
      <c r="O706" s="25" t="s">
        <v>54</v>
      </c>
      <c r="P706" s="29" t="n">
        <v>42818</v>
      </c>
      <c r="Q706" s="29" t="n">
        <v>42882</v>
      </c>
      <c r="R706" s="28" t="n">
        <v>648</v>
      </c>
      <c r="S706" s="28" t="n">
        <f aca="false">IF(O706="Won",R706,IF(O706="Lost",0,N706))</f>
        <v>648</v>
      </c>
      <c r="T706" s="30" t="n">
        <f aca="false">IF(AND(P706&lt;&gt;"",Q706&lt;&gt;""),Q706-P706,"")</f>
        <v>64</v>
      </c>
      <c r="U706" s="30" t="str">
        <f aca="false">IF(AND(O706="Engaging",P706&lt;&gt;""),'Leia-me'!$B$5-P706,"")</f>
        <v/>
      </c>
      <c r="V706" s="25" t="str">
        <f aca="false">IF(O706&lt;&gt;"Engaging","",IF(U706&lt;='Leia-me'!$B$6,"Saudável",IF(U706&lt;='Leia-me'!$B$7,"Esfriando",IF(U706&lt;='Leia-me'!$B$8,"Última chance","Zumbi"))))</f>
        <v/>
      </c>
      <c r="W706" s="25" t="n">
        <f aca="false">IF(O706="Won",1,IF(O706="Lost",0,""))</f>
        <v>1</v>
      </c>
      <c r="Y706" s="25" t="str">
        <f aca="false">IF(E706="","Sim","")</f>
        <v/>
      </c>
    </row>
    <row r="707" customFormat="false" ht="15" hidden="false" customHeight="false" outlineLevel="0" collapsed="false">
      <c r="A707" s="25" t="s">
        <v>935</v>
      </c>
      <c r="B707" s="25" t="s">
        <v>67</v>
      </c>
      <c r="C707" s="25" t="s">
        <v>68</v>
      </c>
      <c r="D707" s="25" t="s">
        <v>72</v>
      </c>
      <c r="E707" s="25" t="s">
        <v>237</v>
      </c>
      <c r="F707" s="25" t="s">
        <v>192</v>
      </c>
      <c r="G707" s="26" t="n">
        <v>4618</v>
      </c>
      <c r="H707" s="27" t="n">
        <v>10083</v>
      </c>
      <c r="I707" s="25" t="s">
        <v>147</v>
      </c>
      <c r="K707" s="25" t="n">
        <v>1982</v>
      </c>
      <c r="L707" s="25" t="s">
        <v>160</v>
      </c>
      <c r="M707" s="25" t="s">
        <v>149</v>
      </c>
      <c r="N707" s="28" t="n">
        <v>3393</v>
      </c>
      <c r="O707" s="25" t="s">
        <v>54</v>
      </c>
      <c r="P707" s="29" t="n">
        <v>42818</v>
      </c>
      <c r="Q707" s="29" t="n">
        <v>42916</v>
      </c>
      <c r="R707" s="28" t="n">
        <v>3040</v>
      </c>
      <c r="S707" s="28" t="n">
        <f aca="false">IF(O707="Won",R707,IF(O707="Lost",0,N707))</f>
        <v>3040</v>
      </c>
      <c r="T707" s="30" t="n">
        <f aca="false">IF(AND(P707&lt;&gt;"",Q707&lt;&gt;""),Q707-P707,"")</f>
        <v>98</v>
      </c>
      <c r="U707" s="30" t="str">
        <f aca="false">IF(AND(O707="Engaging",P707&lt;&gt;""),'Leia-me'!$B$5-P707,"")</f>
        <v/>
      </c>
      <c r="V707" s="25" t="str">
        <f aca="false">IF(O707&lt;&gt;"Engaging","",IF(U707&lt;='Leia-me'!$B$6,"Saudável",IF(U707&lt;='Leia-me'!$B$7,"Esfriando",IF(U707&lt;='Leia-me'!$B$8,"Última chance","Zumbi"))))</f>
        <v/>
      </c>
      <c r="W707" s="25" t="n">
        <f aca="false">IF(O707="Won",1,IF(O707="Lost",0,""))</f>
        <v>1</v>
      </c>
      <c r="Y707" s="25" t="str">
        <f aca="false">IF(E707="","Sim","")</f>
        <v/>
      </c>
    </row>
    <row r="708" customFormat="false" ht="15" hidden="false" customHeight="false" outlineLevel="0" collapsed="false">
      <c r="A708" s="25" t="s">
        <v>936</v>
      </c>
      <c r="B708" s="25" t="s">
        <v>67</v>
      </c>
      <c r="C708" s="25" t="s">
        <v>68</v>
      </c>
      <c r="D708" s="25" t="s">
        <v>72</v>
      </c>
      <c r="E708" s="25" t="s">
        <v>218</v>
      </c>
      <c r="F708" s="25" t="s">
        <v>146</v>
      </c>
      <c r="G708" s="26" t="n">
        <v>4.54</v>
      </c>
      <c r="H708" s="27" t="n">
        <v>9</v>
      </c>
      <c r="I708" s="25" t="s">
        <v>147</v>
      </c>
      <c r="K708" s="25" t="n">
        <v>2017</v>
      </c>
      <c r="L708" s="25" t="s">
        <v>148</v>
      </c>
      <c r="M708" s="25" t="s">
        <v>149</v>
      </c>
      <c r="N708" s="28" t="n">
        <v>55</v>
      </c>
      <c r="O708" s="25" t="s">
        <v>54</v>
      </c>
      <c r="P708" s="29" t="n">
        <v>42822</v>
      </c>
      <c r="Q708" s="29" t="n">
        <v>42892</v>
      </c>
      <c r="R708" s="28" t="n">
        <v>55</v>
      </c>
      <c r="S708" s="28" t="n">
        <f aca="false">IF(O708="Won",R708,IF(O708="Lost",0,N708))</f>
        <v>55</v>
      </c>
      <c r="T708" s="30" t="n">
        <f aca="false">IF(AND(P708&lt;&gt;"",Q708&lt;&gt;""),Q708-P708,"")</f>
        <v>70</v>
      </c>
      <c r="U708" s="30" t="str">
        <f aca="false">IF(AND(O708="Engaging",P708&lt;&gt;""),'Leia-me'!$B$5-P708,"")</f>
        <v/>
      </c>
      <c r="V708" s="25" t="str">
        <f aca="false">IF(O708&lt;&gt;"Engaging","",IF(U708&lt;='Leia-me'!$B$6,"Saudável",IF(U708&lt;='Leia-me'!$B$7,"Esfriando",IF(U708&lt;='Leia-me'!$B$8,"Última chance","Zumbi"))))</f>
        <v/>
      </c>
      <c r="W708" s="25" t="n">
        <f aca="false">IF(O708="Won",1,IF(O708="Lost",0,""))</f>
        <v>1</v>
      </c>
      <c r="Y708" s="25" t="str">
        <f aca="false">IF(E708="","Sim","")</f>
        <v/>
      </c>
    </row>
    <row r="709" customFormat="false" ht="15" hidden="false" customHeight="false" outlineLevel="0" collapsed="false">
      <c r="A709" s="25" t="s">
        <v>937</v>
      </c>
      <c r="B709" s="25" t="s">
        <v>67</v>
      </c>
      <c r="C709" s="25" t="s">
        <v>68</v>
      </c>
      <c r="D709" s="25" t="s">
        <v>72</v>
      </c>
      <c r="E709" s="25" t="s">
        <v>195</v>
      </c>
      <c r="F709" s="25" t="s">
        <v>185</v>
      </c>
      <c r="G709" s="26" t="n">
        <v>8170.38</v>
      </c>
      <c r="H709" s="27" t="n">
        <v>16499</v>
      </c>
      <c r="I709" s="25" t="s">
        <v>196</v>
      </c>
      <c r="K709" s="25" t="n">
        <v>1997</v>
      </c>
      <c r="L709" s="25" t="s">
        <v>178</v>
      </c>
      <c r="M709" s="25" t="s">
        <v>171</v>
      </c>
      <c r="N709" s="28" t="n">
        <v>5482</v>
      </c>
      <c r="O709" s="25" t="s">
        <v>54</v>
      </c>
      <c r="P709" s="29" t="n">
        <v>42824</v>
      </c>
      <c r="Q709" s="29" t="n">
        <v>42832</v>
      </c>
      <c r="R709" s="28" t="n">
        <v>5728</v>
      </c>
      <c r="S709" s="28" t="n">
        <f aca="false">IF(O709="Won",R709,IF(O709="Lost",0,N709))</f>
        <v>5728</v>
      </c>
      <c r="T709" s="30" t="n">
        <f aca="false">IF(AND(P709&lt;&gt;"",Q709&lt;&gt;""),Q709-P709,"")</f>
        <v>8</v>
      </c>
      <c r="U709" s="30" t="str">
        <f aca="false">IF(AND(O709="Engaging",P709&lt;&gt;""),'Leia-me'!$B$5-P709,"")</f>
        <v/>
      </c>
      <c r="V709" s="25" t="str">
        <f aca="false">IF(O709&lt;&gt;"Engaging","",IF(U709&lt;='Leia-me'!$B$6,"Saudável",IF(U709&lt;='Leia-me'!$B$7,"Esfriando",IF(U709&lt;='Leia-me'!$B$8,"Última chance","Zumbi"))))</f>
        <v/>
      </c>
      <c r="W709" s="25" t="n">
        <f aca="false">IF(O709="Won",1,IF(O709="Lost",0,""))</f>
        <v>1</v>
      </c>
      <c r="Y709" s="25" t="str">
        <f aca="false">IF(E709="","Sim","")</f>
        <v/>
      </c>
    </row>
    <row r="710" customFormat="false" ht="15" hidden="false" customHeight="false" outlineLevel="0" collapsed="false">
      <c r="A710" s="25" t="s">
        <v>938</v>
      </c>
      <c r="B710" s="25" t="s">
        <v>67</v>
      </c>
      <c r="C710" s="25" t="s">
        <v>68</v>
      </c>
      <c r="D710" s="25" t="s">
        <v>72</v>
      </c>
      <c r="E710" s="25" t="s">
        <v>257</v>
      </c>
      <c r="F710" s="25" t="s">
        <v>146</v>
      </c>
      <c r="G710" s="26" t="n">
        <v>441.08</v>
      </c>
      <c r="H710" s="27" t="n">
        <v>1210</v>
      </c>
      <c r="I710" s="25" t="s">
        <v>147</v>
      </c>
      <c r="K710" s="25" t="n">
        <v>1984</v>
      </c>
      <c r="L710" s="25" t="s">
        <v>160</v>
      </c>
      <c r="M710" s="25" t="s">
        <v>149</v>
      </c>
      <c r="N710" s="28" t="n">
        <v>3393</v>
      </c>
      <c r="O710" s="25" t="s">
        <v>55</v>
      </c>
      <c r="P710" s="29" t="n">
        <v>42826</v>
      </c>
      <c r="Q710" s="29" t="n">
        <v>42835</v>
      </c>
      <c r="R710" s="28" t="n">
        <v>0</v>
      </c>
      <c r="S710" s="28" t="n">
        <f aca="false">IF(O710="Won",R710,IF(O710="Lost",0,N710))</f>
        <v>0</v>
      </c>
      <c r="T710" s="30" t="n">
        <f aca="false">IF(AND(P710&lt;&gt;"",Q710&lt;&gt;""),Q710-P710,"")</f>
        <v>9</v>
      </c>
      <c r="U710" s="30" t="str">
        <f aca="false">IF(AND(O710="Engaging",P710&lt;&gt;""),'Leia-me'!$B$5-P710,"")</f>
        <v/>
      </c>
      <c r="V710" s="25" t="str">
        <f aca="false">IF(O710&lt;&gt;"Engaging","",IF(U710&lt;='Leia-me'!$B$6,"Saudável",IF(U710&lt;='Leia-me'!$B$7,"Esfriando",IF(U710&lt;='Leia-me'!$B$8,"Última chance","Zumbi"))))</f>
        <v/>
      </c>
      <c r="W710" s="25" t="n">
        <f aca="false">IF(O710="Won",1,IF(O710="Lost",0,""))</f>
        <v>0</v>
      </c>
      <c r="Y710" s="25" t="str">
        <f aca="false">IF(E710="","Sim","")</f>
        <v/>
      </c>
    </row>
    <row r="711" customFormat="false" ht="15" hidden="false" customHeight="false" outlineLevel="0" collapsed="false">
      <c r="A711" s="25" t="s">
        <v>939</v>
      </c>
      <c r="B711" s="25" t="s">
        <v>67</v>
      </c>
      <c r="C711" s="25" t="s">
        <v>68</v>
      </c>
      <c r="D711" s="25" t="s">
        <v>72</v>
      </c>
      <c r="E711" s="25" t="s">
        <v>145</v>
      </c>
      <c r="F711" s="25" t="s">
        <v>146</v>
      </c>
      <c r="G711" s="26" t="n">
        <v>3922.42</v>
      </c>
      <c r="H711" s="27" t="n">
        <v>6837</v>
      </c>
      <c r="I711" s="25" t="s">
        <v>147</v>
      </c>
      <c r="K711" s="25" t="n">
        <v>1992</v>
      </c>
      <c r="L711" s="25" t="s">
        <v>186</v>
      </c>
      <c r="M711" s="25" t="s">
        <v>171</v>
      </c>
      <c r="N711" s="28" t="n">
        <v>550</v>
      </c>
      <c r="O711" s="25" t="s">
        <v>55</v>
      </c>
      <c r="P711" s="29" t="n">
        <v>42828</v>
      </c>
      <c r="Q711" s="29" t="n">
        <v>42836</v>
      </c>
      <c r="R711" s="28" t="n">
        <v>0</v>
      </c>
      <c r="S711" s="28" t="n">
        <f aca="false">IF(O711="Won",R711,IF(O711="Lost",0,N711))</f>
        <v>0</v>
      </c>
      <c r="T711" s="30" t="n">
        <f aca="false">IF(AND(P711&lt;&gt;"",Q711&lt;&gt;""),Q711-P711,"")</f>
        <v>8</v>
      </c>
      <c r="U711" s="30" t="str">
        <f aca="false">IF(AND(O711="Engaging",P711&lt;&gt;""),'Leia-me'!$B$5-P711,"")</f>
        <v/>
      </c>
      <c r="V711" s="25" t="str">
        <f aca="false">IF(O711&lt;&gt;"Engaging","",IF(U711&lt;='Leia-me'!$B$6,"Saudável",IF(U711&lt;='Leia-me'!$B$7,"Esfriando",IF(U711&lt;='Leia-me'!$B$8,"Última chance","Zumbi"))))</f>
        <v/>
      </c>
      <c r="W711" s="25" t="n">
        <f aca="false">IF(O711="Won",1,IF(O711="Lost",0,""))</f>
        <v>0</v>
      </c>
      <c r="Y711" s="25" t="str">
        <f aca="false">IF(E711="","Sim","")</f>
        <v/>
      </c>
    </row>
    <row r="712" customFormat="false" ht="15" hidden="false" customHeight="false" outlineLevel="0" collapsed="false">
      <c r="A712" s="25" t="s">
        <v>940</v>
      </c>
      <c r="B712" s="25" t="s">
        <v>67</v>
      </c>
      <c r="C712" s="25" t="s">
        <v>68</v>
      </c>
      <c r="D712" s="25" t="s">
        <v>72</v>
      </c>
      <c r="E712" s="25" t="s">
        <v>162</v>
      </c>
      <c r="F712" s="25" t="s">
        <v>155</v>
      </c>
      <c r="G712" s="26" t="n">
        <v>5266.09</v>
      </c>
      <c r="H712" s="27" t="n">
        <v>8595</v>
      </c>
      <c r="I712" s="25" t="s">
        <v>147</v>
      </c>
      <c r="J712" s="25" t="s">
        <v>156</v>
      </c>
      <c r="K712" s="25" t="n">
        <v>1988</v>
      </c>
      <c r="L712" s="25" t="s">
        <v>186</v>
      </c>
      <c r="M712" s="25" t="s">
        <v>171</v>
      </c>
      <c r="N712" s="28" t="n">
        <v>550</v>
      </c>
      <c r="O712" s="25" t="s">
        <v>55</v>
      </c>
      <c r="P712" s="29" t="n">
        <v>42829</v>
      </c>
      <c r="Q712" s="29" t="n">
        <v>42831</v>
      </c>
      <c r="R712" s="28" t="n">
        <v>0</v>
      </c>
      <c r="S712" s="28" t="n">
        <f aca="false">IF(O712="Won",R712,IF(O712="Lost",0,N712))</f>
        <v>0</v>
      </c>
      <c r="T712" s="30" t="n">
        <f aca="false">IF(AND(P712&lt;&gt;"",Q712&lt;&gt;""),Q712-P712,"")</f>
        <v>2</v>
      </c>
      <c r="U712" s="30" t="str">
        <f aca="false">IF(AND(O712="Engaging",P712&lt;&gt;""),'Leia-me'!$B$5-P712,"")</f>
        <v/>
      </c>
      <c r="V712" s="25" t="str">
        <f aca="false">IF(O712&lt;&gt;"Engaging","",IF(U712&lt;='Leia-me'!$B$6,"Saudável",IF(U712&lt;='Leia-me'!$B$7,"Esfriando",IF(U712&lt;='Leia-me'!$B$8,"Última chance","Zumbi"))))</f>
        <v/>
      </c>
      <c r="W712" s="25" t="n">
        <f aca="false">IF(O712="Won",1,IF(O712="Lost",0,""))</f>
        <v>0</v>
      </c>
      <c r="Y712" s="25" t="str">
        <f aca="false">IF(E712="","Sim","")</f>
        <v/>
      </c>
    </row>
    <row r="713" customFormat="false" ht="15" hidden="false" customHeight="false" outlineLevel="0" collapsed="false">
      <c r="A713" s="25" t="s">
        <v>941</v>
      </c>
      <c r="B713" s="25" t="s">
        <v>67</v>
      </c>
      <c r="C713" s="25" t="s">
        <v>68</v>
      </c>
      <c r="D713" s="25" t="s">
        <v>72</v>
      </c>
      <c r="E713" s="25" t="s">
        <v>180</v>
      </c>
      <c r="F713" s="25" t="s">
        <v>146</v>
      </c>
      <c r="G713" s="26" t="n">
        <v>3178.24</v>
      </c>
      <c r="H713" s="27" t="n">
        <v>4540</v>
      </c>
      <c r="I713" s="25" t="s">
        <v>147</v>
      </c>
      <c r="K713" s="25" t="n">
        <v>2002</v>
      </c>
      <c r="L713" s="25" t="s">
        <v>160</v>
      </c>
      <c r="M713" s="25" t="s">
        <v>149</v>
      </c>
      <c r="N713" s="28" t="n">
        <v>3393</v>
      </c>
      <c r="O713" s="25" t="s">
        <v>55</v>
      </c>
      <c r="P713" s="29" t="n">
        <v>42829</v>
      </c>
      <c r="Q713" s="29" t="n">
        <v>42840</v>
      </c>
      <c r="R713" s="28" t="n">
        <v>0</v>
      </c>
      <c r="S713" s="28" t="n">
        <f aca="false">IF(O713="Won",R713,IF(O713="Lost",0,N713))</f>
        <v>0</v>
      </c>
      <c r="T713" s="30" t="n">
        <f aca="false">IF(AND(P713&lt;&gt;"",Q713&lt;&gt;""),Q713-P713,"")</f>
        <v>11</v>
      </c>
      <c r="U713" s="30" t="str">
        <f aca="false">IF(AND(O713="Engaging",P713&lt;&gt;""),'Leia-me'!$B$5-P713,"")</f>
        <v/>
      </c>
      <c r="V713" s="25" t="str">
        <f aca="false">IF(O713&lt;&gt;"Engaging","",IF(U713&lt;='Leia-me'!$B$6,"Saudável",IF(U713&lt;='Leia-me'!$B$7,"Esfriando",IF(U713&lt;='Leia-me'!$B$8,"Última chance","Zumbi"))))</f>
        <v/>
      </c>
      <c r="W713" s="25" t="n">
        <f aca="false">IF(O713="Won",1,IF(O713="Lost",0,""))</f>
        <v>0</v>
      </c>
      <c r="Y713" s="25" t="str">
        <f aca="false">IF(E713="","Sim","")</f>
        <v/>
      </c>
    </row>
    <row r="714" customFormat="false" ht="15" hidden="false" customHeight="false" outlineLevel="0" collapsed="false">
      <c r="A714" s="25" t="s">
        <v>942</v>
      </c>
      <c r="B714" s="25" t="s">
        <v>67</v>
      </c>
      <c r="C714" s="25" t="s">
        <v>68</v>
      </c>
      <c r="D714" s="25" t="s">
        <v>72</v>
      </c>
      <c r="E714" s="25" t="s">
        <v>198</v>
      </c>
      <c r="F714" s="25" t="s">
        <v>177</v>
      </c>
      <c r="G714" s="26" t="n">
        <v>2819.5</v>
      </c>
      <c r="H714" s="27" t="n">
        <v>7227</v>
      </c>
      <c r="I714" s="25" t="s">
        <v>147</v>
      </c>
      <c r="J714" s="25" t="s">
        <v>199</v>
      </c>
      <c r="K714" s="25" t="n">
        <v>1991</v>
      </c>
      <c r="L714" s="25" t="s">
        <v>148</v>
      </c>
      <c r="M714" s="25" t="s">
        <v>149</v>
      </c>
      <c r="N714" s="28" t="n">
        <v>55</v>
      </c>
      <c r="O714" s="25" t="s">
        <v>54</v>
      </c>
      <c r="P714" s="29" t="n">
        <v>42829</v>
      </c>
      <c r="Q714" s="29" t="n">
        <v>42886</v>
      </c>
      <c r="R714" s="28" t="n">
        <v>50</v>
      </c>
      <c r="S714" s="28" t="n">
        <f aca="false">IF(O714="Won",R714,IF(O714="Lost",0,N714))</f>
        <v>50</v>
      </c>
      <c r="T714" s="30" t="n">
        <f aca="false">IF(AND(P714&lt;&gt;"",Q714&lt;&gt;""),Q714-P714,"")</f>
        <v>57</v>
      </c>
      <c r="U714" s="30" t="str">
        <f aca="false">IF(AND(O714="Engaging",P714&lt;&gt;""),'Leia-me'!$B$5-P714,"")</f>
        <v/>
      </c>
      <c r="V714" s="25" t="str">
        <f aca="false">IF(O714&lt;&gt;"Engaging","",IF(U714&lt;='Leia-me'!$B$6,"Saudável",IF(U714&lt;='Leia-me'!$B$7,"Esfriando",IF(U714&lt;='Leia-me'!$B$8,"Última chance","Zumbi"))))</f>
        <v/>
      </c>
      <c r="W714" s="25" t="n">
        <f aca="false">IF(O714="Won",1,IF(O714="Lost",0,""))</f>
        <v>1</v>
      </c>
      <c r="Y714" s="25" t="str">
        <f aca="false">IF(E714="","Sim","")</f>
        <v/>
      </c>
    </row>
    <row r="715" customFormat="false" ht="15" hidden="false" customHeight="false" outlineLevel="0" collapsed="false">
      <c r="A715" s="25" t="s">
        <v>943</v>
      </c>
      <c r="B715" s="25" t="s">
        <v>67</v>
      </c>
      <c r="C715" s="25" t="s">
        <v>68</v>
      </c>
      <c r="D715" s="25" t="s">
        <v>72</v>
      </c>
      <c r="E715" s="25" t="s">
        <v>145</v>
      </c>
      <c r="F715" s="25" t="s">
        <v>146</v>
      </c>
      <c r="G715" s="26" t="n">
        <v>3922.42</v>
      </c>
      <c r="H715" s="27" t="n">
        <v>6837</v>
      </c>
      <c r="I715" s="25" t="s">
        <v>147</v>
      </c>
      <c r="K715" s="25" t="n">
        <v>1992</v>
      </c>
      <c r="L715" s="25" t="s">
        <v>170</v>
      </c>
      <c r="M715" s="25" t="s">
        <v>171</v>
      </c>
      <c r="N715" s="28" t="n">
        <v>1096</v>
      </c>
      <c r="O715" s="25" t="s">
        <v>54</v>
      </c>
      <c r="P715" s="29" t="n">
        <v>42830</v>
      </c>
      <c r="Q715" s="29" t="n">
        <v>42905</v>
      </c>
      <c r="R715" s="28" t="n">
        <v>1140</v>
      </c>
      <c r="S715" s="28" t="n">
        <f aca="false">IF(O715="Won",R715,IF(O715="Lost",0,N715))</f>
        <v>1140</v>
      </c>
      <c r="T715" s="30" t="n">
        <f aca="false">IF(AND(P715&lt;&gt;"",Q715&lt;&gt;""),Q715-P715,"")</f>
        <v>75</v>
      </c>
      <c r="U715" s="30" t="str">
        <f aca="false">IF(AND(O715="Engaging",P715&lt;&gt;""),'Leia-me'!$B$5-P715,"")</f>
        <v/>
      </c>
      <c r="V715" s="25" t="str">
        <f aca="false">IF(O715&lt;&gt;"Engaging","",IF(U715&lt;='Leia-me'!$B$6,"Saudável",IF(U715&lt;='Leia-me'!$B$7,"Esfriando",IF(U715&lt;='Leia-me'!$B$8,"Última chance","Zumbi"))))</f>
        <v/>
      </c>
      <c r="W715" s="25" t="n">
        <f aca="false">IF(O715="Won",1,IF(O715="Lost",0,""))</f>
        <v>1</v>
      </c>
      <c r="Y715" s="25" t="str">
        <f aca="false">IF(E715="","Sim","")</f>
        <v/>
      </c>
    </row>
    <row r="716" customFormat="false" ht="15" hidden="false" customHeight="false" outlineLevel="0" collapsed="false">
      <c r="A716" s="25" t="s">
        <v>944</v>
      </c>
      <c r="B716" s="25" t="s">
        <v>67</v>
      </c>
      <c r="C716" s="25" t="s">
        <v>68</v>
      </c>
      <c r="D716" s="25" t="s">
        <v>72</v>
      </c>
      <c r="E716" s="25" t="s">
        <v>225</v>
      </c>
      <c r="F716" s="25" t="s">
        <v>211</v>
      </c>
      <c r="G716" s="26" t="n">
        <v>1376.8</v>
      </c>
      <c r="H716" s="27" t="n">
        <v>1165</v>
      </c>
      <c r="I716" s="25" t="s">
        <v>226</v>
      </c>
      <c r="K716" s="25" t="n">
        <v>1988</v>
      </c>
      <c r="L716" s="25" t="s">
        <v>186</v>
      </c>
      <c r="M716" s="25" t="s">
        <v>171</v>
      </c>
      <c r="N716" s="28" t="n">
        <v>550</v>
      </c>
      <c r="O716" s="25" t="s">
        <v>55</v>
      </c>
      <c r="P716" s="29" t="n">
        <v>42831</v>
      </c>
      <c r="Q716" s="29" t="n">
        <v>42839</v>
      </c>
      <c r="R716" s="28" t="n">
        <v>0</v>
      </c>
      <c r="S716" s="28" t="n">
        <f aca="false">IF(O716="Won",R716,IF(O716="Lost",0,N716))</f>
        <v>0</v>
      </c>
      <c r="T716" s="30" t="n">
        <f aca="false">IF(AND(P716&lt;&gt;"",Q716&lt;&gt;""),Q716-P716,"")</f>
        <v>8</v>
      </c>
      <c r="U716" s="30" t="str">
        <f aca="false">IF(AND(O716="Engaging",P716&lt;&gt;""),'Leia-me'!$B$5-P716,"")</f>
        <v/>
      </c>
      <c r="V716" s="25" t="str">
        <f aca="false">IF(O716&lt;&gt;"Engaging","",IF(U716&lt;='Leia-me'!$B$6,"Saudável",IF(U716&lt;='Leia-me'!$B$7,"Esfriando",IF(U716&lt;='Leia-me'!$B$8,"Última chance","Zumbi"))))</f>
        <v/>
      </c>
      <c r="W716" s="25" t="n">
        <f aca="false">IF(O716="Won",1,IF(O716="Lost",0,""))</f>
        <v>0</v>
      </c>
      <c r="Y716" s="25" t="str">
        <f aca="false">IF(E716="","Sim","")</f>
        <v/>
      </c>
    </row>
    <row r="717" customFormat="false" ht="15" hidden="false" customHeight="false" outlineLevel="0" collapsed="false">
      <c r="A717" s="25" t="s">
        <v>945</v>
      </c>
      <c r="B717" s="25" t="s">
        <v>67</v>
      </c>
      <c r="C717" s="25" t="s">
        <v>68</v>
      </c>
      <c r="D717" s="25" t="s">
        <v>72</v>
      </c>
      <c r="E717" s="25" t="s">
        <v>154</v>
      </c>
      <c r="F717" s="25" t="s">
        <v>155</v>
      </c>
      <c r="G717" s="26" t="n">
        <v>86.68</v>
      </c>
      <c r="H717" s="27" t="n">
        <v>187</v>
      </c>
      <c r="I717" s="25" t="s">
        <v>147</v>
      </c>
      <c r="J717" s="25" t="s">
        <v>156</v>
      </c>
      <c r="K717" s="25" t="n">
        <v>2007</v>
      </c>
      <c r="L717" s="25" t="s">
        <v>148</v>
      </c>
      <c r="M717" s="25" t="s">
        <v>149</v>
      </c>
      <c r="N717" s="28" t="n">
        <v>55</v>
      </c>
      <c r="O717" s="25" t="s">
        <v>54</v>
      </c>
      <c r="P717" s="29" t="n">
        <v>42831</v>
      </c>
      <c r="Q717" s="29" t="n">
        <v>42885</v>
      </c>
      <c r="R717" s="28" t="n">
        <v>61</v>
      </c>
      <c r="S717" s="28" t="n">
        <f aca="false">IF(O717="Won",R717,IF(O717="Lost",0,N717))</f>
        <v>61</v>
      </c>
      <c r="T717" s="30" t="n">
        <f aca="false">IF(AND(P717&lt;&gt;"",Q717&lt;&gt;""),Q717-P717,"")</f>
        <v>54</v>
      </c>
      <c r="U717" s="30" t="str">
        <f aca="false">IF(AND(O717="Engaging",P717&lt;&gt;""),'Leia-me'!$B$5-P717,"")</f>
        <v/>
      </c>
      <c r="V717" s="25" t="str">
        <f aca="false">IF(O717&lt;&gt;"Engaging","",IF(U717&lt;='Leia-me'!$B$6,"Saudável",IF(U717&lt;='Leia-me'!$B$7,"Esfriando",IF(U717&lt;='Leia-me'!$B$8,"Última chance","Zumbi"))))</f>
        <v/>
      </c>
      <c r="W717" s="25" t="n">
        <f aca="false">IF(O717="Won",1,IF(O717="Lost",0,""))</f>
        <v>1</v>
      </c>
      <c r="Y717" s="25" t="str">
        <f aca="false">IF(E717="","Sim","")</f>
        <v/>
      </c>
    </row>
    <row r="718" customFormat="false" ht="15" hidden="false" customHeight="false" outlineLevel="0" collapsed="false">
      <c r="A718" s="25" t="s">
        <v>946</v>
      </c>
      <c r="B718" s="25" t="s">
        <v>67</v>
      </c>
      <c r="C718" s="25" t="s">
        <v>68</v>
      </c>
      <c r="D718" s="25" t="s">
        <v>72</v>
      </c>
      <c r="E718" s="25" t="s">
        <v>191</v>
      </c>
      <c r="F718" s="25" t="s">
        <v>192</v>
      </c>
      <c r="G718" s="26" t="n">
        <v>2714.9</v>
      </c>
      <c r="H718" s="27" t="n">
        <v>2641</v>
      </c>
      <c r="I718" s="25" t="s">
        <v>147</v>
      </c>
      <c r="J718" s="25" t="s">
        <v>193</v>
      </c>
      <c r="K718" s="25" t="n">
        <v>1998</v>
      </c>
      <c r="L718" s="25" t="s">
        <v>186</v>
      </c>
      <c r="M718" s="25" t="s">
        <v>171</v>
      </c>
      <c r="N718" s="28" t="n">
        <v>550</v>
      </c>
      <c r="O718" s="25" t="s">
        <v>55</v>
      </c>
      <c r="P718" s="29" t="n">
        <v>42832</v>
      </c>
      <c r="Q718" s="29" t="n">
        <v>42841</v>
      </c>
      <c r="R718" s="28" t="n">
        <v>0</v>
      </c>
      <c r="S718" s="28" t="n">
        <f aca="false">IF(O718="Won",R718,IF(O718="Lost",0,N718))</f>
        <v>0</v>
      </c>
      <c r="T718" s="30" t="n">
        <f aca="false">IF(AND(P718&lt;&gt;"",Q718&lt;&gt;""),Q718-P718,"")</f>
        <v>9</v>
      </c>
      <c r="U718" s="30" t="str">
        <f aca="false">IF(AND(O718="Engaging",P718&lt;&gt;""),'Leia-me'!$B$5-P718,"")</f>
        <v/>
      </c>
      <c r="V718" s="25" t="str">
        <f aca="false">IF(O718&lt;&gt;"Engaging","",IF(U718&lt;='Leia-me'!$B$6,"Saudável",IF(U718&lt;='Leia-me'!$B$7,"Esfriando",IF(U718&lt;='Leia-me'!$B$8,"Última chance","Zumbi"))))</f>
        <v/>
      </c>
      <c r="W718" s="25" t="n">
        <f aca="false">IF(O718="Won",1,IF(O718="Lost",0,""))</f>
        <v>0</v>
      </c>
      <c r="Y718" s="25" t="str">
        <f aca="false">IF(E718="","Sim","")</f>
        <v/>
      </c>
    </row>
    <row r="719" customFormat="false" ht="15" hidden="false" customHeight="false" outlineLevel="0" collapsed="false">
      <c r="A719" s="25" t="s">
        <v>947</v>
      </c>
      <c r="B719" s="25" t="s">
        <v>67</v>
      </c>
      <c r="C719" s="25" t="s">
        <v>68</v>
      </c>
      <c r="D719" s="25" t="s">
        <v>72</v>
      </c>
      <c r="E719" s="25" t="s">
        <v>158</v>
      </c>
      <c r="F719" s="25" t="s">
        <v>159</v>
      </c>
      <c r="G719" s="26" t="n">
        <v>291.27</v>
      </c>
      <c r="H719" s="27" t="n">
        <v>586</v>
      </c>
      <c r="I719" s="25" t="s">
        <v>147</v>
      </c>
      <c r="K719" s="25" t="n">
        <v>1997</v>
      </c>
      <c r="L719" s="25" t="s">
        <v>160</v>
      </c>
      <c r="M719" s="25" t="s">
        <v>149</v>
      </c>
      <c r="N719" s="28" t="n">
        <v>3393</v>
      </c>
      <c r="O719" s="25" t="s">
        <v>54</v>
      </c>
      <c r="P719" s="29" t="n">
        <v>42833</v>
      </c>
      <c r="Q719" s="29" t="n">
        <v>42842</v>
      </c>
      <c r="R719" s="28" t="n">
        <v>3532</v>
      </c>
      <c r="S719" s="28" t="n">
        <f aca="false">IF(O719="Won",R719,IF(O719="Lost",0,N719))</f>
        <v>3532</v>
      </c>
      <c r="T719" s="30" t="n">
        <f aca="false">IF(AND(P719&lt;&gt;"",Q719&lt;&gt;""),Q719-P719,"")</f>
        <v>9</v>
      </c>
      <c r="U719" s="30" t="str">
        <f aca="false">IF(AND(O719="Engaging",P719&lt;&gt;""),'Leia-me'!$B$5-P719,"")</f>
        <v/>
      </c>
      <c r="V719" s="25" t="str">
        <f aca="false">IF(O719&lt;&gt;"Engaging","",IF(U719&lt;='Leia-me'!$B$6,"Saudável",IF(U719&lt;='Leia-me'!$B$7,"Esfriando",IF(U719&lt;='Leia-me'!$B$8,"Última chance","Zumbi"))))</f>
        <v/>
      </c>
      <c r="W719" s="25" t="n">
        <f aca="false">IF(O719="Won",1,IF(O719="Lost",0,""))</f>
        <v>1</v>
      </c>
      <c r="Y719" s="25" t="str">
        <f aca="false">IF(E719="","Sim","")</f>
        <v/>
      </c>
    </row>
    <row r="720" customFormat="false" ht="15" hidden="false" customHeight="false" outlineLevel="0" collapsed="false">
      <c r="A720" s="25" t="s">
        <v>948</v>
      </c>
      <c r="B720" s="25" t="s">
        <v>67</v>
      </c>
      <c r="C720" s="25" t="s">
        <v>68</v>
      </c>
      <c r="D720" s="25" t="s">
        <v>72</v>
      </c>
      <c r="E720" s="25" t="s">
        <v>237</v>
      </c>
      <c r="F720" s="25" t="s">
        <v>192</v>
      </c>
      <c r="G720" s="26" t="n">
        <v>4618</v>
      </c>
      <c r="H720" s="27" t="n">
        <v>10083</v>
      </c>
      <c r="I720" s="25" t="s">
        <v>147</v>
      </c>
      <c r="K720" s="25" t="n">
        <v>1982</v>
      </c>
      <c r="L720" s="25" t="s">
        <v>148</v>
      </c>
      <c r="M720" s="25" t="s">
        <v>149</v>
      </c>
      <c r="N720" s="28" t="n">
        <v>55</v>
      </c>
      <c r="O720" s="25" t="s">
        <v>55</v>
      </c>
      <c r="P720" s="29" t="n">
        <v>42835</v>
      </c>
      <c r="Q720" s="29" t="n">
        <v>42837</v>
      </c>
      <c r="R720" s="28" t="n">
        <v>0</v>
      </c>
      <c r="S720" s="28" t="n">
        <f aca="false">IF(O720="Won",R720,IF(O720="Lost",0,N720))</f>
        <v>0</v>
      </c>
      <c r="T720" s="30" t="n">
        <f aca="false">IF(AND(P720&lt;&gt;"",Q720&lt;&gt;""),Q720-P720,"")</f>
        <v>2</v>
      </c>
      <c r="U720" s="30" t="str">
        <f aca="false">IF(AND(O720="Engaging",P720&lt;&gt;""),'Leia-me'!$B$5-P720,"")</f>
        <v/>
      </c>
      <c r="V720" s="25" t="str">
        <f aca="false">IF(O720&lt;&gt;"Engaging","",IF(U720&lt;='Leia-me'!$B$6,"Saudável",IF(U720&lt;='Leia-me'!$B$7,"Esfriando",IF(U720&lt;='Leia-me'!$B$8,"Última chance","Zumbi"))))</f>
        <v/>
      </c>
      <c r="W720" s="25" t="n">
        <f aca="false">IF(O720="Won",1,IF(O720="Lost",0,""))</f>
        <v>0</v>
      </c>
      <c r="Y720" s="25" t="str">
        <f aca="false">IF(E720="","Sim","")</f>
        <v/>
      </c>
    </row>
    <row r="721" customFormat="false" ht="15" hidden="false" customHeight="false" outlineLevel="0" collapsed="false">
      <c r="A721" s="25" t="s">
        <v>949</v>
      </c>
      <c r="B721" s="25" t="s">
        <v>67</v>
      </c>
      <c r="C721" s="25" t="s">
        <v>68</v>
      </c>
      <c r="D721" s="25" t="s">
        <v>72</v>
      </c>
      <c r="E721" s="25" t="s">
        <v>191</v>
      </c>
      <c r="F721" s="25" t="s">
        <v>192</v>
      </c>
      <c r="G721" s="26" t="n">
        <v>2714.9</v>
      </c>
      <c r="H721" s="27" t="n">
        <v>2641</v>
      </c>
      <c r="I721" s="25" t="s">
        <v>147</v>
      </c>
      <c r="J721" s="25" t="s">
        <v>193</v>
      </c>
      <c r="K721" s="25" t="n">
        <v>1998</v>
      </c>
      <c r="L721" s="25" t="s">
        <v>170</v>
      </c>
      <c r="M721" s="25" t="s">
        <v>171</v>
      </c>
      <c r="N721" s="28" t="n">
        <v>1096</v>
      </c>
      <c r="O721" s="25" t="s">
        <v>54</v>
      </c>
      <c r="P721" s="29" t="n">
        <v>42835</v>
      </c>
      <c r="Q721" s="29" t="n">
        <v>42888</v>
      </c>
      <c r="R721" s="28" t="n">
        <v>1047</v>
      </c>
      <c r="S721" s="28" t="n">
        <f aca="false">IF(O721="Won",R721,IF(O721="Lost",0,N721))</f>
        <v>1047</v>
      </c>
      <c r="T721" s="30" t="n">
        <f aca="false">IF(AND(P721&lt;&gt;"",Q721&lt;&gt;""),Q721-P721,"")</f>
        <v>53</v>
      </c>
      <c r="U721" s="30" t="str">
        <f aca="false">IF(AND(O721="Engaging",P721&lt;&gt;""),'Leia-me'!$B$5-P721,"")</f>
        <v/>
      </c>
      <c r="V721" s="25" t="str">
        <f aca="false">IF(O721&lt;&gt;"Engaging","",IF(U721&lt;='Leia-me'!$B$6,"Saudável",IF(U721&lt;='Leia-me'!$B$7,"Esfriando",IF(U721&lt;='Leia-me'!$B$8,"Última chance","Zumbi"))))</f>
        <v/>
      </c>
      <c r="W721" s="25" t="n">
        <f aca="false">IF(O721="Won",1,IF(O721="Lost",0,""))</f>
        <v>1</v>
      </c>
      <c r="Y721" s="25" t="str">
        <f aca="false">IF(E721="","Sim","")</f>
        <v/>
      </c>
    </row>
    <row r="722" customFormat="false" ht="15" hidden="false" customHeight="false" outlineLevel="0" collapsed="false">
      <c r="A722" s="25" t="s">
        <v>950</v>
      </c>
      <c r="B722" s="25" t="s">
        <v>67</v>
      </c>
      <c r="C722" s="25" t="s">
        <v>68</v>
      </c>
      <c r="D722" s="25" t="s">
        <v>72</v>
      </c>
      <c r="E722" s="25" t="s">
        <v>154</v>
      </c>
      <c r="F722" s="25" t="s">
        <v>155</v>
      </c>
      <c r="G722" s="26" t="n">
        <v>86.68</v>
      </c>
      <c r="H722" s="27" t="n">
        <v>187</v>
      </c>
      <c r="I722" s="25" t="s">
        <v>147</v>
      </c>
      <c r="J722" s="25" t="s">
        <v>156</v>
      </c>
      <c r="K722" s="25" t="n">
        <v>2007</v>
      </c>
      <c r="L722" s="25" t="s">
        <v>148</v>
      </c>
      <c r="M722" s="25" t="s">
        <v>149</v>
      </c>
      <c r="N722" s="28" t="n">
        <v>55</v>
      </c>
      <c r="O722" s="25" t="s">
        <v>54</v>
      </c>
      <c r="P722" s="29" t="n">
        <v>42835</v>
      </c>
      <c r="Q722" s="29" t="n">
        <v>42843</v>
      </c>
      <c r="R722" s="28" t="n">
        <v>47</v>
      </c>
      <c r="S722" s="28" t="n">
        <f aca="false">IF(O722="Won",R722,IF(O722="Lost",0,N722))</f>
        <v>47</v>
      </c>
      <c r="T722" s="30" t="n">
        <f aca="false">IF(AND(P722&lt;&gt;"",Q722&lt;&gt;""),Q722-P722,"")</f>
        <v>8</v>
      </c>
      <c r="U722" s="30" t="str">
        <f aca="false">IF(AND(O722="Engaging",P722&lt;&gt;""),'Leia-me'!$B$5-P722,"")</f>
        <v/>
      </c>
      <c r="V722" s="25" t="str">
        <f aca="false">IF(O722&lt;&gt;"Engaging","",IF(U722&lt;='Leia-me'!$B$6,"Saudável",IF(U722&lt;='Leia-me'!$B$7,"Esfriando",IF(U722&lt;='Leia-me'!$B$8,"Última chance","Zumbi"))))</f>
        <v/>
      </c>
      <c r="W722" s="25" t="n">
        <f aca="false">IF(O722="Won",1,IF(O722="Lost",0,""))</f>
        <v>1</v>
      </c>
      <c r="Y722" s="25" t="str">
        <f aca="false">IF(E722="","Sim","")</f>
        <v/>
      </c>
    </row>
    <row r="723" customFormat="false" ht="15" hidden="false" customHeight="false" outlineLevel="0" collapsed="false">
      <c r="A723" s="25" t="s">
        <v>951</v>
      </c>
      <c r="B723" s="25" t="s">
        <v>67</v>
      </c>
      <c r="C723" s="25" t="s">
        <v>68</v>
      </c>
      <c r="D723" s="25" t="s">
        <v>72</v>
      </c>
      <c r="E723" s="25" t="s">
        <v>184</v>
      </c>
      <c r="F723" s="25" t="s">
        <v>185</v>
      </c>
      <c r="G723" s="26" t="n">
        <v>1520.66</v>
      </c>
      <c r="H723" s="27" t="n">
        <v>1806</v>
      </c>
      <c r="I723" s="25" t="s">
        <v>147</v>
      </c>
      <c r="K723" s="25" t="n">
        <v>2005</v>
      </c>
      <c r="L723" s="25" t="s">
        <v>170</v>
      </c>
      <c r="M723" s="25" t="s">
        <v>171</v>
      </c>
      <c r="N723" s="28" t="n">
        <v>1096</v>
      </c>
      <c r="O723" s="25" t="s">
        <v>55</v>
      </c>
      <c r="P723" s="29" t="n">
        <v>42842</v>
      </c>
      <c r="Q723" s="29" t="n">
        <v>42857</v>
      </c>
      <c r="R723" s="28" t="n">
        <v>0</v>
      </c>
      <c r="S723" s="28" t="n">
        <f aca="false">IF(O723="Won",R723,IF(O723="Lost",0,N723))</f>
        <v>0</v>
      </c>
      <c r="T723" s="30" t="n">
        <f aca="false">IF(AND(P723&lt;&gt;"",Q723&lt;&gt;""),Q723-P723,"")</f>
        <v>15</v>
      </c>
      <c r="U723" s="30" t="str">
        <f aca="false">IF(AND(O723="Engaging",P723&lt;&gt;""),'Leia-me'!$B$5-P723,"")</f>
        <v/>
      </c>
      <c r="V723" s="25" t="str">
        <f aca="false">IF(O723&lt;&gt;"Engaging","",IF(U723&lt;='Leia-me'!$B$6,"Saudável",IF(U723&lt;='Leia-me'!$B$7,"Esfriando",IF(U723&lt;='Leia-me'!$B$8,"Última chance","Zumbi"))))</f>
        <v/>
      </c>
      <c r="W723" s="25" t="n">
        <f aca="false">IF(O723="Won",1,IF(O723="Lost",0,""))</f>
        <v>0</v>
      </c>
      <c r="Y723" s="25" t="str">
        <f aca="false">IF(E723="","Sim","")</f>
        <v/>
      </c>
    </row>
    <row r="724" customFormat="false" ht="15" hidden="false" customHeight="false" outlineLevel="0" collapsed="false">
      <c r="A724" s="25" t="s">
        <v>952</v>
      </c>
      <c r="B724" s="25" t="s">
        <v>67</v>
      </c>
      <c r="C724" s="25" t="s">
        <v>68</v>
      </c>
      <c r="D724" s="25" t="s">
        <v>72</v>
      </c>
      <c r="E724" s="25" t="s">
        <v>180</v>
      </c>
      <c r="F724" s="25" t="s">
        <v>146</v>
      </c>
      <c r="G724" s="26" t="n">
        <v>3178.24</v>
      </c>
      <c r="H724" s="27" t="n">
        <v>4540</v>
      </c>
      <c r="I724" s="25" t="s">
        <v>147</v>
      </c>
      <c r="K724" s="25" t="n">
        <v>2002</v>
      </c>
      <c r="L724" s="25" t="s">
        <v>178</v>
      </c>
      <c r="M724" s="25" t="s">
        <v>171</v>
      </c>
      <c r="N724" s="28" t="n">
        <v>5482</v>
      </c>
      <c r="O724" s="25" t="s">
        <v>55</v>
      </c>
      <c r="P724" s="29" t="n">
        <v>42842</v>
      </c>
      <c r="Q724" s="29" t="n">
        <v>42849</v>
      </c>
      <c r="R724" s="28" t="n">
        <v>0</v>
      </c>
      <c r="S724" s="28" t="n">
        <f aca="false">IF(O724="Won",R724,IF(O724="Lost",0,N724))</f>
        <v>0</v>
      </c>
      <c r="T724" s="30" t="n">
        <f aca="false">IF(AND(P724&lt;&gt;"",Q724&lt;&gt;""),Q724-P724,"")</f>
        <v>7</v>
      </c>
      <c r="U724" s="30" t="str">
        <f aca="false">IF(AND(O724="Engaging",P724&lt;&gt;""),'Leia-me'!$B$5-P724,"")</f>
        <v/>
      </c>
      <c r="V724" s="25" t="str">
        <f aca="false">IF(O724&lt;&gt;"Engaging","",IF(U724&lt;='Leia-me'!$B$6,"Saudável",IF(U724&lt;='Leia-me'!$B$7,"Esfriando",IF(U724&lt;='Leia-me'!$B$8,"Última chance","Zumbi"))))</f>
        <v/>
      </c>
      <c r="W724" s="25" t="n">
        <f aca="false">IF(O724="Won",1,IF(O724="Lost",0,""))</f>
        <v>0</v>
      </c>
      <c r="Y724" s="25" t="str">
        <f aca="false">IF(E724="","Sim","")</f>
        <v/>
      </c>
    </row>
    <row r="725" customFormat="false" ht="15" hidden="false" customHeight="false" outlineLevel="0" collapsed="false">
      <c r="A725" s="25" t="s">
        <v>953</v>
      </c>
      <c r="B725" s="25" t="s">
        <v>67</v>
      </c>
      <c r="C725" s="25" t="s">
        <v>68</v>
      </c>
      <c r="D725" s="25" t="s">
        <v>72</v>
      </c>
      <c r="E725" s="25" t="s">
        <v>207</v>
      </c>
      <c r="F725" s="25" t="s">
        <v>168</v>
      </c>
      <c r="G725" s="26" t="n">
        <v>375.43</v>
      </c>
      <c r="H725" s="27" t="n">
        <v>1190</v>
      </c>
      <c r="I725" s="25" t="s">
        <v>147</v>
      </c>
      <c r="K725" s="25" t="n">
        <v>1985</v>
      </c>
      <c r="L725" s="25" t="s">
        <v>148</v>
      </c>
      <c r="M725" s="25" t="s">
        <v>149</v>
      </c>
      <c r="N725" s="28" t="n">
        <v>55</v>
      </c>
      <c r="O725" s="25" t="s">
        <v>54</v>
      </c>
      <c r="P725" s="29" t="n">
        <v>42842</v>
      </c>
      <c r="Q725" s="29" t="n">
        <v>42909</v>
      </c>
      <c r="R725" s="28" t="n">
        <v>48</v>
      </c>
      <c r="S725" s="28" t="n">
        <f aca="false">IF(O725="Won",R725,IF(O725="Lost",0,N725))</f>
        <v>48</v>
      </c>
      <c r="T725" s="30" t="n">
        <f aca="false">IF(AND(P725&lt;&gt;"",Q725&lt;&gt;""),Q725-P725,"")</f>
        <v>67</v>
      </c>
      <c r="U725" s="30" t="str">
        <f aca="false">IF(AND(O725="Engaging",P725&lt;&gt;""),'Leia-me'!$B$5-P725,"")</f>
        <v/>
      </c>
      <c r="V725" s="25" t="str">
        <f aca="false">IF(O725&lt;&gt;"Engaging","",IF(U725&lt;='Leia-me'!$B$6,"Saudável",IF(U725&lt;='Leia-me'!$B$7,"Esfriando",IF(U725&lt;='Leia-me'!$B$8,"Última chance","Zumbi"))))</f>
        <v/>
      </c>
      <c r="W725" s="25" t="n">
        <f aca="false">IF(O725="Won",1,IF(O725="Lost",0,""))</f>
        <v>1</v>
      </c>
      <c r="Y725" s="25" t="str">
        <f aca="false">IF(E725="","Sim","")</f>
        <v/>
      </c>
    </row>
    <row r="726" customFormat="false" ht="15" hidden="false" customHeight="false" outlineLevel="0" collapsed="false">
      <c r="A726" s="25" t="s">
        <v>954</v>
      </c>
      <c r="B726" s="25" t="s">
        <v>67</v>
      </c>
      <c r="C726" s="25" t="s">
        <v>68</v>
      </c>
      <c r="D726" s="25" t="s">
        <v>72</v>
      </c>
      <c r="E726" s="25" t="s">
        <v>248</v>
      </c>
      <c r="F726" s="25" t="s">
        <v>211</v>
      </c>
      <c r="G726" s="26" t="n">
        <v>894.33</v>
      </c>
      <c r="H726" s="27" t="n">
        <v>1635</v>
      </c>
      <c r="I726" s="25" t="s">
        <v>249</v>
      </c>
      <c r="K726" s="25" t="n">
        <v>2007</v>
      </c>
      <c r="L726" s="25" t="s">
        <v>170</v>
      </c>
      <c r="M726" s="25" t="s">
        <v>171</v>
      </c>
      <c r="N726" s="28" t="n">
        <v>1096</v>
      </c>
      <c r="O726" s="25" t="s">
        <v>55</v>
      </c>
      <c r="P726" s="29" t="n">
        <v>42843</v>
      </c>
      <c r="Q726" s="29" t="n">
        <v>42851</v>
      </c>
      <c r="R726" s="28" t="n">
        <v>0</v>
      </c>
      <c r="S726" s="28" t="n">
        <f aca="false">IF(O726="Won",R726,IF(O726="Lost",0,N726))</f>
        <v>0</v>
      </c>
      <c r="T726" s="30" t="n">
        <f aca="false">IF(AND(P726&lt;&gt;"",Q726&lt;&gt;""),Q726-P726,"")</f>
        <v>8</v>
      </c>
      <c r="U726" s="30" t="str">
        <f aca="false">IF(AND(O726="Engaging",P726&lt;&gt;""),'Leia-me'!$B$5-P726,"")</f>
        <v/>
      </c>
      <c r="V726" s="25" t="str">
        <f aca="false">IF(O726&lt;&gt;"Engaging","",IF(U726&lt;='Leia-me'!$B$6,"Saudável",IF(U726&lt;='Leia-me'!$B$7,"Esfriando",IF(U726&lt;='Leia-me'!$B$8,"Última chance","Zumbi"))))</f>
        <v/>
      </c>
      <c r="W726" s="25" t="n">
        <f aca="false">IF(O726="Won",1,IF(O726="Lost",0,""))</f>
        <v>0</v>
      </c>
      <c r="Y726" s="25" t="str">
        <f aca="false">IF(E726="","Sim","")</f>
        <v/>
      </c>
    </row>
    <row r="727" customFormat="false" ht="15" hidden="false" customHeight="false" outlineLevel="0" collapsed="false">
      <c r="A727" s="25" t="s">
        <v>955</v>
      </c>
      <c r="B727" s="25" t="s">
        <v>67</v>
      </c>
      <c r="C727" s="25" t="s">
        <v>68</v>
      </c>
      <c r="D727" s="25" t="s">
        <v>72</v>
      </c>
      <c r="E727" s="25" t="s">
        <v>225</v>
      </c>
      <c r="F727" s="25" t="s">
        <v>211</v>
      </c>
      <c r="G727" s="26" t="n">
        <v>1376.8</v>
      </c>
      <c r="H727" s="27" t="n">
        <v>1165</v>
      </c>
      <c r="I727" s="25" t="s">
        <v>226</v>
      </c>
      <c r="K727" s="25" t="n">
        <v>1988</v>
      </c>
      <c r="L727" s="25" t="s">
        <v>160</v>
      </c>
      <c r="M727" s="25" t="s">
        <v>149</v>
      </c>
      <c r="N727" s="28" t="n">
        <v>3393</v>
      </c>
      <c r="O727" s="25" t="s">
        <v>55</v>
      </c>
      <c r="P727" s="29" t="n">
        <v>42844</v>
      </c>
      <c r="Q727" s="29" t="n">
        <v>42846</v>
      </c>
      <c r="R727" s="28" t="n">
        <v>0</v>
      </c>
      <c r="S727" s="28" t="n">
        <f aca="false">IF(O727="Won",R727,IF(O727="Lost",0,N727))</f>
        <v>0</v>
      </c>
      <c r="T727" s="30" t="n">
        <f aca="false">IF(AND(P727&lt;&gt;"",Q727&lt;&gt;""),Q727-P727,"")</f>
        <v>2</v>
      </c>
      <c r="U727" s="30" t="str">
        <f aca="false">IF(AND(O727="Engaging",P727&lt;&gt;""),'Leia-me'!$B$5-P727,"")</f>
        <v/>
      </c>
      <c r="V727" s="25" t="str">
        <f aca="false">IF(O727&lt;&gt;"Engaging","",IF(U727&lt;='Leia-me'!$B$6,"Saudável",IF(U727&lt;='Leia-me'!$B$7,"Esfriando",IF(U727&lt;='Leia-me'!$B$8,"Última chance","Zumbi"))))</f>
        <v/>
      </c>
      <c r="W727" s="25" t="n">
        <f aca="false">IF(O727="Won",1,IF(O727="Lost",0,""))</f>
        <v>0</v>
      </c>
      <c r="Y727" s="25" t="str">
        <f aca="false">IF(E727="","Sim","")</f>
        <v/>
      </c>
    </row>
    <row r="728" customFormat="false" ht="15" hidden="false" customHeight="false" outlineLevel="0" collapsed="false">
      <c r="A728" s="25" t="s">
        <v>956</v>
      </c>
      <c r="B728" s="25" t="s">
        <v>67</v>
      </c>
      <c r="C728" s="25" t="s">
        <v>68</v>
      </c>
      <c r="D728" s="25" t="s">
        <v>72</v>
      </c>
      <c r="E728" s="25" t="s">
        <v>195</v>
      </c>
      <c r="F728" s="25" t="s">
        <v>185</v>
      </c>
      <c r="G728" s="26" t="n">
        <v>8170.38</v>
      </c>
      <c r="H728" s="27" t="n">
        <v>16499</v>
      </c>
      <c r="I728" s="25" t="s">
        <v>196</v>
      </c>
      <c r="K728" s="25" t="n">
        <v>1997</v>
      </c>
      <c r="L728" s="25" t="s">
        <v>186</v>
      </c>
      <c r="M728" s="25" t="s">
        <v>171</v>
      </c>
      <c r="N728" s="28" t="n">
        <v>550</v>
      </c>
      <c r="O728" s="25" t="s">
        <v>54</v>
      </c>
      <c r="P728" s="29" t="n">
        <v>42846</v>
      </c>
      <c r="Q728" s="29" t="n">
        <v>42898</v>
      </c>
      <c r="R728" s="28" t="n">
        <v>489</v>
      </c>
      <c r="S728" s="28" t="n">
        <f aca="false">IF(O728="Won",R728,IF(O728="Lost",0,N728))</f>
        <v>489</v>
      </c>
      <c r="T728" s="30" t="n">
        <f aca="false">IF(AND(P728&lt;&gt;"",Q728&lt;&gt;""),Q728-P728,"")</f>
        <v>52</v>
      </c>
      <c r="U728" s="30" t="str">
        <f aca="false">IF(AND(O728="Engaging",P728&lt;&gt;""),'Leia-me'!$B$5-P728,"")</f>
        <v/>
      </c>
      <c r="V728" s="25" t="str">
        <f aca="false">IF(O728&lt;&gt;"Engaging","",IF(U728&lt;='Leia-me'!$B$6,"Saudável",IF(U728&lt;='Leia-me'!$B$7,"Esfriando",IF(U728&lt;='Leia-me'!$B$8,"Última chance","Zumbi"))))</f>
        <v/>
      </c>
      <c r="W728" s="25" t="n">
        <f aca="false">IF(O728="Won",1,IF(O728="Lost",0,""))</f>
        <v>1</v>
      </c>
      <c r="Y728" s="25" t="str">
        <f aca="false">IF(E728="","Sim","")</f>
        <v/>
      </c>
    </row>
    <row r="729" customFormat="false" ht="15" hidden="false" customHeight="false" outlineLevel="0" collapsed="false">
      <c r="A729" s="25" t="s">
        <v>957</v>
      </c>
      <c r="B729" s="25" t="s">
        <v>67</v>
      </c>
      <c r="C729" s="25" t="s">
        <v>68</v>
      </c>
      <c r="D729" s="25" t="s">
        <v>72</v>
      </c>
      <c r="E729" s="25" t="s">
        <v>225</v>
      </c>
      <c r="F729" s="25" t="s">
        <v>211</v>
      </c>
      <c r="G729" s="26" t="n">
        <v>1376.8</v>
      </c>
      <c r="H729" s="27" t="n">
        <v>1165</v>
      </c>
      <c r="I729" s="25" t="s">
        <v>226</v>
      </c>
      <c r="K729" s="25" t="n">
        <v>1988</v>
      </c>
      <c r="L729" s="25" t="s">
        <v>178</v>
      </c>
      <c r="M729" s="25" t="s">
        <v>171</v>
      </c>
      <c r="N729" s="28" t="n">
        <v>5482</v>
      </c>
      <c r="O729" s="25" t="s">
        <v>55</v>
      </c>
      <c r="P729" s="29" t="n">
        <v>42848</v>
      </c>
      <c r="Q729" s="29" t="n">
        <v>42857</v>
      </c>
      <c r="R729" s="28" t="n">
        <v>0</v>
      </c>
      <c r="S729" s="28" t="n">
        <f aca="false">IF(O729="Won",R729,IF(O729="Lost",0,N729))</f>
        <v>0</v>
      </c>
      <c r="T729" s="30" t="n">
        <f aca="false">IF(AND(P729&lt;&gt;"",Q729&lt;&gt;""),Q729-P729,"")</f>
        <v>9</v>
      </c>
      <c r="U729" s="30" t="str">
        <f aca="false">IF(AND(O729="Engaging",P729&lt;&gt;""),'Leia-me'!$B$5-P729,"")</f>
        <v/>
      </c>
      <c r="V729" s="25" t="str">
        <f aca="false">IF(O729&lt;&gt;"Engaging","",IF(U729&lt;='Leia-me'!$B$6,"Saudável",IF(U729&lt;='Leia-me'!$B$7,"Esfriando",IF(U729&lt;='Leia-me'!$B$8,"Última chance","Zumbi"))))</f>
        <v/>
      </c>
      <c r="W729" s="25" t="n">
        <f aca="false">IF(O729="Won",1,IF(O729="Lost",0,""))</f>
        <v>0</v>
      </c>
      <c r="Y729" s="25" t="str">
        <f aca="false">IF(E729="","Sim","")</f>
        <v/>
      </c>
    </row>
    <row r="730" customFormat="false" ht="15" hidden="false" customHeight="false" outlineLevel="0" collapsed="false">
      <c r="A730" s="25" t="s">
        <v>958</v>
      </c>
      <c r="B730" s="25" t="s">
        <v>67</v>
      </c>
      <c r="C730" s="25" t="s">
        <v>68</v>
      </c>
      <c r="D730" s="25" t="s">
        <v>72</v>
      </c>
      <c r="E730" s="25" t="s">
        <v>151</v>
      </c>
      <c r="F730" s="25" t="s">
        <v>146</v>
      </c>
      <c r="G730" s="26" t="n">
        <v>587.34</v>
      </c>
      <c r="H730" s="27" t="n">
        <v>1356</v>
      </c>
      <c r="I730" s="25" t="s">
        <v>152</v>
      </c>
      <c r="K730" s="25" t="n">
        <v>2012</v>
      </c>
      <c r="L730" s="25" t="s">
        <v>186</v>
      </c>
      <c r="M730" s="25" t="s">
        <v>171</v>
      </c>
      <c r="N730" s="28" t="n">
        <v>550</v>
      </c>
      <c r="O730" s="25" t="s">
        <v>54</v>
      </c>
      <c r="P730" s="29" t="n">
        <v>42848</v>
      </c>
      <c r="Q730" s="29" t="n">
        <v>42901</v>
      </c>
      <c r="R730" s="28" t="n">
        <v>518</v>
      </c>
      <c r="S730" s="28" t="n">
        <f aca="false">IF(O730="Won",R730,IF(O730="Lost",0,N730))</f>
        <v>518</v>
      </c>
      <c r="T730" s="30" t="n">
        <f aca="false">IF(AND(P730&lt;&gt;"",Q730&lt;&gt;""),Q730-P730,"")</f>
        <v>53</v>
      </c>
      <c r="U730" s="30" t="str">
        <f aca="false">IF(AND(O730="Engaging",P730&lt;&gt;""),'Leia-me'!$B$5-P730,"")</f>
        <v/>
      </c>
      <c r="V730" s="25" t="str">
        <f aca="false">IF(O730&lt;&gt;"Engaging","",IF(U730&lt;='Leia-me'!$B$6,"Saudável",IF(U730&lt;='Leia-me'!$B$7,"Esfriando",IF(U730&lt;='Leia-me'!$B$8,"Última chance","Zumbi"))))</f>
        <v/>
      </c>
      <c r="W730" s="25" t="n">
        <f aca="false">IF(O730="Won",1,IF(O730="Lost",0,""))</f>
        <v>1</v>
      </c>
      <c r="Y730" s="25" t="str">
        <f aca="false">IF(E730="","Sim","")</f>
        <v/>
      </c>
    </row>
    <row r="731" customFormat="false" ht="15" hidden="false" customHeight="false" outlineLevel="0" collapsed="false">
      <c r="A731" s="25" t="s">
        <v>959</v>
      </c>
      <c r="B731" s="25" t="s">
        <v>67</v>
      </c>
      <c r="C731" s="25" t="s">
        <v>68</v>
      </c>
      <c r="D731" s="25" t="s">
        <v>72</v>
      </c>
      <c r="E731" s="25" t="s">
        <v>266</v>
      </c>
      <c r="F731" s="25" t="s">
        <v>267</v>
      </c>
      <c r="G731" s="26" t="n">
        <v>2041.73</v>
      </c>
      <c r="H731" s="27" t="n">
        <v>5276</v>
      </c>
      <c r="I731" s="25" t="s">
        <v>147</v>
      </c>
      <c r="K731" s="25" t="n">
        <v>1997</v>
      </c>
      <c r="L731" s="25" t="s">
        <v>148</v>
      </c>
      <c r="M731" s="25" t="s">
        <v>149</v>
      </c>
      <c r="N731" s="28" t="n">
        <v>55</v>
      </c>
      <c r="O731" s="25" t="s">
        <v>54</v>
      </c>
      <c r="P731" s="29" t="n">
        <v>42848</v>
      </c>
      <c r="Q731" s="29" t="n">
        <v>42958</v>
      </c>
      <c r="R731" s="28" t="n">
        <v>52</v>
      </c>
      <c r="S731" s="28" t="n">
        <f aca="false">IF(O731="Won",R731,IF(O731="Lost",0,N731))</f>
        <v>52</v>
      </c>
      <c r="T731" s="30" t="n">
        <f aca="false">IF(AND(P731&lt;&gt;"",Q731&lt;&gt;""),Q731-P731,"")</f>
        <v>110</v>
      </c>
      <c r="U731" s="30" t="str">
        <f aca="false">IF(AND(O731="Engaging",P731&lt;&gt;""),'Leia-me'!$B$5-P731,"")</f>
        <v/>
      </c>
      <c r="V731" s="25" t="str">
        <f aca="false">IF(O731&lt;&gt;"Engaging","",IF(U731&lt;='Leia-me'!$B$6,"Saudável",IF(U731&lt;='Leia-me'!$B$7,"Esfriando",IF(U731&lt;='Leia-me'!$B$8,"Última chance","Zumbi"))))</f>
        <v/>
      </c>
      <c r="W731" s="25" t="n">
        <f aca="false">IF(O731="Won",1,IF(O731="Lost",0,""))</f>
        <v>1</v>
      </c>
      <c r="Y731" s="25" t="str">
        <f aca="false">IF(E731="","Sim","")</f>
        <v/>
      </c>
    </row>
    <row r="732" customFormat="false" ht="15" hidden="false" customHeight="false" outlineLevel="0" collapsed="false">
      <c r="A732" s="25" t="s">
        <v>960</v>
      </c>
      <c r="B732" s="25" t="s">
        <v>67</v>
      </c>
      <c r="C732" s="25" t="s">
        <v>68</v>
      </c>
      <c r="D732" s="25" t="s">
        <v>72</v>
      </c>
      <c r="E732" s="25" t="s">
        <v>195</v>
      </c>
      <c r="F732" s="25" t="s">
        <v>185</v>
      </c>
      <c r="G732" s="26" t="n">
        <v>8170.38</v>
      </c>
      <c r="H732" s="27" t="n">
        <v>16499</v>
      </c>
      <c r="I732" s="25" t="s">
        <v>196</v>
      </c>
      <c r="K732" s="25" t="n">
        <v>1997</v>
      </c>
      <c r="L732" s="25" t="s">
        <v>186</v>
      </c>
      <c r="M732" s="25" t="s">
        <v>171</v>
      </c>
      <c r="N732" s="28" t="n">
        <v>550</v>
      </c>
      <c r="O732" s="25" t="s">
        <v>55</v>
      </c>
      <c r="P732" s="29" t="n">
        <v>42850</v>
      </c>
      <c r="Q732" s="29" t="n">
        <v>42963</v>
      </c>
      <c r="R732" s="28" t="n">
        <v>0</v>
      </c>
      <c r="S732" s="28" t="n">
        <f aca="false">IF(O732="Won",R732,IF(O732="Lost",0,N732))</f>
        <v>0</v>
      </c>
      <c r="T732" s="30" t="n">
        <f aca="false">IF(AND(P732&lt;&gt;"",Q732&lt;&gt;""),Q732-P732,"")</f>
        <v>113</v>
      </c>
      <c r="U732" s="30" t="str">
        <f aca="false">IF(AND(O732="Engaging",P732&lt;&gt;""),'Leia-me'!$B$5-P732,"")</f>
        <v/>
      </c>
      <c r="V732" s="25" t="str">
        <f aca="false">IF(O732&lt;&gt;"Engaging","",IF(U732&lt;='Leia-me'!$B$6,"Saudável",IF(U732&lt;='Leia-me'!$B$7,"Esfriando",IF(U732&lt;='Leia-me'!$B$8,"Última chance","Zumbi"))))</f>
        <v/>
      </c>
      <c r="W732" s="25" t="n">
        <f aca="false">IF(O732="Won",1,IF(O732="Lost",0,""))</f>
        <v>0</v>
      </c>
      <c r="Y732" s="25" t="str">
        <f aca="false">IF(E732="","Sim","")</f>
        <v/>
      </c>
    </row>
    <row r="733" customFormat="false" ht="15" hidden="false" customHeight="false" outlineLevel="0" collapsed="false">
      <c r="A733" s="25" t="s">
        <v>961</v>
      </c>
      <c r="B733" s="25" t="s">
        <v>67</v>
      </c>
      <c r="C733" s="25" t="s">
        <v>68</v>
      </c>
      <c r="D733" s="25" t="s">
        <v>72</v>
      </c>
      <c r="E733" s="25" t="s">
        <v>176</v>
      </c>
      <c r="F733" s="25" t="s">
        <v>177</v>
      </c>
      <c r="G733" s="26" t="n">
        <v>1698.2</v>
      </c>
      <c r="H733" s="27" t="n">
        <v>3798</v>
      </c>
      <c r="I733" s="25" t="s">
        <v>147</v>
      </c>
      <c r="K733" s="25" t="n">
        <v>1987</v>
      </c>
      <c r="L733" s="25" t="s">
        <v>186</v>
      </c>
      <c r="M733" s="25" t="s">
        <v>171</v>
      </c>
      <c r="N733" s="28" t="n">
        <v>550</v>
      </c>
      <c r="O733" s="25" t="s">
        <v>54</v>
      </c>
      <c r="P733" s="29" t="n">
        <v>42851</v>
      </c>
      <c r="Q733" s="29" t="n">
        <v>42852</v>
      </c>
      <c r="R733" s="28" t="n">
        <v>517</v>
      </c>
      <c r="S733" s="28" t="n">
        <f aca="false">IF(O733="Won",R733,IF(O733="Lost",0,N733))</f>
        <v>517</v>
      </c>
      <c r="T733" s="30" t="n">
        <f aca="false">IF(AND(P733&lt;&gt;"",Q733&lt;&gt;""),Q733-P733,"")</f>
        <v>1</v>
      </c>
      <c r="U733" s="30" t="str">
        <f aca="false">IF(AND(O733="Engaging",P733&lt;&gt;""),'Leia-me'!$B$5-P733,"")</f>
        <v/>
      </c>
      <c r="V733" s="25" t="str">
        <f aca="false">IF(O733&lt;&gt;"Engaging","",IF(U733&lt;='Leia-me'!$B$6,"Saudável",IF(U733&lt;='Leia-me'!$B$7,"Esfriando",IF(U733&lt;='Leia-me'!$B$8,"Última chance","Zumbi"))))</f>
        <v/>
      </c>
      <c r="W733" s="25" t="n">
        <f aca="false">IF(O733="Won",1,IF(O733="Lost",0,""))</f>
        <v>1</v>
      </c>
      <c r="Y733" s="25" t="str">
        <f aca="false">IF(E733="","Sim","")</f>
        <v/>
      </c>
    </row>
    <row r="734" customFormat="false" ht="15" hidden="false" customHeight="false" outlineLevel="0" collapsed="false">
      <c r="A734" s="25" t="s">
        <v>962</v>
      </c>
      <c r="B734" s="25" t="s">
        <v>67</v>
      </c>
      <c r="C734" s="25" t="s">
        <v>68</v>
      </c>
      <c r="D734" s="25" t="s">
        <v>72</v>
      </c>
      <c r="E734" s="25" t="s">
        <v>237</v>
      </c>
      <c r="F734" s="25" t="s">
        <v>192</v>
      </c>
      <c r="G734" s="26" t="n">
        <v>4618</v>
      </c>
      <c r="H734" s="27" t="n">
        <v>10083</v>
      </c>
      <c r="I734" s="25" t="s">
        <v>147</v>
      </c>
      <c r="K734" s="25" t="n">
        <v>1982</v>
      </c>
      <c r="L734" s="25" t="s">
        <v>170</v>
      </c>
      <c r="M734" s="25" t="s">
        <v>171</v>
      </c>
      <c r="N734" s="28" t="n">
        <v>1096</v>
      </c>
      <c r="O734" s="25" t="s">
        <v>54</v>
      </c>
      <c r="P734" s="29" t="n">
        <v>42852</v>
      </c>
      <c r="Q734" s="29" t="n">
        <v>42954</v>
      </c>
      <c r="R734" s="28" t="n">
        <v>999</v>
      </c>
      <c r="S734" s="28" t="n">
        <f aca="false">IF(O734="Won",R734,IF(O734="Lost",0,N734))</f>
        <v>999</v>
      </c>
      <c r="T734" s="30" t="n">
        <f aca="false">IF(AND(P734&lt;&gt;"",Q734&lt;&gt;""),Q734-P734,"")</f>
        <v>102</v>
      </c>
      <c r="U734" s="30" t="str">
        <f aca="false">IF(AND(O734="Engaging",P734&lt;&gt;""),'Leia-me'!$B$5-P734,"")</f>
        <v/>
      </c>
      <c r="V734" s="25" t="str">
        <f aca="false">IF(O734&lt;&gt;"Engaging","",IF(U734&lt;='Leia-me'!$B$6,"Saudável",IF(U734&lt;='Leia-me'!$B$7,"Esfriando",IF(U734&lt;='Leia-me'!$B$8,"Última chance","Zumbi"))))</f>
        <v/>
      </c>
      <c r="W734" s="25" t="n">
        <f aca="false">IF(O734="Won",1,IF(O734="Lost",0,""))</f>
        <v>1</v>
      </c>
      <c r="Y734" s="25" t="str">
        <f aca="false">IF(E734="","Sim","")</f>
        <v/>
      </c>
    </row>
    <row r="735" customFormat="false" ht="15" hidden="false" customHeight="false" outlineLevel="0" collapsed="false">
      <c r="A735" s="25" t="s">
        <v>963</v>
      </c>
      <c r="B735" s="25" t="s">
        <v>67</v>
      </c>
      <c r="C735" s="25" t="s">
        <v>68</v>
      </c>
      <c r="D735" s="25" t="s">
        <v>72</v>
      </c>
      <c r="E735" s="25" t="s">
        <v>167</v>
      </c>
      <c r="F735" s="25" t="s">
        <v>168</v>
      </c>
      <c r="G735" s="26" t="n">
        <v>2173.98</v>
      </c>
      <c r="H735" s="27" t="n">
        <v>2928</v>
      </c>
      <c r="I735" s="25" t="s">
        <v>147</v>
      </c>
      <c r="J735" s="25" t="s">
        <v>169</v>
      </c>
      <c r="K735" s="25" t="n">
        <v>1995</v>
      </c>
      <c r="L735" s="25" t="s">
        <v>148</v>
      </c>
      <c r="M735" s="25" t="s">
        <v>149</v>
      </c>
      <c r="N735" s="28" t="n">
        <v>55</v>
      </c>
      <c r="O735" s="25" t="s">
        <v>54</v>
      </c>
      <c r="P735" s="29" t="n">
        <v>42852</v>
      </c>
      <c r="Q735" s="29" t="n">
        <v>42952</v>
      </c>
      <c r="R735" s="28" t="n">
        <v>54</v>
      </c>
      <c r="S735" s="28" t="n">
        <f aca="false">IF(O735="Won",R735,IF(O735="Lost",0,N735))</f>
        <v>54</v>
      </c>
      <c r="T735" s="30" t="n">
        <f aca="false">IF(AND(P735&lt;&gt;"",Q735&lt;&gt;""),Q735-P735,"")</f>
        <v>100</v>
      </c>
      <c r="U735" s="30" t="str">
        <f aca="false">IF(AND(O735="Engaging",P735&lt;&gt;""),'Leia-me'!$B$5-P735,"")</f>
        <v/>
      </c>
      <c r="V735" s="25" t="str">
        <f aca="false">IF(O735&lt;&gt;"Engaging","",IF(U735&lt;='Leia-me'!$B$6,"Saudável",IF(U735&lt;='Leia-me'!$B$7,"Esfriando",IF(U735&lt;='Leia-me'!$B$8,"Última chance","Zumbi"))))</f>
        <v/>
      </c>
      <c r="W735" s="25" t="n">
        <f aca="false">IF(O735="Won",1,IF(O735="Lost",0,""))</f>
        <v>1</v>
      </c>
      <c r="Y735" s="25" t="str">
        <f aca="false">IF(E735="","Sim","")</f>
        <v/>
      </c>
    </row>
    <row r="736" customFormat="false" ht="15" hidden="false" customHeight="false" outlineLevel="0" collapsed="false">
      <c r="A736" s="25" t="s">
        <v>964</v>
      </c>
      <c r="B736" s="25" t="s">
        <v>67</v>
      </c>
      <c r="C736" s="25" t="s">
        <v>68</v>
      </c>
      <c r="D736" s="25" t="s">
        <v>72</v>
      </c>
      <c r="E736" s="25" t="s">
        <v>162</v>
      </c>
      <c r="F736" s="25" t="s">
        <v>155</v>
      </c>
      <c r="G736" s="26" t="n">
        <v>5266.09</v>
      </c>
      <c r="H736" s="27" t="n">
        <v>8595</v>
      </c>
      <c r="I736" s="25" t="s">
        <v>147</v>
      </c>
      <c r="J736" s="25" t="s">
        <v>156</v>
      </c>
      <c r="K736" s="25" t="n">
        <v>1988</v>
      </c>
      <c r="L736" s="25" t="s">
        <v>186</v>
      </c>
      <c r="M736" s="25" t="s">
        <v>171</v>
      </c>
      <c r="N736" s="28" t="n">
        <v>550</v>
      </c>
      <c r="O736" s="25" t="s">
        <v>55</v>
      </c>
      <c r="P736" s="29" t="n">
        <v>42854</v>
      </c>
      <c r="Q736" s="29" t="n">
        <v>42872</v>
      </c>
      <c r="R736" s="28" t="n">
        <v>0</v>
      </c>
      <c r="S736" s="28" t="n">
        <f aca="false">IF(O736="Won",R736,IF(O736="Lost",0,N736))</f>
        <v>0</v>
      </c>
      <c r="T736" s="30" t="n">
        <f aca="false">IF(AND(P736&lt;&gt;"",Q736&lt;&gt;""),Q736-P736,"")</f>
        <v>18</v>
      </c>
      <c r="U736" s="30" t="str">
        <f aca="false">IF(AND(O736="Engaging",P736&lt;&gt;""),'Leia-me'!$B$5-P736,"")</f>
        <v/>
      </c>
      <c r="V736" s="25" t="str">
        <f aca="false">IF(O736&lt;&gt;"Engaging","",IF(U736&lt;='Leia-me'!$B$6,"Saudável",IF(U736&lt;='Leia-me'!$B$7,"Esfriando",IF(U736&lt;='Leia-me'!$B$8,"Última chance","Zumbi"))))</f>
        <v/>
      </c>
      <c r="W736" s="25" t="n">
        <f aca="false">IF(O736="Won",1,IF(O736="Lost",0,""))</f>
        <v>0</v>
      </c>
      <c r="Y736" s="25" t="str">
        <f aca="false">IF(E736="","Sim","")</f>
        <v/>
      </c>
    </row>
    <row r="737" customFormat="false" ht="15" hidden="false" customHeight="false" outlineLevel="0" collapsed="false">
      <c r="A737" s="25" t="s">
        <v>965</v>
      </c>
      <c r="B737" s="25" t="s">
        <v>67</v>
      </c>
      <c r="C737" s="25" t="s">
        <v>68</v>
      </c>
      <c r="D737" s="25" t="s">
        <v>72</v>
      </c>
      <c r="E737" s="25" t="s">
        <v>245</v>
      </c>
      <c r="F737" s="25" t="s">
        <v>185</v>
      </c>
      <c r="G737" s="26" t="n">
        <v>2938.67</v>
      </c>
      <c r="H737" s="27" t="n">
        <v>8775</v>
      </c>
      <c r="I737" s="25" t="s">
        <v>246</v>
      </c>
      <c r="K737" s="25" t="n">
        <v>1987</v>
      </c>
      <c r="L737" s="25" t="s">
        <v>178</v>
      </c>
      <c r="M737" s="25" t="s">
        <v>171</v>
      </c>
      <c r="N737" s="28" t="n">
        <v>5482</v>
      </c>
      <c r="O737" s="25" t="s">
        <v>54</v>
      </c>
      <c r="P737" s="29" t="n">
        <v>42854</v>
      </c>
      <c r="Q737" s="29" t="n">
        <v>42955</v>
      </c>
      <c r="R737" s="28" t="n">
        <v>5913</v>
      </c>
      <c r="S737" s="28" t="n">
        <f aca="false">IF(O737="Won",R737,IF(O737="Lost",0,N737))</f>
        <v>5913</v>
      </c>
      <c r="T737" s="30" t="n">
        <f aca="false">IF(AND(P737&lt;&gt;"",Q737&lt;&gt;""),Q737-P737,"")</f>
        <v>101</v>
      </c>
      <c r="U737" s="30" t="str">
        <f aca="false">IF(AND(O737="Engaging",P737&lt;&gt;""),'Leia-me'!$B$5-P737,"")</f>
        <v/>
      </c>
      <c r="V737" s="25" t="str">
        <f aca="false">IF(O737&lt;&gt;"Engaging","",IF(U737&lt;='Leia-me'!$B$6,"Saudável",IF(U737&lt;='Leia-me'!$B$7,"Esfriando",IF(U737&lt;='Leia-me'!$B$8,"Última chance","Zumbi"))))</f>
        <v/>
      </c>
      <c r="W737" s="25" t="n">
        <f aca="false">IF(O737="Won",1,IF(O737="Lost",0,""))</f>
        <v>1</v>
      </c>
      <c r="Y737" s="25" t="str">
        <f aca="false">IF(E737="","Sim","")</f>
        <v/>
      </c>
    </row>
    <row r="738" customFormat="false" ht="15" hidden="false" customHeight="false" outlineLevel="0" collapsed="false">
      <c r="A738" s="25" t="s">
        <v>966</v>
      </c>
      <c r="B738" s="25" t="s">
        <v>67</v>
      </c>
      <c r="C738" s="25" t="s">
        <v>68</v>
      </c>
      <c r="D738" s="25" t="s">
        <v>72</v>
      </c>
      <c r="E738" s="25" t="s">
        <v>145</v>
      </c>
      <c r="F738" s="25" t="s">
        <v>146</v>
      </c>
      <c r="G738" s="26" t="n">
        <v>3922.42</v>
      </c>
      <c r="H738" s="27" t="n">
        <v>6837</v>
      </c>
      <c r="I738" s="25" t="s">
        <v>147</v>
      </c>
      <c r="K738" s="25" t="n">
        <v>1992</v>
      </c>
      <c r="L738" s="25" t="s">
        <v>186</v>
      </c>
      <c r="M738" s="25" t="s">
        <v>171</v>
      </c>
      <c r="N738" s="28" t="n">
        <v>550</v>
      </c>
      <c r="O738" s="25" t="s">
        <v>54</v>
      </c>
      <c r="P738" s="29" t="n">
        <v>42855</v>
      </c>
      <c r="Q738" s="29" t="n">
        <v>42958</v>
      </c>
      <c r="R738" s="28" t="n">
        <v>583</v>
      </c>
      <c r="S738" s="28" t="n">
        <f aca="false">IF(O738="Won",R738,IF(O738="Lost",0,N738))</f>
        <v>583</v>
      </c>
      <c r="T738" s="30" t="n">
        <f aca="false">IF(AND(P738&lt;&gt;"",Q738&lt;&gt;""),Q738-P738,"")</f>
        <v>103</v>
      </c>
      <c r="U738" s="30" t="str">
        <f aca="false">IF(AND(O738="Engaging",P738&lt;&gt;""),'Leia-me'!$B$5-P738,"")</f>
        <v/>
      </c>
      <c r="V738" s="25" t="str">
        <f aca="false">IF(O738&lt;&gt;"Engaging","",IF(U738&lt;='Leia-me'!$B$6,"Saudável",IF(U738&lt;='Leia-me'!$B$7,"Esfriando",IF(U738&lt;='Leia-me'!$B$8,"Última chance","Zumbi"))))</f>
        <v/>
      </c>
      <c r="W738" s="25" t="n">
        <f aca="false">IF(O738="Won",1,IF(O738="Lost",0,""))</f>
        <v>1</v>
      </c>
      <c r="Y738" s="25" t="str">
        <f aca="false">IF(E738="","Sim","")</f>
        <v/>
      </c>
    </row>
    <row r="739" customFormat="false" ht="15" hidden="false" customHeight="false" outlineLevel="0" collapsed="false">
      <c r="A739" s="25" t="s">
        <v>967</v>
      </c>
      <c r="B739" s="25" t="s">
        <v>67</v>
      </c>
      <c r="C739" s="25" t="s">
        <v>68</v>
      </c>
      <c r="D739" s="25" t="s">
        <v>72</v>
      </c>
      <c r="E739" s="25" t="s">
        <v>180</v>
      </c>
      <c r="F739" s="25" t="s">
        <v>146</v>
      </c>
      <c r="G739" s="26" t="n">
        <v>3178.24</v>
      </c>
      <c r="H739" s="27" t="n">
        <v>4540</v>
      </c>
      <c r="I739" s="25" t="s">
        <v>147</v>
      </c>
      <c r="K739" s="25" t="n">
        <v>2002</v>
      </c>
      <c r="L739" s="25" t="s">
        <v>186</v>
      </c>
      <c r="M739" s="25" t="s">
        <v>171</v>
      </c>
      <c r="N739" s="28" t="n">
        <v>550</v>
      </c>
      <c r="O739" s="25" t="s">
        <v>55</v>
      </c>
      <c r="P739" s="29" t="n">
        <v>42857</v>
      </c>
      <c r="Q739" s="29" t="n">
        <v>42954</v>
      </c>
      <c r="R739" s="28" t="n">
        <v>0</v>
      </c>
      <c r="S739" s="28" t="n">
        <f aca="false">IF(O739="Won",R739,IF(O739="Lost",0,N739))</f>
        <v>0</v>
      </c>
      <c r="T739" s="30" t="n">
        <f aca="false">IF(AND(P739&lt;&gt;"",Q739&lt;&gt;""),Q739-P739,"")</f>
        <v>97</v>
      </c>
      <c r="U739" s="30" t="str">
        <f aca="false">IF(AND(O739="Engaging",P739&lt;&gt;""),'Leia-me'!$B$5-P739,"")</f>
        <v/>
      </c>
      <c r="V739" s="25" t="str">
        <f aca="false">IF(O739&lt;&gt;"Engaging","",IF(U739&lt;='Leia-me'!$B$6,"Saudável",IF(U739&lt;='Leia-me'!$B$7,"Esfriando",IF(U739&lt;='Leia-me'!$B$8,"Última chance","Zumbi"))))</f>
        <v/>
      </c>
      <c r="W739" s="25" t="n">
        <f aca="false">IF(O739="Won",1,IF(O739="Lost",0,""))</f>
        <v>0</v>
      </c>
      <c r="Y739" s="25" t="str">
        <f aca="false">IF(E739="","Sim","")</f>
        <v/>
      </c>
    </row>
    <row r="740" customFormat="false" ht="15" hidden="false" customHeight="false" outlineLevel="0" collapsed="false">
      <c r="A740" s="25" t="s">
        <v>968</v>
      </c>
      <c r="B740" s="25" t="s">
        <v>67</v>
      </c>
      <c r="C740" s="25" t="s">
        <v>68</v>
      </c>
      <c r="D740" s="25" t="s">
        <v>72</v>
      </c>
      <c r="E740" s="25" t="s">
        <v>145</v>
      </c>
      <c r="F740" s="25" t="s">
        <v>146</v>
      </c>
      <c r="G740" s="26" t="n">
        <v>3922.42</v>
      </c>
      <c r="H740" s="27" t="n">
        <v>6837</v>
      </c>
      <c r="I740" s="25" t="s">
        <v>147</v>
      </c>
      <c r="K740" s="25" t="n">
        <v>1992</v>
      </c>
      <c r="L740" s="25" t="s">
        <v>186</v>
      </c>
      <c r="M740" s="25" t="s">
        <v>171</v>
      </c>
      <c r="N740" s="28" t="n">
        <v>550</v>
      </c>
      <c r="O740" s="25" t="s">
        <v>55</v>
      </c>
      <c r="P740" s="29" t="n">
        <v>42859</v>
      </c>
      <c r="Q740" s="29" t="n">
        <v>42865</v>
      </c>
      <c r="R740" s="28" t="n">
        <v>0</v>
      </c>
      <c r="S740" s="28" t="n">
        <f aca="false">IF(O740="Won",R740,IF(O740="Lost",0,N740))</f>
        <v>0</v>
      </c>
      <c r="T740" s="30" t="n">
        <f aca="false">IF(AND(P740&lt;&gt;"",Q740&lt;&gt;""),Q740-P740,"")</f>
        <v>6</v>
      </c>
      <c r="U740" s="30" t="str">
        <f aca="false">IF(AND(O740="Engaging",P740&lt;&gt;""),'Leia-me'!$B$5-P740,"")</f>
        <v/>
      </c>
      <c r="V740" s="25" t="str">
        <f aca="false">IF(O740&lt;&gt;"Engaging","",IF(U740&lt;='Leia-me'!$B$6,"Saudável",IF(U740&lt;='Leia-me'!$B$7,"Esfriando",IF(U740&lt;='Leia-me'!$B$8,"Última chance","Zumbi"))))</f>
        <v/>
      </c>
      <c r="W740" s="25" t="n">
        <f aca="false">IF(O740="Won",1,IF(O740="Lost",0,""))</f>
        <v>0</v>
      </c>
      <c r="Y740" s="25" t="str">
        <f aca="false">IF(E740="","Sim","")</f>
        <v/>
      </c>
    </row>
    <row r="741" customFormat="false" ht="15" hidden="false" customHeight="false" outlineLevel="0" collapsed="false">
      <c r="A741" s="25" t="s">
        <v>969</v>
      </c>
      <c r="B741" s="25" t="s">
        <v>67</v>
      </c>
      <c r="C741" s="25" t="s">
        <v>68</v>
      </c>
      <c r="D741" s="25" t="s">
        <v>72</v>
      </c>
      <c r="E741" s="25" t="s">
        <v>173</v>
      </c>
      <c r="F741" s="25" t="s">
        <v>146</v>
      </c>
      <c r="G741" s="26" t="n">
        <v>647.18</v>
      </c>
      <c r="H741" s="27" t="n">
        <v>1185</v>
      </c>
      <c r="I741" s="25" t="s">
        <v>174</v>
      </c>
      <c r="K741" s="25" t="n">
        <v>1986</v>
      </c>
      <c r="L741" s="25" t="s">
        <v>170</v>
      </c>
      <c r="M741" s="25" t="s">
        <v>171</v>
      </c>
      <c r="N741" s="28" t="n">
        <v>1096</v>
      </c>
      <c r="O741" s="25" t="s">
        <v>55</v>
      </c>
      <c r="P741" s="29" t="n">
        <v>42859</v>
      </c>
      <c r="Q741" s="29" t="n">
        <v>42967</v>
      </c>
      <c r="R741" s="28" t="n">
        <v>0</v>
      </c>
      <c r="S741" s="28" t="n">
        <f aca="false">IF(O741="Won",R741,IF(O741="Lost",0,N741))</f>
        <v>0</v>
      </c>
      <c r="T741" s="30" t="n">
        <f aca="false">IF(AND(P741&lt;&gt;"",Q741&lt;&gt;""),Q741-P741,"")</f>
        <v>108</v>
      </c>
      <c r="U741" s="30" t="str">
        <f aca="false">IF(AND(O741="Engaging",P741&lt;&gt;""),'Leia-me'!$B$5-P741,"")</f>
        <v/>
      </c>
      <c r="V741" s="25" t="str">
        <f aca="false">IF(O741&lt;&gt;"Engaging","",IF(U741&lt;='Leia-me'!$B$6,"Saudável",IF(U741&lt;='Leia-me'!$B$7,"Esfriando",IF(U741&lt;='Leia-me'!$B$8,"Última chance","Zumbi"))))</f>
        <v/>
      </c>
      <c r="W741" s="25" t="n">
        <f aca="false">IF(O741="Won",1,IF(O741="Lost",0,""))</f>
        <v>0</v>
      </c>
      <c r="Y741" s="25" t="str">
        <f aca="false">IF(E741="","Sim","")</f>
        <v/>
      </c>
    </row>
    <row r="742" customFormat="false" ht="15" hidden="false" customHeight="false" outlineLevel="0" collapsed="false">
      <c r="A742" s="25" t="s">
        <v>970</v>
      </c>
      <c r="B742" s="25" t="s">
        <v>67</v>
      </c>
      <c r="C742" s="25" t="s">
        <v>68</v>
      </c>
      <c r="D742" s="25" t="s">
        <v>72</v>
      </c>
      <c r="E742" s="25" t="s">
        <v>257</v>
      </c>
      <c r="F742" s="25" t="s">
        <v>146</v>
      </c>
      <c r="G742" s="26" t="n">
        <v>441.08</v>
      </c>
      <c r="H742" s="27" t="n">
        <v>1210</v>
      </c>
      <c r="I742" s="25" t="s">
        <v>147</v>
      </c>
      <c r="K742" s="25" t="n">
        <v>1984</v>
      </c>
      <c r="L742" s="25" t="s">
        <v>160</v>
      </c>
      <c r="M742" s="25" t="s">
        <v>149</v>
      </c>
      <c r="N742" s="28" t="n">
        <v>3393</v>
      </c>
      <c r="O742" s="25" t="s">
        <v>55</v>
      </c>
      <c r="P742" s="29" t="n">
        <v>42859</v>
      </c>
      <c r="Q742" s="29" t="n">
        <v>42974</v>
      </c>
      <c r="R742" s="28" t="n">
        <v>0</v>
      </c>
      <c r="S742" s="28" t="n">
        <f aca="false">IF(O742="Won",R742,IF(O742="Lost",0,N742))</f>
        <v>0</v>
      </c>
      <c r="T742" s="30" t="n">
        <f aca="false">IF(AND(P742&lt;&gt;"",Q742&lt;&gt;""),Q742-P742,"")</f>
        <v>115</v>
      </c>
      <c r="U742" s="30" t="str">
        <f aca="false">IF(AND(O742="Engaging",P742&lt;&gt;""),'Leia-me'!$B$5-P742,"")</f>
        <v/>
      </c>
      <c r="V742" s="25" t="str">
        <f aca="false">IF(O742&lt;&gt;"Engaging","",IF(U742&lt;='Leia-me'!$B$6,"Saudável",IF(U742&lt;='Leia-me'!$B$7,"Esfriando",IF(U742&lt;='Leia-me'!$B$8,"Última chance","Zumbi"))))</f>
        <v/>
      </c>
      <c r="W742" s="25" t="n">
        <f aca="false">IF(O742="Won",1,IF(O742="Lost",0,""))</f>
        <v>0</v>
      </c>
      <c r="Y742" s="25" t="str">
        <f aca="false">IF(E742="","Sim","")</f>
        <v/>
      </c>
    </row>
    <row r="743" customFormat="false" ht="15" hidden="false" customHeight="false" outlineLevel="0" collapsed="false">
      <c r="A743" s="25" t="s">
        <v>971</v>
      </c>
      <c r="B743" s="25" t="s">
        <v>67</v>
      </c>
      <c r="C743" s="25" t="s">
        <v>68</v>
      </c>
      <c r="D743" s="25" t="s">
        <v>72</v>
      </c>
      <c r="E743" s="25" t="s">
        <v>245</v>
      </c>
      <c r="F743" s="25" t="s">
        <v>185</v>
      </c>
      <c r="G743" s="26" t="n">
        <v>2938.67</v>
      </c>
      <c r="H743" s="27" t="n">
        <v>8775</v>
      </c>
      <c r="I743" s="25" t="s">
        <v>246</v>
      </c>
      <c r="K743" s="25" t="n">
        <v>1987</v>
      </c>
      <c r="L743" s="25" t="s">
        <v>178</v>
      </c>
      <c r="M743" s="25" t="s">
        <v>171</v>
      </c>
      <c r="N743" s="28" t="n">
        <v>5482</v>
      </c>
      <c r="O743" s="25" t="s">
        <v>55</v>
      </c>
      <c r="P743" s="29" t="n">
        <v>42860</v>
      </c>
      <c r="Q743" s="29" t="n">
        <v>42865</v>
      </c>
      <c r="R743" s="28" t="n">
        <v>0</v>
      </c>
      <c r="S743" s="28" t="n">
        <f aca="false">IF(O743="Won",R743,IF(O743="Lost",0,N743))</f>
        <v>0</v>
      </c>
      <c r="T743" s="30" t="n">
        <f aca="false">IF(AND(P743&lt;&gt;"",Q743&lt;&gt;""),Q743-P743,"")</f>
        <v>5</v>
      </c>
      <c r="U743" s="30" t="str">
        <f aca="false">IF(AND(O743="Engaging",P743&lt;&gt;""),'Leia-me'!$B$5-P743,"")</f>
        <v/>
      </c>
      <c r="V743" s="25" t="str">
        <f aca="false">IF(O743&lt;&gt;"Engaging","",IF(U743&lt;='Leia-me'!$B$6,"Saudável",IF(U743&lt;='Leia-me'!$B$7,"Esfriando",IF(U743&lt;='Leia-me'!$B$8,"Última chance","Zumbi"))))</f>
        <v/>
      </c>
      <c r="W743" s="25" t="n">
        <f aca="false">IF(O743="Won",1,IF(O743="Lost",0,""))</f>
        <v>0</v>
      </c>
      <c r="Y743" s="25" t="str">
        <f aca="false">IF(E743="","Sim","")</f>
        <v/>
      </c>
    </row>
    <row r="744" customFormat="false" ht="15" hidden="false" customHeight="false" outlineLevel="0" collapsed="false">
      <c r="A744" s="25" t="s">
        <v>972</v>
      </c>
      <c r="B744" s="25" t="s">
        <v>67</v>
      </c>
      <c r="C744" s="25" t="s">
        <v>68</v>
      </c>
      <c r="D744" s="25" t="s">
        <v>72</v>
      </c>
      <c r="E744" s="25" t="s">
        <v>164</v>
      </c>
      <c r="F744" s="25" t="s">
        <v>165</v>
      </c>
      <c r="G744" s="26" t="n">
        <v>217.87</v>
      </c>
      <c r="H744" s="27" t="n">
        <v>551</v>
      </c>
      <c r="I744" s="25" t="s">
        <v>147</v>
      </c>
      <c r="K744" s="25" t="n">
        <v>1998</v>
      </c>
      <c r="L744" s="25" t="s">
        <v>160</v>
      </c>
      <c r="M744" s="25" t="s">
        <v>149</v>
      </c>
      <c r="N744" s="28" t="n">
        <v>3393</v>
      </c>
      <c r="O744" s="25" t="s">
        <v>54</v>
      </c>
      <c r="P744" s="29" t="n">
        <v>42860</v>
      </c>
      <c r="Q744" s="29" t="n">
        <v>42863</v>
      </c>
      <c r="R744" s="28" t="n">
        <v>3952</v>
      </c>
      <c r="S744" s="28" t="n">
        <f aca="false">IF(O744="Won",R744,IF(O744="Lost",0,N744))</f>
        <v>3952</v>
      </c>
      <c r="T744" s="30" t="n">
        <f aca="false">IF(AND(P744&lt;&gt;"",Q744&lt;&gt;""),Q744-P744,"")</f>
        <v>3</v>
      </c>
      <c r="U744" s="30" t="str">
        <f aca="false">IF(AND(O744="Engaging",P744&lt;&gt;""),'Leia-me'!$B$5-P744,"")</f>
        <v/>
      </c>
      <c r="V744" s="25" t="str">
        <f aca="false">IF(O744&lt;&gt;"Engaging","",IF(U744&lt;='Leia-me'!$B$6,"Saudável",IF(U744&lt;='Leia-me'!$B$7,"Esfriando",IF(U744&lt;='Leia-me'!$B$8,"Última chance","Zumbi"))))</f>
        <v/>
      </c>
      <c r="W744" s="25" t="n">
        <f aca="false">IF(O744="Won",1,IF(O744="Lost",0,""))</f>
        <v>1</v>
      </c>
      <c r="Y744" s="25" t="str">
        <f aca="false">IF(E744="","Sim","")</f>
        <v/>
      </c>
    </row>
    <row r="745" customFormat="false" ht="15" hidden="false" customHeight="false" outlineLevel="0" collapsed="false">
      <c r="A745" s="25" t="s">
        <v>973</v>
      </c>
      <c r="B745" s="25" t="s">
        <v>67</v>
      </c>
      <c r="C745" s="25" t="s">
        <v>68</v>
      </c>
      <c r="D745" s="25" t="s">
        <v>72</v>
      </c>
      <c r="E745" s="25" t="s">
        <v>191</v>
      </c>
      <c r="F745" s="25" t="s">
        <v>192</v>
      </c>
      <c r="G745" s="26" t="n">
        <v>2714.9</v>
      </c>
      <c r="H745" s="27" t="n">
        <v>2641</v>
      </c>
      <c r="I745" s="25" t="s">
        <v>147</v>
      </c>
      <c r="J745" s="25" t="s">
        <v>193</v>
      </c>
      <c r="K745" s="25" t="n">
        <v>1998</v>
      </c>
      <c r="L745" s="25" t="s">
        <v>186</v>
      </c>
      <c r="M745" s="25" t="s">
        <v>171</v>
      </c>
      <c r="N745" s="28" t="n">
        <v>550</v>
      </c>
      <c r="O745" s="25" t="s">
        <v>55</v>
      </c>
      <c r="P745" s="29" t="n">
        <v>42861</v>
      </c>
      <c r="Q745" s="29" t="n">
        <v>42873</v>
      </c>
      <c r="R745" s="28" t="n">
        <v>0</v>
      </c>
      <c r="S745" s="28" t="n">
        <f aca="false">IF(O745="Won",R745,IF(O745="Lost",0,N745))</f>
        <v>0</v>
      </c>
      <c r="T745" s="30" t="n">
        <f aca="false">IF(AND(P745&lt;&gt;"",Q745&lt;&gt;""),Q745-P745,"")</f>
        <v>12</v>
      </c>
      <c r="U745" s="30" t="str">
        <f aca="false">IF(AND(O745="Engaging",P745&lt;&gt;""),'Leia-me'!$B$5-P745,"")</f>
        <v/>
      </c>
      <c r="V745" s="25" t="str">
        <f aca="false">IF(O745&lt;&gt;"Engaging","",IF(U745&lt;='Leia-me'!$B$6,"Saudável",IF(U745&lt;='Leia-me'!$B$7,"Esfriando",IF(U745&lt;='Leia-me'!$B$8,"Última chance","Zumbi"))))</f>
        <v/>
      </c>
      <c r="W745" s="25" t="n">
        <f aca="false">IF(O745="Won",1,IF(O745="Lost",0,""))</f>
        <v>0</v>
      </c>
      <c r="Y745" s="25" t="str">
        <f aca="false">IF(E745="","Sim","")</f>
        <v/>
      </c>
    </row>
    <row r="746" customFormat="false" ht="15" hidden="false" customHeight="false" outlineLevel="0" collapsed="false">
      <c r="A746" s="25" t="s">
        <v>974</v>
      </c>
      <c r="B746" s="25" t="s">
        <v>67</v>
      </c>
      <c r="C746" s="25" t="s">
        <v>68</v>
      </c>
      <c r="D746" s="25" t="s">
        <v>72</v>
      </c>
      <c r="E746" s="25" t="s">
        <v>167</v>
      </c>
      <c r="F746" s="25" t="s">
        <v>168</v>
      </c>
      <c r="G746" s="26" t="n">
        <v>2173.98</v>
      </c>
      <c r="H746" s="27" t="n">
        <v>2928</v>
      </c>
      <c r="I746" s="25" t="s">
        <v>147</v>
      </c>
      <c r="J746" s="25" t="s">
        <v>169</v>
      </c>
      <c r="K746" s="25" t="n">
        <v>1995</v>
      </c>
      <c r="L746" s="25" t="s">
        <v>186</v>
      </c>
      <c r="M746" s="25" t="s">
        <v>171</v>
      </c>
      <c r="N746" s="28" t="n">
        <v>550</v>
      </c>
      <c r="O746" s="25" t="s">
        <v>55</v>
      </c>
      <c r="P746" s="29" t="n">
        <v>42861</v>
      </c>
      <c r="Q746" s="29" t="n">
        <v>42875</v>
      </c>
      <c r="R746" s="28" t="n">
        <v>0</v>
      </c>
      <c r="S746" s="28" t="n">
        <f aca="false">IF(O746="Won",R746,IF(O746="Lost",0,N746))</f>
        <v>0</v>
      </c>
      <c r="T746" s="30" t="n">
        <f aca="false">IF(AND(P746&lt;&gt;"",Q746&lt;&gt;""),Q746-P746,"")</f>
        <v>14</v>
      </c>
      <c r="U746" s="30" t="str">
        <f aca="false">IF(AND(O746="Engaging",P746&lt;&gt;""),'Leia-me'!$B$5-P746,"")</f>
        <v/>
      </c>
      <c r="V746" s="25" t="str">
        <f aca="false">IF(O746&lt;&gt;"Engaging","",IF(U746&lt;='Leia-me'!$B$6,"Saudável",IF(U746&lt;='Leia-me'!$B$7,"Esfriando",IF(U746&lt;='Leia-me'!$B$8,"Última chance","Zumbi"))))</f>
        <v/>
      </c>
      <c r="W746" s="25" t="n">
        <f aca="false">IF(O746="Won",1,IF(O746="Lost",0,""))</f>
        <v>0</v>
      </c>
      <c r="Y746" s="25" t="str">
        <f aca="false">IF(E746="","Sim","")</f>
        <v/>
      </c>
    </row>
    <row r="747" customFormat="false" ht="15" hidden="false" customHeight="false" outlineLevel="0" collapsed="false">
      <c r="A747" s="25" t="s">
        <v>975</v>
      </c>
      <c r="B747" s="25" t="s">
        <v>67</v>
      </c>
      <c r="C747" s="25" t="s">
        <v>68</v>
      </c>
      <c r="D747" s="25" t="s">
        <v>72</v>
      </c>
      <c r="E747" s="25" t="s">
        <v>225</v>
      </c>
      <c r="F747" s="25" t="s">
        <v>211</v>
      </c>
      <c r="G747" s="26" t="n">
        <v>1376.8</v>
      </c>
      <c r="H747" s="27" t="n">
        <v>1165</v>
      </c>
      <c r="I747" s="25" t="s">
        <v>226</v>
      </c>
      <c r="K747" s="25" t="n">
        <v>1988</v>
      </c>
      <c r="L747" s="25" t="s">
        <v>160</v>
      </c>
      <c r="M747" s="25" t="s">
        <v>149</v>
      </c>
      <c r="N747" s="28" t="n">
        <v>3393</v>
      </c>
      <c r="O747" s="25" t="s">
        <v>55</v>
      </c>
      <c r="P747" s="29" t="n">
        <v>42861</v>
      </c>
      <c r="Q747" s="29" t="n">
        <v>42878</v>
      </c>
      <c r="R747" s="28" t="n">
        <v>0</v>
      </c>
      <c r="S747" s="28" t="n">
        <f aca="false">IF(O747="Won",R747,IF(O747="Lost",0,N747))</f>
        <v>0</v>
      </c>
      <c r="T747" s="30" t="n">
        <f aca="false">IF(AND(P747&lt;&gt;"",Q747&lt;&gt;""),Q747-P747,"")</f>
        <v>17</v>
      </c>
      <c r="U747" s="30" t="str">
        <f aca="false">IF(AND(O747="Engaging",P747&lt;&gt;""),'Leia-me'!$B$5-P747,"")</f>
        <v/>
      </c>
      <c r="V747" s="25" t="str">
        <f aca="false">IF(O747&lt;&gt;"Engaging","",IF(U747&lt;='Leia-me'!$B$6,"Saudável",IF(U747&lt;='Leia-me'!$B$7,"Esfriando",IF(U747&lt;='Leia-me'!$B$8,"Última chance","Zumbi"))))</f>
        <v/>
      </c>
      <c r="W747" s="25" t="n">
        <f aca="false">IF(O747="Won",1,IF(O747="Lost",0,""))</f>
        <v>0</v>
      </c>
      <c r="Y747" s="25" t="str">
        <f aca="false">IF(E747="","Sim","")</f>
        <v/>
      </c>
    </row>
    <row r="748" customFormat="false" ht="15" hidden="false" customHeight="false" outlineLevel="0" collapsed="false">
      <c r="A748" s="25" t="s">
        <v>976</v>
      </c>
      <c r="B748" s="25" t="s">
        <v>67</v>
      </c>
      <c r="C748" s="25" t="s">
        <v>68</v>
      </c>
      <c r="D748" s="25" t="s">
        <v>72</v>
      </c>
      <c r="E748" s="25" t="s">
        <v>195</v>
      </c>
      <c r="F748" s="25" t="s">
        <v>185</v>
      </c>
      <c r="G748" s="26" t="n">
        <v>8170.38</v>
      </c>
      <c r="H748" s="27" t="n">
        <v>16499</v>
      </c>
      <c r="I748" s="25" t="s">
        <v>196</v>
      </c>
      <c r="K748" s="25" t="n">
        <v>1997</v>
      </c>
      <c r="L748" s="25" t="s">
        <v>186</v>
      </c>
      <c r="M748" s="25" t="s">
        <v>171</v>
      </c>
      <c r="N748" s="28" t="n">
        <v>550</v>
      </c>
      <c r="O748" s="25" t="s">
        <v>55</v>
      </c>
      <c r="P748" s="29" t="n">
        <v>42862</v>
      </c>
      <c r="Q748" s="29" t="n">
        <v>42950</v>
      </c>
      <c r="R748" s="28" t="n">
        <v>0</v>
      </c>
      <c r="S748" s="28" t="n">
        <f aca="false">IF(O748="Won",R748,IF(O748="Lost",0,N748))</f>
        <v>0</v>
      </c>
      <c r="T748" s="30" t="n">
        <f aca="false">IF(AND(P748&lt;&gt;"",Q748&lt;&gt;""),Q748-P748,"")</f>
        <v>88</v>
      </c>
      <c r="U748" s="30" t="str">
        <f aca="false">IF(AND(O748="Engaging",P748&lt;&gt;""),'Leia-me'!$B$5-P748,"")</f>
        <v/>
      </c>
      <c r="V748" s="25" t="str">
        <f aca="false">IF(O748&lt;&gt;"Engaging","",IF(U748&lt;='Leia-me'!$B$6,"Saudável",IF(U748&lt;='Leia-me'!$B$7,"Esfriando",IF(U748&lt;='Leia-me'!$B$8,"Última chance","Zumbi"))))</f>
        <v/>
      </c>
      <c r="W748" s="25" t="n">
        <f aca="false">IF(O748="Won",1,IF(O748="Lost",0,""))</f>
        <v>0</v>
      </c>
      <c r="Y748" s="25" t="str">
        <f aca="false">IF(E748="","Sim","")</f>
        <v/>
      </c>
    </row>
    <row r="749" customFormat="false" ht="15" hidden="false" customHeight="false" outlineLevel="0" collapsed="false">
      <c r="A749" s="25" t="s">
        <v>977</v>
      </c>
      <c r="B749" s="25" t="s">
        <v>67</v>
      </c>
      <c r="C749" s="25" t="s">
        <v>68</v>
      </c>
      <c r="D749" s="25" t="s">
        <v>72</v>
      </c>
      <c r="E749" s="25" t="s">
        <v>173</v>
      </c>
      <c r="F749" s="25" t="s">
        <v>146</v>
      </c>
      <c r="G749" s="26" t="n">
        <v>647.18</v>
      </c>
      <c r="H749" s="27" t="n">
        <v>1185</v>
      </c>
      <c r="I749" s="25" t="s">
        <v>174</v>
      </c>
      <c r="K749" s="25" t="n">
        <v>1986</v>
      </c>
      <c r="L749" s="25" t="s">
        <v>186</v>
      </c>
      <c r="M749" s="25" t="s">
        <v>171</v>
      </c>
      <c r="N749" s="28" t="n">
        <v>550</v>
      </c>
      <c r="O749" s="25" t="s">
        <v>55</v>
      </c>
      <c r="P749" s="29" t="n">
        <v>42863</v>
      </c>
      <c r="Q749" s="29" t="n">
        <v>42865</v>
      </c>
      <c r="R749" s="28" t="n">
        <v>0</v>
      </c>
      <c r="S749" s="28" t="n">
        <f aca="false">IF(O749="Won",R749,IF(O749="Lost",0,N749))</f>
        <v>0</v>
      </c>
      <c r="T749" s="30" t="n">
        <f aca="false">IF(AND(P749&lt;&gt;"",Q749&lt;&gt;""),Q749-P749,"")</f>
        <v>2</v>
      </c>
      <c r="U749" s="30" t="str">
        <f aca="false">IF(AND(O749="Engaging",P749&lt;&gt;""),'Leia-me'!$B$5-P749,"")</f>
        <v/>
      </c>
      <c r="V749" s="25" t="str">
        <f aca="false">IF(O749&lt;&gt;"Engaging","",IF(U749&lt;='Leia-me'!$B$6,"Saudável",IF(U749&lt;='Leia-me'!$B$7,"Esfriando",IF(U749&lt;='Leia-me'!$B$8,"Última chance","Zumbi"))))</f>
        <v/>
      </c>
      <c r="W749" s="25" t="n">
        <f aca="false">IF(O749="Won",1,IF(O749="Lost",0,""))</f>
        <v>0</v>
      </c>
      <c r="Y749" s="25" t="str">
        <f aca="false">IF(E749="","Sim","")</f>
        <v/>
      </c>
    </row>
    <row r="750" customFormat="false" ht="15" hidden="false" customHeight="false" outlineLevel="0" collapsed="false">
      <c r="A750" s="25" t="s">
        <v>978</v>
      </c>
      <c r="B750" s="25" t="s">
        <v>67</v>
      </c>
      <c r="C750" s="25" t="s">
        <v>68</v>
      </c>
      <c r="D750" s="25" t="s">
        <v>72</v>
      </c>
      <c r="E750" s="25" t="s">
        <v>207</v>
      </c>
      <c r="F750" s="25" t="s">
        <v>168</v>
      </c>
      <c r="G750" s="26" t="n">
        <v>375.43</v>
      </c>
      <c r="H750" s="27" t="n">
        <v>1190</v>
      </c>
      <c r="I750" s="25" t="s">
        <v>147</v>
      </c>
      <c r="K750" s="25" t="n">
        <v>1985</v>
      </c>
      <c r="L750" s="25" t="s">
        <v>186</v>
      </c>
      <c r="M750" s="25" t="s">
        <v>171</v>
      </c>
      <c r="N750" s="28" t="n">
        <v>550</v>
      </c>
      <c r="O750" s="25" t="s">
        <v>54</v>
      </c>
      <c r="P750" s="29" t="n">
        <v>42863</v>
      </c>
      <c r="Q750" s="29" t="n">
        <v>42967</v>
      </c>
      <c r="R750" s="28" t="n">
        <v>553</v>
      </c>
      <c r="S750" s="28" t="n">
        <f aca="false">IF(O750="Won",R750,IF(O750="Lost",0,N750))</f>
        <v>553</v>
      </c>
      <c r="T750" s="30" t="n">
        <f aca="false">IF(AND(P750&lt;&gt;"",Q750&lt;&gt;""),Q750-P750,"")</f>
        <v>104</v>
      </c>
      <c r="U750" s="30" t="str">
        <f aca="false">IF(AND(O750="Engaging",P750&lt;&gt;""),'Leia-me'!$B$5-P750,"")</f>
        <v/>
      </c>
      <c r="V750" s="25" t="str">
        <f aca="false">IF(O750&lt;&gt;"Engaging","",IF(U750&lt;='Leia-me'!$B$6,"Saudável",IF(U750&lt;='Leia-me'!$B$7,"Esfriando",IF(U750&lt;='Leia-me'!$B$8,"Última chance","Zumbi"))))</f>
        <v/>
      </c>
      <c r="W750" s="25" t="n">
        <f aca="false">IF(O750="Won",1,IF(O750="Lost",0,""))</f>
        <v>1</v>
      </c>
      <c r="Y750" s="25" t="str">
        <f aca="false">IF(E750="","Sim","")</f>
        <v/>
      </c>
    </row>
    <row r="751" customFormat="false" ht="15" hidden="false" customHeight="false" outlineLevel="0" collapsed="false">
      <c r="A751" s="25" t="s">
        <v>979</v>
      </c>
      <c r="B751" s="25" t="s">
        <v>67</v>
      </c>
      <c r="C751" s="25" t="s">
        <v>68</v>
      </c>
      <c r="D751" s="25" t="s">
        <v>72</v>
      </c>
      <c r="E751" s="25" t="s">
        <v>145</v>
      </c>
      <c r="F751" s="25" t="s">
        <v>146</v>
      </c>
      <c r="G751" s="26" t="n">
        <v>3922.42</v>
      </c>
      <c r="H751" s="27" t="n">
        <v>6837</v>
      </c>
      <c r="I751" s="25" t="s">
        <v>147</v>
      </c>
      <c r="K751" s="25" t="n">
        <v>1992</v>
      </c>
      <c r="L751" s="25" t="s">
        <v>186</v>
      </c>
      <c r="M751" s="25" t="s">
        <v>171</v>
      </c>
      <c r="N751" s="28" t="n">
        <v>550</v>
      </c>
      <c r="O751" s="25" t="s">
        <v>54</v>
      </c>
      <c r="P751" s="29" t="n">
        <v>42867</v>
      </c>
      <c r="Q751" s="29" t="n">
        <v>42877</v>
      </c>
      <c r="R751" s="28" t="n">
        <v>595</v>
      </c>
      <c r="S751" s="28" t="n">
        <f aca="false">IF(O751="Won",R751,IF(O751="Lost",0,N751))</f>
        <v>595</v>
      </c>
      <c r="T751" s="30" t="n">
        <f aca="false">IF(AND(P751&lt;&gt;"",Q751&lt;&gt;""),Q751-P751,"")</f>
        <v>10</v>
      </c>
      <c r="U751" s="30" t="str">
        <f aca="false">IF(AND(O751="Engaging",P751&lt;&gt;""),'Leia-me'!$B$5-P751,"")</f>
        <v/>
      </c>
      <c r="V751" s="25" t="str">
        <f aca="false">IF(O751&lt;&gt;"Engaging","",IF(U751&lt;='Leia-me'!$B$6,"Saudável",IF(U751&lt;='Leia-me'!$B$7,"Esfriando",IF(U751&lt;='Leia-me'!$B$8,"Última chance","Zumbi"))))</f>
        <v/>
      </c>
      <c r="W751" s="25" t="n">
        <f aca="false">IF(O751="Won",1,IF(O751="Lost",0,""))</f>
        <v>1</v>
      </c>
      <c r="Y751" s="25" t="str">
        <f aca="false">IF(E751="","Sim","")</f>
        <v/>
      </c>
    </row>
    <row r="752" customFormat="false" ht="15" hidden="false" customHeight="false" outlineLevel="0" collapsed="false">
      <c r="A752" s="25" t="s">
        <v>980</v>
      </c>
      <c r="B752" s="25" t="s">
        <v>67</v>
      </c>
      <c r="C752" s="25" t="s">
        <v>68</v>
      </c>
      <c r="D752" s="25" t="s">
        <v>72</v>
      </c>
      <c r="E752" s="25" t="s">
        <v>248</v>
      </c>
      <c r="F752" s="25" t="s">
        <v>211</v>
      </c>
      <c r="G752" s="26" t="n">
        <v>894.33</v>
      </c>
      <c r="H752" s="27" t="n">
        <v>1635</v>
      </c>
      <c r="I752" s="25" t="s">
        <v>249</v>
      </c>
      <c r="K752" s="25" t="n">
        <v>2007</v>
      </c>
      <c r="L752" s="25" t="s">
        <v>186</v>
      </c>
      <c r="M752" s="25" t="s">
        <v>171</v>
      </c>
      <c r="N752" s="28" t="n">
        <v>550</v>
      </c>
      <c r="O752" s="25" t="s">
        <v>55</v>
      </c>
      <c r="P752" s="29" t="n">
        <v>42868</v>
      </c>
      <c r="Q752" s="29" t="n">
        <v>42870</v>
      </c>
      <c r="R752" s="28" t="n">
        <v>0</v>
      </c>
      <c r="S752" s="28" t="n">
        <f aca="false">IF(O752="Won",R752,IF(O752="Lost",0,N752))</f>
        <v>0</v>
      </c>
      <c r="T752" s="30" t="n">
        <f aca="false">IF(AND(P752&lt;&gt;"",Q752&lt;&gt;""),Q752-P752,"")</f>
        <v>2</v>
      </c>
      <c r="U752" s="30" t="str">
        <f aca="false">IF(AND(O752="Engaging",P752&lt;&gt;""),'Leia-me'!$B$5-P752,"")</f>
        <v/>
      </c>
      <c r="V752" s="25" t="str">
        <f aca="false">IF(O752&lt;&gt;"Engaging","",IF(U752&lt;='Leia-me'!$B$6,"Saudável",IF(U752&lt;='Leia-me'!$B$7,"Esfriando",IF(U752&lt;='Leia-me'!$B$8,"Última chance","Zumbi"))))</f>
        <v/>
      </c>
      <c r="W752" s="25" t="n">
        <f aca="false">IF(O752="Won",1,IF(O752="Lost",0,""))</f>
        <v>0</v>
      </c>
      <c r="Y752" s="25" t="str">
        <f aca="false">IF(E752="","Sim","")</f>
        <v/>
      </c>
    </row>
    <row r="753" customFormat="false" ht="15" hidden="false" customHeight="false" outlineLevel="0" collapsed="false">
      <c r="A753" s="25" t="s">
        <v>981</v>
      </c>
      <c r="B753" s="25" t="s">
        <v>67</v>
      </c>
      <c r="C753" s="25" t="s">
        <v>68</v>
      </c>
      <c r="D753" s="25" t="s">
        <v>72</v>
      </c>
      <c r="E753" s="25" t="s">
        <v>225</v>
      </c>
      <c r="F753" s="25" t="s">
        <v>211</v>
      </c>
      <c r="G753" s="26" t="n">
        <v>1376.8</v>
      </c>
      <c r="H753" s="27" t="n">
        <v>1165</v>
      </c>
      <c r="I753" s="25" t="s">
        <v>226</v>
      </c>
      <c r="K753" s="25" t="n">
        <v>1988</v>
      </c>
      <c r="L753" s="25" t="s">
        <v>148</v>
      </c>
      <c r="M753" s="25" t="s">
        <v>149</v>
      </c>
      <c r="N753" s="28" t="n">
        <v>55</v>
      </c>
      <c r="O753" s="25" t="s">
        <v>54</v>
      </c>
      <c r="P753" s="29" t="n">
        <v>42870</v>
      </c>
      <c r="Q753" s="29" t="n">
        <v>42985</v>
      </c>
      <c r="R753" s="28" t="n">
        <v>61</v>
      </c>
      <c r="S753" s="28" t="n">
        <f aca="false">IF(O753="Won",R753,IF(O753="Lost",0,N753))</f>
        <v>61</v>
      </c>
      <c r="T753" s="30" t="n">
        <f aca="false">IF(AND(P753&lt;&gt;"",Q753&lt;&gt;""),Q753-P753,"")</f>
        <v>115</v>
      </c>
      <c r="U753" s="30" t="str">
        <f aca="false">IF(AND(O753="Engaging",P753&lt;&gt;""),'Leia-me'!$B$5-P753,"")</f>
        <v/>
      </c>
      <c r="V753" s="25" t="str">
        <f aca="false">IF(O753&lt;&gt;"Engaging","",IF(U753&lt;='Leia-me'!$B$6,"Saudável",IF(U753&lt;='Leia-me'!$B$7,"Esfriando",IF(U753&lt;='Leia-me'!$B$8,"Última chance","Zumbi"))))</f>
        <v/>
      </c>
      <c r="W753" s="25" t="n">
        <f aca="false">IF(O753="Won",1,IF(O753="Lost",0,""))</f>
        <v>1</v>
      </c>
      <c r="Y753" s="25" t="str">
        <f aca="false">IF(E753="","Sim","")</f>
        <v/>
      </c>
    </row>
    <row r="754" customFormat="false" ht="15" hidden="false" customHeight="false" outlineLevel="0" collapsed="false">
      <c r="A754" s="25" t="s">
        <v>982</v>
      </c>
      <c r="B754" s="25" t="s">
        <v>67</v>
      </c>
      <c r="C754" s="25" t="s">
        <v>68</v>
      </c>
      <c r="D754" s="25" t="s">
        <v>72</v>
      </c>
      <c r="E754" s="25" t="s">
        <v>151</v>
      </c>
      <c r="F754" s="25" t="s">
        <v>146</v>
      </c>
      <c r="G754" s="26" t="n">
        <v>587.34</v>
      </c>
      <c r="H754" s="27" t="n">
        <v>1356</v>
      </c>
      <c r="I754" s="25" t="s">
        <v>152</v>
      </c>
      <c r="K754" s="25" t="n">
        <v>2012</v>
      </c>
      <c r="L754" s="25" t="s">
        <v>186</v>
      </c>
      <c r="M754" s="25" t="s">
        <v>171</v>
      </c>
      <c r="N754" s="28" t="n">
        <v>550</v>
      </c>
      <c r="O754" s="25" t="s">
        <v>55</v>
      </c>
      <c r="P754" s="29" t="n">
        <v>42871</v>
      </c>
      <c r="Q754" s="29" t="n">
        <v>42971</v>
      </c>
      <c r="R754" s="28" t="n">
        <v>0</v>
      </c>
      <c r="S754" s="28" t="n">
        <f aca="false">IF(O754="Won",R754,IF(O754="Lost",0,N754))</f>
        <v>0</v>
      </c>
      <c r="T754" s="30" t="n">
        <f aca="false">IF(AND(P754&lt;&gt;"",Q754&lt;&gt;""),Q754-P754,"")</f>
        <v>100</v>
      </c>
      <c r="U754" s="30" t="str">
        <f aca="false">IF(AND(O754="Engaging",P754&lt;&gt;""),'Leia-me'!$B$5-P754,"")</f>
        <v/>
      </c>
      <c r="V754" s="25" t="str">
        <f aca="false">IF(O754&lt;&gt;"Engaging","",IF(U754&lt;='Leia-me'!$B$6,"Saudável",IF(U754&lt;='Leia-me'!$B$7,"Esfriando",IF(U754&lt;='Leia-me'!$B$8,"Última chance","Zumbi"))))</f>
        <v/>
      </c>
      <c r="W754" s="25" t="n">
        <f aca="false">IF(O754="Won",1,IF(O754="Lost",0,""))</f>
        <v>0</v>
      </c>
      <c r="Y754" s="25" t="str">
        <f aca="false">IF(E754="","Sim","")</f>
        <v/>
      </c>
    </row>
    <row r="755" customFormat="false" ht="15" hidden="false" customHeight="false" outlineLevel="0" collapsed="false">
      <c r="A755" s="25" t="s">
        <v>983</v>
      </c>
      <c r="B755" s="25" t="s">
        <v>67</v>
      </c>
      <c r="C755" s="25" t="s">
        <v>68</v>
      </c>
      <c r="D755" s="25" t="s">
        <v>72</v>
      </c>
      <c r="E755" s="25" t="s">
        <v>248</v>
      </c>
      <c r="F755" s="25" t="s">
        <v>211</v>
      </c>
      <c r="G755" s="26" t="n">
        <v>894.33</v>
      </c>
      <c r="H755" s="27" t="n">
        <v>1635</v>
      </c>
      <c r="I755" s="25" t="s">
        <v>249</v>
      </c>
      <c r="K755" s="25" t="n">
        <v>2007</v>
      </c>
      <c r="L755" s="25" t="s">
        <v>148</v>
      </c>
      <c r="M755" s="25" t="s">
        <v>149</v>
      </c>
      <c r="N755" s="28" t="n">
        <v>55</v>
      </c>
      <c r="O755" s="25" t="s">
        <v>54</v>
      </c>
      <c r="P755" s="29" t="n">
        <v>42871</v>
      </c>
      <c r="Q755" s="29" t="n">
        <v>42887</v>
      </c>
      <c r="R755" s="28" t="n">
        <v>56</v>
      </c>
      <c r="S755" s="28" t="n">
        <f aca="false">IF(O755="Won",R755,IF(O755="Lost",0,N755))</f>
        <v>56</v>
      </c>
      <c r="T755" s="30" t="n">
        <f aca="false">IF(AND(P755&lt;&gt;"",Q755&lt;&gt;""),Q755-P755,"")</f>
        <v>16</v>
      </c>
      <c r="U755" s="30" t="str">
        <f aca="false">IF(AND(O755="Engaging",P755&lt;&gt;""),'Leia-me'!$B$5-P755,"")</f>
        <v/>
      </c>
      <c r="V755" s="25" t="str">
        <f aca="false">IF(O755&lt;&gt;"Engaging","",IF(U755&lt;='Leia-me'!$B$6,"Saudável",IF(U755&lt;='Leia-me'!$B$7,"Esfriando",IF(U755&lt;='Leia-me'!$B$8,"Última chance","Zumbi"))))</f>
        <v/>
      </c>
      <c r="W755" s="25" t="n">
        <f aca="false">IF(O755="Won",1,IF(O755="Lost",0,""))</f>
        <v>1</v>
      </c>
      <c r="Y755" s="25" t="str">
        <f aca="false">IF(E755="","Sim","")</f>
        <v/>
      </c>
    </row>
    <row r="756" customFormat="false" ht="15" hidden="false" customHeight="false" outlineLevel="0" collapsed="false">
      <c r="A756" s="25" t="s">
        <v>984</v>
      </c>
      <c r="B756" s="25" t="s">
        <v>67</v>
      </c>
      <c r="C756" s="25" t="s">
        <v>68</v>
      </c>
      <c r="D756" s="25" t="s">
        <v>72</v>
      </c>
      <c r="E756" s="25" t="s">
        <v>167</v>
      </c>
      <c r="F756" s="25" t="s">
        <v>168</v>
      </c>
      <c r="G756" s="26" t="n">
        <v>2173.98</v>
      </c>
      <c r="H756" s="27" t="n">
        <v>2928</v>
      </c>
      <c r="I756" s="25" t="s">
        <v>147</v>
      </c>
      <c r="J756" s="25" t="s">
        <v>169</v>
      </c>
      <c r="K756" s="25" t="n">
        <v>1995</v>
      </c>
      <c r="L756" s="25" t="s">
        <v>148</v>
      </c>
      <c r="M756" s="25" t="s">
        <v>149</v>
      </c>
      <c r="N756" s="28" t="n">
        <v>55</v>
      </c>
      <c r="O756" s="25" t="s">
        <v>55</v>
      </c>
      <c r="P756" s="29" t="n">
        <v>42872</v>
      </c>
      <c r="Q756" s="29" t="n">
        <v>42955</v>
      </c>
      <c r="R756" s="28" t="n">
        <v>0</v>
      </c>
      <c r="S756" s="28" t="n">
        <f aca="false">IF(O756="Won",R756,IF(O756="Lost",0,N756))</f>
        <v>0</v>
      </c>
      <c r="T756" s="30" t="n">
        <f aca="false">IF(AND(P756&lt;&gt;"",Q756&lt;&gt;""),Q756-P756,"")</f>
        <v>83</v>
      </c>
      <c r="U756" s="30" t="str">
        <f aca="false">IF(AND(O756="Engaging",P756&lt;&gt;""),'Leia-me'!$B$5-P756,"")</f>
        <v/>
      </c>
      <c r="V756" s="25" t="str">
        <f aca="false">IF(O756&lt;&gt;"Engaging","",IF(U756&lt;='Leia-me'!$B$6,"Saudável",IF(U756&lt;='Leia-me'!$B$7,"Esfriando",IF(U756&lt;='Leia-me'!$B$8,"Última chance","Zumbi"))))</f>
        <v/>
      </c>
      <c r="W756" s="25" t="n">
        <f aca="false">IF(O756="Won",1,IF(O756="Lost",0,""))</f>
        <v>0</v>
      </c>
      <c r="Y756" s="25" t="str">
        <f aca="false">IF(E756="","Sim","")</f>
        <v/>
      </c>
    </row>
    <row r="757" customFormat="false" ht="15" hidden="false" customHeight="false" outlineLevel="0" collapsed="false">
      <c r="A757" s="25" t="s">
        <v>985</v>
      </c>
      <c r="B757" s="25" t="s">
        <v>67</v>
      </c>
      <c r="C757" s="25" t="s">
        <v>68</v>
      </c>
      <c r="D757" s="25" t="s">
        <v>72</v>
      </c>
      <c r="E757" s="25" t="s">
        <v>145</v>
      </c>
      <c r="F757" s="25" t="s">
        <v>146</v>
      </c>
      <c r="G757" s="26" t="n">
        <v>3922.42</v>
      </c>
      <c r="H757" s="27" t="n">
        <v>6837</v>
      </c>
      <c r="I757" s="25" t="s">
        <v>147</v>
      </c>
      <c r="K757" s="25" t="n">
        <v>1992</v>
      </c>
      <c r="L757" s="25" t="s">
        <v>186</v>
      </c>
      <c r="M757" s="25" t="s">
        <v>171</v>
      </c>
      <c r="N757" s="28" t="n">
        <v>550</v>
      </c>
      <c r="O757" s="25" t="s">
        <v>54</v>
      </c>
      <c r="P757" s="29" t="n">
        <v>42874</v>
      </c>
      <c r="Q757" s="29" t="n">
        <v>42962</v>
      </c>
      <c r="R757" s="28" t="n">
        <v>440</v>
      </c>
      <c r="S757" s="28" t="n">
        <f aca="false">IF(O757="Won",R757,IF(O757="Lost",0,N757))</f>
        <v>440</v>
      </c>
      <c r="T757" s="30" t="n">
        <f aca="false">IF(AND(P757&lt;&gt;"",Q757&lt;&gt;""),Q757-P757,"")</f>
        <v>88</v>
      </c>
      <c r="U757" s="30" t="str">
        <f aca="false">IF(AND(O757="Engaging",P757&lt;&gt;""),'Leia-me'!$B$5-P757,"")</f>
        <v/>
      </c>
      <c r="V757" s="25" t="str">
        <f aca="false">IF(O757&lt;&gt;"Engaging","",IF(U757&lt;='Leia-me'!$B$6,"Saudável",IF(U757&lt;='Leia-me'!$B$7,"Esfriando",IF(U757&lt;='Leia-me'!$B$8,"Última chance","Zumbi"))))</f>
        <v/>
      </c>
      <c r="W757" s="25" t="n">
        <f aca="false">IF(O757="Won",1,IF(O757="Lost",0,""))</f>
        <v>1</v>
      </c>
      <c r="Y757" s="25" t="str">
        <f aca="false">IF(E757="","Sim","")</f>
        <v/>
      </c>
    </row>
    <row r="758" customFormat="false" ht="15" hidden="false" customHeight="false" outlineLevel="0" collapsed="false">
      <c r="A758" s="25" t="s">
        <v>986</v>
      </c>
      <c r="B758" s="25" t="s">
        <v>67</v>
      </c>
      <c r="C758" s="25" t="s">
        <v>68</v>
      </c>
      <c r="D758" s="25" t="s">
        <v>72</v>
      </c>
      <c r="E758" s="25" t="s">
        <v>198</v>
      </c>
      <c r="F758" s="25" t="s">
        <v>177</v>
      </c>
      <c r="G758" s="26" t="n">
        <v>2819.5</v>
      </c>
      <c r="H758" s="27" t="n">
        <v>7227</v>
      </c>
      <c r="I758" s="25" t="s">
        <v>147</v>
      </c>
      <c r="J758" s="25" t="s">
        <v>199</v>
      </c>
      <c r="K758" s="25" t="n">
        <v>1991</v>
      </c>
      <c r="L758" s="25" t="s">
        <v>186</v>
      </c>
      <c r="M758" s="25" t="s">
        <v>171</v>
      </c>
      <c r="N758" s="28" t="n">
        <v>550</v>
      </c>
      <c r="O758" s="25" t="s">
        <v>54</v>
      </c>
      <c r="P758" s="29" t="n">
        <v>42875</v>
      </c>
      <c r="Q758" s="29" t="n">
        <v>42952</v>
      </c>
      <c r="R758" s="28" t="n">
        <v>557</v>
      </c>
      <c r="S758" s="28" t="n">
        <f aca="false">IF(O758="Won",R758,IF(O758="Lost",0,N758))</f>
        <v>557</v>
      </c>
      <c r="T758" s="30" t="n">
        <f aca="false">IF(AND(P758&lt;&gt;"",Q758&lt;&gt;""),Q758-P758,"")</f>
        <v>77</v>
      </c>
      <c r="U758" s="30" t="str">
        <f aca="false">IF(AND(O758="Engaging",P758&lt;&gt;""),'Leia-me'!$B$5-P758,"")</f>
        <v/>
      </c>
      <c r="V758" s="25" t="str">
        <f aca="false">IF(O758&lt;&gt;"Engaging","",IF(U758&lt;='Leia-me'!$B$6,"Saudável",IF(U758&lt;='Leia-me'!$B$7,"Esfriando",IF(U758&lt;='Leia-me'!$B$8,"Última chance","Zumbi"))))</f>
        <v/>
      </c>
      <c r="W758" s="25" t="n">
        <f aca="false">IF(O758="Won",1,IF(O758="Lost",0,""))</f>
        <v>1</v>
      </c>
      <c r="Y758" s="25" t="str">
        <f aca="false">IF(E758="","Sim","")</f>
        <v/>
      </c>
    </row>
    <row r="759" customFormat="false" ht="15" hidden="false" customHeight="false" outlineLevel="0" collapsed="false">
      <c r="A759" s="25" t="s">
        <v>987</v>
      </c>
      <c r="B759" s="25" t="s">
        <v>67</v>
      </c>
      <c r="C759" s="25" t="s">
        <v>68</v>
      </c>
      <c r="D759" s="25" t="s">
        <v>72</v>
      </c>
      <c r="E759" s="25" t="s">
        <v>237</v>
      </c>
      <c r="F759" s="25" t="s">
        <v>192</v>
      </c>
      <c r="G759" s="26" t="n">
        <v>4618</v>
      </c>
      <c r="H759" s="27" t="n">
        <v>10083</v>
      </c>
      <c r="I759" s="25" t="s">
        <v>147</v>
      </c>
      <c r="K759" s="25" t="n">
        <v>1982</v>
      </c>
      <c r="L759" s="25" t="s">
        <v>160</v>
      </c>
      <c r="M759" s="25" t="s">
        <v>149</v>
      </c>
      <c r="N759" s="28" t="n">
        <v>3393</v>
      </c>
      <c r="O759" s="25" t="s">
        <v>54</v>
      </c>
      <c r="P759" s="29" t="n">
        <v>42876</v>
      </c>
      <c r="Q759" s="29" t="n">
        <v>42967</v>
      </c>
      <c r="R759" s="28" t="n">
        <v>3250</v>
      </c>
      <c r="S759" s="28" t="n">
        <f aca="false">IF(O759="Won",R759,IF(O759="Lost",0,N759))</f>
        <v>3250</v>
      </c>
      <c r="T759" s="30" t="n">
        <f aca="false">IF(AND(P759&lt;&gt;"",Q759&lt;&gt;""),Q759-P759,"")</f>
        <v>91</v>
      </c>
      <c r="U759" s="30" t="str">
        <f aca="false">IF(AND(O759="Engaging",P759&lt;&gt;""),'Leia-me'!$B$5-P759,"")</f>
        <v/>
      </c>
      <c r="V759" s="25" t="str">
        <f aca="false">IF(O759&lt;&gt;"Engaging","",IF(U759&lt;='Leia-me'!$B$6,"Saudável",IF(U759&lt;='Leia-me'!$B$7,"Esfriando",IF(U759&lt;='Leia-me'!$B$8,"Última chance","Zumbi"))))</f>
        <v/>
      </c>
      <c r="W759" s="25" t="n">
        <f aca="false">IF(O759="Won",1,IF(O759="Lost",0,""))</f>
        <v>1</v>
      </c>
      <c r="Y759" s="25" t="str">
        <f aca="false">IF(E759="","Sim","")</f>
        <v/>
      </c>
    </row>
    <row r="760" customFormat="false" ht="15" hidden="false" customHeight="false" outlineLevel="0" collapsed="false">
      <c r="A760" s="25" t="s">
        <v>988</v>
      </c>
      <c r="B760" s="25" t="s">
        <v>67</v>
      </c>
      <c r="C760" s="25" t="s">
        <v>68</v>
      </c>
      <c r="D760" s="25" t="s">
        <v>72</v>
      </c>
      <c r="E760" s="25" t="s">
        <v>237</v>
      </c>
      <c r="F760" s="25" t="s">
        <v>192</v>
      </c>
      <c r="G760" s="26" t="n">
        <v>4618</v>
      </c>
      <c r="H760" s="27" t="n">
        <v>10083</v>
      </c>
      <c r="I760" s="25" t="s">
        <v>147</v>
      </c>
      <c r="K760" s="25" t="n">
        <v>1982</v>
      </c>
      <c r="L760" s="25" t="s">
        <v>160</v>
      </c>
      <c r="M760" s="25" t="s">
        <v>149</v>
      </c>
      <c r="N760" s="28" t="n">
        <v>3393</v>
      </c>
      <c r="O760" s="25" t="s">
        <v>55</v>
      </c>
      <c r="P760" s="29" t="n">
        <v>42879</v>
      </c>
      <c r="Q760" s="29" t="n">
        <v>42961</v>
      </c>
      <c r="R760" s="28" t="n">
        <v>0</v>
      </c>
      <c r="S760" s="28" t="n">
        <f aca="false">IF(O760="Won",R760,IF(O760="Lost",0,N760))</f>
        <v>0</v>
      </c>
      <c r="T760" s="30" t="n">
        <f aca="false">IF(AND(P760&lt;&gt;"",Q760&lt;&gt;""),Q760-P760,"")</f>
        <v>82</v>
      </c>
      <c r="U760" s="30" t="str">
        <f aca="false">IF(AND(O760="Engaging",P760&lt;&gt;""),'Leia-me'!$B$5-P760,"")</f>
        <v/>
      </c>
      <c r="V760" s="25" t="str">
        <f aca="false">IF(O760&lt;&gt;"Engaging","",IF(U760&lt;='Leia-me'!$B$6,"Saudável",IF(U760&lt;='Leia-me'!$B$7,"Esfriando",IF(U760&lt;='Leia-me'!$B$8,"Última chance","Zumbi"))))</f>
        <v/>
      </c>
      <c r="W760" s="25" t="n">
        <f aca="false">IF(O760="Won",1,IF(O760="Lost",0,""))</f>
        <v>0</v>
      </c>
      <c r="Y760" s="25" t="str">
        <f aca="false">IF(E760="","Sim","")</f>
        <v/>
      </c>
    </row>
    <row r="761" customFormat="false" ht="15" hidden="false" customHeight="false" outlineLevel="0" collapsed="false">
      <c r="A761" s="25" t="s">
        <v>989</v>
      </c>
      <c r="B761" s="25" t="s">
        <v>67</v>
      </c>
      <c r="C761" s="25" t="s">
        <v>68</v>
      </c>
      <c r="D761" s="25" t="s">
        <v>72</v>
      </c>
      <c r="E761" s="25" t="s">
        <v>188</v>
      </c>
      <c r="F761" s="25" t="s">
        <v>185</v>
      </c>
      <c r="G761" s="26" t="n">
        <v>1008.06</v>
      </c>
      <c r="H761" s="27" t="n">
        <v>1238</v>
      </c>
      <c r="I761" s="25" t="s">
        <v>147</v>
      </c>
      <c r="K761" s="25" t="n">
        <v>1983</v>
      </c>
      <c r="L761" s="25" t="s">
        <v>186</v>
      </c>
      <c r="M761" s="25" t="s">
        <v>171</v>
      </c>
      <c r="N761" s="28" t="n">
        <v>550</v>
      </c>
      <c r="O761" s="25" t="s">
        <v>54</v>
      </c>
      <c r="P761" s="29" t="n">
        <v>42880</v>
      </c>
      <c r="Q761" s="29" t="n">
        <v>43001</v>
      </c>
      <c r="R761" s="28" t="n">
        <v>483</v>
      </c>
      <c r="S761" s="28" t="n">
        <f aca="false">IF(O761="Won",R761,IF(O761="Lost",0,N761))</f>
        <v>483</v>
      </c>
      <c r="T761" s="30" t="n">
        <f aca="false">IF(AND(P761&lt;&gt;"",Q761&lt;&gt;""),Q761-P761,"")</f>
        <v>121</v>
      </c>
      <c r="U761" s="30" t="str">
        <f aca="false">IF(AND(O761="Engaging",P761&lt;&gt;""),'Leia-me'!$B$5-P761,"")</f>
        <v/>
      </c>
      <c r="V761" s="25" t="str">
        <f aca="false">IF(O761&lt;&gt;"Engaging","",IF(U761&lt;='Leia-me'!$B$6,"Saudável",IF(U761&lt;='Leia-me'!$B$7,"Esfriando",IF(U761&lt;='Leia-me'!$B$8,"Última chance","Zumbi"))))</f>
        <v/>
      </c>
      <c r="W761" s="25" t="n">
        <f aca="false">IF(O761="Won",1,IF(O761="Lost",0,""))</f>
        <v>1</v>
      </c>
      <c r="Y761" s="25" t="str">
        <f aca="false">IF(E761="","Sim","")</f>
        <v/>
      </c>
    </row>
    <row r="762" customFormat="false" ht="15" hidden="false" customHeight="false" outlineLevel="0" collapsed="false">
      <c r="A762" s="25" t="s">
        <v>990</v>
      </c>
      <c r="B762" s="25" t="s">
        <v>67</v>
      </c>
      <c r="C762" s="25" t="s">
        <v>68</v>
      </c>
      <c r="D762" s="25" t="s">
        <v>72</v>
      </c>
      <c r="E762" s="25" t="s">
        <v>266</v>
      </c>
      <c r="F762" s="25" t="s">
        <v>267</v>
      </c>
      <c r="G762" s="26" t="n">
        <v>2041.73</v>
      </c>
      <c r="H762" s="27" t="n">
        <v>5276</v>
      </c>
      <c r="I762" s="25" t="s">
        <v>147</v>
      </c>
      <c r="K762" s="25" t="n">
        <v>1997</v>
      </c>
      <c r="L762" s="25" t="s">
        <v>160</v>
      </c>
      <c r="M762" s="25" t="s">
        <v>149</v>
      </c>
      <c r="N762" s="28" t="n">
        <v>3393</v>
      </c>
      <c r="O762" s="25" t="s">
        <v>54</v>
      </c>
      <c r="P762" s="29" t="n">
        <v>42880</v>
      </c>
      <c r="Q762" s="29" t="n">
        <v>42994</v>
      </c>
      <c r="R762" s="28" t="n">
        <v>3727</v>
      </c>
      <c r="S762" s="28" t="n">
        <f aca="false">IF(O762="Won",R762,IF(O762="Lost",0,N762))</f>
        <v>3727</v>
      </c>
      <c r="T762" s="30" t="n">
        <f aca="false">IF(AND(P762&lt;&gt;"",Q762&lt;&gt;""),Q762-P762,"")</f>
        <v>114</v>
      </c>
      <c r="U762" s="30" t="str">
        <f aca="false">IF(AND(O762="Engaging",P762&lt;&gt;""),'Leia-me'!$B$5-P762,"")</f>
        <v/>
      </c>
      <c r="V762" s="25" t="str">
        <f aca="false">IF(O762&lt;&gt;"Engaging","",IF(U762&lt;='Leia-me'!$B$6,"Saudável",IF(U762&lt;='Leia-me'!$B$7,"Esfriando",IF(U762&lt;='Leia-me'!$B$8,"Última chance","Zumbi"))))</f>
        <v/>
      </c>
      <c r="W762" s="25" t="n">
        <f aca="false">IF(O762="Won",1,IF(O762="Lost",0,""))</f>
        <v>1</v>
      </c>
      <c r="Y762" s="25" t="str">
        <f aca="false">IF(E762="","Sim","")</f>
        <v/>
      </c>
    </row>
    <row r="763" customFormat="false" ht="15" hidden="false" customHeight="false" outlineLevel="0" collapsed="false">
      <c r="A763" s="25" t="s">
        <v>991</v>
      </c>
      <c r="B763" s="25" t="s">
        <v>67</v>
      </c>
      <c r="C763" s="25" t="s">
        <v>68</v>
      </c>
      <c r="D763" s="25" t="s">
        <v>72</v>
      </c>
      <c r="E763" s="25" t="s">
        <v>188</v>
      </c>
      <c r="F763" s="25" t="s">
        <v>185</v>
      </c>
      <c r="G763" s="26" t="n">
        <v>1008.06</v>
      </c>
      <c r="H763" s="27" t="n">
        <v>1238</v>
      </c>
      <c r="I763" s="25" t="s">
        <v>147</v>
      </c>
      <c r="K763" s="25" t="n">
        <v>1983</v>
      </c>
      <c r="L763" s="25" t="s">
        <v>186</v>
      </c>
      <c r="M763" s="25" t="s">
        <v>171</v>
      </c>
      <c r="N763" s="28" t="n">
        <v>550</v>
      </c>
      <c r="O763" s="25" t="s">
        <v>55</v>
      </c>
      <c r="P763" s="29" t="n">
        <v>42881</v>
      </c>
      <c r="Q763" s="29" t="n">
        <v>42959</v>
      </c>
      <c r="R763" s="28" t="n">
        <v>0</v>
      </c>
      <c r="S763" s="28" t="n">
        <f aca="false">IF(O763="Won",R763,IF(O763="Lost",0,N763))</f>
        <v>0</v>
      </c>
      <c r="T763" s="30" t="n">
        <f aca="false">IF(AND(P763&lt;&gt;"",Q763&lt;&gt;""),Q763-P763,"")</f>
        <v>78</v>
      </c>
      <c r="U763" s="30" t="str">
        <f aca="false">IF(AND(O763="Engaging",P763&lt;&gt;""),'Leia-me'!$B$5-P763,"")</f>
        <v/>
      </c>
      <c r="V763" s="25" t="str">
        <f aca="false">IF(O763&lt;&gt;"Engaging","",IF(U763&lt;='Leia-me'!$B$6,"Saudável",IF(U763&lt;='Leia-me'!$B$7,"Esfriando",IF(U763&lt;='Leia-me'!$B$8,"Última chance","Zumbi"))))</f>
        <v/>
      </c>
      <c r="W763" s="25" t="n">
        <f aca="false">IF(O763="Won",1,IF(O763="Lost",0,""))</f>
        <v>0</v>
      </c>
      <c r="Y763" s="25" t="str">
        <f aca="false">IF(E763="","Sim","")</f>
        <v/>
      </c>
    </row>
    <row r="764" customFormat="false" ht="15" hidden="false" customHeight="false" outlineLevel="0" collapsed="false">
      <c r="A764" s="25" t="s">
        <v>992</v>
      </c>
      <c r="B764" s="25" t="s">
        <v>67</v>
      </c>
      <c r="C764" s="25" t="s">
        <v>68</v>
      </c>
      <c r="D764" s="25" t="s">
        <v>72</v>
      </c>
      <c r="E764" s="25" t="s">
        <v>245</v>
      </c>
      <c r="F764" s="25" t="s">
        <v>185</v>
      </c>
      <c r="G764" s="26" t="n">
        <v>2938.67</v>
      </c>
      <c r="H764" s="27" t="n">
        <v>8775</v>
      </c>
      <c r="I764" s="25" t="s">
        <v>246</v>
      </c>
      <c r="K764" s="25" t="n">
        <v>1987</v>
      </c>
      <c r="L764" s="25" t="s">
        <v>186</v>
      </c>
      <c r="M764" s="25" t="s">
        <v>171</v>
      </c>
      <c r="N764" s="28" t="n">
        <v>550</v>
      </c>
      <c r="O764" s="25" t="s">
        <v>54</v>
      </c>
      <c r="P764" s="29" t="n">
        <v>42886</v>
      </c>
      <c r="Q764" s="29" t="n">
        <v>42949</v>
      </c>
      <c r="R764" s="28" t="n">
        <v>505</v>
      </c>
      <c r="S764" s="28" t="n">
        <f aca="false">IF(O764="Won",R764,IF(O764="Lost",0,N764))</f>
        <v>505</v>
      </c>
      <c r="T764" s="30" t="n">
        <f aca="false">IF(AND(P764&lt;&gt;"",Q764&lt;&gt;""),Q764-P764,"")</f>
        <v>63</v>
      </c>
      <c r="U764" s="30" t="str">
        <f aca="false">IF(AND(O764="Engaging",P764&lt;&gt;""),'Leia-me'!$B$5-P764,"")</f>
        <v/>
      </c>
      <c r="V764" s="25" t="str">
        <f aca="false">IF(O764&lt;&gt;"Engaging","",IF(U764&lt;='Leia-me'!$B$6,"Saudável",IF(U764&lt;='Leia-me'!$B$7,"Esfriando",IF(U764&lt;='Leia-me'!$B$8,"Última chance","Zumbi"))))</f>
        <v/>
      </c>
      <c r="W764" s="25" t="n">
        <f aca="false">IF(O764="Won",1,IF(O764="Lost",0,""))</f>
        <v>1</v>
      </c>
      <c r="Y764" s="25" t="str">
        <f aca="false">IF(E764="","Sim","")</f>
        <v/>
      </c>
    </row>
    <row r="765" customFormat="false" ht="15" hidden="false" customHeight="false" outlineLevel="0" collapsed="false">
      <c r="A765" s="25" t="s">
        <v>993</v>
      </c>
      <c r="B765" s="25" t="s">
        <v>67</v>
      </c>
      <c r="C765" s="25" t="s">
        <v>68</v>
      </c>
      <c r="D765" s="25" t="s">
        <v>72</v>
      </c>
      <c r="E765" s="25" t="s">
        <v>158</v>
      </c>
      <c r="F765" s="25" t="s">
        <v>159</v>
      </c>
      <c r="G765" s="26" t="n">
        <v>291.27</v>
      </c>
      <c r="H765" s="27" t="n">
        <v>586</v>
      </c>
      <c r="I765" s="25" t="s">
        <v>147</v>
      </c>
      <c r="K765" s="25" t="n">
        <v>1997</v>
      </c>
      <c r="L765" s="25" t="s">
        <v>178</v>
      </c>
      <c r="M765" s="25" t="s">
        <v>171</v>
      </c>
      <c r="N765" s="28" t="n">
        <v>5482</v>
      </c>
      <c r="O765" s="25" t="s">
        <v>55</v>
      </c>
      <c r="P765" s="29" t="n">
        <v>42887</v>
      </c>
      <c r="Q765" s="29" t="n">
        <v>42976</v>
      </c>
      <c r="R765" s="28" t="n">
        <v>0</v>
      </c>
      <c r="S765" s="28" t="n">
        <f aca="false">IF(O765="Won",R765,IF(O765="Lost",0,N765))</f>
        <v>0</v>
      </c>
      <c r="T765" s="30" t="n">
        <f aca="false">IF(AND(P765&lt;&gt;"",Q765&lt;&gt;""),Q765-P765,"")</f>
        <v>89</v>
      </c>
      <c r="U765" s="30" t="str">
        <f aca="false">IF(AND(O765="Engaging",P765&lt;&gt;""),'Leia-me'!$B$5-P765,"")</f>
        <v/>
      </c>
      <c r="V765" s="25" t="str">
        <f aca="false">IF(O765&lt;&gt;"Engaging","",IF(U765&lt;='Leia-me'!$B$6,"Saudável",IF(U765&lt;='Leia-me'!$B$7,"Esfriando",IF(U765&lt;='Leia-me'!$B$8,"Última chance","Zumbi"))))</f>
        <v/>
      </c>
      <c r="W765" s="25" t="n">
        <f aca="false">IF(O765="Won",1,IF(O765="Lost",0,""))</f>
        <v>0</v>
      </c>
      <c r="Y765" s="25" t="str">
        <f aca="false">IF(E765="","Sim","")</f>
        <v/>
      </c>
    </row>
    <row r="766" customFormat="false" ht="15" hidden="false" customHeight="false" outlineLevel="0" collapsed="false">
      <c r="A766" s="25" t="s">
        <v>994</v>
      </c>
      <c r="B766" s="25" t="s">
        <v>67</v>
      </c>
      <c r="C766" s="25" t="s">
        <v>68</v>
      </c>
      <c r="D766" s="25" t="s">
        <v>72</v>
      </c>
      <c r="E766" s="25" t="s">
        <v>198</v>
      </c>
      <c r="F766" s="25" t="s">
        <v>177</v>
      </c>
      <c r="G766" s="26" t="n">
        <v>2819.5</v>
      </c>
      <c r="H766" s="27" t="n">
        <v>7227</v>
      </c>
      <c r="I766" s="25" t="s">
        <v>147</v>
      </c>
      <c r="J766" s="25" t="s">
        <v>199</v>
      </c>
      <c r="K766" s="25" t="n">
        <v>1991</v>
      </c>
      <c r="L766" s="25" t="s">
        <v>148</v>
      </c>
      <c r="M766" s="25" t="s">
        <v>149</v>
      </c>
      <c r="N766" s="28" t="n">
        <v>55</v>
      </c>
      <c r="O766" s="25" t="s">
        <v>55</v>
      </c>
      <c r="P766" s="29" t="n">
        <v>42888</v>
      </c>
      <c r="Q766" s="29" t="n">
        <v>42949</v>
      </c>
      <c r="R766" s="28" t="n">
        <v>0</v>
      </c>
      <c r="S766" s="28" t="n">
        <f aca="false">IF(O766="Won",R766,IF(O766="Lost",0,N766))</f>
        <v>0</v>
      </c>
      <c r="T766" s="30" t="n">
        <f aca="false">IF(AND(P766&lt;&gt;"",Q766&lt;&gt;""),Q766-P766,"")</f>
        <v>61</v>
      </c>
      <c r="U766" s="30" t="str">
        <f aca="false">IF(AND(O766="Engaging",P766&lt;&gt;""),'Leia-me'!$B$5-P766,"")</f>
        <v/>
      </c>
      <c r="V766" s="25" t="str">
        <f aca="false">IF(O766&lt;&gt;"Engaging","",IF(U766&lt;='Leia-me'!$B$6,"Saudável",IF(U766&lt;='Leia-me'!$B$7,"Esfriando",IF(U766&lt;='Leia-me'!$B$8,"Última chance","Zumbi"))))</f>
        <v/>
      </c>
      <c r="W766" s="25" t="n">
        <f aca="false">IF(O766="Won",1,IF(O766="Lost",0,""))</f>
        <v>0</v>
      </c>
      <c r="Y766" s="25" t="str">
        <f aca="false">IF(E766="","Sim","")</f>
        <v/>
      </c>
    </row>
    <row r="767" customFormat="false" ht="15" hidden="false" customHeight="false" outlineLevel="0" collapsed="false">
      <c r="A767" s="25" t="s">
        <v>995</v>
      </c>
      <c r="B767" s="25" t="s">
        <v>67</v>
      </c>
      <c r="C767" s="25" t="s">
        <v>68</v>
      </c>
      <c r="D767" s="25" t="s">
        <v>72</v>
      </c>
      <c r="E767" s="25" t="s">
        <v>176</v>
      </c>
      <c r="F767" s="25" t="s">
        <v>177</v>
      </c>
      <c r="G767" s="26" t="n">
        <v>1698.2</v>
      </c>
      <c r="H767" s="27" t="n">
        <v>3798</v>
      </c>
      <c r="I767" s="25" t="s">
        <v>147</v>
      </c>
      <c r="K767" s="25" t="n">
        <v>1987</v>
      </c>
      <c r="L767" s="25" t="s">
        <v>186</v>
      </c>
      <c r="M767" s="25" t="s">
        <v>171</v>
      </c>
      <c r="N767" s="28" t="n">
        <v>550</v>
      </c>
      <c r="O767" s="25" t="s">
        <v>54</v>
      </c>
      <c r="P767" s="29" t="n">
        <v>42888</v>
      </c>
      <c r="Q767" s="29" t="n">
        <v>42956</v>
      </c>
      <c r="R767" s="28" t="n">
        <v>588</v>
      </c>
      <c r="S767" s="28" t="n">
        <f aca="false">IF(O767="Won",R767,IF(O767="Lost",0,N767))</f>
        <v>588</v>
      </c>
      <c r="T767" s="30" t="n">
        <f aca="false">IF(AND(P767&lt;&gt;"",Q767&lt;&gt;""),Q767-P767,"")</f>
        <v>68</v>
      </c>
      <c r="U767" s="30" t="str">
        <f aca="false">IF(AND(O767="Engaging",P767&lt;&gt;""),'Leia-me'!$B$5-P767,"")</f>
        <v/>
      </c>
      <c r="V767" s="25" t="str">
        <f aca="false">IF(O767&lt;&gt;"Engaging","",IF(U767&lt;='Leia-me'!$B$6,"Saudável",IF(U767&lt;='Leia-me'!$B$7,"Esfriando",IF(U767&lt;='Leia-me'!$B$8,"Última chance","Zumbi"))))</f>
        <v/>
      </c>
      <c r="W767" s="25" t="n">
        <f aca="false">IF(O767="Won",1,IF(O767="Lost",0,""))</f>
        <v>1</v>
      </c>
      <c r="Y767" s="25" t="str">
        <f aca="false">IF(E767="","Sim","")</f>
        <v/>
      </c>
    </row>
    <row r="768" customFormat="false" ht="15" hidden="false" customHeight="false" outlineLevel="0" collapsed="false">
      <c r="A768" s="25" t="s">
        <v>996</v>
      </c>
      <c r="B768" s="25" t="s">
        <v>67</v>
      </c>
      <c r="C768" s="25" t="s">
        <v>68</v>
      </c>
      <c r="D768" s="25" t="s">
        <v>72</v>
      </c>
      <c r="E768" s="25" t="s">
        <v>198</v>
      </c>
      <c r="F768" s="25" t="s">
        <v>177</v>
      </c>
      <c r="G768" s="26" t="n">
        <v>2819.5</v>
      </c>
      <c r="H768" s="27" t="n">
        <v>7227</v>
      </c>
      <c r="I768" s="25" t="s">
        <v>147</v>
      </c>
      <c r="J768" s="25" t="s">
        <v>199</v>
      </c>
      <c r="K768" s="25" t="n">
        <v>1991</v>
      </c>
      <c r="L768" s="25" t="s">
        <v>148</v>
      </c>
      <c r="M768" s="25" t="s">
        <v>149</v>
      </c>
      <c r="N768" s="28" t="n">
        <v>55</v>
      </c>
      <c r="O768" s="25" t="s">
        <v>54</v>
      </c>
      <c r="P768" s="29" t="n">
        <v>42889</v>
      </c>
      <c r="Q768" s="29" t="n">
        <v>43001</v>
      </c>
      <c r="R768" s="28" t="n">
        <v>54</v>
      </c>
      <c r="S768" s="28" t="n">
        <f aca="false">IF(O768="Won",R768,IF(O768="Lost",0,N768))</f>
        <v>54</v>
      </c>
      <c r="T768" s="30" t="n">
        <f aca="false">IF(AND(P768&lt;&gt;"",Q768&lt;&gt;""),Q768-P768,"")</f>
        <v>112</v>
      </c>
      <c r="U768" s="30" t="str">
        <f aca="false">IF(AND(O768="Engaging",P768&lt;&gt;""),'Leia-me'!$B$5-P768,"")</f>
        <v/>
      </c>
      <c r="V768" s="25" t="str">
        <f aca="false">IF(O768&lt;&gt;"Engaging","",IF(U768&lt;='Leia-me'!$B$6,"Saudável",IF(U768&lt;='Leia-me'!$B$7,"Esfriando",IF(U768&lt;='Leia-me'!$B$8,"Última chance","Zumbi"))))</f>
        <v/>
      </c>
      <c r="W768" s="25" t="n">
        <f aca="false">IF(O768="Won",1,IF(O768="Lost",0,""))</f>
        <v>1</v>
      </c>
      <c r="Y768" s="25" t="str">
        <f aca="false">IF(E768="","Sim","")</f>
        <v/>
      </c>
    </row>
    <row r="769" customFormat="false" ht="15" hidden="false" customHeight="false" outlineLevel="0" collapsed="false">
      <c r="A769" s="25" t="s">
        <v>997</v>
      </c>
      <c r="B769" s="25" t="s">
        <v>67</v>
      </c>
      <c r="C769" s="25" t="s">
        <v>68</v>
      </c>
      <c r="D769" s="25" t="s">
        <v>72</v>
      </c>
      <c r="E769" s="25" t="s">
        <v>169</v>
      </c>
      <c r="F769" s="25" t="s">
        <v>168</v>
      </c>
      <c r="G769" s="26" t="n">
        <v>2403.58</v>
      </c>
      <c r="H769" s="27" t="n">
        <v>8801</v>
      </c>
      <c r="I769" s="25" t="s">
        <v>147</v>
      </c>
      <c r="K769" s="25" t="n">
        <v>1986</v>
      </c>
      <c r="L769" s="25" t="s">
        <v>160</v>
      </c>
      <c r="M769" s="25" t="s">
        <v>149</v>
      </c>
      <c r="N769" s="28" t="n">
        <v>3393</v>
      </c>
      <c r="O769" s="25" t="s">
        <v>54</v>
      </c>
      <c r="P769" s="29" t="n">
        <v>42889</v>
      </c>
      <c r="Q769" s="29" t="n">
        <v>42992</v>
      </c>
      <c r="R769" s="28" t="n">
        <v>3438</v>
      </c>
      <c r="S769" s="28" t="n">
        <f aca="false">IF(O769="Won",R769,IF(O769="Lost",0,N769))</f>
        <v>3438</v>
      </c>
      <c r="T769" s="30" t="n">
        <f aca="false">IF(AND(P769&lt;&gt;"",Q769&lt;&gt;""),Q769-P769,"")</f>
        <v>103</v>
      </c>
      <c r="U769" s="30" t="str">
        <f aca="false">IF(AND(O769="Engaging",P769&lt;&gt;""),'Leia-me'!$B$5-P769,"")</f>
        <v/>
      </c>
      <c r="V769" s="25" t="str">
        <f aca="false">IF(O769&lt;&gt;"Engaging","",IF(U769&lt;='Leia-me'!$B$6,"Saudável",IF(U769&lt;='Leia-me'!$B$7,"Esfriando",IF(U769&lt;='Leia-me'!$B$8,"Última chance","Zumbi"))))</f>
        <v/>
      </c>
      <c r="W769" s="25" t="n">
        <f aca="false">IF(O769="Won",1,IF(O769="Lost",0,""))</f>
        <v>1</v>
      </c>
      <c r="Y769" s="25" t="str">
        <f aca="false">IF(E769="","Sim","")</f>
        <v/>
      </c>
    </row>
    <row r="770" customFormat="false" ht="15" hidden="false" customHeight="false" outlineLevel="0" collapsed="false">
      <c r="A770" s="25" t="s">
        <v>998</v>
      </c>
      <c r="B770" s="25" t="s">
        <v>67</v>
      </c>
      <c r="C770" s="25" t="s">
        <v>68</v>
      </c>
      <c r="D770" s="25" t="s">
        <v>72</v>
      </c>
      <c r="E770" s="25" t="s">
        <v>225</v>
      </c>
      <c r="F770" s="25" t="s">
        <v>211</v>
      </c>
      <c r="G770" s="26" t="n">
        <v>1376.8</v>
      </c>
      <c r="H770" s="27" t="n">
        <v>1165</v>
      </c>
      <c r="I770" s="25" t="s">
        <v>226</v>
      </c>
      <c r="K770" s="25" t="n">
        <v>1988</v>
      </c>
      <c r="L770" s="25" t="s">
        <v>186</v>
      </c>
      <c r="M770" s="25" t="s">
        <v>171</v>
      </c>
      <c r="N770" s="28" t="n">
        <v>550</v>
      </c>
      <c r="O770" s="25" t="s">
        <v>54</v>
      </c>
      <c r="P770" s="29" t="n">
        <v>42892</v>
      </c>
      <c r="Q770" s="29" t="n">
        <v>42993</v>
      </c>
      <c r="R770" s="28" t="n">
        <v>584</v>
      </c>
      <c r="S770" s="28" t="n">
        <f aca="false">IF(O770="Won",R770,IF(O770="Lost",0,N770))</f>
        <v>584</v>
      </c>
      <c r="T770" s="30" t="n">
        <f aca="false">IF(AND(P770&lt;&gt;"",Q770&lt;&gt;""),Q770-P770,"")</f>
        <v>101</v>
      </c>
      <c r="U770" s="30" t="str">
        <f aca="false">IF(AND(O770="Engaging",P770&lt;&gt;""),'Leia-me'!$B$5-P770,"")</f>
        <v/>
      </c>
      <c r="V770" s="25" t="str">
        <f aca="false">IF(O770&lt;&gt;"Engaging","",IF(U770&lt;='Leia-me'!$B$6,"Saudável",IF(U770&lt;='Leia-me'!$B$7,"Esfriando",IF(U770&lt;='Leia-me'!$B$8,"Última chance","Zumbi"))))</f>
        <v/>
      </c>
      <c r="W770" s="25" t="n">
        <f aca="false">IF(O770="Won",1,IF(O770="Lost",0,""))</f>
        <v>1</v>
      </c>
      <c r="Y770" s="25" t="str">
        <f aca="false">IF(E770="","Sim","")</f>
        <v/>
      </c>
    </row>
    <row r="771" customFormat="false" ht="15" hidden="false" customHeight="false" outlineLevel="0" collapsed="false">
      <c r="A771" s="25" t="s">
        <v>999</v>
      </c>
      <c r="B771" s="25" t="s">
        <v>67</v>
      </c>
      <c r="C771" s="25" t="s">
        <v>68</v>
      </c>
      <c r="D771" s="25" t="s">
        <v>72</v>
      </c>
      <c r="E771" s="25" t="s">
        <v>198</v>
      </c>
      <c r="F771" s="25" t="s">
        <v>177</v>
      </c>
      <c r="G771" s="26" t="n">
        <v>2819.5</v>
      </c>
      <c r="H771" s="27" t="n">
        <v>7227</v>
      </c>
      <c r="I771" s="25" t="s">
        <v>147</v>
      </c>
      <c r="J771" s="25" t="s">
        <v>199</v>
      </c>
      <c r="K771" s="25" t="n">
        <v>1991</v>
      </c>
      <c r="L771" s="25" t="s">
        <v>186</v>
      </c>
      <c r="M771" s="25" t="s">
        <v>171</v>
      </c>
      <c r="N771" s="28" t="n">
        <v>550</v>
      </c>
      <c r="O771" s="25" t="s">
        <v>54</v>
      </c>
      <c r="P771" s="29" t="n">
        <v>42894</v>
      </c>
      <c r="Q771" s="29" t="n">
        <v>42964</v>
      </c>
      <c r="R771" s="28" t="n">
        <v>566</v>
      </c>
      <c r="S771" s="28" t="n">
        <f aca="false">IF(O771="Won",R771,IF(O771="Lost",0,N771))</f>
        <v>566</v>
      </c>
      <c r="T771" s="30" t="n">
        <f aca="false">IF(AND(P771&lt;&gt;"",Q771&lt;&gt;""),Q771-P771,"")</f>
        <v>70</v>
      </c>
      <c r="U771" s="30" t="str">
        <f aca="false">IF(AND(O771="Engaging",P771&lt;&gt;""),'Leia-me'!$B$5-P771,"")</f>
        <v/>
      </c>
      <c r="V771" s="25" t="str">
        <f aca="false">IF(O771&lt;&gt;"Engaging","",IF(U771&lt;='Leia-me'!$B$6,"Saudável",IF(U771&lt;='Leia-me'!$B$7,"Esfriando",IF(U771&lt;='Leia-me'!$B$8,"Última chance","Zumbi"))))</f>
        <v/>
      </c>
      <c r="W771" s="25" t="n">
        <f aca="false">IF(O771="Won",1,IF(O771="Lost",0,""))</f>
        <v>1</v>
      </c>
      <c r="Y771" s="25" t="str">
        <f aca="false">IF(E771="","Sim","")</f>
        <v/>
      </c>
    </row>
    <row r="772" customFormat="false" ht="15" hidden="false" customHeight="false" outlineLevel="0" collapsed="false">
      <c r="A772" s="25" t="s">
        <v>1000</v>
      </c>
      <c r="B772" s="25" t="s">
        <v>67</v>
      </c>
      <c r="C772" s="25" t="s">
        <v>68</v>
      </c>
      <c r="D772" s="25" t="s">
        <v>72</v>
      </c>
      <c r="E772" s="25" t="s">
        <v>162</v>
      </c>
      <c r="F772" s="25" t="s">
        <v>155</v>
      </c>
      <c r="G772" s="26" t="n">
        <v>5266.09</v>
      </c>
      <c r="H772" s="27" t="n">
        <v>8595</v>
      </c>
      <c r="I772" s="25" t="s">
        <v>147</v>
      </c>
      <c r="J772" s="25" t="s">
        <v>156</v>
      </c>
      <c r="K772" s="25" t="n">
        <v>1988</v>
      </c>
      <c r="L772" s="25" t="s">
        <v>160</v>
      </c>
      <c r="M772" s="25" t="s">
        <v>149</v>
      </c>
      <c r="N772" s="28" t="n">
        <v>3393</v>
      </c>
      <c r="O772" s="25" t="s">
        <v>54</v>
      </c>
      <c r="P772" s="29" t="n">
        <v>42897</v>
      </c>
      <c r="Q772" s="29" t="n">
        <v>42913</v>
      </c>
      <c r="R772" s="28" t="n">
        <v>3470</v>
      </c>
      <c r="S772" s="28" t="n">
        <f aca="false">IF(O772="Won",R772,IF(O772="Lost",0,N772))</f>
        <v>3470</v>
      </c>
      <c r="T772" s="30" t="n">
        <f aca="false">IF(AND(P772&lt;&gt;"",Q772&lt;&gt;""),Q772-P772,"")</f>
        <v>16</v>
      </c>
      <c r="U772" s="30" t="str">
        <f aca="false">IF(AND(O772="Engaging",P772&lt;&gt;""),'Leia-me'!$B$5-P772,"")</f>
        <v/>
      </c>
      <c r="V772" s="25" t="str">
        <f aca="false">IF(O772&lt;&gt;"Engaging","",IF(U772&lt;='Leia-me'!$B$6,"Saudável",IF(U772&lt;='Leia-me'!$B$7,"Esfriando",IF(U772&lt;='Leia-me'!$B$8,"Última chance","Zumbi"))))</f>
        <v/>
      </c>
      <c r="W772" s="25" t="n">
        <f aca="false">IF(O772="Won",1,IF(O772="Lost",0,""))</f>
        <v>1</v>
      </c>
      <c r="Y772" s="25" t="str">
        <f aca="false">IF(E772="","Sim","")</f>
        <v/>
      </c>
    </row>
    <row r="773" customFormat="false" ht="15" hidden="false" customHeight="false" outlineLevel="0" collapsed="false">
      <c r="A773" s="25" t="s">
        <v>1001</v>
      </c>
      <c r="B773" s="25" t="s">
        <v>67</v>
      </c>
      <c r="C773" s="25" t="s">
        <v>68</v>
      </c>
      <c r="D773" s="25" t="s">
        <v>72</v>
      </c>
      <c r="E773" s="25" t="s">
        <v>266</v>
      </c>
      <c r="F773" s="25" t="s">
        <v>267</v>
      </c>
      <c r="G773" s="26" t="n">
        <v>2041.73</v>
      </c>
      <c r="H773" s="27" t="n">
        <v>5276</v>
      </c>
      <c r="I773" s="25" t="s">
        <v>147</v>
      </c>
      <c r="K773" s="25" t="n">
        <v>1997</v>
      </c>
      <c r="L773" s="25" t="s">
        <v>160</v>
      </c>
      <c r="M773" s="25" t="s">
        <v>149</v>
      </c>
      <c r="N773" s="28" t="n">
        <v>3393</v>
      </c>
      <c r="O773" s="25" t="s">
        <v>54</v>
      </c>
      <c r="P773" s="29" t="n">
        <v>42900</v>
      </c>
      <c r="Q773" s="29" t="n">
        <v>42903</v>
      </c>
      <c r="R773" s="28" t="n">
        <v>3468</v>
      </c>
      <c r="S773" s="28" t="n">
        <f aca="false">IF(O773="Won",R773,IF(O773="Lost",0,N773))</f>
        <v>3468</v>
      </c>
      <c r="T773" s="30" t="n">
        <f aca="false">IF(AND(P773&lt;&gt;"",Q773&lt;&gt;""),Q773-P773,"")</f>
        <v>3</v>
      </c>
      <c r="U773" s="30" t="str">
        <f aca="false">IF(AND(O773="Engaging",P773&lt;&gt;""),'Leia-me'!$B$5-P773,"")</f>
        <v/>
      </c>
      <c r="V773" s="25" t="str">
        <f aca="false">IF(O773&lt;&gt;"Engaging","",IF(U773&lt;='Leia-me'!$B$6,"Saudável",IF(U773&lt;='Leia-me'!$B$7,"Esfriando",IF(U773&lt;='Leia-me'!$B$8,"Última chance","Zumbi"))))</f>
        <v/>
      </c>
      <c r="W773" s="25" t="n">
        <f aca="false">IF(O773="Won",1,IF(O773="Lost",0,""))</f>
        <v>1</v>
      </c>
      <c r="Y773" s="25" t="str">
        <f aca="false">IF(E773="","Sim","")</f>
        <v/>
      </c>
    </row>
    <row r="774" customFormat="false" ht="15" hidden="false" customHeight="false" outlineLevel="0" collapsed="false">
      <c r="A774" s="25" t="s">
        <v>1002</v>
      </c>
      <c r="B774" s="25" t="s">
        <v>67</v>
      </c>
      <c r="C774" s="25" t="s">
        <v>68</v>
      </c>
      <c r="D774" s="25" t="s">
        <v>72</v>
      </c>
      <c r="E774" s="25" t="s">
        <v>164</v>
      </c>
      <c r="F774" s="25" t="s">
        <v>165</v>
      </c>
      <c r="G774" s="26" t="n">
        <v>217.87</v>
      </c>
      <c r="H774" s="27" t="n">
        <v>551</v>
      </c>
      <c r="I774" s="25" t="s">
        <v>147</v>
      </c>
      <c r="K774" s="25" t="n">
        <v>1998</v>
      </c>
      <c r="L774" s="25" t="s">
        <v>160</v>
      </c>
      <c r="M774" s="25" t="s">
        <v>149</v>
      </c>
      <c r="N774" s="28" t="n">
        <v>3393</v>
      </c>
      <c r="O774" s="25" t="s">
        <v>55</v>
      </c>
      <c r="P774" s="29" t="n">
        <v>42901</v>
      </c>
      <c r="Q774" s="29" t="n">
        <v>42915</v>
      </c>
      <c r="R774" s="28" t="n">
        <v>0</v>
      </c>
      <c r="S774" s="28" t="n">
        <f aca="false">IF(O774="Won",R774,IF(O774="Lost",0,N774))</f>
        <v>0</v>
      </c>
      <c r="T774" s="30" t="n">
        <f aca="false">IF(AND(P774&lt;&gt;"",Q774&lt;&gt;""),Q774-P774,"")</f>
        <v>14</v>
      </c>
      <c r="U774" s="30" t="str">
        <f aca="false">IF(AND(O774="Engaging",P774&lt;&gt;""),'Leia-me'!$B$5-P774,"")</f>
        <v/>
      </c>
      <c r="V774" s="25" t="str">
        <f aca="false">IF(O774&lt;&gt;"Engaging","",IF(U774&lt;='Leia-me'!$B$6,"Saudável",IF(U774&lt;='Leia-me'!$B$7,"Esfriando",IF(U774&lt;='Leia-me'!$B$8,"Última chance","Zumbi"))))</f>
        <v/>
      </c>
      <c r="W774" s="25" t="n">
        <f aca="false">IF(O774="Won",1,IF(O774="Lost",0,""))</f>
        <v>0</v>
      </c>
      <c r="Y774" s="25" t="str">
        <f aca="false">IF(E774="","Sim","")</f>
        <v/>
      </c>
    </row>
    <row r="775" customFormat="false" ht="15" hidden="false" customHeight="false" outlineLevel="0" collapsed="false">
      <c r="A775" s="25" t="s">
        <v>1003</v>
      </c>
      <c r="B775" s="25" t="s">
        <v>67</v>
      </c>
      <c r="C775" s="25" t="s">
        <v>68</v>
      </c>
      <c r="D775" s="25" t="s">
        <v>72</v>
      </c>
      <c r="E775" s="25" t="s">
        <v>251</v>
      </c>
      <c r="F775" s="25" t="s">
        <v>211</v>
      </c>
      <c r="G775" s="26" t="n">
        <v>332.43</v>
      </c>
      <c r="H775" s="27" t="n">
        <v>799</v>
      </c>
      <c r="I775" s="25" t="s">
        <v>147</v>
      </c>
      <c r="K775" s="25" t="n">
        <v>1995</v>
      </c>
      <c r="L775" s="25" t="s">
        <v>160</v>
      </c>
      <c r="M775" s="25" t="s">
        <v>149</v>
      </c>
      <c r="N775" s="28" t="n">
        <v>3393</v>
      </c>
      <c r="O775" s="25" t="s">
        <v>54</v>
      </c>
      <c r="P775" s="29" t="n">
        <v>42901</v>
      </c>
      <c r="Q775" s="29" t="n">
        <v>42949</v>
      </c>
      <c r="R775" s="28" t="n">
        <v>3018</v>
      </c>
      <c r="S775" s="28" t="n">
        <f aca="false">IF(O775="Won",R775,IF(O775="Lost",0,N775))</f>
        <v>3018</v>
      </c>
      <c r="T775" s="30" t="n">
        <f aca="false">IF(AND(P775&lt;&gt;"",Q775&lt;&gt;""),Q775-P775,"")</f>
        <v>48</v>
      </c>
      <c r="U775" s="30" t="str">
        <f aca="false">IF(AND(O775="Engaging",P775&lt;&gt;""),'Leia-me'!$B$5-P775,"")</f>
        <v/>
      </c>
      <c r="V775" s="25" t="str">
        <f aca="false">IF(O775&lt;&gt;"Engaging","",IF(U775&lt;='Leia-me'!$B$6,"Saudável",IF(U775&lt;='Leia-me'!$B$7,"Esfriando",IF(U775&lt;='Leia-me'!$B$8,"Última chance","Zumbi"))))</f>
        <v/>
      </c>
      <c r="W775" s="25" t="n">
        <f aca="false">IF(O775="Won",1,IF(O775="Lost",0,""))</f>
        <v>1</v>
      </c>
      <c r="Y775" s="25" t="str">
        <f aca="false">IF(E775="","Sim","")</f>
        <v/>
      </c>
    </row>
    <row r="776" customFormat="false" ht="15" hidden="false" customHeight="false" outlineLevel="0" collapsed="false">
      <c r="A776" s="25" t="s">
        <v>1004</v>
      </c>
      <c r="B776" s="25" t="s">
        <v>67</v>
      </c>
      <c r="C776" s="25" t="s">
        <v>68</v>
      </c>
      <c r="D776" s="25" t="s">
        <v>72</v>
      </c>
      <c r="E776" s="25" t="s">
        <v>180</v>
      </c>
      <c r="F776" s="25" t="s">
        <v>146</v>
      </c>
      <c r="G776" s="26" t="n">
        <v>3178.24</v>
      </c>
      <c r="H776" s="27" t="n">
        <v>4540</v>
      </c>
      <c r="I776" s="25" t="s">
        <v>147</v>
      </c>
      <c r="K776" s="25" t="n">
        <v>2002</v>
      </c>
      <c r="L776" s="25" t="s">
        <v>170</v>
      </c>
      <c r="M776" s="25" t="s">
        <v>171</v>
      </c>
      <c r="N776" s="28" t="n">
        <v>1096</v>
      </c>
      <c r="O776" s="25" t="s">
        <v>55</v>
      </c>
      <c r="P776" s="29" t="n">
        <v>42902</v>
      </c>
      <c r="Q776" s="29" t="n">
        <v>42976</v>
      </c>
      <c r="R776" s="28" t="n">
        <v>0</v>
      </c>
      <c r="S776" s="28" t="n">
        <f aca="false">IF(O776="Won",R776,IF(O776="Lost",0,N776))</f>
        <v>0</v>
      </c>
      <c r="T776" s="30" t="n">
        <f aca="false">IF(AND(P776&lt;&gt;"",Q776&lt;&gt;""),Q776-P776,"")</f>
        <v>74</v>
      </c>
      <c r="U776" s="30" t="str">
        <f aca="false">IF(AND(O776="Engaging",P776&lt;&gt;""),'Leia-me'!$B$5-P776,"")</f>
        <v/>
      </c>
      <c r="V776" s="25" t="str">
        <f aca="false">IF(O776&lt;&gt;"Engaging","",IF(U776&lt;='Leia-me'!$B$6,"Saudável",IF(U776&lt;='Leia-me'!$B$7,"Esfriando",IF(U776&lt;='Leia-me'!$B$8,"Última chance","Zumbi"))))</f>
        <v/>
      </c>
      <c r="W776" s="25" t="n">
        <f aca="false">IF(O776="Won",1,IF(O776="Lost",0,""))</f>
        <v>0</v>
      </c>
      <c r="Y776" s="25" t="str">
        <f aca="false">IF(E776="","Sim","")</f>
        <v/>
      </c>
    </row>
    <row r="777" customFormat="false" ht="15" hidden="false" customHeight="false" outlineLevel="0" collapsed="false">
      <c r="A777" s="25" t="s">
        <v>1005</v>
      </c>
      <c r="B777" s="25" t="s">
        <v>67</v>
      </c>
      <c r="C777" s="25" t="s">
        <v>68</v>
      </c>
      <c r="D777" s="25" t="s">
        <v>72</v>
      </c>
      <c r="E777" s="25" t="s">
        <v>176</v>
      </c>
      <c r="F777" s="25" t="s">
        <v>177</v>
      </c>
      <c r="G777" s="26" t="n">
        <v>1698.2</v>
      </c>
      <c r="H777" s="27" t="n">
        <v>3798</v>
      </c>
      <c r="I777" s="25" t="s">
        <v>147</v>
      </c>
      <c r="K777" s="25" t="n">
        <v>1987</v>
      </c>
      <c r="L777" s="25" t="s">
        <v>160</v>
      </c>
      <c r="M777" s="25" t="s">
        <v>149</v>
      </c>
      <c r="N777" s="28" t="n">
        <v>3393</v>
      </c>
      <c r="O777" s="25" t="s">
        <v>54</v>
      </c>
      <c r="P777" s="29" t="n">
        <v>42902</v>
      </c>
      <c r="Q777" s="29" t="n">
        <v>42910</v>
      </c>
      <c r="R777" s="28" t="n">
        <v>3228</v>
      </c>
      <c r="S777" s="28" t="n">
        <f aca="false">IF(O777="Won",R777,IF(O777="Lost",0,N777))</f>
        <v>3228</v>
      </c>
      <c r="T777" s="30" t="n">
        <f aca="false">IF(AND(P777&lt;&gt;"",Q777&lt;&gt;""),Q777-P777,"")</f>
        <v>8</v>
      </c>
      <c r="U777" s="30" t="str">
        <f aca="false">IF(AND(O777="Engaging",P777&lt;&gt;""),'Leia-me'!$B$5-P777,"")</f>
        <v/>
      </c>
      <c r="V777" s="25" t="str">
        <f aca="false">IF(O777&lt;&gt;"Engaging","",IF(U777&lt;='Leia-me'!$B$6,"Saudável",IF(U777&lt;='Leia-me'!$B$7,"Esfriando",IF(U777&lt;='Leia-me'!$B$8,"Última chance","Zumbi"))))</f>
        <v/>
      </c>
      <c r="W777" s="25" t="n">
        <f aca="false">IF(O777="Won",1,IF(O777="Lost",0,""))</f>
        <v>1</v>
      </c>
      <c r="Y777" s="25" t="str">
        <f aca="false">IF(E777="","Sim","")</f>
        <v/>
      </c>
    </row>
    <row r="778" customFormat="false" ht="15" hidden="false" customHeight="false" outlineLevel="0" collapsed="false">
      <c r="A778" s="25" t="s">
        <v>1006</v>
      </c>
      <c r="B778" s="25" t="s">
        <v>67</v>
      </c>
      <c r="C778" s="25" t="s">
        <v>68</v>
      </c>
      <c r="D778" s="25" t="s">
        <v>72</v>
      </c>
      <c r="E778" s="25" t="s">
        <v>169</v>
      </c>
      <c r="F778" s="25" t="s">
        <v>168</v>
      </c>
      <c r="G778" s="26" t="n">
        <v>2403.58</v>
      </c>
      <c r="H778" s="27" t="n">
        <v>8801</v>
      </c>
      <c r="I778" s="25" t="s">
        <v>147</v>
      </c>
      <c r="K778" s="25" t="n">
        <v>1986</v>
      </c>
      <c r="L778" s="25" t="s">
        <v>148</v>
      </c>
      <c r="M778" s="25" t="s">
        <v>149</v>
      </c>
      <c r="N778" s="28" t="n">
        <v>55</v>
      </c>
      <c r="O778" s="25" t="s">
        <v>54</v>
      </c>
      <c r="P778" s="29" t="n">
        <v>42903</v>
      </c>
      <c r="Q778" s="29" t="n">
        <v>42997</v>
      </c>
      <c r="R778" s="28" t="n">
        <v>60</v>
      </c>
      <c r="S778" s="28" t="n">
        <f aca="false">IF(O778="Won",R778,IF(O778="Lost",0,N778))</f>
        <v>60</v>
      </c>
      <c r="T778" s="30" t="n">
        <f aca="false">IF(AND(P778&lt;&gt;"",Q778&lt;&gt;""),Q778-P778,"")</f>
        <v>94</v>
      </c>
      <c r="U778" s="30" t="str">
        <f aca="false">IF(AND(O778="Engaging",P778&lt;&gt;""),'Leia-me'!$B$5-P778,"")</f>
        <v/>
      </c>
      <c r="V778" s="25" t="str">
        <f aca="false">IF(O778&lt;&gt;"Engaging","",IF(U778&lt;='Leia-me'!$B$6,"Saudável",IF(U778&lt;='Leia-me'!$B$7,"Esfriando",IF(U778&lt;='Leia-me'!$B$8,"Última chance","Zumbi"))))</f>
        <v/>
      </c>
      <c r="W778" s="25" t="n">
        <f aca="false">IF(O778="Won",1,IF(O778="Lost",0,""))</f>
        <v>1</v>
      </c>
      <c r="Y778" s="25" t="str">
        <f aca="false">IF(E778="","Sim","")</f>
        <v/>
      </c>
    </row>
    <row r="779" customFormat="false" ht="15" hidden="false" customHeight="false" outlineLevel="0" collapsed="false">
      <c r="A779" s="25" t="s">
        <v>1007</v>
      </c>
      <c r="B779" s="25" t="s">
        <v>67</v>
      </c>
      <c r="C779" s="25" t="s">
        <v>68</v>
      </c>
      <c r="D779" s="25" t="s">
        <v>72</v>
      </c>
      <c r="E779" s="25" t="s">
        <v>218</v>
      </c>
      <c r="F779" s="25" t="s">
        <v>146</v>
      </c>
      <c r="G779" s="26" t="n">
        <v>4.54</v>
      </c>
      <c r="H779" s="27" t="n">
        <v>9</v>
      </c>
      <c r="I779" s="25" t="s">
        <v>147</v>
      </c>
      <c r="K779" s="25" t="n">
        <v>2017</v>
      </c>
      <c r="L779" s="25" t="s">
        <v>160</v>
      </c>
      <c r="M779" s="25" t="s">
        <v>149</v>
      </c>
      <c r="N779" s="28" t="n">
        <v>3393</v>
      </c>
      <c r="O779" s="25" t="s">
        <v>55</v>
      </c>
      <c r="P779" s="29" t="n">
        <v>42909</v>
      </c>
      <c r="Q779" s="29" t="n">
        <v>42919</v>
      </c>
      <c r="R779" s="28" t="n">
        <v>0</v>
      </c>
      <c r="S779" s="28" t="n">
        <f aca="false">IF(O779="Won",R779,IF(O779="Lost",0,N779))</f>
        <v>0</v>
      </c>
      <c r="T779" s="30" t="n">
        <f aca="false">IF(AND(P779&lt;&gt;"",Q779&lt;&gt;""),Q779-P779,"")</f>
        <v>10</v>
      </c>
      <c r="U779" s="30" t="str">
        <f aca="false">IF(AND(O779="Engaging",P779&lt;&gt;""),'Leia-me'!$B$5-P779,"")</f>
        <v/>
      </c>
      <c r="V779" s="25" t="str">
        <f aca="false">IF(O779&lt;&gt;"Engaging","",IF(U779&lt;='Leia-me'!$B$6,"Saudável",IF(U779&lt;='Leia-me'!$B$7,"Esfriando",IF(U779&lt;='Leia-me'!$B$8,"Última chance","Zumbi"))))</f>
        <v/>
      </c>
      <c r="W779" s="25" t="n">
        <f aca="false">IF(O779="Won",1,IF(O779="Lost",0,""))</f>
        <v>0</v>
      </c>
      <c r="Y779" s="25" t="str">
        <f aca="false">IF(E779="","Sim","")</f>
        <v/>
      </c>
    </row>
    <row r="780" customFormat="false" ht="15" hidden="false" customHeight="false" outlineLevel="0" collapsed="false">
      <c r="A780" s="25" t="s">
        <v>1008</v>
      </c>
      <c r="B780" s="25" t="s">
        <v>67</v>
      </c>
      <c r="C780" s="25" t="s">
        <v>68</v>
      </c>
      <c r="D780" s="25" t="s">
        <v>72</v>
      </c>
      <c r="E780" s="25" t="s">
        <v>180</v>
      </c>
      <c r="F780" s="25" t="s">
        <v>146</v>
      </c>
      <c r="G780" s="26" t="n">
        <v>3178.24</v>
      </c>
      <c r="H780" s="27" t="n">
        <v>4540</v>
      </c>
      <c r="I780" s="25" t="s">
        <v>147</v>
      </c>
      <c r="K780" s="25" t="n">
        <v>2002</v>
      </c>
      <c r="L780" s="25" t="s">
        <v>170</v>
      </c>
      <c r="M780" s="25" t="s">
        <v>171</v>
      </c>
      <c r="N780" s="28" t="n">
        <v>1096</v>
      </c>
      <c r="O780" s="25" t="s">
        <v>55</v>
      </c>
      <c r="P780" s="29" t="n">
        <v>42911</v>
      </c>
      <c r="Q780" s="29" t="n">
        <v>42974</v>
      </c>
      <c r="R780" s="28" t="n">
        <v>0</v>
      </c>
      <c r="S780" s="28" t="n">
        <f aca="false">IF(O780="Won",R780,IF(O780="Lost",0,N780))</f>
        <v>0</v>
      </c>
      <c r="T780" s="30" t="n">
        <f aca="false">IF(AND(P780&lt;&gt;"",Q780&lt;&gt;""),Q780-P780,"")</f>
        <v>63</v>
      </c>
      <c r="U780" s="30" t="str">
        <f aca="false">IF(AND(O780="Engaging",P780&lt;&gt;""),'Leia-me'!$B$5-P780,"")</f>
        <v/>
      </c>
      <c r="V780" s="25" t="str">
        <f aca="false">IF(O780&lt;&gt;"Engaging","",IF(U780&lt;='Leia-me'!$B$6,"Saudável",IF(U780&lt;='Leia-me'!$B$7,"Esfriando",IF(U780&lt;='Leia-me'!$B$8,"Última chance","Zumbi"))))</f>
        <v/>
      </c>
      <c r="W780" s="25" t="n">
        <f aca="false">IF(O780="Won",1,IF(O780="Lost",0,""))</f>
        <v>0</v>
      </c>
      <c r="Y780" s="25" t="str">
        <f aca="false">IF(E780="","Sim","")</f>
        <v/>
      </c>
    </row>
    <row r="781" customFormat="false" ht="15" hidden="false" customHeight="false" outlineLevel="0" collapsed="false">
      <c r="A781" s="25" t="s">
        <v>1009</v>
      </c>
      <c r="B781" s="25" t="s">
        <v>67</v>
      </c>
      <c r="C781" s="25" t="s">
        <v>68</v>
      </c>
      <c r="D781" s="25" t="s">
        <v>72</v>
      </c>
      <c r="E781" s="25" t="s">
        <v>151</v>
      </c>
      <c r="F781" s="25" t="s">
        <v>146</v>
      </c>
      <c r="G781" s="26" t="n">
        <v>587.34</v>
      </c>
      <c r="H781" s="27" t="n">
        <v>1356</v>
      </c>
      <c r="I781" s="25" t="s">
        <v>152</v>
      </c>
      <c r="K781" s="25" t="n">
        <v>2012</v>
      </c>
      <c r="L781" s="25" t="s">
        <v>160</v>
      </c>
      <c r="M781" s="25" t="s">
        <v>149</v>
      </c>
      <c r="N781" s="28" t="n">
        <v>3393</v>
      </c>
      <c r="O781" s="25" t="s">
        <v>55</v>
      </c>
      <c r="P781" s="29" t="n">
        <v>42911</v>
      </c>
      <c r="Q781" s="29" t="n">
        <v>42920</v>
      </c>
      <c r="R781" s="28" t="n">
        <v>0</v>
      </c>
      <c r="S781" s="28" t="n">
        <f aca="false">IF(O781="Won",R781,IF(O781="Lost",0,N781))</f>
        <v>0</v>
      </c>
      <c r="T781" s="30" t="n">
        <f aca="false">IF(AND(P781&lt;&gt;"",Q781&lt;&gt;""),Q781-P781,"")</f>
        <v>9</v>
      </c>
      <c r="U781" s="30" t="str">
        <f aca="false">IF(AND(O781="Engaging",P781&lt;&gt;""),'Leia-me'!$B$5-P781,"")</f>
        <v/>
      </c>
      <c r="V781" s="25" t="str">
        <f aca="false">IF(O781&lt;&gt;"Engaging","",IF(U781&lt;='Leia-me'!$B$6,"Saudável",IF(U781&lt;='Leia-me'!$B$7,"Esfriando",IF(U781&lt;='Leia-me'!$B$8,"Última chance","Zumbi"))))</f>
        <v/>
      </c>
      <c r="W781" s="25" t="n">
        <f aca="false">IF(O781="Won",1,IF(O781="Lost",0,""))</f>
        <v>0</v>
      </c>
      <c r="Y781" s="25" t="str">
        <f aca="false">IF(E781="","Sim","")</f>
        <v/>
      </c>
    </row>
    <row r="782" customFormat="false" ht="15" hidden="false" customHeight="false" outlineLevel="0" collapsed="false">
      <c r="A782" s="25" t="s">
        <v>1010</v>
      </c>
      <c r="B782" s="25" t="s">
        <v>67</v>
      </c>
      <c r="C782" s="25" t="s">
        <v>68</v>
      </c>
      <c r="D782" s="25" t="s">
        <v>72</v>
      </c>
      <c r="E782" s="25" t="s">
        <v>180</v>
      </c>
      <c r="F782" s="25" t="s">
        <v>146</v>
      </c>
      <c r="G782" s="26" t="n">
        <v>3178.24</v>
      </c>
      <c r="H782" s="27" t="n">
        <v>4540</v>
      </c>
      <c r="I782" s="25" t="s">
        <v>147</v>
      </c>
      <c r="K782" s="25" t="n">
        <v>2002</v>
      </c>
      <c r="L782" s="25" t="s">
        <v>178</v>
      </c>
      <c r="M782" s="25" t="s">
        <v>171</v>
      </c>
      <c r="N782" s="28" t="n">
        <v>5482</v>
      </c>
      <c r="O782" s="25" t="s">
        <v>54</v>
      </c>
      <c r="P782" s="29" t="n">
        <v>42911</v>
      </c>
      <c r="Q782" s="29" t="n">
        <v>42919</v>
      </c>
      <c r="R782" s="28" t="n">
        <v>5536</v>
      </c>
      <c r="S782" s="28" t="n">
        <f aca="false">IF(O782="Won",R782,IF(O782="Lost",0,N782))</f>
        <v>5536</v>
      </c>
      <c r="T782" s="30" t="n">
        <f aca="false">IF(AND(P782&lt;&gt;"",Q782&lt;&gt;""),Q782-P782,"")</f>
        <v>8</v>
      </c>
      <c r="U782" s="30" t="str">
        <f aca="false">IF(AND(O782="Engaging",P782&lt;&gt;""),'Leia-me'!$B$5-P782,"")</f>
        <v/>
      </c>
      <c r="V782" s="25" t="str">
        <f aca="false">IF(O782&lt;&gt;"Engaging","",IF(U782&lt;='Leia-me'!$B$6,"Saudável",IF(U782&lt;='Leia-me'!$B$7,"Esfriando",IF(U782&lt;='Leia-me'!$B$8,"Última chance","Zumbi"))))</f>
        <v/>
      </c>
      <c r="W782" s="25" t="n">
        <f aca="false">IF(O782="Won",1,IF(O782="Lost",0,""))</f>
        <v>1</v>
      </c>
      <c r="Y782" s="25" t="str">
        <f aca="false">IF(E782="","Sim","")</f>
        <v/>
      </c>
    </row>
    <row r="783" customFormat="false" ht="15" hidden="false" customHeight="false" outlineLevel="0" collapsed="false">
      <c r="A783" s="25" t="s">
        <v>1011</v>
      </c>
      <c r="B783" s="25" t="s">
        <v>67</v>
      </c>
      <c r="C783" s="25" t="s">
        <v>68</v>
      </c>
      <c r="D783" s="25" t="s">
        <v>72</v>
      </c>
      <c r="E783" s="25" t="s">
        <v>151</v>
      </c>
      <c r="F783" s="25" t="s">
        <v>146</v>
      </c>
      <c r="G783" s="26" t="n">
        <v>587.34</v>
      </c>
      <c r="H783" s="27" t="n">
        <v>1356</v>
      </c>
      <c r="I783" s="25" t="s">
        <v>152</v>
      </c>
      <c r="K783" s="25" t="n">
        <v>2012</v>
      </c>
      <c r="L783" s="25" t="s">
        <v>186</v>
      </c>
      <c r="M783" s="25" t="s">
        <v>171</v>
      </c>
      <c r="N783" s="28" t="n">
        <v>550</v>
      </c>
      <c r="O783" s="25" t="s">
        <v>55</v>
      </c>
      <c r="P783" s="29" t="n">
        <v>42912</v>
      </c>
      <c r="Q783" s="29" t="n">
        <v>42957</v>
      </c>
      <c r="R783" s="28" t="n">
        <v>0</v>
      </c>
      <c r="S783" s="28" t="n">
        <f aca="false">IF(O783="Won",R783,IF(O783="Lost",0,N783))</f>
        <v>0</v>
      </c>
      <c r="T783" s="30" t="n">
        <f aca="false">IF(AND(P783&lt;&gt;"",Q783&lt;&gt;""),Q783-P783,"")</f>
        <v>45</v>
      </c>
      <c r="U783" s="30" t="str">
        <f aca="false">IF(AND(O783="Engaging",P783&lt;&gt;""),'Leia-me'!$B$5-P783,"")</f>
        <v/>
      </c>
      <c r="V783" s="25" t="str">
        <f aca="false">IF(O783&lt;&gt;"Engaging","",IF(U783&lt;='Leia-me'!$B$6,"Saudável",IF(U783&lt;='Leia-me'!$B$7,"Esfriando",IF(U783&lt;='Leia-me'!$B$8,"Última chance","Zumbi"))))</f>
        <v/>
      </c>
      <c r="W783" s="25" t="n">
        <f aca="false">IF(O783="Won",1,IF(O783="Lost",0,""))</f>
        <v>0</v>
      </c>
      <c r="Y783" s="25" t="str">
        <f aca="false">IF(E783="","Sim","")</f>
        <v/>
      </c>
    </row>
    <row r="784" customFormat="false" ht="15" hidden="false" customHeight="false" outlineLevel="0" collapsed="false">
      <c r="A784" s="25" t="s">
        <v>1012</v>
      </c>
      <c r="B784" s="25" t="s">
        <v>67</v>
      </c>
      <c r="C784" s="25" t="s">
        <v>68</v>
      </c>
      <c r="D784" s="25" t="s">
        <v>72</v>
      </c>
      <c r="E784" s="25" t="s">
        <v>237</v>
      </c>
      <c r="F784" s="25" t="s">
        <v>192</v>
      </c>
      <c r="G784" s="26" t="n">
        <v>4618</v>
      </c>
      <c r="H784" s="27" t="n">
        <v>10083</v>
      </c>
      <c r="I784" s="25" t="s">
        <v>147</v>
      </c>
      <c r="K784" s="25" t="n">
        <v>1982</v>
      </c>
      <c r="L784" s="25" t="s">
        <v>186</v>
      </c>
      <c r="M784" s="25" t="s">
        <v>171</v>
      </c>
      <c r="N784" s="28" t="n">
        <v>550</v>
      </c>
      <c r="O784" s="25" t="s">
        <v>55</v>
      </c>
      <c r="P784" s="29" t="n">
        <v>42912</v>
      </c>
      <c r="Q784" s="29" t="n">
        <v>42919</v>
      </c>
      <c r="R784" s="28" t="n">
        <v>0</v>
      </c>
      <c r="S784" s="28" t="n">
        <f aca="false">IF(O784="Won",R784,IF(O784="Lost",0,N784))</f>
        <v>0</v>
      </c>
      <c r="T784" s="30" t="n">
        <f aca="false">IF(AND(P784&lt;&gt;"",Q784&lt;&gt;""),Q784-P784,"")</f>
        <v>7</v>
      </c>
      <c r="U784" s="30" t="str">
        <f aca="false">IF(AND(O784="Engaging",P784&lt;&gt;""),'Leia-me'!$B$5-P784,"")</f>
        <v/>
      </c>
      <c r="V784" s="25" t="str">
        <f aca="false">IF(O784&lt;&gt;"Engaging","",IF(U784&lt;='Leia-me'!$B$6,"Saudável",IF(U784&lt;='Leia-me'!$B$7,"Esfriando",IF(U784&lt;='Leia-me'!$B$8,"Última chance","Zumbi"))))</f>
        <v/>
      </c>
      <c r="W784" s="25" t="n">
        <f aca="false">IF(O784="Won",1,IF(O784="Lost",0,""))</f>
        <v>0</v>
      </c>
      <c r="Y784" s="25" t="str">
        <f aca="false">IF(E784="","Sim","")</f>
        <v/>
      </c>
    </row>
    <row r="785" customFormat="false" ht="15" hidden="false" customHeight="false" outlineLevel="0" collapsed="false">
      <c r="A785" s="25" t="s">
        <v>1013</v>
      </c>
      <c r="B785" s="25" t="s">
        <v>67</v>
      </c>
      <c r="C785" s="25" t="s">
        <v>68</v>
      </c>
      <c r="D785" s="25" t="s">
        <v>72</v>
      </c>
      <c r="E785" s="25" t="s">
        <v>215</v>
      </c>
      <c r="F785" s="25" t="s">
        <v>177</v>
      </c>
      <c r="G785" s="26" t="n">
        <v>1102.43</v>
      </c>
      <c r="H785" s="27" t="n">
        <v>1759</v>
      </c>
      <c r="I785" s="25" t="s">
        <v>147</v>
      </c>
      <c r="K785" s="25" t="n">
        <v>2006</v>
      </c>
      <c r="L785" s="25" t="s">
        <v>186</v>
      </c>
      <c r="M785" s="25" t="s">
        <v>171</v>
      </c>
      <c r="N785" s="28" t="n">
        <v>550</v>
      </c>
      <c r="O785" s="25" t="s">
        <v>54</v>
      </c>
      <c r="P785" s="29" t="n">
        <v>42914</v>
      </c>
      <c r="Q785" s="29" t="n">
        <v>42958</v>
      </c>
      <c r="R785" s="28" t="n">
        <v>560</v>
      </c>
      <c r="S785" s="28" t="n">
        <f aca="false">IF(O785="Won",R785,IF(O785="Lost",0,N785))</f>
        <v>560</v>
      </c>
      <c r="T785" s="30" t="n">
        <f aca="false">IF(AND(P785&lt;&gt;"",Q785&lt;&gt;""),Q785-P785,"")</f>
        <v>44</v>
      </c>
      <c r="U785" s="30" t="str">
        <f aca="false">IF(AND(O785="Engaging",P785&lt;&gt;""),'Leia-me'!$B$5-P785,"")</f>
        <v/>
      </c>
      <c r="V785" s="25" t="str">
        <f aca="false">IF(O785&lt;&gt;"Engaging","",IF(U785&lt;='Leia-me'!$B$6,"Saudável",IF(U785&lt;='Leia-me'!$B$7,"Esfriando",IF(U785&lt;='Leia-me'!$B$8,"Última chance","Zumbi"))))</f>
        <v/>
      </c>
      <c r="W785" s="25" t="n">
        <f aca="false">IF(O785="Won",1,IF(O785="Lost",0,""))</f>
        <v>1</v>
      </c>
      <c r="Y785" s="25" t="str">
        <f aca="false">IF(E785="","Sim","")</f>
        <v/>
      </c>
    </row>
    <row r="786" customFormat="false" ht="15" hidden="false" customHeight="false" outlineLevel="0" collapsed="false">
      <c r="A786" s="25" t="s">
        <v>1014</v>
      </c>
      <c r="B786" s="25" t="s">
        <v>67</v>
      </c>
      <c r="C786" s="25" t="s">
        <v>68</v>
      </c>
      <c r="D786" s="25" t="s">
        <v>72</v>
      </c>
      <c r="E786" s="25" t="s">
        <v>231</v>
      </c>
      <c r="F786" s="25" t="s">
        <v>168</v>
      </c>
      <c r="G786" s="26" t="n">
        <v>45.39</v>
      </c>
      <c r="H786" s="27" t="n">
        <v>100</v>
      </c>
      <c r="I786" s="25" t="s">
        <v>147</v>
      </c>
      <c r="J786" s="25" t="s">
        <v>169</v>
      </c>
      <c r="K786" s="25" t="n">
        <v>2012</v>
      </c>
      <c r="L786" s="25" t="s">
        <v>148</v>
      </c>
      <c r="M786" s="25" t="s">
        <v>149</v>
      </c>
      <c r="N786" s="28" t="n">
        <v>55</v>
      </c>
      <c r="O786" s="25" t="s">
        <v>55</v>
      </c>
      <c r="P786" s="29" t="n">
        <v>42915</v>
      </c>
      <c r="Q786" s="29" t="n">
        <v>42978</v>
      </c>
      <c r="R786" s="28" t="n">
        <v>0</v>
      </c>
      <c r="S786" s="28" t="n">
        <f aca="false">IF(O786="Won",R786,IF(O786="Lost",0,N786))</f>
        <v>0</v>
      </c>
      <c r="T786" s="30" t="n">
        <f aca="false">IF(AND(P786&lt;&gt;"",Q786&lt;&gt;""),Q786-P786,"")</f>
        <v>63</v>
      </c>
      <c r="U786" s="30" t="str">
        <f aca="false">IF(AND(O786="Engaging",P786&lt;&gt;""),'Leia-me'!$B$5-P786,"")</f>
        <v/>
      </c>
      <c r="V786" s="25" t="str">
        <f aca="false">IF(O786&lt;&gt;"Engaging","",IF(U786&lt;='Leia-me'!$B$6,"Saudável",IF(U786&lt;='Leia-me'!$B$7,"Esfriando",IF(U786&lt;='Leia-me'!$B$8,"Última chance","Zumbi"))))</f>
        <v/>
      </c>
      <c r="W786" s="25" t="n">
        <f aca="false">IF(O786="Won",1,IF(O786="Lost",0,""))</f>
        <v>0</v>
      </c>
      <c r="Y786" s="25" t="str">
        <f aca="false">IF(E786="","Sim","")</f>
        <v/>
      </c>
    </row>
    <row r="787" customFormat="false" ht="15" hidden="false" customHeight="false" outlineLevel="0" collapsed="false">
      <c r="A787" s="25" t="s">
        <v>1015</v>
      </c>
      <c r="B787" s="25" t="s">
        <v>67</v>
      </c>
      <c r="C787" s="25" t="s">
        <v>68</v>
      </c>
      <c r="D787" s="25" t="s">
        <v>72</v>
      </c>
      <c r="E787" s="25" t="s">
        <v>225</v>
      </c>
      <c r="F787" s="25" t="s">
        <v>211</v>
      </c>
      <c r="G787" s="26" t="n">
        <v>1376.8</v>
      </c>
      <c r="H787" s="27" t="n">
        <v>1165</v>
      </c>
      <c r="I787" s="25" t="s">
        <v>226</v>
      </c>
      <c r="K787" s="25" t="n">
        <v>1988</v>
      </c>
      <c r="L787" s="25" t="s">
        <v>160</v>
      </c>
      <c r="M787" s="25" t="s">
        <v>149</v>
      </c>
      <c r="N787" s="28" t="n">
        <v>3393</v>
      </c>
      <c r="O787" s="25" t="s">
        <v>55</v>
      </c>
      <c r="P787" s="29" t="n">
        <v>42915</v>
      </c>
      <c r="Q787" s="29" t="n">
        <v>42922</v>
      </c>
      <c r="R787" s="28" t="n">
        <v>0</v>
      </c>
      <c r="S787" s="28" t="n">
        <f aca="false">IF(O787="Won",R787,IF(O787="Lost",0,N787))</f>
        <v>0</v>
      </c>
      <c r="T787" s="30" t="n">
        <f aca="false">IF(AND(P787&lt;&gt;"",Q787&lt;&gt;""),Q787-P787,"")</f>
        <v>7</v>
      </c>
      <c r="U787" s="30" t="str">
        <f aca="false">IF(AND(O787="Engaging",P787&lt;&gt;""),'Leia-me'!$B$5-P787,"")</f>
        <v/>
      </c>
      <c r="V787" s="25" t="str">
        <f aca="false">IF(O787&lt;&gt;"Engaging","",IF(U787&lt;='Leia-me'!$B$6,"Saudável",IF(U787&lt;='Leia-me'!$B$7,"Esfriando",IF(U787&lt;='Leia-me'!$B$8,"Última chance","Zumbi"))))</f>
        <v/>
      </c>
      <c r="W787" s="25" t="n">
        <f aca="false">IF(O787="Won",1,IF(O787="Lost",0,""))</f>
        <v>0</v>
      </c>
      <c r="Y787" s="25" t="str">
        <f aca="false">IF(E787="","Sim","")</f>
        <v/>
      </c>
    </row>
    <row r="788" customFormat="false" ht="15" hidden="false" customHeight="false" outlineLevel="0" collapsed="false">
      <c r="A788" s="25" t="s">
        <v>1016</v>
      </c>
      <c r="B788" s="25" t="s">
        <v>67</v>
      </c>
      <c r="C788" s="25" t="s">
        <v>68</v>
      </c>
      <c r="D788" s="25" t="s">
        <v>72</v>
      </c>
      <c r="E788" s="25" t="s">
        <v>180</v>
      </c>
      <c r="F788" s="25" t="s">
        <v>146</v>
      </c>
      <c r="G788" s="26" t="n">
        <v>3178.24</v>
      </c>
      <c r="H788" s="27" t="n">
        <v>4540</v>
      </c>
      <c r="I788" s="25" t="s">
        <v>147</v>
      </c>
      <c r="K788" s="25" t="n">
        <v>2002</v>
      </c>
      <c r="L788" s="25" t="s">
        <v>160</v>
      </c>
      <c r="M788" s="25" t="s">
        <v>149</v>
      </c>
      <c r="N788" s="28" t="n">
        <v>3393</v>
      </c>
      <c r="O788" s="25" t="s">
        <v>55</v>
      </c>
      <c r="P788" s="29" t="n">
        <v>42917</v>
      </c>
      <c r="Q788" s="29" t="n">
        <v>42919</v>
      </c>
      <c r="R788" s="28" t="n">
        <v>0</v>
      </c>
      <c r="S788" s="28" t="n">
        <f aca="false">IF(O788="Won",R788,IF(O788="Lost",0,N788))</f>
        <v>0</v>
      </c>
      <c r="T788" s="30" t="n">
        <f aca="false">IF(AND(P788&lt;&gt;"",Q788&lt;&gt;""),Q788-P788,"")</f>
        <v>2</v>
      </c>
      <c r="U788" s="30" t="str">
        <f aca="false">IF(AND(O788="Engaging",P788&lt;&gt;""),'Leia-me'!$B$5-P788,"")</f>
        <v/>
      </c>
      <c r="V788" s="25" t="str">
        <f aca="false">IF(O788&lt;&gt;"Engaging","",IF(U788&lt;='Leia-me'!$B$6,"Saudável",IF(U788&lt;='Leia-me'!$B$7,"Esfriando",IF(U788&lt;='Leia-me'!$B$8,"Última chance","Zumbi"))))</f>
        <v/>
      </c>
      <c r="W788" s="25" t="n">
        <f aca="false">IF(O788="Won",1,IF(O788="Lost",0,""))</f>
        <v>0</v>
      </c>
      <c r="Y788" s="25" t="str">
        <f aca="false">IF(E788="","Sim","")</f>
        <v/>
      </c>
    </row>
    <row r="789" customFormat="false" ht="15" hidden="false" customHeight="false" outlineLevel="0" collapsed="false">
      <c r="A789" s="25" t="s">
        <v>1017</v>
      </c>
      <c r="B789" s="25" t="s">
        <v>67</v>
      </c>
      <c r="C789" s="25" t="s">
        <v>68</v>
      </c>
      <c r="D789" s="25" t="s">
        <v>72</v>
      </c>
      <c r="E789" s="25" t="s">
        <v>145</v>
      </c>
      <c r="F789" s="25" t="s">
        <v>146</v>
      </c>
      <c r="G789" s="26" t="n">
        <v>3922.42</v>
      </c>
      <c r="H789" s="27" t="n">
        <v>6837</v>
      </c>
      <c r="I789" s="25" t="s">
        <v>147</v>
      </c>
      <c r="K789" s="25" t="n">
        <v>1992</v>
      </c>
      <c r="L789" s="25" t="s">
        <v>186</v>
      </c>
      <c r="M789" s="25" t="s">
        <v>171</v>
      </c>
      <c r="N789" s="28" t="n">
        <v>550</v>
      </c>
      <c r="O789" s="25" t="s">
        <v>55</v>
      </c>
      <c r="P789" s="29" t="n">
        <v>42918</v>
      </c>
      <c r="Q789" s="29" t="n">
        <v>42920</v>
      </c>
      <c r="R789" s="28" t="n">
        <v>0</v>
      </c>
      <c r="S789" s="28" t="n">
        <f aca="false">IF(O789="Won",R789,IF(O789="Lost",0,N789))</f>
        <v>0</v>
      </c>
      <c r="T789" s="30" t="n">
        <f aca="false">IF(AND(P789&lt;&gt;"",Q789&lt;&gt;""),Q789-P789,"")</f>
        <v>2</v>
      </c>
      <c r="U789" s="30" t="str">
        <f aca="false">IF(AND(O789="Engaging",P789&lt;&gt;""),'Leia-me'!$B$5-P789,"")</f>
        <v/>
      </c>
      <c r="V789" s="25" t="str">
        <f aca="false">IF(O789&lt;&gt;"Engaging","",IF(U789&lt;='Leia-me'!$B$6,"Saudável",IF(U789&lt;='Leia-me'!$B$7,"Esfriando",IF(U789&lt;='Leia-me'!$B$8,"Última chance","Zumbi"))))</f>
        <v/>
      </c>
      <c r="W789" s="25" t="n">
        <f aca="false">IF(O789="Won",1,IF(O789="Lost",0,""))</f>
        <v>0</v>
      </c>
      <c r="Y789" s="25" t="str">
        <f aca="false">IF(E789="","Sim","")</f>
        <v/>
      </c>
    </row>
    <row r="790" customFormat="false" ht="15" hidden="false" customHeight="false" outlineLevel="0" collapsed="false">
      <c r="A790" s="25" t="s">
        <v>1018</v>
      </c>
      <c r="B790" s="25" t="s">
        <v>67</v>
      </c>
      <c r="C790" s="25" t="s">
        <v>68</v>
      </c>
      <c r="D790" s="25" t="s">
        <v>72</v>
      </c>
      <c r="E790" s="25" t="s">
        <v>151</v>
      </c>
      <c r="F790" s="25" t="s">
        <v>146</v>
      </c>
      <c r="G790" s="26" t="n">
        <v>587.34</v>
      </c>
      <c r="H790" s="27" t="n">
        <v>1356</v>
      </c>
      <c r="I790" s="25" t="s">
        <v>152</v>
      </c>
      <c r="K790" s="25" t="n">
        <v>2012</v>
      </c>
      <c r="L790" s="25" t="s">
        <v>160</v>
      </c>
      <c r="M790" s="25" t="s">
        <v>149</v>
      </c>
      <c r="N790" s="28" t="n">
        <v>3393</v>
      </c>
      <c r="O790" s="25" t="s">
        <v>54</v>
      </c>
      <c r="P790" s="29" t="n">
        <v>42919</v>
      </c>
      <c r="Q790" s="29" t="n">
        <v>43001</v>
      </c>
      <c r="R790" s="28" t="n">
        <v>2857</v>
      </c>
      <c r="S790" s="28" t="n">
        <f aca="false">IF(O790="Won",R790,IF(O790="Lost",0,N790))</f>
        <v>2857</v>
      </c>
      <c r="T790" s="30" t="n">
        <f aca="false">IF(AND(P790&lt;&gt;"",Q790&lt;&gt;""),Q790-P790,"")</f>
        <v>82</v>
      </c>
      <c r="U790" s="30" t="str">
        <f aca="false">IF(AND(O790="Engaging",P790&lt;&gt;""),'Leia-me'!$B$5-P790,"")</f>
        <v/>
      </c>
      <c r="V790" s="25" t="str">
        <f aca="false">IF(O790&lt;&gt;"Engaging","",IF(U790&lt;='Leia-me'!$B$6,"Saudável",IF(U790&lt;='Leia-me'!$B$7,"Esfriando",IF(U790&lt;='Leia-me'!$B$8,"Última chance","Zumbi"))))</f>
        <v/>
      </c>
      <c r="W790" s="25" t="n">
        <f aca="false">IF(O790="Won",1,IF(O790="Lost",0,""))</f>
        <v>1</v>
      </c>
      <c r="Y790" s="25" t="str">
        <f aca="false">IF(E790="","Sim","")</f>
        <v/>
      </c>
    </row>
    <row r="791" customFormat="false" ht="15" hidden="false" customHeight="false" outlineLevel="0" collapsed="false">
      <c r="A791" s="25" t="s">
        <v>1019</v>
      </c>
      <c r="B791" s="25" t="s">
        <v>67</v>
      </c>
      <c r="C791" s="25" t="s">
        <v>68</v>
      </c>
      <c r="D791" s="25" t="s">
        <v>72</v>
      </c>
      <c r="E791" s="25" t="s">
        <v>237</v>
      </c>
      <c r="F791" s="25" t="s">
        <v>192</v>
      </c>
      <c r="G791" s="26" t="n">
        <v>4618</v>
      </c>
      <c r="H791" s="27" t="n">
        <v>10083</v>
      </c>
      <c r="I791" s="25" t="s">
        <v>147</v>
      </c>
      <c r="K791" s="25" t="n">
        <v>1982</v>
      </c>
      <c r="L791" s="25" t="s">
        <v>160</v>
      </c>
      <c r="M791" s="25" t="s">
        <v>149</v>
      </c>
      <c r="N791" s="28" t="n">
        <v>3393</v>
      </c>
      <c r="O791" s="25" t="s">
        <v>54</v>
      </c>
      <c r="P791" s="29" t="n">
        <v>42919</v>
      </c>
      <c r="Q791" s="29" t="n">
        <v>42980</v>
      </c>
      <c r="R791" s="28" t="n">
        <v>3118</v>
      </c>
      <c r="S791" s="28" t="n">
        <f aca="false">IF(O791="Won",R791,IF(O791="Lost",0,N791))</f>
        <v>3118</v>
      </c>
      <c r="T791" s="30" t="n">
        <f aca="false">IF(AND(P791&lt;&gt;"",Q791&lt;&gt;""),Q791-P791,"")</f>
        <v>61</v>
      </c>
      <c r="U791" s="30" t="str">
        <f aca="false">IF(AND(O791="Engaging",P791&lt;&gt;""),'Leia-me'!$B$5-P791,"")</f>
        <v/>
      </c>
      <c r="V791" s="25" t="str">
        <f aca="false">IF(O791&lt;&gt;"Engaging","",IF(U791&lt;='Leia-me'!$B$6,"Saudável",IF(U791&lt;='Leia-me'!$B$7,"Esfriando",IF(U791&lt;='Leia-me'!$B$8,"Última chance","Zumbi"))))</f>
        <v/>
      </c>
      <c r="W791" s="25" t="n">
        <f aca="false">IF(O791="Won",1,IF(O791="Lost",0,""))</f>
        <v>1</v>
      </c>
      <c r="Y791" s="25" t="str">
        <f aca="false">IF(E791="","Sim","")</f>
        <v/>
      </c>
    </row>
    <row r="792" customFormat="false" ht="15" hidden="false" customHeight="false" outlineLevel="0" collapsed="false">
      <c r="A792" s="25" t="s">
        <v>1020</v>
      </c>
      <c r="B792" s="25" t="s">
        <v>67</v>
      </c>
      <c r="C792" s="25" t="s">
        <v>68</v>
      </c>
      <c r="D792" s="25" t="s">
        <v>72</v>
      </c>
      <c r="E792" s="25" t="s">
        <v>167</v>
      </c>
      <c r="F792" s="25" t="s">
        <v>168</v>
      </c>
      <c r="G792" s="26" t="n">
        <v>2173.98</v>
      </c>
      <c r="H792" s="27" t="n">
        <v>2928</v>
      </c>
      <c r="I792" s="25" t="s">
        <v>147</v>
      </c>
      <c r="J792" s="25" t="s">
        <v>169</v>
      </c>
      <c r="K792" s="25" t="n">
        <v>1995</v>
      </c>
      <c r="L792" s="25" t="s">
        <v>186</v>
      </c>
      <c r="M792" s="25" t="s">
        <v>171</v>
      </c>
      <c r="N792" s="28" t="n">
        <v>550</v>
      </c>
      <c r="O792" s="25" t="s">
        <v>55</v>
      </c>
      <c r="P792" s="29" t="n">
        <v>42921</v>
      </c>
      <c r="Q792" s="29" t="n">
        <v>42923</v>
      </c>
      <c r="R792" s="28" t="n">
        <v>0</v>
      </c>
      <c r="S792" s="28" t="n">
        <f aca="false">IF(O792="Won",R792,IF(O792="Lost",0,N792))</f>
        <v>0</v>
      </c>
      <c r="T792" s="30" t="n">
        <f aca="false">IF(AND(P792&lt;&gt;"",Q792&lt;&gt;""),Q792-P792,"")</f>
        <v>2</v>
      </c>
      <c r="U792" s="30" t="str">
        <f aca="false">IF(AND(O792="Engaging",P792&lt;&gt;""),'Leia-me'!$B$5-P792,"")</f>
        <v/>
      </c>
      <c r="V792" s="25" t="str">
        <f aca="false">IF(O792&lt;&gt;"Engaging","",IF(U792&lt;='Leia-me'!$B$6,"Saudável",IF(U792&lt;='Leia-me'!$B$7,"Esfriando",IF(U792&lt;='Leia-me'!$B$8,"Última chance","Zumbi"))))</f>
        <v/>
      </c>
      <c r="W792" s="25" t="n">
        <f aca="false">IF(O792="Won",1,IF(O792="Lost",0,""))</f>
        <v>0</v>
      </c>
      <c r="Y792" s="25" t="str">
        <f aca="false">IF(E792="","Sim","")</f>
        <v/>
      </c>
    </row>
    <row r="793" customFormat="false" ht="15" hidden="false" customHeight="false" outlineLevel="0" collapsed="false">
      <c r="A793" s="25" t="s">
        <v>1021</v>
      </c>
      <c r="B793" s="25" t="s">
        <v>67</v>
      </c>
      <c r="C793" s="25" t="s">
        <v>68</v>
      </c>
      <c r="D793" s="25" t="s">
        <v>72</v>
      </c>
      <c r="E793" s="25" t="s">
        <v>195</v>
      </c>
      <c r="F793" s="25" t="s">
        <v>185</v>
      </c>
      <c r="G793" s="26" t="n">
        <v>8170.38</v>
      </c>
      <c r="H793" s="27" t="n">
        <v>16499</v>
      </c>
      <c r="I793" s="25" t="s">
        <v>196</v>
      </c>
      <c r="K793" s="25" t="n">
        <v>1997</v>
      </c>
      <c r="L793" s="25" t="s">
        <v>148</v>
      </c>
      <c r="M793" s="25" t="s">
        <v>149</v>
      </c>
      <c r="N793" s="28" t="n">
        <v>55</v>
      </c>
      <c r="O793" s="25" t="s">
        <v>54</v>
      </c>
      <c r="P793" s="29" t="n">
        <v>42923</v>
      </c>
      <c r="Q793" s="29" t="n">
        <v>42989</v>
      </c>
      <c r="R793" s="28" t="n">
        <v>56</v>
      </c>
      <c r="S793" s="28" t="n">
        <f aca="false">IF(O793="Won",R793,IF(O793="Lost",0,N793))</f>
        <v>56</v>
      </c>
      <c r="T793" s="30" t="n">
        <f aca="false">IF(AND(P793&lt;&gt;"",Q793&lt;&gt;""),Q793-P793,"")</f>
        <v>66</v>
      </c>
      <c r="U793" s="30" t="str">
        <f aca="false">IF(AND(O793="Engaging",P793&lt;&gt;""),'Leia-me'!$B$5-P793,"")</f>
        <v/>
      </c>
      <c r="V793" s="25" t="str">
        <f aca="false">IF(O793&lt;&gt;"Engaging","",IF(U793&lt;='Leia-me'!$B$6,"Saudável",IF(U793&lt;='Leia-me'!$B$7,"Esfriando",IF(U793&lt;='Leia-me'!$B$8,"Última chance","Zumbi"))))</f>
        <v/>
      </c>
      <c r="W793" s="25" t="n">
        <f aca="false">IF(O793="Won",1,IF(O793="Lost",0,""))</f>
        <v>1</v>
      </c>
      <c r="Y793" s="25" t="str">
        <f aca="false">IF(E793="","Sim","")</f>
        <v/>
      </c>
    </row>
    <row r="794" customFormat="false" ht="15" hidden="false" customHeight="false" outlineLevel="0" collapsed="false">
      <c r="A794" s="25" t="s">
        <v>1022</v>
      </c>
      <c r="B794" s="25" t="s">
        <v>67</v>
      </c>
      <c r="C794" s="25" t="s">
        <v>68</v>
      </c>
      <c r="D794" s="25" t="s">
        <v>72</v>
      </c>
      <c r="E794" s="25" t="s">
        <v>169</v>
      </c>
      <c r="F794" s="25" t="s">
        <v>168</v>
      </c>
      <c r="G794" s="26" t="n">
        <v>2403.58</v>
      </c>
      <c r="H794" s="27" t="n">
        <v>8801</v>
      </c>
      <c r="I794" s="25" t="s">
        <v>147</v>
      </c>
      <c r="K794" s="25" t="n">
        <v>1986</v>
      </c>
      <c r="L794" s="25" t="s">
        <v>170</v>
      </c>
      <c r="M794" s="25" t="s">
        <v>171</v>
      </c>
      <c r="N794" s="28" t="n">
        <v>1096</v>
      </c>
      <c r="O794" s="25" t="s">
        <v>54</v>
      </c>
      <c r="P794" s="29" t="n">
        <v>42925</v>
      </c>
      <c r="Q794" s="29" t="n">
        <v>42929</v>
      </c>
      <c r="R794" s="28" t="n">
        <v>1192</v>
      </c>
      <c r="S794" s="28" t="n">
        <f aca="false">IF(O794="Won",R794,IF(O794="Lost",0,N794))</f>
        <v>1192</v>
      </c>
      <c r="T794" s="30" t="n">
        <f aca="false">IF(AND(P794&lt;&gt;"",Q794&lt;&gt;""),Q794-P794,"")</f>
        <v>4</v>
      </c>
      <c r="U794" s="30" t="str">
        <f aca="false">IF(AND(O794="Engaging",P794&lt;&gt;""),'Leia-me'!$B$5-P794,"")</f>
        <v/>
      </c>
      <c r="V794" s="25" t="str">
        <f aca="false">IF(O794&lt;&gt;"Engaging","",IF(U794&lt;='Leia-me'!$B$6,"Saudável",IF(U794&lt;='Leia-me'!$B$7,"Esfriando",IF(U794&lt;='Leia-me'!$B$8,"Última chance","Zumbi"))))</f>
        <v/>
      </c>
      <c r="W794" s="25" t="n">
        <f aca="false">IF(O794="Won",1,IF(O794="Lost",0,""))</f>
        <v>1</v>
      </c>
      <c r="Y794" s="25" t="str">
        <f aca="false">IF(E794="","Sim","")</f>
        <v/>
      </c>
    </row>
    <row r="795" customFormat="false" ht="15" hidden="false" customHeight="false" outlineLevel="0" collapsed="false">
      <c r="A795" s="25" t="s">
        <v>1023</v>
      </c>
      <c r="B795" s="25" t="s">
        <v>67</v>
      </c>
      <c r="C795" s="25" t="s">
        <v>68</v>
      </c>
      <c r="D795" s="25" t="s">
        <v>72</v>
      </c>
      <c r="E795" s="25" t="s">
        <v>169</v>
      </c>
      <c r="F795" s="25" t="s">
        <v>168</v>
      </c>
      <c r="G795" s="26" t="n">
        <v>2403.58</v>
      </c>
      <c r="H795" s="27" t="n">
        <v>8801</v>
      </c>
      <c r="I795" s="25" t="s">
        <v>147</v>
      </c>
      <c r="K795" s="25" t="n">
        <v>1986</v>
      </c>
      <c r="L795" s="25" t="s">
        <v>186</v>
      </c>
      <c r="M795" s="25" t="s">
        <v>171</v>
      </c>
      <c r="N795" s="28" t="n">
        <v>550</v>
      </c>
      <c r="O795" s="25" t="s">
        <v>54</v>
      </c>
      <c r="P795" s="29" t="n">
        <v>42929</v>
      </c>
      <c r="Q795" s="29" t="n">
        <v>42935</v>
      </c>
      <c r="R795" s="28" t="n">
        <v>536</v>
      </c>
      <c r="S795" s="28" t="n">
        <f aca="false">IF(O795="Won",R795,IF(O795="Lost",0,N795))</f>
        <v>536</v>
      </c>
      <c r="T795" s="30" t="n">
        <f aca="false">IF(AND(P795&lt;&gt;"",Q795&lt;&gt;""),Q795-P795,"")</f>
        <v>6</v>
      </c>
      <c r="U795" s="30" t="str">
        <f aca="false">IF(AND(O795="Engaging",P795&lt;&gt;""),'Leia-me'!$B$5-P795,"")</f>
        <v/>
      </c>
      <c r="V795" s="25" t="str">
        <f aca="false">IF(O795&lt;&gt;"Engaging","",IF(U795&lt;='Leia-me'!$B$6,"Saudável",IF(U795&lt;='Leia-me'!$B$7,"Esfriando",IF(U795&lt;='Leia-me'!$B$8,"Última chance","Zumbi"))))</f>
        <v/>
      </c>
      <c r="W795" s="25" t="n">
        <f aca="false">IF(O795="Won",1,IF(O795="Lost",0,""))</f>
        <v>1</v>
      </c>
      <c r="Y795" s="25" t="str">
        <f aca="false">IF(E795="","Sim","")</f>
        <v/>
      </c>
    </row>
    <row r="796" customFormat="false" ht="15" hidden="false" customHeight="false" outlineLevel="0" collapsed="false">
      <c r="A796" s="25" t="s">
        <v>1024</v>
      </c>
      <c r="B796" s="25" t="s">
        <v>67</v>
      </c>
      <c r="C796" s="25" t="s">
        <v>68</v>
      </c>
      <c r="D796" s="25" t="s">
        <v>72</v>
      </c>
      <c r="E796" s="25" t="s">
        <v>248</v>
      </c>
      <c r="F796" s="25" t="s">
        <v>211</v>
      </c>
      <c r="G796" s="26" t="n">
        <v>894.33</v>
      </c>
      <c r="H796" s="27" t="n">
        <v>1635</v>
      </c>
      <c r="I796" s="25" t="s">
        <v>249</v>
      </c>
      <c r="K796" s="25" t="n">
        <v>2007</v>
      </c>
      <c r="L796" s="25" t="s">
        <v>186</v>
      </c>
      <c r="M796" s="25" t="s">
        <v>171</v>
      </c>
      <c r="N796" s="28" t="n">
        <v>550</v>
      </c>
      <c r="O796" s="25" t="s">
        <v>54</v>
      </c>
      <c r="P796" s="29" t="n">
        <v>42930</v>
      </c>
      <c r="Q796" s="29" t="n">
        <v>42932</v>
      </c>
      <c r="R796" s="28" t="n">
        <v>579</v>
      </c>
      <c r="S796" s="28" t="n">
        <f aca="false">IF(O796="Won",R796,IF(O796="Lost",0,N796))</f>
        <v>579</v>
      </c>
      <c r="T796" s="30" t="n">
        <f aca="false">IF(AND(P796&lt;&gt;"",Q796&lt;&gt;""),Q796-P796,"")</f>
        <v>2</v>
      </c>
      <c r="U796" s="30" t="str">
        <f aca="false">IF(AND(O796="Engaging",P796&lt;&gt;""),'Leia-me'!$B$5-P796,"")</f>
        <v/>
      </c>
      <c r="V796" s="25" t="str">
        <f aca="false">IF(O796&lt;&gt;"Engaging","",IF(U796&lt;='Leia-me'!$B$6,"Saudável",IF(U796&lt;='Leia-me'!$B$7,"Esfriando",IF(U796&lt;='Leia-me'!$B$8,"Última chance","Zumbi"))))</f>
        <v/>
      </c>
      <c r="W796" s="25" t="n">
        <f aca="false">IF(O796="Won",1,IF(O796="Lost",0,""))</f>
        <v>1</v>
      </c>
      <c r="Y796" s="25" t="str">
        <f aca="false">IF(E796="","Sim","")</f>
        <v/>
      </c>
    </row>
    <row r="797" customFormat="false" ht="15" hidden="false" customHeight="false" outlineLevel="0" collapsed="false">
      <c r="A797" s="25" t="s">
        <v>1025</v>
      </c>
      <c r="B797" s="25" t="s">
        <v>67</v>
      </c>
      <c r="C797" s="25" t="s">
        <v>68</v>
      </c>
      <c r="D797" s="25" t="s">
        <v>72</v>
      </c>
      <c r="E797" s="25" t="s">
        <v>266</v>
      </c>
      <c r="F797" s="25" t="s">
        <v>267</v>
      </c>
      <c r="G797" s="26" t="n">
        <v>2041.73</v>
      </c>
      <c r="H797" s="27" t="n">
        <v>5276</v>
      </c>
      <c r="I797" s="25" t="s">
        <v>147</v>
      </c>
      <c r="K797" s="25" t="n">
        <v>1997</v>
      </c>
      <c r="L797" s="25" t="s">
        <v>160</v>
      </c>
      <c r="M797" s="25" t="s">
        <v>149</v>
      </c>
      <c r="N797" s="28" t="n">
        <v>3393</v>
      </c>
      <c r="O797" s="25" t="s">
        <v>54</v>
      </c>
      <c r="P797" s="29" t="n">
        <v>42930</v>
      </c>
      <c r="Q797" s="29" t="n">
        <v>42940</v>
      </c>
      <c r="R797" s="28" t="n">
        <v>3411</v>
      </c>
      <c r="S797" s="28" t="n">
        <f aca="false">IF(O797="Won",R797,IF(O797="Lost",0,N797))</f>
        <v>3411</v>
      </c>
      <c r="T797" s="30" t="n">
        <f aca="false">IF(AND(P797&lt;&gt;"",Q797&lt;&gt;""),Q797-P797,"")</f>
        <v>10</v>
      </c>
      <c r="U797" s="30" t="str">
        <f aca="false">IF(AND(O797="Engaging",P797&lt;&gt;""),'Leia-me'!$B$5-P797,"")</f>
        <v/>
      </c>
      <c r="V797" s="25" t="str">
        <f aca="false">IF(O797&lt;&gt;"Engaging","",IF(U797&lt;='Leia-me'!$B$6,"Saudável",IF(U797&lt;='Leia-me'!$B$7,"Esfriando",IF(U797&lt;='Leia-me'!$B$8,"Última chance","Zumbi"))))</f>
        <v/>
      </c>
      <c r="W797" s="25" t="n">
        <f aca="false">IF(O797="Won",1,IF(O797="Lost",0,""))</f>
        <v>1</v>
      </c>
      <c r="Y797" s="25" t="str">
        <f aca="false">IF(E797="","Sim","")</f>
        <v/>
      </c>
    </row>
    <row r="798" customFormat="false" ht="15" hidden="false" customHeight="false" outlineLevel="0" collapsed="false">
      <c r="A798" s="25" t="s">
        <v>1026</v>
      </c>
      <c r="B798" s="25" t="s">
        <v>67</v>
      </c>
      <c r="C798" s="25" t="s">
        <v>68</v>
      </c>
      <c r="D798" s="25" t="s">
        <v>72</v>
      </c>
      <c r="E798" s="25" t="s">
        <v>154</v>
      </c>
      <c r="F798" s="25" t="s">
        <v>155</v>
      </c>
      <c r="G798" s="26" t="n">
        <v>86.68</v>
      </c>
      <c r="H798" s="27" t="n">
        <v>187</v>
      </c>
      <c r="I798" s="25" t="s">
        <v>147</v>
      </c>
      <c r="J798" s="25" t="s">
        <v>156</v>
      </c>
      <c r="K798" s="25" t="n">
        <v>2007</v>
      </c>
      <c r="L798" s="25" t="s">
        <v>148</v>
      </c>
      <c r="M798" s="25" t="s">
        <v>149</v>
      </c>
      <c r="N798" s="28" t="n">
        <v>55</v>
      </c>
      <c r="O798" s="25" t="s">
        <v>55</v>
      </c>
      <c r="P798" s="29" t="n">
        <v>42931</v>
      </c>
      <c r="Q798" s="29" t="n">
        <v>42932</v>
      </c>
      <c r="R798" s="28" t="n">
        <v>0</v>
      </c>
      <c r="S798" s="28" t="n">
        <f aca="false">IF(O798="Won",R798,IF(O798="Lost",0,N798))</f>
        <v>0</v>
      </c>
      <c r="T798" s="30" t="n">
        <f aca="false">IF(AND(P798&lt;&gt;"",Q798&lt;&gt;""),Q798-P798,"")</f>
        <v>1</v>
      </c>
      <c r="U798" s="30" t="str">
        <f aca="false">IF(AND(O798="Engaging",P798&lt;&gt;""),'Leia-me'!$B$5-P798,"")</f>
        <v/>
      </c>
      <c r="V798" s="25" t="str">
        <f aca="false">IF(O798&lt;&gt;"Engaging","",IF(U798&lt;='Leia-me'!$B$6,"Saudável",IF(U798&lt;='Leia-me'!$B$7,"Esfriando",IF(U798&lt;='Leia-me'!$B$8,"Última chance","Zumbi"))))</f>
        <v/>
      </c>
      <c r="W798" s="25" t="n">
        <f aca="false">IF(O798="Won",1,IF(O798="Lost",0,""))</f>
        <v>0</v>
      </c>
      <c r="Y798" s="25" t="str">
        <f aca="false">IF(E798="","Sim","")</f>
        <v/>
      </c>
    </row>
    <row r="799" customFormat="false" ht="15" hidden="false" customHeight="false" outlineLevel="0" collapsed="false">
      <c r="A799" s="25" t="s">
        <v>1027</v>
      </c>
      <c r="B799" s="25" t="s">
        <v>67</v>
      </c>
      <c r="C799" s="25" t="s">
        <v>68</v>
      </c>
      <c r="D799" s="25" t="s">
        <v>72</v>
      </c>
      <c r="E799" s="25" t="s">
        <v>245</v>
      </c>
      <c r="F799" s="25" t="s">
        <v>185</v>
      </c>
      <c r="G799" s="26" t="n">
        <v>2938.67</v>
      </c>
      <c r="H799" s="27" t="n">
        <v>8775</v>
      </c>
      <c r="I799" s="25" t="s">
        <v>246</v>
      </c>
      <c r="K799" s="25" t="n">
        <v>1987</v>
      </c>
      <c r="L799" s="25" t="s">
        <v>186</v>
      </c>
      <c r="M799" s="25" t="s">
        <v>171</v>
      </c>
      <c r="N799" s="28" t="n">
        <v>550</v>
      </c>
      <c r="O799" s="25" t="s">
        <v>54</v>
      </c>
      <c r="P799" s="29" t="n">
        <v>42932</v>
      </c>
      <c r="Q799" s="29" t="n">
        <v>42933</v>
      </c>
      <c r="R799" s="28" t="n">
        <v>550</v>
      </c>
      <c r="S799" s="28" t="n">
        <f aca="false">IF(O799="Won",R799,IF(O799="Lost",0,N799))</f>
        <v>550</v>
      </c>
      <c r="T799" s="30" t="n">
        <f aca="false">IF(AND(P799&lt;&gt;"",Q799&lt;&gt;""),Q799-P799,"")</f>
        <v>1</v>
      </c>
      <c r="U799" s="30" t="str">
        <f aca="false">IF(AND(O799="Engaging",P799&lt;&gt;""),'Leia-me'!$B$5-P799,"")</f>
        <v/>
      </c>
      <c r="V799" s="25" t="str">
        <f aca="false">IF(O799&lt;&gt;"Engaging","",IF(U799&lt;='Leia-me'!$B$6,"Saudável",IF(U799&lt;='Leia-me'!$B$7,"Esfriando",IF(U799&lt;='Leia-me'!$B$8,"Última chance","Zumbi"))))</f>
        <v/>
      </c>
      <c r="W799" s="25" t="n">
        <f aca="false">IF(O799="Won",1,IF(O799="Lost",0,""))</f>
        <v>1</v>
      </c>
      <c r="Y799" s="25" t="str">
        <f aca="false">IF(E799="","Sim","")</f>
        <v/>
      </c>
    </row>
    <row r="800" customFormat="false" ht="15" hidden="false" customHeight="false" outlineLevel="0" collapsed="false">
      <c r="A800" s="25" t="s">
        <v>1028</v>
      </c>
      <c r="B800" s="25" t="s">
        <v>67</v>
      </c>
      <c r="C800" s="25" t="s">
        <v>68</v>
      </c>
      <c r="D800" s="25" t="s">
        <v>72</v>
      </c>
      <c r="E800" s="25" t="s">
        <v>266</v>
      </c>
      <c r="F800" s="25" t="s">
        <v>267</v>
      </c>
      <c r="G800" s="26" t="n">
        <v>2041.73</v>
      </c>
      <c r="H800" s="27" t="n">
        <v>5276</v>
      </c>
      <c r="I800" s="25" t="s">
        <v>147</v>
      </c>
      <c r="K800" s="25" t="n">
        <v>1997</v>
      </c>
      <c r="L800" s="25" t="s">
        <v>170</v>
      </c>
      <c r="M800" s="25" t="s">
        <v>171</v>
      </c>
      <c r="N800" s="28" t="n">
        <v>1096</v>
      </c>
      <c r="O800" s="25" t="s">
        <v>55</v>
      </c>
      <c r="P800" s="29" t="n">
        <v>42933</v>
      </c>
      <c r="Q800" s="29" t="n">
        <v>42940</v>
      </c>
      <c r="R800" s="28" t="n">
        <v>0</v>
      </c>
      <c r="S800" s="28" t="n">
        <f aca="false">IF(O800="Won",R800,IF(O800="Lost",0,N800))</f>
        <v>0</v>
      </c>
      <c r="T800" s="30" t="n">
        <f aca="false">IF(AND(P800&lt;&gt;"",Q800&lt;&gt;""),Q800-P800,"")</f>
        <v>7</v>
      </c>
      <c r="U800" s="30" t="str">
        <f aca="false">IF(AND(O800="Engaging",P800&lt;&gt;""),'Leia-me'!$B$5-P800,"")</f>
        <v/>
      </c>
      <c r="V800" s="25" t="str">
        <f aca="false">IF(O800&lt;&gt;"Engaging","",IF(U800&lt;='Leia-me'!$B$6,"Saudável",IF(U800&lt;='Leia-me'!$B$7,"Esfriando",IF(U800&lt;='Leia-me'!$B$8,"Última chance","Zumbi"))))</f>
        <v/>
      </c>
      <c r="W800" s="25" t="n">
        <f aca="false">IF(O800="Won",1,IF(O800="Lost",0,""))</f>
        <v>0</v>
      </c>
      <c r="Y800" s="25" t="str">
        <f aca="false">IF(E800="","Sim","")</f>
        <v/>
      </c>
    </row>
    <row r="801" customFormat="false" ht="15" hidden="false" customHeight="false" outlineLevel="0" collapsed="false">
      <c r="A801" s="25" t="s">
        <v>1029</v>
      </c>
      <c r="B801" s="25" t="s">
        <v>67</v>
      </c>
      <c r="C801" s="25" t="s">
        <v>68</v>
      </c>
      <c r="D801" s="25" t="s">
        <v>72</v>
      </c>
      <c r="E801" s="25" t="s">
        <v>207</v>
      </c>
      <c r="F801" s="25" t="s">
        <v>168</v>
      </c>
      <c r="G801" s="26" t="n">
        <v>375.43</v>
      </c>
      <c r="H801" s="27" t="n">
        <v>1190</v>
      </c>
      <c r="I801" s="25" t="s">
        <v>147</v>
      </c>
      <c r="K801" s="25" t="n">
        <v>1985</v>
      </c>
      <c r="L801" s="25" t="s">
        <v>170</v>
      </c>
      <c r="M801" s="25" t="s">
        <v>171</v>
      </c>
      <c r="N801" s="28" t="n">
        <v>1096</v>
      </c>
      <c r="O801" s="25" t="s">
        <v>56</v>
      </c>
      <c r="P801" s="29" t="n">
        <v>42935</v>
      </c>
      <c r="Q801" s="33"/>
      <c r="R801" s="34"/>
      <c r="S801" s="28" t="n">
        <f aca="false">IF(O801="Won",R801,IF(O801="Lost",0,N801))</f>
        <v>1096</v>
      </c>
      <c r="T801" s="30" t="str">
        <f aca="false">IF(AND(P801&lt;&gt;"",Q801&lt;&gt;""),Q801-P801,"")</f>
        <v/>
      </c>
      <c r="U801" s="30" t="n">
        <f aca="false">IF(AND(O801="Engaging",P801&lt;&gt;""),'Leia-me'!$B$5-P801,"")</f>
        <v>165</v>
      </c>
      <c r="V801" s="25" t="str">
        <f aca="false">IF(O801&lt;&gt;"Engaging","",IF(U801&lt;='Leia-me'!$B$6,"Saudável",IF(U801&lt;='Leia-me'!$B$7,"Esfriando",IF(U801&lt;='Leia-me'!$B$8,"Última chance","Zumbi"))))</f>
        <v>Zumbi</v>
      </c>
      <c r="W801" s="25" t="str">
        <f aca="false">IF(O801="Won",1,IF(O801="Lost",0,""))</f>
        <v/>
      </c>
      <c r="Y801" s="25" t="str">
        <f aca="false">IF(E801="","Sim","")</f>
        <v/>
      </c>
    </row>
    <row r="802" customFormat="false" ht="15" hidden="false" customHeight="false" outlineLevel="0" collapsed="false">
      <c r="A802" s="25" t="s">
        <v>1030</v>
      </c>
      <c r="B802" s="25" t="s">
        <v>67</v>
      </c>
      <c r="C802" s="25" t="s">
        <v>68</v>
      </c>
      <c r="D802" s="25" t="s">
        <v>72</v>
      </c>
      <c r="G802" s="31"/>
      <c r="H802" s="32"/>
      <c r="L802" s="25" t="s">
        <v>148</v>
      </c>
      <c r="M802" s="25" t="s">
        <v>149</v>
      </c>
      <c r="N802" s="28" t="n">
        <v>55</v>
      </c>
      <c r="O802" s="25" t="s">
        <v>56</v>
      </c>
      <c r="P802" s="29" t="n">
        <v>42935</v>
      </c>
      <c r="Q802" s="33"/>
      <c r="R802" s="34"/>
      <c r="S802" s="28" t="n">
        <f aca="false">IF(O802="Won",R802,IF(O802="Lost",0,N802))</f>
        <v>55</v>
      </c>
      <c r="T802" s="30" t="str">
        <f aca="false">IF(AND(P802&lt;&gt;"",Q802&lt;&gt;""),Q802-P802,"")</f>
        <v/>
      </c>
      <c r="U802" s="30" t="n">
        <f aca="false">IF(AND(O802="Engaging",P802&lt;&gt;""),'Leia-me'!$B$5-P802,"")</f>
        <v>165</v>
      </c>
      <c r="V802" s="25" t="str">
        <f aca="false">IF(O802&lt;&gt;"Engaging","",IF(U802&lt;='Leia-me'!$B$6,"Saudável",IF(U802&lt;='Leia-me'!$B$7,"Esfriando",IF(U802&lt;='Leia-me'!$B$8,"Última chance","Zumbi"))))</f>
        <v>Zumbi</v>
      </c>
      <c r="W802" s="25" t="str">
        <f aca="false">IF(O802="Won",1,IF(O802="Lost",0,""))</f>
        <v/>
      </c>
      <c r="Y802" s="25" t="str">
        <f aca="false">IF(E802="","Sim","")</f>
        <v>Sim</v>
      </c>
    </row>
    <row r="803" customFormat="false" ht="15" hidden="false" customHeight="false" outlineLevel="0" collapsed="false">
      <c r="A803" s="25" t="s">
        <v>1031</v>
      </c>
      <c r="B803" s="25" t="s">
        <v>67</v>
      </c>
      <c r="C803" s="25" t="s">
        <v>68</v>
      </c>
      <c r="D803" s="25" t="s">
        <v>72</v>
      </c>
      <c r="E803" s="25" t="s">
        <v>180</v>
      </c>
      <c r="F803" s="25" t="s">
        <v>146</v>
      </c>
      <c r="G803" s="26" t="n">
        <v>3178.24</v>
      </c>
      <c r="H803" s="27" t="n">
        <v>4540</v>
      </c>
      <c r="I803" s="25" t="s">
        <v>147</v>
      </c>
      <c r="K803" s="25" t="n">
        <v>2002</v>
      </c>
      <c r="L803" s="25" t="s">
        <v>178</v>
      </c>
      <c r="M803" s="25" t="s">
        <v>171</v>
      </c>
      <c r="N803" s="28" t="n">
        <v>5482</v>
      </c>
      <c r="O803" s="25" t="s">
        <v>55</v>
      </c>
      <c r="P803" s="29" t="n">
        <v>42935</v>
      </c>
      <c r="Q803" s="29" t="n">
        <v>42946</v>
      </c>
      <c r="R803" s="28" t="n">
        <v>0</v>
      </c>
      <c r="S803" s="28" t="n">
        <f aca="false">IF(O803="Won",R803,IF(O803="Lost",0,N803))</f>
        <v>0</v>
      </c>
      <c r="T803" s="30" t="n">
        <f aca="false">IF(AND(P803&lt;&gt;"",Q803&lt;&gt;""),Q803-P803,"")</f>
        <v>11</v>
      </c>
      <c r="U803" s="30" t="str">
        <f aca="false">IF(AND(O803="Engaging",P803&lt;&gt;""),'Leia-me'!$B$5-P803,"")</f>
        <v/>
      </c>
      <c r="V803" s="25" t="str">
        <f aca="false">IF(O803&lt;&gt;"Engaging","",IF(U803&lt;='Leia-me'!$B$6,"Saudável",IF(U803&lt;='Leia-me'!$B$7,"Esfriando",IF(U803&lt;='Leia-me'!$B$8,"Última chance","Zumbi"))))</f>
        <v/>
      </c>
      <c r="W803" s="25" t="n">
        <f aca="false">IF(O803="Won",1,IF(O803="Lost",0,""))</f>
        <v>0</v>
      </c>
      <c r="Y803" s="25" t="str">
        <f aca="false">IF(E803="","Sim","")</f>
        <v/>
      </c>
    </row>
    <row r="804" customFormat="false" ht="15" hidden="false" customHeight="false" outlineLevel="0" collapsed="false">
      <c r="A804" s="25" t="s">
        <v>1032</v>
      </c>
      <c r="B804" s="25" t="s">
        <v>67</v>
      </c>
      <c r="C804" s="25" t="s">
        <v>68</v>
      </c>
      <c r="D804" s="25" t="s">
        <v>72</v>
      </c>
      <c r="E804" s="25" t="s">
        <v>210</v>
      </c>
      <c r="F804" s="25" t="s">
        <v>211</v>
      </c>
      <c r="G804" s="26" t="n">
        <v>718.62</v>
      </c>
      <c r="H804" s="27" t="n">
        <v>2448</v>
      </c>
      <c r="I804" s="25" t="s">
        <v>147</v>
      </c>
      <c r="K804" s="25" t="n">
        <v>2001</v>
      </c>
      <c r="L804" s="25" t="s">
        <v>160</v>
      </c>
      <c r="M804" s="25" t="s">
        <v>149</v>
      </c>
      <c r="N804" s="28" t="n">
        <v>3393</v>
      </c>
      <c r="O804" s="25" t="s">
        <v>55</v>
      </c>
      <c r="P804" s="29" t="n">
        <v>42935</v>
      </c>
      <c r="Q804" s="29" t="n">
        <v>42949</v>
      </c>
      <c r="R804" s="28" t="n">
        <v>0</v>
      </c>
      <c r="S804" s="28" t="n">
        <f aca="false">IF(O804="Won",R804,IF(O804="Lost",0,N804))</f>
        <v>0</v>
      </c>
      <c r="T804" s="30" t="n">
        <f aca="false">IF(AND(P804&lt;&gt;"",Q804&lt;&gt;""),Q804-P804,"")</f>
        <v>14</v>
      </c>
      <c r="U804" s="30" t="str">
        <f aca="false">IF(AND(O804="Engaging",P804&lt;&gt;""),'Leia-me'!$B$5-P804,"")</f>
        <v/>
      </c>
      <c r="V804" s="25" t="str">
        <f aca="false">IF(O804&lt;&gt;"Engaging","",IF(U804&lt;='Leia-me'!$B$6,"Saudável",IF(U804&lt;='Leia-me'!$B$7,"Esfriando",IF(U804&lt;='Leia-me'!$B$8,"Última chance","Zumbi"))))</f>
        <v/>
      </c>
      <c r="W804" s="25" t="n">
        <f aca="false">IF(O804="Won",1,IF(O804="Lost",0,""))</f>
        <v>0</v>
      </c>
      <c r="Y804" s="25" t="str">
        <f aca="false">IF(E804="","Sim","")</f>
        <v/>
      </c>
    </row>
    <row r="805" customFormat="false" ht="15" hidden="false" customHeight="false" outlineLevel="0" collapsed="false">
      <c r="A805" s="25" t="s">
        <v>1033</v>
      </c>
      <c r="B805" s="25" t="s">
        <v>67</v>
      </c>
      <c r="C805" s="25" t="s">
        <v>68</v>
      </c>
      <c r="D805" s="25" t="s">
        <v>72</v>
      </c>
      <c r="E805" s="25" t="s">
        <v>248</v>
      </c>
      <c r="F805" s="25" t="s">
        <v>211</v>
      </c>
      <c r="G805" s="26" t="n">
        <v>894.33</v>
      </c>
      <c r="H805" s="27" t="n">
        <v>1635</v>
      </c>
      <c r="I805" s="25" t="s">
        <v>249</v>
      </c>
      <c r="K805" s="25" t="n">
        <v>2007</v>
      </c>
      <c r="L805" s="25" t="s">
        <v>186</v>
      </c>
      <c r="M805" s="25" t="s">
        <v>171</v>
      </c>
      <c r="N805" s="28" t="n">
        <v>550</v>
      </c>
      <c r="O805" s="25" t="s">
        <v>54</v>
      </c>
      <c r="P805" s="29" t="n">
        <v>42935</v>
      </c>
      <c r="Q805" s="29" t="n">
        <v>42945</v>
      </c>
      <c r="R805" s="28" t="n">
        <v>537</v>
      </c>
      <c r="S805" s="28" t="n">
        <f aca="false">IF(O805="Won",R805,IF(O805="Lost",0,N805))</f>
        <v>537</v>
      </c>
      <c r="T805" s="30" t="n">
        <f aca="false">IF(AND(P805&lt;&gt;"",Q805&lt;&gt;""),Q805-P805,"")</f>
        <v>10</v>
      </c>
      <c r="U805" s="30" t="str">
        <f aca="false">IF(AND(O805="Engaging",P805&lt;&gt;""),'Leia-me'!$B$5-P805,"")</f>
        <v/>
      </c>
      <c r="V805" s="25" t="str">
        <f aca="false">IF(O805&lt;&gt;"Engaging","",IF(U805&lt;='Leia-me'!$B$6,"Saudável",IF(U805&lt;='Leia-me'!$B$7,"Esfriando",IF(U805&lt;='Leia-me'!$B$8,"Última chance","Zumbi"))))</f>
        <v/>
      </c>
      <c r="W805" s="25" t="n">
        <f aca="false">IF(O805="Won",1,IF(O805="Lost",0,""))</f>
        <v>1</v>
      </c>
      <c r="Y805" s="25" t="str">
        <f aca="false">IF(E805="","Sim","")</f>
        <v/>
      </c>
    </row>
    <row r="806" customFormat="false" ht="15" hidden="false" customHeight="false" outlineLevel="0" collapsed="false">
      <c r="A806" s="25" t="s">
        <v>1034</v>
      </c>
      <c r="B806" s="25" t="s">
        <v>67</v>
      </c>
      <c r="C806" s="25" t="s">
        <v>68</v>
      </c>
      <c r="D806" s="25" t="s">
        <v>72</v>
      </c>
      <c r="E806" s="25" t="s">
        <v>237</v>
      </c>
      <c r="F806" s="25" t="s">
        <v>192</v>
      </c>
      <c r="G806" s="26" t="n">
        <v>4618</v>
      </c>
      <c r="H806" s="27" t="n">
        <v>10083</v>
      </c>
      <c r="I806" s="25" t="s">
        <v>147</v>
      </c>
      <c r="K806" s="25" t="n">
        <v>1982</v>
      </c>
      <c r="L806" s="25" t="s">
        <v>170</v>
      </c>
      <c r="M806" s="25" t="s">
        <v>171</v>
      </c>
      <c r="N806" s="28" t="n">
        <v>1096</v>
      </c>
      <c r="O806" s="25" t="s">
        <v>54</v>
      </c>
      <c r="P806" s="29" t="n">
        <v>42935</v>
      </c>
      <c r="Q806" s="29" t="n">
        <v>42946</v>
      </c>
      <c r="R806" s="28" t="n">
        <v>1089</v>
      </c>
      <c r="S806" s="28" t="n">
        <f aca="false">IF(O806="Won",R806,IF(O806="Lost",0,N806))</f>
        <v>1089</v>
      </c>
      <c r="T806" s="30" t="n">
        <f aca="false">IF(AND(P806&lt;&gt;"",Q806&lt;&gt;""),Q806-P806,"")</f>
        <v>11</v>
      </c>
      <c r="U806" s="30" t="str">
        <f aca="false">IF(AND(O806="Engaging",P806&lt;&gt;""),'Leia-me'!$B$5-P806,"")</f>
        <v/>
      </c>
      <c r="V806" s="25" t="str">
        <f aca="false">IF(O806&lt;&gt;"Engaging","",IF(U806&lt;='Leia-me'!$B$6,"Saudável",IF(U806&lt;='Leia-me'!$B$7,"Esfriando",IF(U806&lt;='Leia-me'!$B$8,"Última chance","Zumbi"))))</f>
        <v/>
      </c>
      <c r="W806" s="25" t="n">
        <f aca="false">IF(O806="Won",1,IF(O806="Lost",0,""))</f>
        <v>1</v>
      </c>
      <c r="Y806" s="25" t="str">
        <f aca="false">IF(E806="","Sim","")</f>
        <v/>
      </c>
    </row>
    <row r="807" customFormat="false" ht="15" hidden="false" customHeight="false" outlineLevel="0" collapsed="false">
      <c r="A807" s="25" t="s">
        <v>1035</v>
      </c>
      <c r="B807" s="25" t="s">
        <v>67</v>
      </c>
      <c r="C807" s="25" t="s">
        <v>68</v>
      </c>
      <c r="D807" s="25" t="s">
        <v>72</v>
      </c>
      <c r="E807" s="25" t="s">
        <v>191</v>
      </c>
      <c r="F807" s="25" t="s">
        <v>192</v>
      </c>
      <c r="G807" s="26" t="n">
        <v>2714.9</v>
      </c>
      <c r="H807" s="27" t="n">
        <v>2641</v>
      </c>
      <c r="I807" s="25" t="s">
        <v>147</v>
      </c>
      <c r="J807" s="25" t="s">
        <v>193</v>
      </c>
      <c r="K807" s="25" t="n">
        <v>1998</v>
      </c>
      <c r="L807" s="25" t="s">
        <v>160</v>
      </c>
      <c r="M807" s="25" t="s">
        <v>149</v>
      </c>
      <c r="N807" s="28" t="n">
        <v>3393</v>
      </c>
      <c r="O807" s="25" t="s">
        <v>54</v>
      </c>
      <c r="P807" s="29" t="n">
        <v>42935</v>
      </c>
      <c r="Q807" s="29" t="n">
        <v>42943</v>
      </c>
      <c r="R807" s="28" t="n">
        <v>3352</v>
      </c>
      <c r="S807" s="28" t="n">
        <f aca="false">IF(O807="Won",R807,IF(O807="Lost",0,N807))</f>
        <v>3352</v>
      </c>
      <c r="T807" s="30" t="n">
        <f aca="false">IF(AND(P807&lt;&gt;"",Q807&lt;&gt;""),Q807-P807,"")</f>
        <v>8</v>
      </c>
      <c r="U807" s="30" t="str">
        <f aca="false">IF(AND(O807="Engaging",P807&lt;&gt;""),'Leia-me'!$B$5-P807,"")</f>
        <v/>
      </c>
      <c r="V807" s="25" t="str">
        <f aca="false">IF(O807&lt;&gt;"Engaging","",IF(U807&lt;='Leia-me'!$B$6,"Saudável",IF(U807&lt;='Leia-me'!$B$7,"Esfriando",IF(U807&lt;='Leia-me'!$B$8,"Última chance","Zumbi"))))</f>
        <v/>
      </c>
      <c r="W807" s="25" t="n">
        <f aca="false">IF(O807="Won",1,IF(O807="Lost",0,""))</f>
        <v>1</v>
      </c>
      <c r="Y807" s="25" t="str">
        <f aca="false">IF(E807="","Sim","")</f>
        <v/>
      </c>
    </row>
    <row r="808" customFormat="false" ht="15" hidden="false" customHeight="false" outlineLevel="0" collapsed="false">
      <c r="A808" s="25" t="s">
        <v>1036</v>
      </c>
      <c r="B808" s="25" t="s">
        <v>67</v>
      </c>
      <c r="C808" s="25" t="s">
        <v>68</v>
      </c>
      <c r="D808" s="25" t="s">
        <v>72</v>
      </c>
      <c r="G808" s="31"/>
      <c r="H808" s="32"/>
      <c r="L808" s="25" t="s">
        <v>148</v>
      </c>
      <c r="M808" s="25" t="s">
        <v>149</v>
      </c>
      <c r="N808" s="28" t="n">
        <v>55</v>
      </c>
      <c r="O808" s="25" t="s">
        <v>56</v>
      </c>
      <c r="P808" s="29" t="n">
        <v>42937</v>
      </c>
      <c r="Q808" s="33"/>
      <c r="R808" s="34"/>
      <c r="S808" s="28" t="n">
        <f aca="false">IF(O808="Won",R808,IF(O808="Lost",0,N808))</f>
        <v>55</v>
      </c>
      <c r="T808" s="30" t="str">
        <f aca="false">IF(AND(P808&lt;&gt;"",Q808&lt;&gt;""),Q808-P808,"")</f>
        <v/>
      </c>
      <c r="U808" s="30" t="n">
        <f aca="false">IF(AND(O808="Engaging",P808&lt;&gt;""),'Leia-me'!$B$5-P808,"")</f>
        <v>163</v>
      </c>
      <c r="V808" s="25" t="str">
        <f aca="false">IF(O808&lt;&gt;"Engaging","",IF(U808&lt;='Leia-me'!$B$6,"Saudável",IF(U808&lt;='Leia-me'!$B$7,"Esfriando",IF(U808&lt;='Leia-me'!$B$8,"Última chance","Zumbi"))))</f>
        <v>Zumbi</v>
      </c>
      <c r="W808" s="25" t="str">
        <f aca="false">IF(O808="Won",1,IF(O808="Lost",0,""))</f>
        <v/>
      </c>
      <c r="Y808" s="25" t="str">
        <f aca="false">IF(E808="","Sim","")</f>
        <v>Sim</v>
      </c>
    </row>
    <row r="809" customFormat="false" ht="15" hidden="false" customHeight="false" outlineLevel="0" collapsed="false">
      <c r="A809" s="25" t="s">
        <v>1037</v>
      </c>
      <c r="B809" s="25" t="s">
        <v>67</v>
      </c>
      <c r="C809" s="25" t="s">
        <v>68</v>
      </c>
      <c r="D809" s="25" t="s">
        <v>72</v>
      </c>
      <c r="E809" s="25" t="s">
        <v>198</v>
      </c>
      <c r="F809" s="25" t="s">
        <v>177</v>
      </c>
      <c r="G809" s="26" t="n">
        <v>2819.5</v>
      </c>
      <c r="H809" s="27" t="n">
        <v>7227</v>
      </c>
      <c r="I809" s="25" t="s">
        <v>147</v>
      </c>
      <c r="J809" s="25" t="s">
        <v>199</v>
      </c>
      <c r="K809" s="25" t="n">
        <v>1991</v>
      </c>
      <c r="L809" s="25" t="s">
        <v>170</v>
      </c>
      <c r="M809" s="25" t="s">
        <v>171</v>
      </c>
      <c r="N809" s="28" t="n">
        <v>1096</v>
      </c>
      <c r="O809" s="25" t="s">
        <v>55</v>
      </c>
      <c r="P809" s="29" t="n">
        <v>42937</v>
      </c>
      <c r="Q809" s="29" t="n">
        <v>42945</v>
      </c>
      <c r="R809" s="28" t="n">
        <v>0</v>
      </c>
      <c r="S809" s="28" t="n">
        <f aca="false">IF(O809="Won",R809,IF(O809="Lost",0,N809))</f>
        <v>0</v>
      </c>
      <c r="T809" s="30" t="n">
        <f aca="false">IF(AND(P809&lt;&gt;"",Q809&lt;&gt;""),Q809-P809,"")</f>
        <v>8</v>
      </c>
      <c r="U809" s="30" t="str">
        <f aca="false">IF(AND(O809="Engaging",P809&lt;&gt;""),'Leia-me'!$B$5-P809,"")</f>
        <v/>
      </c>
      <c r="V809" s="25" t="str">
        <f aca="false">IF(O809&lt;&gt;"Engaging","",IF(U809&lt;='Leia-me'!$B$6,"Saudável",IF(U809&lt;='Leia-me'!$B$7,"Esfriando",IF(U809&lt;='Leia-me'!$B$8,"Última chance","Zumbi"))))</f>
        <v/>
      </c>
      <c r="W809" s="25" t="n">
        <f aca="false">IF(O809="Won",1,IF(O809="Lost",0,""))</f>
        <v>0</v>
      </c>
      <c r="Y809" s="25" t="str">
        <f aca="false">IF(E809="","Sim","")</f>
        <v/>
      </c>
    </row>
    <row r="810" customFormat="false" ht="15" hidden="false" customHeight="false" outlineLevel="0" collapsed="false">
      <c r="A810" s="25" t="s">
        <v>1038</v>
      </c>
      <c r="B810" s="25" t="s">
        <v>67</v>
      </c>
      <c r="C810" s="25" t="s">
        <v>68</v>
      </c>
      <c r="D810" s="25" t="s">
        <v>72</v>
      </c>
      <c r="E810" s="25" t="s">
        <v>176</v>
      </c>
      <c r="F810" s="25" t="s">
        <v>177</v>
      </c>
      <c r="G810" s="26" t="n">
        <v>1698.2</v>
      </c>
      <c r="H810" s="27" t="n">
        <v>3798</v>
      </c>
      <c r="I810" s="25" t="s">
        <v>147</v>
      </c>
      <c r="K810" s="25" t="n">
        <v>1987</v>
      </c>
      <c r="L810" s="25" t="s">
        <v>160</v>
      </c>
      <c r="M810" s="25" t="s">
        <v>149</v>
      </c>
      <c r="N810" s="28" t="n">
        <v>3393</v>
      </c>
      <c r="O810" s="25" t="s">
        <v>55</v>
      </c>
      <c r="P810" s="29" t="n">
        <v>42937</v>
      </c>
      <c r="Q810" s="29" t="n">
        <v>42946</v>
      </c>
      <c r="R810" s="28" t="n">
        <v>0</v>
      </c>
      <c r="S810" s="28" t="n">
        <f aca="false">IF(O810="Won",R810,IF(O810="Lost",0,N810))</f>
        <v>0</v>
      </c>
      <c r="T810" s="30" t="n">
        <f aca="false">IF(AND(P810&lt;&gt;"",Q810&lt;&gt;""),Q810-P810,"")</f>
        <v>9</v>
      </c>
      <c r="U810" s="30" t="str">
        <f aca="false">IF(AND(O810="Engaging",P810&lt;&gt;""),'Leia-me'!$B$5-P810,"")</f>
        <v/>
      </c>
      <c r="V810" s="25" t="str">
        <f aca="false">IF(O810&lt;&gt;"Engaging","",IF(U810&lt;='Leia-me'!$B$6,"Saudável",IF(U810&lt;='Leia-me'!$B$7,"Esfriando",IF(U810&lt;='Leia-me'!$B$8,"Última chance","Zumbi"))))</f>
        <v/>
      </c>
      <c r="W810" s="25" t="n">
        <f aca="false">IF(O810="Won",1,IF(O810="Lost",0,""))</f>
        <v>0</v>
      </c>
      <c r="Y810" s="25" t="str">
        <f aca="false">IF(E810="","Sim","")</f>
        <v/>
      </c>
    </row>
    <row r="811" customFormat="false" ht="15" hidden="false" customHeight="false" outlineLevel="0" collapsed="false">
      <c r="A811" s="25" t="s">
        <v>1039</v>
      </c>
      <c r="B811" s="25" t="s">
        <v>67</v>
      </c>
      <c r="C811" s="25" t="s">
        <v>68</v>
      </c>
      <c r="D811" s="25" t="s">
        <v>72</v>
      </c>
      <c r="G811" s="31"/>
      <c r="H811" s="32"/>
      <c r="L811" s="25" t="s">
        <v>186</v>
      </c>
      <c r="M811" s="25" t="s">
        <v>171</v>
      </c>
      <c r="N811" s="28" t="n">
        <v>550</v>
      </c>
      <c r="O811" s="25" t="s">
        <v>56</v>
      </c>
      <c r="P811" s="29" t="n">
        <v>42938</v>
      </c>
      <c r="Q811" s="33"/>
      <c r="R811" s="34"/>
      <c r="S811" s="28" t="n">
        <f aca="false">IF(O811="Won",R811,IF(O811="Lost",0,N811))</f>
        <v>550</v>
      </c>
      <c r="T811" s="30" t="str">
        <f aca="false">IF(AND(P811&lt;&gt;"",Q811&lt;&gt;""),Q811-P811,"")</f>
        <v/>
      </c>
      <c r="U811" s="30" t="n">
        <f aca="false">IF(AND(O811="Engaging",P811&lt;&gt;""),'Leia-me'!$B$5-P811,"")</f>
        <v>162</v>
      </c>
      <c r="V811" s="25" t="str">
        <f aca="false">IF(O811&lt;&gt;"Engaging","",IF(U811&lt;='Leia-me'!$B$6,"Saudável",IF(U811&lt;='Leia-me'!$B$7,"Esfriando",IF(U811&lt;='Leia-me'!$B$8,"Última chance","Zumbi"))))</f>
        <v>Zumbi</v>
      </c>
      <c r="W811" s="25" t="str">
        <f aca="false">IF(O811="Won",1,IF(O811="Lost",0,""))</f>
        <v/>
      </c>
      <c r="Y811" s="25" t="str">
        <f aca="false">IF(E811="","Sim","")</f>
        <v>Sim</v>
      </c>
    </row>
    <row r="812" customFormat="false" ht="15" hidden="false" customHeight="false" outlineLevel="0" collapsed="false">
      <c r="A812" s="25" t="s">
        <v>1040</v>
      </c>
      <c r="B812" s="25" t="s">
        <v>67</v>
      </c>
      <c r="C812" s="25" t="s">
        <v>68</v>
      </c>
      <c r="D812" s="25" t="s">
        <v>72</v>
      </c>
      <c r="G812" s="31"/>
      <c r="H812" s="32"/>
      <c r="L812" s="25" t="s">
        <v>170</v>
      </c>
      <c r="M812" s="25" t="s">
        <v>171</v>
      </c>
      <c r="N812" s="28" t="n">
        <v>1096</v>
      </c>
      <c r="O812" s="25" t="s">
        <v>56</v>
      </c>
      <c r="P812" s="29" t="n">
        <v>42938</v>
      </c>
      <c r="Q812" s="33"/>
      <c r="R812" s="34"/>
      <c r="S812" s="28" t="n">
        <f aca="false">IF(O812="Won",R812,IF(O812="Lost",0,N812))</f>
        <v>1096</v>
      </c>
      <c r="T812" s="30" t="str">
        <f aca="false">IF(AND(P812&lt;&gt;"",Q812&lt;&gt;""),Q812-P812,"")</f>
        <v/>
      </c>
      <c r="U812" s="30" t="n">
        <f aca="false">IF(AND(O812="Engaging",P812&lt;&gt;""),'Leia-me'!$B$5-P812,"")</f>
        <v>162</v>
      </c>
      <c r="V812" s="25" t="str">
        <f aca="false">IF(O812&lt;&gt;"Engaging","",IF(U812&lt;='Leia-me'!$B$6,"Saudável",IF(U812&lt;='Leia-me'!$B$7,"Esfriando",IF(U812&lt;='Leia-me'!$B$8,"Última chance","Zumbi"))))</f>
        <v>Zumbi</v>
      </c>
      <c r="W812" s="25" t="str">
        <f aca="false">IF(O812="Won",1,IF(O812="Lost",0,""))</f>
        <v/>
      </c>
      <c r="Y812" s="25" t="str">
        <f aca="false">IF(E812="","Sim","")</f>
        <v>Sim</v>
      </c>
    </row>
    <row r="813" customFormat="false" ht="15" hidden="false" customHeight="false" outlineLevel="0" collapsed="false">
      <c r="A813" s="25" t="s">
        <v>1041</v>
      </c>
      <c r="B813" s="25" t="s">
        <v>67</v>
      </c>
      <c r="C813" s="25" t="s">
        <v>68</v>
      </c>
      <c r="D813" s="25" t="s">
        <v>72</v>
      </c>
      <c r="G813" s="31"/>
      <c r="H813" s="32"/>
      <c r="L813" s="25" t="s">
        <v>178</v>
      </c>
      <c r="M813" s="25" t="s">
        <v>171</v>
      </c>
      <c r="N813" s="28" t="n">
        <v>5482</v>
      </c>
      <c r="O813" s="25" t="s">
        <v>56</v>
      </c>
      <c r="P813" s="29" t="n">
        <v>42938</v>
      </c>
      <c r="Q813" s="33"/>
      <c r="R813" s="34"/>
      <c r="S813" s="28" t="n">
        <f aca="false">IF(O813="Won",R813,IF(O813="Lost",0,N813))</f>
        <v>5482</v>
      </c>
      <c r="T813" s="30" t="str">
        <f aca="false">IF(AND(P813&lt;&gt;"",Q813&lt;&gt;""),Q813-P813,"")</f>
        <v/>
      </c>
      <c r="U813" s="30" t="n">
        <f aca="false">IF(AND(O813="Engaging",P813&lt;&gt;""),'Leia-me'!$B$5-P813,"")</f>
        <v>162</v>
      </c>
      <c r="V813" s="25" t="str">
        <f aca="false">IF(O813&lt;&gt;"Engaging","",IF(U813&lt;='Leia-me'!$B$6,"Saudável",IF(U813&lt;='Leia-me'!$B$7,"Esfriando",IF(U813&lt;='Leia-me'!$B$8,"Última chance","Zumbi"))))</f>
        <v>Zumbi</v>
      </c>
      <c r="W813" s="25" t="str">
        <f aca="false">IF(O813="Won",1,IF(O813="Lost",0,""))</f>
        <v/>
      </c>
      <c r="Y813" s="25" t="str">
        <f aca="false">IF(E813="","Sim","")</f>
        <v>Sim</v>
      </c>
    </row>
    <row r="814" customFormat="false" ht="15" hidden="false" customHeight="false" outlineLevel="0" collapsed="false">
      <c r="A814" s="25" t="s">
        <v>1042</v>
      </c>
      <c r="B814" s="25" t="s">
        <v>67</v>
      </c>
      <c r="C814" s="25" t="s">
        <v>68</v>
      </c>
      <c r="D814" s="25" t="s">
        <v>72</v>
      </c>
      <c r="G814" s="31"/>
      <c r="H814" s="32"/>
      <c r="L814" s="25" t="s">
        <v>160</v>
      </c>
      <c r="M814" s="25" t="s">
        <v>149</v>
      </c>
      <c r="N814" s="28" t="n">
        <v>3393</v>
      </c>
      <c r="O814" s="25" t="s">
        <v>56</v>
      </c>
      <c r="P814" s="29" t="n">
        <v>42938</v>
      </c>
      <c r="Q814" s="33"/>
      <c r="R814" s="34"/>
      <c r="S814" s="28" t="n">
        <f aca="false">IF(O814="Won",R814,IF(O814="Lost",0,N814))</f>
        <v>3393</v>
      </c>
      <c r="T814" s="30" t="str">
        <f aca="false">IF(AND(P814&lt;&gt;"",Q814&lt;&gt;""),Q814-P814,"")</f>
        <v/>
      </c>
      <c r="U814" s="30" t="n">
        <f aca="false">IF(AND(O814="Engaging",P814&lt;&gt;""),'Leia-me'!$B$5-P814,"")</f>
        <v>162</v>
      </c>
      <c r="V814" s="25" t="str">
        <f aca="false">IF(O814&lt;&gt;"Engaging","",IF(U814&lt;='Leia-me'!$B$6,"Saudável",IF(U814&lt;='Leia-me'!$B$7,"Esfriando",IF(U814&lt;='Leia-me'!$B$8,"Última chance","Zumbi"))))</f>
        <v>Zumbi</v>
      </c>
      <c r="W814" s="25" t="str">
        <f aca="false">IF(O814="Won",1,IF(O814="Lost",0,""))</f>
        <v/>
      </c>
      <c r="Y814" s="25" t="str">
        <f aca="false">IF(E814="","Sim","")</f>
        <v>Sim</v>
      </c>
    </row>
    <row r="815" customFormat="false" ht="15" hidden="false" customHeight="false" outlineLevel="0" collapsed="false">
      <c r="A815" s="25" t="s">
        <v>1043</v>
      </c>
      <c r="B815" s="25" t="s">
        <v>67</v>
      </c>
      <c r="C815" s="25" t="s">
        <v>68</v>
      </c>
      <c r="D815" s="25" t="s">
        <v>72</v>
      </c>
      <c r="G815" s="31"/>
      <c r="H815" s="32"/>
      <c r="L815" s="25" t="s">
        <v>186</v>
      </c>
      <c r="M815" s="25" t="s">
        <v>171</v>
      </c>
      <c r="N815" s="28" t="n">
        <v>550</v>
      </c>
      <c r="O815" s="25" t="s">
        <v>56</v>
      </c>
      <c r="P815" s="29" t="n">
        <v>42939</v>
      </c>
      <c r="Q815" s="33"/>
      <c r="R815" s="34"/>
      <c r="S815" s="28" t="n">
        <f aca="false">IF(O815="Won",R815,IF(O815="Lost",0,N815))</f>
        <v>550</v>
      </c>
      <c r="T815" s="30" t="str">
        <f aca="false">IF(AND(P815&lt;&gt;"",Q815&lt;&gt;""),Q815-P815,"")</f>
        <v/>
      </c>
      <c r="U815" s="30" t="n">
        <f aca="false">IF(AND(O815="Engaging",P815&lt;&gt;""),'Leia-me'!$B$5-P815,"")</f>
        <v>161</v>
      </c>
      <c r="V815" s="25" t="str">
        <f aca="false">IF(O815&lt;&gt;"Engaging","",IF(U815&lt;='Leia-me'!$B$6,"Saudável",IF(U815&lt;='Leia-me'!$B$7,"Esfriando",IF(U815&lt;='Leia-me'!$B$8,"Última chance","Zumbi"))))</f>
        <v>Zumbi</v>
      </c>
      <c r="W815" s="25" t="str">
        <f aca="false">IF(O815="Won",1,IF(O815="Lost",0,""))</f>
        <v/>
      </c>
      <c r="Y815" s="25" t="str">
        <f aca="false">IF(E815="","Sim","")</f>
        <v>Sim</v>
      </c>
    </row>
    <row r="816" customFormat="false" ht="15" hidden="false" customHeight="false" outlineLevel="0" collapsed="false">
      <c r="A816" s="25" t="s">
        <v>1044</v>
      </c>
      <c r="B816" s="25" t="s">
        <v>67</v>
      </c>
      <c r="C816" s="25" t="s">
        <v>68</v>
      </c>
      <c r="D816" s="25" t="s">
        <v>72</v>
      </c>
      <c r="G816" s="31"/>
      <c r="H816" s="32"/>
      <c r="L816" s="25" t="s">
        <v>186</v>
      </c>
      <c r="M816" s="25" t="s">
        <v>171</v>
      </c>
      <c r="N816" s="28" t="n">
        <v>550</v>
      </c>
      <c r="O816" s="25" t="s">
        <v>56</v>
      </c>
      <c r="P816" s="29" t="n">
        <v>42939</v>
      </c>
      <c r="Q816" s="33"/>
      <c r="R816" s="34"/>
      <c r="S816" s="28" t="n">
        <f aca="false">IF(O816="Won",R816,IF(O816="Lost",0,N816))</f>
        <v>550</v>
      </c>
      <c r="T816" s="30" t="str">
        <f aca="false">IF(AND(P816&lt;&gt;"",Q816&lt;&gt;""),Q816-P816,"")</f>
        <v/>
      </c>
      <c r="U816" s="30" t="n">
        <f aca="false">IF(AND(O816="Engaging",P816&lt;&gt;""),'Leia-me'!$B$5-P816,"")</f>
        <v>161</v>
      </c>
      <c r="V816" s="25" t="str">
        <f aca="false">IF(O816&lt;&gt;"Engaging","",IF(U816&lt;='Leia-me'!$B$6,"Saudável",IF(U816&lt;='Leia-me'!$B$7,"Esfriando",IF(U816&lt;='Leia-me'!$B$8,"Última chance","Zumbi"))))</f>
        <v>Zumbi</v>
      </c>
      <c r="W816" s="25" t="str">
        <f aca="false">IF(O816="Won",1,IF(O816="Lost",0,""))</f>
        <v/>
      </c>
      <c r="Y816" s="25" t="str">
        <f aca="false">IF(E816="","Sim","")</f>
        <v>Sim</v>
      </c>
    </row>
    <row r="817" customFormat="false" ht="15" hidden="false" customHeight="false" outlineLevel="0" collapsed="false">
      <c r="A817" s="25" t="s">
        <v>1045</v>
      </c>
      <c r="B817" s="25" t="s">
        <v>67</v>
      </c>
      <c r="C817" s="25" t="s">
        <v>68</v>
      </c>
      <c r="D817" s="25" t="s">
        <v>72</v>
      </c>
      <c r="G817" s="31"/>
      <c r="H817" s="32"/>
      <c r="L817" s="25" t="s">
        <v>186</v>
      </c>
      <c r="M817" s="25" t="s">
        <v>171</v>
      </c>
      <c r="N817" s="28" t="n">
        <v>550</v>
      </c>
      <c r="O817" s="25" t="s">
        <v>56</v>
      </c>
      <c r="P817" s="29" t="n">
        <v>42940</v>
      </c>
      <c r="Q817" s="33"/>
      <c r="R817" s="34"/>
      <c r="S817" s="28" t="n">
        <f aca="false">IF(O817="Won",R817,IF(O817="Lost",0,N817))</f>
        <v>550</v>
      </c>
      <c r="T817" s="30" t="str">
        <f aca="false">IF(AND(P817&lt;&gt;"",Q817&lt;&gt;""),Q817-P817,"")</f>
        <v/>
      </c>
      <c r="U817" s="30" t="n">
        <f aca="false">IF(AND(O817="Engaging",P817&lt;&gt;""),'Leia-me'!$B$5-P817,"")</f>
        <v>160</v>
      </c>
      <c r="V817" s="25" t="str">
        <f aca="false">IF(O817&lt;&gt;"Engaging","",IF(U817&lt;='Leia-me'!$B$6,"Saudável",IF(U817&lt;='Leia-me'!$B$7,"Esfriando",IF(U817&lt;='Leia-me'!$B$8,"Última chance","Zumbi"))))</f>
        <v>Zumbi</v>
      </c>
      <c r="W817" s="25" t="str">
        <f aca="false">IF(O817="Won",1,IF(O817="Lost",0,""))</f>
        <v/>
      </c>
      <c r="Y817" s="25" t="str">
        <f aca="false">IF(E817="","Sim","")</f>
        <v>Sim</v>
      </c>
    </row>
    <row r="818" customFormat="false" ht="15" hidden="false" customHeight="false" outlineLevel="0" collapsed="false">
      <c r="A818" s="25" t="s">
        <v>1046</v>
      </c>
      <c r="B818" s="25" t="s">
        <v>67</v>
      </c>
      <c r="C818" s="25" t="s">
        <v>68</v>
      </c>
      <c r="D818" s="25" t="s">
        <v>72</v>
      </c>
      <c r="E818" s="25" t="s">
        <v>218</v>
      </c>
      <c r="F818" s="25" t="s">
        <v>146</v>
      </c>
      <c r="G818" s="26" t="n">
        <v>4.54</v>
      </c>
      <c r="H818" s="27" t="n">
        <v>9</v>
      </c>
      <c r="I818" s="25" t="s">
        <v>147</v>
      </c>
      <c r="K818" s="25" t="n">
        <v>2017</v>
      </c>
      <c r="L818" s="25" t="s">
        <v>148</v>
      </c>
      <c r="M818" s="25" t="s">
        <v>149</v>
      </c>
      <c r="N818" s="28" t="n">
        <v>55</v>
      </c>
      <c r="O818" s="25" t="s">
        <v>55</v>
      </c>
      <c r="P818" s="29" t="n">
        <v>42940</v>
      </c>
      <c r="Q818" s="29" t="n">
        <v>42975</v>
      </c>
      <c r="R818" s="28" t="n">
        <v>0</v>
      </c>
      <c r="S818" s="28" t="n">
        <f aca="false">IF(O818="Won",R818,IF(O818="Lost",0,N818))</f>
        <v>0</v>
      </c>
      <c r="T818" s="30" t="n">
        <f aca="false">IF(AND(P818&lt;&gt;"",Q818&lt;&gt;""),Q818-P818,"")</f>
        <v>35</v>
      </c>
      <c r="U818" s="30" t="str">
        <f aca="false">IF(AND(O818="Engaging",P818&lt;&gt;""),'Leia-me'!$B$5-P818,"")</f>
        <v/>
      </c>
      <c r="V818" s="25" t="str">
        <f aca="false">IF(O818&lt;&gt;"Engaging","",IF(U818&lt;='Leia-me'!$B$6,"Saudável",IF(U818&lt;='Leia-me'!$B$7,"Esfriando",IF(U818&lt;='Leia-me'!$B$8,"Última chance","Zumbi"))))</f>
        <v/>
      </c>
      <c r="W818" s="25" t="n">
        <f aca="false">IF(O818="Won",1,IF(O818="Lost",0,""))</f>
        <v>0</v>
      </c>
      <c r="Y818" s="25" t="str">
        <f aca="false">IF(E818="","Sim","")</f>
        <v/>
      </c>
    </row>
    <row r="819" customFormat="false" ht="15" hidden="false" customHeight="false" outlineLevel="0" collapsed="false">
      <c r="A819" s="25" t="s">
        <v>1047</v>
      </c>
      <c r="B819" s="25" t="s">
        <v>67</v>
      </c>
      <c r="C819" s="25" t="s">
        <v>68</v>
      </c>
      <c r="D819" s="25" t="s">
        <v>72</v>
      </c>
      <c r="E819" s="25" t="s">
        <v>195</v>
      </c>
      <c r="F819" s="25" t="s">
        <v>185</v>
      </c>
      <c r="G819" s="26" t="n">
        <v>8170.38</v>
      </c>
      <c r="H819" s="27" t="n">
        <v>16499</v>
      </c>
      <c r="I819" s="25" t="s">
        <v>196</v>
      </c>
      <c r="K819" s="25" t="n">
        <v>1997</v>
      </c>
      <c r="L819" s="25" t="s">
        <v>148</v>
      </c>
      <c r="M819" s="25" t="s">
        <v>149</v>
      </c>
      <c r="N819" s="28" t="n">
        <v>55</v>
      </c>
      <c r="O819" s="25" t="s">
        <v>56</v>
      </c>
      <c r="P819" s="29" t="n">
        <v>42941</v>
      </c>
      <c r="Q819" s="33"/>
      <c r="R819" s="34"/>
      <c r="S819" s="28" t="n">
        <f aca="false">IF(O819="Won",R819,IF(O819="Lost",0,N819))</f>
        <v>55</v>
      </c>
      <c r="T819" s="30" t="str">
        <f aca="false">IF(AND(P819&lt;&gt;"",Q819&lt;&gt;""),Q819-P819,"")</f>
        <v/>
      </c>
      <c r="U819" s="30" t="n">
        <f aca="false">IF(AND(O819="Engaging",P819&lt;&gt;""),'Leia-me'!$B$5-P819,"")</f>
        <v>159</v>
      </c>
      <c r="V819" s="25" t="str">
        <f aca="false">IF(O819&lt;&gt;"Engaging","",IF(U819&lt;='Leia-me'!$B$6,"Saudável",IF(U819&lt;='Leia-me'!$B$7,"Esfriando",IF(U819&lt;='Leia-me'!$B$8,"Última chance","Zumbi"))))</f>
        <v>Zumbi</v>
      </c>
      <c r="W819" s="25" t="str">
        <f aca="false">IF(O819="Won",1,IF(O819="Lost",0,""))</f>
        <v/>
      </c>
      <c r="Y819" s="25" t="str">
        <f aca="false">IF(E819="","Sim","")</f>
        <v/>
      </c>
    </row>
    <row r="820" customFormat="false" ht="15" hidden="false" customHeight="false" outlineLevel="0" collapsed="false">
      <c r="A820" s="25" t="s">
        <v>1048</v>
      </c>
      <c r="B820" s="25" t="s">
        <v>67</v>
      </c>
      <c r="C820" s="25" t="s">
        <v>68</v>
      </c>
      <c r="D820" s="25" t="s">
        <v>72</v>
      </c>
      <c r="E820" s="25" t="s">
        <v>1049</v>
      </c>
      <c r="F820" s="25" t="s">
        <v>177</v>
      </c>
      <c r="G820" s="26" t="n">
        <v>2022.14</v>
      </c>
      <c r="H820" s="27" t="n">
        <v>5113</v>
      </c>
      <c r="I820" s="25" t="s">
        <v>147</v>
      </c>
      <c r="K820" s="25" t="n">
        <v>1998</v>
      </c>
      <c r="L820" s="25" t="s">
        <v>160</v>
      </c>
      <c r="M820" s="25" t="s">
        <v>149</v>
      </c>
      <c r="N820" s="28" t="n">
        <v>3393</v>
      </c>
      <c r="O820" s="25" t="s">
        <v>56</v>
      </c>
      <c r="P820" s="29" t="n">
        <v>42941</v>
      </c>
      <c r="Q820" s="33"/>
      <c r="R820" s="34"/>
      <c r="S820" s="28" t="n">
        <f aca="false">IF(O820="Won",R820,IF(O820="Lost",0,N820))</f>
        <v>3393</v>
      </c>
      <c r="T820" s="30" t="str">
        <f aca="false">IF(AND(P820&lt;&gt;"",Q820&lt;&gt;""),Q820-P820,"")</f>
        <v/>
      </c>
      <c r="U820" s="30" t="n">
        <f aca="false">IF(AND(O820="Engaging",P820&lt;&gt;""),'Leia-me'!$B$5-P820,"")</f>
        <v>159</v>
      </c>
      <c r="V820" s="25" t="str">
        <f aca="false">IF(O820&lt;&gt;"Engaging","",IF(U820&lt;='Leia-me'!$B$6,"Saudável",IF(U820&lt;='Leia-me'!$B$7,"Esfriando",IF(U820&lt;='Leia-me'!$B$8,"Última chance","Zumbi"))))</f>
        <v>Zumbi</v>
      </c>
      <c r="W820" s="25" t="str">
        <f aca="false">IF(O820="Won",1,IF(O820="Lost",0,""))</f>
        <v/>
      </c>
      <c r="Y820" s="25" t="str">
        <f aca="false">IF(E820="","Sim","")</f>
        <v/>
      </c>
    </row>
    <row r="821" customFormat="false" ht="15" hidden="false" customHeight="false" outlineLevel="0" collapsed="false">
      <c r="A821" s="25" t="s">
        <v>1050</v>
      </c>
      <c r="B821" s="25" t="s">
        <v>67</v>
      </c>
      <c r="C821" s="25" t="s">
        <v>68</v>
      </c>
      <c r="D821" s="25" t="s">
        <v>72</v>
      </c>
      <c r="G821" s="31"/>
      <c r="H821" s="32"/>
      <c r="L821" s="25" t="s">
        <v>160</v>
      </c>
      <c r="M821" s="25" t="s">
        <v>149</v>
      </c>
      <c r="N821" s="28" t="n">
        <v>3393</v>
      </c>
      <c r="O821" s="25" t="s">
        <v>56</v>
      </c>
      <c r="P821" s="29" t="n">
        <v>42941</v>
      </c>
      <c r="Q821" s="33"/>
      <c r="R821" s="34"/>
      <c r="S821" s="28" t="n">
        <f aca="false">IF(O821="Won",R821,IF(O821="Lost",0,N821))</f>
        <v>3393</v>
      </c>
      <c r="T821" s="30" t="str">
        <f aca="false">IF(AND(P821&lt;&gt;"",Q821&lt;&gt;""),Q821-P821,"")</f>
        <v/>
      </c>
      <c r="U821" s="30" t="n">
        <f aca="false">IF(AND(O821="Engaging",P821&lt;&gt;""),'Leia-me'!$B$5-P821,"")</f>
        <v>159</v>
      </c>
      <c r="V821" s="25" t="str">
        <f aca="false">IF(O821&lt;&gt;"Engaging","",IF(U821&lt;='Leia-me'!$B$6,"Saudável",IF(U821&lt;='Leia-me'!$B$7,"Esfriando",IF(U821&lt;='Leia-me'!$B$8,"Última chance","Zumbi"))))</f>
        <v>Zumbi</v>
      </c>
      <c r="W821" s="25" t="str">
        <f aca="false">IF(O821="Won",1,IF(O821="Lost",0,""))</f>
        <v/>
      </c>
      <c r="Y821" s="25" t="str">
        <f aca="false">IF(E821="","Sim","")</f>
        <v>Sim</v>
      </c>
    </row>
    <row r="822" customFormat="false" ht="15" hidden="false" customHeight="false" outlineLevel="0" collapsed="false">
      <c r="A822" s="25" t="s">
        <v>1051</v>
      </c>
      <c r="B822" s="25" t="s">
        <v>67</v>
      </c>
      <c r="C822" s="25" t="s">
        <v>68</v>
      </c>
      <c r="D822" s="25" t="s">
        <v>72</v>
      </c>
      <c r="E822" s="25" t="s">
        <v>237</v>
      </c>
      <c r="F822" s="25" t="s">
        <v>192</v>
      </c>
      <c r="G822" s="26" t="n">
        <v>4618</v>
      </c>
      <c r="H822" s="27" t="n">
        <v>10083</v>
      </c>
      <c r="I822" s="25" t="s">
        <v>147</v>
      </c>
      <c r="K822" s="25" t="n">
        <v>1982</v>
      </c>
      <c r="L822" s="25" t="s">
        <v>186</v>
      </c>
      <c r="M822" s="25" t="s">
        <v>171</v>
      </c>
      <c r="N822" s="28" t="n">
        <v>550</v>
      </c>
      <c r="O822" s="25" t="s">
        <v>55</v>
      </c>
      <c r="P822" s="29" t="n">
        <v>42941</v>
      </c>
      <c r="Q822" s="29" t="n">
        <v>42947</v>
      </c>
      <c r="R822" s="28" t="n">
        <v>0</v>
      </c>
      <c r="S822" s="28" t="n">
        <f aca="false">IF(O822="Won",R822,IF(O822="Lost",0,N822))</f>
        <v>0</v>
      </c>
      <c r="T822" s="30" t="n">
        <f aca="false">IF(AND(P822&lt;&gt;"",Q822&lt;&gt;""),Q822-P822,"")</f>
        <v>6</v>
      </c>
      <c r="U822" s="30" t="str">
        <f aca="false">IF(AND(O822="Engaging",P822&lt;&gt;""),'Leia-me'!$B$5-P822,"")</f>
        <v/>
      </c>
      <c r="V822" s="25" t="str">
        <f aca="false">IF(O822&lt;&gt;"Engaging","",IF(U822&lt;='Leia-me'!$B$6,"Saudável",IF(U822&lt;='Leia-me'!$B$7,"Esfriando",IF(U822&lt;='Leia-me'!$B$8,"Última chance","Zumbi"))))</f>
        <v/>
      </c>
      <c r="W822" s="25" t="n">
        <f aca="false">IF(O822="Won",1,IF(O822="Lost",0,""))</f>
        <v>0</v>
      </c>
      <c r="Y822" s="25" t="str">
        <f aca="false">IF(E822="","Sim","")</f>
        <v/>
      </c>
    </row>
    <row r="823" customFormat="false" ht="15" hidden="false" customHeight="false" outlineLevel="0" collapsed="false">
      <c r="A823" s="25" t="s">
        <v>1052</v>
      </c>
      <c r="B823" s="25" t="s">
        <v>67</v>
      </c>
      <c r="C823" s="25" t="s">
        <v>68</v>
      </c>
      <c r="D823" s="25" t="s">
        <v>72</v>
      </c>
      <c r="E823" s="25" t="s">
        <v>207</v>
      </c>
      <c r="F823" s="25" t="s">
        <v>168</v>
      </c>
      <c r="G823" s="26" t="n">
        <v>375.43</v>
      </c>
      <c r="H823" s="27" t="n">
        <v>1190</v>
      </c>
      <c r="I823" s="25" t="s">
        <v>147</v>
      </c>
      <c r="K823" s="25" t="n">
        <v>1985</v>
      </c>
      <c r="L823" s="25" t="s">
        <v>186</v>
      </c>
      <c r="M823" s="25" t="s">
        <v>171</v>
      </c>
      <c r="N823" s="28" t="n">
        <v>550</v>
      </c>
      <c r="O823" s="25" t="s">
        <v>54</v>
      </c>
      <c r="P823" s="29" t="n">
        <v>42941</v>
      </c>
      <c r="Q823" s="29" t="n">
        <v>42946</v>
      </c>
      <c r="R823" s="28" t="n">
        <v>537</v>
      </c>
      <c r="S823" s="28" t="n">
        <f aca="false">IF(O823="Won",R823,IF(O823="Lost",0,N823))</f>
        <v>537</v>
      </c>
      <c r="T823" s="30" t="n">
        <f aca="false">IF(AND(P823&lt;&gt;"",Q823&lt;&gt;""),Q823-P823,"")</f>
        <v>5</v>
      </c>
      <c r="U823" s="30" t="str">
        <f aca="false">IF(AND(O823="Engaging",P823&lt;&gt;""),'Leia-me'!$B$5-P823,"")</f>
        <v/>
      </c>
      <c r="V823" s="25" t="str">
        <f aca="false">IF(O823&lt;&gt;"Engaging","",IF(U823&lt;='Leia-me'!$B$6,"Saudável",IF(U823&lt;='Leia-me'!$B$7,"Esfriando",IF(U823&lt;='Leia-me'!$B$8,"Última chance","Zumbi"))))</f>
        <v/>
      </c>
      <c r="W823" s="25" t="n">
        <f aca="false">IF(O823="Won",1,IF(O823="Lost",0,""))</f>
        <v>1</v>
      </c>
      <c r="Y823" s="25" t="str">
        <f aca="false">IF(E823="","Sim","")</f>
        <v/>
      </c>
    </row>
    <row r="824" customFormat="false" ht="15" hidden="false" customHeight="false" outlineLevel="0" collapsed="false">
      <c r="A824" s="25" t="s">
        <v>1053</v>
      </c>
      <c r="B824" s="25" t="s">
        <v>67</v>
      </c>
      <c r="C824" s="25" t="s">
        <v>68</v>
      </c>
      <c r="D824" s="25" t="s">
        <v>72</v>
      </c>
      <c r="G824" s="31"/>
      <c r="H824" s="32"/>
      <c r="L824" s="25" t="s">
        <v>178</v>
      </c>
      <c r="M824" s="25" t="s">
        <v>171</v>
      </c>
      <c r="N824" s="28" t="n">
        <v>5482</v>
      </c>
      <c r="O824" s="25" t="s">
        <v>56</v>
      </c>
      <c r="P824" s="29" t="n">
        <v>42942</v>
      </c>
      <c r="Q824" s="33"/>
      <c r="R824" s="34"/>
      <c r="S824" s="28" t="n">
        <f aca="false">IF(O824="Won",R824,IF(O824="Lost",0,N824))</f>
        <v>5482</v>
      </c>
      <c r="T824" s="30" t="str">
        <f aca="false">IF(AND(P824&lt;&gt;"",Q824&lt;&gt;""),Q824-P824,"")</f>
        <v/>
      </c>
      <c r="U824" s="30" t="n">
        <f aca="false">IF(AND(O824="Engaging",P824&lt;&gt;""),'Leia-me'!$B$5-P824,"")</f>
        <v>158</v>
      </c>
      <c r="V824" s="25" t="str">
        <f aca="false">IF(O824&lt;&gt;"Engaging","",IF(U824&lt;='Leia-me'!$B$6,"Saudável",IF(U824&lt;='Leia-me'!$B$7,"Esfriando",IF(U824&lt;='Leia-me'!$B$8,"Última chance","Zumbi"))))</f>
        <v>Zumbi</v>
      </c>
      <c r="W824" s="25" t="str">
        <f aca="false">IF(O824="Won",1,IF(O824="Lost",0,""))</f>
        <v/>
      </c>
      <c r="Y824" s="25" t="str">
        <f aca="false">IF(E824="","Sim","")</f>
        <v>Sim</v>
      </c>
    </row>
    <row r="825" customFormat="false" ht="15" hidden="false" customHeight="false" outlineLevel="0" collapsed="false">
      <c r="A825" s="25" t="s">
        <v>1054</v>
      </c>
      <c r="B825" s="25" t="s">
        <v>67</v>
      </c>
      <c r="C825" s="25" t="s">
        <v>68</v>
      </c>
      <c r="D825" s="25" t="s">
        <v>72</v>
      </c>
      <c r="E825" s="25" t="s">
        <v>1055</v>
      </c>
      <c r="F825" s="25" t="s">
        <v>146</v>
      </c>
      <c r="G825" s="26" t="n">
        <v>439.21</v>
      </c>
      <c r="H825" s="27" t="n">
        <v>792</v>
      </c>
      <c r="I825" s="25" t="s">
        <v>147</v>
      </c>
      <c r="K825" s="25" t="n">
        <v>1996</v>
      </c>
      <c r="L825" s="25" t="s">
        <v>160</v>
      </c>
      <c r="M825" s="25" t="s">
        <v>149</v>
      </c>
      <c r="N825" s="28" t="n">
        <v>3393</v>
      </c>
      <c r="O825" s="25" t="s">
        <v>56</v>
      </c>
      <c r="P825" s="29" t="n">
        <v>42942</v>
      </c>
      <c r="Q825" s="33"/>
      <c r="R825" s="34"/>
      <c r="S825" s="28" t="n">
        <f aca="false">IF(O825="Won",R825,IF(O825="Lost",0,N825))</f>
        <v>3393</v>
      </c>
      <c r="T825" s="30" t="str">
        <f aca="false">IF(AND(P825&lt;&gt;"",Q825&lt;&gt;""),Q825-P825,"")</f>
        <v/>
      </c>
      <c r="U825" s="30" t="n">
        <f aca="false">IF(AND(O825="Engaging",P825&lt;&gt;""),'Leia-me'!$B$5-P825,"")</f>
        <v>158</v>
      </c>
      <c r="V825" s="25" t="str">
        <f aca="false">IF(O825&lt;&gt;"Engaging","",IF(U825&lt;='Leia-me'!$B$6,"Saudável",IF(U825&lt;='Leia-me'!$B$7,"Esfriando",IF(U825&lt;='Leia-me'!$B$8,"Última chance","Zumbi"))))</f>
        <v>Zumbi</v>
      </c>
      <c r="W825" s="25" t="str">
        <f aca="false">IF(O825="Won",1,IF(O825="Lost",0,""))</f>
        <v/>
      </c>
      <c r="Y825" s="25" t="str">
        <f aca="false">IF(E825="","Sim","")</f>
        <v/>
      </c>
    </row>
    <row r="826" customFormat="false" ht="15" hidden="false" customHeight="false" outlineLevel="0" collapsed="false">
      <c r="A826" s="25" t="s">
        <v>1056</v>
      </c>
      <c r="B826" s="25" t="s">
        <v>67</v>
      </c>
      <c r="C826" s="25" t="s">
        <v>68</v>
      </c>
      <c r="D826" s="25" t="s">
        <v>72</v>
      </c>
      <c r="G826" s="31"/>
      <c r="H826" s="32"/>
      <c r="L826" s="25" t="s">
        <v>160</v>
      </c>
      <c r="M826" s="25" t="s">
        <v>149</v>
      </c>
      <c r="N826" s="28" t="n">
        <v>3393</v>
      </c>
      <c r="O826" s="25" t="s">
        <v>56</v>
      </c>
      <c r="P826" s="29" t="n">
        <v>42942</v>
      </c>
      <c r="Q826" s="33"/>
      <c r="R826" s="34"/>
      <c r="S826" s="28" t="n">
        <f aca="false">IF(O826="Won",R826,IF(O826="Lost",0,N826))</f>
        <v>3393</v>
      </c>
      <c r="T826" s="30" t="str">
        <f aca="false">IF(AND(P826&lt;&gt;"",Q826&lt;&gt;""),Q826-P826,"")</f>
        <v/>
      </c>
      <c r="U826" s="30" t="n">
        <f aca="false">IF(AND(O826="Engaging",P826&lt;&gt;""),'Leia-me'!$B$5-P826,"")</f>
        <v>158</v>
      </c>
      <c r="V826" s="25" t="str">
        <f aca="false">IF(O826&lt;&gt;"Engaging","",IF(U826&lt;='Leia-me'!$B$6,"Saudável",IF(U826&lt;='Leia-me'!$B$7,"Esfriando",IF(U826&lt;='Leia-me'!$B$8,"Última chance","Zumbi"))))</f>
        <v>Zumbi</v>
      </c>
      <c r="W826" s="25" t="str">
        <f aca="false">IF(O826="Won",1,IF(O826="Lost",0,""))</f>
        <v/>
      </c>
      <c r="Y826" s="25" t="str">
        <f aca="false">IF(E826="","Sim","")</f>
        <v>Sim</v>
      </c>
    </row>
    <row r="827" customFormat="false" ht="15" hidden="false" customHeight="false" outlineLevel="0" collapsed="false">
      <c r="A827" s="25" t="s">
        <v>1057</v>
      </c>
      <c r="B827" s="25" t="s">
        <v>67</v>
      </c>
      <c r="C827" s="25" t="s">
        <v>68</v>
      </c>
      <c r="D827" s="25" t="s">
        <v>72</v>
      </c>
      <c r="E827" s="25" t="s">
        <v>173</v>
      </c>
      <c r="F827" s="25" t="s">
        <v>146</v>
      </c>
      <c r="G827" s="26" t="n">
        <v>647.18</v>
      </c>
      <c r="H827" s="27" t="n">
        <v>1185</v>
      </c>
      <c r="I827" s="25" t="s">
        <v>174</v>
      </c>
      <c r="K827" s="25" t="n">
        <v>1986</v>
      </c>
      <c r="L827" s="25" t="s">
        <v>160</v>
      </c>
      <c r="M827" s="25" t="s">
        <v>149</v>
      </c>
      <c r="N827" s="28" t="n">
        <v>3393</v>
      </c>
      <c r="O827" s="25" t="s">
        <v>55</v>
      </c>
      <c r="P827" s="29" t="n">
        <v>42942</v>
      </c>
      <c r="Q827" s="29" t="n">
        <v>42946</v>
      </c>
      <c r="R827" s="28" t="n">
        <v>0</v>
      </c>
      <c r="S827" s="28" t="n">
        <f aca="false">IF(O827="Won",R827,IF(O827="Lost",0,N827))</f>
        <v>0</v>
      </c>
      <c r="T827" s="30" t="n">
        <f aca="false">IF(AND(P827&lt;&gt;"",Q827&lt;&gt;""),Q827-P827,"")</f>
        <v>4</v>
      </c>
      <c r="U827" s="30" t="str">
        <f aca="false">IF(AND(O827="Engaging",P827&lt;&gt;""),'Leia-me'!$B$5-P827,"")</f>
        <v/>
      </c>
      <c r="V827" s="25" t="str">
        <f aca="false">IF(O827&lt;&gt;"Engaging","",IF(U827&lt;='Leia-me'!$B$6,"Saudável",IF(U827&lt;='Leia-me'!$B$7,"Esfriando",IF(U827&lt;='Leia-me'!$B$8,"Última chance","Zumbi"))))</f>
        <v/>
      </c>
      <c r="W827" s="25" t="n">
        <f aca="false">IF(O827="Won",1,IF(O827="Lost",0,""))</f>
        <v>0</v>
      </c>
      <c r="Y827" s="25" t="str">
        <f aca="false">IF(E827="","Sim","")</f>
        <v/>
      </c>
    </row>
    <row r="828" customFormat="false" ht="15" hidden="false" customHeight="false" outlineLevel="0" collapsed="false">
      <c r="A828" s="25" t="s">
        <v>1058</v>
      </c>
      <c r="B828" s="25" t="s">
        <v>67</v>
      </c>
      <c r="C828" s="25" t="s">
        <v>68</v>
      </c>
      <c r="D828" s="25" t="s">
        <v>72</v>
      </c>
      <c r="E828" s="25" t="s">
        <v>636</v>
      </c>
      <c r="F828" s="25" t="s">
        <v>267</v>
      </c>
      <c r="G828" s="26" t="n">
        <v>405.59</v>
      </c>
      <c r="H828" s="27" t="n">
        <v>1179</v>
      </c>
      <c r="I828" s="25" t="s">
        <v>637</v>
      </c>
      <c r="J828" s="25" t="s">
        <v>266</v>
      </c>
      <c r="K828" s="25" t="n">
        <v>1987</v>
      </c>
      <c r="L828" s="25" t="s">
        <v>186</v>
      </c>
      <c r="M828" s="25" t="s">
        <v>171</v>
      </c>
      <c r="N828" s="28" t="n">
        <v>550</v>
      </c>
      <c r="O828" s="25" t="s">
        <v>56</v>
      </c>
      <c r="P828" s="29" t="n">
        <v>42944</v>
      </c>
      <c r="Q828" s="33"/>
      <c r="R828" s="34"/>
      <c r="S828" s="28" t="n">
        <f aca="false">IF(O828="Won",R828,IF(O828="Lost",0,N828))</f>
        <v>550</v>
      </c>
      <c r="T828" s="30" t="str">
        <f aca="false">IF(AND(P828&lt;&gt;"",Q828&lt;&gt;""),Q828-P828,"")</f>
        <v/>
      </c>
      <c r="U828" s="30" t="n">
        <f aca="false">IF(AND(O828="Engaging",P828&lt;&gt;""),'Leia-me'!$B$5-P828,"")</f>
        <v>156</v>
      </c>
      <c r="V828" s="25" t="str">
        <f aca="false">IF(O828&lt;&gt;"Engaging","",IF(U828&lt;='Leia-me'!$B$6,"Saudável",IF(U828&lt;='Leia-me'!$B$7,"Esfriando",IF(U828&lt;='Leia-me'!$B$8,"Última chance","Zumbi"))))</f>
        <v>Zumbi</v>
      </c>
      <c r="W828" s="25" t="str">
        <f aca="false">IF(O828="Won",1,IF(O828="Lost",0,""))</f>
        <v/>
      </c>
      <c r="Y828" s="25" t="str">
        <f aca="false">IF(E828="","Sim","")</f>
        <v/>
      </c>
    </row>
    <row r="829" customFormat="false" ht="15" hidden="false" customHeight="false" outlineLevel="0" collapsed="false">
      <c r="A829" s="25" t="s">
        <v>1059</v>
      </c>
      <c r="B829" s="25" t="s">
        <v>67</v>
      </c>
      <c r="C829" s="25" t="s">
        <v>68</v>
      </c>
      <c r="D829" s="25" t="s">
        <v>72</v>
      </c>
      <c r="G829" s="31"/>
      <c r="H829" s="32"/>
      <c r="L829" s="25" t="s">
        <v>186</v>
      </c>
      <c r="M829" s="25" t="s">
        <v>171</v>
      </c>
      <c r="N829" s="28" t="n">
        <v>550</v>
      </c>
      <c r="O829" s="25" t="s">
        <v>56</v>
      </c>
      <c r="P829" s="29" t="n">
        <v>42944</v>
      </c>
      <c r="Q829" s="33"/>
      <c r="R829" s="34"/>
      <c r="S829" s="28" t="n">
        <f aca="false">IF(O829="Won",R829,IF(O829="Lost",0,N829))</f>
        <v>550</v>
      </c>
      <c r="T829" s="30" t="str">
        <f aca="false">IF(AND(P829&lt;&gt;"",Q829&lt;&gt;""),Q829-P829,"")</f>
        <v/>
      </c>
      <c r="U829" s="30" t="n">
        <f aca="false">IF(AND(O829="Engaging",P829&lt;&gt;""),'Leia-me'!$B$5-P829,"")</f>
        <v>156</v>
      </c>
      <c r="V829" s="25" t="str">
        <f aca="false">IF(O829&lt;&gt;"Engaging","",IF(U829&lt;='Leia-me'!$B$6,"Saudável",IF(U829&lt;='Leia-me'!$B$7,"Esfriando",IF(U829&lt;='Leia-me'!$B$8,"Última chance","Zumbi"))))</f>
        <v>Zumbi</v>
      </c>
      <c r="W829" s="25" t="str">
        <f aca="false">IF(O829="Won",1,IF(O829="Lost",0,""))</f>
        <v/>
      </c>
      <c r="Y829" s="25" t="str">
        <f aca="false">IF(E829="","Sim","")</f>
        <v>Sim</v>
      </c>
    </row>
    <row r="830" customFormat="false" ht="15" hidden="false" customHeight="false" outlineLevel="0" collapsed="false">
      <c r="A830" s="25" t="s">
        <v>1060</v>
      </c>
      <c r="B830" s="25" t="s">
        <v>67</v>
      </c>
      <c r="C830" s="25" t="s">
        <v>68</v>
      </c>
      <c r="D830" s="25" t="s">
        <v>72</v>
      </c>
      <c r="G830" s="31"/>
      <c r="H830" s="32"/>
      <c r="L830" s="25" t="s">
        <v>186</v>
      </c>
      <c r="M830" s="25" t="s">
        <v>171</v>
      </c>
      <c r="N830" s="28" t="n">
        <v>550</v>
      </c>
      <c r="O830" s="25" t="s">
        <v>56</v>
      </c>
      <c r="P830" s="29" t="n">
        <v>42944</v>
      </c>
      <c r="Q830" s="33"/>
      <c r="R830" s="34"/>
      <c r="S830" s="28" t="n">
        <f aca="false">IF(O830="Won",R830,IF(O830="Lost",0,N830))</f>
        <v>550</v>
      </c>
      <c r="T830" s="30" t="str">
        <f aca="false">IF(AND(P830&lt;&gt;"",Q830&lt;&gt;""),Q830-P830,"")</f>
        <v/>
      </c>
      <c r="U830" s="30" t="n">
        <f aca="false">IF(AND(O830="Engaging",P830&lt;&gt;""),'Leia-me'!$B$5-P830,"")</f>
        <v>156</v>
      </c>
      <c r="V830" s="25" t="str">
        <f aca="false">IF(O830&lt;&gt;"Engaging","",IF(U830&lt;='Leia-me'!$B$6,"Saudável",IF(U830&lt;='Leia-me'!$B$7,"Esfriando",IF(U830&lt;='Leia-me'!$B$8,"Última chance","Zumbi"))))</f>
        <v>Zumbi</v>
      </c>
      <c r="W830" s="25" t="str">
        <f aca="false">IF(O830="Won",1,IF(O830="Lost",0,""))</f>
        <v/>
      </c>
      <c r="Y830" s="25" t="str">
        <f aca="false">IF(E830="","Sim","")</f>
        <v>Sim</v>
      </c>
    </row>
    <row r="831" customFormat="false" ht="15" hidden="false" customHeight="false" outlineLevel="0" collapsed="false">
      <c r="A831" s="25" t="s">
        <v>1061</v>
      </c>
      <c r="B831" s="25" t="s">
        <v>67</v>
      </c>
      <c r="C831" s="25" t="s">
        <v>68</v>
      </c>
      <c r="D831" s="25" t="s">
        <v>72</v>
      </c>
      <c r="E831" s="25" t="s">
        <v>449</v>
      </c>
      <c r="F831" s="25" t="s">
        <v>192</v>
      </c>
      <c r="G831" s="26" t="n">
        <v>98.79</v>
      </c>
      <c r="H831" s="27" t="n">
        <v>96</v>
      </c>
      <c r="I831" s="25" t="s">
        <v>147</v>
      </c>
      <c r="J831" s="25" t="s">
        <v>445</v>
      </c>
      <c r="K831" s="25" t="n">
        <v>2013</v>
      </c>
      <c r="L831" s="25" t="s">
        <v>148</v>
      </c>
      <c r="M831" s="25" t="s">
        <v>149</v>
      </c>
      <c r="N831" s="28" t="n">
        <v>55</v>
      </c>
      <c r="O831" s="25" t="s">
        <v>56</v>
      </c>
      <c r="P831" s="29" t="n">
        <v>42944</v>
      </c>
      <c r="Q831" s="33"/>
      <c r="R831" s="34"/>
      <c r="S831" s="28" t="n">
        <f aca="false">IF(O831="Won",R831,IF(O831="Lost",0,N831))</f>
        <v>55</v>
      </c>
      <c r="T831" s="30" t="str">
        <f aca="false">IF(AND(P831&lt;&gt;"",Q831&lt;&gt;""),Q831-P831,"")</f>
        <v/>
      </c>
      <c r="U831" s="30" t="n">
        <f aca="false">IF(AND(O831="Engaging",P831&lt;&gt;""),'Leia-me'!$B$5-P831,"")</f>
        <v>156</v>
      </c>
      <c r="V831" s="25" t="str">
        <f aca="false">IF(O831&lt;&gt;"Engaging","",IF(U831&lt;='Leia-me'!$B$6,"Saudável",IF(U831&lt;='Leia-me'!$B$7,"Esfriando",IF(U831&lt;='Leia-me'!$B$8,"Última chance","Zumbi"))))</f>
        <v>Zumbi</v>
      </c>
      <c r="W831" s="25" t="str">
        <f aca="false">IF(O831="Won",1,IF(O831="Lost",0,""))</f>
        <v/>
      </c>
      <c r="Y831" s="25" t="str">
        <f aca="false">IF(E831="","Sim","")</f>
        <v/>
      </c>
    </row>
    <row r="832" customFormat="false" ht="15" hidden="false" customHeight="false" outlineLevel="0" collapsed="false">
      <c r="A832" s="25" t="s">
        <v>1062</v>
      </c>
      <c r="B832" s="25" t="s">
        <v>67</v>
      </c>
      <c r="C832" s="25" t="s">
        <v>68</v>
      </c>
      <c r="D832" s="25" t="s">
        <v>72</v>
      </c>
      <c r="G832" s="31"/>
      <c r="H832" s="32"/>
      <c r="L832" s="25" t="s">
        <v>186</v>
      </c>
      <c r="M832" s="25" t="s">
        <v>171</v>
      </c>
      <c r="N832" s="28" t="n">
        <v>550</v>
      </c>
      <c r="O832" s="25" t="s">
        <v>56</v>
      </c>
      <c r="P832" s="29" t="n">
        <v>42945</v>
      </c>
      <c r="Q832" s="33"/>
      <c r="R832" s="34"/>
      <c r="S832" s="28" t="n">
        <f aca="false">IF(O832="Won",R832,IF(O832="Lost",0,N832))</f>
        <v>550</v>
      </c>
      <c r="T832" s="30" t="str">
        <f aca="false">IF(AND(P832&lt;&gt;"",Q832&lt;&gt;""),Q832-P832,"")</f>
        <v/>
      </c>
      <c r="U832" s="30" t="n">
        <f aca="false">IF(AND(O832="Engaging",P832&lt;&gt;""),'Leia-me'!$B$5-P832,"")</f>
        <v>155</v>
      </c>
      <c r="V832" s="25" t="str">
        <f aca="false">IF(O832&lt;&gt;"Engaging","",IF(U832&lt;='Leia-me'!$B$6,"Saudável",IF(U832&lt;='Leia-me'!$B$7,"Esfriando",IF(U832&lt;='Leia-me'!$B$8,"Última chance","Zumbi"))))</f>
        <v>Zumbi</v>
      </c>
      <c r="W832" s="25" t="str">
        <f aca="false">IF(O832="Won",1,IF(O832="Lost",0,""))</f>
        <v/>
      </c>
      <c r="Y832" s="25" t="str">
        <f aca="false">IF(E832="","Sim","")</f>
        <v>Sim</v>
      </c>
    </row>
    <row r="833" customFormat="false" ht="15" hidden="false" customHeight="false" outlineLevel="0" collapsed="false">
      <c r="A833" s="25" t="s">
        <v>1063</v>
      </c>
      <c r="B833" s="25" t="s">
        <v>67</v>
      </c>
      <c r="C833" s="25" t="s">
        <v>68</v>
      </c>
      <c r="D833" s="25" t="s">
        <v>72</v>
      </c>
      <c r="E833" s="25" t="s">
        <v>257</v>
      </c>
      <c r="F833" s="25" t="s">
        <v>146</v>
      </c>
      <c r="G833" s="26" t="n">
        <v>441.08</v>
      </c>
      <c r="H833" s="27" t="n">
        <v>1210</v>
      </c>
      <c r="I833" s="25" t="s">
        <v>147</v>
      </c>
      <c r="K833" s="25" t="n">
        <v>1984</v>
      </c>
      <c r="L833" s="25" t="s">
        <v>148</v>
      </c>
      <c r="M833" s="25" t="s">
        <v>149</v>
      </c>
      <c r="N833" s="28" t="n">
        <v>55</v>
      </c>
      <c r="O833" s="25" t="s">
        <v>56</v>
      </c>
      <c r="P833" s="29" t="n">
        <v>42945</v>
      </c>
      <c r="Q833" s="33"/>
      <c r="R833" s="34"/>
      <c r="S833" s="28" t="n">
        <f aca="false">IF(O833="Won",R833,IF(O833="Lost",0,N833))</f>
        <v>55</v>
      </c>
      <c r="T833" s="30" t="str">
        <f aca="false">IF(AND(P833&lt;&gt;"",Q833&lt;&gt;""),Q833-P833,"")</f>
        <v/>
      </c>
      <c r="U833" s="30" t="n">
        <f aca="false">IF(AND(O833="Engaging",P833&lt;&gt;""),'Leia-me'!$B$5-P833,"")</f>
        <v>155</v>
      </c>
      <c r="V833" s="25" t="str">
        <f aca="false">IF(O833&lt;&gt;"Engaging","",IF(U833&lt;='Leia-me'!$B$6,"Saudável",IF(U833&lt;='Leia-me'!$B$7,"Esfriando",IF(U833&lt;='Leia-me'!$B$8,"Última chance","Zumbi"))))</f>
        <v>Zumbi</v>
      </c>
      <c r="W833" s="25" t="str">
        <f aca="false">IF(O833="Won",1,IF(O833="Lost",0,""))</f>
        <v/>
      </c>
      <c r="Y833" s="25" t="str">
        <f aca="false">IF(E833="","Sim","")</f>
        <v/>
      </c>
    </row>
    <row r="834" customFormat="false" ht="15" hidden="false" customHeight="false" outlineLevel="0" collapsed="false">
      <c r="A834" s="25" t="s">
        <v>1064</v>
      </c>
      <c r="B834" s="25" t="s">
        <v>67</v>
      </c>
      <c r="C834" s="25" t="s">
        <v>68</v>
      </c>
      <c r="D834" s="25" t="s">
        <v>72</v>
      </c>
      <c r="E834" s="25" t="s">
        <v>207</v>
      </c>
      <c r="F834" s="25" t="s">
        <v>168</v>
      </c>
      <c r="G834" s="26" t="n">
        <v>375.43</v>
      </c>
      <c r="H834" s="27" t="n">
        <v>1190</v>
      </c>
      <c r="I834" s="25" t="s">
        <v>147</v>
      </c>
      <c r="K834" s="25" t="n">
        <v>1985</v>
      </c>
      <c r="L834" s="25" t="s">
        <v>186</v>
      </c>
      <c r="M834" s="25" t="s">
        <v>171</v>
      </c>
      <c r="N834" s="28" t="n">
        <v>550</v>
      </c>
      <c r="O834" s="25" t="s">
        <v>55</v>
      </c>
      <c r="P834" s="29" t="n">
        <v>42945</v>
      </c>
      <c r="Q834" s="29" t="n">
        <v>42948</v>
      </c>
      <c r="R834" s="28" t="n">
        <v>0</v>
      </c>
      <c r="S834" s="28" t="n">
        <f aca="false">IF(O834="Won",R834,IF(O834="Lost",0,N834))</f>
        <v>0</v>
      </c>
      <c r="T834" s="30" t="n">
        <f aca="false">IF(AND(P834&lt;&gt;"",Q834&lt;&gt;""),Q834-P834,"")</f>
        <v>3</v>
      </c>
      <c r="U834" s="30" t="str">
        <f aca="false">IF(AND(O834="Engaging",P834&lt;&gt;""),'Leia-me'!$B$5-P834,"")</f>
        <v/>
      </c>
      <c r="V834" s="25" t="str">
        <f aca="false">IF(O834&lt;&gt;"Engaging","",IF(U834&lt;='Leia-me'!$B$6,"Saudável",IF(U834&lt;='Leia-me'!$B$7,"Esfriando",IF(U834&lt;='Leia-me'!$B$8,"Última chance","Zumbi"))))</f>
        <v/>
      </c>
      <c r="W834" s="25" t="n">
        <f aca="false">IF(O834="Won",1,IF(O834="Lost",0,""))</f>
        <v>0</v>
      </c>
      <c r="Y834" s="25" t="str">
        <f aca="false">IF(E834="","Sim","")</f>
        <v/>
      </c>
    </row>
    <row r="835" customFormat="false" ht="15" hidden="false" customHeight="false" outlineLevel="0" collapsed="false">
      <c r="A835" s="25" t="s">
        <v>1065</v>
      </c>
      <c r="B835" s="25" t="s">
        <v>67</v>
      </c>
      <c r="C835" s="25" t="s">
        <v>68</v>
      </c>
      <c r="D835" s="25" t="s">
        <v>72</v>
      </c>
      <c r="G835" s="31"/>
      <c r="H835" s="32"/>
      <c r="L835" s="25" t="s">
        <v>186</v>
      </c>
      <c r="M835" s="25" t="s">
        <v>171</v>
      </c>
      <c r="N835" s="28" t="n">
        <v>550</v>
      </c>
      <c r="O835" s="25" t="s">
        <v>56</v>
      </c>
      <c r="P835" s="29" t="n">
        <v>42946</v>
      </c>
      <c r="Q835" s="33"/>
      <c r="R835" s="34"/>
      <c r="S835" s="28" t="n">
        <f aca="false">IF(O835="Won",R835,IF(O835="Lost",0,N835))</f>
        <v>550</v>
      </c>
      <c r="T835" s="30" t="str">
        <f aca="false">IF(AND(P835&lt;&gt;"",Q835&lt;&gt;""),Q835-P835,"")</f>
        <v/>
      </c>
      <c r="U835" s="30" t="n">
        <f aca="false">IF(AND(O835="Engaging",P835&lt;&gt;""),'Leia-me'!$B$5-P835,"")</f>
        <v>154</v>
      </c>
      <c r="V835" s="25" t="str">
        <f aca="false">IF(O835&lt;&gt;"Engaging","",IF(U835&lt;='Leia-me'!$B$6,"Saudável",IF(U835&lt;='Leia-me'!$B$7,"Esfriando",IF(U835&lt;='Leia-me'!$B$8,"Última chance","Zumbi"))))</f>
        <v>Zumbi</v>
      </c>
      <c r="W835" s="25" t="str">
        <f aca="false">IF(O835="Won",1,IF(O835="Lost",0,""))</f>
        <v/>
      </c>
      <c r="Y835" s="25" t="str">
        <f aca="false">IF(E835="","Sim","")</f>
        <v>Sim</v>
      </c>
    </row>
    <row r="836" customFormat="false" ht="15" hidden="false" customHeight="false" outlineLevel="0" collapsed="false">
      <c r="A836" s="25" t="s">
        <v>1066</v>
      </c>
      <c r="B836" s="25" t="s">
        <v>67</v>
      </c>
      <c r="C836" s="25" t="s">
        <v>68</v>
      </c>
      <c r="D836" s="25" t="s">
        <v>72</v>
      </c>
      <c r="E836" s="25" t="s">
        <v>151</v>
      </c>
      <c r="F836" s="25" t="s">
        <v>146</v>
      </c>
      <c r="G836" s="26" t="n">
        <v>587.34</v>
      </c>
      <c r="H836" s="27" t="n">
        <v>1356</v>
      </c>
      <c r="I836" s="25" t="s">
        <v>152</v>
      </c>
      <c r="K836" s="25" t="n">
        <v>2012</v>
      </c>
      <c r="L836" s="25" t="s">
        <v>148</v>
      </c>
      <c r="M836" s="25" t="s">
        <v>149</v>
      </c>
      <c r="N836" s="28" t="n">
        <v>55</v>
      </c>
      <c r="O836" s="25" t="s">
        <v>56</v>
      </c>
      <c r="P836" s="29" t="n">
        <v>42946</v>
      </c>
      <c r="Q836" s="33"/>
      <c r="R836" s="34"/>
      <c r="S836" s="28" t="n">
        <f aca="false">IF(O836="Won",R836,IF(O836="Lost",0,N836))</f>
        <v>55</v>
      </c>
      <c r="T836" s="30" t="str">
        <f aca="false">IF(AND(P836&lt;&gt;"",Q836&lt;&gt;""),Q836-P836,"")</f>
        <v/>
      </c>
      <c r="U836" s="30" t="n">
        <f aca="false">IF(AND(O836="Engaging",P836&lt;&gt;""),'Leia-me'!$B$5-P836,"")</f>
        <v>154</v>
      </c>
      <c r="V836" s="25" t="str">
        <f aca="false">IF(O836&lt;&gt;"Engaging","",IF(U836&lt;='Leia-me'!$B$6,"Saudável",IF(U836&lt;='Leia-me'!$B$7,"Esfriando",IF(U836&lt;='Leia-me'!$B$8,"Última chance","Zumbi"))))</f>
        <v>Zumbi</v>
      </c>
      <c r="W836" s="25" t="str">
        <f aca="false">IF(O836="Won",1,IF(O836="Lost",0,""))</f>
        <v/>
      </c>
      <c r="Y836" s="25" t="str">
        <f aca="false">IF(E836="","Sim","")</f>
        <v/>
      </c>
    </row>
    <row r="837" customFormat="false" ht="15" hidden="false" customHeight="false" outlineLevel="0" collapsed="false">
      <c r="A837" s="25" t="s">
        <v>1067</v>
      </c>
      <c r="B837" s="25" t="s">
        <v>67</v>
      </c>
      <c r="C837" s="25" t="s">
        <v>68</v>
      </c>
      <c r="D837" s="25" t="s">
        <v>72</v>
      </c>
      <c r="E837" s="25" t="s">
        <v>198</v>
      </c>
      <c r="F837" s="25" t="s">
        <v>177</v>
      </c>
      <c r="G837" s="26" t="n">
        <v>2819.5</v>
      </c>
      <c r="H837" s="27" t="n">
        <v>7227</v>
      </c>
      <c r="I837" s="25" t="s">
        <v>147</v>
      </c>
      <c r="J837" s="25" t="s">
        <v>199</v>
      </c>
      <c r="K837" s="25" t="n">
        <v>1991</v>
      </c>
      <c r="L837" s="25" t="s">
        <v>186</v>
      </c>
      <c r="M837" s="25" t="s">
        <v>171</v>
      </c>
      <c r="N837" s="28" t="n">
        <v>550</v>
      </c>
      <c r="O837" s="25" t="s">
        <v>54</v>
      </c>
      <c r="P837" s="29" t="n">
        <v>42946</v>
      </c>
      <c r="Q837" s="29" t="n">
        <v>42956</v>
      </c>
      <c r="R837" s="28" t="n">
        <v>502</v>
      </c>
      <c r="S837" s="28" t="n">
        <f aca="false">IF(O837="Won",R837,IF(O837="Lost",0,N837))</f>
        <v>502</v>
      </c>
      <c r="T837" s="30" t="n">
        <f aca="false">IF(AND(P837&lt;&gt;"",Q837&lt;&gt;""),Q837-P837,"")</f>
        <v>10</v>
      </c>
      <c r="U837" s="30" t="str">
        <f aca="false">IF(AND(O837="Engaging",P837&lt;&gt;""),'Leia-me'!$B$5-P837,"")</f>
        <v/>
      </c>
      <c r="V837" s="25" t="str">
        <f aca="false">IF(O837&lt;&gt;"Engaging","",IF(U837&lt;='Leia-me'!$B$6,"Saudável",IF(U837&lt;='Leia-me'!$B$7,"Esfriando",IF(U837&lt;='Leia-me'!$B$8,"Última chance","Zumbi"))))</f>
        <v/>
      </c>
      <c r="W837" s="25" t="n">
        <f aca="false">IF(O837="Won",1,IF(O837="Lost",0,""))</f>
        <v>1</v>
      </c>
      <c r="Y837" s="25" t="str">
        <f aca="false">IF(E837="","Sim","")</f>
        <v/>
      </c>
    </row>
    <row r="838" customFormat="false" ht="15" hidden="false" customHeight="false" outlineLevel="0" collapsed="false">
      <c r="A838" s="25" t="s">
        <v>1068</v>
      </c>
      <c r="B838" s="25" t="s">
        <v>67</v>
      </c>
      <c r="C838" s="25" t="s">
        <v>68</v>
      </c>
      <c r="D838" s="25" t="s">
        <v>72</v>
      </c>
      <c r="G838" s="31"/>
      <c r="H838" s="32"/>
      <c r="L838" s="25" t="s">
        <v>186</v>
      </c>
      <c r="M838" s="25" t="s">
        <v>171</v>
      </c>
      <c r="N838" s="28" t="n">
        <v>550</v>
      </c>
      <c r="O838" s="25" t="s">
        <v>56</v>
      </c>
      <c r="P838" s="29" t="n">
        <v>42947</v>
      </c>
      <c r="Q838" s="33"/>
      <c r="R838" s="34"/>
      <c r="S838" s="28" t="n">
        <f aca="false">IF(O838="Won",R838,IF(O838="Lost",0,N838))</f>
        <v>550</v>
      </c>
      <c r="T838" s="30" t="str">
        <f aca="false">IF(AND(P838&lt;&gt;"",Q838&lt;&gt;""),Q838-P838,"")</f>
        <v/>
      </c>
      <c r="U838" s="30" t="n">
        <f aca="false">IF(AND(O838="Engaging",P838&lt;&gt;""),'Leia-me'!$B$5-P838,"")</f>
        <v>153</v>
      </c>
      <c r="V838" s="25" t="str">
        <f aca="false">IF(O838&lt;&gt;"Engaging","",IF(U838&lt;='Leia-me'!$B$6,"Saudável",IF(U838&lt;='Leia-me'!$B$7,"Esfriando",IF(U838&lt;='Leia-me'!$B$8,"Última chance","Zumbi"))))</f>
        <v>Zumbi</v>
      </c>
      <c r="W838" s="25" t="str">
        <f aca="false">IF(O838="Won",1,IF(O838="Lost",0,""))</f>
        <v/>
      </c>
      <c r="Y838" s="25" t="str">
        <f aca="false">IF(E838="","Sim","")</f>
        <v>Sim</v>
      </c>
    </row>
    <row r="839" customFormat="false" ht="15" hidden="false" customHeight="false" outlineLevel="0" collapsed="false">
      <c r="A839" s="25" t="s">
        <v>1069</v>
      </c>
      <c r="B839" s="25" t="s">
        <v>67</v>
      </c>
      <c r="C839" s="25" t="s">
        <v>68</v>
      </c>
      <c r="D839" s="25" t="s">
        <v>72</v>
      </c>
      <c r="G839" s="31"/>
      <c r="H839" s="32"/>
      <c r="L839" s="25" t="s">
        <v>170</v>
      </c>
      <c r="M839" s="25" t="s">
        <v>171</v>
      </c>
      <c r="N839" s="28" t="n">
        <v>1096</v>
      </c>
      <c r="O839" s="25" t="s">
        <v>56</v>
      </c>
      <c r="P839" s="29" t="n">
        <v>42947</v>
      </c>
      <c r="Q839" s="33"/>
      <c r="R839" s="34"/>
      <c r="S839" s="28" t="n">
        <f aca="false">IF(O839="Won",R839,IF(O839="Lost",0,N839))</f>
        <v>1096</v>
      </c>
      <c r="T839" s="30" t="str">
        <f aca="false">IF(AND(P839&lt;&gt;"",Q839&lt;&gt;""),Q839-P839,"")</f>
        <v/>
      </c>
      <c r="U839" s="30" t="n">
        <f aca="false">IF(AND(O839="Engaging",P839&lt;&gt;""),'Leia-me'!$B$5-P839,"")</f>
        <v>153</v>
      </c>
      <c r="V839" s="25" t="str">
        <f aca="false">IF(O839&lt;&gt;"Engaging","",IF(U839&lt;='Leia-me'!$B$6,"Saudável",IF(U839&lt;='Leia-me'!$B$7,"Esfriando",IF(U839&lt;='Leia-me'!$B$8,"Última chance","Zumbi"))))</f>
        <v>Zumbi</v>
      </c>
      <c r="W839" s="25" t="str">
        <f aca="false">IF(O839="Won",1,IF(O839="Lost",0,""))</f>
        <v/>
      </c>
      <c r="Y839" s="25" t="str">
        <f aca="false">IF(E839="","Sim","")</f>
        <v>Sim</v>
      </c>
    </row>
    <row r="840" customFormat="false" ht="15" hidden="false" customHeight="false" outlineLevel="0" collapsed="false">
      <c r="A840" s="25" t="s">
        <v>1070</v>
      </c>
      <c r="B840" s="25" t="s">
        <v>67</v>
      </c>
      <c r="C840" s="25" t="s">
        <v>68</v>
      </c>
      <c r="D840" s="25" t="s">
        <v>72</v>
      </c>
      <c r="E840" s="25" t="s">
        <v>193</v>
      </c>
      <c r="F840" s="25" t="s">
        <v>185</v>
      </c>
      <c r="G840" s="26" t="n">
        <v>1100.04</v>
      </c>
      <c r="H840" s="27" t="n">
        <v>2822</v>
      </c>
      <c r="I840" s="25" t="s">
        <v>147</v>
      </c>
      <c r="K840" s="25" t="n">
        <v>1996</v>
      </c>
      <c r="L840" s="25" t="s">
        <v>160</v>
      </c>
      <c r="M840" s="25" t="s">
        <v>149</v>
      </c>
      <c r="N840" s="28" t="n">
        <v>3393</v>
      </c>
      <c r="O840" s="25" t="s">
        <v>56</v>
      </c>
      <c r="P840" s="29" t="n">
        <v>42947</v>
      </c>
      <c r="Q840" s="33"/>
      <c r="R840" s="34"/>
      <c r="S840" s="28" t="n">
        <f aca="false">IF(O840="Won",R840,IF(O840="Lost",0,N840))</f>
        <v>3393</v>
      </c>
      <c r="T840" s="30" t="str">
        <f aca="false">IF(AND(P840&lt;&gt;"",Q840&lt;&gt;""),Q840-P840,"")</f>
        <v/>
      </c>
      <c r="U840" s="30" t="n">
        <f aca="false">IF(AND(O840="Engaging",P840&lt;&gt;""),'Leia-me'!$B$5-P840,"")</f>
        <v>153</v>
      </c>
      <c r="V840" s="25" t="str">
        <f aca="false">IF(O840&lt;&gt;"Engaging","",IF(U840&lt;='Leia-me'!$B$6,"Saudável",IF(U840&lt;='Leia-me'!$B$7,"Esfriando",IF(U840&lt;='Leia-me'!$B$8,"Última chance","Zumbi"))))</f>
        <v>Zumbi</v>
      </c>
      <c r="W840" s="25" t="str">
        <f aca="false">IF(O840="Won",1,IF(O840="Lost",0,""))</f>
        <v/>
      </c>
      <c r="Y840" s="25" t="str">
        <f aca="false">IF(E840="","Sim","")</f>
        <v/>
      </c>
    </row>
    <row r="841" customFormat="false" ht="15" hidden="false" customHeight="false" outlineLevel="0" collapsed="false">
      <c r="A841" s="25" t="s">
        <v>1071</v>
      </c>
      <c r="B841" s="25" t="s">
        <v>67</v>
      </c>
      <c r="C841" s="25" t="s">
        <v>68</v>
      </c>
      <c r="D841" s="25" t="s">
        <v>72</v>
      </c>
      <c r="G841" s="31"/>
      <c r="H841" s="32"/>
      <c r="L841" s="25" t="s">
        <v>160</v>
      </c>
      <c r="M841" s="25" t="s">
        <v>149</v>
      </c>
      <c r="N841" s="28" t="n">
        <v>3393</v>
      </c>
      <c r="O841" s="25" t="s">
        <v>56</v>
      </c>
      <c r="P841" s="29" t="n">
        <v>42947</v>
      </c>
      <c r="Q841" s="33"/>
      <c r="R841" s="34"/>
      <c r="S841" s="28" t="n">
        <f aca="false">IF(O841="Won",R841,IF(O841="Lost",0,N841))</f>
        <v>3393</v>
      </c>
      <c r="T841" s="30" t="str">
        <f aca="false">IF(AND(P841&lt;&gt;"",Q841&lt;&gt;""),Q841-P841,"")</f>
        <v/>
      </c>
      <c r="U841" s="30" t="n">
        <f aca="false">IF(AND(O841="Engaging",P841&lt;&gt;""),'Leia-me'!$B$5-P841,"")</f>
        <v>153</v>
      </c>
      <c r="V841" s="25" t="str">
        <f aca="false">IF(O841&lt;&gt;"Engaging","",IF(U841&lt;='Leia-me'!$B$6,"Saudável",IF(U841&lt;='Leia-me'!$B$7,"Esfriando",IF(U841&lt;='Leia-me'!$B$8,"Última chance","Zumbi"))))</f>
        <v>Zumbi</v>
      </c>
      <c r="W841" s="25" t="str">
        <f aca="false">IF(O841="Won",1,IF(O841="Lost",0,""))</f>
        <v/>
      </c>
      <c r="Y841" s="25" t="str">
        <f aca="false">IF(E841="","Sim","")</f>
        <v>Sim</v>
      </c>
    </row>
    <row r="842" customFormat="false" ht="15" hidden="false" customHeight="false" outlineLevel="0" collapsed="false">
      <c r="A842" s="25" t="s">
        <v>1072</v>
      </c>
      <c r="B842" s="25" t="s">
        <v>67</v>
      </c>
      <c r="C842" s="25" t="s">
        <v>68</v>
      </c>
      <c r="D842" s="25" t="s">
        <v>72</v>
      </c>
      <c r="G842" s="31"/>
      <c r="H842" s="32"/>
      <c r="L842" s="25" t="s">
        <v>186</v>
      </c>
      <c r="M842" s="25" t="s">
        <v>171</v>
      </c>
      <c r="N842" s="28" t="n">
        <v>550</v>
      </c>
      <c r="O842" s="25" t="s">
        <v>56</v>
      </c>
      <c r="P842" s="29" t="n">
        <v>42948</v>
      </c>
      <c r="Q842" s="33"/>
      <c r="R842" s="34"/>
      <c r="S842" s="28" t="n">
        <f aca="false">IF(O842="Won",R842,IF(O842="Lost",0,N842))</f>
        <v>550</v>
      </c>
      <c r="T842" s="30" t="str">
        <f aca="false">IF(AND(P842&lt;&gt;"",Q842&lt;&gt;""),Q842-P842,"")</f>
        <v/>
      </c>
      <c r="U842" s="30" t="n">
        <f aca="false">IF(AND(O842="Engaging",P842&lt;&gt;""),'Leia-me'!$B$5-P842,"")</f>
        <v>152</v>
      </c>
      <c r="V842" s="25" t="str">
        <f aca="false">IF(O842&lt;&gt;"Engaging","",IF(U842&lt;='Leia-me'!$B$6,"Saudável",IF(U842&lt;='Leia-me'!$B$7,"Esfriando",IF(U842&lt;='Leia-me'!$B$8,"Última chance","Zumbi"))))</f>
        <v>Zumbi</v>
      </c>
      <c r="W842" s="25" t="str">
        <f aca="false">IF(O842="Won",1,IF(O842="Lost",0,""))</f>
        <v/>
      </c>
      <c r="Y842" s="25" t="str">
        <f aca="false">IF(E842="","Sim","")</f>
        <v>Sim</v>
      </c>
    </row>
    <row r="843" customFormat="false" ht="15" hidden="false" customHeight="false" outlineLevel="0" collapsed="false">
      <c r="A843" s="25" t="s">
        <v>1073</v>
      </c>
      <c r="B843" s="25" t="s">
        <v>67</v>
      </c>
      <c r="C843" s="25" t="s">
        <v>68</v>
      </c>
      <c r="D843" s="25" t="s">
        <v>72</v>
      </c>
      <c r="E843" s="25" t="s">
        <v>169</v>
      </c>
      <c r="F843" s="25" t="s">
        <v>168</v>
      </c>
      <c r="G843" s="26" t="n">
        <v>2403.58</v>
      </c>
      <c r="H843" s="27" t="n">
        <v>8801</v>
      </c>
      <c r="I843" s="25" t="s">
        <v>147</v>
      </c>
      <c r="K843" s="25" t="n">
        <v>1986</v>
      </c>
      <c r="L843" s="25" t="s">
        <v>186</v>
      </c>
      <c r="M843" s="25" t="s">
        <v>171</v>
      </c>
      <c r="N843" s="28" t="n">
        <v>550</v>
      </c>
      <c r="O843" s="25" t="s">
        <v>54</v>
      </c>
      <c r="P843" s="29" t="n">
        <v>42948</v>
      </c>
      <c r="Q843" s="29" t="n">
        <v>42997</v>
      </c>
      <c r="R843" s="28" t="n">
        <v>454</v>
      </c>
      <c r="S843" s="28" t="n">
        <f aca="false">IF(O843="Won",R843,IF(O843="Lost",0,N843))</f>
        <v>454</v>
      </c>
      <c r="T843" s="30" t="n">
        <f aca="false">IF(AND(P843&lt;&gt;"",Q843&lt;&gt;""),Q843-P843,"")</f>
        <v>49</v>
      </c>
      <c r="U843" s="30" t="str">
        <f aca="false">IF(AND(O843="Engaging",P843&lt;&gt;""),'Leia-me'!$B$5-P843,"")</f>
        <v/>
      </c>
      <c r="V843" s="25" t="str">
        <f aca="false">IF(O843&lt;&gt;"Engaging","",IF(U843&lt;='Leia-me'!$B$6,"Saudável",IF(U843&lt;='Leia-me'!$B$7,"Esfriando",IF(U843&lt;='Leia-me'!$B$8,"Última chance","Zumbi"))))</f>
        <v/>
      </c>
      <c r="W843" s="25" t="n">
        <f aca="false">IF(O843="Won",1,IF(O843="Lost",0,""))</f>
        <v>1</v>
      </c>
      <c r="Y843" s="25" t="str">
        <f aca="false">IF(E843="","Sim","")</f>
        <v/>
      </c>
    </row>
    <row r="844" customFormat="false" ht="15" hidden="false" customHeight="false" outlineLevel="0" collapsed="false">
      <c r="A844" s="25" t="s">
        <v>1074</v>
      </c>
      <c r="B844" s="25" t="s">
        <v>67</v>
      </c>
      <c r="C844" s="25" t="s">
        <v>68</v>
      </c>
      <c r="D844" s="25" t="s">
        <v>72</v>
      </c>
      <c r="E844" s="25" t="s">
        <v>266</v>
      </c>
      <c r="F844" s="25" t="s">
        <v>267</v>
      </c>
      <c r="G844" s="26" t="n">
        <v>2041.73</v>
      </c>
      <c r="H844" s="27" t="n">
        <v>5276</v>
      </c>
      <c r="I844" s="25" t="s">
        <v>147</v>
      </c>
      <c r="K844" s="25" t="n">
        <v>1997</v>
      </c>
      <c r="L844" s="25" t="s">
        <v>178</v>
      </c>
      <c r="M844" s="25" t="s">
        <v>171</v>
      </c>
      <c r="N844" s="28" t="n">
        <v>5482</v>
      </c>
      <c r="O844" s="25" t="s">
        <v>55</v>
      </c>
      <c r="P844" s="29" t="n">
        <v>42949</v>
      </c>
      <c r="Q844" s="29" t="n">
        <v>42960</v>
      </c>
      <c r="R844" s="28" t="n">
        <v>0</v>
      </c>
      <c r="S844" s="28" t="n">
        <f aca="false">IF(O844="Won",R844,IF(O844="Lost",0,N844))</f>
        <v>0</v>
      </c>
      <c r="T844" s="30" t="n">
        <f aca="false">IF(AND(P844&lt;&gt;"",Q844&lt;&gt;""),Q844-P844,"")</f>
        <v>11</v>
      </c>
      <c r="U844" s="30" t="str">
        <f aca="false">IF(AND(O844="Engaging",P844&lt;&gt;""),'Leia-me'!$B$5-P844,"")</f>
        <v/>
      </c>
      <c r="V844" s="25" t="str">
        <f aca="false">IF(O844&lt;&gt;"Engaging","",IF(U844&lt;='Leia-me'!$B$6,"Saudável",IF(U844&lt;='Leia-me'!$B$7,"Esfriando",IF(U844&lt;='Leia-me'!$B$8,"Última chance","Zumbi"))))</f>
        <v/>
      </c>
      <c r="W844" s="25" t="n">
        <f aca="false">IF(O844="Won",1,IF(O844="Lost",0,""))</f>
        <v>0</v>
      </c>
      <c r="Y844" s="25" t="str">
        <f aca="false">IF(E844="","Sim","")</f>
        <v/>
      </c>
    </row>
    <row r="845" customFormat="false" ht="15" hidden="false" customHeight="false" outlineLevel="0" collapsed="false">
      <c r="A845" s="25" t="s">
        <v>1075</v>
      </c>
      <c r="B845" s="25" t="s">
        <v>67</v>
      </c>
      <c r="C845" s="25" t="s">
        <v>68</v>
      </c>
      <c r="D845" s="25" t="s">
        <v>72</v>
      </c>
      <c r="E845" s="25" t="s">
        <v>257</v>
      </c>
      <c r="F845" s="25" t="s">
        <v>146</v>
      </c>
      <c r="G845" s="26" t="n">
        <v>441.08</v>
      </c>
      <c r="H845" s="27" t="n">
        <v>1210</v>
      </c>
      <c r="I845" s="25" t="s">
        <v>147</v>
      </c>
      <c r="K845" s="25" t="n">
        <v>1984</v>
      </c>
      <c r="L845" s="25" t="s">
        <v>160</v>
      </c>
      <c r="M845" s="25" t="s">
        <v>149</v>
      </c>
      <c r="N845" s="28" t="n">
        <v>3393</v>
      </c>
      <c r="O845" s="25" t="s">
        <v>55</v>
      </c>
      <c r="P845" s="29" t="n">
        <v>42949</v>
      </c>
      <c r="Q845" s="29" t="n">
        <v>42960</v>
      </c>
      <c r="R845" s="28" t="n">
        <v>0</v>
      </c>
      <c r="S845" s="28" t="n">
        <f aca="false">IF(O845="Won",R845,IF(O845="Lost",0,N845))</f>
        <v>0</v>
      </c>
      <c r="T845" s="30" t="n">
        <f aca="false">IF(AND(P845&lt;&gt;"",Q845&lt;&gt;""),Q845-P845,"")</f>
        <v>11</v>
      </c>
      <c r="U845" s="30" t="str">
        <f aca="false">IF(AND(O845="Engaging",P845&lt;&gt;""),'Leia-me'!$B$5-P845,"")</f>
        <v/>
      </c>
      <c r="V845" s="25" t="str">
        <f aca="false">IF(O845&lt;&gt;"Engaging","",IF(U845&lt;='Leia-me'!$B$6,"Saudável",IF(U845&lt;='Leia-me'!$B$7,"Esfriando",IF(U845&lt;='Leia-me'!$B$8,"Última chance","Zumbi"))))</f>
        <v/>
      </c>
      <c r="W845" s="25" t="n">
        <f aca="false">IF(O845="Won",1,IF(O845="Lost",0,""))</f>
        <v>0</v>
      </c>
      <c r="Y845" s="25" t="str">
        <f aca="false">IF(E845="","Sim","")</f>
        <v/>
      </c>
    </row>
    <row r="846" customFormat="false" ht="15" hidden="false" customHeight="false" outlineLevel="0" collapsed="false">
      <c r="A846" s="25" t="s">
        <v>1076</v>
      </c>
      <c r="B846" s="25" t="s">
        <v>67</v>
      </c>
      <c r="C846" s="25" t="s">
        <v>68</v>
      </c>
      <c r="D846" s="25" t="s">
        <v>72</v>
      </c>
      <c r="G846" s="31"/>
      <c r="H846" s="32"/>
      <c r="L846" s="25" t="s">
        <v>148</v>
      </c>
      <c r="M846" s="25" t="s">
        <v>149</v>
      </c>
      <c r="N846" s="28" t="n">
        <v>55</v>
      </c>
      <c r="O846" s="25" t="s">
        <v>56</v>
      </c>
      <c r="P846" s="29" t="n">
        <v>42950</v>
      </c>
      <c r="Q846" s="33"/>
      <c r="R846" s="34"/>
      <c r="S846" s="28" t="n">
        <f aca="false">IF(O846="Won",R846,IF(O846="Lost",0,N846))</f>
        <v>55</v>
      </c>
      <c r="T846" s="30" t="str">
        <f aca="false">IF(AND(P846&lt;&gt;"",Q846&lt;&gt;""),Q846-P846,"")</f>
        <v/>
      </c>
      <c r="U846" s="30" t="n">
        <f aca="false">IF(AND(O846="Engaging",P846&lt;&gt;""),'Leia-me'!$B$5-P846,"")</f>
        <v>150</v>
      </c>
      <c r="V846" s="25" t="str">
        <f aca="false">IF(O846&lt;&gt;"Engaging","",IF(U846&lt;='Leia-me'!$B$6,"Saudável",IF(U846&lt;='Leia-me'!$B$7,"Esfriando",IF(U846&lt;='Leia-me'!$B$8,"Última chance","Zumbi"))))</f>
        <v>Zumbi</v>
      </c>
      <c r="W846" s="25" t="str">
        <f aca="false">IF(O846="Won",1,IF(O846="Lost",0,""))</f>
        <v/>
      </c>
      <c r="Y846" s="25" t="str">
        <f aca="false">IF(E846="","Sim","")</f>
        <v>Sim</v>
      </c>
    </row>
    <row r="847" customFormat="false" ht="15" hidden="false" customHeight="false" outlineLevel="0" collapsed="false">
      <c r="A847" s="25" t="s">
        <v>1077</v>
      </c>
      <c r="B847" s="25" t="s">
        <v>67</v>
      </c>
      <c r="C847" s="25" t="s">
        <v>68</v>
      </c>
      <c r="D847" s="25" t="s">
        <v>72</v>
      </c>
      <c r="E847" s="25" t="s">
        <v>193</v>
      </c>
      <c r="F847" s="25" t="s">
        <v>185</v>
      </c>
      <c r="G847" s="26" t="n">
        <v>1100.04</v>
      </c>
      <c r="H847" s="27" t="n">
        <v>2822</v>
      </c>
      <c r="I847" s="25" t="s">
        <v>147</v>
      </c>
      <c r="K847" s="25" t="n">
        <v>1996</v>
      </c>
      <c r="L847" s="25" t="s">
        <v>160</v>
      </c>
      <c r="M847" s="25" t="s">
        <v>149</v>
      </c>
      <c r="N847" s="28" t="n">
        <v>3393</v>
      </c>
      <c r="O847" s="25" t="s">
        <v>56</v>
      </c>
      <c r="P847" s="29" t="n">
        <v>42950</v>
      </c>
      <c r="Q847" s="33"/>
      <c r="R847" s="34"/>
      <c r="S847" s="28" t="n">
        <f aca="false">IF(O847="Won",R847,IF(O847="Lost",0,N847))</f>
        <v>3393</v>
      </c>
      <c r="T847" s="30" t="str">
        <f aca="false">IF(AND(P847&lt;&gt;"",Q847&lt;&gt;""),Q847-P847,"")</f>
        <v/>
      </c>
      <c r="U847" s="30" t="n">
        <f aca="false">IF(AND(O847="Engaging",P847&lt;&gt;""),'Leia-me'!$B$5-P847,"")</f>
        <v>150</v>
      </c>
      <c r="V847" s="25" t="str">
        <f aca="false">IF(O847&lt;&gt;"Engaging","",IF(U847&lt;='Leia-me'!$B$6,"Saudável",IF(U847&lt;='Leia-me'!$B$7,"Esfriando",IF(U847&lt;='Leia-me'!$B$8,"Última chance","Zumbi"))))</f>
        <v>Zumbi</v>
      </c>
      <c r="W847" s="25" t="str">
        <f aca="false">IF(O847="Won",1,IF(O847="Lost",0,""))</f>
        <v/>
      </c>
      <c r="Y847" s="25" t="str">
        <f aca="false">IF(E847="","Sim","")</f>
        <v/>
      </c>
    </row>
    <row r="848" customFormat="false" ht="15" hidden="false" customHeight="false" outlineLevel="0" collapsed="false">
      <c r="A848" s="25" t="s">
        <v>1078</v>
      </c>
      <c r="B848" s="25" t="s">
        <v>67</v>
      </c>
      <c r="C848" s="25" t="s">
        <v>68</v>
      </c>
      <c r="D848" s="25" t="s">
        <v>72</v>
      </c>
      <c r="G848" s="31"/>
      <c r="H848" s="32"/>
      <c r="L848" s="25" t="s">
        <v>186</v>
      </c>
      <c r="M848" s="25" t="s">
        <v>171</v>
      </c>
      <c r="N848" s="28" t="n">
        <v>550</v>
      </c>
      <c r="O848" s="25" t="s">
        <v>56</v>
      </c>
      <c r="P848" s="29" t="n">
        <v>42951</v>
      </c>
      <c r="Q848" s="33"/>
      <c r="R848" s="34"/>
      <c r="S848" s="28" t="n">
        <f aca="false">IF(O848="Won",R848,IF(O848="Lost",0,N848))</f>
        <v>550</v>
      </c>
      <c r="T848" s="30" t="str">
        <f aca="false">IF(AND(P848&lt;&gt;"",Q848&lt;&gt;""),Q848-P848,"")</f>
        <v/>
      </c>
      <c r="U848" s="30" t="n">
        <f aca="false">IF(AND(O848="Engaging",P848&lt;&gt;""),'Leia-me'!$B$5-P848,"")</f>
        <v>149</v>
      </c>
      <c r="V848" s="25" t="str">
        <f aca="false">IF(O848&lt;&gt;"Engaging","",IF(U848&lt;='Leia-me'!$B$6,"Saudável",IF(U848&lt;='Leia-me'!$B$7,"Esfriando",IF(U848&lt;='Leia-me'!$B$8,"Última chance","Zumbi"))))</f>
        <v>Zumbi</v>
      </c>
      <c r="W848" s="25" t="str">
        <f aca="false">IF(O848="Won",1,IF(O848="Lost",0,""))</f>
        <v/>
      </c>
      <c r="Y848" s="25" t="str">
        <f aca="false">IF(E848="","Sim","")</f>
        <v>Sim</v>
      </c>
    </row>
    <row r="849" customFormat="false" ht="15" hidden="false" customHeight="false" outlineLevel="0" collapsed="false">
      <c r="A849" s="25" t="s">
        <v>1079</v>
      </c>
      <c r="B849" s="25" t="s">
        <v>67</v>
      </c>
      <c r="C849" s="25" t="s">
        <v>68</v>
      </c>
      <c r="D849" s="25" t="s">
        <v>72</v>
      </c>
      <c r="E849" s="25" t="s">
        <v>218</v>
      </c>
      <c r="F849" s="25" t="s">
        <v>146</v>
      </c>
      <c r="G849" s="26" t="n">
        <v>4.54</v>
      </c>
      <c r="H849" s="27" t="n">
        <v>9</v>
      </c>
      <c r="I849" s="25" t="s">
        <v>147</v>
      </c>
      <c r="K849" s="25" t="n">
        <v>2017</v>
      </c>
      <c r="L849" s="25" t="s">
        <v>170</v>
      </c>
      <c r="M849" s="25" t="s">
        <v>171</v>
      </c>
      <c r="N849" s="28" t="n">
        <v>1096</v>
      </c>
      <c r="O849" s="25" t="s">
        <v>54</v>
      </c>
      <c r="P849" s="29" t="n">
        <v>42952</v>
      </c>
      <c r="Q849" s="29" t="n">
        <v>43041</v>
      </c>
      <c r="R849" s="28" t="n">
        <v>1080</v>
      </c>
      <c r="S849" s="28" t="n">
        <f aca="false">IF(O849="Won",R849,IF(O849="Lost",0,N849))</f>
        <v>1080</v>
      </c>
      <c r="T849" s="30" t="n">
        <f aca="false">IF(AND(P849&lt;&gt;"",Q849&lt;&gt;""),Q849-P849,"")</f>
        <v>89</v>
      </c>
      <c r="U849" s="30" t="str">
        <f aca="false">IF(AND(O849="Engaging",P849&lt;&gt;""),'Leia-me'!$B$5-P849,"")</f>
        <v/>
      </c>
      <c r="V849" s="25" t="str">
        <f aca="false">IF(O849&lt;&gt;"Engaging","",IF(U849&lt;='Leia-me'!$B$6,"Saudável",IF(U849&lt;='Leia-me'!$B$7,"Esfriando",IF(U849&lt;='Leia-me'!$B$8,"Última chance","Zumbi"))))</f>
        <v/>
      </c>
      <c r="W849" s="25" t="n">
        <f aca="false">IF(O849="Won",1,IF(O849="Lost",0,""))</f>
        <v>1</v>
      </c>
      <c r="Y849" s="25" t="str">
        <f aca="false">IF(E849="","Sim","")</f>
        <v/>
      </c>
    </row>
    <row r="850" customFormat="false" ht="15" hidden="false" customHeight="false" outlineLevel="0" collapsed="false">
      <c r="A850" s="25" t="s">
        <v>1080</v>
      </c>
      <c r="B850" s="25" t="s">
        <v>67</v>
      </c>
      <c r="C850" s="25" t="s">
        <v>68</v>
      </c>
      <c r="D850" s="25" t="s">
        <v>72</v>
      </c>
      <c r="E850" s="25" t="s">
        <v>240</v>
      </c>
      <c r="F850" s="25" t="s">
        <v>185</v>
      </c>
      <c r="G850" s="26" t="n">
        <v>1223.72</v>
      </c>
      <c r="H850" s="27" t="n">
        <v>2497</v>
      </c>
      <c r="I850" s="25" t="s">
        <v>241</v>
      </c>
      <c r="K850" s="25" t="n">
        <v>2000</v>
      </c>
      <c r="L850" s="25" t="s">
        <v>160</v>
      </c>
      <c r="M850" s="25" t="s">
        <v>149</v>
      </c>
      <c r="N850" s="28" t="n">
        <v>3393</v>
      </c>
      <c r="O850" s="25" t="s">
        <v>56</v>
      </c>
      <c r="P850" s="29" t="n">
        <v>42953</v>
      </c>
      <c r="Q850" s="33"/>
      <c r="R850" s="34"/>
      <c r="S850" s="28" t="n">
        <f aca="false">IF(O850="Won",R850,IF(O850="Lost",0,N850))</f>
        <v>3393</v>
      </c>
      <c r="T850" s="30" t="str">
        <f aca="false">IF(AND(P850&lt;&gt;"",Q850&lt;&gt;""),Q850-P850,"")</f>
        <v/>
      </c>
      <c r="U850" s="30" t="n">
        <f aca="false">IF(AND(O850="Engaging",P850&lt;&gt;""),'Leia-me'!$B$5-P850,"")</f>
        <v>147</v>
      </c>
      <c r="V850" s="25" t="str">
        <f aca="false">IF(O850&lt;&gt;"Engaging","",IF(U850&lt;='Leia-me'!$B$6,"Saudável",IF(U850&lt;='Leia-me'!$B$7,"Esfriando",IF(U850&lt;='Leia-me'!$B$8,"Última chance","Zumbi"))))</f>
        <v>Zumbi</v>
      </c>
      <c r="W850" s="25" t="str">
        <f aca="false">IF(O850="Won",1,IF(O850="Lost",0,""))</f>
        <v/>
      </c>
      <c r="Y850" s="25" t="str">
        <f aca="false">IF(E850="","Sim","")</f>
        <v/>
      </c>
    </row>
    <row r="851" customFormat="false" ht="15" hidden="false" customHeight="false" outlineLevel="0" collapsed="false">
      <c r="A851" s="25" t="s">
        <v>1081</v>
      </c>
      <c r="B851" s="25" t="s">
        <v>67</v>
      </c>
      <c r="C851" s="25" t="s">
        <v>68</v>
      </c>
      <c r="D851" s="25" t="s">
        <v>72</v>
      </c>
      <c r="E851" s="25" t="s">
        <v>237</v>
      </c>
      <c r="F851" s="25" t="s">
        <v>192</v>
      </c>
      <c r="G851" s="26" t="n">
        <v>4618</v>
      </c>
      <c r="H851" s="27" t="n">
        <v>10083</v>
      </c>
      <c r="I851" s="25" t="s">
        <v>147</v>
      </c>
      <c r="K851" s="25" t="n">
        <v>1982</v>
      </c>
      <c r="L851" s="25" t="s">
        <v>186</v>
      </c>
      <c r="M851" s="25" t="s">
        <v>171</v>
      </c>
      <c r="N851" s="28" t="n">
        <v>550</v>
      </c>
      <c r="O851" s="25" t="s">
        <v>55</v>
      </c>
      <c r="P851" s="29" t="n">
        <v>42953</v>
      </c>
      <c r="Q851" s="29" t="n">
        <v>43079</v>
      </c>
      <c r="R851" s="28" t="n">
        <v>0</v>
      </c>
      <c r="S851" s="28" t="n">
        <f aca="false">IF(O851="Won",R851,IF(O851="Lost",0,N851))</f>
        <v>0</v>
      </c>
      <c r="T851" s="30" t="n">
        <f aca="false">IF(AND(P851&lt;&gt;"",Q851&lt;&gt;""),Q851-P851,"")</f>
        <v>126</v>
      </c>
      <c r="U851" s="30" t="str">
        <f aca="false">IF(AND(O851="Engaging",P851&lt;&gt;""),'Leia-me'!$B$5-P851,"")</f>
        <v/>
      </c>
      <c r="V851" s="25" t="str">
        <f aca="false">IF(O851&lt;&gt;"Engaging","",IF(U851&lt;='Leia-me'!$B$6,"Saudável",IF(U851&lt;='Leia-me'!$B$7,"Esfriando",IF(U851&lt;='Leia-me'!$B$8,"Última chance","Zumbi"))))</f>
        <v/>
      </c>
      <c r="W851" s="25" t="n">
        <f aca="false">IF(O851="Won",1,IF(O851="Lost",0,""))</f>
        <v>0</v>
      </c>
      <c r="Y851" s="25" t="str">
        <f aca="false">IF(E851="","Sim","")</f>
        <v/>
      </c>
    </row>
    <row r="852" customFormat="false" ht="15" hidden="false" customHeight="false" outlineLevel="0" collapsed="false">
      <c r="A852" s="25" t="s">
        <v>1082</v>
      </c>
      <c r="B852" s="25" t="s">
        <v>67</v>
      </c>
      <c r="C852" s="25" t="s">
        <v>68</v>
      </c>
      <c r="D852" s="25" t="s">
        <v>72</v>
      </c>
      <c r="E852" s="25" t="s">
        <v>240</v>
      </c>
      <c r="F852" s="25" t="s">
        <v>185</v>
      </c>
      <c r="G852" s="26" t="n">
        <v>1223.72</v>
      </c>
      <c r="H852" s="27" t="n">
        <v>2497</v>
      </c>
      <c r="I852" s="25" t="s">
        <v>241</v>
      </c>
      <c r="K852" s="25" t="n">
        <v>2000</v>
      </c>
      <c r="L852" s="25" t="s">
        <v>160</v>
      </c>
      <c r="M852" s="25" t="s">
        <v>149</v>
      </c>
      <c r="N852" s="28" t="n">
        <v>3393</v>
      </c>
      <c r="O852" s="25" t="s">
        <v>54</v>
      </c>
      <c r="P852" s="29" t="n">
        <v>42954</v>
      </c>
      <c r="Q852" s="29" t="n">
        <v>43082</v>
      </c>
      <c r="R852" s="28" t="n">
        <v>3063</v>
      </c>
      <c r="S852" s="28" t="n">
        <f aca="false">IF(O852="Won",R852,IF(O852="Lost",0,N852))</f>
        <v>3063</v>
      </c>
      <c r="T852" s="30" t="n">
        <f aca="false">IF(AND(P852&lt;&gt;"",Q852&lt;&gt;""),Q852-P852,"")</f>
        <v>128</v>
      </c>
      <c r="U852" s="30" t="str">
        <f aca="false">IF(AND(O852="Engaging",P852&lt;&gt;""),'Leia-me'!$B$5-P852,"")</f>
        <v/>
      </c>
      <c r="V852" s="25" t="str">
        <f aca="false">IF(O852&lt;&gt;"Engaging","",IF(U852&lt;='Leia-me'!$B$6,"Saudável",IF(U852&lt;='Leia-me'!$B$7,"Esfriando",IF(U852&lt;='Leia-me'!$B$8,"Última chance","Zumbi"))))</f>
        <v/>
      </c>
      <c r="W852" s="25" t="n">
        <f aca="false">IF(O852="Won",1,IF(O852="Lost",0,""))</f>
        <v>1</v>
      </c>
      <c r="Y852" s="25" t="str">
        <f aca="false">IF(E852="","Sim","")</f>
        <v/>
      </c>
    </row>
    <row r="853" customFormat="false" ht="15" hidden="false" customHeight="false" outlineLevel="0" collapsed="false">
      <c r="A853" s="25" t="s">
        <v>1083</v>
      </c>
      <c r="B853" s="25" t="s">
        <v>67</v>
      </c>
      <c r="C853" s="25" t="s">
        <v>68</v>
      </c>
      <c r="D853" s="25" t="s">
        <v>72</v>
      </c>
      <c r="G853" s="31"/>
      <c r="H853" s="32"/>
      <c r="L853" s="25" t="s">
        <v>186</v>
      </c>
      <c r="M853" s="25" t="s">
        <v>171</v>
      </c>
      <c r="N853" s="28" t="n">
        <v>550</v>
      </c>
      <c r="O853" s="25" t="s">
        <v>56</v>
      </c>
      <c r="P853" s="29" t="n">
        <v>42955</v>
      </c>
      <c r="Q853" s="33"/>
      <c r="R853" s="34"/>
      <c r="S853" s="28" t="n">
        <f aca="false">IF(O853="Won",R853,IF(O853="Lost",0,N853))</f>
        <v>550</v>
      </c>
      <c r="T853" s="30" t="str">
        <f aca="false">IF(AND(P853&lt;&gt;"",Q853&lt;&gt;""),Q853-P853,"")</f>
        <v/>
      </c>
      <c r="U853" s="30" t="n">
        <f aca="false">IF(AND(O853="Engaging",P853&lt;&gt;""),'Leia-me'!$B$5-P853,"")</f>
        <v>145</v>
      </c>
      <c r="V853" s="25" t="str">
        <f aca="false">IF(O853&lt;&gt;"Engaging","",IF(U853&lt;='Leia-me'!$B$6,"Saudável",IF(U853&lt;='Leia-me'!$B$7,"Esfriando",IF(U853&lt;='Leia-me'!$B$8,"Última chance","Zumbi"))))</f>
        <v>Zumbi</v>
      </c>
      <c r="W853" s="25" t="str">
        <f aca="false">IF(O853="Won",1,IF(O853="Lost",0,""))</f>
        <v/>
      </c>
      <c r="Y853" s="25" t="str">
        <f aca="false">IF(E853="","Sim","")</f>
        <v>Sim</v>
      </c>
    </row>
    <row r="854" customFormat="false" ht="15" hidden="false" customHeight="false" outlineLevel="0" collapsed="false">
      <c r="A854" s="25" t="s">
        <v>1084</v>
      </c>
      <c r="B854" s="25" t="s">
        <v>67</v>
      </c>
      <c r="C854" s="25" t="s">
        <v>68</v>
      </c>
      <c r="D854" s="25" t="s">
        <v>72</v>
      </c>
      <c r="E854" s="25" t="s">
        <v>215</v>
      </c>
      <c r="F854" s="25" t="s">
        <v>177</v>
      </c>
      <c r="G854" s="26" t="n">
        <v>1102.43</v>
      </c>
      <c r="H854" s="27" t="n">
        <v>1759</v>
      </c>
      <c r="I854" s="25" t="s">
        <v>147</v>
      </c>
      <c r="K854" s="25" t="n">
        <v>2006</v>
      </c>
      <c r="L854" s="25" t="s">
        <v>186</v>
      </c>
      <c r="M854" s="25" t="s">
        <v>171</v>
      </c>
      <c r="N854" s="28" t="n">
        <v>550</v>
      </c>
      <c r="O854" s="25" t="s">
        <v>55</v>
      </c>
      <c r="P854" s="29" t="n">
        <v>42955</v>
      </c>
      <c r="Q854" s="29" t="n">
        <v>43052</v>
      </c>
      <c r="R854" s="28" t="n">
        <v>0</v>
      </c>
      <c r="S854" s="28" t="n">
        <f aca="false">IF(O854="Won",R854,IF(O854="Lost",0,N854))</f>
        <v>0</v>
      </c>
      <c r="T854" s="30" t="n">
        <f aca="false">IF(AND(P854&lt;&gt;"",Q854&lt;&gt;""),Q854-P854,"")</f>
        <v>97</v>
      </c>
      <c r="U854" s="30" t="str">
        <f aca="false">IF(AND(O854="Engaging",P854&lt;&gt;""),'Leia-me'!$B$5-P854,"")</f>
        <v/>
      </c>
      <c r="V854" s="25" t="str">
        <f aca="false">IF(O854&lt;&gt;"Engaging","",IF(U854&lt;='Leia-me'!$B$6,"Saudável",IF(U854&lt;='Leia-me'!$B$7,"Esfriando",IF(U854&lt;='Leia-me'!$B$8,"Última chance","Zumbi"))))</f>
        <v/>
      </c>
      <c r="W854" s="25" t="n">
        <f aca="false">IF(O854="Won",1,IF(O854="Lost",0,""))</f>
        <v>0</v>
      </c>
      <c r="Y854" s="25" t="str">
        <f aca="false">IF(E854="","Sim","")</f>
        <v/>
      </c>
    </row>
    <row r="855" customFormat="false" ht="15" hidden="false" customHeight="false" outlineLevel="0" collapsed="false">
      <c r="A855" s="25" t="s">
        <v>1085</v>
      </c>
      <c r="B855" s="25" t="s">
        <v>67</v>
      </c>
      <c r="C855" s="25" t="s">
        <v>68</v>
      </c>
      <c r="D855" s="25" t="s">
        <v>72</v>
      </c>
      <c r="E855" s="25" t="s">
        <v>1055</v>
      </c>
      <c r="F855" s="25" t="s">
        <v>146</v>
      </c>
      <c r="G855" s="26" t="n">
        <v>439.21</v>
      </c>
      <c r="H855" s="27" t="n">
        <v>792</v>
      </c>
      <c r="I855" s="25" t="s">
        <v>147</v>
      </c>
      <c r="K855" s="25" t="n">
        <v>1996</v>
      </c>
      <c r="L855" s="25" t="s">
        <v>186</v>
      </c>
      <c r="M855" s="25" t="s">
        <v>171</v>
      </c>
      <c r="N855" s="28" t="n">
        <v>550</v>
      </c>
      <c r="O855" s="25" t="s">
        <v>56</v>
      </c>
      <c r="P855" s="29" t="n">
        <v>42956</v>
      </c>
      <c r="Q855" s="33"/>
      <c r="R855" s="34"/>
      <c r="S855" s="28" t="n">
        <f aca="false">IF(O855="Won",R855,IF(O855="Lost",0,N855))</f>
        <v>550</v>
      </c>
      <c r="T855" s="30" t="str">
        <f aca="false">IF(AND(P855&lt;&gt;"",Q855&lt;&gt;""),Q855-P855,"")</f>
        <v/>
      </c>
      <c r="U855" s="30" t="n">
        <f aca="false">IF(AND(O855="Engaging",P855&lt;&gt;""),'Leia-me'!$B$5-P855,"")</f>
        <v>144</v>
      </c>
      <c r="V855" s="25" t="str">
        <f aca="false">IF(O855&lt;&gt;"Engaging","",IF(U855&lt;='Leia-me'!$B$6,"Saudável",IF(U855&lt;='Leia-me'!$B$7,"Esfriando",IF(U855&lt;='Leia-me'!$B$8,"Última chance","Zumbi"))))</f>
        <v>Zumbi</v>
      </c>
      <c r="W855" s="25" t="str">
        <f aca="false">IF(O855="Won",1,IF(O855="Lost",0,""))</f>
        <v/>
      </c>
      <c r="Y855" s="25" t="str">
        <f aca="false">IF(E855="","Sim","")</f>
        <v/>
      </c>
    </row>
    <row r="856" customFormat="false" ht="15" hidden="false" customHeight="false" outlineLevel="0" collapsed="false">
      <c r="A856" s="25" t="s">
        <v>1086</v>
      </c>
      <c r="B856" s="25" t="s">
        <v>67</v>
      </c>
      <c r="C856" s="25" t="s">
        <v>68</v>
      </c>
      <c r="D856" s="25" t="s">
        <v>72</v>
      </c>
      <c r="G856" s="31"/>
      <c r="H856" s="32"/>
      <c r="L856" s="25" t="s">
        <v>170</v>
      </c>
      <c r="M856" s="25" t="s">
        <v>171</v>
      </c>
      <c r="N856" s="28" t="n">
        <v>1096</v>
      </c>
      <c r="O856" s="25" t="s">
        <v>56</v>
      </c>
      <c r="P856" s="29" t="n">
        <v>42957</v>
      </c>
      <c r="Q856" s="33"/>
      <c r="R856" s="34"/>
      <c r="S856" s="28" t="n">
        <f aca="false">IF(O856="Won",R856,IF(O856="Lost",0,N856))</f>
        <v>1096</v>
      </c>
      <c r="T856" s="30" t="str">
        <f aca="false">IF(AND(P856&lt;&gt;"",Q856&lt;&gt;""),Q856-P856,"")</f>
        <v/>
      </c>
      <c r="U856" s="30" t="n">
        <f aca="false">IF(AND(O856="Engaging",P856&lt;&gt;""),'Leia-me'!$B$5-P856,"")</f>
        <v>143</v>
      </c>
      <c r="V856" s="25" t="str">
        <f aca="false">IF(O856&lt;&gt;"Engaging","",IF(U856&lt;='Leia-me'!$B$6,"Saudável",IF(U856&lt;='Leia-me'!$B$7,"Esfriando",IF(U856&lt;='Leia-me'!$B$8,"Última chance","Zumbi"))))</f>
        <v>Zumbi</v>
      </c>
      <c r="W856" s="25" t="str">
        <f aca="false">IF(O856="Won",1,IF(O856="Lost",0,""))</f>
        <v/>
      </c>
      <c r="Y856" s="25" t="str">
        <f aca="false">IF(E856="","Sim","")</f>
        <v>Sim</v>
      </c>
    </row>
    <row r="857" customFormat="false" ht="15" hidden="false" customHeight="false" outlineLevel="0" collapsed="false">
      <c r="A857" s="25" t="s">
        <v>1087</v>
      </c>
      <c r="B857" s="25" t="s">
        <v>67</v>
      </c>
      <c r="C857" s="25" t="s">
        <v>68</v>
      </c>
      <c r="D857" s="25" t="s">
        <v>72</v>
      </c>
      <c r="E857" s="25" t="s">
        <v>176</v>
      </c>
      <c r="F857" s="25" t="s">
        <v>177</v>
      </c>
      <c r="G857" s="26" t="n">
        <v>1698.2</v>
      </c>
      <c r="H857" s="27" t="n">
        <v>3798</v>
      </c>
      <c r="I857" s="25" t="s">
        <v>147</v>
      </c>
      <c r="K857" s="25" t="n">
        <v>1987</v>
      </c>
      <c r="L857" s="25" t="s">
        <v>186</v>
      </c>
      <c r="M857" s="25" t="s">
        <v>171</v>
      </c>
      <c r="N857" s="28" t="n">
        <v>550</v>
      </c>
      <c r="O857" s="25" t="s">
        <v>55</v>
      </c>
      <c r="P857" s="29" t="n">
        <v>42959</v>
      </c>
      <c r="Q857" s="29" t="n">
        <v>42990</v>
      </c>
      <c r="R857" s="28" t="n">
        <v>0</v>
      </c>
      <c r="S857" s="28" t="n">
        <f aca="false">IF(O857="Won",R857,IF(O857="Lost",0,N857))</f>
        <v>0</v>
      </c>
      <c r="T857" s="30" t="n">
        <f aca="false">IF(AND(P857&lt;&gt;"",Q857&lt;&gt;""),Q857-P857,"")</f>
        <v>31</v>
      </c>
      <c r="U857" s="30" t="str">
        <f aca="false">IF(AND(O857="Engaging",P857&lt;&gt;""),'Leia-me'!$B$5-P857,"")</f>
        <v/>
      </c>
      <c r="V857" s="25" t="str">
        <f aca="false">IF(O857&lt;&gt;"Engaging","",IF(U857&lt;='Leia-me'!$B$6,"Saudável",IF(U857&lt;='Leia-me'!$B$7,"Esfriando",IF(U857&lt;='Leia-me'!$B$8,"Última chance","Zumbi"))))</f>
        <v/>
      </c>
      <c r="W857" s="25" t="n">
        <f aca="false">IF(O857="Won",1,IF(O857="Lost",0,""))</f>
        <v>0</v>
      </c>
      <c r="Y857" s="25" t="str">
        <f aca="false">IF(E857="","Sim","")</f>
        <v/>
      </c>
    </row>
    <row r="858" customFormat="false" ht="15" hidden="false" customHeight="false" outlineLevel="0" collapsed="false">
      <c r="A858" s="25" t="s">
        <v>1088</v>
      </c>
      <c r="B858" s="25" t="s">
        <v>67</v>
      </c>
      <c r="C858" s="25" t="s">
        <v>68</v>
      </c>
      <c r="D858" s="25" t="s">
        <v>72</v>
      </c>
      <c r="G858" s="31"/>
      <c r="H858" s="32"/>
      <c r="L858" s="25" t="s">
        <v>186</v>
      </c>
      <c r="M858" s="25" t="s">
        <v>171</v>
      </c>
      <c r="N858" s="28" t="n">
        <v>550</v>
      </c>
      <c r="O858" s="25" t="s">
        <v>56</v>
      </c>
      <c r="P858" s="29" t="n">
        <v>42960</v>
      </c>
      <c r="Q858" s="33"/>
      <c r="R858" s="34"/>
      <c r="S858" s="28" t="n">
        <f aca="false">IF(O858="Won",R858,IF(O858="Lost",0,N858))</f>
        <v>550</v>
      </c>
      <c r="T858" s="30" t="str">
        <f aca="false">IF(AND(P858&lt;&gt;"",Q858&lt;&gt;""),Q858-P858,"")</f>
        <v/>
      </c>
      <c r="U858" s="30" t="n">
        <f aca="false">IF(AND(O858="Engaging",P858&lt;&gt;""),'Leia-me'!$B$5-P858,"")</f>
        <v>140</v>
      </c>
      <c r="V858" s="25" t="str">
        <f aca="false">IF(O858&lt;&gt;"Engaging","",IF(U858&lt;='Leia-me'!$B$6,"Saudável",IF(U858&lt;='Leia-me'!$B$7,"Esfriando",IF(U858&lt;='Leia-me'!$B$8,"Última chance","Zumbi"))))</f>
        <v>Zumbi</v>
      </c>
      <c r="W858" s="25" t="str">
        <f aca="false">IF(O858="Won",1,IF(O858="Lost",0,""))</f>
        <v/>
      </c>
      <c r="Y858" s="25" t="str">
        <f aca="false">IF(E858="","Sim","")</f>
        <v>Sim</v>
      </c>
    </row>
    <row r="859" customFormat="false" ht="15" hidden="false" customHeight="false" outlineLevel="0" collapsed="false">
      <c r="A859" s="25" t="s">
        <v>1089</v>
      </c>
      <c r="B859" s="25" t="s">
        <v>67</v>
      </c>
      <c r="C859" s="25" t="s">
        <v>68</v>
      </c>
      <c r="D859" s="25" t="s">
        <v>72</v>
      </c>
      <c r="E859" s="25" t="s">
        <v>1090</v>
      </c>
      <c r="F859" s="25" t="s">
        <v>155</v>
      </c>
      <c r="G859" s="26" t="n">
        <v>6395.05</v>
      </c>
      <c r="H859" s="27" t="n">
        <v>20275</v>
      </c>
      <c r="I859" s="25" t="s">
        <v>147</v>
      </c>
      <c r="K859" s="25" t="n">
        <v>1994</v>
      </c>
      <c r="L859" s="25" t="s">
        <v>148</v>
      </c>
      <c r="M859" s="25" t="s">
        <v>149</v>
      </c>
      <c r="N859" s="28" t="n">
        <v>55</v>
      </c>
      <c r="O859" s="25" t="s">
        <v>56</v>
      </c>
      <c r="P859" s="29" t="n">
        <v>42960</v>
      </c>
      <c r="Q859" s="33"/>
      <c r="R859" s="34"/>
      <c r="S859" s="28" t="n">
        <f aca="false">IF(O859="Won",R859,IF(O859="Lost",0,N859))</f>
        <v>55</v>
      </c>
      <c r="T859" s="30" t="str">
        <f aca="false">IF(AND(P859&lt;&gt;"",Q859&lt;&gt;""),Q859-P859,"")</f>
        <v/>
      </c>
      <c r="U859" s="30" t="n">
        <f aca="false">IF(AND(O859="Engaging",P859&lt;&gt;""),'Leia-me'!$B$5-P859,"")</f>
        <v>140</v>
      </c>
      <c r="V859" s="25" t="str">
        <f aca="false">IF(O859&lt;&gt;"Engaging","",IF(U859&lt;='Leia-me'!$B$6,"Saudável",IF(U859&lt;='Leia-me'!$B$7,"Esfriando",IF(U859&lt;='Leia-me'!$B$8,"Última chance","Zumbi"))))</f>
        <v>Zumbi</v>
      </c>
      <c r="W859" s="25" t="str">
        <f aca="false">IF(O859="Won",1,IF(O859="Lost",0,""))</f>
        <v/>
      </c>
      <c r="Y859" s="25" t="str">
        <f aca="false">IF(E859="","Sim","")</f>
        <v/>
      </c>
    </row>
    <row r="860" customFormat="false" ht="15" hidden="false" customHeight="false" outlineLevel="0" collapsed="false">
      <c r="A860" s="25" t="s">
        <v>1091</v>
      </c>
      <c r="B860" s="25" t="s">
        <v>67</v>
      </c>
      <c r="C860" s="25" t="s">
        <v>68</v>
      </c>
      <c r="D860" s="25" t="s">
        <v>72</v>
      </c>
      <c r="E860" s="25" t="s">
        <v>639</v>
      </c>
      <c r="F860" s="25" t="s">
        <v>211</v>
      </c>
      <c r="G860" s="26" t="n">
        <v>1419.98</v>
      </c>
      <c r="H860" s="27" t="n">
        <v>4018</v>
      </c>
      <c r="I860" s="25" t="s">
        <v>147</v>
      </c>
      <c r="K860" s="25" t="n">
        <v>2003</v>
      </c>
      <c r="L860" s="25" t="s">
        <v>160</v>
      </c>
      <c r="M860" s="25" t="s">
        <v>149</v>
      </c>
      <c r="N860" s="28" t="n">
        <v>3393</v>
      </c>
      <c r="O860" s="25" t="s">
        <v>56</v>
      </c>
      <c r="P860" s="29" t="n">
        <v>42961</v>
      </c>
      <c r="Q860" s="33"/>
      <c r="R860" s="34"/>
      <c r="S860" s="28" t="n">
        <f aca="false">IF(O860="Won",R860,IF(O860="Lost",0,N860))</f>
        <v>3393</v>
      </c>
      <c r="T860" s="30" t="str">
        <f aca="false">IF(AND(P860&lt;&gt;"",Q860&lt;&gt;""),Q860-P860,"")</f>
        <v/>
      </c>
      <c r="U860" s="30" t="n">
        <f aca="false">IF(AND(O860="Engaging",P860&lt;&gt;""),'Leia-me'!$B$5-P860,"")</f>
        <v>139</v>
      </c>
      <c r="V860" s="25" t="str">
        <f aca="false">IF(O860&lt;&gt;"Engaging","",IF(U860&lt;='Leia-me'!$B$6,"Saudável",IF(U860&lt;='Leia-me'!$B$7,"Esfriando",IF(U860&lt;='Leia-me'!$B$8,"Última chance","Zumbi"))))</f>
        <v>Zumbi</v>
      </c>
      <c r="W860" s="25" t="str">
        <f aca="false">IF(O860="Won",1,IF(O860="Lost",0,""))</f>
        <v/>
      </c>
      <c r="Y860" s="25" t="str">
        <f aca="false">IF(E860="","Sim","")</f>
        <v/>
      </c>
    </row>
    <row r="861" customFormat="false" ht="15" hidden="false" customHeight="false" outlineLevel="0" collapsed="false">
      <c r="A861" s="25" t="s">
        <v>1092</v>
      </c>
      <c r="B861" s="25" t="s">
        <v>67</v>
      </c>
      <c r="C861" s="25" t="s">
        <v>68</v>
      </c>
      <c r="D861" s="25" t="s">
        <v>72</v>
      </c>
      <c r="G861" s="31"/>
      <c r="H861" s="32"/>
      <c r="L861" s="25" t="s">
        <v>186</v>
      </c>
      <c r="M861" s="25" t="s">
        <v>171</v>
      </c>
      <c r="N861" s="28" t="n">
        <v>550</v>
      </c>
      <c r="O861" s="25" t="s">
        <v>56</v>
      </c>
      <c r="P861" s="29" t="n">
        <v>42962</v>
      </c>
      <c r="Q861" s="33"/>
      <c r="R861" s="34"/>
      <c r="S861" s="28" t="n">
        <f aca="false">IF(O861="Won",R861,IF(O861="Lost",0,N861))</f>
        <v>550</v>
      </c>
      <c r="T861" s="30" t="str">
        <f aca="false">IF(AND(P861&lt;&gt;"",Q861&lt;&gt;""),Q861-P861,"")</f>
        <v/>
      </c>
      <c r="U861" s="30" t="n">
        <f aca="false">IF(AND(O861="Engaging",P861&lt;&gt;""),'Leia-me'!$B$5-P861,"")</f>
        <v>138</v>
      </c>
      <c r="V861" s="25" t="str">
        <f aca="false">IF(O861&lt;&gt;"Engaging","",IF(U861&lt;='Leia-me'!$B$6,"Saudável",IF(U861&lt;='Leia-me'!$B$7,"Esfriando",IF(U861&lt;='Leia-me'!$B$8,"Última chance","Zumbi"))))</f>
        <v>Última chance</v>
      </c>
      <c r="W861" s="25" t="str">
        <f aca="false">IF(O861="Won",1,IF(O861="Lost",0,""))</f>
        <v/>
      </c>
      <c r="Y861" s="25" t="str">
        <f aca="false">IF(E861="","Sim","")</f>
        <v>Sim</v>
      </c>
    </row>
    <row r="862" customFormat="false" ht="15" hidden="false" customHeight="false" outlineLevel="0" collapsed="false">
      <c r="A862" s="25" t="s">
        <v>1093</v>
      </c>
      <c r="B862" s="25" t="s">
        <v>67</v>
      </c>
      <c r="C862" s="25" t="s">
        <v>68</v>
      </c>
      <c r="D862" s="25" t="s">
        <v>72</v>
      </c>
      <c r="E862" s="25" t="s">
        <v>245</v>
      </c>
      <c r="F862" s="25" t="s">
        <v>185</v>
      </c>
      <c r="G862" s="26" t="n">
        <v>2938.67</v>
      </c>
      <c r="H862" s="27" t="n">
        <v>8775</v>
      </c>
      <c r="I862" s="25" t="s">
        <v>246</v>
      </c>
      <c r="K862" s="25" t="n">
        <v>1987</v>
      </c>
      <c r="L862" s="25" t="s">
        <v>160</v>
      </c>
      <c r="M862" s="25" t="s">
        <v>149</v>
      </c>
      <c r="N862" s="28" t="n">
        <v>3393</v>
      </c>
      <c r="O862" s="25" t="s">
        <v>54</v>
      </c>
      <c r="P862" s="29" t="n">
        <v>42966</v>
      </c>
      <c r="Q862" s="29" t="n">
        <v>43041</v>
      </c>
      <c r="R862" s="28" t="n">
        <v>3024</v>
      </c>
      <c r="S862" s="28" t="n">
        <f aca="false">IF(O862="Won",R862,IF(O862="Lost",0,N862))</f>
        <v>3024</v>
      </c>
      <c r="T862" s="30" t="n">
        <f aca="false">IF(AND(P862&lt;&gt;"",Q862&lt;&gt;""),Q862-P862,"")</f>
        <v>75</v>
      </c>
      <c r="U862" s="30" t="str">
        <f aca="false">IF(AND(O862="Engaging",P862&lt;&gt;""),'Leia-me'!$B$5-P862,"")</f>
        <v/>
      </c>
      <c r="V862" s="25" t="str">
        <f aca="false">IF(O862&lt;&gt;"Engaging","",IF(U862&lt;='Leia-me'!$B$6,"Saudável",IF(U862&lt;='Leia-me'!$B$7,"Esfriando",IF(U862&lt;='Leia-me'!$B$8,"Última chance","Zumbi"))))</f>
        <v/>
      </c>
      <c r="W862" s="25" t="n">
        <f aca="false">IF(O862="Won",1,IF(O862="Lost",0,""))</f>
        <v>1</v>
      </c>
      <c r="Y862" s="25" t="str">
        <f aca="false">IF(E862="","Sim","")</f>
        <v/>
      </c>
    </row>
    <row r="863" customFormat="false" ht="15" hidden="false" customHeight="false" outlineLevel="0" collapsed="false">
      <c r="A863" s="25" t="s">
        <v>1094</v>
      </c>
      <c r="B863" s="25" t="s">
        <v>67</v>
      </c>
      <c r="C863" s="25" t="s">
        <v>68</v>
      </c>
      <c r="D863" s="25" t="s">
        <v>72</v>
      </c>
      <c r="E863" s="25" t="s">
        <v>215</v>
      </c>
      <c r="F863" s="25" t="s">
        <v>177</v>
      </c>
      <c r="G863" s="26" t="n">
        <v>1102.43</v>
      </c>
      <c r="H863" s="27" t="n">
        <v>1759</v>
      </c>
      <c r="I863" s="25" t="s">
        <v>147</v>
      </c>
      <c r="K863" s="25" t="n">
        <v>2006</v>
      </c>
      <c r="L863" s="25" t="s">
        <v>160</v>
      </c>
      <c r="M863" s="25" t="s">
        <v>149</v>
      </c>
      <c r="N863" s="28" t="n">
        <v>3393</v>
      </c>
      <c r="O863" s="25" t="s">
        <v>55</v>
      </c>
      <c r="P863" s="29" t="n">
        <v>42968</v>
      </c>
      <c r="Q863" s="29" t="n">
        <v>43056</v>
      </c>
      <c r="R863" s="28" t="n">
        <v>0</v>
      </c>
      <c r="S863" s="28" t="n">
        <f aca="false">IF(O863="Won",R863,IF(O863="Lost",0,N863))</f>
        <v>0</v>
      </c>
      <c r="T863" s="30" t="n">
        <f aca="false">IF(AND(P863&lt;&gt;"",Q863&lt;&gt;""),Q863-P863,"")</f>
        <v>88</v>
      </c>
      <c r="U863" s="30" t="str">
        <f aca="false">IF(AND(O863="Engaging",P863&lt;&gt;""),'Leia-me'!$B$5-P863,"")</f>
        <v/>
      </c>
      <c r="V863" s="25" t="str">
        <f aca="false">IF(O863&lt;&gt;"Engaging","",IF(U863&lt;='Leia-me'!$B$6,"Saudável",IF(U863&lt;='Leia-me'!$B$7,"Esfriando",IF(U863&lt;='Leia-me'!$B$8,"Última chance","Zumbi"))))</f>
        <v/>
      </c>
      <c r="W863" s="25" t="n">
        <f aca="false">IF(O863="Won",1,IF(O863="Lost",0,""))</f>
        <v>0</v>
      </c>
      <c r="Y863" s="25" t="str">
        <f aca="false">IF(E863="","Sim","")</f>
        <v/>
      </c>
    </row>
    <row r="864" customFormat="false" ht="15" hidden="false" customHeight="false" outlineLevel="0" collapsed="false">
      <c r="A864" s="25" t="s">
        <v>1095</v>
      </c>
      <c r="B864" s="25" t="s">
        <v>67</v>
      </c>
      <c r="C864" s="25" t="s">
        <v>68</v>
      </c>
      <c r="D864" s="25" t="s">
        <v>72</v>
      </c>
      <c r="E864" s="25" t="s">
        <v>225</v>
      </c>
      <c r="F864" s="25" t="s">
        <v>211</v>
      </c>
      <c r="G864" s="26" t="n">
        <v>1376.8</v>
      </c>
      <c r="H864" s="27" t="n">
        <v>1165</v>
      </c>
      <c r="I864" s="25" t="s">
        <v>226</v>
      </c>
      <c r="K864" s="25" t="n">
        <v>1988</v>
      </c>
      <c r="L864" s="25" t="s">
        <v>186</v>
      </c>
      <c r="M864" s="25" t="s">
        <v>171</v>
      </c>
      <c r="N864" s="28" t="n">
        <v>550</v>
      </c>
      <c r="O864" s="25" t="s">
        <v>54</v>
      </c>
      <c r="P864" s="29" t="n">
        <v>42968</v>
      </c>
      <c r="Q864" s="29" t="n">
        <v>43082</v>
      </c>
      <c r="R864" s="28" t="n">
        <v>513</v>
      </c>
      <c r="S864" s="28" t="n">
        <f aca="false">IF(O864="Won",R864,IF(O864="Lost",0,N864))</f>
        <v>513</v>
      </c>
      <c r="T864" s="30" t="n">
        <f aca="false">IF(AND(P864&lt;&gt;"",Q864&lt;&gt;""),Q864-P864,"")</f>
        <v>114</v>
      </c>
      <c r="U864" s="30" t="str">
        <f aca="false">IF(AND(O864="Engaging",P864&lt;&gt;""),'Leia-me'!$B$5-P864,"")</f>
        <v/>
      </c>
      <c r="V864" s="25" t="str">
        <f aca="false">IF(O864&lt;&gt;"Engaging","",IF(U864&lt;='Leia-me'!$B$6,"Saudável",IF(U864&lt;='Leia-me'!$B$7,"Esfriando",IF(U864&lt;='Leia-me'!$B$8,"Última chance","Zumbi"))))</f>
        <v/>
      </c>
      <c r="W864" s="25" t="n">
        <f aca="false">IF(O864="Won",1,IF(O864="Lost",0,""))</f>
        <v>1</v>
      </c>
      <c r="Y864" s="25" t="str">
        <f aca="false">IF(E864="","Sim","")</f>
        <v/>
      </c>
    </row>
    <row r="865" customFormat="false" ht="15" hidden="false" customHeight="false" outlineLevel="0" collapsed="false">
      <c r="A865" s="25" t="s">
        <v>1096</v>
      </c>
      <c r="B865" s="25" t="s">
        <v>67</v>
      </c>
      <c r="C865" s="25" t="s">
        <v>68</v>
      </c>
      <c r="D865" s="25" t="s">
        <v>72</v>
      </c>
      <c r="E865" s="25" t="s">
        <v>195</v>
      </c>
      <c r="F865" s="25" t="s">
        <v>185</v>
      </c>
      <c r="G865" s="26" t="n">
        <v>8170.38</v>
      </c>
      <c r="H865" s="27" t="n">
        <v>16499</v>
      </c>
      <c r="I865" s="25" t="s">
        <v>196</v>
      </c>
      <c r="K865" s="25" t="n">
        <v>1997</v>
      </c>
      <c r="L865" s="25" t="s">
        <v>160</v>
      </c>
      <c r="M865" s="25" t="s">
        <v>149</v>
      </c>
      <c r="N865" s="28" t="n">
        <v>3393</v>
      </c>
      <c r="O865" s="25" t="s">
        <v>55</v>
      </c>
      <c r="P865" s="29" t="n">
        <v>42970</v>
      </c>
      <c r="Q865" s="29" t="n">
        <v>43046</v>
      </c>
      <c r="R865" s="28" t="n">
        <v>0</v>
      </c>
      <c r="S865" s="28" t="n">
        <f aca="false">IF(O865="Won",R865,IF(O865="Lost",0,N865))</f>
        <v>0</v>
      </c>
      <c r="T865" s="30" t="n">
        <f aca="false">IF(AND(P865&lt;&gt;"",Q865&lt;&gt;""),Q865-P865,"")</f>
        <v>76</v>
      </c>
      <c r="U865" s="30" t="str">
        <f aca="false">IF(AND(O865="Engaging",P865&lt;&gt;""),'Leia-me'!$B$5-P865,"")</f>
        <v/>
      </c>
      <c r="V865" s="25" t="str">
        <f aca="false">IF(O865&lt;&gt;"Engaging","",IF(U865&lt;='Leia-me'!$B$6,"Saudável",IF(U865&lt;='Leia-me'!$B$7,"Esfriando",IF(U865&lt;='Leia-me'!$B$8,"Última chance","Zumbi"))))</f>
        <v/>
      </c>
      <c r="W865" s="25" t="n">
        <f aca="false">IF(O865="Won",1,IF(O865="Lost",0,""))</f>
        <v>0</v>
      </c>
      <c r="Y865" s="25" t="str">
        <f aca="false">IF(E865="","Sim","")</f>
        <v/>
      </c>
    </row>
    <row r="866" customFormat="false" ht="15" hidden="false" customHeight="false" outlineLevel="0" collapsed="false">
      <c r="A866" s="25" t="s">
        <v>1097</v>
      </c>
      <c r="B866" s="25" t="s">
        <v>67</v>
      </c>
      <c r="C866" s="25" t="s">
        <v>68</v>
      </c>
      <c r="D866" s="25" t="s">
        <v>72</v>
      </c>
      <c r="E866" s="25" t="s">
        <v>169</v>
      </c>
      <c r="F866" s="25" t="s">
        <v>168</v>
      </c>
      <c r="G866" s="26" t="n">
        <v>2403.58</v>
      </c>
      <c r="H866" s="27" t="n">
        <v>8801</v>
      </c>
      <c r="I866" s="25" t="s">
        <v>147</v>
      </c>
      <c r="K866" s="25" t="n">
        <v>1986</v>
      </c>
      <c r="L866" s="25" t="s">
        <v>186</v>
      </c>
      <c r="M866" s="25" t="s">
        <v>171</v>
      </c>
      <c r="N866" s="28" t="n">
        <v>550</v>
      </c>
      <c r="O866" s="25" t="s">
        <v>54</v>
      </c>
      <c r="P866" s="29" t="n">
        <v>42970</v>
      </c>
      <c r="Q866" s="29" t="n">
        <v>43060</v>
      </c>
      <c r="R866" s="28" t="n">
        <v>528</v>
      </c>
      <c r="S866" s="28" t="n">
        <f aca="false">IF(O866="Won",R866,IF(O866="Lost",0,N866))</f>
        <v>528</v>
      </c>
      <c r="T866" s="30" t="n">
        <f aca="false">IF(AND(P866&lt;&gt;"",Q866&lt;&gt;""),Q866-P866,"")</f>
        <v>90</v>
      </c>
      <c r="U866" s="30" t="str">
        <f aca="false">IF(AND(O866="Engaging",P866&lt;&gt;""),'Leia-me'!$B$5-P866,"")</f>
        <v/>
      </c>
      <c r="V866" s="25" t="str">
        <f aca="false">IF(O866&lt;&gt;"Engaging","",IF(U866&lt;='Leia-me'!$B$6,"Saudável",IF(U866&lt;='Leia-me'!$B$7,"Esfriando",IF(U866&lt;='Leia-me'!$B$8,"Última chance","Zumbi"))))</f>
        <v/>
      </c>
      <c r="W866" s="25" t="n">
        <f aca="false">IF(O866="Won",1,IF(O866="Lost",0,""))</f>
        <v>1</v>
      </c>
      <c r="Y866" s="25" t="str">
        <f aca="false">IF(E866="","Sim","")</f>
        <v/>
      </c>
    </row>
    <row r="867" customFormat="false" ht="15" hidden="false" customHeight="false" outlineLevel="0" collapsed="false">
      <c r="A867" s="25" t="s">
        <v>1098</v>
      </c>
      <c r="B867" s="25" t="s">
        <v>67</v>
      </c>
      <c r="C867" s="25" t="s">
        <v>68</v>
      </c>
      <c r="D867" s="25" t="s">
        <v>72</v>
      </c>
      <c r="E867" s="25" t="s">
        <v>167</v>
      </c>
      <c r="F867" s="25" t="s">
        <v>168</v>
      </c>
      <c r="G867" s="26" t="n">
        <v>2173.98</v>
      </c>
      <c r="H867" s="27" t="n">
        <v>2928</v>
      </c>
      <c r="I867" s="25" t="s">
        <v>147</v>
      </c>
      <c r="J867" s="25" t="s">
        <v>169</v>
      </c>
      <c r="K867" s="25" t="n">
        <v>1995</v>
      </c>
      <c r="L867" s="25" t="s">
        <v>148</v>
      </c>
      <c r="M867" s="25" t="s">
        <v>149</v>
      </c>
      <c r="N867" s="28" t="n">
        <v>55</v>
      </c>
      <c r="O867" s="25" t="s">
        <v>55</v>
      </c>
      <c r="P867" s="29" t="n">
        <v>42972</v>
      </c>
      <c r="Q867" s="29" t="n">
        <v>43064</v>
      </c>
      <c r="R867" s="28" t="n">
        <v>0</v>
      </c>
      <c r="S867" s="28" t="n">
        <f aca="false">IF(O867="Won",R867,IF(O867="Lost",0,N867))</f>
        <v>0</v>
      </c>
      <c r="T867" s="30" t="n">
        <f aca="false">IF(AND(P867&lt;&gt;"",Q867&lt;&gt;""),Q867-P867,"")</f>
        <v>92</v>
      </c>
      <c r="U867" s="30" t="str">
        <f aca="false">IF(AND(O867="Engaging",P867&lt;&gt;""),'Leia-me'!$B$5-P867,"")</f>
        <v/>
      </c>
      <c r="V867" s="25" t="str">
        <f aca="false">IF(O867&lt;&gt;"Engaging","",IF(U867&lt;='Leia-me'!$B$6,"Saudável",IF(U867&lt;='Leia-me'!$B$7,"Esfriando",IF(U867&lt;='Leia-me'!$B$8,"Última chance","Zumbi"))))</f>
        <v/>
      </c>
      <c r="W867" s="25" t="n">
        <f aca="false">IF(O867="Won",1,IF(O867="Lost",0,""))</f>
        <v>0</v>
      </c>
      <c r="Y867" s="25" t="str">
        <f aca="false">IF(E867="","Sim","")</f>
        <v/>
      </c>
    </row>
    <row r="868" customFormat="false" ht="15" hidden="false" customHeight="false" outlineLevel="0" collapsed="false">
      <c r="A868" s="25" t="s">
        <v>1099</v>
      </c>
      <c r="B868" s="25" t="s">
        <v>67</v>
      </c>
      <c r="C868" s="25" t="s">
        <v>68</v>
      </c>
      <c r="D868" s="25" t="s">
        <v>72</v>
      </c>
      <c r="E868" s="25" t="s">
        <v>266</v>
      </c>
      <c r="F868" s="25" t="s">
        <v>267</v>
      </c>
      <c r="G868" s="26" t="n">
        <v>2041.73</v>
      </c>
      <c r="H868" s="27" t="n">
        <v>5276</v>
      </c>
      <c r="I868" s="25" t="s">
        <v>147</v>
      </c>
      <c r="K868" s="25" t="n">
        <v>1997</v>
      </c>
      <c r="L868" s="25" t="s">
        <v>170</v>
      </c>
      <c r="M868" s="25" t="s">
        <v>171</v>
      </c>
      <c r="N868" s="28" t="n">
        <v>1096</v>
      </c>
      <c r="O868" s="25" t="s">
        <v>55</v>
      </c>
      <c r="P868" s="29" t="n">
        <v>42975</v>
      </c>
      <c r="Q868" s="29" t="n">
        <v>42992</v>
      </c>
      <c r="R868" s="28" t="n">
        <v>0</v>
      </c>
      <c r="S868" s="28" t="n">
        <f aca="false">IF(O868="Won",R868,IF(O868="Lost",0,N868))</f>
        <v>0</v>
      </c>
      <c r="T868" s="30" t="n">
        <f aca="false">IF(AND(P868&lt;&gt;"",Q868&lt;&gt;""),Q868-P868,"")</f>
        <v>17</v>
      </c>
      <c r="U868" s="30" t="str">
        <f aca="false">IF(AND(O868="Engaging",P868&lt;&gt;""),'Leia-me'!$B$5-P868,"")</f>
        <v/>
      </c>
      <c r="V868" s="25" t="str">
        <f aca="false">IF(O868&lt;&gt;"Engaging","",IF(U868&lt;='Leia-me'!$B$6,"Saudável",IF(U868&lt;='Leia-me'!$B$7,"Esfriando",IF(U868&lt;='Leia-me'!$B$8,"Última chance","Zumbi"))))</f>
        <v/>
      </c>
      <c r="W868" s="25" t="n">
        <f aca="false">IF(O868="Won",1,IF(O868="Lost",0,""))</f>
        <v>0</v>
      </c>
      <c r="Y868" s="25" t="str">
        <f aca="false">IF(E868="","Sim","")</f>
        <v/>
      </c>
    </row>
    <row r="869" customFormat="false" ht="15" hidden="false" customHeight="false" outlineLevel="0" collapsed="false">
      <c r="A869" s="25" t="s">
        <v>1100</v>
      </c>
      <c r="B869" s="25" t="s">
        <v>67</v>
      </c>
      <c r="C869" s="25" t="s">
        <v>68</v>
      </c>
      <c r="D869" s="25" t="s">
        <v>72</v>
      </c>
      <c r="E869" s="25" t="s">
        <v>167</v>
      </c>
      <c r="F869" s="25" t="s">
        <v>168</v>
      </c>
      <c r="G869" s="26" t="n">
        <v>2173.98</v>
      </c>
      <c r="H869" s="27" t="n">
        <v>2928</v>
      </c>
      <c r="I869" s="25" t="s">
        <v>147</v>
      </c>
      <c r="J869" s="25" t="s">
        <v>169</v>
      </c>
      <c r="K869" s="25" t="n">
        <v>1995</v>
      </c>
      <c r="L869" s="25" t="s">
        <v>170</v>
      </c>
      <c r="M869" s="25" t="s">
        <v>171</v>
      </c>
      <c r="N869" s="28" t="n">
        <v>1096</v>
      </c>
      <c r="O869" s="25" t="s">
        <v>54</v>
      </c>
      <c r="P869" s="29" t="n">
        <v>42975</v>
      </c>
      <c r="Q869" s="29" t="n">
        <v>43051</v>
      </c>
      <c r="R869" s="28" t="n">
        <v>1215</v>
      </c>
      <c r="S869" s="28" t="n">
        <f aca="false">IF(O869="Won",R869,IF(O869="Lost",0,N869))</f>
        <v>1215</v>
      </c>
      <c r="T869" s="30" t="n">
        <f aca="false">IF(AND(P869&lt;&gt;"",Q869&lt;&gt;""),Q869-P869,"")</f>
        <v>76</v>
      </c>
      <c r="U869" s="30" t="str">
        <f aca="false">IF(AND(O869="Engaging",P869&lt;&gt;""),'Leia-me'!$B$5-P869,"")</f>
        <v/>
      </c>
      <c r="V869" s="25" t="str">
        <f aca="false">IF(O869&lt;&gt;"Engaging","",IF(U869&lt;='Leia-me'!$B$6,"Saudável",IF(U869&lt;='Leia-me'!$B$7,"Esfriando",IF(U869&lt;='Leia-me'!$B$8,"Última chance","Zumbi"))))</f>
        <v/>
      </c>
      <c r="W869" s="25" t="n">
        <f aca="false">IF(O869="Won",1,IF(O869="Lost",0,""))</f>
        <v>1</v>
      </c>
      <c r="Y869" s="25" t="str">
        <f aca="false">IF(E869="","Sim","")</f>
        <v/>
      </c>
    </row>
    <row r="870" customFormat="false" ht="15" hidden="false" customHeight="false" outlineLevel="0" collapsed="false">
      <c r="A870" s="25" t="s">
        <v>1101</v>
      </c>
      <c r="B870" s="25" t="s">
        <v>67</v>
      </c>
      <c r="C870" s="25" t="s">
        <v>68</v>
      </c>
      <c r="D870" s="25" t="s">
        <v>72</v>
      </c>
      <c r="E870" s="25" t="s">
        <v>248</v>
      </c>
      <c r="F870" s="25" t="s">
        <v>211</v>
      </c>
      <c r="G870" s="26" t="n">
        <v>894.33</v>
      </c>
      <c r="H870" s="27" t="n">
        <v>1635</v>
      </c>
      <c r="I870" s="25" t="s">
        <v>249</v>
      </c>
      <c r="K870" s="25" t="n">
        <v>2007</v>
      </c>
      <c r="L870" s="25" t="s">
        <v>148</v>
      </c>
      <c r="M870" s="25" t="s">
        <v>149</v>
      </c>
      <c r="N870" s="28" t="n">
        <v>55</v>
      </c>
      <c r="O870" s="25" t="s">
        <v>55</v>
      </c>
      <c r="P870" s="29" t="n">
        <v>42977</v>
      </c>
      <c r="Q870" s="29" t="n">
        <v>42988</v>
      </c>
      <c r="R870" s="28" t="n">
        <v>0</v>
      </c>
      <c r="S870" s="28" t="n">
        <f aca="false">IF(O870="Won",R870,IF(O870="Lost",0,N870))</f>
        <v>0</v>
      </c>
      <c r="T870" s="30" t="n">
        <f aca="false">IF(AND(P870&lt;&gt;"",Q870&lt;&gt;""),Q870-P870,"")</f>
        <v>11</v>
      </c>
      <c r="U870" s="30" t="str">
        <f aca="false">IF(AND(O870="Engaging",P870&lt;&gt;""),'Leia-me'!$B$5-P870,"")</f>
        <v/>
      </c>
      <c r="V870" s="25" t="str">
        <f aca="false">IF(O870&lt;&gt;"Engaging","",IF(U870&lt;='Leia-me'!$B$6,"Saudável",IF(U870&lt;='Leia-me'!$B$7,"Esfriando",IF(U870&lt;='Leia-me'!$B$8,"Última chance","Zumbi"))))</f>
        <v/>
      </c>
      <c r="W870" s="25" t="n">
        <f aca="false">IF(O870="Won",1,IF(O870="Lost",0,""))</f>
        <v>0</v>
      </c>
      <c r="Y870" s="25" t="str">
        <f aca="false">IF(E870="","Sim","")</f>
        <v/>
      </c>
    </row>
    <row r="871" customFormat="false" ht="15" hidden="false" customHeight="false" outlineLevel="0" collapsed="false">
      <c r="A871" s="25" t="s">
        <v>1102</v>
      </c>
      <c r="B871" s="25" t="s">
        <v>67</v>
      </c>
      <c r="C871" s="25" t="s">
        <v>68</v>
      </c>
      <c r="D871" s="25" t="s">
        <v>72</v>
      </c>
      <c r="E871" s="25" t="s">
        <v>198</v>
      </c>
      <c r="F871" s="25" t="s">
        <v>177</v>
      </c>
      <c r="G871" s="26" t="n">
        <v>2819.5</v>
      </c>
      <c r="H871" s="27" t="n">
        <v>7227</v>
      </c>
      <c r="I871" s="25" t="s">
        <v>147</v>
      </c>
      <c r="J871" s="25" t="s">
        <v>199</v>
      </c>
      <c r="K871" s="25" t="n">
        <v>1991</v>
      </c>
      <c r="L871" s="25" t="s">
        <v>148</v>
      </c>
      <c r="M871" s="25" t="s">
        <v>149</v>
      </c>
      <c r="N871" s="28" t="n">
        <v>55</v>
      </c>
      <c r="O871" s="25" t="s">
        <v>55</v>
      </c>
      <c r="P871" s="29" t="n">
        <v>42987</v>
      </c>
      <c r="Q871" s="29" t="n">
        <v>43060</v>
      </c>
      <c r="R871" s="28" t="n">
        <v>0</v>
      </c>
      <c r="S871" s="28" t="n">
        <f aca="false">IF(O871="Won",R871,IF(O871="Lost",0,N871))</f>
        <v>0</v>
      </c>
      <c r="T871" s="30" t="n">
        <f aca="false">IF(AND(P871&lt;&gt;"",Q871&lt;&gt;""),Q871-P871,"")</f>
        <v>73</v>
      </c>
      <c r="U871" s="30" t="str">
        <f aca="false">IF(AND(O871="Engaging",P871&lt;&gt;""),'Leia-me'!$B$5-P871,"")</f>
        <v/>
      </c>
      <c r="V871" s="25" t="str">
        <f aca="false">IF(O871&lt;&gt;"Engaging","",IF(U871&lt;='Leia-me'!$B$6,"Saudável",IF(U871&lt;='Leia-me'!$B$7,"Esfriando",IF(U871&lt;='Leia-me'!$B$8,"Última chance","Zumbi"))))</f>
        <v/>
      </c>
      <c r="W871" s="25" t="n">
        <f aca="false">IF(O871="Won",1,IF(O871="Lost",0,""))</f>
        <v>0</v>
      </c>
      <c r="Y871" s="25" t="str">
        <f aca="false">IF(E871="","Sim","")</f>
        <v/>
      </c>
    </row>
    <row r="872" customFormat="false" ht="15" hidden="false" customHeight="false" outlineLevel="0" collapsed="false">
      <c r="A872" s="25" t="s">
        <v>1103</v>
      </c>
      <c r="B872" s="25" t="s">
        <v>67</v>
      </c>
      <c r="C872" s="25" t="s">
        <v>68</v>
      </c>
      <c r="D872" s="25" t="s">
        <v>72</v>
      </c>
      <c r="E872" s="25" t="s">
        <v>191</v>
      </c>
      <c r="F872" s="25" t="s">
        <v>192</v>
      </c>
      <c r="G872" s="26" t="n">
        <v>2714.9</v>
      </c>
      <c r="H872" s="27" t="n">
        <v>2641</v>
      </c>
      <c r="I872" s="25" t="s">
        <v>147</v>
      </c>
      <c r="J872" s="25" t="s">
        <v>193</v>
      </c>
      <c r="K872" s="25" t="n">
        <v>1998</v>
      </c>
      <c r="L872" s="25" t="s">
        <v>186</v>
      </c>
      <c r="M872" s="25" t="s">
        <v>171</v>
      </c>
      <c r="N872" s="28" t="n">
        <v>550</v>
      </c>
      <c r="O872" s="25" t="s">
        <v>54</v>
      </c>
      <c r="P872" s="29" t="n">
        <v>42988</v>
      </c>
      <c r="Q872" s="29" t="n">
        <v>43051</v>
      </c>
      <c r="R872" s="28" t="n">
        <v>511</v>
      </c>
      <c r="S872" s="28" t="n">
        <f aca="false">IF(O872="Won",R872,IF(O872="Lost",0,N872))</f>
        <v>511</v>
      </c>
      <c r="T872" s="30" t="n">
        <f aca="false">IF(AND(P872&lt;&gt;"",Q872&lt;&gt;""),Q872-P872,"")</f>
        <v>63</v>
      </c>
      <c r="U872" s="30" t="str">
        <f aca="false">IF(AND(O872="Engaging",P872&lt;&gt;""),'Leia-me'!$B$5-P872,"")</f>
        <v/>
      </c>
      <c r="V872" s="25" t="str">
        <f aca="false">IF(O872&lt;&gt;"Engaging","",IF(U872&lt;='Leia-me'!$B$6,"Saudável",IF(U872&lt;='Leia-me'!$B$7,"Esfriando",IF(U872&lt;='Leia-me'!$B$8,"Última chance","Zumbi"))))</f>
        <v/>
      </c>
      <c r="W872" s="25" t="n">
        <f aca="false">IF(O872="Won",1,IF(O872="Lost",0,""))</f>
        <v>1</v>
      </c>
      <c r="Y872" s="25" t="str">
        <f aca="false">IF(E872="","Sim","")</f>
        <v/>
      </c>
    </row>
    <row r="873" customFormat="false" ht="15" hidden="false" customHeight="false" outlineLevel="0" collapsed="false">
      <c r="A873" s="25" t="s">
        <v>1104</v>
      </c>
      <c r="B873" s="25" t="s">
        <v>67</v>
      </c>
      <c r="C873" s="25" t="s">
        <v>68</v>
      </c>
      <c r="D873" s="25" t="s">
        <v>72</v>
      </c>
      <c r="E873" s="25" t="s">
        <v>167</v>
      </c>
      <c r="F873" s="25" t="s">
        <v>168</v>
      </c>
      <c r="G873" s="26" t="n">
        <v>2173.98</v>
      </c>
      <c r="H873" s="27" t="n">
        <v>2928</v>
      </c>
      <c r="I873" s="25" t="s">
        <v>147</v>
      </c>
      <c r="J873" s="25" t="s">
        <v>169</v>
      </c>
      <c r="K873" s="25" t="n">
        <v>1995</v>
      </c>
      <c r="L873" s="25" t="s">
        <v>186</v>
      </c>
      <c r="M873" s="25" t="s">
        <v>171</v>
      </c>
      <c r="N873" s="28" t="n">
        <v>550</v>
      </c>
      <c r="O873" s="25" t="s">
        <v>54</v>
      </c>
      <c r="P873" s="29" t="n">
        <v>42992</v>
      </c>
      <c r="Q873" s="29" t="n">
        <v>43081</v>
      </c>
      <c r="R873" s="28" t="n">
        <v>545</v>
      </c>
      <c r="S873" s="28" t="n">
        <f aca="false">IF(O873="Won",R873,IF(O873="Lost",0,N873))</f>
        <v>545</v>
      </c>
      <c r="T873" s="30" t="n">
        <f aca="false">IF(AND(P873&lt;&gt;"",Q873&lt;&gt;""),Q873-P873,"")</f>
        <v>89</v>
      </c>
      <c r="U873" s="30" t="str">
        <f aca="false">IF(AND(O873="Engaging",P873&lt;&gt;""),'Leia-me'!$B$5-P873,"")</f>
        <v/>
      </c>
      <c r="V873" s="25" t="str">
        <f aca="false">IF(O873&lt;&gt;"Engaging","",IF(U873&lt;='Leia-me'!$B$6,"Saudável",IF(U873&lt;='Leia-me'!$B$7,"Esfriando",IF(U873&lt;='Leia-me'!$B$8,"Última chance","Zumbi"))))</f>
        <v/>
      </c>
      <c r="W873" s="25" t="n">
        <f aca="false">IF(O873="Won",1,IF(O873="Lost",0,""))</f>
        <v>1</v>
      </c>
      <c r="Y873" s="25" t="str">
        <f aca="false">IF(E873="","Sim","")</f>
        <v/>
      </c>
    </row>
    <row r="874" customFormat="false" ht="15" hidden="false" customHeight="false" outlineLevel="0" collapsed="false">
      <c r="A874" s="25" t="s">
        <v>1105</v>
      </c>
      <c r="B874" s="25" t="s">
        <v>67</v>
      </c>
      <c r="C874" s="25" t="s">
        <v>68</v>
      </c>
      <c r="D874" s="25" t="s">
        <v>72</v>
      </c>
      <c r="E874" s="25" t="s">
        <v>245</v>
      </c>
      <c r="F874" s="25" t="s">
        <v>185</v>
      </c>
      <c r="G874" s="26" t="n">
        <v>2938.67</v>
      </c>
      <c r="H874" s="27" t="n">
        <v>8775</v>
      </c>
      <c r="I874" s="25" t="s">
        <v>246</v>
      </c>
      <c r="K874" s="25" t="n">
        <v>1987</v>
      </c>
      <c r="L874" s="25" t="s">
        <v>160</v>
      </c>
      <c r="M874" s="25" t="s">
        <v>149</v>
      </c>
      <c r="N874" s="28" t="n">
        <v>3393</v>
      </c>
      <c r="O874" s="25" t="s">
        <v>54</v>
      </c>
      <c r="P874" s="29" t="n">
        <v>42992</v>
      </c>
      <c r="Q874" s="29" t="n">
        <v>43047</v>
      </c>
      <c r="R874" s="28" t="n">
        <v>3362</v>
      </c>
      <c r="S874" s="28" t="n">
        <f aca="false">IF(O874="Won",R874,IF(O874="Lost",0,N874))</f>
        <v>3362</v>
      </c>
      <c r="T874" s="30" t="n">
        <f aca="false">IF(AND(P874&lt;&gt;"",Q874&lt;&gt;""),Q874-P874,"")</f>
        <v>55</v>
      </c>
      <c r="U874" s="30" t="str">
        <f aca="false">IF(AND(O874="Engaging",P874&lt;&gt;""),'Leia-me'!$B$5-P874,"")</f>
        <v/>
      </c>
      <c r="V874" s="25" t="str">
        <f aca="false">IF(O874&lt;&gt;"Engaging","",IF(U874&lt;='Leia-me'!$B$6,"Saudável",IF(U874&lt;='Leia-me'!$B$7,"Esfriando",IF(U874&lt;='Leia-me'!$B$8,"Última chance","Zumbi"))))</f>
        <v/>
      </c>
      <c r="W874" s="25" t="n">
        <f aca="false">IF(O874="Won",1,IF(O874="Lost",0,""))</f>
        <v>1</v>
      </c>
      <c r="Y874" s="25" t="str">
        <f aca="false">IF(E874="","Sim","")</f>
        <v/>
      </c>
    </row>
    <row r="875" customFormat="false" ht="15" hidden="false" customHeight="false" outlineLevel="0" collapsed="false">
      <c r="A875" s="25" t="s">
        <v>1106</v>
      </c>
      <c r="B875" s="25" t="s">
        <v>67</v>
      </c>
      <c r="C875" s="25" t="s">
        <v>68</v>
      </c>
      <c r="D875" s="25" t="s">
        <v>72</v>
      </c>
      <c r="E875" s="25" t="s">
        <v>210</v>
      </c>
      <c r="F875" s="25" t="s">
        <v>211</v>
      </c>
      <c r="G875" s="26" t="n">
        <v>718.62</v>
      </c>
      <c r="H875" s="27" t="n">
        <v>2448</v>
      </c>
      <c r="I875" s="25" t="s">
        <v>147</v>
      </c>
      <c r="K875" s="25" t="n">
        <v>2001</v>
      </c>
      <c r="L875" s="25" t="s">
        <v>160</v>
      </c>
      <c r="M875" s="25" t="s">
        <v>149</v>
      </c>
      <c r="N875" s="28" t="n">
        <v>3393</v>
      </c>
      <c r="O875" s="25" t="s">
        <v>55</v>
      </c>
      <c r="P875" s="29" t="n">
        <v>42994</v>
      </c>
      <c r="Q875" s="29" t="n">
        <v>43075</v>
      </c>
      <c r="R875" s="28" t="n">
        <v>0</v>
      </c>
      <c r="S875" s="28" t="n">
        <f aca="false">IF(O875="Won",R875,IF(O875="Lost",0,N875))</f>
        <v>0</v>
      </c>
      <c r="T875" s="30" t="n">
        <f aca="false">IF(AND(P875&lt;&gt;"",Q875&lt;&gt;""),Q875-P875,"")</f>
        <v>81</v>
      </c>
      <c r="U875" s="30" t="str">
        <f aca="false">IF(AND(O875="Engaging",P875&lt;&gt;""),'Leia-me'!$B$5-P875,"")</f>
        <v/>
      </c>
      <c r="V875" s="25" t="str">
        <f aca="false">IF(O875&lt;&gt;"Engaging","",IF(U875&lt;='Leia-me'!$B$6,"Saudável",IF(U875&lt;='Leia-me'!$B$7,"Esfriando",IF(U875&lt;='Leia-me'!$B$8,"Última chance","Zumbi"))))</f>
        <v/>
      </c>
      <c r="W875" s="25" t="n">
        <f aca="false">IF(O875="Won",1,IF(O875="Lost",0,""))</f>
        <v>0</v>
      </c>
      <c r="Y875" s="25" t="str">
        <f aca="false">IF(E875="","Sim","")</f>
        <v/>
      </c>
    </row>
    <row r="876" customFormat="false" ht="15" hidden="false" customHeight="false" outlineLevel="0" collapsed="false">
      <c r="A876" s="25" t="s">
        <v>1107</v>
      </c>
      <c r="B876" s="25" t="s">
        <v>67</v>
      </c>
      <c r="C876" s="25" t="s">
        <v>68</v>
      </c>
      <c r="D876" s="25" t="s">
        <v>72</v>
      </c>
      <c r="E876" s="25" t="s">
        <v>188</v>
      </c>
      <c r="F876" s="25" t="s">
        <v>185</v>
      </c>
      <c r="G876" s="26" t="n">
        <v>1008.06</v>
      </c>
      <c r="H876" s="27" t="n">
        <v>1238</v>
      </c>
      <c r="I876" s="25" t="s">
        <v>147</v>
      </c>
      <c r="K876" s="25" t="n">
        <v>1983</v>
      </c>
      <c r="L876" s="25" t="s">
        <v>186</v>
      </c>
      <c r="M876" s="25" t="s">
        <v>171</v>
      </c>
      <c r="N876" s="28" t="n">
        <v>550</v>
      </c>
      <c r="O876" s="25" t="s">
        <v>54</v>
      </c>
      <c r="P876" s="29" t="n">
        <v>42995</v>
      </c>
      <c r="Q876" s="29" t="n">
        <v>43058</v>
      </c>
      <c r="R876" s="28" t="n">
        <v>487</v>
      </c>
      <c r="S876" s="28" t="n">
        <f aca="false">IF(O876="Won",R876,IF(O876="Lost",0,N876))</f>
        <v>487</v>
      </c>
      <c r="T876" s="30" t="n">
        <f aca="false">IF(AND(P876&lt;&gt;"",Q876&lt;&gt;""),Q876-P876,"")</f>
        <v>63</v>
      </c>
      <c r="U876" s="30" t="str">
        <f aca="false">IF(AND(O876="Engaging",P876&lt;&gt;""),'Leia-me'!$B$5-P876,"")</f>
        <v/>
      </c>
      <c r="V876" s="25" t="str">
        <f aca="false">IF(O876&lt;&gt;"Engaging","",IF(U876&lt;='Leia-me'!$B$6,"Saudável",IF(U876&lt;='Leia-me'!$B$7,"Esfriando",IF(U876&lt;='Leia-me'!$B$8,"Última chance","Zumbi"))))</f>
        <v/>
      </c>
      <c r="W876" s="25" t="n">
        <f aca="false">IF(O876="Won",1,IF(O876="Lost",0,""))</f>
        <v>1</v>
      </c>
      <c r="Y876" s="25" t="str">
        <f aca="false">IF(E876="","Sim","")</f>
        <v/>
      </c>
    </row>
    <row r="877" customFormat="false" ht="15" hidden="false" customHeight="false" outlineLevel="0" collapsed="false">
      <c r="A877" s="25" t="s">
        <v>1108</v>
      </c>
      <c r="B877" s="25" t="s">
        <v>67</v>
      </c>
      <c r="C877" s="25" t="s">
        <v>68</v>
      </c>
      <c r="D877" s="25" t="s">
        <v>72</v>
      </c>
      <c r="E877" s="25" t="s">
        <v>198</v>
      </c>
      <c r="F877" s="25" t="s">
        <v>177</v>
      </c>
      <c r="G877" s="26" t="n">
        <v>2819.5</v>
      </c>
      <c r="H877" s="27" t="n">
        <v>7227</v>
      </c>
      <c r="I877" s="25" t="s">
        <v>147</v>
      </c>
      <c r="J877" s="25" t="s">
        <v>199</v>
      </c>
      <c r="K877" s="25" t="n">
        <v>1991</v>
      </c>
      <c r="L877" s="25" t="s">
        <v>170</v>
      </c>
      <c r="M877" s="25" t="s">
        <v>171</v>
      </c>
      <c r="N877" s="28" t="n">
        <v>1096</v>
      </c>
      <c r="O877" s="25" t="s">
        <v>54</v>
      </c>
      <c r="P877" s="29" t="n">
        <v>42995</v>
      </c>
      <c r="Q877" s="29" t="n">
        <v>43057</v>
      </c>
      <c r="R877" s="28" t="n">
        <v>1072</v>
      </c>
      <c r="S877" s="28" t="n">
        <f aca="false">IF(O877="Won",R877,IF(O877="Lost",0,N877))</f>
        <v>1072</v>
      </c>
      <c r="T877" s="30" t="n">
        <f aca="false">IF(AND(P877&lt;&gt;"",Q877&lt;&gt;""),Q877-P877,"")</f>
        <v>62</v>
      </c>
      <c r="U877" s="30" t="str">
        <f aca="false">IF(AND(O877="Engaging",P877&lt;&gt;""),'Leia-me'!$B$5-P877,"")</f>
        <v/>
      </c>
      <c r="V877" s="25" t="str">
        <f aca="false">IF(O877&lt;&gt;"Engaging","",IF(U877&lt;='Leia-me'!$B$6,"Saudável",IF(U877&lt;='Leia-me'!$B$7,"Esfriando",IF(U877&lt;='Leia-me'!$B$8,"Última chance","Zumbi"))))</f>
        <v/>
      </c>
      <c r="W877" s="25" t="n">
        <f aca="false">IF(O877="Won",1,IF(O877="Lost",0,""))</f>
        <v>1</v>
      </c>
      <c r="Y877" s="25" t="str">
        <f aca="false">IF(E877="","Sim","")</f>
        <v/>
      </c>
    </row>
    <row r="878" customFormat="false" ht="15" hidden="false" customHeight="false" outlineLevel="0" collapsed="false">
      <c r="A878" s="25" t="s">
        <v>1109</v>
      </c>
      <c r="B878" s="25" t="s">
        <v>67</v>
      </c>
      <c r="C878" s="25" t="s">
        <v>68</v>
      </c>
      <c r="D878" s="25" t="s">
        <v>72</v>
      </c>
      <c r="E878" s="25" t="s">
        <v>145</v>
      </c>
      <c r="F878" s="25" t="s">
        <v>146</v>
      </c>
      <c r="G878" s="26" t="n">
        <v>3922.42</v>
      </c>
      <c r="H878" s="27" t="n">
        <v>6837</v>
      </c>
      <c r="I878" s="25" t="s">
        <v>147</v>
      </c>
      <c r="K878" s="25" t="n">
        <v>1992</v>
      </c>
      <c r="L878" s="25" t="s">
        <v>186</v>
      </c>
      <c r="M878" s="25" t="s">
        <v>171</v>
      </c>
      <c r="N878" s="28" t="n">
        <v>550</v>
      </c>
      <c r="O878" s="25" t="s">
        <v>55</v>
      </c>
      <c r="P878" s="29" t="n">
        <v>42996</v>
      </c>
      <c r="Q878" s="29" t="n">
        <v>43050</v>
      </c>
      <c r="R878" s="28" t="n">
        <v>0</v>
      </c>
      <c r="S878" s="28" t="n">
        <f aca="false">IF(O878="Won",R878,IF(O878="Lost",0,N878))</f>
        <v>0</v>
      </c>
      <c r="T878" s="30" t="n">
        <f aca="false">IF(AND(P878&lt;&gt;"",Q878&lt;&gt;""),Q878-P878,"")</f>
        <v>54</v>
      </c>
      <c r="U878" s="30" t="str">
        <f aca="false">IF(AND(O878="Engaging",P878&lt;&gt;""),'Leia-me'!$B$5-P878,"")</f>
        <v/>
      </c>
      <c r="V878" s="25" t="str">
        <f aca="false">IF(O878&lt;&gt;"Engaging","",IF(U878&lt;='Leia-me'!$B$6,"Saudável",IF(U878&lt;='Leia-me'!$B$7,"Esfriando",IF(U878&lt;='Leia-me'!$B$8,"Última chance","Zumbi"))))</f>
        <v/>
      </c>
      <c r="W878" s="25" t="n">
        <f aca="false">IF(O878="Won",1,IF(O878="Lost",0,""))</f>
        <v>0</v>
      </c>
      <c r="Y878" s="25" t="str">
        <f aca="false">IF(E878="","Sim","")</f>
        <v/>
      </c>
    </row>
    <row r="879" customFormat="false" ht="15" hidden="false" customHeight="false" outlineLevel="0" collapsed="false">
      <c r="A879" s="25" t="s">
        <v>1110</v>
      </c>
      <c r="B879" s="25" t="s">
        <v>67</v>
      </c>
      <c r="C879" s="25" t="s">
        <v>68</v>
      </c>
      <c r="D879" s="25" t="s">
        <v>72</v>
      </c>
      <c r="E879" s="25" t="s">
        <v>207</v>
      </c>
      <c r="F879" s="25" t="s">
        <v>168</v>
      </c>
      <c r="G879" s="26" t="n">
        <v>375.43</v>
      </c>
      <c r="H879" s="27" t="n">
        <v>1190</v>
      </c>
      <c r="I879" s="25" t="s">
        <v>147</v>
      </c>
      <c r="K879" s="25" t="n">
        <v>1985</v>
      </c>
      <c r="L879" s="25" t="s">
        <v>186</v>
      </c>
      <c r="M879" s="25" t="s">
        <v>171</v>
      </c>
      <c r="N879" s="28" t="n">
        <v>550</v>
      </c>
      <c r="O879" s="25" t="s">
        <v>54</v>
      </c>
      <c r="P879" s="29" t="n">
        <v>42996</v>
      </c>
      <c r="Q879" s="29" t="n">
        <v>43056</v>
      </c>
      <c r="R879" s="28" t="n">
        <v>485</v>
      </c>
      <c r="S879" s="28" t="n">
        <f aca="false">IF(O879="Won",R879,IF(O879="Lost",0,N879))</f>
        <v>485</v>
      </c>
      <c r="T879" s="30" t="n">
        <f aca="false">IF(AND(P879&lt;&gt;"",Q879&lt;&gt;""),Q879-P879,"")</f>
        <v>60</v>
      </c>
      <c r="U879" s="30" t="str">
        <f aca="false">IF(AND(O879="Engaging",P879&lt;&gt;""),'Leia-me'!$B$5-P879,"")</f>
        <v/>
      </c>
      <c r="V879" s="25" t="str">
        <f aca="false">IF(O879&lt;&gt;"Engaging","",IF(U879&lt;='Leia-me'!$B$6,"Saudável",IF(U879&lt;='Leia-me'!$B$7,"Esfriando",IF(U879&lt;='Leia-me'!$B$8,"Última chance","Zumbi"))))</f>
        <v/>
      </c>
      <c r="W879" s="25" t="n">
        <f aca="false">IF(O879="Won",1,IF(O879="Lost",0,""))</f>
        <v>1</v>
      </c>
      <c r="Y879" s="25" t="str">
        <f aca="false">IF(E879="","Sim","")</f>
        <v/>
      </c>
    </row>
    <row r="880" customFormat="false" ht="15" hidden="false" customHeight="false" outlineLevel="0" collapsed="false">
      <c r="A880" s="25" t="s">
        <v>1111</v>
      </c>
      <c r="B880" s="25" t="s">
        <v>67</v>
      </c>
      <c r="C880" s="25" t="s">
        <v>68</v>
      </c>
      <c r="D880" s="25" t="s">
        <v>72</v>
      </c>
      <c r="E880" s="25" t="s">
        <v>245</v>
      </c>
      <c r="F880" s="25" t="s">
        <v>185</v>
      </c>
      <c r="G880" s="26" t="n">
        <v>2938.67</v>
      </c>
      <c r="H880" s="27" t="n">
        <v>8775</v>
      </c>
      <c r="I880" s="25" t="s">
        <v>246</v>
      </c>
      <c r="K880" s="25" t="n">
        <v>1987</v>
      </c>
      <c r="L880" s="25" t="s">
        <v>186</v>
      </c>
      <c r="M880" s="25" t="s">
        <v>171</v>
      </c>
      <c r="N880" s="28" t="n">
        <v>550</v>
      </c>
      <c r="O880" s="25" t="s">
        <v>54</v>
      </c>
      <c r="P880" s="29" t="n">
        <v>42997</v>
      </c>
      <c r="Q880" s="29" t="n">
        <v>43085</v>
      </c>
      <c r="R880" s="28" t="n">
        <v>492</v>
      </c>
      <c r="S880" s="28" t="n">
        <f aca="false">IF(O880="Won",R880,IF(O880="Lost",0,N880))</f>
        <v>492</v>
      </c>
      <c r="T880" s="30" t="n">
        <f aca="false">IF(AND(P880&lt;&gt;"",Q880&lt;&gt;""),Q880-P880,"")</f>
        <v>88</v>
      </c>
      <c r="U880" s="30" t="str">
        <f aca="false">IF(AND(O880="Engaging",P880&lt;&gt;""),'Leia-me'!$B$5-P880,"")</f>
        <v/>
      </c>
      <c r="V880" s="25" t="str">
        <f aca="false">IF(O880&lt;&gt;"Engaging","",IF(U880&lt;='Leia-me'!$B$6,"Saudável",IF(U880&lt;='Leia-me'!$B$7,"Esfriando",IF(U880&lt;='Leia-me'!$B$8,"Última chance","Zumbi"))))</f>
        <v/>
      </c>
      <c r="W880" s="25" t="n">
        <f aca="false">IF(O880="Won",1,IF(O880="Lost",0,""))</f>
        <v>1</v>
      </c>
      <c r="Y880" s="25" t="str">
        <f aca="false">IF(E880="","Sim","")</f>
        <v/>
      </c>
    </row>
    <row r="881" customFormat="false" ht="15" hidden="false" customHeight="false" outlineLevel="0" collapsed="false">
      <c r="A881" s="25" t="s">
        <v>1112</v>
      </c>
      <c r="B881" s="25" t="s">
        <v>67</v>
      </c>
      <c r="C881" s="25" t="s">
        <v>68</v>
      </c>
      <c r="D881" s="25" t="s">
        <v>72</v>
      </c>
      <c r="E881" s="25" t="s">
        <v>218</v>
      </c>
      <c r="F881" s="25" t="s">
        <v>146</v>
      </c>
      <c r="G881" s="26" t="n">
        <v>4.54</v>
      </c>
      <c r="H881" s="27" t="n">
        <v>9</v>
      </c>
      <c r="I881" s="25" t="s">
        <v>147</v>
      </c>
      <c r="K881" s="25" t="n">
        <v>2017</v>
      </c>
      <c r="L881" s="25" t="s">
        <v>178</v>
      </c>
      <c r="M881" s="25" t="s">
        <v>171</v>
      </c>
      <c r="N881" s="28" t="n">
        <v>5482</v>
      </c>
      <c r="O881" s="25" t="s">
        <v>54</v>
      </c>
      <c r="P881" s="29" t="n">
        <v>42999</v>
      </c>
      <c r="Q881" s="29" t="n">
        <v>43065</v>
      </c>
      <c r="R881" s="28" t="n">
        <v>5160</v>
      </c>
      <c r="S881" s="28" t="n">
        <f aca="false">IF(O881="Won",R881,IF(O881="Lost",0,N881))</f>
        <v>5160</v>
      </c>
      <c r="T881" s="30" t="n">
        <f aca="false">IF(AND(P881&lt;&gt;"",Q881&lt;&gt;""),Q881-P881,"")</f>
        <v>66</v>
      </c>
      <c r="U881" s="30" t="str">
        <f aca="false">IF(AND(O881="Engaging",P881&lt;&gt;""),'Leia-me'!$B$5-P881,"")</f>
        <v/>
      </c>
      <c r="V881" s="25" t="str">
        <f aca="false">IF(O881&lt;&gt;"Engaging","",IF(U881&lt;='Leia-me'!$B$6,"Saudável",IF(U881&lt;='Leia-me'!$B$7,"Esfriando",IF(U881&lt;='Leia-me'!$B$8,"Última chance","Zumbi"))))</f>
        <v/>
      </c>
      <c r="W881" s="25" t="n">
        <f aca="false">IF(O881="Won",1,IF(O881="Lost",0,""))</f>
        <v>1</v>
      </c>
      <c r="Y881" s="25" t="str">
        <f aca="false">IF(E881="","Sim","")</f>
        <v/>
      </c>
    </row>
    <row r="882" customFormat="false" ht="15" hidden="false" customHeight="false" outlineLevel="0" collapsed="false">
      <c r="A882" s="25" t="s">
        <v>1113</v>
      </c>
      <c r="B882" s="25" t="s">
        <v>67</v>
      </c>
      <c r="C882" s="25" t="s">
        <v>68</v>
      </c>
      <c r="D882" s="25" t="s">
        <v>72</v>
      </c>
      <c r="E882" s="25" t="s">
        <v>257</v>
      </c>
      <c r="F882" s="25" t="s">
        <v>146</v>
      </c>
      <c r="G882" s="26" t="n">
        <v>441.08</v>
      </c>
      <c r="H882" s="27" t="n">
        <v>1210</v>
      </c>
      <c r="I882" s="25" t="s">
        <v>147</v>
      </c>
      <c r="K882" s="25" t="n">
        <v>1984</v>
      </c>
      <c r="L882" s="25" t="s">
        <v>148</v>
      </c>
      <c r="M882" s="25" t="s">
        <v>149</v>
      </c>
      <c r="N882" s="28" t="n">
        <v>55</v>
      </c>
      <c r="O882" s="25" t="s">
        <v>55</v>
      </c>
      <c r="P882" s="29" t="n">
        <v>43001</v>
      </c>
      <c r="Q882" s="29" t="n">
        <v>43046</v>
      </c>
      <c r="R882" s="28" t="n">
        <v>0</v>
      </c>
      <c r="S882" s="28" t="n">
        <f aca="false">IF(O882="Won",R882,IF(O882="Lost",0,N882))</f>
        <v>0</v>
      </c>
      <c r="T882" s="30" t="n">
        <f aca="false">IF(AND(P882&lt;&gt;"",Q882&lt;&gt;""),Q882-P882,"")</f>
        <v>45</v>
      </c>
      <c r="U882" s="30" t="str">
        <f aca="false">IF(AND(O882="Engaging",P882&lt;&gt;""),'Leia-me'!$B$5-P882,"")</f>
        <v/>
      </c>
      <c r="V882" s="25" t="str">
        <f aca="false">IF(O882&lt;&gt;"Engaging","",IF(U882&lt;='Leia-me'!$B$6,"Saudável",IF(U882&lt;='Leia-me'!$B$7,"Esfriando",IF(U882&lt;='Leia-me'!$B$8,"Última chance","Zumbi"))))</f>
        <v/>
      </c>
      <c r="W882" s="25" t="n">
        <f aca="false">IF(O882="Won",1,IF(O882="Lost",0,""))</f>
        <v>0</v>
      </c>
      <c r="Y882" s="25" t="str">
        <f aca="false">IF(E882="","Sim","")</f>
        <v/>
      </c>
    </row>
    <row r="883" customFormat="false" ht="15" hidden="false" customHeight="false" outlineLevel="0" collapsed="false">
      <c r="A883" s="25" t="s">
        <v>1114</v>
      </c>
      <c r="B883" s="25" t="s">
        <v>67</v>
      </c>
      <c r="C883" s="25" t="s">
        <v>68</v>
      </c>
      <c r="D883" s="25" t="s">
        <v>72</v>
      </c>
      <c r="E883" s="25" t="s">
        <v>245</v>
      </c>
      <c r="F883" s="25" t="s">
        <v>185</v>
      </c>
      <c r="G883" s="26" t="n">
        <v>2938.67</v>
      </c>
      <c r="H883" s="27" t="n">
        <v>8775</v>
      </c>
      <c r="I883" s="25" t="s">
        <v>246</v>
      </c>
      <c r="K883" s="25" t="n">
        <v>1987</v>
      </c>
      <c r="L883" s="25" t="s">
        <v>170</v>
      </c>
      <c r="M883" s="25" t="s">
        <v>171</v>
      </c>
      <c r="N883" s="28" t="n">
        <v>1096</v>
      </c>
      <c r="O883" s="25" t="s">
        <v>54</v>
      </c>
      <c r="P883" s="29" t="n">
        <v>43001</v>
      </c>
      <c r="Q883" s="29" t="n">
        <v>43066</v>
      </c>
      <c r="R883" s="28" t="n">
        <v>946</v>
      </c>
      <c r="S883" s="28" t="n">
        <f aca="false">IF(O883="Won",R883,IF(O883="Lost",0,N883))</f>
        <v>946</v>
      </c>
      <c r="T883" s="30" t="n">
        <f aca="false">IF(AND(P883&lt;&gt;"",Q883&lt;&gt;""),Q883-P883,"")</f>
        <v>65</v>
      </c>
      <c r="U883" s="30" t="str">
        <f aca="false">IF(AND(O883="Engaging",P883&lt;&gt;""),'Leia-me'!$B$5-P883,"")</f>
        <v/>
      </c>
      <c r="V883" s="25" t="str">
        <f aca="false">IF(O883&lt;&gt;"Engaging","",IF(U883&lt;='Leia-me'!$B$6,"Saudável",IF(U883&lt;='Leia-me'!$B$7,"Esfriando",IF(U883&lt;='Leia-me'!$B$8,"Última chance","Zumbi"))))</f>
        <v/>
      </c>
      <c r="W883" s="25" t="n">
        <f aca="false">IF(O883="Won",1,IF(O883="Lost",0,""))</f>
        <v>1</v>
      </c>
      <c r="Y883" s="25" t="str">
        <f aca="false">IF(E883="","Sim","")</f>
        <v/>
      </c>
    </row>
    <row r="884" customFormat="false" ht="15" hidden="false" customHeight="false" outlineLevel="0" collapsed="false">
      <c r="A884" s="25" t="s">
        <v>1115</v>
      </c>
      <c r="B884" s="25" t="s">
        <v>67</v>
      </c>
      <c r="C884" s="25" t="s">
        <v>68</v>
      </c>
      <c r="D884" s="25" t="s">
        <v>72</v>
      </c>
      <c r="E884" s="25" t="s">
        <v>195</v>
      </c>
      <c r="F884" s="25" t="s">
        <v>185</v>
      </c>
      <c r="G884" s="26" t="n">
        <v>8170.38</v>
      </c>
      <c r="H884" s="27" t="n">
        <v>16499</v>
      </c>
      <c r="I884" s="25" t="s">
        <v>196</v>
      </c>
      <c r="K884" s="25" t="n">
        <v>1997</v>
      </c>
      <c r="L884" s="25" t="s">
        <v>186</v>
      </c>
      <c r="M884" s="25" t="s">
        <v>171</v>
      </c>
      <c r="N884" s="28" t="n">
        <v>550</v>
      </c>
      <c r="O884" s="25" t="s">
        <v>55</v>
      </c>
      <c r="P884" s="29" t="n">
        <v>43002</v>
      </c>
      <c r="Q884" s="29" t="n">
        <v>43010</v>
      </c>
      <c r="R884" s="28" t="n">
        <v>0</v>
      </c>
      <c r="S884" s="28" t="n">
        <f aca="false">IF(O884="Won",R884,IF(O884="Lost",0,N884))</f>
        <v>0</v>
      </c>
      <c r="T884" s="30" t="n">
        <f aca="false">IF(AND(P884&lt;&gt;"",Q884&lt;&gt;""),Q884-P884,"")</f>
        <v>8</v>
      </c>
      <c r="U884" s="30" t="str">
        <f aca="false">IF(AND(O884="Engaging",P884&lt;&gt;""),'Leia-me'!$B$5-P884,"")</f>
        <v/>
      </c>
      <c r="V884" s="25" t="str">
        <f aca="false">IF(O884&lt;&gt;"Engaging","",IF(U884&lt;='Leia-me'!$B$6,"Saudável",IF(U884&lt;='Leia-me'!$B$7,"Esfriando",IF(U884&lt;='Leia-me'!$B$8,"Última chance","Zumbi"))))</f>
        <v/>
      </c>
      <c r="W884" s="25" t="n">
        <f aca="false">IF(O884="Won",1,IF(O884="Lost",0,""))</f>
        <v>0</v>
      </c>
      <c r="Y884" s="25" t="str">
        <f aca="false">IF(E884="","Sim","")</f>
        <v/>
      </c>
    </row>
    <row r="885" customFormat="false" ht="15" hidden="false" customHeight="false" outlineLevel="0" collapsed="false">
      <c r="A885" s="25" t="s">
        <v>1116</v>
      </c>
      <c r="B885" s="25" t="s">
        <v>67</v>
      </c>
      <c r="C885" s="25" t="s">
        <v>68</v>
      </c>
      <c r="D885" s="25" t="s">
        <v>72</v>
      </c>
      <c r="E885" s="25" t="s">
        <v>167</v>
      </c>
      <c r="F885" s="25" t="s">
        <v>168</v>
      </c>
      <c r="G885" s="26" t="n">
        <v>2173.98</v>
      </c>
      <c r="H885" s="27" t="n">
        <v>2928</v>
      </c>
      <c r="I885" s="25" t="s">
        <v>147</v>
      </c>
      <c r="J885" s="25" t="s">
        <v>169</v>
      </c>
      <c r="K885" s="25" t="n">
        <v>1995</v>
      </c>
      <c r="L885" s="25" t="s">
        <v>186</v>
      </c>
      <c r="M885" s="25" t="s">
        <v>171</v>
      </c>
      <c r="N885" s="28" t="n">
        <v>550</v>
      </c>
      <c r="O885" s="25" t="s">
        <v>54</v>
      </c>
      <c r="P885" s="29" t="n">
        <v>43002</v>
      </c>
      <c r="Q885" s="29" t="n">
        <v>43090</v>
      </c>
      <c r="R885" s="28" t="n">
        <v>452</v>
      </c>
      <c r="S885" s="28" t="n">
        <f aca="false">IF(O885="Won",R885,IF(O885="Lost",0,N885))</f>
        <v>452</v>
      </c>
      <c r="T885" s="30" t="n">
        <f aca="false">IF(AND(P885&lt;&gt;"",Q885&lt;&gt;""),Q885-P885,"")</f>
        <v>88</v>
      </c>
      <c r="U885" s="30" t="str">
        <f aca="false">IF(AND(O885="Engaging",P885&lt;&gt;""),'Leia-me'!$B$5-P885,"")</f>
        <v/>
      </c>
      <c r="V885" s="25" t="str">
        <f aca="false">IF(O885&lt;&gt;"Engaging","",IF(U885&lt;='Leia-me'!$B$6,"Saudável",IF(U885&lt;='Leia-me'!$B$7,"Esfriando",IF(U885&lt;='Leia-me'!$B$8,"Última chance","Zumbi"))))</f>
        <v/>
      </c>
      <c r="W885" s="25" t="n">
        <f aca="false">IF(O885="Won",1,IF(O885="Lost",0,""))</f>
        <v>1</v>
      </c>
      <c r="Y885" s="25" t="str">
        <f aca="false">IF(E885="","Sim","")</f>
        <v/>
      </c>
    </row>
    <row r="886" customFormat="false" ht="15" hidden="false" customHeight="false" outlineLevel="0" collapsed="false">
      <c r="A886" s="25" t="s">
        <v>1117</v>
      </c>
      <c r="B886" s="25" t="s">
        <v>67</v>
      </c>
      <c r="C886" s="25" t="s">
        <v>68</v>
      </c>
      <c r="D886" s="25" t="s">
        <v>72</v>
      </c>
      <c r="E886" s="25" t="s">
        <v>245</v>
      </c>
      <c r="F886" s="25" t="s">
        <v>185</v>
      </c>
      <c r="G886" s="26" t="n">
        <v>2938.67</v>
      </c>
      <c r="H886" s="27" t="n">
        <v>8775</v>
      </c>
      <c r="I886" s="25" t="s">
        <v>246</v>
      </c>
      <c r="K886" s="25" t="n">
        <v>1987</v>
      </c>
      <c r="L886" s="25" t="s">
        <v>186</v>
      </c>
      <c r="M886" s="25" t="s">
        <v>171</v>
      </c>
      <c r="N886" s="28" t="n">
        <v>550</v>
      </c>
      <c r="O886" s="25" t="s">
        <v>54</v>
      </c>
      <c r="P886" s="29" t="n">
        <v>43004</v>
      </c>
      <c r="Q886" s="29" t="n">
        <v>43094</v>
      </c>
      <c r="R886" s="28" t="n">
        <v>585</v>
      </c>
      <c r="S886" s="28" t="n">
        <f aca="false">IF(O886="Won",R886,IF(O886="Lost",0,N886))</f>
        <v>585</v>
      </c>
      <c r="T886" s="30" t="n">
        <f aca="false">IF(AND(P886&lt;&gt;"",Q886&lt;&gt;""),Q886-P886,"")</f>
        <v>90</v>
      </c>
      <c r="U886" s="30" t="str">
        <f aca="false">IF(AND(O886="Engaging",P886&lt;&gt;""),'Leia-me'!$B$5-P886,"")</f>
        <v/>
      </c>
      <c r="V886" s="25" t="str">
        <f aca="false">IF(O886&lt;&gt;"Engaging","",IF(U886&lt;='Leia-me'!$B$6,"Saudável",IF(U886&lt;='Leia-me'!$B$7,"Esfriando",IF(U886&lt;='Leia-me'!$B$8,"Última chance","Zumbi"))))</f>
        <v/>
      </c>
      <c r="W886" s="25" t="n">
        <f aca="false">IF(O886="Won",1,IF(O886="Lost",0,""))</f>
        <v>1</v>
      </c>
      <c r="Y886" s="25" t="str">
        <f aca="false">IF(E886="","Sim","")</f>
        <v/>
      </c>
    </row>
    <row r="887" customFormat="false" ht="15" hidden="false" customHeight="false" outlineLevel="0" collapsed="false">
      <c r="A887" s="25" t="s">
        <v>1118</v>
      </c>
      <c r="B887" s="25" t="s">
        <v>67</v>
      </c>
      <c r="C887" s="25" t="s">
        <v>68</v>
      </c>
      <c r="D887" s="25" t="s">
        <v>72</v>
      </c>
      <c r="E887" s="25" t="s">
        <v>169</v>
      </c>
      <c r="F887" s="25" t="s">
        <v>168</v>
      </c>
      <c r="G887" s="26" t="n">
        <v>2403.58</v>
      </c>
      <c r="H887" s="27" t="n">
        <v>8801</v>
      </c>
      <c r="I887" s="25" t="s">
        <v>147</v>
      </c>
      <c r="K887" s="25" t="n">
        <v>1986</v>
      </c>
      <c r="L887" s="25" t="s">
        <v>178</v>
      </c>
      <c r="M887" s="25" t="s">
        <v>171</v>
      </c>
      <c r="N887" s="28" t="n">
        <v>5482</v>
      </c>
      <c r="O887" s="25" t="s">
        <v>55</v>
      </c>
      <c r="P887" s="29" t="n">
        <v>43005</v>
      </c>
      <c r="Q887" s="29" t="n">
        <v>43010</v>
      </c>
      <c r="R887" s="28" t="n">
        <v>0</v>
      </c>
      <c r="S887" s="28" t="n">
        <f aca="false">IF(O887="Won",R887,IF(O887="Lost",0,N887))</f>
        <v>0</v>
      </c>
      <c r="T887" s="30" t="n">
        <f aca="false">IF(AND(P887&lt;&gt;"",Q887&lt;&gt;""),Q887-P887,"")</f>
        <v>5</v>
      </c>
      <c r="U887" s="30" t="str">
        <f aca="false">IF(AND(O887="Engaging",P887&lt;&gt;""),'Leia-me'!$B$5-P887,"")</f>
        <v/>
      </c>
      <c r="V887" s="25" t="str">
        <f aca="false">IF(O887&lt;&gt;"Engaging","",IF(U887&lt;='Leia-me'!$B$6,"Saudável",IF(U887&lt;='Leia-me'!$B$7,"Esfriando",IF(U887&lt;='Leia-me'!$B$8,"Última chance","Zumbi"))))</f>
        <v/>
      </c>
      <c r="W887" s="25" t="n">
        <f aca="false">IF(O887="Won",1,IF(O887="Lost",0,""))</f>
        <v>0</v>
      </c>
      <c r="Y887" s="25" t="str">
        <f aca="false">IF(E887="","Sim","")</f>
        <v/>
      </c>
    </row>
    <row r="888" customFormat="false" ht="15" hidden="false" customHeight="false" outlineLevel="0" collapsed="false">
      <c r="A888" s="25" t="s">
        <v>1119</v>
      </c>
      <c r="B888" s="25" t="s">
        <v>67</v>
      </c>
      <c r="C888" s="25" t="s">
        <v>68</v>
      </c>
      <c r="D888" s="25" t="s">
        <v>72</v>
      </c>
      <c r="E888" s="25" t="s">
        <v>218</v>
      </c>
      <c r="F888" s="25" t="s">
        <v>146</v>
      </c>
      <c r="G888" s="26" t="n">
        <v>4.54</v>
      </c>
      <c r="H888" s="27" t="n">
        <v>9</v>
      </c>
      <c r="I888" s="25" t="s">
        <v>147</v>
      </c>
      <c r="K888" s="25" t="n">
        <v>2017</v>
      </c>
      <c r="L888" s="25" t="s">
        <v>186</v>
      </c>
      <c r="M888" s="25" t="s">
        <v>171</v>
      </c>
      <c r="N888" s="28" t="n">
        <v>550</v>
      </c>
      <c r="O888" s="25" t="s">
        <v>54</v>
      </c>
      <c r="P888" s="29" t="n">
        <v>43005</v>
      </c>
      <c r="Q888" s="29" t="n">
        <v>43087</v>
      </c>
      <c r="R888" s="28" t="n">
        <v>507</v>
      </c>
      <c r="S888" s="28" t="n">
        <f aca="false">IF(O888="Won",R888,IF(O888="Lost",0,N888))</f>
        <v>507</v>
      </c>
      <c r="T888" s="30" t="n">
        <f aca="false">IF(AND(P888&lt;&gt;"",Q888&lt;&gt;""),Q888-P888,"")</f>
        <v>82</v>
      </c>
      <c r="U888" s="30" t="str">
        <f aca="false">IF(AND(O888="Engaging",P888&lt;&gt;""),'Leia-me'!$B$5-P888,"")</f>
        <v/>
      </c>
      <c r="V888" s="25" t="str">
        <f aca="false">IF(O888&lt;&gt;"Engaging","",IF(U888&lt;='Leia-me'!$B$6,"Saudável",IF(U888&lt;='Leia-me'!$B$7,"Esfriando",IF(U888&lt;='Leia-me'!$B$8,"Última chance","Zumbi"))))</f>
        <v/>
      </c>
      <c r="W888" s="25" t="n">
        <f aca="false">IF(O888="Won",1,IF(O888="Lost",0,""))</f>
        <v>1</v>
      </c>
      <c r="Y888" s="25" t="str">
        <f aca="false">IF(E888="","Sim","")</f>
        <v/>
      </c>
    </row>
    <row r="889" customFormat="false" ht="15" hidden="false" customHeight="false" outlineLevel="0" collapsed="false">
      <c r="A889" s="25" t="s">
        <v>1120</v>
      </c>
      <c r="B889" s="25" t="s">
        <v>67</v>
      </c>
      <c r="C889" s="25" t="s">
        <v>68</v>
      </c>
      <c r="D889" s="25" t="s">
        <v>72</v>
      </c>
      <c r="E889" s="25" t="s">
        <v>151</v>
      </c>
      <c r="F889" s="25" t="s">
        <v>146</v>
      </c>
      <c r="G889" s="26" t="n">
        <v>587.34</v>
      </c>
      <c r="H889" s="27" t="n">
        <v>1356</v>
      </c>
      <c r="I889" s="25" t="s">
        <v>152</v>
      </c>
      <c r="K889" s="25" t="n">
        <v>2012</v>
      </c>
      <c r="L889" s="25" t="s">
        <v>160</v>
      </c>
      <c r="M889" s="25" t="s">
        <v>149</v>
      </c>
      <c r="N889" s="28" t="n">
        <v>3393</v>
      </c>
      <c r="O889" s="25" t="s">
        <v>54</v>
      </c>
      <c r="P889" s="29" t="n">
        <v>43005</v>
      </c>
      <c r="Q889" s="29" t="n">
        <v>43014</v>
      </c>
      <c r="R889" s="28" t="n">
        <v>3681</v>
      </c>
      <c r="S889" s="28" t="n">
        <f aca="false">IF(O889="Won",R889,IF(O889="Lost",0,N889))</f>
        <v>3681</v>
      </c>
      <c r="T889" s="30" t="n">
        <f aca="false">IF(AND(P889&lt;&gt;"",Q889&lt;&gt;""),Q889-P889,"")</f>
        <v>9</v>
      </c>
      <c r="U889" s="30" t="str">
        <f aca="false">IF(AND(O889="Engaging",P889&lt;&gt;""),'Leia-me'!$B$5-P889,"")</f>
        <v/>
      </c>
      <c r="V889" s="25" t="str">
        <f aca="false">IF(O889&lt;&gt;"Engaging","",IF(U889&lt;='Leia-me'!$B$6,"Saudável",IF(U889&lt;='Leia-me'!$B$7,"Esfriando",IF(U889&lt;='Leia-me'!$B$8,"Última chance","Zumbi"))))</f>
        <v/>
      </c>
      <c r="W889" s="25" t="n">
        <f aca="false">IF(O889="Won",1,IF(O889="Lost",0,""))</f>
        <v>1</v>
      </c>
      <c r="Y889" s="25" t="str">
        <f aca="false">IF(E889="","Sim","")</f>
        <v/>
      </c>
    </row>
    <row r="890" customFormat="false" ht="15" hidden="false" customHeight="false" outlineLevel="0" collapsed="false">
      <c r="A890" s="25" t="s">
        <v>1121</v>
      </c>
      <c r="B890" s="25" t="s">
        <v>67</v>
      </c>
      <c r="C890" s="25" t="s">
        <v>68</v>
      </c>
      <c r="D890" s="25" t="s">
        <v>72</v>
      </c>
      <c r="E890" s="25" t="s">
        <v>231</v>
      </c>
      <c r="F890" s="25" t="s">
        <v>168</v>
      </c>
      <c r="G890" s="26" t="n">
        <v>45.39</v>
      </c>
      <c r="H890" s="27" t="n">
        <v>100</v>
      </c>
      <c r="I890" s="25" t="s">
        <v>147</v>
      </c>
      <c r="J890" s="25" t="s">
        <v>169</v>
      </c>
      <c r="K890" s="25" t="n">
        <v>2012</v>
      </c>
      <c r="L890" s="25" t="s">
        <v>160</v>
      </c>
      <c r="M890" s="25" t="s">
        <v>149</v>
      </c>
      <c r="N890" s="28" t="n">
        <v>3393</v>
      </c>
      <c r="O890" s="25" t="s">
        <v>54</v>
      </c>
      <c r="P890" s="29" t="n">
        <v>43006</v>
      </c>
      <c r="Q890" s="29" t="n">
        <v>43014</v>
      </c>
      <c r="R890" s="28" t="n">
        <v>3704</v>
      </c>
      <c r="S890" s="28" t="n">
        <f aca="false">IF(O890="Won",R890,IF(O890="Lost",0,N890))</f>
        <v>3704</v>
      </c>
      <c r="T890" s="30" t="n">
        <f aca="false">IF(AND(P890&lt;&gt;"",Q890&lt;&gt;""),Q890-P890,"")</f>
        <v>8</v>
      </c>
      <c r="U890" s="30" t="str">
        <f aca="false">IF(AND(O890="Engaging",P890&lt;&gt;""),'Leia-me'!$B$5-P890,"")</f>
        <v/>
      </c>
      <c r="V890" s="25" t="str">
        <f aca="false">IF(O890&lt;&gt;"Engaging","",IF(U890&lt;='Leia-me'!$B$6,"Saudável",IF(U890&lt;='Leia-me'!$B$7,"Esfriando",IF(U890&lt;='Leia-me'!$B$8,"Última chance","Zumbi"))))</f>
        <v/>
      </c>
      <c r="W890" s="25" t="n">
        <f aca="false">IF(O890="Won",1,IF(O890="Lost",0,""))</f>
        <v>1</v>
      </c>
      <c r="Y890" s="25" t="str">
        <f aca="false">IF(E890="","Sim","")</f>
        <v/>
      </c>
    </row>
    <row r="891" customFormat="false" ht="15" hidden="false" customHeight="false" outlineLevel="0" collapsed="false">
      <c r="A891" s="25" t="s">
        <v>1122</v>
      </c>
      <c r="B891" s="25" t="s">
        <v>67</v>
      </c>
      <c r="C891" s="25" t="s">
        <v>68</v>
      </c>
      <c r="D891" s="25" t="s">
        <v>72</v>
      </c>
      <c r="E891" s="25" t="s">
        <v>237</v>
      </c>
      <c r="F891" s="25" t="s">
        <v>192</v>
      </c>
      <c r="G891" s="26" t="n">
        <v>4618</v>
      </c>
      <c r="H891" s="27" t="n">
        <v>10083</v>
      </c>
      <c r="I891" s="25" t="s">
        <v>147</v>
      </c>
      <c r="K891" s="25" t="n">
        <v>1982</v>
      </c>
      <c r="L891" s="25" t="s">
        <v>148</v>
      </c>
      <c r="M891" s="25" t="s">
        <v>149</v>
      </c>
      <c r="N891" s="28" t="n">
        <v>55</v>
      </c>
      <c r="O891" s="25" t="s">
        <v>54</v>
      </c>
      <c r="P891" s="29" t="n">
        <v>43007</v>
      </c>
      <c r="Q891" s="29" t="n">
        <v>43099</v>
      </c>
      <c r="R891" s="28" t="n">
        <v>52</v>
      </c>
      <c r="S891" s="28" t="n">
        <f aca="false">IF(O891="Won",R891,IF(O891="Lost",0,N891))</f>
        <v>52</v>
      </c>
      <c r="T891" s="30" t="n">
        <f aca="false">IF(AND(P891&lt;&gt;"",Q891&lt;&gt;""),Q891-P891,"")</f>
        <v>92</v>
      </c>
      <c r="U891" s="30" t="str">
        <f aca="false">IF(AND(O891="Engaging",P891&lt;&gt;""),'Leia-me'!$B$5-P891,"")</f>
        <v/>
      </c>
      <c r="V891" s="25" t="str">
        <f aca="false">IF(O891&lt;&gt;"Engaging","",IF(U891&lt;='Leia-me'!$B$6,"Saudável",IF(U891&lt;='Leia-me'!$B$7,"Esfriando",IF(U891&lt;='Leia-me'!$B$8,"Última chance","Zumbi"))))</f>
        <v/>
      </c>
      <c r="W891" s="25" t="n">
        <f aca="false">IF(O891="Won",1,IF(O891="Lost",0,""))</f>
        <v>1</v>
      </c>
      <c r="Y891" s="25" t="str">
        <f aca="false">IF(E891="","Sim","")</f>
        <v/>
      </c>
    </row>
    <row r="892" customFormat="false" ht="15" hidden="false" customHeight="false" outlineLevel="0" collapsed="false">
      <c r="A892" s="25" t="s">
        <v>1123</v>
      </c>
      <c r="B892" s="25" t="s">
        <v>67</v>
      </c>
      <c r="C892" s="25" t="s">
        <v>68</v>
      </c>
      <c r="D892" s="25" t="s">
        <v>72</v>
      </c>
      <c r="E892" s="25" t="s">
        <v>245</v>
      </c>
      <c r="F892" s="25" t="s">
        <v>185</v>
      </c>
      <c r="G892" s="26" t="n">
        <v>2938.67</v>
      </c>
      <c r="H892" s="27" t="n">
        <v>8775</v>
      </c>
      <c r="I892" s="25" t="s">
        <v>246</v>
      </c>
      <c r="K892" s="25" t="n">
        <v>1987</v>
      </c>
      <c r="L892" s="25" t="s">
        <v>160</v>
      </c>
      <c r="M892" s="25" t="s">
        <v>149</v>
      </c>
      <c r="N892" s="28" t="n">
        <v>3393</v>
      </c>
      <c r="O892" s="25" t="s">
        <v>54</v>
      </c>
      <c r="P892" s="29" t="n">
        <v>43007</v>
      </c>
      <c r="Q892" s="29" t="n">
        <v>43079</v>
      </c>
      <c r="R892" s="28" t="n">
        <v>3131</v>
      </c>
      <c r="S892" s="28" t="n">
        <f aca="false">IF(O892="Won",R892,IF(O892="Lost",0,N892))</f>
        <v>3131</v>
      </c>
      <c r="T892" s="30" t="n">
        <f aca="false">IF(AND(P892&lt;&gt;"",Q892&lt;&gt;""),Q892-P892,"")</f>
        <v>72</v>
      </c>
      <c r="U892" s="30" t="str">
        <f aca="false">IF(AND(O892="Engaging",P892&lt;&gt;""),'Leia-me'!$B$5-P892,"")</f>
        <v/>
      </c>
      <c r="V892" s="25" t="str">
        <f aca="false">IF(O892&lt;&gt;"Engaging","",IF(U892&lt;='Leia-me'!$B$6,"Saudável",IF(U892&lt;='Leia-me'!$B$7,"Esfriando",IF(U892&lt;='Leia-me'!$B$8,"Última chance","Zumbi"))))</f>
        <v/>
      </c>
      <c r="W892" s="25" t="n">
        <f aca="false">IF(O892="Won",1,IF(O892="Lost",0,""))</f>
        <v>1</v>
      </c>
      <c r="Y892" s="25" t="str">
        <f aca="false">IF(E892="","Sim","")</f>
        <v/>
      </c>
    </row>
    <row r="893" customFormat="false" ht="15" hidden="false" customHeight="false" outlineLevel="0" collapsed="false">
      <c r="A893" s="25" t="s">
        <v>1124</v>
      </c>
      <c r="B893" s="25" t="s">
        <v>67</v>
      </c>
      <c r="C893" s="25" t="s">
        <v>68</v>
      </c>
      <c r="D893" s="25" t="s">
        <v>72</v>
      </c>
      <c r="E893" s="25" t="s">
        <v>215</v>
      </c>
      <c r="F893" s="25" t="s">
        <v>177</v>
      </c>
      <c r="G893" s="26" t="n">
        <v>1102.43</v>
      </c>
      <c r="H893" s="27" t="n">
        <v>1759</v>
      </c>
      <c r="I893" s="25" t="s">
        <v>147</v>
      </c>
      <c r="K893" s="25" t="n">
        <v>2006</v>
      </c>
      <c r="L893" s="25" t="s">
        <v>186</v>
      </c>
      <c r="M893" s="25" t="s">
        <v>171</v>
      </c>
      <c r="N893" s="28" t="n">
        <v>550</v>
      </c>
      <c r="O893" s="25" t="s">
        <v>55</v>
      </c>
      <c r="P893" s="29" t="n">
        <v>43008</v>
      </c>
      <c r="Q893" s="29" t="n">
        <v>43015</v>
      </c>
      <c r="R893" s="28" t="n">
        <v>0</v>
      </c>
      <c r="S893" s="28" t="n">
        <f aca="false">IF(O893="Won",R893,IF(O893="Lost",0,N893))</f>
        <v>0</v>
      </c>
      <c r="T893" s="30" t="n">
        <f aca="false">IF(AND(P893&lt;&gt;"",Q893&lt;&gt;""),Q893-P893,"")</f>
        <v>7</v>
      </c>
      <c r="U893" s="30" t="str">
        <f aca="false">IF(AND(O893="Engaging",P893&lt;&gt;""),'Leia-me'!$B$5-P893,"")</f>
        <v/>
      </c>
      <c r="V893" s="25" t="str">
        <f aca="false">IF(O893&lt;&gt;"Engaging","",IF(U893&lt;='Leia-me'!$B$6,"Saudável",IF(U893&lt;='Leia-me'!$B$7,"Esfriando",IF(U893&lt;='Leia-me'!$B$8,"Última chance","Zumbi"))))</f>
        <v/>
      </c>
      <c r="W893" s="25" t="n">
        <f aca="false">IF(O893="Won",1,IF(O893="Lost",0,""))</f>
        <v>0</v>
      </c>
      <c r="Y893" s="25" t="str">
        <f aca="false">IF(E893="","Sim","")</f>
        <v/>
      </c>
    </row>
    <row r="894" customFormat="false" ht="15" hidden="false" customHeight="false" outlineLevel="0" collapsed="false">
      <c r="A894" s="25" t="s">
        <v>1125</v>
      </c>
      <c r="B894" s="25" t="s">
        <v>67</v>
      </c>
      <c r="C894" s="25" t="s">
        <v>68</v>
      </c>
      <c r="D894" s="25" t="s">
        <v>72</v>
      </c>
      <c r="E894" s="25" t="s">
        <v>180</v>
      </c>
      <c r="F894" s="25" t="s">
        <v>146</v>
      </c>
      <c r="G894" s="26" t="n">
        <v>3178.24</v>
      </c>
      <c r="H894" s="27" t="n">
        <v>4540</v>
      </c>
      <c r="I894" s="25" t="s">
        <v>147</v>
      </c>
      <c r="K894" s="25" t="n">
        <v>2002</v>
      </c>
      <c r="L894" s="25" t="s">
        <v>160</v>
      </c>
      <c r="M894" s="25" t="s">
        <v>149</v>
      </c>
      <c r="N894" s="28" t="n">
        <v>3393</v>
      </c>
      <c r="O894" s="25" t="s">
        <v>55</v>
      </c>
      <c r="P894" s="29" t="n">
        <v>43008</v>
      </c>
      <c r="Q894" s="29" t="n">
        <v>43089</v>
      </c>
      <c r="R894" s="28" t="n">
        <v>0</v>
      </c>
      <c r="S894" s="28" t="n">
        <f aca="false">IF(O894="Won",R894,IF(O894="Lost",0,N894))</f>
        <v>0</v>
      </c>
      <c r="T894" s="30" t="n">
        <f aca="false">IF(AND(P894&lt;&gt;"",Q894&lt;&gt;""),Q894-P894,"")</f>
        <v>81</v>
      </c>
      <c r="U894" s="30" t="str">
        <f aca="false">IF(AND(O894="Engaging",P894&lt;&gt;""),'Leia-me'!$B$5-P894,"")</f>
        <v/>
      </c>
      <c r="V894" s="25" t="str">
        <f aca="false">IF(O894&lt;&gt;"Engaging","",IF(U894&lt;='Leia-me'!$B$6,"Saudável",IF(U894&lt;='Leia-me'!$B$7,"Esfriando",IF(U894&lt;='Leia-me'!$B$8,"Última chance","Zumbi"))))</f>
        <v/>
      </c>
      <c r="W894" s="25" t="n">
        <f aca="false">IF(O894="Won",1,IF(O894="Lost",0,""))</f>
        <v>0</v>
      </c>
      <c r="Y894" s="25" t="str">
        <f aca="false">IF(E894="","Sim","")</f>
        <v/>
      </c>
    </row>
    <row r="895" customFormat="false" ht="15" hidden="false" customHeight="false" outlineLevel="0" collapsed="false">
      <c r="A895" s="25" t="s">
        <v>1126</v>
      </c>
      <c r="B895" s="25" t="s">
        <v>67</v>
      </c>
      <c r="C895" s="25" t="s">
        <v>68</v>
      </c>
      <c r="D895" s="25" t="s">
        <v>72</v>
      </c>
      <c r="E895" s="25" t="s">
        <v>173</v>
      </c>
      <c r="F895" s="25" t="s">
        <v>146</v>
      </c>
      <c r="G895" s="26" t="n">
        <v>647.18</v>
      </c>
      <c r="H895" s="27" t="n">
        <v>1185</v>
      </c>
      <c r="I895" s="25" t="s">
        <v>174</v>
      </c>
      <c r="K895" s="25" t="n">
        <v>1986</v>
      </c>
      <c r="L895" s="25" t="s">
        <v>178</v>
      </c>
      <c r="M895" s="25" t="s">
        <v>171</v>
      </c>
      <c r="N895" s="28" t="n">
        <v>5482</v>
      </c>
      <c r="O895" s="25" t="s">
        <v>54</v>
      </c>
      <c r="P895" s="29" t="n">
        <v>43008</v>
      </c>
      <c r="Q895" s="29" t="n">
        <v>43019</v>
      </c>
      <c r="R895" s="28" t="n">
        <v>6156</v>
      </c>
      <c r="S895" s="28" t="n">
        <f aca="false">IF(O895="Won",R895,IF(O895="Lost",0,N895))</f>
        <v>6156</v>
      </c>
      <c r="T895" s="30" t="n">
        <f aca="false">IF(AND(P895&lt;&gt;"",Q895&lt;&gt;""),Q895-P895,"")</f>
        <v>11</v>
      </c>
      <c r="U895" s="30" t="str">
        <f aca="false">IF(AND(O895="Engaging",P895&lt;&gt;""),'Leia-me'!$B$5-P895,"")</f>
        <v/>
      </c>
      <c r="V895" s="25" t="str">
        <f aca="false">IF(O895&lt;&gt;"Engaging","",IF(U895&lt;='Leia-me'!$B$6,"Saudável",IF(U895&lt;='Leia-me'!$B$7,"Esfriando",IF(U895&lt;='Leia-me'!$B$8,"Última chance","Zumbi"))))</f>
        <v/>
      </c>
      <c r="W895" s="25" t="n">
        <f aca="false">IF(O895="Won",1,IF(O895="Lost",0,""))</f>
        <v>1</v>
      </c>
      <c r="Y895" s="25" t="str">
        <f aca="false">IF(E895="","Sim","")</f>
        <v/>
      </c>
    </row>
    <row r="896" customFormat="false" ht="15" hidden="false" customHeight="false" outlineLevel="0" collapsed="false">
      <c r="A896" s="25" t="s">
        <v>1127</v>
      </c>
      <c r="B896" s="25" t="s">
        <v>67</v>
      </c>
      <c r="C896" s="25" t="s">
        <v>68</v>
      </c>
      <c r="D896" s="25" t="s">
        <v>72</v>
      </c>
      <c r="E896" s="25" t="s">
        <v>195</v>
      </c>
      <c r="F896" s="25" t="s">
        <v>185</v>
      </c>
      <c r="G896" s="26" t="n">
        <v>8170.38</v>
      </c>
      <c r="H896" s="27" t="n">
        <v>16499</v>
      </c>
      <c r="I896" s="25" t="s">
        <v>196</v>
      </c>
      <c r="K896" s="25" t="n">
        <v>1997</v>
      </c>
      <c r="L896" s="25" t="s">
        <v>160</v>
      </c>
      <c r="M896" s="25" t="s">
        <v>149</v>
      </c>
      <c r="N896" s="28" t="n">
        <v>3393</v>
      </c>
      <c r="O896" s="25" t="s">
        <v>55</v>
      </c>
      <c r="P896" s="29" t="n">
        <v>43010</v>
      </c>
      <c r="Q896" s="29" t="n">
        <v>43021</v>
      </c>
      <c r="R896" s="28" t="n">
        <v>0</v>
      </c>
      <c r="S896" s="28" t="n">
        <f aca="false">IF(O896="Won",R896,IF(O896="Lost",0,N896))</f>
        <v>0</v>
      </c>
      <c r="T896" s="30" t="n">
        <f aca="false">IF(AND(P896&lt;&gt;"",Q896&lt;&gt;""),Q896-P896,"")</f>
        <v>11</v>
      </c>
      <c r="U896" s="30" t="str">
        <f aca="false">IF(AND(O896="Engaging",P896&lt;&gt;""),'Leia-me'!$B$5-P896,"")</f>
        <v/>
      </c>
      <c r="V896" s="25" t="str">
        <f aca="false">IF(O896&lt;&gt;"Engaging","",IF(U896&lt;='Leia-me'!$B$6,"Saudável",IF(U896&lt;='Leia-me'!$B$7,"Esfriando",IF(U896&lt;='Leia-me'!$B$8,"Última chance","Zumbi"))))</f>
        <v/>
      </c>
      <c r="W896" s="25" t="n">
        <f aca="false">IF(O896="Won",1,IF(O896="Lost",0,""))</f>
        <v>0</v>
      </c>
      <c r="Y896" s="25" t="str">
        <f aca="false">IF(E896="","Sim","")</f>
        <v/>
      </c>
    </row>
    <row r="897" customFormat="false" ht="15" hidden="false" customHeight="false" outlineLevel="0" collapsed="false">
      <c r="A897" s="25" t="s">
        <v>1128</v>
      </c>
      <c r="B897" s="25" t="s">
        <v>67</v>
      </c>
      <c r="C897" s="25" t="s">
        <v>68</v>
      </c>
      <c r="D897" s="25" t="s">
        <v>72</v>
      </c>
      <c r="E897" s="25" t="s">
        <v>173</v>
      </c>
      <c r="F897" s="25" t="s">
        <v>146</v>
      </c>
      <c r="G897" s="26" t="n">
        <v>647.18</v>
      </c>
      <c r="H897" s="27" t="n">
        <v>1185</v>
      </c>
      <c r="I897" s="25" t="s">
        <v>174</v>
      </c>
      <c r="K897" s="25" t="n">
        <v>1986</v>
      </c>
      <c r="L897" s="25" t="s">
        <v>186</v>
      </c>
      <c r="M897" s="25" t="s">
        <v>171</v>
      </c>
      <c r="N897" s="28" t="n">
        <v>550</v>
      </c>
      <c r="O897" s="25" t="s">
        <v>54</v>
      </c>
      <c r="P897" s="29" t="n">
        <v>43010</v>
      </c>
      <c r="Q897" s="29" t="n">
        <v>43020</v>
      </c>
      <c r="R897" s="28" t="n">
        <v>536</v>
      </c>
      <c r="S897" s="28" t="n">
        <f aca="false">IF(O897="Won",R897,IF(O897="Lost",0,N897))</f>
        <v>536</v>
      </c>
      <c r="T897" s="30" t="n">
        <f aca="false">IF(AND(P897&lt;&gt;"",Q897&lt;&gt;""),Q897-P897,"")</f>
        <v>10</v>
      </c>
      <c r="U897" s="30" t="str">
        <f aca="false">IF(AND(O897="Engaging",P897&lt;&gt;""),'Leia-me'!$B$5-P897,"")</f>
        <v/>
      </c>
      <c r="V897" s="25" t="str">
        <f aca="false">IF(O897&lt;&gt;"Engaging","",IF(U897&lt;='Leia-me'!$B$6,"Saudável",IF(U897&lt;='Leia-me'!$B$7,"Esfriando",IF(U897&lt;='Leia-me'!$B$8,"Última chance","Zumbi"))))</f>
        <v/>
      </c>
      <c r="W897" s="25" t="n">
        <f aca="false">IF(O897="Won",1,IF(O897="Lost",0,""))</f>
        <v>1</v>
      </c>
      <c r="Y897" s="25" t="str">
        <f aca="false">IF(E897="","Sim","")</f>
        <v/>
      </c>
    </row>
    <row r="898" customFormat="false" ht="15" hidden="false" customHeight="false" outlineLevel="0" collapsed="false">
      <c r="A898" s="25" t="s">
        <v>1129</v>
      </c>
      <c r="B898" s="25" t="s">
        <v>67</v>
      </c>
      <c r="C898" s="25" t="s">
        <v>68</v>
      </c>
      <c r="D898" s="25" t="s">
        <v>72</v>
      </c>
      <c r="E898" s="25" t="s">
        <v>248</v>
      </c>
      <c r="F898" s="25" t="s">
        <v>211</v>
      </c>
      <c r="G898" s="26" t="n">
        <v>894.33</v>
      </c>
      <c r="H898" s="27" t="n">
        <v>1635</v>
      </c>
      <c r="I898" s="25" t="s">
        <v>249</v>
      </c>
      <c r="K898" s="25" t="n">
        <v>2007</v>
      </c>
      <c r="L898" s="25" t="s">
        <v>170</v>
      </c>
      <c r="M898" s="25" t="s">
        <v>171</v>
      </c>
      <c r="N898" s="28" t="n">
        <v>1096</v>
      </c>
      <c r="O898" s="25" t="s">
        <v>54</v>
      </c>
      <c r="P898" s="29" t="n">
        <v>43010</v>
      </c>
      <c r="Q898" s="29" t="n">
        <v>43087</v>
      </c>
      <c r="R898" s="28" t="n">
        <v>1127</v>
      </c>
      <c r="S898" s="28" t="n">
        <f aca="false">IF(O898="Won",R898,IF(O898="Lost",0,N898))</f>
        <v>1127</v>
      </c>
      <c r="T898" s="30" t="n">
        <f aca="false">IF(AND(P898&lt;&gt;"",Q898&lt;&gt;""),Q898-P898,"")</f>
        <v>77</v>
      </c>
      <c r="U898" s="30" t="str">
        <f aca="false">IF(AND(O898="Engaging",P898&lt;&gt;""),'Leia-me'!$B$5-P898,"")</f>
        <v/>
      </c>
      <c r="V898" s="25" t="str">
        <f aca="false">IF(O898&lt;&gt;"Engaging","",IF(U898&lt;='Leia-me'!$B$6,"Saudável",IF(U898&lt;='Leia-me'!$B$7,"Esfriando",IF(U898&lt;='Leia-me'!$B$8,"Última chance","Zumbi"))))</f>
        <v/>
      </c>
      <c r="W898" s="25" t="n">
        <f aca="false">IF(O898="Won",1,IF(O898="Lost",0,""))</f>
        <v>1</v>
      </c>
      <c r="Y898" s="25" t="str">
        <f aca="false">IF(E898="","Sim","")</f>
        <v/>
      </c>
    </row>
    <row r="899" customFormat="false" ht="15" hidden="false" customHeight="false" outlineLevel="0" collapsed="false">
      <c r="A899" s="25" t="s">
        <v>1130</v>
      </c>
      <c r="B899" s="25" t="s">
        <v>67</v>
      </c>
      <c r="C899" s="25" t="s">
        <v>68</v>
      </c>
      <c r="D899" s="25" t="s">
        <v>72</v>
      </c>
      <c r="E899" s="25" t="s">
        <v>158</v>
      </c>
      <c r="F899" s="25" t="s">
        <v>159</v>
      </c>
      <c r="G899" s="26" t="n">
        <v>291.27</v>
      </c>
      <c r="H899" s="27" t="n">
        <v>586</v>
      </c>
      <c r="I899" s="25" t="s">
        <v>147</v>
      </c>
      <c r="K899" s="25" t="n">
        <v>1997</v>
      </c>
      <c r="L899" s="25" t="s">
        <v>170</v>
      </c>
      <c r="M899" s="25" t="s">
        <v>171</v>
      </c>
      <c r="N899" s="28" t="n">
        <v>1096</v>
      </c>
      <c r="O899" s="25" t="s">
        <v>55</v>
      </c>
      <c r="P899" s="29" t="n">
        <v>43014</v>
      </c>
      <c r="Q899" s="29" t="n">
        <v>43020</v>
      </c>
      <c r="R899" s="28" t="n">
        <v>0</v>
      </c>
      <c r="S899" s="28" t="n">
        <f aca="false">IF(O899="Won",R899,IF(O899="Lost",0,N899))</f>
        <v>0</v>
      </c>
      <c r="T899" s="30" t="n">
        <f aca="false">IF(AND(P899&lt;&gt;"",Q899&lt;&gt;""),Q899-P899,"")</f>
        <v>6</v>
      </c>
      <c r="U899" s="30" t="str">
        <f aca="false">IF(AND(O899="Engaging",P899&lt;&gt;""),'Leia-me'!$B$5-P899,"")</f>
        <v/>
      </c>
      <c r="V899" s="25" t="str">
        <f aca="false">IF(O899&lt;&gt;"Engaging","",IF(U899&lt;='Leia-me'!$B$6,"Saudável",IF(U899&lt;='Leia-me'!$B$7,"Esfriando",IF(U899&lt;='Leia-me'!$B$8,"Última chance","Zumbi"))))</f>
        <v/>
      </c>
      <c r="W899" s="25" t="n">
        <f aca="false">IF(O899="Won",1,IF(O899="Lost",0,""))</f>
        <v>0</v>
      </c>
      <c r="Y899" s="25" t="str">
        <f aca="false">IF(E899="","Sim","")</f>
        <v/>
      </c>
    </row>
    <row r="900" customFormat="false" ht="15" hidden="false" customHeight="false" outlineLevel="0" collapsed="false">
      <c r="A900" s="25" t="s">
        <v>1131</v>
      </c>
      <c r="B900" s="25" t="s">
        <v>67</v>
      </c>
      <c r="C900" s="25" t="s">
        <v>68</v>
      </c>
      <c r="D900" s="25" t="s">
        <v>72</v>
      </c>
      <c r="E900" s="25" t="s">
        <v>240</v>
      </c>
      <c r="F900" s="25" t="s">
        <v>185</v>
      </c>
      <c r="G900" s="26" t="n">
        <v>1223.72</v>
      </c>
      <c r="H900" s="27" t="n">
        <v>2497</v>
      </c>
      <c r="I900" s="25" t="s">
        <v>241</v>
      </c>
      <c r="K900" s="25" t="n">
        <v>2000</v>
      </c>
      <c r="L900" s="25" t="s">
        <v>186</v>
      </c>
      <c r="M900" s="25" t="s">
        <v>171</v>
      </c>
      <c r="N900" s="28" t="n">
        <v>550</v>
      </c>
      <c r="O900" s="25" t="s">
        <v>54</v>
      </c>
      <c r="P900" s="29" t="n">
        <v>43014</v>
      </c>
      <c r="Q900" s="29" t="n">
        <v>43090</v>
      </c>
      <c r="R900" s="28" t="n">
        <v>453</v>
      </c>
      <c r="S900" s="28" t="n">
        <f aca="false">IF(O900="Won",R900,IF(O900="Lost",0,N900))</f>
        <v>453</v>
      </c>
      <c r="T900" s="30" t="n">
        <f aca="false">IF(AND(P900&lt;&gt;"",Q900&lt;&gt;""),Q900-P900,"")</f>
        <v>76</v>
      </c>
      <c r="U900" s="30" t="str">
        <f aca="false">IF(AND(O900="Engaging",P900&lt;&gt;""),'Leia-me'!$B$5-P900,"")</f>
        <v/>
      </c>
      <c r="V900" s="25" t="str">
        <f aca="false">IF(O900&lt;&gt;"Engaging","",IF(U900&lt;='Leia-me'!$B$6,"Saudável",IF(U900&lt;='Leia-me'!$B$7,"Esfriando",IF(U900&lt;='Leia-me'!$B$8,"Última chance","Zumbi"))))</f>
        <v/>
      </c>
      <c r="W900" s="25" t="n">
        <f aca="false">IF(O900="Won",1,IF(O900="Lost",0,""))</f>
        <v>1</v>
      </c>
      <c r="Y900" s="25" t="str">
        <f aca="false">IF(E900="","Sim","")</f>
        <v/>
      </c>
    </row>
    <row r="901" customFormat="false" ht="15" hidden="false" customHeight="false" outlineLevel="0" collapsed="false">
      <c r="A901" s="25" t="s">
        <v>1132</v>
      </c>
      <c r="B901" s="25" t="s">
        <v>67</v>
      </c>
      <c r="C901" s="25" t="s">
        <v>68</v>
      </c>
      <c r="D901" s="25" t="s">
        <v>72</v>
      </c>
      <c r="E901" s="25" t="s">
        <v>240</v>
      </c>
      <c r="F901" s="25" t="s">
        <v>185</v>
      </c>
      <c r="G901" s="26" t="n">
        <v>1223.72</v>
      </c>
      <c r="H901" s="27" t="n">
        <v>2497</v>
      </c>
      <c r="I901" s="25" t="s">
        <v>241</v>
      </c>
      <c r="K901" s="25" t="n">
        <v>2000</v>
      </c>
      <c r="L901" s="25" t="s">
        <v>186</v>
      </c>
      <c r="M901" s="25" t="s">
        <v>171</v>
      </c>
      <c r="N901" s="28" t="n">
        <v>550</v>
      </c>
      <c r="O901" s="25" t="s">
        <v>54</v>
      </c>
      <c r="P901" s="29" t="n">
        <v>43015</v>
      </c>
      <c r="Q901" s="29" t="n">
        <v>43021</v>
      </c>
      <c r="R901" s="28" t="n">
        <v>594</v>
      </c>
      <c r="S901" s="28" t="n">
        <f aca="false">IF(O901="Won",R901,IF(O901="Lost",0,N901))</f>
        <v>594</v>
      </c>
      <c r="T901" s="30" t="n">
        <f aca="false">IF(AND(P901&lt;&gt;"",Q901&lt;&gt;""),Q901-P901,"")</f>
        <v>6</v>
      </c>
      <c r="U901" s="30" t="str">
        <f aca="false">IF(AND(O901="Engaging",P901&lt;&gt;""),'Leia-me'!$B$5-P901,"")</f>
        <v/>
      </c>
      <c r="V901" s="25" t="str">
        <f aca="false">IF(O901&lt;&gt;"Engaging","",IF(U901&lt;='Leia-me'!$B$6,"Saudável",IF(U901&lt;='Leia-me'!$B$7,"Esfriando",IF(U901&lt;='Leia-me'!$B$8,"Última chance","Zumbi"))))</f>
        <v/>
      </c>
      <c r="W901" s="25" t="n">
        <f aca="false">IF(O901="Won",1,IF(O901="Lost",0,""))</f>
        <v>1</v>
      </c>
      <c r="Y901" s="25" t="str">
        <f aca="false">IF(E901="","Sim","")</f>
        <v/>
      </c>
    </row>
    <row r="902" customFormat="false" ht="15" hidden="false" customHeight="false" outlineLevel="0" collapsed="false">
      <c r="A902" s="25" t="s">
        <v>1133</v>
      </c>
      <c r="B902" s="25" t="s">
        <v>67</v>
      </c>
      <c r="C902" s="25" t="s">
        <v>68</v>
      </c>
      <c r="D902" s="25" t="s">
        <v>72</v>
      </c>
      <c r="E902" s="25" t="s">
        <v>188</v>
      </c>
      <c r="F902" s="25" t="s">
        <v>185</v>
      </c>
      <c r="G902" s="26" t="n">
        <v>1008.06</v>
      </c>
      <c r="H902" s="27" t="n">
        <v>1238</v>
      </c>
      <c r="I902" s="25" t="s">
        <v>147</v>
      </c>
      <c r="K902" s="25" t="n">
        <v>1983</v>
      </c>
      <c r="L902" s="25" t="s">
        <v>186</v>
      </c>
      <c r="M902" s="25" t="s">
        <v>171</v>
      </c>
      <c r="N902" s="28" t="n">
        <v>550</v>
      </c>
      <c r="O902" s="25" t="s">
        <v>55</v>
      </c>
      <c r="P902" s="29" t="n">
        <v>43018</v>
      </c>
      <c r="Q902" s="29" t="n">
        <v>43094</v>
      </c>
      <c r="R902" s="28" t="n">
        <v>0</v>
      </c>
      <c r="S902" s="28" t="n">
        <f aca="false">IF(O902="Won",R902,IF(O902="Lost",0,N902))</f>
        <v>0</v>
      </c>
      <c r="T902" s="30" t="n">
        <f aca="false">IF(AND(P902&lt;&gt;"",Q902&lt;&gt;""),Q902-P902,"")</f>
        <v>76</v>
      </c>
      <c r="U902" s="30" t="str">
        <f aca="false">IF(AND(O902="Engaging",P902&lt;&gt;""),'Leia-me'!$B$5-P902,"")</f>
        <v/>
      </c>
      <c r="V902" s="25" t="str">
        <f aca="false">IF(O902&lt;&gt;"Engaging","",IF(U902&lt;='Leia-me'!$B$6,"Saudável",IF(U902&lt;='Leia-me'!$B$7,"Esfriando",IF(U902&lt;='Leia-me'!$B$8,"Última chance","Zumbi"))))</f>
        <v/>
      </c>
      <c r="W902" s="25" t="n">
        <f aca="false">IF(O902="Won",1,IF(O902="Lost",0,""))</f>
        <v>0</v>
      </c>
      <c r="Y902" s="25" t="str">
        <f aca="false">IF(E902="","Sim","")</f>
        <v/>
      </c>
    </row>
    <row r="903" customFormat="false" ht="15" hidden="false" customHeight="false" outlineLevel="0" collapsed="false">
      <c r="A903" s="25" t="s">
        <v>1134</v>
      </c>
      <c r="B903" s="25" t="s">
        <v>67</v>
      </c>
      <c r="C903" s="25" t="s">
        <v>68</v>
      </c>
      <c r="D903" s="25" t="s">
        <v>72</v>
      </c>
      <c r="E903" s="25" t="s">
        <v>154</v>
      </c>
      <c r="F903" s="25" t="s">
        <v>155</v>
      </c>
      <c r="G903" s="26" t="n">
        <v>86.68</v>
      </c>
      <c r="H903" s="27" t="n">
        <v>187</v>
      </c>
      <c r="I903" s="25" t="s">
        <v>147</v>
      </c>
      <c r="J903" s="25" t="s">
        <v>156</v>
      </c>
      <c r="K903" s="25" t="n">
        <v>2007</v>
      </c>
      <c r="L903" s="25" t="s">
        <v>148</v>
      </c>
      <c r="M903" s="25" t="s">
        <v>149</v>
      </c>
      <c r="N903" s="28" t="n">
        <v>55</v>
      </c>
      <c r="O903" s="25" t="s">
        <v>55</v>
      </c>
      <c r="P903" s="29" t="n">
        <v>43018</v>
      </c>
      <c r="Q903" s="29" t="n">
        <v>43027</v>
      </c>
      <c r="R903" s="28" t="n">
        <v>0</v>
      </c>
      <c r="S903" s="28" t="n">
        <f aca="false">IF(O903="Won",R903,IF(O903="Lost",0,N903))</f>
        <v>0</v>
      </c>
      <c r="T903" s="30" t="n">
        <f aca="false">IF(AND(P903&lt;&gt;"",Q903&lt;&gt;""),Q903-P903,"")</f>
        <v>9</v>
      </c>
      <c r="U903" s="30" t="str">
        <f aca="false">IF(AND(O903="Engaging",P903&lt;&gt;""),'Leia-me'!$B$5-P903,"")</f>
        <v/>
      </c>
      <c r="V903" s="25" t="str">
        <f aca="false">IF(O903&lt;&gt;"Engaging","",IF(U903&lt;='Leia-me'!$B$6,"Saudável",IF(U903&lt;='Leia-me'!$B$7,"Esfriando",IF(U903&lt;='Leia-me'!$B$8,"Última chance","Zumbi"))))</f>
        <v/>
      </c>
      <c r="W903" s="25" t="n">
        <f aca="false">IF(O903="Won",1,IF(O903="Lost",0,""))</f>
        <v>0</v>
      </c>
      <c r="Y903" s="25" t="str">
        <f aca="false">IF(E903="","Sim","")</f>
        <v/>
      </c>
    </row>
    <row r="904" customFormat="false" ht="15" hidden="false" customHeight="false" outlineLevel="0" collapsed="false">
      <c r="A904" s="25" t="s">
        <v>1135</v>
      </c>
      <c r="B904" s="25" t="s">
        <v>67</v>
      </c>
      <c r="C904" s="25" t="s">
        <v>68</v>
      </c>
      <c r="D904" s="25" t="s">
        <v>72</v>
      </c>
      <c r="E904" s="25" t="s">
        <v>162</v>
      </c>
      <c r="F904" s="25" t="s">
        <v>155</v>
      </c>
      <c r="G904" s="26" t="n">
        <v>5266.09</v>
      </c>
      <c r="H904" s="27" t="n">
        <v>8595</v>
      </c>
      <c r="I904" s="25" t="s">
        <v>147</v>
      </c>
      <c r="J904" s="25" t="s">
        <v>156</v>
      </c>
      <c r="K904" s="25" t="n">
        <v>1988</v>
      </c>
      <c r="L904" s="25" t="s">
        <v>160</v>
      </c>
      <c r="M904" s="25" t="s">
        <v>149</v>
      </c>
      <c r="N904" s="28" t="n">
        <v>3393</v>
      </c>
      <c r="O904" s="25" t="s">
        <v>55</v>
      </c>
      <c r="P904" s="29" t="n">
        <v>43019</v>
      </c>
      <c r="Q904" s="29" t="n">
        <v>43027</v>
      </c>
      <c r="R904" s="28" t="n">
        <v>0</v>
      </c>
      <c r="S904" s="28" t="n">
        <f aca="false">IF(O904="Won",R904,IF(O904="Lost",0,N904))</f>
        <v>0</v>
      </c>
      <c r="T904" s="30" t="n">
        <f aca="false">IF(AND(P904&lt;&gt;"",Q904&lt;&gt;""),Q904-P904,"")</f>
        <v>8</v>
      </c>
      <c r="U904" s="30" t="str">
        <f aca="false">IF(AND(O904="Engaging",P904&lt;&gt;""),'Leia-me'!$B$5-P904,"")</f>
        <v/>
      </c>
      <c r="V904" s="25" t="str">
        <f aca="false">IF(O904&lt;&gt;"Engaging","",IF(U904&lt;='Leia-me'!$B$6,"Saudável",IF(U904&lt;='Leia-me'!$B$7,"Esfriando",IF(U904&lt;='Leia-me'!$B$8,"Última chance","Zumbi"))))</f>
        <v/>
      </c>
      <c r="W904" s="25" t="n">
        <f aca="false">IF(O904="Won",1,IF(O904="Lost",0,""))</f>
        <v>0</v>
      </c>
      <c r="Y904" s="25" t="str">
        <f aca="false">IF(E904="","Sim","")</f>
        <v/>
      </c>
    </row>
    <row r="905" customFormat="false" ht="15" hidden="false" customHeight="false" outlineLevel="0" collapsed="false">
      <c r="A905" s="25" t="s">
        <v>1136</v>
      </c>
      <c r="B905" s="25" t="s">
        <v>67</v>
      </c>
      <c r="C905" s="25" t="s">
        <v>68</v>
      </c>
      <c r="D905" s="25" t="s">
        <v>72</v>
      </c>
      <c r="E905" s="25" t="s">
        <v>240</v>
      </c>
      <c r="F905" s="25" t="s">
        <v>185</v>
      </c>
      <c r="G905" s="26" t="n">
        <v>1223.72</v>
      </c>
      <c r="H905" s="27" t="n">
        <v>2497</v>
      </c>
      <c r="I905" s="25" t="s">
        <v>241</v>
      </c>
      <c r="K905" s="25" t="n">
        <v>2000</v>
      </c>
      <c r="L905" s="25" t="s">
        <v>186</v>
      </c>
      <c r="M905" s="25" t="s">
        <v>171</v>
      </c>
      <c r="N905" s="28" t="n">
        <v>550</v>
      </c>
      <c r="O905" s="25" t="s">
        <v>55</v>
      </c>
      <c r="P905" s="29" t="n">
        <v>43020</v>
      </c>
      <c r="Q905" s="29" t="n">
        <v>43029</v>
      </c>
      <c r="R905" s="28" t="n">
        <v>0</v>
      </c>
      <c r="S905" s="28" t="n">
        <f aca="false">IF(O905="Won",R905,IF(O905="Lost",0,N905))</f>
        <v>0</v>
      </c>
      <c r="T905" s="30" t="n">
        <f aca="false">IF(AND(P905&lt;&gt;"",Q905&lt;&gt;""),Q905-P905,"")</f>
        <v>9</v>
      </c>
      <c r="U905" s="30" t="str">
        <f aca="false">IF(AND(O905="Engaging",P905&lt;&gt;""),'Leia-me'!$B$5-P905,"")</f>
        <v/>
      </c>
      <c r="V905" s="25" t="str">
        <f aca="false">IF(O905&lt;&gt;"Engaging","",IF(U905&lt;='Leia-me'!$B$6,"Saudável",IF(U905&lt;='Leia-me'!$B$7,"Esfriando",IF(U905&lt;='Leia-me'!$B$8,"Última chance","Zumbi"))))</f>
        <v/>
      </c>
      <c r="W905" s="25" t="n">
        <f aca="false">IF(O905="Won",1,IF(O905="Lost",0,""))</f>
        <v>0</v>
      </c>
      <c r="Y905" s="25" t="str">
        <f aca="false">IF(E905="","Sim","")</f>
        <v/>
      </c>
    </row>
    <row r="906" customFormat="false" ht="15" hidden="false" customHeight="false" outlineLevel="0" collapsed="false">
      <c r="A906" s="25" t="s">
        <v>1137</v>
      </c>
      <c r="B906" s="25" t="s">
        <v>67</v>
      </c>
      <c r="C906" s="25" t="s">
        <v>68</v>
      </c>
      <c r="D906" s="25" t="s">
        <v>72</v>
      </c>
      <c r="E906" s="25" t="s">
        <v>240</v>
      </c>
      <c r="F906" s="25" t="s">
        <v>185</v>
      </c>
      <c r="G906" s="26" t="n">
        <v>1223.72</v>
      </c>
      <c r="H906" s="27" t="n">
        <v>2497</v>
      </c>
      <c r="I906" s="25" t="s">
        <v>241</v>
      </c>
      <c r="K906" s="25" t="n">
        <v>2000</v>
      </c>
      <c r="L906" s="25" t="s">
        <v>186</v>
      </c>
      <c r="M906" s="25" t="s">
        <v>171</v>
      </c>
      <c r="N906" s="28" t="n">
        <v>550</v>
      </c>
      <c r="O906" s="25" t="s">
        <v>55</v>
      </c>
      <c r="P906" s="29" t="n">
        <v>43020</v>
      </c>
      <c r="Q906" s="29" t="n">
        <v>43030</v>
      </c>
      <c r="R906" s="28" t="n">
        <v>0</v>
      </c>
      <c r="S906" s="28" t="n">
        <f aca="false">IF(O906="Won",R906,IF(O906="Lost",0,N906))</f>
        <v>0</v>
      </c>
      <c r="T906" s="30" t="n">
        <f aca="false">IF(AND(P906&lt;&gt;"",Q906&lt;&gt;""),Q906-P906,"")</f>
        <v>10</v>
      </c>
      <c r="U906" s="30" t="str">
        <f aca="false">IF(AND(O906="Engaging",P906&lt;&gt;""),'Leia-me'!$B$5-P906,"")</f>
        <v/>
      </c>
      <c r="V906" s="25" t="str">
        <f aca="false">IF(O906&lt;&gt;"Engaging","",IF(U906&lt;='Leia-me'!$B$6,"Saudável",IF(U906&lt;='Leia-me'!$B$7,"Esfriando",IF(U906&lt;='Leia-me'!$B$8,"Última chance","Zumbi"))))</f>
        <v/>
      </c>
      <c r="W906" s="25" t="n">
        <f aca="false">IF(O906="Won",1,IF(O906="Lost",0,""))</f>
        <v>0</v>
      </c>
      <c r="Y906" s="25" t="str">
        <f aca="false">IF(E906="","Sim","")</f>
        <v/>
      </c>
    </row>
    <row r="907" customFormat="false" ht="15" hidden="false" customHeight="false" outlineLevel="0" collapsed="false">
      <c r="A907" s="25" t="s">
        <v>1138</v>
      </c>
      <c r="B907" s="25" t="s">
        <v>67</v>
      </c>
      <c r="C907" s="25" t="s">
        <v>68</v>
      </c>
      <c r="D907" s="25" t="s">
        <v>72</v>
      </c>
      <c r="E907" s="25" t="s">
        <v>184</v>
      </c>
      <c r="F907" s="25" t="s">
        <v>185</v>
      </c>
      <c r="G907" s="26" t="n">
        <v>1520.66</v>
      </c>
      <c r="H907" s="27" t="n">
        <v>1806</v>
      </c>
      <c r="I907" s="25" t="s">
        <v>147</v>
      </c>
      <c r="K907" s="25" t="n">
        <v>2005</v>
      </c>
      <c r="L907" s="25" t="s">
        <v>186</v>
      </c>
      <c r="M907" s="25" t="s">
        <v>171</v>
      </c>
      <c r="N907" s="28" t="n">
        <v>550</v>
      </c>
      <c r="O907" s="25" t="s">
        <v>55</v>
      </c>
      <c r="P907" s="29" t="n">
        <v>43022</v>
      </c>
      <c r="Q907" s="29" t="n">
        <v>43028</v>
      </c>
      <c r="R907" s="28" t="n">
        <v>0</v>
      </c>
      <c r="S907" s="28" t="n">
        <f aca="false">IF(O907="Won",R907,IF(O907="Lost",0,N907))</f>
        <v>0</v>
      </c>
      <c r="T907" s="30" t="n">
        <f aca="false">IF(AND(P907&lt;&gt;"",Q907&lt;&gt;""),Q907-P907,"")</f>
        <v>6</v>
      </c>
      <c r="U907" s="30" t="str">
        <f aca="false">IF(AND(O907="Engaging",P907&lt;&gt;""),'Leia-me'!$B$5-P907,"")</f>
        <v/>
      </c>
      <c r="V907" s="25" t="str">
        <f aca="false">IF(O907&lt;&gt;"Engaging","",IF(U907&lt;='Leia-me'!$B$6,"Saudável",IF(U907&lt;='Leia-me'!$B$7,"Esfriando",IF(U907&lt;='Leia-me'!$B$8,"Última chance","Zumbi"))))</f>
        <v/>
      </c>
      <c r="W907" s="25" t="n">
        <f aca="false">IF(O907="Won",1,IF(O907="Lost",0,""))</f>
        <v>0</v>
      </c>
      <c r="Y907" s="25" t="str">
        <f aca="false">IF(E907="","Sim","")</f>
        <v/>
      </c>
    </row>
    <row r="908" customFormat="false" ht="15" hidden="false" customHeight="false" outlineLevel="0" collapsed="false">
      <c r="A908" s="25" t="s">
        <v>1139</v>
      </c>
      <c r="B908" s="25" t="s">
        <v>67</v>
      </c>
      <c r="C908" s="25" t="s">
        <v>68</v>
      </c>
      <c r="D908" s="25" t="s">
        <v>72</v>
      </c>
      <c r="E908" s="25" t="s">
        <v>251</v>
      </c>
      <c r="F908" s="25" t="s">
        <v>211</v>
      </c>
      <c r="G908" s="26" t="n">
        <v>332.43</v>
      </c>
      <c r="H908" s="27" t="n">
        <v>799</v>
      </c>
      <c r="I908" s="25" t="s">
        <v>147</v>
      </c>
      <c r="K908" s="25" t="n">
        <v>1995</v>
      </c>
      <c r="L908" s="25" t="s">
        <v>148</v>
      </c>
      <c r="M908" s="25" t="s">
        <v>149</v>
      </c>
      <c r="N908" s="28" t="n">
        <v>55</v>
      </c>
      <c r="O908" s="25" t="s">
        <v>54</v>
      </c>
      <c r="P908" s="29" t="n">
        <v>43022</v>
      </c>
      <c r="Q908" s="29" t="n">
        <v>43024</v>
      </c>
      <c r="R908" s="28" t="n">
        <v>42</v>
      </c>
      <c r="S908" s="28" t="n">
        <f aca="false">IF(O908="Won",R908,IF(O908="Lost",0,N908))</f>
        <v>42</v>
      </c>
      <c r="T908" s="30" t="n">
        <f aca="false">IF(AND(P908&lt;&gt;"",Q908&lt;&gt;""),Q908-P908,"")</f>
        <v>2</v>
      </c>
      <c r="U908" s="30" t="str">
        <f aca="false">IF(AND(O908="Engaging",P908&lt;&gt;""),'Leia-me'!$B$5-P908,"")</f>
        <v/>
      </c>
      <c r="V908" s="25" t="str">
        <f aca="false">IF(O908&lt;&gt;"Engaging","",IF(U908&lt;='Leia-me'!$B$6,"Saudável",IF(U908&lt;='Leia-me'!$B$7,"Esfriando",IF(U908&lt;='Leia-me'!$B$8,"Última chance","Zumbi"))))</f>
        <v/>
      </c>
      <c r="W908" s="25" t="n">
        <f aca="false">IF(O908="Won",1,IF(O908="Lost",0,""))</f>
        <v>1</v>
      </c>
      <c r="Y908" s="25" t="str">
        <f aca="false">IF(E908="","Sim","")</f>
        <v/>
      </c>
    </row>
    <row r="909" customFormat="false" ht="15" hidden="false" customHeight="false" outlineLevel="0" collapsed="false">
      <c r="A909" s="25" t="s">
        <v>1140</v>
      </c>
      <c r="B909" s="25" t="s">
        <v>67</v>
      </c>
      <c r="C909" s="25" t="s">
        <v>68</v>
      </c>
      <c r="D909" s="25" t="s">
        <v>72</v>
      </c>
      <c r="E909" s="25" t="s">
        <v>167</v>
      </c>
      <c r="F909" s="25" t="s">
        <v>168</v>
      </c>
      <c r="G909" s="26" t="n">
        <v>2173.98</v>
      </c>
      <c r="H909" s="27" t="n">
        <v>2928</v>
      </c>
      <c r="I909" s="25" t="s">
        <v>147</v>
      </c>
      <c r="J909" s="25" t="s">
        <v>169</v>
      </c>
      <c r="K909" s="25" t="n">
        <v>1995</v>
      </c>
      <c r="L909" s="25" t="s">
        <v>148</v>
      </c>
      <c r="M909" s="25" t="s">
        <v>149</v>
      </c>
      <c r="N909" s="28" t="n">
        <v>55</v>
      </c>
      <c r="O909" s="25" t="s">
        <v>55</v>
      </c>
      <c r="P909" s="29" t="n">
        <v>43023</v>
      </c>
      <c r="Q909" s="29" t="n">
        <v>43029</v>
      </c>
      <c r="R909" s="28" t="n">
        <v>0</v>
      </c>
      <c r="S909" s="28" t="n">
        <f aca="false">IF(O909="Won",R909,IF(O909="Lost",0,N909))</f>
        <v>0</v>
      </c>
      <c r="T909" s="30" t="n">
        <f aca="false">IF(AND(P909&lt;&gt;"",Q909&lt;&gt;""),Q909-P909,"")</f>
        <v>6</v>
      </c>
      <c r="U909" s="30" t="str">
        <f aca="false">IF(AND(O909="Engaging",P909&lt;&gt;""),'Leia-me'!$B$5-P909,"")</f>
        <v/>
      </c>
      <c r="V909" s="25" t="str">
        <f aca="false">IF(O909&lt;&gt;"Engaging","",IF(U909&lt;='Leia-me'!$B$6,"Saudável",IF(U909&lt;='Leia-me'!$B$7,"Esfriando",IF(U909&lt;='Leia-me'!$B$8,"Última chance","Zumbi"))))</f>
        <v/>
      </c>
      <c r="W909" s="25" t="n">
        <f aca="false">IF(O909="Won",1,IF(O909="Lost",0,""))</f>
        <v>0</v>
      </c>
      <c r="Y909" s="25" t="str">
        <f aca="false">IF(E909="","Sim","")</f>
        <v/>
      </c>
    </row>
    <row r="910" customFormat="false" ht="15" hidden="false" customHeight="false" outlineLevel="0" collapsed="false">
      <c r="A910" s="25" t="s">
        <v>1141</v>
      </c>
      <c r="B910" s="25" t="s">
        <v>67</v>
      </c>
      <c r="C910" s="25" t="s">
        <v>68</v>
      </c>
      <c r="D910" s="25" t="s">
        <v>72</v>
      </c>
      <c r="E910" s="25" t="s">
        <v>198</v>
      </c>
      <c r="F910" s="25" t="s">
        <v>177</v>
      </c>
      <c r="G910" s="26" t="n">
        <v>2819.5</v>
      </c>
      <c r="H910" s="27" t="n">
        <v>7227</v>
      </c>
      <c r="I910" s="25" t="s">
        <v>147</v>
      </c>
      <c r="J910" s="25" t="s">
        <v>199</v>
      </c>
      <c r="K910" s="25" t="n">
        <v>1991</v>
      </c>
      <c r="L910" s="25" t="s">
        <v>186</v>
      </c>
      <c r="M910" s="25" t="s">
        <v>171</v>
      </c>
      <c r="N910" s="28" t="n">
        <v>550</v>
      </c>
      <c r="O910" s="25" t="s">
        <v>54</v>
      </c>
      <c r="P910" s="29" t="n">
        <v>43026</v>
      </c>
      <c r="Q910" s="29" t="n">
        <v>43028</v>
      </c>
      <c r="R910" s="28" t="n">
        <v>474</v>
      </c>
      <c r="S910" s="28" t="n">
        <f aca="false">IF(O910="Won",R910,IF(O910="Lost",0,N910))</f>
        <v>474</v>
      </c>
      <c r="T910" s="30" t="n">
        <f aca="false">IF(AND(P910&lt;&gt;"",Q910&lt;&gt;""),Q910-P910,"")</f>
        <v>2</v>
      </c>
      <c r="U910" s="30" t="str">
        <f aca="false">IF(AND(O910="Engaging",P910&lt;&gt;""),'Leia-me'!$B$5-P910,"")</f>
        <v/>
      </c>
      <c r="V910" s="25" t="str">
        <f aca="false">IF(O910&lt;&gt;"Engaging","",IF(U910&lt;='Leia-me'!$B$6,"Saudável",IF(U910&lt;='Leia-me'!$B$7,"Esfriando",IF(U910&lt;='Leia-me'!$B$8,"Última chance","Zumbi"))))</f>
        <v/>
      </c>
      <c r="W910" s="25" t="n">
        <f aca="false">IF(O910="Won",1,IF(O910="Lost",0,""))</f>
        <v>1</v>
      </c>
      <c r="Y910" s="25" t="str">
        <f aca="false">IF(E910="","Sim","")</f>
        <v/>
      </c>
    </row>
    <row r="911" customFormat="false" ht="15" hidden="false" customHeight="false" outlineLevel="0" collapsed="false">
      <c r="A911" s="25" t="s">
        <v>1142</v>
      </c>
      <c r="B911" s="25" t="s">
        <v>67</v>
      </c>
      <c r="C911" s="25" t="s">
        <v>68</v>
      </c>
      <c r="D911" s="25" t="s">
        <v>72</v>
      </c>
      <c r="E911" s="25" t="s">
        <v>240</v>
      </c>
      <c r="F911" s="25" t="s">
        <v>185</v>
      </c>
      <c r="G911" s="26" t="n">
        <v>1223.72</v>
      </c>
      <c r="H911" s="27" t="n">
        <v>2497</v>
      </c>
      <c r="I911" s="25" t="s">
        <v>241</v>
      </c>
      <c r="K911" s="25" t="n">
        <v>2000</v>
      </c>
      <c r="L911" s="25" t="s">
        <v>160</v>
      </c>
      <c r="M911" s="25" t="s">
        <v>149</v>
      </c>
      <c r="N911" s="28" t="n">
        <v>3393</v>
      </c>
      <c r="O911" s="25" t="s">
        <v>55</v>
      </c>
      <c r="P911" s="29" t="n">
        <v>43027</v>
      </c>
      <c r="Q911" s="29" t="n">
        <v>43029</v>
      </c>
      <c r="R911" s="28" t="n">
        <v>0</v>
      </c>
      <c r="S911" s="28" t="n">
        <f aca="false">IF(O911="Won",R911,IF(O911="Lost",0,N911))</f>
        <v>0</v>
      </c>
      <c r="T911" s="30" t="n">
        <f aca="false">IF(AND(P911&lt;&gt;"",Q911&lt;&gt;""),Q911-P911,"")</f>
        <v>2</v>
      </c>
      <c r="U911" s="30" t="str">
        <f aca="false">IF(AND(O911="Engaging",P911&lt;&gt;""),'Leia-me'!$B$5-P911,"")</f>
        <v/>
      </c>
      <c r="V911" s="25" t="str">
        <f aca="false">IF(O911&lt;&gt;"Engaging","",IF(U911&lt;='Leia-me'!$B$6,"Saudável",IF(U911&lt;='Leia-me'!$B$7,"Esfriando",IF(U911&lt;='Leia-me'!$B$8,"Última chance","Zumbi"))))</f>
        <v/>
      </c>
      <c r="W911" s="25" t="n">
        <f aca="false">IF(O911="Won",1,IF(O911="Lost",0,""))</f>
        <v>0</v>
      </c>
      <c r="Y911" s="25" t="str">
        <f aca="false">IF(E911="","Sim","")</f>
        <v/>
      </c>
    </row>
    <row r="912" customFormat="false" ht="15" hidden="false" customHeight="false" outlineLevel="0" collapsed="false">
      <c r="A912" s="25" t="s">
        <v>1143</v>
      </c>
      <c r="B912" s="25" t="s">
        <v>67</v>
      </c>
      <c r="C912" s="25" t="s">
        <v>68</v>
      </c>
      <c r="D912" s="25" t="s">
        <v>72</v>
      </c>
      <c r="E912" s="25" t="s">
        <v>145</v>
      </c>
      <c r="F912" s="25" t="s">
        <v>146</v>
      </c>
      <c r="G912" s="26" t="n">
        <v>3922.42</v>
      </c>
      <c r="H912" s="27" t="n">
        <v>6837</v>
      </c>
      <c r="I912" s="25" t="s">
        <v>147</v>
      </c>
      <c r="K912" s="25" t="n">
        <v>1992</v>
      </c>
      <c r="L912" s="25" t="s">
        <v>186</v>
      </c>
      <c r="M912" s="25" t="s">
        <v>171</v>
      </c>
      <c r="N912" s="28" t="n">
        <v>550</v>
      </c>
      <c r="O912" s="25" t="s">
        <v>54</v>
      </c>
      <c r="P912" s="29" t="n">
        <v>43027</v>
      </c>
      <c r="Q912" s="29" t="n">
        <v>43034</v>
      </c>
      <c r="R912" s="28" t="n">
        <v>451</v>
      </c>
      <c r="S912" s="28" t="n">
        <f aca="false">IF(O912="Won",R912,IF(O912="Lost",0,N912))</f>
        <v>451</v>
      </c>
      <c r="T912" s="30" t="n">
        <f aca="false">IF(AND(P912&lt;&gt;"",Q912&lt;&gt;""),Q912-P912,"")</f>
        <v>7</v>
      </c>
      <c r="U912" s="30" t="str">
        <f aca="false">IF(AND(O912="Engaging",P912&lt;&gt;""),'Leia-me'!$B$5-P912,"")</f>
        <v/>
      </c>
      <c r="V912" s="25" t="str">
        <f aca="false">IF(O912&lt;&gt;"Engaging","",IF(U912&lt;='Leia-me'!$B$6,"Saudável",IF(U912&lt;='Leia-me'!$B$7,"Esfriando",IF(U912&lt;='Leia-me'!$B$8,"Última chance","Zumbi"))))</f>
        <v/>
      </c>
      <c r="W912" s="25" t="n">
        <f aca="false">IF(O912="Won",1,IF(O912="Lost",0,""))</f>
        <v>1</v>
      </c>
      <c r="Y912" s="25" t="str">
        <f aca="false">IF(E912="","Sim","")</f>
        <v/>
      </c>
    </row>
    <row r="913" customFormat="false" ht="15" hidden="false" customHeight="false" outlineLevel="0" collapsed="false">
      <c r="A913" s="25" t="s">
        <v>1144</v>
      </c>
      <c r="B913" s="25" t="s">
        <v>67</v>
      </c>
      <c r="C913" s="25" t="s">
        <v>68</v>
      </c>
      <c r="D913" s="25" t="s">
        <v>72</v>
      </c>
      <c r="E913" s="25" t="s">
        <v>145</v>
      </c>
      <c r="F913" s="25" t="s">
        <v>146</v>
      </c>
      <c r="G913" s="26" t="n">
        <v>3922.42</v>
      </c>
      <c r="H913" s="27" t="n">
        <v>6837</v>
      </c>
      <c r="I913" s="25" t="s">
        <v>147</v>
      </c>
      <c r="K913" s="25" t="n">
        <v>1992</v>
      </c>
      <c r="L913" s="25" t="s">
        <v>170</v>
      </c>
      <c r="M913" s="25" t="s">
        <v>171</v>
      </c>
      <c r="N913" s="28" t="n">
        <v>1096</v>
      </c>
      <c r="O913" s="25" t="s">
        <v>54</v>
      </c>
      <c r="P913" s="29" t="n">
        <v>43032</v>
      </c>
      <c r="Q913" s="29" t="n">
        <v>43039</v>
      </c>
      <c r="R913" s="28" t="n">
        <v>1133</v>
      </c>
      <c r="S913" s="28" t="n">
        <f aca="false">IF(O913="Won",R913,IF(O913="Lost",0,N913))</f>
        <v>1133</v>
      </c>
      <c r="T913" s="30" t="n">
        <f aca="false">IF(AND(P913&lt;&gt;"",Q913&lt;&gt;""),Q913-P913,"")</f>
        <v>7</v>
      </c>
      <c r="U913" s="30" t="str">
        <f aca="false">IF(AND(O913="Engaging",P913&lt;&gt;""),'Leia-me'!$B$5-P913,"")</f>
        <v/>
      </c>
      <c r="V913" s="25" t="str">
        <f aca="false">IF(O913&lt;&gt;"Engaging","",IF(U913&lt;='Leia-me'!$B$6,"Saudável",IF(U913&lt;='Leia-me'!$B$7,"Esfriando",IF(U913&lt;='Leia-me'!$B$8,"Última chance","Zumbi"))))</f>
        <v/>
      </c>
      <c r="W913" s="25" t="n">
        <f aca="false">IF(O913="Won",1,IF(O913="Lost",0,""))</f>
        <v>1</v>
      </c>
      <c r="Y913" s="25" t="str">
        <f aca="false">IF(E913="","Sim","")</f>
        <v/>
      </c>
    </row>
    <row r="914" customFormat="false" ht="15" hidden="false" customHeight="false" outlineLevel="0" collapsed="false">
      <c r="A914" s="25" t="s">
        <v>1145</v>
      </c>
      <c r="B914" s="25" t="s">
        <v>67</v>
      </c>
      <c r="C914" s="25" t="s">
        <v>68</v>
      </c>
      <c r="D914" s="25" t="s">
        <v>72</v>
      </c>
      <c r="E914" s="25" t="s">
        <v>237</v>
      </c>
      <c r="F914" s="25" t="s">
        <v>192</v>
      </c>
      <c r="G914" s="26" t="n">
        <v>4618</v>
      </c>
      <c r="H914" s="27" t="n">
        <v>10083</v>
      </c>
      <c r="I914" s="25" t="s">
        <v>147</v>
      </c>
      <c r="K914" s="25" t="n">
        <v>1982</v>
      </c>
      <c r="L914" s="25" t="s">
        <v>160</v>
      </c>
      <c r="M914" s="25" t="s">
        <v>149</v>
      </c>
      <c r="N914" s="28" t="n">
        <v>3393</v>
      </c>
      <c r="O914" s="25" t="s">
        <v>54</v>
      </c>
      <c r="P914" s="29" t="n">
        <v>43035</v>
      </c>
      <c r="Q914" s="29" t="n">
        <v>43042</v>
      </c>
      <c r="R914" s="28" t="n">
        <v>3296</v>
      </c>
      <c r="S914" s="28" t="n">
        <f aca="false">IF(O914="Won",R914,IF(O914="Lost",0,N914))</f>
        <v>3296</v>
      </c>
      <c r="T914" s="30" t="n">
        <f aca="false">IF(AND(P914&lt;&gt;"",Q914&lt;&gt;""),Q914-P914,"")</f>
        <v>7</v>
      </c>
      <c r="U914" s="30" t="str">
        <f aca="false">IF(AND(O914="Engaging",P914&lt;&gt;""),'Leia-me'!$B$5-P914,"")</f>
        <v/>
      </c>
      <c r="V914" s="25" t="str">
        <f aca="false">IF(O914&lt;&gt;"Engaging","",IF(U914&lt;='Leia-me'!$B$6,"Saudável",IF(U914&lt;='Leia-me'!$B$7,"Esfriando",IF(U914&lt;='Leia-me'!$B$8,"Última chance","Zumbi"))))</f>
        <v/>
      </c>
      <c r="W914" s="25" t="n">
        <f aca="false">IF(O914="Won",1,IF(O914="Lost",0,""))</f>
        <v>1</v>
      </c>
      <c r="Y914" s="25" t="str">
        <f aca="false">IF(E914="","Sim","")</f>
        <v/>
      </c>
    </row>
    <row r="915" customFormat="false" ht="15" hidden="false" customHeight="false" outlineLevel="0" collapsed="false">
      <c r="A915" s="25" t="s">
        <v>1146</v>
      </c>
      <c r="B915" s="25" t="s">
        <v>67</v>
      </c>
      <c r="C915" s="25" t="s">
        <v>68</v>
      </c>
      <c r="D915" s="25" t="s">
        <v>72</v>
      </c>
      <c r="E915" s="25" t="s">
        <v>158</v>
      </c>
      <c r="F915" s="25" t="s">
        <v>159</v>
      </c>
      <c r="G915" s="26" t="n">
        <v>291.27</v>
      </c>
      <c r="H915" s="27" t="n">
        <v>586</v>
      </c>
      <c r="I915" s="25" t="s">
        <v>147</v>
      </c>
      <c r="K915" s="25" t="n">
        <v>1997</v>
      </c>
      <c r="L915" s="25" t="s">
        <v>148</v>
      </c>
      <c r="M915" s="25" t="s">
        <v>149</v>
      </c>
      <c r="N915" s="28" t="n">
        <v>55</v>
      </c>
      <c r="O915" s="25" t="s">
        <v>55</v>
      </c>
      <c r="P915" s="29" t="n">
        <v>43038</v>
      </c>
      <c r="Q915" s="29" t="n">
        <v>43039</v>
      </c>
      <c r="R915" s="28" t="n">
        <v>0</v>
      </c>
      <c r="S915" s="28" t="n">
        <f aca="false">IF(O915="Won",R915,IF(O915="Lost",0,N915))</f>
        <v>0</v>
      </c>
      <c r="T915" s="30" t="n">
        <f aca="false">IF(AND(P915&lt;&gt;"",Q915&lt;&gt;""),Q915-P915,"")</f>
        <v>1</v>
      </c>
      <c r="U915" s="30" t="str">
        <f aca="false">IF(AND(O915="Engaging",P915&lt;&gt;""),'Leia-me'!$B$5-P915,"")</f>
        <v/>
      </c>
      <c r="V915" s="25" t="str">
        <f aca="false">IF(O915&lt;&gt;"Engaging","",IF(U915&lt;='Leia-me'!$B$6,"Saudável",IF(U915&lt;='Leia-me'!$B$7,"Esfriando",IF(U915&lt;='Leia-me'!$B$8,"Última chance","Zumbi"))))</f>
        <v/>
      </c>
      <c r="W915" s="25" t="n">
        <f aca="false">IF(O915="Won",1,IF(O915="Lost",0,""))</f>
        <v>0</v>
      </c>
      <c r="Y915" s="25" t="str">
        <f aca="false">IF(E915="","Sim","")</f>
        <v/>
      </c>
    </row>
    <row r="916" customFormat="false" ht="15" hidden="false" customHeight="false" outlineLevel="0" collapsed="false">
      <c r="A916" s="25" t="s">
        <v>1147</v>
      </c>
      <c r="B916" s="25" t="s">
        <v>67</v>
      </c>
      <c r="C916" s="25" t="s">
        <v>68</v>
      </c>
      <c r="D916" s="25" t="s">
        <v>72</v>
      </c>
      <c r="E916" s="25" t="s">
        <v>184</v>
      </c>
      <c r="F916" s="25" t="s">
        <v>185</v>
      </c>
      <c r="G916" s="26" t="n">
        <v>1520.66</v>
      </c>
      <c r="H916" s="27" t="n">
        <v>1806</v>
      </c>
      <c r="I916" s="25" t="s">
        <v>147</v>
      </c>
      <c r="K916" s="25" t="n">
        <v>2005</v>
      </c>
      <c r="L916" s="25" t="s">
        <v>170</v>
      </c>
      <c r="M916" s="25" t="s">
        <v>171</v>
      </c>
      <c r="N916" s="28" t="n">
        <v>1096</v>
      </c>
      <c r="O916" s="25" t="s">
        <v>55</v>
      </c>
      <c r="P916" s="29" t="n">
        <v>43039</v>
      </c>
      <c r="Q916" s="29" t="n">
        <v>43049</v>
      </c>
      <c r="R916" s="28" t="n">
        <v>0</v>
      </c>
      <c r="S916" s="28" t="n">
        <f aca="false">IF(O916="Won",R916,IF(O916="Lost",0,N916))</f>
        <v>0</v>
      </c>
      <c r="T916" s="30" t="n">
        <f aca="false">IF(AND(P916&lt;&gt;"",Q916&lt;&gt;""),Q916-P916,"")</f>
        <v>10</v>
      </c>
      <c r="U916" s="30" t="str">
        <f aca="false">IF(AND(O916="Engaging",P916&lt;&gt;""),'Leia-me'!$B$5-P916,"")</f>
        <v/>
      </c>
      <c r="V916" s="25" t="str">
        <f aca="false">IF(O916&lt;&gt;"Engaging","",IF(U916&lt;='Leia-me'!$B$6,"Saudável",IF(U916&lt;='Leia-me'!$B$7,"Esfriando",IF(U916&lt;='Leia-me'!$B$8,"Última chance","Zumbi"))))</f>
        <v/>
      </c>
      <c r="W916" s="25" t="n">
        <f aca="false">IF(O916="Won",1,IF(O916="Lost",0,""))</f>
        <v>0</v>
      </c>
      <c r="Y916" s="25" t="str">
        <f aca="false">IF(E916="","Sim","")</f>
        <v/>
      </c>
    </row>
    <row r="917" customFormat="false" ht="15" hidden="false" customHeight="false" outlineLevel="0" collapsed="false">
      <c r="A917" s="25" t="s">
        <v>1148</v>
      </c>
      <c r="B917" s="25" t="s">
        <v>67</v>
      </c>
      <c r="C917" s="25" t="s">
        <v>68</v>
      </c>
      <c r="D917" s="25" t="s">
        <v>72</v>
      </c>
      <c r="E917" s="25" t="s">
        <v>167</v>
      </c>
      <c r="F917" s="25" t="s">
        <v>168</v>
      </c>
      <c r="G917" s="26" t="n">
        <v>2173.98</v>
      </c>
      <c r="H917" s="27" t="n">
        <v>2928</v>
      </c>
      <c r="I917" s="25" t="s">
        <v>147</v>
      </c>
      <c r="J917" s="25" t="s">
        <v>169</v>
      </c>
      <c r="K917" s="25" t="n">
        <v>1995</v>
      </c>
      <c r="L917" s="25" t="s">
        <v>186</v>
      </c>
      <c r="M917" s="25" t="s">
        <v>171</v>
      </c>
      <c r="N917" s="28" t="n">
        <v>550</v>
      </c>
      <c r="O917" s="25" t="s">
        <v>54</v>
      </c>
      <c r="P917" s="29" t="n">
        <v>43046</v>
      </c>
      <c r="Q917" s="29" t="n">
        <v>43091</v>
      </c>
      <c r="R917" s="28" t="n">
        <v>557</v>
      </c>
      <c r="S917" s="28" t="n">
        <f aca="false">IF(O917="Won",R917,IF(O917="Lost",0,N917))</f>
        <v>557</v>
      </c>
      <c r="T917" s="30" t="n">
        <f aca="false">IF(AND(P917&lt;&gt;"",Q917&lt;&gt;""),Q917-P917,"")</f>
        <v>45</v>
      </c>
      <c r="U917" s="30" t="str">
        <f aca="false">IF(AND(O917="Engaging",P917&lt;&gt;""),'Leia-me'!$B$5-P917,"")</f>
        <v/>
      </c>
      <c r="V917" s="25" t="str">
        <f aca="false">IF(O917&lt;&gt;"Engaging","",IF(U917&lt;='Leia-me'!$B$6,"Saudável",IF(U917&lt;='Leia-me'!$B$7,"Esfriando",IF(U917&lt;='Leia-me'!$B$8,"Última chance","Zumbi"))))</f>
        <v/>
      </c>
      <c r="W917" s="25" t="n">
        <f aca="false">IF(O917="Won",1,IF(O917="Lost",0,""))</f>
        <v>1</v>
      </c>
      <c r="Y917" s="25" t="str">
        <f aca="false">IF(E917="","Sim","")</f>
        <v/>
      </c>
    </row>
    <row r="918" customFormat="false" ht="15" hidden="false" customHeight="false" outlineLevel="0" collapsed="false">
      <c r="A918" s="25" t="s">
        <v>1149</v>
      </c>
      <c r="B918" s="25" t="s">
        <v>67</v>
      </c>
      <c r="C918" s="25" t="s">
        <v>68</v>
      </c>
      <c r="D918" s="25" t="s">
        <v>72</v>
      </c>
      <c r="E918" s="25" t="s">
        <v>207</v>
      </c>
      <c r="F918" s="25" t="s">
        <v>168</v>
      </c>
      <c r="G918" s="26" t="n">
        <v>375.43</v>
      </c>
      <c r="H918" s="27" t="n">
        <v>1190</v>
      </c>
      <c r="I918" s="25" t="s">
        <v>147</v>
      </c>
      <c r="K918" s="25" t="n">
        <v>1985</v>
      </c>
      <c r="L918" s="25" t="s">
        <v>148</v>
      </c>
      <c r="M918" s="25" t="s">
        <v>149</v>
      </c>
      <c r="N918" s="28" t="n">
        <v>55</v>
      </c>
      <c r="O918" s="25" t="s">
        <v>55</v>
      </c>
      <c r="P918" s="29" t="n">
        <v>43047</v>
      </c>
      <c r="Q918" s="29" t="n">
        <v>43099</v>
      </c>
      <c r="R918" s="28" t="n">
        <v>0</v>
      </c>
      <c r="S918" s="28" t="n">
        <f aca="false">IF(O918="Won",R918,IF(O918="Lost",0,N918))</f>
        <v>0</v>
      </c>
      <c r="T918" s="30" t="n">
        <f aca="false">IF(AND(P918&lt;&gt;"",Q918&lt;&gt;""),Q918-P918,"")</f>
        <v>52</v>
      </c>
      <c r="U918" s="30" t="str">
        <f aca="false">IF(AND(O918="Engaging",P918&lt;&gt;""),'Leia-me'!$B$5-P918,"")</f>
        <v/>
      </c>
      <c r="V918" s="25" t="str">
        <f aca="false">IF(O918&lt;&gt;"Engaging","",IF(U918&lt;='Leia-me'!$B$6,"Saudável",IF(U918&lt;='Leia-me'!$B$7,"Esfriando",IF(U918&lt;='Leia-me'!$B$8,"Última chance","Zumbi"))))</f>
        <v/>
      </c>
      <c r="W918" s="25" t="n">
        <f aca="false">IF(O918="Won",1,IF(O918="Lost",0,""))</f>
        <v>0</v>
      </c>
      <c r="Y918" s="25" t="str">
        <f aca="false">IF(E918="","Sim","")</f>
        <v/>
      </c>
    </row>
    <row r="919" customFormat="false" ht="15" hidden="false" customHeight="false" outlineLevel="0" collapsed="false">
      <c r="A919" s="25" t="s">
        <v>1150</v>
      </c>
      <c r="B919" s="25" t="s">
        <v>67</v>
      </c>
      <c r="C919" s="25" t="s">
        <v>68</v>
      </c>
      <c r="D919" s="25" t="s">
        <v>72</v>
      </c>
      <c r="E919" s="25" t="s">
        <v>180</v>
      </c>
      <c r="F919" s="25" t="s">
        <v>146</v>
      </c>
      <c r="G919" s="26" t="n">
        <v>3178.24</v>
      </c>
      <c r="H919" s="27" t="n">
        <v>4540</v>
      </c>
      <c r="I919" s="25" t="s">
        <v>147</v>
      </c>
      <c r="K919" s="25" t="n">
        <v>2002</v>
      </c>
      <c r="L919" s="25" t="s">
        <v>186</v>
      </c>
      <c r="M919" s="25" t="s">
        <v>171</v>
      </c>
      <c r="N919" s="28" t="n">
        <v>550</v>
      </c>
      <c r="O919" s="25" t="s">
        <v>54</v>
      </c>
      <c r="P919" s="29" t="n">
        <v>43051</v>
      </c>
      <c r="Q919" s="29" t="n">
        <v>43100</v>
      </c>
      <c r="R919" s="28" t="n">
        <v>567</v>
      </c>
      <c r="S919" s="28" t="n">
        <f aca="false">IF(O919="Won",R919,IF(O919="Lost",0,N919))</f>
        <v>567</v>
      </c>
      <c r="T919" s="30" t="n">
        <f aca="false">IF(AND(P919&lt;&gt;"",Q919&lt;&gt;""),Q919-P919,"")</f>
        <v>49</v>
      </c>
      <c r="U919" s="30" t="str">
        <f aca="false">IF(AND(O919="Engaging",P919&lt;&gt;""),'Leia-me'!$B$5-P919,"")</f>
        <v/>
      </c>
      <c r="V919" s="25" t="str">
        <f aca="false">IF(O919&lt;&gt;"Engaging","",IF(U919&lt;='Leia-me'!$B$6,"Saudável",IF(U919&lt;='Leia-me'!$B$7,"Esfriando",IF(U919&lt;='Leia-me'!$B$8,"Última chance","Zumbi"))))</f>
        <v/>
      </c>
      <c r="W919" s="25" t="n">
        <f aca="false">IF(O919="Won",1,IF(O919="Lost",0,""))</f>
        <v>1</v>
      </c>
      <c r="Y919" s="25" t="str">
        <f aca="false">IF(E919="","Sim","")</f>
        <v/>
      </c>
    </row>
    <row r="920" customFormat="false" ht="15" hidden="false" customHeight="false" outlineLevel="0" collapsed="false">
      <c r="A920" s="25" t="s">
        <v>1151</v>
      </c>
      <c r="B920" s="25" t="s">
        <v>67</v>
      </c>
      <c r="C920" s="25" t="s">
        <v>68</v>
      </c>
      <c r="D920" s="25" t="s">
        <v>72</v>
      </c>
      <c r="E920" s="25" t="s">
        <v>225</v>
      </c>
      <c r="F920" s="25" t="s">
        <v>211</v>
      </c>
      <c r="G920" s="26" t="n">
        <v>1376.8</v>
      </c>
      <c r="H920" s="27" t="n">
        <v>1165</v>
      </c>
      <c r="I920" s="25" t="s">
        <v>226</v>
      </c>
      <c r="K920" s="25" t="n">
        <v>1988</v>
      </c>
      <c r="L920" s="25" t="s">
        <v>186</v>
      </c>
      <c r="M920" s="25" t="s">
        <v>171</v>
      </c>
      <c r="N920" s="28" t="n">
        <v>550</v>
      </c>
      <c r="O920" s="25" t="s">
        <v>55</v>
      </c>
      <c r="P920" s="29" t="n">
        <v>43052</v>
      </c>
      <c r="Q920" s="29" t="n">
        <v>43058</v>
      </c>
      <c r="R920" s="28" t="n">
        <v>0</v>
      </c>
      <c r="S920" s="28" t="n">
        <f aca="false">IF(O920="Won",R920,IF(O920="Lost",0,N920))</f>
        <v>0</v>
      </c>
      <c r="T920" s="30" t="n">
        <f aca="false">IF(AND(P920&lt;&gt;"",Q920&lt;&gt;""),Q920-P920,"")</f>
        <v>6</v>
      </c>
      <c r="U920" s="30" t="str">
        <f aca="false">IF(AND(O920="Engaging",P920&lt;&gt;""),'Leia-me'!$B$5-P920,"")</f>
        <v/>
      </c>
      <c r="V920" s="25" t="str">
        <f aca="false">IF(O920&lt;&gt;"Engaging","",IF(U920&lt;='Leia-me'!$B$6,"Saudável",IF(U920&lt;='Leia-me'!$B$7,"Esfriando",IF(U920&lt;='Leia-me'!$B$8,"Última chance","Zumbi"))))</f>
        <v/>
      </c>
      <c r="W920" s="25" t="n">
        <f aca="false">IF(O920="Won",1,IF(O920="Lost",0,""))</f>
        <v>0</v>
      </c>
      <c r="Y920" s="25" t="str">
        <f aca="false">IF(E920="","Sim","")</f>
        <v/>
      </c>
    </row>
    <row r="921" customFormat="false" ht="15" hidden="false" customHeight="false" outlineLevel="0" collapsed="false">
      <c r="A921" s="25" t="s">
        <v>1152</v>
      </c>
      <c r="B921" s="25" t="s">
        <v>67</v>
      </c>
      <c r="C921" s="25" t="s">
        <v>68</v>
      </c>
      <c r="D921" s="25" t="s">
        <v>72</v>
      </c>
      <c r="E921" s="25" t="s">
        <v>225</v>
      </c>
      <c r="F921" s="25" t="s">
        <v>211</v>
      </c>
      <c r="G921" s="26" t="n">
        <v>1376.8</v>
      </c>
      <c r="H921" s="27" t="n">
        <v>1165</v>
      </c>
      <c r="I921" s="25" t="s">
        <v>226</v>
      </c>
      <c r="K921" s="25" t="n">
        <v>1988</v>
      </c>
      <c r="L921" s="25" t="s">
        <v>178</v>
      </c>
      <c r="M921" s="25" t="s">
        <v>171</v>
      </c>
      <c r="N921" s="28" t="n">
        <v>5482</v>
      </c>
      <c r="O921" s="25" t="s">
        <v>54</v>
      </c>
      <c r="P921" s="29" t="n">
        <v>43069</v>
      </c>
      <c r="Q921" s="29" t="n">
        <v>43098</v>
      </c>
      <c r="R921" s="28" t="n">
        <v>6340</v>
      </c>
      <c r="S921" s="28" t="n">
        <f aca="false">IF(O921="Won",R921,IF(O921="Lost",0,N921))</f>
        <v>6340</v>
      </c>
      <c r="T921" s="30" t="n">
        <f aca="false">IF(AND(P921&lt;&gt;"",Q921&lt;&gt;""),Q921-P921,"")</f>
        <v>29</v>
      </c>
      <c r="U921" s="30" t="str">
        <f aca="false">IF(AND(O921="Engaging",P921&lt;&gt;""),'Leia-me'!$B$5-P921,"")</f>
        <v/>
      </c>
      <c r="V921" s="25" t="str">
        <f aca="false">IF(O921&lt;&gt;"Engaging","",IF(U921&lt;='Leia-me'!$B$6,"Saudável",IF(U921&lt;='Leia-me'!$B$7,"Esfriando",IF(U921&lt;='Leia-me'!$B$8,"Última chance","Zumbi"))))</f>
        <v/>
      </c>
      <c r="W921" s="25" t="n">
        <f aca="false">IF(O921="Won",1,IF(O921="Lost",0,""))</f>
        <v>1</v>
      </c>
      <c r="Y921" s="25" t="str">
        <f aca="false">IF(E921="","Sim","")</f>
        <v/>
      </c>
    </row>
    <row r="922" customFormat="false" ht="15" hidden="false" customHeight="false" outlineLevel="0" collapsed="false">
      <c r="A922" s="25" t="s">
        <v>1153</v>
      </c>
      <c r="B922" s="25" t="s">
        <v>67</v>
      </c>
      <c r="C922" s="25" t="s">
        <v>68</v>
      </c>
      <c r="D922" s="25" t="s">
        <v>72</v>
      </c>
      <c r="E922" s="25" t="s">
        <v>251</v>
      </c>
      <c r="F922" s="25" t="s">
        <v>211</v>
      </c>
      <c r="G922" s="26" t="n">
        <v>332.43</v>
      </c>
      <c r="H922" s="27" t="n">
        <v>799</v>
      </c>
      <c r="I922" s="25" t="s">
        <v>147</v>
      </c>
      <c r="K922" s="25" t="n">
        <v>1995</v>
      </c>
      <c r="L922" s="25" t="s">
        <v>186</v>
      </c>
      <c r="M922" s="25" t="s">
        <v>171</v>
      </c>
      <c r="N922" s="28" t="n">
        <v>550</v>
      </c>
      <c r="O922" s="25" t="s">
        <v>55</v>
      </c>
      <c r="P922" s="29" t="n">
        <v>43081</v>
      </c>
      <c r="Q922" s="29" t="n">
        <v>43084</v>
      </c>
      <c r="R922" s="28" t="n">
        <v>0</v>
      </c>
      <c r="S922" s="28" t="n">
        <f aca="false">IF(O922="Won",R922,IF(O922="Lost",0,N922))</f>
        <v>0</v>
      </c>
      <c r="T922" s="30" t="n">
        <f aca="false">IF(AND(P922&lt;&gt;"",Q922&lt;&gt;""),Q922-P922,"")</f>
        <v>3</v>
      </c>
      <c r="U922" s="30" t="str">
        <f aca="false">IF(AND(O922="Engaging",P922&lt;&gt;""),'Leia-me'!$B$5-P922,"")</f>
        <v/>
      </c>
      <c r="V922" s="25" t="str">
        <f aca="false">IF(O922&lt;&gt;"Engaging","",IF(U922&lt;='Leia-me'!$B$6,"Saudável",IF(U922&lt;='Leia-me'!$B$7,"Esfriando",IF(U922&lt;='Leia-me'!$B$8,"Última chance","Zumbi"))))</f>
        <v/>
      </c>
      <c r="W922" s="25" t="n">
        <f aca="false">IF(O922="Won",1,IF(O922="Lost",0,""))</f>
        <v>0</v>
      </c>
      <c r="Y922" s="25" t="str">
        <f aca="false">IF(E922="","Sim","")</f>
        <v/>
      </c>
    </row>
    <row r="923" customFormat="false" ht="15" hidden="false" customHeight="false" outlineLevel="0" collapsed="false">
      <c r="A923" s="25" t="s">
        <v>1154</v>
      </c>
      <c r="B923" s="25" t="s">
        <v>67</v>
      </c>
      <c r="C923" s="25" t="s">
        <v>68</v>
      </c>
      <c r="D923" s="25" t="s">
        <v>72</v>
      </c>
      <c r="E923" s="25" t="s">
        <v>184</v>
      </c>
      <c r="F923" s="25" t="s">
        <v>185</v>
      </c>
      <c r="G923" s="26" t="n">
        <v>1520.66</v>
      </c>
      <c r="H923" s="27" t="n">
        <v>1806</v>
      </c>
      <c r="I923" s="25" t="s">
        <v>147</v>
      </c>
      <c r="K923" s="25" t="n">
        <v>2005</v>
      </c>
      <c r="L923" s="25" t="s">
        <v>186</v>
      </c>
      <c r="M923" s="25" t="s">
        <v>171</v>
      </c>
      <c r="N923" s="28" t="n">
        <v>550</v>
      </c>
      <c r="O923" s="25" t="s">
        <v>54</v>
      </c>
      <c r="P923" s="29" t="n">
        <v>43093</v>
      </c>
      <c r="Q923" s="29" t="n">
        <v>43095</v>
      </c>
      <c r="R923" s="28" t="n">
        <v>622</v>
      </c>
      <c r="S923" s="28" t="n">
        <f aca="false">IF(O923="Won",R923,IF(O923="Lost",0,N923))</f>
        <v>622</v>
      </c>
      <c r="T923" s="30" t="n">
        <f aca="false">IF(AND(P923&lt;&gt;"",Q923&lt;&gt;""),Q923-P923,"")</f>
        <v>2</v>
      </c>
      <c r="U923" s="30" t="str">
        <f aca="false">IF(AND(O923="Engaging",P923&lt;&gt;""),'Leia-me'!$B$5-P923,"")</f>
        <v/>
      </c>
      <c r="V923" s="25" t="str">
        <f aca="false">IF(O923&lt;&gt;"Engaging","",IF(U923&lt;='Leia-me'!$B$6,"Saudável",IF(U923&lt;='Leia-me'!$B$7,"Esfriando",IF(U923&lt;='Leia-me'!$B$8,"Última chance","Zumbi"))))</f>
        <v/>
      </c>
      <c r="W923" s="25" t="n">
        <f aca="false">IF(O923="Won",1,IF(O923="Lost",0,""))</f>
        <v>1</v>
      </c>
      <c r="Y923" s="25" t="str">
        <f aca="false">IF(E923="","Sim","")</f>
        <v/>
      </c>
    </row>
    <row r="924" customFormat="false" ht="15" hidden="false" customHeight="false" outlineLevel="0" collapsed="false">
      <c r="A924" s="25" t="s">
        <v>1155</v>
      </c>
      <c r="B924" s="25" t="s">
        <v>67</v>
      </c>
      <c r="C924" s="25" t="s">
        <v>68</v>
      </c>
      <c r="D924" s="25" t="s">
        <v>72</v>
      </c>
      <c r="E924" s="25" t="s">
        <v>1156</v>
      </c>
      <c r="F924" s="25" t="s">
        <v>185</v>
      </c>
      <c r="G924" s="26" t="n">
        <v>1242.32</v>
      </c>
      <c r="H924" s="27" t="n">
        <v>3027</v>
      </c>
      <c r="I924" s="25" t="s">
        <v>147</v>
      </c>
      <c r="J924" s="25" t="s">
        <v>193</v>
      </c>
      <c r="K924" s="25" t="n">
        <v>1993</v>
      </c>
      <c r="L924" s="25" t="s">
        <v>186</v>
      </c>
      <c r="M924" s="25" t="s">
        <v>171</v>
      </c>
      <c r="N924" s="28" t="n">
        <v>550</v>
      </c>
      <c r="O924" s="25" t="s">
        <v>57</v>
      </c>
      <c r="P924" s="33"/>
      <c r="Q924" s="33"/>
      <c r="R924" s="34"/>
      <c r="S924" s="28" t="n">
        <f aca="false">IF(O924="Won",R924,IF(O924="Lost",0,N924))</f>
        <v>550</v>
      </c>
      <c r="T924" s="30" t="str">
        <f aca="false">IF(AND(P924&lt;&gt;"",Q924&lt;&gt;""),Q924-P924,"")</f>
        <v/>
      </c>
      <c r="U924" s="30" t="str">
        <f aca="false">IF(AND(O924="Engaging",P924&lt;&gt;""),'Leia-me'!$B$5-P924,"")</f>
        <v/>
      </c>
      <c r="V924" s="25" t="str">
        <f aca="false">IF(O924&lt;&gt;"Engaging","",IF(U924&lt;='Leia-me'!$B$6,"Saudável",IF(U924&lt;='Leia-me'!$B$7,"Esfriando",IF(U924&lt;='Leia-me'!$B$8,"Última chance","Zumbi"))))</f>
        <v/>
      </c>
      <c r="W924" s="25" t="str">
        <f aca="false">IF(O924="Won",1,IF(O924="Lost",0,""))</f>
        <v/>
      </c>
      <c r="Y924" s="25" t="str">
        <f aca="false">IF(E924="","Sim","")</f>
        <v/>
      </c>
    </row>
    <row r="925" customFormat="false" ht="15" hidden="false" customHeight="false" outlineLevel="0" collapsed="false">
      <c r="A925" s="25" t="s">
        <v>1157</v>
      </c>
      <c r="B925" s="25" t="s">
        <v>67</v>
      </c>
      <c r="C925" s="25" t="s">
        <v>68</v>
      </c>
      <c r="D925" s="25" t="s">
        <v>72</v>
      </c>
      <c r="E925" s="25" t="s">
        <v>1158</v>
      </c>
      <c r="F925" s="25" t="s">
        <v>185</v>
      </c>
      <c r="G925" s="26" t="n">
        <v>7708.38</v>
      </c>
      <c r="H925" s="27" t="n">
        <v>13756</v>
      </c>
      <c r="I925" s="25" t="s">
        <v>147</v>
      </c>
      <c r="K925" s="25" t="n">
        <v>1980</v>
      </c>
      <c r="L925" s="25" t="s">
        <v>186</v>
      </c>
      <c r="M925" s="25" t="s">
        <v>171</v>
      </c>
      <c r="N925" s="28" t="n">
        <v>550</v>
      </c>
      <c r="O925" s="25" t="s">
        <v>57</v>
      </c>
      <c r="P925" s="33"/>
      <c r="Q925" s="33"/>
      <c r="R925" s="34"/>
      <c r="S925" s="28" t="n">
        <f aca="false">IF(O925="Won",R925,IF(O925="Lost",0,N925))</f>
        <v>550</v>
      </c>
      <c r="T925" s="30" t="str">
        <f aca="false">IF(AND(P925&lt;&gt;"",Q925&lt;&gt;""),Q925-P925,"")</f>
        <v/>
      </c>
      <c r="U925" s="30" t="str">
        <f aca="false">IF(AND(O925="Engaging",P925&lt;&gt;""),'Leia-me'!$B$5-P925,"")</f>
        <v/>
      </c>
      <c r="V925" s="25" t="str">
        <f aca="false">IF(O925&lt;&gt;"Engaging","",IF(U925&lt;='Leia-me'!$B$6,"Saudável",IF(U925&lt;='Leia-me'!$B$7,"Esfriando",IF(U925&lt;='Leia-me'!$B$8,"Última chance","Zumbi"))))</f>
        <v/>
      </c>
      <c r="W925" s="25" t="str">
        <f aca="false">IF(O925="Won",1,IF(O925="Lost",0,""))</f>
        <v/>
      </c>
      <c r="Y925" s="25" t="str">
        <f aca="false">IF(E925="","Sim","")</f>
        <v/>
      </c>
    </row>
    <row r="926" customFormat="false" ht="15" hidden="false" customHeight="false" outlineLevel="0" collapsed="false">
      <c r="A926" s="25" t="s">
        <v>1159</v>
      </c>
      <c r="B926" s="25" t="s">
        <v>67</v>
      </c>
      <c r="C926" s="25" t="s">
        <v>68</v>
      </c>
      <c r="D926" s="25" t="s">
        <v>72</v>
      </c>
      <c r="E926" s="25" t="s">
        <v>158</v>
      </c>
      <c r="F926" s="25" t="s">
        <v>159</v>
      </c>
      <c r="G926" s="26" t="n">
        <v>291.27</v>
      </c>
      <c r="H926" s="27" t="n">
        <v>586</v>
      </c>
      <c r="I926" s="25" t="s">
        <v>147</v>
      </c>
      <c r="K926" s="25" t="n">
        <v>1997</v>
      </c>
      <c r="L926" s="25" t="s">
        <v>186</v>
      </c>
      <c r="M926" s="25" t="s">
        <v>171</v>
      </c>
      <c r="N926" s="28" t="n">
        <v>550</v>
      </c>
      <c r="O926" s="25" t="s">
        <v>57</v>
      </c>
      <c r="P926" s="33"/>
      <c r="Q926" s="33"/>
      <c r="R926" s="34"/>
      <c r="S926" s="28" t="n">
        <f aca="false">IF(O926="Won",R926,IF(O926="Lost",0,N926))</f>
        <v>550</v>
      </c>
      <c r="T926" s="30" t="str">
        <f aca="false">IF(AND(P926&lt;&gt;"",Q926&lt;&gt;""),Q926-P926,"")</f>
        <v/>
      </c>
      <c r="U926" s="30" t="str">
        <f aca="false">IF(AND(O926="Engaging",P926&lt;&gt;""),'Leia-me'!$B$5-P926,"")</f>
        <v/>
      </c>
      <c r="V926" s="25" t="str">
        <f aca="false">IF(O926&lt;&gt;"Engaging","",IF(U926&lt;='Leia-me'!$B$6,"Saudável",IF(U926&lt;='Leia-me'!$B$7,"Esfriando",IF(U926&lt;='Leia-me'!$B$8,"Última chance","Zumbi"))))</f>
        <v/>
      </c>
      <c r="W926" s="25" t="str">
        <f aca="false">IF(O926="Won",1,IF(O926="Lost",0,""))</f>
        <v/>
      </c>
      <c r="Y926" s="25" t="str">
        <f aca="false">IF(E926="","Sim","")</f>
        <v/>
      </c>
    </row>
    <row r="927" customFormat="false" ht="15" hidden="false" customHeight="false" outlineLevel="0" collapsed="false">
      <c r="A927" s="25" t="s">
        <v>1160</v>
      </c>
      <c r="B927" s="25" t="s">
        <v>67</v>
      </c>
      <c r="C927" s="25" t="s">
        <v>68</v>
      </c>
      <c r="D927" s="25" t="s">
        <v>72</v>
      </c>
      <c r="G927" s="31"/>
      <c r="H927" s="32"/>
      <c r="L927" s="25" t="s">
        <v>186</v>
      </c>
      <c r="M927" s="25" t="s">
        <v>171</v>
      </c>
      <c r="N927" s="28" t="n">
        <v>550</v>
      </c>
      <c r="O927" s="25" t="s">
        <v>57</v>
      </c>
      <c r="P927" s="33"/>
      <c r="Q927" s="33"/>
      <c r="R927" s="34"/>
      <c r="S927" s="28" t="n">
        <f aca="false">IF(O927="Won",R927,IF(O927="Lost",0,N927))</f>
        <v>550</v>
      </c>
      <c r="T927" s="30" t="str">
        <f aca="false">IF(AND(P927&lt;&gt;"",Q927&lt;&gt;""),Q927-P927,"")</f>
        <v/>
      </c>
      <c r="U927" s="30" t="str">
        <f aca="false">IF(AND(O927="Engaging",P927&lt;&gt;""),'Leia-me'!$B$5-P927,"")</f>
        <v/>
      </c>
      <c r="V927" s="25" t="str">
        <f aca="false">IF(O927&lt;&gt;"Engaging","",IF(U927&lt;='Leia-me'!$B$6,"Saudável",IF(U927&lt;='Leia-me'!$B$7,"Esfriando",IF(U927&lt;='Leia-me'!$B$8,"Última chance","Zumbi"))))</f>
        <v/>
      </c>
      <c r="W927" s="25" t="str">
        <f aca="false">IF(O927="Won",1,IF(O927="Lost",0,""))</f>
        <v/>
      </c>
      <c r="Y927" s="25" t="str">
        <f aca="false">IF(E927="","Sim","")</f>
        <v>Sim</v>
      </c>
    </row>
    <row r="928" customFormat="false" ht="15" hidden="false" customHeight="false" outlineLevel="0" collapsed="false">
      <c r="A928" s="25" t="s">
        <v>1161</v>
      </c>
      <c r="B928" s="25" t="s">
        <v>67</v>
      </c>
      <c r="C928" s="25" t="s">
        <v>68</v>
      </c>
      <c r="D928" s="25" t="s">
        <v>72</v>
      </c>
      <c r="G928" s="31"/>
      <c r="H928" s="32"/>
      <c r="L928" s="25" t="s">
        <v>186</v>
      </c>
      <c r="M928" s="25" t="s">
        <v>171</v>
      </c>
      <c r="N928" s="28" t="n">
        <v>550</v>
      </c>
      <c r="O928" s="25" t="s">
        <v>57</v>
      </c>
      <c r="P928" s="33"/>
      <c r="Q928" s="33"/>
      <c r="R928" s="34"/>
      <c r="S928" s="28" t="n">
        <f aca="false">IF(O928="Won",R928,IF(O928="Lost",0,N928))</f>
        <v>550</v>
      </c>
      <c r="T928" s="30" t="str">
        <f aca="false">IF(AND(P928&lt;&gt;"",Q928&lt;&gt;""),Q928-P928,"")</f>
        <v/>
      </c>
      <c r="U928" s="30" t="str">
        <f aca="false">IF(AND(O928="Engaging",P928&lt;&gt;""),'Leia-me'!$B$5-P928,"")</f>
        <v/>
      </c>
      <c r="V928" s="25" t="str">
        <f aca="false">IF(O928&lt;&gt;"Engaging","",IF(U928&lt;='Leia-me'!$B$6,"Saudável",IF(U928&lt;='Leia-me'!$B$7,"Esfriando",IF(U928&lt;='Leia-me'!$B$8,"Última chance","Zumbi"))))</f>
        <v/>
      </c>
      <c r="W928" s="25" t="str">
        <f aca="false">IF(O928="Won",1,IF(O928="Lost",0,""))</f>
        <v/>
      </c>
      <c r="Y928" s="25" t="str">
        <f aca="false">IF(E928="","Sim","")</f>
        <v>Sim</v>
      </c>
    </row>
    <row r="929" customFormat="false" ht="15" hidden="false" customHeight="false" outlineLevel="0" collapsed="false">
      <c r="A929" s="25" t="s">
        <v>1162</v>
      </c>
      <c r="B929" s="25" t="s">
        <v>67</v>
      </c>
      <c r="C929" s="25" t="s">
        <v>68</v>
      </c>
      <c r="D929" s="25" t="s">
        <v>72</v>
      </c>
      <c r="G929" s="31"/>
      <c r="H929" s="32"/>
      <c r="L929" s="25" t="s">
        <v>186</v>
      </c>
      <c r="M929" s="25" t="s">
        <v>171</v>
      </c>
      <c r="N929" s="28" t="n">
        <v>550</v>
      </c>
      <c r="O929" s="25" t="s">
        <v>57</v>
      </c>
      <c r="P929" s="33"/>
      <c r="Q929" s="33"/>
      <c r="R929" s="34"/>
      <c r="S929" s="28" t="n">
        <f aca="false">IF(O929="Won",R929,IF(O929="Lost",0,N929))</f>
        <v>550</v>
      </c>
      <c r="T929" s="30" t="str">
        <f aca="false">IF(AND(P929&lt;&gt;"",Q929&lt;&gt;""),Q929-P929,"")</f>
        <v/>
      </c>
      <c r="U929" s="30" t="str">
        <f aca="false">IF(AND(O929="Engaging",P929&lt;&gt;""),'Leia-me'!$B$5-P929,"")</f>
        <v/>
      </c>
      <c r="V929" s="25" t="str">
        <f aca="false">IF(O929&lt;&gt;"Engaging","",IF(U929&lt;='Leia-me'!$B$6,"Saudável",IF(U929&lt;='Leia-me'!$B$7,"Esfriando",IF(U929&lt;='Leia-me'!$B$8,"Última chance","Zumbi"))))</f>
        <v/>
      </c>
      <c r="W929" s="25" t="str">
        <f aca="false">IF(O929="Won",1,IF(O929="Lost",0,""))</f>
        <v/>
      </c>
      <c r="Y929" s="25" t="str">
        <f aca="false">IF(E929="","Sim","")</f>
        <v>Sim</v>
      </c>
    </row>
    <row r="930" customFormat="false" ht="15" hidden="false" customHeight="false" outlineLevel="0" collapsed="false">
      <c r="A930" s="25" t="s">
        <v>1163</v>
      </c>
      <c r="B930" s="25" t="s">
        <v>67</v>
      </c>
      <c r="C930" s="25" t="s">
        <v>68</v>
      </c>
      <c r="D930" s="25" t="s">
        <v>72</v>
      </c>
      <c r="G930" s="31"/>
      <c r="H930" s="32"/>
      <c r="L930" s="25" t="s">
        <v>186</v>
      </c>
      <c r="M930" s="25" t="s">
        <v>171</v>
      </c>
      <c r="N930" s="28" t="n">
        <v>550</v>
      </c>
      <c r="O930" s="25" t="s">
        <v>57</v>
      </c>
      <c r="P930" s="33"/>
      <c r="Q930" s="33"/>
      <c r="R930" s="34"/>
      <c r="S930" s="28" t="n">
        <f aca="false">IF(O930="Won",R930,IF(O930="Lost",0,N930))</f>
        <v>550</v>
      </c>
      <c r="T930" s="30" t="str">
        <f aca="false">IF(AND(P930&lt;&gt;"",Q930&lt;&gt;""),Q930-P930,"")</f>
        <v/>
      </c>
      <c r="U930" s="30" t="str">
        <f aca="false">IF(AND(O930="Engaging",P930&lt;&gt;""),'Leia-me'!$B$5-P930,"")</f>
        <v/>
      </c>
      <c r="V930" s="25" t="str">
        <f aca="false">IF(O930&lt;&gt;"Engaging","",IF(U930&lt;='Leia-me'!$B$6,"Saudável",IF(U930&lt;='Leia-me'!$B$7,"Esfriando",IF(U930&lt;='Leia-me'!$B$8,"Última chance","Zumbi"))))</f>
        <v/>
      </c>
      <c r="W930" s="25" t="str">
        <f aca="false">IF(O930="Won",1,IF(O930="Lost",0,""))</f>
        <v/>
      </c>
      <c r="Y930" s="25" t="str">
        <f aca="false">IF(E930="","Sim","")</f>
        <v>Sim</v>
      </c>
    </row>
    <row r="931" customFormat="false" ht="15" hidden="false" customHeight="false" outlineLevel="0" collapsed="false">
      <c r="A931" s="25" t="s">
        <v>1164</v>
      </c>
      <c r="B931" s="25" t="s">
        <v>67</v>
      </c>
      <c r="C931" s="25" t="s">
        <v>68</v>
      </c>
      <c r="D931" s="25" t="s">
        <v>72</v>
      </c>
      <c r="G931" s="31"/>
      <c r="H931" s="32"/>
      <c r="L931" s="25" t="s">
        <v>186</v>
      </c>
      <c r="M931" s="25" t="s">
        <v>171</v>
      </c>
      <c r="N931" s="28" t="n">
        <v>550</v>
      </c>
      <c r="O931" s="25" t="s">
        <v>57</v>
      </c>
      <c r="P931" s="33"/>
      <c r="Q931" s="33"/>
      <c r="R931" s="34"/>
      <c r="S931" s="28" t="n">
        <f aca="false">IF(O931="Won",R931,IF(O931="Lost",0,N931))</f>
        <v>550</v>
      </c>
      <c r="T931" s="30" t="str">
        <f aca="false">IF(AND(P931&lt;&gt;"",Q931&lt;&gt;""),Q931-P931,"")</f>
        <v/>
      </c>
      <c r="U931" s="30" t="str">
        <f aca="false">IF(AND(O931="Engaging",P931&lt;&gt;""),'Leia-me'!$B$5-P931,"")</f>
        <v/>
      </c>
      <c r="V931" s="25" t="str">
        <f aca="false">IF(O931&lt;&gt;"Engaging","",IF(U931&lt;='Leia-me'!$B$6,"Saudável",IF(U931&lt;='Leia-me'!$B$7,"Esfriando",IF(U931&lt;='Leia-me'!$B$8,"Última chance","Zumbi"))))</f>
        <v/>
      </c>
      <c r="W931" s="25" t="str">
        <f aca="false">IF(O931="Won",1,IF(O931="Lost",0,""))</f>
        <v/>
      </c>
      <c r="Y931" s="25" t="str">
        <f aca="false">IF(E931="","Sim","")</f>
        <v>Sim</v>
      </c>
    </row>
    <row r="932" customFormat="false" ht="15" hidden="false" customHeight="false" outlineLevel="0" collapsed="false">
      <c r="A932" s="25" t="s">
        <v>1165</v>
      </c>
      <c r="B932" s="25" t="s">
        <v>67</v>
      </c>
      <c r="C932" s="25" t="s">
        <v>68</v>
      </c>
      <c r="D932" s="25" t="s">
        <v>72</v>
      </c>
      <c r="G932" s="31"/>
      <c r="H932" s="32"/>
      <c r="L932" s="25" t="s">
        <v>186</v>
      </c>
      <c r="M932" s="25" t="s">
        <v>171</v>
      </c>
      <c r="N932" s="28" t="n">
        <v>550</v>
      </c>
      <c r="O932" s="25" t="s">
        <v>57</v>
      </c>
      <c r="P932" s="33"/>
      <c r="Q932" s="33"/>
      <c r="R932" s="34"/>
      <c r="S932" s="28" t="n">
        <f aca="false">IF(O932="Won",R932,IF(O932="Lost",0,N932))</f>
        <v>550</v>
      </c>
      <c r="T932" s="30" t="str">
        <f aca="false">IF(AND(P932&lt;&gt;"",Q932&lt;&gt;""),Q932-P932,"")</f>
        <v/>
      </c>
      <c r="U932" s="30" t="str">
        <f aca="false">IF(AND(O932="Engaging",P932&lt;&gt;""),'Leia-me'!$B$5-P932,"")</f>
        <v/>
      </c>
      <c r="V932" s="25" t="str">
        <f aca="false">IF(O932&lt;&gt;"Engaging","",IF(U932&lt;='Leia-me'!$B$6,"Saudável",IF(U932&lt;='Leia-me'!$B$7,"Esfriando",IF(U932&lt;='Leia-me'!$B$8,"Última chance","Zumbi"))))</f>
        <v/>
      </c>
      <c r="W932" s="25" t="str">
        <f aca="false">IF(O932="Won",1,IF(O932="Lost",0,""))</f>
        <v/>
      </c>
      <c r="Y932" s="25" t="str">
        <f aca="false">IF(E932="","Sim","")</f>
        <v>Sim</v>
      </c>
    </row>
    <row r="933" customFormat="false" ht="15" hidden="false" customHeight="false" outlineLevel="0" collapsed="false">
      <c r="A933" s="25" t="s">
        <v>1166</v>
      </c>
      <c r="B933" s="25" t="s">
        <v>67</v>
      </c>
      <c r="C933" s="25" t="s">
        <v>68</v>
      </c>
      <c r="D933" s="25" t="s">
        <v>72</v>
      </c>
      <c r="G933" s="31"/>
      <c r="H933" s="32"/>
      <c r="L933" s="25" t="s">
        <v>186</v>
      </c>
      <c r="M933" s="25" t="s">
        <v>171</v>
      </c>
      <c r="N933" s="28" t="n">
        <v>550</v>
      </c>
      <c r="O933" s="25" t="s">
        <v>57</v>
      </c>
      <c r="P933" s="33"/>
      <c r="Q933" s="33"/>
      <c r="R933" s="34"/>
      <c r="S933" s="28" t="n">
        <f aca="false">IF(O933="Won",R933,IF(O933="Lost",0,N933))</f>
        <v>550</v>
      </c>
      <c r="T933" s="30" t="str">
        <f aca="false">IF(AND(P933&lt;&gt;"",Q933&lt;&gt;""),Q933-P933,"")</f>
        <v/>
      </c>
      <c r="U933" s="30" t="str">
        <f aca="false">IF(AND(O933="Engaging",P933&lt;&gt;""),'Leia-me'!$B$5-P933,"")</f>
        <v/>
      </c>
      <c r="V933" s="25" t="str">
        <f aca="false">IF(O933&lt;&gt;"Engaging","",IF(U933&lt;='Leia-me'!$B$6,"Saudável",IF(U933&lt;='Leia-me'!$B$7,"Esfriando",IF(U933&lt;='Leia-me'!$B$8,"Última chance","Zumbi"))))</f>
        <v/>
      </c>
      <c r="W933" s="25" t="str">
        <f aca="false">IF(O933="Won",1,IF(O933="Lost",0,""))</f>
        <v/>
      </c>
      <c r="Y933" s="25" t="str">
        <f aca="false">IF(E933="","Sim","")</f>
        <v>Sim</v>
      </c>
    </row>
    <row r="934" customFormat="false" ht="15" hidden="false" customHeight="false" outlineLevel="0" collapsed="false">
      <c r="A934" s="25" t="s">
        <v>1167</v>
      </c>
      <c r="B934" s="25" t="s">
        <v>67</v>
      </c>
      <c r="C934" s="25" t="s">
        <v>68</v>
      </c>
      <c r="D934" s="25" t="s">
        <v>72</v>
      </c>
      <c r="G934" s="31"/>
      <c r="H934" s="32"/>
      <c r="L934" s="25" t="s">
        <v>186</v>
      </c>
      <c r="M934" s="25" t="s">
        <v>171</v>
      </c>
      <c r="N934" s="28" t="n">
        <v>550</v>
      </c>
      <c r="O934" s="25" t="s">
        <v>57</v>
      </c>
      <c r="P934" s="33"/>
      <c r="Q934" s="33"/>
      <c r="R934" s="34"/>
      <c r="S934" s="28" t="n">
        <f aca="false">IF(O934="Won",R934,IF(O934="Lost",0,N934))</f>
        <v>550</v>
      </c>
      <c r="T934" s="30" t="str">
        <f aca="false">IF(AND(P934&lt;&gt;"",Q934&lt;&gt;""),Q934-P934,"")</f>
        <v/>
      </c>
      <c r="U934" s="30" t="str">
        <f aca="false">IF(AND(O934="Engaging",P934&lt;&gt;""),'Leia-me'!$B$5-P934,"")</f>
        <v/>
      </c>
      <c r="V934" s="25" t="str">
        <f aca="false">IF(O934&lt;&gt;"Engaging","",IF(U934&lt;='Leia-me'!$B$6,"Saudável",IF(U934&lt;='Leia-me'!$B$7,"Esfriando",IF(U934&lt;='Leia-me'!$B$8,"Última chance","Zumbi"))))</f>
        <v/>
      </c>
      <c r="W934" s="25" t="str">
        <f aca="false">IF(O934="Won",1,IF(O934="Lost",0,""))</f>
        <v/>
      </c>
      <c r="Y934" s="25" t="str">
        <f aca="false">IF(E934="","Sim","")</f>
        <v>Sim</v>
      </c>
    </row>
    <row r="935" customFormat="false" ht="15" hidden="false" customHeight="false" outlineLevel="0" collapsed="false">
      <c r="A935" s="25" t="s">
        <v>1168</v>
      </c>
      <c r="B935" s="25" t="s">
        <v>67</v>
      </c>
      <c r="C935" s="25" t="s">
        <v>68</v>
      </c>
      <c r="D935" s="25" t="s">
        <v>72</v>
      </c>
      <c r="G935" s="31"/>
      <c r="H935" s="32"/>
      <c r="L935" s="25" t="s">
        <v>186</v>
      </c>
      <c r="M935" s="25" t="s">
        <v>171</v>
      </c>
      <c r="N935" s="28" t="n">
        <v>550</v>
      </c>
      <c r="O935" s="25" t="s">
        <v>57</v>
      </c>
      <c r="P935" s="33"/>
      <c r="Q935" s="33"/>
      <c r="R935" s="34"/>
      <c r="S935" s="28" t="n">
        <f aca="false">IF(O935="Won",R935,IF(O935="Lost",0,N935))</f>
        <v>550</v>
      </c>
      <c r="T935" s="30" t="str">
        <f aca="false">IF(AND(P935&lt;&gt;"",Q935&lt;&gt;""),Q935-P935,"")</f>
        <v/>
      </c>
      <c r="U935" s="30" t="str">
        <f aca="false">IF(AND(O935="Engaging",P935&lt;&gt;""),'Leia-me'!$B$5-P935,"")</f>
        <v/>
      </c>
      <c r="V935" s="25" t="str">
        <f aca="false">IF(O935&lt;&gt;"Engaging","",IF(U935&lt;='Leia-me'!$B$6,"Saudável",IF(U935&lt;='Leia-me'!$B$7,"Esfriando",IF(U935&lt;='Leia-me'!$B$8,"Última chance","Zumbi"))))</f>
        <v/>
      </c>
      <c r="W935" s="25" t="str">
        <f aca="false">IF(O935="Won",1,IF(O935="Lost",0,""))</f>
        <v/>
      </c>
      <c r="Y935" s="25" t="str">
        <f aca="false">IF(E935="","Sim","")</f>
        <v>Sim</v>
      </c>
    </row>
    <row r="936" customFormat="false" ht="15" hidden="false" customHeight="false" outlineLevel="0" collapsed="false">
      <c r="A936" s="25" t="s">
        <v>1169</v>
      </c>
      <c r="B936" s="25" t="s">
        <v>67</v>
      </c>
      <c r="C936" s="25" t="s">
        <v>68</v>
      </c>
      <c r="D936" s="25" t="s">
        <v>72</v>
      </c>
      <c r="G936" s="31"/>
      <c r="H936" s="32"/>
      <c r="L936" s="25" t="s">
        <v>186</v>
      </c>
      <c r="M936" s="25" t="s">
        <v>171</v>
      </c>
      <c r="N936" s="28" t="n">
        <v>550</v>
      </c>
      <c r="O936" s="25" t="s">
        <v>57</v>
      </c>
      <c r="P936" s="33"/>
      <c r="Q936" s="33"/>
      <c r="R936" s="34"/>
      <c r="S936" s="28" t="n">
        <f aca="false">IF(O936="Won",R936,IF(O936="Lost",0,N936))</f>
        <v>550</v>
      </c>
      <c r="T936" s="30" t="str">
        <f aca="false">IF(AND(P936&lt;&gt;"",Q936&lt;&gt;""),Q936-P936,"")</f>
        <v/>
      </c>
      <c r="U936" s="30" t="str">
        <f aca="false">IF(AND(O936="Engaging",P936&lt;&gt;""),'Leia-me'!$B$5-P936,"")</f>
        <v/>
      </c>
      <c r="V936" s="25" t="str">
        <f aca="false">IF(O936&lt;&gt;"Engaging","",IF(U936&lt;='Leia-me'!$B$6,"Saudável",IF(U936&lt;='Leia-me'!$B$7,"Esfriando",IF(U936&lt;='Leia-me'!$B$8,"Última chance","Zumbi"))))</f>
        <v/>
      </c>
      <c r="W936" s="25" t="str">
        <f aca="false">IF(O936="Won",1,IF(O936="Lost",0,""))</f>
        <v/>
      </c>
      <c r="Y936" s="25" t="str">
        <f aca="false">IF(E936="","Sim","")</f>
        <v>Sim</v>
      </c>
    </row>
    <row r="937" customFormat="false" ht="15" hidden="false" customHeight="false" outlineLevel="0" collapsed="false">
      <c r="A937" s="25" t="s">
        <v>1170</v>
      </c>
      <c r="B937" s="25" t="s">
        <v>67</v>
      </c>
      <c r="C937" s="25" t="s">
        <v>68</v>
      </c>
      <c r="D937" s="25" t="s">
        <v>72</v>
      </c>
      <c r="G937" s="31"/>
      <c r="H937" s="32"/>
      <c r="L937" s="25" t="s">
        <v>186</v>
      </c>
      <c r="M937" s="25" t="s">
        <v>171</v>
      </c>
      <c r="N937" s="28" t="n">
        <v>550</v>
      </c>
      <c r="O937" s="25" t="s">
        <v>57</v>
      </c>
      <c r="P937" s="33"/>
      <c r="Q937" s="33"/>
      <c r="R937" s="34"/>
      <c r="S937" s="28" t="n">
        <f aca="false">IF(O937="Won",R937,IF(O937="Lost",0,N937))</f>
        <v>550</v>
      </c>
      <c r="T937" s="30" t="str">
        <f aca="false">IF(AND(P937&lt;&gt;"",Q937&lt;&gt;""),Q937-P937,"")</f>
        <v/>
      </c>
      <c r="U937" s="30" t="str">
        <f aca="false">IF(AND(O937="Engaging",P937&lt;&gt;""),'Leia-me'!$B$5-P937,"")</f>
        <v/>
      </c>
      <c r="V937" s="25" t="str">
        <f aca="false">IF(O937&lt;&gt;"Engaging","",IF(U937&lt;='Leia-me'!$B$6,"Saudável",IF(U937&lt;='Leia-me'!$B$7,"Esfriando",IF(U937&lt;='Leia-me'!$B$8,"Última chance","Zumbi"))))</f>
        <v/>
      </c>
      <c r="W937" s="25" t="str">
        <f aca="false">IF(O937="Won",1,IF(O937="Lost",0,""))</f>
        <v/>
      </c>
      <c r="Y937" s="25" t="str">
        <f aca="false">IF(E937="","Sim","")</f>
        <v>Sim</v>
      </c>
    </row>
    <row r="938" customFormat="false" ht="15" hidden="false" customHeight="false" outlineLevel="0" collapsed="false">
      <c r="A938" s="25" t="s">
        <v>1171</v>
      </c>
      <c r="B938" s="25" t="s">
        <v>67</v>
      </c>
      <c r="C938" s="25" t="s">
        <v>68</v>
      </c>
      <c r="D938" s="25" t="s">
        <v>72</v>
      </c>
      <c r="E938" s="25" t="s">
        <v>449</v>
      </c>
      <c r="F938" s="25" t="s">
        <v>192</v>
      </c>
      <c r="G938" s="26" t="n">
        <v>98.79</v>
      </c>
      <c r="H938" s="27" t="n">
        <v>96</v>
      </c>
      <c r="I938" s="25" t="s">
        <v>147</v>
      </c>
      <c r="J938" s="25" t="s">
        <v>445</v>
      </c>
      <c r="K938" s="25" t="n">
        <v>2013</v>
      </c>
      <c r="L938" s="25" t="s">
        <v>170</v>
      </c>
      <c r="M938" s="25" t="s">
        <v>171</v>
      </c>
      <c r="N938" s="28" t="n">
        <v>1096</v>
      </c>
      <c r="O938" s="25" t="s">
        <v>57</v>
      </c>
      <c r="P938" s="33"/>
      <c r="Q938" s="33"/>
      <c r="R938" s="34"/>
      <c r="S938" s="28" t="n">
        <f aca="false">IF(O938="Won",R938,IF(O938="Lost",0,N938))</f>
        <v>1096</v>
      </c>
      <c r="T938" s="30" t="str">
        <f aca="false">IF(AND(P938&lt;&gt;"",Q938&lt;&gt;""),Q938-P938,"")</f>
        <v/>
      </c>
      <c r="U938" s="30" t="str">
        <f aca="false">IF(AND(O938="Engaging",P938&lt;&gt;""),'Leia-me'!$B$5-P938,"")</f>
        <v/>
      </c>
      <c r="V938" s="25" t="str">
        <f aca="false">IF(O938&lt;&gt;"Engaging","",IF(U938&lt;='Leia-me'!$B$6,"Saudável",IF(U938&lt;='Leia-me'!$B$7,"Esfriando",IF(U938&lt;='Leia-me'!$B$8,"Última chance","Zumbi"))))</f>
        <v/>
      </c>
      <c r="W938" s="25" t="str">
        <f aca="false">IF(O938="Won",1,IF(O938="Lost",0,""))</f>
        <v/>
      </c>
      <c r="Y938" s="25" t="str">
        <f aca="false">IF(E938="","Sim","")</f>
        <v/>
      </c>
    </row>
    <row r="939" customFormat="false" ht="15" hidden="false" customHeight="false" outlineLevel="0" collapsed="false">
      <c r="A939" s="25" t="s">
        <v>1172</v>
      </c>
      <c r="B939" s="25" t="s">
        <v>67</v>
      </c>
      <c r="C939" s="25" t="s">
        <v>68</v>
      </c>
      <c r="D939" s="25" t="s">
        <v>72</v>
      </c>
      <c r="G939" s="31"/>
      <c r="H939" s="32"/>
      <c r="L939" s="25" t="s">
        <v>170</v>
      </c>
      <c r="M939" s="25" t="s">
        <v>171</v>
      </c>
      <c r="N939" s="28" t="n">
        <v>1096</v>
      </c>
      <c r="O939" s="25" t="s">
        <v>57</v>
      </c>
      <c r="P939" s="33"/>
      <c r="Q939" s="33"/>
      <c r="R939" s="34"/>
      <c r="S939" s="28" t="n">
        <f aca="false">IF(O939="Won",R939,IF(O939="Lost",0,N939))</f>
        <v>1096</v>
      </c>
      <c r="T939" s="30" t="str">
        <f aca="false">IF(AND(P939&lt;&gt;"",Q939&lt;&gt;""),Q939-P939,"")</f>
        <v/>
      </c>
      <c r="U939" s="30" t="str">
        <f aca="false">IF(AND(O939="Engaging",P939&lt;&gt;""),'Leia-me'!$B$5-P939,"")</f>
        <v/>
      </c>
      <c r="V939" s="25" t="str">
        <f aca="false">IF(O939&lt;&gt;"Engaging","",IF(U939&lt;='Leia-me'!$B$6,"Saudável",IF(U939&lt;='Leia-me'!$B$7,"Esfriando",IF(U939&lt;='Leia-me'!$B$8,"Última chance","Zumbi"))))</f>
        <v/>
      </c>
      <c r="W939" s="25" t="str">
        <f aca="false">IF(O939="Won",1,IF(O939="Lost",0,""))</f>
        <v/>
      </c>
      <c r="Y939" s="25" t="str">
        <f aca="false">IF(E939="","Sim","")</f>
        <v>Sim</v>
      </c>
    </row>
    <row r="940" customFormat="false" ht="15" hidden="false" customHeight="false" outlineLevel="0" collapsed="false">
      <c r="A940" s="25" t="s">
        <v>1173</v>
      </c>
      <c r="B940" s="25" t="s">
        <v>67</v>
      </c>
      <c r="C940" s="25" t="s">
        <v>68</v>
      </c>
      <c r="D940" s="25" t="s">
        <v>72</v>
      </c>
      <c r="G940" s="31"/>
      <c r="H940" s="32"/>
      <c r="L940" s="25" t="s">
        <v>170</v>
      </c>
      <c r="M940" s="25" t="s">
        <v>171</v>
      </c>
      <c r="N940" s="28" t="n">
        <v>1096</v>
      </c>
      <c r="O940" s="25" t="s">
        <v>57</v>
      </c>
      <c r="P940" s="33"/>
      <c r="Q940" s="33"/>
      <c r="R940" s="34"/>
      <c r="S940" s="28" t="n">
        <f aca="false">IF(O940="Won",R940,IF(O940="Lost",0,N940))</f>
        <v>1096</v>
      </c>
      <c r="T940" s="30" t="str">
        <f aca="false">IF(AND(P940&lt;&gt;"",Q940&lt;&gt;""),Q940-P940,"")</f>
        <v/>
      </c>
      <c r="U940" s="30" t="str">
        <f aca="false">IF(AND(O940="Engaging",P940&lt;&gt;""),'Leia-me'!$B$5-P940,"")</f>
        <v/>
      </c>
      <c r="V940" s="25" t="str">
        <f aca="false">IF(O940&lt;&gt;"Engaging","",IF(U940&lt;='Leia-me'!$B$6,"Saudável",IF(U940&lt;='Leia-me'!$B$7,"Esfriando",IF(U940&lt;='Leia-me'!$B$8,"Última chance","Zumbi"))))</f>
        <v/>
      </c>
      <c r="W940" s="25" t="str">
        <f aca="false">IF(O940="Won",1,IF(O940="Lost",0,""))</f>
        <v/>
      </c>
      <c r="Y940" s="25" t="str">
        <f aca="false">IF(E940="","Sim","")</f>
        <v>Sim</v>
      </c>
    </row>
    <row r="941" customFormat="false" ht="15" hidden="false" customHeight="false" outlineLevel="0" collapsed="false">
      <c r="A941" s="25" t="s">
        <v>1174</v>
      </c>
      <c r="B941" s="25" t="s">
        <v>67</v>
      </c>
      <c r="C941" s="25" t="s">
        <v>68</v>
      </c>
      <c r="D941" s="25" t="s">
        <v>72</v>
      </c>
      <c r="G941" s="31"/>
      <c r="H941" s="32"/>
      <c r="L941" s="25" t="s">
        <v>170</v>
      </c>
      <c r="M941" s="25" t="s">
        <v>171</v>
      </c>
      <c r="N941" s="28" t="n">
        <v>1096</v>
      </c>
      <c r="O941" s="25" t="s">
        <v>57</v>
      </c>
      <c r="P941" s="33"/>
      <c r="Q941" s="33"/>
      <c r="R941" s="34"/>
      <c r="S941" s="28" t="n">
        <f aca="false">IF(O941="Won",R941,IF(O941="Lost",0,N941))</f>
        <v>1096</v>
      </c>
      <c r="T941" s="30" t="str">
        <f aca="false">IF(AND(P941&lt;&gt;"",Q941&lt;&gt;""),Q941-P941,"")</f>
        <v/>
      </c>
      <c r="U941" s="30" t="str">
        <f aca="false">IF(AND(O941="Engaging",P941&lt;&gt;""),'Leia-me'!$B$5-P941,"")</f>
        <v/>
      </c>
      <c r="V941" s="25" t="str">
        <f aca="false">IF(O941&lt;&gt;"Engaging","",IF(U941&lt;='Leia-me'!$B$6,"Saudável",IF(U941&lt;='Leia-me'!$B$7,"Esfriando",IF(U941&lt;='Leia-me'!$B$8,"Última chance","Zumbi"))))</f>
        <v/>
      </c>
      <c r="W941" s="25" t="str">
        <f aca="false">IF(O941="Won",1,IF(O941="Lost",0,""))</f>
        <v/>
      </c>
      <c r="Y941" s="25" t="str">
        <f aca="false">IF(E941="","Sim","")</f>
        <v>Sim</v>
      </c>
    </row>
    <row r="942" customFormat="false" ht="15" hidden="false" customHeight="false" outlineLevel="0" collapsed="false">
      <c r="A942" s="25" t="s">
        <v>1175</v>
      </c>
      <c r="B942" s="25" t="s">
        <v>67</v>
      </c>
      <c r="C942" s="25" t="s">
        <v>68</v>
      </c>
      <c r="D942" s="25" t="s">
        <v>72</v>
      </c>
      <c r="G942" s="31"/>
      <c r="H942" s="32"/>
      <c r="L942" s="25" t="s">
        <v>170</v>
      </c>
      <c r="M942" s="25" t="s">
        <v>171</v>
      </c>
      <c r="N942" s="28" t="n">
        <v>1096</v>
      </c>
      <c r="O942" s="25" t="s">
        <v>57</v>
      </c>
      <c r="P942" s="33"/>
      <c r="Q942" s="33"/>
      <c r="R942" s="34"/>
      <c r="S942" s="28" t="n">
        <f aca="false">IF(O942="Won",R942,IF(O942="Lost",0,N942))</f>
        <v>1096</v>
      </c>
      <c r="T942" s="30" t="str">
        <f aca="false">IF(AND(P942&lt;&gt;"",Q942&lt;&gt;""),Q942-P942,"")</f>
        <v/>
      </c>
      <c r="U942" s="30" t="str">
        <f aca="false">IF(AND(O942="Engaging",P942&lt;&gt;""),'Leia-me'!$B$5-P942,"")</f>
        <v/>
      </c>
      <c r="V942" s="25" t="str">
        <f aca="false">IF(O942&lt;&gt;"Engaging","",IF(U942&lt;='Leia-me'!$B$6,"Saudável",IF(U942&lt;='Leia-me'!$B$7,"Esfriando",IF(U942&lt;='Leia-me'!$B$8,"Última chance","Zumbi"))))</f>
        <v/>
      </c>
      <c r="W942" s="25" t="str">
        <f aca="false">IF(O942="Won",1,IF(O942="Lost",0,""))</f>
        <v/>
      </c>
      <c r="Y942" s="25" t="str">
        <f aca="false">IF(E942="","Sim","")</f>
        <v>Sim</v>
      </c>
    </row>
    <row r="943" customFormat="false" ht="15" hidden="false" customHeight="false" outlineLevel="0" collapsed="false">
      <c r="A943" s="25" t="s">
        <v>1176</v>
      </c>
      <c r="B943" s="25" t="s">
        <v>67</v>
      </c>
      <c r="C943" s="25" t="s">
        <v>68</v>
      </c>
      <c r="D943" s="25" t="s">
        <v>72</v>
      </c>
      <c r="G943" s="31"/>
      <c r="H943" s="32"/>
      <c r="L943" s="25" t="s">
        <v>170</v>
      </c>
      <c r="M943" s="25" t="s">
        <v>171</v>
      </c>
      <c r="N943" s="28" t="n">
        <v>1096</v>
      </c>
      <c r="O943" s="25" t="s">
        <v>57</v>
      </c>
      <c r="P943" s="33"/>
      <c r="Q943" s="33"/>
      <c r="R943" s="34"/>
      <c r="S943" s="28" t="n">
        <f aca="false">IF(O943="Won",R943,IF(O943="Lost",0,N943))</f>
        <v>1096</v>
      </c>
      <c r="T943" s="30" t="str">
        <f aca="false">IF(AND(P943&lt;&gt;"",Q943&lt;&gt;""),Q943-P943,"")</f>
        <v/>
      </c>
      <c r="U943" s="30" t="str">
        <f aca="false">IF(AND(O943="Engaging",P943&lt;&gt;""),'Leia-me'!$B$5-P943,"")</f>
        <v/>
      </c>
      <c r="V943" s="25" t="str">
        <f aca="false">IF(O943&lt;&gt;"Engaging","",IF(U943&lt;='Leia-me'!$B$6,"Saudável",IF(U943&lt;='Leia-me'!$B$7,"Esfriando",IF(U943&lt;='Leia-me'!$B$8,"Última chance","Zumbi"))))</f>
        <v/>
      </c>
      <c r="W943" s="25" t="str">
        <f aca="false">IF(O943="Won",1,IF(O943="Lost",0,""))</f>
        <v/>
      </c>
      <c r="Y943" s="25" t="str">
        <f aca="false">IF(E943="","Sim","")</f>
        <v>Sim</v>
      </c>
    </row>
    <row r="944" customFormat="false" ht="15" hidden="false" customHeight="false" outlineLevel="0" collapsed="false">
      <c r="A944" s="25" t="s">
        <v>1177</v>
      </c>
      <c r="B944" s="25" t="s">
        <v>67</v>
      </c>
      <c r="C944" s="25" t="s">
        <v>68</v>
      </c>
      <c r="D944" s="25" t="s">
        <v>72</v>
      </c>
      <c r="G944" s="31"/>
      <c r="H944" s="32"/>
      <c r="L944" s="25" t="s">
        <v>178</v>
      </c>
      <c r="M944" s="25" t="s">
        <v>171</v>
      </c>
      <c r="N944" s="28" t="n">
        <v>5482</v>
      </c>
      <c r="O944" s="25" t="s">
        <v>57</v>
      </c>
      <c r="P944" s="33"/>
      <c r="Q944" s="33"/>
      <c r="R944" s="34"/>
      <c r="S944" s="28" t="n">
        <f aca="false">IF(O944="Won",R944,IF(O944="Lost",0,N944))</f>
        <v>5482</v>
      </c>
      <c r="T944" s="30" t="str">
        <f aca="false">IF(AND(P944&lt;&gt;"",Q944&lt;&gt;""),Q944-P944,"")</f>
        <v/>
      </c>
      <c r="U944" s="30" t="str">
        <f aca="false">IF(AND(O944="Engaging",P944&lt;&gt;""),'Leia-me'!$B$5-P944,"")</f>
        <v/>
      </c>
      <c r="V944" s="25" t="str">
        <f aca="false">IF(O944&lt;&gt;"Engaging","",IF(U944&lt;='Leia-me'!$B$6,"Saudável",IF(U944&lt;='Leia-me'!$B$7,"Esfriando",IF(U944&lt;='Leia-me'!$B$8,"Última chance","Zumbi"))))</f>
        <v/>
      </c>
      <c r="W944" s="25" t="str">
        <f aca="false">IF(O944="Won",1,IF(O944="Lost",0,""))</f>
        <v/>
      </c>
      <c r="Y944" s="25" t="str">
        <f aca="false">IF(E944="","Sim","")</f>
        <v>Sim</v>
      </c>
    </row>
    <row r="945" customFormat="false" ht="15" hidden="false" customHeight="false" outlineLevel="0" collapsed="false">
      <c r="A945" s="25" t="s">
        <v>1178</v>
      </c>
      <c r="B945" s="25" t="s">
        <v>67</v>
      </c>
      <c r="C945" s="25" t="s">
        <v>68</v>
      </c>
      <c r="D945" s="25" t="s">
        <v>72</v>
      </c>
      <c r="E945" s="25" t="s">
        <v>663</v>
      </c>
      <c r="F945" s="25" t="s">
        <v>146</v>
      </c>
      <c r="G945" s="26" t="n">
        <v>326.82</v>
      </c>
      <c r="H945" s="27" t="n">
        <v>1016</v>
      </c>
      <c r="I945" s="25" t="s">
        <v>147</v>
      </c>
      <c r="K945" s="25" t="n">
        <v>1991</v>
      </c>
      <c r="L945" s="25" t="s">
        <v>148</v>
      </c>
      <c r="M945" s="25" t="s">
        <v>149</v>
      </c>
      <c r="N945" s="28" t="n">
        <v>55</v>
      </c>
      <c r="O945" s="25" t="s">
        <v>57</v>
      </c>
      <c r="P945" s="33"/>
      <c r="Q945" s="33"/>
      <c r="R945" s="34"/>
      <c r="S945" s="28" t="n">
        <f aca="false">IF(O945="Won",R945,IF(O945="Lost",0,N945))</f>
        <v>55</v>
      </c>
      <c r="T945" s="30" t="str">
        <f aca="false">IF(AND(P945&lt;&gt;"",Q945&lt;&gt;""),Q945-P945,"")</f>
        <v/>
      </c>
      <c r="U945" s="30" t="str">
        <f aca="false">IF(AND(O945="Engaging",P945&lt;&gt;""),'Leia-me'!$B$5-P945,"")</f>
        <v/>
      </c>
      <c r="V945" s="25" t="str">
        <f aca="false">IF(O945&lt;&gt;"Engaging","",IF(U945&lt;='Leia-me'!$B$6,"Saudável",IF(U945&lt;='Leia-me'!$B$7,"Esfriando",IF(U945&lt;='Leia-me'!$B$8,"Última chance","Zumbi"))))</f>
        <v/>
      </c>
      <c r="W945" s="25" t="str">
        <f aca="false">IF(O945="Won",1,IF(O945="Lost",0,""))</f>
        <v/>
      </c>
      <c r="Y945" s="25" t="str">
        <f aca="false">IF(E945="","Sim","")</f>
        <v/>
      </c>
    </row>
    <row r="946" customFormat="false" ht="15" hidden="false" customHeight="false" outlineLevel="0" collapsed="false">
      <c r="A946" s="25" t="s">
        <v>1179</v>
      </c>
      <c r="B946" s="25" t="s">
        <v>67</v>
      </c>
      <c r="C946" s="25" t="s">
        <v>68</v>
      </c>
      <c r="D946" s="25" t="s">
        <v>72</v>
      </c>
      <c r="E946" s="25" t="s">
        <v>191</v>
      </c>
      <c r="F946" s="25" t="s">
        <v>192</v>
      </c>
      <c r="G946" s="26" t="n">
        <v>2714.9</v>
      </c>
      <c r="H946" s="27" t="n">
        <v>2641</v>
      </c>
      <c r="I946" s="25" t="s">
        <v>147</v>
      </c>
      <c r="J946" s="25" t="s">
        <v>193</v>
      </c>
      <c r="K946" s="25" t="n">
        <v>1998</v>
      </c>
      <c r="L946" s="25" t="s">
        <v>148</v>
      </c>
      <c r="M946" s="25" t="s">
        <v>149</v>
      </c>
      <c r="N946" s="28" t="n">
        <v>55</v>
      </c>
      <c r="O946" s="25" t="s">
        <v>57</v>
      </c>
      <c r="P946" s="33"/>
      <c r="Q946" s="33"/>
      <c r="R946" s="34"/>
      <c r="S946" s="28" t="n">
        <f aca="false">IF(O946="Won",R946,IF(O946="Lost",0,N946))</f>
        <v>55</v>
      </c>
      <c r="T946" s="30" t="str">
        <f aca="false">IF(AND(P946&lt;&gt;"",Q946&lt;&gt;""),Q946-P946,"")</f>
        <v/>
      </c>
      <c r="U946" s="30" t="str">
        <f aca="false">IF(AND(O946="Engaging",P946&lt;&gt;""),'Leia-me'!$B$5-P946,"")</f>
        <v/>
      </c>
      <c r="V946" s="25" t="str">
        <f aca="false">IF(O946&lt;&gt;"Engaging","",IF(U946&lt;='Leia-me'!$B$6,"Saudável",IF(U946&lt;='Leia-me'!$B$7,"Esfriando",IF(U946&lt;='Leia-me'!$B$8,"Última chance","Zumbi"))))</f>
        <v/>
      </c>
      <c r="W946" s="25" t="str">
        <f aca="false">IF(O946="Won",1,IF(O946="Lost",0,""))</f>
        <v/>
      </c>
      <c r="Y946" s="25" t="str">
        <f aca="false">IF(E946="","Sim","")</f>
        <v/>
      </c>
    </row>
    <row r="947" customFormat="false" ht="15" hidden="false" customHeight="false" outlineLevel="0" collapsed="false">
      <c r="A947" s="25" t="s">
        <v>1180</v>
      </c>
      <c r="B947" s="25" t="s">
        <v>67</v>
      </c>
      <c r="C947" s="25" t="s">
        <v>68</v>
      </c>
      <c r="D947" s="25" t="s">
        <v>72</v>
      </c>
      <c r="G947" s="31"/>
      <c r="H947" s="32"/>
      <c r="L947" s="25" t="s">
        <v>148</v>
      </c>
      <c r="M947" s="25" t="s">
        <v>149</v>
      </c>
      <c r="N947" s="28" t="n">
        <v>55</v>
      </c>
      <c r="O947" s="25" t="s">
        <v>57</v>
      </c>
      <c r="P947" s="33"/>
      <c r="Q947" s="33"/>
      <c r="R947" s="34"/>
      <c r="S947" s="28" t="n">
        <f aca="false">IF(O947="Won",R947,IF(O947="Lost",0,N947))</f>
        <v>55</v>
      </c>
      <c r="T947" s="30" t="str">
        <f aca="false">IF(AND(P947&lt;&gt;"",Q947&lt;&gt;""),Q947-P947,"")</f>
        <v/>
      </c>
      <c r="U947" s="30" t="str">
        <f aca="false">IF(AND(O947="Engaging",P947&lt;&gt;""),'Leia-me'!$B$5-P947,"")</f>
        <v/>
      </c>
      <c r="V947" s="25" t="str">
        <f aca="false">IF(O947&lt;&gt;"Engaging","",IF(U947&lt;='Leia-me'!$B$6,"Saudável",IF(U947&lt;='Leia-me'!$B$7,"Esfriando",IF(U947&lt;='Leia-me'!$B$8,"Última chance","Zumbi"))))</f>
        <v/>
      </c>
      <c r="W947" s="25" t="str">
        <f aca="false">IF(O947="Won",1,IF(O947="Lost",0,""))</f>
        <v/>
      </c>
      <c r="Y947" s="25" t="str">
        <f aca="false">IF(E947="","Sim","")</f>
        <v>Sim</v>
      </c>
    </row>
    <row r="948" customFormat="false" ht="15" hidden="false" customHeight="false" outlineLevel="0" collapsed="false">
      <c r="A948" s="25" t="s">
        <v>1181</v>
      </c>
      <c r="B948" s="25" t="s">
        <v>67</v>
      </c>
      <c r="C948" s="25" t="s">
        <v>68</v>
      </c>
      <c r="D948" s="25" t="s">
        <v>72</v>
      </c>
      <c r="G948" s="31"/>
      <c r="H948" s="32"/>
      <c r="L948" s="25" t="s">
        <v>148</v>
      </c>
      <c r="M948" s="25" t="s">
        <v>149</v>
      </c>
      <c r="N948" s="28" t="n">
        <v>55</v>
      </c>
      <c r="O948" s="25" t="s">
        <v>57</v>
      </c>
      <c r="P948" s="33"/>
      <c r="Q948" s="33"/>
      <c r="R948" s="34"/>
      <c r="S948" s="28" t="n">
        <f aca="false">IF(O948="Won",R948,IF(O948="Lost",0,N948))</f>
        <v>55</v>
      </c>
      <c r="T948" s="30" t="str">
        <f aca="false">IF(AND(P948&lt;&gt;"",Q948&lt;&gt;""),Q948-P948,"")</f>
        <v/>
      </c>
      <c r="U948" s="30" t="str">
        <f aca="false">IF(AND(O948="Engaging",P948&lt;&gt;""),'Leia-me'!$B$5-P948,"")</f>
        <v/>
      </c>
      <c r="V948" s="25" t="str">
        <f aca="false">IF(O948&lt;&gt;"Engaging","",IF(U948&lt;='Leia-me'!$B$6,"Saudável",IF(U948&lt;='Leia-me'!$B$7,"Esfriando",IF(U948&lt;='Leia-me'!$B$8,"Última chance","Zumbi"))))</f>
        <v/>
      </c>
      <c r="W948" s="25" t="str">
        <f aca="false">IF(O948="Won",1,IF(O948="Lost",0,""))</f>
        <v/>
      </c>
      <c r="Y948" s="25" t="str">
        <f aca="false">IF(E948="","Sim","")</f>
        <v>Sim</v>
      </c>
    </row>
    <row r="949" customFormat="false" ht="15" hidden="false" customHeight="false" outlineLevel="0" collapsed="false">
      <c r="A949" s="25" t="s">
        <v>1182</v>
      </c>
      <c r="B949" s="25" t="s">
        <v>67</v>
      </c>
      <c r="C949" s="25" t="s">
        <v>68</v>
      </c>
      <c r="D949" s="25" t="s">
        <v>72</v>
      </c>
      <c r="G949" s="31"/>
      <c r="H949" s="32"/>
      <c r="L949" s="25" t="s">
        <v>148</v>
      </c>
      <c r="M949" s="25" t="s">
        <v>149</v>
      </c>
      <c r="N949" s="28" t="n">
        <v>55</v>
      </c>
      <c r="O949" s="25" t="s">
        <v>57</v>
      </c>
      <c r="P949" s="33"/>
      <c r="Q949" s="33"/>
      <c r="R949" s="34"/>
      <c r="S949" s="28" t="n">
        <f aca="false">IF(O949="Won",R949,IF(O949="Lost",0,N949))</f>
        <v>55</v>
      </c>
      <c r="T949" s="30" t="str">
        <f aca="false">IF(AND(P949&lt;&gt;"",Q949&lt;&gt;""),Q949-P949,"")</f>
        <v/>
      </c>
      <c r="U949" s="30" t="str">
        <f aca="false">IF(AND(O949="Engaging",P949&lt;&gt;""),'Leia-me'!$B$5-P949,"")</f>
        <v/>
      </c>
      <c r="V949" s="25" t="str">
        <f aca="false">IF(O949&lt;&gt;"Engaging","",IF(U949&lt;='Leia-me'!$B$6,"Saudável",IF(U949&lt;='Leia-me'!$B$7,"Esfriando",IF(U949&lt;='Leia-me'!$B$8,"Última chance","Zumbi"))))</f>
        <v/>
      </c>
      <c r="W949" s="25" t="str">
        <f aca="false">IF(O949="Won",1,IF(O949="Lost",0,""))</f>
        <v/>
      </c>
      <c r="Y949" s="25" t="str">
        <f aca="false">IF(E949="","Sim","")</f>
        <v>Sim</v>
      </c>
    </row>
    <row r="950" customFormat="false" ht="15" hidden="false" customHeight="false" outlineLevel="0" collapsed="false">
      <c r="A950" s="25" t="s">
        <v>1183</v>
      </c>
      <c r="B950" s="25" t="s">
        <v>67</v>
      </c>
      <c r="C950" s="25" t="s">
        <v>68</v>
      </c>
      <c r="D950" s="25" t="s">
        <v>72</v>
      </c>
      <c r="G950" s="31"/>
      <c r="H950" s="32"/>
      <c r="L950" s="25" t="s">
        <v>148</v>
      </c>
      <c r="M950" s="25" t="s">
        <v>149</v>
      </c>
      <c r="N950" s="28" t="n">
        <v>55</v>
      </c>
      <c r="O950" s="25" t="s">
        <v>57</v>
      </c>
      <c r="P950" s="33"/>
      <c r="Q950" s="33"/>
      <c r="R950" s="34"/>
      <c r="S950" s="28" t="n">
        <f aca="false">IF(O950="Won",R950,IF(O950="Lost",0,N950))</f>
        <v>55</v>
      </c>
      <c r="T950" s="30" t="str">
        <f aca="false">IF(AND(P950&lt;&gt;"",Q950&lt;&gt;""),Q950-P950,"")</f>
        <v/>
      </c>
      <c r="U950" s="30" t="str">
        <f aca="false">IF(AND(O950="Engaging",P950&lt;&gt;""),'Leia-me'!$B$5-P950,"")</f>
        <v/>
      </c>
      <c r="V950" s="25" t="str">
        <f aca="false">IF(O950&lt;&gt;"Engaging","",IF(U950&lt;='Leia-me'!$B$6,"Saudável",IF(U950&lt;='Leia-me'!$B$7,"Esfriando",IF(U950&lt;='Leia-me'!$B$8,"Última chance","Zumbi"))))</f>
        <v/>
      </c>
      <c r="W950" s="25" t="str">
        <f aca="false">IF(O950="Won",1,IF(O950="Lost",0,""))</f>
        <v/>
      </c>
      <c r="Y950" s="25" t="str">
        <f aca="false">IF(E950="","Sim","")</f>
        <v>Sim</v>
      </c>
    </row>
    <row r="951" customFormat="false" ht="15" hidden="false" customHeight="false" outlineLevel="0" collapsed="false">
      <c r="A951" s="25" t="s">
        <v>1184</v>
      </c>
      <c r="B951" s="25" t="s">
        <v>67</v>
      </c>
      <c r="C951" s="25" t="s">
        <v>68</v>
      </c>
      <c r="D951" s="25" t="s">
        <v>72</v>
      </c>
      <c r="G951" s="31"/>
      <c r="H951" s="32"/>
      <c r="L951" s="25" t="s">
        <v>148</v>
      </c>
      <c r="M951" s="25" t="s">
        <v>149</v>
      </c>
      <c r="N951" s="28" t="n">
        <v>55</v>
      </c>
      <c r="O951" s="25" t="s">
        <v>57</v>
      </c>
      <c r="P951" s="33"/>
      <c r="Q951" s="33"/>
      <c r="R951" s="34"/>
      <c r="S951" s="28" t="n">
        <f aca="false">IF(O951="Won",R951,IF(O951="Lost",0,N951))</f>
        <v>55</v>
      </c>
      <c r="T951" s="30" t="str">
        <f aca="false">IF(AND(P951&lt;&gt;"",Q951&lt;&gt;""),Q951-P951,"")</f>
        <v/>
      </c>
      <c r="U951" s="30" t="str">
        <f aca="false">IF(AND(O951="Engaging",P951&lt;&gt;""),'Leia-me'!$B$5-P951,"")</f>
        <v/>
      </c>
      <c r="V951" s="25" t="str">
        <f aca="false">IF(O951&lt;&gt;"Engaging","",IF(U951&lt;='Leia-me'!$B$6,"Saudável",IF(U951&lt;='Leia-me'!$B$7,"Esfriando",IF(U951&lt;='Leia-me'!$B$8,"Última chance","Zumbi"))))</f>
        <v/>
      </c>
      <c r="W951" s="25" t="str">
        <f aca="false">IF(O951="Won",1,IF(O951="Lost",0,""))</f>
        <v/>
      </c>
      <c r="Y951" s="25" t="str">
        <f aca="false">IF(E951="","Sim","")</f>
        <v>Sim</v>
      </c>
    </row>
    <row r="952" customFormat="false" ht="15" hidden="false" customHeight="false" outlineLevel="0" collapsed="false">
      <c r="A952" s="25" t="s">
        <v>1185</v>
      </c>
      <c r="B952" s="25" t="s">
        <v>67</v>
      </c>
      <c r="C952" s="25" t="s">
        <v>68</v>
      </c>
      <c r="D952" s="25" t="s">
        <v>72</v>
      </c>
      <c r="G952" s="31"/>
      <c r="H952" s="32"/>
      <c r="L952" s="25" t="s">
        <v>148</v>
      </c>
      <c r="M952" s="25" t="s">
        <v>149</v>
      </c>
      <c r="N952" s="28" t="n">
        <v>55</v>
      </c>
      <c r="O952" s="25" t="s">
        <v>57</v>
      </c>
      <c r="P952" s="33"/>
      <c r="Q952" s="33"/>
      <c r="R952" s="34"/>
      <c r="S952" s="28" t="n">
        <f aca="false">IF(O952="Won",R952,IF(O952="Lost",0,N952))</f>
        <v>55</v>
      </c>
      <c r="T952" s="30" t="str">
        <f aca="false">IF(AND(P952&lt;&gt;"",Q952&lt;&gt;""),Q952-P952,"")</f>
        <v/>
      </c>
      <c r="U952" s="30" t="str">
        <f aca="false">IF(AND(O952="Engaging",P952&lt;&gt;""),'Leia-me'!$B$5-P952,"")</f>
        <v/>
      </c>
      <c r="V952" s="25" t="str">
        <f aca="false">IF(O952&lt;&gt;"Engaging","",IF(U952&lt;='Leia-me'!$B$6,"Saudável",IF(U952&lt;='Leia-me'!$B$7,"Esfriando",IF(U952&lt;='Leia-me'!$B$8,"Última chance","Zumbi"))))</f>
        <v/>
      </c>
      <c r="W952" s="25" t="str">
        <f aca="false">IF(O952="Won",1,IF(O952="Lost",0,""))</f>
        <v/>
      </c>
      <c r="Y952" s="25" t="str">
        <f aca="false">IF(E952="","Sim","")</f>
        <v>Sim</v>
      </c>
    </row>
    <row r="953" customFormat="false" ht="15" hidden="false" customHeight="false" outlineLevel="0" collapsed="false">
      <c r="A953" s="25" t="s">
        <v>1186</v>
      </c>
      <c r="B953" s="25" t="s">
        <v>67</v>
      </c>
      <c r="C953" s="25" t="s">
        <v>68</v>
      </c>
      <c r="D953" s="25" t="s">
        <v>72</v>
      </c>
      <c r="E953" s="25" t="s">
        <v>1187</v>
      </c>
      <c r="F953" s="25" t="s">
        <v>159</v>
      </c>
      <c r="G953" s="26" t="n">
        <v>2059.9</v>
      </c>
      <c r="H953" s="27" t="n">
        <v>3644</v>
      </c>
      <c r="I953" s="25" t="s">
        <v>147</v>
      </c>
      <c r="K953" s="25" t="n">
        <v>1988</v>
      </c>
      <c r="L953" s="25" t="s">
        <v>160</v>
      </c>
      <c r="M953" s="25" t="s">
        <v>149</v>
      </c>
      <c r="N953" s="28" t="n">
        <v>3393</v>
      </c>
      <c r="O953" s="25" t="s">
        <v>57</v>
      </c>
      <c r="P953" s="33"/>
      <c r="Q953" s="33"/>
      <c r="R953" s="34"/>
      <c r="S953" s="28" t="n">
        <f aca="false">IF(O953="Won",R953,IF(O953="Lost",0,N953))</f>
        <v>3393</v>
      </c>
      <c r="T953" s="30" t="str">
        <f aca="false">IF(AND(P953&lt;&gt;"",Q953&lt;&gt;""),Q953-P953,"")</f>
        <v/>
      </c>
      <c r="U953" s="30" t="str">
        <f aca="false">IF(AND(O953="Engaging",P953&lt;&gt;""),'Leia-me'!$B$5-P953,"")</f>
        <v/>
      </c>
      <c r="V953" s="25" t="str">
        <f aca="false">IF(O953&lt;&gt;"Engaging","",IF(U953&lt;='Leia-me'!$B$6,"Saudável",IF(U953&lt;='Leia-me'!$B$7,"Esfriando",IF(U953&lt;='Leia-me'!$B$8,"Última chance","Zumbi"))))</f>
        <v/>
      </c>
      <c r="W953" s="25" t="str">
        <f aca="false">IF(O953="Won",1,IF(O953="Lost",0,""))</f>
        <v/>
      </c>
      <c r="Y953" s="25" t="str">
        <f aca="false">IF(E953="","Sim","")</f>
        <v/>
      </c>
    </row>
    <row r="954" customFormat="false" ht="15" hidden="false" customHeight="false" outlineLevel="0" collapsed="false">
      <c r="A954" s="25" t="s">
        <v>1188</v>
      </c>
      <c r="B954" s="25" t="s">
        <v>67</v>
      </c>
      <c r="C954" s="25" t="s">
        <v>68</v>
      </c>
      <c r="D954" s="25" t="s">
        <v>72</v>
      </c>
      <c r="E954" s="25" t="s">
        <v>1189</v>
      </c>
      <c r="F954" s="25" t="s">
        <v>211</v>
      </c>
      <c r="G954" s="26" t="n">
        <v>702.72</v>
      </c>
      <c r="H954" s="27" t="n">
        <v>1831</v>
      </c>
      <c r="I954" s="25" t="s">
        <v>147</v>
      </c>
      <c r="K954" s="25" t="n">
        <v>2004</v>
      </c>
      <c r="L954" s="25" t="s">
        <v>160</v>
      </c>
      <c r="M954" s="25" t="s">
        <v>149</v>
      </c>
      <c r="N954" s="28" t="n">
        <v>3393</v>
      </c>
      <c r="O954" s="25" t="s">
        <v>57</v>
      </c>
      <c r="P954" s="33"/>
      <c r="Q954" s="33"/>
      <c r="R954" s="34"/>
      <c r="S954" s="28" t="n">
        <f aca="false">IF(O954="Won",R954,IF(O954="Lost",0,N954))</f>
        <v>3393</v>
      </c>
      <c r="T954" s="30" t="str">
        <f aca="false">IF(AND(P954&lt;&gt;"",Q954&lt;&gt;""),Q954-P954,"")</f>
        <v/>
      </c>
      <c r="U954" s="30" t="str">
        <f aca="false">IF(AND(O954="Engaging",P954&lt;&gt;""),'Leia-me'!$B$5-P954,"")</f>
        <v/>
      </c>
      <c r="V954" s="25" t="str">
        <f aca="false">IF(O954&lt;&gt;"Engaging","",IF(U954&lt;='Leia-me'!$B$6,"Saudável",IF(U954&lt;='Leia-me'!$B$7,"Esfriando",IF(U954&lt;='Leia-me'!$B$8,"Última chance","Zumbi"))))</f>
        <v/>
      </c>
      <c r="W954" s="25" t="str">
        <f aca="false">IF(O954="Won",1,IF(O954="Lost",0,""))</f>
        <v/>
      </c>
      <c r="Y954" s="25" t="str">
        <f aca="false">IF(E954="","Sim","")</f>
        <v/>
      </c>
    </row>
    <row r="955" customFormat="false" ht="15" hidden="false" customHeight="false" outlineLevel="0" collapsed="false">
      <c r="A955" s="25" t="s">
        <v>1190</v>
      </c>
      <c r="B955" s="25" t="s">
        <v>67</v>
      </c>
      <c r="C955" s="25" t="s">
        <v>68</v>
      </c>
      <c r="D955" s="25" t="s">
        <v>72</v>
      </c>
      <c r="E955" s="25" t="s">
        <v>245</v>
      </c>
      <c r="F955" s="25" t="s">
        <v>185</v>
      </c>
      <c r="G955" s="26" t="n">
        <v>2938.67</v>
      </c>
      <c r="H955" s="27" t="n">
        <v>8775</v>
      </c>
      <c r="I955" s="25" t="s">
        <v>246</v>
      </c>
      <c r="K955" s="25" t="n">
        <v>1987</v>
      </c>
      <c r="L955" s="25" t="s">
        <v>160</v>
      </c>
      <c r="M955" s="25" t="s">
        <v>149</v>
      </c>
      <c r="N955" s="28" t="n">
        <v>3393</v>
      </c>
      <c r="O955" s="25" t="s">
        <v>57</v>
      </c>
      <c r="P955" s="33"/>
      <c r="Q955" s="33"/>
      <c r="R955" s="34"/>
      <c r="S955" s="28" t="n">
        <f aca="false">IF(O955="Won",R955,IF(O955="Lost",0,N955))</f>
        <v>3393</v>
      </c>
      <c r="T955" s="30" t="str">
        <f aca="false">IF(AND(P955&lt;&gt;"",Q955&lt;&gt;""),Q955-P955,"")</f>
        <v/>
      </c>
      <c r="U955" s="30" t="str">
        <f aca="false">IF(AND(O955="Engaging",P955&lt;&gt;""),'Leia-me'!$B$5-P955,"")</f>
        <v/>
      </c>
      <c r="V955" s="25" t="str">
        <f aca="false">IF(O955&lt;&gt;"Engaging","",IF(U955&lt;='Leia-me'!$B$6,"Saudável",IF(U955&lt;='Leia-me'!$B$7,"Esfriando",IF(U955&lt;='Leia-me'!$B$8,"Última chance","Zumbi"))))</f>
        <v/>
      </c>
      <c r="W955" s="25" t="str">
        <f aca="false">IF(O955="Won",1,IF(O955="Lost",0,""))</f>
        <v/>
      </c>
      <c r="Y955" s="25" t="str">
        <f aca="false">IF(E955="","Sim","")</f>
        <v/>
      </c>
    </row>
    <row r="956" customFormat="false" ht="15" hidden="false" customHeight="false" outlineLevel="0" collapsed="false">
      <c r="A956" s="25" t="s">
        <v>1191</v>
      </c>
      <c r="B956" s="25" t="s">
        <v>67</v>
      </c>
      <c r="C956" s="25" t="s">
        <v>68</v>
      </c>
      <c r="D956" s="25" t="s">
        <v>72</v>
      </c>
      <c r="G956" s="31"/>
      <c r="H956" s="32"/>
      <c r="L956" s="25" t="s">
        <v>160</v>
      </c>
      <c r="M956" s="25" t="s">
        <v>149</v>
      </c>
      <c r="N956" s="28" t="n">
        <v>3393</v>
      </c>
      <c r="O956" s="25" t="s">
        <v>57</v>
      </c>
      <c r="P956" s="33"/>
      <c r="Q956" s="33"/>
      <c r="R956" s="34"/>
      <c r="S956" s="28" t="n">
        <f aca="false">IF(O956="Won",R956,IF(O956="Lost",0,N956))</f>
        <v>3393</v>
      </c>
      <c r="T956" s="30" t="str">
        <f aca="false">IF(AND(P956&lt;&gt;"",Q956&lt;&gt;""),Q956-P956,"")</f>
        <v/>
      </c>
      <c r="U956" s="30" t="str">
        <f aca="false">IF(AND(O956="Engaging",P956&lt;&gt;""),'Leia-me'!$B$5-P956,"")</f>
        <v/>
      </c>
      <c r="V956" s="25" t="str">
        <f aca="false">IF(O956&lt;&gt;"Engaging","",IF(U956&lt;='Leia-me'!$B$6,"Saudável",IF(U956&lt;='Leia-me'!$B$7,"Esfriando",IF(U956&lt;='Leia-me'!$B$8,"Última chance","Zumbi"))))</f>
        <v/>
      </c>
      <c r="W956" s="25" t="str">
        <f aca="false">IF(O956="Won",1,IF(O956="Lost",0,""))</f>
        <v/>
      </c>
      <c r="Y956" s="25" t="str">
        <f aca="false">IF(E956="","Sim","")</f>
        <v>Sim</v>
      </c>
    </row>
    <row r="957" customFormat="false" ht="15" hidden="false" customHeight="false" outlineLevel="0" collapsed="false">
      <c r="A957" s="25" t="s">
        <v>1192</v>
      </c>
      <c r="B957" s="25" t="s">
        <v>67</v>
      </c>
      <c r="C957" s="25" t="s">
        <v>68</v>
      </c>
      <c r="D957" s="25" t="s">
        <v>72</v>
      </c>
      <c r="G957" s="31"/>
      <c r="H957" s="32"/>
      <c r="L957" s="25" t="s">
        <v>160</v>
      </c>
      <c r="M957" s="25" t="s">
        <v>149</v>
      </c>
      <c r="N957" s="28" t="n">
        <v>3393</v>
      </c>
      <c r="O957" s="25" t="s">
        <v>57</v>
      </c>
      <c r="P957" s="33"/>
      <c r="Q957" s="33"/>
      <c r="R957" s="34"/>
      <c r="S957" s="28" t="n">
        <f aca="false">IF(O957="Won",R957,IF(O957="Lost",0,N957))</f>
        <v>3393</v>
      </c>
      <c r="T957" s="30" t="str">
        <f aca="false">IF(AND(P957&lt;&gt;"",Q957&lt;&gt;""),Q957-P957,"")</f>
        <v/>
      </c>
      <c r="U957" s="30" t="str">
        <f aca="false">IF(AND(O957="Engaging",P957&lt;&gt;""),'Leia-me'!$B$5-P957,"")</f>
        <v/>
      </c>
      <c r="V957" s="25" t="str">
        <f aca="false">IF(O957&lt;&gt;"Engaging","",IF(U957&lt;='Leia-me'!$B$6,"Saudável",IF(U957&lt;='Leia-me'!$B$7,"Esfriando",IF(U957&lt;='Leia-me'!$B$8,"Última chance","Zumbi"))))</f>
        <v/>
      </c>
      <c r="W957" s="25" t="str">
        <f aca="false">IF(O957="Won",1,IF(O957="Lost",0,""))</f>
        <v/>
      </c>
      <c r="Y957" s="25" t="str">
        <f aca="false">IF(E957="","Sim","")</f>
        <v>Sim</v>
      </c>
    </row>
    <row r="958" customFormat="false" ht="15" hidden="false" customHeight="false" outlineLevel="0" collapsed="false">
      <c r="A958" s="25" t="s">
        <v>1193</v>
      </c>
      <c r="B958" s="25" t="s">
        <v>67</v>
      </c>
      <c r="C958" s="25" t="s">
        <v>68</v>
      </c>
      <c r="D958" s="25" t="s">
        <v>72</v>
      </c>
      <c r="G958" s="31"/>
      <c r="H958" s="32"/>
      <c r="L958" s="25" t="s">
        <v>160</v>
      </c>
      <c r="M958" s="25" t="s">
        <v>149</v>
      </c>
      <c r="N958" s="28" t="n">
        <v>3393</v>
      </c>
      <c r="O958" s="25" t="s">
        <v>57</v>
      </c>
      <c r="P958" s="33"/>
      <c r="Q958" s="33"/>
      <c r="R958" s="34"/>
      <c r="S958" s="28" t="n">
        <f aca="false">IF(O958="Won",R958,IF(O958="Lost",0,N958))</f>
        <v>3393</v>
      </c>
      <c r="T958" s="30" t="str">
        <f aca="false">IF(AND(P958&lt;&gt;"",Q958&lt;&gt;""),Q958-P958,"")</f>
        <v/>
      </c>
      <c r="U958" s="30" t="str">
        <f aca="false">IF(AND(O958="Engaging",P958&lt;&gt;""),'Leia-me'!$B$5-P958,"")</f>
        <v/>
      </c>
      <c r="V958" s="25" t="str">
        <f aca="false">IF(O958&lt;&gt;"Engaging","",IF(U958&lt;='Leia-me'!$B$6,"Saudável",IF(U958&lt;='Leia-me'!$B$7,"Esfriando",IF(U958&lt;='Leia-me'!$B$8,"Última chance","Zumbi"))))</f>
        <v/>
      </c>
      <c r="W958" s="25" t="str">
        <f aca="false">IF(O958="Won",1,IF(O958="Lost",0,""))</f>
        <v/>
      </c>
      <c r="Y958" s="25" t="str">
        <f aca="false">IF(E958="","Sim","")</f>
        <v>Sim</v>
      </c>
    </row>
    <row r="959" customFormat="false" ht="15" hidden="false" customHeight="false" outlineLevel="0" collapsed="false">
      <c r="A959" s="25" t="s">
        <v>1194</v>
      </c>
      <c r="B959" s="25" t="s">
        <v>67</v>
      </c>
      <c r="C959" s="25" t="s">
        <v>68</v>
      </c>
      <c r="D959" s="25" t="s">
        <v>72</v>
      </c>
      <c r="G959" s="31"/>
      <c r="H959" s="32"/>
      <c r="L959" s="25" t="s">
        <v>160</v>
      </c>
      <c r="M959" s="25" t="s">
        <v>149</v>
      </c>
      <c r="N959" s="28" t="n">
        <v>3393</v>
      </c>
      <c r="O959" s="25" t="s">
        <v>57</v>
      </c>
      <c r="P959" s="33"/>
      <c r="Q959" s="33"/>
      <c r="R959" s="34"/>
      <c r="S959" s="28" t="n">
        <f aca="false">IF(O959="Won",R959,IF(O959="Lost",0,N959))</f>
        <v>3393</v>
      </c>
      <c r="T959" s="30" t="str">
        <f aca="false">IF(AND(P959&lt;&gt;"",Q959&lt;&gt;""),Q959-P959,"")</f>
        <v/>
      </c>
      <c r="U959" s="30" t="str">
        <f aca="false">IF(AND(O959="Engaging",P959&lt;&gt;""),'Leia-me'!$B$5-P959,"")</f>
        <v/>
      </c>
      <c r="V959" s="25" t="str">
        <f aca="false">IF(O959&lt;&gt;"Engaging","",IF(U959&lt;='Leia-me'!$B$6,"Saudável",IF(U959&lt;='Leia-me'!$B$7,"Esfriando",IF(U959&lt;='Leia-me'!$B$8,"Última chance","Zumbi"))))</f>
        <v/>
      </c>
      <c r="W959" s="25" t="str">
        <f aca="false">IF(O959="Won",1,IF(O959="Lost",0,""))</f>
        <v/>
      </c>
      <c r="Y959" s="25" t="str">
        <f aca="false">IF(E959="","Sim","")</f>
        <v>Sim</v>
      </c>
    </row>
    <row r="960" customFormat="false" ht="15" hidden="false" customHeight="false" outlineLevel="0" collapsed="false">
      <c r="A960" s="25" t="s">
        <v>1195</v>
      </c>
      <c r="B960" s="25" t="s">
        <v>67</v>
      </c>
      <c r="C960" s="25" t="s">
        <v>68</v>
      </c>
      <c r="D960" s="25" t="s">
        <v>72</v>
      </c>
      <c r="G960" s="31"/>
      <c r="H960" s="32"/>
      <c r="L960" s="25" t="s">
        <v>160</v>
      </c>
      <c r="M960" s="25" t="s">
        <v>149</v>
      </c>
      <c r="N960" s="28" t="n">
        <v>3393</v>
      </c>
      <c r="O960" s="25" t="s">
        <v>57</v>
      </c>
      <c r="P960" s="33"/>
      <c r="Q960" s="33"/>
      <c r="R960" s="34"/>
      <c r="S960" s="28" t="n">
        <f aca="false">IF(O960="Won",R960,IF(O960="Lost",0,N960))</f>
        <v>3393</v>
      </c>
      <c r="T960" s="30" t="str">
        <f aca="false">IF(AND(P960&lt;&gt;"",Q960&lt;&gt;""),Q960-P960,"")</f>
        <v/>
      </c>
      <c r="U960" s="30" t="str">
        <f aca="false">IF(AND(O960="Engaging",P960&lt;&gt;""),'Leia-me'!$B$5-P960,"")</f>
        <v/>
      </c>
      <c r="V960" s="25" t="str">
        <f aca="false">IF(O960&lt;&gt;"Engaging","",IF(U960&lt;='Leia-me'!$B$6,"Saudável",IF(U960&lt;='Leia-me'!$B$7,"Esfriando",IF(U960&lt;='Leia-me'!$B$8,"Última chance","Zumbi"))))</f>
        <v/>
      </c>
      <c r="W960" s="25" t="str">
        <f aca="false">IF(O960="Won",1,IF(O960="Lost",0,""))</f>
        <v/>
      </c>
      <c r="Y960" s="25" t="str">
        <f aca="false">IF(E960="","Sim","")</f>
        <v>Sim</v>
      </c>
    </row>
    <row r="961" customFormat="false" ht="15" hidden="false" customHeight="false" outlineLevel="0" collapsed="false">
      <c r="A961" s="25" t="s">
        <v>1196</v>
      </c>
      <c r="B961" s="25" t="s">
        <v>67</v>
      </c>
      <c r="C961" s="25" t="s">
        <v>68</v>
      </c>
      <c r="D961" s="25" t="s">
        <v>72</v>
      </c>
      <c r="G961" s="31"/>
      <c r="H961" s="32"/>
      <c r="L961" s="25" t="s">
        <v>160</v>
      </c>
      <c r="M961" s="25" t="s">
        <v>149</v>
      </c>
      <c r="N961" s="28" t="n">
        <v>3393</v>
      </c>
      <c r="O961" s="25" t="s">
        <v>57</v>
      </c>
      <c r="P961" s="33"/>
      <c r="Q961" s="33"/>
      <c r="R961" s="34"/>
      <c r="S961" s="28" t="n">
        <f aca="false">IF(O961="Won",R961,IF(O961="Lost",0,N961))</f>
        <v>3393</v>
      </c>
      <c r="T961" s="30" t="str">
        <f aca="false">IF(AND(P961&lt;&gt;"",Q961&lt;&gt;""),Q961-P961,"")</f>
        <v/>
      </c>
      <c r="U961" s="30" t="str">
        <f aca="false">IF(AND(O961="Engaging",P961&lt;&gt;""),'Leia-me'!$B$5-P961,"")</f>
        <v/>
      </c>
      <c r="V961" s="25" t="str">
        <f aca="false">IF(O961&lt;&gt;"Engaging","",IF(U961&lt;='Leia-me'!$B$6,"Saudável",IF(U961&lt;='Leia-me'!$B$7,"Esfriando",IF(U961&lt;='Leia-me'!$B$8,"Última chance","Zumbi"))))</f>
        <v/>
      </c>
      <c r="W961" s="25" t="str">
        <f aca="false">IF(O961="Won",1,IF(O961="Lost",0,""))</f>
        <v/>
      </c>
      <c r="Y961" s="25" t="str">
        <f aca="false">IF(E961="","Sim","")</f>
        <v>Sim</v>
      </c>
    </row>
    <row r="962" customFormat="false" ht="15" hidden="false" customHeight="false" outlineLevel="0" collapsed="false">
      <c r="A962" s="25" t="s">
        <v>1197</v>
      </c>
      <c r="B962" s="25" t="s">
        <v>67</v>
      </c>
      <c r="C962" s="25" t="s">
        <v>68</v>
      </c>
      <c r="D962" s="25" t="s">
        <v>72</v>
      </c>
      <c r="G962" s="31"/>
      <c r="H962" s="32"/>
      <c r="L962" s="25" t="s">
        <v>160</v>
      </c>
      <c r="M962" s="25" t="s">
        <v>149</v>
      </c>
      <c r="N962" s="28" t="n">
        <v>3393</v>
      </c>
      <c r="O962" s="25" t="s">
        <v>57</v>
      </c>
      <c r="P962" s="33"/>
      <c r="Q962" s="33"/>
      <c r="R962" s="34"/>
      <c r="S962" s="28" t="n">
        <f aca="false">IF(O962="Won",R962,IF(O962="Lost",0,N962))</f>
        <v>3393</v>
      </c>
      <c r="T962" s="30" t="str">
        <f aca="false">IF(AND(P962&lt;&gt;"",Q962&lt;&gt;""),Q962-P962,"")</f>
        <v/>
      </c>
      <c r="U962" s="30" t="str">
        <f aca="false">IF(AND(O962="Engaging",P962&lt;&gt;""),'Leia-me'!$B$5-P962,"")</f>
        <v/>
      </c>
      <c r="V962" s="25" t="str">
        <f aca="false">IF(O962&lt;&gt;"Engaging","",IF(U962&lt;='Leia-me'!$B$6,"Saudável",IF(U962&lt;='Leia-me'!$B$7,"Esfriando",IF(U962&lt;='Leia-me'!$B$8,"Última chance","Zumbi"))))</f>
        <v/>
      </c>
      <c r="W962" s="25" t="str">
        <f aca="false">IF(O962="Won",1,IF(O962="Lost",0,""))</f>
        <v/>
      </c>
      <c r="Y962" s="25" t="str">
        <f aca="false">IF(E962="","Sim","")</f>
        <v>Sim</v>
      </c>
    </row>
    <row r="963" customFormat="false" ht="15" hidden="false" customHeight="false" outlineLevel="0" collapsed="false">
      <c r="A963" s="25" t="s">
        <v>1198</v>
      </c>
      <c r="B963" s="25" t="s">
        <v>67</v>
      </c>
      <c r="C963" s="25" t="s">
        <v>68</v>
      </c>
      <c r="D963" s="25" t="s">
        <v>72</v>
      </c>
      <c r="G963" s="31"/>
      <c r="H963" s="32"/>
      <c r="L963" s="25" t="s">
        <v>160</v>
      </c>
      <c r="M963" s="25" t="s">
        <v>149</v>
      </c>
      <c r="N963" s="28" t="n">
        <v>3393</v>
      </c>
      <c r="O963" s="25" t="s">
        <v>57</v>
      </c>
      <c r="P963" s="33"/>
      <c r="Q963" s="33"/>
      <c r="R963" s="34"/>
      <c r="S963" s="28" t="n">
        <f aca="false">IF(O963="Won",R963,IF(O963="Lost",0,N963))</f>
        <v>3393</v>
      </c>
      <c r="T963" s="30" t="str">
        <f aca="false">IF(AND(P963&lt;&gt;"",Q963&lt;&gt;""),Q963-P963,"")</f>
        <v/>
      </c>
      <c r="U963" s="30" t="str">
        <f aca="false">IF(AND(O963="Engaging",P963&lt;&gt;""),'Leia-me'!$B$5-P963,"")</f>
        <v/>
      </c>
      <c r="V963" s="25" t="str">
        <f aca="false">IF(O963&lt;&gt;"Engaging","",IF(U963&lt;='Leia-me'!$B$6,"Saudável",IF(U963&lt;='Leia-me'!$B$7,"Esfriando",IF(U963&lt;='Leia-me'!$B$8,"Última chance","Zumbi"))))</f>
        <v/>
      </c>
      <c r="W963" s="25" t="str">
        <f aca="false">IF(O963="Won",1,IF(O963="Lost",0,""))</f>
        <v/>
      </c>
      <c r="Y963" s="25" t="str">
        <f aca="false">IF(E963="","Sim","")</f>
        <v>Sim</v>
      </c>
    </row>
    <row r="964" customFormat="false" ht="15" hidden="false" customHeight="false" outlineLevel="0" collapsed="false">
      <c r="A964" s="25" t="s">
        <v>1199</v>
      </c>
      <c r="B964" s="25" t="s">
        <v>67</v>
      </c>
      <c r="C964" s="25" t="s">
        <v>68</v>
      </c>
      <c r="D964" s="25" t="s">
        <v>73</v>
      </c>
      <c r="E964" s="25" t="s">
        <v>210</v>
      </c>
      <c r="F964" s="25" t="s">
        <v>211</v>
      </c>
      <c r="G964" s="26" t="n">
        <v>718.62</v>
      </c>
      <c r="H964" s="27" t="n">
        <v>2448</v>
      </c>
      <c r="I964" s="25" t="s">
        <v>147</v>
      </c>
      <c r="K964" s="25" t="n">
        <v>2001</v>
      </c>
      <c r="L964" s="25" t="s">
        <v>170</v>
      </c>
      <c r="M964" s="25" t="s">
        <v>171</v>
      </c>
      <c r="N964" s="28" t="n">
        <v>1096</v>
      </c>
      <c r="O964" s="25" t="s">
        <v>54</v>
      </c>
      <c r="P964" s="29" t="n">
        <v>42663</v>
      </c>
      <c r="Q964" s="29" t="n">
        <v>42795</v>
      </c>
      <c r="R964" s="28" t="n">
        <v>1054</v>
      </c>
      <c r="S964" s="28" t="n">
        <f aca="false">IF(O964="Won",R964,IF(O964="Lost",0,N964))</f>
        <v>1054</v>
      </c>
      <c r="T964" s="30" t="n">
        <f aca="false">IF(AND(P964&lt;&gt;"",Q964&lt;&gt;""),Q964-P964,"")</f>
        <v>132</v>
      </c>
      <c r="U964" s="30" t="str">
        <f aca="false">IF(AND(O964="Engaging",P964&lt;&gt;""),'Leia-me'!$B$5-P964,"")</f>
        <v/>
      </c>
      <c r="V964" s="25" t="str">
        <f aca="false">IF(O964&lt;&gt;"Engaging","",IF(U964&lt;='Leia-me'!$B$6,"Saudável",IF(U964&lt;='Leia-me'!$B$7,"Esfriando",IF(U964&lt;='Leia-me'!$B$8,"Última chance","Zumbi"))))</f>
        <v/>
      </c>
      <c r="W964" s="25" t="n">
        <f aca="false">IF(O964="Won",1,IF(O964="Lost",0,""))</f>
        <v>1</v>
      </c>
      <c r="Y964" s="25" t="str">
        <f aca="false">IF(E964="","Sim","")</f>
        <v/>
      </c>
    </row>
    <row r="965" customFormat="false" ht="15" hidden="false" customHeight="false" outlineLevel="0" collapsed="false">
      <c r="A965" s="25" t="s">
        <v>1200</v>
      </c>
      <c r="B965" s="25" t="s">
        <v>67</v>
      </c>
      <c r="C965" s="25" t="s">
        <v>68</v>
      </c>
      <c r="D965" s="25" t="s">
        <v>73</v>
      </c>
      <c r="E965" s="25" t="s">
        <v>191</v>
      </c>
      <c r="F965" s="25" t="s">
        <v>192</v>
      </c>
      <c r="G965" s="26" t="n">
        <v>2714.9</v>
      </c>
      <c r="H965" s="27" t="n">
        <v>2641</v>
      </c>
      <c r="I965" s="25" t="s">
        <v>147</v>
      </c>
      <c r="J965" s="25" t="s">
        <v>193</v>
      </c>
      <c r="K965" s="25" t="n">
        <v>1998</v>
      </c>
      <c r="L965" s="25" t="s">
        <v>186</v>
      </c>
      <c r="M965" s="25" t="s">
        <v>171</v>
      </c>
      <c r="N965" s="28" t="n">
        <v>550</v>
      </c>
      <c r="O965" s="25" t="s">
        <v>54</v>
      </c>
      <c r="P965" s="29" t="n">
        <v>42668</v>
      </c>
      <c r="Q965" s="29" t="n">
        <v>42803</v>
      </c>
      <c r="R965" s="28" t="n">
        <v>588</v>
      </c>
      <c r="S965" s="28" t="n">
        <f aca="false">IF(O965="Won",R965,IF(O965="Lost",0,N965))</f>
        <v>588</v>
      </c>
      <c r="T965" s="30" t="n">
        <f aca="false">IF(AND(P965&lt;&gt;"",Q965&lt;&gt;""),Q965-P965,"")</f>
        <v>135</v>
      </c>
      <c r="U965" s="30" t="str">
        <f aca="false">IF(AND(O965="Engaging",P965&lt;&gt;""),'Leia-me'!$B$5-P965,"")</f>
        <v/>
      </c>
      <c r="V965" s="25" t="str">
        <f aca="false">IF(O965&lt;&gt;"Engaging","",IF(U965&lt;='Leia-me'!$B$6,"Saudável",IF(U965&lt;='Leia-me'!$B$7,"Esfriando",IF(U965&lt;='Leia-me'!$B$8,"Última chance","Zumbi"))))</f>
        <v/>
      </c>
      <c r="W965" s="25" t="n">
        <f aca="false">IF(O965="Won",1,IF(O965="Lost",0,""))</f>
        <v>1</v>
      </c>
      <c r="Y965" s="25" t="str">
        <f aca="false">IF(E965="","Sim","")</f>
        <v/>
      </c>
    </row>
    <row r="966" customFormat="false" ht="15" hidden="false" customHeight="false" outlineLevel="0" collapsed="false">
      <c r="A966" s="25" t="s">
        <v>1201</v>
      </c>
      <c r="B966" s="25" t="s">
        <v>67</v>
      </c>
      <c r="C966" s="25" t="s">
        <v>68</v>
      </c>
      <c r="D966" s="25" t="s">
        <v>73</v>
      </c>
      <c r="E966" s="25" t="s">
        <v>145</v>
      </c>
      <c r="F966" s="25" t="s">
        <v>146</v>
      </c>
      <c r="G966" s="26" t="n">
        <v>3922.42</v>
      </c>
      <c r="H966" s="27" t="n">
        <v>6837</v>
      </c>
      <c r="I966" s="25" t="s">
        <v>147</v>
      </c>
      <c r="K966" s="25" t="n">
        <v>1992</v>
      </c>
      <c r="L966" s="25" t="s">
        <v>148</v>
      </c>
      <c r="M966" s="25" t="s">
        <v>149</v>
      </c>
      <c r="N966" s="28" t="n">
        <v>55</v>
      </c>
      <c r="O966" s="25" t="s">
        <v>54</v>
      </c>
      <c r="P966" s="29" t="n">
        <v>42681</v>
      </c>
      <c r="Q966" s="29" t="n">
        <v>42812</v>
      </c>
      <c r="R966" s="28" t="n">
        <v>50</v>
      </c>
      <c r="S966" s="28" t="n">
        <f aca="false">IF(O966="Won",R966,IF(O966="Lost",0,N966))</f>
        <v>50</v>
      </c>
      <c r="T966" s="30" t="n">
        <f aca="false">IF(AND(P966&lt;&gt;"",Q966&lt;&gt;""),Q966-P966,"")</f>
        <v>131</v>
      </c>
      <c r="U966" s="30" t="str">
        <f aca="false">IF(AND(O966="Engaging",P966&lt;&gt;""),'Leia-me'!$B$5-P966,"")</f>
        <v/>
      </c>
      <c r="V966" s="25" t="str">
        <f aca="false">IF(O966&lt;&gt;"Engaging","",IF(U966&lt;='Leia-me'!$B$6,"Saudável",IF(U966&lt;='Leia-me'!$B$7,"Esfriando",IF(U966&lt;='Leia-me'!$B$8,"Última chance","Zumbi"))))</f>
        <v/>
      </c>
      <c r="W966" s="25" t="n">
        <f aca="false">IF(O966="Won",1,IF(O966="Lost",0,""))</f>
        <v>1</v>
      </c>
      <c r="Y966" s="25" t="str">
        <f aca="false">IF(E966="","Sim","")</f>
        <v/>
      </c>
    </row>
    <row r="967" customFormat="false" ht="15" hidden="false" customHeight="false" outlineLevel="0" collapsed="false">
      <c r="A967" s="25" t="s">
        <v>1202</v>
      </c>
      <c r="B967" s="25" t="s">
        <v>67</v>
      </c>
      <c r="C967" s="25" t="s">
        <v>68</v>
      </c>
      <c r="D967" s="25" t="s">
        <v>73</v>
      </c>
      <c r="E967" s="25" t="s">
        <v>162</v>
      </c>
      <c r="F967" s="25" t="s">
        <v>155</v>
      </c>
      <c r="G967" s="26" t="n">
        <v>5266.09</v>
      </c>
      <c r="H967" s="27" t="n">
        <v>8595</v>
      </c>
      <c r="I967" s="25" t="s">
        <v>147</v>
      </c>
      <c r="J967" s="25" t="s">
        <v>156</v>
      </c>
      <c r="K967" s="25" t="n">
        <v>1988</v>
      </c>
      <c r="L967" s="25" t="s">
        <v>186</v>
      </c>
      <c r="M967" s="25" t="s">
        <v>171</v>
      </c>
      <c r="N967" s="28" t="n">
        <v>550</v>
      </c>
      <c r="O967" s="25" t="s">
        <v>54</v>
      </c>
      <c r="P967" s="29" t="n">
        <v>42706</v>
      </c>
      <c r="Q967" s="29" t="n">
        <v>42800</v>
      </c>
      <c r="R967" s="28" t="n">
        <v>583</v>
      </c>
      <c r="S967" s="28" t="n">
        <f aca="false">IF(O967="Won",R967,IF(O967="Lost",0,N967))</f>
        <v>583</v>
      </c>
      <c r="T967" s="30" t="n">
        <f aca="false">IF(AND(P967&lt;&gt;"",Q967&lt;&gt;""),Q967-P967,"")</f>
        <v>94</v>
      </c>
      <c r="U967" s="30" t="str">
        <f aca="false">IF(AND(O967="Engaging",P967&lt;&gt;""),'Leia-me'!$B$5-P967,"")</f>
        <v/>
      </c>
      <c r="V967" s="25" t="str">
        <f aca="false">IF(O967&lt;&gt;"Engaging","",IF(U967&lt;='Leia-me'!$B$6,"Saudável",IF(U967&lt;='Leia-me'!$B$7,"Esfriando",IF(U967&lt;='Leia-me'!$B$8,"Última chance","Zumbi"))))</f>
        <v/>
      </c>
      <c r="W967" s="25" t="n">
        <f aca="false">IF(O967="Won",1,IF(O967="Lost",0,""))</f>
        <v>1</v>
      </c>
      <c r="Y967" s="25" t="str">
        <f aca="false">IF(E967="","Sim","")</f>
        <v/>
      </c>
    </row>
    <row r="968" customFormat="false" ht="15" hidden="false" customHeight="false" outlineLevel="0" collapsed="false">
      <c r="A968" s="25" t="s">
        <v>1203</v>
      </c>
      <c r="B968" s="25" t="s">
        <v>67</v>
      </c>
      <c r="C968" s="25" t="s">
        <v>68</v>
      </c>
      <c r="D968" s="25" t="s">
        <v>73</v>
      </c>
      <c r="E968" s="25" t="s">
        <v>237</v>
      </c>
      <c r="F968" s="25" t="s">
        <v>192</v>
      </c>
      <c r="G968" s="26" t="n">
        <v>4618</v>
      </c>
      <c r="H968" s="27" t="n">
        <v>10083</v>
      </c>
      <c r="I968" s="25" t="s">
        <v>147</v>
      </c>
      <c r="K968" s="25" t="n">
        <v>1982</v>
      </c>
      <c r="L968" s="25" t="s">
        <v>170</v>
      </c>
      <c r="M968" s="25" t="s">
        <v>171</v>
      </c>
      <c r="N968" s="28" t="n">
        <v>1096</v>
      </c>
      <c r="O968" s="25" t="s">
        <v>55</v>
      </c>
      <c r="P968" s="29" t="n">
        <v>42707</v>
      </c>
      <c r="Q968" s="29" t="n">
        <v>42811</v>
      </c>
      <c r="R968" s="28" t="n">
        <v>0</v>
      </c>
      <c r="S968" s="28" t="n">
        <f aca="false">IF(O968="Won",R968,IF(O968="Lost",0,N968))</f>
        <v>0</v>
      </c>
      <c r="T968" s="30" t="n">
        <f aca="false">IF(AND(P968&lt;&gt;"",Q968&lt;&gt;""),Q968-P968,"")</f>
        <v>104</v>
      </c>
      <c r="U968" s="30" t="str">
        <f aca="false">IF(AND(O968="Engaging",P968&lt;&gt;""),'Leia-me'!$B$5-P968,"")</f>
        <v/>
      </c>
      <c r="V968" s="25" t="str">
        <f aca="false">IF(O968&lt;&gt;"Engaging","",IF(U968&lt;='Leia-me'!$B$6,"Saudável",IF(U968&lt;='Leia-me'!$B$7,"Esfriando",IF(U968&lt;='Leia-me'!$B$8,"Última chance","Zumbi"))))</f>
        <v/>
      </c>
      <c r="W968" s="25" t="n">
        <f aca="false">IF(O968="Won",1,IF(O968="Lost",0,""))</f>
        <v>0</v>
      </c>
      <c r="Y968" s="25" t="str">
        <f aca="false">IF(E968="","Sim","")</f>
        <v/>
      </c>
    </row>
    <row r="969" customFormat="false" ht="15" hidden="false" customHeight="false" outlineLevel="0" collapsed="false">
      <c r="A969" s="25" t="s">
        <v>1204</v>
      </c>
      <c r="B969" s="25" t="s">
        <v>67</v>
      </c>
      <c r="C969" s="25" t="s">
        <v>68</v>
      </c>
      <c r="D969" s="25" t="s">
        <v>73</v>
      </c>
      <c r="E969" s="25" t="s">
        <v>167</v>
      </c>
      <c r="F969" s="25" t="s">
        <v>168</v>
      </c>
      <c r="G969" s="26" t="n">
        <v>2173.98</v>
      </c>
      <c r="H969" s="27" t="n">
        <v>2928</v>
      </c>
      <c r="I969" s="25" t="s">
        <v>147</v>
      </c>
      <c r="J969" s="25" t="s">
        <v>169</v>
      </c>
      <c r="K969" s="25" t="n">
        <v>1995</v>
      </c>
      <c r="L969" s="25" t="s">
        <v>186</v>
      </c>
      <c r="M969" s="25" t="s">
        <v>171</v>
      </c>
      <c r="N969" s="28" t="n">
        <v>550</v>
      </c>
      <c r="O969" s="25" t="s">
        <v>54</v>
      </c>
      <c r="P969" s="29" t="n">
        <v>42720</v>
      </c>
      <c r="Q969" s="29" t="n">
        <v>42807</v>
      </c>
      <c r="R969" s="28" t="n">
        <v>589</v>
      </c>
      <c r="S969" s="28" t="n">
        <f aca="false">IF(O969="Won",R969,IF(O969="Lost",0,N969))</f>
        <v>589</v>
      </c>
      <c r="T969" s="30" t="n">
        <f aca="false">IF(AND(P969&lt;&gt;"",Q969&lt;&gt;""),Q969-P969,"")</f>
        <v>87</v>
      </c>
      <c r="U969" s="30" t="str">
        <f aca="false">IF(AND(O969="Engaging",P969&lt;&gt;""),'Leia-me'!$B$5-P969,"")</f>
        <v/>
      </c>
      <c r="V969" s="25" t="str">
        <f aca="false">IF(O969&lt;&gt;"Engaging","",IF(U969&lt;='Leia-me'!$B$6,"Saudável",IF(U969&lt;='Leia-me'!$B$7,"Esfriando",IF(U969&lt;='Leia-me'!$B$8,"Última chance","Zumbi"))))</f>
        <v/>
      </c>
      <c r="W969" s="25" t="n">
        <f aca="false">IF(O969="Won",1,IF(O969="Lost",0,""))</f>
        <v>1</v>
      </c>
      <c r="Y969" s="25" t="str">
        <f aca="false">IF(E969="","Sim","")</f>
        <v/>
      </c>
    </row>
    <row r="970" customFormat="false" ht="15" hidden="false" customHeight="false" outlineLevel="0" collapsed="false">
      <c r="A970" s="25" t="s">
        <v>1205</v>
      </c>
      <c r="B970" s="25" t="s">
        <v>67</v>
      </c>
      <c r="C970" s="25" t="s">
        <v>68</v>
      </c>
      <c r="D970" s="25" t="s">
        <v>73</v>
      </c>
      <c r="E970" s="25" t="s">
        <v>188</v>
      </c>
      <c r="F970" s="25" t="s">
        <v>185</v>
      </c>
      <c r="G970" s="26" t="n">
        <v>1008.06</v>
      </c>
      <c r="H970" s="27" t="n">
        <v>1238</v>
      </c>
      <c r="I970" s="25" t="s">
        <v>147</v>
      </c>
      <c r="K970" s="25" t="n">
        <v>1983</v>
      </c>
      <c r="L970" s="25" t="s">
        <v>186</v>
      </c>
      <c r="M970" s="25" t="s">
        <v>171</v>
      </c>
      <c r="N970" s="28" t="n">
        <v>550</v>
      </c>
      <c r="O970" s="25" t="s">
        <v>54</v>
      </c>
      <c r="P970" s="29" t="n">
        <v>42721</v>
      </c>
      <c r="Q970" s="29" t="n">
        <v>42822</v>
      </c>
      <c r="R970" s="28" t="n">
        <v>557</v>
      </c>
      <c r="S970" s="28" t="n">
        <f aca="false">IF(O970="Won",R970,IF(O970="Lost",0,N970))</f>
        <v>557</v>
      </c>
      <c r="T970" s="30" t="n">
        <f aca="false">IF(AND(P970&lt;&gt;"",Q970&lt;&gt;""),Q970-P970,"")</f>
        <v>101</v>
      </c>
      <c r="U970" s="30" t="str">
        <f aca="false">IF(AND(O970="Engaging",P970&lt;&gt;""),'Leia-me'!$B$5-P970,"")</f>
        <v/>
      </c>
      <c r="V970" s="25" t="str">
        <f aca="false">IF(O970&lt;&gt;"Engaging","",IF(U970&lt;='Leia-me'!$B$6,"Saudável",IF(U970&lt;='Leia-me'!$B$7,"Esfriando",IF(U970&lt;='Leia-me'!$B$8,"Última chance","Zumbi"))))</f>
        <v/>
      </c>
      <c r="W970" s="25" t="n">
        <f aca="false">IF(O970="Won",1,IF(O970="Lost",0,""))</f>
        <v>1</v>
      </c>
      <c r="Y970" s="25" t="str">
        <f aca="false">IF(E970="","Sim","")</f>
        <v/>
      </c>
    </row>
    <row r="971" customFormat="false" ht="15" hidden="false" customHeight="false" outlineLevel="0" collapsed="false">
      <c r="A971" s="25" t="s">
        <v>1206</v>
      </c>
      <c r="B971" s="25" t="s">
        <v>67</v>
      </c>
      <c r="C971" s="25" t="s">
        <v>68</v>
      </c>
      <c r="D971" s="25" t="s">
        <v>73</v>
      </c>
      <c r="E971" s="25" t="s">
        <v>191</v>
      </c>
      <c r="F971" s="25" t="s">
        <v>192</v>
      </c>
      <c r="G971" s="26" t="n">
        <v>2714.9</v>
      </c>
      <c r="H971" s="27" t="n">
        <v>2641</v>
      </c>
      <c r="I971" s="25" t="s">
        <v>147</v>
      </c>
      <c r="J971" s="25" t="s">
        <v>193</v>
      </c>
      <c r="K971" s="25" t="n">
        <v>1998</v>
      </c>
      <c r="L971" s="25" t="s">
        <v>186</v>
      </c>
      <c r="M971" s="25" t="s">
        <v>171</v>
      </c>
      <c r="N971" s="28" t="n">
        <v>550</v>
      </c>
      <c r="O971" s="25" t="s">
        <v>54</v>
      </c>
      <c r="P971" s="29" t="n">
        <v>42725</v>
      </c>
      <c r="Q971" s="29" t="n">
        <v>42816</v>
      </c>
      <c r="R971" s="28" t="n">
        <v>546</v>
      </c>
      <c r="S971" s="28" t="n">
        <f aca="false">IF(O971="Won",R971,IF(O971="Lost",0,N971))</f>
        <v>546</v>
      </c>
      <c r="T971" s="30" t="n">
        <f aca="false">IF(AND(P971&lt;&gt;"",Q971&lt;&gt;""),Q971-P971,"")</f>
        <v>91</v>
      </c>
      <c r="U971" s="30" t="str">
        <f aca="false">IF(AND(O971="Engaging",P971&lt;&gt;""),'Leia-me'!$B$5-P971,"")</f>
        <v/>
      </c>
      <c r="V971" s="25" t="str">
        <f aca="false">IF(O971&lt;&gt;"Engaging","",IF(U971&lt;='Leia-me'!$B$6,"Saudável",IF(U971&lt;='Leia-me'!$B$7,"Esfriando",IF(U971&lt;='Leia-me'!$B$8,"Última chance","Zumbi"))))</f>
        <v/>
      </c>
      <c r="W971" s="25" t="n">
        <f aca="false">IF(O971="Won",1,IF(O971="Lost",0,""))</f>
        <v>1</v>
      </c>
      <c r="Y971" s="25" t="str">
        <f aca="false">IF(E971="","Sim","")</f>
        <v/>
      </c>
    </row>
    <row r="972" customFormat="false" ht="15" hidden="false" customHeight="false" outlineLevel="0" collapsed="false">
      <c r="A972" s="25" t="s">
        <v>1207</v>
      </c>
      <c r="B972" s="25" t="s">
        <v>67</v>
      </c>
      <c r="C972" s="25" t="s">
        <v>68</v>
      </c>
      <c r="D972" s="25" t="s">
        <v>73</v>
      </c>
      <c r="E972" s="25" t="s">
        <v>180</v>
      </c>
      <c r="F972" s="25" t="s">
        <v>146</v>
      </c>
      <c r="G972" s="26" t="n">
        <v>3178.24</v>
      </c>
      <c r="H972" s="27" t="n">
        <v>4540</v>
      </c>
      <c r="I972" s="25" t="s">
        <v>147</v>
      </c>
      <c r="K972" s="25" t="n">
        <v>2002</v>
      </c>
      <c r="L972" s="25" t="s">
        <v>148</v>
      </c>
      <c r="M972" s="25" t="s">
        <v>149</v>
      </c>
      <c r="N972" s="28" t="n">
        <v>55</v>
      </c>
      <c r="O972" s="25" t="s">
        <v>54</v>
      </c>
      <c r="P972" s="29" t="n">
        <v>42727</v>
      </c>
      <c r="Q972" s="29" t="n">
        <v>42801</v>
      </c>
      <c r="R972" s="28" t="n">
        <v>58</v>
      </c>
      <c r="S972" s="28" t="n">
        <f aca="false">IF(O972="Won",R972,IF(O972="Lost",0,N972))</f>
        <v>58</v>
      </c>
      <c r="T972" s="30" t="n">
        <f aca="false">IF(AND(P972&lt;&gt;"",Q972&lt;&gt;""),Q972-P972,"")</f>
        <v>74</v>
      </c>
      <c r="U972" s="30" t="str">
        <f aca="false">IF(AND(O972="Engaging",P972&lt;&gt;""),'Leia-me'!$B$5-P972,"")</f>
        <v/>
      </c>
      <c r="V972" s="25" t="str">
        <f aca="false">IF(O972&lt;&gt;"Engaging","",IF(U972&lt;='Leia-me'!$B$6,"Saudável",IF(U972&lt;='Leia-me'!$B$7,"Esfriando",IF(U972&lt;='Leia-me'!$B$8,"Última chance","Zumbi"))))</f>
        <v/>
      </c>
      <c r="W972" s="25" t="n">
        <f aca="false">IF(O972="Won",1,IF(O972="Lost",0,""))</f>
        <v>1</v>
      </c>
      <c r="Y972" s="25" t="str">
        <f aca="false">IF(E972="","Sim","")</f>
        <v/>
      </c>
    </row>
    <row r="973" customFormat="false" ht="15" hidden="false" customHeight="false" outlineLevel="0" collapsed="false">
      <c r="A973" s="25" t="s">
        <v>1208</v>
      </c>
      <c r="B973" s="25" t="s">
        <v>67</v>
      </c>
      <c r="C973" s="25" t="s">
        <v>68</v>
      </c>
      <c r="D973" s="25" t="s">
        <v>73</v>
      </c>
      <c r="E973" s="25" t="s">
        <v>237</v>
      </c>
      <c r="F973" s="25" t="s">
        <v>192</v>
      </c>
      <c r="G973" s="26" t="n">
        <v>4618</v>
      </c>
      <c r="H973" s="27" t="n">
        <v>10083</v>
      </c>
      <c r="I973" s="25" t="s">
        <v>147</v>
      </c>
      <c r="K973" s="25" t="n">
        <v>1982</v>
      </c>
      <c r="L973" s="25" t="s">
        <v>186</v>
      </c>
      <c r="M973" s="25" t="s">
        <v>171</v>
      </c>
      <c r="N973" s="28" t="n">
        <v>550</v>
      </c>
      <c r="O973" s="25" t="s">
        <v>54</v>
      </c>
      <c r="P973" s="29" t="n">
        <v>42728</v>
      </c>
      <c r="Q973" s="29" t="n">
        <v>42797</v>
      </c>
      <c r="R973" s="28" t="n">
        <v>615</v>
      </c>
      <c r="S973" s="28" t="n">
        <f aca="false">IF(O973="Won",R973,IF(O973="Lost",0,N973))</f>
        <v>615</v>
      </c>
      <c r="T973" s="30" t="n">
        <f aca="false">IF(AND(P973&lt;&gt;"",Q973&lt;&gt;""),Q973-P973,"")</f>
        <v>69</v>
      </c>
      <c r="U973" s="30" t="str">
        <f aca="false">IF(AND(O973="Engaging",P973&lt;&gt;""),'Leia-me'!$B$5-P973,"")</f>
        <v/>
      </c>
      <c r="V973" s="25" t="str">
        <f aca="false">IF(O973&lt;&gt;"Engaging","",IF(U973&lt;='Leia-me'!$B$6,"Saudável",IF(U973&lt;='Leia-me'!$B$7,"Esfriando",IF(U973&lt;='Leia-me'!$B$8,"Última chance","Zumbi"))))</f>
        <v/>
      </c>
      <c r="W973" s="25" t="n">
        <f aca="false">IF(O973="Won",1,IF(O973="Lost",0,""))</f>
        <v>1</v>
      </c>
      <c r="Y973" s="25" t="str">
        <f aca="false">IF(E973="","Sim","")</f>
        <v/>
      </c>
    </row>
    <row r="974" customFormat="false" ht="15" hidden="false" customHeight="false" outlineLevel="0" collapsed="false">
      <c r="A974" s="25" t="s">
        <v>1209</v>
      </c>
      <c r="B974" s="25" t="s">
        <v>67</v>
      </c>
      <c r="C974" s="25" t="s">
        <v>68</v>
      </c>
      <c r="D974" s="25" t="s">
        <v>73</v>
      </c>
      <c r="E974" s="25" t="s">
        <v>237</v>
      </c>
      <c r="F974" s="25" t="s">
        <v>192</v>
      </c>
      <c r="G974" s="26" t="n">
        <v>4618</v>
      </c>
      <c r="H974" s="27" t="n">
        <v>10083</v>
      </c>
      <c r="I974" s="25" t="s">
        <v>147</v>
      </c>
      <c r="K974" s="25" t="n">
        <v>1982</v>
      </c>
      <c r="L974" s="25" t="s">
        <v>186</v>
      </c>
      <c r="M974" s="25" t="s">
        <v>171</v>
      </c>
      <c r="N974" s="28" t="n">
        <v>550</v>
      </c>
      <c r="O974" s="25" t="s">
        <v>54</v>
      </c>
      <c r="P974" s="29" t="n">
        <v>42737</v>
      </c>
      <c r="Q974" s="29" t="n">
        <v>42815</v>
      </c>
      <c r="R974" s="28" t="n">
        <v>573</v>
      </c>
      <c r="S974" s="28" t="n">
        <f aca="false">IF(O974="Won",R974,IF(O974="Lost",0,N974))</f>
        <v>573</v>
      </c>
      <c r="T974" s="30" t="n">
        <f aca="false">IF(AND(P974&lt;&gt;"",Q974&lt;&gt;""),Q974-P974,"")</f>
        <v>78</v>
      </c>
      <c r="U974" s="30" t="str">
        <f aca="false">IF(AND(O974="Engaging",P974&lt;&gt;""),'Leia-me'!$B$5-P974,"")</f>
        <v/>
      </c>
      <c r="V974" s="25" t="str">
        <f aca="false">IF(O974&lt;&gt;"Engaging","",IF(U974&lt;='Leia-me'!$B$6,"Saudável",IF(U974&lt;='Leia-me'!$B$7,"Esfriando",IF(U974&lt;='Leia-me'!$B$8,"Última chance","Zumbi"))))</f>
        <v/>
      </c>
      <c r="W974" s="25" t="n">
        <f aca="false">IF(O974="Won",1,IF(O974="Lost",0,""))</f>
        <v>1</v>
      </c>
      <c r="Y974" s="25" t="str">
        <f aca="false">IF(E974="","Sim","")</f>
        <v/>
      </c>
    </row>
    <row r="975" customFormat="false" ht="15" hidden="false" customHeight="false" outlineLevel="0" collapsed="false">
      <c r="A975" s="25" t="s">
        <v>1210</v>
      </c>
      <c r="B975" s="25" t="s">
        <v>67</v>
      </c>
      <c r="C975" s="25" t="s">
        <v>68</v>
      </c>
      <c r="D975" s="25" t="s">
        <v>73</v>
      </c>
      <c r="E975" s="25" t="s">
        <v>195</v>
      </c>
      <c r="F975" s="25" t="s">
        <v>185</v>
      </c>
      <c r="G975" s="26" t="n">
        <v>8170.38</v>
      </c>
      <c r="H975" s="27" t="n">
        <v>16499</v>
      </c>
      <c r="I975" s="25" t="s">
        <v>196</v>
      </c>
      <c r="K975" s="25" t="n">
        <v>1997</v>
      </c>
      <c r="L975" s="25" t="s">
        <v>148</v>
      </c>
      <c r="M975" s="25" t="s">
        <v>149</v>
      </c>
      <c r="N975" s="28" t="n">
        <v>55</v>
      </c>
      <c r="O975" s="25" t="s">
        <v>54</v>
      </c>
      <c r="P975" s="29" t="n">
        <v>42751</v>
      </c>
      <c r="Q975" s="29" t="n">
        <v>42888</v>
      </c>
      <c r="R975" s="28" t="n">
        <v>57</v>
      </c>
      <c r="S975" s="28" t="n">
        <f aca="false">IF(O975="Won",R975,IF(O975="Lost",0,N975))</f>
        <v>57</v>
      </c>
      <c r="T975" s="30" t="n">
        <f aca="false">IF(AND(P975&lt;&gt;"",Q975&lt;&gt;""),Q975-P975,"")</f>
        <v>137</v>
      </c>
      <c r="U975" s="30" t="str">
        <f aca="false">IF(AND(O975="Engaging",P975&lt;&gt;""),'Leia-me'!$B$5-P975,"")</f>
        <v/>
      </c>
      <c r="V975" s="25" t="str">
        <f aca="false">IF(O975&lt;&gt;"Engaging","",IF(U975&lt;='Leia-me'!$B$6,"Saudável",IF(U975&lt;='Leia-me'!$B$7,"Esfriando",IF(U975&lt;='Leia-me'!$B$8,"Última chance","Zumbi"))))</f>
        <v/>
      </c>
      <c r="W975" s="25" t="n">
        <f aca="false">IF(O975="Won",1,IF(O975="Lost",0,""))</f>
        <v>1</v>
      </c>
      <c r="Y975" s="25" t="str">
        <f aca="false">IF(E975="","Sim","")</f>
        <v/>
      </c>
    </row>
    <row r="976" customFormat="false" ht="15" hidden="false" customHeight="false" outlineLevel="0" collapsed="false">
      <c r="A976" s="25" t="s">
        <v>1211</v>
      </c>
      <c r="B976" s="25" t="s">
        <v>67</v>
      </c>
      <c r="C976" s="25" t="s">
        <v>68</v>
      </c>
      <c r="D976" s="25" t="s">
        <v>73</v>
      </c>
      <c r="E976" s="25" t="s">
        <v>237</v>
      </c>
      <c r="F976" s="25" t="s">
        <v>192</v>
      </c>
      <c r="G976" s="26" t="n">
        <v>4618</v>
      </c>
      <c r="H976" s="27" t="n">
        <v>10083</v>
      </c>
      <c r="I976" s="25" t="s">
        <v>147</v>
      </c>
      <c r="K976" s="25" t="n">
        <v>1982</v>
      </c>
      <c r="L976" s="25" t="s">
        <v>148</v>
      </c>
      <c r="M976" s="25" t="s">
        <v>149</v>
      </c>
      <c r="N976" s="28" t="n">
        <v>55</v>
      </c>
      <c r="O976" s="25" t="s">
        <v>54</v>
      </c>
      <c r="P976" s="29" t="n">
        <v>42753</v>
      </c>
      <c r="Q976" s="29" t="n">
        <v>42823</v>
      </c>
      <c r="R976" s="28" t="n">
        <v>59</v>
      </c>
      <c r="S976" s="28" t="n">
        <f aca="false">IF(O976="Won",R976,IF(O976="Lost",0,N976))</f>
        <v>59</v>
      </c>
      <c r="T976" s="30" t="n">
        <f aca="false">IF(AND(P976&lt;&gt;"",Q976&lt;&gt;""),Q976-P976,"")</f>
        <v>70</v>
      </c>
      <c r="U976" s="30" t="str">
        <f aca="false">IF(AND(O976="Engaging",P976&lt;&gt;""),'Leia-me'!$B$5-P976,"")</f>
        <v/>
      </c>
      <c r="V976" s="25" t="str">
        <f aca="false">IF(O976&lt;&gt;"Engaging","",IF(U976&lt;='Leia-me'!$B$6,"Saudável",IF(U976&lt;='Leia-me'!$B$7,"Esfriando",IF(U976&lt;='Leia-me'!$B$8,"Última chance","Zumbi"))))</f>
        <v/>
      </c>
      <c r="W976" s="25" t="n">
        <f aca="false">IF(O976="Won",1,IF(O976="Lost",0,""))</f>
        <v>1</v>
      </c>
      <c r="Y976" s="25" t="str">
        <f aca="false">IF(E976="","Sim","")</f>
        <v/>
      </c>
    </row>
    <row r="977" customFormat="false" ht="15" hidden="false" customHeight="false" outlineLevel="0" collapsed="false">
      <c r="A977" s="25" t="s">
        <v>1212</v>
      </c>
      <c r="B977" s="25" t="s">
        <v>67</v>
      </c>
      <c r="C977" s="25" t="s">
        <v>68</v>
      </c>
      <c r="D977" s="25" t="s">
        <v>73</v>
      </c>
      <c r="E977" s="25" t="s">
        <v>154</v>
      </c>
      <c r="F977" s="25" t="s">
        <v>155</v>
      </c>
      <c r="G977" s="26" t="n">
        <v>86.68</v>
      </c>
      <c r="H977" s="27" t="n">
        <v>187</v>
      </c>
      <c r="I977" s="25" t="s">
        <v>147</v>
      </c>
      <c r="J977" s="25" t="s">
        <v>156</v>
      </c>
      <c r="K977" s="25" t="n">
        <v>2007</v>
      </c>
      <c r="L977" s="25" t="s">
        <v>160</v>
      </c>
      <c r="M977" s="25" t="s">
        <v>149</v>
      </c>
      <c r="N977" s="28" t="n">
        <v>3393</v>
      </c>
      <c r="O977" s="25" t="s">
        <v>54</v>
      </c>
      <c r="P977" s="29" t="n">
        <v>42754</v>
      </c>
      <c r="Q977" s="29" t="n">
        <v>42856</v>
      </c>
      <c r="R977" s="28" t="n">
        <v>3363</v>
      </c>
      <c r="S977" s="28" t="n">
        <f aca="false">IF(O977="Won",R977,IF(O977="Lost",0,N977))</f>
        <v>3363</v>
      </c>
      <c r="T977" s="30" t="n">
        <f aca="false">IF(AND(P977&lt;&gt;"",Q977&lt;&gt;""),Q977-P977,"")</f>
        <v>102</v>
      </c>
      <c r="U977" s="30" t="str">
        <f aca="false">IF(AND(O977="Engaging",P977&lt;&gt;""),'Leia-me'!$B$5-P977,"")</f>
        <v/>
      </c>
      <c r="V977" s="25" t="str">
        <f aca="false">IF(O977&lt;&gt;"Engaging","",IF(U977&lt;='Leia-me'!$B$6,"Saudável",IF(U977&lt;='Leia-me'!$B$7,"Esfriando",IF(U977&lt;='Leia-me'!$B$8,"Última chance","Zumbi"))))</f>
        <v/>
      </c>
      <c r="W977" s="25" t="n">
        <f aca="false">IF(O977="Won",1,IF(O977="Lost",0,""))</f>
        <v>1</v>
      </c>
      <c r="Y977" s="25" t="str">
        <f aca="false">IF(E977="","Sim","")</f>
        <v/>
      </c>
    </row>
    <row r="978" customFormat="false" ht="15" hidden="false" customHeight="false" outlineLevel="0" collapsed="false">
      <c r="A978" s="25" t="s">
        <v>1213</v>
      </c>
      <c r="B978" s="25" t="s">
        <v>67</v>
      </c>
      <c r="C978" s="25" t="s">
        <v>68</v>
      </c>
      <c r="D978" s="25" t="s">
        <v>73</v>
      </c>
      <c r="E978" s="25" t="s">
        <v>191</v>
      </c>
      <c r="F978" s="25" t="s">
        <v>192</v>
      </c>
      <c r="G978" s="26" t="n">
        <v>2714.9</v>
      </c>
      <c r="H978" s="27" t="n">
        <v>2641</v>
      </c>
      <c r="I978" s="25" t="s">
        <v>147</v>
      </c>
      <c r="J978" s="25" t="s">
        <v>193</v>
      </c>
      <c r="K978" s="25" t="n">
        <v>1998</v>
      </c>
      <c r="L978" s="25" t="s">
        <v>170</v>
      </c>
      <c r="M978" s="25" t="s">
        <v>171</v>
      </c>
      <c r="N978" s="28" t="n">
        <v>1096</v>
      </c>
      <c r="O978" s="25" t="s">
        <v>55</v>
      </c>
      <c r="P978" s="29" t="n">
        <v>42755</v>
      </c>
      <c r="Q978" s="29" t="n">
        <v>42818</v>
      </c>
      <c r="R978" s="28" t="n">
        <v>0</v>
      </c>
      <c r="S978" s="28" t="n">
        <f aca="false">IF(O978="Won",R978,IF(O978="Lost",0,N978))</f>
        <v>0</v>
      </c>
      <c r="T978" s="30" t="n">
        <f aca="false">IF(AND(P978&lt;&gt;"",Q978&lt;&gt;""),Q978-P978,"")</f>
        <v>63</v>
      </c>
      <c r="U978" s="30" t="str">
        <f aca="false">IF(AND(O978="Engaging",P978&lt;&gt;""),'Leia-me'!$B$5-P978,"")</f>
        <v/>
      </c>
      <c r="V978" s="25" t="str">
        <f aca="false">IF(O978&lt;&gt;"Engaging","",IF(U978&lt;='Leia-me'!$B$6,"Saudável",IF(U978&lt;='Leia-me'!$B$7,"Esfriando",IF(U978&lt;='Leia-me'!$B$8,"Última chance","Zumbi"))))</f>
        <v/>
      </c>
      <c r="W978" s="25" t="n">
        <f aca="false">IF(O978="Won",1,IF(O978="Lost",0,""))</f>
        <v>0</v>
      </c>
      <c r="Y978" s="25" t="str">
        <f aca="false">IF(E978="","Sim","")</f>
        <v/>
      </c>
    </row>
    <row r="979" customFormat="false" ht="15" hidden="false" customHeight="false" outlineLevel="0" collapsed="false">
      <c r="A979" s="25" t="s">
        <v>1214</v>
      </c>
      <c r="B979" s="25" t="s">
        <v>67</v>
      </c>
      <c r="C979" s="25" t="s">
        <v>68</v>
      </c>
      <c r="D979" s="25" t="s">
        <v>73</v>
      </c>
      <c r="E979" s="25" t="s">
        <v>251</v>
      </c>
      <c r="F979" s="25" t="s">
        <v>211</v>
      </c>
      <c r="G979" s="26" t="n">
        <v>332.43</v>
      </c>
      <c r="H979" s="27" t="n">
        <v>799</v>
      </c>
      <c r="I979" s="25" t="s">
        <v>147</v>
      </c>
      <c r="K979" s="25" t="n">
        <v>1995</v>
      </c>
      <c r="L979" s="25" t="s">
        <v>186</v>
      </c>
      <c r="M979" s="25" t="s">
        <v>171</v>
      </c>
      <c r="N979" s="28" t="n">
        <v>550</v>
      </c>
      <c r="O979" s="25" t="s">
        <v>54</v>
      </c>
      <c r="P979" s="29" t="n">
        <v>42757</v>
      </c>
      <c r="Q979" s="29" t="n">
        <v>42862</v>
      </c>
      <c r="R979" s="28" t="n">
        <v>538</v>
      </c>
      <c r="S979" s="28" t="n">
        <f aca="false">IF(O979="Won",R979,IF(O979="Lost",0,N979))</f>
        <v>538</v>
      </c>
      <c r="T979" s="30" t="n">
        <f aca="false">IF(AND(P979&lt;&gt;"",Q979&lt;&gt;""),Q979-P979,"")</f>
        <v>105</v>
      </c>
      <c r="U979" s="30" t="str">
        <f aca="false">IF(AND(O979="Engaging",P979&lt;&gt;""),'Leia-me'!$B$5-P979,"")</f>
        <v/>
      </c>
      <c r="V979" s="25" t="str">
        <f aca="false">IF(O979&lt;&gt;"Engaging","",IF(U979&lt;='Leia-me'!$B$6,"Saudável",IF(U979&lt;='Leia-me'!$B$7,"Esfriando",IF(U979&lt;='Leia-me'!$B$8,"Última chance","Zumbi"))))</f>
        <v/>
      </c>
      <c r="W979" s="25" t="n">
        <f aca="false">IF(O979="Won",1,IF(O979="Lost",0,""))</f>
        <v>1</v>
      </c>
      <c r="Y979" s="25" t="str">
        <f aca="false">IF(E979="","Sim","")</f>
        <v/>
      </c>
    </row>
    <row r="980" customFormat="false" ht="15" hidden="false" customHeight="false" outlineLevel="0" collapsed="false">
      <c r="A980" s="25" t="s">
        <v>1215</v>
      </c>
      <c r="B980" s="25" t="s">
        <v>67</v>
      </c>
      <c r="C980" s="25" t="s">
        <v>68</v>
      </c>
      <c r="D980" s="25" t="s">
        <v>73</v>
      </c>
      <c r="E980" s="25" t="s">
        <v>173</v>
      </c>
      <c r="F980" s="25" t="s">
        <v>146</v>
      </c>
      <c r="G980" s="26" t="n">
        <v>647.18</v>
      </c>
      <c r="H980" s="27" t="n">
        <v>1185</v>
      </c>
      <c r="I980" s="25" t="s">
        <v>174</v>
      </c>
      <c r="K980" s="25" t="n">
        <v>1986</v>
      </c>
      <c r="L980" s="25" t="s">
        <v>178</v>
      </c>
      <c r="M980" s="25" t="s">
        <v>171</v>
      </c>
      <c r="N980" s="28" t="n">
        <v>5482</v>
      </c>
      <c r="O980" s="25" t="s">
        <v>54</v>
      </c>
      <c r="P980" s="29" t="n">
        <v>42765</v>
      </c>
      <c r="Q980" s="29" t="n">
        <v>42869</v>
      </c>
      <c r="R980" s="28" t="n">
        <v>5755</v>
      </c>
      <c r="S980" s="28" t="n">
        <f aca="false">IF(O980="Won",R980,IF(O980="Lost",0,N980))</f>
        <v>5755</v>
      </c>
      <c r="T980" s="30" t="n">
        <f aca="false">IF(AND(P980&lt;&gt;"",Q980&lt;&gt;""),Q980-P980,"")</f>
        <v>104</v>
      </c>
      <c r="U980" s="30" t="str">
        <f aca="false">IF(AND(O980="Engaging",P980&lt;&gt;""),'Leia-me'!$B$5-P980,"")</f>
        <v/>
      </c>
      <c r="V980" s="25" t="str">
        <f aca="false">IF(O980&lt;&gt;"Engaging","",IF(U980&lt;='Leia-me'!$B$6,"Saudável",IF(U980&lt;='Leia-me'!$B$7,"Esfriando",IF(U980&lt;='Leia-me'!$B$8,"Última chance","Zumbi"))))</f>
        <v/>
      </c>
      <c r="W980" s="25" t="n">
        <f aca="false">IF(O980="Won",1,IF(O980="Lost",0,""))</f>
        <v>1</v>
      </c>
      <c r="Y980" s="25" t="str">
        <f aca="false">IF(E980="","Sim","")</f>
        <v/>
      </c>
    </row>
    <row r="981" customFormat="false" ht="15" hidden="false" customHeight="false" outlineLevel="0" collapsed="false">
      <c r="A981" s="25" t="s">
        <v>1216</v>
      </c>
      <c r="B981" s="25" t="s">
        <v>67</v>
      </c>
      <c r="C981" s="25" t="s">
        <v>68</v>
      </c>
      <c r="D981" s="25" t="s">
        <v>73</v>
      </c>
      <c r="E981" s="25" t="s">
        <v>169</v>
      </c>
      <c r="F981" s="25" t="s">
        <v>168</v>
      </c>
      <c r="G981" s="26" t="n">
        <v>2403.58</v>
      </c>
      <c r="H981" s="27" t="n">
        <v>8801</v>
      </c>
      <c r="I981" s="25" t="s">
        <v>147</v>
      </c>
      <c r="K981" s="25" t="n">
        <v>1986</v>
      </c>
      <c r="L981" s="25" t="s">
        <v>148</v>
      </c>
      <c r="M981" s="25" t="s">
        <v>149</v>
      </c>
      <c r="N981" s="28" t="n">
        <v>55</v>
      </c>
      <c r="O981" s="25" t="s">
        <v>55</v>
      </c>
      <c r="P981" s="29" t="n">
        <v>42771</v>
      </c>
      <c r="Q981" s="29" t="n">
        <v>42863</v>
      </c>
      <c r="R981" s="28" t="n">
        <v>0</v>
      </c>
      <c r="S981" s="28" t="n">
        <f aca="false">IF(O981="Won",R981,IF(O981="Lost",0,N981))</f>
        <v>0</v>
      </c>
      <c r="T981" s="30" t="n">
        <f aca="false">IF(AND(P981&lt;&gt;"",Q981&lt;&gt;""),Q981-P981,"")</f>
        <v>92</v>
      </c>
      <c r="U981" s="30" t="str">
        <f aca="false">IF(AND(O981="Engaging",P981&lt;&gt;""),'Leia-me'!$B$5-P981,"")</f>
        <v/>
      </c>
      <c r="V981" s="25" t="str">
        <f aca="false">IF(O981&lt;&gt;"Engaging","",IF(U981&lt;='Leia-me'!$B$6,"Saudável",IF(U981&lt;='Leia-me'!$B$7,"Esfriando",IF(U981&lt;='Leia-me'!$B$8,"Última chance","Zumbi"))))</f>
        <v/>
      </c>
      <c r="W981" s="25" t="n">
        <f aca="false">IF(O981="Won",1,IF(O981="Lost",0,""))</f>
        <v>0</v>
      </c>
      <c r="Y981" s="25" t="str">
        <f aca="false">IF(E981="","Sim","")</f>
        <v/>
      </c>
    </row>
    <row r="982" customFormat="false" ht="15" hidden="false" customHeight="false" outlineLevel="0" collapsed="false">
      <c r="A982" s="25" t="s">
        <v>1217</v>
      </c>
      <c r="B982" s="25" t="s">
        <v>67</v>
      </c>
      <c r="C982" s="25" t="s">
        <v>68</v>
      </c>
      <c r="D982" s="25" t="s">
        <v>73</v>
      </c>
      <c r="E982" s="25" t="s">
        <v>245</v>
      </c>
      <c r="F982" s="25" t="s">
        <v>185</v>
      </c>
      <c r="G982" s="26" t="n">
        <v>2938.67</v>
      </c>
      <c r="H982" s="27" t="n">
        <v>8775</v>
      </c>
      <c r="I982" s="25" t="s">
        <v>246</v>
      </c>
      <c r="K982" s="25" t="n">
        <v>1987</v>
      </c>
      <c r="L982" s="25" t="s">
        <v>170</v>
      </c>
      <c r="M982" s="25" t="s">
        <v>171</v>
      </c>
      <c r="N982" s="28" t="n">
        <v>1096</v>
      </c>
      <c r="O982" s="25" t="s">
        <v>54</v>
      </c>
      <c r="P982" s="29" t="n">
        <v>42772</v>
      </c>
      <c r="Q982" s="29" t="n">
        <v>42870</v>
      </c>
      <c r="R982" s="28" t="n">
        <v>1068</v>
      </c>
      <c r="S982" s="28" t="n">
        <f aca="false">IF(O982="Won",R982,IF(O982="Lost",0,N982))</f>
        <v>1068</v>
      </c>
      <c r="T982" s="30" t="n">
        <f aca="false">IF(AND(P982&lt;&gt;"",Q982&lt;&gt;""),Q982-P982,"")</f>
        <v>98</v>
      </c>
      <c r="U982" s="30" t="str">
        <f aca="false">IF(AND(O982="Engaging",P982&lt;&gt;""),'Leia-me'!$B$5-P982,"")</f>
        <v/>
      </c>
      <c r="V982" s="25" t="str">
        <f aca="false">IF(O982&lt;&gt;"Engaging","",IF(U982&lt;='Leia-me'!$B$6,"Saudável",IF(U982&lt;='Leia-me'!$B$7,"Esfriando",IF(U982&lt;='Leia-me'!$B$8,"Última chance","Zumbi"))))</f>
        <v/>
      </c>
      <c r="W982" s="25" t="n">
        <f aca="false">IF(O982="Won",1,IF(O982="Lost",0,""))</f>
        <v>1</v>
      </c>
      <c r="Y982" s="25" t="str">
        <f aca="false">IF(E982="","Sim","")</f>
        <v/>
      </c>
    </row>
    <row r="983" customFormat="false" ht="15" hidden="false" customHeight="false" outlineLevel="0" collapsed="false">
      <c r="A983" s="25" t="s">
        <v>1218</v>
      </c>
      <c r="B983" s="25" t="s">
        <v>67</v>
      </c>
      <c r="C983" s="25" t="s">
        <v>68</v>
      </c>
      <c r="D983" s="25" t="s">
        <v>73</v>
      </c>
      <c r="E983" s="25" t="s">
        <v>195</v>
      </c>
      <c r="F983" s="25" t="s">
        <v>185</v>
      </c>
      <c r="G983" s="26" t="n">
        <v>8170.38</v>
      </c>
      <c r="H983" s="27" t="n">
        <v>16499</v>
      </c>
      <c r="I983" s="25" t="s">
        <v>196</v>
      </c>
      <c r="K983" s="25" t="n">
        <v>1997</v>
      </c>
      <c r="L983" s="25" t="s">
        <v>186</v>
      </c>
      <c r="M983" s="25" t="s">
        <v>171</v>
      </c>
      <c r="N983" s="28" t="n">
        <v>550</v>
      </c>
      <c r="O983" s="25" t="s">
        <v>55</v>
      </c>
      <c r="P983" s="29" t="n">
        <v>42779</v>
      </c>
      <c r="Q983" s="29" t="n">
        <v>42871</v>
      </c>
      <c r="R983" s="28" t="n">
        <v>0</v>
      </c>
      <c r="S983" s="28" t="n">
        <f aca="false">IF(O983="Won",R983,IF(O983="Lost",0,N983))</f>
        <v>0</v>
      </c>
      <c r="T983" s="30" t="n">
        <f aca="false">IF(AND(P983&lt;&gt;"",Q983&lt;&gt;""),Q983-P983,"")</f>
        <v>92</v>
      </c>
      <c r="U983" s="30" t="str">
        <f aca="false">IF(AND(O983="Engaging",P983&lt;&gt;""),'Leia-me'!$B$5-P983,"")</f>
        <v/>
      </c>
      <c r="V983" s="25" t="str">
        <f aca="false">IF(O983&lt;&gt;"Engaging","",IF(U983&lt;='Leia-me'!$B$6,"Saudável",IF(U983&lt;='Leia-me'!$B$7,"Esfriando",IF(U983&lt;='Leia-me'!$B$8,"Última chance","Zumbi"))))</f>
        <v/>
      </c>
      <c r="W983" s="25" t="n">
        <f aca="false">IF(O983="Won",1,IF(O983="Lost",0,""))</f>
        <v>0</v>
      </c>
      <c r="Y983" s="25" t="str">
        <f aca="false">IF(E983="","Sim","")</f>
        <v/>
      </c>
    </row>
    <row r="984" customFormat="false" ht="15" hidden="false" customHeight="false" outlineLevel="0" collapsed="false">
      <c r="A984" s="25" t="s">
        <v>1219</v>
      </c>
      <c r="B984" s="25" t="s">
        <v>67</v>
      </c>
      <c r="C984" s="25" t="s">
        <v>68</v>
      </c>
      <c r="D984" s="25" t="s">
        <v>73</v>
      </c>
      <c r="E984" s="25" t="s">
        <v>248</v>
      </c>
      <c r="F984" s="25" t="s">
        <v>211</v>
      </c>
      <c r="G984" s="26" t="n">
        <v>894.33</v>
      </c>
      <c r="H984" s="27" t="n">
        <v>1635</v>
      </c>
      <c r="I984" s="25" t="s">
        <v>249</v>
      </c>
      <c r="K984" s="25" t="n">
        <v>2007</v>
      </c>
      <c r="L984" s="25" t="s">
        <v>186</v>
      </c>
      <c r="M984" s="25" t="s">
        <v>171</v>
      </c>
      <c r="N984" s="28" t="n">
        <v>550</v>
      </c>
      <c r="O984" s="25" t="s">
        <v>54</v>
      </c>
      <c r="P984" s="29" t="n">
        <v>42781</v>
      </c>
      <c r="Q984" s="29" t="n">
        <v>42868</v>
      </c>
      <c r="R984" s="28" t="n">
        <v>455</v>
      </c>
      <c r="S984" s="28" t="n">
        <f aca="false">IF(O984="Won",R984,IF(O984="Lost",0,N984))</f>
        <v>455</v>
      </c>
      <c r="T984" s="30" t="n">
        <f aca="false">IF(AND(P984&lt;&gt;"",Q984&lt;&gt;""),Q984-P984,"")</f>
        <v>87</v>
      </c>
      <c r="U984" s="30" t="str">
        <f aca="false">IF(AND(O984="Engaging",P984&lt;&gt;""),'Leia-me'!$B$5-P984,"")</f>
        <v/>
      </c>
      <c r="V984" s="25" t="str">
        <f aca="false">IF(O984&lt;&gt;"Engaging","",IF(U984&lt;='Leia-me'!$B$6,"Saudável",IF(U984&lt;='Leia-me'!$B$7,"Esfriando",IF(U984&lt;='Leia-me'!$B$8,"Última chance","Zumbi"))))</f>
        <v/>
      </c>
      <c r="W984" s="25" t="n">
        <f aca="false">IF(O984="Won",1,IF(O984="Lost",0,""))</f>
        <v>1</v>
      </c>
      <c r="Y984" s="25" t="str">
        <f aca="false">IF(E984="","Sim","")</f>
        <v/>
      </c>
    </row>
    <row r="985" customFormat="false" ht="15" hidden="false" customHeight="false" outlineLevel="0" collapsed="false">
      <c r="A985" s="25" t="s">
        <v>1220</v>
      </c>
      <c r="B985" s="25" t="s">
        <v>67</v>
      </c>
      <c r="C985" s="25" t="s">
        <v>68</v>
      </c>
      <c r="D985" s="25" t="s">
        <v>73</v>
      </c>
      <c r="E985" s="25" t="s">
        <v>176</v>
      </c>
      <c r="F985" s="25" t="s">
        <v>177</v>
      </c>
      <c r="G985" s="26" t="n">
        <v>1698.2</v>
      </c>
      <c r="H985" s="27" t="n">
        <v>3798</v>
      </c>
      <c r="I985" s="25" t="s">
        <v>147</v>
      </c>
      <c r="K985" s="25" t="n">
        <v>1987</v>
      </c>
      <c r="L985" s="25" t="s">
        <v>186</v>
      </c>
      <c r="M985" s="25" t="s">
        <v>171</v>
      </c>
      <c r="N985" s="28" t="n">
        <v>550</v>
      </c>
      <c r="O985" s="25" t="s">
        <v>54</v>
      </c>
      <c r="P985" s="29" t="n">
        <v>42785</v>
      </c>
      <c r="Q985" s="29" t="n">
        <v>42883</v>
      </c>
      <c r="R985" s="28" t="n">
        <v>404</v>
      </c>
      <c r="S985" s="28" t="n">
        <f aca="false">IF(O985="Won",R985,IF(O985="Lost",0,N985))</f>
        <v>404</v>
      </c>
      <c r="T985" s="30" t="n">
        <f aca="false">IF(AND(P985&lt;&gt;"",Q985&lt;&gt;""),Q985-P985,"")</f>
        <v>98</v>
      </c>
      <c r="U985" s="30" t="str">
        <f aca="false">IF(AND(O985="Engaging",P985&lt;&gt;""),'Leia-me'!$B$5-P985,"")</f>
        <v/>
      </c>
      <c r="V985" s="25" t="str">
        <f aca="false">IF(O985&lt;&gt;"Engaging","",IF(U985&lt;='Leia-me'!$B$6,"Saudável",IF(U985&lt;='Leia-me'!$B$7,"Esfriando",IF(U985&lt;='Leia-me'!$B$8,"Última chance","Zumbi"))))</f>
        <v/>
      </c>
      <c r="W985" s="25" t="n">
        <f aca="false">IF(O985="Won",1,IF(O985="Lost",0,""))</f>
        <v>1</v>
      </c>
      <c r="Y985" s="25" t="str">
        <f aca="false">IF(E985="","Sim","")</f>
        <v/>
      </c>
    </row>
    <row r="986" customFormat="false" ht="15" hidden="false" customHeight="false" outlineLevel="0" collapsed="false">
      <c r="A986" s="25" t="s">
        <v>1221</v>
      </c>
      <c r="B986" s="25" t="s">
        <v>67</v>
      </c>
      <c r="C986" s="25" t="s">
        <v>68</v>
      </c>
      <c r="D986" s="25" t="s">
        <v>73</v>
      </c>
      <c r="E986" s="25" t="s">
        <v>188</v>
      </c>
      <c r="F986" s="25" t="s">
        <v>185</v>
      </c>
      <c r="G986" s="26" t="n">
        <v>1008.06</v>
      </c>
      <c r="H986" s="27" t="n">
        <v>1238</v>
      </c>
      <c r="I986" s="25" t="s">
        <v>147</v>
      </c>
      <c r="K986" s="25" t="n">
        <v>1983</v>
      </c>
      <c r="L986" s="25" t="s">
        <v>186</v>
      </c>
      <c r="M986" s="25" t="s">
        <v>171</v>
      </c>
      <c r="N986" s="28" t="n">
        <v>550</v>
      </c>
      <c r="O986" s="25" t="s">
        <v>54</v>
      </c>
      <c r="P986" s="29" t="n">
        <v>42787</v>
      </c>
      <c r="Q986" s="29" t="n">
        <v>42904</v>
      </c>
      <c r="R986" s="28" t="n">
        <v>551</v>
      </c>
      <c r="S986" s="28" t="n">
        <f aca="false">IF(O986="Won",R986,IF(O986="Lost",0,N986))</f>
        <v>551</v>
      </c>
      <c r="T986" s="30" t="n">
        <f aca="false">IF(AND(P986&lt;&gt;"",Q986&lt;&gt;""),Q986-P986,"")</f>
        <v>117</v>
      </c>
      <c r="U986" s="30" t="str">
        <f aca="false">IF(AND(O986="Engaging",P986&lt;&gt;""),'Leia-me'!$B$5-P986,"")</f>
        <v/>
      </c>
      <c r="V986" s="25" t="str">
        <f aca="false">IF(O986&lt;&gt;"Engaging","",IF(U986&lt;='Leia-me'!$B$6,"Saudável",IF(U986&lt;='Leia-me'!$B$7,"Esfriando",IF(U986&lt;='Leia-me'!$B$8,"Última chance","Zumbi"))))</f>
        <v/>
      </c>
      <c r="W986" s="25" t="n">
        <f aca="false">IF(O986="Won",1,IF(O986="Lost",0,""))</f>
        <v>1</v>
      </c>
      <c r="Y986" s="25" t="str">
        <f aca="false">IF(E986="","Sim","")</f>
        <v/>
      </c>
    </row>
    <row r="987" customFormat="false" ht="15" hidden="false" customHeight="false" outlineLevel="0" collapsed="false">
      <c r="A987" s="25" t="s">
        <v>1222</v>
      </c>
      <c r="B987" s="25" t="s">
        <v>67</v>
      </c>
      <c r="C987" s="25" t="s">
        <v>68</v>
      </c>
      <c r="D987" s="25" t="s">
        <v>73</v>
      </c>
      <c r="E987" s="25" t="s">
        <v>245</v>
      </c>
      <c r="F987" s="25" t="s">
        <v>185</v>
      </c>
      <c r="G987" s="26" t="n">
        <v>2938.67</v>
      </c>
      <c r="H987" s="27" t="n">
        <v>8775</v>
      </c>
      <c r="I987" s="25" t="s">
        <v>246</v>
      </c>
      <c r="K987" s="25" t="n">
        <v>1987</v>
      </c>
      <c r="L987" s="25" t="s">
        <v>170</v>
      </c>
      <c r="M987" s="25" t="s">
        <v>171</v>
      </c>
      <c r="N987" s="28" t="n">
        <v>1096</v>
      </c>
      <c r="O987" s="25" t="s">
        <v>55</v>
      </c>
      <c r="P987" s="29" t="n">
        <v>42788</v>
      </c>
      <c r="Q987" s="29" t="n">
        <v>42885</v>
      </c>
      <c r="R987" s="28" t="n">
        <v>0</v>
      </c>
      <c r="S987" s="28" t="n">
        <f aca="false">IF(O987="Won",R987,IF(O987="Lost",0,N987))</f>
        <v>0</v>
      </c>
      <c r="T987" s="30" t="n">
        <f aca="false">IF(AND(P987&lt;&gt;"",Q987&lt;&gt;""),Q987-P987,"")</f>
        <v>97</v>
      </c>
      <c r="U987" s="30" t="str">
        <f aca="false">IF(AND(O987="Engaging",P987&lt;&gt;""),'Leia-me'!$B$5-P987,"")</f>
        <v/>
      </c>
      <c r="V987" s="25" t="str">
        <f aca="false">IF(O987&lt;&gt;"Engaging","",IF(U987&lt;='Leia-me'!$B$6,"Saudável",IF(U987&lt;='Leia-me'!$B$7,"Esfriando",IF(U987&lt;='Leia-me'!$B$8,"Última chance","Zumbi"))))</f>
        <v/>
      </c>
      <c r="W987" s="25" t="n">
        <f aca="false">IF(O987="Won",1,IF(O987="Lost",0,""))</f>
        <v>0</v>
      </c>
      <c r="Y987" s="25" t="str">
        <f aca="false">IF(E987="","Sim","")</f>
        <v/>
      </c>
    </row>
    <row r="988" customFormat="false" ht="15" hidden="false" customHeight="false" outlineLevel="0" collapsed="false">
      <c r="A988" s="25" t="s">
        <v>1223</v>
      </c>
      <c r="B988" s="25" t="s">
        <v>67</v>
      </c>
      <c r="C988" s="25" t="s">
        <v>68</v>
      </c>
      <c r="D988" s="25" t="s">
        <v>73</v>
      </c>
      <c r="E988" s="25" t="s">
        <v>158</v>
      </c>
      <c r="F988" s="25" t="s">
        <v>159</v>
      </c>
      <c r="G988" s="26" t="n">
        <v>291.27</v>
      </c>
      <c r="H988" s="27" t="n">
        <v>586</v>
      </c>
      <c r="I988" s="25" t="s">
        <v>147</v>
      </c>
      <c r="K988" s="25" t="n">
        <v>1997</v>
      </c>
      <c r="L988" s="25" t="s">
        <v>148</v>
      </c>
      <c r="M988" s="25" t="s">
        <v>149</v>
      </c>
      <c r="N988" s="28" t="n">
        <v>55</v>
      </c>
      <c r="O988" s="25" t="s">
        <v>54</v>
      </c>
      <c r="P988" s="29" t="n">
        <v>42788</v>
      </c>
      <c r="Q988" s="29" t="n">
        <v>42870</v>
      </c>
      <c r="R988" s="28" t="n">
        <v>58</v>
      </c>
      <c r="S988" s="28" t="n">
        <f aca="false">IF(O988="Won",R988,IF(O988="Lost",0,N988))</f>
        <v>58</v>
      </c>
      <c r="T988" s="30" t="n">
        <f aca="false">IF(AND(P988&lt;&gt;"",Q988&lt;&gt;""),Q988-P988,"")</f>
        <v>82</v>
      </c>
      <c r="U988" s="30" t="str">
        <f aca="false">IF(AND(O988="Engaging",P988&lt;&gt;""),'Leia-me'!$B$5-P988,"")</f>
        <v/>
      </c>
      <c r="V988" s="25" t="str">
        <f aca="false">IF(O988&lt;&gt;"Engaging","",IF(U988&lt;='Leia-me'!$B$6,"Saudável",IF(U988&lt;='Leia-me'!$B$7,"Esfriando",IF(U988&lt;='Leia-me'!$B$8,"Última chance","Zumbi"))))</f>
        <v/>
      </c>
      <c r="W988" s="25" t="n">
        <f aca="false">IF(O988="Won",1,IF(O988="Lost",0,""))</f>
        <v>1</v>
      </c>
      <c r="Y988" s="25" t="str">
        <f aca="false">IF(E988="","Sim","")</f>
        <v/>
      </c>
    </row>
    <row r="989" customFormat="false" ht="15" hidden="false" customHeight="false" outlineLevel="0" collapsed="false">
      <c r="A989" s="25" t="s">
        <v>1224</v>
      </c>
      <c r="B989" s="25" t="s">
        <v>67</v>
      </c>
      <c r="C989" s="25" t="s">
        <v>68</v>
      </c>
      <c r="D989" s="25" t="s">
        <v>73</v>
      </c>
      <c r="E989" s="25" t="s">
        <v>151</v>
      </c>
      <c r="F989" s="25" t="s">
        <v>146</v>
      </c>
      <c r="G989" s="26" t="n">
        <v>587.34</v>
      </c>
      <c r="H989" s="27" t="n">
        <v>1356</v>
      </c>
      <c r="I989" s="25" t="s">
        <v>152</v>
      </c>
      <c r="K989" s="25" t="n">
        <v>2012</v>
      </c>
      <c r="L989" s="25" t="s">
        <v>186</v>
      </c>
      <c r="M989" s="25" t="s">
        <v>171</v>
      </c>
      <c r="N989" s="28" t="n">
        <v>550</v>
      </c>
      <c r="O989" s="25" t="s">
        <v>54</v>
      </c>
      <c r="P989" s="29" t="n">
        <v>42789</v>
      </c>
      <c r="Q989" s="29" t="n">
        <v>42902</v>
      </c>
      <c r="R989" s="28" t="n">
        <v>516</v>
      </c>
      <c r="S989" s="28" t="n">
        <f aca="false">IF(O989="Won",R989,IF(O989="Lost",0,N989))</f>
        <v>516</v>
      </c>
      <c r="T989" s="30" t="n">
        <f aca="false">IF(AND(P989&lt;&gt;"",Q989&lt;&gt;""),Q989-P989,"")</f>
        <v>113</v>
      </c>
      <c r="U989" s="30" t="str">
        <f aca="false">IF(AND(O989="Engaging",P989&lt;&gt;""),'Leia-me'!$B$5-P989,"")</f>
        <v/>
      </c>
      <c r="V989" s="25" t="str">
        <f aca="false">IF(O989&lt;&gt;"Engaging","",IF(U989&lt;='Leia-me'!$B$6,"Saudável",IF(U989&lt;='Leia-me'!$B$7,"Esfriando",IF(U989&lt;='Leia-me'!$B$8,"Última chance","Zumbi"))))</f>
        <v/>
      </c>
      <c r="W989" s="25" t="n">
        <f aca="false">IF(O989="Won",1,IF(O989="Lost",0,""))</f>
        <v>1</v>
      </c>
      <c r="Y989" s="25" t="str">
        <f aca="false">IF(E989="","Sim","")</f>
        <v/>
      </c>
    </row>
    <row r="990" customFormat="false" ht="15" hidden="false" customHeight="false" outlineLevel="0" collapsed="false">
      <c r="A990" s="25" t="s">
        <v>1225</v>
      </c>
      <c r="B990" s="25" t="s">
        <v>67</v>
      </c>
      <c r="C990" s="25" t="s">
        <v>68</v>
      </c>
      <c r="D990" s="25" t="s">
        <v>73</v>
      </c>
      <c r="E990" s="25" t="s">
        <v>218</v>
      </c>
      <c r="F990" s="25" t="s">
        <v>146</v>
      </c>
      <c r="G990" s="26" t="n">
        <v>4.54</v>
      </c>
      <c r="H990" s="27" t="n">
        <v>9</v>
      </c>
      <c r="I990" s="25" t="s">
        <v>147</v>
      </c>
      <c r="K990" s="25" t="n">
        <v>2017</v>
      </c>
      <c r="L990" s="25" t="s">
        <v>170</v>
      </c>
      <c r="M990" s="25" t="s">
        <v>171</v>
      </c>
      <c r="N990" s="28" t="n">
        <v>1096</v>
      </c>
      <c r="O990" s="25" t="s">
        <v>54</v>
      </c>
      <c r="P990" s="29" t="n">
        <v>42789</v>
      </c>
      <c r="Q990" s="29" t="n">
        <v>42892</v>
      </c>
      <c r="R990" s="28" t="n">
        <v>956</v>
      </c>
      <c r="S990" s="28" t="n">
        <f aca="false">IF(O990="Won",R990,IF(O990="Lost",0,N990))</f>
        <v>956</v>
      </c>
      <c r="T990" s="30" t="n">
        <f aca="false">IF(AND(P990&lt;&gt;"",Q990&lt;&gt;""),Q990-P990,"")</f>
        <v>103</v>
      </c>
      <c r="U990" s="30" t="str">
        <f aca="false">IF(AND(O990="Engaging",P990&lt;&gt;""),'Leia-me'!$B$5-P990,"")</f>
        <v/>
      </c>
      <c r="V990" s="25" t="str">
        <f aca="false">IF(O990&lt;&gt;"Engaging","",IF(U990&lt;='Leia-me'!$B$6,"Saudável",IF(U990&lt;='Leia-me'!$B$7,"Esfriando",IF(U990&lt;='Leia-me'!$B$8,"Última chance","Zumbi"))))</f>
        <v/>
      </c>
      <c r="W990" s="25" t="n">
        <f aca="false">IF(O990="Won",1,IF(O990="Lost",0,""))</f>
        <v>1</v>
      </c>
      <c r="Y990" s="25" t="str">
        <f aca="false">IF(E990="","Sim","")</f>
        <v/>
      </c>
    </row>
    <row r="991" customFormat="false" ht="15" hidden="false" customHeight="false" outlineLevel="0" collapsed="false">
      <c r="A991" s="25" t="s">
        <v>1226</v>
      </c>
      <c r="B991" s="25" t="s">
        <v>67</v>
      </c>
      <c r="C991" s="25" t="s">
        <v>68</v>
      </c>
      <c r="D991" s="25" t="s">
        <v>73</v>
      </c>
      <c r="E991" s="25" t="s">
        <v>176</v>
      </c>
      <c r="F991" s="25" t="s">
        <v>177</v>
      </c>
      <c r="G991" s="26" t="n">
        <v>1698.2</v>
      </c>
      <c r="H991" s="27" t="n">
        <v>3798</v>
      </c>
      <c r="I991" s="25" t="s">
        <v>147</v>
      </c>
      <c r="K991" s="25" t="n">
        <v>1987</v>
      </c>
      <c r="L991" s="25" t="s">
        <v>148</v>
      </c>
      <c r="M991" s="25" t="s">
        <v>149</v>
      </c>
      <c r="N991" s="28" t="n">
        <v>55</v>
      </c>
      <c r="O991" s="25" t="s">
        <v>54</v>
      </c>
      <c r="P991" s="29" t="n">
        <v>42789</v>
      </c>
      <c r="Q991" s="29" t="n">
        <v>42809</v>
      </c>
      <c r="R991" s="28" t="n">
        <v>52</v>
      </c>
      <c r="S991" s="28" t="n">
        <f aca="false">IF(O991="Won",R991,IF(O991="Lost",0,N991))</f>
        <v>52</v>
      </c>
      <c r="T991" s="30" t="n">
        <f aca="false">IF(AND(P991&lt;&gt;"",Q991&lt;&gt;""),Q991-P991,"")</f>
        <v>20</v>
      </c>
      <c r="U991" s="30" t="str">
        <f aca="false">IF(AND(O991="Engaging",P991&lt;&gt;""),'Leia-me'!$B$5-P991,"")</f>
        <v/>
      </c>
      <c r="V991" s="25" t="str">
        <f aca="false">IF(O991&lt;&gt;"Engaging","",IF(U991&lt;='Leia-me'!$B$6,"Saudável",IF(U991&lt;='Leia-me'!$B$7,"Esfriando",IF(U991&lt;='Leia-me'!$B$8,"Última chance","Zumbi"))))</f>
        <v/>
      </c>
      <c r="W991" s="25" t="n">
        <f aca="false">IF(O991="Won",1,IF(O991="Lost",0,""))</f>
        <v>1</v>
      </c>
      <c r="Y991" s="25" t="str">
        <f aca="false">IF(E991="","Sim","")</f>
        <v/>
      </c>
    </row>
    <row r="992" customFormat="false" ht="15" hidden="false" customHeight="false" outlineLevel="0" collapsed="false">
      <c r="A992" s="25" t="s">
        <v>1227</v>
      </c>
      <c r="B992" s="25" t="s">
        <v>67</v>
      </c>
      <c r="C992" s="25" t="s">
        <v>68</v>
      </c>
      <c r="D992" s="25" t="s">
        <v>73</v>
      </c>
      <c r="E992" s="25" t="s">
        <v>251</v>
      </c>
      <c r="F992" s="25" t="s">
        <v>211</v>
      </c>
      <c r="G992" s="26" t="n">
        <v>332.43</v>
      </c>
      <c r="H992" s="27" t="n">
        <v>799</v>
      </c>
      <c r="I992" s="25" t="s">
        <v>147</v>
      </c>
      <c r="K992" s="25" t="n">
        <v>1995</v>
      </c>
      <c r="L992" s="25" t="s">
        <v>160</v>
      </c>
      <c r="M992" s="25" t="s">
        <v>149</v>
      </c>
      <c r="N992" s="28" t="n">
        <v>3393</v>
      </c>
      <c r="O992" s="25" t="s">
        <v>54</v>
      </c>
      <c r="P992" s="29" t="n">
        <v>42789</v>
      </c>
      <c r="Q992" s="29" t="n">
        <v>42866</v>
      </c>
      <c r="R992" s="28" t="n">
        <v>3025</v>
      </c>
      <c r="S992" s="28" t="n">
        <f aca="false">IF(O992="Won",R992,IF(O992="Lost",0,N992))</f>
        <v>3025</v>
      </c>
      <c r="T992" s="30" t="n">
        <f aca="false">IF(AND(P992&lt;&gt;"",Q992&lt;&gt;""),Q992-P992,"")</f>
        <v>77</v>
      </c>
      <c r="U992" s="30" t="str">
        <f aca="false">IF(AND(O992="Engaging",P992&lt;&gt;""),'Leia-me'!$B$5-P992,"")</f>
        <v/>
      </c>
      <c r="V992" s="25" t="str">
        <f aca="false">IF(O992&lt;&gt;"Engaging","",IF(U992&lt;='Leia-me'!$B$6,"Saudável",IF(U992&lt;='Leia-me'!$B$7,"Esfriando",IF(U992&lt;='Leia-me'!$B$8,"Última chance","Zumbi"))))</f>
        <v/>
      </c>
      <c r="W992" s="25" t="n">
        <f aca="false">IF(O992="Won",1,IF(O992="Lost",0,""))</f>
        <v>1</v>
      </c>
      <c r="Y992" s="25" t="str">
        <f aca="false">IF(E992="","Sim","")</f>
        <v/>
      </c>
    </row>
    <row r="993" customFormat="false" ht="15" hidden="false" customHeight="false" outlineLevel="0" collapsed="false">
      <c r="A993" s="25" t="s">
        <v>1228</v>
      </c>
      <c r="B993" s="25" t="s">
        <v>67</v>
      </c>
      <c r="C993" s="25" t="s">
        <v>68</v>
      </c>
      <c r="D993" s="25" t="s">
        <v>73</v>
      </c>
      <c r="E993" s="25" t="s">
        <v>266</v>
      </c>
      <c r="F993" s="25" t="s">
        <v>267</v>
      </c>
      <c r="G993" s="26" t="n">
        <v>2041.73</v>
      </c>
      <c r="H993" s="27" t="n">
        <v>5276</v>
      </c>
      <c r="I993" s="25" t="s">
        <v>147</v>
      </c>
      <c r="K993" s="25" t="n">
        <v>1997</v>
      </c>
      <c r="L993" s="25" t="s">
        <v>160</v>
      </c>
      <c r="M993" s="25" t="s">
        <v>149</v>
      </c>
      <c r="N993" s="28" t="n">
        <v>3393</v>
      </c>
      <c r="O993" s="25" t="s">
        <v>54</v>
      </c>
      <c r="P993" s="29" t="n">
        <v>42790</v>
      </c>
      <c r="Q993" s="29" t="n">
        <v>42861</v>
      </c>
      <c r="R993" s="28" t="n">
        <v>3063</v>
      </c>
      <c r="S993" s="28" t="n">
        <f aca="false">IF(O993="Won",R993,IF(O993="Lost",0,N993))</f>
        <v>3063</v>
      </c>
      <c r="T993" s="30" t="n">
        <f aca="false">IF(AND(P993&lt;&gt;"",Q993&lt;&gt;""),Q993-P993,"")</f>
        <v>71</v>
      </c>
      <c r="U993" s="30" t="str">
        <f aca="false">IF(AND(O993="Engaging",P993&lt;&gt;""),'Leia-me'!$B$5-P993,"")</f>
        <v/>
      </c>
      <c r="V993" s="25" t="str">
        <f aca="false">IF(O993&lt;&gt;"Engaging","",IF(U993&lt;='Leia-me'!$B$6,"Saudável",IF(U993&lt;='Leia-me'!$B$7,"Esfriando",IF(U993&lt;='Leia-me'!$B$8,"Última chance","Zumbi"))))</f>
        <v/>
      </c>
      <c r="W993" s="25" t="n">
        <f aca="false">IF(O993="Won",1,IF(O993="Lost",0,""))</f>
        <v>1</v>
      </c>
      <c r="Y993" s="25" t="str">
        <f aca="false">IF(E993="","Sim","")</f>
        <v/>
      </c>
    </row>
    <row r="994" customFormat="false" ht="15" hidden="false" customHeight="false" outlineLevel="0" collapsed="false">
      <c r="A994" s="25" t="s">
        <v>1229</v>
      </c>
      <c r="B994" s="25" t="s">
        <v>67</v>
      </c>
      <c r="C994" s="25" t="s">
        <v>68</v>
      </c>
      <c r="D994" s="25" t="s">
        <v>73</v>
      </c>
      <c r="E994" s="25" t="s">
        <v>237</v>
      </c>
      <c r="F994" s="25" t="s">
        <v>192</v>
      </c>
      <c r="G994" s="26" t="n">
        <v>4618</v>
      </c>
      <c r="H994" s="27" t="n">
        <v>10083</v>
      </c>
      <c r="I994" s="25" t="s">
        <v>147</v>
      </c>
      <c r="K994" s="25" t="n">
        <v>1982</v>
      </c>
      <c r="L994" s="25" t="s">
        <v>186</v>
      </c>
      <c r="M994" s="25" t="s">
        <v>171</v>
      </c>
      <c r="N994" s="28" t="n">
        <v>550</v>
      </c>
      <c r="O994" s="25" t="s">
        <v>54</v>
      </c>
      <c r="P994" s="29" t="n">
        <v>42792</v>
      </c>
      <c r="Q994" s="29" t="n">
        <v>42809</v>
      </c>
      <c r="R994" s="28" t="n">
        <v>660</v>
      </c>
      <c r="S994" s="28" t="n">
        <f aca="false">IF(O994="Won",R994,IF(O994="Lost",0,N994))</f>
        <v>660</v>
      </c>
      <c r="T994" s="30" t="n">
        <f aca="false">IF(AND(P994&lt;&gt;"",Q994&lt;&gt;""),Q994-P994,"")</f>
        <v>17</v>
      </c>
      <c r="U994" s="30" t="str">
        <f aca="false">IF(AND(O994="Engaging",P994&lt;&gt;""),'Leia-me'!$B$5-P994,"")</f>
        <v/>
      </c>
      <c r="V994" s="25" t="str">
        <f aca="false">IF(O994&lt;&gt;"Engaging","",IF(U994&lt;='Leia-me'!$B$6,"Saudável",IF(U994&lt;='Leia-me'!$B$7,"Esfriando",IF(U994&lt;='Leia-me'!$B$8,"Última chance","Zumbi"))))</f>
        <v/>
      </c>
      <c r="W994" s="25" t="n">
        <f aca="false">IF(O994="Won",1,IF(O994="Lost",0,""))</f>
        <v>1</v>
      </c>
      <c r="Y994" s="25" t="str">
        <f aca="false">IF(E994="","Sim","")</f>
        <v/>
      </c>
    </row>
    <row r="995" customFormat="false" ht="15" hidden="false" customHeight="false" outlineLevel="0" collapsed="false">
      <c r="A995" s="25" t="s">
        <v>1230</v>
      </c>
      <c r="B995" s="25" t="s">
        <v>67</v>
      </c>
      <c r="C995" s="25" t="s">
        <v>68</v>
      </c>
      <c r="D995" s="25" t="s">
        <v>73</v>
      </c>
      <c r="E995" s="25" t="s">
        <v>188</v>
      </c>
      <c r="F995" s="25" t="s">
        <v>185</v>
      </c>
      <c r="G995" s="26" t="n">
        <v>1008.06</v>
      </c>
      <c r="H995" s="27" t="n">
        <v>1238</v>
      </c>
      <c r="I995" s="25" t="s">
        <v>147</v>
      </c>
      <c r="K995" s="25" t="n">
        <v>1983</v>
      </c>
      <c r="L995" s="25" t="s">
        <v>186</v>
      </c>
      <c r="M995" s="25" t="s">
        <v>171</v>
      </c>
      <c r="N995" s="28" t="n">
        <v>550</v>
      </c>
      <c r="O995" s="25" t="s">
        <v>54</v>
      </c>
      <c r="P995" s="29" t="n">
        <v>42792</v>
      </c>
      <c r="Q995" s="29" t="n">
        <v>42881</v>
      </c>
      <c r="R995" s="28" t="n">
        <v>443</v>
      </c>
      <c r="S995" s="28" t="n">
        <f aca="false">IF(O995="Won",R995,IF(O995="Lost",0,N995))</f>
        <v>443</v>
      </c>
      <c r="T995" s="30" t="n">
        <f aca="false">IF(AND(P995&lt;&gt;"",Q995&lt;&gt;""),Q995-P995,"")</f>
        <v>89</v>
      </c>
      <c r="U995" s="30" t="str">
        <f aca="false">IF(AND(O995="Engaging",P995&lt;&gt;""),'Leia-me'!$B$5-P995,"")</f>
        <v/>
      </c>
      <c r="V995" s="25" t="str">
        <f aca="false">IF(O995&lt;&gt;"Engaging","",IF(U995&lt;='Leia-me'!$B$6,"Saudável",IF(U995&lt;='Leia-me'!$B$7,"Esfriando",IF(U995&lt;='Leia-me'!$B$8,"Última chance","Zumbi"))))</f>
        <v/>
      </c>
      <c r="W995" s="25" t="n">
        <f aca="false">IF(O995="Won",1,IF(O995="Lost",0,""))</f>
        <v>1</v>
      </c>
      <c r="Y995" s="25" t="str">
        <f aca="false">IF(E995="","Sim","")</f>
        <v/>
      </c>
    </row>
    <row r="996" customFormat="false" ht="15" hidden="false" customHeight="false" outlineLevel="0" collapsed="false">
      <c r="A996" s="25" t="s">
        <v>1231</v>
      </c>
      <c r="B996" s="25" t="s">
        <v>67</v>
      </c>
      <c r="C996" s="25" t="s">
        <v>68</v>
      </c>
      <c r="D996" s="25" t="s">
        <v>73</v>
      </c>
      <c r="E996" s="25" t="s">
        <v>191</v>
      </c>
      <c r="F996" s="25" t="s">
        <v>192</v>
      </c>
      <c r="G996" s="26" t="n">
        <v>2714.9</v>
      </c>
      <c r="H996" s="27" t="n">
        <v>2641</v>
      </c>
      <c r="I996" s="25" t="s">
        <v>147</v>
      </c>
      <c r="J996" s="25" t="s">
        <v>193</v>
      </c>
      <c r="K996" s="25" t="n">
        <v>1998</v>
      </c>
      <c r="L996" s="25" t="s">
        <v>160</v>
      </c>
      <c r="M996" s="25" t="s">
        <v>149</v>
      </c>
      <c r="N996" s="28" t="n">
        <v>3393</v>
      </c>
      <c r="O996" s="25" t="s">
        <v>54</v>
      </c>
      <c r="P996" s="29" t="n">
        <v>42793</v>
      </c>
      <c r="Q996" s="29" t="n">
        <v>42914</v>
      </c>
      <c r="R996" s="28" t="n">
        <v>4109</v>
      </c>
      <c r="S996" s="28" t="n">
        <f aca="false">IF(O996="Won",R996,IF(O996="Lost",0,N996))</f>
        <v>4109</v>
      </c>
      <c r="T996" s="30" t="n">
        <f aca="false">IF(AND(P996&lt;&gt;"",Q996&lt;&gt;""),Q996-P996,"")</f>
        <v>121</v>
      </c>
      <c r="U996" s="30" t="str">
        <f aca="false">IF(AND(O996="Engaging",P996&lt;&gt;""),'Leia-me'!$B$5-P996,"")</f>
        <v/>
      </c>
      <c r="V996" s="25" t="str">
        <f aca="false">IF(O996&lt;&gt;"Engaging","",IF(U996&lt;='Leia-me'!$B$6,"Saudável",IF(U996&lt;='Leia-me'!$B$7,"Esfriando",IF(U996&lt;='Leia-me'!$B$8,"Última chance","Zumbi"))))</f>
        <v/>
      </c>
      <c r="W996" s="25" t="n">
        <f aca="false">IF(O996="Won",1,IF(O996="Lost",0,""))</f>
        <v>1</v>
      </c>
      <c r="Y996" s="25" t="str">
        <f aca="false">IF(E996="","Sim","")</f>
        <v/>
      </c>
    </row>
    <row r="997" customFormat="false" ht="15" hidden="false" customHeight="false" outlineLevel="0" collapsed="false">
      <c r="A997" s="25" t="s">
        <v>1232</v>
      </c>
      <c r="B997" s="25" t="s">
        <v>67</v>
      </c>
      <c r="C997" s="25" t="s">
        <v>68</v>
      </c>
      <c r="D997" s="25" t="s">
        <v>73</v>
      </c>
      <c r="E997" s="25" t="s">
        <v>248</v>
      </c>
      <c r="F997" s="25" t="s">
        <v>211</v>
      </c>
      <c r="G997" s="26" t="n">
        <v>894.33</v>
      </c>
      <c r="H997" s="27" t="n">
        <v>1635</v>
      </c>
      <c r="I997" s="25" t="s">
        <v>249</v>
      </c>
      <c r="K997" s="25" t="n">
        <v>2007</v>
      </c>
      <c r="L997" s="25" t="s">
        <v>148</v>
      </c>
      <c r="M997" s="25" t="s">
        <v>149</v>
      </c>
      <c r="N997" s="28" t="n">
        <v>55</v>
      </c>
      <c r="O997" s="25" t="s">
        <v>55</v>
      </c>
      <c r="P997" s="29" t="n">
        <v>42794</v>
      </c>
      <c r="Q997" s="29" t="n">
        <v>42883</v>
      </c>
      <c r="R997" s="28" t="n">
        <v>0</v>
      </c>
      <c r="S997" s="28" t="n">
        <f aca="false">IF(O997="Won",R997,IF(O997="Lost",0,N997))</f>
        <v>0</v>
      </c>
      <c r="T997" s="30" t="n">
        <f aca="false">IF(AND(P997&lt;&gt;"",Q997&lt;&gt;""),Q997-P997,"")</f>
        <v>89</v>
      </c>
      <c r="U997" s="30" t="str">
        <f aca="false">IF(AND(O997="Engaging",P997&lt;&gt;""),'Leia-me'!$B$5-P997,"")</f>
        <v/>
      </c>
      <c r="V997" s="25" t="str">
        <f aca="false">IF(O997&lt;&gt;"Engaging","",IF(U997&lt;='Leia-me'!$B$6,"Saudável",IF(U997&lt;='Leia-me'!$B$7,"Esfriando",IF(U997&lt;='Leia-me'!$B$8,"Última chance","Zumbi"))))</f>
        <v/>
      </c>
      <c r="W997" s="25" t="n">
        <f aca="false">IF(O997="Won",1,IF(O997="Lost",0,""))</f>
        <v>0</v>
      </c>
      <c r="Y997" s="25" t="str">
        <f aca="false">IF(E997="","Sim","")</f>
        <v/>
      </c>
    </row>
    <row r="998" customFormat="false" ht="15" hidden="false" customHeight="false" outlineLevel="0" collapsed="false">
      <c r="A998" s="25" t="s">
        <v>1233</v>
      </c>
      <c r="B998" s="25" t="s">
        <v>67</v>
      </c>
      <c r="C998" s="25" t="s">
        <v>68</v>
      </c>
      <c r="D998" s="25" t="s">
        <v>73</v>
      </c>
      <c r="E998" s="25" t="s">
        <v>225</v>
      </c>
      <c r="F998" s="25" t="s">
        <v>211</v>
      </c>
      <c r="G998" s="26" t="n">
        <v>1376.8</v>
      </c>
      <c r="H998" s="27" t="n">
        <v>1165</v>
      </c>
      <c r="I998" s="25" t="s">
        <v>226</v>
      </c>
      <c r="K998" s="25" t="n">
        <v>1988</v>
      </c>
      <c r="L998" s="25" t="s">
        <v>186</v>
      </c>
      <c r="M998" s="25" t="s">
        <v>171</v>
      </c>
      <c r="N998" s="28" t="n">
        <v>550</v>
      </c>
      <c r="O998" s="25" t="s">
        <v>54</v>
      </c>
      <c r="P998" s="29" t="n">
        <v>42795</v>
      </c>
      <c r="Q998" s="29" t="n">
        <v>42903</v>
      </c>
      <c r="R998" s="28" t="n">
        <v>465</v>
      </c>
      <c r="S998" s="28" t="n">
        <f aca="false">IF(O998="Won",R998,IF(O998="Lost",0,N998))</f>
        <v>465</v>
      </c>
      <c r="T998" s="30" t="n">
        <f aca="false">IF(AND(P998&lt;&gt;"",Q998&lt;&gt;""),Q998-P998,"")</f>
        <v>108</v>
      </c>
      <c r="U998" s="30" t="str">
        <f aca="false">IF(AND(O998="Engaging",P998&lt;&gt;""),'Leia-me'!$B$5-P998,"")</f>
        <v/>
      </c>
      <c r="V998" s="25" t="str">
        <f aca="false">IF(O998&lt;&gt;"Engaging","",IF(U998&lt;='Leia-me'!$B$6,"Saudável",IF(U998&lt;='Leia-me'!$B$7,"Esfriando",IF(U998&lt;='Leia-me'!$B$8,"Última chance","Zumbi"))))</f>
        <v/>
      </c>
      <c r="W998" s="25" t="n">
        <f aca="false">IF(O998="Won",1,IF(O998="Lost",0,""))</f>
        <v>1</v>
      </c>
      <c r="Y998" s="25" t="str">
        <f aca="false">IF(E998="","Sim","")</f>
        <v/>
      </c>
    </row>
    <row r="999" customFormat="false" ht="15" hidden="false" customHeight="false" outlineLevel="0" collapsed="false">
      <c r="A999" s="25" t="s">
        <v>1234</v>
      </c>
      <c r="B999" s="25" t="s">
        <v>67</v>
      </c>
      <c r="C999" s="25" t="s">
        <v>68</v>
      </c>
      <c r="D999" s="25" t="s">
        <v>73</v>
      </c>
      <c r="E999" s="25" t="s">
        <v>207</v>
      </c>
      <c r="F999" s="25" t="s">
        <v>168</v>
      </c>
      <c r="G999" s="26" t="n">
        <v>375.43</v>
      </c>
      <c r="H999" s="27" t="n">
        <v>1190</v>
      </c>
      <c r="I999" s="25" t="s">
        <v>147</v>
      </c>
      <c r="K999" s="25" t="n">
        <v>1985</v>
      </c>
      <c r="L999" s="25" t="s">
        <v>148</v>
      </c>
      <c r="M999" s="25" t="s">
        <v>149</v>
      </c>
      <c r="N999" s="28" t="n">
        <v>55</v>
      </c>
      <c r="O999" s="25" t="s">
        <v>54</v>
      </c>
      <c r="P999" s="29" t="n">
        <v>42795</v>
      </c>
      <c r="Q999" s="29" t="n">
        <v>42900</v>
      </c>
      <c r="R999" s="28" t="n">
        <v>50</v>
      </c>
      <c r="S999" s="28" t="n">
        <f aca="false">IF(O999="Won",R999,IF(O999="Lost",0,N999))</f>
        <v>50</v>
      </c>
      <c r="T999" s="30" t="n">
        <f aca="false">IF(AND(P999&lt;&gt;"",Q999&lt;&gt;""),Q999-P999,"")</f>
        <v>105</v>
      </c>
      <c r="U999" s="30" t="str">
        <f aca="false">IF(AND(O999="Engaging",P999&lt;&gt;""),'Leia-me'!$B$5-P999,"")</f>
        <v/>
      </c>
      <c r="V999" s="25" t="str">
        <f aca="false">IF(O999&lt;&gt;"Engaging","",IF(U999&lt;='Leia-me'!$B$6,"Saudável",IF(U999&lt;='Leia-me'!$B$7,"Esfriando",IF(U999&lt;='Leia-me'!$B$8,"Última chance","Zumbi"))))</f>
        <v/>
      </c>
      <c r="W999" s="25" t="n">
        <f aca="false">IF(O999="Won",1,IF(O999="Lost",0,""))</f>
        <v>1</v>
      </c>
      <c r="Y999" s="25" t="str">
        <f aca="false">IF(E999="","Sim","")</f>
        <v/>
      </c>
    </row>
    <row r="1000" customFormat="false" ht="15" hidden="false" customHeight="false" outlineLevel="0" collapsed="false">
      <c r="A1000" s="25" t="s">
        <v>1235</v>
      </c>
      <c r="B1000" s="25" t="s">
        <v>67</v>
      </c>
      <c r="C1000" s="25" t="s">
        <v>68</v>
      </c>
      <c r="D1000" s="25" t="s">
        <v>73</v>
      </c>
      <c r="E1000" s="25" t="s">
        <v>240</v>
      </c>
      <c r="F1000" s="25" t="s">
        <v>185</v>
      </c>
      <c r="G1000" s="26" t="n">
        <v>1223.72</v>
      </c>
      <c r="H1000" s="27" t="n">
        <v>2497</v>
      </c>
      <c r="I1000" s="25" t="s">
        <v>241</v>
      </c>
      <c r="K1000" s="25" t="n">
        <v>2000</v>
      </c>
      <c r="L1000" s="25" t="s">
        <v>170</v>
      </c>
      <c r="M1000" s="25" t="s">
        <v>171</v>
      </c>
      <c r="N1000" s="28" t="n">
        <v>1096</v>
      </c>
      <c r="O1000" s="25" t="s">
        <v>54</v>
      </c>
      <c r="P1000" s="29" t="n">
        <v>42797</v>
      </c>
      <c r="Q1000" s="29" t="n">
        <v>42887</v>
      </c>
      <c r="R1000" s="28" t="n">
        <v>1020</v>
      </c>
      <c r="S1000" s="28" t="n">
        <f aca="false">IF(O1000="Won",R1000,IF(O1000="Lost",0,N1000))</f>
        <v>1020</v>
      </c>
      <c r="T1000" s="30" t="n">
        <f aca="false">IF(AND(P1000&lt;&gt;"",Q1000&lt;&gt;""),Q1000-P1000,"")</f>
        <v>90</v>
      </c>
      <c r="U1000" s="30" t="str">
        <f aca="false">IF(AND(O1000="Engaging",P1000&lt;&gt;""),'Leia-me'!$B$5-P1000,"")</f>
        <v/>
      </c>
      <c r="V1000" s="25" t="str">
        <f aca="false">IF(O1000&lt;&gt;"Engaging","",IF(U1000&lt;='Leia-me'!$B$6,"Saudável",IF(U1000&lt;='Leia-me'!$B$7,"Esfriando",IF(U1000&lt;='Leia-me'!$B$8,"Última chance","Zumbi"))))</f>
        <v/>
      </c>
      <c r="W1000" s="25" t="n">
        <f aca="false">IF(O1000="Won",1,IF(O1000="Lost",0,""))</f>
        <v>1</v>
      </c>
      <c r="Y1000" s="25" t="str">
        <f aca="false">IF(E1000="","Sim","")</f>
        <v/>
      </c>
    </row>
    <row r="1001" customFormat="false" ht="15" hidden="false" customHeight="false" outlineLevel="0" collapsed="false">
      <c r="A1001" s="25" t="s">
        <v>1236</v>
      </c>
      <c r="B1001" s="25" t="s">
        <v>67</v>
      </c>
      <c r="C1001" s="25" t="s">
        <v>68</v>
      </c>
      <c r="D1001" s="25" t="s">
        <v>73</v>
      </c>
      <c r="E1001" s="25" t="s">
        <v>167</v>
      </c>
      <c r="F1001" s="25" t="s">
        <v>168</v>
      </c>
      <c r="G1001" s="26" t="n">
        <v>2173.98</v>
      </c>
      <c r="H1001" s="27" t="n">
        <v>2928</v>
      </c>
      <c r="I1001" s="25" t="s">
        <v>147</v>
      </c>
      <c r="J1001" s="25" t="s">
        <v>169</v>
      </c>
      <c r="K1001" s="25" t="n">
        <v>1995</v>
      </c>
      <c r="L1001" s="25" t="s">
        <v>160</v>
      </c>
      <c r="M1001" s="25" t="s">
        <v>149</v>
      </c>
      <c r="N1001" s="28" t="n">
        <v>3393</v>
      </c>
      <c r="O1001" s="25" t="s">
        <v>54</v>
      </c>
      <c r="P1001" s="29" t="n">
        <v>42800</v>
      </c>
      <c r="Q1001" s="29" t="n">
        <v>42895</v>
      </c>
      <c r="R1001" s="28" t="n">
        <v>3714</v>
      </c>
      <c r="S1001" s="28" t="n">
        <f aca="false">IF(O1001="Won",R1001,IF(O1001="Lost",0,N1001))</f>
        <v>3714</v>
      </c>
      <c r="T1001" s="30" t="n">
        <f aca="false">IF(AND(P1001&lt;&gt;"",Q1001&lt;&gt;""),Q1001-P1001,"")</f>
        <v>95</v>
      </c>
      <c r="U1001" s="30" t="str">
        <f aca="false">IF(AND(O1001="Engaging",P1001&lt;&gt;""),'Leia-me'!$B$5-P1001,"")</f>
        <v/>
      </c>
      <c r="V1001" s="25" t="str">
        <f aca="false">IF(O1001&lt;&gt;"Engaging","",IF(U1001&lt;='Leia-me'!$B$6,"Saudável",IF(U1001&lt;='Leia-me'!$B$7,"Esfriando",IF(U1001&lt;='Leia-me'!$B$8,"Última chance","Zumbi"))))</f>
        <v/>
      </c>
      <c r="W1001" s="25" t="n">
        <f aca="false">IF(O1001="Won",1,IF(O1001="Lost",0,""))</f>
        <v>1</v>
      </c>
      <c r="Y1001" s="25" t="str">
        <f aca="false">IF(E1001="","Sim","")</f>
        <v/>
      </c>
    </row>
    <row r="1002" customFormat="false" ht="15" hidden="false" customHeight="false" outlineLevel="0" collapsed="false">
      <c r="A1002" s="25" t="s">
        <v>1237</v>
      </c>
      <c r="B1002" s="25" t="s">
        <v>67</v>
      </c>
      <c r="C1002" s="25" t="s">
        <v>68</v>
      </c>
      <c r="D1002" s="25" t="s">
        <v>73</v>
      </c>
      <c r="E1002" s="25" t="s">
        <v>251</v>
      </c>
      <c r="F1002" s="25" t="s">
        <v>211</v>
      </c>
      <c r="G1002" s="26" t="n">
        <v>332.43</v>
      </c>
      <c r="H1002" s="27" t="n">
        <v>799</v>
      </c>
      <c r="I1002" s="25" t="s">
        <v>147</v>
      </c>
      <c r="K1002" s="25" t="n">
        <v>1995</v>
      </c>
      <c r="L1002" s="25" t="s">
        <v>178</v>
      </c>
      <c r="M1002" s="25" t="s">
        <v>171</v>
      </c>
      <c r="N1002" s="28" t="n">
        <v>5482</v>
      </c>
      <c r="O1002" s="25" t="s">
        <v>54</v>
      </c>
      <c r="P1002" s="29" t="n">
        <v>42801</v>
      </c>
      <c r="Q1002" s="29" t="n">
        <v>42807</v>
      </c>
      <c r="R1002" s="28" t="n">
        <v>6805</v>
      </c>
      <c r="S1002" s="28" t="n">
        <f aca="false">IF(O1002="Won",R1002,IF(O1002="Lost",0,N1002))</f>
        <v>6805</v>
      </c>
      <c r="T1002" s="30" t="n">
        <f aca="false">IF(AND(P1002&lt;&gt;"",Q1002&lt;&gt;""),Q1002-P1002,"")</f>
        <v>6</v>
      </c>
      <c r="U1002" s="30" t="str">
        <f aca="false">IF(AND(O1002="Engaging",P1002&lt;&gt;""),'Leia-me'!$B$5-P1002,"")</f>
        <v/>
      </c>
      <c r="V1002" s="25" t="str">
        <f aca="false">IF(O1002&lt;&gt;"Engaging","",IF(U1002&lt;='Leia-me'!$B$6,"Saudável",IF(U1002&lt;='Leia-me'!$B$7,"Esfriando",IF(U1002&lt;='Leia-me'!$B$8,"Última chance","Zumbi"))))</f>
        <v/>
      </c>
      <c r="W1002" s="25" t="n">
        <f aca="false">IF(O1002="Won",1,IF(O1002="Lost",0,""))</f>
        <v>1</v>
      </c>
      <c r="Y1002" s="25" t="str">
        <f aca="false">IF(E1002="","Sim","")</f>
        <v/>
      </c>
    </row>
    <row r="1003" customFormat="false" ht="15" hidden="false" customHeight="false" outlineLevel="0" collapsed="false">
      <c r="A1003" s="25" t="s">
        <v>1238</v>
      </c>
      <c r="B1003" s="25" t="s">
        <v>67</v>
      </c>
      <c r="C1003" s="25" t="s">
        <v>68</v>
      </c>
      <c r="D1003" s="25" t="s">
        <v>73</v>
      </c>
      <c r="E1003" s="25" t="s">
        <v>173</v>
      </c>
      <c r="F1003" s="25" t="s">
        <v>146</v>
      </c>
      <c r="G1003" s="26" t="n">
        <v>647.18</v>
      </c>
      <c r="H1003" s="27" t="n">
        <v>1185</v>
      </c>
      <c r="I1003" s="25" t="s">
        <v>174</v>
      </c>
      <c r="K1003" s="25" t="n">
        <v>1986</v>
      </c>
      <c r="L1003" s="25" t="s">
        <v>186</v>
      </c>
      <c r="M1003" s="25" t="s">
        <v>171</v>
      </c>
      <c r="N1003" s="28" t="n">
        <v>550</v>
      </c>
      <c r="O1003" s="25" t="s">
        <v>55</v>
      </c>
      <c r="P1003" s="29" t="n">
        <v>42802</v>
      </c>
      <c r="Q1003" s="29" t="n">
        <v>42912</v>
      </c>
      <c r="R1003" s="28" t="n">
        <v>0</v>
      </c>
      <c r="S1003" s="28" t="n">
        <f aca="false">IF(O1003="Won",R1003,IF(O1003="Lost",0,N1003))</f>
        <v>0</v>
      </c>
      <c r="T1003" s="30" t="n">
        <f aca="false">IF(AND(P1003&lt;&gt;"",Q1003&lt;&gt;""),Q1003-P1003,"")</f>
        <v>110</v>
      </c>
      <c r="U1003" s="30" t="str">
        <f aca="false">IF(AND(O1003="Engaging",P1003&lt;&gt;""),'Leia-me'!$B$5-P1003,"")</f>
        <v/>
      </c>
      <c r="V1003" s="25" t="str">
        <f aca="false">IF(O1003&lt;&gt;"Engaging","",IF(U1003&lt;='Leia-me'!$B$6,"Saudável",IF(U1003&lt;='Leia-me'!$B$7,"Esfriando",IF(U1003&lt;='Leia-me'!$B$8,"Última chance","Zumbi"))))</f>
        <v/>
      </c>
      <c r="W1003" s="25" t="n">
        <f aca="false">IF(O1003="Won",1,IF(O1003="Lost",0,""))</f>
        <v>0</v>
      </c>
      <c r="Y1003" s="25" t="str">
        <f aca="false">IF(E1003="","Sim","")</f>
        <v/>
      </c>
    </row>
    <row r="1004" customFormat="false" ht="15" hidden="false" customHeight="false" outlineLevel="0" collapsed="false">
      <c r="A1004" s="25" t="s">
        <v>1239</v>
      </c>
      <c r="B1004" s="25" t="s">
        <v>67</v>
      </c>
      <c r="C1004" s="25" t="s">
        <v>68</v>
      </c>
      <c r="D1004" s="25" t="s">
        <v>73</v>
      </c>
      <c r="E1004" s="25" t="s">
        <v>207</v>
      </c>
      <c r="F1004" s="25" t="s">
        <v>168</v>
      </c>
      <c r="G1004" s="26" t="n">
        <v>375.43</v>
      </c>
      <c r="H1004" s="27" t="n">
        <v>1190</v>
      </c>
      <c r="I1004" s="25" t="s">
        <v>147</v>
      </c>
      <c r="K1004" s="25" t="n">
        <v>1985</v>
      </c>
      <c r="L1004" s="25" t="s">
        <v>160</v>
      </c>
      <c r="M1004" s="25" t="s">
        <v>149</v>
      </c>
      <c r="N1004" s="28" t="n">
        <v>3393</v>
      </c>
      <c r="O1004" s="25" t="s">
        <v>54</v>
      </c>
      <c r="P1004" s="29" t="n">
        <v>42805</v>
      </c>
      <c r="Q1004" s="29" t="n">
        <v>42890</v>
      </c>
      <c r="R1004" s="28" t="n">
        <v>3330</v>
      </c>
      <c r="S1004" s="28" t="n">
        <f aca="false">IF(O1004="Won",R1004,IF(O1004="Lost",0,N1004))</f>
        <v>3330</v>
      </c>
      <c r="T1004" s="30" t="n">
        <f aca="false">IF(AND(P1004&lt;&gt;"",Q1004&lt;&gt;""),Q1004-P1004,"")</f>
        <v>85</v>
      </c>
      <c r="U1004" s="30" t="str">
        <f aca="false">IF(AND(O1004="Engaging",P1004&lt;&gt;""),'Leia-me'!$B$5-P1004,"")</f>
        <v/>
      </c>
      <c r="V1004" s="25" t="str">
        <f aca="false">IF(O1004&lt;&gt;"Engaging","",IF(U1004&lt;='Leia-me'!$B$6,"Saudável",IF(U1004&lt;='Leia-me'!$B$7,"Esfriando",IF(U1004&lt;='Leia-me'!$B$8,"Última chance","Zumbi"))))</f>
        <v/>
      </c>
      <c r="W1004" s="25" t="n">
        <f aca="false">IF(O1004="Won",1,IF(O1004="Lost",0,""))</f>
        <v>1</v>
      </c>
      <c r="Y1004" s="25" t="str">
        <f aca="false">IF(E1004="","Sim","")</f>
        <v/>
      </c>
    </row>
    <row r="1005" customFormat="false" ht="15" hidden="false" customHeight="false" outlineLevel="0" collapsed="false">
      <c r="A1005" s="25" t="s">
        <v>1240</v>
      </c>
      <c r="B1005" s="25" t="s">
        <v>67</v>
      </c>
      <c r="C1005" s="25" t="s">
        <v>68</v>
      </c>
      <c r="D1005" s="25" t="s">
        <v>73</v>
      </c>
      <c r="E1005" s="25" t="s">
        <v>180</v>
      </c>
      <c r="F1005" s="25" t="s">
        <v>146</v>
      </c>
      <c r="G1005" s="26" t="n">
        <v>3178.24</v>
      </c>
      <c r="H1005" s="27" t="n">
        <v>4540</v>
      </c>
      <c r="I1005" s="25" t="s">
        <v>147</v>
      </c>
      <c r="K1005" s="25" t="n">
        <v>2002</v>
      </c>
      <c r="L1005" s="25" t="s">
        <v>148</v>
      </c>
      <c r="M1005" s="25" t="s">
        <v>149</v>
      </c>
      <c r="N1005" s="28" t="n">
        <v>55</v>
      </c>
      <c r="O1005" s="25" t="s">
        <v>54</v>
      </c>
      <c r="P1005" s="29" t="n">
        <v>42807</v>
      </c>
      <c r="Q1005" s="29" t="n">
        <v>42866</v>
      </c>
      <c r="R1005" s="28" t="n">
        <v>57</v>
      </c>
      <c r="S1005" s="28" t="n">
        <f aca="false">IF(O1005="Won",R1005,IF(O1005="Lost",0,N1005))</f>
        <v>57</v>
      </c>
      <c r="T1005" s="30" t="n">
        <f aca="false">IF(AND(P1005&lt;&gt;"",Q1005&lt;&gt;""),Q1005-P1005,"")</f>
        <v>59</v>
      </c>
      <c r="U1005" s="30" t="str">
        <f aca="false">IF(AND(O1005="Engaging",P1005&lt;&gt;""),'Leia-me'!$B$5-P1005,"")</f>
        <v/>
      </c>
      <c r="V1005" s="25" t="str">
        <f aca="false">IF(O1005&lt;&gt;"Engaging","",IF(U1005&lt;='Leia-me'!$B$6,"Saudável",IF(U1005&lt;='Leia-me'!$B$7,"Esfriando",IF(U1005&lt;='Leia-me'!$B$8,"Última chance","Zumbi"))))</f>
        <v/>
      </c>
      <c r="W1005" s="25" t="n">
        <f aca="false">IF(O1005="Won",1,IF(O1005="Lost",0,""))</f>
        <v>1</v>
      </c>
      <c r="Y1005" s="25" t="str">
        <f aca="false">IF(E1005="","Sim","")</f>
        <v/>
      </c>
    </row>
    <row r="1006" customFormat="false" ht="15" hidden="false" customHeight="false" outlineLevel="0" collapsed="false">
      <c r="A1006" s="25" t="s">
        <v>1241</v>
      </c>
      <c r="B1006" s="25" t="s">
        <v>67</v>
      </c>
      <c r="C1006" s="25" t="s">
        <v>68</v>
      </c>
      <c r="D1006" s="25" t="s">
        <v>73</v>
      </c>
      <c r="E1006" s="25" t="s">
        <v>225</v>
      </c>
      <c r="F1006" s="25" t="s">
        <v>211</v>
      </c>
      <c r="G1006" s="26" t="n">
        <v>1376.8</v>
      </c>
      <c r="H1006" s="27" t="n">
        <v>1165</v>
      </c>
      <c r="I1006" s="25" t="s">
        <v>226</v>
      </c>
      <c r="K1006" s="25" t="n">
        <v>1988</v>
      </c>
      <c r="L1006" s="25" t="s">
        <v>186</v>
      </c>
      <c r="M1006" s="25" t="s">
        <v>171</v>
      </c>
      <c r="N1006" s="28" t="n">
        <v>550</v>
      </c>
      <c r="O1006" s="25" t="s">
        <v>54</v>
      </c>
      <c r="P1006" s="29" t="n">
        <v>42808</v>
      </c>
      <c r="Q1006" s="29" t="n">
        <v>42889</v>
      </c>
      <c r="R1006" s="28" t="n">
        <v>502</v>
      </c>
      <c r="S1006" s="28" t="n">
        <f aca="false">IF(O1006="Won",R1006,IF(O1006="Lost",0,N1006))</f>
        <v>502</v>
      </c>
      <c r="T1006" s="30" t="n">
        <f aca="false">IF(AND(P1006&lt;&gt;"",Q1006&lt;&gt;""),Q1006-P1006,"")</f>
        <v>81</v>
      </c>
      <c r="U1006" s="30" t="str">
        <f aca="false">IF(AND(O1006="Engaging",P1006&lt;&gt;""),'Leia-me'!$B$5-P1006,"")</f>
        <v/>
      </c>
      <c r="V1006" s="25" t="str">
        <f aca="false">IF(O1006&lt;&gt;"Engaging","",IF(U1006&lt;='Leia-me'!$B$6,"Saudável",IF(U1006&lt;='Leia-me'!$B$7,"Esfriando",IF(U1006&lt;='Leia-me'!$B$8,"Última chance","Zumbi"))))</f>
        <v/>
      </c>
      <c r="W1006" s="25" t="n">
        <f aca="false">IF(O1006="Won",1,IF(O1006="Lost",0,""))</f>
        <v>1</v>
      </c>
      <c r="Y1006" s="25" t="str">
        <f aca="false">IF(E1006="","Sim","")</f>
        <v/>
      </c>
    </row>
    <row r="1007" customFormat="false" ht="15" hidden="false" customHeight="false" outlineLevel="0" collapsed="false">
      <c r="A1007" s="25" t="s">
        <v>1242</v>
      </c>
      <c r="B1007" s="25" t="s">
        <v>67</v>
      </c>
      <c r="C1007" s="25" t="s">
        <v>68</v>
      </c>
      <c r="D1007" s="25" t="s">
        <v>73</v>
      </c>
      <c r="E1007" s="25" t="s">
        <v>180</v>
      </c>
      <c r="F1007" s="25" t="s">
        <v>146</v>
      </c>
      <c r="G1007" s="26" t="n">
        <v>3178.24</v>
      </c>
      <c r="H1007" s="27" t="n">
        <v>4540</v>
      </c>
      <c r="I1007" s="25" t="s">
        <v>147</v>
      </c>
      <c r="K1007" s="25" t="n">
        <v>2002</v>
      </c>
      <c r="L1007" s="25" t="s">
        <v>160</v>
      </c>
      <c r="M1007" s="25" t="s">
        <v>149</v>
      </c>
      <c r="N1007" s="28" t="n">
        <v>3393</v>
      </c>
      <c r="O1007" s="25" t="s">
        <v>54</v>
      </c>
      <c r="P1007" s="29" t="n">
        <v>42808</v>
      </c>
      <c r="Q1007" s="29" t="n">
        <v>42810</v>
      </c>
      <c r="R1007" s="28" t="n">
        <v>3323</v>
      </c>
      <c r="S1007" s="28" t="n">
        <f aca="false">IF(O1007="Won",R1007,IF(O1007="Lost",0,N1007))</f>
        <v>3323</v>
      </c>
      <c r="T1007" s="30" t="n">
        <f aca="false">IF(AND(P1007&lt;&gt;"",Q1007&lt;&gt;""),Q1007-P1007,"")</f>
        <v>2</v>
      </c>
      <c r="U1007" s="30" t="str">
        <f aca="false">IF(AND(O1007="Engaging",P1007&lt;&gt;""),'Leia-me'!$B$5-P1007,"")</f>
        <v/>
      </c>
      <c r="V1007" s="25" t="str">
        <f aca="false">IF(O1007&lt;&gt;"Engaging","",IF(U1007&lt;='Leia-me'!$B$6,"Saudável",IF(U1007&lt;='Leia-me'!$B$7,"Esfriando",IF(U1007&lt;='Leia-me'!$B$8,"Última chance","Zumbi"))))</f>
        <v/>
      </c>
      <c r="W1007" s="25" t="n">
        <f aca="false">IF(O1007="Won",1,IF(O1007="Lost",0,""))</f>
        <v>1</v>
      </c>
      <c r="Y1007" s="25" t="str">
        <f aca="false">IF(E1007="","Sim","")</f>
        <v/>
      </c>
    </row>
    <row r="1008" customFormat="false" ht="15" hidden="false" customHeight="false" outlineLevel="0" collapsed="false">
      <c r="A1008" s="25" t="s">
        <v>1243</v>
      </c>
      <c r="B1008" s="25" t="s">
        <v>67</v>
      </c>
      <c r="C1008" s="25" t="s">
        <v>68</v>
      </c>
      <c r="D1008" s="25" t="s">
        <v>73</v>
      </c>
      <c r="E1008" s="25" t="s">
        <v>210</v>
      </c>
      <c r="F1008" s="25" t="s">
        <v>211</v>
      </c>
      <c r="G1008" s="26" t="n">
        <v>718.62</v>
      </c>
      <c r="H1008" s="27" t="n">
        <v>2448</v>
      </c>
      <c r="I1008" s="25" t="s">
        <v>147</v>
      </c>
      <c r="K1008" s="25" t="n">
        <v>2001</v>
      </c>
      <c r="L1008" s="25" t="s">
        <v>178</v>
      </c>
      <c r="M1008" s="25" t="s">
        <v>171</v>
      </c>
      <c r="N1008" s="28" t="n">
        <v>5482</v>
      </c>
      <c r="O1008" s="25" t="s">
        <v>54</v>
      </c>
      <c r="P1008" s="29" t="n">
        <v>42809</v>
      </c>
      <c r="Q1008" s="29" t="n">
        <v>42889</v>
      </c>
      <c r="R1008" s="28" t="n">
        <v>6102</v>
      </c>
      <c r="S1008" s="28" t="n">
        <f aca="false">IF(O1008="Won",R1008,IF(O1008="Lost",0,N1008))</f>
        <v>6102</v>
      </c>
      <c r="T1008" s="30" t="n">
        <f aca="false">IF(AND(P1008&lt;&gt;"",Q1008&lt;&gt;""),Q1008-P1008,"")</f>
        <v>80</v>
      </c>
      <c r="U1008" s="30" t="str">
        <f aca="false">IF(AND(O1008="Engaging",P1008&lt;&gt;""),'Leia-me'!$B$5-P1008,"")</f>
        <v/>
      </c>
      <c r="V1008" s="25" t="str">
        <f aca="false">IF(O1008&lt;&gt;"Engaging","",IF(U1008&lt;='Leia-me'!$B$6,"Saudável",IF(U1008&lt;='Leia-me'!$B$7,"Esfriando",IF(U1008&lt;='Leia-me'!$B$8,"Última chance","Zumbi"))))</f>
        <v/>
      </c>
      <c r="W1008" s="25" t="n">
        <f aca="false">IF(O1008="Won",1,IF(O1008="Lost",0,""))</f>
        <v>1</v>
      </c>
      <c r="Y1008" s="25" t="str">
        <f aca="false">IF(E1008="","Sim","")</f>
        <v/>
      </c>
    </row>
    <row r="1009" customFormat="false" ht="15" hidden="false" customHeight="false" outlineLevel="0" collapsed="false">
      <c r="A1009" s="25" t="s">
        <v>1244</v>
      </c>
      <c r="B1009" s="25" t="s">
        <v>67</v>
      </c>
      <c r="C1009" s="25" t="s">
        <v>68</v>
      </c>
      <c r="D1009" s="25" t="s">
        <v>73</v>
      </c>
      <c r="E1009" s="25" t="s">
        <v>167</v>
      </c>
      <c r="F1009" s="25" t="s">
        <v>168</v>
      </c>
      <c r="G1009" s="26" t="n">
        <v>2173.98</v>
      </c>
      <c r="H1009" s="27" t="n">
        <v>2928</v>
      </c>
      <c r="I1009" s="25" t="s">
        <v>147</v>
      </c>
      <c r="J1009" s="25" t="s">
        <v>169</v>
      </c>
      <c r="K1009" s="25" t="n">
        <v>1995</v>
      </c>
      <c r="L1009" s="25" t="s">
        <v>186</v>
      </c>
      <c r="M1009" s="25" t="s">
        <v>171</v>
      </c>
      <c r="N1009" s="28" t="n">
        <v>550</v>
      </c>
      <c r="O1009" s="25" t="s">
        <v>55</v>
      </c>
      <c r="P1009" s="29" t="n">
        <v>42810</v>
      </c>
      <c r="Q1009" s="29" t="n">
        <v>42878</v>
      </c>
      <c r="R1009" s="28" t="n">
        <v>0</v>
      </c>
      <c r="S1009" s="28" t="n">
        <f aca="false">IF(O1009="Won",R1009,IF(O1009="Lost",0,N1009))</f>
        <v>0</v>
      </c>
      <c r="T1009" s="30" t="n">
        <f aca="false">IF(AND(P1009&lt;&gt;"",Q1009&lt;&gt;""),Q1009-P1009,"")</f>
        <v>68</v>
      </c>
      <c r="U1009" s="30" t="str">
        <f aca="false">IF(AND(O1009="Engaging",P1009&lt;&gt;""),'Leia-me'!$B$5-P1009,"")</f>
        <v/>
      </c>
      <c r="V1009" s="25" t="str">
        <f aca="false">IF(O1009&lt;&gt;"Engaging","",IF(U1009&lt;='Leia-me'!$B$6,"Saudável",IF(U1009&lt;='Leia-me'!$B$7,"Esfriando",IF(U1009&lt;='Leia-me'!$B$8,"Última chance","Zumbi"))))</f>
        <v/>
      </c>
      <c r="W1009" s="25" t="n">
        <f aca="false">IF(O1009="Won",1,IF(O1009="Lost",0,""))</f>
        <v>0</v>
      </c>
      <c r="Y1009" s="25" t="str">
        <f aca="false">IF(E1009="","Sim","")</f>
        <v/>
      </c>
    </row>
    <row r="1010" customFormat="false" ht="15" hidden="false" customHeight="false" outlineLevel="0" collapsed="false">
      <c r="A1010" s="25" t="s">
        <v>1245</v>
      </c>
      <c r="B1010" s="25" t="s">
        <v>67</v>
      </c>
      <c r="C1010" s="25" t="s">
        <v>68</v>
      </c>
      <c r="D1010" s="25" t="s">
        <v>73</v>
      </c>
      <c r="E1010" s="25" t="s">
        <v>173</v>
      </c>
      <c r="F1010" s="25" t="s">
        <v>146</v>
      </c>
      <c r="G1010" s="26" t="n">
        <v>647.18</v>
      </c>
      <c r="H1010" s="27" t="n">
        <v>1185</v>
      </c>
      <c r="I1010" s="25" t="s">
        <v>174</v>
      </c>
      <c r="K1010" s="25" t="n">
        <v>1986</v>
      </c>
      <c r="L1010" s="25" t="s">
        <v>186</v>
      </c>
      <c r="M1010" s="25" t="s">
        <v>171</v>
      </c>
      <c r="N1010" s="28" t="n">
        <v>550</v>
      </c>
      <c r="O1010" s="25" t="s">
        <v>54</v>
      </c>
      <c r="P1010" s="29" t="n">
        <v>42810</v>
      </c>
      <c r="Q1010" s="29" t="n">
        <v>42911</v>
      </c>
      <c r="R1010" s="28" t="n">
        <v>619</v>
      </c>
      <c r="S1010" s="28" t="n">
        <f aca="false">IF(O1010="Won",R1010,IF(O1010="Lost",0,N1010))</f>
        <v>619</v>
      </c>
      <c r="T1010" s="30" t="n">
        <f aca="false">IF(AND(P1010&lt;&gt;"",Q1010&lt;&gt;""),Q1010-P1010,"")</f>
        <v>101</v>
      </c>
      <c r="U1010" s="30" t="str">
        <f aca="false">IF(AND(O1010="Engaging",P1010&lt;&gt;""),'Leia-me'!$B$5-P1010,"")</f>
        <v/>
      </c>
      <c r="V1010" s="25" t="str">
        <f aca="false">IF(O1010&lt;&gt;"Engaging","",IF(U1010&lt;='Leia-me'!$B$6,"Saudável",IF(U1010&lt;='Leia-me'!$B$7,"Esfriando",IF(U1010&lt;='Leia-me'!$B$8,"Última chance","Zumbi"))))</f>
        <v/>
      </c>
      <c r="W1010" s="25" t="n">
        <f aca="false">IF(O1010="Won",1,IF(O1010="Lost",0,""))</f>
        <v>1</v>
      </c>
      <c r="Y1010" s="25" t="str">
        <f aca="false">IF(E1010="","Sim","")</f>
        <v/>
      </c>
    </row>
    <row r="1011" customFormat="false" ht="15" hidden="false" customHeight="false" outlineLevel="0" collapsed="false">
      <c r="A1011" s="25" t="s">
        <v>1246</v>
      </c>
      <c r="B1011" s="25" t="s">
        <v>67</v>
      </c>
      <c r="C1011" s="25" t="s">
        <v>68</v>
      </c>
      <c r="D1011" s="25" t="s">
        <v>73</v>
      </c>
      <c r="E1011" s="25" t="s">
        <v>215</v>
      </c>
      <c r="F1011" s="25" t="s">
        <v>177</v>
      </c>
      <c r="G1011" s="26" t="n">
        <v>1102.43</v>
      </c>
      <c r="H1011" s="27" t="n">
        <v>1759</v>
      </c>
      <c r="I1011" s="25" t="s">
        <v>147</v>
      </c>
      <c r="K1011" s="25" t="n">
        <v>2006</v>
      </c>
      <c r="L1011" s="25" t="s">
        <v>160</v>
      </c>
      <c r="M1011" s="25" t="s">
        <v>149</v>
      </c>
      <c r="N1011" s="28" t="n">
        <v>3393</v>
      </c>
      <c r="O1011" s="25" t="s">
        <v>54</v>
      </c>
      <c r="P1011" s="29" t="n">
        <v>42812</v>
      </c>
      <c r="Q1011" s="29" t="n">
        <v>42897</v>
      </c>
      <c r="R1011" s="28" t="n">
        <v>3619</v>
      </c>
      <c r="S1011" s="28" t="n">
        <f aca="false">IF(O1011="Won",R1011,IF(O1011="Lost",0,N1011))</f>
        <v>3619</v>
      </c>
      <c r="T1011" s="30" t="n">
        <f aca="false">IF(AND(P1011&lt;&gt;"",Q1011&lt;&gt;""),Q1011-P1011,"")</f>
        <v>85</v>
      </c>
      <c r="U1011" s="30" t="str">
        <f aca="false">IF(AND(O1011="Engaging",P1011&lt;&gt;""),'Leia-me'!$B$5-P1011,"")</f>
        <v/>
      </c>
      <c r="V1011" s="25" t="str">
        <f aca="false">IF(O1011&lt;&gt;"Engaging","",IF(U1011&lt;='Leia-me'!$B$6,"Saudável",IF(U1011&lt;='Leia-me'!$B$7,"Esfriando",IF(U1011&lt;='Leia-me'!$B$8,"Última chance","Zumbi"))))</f>
        <v/>
      </c>
      <c r="W1011" s="25" t="n">
        <f aca="false">IF(O1011="Won",1,IF(O1011="Lost",0,""))</f>
        <v>1</v>
      </c>
      <c r="Y1011" s="25" t="str">
        <f aca="false">IF(E1011="","Sim","")</f>
        <v/>
      </c>
    </row>
    <row r="1012" customFormat="false" ht="15" hidden="false" customHeight="false" outlineLevel="0" collapsed="false">
      <c r="A1012" s="25" t="s">
        <v>1247</v>
      </c>
      <c r="B1012" s="25" t="s">
        <v>67</v>
      </c>
      <c r="C1012" s="25" t="s">
        <v>68</v>
      </c>
      <c r="D1012" s="25" t="s">
        <v>73</v>
      </c>
      <c r="E1012" s="25" t="s">
        <v>245</v>
      </c>
      <c r="F1012" s="25" t="s">
        <v>185</v>
      </c>
      <c r="G1012" s="26" t="n">
        <v>2938.67</v>
      </c>
      <c r="H1012" s="27" t="n">
        <v>8775</v>
      </c>
      <c r="I1012" s="25" t="s">
        <v>246</v>
      </c>
      <c r="K1012" s="25" t="n">
        <v>1987</v>
      </c>
      <c r="L1012" s="25" t="s">
        <v>160</v>
      </c>
      <c r="M1012" s="25" t="s">
        <v>149</v>
      </c>
      <c r="N1012" s="28" t="n">
        <v>3393</v>
      </c>
      <c r="O1012" s="25" t="s">
        <v>54</v>
      </c>
      <c r="P1012" s="29" t="n">
        <v>42813</v>
      </c>
      <c r="Q1012" s="29" t="n">
        <v>42909</v>
      </c>
      <c r="R1012" s="28" t="n">
        <v>3657</v>
      </c>
      <c r="S1012" s="28" t="n">
        <f aca="false">IF(O1012="Won",R1012,IF(O1012="Lost",0,N1012))</f>
        <v>3657</v>
      </c>
      <c r="T1012" s="30" t="n">
        <f aca="false">IF(AND(P1012&lt;&gt;"",Q1012&lt;&gt;""),Q1012-P1012,"")</f>
        <v>96</v>
      </c>
      <c r="U1012" s="30" t="str">
        <f aca="false">IF(AND(O1012="Engaging",P1012&lt;&gt;""),'Leia-me'!$B$5-P1012,"")</f>
        <v/>
      </c>
      <c r="V1012" s="25" t="str">
        <f aca="false">IF(O1012&lt;&gt;"Engaging","",IF(U1012&lt;='Leia-me'!$B$6,"Saudável",IF(U1012&lt;='Leia-me'!$B$7,"Esfriando",IF(U1012&lt;='Leia-me'!$B$8,"Última chance","Zumbi"))))</f>
        <v/>
      </c>
      <c r="W1012" s="25" t="n">
        <f aca="false">IF(O1012="Won",1,IF(O1012="Lost",0,""))</f>
        <v>1</v>
      </c>
      <c r="Y1012" s="25" t="str">
        <f aca="false">IF(E1012="","Sim","")</f>
        <v/>
      </c>
    </row>
    <row r="1013" customFormat="false" ht="15" hidden="false" customHeight="false" outlineLevel="0" collapsed="false">
      <c r="A1013" s="25" t="s">
        <v>1248</v>
      </c>
      <c r="B1013" s="25" t="s">
        <v>67</v>
      </c>
      <c r="C1013" s="25" t="s">
        <v>68</v>
      </c>
      <c r="D1013" s="25" t="s">
        <v>73</v>
      </c>
      <c r="E1013" s="25" t="s">
        <v>237</v>
      </c>
      <c r="F1013" s="25" t="s">
        <v>192</v>
      </c>
      <c r="G1013" s="26" t="n">
        <v>4618</v>
      </c>
      <c r="H1013" s="27" t="n">
        <v>10083</v>
      </c>
      <c r="I1013" s="25" t="s">
        <v>147</v>
      </c>
      <c r="K1013" s="25" t="n">
        <v>1982</v>
      </c>
      <c r="L1013" s="25" t="s">
        <v>186</v>
      </c>
      <c r="M1013" s="25" t="s">
        <v>171</v>
      </c>
      <c r="N1013" s="28" t="n">
        <v>550</v>
      </c>
      <c r="O1013" s="25" t="s">
        <v>55</v>
      </c>
      <c r="P1013" s="29" t="n">
        <v>42817</v>
      </c>
      <c r="Q1013" s="29" t="n">
        <v>42826</v>
      </c>
      <c r="R1013" s="28" t="n">
        <v>0</v>
      </c>
      <c r="S1013" s="28" t="n">
        <f aca="false">IF(O1013="Won",R1013,IF(O1013="Lost",0,N1013))</f>
        <v>0</v>
      </c>
      <c r="T1013" s="30" t="n">
        <f aca="false">IF(AND(P1013&lt;&gt;"",Q1013&lt;&gt;""),Q1013-P1013,"")</f>
        <v>9</v>
      </c>
      <c r="U1013" s="30" t="str">
        <f aca="false">IF(AND(O1013="Engaging",P1013&lt;&gt;""),'Leia-me'!$B$5-P1013,"")</f>
        <v/>
      </c>
      <c r="V1013" s="25" t="str">
        <f aca="false">IF(O1013&lt;&gt;"Engaging","",IF(U1013&lt;='Leia-me'!$B$6,"Saudável",IF(U1013&lt;='Leia-me'!$B$7,"Esfriando",IF(U1013&lt;='Leia-me'!$B$8,"Última chance","Zumbi"))))</f>
        <v/>
      </c>
      <c r="W1013" s="25" t="n">
        <f aca="false">IF(O1013="Won",1,IF(O1013="Lost",0,""))</f>
        <v>0</v>
      </c>
      <c r="Y1013" s="25" t="str">
        <f aca="false">IF(E1013="","Sim","")</f>
        <v/>
      </c>
    </row>
    <row r="1014" customFormat="false" ht="15" hidden="false" customHeight="false" outlineLevel="0" collapsed="false">
      <c r="A1014" s="25" t="s">
        <v>1249</v>
      </c>
      <c r="B1014" s="25" t="s">
        <v>67</v>
      </c>
      <c r="C1014" s="25" t="s">
        <v>68</v>
      </c>
      <c r="D1014" s="25" t="s">
        <v>73</v>
      </c>
      <c r="E1014" s="25" t="s">
        <v>257</v>
      </c>
      <c r="F1014" s="25" t="s">
        <v>146</v>
      </c>
      <c r="G1014" s="26" t="n">
        <v>441.08</v>
      </c>
      <c r="H1014" s="27" t="n">
        <v>1210</v>
      </c>
      <c r="I1014" s="25" t="s">
        <v>147</v>
      </c>
      <c r="K1014" s="25" t="n">
        <v>1984</v>
      </c>
      <c r="L1014" s="25" t="s">
        <v>148</v>
      </c>
      <c r="M1014" s="25" t="s">
        <v>149</v>
      </c>
      <c r="N1014" s="28" t="n">
        <v>55</v>
      </c>
      <c r="O1014" s="25" t="s">
        <v>55</v>
      </c>
      <c r="P1014" s="29" t="n">
        <v>42818</v>
      </c>
      <c r="Q1014" s="29" t="n">
        <v>42878</v>
      </c>
      <c r="R1014" s="28" t="n">
        <v>0</v>
      </c>
      <c r="S1014" s="28" t="n">
        <f aca="false">IF(O1014="Won",R1014,IF(O1014="Lost",0,N1014))</f>
        <v>0</v>
      </c>
      <c r="T1014" s="30" t="n">
        <f aca="false">IF(AND(P1014&lt;&gt;"",Q1014&lt;&gt;""),Q1014-P1014,"")</f>
        <v>60</v>
      </c>
      <c r="U1014" s="30" t="str">
        <f aca="false">IF(AND(O1014="Engaging",P1014&lt;&gt;""),'Leia-me'!$B$5-P1014,"")</f>
        <v/>
      </c>
      <c r="V1014" s="25" t="str">
        <f aca="false">IF(O1014&lt;&gt;"Engaging","",IF(U1014&lt;='Leia-me'!$B$6,"Saudável",IF(U1014&lt;='Leia-me'!$B$7,"Esfriando",IF(U1014&lt;='Leia-me'!$B$8,"Última chance","Zumbi"))))</f>
        <v/>
      </c>
      <c r="W1014" s="25" t="n">
        <f aca="false">IF(O1014="Won",1,IF(O1014="Lost",0,""))</f>
        <v>0</v>
      </c>
      <c r="Y1014" s="25" t="str">
        <f aca="false">IF(E1014="","Sim","")</f>
        <v/>
      </c>
    </row>
    <row r="1015" customFormat="false" ht="15" hidden="false" customHeight="false" outlineLevel="0" collapsed="false">
      <c r="A1015" s="25" t="s">
        <v>1250</v>
      </c>
      <c r="B1015" s="25" t="s">
        <v>67</v>
      </c>
      <c r="C1015" s="25" t="s">
        <v>68</v>
      </c>
      <c r="D1015" s="25" t="s">
        <v>73</v>
      </c>
      <c r="E1015" s="25" t="s">
        <v>145</v>
      </c>
      <c r="F1015" s="25" t="s">
        <v>146</v>
      </c>
      <c r="G1015" s="26" t="n">
        <v>3922.42</v>
      </c>
      <c r="H1015" s="27" t="n">
        <v>6837</v>
      </c>
      <c r="I1015" s="25" t="s">
        <v>147</v>
      </c>
      <c r="K1015" s="25" t="n">
        <v>1992</v>
      </c>
      <c r="L1015" s="25" t="s">
        <v>186</v>
      </c>
      <c r="M1015" s="25" t="s">
        <v>171</v>
      </c>
      <c r="N1015" s="28" t="n">
        <v>550</v>
      </c>
      <c r="O1015" s="25" t="s">
        <v>54</v>
      </c>
      <c r="P1015" s="29" t="n">
        <v>42818</v>
      </c>
      <c r="Q1015" s="29" t="n">
        <v>42898</v>
      </c>
      <c r="R1015" s="28" t="n">
        <v>503</v>
      </c>
      <c r="S1015" s="28" t="n">
        <f aca="false">IF(O1015="Won",R1015,IF(O1015="Lost",0,N1015))</f>
        <v>503</v>
      </c>
      <c r="T1015" s="30" t="n">
        <f aca="false">IF(AND(P1015&lt;&gt;"",Q1015&lt;&gt;""),Q1015-P1015,"")</f>
        <v>80</v>
      </c>
      <c r="U1015" s="30" t="str">
        <f aca="false">IF(AND(O1015="Engaging",P1015&lt;&gt;""),'Leia-me'!$B$5-P1015,"")</f>
        <v/>
      </c>
      <c r="V1015" s="25" t="str">
        <f aca="false">IF(O1015&lt;&gt;"Engaging","",IF(U1015&lt;='Leia-me'!$B$6,"Saudável",IF(U1015&lt;='Leia-me'!$B$7,"Esfriando",IF(U1015&lt;='Leia-me'!$B$8,"Última chance","Zumbi"))))</f>
        <v/>
      </c>
      <c r="W1015" s="25" t="n">
        <f aca="false">IF(O1015="Won",1,IF(O1015="Lost",0,""))</f>
        <v>1</v>
      </c>
      <c r="Y1015" s="25" t="str">
        <f aca="false">IF(E1015="","Sim","")</f>
        <v/>
      </c>
    </row>
    <row r="1016" customFormat="false" ht="15" hidden="false" customHeight="false" outlineLevel="0" collapsed="false">
      <c r="A1016" s="25" t="s">
        <v>1251</v>
      </c>
      <c r="B1016" s="25" t="s">
        <v>67</v>
      </c>
      <c r="C1016" s="25" t="s">
        <v>68</v>
      </c>
      <c r="D1016" s="25" t="s">
        <v>73</v>
      </c>
      <c r="E1016" s="25" t="s">
        <v>184</v>
      </c>
      <c r="F1016" s="25" t="s">
        <v>185</v>
      </c>
      <c r="G1016" s="26" t="n">
        <v>1520.66</v>
      </c>
      <c r="H1016" s="27" t="n">
        <v>1806</v>
      </c>
      <c r="I1016" s="25" t="s">
        <v>147</v>
      </c>
      <c r="K1016" s="25" t="n">
        <v>2005</v>
      </c>
      <c r="L1016" s="25" t="s">
        <v>148</v>
      </c>
      <c r="M1016" s="25" t="s">
        <v>149</v>
      </c>
      <c r="N1016" s="28" t="n">
        <v>55</v>
      </c>
      <c r="O1016" s="25" t="s">
        <v>55</v>
      </c>
      <c r="P1016" s="29" t="n">
        <v>42821</v>
      </c>
      <c r="Q1016" s="29" t="n">
        <v>42856</v>
      </c>
      <c r="R1016" s="28" t="n">
        <v>0</v>
      </c>
      <c r="S1016" s="28" t="n">
        <f aca="false">IF(O1016="Won",R1016,IF(O1016="Lost",0,N1016))</f>
        <v>0</v>
      </c>
      <c r="T1016" s="30" t="n">
        <f aca="false">IF(AND(P1016&lt;&gt;"",Q1016&lt;&gt;""),Q1016-P1016,"")</f>
        <v>35</v>
      </c>
      <c r="U1016" s="30" t="str">
        <f aca="false">IF(AND(O1016="Engaging",P1016&lt;&gt;""),'Leia-me'!$B$5-P1016,"")</f>
        <v/>
      </c>
      <c r="V1016" s="25" t="str">
        <f aca="false">IF(O1016&lt;&gt;"Engaging","",IF(U1016&lt;='Leia-me'!$B$6,"Saudável",IF(U1016&lt;='Leia-me'!$B$7,"Esfriando",IF(U1016&lt;='Leia-me'!$B$8,"Última chance","Zumbi"))))</f>
        <v/>
      </c>
      <c r="W1016" s="25" t="n">
        <f aca="false">IF(O1016="Won",1,IF(O1016="Lost",0,""))</f>
        <v>0</v>
      </c>
      <c r="Y1016" s="25" t="str">
        <f aca="false">IF(E1016="","Sim","")</f>
        <v/>
      </c>
    </row>
    <row r="1017" customFormat="false" ht="15" hidden="false" customHeight="false" outlineLevel="0" collapsed="false">
      <c r="A1017" s="25" t="s">
        <v>1252</v>
      </c>
      <c r="B1017" s="25" t="s">
        <v>67</v>
      </c>
      <c r="C1017" s="25" t="s">
        <v>68</v>
      </c>
      <c r="D1017" s="25" t="s">
        <v>73</v>
      </c>
      <c r="E1017" s="25" t="s">
        <v>151</v>
      </c>
      <c r="F1017" s="25" t="s">
        <v>146</v>
      </c>
      <c r="G1017" s="26" t="n">
        <v>587.34</v>
      </c>
      <c r="H1017" s="27" t="n">
        <v>1356</v>
      </c>
      <c r="I1017" s="25" t="s">
        <v>152</v>
      </c>
      <c r="K1017" s="25" t="n">
        <v>2012</v>
      </c>
      <c r="L1017" s="25" t="s">
        <v>178</v>
      </c>
      <c r="M1017" s="25" t="s">
        <v>171</v>
      </c>
      <c r="N1017" s="28" t="n">
        <v>5482</v>
      </c>
      <c r="O1017" s="25" t="s">
        <v>54</v>
      </c>
      <c r="P1017" s="29" t="n">
        <v>42822</v>
      </c>
      <c r="Q1017" s="29" t="n">
        <v>42832</v>
      </c>
      <c r="R1017" s="28" t="n">
        <v>5447</v>
      </c>
      <c r="S1017" s="28" t="n">
        <f aca="false">IF(O1017="Won",R1017,IF(O1017="Lost",0,N1017))</f>
        <v>5447</v>
      </c>
      <c r="T1017" s="30" t="n">
        <f aca="false">IF(AND(P1017&lt;&gt;"",Q1017&lt;&gt;""),Q1017-P1017,"")</f>
        <v>10</v>
      </c>
      <c r="U1017" s="30" t="str">
        <f aca="false">IF(AND(O1017="Engaging",P1017&lt;&gt;""),'Leia-me'!$B$5-P1017,"")</f>
        <v/>
      </c>
      <c r="V1017" s="25" t="str">
        <f aca="false">IF(O1017&lt;&gt;"Engaging","",IF(U1017&lt;='Leia-me'!$B$6,"Saudável",IF(U1017&lt;='Leia-me'!$B$7,"Esfriando",IF(U1017&lt;='Leia-me'!$B$8,"Última chance","Zumbi"))))</f>
        <v/>
      </c>
      <c r="W1017" s="25" t="n">
        <f aca="false">IF(O1017="Won",1,IF(O1017="Lost",0,""))</f>
        <v>1</v>
      </c>
      <c r="Y1017" s="25" t="str">
        <f aca="false">IF(E1017="","Sim","")</f>
        <v/>
      </c>
    </row>
    <row r="1018" customFormat="false" ht="15" hidden="false" customHeight="false" outlineLevel="0" collapsed="false">
      <c r="A1018" s="25" t="s">
        <v>1253</v>
      </c>
      <c r="B1018" s="25" t="s">
        <v>67</v>
      </c>
      <c r="C1018" s="25" t="s">
        <v>68</v>
      </c>
      <c r="D1018" s="25" t="s">
        <v>73</v>
      </c>
      <c r="E1018" s="25" t="s">
        <v>195</v>
      </c>
      <c r="F1018" s="25" t="s">
        <v>185</v>
      </c>
      <c r="G1018" s="26" t="n">
        <v>8170.38</v>
      </c>
      <c r="H1018" s="27" t="n">
        <v>16499</v>
      </c>
      <c r="I1018" s="25" t="s">
        <v>196</v>
      </c>
      <c r="K1018" s="25" t="n">
        <v>1997</v>
      </c>
      <c r="L1018" s="25" t="s">
        <v>160</v>
      </c>
      <c r="M1018" s="25" t="s">
        <v>149</v>
      </c>
      <c r="N1018" s="28" t="n">
        <v>3393</v>
      </c>
      <c r="O1018" s="25" t="s">
        <v>54</v>
      </c>
      <c r="P1018" s="29" t="n">
        <v>42823</v>
      </c>
      <c r="Q1018" s="29" t="n">
        <v>42881</v>
      </c>
      <c r="R1018" s="28" t="n">
        <v>3982</v>
      </c>
      <c r="S1018" s="28" t="n">
        <f aca="false">IF(O1018="Won",R1018,IF(O1018="Lost",0,N1018))</f>
        <v>3982</v>
      </c>
      <c r="T1018" s="30" t="n">
        <f aca="false">IF(AND(P1018&lt;&gt;"",Q1018&lt;&gt;""),Q1018-P1018,"")</f>
        <v>58</v>
      </c>
      <c r="U1018" s="30" t="str">
        <f aca="false">IF(AND(O1018="Engaging",P1018&lt;&gt;""),'Leia-me'!$B$5-P1018,"")</f>
        <v/>
      </c>
      <c r="V1018" s="25" t="str">
        <f aca="false">IF(O1018&lt;&gt;"Engaging","",IF(U1018&lt;='Leia-me'!$B$6,"Saudável",IF(U1018&lt;='Leia-me'!$B$7,"Esfriando",IF(U1018&lt;='Leia-me'!$B$8,"Última chance","Zumbi"))))</f>
        <v/>
      </c>
      <c r="W1018" s="25" t="n">
        <f aca="false">IF(O1018="Won",1,IF(O1018="Lost",0,""))</f>
        <v>1</v>
      </c>
      <c r="Y1018" s="25" t="str">
        <f aca="false">IF(E1018="","Sim","")</f>
        <v/>
      </c>
    </row>
    <row r="1019" customFormat="false" ht="15" hidden="false" customHeight="false" outlineLevel="0" collapsed="false">
      <c r="A1019" s="25" t="s">
        <v>1254</v>
      </c>
      <c r="B1019" s="25" t="s">
        <v>67</v>
      </c>
      <c r="C1019" s="25" t="s">
        <v>68</v>
      </c>
      <c r="D1019" s="25" t="s">
        <v>73</v>
      </c>
      <c r="E1019" s="25" t="s">
        <v>231</v>
      </c>
      <c r="F1019" s="25" t="s">
        <v>168</v>
      </c>
      <c r="G1019" s="26" t="n">
        <v>45.39</v>
      </c>
      <c r="H1019" s="27" t="n">
        <v>100</v>
      </c>
      <c r="I1019" s="25" t="s">
        <v>147</v>
      </c>
      <c r="J1019" s="25" t="s">
        <v>169</v>
      </c>
      <c r="K1019" s="25" t="n">
        <v>2012</v>
      </c>
      <c r="L1019" s="25" t="s">
        <v>160</v>
      </c>
      <c r="M1019" s="25" t="s">
        <v>149</v>
      </c>
      <c r="N1019" s="28" t="n">
        <v>3393</v>
      </c>
      <c r="O1019" s="25" t="s">
        <v>55</v>
      </c>
      <c r="P1019" s="29" t="n">
        <v>42824</v>
      </c>
      <c r="Q1019" s="29" t="n">
        <v>42836</v>
      </c>
      <c r="R1019" s="28" t="n">
        <v>0</v>
      </c>
      <c r="S1019" s="28" t="n">
        <f aca="false">IF(O1019="Won",R1019,IF(O1019="Lost",0,N1019))</f>
        <v>0</v>
      </c>
      <c r="T1019" s="30" t="n">
        <f aca="false">IF(AND(P1019&lt;&gt;"",Q1019&lt;&gt;""),Q1019-P1019,"")</f>
        <v>12</v>
      </c>
      <c r="U1019" s="30" t="str">
        <f aca="false">IF(AND(O1019="Engaging",P1019&lt;&gt;""),'Leia-me'!$B$5-P1019,"")</f>
        <v/>
      </c>
      <c r="V1019" s="25" t="str">
        <f aca="false">IF(O1019&lt;&gt;"Engaging","",IF(U1019&lt;='Leia-me'!$B$6,"Saudável",IF(U1019&lt;='Leia-me'!$B$7,"Esfriando",IF(U1019&lt;='Leia-me'!$B$8,"Última chance","Zumbi"))))</f>
        <v/>
      </c>
      <c r="W1019" s="25" t="n">
        <f aca="false">IF(O1019="Won",1,IF(O1019="Lost",0,""))</f>
        <v>0</v>
      </c>
      <c r="Y1019" s="25" t="str">
        <f aca="false">IF(E1019="","Sim","")</f>
        <v/>
      </c>
    </row>
    <row r="1020" customFormat="false" ht="15" hidden="false" customHeight="false" outlineLevel="0" collapsed="false">
      <c r="A1020" s="25" t="s">
        <v>1255</v>
      </c>
      <c r="B1020" s="25" t="s">
        <v>67</v>
      </c>
      <c r="C1020" s="25" t="s">
        <v>68</v>
      </c>
      <c r="D1020" s="25" t="s">
        <v>73</v>
      </c>
      <c r="E1020" s="25" t="s">
        <v>215</v>
      </c>
      <c r="F1020" s="25" t="s">
        <v>177</v>
      </c>
      <c r="G1020" s="26" t="n">
        <v>1102.43</v>
      </c>
      <c r="H1020" s="27" t="n">
        <v>1759</v>
      </c>
      <c r="I1020" s="25" t="s">
        <v>147</v>
      </c>
      <c r="K1020" s="25" t="n">
        <v>2006</v>
      </c>
      <c r="L1020" s="25" t="s">
        <v>148</v>
      </c>
      <c r="M1020" s="25" t="s">
        <v>149</v>
      </c>
      <c r="N1020" s="28" t="n">
        <v>55</v>
      </c>
      <c r="O1020" s="25" t="s">
        <v>54</v>
      </c>
      <c r="P1020" s="29" t="n">
        <v>42824</v>
      </c>
      <c r="Q1020" s="29" t="n">
        <v>42875</v>
      </c>
      <c r="R1020" s="28" t="n">
        <v>54</v>
      </c>
      <c r="S1020" s="28" t="n">
        <f aca="false">IF(O1020="Won",R1020,IF(O1020="Lost",0,N1020))</f>
        <v>54</v>
      </c>
      <c r="T1020" s="30" t="n">
        <f aca="false">IF(AND(P1020&lt;&gt;"",Q1020&lt;&gt;""),Q1020-P1020,"")</f>
        <v>51</v>
      </c>
      <c r="U1020" s="30" t="str">
        <f aca="false">IF(AND(O1020="Engaging",P1020&lt;&gt;""),'Leia-me'!$B$5-P1020,"")</f>
        <v/>
      </c>
      <c r="V1020" s="25" t="str">
        <f aca="false">IF(O1020&lt;&gt;"Engaging","",IF(U1020&lt;='Leia-me'!$B$6,"Saudável",IF(U1020&lt;='Leia-me'!$B$7,"Esfriando",IF(U1020&lt;='Leia-me'!$B$8,"Última chance","Zumbi"))))</f>
        <v/>
      </c>
      <c r="W1020" s="25" t="n">
        <f aca="false">IF(O1020="Won",1,IF(O1020="Lost",0,""))</f>
        <v>1</v>
      </c>
      <c r="Y1020" s="25" t="str">
        <f aca="false">IF(E1020="","Sim","")</f>
        <v/>
      </c>
    </row>
    <row r="1021" customFormat="false" ht="15" hidden="false" customHeight="false" outlineLevel="0" collapsed="false">
      <c r="A1021" s="25" t="s">
        <v>1256</v>
      </c>
      <c r="B1021" s="25" t="s">
        <v>67</v>
      </c>
      <c r="C1021" s="25" t="s">
        <v>68</v>
      </c>
      <c r="D1021" s="25" t="s">
        <v>73</v>
      </c>
      <c r="E1021" s="25" t="s">
        <v>151</v>
      </c>
      <c r="F1021" s="25" t="s">
        <v>146</v>
      </c>
      <c r="G1021" s="26" t="n">
        <v>587.34</v>
      </c>
      <c r="H1021" s="27" t="n">
        <v>1356</v>
      </c>
      <c r="I1021" s="25" t="s">
        <v>152</v>
      </c>
      <c r="K1021" s="25" t="n">
        <v>2012</v>
      </c>
      <c r="L1021" s="25" t="s">
        <v>160</v>
      </c>
      <c r="M1021" s="25" t="s">
        <v>149</v>
      </c>
      <c r="N1021" s="28" t="n">
        <v>3393</v>
      </c>
      <c r="O1021" s="25" t="s">
        <v>55</v>
      </c>
      <c r="P1021" s="29" t="n">
        <v>42826</v>
      </c>
      <c r="Q1021" s="29" t="n">
        <v>42831</v>
      </c>
      <c r="R1021" s="28" t="n">
        <v>0</v>
      </c>
      <c r="S1021" s="28" t="n">
        <f aca="false">IF(O1021="Won",R1021,IF(O1021="Lost",0,N1021))</f>
        <v>0</v>
      </c>
      <c r="T1021" s="30" t="n">
        <f aca="false">IF(AND(P1021&lt;&gt;"",Q1021&lt;&gt;""),Q1021-P1021,"")</f>
        <v>5</v>
      </c>
      <c r="U1021" s="30" t="str">
        <f aca="false">IF(AND(O1021="Engaging",P1021&lt;&gt;""),'Leia-me'!$B$5-P1021,"")</f>
        <v/>
      </c>
      <c r="V1021" s="25" t="str">
        <f aca="false">IF(O1021&lt;&gt;"Engaging","",IF(U1021&lt;='Leia-me'!$B$6,"Saudável",IF(U1021&lt;='Leia-me'!$B$7,"Esfriando",IF(U1021&lt;='Leia-me'!$B$8,"Última chance","Zumbi"))))</f>
        <v/>
      </c>
      <c r="W1021" s="25" t="n">
        <f aca="false">IF(O1021="Won",1,IF(O1021="Lost",0,""))</f>
        <v>0</v>
      </c>
      <c r="Y1021" s="25" t="str">
        <f aca="false">IF(E1021="","Sim","")</f>
        <v/>
      </c>
    </row>
    <row r="1022" customFormat="false" ht="15" hidden="false" customHeight="false" outlineLevel="0" collapsed="false">
      <c r="A1022" s="25" t="s">
        <v>1257</v>
      </c>
      <c r="B1022" s="25" t="s">
        <v>67</v>
      </c>
      <c r="C1022" s="25" t="s">
        <v>68</v>
      </c>
      <c r="D1022" s="25" t="s">
        <v>73</v>
      </c>
      <c r="E1022" s="25" t="s">
        <v>266</v>
      </c>
      <c r="F1022" s="25" t="s">
        <v>267</v>
      </c>
      <c r="G1022" s="26" t="n">
        <v>2041.73</v>
      </c>
      <c r="H1022" s="27" t="n">
        <v>5276</v>
      </c>
      <c r="I1022" s="25" t="s">
        <v>147</v>
      </c>
      <c r="K1022" s="25" t="n">
        <v>1997</v>
      </c>
      <c r="L1022" s="25" t="s">
        <v>186</v>
      </c>
      <c r="M1022" s="25" t="s">
        <v>171</v>
      </c>
      <c r="N1022" s="28" t="n">
        <v>550</v>
      </c>
      <c r="O1022" s="25" t="s">
        <v>54</v>
      </c>
      <c r="P1022" s="29" t="n">
        <v>42831</v>
      </c>
      <c r="Q1022" s="29" t="n">
        <v>42910</v>
      </c>
      <c r="R1022" s="28" t="n">
        <v>575</v>
      </c>
      <c r="S1022" s="28" t="n">
        <f aca="false">IF(O1022="Won",R1022,IF(O1022="Lost",0,N1022))</f>
        <v>575</v>
      </c>
      <c r="T1022" s="30" t="n">
        <f aca="false">IF(AND(P1022&lt;&gt;"",Q1022&lt;&gt;""),Q1022-P1022,"")</f>
        <v>79</v>
      </c>
      <c r="U1022" s="30" t="str">
        <f aca="false">IF(AND(O1022="Engaging",P1022&lt;&gt;""),'Leia-me'!$B$5-P1022,"")</f>
        <v/>
      </c>
      <c r="V1022" s="25" t="str">
        <f aca="false">IF(O1022&lt;&gt;"Engaging","",IF(U1022&lt;='Leia-me'!$B$6,"Saudável",IF(U1022&lt;='Leia-me'!$B$7,"Esfriando",IF(U1022&lt;='Leia-me'!$B$8,"Última chance","Zumbi"))))</f>
        <v/>
      </c>
      <c r="W1022" s="25" t="n">
        <f aca="false">IF(O1022="Won",1,IF(O1022="Lost",0,""))</f>
        <v>1</v>
      </c>
      <c r="Y1022" s="25" t="str">
        <f aca="false">IF(E1022="","Sim","")</f>
        <v/>
      </c>
    </row>
    <row r="1023" customFormat="false" ht="15" hidden="false" customHeight="false" outlineLevel="0" collapsed="false">
      <c r="A1023" s="25" t="s">
        <v>1258</v>
      </c>
      <c r="B1023" s="25" t="s">
        <v>67</v>
      </c>
      <c r="C1023" s="25" t="s">
        <v>68</v>
      </c>
      <c r="D1023" s="25" t="s">
        <v>73</v>
      </c>
      <c r="E1023" s="25" t="s">
        <v>215</v>
      </c>
      <c r="F1023" s="25" t="s">
        <v>177</v>
      </c>
      <c r="G1023" s="26" t="n">
        <v>1102.43</v>
      </c>
      <c r="H1023" s="27" t="n">
        <v>1759</v>
      </c>
      <c r="I1023" s="25" t="s">
        <v>147</v>
      </c>
      <c r="K1023" s="25" t="n">
        <v>2006</v>
      </c>
      <c r="L1023" s="25" t="s">
        <v>170</v>
      </c>
      <c r="M1023" s="25" t="s">
        <v>171</v>
      </c>
      <c r="N1023" s="28" t="n">
        <v>1096</v>
      </c>
      <c r="O1023" s="25" t="s">
        <v>54</v>
      </c>
      <c r="P1023" s="29" t="n">
        <v>42831</v>
      </c>
      <c r="Q1023" s="29" t="n">
        <v>42877</v>
      </c>
      <c r="R1023" s="28" t="n">
        <v>1147</v>
      </c>
      <c r="S1023" s="28" t="n">
        <f aca="false">IF(O1023="Won",R1023,IF(O1023="Lost",0,N1023))</f>
        <v>1147</v>
      </c>
      <c r="T1023" s="30" t="n">
        <f aca="false">IF(AND(P1023&lt;&gt;"",Q1023&lt;&gt;""),Q1023-P1023,"")</f>
        <v>46</v>
      </c>
      <c r="U1023" s="30" t="str">
        <f aca="false">IF(AND(O1023="Engaging",P1023&lt;&gt;""),'Leia-me'!$B$5-P1023,"")</f>
        <v/>
      </c>
      <c r="V1023" s="25" t="str">
        <f aca="false">IF(O1023&lt;&gt;"Engaging","",IF(U1023&lt;='Leia-me'!$B$6,"Saudável",IF(U1023&lt;='Leia-me'!$B$7,"Esfriando",IF(U1023&lt;='Leia-me'!$B$8,"Última chance","Zumbi"))))</f>
        <v/>
      </c>
      <c r="W1023" s="25" t="n">
        <f aca="false">IF(O1023="Won",1,IF(O1023="Lost",0,""))</f>
        <v>1</v>
      </c>
      <c r="Y1023" s="25" t="str">
        <f aca="false">IF(E1023="","Sim","")</f>
        <v/>
      </c>
    </row>
    <row r="1024" customFormat="false" ht="15" hidden="false" customHeight="false" outlineLevel="0" collapsed="false">
      <c r="A1024" s="25" t="s">
        <v>1259</v>
      </c>
      <c r="B1024" s="25" t="s">
        <v>67</v>
      </c>
      <c r="C1024" s="25" t="s">
        <v>68</v>
      </c>
      <c r="D1024" s="25" t="s">
        <v>73</v>
      </c>
      <c r="E1024" s="25" t="s">
        <v>198</v>
      </c>
      <c r="F1024" s="25" t="s">
        <v>177</v>
      </c>
      <c r="G1024" s="26" t="n">
        <v>2819.5</v>
      </c>
      <c r="H1024" s="27" t="n">
        <v>7227</v>
      </c>
      <c r="I1024" s="25" t="s">
        <v>147</v>
      </c>
      <c r="J1024" s="25" t="s">
        <v>199</v>
      </c>
      <c r="K1024" s="25" t="n">
        <v>1991</v>
      </c>
      <c r="L1024" s="25" t="s">
        <v>160</v>
      </c>
      <c r="M1024" s="25" t="s">
        <v>149</v>
      </c>
      <c r="N1024" s="28" t="n">
        <v>3393</v>
      </c>
      <c r="O1024" s="25" t="s">
        <v>54</v>
      </c>
      <c r="P1024" s="29" t="n">
        <v>42831</v>
      </c>
      <c r="Q1024" s="29" t="n">
        <v>42898</v>
      </c>
      <c r="R1024" s="28" t="n">
        <v>3161</v>
      </c>
      <c r="S1024" s="28" t="n">
        <f aca="false">IF(O1024="Won",R1024,IF(O1024="Lost",0,N1024))</f>
        <v>3161</v>
      </c>
      <c r="T1024" s="30" t="n">
        <f aca="false">IF(AND(P1024&lt;&gt;"",Q1024&lt;&gt;""),Q1024-P1024,"")</f>
        <v>67</v>
      </c>
      <c r="U1024" s="30" t="str">
        <f aca="false">IF(AND(O1024="Engaging",P1024&lt;&gt;""),'Leia-me'!$B$5-P1024,"")</f>
        <v/>
      </c>
      <c r="V1024" s="25" t="str">
        <f aca="false">IF(O1024&lt;&gt;"Engaging","",IF(U1024&lt;='Leia-me'!$B$6,"Saudável",IF(U1024&lt;='Leia-me'!$B$7,"Esfriando",IF(U1024&lt;='Leia-me'!$B$8,"Última chance","Zumbi"))))</f>
        <v/>
      </c>
      <c r="W1024" s="25" t="n">
        <f aca="false">IF(O1024="Won",1,IF(O1024="Lost",0,""))</f>
        <v>1</v>
      </c>
      <c r="Y1024" s="25" t="str">
        <f aca="false">IF(E1024="","Sim","")</f>
        <v/>
      </c>
    </row>
    <row r="1025" customFormat="false" ht="15" hidden="false" customHeight="false" outlineLevel="0" collapsed="false">
      <c r="A1025" s="25" t="s">
        <v>1260</v>
      </c>
      <c r="B1025" s="25" t="s">
        <v>67</v>
      </c>
      <c r="C1025" s="25" t="s">
        <v>68</v>
      </c>
      <c r="D1025" s="25" t="s">
        <v>73</v>
      </c>
      <c r="E1025" s="25" t="s">
        <v>248</v>
      </c>
      <c r="F1025" s="25" t="s">
        <v>211</v>
      </c>
      <c r="G1025" s="26" t="n">
        <v>894.33</v>
      </c>
      <c r="H1025" s="27" t="n">
        <v>1635</v>
      </c>
      <c r="I1025" s="25" t="s">
        <v>249</v>
      </c>
      <c r="K1025" s="25" t="n">
        <v>2007</v>
      </c>
      <c r="L1025" s="25" t="s">
        <v>178</v>
      </c>
      <c r="M1025" s="25" t="s">
        <v>171</v>
      </c>
      <c r="N1025" s="28" t="n">
        <v>5482</v>
      </c>
      <c r="O1025" s="25" t="s">
        <v>54</v>
      </c>
      <c r="P1025" s="29" t="n">
        <v>42832</v>
      </c>
      <c r="Q1025" s="29" t="n">
        <v>42838</v>
      </c>
      <c r="R1025" s="28" t="n">
        <v>4659</v>
      </c>
      <c r="S1025" s="28" t="n">
        <f aca="false">IF(O1025="Won",R1025,IF(O1025="Lost",0,N1025))</f>
        <v>4659</v>
      </c>
      <c r="T1025" s="30" t="n">
        <f aca="false">IF(AND(P1025&lt;&gt;"",Q1025&lt;&gt;""),Q1025-P1025,"")</f>
        <v>6</v>
      </c>
      <c r="U1025" s="30" t="str">
        <f aca="false">IF(AND(O1025="Engaging",P1025&lt;&gt;""),'Leia-me'!$B$5-P1025,"")</f>
        <v/>
      </c>
      <c r="V1025" s="25" t="str">
        <f aca="false">IF(O1025&lt;&gt;"Engaging","",IF(U1025&lt;='Leia-me'!$B$6,"Saudável",IF(U1025&lt;='Leia-me'!$B$7,"Esfriando",IF(U1025&lt;='Leia-me'!$B$8,"Última chance","Zumbi"))))</f>
        <v/>
      </c>
      <c r="W1025" s="25" t="n">
        <f aca="false">IF(O1025="Won",1,IF(O1025="Lost",0,""))</f>
        <v>1</v>
      </c>
      <c r="Y1025" s="25" t="str">
        <f aca="false">IF(E1025="","Sim","")</f>
        <v/>
      </c>
    </row>
    <row r="1026" customFormat="false" ht="15" hidden="false" customHeight="false" outlineLevel="0" collapsed="false">
      <c r="A1026" s="25" t="s">
        <v>1261</v>
      </c>
      <c r="B1026" s="25" t="s">
        <v>67</v>
      </c>
      <c r="C1026" s="25" t="s">
        <v>68</v>
      </c>
      <c r="D1026" s="25" t="s">
        <v>73</v>
      </c>
      <c r="E1026" s="25" t="s">
        <v>248</v>
      </c>
      <c r="F1026" s="25" t="s">
        <v>211</v>
      </c>
      <c r="G1026" s="26" t="n">
        <v>894.33</v>
      </c>
      <c r="H1026" s="27" t="n">
        <v>1635</v>
      </c>
      <c r="I1026" s="25" t="s">
        <v>249</v>
      </c>
      <c r="K1026" s="25" t="n">
        <v>2007</v>
      </c>
      <c r="L1026" s="25" t="s">
        <v>148</v>
      </c>
      <c r="M1026" s="25" t="s">
        <v>149</v>
      </c>
      <c r="N1026" s="28" t="n">
        <v>55</v>
      </c>
      <c r="O1026" s="25" t="s">
        <v>55</v>
      </c>
      <c r="P1026" s="29" t="n">
        <v>42833</v>
      </c>
      <c r="Q1026" s="29" t="n">
        <v>42835</v>
      </c>
      <c r="R1026" s="28" t="n">
        <v>0</v>
      </c>
      <c r="S1026" s="28" t="n">
        <f aca="false">IF(O1026="Won",R1026,IF(O1026="Lost",0,N1026))</f>
        <v>0</v>
      </c>
      <c r="T1026" s="30" t="n">
        <f aca="false">IF(AND(P1026&lt;&gt;"",Q1026&lt;&gt;""),Q1026-P1026,"")</f>
        <v>2</v>
      </c>
      <c r="U1026" s="30" t="str">
        <f aca="false">IF(AND(O1026="Engaging",P1026&lt;&gt;""),'Leia-me'!$B$5-P1026,"")</f>
        <v/>
      </c>
      <c r="V1026" s="25" t="str">
        <f aca="false">IF(O1026&lt;&gt;"Engaging","",IF(U1026&lt;='Leia-me'!$B$6,"Saudável",IF(U1026&lt;='Leia-me'!$B$7,"Esfriando",IF(U1026&lt;='Leia-me'!$B$8,"Última chance","Zumbi"))))</f>
        <v/>
      </c>
      <c r="W1026" s="25" t="n">
        <f aca="false">IF(O1026="Won",1,IF(O1026="Lost",0,""))</f>
        <v>0</v>
      </c>
      <c r="Y1026" s="25" t="str">
        <f aca="false">IF(E1026="","Sim","")</f>
        <v/>
      </c>
    </row>
    <row r="1027" customFormat="false" ht="15" hidden="false" customHeight="false" outlineLevel="0" collapsed="false">
      <c r="A1027" s="25" t="s">
        <v>1262</v>
      </c>
      <c r="B1027" s="25" t="s">
        <v>67</v>
      </c>
      <c r="C1027" s="25" t="s">
        <v>68</v>
      </c>
      <c r="D1027" s="25" t="s">
        <v>73</v>
      </c>
      <c r="E1027" s="25" t="s">
        <v>218</v>
      </c>
      <c r="F1027" s="25" t="s">
        <v>146</v>
      </c>
      <c r="G1027" s="26" t="n">
        <v>4.54</v>
      </c>
      <c r="H1027" s="27" t="n">
        <v>9</v>
      </c>
      <c r="I1027" s="25" t="s">
        <v>147</v>
      </c>
      <c r="K1027" s="25" t="n">
        <v>2017</v>
      </c>
      <c r="L1027" s="25" t="s">
        <v>178</v>
      </c>
      <c r="M1027" s="25" t="s">
        <v>171</v>
      </c>
      <c r="N1027" s="28" t="n">
        <v>5482</v>
      </c>
      <c r="O1027" s="25" t="s">
        <v>55</v>
      </c>
      <c r="P1027" s="29" t="n">
        <v>42834</v>
      </c>
      <c r="Q1027" s="29" t="n">
        <v>42841</v>
      </c>
      <c r="R1027" s="28" t="n">
        <v>0</v>
      </c>
      <c r="S1027" s="28" t="n">
        <f aca="false">IF(O1027="Won",R1027,IF(O1027="Lost",0,N1027))</f>
        <v>0</v>
      </c>
      <c r="T1027" s="30" t="n">
        <f aca="false">IF(AND(P1027&lt;&gt;"",Q1027&lt;&gt;""),Q1027-P1027,"")</f>
        <v>7</v>
      </c>
      <c r="U1027" s="30" t="str">
        <f aca="false">IF(AND(O1027="Engaging",P1027&lt;&gt;""),'Leia-me'!$B$5-P1027,"")</f>
        <v/>
      </c>
      <c r="V1027" s="25" t="str">
        <f aca="false">IF(O1027&lt;&gt;"Engaging","",IF(U1027&lt;='Leia-me'!$B$6,"Saudável",IF(U1027&lt;='Leia-me'!$B$7,"Esfriando",IF(U1027&lt;='Leia-me'!$B$8,"Última chance","Zumbi"))))</f>
        <v/>
      </c>
      <c r="W1027" s="25" t="n">
        <f aca="false">IF(O1027="Won",1,IF(O1027="Lost",0,""))</f>
        <v>0</v>
      </c>
      <c r="Y1027" s="25" t="str">
        <f aca="false">IF(E1027="","Sim","")</f>
        <v/>
      </c>
    </row>
    <row r="1028" customFormat="false" ht="15" hidden="false" customHeight="false" outlineLevel="0" collapsed="false">
      <c r="A1028" s="25" t="s">
        <v>1263</v>
      </c>
      <c r="B1028" s="25" t="s">
        <v>67</v>
      </c>
      <c r="C1028" s="25" t="s">
        <v>68</v>
      </c>
      <c r="D1028" s="25" t="s">
        <v>73</v>
      </c>
      <c r="E1028" s="25" t="s">
        <v>167</v>
      </c>
      <c r="F1028" s="25" t="s">
        <v>168</v>
      </c>
      <c r="G1028" s="26" t="n">
        <v>2173.98</v>
      </c>
      <c r="H1028" s="27" t="n">
        <v>2928</v>
      </c>
      <c r="I1028" s="25" t="s">
        <v>147</v>
      </c>
      <c r="J1028" s="25" t="s">
        <v>169</v>
      </c>
      <c r="K1028" s="25" t="n">
        <v>1995</v>
      </c>
      <c r="L1028" s="25" t="s">
        <v>160</v>
      </c>
      <c r="M1028" s="25" t="s">
        <v>149</v>
      </c>
      <c r="N1028" s="28" t="n">
        <v>3393</v>
      </c>
      <c r="O1028" s="25" t="s">
        <v>55</v>
      </c>
      <c r="P1028" s="29" t="n">
        <v>42836</v>
      </c>
      <c r="Q1028" s="29" t="n">
        <v>42846</v>
      </c>
      <c r="R1028" s="28" t="n">
        <v>0</v>
      </c>
      <c r="S1028" s="28" t="n">
        <f aca="false">IF(O1028="Won",R1028,IF(O1028="Lost",0,N1028))</f>
        <v>0</v>
      </c>
      <c r="T1028" s="30" t="n">
        <f aca="false">IF(AND(P1028&lt;&gt;"",Q1028&lt;&gt;""),Q1028-P1028,"")</f>
        <v>10</v>
      </c>
      <c r="U1028" s="30" t="str">
        <f aca="false">IF(AND(O1028="Engaging",P1028&lt;&gt;""),'Leia-me'!$B$5-P1028,"")</f>
        <v/>
      </c>
      <c r="V1028" s="25" t="str">
        <f aca="false">IF(O1028&lt;&gt;"Engaging","",IF(U1028&lt;='Leia-me'!$B$6,"Saudável",IF(U1028&lt;='Leia-me'!$B$7,"Esfriando",IF(U1028&lt;='Leia-me'!$B$8,"Última chance","Zumbi"))))</f>
        <v/>
      </c>
      <c r="W1028" s="25" t="n">
        <f aca="false">IF(O1028="Won",1,IF(O1028="Lost",0,""))</f>
        <v>0</v>
      </c>
      <c r="Y1028" s="25" t="str">
        <f aca="false">IF(E1028="","Sim","")</f>
        <v/>
      </c>
    </row>
    <row r="1029" customFormat="false" ht="15" hidden="false" customHeight="false" outlineLevel="0" collapsed="false">
      <c r="A1029" s="25" t="s">
        <v>1264</v>
      </c>
      <c r="B1029" s="25" t="s">
        <v>67</v>
      </c>
      <c r="C1029" s="25" t="s">
        <v>68</v>
      </c>
      <c r="D1029" s="25" t="s">
        <v>73</v>
      </c>
      <c r="E1029" s="25" t="s">
        <v>188</v>
      </c>
      <c r="F1029" s="25" t="s">
        <v>185</v>
      </c>
      <c r="G1029" s="26" t="n">
        <v>1008.06</v>
      </c>
      <c r="H1029" s="27" t="n">
        <v>1238</v>
      </c>
      <c r="I1029" s="25" t="s">
        <v>147</v>
      </c>
      <c r="K1029" s="25" t="n">
        <v>1983</v>
      </c>
      <c r="L1029" s="25" t="s">
        <v>148</v>
      </c>
      <c r="M1029" s="25" t="s">
        <v>149</v>
      </c>
      <c r="N1029" s="28" t="n">
        <v>55</v>
      </c>
      <c r="O1029" s="25" t="s">
        <v>54</v>
      </c>
      <c r="P1029" s="29" t="n">
        <v>42836</v>
      </c>
      <c r="Q1029" s="29" t="n">
        <v>42892</v>
      </c>
      <c r="R1029" s="28" t="n">
        <v>46</v>
      </c>
      <c r="S1029" s="28" t="n">
        <f aca="false">IF(O1029="Won",R1029,IF(O1029="Lost",0,N1029))</f>
        <v>46</v>
      </c>
      <c r="T1029" s="30" t="n">
        <f aca="false">IF(AND(P1029&lt;&gt;"",Q1029&lt;&gt;""),Q1029-P1029,"")</f>
        <v>56</v>
      </c>
      <c r="U1029" s="30" t="str">
        <f aca="false">IF(AND(O1029="Engaging",P1029&lt;&gt;""),'Leia-me'!$B$5-P1029,"")</f>
        <v/>
      </c>
      <c r="V1029" s="25" t="str">
        <f aca="false">IF(O1029&lt;&gt;"Engaging","",IF(U1029&lt;='Leia-me'!$B$6,"Saudável",IF(U1029&lt;='Leia-me'!$B$7,"Esfriando",IF(U1029&lt;='Leia-me'!$B$8,"Última chance","Zumbi"))))</f>
        <v/>
      </c>
      <c r="W1029" s="25" t="n">
        <f aca="false">IF(O1029="Won",1,IF(O1029="Lost",0,""))</f>
        <v>1</v>
      </c>
      <c r="Y1029" s="25" t="str">
        <f aca="false">IF(E1029="","Sim","")</f>
        <v/>
      </c>
    </row>
    <row r="1030" customFormat="false" ht="15" hidden="false" customHeight="false" outlineLevel="0" collapsed="false">
      <c r="A1030" s="25" t="s">
        <v>1265</v>
      </c>
      <c r="B1030" s="25" t="s">
        <v>67</v>
      </c>
      <c r="C1030" s="25" t="s">
        <v>68</v>
      </c>
      <c r="D1030" s="25" t="s">
        <v>73</v>
      </c>
      <c r="E1030" s="25" t="s">
        <v>184</v>
      </c>
      <c r="F1030" s="25" t="s">
        <v>185</v>
      </c>
      <c r="G1030" s="26" t="n">
        <v>1520.66</v>
      </c>
      <c r="H1030" s="27" t="n">
        <v>1806</v>
      </c>
      <c r="I1030" s="25" t="s">
        <v>147</v>
      </c>
      <c r="K1030" s="25" t="n">
        <v>2005</v>
      </c>
      <c r="L1030" s="25" t="s">
        <v>178</v>
      </c>
      <c r="M1030" s="25" t="s">
        <v>171</v>
      </c>
      <c r="N1030" s="28" t="n">
        <v>5482</v>
      </c>
      <c r="O1030" s="25" t="s">
        <v>55</v>
      </c>
      <c r="P1030" s="29" t="n">
        <v>42837</v>
      </c>
      <c r="Q1030" s="29" t="n">
        <v>42847</v>
      </c>
      <c r="R1030" s="28" t="n">
        <v>0</v>
      </c>
      <c r="S1030" s="28" t="n">
        <f aca="false">IF(O1030="Won",R1030,IF(O1030="Lost",0,N1030))</f>
        <v>0</v>
      </c>
      <c r="T1030" s="30" t="n">
        <f aca="false">IF(AND(P1030&lt;&gt;"",Q1030&lt;&gt;""),Q1030-P1030,"")</f>
        <v>10</v>
      </c>
      <c r="U1030" s="30" t="str">
        <f aca="false">IF(AND(O1030="Engaging",P1030&lt;&gt;""),'Leia-me'!$B$5-P1030,"")</f>
        <v/>
      </c>
      <c r="V1030" s="25" t="str">
        <f aca="false">IF(O1030&lt;&gt;"Engaging","",IF(U1030&lt;='Leia-me'!$B$6,"Saudável",IF(U1030&lt;='Leia-me'!$B$7,"Esfriando",IF(U1030&lt;='Leia-me'!$B$8,"Última chance","Zumbi"))))</f>
        <v/>
      </c>
      <c r="W1030" s="25" t="n">
        <f aca="false">IF(O1030="Won",1,IF(O1030="Lost",0,""))</f>
        <v>0</v>
      </c>
      <c r="Y1030" s="25" t="str">
        <f aca="false">IF(E1030="","Sim","")</f>
        <v/>
      </c>
    </row>
    <row r="1031" customFormat="false" ht="15" hidden="false" customHeight="false" outlineLevel="0" collapsed="false">
      <c r="A1031" s="25" t="s">
        <v>1266</v>
      </c>
      <c r="B1031" s="25" t="s">
        <v>67</v>
      </c>
      <c r="C1031" s="25" t="s">
        <v>68</v>
      </c>
      <c r="D1031" s="25" t="s">
        <v>73</v>
      </c>
      <c r="E1031" s="25" t="s">
        <v>266</v>
      </c>
      <c r="F1031" s="25" t="s">
        <v>267</v>
      </c>
      <c r="G1031" s="26" t="n">
        <v>2041.73</v>
      </c>
      <c r="H1031" s="27" t="n">
        <v>5276</v>
      </c>
      <c r="I1031" s="25" t="s">
        <v>147</v>
      </c>
      <c r="K1031" s="25" t="n">
        <v>1997</v>
      </c>
      <c r="L1031" s="25" t="s">
        <v>148</v>
      </c>
      <c r="M1031" s="25" t="s">
        <v>149</v>
      </c>
      <c r="N1031" s="28" t="n">
        <v>55</v>
      </c>
      <c r="O1031" s="25" t="s">
        <v>55</v>
      </c>
      <c r="P1031" s="29" t="n">
        <v>42838</v>
      </c>
      <c r="Q1031" s="29" t="n">
        <v>42963</v>
      </c>
      <c r="R1031" s="28" t="n">
        <v>0</v>
      </c>
      <c r="S1031" s="28" t="n">
        <f aca="false">IF(O1031="Won",R1031,IF(O1031="Lost",0,N1031))</f>
        <v>0</v>
      </c>
      <c r="T1031" s="30" t="n">
        <f aca="false">IF(AND(P1031&lt;&gt;"",Q1031&lt;&gt;""),Q1031-P1031,"")</f>
        <v>125</v>
      </c>
      <c r="U1031" s="30" t="str">
        <f aca="false">IF(AND(O1031="Engaging",P1031&lt;&gt;""),'Leia-me'!$B$5-P1031,"")</f>
        <v/>
      </c>
      <c r="V1031" s="25" t="str">
        <f aca="false">IF(O1031&lt;&gt;"Engaging","",IF(U1031&lt;='Leia-me'!$B$6,"Saudável",IF(U1031&lt;='Leia-me'!$B$7,"Esfriando",IF(U1031&lt;='Leia-me'!$B$8,"Última chance","Zumbi"))))</f>
        <v/>
      </c>
      <c r="W1031" s="25" t="n">
        <f aca="false">IF(O1031="Won",1,IF(O1031="Lost",0,""))</f>
        <v>0</v>
      </c>
      <c r="Y1031" s="25" t="str">
        <f aca="false">IF(E1031="","Sim","")</f>
        <v/>
      </c>
    </row>
    <row r="1032" customFormat="false" ht="15" hidden="false" customHeight="false" outlineLevel="0" collapsed="false">
      <c r="A1032" s="25" t="s">
        <v>1267</v>
      </c>
      <c r="B1032" s="25" t="s">
        <v>67</v>
      </c>
      <c r="C1032" s="25" t="s">
        <v>68</v>
      </c>
      <c r="D1032" s="25" t="s">
        <v>73</v>
      </c>
      <c r="E1032" s="25" t="s">
        <v>191</v>
      </c>
      <c r="F1032" s="25" t="s">
        <v>192</v>
      </c>
      <c r="G1032" s="26" t="n">
        <v>2714.9</v>
      </c>
      <c r="H1032" s="27" t="n">
        <v>2641</v>
      </c>
      <c r="I1032" s="25" t="s">
        <v>147</v>
      </c>
      <c r="J1032" s="25" t="s">
        <v>193</v>
      </c>
      <c r="K1032" s="25" t="n">
        <v>1998</v>
      </c>
      <c r="L1032" s="25" t="s">
        <v>160</v>
      </c>
      <c r="M1032" s="25" t="s">
        <v>149</v>
      </c>
      <c r="N1032" s="28" t="n">
        <v>3393</v>
      </c>
      <c r="O1032" s="25" t="s">
        <v>55</v>
      </c>
      <c r="P1032" s="29" t="n">
        <v>42840</v>
      </c>
      <c r="Q1032" s="29" t="n">
        <v>42842</v>
      </c>
      <c r="R1032" s="28" t="n">
        <v>0</v>
      </c>
      <c r="S1032" s="28" t="n">
        <f aca="false">IF(O1032="Won",R1032,IF(O1032="Lost",0,N1032))</f>
        <v>0</v>
      </c>
      <c r="T1032" s="30" t="n">
        <f aca="false">IF(AND(P1032&lt;&gt;"",Q1032&lt;&gt;""),Q1032-P1032,"")</f>
        <v>2</v>
      </c>
      <c r="U1032" s="30" t="str">
        <f aca="false">IF(AND(O1032="Engaging",P1032&lt;&gt;""),'Leia-me'!$B$5-P1032,"")</f>
        <v/>
      </c>
      <c r="V1032" s="25" t="str">
        <f aca="false">IF(O1032&lt;&gt;"Engaging","",IF(U1032&lt;='Leia-me'!$B$6,"Saudável",IF(U1032&lt;='Leia-me'!$B$7,"Esfriando",IF(U1032&lt;='Leia-me'!$B$8,"Última chance","Zumbi"))))</f>
        <v/>
      </c>
      <c r="W1032" s="25" t="n">
        <f aca="false">IF(O1032="Won",1,IF(O1032="Lost",0,""))</f>
        <v>0</v>
      </c>
      <c r="Y1032" s="25" t="str">
        <f aca="false">IF(E1032="","Sim","")</f>
        <v/>
      </c>
    </row>
    <row r="1033" customFormat="false" ht="15" hidden="false" customHeight="false" outlineLevel="0" collapsed="false">
      <c r="A1033" s="25" t="s">
        <v>1268</v>
      </c>
      <c r="B1033" s="25" t="s">
        <v>67</v>
      </c>
      <c r="C1033" s="25" t="s">
        <v>68</v>
      </c>
      <c r="D1033" s="25" t="s">
        <v>73</v>
      </c>
      <c r="E1033" s="25" t="s">
        <v>145</v>
      </c>
      <c r="F1033" s="25" t="s">
        <v>146</v>
      </c>
      <c r="G1033" s="26" t="n">
        <v>3922.42</v>
      </c>
      <c r="H1033" s="27" t="n">
        <v>6837</v>
      </c>
      <c r="I1033" s="25" t="s">
        <v>147</v>
      </c>
      <c r="K1033" s="25" t="n">
        <v>1992</v>
      </c>
      <c r="L1033" s="25" t="s">
        <v>186</v>
      </c>
      <c r="M1033" s="25" t="s">
        <v>171</v>
      </c>
      <c r="N1033" s="28" t="n">
        <v>550</v>
      </c>
      <c r="O1033" s="25" t="s">
        <v>55</v>
      </c>
      <c r="P1033" s="29" t="n">
        <v>42841</v>
      </c>
      <c r="Q1033" s="29" t="n">
        <v>42843</v>
      </c>
      <c r="R1033" s="28" t="n">
        <v>0</v>
      </c>
      <c r="S1033" s="28" t="n">
        <f aca="false">IF(O1033="Won",R1033,IF(O1033="Lost",0,N1033))</f>
        <v>0</v>
      </c>
      <c r="T1033" s="30" t="n">
        <f aca="false">IF(AND(P1033&lt;&gt;"",Q1033&lt;&gt;""),Q1033-P1033,"")</f>
        <v>2</v>
      </c>
      <c r="U1033" s="30" t="str">
        <f aca="false">IF(AND(O1033="Engaging",P1033&lt;&gt;""),'Leia-me'!$B$5-P1033,"")</f>
        <v/>
      </c>
      <c r="V1033" s="25" t="str">
        <f aca="false">IF(O1033&lt;&gt;"Engaging","",IF(U1033&lt;='Leia-me'!$B$6,"Saudável",IF(U1033&lt;='Leia-me'!$B$7,"Esfriando",IF(U1033&lt;='Leia-me'!$B$8,"Última chance","Zumbi"))))</f>
        <v/>
      </c>
      <c r="W1033" s="25" t="n">
        <f aca="false">IF(O1033="Won",1,IF(O1033="Lost",0,""))</f>
        <v>0</v>
      </c>
      <c r="Y1033" s="25" t="str">
        <f aca="false">IF(E1033="","Sim","")</f>
        <v/>
      </c>
    </row>
    <row r="1034" customFormat="false" ht="15" hidden="false" customHeight="false" outlineLevel="0" collapsed="false">
      <c r="A1034" s="25" t="s">
        <v>1269</v>
      </c>
      <c r="B1034" s="25" t="s">
        <v>67</v>
      </c>
      <c r="C1034" s="25" t="s">
        <v>68</v>
      </c>
      <c r="D1034" s="25" t="s">
        <v>73</v>
      </c>
      <c r="E1034" s="25" t="s">
        <v>169</v>
      </c>
      <c r="F1034" s="25" t="s">
        <v>168</v>
      </c>
      <c r="G1034" s="26" t="n">
        <v>2403.58</v>
      </c>
      <c r="H1034" s="27" t="n">
        <v>8801</v>
      </c>
      <c r="I1034" s="25" t="s">
        <v>147</v>
      </c>
      <c r="K1034" s="25" t="n">
        <v>1986</v>
      </c>
      <c r="L1034" s="25" t="s">
        <v>186</v>
      </c>
      <c r="M1034" s="25" t="s">
        <v>171</v>
      </c>
      <c r="N1034" s="28" t="n">
        <v>550</v>
      </c>
      <c r="O1034" s="25" t="s">
        <v>55</v>
      </c>
      <c r="P1034" s="29" t="n">
        <v>42845</v>
      </c>
      <c r="Q1034" s="29" t="n">
        <v>42847</v>
      </c>
      <c r="R1034" s="28" t="n">
        <v>0</v>
      </c>
      <c r="S1034" s="28" t="n">
        <f aca="false">IF(O1034="Won",R1034,IF(O1034="Lost",0,N1034))</f>
        <v>0</v>
      </c>
      <c r="T1034" s="30" t="n">
        <f aca="false">IF(AND(P1034&lt;&gt;"",Q1034&lt;&gt;""),Q1034-P1034,"")</f>
        <v>2</v>
      </c>
      <c r="U1034" s="30" t="str">
        <f aca="false">IF(AND(O1034="Engaging",P1034&lt;&gt;""),'Leia-me'!$B$5-P1034,"")</f>
        <v/>
      </c>
      <c r="V1034" s="25" t="str">
        <f aca="false">IF(O1034&lt;&gt;"Engaging","",IF(U1034&lt;='Leia-me'!$B$6,"Saudável",IF(U1034&lt;='Leia-me'!$B$7,"Esfriando",IF(U1034&lt;='Leia-me'!$B$8,"Última chance","Zumbi"))))</f>
        <v/>
      </c>
      <c r="W1034" s="25" t="n">
        <f aca="false">IF(O1034="Won",1,IF(O1034="Lost",0,""))</f>
        <v>0</v>
      </c>
      <c r="Y1034" s="25" t="str">
        <f aca="false">IF(E1034="","Sim","")</f>
        <v/>
      </c>
    </row>
    <row r="1035" customFormat="false" ht="15" hidden="false" customHeight="false" outlineLevel="0" collapsed="false">
      <c r="A1035" s="25" t="s">
        <v>1270</v>
      </c>
      <c r="B1035" s="25" t="s">
        <v>67</v>
      </c>
      <c r="C1035" s="25" t="s">
        <v>68</v>
      </c>
      <c r="D1035" s="25" t="s">
        <v>73</v>
      </c>
      <c r="E1035" s="25" t="s">
        <v>162</v>
      </c>
      <c r="F1035" s="25" t="s">
        <v>155</v>
      </c>
      <c r="G1035" s="26" t="n">
        <v>5266.09</v>
      </c>
      <c r="H1035" s="27" t="n">
        <v>8595</v>
      </c>
      <c r="I1035" s="25" t="s">
        <v>147</v>
      </c>
      <c r="J1035" s="25" t="s">
        <v>156</v>
      </c>
      <c r="K1035" s="25" t="n">
        <v>1988</v>
      </c>
      <c r="L1035" s="25" t="s">
        <v>148</v>
      </c>
      <c r="M1035" s="25" t="s">
        <v>149</v>
      </c>
      <c r="N1035" s="28" t="n">
        <v>55</v>
      </c>
      <c r="O1035" s="25" t="s">
        <v>54</v>
      </c>
      <c r="P1035" s="29" t="n">
        <v>42845</v>
      </c>
      <c r="Q1035" s="29" t="n">
        <v>42857</v>
      </c>
      <c r="R1035" s="28" t="n">
        <v>58</v>
      </c>
      <c r="S1035" s="28" t="n">
        <f aca="false">IF(O1035="Won",R1035,IF(O1035="Lost",0,N1035))</f>
        <v>58</v>
      </c>
      <c r="T1035" s="30" t="n">
        <f aca="false">IF(AND(P1035&lt;&gt;"",Q1035&lt;&gt;""),Q1035-P1035,"")</f>
        <v>12</v>
      </c>
      <c r="U1035" s="30" t="str">
        <f aca="false">IF(AND(O1035="Engaging",P1035&lt;&gt;""),'Leia-me'!$B$5-P1035,"")</f>
        <v/>
      </c>
      <c r="V1035" s="25" t="str">
        <f aca="false">IF(O1035&lt;&gt;"Engaging","",IF(U1035&lt;='Leia-me'!$B$6,"Saudável",IF(U1035&lt;='Leia-me'!$B$7,"Esfriando",IF(U1035&lt;='Leia-me'!$B$8,"Última chance","Zumbi"))))</f>
        <v/>
      </c>
      <c r="W1035" s="25" t="n">
        <f aca="false">IF(O1035="Won",1,IF(O1035="Lost",0,""))</f>
        <v>1</v>
      </c>
      <c r="Y1035" s="25" t="str">
        <f aca="false">IF(E1035="","Sim","")</f>
        <v/>
      </c>
    </row>
    <row r="1036" customFormat="false" ht="15" hidden="false" customHeight="false" outlineLevel="0" collapsed="false">
      <c r="A1036" s="25" t="s">
        <v>1271</v>
      </c>
      <c r="B1036" s="25" t="s">
        <v>67</v>
      </c>
      <c r="C1036" s="25" t="s">
        <v>68</v>
      </c>
      <c r="D1036" s="25" t="s">
        <v>73</v>
      </c>
      <c r="E1036" s="25" t="s">
        <v>225</v>
      </c>
      <c r="F1036" s="25" t="s">
        <v>211</v>
      </c>
      <c r="G1036" s="26" t="n">
        <v>1376.8</v>
      </c>
      <c r="H1036" s="27" t="n">
        <v>1165</v>
      </c>
      <c r="I1036" s="25" t="s">
        <v>226</v>
      </c>
      <c r="K1036" s="25" t="n">
        <v>1988</v>
      </c>
      <c r="L1036" s="25" t="s">
        <v>148</v>
      </c>
      <c r="M1036" s="25" t="s">
        <v>149</v>
      </c>
      <c r="N1036" s="28" t="n">
        <v>55</v>
      </c>
      <c r="O1036" s="25" t="s">
        <v>54</v>
      </c>
      <c r="P1036" s="29" t="n">
        <v>42846</v>
      </c>
      <c r="Q1036" s="29" t="n">
        <v>42861</v>
      </c>
      <c r="R1036" s="28" t="n">
        <v>60</v>
      </c>
      <c r="S1036" s="28" t="n">
        <f aca="false">IF(O1036="Won",R1036,IF(O1036="Lost",0,N1036))</f>
        <v>60</v>
      </c>
      <c r="T1036" s="30" t="n">
        <f aca="false">IF(AND(P1036&lt;&gt;"",Q1036&lt;&gt;""),Q1036-P1036,"")</f>
        <v>15</v>
      </c>
      <c r="U1036" s="30" t="str">
        <f aca="false">IF(AND(O1036="Engaging",P1036&lt;&gt;""),'Leia-me'!$B$5-P1036,"")</f>
        <v/>
      </c>
      <c r="V1036" s="25" t="str">
        <f aca="false">IF(O1036&lt;&gt;"Engaging","",IF(U1036&lt;='Leia-me'!$B$6,"Saudável",IF(U1036&lt;='Leia-me'!$B$7,"Esfriando",IF(U1036&lt;='Leia-me'!$B$8,"Última chance","Zumbi"))))</f>
        <v/>
      </c>
      <c r="W1036" s="25" t="n">
        <f aca="false">IF(O1036="Won",1,IF(O1036="Lost",0,""))</f>
        <v>1</v>
      </c>
      <c r="Y1036" s="25" t="str">
        <f aca="false">IF(E1036="","Sim","")</f>
        <v/>
      </c>
    </row>
    <row r="1037" customFormat="false" ht="15" hidden="false" customHeight="false" outlineLevel="0" collapsed="false">
      <c r="A1037" s="25" t="s">
        <v>1272</v>
      </c>
      <c r="B1037" s="25" t="s">
        <v>67</v>
      </c>
      <c r="C1037" s="25" t="s">
        <v>68</v>
      </c>
      <c r="D1037" s="25" t="s">
        <v>73</v>
      </c>
      <c r="E1037" s="25" t="s">
        <v>184</v>
      </c>
      <c r="F1037" s="25" t="s">
        <v>185</v>
      </c>
      <c r="G1037" s="26" t="n">
        <v>1520.66</v>
      </c>
      <c r="H1037" s="27" t="n">
        <v>1806</v>
      </c>
      <c r="I1037" s="25" t="s">
        <v>147</v>
      </c>
      <c r="K1037" s="25" t="n">
        <v>2005</v>
      </c>
      <c r="L1037" s="25" t="s">
        <v>170</v>
      </c>
      <c r="M1037" s="25" t="s">
        <v>171</v>
      </c>
      <c r="N1037" s="28" t="n">
        <v>1096</v>
      </c>
      <c r="O1037" s="25" t="s">
        <v>54</v>
      </c>
      <c r="P1037" s="29" t="n">
        <v>42847</v>
      </c>
      <c r="Q1037" s="29" t="n">
        <v>42852</v>
      </c>
      <c r="R1037" s="28" t="n">
        <v>1024</v>
      </c>
      <c r="S1037" s="28" t="n">
        <f aca="false">IF(O1037="Won",R1037,IF(O1037="Lost",0,N1037))</f>
        <v>1024</v>
      </c>
      <c r="T1037" s="30" t="n">
        <f aca="false">IF(AND(P1037&lt;&gt;"",Q1037&lt;&gt;""),Q1037-P1037,"")</f>
        <v>5</v>
      </c>
      <c r="U1037" s="30" t="str">
        <f aca="false">IF(AND(O1037="Engaging",P1037&lt;&gt;""),'Leia-me'!$B$5-P1037,"")</f>
        <v/>
      </c>
      <c r="V1037" s="25" t="str">
        <f aca="false">IF(O1037&lt;&gt;"Engaging","",IF(U1037&lt;='Leia-me'!$B$6,"Saudável",IF(U1037&lt;='Leia-me'!$B$7,"Esfriando",IF(U1037&lt;='Leia-me'!$B$8,"Última chance","Zumbi"))))</f>
        <v/>
      </c>
      <c r="W1037" s="25" t="n">
        <f aca="false">IF(O1037="Won",1,IF(O1037="Lost",0,""))</f>
        <v>1</v>
      </c>
      <c r="Y1037" s="25" t="str">
        <f aca="false">IF(E1037="","Sim","")</f>
        <v/>
      </c>
    </row>
    <row r="1038" customFormat="false" ht="15" hidden="false" customHeight="false" outlineLevel="0" collapsed="false">
      <c r="A1038" s="25" t="s">
        <v>1273</v>
      </c>
      <c r="B1038" s="25" t="s">
        <v>67</v>
      </c>
      <c r="C1038" s="25" t="s">
        <v>68</v>
      </c>
      <c r="D1038" s="25" t="s">
        <v>73</v>
      </c>
      <c r="E1038" s="25" t="s">
        <v>198</v>
      </c>
      <c r="F1038" s="25" t="s">
        <v>177</v>
      </c>
      <c r="G1038" s="26" t="n">
        <v>2819.5</v>
      </c>
      <c r="H1038" s="27" t="n">
        <v>7227</v>
      </c>
      <c r="I1038" s="25" t="s">
        <v>147</v>
      </c>
      <c r="J1038" s="25" t="s">
        <v>199</v>
      </c>
      <c r="K1038" s="25" t="n">
        <v>1991</v>
      </c>
      <c r="L1038" s="25" t="s">
        <v>148</v>
      </c>
      <c r="M1038" s="25" t="s">
        <v>149</v>
      </c>
      <c r="N1038" s="28" t="n">
        <v>55</v>
      </c>
      <c r="O1038" s="25" t="s">
        <v>54</v>
      </c>
      <c r="P1038" s="29" t="n">
        <v>42848</v>
      </c>
      <c r="Q1038" s="29" t="n">
        <v>42911</v>
      </c>
      <c r="R1038" s="28" t="n">
        <v>51</v>
      </c>
      <c r="S1038" s="28" t="n">
        <f aca="false">IF(O1038="Won",R1038,IF(O1038="Lost",0,N1038))</f>
        <v>51</v>
      </c>
      <c r="T1038" s="30" t="n">
        <f aca="false">IF(AND(P1038&lt;&gt;"",Q1038&lt;&gt;""),Q1038-P1038,"")</f>
        <v>63</v>
      </c>
      <c r="U1038" s="30" t="str">
        <f aca="false">IF(AND(O1038="Engaging",P1038&lt;&gt;""),'Leia-me'!$B$5-P1038,"")</f>
        <v/>
      </c>
      <c r="V1038" s="25" t="str">
        <f aca="false">IF(O1038&lt;&gt;"Engaging","",IF(U1038&lt;='Leia-me'!$B$6,"Saudável",IF(U1038&lt;='Leia-me'!$B$7,"Esfriando",IF(U1038&lt;='Leia-me'!$B$8,"Última chance","Zumbi"))))</f>
        <v/>
      </c>
      <c r="W1038" s="25" t="n">
        <f aca="false">IF(O1038="Won",1,IF(O1038="Lost",0,""))</f>
        <v>1</v>
      </c>
      <c r="Y1038" s="25" t="str">
        <f aca="false">IF(E1038="","Sim","")</f>
        <v/>
      </c>
    </row>
    <row r="1039" customFormat="false" ht="15" hidden="false" customHeight="false" outlineLevel="0" collapsed="false">
      <c r="A1039" s="25" t="s">
        <v>1274</v>
      </c>
      <c r="B1039" s="25" t="s">
        <v>67</v>
      </c>
      <c r="C1039" s="25" t="s">
        <v>68</v>
      </c>
      <c r="D1039" s="25" t="s">
        <v>73</v>
      </c>
      <c r="E1039" s="25" t="s">
        <v>162</v>
      </c>
      <c r="F1039" s="25" t="s">
        <v>155</v>
      </c>
      <c r="G1039" s="26" t="n">
        <v>5266.09</v>
      </c>
      <c r="H1039" s="27" t="n">
        <v>8595</v>
      </c>
      <c r="I1039" s="25" t="s">
        <v>147</v>
      </c>
      <c r="J1039" s="25" t="s">
        <v>156</v>
      </c>
      <c r="K1039" s="25" t="n">
        <v>1988</v>
      </c>
      <c r="L1039" s="25" t="s">
        <v>160</v>
      </c>
      <c r="M1039" s="25" t="s">
        <v>149</v>
      </c>
      <c r="N1039" s="28" t="n">
        <v>3393</v>
      </c>
      <c r="O1039" s="25" t="s">
        <v>54</v>
      </c>
      <c r="P1039" s="29" t="n">
        <v>42851</v>
      </c>
      <c r="Q1039" s="29" t="n">
        <v>42963</v>
      </c>
      <c r="R1039" s="28" t="n">
        <v>3025</v>
      </c>
      <c r="S1039" s="28" t="n">
        <f aca="false">IF(O1039="Won",R1039,IF(O1039="Lost",0,N1039))</f>
        <v>3025</v>
      </c>
      <c r="T1039" s="30" t="n">
        <f aca="false">IF(AND(P1039&lt;&gt;"",Q1039&lt;&gt;""),Q1039-P1039,"")</f>
        <v>112</v>
      </c>
      <c r="U1039" s="30" t="str">
        <f aca="false">IF(AND(O1039="Engaging",P1039&lt;&gt;""),'Leia-me'!$B$5-P1039,"")</f>
        <v/>
      </c>
      <c r="V1039" s="25" t="str">
        <f aca="false">IF(O1039&lt;&gt;"Engaging","",IF(U1039&lt;='Leia-me'!$B$6,"Saudável",IF(U1039&lt;='Leia-me'!$B$7,"Esfriando",IF(U1039&lt;='Leia-me'!$B$8,"Última chance","Zumbi"))))</f>
        <v/>
      </c>
      <c r="W1039" s="25" t="n">
        <f aca="false">IF(O1039="Won",1,IF(O1039="Lost",0,""))</f>
        <v>1</v>
      </c>
      <c r="Y1039" s="25" t="str">
        <f aca="false">IF(E1039="","Sim","")</f>
        <v/>
      </c>
    </row>
    <row r="1040" customFormat="false" ht="15" hidden="false" customHeight="false" outlineLevel="0" collapsed="false">
      <c r="A1040" s="25" t="s">
        <v>1275</v>
      </c>
      <c r="B1040" s="25" t="s">
        <v>67</v>
      </c>
      <c r="C1040" s="25" t="s">
        <v>68</v>
      </c>
      <c r="D1040" s="25" t="s">
        <v>73</v>
      </c>
      <c r="E1040" s="25" t="s">
        <v>266</v>
      </c>
      <c r="F1040" s="25" t="s">
        <v>267</v>
      </c>
      <c r="G1040" s="26" t="n">
        <v>2041.73</v>
      </c>
      <c r="H1040" s="27" t="n">
        <v>5276</v>
      </c>
      <c r="I1040" s="25" t="s">
        <v>147</v>
      </c>
      <c r="K1040" s="25" t="n">
        <v>1997</v>
      </c>
      <c r="L1040" s="25" t="s">
        <v>186</v>
      </c>
      <c r="M1040" s="25" t="s">
        <v>171</v>
      </c>
      <c r="N1040" s="28" t="n">
        <v>550</v>
      </c>
      <c r="O1040" s="25" t="s">
        <v>54</v>
      </c>
      <c r="P1040" s="29" t="n">
        <v>42853</v>
      </c>
      <c r="Q1040" s="29" t="n">
        <v>42961</v>
      </c>
      <c r="R1040" s="28" t="n">
        <v>599</v>
      </c>
      <c r="S1040" s="28" t="n">
        <f aca="false">IF(O1040="Won",R1040,IF(O1040="Lost",0,N1040))</f>
        <v>599</v>
      </c>
      <c r="T1040" s="30" t="n">
        <f aca="false">IF(AND(P1040&lt;&gt;"",Q1040&lt;&gt;""),Q1040-P1040,"")</f>
        <v>108</v>
      </c>
      <c r="U1040" s="30" t="str">
        <f aca="false">IF(AND(O1040="Engaging",P1040&lt;&gt;""),'Leia-me'!$B$5-P1040,"")</f>
        <v/>
      </c>
      <c r="V1040" s="25" t="str">
        <f aca="false">IF(O1040&lt;&gt;"Engaging","",IF(U1040&lt;='Leia-me'!$B$6,"Saudável",IF(U1040&lt;='Leia-me'!$B$7,"Esfriando",IF(U1040&lt;='Leia-me'!$B$8,"Última chance","Zumbi"))))</f>
        <v/>
      </c>
      <c r="W1040" s="25" t="n">
        <f aca="false">IF(O1040="Won",1,IF(O1040="Lost",0,""))</f>
        <v>1</v>
      </c>
      <c r="Y1040" s="25" t="str">
        <f aca="false">IF(E1040="","Sim","")</f>
        <v/>
      </c>
    </row>
    <row r="1041" customFormat="false" ht="15" hidden="false" customHeight="false" outlineLevel="0" collapsed="false">
      <c r="A1041" s="25" t="s">
        <v>1276</v>
      </c>
      <c r="B1041" s="25" t="s">
        <v>67</v>
      </c>
      <c r="C1041" s="25" t="s">
        <v>68</v>
      </c>
      <c r="D1041" s="25" t="s">
        <v>73</v>
      </c>
      <c r="E1041" s="25" t="s">
        <v>151</v>
      </c>
      <c r="F1041" s="25" t="s">
        <v>146</v>
      </c>
      <c r="G1041" s="26" t="n">
        <v>587.34</v>
      </c>
      <c r="H1041" s="27" t="n">
        <v>1356</v>
      </c>
      <c r="I1041" s="25" t="s">
        <v>152</v>
      </c>
      <c r="K1041" s="25" t="n">
        <v>2012</v>
      </c>
      <c r="L1041" s="25" t="s">
        <v>186</v>
      </c>
      <c r="M1041" s="25" t="s">
        <v>171</v>
      </c>
      <c r="N1041" s="28" t="n">
        <v>550</v>
      </c>
      <c r="O1041" s="25" t="s">
        <v>55</v>
      </c>
      <c r="P1041" s="29" t="n">
        <v>42854</v>
      </c>
      <c r="Q1041" s="29" t="n">
        <v>42886</v>
      </c>
      <c r="R1041" s="28" t="n">
        <v>0</v>
      </c>
      <c r="S1041" s="28" t="n">
        <f aca="false">IF(O1041="Won",R1041,IF(O1041="Lost",0,N1041))</f>
        <v>0</v>
      </c>
      <c r="T1041" s="30" t="n">
        <f aca="false">IF(AND(P1041&lt;&gt;"",Q1041&lt;&gt;""),Q1041-P1041,"")</f>
        <v>32</v>
      </c>
      <c r="U1041" s="30" t="str">
        <f aca="false">IF(AND(O1041="Engaging",P1041&lt;&gt;""),'Leia-me'!$B$5-P1041,"")</f>
        <v/>
      </c>
      <c r="V1041" s="25" t="str">
        <f aca="false">IF(O1041&lt;&gt;"Engaging","",IF(U1041&lt;='Leia-me'!$B$6,"Saudável",IF(U1041&lt;='Leia-me'!$B$7,"Esfriando",IF(U1041&lt;='Leia-me'!$B$8,"Última chance","Zumbi"))))</f>
        <v/>
      </c>
      <c r="W1041" s="25" t="n">
        <f aca="false">IF(O1041="Won",1,IF(O1041="Lost",0,""))</f>
        <v>0</v>
      </c>
      <c r="Y1041" s="25" t="str">
        <f aca="false">IF(E1041="","Sim","")</f>
        <v/>
      </c>
    </row>
    <row r="1042" customFormat="false" ht="15" hidden="false" customHeight="false" outlineLevel="0" collapsed="false">
      <c r="A1042" s="25" t="s">
        <v>1277</v>
      </c>
      <c r="B1042" s="25" t="s">
        <v>67</v>
      </c>
      <c r="C1042" s="25" t="s">
        <v>68</v>
      </c>
      <c r="D1042" s="25" t="s">
        <v>73</v>
      </c>
      <c r="E1042" s="25" t="s">
        <v>218</v>
      </c>
      <c r="F1042" s="25" t="s">
        <v>146</v>
      </c>
      <c r="G1042" s="26" t="n">
        <v>4.54</v>
      </c>
      <c r="H1042" s="27" t="n">
        <v>9</v>
      </c>
      <c r="I1042" s="25" t="s">
        <v>147</v>
      </c>
      <c r="K1042" s="25" t="n">
        <v>2017</v>
      </c>
      <c r="L1042" s="25" t="s">
        <v>178</v>
      </c>
      <c r="M1042" s="25" t="s">
        <v>171</v>
      </c>
      <c r="N1042" s="28" t="n">
        <v>5482</v>
      </c>
      <c r="O1042" s="25" t="s">
        <v>55</v>
      </c>
      <c r="P1042" s="29" t="n">
        <v>42856</v>
      </c>
      <c r="Q1042" s="29" t="n">
        <v>42865</v>
      </c>
      <c r="R1042" s="28" t="n">
        <v>0</v>
      </c>
      <c r="S1042" s="28" t="n">
        <f aca="false">IF(O1042="Won",R1042,IF(O1042="Lost",0,N1042))</f>
        <v>0</v>
      </c>
      <c r="T1042" s="30" t="n">
        <f aca="false">IF(AND(P1042&lt;&gt;"",Q1042&lt;&gt;""),Q1042-P1042,"")</f>
        <v>9</v>
      </c>
      <c r="U1042" s="30" t="str">
        <f aca="false">IF(AND(O1042="Engaging",P1042&lt;&gt;""),'Leia-me'!$B$5-P1042,"")</f>
        <v/>
      </c>
      <c r="V1042" s="25" t="str">
        <f aca="false">IF(O1042&lt;&gt;"Engaging","",IF(U1042&lt;='Leia-me'!$B$6,"Saudável",IF(U1042&lt;='Leia-me'!$B$7,"Esfriando",IF(U1042&lt;='Leia-me'!$B$8,"Última chance","Zumbi"))))</f>
        <v/>
      </c>
      <c r="W1042" s="25" t="n">
        <f aca="false">IF(O1042="Won",1,IF(O1042="Lost",0,""))</f>
        <v>0</v>
      </c>
      <c r="Y1042" s="25" t="str">
        <f aca="false">IF(E1042="","Sim","")</f>
        <v/>
      </c>
    </row>
    <row r="1043" customFormat="false" ht="15" hidden="false" customHeight="false" outlineLevel="0" collapsed="false">
      <c r="A1043" s="25" t="s">
        <v>1278</v>
      </c>
      <c r="B1043" s="25" t="s">
        <v>67</v>
      </c>
      <c r="C1043" s="25" t="s">
        <v>68</v>
      </c>
      <c r="D1043" s="25" t="s">
        <v>73</v>
      </c>
      <c r="E1043" s="25" t="s">
        <v>266</v>
      </c>
      <c r="F1043" s="25" t="s">
        <v>267</v>
      </c>
      <c r="G1043" s="26" t="n">
        <v>2041.73</v>
      </c>
      <c r="H1043" s="27" t="n">
        <v>5276</v>
      </c>
      <c r="I1043" s="25" t="s">
        <v>147</v>
      </c>
      <c r="K1043" s="25" t="n">
        <v>1997</v>
      </c>
      <c r="L1043" s="25" t="s">
        <v>178</v>
      </c>
      <c r="M1043" s="25" t="s">
        <v>171</v>
      </c>
      <c r="N1043" s="28" t="n">
        <v>5482</v>
      </c>
      <c r="O1043" s="25" t="s">
        <v>55</v>
      </c>
      <c r="P1043" s="29" t="n">
        <v>42856</v>
      </c>
      <c r="Q1043" s="29" t="n">
        <v>42862</v>
      </c>
      <c r="R1043" s="28" t="n">
        <v>0</v>
      </c>
      <c r="S1043" s="28" t="n">
        <f aca="false">IF(O1043="Won",R1043,IF(O1043="Lost",0,N1043))</f>
        <v>0</v>
      </c>
      <c r="T1043" s="30" t="n">
        <f aca="false">IF(AND(P1043&lt;&gt;"",Q1043&lt;&gt;""),Q1043-P1043,"")</f>
        <v>6</v>
      </c>
      <c r="U1043" s="30" t="str">
        <f aca="false">IF(AND(O1043="Engaging",P1043&lt;&gt;""),'Leia-me'!$B$5-P1043,"")</f>
        <v/>
      </c>
      <c r="V1043" s="25" t="str">
        <f aca="false">IF(O1043&lt;&gt;"Engaging","",IF(U1043&lt;='Leia-me'!$B$6,"Saudável",IF(U1043&lt;='Leia-me'!$B$7,"Esfriando",IF(U1043&lt;='Leia-me'!$B$8,"Última chance","Zumbi"))))</f>
        <v/>
      </c>
      <c r="W1043" s="25" t="n">
        <f aca="false">IF(O1043="Won",1,IF(O1043="Lost",0,""))</f>
        <v>0</v>
      </c>
      <c r="Y1043" s="25" t="str">
        <f aca="false">IF(E1043="","Sim","")</f>
        <v/>
      </c>
    </row>
    <row r="1044" customFormat="false" ht="15" hidden="false" customHeight="false" outlineLevel="0" collapsed="false">
      <c r="A1044" s="25" t="s">
        <v>1279</v>
      </c>
      <c r="B1044" s="25" t="s">
        <v>67</v>
      </c>
      <c r="C1044" s="25" t="s">
        <v>68</v>
      </c>
      <c r="D1044" s="25" t="s">
        <v>73</v>
      </c>
      <c r="E1044" s="25" t="s">
        <v>145</v>
      </c>
      <c r="F1044" s="25" t="s">
        <v>146</v>
      </c>
      <c r="G1044" s="26" t="n">
        <v>3922.42</v>
      </c>
      <c r="H1044" s="27" t="n">
        <v>6837</v>
      </c>
      <c r="I1044" s="25" t="s">
        <v>147</v>
      </c>
      <c r="K1044" s="25" t="n">
        <v>1992</v>
      </c>
      <c r="L1044" s="25" t="s">
        <v>160</v>
      </c>
      <c r="M1044" s="25" t="s">
        <v>149</v>
      </c>
      <c r="N1044" s="28" t="n">
        <v>3393</v>
      </c>
      <c r="O1044" s="25" t="s">
        <v>54</v>
      </c>
      <c r="P1044" s="29" t="n">
        <v>42856</v>
      </c>
      <c r="Q1044" s="29" t="n">
        <v>42863</v>
      </c>
      <c r="R1044" s="28" t="n">
        <v>3971</v>
      </c>
      <c r="S1044" s="28" t="n">
        <f aca="false">IF(O1044="Won",R1044,IF(O1044="Lost",0,N1044))</f>
        <v>3971</v>
      </c>
      <c r="T1044" s="30" t="n">
        <f aca="false">IF(AND(P1044&lt;&gt;"",Q1044&lt;&gt;""),Q1044-P1044,"")</f>
        <v>7</v>
      </c>
      <c r="U1044" s="30" t="str">
        <f aca="false">IF(AND(O1044="Engaging",P1044&lt;&gt;""),'Leia-me'!$B$5-P1044,"")</f>
        <v/>
      </c>
      <c r="V1044" s="25" t="str">
        <f aca="false">IF(O1044&lt;&gt;"Engaging","",IF(U1044&lt;='Leia-me'!$B$6,"Saudável",IF(U1044&lt;='Leia-me'!$B$7,"Esfriando",IF(U1044&lt;='Leia-me'!$B$8,"Última chance","Zumbi"))))</f>
        <v/>
      </c>
      <c r="W1044" s="25" t="n">
        <f aca="false">IF(O1044="Won",1,IF(O1044="Lost",0,""))</f>
        <v>1</v>
      </c>
      <c r="Y1044" s="25" t="str">
        <f aca="false">IF(E1044="","Sim","")</f>
        <v/>
      </c>
    </row>
    <row r="1045" customFormat="false" ht="15" hidden="false" customHeight="false" outlineLevel="0" collapsed="false">
      <c r="A1045" s="25" t="s">
        <v>1280</v>
      </c>
      <c r="B1045" s="25" t="s">
        <v>67</v>
      </c>
      <c r="C1045" s="25" t="s">
        <v>68</v>
      </c>
      <c r="D1045" s="25" t="s">
        <v>73</v>
      </c>
      <c r="E1045" s="25" t="s">
        <v>240</v>
      </c>
      <c r="F1045" s="25" t="s">
        <v>185</v>
      </c>
      <c r="G1045" s="26" t="n">
        <v>1223.72</v>
      </c>
      <c r="H1045" s="27" t="n">
        <v>2497</v>
      </c>
      <c r="I1045" s="25" t="s">
        <v>241</v>
      </c>
      <c r="K1045" s="25" t="n">
        <v>2000</v>
      </c>
      <c r="L1045" s="25" t="s">
        <v>160</v>
      </c>
      <c r="M1045" s="25" t="s">
        <v>149</v>
      </c>
      <c r="N1045" s="28" t="n">
        <v>3393</v>
      </c>
      <c r="O1045" s="25" t="s">
        <v>55</v>
      </c>
      <c r="P1045" s="29" t="n">
        <v>42857</v>
      </c>
      <c r="Q1045" s="29" t="n">
        <v>42865</v>
      </c>
      <c r="R1045" s="28" t="n">
        <v>0</v>
      </c>
      <c r="S1045" s="28" t="n">
        <f aca="false">IF(O1045="Won",R1045,IF(O1045="Lost",0,N1045))</f>
        <v>0</v>
      </c>
      <c r="T1045" s="30" t="n">
        <f aca="false">IF(AND(P1045&lt;&gt;"",Q1045&lt;&gt;""),Q1045-P1045,"")</f>
        <v>8</v>
      </c>
      <c r="U1045" s="30" t="str">
        <f aca="false">IF(AND(O1045="Engaging",P1045&lt;&gt;""),'Leia-me'!$B$5-P1045,"")</f>
        <v/>
      </c>
      <c r="V1045" s="25" t="str">
        <f aca="false">IF(O1045&lt;&gt;"Engaging","",IF(U1045&lt;='Leia-me'!$B$6,"Saudável",IF(U1045&lt;='Leia-me'!$B$7,"Esfriando",IF(U1045&lt;='Leia-me'!$B$8,"Última chance","Zumbi"))))</f>
        <v/>
      </c>
      <c r="W1045" s="25" t="n">
        <f aca="false">IF(O1045="Won",1,IF(O1045="Lost",0,""))</f>
        <v>0</v>
      </c>
      <c r="Y1045" s="25" t="str">
        <f aca="false">IF(E1045="","Sim","")</f>
        <v/>
      </c>
    </row>
    <row r="1046" customFormat="false" ht="15" hidden="false" customHeight="false" outlineLevel="0" collapsed="false">
      <c r="A1046" s="25" t="s">
        <v>1281</v>
      </c>
      <c r="B1046" s="25" t="s">
        <v>67</v>
      </c>
      <c r="C1046" s="25" t="s">
        <v>68</v>
      </c>
      <c r="D1046" s="25" t="s">
        <v>73</v>
      </c>
      <c r="E1046" s="25" t="s">
        <v>248</v>
      </c>
      <c r="F1046" s="25" t="s">
        <v>211</v>
      </c>
      <c r="G1046" s="26" t="n">
        <v>894.33</v>
      </c>
      <c r="H1046" s="27" t="n">
        <v>1635</v>
      </c>
      <c r="I1046" s="25" t="s">
        <v>249</v>
      </c>
      <c r="K1046" s="25" t="n">
        <v>2007</v>
      </c>
      <c r="L1046" s="25" t="s">
        <v>186</v>
      </c>
      <c r="M1046" s="25" t="s">
        <v>171</v>
      </c>
      <c r="N1046" s="28" t="n">
        <v>550</v>
      </c>
      <c r="O1046" s="25" t="s">
        <v>54</v>
      </c>
      <c r="P1046" s="29" t="n">
        <v>42861</v>
      </c>
      <c r="Q1046" s="29" t="n">
        <v>42877</v>
      </c>
      <c r="R1046" s="28" t="n">
        <v>569</v>
      </c>
      <c r="S1046" s="28" t="n">
        <f aca="false">IF(O1046="Won",R1046,IF(O1046="Lost",0,N1046))</f>
        <v>569</v>
      </c>
      <c r="T1046" s="30" t="n">
        <f aca="false">IF(AND(P1046&lt;&gt;"",Q1046&lt;&gt;""),Q1046-P1046,"")</f>
        <v>16</v>
      </c>
      <c r="U1046" s="30" t="str">
        <f aca="false">IF(AND(O1046="Engaging",P1046&lt;&gt;""),'Leia-me'!$B$5-P1046,"")</f>
        <v/>
      </c>
      <c r="V1046" s="25" t="str">
        <f aca="false">IF(O1046&lt;&gt;"Engaging","",IF(U1046&lt;='Leia-me'!$B$6,"Saudável",IF(U1046&lt;='Leia-me'!$B$7,"Esfriando",IF(U1046&lt;='Leia-me'!$B$8,"Última chance","Zumbi"))))</f>
        <v/>
      </c>
      <c r="W1046" s="25" t="n">
        <f aca="false">IF(O1046="Won",1,IF(O1046="Lost",0,""))</f>
        <v>1</v>
      </c>
      <c r="Y1046" s="25" t="str">
        <f aca="false">IF(E1046="","Sim","")</f>
        <v/>
      </c>
    </row>
    <row r="1047" customFormat="false" ht="15" hidden="false" customHeight="false" outlineLevel="0" collapsed="false">
      <c r="A1047" s="25" t="s">
        <v>1282</v>
      </c>
      <c r="B1047" s="25" t="s">
        <v>67</v>
      </c>
      <c r="C1047" s="25" t="s">
        <v>68</v>
      </c>
      <c r="D1047" s="25" t="s">
        <v>73</v>
      </c>
      <c r="E1047" s="25" t="s">
        <v>169</v>
      </c>
      <c r="F1047" s="25" t="s">
        <v>168</v>
      </c>
      <c r="G1047" s="26" t="n">
        <v>2403.58</v>
      </c>
      <c r="H1047" s="27" t="n">
        <v>8801</v>
      </c>
      <c r="I1047" s="25" t="s">
        <v>147</v>
      </c>
      <c r="K1047" s="25" t="n">
        <v>1986</v>
      </c>
      <c r="L1047" s="25" t="s">
        <v>170</v>
      </c>
      <c r="M1047" s="25" t="s">
        <v>171</v>
      </c>
      <c r="N1047" s="28" t="n">
        <v>1096</v>
      </c>
      <c r="O1047" s="25" t="s">
        <v>54</v>
      </c>
      <c r="P1047" s="29" t="n">
        <v>42862</v>
      </c>
      <c r="Q1047" s="29" t="n">
        <v>42952</v>
      </c>
      <c r="R1047" s="28" t="n">
        <v>901</v>
      </c>
      <c r="S1047" s="28" t="n">
        <f aca="false">IF(O1047="Won",R1047,IF(O1047="Lost",0,N1047))</f>
        <v>901</v>
      </c>
      <c r="T1047" s="30" t="n">
        <f aca="false">IF(AND(P1047&lt;&gt;"",Q1047&lt;&gt;""),Q1047-P1047,"")</f>
        <v>90</v>
      </c>
      <c r="U1047" s="30" t="str">
        <f aca="false">IF(AND(O1047="Engaging",P1047&lt;&gt;""),'Leia-me'!$B$5-P1047,"")</f>
        <v/>
      </c>
      <c r="V1047" s="25" t="str">
        <f aca="false">IF(O1047&lt;&gt;"Engaging","",IF(U1047&lt;='Leia-me'!$B$6,"Saudável",IF(U1047&lt;='Leia-me'!$B$7,"Esfriando",IF(U1047&lt;='Leia-me'!$B$8,"Última chance","Zumbi"))))</f>
        <v/>
      </c>
      <c r="W1047" s="25" t="n">
        <f aca="false">IF(O1047="Won",1,IF(O1047="Lost",0,""))</f>
        <v>1</v>
      </c>
      <c r="Y1047" s="25" t="str">
        <f aca="false">IF(E1047="","Sim","")</f>
        <v/>
      </c>
    </row>
    <row r="1048" customFormat="false" ht="15" hidden="false" customHeight="false" outlineLevel="0" collapsed="false">
      <c r="A1048" s="25" t="s">
        <v>1283</v>
      </c>
      <c r="B1048" s="25" t="s">
        <v>67</v>
      </c>
      <c r="C1048" s="25" t="s">
        <v>68</v>
      </c>
      <c r="D1048" s="25" t="s">
        <v>73</v>
      </c>
      <c r="E1048" s="25" t="s">
        <v>188</v>
      </c>
      <c r="F1048" s="25" t="s">
        <v>185</v>
      </c>
      <c r="G1048" s="26" t="n">
        <v>1008.06</v>
      </c>
      <c r="H1048" s="27" t="n">
        <v>1238</v>
      </c>
      <c r="I1048" s="25" t="s">
        <v>147</v>
      </c>
      <c r="K1048" s="25" t="n">
        <v>1983</v>
      </c>
      <c r="L1048" s="25" t="s">
        <v>160</v>
      </c>
      <c r="M1048" s="25" t="s">
        <v>149</v>
      </c>
      <c r="N1048" s="28" t="n">
        <v>3393</v>
      </c>
      <c r="O1048" s="25" t="s">
        <v>55</v>
      </c>
      <c r="P1048" s="29" t="n">
        <v>42863</v>
      </c>
      <c r="Q1048" s="29" t="n">
        <v>42878</v>
      </c>
      <c r="R1048" s="28" t="n">
        <v>0</v>
      </c>
      <c r="S1048" s="28" t="n">
        <f aca="false">IF(O1048="Won",R1048,IF(O1048="Lost",0,N1048))</f>
        <v>0</v>
      </c>
      <c r="T1048" s="30" t="n">
        <f aca="false">IF(AND(P1048&lt;&gt;"",Q1048&lt;&gt;""),Q1048-P1048,"")</f>
        <v>15</v>
      </c>
      <c r="U1048" s="30" t="str">
        <f aca="false">IF(AND(O1048="Engaging",P1048&lt;&gt;""),'Leia-me'!$B$5-P1048,"")</f>
        <v/>
      </c>
      <c r="V1048" s="25" t="str">
        <f aca="false">IF(O1048&lt;&gt;"Engaging","",IF(U1048&lt;='Leia-me'!$B$6,"Saudável",IF(U1048&lt;='Leia-me'!$B$7,"Esfriando",IF(U1048&lt;='Leia-me'!$B$8,"Última chance","Zumbi"))))</f>
        <v/>
      </c>
      <c r="W1048" s="25" t="n">
        <f aca="false">IF(O1048="Won",1,IF(O1048="Lost",0,""))</f>
        <v>0</v>
      </c>
      <c r="Y1048" s="25" t="str">
        <f aca="false">IF(E1048="","Sim","")</f>
        <v/>
      </c>
    </row>
    <row r="1049" customFormat="false" ht="15" hidden="false" customHeight="false" outlineLevel="0" collapsed="false">
      <c r="A1049" s="25" t="s">
        <v>1284</v>
      </c>
      <c r="B1049" s="25" t="s">
        <v>67</v>
      </c>
      <c r="C1049" s="25" t="s">
        <v>68</v>
      </c>
      <c r="D1049" s="25" t="s">
        <v>73</v>
      </c>
      <c r="E1049" s="25" t="s">
        <v>215</v>
      </c>
      <c r="F1049" s="25" t="s">
        <v>177</v>
      </c>
      <c r="G1049" s="26" t="n">
        <v>1102.43</v>
      </c>
      <c r="H1049" s="27" t="n">
        <v>1759</v>
      </c>
      <c r="I1049" s="25" t="s">
        <v>147</v>
      </c>
      <c r="K1049" s="25" t="n">
        <v>2006</v>
      </c>
      <c r="L1049" s="25" t="s">
        <v>186</v>
      </c>
      <c r="M1049" s="25" t="s">
        <v>171</v>
      </c>
      <c r="N1049" s="28" t="n">
        <v>550</v>
      </c>
      <c r="O1049" s="25" t="s">
        <v>54</v>
      </c>
      <c r="P1049" s="29" t="n">
        <v>42865</v>
      </c>
      <c r="Q1049" s="29" t="n">
        <v>42968</v>
      </c>
      <c r="R1049" s="28" t="n">
        <v>529</v>
      </c>
      <c r="S1049" s="28" t="n">
        <f aca="false">IF(O1049="Won",R1049,IF(O1049="Lost",0,N1049))</f>
        <v>529</v>
      </c>
      <c r="T1049" s="30" t="n">
        <f aca="false">IF(AND(P1049&lt;&gt;"",Q1049&lt;&gt;""),Q1049-P1049,"")</f>
        <v>103</v>
      </c>
      <c r="U1049" s="30" t="str">
        <f aca="false">IF(AND(O1049="Engaging",P1049&lt;&gt;""),'Leia-me'!$B$5-P1049,"")</f>
        <v/>
      </c>
      <c r="V1049" s="25" t="str">
        <f aca="false">IF(O1049&lt;&gt;"Engaging","",IF(U1049&lt;='Leia-me'!$B$6,"Saudável",IF(U1049&lt;='Leia-me'!$B$7,"Esfriando",IF(U1049&lt;='Leia-me'!$B$8,"Última chance","Zumbi"))))</f>
        <v/>
      </c>
      <c r="W1049" s="25" t="n">
        <f aca="false">IF(O1049="Won",1,IF(O1049="Lost",0,""))</f>
        <v>1</v>
      </c>
      <c r="Y1049" s="25" t="str">
        <f aca="false">IF(E1049="","Sim","")</f>
        <v/>
      </c>
    </row>
    <row r="1050" customFormat="false" ht="15" hidden="false" customHeight="false" outlineLevel="0" collapsed="false">
      <c r="A1050" s="25" t="s">
        <v>1285</v>
      </c>
      <c r="B1050" s="25" t="s">
        <v>67</v>
      </c>
      <c r="C1050" s="25" t="s">
        <v>68</v>
      </c>
      <c r="D1050" s="25" t="s">
        <v>73</v>
      </c>
      <c r="E1050" s="25" t="s">
        <v>162</v>
      </c>
      <c r="F1050" s="25" t="s">
        <v>155</v>
      </c>
      <c r="G1050" s="26" t="n">
        <v>5266.09</v>
      </c>
      <c r="H1050" s="27" t="n">
        <v>8595</v>
      </c>
      <c r="I1050" s="25" t="s">
        <v>147</v>
      </c>
      <c r="J1050" s="25" t="s">
        <v>156</v>
      </c>
      <c r="K1050" s="25" t="n">
        <v>1988</v>
      </c>
      <c r="L1050" s="25" t="s">
        <v>186</v>
      </c>
      <c r="M1050" s="25" t="s">
        <v>171</v>
      </c>
      <c r="N1050" s="28" t="n">
        <v>550</v>
      </c>
      <c r="O1050" s="25" t="s">
        <v>54</v>
      </c>
      <c r="P1050" s="29" t="n">
        <v>42866</v>
      </c>
      <c r="Q1050" s="29" t="n">
        <v>42880</v>
      </c>
      <c r="R1050" s="28" t="n">
        <v>472</v>
      </c>
      <c r="S1050" s="28" t="n">
        <f aca="false">IF(O1050="Won",R1050,IF(O1050="Lost",0,N1050))</f>
        <v>472</v>
      </c>
      <c r="T1050" s="30" t="n">
        <f aca="false">IF(AND(P1050&lt;&gt;"",Q1050&lt;&gt;""),Q1050-P1050,"")</f>
        <v>14</v>
      </c>
      <c r="U1050" s="30" t="str">
        <f aca="false">IF(AND(O1050="Engaging",P1050&lt;&gt;""),'Leia-me'!$B$5-P1050,"")</f>
        <v/>
      </c>
      <c r="V1050" s="25" t="str">
        <f aca="false">IF(O1050&lt;&gt;"Engaging","",IF(U1050&lt;='Leia-me'!$B$6,"Saudável",IF(U1050&lt;='Leia-me'!$B$7,"Esfriando",IF(U1050&lt;='Leia-me'!$B$8,"Última chance","Zumbi"))))</f>
        <v/>
      </c>
      <c r="W1050" s="25" t="n">
        <f aca="false">IF(O1050="Won",1,IF(O1050="Lost",0,""))</f>
        <v>1</v>
      </c>
      <c r="Y1050" s="25" t="str">
        <f aca="false">IF(E1050="","Sim","")</f>
        <v/>
      </c>
    </row>
    <row r="1051" customFormat="false" ht="15" hidden="false" customHeight="false" outlineLevel="0" collapsed="false">
      <c r="A1051" s="25" t="s">
        <v>1286</v>
      </c>
      <c r="B1051" s="25" t="s">
        <v>67</v>
      </c>
      <c r="C1051" s="25" t="s">
        <v>68</v>
      </c>
      <c r="D1051" s="25" t="s">
        <v>73</v>
      </c>
      <c r="E1051" s="25" t="s">
        <v>215</v>
      </c>
      <c r="F1051" s="25" t="s">
        <v>177</v>
      </c>
      <c r="G1051" s="26" t="n">
        <v>1102.43</v>
      </c>
      <c r="H1051" s="27" t="n">
        <v>1759</v>
      </c>
      <c r="I1051" s="25" t="s">
        <v>147</v>
      </c>
      <c r="K1051" s="25" t="n">
        <v>2006</v>
      </c>
      <c r="L1051" s="25" t="s">
        <v>148</v>
      </c>
      <c r="M1051" s="25" t="s">
        <v>149</v>
      </c>
      <c r="N1051" s="28" t="n">
        <v>55</v>
      </c>
      <c r="O1051" s="25" t="s">
        <v>54</v>
      </c>
      <c r="P1051" s="29" t="n">
        <v>42867</v>
      </c>
      <c r="Q1051" s="29" t="n">
        <v>42993</v>
      </c>
      <c r="R1051" s="28" t="n">
        <v>61</v>
      </c>
      <c r="S1051" s="28" t="n">
        <f aca="false">IF(O1051="Won",R1051,IF(O1051="Lost",0,N1051))</f>
        <v>61</v>
      </c>
      <c r="T1051" s="30" t="n">
        <f aca="false">IF(AND(P1051&lt;&gt;"",Q1051&lt;&gt;""),Q1051-P1051,"")</f>
        <v>126</v>
      </c>
      <c r="U1051" s="30" t="str">
        <f aca="false">IF(AND(O1051="Engaging",P1051&lt;&gt;""),'Leia-me'!$B$5-P1051,"")</f>
        <v/>
      </c>
      <c r="V1051" s="25" t="str">
        <f aca="false">IF(O1051&lt;&gt;"Engaging","",IF(U1051&lt;='Leia-me'!$B$6,"Saudável",IF(U1051&lt;='Leia-me'!$B$7,"Esfriando",IF(U1051&lt;='Leia-me'!$B$8,"Última chance","Zumbi"))))</f>
        <v/>
      </c>
      <c r="W1051" s="25" t="n">
        <f aca="false">IF(O1051="Won",1,IF(O1051="Lost",0,""))</f>
        <v>1</v>
      </c>
      <c r="Y1051" s="25" t="str">
        <f aca="false">IF(E1051="","Sim","")</f>
        <v/>
      </c>
    </row>
    <row r="1052" customFormat="false" ht="15" hidden="false" customHeight="false" outlineLevel="0" collapsed="false">
      <c r="A1052" s="25" t="s">
        <v>1287</v>
      </c>
      <c r="B1052" s="25" t="s">
        <v>67</v>
      </c>
      <c r="C1052" s="25" t="s">
        <v>68</v>
      </c>
      <c r="D1052" s="25" t="s">
        <v>73</v>
      </c>
      <c r="E1052" s="25" t="s">
        <v>169</v>
      </c>
      <c r="F1052" s="25" t="s">
        <v>168</v>
      </c>
      <c r="G1052" s="26" t="n">
        <v>2403.58</v>
      </c>
      <c r="H1052" s="27" t="n">
        <v>8801</v>
      </c>
      <c r="I1052" s="25" t="s">
        <v>147</v>
      </c>
      <c r="K1052" s="25" t="n">
        <v>1986</v>
      </c>
      <c r="L1052" s="25" t="s">
        <v>148</v>
      </c>
      <c r="M1052" s="25" t="s">
        <v>149</v>
      </c>
      <c r="N1052" s="28" t="n">
        <v>55</v>
      </c>
      <c r="O1052" s="25" t="s">
        <v>54</v>
      </c>
      <c r="P1052" s="29" t="n">
        <v>42874</v>
      </c>
      <c r="Q1052" s="29" t="n">
        <v>42978</v>
      </c>
      <c r="R1052" s="28" t="n">
        <v>58</v>
      </c>
      <c r="S1052" s="28" t="n">
        <f aca="false">IF(O1052="Won",R1052,IF(O1052="Lost",0,N1052))</f>
        <v>58</v>
      </c>
      <c r="T1052" s="30" t="n">
        <f aca="false">IF(AND(P1052&lt;&gt;"",Q1052&lt;&gt;""),Q1052-P1052,"")</f>
        <v>104</v>
      </c>
      <c r="U1052" s="30" t="str">
        <f aca="false">IF(AND(O1052="Engaging",P1052&lt;&gt;""),'Leia-me'!$B$5-P1052,"")</f>
        <v/>
      </c>
      <c r="V1052" s="25" t="str">
        <f aca="false">IF(O1052&lt;&gt;"Engaging","",IF(U1052&lt;='Leia-me'!$B$6,"Saudável",IF(U1052&lt;='Leia-me'!$B$7,"Esfriando",IF(U1052&lt;='Leia-me'!$B$8,"Última chance","Zumbi"))))</f>
        <v/>
      </c>
      <c r="W1052" s="25" t="n">
        <f aca="false">IF(O1052="Won",1,IF(O1052="Lost",0,""))</f>
        <v>1</v>
      </c>
      <c r="Y1052" s="25" t="str">
        <f aca="false">IF(E1052="","Sim","")</f>
        <v/>
      </c>
    </row>
    <row r="1053" customFormat="false" ht="15" hidden="false" customHeight="false" outlineLevel="0" collapsed="false">
      <c r="A1053" s="25" t="s">
        <v>1288</v>
      </c>
      <c r="B1053" s="25" t="s">
        <v>67</v>
      </c>
      <c r="C1053" s="25" t="s">
        <v>68</v>
      </c>
      <c r="D1053" s="25" t="s">
        <v>73</v>
      </c>
      <c r="E1053" s="25" t="s">
        <v>169</v>
      </c>
      <c r="F1053" s="25" t="s">
        <v>168</v>
      </c>
      <c r="G1053" s="26" t="n">
        <v>2403.58</v>
      </c>
      <c r="H1053" s="27" t="n">
        <v>8801</v>
      </c>
      <c r="I1053" s="25" t="s">
        <v>147</v>
      </c>
      <c r="K1053" s="25" t="n">
        <v>1986</v>
      </c>
      <c r="L1053" s="25" t="s">
        <v>160</v>
      </c>
      <c r="M1053" s="25" t="s">
        <v>149</v>
      </c>
      <c r="N1053" s="28" t="n">
        <v>3393</v>
      </c>
      <c r="O1053" s="25" t="s">
        <v>55</v>
      </c>
      <c r="P1053" s="29" t="n">
        <v>42876</v>
      </c>
      <c r="Q1053" s="29" t="n">
        <v>42880</v>
      </c>
      <c r="R1053" s="28" t="n">
        <v>0</v>
      </c>
      <c r="S1053" s="28" t="n">
        <f aca="false">IF(O1053="Won",R1053,IF(O1053="Lost",0,N1053))</f>
        <v>0</v>
      </c>
      <c r="T1053" s="30" t="n">
        <f aca="false">IF(AND(P1053&lt;&gt;"",Q1053&lt;&gt;""),Q1053-P1053,"")</f>
        <v>4</v>
      </c>
      <c r="U1053" s="30" t="str">
        <f aca="false">IF(AND(O1053="Engaging",P1053&lt;&gt;""),'Leia-me'!$B$5-P1053,"")</f>
        <v/>
      </c>
      <c r="V1053" s="25" t="str">
        <f aca="false">IF(O1053&lt;&gt;"Engaging","",IF(U1053&lt;='Leia-me'!$B$6,"Saudável",IF(U1053&lt;='Leia-me'!$B$7,"Esfriando",IF(U1053&lt;='Leia-me'!$B$8,"Última chance","Zumbi"))))</f>
        <v/>
      </c>
      <c r="W1053" s="25" t="n">
        <f aca="false">IF(O1053="Won",1,IF(O1053="Lost",0,""))</f>
        <v>0</v>
      </c>
      <c r="Y1053" s="25" t="str">
        <f aca="false">IF(E1053="","Sim","")</f>
        <v/>
      </c>
    </row>
    <row r="1054" customFormat="false" ht="15" hidden="false" customHeight="false" outlineLevel="0" collapsed="false">
      <c r="A1054" s="25" t="s">
        <v>1289</v>
      </c>
      <c r="B1054" s="25" t="s">
        <v>67</v>
      </c>
      <c r="C1054" s="25" t="s">
        <v>68</v>
      </c>
      <c r="D1054" s="25" t="s">
        <v>73</v>
      </c>
      <c r="E1054" s="25" t="s">
        <v>151</v>
      </c>
      <c r="F1054" s="25" t="s">
        <v>146</v>
      </c>
      <c r="G1054" s="26" t="n">
        <v>587.34</v>
      </c>
      <c r="H1054" s="27" t="n">
        <v>1356</v>
      </c>
      <c r="I1054" s="25" t="s">
        <v>152</v>
      </c>
      <c r="K1054" s="25" t="n">
        <v>2012</v>
      </c>
      <c r="L1054" s="25" t="s">
        <v>186</v>
      </c>
      <c r="M1054" s="25" t="s">
        <v>171</v>
      </c>
      <c r="N1054" s="28" t="n">
        <v>550</v>
      </c>
      <c r="O1054" s="25" t="s">
        <v>54</v>
      </c>
      <c r="P1054" s="29" t="n">
        <v>42876</v>
      </c>
      <c r="Q1054" s="29" t="n">
        <v>42993</v>
      </c>
      <c r="R1054" s="28" t="n">
        <v>547</v>
      </c>
      <c r="S1054" s="28" t="n">
        <f aca="false">IF(O1054="Won",R1054,IF(O1054="Lost",0,N1054))</f>
        <v>547</v>
      </c>
      <c r="T1054" s="30" t="n">
        <f aca="false">IF(AND(P1054&lt;&gt;"",Q1054&lt;&gt;""),Q1054-P1054,"")</f>
        <v>117</v>
      </c>
      <c r="U1054" s="30" t="str">
        <f aca="false">IF(AND(O1054="Engaging",P1054&lt;&gt;""),'Leia-me'!$B$5-P1054,"")</f>
        <v/>
      </c>
      <c r="V1054" s="25" t="str">
        <f aca="false">IF(O1054&lt;&gt;"Engaging","",IF(U1054&lt;='Leia-me'!$B$6,"Saudável",IF(U1054&lt;='Leia-me'!$B$7,"Esfriando",IF(U1054&lt;='Leia-me'!$B$8,"Última chance","Zumbi"))))</f>
        <v/>
      </c>
      <c r="W1054" s="25" t="n">
        <f aca="false">IF(O1054="Won",1,IF(O1054="Lost",0,""))</f>
        <v>1</v>
      </c>
      <c r="Y1054" s="25" t="str">
        <f aca="false">IF(E1054="","Sim","")</f>
        <v/>
      </c>
    </row>
    <row r="1055" customFormat="false" ht="15" hidden="false" customHeight="false" outlineLevel="0" collapsed="false">
      <c r="A1055" s="25" t="s">
        <v>1290</v>
      </c>
      <c r="B1055" s="25" t="s">
        <v>67</v>
      </c>
      <c r="C1055" s="25" t="s">
        <v>68</v>
      </c>
      <c r="D1055" s="25" t="s">
        <v>73</v>
      </c>
      <c r="E1055" s="25" t="s">
        <v>184</v>
      </c>
      <c r="F1055" s="25" t="s">
        <v>185</v>
      </c>
      <c r="G1055" s="26" t="n">
        <v>1520.66</v>
      </c>
      <c r="H1055" s="27" t="n">
        <v>1806</v>
      </c>
      <c r="I1055" s="25" t="s">
        <v>147</v>
      </c>
      <c r="K1055" s="25" t="n">
        <v>2005</v>
      </c>
      <c r="L1055" s="25" t="s">
        <v>148</v>
      </c>
      <c r="M1055" s="25" t="s">
        <v>149</v>
      </c>
      <c r="N1055" s="28" t="n">
        <v>55</v>
      </c>
      <c r="O1055" s="25" t="s">
        <v>55</v>
      </c>
      <c r="P1055" s="29" t="n">
        <v>42880</v>
      </c>
      <c r="Q1055" s="29" t="n">
        <v>42989</v>
      </c>
      <c r="R1055" s="28" t="n">
        <v>0</v>
      </c>
      <c r="S1055" s="28" t="n">
        <f aca="false">IF(O1055="Won",R1055,IF(O1055="Lost",0,N1055))</f>
        <v>0</v>
      </c>
      <c r="T1055" s="30" t="n">
        <f aca="false">IF(AND(P1055&lt;&gt;"",Q1055&lt;&gt;""),Q1055-P1055,"")</f>
        <v>109</v>
      </c>
      <c r="U1055" s="30" t="str">
        <f aca="false">IF(AND(O1055="Engaging",P1055&lt;&gt;""),'Leia-me'!$B$5-P1055,"")</f>
        <v/>
      </c>
      <c r="V1055" s="25" t="str">
        <f aca="false">IF(O1055&lt;&gt;"Engaging","",IF(U1055&lt;='Leia-me'!$B$6,"Saudável",IF(U1055&lt;='Leia-me'!$B$7,"Esfriando",IF(U1055&lt;='Leia-me'!$B$8,"Última chance","Zumbi"))))</f>
        <v/>
      </c>
      <c r="W1055" s="25" t="n">
        <f aca="false">IF(O1055="Won",1,IF(O1055="Lost",0,""))</f>
        <v>0</v>
      </c>
      <c r="Y1055" s="25" t="str">
        <f aca="false">IF(E1055="","Sim","")</f>
        <v/>
      </c>
    </row>
    <row r="1056" customFormat="false" ht="15" hidden="false" customHeight="false" outlineLevel="0" collapsed="false">
      <c r="A1056" s="25" t="s">
        <v>1291</v>
      </c>
      <c r="B1056" s="25" t="s">
        <v>67</v>
      </c>
      <c r="C1056" s="25" t="s">
        <v>68</v>
      </c>
      <c r="D1056" s="25" t="s">
        <v>73</v>
      </c>
      <c r="E1056" s="25" t="s">
        <v>151</v>
      </c>
      <c r="F1056" s="25" t="s">
        <v>146</v>
      </c>
      <c r="G1056" s="26" t="n">
        <v>587.34</v>
      </c>
      <c r="H1056" s="27" t="n">
        <v>1356</v>
      </c>
      <c r="I1056" s="25" t="s">
        <v>152</v>
      </c>
      <c r="K1056" s="25" t="n">
        <v>2012</v>
      </c>
      <c r="L1056" s="25" t="s">
        <v>160</v>
      </c>
      <c r="M1056" s="25" t="s">
        <v>149</v>
      </c>
      <c r="N1056" s="28" t="n">
        <v>3393</v>
      </c>
      <c r="O1056" s="25" t="s">
        <v>55</v>
      </c>
      <c r="P1056" s="29" t="n">
        <v>42881</v>
      </c>
      <c r="Q1056" s="29" t="n">
        <v>42956</v>
      </c>
      <c r="R1056" s="28" t="n">
        <v>0</v>
      </c>
      <c r="S1056" s="28" t="n">
        <f aca="false">IF(O1056="Won",R1056,IF(O1056="Lost",0,N1056))</f>
        <v>0</v>
      </c>
      <c r="T1056" s="30" t="n">
        <f aca="false">IF(AND(P1056&lt;&gt;"",Q1056&lt;&gt;""),Q1056-P1056,"")</f>
        <v>75</v>
      </c>
      <c r="U1056" s="30" t="str">
        <f aca="false">IF(AND(O1056="Engaging",P1056&lt;&gt;""),'Leia-me'!$B$5-P1056,"")</f>
        <v/>
      </c>
      <c r="V1056" s="25" t="str">
        <f aca="false">IF(O1056&lt;&gt;"Engaging","",IF(U1056&lt;='Leia-me'!$B$6,"Saudável",IF(U1056&lt;='Leia-me'!$B$7,"Esfriando",IF(U1056&lt;='Leia-me'!$B$8,"Última chance","Zumbi"))))</f>
        <v/>
      </c>
      <c r="W1056" s="25" t="n">
        <f aca="false">IF(O1056="Won",1,IF(O1056="Lost",0,""))</f>
        <v>0</v>
      </c>
      <c r="Y1056" s="25" t="str">
        <f aca="false">IF(E1056="","Sim","")</f>
        <v/>
      </c>
    </row>
    <row r="1057" customFormat="false" ht="15" hidden="false" customHeight="false" outlineLevel="0" collapsed="false">
      <c r="A1057" s="25" t="s">
        <v>1292</v>
      </c>
      <c r="B1057" s="25" t="s">
        <v>67</v>
      </c>
      <c r="C1057" s="25" t="s">
        <v>68</v>
      </c>
      <c r="D1057" s="25" t="s">
        <v>73</v>
      </c>
      <c r="E1057" s="25" t="s">
        <v>225</v>
      </c>
      <c r="F1057" s="25" t="s">
        <v>211</v>
      </c>
      <c r="G1057" s="26" t="n">
        <v>1376.8</v>
      </c>
      <c r="H1057" s="27" t="n">
        <v>1165</v>
      </c>
      <c r="I1057" s="25" t="s">
        <v>226</v>
      </c>
      <c r="K1057" s="25" t="n">
        <v>1988</v>
      </c>
      <c r="L1057" s="25" t="s">
        <v>148</v>
      </c>
      <c r="M1057" s="25" t="s">
        <v>149</v>
      </c>
      <c r="N1057" s="28" t="n">
        <v>55</v>
      </c>
      <c r="O1057" s="25" t="s">
        <v>54</v>
      </c>
      <c r="P1057" s="29" t="n">
        <v>42886</v>
      </c>
      <c r="Q1057" s="29" t="n">
        <v>42974</v>
      </c>
      <c r="R1057" s="28" t="n">
        <v>53</v>
      </c>
      <c r="S1057" s="28" t="n">
        <f aca="false">IF(O1057="Won",R1057,IF(O1057="Lost",0,N1057))</f>
        <v>53</v>
      </c>
      <c r="T1057" s="30" t="n">
        <f aca="false">IF(AND(P1057&lt;&gt;"",Q1057&lt;&gt;""),Q1057-P1057,"")</f>
        <v>88</v>
      </c>
      <c r="U1057" s="30" t="str">
        <f aca="false">IF(AND(O1057="Engaging",P1057&lt;&gt;""),'Leia-me'!$B$5-P1057,"")</f>
        <v/>
      </c>
      <c r="V1057" s="25" t="str">
        <f aca="false">IF(O1057&lt;&gt;"Engaging","",IF(U1057&lt;='Leia-me'!$B$6,"Saudável",IF(U1057&lt;='Leia-me'!$B$7,"Esfriando",IF(U1057&lt;='Leia-me'!$B$8,"Última chance","Zumbi"))))</f>
        <v/>
      </c>
      <c r="W1057" s="25" t="n">
        <f aca="false">IF(O1057="Won",1,IF(O1057="Lost",0,""))</f>
        <v>1</v>
      </c>
      <c r="Y1057" s="25" t="str">
        <f aca="false">IF(E1057="","Sim","")</f>
        <v/>
      </c>
    </row>
    <row r="1058" customFormat="false" ht="15" hidden="false" customHeight="false" outlineLevel="0" collapsed="false">
      <c r="A1058" s="25" t="s">
        <v>1293</v>
      </c>
      <c r="B1058" s="25" t="s">
        <v>67</v>
      </c>
      <c r="C1058" s="25" t="s">
        <v>68</v>
      </c>
      <c r="D1058" s="25" t="s">
        <v>73</v>
      </c>
      <c r="E1058" s="25" t="s">
        <v>245</v>
      </c>
      <c r="F1058" s="25" t="s">
        <v>185</v>
      </c>
      <c r="G1058" s="26" t="n">
        <v>2938.67</v>
      </c>
      <c r="H1058" s="27" t="n">
        <v>8775</v>
      </c>
      <c r="I1058" s="25" t="s">
        <v>246</v>
      </c>
      <c r="K1058" s="25" t="n">
        <v>1987</v>
      </c>
      <c r="L1058" s="25" t="s">
        <v>186</v>
      </c>
      <c r="M1058" s="25" t="s">
        <v>171</v>
      </c>
      <c r="N1058" s="28" t="n">
        <v>550</v>
      </c>
      <c r="O1058" s="25" t="s">
        <v>55</v>
      </c>
      <c r="P1058" s="29" t="n">
        <v>42887</v>
      </c>
      <c r="Q1058" s="29" t="n">
        <v>42948</v>
      </c>
      <c r="R1058" s="28" t="n">
        <v>0</v>
      </c>
      <c r="S1058" s="28" t="n">
        <f aca="false">IF(O1058="Won",R1058,IF(O1058="Lost",0,N1058))</f>
        <v>0</v>
      </c>
      <c r="T1058" s="30" t="n">
        <f aca="false">IF(AND(P1058&lt;&gt;"",Q1058&lt;&gt;""),Q1058-P1058,"")</f>
        <v>61</v>
      </c>
      <c r="U1058" s="30" t="str">
        <f aca="false">IF(AND(O1058="Engaging",P1058&lt;&gt;""),'Leia-me'!$B$5-P1058,"")</f>
        <v/>
      </c>
      <c r="V1058" s="25" t="str">
        <f aca="false">IF(O1058&lt;&gt;"Engaging","",IF(U1058&lt;='Leia-me'!$B$6,"Saudável",IF(U1058&lt;='Leia-me'!$B$7,"Esfriando",IF(U1058&lt;='Leia-me'!$B$8,"Última chance","Zumbi"))))</f>
        <v/>
      </c>
      <c r="W1058" s="25" t="n">
        <f aca="false">IF(O1058="Won",1,IF(O1058="Lost",0,""))</f>
        <v>0</v>
      </c>
      <c r="Y1058" s="25" t="str">
        <f aca="false">IF(E1058="","Sim","")</f>
        <v/>
      </c>
    </row>
    <row r="1059" customFormat="false" ht="15" hidden="false" customHeight="false" outlineLevel="0" collapsed="false">
      <c r="A1059" s="25" t="s">
        <v>1294</v>
      </c>
      <c r="B1059" s="25" t="s">
        <v>67</v>
      </c>
      <c r="C1059" s="25" t="s">
        <v>68</v>
      </c>
      <c r="D1059" s="25" t="s">
        <v>73</v>
      </c>
      <c r="E1059" s="25" t="s">
        <v>207</v>
      </c>
      <c r="F1059" s="25" t="s">
        <v>168</v>
      </c>
      <c r="G1059" s="26" t="n">
        <v>375.43</v>
      </c>
      <c r="H1059" s="27" t="n">
        <v>1190</v>
      </c>
      <c r="I1059" s="25" t="s">
        <v>147</v>
      </c>
      <c r="K1059" s="25" t="n">
        <v>1985</v>
      </c>
      <c r="L1059" s="25" t="s">
        <v>170</v>
      </c>
      <c r="M1059" s="25" t="s">
        <v>171</v>
      </c>
      <c r="N1059" s="28" t="n">
        <v>1096</v>
      </c>
      <c r="O1059" s="25" t="s">
        <v>55</v>
      </c>
      <c r="P1059" s="29" t="n">
        <v>42891</v>
      </c>
      <c r="Q1059" s="29" t="n">
        <v>42897</v>
      </c>
      <c r="R1059" s="28" t="n">
        <v>0</v>
      </c>
      <c r="S1059" s="28" t="n">
        <f aca="false">IF(O1059="Won",R1059,IF(O1059="Lost",0,N1059))</f>
        <v>0</v>
      </c>
      <c r="T1059" s="30" t="n">
        <f aca="false">IF(AND(P1059&lt;&gt;"",Q1059&lt;&gt;""),Q1059-P1059,"")</f>
        <v>6</v>
      </c>
      <c r="U1059" s="30" t="str">
        <f aca="false">IF(AND(O1059="Engaging",P1059&lt;&gt;""),'Leia-me'!$B$5-P1059,"")</f>
        <v/>
      </c>
      <c r="V1059" s="25" t="str">
        <f aca="false">IF(O1059&lt;&gt;"Engaging","",IF(U1059&lt;='Leia-me'!$B$6,"Saudável",IF(U1059&lt;='Leia-me'!$B$7,"Esfriando",IF(U1059&lt;='Leia-me'!$B$8,"Última chance","Zumbi"))))</f>
        <v/>
      </c>
      <c r="W1059" s="25" t="n">
        <f aca="false">IF(O1059="Won",1,IF(O1059="Lost",0,""))</f>
        <v>0</v>
      </c>
      <c r="Y1059" s="25" t="str">
        <f aca="false">IF(E1059="","Sim","")</f>
        <v/>
      </c>
    </row>
    <row r="1060" customFormat="false" ht="15" hidden="false" customHeight="false" outlineLevel="0" collapsed="false">
      <c r="A1060" s="25" t="s">
        <v>1295</v>
      </c>
      <c r="B1060" s="25" t="s">
        <v>67</v>
      </c>
      <c r="C1060" s="25" t="s">
        <v>68</v>
      </c>
      <c r="D1060" s="25" t="s">
        <v>73</v>
      </c>
      <c r="E1060" s="25" t="s">
        <v>145</v>
      </c>
      <c r="F1060" s="25" t="s">
        <v>146</v>
      </c>
      <c r="G1060" s="26" t="n">
        <v>3922.42</v>
      </c>
      <c r="H1060" s="27" t="n">
        <v>6837</v>
      </c>
      <c r="I1060" s="25" t="s">
        <v>147</v>
      </c>
      <c r="K1060" s="25" t="n">
        <v>1992</v>
      </c>
      <c r="L1060" s="25" t="s">
        <v>170</v>
      </c>
      <c r="M1060" s="25" t="s">
        <v>171</v>
      </c>
      <c r="N1060" s="28" t="n">
        <v>1096</v>
      </c>
      <c r="O1060" s="25" t="s">
        <v>55</v>
      </c>
      <c r="P1060" s="29" t="n">
        <v>42891</v>
      </c>
      <c r="Q1060" s="29" t="n">
        <v>42961</v>
      </c>
      <c r="R1060" s="28" t="n">
        <v>0</v>
      </c>
      <c r="S1060" s="28" t="n">
        <f aca="false">IF(O1060="Won",R1060,IF(O1060="Lost",0,N1060))</f>
        <v>0</v>
      </c>
      <c r="T1060" s="30" t="n">
        <f aca="false">IF(AND(P1060&lt;&gt;"",Q1060&lt;&gt;""),Q1060-P1060,"")</f>
        <v>70</v>
      </c>
      <c r="U1060" s="30" t="str">
        <f aca="false">IF(AND(O1060="Engaging",P1060&lt;&gt;""),'Leia-me'!$B$5-P1060,"")</f>
        <v/>
      </c>
      <c r="V1060" s="25" t="str">
        <f aca="false">IF(O1060&lt;&gt;"Engaging","",IF(U1060&lt;='Leia-me'!$B$6,"Saudável",IF(U1060&lt;='Leia-me'!$B$7,"Esfriando",IF(U1060&lt;='Leia-me'!$B$8,"Última chance","Zumbi"))))</f>
        <v/>
      </c>
      <c r="W1060" s="25" t="n">
        <f aca="false">IF(O1060="Won",1,IF(O1060="Lost",0,""))</f>
        <v>0</v>
      </c>
      <c r="Y1060" s="25" t="str">
        <f aca="false">IF(E1060="","Sim","")</f>
        <v/>
      </c>
    </row>
    <row r="1061" customFormat="false" ht="15" hidden="false" customHeight="false" outlineLevel="0" collapsed="false">
      <c r="A1061" s="25" t="s">
        <v>1296</v>
      </c>
      <c r="B1061" s="25" t="s">
        <v>67</v>
      </c>
      <c r="C1061" s="25" t="s">
        <v>68</v>
      </c>
      <c r="D1061" s="25" t="s">
        <v>73</v>
      </c>
      <c r="E1061" s="25" t="s">
        <v>195</v>
      </c>
      <c r="F1061" s="25" t="s">
        <v>185</v>
      </c>
      <c r="G1061" s="26" t="n">
        <v>8170.38</v>
      </c>
      <c r="H1061" s="27" t="n">
        <v>16499</v>
      </c>
      <c r="I1061" s="25" t="s">
        <v>196</v>
      </c>
      <c r="K1061" s="25" t="n">
        <v>1997</v>
      </c>
      <c r="L1061" s="25" t="s">
        <v>148</v>
      </c>
      <c r="M1061" s="25" t="s">
        <v>149</v>
      </c>
      <c r="N1061" s="28" t="n">
        <v>55</v>
      </c>
      <c r="O1061" s="25" t="s">
        <v>54</v>
      </c>
      <c r="P1061" s="29" t="n">
        <v>42891</v>
      </c>
      <c r="Q1061" s="29" t="n">
        <v>42998</v>
      </c>
      <c r="R1061" s="28" t="n">
        <v>59</v>
      </c>
      <c r="S1061" s="28" t="n">
        <f aca="false">IF(O1061="Won",R1061,IF(O1061="Lost",0,N1061))</f>
        <v>59</v>
      </c>
      <c r="T1061" s="30" t="n">
        <f aca="false">IF(AND(P1061&lt;&gt;"",Q1061&lt;&gt;""),Q1061-P1061,"")</f>
        <v>107</v>
      </c>
      <c r="U1061" s="30" t="str">
        <f aca="false">IF(AND(O1061="Engaging",P1061&lt;&gt;""),'Leia-me'!$B$5-P1061,"")</f>
        <v/>
      </c>
      <c r="V1061" s="25" t="str">
        <f aca="false">IF(O1061&lt;&gt;"Engaging","",IF(U1061&lt;='Leia-me'!$B$6,"Saudável",IF(U1061&lt;='Leia-me'!$B$7,"Esfriando",IF(U1061&lt;='Leia-me'!$B$8,"Última chance","Zumbi"))))</f>
        <v/>
      </c>
      <c r="W1061" s="25" t="n">
        <f aca="false">IF(O1061="Won",1,IF(O1061="Lost",0,""))</f>
        <v>1</v>
      </c>
      <c r="Y1061" s="25" t="str">
        <f aca="false">IF(E1061="","Sim","")</f>
        <v/>
      </c>
    </row>
    <row r="1062" customFormat="false" ht="15" hidden="false" customHeight="false" outlineLevel="0" collapsed="false">
      <c r="A1062" s="25" t="s">
        <v>1297</v>
      </c>
      <c r="B1062" s="25" t="s">
        <v>67</v>
      </c>
      <c r="C1062" s="25" t="s">
        <v>68</v>
      </c>
      <c r="D1062" s="25" t="s">
        <v>73</v>
      </c>
      <c r="E1062" s="25" t="s">
        <v>151</v>
      </c>
      <c r="F1062" s="25" t="s">
        <v>146</v>
      </c>
      <c r="G1062" s="26" t="n">
        <v>587.34</v>
      </c>
      <c r="H1062" s="27" t="n">
        <v>1356</v>
      </c>
      <c r="I1062" s="25" t="s">
        <v>152</v>
      </c>
      <c r="K1062" s="25" t="n">
        <v>2012</v>
      </c>
      <c r="L1062" s="25" t="s">
        <v>170</v>
      </c>
      <c r="M1062" s="25" t="s">
        <v>171</v>
      </c>
      <c r="N1062" s="28" t="n">
        <v>1096</v>
      </c>
      <c r="O1062" s="25" t="s">
        <v>54</v>
      </c>
      <c r="P1062" s="29" t="n">
        <v>42895</v>
      </c>
      <c r="Q1062" s="29" t="n">
        <v>42951</v>
      </c>
      <c r="R1062" s="28" t="n">
        <v>1017</v>
      </c>
      <c r="S1062" s="28" t="n">
        <f aca="false">IF(O1062="Won",R1062,IF(O1062="Lost",0,N1062))</f>
        <v>1017</v>
      </c>
      <c r="T1062" s="30" t="n">
        <f aca="false">IF(AND(P1062&lt;&gt;"",Q1062&lt;&gt;""),Q1062-P1062,"")</f>
        <v>56</v>
      </c>
      <c r="U1062" s="30" t="str">
        <f aca="false">IF(AND(O1062="Engaging",P1062&lt;&gt;""),'Leia-me'!$B$5-P1062,"")</f>
        <v/>
      </c>
      <c r="V1062" s="25" t="str">
        <f aca="false">IF(O1062&lt;&gt;"Engaging","",IF(U1062&lt;='Leia-me'!$B$6,"Saudável",IF(U1062&lt;='Leia-me'!$B$7,"Esfriando",IF(U1062&lt;='Leia-me'!$B$8,"Última chance","Zumbi"))))</f>
        <v/>
      </c>
      <c r="W1062" s="25" t="n">
        <f aca="false">IF(O1062="Won",1,IF(O1062="Lost",0,""))</f>
        <v>1</v>
      </c>
      <c r="Y1062" s="25" t="str">
        <f aca="false">IF(E1062="","Sim","")</f>
        <v/>
      </c>
    </row>
    <row r="1063" customFormat="false" ht="15" hidden="false" customHeight="false" outlineLevel="0" collapsed="false">
      <c r="A1063" s="25" t="s">
        <v>1298</v>
      </c>
      <c r="B1063" s="25" t="s">
        <v>67</v>
      </c>
      <c r="C1063" s="25" t="s">
        <v>68</v>
      </c>
      <c r="D1063" s="25" t="s">
        <v>73</v>
      </c>
      <c r="E1063" s="25" t="s">
        <v>191</v>
      </c>
      <c r="F1063" s="25" t="s">
        <v>192</v>
      </c>
      <c r="G1063" s="26" t="n">
        <v>2714.9</v>
      </c>
      <c r="H1063" s="27" t="n">
        <v>2641</v>
      </c>
      <c r="I1063" s="25" t="s">
        <v>147</v>
      </c>
      <c r="J1063" s="25" t="s">
        <v>193</v>
      </c>
      <c r="K1063" s="25" t="n">
        <v>1998</v>
      </c>
      <c r="L1063" s="25" t="s">
        <v>160</v>
      </c>
      <c r="M1063" s="25" t="s">
        <v>149</v>
      </c>
      <c r="N1063" s="28" t="n">
        <v>3393</v>
      </c>
      <c r="O1063" s="25" t="s">
        <v>54</v>
      </c>
      <c r="P1063" s="29" t="n">
        <v>42895</v>
      </c>
      <c r="Q1063" s="29" t="n">
        <v>42913</v>
      </c>
      <c r="R1063" s="28" t="n">
        <v>3681</v>
      </c>
      <c r="S1063" s="28" t="n">
        <f aca="false">IF(O1063="Won",R1063,IF(O1063="Lost",0,N1063))</f>
        <v>3681</v>
      </c>
      <c r="T1063" s="30" t="n">
        <f aca="false">IF(AND(P1063&lt;&gt;"",Q1063&lt;&gt;""),Q1063-P1063,"")</f>
        <v>18</v>
      </c>
      <c r="U1063" s="30" t="str">
        <f aca="false">IF(AND(O1063="Engaging",P1063&lt;&gt;""),'Leia-me'!$B$5-P1063,"")</f>
        <v/>
      </c>
      <c r="V1063" s="25" t="str">
        <f aca="false">IF(O1063&lt;&gt;"Engaging","",IF(U1063&lt;='Leia-me'!$B$6,"Saudável",IF(U1063&lt;='Leia-me'!$B$7,"Esfriando",IF(U1063&lt;='Leia-me'!$B$8,"Última chance","Zumbi"))))</f>
        <v/>
      </c>
      <c r="W1063" s="25" t="n">
        <f aca="false">IF(O1063="Won",1,IF(O1063="Lost",0,""))</f>
        <v>1</v>
      </c>
      <c r="Y1063" s="25" t="str">
        <f aca="false">IF(E1063="","Sim","")</f>
        <v/>
      </c>
    </row>
    <row r="1064" customFormat="false" ht="15" hidden="false" customHeight="false" outlineLevel="0" collapsed="false">
      <c r="A1064" s="25" t="s">
        <v>1299</v>
      </c>
      <c r="B1064" s="25" t="s">
        <v>67</v>
      </c>
      <c r="C1064" s="25" t="s">
        <v>68</v>
      </c>
      <c r="D1064" s="25" t="s">
        <v>73</v>
      </c>
      <c r="E1064" s="25" t="s">
        <v>151</v>
      </c>
      <c r="F1064" s="25" t="s">
        <v>146</v>
      </c>
      <c r="G1064" s="26" t="n">
        <v>587.34</v>
      </c>
      <c r="H1064" s="27" t="n">
        <v>1356</v>
      </c>
      <c r="I1064" s="25" t="s">
        <v>152</v>
      </c>
      <c r="K1064" s="25" t="n">
        <v>2012</v>
      </c>
      <c r="L1064" s="25" t="s">
        <v>178</v>
      </c>
      <c r="M1064" s="25" t="s">
        <v>171</v>
      </c>
      <c r="N1064" s="28" t="n">
        <v>5482</v>
      </c>
      <c r="O1064" s="25" t="s">
        <v>54</v>
      </c>
      <c r="P1064" s="29" t="n">
        <v>42903</v>
      </c>
      <c r="Q1064" s="29" t="n">
        <v>42963</v>
      </c>
      <c r="R1064" s="28" t="n">
        <v>5018</v>
      </c>
      <c r="S1064" s="28" t="n">
        <f aca="false">IF(O1064="Won",R1064,IF(O1064="Lost",0,N1064))</f>
        <v>5018</v>
      </c>
      <c r="T1064" s="30" t="n">
        <f aca="false">IF(AND(P1064&lt;&gt;"",Q1064&lt;&gt;""),Q1064-P1064,"")</f>
        <v>60</v>
      </c>
      <c r="U1064" s="30" t="str">
        <f aca="false">IF(AND(O1064="Engaging",P1064&lt;&gt;""),'Leia-me'!$B$5-P1064,"")</f>
        <v/>
      </c>
      <c r="V1064" s="25" t="str">
        <f aca="false">IF(O1064&lt;&gt;"Engaging","",IF(U1064&lt;='Leia-me'!$B$6,"Saudável",IF(U1064&lt;='Leia-me'!$B$7,"Esfriando",IF(U1064&lt;='Leia-me'!$B$8,"Última chance","Zumbi"))))</f>
        <v/>
      </c>
      <c r="W1064" s="25" t="n">
        <f aca="false">IF(O1064="Won",1,IF(O1064="Lost",0,""))</f>
        <v>1</v>
      </c>
      <c r="Y1064" s="25" t="str">
        <f aca="false">IF(E1064="","Sim","")</f>
        <v/>
      </c>
    </row>
    <row r="1065" customFormat="false" ht="15" hidden="false" customHeight="false" outlineLevel="0" collapsed="false">
      <c r="A1065" s="25" t="s">
        <v>1300</v>
      </c>
      <c r="B1065" s="25" t="s">
        <v>67</v>
      </c>
      <c r="C1065" s="25" t="s">
        <v>68</v>
      </c>
      <c r="D1065" s="25" t="s">
        <v>73</v>
      </c>
      <c r="E1065" s="25" t="s">
        <v>266</v>
      </c>
      <c r="F1065" s="25" t="s">
        <v>267</v>
      </c>
      <c r="G1065" s="26" t="n">
        <v>2041.73</v>
      </c>
      <c r="H1065" s="27" t="n">
        <v>5276</v>
      </c>
      <c r="I1065" s="25" t="s">
        <v>147</v>
      </c>
      <c r="K1065" s="25" t="n">
        <v>1997</v>
      </c>
      <c r="L1065" s="25" t="s">
        <v>178</v>
      </c>
      <c r="M1065" s="25" t="s">
        <v>171</v>
      </c>
      <c r="N1065" s="28" t="n">
        <v>5482</v>
      </c>
      <c r="O1065" s="25" t="s">
        <v>55</v>
      </c>
      <c r="P1065" s="29" t="n">
        <v>42905</v>
      </c>
      <c r="Q1065" s="29" t="n">
        <v>42914</v>
      </c>
      <c r="R1065" s="28" t="n">
        <v>0</v>
      </c>
      <c r="S1065" s="28" t="n">
        <f aca="false">IF(O1065="Won",R1065,IF(O1065="Lost",0,N1065))</f>
        <v>0</v>
      </c>
      <c r="T1065" s="30" t="n">
        <f aca="false">IF(AND(P1065&lt;&gt;"",Q1065&lt;&gt;""),Q1065-P1065,"")</f>
        <v>9</v>
      </c>
      <c r="U1065" s="30" t="str">
        <f aca="false">IF(AND(O1065="Engaging",P1065&lt;&gt;""),'Leia-me'!$B$5-P1065,"")</f>
        <v/>
      </c>
      <c r="V1065" s="25" t="str">
        <f aca="false">IF(O1065&lt;&gt;"Engaging","",IF(U1065&lt;='Leia-me'!$B$6,"Saudável",IF(U1065&lt;='Leia-me'!$B$7,"Esfriando",IF(U1065&lt;='Leia-me'!$B$8,"Última chance","Zumbi"))))</f>
        <v/>
      </c>
      <c r="W1065" s="25" t="n">
        <f aca="false">IF(O1065="Won",1,IF(O1065="Lost",0,""))</f>
        <v>0</v>
      </c>
      <c r="Y1065" s="25" t="str">
        <f aca="false">IF(E1065="","Sim","")</f>
        <v/>
      </c>
    </row>
    <row r="1066" customFormat="false" ht="15" hidden="false" customHeight="false" outlineLevel="0" collapsed="false">
      <c r="A1066" s="25" t="s">
        <v>1301</v>
      </c>
      <c r="B1066" s="25" t="s">
        <v>67</v>
      </c>
      <c r="C1066" s="25" t="s">
        <v>68</v>
      </c>
      <c r="D1066" s="25" t="s">
        <v>73</v>
      </c>
      <c r="E1066" s="25" t="s">
        <v>158</v>
      </c>
      <c r="F1066" s="25" t="s">
        <v>159</v>
      </c>
      <c r="G1066" s="26" t="n">
        <v>291.27</v>
      </c>
      <c r="H1066" s="27" t="n">
        <v>586</v>
      </c>
      <c r="I1066" s="25" t="s">
        <v>147</v>
      </c>
      <c r="K1066" s="25" t="n">
        <v>1997</v>
      </c>
      <c r="L1066" s="25" t="s">
        <v>148</v>
      </c>
      <c r="M1066" s="25" t="s">
        <v>149</v>
      </c>
      <c r="N1066" s="28" t="n">
        <v>55</v>
      </c>
      <c r="O1066" s="25" t="s">
        <v>54</v>
      </c>
      <c r="P1066" s="29" t="n">
        <v>42905</v>
      </c>
      <c r="Q1066" s="29" t="n">
        <v>42982</v>
      </c>
      <c r="R1066" s="28" t="n">
        <v>57</v>
      </c>
      <c r="S1066" s="28" t="n">
        <f aca="false">IF(O1066="Won",R1066,IF(O1066="Lost",0,N1066))</f>
        <v>57</v>
      </c>
      <c r="T1066" s="30" t="n">
        <f aca="false">IF(AND(P1066&lt;&gt;"",Q1066&lt;&gt;""),Q1066-P1066,"")</f>
        <v>77</v>
      </c>
      <c r="U1066" s="30" t="str">
        <f aca="false">IF(AND(O1066="Engaging",P1066&lt;&gt;""),'Leia-me'!$B$5-P1066,"")</f>
        <v/>
      </c>
      <c r="V1066" s="25" t="str">
        <f aca="false">IF(O1066&lt;&gt;"Engaging","",IF(U1066&lt;='Leia-me'!$B$6,"Saudável",IF(U1066&lt;='Leia-me'!$B$7,"Esfriando",IF(U1066&lt;='Leia-me'!$B$8,"Última chance","Zumbi"))))</f>
        <v/>
      </c>
      <c r="W1066" s="25" t="n">
        <f aca="false">IF(O1066="Won",1,IF(O1066="Lost",0,""))</f>
        <v>1</v>
      </c>
      <c r="Y1066" s="25" t="str">
        <f aca="false">IF(E1066="","Sim","")</f>
        <v/>
      </c>
    </row>
    <row r="1067" customFormat="false" ht="15" hidden="false" customHeight="false" outlineLevel="0" collapsed="false">
      <c r="A1067" s="25" t="s">
        <v>1302</v>
      </c>
      <c r="B1067" s="25" t="s">
        <v>67</v>
      </c>
      <c r="C1067" s="25" t="s">
        <v>68</v>
      </c>
      <c r="D1067" s="25" t="s">
        <v>73</v>
      </c>
      <c r="E1067" s="25" t="s">
        <v>164</v>
      </c>
      <c r="F1067" s="25" t="s">
        <v>165</v>
      </c>
      <c r="G1067" s="26" t="n">
        <v>217.87</v>
      </c>
      <c r="H1067" s="27" t="n">
        <v>551</v>
      </c>
      <c r="I1067" s="25" t="s">
        <v>147</v>
      </c>
      <c r="K1067" s="25" t="n">
        <v>1998</v>
      </c>
      <c r="L1067" s="25" t="s">
        <v>160</v>
      </c>
      <c r="M1067" s="25" t="s">
        <v>149</v>
      </c>
      <c r="N1067" s="28" t="n">
        <v>3393</v>
      </c>
      <c r="O1067" s="25" t="s">
        <v>54</v>
      </c>
      <c r="P1067" s="29" t="n">
        <v>42908</v>
      </c>
      <c r="Q1067" s="29" t="n">
        <v>42963</v>
      </c>
      <c r="R1067" s="28" t="n">
        <v>3207</v>
      </c>
      <c r="S1067" s="28" t="n">
        <f aca="false">IF(O1067="Won",R1067,IF(O1067="Lost",0,N1067))</f>
        <v>3207</v>
      </c>
      <c r="T1067" s="30" t="n">
        <f aca="false">IF(AND(P1067&lt;&gt;"",Q1067&lt;&gt;""),Q1067-P1067,"")</f>
        <v>55</v>
      </c>
      <c r="U1067" s="30" t="str">
        <f aca="false">IF(AND(O1067="Engaging",P1067&lt;&gt;""),'Leia-me'!$B$5-P1067,"")</f>
        <v/>
      </c>
      <c r="V1067" s="25" t="str">
        <f aca="false">IF(O1067&lt;&gt;"Engaging","",IF(U1067&lt;='Leia-me'!$B$6,"Saudável",IF(U1067&lt;='Leia-me'!$B$7,"Esfriando",IF(U1067&lt;='Leia-me'!$B$8,"Última chance","Zumbi"))))</f>
        <v/>
      </c>
      <c r="W1067" s="25" t="n">
        <f aca="false">IF(O1067="Won",1,IF(O1067="Lost",0,""))</f>
        <v>1</v>
      </c>
      <c r="Y1067" s="25" t="str">
        <f aca="false">IF(E1067="","Sim","")</f>
        <v/>
      </c>
    </row>
    <row r="1068" customFormat="false" ht="15" hidden="false" customHeight="false" outlineLevel="0" collapsed="false">
      <c r="A1068" s="25" t="s">
        <v>1303</v>
      </c>
      <c r="B1068" s="25" t="s">
        <v>67</v>
      </c>
      <c r="C1068" s="25" t="s">
        <v>68</v>
      </c>
      <c r="D1068" s="25" t="s">
        <v>73</v>
      </c>
      <c r="E1068" s="25" t="s">
        <v>257</v>
      </c>
      <c r="F1068" s="25" t="s">
        <v>146</v>
      </c>
      <c r="G1068" s="26" t="n">
        <v>441.08</v>
      </c>
      <c r="H1068" s="27" t="n">
        <v>1210</v>
      </c>
      <c r="I1068" s="25" t="s">
        <v>147</v>
      </c>
      <c r="K1068" s="25" t="n">
        <v>1984</v>
      </c>
      <c r="L1068" s="25" t="s">
        <v>160</v>
      </c>
      <c r="M1068" s="25" t="s">
        <v>149</v>
      </c>
      <c r="N1068" s="28" t="n">
        <v>3393</v>
      </c>
      <c r="O1068" s="25" t="s">
        <v>54</v>
      </c>
      <c r="P1068" s="29" t="n">
        <v>42908</v>
      </c>
      <c r="Q1068" s="29" t="n">
        <v>42999</v>
      </c>
      <c r="R1068" s="28" t="n">
        <v>2739</v>
      </c>
      <c r="S1068" s="28" t="n">
        <f aca="false">IF(O1068="Won",R1068,IF(O1068="Lost",0,N1068))</f>
        <v>2739</v>
      </c>
      <c r="T1068" s="30" t="n">
        <f aca="false">IF(AND(P1068&lt;&gt;"",Q1068&lt;&gt;""),Q1068-P1068,"")</f>
        <v>91</v>
      </c>
      <c r="U1068" s="30" t="str">
        <f aca="false">IF(AND(O1068="Engaging",P1068&lt;&gt;""),'Leia-me'!$B$5-P1068,"")</f>
        <v/>
      </c>
      <c r="V1068" s="25" t="str">
        <f aca="false">IF(O1068&lt;&gt;"Engaging","",IF(U1068&lt;='Leia-me'!$B$6,"Saudável",IF(U1068&lt;='Leia-me'!$B$7,"Esfriando",IF(U1068&lt;='Leia-me'!$B$8,"Última chance","Zumbi"))))</f>
        <v/>
      </c>
      <c r="W1068" s="25" t="n">
        <f aca="false">IF(O1068="Won",1,IF(O1068="Lost",0,""))</f>
        <v>1</v>
      </c>
      <c r="Y1068" s="25" t="str">
        <f aca="false">IF(E1068="","Sim","")</f>
        <v/>
      </c>
    </row>
    <row r="1069" customFormat="false" ht="15" hidden="false" customHeight="false" outlineLevel="0" collapsed="false">
      <c r="A1069" s="25" t="s">
        <v>1304</v>
      </c>
      <c r="B1069" s="25" t="s">
        <v>67</v>
      </c>
      <c r="C1069" s="25" t="s">
        <v>68</v>
      </c>
      <c r="D1069" s="25" t="s">
        <v>73</v>
      </c>
      <c r="E1069" s="25" t="s">
        <v>191</v>
      </c>
      <c r="F1069" s="25" t="s">
        <v>192</v>
      </c>
      <c r="G1069" s="26" t="n">
        <v>2714.9</v>
      </c>
      <c r="H1069" s="27" t="n">
        <v>2641</v>
      </c>
      <c r="I1069" s="25" t="s">
        <v>147</v>
      </c>
      <c r="J1069" s="25" t="s">
        <v>193</v>
      </c>
      <c r="K1069" s="25" t="n">
        <v>1998</v>
      </c>
      <c r="L1069" s="25" t="s">
        <v>148</v>
      </c>
      <c r="M1069" s="25" t="s">
        <v>149</v>
      </c>
      <c r="N1069" s="28" t="n">
        <v>55</v>
      </c>
      <c r="O1069" s="25" t="s">
        <v>54</v>
      </c>
      <c r="P1069" s="29" t="n">
        <v>42910</v>
      </c>
      <c r="Q1069" s="29" t="n">
        <v>42988</v>
      </c>
      <c r="R1069" s="28" t="n">
        <v>63</v>
      </c>
      <c r="S1069" s="28" t="n">
        <f aca="false">IF(O1069="Won",R1069,IF(O1069="Lost",0,N1069))</f>
        <v>63</v>
      </c>
      <c r="T1069" s="30" t="n">
        <f aca="false">IF(AND(P1069&lt;&gt;"",Q1069&lt;&gt;""),Q1069-P1069,"")</f>
        <v>78</v>
      </c>
      <c r="U1069" s="30" t="str">
        <f aca="false">IF(AND(O1069="Engaging",P1069&lt;&gt;""),'Leia-me'!$B$5-P1069,"")</f>
        <v/>
      </c>
      <c r="V1069" s="25" t="str">
        <f aca="false">IF(O1069&lt;&gt;"Engaging","",IF(U1069&lt;='Leia-me'!$B$6,"Saudável",IF(U1069&lt;='Leia-me'!$B$7,"Esfriando",IF(U1069&lt;='Leia-me'!$B$8,"Última chance","Zumbi"))))</f>
        <v/>
      </c>
      <c r="W1069" s="25" t="n">
        <f aca="false">IF(O1069="Won",1,IF(O1069="Lost",0,""))</f>
        <v>1</v>
      </c>
      <c r="Y1069" s="25" t="str">
        <f aca="false">IF(E1069="","Sim","")</f>
        <v/>
      </c>
    </row>
    <row r="1070" customFormat="false" ht="15" hidden="false" customHeight="false" outlineLevel="0" collapsed="false">
      <c r="A1070" s="25" t="s">
        <v>1305</v>
      </c>
      <c r="B1070" s="25" t="s">
        <v>67</v>
      </c>
      <c r="C1070" s="25" t="s">
        <v>68</v>
      </c>
      <c r="D1070" s="25" t="s">
        <v>73</v>
      </c>
      <c r="E1070" s="25" t="s">
        <v>173</v>
      </c>
      <c r="F1070" s="25" t="s">
        <v>146</v>
      </c>
      <c r="G1070" s="26" t="n">
        <v>647.18</v>
      </c>
      <c r="H1070" s="27" t="n">
        <v>1185</v>
      </c>
      <c r="I1070" s="25" t="s">
        <v>174</v>
      </c>
      <c r="K1070" s="25" t="n">
        <v>1986</v>
      </c>
      <c r="L1070" s="25" t="s">
        <v>160</v>
      </c>
      <c r="M1070" s="25" t="s">
        <v>149</v>
      </c>
      <c r="N1070" s="28" t="n">
        <v>3393</v>
      </c>
      <c r="O1070" s="25" t="s">
        <v>54</v>
      </c>
      <c r="P1070" s="29" t="n">
        <v>42910</v>
      </c>
      <c r="Q1070" s="29" t="n">
        <v>42921</v>
      </c>
      <c r="R1070" s="28" t="n">
        <v>3355</v>
      </c>
      <c r="S1070" s="28" t="n">
        <f aca="false">IF(O1070="Won",R1070,IF(O1070="Lost",0,N1070))</f>
        <v>3355</v>
      </c>
      <c r="T1070" s="30" t="n">
        <f aca="false">IF(AND(P1070&lt;&gt;"",Q1070&lt;&gt;""),Q1070-P1070,"")</f>
        <v>11</v>
      </c>
      <c r="U1070" s="30" t="str">
        <f aca="false">IF(AND(O1070="Engaging",P1070&lt;&gt;""),'Leia-me'!$B$5-P1070,"")</f>
        <v/>
      </c>
      <c r="V1070" s="25" t="str">
        <f aca="false">IF(O1070&lt;&gt;"Engaging","",IF(U1070&lt;='Leia-me'!$B$6,"Saudável",IF(U1070&lt;='Leia-me'!$B$7,"Esfriando",IF(U1070&lt;='Leia-me'!$B$8,"Última chance","Zumbi"))))</f>
        <v/>
      </c>
      <c r="W1070" s="25" t="n">
        <f aca="false">IF(O1070="Won",1,IF(O1070="Lost",0,""))</f>
        <v>1</v>
      </c>
      <c r="Y1070" s="25" t="str">
        <f aca="false">IF(E1070="","Sim","")</f>
        <v/>
      </c>
    </row>
    <row r="1071" customFormat="false" ht="15" hidden="false" customHeight="false" outlineLevel="0" collapsed="false">
      <c r="A1071" s="25" t="s">
        <v>1306</v>
      </c>
      <c r="B1071" s="25" t="s">
        <v>67</v>
      </c>
      <c r="C1071" s="25" t="s">
        <v>68</v>
      </c>
      <c r="D1071" s="25" t="s">
        <v>73</v>
      </c>
      <c r="E1071" s="25" t="s">
        <v>245</v>
      </c>
      <c r="F1071" s="25" t="s">
        <v>185</v>
      </c>
      <c r="G1071" s="26" t="n">
        <v>2938.67</v>
      </c>
      <c r="H1071" s="27" t="n">
        <v>8775</v>
      </c>
      <c r="I1071" s="25" t="s">
        <v>246</v>
      </c>
      <c r="K1071" s="25" t="n">
        <v>1987</v>
      </c>
      <c r="L1071" s="25" t="s">
        <v>160</v>
      </c>
      <c r="M1071" s="25" t="s">
        <v>149</v>
      </c>
      <c r="N1071" s="28" t="n">
        <v>3393</v>
      </c>
      <c r="O1071" s="25" t="s">
        <v>54</v>
      </c>
      <c r="P1071" s="29" t="n">
        <v>42911</v>
      </c>
      <c r="Q1071" s="29" t="n">
        <v>43002</v>
      </c>
      <c r="R1071" s="28" t="n">
        <v>3679</v>
      </c>
      <c r="S1071" s="28" t="n">
        <f aca="false">IF(O1071="Won",R1071,IF(O1071="Lost",0,N1071))</f>
        <v>3679</v>
      </c>
      <c r="T1071" s="30" t="n">
        <f aca="false">IF(AND(P1071&lt;&gt;"",Q1071&lt;&gt;""),Q1071-P1071,"")</f>
        <v>91</v>
      </c>
      <c r="U1071" s="30" t="str">
        <f aca="false">IF(AND(O1071="Engaging",P1071&lt;&gt;""),'Leia-me'!$B$5-P1071,"")</f>
        <v/>
      </c>
      <c r="V1071" s="25" t="str">
        <f aca="false">IF(O1071&lt;&gt;"Engaging","",IF(U1071&lt;='Leia-me'!$B$6,"Saudável",IF(U1071&lt;='Leia-me'!$B$7,"Esfriando",IF(U1071&lt;='Leia-me'!$B$8,"Última chance","Zumbi"))))</f>
        <v/>
      </c>
      <c r="W1071" s="25" t="n">
        <f aca="false">IF(O1071="Won",1,IF(O1071="Lost",0,""))</f>
        <v>1</v>
      </c>
      <c r="Y1071" s="25" t="str">
        <f aca="false">IF(E1071="","Sim","")</f>
        <v/>
      </c>
    </row>
    <row r="1072" customFormat="false" ht="15" hidden="false" customHeight="false" outlineLevel="0" collapsed="false">
      <c r="A1072" s="25" t="s">
        <v>1307</v>
      </c>
      <c r="B1072" s="25" t="s">
        <v>67</v>
      </c>
      <c r="C1072" s="25" t="s">
        <v>68</v>
      </c>
      <c r="D1072" s="25" t="s">
        <v>73</v>
      </c>
      <c r="E1072" s="25" t="s">
        <v>225</v>
      </c>
      <c r="F1072" s="25" t="s">
        <v>211</v>
      </c>
      <c r="G1072" s="26" t="n">
        <v>1376.8</v>
      </c>
      <c r="H1072" s="27" t="n">
        <v>1165</v>
      </c>
      <c r="I1072" s="25" t="s">
        <v>226</v>
      </c>
      <c r="K1072" s="25" t="n">
        <v>1988</v>
      </c>
      <c r="L1072" s="25" t="s">
        <v>186</v>
      </c>
      <c r="M1072" s="25" t="s">
        <v>171</v>
      </c>
      <c r="N1072" s="28" t="n">
        <v>550</v>
      </c>
      <c r="O1072" s="25" t="s">
        <v>54</v>
      </c>
      <c r="P1072" s="29" t="n">
        <v>42912</v>
      </c>
      <c r="Q1072" s="29" t="n">
        <v>42995</v>
      </c>
      <c r="R1072" s="28" t="n">
        <v>533</v>
      </c>
      <c r="S1072" s="28" t="n">
        <f aca="false">IF(O1072="Won",R1072,IF(O1072="Lost",0,N1072))</f>
        <v>533</v>
      </c>
      <c r="T1072" s="30" t="n">
        <f aca="false">IF(AND(P1072&lt;&gt;"",Q1072&lt;&gt;""),Q1072-P1072,"")</f>
        <v>83</v>
      </c>
      <c r="U1072" s="30" t="str">
        <f aca="false">IF(AND(O1072="Engaging",P1072&lt;&gt;""),'Leia-me'!$B$5-P1072,"")</f>
        <v/>
      </c>
      <c r="V1072" s="25" t="str">
        <f aca="false">IF(O1072&lt;&gt;"Engaging","",IF(U1072&lt;='Leia-me'!$B$6,"Saudável",IF(U1072&lt;='Leia-me'!$B$7,"Esfriando",IF(U1072&lt;='Leia-me'!$B$8,"Última chance","Zumbi"))))</f>
        <v/>
      </c>
      <c r="W1072" s="25" t="n">
        <f aca="false">IF(O1072="Won",1,IF(O1072="Lost",0,""))</f>
        <v>1</v>
      </c>
      <c r="Y1072" s="25" t="str">
        <f aca="false">IF(E1072="","Sim","")</f>
        <v/>
      </c>
    </row>
    <row r="1073" customFormat="false" ht="15" hidden="false" customHeight="false" outlineLevel="0" collapsed="false">
      <c r="A1073" s="25" t="s">
        <v>1308</v>
      </c>
      <c r="B1073" s="25" t="s">
        <v>67</v>
      </c>
      <c r="C1073" s="25" t="s">
        <v>68</v>
      </c>
      <c r="D1073" s="25" t="s">
        <v>73</v>
      </c>
      <c r="E1073" s="25" t="s">
        <v>215</v>
      </c>
      <c r="F1073" s="25" t="s">
        <v>177</v>
      </c>
      <c r="G1073" s="26" t="n">
        <v>1102.43</v>
      </c>
      <c r="H1073" s="27" t="n">
        <v>1759</v>
      </c>
      <c r="I1073" s="25" t="s">
        <v>147</v>
      </c>
      <c r="K1073" s="25" t="n">
        <v>2006</v>
      </c>
      <c r="L1073" s="25" t="s">
        <v>178</v>
      </c>
      <c r="M1073" s="25" t="s">
        <v>171</v>
      </c>
      <c r="N1073" s="28" t="n">
        <v>5482</v>
      </c>
      <c r="O1073" s="25" t="s">
        <v>55</v>
      </c>
      <c r="P1073" s="29" t="n">
        <v>42913</v>
      </c>
      <c r="Q1073" s="29" t="n">
        <v>42924</v>
      </c>
      <c r="R1073" s="28" t="n">
        <v>0</v>
      </c>
      <c r="S1073" s="28" t="n">
        <f aca="false">IF(O1073="Won",R1073,IF(O1073="Lost",0,N1073))</f>
        <v>0</v>
      </c>
      <c r="T1073" s="30" t="n">
        <f aca="false">IF(AND(P1073&lt;&gt;"",Q1073&lt;&gt;""),Q1073-P1073,"")</f>
        <v>11</v>
      </c>
      <c r="U1073" s="30" t="str">
        <f aca="false">IF(AND(O1073="Engaging",P1073&lt;&gt;""),'Leia-me'!$B$5-P1073,"")</f>
        <v/>
      </c>
      <c r="V1073" s="25" t="str">
        <f aca="false">IF(O1073&lt;&gt;"Engaging","",IF(U1073&lt;='Leia-me'!$B$6,"Saudável",IF(U1073&lt;='Leia-me'!$B$7,"Esfriando",IF(U1073&lt;='Leia-me'!$B$8,"Última chance","Zumbi"))))</f>
        <v/>
      </c>
      <c r="W1073" s="25" t="n">
        <f aca="false">IF(O1073="Won",1,IF(O1073="Lost",0,""))</f>
        <v>0</v>
      </c>
      <c r="Y1073" s="25" t="str">
        <f aca="false">IF(E1073="","Sim","")</f>
        <v/>
      </c>
    </row>
    <row r="1074" customFormat="false" ht="15" hidden="false" customHeight="false" outlineLevel="0" collapsed="false">
      <c r="A1074" s="25" t="s">
        <v>1309</v>
      </c>
      <c r="B1074" s="25" t="s">
        <v>67</v>
      </c>
      <c r="C1074" s="25" t="s">
        <v>68</v>
      </c>
      <c r="D1074" s="25" t="s">
        <v>73</v>
      </c>
      <c r="E1074" s="25" t="s">
        <v>158</v>
      </c>
      <c r="F1074" s="25" t="s">
        <v>159</v>
      </c>
      <c r="G1074" s="26" t="n">
        <v>291.27</v>
      </c>
      <c r="H1074" s="27" t="n">
        <v>586</v>
      </c>
      <c r="I1074" s="25" t="s">
        <v>147</v>
      </c>
      <c r="K1074" s="25" t="n">
        <v>1997</v>
      </c>
      <c r="L1074" s="25" t="s">
        <v>186</v>
      </c>
      <c r="M1074" s="25" t="s">
        <v>171</v>
      </c>
      <c r="N1074" s="28" t="n">
        <v>550</v>
      </c>
      <c r="O1074" s="25" t="s">
        <v>54</v>
      </c>
      <c r="P1074" s="29" t="n">
        <v>42913</v>
      </c>
      <c r="Q1074" s="29" t="n">
        <v>42921</v>
      </c>
      <c r="R1074" s="28" t="n">
        <v>541</v>
      </c>
      <c r="S1074" s="28" t="n">
        <f aca="false">IF(O1074="Won",R1074,IF(O1074="Lost",0,N1074))</f>
        <v>541</v>
      </c>
      <c r="T1074" s="30" t="n">
        <f aca="false">IF(AND(P1074&lt;&gt;"",Q1074&lt;&gt;""),Q1074-P1074,"")</f>
        <v>8</v>
      </c>
      <c r="U1074" s="30" t="str">
        <f aca="false">IF(AND(O1074="Engaging",P1074&lt;&gt;""),'Leia-me'!$B$5-P1074,"")</f>
        <v/>
      </c>
      <c r="V1074" s="25" t="str">
        <f aca="false">IF(O1074&lt;&gt;"Engaging","",IF(U1074&lt;='Leia-me'!$B$6,"Saudável",IF(U1074&lt;='Leia-me'!$B$7,"Esfriando",IF(U1074&lt;='Leia-me'!$B$8,"Última chance","Zumbi"))))</f>
        <v/>
      </c>
      <c r="W1074" s="25" t="n">
        <f aca="false">IF(O1074="Won",1,IF(O1074="Lost",0,""))</f>
        <v>1</v>
      </c>
      <c r="Y1074" s="25" t="str">
        <f aca="false">IF(E1074="","Sim","")</f>
        <v/>
      </c>
    </row>
    <row r="1075" customFormat="false" ht="15" hidden="false" customHeight="false" outlineLevel="0" collapsed="false">
      <c r="A1075" s="25" t="s">
        <v>1310</v>
      </c>
      <c r="B1075" s="25" t="s">
        <v>67</v>
      </c>
      <c r="C1075" s="25" t="s">
        <v>68</v>
      </c>
      <c r="D1075" s="25" t="s">
        <v>73</v>
      </c>
      <c r="E1075" s="25" t="s">
        <v>173</v>
      </c>
      <c r="F1075" s="25" t="s">
        <v>146</v>
      </c>
      <c r="G1075" s="26" t="n">
        <v>647.18</v>
      </c>
      <c r="H1075" s="27" t="n">
        <v>1185</v>
      </c>
      <c r="I1075" s="25" t="s">
        <v>174</v>
      </c>
      <c r="K1075" s="25" t="n">
        <v>1986</v>
      </c>
      <c r="L1075" s="25" t="s">
        <v>178</v>
      </c>
      <c r="M1075" s="25" t="s">
        <v>171</v>
      </c>
      <c r="N1075" s="28" t="n">
        <v>5482</v>
      </c>
      <c r="O1075" s="25" t="s">
        <v>55</v>
      </c>
      <c r="P1075" s="29" t="n">
        <v>42914</v>
      </c>
      <c r="Q1075" s="29" t="n">
        <v>42971</v>
      </c>
      <c r="R1075" s="28" t="n">
        <v>0</v>
      </c>
      <c r="S1075" s="28" t="n">
        <f aca="false">IF(O1075="Won",R1075,IF(O1075="Lost",0,N1075))</f>
        <v>0</v>
      </c>
      <c r="T1075" s="30" t="n">
        <f aca="false">IF(AND(P1075&lt;&gt;"",Q1075&lt;&gt;""),Q1075-P1075,"")</f>
        <v>57</v>
      </c>
      <c r="U1075" s="30" t="str">
        <f aca="false">IF(AND(O1075="Engaging",P1075&lt;&gt;""),'Leia-me'!$B$5-P1075,"")</f>
        <v/>
      </c>
      <c r="V1075" s="25" t="str">
        <f aca="false">IF(O1075&lt;&gt;"Engaging","",IF(U1075&lt;='Leia-me'!$B$6,"Saudável",IF(U1075&lt;='Leia-me'!$B$7,"Esfriando",IF(U1075&lt;='Leia-me'!$B$8,"Última chance","Zumbi"))))</f>
        <v/>
      </c>
      <c r="W1075" s="25" t="n">
        <f aca="false">IF(O1075="Won",1,IF(O1075="Lost",0,""))</f>
        <v>0</v>
      </c>
      <c r="Y1075" s="25" t="str">
        <f aca="false">IF(E1075="","Sim","")</f>
        <v/>
      </c>
    </row>
    <row r="1076" customFormat="false" ht="15" hidden="false" customHeight="false" outlineLevel="0" collapsed="false">
      <c r="A1076" s="25" t="s">
        <v>1311</v>
      </c>
      <c r="B1076" s="25" t="s">
        <v>67</v>
      </c>
      <c r="C1076" s="25" t="s">
        <v>68</v>
      </c>
      <c r="D1076" s="25" t="s">
        <v>73</v>
      </c>
      <c r="E1076" s="25" t="s">
        <v>180</v>
      </c>
      <c r="F1076" s="25" t="s">
        <v>146</v>
      </c>
      <c r="G1076" s="26" t="n">
        <v>3178.24</v>
      </c>
      <c r="H1076" s="27" t="n">
        <v>4540</v>
      </c>
      <c r="I1076" s="25" t="s">
        <v>147</v>
      </c>
      <c r="K1076" s="25" t="n">
        <v>2002</v>
      </c>
      <c r="L1076" s="25" t="s">
        <v>186</v>
      </c>
      <c r="M1076" s="25" t="s">
        <v>171</v>
      </c>
      <c r="N1076" s="28" t="n">
        <v>550</v>
      </c>
      <c r="O1076" s="25" t="s">
        <v>54</v>
      </c>
      <c r="P1076" s="29" t="n">
        <v>42914</v>
      </c>
      <c r="Q1076" s="29" t="n">
        <v>43008</v>
      </c>
      <c r="R1076" s="28" t="n">
        <v>530</v>
      </c>
      <c r="S1076" s="28" t="n">
        <f aca="false">IF(O1076="Won",R1076,IF(O1076="Lost",0,N1076))</f>
        <v>530</v>
      </c>
      <c r="T1076" s="30" t="n">
        <f aca="false">IF(AND(P1076&lt;&gt;"",Q1076&lt;&gt;""),Q1076-P1076,"")</f>
        <v>94</v>
      </c>
      <c r="U1076" s="30" t="str">
        <f aca="false">IF(AND(O1076="Engaging",P1076&lt;&gt;""),'Leia-me'!$B$5-P1076,"")</f>
        <v/>
      </c>
      <c r="V1076" s="25" t="str">
        <f aca="false">IF(O1076&lt;&gt;"Engaging","",IF(U1076&lt;='Leia-me'!$B$6,"Saudável",IF(U1076&lt;='Leia-me'!$B$7,"Esfriando",IF(U1076&lt;='Leia-me'!$B$8,"Última chance","Zumbi"))))</f>
        <v/>
      </c>
      <c r="W1076" s="25" t="n">
        <f aca="false">IF(O1076="Won",1,IF(O1076="Lost",0,""))</f>
        <v>1</v>
      </c>
      <c r="Y1076" s="25" t="str">
        <f aca="false">IF(E1076="","Sim","")</f>
        <v/>
      </c>
    </row>
    <row r="1077" customFormat="false" ht="15" hidden="false" customHeight="false" outlineLevel="0" collapsed="false">
      <c r="A1077" s="25" t="s">
        <v>1312</v>
      </c>
      <c r="B1077" s="25" t="s">
        <v>67</v>
      </c>
      <c r="C1077" s="25" t="s">
        <v>68</v>
      </c>
      <c r="D1077" s="25" t="s">
        <v>73</v>
      </c>
      <c r="E1077" s="25" t="s">
        <v>188</v>
      </c>
      <c r="F1077" s="25" t="s">
        <v>185</v>
      </c>
      <c r="G1077" s="26" t="n">
        <v>1008.06</v>
      </c>
      <c r="H1077" s="27" t="n">
        <v>1238</v>
      </c>
      <c r="I1077" s="25" t="s">
        <v>147</v>
      </c>
      <c r="K1077" s="25" t="n">
        <v>1983</v>
      </c>
      <c r="L1077" s="25" t="s">
        <v>160</v>
      </c>
      <c r="M1077" s="25" t="s">
        <v>149</v>
      </c>
      <c r="N1077" s="28" t="n">
        <v>3393</v>
      </c>
      <c r="O1077" s="25" t="s">
        <v>54</v>
      </c>
      <c r="P1077" s="29" t="n">
        <v>42915</v>
      </c>
      <c r="Q1077" s="29" t="n">
        <v>42922</v>
      </c>
      <c r="R1077" s="28" t="n">
        <v>3676</v>
      </c>
      <c r="S1077" s="28" t="n">
        <f aca="false">IF(O1077="Won",R1077,IF(O1077="Lost",0,N1077))</f>
        <v>3676</v>
      </c>
      <c r="T1077" s="30" t="n">
        <f aca="false">IF(AND(P1077&lt;&gt;"",Q1077&lt;&gt;""),Q1077-P1077,"")</f>
        <v>7</v>
      </c>
      <c r="U1077" s="30" t="str">
        <f aca="false">IF(AND(O1077="Engaging",P1077&lt;&gt;""),'Leia-me'!$B$5-P1077,"")</f>
        <v/>
      </c>
      <c r="V1077" s="25" t="str">
        <f aca="false">IF(O1077&lt;&gt;"Engaging","",IF(U1077&lt;='Leia-me'!$B$6,"Saudável",IF(U1077&lt;='Leia-me'!$B$7,"Esfriando",IF(U1077&lt;='Leia-me'!$B$8,"Última chance","Zumbi"))))</f>
        <v/>
      </c>
      <c r="W1077" s="25" t="n">
        <f aca="false">IF(O1077="Won",1,IF(O1077="Lost",0,""))</f>
        <v>1</v>
      </c>
      <c r="Y1077" s="25" t="str">
        <f aca="false">IF(E1077="","Sim","")</f>
        <v/>
      </c>
    </row>
    <row r="1078" customFormat="false" ht="15" hidden="false" customHeight="false" outlineLevel="0" collapsed="false">
      <c r="A1078" s="25" t="s">
        <v>1313</v>
      </c>
      <c r="B1078" s="25" t="s">
        <v>67</v>
      </c>
      <c r="C1078" s="25" t="s">
        <v>68</v>
      </c>
      <c r="D1078" s="25" t="s">
        <v>73</v>
      </c>
      <c r="E1078" s="25" t="s">
        <v>218</v>
      </c>
      <c r="F1078" s="25" t="s">
        <v>146</v>
      </c>
      <c r="G1078" s="26" t="n">
        <v>4.54</v>
      </c>
      <c r="H1078" s="27" t="n">
        <v>9</v>
      </c>
      <c r="I1078" s="25" t="s">
        <v>147</v>
      </c>
      <c r="K1078" s="25" t="n">
        <v>2017</v>
      </c>
      <c r="L1078" s="25" t="s">
        <v>186</v>
      </c>
      <c r="M1078" s="25" t="s">
        <v>171</v>
      </c>
      <c r="N1078" s="28" t="n">
        <v>550</v>
      </c>
      <c r="O1078" s="25" t="s">
        <v>55</v>
      </c>
      <c r="P1078" s="29" t="n">
        <v>42916</v>
      </c>
      <c r="Q1078" s="29" t="n">
        <v>43040</v>
      </c>
      <c r="R1078" s="28" t="n">
        <v>0</v>
      </c>
      <c r="S1078" s="28" t="n">
        <f aca="false">IF(O1078="Won",R1078,IF(O1078="Lost",0,N1078))</f>
        <v>0</v>
      </c>
      <c r="T1078" s="30" t="n">
        <f aca="false">IF(AND(P1078&lt;&gt;"",Q1078&lt;&gt;""),Q1078-P1078,"")</f>
        <v>124</v>
      </c>
      <c r="U1078" s="30" t="str">
        <f aca="false">IF(AND(O1078="Engaging",P1078&lt;&gt;""),'Leia-me'!$B$5-P1078,"")</f>
        <v/>
      </c>
      <c r="V1078" s="25" t="str">
        <f aca="false">IF(O1078&lt;&gt;"Engaging","",IF(U1078&lt;='Leia-me'!$B$6,"Saudável",IF(U1078&lt;='Leia-me'!$B$7,"Esfriando",IF(U1078&lt;='Leia-me'!$B$8,"Última chance","Zumbi"))))</f>
        <v/>
      </c>
      <c r="W1078" s="25" t="n">
        <f aca="false">IF(O1078="Won",1,IF(O1078="Lost",0,""))</f>
        <v>0</v>
      </c>
      <c r="Y1078" s="25" t="str">
        <f aca="false">IF(E1078="","Sim","")</f>
        <v/>
      </c>
    </row>
    <row r="1079" customFormat="false" ht="15" hidden="false" customHeight="false" outlineLevel="0" collapsed="false">
      <c r="A1079" s="25" t="s">
        <v>1314</v>
      </c>
      <c r="B1079" s="25" t="s">
        <v>67</v>
      </c>
      <c r="C1079" s="25" t="s">
        <v>68</v>
      </c>
      <c r="D1079" s="25" t="s">
        <v>73</v>
      </c>
      <c r="E1079" s="25" t="s">
        <v>184</v>
      </c>
      <c r="F1079" s="25" t="s">
        <v>185</v>
      </c>
      <c r="G1079" s="26" t="n">
        <v>1520.66</v>
      </c>
      <c r="H1079" s="27" t="n">
        <v>1806</v>
      </c>
      <c r="I1079" s="25" t="s">
        <v>147</v>
      </c>
      <c r="K1079" s="25" t="n">
        <v>2005</v>
      </c>
      <c r="L1079" s="25" t="s">
        <v>186</v>
      </c>
      <c r="M1079" s="25" t="s">
        <v>171</v>
      </c>
      <c r="N1079" s="28" t="n">
        <v>550</v>
      </c>
      <c r="O1079" s="25" t="s">
        <v>54</v>
      </c>
      <c r="P1079" s="29" t="n">
        <v>42919</v>
      </c>
      <c r="Q1079" s="29" t="n">
        <v>42984</v>
      </c>
      <c r="R1079" s="28" t="n">
        <v>376</v>
      </c>
      <c r="S1079" s="28" t="n">
        <f aca="false">IF(O1079="Won",R1079,IF(O1079="Lost",0,N1079))</f>
        <v>376</v>
      </c>
      <c r="T1079" s="30" t="n">
        <f aca="false">IF(AND(P1079&lt;&gt;"",Q1079&lt;&gt;""),Q1079-P1079,"")</f>
        <v>65</v>
      </c>
      <c r="U1079" s="30" t="str">
        <f aca="false">IF(AND(O1079="Engaging",P1079&lt;&gt;""),'Leia-me'!$B$5-P1079,"")</f>
        <v/>
      </c>
      <c r="V1079" s="25" t="str">
        <f aca="false">IF(O1079&lt;&gt;"Engaging","",IF(U1079&lt;='Leia-me'!$B$6,"Saudável",IF(U1079&lt;='Leia-me'!$B$7,"Esfriando",IF(U1079&lt;='Leia-me'!$B$8,"Última chance","Zumbi"))))</f>
        <v/>
      </c>
      <c r="W1079" s="25" t="n">
        <f aca="false">IF(O1079="Won",1,IF(O1079="Lost",0,""))</f>
        <v>1</v>
      </c>
      <c r="Y1079" s="25" t="str">
        <f aca="false">IF(E1079="","Sim","")</f>
        <v/>
      </c>
    </row>
    <row r="1080" customFormat="false" ht="15" hidden="false" customHeight="false" outlineLevel="0" collapsed="false">
      <c r="A1080" s="25" t="s">
        <v>1315</v>
      </c>
      <c r="B1080" s="25" t="s">
        <v>67</v>
      </c>
      <c r="C1080" s="25" t="s">
        <v>68</v>
      </c>
      <c r="D1080" s="25" t="s">
        <v>73</v>
      </c>
      <c r="E1080" s="25" t="s">
        <v>195</v>
      </c>
      <c r="F1080" s="25" t="s">
        <v>185</v>
      </c>
      <c r="G1080" s="26" t="n">
        <v>8170.38</v>
      </c>
      <c r="H1080" s="27" t="n">
        <v>16499</v>
      </c>
      <c r="I1080" s="25" t="s">
        <v>196</v>
      </c>
      <c r="K1080" s="25" t="n">
        <v>1997</v>
      </c>
      <c r="L1080" s="25" t="s">
        <v>148</v>
      </c>
      <c r="M1080" s="25" t="s">
        <v>149</v>
      </c>
      <c r="N1080" s="28" t="n">
        <v>55</v>
      </c>
      <c r="O1080" s="25" t="s">
        <v>55</v>
      </c>
      <c r="P1080" s="29" t="n">
        <v>42920</v>
      </c>
      <c r="Q1080" s="29" t="n">
        <v>42927</v>
      </c>
      <c r="R1080" s="28" t="n">
        <v>0</v>
      </c>
      <c r="S1080" s="28" t="n">
        <f aca="false">IF(O1080="Won",R1080,IF(O1080="Lost",0,N1080))</f>
        <v>0</v>
      </c>
      <c r="T1080" s="30" t="n">
        <f aca="false">IF(AND(P1080&lt;&gt;"",Q1080&lt;&gt;""),Q1080-P1080,"")</f>
        <v>7</v>
      </c>
      <c r="U1080" s="30" t="str">
        <f aca="false">IF(AND(O1080="Engaging",P1080&lt;&gt;""),'Leia-me'!$B$5-P1080,"")</f>
        <v/>
      </c>
      <c r="V1080" s="25" t="str">
        <f aca="false">IF(O1080&lt;&gt;"Engaging","",IF(U1080&lt;='Leia-me'!$B$6,"Saudável",IF(U1080&lt;='Leia-me'!$B$7,"Esfriando",IF(U1080&lt;='Leia-me'!$B$8,"Última chance","Zumbi"))))</f>
        <v/>
      </c>
      <c r="W1080" s="25" t="n">
        <f aca="false">IF(O1080="Won",1,IF(O1080="Lost",0,""))</f>
        <v>0</v>
      </c>
      <c r="Y1080" s="25" t="str">
        <f aca="false">IF(E1080="","Sim","")</f>
        <v/>
      </c>
    </row>
    <row r="1081" customFormat="false" ht="15" hidden="false" customHeight="false" outlineLevel="0" collapsed="false">
      <c r="A1081" s="25" t="s">
        <v>1316</v>
      </c>
      <c r="B1081" s="25" t="s">
        <v>67</v>
      </c>
      <c r="C1081" s="25" t="s">
        <v>68</v>
      </c>
      <c r="D1081" s="25" t="s">
        <v>73</v>
      </c>
      <c r="E1081" s="25" t="s">
        <v>164</v>
      </c>
      <c r="F1081" s="25" t="s">
        <v>165</v>
      </c>
      <c r="G1081" s="26" t="n">
        <v>217.87</v>
      </c>
      <c r="H1081" s="27" t="n">
        <v>551</v>
      </c>
      <c r="I1081" s="25" t="s">
        <v>147</v>
      </c>
      <c r="K1081" s="25" t="n">
        <v>1998</v>
      </c>
      <c r="L1081" s="25" t="s">
        <v>186</v>
      </c>
      <c r="M1081" s="25" t="s">
        <v>171</v>
      </c>
      <c r="N1081" s="28" t="n">
        <v>550</v>
      </c>
      <c r="O1081" s="25" t="s">
        <v>54</v>
      </c>
      <c r="P1081" s="29" t="n">
        <v>42920</v>
      </c>
      <c r="Q1081" s="29" t="n">
        <v>43003</v>
      </c>
      <c r="R1081" s="28" t="n">
        <v>475</v>
      </c>
      <c r="S1081" s="28" t="n">
        <f aca="false">IF(O1081="Won",R1081,IF(O1081="Lost",0,N1081))</f>
        <v>475</v>
      </c>
      <c r="T1081" s="30" t="n">
        <f aca="false">IF(AND(P1081&lt;&gt;"",Q1081&lt;&gt;""),Q1081-P1081,"")</f>
        <v>83</v>
      </c>
      <c r="U1081" s="30" t="str">
        <f aca="false">IF(AND(O1081="Engaging",P1081&lt;&gt;""),'Leia-me'!$B$5-P1081,"")</f>
        <v/>
      </c>
      <c r="V1081" s="25" t="str">
        <f aca="false">IF(O1081&lt;&gt;"Engaging","",IF(U1081&lt;='Leia-me'!$B$6,"Saudável",IF(U1081&lt;='Leia-me'!$B$7,"Esfriando",IF(U1081&lt;='Leia-me'!$B$8,"Última chance","Zumbi"))))</f>
        <v/>
      </c>
      <c r="W1081" s="25" t="n">
        <f aca="false">IF(O1081="Won",1,IF(O1081="Lost",0,""))</f>
        <v>1</v>
      </c>
      <c r="Y1081" s="25" t="str">
        <f aca="false">IF(E1081="","Sim","")</f>
        <v/>
      </c>
    </row>
    <row r="1082" customFormat="false" ht="15" hidden="false" customHeight="false" outlineLevel="0" collapsed="false">
      <c r="A1082" s="25" t="s">
        <v>1317</v>
      </c>
      <c r="B1082" s="25" t="s">
        <v>67</v>
      </c>
      <c r="C1082" s="25" t="s">
        <v>68</v>
      </c>
      <c r="D1082" s="25" t="s">
        <v>73</v>
      </c>
      <c r="E1082" s="25" t="s">
        <v>145</v>
      </c>
      <c r="F1082" s="25" t="s">
        <v>146</v>
      </c>
      <c r="G1082" s="26" t="n">
        <v>3922.42</v>
      </c>
      <c r="H1082" s="27" t="n">
        <v>6837</v>
      </c>
      <c r="I1082" s="25" t="s">
        <v>147</v>
      </c>
      <c r="K1082" s="25" t="n">
        <v>1992</v>
      </c>
      <c r="L1082" s="25" t="s">
        <v>170</v>
      </c>
      <c r="M1082" s="25" t="s">
        <v>171</v>
      </c>
      <c r="N1082" s="28" t="n">
        <v>1096</v>
      </c>
      <c r="O1082" s="25" t="s">
        <v>54</v>
      </c>
      <c r="P1082" s="29" t="n">
        <v>42920</v>
      </c>
      <c r="Q1082" s="29" t="n">
        <v>42921</v>
      </c>
      <c r="R1082" s="28" t="n">
        <v>1102</v>
      </c>
      <c r="S1082" s="28" t="n">
        <f aca="false">IF(O1082="Won",R1082,IF(O1082="Lost",0,N1082))</f>
        <v>1102</v>
      </c>
      <c r="T1082" s="30" t="n">
        <f aca="false">IF(AND(P1082&lt;&gt;"",Q1082&lt;&gt;""),Q1082-P1082,"")</f>
        <v>1</v>
      </c>
      <c r="U1082" s="30" t="str">
        <f aca="false">IF(AND(O1082="Engaging",P1082&lt;&gt;""),'Leia-me'!$B$5-P1082,"")</f>
        <v/>
      </c>
      <c r="V1082" s="25" t="str">
        <f aca="false">IF(O1082&lt;&gt;"Engaging","",IF(U1082&lt;='Leia-me'!$B$6,"Saudável",IF(U1082&lt;='Leia-me'!$B$7,"Esfriando",IF(U1082&lt;='Leia-me'!$B$8,"Última chance","Zumbi"))))</f>
        <v/>
      </c>
      <c r="W1082" s="25" t="n">
        <f aca="false">IF(O1082="Won",1,IF(O1082="Lost",0,""))</f>
        <v>1</v>
      </c>
      <c r="Y1082" s="25" t="str">
        <f aca="false">IF(E1082="","Sim","")</f>
        <v/>
      </c>
    </row>
    <row r="1083" customFormat="false" ht="15" hidden="false" customHeight="false" outlineLevel="0" collapsed="false">
      <c r="A1083" s="25" t="s">
        <v>1318</v>
      </c>
      <c r="B1083" s="25" t="s">
        <v>67</v>
      </c>
      <c r="C1083" s="25" t="s">
        <v>68</v>
      </c>
      <c r="D1083" s="25" t="s">
        <v>73</v>
      </c>
      <c r="E1083" s="25" t="s">
        <v>257</v>
      </c>
      <c r="F1083" s="25" t="s">
        <v>146</v>
      </c>
      <c r="G1083" s="26" t="n">
        <v>441.08</v>
      </c>
      <c r="H1083" s="27" t="n">
        <v>1210</v>
      </c>
      <c r="I1083" s="25" t="s">
        <v>147</v>
      </c>
      <c r="K1083" s="25" t="n">
        <v>1984</v>
      </c>
      <c r="L1083" s="25" t="s">
        <v>148</v>
      </c>
      <c r="M1083" s="25" t="s">
        <v>149</v>
      </c>
      <c r="N1083" s="28" t="n">
        <v>55</v>
      </c>
      <c r="O1083" s="25" t="s">
        <v>54</v>
      </c>
      <c r="P1083" s="29" t="n">
        <v>42920</v>
      </c>
      <c r="Q1083" s="29" t="n">
        <v>42925</v>
      </c>
      <c r="R1083" s="28" t="n">
        <v>55</v>
      </c>
      <c r="S1083" s="28" t="n">
        <f aca="false">IF(O1083="Won",R1083,IF(O1083="Lost",0,N1083))</f>
        <v>55</v>
      </c>
      <c r="T1083" s="30" t="n">
        <f aca="false">IF(AND(P1083&lt;&gt;"",Q1083&lt;&gt;""),Q1083-P1083,"")</f>
        <v>5</v>
      </c>
      <c r="U1083" s="30" t="str">
        <f aca="false">IF(AND(O1083="Engaging",P1083&lt;&gt;""),'Leia-me'!$B$5-P1083,"")</f>
        <v/>
      </c>
      <c r="V1083" s="25" t="str">
        <f aca="false">IF(O1083&lt;&gt;"Engaging","",IF(U1083&lt;='Leia-me'!$B$6,"Saudável",IF(U1083&lt;='Leia-me'!$B$7,"Esfriando",IF(U1083&lt;='Leia-me'!$B$8,"Última chance","Zumbi"))))</f>
        <v/>
      </c>
      <c r="W1083" s="25" t="n">
        <f aca="false">IF(O1083="Won",1,IF(O1083="Lost",0,""))</f>
        <v>1</v>
      </c>
      <c r="Y1083" s="25" t="str">
        <f aca="false">IF(E1083="","Sim","")</f>
        <v/>
      </c>
    </row>
    <row r="1084" customFormat="false" ht="15" hidden="false" customHeight="false" outlineLevel="0" collapsed="false">
      <c r="A1084" s="25" t="s">
        <v>1319</v>
      </c>
      <c r="B1084" s="25" t="s">
        <v>67</v>
      </c>
      <c r="C1084" s="25" t="s">
        <v>68</v>
      </c>
      <c r="D1084" s="25" t="s">
        <v>73</v>
      </c>
      <c r="E1084" s="25" t="s">
        <v>251</v>
      </c>
      <c r="F1084" s="25" t="s">
        <v>211</v>
      </c>
      <c r="G1084" s="26" t="n">
        <v>332.43</v>
      </c>
      <c r="H1084" s="27" t="n">
        <v>799</v>
      </c>
      <c r="I1084" s="25" t="s">
        <v>147</v>
      </c>
      <c r="K1084" s="25" t="n">
        <v>1995</v>
      </c>
      <c r="L1084" s="25" t="s">
        <v>148</v>
      </c>
      <c r="M1084" s="25" t="s">
        <v>149</v>
      </c>
      <c r="N1084" s="28" t="n">
        <v>55</v>
      </c>
      <c r="O1084" s="25" t="s">
        <v>55</v>
      </c>
      <c r="P1084" s="29" t="n">
        <v>42922</v>
      </c>
      <c r="Q1084" s="29" t="n">
        <v>42933</v>
      </c>
      <c r="R1084" s="28" t="n">
        <v>0</v>
      </c>
      <c r="S1084" s="28" t="n">
        <f aca="false">IF(O1084="Won",R1084,IF(O1084="Lost",0,N1084))</f>
        <v>0</v>
      </c>
      <c r="T1084" s="30" t="n">
        <f aca="false">IF(AND(P1084&lt;&gt;"",Q1084&lt;&gt;""),Q1084-P1084,"")</f>
        <v>11</v>
      </c>
      <c r="U1084" s="30" t="str">
        <f aca="false">IF(AND(O1084="Engaging",P1084&lt;&gt;""),'Leia-me'!$B$5-P1084,"")</f>
        <v/>
      </c>
      <c r="V1084" s="25" t="str">
        <f aca="false">IF(O1084&lt;&gt;"Engaging","",IF(U1084&lt;='Leia-me'!$B$6,"Saudável",IF(U1084&lt;='Leia-me'!$B$7,"Esfriando",IF(U1084&lt;='Leia-me'!$B$8,"Última chance","Zumbi"))))</f>
        <v/>
      </c>
      <c r="W1084" s="25" t="n">
        <f aca="false">IF(O1084="Won",1,IF(O1084="Lost",0,""))</f>
        <v>0</v>
      </c>
      <c r="Y1084" s="25" t="str">
        <f aca="false">IF(E1084="","Sim","")</f>
        <v/>
      </c>
    </row>
    <row r="1085" customFormat="false" ht="15" hidden="false" customHeight="false" outlineLevel="0" collapsed="false">
      <c r="A1085" s="25" t="s">
        <v>1320</v>
      </c>
      <c r="B1085" s="25" t="s">
        <v>67</v>
      </c>
      <c r="C1085" s="25" t="s">
        <v>68</v>
      </c>
      <c r="D1085" s="25" t="s">
        <v>73</v>
      </c>
      <c r="E1085" s="25" t="s">
        <v>176</v>
      </c>
      <c r="F1085" s="25" t="s">
        <v>177</v>
      </c>
      <c r="G1085" s="26" t="n">
        <v>1698.2</v>
      </c>
      <c r="H1085" s="27" t="n">
        <v>3798</v>
      </c>
      <c r="I1085" s="25" t="s">
        <v>147</v>
      </c>
      <c r="K1085" s="25" t="n">
        <v>1987</v>
      </c>
      <c r="L1085" s="25" t="s">
        <v>160</v>
      </c>
      <c r="M1085" s="25" t="s">
        <v>149</v>
      </c>
      <c r="N1085" s="28" t="n">
        <v>3393</v>
      </c>
      <c r="O1085" s="25" t="s">
        <v>55</v>
      </c>
      <c r="P1085" s="29" t="n">
        <v>42922</v>
      </c>
      <c r="Q1085" s="29" t="n">
        <v>42929</v>
      </c>
      <c r="R1085" s="28" t="n">
        <v>0</v>
      </c>
      <c r="S1085" s="28" t="n">
        <f aca="false">IF(O1085="Won",R1085,IF(O1085="Lost",0,N1085))</f>
        <v>0</v>
      </c>
      <c r="T1085" s="30" t="n">
        <f aca="false">IF(AND(P1085&lt;&gt;"",Q1085&lt;&gt;""),Q1085-P1085,"")</f>
        <v>7</v>
      </c>
      <c r="U1085" s="30" t="str">
        <f aca="false">IF(AND(O1085="Engaging",P1085&lt;&gt;""),'Leia-me'!$B$5-P1085,"")</f>
        <v/>
      </c>
      <c r="V1085" s="25" t="str">
        <f aca="false">IF(O1085&lt;&gt;"Engaging","",IF(U1085&lt;='Leia-me'!$B$6,"Saudável",IF(U1085&lt;='Leia-me'!$B$7,"Esfriando",IF(U1085&lt;='Leia-me'!$B$8,"Última chance","Zumbi"))))</f>
        <v/>
      </c>
      <c r="W1085" s="25" t="n">
        <f aca="false">IF(O1085="Won",1,IF(O1085="Lost",0,""))</f>
        <v>0</v>
      </c>
      <c r="Y1085" s="25" t="str">
        <f aca="false">IF(E1085="","Sim","")</f>
        <v/>
      </c>
    </row>
    <row r="1086" customFormat="false" ht="15" hidden="false" customHeight="false" outlineLevel="0" collapsed="false">
      <c r="A1086" s="25" t="s">
        <v>1321</v>
      </c>
      <c r="B1086" s="25" t="s">
        <v>67</v>
      </c>
      <c r="C1086" s="25" t="s">
        <v>68</v>
      </c>
      <c r="D1086" s="25" t="s">
        <v>73</v>
      </c>
      <c r="E1086" s="25" t="s">
        <v>231</v>
      </c>
      <c r="F1086" s="25" t="s">
        <v>168</v>
      </c>
      <c r="G1086" s="26" t="n">
        <v>45.39</v>
      </c>
      <c r="H1086" s="27" t="n">
        <v>100</v>
      </c>
      <c r="I1086" s="25" t="s">
        <v>147</v>
      </c>
      <c r="J1086" s="25" t="s">
        <v>169</v>
      </c>
      <c r="K1086" s="25" t="n">
        <v>2012</v>
      </c>
      <c r="L1086" s="25" t="s">
        <v>186</v>
      </c>
      <c r="M1086" s="25" t="s">
        <v>171</v>
      </c>
      <c r="N1086" s="28" t="n">
        <v>550</v>
      </c>
      <c r="O1086" s="25" t="s">
        <v>55</v>
      </c>
      <c r="P1086" s="29" t="n">
        <v>42923</v>
      </c>
      <c r="Q1086" s="29" t="n">
        <v>42931</v>
      </c>
      <c r="R1086" s="28" t="n">
        <v>0</v>
      </c>
      <c r="S1086" s="28" t="n">
        <f aca="false">IF(O1086="Won",R1086,IF(O1086="Lost",0,N1086))</f>
        <v>0</v>
      </c>
      <c r="T1086" s="30" t="n">
        <f aca="false">IF(AND(P1086&lt;&gt;"",Q1086&lt;&gt;""),Q1086-P1086,"")</f>
        <v>8</v>
      </c>
      <c r="U1086" s="30" t="str">
        <f aca="false">IF(AND(O1086="Engaging",P1086&lt;&gt;""),'Leia-me'!$B$5-P1086,"")</f>
        <v/>
      </c>
      <c r="V1086" s="25" t="str">
        <f aca="false">IF(O1086&lt;&gt;"Engaging","",IF(U1086&lt;='Leia-me'!$B$6,"Saudável",IF(U1086&lt;='Leia-me'!$B$7,"Esfriando",IF(U1086&lt;='Leia-me'!$B$8,"Última chance","Zumbi"))))</f>
        <v/>
      </c>
      <c r="W1086" s="25" t="n">
        <f aca="false">IF(O1086="Won",1,IF(O1086="Lost",0,""))</f>
        <v>0</v>
      </c>
      <c r="Y1086" s="25" t="str">
        <f aca="false">IF(E1086="","Sim","")</f>
        <v/>
      </c>
    </row>
    <row r="1087" customFormat="false" ht="15" hidden="false" customHeight="false" outlineLevel="0" collapsed="false">
      <c r="A1087" s="25" t="s">
        <v>1322</v>
      </c>
      <c r="B1087" s="25" t="s">
        <v>67</v>
      </c>
      <c r="C1087" s="25" t="s">
        <v>68</v>
      </c>
      <c r="D1087" s="25" t="s">
        <v>73</v>
      </c>
      <c r="E1087" s="25" t="s">
        <v>145</v>
      </c>
      <c r="F1087" s="25" t="s">
        <v>146</v>
      </c>
      <c r="G1087" s="26" t="n">
        <v>3922.42</v>
      </c>
      <c r="H1087" s="27" t="n">
        <v>6837</v>
      </c>
      <c r="I1087" s="25" t="s">
        <v>147</v>
      </c>
      <c r="K1087" s="25" t="n">
        <v>1992</v>
      </c>
      <c r="L1087" s="25" t="s">
        <v>160</v>
      </c>
      <c r="M1087" s="25" t="s">
        <v>149</v>
      </c>
      <c r="N1087" s="28" t="n">
        <v>3393</v>
      </c>
      <c r="O1087" s="25" t="s">
        <v>55</v>
      </c>
      <c r="P1087" s="29" t="n">
        <v>42925</v>
      </c>
      <c r="Q1087" s="29" t="n">
        <v>42929</v>
      </c>
      <c r="R1087" s="28" t="n">
        <v>0</v>
      </c>
      <c r="S1087" s="28" t="n">
        <f aca="false">IF(O1087="Won",R1087,IF(O1087="Lost",0,N1087))</f>
        <v>0</v>
      </c>
      <c r="T1087" s="30" t="n">
        <f aca="false">IF(AND(P1087&lt;&gt;"",Q1087&lt;&gt;""),Q1087-P1087,"")</f>
        <v>4</v>
      </c>
      <c r="U1087" s="30" t="str">
        <f aca="false">IF(AND(O1087="Engaging",P1087&lt;&gt;""),'Leia-me'!$B$5-P1087,"")</f>
        <v/>
      </c>
      <c r="V1087" s="25" t="str">
        <f aca="false">IF(O1087&lt;&gt;"Engaging","",IF(U1087&lt;='Leia-me'!$B$6,"Saudável",IF(U1087&lt;='Leia-me'!$B$7,"Esfriando",IF(U1087&lt;='Leia-me'!$B$8,"Última chance","Zumbi"))))</f>
        <v/>
      </c>
      <c r="W1087" s="25" t="n">
        <f aca="false">IF(O1087="Won",1,IF(O1087="Lost",0,""))</f>
        <v>0</v>
      </c>
      <c r="Y1087" s="25" t="str">
        <f aca="false">IF(E1087="","Sim","")</f>
        <v/>
      </c>
    </row>
    <row r="1088" customFormat="false" ht="15" hidden="false" customHeight="false" outlineLevel="0" collapsed="false">
      <c r="A1088" s="25" t="s">
        <v>1323</v>
      </c>
      <c r="B1088" s="25" t="s">
        <v>67</v>
      </c>
      <c r="C1088" s="25" t="s">
        <v>68</v>
      </c>
      <c r="D1088" s="25" t="s">
        <v>73</v>
      </c>
      <c r="E1088" s="25" t="s">
        <v>266</v>
      </c>
      <c r="F1088" s="25" t="s">
        <v>267</v>
      </c>
      <c r="G1088" s="26" t="n">
        <v>2041.73</v>
      </c>
      <c r="H1088" s="27" t="n">
        <v>5276</v>
      </c>
      <c r="I1088" s="25" t="s">
        <v>147</v>
      </c>
      <c r="K1088" s="25" t="n">
        <v>1997</v>
      </c>
      <c r="L1088" s="25" t="s">
        <v>178</v>
      </c>
      <c r="M1088" s="25" t="s">
        <v>171</v>
      </c>
      <c r="N1088" s="28" t="n">
        <v>5482</v>
      </c>
      <c r="O1088" s="25" t="s">
        <v>54</v>
      </c>
      <c r="P1088" s="29" t="n">
        <v>42925</v>
      </c>
      <c r="Q1088" s="29" t="n">
        <v>42934</v>
      </c>
      <c r="R1088" s="28" t="n">
        <v>4651</v>
      </c>
      <c r="S1088" s="28" t="n">
        <f aca="false">IF(O1088="Won",R1088,IF(O1088="Lost",0,N1088))</f>
        <v>4651</v>
      </c>
      <c r="T1088" s="30" t="n">
        <f aca="false">IF(AND(P1088&lt;&gt;"",Q1088&lt;&gt;""),Q1088-P1088,"")</f>
        <v>9</v>
      </c>
      <c r="U1088" s="30" t="str">
        <f aca="false">IF(AND(O1088="Engaging",P1088&lt;&gt;""),'Leia-me'!$B$5-P1088,"")</f>
        <v/>
      </c>
      <c r="V1088" s="25" t="str">
        <f aca="false">IF(O1088&lt;&gt;"Engaging","",IF(U1088&lt;='Leia-me'!$B$6,"Saudável",IF(U1088&lt;='Leia-me'!$B$7,"Esfriando",IF(U1088&lt;='Leia-me'!$B$8,"Última chance","Zumbi"))))</f>
        <v/>
      </c>
      <c r="W1088" s="25" t="n">
        <f aca="false">IF(O1088="Won",1,IF(O1088="Lost",0,""))</f>
        <v>1</v>
      </c>
      <c r="Y1088" s="25" t="str">
        <f aca="false">IF(E1088="","Sim","")</f>
        <v/>
      </c>
    </row>
    <row r="1089" customFormat="false" ht="15" hidden="false" customHeight="false" outlineLevel="0" collapsed="false">
      <c r="A1089" s="25" t="s">
        <v>1324</v>
      </c>
      <c r="B1089" s="25" t="s">
        <v>67</v>
      </c>
      <c r="C1089" s="25" t="s">
        <v>68</v>
      </c>
      <c r="D1089" s="25" t="s">
        <v>73</v>
      </c>
      <c r="E1089" s="25" t="s">
        <v>210</v>
      </c>
      <c r="F1089" s="25" t="s">
        <v>211</v>
      </c>
      <c r="G1089" s="26" t="n">
        <v>718.62</v>
      </c>
      <c r="H1089" s="27" t="n">
        <v>2448</v>
      </c>
      <c r="I1089" s="25" t="s">
        <v>147</v>
      </c>
      <c r="K1089" s="25" t="n">
        <v>2001</v>
      </c>
      <c r="L1089" s="25" t="s">
        <v>148</v>
      </c>
      <c r="M1089" s="25" t="s">
        <v>149</v>
      </c>
      <c r="N1089" s="28" t="n">
        <v>55</v>
      </c>
      <c r="O1089" s="25" t="s">
        <v>55</v>
      </c>
      <c r="P1089" s="29" t="n">
        <v>42926</v>
      </c>
      <c r="Q1089" s="29" t="n">
        <v>42937</v>
      </c>
      <c r="R1089" s="28" t="n">
        <v>0</v>
      </c>
      <c r="S1089" s="28" t="n">
        <f aca="false">IF(O1089="Won",R1089,IF(O1089="Lost",0,N1089))</f>
        <v>0</v>
      </c>
      <c r="T1089" s="30" t="n">
        <f aca="false">IF(AND(P1089&lt;&gt;"",Q1089&lt;&gt;""),Q1089-P1089,"")</f>
        <v>11</v>
      </c>
      <c r="U1089" s="30" t="str">
        <f aca="false">IF(AND(O1089="Engaging",P1089&lt;&gt;""),'Leia-me'!$B$5-P1089,"")</f>
        <v/>
      </c>
      <c r="V1089" s="25" t="str">
        <f aca="false">IF(O1089&lt;&gt;"Engaging","",IF(U1089&lt;='Leia-me'!$B$6,"Saudável",IF(U1089&lt;='Leia-me'!$B$7,"Esfriando",IF(U1089&lt;='Leia-me'!$B$8,"Última chance","Zumbi"))))</f>
        <v/>
      </c>
      <c r="W1089" s="25" t="n">
        <f aca="false">IF(O1089="Won",1,IF(O1089="Lost",0,""))</f>
        <v>0</v>
      </c>
      <c r="Y1089" s="25" t="str">
        <f aca="false">IF(E1089="","Sim","")</f>
        <v/>
      </c>
    </row>
    <row r="1090" customFormat="false" ht="15" hidden="false" customHeight="false" outlineLevel="0" collapsed="false">
      <c r="A1090" s="25" t="s">
        <v>1325</v>
      </c>
      <c r="B1090" s="25" t="s">
        <v>67</v>
      </c>
      <c r="C1090" s="25" t="s">
        <v>68</v>
      </c>
      <c r="D1090" s="25" t="s">
        <v>73</v>
      </c>
      <c r="E1090" s="25" t="s">
        <v>180</v>
      </c>
      <c r="F1090" s="25" t="s">
        <v>146</v>
      </c>
      <c r="G1090" s="26" t="n">
        <v>3178.24</v>
      </c>
      <c r="H1090" s="27" t="n">
        <v>4540</v>
      </c>
      <c r="I1090" s="25" t="s">
        <v>147</v>
      </c>
      <c r="K1090" s="25" t="n">
        <v>2002</v>
      </c>
      <c r="L1090" s="25" t="s">
        <v>186</v>
      </c>
      <c r="M1090" s="25" t="s">
        <v>171</v>
      </c>
      <c r="N1090" s="28" t="n">
        <v>550</v>
      </c>
      <c r="O1090" s="25" t="s">
        <v>54</v>
      </c>
      <c r="P1090" s="29" t="n">
        <v>42926</v>
      </c>
      <c r="Q1090" s="29" t="n">
        <v>42935</v>
      </c>
      <c r="R1090" s="28" t="n">
        <v>588</v>
      </c>
      <c r="S1090" s="28" t="n">
        <f aca="false">IF(O1090="Won",R1090,IF(O1090="Lost",0,N1090))</f>
        <v>588</v>
      </c>
      <c r="T1090" s="30" t="n">
        <f aca="false">IF(AND(P1090&lt;&gt;"",Q1090&lt;&gt;""),Q1090-P1090,"")</f>
        <v>9</v>
      </c>
      <c r="U1090" s="30" t="str">
        <f aca="false">IF(AND(O1090="Engaging",P1090&lt;&gt;""),'Leia-me'!$B$5-P1090,"")</f>
        <v/>
      </c>
      <c r="V1090" s="25" t="str">
        <f aca="false">IF(O1090&lt;&gt;"Engaging","",IF(U1090&lt;='Leia-me'!$B$6,"Saudável",IF(U1090&lt;='Leia-me'!$B$7,"Esfriando",IF(U1090&lt;='Leia-me'!$B$8,"Última chance","Zumbi"))))</f>
        <v/>
      </c>
      <c r="W1090" s="25" t="n">
        <f aca="false">IF(O1090="Won",1,IF(O1090="Lost",0,""))</f>
        <v>1</v>
      </c>
      <c r="Y1090" s="25" t="str">
        <f aca="false">IF(E1090="","Sim","")</f>
        <v/>
      </c>
    </row>
    <row r="1091" customFormat="false" ht="15" hidden="false" customHeight="false" outlineLevel="0" collapsed="false">
      <c r="A1091" s="25" t="s">
        <v>1326</v>
      </c>
      <c r="B1091" s="25" t="s">
        <v>67</v>
      </c>
      <c r="C1091" s="25" t="s">
        <v>68</v>
      </c>
      <c r="D1091" s="25" t="s">
        <v>73</v>
      </c>
      <c r="E1091" s="25" t="s">
        <v>191</v>
      </c>
      <c r="F1091" s="25" t="s">
        <v>192</v>
      </c>
      <c r="G1091" s="26" t="n">
        <v>2714.9</v>
      </c>
      <c r="H1091" s="27" t="n">
        <v>2641</v>
      </c>
      <c r="I1091" s="25" t="s">
        <v>147</v>
      </c>
      <c r="J1091" s="25" t="s">
        <v>193</v>
      </c>
      <c r="K1091" s="25" t="n">
        <v>1998</v>
      </c>
      <c r="L1091" s="25" t="s">
        <v>178</v>
      </c>
      <c r="M1091" s="25" t="s">
        <v>171</v>
      </c>
      <c r="N1091" s="28" t="n">
        <v>5482</v>
      </c>
      <c r="O1091" s="25" t="s">
        <v>55</v>
      </c>
      <c r="P1091" s="29" t="n">
        <v>42928</v>
      </c>
      <c r="Q1091" s="29" t="n">
        <v>42936</v>
      </c>
      <c r="R1091" s="28" t="n">
        <v>0</v>
      </c>
      <c r="S1091" s="28" t="n">
        <f aca="false">IF(O1091="Won",R1091,IF(O1091="Lost",0,N1091))</f>
        <v>0</v>
      </c>
      <c r="T1091" s="30" t="n">
        <f aca="false">IF(AND(P1091&lt;&gt;"",Q1091&lt;&gt;""),Q1091-P1091,"")</f>
        <v>8</v>
      </c>
      <c r="U1091" s="30" t="str">
        <f aca="false">IF(AND(O1091="Engaging",P1091&lt;&gt;""),'Leia-me'!$B$5-P1091,"")</f>
        <v/>
      </c>
      <c r="V1091" s="25" t="str">
        <f aca="false">IF(O1091&lt;&gt;"Engaging","",IF(U1091&lt;='Leia-me'!$B$6,"Saudável",IF(U1091&lt;='Leia-me'!$B$7,"Esfriando",IF(U1091&lt;='Leia-me'!$B$8,"Última chance","Zumbi"))))</f>
        <v/>
      </c>
      <c r="W1091" s="25" t="n">
        <f aca="false">IF(O1091="Won",1,IF(O1091="Lost",0,""))</f>
        <v>0</v>
      </c>
      <c r="Y1091" s="25" t="str">
        <f aca="false">IF(E1091="","Sim","")</f>
        <v/>
      </c>
    </row>
    <row r="1092" customFormat="false" ht="15" hidden="false" customHeight="false" outlineLevel="0" collapsed="false">
      <c r="A1092" s="25" t="s">
        <v>1327</v>
      </c>
      <c r="B1092" s="25" t="s">
        <v>67</v>
      </c>
      <c r="C1092" s="25" t="s">
        <v>68</v>
      </c>
      <c r="D1092" s="25" t="s">
        <v>73</v>
      </c>
      <c r="E1092" s="25" t="s">
        <v>245</v>
      </c>
      <c r="F1092" s="25" t="s">
        <v>185</v>
      </c>
      <c r="G1092" s="26" t="n">
        <v>2938.67</v>
      </c>
      <c r="H1092" s="27" t="n">
        <v>8775</v>
      </c>
      <c r="I1092" s="25" t="s">
        <v>246</v>
      </c>
      <c r="K1092" s="25" t="n">
        <v>1987</v>
      </c>
      <c r="L1092" s="25" t="s">
        <v>186</v>
      </c>
      <c r="M1092" s="25" t="s">
        <v>171</v>
      </c>
      <c r="N1092" s="28" t="n">
        <v>550</v>
      </c>
      <c r="O1092" s="25" t="s">
        <v>54</v>
      </c>
      <c r="P1092" s="29" t="n">
        <v>42932</v>
      </c>
      <c r="Q1092" s="29" t="n">
        <v>42981</v>
      </c>
      <c r="R1092" s="28" t="n">
        <v>574</v>
      </c>
      <c r="S1092" s="28" t="n">
        <f aca="false">IF(O1092="Won",R1092,IF(O1092="Lost",0,N1092))</f>
        <v>574</v>
      </c>
      <c r="T1092" s="30" t="n">
        <f aca="false">IF(AND(P1092&lt;&gt;"",Q1092&lt;&gt;""),Q1092-P1092,"")</f>
        <v>49</v>
      </c>
      <c r="U1092" s="30" t="str">
        <f aca="false">IF(AND(O1092="Engaging",P1092&lt;&gt;""),'Leia-me'!$B$5-P1092,"")</f>
        <v/>
      </c>
      <c r="V1092" s="25" t="str">
        <f aca="false">IF(O1092&lt;&gt;"Engaging","",IF(U1092&lt;='Leia-me'!$B$6,"Saudável",IF(U1092&lt;='Leia-me'!$B$7,"Esfriando",IF(U1092&lt;='Leia-me'!$B$8,"Última chance","Zumbi"))))</f>
        <v/>
      </c>
      <c r="W1092" s="25" t="n">
        <f aca="false">IF(O1092="Won",1,IF(O1092="Lost",0,""))</f>
        <v>1</v>
      </c>
      <c r="Y1092" s="25" t="str">
        <f aca="false">IF(E1092="","Sim","")</f>
        <v/>
      </c>
    </row>
    <row r="1093" customFormat="false" ht="15" hidden="false" customHeight="false" outlineLevel="0" collapsed="false">
      <c r="A1093" s="25" t="s">
        <v>1328</v>
      </c>
      <c r="B1093" s="25" t="s">
        <v>67</v>
      </c>
      <c r="C1093" s="25" t="s">
        <v>68</v>
      </c>
      <c r="D1093" s="25" t="s">
        <v>73</v>
      </c>
      <c r="E1093" s="25" t="s">
        <v>225</v>
      </c>
      <c r="F1093" s="25" t="s">
        <v>211</v>
      </c>
      <c r="G1093" s="26" t="n">
        <v>1376.8</v>
      </c>
      <c r="H1093" s="27" t="n">
        <v>1165</v>
      </c>
      <c r="I1093" s="25" t="s">
        <v>226</v>
      </c>
      <c r="K1093" s="25" t="n">
        <v>1988</v>
      </c>
      <c r="L1093" s="25" t="s">
        <v>178</v>
      </c>
      <c r="M1093" s="25" t="s">
        <v>171</v>
      </c>
      <c r="N1093" s="28" t="n">
        <v>5482</v>
      </c>
      <c r="O1093" s="25" t="s">
        <v>55</v>
      </c>
      <c r="P1093" s="29" t="n">
        <v>42934</v>
      </c>
      <c r="Q1093" s="29" t="n">
        <v>42935</v>
      </c>
      <c r="R1093" s="28" t="n">
        <v>0</v>
      </c>
      <c r="S1093" s="28" t="n">
        <f aca="false">IF(O1093="Won",R1093,IF(O1093="Lost",0,N1093))</f>
        <v>0</v>
      </c>
      <c r="T1093" s="30" t="n">
        <f aca="false">IF(AND(P1093&lt;&gt;"",Q1093&lt;&gt;""),Q1093-P1093,"")</f>
        <v>1</v>
      </c>
      <c r="U1093" s="30" t="str">
        <f aca="false">IF(AND(O1093="Engaging",P1093&lt;&gt;""),'Leia-me'!$B$5-P1093,"")</f>
        <v/>
      </c>
      <c r="V1093" s="25" t="str">
        <f aca="false">IF(O1093&lt;&gt;"Engaging","",IF(U1093&lt;='Leia-me'!$B$6,"Saudável",IF(U1093&lt;='Leia-me'!$B$7,"Esfriando",IF(U1093&lt;='Leia-me'!$B$8,"Última chance","Zumbi"))))</f>
        <v/>
      </c>
      <c r="W1093" s="25" t="n">
        <f aca="false">IF(O1093="Won",1,IF(O1093="Lost",0,""))</f>
        <v>0</v>
      </c>
      <c r="Y1093" s="25" t="str">
        <f aca="false">IF(E1093="","Sim","")</f>
        <v/>
      </c>
    </row>
    <row r="1094" customFormat="false" ht="15" hidden="false" customHeight="false" outlineLevel="0" collapsed="false">
      <c r="A1094" s="25" t="s">
        <v>1329</v>
      </c>
      <c r="B1094" s="25" t="s">
        <v>67</v>
      </c>
      <c r="C1094" s="25" t="s">
        <v>68</v>
      </c>
      <c r="D1094" s="25" t="s">
        <v>73</v>
      </c>
      <c r="E1094" s="25" t="s">
        <v>248</v>
      </c>
      <c r="F1094" s="25" t="s">
        <v>211</v>
      </c>
      <c r="G1094" s="26" t="n">
        <v>894.33</v>
      </c>
      <c r="H1094" s="27" t="n">
        <v>1635</v>
      </c>
      <c r="I1094" s="25" t="s">
        <v>249</v>
      </c>
      <c r="K1094" s="25" t="n">
        <v>2007</v>
      </c>
      <c r="L1094" s="25" t="s">
        <v>186</v>
      </c>
      <c r="M1094" s="25" t="s">
        <v>171</v>
      </c>
      <c r="N1094" s="28" t="n">
        <v>550</v>
      </c>
      <c r="O1094" s="25" t="s">
        <v>54</v>
      </c>
      <c r="P1094" s="29" t="n">
        <v>42934</v>
      </c>
      <c r="Q1094" s="29" t="n">
        <v>42944</v>
      </c>
      <c r="R1094" s="28" t="n">
        <v>563</v>
      </c>
      <c r="S1094" s="28" t="n">
        <f aca="false">IF(O1094="Won",R1094,IF(O1094="Lost",0,N1094))</f>
        <v>563</v>
      </c>
      <c r="T1094" s="30" t="n">
        <f aca="false">IF(AND(P1094&lt;&gt;"",Q1094&lt;&gt;""),Q1094-P1094,"")</f>
        <v>10</v>
      </c>
      <c r="U1094" s="30" t="str">
        <f aca="false">IF(AND(O1094="Engaging",P1094&lt;&gt;""),'Leia-me'!$B$5-P1094,"")</f>
        <v/>
      </c>
      <c r="V1094" s="25" t="str">
        <f aca="false">IF(O1094&lt;&gt;"Engaging","",IF(U1094&lt;='Leia-me'!$B$6,"Saudável",IF(U1094&lt;='Leia-me'!$B$7,"Esfriando",IF(U1094&lt;='Leia-me'!$B$8,"Última chance","Zumbi"))))</f>
        <v/>
      </c>
      <c r="W1094" s="25" t="n">
        <f aca="false">IF(O1094="Won",1,IF(O1094="Lost",0,""))</f>
        <v>1</v>
      </c>
      <c r="Y1094" s="25" t="str">
        <f aca="false">IF(E1094="","Sim","")</f>
        <v/>
      </c>
    </row>
    <row r="1095" customFormat="false" ht="15" hidden="false" customHeight="false" outlineLevel="0" collapsed="false">
      <c r="A1095" s="25" t="s">
        <v>1330</v>
      </c>
      <c r="B1095" s="25" t="s">
        <v>67</v>
      </c>
      <c r="C1095" s="25" t="s">
        <v>68</v>
      </c>
      <c r="D1095" s="25" t="s">
        <v>73</v>
      </c>
      <c r="G1095" s="31"/>
      <c r="H1095" s="32"/>
      <c r="L1095" s="25" t="s">
        <v>186</v>
      </c>
      <c r="M1095" s="25" t="s">
        <v>171</v>
      </c>
      <c r="N1095" s="28" t="n">
        <v>550</v>
      </c>
      <c r="O1095" s="25" t="s">
        <v>56</v>
      </c>
      <c r="P1095" s="29" t="n">
        <v>42935</v>
      </c>
      <c r="Q1095" s="33"/>
      <c r="R1095" s="34"/>
      <c r="S1095" s="28" t="n">
        <f aca="false">IF(O1095="Won",R1095,IF(O1095="Lost",0,N1095))</f>
        <v>550</v>
      </c>
      <c r="T1095" s="30" t="str">
        <f aca="false">IF(AND(P1095&lt;&gt;"",Q1095&lt;&gt;""),Q1095-P1095,"")</f>
        <v/>
      </c>
      <c r="U1095" s="30" t="n">
        <f aca="false">IF(AND(O1095="Engaging",P1095&lt;&gt;""),'Leia-me'!$B$5-P1095,"")</f>
        <v>165</v>
      </c>
      <c r="V1095" s="25" t="str">
        <f aca="false">IF(O1095&lt;&gt;"Engaging","",IF(U1095&lt;='Leia-me'!$B$6,"Saudável",IF(U1095&lt;='Leia-me'!$B$7,"Esfriando",IF(U1095&lt;='Leia-me'!$B$8,"Última chance","Zumbi"))))</f>
        <v>Zumbi</v>
      </c>
      <c r="W1095" s="25" t="str">
        <f aca="false">IF(O1095="Won",1,IF(O1095="Lost",0,""))</f>
        <v/>
      </c>
      <c r="Y1095" s="25" t="str">
        <f aca="false">IF(E1095="","Sim","")</f>
        <v>Sim</v>
      </c>
    </row>
    <row r="1096" customFormat="false" ht="15" hidden="false" customHeight="false" outlineLevel="0" collapsed="false">
      <c r="A1096" s="25" t="s">
        <v>1331</v>
      </c>
      <c r="B1096" s="25" t="s">
        <v>67</v>
      </c>
      <c r="C1096" s="25" t="s">
        <v>68</v>
      </c>
      <c r="D1096" s="25" t="s">
        <v>73</v>
      </c>
      <c r="E1096" s="25" t="s">
        <v>151</v>
      </c>
      <c r="F1096" s="25" t="s">
        <v>146</v>
      </c>
      <c r="G1096" s="26" t="n">
        <v>587.34</v>
      </c>
      <c r="H1096" s="27" t="n">
        <v>1356</v>
      </c>
      <c r="I1096" s="25" t="s">
        <v>152</v>
      </c>
      <c r="K1096" s="25" t="n">
        <v>2012</v>
      </c>
      <c r="L1096" s="25" t="s">
        <v>160</v>
      </c>
      <c r="M1096" s="25" t="s">
        <v>149</v>
      </c>
      <c r="N1096" s="28" t="n">
        <v>3393</v>
      </c>
      <c r="O1096" s="25" t="s">
        <v>54</v>
      </c>
      <c r="P1096" s="29" t="n">
        <v>42935</v>
      </c>
      <c r="Q1096" s="29" t="n">
        <v>42943</v>
      </c>
      <c r="R1096" s="28" t="n">
        <v>3985</v>
      </c>
      <c r="S1096" s="28" t="n">
        <f aca="false">IF(O1096="Won",R1096,IF(O1096="Lost",0,N1096))</f>
        <v>3985</v>
      </c>
      <c r="T1096" s="30" t="n">
        <f aca="false">IF(AND(P1096&lt;&gt;"",Q1096&lt;&gt;""),Q1096-P1096,"")</f>
        <v>8</v>
      </c>
      <c r="U1096" s="30" t="str">
        <f aca="false">IF(AND(O1096="Engaging",P1096&lt;&gt;""),'Leia-me'!$B$5-P1096,"")</f>
        <v/>
      </c>
      <c r="V1096" s="25" t="str">
        <f aca="false">IF(O1096&lt;&gt;"Engaging","",IF(U1096&lt;='Leia-me'!$B$6,"Saudável",IF(U1096&lt;='Leia-me'!$B$7,"Esfriando",IF(U1096&lt;='Leia-me'!$B$8,"Última chance","Zumbi"))))</f>
        <v/>
      </c>
      <c r="W1096" s="25" t="n">
        <f aca="false">IF(O1096="Won",1,IF(O1096="Lost",0,""))</f>
        <v>1</v>
      </c>
      <c r="Y1096" s="25" t="str">
        <f aca="false">IF(E1096="","Sim","")</f>
        <v/>
      </c>
    </row>
    <row r="1097" customFormat="false" ht="15" hidden="false" customHeight="false" outlineLevel="0" collapsed="false">
      <c r="A1097" s="25" t="s">
        <v>1332</v>
      </c>
      <c r="B1097" s="25" t="s">
        <v>67</v>
      </c>
      <c r="C1097" s="25" t="s">
        <v>68</v>
      </c>
      <c r="D1097" s="25" t="s">
        <v>73</v>
      </c>
      <c r="G1097" s="31"/>
      <c r="H1097" s="32"/>
      <c r="L1097" s="25" t="s">
        <v>186</v>
      </c>
      <c r="M1097" s="25" t="s">
        <v>171</v>
      </c>
      <c r="N1097" s="28" t="n">
        <v>550</v>
      </c>
      <c r="O1097" s="25" t="s">
        <v>56</v>
      </c>
      <c r="P1097" s="29" t="n">
        <v>42936</v>
      </c>
      <c r="Q1097" s="33"/>
      <c r="R1097" s="34"/>
      <c r="S1097" s="28" t="n">
        <f aca="false">IF(O1097="Won",R1097,IF(O1097="Lost",0,N1097))</f>
        <v>550</v>
      </c>
      <c r="T1097" s="30" t="str">
        <f aca="false">IF(AND(P1097&lt;&gt;"",Q1097&lt;&gt;""),Q1097-P1097,"")</f>
        <v/>
      </c>
      <c r="U1097" s="30" t="n">
        <f aca="false">IF(AND(O1097="Engaging",P1097&lt;&gt;""),'Leia-me'!$B$5-P1097,"")</f>
        <v>164</v>
      </c>
      <c r="V1097" s="25" t="str">
        <f aca="false">IF(O1097&lt;&gt;"Engaging","",IF(U1097&lt;='Leia-me'!$B$6,"Saudável",IF(U1097&lt;='Leia-me'!$B$7,"Esfriando",IF(U1097&lt;='Leia-me'!$B$8,"Última chance","Zumbi"))))</f>
        <v>Zumbi</v>
      </c>
      <c r="W1097" s="25" t="str">
        <f aca="false">IF(O1097="Won",1,IF(O1097="Lost",0,""))</f>
        <v/>
      </c>
      <c r="Y1097" s="25" t="str">
        <f aca="false">IF(E1097="","Sim","")</f>
        <v>Sim</v>
      </c>
    </row>
    <row r="1098" customFormat="false" ht="15" hidden="false" customHeight="false" outlineLevel="0" collapsed="false">
      <c r="A1098" s="25" t="s">
        <v>1333</v>
      </c>
      <c r="B1098" s="25" t="s">
        <v>67</v>
      </c>
      <c r="C1098" s="25" t="s">
        <v>68</v>
      </c>
      <c r="D1098" s="25" t="s">
        <v>73</v>
      </c>
      <c r="E1098" s="25" t="s">
        <v>248</v>
      </c>
      <c r="F1098" s="25" t="s">
        <v>211</v>
      </c>
      <c r="G1098" s="26" t="n">
        <v>894.33</v>
      </c>
      <c r="H1098" s="27" t="n">
        <v>1635</v>
      </c>
      <c r="I1098" s="25" t="s">
        <v>249</v>
      </c>
      <c r="K1098" s="25" t="n">
        <v>2007</v>
      </c>
      <c r="L1098" s="25" t="s">
        <v>178</v>
      </c>
      <c r="M1098" s="25" t="s">
        <v>171</v>
      </c>
      <c r="N1098" s="28" t="n">
        <v>5482</v>
      </c>
      <c r="O1098" s="25" t="s">
        <v>56</v>
      </c>
      <c r="P1098" s="29" t="n">
        <v>42936</v>
      </c>
      <c r="Q1098" s="33"/>
      <c r="R1098" s="34"/>
      <c r="S1098" s="28" t="n">
        <f aca="false">IF(O1098="Won",R1098,IF(O1098="Lost",0,N1098))</f>
        <v>5482</v>
      </c>
      <c r="T1098" s="30" t="str">
        <f aca="false">IF(AND(P1098&lt;&gt;"",Q1098&lt;&gt;""),Q1098-P1098,"")</f>
        <v/>
      </c>
      <c r="U1098" s="30" t="n">
        <f aca="false">IF(AND(O1098="Engaging",P1098&lt;&gt;""),'Leia-me'!$B$5-P1098,"")</f>
        <v>164</v>
      </c>
      <c r="V1098" s="25" t="str">
        <f aca="false">IF(O1098&lt;&gt;"Engaging","",IF(U1098&lt;='Leia-me'!$B$6,"Saudável",IF(U1098&lt;='Leia-me'!$B$7,"Esfriando",IF(U1098&lt;='Leia-me'!$B$8,"Última chance","Zumbi"))))</f>
        <v>Zumbi</v>
      </c>
      <c r="W1098" s="25" t="str">
        <f aca="false">IF(O1098="Won",1,IF(O1098="Lost",0,""))</f>
        <v/>
      </c>
      <c r="Y1098" s="25" t="str">
        <f aca="false">IF(E1098="","Sim","")</f>
        <v/>
      </c>
    </row>
    <row r="1099" customFormat="false" ht="15" hidden="false" customHeight="false" outlineLevel="0" collapsed="false">
      <c r="A1099" s="25" t="s">
        <v>1334</v>
      </c>
      <c r="B1099" s="25" t="s">
        <v>67</v>
      </c>
      <c r="C1099" s="25" t="s">
        <v>68</v>
      </c>
      <c r="D1099" s="25" t="s">
        <v>73</v>
      </c>
      <c r="G1099" s="31"/>
      <c r="H1099" s="32"/>
      <c r="L1099" s="25" t="s">
        <v>148</v>
      </c>
      <c r="M1099" s="25" t="s">
        <v>149</v>
      </c>
      <c r="N1099" s="28" t="n">
        <v>55</v>
      </c>
      <c r="O1099" s="25" t="s">
        <v>56</v>
      </c>
      <c r="P1099" s="29" t="n">
        <v>42937</v>
      </c>
      <c r="Q1099" s="33"/>
      <c r="R1099" s="34"/>
      <c r="S1099" s="28" t="n">
        <f aca="false">IF(O1099="Won",R1099,IF(O1099="Lost",0,N1099))</f>
        <v>55</v>
      </c>
      <c r="T1099" s="30" t="str">
        <f aca="false">IF(AND(P1099&lt;&gt;"",Q1099&lt;&gt;""),Q1099-P1099,"")</f>
        <v/>
      </c>
      <c r="U1099" s="30" t="n">
        <f aca="false">IF(AND(O1099="Engaging",P1099&lt;&gt;""),'Leia-me'!$B$5-P1099,"")</f>
        <v>163</v>
      </c>
      <c r="V1099" s="25" t="str">
        <f aca="false">IF(O1099&lt;&gt;"Engaging","",IF(U1099&lt;='Leia-me'!$B$6,"Saudável",IF(U1099&lt;='Leia-me'!$B$7,"Esfriando",IF(U1099&lt;='Leia-me'!$B$8,"Última chance","Zumbi"))))</f>
        <v>Zumbi</v>
      </c>
      <c r="W1099" s="25" t="str">
        <f aca="false">IF(O1099="Won",1,IF(O1099="Lost",0,""))</f>
        <v/>
      </c>
      <c r="Y1099" s="25" t="str">
        <f aca="false">IF(E1099="","Sim","")</f>
        <v>Sim</v>
      </c>
    </row>
    <row r="1100" customFormat="false" ht="15" hidden="false" customHeight="false" outlineLevel="0" collapsed="false">
      <c r="A1100" s="25" t="s">
        <v>1335</v>
      </c>
      <c r="B1100" s="25" t="s">
        <v>67</v>
      </c>
      <c r="C1100" s="25" t="s">
        <v>68</v>
      </c>
      <c r="D1100" s="25" t="s">
        <v>73</v>
      </c>
      <c r="E1100" s="25" t="s">
        <v>215</v>
      </c>
      <c r="F1100" s="25" t="s">
        <v>177</v>
      </c>
      <c r="G1100" s="26" t="n">
        <v>1102.43</v>
      </c>
      <c r="H1100" s="27" t="n">
        <v>1759</v>
      </c>
      <c r="I1100" s="25" t="s">
        <v>147</v>
      </c>
      <c r="K1100" s="25" t="n">
        <v>2006</v>
      </c>
      <c r="L1100" s="25" t="s">
        <v>186</v>
      </c>
      <c r="M1100" s="25" t="s">
        <v>171</v>
      </c>
      <c r="N1100" s="28" t="n">
        <v>550</v>
      </c>
      <c r="O1100" s="25" t="s">
        <v>54</v>
      </c>
      <c r="P1100" s="29" t="n">
        <v>42937</v>
      </c>
      <c r="Q1100" s="29" t="n">
        <v>42946</v>
      </c>
      <c r="R1100" s="28" t="n">
        <v>526</v>
      </c>
      <c r="S1100" s="28" t="n">
        <f aca="false">IF(O1100="Won",R1100,IF(O1100="Lost",0,N1100))</f>
        <v>526</v>
      </c>
      <c r="T1100" s="30" t="n">
        <f aca="false">IF(AND(P1100&lt;&gt;"",Q1100&lt;&gt;""),Q1100-P1100,"")</f>
        <v>9</v>
      </c>
      <c r="U1100" s="30" t="str">
        <f aca="false">IF(AND(O1100="Engaging",P1100&lt;&gt;""),'Leia-me'!$B$5-P1100,"")</f>
        <v/>
      </c>
      <c r="V1100" s="25" t="str">
        <f aca="false">IF(O1100&lt;&gt;"Engaging","",IF(U1100&lt;='Leia-me'!$B$6,"Saudável",IF(U1100&lt;='Leia-me'!$B$7,"Esfriando",IF(U1100&lt;='Leia-me'!$B$8,"Última chance","Zumbi"))))</f>
        <v/>
      </c>
      <c r="W1100" s="25" t="n">
        <f aca="false">IF(O1100="Won",1,IF(O1100="Lost",0,""))</f>
        <v>1</v>
      </c>
      <c r="Y1100" s="25" t="str">
        <f aca="false">IF(E1100="","Sim","")</f>
        <v/>
      </c>
    </row>
    <row r="1101" customFormat="false" ht="15" hidden="false" customHeight="false" outlineLevel="0" collapsed="false">
      <c r="A1101" s="25" t="s">
        <v>1336</v>
      </c>
      <c r="B1101" s="25" t="s">
        <v>67</v>
      </c>
      <c r="C1101" s="25" t="s">
        <v>68</v>
      </c>
      <c r="D1101" s="25" t="s">
        <v>73</v>
      </c>
      <c r="E1101" s="25" t="s">
        <v>1189</v>
      </c>
      <c r="F1101" s="25" t="s">
        <v>211</v>
      </c>
      <c r="G1101" s="26" t="n">
        <v>702.72</v>
      </c>
      <c r="H1101" s="27" t="n">
        <v>1831</v>
      </c>
      <c r="I1101" s="25" t="s">
        <v>147</v>
      </c>
      <c r="K1101" s="25" t="n">
        <v>2004</v>
      </c>
      <c r="L1101" s="25" t="s">
        <v>148</v>
      </c>
      <c r="M1101" s="25" t="s">
        <v>149</v>
      </c>
      <c r="N1101" s="28" t="n">
        <v>55</v>
      </c>
      <c r="O1101" s="25" t="s">
        <v>56</v>
      </c>
      <c r="P1101" s="29" t="n">
        <v>42938</v>
      </c>
      <c r="Q1101" s="33"/>
      <c r="R1101" s="34"/>
      <c r="S1101" s="28" t="n">
        <f aca="false">IF(O1101="Won",R1101,IF(O1101="Lost",0,N1101))</f>
        <v>55</v>
      </c>
      <c r="T1101" s="30" t="str">
        <f aca="false">IF(AND(P1101&lt;&gt;"",Q1101&lt;&gt;""),Q1101-P1101,"")</f>
        <v/>
      </c>
      <c r="U1101" s="30" t="n">
        <f aca="false">IF(AND(O1101="Engaging",P1101&lt;&gt;""),'Leia-me'!$B$5-P1101,"")</f>
        <v>162</v>
      </c>
      <c r="V1101" s="25" t="str">
        <f aca="false">IF(O1101&lt;&gt;"Engaging","",IF(U1101&lt;='Leia-me'!$B$6,"Saudável",IF(U1101&lt;='Leia-me'!$B$7,"Esfriando",IF(U1101&lt;='Leia-me'!$B$8,"Última chance","Zumbi"))))</f>
        <v>Zumbi</v>
      </c>
      <c r="W1101" s="25" t="str">
        <f aca="false">IF(O1101="Won",1,IF(O1101="Lost",0,""))</f>
        <v/>
      </c>
      <c r="Y1101" s="25" t="str">
        <f aca="false">IF(E1101="","Sim","")</f>
        <v/>
      </c>
    </row>
    <row r="1102" customFormat="false" ht="15" hidden="false" customHeight="false" outlineLevel="0" collapsed="false">
      <c r="A1102" s="25" t="s">
        <v>1337</v>
      </c>
      <c r="B1102" s="25" t="s">
        <v>67</v>
      </c>
      <c r="C1102" s="25" t="s">
        <v>68</v>
      </c>
      <c r="D1102" s="25" t="s">
        <v>73</v>
      </c>
      <c r="G1102" s="31"/>
      <c r="H1102" s="32"/>
      <c r="L1102" s="25" t="s">
        <v>148</v>
      </c>
      <c r="M1102" s="25" t="s">
        <v>149</v>
      </c>
      <c r="N1102" s="28" t="n">
        <v>55</v>
      </c>
      <c r="O1102" s="25" t="s">
        <v>56</v>
      </c>
      <c r="P1102" s="29" t="n">
        <v>42938</v>
      </c>
      <c r="Q1102" s="33"/>
      <c r="R1102" s="34"/>
      <c r="S1102" s="28" t="n">
        <f aca="false">IF(O1102="Won",R1102,IF(O1102="Lost",0,N1102))</f>
        <v>55</v>
      </c>
      <c r="T1102" s="30" t="str">
        <f aca="false">IF(AND(P1102&lt;&gt;"",Q1102&lt;&gt;""),Q1102-P1102,"")</f>
        <v/>
      </c>
      <c r="U1102" s="30" t="n">
        <f aca="false">IF(AND(O1102="Engaging",P1102&lt;&gt;""),'Leia-me'!$B$5-P1102,"")</f>
        <v>162</v>
      </c>
      <c r="V1102" s="25" t="str">
        <f aca="false">IF(O1102&lt;&gt;"Engaging","",IF(U1102&lt;='Leia-me'!$B$6,"Saudável",IF(U1102&lt;='Leia-me'!$B$7,"Esfriando",IF(U1102&lt;='Leia-me'!$B$8,"Última chance","Zumbi"))))</f>
        <v>Zumbi</v>
      </c>
      <c r="W1102" s="25" t="str">
        <f aca="false">IF(O1102="Won",1,IF(O1102="Lost",0,""))</f>
        <v/>
      </c>
      <c r="Y1102" s="25" t="str">
        <f aca="false">IF(E1102="","Sim","")</f>
        <v>Sim</v>
      </c>
    </row>
    <row r="1103" customFormat="false" ht="15" hidden="false" customHeight="false" outlineLevel="0" collapsed="false">
      <c r="A1103" s="25" t="s">
        <v>1338</v>
      </c>
      <c r="B1103" s="25" t="s">
        <v>67</v>
      </c>
      <c r="C1103" s="25" t="s">
        <v>68</v>
      </c>
      <c r="D1103" s="25" t="s">
        <v>73</v>
      </c>
      <c r="G1103" s="31"/>
      <c r="H1103" s="32"/>
      <c r="L1103" s="25" t="s">
        <v>160</v>
      </c>
      <c r="M1103" s="25" t="s">
        <v>149</v>
      </c>
      <c r="N1103" s="28" t="n">
        <v>3393</v>
      </c>
      <c r="O1103" s="25" t="s">
        <v>56</v>
      </c>
      <c r="P1103" s="29" t="n">
        <v>42938</v>
      </c>
      <c r="Q1103" s="33"/>
      <c r="R1103" s="34"/>
      <c r="S1103" s="28" t="n">
        <f aca="false">IF(O1103="Won",R1103,IF(O1103="Lost",0,N1103))</f>
        <v>3393</v>
      </c>
      <c r="T1103" s="30" t="str">
        <f aca="false">IF(AND(P1103&lt;&gt;"",Q1103&lt;&gt;""),Q1103-P1103,"")</f>
        <v/>
      </c>
      <c r="U1103" s="30" t="n">
        <f aca="false">IF(AND(O1103="Engaging",P1103&lt;&gt;""),'Leia-me'!$B$5-P1103,"")</f>
        <v>162</v>
      </c>
      <c r="V1103" s="25" t="str">
        <f aca="false">IF(O1103&lt;&gt;"Engaging","",IF(U1103&lt;='Leia-me'!$B$6,"Saudável",IF(U1103&lt;='Leia-me'!$B$7,"Esfriando",IF(U1103&lt;='Leia-me'!$B$8,"Última chance","Zumbi"))))</f>
        <v>Zumbi</v>
      </c>
      <c r="W1103" s="25" t="str">
        <f aca="false">IF(O1103="Won",1,IF(O1103="Lost",0,""))</f>
        <v/>
      </c>
      <c r="Y1103" s="25" t="str">
        <f aca="false">IF(E1103="","Sim","")</f>
        <v>Sim</v>
      </c>
    </row>
    <row r="1104" customFormat="false" ht="15" hidden="false" customHeight="false" outlineLevel="0" collapsed="false">
      <c r="A1104" s="25" t="s">
        <v>1339</v>
      </c>
      <c r="B1104" s="25" t="s">
        <v>67</v>
      </c>
      <c r="C1104" s="25" t="s">
        <v>68</v>
      </c>
      <c r="D1104" s="25" t="s">
        <v>73</v>
      </c>
      <c r="G1104" s="31"/>
      <c r="H1104" s="32"/>
      <c r="L1104" s="25" t="s">
        <v>160</v>
      </c>
      <c r="M1104" s="25" t="s">
        <v>149</v>
      </c>
      <c r="N1104" s="28" t="n">
        <v>3393</v>
      </c>
      <c r="O1104" s="25" t="s">
        <v>56</v>
      </c>
      <c r="P1104" s="29" t="n">
        <v>42938</v>
      </c>
      <c r="Q1104" s="33"/>
      <c r="R1104" s="34"/>
      <c r="S1104" s="28" t="n">
        <f aca="false">IF(O1104="Won",R1104,IF(O1104="Lost",0,N1104))</f>
        <v>3393</v>
      </c>
      <c r="T1104" s="30" t="str">
        <f aca="false">IF(AND(P1104&lt;&gt;"",Q1104&lt;&gt;""),Q1104-P1104,"")</f>
        <v/>
      </c>
      <c r="U1104" s="30" t="n">
        <f aca="false">IF(AND(O1104="Engaging",P1104&lt;&gt;""),'Leia-me'!$B$5-P1104,"")</f>
        <v>162</v>
      </c>
      <c r="V1104" s="25" t="str">
        <f aca="false">IF(O1104&lt;&gt;"Engaging","",IF(U1104&lt;='Leia-me'!$B$6,"Saudável",IF(U1104&lt;='Leia-me'!$B$7,"Esfriando",IF(U1104&lt;='Leia-me'!$B$8,"Última chance","Zumbi"))))</f>
        <v>Zumbi</v>
      </c>
      <c r="W1104" s="25" t="str">
        <f aca="false">IF(O1104="Won",1,IF(O1104="Lost",0,""))</f>
        <v/>
      </c>
      <c r="Y1104" s="25" t="str">
        <f aca="false">IF(E1104="","Sim","")</f>
        <v>Sim</v>
      </c>
    </row>
    <row r="1105" customFormat="false" ht="15" hidden="false" customHeight="false" outlineLevel="0" collapsed="false">
      <c r="A1105" s="25" t="s">
        <v>1340</v>
      </c>
      <c r="B1105" s="25" t="s">
        <v>67</v>
      </c>
      <c r="C1105" s="25" t="s">
        <v>68</v>
      </c>
      <c r="D1105" s="25" t="s">
        <v>73</v>
      </c>
      <c r="G1105" s="31"/>
      <c r="H1105" s="32"/>
      <c r="L1105" s="25" t="s">
        <v>160</v>
      </c>
      <c r="M1105" s="25" t="s">
        <v>149</v>
      </c>
      <c r="N1105" s="28" t="n">
        <v>3393</v>
      </c>
      <c r="O1105" s="25" t="s">
        <v>56</v>
      </c>
      <c r="P1105" s="29" t="n">
        <v>42938</v>
      </c>
      <c r="Q1105" s="33"/>
      <c r="R1105" s="34"/>
      <c r="S1105" s="28" t="n">
        <f aca="false">IF(O1105="Won",R1105,IF(O1105="Lost",0,N1105))</f>
        <v>3393</v>
      </c>
      <c r="T1105" s="30" t="str">
        <f aca="false">IF(AND(P1105&lt;&gt;"",Q1105&lt;&gt;""),Q1105-P1105,"")</f>
        <v/>
      </c>
      <c r="U1105" s="30" t="n">
        <f aca="false">IF(AND(O1105="Engaging",P1105&lt;&gt;""),'Leia-me'!$B$5-P1105,"")</f>
        <v>162</v>
      </c>
      <c r="V1105" s="25" t="str">
        <f aca="false">IF(O1105&lt;&gt;"Engaging","",IF(U1105&lt;='Leia-me'!$B$6,"Saudável",IF(U1105&lt;='Leia-me'!$B$7,"Esfriando",IF(U1105&lt;='Leia-me'!$B$8,"Última chance","Zumbi"))))</f>
        <v>Zumbi</v>
      </c>
      <c r="W1105" s="25" t="str">
        <f aca="false">IF(O1105="Won",1,IF(O1105="Lost",0,""))</f>
        <v/>
      </c>
      <c r="Y1105" s="25" t="str">
        <f aca="false">IF(E1105="","Sim","")</f>
        <v>Sim</v>
      </c>
    </row>
    <row r="1106" customFormat="false" ht="15" hidden="false" customHeight="false" outlineLevel="0" collapsed="false">
      <c r="A1106" s="25" t="s">
        <v>1341</v>
      </c>
      <c r="B1106" s="25" t="s">
        <v>67</v>
      </c>
      <c r="C1106" s="25" t="s">
        <v>68</v>
      </c>
      <c r="D1106" s="25" t="s">
        <v>73</v>
      </c>
      <c r="E1106" s="25" t="s">
        <v>218</v>
      </c>
      <c r="F1106" s="25" t="s">
        <v>146</v>
      </c>
      <c r="G1106" s="26" t="n">
        <v>4.54</v>
      </c>
      <c r="H1106" s="27" t="n">
        <v>9</v>
      </c>
      <c r="I1106" s="25" t="s">
        <v>147</v>
      </c>
      <c r="K1106" s="25" t="n">
        <v>2017</v>
      </c>
      <c r="L1106" s="25" t="s">
        <v>160</v>
      </c>
      <c r="M1106" s="25" t="s">
        <v>149</v>
      </c>
      <c r="N1106" s="28" t="n">
        <v>3393</v>
      </c>
      <c r="O1106" s="25" t="s">
        <v>55</v>
      </c>
      <c r="P1106" s="29" t="n">
        <v>42938</v>
      </c>
      <c r="Q1106" s="29" t="n">
        <v>42939</v>
      </c>
      <c r="R1106" s="28" t="n">
        <v>0</v>
      </c>
      <c r="S1106" s="28" t="n">
        <f aca="false">IF(O1106="Won",R1106,IF(O1106="Lost",0,N1106))</f>
        <v>0</v>
      </c>
      <c r="T1106" s="30" t="n">
        <f aca="false">IF(AND(P1106&lt;&gt;"",Q1106&lt;&gt;""),Q1106-P1106,"")</f>
        <v>1</v>
      </c>
      <c r="U1106" s="30" t="str">
        <f aca="false">IF(AND(O1106="Engaging",P1106&lt;&gt;""),'Leia-me'!$B$5-P1106,"")</f>
        <v/>
      </c>
      <c r="V1106" s="25" t="str">
        <f aca="false">IF(O1106&lt;&gt;"Engaging","",IF(U1106&lt;='Leia-me'!$B$6,"Saudável",IF(U1106&lt;='Leia-me'!$B$7,"Esfriando",IF(U1106&lt;='Leia-me'!$B$8,"Última chance","Zumbi"))))</f>
        <v/>
      </c>
      <c r="W1106" s="25" t="n">
        <f aca="false">IF(O1106="Won",1,IF(O1106="Lost",0,""))</f>
        <v>0</v>
      </c>
      <c r="Y1106" s="25" t="str">
        <f aca="false">IF(E1106="","Sim","")</f>
        <v/>
      </c>
    </row>
    <row r="1107" customFormat="false" ht="15" hidden="false" customHeight="false" outlineLevel="0" collapsed="false">
      <c r="A1107" s="25" t="s">
        <v>1342</v>
      </c>
      <c r="B1107" s="25" t="s">
        <v>67</v>
      </c>
      <c r="C1107" s="25" t="s">
        <v>68</v>
      </c>
      <c r="D1107" s="25" t="s">
        <v>73</v>
      </c>
      <c r="E1107" s="25" t="s">
        <v>176</v>
      </c>
      <c r="F1107" s="25" t="s">
        <v>177</v>
      </c>
      <c r="G1107" s="26" t="n">
        <v>1698.2</v>
      </c>
      <c r="H1107" s="27" t="n">
        <v>3798</v>
      </c>
      <c r="I1107" s="25" t="s">
        <v>147</v>
      </c>
      <c r="K1107" s="25" t="n">
        <v>1987</v>
      </c>
      <c r="L1107" s="25" t="s">
        <v>170</v>
      </c>
      <c r="M1107" s="25" t="s">
        <v>171</v>
      </c>
      <c r="N1107" s="28" t="n">
        <v>1096</v>
      </c>
      <c r="O1107" s="25" t="s">
        <v>54</v>
      </c>
      <c r="P1107" s="29" t="n">
        <v>42938</v>
      </c>
      <c r="Q1107" s="29" t="n">
        <v>42939</v>
      </c>
      <c r="R1107" s="28" t="n">
        <v>1174</v>
      </c>
      <c r="S1107" s="28" t="n">
        <f aca="false">IF(O1107="Won",R1107,IF(O1107="Lost",0,N1107))</f>
        <v>1174</v>
      </c>
      <c r="T1107" s="30" t="n">
        <f aca="false">IF(AND(P1107&lt;&gt;"",Q1107&lt;&gt;""),Q1107-P1107,"")</f>
        <v>1</v>
      </c>
      <c r="U1107" s="30" t="str">
        <f aca="false">IF(AND(O1107="Engaging",P1107&lt;&gt;""),'Leia-me'!$B$5-P1107,"")</f>
        <v/>
      </c>
      <c r="V1107" s="25" t="str">
        <f aca="false">IF(O1107&lt;&gt;"Engaging","",IF(U1107&lt;='Leia-me'!$B$6,"Saudável",IF(U1107&lt;='Leia-me'!$B$7,"Esfriando",IF(U1107&lt;='Leia-me'!$B$8,"Última chance","Zumbi"))))</f>
        <v/>
      </c>
      <c r="W1107" s="25" t="n">
        <f aca="false">IF(O1107="Won",1,IF(O1107="Lost",0,""))</f>
        <v>1</v>
      </c>
      <c r="Y1107" s="25" t="str">
        <f aca="false">IF(E1107="","Sim","")</f>
        <v/>
      </c>
    </row>
    <row r="1108" customFormat="false" ht="15" hidden="false" customHeight="false" outlineLevel="0" collapsed="false">
      <c r="A1108" s="25" t="s">
        <v>1343</v>
      </c>
      <c r="B1108" s="25" t="s">
        <v>67</v>
      </c>
      <c r="C1108" s="25" t="s">
        <v>68</v>
      </c>
      <c r="D1108" s="25" t="s">
        <v>73</v>
      </c>
      <c r="G1108" s="31"/>
      <c r="H1108" s="32"/>
      <c r="L1108" s="25" t="s">
        <v>186</v>
      </c>
      <c r="M1108" s="25" t="s">
        <v>171</v>
      </c>
      <c r="N1108" s="28" t="n">
        <v>550</v>
      </c>
      <c r="O1108" s="25" t="s">
        <v>56</v>
      </c>
      <c r="P1108" s="29" t="n">
        <v>42939</v>
      </c>
      <c r="Q1108" s="33"/>
      <c r="R1108" s="34"/>
      <c r="S1108" s="28" t="n">
        <f aca="false">IF(O1108="Won",R1108,IF(O1108="Lost",0,N1108))</f>
        <v>550</v>
      </c>
      <c r="T1108" s="30" t="str">
        <f aca="false">IF(AND(P1108&lt;&gt;"",Q1108&lt;&gt;""),Q1108-P1108,"")</f>
        <v/>
      </c>
      <c r="U1108" s="30" t="n">
        <f aca="false">IF(AND(O1108="Engaging",P1108&lt;&gt;""),'Leia-me'!$B$5-P1108,"")</f>
        <v>161</v>
      </c>
      <c r="V1108" s="25" t="str">
        <f aca="false">IF(O1108&lt;&gt;"Engaging","",IF(U1108&lt;='Leia-me'!$B$6,"Saudável",IF(U1108&lt;='Leia-me'!$B$7,"Esfriando",IF(U1108&lt;='Leia-me'!$B$8,"Última chance","Zumbi"))))</f>
        <v>Zumbi</v>
      </c>
      <c r="W1108" s="25" t="str">
        <f aca="false">IF(O1108="Won",1,IF(O1108="Lost",0,""))</f>
        <v/>
      </c>
      <c r="Y1108" s="25" t="str">
        <f aca="false">IF(E1108="","Sim","")</f>
        <v>Sim</v>
      </c>
    </row>
    <row r="1109" customFormat="false" ht="15" hidden="false" customHeight="false" outlineLevel="0" collapsed="false">
      <c r="A1109" s="25" t="s">
        <v>1344</v>
      </c>
      <c r="B1109" s="25" t="s">
        <v>67</v>
      </c>
      <c r="C1109" s="25" t="s">
        <v>68</v>
      </c>
      <c r="D1109" s="25" t="s">
        <v>73</v>
      </c>
      <c r="E1109" s="25" t="s">
        <v>158</v>
      </c>
      <c r="F1109" s="25" t="s">
        <v>159</v>
      </c>
      <c r="G1109" s="26" t="n">
        <v>291.27</v>
      </c>
      <c r="H1109" s="27" t="n">
        <v>586</v>
      </c>
      <c r="I1109" s="25" t="s">
        <v>147</v>
      </c>
      <c r="K1109" s="25" t="n">
        <v>1997</v>
      </c>
      <c r="L1109" s="25" t="s">
        <v>148</v>
      </c>
      <c r="M1109" s="25" t="s">
        <v>149</v>
      </c>
      <c r="N1109" s="28" t="n">
        <v>55</v>
      </c>
      <c r="O1109" s="25" t="s">
        <v>55</v>
      </c>
      <c r="P1109" s="29" t="n">
        <v>42939</v>
      </c>
      <c r="Q1109" s="29" t="n">
        <v>42953</v>
      </c>
      <c r="R1109" s="28" t="n">
        <v>0</v>
      </c>
      <c r="S1109" s="28" t="n">
        <f aca="false">IF(O1109="Won",R1109,IF(O1109="Lost",0,N1109))</f>
        <v>0</v>
      </c>
      <c r="T1109" s="30" t="n">
        <f aca="false">IF(AND(P1109&lt;&gt;"",Q1109&lt;&gt;""),Q1109-P1109,"")</f>
        <v>14</v>
      </c>
      <c r="U1109" s="30" t="str">
        <f aca="false">IF(AND(O1109="Engaging",P1109&lt;&gt;""),'Leia-me'!$B$5-P1109,"")</f>
        <v/>
      </c>
      <c r="V1109" s="25" t="str">
        <f aca="false">IF(O1109&lt;&gt;"Engaging","",IF(U1109&lt;='Leia-me'!$B$6,"Saudável",IF(U1109&lt;='Leia-me'!$B$7,"Esfriando",IF(U1109&lt;='Leia-me'!$B$8,"Última chance","Zumbi"))))</f>
        <v/>
      </c>
      <c r="W1109" s="25" t="n">
        <f aca="false">IF(O1109="Won",1,IF(O1109="Lost",0,""))</f>
        <v>0</v>
      </c>
      <c r="Y1109" s="25" t="str">
        <f aca="false">IF(E1109="","Sim","")</f>
        <v/>
      </c>
    </row>
    <row r="1110" customFormat="false" ht="15" hidden="false" customHeight="false" outlineLevel="0" collapsed="false">
      <c r="A1110" s="25" t="s">
        <v>1345</v>
      </c>
      <c r="B1110" s="25" t="s">
        <v>67</v>
      </c>
      <c r="C1110" s="25" t="s">
        <v>68</v>
      </c>
      <c r="D1110" s="25" t="s">
        <v>73</v>
      </c>
      <c r="E1110" s="25" t="s">
        <v>868</v>
      </c>
      <c r="F1110" s="25" t="s">
        <v>168</v>
      </c>
      <c r="G1110" s="26" t="n">
        <v>2952.73</v>
      </c>
      <c r="H1110" s="27" t="n">
        <v>5107</v>
      </c>
      <c r="I1110" s="25" t="s">
        <v>147</v>
      </c>
      <c r="K1110" s="25" t="n">
        <v>2000</v>
      </c>
      <c r="L1110" s="25" t="s">
        <v>186</v>
      </c>
      <c r="M1110" s="25" t="s">
        <v>171</v>
      </c>
      <c r="N1110" s="28" t="n">
        <v>550</v>
      </c>
      <c r="O1110" s="25" t="s">
        <v>56</v>
      </c>
      <c r="P1110" s="29" t="n">
        <v>42940</v>
      </c>
      <c r="Q1110" s="33"/>
      <c r="R1110" s="34"/>
      <c r="S1110" s="28" t="n">
        <f aca="false">IF(O1110="Won",R1110,IF(O1110="Lost",0,N1110))</f>
        <v>550</v>
      </c>
      <c r="T1110" s="30" t="str">
        <f aca="false">IF(AND(P1110&lt;&gt;"",Q1110&lt;&gt;""),Q1110-P1110,"")</f>
        <v/>
      </c>
      <c r="U1110" s="30" t="n">
        <f aca="false">IF(AND(O1110="Engaging",P1110&lt;&gt;""),'Leia-me'!$B$5-P1110,"")</f>
        <v>160</v>
      </c>
      <c r="V1110" s="25" t="str">
        <f aca="false">IF(O1110&lt;&gt;"Engaging","",IF(U1110&lt;='Leia-me'!$B$6,"Saudável",IF(U1110&lt;='Leia-me'!$B$7,"Esfriando",IF(U1110&lt;='Leia-me'!$B$8,"Última chance","Zumbi"))))</f>
        <v>Zumbi</v>
      </c>
      <c r="W1110" s="25" t="str">
        <f aca="false">IF(O1110="Won",1,IF(O1110="Lost",0,""))</f>
        <v/>
      </c>
      <c r="Y1110" s="25" t="str">
        <f aca="false">IF(E1110="","Sim","")</f>
        <v/>
      </c>
    </row>
    <row r="1111" customFormat="false" ht="15" hidden="false" customHeight="false" outlineLevel="0" collapsed="false">
      <c r="A1111" s="25" t="s">
        <v>1346</v>
      </c>
      <c r="B1111" s="25" t="s">
        <v>67</v>
      </c>
      <c r="C1111" s="25" t="s">
        <v>68</v>
      </c>
      <c r="D1111" s="25" t="s">
        <v>73</v>
      </c>
      <c r="E1111" s="25" t="s">
        <v>1347</v>
      </c>
      <c r="F1111" s="25" t="s">
        <v>165</v>
      </c>
      <c r="G1111" s="26" t="n">
        <v>665.06</v>
      </c>
      <c r="H1111" s="27" t="n">
        <v>1095</v>
      </c>
      <c r="I1111" s="25" t="s">
        <v>147</v>
      </c>
      <c r="K1111" s="25" t="n">
        <v>1989</v>
      </c>
      <c r="L1111" s="25" t="s">
        <v>148</v>
      </c>
      <c r="M1111" s="25" t="s">
        <v>149</v>
      </c>
      <c r="N1111" s="28" t="n">
        <v>55</v>
      </c>
      <c r="O1111" s="25" t="s">
        <v>56</v>
      </c>
      <c r="P1111" s="29" t="n">
        <v>42940</v>
      </c>
      <c r="Q1111" s="33"/>
      <c r="R1111" s="34"/>
      <c r="S1111" s="28" t="n">
        <f aca="false">IF(O1111="Won",R1111,IF(O1111="Lost",0,N1111))</f>
        <v>55</v>
      </c>
      <c r="T1111" s="30" t="str">
        <f aca="false">IF(AND(P1111&lt;&gt;"",Q1111&lt;&gt;""),Q1111-P1111,"")</f>
        <v/>
      </c>
      <c r="U1111" s="30" t="n">
        <f aca="false">IF(AND(O1111="Engaging",P1111&lt;&gt;""),'Leia-me'!$B$5-P1111,"")</f>
        <v>160</v>
      </c>
      <c r="V1111" s="25" t="str">
        <f aca="false">IF(O1111&lt;&gt;"Engaging","",IF(U1111&lt;='Leia-me'!$B$6,"Saudável",IF(U1111&lt;='Leia-me'!$B$7,"Esfriando",IF(U1111&lt;='Leia-me'!$B$8,"Última chance","Zumbi"))))</f>
        <v>Zumbi</v>
      </c>
      <c r="W1111" s="25" t="str">
        <f aca="false">IF(O1111="Won",1,IF(O1111="Lost",0,""))</f>
        <v/>
      </c>
      <c r="Y1111" s="25" t="str">
        <f aca="false">IF(E1111="","Sim","")</f>
        <v/>
      </c>
    </row>
    <row r="1112" customFormat="false" ht="15" hidden="false" customHeight="false" outlineLevel="0" collapsed="false">
      <c r="A1112" s="25" t="s">
        <v>1348</v>
      </c>
      <c r="B1112" s="25" t="s">
        <v>67</v>
      </c>
      <c r="C1112" s="25" t="s">
        <v>68</v>
      </c>
      <c r="D1112" s="25" t="s">
        <v>73</v>
      </c>
      <c r="E1112" s="25" t="s">
        <v>169</v>
      </c>
      <c r="F1112" s="25" t="s">
        <v>168</v>
      </c>
      <c r="G1112" s="26" t="n">
        <v>2403.58</v>
      </c>
      <c r="H1112" s="27" t="n">
        <v>8801</v>
      </c>
      <c r="I1112" s="25" t="s">
        <v>147</v>
      </c>
      <c r="K1112" s="25" t="n">
        <v>1986</v>
      </c>
      <c r="L1112" s="25" t="s">
        <v>148</v>
      </c>
      <c r="M1112" s="25" t="s">
        <v>149</v>
      </c>
      <c r="N1112" s="28" t="n">
        <v>55</v>
      </c>
      <c r="O1112" s="25" t="s">
        <v>54</v>
      </c>
      <c r="P1112" s="29" t="n">
        <v>42940</v>
      </c>
      <c r="Q1112" s="29" t="n">
        <v>42941</v>
      </c>
      <c r="R1112" s="28" t="n">
        <v>58</v>
      </c>
      <c r="S1112" s="28" t="n">
        <f aca="false">IF(O1112="Won",R1112,IF(O1112="Lost",0,N1112))</f>
        <v>58</v>
      </c>
      <c r="T1112" s="30" t="n">
        <f aca="false">IF(AND(P1112&lt;&gt;"",Q1112&lt;&gt;""),Q1112-P1112,"")</f>
        <v>1</v>
      </c>
      <c r="U1112" s="30" t="str">
        <f aca="false">IF(AND(O1112="Engaging",P1112&lt;&gt;""),'Leia-me'!$B$5-P1112,"")</f>
        <v/>
      </c>
      <c r="V1112" s="25" t="str">
        <f aca="false">IF(O1112&lt;&gt;"Engaging","",IF(U1112&lt;='Leia-me'!$B$6,"Saudável",IF(U1112&lt;='Leia-me'!$B$7,"Esfriando",IF(U1112&lt;='Leia-me'!$B$8,"Última chance","Zumbi"))))</f>
        <v/>
      </c>
      <c r="W1112" s="25" t="n">
        <f aca="false">IF(O1112="Won",1,IF(O1112="Lost",0,""))</f>
        <v>1</v>
      </c>
      <c r="Y1112" s="25" t="str">
        <f aca="false">IF(E1112="","Sim","")</f>
        <v/>
      </c>
    </row>
    <row r="1113" customFormat="false" ht="15" hidden="false" customHeight="false" outlineLevel="0" collapsed="false">
      <c r="A1113" s="25" t="s">
        <v>1349</v>
      </c>
      <c r="B1113" s="25" t="s">
        <v>67</v>
      </c>
      <c r="C1113" s="25" t="s">
        <v>68</v>
      </c>
      <c r="D1113" s="25" t="s">
        <v>73</v>
      </c>
      <c r="G1113" s="31"/>
      <c r="H1113" s="32"/>
      <c r="L1113" s="25" t="s">
        <v>186</v>
      </c>
      <c r="M1113" s="25" t="s">
        <v>171</v>
      </c>
      <c r="N1113" s="28" t="n">
        <v>550</v>
      </c>
      <c r="O1113" s="25" t="s">
        <v>56</v>
      </c>
      <c r="P1113" s="29" t="n">
        <v>42941</v>
      </c>
      <c r="Q1113" s="33"/>
      <c r="R1113" s="34"/>
      <c r="S1113" s="28" t="n">
        <f aca="false">IF(O1113="Won",R1113,IF(O1113="Lost",0,N1113))</f>
        <v>550</v>
      </c>
      <c r="T1113" s="30" t="str">
        <f aca="false">IF(AND(P1113&lt;&gt;"",Q1113&lt;&gt;""),Q1113-P1113,"")</f>
        <v/>
      </c>
      <c r="U1113" s="30" t="n">
        <f aca="false">IF(AND(O1113="Engaging",P1113&lt;&gt;""),'Leia-me'!$B$5-P1113,"")</f>
        <v>159</v>
      </c>
      <c r="V1113" s="25" t="str">
        <f aca="false">IF(O1113&lt;&gt;"Engaging","",IF(U1113&lt;='Leia-me'!$B$6,"Saudável",IF(U1113&lt;='Leia-me'!$B$7,"Esfriando",IF(U1113&lt;='Leia-me'!$B$8,"Última chance","Zumbi"))))</f>
        <v>Zumbi</v>
      </c>
      <c r="W1113" s="25" t="str">
        <f aca="false">IF(O1113="Won",1,IF(O1113="Lost",0,""))</f>
        <v/>
      </c>
      <c r="Y1113" s="25" t="str">
        <f aca="false">IF(E1113="","Sim","")</f>
        <v>Sim</v>
      </c>
    </row>
    <row r="1114" customFormat="false" ht="15" hidden="false" customHeight="false" outlineLevel="0" collapsed="false">
      <c r="A1114" s="25" t="s">
        <v>1350</v>
      </c>
      <c r="B1114" s="25" t="s">
        <v>67</v>
      </c>
      <c r="C1114" s="25" t="s">
        <v>68</v>
      </c>
      <c r="D1114" s="25" t="s">
        <v>73</v>
      </c>
      <c r="E1114" s="25" t="s">
        <v>1351</v>
      </c>
      <c r="F1114" s="25" t="s">
        <v>177</v>
      </c>
      <c r="G1114" s="26" t="n">
        <v>7537.24</v>
      </c>
      <c r="H1114" s="27" t="n">
        <v>20293</v>
      </c>
      <c r="I1114" s="25" t="s">
        <v>147</v>
      </c>
      <c r="K1114" s="25" t="n">
        <v>1993</v>
      </c>
      <c r="L1114" s="25" t="s">
        <v>160</v>
      </c>
      <c r="M1114" s="25" t="s">
        <v>149</v>
      </c>
      <c r="N1114" s="28" t="n">
        <v>3393</v>
      </c>
      <c r="O1114" s="25" t="s">
        <v>56</v>
      </c>
      <c r="P1114" s="29" t="n">
        <v>42941</v>
      </c>
      <c r="Q1114" s="33"/>
      <c r="R1114" s="34"/>
      <c r="S1114" s="28" t="n">
        <f aca="false">IF(O1114="Won",R1114,IF(O1114="Lost",0,N1114))</f>
        <v>3393</v>
      </c>
      <c r="T1114" s="30" t="str">
        <f aca="false">IF(AND(P1114&lt;&gt;"",Q1114&lt;&gt;""),Q1114-P1114,"")</f>
        <v/>
      </c>
      <c r="U1114" s="30" t="n">
        <f aca="false">IF(AND(O1114="Engaging",P1114&lt;&gt;""),'Leia-me'!$B$5-P1114,"")</f>
        <v>159</v>
      </c>
      <c r="V1114" s="25" t="str">
        <f aca="false">IF(O1114&lt;&gt;"Engaging","",IF(U1114&lt;='Leia-me'!$B$6,"Saudável",IF(U1114&lt;='Leia-me'!$B$7,"Esfriando",IF(U1114&lt;='Leia-me'!$B$8,"Última chance","Zumbi"))))</f>
        <v>Zumbi</v>
      </c>
      <c r="W1114" s="25" t="str">
        <f aca="false">IF(O1114="Won",1,IF(O1114="Lost",0,""))</f>
        <v/>
      </c>
      <c r="Y1114" s="25" t="str">
        <f aca="false">IF(E1114="","Sim","")</f>
        <v/>
      </c>
    </row>
    <row r="1115" customFormat="false" ht="15" hidden="false" customHeight="false" outlineLevel="0" collapsed="false">
      <c r="A1115" s="25" t="s">
        <v>1352</v>
      </c>
      <c r="B1115" s="25" t="s">
        <v>67</v>
      </c>
      <c r="C1115" s="25" t="s">
        <v>68</v>
      </c>
      <c r="D1115" s="25" t="s">
        <v>73</v>
      </c>
      <c r="G1115" s="31"/>
      <c r="H1115" s="32"/>
      <c r="L1115" s="25" t="s">
        <v>148</v>
      </c>
      <c r="M1115" s="25" t="s">
        <v>149</v>
      </c>
      <c r="N1115" s="28" t="n">
        <v>55</v>
      </c>
      <c r="O1115" s="25" t="s">
        <v>56</v>
      </c>
      <c r="P1115" s="29" t="n">
        <v>42942</v>
      </c>
      <c r="Q1115" s="33"/>
      <c r="R1115" s="34"/>
      <c r="S1115" s="28" t="n">
        <f aca="false">IF(O1115="Won",R1115,IF(O1115="Lost",0,N1115))</f>
        <v>55</v>
      </c>
      <c r="T1115" s="30" t="str">
        <f aca="false">IF(AND(P1115&lt;&gt;"",Q1115&lt;&gt;""),Q1115-P1115,"")</f>
        <v/>
      </c>
      <c r="U1115" s="30" t="n">
        <f aca="false">IF(AND(O1115="Engaging",P1115&lt;&gt;""),'Leia-me'!$B$5-P1115,"")</f>
        <v>158</v>
      </c>
      <c r="V1115" s="25" t="str">
        <f aca="false">IF(O1115&lt;&gt;"Engaging","",IF(U1115&lt;='Leia-me'!$B$6,"Saudável",IF(U1115&lt;='Leia-me'!$B$7,"Esfriando",IF(U1115&lt;='Leia-me'!$B$8,"Última chance","Zumbi"))))</f>
        <v>Zumbi</v>
      </c>
      <c r="W1115" s="25" t="str">
        <f aca="false">IF(O1115="Won",1,IF(O1115="Lost",0,""))</f>
        <v/>
      </c>
      <c r="Y1115" s="25" t="str">
        <f aca="false">IF(E1115="","Sim","")</f>
        <v>Sim</v>
      </c>
    </row>
    <row r="1116" customFormat="false" ht="15" hidden="false" customHeight="false" outlineLevel="0" collapsed="false">
      <c r="A1116" s="25" t="s">
        <v>1353</v>
      </c>
      <c r="B1116" s="25" t="s">
        <v>67</v>
      </c>
      <c r="C1116" s="25" t="s">
        <v>68</v>
      </c>
      <c r="D1116" s="25" t="s">
        <v>73</v>
      </c>
      <c r="G1116" s="31"/>
      <c r="H1116" s="32"/>
      <c r="L1116" s="25" t="s">
        <v>160</v>
      </c>
      <c r="M1116" s="25" t="s">
        <v>149</v>
      </c>
      <c r="N1116" s="28" t="n">
        <v>3393</v>
      </c>
      <c r="O1116" s="25" t="s">
        <v>56</v>
      </c>
      <c r="P1116" s="29" t="n">
        <v>42942</v>
      </c>
      <c r="Q1116" s="33"/>
      <c r="R1116" s="34"/>
      <c r="S1116" s="28" t="n">
        <f aca="false">IF(O1116="Won",R1116,IF(O1116="Lost",0,N1116))</f>
        <v>3393</v>
      </c>
      <c r="T1116" s="30" t="str">
        <f aca="false">IF(AND(P1116&lt;&gt;"",Q1116&lt;&gt;""),Q1116-P1116,"")</f>
        <v/>
      </c>
      <c r="U1116" s="30" t="n">
        <f aca="false">IF(AND(O1116="Engaging",P1116&lt;&gt;""),'Leia-me'!$B$5-P1116,"")</f>
        <v>158</v>
      </c>
      <c r="V1116" s="25" t="str">
        <f aca="false">IF(O1116&lt;&gt;"Engaging","",IF(U1116&lt;='Leia-me'!$B$6,"Saudável",IF(U1116&lt;='Leia-me'!$B$7,"Esfriando",IF(U1116&lt;='Leia-me'!$B$8,"Última chance","Zumbi"))))</f>
        <v>Zumbi</v>
      </c>
      <c r="W1116" s="25" t="str">
        <f aca="false">IF(O1116="Won",1,IF(O1116="Lost",0,""))</f>
        <v/>
      </c>
      <c r="Y1116" s="25" t="str">
        <f aca="false">IF(E1116="","Sim","")</f>
        <v>Sim</v>
      </c>
    </row>
    <row r="1117" customFormat="false" ht="15" hidden="false" customHeight="false" outlineLevel="0" collapsed="false">
      <c r="A1117" s="25" t="s">
        <v>1354</v>
      </c>
      <c r="B1117" s="25" t="s">
        <v>67</v>
      </c>
      <c r="C1117" s="25" t="s">
        <v>68</v>
      </c>
      <c r="D1117" s="25" t="s">
        <v>73</v>
      </c>
      <c r="G1117" s="31"/>
      <c r="H1117" s="32"/>
      <c r="L1117" s="25" t="s">
        <v>160</v>
      </c>
      <c r="M1117" s="25" t="s">
        <v>149</v>
      </c>
      <c r="N1117" s="28" t="n">
        <v>3393</v>
      </c>
      <c r="O1117" s="25" t="s">
        <v>56</v>
      </c>
      <c r="P1117" s="29" t="n">
        <v>42942</v>
      </c>
      <c r="Q1117" s="33"/>
      <c r="R1117" s="34"/>
      <c r="S1117" s="28" t="n">
        <f aca="false">IF(O1117="Won",R1117,IF(O1117="Lost",0,N1117))</f>
        <v>3393</v>
      </c>
      <c r="T1117" s="30" t="str">
        <f aca="false">IF(AND(P1117&lt;&gt;"",Q1117&lt;&gt;""),Q1117-P1117,"")</f>
        <v/>
      </c>
      <c r="U1117" s="30" t="n">
        <f aca="false">IF(AND(O1117="Engaging",P1117&lt;&gt;""),'Leia-me'!$B$5-P1117,"")</f>
        <v>158</v>
      </c>
      <c r="V1117" s="25" t="str">
        <f aca="false">IF(O1117&lt;&gt;"Engaging","",IF(U1117&lt;='Leia-me'!$B$6,"Saudável",IF(U1117&lt;='Leia-me'!$B$7,"Esfriando",IF(U1117&lt;='Leia-me'!$B$8,"Última chance","Zumbi"))))</f>
        <v>Zumbi</v>
      </c>
      <c r="W1117" s="25" t="str">
        <f aca="false">IF(O1117="Won",1,IF(O1117="Lost",0,""))</f>
        <v/>
      </c>
      <c r="Y1117" s="25" t="str">
        <f aca="false">IF(E1117="","Sim","")</f>
        <v>Sim</v>
      </c>
    </row>
    <row r="1118" customFormat="false" ht="15" hidden="false" customHeight="false" outlineLevel="0" collapsed="false">
      <c r="A1118" s="25" t="s">
        <v>1355</v>
      </c>
      <c r="B1118" s="25" t="s">
        <v>67</v>
      </c>
      <c r="C1118" s="25" t="s">
        <v>68</v>
      </c>
      <c r="D1118" s="25" t="s">
        <v>73</v>
      </c>
      <c r="G1118" s="31"/>
      <c r="H1118" s="32"/>
      <c r="L1118" s="25" t="s">
        <v>186</v>
      </c>
      <c r="M1118" s="25" t="s">
        <v>171</v>
      </c>
      <c r="N1118" s="28" t="n">
        <v>550</v>
      </c>
      <c r="O1118" s="25" t="s">
        <v>56</v>
      </c>
      <c r="P1118" s="29" t="n">
        <v>42943</v>
      </c>
      <c r="Q1118" s="33"/>
      <c r="R1118" s="34"/>
      <c r="S1118" s="28" t="n">
        <f aca="false">IF(O1118="Won",R1118,IF(O1118="Lost",0,N1118))</f>
        <v>550</v>
      </c>
      <c r="T1118" s="30" t="str">
        <f aca="false">IF(AND(P1118&lt;&gt;"",Q1118&lt;&gt;""),Q1118-P1118,"")</f>
        <v/>
      </c>
      <c r="U1118" s="30" t="n">
        <f aca="false">IF(AND(O1118="Engaging",P1118&lt;&gt;""),'Leia-me'!$B$5-P1118,"")</f>
        <v>157</v>
      </c>
      <c r="V1118" s="25" t="str">
        <f aca="false">IF(O1118&lt;&gt;"Engaging","",IF(U1118&lt;='Leia-me'!$B$6,"Saudável",IF(U1118&lt;='Leia-me'!$B$7,"Esfriando",IF(U1118&lt;='Leia-me'!$B$8,"Última chance","Zumbi"))))</f>
        <v>Zumbi</v>
      </c>
      <c r="W1118" s="25" t="str">
        <f aca="false">IF(O1118="Won",1,IF(O1118="Lost",0,""))</f>
        <v/>
      </c>
      <c r="Y1118" s="25" t="str">
        <f aca="false">IF(E1118="","Sim","")</f>
        <v>Sim</v>
      </c>
    </row>
    <row r="1119" customFormat="false" ht="15" hidden="false" customHeight="false" outlineLevel="0" collapsed="false">
      <c r="A1119" s="25" t="s">
        <v>1356</v>
      </c>
      <c r="B1119" s="25" t="s">
        <v>67</v>
      </c>
      <c r="C1119" s="25" t="s">
        <v>68</v>
      </c>
      <c r="D1119" s="25" t="s">
        <v>73</v>
      </c>
      <c r="G1119" s="31"/>
      <c r="H1119" s="32"/>
      <c r="L1119" s="25" t="s">
        <v>148</v>
      </c>
      <c r="M1119" s="25" t="s">
        <v>149</v>
      </c>
      <c r="N1119" s="28" t="n">
        <v>55</v>
      </c>
      <c r="O1119" s="25" t="s">
        <v>56</v>
      </c>
      <c r="P1119" s="29" t="n">
        <v>42944</v>
      </c>
      <c r="Q1119" s="33"/>
      <c r="R1119" s="34"/>
      <c r="S1119" s="28" t="n">
        <f aca="false">IF(O1119="Won",R1119,IF(O1119="Lost",0,N1119))</f>
        <v>55</v>
      </c>
      <c r="T1119" s="30" t="str">
        <f aca="false">IF(AND(P1119&lt;&gt;"",Q1119&lt;&gt;""),Q1119-P1119,"")</f>
        <v/>
      </c>
      <c r="U1119" s="30" t="n">
        <f aca="false">IF(AND(O1119="Engaging",P1119&lt;&gt;""),'Leia-me'!$B$5-P1119,"")</f>
        <v>156</v>
      </c>
      <c r="V1119" s="25" t="str">
        <f aca="false">IF(O1119&lt;&gt;"Engaging","",IF(U1119&lt;='Leia-me'!$B$6,"Saudável",IF(U1119&lt;='Leia-me'!$B$7,"Esfriando",IF(U1119&lt;='Leia-me'!$B$8,"Última chance","Zumbi"))))</f>
        <v>Zumbi</v>
      </c>
      <c r="W1119" s="25" t="str">
        <f aca="false">IF(O1119="Won",1,IF(O1119="Lost",0,""))</f>
        <v/>
      </c>
      <c r="Y1119" s="25" t="str">
        <f aca="false">IF(E1119="","Sim","")</f>
        <v>Sim</v>
      </c>
    </row>
    <row r="1120" customFormat="false" ht="15" hidden="false" customHeight="false" outlineLevel="0" collapsed="false">
      <c r="A1120" s="25" t="s">
        <v>1357</v>
      </c>
      <c r="B1120" s="25" t="s">
        <v>67</v>
      </c>
      <c r="C1120" s="25" t="s">
        <v>68</v>
      </c>
      <c r="D1120" s="25" t="s">
        <v>73</v>
      </c>
      <c r="E1120" s="25" t="s">
        <v>167</v>
      </c>
      <c r="F1120" s="25" t="s">
        <v>168</v>
      </c>
      <c r="G1120" s="26" t="n">
        <v>2173.98</v>
      </c>
      <c r="H1120" s="27" t="n">
        <v>2928</v>
      </c>
      <c r="I1120" s="25" t="s">
        <v>147</v>
      </c>
      <c r="J1120" s="25" t="s">
        <v>169</v>
      </c>
      <c r="K1120" s="25" t="n">
        <v>1995</v>
      </c>
      <c r="L1120" s="25" t="s">
        <v>178</v>
      </c>
      <c r="M1120" s="25" t="s">
        <v>171</v>
      </c>
      <c r="N1120" s="28" t="n">
        <v>5482</v>
      </c>
      <c r="O1120" s="25" t="s">
        <v>55</v>
      </c>
      <c r="P1120" s="29" t="n">
        <v>42944</v>
      </c>
      <c r="Q1120" s="29" t="n">
        <v>42957</v>
      </c>
      <c r="R1120" s="28" t="n">
        <v>0</v>
      </c>
      <c r="S1120" s="28" t="n">
        <f aca="false">IF(O1120="Won",R1120,IF(O1120="Lost",0,N1120))</f>
        <v>0</v>
      </c>
      <c r="T1120" s="30" t="n">
        <f aca="false">IF(AND(P1120&lt;&gt;"",Q1120&lt;&gt;""),Q1120-P1120,"")</f>
        <v>13</v>
      </c>
      <c r="U1120" s="30" t="str">
        <f aca="false">IF(AND(O1120="Engaging",P1120&lt;&gt;""),'Leia-me'!$B$5-P1120,"")</f>
        <v/>
      </c>
      <c r="V1120" s="25" t="str">
        <f aca="false">IF(O1120&lt;&gt;"Engaging","",IF(U1120&lt;='Leia-me'!$B$6,"Saudável",IF(U1120&lt;='Leia-me'!$B$7,"Esfriando",IF(U1120&lt;='Leia-me'!$B$8,"Última chance","Zumbi"))))</f>
        <v/>
      </c>
      <c r="W1120" s="25" t="n">
        <f aca="false">IF(O1120="Won",1,IF(O1120="Lost",0,""))</f>
        <v>0</v>
      </c>
      <c r="Y1120" s="25" t="str">
        <f aca="false">IF(E1120="","Sim","")</f>
        <v/>
      </c>
    </row>
    <row r="1121" customFormat="false" ht="15" hidden="false" customHeight="false" outlineLevel="0" collapsed="false">
      <c r="A1121" s="25" t="s">
        <v>1358</v>
      </c>
      <c r="B1121" s="25" t="s">
        <v>67</v>
      </c>
      <c r="C1121" s="25" t="s">
        <v>68</v>
      </c>
      <c r="D1121" s="25" t="s">
        <v>73</v>
      </c>
      <c r="G1121" s="31"/>
      <c r="H1121" s="32"/>
      <c r="L1121" s="25" t="s">
        <v>186</v>
      </c>
      <c r="M1121" s="25" t="s">
        <v>171</v>
      </c>
      <c r="N1121" s="28" t="n">
        <v>550</v>
      </c>
      <c r="O1121" s="25" t="s">
        <v>56</v>
      </c>
      <c r="P1121" s="29" t="n">
        <v>42946</v>
      </c>
      <c r="Q1121" s="33"/>
      <c r="R1121" s="34"/>
      <c r="S1121" s="28" t="n">
        <f aca="false">IF(O1121="Won",R1121,IF(O1121="Lost",0,N1121))</f>
        <v>550</v>
      </c>
      <c r="T1121" s="30" t="str">
        <f aca="false">IF(AND(P1121&lt;&gt;"",Q1121&lt;&gt;""),Q1121-P1121,"")</f>
        <v/>
      </c>
      <c r="U1121" s="30" t="n">
        <f aca="false">IF(AND(O1121="Engaging",P1121&lt;&gt;""),'Leia-me'!$B$5-P1121,"")</f>
        <v>154</v>
      </c>
      <c r="V1121" s="25" t="str">
        <f aca="false">IF(O1121&lt;&gt;"Engaging","",IF(U1121&lt;='Leia-me'!$B$6,"Saudável",IF(U1121&lt;='Leia-me'!$B$7,"Esfriando",IF(U1121&lt;='Leia-me'!$B$8,"Última chance","Zumbi"))))</f>
        <v>Zumbi</v>
      </c>
      <c r="W1121" s="25" t="str">
        <f aca="false">IF(O1121="Won",1,IF(O1121="Lost",0,""))</f>
        <v/>
      </c>
      <c r="Y1121" s="25" t="str">
        <f aca="false">IF(E1121="","Sim","")</f>
        <v>Sim</v>
      </c>
    </row>
    <row r="1122" customFormat="false" ht="15" hidden="false" customHeight="false" outlineLevel="0" collapsed="false">
      <c r="A1122" s="25" t="s">
        <v>1359</v>
      </c>
      <c r="B1122" s="25" t="s">
        <v>67</v>
      </c>
      <c r="C1122" s="25" t="s">
        <v>68</v>
      </c>
      <c r="D1122" s="25" t="s">
        <v>73</v>
      </c>
      <c r="E1122" s="25" t="s">
        <v>478</v>
      </c>
      <c r="F1122" s="25" t="s">
        <v>165</v>
      </c>
      <c r="G1122" s="26" t="n">
        <v>349.81</v>
      </c>
      <c r="H1122" s="27" t="n">
        <v>315</v>
      </c>
      <c r="I1122" s="25" t="s">
        <v>147</v>
      </c>
      <c r="K1122" s="25" t="n">
        <v>2002</v>
      </c>
      <c r="L1122" s="25" t="s">
        <v>148</v>
      </c>
      <c r="M1122" s="25" t="s">
        <v>149</v>
      </c>
      <c r="N1122" s="28" t="n">
        <v>55</v>
      </c>
      <c r="O1122" s="25" t="s">
        <v>56</v>
      </c>
      <c r="P1122" s="29" t="n">
        <v>42946</v>
      </c>
      <c r="Q1122" s="33"/>
      <c r="R1122" s="34"/>
      <c r="S1122" s="28" t="n">
        <f aca="false">IF(O1122="Won",R1122,IF(O1122="Lost",0,N1122))</f>
        <v>55</v>
      </c>
      <c r="T1122" s="30" t="str">
        <f aca="false">IF(AND(P1122&lt;&gt;"",Q1122&lt;&gt;""),Q1122-P1122,"")</f>
        <v/>
      </c>
      <c r="U1122" s="30" t="n">
        <f aca="false">IF(AND(O1122="Engaging",P1122&lt;&gt;""),'Leia-me'!$B$5-P1122,"")</f>
        <v>154</v>
      </c>
      <c r="V1122" s="25" t="str">
        <f aca="false">IF(O1122&lt;&gt;"Engaging","",IF(U1122&lt;='Leia-me'!$B$6,"Saudável",IF(U1122&lt;='Leia-me'!$B$7,"Esfriando",IF(U1122&lt;='Leia-me'!$B$8,"Última chance","Zumbi"))))</f>
        <v>Zumbi</v>
      </c>
      <c r="W1122" s="25" t="str">
        <f aca="false">IF(O1122="Won",1,IF(O1122="Lost",0,""))</f>
        <v/>
      </c>
      <c r="Y1122" s="25" t="str">
        <f aca="false">IF(E1122="","Sim","")</f>
        <v/>
      </c>
    </row>
    <row r="1123" customFormat="false" ht="15" hidden="false" customHeight="false" outlineLevel="0" collapsed="false">
      <c r="A1123" s="25" t="s">
        <v>1360</v>
      </c>
      <c r="B1123" s="25" t="s">
        <v>67</v>
      </c>
      <c r="C1123" s="25" t="s">
        <v>68</v>
      </c>
      <c r="D1123" s="25" t="s">
        <v>73</v>
      </c>
      <c r="E1123" s="25" t="s">
        <v>188</v>
      </c>
      <c r="F1123" s="25" t="s">
        <v>185</v>
      </c>
      <c r="G1123" s="26" t="n">
        <v>1008.06</v>
      </c>
      <c r="H1123" s="27" t="n">
        <v>1238</v>
      </c>
      <c r="I1123" s="25" t="s">
        <v>147</v>
      </c>
      <c r="K1123" s="25" t="n">
        <v>1983</v>
      </c>
      <c r="L1123" s="25" t="s">
        <v>160</v>
      </c>
      <c r="M1123" s="25" t="s">
        <v>149</v>
      </c>
      <c r="N1123" s="28" t="n">
        <v>3393</v>
      </c>
      <c r="O1123" s="25" t="s">
        <v>54</v>
      </c>
      <c r="P1123" s="29" t="n">
        <v>42946</v>
      </c>
      <c r="Q1123" s="29" t="n">
        <v>42997</v>
      </c>
      <c r="R1123" s="28" t="n">
        <v>3457</v>
      </c>
      <c r="S1123" s="28" t="n">
        <f aca="false">IF(O1123="Won",R1123,IF(O1123="Lost",0,N1123))</f>
        <v>3457</v>
      </c>
      <c r="T1123" s="30" t="n">
        <f aca="false">IF(AND(P1123&lt;&gt;"",Q1123&lt;&gt;""),Q1123-P1123,"")</f>
        <v>51</v>
      </c>
      <c r="U1123" s="30" t="str">
        <f aca="false">IF(AND(O1123="Engaging",P1123&lt;&gt;""),'Leia-me'!$B$5-P1123,"")</f>
        <v/>
      </c>
      <c r="V1123" s="25" t="str">
        <f aca="false">IF(O1123&lt;&gt;"Engaging","",IF(U1123&lt;='Leia-me'!$B$6,"Saudável",IF(U1123&lt;='Leia-me'!$B$7,"Esfriando",IF(U1123&lt;='Leia-me'!$B$8,"Última chance","Zumbi"))))</f>
        <v/>
      </c>
      <c r="W1123" s="25" t="n">
        <f aca="false">IF(O1123="Won",1,IF(O1123="Lost",0,""))</f>
        <v>1</v>
      </c>
      <c r="Y1123" s="25" t="str">
        <f aca="false">IF(E1123="","Sim","")</f>
        <v/>
      </c>
    </row>
    <row r="1124" customFormat="false" ht="15" hidden="false" customHeight="false" outlineLevel="0" collapsed="false">
      <c r="A1124" s="25" t="s">
        <v>1361</v>
      </c>
      <c r="B1124" s="25" t="s">
        <v>67</v>
      </c>
      <c r="C1124" s="25" t="s">
        <v>68</v>
      </c>
      <c r="D1124" s="25" t="s">
        <v>73</v>
      </c>
      <c r="G1124" s="31"/>
      <c r="H1124" s="32"/>
      <c r="L1124" s="25" t="s">
        <v>170</v>
      </c>
      <c r="M1124" s="25" t="s">
        <v>171</v>
      </c>
      <c r="N1124" s="28" t="n">
        <v>1096</v>
      </c>
      <c r="O1124" s="25" t="s">
        <v>56</v>
      </c>
      <c r="P1124" s="29" t="n">
        <v>42947</v>
      </c>
      <c r="Q1124" s="33"/>
      <c r="R1124" s="34"/>
      <c r="S1124" s="28" t="n">
        <f aca="false">IF(O1124="Won",R1124,IF(O1124="Lost",0,N1124))</f>
        <v>1096</v>
      </c>
      <c r="T1124" s="30" t="str">
        <f aca="false">IF(AND(P1124&lt;&gt;"",Q1124&lt;&gt;""),Q1124-P1124,"")</f>
        <v/>
      </c>
      <c r="U1124" s="30" t="n">
        <f aca="false">IF(AND(O1124="Engaging",P1124&lt;&gt;""),'Leia-me'!$B$5-P1124,"")</f>
        <v>153</v>
      </c>
      <c r="V1124" s="25" t="str">
        <f aca="false">IF(O1124&lt;&gt;"Engaging","",IF(U1124&lt;='Leia-me'!$B$6,"Saudável",IF(U1124&lt;='Leia-me'!$B$7,"Esfriando",IF(U1124&lt;='Leia-me'!$B$8,"Última chance","Zumbi"))))</f>
        <v>Zumbi</v>
      </c>
      <c r="W1124" s="25" t="str">
        <f aca="false">IF(O1124="Won",1,IF(O1124="Lost",0,""))</f>
        <v/>
      </c>
      <c r="Y1124" s="25" t="str">
        <f aca="false">IF(E1124="","Sim","")</f>
        <v>Sim</v>
      </c>
    </row>
    <row r="1125" customFormat="false" ht="15" hidden="false" customHeight="false" outlineLevel="0" collapsed="false">
      <c r="A1125" s="25" t="s">
        <v>1362</v>
      </c>
      <c r="B1125" s="25" t="s">
        <v>67</v>
      </c>
      <c r="C1125" s="25" t="s">
        <v>68</v>
      </c>
      <c r="D1125" s="25" t="s">
        <v>73</v>
      </c>
      <c r="G1125" s="31"/>
      <c r="H1125" s="32"/>
      <c r="L1125" s="25" t="s">
        <v>160</v>
      </c>
      <c r="M1125" s="25" t="s">
        <v>149</v>
      </c>
      <c r="N1125" s="28" t="n">
        <v>3393</v>
      </c>
      <c r="O1125" s="25" t="s">
        <v>56</v>
      </c>
      <c r="P1125" s="29" t="n">
        <v>42947</v>
      </c>
      <c r="Q1125" s="33"/>
      <c r="R1125" s="34"/>
      <c r="S1125" s="28" t="n">
        <f aca="false">IF(O1125="Won",R1125,IF(O1125="Lost",0,N1125))</f>
        <v>3393</v>
      </c>
      <c r="T1125" s="30" t="str">
        <f aca="false">IF(AND(P1125&lt;&gt;"",Q1125&lt;&gt;""),Q1125-P1125,"")</f>
        <v/>
      </c>
      <c r="U1125" s="30" t="n">
        <f aca="false">IF(AND(O1125="Engaging",P1125&lt;&gt;""),'Leia-me'!$B$5-P1125,"")</f>
        <v>153</v>
      </c>
      <c r="V1125" s="25" t="str">
        <f aca="false">IF(O1125&lt;&gt;"Engaging","",IF(U1125&lt;='Leia-me'!$B$6,"Saudável",IF(U1125&lt;='Leia-me'!$B$7,"Esfriando",IF(U1125&lt;='Leia-me'!$B$8,"Última chance","Zumbi"))))</f>
        <v>Zumbi</v>
      </c>
      <c r="W1125" s="25" t="str">
        <f aca="false">IF(O1125="Won",1,IF(O1125="Lost",0,""))</f>
        <v/>
      </c>
      <c r="Y1125" s="25" t="str">
        <f aca="false">IF(E1125="","Sim","")</f>
        <v>Sim</v>
      </c>
    </row>
    <row r="1126" customFormat="false" ht="15" hidden="false" customHeight="false" outlineLevel="0" collapsed="false">
      <c r="A1126" s="25" t="s">
        <v>1363</v>
      </c>
      <c r="B1126" s="25" t="s">
        <v>67</v>
      </c>
      <c r="C1126" s="25" t="s">
        <v>68</v>
      </c>
      <c r="D1126" s="25" t="s">
        <v>73</v>
      </c>
      <c r="E1126" s="25" t="s">
        <v>210</v>
      </c>
      <c r="F1126" s="25" t="s">
        <v>211</v>
      </c>
      <c r="G1126" s="26" t="n">
        <v>718.62</v>
      </c>
      <c r="H1126" s="27" t="n">
        <v>2448</v>
      </c>
      <c r="I1126" s="25" t="s">
        <v>147</v>
      </c>
      <c r="K1126" s="25" t="n">
        <v>2001</v>
      </c>
      <c r="L1126" s="25" t="s">
        <v>148</v>
      </c>
      <c r="M1126" s="25" t="s">
        <v>149</v>
      </c>
      <c r="N1126" s="28" t="n">
        <v>55</v>
      </c>
      <c r="O1126" s="25" t="s">
        <v>55</v>
      </c>
      <c r="P1126" s="29" t="n">
        <v>42947</v>
      </c>
      <c r="Q1126" s="29" t="n">
        <v>43041</v>
      </c>
      <c r="R1126" s="28" t="n">
        <v>0</v>
      </c>
      <c r="S1126" s="28" t="n">
        <f aca="false">IF(O1126="Won",R1126,IF(O1126="Lost",0,N1126))</f>
        <v>0</v>
      </c>
      <c r="T1126" s="30" t="n">
        <f aca="false">IF(AND(P1126&lt;&gt;"",Q1126&lt;&gt;""),Q1126-P1126,"")</f>
        <v>94</v>
      </c>
      <c r="U1126" s="30" t="str">
        <f aca="false">IF(AND(O1126="Engaging",P1126&lt;&gt;""),'Leia-me'!$B$5-P1126,"")</f>
        <v/>
      </c>
      <c r="V1126" s="25" t="str">
        <f aca="false">IF(O1126&lt;&gt;"Engaging","",IF(U1126&lt;='Leia-me'!$B$6,"Saudável",IF(U1126&lt;='Leia-me'!$B$7,"Esfriando",IF(U1126&lt;='Leia-me'!$B$8,"Última chance","Zumbi"))))</f>
        <v/>
      </c>
      <c r="W1126" s="25" t="n">
        <f aca="false">IF(O1126="Won",1,IF(O1126="Lost",0,""))</f>
        <v>0</v>
      </c>
      <c r="Y1126" s="25" t="str">
        <f aca="false">IF(E1126="","Sim","")</f>
        <v/>
      </c>
    </row>
    <row r="1127" customFormat="false" ht="15" hidden="false" customHeight="false" outlineLevel="0" collapsed="false">
      <c r="A1127" s="25" t="s">
        <v>1364</v>
      </c>
      <c r="B1127" s="25" t="s">
        <v>67</v>
      </c>
      <c r="C1127" s="25" t="s">
        <v>68</v>
      </c>
      <c r="D1127" s="25" t="s">
        <v>73</v>
      </c>
      <c r="E1127" s="25" t="s">
        <v>245</v>
      </c>
      <c r="F1127" s="25" t="s">
        <v>185</v>
      </c>
      <c r="G1127" s="26" t="n">
        <v>2938.67</v>
      </c>
      <c r="H1127" s="27" t="n">
        <v>8775</v>
      </c>
      <c r="I1127" s="25" t="s">
        <v>246</v>
      </c>
      <c r="K1127" s="25" t="n">
        <v>1987</v>
      </c>
      <c r="L1127" s="25" t="s">
        <v>178</v>
      </c>
      <c r="M1127" s="25" t="s">
        <v>171</v>
      </c>
      <c r="N1127" s="28" t="n">
        <v>5482</v>
      </c>
      <c r="O1127" s="25" t="s">
        <v>54</v>
      </c>
      <c r="P1127" s="29" t="n">
        <v>42947</v>
      </c>
      <c r="Q1127" s="29" t="n">
        <v>43049</v>
      </c>
      <c r="R1127" s="28" t="n">
        <v>5234</v>
      </c>
      <c r="S1127" s="28" t="n">
        <f aca="false">IF(O1127="Won",R1127,IF(O1127="Lost",0,N1127))</f>
        <v>5234</v>
      </c>
      <c r="T1127" s="30" t="n">
        <f aca="false">IF(AND(P1127&lt;&gt;"",Q1127&lt;&gt;""),Q1127-P1127,"")</f>
        <v>102</v>
      </c>
      <c r="U1127" s="30" t="str">
        <f aca="false">IF(AND(O1127="Engaging",P1127&lt;&gt;""),'Leia-me'!$B$5-P1127,"")</f>
        <v/>
      </c>
      <c r="V1127" s="25" t="str">
        <f aca="false">IF(O1127&lt;&gt;"Engaging","",IF(U1127&lt;='Leia-me'!$B$6,"Saudável",IF(U1127&lt;='Leia-me'!$B$7,"Esfriando",IF(U1127&lt;='Leia-me'!$B$8,"Última chance","Zumbi"))))</f>
        <v/>
      </c>
      <c r="W1127" s="25" t="n">
        <f aca="false">IF(O1127="Won",1,IF(O1127="Lost",0,""))</f>
        <v>1</v>
      </c>
      <c r="Y1127" s="25" t="str">
        <f aca="false">IF(E1127="","Sim","")</f>
        <v/>
      </c>
    </row>
    <row r="1128" customFormat="false" ht="15" hidden="false" customHeight="false" outlineLevel="0" collapsed="false">
      <c r="A1128" s="25" t="s">
        <v>1365</v>
      </c>
      <c r="B1128" s="25" t="s">
        <v>67</v>
      </c>
      <c r="C1128" s="25" t="s">
        <v>68</v>
      </c>
      <c r="D1128" s="25" t="s">
        <v>73</v>
      </c>
      <c r="E1128" s="25" t="s">
        <v>639</v>
      </c>
      <c r="F1128" s="25" t="s">
        <v>211</v>
      </c>
      <c r="G1128" s="26" t="n">
        <v>1419.98</v>
      </c>
      <c r="H1128" s="27" t="n">
        <v>4018</v>
      </c>
      <c r="I1128" s="25" t="s">
        <v>147</v>
      </c>
      <c r="K1128" s="25" t="n">
        <v>2003</v>
      </c>
      <c r="L1128" s="25" t="s">
        <v>148</v>
      </c>
      <c r="M1128" s="25" t="s">
        <v>149</v>
      </c>
      <c r="N1128" s="28" t="n">
        <v>55</v>
      </c>
      <c r="O1128" s="25" t="s">
        <v>56</v>
      </c>
      <c r="P1128" s="29" t="n">
        <v>42948</v>
      </c>
      <c r="Q1128" s="33"/>
      <c r="R1128" s="34"/>
      <c r="S1128" s="28" t="n">
        <f aca="false">IF(O1128="Won",R1128,IF(O1128="Lost",0,N1128))</f>
        <v>55</v>
      </c>
      <c r="T1128" s="30" t="str">
        <f aca="false">IF(AND(P1128&lt;&gt;"",Q1128&lt;&gt;""),Q1128-P1128,"")</f>
        <v/>
      </c>
      <c r="U1128" s="30" t="n">
        <f aca="false">IF(AND(O1128="Engaging",P1128&lt;&gt;""),'Leia-me'!$B$5-P1128,"")</f>
        <v>152</v>
      </c>
      <c r="V1128" s="25" t="str">
        <f aca="false">IF(O1128&lt;&gt;"Engaging","",IF(U1128&lt;='Leia-me'!$B$6,"Saudável",IF(U1128&lt;='Leia-me'!$B$7,"Esfriando",IF(U1128&lt;='Leia-me'!$B$8,"Última chance","Zumbi"))))</f>
        <v>Zumbi</v>
      </c>
      <c r="W1128" s="25" t="str">
        <f aca="false">IF(O1128="Won",1,IF(O1128="Lost",0,""))</f>
        <v/>
      </c>
      <c r="Y1128" s="25" t="str">
        <f aca="false">IF(E1128="","Sim","")</f>
        <v/>
      </c>
    </row>
    <row r="1129" customFormat="false" ht="15" hidden="false" customHeight="false" outlineLevel="0" collapsed="false">
      <c r="A1129" s="25" t="s">
        <v>1366</v>
      </c>
      <c r="B1129" s="25" t="s">
        <v>67</v>
      </c>
      <c r="C1129" s="25" t="s">
        <v>68</v>
      </c>
      <c r="D1129" s="25" t="s">
        <v>73</v>
      </c>
      <c r="E1129" s="25" t="s">
        <v>164</v>
      </c>
      <c r="F1129" s="25" t="s">
        <v>165</v>
      </c>
      <c r="G1129" s="26" t="n">
        <v>217.87</v>
      </c>
      <c r="H1129" s="27" t="n">
        <v>551</v>
      </c>
      <c r="I1129" s="25" t="s">
        <v>147</v>
      </c>
      <c r="K1129" s="25" t="n">
        <v>1998</v>
      </c>
      <c r="L1129" s="25" t="s">
        <v>160</v>
      </c>
      <c r="M1129" s="25" t="s">
        <v>149</v>
      </c>
      <c r="N1129" s="28" t="n">
        <v>3393</v>
      </c>
      <c r="O1129" s="25" t="s">
        <v>56</v>
      </c>
      <c r="P1129" s="29" t="n">
        <v>42949</v>
      </c>
      <c r="Q1129" s="33"/>
      <c r="R1129" s="34"/>
      <c r="S1129" s="28" t="n">
        <f aca="false">IF(O1129="Won",R1129,IF(O1129="Lost",0,N1129))</f>
        <v>3393</v>
      </c>
      <c r="T1129" s="30" t="str">
        <f aca="false">IF(AND(P1129&lt;&gt;"",Q1129&lt;&gt;""),Q1129-P1129,"")</f>
        <v/>
      </c>
      <c r="U1129" s="30" t="n">
        <f aca="false">IF(AND(O1129="Engaging",P1129&lt;&gt;""),'Leia-me'!$B$5-P1129,"")</f>
        <v>151</v>
      </c>
      <c r="V1129" s="25" t="str">
        <f aca="false">IF(O1129&lt;&gt;"Engaging","",IF(U1129&lt;='Leia-me'!$B$6,"Saudável",IF(U1129&lt;='Leia-me'!$B$7,"Esfriando",IF(U1129&lt;='Leia-me'!$B$8,"Última chance","Zumbi"))))</f>
        <v>Zumbi</v>
      </c>
      <c r="W1129" s="25" t="str">
        <f aca="false">IF(O1129="Won",1,IF(O1129="Lost",0,""))</f>
        <v/>
      </c>
      <c r="Y1129" s="25" t="str">
        <f aca="false">IF(E1129="","Sim","")</f>
        <v/>
      </c>
    </row>
    <row r="1130" customFormat="false" ht="15" hidden="false" customHeight="false" outlineLevel="0" collapsed="false">
      <c r="A1130" s="25" t="s">
        <v>1367</v>
      </c>
      <c r="B1130" s="25" t="s">
        <v>67</v>
      </c>
      <c r="C1130" s="25" t="s">
        <v>68</v>
      </c>
      <c r="D1130" s="25" t="s">
        <v>73</v>
      </c>
      <c r="E1130" s="25" t="s">
        <v>1049</v>
      </c>
      <c r="F1130" s="25" t="s">
        <v>177</v>
      </c>
      <c r="G1130" s="26" t="n">
        <v>2022.14</v>
      </c>
      <c r="H1130" s="27" t="n">
        <v>5113</v>
      </c>
      <c r="I1130" s="25" t="s">
        <v>147</v>
      </c>
      <c r="K1130" s="25" t="n">
        <v>1998</v>
      </c>
      <c r="L1130" s="25" t="s">
        <v>160</v>
      </c>
      <c r="M1130" s="25" t="s">
        <v>149</v>
      </c>
      <c r="N1130" s="28" t="n">
        <v>3393</v>
      </c>
      <c r="O1130" s="25" t="s">
        <v>56</v>
      </c>
      <c r="P1130" s="29" t="n">
        <v>42950</v>
      </c>
      <c r="Q1130" s="33"/>
      <c r="R1130" s="34"/>
      <c r="S1130" s="28" t="n">
        <f aca="false">IF(O1130="Won",R1130,IF(O1130="Lost",0,N1130))</f>
        <v>3393</v>
      </c>
      <c r="T1130" s="30" t="str">
        <f aca="false">IF(AND(P1130&lt;&gt;"",Q1130&lt;&gt;""),Q1130-P1130,"")</f>
        <v/>
      </c>
      <c r="U1130" s="30" t="n">
        <f aca="false">IF(AND(O1130="Engaging",P1130&lt;&gt;""),'Leia-me'!$B$5-P1130,"")</f>
        <v>150</v>
      </c>
      <c r="V1130" s="25" t="str">
        <f aca="false">IF(O1130&lt;&gt;"Engaging","",IF(U1130&lt;='Leia-me'!$B$6,"Saudável",IF(U1130&lt;='Leia-me'!$B$7,"Esfriando",IF(U1130&lt;='Leia-me'!$B$8,"Última chance","Zumbi"))))</f>
        <v>Zumbi</v>
      </c>
      <c r="W1130" s="25" t="str">
        <f aca="false">IF(O1130="Won",1,IF(O1130="Lost",0,""))</f>
        <v/>
      </c>
      <c r="Y1130" s="25" t="str">
        <f aca="false">IF(E1130="","Sim","")</f>
        <v/>
      </c>
    </row>
    <row r="1131" customFormat="false" ht="15" hidden="false" customHeight="false" outlineLevel="0" collapsed="false">
      <c r="A1131" s="25" t="s">
        <v>1368</v>
      </c>
      <c r="B1131" s="25" t="s">
        <v>67</v>
      </c>
      <c r="C1131" s="25" t="s">
        <v>68</v>
      </c>
      <c r="D1131" s="25" t="s">
        <v>73</v>
      </c>
      <c r="E1131" s="25" t="s">
        <v>218</v>
      </c>
      <c r="F1131" s="25" t="s">
        <v>146</v>
      </c>
      <c r="G1131" s="26" t="n">
        <v>4.54</v>
      </c>
      <c r="H1131" s="27" t="n">
        <v>9</v>
      </c>
      <c r="I1131" s="25" t="s">
        <v>147</v>
      </c>
      <c r="K1131" s="25" t="n">
        <v>2017</v>
      </c>
      <c r="L1131" s="25" t="s">
        <v>186</v>
      </c>
      <c r="M1131" s="25" t="s">
        <v>171</v>
      </c>
      <c r="N1131" s="28" t="n">
        <v>550</v>
      </c>
      <c r="O1131" s="25" t="s">
        <v>56</v>
      </c>
      <c r="P1131" s="29" t="n">
        <v>42951</v>
      </c>
      <c r="Q1131" s="33"/>
      <c r="R1131" s="34"/>
      <c r="S1131" s="28" t="n">
        <f aca="false">IF(O1131="Won",R1131,IF(O1131="Lost",0,N1131))</f>
        <v>550</v>
      </c>
      <c r="T1131" s="30" t="str">
        <f aca="false">IF(AND(P1131&lt;&gt;"",Q1131&lt;&gt;""),Q1131-P1131,"")</f>
        <v/>
      </c>
      <c r="U1131" s="30" t="n">
        <f aca="false">IF(AND(O1131="Engaging",P1131&lt;&gt;""),'Leia-me'!$B$5-P1131,"")</f>
        <v>149</v>
      </c>
      <c r="V1131" s="25" t="str">
        <f aca="false">IF(O1131&lt;&gt;"Engaging","",IF(U1131&lt;='Leia-me'!$B$6,"Saudável",IF(U1131&lt;='Leia-me'!$B$7,"Esfriando",IF(U1131&lt;='Leia-me'!$B$8,"Última chance","Zumbi"))))</f>
        <v>Zumbi</v>
      </c>
      <c r="W1131" s="25" t="str">
        <f aca="false">IF(O1131="Won",1,IF(O1131="Lost",0,""))</f>
        <v/>
      </c>
      <c r="Y1131" s="25" t="str">
        <f aca="false">IF(E1131="","Sim","")</f>
        <v/>
      </c>
    </row>
    <row r="1132" customFormat="false" ht="15" hidden="false" customHeight="false" outlineLevel="0" collapsed="false">
      <c r="A1132" s="25" t="s">
        <v>1369</v>
      </c>
      <c r="B1132" s="25" t="s">
        <v>67</v>
      </c>
      <c r="C1132" s="25" t="s">
        <v>68</v>
      </c>
      <c r="D1132" s="25" t="s">
        <v>73</v>
      </c>
      <c r="E1132" s="25" t="s">
        <v>198</v>
      </c>
      <c r="F1132" s="25" t="s">
        <v>177</v>
      </c>
      <c r="G1132" s="26" t="n">
        <v>2819.5</v>
      </c>
      <c r="H1132" s="27" t="n">
        <v>7227</v>
      </c>
      <c r="I1132" s="25" t="s">
        <v>147</v>
      </c>
      <c r="J1132" s="25" t="s">
        <v>199</v>
      </c>
      <c r="K1132" s="25" t="n">
        <v>1991</v>
      </c>
      <c r="L1132" s="25" t="s">
        <v>160</v>
      </c>
      <c r="M1132" s="25" t="s">
        <v>149</v>
      </c>
      <c r="N1132" s="28" t="n">
        <v>3393</v>
      </c>
      <c r="O1132" s="25" t="s">
        <v>56</v>
      </c>
      <c r="P1132" s="29" t="n">
        <v>42951</v>
      </c>
      <c r="Q1132" s="33"/>
      <c r="R1132" s="34"/>
      <c r="S1132" s="28" t="n">
        <f aca="false">IF(O1132="Won",R1132,IF(O1132="Lost",0,N1132))</f>
        <v>3393</v>
      </c>
      <c r="T1132" s="30" t="str">
        <f aca="false">IF(AND(P1132&lt;&gt;"",Q1132&lt;&gt;""),Q1132-P1132,"")</f>
        <v/>
      </c>
      <c r="U1132" s="30" t="n">
        <f aca="false">IF(AND(O1132="Engaging",P1132&lt;&gt;""),'Leia-me'!$B$5-P1132,"")</f>
        <v>149</v>
      </c>
      <c r="V1132" s="25" t="str">
        <f aca="false">IF(O1132&lt;&gt;"Engaging","",IF(U1132&lt;='Leia-me'!$B$6,"Saudável",IF(U1132&lt;='Leia-me'!$B$7,"Esfriando",IF(U1132&lt;='Leia-me'!$B$8,"Última chance","Zumbi"))))</f>
        <v>Zumbi</v>
      </c>
      <c r="W1132" s="25" t="str">
        <f aca="false">IF(O1132="Won",1,IF(O1132="Lost",0,""))</f>
        <v/>
      </c>
      <c r="Y1132" s="25" t="str">
        <f aca="false">IF(E1132="","Sim","")</f>
        <v/>
      </c>
    </row>
    <row r="1133" customFormat="false" ht="15" hidden="false" customHeight="false" outlineLevel="0" collapsed="false">
      <c r="A1133" s="25" t="s">
        <v>1370</v>
      </c>
      <c r="B1133" s="25" t="s">
        <v>67</v>
      </c>
      <c r="C1133" s="25" t="s">
        <v>68</v>
      </c>
      <c r="D1133" s="25" t="s">
        <v>73</v>
      </c>
      <c r="E1133" s="25" t="s">
        <v>1371</v>
      </c>
      <c r="F1133" s="25" t="s">
        <v>185</v>
      </c>
      <c r="G1133" s="26" t="n">
        <v>40.79</v>
      </c>
      <c r="H1133" s="27" t="n">
        <v>142</v>
      </c>
      <c r="I1133" s="25" t="s">
        <v>1372</v>
      </c>
      <c r="K1133" s="25" t="n">
        <v>2011</v>
      </c>
      <c r="L1133" s="25" t="s">
        <v>186</v>
      </c>
      <c r="M1133" s="25" t="s">
        <v>171</v>
      </c>
      <c r="N1133" s="28" t="n">
        <v>550</v>
      </c>
      <c r="O1133" s="25" t="s">
        <v>56</v>
      </c>
      <c r="P1133" s="29" t="n">
        <v>42952</v>
      </c>
      <c r="Q1133" s="33"/>
      <c r="R1133" s="34"/>
      <c r="S1133" s="28" t="n">
        <f aca="false">IF(O1133="Won",R1133,IF(O1133="Lost",0,N1133))</f>
        <v>550</v>
      </c>
      <c r="T1133" s="30" t="str">
        <f aca="false">IF(AND(P1133&lt;&gt;"",Q1133&lt;&gt;""),Q1133-P1133,"")</f>
        <v/>
      </c>
      <c r="U1133" s="30" t="n">
        <f aca="false">IF(AND(O1133="Engaging",P1133&lt;&gt;""),'Leia-me'!$B$5-P1133,"")</f>
        <v>148</v>
      </c>
      <c r="V1133" s="25" t="str">
        <f aca="false">IF(O1133&lt;&gt;"Engaging","",IF(U1133&lt;='Leia-me'!$B$6,"Saudável",IF(U1133&lt;='Leia-me'!$B$7,"Esfriando",IF(U1133&lt;='Leia-me'!$B$8,"Última chance","Zumbi"))))</f>
        <v>Zumbi</v>
      </c>
      <c r="W1133" s="25" t="str">
        <f aca="false">IF(O1133="Won",1,IF(O1133="Lost",0,""))</f>
        <v/>
      </c>
      <c r="Y1133" s="25" t="str">
        <f aca="false">IF(E1133="","Sim","")</f>
        <v/>
      </c>
    </row>
    <row r="1134" customFormat="false" ht="15" hidden="false" customHeight="false" outlineLevel="0" collapsed="false">
      <c r="A1134" s="25" t="s">
        <v>1373</v>
      </c>
      <c r="B1134" s="25" t="s">
        <v>67</v>
      </c>
      <c r="C1134" s="25" t="s">
        <v>68</v>
      </c>
      <c r="D1134" s="25" t="s">
        <v>73</v>
      </c>
      <c r="E1134" s="25" t="s">
        <v>162</v>
      </c>
      <c r="F1134" s="25" t="s">
        <v>155</v>
      </c>
      <c r="G1134" s="26" t="n">
        <v>5266.09</v>
      </c>
      <c r="H1134" s="27" t="n">
        <v>8595</v>
      </c>
      <c r="I1134" s="25" t="s">
        <v>147</v>
      </c>
      <c r="J1134" s="25" t="s">
        <v>156</v>
      </c>
      <c r="K1134" s="25" t="n">
        <v>1988</v>
      </c>
      <c r="L1134" s="25" t="s">
        <v>170</v>
      </c>
      <c r="M1134" s="25" t="s">
        <v>171</v>
      </c>
      <c r="N1134" s="28" t="n">
        <v>1096</v>
      </c>
      <c r="O1134" s="25" t="s">
        <v>56</v>
      </c>
      <c r="P1134" s="29" t="n">
        <v>42952</v>
      </c>
      <c r="Q1134" s="33"/>
      <c r="R1134" s="34"/>
      <c r="S1134" s="28" t="n">
        <f aca="false">IF(O1134="Won",R1134,IF(O1134="Lost",0,N1134))</f>
        <v>1096</v>
      </c>
      <c r="T1134" s="30" t="str">
        <f aca="false">IF(AND(P1134&lt;&gt;"",Q1134&lt;&gt;""),Q1134-P1134,"")</f>
        <v/>
      </c>
      <c r="U1134" s="30" t="n">
        <f aca="false">IF(AND(O1134="Engaging",P1134&lt;&gt;""),'Leia-me'!$B$5-P1134,"")</f>
        <v>148</v>
      </c>
      <c r="V1134" s="25" t="str">
        <f aca="false">IF(O1134&lt;&gt;"Engaging","",IF(U1134&lt;='Leia-me'!$B$6,"Saudável",IF(U1134&lt;='Leia-me'!$B$7,"Esfriando",IF(U1134&lt;='Leia-me'!$B$8,"Última chance","Zumbi"))))</f>
        <v>Zumbi</v>
      </c>
      <c r="W1134" s="25" t="str">
        <f aca="false">IF(O1134="Won",1,IF(O1134="Lost",0,""))</f>
        <v/>
      </c>
      <c r="Y1134" s="25" t="str">
        <f aca="false">IF(E1134="","Sim","")</f>
        <v/>
      </c>
    </row>
    <row r="1135" customFormat="false" ht="15" hidden="false" customHeight="false" outlineLevel="0" collapsed="false">
      <c r="A1135" s="25" t="s">
        <v>1374</v>
      </c>
      <c r="B1135" s="25" t="s">
        <v>67</v>
      </c>
      <c r="C1135" s="25" t="s">
        <v>68</v>
      </c>
      <c r="D1135" s="25" t="s">
        <v>73</v>
      </c>
      <c r="E1135" s="25" t="s">
        <v>151</v>
      </c>
      <c r="F1135" s="25" t="s">
        <v>146</v>
      </c>
      <c r="G1135" s="26" t="n">
        <v>587.34</v>
      </c>
      <c r="H1135" s="27" t="n">
        <v>1356</v>
      </c>
      <c r="I1135" s="25" t="s">
        <v>152</v>
      </c>
      <c r="K1135" s="25" t="n">
        <v>2012</v>
      </c>
      <c r="L1135" s="25" t="s">
        <v>186</v>
      </c>
      <c r="M1135" s="25" t="s">
        <v>171</v>
      </c>
      <c r="N1135" s="28" t="n">
        <v>550</v>
      </c>
      <c r="O1135" s="25" t="s">
        <v>55</v>
      </c>
      <c r="P1135" s="29" t="n">
        <v>42952</v>
      </c>
      <c r="Q1135" s="29" t="n">
        <v>43050</v>
      </c>
      <c r="R1135" s="28" t="n">
        <v>0</v>
      </c>
      <c r="S1135" s="28" t="n">
        <f aca="false">IF(O1135="Won",R1135,IF(O1135="Lost",0,N1135))</f>
        <v>0</v>
      </c>
      <c r="T1135" s="30" t="n">
        <f aca="false">IF(AND(P1135&lt;&gt;"",Q1135&lt;&gt;""),Q1135-P1135,"")</f>
        <v>98</v>
      </c>
      <c r="U1135" s="30" t="str">
        <f aca="false">IF(AND(O1135="Engaging",P1135&lt;&gt;""),'Leia-me'!$B$5-P1135,"")</f>
        <v/>
      </c>
      <c r="V1135" s="25" t="str">
        <f aca="false">IF(O1135&lt;&gt;"Engaging","",IF(U1135&lt;='Leia-me'!$B$6,"Saudável",IF(U1135&lt;='Leia-me'!$B$7,"Esfriando",IF(U1135&lt;='Leia-me'!$B$8,"Última chance","Zumbi"))))</f>
        <v/>
      </c>
      <c r="W1135" s="25" t="n">
        <f aca="false">IF(O1135="Won",1,IF(O1135="Lost",0,""))</f>
        <v>0</v>
      </c>
      <c r="Y1135" s="25" t="str">
        <f aca="false">IF(E1135="","Sim","")</f>
        <v/>
      </c>
    </row>
    <row r="1136" customFormat="false" ht="15" hidden="false" customHeight="false" outlineLevel="0" collapsed="false">
      <c r="A1136" s="25" t="s">
        <v>1375</v>
      </c>
      <c r="B1136" s="25" t="s">
        <v>67</v>
      </c>
      <c r="C1136" s="25" t="s">
        <v>68</v>
      </c>
      <c r="D1136" s="25" t="s">
        <v>73</v>
      </c>
      <c r="E1136" s="25" t="s">
        <v>231</v>
      </c>
      <c r="F1136" s="25" t="s">
        <v>168</v>
      </c>
      <c r="G1136" s="26" t="n">
        <v>45.39</v>
      </c>
      <c r="H1136" s="27" t="n">
        <v>100</v>
      </c>
      <c r="I1136" s="25" t="s">
        <v>147</v>
      </c>
      <c r="J1136" s="25" t="s">
        <v>169</v>
      </c>
      <c r="K1136" s="25" t="n">
        <v>2012</v>
      </c>
      <c r="L1136" s="25" t="s">
        <v>148</v>
      </c>
      <c r="M1136" s="25" t="s">
        <v>149</v>
      </c>
      <c r="N1136" s="28" t="n">
        <v>55</v>
      </c>
      <c r="O1136" s="25" t="s">
        <v>55</v>
      </c>
      <c r="P1136" s="29" t="n">
        <v>42952</v>
      </c>
      <c r="Q1136" s="29" t="n">
        <v>42962</v>
      </c>
      <c r="R1136" s="28" t="n">
        <v>0</v>
      </c>
      <c r="S1136" s="28" t="n">
        <f aca="false">IF(O1136="Won",R1136,IF(O1136="Lost",0,N1136))</f>
        <v>0</v>
      </c>
      <c r="T1136" s="30" t="n">
        <f aca="false">IF(AND(P1136&lt;&gt;"",Q1136&lt;&gt;""),Q1136-P1136,"")</f>
        <v>10</v>
      </c>
      <c r="U1136" s="30" t="str">
        <f aca="false">IF(AND(O1136="Engaging",P1136&lt;&gt;""),'Leia-me'!$B$5-P1136,"")</f>
        <v/>
      </c>
      <c r="V1136" s="25" t="str">
        <f aca="false">IF(O1136&lt;&gt;"Engaging","",IF(U1136&lt;='Leia-me'!$B$6,"Saudável",IF(U1136&lt;='Leia-me'!$B$7,"Esfriando",IF(U1136&lt;='Leia-me'!$B$8,"Última chance","Zumbi"))))</f>
        <v/>
      </c>
      <c r="W1136" s="25" t="n">
        <f aca="false">IF(O1136="Won",1,IF(O1136="Lost",0,""))</f>
        <v>0</v>
      </c>
      <c r="Y1136" s="25" t="str">
        <f aca="false">IF(E1136="","Sim","")</f>
        <v/>
      </c>
    </row>
    <row r="1137" customFormat="false" ht="15" hidden="false" customHeight="false" outlineLevel="0" collapsed="false">
      <c r="A1137" s="25" t="s">
        <v>1376</v>
      </c>
      <c r="B1137" s="25" t="s">
        <v>67</v>
      </c>
      <c r="C1137" s="25" t="s">
        <v>68</v>
      </c>
      <c r="D1137" s="25" t="s">
        <v>73</v>
      </c>
      <c r="E1137" s="25" t="s">
        <v>248</v>
      </c>
      <c r="F1137" s="25" t="s">
        <v>211</v>
      </c>
      <c r="G1137" s="26" t="n">
        <v>894.33</v>
      </c>
      <c r="H1137" s="27" t="n">
        <v>1635</v>
      </c>
      <c r="I1137" s="25" t="s">
        <v>249</v>
      </c>
      <c r="K1137" s="25" t="n">
        <v>2007</v>
      </c>
      <c r="L1137" s="25" t="s">
        <v>148</v>
      </c>
      <c r="M1137" s="25" t="s">
        <v>149</v>
      </c>
      <c r="N1137" s="28" t="n">
        <v>55</v>
      </c>
      <c r="O1137" s="25" t="s">
        <v>54</v>
      </c>
      <c r="P1137" s="29" t="n">
        <v>42956</v>
      </c>
      <c r="Q1137" s="29" t="n">
        <v>42987</v>
      </c>
      <c r="R1137" s="28" t="n">
        <v>59</v>
      </c>
      <c r="S1137" s="28" t="n">
        <f aca="false">IF(O1137="Won",R1137,IF(O1137="Lost",0,N1137))</f>
        <v>59</v>
      </c>
      <c r="T1137" s="30" t="n">
        <f aca="false">IF(AND(P1137&lt;&gt;"",Q1137&lt;&gt;""),Q1137-P1137,"")</f>
        <v>31</v>
      </c>
      <c r="U1137" s="30" t="str">
        <f aca="false">IF(AND(O1137="Engaging",P1137&lt;&gt;""),'Leia-me'!$B$5-P1137,"")</f>
        <v/>
      </c>
      <c r="V1137" s="25" t="str">
        <f aca="false">IF(O1137&lt;&gt;"Engaging","",IF(U1137&lt;='Leia-me'!$B$6,"Saudável",IF(U1137&lt;='Leia-me'!$B$7,"Esfriando",IF(U1137&lt;='Leia-me'!$B$8,"Última chance","Zumbi"))))</f>
        <v/>
      </c>
      <c r="W1137" s="25" t="n">
        <f aca="false">IF(O1137="Won",1,IF(O1137="Lost",0,""))</f>
        <v>1</v>
      </c>
      <c r="Y1137" s="25" t="str">
        <f aca="false">IF(E1137="","Sim","")</f>
        <v/>
      </c>
    </row>
    <row r="1138" customFormat="false" ht="15" hidden="false" customHeight="false" outlineLevel="0" collapsed="false">
      <c r="A1138" s="25" t="s">
        <v>1377</v>
      </c>
      <c r="B1138" s="25" t="s">
        <v>67</v>
      </c>
      <c r="C1138" s="25" t="s">
        <v>68</v>
      </c>
      <c r="D1138" s="25" t="s">
        <v>73</v>
      </c>
      <c r="E1138" s="25" t="s">
        <v>646</v>
      </c>
      <c r="F1138" s="25" t="s">
        <v>165</v>
      </c>
      <c r="G1138" s="26" t="n">
        <v>324.19</v>
      </c>
      <c r="H1138" s="27" t="n">
        <v>978</v>
      </c>
      <c r="I1138" s="25" t="s">
        <v>147</v>
      </c>
      <c r="K1138" s="25" t="n">
        <v>1992</v>
      </c>
      <c r="L1138" s="25" t="s">
        <v>148</v>
      </c>
      <c r="M1138" s="25" t="s">
        <v>149</v>
      </c>
      <c r="N1138" s="28" t="n">
        <v>55</v>
      </c>
      <c r="O1138" s="25" t="s">
        <v>56</v>
      </c>
      <c r="P1138" s="29" t="n">
        <v>42959</v>
      </c>
      <c r="Q1138" s="33"/>
      <c r="R1138" s="34"/>
      <c r="S1138" s="28" t="n">
        <f aca="false">IF(O1138="Won",R1138,IF(O1138="Lost",0,N1138))</f>
        <v>55</v>
      </c>
      <c r="T1138" s="30" t="str">
        <f aca="false">IF(AND(P1138&lt;&gt;"",Q1138&lt;&gt;""),Q1138-P1138,"")</f>
        <v/>
      </c>
      <c r="U1138" s="30" t="n">
        <f aca="false">IF(AND(O1138="Engaging",P1138&lt;&gt;""),'Leia-me'!$B$5-P1138,"")</f>
        <v>141</v>
      </c>
      <c r="V1138" s="25" t="str">
        <f aca="false">IF(O1138&lt;&gt;"Engaging","",IF(U1138&lt;='Leia-me'!$B$6,"Saudável",IF(U1138&lt;='Leia-me'!$B$7,"Esfriando",IF(U1138&lt;='Leia-me'!$B$8,"Última chance","Zumbi"))))</f>
        <v>Zumbi</v>
      </c>
      <c r="W1138" s="25" t="str">
        <f aca="false">IF(O1138="Won",1,IF(O1138="Lost",0,""))</f>
        <v/>
      </c>
      <c r="Y1138" s="25" t="str">
        <f aca="false">IF(E1138="","Sim","")</f>
        <v/>
      </c>
    </row>
    <row r="1139" customFormat="false" ht="15" hidden="false" customHeight="false" outlineLevel="0" collapsed="false">
      <c r="A1139" s="25" t="s">
        <v>1378</v>
      </c>
      <c r="B1139" s="25" t="s">
        <v>67</v>
      </c>
      <c r="C1139" s="25" t="s">
        <v>68</v>
      </c>
      <c r="D1139" s="25" t="s">
        <v>73</v>
      </c>
      <c r="G1139" s="31"/>
      <c r="H1139" s="32"/>
      <c r="L1139" s="25" t="s">
        <v>148</v>
      </c>
      <c r="M1139" s="25" t="s">
        <v>149</v>
      </c>
      <c r="N1139" s="28" t="n">
        <v>55</v>
      </c>
      <c r="O1139" s="25" t="s">
        <v>56</v>
      </c>
      <c r="P1139" s="29" t="n">
        <v>42959</v>
      </c>
      <c r="Q1139" s="33"/>
      <c r="R1139" s="34"/>
      <c r="S1139" s="28" t="n">
        <f aca="false">IF(O1139="Won",R1139,IF(O1139="Lost",0,N1139))</f>
        <v>55</v>
      </c>
      <c r="T1139" s="30" t="str">
        <f aca="false">IF(AND(P1139&lt;&gt;"",Q1139&lt;&gt;""),Q1139-P1139,"")</f>
        <v/>
      </c>
      <c r="U1139" s="30" t="n">
        <f aca="false">IF(AND(O1139="Engaging",P1139&lt;&gt;""),'Leia-me'!$B$5-P1139,"")</f>
        <v>141</v>
      </c>
      <c r="V1139" s="25" t="str">
        <f aca="false">IF(O1139&lt;&gt;"Engaging","",IF(U1139&lt;='Leia-me'!$B$6,"Saudável",IF(U1139&lt;='Leia-me'!$B$7,"Esfriando",IF(U1139&lt;='Leia-me'!$B$8,"Última chance","Zumbi"))))</f>
        <v>Zumbi</v>
      </c>
      <c r="W1139" s="25" t="str">
        <f aca="false">IF(O1139="Won",1,IF(O1139="Lost",0,""))</f>
        <v/>
      </c>
      <c r="Y1139" s="25" t="str">
        <f aca="false">IF(E1139="","Sim","")</f>
        <v>Sim</v>
      </c>
    </row>
    <row r="1140" customFormat="false" ht="15" hidden="false" customHeight="false" outlineLevel="0" collapsed="false">
      <c r="A1140" s="25" t="s">
        <v>1379</v>
      </c>
      <c r="B1140" s="25" t="s">
        <v>67</v>
      </c>
      <c r="C1140" s="25" t="s">
        <v>68</v>
      </c>
      <c r="D1140" s="25" t="s">
        <v>73</v>
      </c>
      <c r="G1140" s="31"/>
      <c r="H1140" s="32"/>
      <c r="L1140" s="25" t="s">
        <v>148</v>
      </c>
      <c r="M1140" s="25" t="s">
        <v>149</v>
      </c>
      <c r="N1140" s="28" t="n">
        <v>55</v>
      </c>
      <c r="O1140" s="25" t="s">
        <v>56</v>
      </c>
      <c r="P1140" s="29" t="n">
        <v>42959</v>
      </c>
      <c r="Q1140" s="33"/>
      <c r="R1140" s="34"/>
      <c r="S1140" s="28" t="n">
        <f aca="false">IF(O1140="Won",R1140,IF(O1140="Lost",0,N1140))</f>
        <v>55</v>
      </c>
      <c r="T1140" s="30" t="str">
        <f aca="false">IF(AND(P1140&lt;&gt;"",Q1140&lt;&gt;""),Q1140-P1140,"")</f>
        <v/>
      </c>
      <c r="U1140" s="30" t="n">
        <f aca="false">IF(AND(O1140="Engaging",P1140&lt;&gt;""),'Leia-me'!$B$5-P1140,"")</f>
        <v>141</v>
      </c>
      <c r="V1140" s="25" t="str">
        <f aca="false">IF(O1140&lt;&gt;"Engaging","",IF(U1140&lt;='Leia-me'!$B$6,"Saudável",IF(U1140&lt;='Leia-me'!$B$7,"Esfriando",IF(U1140&lt;='Leia-me'!$B$8,"Última chance","Zumbi"))))</f>
        <v>Zumbi</v>
      </c>
      <c r="W1140" s="25" t="str">
        <f aca="false">IF(O1140="Won",1,IF(O1140="Lost",0,""))</f>
        <v/>
      </c>
      <c r="Y1140" s="25" t="str">
        <f aca="false">IF(E1140="","Sim","")</f>
        <v>Sim</v>
      </c>
    </row>
    <row r="1141" customFormat="false" ht="15" hidden="false" customHeight="false" outlineLevel="0" collapsed="false">
      <c r="A1141" s="25" t="s">
        <v>1380</v>
      </c>
      <c r="B1141" s="25" t="s">
        <v>67</v>
      </c>
      <c r="C1141" s="25" t="s">
        <v>68</v>
      </c>
      <c r="D1141" s="25" t="s">
        <v>73</v>
      </c>
      <c r="E1141" s="25" t="s">
        <v>180</v>
      </c>
      <c r="F1141" s="25" t="s">
        <v>146</v>
      </c>
      <c r="G1141" s="26" t="n">
        <v>3178.24</v>
      </c>
      <c r="H1141" s="27" t="n">
        <v>4540</v>
      </c>
      <c r="I1141" s="25" t="s">
        <v>147</v>
      </c>
      <c r="K1141" s="25" t="n">
        <v>2002</v>
      </c>
      <c r="L1141" s="25" t="s">
        <v>160</v>
      </c>
      <c r="M1141" s="25" t="s">
        <v>149</v>
      </c>
      <c r="N1141" s="28" t="n">
        <v>3393</v>
      </c>
      <c r="O1141" s="25" t="s">
        <v>55</v>
      </c>
      <c r="P1141" s="29" t="n">
        <v>42959</v>
      </c>
      <c r="Q1141" s="29" t="n">
        <v>42964</v>
      </c>
      <c r="R1141" s="28" t="n">
        <v>0</v>
      </c>
      <c r="S1141" s="28" t="n">
        <f aca="false">IF(O1141="Won",R1141,IF(O1141="Lost",0,N1141))</f>
        <v>0</v>
      </c>
      <c r="T1141" s="30" t="n">
        <f aca="false">IF(AND(P1141&lt;&gt;"",Q1141&lt;&gt;""),Q1141-P1141,"")</f>
        <v>5</v>
      </c>
      <c r="U1141" s="30" t="str">
        <f aca="false">IF(AND(O1141="Engaging",P1141&lt;&gt;""),'Leia-me'!$B$5-P1141,"")</f>
        <v/>
      </c>
      <c r="V1141" s="25" t="str">
        <f aca="false">IF(O1141&lt;&gt;"Engaging","",IF(U1141&lt;='Leia-me'!$B$6,"Saudável",IF(U1141&lt;='Leia-me'!$B$7,"Esfriando",IF(U1141&lt;='Leia-me'!$B$8,"Última chance","Zumbi"))))</f>
        <v/>
      </c>
      <c r="W1141" s="25" t="n">
        <f aca="false">IF(O1141="Won",1,IF(O1141="Lost",0,""))</f>
        <v>0</v>
      </c>
      <c r="Y1141" s="25" t="str">
        <f aca="false">IF(E1141="","Sim","")</f>
        <v/>
      </c>
    </row>
    <row r="1142" customFormat="false" ht="15" hidden="false" customHeight="false" outlineLevel="0" collapsed="false">
      <c r="A1142" s="25" t="s">
        <v>1381</v>
      </c>
      <c r="B1142" s="25" t="s">
        <v>67</v>
      </c>
      <c r="C1142" s="25" t="s">
        <v>68</v>
      </c>
      <c r="D1142" s="25" t="s">
        <v>73</v>
      </c>
      <c r="G1142" s="31"/>
      <c r="H1142" s="32"/>
      <c r="L1142" s="25" t="s">
        <v>160</v>
      </c>
      <c r="M1142" s="25" t="s">
        <v>149</v>
      </c>
      <c r="N1142" s="28" t="n">
        <v>3393</v>
      </c>
      <c r="O1142" s="25" t="s">
        <v>56</v>
      </c>
      <c r="P1142" s="29" t="n">
        <v>42960</v>
      </c>
      <c r="Q1142" s="33"/>
      <c r="R1142" s="34"/>
      <c r="S1142" s="28" t="n">
        <f aca="false">IF(O1142="Won",R1142,IF(O1142="Lost",0,N1142))</f>
        <v>3393</v>
      </c>
      <c r="T1142" s="30" t="str">
        <f aca="false">IF(AND(P1142&lt;&gt;"",Q1142&lt;&gt;""),Q1142-P1142,"")</f>
        <v/>
      </c>
      <c r="U1142" s="30" t="n">
        <f aca="false">IF(AND(O1142="Engaging",P1142&lt;&gt;""),'Leia-me'!$B$5-P1142,"")</f>
        <v>140</v>
      </c>
      <c r="V1142" s="25" t="str">
        <f aca="false">IF(O1142&lt;&gt;"Engaging","",IF(U1142&lt;='Leia-me'!$B$6,"Saudável",IF(U1142&lt;='Leia-me'!$B$7,"Esfriando",IF(U1142&lt;='Leia-me'!$B$8,"Última chance","Zumbi"))))</f>
        <v>Zumbi</v>
      </c>
      <c r="W1142" s="25" t="str">
        <f aca="false">IF(O1142="Won",1,IF(O1142="Lost",0,""))</f>
        <v/>
      </c>
      <c r="Y1142" s="25" t="str">
        <f aca="false">IF(E1142="","Sim","")</f>
        <v>Sim</v>
      </c>
    </row>
    <row r="1143" customFormat="false" ht="15" hidden="false" customHeight="false" outlineLevel="0" collapsed="false">
      <c r="A1143" s="25" t="s">
        <v>1382</v>
      </c>
      <c r="B1143" s="25" t="s">
        <v>67</v>
      </c>
      <c r="C1143" s="25" t="s">
        <v>68</v>
      </c>
      <c r="D1143" s="25" t="s">
        <v>73</v>
      </c>
      <c r="E1143" s="25" t="s">
        <v>191</v>
      </c>
      <c r="F1143" s="25" t="s">
        <v>192</v>
      </c>
      <c r="G1143" s="26" t="n">
        <v>2714.9</v>
      </c>
      <c r="H1143" s="27" t="n">
        <v>2641</v>
      </c>
      <c r="I1143" s="25" t="s">
        <v>147</v>
      </c>
      <c r="J1143" s="25" t="s">
        <v>193</v>
      </c>
      <c r="K1143" s="25" t="n">
        <v>1998</v>
      </c>
      <c r="L1143" s="25" t="s">
        <v>148</v>
      </c>
      <c r="M1143" s="25" t="s">
        <v>149</v>
      </c>
      <c r="N1143" s="28" t="n">
        <v>55</v>
      </c>
      <c r="O1143" s="25" t="s">
        <v>55</v>
      </c>
      <c r="P1143" s="29" t="n">
        <v>42962</v>
      </c>
      <c r="Q1143" s="29" t="n">
        <v>43049</v>
      </c>
      <c r="R1143" s="28" t="n">
        <v>0</v>
      </c>
      <c r="S1143" s="28" t="n">
        <f aca="false">IF(O1143="Won",R1143,IF(O1143="Lost",0,N1143))</f>
        <v>0</v>
      </c>
      <c r="T1143" s="30" t="n">
        <f aca="false">IF(AND(P1143&lt;&gt;"",Q1143&lt;&gt;""),Q1143-P1143,"")</f>
        <v>87</v>
      </c>
      <c r="U1143" s="30" t="str">
        <f aca="false">IF(AND(O1143="Engaging",P1143&lt;&gt;""),'Leia-me'!$B$5-P1143,"")</f>
        <v/>
      </c>
      <c r="V1143" s="25" t="str">
        <f aca="false">IF(O1143&lt;&gt;"Engaging","",IF(U1143&lt;='Leia-me'!$B$6,"Saudável",IF(U1143&lt;='Leia-me'!$B$7,"Esfriando",IF(U1143&lt;='Leia-me'!$B$8,"Última chance","Zumbi"))))</f>
        <v/>
      </c>
      <c r="W1143" s="25" t="n">
        <f aca="false">IF(O1143="Won",1,IF(O1143="Lost",0,""))</f>
        <v>0</v>
      </c>
      <c r="Y1143" s="25" t="str">
        <f aca="false">IF(E1143="","Sim","")</f>
        <v/>
      </c>
    </row>
    <row r="1144" customFormat="false" ht="15" hidden="false" customHeight="false" outlineLevel="0" collapsed="false">
      <c r="A1144" s="25" t="s">
        <v>1383</v>
      </c>
      <c r="B1144" s="25" t="s">
        <v>67</v>
      </c>
      <c r="C1144" s="25" t="s">
        <v>68</v>
      </c>
      <c r="D1144" s="25" t="s">
        <v>73</v>
      </c>
      <c r="E1144" s="25" t="s">
        <v>231</v>
      </c>
      <c r="F1144" s="25" t="s">
        <v>168</v>
      </c>
      <c r="G1144" s="26" t="n">
        <v>45.39</v>
      </c>
      <c r="H1144" s="27" t="n">
        <v>100</v>
      </c>
      <c r="I1144" s="25" t="s">
        <v>147</v>
      </c>
      <c r="J1144" s="25" t="s">
        <v>169</v>
      </c>
      <c r="K1144" s="25" t="n">
        <v>2012</v>
      </c>
      <c r="L1144" s="25" t="s">
        <v>186</v>
      </c>
      <c r="M1144" s="25" t="s">
        <v>171</v>
      </c>
      <c r="N1144" s="28" t="n">
        <v>550</v>
      </c>
      <c r="O1144" s="25" t="s">
        <v>54</v>
      </c>
      <c r="P1144" s="29" t="n">
        <v>42962</v>
      </c>
      <c r="Q1144" s="29" t="n">
        <v>43087</v>
      </c>
      <c r="R1144" s="28" t="n">
        <v>716</v>
      </c>
      <c r="S1144" s="28" t="n">
        <f aca="false">IF(O1144="Won",R1144,IF(O1144="Lost",0,N1144))</f>
        <v>716</v>
      </c>
      <c r="T1144" s="30" t="n">
        <f aca="false">IF(AND(P1144&lt;&gt;"",Q1144&lt;&gt;""),Q1144-P1144,"")</f>
        <v>125</v>
      </c>
      <c r="U1144" s="30" t="str">
        <f aca="false">IF(AND(O1144="Engaging",P1144&lt;&gt;""),'Leia-me'!$B$5-P1144,"")</f>
        <v/>
      </c>
      <c r="V1144" s="25" t="str">
        <f aca="false">IF(O1144&lt;&gt;"Engaging","",IF(U1144&lt;='Leia-me'!$B$6,"Saudável",IF(U1144&lt;='Leia-me'!$B$7,"Esfriando",IF(U1144&lt;='Leia-me'!$B$8,"Última chance","Zumbi"))))</f>
        <v/>
      </c>
      <c r="W1144" s="25" t="n">
        <f aca="false">IF(O1144="Won",1,IF(O1144="Lost",0,""))</f>
        <v>1</v>
      </c>
      <c r="Y1144" s="25" t="str">
        <f aca="false">IF(E1144="","Sim","")</f>
        <v/>
      </c>
    </row>
    <row r="1145" customFormat="false" ht="15" hidden="false" customHeight="false" outlineLevel="0" collapsed="false">
      <c r="A1145" s="25" t="s">
        <v>1384</v>
      </c>
      <c r="B1145" s="25" t="s">
        <v>67</v>
      </c>
      <c r="C1145" s="25" t="s">
        <v>68</v>
      </c>
      <c r="D1145" s="25" t="s">
        <v>73</v>
      </c>
      <c r="E1145" s="25" t="s">
        <v>145</v>
      </c>
      <c r="F1145" s="25" t="s">
        <v>146</v>
      </c>
      <c r="G1145" s="26" t="n">
        <v>3922.42</v>
      </c>
      <c r="H1145" s="27" t="n">
        <v>6837</v>
      </c>
      <c r="I1145" s="25" t="s">
        <v>147</v>
      </c>
      <c r="K1145" s="25" t="n">
        <v>1992</v>
      </c>
      <c r="L1145" s="25" t="s">
        <v>160</v>
      </c>
      <c r="M1145" s="25" t="s">
        <v>149</v>
      </c>
      <c r="N1145" s="28" t="n">
        <v>3393</v>
      </c>
      <c r="O1145" s="25" t="s">
        <v>55</v>
      </c>
      <c r="P1145" s="29" t="n">
        <v>42964</v>
      </c>
      <c r="Q1145" s="29" t="n">
        <v>42975</v>
      </c>
      <c r="R1145" s="28" t="n">
        <v>0</v>
      </c>
      <c r="S1145" s="28" t="n">
        <f aca="false">IF(O1145="Won",R1145,IF(O1145="Lost",0,N1145))</f>
        <v>0</v>
      </c>
      <c r="T1145" s="30" t="n">
        <f aca="false">IF(AND(P1145&lt;&gt;"",Q1145&lt;&gt;""),Q1145-P1145,"")</f>
        <v>11</v>
      </c>
      <c r="U1145" s="30" t="str">
        <f aca="false">IF(AND(O1145="Engaging",P1145&lt;&gt;""),'Leia-me'!$B$5-P1145,"")</f>
        <v/>
      </c>
      <c r="V1145" s="25" t="str">
        <f aca="false">IF(O1145&lt;&gt;"Engaging","",IF(U1145&lt;='Leia-me'!$B$6,"Saudável",IF(U1145&lt;='Leia-me'!$B$7,"Esfriando",IF(U1145&lt;='Leia-me'!$B$8,"Última chance","Zumbi"))))</f>
        <v/>
      </c>
      <c r="W1145" s="25" t="n">
        <f aca="false">IF(O1145="Won",1,IF(O1145="Lost",0,""))</f>
        <v>0</v>
      </c>
      <c r="Y1145" s="25" t="str">
        <f aca="false">IF(E1145="","Sim","")</f>
        <v/>
      </c>
    </row>
    <row r="1146" customFormat="false" ht="15" hidden="false" customHeight="false" outlineLevel="0" collapsed="false">
      <c r="A1146" s="25" t="s">
        <v>1385</v>
      </c>
      <c r="B1146" s="25" t="s">
        <v>67</v>
      </c>
      <c r="C1146" s="25" t="s">
        <v>68</v>
      </c>
      <c r="D1146" s="25" t="s">
        <v>73</v>
      </c>
      <c r="E1146" s="25" t="s">
        <v>198</v>
      </c>
      <c r="F1146" s="25" t="s">
        <v>177</v>
      </c>
      <c r="G1146" s="26" t="n">
        <v>2819.5</v>
      </c>
      <c r="H1146" s="27" t="n">
        <v>7227</v>
      </c>
      <c r="I1146" s="25" t="s">
        <v>147</v>
      </c>
      <c r="J1146" s="25" t="s">
        <v>199</v>
      </c>
      <c r="K1146" s="25" t="n">
        <v>1991</v>
      </c>
      <c r="L1146" s="25" t="s">
        <v>160</v>
      </c>
      <c r="M1146" s="25" t="s">
        <v>149</v>
      </c>
      <c r="N1146" s="28" t="n">
        <v>3393</v>
      </c>
      <c r="O1146" s="25" t="s">
        <v>55</v>
      </c>
      <c r="P1146" s="29" t="n">
        <v>42966</v>
      </c>
      <c r="Q1146" s="29" t="n">
        <v>43059</v>
      </c>
      <c r="R1146" s="28" t="n">
        <v>0</v>
      </c>
      <c r="S1146" s="28" t="n">
        <f aca="false">IF(O1146="Won",R1146,IF(O1146="Lost",0,N1146))</f>
        <v>0</v>
      </c>
      <c r="T1146" s="30" t="n">
        <f aca="false">IF(AND(P1146&lt;&gt;"",Q1146&lt;&gt;""),Q1146-P1146,"")</f>
        <v>93</v>
      </c>
      <c r="U1146" s="30" t="str">
        <f aca="false">IF(AND(O1146="Engaging",P1146&lt;&gt;""),'Leia-me'!$B$5-P1146,"")</f>
        <v/>
      </c>
      <c r="V1146" s="25" t="str">
        <f aca="false">IF(O1146&lt;&gt;"Engaging","",IF(U1146&lt;='Leia-me'!$B$6,"Saudável",IF(U1146&lt;='Leia-me'!$B$7,"Esfriando",IF(U1146&lt;='Leia-me'!$B$8,"Última chance","Zumbi"))))</f>
        <v/>
      </c>
      <c r="W1146" s="25" t="n">
        <f aca="false">IF(O1146="Won",1,IF(O1146="Lost",0,""))</f>
        <v>0</v>
      </c>
      <c r="Y1146" s="25" t="str">
        <f aca="false">IF(E1146="","Sim","")</f>
        <v/>
      </c>
    </row>
    <row r="1147" customFormat="false" ht="15" hidden="false" customHeight="false" outlineLevel="0" collapsed="false">
      <c r="A1147" s="25" t="s">
        <v>1386</v>
      </c>
      <c r="B1147" s="25" t="s">
        <v>67</v>
      </c>
      <c r="C1147" s="25" t="s">
        <v>68</v>
      </c>
      <c r="D1147" s="25" t="s">
        <v>73</v>
      </c>
      <c r="E1147" s="25" t="s">
        <v>176</v>
      </c>
      <c r="F1147" s="25" t="s">
        <v>177</v>
      </c>
      <c r="G1147" s="26" t="n">
        <v>1698.2</v>
      </c>
      <c r="H1147" s="27" t="n">
        <v>3798</v>
      </c>
      <c r="I1147" s="25" t="s">
        <v>147</v>
      </c>
      <c r="K1147" s="25" t="n">
        <v>1987</v>
      </c>
      <c r="L1147" s="25" t="s">
        <v>160</v>
      </c>
      <c r="M1147" s="25" t="s">
        <v>149</v>
      </c>
      <c r="N1147" s="28" t="n">
        <v>3393</v>
      </c>
      <c r="O1147" s="25" t="s">
        <v>54</v>
      </c>
      <c r="P1147" s="29" t="n">
        <v>42967</v>
      </c>
      <c r="Q1147" s="29" t="n">
        <v>43086</v>
      </c>
      <c r="R1147" s="28" t="n">
        <v>3894</v>
      </c>
      <c r="S1147" s="28" t="n">
        <f aca="false">IF(O1147="Won",R1147,IF(O1147="Lost",0,N1147))</f>
        <v>3894</v>
      </c>
      <c r="T1147" s="30" t="n">
        <f aca="false">IF(AND(P1147&lt;&gt;"",Q1147&lt;&gt;""),Q1147-P1147,"")</f>
        <v>119</v>
      </c>
      <c r="U1147" s="30" t="str">
        <f aca="false">IF(AND(O1147="Engaging",P1147&lt;&gt;""),'Leia-me'!$B$5-P1147,"")</f>
        <v/>
      </c>
      <c r="V1147" s="25" t="str">
        <f aca="false">IF(O1147&lt;&gt;"Engaging","",IF(U1147&lt;='Leia-me'!$B$6,"Saudável",IF(U1147&lt;='Leia-me'!$B$7,"Esfriando",IF(U1147&lt;='Leia-me'!$B$8,"Última chance","Zumbi"))))</f>
        <v/>
      </c>
      <c r="W1147" s="25" t="n">
        <f aca="false">IF(O1147="Won",1,IF(O1147="Lost",0,""))</f>
        <v>1</v>
      </c>
      <c r="Y1147" s="25" t="str">
        <f aca="false">IF(E1147="","Sim","")</f>
        <v/>
      </c>
    </row>
    <row r="1148" customFormat="false" ht="15" hidden="false" customHeight="false" outlineLevel="0" collapsed="false">
      <c r="A1148" s="25" t="s">
        <v>1387</v>
      </c>
      <c r="B1148" s="25" t="s">
        <v>67</v>
      </c>
      <c r="C1148" s="25" t="s">
        <v>68</v>
      </c>
      <c r="D1148" s="25" t="s">
        <v>73</v>
      </c>
      <c r="E1148" s="25" t="s">
        <v>191</v>
      </c>
      <c r="F1148" s="25" t="s">
        <v>192</v>
      </c>
      <c r="G1148" s="26" t="n">
        <v>2714.9</v>
      </c>
      <c r="H1148" s="27" t="n">
        <v>2641</v>
      </c>
      <c r="I1148" s="25" t="s">
        <v>147</v>
      </c>
      <c r="J1148" s="25" t="s">
        <v>193</v>
      </c>
      <c r="K1148" s="25" t="n">
        <v>1998</v>
      </c>
      <c r="L1148" s="25" t="s">
        <v>170</v>
      </c>
      <c r="M1148" s="25" t="s">
        <v>171</v>
      </c>
      <c r="N1148" s="28" t="n">
        <v>1096</v>
      </c>
      <c r="O1148" s="25" t="s">
        <v>55</v>
      </c>
      <c r="P1148" s="29" t="n">
        <v>42968</v>
      </c>
      <c r="Q1148" s="29" t="n">
        <v>43042</v>
      </c>
      <c r="R1148" s="28" t="n">
        <v>0</v>
      </c>
      <c r="S1148" s="28" t="n">
        <f aca="false">IF(O1148="Won",R1148,IF(O1148="Lost",0,N1148))</f>
        <v>0</v>
      </c>
      <c r="T1148" s="30" t="n">
        <f aca="false">IF(AND(P1148&lt;&gt;"",Q1148&lt;&gt;""),Q1148-P1148,"")</f>
        <v>74</v>
      </c>
      <c r="U1148" s="30" t="str">
        <f aca="false">IF(AND(O1148="Engaging",P1148&lt;&gt;""),'Leia-me'!$B$5-P1148,"")</f>
        <v/>
      </c>
      <c r="V1148" s="25" t="str">
        <f aca="false">IF(O1148&lt;&gt;"Engaging","",IF(U1148&lt;='Leia-me'!$B$6,"Saudável",IF(U1148&lt;='Leia-me'!$B$7,"Esfriando",IF(U1148&lt;='Leia-me'!$B$8,"Última chance","Zumbi"))))</f>
        <v/>
      </c>
      <c r="W1148" s="25" t="n">
        <f aca="false">IF(O1148="Won",1,IF(O1148="Lost",0,""))</f>
        <v>0</v>
      </c>
      <c r="Y1148" s="25" t="str">
        <f aca="false">IF(E1148="","Sim","")</f>
        <v/>
      </c>
    </row>
    <row r="1149" customFormat="false" ht="15" hidden="false" customHeight="false" outlineLevel="0" collapsed="false">
      <c r="A1149" s="25" t="s">
        <v>1388</v>
      </c>
      <c r="B1149" s="25" t="s">
        <v>67</v>
      </c>
      <c r="C1149" s="25" t="s">
        <v>68</v>
      </c>
      <c r="D1149" s="25" t="s">
        <v>73</v>
      </c>
      <c r="E1149" s="25" t="s">
        <v>266</v>
      </c>
      <c r="F1149" s="25" t="s">
        <v>267</v>
      </c>
      <c r="G1149" s="26" t="n">
        <v>2041.73</v>
      </c>
      <c r="H1149" s="27" t="n">
        <v>5276</v>
      </c>
      <c r="I1149" s="25" t="s">
        <v>147</v>
      </c>
      <c r="K1149" s="25" t="n">
        <v>1997</v>
      </c>
      <c r="L1149" s="25" t="s">
        <v>178</v>
      </c>
      <c r="M1149" s="25" t="s">
        <v>171</v>
      </c>
      <c r="N1149" s="28" t="n">
        <v>5482</v>
      </c>
      <c r="O1149" s="25" t="s">
        <v>54</v>
      </c>
      <c r="P1149" s="29" t="n">
        <v>42969</v>
      </c>
      <c r="Q1149" s="29" t="n">
        <v>43050</v>
      </c>
      <c r="R1149" s="28" t="n">
        <v>4731</v>
      </c>
      <c r="S1149" s="28" t="n">
        <f aca="false">IF(O1149="Won",R1149,IF(O1149="Lost",0,N1149))</f>
        <v>4731</v>
      </c>
      <c r="T1149" s="30" t="n">
        <f aca="false">IF(AND(P1149&lt;&gt;"",Q1149&lt;&gt;""),Q1149-P1149,"")</f>
        <v>81</v>
      </c>
      <c r="U1149" s="30" t="str">
        <f aca="false">IF(AND(O1149="Engaging",P1149&lt;&gt;""),'Leia-me'!$B$5-P1149,"")</f>
        <v/>
      </c>
      <c r="V1149" s="25" t="str">
        <f aca="false">IF(O1149&lt;&gt;"Engaging","",IF(U1149&lt;='Leia-me'!$B$6,"Saudável",IF(U1149&lt;='Leia-me'!$B$7,"Esfriando",IF(U1149&lt;='Leia-me'!$B$8,"Última chance","Zumbi"))))</f>
        <v/>
      </c>
      <c r="W1149" s="25" t="n">
        <f aca="false">IF(O1149="Won",1,IF(O1149="Lost",0,""))</f>
        <v>1</v>
      </c>
      <c r="Y1149" s="25" t="str">
        <f aca="false">IF(E1149="","Sim","")</f>
        <v/>
      </c>
    </row>
    <row r="1150" customFormat="false" ht="15" hidden="false" customHeight="false" outlineLevel="0" collapsed="false">
      <c r="A1150" s="25" t="s">
        <v>1389</v>
      </c>
      <c r="B1150" s="25" t="s">
        <v>67</v>
      </c>
      <c r="C1150" s="25" t="s">
        <v>68</v>
      </c>
      <c r="D1150" s="25" t="s">
        <v>73</v>
      </c>
      <c r="E1150" s="25" t="s">
        <v>184</v>
      </c>
      <c r="F1150" s="25" t="s">
        <v>185</v>
      </c>
      <c r="G1150" s="26" t="n">
        <v>1520.66</v>
      </c>
      <c r="H1150" s="27" t="n">
        <v>1806</v>
      </c>
      <c r="I1150" s="25" t="s">
        <v>147</v>
      </c>
      <c r="K1150" s="25" t="n">
        <v>2005</v>
      </c>
      <c r="L1150" s="25" t="s">
        <v>148</v>
      </c>
      <c r="M1150" s="25" t="s">
        <v>149</v>
      </c>
      <c r="N1150" s="28" t="n">
        <v>55</v>
      </c>
      <c r="O1150" s="25" t="s">
        <v>54</v>
      </c>
      <c r="P1150" s="29" t="n">
        <v>42970</v>
      </c>
      <c r="Q1150" s="29" t="n">
        <v>43082</v>
      </c>
      <c r="R1150" s="28" t="n">
        <v>51</v>
      </c>
      <c r="S1150" s="28" t="n">
        <f aca="false">IF(O1150="Won",R1150,IF(O1150="Lost",0,N1150))</f>
        <v>51</v>
      </c>
      <c r="T1150" s="30" t="n">
        <f aca="false">IF(AND(P1150&lt;&gt;"",Q1150&lt;&gt;""),Q1150-P1150,"")</f>
        <v>112</v>
      </c>
      <c r="U1150" s="30" t="str">
        <f aca="false">IF(AND(O1150="Engaging",P1150&lt;&gt;""),'Leia-me'!$B$5-P1150,"")</f>
        <v/>
      </c>
      <c r="V1150" s="25" t="str">
        <f aca="false">IF(O1150&lt;&gt;"Engaging","",IF(U1150&lt;='Leia-me'!$B$6,"Saudável",IF(U1150&lt;='Leia-me'!$B$7,"Esfriando",IF(U1150&lt;='Leia-me'!$B$8,"Última chance","Zumbi"))))</f>
        <v/>
      </c>
      <c r="W1150" s="25" t="n">
        <f aca="false">IF(O1150="Won",1,IF(O1150="Lost",0,""))</f>
        <v>1</v>
      </c>
      <c r="Y1150" s="25" t="str">
        <f aca="false">IF(E1150="","Sim","")</f>
        <v/>
      </c>
    </row>
    <row r="1151" customFormat="false" ht="15" hidden="false" customHeight="false" outlineLevel="0" collapsed="false">
      <c r="A1151" s="25" t="s">
        <v>1390</v>
      </c>
      <c r="B1151" s="25" t="s">
        <v>67</v>
      </c>
      <c r="C1151" s="25" t="s">
        <v>68</v>
      </c>
      <c r="D1151" s="25" t="s">
        <v>73</v>
      </c>
      <c r="E1151" s="25" t="s">
        <v>231</v>
      </c>
      <c r="F1151" s="25" t="s">
        <v>168</v>
      </c>
      <c r="G1151" s="26" t="n">
        <v>45.39</v>
      </c>
      <c r="H1151" s="27" t="n">
        <v>100</v>
      </c>
      <c r="I1151" s="25" t="s">
        <v>147</v>
      </c>
      <c r="J1151" s="25" t="s">
        <v>169</v>
      </c>
      <c r="K1151" s="25" t="n">
        <v>2012</v>
      </c>
      <c r="L1151" s="25" t="s">
        <v>148</v>
      </c>
      <c r="M1151" s="25" t="s">
        <v>149</v>
      </c>
      <c r="N1151" s="28" t="n">
        <v>55</v>
      </c>
      <c r="O1151" s="25" t="s">
        <v>55</v>
      </c>
      <c r="P1151" s="29" t="n">
        <v>42973</v>
      </c>
      <c r="Q1151" s="29" t="n">
        <v>43051</v>
      </c>
      <c r="R1151" s="28" t="n">
        <v>0</v>
      </c>
      <c r="S1151" s="28" t="n">
        <f aca="false">IF(O1151="Won",R1151,IF(O1151="Lost",0,N1151))</f>
        <v>0</v>
      </c>
      <c r="T1151" s="30" t="n">
        <f aca="false">IF(AND(P1151&lt;&gt;"",Q1151&lt;&gt;""),Q1151-P1151,"")</f>
        <v>78</v>
      </c>
      <c r="U1151" s="30" t="str">
        <f aca="false">IF(AND(O1151="Engaging",P1151&lt;&gt;""),'Leia-me'!$B$5-P1151,"")</f>
        <v/>
      </c>
      <c r="V1151" s="25" t="str">
        <f aca="false">IF(O1151&lt;&gt;"Engaging","",IF(U1151&lt;='Leia-me'!$B$6,"Saudável",IF(U1151&lt;='Leia-me'!$B$7,"Esfriando",IF(U1151&lt;='Leia-me'!$B$8,"Última chance","Zumbi"))))</f>
        <v/>
      </c>
      <c r="W1151" s="25" t="n">
        <f aca="false">IF(O1151="Won",1,IF(O1151="Lost",0,""))</f>
        <v>0</v>
      </c>
      <c r="Y1151" s="25" t="str">
        <f aca="false">IF(E1151="","Sim","")</f>
        <v/>
      </c>
    </row>
    <row r="1152" customFormat="false" ht="15" hidden="false" customHeight="false" outlineLevel="0" collapsed="false">
      <c r="A1152" s="25" t="s">
        <v>1391</v>
      </c>
      <c r="B1152" s="25" t="s">
        <v>67</v>
      </c>
      <c r="C1152" s="25" t="s">
        <v>68</v>
      </c>
      <c r="D1152" s="25" t="s">
        <v>73</v>
      </c>
      <c r="E1152" s="25" t="s">
        <v>180</v>
      </c>
      <c r="F1152" s="25" t="s">
        <v>146</v>
      </c>
      <c r="G1152" s="26" t="n">
        <v>3178.24</v>
      </c>
      <c r="H1152" s="27" t="n">
        <v>4540</v>
      </c>
      <c r="I1152" s="25" t="s">
        <v>147</v>
      </c>
      <c r="K1152" s="25" t="n">
        <v>2002</v>
      </c>
      <c r="L1152" s="25" t="s">
        <v>170</v>
      </c>
      <c r="M1152" s="25" t="s">
        <v>171</v>
      </c>
      <c r="N1152" s="28" t="n">
        <v>1096</v>
      </c>
      <c r="O1152" s="25" t="s">
        <v>54</v>
      </c>
      <c r="P1152" s="29" t="n">
        <v>42973</v>
      </c>
      <c r="Q1152" s="29" t="n">
        <v>43052</v>
      </c>
      <c r="R1152" s="28" t="n">
        <v>1042</v>
      </c>
      <c r="S1152" s="28" t="n">
        <f aca="false">IF(O1152="Won",R1152,IF(O1152="Lost",0,N1152))</f>
        <v>1042</v>
      </c>
      <c r="T1152" s="30" t="n">
        <f aca="false">IF(AND(P1152&lt;&gt;"",Q1152&lt;&gt;""),Q1152-P1152,"")</f>
        <v>79</v>
      </c>
      <c r="U1152" s="30" t="str">
        <f aca="false">IF(AND(O1152="Engaging",P1152&lt;&gt;""),'Leia-me'!$B$5-P1152,"")</f>
        <v/>
      </c>
      <c r="V1152" s="25" t="str">
        <f aca="false">IF(O1152&lt;&gt;"Engaging","",IF(U1152&lt;='Leia-me'!$B$6,"Saudável",IF(U1152&lt;='Leia-me'!$B$7,"Esfriando",IF(U1152&lt;='Leia-me'!$B$8,"Última chance","Zumbi"))))</f>
        <v/>
      </c>
      <c r="W1152" s="25" t="n">
        <f aca="false">IF(O1152="Won",1,IF(O1152="Lost",0,""))</f>
        <v>1</v>
      </c>
      <c r="Y1152" s="25" t="str">
        <f aca="false">IF(E1152="","Sim","")</f>
        <v/>
      </c>
    </row>
    <row r="1153" customFormat="false" ht="15" hidden="false" customHeight="false" outlineLevel="0" collapsed="false">
      <c r="A1153" s="25" t="s">
        <v>1392</v>
      </c>
      <c r="B1153" s="25" t="s">
        <v>67</v>
      </c>
      <c r="C1153" s="25" t="s">
        <v>68</v>
      </c>
      <c r="D1153" s="25" t="s">
        <v>73</v>
      </c>
      <c r="E1153" s="25" t="s">
        <v>188</v>
      </c>
      <c r="F1153" s="25" t="s">
        <v>185</v>
      </c>
      <c r="G1153" s="26" t="n">
        <v>1008.06</v>
      </c>
      <c r="H1153" s="27" t="n">
        <v>1238</v>
      </c>
      <c r="I1153" s="25" t="s">
        <v>147</v>
      </c>
      <c r="K1153" s="25" t="n">
        <v>1983</v>
      </c>
      <c r="L1153" s="25" t="s">
        <v>170</v>
      </c>
      <c r="M1153" s="25" t="s">
        <v>171</v>
      </c>
      <c r="N1153" s="28" t="n">
        <v>1096</v>
      </c>
      <c r="O1153" s="25" t="s">
        <v>55</v>
      </c>
      <c r="P1153" s="29" t="n">
        <v>42975</v>
      </c>
      <c r="Q1153" s="29" t="n">
        <v>43069</v>
      </c>
      <c r="R1153" s="28" t="n">
        <v>0</v>
      </c>
      <c r="S1153" s="28" t="n">
        <f aca="false">IF(O1153="Won",R1153,IF(O1153="Lost",0,N1153))</f>
        <v>0</v>
      </c>
      <c r="T1153" s="30" t="n">
        <f aca="false">IF(AND(P1153&lt;&gt;"",Q1153&lt;&gt;""),Q1153-P1153,"")</f>
        <v>94</v>
      </c>
      <c r="U1153" s="30" t="str">
        <f aca="false">IF(AND(O1153="Engaging",P1153&lt;&gt;""),'Leia-me'!$B$5-P1153,"")</f>
        <v/>
      </c>
      <c r="V1153" s="25" t="str">
        <f aca="false">IF(O1153&lt;&gt;"Engaging","",IF(U1153&lt;='Leia-me'!$B$6,"Saudável",IF(U1153&lt;='Leia-me'!$B$7,"Esfriando",IF(U1153&lt;='Leia-me'!$B$8,"Última chance","Zumbi"))))</f>
        <v/>
      </c>
      <c r="W1153" s="25" t="n">
        <f aca="false">IF(O1153="Won",1,IF(O1153="Lost",0,""))</f>
        <v>0</v>
      </c>
      <c r="Y1153" s="25" t="str">
        <f aca="false">IF(E1153="","Sim","")</f>
        <v/>
      </c>
    </row>
    <row r="1154" customFormat="false" ht="15" hidden="false" customHeight="false" outlineLevel="0" collapsed="false">
      <c r="A1154" s="25" t="s">
        <v>1393</v>
      </c>
      <c r="B1154" s="25" t="s">
        <v>67</v>
      </c>
      <c r="C1154" s="25" t="s">
        <v>68</v>
      </c>
      <c r="D1154" s="25" t="s">
        <v>73</v>
      </c>
      <c r="E1154" s="25" t="s">
        <v>248</v>
      </c>
      <c r="F1154" s="25" t="s">
        <v>211</v>
      </c>
      <c r="G1154" s="26" t="n">
        <v>894.33</v>
      </c>
      <c r="H1154" s="27" t="n">
        <v>1635</v>
      </c>
      <c r="I1154" s="25" t="s">
        <v>249</v>
      </c>
      <c r="K1154" s="25" t="n">
        <v>2007</v>
      </c>
      <c r="L1154" s="25" t="s">
        <v>160</v>
      </c>
      <c r="M1154" s="25" t="s">
        <v>149</v>
      </c>
      <c r="N1154" s="28" t="n">
        <v>3393</v>
      </c>
      <c r="O1154" s="25" t="s">
        <v>55</v>
      </c>
      <c r="P1154" s="29" t="n">
        <v>42975</v>
      </c>
      <c r="Q1154" s="29" t="n">
        <v>43066</v>
      </c>
      <c r="R1154" s="28" t="n">
        <v>0</v>
      </c>
      <c r="S1154" s="28" t="n">
        <f aca="false">IF(O1154="Won",R1154,IF(O1154="Lost",0,N1154))</f>
        <v>0</v>
      </c>
      <c r="T1154" s="30" t="n">
        <f aca="false">IF(AND(P1154&lt;&gt;"",Q1154&lt;&gt;""),Q1154-P1154,"")</f>
        <v>91</v>
      </c>
      <c r="U1154" s="30" t="str">
        <f aca="false">IF(AND(O1154="Engaging",P1154&lt;&gt;""),'Leia-me'!$B$5-P1154,"")</f>
        <v/>
      </c>
      <c r="V1154" s="25" t="str">
        <f aca="false">IF(O1154&lt;&gt;"Engaging","",IF(U1154&lt;='Leia-me'!$B$6,"Saudável",IF(U1154&lt;='Leia-me'!$B$7,"Esfriando",IF(U1154&lt;='Leia-me'!$B$8,"Última chance","Zumbi"))))</f>
        <v/>
      </c>
      <c r="W1154" s="25" t="n">
        <f aca="false">IF(O1154="Won",1,IF(O1154="Lost",0,""))</f>
        <v>0</v>
      </c>
      <c r="Y1154" s="25" t="str">
        <f aca="false">IF(E1154="","Sim","")</f>
        <v/>
      </c>
    </row>
    <row r="1155" customFormat="false" ht="15" hidden="false" customHeight="false" outlineLevel="0" collapsed="false">
      <c r="A1155" s="25" t="s">
        <v>1394</v>
      </c>
      <c r="B1155" s="25" t="s">
        <v>67</v>
      </c>
      <c r="C1155" s="25" t="s">
        <v>68</v>
      </c>
      <c r="D1155" s="25" t="s">
        <v>73</v>
      </c>
      <c r="E1155" s="25" t="s">
        <v>145</v>
      </c>
      <c r="F1155" s="25" t="s">
        <v>146</v>
      </c>
      <c r="G1155" s="26" t="n">
        <v>3922.42</v>
      </c>
      <c r="H1155" s="27" t="n">
        <v>6837</v>
      </c>
      <c r="I1155" s="25" t="s">
        <v>147</v>
      </c>
      <c r="K1155" s="25" t="n">
        <v>1992</v>
      </c>
      <c r="L1155" s="25" t="s">
        <v>148</v>
      </c>
      <c r="M1155" s="25" t="s">
        <v>149</v>
      </c>
      <c r="N1155" s="28" t="n">
        <v>55</v>
      </c>
      <c r="O1155" s="25" t="s">
        <v>55</v>
      </c>
      <c r="P1155" s="29" t="n">
        <v>42976</v>
      </c>
      <c r="Q1155" s="29" t="n">
        <v>43055</v>
      </c>
      <c r="R1155" s="28" t="n">
        <v>0</v>
      </c>
      <c r="S1155" s="28" t="n">
        <f aca="false">IF(O1155="Won",R1155,IF(O1155="Lost",0,N1155))</f>
        <v>0</v>
      </c>
      <c r="T1155" s="30" t="n">
        <f aca="false">IF(AND(P1155&lt;&gt;"",Q1155&lt;&gt;""),Q1155-P1155,"")</f>
        <v>79</v>
      </c>
      <c r="U1155" s="30" t="str">
        <f aca="false">IF(AND(O1155="Engaging",P1155&lt;&gt;""),'Leia-me'!$B$5-P1155,"")</f>
        <v/>
      </c>
      <c r="V1155" s="25" t="str">
        <f aca="false">IF(O1155&lt;&gt;"Engaging","",IF(U1155&lt;='Leia-me'!$B$6,"Saudável",IF(U1155&lt;='Leia-me'!$B$7,"Esfriando",IF(U1155&lt;='Leia-me'!$B$8,"Última chance","Zumbi"))))</f>
        <v/>
      </c>
      <c r="W1155" s="25" t="n">
        <f aca="false">IF(O1155="Won",1,IF(O1155="Lost",0,""))</f>
        <v>0</v>
      </c>
      <c r="Y1155" s="25" t="str">
        <f aca="false">IF(E1155="","Sim","")</f>
        <v/>
      </c>
    </row>
    <row r="1156" customFormat="false" ht="15" hidden="false" customHeight="false" outlineLevel="0" collapsed="false">
      <c r="A1156" s="25" t="s">
        <v>1395</v>
      </c>
      <c r="B1156" s="25" t="s">
        <v>67</v>
      </c>
      <c r="C1156" s="25" t="s">
        <v>68</v>
      </c>
      <c r="D1156" s="25" t="s">
        <v>73</v>
      </c>
      <c r="E1156" s="25" t="s">
        <v>266</v>
      </c>
      <c r="F1156" s="25" t="s">
        <v>267</v>
      </c>
      <c r="G1156" s="26" t="n">
        <v>2041.73</v>
      </c>
      <c r="H1156" s="27" t="n">
        <v>5276</v>
      </c>
      <c r="I1156" s="25" t="s">
        <v>147</v>
      </c>
      <c r="K1156" s="25" t="n">
        <v>1997</v>
      </c>
      <c r="L1156" s="25" t="s">
        <v>170</v>
      </c>
      <c r="M1156" s="25" t="s">
        <v>171</v>
      </c>
      <c r="N1156" s="28" t="n">
        <v>1096</v>
      </c>
      <c r="O1156" s="25" t="s">
        <v>54</v>
      </c>
      <c r="P1156" s="29" t="n">
        <v>42978</v>
      </c>
      <c r="Q1156" s="29" t="n">
        <v>43086</v>
      </c>
      <c r="R1156" s="28" t="n">
        <v>1374</v>
      </c>
      <c r="S1156" s="28" t="n">
        <f aca="false">IF(O1156="Won",R1156,IF(O1156="Lost",0,N1156))</f>
        <v>1374</v>
      </c>
      <c r="T1156" s="30" t="n">
        <f aca="false">IF(AND(P1156&lt;&gt;"",Q1156&lt;&gt;""),Q1156-P1156,"")</f>
        <v>108</v>
      </c>
      <c r="U1156" s="30" t="str">
        <f aca="false">IF(AND(O1156="Engaging",P1156&lt;&gt;""),'Leia-me'!$B$5-P1156,"")</f>
        <v/>
      </c>
      <c r="V1156" s="25" t="str">
        <f aca="false">IF(O1156&lt;&gt;"Engaging","",IF(U1156&lt;='Leia-me'!$B$6,"Saudável",IF(U1156&lt;='Leia-me'!$B$7,"Esfriando",IF(U1156&lt;='Leia-me'!$B$8,"Última chance","Zumbi"))))</f>
        <v/>
      </c>
      <c r="W1156" s="25" t="n">
        <f aca="false">IF(O1156="Won",1,IF(O1156="Lost",0,""))</f>
        <v>1</v>
      </c>
      <c r="Y1156" s="25" t="str">
        <f aca="false">IF(E1156="","Sim","")</f>
        <v/>
      </c>
    </row>
    <row r="1157" customFormat="false" ht="15" hidden="false" customHeight="false" outlineLevel="0" collapsed="false">
      <c r="A1157" s="25" t="s">
        <v>1396</v>
      </c>
      <c r="B1157" s="25" t="s">
        <v>67</v>
      </c>
      <c r="C1157" s="25" t="s">
        <v>68</v>
      </c>
      <c r="D1157" s="25" t="s">
        <v>73</v>
      </c>
      <c r="E1157" s="25" t="s">
        <v>231</v>
      </c>
      <c r="F1157" s="25" t="s">
        <v>168</v>
      </c>
      <c r="G1157" s="26" t="n">
        <v>45.39</v>
      </c>
      <c r="H1157" s="27" t="n">
        <v>100</v>
      </c>
      <c r="I1157" s="25" t="s">
        <v>147</v>
      </c>
      <c r="J1157" s="25" t="s">
        <v>169</v>
      </c>
      <c r="K1157" s="25" t="n">
        <v>2012</v>
      </c>
      <c r="L1157" s="25" t="s">
        <v>148</v>
      </c>
      <c r="M1157" s="25" t="s">
        <v>149</v>
      </c>
      <c r="N1157" s="28" t="n">
        <v>55</v>
      </c>
      <c r="O1157" s="25" t="s">
        <v>54</v>
      </c>
      <c r="P1157" s="29" t="n">
        <v>42978</v>
      </c>
      <c r="Q1157" s="29" t="n">
        <v>43047</v>
      </c>
      <c r="R1157" s="28" t="n">
        <v>57</v>
      </c>
      <c r="S1157" s="28" t="n">
        <f aca="false">IF(O1157="Won",R1157,IF(O1157="Lost",0,N1157))</f>
        <v>57</v>
      </c>
      <c r="T1157" s="30" t="n">
        <f aca="false">IF(AND(P1157&lt;&gt;"",Q1157&lt;&gt;""),Q1157-P1157,"")</f>
        <v>69</v>
      </c>
      <c r="U1157" s="30" t="str">
        <f aca="false">IF(AND(O1157="Engaging",P1157&lt;&gt;""),'Leia-me'!$B$5-P1157,"")</f>
        <v/>
      </c>
      <c r="V1157" s="25" t="str">
        <f aca="false">IF(O1157&lt;&gt;"Engaging","",IF(U1157&lt;='Leia-me'!$B$6,"Saudável",IF(U1157&lt;='Leia-me'!$B$7,"Esfriando",IF(U1157&lt;='Leia-me'!$B$8,"Última chance","Zumbi"))))</f>
        <v/>
      </c>
      <c r="W1157" s="25" t="n">
        <f aca="false">IF(O1157="Won",1,IF(O1157="Lost",0,""))</f>
        <v>1</v>
      </c>
      <c r="Y1157" s="25" t="str">
        <f aca="false">IF(E1157="","Sim","")</f>
        <v/>
      </c>
    </row>
    <row r="1158" customFormat="false" ht="15" hidden="false" customHeight="false" outlineLevel="0" collapsed="false">
      <c r="A1158" s="25" t="s">
        <v>1397</v>
      </c>
      <c r="B1158" s="25" t="s">
        <v>67</v>
      </c>
      <c r="C1158" s="25" t="s">
        <v>68</v>
      </c>
      <c r="D1158" s="25" t="s">
        <v>73</v>
      </c>
      <c r="E1158" s="25" t="s">
        <v>164</v>
      </c>
      <c r="F1158" s="25" t="s">
        <v>165</v>
      </c>
      <c r="G1158" s="26" t="n">
        <v>217.87</v>
      </c>
      <c r="H1158" s="27" t="n">
        <v>551</v>
      </c>
      <c r="I1158" s="25" t="s">
        <v>147</v>
      </c>
      <c r="K1158" s="25" t="n">
        <v>1998</v>
      </c>
      <c r="L1158" s="25" t="s">
        <v>170</v>
      </c>
      <c r="M1158" s="25" t="s">
        <v>171</v>
      </c>
      <c r="N1158" s="28" t="n">
        <v>1096</v>
      </c>
      <c r="O1158" s="25" t="s">
        <v>54</v>
      </c>
      <c r="P1158" s="29" t="n">
        <v>42982</v>
      </c>
      <c r="Q1158" s="29" t="n">
        <v>43100</v>
      </c>
      <c r="R1158" s="28" t="n">
        <v>975</v>
      </c>
      <c r="S1158" s="28" t="n">
        <f aca="false">IF(O1158="Won",R1158,IF(O1158="Lost",0,N1158))</f>
        <v>975</v>
      </c>
      <c r="T1158" s="30" t="n">
        <f aca="false">IF(AND(P1158&lt;&gt;"",Q1158&lt;&gt;""),Q1158-P1158,"")</f>
        <v>118</v>
      </c>
      <c r="U1158" s="30" t="str">
        <f aca="false">IF(AND(O1158="Engaging",P1158&lt;&gt;""),'Leia-me'!$B$5-P1158,"")</f>
        <v/>
      </c>
      <c r="V1158" s="25" t="str">
        <f aca="false">IF(O1158&lt;&gt;"Engaging","",IF(U1158&lt;='Leia-me'!$B$6,"Saudável",IF(U1158&lt;='Leia-me'!$B$7,"Esfriando",IF(U1158&lt;='Leia-me'!$B$8,"Última chance","Zumbi"))))</f>
        <v/>
      </c>
      <c r="W1158" s="25" t="n">
        <f aca="false">IF(O1158="Won",1,IF(O1158="Lost",0,""))</f>
        <v>1</v>
      </c>
      <c r="Y1158" s="25" t="str">
        <f aca="false">IF(E1158="","Sim","")</f>
        <v/>
      </c>
    </row>
    <row r="1159" customFormat="false" ht="15" hidden="false" customHeight="false" outlineLevel="0" collapsed="false">
      <c r="A1159" s="25" t="s">
        <v>1398</v>
      </c>
      <c r="B1159" s="25" t="s">
        <v>67</v>
      </c>
      <c r="C1159" s="25" t="s">
        <v>68</v>
      </c>
      <c r="D1159" s="25" t="s">
        <v>73</v>
      </c>
      <c r="E1159" s="25" t="s">
        <v>198</v>
      </c>
      <c r="F1159" s="25" t="s">
        <v>177</v>
      </c>
      <c r="G1159" s="26" t="n">
        <v>2819.5</v>
      </c>
      <c r="H1159" s="27" t="n">
        <v>7227</v>
      </c>
      <c r="I1159" s="25" t="s">
        <v>147</v>
      </c>
      <c r="J1159" s="25" t="s">
        <v>199</v>
      </c>
      <c r="K1159" s="25" t="n">
        <v>1991</v>
      </c>
      <c r="L1159" s="25" t="s">
        <v>170</v>
      </c>
      <c r="M1159" s="25" t="s">
        <v>171</v>
      </c>
      <c r="N1159" s="28" t="n">
        <v>1096</v>
      </c>
      <c r="O1159" s="25" t="s">
        <v>54</v>
      </c>
      <c r="P1159" s="29" t="n">
        <v>42982</v>
      </c>
      <c r="Q1159" s="29" t="n">
        <v>43082</v>
      </c>
      <c r="R1159" s="28" t="n">
        <v>847</v>
      </c>
      <c r="S1159" s="28" t="n">
        <f aca="false">IF(O1159="Won",R1159,IF(O1159="Lost",0,N1159))</f>
        <v>847</v>
      </c>
      <c r="T1159" s="30" t="n">
        <f aca="false">IF(AND(P1159&lt;&gt;"",Q1159&lt;&gt;""),Q1159-P1159,"")</f>
        <v>100</v>
      </c>
      <c r="U1159" s="30" t="str">
        <f aca="false">IF(AND(O1159="Engaging",P1159&lt;&gt;""),'Leia-me'!$B$5-P1159,"")</f>
        <v/>
      </c>
      <c r="V1159" s="25" t="str">
        <f aca="false">IF(O1159&lt;&gt;"Engaging","",IF(U1159&lt;='Leia-me'!$B$6,"Saudável",IF(U1159&lt;='Leia-me'!$B$7,"Esfriando",IF(U1159&lt;='Leia-me'!$B$8,"Última chance","Zumbi"))))</f>
        <v/>
      </c>
      <c r="W1159" s="25" t="n">
        <f aca="false">IF(O1159="Won",1,IF(O1159="Lost",0,""))</f>
        <v>1</v>
      </c>
      <c r="Y1159" s="25" t="str">
        <f aca="false">IF(E1159="","Sim","")</f>
        <v/>
      </c>
    </row>
    <row r="1160" customFormat="false" ht="15" hidden="false" customHeight="false" outlineLevel="0" collapsed="false">
      <c r="A1160" s="25" t="s">
        <v>1399</v>
      </c>
      <c r="B1160" s="25" t="s">
        <v>67</v>
      </c>
      <c r="C1160" s="25" t="s">
        <v>68</v>
      </c>
      <c r="D1160" s="25" t="s">
        <v>73</v>
      </c>
      <c r="E1160" s="25" t="s">
        <v>218</v>
      </c>
      <c r="F1160" s="25" t="s">
        <v>146</v>
      </c>
      <c r="G1160" s="26" t="n">
        <v>4.54</v>
      </c>
      <c r="H1160" s="27" t="n">
        <v>9</v>
      </c>
      <c r="I1160" s="25" t="s">
        <v>147</v>
      </c>
      <c r="K1160" s="25" t="n">
        <v>2017</v>
      </c>
      <c r="L1160" s="25" t="s">
        <v>170</v>
      </c>
      <c r="M1160" s="25" t="s">
        <v>171</v>
      </c>
      <c r="N1160" s="28" t="n">
        <v>1096</v>
      </c>
      <c r="O1160" s="25" t="s">
        <v>54</v>
      </c>
      <c r="P1160" s="29" t="n">
        <v>42985</v>
      </c>
      <c r="Q1160" s="29" t="n">
        <v>43080</v>
      </c>
      <c r="R1160" s="28" t="n">
        <v>1033</v>
      </c>
      <c r="S1160" s="28" t="n">
        <f aca="false">IF(O1160="Won",R1160,IF(O1160="Lost",0,N1160))</f>
        <v>1033</v>
      </c>
      <c r="T1160" s="30" t="n">
        <f aca="false">IF(AND(P1160&lt;&gt;"",Q1160&lt;&gt;""),Q1160-P1160,"")</f>
        <v>95</v>
      </c>
      <c r="U1160" s="30" t="str">
        <f aca="false">IF(AND(O1160="Engaging",P1160&lt;&gt;""),'Leia-me'!$B$5-P1160,"")</f>
        <v/>
      </c>
      <c r="V1160" s="25" t="str">
        <f aca="false">IF(O1160&lt;&gt;"Engaging","",IF(U1160&lt;='Leia-me'!$B$6,"Saudável",IF(U1160&lt;='Leia-me'!$B$7,"Esfriando",IF(U1160&lt;='Leia-me'!$B$8,"Última chance","Zumbi"))))</f>
        <v/>
      </c>
      <c r="W1160" s="25" t="n">
        <f aca="false">IF(O1160="Won",1,IF(O1160="Lost",0,""))</f>
        <v>1</v>
      </c>
      <c r="Y1160" s="25" t="str">
        <f aca="false">IF(E1160="","Sim","")</f>
        <v/>
      </c>
    </row>
    <row r="1161" customFormat="false" ht="15" hidden="false" customHeight="false" outlineLevel="0" collapsed="false">
      <c r="A1161" s="25" t="s">
        <v>1400</v>
      </c>
      <c r="B1161" s="25" t="s">
        <v>67</v>
      </c>
      <c r="C1161" s="25" t="s">
        <v>68</v>
      </c>
      <c r="D1161" s="25" t="s">
        <v>73</v>
      </c>
      <c r="E1161" s="25" t="s">
        <v>151</v>
      </c>
      <c r="F1161" s="25" t="s">
        <v>146</v>
      </c>
      <c r="G1161" s="26" t="n">
        <v>587.34</v>
      </c>
      <c r="H1161" s="27" t="n">
        <v>1356</v>
      </c>
      <c r="I1161" s="25" t="s">
        <v>152</v>
      </c>
      <c r="K1161" s="25" t="n">
        <v>2012</v>
      </c>
      <c r="L1161" s="25" t="s">
        <v>186</v>
      </c>
      <c r="M1161" s="25" t="s">
        <v>171</v>
      </c>
      <c r="N1161" s="28" t="n">
        <v>550</v>
      </c>
      <c r="O1161" s="25" t="s">
        <v>54</v>
      </c>
      <c r="P1161" s="29" t="n">
        <v>42989</v>
      </c>
      <c r="Q1161" s="29" t="n">
        <v>43072</v>
      </c>
      <c r="R1161" s="28" t="n">
        <v>513</v>
      </c>
      <c r="S1161" s="28" t="n">
        <f aca="false">IF(O1161="Won",R1161,IF(O1161="Lost",0,N1161))</f>
        <v>513</v>
      </c>
      <c r="T1161" s="30" t="n">
        <f aca="false">IF(AND(P1161&lt;&gt;"",Q1161&lt;&gt;""),Q1161-P1161,"")</f>
        <v>83</v>
      </c>
      <c r="U1161" s="30" t="str">
        <f aca="false">IF(AND(O1161="Engaging",P1161&lt;&gt;""),'Leia-me'!$B$5-P1161,"")</f>
        <v/>
      </c>
      <c r="V1161" s="25" t="str">
        <f aca="false">IF(O1161&lt;&gt;"Engaging","",IF(U1161&lt;='Leia-me'!$B$6,"Saudável",IF(U1161&lt;='Leia-me'!$B$7,"Esfriando",IF(U1161&lt;='Leia-me'!$B$8,"Última chance","Zumbi"))))</f>
        <v/>
      </c>
      <c r="W1161" s="25" t="n">
        <f aca="false">IF(O1161="Won",1,IF(O1161="Lost",0,""))</f>
        <v>1</v>
      </c>
      <c r="Y1161" s="25" t="str">
        <f aca="false">IF(E1161="","Sim","")</f>
        <v/>
      </c>
    </row>
    <row r="1162" customFormat="false" ht="15" hidden="false" customHeight="false" outlineLevel="0" collapsed="false">
      <c r="A1162" s="25" t="s">
        <v>1401</v>
      </c>
      <c r="B1162" s="25" t="s">
        <v>67</v>
      </c>
      <c r="C1162" s="25" t="s">
        <v>68</v>
      </c>
      <c r="D1162" s="25" t="s">
        <v>73</v>
      </c>
      <c r="E1162" s="25" t="s">
        <v>167</v>
      </c>
      <c r="F1162" s="25" t="s">
        <v>168</v>
      </c>
      <c r="G1162" s="26" t="n">
        <v>2173.98</v>
      </c>
      <c r="H1162" s="27" t="n">
        <v>2928</v>
      </c>
      <c r="I1162" s="25" t="s">
        <v>147</v>
      </c>
      <c r="J1162" s="25" t="s">
        <v>169</v>
      </c>
      <c r="K1162" s="25" t="n">
        <v>1995</v>
      </c>
      <c r="L1162" s="25" t="s">
        <v>148</v>
      </c>
      <c r="M1162" s="25" t="s">
        <v>149</v>
      </c>
      <c r="N1162" s="28" t="n">
        <v>55</v>
      </c>
      <c r="O1162" s="25" t="s">
        <v>55</v>
      </c>
      <c r="P1162" s="29" t="n">
        <v>42994</v>
      </c>
      <c r="Q1162" s="29" t="n">
        <v>43060</v>
      </c>
      <c r="R1162" s="28" t="n">
        <v>0</v>
      </c>
      <c r="S1162" s="28" t="n">
        <f aca="false">IF(O1162="Won",R1162,IF(O1162="Lost",0,N1162))</f>
        <v>0</v>
      </c>
      <c r="T1162" s="30" t="n">
        <f aca="false">IF(AND(P1162&lt;&gt;"",Q1162&lt;&gt;""),Q1162-P1162,"")</f>
        <v>66</v>
      </c>
      <c r="U1162" s="30" t="str">
        <f aca="false">IF(AND(O1162="Engaging",P1162&lt;&gt;""),'Leia-me'!$B$5-P1162,"")</f>
        <v/>
      </c>
      <c r="V1162" s="25" t="str">
        <f aca="false">IF(O1162&lt;&gt;"Engaging","",IF(U1162&lt;='Leia-me'!$B$6,"Saudável",IF(U1162&lt;='Leia-me'!$B$7,"Esfriando",IF(U1162&lt;='Leia-me'!$B$8,"Última chance","Zumbi"))))</f>
        <v/>
      </c>
      <c r="W1162" s="25" t="n">
        <f aca="false">IF(O1162="Won",1,IF(O1162="Lost",0,""))</f>
        <v>0</v>
      </c>
      <c r="Y1162" s="25" t="str">
        <f aca="false">IF(E1162="","Sim","")</f>
        <v/>
      </c>
    </row>
    <row r="1163" customFormat="false" ht="15" hidden="false" customHeight="false" outlineLevel="0" collapsed="false">
      <c r="A1163" s="25" t="s">
        <v>1402</v>
      </c>
      <c r="B1163" s="25" t="s">
        <v>67</v>
      </c>
      <c r="C1163" s="25" t="s">
        <v>68</v>
      </c>
      <c r="D1163" s="25" t="s">
        <v>73</v>
      </c>
      <c r="E1163" s="25" t="s">
        <v>176</v>
      </c>
      <c r="F1163" s="25" t="s">
        <v>177</v>
      </c>
      <c r="G1163" s="26" t="n">
        <v>1698.2</v>
      </c>
      <c r="H1163" s="27" t="n">
        <v>3798</v>
      </c>
      <c r="I1163" s="25" t="s">
        <v>147</v>
      </c>
      <c r="K1163" s="25" t="n">
        <v>1987</v>
      </c>
      <c r="L1163" s="25" t="s">
        <v>160</v>
      </c>
      <c r="M1163" s="25" t="s">
        <v>149</v>
      </c>
      <c r="N1163" s="28" t="n">
        <v>3393</v>
      </c>
      <c r="O1163" s="25" t="s">
        <v>54</v>
      </c>
      <c r="P1163" s="29" t="n">
        <v>42994</v>
      </c>
      <c r="Q1163" s="29" t="n">
        <v>43074</v>
      </c>
      <c r="R1163" s="28" t="n">
        <v>3039</v>
      </c>
      <c r="S1163" s="28" t="n">
        <f aca="false">IF(O1163="Won",R1163,IF(O1163="Lost",0,N1163))</f>
        <v>3039</v>
      </c>
      <c r="T1163" s="30" t="n">
        <f aca="false">IF(AND(P1163&lt;&gt;"",Q1163&lt;&gt;""),Q1163-P1163,"")</f>
        <v>80</v>
      </c>
      <c r="U1163" s="30" t="str">
        <f aca="false">IF(AND(O1163="Engaging",P1163&lt;&gt;""),'Leia-me'!$B$5-P1163,"")</f>
        <v/>
      </c>
      <c r="V1163" s="25" t="str">
        <f aca="false">IF(O1163&lt;&gt;"Engaging","",IF(U1163&lt;='Leia-me'!$B$6,"Saudável",IF(U1163&lt;='Leia-me'!$B$7,"Esfriando",IF(U1163&lt;='Leia-me'!$B$8,"Última chance","Zumbi"))))</f>
        <v/>
      </c>
      <c r="W1163" s="25" t="n">
        <f aca="false">IF(O1163="Won",1,IF(O1163="Lost",0,""))</f>
        <v>1</v>
      </c>
      <c r="Y1163" s="25" t="str">
        <f aca="false">IF(E1163="","Sim","")</f>
        <v/>
      </c>
    </row>
    <row r="1164" customFormat="false" ht="15" hidden="false" customHeight="false" outlineLevel="0" collapsed="false">
      <c r="A1164" s="25" t="s">
        <v>1403</v>
      </c>
      <c r="B1164" s="25" t="s">
        <v>67</v>
      </c>
      <c r="C1164" s="25" t="s">
        <v>68</v>
      </c>
      <c r="D1164" s="25" t="s">
        <v>73</v>
      </c>
      <c r="E1164" s="25" t="s">
        <v>188</v>
      </c>
      <c r="F1164" s="25" t="s">
        <v>185</v>
      </c>
      <c r="G1164" s="26" t="n">
        <v>1008.06</v>
      </c>
      <c r="H1164" s="27" t="n">
        <v>1238</v>
      </c>
      <c r="I1164" s="25" t="s">
        <v>147</v>
      </c>
      <c r="K1164" s="25" t="n">
        <v>1983</v>
      </c>
      <c r="L1164" s="25" t="s">
        <v>186</v>
      </c>
      <c r="M1164" s="25" t="s">
        <v>171</v>
      </c>
      <c r="N1164" s="28" t="n">
        <v>550</v>
      </c>
      <c r="O1164" s="25" t="s">
        <v>54</v>
      </c>
      <c r="P1164" s="29" t="n">
        <v>42996</v>
      </c>
      <c r="Q1164" s="29" t="n">
        <v>43094</v>
      </c>
      <c r="R1164" s="28" t="n">
        <v>520</v>
      </c>
      <c r="S1164" s="28" t="n">
        <f aca="false">IF(O1164="Won",R1164,IF(O1164="Lost",0,N1164))</f>
        <v>520</v>
      </c>
      <c r="T1164" s="30" t="n">
        <f aca="false">IF(AND(P1164&lt;&gt;"",Q1164&lt;&gt;""),Q1164-P1164,"")</f>
        <v>98</v>
      </c>
      <c r="U1164" s="30" t="str">
        <f aca="false">IF(AND(O1164="Engaging",P1164&lt;&gt;""),'Leia-me'!$B$5-P1164,"")</f>
        <v/>
      </c>
      <c r="V1164" s="25" t="str">
        <f aca="false">IF(O1164&lt;&gt;"Engaging","",IF(U1164&lt;='Leia-me'!$B$6,"Saudável",IF(U1164&lt;='Leia-me'!$B$7,"Esfriando",IF(U1164&lt;='Leia-me'!$B$8,"Última chance","Zumbi"))))</f>
        <v/>
      </c>
      <c r="W1164" s="25" t="n">
        <f aca="false">IF(O1164="Won",1,IF(O1164="Lost",0,""))</f>
        <v>1</v>
      </c>
      <c r="Y1164" s="25" t="str">
        <f aca="false">IF(E1164="","Sim","")</f>
        <v/>
      </c>
    </row>
    <row r="1165" customFormat="false" ht="15" hidden="false" customHeight="false" outlineLevel="0" collapsed="false">
      <c r="A1165" s="25" t="s">
        <v>1404</v>
      </c>
      <c r="B1165" s="25" t="s">
        <v>67</v>
      </c>
      <c r="C1165" s="25" t="s">
        <v>68</v>
      </c>
      <c r="D1165" s="25" t="s">
        <v>73</v>
      </c>
      <c r="E1165" s="25" t="s">
        <v>210</v>
      </c>
      <c r="F1165" s="25" t="s">
        <v>211</v>
      </c>
      <c r="G1165" s="26" t="n">
        <v>718.62</v>
      </c>
      <c r="H1165" s="27" t="n">
        <v>2448</v>
      </c>
      <c r="I1165" s="25" t="s">
        <v>147</v>
      </c>
      <c r="K1165" s="25" t="n">
        <v>2001</v>
      </c>
      <c r="L1165" s="25" t="s">
        <v>160</v>
      </c>
      <c r="M1165" s="25" t="s">
        <v>149</v>
      </c>
      <c r="N1165" s="28" t="n">
        <v>3393</v>
      </c>
      <c r="O1165" s="25" t="s">
        <v>54</v>
      </c>
      <c r="P1165" s="29" t="n">
        <v>42998</v>
      </c>
      <c r="Q1165" s="29" t="n">
        <v>43097</v>
      </c>
      <c r="R1165" s="28" t="n">
        <v>3627</v>
      </c>
      <c r="S1165" s="28" t="n">
        <f aca="false">IF(O1165="Won",R1165,IF(O1165="Lost",0,N1165))</f>
        <v>3627</v>
      </c>
      <c r="T1165" s="30" t="n">
        <f aca="false">IF(AND(P1165&lt;&gt;"",Q1165&lt;&gt;""),Q1165-P1165,"")</f>
        <v>99</v>
      </c>
      <c r="U1165" s="30" t="str">
        <f aca="false">IF(AND(O1165="Engaging",P1165&lt;&gt;""),'Leia-me'!$B$5-P1165,"")</f>
        <v/>
      </c>
      <c r="V1165" s="25" t="str">
        <f aca="false">IF(O1165&lt;&gt;"Engaging","",IF(U1165&lt;='Leia-me'!$B$6,"Saudável",IF(U1165&lt;='Leia-me'!$B$7,"Esfriando",IF(U1165&lt;='Leia-me'!$B$8,"Última chance","Zumbi"))))</f>
        <v/>
      </c>
      <c r="W1165" s="25" t="n">
        <f aca="false">IF(O1165="Won",1,IF(O1165="Lost",0,""))</f>
        <v>1</v>
      </c>
      <c r="Y1165" s="25" t="str">
        <f aca="false">IF(E1165="","Sim","")</f>
        <v/>
      </c>
    </row>
    <row r="1166" customFormat="false" ht="15" hidden="false" customHeight="false" outlineLevel="0" collapsed="false">
      <c r="A1166" s="25" t="s">
        <v>1405</v>
      </c>
      <c r="B1166" s="25" t="s">
        <v>67</v>
      </c>
      <c r="C1166" s="25" t="s">
        <v>68</v>
      </c>
      <c r="D1166" s="25" t="s">
        <v>73</v>
      </c>
      <c r="E1166" s="25" t="s">
        <v>237</v>
      </c>
      <c r="F1166" s="25" t="s">
        <v>192</v>
      </c>
      <c r="G1166" s="26" t="n">
        <v>4618</v>
      </c>
      <c r="H1166" s="27" t="n">
        <v>10083</v>
      </c>
      <c r="I1166" s="25" t="s">
        <v>147</v>
      </c>
      <c r="K1166" s="25" t="n">
        <v>1982</v>
      </c>
      <c r="L1166" s="25" t="s">
        <v>148</v>
      </c>
      <c r="M1166" s="25" t="s">
        <v>149</v>
      </c>
      <c r="N1166" s="28" t="n">
        <v>55</v>
      </c>
      <c r="O1166" s="25" t="s">
        <v>55</v>
      </c>
      <c r="P1166" s="29" t="n">
        <v>43001</v>
      </c>
      <c r="Q1166" s="29" t="n">
        <v>43066</v>
      </c>
      <c r="R1166" s="28" t="n">
        <v>0</v>
      </c>
      <c r="S1166" s="28" t="n">
        <f aca="false">IF(O1166="Won",R1166,IF(O1166="Lost",0,N1166))</f>
        <v>0</v>
      </c>
      <c r="T1166" s="30" t="n">
        <f aca="false">IF(AND(P1166&lt;&gt;"",Q1166&lt;&gt;""),Q1166-P1166,"")</f>
        <v>65</v>
      </c>
      <c r="U1166" s="30" t="str">
        <f aca="false">IF(AND(O1166="Engaging",P1166&lt;&gt;""),'Leia-me'!$B$5-P1166,"")</f>
        <v/>
      </c>
      <c r="V1166" s="25" t="str">
        <f aca="false">IF(O1166&lt;&gt;"Engaging","",IF(U1166&lt;='Leia-me'!$B$6,"Saudável",IF(U1166&lt;='Leia-me'!$B$7,"Esfriando",IF(U1166&lt;='Leia-me'!$B$8,"Última chance","Zumbi"))))</f>
        <v/>
      </c>
      <c r="W1166" s="25" t="n">
        <f aca="false">IF(O1166="Won",1,IF(O1166="Lost",0,""))</f>
        <v>0</v>
      </c>
      <c r="Y1166" s="25" t="str">
        <f aca="false">IF(E1166="","Sim","")</f>
        <v/>
      </c>
    </row>
    <row r="1167" customFormat="false" ht="15" hidden="false" customHeight="false" outlineLevel="0" collapsed="false">
      <c r="A1167" s="25" t="s">
        <v>1406</v>
      </c>
      <c r="B1167" s="25" t="s">
        <v>67</v>
      </c>
      <c r="C1167" s="25" t="s">
        <v>68</v>
      </c>
      <c r="D1167" s="25" t="s">
        <v>73</v>
      </c>
      <c r="E1167" s="25" t="s">
        <v>251</v>
      </c>
      <c r="F1167" s="25" t="s">
        <v>211</v>
      </c>
      <c r="G1167" s="26" t="n">
        <v>332.43</v>
      </c>
      <c r="H1167" s="27" t="n">
        <v>799</v>
      </c>
      <c r="I1167" s="25" t="s">
        <v>147</v>
      </c>
      <c r="K1167" s="25" t="n">
        <v>1995</v>
      </c>
      <c r="L1167" s="25" t="s">
        <v>178</v>
      </c>
      <c r="M1167" s="25" t="s">
        <v>171</v>
      </c>
      <c r="N1167" s="28" t="n">
        <v>5482</v>
      </c>
      <c r="O1167" s="25" t="s">
        <v>54</v>
      </c>
      <c r="P1167" s="29" t="n">
        <v>43002</v>
      </c>
      <c r="Q1167" s="29" t="n">
        <v>43097</v>
      </c>
      <c r="R1167" s="28" t="n">
        <v>7300</v>
      </c>
      <c r="S1167" s="28" t="n">
        <f aca="false">IF(O1167="Won",R1167,IF(O1167="Lost",0,N1167))</f>
        <v>7300</v>
      </c>
      <c r="T1167" s="30" t="n">
        <f aca="false">IF(AND(P1167&lt;&gt;"",Q1167&lt;&gt;""),Q1167-P1167,"")</f>
        <v>95</v>
      </c>
      <c r="U1167" s="30" t="str">
        <f aca="false">IF(AND(O1167="Engaging",P1167&lt;&gt;""),'Leia-me'!$B$5-P1167,"")</f>
        <v/>
      </c>
      <c r="V1167" s="25" t="str">
        <f aca="false">IF(O1167&lt;&gt;"Engaging","",IF(U1167&lt;='Leia-me'!$B$6,"Saudável",IF(U1167&lt;='Leia-me'!$B$7,"Esfriando",IF(U1167&lt;='Leia-me'!$B$8,"Última chance","Zumbi"))))</f>
        <v/>
      </c>
      <c r="W1167" s="25" t="n">
        <f aca="false">IF(O1167="Won",1,IF(O1167="Lost",0,""))</f>
        <v>1</v>
      </c>
      <c r="Y1167" s="25" t="str">
        <f aca="false">IF(E1167="","Sim","")</f>
        <v/>
      </c>
    </row>
    <row r="1168" customFormat="false" ht="15" hidden="false" customHeight="false" outlineLevel="0" collapsed="false">
      <c r="A1168" s="25" t="s">
        <v>1407</v>
      </c>
      <c r="B1168" s="25" t="s">
        <v>67</v>
      </c>
      <c r="C1168" s="25" t="s">
        <v>68</v>
      </c>
      <c r="D1168" s="25" t="s">
        <v>73</v>
      </c>
      <c r="E1168" s="25" t="s">
        <v>215</v>
      </c>
      <c r="F1168" s="25" t="s">
        <v>177</v>
      </c>
      <c r="G1168" s="26" t="n">
        <v>1102.43</v>
      </c>
      <c r="H1168" s="27" t="n">
        <v>1759</v>
      </c>
      <c r="I1168" s="25" t="s">
        <v>147</v>
      </c>
      <c r="K1168" s="25" t="n">
        <v>2006</v>
      </c>
      <c r="L1168" s="25" t="s">
        <v>186</v>
      </c>
      <c r="M1168" s="25" t="s">
        <v>171</v>
      </c>
      <c r="N1168" s="28" t="n">
        <v>550</v>
      </c>
      <c r="O1168" s="25" t="s">
        <v>55</v>
      </c>
      <c r="P1168" s="29" t="n">
        <v>43003</v>
      </c>
      <c r="Q1168" s="29" t="n">
        <v>43012</v>
      </c>
      <c r="R1168" s="28" t="n">
        <v>0</v>
      </c>
      <c r="S1168" s="28" t="n">
        <f aca="false">IF(O1168="Won",R1168,IF(O1168="Lost",0,N1168))</f>
        <v>0</v>
      </c>
      <c r="T1168" s="30" t="n">
        <f aca="false">IF(AND(P1168&lt;&gt;"",Q1168&lt;&gt;""),Q1168-P1168,"")</f>
        <v>9</v>
      </c>
      <c r="U1168" s="30" t="str">
        <f aca="false">IF(AND(O1168="Engaging",P1168&lt;&gt;""),'Leia-me'!$B$5-P1168,"")</f>
        <v/>
      </c>
      <c r="V1168" s="25" t="str">
        <f aca="false">IF(O1168&lt;&gt;"Engaging","",IF(U1168&lt;='Leia-me'!$B$6,"Saudável",IF(U1168&lt;='Leia-me'!$B$7,"Esfriando",IF(U1168&lt;='Leia-me'!$B$8,"Última chance","Zumbi"))))</f>
        <v/>
      </c>
      <c r="W1168" s="25" t="n">
        <f aca="false">IF(O1168="Won",1,IF(O1168="Lost",0,""))</f>
        <v>0</v>
      </c>
      <c r="Y1168" s="25" t="str">
        <f aca="false">IF(E1168="","Sim","")</f>
        <v/>
      </c>
    </row>
    <row r="1169" customFormat="false" ht="15" hidden="false" customHeight="false" outlineLevel="0" collapsed="false">
      <c r="A1169" s="25" t="s">
        <v>1408</v>
      </c>
      <c r="B1169" s="25" t="s">
        <v>67</v>
      </c>
      <c r="C1169" s="25" t="s">
        <v>68</v>
      </c>
      <c r="D1169" s="25" t="s">
        <v>73</v>
      </c>
      <c r="E1169" s="25" t="s">
        <v>257</v>
      </c>
      <c r="F1169" s="25" t="s">
        <v>146</v>
      </c>
      <c r="G1169" s="26" t="n">
        <v>441.08</v>
      </c>
      <c r="H1169" s="27" t="n">
        <v>1210</v>
      </c>
      <c r="I1169" s="25" t="s">
        <v>147</v>
      </c>
      <c r="K1169" s="25" t="n">
        <v>1984</v>
      </c>
      <c r="L1169" s="25" t="s">
        <v>148</v>
      </c>
      <c r="M1169" s="25" t="s">
        <v>149</v>
      </c>
      <c r="N1169" s="28" t="n">
        <v>55</v>
      </c>
      <c r="O1169" s="25" t="s">
        <v>55</v>
      </c>
      <c r="P1169" s="29" t="n">
        <v>43003</v>
      </c>
      <c r="Q1169" s="29" t="n">
        <v>43069</v>
      </c>
      <c r="R1169" s="28" t="n">
        <v>0</v>
      </c>
      <c r="S1169" s="28" t="n">
        <f aca="false">IF(O1169="Won",R1169,IF(O1169="Lost",0,N1169))</f>
        <v>0</v>
      </c>
      <c r="T1169" s="30" t="n">
        <f aca="false">IF(AND(P1169&lt;&gt;"",Q1169&lt;&gt;""),Q1169-P1169,"")</f>
        <v>66</v>
      </c>
      <c r="U1169" s="30" t="str">
        <f aca="false">IF(AND(O1169="Engaging",P1169&lt;&gt;""),'Leia-me'!$B$5-P1169,"")</f>
        <v/>
      </c>
      <c r="V1169" s="25" t="str">
        <f aca="false">IF(O1169&lt;&gt;"Engaging","",IF(U1169&lt;='Leia-me'!$B$6,"Saudável",IF(U1169&lt;='Leia-me'!$B$7,"Esfriando",IF(U1169&lt;='Leia-me'!$B$8,"Última chance","Zumbi"))))</f>
        <v/>
      </c>
      <c r="W1169" s="25" t="n">
        <f aca="false">IF(O1169="Won",1,IF(O1169="Lost",0,""))</f>
        <v>0</v>
      </c>
      <c r="Y1169" s="25" t="str">
        <f aca="false">IF(E1169="","Sim","")</f>
        <v/>
      </c>
    </row>
    <row r="1170" customFormat="false" ht="15" hidden="false" customHeight="false" outlineLevel="0" collapsed="false">
      <c r="A1170" s="25" t="s">
        <v>1409</v>
      </c>
      <c r="B1170" s="25" t="s">
        <v>67</v>
      </c>
      <c r="C1170" s="25" t="s">
        <v>68</v>
      </c>
      <c r="D1170" s="25" t="s">
        <v>73</v>
      </c>
      <c r="E1170" s="25" t="s">
        <v>151</v>
      </c>
      <c r="F1170" s="25" t="s">
        <v>146</v>
      </c>
      <c r="G1170" s="26" t="n">
        <v>587.34</v>
      </c>
      <c r="H1170" s="27" t="n">
        <v>1356</v>
      </c>
      <c r="I1170" s="25" t="s">
        <v>152</v>
      </c>
      <c r="K1170" s="25" t="n">
        <v>2012</v>
      </c>
      <c r="L1170" s="25" t="s">
        <v>186</v>
      </c>
      <c r="M1170" s="25" t="s">
        <v>171</v>
      </c>
      <c r="N1170" s="28" t="n">
        <v>550</v>
      </c>
      <c r="O1170" s="25" t="s">
        <v>54</v>
      </c>
      <c r="P1170" s="29" t="n">
        <v>43004</v>
      </c>
      <c r="Q1170" s="29" t="n">
        <v>43054</v>
      </c>
      <c r="R1170" s="28" t="n">
        <v>571</v>
      </c>
      <c r="S1170" s="28" t="n">
        <f aca="false">IF(O1170="Won",R1170,IF(O1170="Lost",0,N1170))</f>
        <v>571</v>
      </c>
      <c r="T1170" s="30" t="n">
        <f aca="false">IF(AND(P1170&lt;&gt;"",Q1170&lt;&gt;""),Q1170-P1170,"")</f>
        <v>50</v>
      </c>
      <c r="U1170" s="30" t="str">
        <f aca="false">IF(AND(O1170="Engaging",P1170&lt;&gt;""),'Leia-me'!$B$5-P1170,"")</f>
        <v/>
      </c>
      <c r="V1170" s="25" t="str">
        <f aca="false">IF(O1170&lt;&gt;"Engaging","",IF(U1170&lt;='Leia-me'!$B$6,"Saudável",IF(U1170&lt;='Leia-me'!$B$7,"Esfriando",IF(U1170&lt;='Leia-me'!$B$8,"Última chance","Zumbi"))))</f>
        <v/>
      </c>
      <c r="W1170" s="25" t="n">
        <f aca="false">IF(O1170="Won",1,IF(O1170="Lost",0,""))</f>
        <v>1</v>
      </c>
      <c r="Y1170" s="25" t="str">
        <f aca="false">IF(E1170="","Sim","")</f>
        <v/>
      </c>
    </row>
    <row r="1171" customFormat="false" ht="15" hidden="false" customHeight="false" outlineLevel="0" collapsed="false">
      <c r="A1171" s="25" t="s">
        <v>1410</v>
      </c>
      <c r="B1171" s="25" t="s">
        <v>67</v>
      </c>
      <c r="C1171" s="25" t="s">
        <v>68</v>
      </c>
      <c r="D1171" s="25" t="s">
        <v>73</v>
      </c>
      <c r="E1171" s="25" t="s">
        <v>231</v>
      </c>
      <c r="F1171" s="25" t="s">
        <v>168</v>
      </c>
      <c r="G1171" s="26" t="n">
        <v>45.39</v>
      </c>
      <c r="H1171" s="27" t="n">
        <v>100</v>
      </c>
      <c r="I1171" s="25" t="s">
        <v>147</v>
      </c>
      <c r="J1171" s="25" t="s">
        <v>169</v>
      </c>
      <c r="K1171" s="25" t="n">
        <v>2012</v>
      </c>
      <c r="L1171" s="25" t="s">
        <v>186</v>
      </c>
      <c r="M1171" s="25" t="s">
        <v>171</v>
      </c>
      <c r="N1171" s="28" t="n">
        <v>550</v>
      </c>
      <c r="O1171" s="25" t="s">
        <v>54</v>
      </c>
      <c r="P1171" s="29" t="n">
        <v>43004</v>
      </c>
      <c r="Q1171" s="29" t="n">
        <v>43093</v>
      </c>
      <c r="R1171" s="28" t="n">
        <v>619</v>
      </c>
      <c r="S1171" s="28" t="n">
        <f aca="false">IF(O1171="Won",R1171,IF(O1171="Lost",0,N1171))</f>
        <v>619</v>
      </c>
      <c r="T1171" s="30" t="n">
        <f aca="false">IF(AND(P1171&lt;&gt;"",Q1171&lt;&gt;""),Q1171-P1171,"")</f>
        <v>89</v>
      </c>
      <c r="U1171" s="30" t="str">
        <f aca="false">IF(AND(O1171="Engaging",P1171&lt;&gt;""),'Leia-me'!$B$5-P1171,"")</f>
        <v/>
      </c>
      <c r="V1171" s="25" t="str">
        <f aca="false">IF(O1171&lt;&gt;"Engaging","",IF(U1171&lt;='Leia-me'!$B$6,"Saudável",IF(U1171&lt;='Leia-me'!$B$7,"Esfriando",IF(U1171&lt;='Leia-me'!$B$8,"Última chance","Zumbi"))))</f>
        <v/>
      </c>
      <c r="W1171" s="25" t="n">
        <f aca="false">IF(O1171="Won",1,IF(O1171="Lost",0,""))</f>
        <v>1</v>
      </c>
      <c r="Y1171" s="25" t="str">
        <f aca="false">IF(E1171="","Sim","")</f>
        <v/>
      </c>
    </row>
    <row r="1172" customFormat="false" ht="15" hidden="false" customHeight="false" outlineLevel="0" collapsed="false">
      <c r="A1172" s="25" t="s">
        <v>1411</v>
      </c>
      <c r="B1172" s="25" t="s">
        <v>67</v>
      </c>
      <c r="C1172" s="25" t="s">
        <v>68</v>
      </c>
      <c r="D1172" s="25" t="s">
        <v>73</v>
      </c>
      <c r="E1172" s="25" t="s">
        <v>210</v>
      </c>
      <c r="F1172" s="25" t="s">
        <v>211</v>
      </c>
      <c r="G1172" s="26" t="n">
        <v>718.62</v>
      </c>
      <c r="H1172" s="27" t="n">
        <v>2448</v>
      </c>
      <c r="I1172" s="25" t="s">
        <v>147</v>
      </c>
      <c r="K1172" s="25" t="n">
        <v>2001</v>
      </c>
      <c r="L1172" s="25" t="s">
        <v>186</v>
      </c>
      <c r="M1172" s="25" t="s">
        <v>171</v>
      </c>
      <c r="N1172" s="28" t="n">
        <v>550</v>
      </c>
      <c r="O1172" s="25" t="s">
        <v>54</v>
      </c>
      <c r="P1172" s="29" t="n">
        <v>43008</v>
      </c>
      <c r="Q1172" s="29" t="n">
        <v>43015</v>
      </c>
      <c r="R1172" s="28" t="n">
        <v>549</v>
      </c>
      <c r="S1172" s="28" t="n">
        <f aca="false">IF(O1172="Won",R1172,IF(O1172="Lost",0,N1172))</f>
        <v>549</v>
      </c>
      <c r="T1172" s="30" t="n">
        <f aca="false">IF(AND(P1172&lt;&gt;"",Q1172&lt;&gt;""),Q1172-P1172,"")</f>
        <v>7</v>
      </c>
      <c r="U1172" s="30" t="str">
        <f aca="false">IF(AND(O1172="Engaging",P1172&lt;&gt;""),'Leia-me'!$B$5-P1172,"")</f>
        <v/>
      </c>
      <c r="V1172" s="25" t="str">
        <f aca="false">IF(O1172&lt;&gt;"Engaging","",IF(U1172&lt;='Leia-me'!$B$6,"Saudável",IF(U1172&lt;='Leia-me'!$B$7,"Esfriando",IF(U1172&lt;='Leia-me'!$B$8,"Última chance","Zumbi"))))</f>
        <v/>
      </c>
      <c r="W1172" s="25" t="n">
        <f aca="false">IF(O1172="Won",1,IF(O1172="Lost",0,""))</f>
        <v>1</v>
      </c>
      <c r="Y1172" s="25" t="str">
        <f aca="false">IF(E1172="","Sim","")</f>
        <v/>
      </c>
    </row>
    <row r="1173" customFormat="false" ht="15" hidden="false" customHeight="false" outlineLevel="0" collapsed="false">
      <c r="A1173" s="25" t="s">
        <v>1412</v>
      </c>
      <c r="B1173" s="25" t="s">
        <v>67</v>
      </c>
      <c r="C1173" s="25" t="s">
        <v>68</v>
      </c>
      <c r="D1173" s="25" t="s">
        <v>73</v>
      </c>
      <c r="E1173" s="25" t="s">
        <v>176</v>
      </c>
      <c r="F1173" s="25" t="s">
        <v>177</v>
      </c>
      <c r="G1173" s="26" t="n">
        <v>1698.2</v>
      </c>
      <c r="H1173" s="27" t="n">
        <v>3798</v>
      </c>
      <c r="I1173" s="25" t="s">
        <v>147</v>
      </c>
      <c r="K1173" s="25" t="n">
        <v>1987</v>
      </c>
      <c r="L1173" s="25" t="s">
        <v>148</v>
      </c>
      <c r="M1173" s="25" t="s">
        <v>149</v>
      </c>
      <c r="N1173" s="28" t="n">
        <v>55</v>
      </c>
      <c r="O1173" s="25" t="s">
        <v>54</v>
      </c>
      <c r="P1173" s="29" t="n">
        <v>43013</v>
      </c>
      <c r="Q1173" s="29" t="n">
        <v>43097</v>
      </c>
      <c r="R1173" s="28" t="n">
        <v>50</v>
      </c>
      <c r="S1173" s="28" t="n">
        <f aca="false">IF(O1173="Won",R1173,IF(O1173="Lost",0,N1173))</f>
        <v>50</v>
      </c>
      <c r="T1173" s="30" t="n">
        <f aca="false">IF(AND(P1173&lt;&gt;"",Q1173&lt;&gt;""),Q1173-P1173,"")</f>
        <v>84</v>
      </c>
      <c r="U1173" s="30" t="str">
        <f aca="false">IF(AND(O1173="Engaging",P1173&lt;&gt;""),'Leia-me'!$B$5-P1173,"")</f>
        <v/>
      </c>
      <c r="V1173" s="25" t="str">
        <f aca="false">IF(O1173&lt;&gt;"Engaging","",IF(U1173&lt;='Leia-me'!$B$6,"Saudável",IF(U1173&lt;='Leia-me'!$B$7,"Esfriando",IF(U1173&lt;='Leia-me'!$B$8,"Última chance","Zumbi"))))</f>
        <v/>
      </c>
      <c r="W1173" s="25" t="n">
        <f aca="false">IF(O1173="Won",1,IF(O1173="Lost",0,""))</f>
        <v>1</v>
      </c>
      <c r="Y1173" s="25" t="str">
        <f aca="false">IF(E1173="","Sim","")</f>
        <v/>
      </c>
    </row>
    <row r="1174" customFormat="false" ht="15" hidden="false" customHeight="false" outlineLevel="0" collapsed="false">
      <c r="A1174" s="25" t="s">
        <v>1413</v>
      </c>
      <c r="B1174" s="25" t="s">
        <v>67</v>
      </c>
      <c r="C1174" s="25" t="s">
        <v>68</v>
      </c>
      <c r="D1174" s="25" t="s">
        <v>73</v>
      </c>
      <c r="E1174" s="25" t="s">
        <v>167</v>
      </c>
      <c r="F1174" s="25" t="s">
        <v>168</v>
      </c>
      <c r="G1174" s="26" t="n">
        <v>2173.98</v>
      </c>
      <c r="H1174" s="27" t="n">
        <v>2928</v>
      </c>
      <c r="I1174" s="25" t="s">
        <v>147</v>
      </c>
      <c r="J1174" s="25" t="s">
        <v>169</v>
      </c>
      <c r="K1174" s="25" t="n">
        <v>1995</v>
      </c>
      <c r="L1174" s="25" t="s">
        <v>186</v>
      </c>
      <c r="M1174" s="25" t="s">
        <v>171</v>
      </c>
      <c r="N1174" s="28" t="n">
        <v>550</v>
      </c>
      <c r="O1174" s="25" t="s">
        <v>54</v>
      </c>
      <c r="P1174" s="29" t="n">
        <v>43014</v>
      </c>
      <c r="Q1174" s="29" t="n">
        <v>43015</v>
      </c>
      <c r="R1174" s="28" t="n">
        <v>510</v>
      </c>
      <c r="S1174" s="28" t="n">
        <f aca="false">IF(O1174="Won",R1174,IF(O1174="Lost",0,N1174))</f>
        <v>510</v>
      </c>
      <c r="T1174" s="30" t="n">
        <f aca="false">IF(AND(P1174&lt;&gt;"",Q1174&lt;&gt;""),Q1174-P1174,"")</f>
        <v>1</v>
      </c>
      <c r="U1174" s="30" t="str">
        <f aca="false">IF(AND(O1174="Engaging",P1174&lt;&gt;""),'Leia-me'!$B$5-P1174,"")</f>
        <v/>
      </c>
      <c r="V1174" s="25" t="str">
        <f aca="false">IF(O1174&lt;&gt;"Engaging","",IF(U1174&lt;='Leia-me'!$B$6,"Saudável",IF(U1174&lt;='Leia-me'!$B$7,"Esfriando",IF(U1174&lt;='Leia-me'!$B$8,"Última chance","Zumbi"))))</f>
        <v/>
      </c>
      <c r="W1174" s="25" t="n">
        <f aca="false">IF(O1174="Won",1,IF(O1174="Lost",0,""))</f>
        <v>1</v>
      </c>
      <c r="Y1174" s="25" t="str">
        <f aca="false">IF(E1174="","Sim","")</f>
        <v/>
      </c>
    </row>
    <row r="1175" customFormat="false" ht="15" hidden="false" customHeight="false" outlineLevel="0" collapsed="false">
      <c r="A1175" s="25" t="s">
        <v>1414</v>
      </c>
      <c r="B1175" s="25" t="s">
        <v>67</v>
      </c>
      <c r="C1175" s="25" t="s">
        <v>68</v>
      </c>
      <c r="D1175" s="25" t="s">
        <v>73</v>
      </c>
      <c r="E1175" s="25" t="s">
        <v>154</v>
      </c>
      <c r="F1175" s="25" t="s">
        <v>155</v>
      </c>
      <c r="G1175" s="26" t="n">
        <v>86.68</v>
      </c>
      <c r="H1175" s="27" t="n">
        <v>187</v>
      </c>
      <c r="I1175" s="25" t="s">
        <v>147</v>
      </c>
      <c r="J1175" s="25" t="s">
        <v>156</v>
      </c>
      <c r="K1175" s="25" t="n">
        <v>2007</v>
      </c>
      <c r="L1175" s="25" t="s">
        <v>186</v>
      </c>
      <c r="M1175" s="25" t="s">
        <v>171</v>
      </c>
      <c r="N1175" s="28" t="n">
        <v>550</v>
      </c>
      <c r="O1175" s="25" t="s">
        <v>54</v>
      </c>
      <c r="P1175" s="29" t="n">
        <v>43014</v>
      </c>
      <c r="Q1175" s="29" t="n">
        <v>43022</v>
      </c>
      <c r="R1175" s="28" t="n">
        <v>552</v>
      </c>
      <c r="S1175" s="28" t="n">
        <f aca="false">IF(O1175="Won",R1175,IF(O1175="Lost",0,N1175))</f>
        <v>552</v>
      </c>
      <c r="T1175" s="30" t="n">
        <f aca="false">IF(AND(P1175&lt;&gt;"",Q1175&lt;&gt;""),Q1175-P1175,"")</f>
        <v>8</v>
      </c>
      <c r="U1175" s="30" t="str">
        <f aca="false">IF(AND(O1175="Engaging",P1175&lt;&gt;""),'Leia-me'!$B$5-P1175,"")</f>
        <v/>
      </c>
      <c r="V1175" s="25" t="str">
        <f aca="false">IF(O1175&lt;&gt;"Engaging","",IF(U1175&lt;='Leia-me'!$B$6,"Saudável",IF(U1175&lt;='Leia-me'!$B$7,"Esfriando",IF(U1175&lt;='Leia-me'!$B$8,"Última chance","Zumbi"))))</f>
        <v/>
      </c>
      <c r="W1175" s="25" t="n">
        <f aca="false">IF(O1175="Won",1,IF(O1175="Lost",0,""))</f>
        <v>1</v>
      </c>
      <c r="Y1175" s="25" t="str">
        <f aca="false">IF(E1175="","Sim","")</f>
        <v/>
      </c>
    </row>
    <row r="1176" customFormat="false" ht="15" hidden="false" customHeight="false" outlineLevel="0" collapsed="false">
      <c r="A1176" s="25" t="s">
        <v>1415</v>
      </c>
      <c r="B1176" s="25" t="s">
        <v>67</v>
      </c>
      <c r="C1176" s="25" t="s">
        <v>68</v>
      </c>
      <c r="D1176" s="25" t="s">
        <v>73</v>
      </c>
      <c r="E1176" s="25" t="s">
        <v>245</v>
      </c>
      <c r="F1176" s="25" t="s">
        <v>185</v>
      </c>
      <c r="G1176" s="26" t="n">
        <v>2938.67</v>
      </c>
      <c r="H1176" s="27" t="n">
        <v>8775</v>
      </c>
      <c r="I1176" s="25" t="s">
        <v>246</v>
      </c>
      <c r="K1176" s="25" t="n">
        <v>1987</v>
      </c>
      <c r="L1176" s="25" t="s">
        <v>186</v>
      </c>
      <c r="M1176" s="25" t="s">
        <v>171</v>
      </c>
      <c r="N1176" s="28" t="n">
        <v>550</v>
      </c>
      <c r="O1176" s="25" t="s">
        <v>54</v>
      </c>
      <c r="P1176" s="29" t="n">
        <v>43015</v>
      </c>
      <c r="Q1176" s="29" t="n">
        <v>43027</v>
      </c>
      <c r="R1176" s="28" t="n">
        <v>577</v>
      </c>
      <c r="S1176" s="28" t="n">
        <f aca="false">IF(O1176="Won",R1176,IF(O1176="Lost",0,N1176))</f>
        <v>577</v>
      </c>
      <c r="T1176" s="30" t="n">
        <f aca="false">IF(AND(P1176&lt;&gt;"",Q1176&lt;&gt;""),Q1176-P1176,"")</f>
        <v>12</v>
      </c>
      <c r="U1176" s="30" t="str">
        <f aca="false">IF(AND(O1176="Engaging",P1176&lt;&gt;""),'Leia-me'!$B$5-P1176,"")</f>
        <v/>
      </c>
      <c r="V1176" s="25" t="str">
        <f aca="false">IF(O1176&lt;&gt;"Engaging","",IF(U1176&lt;='Leia-me'!$B$6,"Saudável",IF(U1176&lt;='Leia-me'!$B$7,"Esfriando",IF(U1176&lt;='Leia-me'!$B$8,"Última chance","Zumbi"))))</f>
        <v/>
      </c>
      <c r="W1176" s="25" t="n">
        <f aca="false">IF(O1176="Won",1,IF(O1176="Lost",0,""))</f>
        <v>1</v>
      </c>
      <c r="Y1176" s="25" t="str">
        <f aca="false">IF(E1176="","Sim","")</f>
        <v/>
      </c>
    </row>
    <row r="1177" customFormat="false" ht="15" hidden="false" customHeight="false" outlineLevel="0" collapsed="false">
      <c r="A1177" s="25" t="s">
        <v>1416</v>
      </c>
      <c r="B1177" s="25" t="s">
        <v>67</v>
      </c>
      <c r="C1177" s="25" t="s">
        <v>68</v>
      </c>
      <c r="D1177" s="25" t="s">
        <v>73</v>
      </c>
      <c r="E1177" s="25" t="s">
        <v>167</v>
      </c>
      <c r="F1177" s="25" t="s">
        <v>168</v>
      </c>
      <c r="G1177" s="26" t="n">
        <v>2173.98</v>
      </c>
      <c r="H1177" s="27" t="n">
        <v>2928</v>
      </c>
      <c r="I1177" s="25" t="s">
        <v>147</v>
      </c>
      <c r="J1177" s="25" t="s">
        <v>169</v>
      </c>
      <c r="K1177" s="25" t="n">
        <v>1995</v>
      </c>
      <c r="L1177" s="25" t="s">
        <v>186</v>
      </c>
      <c r="M1177" s="25" t="s">
        <v>171</v>
      </c>
      <c r="N1177" s="28" t="n">
        <v>550</v>
      </c>
      <c r="O1177" s="25" t="s">
        <v>54</v>
      </c>
      <c r="P1177" s="29" t="n">
        <v>43018</v>
      </c>
      <c r="Q1177" s="29" t="n">
        <v>43098</v>
      </c>
      <c r="R1177" s="28" t="n">
        <v>523</v>
      </c>
      <c r="S1177" s="28" t="n">
        <f aca="false">IF(O1177="Won",R1177,IF(O1177="Lost",0,N1177))</f>
        <v>523</v>
      </c>
      <c r="T1177" s="30" t="n">
        <f aca="false">IF(AND(P1177&lt;&gt;"",Q1177&lt;&gt;""),Q1177-P1177,"")</f>
        <v>80</v>
      </c>
      <c r="U1177" s="30" t="str">
        <f aca="false">IF(AND(O1177="Engaging",P1177&lt;&gt;""),'Leia-me'!$B$5-P1177,"")</f>
        <v/>
      </c>
      <c r="V1177" s="25" t="str">
        <f aca="false">IF(O1177&lt;&gt;"Engaging","",IF(U1177&lt;='Leia-me'!$B$6,"Saudável",IF(U1177&lt;='Leia-me'!$B$7,"Esfriando",IF(U1177&lt;='Leia-me'!$B$8,"Última chance","Zumbi"))))</f>
        <v/>
      </c>
      <c r="W1177" s="25" t="n">
        <f aca="false">IF(O1177="Won",1,IF(O1177="Lost",0,""))</f>
        <v>1</v>
      </c>
      <c r="Y1177" s="25" t="str">
        <f aca="false">IF(E1177="","Sim","")</f>
        <v/>
      </c>
    </row>
    <row r="1178" customFormat="false" ht="15" hidden="false" customHeight="false" outlineLevel="0" collapsed="false">
      <c r="A1178" s="25" t="s">
        <v>1417</v>
      </c>
      <c r="B1178" s="25" t="s">
        <v>67</v>
      </c>
      <c r="C1178" s="25" t="s">
        <v>68</v>
      </c>
      <c r="D1178" s="25" t="s">
        <v>73</v>
      </c>
      <c r="E1178" s="25" t="s">
        <v>215</v>
      </c>
      <c r="F1178" s="25" t="s">
        <v>177</v>
      </c>
      <c r="G1178" s="26" t="n">
        <v>1102.43</v>
      </c>
      <c r="H1178" s="27" t="n">
        <v>1759</v>
      </c>
      <c r="I1178" s="25" t="s">
        <v>147</v>
      </c>
      <c r="K1178" s="25" t="n">
        <v>2006</v>
      </c>
      <c r="L1178" s="25" t="s">
        <v>186</v>
      </c>
      <c r="M1178" s="25" t="s">
        <v>171</v>
      </c>
      <c r="N1178" s="28" t="n">
        <v>550</v>
      </c>
      <c r="O1178" s="25" t="s">
        <v>54</v>
      </c>
      <c r="P1178" s="29" t="n">
        <v>43020</v>
      </c>
      <c r="Q1178" s="29" t="n">
        <v>43080</v>
      </c>
      <c r="R1178" s="28" t="n">
        <v>457</v>
      </c>
      <c r="S1178" s="28" t="n">
        <f aca="false">IF(O1178="Won",R1178,IF(O1178="Lost",0,N1178))</f>
        <v>457</v>
      </c>
      <c r="T1178" s="30" t="n">
        <f aca="false">IF(AND(P1178&lt;&gt;"",Q1178&lt;&gt;""),Q1178-P1178,"")</f>
        <v>60</v>
      </c>
      <c r="U1178" s="30" t="str">
        <f aca="false">IF(AND(O1178="Engaging",P1178&lt;&gt;""),'Leia-me'!$B$5-P1178,"")</f>
        <v/>
      </c>
      <c r="V1178" s="25" t="str">
        <f aca="false">IF(O1178&lt;&gt;"Engaging","",IF(U1178&lt;='Leia-me'!$B$6,"Saudável",IF(U1178&lt;='Leia-me'!$B$7,"Esfriando",IF(U1178&lt;='Leia-me'!$B$8,"Última chance","Zumbi"))))</f>
        <v/>
      </c>
      <c r="W1178" s="25" t="n">
        <f aca="false">IF(O1178="Won",1,IF(O1178="Lost",0,""))</f>
        <v>1</v>
      </c>
      <c r="Y1178" s="25" t="str">
        <f aca="false">IF(E1178="","Sim","")</f>
        <v/>
      </c>
    </row>
    <row r="1179" customFormat="false" ht="15" hidden="false" customHeight="false" outlineLevel="0" collapsed="false">
      <c r="A1179" s="25" t="s">
        <v>1418</v>
      </c>
      <c r="B1179" s="25" t="s">
        <v>67</v>
      </c>
      <c r="C1179" s="25" t="s">
        <v>68</v>
      </c>
      <c r="D1179" s="25" t="s">
        <v>73</v>
      </c>
      <c r="E1179" s="25" t="s">
        <v>266</v>
      </c>
      <c r="F1179" s="25" t="s">
        <v>267</v>
      </c>
      <c r="G1179" s="26" t="n">
        <v>2041.73</v>
      </c>
      <c r="H1179" s="27" t="n">
        <v>5276</v>
      </c>
      <c r="I1179" s="25" t="s">
        <v>147</v>
      </c>
      <c r="K1179" s="25" t="n">
        <v>1997</v>
      </c>
      <c r="L1179" s="25" t="s">
        <v>160</v>
      </c>
      <c r="M1179" s="25" t="s">
        <v>149</v>
      </c>
      <c r="N1179" s="28" t="n">
        <v>3393</v>
      </c>
      <c r="O1179" s="25" t="s">
        <v>54</v>
      </c>
      <c r="P1179" s="29" t="n">
        <v>43020</v>
      </c>
      <c r="Q1179" s="29" t="n">
        <v>43021</v>
      </c>
      <c r="R1179" s="28" t="n">
        <v>3090</v>
      </c>
      <c r="S1179" s="28" t="n">
        <f aca="false">IF(O1179="Won",R1179,IF(O1179="Lost",0,N1179))</f>
        <v>3090</v>
      </c>
      <c r="T1179" s="30" t="n">
        <f aca="false">IF(AND(P1179&lt;&gt;"",Q1179&lt;&gt;""),Q1179-P1179,"")</f>
        <v>1</v>
      </c>
      <c r="U1179" s="30" t="str">
        <f aca="false">IF(AND(O1179="Engaging",P1179&lt;&gt;""),'Leia-me'!$B$5-P1179,"")</f>
        <v/>
      </c>
      <c r="V1179" s="25" t="str">
        <f aca="false">IF(O1179&lt;&gt;"Engaging","",IF(U1179&lt;='Leia-me'!$B$6,"Saudável",IF(U1179&lt;='Leia-me'!$B$7,"Esfriando",IF(U1179&lt;='Leia-me'!$B$8,"Última chance","Zumbi"))))</f>
        <v/>
      </c>
      <c r="W1179" s="25" t="n">
        <f aca="false">IF(O1179="Won",1,IF(O1179="Lost",0,""))</f>
        <v>1</v>
      </c>
      <c r="Y1179" s="25" t="str">
        <f aca="false">IF(E1179="","Sim","")</f>
        <v/>
      </c>
    </row>
    <row r="1180" customFormat="false" ht="15" hidden="false" customHeight="false" outlineLevel="0" collapsed="false">
      <c r="A1180" s="25" t="s">
        <v>1419</v>
      </c>
      <c r="B1180" s="25" t="s">
        <v>67</v>
      </c>
      <c r="C1180" s="25" t="s">
        <v>68</v>
      </c>
      <c r="D1180" s="25" t="s">
        <v>73</v>
      </c>
      <c r="E1180" s="25" t="s">
        <v>169</v>
      </c>
      <c r="F1180" s="25" t="s">
        <v>168</v>
      </c>
      <c r="G1180" s="26" t="n">
        <v>2403.58</v>
      </c>
      <c r="H1180" s="27" t="n">
        <v>8801</v>
      </c>
      <c r="I1180" s="25" t="s">
        <v>147</v>
      </c>
      <c r="K1180" s="25" t="n">
        <v>1986</v>
      </c>
      <c r="L1180" s="25" t="s">
        <v>160</v>
      </c>
      <c r="M1180" s="25" t="s">
        <v>149</v>
      </c>
      <c r="N1180" s="28" t="n">
        <v>3393</v>
      </c>
      <c r="O1180" s="25" t="s">
        <v>55</v>
      </c>
      <c r="P1180" s="29" t="n">
        <v>43021</v>
      </c>
      <c r="Q1180" s="29" t="n">
        <v>43068</v>
      </c>
      <c r="R1180" s="28" t="n">
        <v>0</v>
      </c>
      <c r="S1180" s="28" t="n">
        <f aca="false">IF(O1180="Won",R1180,IF(O1180="Lost",0,N1180))</f>
        <v>0</v>
      </c>
      <c r="T1180" s="30" t="n">
        <f aca="false">IF(AND(P1180&lt;&gt;"",Q1180&lt;&gt;""),Q1180-P1180,"")</f>
        <v>47</v>
      </c>
      <c r="U1180" s="30" t="str">
        <f aca="false">IF(AND(O1180="Engaging",P1180&lt;&gt;""),'Leia-me'!$B$5-P1180,"")</f>
        <v/>
      </c>
      <c r="V1180" s="25" t="str">
        <f aca="false">IF(O1180&lt;&gt;"Engaging","",IF(U1180&lt;='Leia-me'!$B$6,"Saudável",IF(U1180&lt;='Leia-me'!$B$7,"Esfriando",IF(U1180&lt;='Leia-me'!$B$8,"Última chance","Zumbi"))))</f>
        <v/>
      </c>
      <c r="W1180" s="25" t="n">
        <f aca="false">IF(O1180="Won",1,IF(O1180="Lost",0,""))</f>
        <v>0</v>
      </c>
      <c r="Y1180" s="25" t="str">
        <f aca="false">IF(E1180="","Sim","")</f>
        <v/>
      </c>
    </row>
    <row r="1181" customFormat="false" ht="15" hidden="false" customHeight="false" outlineLevel="0" collapsed="false">
      <c r="A1181" s="25" t="s">
        <v>1420</v>
      </c>
      <c r="B1181" s="25" t="s">
        <v>67</v>
      </c>
      <c r="C1181" s="25" t="s">
        <v>68</v>
      </c>
      <c r="D1181" s="25" t="s">
        <v>73</v>
      </c>
      <c r="E1181" s="25" t="s">
        <v>245</v>
      </c>
      <c r="F1181" s="25" t="s">
        <v>185</v>
      </c>
      <c r="G1181" s="26" t="n">
        <v>2938.67</v>
      </c>
      <c r="H1181" s="27" t="n">
        <v>8775</v>
      </c>
      <c r="I1181" s="25" t="s">
        <v>246</v>
      </c>
      <c r="K1181" s="25" t="n">
        <v>1987</v>
      </c>
      <c r="L1181" s="25" t="s">
        <v>170</v>
      </c>
      <c r="M1181" s="25" t="s">
        <v>171</v>
      </c>
      <c r="N1181" s="28" t="n">
        <v>1096</v>
      </c>
      <c r="O1181" s="25" t="s">
        <v>54</v>
      </c>
      <c r="P1181" s="29" t="n">
        <v>43021</v>
      </c>
      <c r="Q1181" s="29" t="n">
        <v>43034</v>
      </c>
      <c r="R1181" s="28" t="n">
        <v>978</v>
      </c>
      <c r="S1181" s="28" t="n">
        <f aca="false">IF(O1181="Won",R1181,IF(O1181="Lost",0,N1181))</f>
        <v>978</v>
      </c>
      <c r="T1181" s="30" t="n">
        <f aca="false">IF(AND(P1181&lt;&gt;"",Q1181&lt;&gt;""),Q1181-P1181,"")</f>
        <v>13</v>
      </c>
      <c r="U1181" s="30" t="str">
        <f aca="false">IF(AND(O1181="Engaging",P1181&lt;&gt;""),'Leia-me'!$B$5-P1181,"")</f>
        <v/>
      </c>
      <c r="V1181" s="25" t="str">
        <f aca="false">IF(O1181&lt;&gt;"Engaging","",IF(U1181&lt;='Leia-me'!$B$6,"Saudável",IF(U1181&lt;='Leia-me'!$B$7,"Esfriando",IF(U1181&lt;='Leia-me'!$B$8,"Última chance","Zumbi"))))</f>
        <v/>
      </c>
      <c r="W1181" s="25" t="n">
        <f aca="false">IF(O1181="Won",1,IF(O1181="Lost",0,""))</f>
        <v>1</v>
      </c>
      <c r="Y1181" s="25" t="str">
        <f aca="false">IF(E1181="","Sim","")</f>
        <v/>
      </c>
    </row>
    <row r="1182" customFormat="false" ht="15" hidden="false" customHeight="false" outlineLevel="0" collapsed="false">
      <c r="A1182" s="25" t="s">
        <v>1421</v>
      </c>
      <c r="B1182" s="25" t="s">
        <v>67</v>
      </c>
      <c r="C1182" s="25" t="s">
        <v>68</v>
      </c>
      <c r="D1182" s="25" t="s">
        <v>73</v>
      </c>
      <c r="E1182" s="25" t="s">
        <v>191</v>
      </c>
      <c r="F1182" s="25" t="s">
        <v>192</v>
      </c>
      <c r="G1182" s="26" t="n">
        <v>2714.9</v>
      </c>
      <c r="H1182" s="27" t="n">
        <v>2641</v>
      </c>
      <c r="I1182" s="25" t="s">
        <v>147</v>
      </c>
      <c r="J1182" s="25" t="s">
        <v>193</v>
      </c>
      <c r="K1182" s="25" t="n">
        <v>1998</v>
      </c>
      <c r="L1182" s="25" t="s">
        <v>178</v>
      </c>
      <c r="M1182" s="25" t="s">
        <v>171</v>
      </c>
      <c r="N1182" s="28" t="n">
        <v>5482</v>
      </c>
      <c r="O1182" s="25" t="s">
        <v>54</v>
      </c>
      <c r="P1182" s="29" t="n">
        <v>43023</v>
      </c>
      <c r="Q1182" s="29" t="n">
        <v>43031</v>
      </c>
      <c r="R1182" s="28" t="n">
        <v>5449</v>
      </c>
      <c r="S1182" s="28" t="n">
        <f aca="false">IF(O1182="Won",R1182,IF(O1182="Lost",0,N1182))</f>
        <v>5449</v>
      </c>
      <c r="T1182" s="30" t="n">
        <f aca="false">IF(AND(P1182&lt;&gt;"",Q1182&lt;&gt;""),Q1182-P1182,"")</f>
        <v>8</v>
      </c>
      <c r="U1182" s="30" t="str">
        <f aca="false">IF(AND(O1182="Engaging",P1182&lt;&gt;""),'Leia-me'!$B$5-P1182,"")</f>
        <v/>
      </c>
      <c r="V1182" s="25" t="str">
        <f aca="false">IF(O1182&lt;&gt;"Engaging","",IF(U1182&lt;='Leia-me'!$B$6,"Saudável",IF(U1182&lt;='Leia-me'!$B$7,"Esfriando",IF(U1182&lt;='Leia-me'!$B$8,"Última chance","Zumbi"))))</f>
        <v/>
      </c>
      <c r="W1182" s="25" t="n">
        <f aca="false">IF(O1182="Won",1,IF(O1182="Lost",0,""))</f>
        <v>1</v>
      </c>
      <c r="Y1182" s="25" t="str">
        <f aca="false">IF(E1182="","Sim","")</f>
        <v/>
      </c>
    </row>
    <row r="1183" customFormat="false" ht="15" hidden="false" customHeight="false" outlineLevel="0" collapsed="false">
      <c r="A1183" s="25" t="s">
        <v>1422</v>
      </c>
      <c r="B1183" s="25" t="s">
        <v>67</v>
      </c>
      <c r="C1183" s="25" t="s">
        <v>68</v>
      </c>
      <c r="D1183" s="25" t="s">
        <v>73</v>
      </c>
      <c r="E1183" s="25" t="s">
        <v>173</v>
      </c>
      <c r="F1183" s="25" t="s">
        <v>146</v>
      </c>
      <c r="G1183" s="26" t="n">
        <v>647.18</v>
      </c>
      <c r="H1183" s="27" t="n">
        <v>1185</v>
      </c>
      <c r="I1183" s="25" t="s">
        <v>174</v>
      </c>
      <c r="K1183" s="25" t="n">
        <v>1986</v>
      </c>
      <c r="L1183" s="25" t="s">
        <v>186</v>
      </c>
      <c r="M1183" s="25" t="s">
        <v>171</v>
      </c>
      <c r="N1183" s="28" t="n">
        <v>550</v>
      </c>
      <c r="O1183" s="25" t="s">
        <v>54</v>
      </c>
      <c r="P1183" s="29" t="n">
        <v>43024</v>
      </c>
      <c r="Q1183" s="29" t="n">
        <v>43036</v>
      </c>
      <c r="R1183" s="28" t="n">
        <v>562</v>
      </c>
      <c r="S1183" s="28" t="n">
        <f aca="false">IF(O1183="Won",R1183,IF(O1183="Lost",0,N1183))</f>
        <v>562</v>
      </c>
      <c r="T1183" s="30" t="n">
        <f aca="false">IF(AND(P1183&lt;&gt;"",Q1183&lt;&gt;""),Q1183-P1183,"")</f>
        <v>12</v>
      </c>
      <c r="U1183" s="30" t="str">
        <f aca="false">IF(AND(O1183="Engaging",P1183&lt;&gt;""),'Leia-me'!$B$5-P1183,"")</f>
        <v/>
      </c>
      <c r="V1183" s="25" t="str">
        <f aca="false">IF(O1183&lt;&gt;"Engaging","",IF(U1183&lt;='Leia-me'!$B$6,"Saudável",IF(U1183&lt;='Leia-me'!$B$7,"Esfriando",IF(U1183&lt;='Leia-me'!$B$8,"Última chance","Zumbi"))))</f>
        <v/>
      </c>
      <c r="W1183" s="25" t="n">
        <f aca="false">IF(O1183="Won",1,IF(O1183="Lost",0,""))</f>
        <v>1</v>
      </c>
      <c r="Y1183" s="25" t="str">
        <f aca="false">IF(E1183="","Sim","")</f>
        <v/>
      </c>
    </row>
    <row r="1184" customFormat="false" ht="15" hidden="false" customHeight="false" outlineLevel="0" collapsed="false">
      <c r="A1184" s="25" t="s">
        <v>1423</v>
      </c>
      <c r="B1184" s="25" t="s">
        <v>67</v>
      </c>
      <c r="C1184" s="25" t="s">
        <v>68</v>
      </c>
      <c r="D1184" s="25" t="s">
        <v>73</v>
      </c>
      <c r="E1184" s="25" t="s">
        <v>195</v>
      </c>
      <c r="F1184" s="25" t="s">
        <v>185</v>
      </c>
      <c r="G1184" s="26" t="n">
        <v>8170.38</v>
      </c>
      <c r="H1184" s="27" t="n">
        <v>16499</v>
      </c>
      <c r="I1184" s="25" t="s">
        <v>196</v>
      </c>
      <c r="K1184" s="25" t="n">
        <v>1997</v>
      </c>
      <c r="L1184" s="25" t="s">
        <v>186</v>
      </c>
      <c r="M1184" s="25" t="s">
        <v>171</v>
      </c>
      <c r="N1184" s="28" t="n">
        <v>550</v>
      </c>
      <c r="O1184" s="25" t="s">
        <v>54</v>
      </c>
      <c r="P1184" s="29" t="n">
        <v>43033</v>
      </c>
      <c r="Q1184" s="29" t="n">
        <v>43099</v>
      </c>
      <c r="R1184" s="28" t="n">
        <v>537</v>
      </c>
      <c r="S1184" s="28" t="n">
        <f aca="false">IF(O1184="Won",R1184,IF(O1184="Lost",0,N1184))</f>
        <v>537</v>
      </c>
      <c r="T1184" s="30" t="n">
        <f aca="false">IF(AND(P1184&lt;&gt;"",Q1184&lt;&gt;""),Q1184-P1184,"")</f>
        <v>66</v>
      </c>
      <c r="U1184" s="30" t="str">
        <f aca="false">IF(AND(O1184="Engaging",P1184&lt;&gt;""),'Leia-me'!$B$5-P1184,"")</f>
        <v/>
      </c>
      <c r="V1184" s="25" t="str">
        <f aca="false">IF(O1184&lt;&gt;"Engaging","",IF(U1184&lt;='Leia-me'!$B$6,"Saudável",IF(U1184&lt;='Leia-me'!$B$7,"Esfriando",IF(U1184&lt;='Leia-me'!$B$8,"Última chance","Zumbi"))))</f>
        <v/>
      </c>
      <c r="W1184" s="25" t="n">
        <f aca="false">IF(O1184="Won",1,IF(O1184="Lost",0,""))</f>
        <v>1</v>
      </c>
      <c r="Y1184" s="25" t="str">
        <f aca="false">IF(E1184="","Sim","")</f>
        <v/>
      </c>
    </row>
    <row r="1185" customFormat="false" ht="15" hidden="false" customHeight="false" outlineLevel="0" collapsed="false">
      <c r="A1185" s="25" t="s">
        <v>1424</v>
      </c>
      <c r="B1185" s="25" t="s">
        <v>67</v>
      </c>
      <c r="C1185" s="25" t="s">
        <v>68</v>
      </c>
      <c r="D1185" s="25" t="s">
        <v>73</v>
      </c>
      <c r="E1185" s="25" t="s">
        <v>164</v>
      </c>
      <c r="F1185" s="25" t="s">
        <v>165</v>
      </c>
      <c r="G1185" s="26" t="n">
        <v>217.87</v>
      </c>
      <c r="H1185" s="27" t="n">
        <v>551</v>
      </c>
      <c r="I1185" s="25" t="s">
        <v>147</v>
      </c>
      <c r="K1185" s="25" t="n">
        <v>1998</v>
      </c>
      <c r="L1185" s="25" t="s">
        <v>186</v>
      </c>
      <c r="M1185" s="25" t="s">
        <v>171</v>
      </c>
      <c r="N1185" s="28" t="n">
        <v>550</v>
      </c>
      <c r="O1185" s="25" t="s">
        <v>54</v>
      </c>
      <c r="P1185" s="29" t="n">
        <v>43035</v>
      </c>
      <c r="Q1185" s="29" t="n">
        <v>43083</v>
      </c>
      <c r="R1185" s="28" t="n">
        <v>656</v>
      </c>
      <c r="S1185" s="28" t="n">
        <f aca="false">IF(O1185="Won",R1185,IF(O1185="Lost",0,N1185))</f>
        <v>656</v>
      </c>
      <c r="T1185" s="30" t="n">
        <f aca="false">IF(AND(P1185&lt;&gt;"",Q1185&lt;&gt;""),Q1185-P1185,"")</f>
        <v>48</v>
      </c>
      <c r="U1185" s="30" t="str">
        <f aca="false">IF(AND(O1185="Engaging",P1185&lt;&gt;""),'Leia-me'!$B$5-P1185,"")</f>
        <v/>
      </c>
      <c r="V1185" s="25" t="str">
        <f aca="false">IF(O1185&lt;&gt;"Engaging","",IF(U1185&lt;='Leia-me'!$B$6,"Saudável",IF(U1185&lt;='Leia-me'!$B$7,"Esfriando",IF(U1185&lt;='Leia-me'!$B$8,"Última chance","Zumbi"))))</f>
        <v/>
      </c>
      <c r="W1185" s="25" t="n">
        <f aca="false">IF(O1185="Won",1,IF(O1185="Lost",0,""))</f>
        <v>1</v>
      </c>
      <c r="Y1185" s="25" t="str">
        <f aca="false">IF(E1185="","Sim","")</f>
        <v/>
      </c>
    </row>
    <row r="1186" customFormat="false" ht="15" hidden="false" customHeight="false" outlineLevel="0" collapsed="false">
      <c r="A1186" s="25" t="s">
        <v>1425</v>
      </c>
      <c r="B1186" s="25" t="s">
        <v>67</v>
      </c>
      <c r="C1186" s="25" t="s">
        <v>68</v>
      </c>
      <c r="D1186" s="25" t="s">
        <v>73</v>
      </c>
      <c r="E1186" s="25" t="s">
        <v>266</v>
      </c>
      <c r="F1186" s="25" t="s">
        <v>267</v>
      </c>
      <c r="G1186" s="26" t="n">
        <v>2041.73</v>
      </c>
      <c r="H1186" s="27" t="n">
        <v>5276</v>
      </c>
      <c r="I1186" s="25" t="s">
        <v>147</v>
      </c>
      <c r="K1186" s="25" t="n">
        <v>1997</v>
      </c>
      <c r="L1186" s="25" t="s">
        <v>148</v>
      </c>
      <c r="M1186" s="25" t="s">
        <v>149</v>
      </c>
      <c r="N1186" s="28" t="n">
        <v>55</v>
      </c>
      <c r="O1186" s="25" t="s">
        <v>54</v>
      </c>
      <c r="P1186" s="29" t="n">
        <v>43048</v>
      </c>
      <c r="Q1186" s="29" t="n">
        <v>43060</v>
      </c>
      <c r="R1186" s="28" t="n">
        <v>54</v>
      </c>
      <c r="S1186" s="28" t="n">
        <f aca="false">IF(O1186="Won",R1186,IF(O1186="Lost",0,N1186))</f>
        <v>54</v>
      </c>
      <c r="T1186" s="30" t="n">
        <f aca="false">IF(AND(P1186&lt;&gt;"",Q1186&lt;&gt;""),Q1186-P1186,"")</f>
        <v>12</v>
      </c>
      <c r="U1186" s="30" t="str">
        <f aca="false">IF(AND(O1186="Engaging",P1186&lt;&gt;""),'Leia-me'!$B$5-P1186,"")</f>
        <v/>
      </c>
      <c r="V1186" s="25" t="str">
        <f aca="false">IF(O1186&lt;&gt;"Engaging","",IF(U1186&lt;='Leia-me'!$B$6,"Saudável",IF(U1186&lt;='Leia-me'!$B$7,"Esfriando",IF(U1186&lt;='Leia-me'!$B$8,"Última chance","Zumbi"))))</f>
        <v/>
      </c>
      <c r="W1186" s="25" t="n">
        <f aca="false">IF(O1186="Won",1,IF(O1186="Lost",0,""))</f>
        <v>1</v>
      </c>
      <c r="Y1186" s="25" t="str">
        <f aca="false">IF(E1186="","Sim","")</f>
        <v/>
      </c>
    </row>
    <row r="1187" customFormat="false" ht="15" hidden="false" customHeight="false" outlineLevel="0" collapsed="false">
      <c r="A1187" s="25" t="s">
        <v>1426</v>
      </c>
      <c r="B1187" s="25" t="s">
        <v>67</v>
      </c>
      <c r="C1187" s="25" t="s">
        <v>68</v>
      </c>
      <c r="D1187" s="25" t="s">
        <v>73</v>
      </c>
      <c r="E1187" s="25" t="s">
        <v>151</v>
      </c>
      <c r="F1187" s="25" t="s">
        <v>146</v>
      </c>
      <c r="G1187" s="26" t="n">
        <v>587.34</v>
      </c>
      <c r="H1187" s="27" t="n">
        <v>1356</v>
      </c>
      <c r="I1187" s="25" t="s">
        <v>152</v>
      </c>
      <c r="K1187" s="25" t="n">
        <v>2012</v>
      </c>
      <c r="L1187" s="25" t="s">
        <v>178</v>
      </c>
      <c r="M1187" s="25" t="s">
        <v>171</v>
      </c>
      <c r="N1187" s="28" t="n">
        <v>5482</v>
      </c>
      <c r="O1187" s="25" t="s">
        <v>55</v>
      </c>
      <c r="P1187" s="29" t="n">
        <v>43055</v>
      </c>
      <c r="Q1187" s="29" t="n">
        <v>43056</v>
      </c>
      <c r="R1187" s="28" t="n">
        <v>0</v>
      </c>
      <c r="S1187" s="28" t="n">
        <f aca="false">IF(O1187="Won",R1187,IF(O1187="Lost",0,N1187))</f>
        <v>0</v>
      </c>
      <c r="T1187" s="30" t="n">
        <f aca="false">IF(AND(P1187&lt;&gt;"",Q1187&lt;&gt;""),Q1187-P1187,"")</f>
        <v>1</v>
      </c>
      <c r="U1187" s="30" t="str">
        <f aca="false">IF(AND(O1187="Engaging",P1187&lt;&gt;""),'Leia-me'!$B$5-P1187,"")</f>
        <v/>
      </c>
      <c r="V1187" s="25" t="str">
        <f aca="false">IF(O1187&lt;&gt;"Engaging","",IF(U1187&lt;='Leia-me'!$B$6,"Saudável",IF(U1187&lt;='Leia-me'!$B$7,"Esfriando",IF(U1187&lt;='Leia-me'!$B$8,"Última chance","Zumbi"))))</f>
        <v/>
      </c>
      <c r="W1187" s="25" t="n">
        <f aca="false">IF(O1187="Won",1,IF(O1187="Lost",0,""))</f>
        <v>0</v>
      </c>
      <c r="Y1187" s="25" t="str">
        <f aca="false">IF(E1187="","Sim","")</f>
        <v/>
      </c>
    </row>
    <row r="1188" customFormat="false" ht="15" hidden="false" customHeight="false" outlineLevel="0" collapsed="false">
      <c r="A1188" s="25" t="s">
        <v>1427</v>
      </c>
      <c r="B1188" s="25" t="s">
        <v>67</v>
      </c>
      <c r="C1188" s="25" t="s">
        <v>68</v>
      </c>
      <c r="D1188" s="25" t="s">
        <v>73</v>
      </c>
      <c r="E1188" s="25" t="s">
        <v>198</v>
      </c>
      <c r="F1188" s="25" t="s">
        <v>177</v>
      </c>
      <c r="G1188" s="26" t="n">
        <v>2819.5</v>
      </c>
      <c r="H1188" s="27" t="n">
        <v>7227</v>
      </c>
      <c r="I1188" s="25" t="s">
        <v>147</v>
      </c>
      <c r="J1188" s="25" t="s">
        <v>199</v>
      </c>
      <c r="K1188" s="25" t="n">
        <v>1991</v>
      </c>
      <c r="L1188" s="25" t="s">
        <v>148</v>
      </c>
      <c r="M1188" s="25" t="s">
        <v>149</v>
      </c>
      <c r="N1188" s="28" t="n">
        <v>55</v>
      </c>
      <c r="O1188" s="25" t="s">
        <v>55</v>
      </c>
      <c r="P1188" s="29" t="n">
        <v>43057</v>
      </c>
      <c r="Q1188" s="29" t="n">
        <v>43067</v>
      </c>
      <c r="R1188" s="28" t="n">
        <v>0</v>
      </c>
      <c r="S1188" s="28" t="n">
        <f aca="false">IF(O1188="Won",R1188,IF(O1188="Lost",0,N1188))</f>
        <v>0</v>
      </c>
      <c r="T1188" s="30" t="n">
        <f aca="false">IF(AND(P1188&lt;&gt;"",Q1188&lt;&gt;""),Q1188-P1188,"")</f>
        <v>10</v>
      </c>
      <c r="U1188" s="30" t="str">
        <f aca="false">IF(AND(O1188="Engaging",P1188&lt;&gt;""),'Leia-me'!$B$5-P1188,"")</f>
        <v/>
      </c>
      <c r="V1188" s="25" t="str">
        <f aca="false">IF(O1188&lt;&gt;"Engaging","",IF(U1188&lt;='Leia-me'!$B$6,"Saudável",IF(U1188&lt;='Leia-me'!$B$7,"Esfriando",IF(U1188&lt;='Leia-me'!$B$8,"Última chance","Zumbi"))))</f>
        <v/>
      </c>
      <c r="W1188" s="25" t="n">
        <f aca="false">IF(O1188="Won",1,IF(O1188="Lost",0,""))</f>
        <v>0</v>
      </c>
      <c r="Y1188" s="25" t="str">
        <f aca="false">IF(E1188="","Sim","")</f>
        <v/>
      </c>
    </row>
    <row r="1189" customFormat="false" ht="15" hidden="false" customHeight="false" outlineLevel="0" collapsed="false">
      <c r="A1189" s="25" t="s">
        <v>1428</v>
      </c>
      <c r="B1189" s="25" t="s">
        <v>67</v>
      </c>
      <c r="C1189" s="25" t="s">
        <v>68</v>
      </c>
      <c r="D1189" s="25" t="s">
        <v>73</v>
      </c>
      <c r="E1189" s="25" t="s">
        <v>176</v>
      </c>
      <c r="F1189" s="25" t="s">
        <v>177</v>
      </c>
      <c r="G1189" s="26" t="n">
        <v>1698.2</v>
      </c>
      <c r="H1189" s="27" t="n">
        <v>3798</v>
      </c>
      <c r="I1189" s="25" t="s">
        <v>147</v>
      </c>
      <c r="K1189" s="25" t="n">
        <v>1987</v>
      </c>
      <c r="L1189" s="25" t="s">
        <v>178</v>
      </c>
      <c r="M1189" s="25" t="s">
        <v>171</v>
      </c>
      <c r="N1189" s="28" t="n">
        <v>5482</v>
      </c>
      <c r="O1189" s="25" t="s">
        <v>54</v>
      </c>
      <c r="P1189" s="29" t="n">
        <v>43059</v>
      </c>
      <c r="Q1189" s="29" t="n">
        <v>43078</v>
      </c>
      <c r="R1189" s="28" t="n">
        <v>5756</v>
      </c>
      <c r="S1189" s="28" t="n">
        <f aca="false">IF(O1189="Won",R1189,IF(O1189="Lost",0,N1189))</f>
        <v>5756</v>
      </c>
      <c r="T1189" s="30" t="n">
        <f aca="false">IF(AND(P1189&lt;&gt;"",Q1189&lt;&gt;""),Q1189-P1189,"")</f>
        <v>19</v>
      </c>
      <c r="U1189" s="30" t="str">
        <f aca="false">IF(AND(O1189="Engaging",P1189&lt;&gt;""),'Leia-me'!$B$5-P1189,"")</f>
        <v/>
      </c>
      <c r="V1189" s="25" t="str">
        <f aca="false">IF(O1189&lt;&gt;"Engaging","",IF(U1189&lt;='Leia-me'!$B$6,"Saudável",IF(U1189&lt;='Leia-me'!$B$7,"Esfriando",IF(U1189&lt;='Leia-me'!$B$8,"Última chance","Zumbi"))))</f>
        <v/>
      </c>
      <c r="W1189" s="25" t="n">
        <f aca="false">IF(O1189="Won",1,IF(O1189="Lost",0,""))</f>
        <v>1</v>
      </c>
      <c r="Y1189" s="25" t="str">
        <f aca="false">IF(E1189="","Sim","")</f>
        <v/>
      </c>
    </row>
    <row r="1190" customFormat="false" ht="15" hidden="false" customHeight="false" outlineLevel="0" collapsed="false">
      <c r="A1190" s="25" t="s">
        <v>1429</v>
      </c>
      <c r="B1190" s="25" t="s">
        <v>67</v>
      </c>
      <c r="C1190" s="25" t="s">
        <v>68</v>
      </c>
      <c r="D1190" s="25" t="s">
        <v>73</v>
      </c>
      <c r="E1190" s="25" t="s">
        <v>225</v>
      </c>
      <c r="F1190" s="25" t="s">
        <v>211</v>
      </c>
      <c r="G1190" s="26" t="n">
        <v>1376.8</v>
      </c>
      <c r="H1190" s="27" t="n">
        <v>1165</v>
      </c>
      <c r="I1190" s="25" t="s">
        <v>226</v>
      </c>
      <c r="K1190" s="25" t="n">
        <v>1988</v>
      </c>
      <c r="L1190" s="25" t="s">
        <v>160</v>
      </c>
      <c r="M1190" s="25" t="s">
        <v>149</v>
      </c>
      <c r="N1190" s="28" t="n">
        <v>3393</v>
      </c>
      <c r="O1190" s="25" t="s">
        <v>54</v>
      </c>
      <c r="P1190" s="29" t="n">
        <v>43059</v>
      </c>
      <c r="Q1190" s="29" t="n">
        <v>43062</v>
      </c>
      <c r="R1190" s="28" t="n">
        <v>3161</v>
      </c>
      <c r="S1190" s="28" t="n">
        <f aca="false">IF(O1190="Won",R1190,IF(O1190="Lost",0,N1190))</f>
        <v>3161</v>
      </c>
      <c r="T1190" s="30" t="n">
        <f aca="false">IF(AND(P1190&lt;&gt;"",Q1190&lt;&gt;""),Q1190-P1190,"")</f>
        <v>3</v>
      </c>
      <c r="U1190" s="30" t="str">
        <f aca="false">IF(AND(O1190="Engaging",P1190&lt;&gt;""),'Leia-me'!$B$5-P1190,"")</f>
        <v/>
      </c>
      <c r="V1190" s="25" t="str">
        <f aca="false">IF(O1190&lt;&gt;"Engaging","",IF(U1190&lt;='Leia-me'!$B$6,"Saudável",IF(U1190&lt;='Leia-me'!$B$7,"Esfriando",IF(U1190&lt;='Leia-me'!$B$8,"Última chance","Zumbi"))))</f>
        <v/>
      </c>
      <c r="W1190" s="25" t="n">
        <f aca="false">IF(O1190="Won",1,IF(O1190="Lost",0,""))</f>
        <v>1</v>
      </c>
      <c r="Y1190" s="25" t="str">
        <f aca="false">IF(E1190="","Sim","")</f>
        <v/>
      </c>
    </row>
    <row r="1191" customFormat="false" ht="15" hidden="false" customHeight="false" outlineLevel="0" collapsed="false">
      <c r="A1191" s="25" t="s">
        <v>1430</v>
      </c>
      <c r="B1191" s="25" t="s">
        <v>67</v>
      </c>
      <c r="C1191" s="25" t="s">
        <v>68</v>
      </c>
      <c r="D1191" s="25" t="s">
        <v>73</v>
      </c>
      <c r="E1191" s="25" t="s">
        <v>207</v>
      </c>
      <c r="F1191" s="25" t="s">
        <v>168</v>
      </c>
      <c r="G1191" s="26" t="n">
        <v>375.43</v>
      </c>
      <c r="H1191" s="27" t="n">
        <v>1190</v>
      </c>
      <c r="I1191" s="25" t="s">
        <v>147</v>
      </c>
      <c r="K1191" s="25" t="n">
        <v>1985</v>
      </c>
      <c r="L1191" s="25" t="s">
        <v>170</v>
      </c>
      <c r="M1191" s="25" t="s">
        <v>171</v>
      </c>
      <c r="N1191" s="28" t="n">
        <v>1096</v>
      </c>
      <c r="O1191" s="25" t="s">
        <v>54</v>
      </c>
      <c r="P1191" s="29" t="n">
        <v>43064</v>
      </c>
      <c r="Q1191" s="29" t="n">
        <v>43068</v>
      </c>
      <c r="R1191" s="28" t="n">
        <v>1001</v>
      </c>
      <c r="S1191" s="28" t="n">
        <f aca="false">IF(O1191="Won",R1191,IF(O1191="Lost",0,N1191))</f>
        <v>1001</v>
      </c>
      <c r="T1191" s="30" t="n">
        <f aca="false">IF(AND(P1191&lt;&gt;"",Q1191&lt;&gt;""),Q1191-P1191,"")</f>
        <v>4</v>
      </c>
      <c r="U1191" s="30" t="str">
        <f aca="false">IF(AND(O1191="Engaging",P1191&lt;&gt;""),'Leia-me'!$B$5-P1191,"")</f>
        <v/>
      </c>
      <c r="V1191" s="25" t="str">
        <f aca="false">IF(O1191&lt;&gt;"Engaging","",IF(U1191&lt;='Leia-me'!$B$6,"Saudável",IF(U1191&lt;='Leia-me'!$B$7,"Esfriando",IF(U1191&lt;='Leia-me'!$B$8,"Última chance","Zumbi"))))</f>
        <v/>
      </c>
      <c r="W1191" s="25" t="n">
        <f aca="false">IF(O1191="Won",1,IF(O1191="Lost",0,""))</f>
        <v>1</v>
      </c>
      <c r="Y1191" s="25" t="str">
        <f aca="false">IF(E1191="","Sim","")</f>
        <v/>
      </c>
    </row>
    <row r="1192" customFormat="false" ht="15" hidden="false" customHeight="false" outlineLevel="0" collapsed="false">
      <c r="A1192" s="25" t="s">
        <v>1431</v>
      </c>
      <c r="B1192" s="25" t="s">
        <v>67</v>
      </c>
      <c r="C1192" s="25" t="s">
        <v>68</v>
      </c>
      <c r="D1192" s="25" t="s">
        <v>73</v>
      </c>
      <c r="E1192" s="25" t="s">
        <v>248</v>
      </c>
      <c r="F1192" s="25" t="s">
        <v>211</v>
      </c>
      <c r="G1192" s="26" t="n">
        <v>894.33</v>
      </c>
      <c r="H1192" s="27" t="n">
        <v>1635</v>
      </c>
      <c r="I1192" s="25" t="s">
        <v>249</v>
      </c>
      <c r="K1192" s="25" t="n">
        <v>2007</v>
      </c>
      <c r="L1192" s="25" t="s">
        <v>178</v>
      </c>
      <c r="M1192" s="25" t="s">
        <v>171</v>
      </c>
      <c r="N1192" s="28" t="n">
        <v>5482</v>
      </c>
      <c r="O1192" s="25" t="s">
        <v>54</v>
      </c>
      <c r="P1192" s="29" t="n">
        <v>43070</v>
      </c>
      <c r="Q1192" s="29" t="n">
        <v>43078</v>
      </c>
      <c r="R1192" s="28" t="n">
        <v>5619</v>
      </c>
      <c r="S1192" s="28" t="n">
        <f aca="false">IF(O1192="Won",R1192,IF(O1192="Lost",0,N1192))</f>
        <v>5619</v>
      </c>
      <c r="T1192" s="30" t="n">
        <f aca="false">IF(AND(P1192&lt;&gt;"",Q1192&lt;&gt;""),Q1192-P1192,"")</f>
        <v>8</v>
      </c>
      <c r="U1192" s="30" t="str">
        <f aca="false">IF(AND(O1192="Engaging",P1192&lt;&gt;""),'Leia-me'!$B$5-P1192,"")</f>
        <v/>
      </c>
      <c r="V1192" s="25" t="str">
        <f aca="false">IF(O1192&lt;&gt;"Engaging","",IF(U1192&lt;='Leia-me'!$B$6,"Saudável",IF(U1192&lt;='Leia-me'!$B$7,"Esfriando",IF(U1192&lt;='Leia-me'!$B$8,"Última chance","Zumbi"))))</f>
        <v/>
      </c>
      <c r="W1192" s="25" t="n">
        <f aca="false">IF(O1192="Won",1,IF(O1192="Lost",0,""))</f>
        <v>1</v>
      </c>
      <c r="Y1192" s="25" t="str">
        <f aca="false">IF(E1192="","Sim","")</f>
        <v/>
      </c>
    </row>
    <row r="1193" customFormat="false" ht="15" hidden="false" customHeight="false" outlineLevel="0" collapsed="false">
      <c r="A1193" s="25" t="s">
        <v>1432</v>
      </c>
      <c r="B1193" s="25" t="s">
        <v>67</v>
      </c>
      <c r="C1193" s="25" t="s">
        <v>68</v>
      </c>
      <c r="D1193" s="25" t="s">
        <v>73</v>
      </c>
      <c r="E1193" s="25" t="s">
        <v>478</v>
      </c>
      <c r="F1193" s="25" t="s">
        <v>165</v>
      </c>
      <c r="G1193" s="26" t="n">
        <v>349.81</v>
      </c>
      <c r="H1193" s="27" t="n">
        <v>315</v>
      </c>
      <c r="I1193" s="25" t="s">
        <v>147</v>
      </c>
      <c r="K1193" s="25" t="n">
        <v>2002</v>
      </c>
      <c r="L1193" s="25" t="s">
        <v>186</v>
      </c>
      <c r="M1193" s="25" t="s">
        <v>171</v>
      </c>
      <c r="N1193" s="28" t="n">
        <v>550</v>
      </c>
      <c r="O1193" s="25" t="s">
        <v>57</v>
      </c>
      <c r="P1193" s="33"/>
      <c r="Q1193" s="33"/>
      <c r="R1193" s="34"/>
      <c r="S1193" s="28" t="n">
        <f aca="false">IF(O1193="Won",R1193,IF(O1193="Lost",0,N1193))</f>
        <v>550</v>
      </c>
      <c r="T1193" s="30" t="str">
        <f aca="false">IF(AND(P1193&lt;&gt;"",Q1193&lt;&gt;""),Q1193-P1193,"")</f>
        <v/>
      </c>
      <c r="U1193" s="30" t="str">
        <f aca="false">IF(AND(O1193="Engaging",P1193&lt;&gt;""),'Leia-me'!$B$5-P1193,"")</f>
        <v/>
      </c>
      <c r="V1193" s="25" t="str">
        <f aca="false">IF(O1193&lt;&gt;"Engaging","",IF(U1193&lt;='Leia-me'!$B$6,"Saudável",IF(U1193&lt;='Leia-me'!$B$7,"Esfriando",IF(U1193&lt;='Leia-me'!$B$8,"Última chance","Zumbi"))))</f>
        <v/>
      </c>
      <c r="W1193" s="25" t="str">
        <f aca="false">IF(O1193="Won",1,IF(O1193="Lost",0,""))</f>
        <v/>
      </c>
      <c r="Y1193" s="25" t="str">
        <f aca="false">IF(E1193="","Sim","")</f>
        <v/>
      </c>
    </row>
    <row r="1194" customFormat="false" ht="15" hidden="false" customHeight="false" outlineLevel="0" collapsed="false">
      <c r="A1194" s="25" t="s">
        <v>1433</v>
      </c>
      <c r="B1194" s="25" t="s">
        <v>67</v>
      </c>
      <c r="C1194" s="25" t="s">
        <v>68</v>
      </c>
      <c r="D1194" s="25" t="s">
        <v>73</v>
      </c>
      <c r="E1194" s="25" t="s">
        <v>176</v>
      </c>
      <c r="F1194" s="25" t="s">
        <v>177</v>
      </c>
      <c r="G1194" s="26" t="n">
        <v>1698.2</v>
      </c>
      <c r="H1194" s="27" t="n">
        <v>3798</v>
      </c>
      <c r="I1194" s="25" t="s">
        <v>147</v>
      </c>
      <c r="K1194" s="25" t="n">
        <v>1987</v>
      </c>
      <c r="L1194" s="25" t="s">
        <v>186</v>
      </c>
      <c r="M1194" s="25" t="s">
        <v>171</v>
      </c>
      <c r="N1194" s="28" t="n">
        <v>550</v>
      </c>
      <c r="O1194" s="25" t="s">
        <v>57</v>
      </c>
      <c r="P1194" s="33"/>
      <c r="Q1194" s="33"/>
      <c r="R1194" s="34"/>
      <c r="S1194" s="28" t="n">
        <f aca="false">IF(O1194="Won",R1194,IF(O1194="Lost",0,N1194))</f>
        <v>550</v>
      </c>
      <c r="T1194" s="30" t="str">
        <f aca="false">IF(AND(P1194&lt;&gt;"",Q1194&lt;&gt;""),Q1194-P1194,"")</f>
        <v/>
      </c>
      <c r="U1194" s="30" t="str">
        <f aca="false">IF(AND(O1194="Engaging",P1194&lt;&gt;""),'Leia-me'!$B$5-P1194,"")</f>
        <v/>
      </c>
      <c r="V1194" s="25" t="str">
        <f aca="false">IF(O1194&lt;&gt;"Engaging","",IF(U1194&lt;='Leia-me'!$B$6,"Saudável",IF(U1194&lt;='Leia-me'!$B$7,"Esfriando",IF(U1194&lt;='Leia-me'!$B$8,"Última chance","Zumbi"))))</f>
        <v/>
      </c>
      <c r="W1194" s="25" t="str">
        <f aca="false">IF(O1194="Won",1,IF(O1194="Lost",0,""))</f>
        <v/>
      </c>
      <c r="Y1194" s="25" t="str">
        <f aca="false">IF(E1194="","Sim","")</f>
        <v/>
      </c>
    </row>
    <row r="1195" customFormat="false" ht="15" hidden="false" customHeight="false" outlineLevel="0" collapsed="false">
      <c r="A1195" s="25" t="s">
        <v>1434</v>
      </c>
      <c r="B1195" s="25" t="s">
        <v>67</v>
      </c>
      <c r="C1195" s="25" t="s">
        <v>68</v>
      </c>
      <c r="D1195" s="25" t="s">
        <v>73</v>
      </c>
      <c r="E1195" s="25" t="s">
        <v>1371</v>
      </c>
      <c r="F1195" s="25" t="s">
        <v>185</v>
      </c>
      <c r="G1195" s="26" t="n">
        <v>40.79</v>
      </c>
      <c r="H1195" s="27" t="n">
        <v>142</v>
      </c>
      <c r="I1195" s="25" t="s">
        <v>1372</v>
      </c>
      <c r="K1195" s="25" t="n">
        <v>2011</v>
      </c>
      <c r="L1195" s="25" t="s">
        <v>186</v>
      </c>
      <c r="M1195" s="25" t="s">
        <v>171</v>
      </c>
      <c r="N1195" s="28" t="n">
        <v>550</v>
      </c>
      <c r="O1195" s="25" t="s">
        <v>57</v>
      </c>
      <c r="P1195" s="33"/>
      <c r="Q1195" s="33"/>
      <c r="R1195" s="34"/>
      <c r="S1195" s="28" t="n">
        <f aca="false">IF(O1195="Won",R1195,IF(O1195="Lost",0,N1195))</f>
        <v>550</v>
      </c>
      <c r="T1195" s="30" t="str">
        <f aca="false">IF(AND(P1195&lt;&gt;"",Q1195&lt;&gt;""),Q1195-P1195,"")</f>
        <v/>
      </c>
      <c r="U1195" s="30" t="str">
        <f aca="false">IF(AND(O1195="Engaging",P1195&lt;&gt;""),'Leia-me'!$B$5-P1195,"")</f>
        <v/>
      </c>
      <c r="V1195" s="25" t="str">
        <f aca="false">IF(O1195&lt;&gt;"Engaging","",IF(U1195&lt;='Leia-me'!$B$6,"Saudável",IF(U1195&lt;='Leia-me'!$B$7,"Esfriando",IF(U1195&lt;='Leia-me'!$B$8,"Última chance","Zumbi"))))</f>
        <v/>
      </c>
      <c r="W1195" s="25" t="str">
        <f aca="false">IF(O1195="Won",1,IF(O1195="Lost",0,""))</f>
        <v/>
      </c>
      <c r="Y1195" s="25" t="str">
        <f aca="false">IF(E1195="","Sim","")</f>
        <v/>
      </c>
    </row>
    <row r="1196" customFormat="false" ht="15" hidden="false" customHeight="false" outlineLevel="0" collapsed="false">
      <c r="A1196" s="25" t="s">
        <v>1435</v>
      </c>
      <c r="B1196" s="25" t="s">
        <v>67</v>
      </c>
      <c r="C1196" s="25" t="s">
        <v>68</v>
      </c>
      <c r="D1196" s="25" t="s">
        <v>73</v>
      </c>
      <c r="G1196" s="31"/>
      <c r="H1196" s="32"/>
      <c r="L1196" s="25" t="s">
        <v>186</v>
      </c>
      <c r="M1196" s="25" t="s">
        <v>171</v>
      </c>
      <c r="N1196" s="28" t="n">
        <v>550</v>
      </c>
      <c r="O1196" s="25" t="s">
        <v>57</v>
      </c>
      <c r="P1196" s="33"/>
      <c r="Q1196" s="33"/>
      <c r="R1196" s="34"/>
      <c r="S1196" s="28" t="n">
        <f aca="false">IF(O1196="Won",R1196,IF(O1196="Lost",0,N1196))</f>
        <v>550</v>
      </c>
      <c r="T1196" s="30" t="str">
        <f aca="false">IF(AND(P1196&lt;&gt;"",Q1196&lt;&gt;""),Q1196-P1196,"")</f>
        <v/>
      </c>
      <c r="U1196" s="30" t="str">
        <f aca="false">IF(AND(O1196="Engaging",P1196&lt;&gt;""),'Leia-me'!$B$5-P1196,"")</f>
        <v/>
      </c>
      <c r="V1196" s="25" t="str">
        <f aca="false">IF(O1196&lt;&gt;"Engaging","",IF(U1196&lt;='Leia-me'!$B$6,"Saudável",IF(U1196&lt;='Leia-me'!$B$7,"Esfriando",IF(U1196&lt;='Leia-me'!$B$8,"Última chance","Zumbi"))))</f>
        <v/>
      </c>
      <c r="W1196" s="25" t="str">
        <f aca="false">IF(O1196="Won",1,IF(O1196="Lost",0,""))</f>
        <v/>
      </c>
      <c r="Y1196" s="25" t="str">
        <f aca="false">IF(E1196="","Sim","")</f>
        <v>Sim</v>
      </c>
    </row>
    <row r="1197" customFormat="false" ht="15" hidden="false" customHeight="false" outlineLevel="0" collapsed="false">
      <c r="A1197" s="25" t="s">
        <v>1436</v>
      </c>
      <c r="B1197" s="25" t="s">
        <v>67</v>
      </c>
      <c r="C1197" s="25" t="s">
        <v>68</v>
      </c>
      <c r="D1197" s="25" t="s">
        <v>73</v>
      </c>
      <c r="G1197" s="31"/>
      <c r="H1197" s="32"/>
      <c r="L1197" s="25" t="s">
        <v>186</v>
      </c>
      <c r="M1197" s="25" t="s">
        <v>171</v>
      </c>
      <c r="N1197" s="28" t="n">
        <v>550</v>
      </c>
      <c r="O1197" s="25" t="s">
        <v>57</v>
      </c>
      <c r="P1197" s="33"/>
      <c r="Q1197" s="33"/>
      <c r="R1197" s="34"/>
      <c r="S1197" s="28" t="n">
        <f aca="false">IF(O1197="Won",R1197,IF(O1197="Lost",0,N1197))</f>
        <v>550</v>
      </c>
      <c r="T1197" s="30" t="str">
        <f aca="false">IF(AND(P1197&lt;&gt;"",Q1197&lt;&gt;""),Q1197-P1197,"")</f>
        <v/>
      </c>
      <c r="U1197" s="30" t="str">
        <f aca="false">IF(AND(O1197="Engaging",P1197&lt;&gt;""),'Leia-me'!$B$5-P1197,"")</f>
        <v/>
      </c>
      <c r="V1197" s="25" t="str">
        <f aca="false">IF(O1197&lt;&gt;"Engaging","",IF(U1197&lt;='Leia-me'!$B$6,"Saudável",IF(U1197&lt;='Leia-me'!$B$7,"Esfriando",IF(U1197&lt;='Leia-me'!$B$8,"Última chance","Zumbi"))))</f>
        <v/>
      </c>
      <c r="W1197" s="25" t="str">
        <f aca="false">IF(O1197="Won",1,IF(O1197="Lost",0,""))</f>
        <v/>
      </c>
      <c r="Y1197" s="25" t="str">
        <f aca="false">IF(E1197="","Sim","")</f>
        <v>Sim</v>
      </c>
    </row>
    <row r="1198" customFormat="false" ht="15" hidden="false" customHeight="false" outlineLevel="0" collapsed="false">
      <c r="A1198" s="25" t="s">
        <v>1437</v>
      </c>
      <c r="B1198" s="25" t="s">
        <v>67</v>
      </c>
      <c r="C1198" s="25" t="s">
        <v>68</v>
      </c>
      <c r="D1198" s="25" t="s">
        <v>73</v>
      </c>
      <c r="G1198" s="31"/>
      <c r="H1198" s="32"/>
      <c r="L1198" s="25" t="s">
        <v>186</v>
      </c>
      <c r="M1198" s="25" t="s">
        <v>171</v>
      </c>
      <c r="N1198" s="28" t="n">
        <v>550</v>
      </c>
      <c r="O1198" s="25" t="s">
        <v>57</v>
      </c>
      <c r="P1198" s="33"/>
      <c r="Q1198" s="33"/>
      <c r="R1198" s="34"/>
      <c r="S1198" s="28" t="n">
        <f aca="false">IF(O1198="Won",R1198,IF(O1198="Lost",0,N1198))</f>
        <v>550</v>
      </c>
      <c r="T1198" s="30" t="str">
        <f aca="false">IF(AND(P1198&lt;&gt;"",Q1198&lt;&gt;""),Q1198-P1198,"")</f>
        <v/>
      </c>
      <c r="U1198" s="30" t="str">
        <f aca="false">IF(AND(O1198="Engaging",P1198&lt;&gt;""),'Leia-me'!$B$5-P1198,"")</f>
        <v/>
      </c>
      <c r="V1198" s="25" t="str">
        <f aca="false">IF(O1198&lt;&gt;"Engaging","",IF(U1198&lt;='Leia-me'!$B$6,"Saudável",IF(U1198&lt;='Leia-me'!$B$7,"Esfriando",IF(U1198&lt;='Leia-me'!$B$8,"Última chance","Zumbi"))))</f>
        <v/>
      </c>
      <c r="W1198" s="25" t="str">
        <f aca="false">IF(O1198="Won",1,IF(O1198="Lost",0,""))</f>
        <v/>
      </c>
      <c r="Y1198" s="25" t="str">
        <f aca="false">IF(E1198="","Sim","")</f>
        <v>Sim</v>
      </c>
    </row>
    <row r="1199" customFormat="false" ht="15" hidden="false" customHeight="false" outlineLevel="0" collapsed="false">
      <c r="A1199" s="25" t="s">
        <v>1438</v>
      </c>
      <c r="B1199" s="25" t="s">
        <v>67</v>
      </c>
      <c r="C1199" s="25" t="s">
        <v>68</v>
      </c>
      <c r="D1199" s="25" t="s">
        <v>73</v>
      </c>
      <c r="G1199" s="31"/>
      <c r="H1199" s="32"/>
      <c r="L1199" s="25" t="s">
        <v>186</v>
      </c>
      <c r="M1199" s="25" t="s">
        <v>171</v>
      </c>
      <c r="N1199" s="28" t="n">
        <v>550</v>
      </c>
      <c r="O1199" s="25" t="s">
        <v>57</v>
      </c>
      <c r="P1199" s="33"/>
      <c r="Q1199" s="33"/>
      <c r="R1199" s="34"/>
      <c r="S1199" s="28" t="n">
        <f aca="false">IF(O1199="Won",R1199,IF(O1199="Lost",0,N1199))</f>
        <v>550</v>
      </c>
      <c r="T1199" s="30" t="str">
        <f aca="false">IF(AND(P1199&lt;&gt;"",Q1199&lt;&gt;""),Q1199-P1199,"")</f>
        <v/>
      </c>
      <c r="U1199" s="30" t="str">
        <f aca="false">IF(AND(O1199="Engaging",P1199&lt;&gt;""),'Leia-me'!$B$5-P1199,"")</f>
        <v/>
      </c>
      <c r="V1199" s="25" t="str">
        <f aca="false">IF(O1199&lt;&gt;"Engaging","",IF(U1199&lt;='Leia-me'!$B$6,"Saudável",IF(U1199&lt;='Leia-me'!$B$7,"Esfriando",IF(U1199&lt;='Leia-me'!$B$8,"Última chance","Zumbi"))))</f>
        <v/>
      </c>
      <c r="W1199" s="25" t="str">
        <f aca="false">IF(O1199="Won",1,IF(O1199="Lost",0,""))</f>
        <v/>
      </c>
      <c r="Y1199" s="25" t="str">
        <f aca="false">IF(E1199="","Sim","")</f>
        <v>Sim</v>
      </c>
    </row>
    <row r="1200" customFormat="false" ht="15" hidden="false" customHeight="false" outlineLevel="0" collapsed="false">
      <c r="A1200" s="25" t="s">
        <v>1439</v>
      </c>
      <c r="B1200" s="25" t="s">
        <v>67</v>
      </c>
      <c r="C1200" s="25" t="s">
        <v>68</v>
      </c>
      <c r="D1200" s="25" t="s">
        <v>73</v>
      </c>
      <c r="G1200" s="31"/>
      <c r="H1200" s="32"/>
      <c r="L1200" s="25" t="s">
        <v>186</v>
      </c>
      <c r="M1200" s="25" t="s">
        <v>171</v>
      </c>
      <c r="N1200" s="28" t="n">
        <v>550</v>
      </c>
      <c r="O1200" s="25" t="s">
        <v>57</v>
      </c>
      <c r="P1200" s="33"/>
      <c r="Q1200" s="33"/>
      <c r="R1200" s="34"/>
      <c r="S1200" s="28" t="n">
        <f aca="false">IF(O1200="Won",R1200,IF(O1200="Lost",0,N1200))</f>
        <v>550</v>
      </c>
      <c r="T1200" s="30" t="str">
        <f aca="false">IF(AND(P1200&lt;&gt;"",Q1200&lt;&gt;""),Q1200-P1200,"")</f>
        <v/>
      </c>
      <c r="U1200" s="30" t="str">
        <f aca="false">IF(AND(O1200="Engaging",P1200&lt;&gt;""),'Leia-me'!$B$5-P1200,"")</f>
        <v/>
      </c>
      <c r="V1200" s="25" t="str">
        <f aca="false">IF(O1200&lt;&gt;"Engaging","",IF(U1200&lt;='Leia-me'!$B$6,"Saudável",IF(U1200&lt;='Leia-me'!$B$7,"Esfriando",IF(U1200&lt;='Leia-me'!$B$8,"Última chance","Zumbi"))))</f>
        <v/>
      </c>
      <c r="W1200" s="25" t="str">
        <f aca="false">IF(O1200="Won",1,IF(O1200="Lost",0,""))</f>
        <v/>
      </c>
      <c r="Y1200" s="25" t="str">
        <f aca="false">IF(E1200="","Sim","")</f>
        <v>Sim</v>
      </c>
    </row>
    <row r="1201" customFormat="false" ht="15" hidden="false" customHeight="false" outlineLevel="0" collapsed="false">
      <c r="A1201" s="25" t="s">
        <v>1440</v>
      </c>
      <c r="B1201" s="25" t="s">
        <v>67</v>
      </c>
      <c r="C1201" s="25" t="s">
        <v>68</v>
      </c>
      <c r="D1201" s="25" t="s">
        <v>73</v>
      </c>
      <c r="G1201" s="31"/>
      <c r="H1201" s="32"/>
      <c r="L1201" s="25" t="s">
        <v>170</v>
      </c>
      <c r="M1201" s="25" t="s">
        <v>171</v>
      </c>
      <c r="N1201" s="28" t="n">
        <v>1096</v>
      </c>
      <c r="O1201" s="25" t="s">
        <v>57</v>
      </c>
      <c r="P1201" s="33"/>
      <c r="Q1201" s="33"/>
      <c r="R1201" s="34"/>
      <c r="S1201" s="28" t="n">
        <f aca="false">IF(O1201="Won",R1201,IF(O1201="Lost",0,N1201))</f>
        <v>1096</v>
      </c>
      <c r="T1201" s="30" t="str">
        <f aca="false">IF(AND(P1201&lt;&gt;"",Q1201&lt;&gt;""),Q1201-P1201,"")</f>
        <v/>
      </c>
      <c r="U1201" s="30" t="str">
        <f aca="false">IF(AND(O1201="Engaging",P1201&lt;&gt;""),'Leia-me'!$B$5-P1201,"")</f>
        <v/>
      </c>
      <c r="V1201" s="25" t="str">
        <f aca="false">IF(O1201&lt;&gt;"Engaging","",IF(U1201&lt;='Leia-me'!$B$6,"Saudável",IF(U1201&lt;='Leia-me'!$B$7,"Esfriando",IF(U1201&lt;='Leia-me'!$B$8,"Última chance","Zumbi"))))</f>
        <v/>
      </c>
      <c r="W1201" s="25" t="str">
        <f aca="false">IF(O1201="Won",1,IF(O1201="Lost",0,""))</f>
        <v/>
      </c>
      <c r="Y1201" s="25" t="str">
        <f aca="false">IF(E1201="","Sim","")</f>
        <v>Sim</v>
      </c>
    </row>
    <row r="1202" customFormat="false" ht="15" hidden="false" customHeight="false" outlineLevel="0" collapsed="false">
      <c r="A1202" s="25" t="s">
        <v>1441</v>
      </c>
      <c r="B1202" s="25" t="s">
        <v>67</v>
      </c>
      <c r="C1202" s="25" t="s">
        <v>68</v>
      </c>
      <c r="D1202" s="25" t="s">
        <v>73</v>
      </c>
      <c r="G1202" s="31"/>
      <c r="H1202" s="32"/>
      <c r="L1202" s="25" t="s">
        <v>170</v>
      </c>
      <c r="M1202" s="25" t="s">
        <v>171</v>
      </c>
      <c r="N1202" s="28" t="n">
        <v>1096</v>
      </c>
      <c r="O1202" s="25" t="s">
        <v>57</v>
      </c>
      <c r="P1202" s="33"/>
      <c r="Q1202" s="33"/>
      <c r="R1202" s="34"/>
      <c r="S1202" s="28" t="n">
        <f aca="false">IF(O1202="Won",R1202,IF(O1202="Lost",0,N1202))</f>
        <v>1096</v>
      </c>
      <c r="T1202" s="30" t="str">
        <f aca="false">IF(AND(P1202&lt;&gt;"",Q1202&lt;&gt;""),Q1202-P1202,"")</f>
        <v/>
      </c>
      <c r="U1202" s="30" t="str">
        <f aca="false">IF(AND(O1202="Engaging",P1202&lt;&gt;""),'Leia-me'!$B$5-P1202,"")</f>
        <v/>
      </c>
      <c r="V1202" s="25" t="str">
        <f aca="false">IF(O1202&lt;&gt;"Engaging","",IF(U1202&lt;='Leia-me'!$B$6,"Saudável",IF(U1202&lt;='Leia-me'!$B$7,"Esfriando",IF(U1202&lt;='Leia-me'!$B$8,"Última chance","Zumbi"))))</f>
        <v/>
      </c>
      <c r="W1202" s="25" t="str">
        <f aca="false">IF(O1202="Won",1,IF(O1202="Lost",0,""))</f>
        <v/>
      </c>
      <c r="Y1202" s="25" t="str">
        <f aca="false">IF(E1202="","Sim","")</f>
        <v>Sim</v>
      </c>
    </row>
    <row r="1203" customFormat="false" ht="15" hidden="false" customHeight="false" outlineLevel="0" collapsed="false">
      <c r="A1203" s="25" t="s">
        <v>1442</v>
      </c>
      <c r="B1203" s="25" t="s">
        <v>67</v>
      </c>
      <c r="C1203" s="25" t="s">
        <v>68</v>
      </c>
      <c r="D1203" s="25" t="s">
        <v>73</v>
      </c>
      <c r="G1203" s="31"/>
      <c r="H1203" s="32"/>
      <c r="L1203" s="25" t="s">
        <v>170</v>
      </c>
      <c r="M1203" s="25" t="s">
        <v>171</v>
      </c>
      <c r="N1203" s="28" t="n">
        <v>1096</v>
      </c>
      <c r="O1203" s="25" t="s">
        <v>57</v>
      </c>
      <c r="P1203" s="33"/>
      <c r="Q1203" s="33"/>
      <c r="R1203" s="34"/>
      <c r="S1203" s="28" t="n">
        <f aca="false">IF(O1203="Won",R1203,IF(O1203="Lost",0,N1203))</f>
        <v>1096</v>
      </c>
      <c r="T1203" s="30" t="str">
        <f aca="false">IF(AND(P1203&lt;&gt;"",Q1203&lt;&gt;""),Q1203-P1203,"")</f>
        <v/>
      </c>
      <c r="U1203" s="30" t="str">
        <f aca="false">IF(AND(O1203="Engaging",P1203&lt;&gt;""),'Leia-me'!$B$5-P1203,"")</f>
        <v/>
      </c>
      <c r="V1203" s="25" t="str">
        <f aca="false">IF(O1203&lt;&gt;"Engaging","",IF(U1203&lt;='Leia-me'!$B$6,"Saudável",IF(U1203&lt;='Leia-me'!$B$7,"Esfriando",IF(U1203&lt;='Leia-me'!$B$8,"Última chance","Zumbi"))))</f>
        <v/>
      </c>
      <c r="W1203" s="25" t="str">
        <f aca="false">IF(O1203="Won",1,IF(O1203="Lost",0,""))</f>
        <v/>
      </c>
      <c r="Y1203" s="25" t="str">
        <f aca="false">IF(E1203="","Sim","")</f>
        <v>Sim</v>
      </c>
    </row>
    <row r="1204" customFormat="false" ht="15" hidden="false" customHeight="false" outlineLevel="0" collapsed="false">
      <c r="A1204" s="25" t="s">
        <v>1443</v>
      </c>
      <c r="B1204" s="25" t="s">
        <v>67</v>
      </c>
      <c r="C1204" s="25" t="s">
        <v>68</v>
      </c>
      <c r="D1204" s="25" t="s">
        <v>73</v>
      </c>
      <c r="G1204" s="31"/>
      <c r="H1204" s="32"/>
      <c r="L1204" s="25" t="s">
        <v>178</v>
      </c>
      <c r="M1204" s="25" t="s">
        <v>171</v>
      </c>
      <c r="N1204" s="28" t="n">
        <v>5482</v>
      </c>
      <c r="O1204" s="25" t="s">
        <v>57</v>
      </c>
      <c r="P1204" s="33"/>
      <c r="Q1204" s="33"/>
      <c r="R1204" s="34"/>
      <c r="S1204" s="28" t="n">
        <f aca="false">IF(O1204="Won",R1204,IF(O1204="Lost",0,N1204))</f>
        <v>5482</v>
      </c>
      <c r="T1204" s="30" t="str">
        <f aca="false">IF(AND(P1204&lt;&gt;"",Q1204&lt;&gt;""),Q1204-P1204,"")</f>
        <v/>
      </c>
      <c r="U1204" s="30" t="str">
        <f aca="false">IF(AND(O1204="Engaging",P1204&lt;&gt;""),'Leia-me'!$B$5-P1204,"")</f>
        <v/>
      </c>
      <c r="V1204" s="25" t="str">
        <f aca="false">IF(O1204&lt;&gt;"Engaging","",IF(U1204&lt;='Leia-me'!$B$6,"Saudável",IF(U1204&lt;='Leia-me'!$B$7,"Esfriando",IF(U1204&lt;='Leia-me'!$B$8,"Última chance","Zumbi"))))</f>
        <v/>
      </c>
      <c r="W1204" s="25" t="str">
        <f aca="false">IF(O1204="Won",1,IF(O1204="Lost",0,""))</f>
        <v/>
      </c>
      <c r="Y1204" s="25" t="str">
        <f aca="false">IF(E1204="","Sim","")</f>
        <v>Sim</v>
      </c>
    </row>
    <row r="1205" customFormat="false" ht="15" hidden="false" customHeight="false" outlineLevel="0" collapsed="false">
      <c r="A1205" s="25" t="s">
        <v>1444</v>
      </c>
      <c r="B1205" s="25" t="s">
        <v>67</v>
      </c>
      <c r="C1205" s="25" t="s">
        <v>68</v>
      </c>
      <c r="D1205" s="25" t="s">
        <v>73</v>
      </c>
      <c r="E1205" s="25" t="s">
        <v>463</v>
      </c>
      <c r="F1205" s="25" t="s">
        <v>211</v>
      </c>
      <c r="G1205" s="26" t="n">
        <v>2261.05</v>
      </c>
      <c r="H1205" s="27" t="n">
        <v>3851</v>
      </c>
      <c r="I1205" s="25" t="s">
        <v>147</v>
      </c>
      <c r="K1205" s="25" t="n">
        <v>2005</v>
      </c>
      <c r="L1205" s="25" t="s">
        <v>148</v>
      </c>
      <c r="M1205" s="25" t="s">
        <v>149</v>
      </c>
      <c r="N1205" s="28" t="n">
        <v>55</v>
      </c>
      <c r="O1205" s="25" t="s">
        <v>57</v>
      </c>
      <c r="P1205" s="33"/>
      <c r="Q1205" s="33"/>
      <c r="R1205" s="34"/>
      <c r="S1205" s="28" t="n">
        <f aca="false">IF(O1205="Won",R1205,IF(O1205="Lost",0,N1205))</f>
        <v>55</v>
      </c>
      <c r="T1205" s="30" t="str">
        <f aca="false">IF(AND(P1205&lt;&gt;"",Q1205&lt;&gt;""),Q1205-P1205,"")</f>
        <v/>
      </c>
      <c r="U1205" s="30" t="str">
        <f aca="false">IF(AND(O1205="Engaging",P1205&lt;&gt;""),'Leia-me'!$B$5-P1205,"")</f>
        <v/>
      </c>
      <c r="V1205" s="25" t="str">
        <f aca="false">IF(O1205&lt;&gt;"Engaging","",IF(U1205&lt;='Leia-me'!$B$6,"Saudável",IF(U1205&lt;='Leia-me'!$B$7,"Esfriando",IF(U1205&lt;='Leia-me'!$B$8,"Última chance","Zumbi"))))</f>
        <v/>
      </c>
      <c r="W1205" s="25" t="str">
        <f aca="false">IF(O1205="Won",1,IF(O1205="Lost",0,""))</f>
        <v/>
      </c>
      <c r="Y1205" s="25" t="str">
        <f aca="false">IF(E1205="","Sim","")</f>
        <v/>
      </c>
    </row>
    <row r="1206" customFormat="false" ht="15" hidden="false" customHeight="false" outlineLevel="0" collapsed="false">
      <c r="A1206" s="25" t="s">
        <v>1445</v>
      </c>
      <c r="B1206" s="25" t="s">
        <v>67</v>
      </c>
      <c r="C1206" s="25" t="s">
        <v>68</v>
      </c>
      <c r="D1206" s="25" t="s">
        <v>73</v>
      </c>
      <c r="G1206" s="31"/>
      <c r="H1206" s="32"/>
      <c r="L1206" s="25" t="s">
        <v>148</v>
      </c>
      <c r="M1206" s="25" t="s">
        <v>149</v>
      </c>
      <c r="N1206" s="28" t="n">
        <v>55</v>
      </c>
      <c r="O1206" s="25" t="s">
        <v>57</v>
      </c>
      <c r="P1206" s="33"/>
      <c r="Q1206" s="33"/>
      <c r="R1206" s="34"/>
      <c r="S1206" s="28" t="n">
        <f aca="false">IF(O1206="Won",R1206,IF(O1206="Lost",0,N1206))</f>
        <v>55</v>
      </c>
      <c r="T1206" s="30" t="str">
        <f aca="false">IF(AND(P1206&lt;&gt;"",Q1206&lt;&gt;""),Q1206-P1206,"")</f>
        <v/>
      </c>
      <c r="U1206" s="30" t="str">
        <f aca="false">IF(AND(O1206="Engaging",P1206&lt;&gt;""),'Leia-me'!$B$5-P1206,"")</f>
        <v/>
      </c>
      <c r="V1206" s="25" t="str">
        <f aca="false">IF(O1206&lt;&gt;"Engaging","",IF(U1206&lt;='Leia-me'!$B$6,"Saudável",IF(U1206&lt;='Leia-me'!$B$7,"Esfriando",IF(U1206&lt;='Leia-me'!$B$8,"Última chance","Zumbi"))))</f>
        <v/>
      </c>
      <c r="W1206" s="25" t="str">
        <f aca="false">IF(O1206="Won",1,IF(O1206="Lost",0,""))</f>
        <v/>
      </c>
      <c r="Y1206" s="25" t="str">
        <f aca="false">IF(E1206="","Sim","")</f>
        <v>Sim</v>
      </c>
    </row>
    <row r="1207" customFormat="false" ht="15" hidden="false" customHeight="false" outlineLevel="0" collapsed="false">
      <c r="A1207" s="25" t="s">
        <v>1446</v>
      </c>
      <c r="B1207" s="25" t="s">
        <v>67</v>
      </c>
      <c r="C1207" s="25" t="s">
        <v>68</v>
      </c>
      <c r="D1207" s="25" t="s">
        <v>73</v>
      </c>
      <c r="G1207" s="31"/>
      <c r="H1207" s="32"/>
      <c r="L1207" s="25" t="s">
        <v>148</v>
      </c>
      <c r="M1207" s="25" t="s">
        <v>149</v>
      </c>
      <c r="N1207" s="28" t="n">
        <v>55</v>
      </c>
      <c r="O1207" s="25" t="s">
        <v>57</v>
      </c>
      <c r="P1207" s="33"/>
      <c r="Q1207" s="33"/>
      <c r="R1207" s="34"/>
      <c r="S1207" s="28" t="n">
        <f aca="false">IF(O1207="Won",R1207,IF(O1207="Lost",0,N1207))</f>
        <v>55</v>
      </c>
      <c r="T1207" s="30" t="str">
        <f aca="false">IF(AND(P1207&lt;&gt;"",Q1207&lt;&gt;""),Q1207-P1207,"")</f>
        <v/>
      </c>
      <c r="U1207" s="30" t="str">
        <f aca="false">IF(AND(O1207="Engaging",P1207&lt;&gt;""),'Leia-me'!$B$5-P1207,"")</f>
        <v/>
      </c>
      <c r="V1207" s="25" t="str">
        <f aca="false">IF(O1207&lt;&gt;"Engaging","",IF(U1207&lt;='Leia-me'!$B$6,"Saudável",IF(U1207&lt;='Leia-me'!$B$7,"Esfriando",IF(U1207&lt;='Leia-me'!$B$8,"Última chance","Zumbi"))))</f>
        <v/>
      </c>
      <c r="W1207" s="25" t="str">
        <f aca="false">IF(O1207="Won",1,IF(O1207="Lost",0,""))</f>
        <v/>
      </c>
      <c r="Y1207" s="25" t="str">
        <f aca="false">IF(E1207="","Sim","")</f>
        <v>Sim</v>
      </c>
    </row>
    <row r="1208" customFormat="false" ht="15" hidden="false" customHeight="false" outlineLevel="0" collapsed="false">
      <c r="A1208" s="25" t="s">
        <v>1447</v>
      </c>
      <c r="B1208" s="25" t="s">
        <v>67</v>
      </c>
      <c r="C1208" s="25" t="s">
        <v>68</v>
      </c>
      <c r="D1208" s="25" t="s">
        <v>73</v>
      </c>
      <c r="G1208" s="31"/>
      <c r="H1208" s="32"/>
      <c r="L1208" s="25" t="s">
        <v>148</v>
      </c>
      <c r="M1208" s="25" t="s">
        <v>149</v>
      </c>
      <c r="N1208" s="28" t="n">
        <v>55</v>
      </c>
      <c r="O1208" s="25" t="s">
        <v>57</v>
      </c>
      <c r="P1208" s="33"/>
      <c r="Q1208" s="33"/>
      <c r="R1208" s="34"/>
      <c r="S1208" s="28" t="n">
        <f aca="false">IF(O1208="Won",R1208,IF(O1208="Lost",0,N1208))</f>
        <v>55</v>
      </c>
      <c r="T1208" s="30" t="str">
        <f aca="false">IF(AND(P1208&lt;&gt;"",Q1208&lt;&gt;""),Q1208-P1208,"")</f>
        <v/>
      </c>
      <c r="U1208" s="30" t="str">
        <f aca="false">IF(AND(O1208="Engaging",P1208&lt;&gt;""),'Leia-me'!$B$5-P1208,"")</f>
        <v/>
      </c>
      <c r="V1208" s="25" t="str">
        <f aca="false">IF(O1208&lt;&gt;"Engaging","",IF(U1208&lt;='Leia-me'!$B$6,"Saudável",IF(U1208&lt;='Leia-me'!$B$7,"Esfriando",IF(U1208&lt;='Leia-me'!$B$8,"Última chance","Zumbi"))))</f>
        <v/>
      </c>
      <c r="W1208" s="25" t="str">
        <f aca="false">IF(O1208="Won",1,IF(O1208="Lost",0,""))</f>
        <v/>
      </c>
      <c r="Y1208" s="25" t="str">
        <f aca="false">IF(E1208="","Sim","")</f>
        <v>Sim</v>
      </c>
    </row>
    <row r="1209" customFormat="false" ht="15" hidden="false" customHeight="false" outlineLevel="0" collapsed="false">
      <c r="A1209" s="25" t="s">
        <v>1448</v>
      </c>
      <c r="B1209" s="25" t="s">
        <v>67</v>
      </c>
      <c r="C1209" s="25" t="s">
        <v>68</v>
      </c>
      <c r="D1209" s="25" t="s">
        <v>73</v>
      </c>
      <c r="G1209" s="31"/>
      <c r="H1209" s="32"/>
      <c r="L1209" s="25" t="s">
        <v>148</v>
      </c>
      <c r="M1209" s="25" t="s">
        <v>149</v>
      </c>
      <c r="N1209" s="28" t="n">
        <v>55</v>
      </c>
      <c r="O1209" s="25" t="s">
        <v>57</v>
      </c>
      <c r="P1209" s="33"/>
      <c r="Q1209" s="33"/>
      <c r="R1209" s="34"/>
      <c r="S1209" s="28" t="n">
        <f aca="false">IF(O1209="Won",R1209,IF(O1209="Lost",0,N1209))</f>
        <v>55</v>
      </c>
      <c r="T1209" s="30" t="str">
        <f aca="false">IF(AND(P1209&lt;&gt;"",Q1209&lt;&gt;""),Q1209-P1209,"")</f>
        <v/>
      </c>
      <c r="U1209" s="30" t="str">
        <f aca="false">IF(AND(O1209="Engaging",P1209&lt;&gt;""),'Leia-me'!$B$5-P1209,"")</f>
        <v/>
      </c>
      <c r="V1209" s="25" t="str">
        <f aca="false">IF(O1209&lt;&gt;"Engaging","",IF(U1209&lt;='Leia-me'!$B$6,"Saudável",IF(U1209&lt;='Leia-me'!$B$7,"Esfriando",IF(U1209&lt;='Leia-me'!$B$8,"Última chance","Zumbi"))))</f>
        <v/>
      </c>
      <c r="W1209" s="25" t="str">
        <f aca="false">IF(O1209="Won",1,IF(O1209="Lost",0,""))</f>
        <v/>
      </c>
      <c r="Y1209" s="25" t="str">
        <f aca="false">IF(E1209="","Sim","")</f>
        <v>Sim</v>
      </c>
    </row>
    <row r="1210" customFormat="false" ht="15" hidden="false" customHeight="false" outlineLevel="0" collapsed="false">
      <c r="A1210" s="25" t="s">
        <v>1449</v>
      </c>
      <c r="B1210" s="25" t="s">
        <v>67</v>
      </c>
      <c r="C1210" s="25" t="s">
        <v>68</v>
      </c>
      <c r="D1210" s="25" t="s">
        <v>73</v>
      </c>
      <c r="G1210" s="31"/>
      <c r="H1210" s="32"/>
      <c r="L1210" s="25" t="s">
        <v>148</v>
      </c>
      <c r="M1210" s="25" t="s">
        <v>149</v>
      </c>
      <c r="N1210" s="28" t="n">
        <v>55</v>
      </c>
      <c r="O1210" s="25" t="s">
        <v>57</v>
      </c>
      <c r="P1210" s="33"/>
      <c r="Q1210" s="33"/>
      <c r="R1210" s="34"/>
      <c r="S1210" s="28" t="n">
        <f aca="false">IF(O1210="Won",R1210,IF(O1210="Lost",0,N1210))</f>
        <v>55</v>
      </c>
      <c r="T1210" s="30" t="str">
        <f aca="false">IF(AND(P1210&lt;&gt;"",Q1210&lt;&gt;""),Q1210-P1210,"")</f>
        <v/>
      </c>
      <c r="U1210" s="30" t="str">
        <f aca="false">IF(AND(O1210="Engaging",P1210&lt;&gt;""),'Leia-me'!$B$5-P1210,"")</f>
        <v/>
      </c>
      <c r="V1210" s="25" t="str">
        <f aca="false">IF(O1210&lt;&gt;"Engaging","",IF(U1210&lt;='Leia-me'!$B$6,"Saudável",IF(U1210&lt;='Leia-me'!$B$7,"Esfriando",IF(U1210&lt;='Leia-me'!$B$8,"Última chance","Zumbi"))))</f>
        <v/>
      </c>
      <c r="W1210" s="25" t="str">
        <f aca="false">IF(O1210="Won",1,IF(O1210="Lost",0,""))</f>
        <v/>
      </c>
      <c r="Y1210" s="25" t="str">
        <f aca="false">IF(E1210="","Sim","")</f>
        <v>Sim</v>
      </c>
    </row>
    <row r="1211" customFormat="false" ht="15" hidden="false" customHeight="false" outlineLevel="0" collapsed="false">
      <c r="A1211" s="25" t="s">
        <v>1450</v>
      </c>
      <c r="B1211" s="25" t="s">
        <v>67</v>
      </c>
      <c r="C1211" s="25" t="s">
        <v>68</v>
      </c>
      <c r="D1211" s="25" t="s">
        <v>73</v>
      </c>
      <c r="E1211" s="25" t="s">
        <v>449</v>
      </c>
      <c r="F1211" s="25" t="s">
        <v>192</v>
      </c>
      <c r="G1211" s="26" t="n">
        <v>98.79</v>
      </c>
      <c r="H1211" s="27" t="n">
        <v>96</v>
      </c>
      <c r="I1211" s="25" t="s">
        <v>147</v>
      </c>
      <c r="J1211" s="25" t="s">
        <v>445</v>
      </c>
      <c r="K1211" s="25" t="n">
        <v>2013</v>
      </c>
      <c r="L1211" s="25" t="s">
        <v>160</v>
      </c>
      <c r="M1211" s="25" t="s">
        <v>149</v>
      </c>
      <c r="N1211" s="28" t="n">
        <v>3393</v>
      </c>
      <c r="O1211" s="25" t="s">
        <v>57</v>
      </c>
      <c r="P1211" s="33"/>
      <c r="Q1211" s="33"/>
      <c r="R1211" s="34"/>
      <c r="S1211" s="28" t="n">
        <f aca="false">IF(O1211="Won",R1211,IF(O1211="Lost",0,N1211))</f>
        <v>3393</v>
      </c>
      <c r="T1211" s="30" t="str">
        <f aca="false">IF(AND(P1211&lt;&gt;"",Q1211&lt;&gt;""),Q1211-P1211,"")</f>
        <v/>
      </c>
      <c r="U1211" s="30" t="str">
        <f aca="false">IF(AND(O1211="Engaging",P1211&lt;&gt;""),'Leia-me'!$B$5-P1211,"")</f>
        <v/>
      </c>
      <c r="V1211" s="25" t="str">
        <f aca="false">IF(O1211&lt;&gt;"Engaging","",IF(U1211&lt;='Leia-me'!$B$6,"Saudável",IF(U1211&lt;='Leia-me'!$B$7,"Esfriando",IF(U1211&lt;='Leia-me'!$B$8,"Última chance","Zumbi"))))</f>
        <v/>
      </c>
      <c r="W1211" s="25" t="str">
        <f aca="false">IF(O1211="Won",1,IF(O1211="Lost",0,""))</f>
        <v/>
      </c>
      <c r="Y1211" s="25" t="str">
        <f aca="false">IF(E1211="","Sim","")</f>
        <v/>
      </c>
    </row>
    <row r="1212" customFormat="false" ht="15" hidden="false" customHeight="false" outlineLevel="0" collapsed="false">
      <c r="A1212" s="25" t="s">
        <v>1451</v>
      </c>
      <c r="B1212" s="25" t="s">
        <v>67</v>
      </c>
      <c r="C1212" s="25" t="s">
        <v>68</v>
      </c>
      <c r="D1212" s="25" t="s">
        <v>73</v>
      </c>
      <c r="E1212" s="25" t="s">
        <v>452</v>
      </c>
      <c r="F1212" s="25" t="s">
        <v>185</v>
      </c>
      <c r="G1212" s="26" t="n">
        <v>1712.68</v>
      </c>
      <c r="H1212" s="27" t="n">
        <v>3194</v>
      </c>
      <c r="I1212" s="25" t="s">
        <v>147</v>
      </c>
      <c r="J1212" s="25" t="s">
        <v>193</v>
      </c>
      <c r="K1212" s="25" t="n">
        <v>1992</v>
      </c>
      <c r="L1212" s="25" t="s">
        <v>160</v>
      </c>
      <c r="M1212" s="25" t="s">
        <v>149</v>
      </c>
      <c r="N1212" s="28" t="n">
        <v>3393</v>
      </c>
      <c r="O1212" s="25" t="s">
        <v>57</v>
      </c>
      <c r="P1212" s="33"/>
      <c r="Q1212" s="33"/>
      <c r="R1212" s="34"/>
      <c r="S1212" s="28" t="n">
        <f aca="false">IF(O1212="Won",R1212,IF(O1212="Lost",0,N1212))</f>
        <v>3393</v>
      </c>
      <c r="T1212" s="30" t="str">
        <f aca="false">IF(AND(P1212&lt;&gt;"",Q1212&lt;&gt;""),Q1212-P1212,"")</f>
        <v/>
      </c>
      <c r="U1212" s="30" t="str">
        <f aca="false">IF(AND(O1212="Engaging",P1212&lt;&gt;""),'Leia-me'!$B$5-P1212,"")</f>
        <v/>
      </c>
      <c r="V1212" s="25" t="str">
        <f aca="false">IF(O1212&lt;&gt;"Engaging","",IF(U1212&lt;='Leia-me'!$B$6,"Saudável",IF(U1212&lt;='Leia-me'!$B$7,"Esfriando",IF(U1212&lt;='Leia-me'!$B$8,"Última chance","Zumbi"))))</f>
        <v/>
      </c>
      <c r="W1212" s="25" t="str">
        <f aca="false">IF(O1212="Won",1,IF(O1212="Lost",0,""))</f>
        <v/>
      </c>
      <c r="Y1212" s="25" t="str">
        <f aca="false">IF(E1212="","Sim","")</f>
        <v/>
      </c>
    </row>
    <row r="1213" customFormat="false" ht="15" hidden="false" customHeight="false" outlineLevel="0" collapsed="false">
      <c r="A1213" s="25" t="s">
        <v>1452</v>
      </c>
      <c r="B1213" s="25" t="s">
        <v>67</v>
      </c>
      <c r="C1213" s="25" t="s">
        <v>68</v>
      </c>
      <c r="D1213" s="25" t="s">
        <v>73</v>
      </c>
      <c r="E1213" s="25" t="s">
        <v>198</v>
      </c>
      <c r="F1213" s="25" t="s">
        <v>177</v>
      </c>
      <c r="G1213" s="26" t="n">
        <v>2819.5</v>
      </c>
      <c r="H1213" s="27" t="n">
        <v>7227</v>
      </c>
      <c r="I1213" s="25" t="s">
        <v>147</v>
      </c>
      <c r="J1213" s="25" t="s">
        <v>199</v>
      </c>
      <c r="K1213" s="25" t="n">
        <v>1991</v>
      </c>
      <c r="L1213" s="25" t="s">
        <v>160</v>
      </c>
      <c r="M1213" s="25" t="s">
        <v>149</v>
      </c>
      <c r="N1213" s="28" t="n">
        <v>3393</v>
      </c>
      <c r="O1213" s="25" t="s">
        <v>57</v>
      </c>
      <c r="P1213" s="33"/>
      <c r="Q1213" s="33"/>
      <c r="R1213" s="34"/>
      <c r="S1213" s="28" t="n">
        <f aca="false">IF(O1213="Won",R1213,IF(O1213="Lost",0,N1213))</f>
        <v>3393</v>
      </c>
      <c r="T1213" s="30" t="str">
        <f aca="false">IF(AND(P1213&lt;&gt;"",Q1213&lt;&gt;""),Q1213-P1213,"")</f>
        <v/>
      </c>
      <c r="U1213" s="30" t="str">
        <f aca="false">IF(AND(O1213="Engaging",P1213&lt;&gt;""),'Leia-me'!$B$5-P1213,"")</f>
        <v/>
      </c>
      <c r="V1213" s="25" t="str">
        <f aca="false">IF(O1213&lt;&gt;"Engaging","",IF(U1213&lt;='Leia-me'!$B$6,"Saudável",IF(U1213&lt;='Leia-me'!$B$7,"Esfriando",IF(U1213&lt;='Leia-me'!$B$8,"Última chance","Zumbi"))))</f>
        <v/>
      </c>
      <c r="W1213" s="25" t="str">
        <f aca="false">IF(O1213="Won",1,IF(O1213="Lost",0,""))</f>
        <v/>
      </c>
      <c r="Y1213" s="25" t="str">
        <f aca="false">IF(E1213="","Sim","")</f>
        <v/>
      </c>
    </row>
    <row r="1214" customFormat="false" ht="15" hidden="false" customHeight="false" outlineLevel="0" collapsed="false">
      <c r="A1214" s="25" t="s">
        <v>1453</v>
      </c>
      <c r="B1214" s="25" t="s">
        <v>67</v>
      </c>
      <c r="C1214" s="25" t="s">
        <v>68</v>
      </c>
      <c r="D1214" s="25" t="s">
        <v>73</v>
      </c>
      <c r="G1214" s="31"/>
      <c r="H1214" s="32"/>
      <c r="L1214" s="25" t="s">
        <v>160</v>
      </c>
      <c r="M1214" s="25" t="s">
        <v>149</v>
      </c>
      <c r="N1214" s="28" t="n">
        <v>3393</v>
      </c>
      <c r="O1214" s="25" t="s">
        <v>57</v>
      </c>
      <c r="P1214" s="33"/>
      <c r="Q1214" s="33"/>
      <c r="R1214" s="34"/>
      <c r="S1214" s="28" t="n">
        <f aca="false">IF(O1214="Won",R1214,IF(O1214="Lost",0,N1214))</f>
        <v>3393</v>
      </c>
      <c r="T1214" s="30" t="str">
        <f aca="false">IF(AND(P1214&lt;&gt;"",Q1214&lt;&gt;""),Q1214-P1214,"")</f>
        <v/>
      </c>
      <c r="U1214" s="30" t="str">
        <f aca="false">IF(AND(O1214="Engaging",P1214&lt;&gt;""),'Leia-me'!$B$5-P1214,"")</f>
        <v/>
      </c>
      <c r="V1214" s="25" t="str">
        <f aca="false">IF(O1214&lt;&gt;"Engaging","",IF(U1214&lt;='Leia-me'!$B$6,"Saudável",IF(U1214&lt;='Leia-me'!$B$7,"Esfriando",IF(U1214&lt;='Leia-me'!$B$8,"Última chance","Zumbi"))))</f>
        <v/>
      </c>
      <c r="W1214" s="25" t="str">
        <f aca="false">IF(O1214="Won",1,IF(O1214="Lost",0,""))</f>
        <v/>
      </c>
      <c r="Y1214" s="25" t="str">
        <f aca="false">IF(E1214="","Sim","")</f>
        <v>Sim</v>
      </c>
    </row>
    <row r="1215" customFormat="false" ht="15" hidden="false" customHeight="false" outlineLevel="0" collapsed="false">
      <c r="A1215" s="25" t="s">
        <v>1454</v>
      </c>
      <c r="B1215" s="25" t="s">
        <v>67</v>
      </c>
      <c r="C1215" s="25" t="s">
        <v>68</v>
      </c>
      <c r="D1215" s="25" t="s">
        <v>73</v>
      </c>
      <c r="G1215" s="31"/>
      <c r="H1215" s="32"/>
      <c r="L1215" s="25" t="s">
        <v>160</v>
      </c>
      <c r="M1215" s="25" t="s">
        <v>149</v>
      </c>
      <c r="N1215" s="28" t="n">
        <v>3393</v>
      </c>
      <c r="O1215" s="25" t="s">
        <v>57</v>
      </c>
      <c r="P1215" s="33"/>
      <c r="Q1215" s="33"/>
      <c r="R1215" s="34"/>
      <c r="S1215" s="28" t="n">
        <f aca="false">IF(O1215="Won",R1215,IF(O1215="Lost",0,N1215))</f>
        <v>3393</v>
      </c>
      <c r="T1215" s="30" t="str">
        <f aca="false">IF(AND(P1215&lt;&gt;"",Q1215&lt;&gt;""),Q1215-P1215,"")</f>
        <v/>
      </c>
      <c r="U1215" s="30" t="str">
        <f aca="false">IF(AND(O1215="Engaging",P1215&lt;&gt;""),'Leia-me'!$B$5-P1215,"")</f>
        <v/>
      </c>
      <c r="V1215" s="25" t="str">
        <f aca="false">IF(O1215&lt;&gt;"Engaging","",IF(U1215&lt;='Leia-me'!$B$6,"Saudável",IF(U1215&lt;='Leia-me'!$B$7,"Esfriando",IF(U1215&lt;='Leia-me'!$B$8,"Última chance","Zumbi"))))</f>
        <v/>
      </c>
      <c r="W1215" s="25" t="str">
        <f aca="false">IF(O1215="Won",1,IF(O1215="Lost",0,""))</f>
        <v/>
      </c>
      <c r="Y1215" s="25" t="str">
        <f aca="false">IF(E1215="","Sim","")</f>
        <v>Sim</v>
      </c>
    </row>
    <row r="1216" customFormat="false" ht="15" hidden="false" customHeight="false" outlineLevel="0" collapsed="false">
      <c r="A1216" s="25" t="s">
        <v>1455</v>
      </c>
      <c r="B1216" s="25" t="s">
        <v>67</v>
      </c>
      <c r="C1216" s="25" t="s">
        <v>68</v>
      </c>
      <c r="D1216" s="25" t="s">
        <v>73</v>
      </c>
      <c r="G1216" s="31"/>
      <c r="H1216" s="32"/>
      <c r="L1216" s="25" t="s">
        <v>160</v>
      </c>
      <c r="M1216" s="25" t="s">
        <v>149</v>
      </c>
      <c r="N1216" s="28" t="n">
        <v>3393</v>
      </c>
      <c r="O1216" s="25" t="s">
        <v>57</v>
      </c>
      <c r="P1216" s="33"/>
      <c r="Q1216" s="33"/>
      <c r="R1216" s="34"/>
      <c r="S1216" s="28" t="n">
        <f aca="false">IF(O1216="Won",R1216,IF(O1216="Lost",0,N1216))</f>
        <v>3393</v>
      </c>
      <c r="T1216" s="30" t="str">
        <f aca="false">IF(AND(P1216&lt;&gt;"",Q1216&lt;&gt;""),Q1216-P1216,"")</f>
        <v/>
      </c>
      <c r="U1216" s="30" t="str">
        <f aca="false">IF(AND(O1216="Engaging",P1216&lt;&gt;""),'Leia-me'!$B$5-P1216,"")</f>
        <v/>
      </c>
      <c r="V1216" s="25" t="str">
        <f aca="false">IF(O1216&lt;&gt;"Engaging","",IF(U1216&lt;='Leia-me'!$B$6,"Saudável",IF(U1216&lt;='Leia-me'!$B$7,"Esfriando",IF(U1216&lt;='Leia-me'!$B$8,"Última chance","Zumbi"))))</f>
        <v/>
      </c>
      <c r="W1216" s="25" t="str">
        <f aca="false">IF(O1216="Won",1,IF(O1216="Lost",0,""))</f>
        <v/>
      </c>
      <c r="Y1216" s="25" t="str">
        <f aca="false">IF(E1216="","Sim","")</f>
        <v>Sim</v>
      </c>
    </row>
    <row r="1217" customFormat="false" ht="15" hidden="false" customHeight="false" outlineLevel="0" collapsed="false">
      <c r="A1217" s="25" t="s">
        <v>1456</v>
      </c>
      <c r="B1217" s="25" t="s">
        <v>67</v>
      </c>
      <c r="C1217" s="25" t="s">
        <v>68</v>
      </c>
      <c r="D1217" s="25" t="s">
        <v>73</v>
      </c>
      <c r="G1217" s="31"/>
      <c r="H1217" s="32"/>
      <c r="L1217" s="25" t="s">
        <v>160</v>
      </c>
      <c r="M1217" s="25" t="s">
        <v>149</v>
      </c>
      <c r="N1217" s="28" t="n">
        <v>3393</v>
      </c>
      <c r="O1217" s="25" t="s">
        <v>57</v>
      </c>
      <c r="P1217" s="33"/>
      <c r="Q1217" s="33"/>
      <c r="R1217" s="34"/>
      <c r="S1217" s="28" t="n">
        <f aca="false">IF(O1217="Won",R1217,IF(O1217="Lost",0,N1217))</f>
        <v>3393</v>
      </c>
      <c r="T1217" s="30" t="str">
        <f aca="false">IF(AND(P1217&lt;&gt;"",Q1217&lt;&gt;""),Q1217-P1217,"")</f>
        <v/>
      </c>
      <c r="U1217" s="30" t="str">
        <f aca="false">IF(AND(O1217="Engaging",P1217&lt;&gt;""),'Leia-me'!$B$5-P1217,"")</f>
        <v/>
      </c>
      <c r="V1217" s="25" t="str">
        <f aca="false">IF(O1217&lt;&gt;"Engaging","",IF(U1217&lt;='Leia-me'!$B$6,"Saudável",IF(U1217&lt;='Leia-me'!$B$7,"Esfriando",IF(U1217&lt;='Leia-me'!$B$8,"Última chance","Zumbi"))))</f>
        <v/>
      </c>
      <c r="W1217" s="25" t="str">
        <f aca="false">IF(O1217="Won",1,IF(O1217="Lost",0,""))</f>
        <v/>
      </c>
      <c r="Y1217" s="25" t="str">
        <f aca="false">IF(E1217="","Sim","")</f>
        <v>Sim</v>
      </c>
    </row>
    <row r="1218" customFormat="false" ht="15" hidden="false" customHeight="false" outlineLevel="0" collapsed="false">
      <c r="A1218" s="25" t="s">
        <v>1457</v>
      </c>
      <c r="B1218" s="25" t="s">
        <v>67</v>
      </c>
      <c r="C1218" s="25" t="s">
        <v>68</v>
      </c>
      <c r="D1218" s="25" t="s">
        <v>73</v>
      </c>
      <c r="G1218" s="31"/>
      <c r="H1218" s="32"/>
      <c r="L1218" s="25" t="s">
        <v>160</v>
      </c>
      <c r="M1218" s="25" t="s">
        <v>149</v>
      </c>
      <c r="N1218" s="28" t="n">
        <v>3393</v>
      </c>
      <c r="O1218" s="25" t="s">
        <v>57</v>
      </c>
      <c r="P1218" s="33"/>
      <c r="Q1218" s="33"/>
      <c r="R1218" s="34"/>
      <c r="S1218" s="28" t="n">
        <f aca="false">IF(O1218="Won",R1218,IF(O1218="Lost",0,N1218))</f>
        <v>3393</v>
      </c>
      <c r="T1218" s="30" t="str">
        <f aca="false">IF(AND(P1218&lt;&gt;"",Q1218&lt;&gt;""),Q1218-P1218,"")</f>
        <v/>
      </c>
      <c r="U1218" s="30" t="str">
        <f aca="false">IF(AND(O1218="Engaging",P1218&lt;&gt;""),'Leia-me'!$B$5-P1218,"")</f>
        <v/>
      </c>
      <c r="V1218" s="25" t="str">
        <f aca="false">IF(O1218&lt;&gt;"Engaging","",IF(U1218&lt;='Leia-me'!$B$6,"Saudável",IF(U1218&lt;='Leia-me'!$B$7,"Esfriando",IF(U1218&lt;='Leia-me'!$B$8,"Última chance","Zumbi"))))</f>
        <v/>
      </c>
      <c r="W1218" s="25" t="str">
        <f aca="false">IF(O1218="Won",1,IF(O1218="Lost",0,""))</f>
        <v/>
      </c>
      <c r="Y1218" s="25" t="str">
        <f aca="false">IF(E1218="","Sim","")</f>
        <v>Sim</v>
      </c>
    </row>
    <row r="1219" customFormat="false" ht="15" hidden="false" customHeight="false" outlineLevel="0" collapsed="false">
      <c r="A1219" s="25" t="s">
        <v>1458</v>
      </c>
      <c r="B1219" s="25" t="s">
        <v>67</v>
      </c>
      <c r="C1219" s="25" t="s">
        <v>68</v>
      </c>
      <c r="D1219" s="25" t="s">
        <v>73</v>
      </c>
      <c r="G1219" s="31"/>
      <c r="H1219" s="32"/>
      <c r="L1219" s="25" t="s">
        <v>160</v>
      </c>
      <c r="M1219" s="25" t="s">
        <v>149</v>
      </c>
      <c r="N1219" s="28" t="n">
        <v>3393</v>
      </c>
      <c r="O1219" s="25" t="s">
        <v>57</v>
      </c>
      <c r="P1219" s="33"/>
      <c r="Q1219" s="33"/>
      <c r="R1219" s="34"/>
      <c r="S1219" s="28" t="n">
        <f aca="false">IF(O1219="Won",R1219,IF(O1219="Lost",0,N1219))</f>
        <v>3393</v>
      </c>
      <c r="T1219" s="30" t="str">
        <f aca="false">IF(AND(P1219&lt;&gt;"",Q1219&lt;&gt;""),Q1219-P1219,"")</f>
        <v/>
      </c>
      <c r="U1219" s="30" t="str">
        <f aca="false">IF(AND(O1219="Engaging",P1219&lt;&gt;""),'Leia-me'!$B$5-P1219,"")</f>
        <v/>
      </c>
      <c r="V1219" s="25" t="str">
        <f aca="false">IF(O1219&lt;&gt;"Engaging","",IF(U1219&lt;='Leia-me'!$B$6,"Saudável",IF(U1219&lt;='Leia-me'!$B$7,"Esfriando",IF(U1219&lt;='Leia-me'!$B$8,"Última chance","Zumbi"))))</f>
        <v/>
      </c>
      <c r="W1219" s="25" t="str">
        <f aca="false">IF(O1219="Won",1,IF(O1219="Lost",0,""))</f>
        <v/>
      </c>
      <c r="Y1219" s="25" t="str">
        <f aca="false">IF(E1219="","Sim","")</f>
        <v>Sim</v>
      </c>
    </row>
    <row r="1220" customFormat="false" ht="15" hidden="false" customHeight="false" outlineLevel="0" collapsed="false">
      <c r="A1220" s="25" t="s">
        <v>1459</v>
      </c>
      <c r="B1220" s="25" t="s">
        <v>67</v>
      </c>
      <c r="C1220" s="25" t="s">
        <v>68</v>
      </c>
      <c r="D1220" s="25" t="s">
        <v>73</v>
      </c>
      <c r="G1220" s="31"/>
      <c r="H1220" s="32"/>
      <c r="L1220" s="25" t="s">
        <v>160</v>
      </c>
      <c r="M1220" s="25" t="s">
        <v>149</v>
      </c>
      <c r="N1220" s="28" t="n">
        <v>3393</v>
      </c>
      <c r="O1220" s="25" t="s">
        <v>57</v>
      </c>
      <c r="P1220" s="33"/>
      <c r="Q1220" s="33"/>
      <c r="R1220" s="34"/>
      <c r="S1220" s="28" t="n">
        <f aca="false">IF(O1220="Won",R1220,IF(O1220="Lost",0,N1220))</f>
        <v>3393</v>
      </c>
      <c r="T1220" s="30" t="str">
        <f aca="false">IF(AND(P1220&lt;&gt;"",Q1220&lt;&gt;""),Q1220-P1220,"")</f>
        <v/>
      </c>
      <c r="U1220" s="30" t="str">
        <f aca="false">IF(AND(O1220="Engaging",P1220&lt;&gt;""),'Leia-me'!$B$5-P1220,"")</f>
        <v/>
      </c>
      <c r="V1220" s="25" t="str">
        <f aca="false">IF(O1220&lt;&gt;"Engaging","",IF(U1220&lt;='Leia-me'!$B$6,"Saudável",IF(U1220&lt;='Leia-me'!$B$7,"Esfriando",IF(U1220&lt;='Leia-me'!$B$8,"Última chance","Zumbi"))))</f>
        <v/>
      </c>
      <c r="W1220" s="25" t="str">
        <f aca="false">IF(O1220="Won",1,IF(O1220="Lost",0,""))</f>
        <v/>
      </c>
      <c r="Y1220" s="25" t="str">
        <f aca="false">IF(E1220="","Sim","")</f>
        <v>Sim</v>
      </c>
    </row>
    <row r="1221" customFormat="false" ht="15" hidden="false" customHeight="false" outlineLevel="0" collapsed="false">
      <c r="A1221" s="25" t="s">
        <v>1460</v>
      </c>
      <c r="B1221" s="25" t="s">
        <v>67</v>
      </c>
      <c r="C1221" s="25" t="s">
        <v>68</v>
      </c>
      <c r="D1221" s="25" t="s">
        <v>73</v>
      </c>
      <c r="G1221" s="31"/>
      <c r="H1221" s="32"/>
      <c r="L1221" s="25" t="s">
        <v>160</v>
      </c>
      <c r="M1221" s="25" t="s">
        <v>149</v>
      </c>
      <c r="N1221" s="28" t="n">
        <v>3393</v>
      </c>
      <c r="O1221" s="25" t="s">
        <v>57</v>
      </c>
      <c r="P1221" s="33"/>
      <c r="Q1221" s="33"/>
      <c r="R1221" s="34"/>
      <c r="S1221" s="28" t="n">
        <f aca="false">IF(O1221="Won",R1221,IF(O1221="Lost",0,N1221))</f>
        <v>3393</v>
      </c>
      <c r="T1221" s="30" t="str">
        <f aca="false">IF(AND(P1221&lt;&gt;"",Q1221&lt;&gt;""),Q1221-P1221,"")</f>
        <v/>
      </c>
      <c r="U1221" s="30" t="str">
        <f aca="false">IF(AND(O1221="Engaging",P1221&lt;&gt;""),'Leia-me'!$B$5-P1221,"")</f>
        <v/>
      </c>
      <c r="V1221" s="25" t="str">
        <f aca="false">IF(O1221&lt;&gt;"Engaging","",IF(U1221&lt;='Leia-me'!$B$6,"Saudável",IF(U1221&lt;='Leia-me'!$B$7,"Esfriando",IF(U1221&lt;='Leia-me'!$B$8,"Última chance","Zumbi"))))</f>
        <v/>
      </c>
      <c r="W1221" s="25" t="str">
        <f aca="false">IF(O1221="Won",1,IF(O1221="Lost",0,""))</f>
        <v/>
      </c>
      <c r="Y1221" s="25" t="str">
        <f aca="false">IF(E1221="","Sim","")</f>
        <v>Sim</v>
      </c>
    </row>
    <row r="1222" customFormat="false" ht="15" hidden="false" customHeight="false" outlineLevel="0" collapsed="false">
      <c r="A1222" s="25" t="s">
        <v>1461</v>
      </c>
      <c r="B1222" s="25" t="s">
        <v>67</v>
      </c>
      <c r="C1222" s="25" t="s">
        <v>68</v>
      </c>
      <c r="D1222" s="25" t="s">
        <v>73</v>
      </c>
      <c r="G1222" s="31"/>
      <c r="H1222" s="32"/>
      <c r="L1222" s="25" t="s">
        <v>160</v>
      </c>
      <c r="M1222" s="25" t="s">
        <v>149</v>
      </c>
      <c r="N1222" s="28" t="n">
        <v>3393</v>
      </c>
      <c r="O1222" s="25" t="s">
        <v>57</v>
      </c>
      <c r="P1222" s="33"/>
      <c r="Q1222" s="33"/>
      <c r="R1222" s="34"/>
      <c r="S1222" s="28" t="n">
        <f aca="false">IF(O1222="Won",R1222,IF(O1222="Lost",0,N1222))</f>
        <v>3393</v>
      </c>
      <c r="T1222" s="30" t="str">
        <f aca="false">IF(AND(P1222&lt;&gt;"",Q1222&lt;&gt;""),Q1222-P1222,"")</f>
        <v/>
      </c>
      <c r="U1222" s="30" t="str">
        <f aca="false">IF(AND(O1222="Engaging",P1222&lt;&gt;""),'Leia-me'!$B$5-P1222,"")</f>
        <v/>
      </c>
      <c r="V1222" s="25" t="str">
        <f aca="false">IF(O1222&lt;&gt;"Engaging","",IF(U1222&lt;='Leia-me'!$B$6,"Saudável",IF(U1222&lt;='Leia-me'!$B$7,"Esfriando",IF(U1222&lt;='Leia-me'!$B$8,"Última chance","Zumbi"))))</f>
        <v/>
      </c>
      <c r="W1222" s="25" t="str">
        <f aca="false">IF(O1222="Won",1,IF(O1222="Lost",0,""))</f>
        <v/>
      </c>
      <c r="Y1222" s="25" t="str">
        <f aca="false">IF(E1222="","Sim","")</f>
        <v>Sim</v>
      </c>
    </row>
    <row r="1223" customFormat="false" ht="15" hidden="false" customHeight="false" outlineLevel="0" collapsed="false">
      <c r="A1223" s="25" t="s">
        <v>1462</v>
      </c>
      <c r="B1223" s="25" t="s">
        <v>67</v>
      </c>
      <c r="C1223" s="25" t="s">
        <v>68</v>
      </c>
      <c r="D1223" s="25" t="s">
        <v>73</v>
      </c>
      <c r="G1223" s="31"/>
      <c r="H1223" s="32"/>
      <c r="L1223" s="25" t="s">
        <v>160</v>
      </c>
      <c r="M1223" s="25" t="s">
        <v>149</v>
      </c>
      <c r="N1223" s="28" t="n">
        <v>3393</v>
      </c>
      <c r="O1223" s="25" t="s">
        <v>57</v>
      </c>
      <c r="P1223" s="33"/>
      <c r="Q1223" s="33"/>
      <c r="R1223" s="34"/>
      <c r="S1223" s="28" t="n">
        <f aca="false">IF(O1223="Won",R1223,IF(O1223="Lost",0,N1223))</f>
        <v>3393</v>
      </c>
      <c r="T1223" s="30" t="str">
        <f aca="false">IF(AND(P1223&lt;&gt;"",Q1223&lt;&gt;""),Q1223-P1223,"")</f>
        <v/>
      </c>
      <c r="U1223" s="30" t="str">
        <f aca="false">IF(AND(O1223="Engaging",P1223&lt;&gt;""),'Leia-me'!$B$5-P1223,"")</f>
        <v/>
      </c>
      <c r="V1223" s="25" t="str">
        <f aca="false">IF(O1223&lt;&gt;"Engaging","",IF(U1223&lt;='Leia-me'!$B$6,"Saudável",IF(U1223&lt;='Leia-me'!$B$7,"Esfriando",IF(U1223&lt;='Leia-me'!$B$8,"Última chance","Zumbi"))))</f>
        <v/>
      </c>
      <c r="W1223" s="25" t="str">
        <f aca="false">IF(O1223="Won",1,IF(O1223="Lost",0,""))</f>
        <v/>
      </c>
      <c r="Y1223" s="25" t="str">
        <f aca="false">IF(E1223="","Sim","")</f>
        <v>Sim</v>
      </c>
    </row>
    <row r="1224" customFormat="false" ht="15" hidden="false" customHeight="false" outlineLevel="0" collapsed="false">
      <c r="A1224" s="25" t="s">
        <v>1463</v>
      </c>
      <c r="B1224" s="25" t="s">
        <v>67</v>
      </c>
      <c r="C1224" s="25" t="s">
        <v>68</v>
      </c>
      <c r="D1224" s="25" t="s">
        <v>71</v>
      </c>
      <c r="E1224" s="25" t="s">
        <v>162</v>
      </c>
      <c r="F1224" s="25" t="s">
        <v>155</v>
      </c>
      <c r="G1224" s="26" t="n">
        <v>5266.09</v>
      </c>
      <c r="H1224" s="27" t="n">
        <v>8595</v>
      </c>
      <c r="I1224" s="25" t="s">
        <v>147</v>
      </c>
      <c r="J1224" s="25" t="s">
        <v>156</v>
      </c>
      <c r="K1224" s="25" t="n">
        <v>1988</v>
      </c>
      <c r="L1224" s="25" t="s">
        <v>148</v>
      </c>
      <c r="M1224" s="25" t="s">
        <v>149</v>
      </c>
      <c r="N1224" s="28" t="n">
        <v>55</v>
      </c>
      <c r="O1224" s="25" t="s">
        <v>54</v>
      </c>
      <c r="P1224" s="29" t="n">
        <v>42680</v>
      </c>
      <c r="Q1224" s="29" t="n">
        <v>42799</v>
      </c>
      <c r="R1224" s="28" t="n">
        <v>61</v>
      </c>
      <c r="S1224" s="28" t="n">
        <f aca="false">IF(O1224="Won",R1224,IF(O1224="Lost",0,N1224))</f>
        <v>61</v>
      </c>
      <c r="T1224" s="30" t="n">
        <f aca="false">IF(AND(P1224&lt;&gt;"",Q1224&lt;&gt;""),Q1224-P1224,"")</f>
        <v>119</v>
      </c>
      <c r="U1224" s="30" t="str">
        <f aca="false">IF(AND(O1224="Engaging",P1224&lt;&gt;""),'Leia-me'!$B$5-P1224,"")</f>
        <v/>
      </c>
      <c r="V1224" s="25" t="str">
        <f aca="false">IF(O1224&lt;&gt;"Engaging","",IF(U1224&lt;='Leia-me'!$B$6,"Saudável",IF(U1224&lt;='Leia-me'!$B$7,"Esfriando",IF(U1224&lt;='Leia-me'!$B$8,"Última chance","Zumbi"))))</f>
        <v/>
      </c>
      <c r="W1224" s="25" t="n">
        <f aca="false">IF(O1224="Won",1,IF(O1224="Lost",0,""))</f>
        <v>1</v>
      </c>
      <c r="Y1224" s="25" t="str">
        <f aca="false">IF(E1224="","Sim","")</f>
        <v/>
      </c>
    </row>
    <row r="1225" customFormat="false" ht="15" hidden="false" customHeight="false" outlineLevel="0" collapsed="false">
      <c r="A1225" s="25" t="s">
        <v>1464</v>
      </c>
      <c r="B1225" s="25" t="s">
        <v>67</v>
      </c>
      <c r="C1225" s="25" t="s">
        <v>68</v>
      </c>
      <c r="D1225" s="25" t="s">
        <v>71</v>
      </c>
      <c r="E1225" s="25" t="s">
        <v>151</v>
      </c>
      <c r="F1225" s="25" t="s">
        <v>146</v>
      </c>
      <c r="G1225" s="26" t="n">
        <v>587.34</v>
      </c>
      <c r="H1225" s="27" t="n">
        <v>1356</v>
      </c>
      <c r="I1225" s="25" t="s">
        <v>152</v>
      </c>
      <c r="K1225" s="25" t="n">
        <v>2012</v>
      </c>
      <c r="L1225" s="25" t="s">
        <v>148</v>
      </c>
      <c r="M1225" s="25" t="s">
        <v>149</v>
      </c>
      <c r="N1225" s="28" t="n">
        <v>55</v>
      </c>
      <c r="O1225" s="25" t="s">
        <v>54</v>
      </c>
      <c r="P1225" s="29" t="n">
        <v>42684</v>
      </c>
      <c r="Q1225" s="29" t="n">
        <v>42806</v>
      </c>
      <c r="R1225" s="28" t="n">
        <v>61</v>
      </c>
      <c r="S1225" s="28" t="n">
        <f aca="false">IF(O1225="Won",R1225,IF(O1225="Lost",0,N1225))</f>
        <v>61</v>
      </c>
      <c r="T1225" s="30" t="n">
        <f aca="false">IF(AND(P1225&lt;&gt;"",Q1225&lt;&gt;""),Q1225-P1225,"")</f>
        <v>122</v>
      </c>
      <c r="U1225" s="30" t="str">
        <f aca="false">IF(AND(O1225="Engaging",P1225&lt;&gt;""),'Leia-me'!$B$5-P1225,"")</f>
        <v/>
      </c>
      <c r="V1225" s="25" t="str">
        <f aca="false">IF(O1225&lt;&gt;"Engaging","",IF(U1225&lt;='Leia-me'!$B$6,"Saudável",IF(U1225&lt;='Leia-me'!$B$7,"Esfriando",IF(U1225&lt;='Leia-me'!$B$8,"Última chance","Zumbi"))))</f>
        <v/>
      </c>
      <c r="W1225" s="25" t="n">
        <f aca="false">IF(O1225="Won",1,IF(O1225="Lost",0,""))</f>
        <v>1</v>
      </c>
      <c r="Y1225" s="25" t="str">
        <f aca="false">IF(E1225="","Sim","")</f>
        <v/>
      </c>
    </row>
    <row r="1226" customFormat="false" ht="15" hidden="false" customHeight="false" outlineLevel="0" collapsed="false">
      <c r="A1226" s="25" t="s">
        <v>1465</v>
      </c>
      <c r="B1226" s="25" t="s">
        <v>67</v>
      </c>
      <c r="C1226" s="25" t="s">
        <v>68</v>
      </c>
      <c r="D1226" s="25" t="s">
        <v>71</v>
      </c>
      <c r="E1226" s="25" t="s">
        <v>167</v>
      </c>
      <c r="F1226" s="25" t="s">
        <v>168</v>
      </c>
      <c r="G1226" s="26" t="n">
        <v>2173.98</v>
      </c>
      <c r="H1226" s="27" t="n">
        <v>2928</v>
      </c>
      <c r="I1226" s="25" t="s">
        <v>147</v>
      </c>
      <c r="J1226" s="25" t="s">
        <v>169</v>
      </c>
      <c r="K1226" s="25" t="n">
        <v>1995</v>
      </c>
      <c r="L1226" s="25" t="s">
        <v>148</v>
      </c>
      <c r="M1226" s="25" t="s">
        <v>149</v>
      </c>
      <c r="N1226" s="28" t="n">
        <v>55</v>
      </c>
      <c r="O1226" s="25" t="s">
        <v>54</v>
      </c>
      <c r="P1226" s="29" t="n">
        <v>42685</v>
      </c>
      <c r="Q1226" s="29" t="n">
        <v>42797</v>
      </c>
      <c r="R1226" s="28" t="n">
        <v>67</v>
      </c>
      <c r="S1226" s="28" t="n">
        <f aca="false">IF(O1226="Won",R1226,IF(O1226="Lost",0,N1226))</f>
        <v>67</v>
      </c>
      <c r="T1226" s="30" t="n">
        <f aca="false">IF(AND(P1226&lt;&gt;"",Q1226&lt;&gt;""),Q1226-P1226,"")</f>
        <v>112</v>
      </c>
      <c r="U1226" s="30" t="str">
        <f aca="false">IF(AND(O1226="Engaging",P1226&lt;&gt;""),'Leia-me'!$B$5-P1226,"")</f>
        <v/>
      </c>
      <c r="V1226" s="25" t="str">
        <f aca="false">IF(O1226&lt;&gt;"Engaging","",IF(U1226&lt;='Leia-me'!$B$6,"Saudável",IF(U1226&lt;='Leia-me'!$B$7,"Esfriando",IF(U1226&lt;='Leia-me'!$B$8,"Última chance","Zumbi"))))</f>
        <v/>
      </c>
      <c r="W1226" s="25" t="n">
        <f aca="false">IF(O1226="Won",1,IF(O1226="Lost",0,""))</f>
        <v>1</v>
      </c>
      <c r="Y1226" s="25" t="str">
        <f aca="false">IF(E1226="","Sim","")</f>
        <v/>
      </c>
    </row>
    <row r="1227" customFormat="false" ht="15" hidden="false" customHeight="false" outlineLevel="0" collapsed="false">
      <c r="A1227" s="25" t="s">
        <v>1466</v>
      </c>
      <c r="B1227" s="25" t="s">
        <v>67</v>
      </c>
      <c r="C1227" s="25" t="s">
        <v>68</v>
      </c>
      <c r="D1227" s="25" t="s">
        <v>71</v>
      </c>
      <c r="E1227" s="25" t="s">
        <v>257</v>
      </c>
      <c r="F1227" s="25" t="s">
        <v>146</v>
      </c>
      <c r="G1227" s="26" t="n">
        <v>441.08</v>
      </c>
      <c r="H1227" s="27" t="n">
        <v>1210</v>
      </c>
      <c r="I1227" s="25" t="s">
        <v>147</v>
      </c>
      <c r="K1227" s="25" t="n">
        <v>1984</v>
      </c>
      <c r="L1227" s="25" t="s">
        <v>148</v>
      </c>
      <c r="M1227" s="25" t="s">
        <v>149</v>
      </c>
      <c r="N1227" s="28" t="n">
        <v>55</v>
      </c>
      <c r="O1227" s="25" t="s">
        <v>54</v>
      </c>
      <c r="P1227" s="29" t="n">
        <v>42687</v>
      </c>
      <c r="Q1227" s="29" t="n">
        <v>42803</v>
      </c>
      <c r="R1227" s="28" t="n">
        <v>60</v>
      </c>
      <c r="S1227" s="28" t="n">
        <f aca="false">IF(O1227="Won",R1227,IF(O1227="Lost",0,N1227))</f>
        <v>60</v>
      </c>
      <c r="T1227" s="30" t="n">
        <f aca="false">IF(AND(P1227&lt;&gt;"",Q1227&lt;&gt;""),Q1227-P1227,"")</f>
        <v>116</v>
      </c>
      <c r="U1227" s="30" t="str">
        <f aca="false">IF(AND(O1227="Engaging",P1227&lt;&gt;""),'Leia-me'!$B$5-P1227,"")</f>
        <v/>
      </c>
      <c r="V1227" s="25" t="str">
        <f aca="false">IF(O1227&lt;&gt;"Engaging","",IF(U1227&lt;='Leia-me'!$B$6,"Saudável",IF(U1227&lt;='Leia-me'!$B$7,"Esfriando",IF(U1227&lt;='Leia-me'!$B$8,"Última chance","Zumbi"))))</f>
        <v/>
      </c>
      <c r="W1227" s="25" t="n">
        <f aca="false">IF(O1227="Won",1,IF(O1227="Lost",0,""))</f>
        <v>1</v>
      </c>
      <c r="Y1227" s="25" t="str">
        <f aca="false">IF(E1227="","Sim","")</f>
        <v/>
      </c>
    </row>
    <row r="1228" customFormat="false" ht="15" hidden="false" customHeight="false" outlineLevel="0" collapsed="false">
      <c r="A1228" s="25" t="s">
        <v>1467</v>
      </c>
      <c r="B1228" s="25" t="s">
        <v>67</v>
      </c>
      <c r="C1228" s="25" t="s">
        <v>68</v>
      </c>
      <c r="D1228" s="25" t="s">
        <v>71</v>
      </c>
      <c r="E1228" s="25" t="s">
        <v>191</v>
      </c>
      <c r="F1228" s="25" t="s">
        <v>192</v>
      </c>
      <c r="G1228" s="26" t="n">
        <v>2714.9</v>
      </c>
      <c r="H1228" s="27" t="n">
        <v>2641</v>
      </c>
      <c r="I1228" s="25" t="s">
        <v>147</v>
      </c>
      <c r="J1228" s="25" t="s">
        <v>193</v>
      </c>
      <c r="K1228" s="25" t="n">
        <v>1998</v>
      </c>
      <c r="L1228" s="25" t="s">
        <v>148</v>
      </c>
      <c r="M1228" s="25" t="s">
        <v>149</v>
      </c>
      <c r="N1228" s="28" t="n">
        <v>55</v>
      </c>
      <c r="O1228" s="25" t="s">
        <v>54</v>
      </c>
      <c r="P1228" s="29" t="n">
        <v>42696</v>
      </c>
      <c r="Q1228" s="29" t="n">
        <v>42805</v>
      </c>
      <c r="R1228" s="28" t="n">
        <v>51</v>
      </c>
      <c r="S1228" s="28" t="n">
        <f aca="false">IF(O1228="Won",R1228,IF(O1228="Lost",0,N1228))</f>
        <v>51</v>
      </c>
      <c r="T1228" s="30" t="n">
        <f aca="false">IF(AND(P1228&lt;&gt;"",Q1228&lt;&gt;""),Q1228-P1228,"")</f>
        <v>109</v>
      </c>
      <c r="U1228" s="30" t="str">
        <f aca="false">IF(AND(O1228="Engaging",P1228&lt;&gt;""),'Leia-me'!$B$5-P1228,"")</f>
        <v/>
      </c>
      <c r="V1228" s="25" t="str">
        <f aca="false">IF(O1228&lt;&gt;"Engaging","",IF(U1228&lt;='Leia-me'!$B$6,"Saudável",IF(U1228&lt;='Leia-me'!$B$7,"Esfriando",IF(U1228&lt;='Leia-me'!$B$8,"Última chance","Zumbi"))))</f>
        <v/>
      </c>
      <c r="W1228" s="25" t="n">
        <f aca="false">IF(O1228="Won",1,IF(O1228="Lost",0,""))</f>
        <v>1</v>
      </c>
      <c r="Y1228" s="25" t="str">
        <f aca="false">IF(E1228="","Sim","")</f>
        <v/>
      </c>
    </row>
    <row r="1229" customFormat="false" ht="15" hidden="false" customHeight="false" outlineLevel="0" collapsed="false">
      <c r="A1229" s="25" t="s">
        <v>1468</v>
      </c>
      <c r="B1229" s="25" t="s">
        <v>67</v>
      </c>
      <c r="C1229" s="25" t="s">
        <v>68</v>
      </c>
      <c r="D1229" s="25" t="s">
        <v>71</v>
      </c>
      <c r="E1229" s="25" t="s">
        <v>237</v>
      </c>
      <c r="F1229" s="25" t="s">
        <v>192</v>
      </c>
      <c r="G1229" s="26" t="n">
        <v>4618</v>
      </c>
      <c r="H1229" s="27" t="n">
        <v>10083</v>
      </c>
      <c r="I1229" s="25" t="s">
        <v>147</v>
      </c>
      <c r="K1229" s="25" t="n">
        <v>1982</v>
      </c>
      <c r="L1229" s="25" t="s">
        <v>148</v>
      </c>
      <c r="M1229" s="25" t="s">
        <v>149</v>
      </c>
      <c r="N1229" s="28" t="n">
        <v>55</v>
      </c>
      <c r="O1229" s="25" t="s">
        <v>54</v>
      </c>
      <c r="P1229" s="29" t="n">
        <v>42698</v>
      </c>
      <c r="Q1229" s="29" t="n">
        <v>42796</v>
      </c>
      <c r="R1229" s="28" t="n">
        <v>57</v>
      </c>
      <c r="S1229" s="28" t="n">
        <f aca="false">IF(O1229="Won",R1229,IF(O1229="Lost",0,N1229))</f>
        <v>57</v>
      </c>
      <c r="T1229" s="30" t="n">
        <f aca="false">IF(AND(P1229&lt;&gt;"",Q1229&lt;&gt;""),Q1229-P1229,"")</f>
        <v>98</v>
      </c>
      <c r="U1229" s="30" t="str">
        <f aca="false">IF(AND(O1229="Engaging",P1229&lt;&gt;""),'Leia-me'!$B$5-P1229,"")</f>
        <v/>
      </c>
      <c r="V1229" s="25" t="str">
        <f aca="false">IF(O1229&lt;&gt;"Engaging","",IF(U1229&lt;='Leia-me'!$B$6,"Saudável",IF(U1229&lt;='Leia-me'!$B$7,"Esfriando",IF(U1229&lt;='Leia-me'!$B$8,"Última chance","Zumbi"))))</f>
        <v/>
      </c>
      <c r="W1229" s="25" t="n">
        <f aca="false">IF(O1229="Won",1,IF(O1229="Lost",0,""))</f>
        <v>1</v>
      </c>
      <c r="Y1229" s="25" t="str">
        <f aca="false">IF(E1229="","Sim","")</f>
        <v/>
      </c>
    </row>
    <row r="1230" customFormat="false" ht="15" hidden="false" customHeight="false" outlineLevel="0" collapsed="false">
      <c r="A1230" s="25" t="s">
        <v>1469</v>
      </c>
      <c r="B1230" s="25" t="s">
        <v>67</v>
      </c>
      <c r="C1230" s="25" t="s">
        <v>68</v>
      </c>
      <c r="D1230" s="25" t="s">
        <v>71</v>
      </c>
      <c r="E1230" s="25" t="s">
        <v>176</v>
      </c>
      <c r="F1230" s="25" t="s">
        <v>177</v>
      </c>
      <c r="G1230" s="26" t="n">
        <v>1698.2</v>
      </c>
      <c r="H1230" s="27" t="n">
        <v>3798</v>
      </c>
      <c r="I1230" s="25" t="s">
        <v>147</v>
      </c>
      <c r="K1230" s="25" t="n">
        <v>1987</v>
      </c>
      <c r="L1230" s="25" t="s">
        <v>148</v>
      </c>
      <c r="M1230" s="25" t="s">
        <v>149</v>
      </c>
      <c r="N1230" s="28" t="n">
        <v>55</v>
      </c>
      <c r="O1230" s="25" t="s">
        <v>54</v>
      </c>
      <c r="P1230" s="29" t="n">
        <v>42702</v>
      </c>
      <c r="Q1230" s="29" t="n">
        <v>42801</v>
      </c>
      <c r="R1230" s="28" t="n">
        <v>43</v>
      </c>
      <c r="S1230" s="28" t="n">
        <f aca="false">IF(O1230="Won",R1230,IF(O1230="Lost",0,N1230))</f>
        <v>43</v>
      </c>
      <c r="T1230" s="30" t="n">
        <f aca="false">IF(AND(P1230&lt;&gt;"",Q1230&lt;&gt;""),Q1230-P1230,"")</f>
        <v>99</v>
      </c>
      <c r="U1230" s="30" t="str">
        <f aca="false">IF(AND(O1230="Engaging",P1230&lt;&gt;""),'Leia-me'!$B$5-P1230,"")</f>
        <v/>
      </c>
      <c r="V1230" s="25" t="str">
        <f aca="false">IF(O1230&lt;&gt;"Engaging","",IF(U1230&lt;='Leia-me'!$B$6,"Saudável",IF(U1230&lt;='Leia-me'!$B$7,"Esfriando",IF(U1230&lt;='Leia-me'!$B$8,"Última chance","Zumbi"))))</f>
        <v/>
      </c>
      <c r="W1230" s="25" t="n">
        <f aca="false">IF(O1230="Won",1,IF(O1230="Lost",0,""))</f>
        <v>1</v>
      </c>
      <c r="Y1230" s="25" t="str">
        <f aca="false">IF(E1230="","Sim","")</f>
        <v/>
      </c>
    </row>
    <row r="1231" customFormat="false" ht="15" hidden="false" customHeight="false" outlineLevel="0" collapsed="false">
      <c r="A1231" s="25" t="s">
        <v>1470</v>
      </c>
      <c r="B1231" s="25" t="s">
        <v>67</v>
      </c>
      <c r="C1231" s="25" t="s">
        <v>68</v>
      </c>
      <c r="D1231" s="25" t="s">
        <v>71</v>
      </c>
      <c r="E1231" s="25" t="s">
        <v>198</v>
      </c>
      <c r="F1231" s="25" t="s">
        <v>177</v>
      </c>
      <c r="G1231" s="26" t="n">
        <v>2819.5</v>
      </c>
      <c r="H1231" s="27" t="n">
        <v>7227</v>
      </c>
      <c r="I1231" s="25" t="s">
        <v>147</v>
      </c>
      <c r="J1231" s="25" t="s">
        <v>199</v>
      </c>
      <c r="K1231" s="25" t="n">
        <v>1991</v>
      </c>
      <c r="L1231" s="25" t="s">
        <v>148</v>
      </c>
      <c r="M1231" s="25" t="s">
        <v>149</v>
      </c>
      <c r="N1231" s="28" t="n">
        <v>55</v>
      </c>
      <c r="O1231" s="25" t="s">
        <v>54</v>
      </c>
      <c r="P1231" s="29" t="n">
        <v>42706</v>
      </c>
      <c r="Q1231" s="29" t="n">
        <v>42808</v>
      </c>
      <c r="R1231" s="28" t="n">
        <v>54</v>
      </c>
      <c r="S1231" s="28" t="n">
        <f aca="false">IF(O1231="Won",R1231,IF(O1231="Lost",0,N1231))</f>
        <v>54</v>
      </c>
      <c r="T1231" s="30" t="n">
        <f aca="false">IF(AND(P1231&lt;&gt;"",Q1231&lt;&gt;""),Q1231-P1231,"")</f>
        <v>102</v>
      </c>
      <c r="U1231" s="30" t="str">
        <f aca="false">IF(AND(O1231="Engaging",P1231&lt;&gt;""),'Leia-me'!$B$5-P1231,"")</f>
        <v/>
      </c>
      <c r="V1231" s="25" t="str">
        <f aca="false">IF(O1231&lt;&gt;"Engaging","",IF(U1231&lt;='Leia-me'!$B$6,"Saudável",IF(U1231&lt;='Leia-me'!$B$7,"Esfriando",IF(U1231&lt;='Leia-me'!$B$8,"Última chance","Zumbi"))))</f>
        <v/>
      </c>
      <c r="W1231" s="25" t="n">
        <f aca="false">IF(O1231="Won",1,IF(O1231="Lost",0,""))</f>
        <v>1</v>
      </c>
      <c r="Y1231" s="25" t="str">
        <f aca="false">IF(E1231="","Sim","")</f>
        <v/>
      </c>
    </row>
    <row r="1232" customFormat="false" ht="15" hidden="false" customHeight="false" outlineLevel="0" collapsed="false">
      <c r="A1232" s="25" t="s">
        <v>1471</v>
      </c>
      <c r="B1232" s="25" t="s">
        <v>67</v>
      </c>
      <c r="C1232" s="25" t="s">
        <v>68</v>
      </c>
      <c r="D1232" s="25" t="s">
        <v>71</v>
      </c>
      <c r="E1232" s="25" t="s">
        <v>162</v>
      </c>
      <c r="F1232" s="25" t="s">
        <v>155</v>
      </c>
      <c r="G1232" s="26" t="n">
        <v>5266.09</v>
      </c>
      <c r="H1232" s="27" t="n">
        <v>8595</v>
      </c>
      <c r="I1232" s="25" t="s">
        <v>147</v>
      </c>
      <c r="J1232" s="25" t="s">
        <v>156</v>
      </c>
      <c r="K1232" s="25" t="n">
        <v>1988</v>
      </c>
      <c r="L1232" s="25" t="s">
        <v>148</v>
      </c>
      <c r="M1232" s="25" t="s">
        <v>149</v>
      </c>
      <c r="N1232" s="28" t="n">
        <v>55</v>
      </c>
      <c r="O1232" s="25" t="s">
        <v>54</v>
      </c>
      <c r="P1232" s="29" t="n">
        <v>42714</v>
      </c>
      <c r="Q1232" s="29" t="n">
        <v>42801</v>
      </c>
      <c r="R1232" s="28" t="n">
        <v>49</v>
      </c>
      <c r="S1232" s="28" t="n">
        <f aca="false">IF(O1232="Won",R1232,IF(O1232="Lost",0,N1232))</f>
        <v>49</v>
      </c>
      <c r="T1232" s="30" t="n">
        <f aca="false">IF(AND(P1232&lt;&gt;"",Q1232&lt;&gt;""),Q1232-P1232,"")</f>
        <v>87</v>
      </c>
      <c r="U1232" s="30" t="str">
        <f aca="false">IF(AND(O1232="Engaging",P1232&lt;&gt;""),'Leia-me'!$B$5-P1232,"")</f>
        <v/>
      </c>
      <c r="V1232" s="25" t="str">
        <f aca="false">IF(O1232&lt;&gt;"Engaging","",IF(U1232&lt;='Leia-me'!$B$6,"Saudável",IF(U1232&lt;='Leia-me'!$B$7,"Esfriando",IF(U1232&lt;='Leia-me'!$B$8,"Última chance","Zumbi"))))</f>
        <v/>
      </c>
      <c r="W1232" s="25" t="n">
        <f aca="false">IF(O1232="Won",1,IF(O1232="Lost",0,""))</f>
        <v>1</v>
      </c>
      <c r="Y1232" s="25" t="str">
        <f aca="false">IF(E1232="","Sim","")</f>
        <v/>
      </c>
    </row>
    <row r="1233" customFormat="false" ht="15" hidden="false" customHeight="false" outlineLevel="0" collapsed="false">
      <c r="A1233" s="25" t="s">
        <v>1472</v>
      </c>
      <c r="B1233" s="25" t="s">
        <v>67</v>
      </c>
      <c r="C1233" s="25" t="s">
        <v>68</v>
      </c>
      <c r="D1233" s="25" t="s">
        <v>71</v>
      </c>
      <c r="E1233" s="25" t="s">
        <v>180</v>
      </c>
      <c r="F1233" s="25" t="s">
        <v>146</v>
      </c>
      <c r="G1233" s="26" t="n">
        <v>3178.24</v>
      </c>
      <c r="H1233" s="27" t="n">
        <v>4540</v>
      </c>
      <c r="I1233" s="25" t="s">
        <v>147</v>
      </c>
      <c r="K1233" s="25" t="n">
        <v>2002</v>
      </c>
      <c r="L1233" s="25" t="s">
        <v>148</v>
      </c>
      <c r="M1233" s="25" t="s">
        <v>149</v>
      </c>
      <c r="N1233" s="28" t="n">
        <v>55</v>
      </c>
      <c r="O1233" s="25" t="s">
        <v>54</v>
      </c>
      <c r="P1233" s="29" t="n">
        <v>42718</v>
      </c>
      <c r="Q1233" s="29" t="n">
        <v>42825</v>
      </c>
      <c r="R1233" s="28" t="n">
        <v>54</v>
      </c>
      <c r="S1233" s="28" t="n">
        <f aca="false">IF(O1233="Won",R1233,IF(O1233="Lost",0,N1233))</f>
        <v>54</v>
      </c>
      <c r="T1233" s="30" t="n">
        <f aca="false">IF(AND(P1233&lt;&gt;"",Q1233&lt;&gt;""),Q1233-P1233,"")</f>
        <v>107</v>
      </c>
      <c r="U1233" s="30" t="str">
        <f aca="false">IF(AND(O1233="Engaging",P1233&lt;&gt;""),'Leia-me'!$B$5-P1233,"")</f>
        <v/>
      </c>
      <c r="V1233" s="25" t="str">
        <f aca="false">IF(O1233&lt;&gt;"Engaging","",IF(U1233&lt;='Leia-me'!$B$6,"Saudável",IF(U1233&lt;='Leia-me'!$B$7,"Esfriando",IF(U1233&lt;='Leia-me'!$B$8,"Última chance","Zumbi"))))</f>
        <v/>
      </c>
      <c r="W1233" s="25" t="n">
        <f aca="false">IF(O1233="Won",1,IF(O1233="Lost",0,""))</f>
        <v>1</v>
      </c>
      <c r="Y1233" s="25" t="str">
        <f aca="false">IF(E1233="","Sim","")</f>
        <v/>
      </c>
    </row>
    <row r="1234" customFormat="false" ht="15" hidden="false" customHeight="false" outlineLevel="0" collapsed="false">
      <c r="A1234" s="25" t="s">
        <v>1473</v>
      </c>
      <c r="B1234" s="25" t="s">
        <v>67</v>
      </c>
      <c r="C1234" s="25" t="s">
        <v>68</v>
      </c>
      <c r="D1234" s="25" t="s">
        <v>71</v>
      </c>
      <c r="E1234" s="25" t="s">
        <v>173</v>
      </c>
      <c r="F1234" s="25" t="s">
        <v>146</v>
      </c>
      <c r="G1234" s="26" t="n">
        <v>647.18</v>
      </c>
      <c r="H1234" s="27" t="n">
        <v>1185</v>
      </c>
      <c r="I1234" s="25" t="s">
        <v>174</v>
      </c>
      <c r="K1234" s="25" t="n">
        <v>1986</v>
      </c>
      <c r="L1234" s="25" t="s">
        <v>148</v>
      </c>
      <c r="M1234" s="25" t="s">
        <v>149</v>
      </c>
      <c r="N1234" s="28" t="n">
        <v>55</v>
      </c>
      <c r="O1234" s="25" t="s">
        <v>54</v>
      </c>
      <c r="P1234" s="29" t="n">
        <v>42720</v>
      </c>
      <c r="Q1234" s="29" t="n">
        <v>42802</v>
      </c>
      <c r="R1234" s="28" t="n">
        <v>50</v>
      </c>
      <c r="S1234" s="28" t="n">
        <f aca="false">IF(O1234="Won",R1234,IF(O1234="Lost",0,N1234))</f>
        <v>50</v>
      </c>
      <c r="T1234" s="30" t="n">
        <f aca="false">IF(AND(P1234&lt;&gt;"",Q1234&lt;&gt;""),Q1234-P1234,"")</f>
        <v>82</v>
      </c>
      <c r="U1234" s="30" t="str">
        <f aca="false">IF(AND(O1234="Engaging",P1234&lt;&gt;""),'Leia-me'!$B$5-P1234,"")</f>
        <v/>
      </c>
      <c r="V1234" s="25" t="str">
        <f aca="false">IF(O1234&lt;&gt;"Engaging","",IF(U1234&lt;='Leia-me'!$B$6,"Saudável",IF(U1234&lt;='Leia-me'!$B$7,"Esfriando",IF(U1234&lt;='Leia-me'!$B$8,"Última chance","Zumbi"))))</f>
        <v/>
      </c>
      <c r="W1234" s="25" t="n">
        <f aca="false">IF(O1234="Won",1,IF(O1234="Lost",0,""))</f>
        <v>1</v>
      </c>
      <c r="Y1234" s="25" t="str">
        <f aca="false">IF(E1234="","Sim","")</f>
        <v/>
      </c>
    </row>
    <row r="1235" customFormat="false" ht="15" hidden="false" customHeight="false" outlineLevel="0" collapsed="false">
      <c r="A1235" s="25" t="s">
        <v>1474</v>
      </c>
      <c r="B1235" s="25" t="s">
        <v>67</v>
      </c>
      <c r="C1235" s="25" t="s">
        <v>68</v>
      </c>
      <c r="D1235" s="25" t="s">
        <v>71</v>
      </c>
      <c r="E1235" s="25" t="s">
        <v>180</v>
      </c>
      <c r="F1235" s="25" t="s">
        <v>146</v>
      </c>
      <c r="G1235" s="26" t="n">
        <v>3178.24</v>
      </c>
      <c r="H1235" s="27" t="n">
        <v>4540</v>
      </c>
      <c r="I1235" s="25" t="s">
        <v>147</v>
      </c>
      <c r="K1235" s="25" t="n">
        <v>2002</v>
      </c>
      <c r="L1235" s="25" t="s">
        <v>178</v>
      </c>
      <c r="M1235" s="25" t="s">
        <v>171</v>
      </c>
      <c r="N1235" s="28" t="n">
        <v>5482</v>
      </c>
      <c r="O1235" s="25" t="s">
        <v>54</v>
      </c>
      <c r="P1235" s="29" t="n">
        <v>42721</v>
      </c>
      <c r="Q1235" s="29" t="n">
        <v>42819</v>
      </c>
      <c r="R1235" s="28" t="n">
        <v>6282</v>
      </c>
      <c r="S1235" s="28" t="n">
        <f aca="false">IF(O1235="Won",R1235,IF(O1235="Lost",0,N1235))</f>
        <v>6282</v>
      </c>
      <c r="T1235" s="30" t="n">
        <f aca="false">IF(AND(P1235&lt;&gt;"",Q1235&lt;&gt;""),Q1235-P1235,"")</f>
        <v>98</v>
      </c>
      <c r="U1235" s="30" t="str">
        <f aca="false">IF(AND(O1235="Engaging",P1235&lt;&gt;""),'Leia-me'!$B$5-P1235,"")</f>
        <v/>
      </c>
      <c r="V1235" s="25" t="str">
        <f aca="false">IF(O1235&lt;&gt;"Engaging","",IF(U1235&lt;='Leia-me'!$B$6,"Saudável",IF(U1235&lt;='Leia-me'!$B$7,"Esfriando",IF(U1235&lt;='Leia-me'!$B$8,"Última chance","Zumbi"))))</f>
        <v/>
      </c>
      <c r="W1235" s="25" t="n">
        <f aca="false">IF(O1235="Won",1,IF(O1235="Lost",0,""))</f>
        <v>1</v>
      </c>
      <c r="Y1235" s="25" t="str">
        <f aca="false">IF(E1235="","Sim","")</f>
        <v/>
      </c>
    </row>
    <row r="1236" customFormat="false" ht="15" hidden="false" customHeight="false" outlineLevel="0" collapsed="false">
      <c r="A1236" s="25" t="s">
        <v>1475</v>
      </c>
      <c r="B1236" s="25" t="s">
        <v>67</v>
      </c>
      <c r="C1236" s="25" t="s">
        <v>68</v>
      </c>
      <c r="D1236" s="25" t="s">
        <v>71</v>
      </c>
      <c r="E1236" s="25" t="s">
        <v>154</v>
      </c>
      <c r="F1236" s="25" t="s">
        <v>155</v>
      </c>
      <c r="G1236" s="26" t="n">
        <v>86.68</v>
      </c>
      <c r="H1236" s="27" t="n">
        <v>187</v>
      </c>
      <c r="I1236" s="25" t="s">
        <v>147</v>
      </c>
      <c r="J1236" s="25" t="s">
        <v>156</v>
      </c>
      <c r="K1236" s="25" t="n">
        <v>2007</v>
      </c>
      <c r="L1236" s="25" t="s">
        <v>160</v>
      </c>
      <c r="M1236" s="25" t="s">
        <v>149</v>
      </c>
      <c r="N1236" s="28" t="n">
        <v>3393</v>
      </c>
      <c r="O1236" s="25" t="s">
        <v>54</v>
      </c>
      <c r="P1236" s="29" t="n">
        <v>42722</v>
      </c>
      <c r="Q1236" s="29" t="n">
        <v>42818</v>
      </c>
      <c r="R1236" s="28" t="n">
        <v>2955</v>
      </c>
      <c r="S1236" s="28" t="n">
        <f aca="false">IF(O1236="Won",R1236,IF(O1236="Lost",0,N1236))</f>
        <v>2955</v>
      </c>
      <c r="T1236" s="30" t="n">
        <f aca="false">IF(AND(P1236&lt;&gt;"",Q1236&lt;&gt;""),Q1236-P1236,"")</f>
        <v>96</v>
      </c>
      <c r="U1236" s="30" t="str">
        <f aca="false">IF(AND(O1236="Engaging",P1236&lt;&gt;""),'Leia-me'!$B$5-P1236,"")</f>
        <v/>
      </c>
      <c r="V1236" s="25" t="str">
        <f aca="false">IF(O1236&lt;&gt;"Engaging","",IF(U1236&lt;='Leia-me'!$B$6,"Saudável",IF(U1236&lt;='Leia-me'!$B$7,"Esfriando",IF(U1236&lt;='Leia-me'!$B$8,"Última chance","Zumbi"))))</f>
        <v/>
      </c>
      <c r="W1236" s="25" t="n">
        <f aca="false">IF(O1236="Won",1,IF(O1236="Lost",0,""))</f>
        <v>1</v>
      </c>
      <c r="Y1236" s="25" t="str">
        <f aca="false">IF(E1236="","Sim","")</f>
        <v/>
      </c>
    </row>
    <row r="1237" customFormat="false" ht="15" hidden="false" customHeight="false" outlineLevel="0" collapsed="false">
      <c r="A1237" s="25" t="s">
        <v>1476</v>
      </c>
      <c r="B1237" s="25" t="s">
        <v>67</v>
      </c>
      <c r="C1237" s="25" t="s">
        <v>68</v>
      </c>
      <c r="D1237" s="25" t="s">
        <v>71</v>
      </c>
      <c r="E1237" s="25" t="s">
        <v>218</v>
      </c>
      <c r="F1237" s="25" t="s">
        <v>146</v>
      </c>
      <c r="G1237" s="26" t="n">
        <v>4.54</v>
      </c>
      <c r="H1237" s="27" t="n">
        <v>9</v>
      </c>
      <c r="I1237" s="25" t="s">
        <v>147</v>
      </c>
      <c r="K1237" s="25" t="n">
        <v>2017</v>
      </c>
      <c r="L1237" s="25" t="s">
        <v>148</v>
      </c>
      <c r="M1237" s="25" t="s">
        <v>149</v>
      </c>
      <c r="N1237" s="28" t="n">
        <v>55</v>
      </c>
      <c r="O1237" s="25" t="s">
        <v>54</v>
      </c>
      <c r="P1237" s="29" t="n">
        <v>42728</v>
      </c>
      <c r="Q1237" s="29" t="n">
        <v>42802</v>
      </c>
      <c r="R1237" s="28" t="n">
        <v>62</v>
      </c>
      <c r="S1237" s="28" t="n">
        <f aca="false">IF(O1237="Won",R1237,IF(O1237="Lost",0,N1237))</f>
        <v>62</v>
      </c>
      <c r="T1237" s="30" t="n">
        <f aca="false">IF(AND(P1237&lt;&gt;"",Q1237&lt;&gt;""),Q1237-P1237,"")</f>
        <v>74</v>
      </c>
      <c r="U1237" s="30" t="str">
        <f aca="false">IF(AND(O1237="Engaging",P1237&lt;&gt;""),'Leia-me'!$B$5-P1237,"")</f>
        <v/>
      </c>
      <c r="V1237" s="25" t="str">
        <f aca="false">IF(O1237&lt;&gt;"Engaging","",IF(U1237&lt;='Leia-me'!$B$6,"Saudável",IF(U1237&lt;='Leia-me'!$B$7,"Esfriando",IF(U1237&lt;='Leia-me'!$B$8,"Última chance","Zumbi"))))</f>
        <v/>
      </c>
      <c r="W1237" s="25" t="n">
        <f aca="false">IF(O1237="Won",1,IF(O1237="Lost",0,""))</f>
        <v>1</v>
      </c>
      <c r="Y1237" s="25" t="str">
        <f aca="false">IF(E1237="","Sim","")</f>
        <v/>
      </c>
    </row>
    <row r="1238" customFormat="false" ht="15" hidden="false" customHeight="false" outlineLevel="0" collapsed="false">
      <c r="A1238" s="25" t="s">
        <v>1477</v>
      </c>
      <c r="B1238" s="25" t="s">
        <v>67</v>
      </c>
      <c r="C1238" s="25" t="s">
        <v>68</v>
      </c>
      <c r="D1238" s="25" t="s">
        <v>71</v>
      </c>
      <c r="E1238" s="25" t="s">
        <v>207</v>
      </c>
      <c r="F1238" s="25" t="s">
        <v>168</v>
      </c>
      <c r="G1238" s="26" t="n">
        <v>375.43</v>
      </c>
      <c r="H1238" s="27" t="n">
        <v>1190</v>
      </c>
      <c r="I1238" s="25" t="s">
        <v>147</v>
      </c>
      <c r="K1238" s="25" t="n">
        <v>1985</v>
      </c>
      <c r="L1238" s="25" t="s">
        <v>148</v>
      </c>
      <c r="M1238" s="25" t="s">
        <v>149</v>
      </c>
      <c r="N1238" s="28" t="n">
        <v>55</v>
      </c>
      <c r="O1238" s="25" t="s">
        <v>54</v>
      </c>
      <c r="P1238" s="29" t="n">
        <v>42732</v>
      </c>
      <c r="Q1238" s="29" t="n">
        <v>42822</v>
      </c>
      <c r="R1238" s="28" t="n">
        <v>51</v>
      </c>
      <c r="S1238" s="28" t="n">
        <f aca="false">IF(O1238="Won",R1238,IF(O1238="Lost",0,N1238))</f>
        <v>51</v>
      </c>
      <c r="T1238" s="30" t="n">
        <f aca="false">IF(AND(P1238&lt;&gt;"",Q1238&lt;&gt;""),Q1238-P1238,"")</f>
        <v>90</v>
      </c>
      <c r="U1238" s="30" t="str">
        <f aca="false">IF(AND(O1238="Engaging",P1238&lt;&gt;""),'Leia-me'!$B$5-P1238,"")</f>
        <v/>
      </c>
      <c r="V1238" s="25" t="str">
        <f aca="false">IF(O1238&lt;&gt;"Engaging","",IF(U1238&lt;='Leia-me'!$B$6,"Saudável",IF(U1238&lt;='Leia-me'!$B$7,"Esfriando",IF(U1238&lt;='Leia-me'!$B$8,"Última chance","Zumbi"))))</f>
        <v/>
      </c>
      <c r="W1238" s="25" t="n">
        <f aca="false">IF(O1238="Won",1,IF(O1238="Lost",0,""))</f>
        <v>1</v>
      </c>
      <c r="Y1238" s="25" t="str">
        <f aca="false">IF(E1238="","Sim","")</f>
        <v/>
      </c>
    </row>
    <row r="1239" customFormat="false" ht="15" hidden="false" customHeight="false" outlineLevel="0" collapsed="false">
      <c r="A1239" s="25" t="s">
        <v>1478</v>
      </c>
      <c r="B1239" s="25" t="s">
        <v>67</v>
      </c>
      <c r="C1239" s="25" t="s">
        <v>68</v>
      </c>
      <c r="D1239" s="25" t="s">
        <v>71</v>
      </c>
      <c r="E1239" s="25" t="s">
        <v>164</v>
      </c>
      <c r="F1239" s="25" t="s">
        <v>165</v>
      </c>
      <c r="G1239" s="26" t="n">
        <v>217.87</v>
      </c>
      <c r="H1239" s="27" t="n">
        <v>551</v>
      </c>
      <c r="I1239" s="25" t="s">
        <v>147</v>
      </c>
      <c r="K1239" s="25" t="n">
        <v>1998</v>
      </c>
      <c r="L1239" s="25" t="s">
        <v>186</v>
      </c>
      <c r="M1239" s="25" t="s">
        <v>171</v>
      </c>
      <c r="N1239" s="28" t="n">
        <v>550</v>
      </c>
      <c r="O1239" s="25" t="s">
        <v>55</v>
      </c>
      <c r="P1239" s="29" t="n">
        <v>42741</v>
      </c>
      <c r="Q1239" s="29" t="n">
        <v>42818</v>
      </c>
      <c r="R1239" s="28" t="n">
        <v>0</v>
      </c>
      <c r="S1239" s="28" t="n">
        <f aca="false">IF(O1239="Won",R1239,IF(O1239="Lost",0,N1239))</f>
        <v>0</v>
      </c>
      <c r="T1239" s="30" t="n">
        <f aca="false">IF(AND(P1239&lt;&gt;"",Q1239&lt;&gt;""),Q1239-P1239,"")</f>
        <v>77</v>
      </c>
      <c r="U1239" s="30" t="str">
        <f aca="false">IF(AND(O1239="Engaging",P1239&lt;&gt;""),'Leia-me'!$B$5-P1239,"")</f>
        <v/>
      </c>
      <c r="V1239" s="25" t="str">
        <f aca="false">IF(O1239&lt;&gt;"Engaging","",IF(U1239&lt;='Leia-me'!$B$6,"Saudável",IF(U1239&lt;='Leia-me'!$B$7,"Esfriando",IF(U1239&lt;='Leia-me'!$B$8,"Última chance","Zumbi"))))</f>
        <v/>
      </c>
      <c r="W1239" s="25" t="n">
        <f aca="false">IF(O1239="Won",1,IF(O1239="Lost",0,""))</f>
        <v>0</v>
      </c>
      <c r="Y1239" s="25" t="str">
        <f aca="false">IF(E1239="","Sim","")</f>
        <v/>
      </c>
    </row>
    <row r="1240" customFormat="false" ht="15" hidden="false" customHeight="false" outlineLevel="0" collapsed="false">
      <c r="A1240" s="25" t="s">
        <v>1479</v>
      </c>
      <c r="B1240" s="25" t="s">
        <v>67</v>
      </c>
      <c r="C1240" s="25" t="s">
        <v>68</v>
      </c>
      <c r="D1240" s="25" t="s">
        <v>71</v>
      </c>
      <c r="E1240" s="25" t="s">
        <v>210</v>
      </c>
      <c r="F1240" s="25" t="s">
        <v>211</v>
      </c>
      <c r="G1240" s="26" t="n">
        <v>718.62</v>
      </c>
      <c r="H1240" s="27" t="n">
        <v>2448</v>
      </c>
      <c r="I1240" s="25" t="s">
        <v>147</v>
      </c>
      <c r="K1240" s="25" t="n">
        <v>2001</v>
      </c>
      <c r="L1240" s="25" t="s">
        <v>148</v>
      </c>
      <c r="M1240" s="25" t="s">
        <v>149</v>
      </c>
      <c r="N1240" s="28" t="n">
        <v>55</v>
      </c>
      <c r="O1240" s="25" t="s">
        <v>54</v>
      </c>
      <c r="P1240" s="29" t="n">
        <v>42751</v>
      </c>
      <c r="Q1240" s="29" t="n">
        <v>42811</v>
      </c>
      <c r="R1240" s="28" t="n">
        <v>47</v>
      </c>
      <c r="S1240" s="28" t="n">
        <f aca="false">IF(O1240="Won",R1240,IF(O1240="Lost",0,N1240))</f>
        <v>47</v>
      </c>
      <c r="T1240" s="30" t="n">
        <f aca="false">IF(AND(P1240&lt;&gt;"",Q1240&lt;&gt;""),Q1240-P1240,"")</f>
        <v>60</v>
      </c>
      <c r="U1240" s="30" t="str">
        <f aca="false">IF(AND(O1240="Engaging",P1240&lt;&gt;""),'Leia-me'!$B$5-P1240,"")</f>
        <v/>
      </c>
      <c r="V1240" s="25" t="str">
        <f aca="false">IF(O1240&lt;&gt;"Engaging","",IF(U1240&lt;='Leia-me'!$B$6,"Saudável",IF(U1240&lt;='Leia-me'!$B$7,"Esfriando",IF(U1240&lt;='Leia-me'!$B$8,"Última chance","Zumbi"))))</f>
        <v/>
      </c>
      <c r="W1240" s="25" t="n">
        <f aca="false">IF(O1240="Won",1,IF(O1240="Lost",0,""))</f>
        <v>1</v>
      </c>
      <c r="Y1240" s="25" t="str">
        <f aca="false">IF(E1240="","Sim","")</f>
        <v/>
      </c>
    </row>
    <row r="1241" customFormat="false" ht="15" hidden="false" customHeight="false" outlineLevel="0" collapsed="false">
      <c r="A1241" s="25" t="s">
        <v>1480</v>
      </c>
      <c r="B1241" s="25" t="s">
        <v>67</v>
      </c>
      <c r="C1241" s="25" t="s">
        <v>68</v>
      </c>
      <c r="D1241" s="25" t="s">
        <v>71</v>
      </c>
      <c r="E1241" s="25" t="s">
        <v>207</v>
      </c>
      <c r="F1241" s="25" t="s">
        <v>168</v>
      </c>
      <c r="G1241" s="26" t="n">
        <v>375.43</v>
      </c>
      <c r="H1241" s="27" t="n">
        <v>1190</v>
      </c>
      <c r="I1241" s="25" t="s">
        <v>147</v>
      </c>
      <c r="K1241" s="25" t="n">
        <v>1985</v>
      </c>
      <c r="L1241" s="25" t="s">
        <v>148</v>
      </c>
      <c r="M1241" s="25" t="s">
        <v>149</v>
      </c>
      <c r="N1241" s="28" t="n">
        <v>55</v>
      </c>
      <c r="O1241" s="25" t="s">
        <v>54</v>
      </c>
      <c r="P1241" s="29" t="n">
        <v>42756</v>
      </c>
      <c r="Q1241" s="29" t="n">
        <v>42875</v>
      </c>
      <c r="R1241" s="28" t="n">
        <v>60</v>
      </c>
      <c r="S1241" s="28" t="n">
        <f aca="false">IF(O1241="Won",R1241,IF(O1241="Lost",0,N1241))</f>
        <v>60</v>
      </c>
      <c r="T1241" s="30" t="n">
        <f aca="false">IF(AND(P1241&lt;&gt;"",Q1241&lt;&gt;""),Q1241-P1241,"")</f>
        <v>119</v>
      </c>
      <c r="U1241" s="30" t="str">
        <f aca="false">IF(AND(O1241="Engaging",P1241&lt;&gt;""),'Leia-me'!$B$5-P1241,"")</f>
        <v/>
      </c>
      <c r="V1241" s="25" t="str">
        <f aca="false">IF(O1241&lt;&gt;"Engaging","",IF(U1241&lt;='Leia-me'!$B$6,"Saudável",IF(U1241&lt;='Leia-me'!$B$7,"Esfriando",IF(U1241&lt;='Leia-me'!$B$8,"Última chance","Zumbi"))))</f>
        <v/>
      </c>
      <c r="W1241" s="25" t="n">
        <f aca="false">IF(O1241="Won",1,IF(O1241="Lost",0,""))</f>
        <v>1</v>
      </c>
      <c r="Y1241" s="25" t="str">
        <f aca="false">IF(E1241="","Sim","")</f>
        <v/>
      </c>
    </row>
    <row r="1242" customFormat="false" ht="15" hidden="false" customHeight="false" outlineLevel="0" collapsed="false">
      <c r="A1242" s="25" t="s">
        <v>1481</v>
      </c>
      <c r="B1242" s="25" t="s">
        <v>67</v>
      </c>
      <c r="C1242" s="25" t="s">
        <v>68</v>
      </c>
      <c r="D1242" s="25" t="s">
        <v>71</v>
      </c>
      <c r="E1242" s="25" t="s">
        <v>188</v>
      </c>
      <c r="F1242" s="25" t="s">
        <v>185</v>
      </c>
      <c r="G1242" s="26" t="n">
        <v>1008.06</v>
      </c>
      <c r="H1242" s="27" t="n">
        <v>1238</v>
      </c>
      <c r="I1242" s="25" t="s">
        <v>147</v>
      </c>
      <c r="K1242" s="25" t="n">
        <v>1983</v>
      </c>
      <c r="L1242" s="25" t="s">
        <v>148</v>
      </c>
      <c r="M1242" s="25" t="s">
        <v>149</v>
      </c>
      <c r="N1242" s="28" t="n">
        <v>55</v>
      </c>
      <c r="O1242" s="25" t="s">
        <v>54</v>
      </c>
      <c r="P1242" s="29" t="n">
        <v>42758</v>
      </c>
      <c r="Q1242" s="29" t="n">
        <v>42810</v>
      </c>
      <c r="R1242" s="28" t="n">
        <v>53</v>
      </c>
      <c r="S1242" s="28" t="n">
        <f aca="false">IF(O1242="Won",R1242,IF(O1242="Lost",0,N1242))</f>
        <v>53</v>
      </c>
      <c r="T1242" s="30" t="n">
        <f aca="false">IF(AND(P1242&lt;&gt;"",Q1242&lt;&gt;""),Q1242-P1242,"")</f>
        <v>52</v>
      </c>
      <c r="U1242" s="30" t="str">
        <f aca="false">IF(AND(O1242="Engaging",P1242&lt;&gt;""),'Leia-me'!$B$5-P1242,"")</f>
        <v/>
      </c>
      <c r="V1242" s="25" t="str">
        <f aca="false">IF(O1242&lt;&gt;"Engaging","",IF(U1242&lt;='Leia-me'!$B$6,"Saudável",IF(U1242&lt;='Leia-me'!$B$7,"Esfriando",IF(U1242&lt;='Leia-me'!$B$8,"Última chance","Zumbi"))))</f>
        <v/>
      </c>
      <c r="W1242" s="25" t="n">
        <f aca="false">IF(O1242="Won",1,IF(O1242="Lost",0,""))</f>
        <v>1</v>
      </c>
      <c r="Y1242" s="25" t="str">
        <f aca="false">IF(E1242="","Sim","")</f>
        <v/>
      </c>
    </row>
    <row r="1243" customFormat="false" ht="15" hidden="false" customHeight="false" outlineLevel="0" collapsed="false">
      <c r="A1243" s="25" t="s">
        <v>1482</v>
      </c>
      <c r="B1243" s="25" t="s">
        <v>67</v>
      </c>
      <c r="C1243" s="25" t="s">
        <v>68</v>
      </c>
      <c r="D1243" s="25" t="s">
        <v>71</v>
      </c>
      <c r="E1243" s="25" t="s">
        <v>158</v>
      </c>
      <c r="F1243" s="25" t="s">
        <v>159</v>
      </c>
      <c r="G1243" s="26" t="n">
        <v>291.27</v>
      </c>
      <c r="H1243" s="27" t="n">
        <v>586</v>
      </c>
      <c r="I1243" s="25" t="s">
        <v>147</v>
      </c>
      <c r="K1243" s="25" t="n">
        <v>1997</v>
      </c>
      <c r="L1243" s="25" t="s">
        <v>160</v>
      </c>
      <c r="M1243" s="25" t="s">
        <v>149</v>
      </c>
      <c r="N1243" s="28" t="n">
        <v>3393</v>
      </c>
      <c r="O1243" s="25" t="s">
        <v>54</v>
      </c>
      <c r="P1243" s="29" t="n">
        <v>42758</v>
      </c>
      <c r="Q1243" s="29" t="n">
        <v>42817</v>
      </c>
      <c r="R1243" s="28" t="n">
        <v>3046</v>
      </c>
      <c r="S1243" s="28" t="n">
        <f aca="false">IF(O1243="Won",R1243,IF(O1243="Lost",0,N1243))</f>
        <v>3046</v>
      </c>
      <c r="T1243" s="30" t="n">
        <f aca="false">IF(AND(P1243&lt;&gt;"",Q1243&lt;&gt;""),Q1243-P1243,"")</f>
        <v>59</v>
      </c>
      <c r="U1243" s="30" t="str">
        <f aca="false">IF(AND(O1243="Engaging",P1243&lt;&gt;""),'Leia-me'!$B$5-P1243,"")</f>
        <v/>
      </c>
      <c r="V1243" s="25" t="str">
        <f aca="false">IF(O1243&lt;&gt;"Engaging","",IF(U1243&lt;='Leia-me'!$B$6,"Saudável",IF(U1243&lt;='Leia-me'!$B$7,"Esfriando",IF(U1243&lt;='Leia-me'!$B$8,"Última chance","Zumbi"))))</f>
        <v/>
      </c>
      <c r="W1243" s="25" t="n">
        <f aca="false">IF(O1243="Won",1,IF(O1243="Lost",0,""))</f>
        <v>1</v>
      </c>
      <c r="Y1243" s="25" t="str">
        <f aca="false">IF(E1243="","Sim","")</f>
        <v/>
      </c>
    </row>
    <row r="1244" customFormat="false" ht="15" hidden="false" customHeight="false" outlineLevel="0" collapsed="false">
      <c r="A1244" s="25" t="s">
        <v>1483</v>
      </c>
      <c r="B1244" s="25" t="s">
        <v>67</v>
      </c>
      <c r="C1244" s="25" t="s">
        <v>68</v>
      </c>
      <c r="D1244" s="25" t="s">
        <v>71</v>
      </c>
      <c r="E1244" s="25" t="s">
        <v>257</v>
      </c>
      <c r="F1244" s="25" t="s">
        <v>146</v>
      </c>
      <c r="G1244" s="26" t="n">
        <v>441.08</v>
      </c>
      <c r="H1244" s="27" t="n">
        <v>1210</v>
      </c>
      <c r="I1244" s="25" t="s">
        <v>147</v>
      </c>
      <c r="K1244" s="25" t="n">
        <v>1984</v>
      </c>
      <c r="L1244" s="25" t="s">
        <v>148</v>
      </c>
      <c r="M1244" s="25" t="s">
        <v>149</v>
      </c>
      <c r="N1244" s="28" t="n">
        <v>55</v>
      </c>
      <c r="O1244" s="25" t="s">
        <v>55</v>
      </c>
      <c r="P1244" s="29" t="n">
        <v>42764</v>
      </c>
      <c r="Q1244" s="29" t="n">
        <v>42877</v>
      </c>
      <c r="R1244" s="28" t="n">
        <v>0</v>
      </c>
      <c r="S1244" s="28" t="n">
        <f aca="false">IF(O1244="Won",R1244,IF(O1244="Lost",0,N1244))</f>
        <v>0</v>
      </c>
      <c r="T1244" s="30" t="n">
        <f aca="false">IF(AND(P1244&lt;&gt;"",Q1244&lt;&gt;""),Q1244-P1244,"")</f>
        <v>113</v>
      </c>
      <c r="U1244" s="30" t="str">
        <f aca="false">IF(AND(O1244="Engaging",P1244&lt;&gt;""),'Leia-me'!$B$5-P1244,"")</f>
        <v/>
      </c>
      <c r="V1244" s="25" t="str">
        <f aca="false">IF(O1244&lt;&gt;"Engaging","",IF(U1244&lt;='Leia-me'!$B$6,"Saudável",IF(U1244&lt;='Leia-me'!$B$7,"Esfriando",IF(U1244&lt;='Leia-me'!$B$8,"Última chance","Zumbi"))))</f>
        <v/>
      </c>
      <c r="W1244" s="25" t="n">
        <f aca="false">IF(O1244="Won",1,IF(O1244="Lost",0,""))</f>
        <v>0</v>
      </c>
      <c r="Y1244" s="25" t="str">
        <f aca="false">IF(E1244="","Sim","")</f>
        <v/>
      </c>
    </row>
    <row r="1245" customFormat="false" ht="15" hidden="false" customHeight="false" outlineLevel="0" collapsed="false">
      <c r="A1245" s="25" t="s">
        <v>1484</v>
      </c>
      <c r="B1245" s="25" t="s">
        <v>67</v>
      </c>
      <c r="C1245" s="25" t="s">
        <v>68</v>
      </c>
      <c r="D1245" s="25" t="s">
        <v>71</v>
      </c>
      <c r="E1245" s="25" t="s">
        <v>145</v>
      </c>
      <c r="F1245" s="25" t="s">
        <v>146</v>
      </c>
      <c r="G1245" s="26" t="n">
        <v>3922.42</v>
      </c>
      <c r="H1245" s="27" t="n">
        <v>6837</v>
      </c>
      <c r="I1245" s="25" t="s">
        <v>147</v>
      </c>
      <c r="K1245" s="25" t="n">
        <v>1992</v>
      </c>
      <c r="L1245" s="25" t="s">
        <v>160</v>
      </c>
      <c r="M1245" s="25" t="s">
        <v>149</v>
      </c>
      <c r="N1245" s="28" t="n">
        <v>3393</v>
      </c>
      <c r="O1245" s="25" t="s">
        <v>54</v>
      </c>
      <c r="P1245" s="29" t="n">
        <v>42765</v>
      </c>
      <c r="Q1245" s="29" t="n">
        <v>42890</v>
      </c>
      <c r="R1245" s="28" t="n">
        <v>3642</v>
      </c>
      <c r="S1245" s="28" t="n">
        <f aca="false">IF(O1245="Won",R1245,IF(O1245="Lost",0,N1245))</f>
        <v>3642</v>
      </c>
      <c r="T1245" s="30" t="n">
        <f aca="false">IF(AND(P1245&lt;&gt;"",Q1245&lt;&gt;""),Q1245-P1245,"")</f>
        <v>125</v>
      </c>
      <c r="U1245" s="30" t="str">
        <f aca="false">IF(AND(O1245="Engaging",P1245&lt;&gt;""),'Leia-me'!$B$5-P1245,"")</f>
        <v/>
      </c>
      <c r="V1245" s="25" t="str">
        <f aca="false">IF(O1245&lt;&gt;"Engaging","",IF(U1245&lt;='Leia-me'!$B$6,"Saudável",IF(U1245&lt;='Leia-me'!$B$7,"Esfriando",IF(U1245&lt;='Leia-me'!$B$8,"Última chance","Zumbi"))))</f>
        <v/>
      </c>
      <c r="W1245" s="25" t="n">
        <f aca="false">IF(O1245="Won",1,IF(O1245="Lost",0,""))</f>
        <v>1</v>
      </c>
      <c r="Y1245" s="25" t="str">
        <f aca="false">IF(E1245="","Sim","")</f>
        <v/>
      </c>
    </row>
    <row r="1246" customFormat="false" ht="15" hidden="false" customHeight="false" outlineLevel="0" collapsed="false">
      <c r="A1246" s="25" t="s">
        <v>1485</v>
      </c>
      <c r="B1246" s="25" t="s">
        <v>67</v>
      </c>
      <c r="C1246" s="25" t="s">
        <v>68</v>
      </c>
      <c r="D1246" s="25" t="s">
        <v>71</v>
      </c>
      <c r="E1246" s="25" t="s">
        <v>167</v>
      </c>
      <c r="F1246" s="25" t="s">
        <v>168</v>
      </c>
      <c r="G1246" s="26" t="n">
        <v>2173.98</v>
      </c>
      <c r="H1246" s="27" t="n">
        <v>2928</v>
      </c>
      <c r="I1246" s="25" t="s">
        <v>147</v>
      </c>
      <c r="J1246" s="25" t="s">
        <v>169</v>
      </c>
      <c r="K1246" s="25" t="n">
        <v>1995</v>
      </c>
      <c r="L1246" s="25" t="s">
        <v>148</v>
      </c>
      <c r="M1246" s="25" t="s">
        <v>149</v>
      </c>
      <c r="N1246" s="28" t="n">
        <v>55</v>
      </c>
      <c r="O1246" s="25" t="s">
        <v>54</v>
      </c>
      <c r="P1246" s="29" t="n">
        <v>42766</v>
      </c>
      <c r="Q1246" s="29" t="n">
        <v>42875</v>
      </c>
      <c r="R1246" s="28" t="n">
        <v>54</v>
      </c>
      <c r="S1246" s="28" t="n">
        <f aca="false">IF(O1246="Won",R1246,IF(O1246="Lost",0,N1246))</f>
        <v>54</v>
      </c>
      <c r="T1246" s="30" t="n">
        <f aca="false">IF(AND(P1246&lt;&gt;"",Q1246&lt;&gt;""),Q1246-P1246,"")</f>
        <v>109</v>
      </c>
      <c r="U1246" s="30" t="str">
        <f aca="false">IF(AND(O1246="Engaging",P1246&lt;&gt;""),'Leia-me'!$B$5-P1246,"")</f>
        <v/>
      </c>
      <c r="V1246" s="25" t="str">
        <f aca="false">IF(O1246&lt;&gt;"Engaging","",IF(U1246&lt;='Leia-me'!$B$6,"Saudável",IF(U1246&lt;='Leia-me'!$B$7,"Esfriando",IF(U1246&lt;='Leia-me'!$B$8,"Última chance","Zumbi"))))</f>
        <v/>
      </c>
      <c r="W1246" s="25" t="n">
        <f aca="false">IF(O1246="Won",1,IF(O1246="Lost",0,""))</f>
        <v>1</v>
      </c>
      <c r="Y1246" s="25" t="str">
        <f aca="false">IF(E1246="","Sim","")</f>
        <v/>
      </c>
    </row>
    <row r="1247" customFormat="false" ht="15" hidden="false" customHeight="false" outlineLevel="0" collapsed="false">
      <c r="A1247" s="25" t="s">
        <v>1486</v>
      </c>
      <c r="B1247" s="25" t="s">
        <v>67</v>
      </c>
      <c r="C1247" s="25" t="s">
        <v>68</v>
      </c>
      <c r="D1247" s="25" t="s">
        <v>71</v>
      </c>
      <c r="E1247" s="25" t="s">
        <v>207</v>
      </c>
      <c r="F1247" s="25" t="s">
        <v>168</v>
      </c>
      <c r="G1247" s="26" t="n">
        <v>375.43</v>
      </c>
      <c r="H1247" s="27" t="n">
        <v>1190</v>
      </c>
      <c r="I1247" s="25" t="s">
        <v>147</v>
      </c>
      <c r="K1247" s="25" t="n">
        <v>1985</v>
      </c>
      <c r="L1247" s="25" t="s">
        <v>148</v>
      </c>
      <c r="M1247" s="25" t="s">
        <v>149</v>
      </c>
      <c r="N1247" s="28" t="n">
        <v>55</v>
      </c>
      <c r="O1247" s="25" t="s">
        <v>54</v>
      </c>
      <c r="P1247" s="29" t="n">
        <v>42766</v>
      </c>
      <c r="Q1247" s="29" t="n">
        <v>42856</v>
      </c>
      <c r="R1247" s="28" t="n">
        <v>54</v>
      </c>
      <c r="S1247" s="28" t="n">
        <f aca="false">IF(O1247="Won",R1247,IF(O1247="Lost",0,N1247))</f>
        <v>54</v>
      </c>
      <c r="T1247" s="30" t="n">
        <f aca="false">IF(AND(P1247&lt;&gt;"",Q1247&lt;&gt;""),Q1247-P1247,"")</f>
        <v>90</v>
      </c>
      <c r="U1247" s="30" t="str">
        <f aca="false">IF(AND(O1247="Engaging",P1247&lt;&gt;""),'Leia-me'!$B$5-P1247,"")</f>
        <v/>
      </c>
      <c r="V1247" s="25" t="str">
        <f aca="false">IF(O1247&lt;&gt;"Engaging","",IF(U1247&lt;='Leia-me'!$B$6,"Saudável",IF(U1247&lt;='Leia-me'!$B$7,"Esfriando",IF(U1247&lt;='Leia-me'!$B$8,"Última chance","Zumbi"))))</f>
        <v/>
      </c>
      <c r="W1247" s="25" t="n">
        <f aca="false">IF(O1247="Won",1,IF(O1247="Lost",0,""))</f>
        <v>1</v>
      </c>
      <c r="Y1247" s="25" t="str">
        <f aca="false">IF(E1247="","Sim","")</f>
        <v/>
      </c>
    </row>
    <row r="1248" customFormat="false" ht="15" hidden="false" customHeight="false" outlineLevel="0" collapsed="false">
      <c r="A1248" s="25" t="s">
        <v>1487</v>
      </c>
      <c r="B1248" s="25" t="s">
        <v>67</v>
      </c>
      <c r="C1248" s="25" t="s">
        <v>68</v>
      </c>
      <c r="D1248" s="25" t="s">
        <v>71</v>
      </c>
      <c r="E1248" s="25" t="s">
        <v>215</v>
      </c>
      <c r="F1248" s="25" t="s">
        <v>177</v>
      </c>
      <c r="G1248" s="26" t="n">
        <v>1102.43</v>
      </c>
      <c r="H1248" s="27" t="n">
        <v>1759</v>
      </c>
      <c r="I1248" s="25" t="s">
        <v>147</v>
      </c>
      <c r="K1248" s="25" t="n">
        <v>2006</v>
      </c>
      <c r="L1248" s="25" t="s">
        <v>148</v>
      </c>
      <c r="M1248" s="25" t="s">
        <v>149</v>
      </c>
      <c r="N1248" s="28" t="n">
        <v>55</v>
      </c>
      <c r="O1248" s="25" t="s">
        <v>54</v>
      </c>
      <c r="P1248" s="29" t="n">
        <v>42768</v>
      </c>
      <c r="Q1248" s="29" t="n">
        <v>42824</v>
      </c>
      <c r="R1248" s="28" t="n">
        <v>54</v>
      </c>
      <c r="S1248" s="28" t="n">
        <f aca="false">IF(O1248="Won",R1248,IF(O1248="Lost",0,N1248))</f>
        <v>54</v>
      </c>
      <c r="T1248" s="30" t="n">
        <f aca="false">IF(AND(P1248&lt;&gt;"",Q1248&lt;&gt;""),Q1248-P1248,"")</f>
        <v>56</v>
      </c>
      <c r="U1248" s="30" t="str">
        <f aca="false">IF(AND(O1248="Engaging",P1248&lt;&gt;""),'Leia-me'!$B$5-P1248,"")</f>
        <v/>
      </c>
      <c r="V1248" s="25" t="str">
        <f aca="false">IF(O1248&lt;&gt;"Engaging","",IF(U1248&lt;='Leia-me'!$B$6,"Saudável",IF(U1248&lt;='Leia-me'!$B$7,"Esfriando",IF(U1248&lt;='Leia-me'!$B$8,"Última chance","Zumbi"))))</f>
        <v/>
      </c>
      <c r="W1248" s="25" t="n">
        <f aca="false">IF(O1248="Won",1,IF(O1248="Lost",0,""))</f>
        <v>1</v>
      </c>
      <c r="Y1248" s="25" t="str">
        <f aca="false">IF(E1248="","Sim","")</f>
        <v/>
      </c>
    </row>
    <row r="1249" customFormat="false" ht="15" hidden="false" customHeight="false" outlineLevel="0" collapsed="false">
      <c r="A1249" s="25" t="s">
        <v>1488</v>
      </c>
      <c r="B1249" s="25" t="s">
        <v>67</v>
      </c>
      <c r="C1249" s="25" t="s">
        <v>68</v>
      </c>
      <c r="D1249" s="25" t="s">
        <v>71</v>
      </c>
      <c r="E1249" s="25" t="s">
        <v>215</v>
      </c>
      <c r="F1249" s="25" t="s">
        <v>177</v>
      </c>
      <c r="G1249" s="26" t="n">
        <v>1102.43</v>
      </c>
      <c r="H1249" s="27" t="n">
        <v>1759</v>
      </c>
      <c r="I1249" s="25" t="s">
        <v>147</v>
      </c>
      <c r="K1249" s="25" t="n">
        <v>2006</v>
      </c>
      <c r="L1249" s="25" t="s">
        <v>148</v>
      </c>
      <c r="M1249" s="25" t="s">
        <v>149</v>
      </c>
      <c r="N1249" s="28" t="n">
        <v>55</v>
      </c>
      <c r="O1249" s="25" t="s">
        <v>54</v>
      </c>
      <c r="P1249" s="29" t="n">
        <v>42773</v>
      </c>
      <c r="Q1249" s="29" t="n">
        <v>42889</v>
      </c>
      <c r="R1249" s="28" t="n">
        <v>60</v>
      </c>
      <c r="S1249" s="28" t="n">
        <f aca="false">IF(O1249="Won",R1249,IF(O1249="Lost",0,N1249))</f>
        <v>60</v>
      </c>
      <c r="T1249" s="30" t="n">
        <f aca="false">IF(AND(P1249&lt;&gt;"",Q1249&lt;&gt;""),Q1249-P1249,"")</f>
        <v>116</v>
      </c>
      <c r="U1249" s="30" t="str">
        <f aca="false">IF(AND(O1249="Engaging",P1249&lt;&gt;""),'Leia-me'!$B$5-P1249,"")</f>
        <v/>
      </c>
      <c r="V1249" s="25" t="str">
        <f aca="false">IF(O1249&lt;&gt;"Engaging","",IF(U1249&lt;='Leia-me'!$B$6,"Saudável",IF(U1249&lt;='Leia-me'!$B$7,"Esfriando",IF(U1249&lt;='Leia-me'!$B$8,"Última chance","Zumbi"))))</f>
        <v/>
      </c>
      <c r="W1249" s="25" t="n">
        <f aca="false">IF(O1249="Won",1,IF(O1249="Lost",0,""))</f>
        <v>1</v>
      </c>
      <c r="Y1249" s="25" t="str">
        <f aca="false">IF(E1249="","Sim","")</f>
        <v/>
      </c>
    </row>
    <row r="1250" customFormat="false" ht="15" hidden="false" customHeight="false" outlineLevel="0" collapsed="false">
      <c r="A1250" s="25" t="s">
        <v>1489</v>
      </c>
      <c r="B1250" s="25" t="s">
        <v>67</v>
      </c>
      <c r="C1250" s="25" t="s">
        <v>68</v>
      </c>
      <c r="D1250" s="25" t="s">
        <v>71</v>
      </c>
      <c r="E1250" s="25" t="s">
        <v>240</v>
      </c>
      <c r="F1250" s="25" t="s">
        <v>185</v>
      </c>
      <c r="G1250" s="26" t="n">
        <v>1223.72</v>
      </c>
      <c r="H1250" s="27" t="n">
        <v>2497</v>
      </c>
      <c r="I1250" s="25" t="s">
        <v>241</v>
      </c>
      <c r="K1250" s="25" t="n">
        <v>2000</v>
      </c>
      <c r="L1250" s="25" t="s">
        <v>160</v>
      </c>
      <c r="M1250" s="25" t="s">
        <v>149</v>
      </c>
      <c r="N1250" s="28" t="n">
        <v>3393</v>
      </c>
      <c r="O1250" s="25" t="s">
        <v>54</v>
      </c>
      <c r="P1250" s="29" t="n">
        <v>42774</v>
      </c>
      <c r="Q1250" s="29" t="n">
        <v>42868</v>
      </c>
      <c r="R1250" s="28" t="n">
        <v>3522</v>
      </c>
      <c r="S1250" s="28" t="n">
        <f aca="false">IF(O1250="Won",R1250,IF(O1250="Lost",0,N1250))</f>
        <v>3522</v>
      </c>
      <c r="T1250" s="30" t="n">
        <f aca="false">IF(AND(P1250&lt;&gt;"",Q1250&lt;&gt;""),Q1250-P1250,"")</f>
        <v>94</v>
      </c>
      <c r="U1250" s="30" t="str">
        <f aca="false">IF(AND(O1250="Engaging",P1250&lt;&gt;""),'Leia-me'!$B$5-P1250,"")</f>
        <v/>
      </c>
      <c r="V1250" s="25" t="str">
        <f aca="false">IF(O1250&lt;&gt;"Engaging","",IF(U1250&lt;='Leia-me'!$B$6,"Saudável",IF(U1250&lt;='Leia-me'!$B$7,"Esfriando",IF(U1250&lt;='Leia-me'!$B$8,"Última chance","Zumbi"))))</f>
        <v/>
      </c>
      <c r="W1250" s="25" t="n">
        <f aca="false">IF(O1250="Won",1,IF(O1250="Lost",0,""))</f>
        <v>1</v>
      </c>
      <c r="Y1250" s="25" t="str">
        <f aca="false">IF(E1250="","Sim","")</f>
        <v/>
      </c>
    </row>
    <row r="1251" customFormat="false" ht="15" hidden="false" customHeight="false" outlineLevel="0" collapsed="false">
      <c r="A1251" s="25" t="s">
        <v>1490</v>
      </c>
      <c r="B1251" s="25" t="s">
        <v>67</v>
      </c>
      <c r="C1251" s="25" t="s">
        <v>68</v>
      </c>
      <c r="D1251" s="25" t="s">
        <v>71</v>
      </c>
      <c r="E1251" s="25" t="s">
        <v>154</v>
      </c>
      <c r="F1251" s="25" t="s">
        <v>155</v>
      </c>
      <c r="G1251" s="26" t="n">
        <v>86.68</v>
      </c>
      <c r="H1251" s="27" t="n">
        <v>187</v>
      </c>
      <c r="I1251" s="25" t="s">
        <v>147</v>
      </c>
      <c r="J1251" s="25" t="s">
        <v>156</v>
      </c>
      <c r="K1251" s="25" t="n">
        <v>2007</v>
      </c>
      <c r="L1251" s="25" t="s">
        <v>186</v>
      </c>
      <c r="M1251" s="25" t="s">
        <v>171</v>
      </c>
      <c r="N1251" s="28" t="n">
        <v>550</v>
      </c>
      <c r="O1251" s="25" t="s">
        <v>54</v>
      </c>
      <c r="P1251" s="29" t="n">
        <v>42780</v>
      </c>
      <c r="Q1251" s="29" t="n">
        <v>42889</v>
      </c>
      <c r="R1251" s="28" t="n">
        <v>528</v>
      </c>
      <c r="S1251" s="28" t="n">
        <f aca="false">IF(O1251="Won",R1251,IF(O1251="Lost",0,N1251))</f>
        <v>528</v>
      </c>
      <c r="T1251" s="30" t="n">
        <f aca="false">IF(AND(P1251&lt;&gt;"",Q1251&lt;&gt;""),Q1251-P1251,"")</f>
        <v>109</v>
      </c>
      <c r="U1251" s="30" t="str">
        <f aca="false">IF(AND(O1251="Engaging",P1251&lt;&gt;""),'Leia-me'!$B$5-P1251,"")</f>
        <v/>
      </c>
      <c r="V1251" s="25" t="str">
        <f aca="false">IF(O1251&lt;&gt;"Engaging","",IF(U1251&lt;='Leia-me'!$B$6,"Saudável",IF(U1251&lt;='Leia-me'!$B$7,"Esfriando",IF(U1251&lt;='Leia-me'!$B$8,"Última chance","Zumbi"))))</f>
        <v/>
      </c>
      <c r="W1251" s="25" t="n">
        <f aca="false">IF(O1251="Won",1,IF(O1251="Lost",0,""))</f>
        <v>1</v>
      </c>
      <c r="Y1251" s="25" t="str">
        <f aca="false">IF(E1251="","Sim","")</f>
        <v/>
      </c>
    </row>
    <row r="1252" customFormat="false" ht="15" hidden="false" customHeight="false" outlineLevel="0" collapsed="false">
      <c r="A1252" s="25" t="s">
        <v>1491</v>
      </c>
      <c r="B1252" s="25" t="s">
        <v>67</v>
      </c>
      <c r="C1252" s="25" t="s">
        <v>68</v>
      </c>
      <c r="D1252" s="25" t="s">
        <v>71</v>
      </c>
      <c r="E1252" s="25" t="s">
        <v>231</v>
      </c>
      <c r="F1252" s="25" t="s">
        <v>168</v>
      </c>
      <c r="G1252" s="26" t="n">
        <v>45.39</v>
      </c>
      <c r="H1252" s="27" t="n">
        <v>100</v>
      </c>
      <c r="I1252" s="25" t="s">
        <v>147</v>
      </c>
      <c r="J1252" s="25" t="s">
        <v>169</v>
      </c>
      <c r="K1252" s="25" t="n">
        <v>2012</v>
      </c>
      <c r="L1252" s="25" t="s">
        <v>170</v>
      </c>
      <c r="M1252" s="25" t="s">
        <v>171</v>
      </c>
      <c r="N1252" s="28" t="n">
        <v>1096</v>
      </c>
      <c r="O1252" s="25" t="s">
        <v>54</v>
      </c>
      <c r="P1252" s="29" t="n">
        <v>42780</v>
      </c>
      <c r="Q1252" s="29" t="n">
        <v>42904</v>
      </c>
      <c r="R1252" s="28" t="n">
        <v>1199</v>
      </c>
      <c r="S1252" s="28" t="n">
        <f aca="false">IF(O1252="Won",R1252,IF(O1252="Lost",0,N1252))</f>
        <v>1199</v>
      </c>
      <c r="T1252" s="30" t="n">
        <f aca="false">IF(AND(P1252&lt;&gt;"",Q1252&lt;&gt;""),Q1252-P1252,"")</f>
        <v>124</v>
      </c>
      <c r="U1252" s="30" t="str">
        <f aca="false">IF(AND(O1252="Engaging",P1252&lt;&gt;""),'Leia-me'!$B$5-P1252,"")</f>
        <v/>
      </c>
      <c r="V1252" s="25" t="str">
        <f aca="false">IF(O1252&lt;&gt;"Engaging","",IF(U1252&lt;='Leia-me'!$B$6,"Saudável",IF(U1252&lt;='Leia-me'!$B$7,"Esfriando",IF(U1252&lt;='Leia-me'!$B$8,"Última chance","Zumbi"))))</f>
        <v/>
      </c>
      <c r="W1252" s="25" t="n">
        <f aca="false">IF(O1252="Won",1,IF(O1252="Lost",0,""))</f>
        <v>1</v>
      </c>
      <c r="Y1252" s="25" t="str">
        <f aca="false">IF(E1252="","Sim","")</f>
        <v/>
      </c>
    </row>
    <row r="1253" customFormat="false" ht="15" hidden="false" customHeight="false" outlineLevel="0" collapsed="false">
      <c r="A1253" s="25" t="s">
        <v>1492</v>
      </c>
      <c r="B1253" s="25" t="s">
        <v>67</v>
      </c>
      <c r="C1253" s="25" t="s">
        <v>68</v>
      </c>
      <c r="D1253" s="25" t="s">
        <v>71</v>
      </c>
      <c r="E1253" s="25" t="s">
        <v>176</v>
      </c>
      <c r="F1253" s="25" t="s">
        <v>177</v>
      </c>
      <c r="G1253" s="26" t="n">
        <v>1698.2</v>
      </c>
      <c r="H1253" s="27" t="n">
        <v>3798</v>
      </c>
      <c r="I1253" s="25" t="s">
        <v>147</v>
      </c>
      <c r="K1253" s="25" t="n">
        <v>1987</v>
      </c>
      <c r="L1253" s="25" t="s">
        <v>160</v>
      </c>
      <c r="M1253" s="25" t="s">
        <v>149</v>
      </c>
      <c r="N1253" s="28" t="n">
        <v>3393</v>
      </c>
      <c r="O1253" s="25" t="s">
        <v>55</v>
      </c>
      <c r="P1253" s="29" t="n">
        <v>42781</v>
      </c>
      <c r="Q1253" s="29" t="n">
        <v>42879</v>
      </c>
      <c r="R1253" s="28" t="n">
        <v>0</v>
      </c>
      <c r="S1253" s="28" t="n">
        <f aca="false">IF(O1253="Won",R1253,IF(O1253="Lost",0,N1253))</f>
        <v>0</v>
      </c>
      <c r="T1253" s="30" t="n">
        <f aca="false">IF(AND(P1253&lt;&gt;"",Q1253&lt;&gt;""),Q1253-P1253,"")</f>
        <v>98</v>
      </c>
      <c r="U1253" s="30" t="str">
        <f aca="false">IF(AND(O1253="Engaging",P1253&lt;&gt;""),'Leia-me'!$B$5-P1253,"")</f>
        <v/>
      </c>
      <c r="V1253" s="25" t="str">
        <f aca="false">IF(O1253&lt;&gt;"Engaging","",IF(U1253&lt;='Leia-me'!$B$6,"Saudável",IF(U1253&lt;='Leia-me'!$B$7,"Esfriando",IF(U1253&lt;='Leia-me'!$B$8,"Última chance","Zumbi"))))</f>
        <v/>
      </c>
      <c r="W1253" s="25" t="n">
        <f aca="false">IF(O1253="Won",1,IF(O1253="Lost",0,""))</f>
        <v>0</v>
      </c>
      <c r="Y1253" s="25" t="str">
        <f aca="false">IF(E1253="","Sim","")</f>
        <v/>
      </c>
    </row>
    <row r="1254" customFormat="false" ht="15" hidden="false" customHeight="false" outlineLevel="0" collapsed="false">
      <c r="A1254" s="25" t="s">
        <v>1493</v>
      </c>
      <c r="B1254" s="25" t="s">
        <v>67</v>
      </c>
      <c r="C1254" s="25" t="s">
        <v>68</v>
      </c>
      <c r="D1254" s="25" t="s">
        <v>71</v>
      </c>
      <c r="E1254" s="25" t="s">
        <v>248</v>
      </c>
      <c r="F1254" s="25" t="s">
        <v>211</v>
      </c>
      <c r="G1254" s="26" t="n">
        <v>894.33</v>
      </c>
      <c r="H1254" s="27" t="n">
        <v>1635</v>
      </c>
      <c r="I1254" s="25" t="s">
        <v>249</v>
      </c>
      <c r="K1254" s="25" t="n">
        <v>2007</v>
      </c>
      <c r="L1254" s="25" t="s">
        <v>148</v>
      </c>
      <c r="M1254" s="25" t="s">
        <v>149</v>
      </c>
      <c r="N1254" s="28" t="n">
        <v>55</v>
      </c>
      <c r="O1254" s="25" t="s">
        <v>54</v>
      </c>
      <c r="P1254" s="29" t="n">
        <v>42781</v>
      </c>
      <c r="Q1254" s="29" t="n">
        <v>42811</v>
      </c>
      <c r="R1254" s="28" t="n">
        <v>60</v>
      </c>
      <c r="S1254" s="28" t="n">
        <f aca="false">IF(O1254="Won",R1254,IF(O1254="Lost",0,N1254))</f>
        <v>60</v>
      </c>
      <c r="T1254" s="30" t="n">
        <f aca="false">IF(AND(P1254&lt;&gt;"",Q1254&lt;&gt;""),Q1254-P1254,"")</f>
        <v>30</v>
      </c>
      <c r="U1254" s="30" t="str">
        <f aca="false">IF(AND(O1254="Engaging",P1254&lt;&gt;""),'Leia-me'!$B$5-P1254,"")</f>
        <v/>
      </c>
      <c r="V1254" s="25" t="str">
        <f aca="false">IF(O1254&lt;&gt;"Engaging","",IF(U1254&lt;='Leia-me'!$B$6,"Saudável",IF(U1254&lt;='Leia-me'!$B$7,"Esfriando",IF(U1254&lt;='Leia-me'!$B$8,"Última chance","Zumbi"))))</f>
        <v/>
      </c>
      <c r="W1254" s="25" t="n">
        <f aca="false">IF(O1254="Won",1,IF(O1254="Lost",0,""))</f>
        <v>1</v>
      </c>
      <c r="Y1254" s="25" t="str">
        <f aca="false">IF(E1254="","Sim","")</f>
        <v/>
      </c>
    </row>
    <row r="1255" customFormat="false" ht="15" hidden="false" customHeight="false" outlineLevel="0" collapsed="false">
      <c r="A1255" s="25" t="s">
        <v>1494</v>
      </c>
      <c r="B1255" s="25" t="s">
        <v>67</v>
      </c>
      <c r="C1255" s="25" t="s">
        <v>68</v>
      </c>
      <c r="D1255" s="25" t="s">
        <v>71</v>
      </c>
      <c r="E1255" s="25" t="s">
        <v>164</v>
      </c>
      <c r="F1255" s="25" t="s">
        <v>165</v>
      </c>
      <c r="G1255" s="26" t="n">
        <v>217.87</v>
      </c>
      <c r="H1255" s="27" t="n">
        <v>551</v>
      </c>
      <c r="I1255" s="25" t="s">
        <v>147</v>
      </c>
      <c r="K1255" s="25" t="n">
        <v>1998</v>
      </c>
      <c r="L1255" s="25" t="s">
        <v>148</v>
      </c>
      <c r="M1255" s="25" t="s">
        <v>149</v>
      </c>
      <c r="N1255" s="28" t="n">
        <v>55</v>
      </c>
      <c r="O1255" s="25" t="s">
        <v>54</v>
      </c>
      <c r="P1255" s="29" t="n">
        <v>42783</v>
      </c>
      <c r="Q1255" s="29" t="n">
        <v>42874</v>
      </c>
      <c r="R1255" s="28" t="n">
        <v>54</v>
      </c>
      <c r="S1255" s="28" t="n">
        <f aca="false">IF(O1255="Won",R1255,IF(O1255="Lost",0,N1255))</f>
        <v>54</v>
      </c>
      <c r="T1255" s="30" t="n">
        <f aca="false">IF(AND(P1255&lt;&gt;"",Q1255&lt;&gt;""),Q1255-P1255,"")</f>
        <v>91</v>
      </c>
      <c r="U1255" s="30" t="str">
        <f aca="false">IF(AND(O1255="Engaging",P1255&lt;&gt;""),'Leia-me'!$B$5-P1255,"")</f>
        <v/>
      </c>
      <c r="V1255" s="25" t="str">
        <f aca="false">IF(O1255&lt;&gt;"Engaging","",IF(U1255&lt;='Leia-me'!$B$6,"Saudável",IF(U1255&lt;='Leia-me'!$B$7,"Esfriando",IF(U1255&lt;='Leia-me'!$B$8,"Última chance","Zumbi"))))</f>
        <v/>
      </c>
      <c r="W1255" s="25" t="n">
        <f aca="false">IF(O1255="Won",1,IF(O1255="Lost",0,""))</f>
        <v>1</v>
      </c>
      <c r="Y1255" s="25" t="str">
        <f aca="false">IF(E1255="","Sim","")</f>
        <v/>
      </c>
    </row>
    <row r="1256" customFormat="false" ht="15" hidden="false" customHeight="false" outlineLevel="0" collapsed="false">
      <c r="A1256" s="25" t="s">
        <v>1495</v>
      </c>
      <c r="B1256" s="25" t="s">
        <v>67</v>
      </c>
      <c r="C1256" s="25" t="s">
        <v>68</v>
      </c>
      <c r="D1256" s="25" t="s">
        <v>71</v>
      </c>
      <c r="E1256" s="25" t="s">
        <v>210</v>
      </c>
      <c r="F1256" s="25" t="s">
        <v>211</v>
      </c>
      <c r="G1256" s="26" t="n">
        <v>718.62</v>
      </c>
      <c r="H1256" s="27" t="n">
        <v>2448</v>
      </c>
      <c r="I1256" s="25" t="s">
        <v>147</v>
      </c>
      <c r="K1256" s="25" t="n">
        <v>2001</v>
      </c>
      <c r="L1256" s="25" t="s">
        <v>178</v>
      </c>
      <c r="M1256" s="25" t="s">
        <v>171</v>
      </c>
      <c r="N1256" s="28" t="n">
        <v>5482</v>
      </c>
      <c r="O1256" s="25" t="s">
        <v>54</v>
      </c>
      <c r="P1256" s="29" t="n">
        <v>42784</v>
      </c>
      <c r="Q1256" s="29" t="n">
        <v>42819</v>
      </c>
      <c r="R1256" s="28" t="n">
        <v>5614</v>
      </c>
      <c r="S1256" s="28" t="n">
        <f aca="false">IF(O1256="Won",R1256,IF(O1256="Lost",0,N1256))</f>
        <v>5614</v>
      </c>
      <c r="T1256" s="30" t="n">
        <f aca="false">IF(AND(P1256&lt;&gt;"",Q1256&lt;&gt;""),Q1256-P1256,"")</f>
        <v>35</v>
      </c>
      <c r="U1256" s="30" t="str">
        <f aca="false">IF(AND(O1256="Engaging",P1256&lt;&gt;""),'Leia-me'!$B$5-P1256,"")</f>
        <v/>
      </c>
      <c r="V1256" s="25" t="str">
        <f aca="false">IF(O1256&lt;&gt;"Engaging","",IF(U1256&lt;='Leia-me'!$B$6,"Saudável",IF(U1256&lt;='Leia-me'!$B$7,"Esfriando",IF(U1256&lt;='Leia-me'!$B$8,"Última chance","Zumbi"))))</f>
        <v/>
      </c>
      <c r="W1256" s="25" t="n">
        <f aca="false">IF(O1256="Won",1,IF(O1256="Lost",0,""))</f>
        <v>1</v>
      </c>
      <c r="Y1256" s="25" t="str">
        <f aca="false">IF(E1256="","Sim","")</f>
        <v/>
      </c>
    </row>
    <row r="1257" customFormat="false" ht="15" hidden="false" customHeight="false" outlineLevel="0" collapsed="false">
      <c r="A1257" s="25" t="s">
        <v>1496</v>
      </c>
      <c r="B1257" s="25" t="s">
        <v>67</v>
      </c>
      <c r="C1257" s="25" t="s">
        <v>68</v>
      </c>
      <c r="D1257" s="25" t="s">
        <v>71</v>
      </c>
      <c r="E1257" s="25" t="s">
        <v>266</v>
      </c>
      <c r="F1257" s="25" t="s">
        <v>267</v>
      </c>
      <c r="G1257" s="26" t="n">
        <v>2041.73</v>
      </c>
      <c r="H1257" s="27" t="n">
        <v>5276</v>
      </c>
      <c r="I1257" s="25" t="s">
        <v>147</v>
      </c>
      <c r="K1257" s="25" t="n">
        <v>1997</v>
      </c>
      <c r="L1257" s="25" t="s">
        <v>148</v>
      </c>
      <c r="M1257" s="25" t="s">
        <v>149</v>
      </c>
      <c r="N1257" s="28" t="n">
        <v>55</v>
      </c>
      <c r="O1257" s="25" t="s">
        <v>54</v>
      </c>
      <c r="P1257" s="29" t="n">
        <v>42786</v>
      </c>
      <c r="Q1257" s="29" t="n">
        <v>42879</v>
      </c>
      <c r="R1257" s="28" t="n">
        <v>60</v>
      </c>
      <c r="S1257" s="28" t="n">
        <f aca="false">IF(O1257="Won",R1257,IF(O1257="Lost",0,N1257))</f>
        <v>60</v>
      </c>
      <c r="T1257" s="30" t="n">
        <f aca="false">IF(AND(P1257&lt;&gt;"",Q1257&lt;&gt;""),Q1257-P1257,"")</f>
        <v>93</v>
      </c>
      <c r="U1257" s="30" t="str">
        <f aca="false">IF(AND(O1257="Engaging",P1257&lt;&gt;""),'Leia-me'!$B$5-P1257,"")</f>
        <v/>
      </c>
      <c r="V1257" s="25" t="str">
        <f aca="false">IF(O1257&lt;&gt;"Engaging","",IF(U1257&lt;='Leia-me'!$B$6,"Saudável",IF(U1257&lt;='Leia-me'!$B$7,"Esfriando",IF(U1257&lt;='Leia-me'!$B$8,"Última chance","Zumbi"))))</f>
        <v/>
      </c>
      <c r="W1257" s="25" t="n">
        <f aca="false">IF(O1257="Won",1,IF(O1257="Lost",0,""))</f>
        <v>1</v>
      </c>
      <c r="Y1257" s="25" t="str">
        <f aca="false">IF(E1257="","Sim","")</f>
        <v/>
      </c>
    </row>
    <row r="1258" customFormat="false" ht="15" hidden="false" customHeight="false" outlineLevel="0" collapsed="false">
      <c r="A1258" s="25" t="s">
        <v>1497</v>
      </c>
      <c r="B1258" s="25" t="s">
        <v>67</v>
      </c>
      <c r="C1258" s="25" t="s">
        <v>68</v>
      </c>
      <c r="D1258" s="25" t="s">
        <v>71</v>
      </c>
      <c r="E1258" s="25" t="s">
        <v>240</v>
      </c>
      <c r="F1258" s="25" t="s">
        <v>185</v>
      </c>
      <c r="G1258" s="26" t="n">
        <v>1223.72</v>
      </c>
      <c r="H1258" s="27" t="n">
        <v>2497</v>
      </c>
      <c r="I1258" s="25" t="s">
        <v>241</v>
      </c>
      <c r="K1258" s="25" t="n">
        <v>2000</v>
      </c>
      <c r="L1258" s="25" t="s">
        <v>148</v>
      </c>
      <c r="M1258" s="25" t="s">
        <v>149</v>
      </c>
      <c r="N1258" s="28" t="n">
        <v>55</v>
      </c>
      <c r="O1258" s="25" t="s">
        <v>55</v>
      </c>
      <c r="P1258" s="29" t="n">
        <v>42791</v>
      </c>
      <c r="Q1258" s="29" t="n">
        <v>42802</v>
      </c>
      <c r="R1258" s="28" t="n">
        <v>0</v>
      </c>
      <c r="S1258" s="28" t="n">
        <f aca="false">IF(O1258="Won",R1258,IF(O1258="Lost",0,N1258))</f>
        <v>0</v>
      </c>
      <c r="T1258" s="30" t="n">
        <f aca="false">IF(AND(P1258&lt;&gt;"",Q1258&lt;&gt;""),Q1258-P1258,"")</f>
        <v>11</v>
      </c>
      <c r="U1258" s="30" t="str">
        <f aca="false">IF(AND(O1258="Engaging",P1258&lt;&gt;""),'Leia-me'!$B$5-P1258,"")</f>
        <v/>
      </c>
      <c r="V1258" s="25" t="str">
        <f aca="false">IF(O1258&lt;&gt;"Engaging","",IF(U1258&lt;='Leia-me'!$B$6,"Saudável",IF(U1258&lt;='Leia-me'!$B$7,"Esfriando",IF(U1258&lt;='Leia-me'!$B$8,"Última chance","Zumbi"))))</f>
        <v/>
      </c>
      <c r="W1258" s="25" t="n">
        <f aca="false">IF(O1258="Won",1,IF(O1258="Lost",0,""))</f>
        <v>0</v>
      </c>
      <c r="Y1258" s="25" t="str">
        <f aca="false">IF(E1258="","Sim","")</f>
        <v/>
      </c>
    </row>
    <row r="1259" customFormat="false" ht="15" hidden="false" customHeight="false" outlineLevel="0" collapsed="false">
      <c r="A1259" s="25" t="s">
        <v>1498</v>
      </c>
      <c r="B1259" s="25" t="s">
        <v>67</v>
      </c>
      <c r="C1259" s="25" t="s">
        <v>68</v>
      </c>
      <c r="D1259" s="25" t="s">
        <v>71</v>
      </c>
      <c r="E1259" s="25" t="s">
        <v>173</v>
      </c>
      <c r="F1259" s="25" t="s">
        <v>146</v>
      </c>
      <c r="G1259" s="26" t="n">
        <v>647.18</v>
      </c>
      <c r="H1259" s="27" t="n">
        <v>1185</v>
      </c>
      <c r="I1259" s="25" t="s">
        <v>174</v>
      </c>
      <c r="K1259" s="25" t="n">
        <v>1986</v>
      </c>
      <c r="L1259" s="25" t="s">
        <v>178</v>
      </c>
      <c r="M1259" s="25" t="s">
        <v>171</v>
      </c>
      <c r="N1259" s="28" t="n">
        <v>5482</v>
      </c>
      <c r="O1259" s="25" t="s">
        <v>54</v>
      </c>
      <c r="P1259" s="29" t="n">
        <v>42791</v>
      </c>
      <c r="Q1259" s="29" t="n">
        <v>42872</v>
      </c>
      <c r="R1259" s="28" t="n">
        <v>4494</v>
      </c>
      <c r="S1259" s="28" t="n">
        <f aca="false">IF(O1259="Won",R1259,IF(O1259="Lost",0,N1259))</f>
        <v>4494</v>
      </c>
      <c r="T1259" s="30" t="n">
        <f aca="false">IF(AND(P1259&lt;&gt;"",Q1259&lt;&gt;""),Q1259-P1259,"")</f>
        <v>81</v>
      </c>
      <c r="U1259" s="30" t="str">
        <f aca="false">IF(AND(O1259="Engaging",P1259&lt;&gt;""),'Leia-me'!$B$5-P1259,"")</f>
        <v/>
      </c>
      <c r="V1259" s="25" t="str">
        <f aca="false">IF(O1259&lt;&gt;"Engaging","",IF(U1259&lt;='Leia-me'!$B$6,"Saudável",IF(U1259&lt;='Leia-me'!$B$7,"Esfriando",IF(U1259&lt;='Leia-me'!$B$8,"Última chance","Zumbi"))))</f>
        <v/>
      </c>
      <c r="W1259" s="25" t="n">
        <f aca="false">IF(O1259="Won",1,IF(O1259="Lost",0,""))</f>
        <v>1</v>
      </c>
      <c r="Y1259" s="25" t="str">
        <f aca="false">IF(E1259="","Sim","")</f>
        <v/>
      </c>
    </row>
    <row r="1260" customFormat="false" ht="15" hidden="false" customHeight="false" outlineLevel="0" collapsed="false">
      <c r="A1260" s="25" t="s">
        <v>1499</v>
      </c>
      <c r="B1260" s="25" t="s">
        <v>67</v>
      </c>
      <c r="C1260" s="25" t="s">
        <v>68</v>
      </c>
      <c r="D1260" s="25" t="s">
        <v>71</v>
      </c>
      <c r="E1260" s="25" t="s">
        <v>164</v>
      </c>
      <c r="F1260" s="25" t="s">
        <v>165</v>
      </c>
      <c r="G1260" s="26" t="n">
        <v>217.87</v>
      </c>
      <c r="H1260" s="27" t="n">
        <v>551</v>
      </c>
      <c r="I1260" s="25" t="s">
        <v>147</v>
      </c>
      <c r="K1260" s="25" t="n">
        <v>1998</v>
      </c>
      <c r="L1260" s="25" t="s">
        <v>148</v>
      </c>
      <c r="M1260" s="25" t="s">
        <v>149</v>
      </c>
      <c r="N1260" s="28" t="n">
        <v>55</v>
      </c>
      <c r="O1260" s="25" t="s">
        <v>54</v>
      </c>
      <c r="P1260" s="29" t="n">
        <v>42792</v>
      </c>
      <c r="Q1260" s="29" t="n">
        <v>42904</v>
      </c>
      <c r="R1260" s="28" t="n">
        <v>61</v>
      </c>
      <c r="S1260" s="28" t="n">
        <f aca="false">IF(O1260="Won",R1260,IF(O1260="Lost",0,N1260))</f>
        <v>61</v>
      </c>
      <c r="T1260" s="30" t="n">
        <f aca="false">IF(AND(P1260&lt;&gt;"",Q1260&lt;&gt;""),Q1260-P1260,"")</f>
        <v>112</v>
      </c>
      <c r="U1260" s="30" t="str">
        <f aca="false">IF(AND(O1260="Engaging",P1260&lt;&gt;""),'Leia-me'!$B$5-P1260,"")</f>
        <v/>
      </c>
      <c r="V1260" s="25" t="str">
        <f aca="false">IF(O1260&lt;&gt;"Engaging","",IF(U1260&lt;='Leia-me'!$B$6,"Saudável",IF(U1260&lt;='Leia-me'!$B$7,"Esfriando",IF(U1260&lt;='Leia-me'!$B$8,"Última chance","Zumbi"))))</f>
        <v/>
      </c>
      <c r="W1260" s="25" t="n">
        <f aca="false">IF(O1260="Won",1,IF(O1260="Lost",0,""))</f>
        <v>1</v>
      </c>
      <c r="Y1260" s="25" t="str">
        <f aca="false">IF(E1260="","Sim","")</f>
        <v/>
      </c>
    </row>
    <row r="1261" customFormat="false" ht="15" hidden="false" customHeight="false" outlineLevel="0" collapsed="false">
      <c r="A1261" s="25" t="s">
        <v>1500</v>
      </c>
      <c r="B1261" s="25" t="s">
        <v>67</v>
      </c>
      <c r="C1261" s="25" t="s">
        <v>68</v>
      </c>
      <c r="D1261" s="25" t="s">
        <v>71</v>
      </c>
      <c r="E1261" s="25" t="s">
        <v>240</v>
      </c>
      <c r="F1261" s="25" t="s">
        <v>185</v>
      </c>
      <c r="G1261" s="26" t="n">
        <v>1223.72</v>
      </c>
      <c r="H1261" s="27" t="n">
        <v>2497</v>
      </c>
      <c r="I1261" s="25" t="s">
        <v>241</v>
      </c>
      <c r="K1261" s="25" t="n">
        <v>2000</v>
      </c>
      <c r="L1261" s="25" t="s">
        <v>148</v>
      </c>
      <c r="M1261" s="25" t="s">
        <v>149</v>
      </c>
      <c r="N1261" s="28" t="n">
        <v>55</v>
      </c>
      <c r="O1261" s="25" t="s">
        <v>54</v>
      </c>
      <c r="P1261" s="29" t="n">
        <v>42793</v>
      </c>
      <c r="Q1261" s="29" t="n">
        <v>42869</v>
      </c>
      <c r="R1261" s="28" t="n">
        <v>47</v>
      </c>
      <c r="S1261" s="28" t="n">
        <f aca="false">IF(O1261="Won",R1261,IF(O1261="Lost",0,N1261))</f>
        <v>47</v>
      </c>
      <c r="T1261" s="30" t="n">
        <f aca="false">IF(AND(P1261&lt;&gt;"",Q1261&lt;&gt;""),Q1261-P1261,"")</f>
        <v>76</v>
      </c>
      <c r="U1261" s="30" t="str">
        <f aca="false">IF(AND(O1261="Engaging",P1261&lt;&gt;""),'Leia-me'!$B$5-P1261,"")</f>
        <v/>
      </c>
      <c r="V1261" s="25" t="str">
        <f aca="false">IF(O1261&lt;&gt;"Engaging","",IF(U1261&lt;='Leia-me'!$B$6,"Saudável",IF(U1261&lt;='Leia-me'!$B$7,"Esfriando",IF(U1261&lt;='Leia-me'!$B$8,"Última chance","Zumbi"))))</f>
        <v/>
      </c>
      <c r="W1261" s="25" t="n">
        <f aca="false">IF(O1261="Won",1,IF(O1261="Lost",0,""))</f>
        <v>1</v>
      </c>
      <c r="Y1261" s="25" t="str">
        <f aca="false">IF(E1261="","Sim","")</f>
        <v/>
      </c>
    </row>
    <row r="1262" customFormat="false" ht="15" hidden="false" customHeight="false" outlineLevel="0" collapsed="false">
      <c r="A1262" s="25" t="s">
        <v>1501</v>
      </c>
      <c r="B1262" s="25" t="s">
        <v>67</v>
      </c>
      <c r="C1262" s="25" t="s">
        <v>68</v>
      </c>
      <c r="D1262" s="25" t="s">
        <v>71</v>
      </c>
      <c r="E1262" s="25" t="s">
        <v>237</v>
      </c>
      <c r="F1262" s="25" t="s">
        <v>192</v>
      </c>
      <c r="G1262" s="26" t="n">
        <v>4618</v>
      </c>
      <c r="H1262" s="27" t="n">
        <v>10083</v>
      </c>
      <c r="I1262" s="25" t="s">
        <v>147</v>
      </c>
      <c r="K1262" s="25" t="n">
        <v>1982</v>
      </c>
      <c r="L1262" s="25" t="s">
        <v>148</v>
      </c>
      <c r="M1262" s="25" t="s">
        <v>149</v>
      </c>
      <c r="N1262" s="28" t="n">
        <v>55</v>
      </c>
      <c r="O1262" s="25" t="s">
        <v>54</v>
      </c>
      <c r="P1262" s="29" t="n">
        <v>42794</v>
      </c>
      <c r="Q1262" s="29" t="n">
        <v>42873</v>
      </c>
      <c r="R1262" s="28" t="n">
        <v>49</v>
      </c>
      <c r="S1262" s="28" t="n">
        <f aca="false">IF(O1262="Won",R1262,IF(O1262="Lost",0,N1262))</f>
        <v>49</v>
      </c>
      <c r="T1262" s="30" t="n">
        <f aca="false">IF(AND(P1262&lt;&gt;"",Q1262&lt;&gt;""),Q1262-P1262,"")</f>
        <v>79</v>
      </c>
      <c r="U1262" s="30" t="str">
        <f aca="false">IF(AND(O1262="Engaging",P1262&lt;&gt;""),'Leia-me'!$B$5-P1262,"")</f>
        <v/>
      </c>
      <c r="V1262" s="25" t="str">
        <f aca="false">IF(O1262&lt;&gt;"Engaging","",IF(U1262&lt;='Leia-me'!$B$6,"Saudável",IF(U1262&lt;='Leia-me'!$B$7,"Esfriando",IF(U1262&lt;='Leia-me'!$B$8,"Última chance","Zumbi"))))</f>
        <v/>
      </c>
      <c r="W1262" s="25" t="n">
        <f aca="false">IF(O1262="Won",1,IF(O1262="Lost",0,""))</f>
        <v>1</v>
      </c>
      <c r="Y1262" s="25" t="str">
        <f aca="false">IF(E1262="","Sim","")</f>
        <v/>
      </c>
    </row>
    <row r="1263" customFormat="false" ht="15" hidden="false" customHeight="false" outlineLevel="0" collapsed="false">
      <c r="A1263" s="25" t="s">
        <v>1502</v>
      </c>
      <c r="B1263" s="25" t="s">
        <v>67</v>
      </c>
      <c r="C1263" s="25" t="s">
        <v>68</v>
      </c>
      <c r="D1263" s="25" t="s">
        <v>71</v>
      </c>
      <c r="E1263" s="25" t="s">
        <v>145</v>
      </c>
      <c r="F1263" s="25" t="s">
        <v>146</v>
      </c>
      <c r="G1263" s="26" t="n">
        <v>3922.42</v>
      </c>
      <c r="H1263" s="27" t="n">
        <v>6837</v>
      </c>
      <c r="I1263" s="25" t="s">
        <v>147</v>
      </c>
      <c r="K1263" s="25" t="n">
        <v>1992</v>
      </c>
      <c r="L1263" s="25" t="s">
        <v>148</v>
      </c>
      <c r="M1263" s="25" t="s">
        <v>149</v>
      </c>
      <c r="N1263" s="28" t="n">
        <v>55</v>
      </c>
      <c r="O1263" s="25" t="s">
        <v>54</v>
      </c>
      <c r="P1263" s="29" t="n">
        <v>42795</v>
      </c>
      <c r="Q1263" s="29" t="n">
        <v>42811</v>
      </c>
      <c r="R1263" s="28" t="n">
        <v>49</v>
      </c>
      <c r="S1263" s="28" t="n">
        <f aca="false">IF(O1263="Won",R1263,IF(O1263="Lost",0,N1263))</f>
        <v>49</v>
      </c>
      <c r="T1263" s="30" t="n">
        <f aca="false">IF(AND(P1263&lt;&gt;"",Q1263&lt;&gt;""),Q1263-P1263,"")</f>
        <v>16</v>
      </c>
      <c r="U1263" s="30" t="str">
        <f aca="false">IF(AND(O1263="Engaging",P1263&lt;&gt;""),'Leia-me'!$B$5-P1263,"")</f>
        <v/>
      </c>
      <c r="V1263" s="25" t="str">
        <f aca="false">IF(O1263&lt;&gt;"Engaging","",IF(U1263&lt;='Leia-me'!$B$6,"Saudável",IF(U1263&lt;='Leia-me'!$B$7,"Esfriando",IF(U1263&lt;='Leia-me'!$B$8,"Última chance","Zumbi"))))</f>
        <v/>
      </c>
      <c r="W1263" s="25" t="n">
        <f aca="false">IF(O1263="Won",1,IF(O1263="Lost",0,""))</f>
        <v>1</v>
      </c>
      <c r="Y1263" s="25" t="str">
        <f aca="false">IF(E1263="","Sim","")</f>
        <v/>
      </c>
    </row>
    <row r="1264" customFormat="false" ht="15" hidden="false" customHeight="false" outlineLevel="0" collapsed="false">
      <c r="A1264" s="25" t="s">
        <v>1503</v>
      </c>
      <c r="B1264" s="25" t="s">
        <v>67</v>
      </c>
      <c r="C1264" s="25" t="s">
        <v>68</v>
      </c>
      <c r="D1264" s="25" t="s">
        <v>71</v>
      </c>
      <c r="E1264" s="25" t="s">
        <v>266</v>
      </c>
      <c r="F1264" s="25" t="s">
        <v>267</v>
      </c>
      <c r="G1264" s="26" t="n">
        <v>2041.73</v>
      </c>
      <c r="H1264" s="27" t="n">
        <v>5276</v>
      </c>
      <c r="I1264" s="25" t="s">
        <v>147</v>
      </c>
      <c r="K1264" s="25" t="n">
        <v>1997</v>
      </c>
      <c r="L1264" s="25" t="s">
        <v>148</v>
      </c>
      <c r="M1264" s="25" t="s">
        <v>149</v>
      </c>
      <c r="N1264" s="28" t="n">
        <v>55</v>
      </c>
      <c r="O1264" s="25" t="s">
        <v>54</v>
      </c>
      <c r="P1264" s="29" t="n">
        <v>42795</v>
      </c>
      <c r="Q1264" s="29" t="n">
        <v>42902</v>
      </c>
      <c r="R1264" s="28" t="n">
        <v>50</v>
      </c>
      <c r="S1264" s="28" t="n">
        <f aca="false">IF(O1264="Won",R1264,IF(O1264="Lost",0,N1264))</f>
        <v>50</v>
      </c>
      <c r="T1264" s="30" t="n">
        <f aca="false">IF(AND(P1264&lt;&gt;"",Q1264&lt;&gt;""),Q1264-P1264,"")</f>
        <v>107</v>
      </c>
      <c r="U1264" s="30" t="str">
        <f aca="false">IF(AND(O1264="Engaging",P1264&lt;&gt;""),'Leia-me'!$B$5-P1264,"")</f>
        <v/>
      </c>
      <c r="V1264" s="25" t="str">
        <f aca="false">IF(O1264&lt;&gt;"Engaging","",IF(U1264&lt;='Leia-me'!$B$6,"Saudável",IF(U1264&lt;='Leia-me'!$B$7,"Esfriando",IF(U1264&lt;='Leia-me'!$B$8,"Última chance","Zumbi"))))</f>
        <v/>
      </c>
      <c r="W1264" s="25" t="n">
        <f aca="false">IF(O1264="Won",1,IF(O1264="Lost",0,""))</f>
        <v>1</v>
      </c>
      <c r="Y1264" s="25" t="str">
        <f aca="false">IF(E1264="","Sim","")</f>
        <v/>
      </c>
    </row>
    <row r="1265" customFormat="false" ht="15" hidden="false" customHeight="false" outlineLevel="0" collapsed="false">
      <c r="A1265" s="25" t="s">
        <v>1504</v>
      </c>
      <c r="B1265" s="25" t="s">
        <v>67</v>
      </c>
      <c r="C1265" s="25" t="s">
        <v>68</v>
      </c>
      <c r="D1265" s="25" t="s">
        <v>71</v>
      </c>
      <c r="E1265" s="25" t="s">
        <v>218</v>
      </c>
      <c r="F1265" s="25" t="s">
        <v>146</v>
      </c>
      <c r="G1265" s="26" t="n">
        <v>4.54</v>
      </c>
      <c r="H1265" s="27" t="n">
        <v>9</v>
      </c>
      <c r="I1265" s="25" t="s">
        <v>147</v>
      </c>
      <c r="K1265" s="25" t="n">
        <v>2017</v>
      </c>
      <c r="L1265" s="25" t="s">
        <v>148</v>
      </c>
      <c r="M1265" s="25" t="s">
        <v>149</v>
      </c>
      <c r="N1265" s="28" t="n">
        <v>55</v>
      </c>
      <c r="O1265" s="25" t="s">
        <v>54</v>
      </c>
      <c r="P1265" s="29" t="n">
        <v>42796</v>
      </c>
      <c r="Q1265" s="29" t="n">
        <v>42867</v>
      </c>
      <c r="R1265" s="28" t="n">
        <v>54</v>
      </c>
      <c r="S1265" s="28" t="n">
        <f aca="false">IF(O1265="Won",R1265,IF(O1265="Lost",0,N1265))</f>
        <v>54</v>
      </c>
      <c r="T1265" s="30" t="n">
        <f aca="false">IF(AND(P1265&lt;&gt;"",Q1265&lt;&gt;""),Q1265-P1265,"")</f>
        <v>71</v>
      </c>
      <c r="U1265" s="30" t="str">
        <f aca="false">IF(AND(O1265="Engaging",P1265&lt;&gt;""),'Leia-me'!$B$5-P1265,"")</f>
        <v/>
      </c>
      <c r="V1265" s="25" t="str">
        <f aca="false">IF(O1265&lt;&gt;"Engaging","",IF(U1265&lt;='Leia-me'!$B$6,"Saudável",IF(U1265&lt;='Leia-me'!$B$7,"Esfriando",IF(U1265&lt;='Leia-me'!$B$8,"Última chance","Zumbi"))))</f>
        <v/>
      </c>
      <c r="W1265" s="25" t="n">
        <f aca="false">IF(O1265="Won",1,IF(O1265="Lost",0,""))</f>
        <v>1</v>
      </c>
      <c r="Y1265" s="25" t="str">
        <f aca="false">IF(E1265="","Sim","")</f>
        <v/>
      </c>
    </row>
    <row r="1266" customFormat="false" ht="15" hidden="false" customHeight="false" outlineLevel="0" collapsed="false">
      <c r="A1266" s="25" t="s">
        <v>1505</v>
      </c>
      <c r="B1266" s="25" t="s">
        <v>67</v>
      </c>
      <c r="C1266" s="25" t="s">
        <v>68</v>
      </c>
      <c r="D1266" s="25" t="s">
        <v>71</v>
      </c>
      <c r="E1266" s="25" t="s">
        <v>195</v>
      </c>
      <c r="F1266" s="25" t="s">
        <v>185</v>
      </c>
      <c r="G1266" s="26" t="n">
        <v>8170.38</v>
      </c>
      <c r="H1266" s="27" t="n">
        <v>16499</v>
      </c>
      <c r="I1266" s="25" t="s">
        <v>196</v>
      </c>
      <c r="K1266" s="25" t="n">
        <v>1997</v>
      </c>
      <c r="L1266" s="25" t="s">
        <v>148</v>
      </c>
      <c r="M1266" s="25" t="s">
        <v>149</v>
      </c>
      <c r="N1266" s="28" t="n">
        <v>55</v>
      </c>
      <c r="O1266" s="25" t="s">
        <v>54</v>
      </c>
      <c r="P1266" s="29" t="n">
        <v>42796</v>
      </c>
      <c r="Q1266" s="29" t="n">
        <v>42811</v>
      </c>
      <c r="R1266" s="28" t="n">
        <v>62</v>
      </c>
      <c r="S1266" s="28" t="n">
        <f aca="false">IF(O1266="Won",R1266,IF(O1266="Lost",0,N1266))</f>
        <v>62</v>
      </c>
      <c r="T1266" s="30" t="n">
        <f aca="false">IF(AND(P1266&lt;&gt;"",Q1266&lt;&gt;""),Q1266-P1266,"")</f>
        <v>15</v>
      </c>
      <c r="U1266" s="30" t="str">
        <f aca="false">IF(AND(O1266="Engaging",P1266&lt;&gt;""),'Leia-me'!$B$5-P1266,"")</f>
        <v/>
      </c>
      <c r="V1266" s="25" t="str">
        <f aca="false">IF(O1266&lt;&gt;"Engaging","",IF(U1266&lt;='Leia-me'!$B$6,"Saudável",IF(U1266&lt;='Leia-me'!$B$7,"Esfriando",IF(U1266&lt;='Leia-me'!$B$8,"Última chance","Zumbi"))))</f>
        <v/>
      </c>
      <c r="W1266" s="25" t="n">
        <f aca="false">IF(O1266="Won",1,IF(O1266="Lost",0,""))</f>
        <v>1</v>
      </c>
      <c r="Y1266" s="25" t="str">
        <f aca="false">IF(E1266="","Sim","")</f>
        <v/>
      </c>
    </row>
    <row r="1267" customFormat="false" ht="15" hidden="false" customHeight="false" outlineLevel="0" collapsed="false">
      <c r="A1267" s="25" t="s">
        <v>1506</v>
      </c>
      <c r="B1267" s="25" t="s">
        <v>67</v>
      </c>
      <c r="C1267" s="25" t="s">
        <v>68</v>
      </c>
      <c r="D1267" s="25" t="s">
        <v>71</v>
      </c>
      <c r="E1267" s="25" t="s">
        <v>215</v>
      </c>
      <c r="F1267" s="25" t="s">
        <v>177</v>
      </c>
      <c r="G1267" s="26" t="n">
        <v>1102.43</v>
      </c>
      <c r="H1267" s="27" t="n">
        <v>1759</v>
      </c>
      <c r="I1267" s="25" t="s">
        <v>147</v>
      </c>
      <c r="K1267" s="25" t="n">
        <v>2006</v>
      </c>
      <c r="L1267" s="25" t="s">
        <v>148</v>
      </c>
      <c r="M1267" s="25" t="s">
        <v>149</v>
      </c>
      <c r="N1267" s="28" t="n">
        <v>55</v>
      </c>
      <c r="O1267" s="25" t="s">
        <v>55</v>
      </c>
      <c r="P1267" s="29" t="n">
        <v>42798</v>
      </c>
      <c r="Q1267" s="29" t="n">
        <v>42814</v>
      </c>
      <c r="R1267" s="28" t="n">
        <v>0</v>
      </c>
      <c r="S1267" s="28" t="n">
        <f aca="false">IF(O1267="Won",R1267,IF(O1267="Lost",0,N1267))</f>
        <v>0</v>
      </c>
      <c r="T1267" s="30" t="n">
        <f aca="false">IF(AND(P1267&lt;&gt;"",Q1267&lt;&gt;""),Q1267-P1267,"")</f>
        <v>16</v>
      </c>
      <c r="U1267" s="30" t="str">
        <f aca="false">IF(AND(O1267="Engaging",P1267&lt;&gt;""),'Leia-me'!$B$5-P1267,"")</f>
        <v/>
      </c>
      <c r="V1267" s="25" t="str">
        <f aca="false">IF(O1267&lt;&gt;"Engaging","",IF(U1267&lt;='Leia-me'!$B$6,"Saudável",IF(U1267&lt;='Leia-me'!$B$7,"Esfriando",IF(U1267&lt;='Leia-me'!$B$8,"Última chance","Zumbi"))))</f>
        <v/>
      </c>
      <c r="W1267" s="25" t="n">
        <f aca="false">IF(O1267="Won",1,IF(O1267="Lost",0,""))</f>
        <v>0</v>
      </c>
      <c r="Y1267" s="25" t="str">
        <f aca="false">IF(E1267="","Sim","")</f>
        <v/>
      </c>
    </row>
    <row r="1268" customFormat="false" ht="15" hidden="false" customHeight="false" outlineLevel="0" collapsed="false">
      <c r="A1268" s="25" t="s">
        <v>1507</v>
      </c>
      <c r="B1268" s="25" t="s">
        <v>67</v>
      </c>
      <c r="C1268" s="25" t="s">
        <v>68</v>
      </c>
      <c r="D1268" s="25" t="s">
        <v>71</v>
      </c>
      <c r="E1268" s="25" t="s">
        <v>164</v>
      </c>
      <c r="F1268" s="25" t="s">
        <v>165</v>
      </c>
      <c r="G1268" s="26" t="n">
        <v>217.87</v>
      </c>
      <c r="H1268" s="27" t="n">
        <v>551</v>
      </c>
      <c r="I1268" s="25" t="s">
        <v>147</v>
      </c>
      <c r="K1268" s="25" t="n">
        <v>1998</v>
      </c>
      <c r="L1268" s="25" t="s">
        <v>186</v>
      </c>
      <c r="M1268" s="25" t="s">
        <v>171</v>
      </c>
      <c r="N1268" s="28" t="n">
        <v>550</v>
      </c>
      <c r="O1268" s="25" t="s">
        <v>55</v>
      </c>
      <c r="P1268" s="29" t="n">
        <v>42799</v>
      </c>
      <c r="Q1268" s="29" t="n">
        <v>42885</v>
      </c>
      <c r="R1268" s="28" t="n">
        <v>0</v>
      </c>
      <c r="S1268" s="28" t="n">
        <f aca="false">IF(O1268="Won",R1268,IF(O1268="Lost",0,N1268))</f>
        <v>0</v>
      </c>
      <c r="T1268" s="30" t="n">
        <f aca="false">IF(AND(P1268&lt;&gt;"",Q1268&lt;&gt;""),Q1268-P1268,"")</f>
        <v>86</v>
      </c>
      <c r="U1268" s="30" t="str">
        <f aca="false">IF(AND(O1268="Engaging",P1268&lt;&gt;""),'Leia-me'!$B$5-P1268,"")</f>
        <v/>
      </c>
      <c r="V1268" s="25" t="str">
        <f aca="false">IF(O1268&lt;&gt;"Engaging","",IF(U1268&lt;='Leia-me'!$B$6,"Saudável",IF(U1268&lt;='Leia-me'!$B$7,"Esfriando",IF(U1268&lt;='Leia-me'!$B$8,"Última chance","Zumbi"))))</f>
        <v/>
      </c>
      <c r="W1268" s="25" t="n">
        <f aca="false">IF(O1268="Won",1,IF(O1268="Lost",0,""))</f>
        <v>0</v>
      </c>
      <c r="Y1268" s="25" t="str">
        <f aca="false">IF(E1268="","Sim","")</f>
        <v/>
      </c>
    </row>
    <row r="1269" customFormat="false" ht="15" hidden="false" customHeight="false" outlineLevel="0" collapsed="false">
      <c r="A1269" s="25" t="s">
        <v>1508</v>
      </c>
      <c r="B1269" s="25" t="s">
        <v>67</v>
      </c>
      <c r="C1269" s="25" t="s">
        <v>68</v>
      </c>
      <c r="D1269" s="25" t="s">
        <v>71</v>
      </c>
      <c r="E1269" s="25" t="s">
        <v>164</v>
      </c>
      <c r="F1269" s="25" t="s">
        <v>165</v>
      </c>
      <c r="G1269" s="26" t="n">
        <v>217.87</v>
      </c>
      <c r="H1269" s="27" t="n">
        <v>551</v>
      </c>
      <c r="I1269" s="25" t="s">
        <v>147</v>
      </c>
      <c r="K1269" s="25" t="n">
        <v>1998</v>
      </c>
      <c r="L1269" s="25" t="s">
        <v>160</v>
      </c>
      <c r="M1269" s="25" t="s">
        <v>149</v>
      </c>
      <c r="N1269" s="28" t="n">
        <v>3393</v>
      </c>
      <c r="O1269" s="25" t="s">
        <v>55</v>
      </c>
      <c r="P1269" s="29" t="n">
        <v>42800</v>
      </c>
      <c r="Q1269" s="29" t="n">
        <v>42876</v>
      </c>
      <c r="R1269" s="28" t="n">
        <v>0</v>
      </c>
      <c r="S1269" s="28" t="n">
        <f aca="false">IF(O1269="Won",R1269,IF(O1269="Lost",0,N1269))</f>
        <v>0</v>
      </c>
      <c r="T1269" s="30" t="n">
        <f aca="false">IF(AND(P1269&lt;&gt;"",Q1269&lt;&gt;""),Q1269-P1269,"")</f>
        <v>76</v>
      </c>
      <c r="U1269" s="30" t="str">
        <f aca="false">IF(AND(O1269="Engaging",P1269&lt;&gt;""),'Leia-me'!$B$5-P1269,"")</f>
        <v/>
      </c>
      <c r="V1269" s="25" t="str">
        <f aca="false">IF(O1269&lt;&gt;"Engaging","",IF(U1269&lt;='Leia-me'!$B$6,"Saudável",IF(U1269&lt;='Leia-me'!$B$7,"Esfriando",IF(U1269&lt;='Leia-me'!$B$8,"Última chance","Zumbi"))))</f>
        <v/>
      </c>
      <c r="W1269" s="25" t="n">
        <f aca="false">IF(O1269="Won",1,IF(O1269="Lost",0,""))</f>
        <v>0</v>
      </c>
      <c r="Y1269" s="25" t="str">
        <f aca="false">IF(E1269="","Sim","")</f>
        <v/>
      </c>
    </row>
    <row r="1270" customFormat="false" ht="15" hidden="false" customHeight="false" outlineLevel="0" collapsed="false">
      <c r="A1270" s="25" t="s">
        <v>1509</v>
      </c>
      <c r="B1270" s="25" t="s">
        <v>67</v>
      </c>
      <c r="C1270" s="25" t="s">
        <v>68</v>
      </c>
      <c r="D1270" s="25" t="s">
        <v>71</v>
      </c>
      <c r="E1270" s="25" t="s">
        <v>237</v>
      </c>
      <c r="F1270" s="25" t="s">
        <v>192</v>
      </c>
      <c r="G1270" s="26" t="n">
        <v>4618</v>
      </c>
      <c r="H1270" s="27" t="n">
        <v>10083</v>
      </c>
      <c r="I1270" s="25" t="s">
        <v>147</v>
      </c>
      <c r="K1270" s="25" t="n">
        <v>1982</v>
      </c>
      <c r="L1270" s="25" t="s">
        <v>160</v>
      </c>
      <c r="M1270" s="25" t="s">
        <v>149</v>
      </c>
      <c r="N1270" s="28" t="n">
        <v>3393</v>
      </c>
      <c r="O1270" s="25" t="s">
        <v>54</v>
      </c>
      <c r="P1270" s="29" t="n">
        <v>42800</v>
      </c>
      <c r="Q1270" s="29" t="n">
        <v>42879</v>
      </c>
      <c r="R1270" s="28" t="n">
        <v>3428</v>
      </c>
      <c r="S1270" s="28" t="n">
        <f aca="false">IF(O1270="Won",R1270,IF(O1270="Lost",0,N1270))</f>
        <v>3428</v>
      </c>
      <c r="T1270" s="30" t="n">
        <f aca="false">IF(AND(P1270&lt;&gt;"",Q1270&lt;&gt;""),Q1270-P1270,"")</f>
        <v>79</v>
      </c>
      <c r="U1270" s="30" t="str">
        <f aca="false">IF(AND(O1270="Engaging",P1270&lt;&gt;""),'Leia-me'!$B$5-P1270,"")</f>
        <v/>
      </c>
      <c r="V1270" s="25" t="str">
        <f aca="false">IF(O1270&lt;&gt;"Engaging","",IF(U1270&lt;='Leia-me'!$B$6,"Saudável",IF(U1270&lt;='Leia-me'!$B$7,"Esfriando",IF(U1270&lt;='Leia-me'!$B$8,"Última chance","Zumbi"))))</f>
        <v/>
      </c>
      <c r="W1270" s="25" t="n">
        <f aca="false">IF(O1270="Won",1,IF(O1270="Lost",0,""))</f>
        <v>1</v>
      </c>
      <c r="Y1270" s="25" t="str">
        <f aca="false">IF(E1270="","Sim","")</f>
        <v/>
      </c>
    </row>
    <row r="1271" customFormat="false" ht="15" hidden="false" customHeight="false" outlineLevel="0" collapsed="false">
      <c r="A1271" s="25" t="s">
        <v>1510</v>
      </c>
      <c r="B1271" s="25" t="s">
        <v>67</v>
      </c>
      <c r="C1271" s="25" t="s">
        <v>68</v>
      </c>
      <c r="D1271" s="25" t="s">
        <v>71</v>
      </c>
      <c r="E1271" s="25" t="s">
        <v>191</v>
      </c>
      <c r="F1271" s="25" t="s">
        <v>192</v>
      </c>
      <c r="G1271" s="26" t="n">
        <v>2714.9</v>
      </c>
      <c r="H1271" s="27" t="n">
        <v>2641</v>
      </c>
      <c r="I1271" s="25" t="s">
        <v>147</v>
      </c>
      <c r="J1271" s="25" t="s">
        <v>193</v>
      </c>
      <c r="K1271" s="25" t="n">
        <v>1998</v>
      </c>
      <c r="L1271" s="25" t="s">
        <v>160</v>
      </c>
      <c r="M1271" s="25" t="s">
        <v>149</v>
      </c>
      <c r="N1271" s="28" t="n">
        <v>3393</v>
      </c>
      <c r="O1271" s="25" t="s">
        <v>55</v>
      </c>
      <c r="P1271" s="29" t="n">
        <v>42803</v>
      </c>
      <c r="Q1271" s="29" t="n">
        <v>42807</v>
      </c>
      <c r="R1271" s="28" t="n">
        <v>0</v>
      </c>
      <c r="S1271" s="28" t="n">
        <f aca="false">IF(O1271="Won",R1271,IF(O1271="Lost",0,N1271))</f>
        <v>0</v>
      </c>
      <c r="T1271" s="30" t="n">
        <f aca="false">IF(AND(P1271&lt;&gt;"",Q1271&lt;&gt;""),Q1271-P1271,"")</f>
        <v>4</v>
      </c>
      <c r="U1271" s="30" t="str">
        <f aca="false">IF(AND(O1271="Engaging",P1271&lt;&gt;""),'Leia-me'!$B$5-P1271,"")</f>
        <v/>
      </c>
      <c r="V1271" s="25" t="str">
        <f aca="false">IF(O1271&lt;&gt;"Engaging","",IF(U1271&lt;='Leia-me'!$B$6,"Saudável",IF(U1271&lt;='Leia-me'!$B$7,"Esfriando",IF(U1271&lt;='Leia-me'!$B$8,"Última chance","Zumbi"))))</f>
        <v/>
      </c>
      <c r="W1271" s="25" t="n">
        <f aca="false">IF(O1271="Won",1,IF(O1271="Lost",0,""))</f>
        <v>0</v>
      </c>
      <c r="Y1271" s="25" t="str">
        <f aca="false">IF(E1271="","Sim","")</f>
        <v/>
      </c>
    </row>
    <row r="1272" customFormat="false" ht="15" hidden="false" customHeight="false" outlineLevel="0" collapsed="false">
      <c r="A1272" s="25" t="s">
        <v>1511</v>
      </c>
      <c r="B1272" s="25" t="s">
        <v>67</v>
      </c>
      <c r="C1272" s="25" t="s">
        <v>68</v>
      </c>
      <c r="D1272" s="25" t="s">
        <v>71</v>
      </c>
      <c r="E1272" s="25" t="s">
        <v>184</v>
      </c>
      <c r="F1272" s="25" t="s">
        <v>185</v>
      </c>
      <c r="G1272" s="26" t="n">
        <v>1520.66</v>
      </c>
      <c r="H1272" s="27" t="n">
        <v>1806</v>
      </c>
      <c r="I1272" s="25" t="s">
        <v>147</v>
      </c>
      <c r="K1272" s="25" t="n">
        <v>2005</v>
      </c>
      <c r="L1272" s="25" t="s">
        <v>186</v>
      </c>
      <c r="M1272" s="25" t="s">
        <v>171</v>
      </c>
      <c r="N1272" s="28" t="n">
        <v>550</v>
      </c>
      <c r="O1272" s="25" t="s">
        <v>54</v>
      </c>
      <c r="P1272" s="29" t="n">
        <v>42805</v>
      </c>
      <c r="Q1272" s="29" t="n">
        <v>42865</v>
      </c>
      <c r="R1272" s="28" t="n">
        <v>589</v>
      </c>
      <c r="S1272" s="28" t="n">
        <f aca="false">IF(O1272="Won",R1272,IF(O1272="Lost",0,N1272))</f>
        <v>589</v>
      </c>
      <c r="T1272" s="30" t="n">
        <f aca="false">IF(AND(P1272&lt;&gt;"",Q1272&lt;&gt;""),Q1272-P1272,"")</f>
        <v>60</v>
      </c>
      <c r="U1272" s="30" t="str">
        <f aca="false">IF(AND(O1272="Engaging",P1272&lt;&gt;""),'Leia-me'!$B$5-P1272,"")</f>
        <v/>
      </c>
      <c r="V1272" s="25" t="str">
        <f aca="false">IF(O1272&lt;&gt;"Engaging","",IF(U1272&lt;='Leia-me'!$B$6,"Saudável",IF(U1272&lt;='Leia-me'!$B$7,"Esfriando",IF(U1272&lt;='Leia-me'!$B$8,"Última chance","Zumbi"))))</f>
        <v/>
      </c>
      <c r="W1272" s="25" t="n">
        <f aca="false">IF(O1272="Won",1,IF(O1272="Lost",0,""))</f>
        <v>1</v>
      </c>
      <c r="Y1272" s="25" t="str">
        <f aca="false">IF(E1272="","Sim","")</f>
        <v/>
      </c>
    </row>
    <row r="1273" customFormat="false" ht="15" hidden="false" customHeight="false" outlineLevel="0" collapsed="false">
      <c r="A1273" s="25" t="s">
        <v>1512</v>
      </c>
      <c r="B1273" s="25" t="s">
        <v>67</v>
      </c>
      <c r="C1273" s="25" t="s">
        <v>68</v>
      </c>
      <c r="D1273" s="25" t="s">
        <v>71</v>
      </c>
      <c r="E1273" s="25" t="s">
        <v>154</v>
      </c>
      <c r="F1273" s="25" t="s">
        <v>155</v>
      </c>
      <c r="G1273" s="26" t="n">
        <v>86.68</v>
      </c>
      <c r="H1273" s="27" t="n">
        <v>187</v>
      </c>
      <c r="I1273" s="25" t="s">
        <v>147</v>
      </c>
      <c r="J1273" s="25" t="s">
        <v>156</v>
      </c>
      <c r="K1273" s="25" t="n">
        <v>2007</v>
      </c>
      <c r="L1273" s="25" t="s">
        <v>148</v>
      </c>
      <c r="M1273" s="25" t="s">
        <v>149</v>
      </c>
      <c r="N1273" s="28" t="n">
        <v>55</v>
      </c>
      <c r="O1273" s="25" t="s">
        <v>54</v>
      </c>
      <c r="P1273" s="29" t="n">
        <v>42806</v>
      </c>
      <c r="Q1273" s="29" t="n">
        <v>42884</v>
      </c>
      <c r="R1273" s="28" t="n">
        <v>60</v>
      </c>
      <c r="S1273" s="28" t="n">
        <f aca="false">IF(O1273="Won",R1273,IF(O1273="Lost",0,N1273))</f>
        <v>60</v>
      </c>
      <c r="T1273" s="30" t="n">
        <f aca="false">IF(AND(P1273&lt;&gt;"",Q1273&lt;&gt;""),Q1273-P1273,"")</f>
        <v>78</v>
      </c>
      <c r="U1273" s="30" t="str">
        <f aca="false">IF(AND(O1273="Engaging",P1273&lt;&gt;""),'Leia-me'!$B$5-P1273,"")</f>
        <v/>
      </c>
      <c r="V1273" s="25" t="str">
        <f aca="false">IF(O1273&lt;&gt;"Engaging","",IF(U1273&lt;='Leia-me'!$B$6,"Saudável",IF(U1273&lt;='Leia-me'!$B$7,"Esfriando",IF(U1273&lt;='Leia-me'!$B$8,"Última chance","Zumbi"))))</f>
        <v/>
      </c>
      <c r="W1273" s="25" t="n">
        <f aca="false">IF(O1273="Won",1,IF(O1273="Lost",0,""))</f>
        <v>1</v>
      </c>
      <c r="Y1273" s="25" t="str">
        <f aca="false">IF(E1273="","Sim","")</f>
        <v/>
      </c>
    </row>
    <row r="1274" customFormat="false" ht="15" hidden="false" customHeight="false" outlineLevel="0" collapsed="false">
      <c r="A1274" s="25" t="s">
        <v>1513</v>
      </c>
      <c r="B1274" s="25" t="s">
        <v>67</v>
      </c>
      <c r="C1274" s="25" t="s">
        <v>68</v>
      </c>
      <c r="D1274" s="25" t="s">
        <v>71</v>
      </c>
      <c r="E1274" s="25" t="s">
        <v>195</v>
      </c>
      <c r="F1274" s="25" t="s">
        <v>185</v>
      </c>
      <c r="G1274" s="26" t="n">
        <v>8170.38</v>
      </c>
      <c r="H1274" s="27" t="n">
        <v>16499</v>
      </c>
      <c r="I1274" s="25" t="s">
        <v>196</v>
      </c>
      <c r="K1274" s="25" t="n">
        <v>1997</v>
      </c>
      <c r="L1274" s="25" t="s">
        <v>148</v>
      </c>
      <c r="M1274" s="25" t="s">
        <v>149</v>
      </c>
      <c r="N1274" s="28" t="n">
        <v>55</v>
      </c>
      <c r="O1274" s="25" t="s">
        <v>54</v>
      </c>
      <c r="P1274" s="29" t="n">
        <v>42806</v>
      </c>
      <c r="Q1274" s="29" t="n">
        <v>42906</v>
      </c>
      <c r="R1274" s="28" t="n">
        <v>53</v>
      </c>
      <c r="S1274" s="28" t="n">
        <f aca="false">IF(O1274="Won",R1274,IF(O1274="Lost",0,N1274))</f>
        <v>53</v>
      </c>
      <c r="T1274" s="30" t="n">
        <f aca="false">IF(AND(P1274&lt;&gt;"",Q1274&lt;&gt;""),Q1274-P1274,"")</f>
        <v>100</v>
      </c>
      <c r="U1274" s="30" t="str">
        <f aca="false">IF(AND(O1274="Engaging",P1274&lt;&gt;""),'Leia-me'!$B$5-P1274,"")</f>
        <v/>
      </c>
      <c r="V1274" s="25" t="str">
        <f aca="false">IF(O1274&lt;&gt;"Engaging","",IF(U1274&lt;='Leia-me'!$B$6,"Saudável",IF(U1274&lt;='Leia-me'!$B$7,"Esfriando",IF(U1274&lt;='Leia-me'!$B$8,"Última chance","Zumbi"))))</f>
        <v/>
      </c>
      <c r="W1274" s="25" t="n">
        <f aca="false">IF(O1274="Won",1,IF(O1274="Lost",0,""))</f>
        <v>1</v>
      </c>
      <c r="Y1274" s="25" t="str">
        <f aca="false">IF(E1274="","Sim","")</f>
        <v/>
      </c>
    </row>
    <row r="1275" customFormat="false" ht="15" hidden="false" customHeight="false" outlineLevel="0" collapsed="false">
      <c r="A1275" s="25" t="s">
        <v>1514</v>
      </c>
      <c r="B1275" s="25" t="s">
        <v>67</v>
      </c>
      <c r="C1275" s="25" t="s">
        <v>68</v>
      </c>
      <c r="D1275" s="25" t="s">
        <v>71</v>
      </c>
      <c r="E1275" s="25" t="s">
        <v>180</v>
      </c>
      <c r="F1275" s="25" t="s">
        <v>146</v>
      </c>
      <c r="G1275" s="26" t="n">
        <v>3178.24</v>
      </c>
      <c r="H1275" s="27" t="n">
        <v>4540</v>
      </c>
      <c r="I1275" s="25" t="s">
        <v>147</v>
      </c>
      <c r="K1275" s="25" t="n">
        <v>2002</v>
      </c>
      <c r="L1275" s="25" t="s">
        <v>148</v>
      </c>
      <c r="M1275" s="25" t="s">
        <v>149</v>
      </c>
      <c r="N1275" s="28" t="n">
        <v>55</v>
      </c>
      <c r="O1275" s="25" t="s">
        <v>54</v>
      </c>
      <c r="P1275" s="29" t="n">
        <v>42809</v>
      </c>
      <c r="Q1275" s="29" t="n">
        <v>42819</v>
      </c>
      <c r="R1275" s="28" t="n">
        <v>47</v>
      </c>
      <c r="S1275" s="28" t="n">
        <f aca="false">IF(O1275="Won",R1275,IF(O1275="Lost",0,N1275))</f>
        <v>47</v>
      </c>
      <c r="T1275" s="30" t="n">
        <f aca="false">IF(AND(P1275&lt;&gt;"",Q1275&lt;&gt;""),Q1275-P1275,"")</f>
        <v>10</v>
      </c>
      <c r="U1275" s="30" t="str">
        <f aca="false">IF(AND(O1275="Engaging",P1275&lt;&gt;""),'Leia-me'!$B$5-P1275,"")</f>
        <v/>
      </c>
      <c r="V1275" s="25" t="str">
        <f aca="false">IF(O1275&lt;&gt;"Engaging","",IF(U1275&lt;='Leia-me'!$B$6,"Saudável",IF(U1275&lt;='Leia-me'!$B$7,"Esfriando",IF(U1275&lt;='Leia-me'!$B$8,"Última chance","Zumbi"))))</f>
        <v/>
      </c>
      <c r="W1275" s="25" t="n">
        <f aca="false">IF(O1275="Won",1,IF(O1275="Lost",0,""))</f>
        <v>1</v>
      </c>
      <c r="Y1275" s="25" t="str">
        <f aca="false">IF(E1275="","Sim","")</f>
        <v/>
      </c>
    </row>
    <row r="1276" customFormat="false" ht="15" hidden="false" customHeight="false" outlineLevel="0" collapsed="false">
      <c r="A1276" s="25" t="s">
        <v>1515</v>
      </c>
      <c r="B1276" s="25" t="s">
        <v>67</v>
      </c>
      <c r="C1276" s="25" t="s">
        <v>68</v>
      </c>
      <c r="D1276" s="25" t="s">
        <v>71</v>
      </c>
      <c r="E1276" s="25" t="s">
        <v>237</v>
      </c>
      <c r="F1276" s="25" t="s">
        <v>192</v>
      </c>
      <c r="G1276" s="26" t="n">
        <v>4618</v>
      </c>
      <c r="H1276" s="27" t="n">
        <v>10083</v>
      </c>
      <c r="I1276" s="25" t="s">
        <v>147</v>
      </c>
      <c r="K1276" s="25" t="n">
        <v>1982</v>
      </c>
      <c r="L1276" s="25" t="s">
        <v>178</v>
      </c>
      <c r="M1276" s="25" t="s">
        <v>171</v>
      </c>
      <c r="N1276" s="28" t="n">
        <v>5482</v>
      </c>
      <c r="O1276" s="25" t="s">
        <v>55</v>
      </c>
      <c r="P1276" s="29" t="n">
        <v>42811</v>
      </c>
      <c r="Q1276" s="29" t="n">
        <v>42865</v>
      </c>
      <c r="R1276" s="28" t="n">
        <v>0</v>
      </c>
      <c r="S1276" s="28" t="n">
        <f aca="false">IF(O1276="Won",R1276,IF(O1276="Lost",0,N1276))</f>
        <v>0</v>
      </c>
      <c r="T1276" s="30" t="n">
        <f aca="false">IF(AND(P1276&lt;&gt;"",Q1276&lt;&gt;""),Q1276-P1276,"")</f>
        <v>54</v>
      </c>
      <c r="U1276" s="30" t="str">
        <f aca="false">IF(AND(O1276="Engaging",P1276&lt;&gt;""),'Leia-me'!$B$5-P1276,"")</f>
        <v/>
      </c>
      <c r="V1276" s="25" t="str">
        <f aca="false">IF(O1276&lt;&gt;"Engaging","",IF(U1276&lt;='Leia-me'!$B$6,"Saudável",IF(U1276&lt;='Leia-me'!$B$7,"Esfriando",IF(U1276&lt;='Leia-me'!$B$8,"Última chance","Zumbi"))))</f>
        <v/>
      </c>
      <c r="W1276" s="25" t="n">
        <f aca="false">IF(O1276="Won",1,IF(O1276="Lost",0,""))</f>
        <v>0</v>
      </c>
      <c r="Y1276" s="25" t="str">
        <f aca="false">IF(E1276="","Sim","")</f>
        <v/>
      </c>
    </row>
    <row r="1277" customFormat="false" ht="15" hidden="false" customHeight="false" outlineLevel="0" collapsed="false">
      <c r="A1277" s="25" t="s">
        <v>1516</v>
      </c>
      <c r="B1277" s="25" t="s">
        <v>67</v>
      </c>
      <c r="C1277" s="25" t="s">
        <v>68</v>
      </c>
      <c r="D1277" s="25" t="s">
        <v>71</v>
      </c>
      <c r="E1277" s="25" t="s">
        <v>248</v>
      </c>
      <c r="F1277" s="25" t="s">
        <v>211</v>
      </c>
      <c r="G1277" s="26" t="n">
        <v>894.33</v>
      </c>
      <c r="H1277" s="27" t="n">
        <v>1635</v>
      </c>
      <c r="I1277" s="25" t="s">
        <v>249</v>
      </c>
      <c r="K1277" s="25" t="n">
        <v>2007</v>
      </c>
      <c r="L1277" s="25" t="s">
        <v>148</v>
      </c>
      <c r="M1277" s="25" t="s">
        <v>149</v>
      </c>
      <c r="N1277" s="28" t="n">
        <v>55</v>
      </c>
      <c r="O1277" s="25" t="s">
        <v>55</v>
      </c>
      <c r="P1277" s="29" t="n">
        <v>42811</v>
      </c>
      <c r="Q1277" s="29" t="n">
        <v>42871</v>
      </c>
      <c r="R1277" s="28" t="n">
        <v>0</v>
      </c>
      <c r="S1277" s="28" t="n">
        <f aca="false">IF(O1277="Won",R1277,IF(O1277="Lost",0,N1277))</f>
        <v>0</v>
      </c>
      <c r="T1277" s="30" t="n">
        <f aca="false">IF(AND(P1277&lt;&gt;"",Q1277&lt;&gt;""),Q1277-P1277,"")</f>
        <v>60</v>
      </c>
      <c r="U1277" s="30" t="str">
        <f aca="false">IF(AND(O1277="Engaging",P1277&lt;&gt;""),'Leia-me'!$B$5-P1277,"")</f>
        <v/>
      </c>
      <c r="V1277" s="25" t="str">
        <f aca="false">IF(O1277&lt;&gt;"Engaging","",IF(U1277&lt;='Leia-me'!$B$6,"Saudável",IF(U1277&lt;='Leia-me'!$B$7,"Esfriando",IF(U1277&lt;='Leia-me'!$B$8,"Última chance","Zumbi"))))</f>
        <v/>
      </c>
      <c r="W1277" s="25" t="n">
        <f aca="false">IF(O1277="Won",1,IF(O1277="Lost",0,""))</f>
        <v>0</v>
      </c>
      <c r="Y1277" s="25" t="str">
        <f aca="false">IF(E1277="","Sim","")</f>
        <v/>
      </c>
    </row>
    <row r="1278" customFormat="false" ht="15" hidden="false" customHeight="false" outlineLevel="0" collapsed="false">
      <c r="A1278" s="25" t="s">
        <v>1517</v>
      </c>
      <c r="B1278" s="25" t="s">
        <v>67</v>
      </c>
      <c r="C1278" s="25" t="s">
        <v>68</v>
      </c>
      <c r="D1278" s="25" t="s">
        <v>71</v>
      </c>
      <c r="E1278" s="25" t="s">
        <v>158</v>
      </c>
      <c r="F1278" s="25" t="s">
        <v>159</v>
      </c>
      <c r="G1278" s="26" t="n">
        <v>291.27</v>
      </c>
      <c r="H1278" s="27" t="n">
        <v>586</v>
      </c>
      <c r="I1278" s="25" t="s">
        <v>147</v>
      </c>
      <c r="K1278" s="25" t="n">
        <v>1997</v>
      </c>
      <c r="L1278" s="25" t="s">
        <v>160</v>
      </c>
      <c r="M1278" s="25" t="s">
        <v>149</v>
      </c>
      <c r="N1278" s="28" t="n">
        <v>3393</v>
      </c>
      <c r="O1278" s="25" t="s">
        <v>54</v>
      </c>
      <c r="P1278" s="29" t="n">
        <v>42811</v>
      </c>
      <c r="Q1278" s="29" t="n">
        <v>42907</v>
      </c>
      <c r="R1278" s="28" t="n">
        <v>3378</v>
      </c>
      <c r="S1278" s="28" t="n">
        <f aca="false">IF(O1278="Won",R1278,IF(O1278="Lost",0,N1278))</f>
        <v>3378</v>
      </c>
      <c r="T1278" s="30" t="n">
        <f aca="false">IF(AND(P1278&lt;&gt;"",Q1278&lt;&gt;""),Q1278-P1278,"")</f>
        <v>96</v>
      </c>
      <c r="U1278" s="30" t="str">
        <f aca="false">IF(AND(O1278="Engaging",P1278&lt;&gt;""),'Leia-me'!$B$5-P1278,"")</f>
        <v/>
      </c>
      <c r="V1278" s="25" t="str">
        <f aca="false">IF(O1278&lt;&gt;"Engaging","",IF(U1278&lt;='Leia-me'!$B$6,"Saudável",IF(U1278&lt;='Leia-me'!$B$7,"Esfriando",IF(U1278&lt;='Leia-me'!$B$8,"Última chance","Zumbi"))))</f>
        <v/>
      </c>
      <c r="W1278" s="25" t="n">
        <f aca="false">IF(O1278="Won",1,IF(O1278="Lost",0,""))</f>
        <v>1</v>
      </c>
      <c r="Y1278" s="25" t="str">
        <f aca="false">IF(E1278="","Sim","")</f>
        <v/>
      </c>
    </row>
    <row r="1279" customFormat="false" ht="15" hidden="false" customHeight="false" outlineLevel="0" collapsed="false">
      <c r="A1279" s="25" t="s">
        <v>1518</v>
      </c>
      <c r="B1279" s="25" t="s">
        <v>67</v>
      </c>
      <c r="C1279" s="25" t="s">
        <v>68</v>
      </c>
      <c r="D1279" s="25" t="s">
        <v>71</v>
      </c>
      <c r="E1279" s="25" t="s">
        <v>266</v>
      </c>
      <c r="F1279" s="25" t="s">
        <v>267</v>
      </c>
      <c r="G1279" s="26" t="n">
        <v>2041.73</v>
      </c>
      <c r="H1279" s="27" t="n">
        <v>5276</v>
      </c>
      <c r="I1279" s="25" t="s">
        <v>147</v>
      </c>
      <c r="K1279" s="25" t="n">
        <v>1997</v>
      </c>
      <c r="L1279" s="25" t="s">
        <v>148</v>
      </c>
      <c r="M1279" s="25" t="s">
        <v>149</v>
      </c>
      <c r="N1279" s="28" t="n">
        <v>55</v>
      </c>
      <c r="O1279" s="25" t="s">
        <v>54</v>
      </c>
      <c r="P1279" s="29" t="n">
        <v>42813</v>
      </c>
      <c r="Q1279" s="29" t="n">
        <v>42882</v>
      </c>
      <c r="R1279" s="28" t="n">
        <v>50</v>
      </c>
      <c r="S1279" s="28" t="n">
        <f aca="false">IF(O1279="Won",R1279,IF(O1279="Lost",0,N1279))</f>
        <v>50</v>
      </c>
      <c r="T1279" s="30" t="n">
        <f aca="false">IF(AND(P1279&lt;&gt;"",Q1279&lt;&gt;""),Q1279-P1279,"")</f>
        <v>69</v>
      </c>
      <c r="U1279" s="30" t="str">
        <f aca="false">IF(AND(O1279="Engaging",P1279&lt;&gt;""),'Leia-me'!$B$5-P1279,"")</f>
        <v/>
      </c>
      <c r="V1279" s="25" t="str">
        <f aca="false">IF(O1279&lt;&gt;"Engaging","",IF(U1279&lt;='Leia-me'!$B$6,"Saudável",IF(U1279&lt;='Leia-me'!$B$7,"Esfriando",IF(U1279&lt;='Leia-me'!$B$8,"Última chance","Zumbi"))))</f>
        <v/>
      </c>
      <c r="W1279" s="25" t="n">
        <f aca="false">IF(O1279="Won",1,IF(O1279="Lost",0,""))</f>
        <v>1</v>
      </c>
      <c r="Y1279" s="25" t="str">
        <f aca="false">IF(E1279="","Sim","")</f>
        <v/>
      </c>
    </row>
    <row r="1280" customFormat="false" ht="15" hidden="false" customHeight="false" outlineLevel="0" collapsed="false">
      <c r="A1280" s="25" t="s">
        <v>1519</v>
      </c>
      <c r="B1280" s="25" t="s">
        <v>67</v>
      </c>
      <c r="C1280" s="25" t="s">
        <v>68</v>
      </c>
      <c r="D1280" s="25" t="s">
        <v>71</v>
      </c>
      <c r="E1280" s="25" t="s">
        <v>198</v>
      </c>
      <c r="F1280" s="25" t="s">
        <v>177</v>
      </c>
      <c r="G1280" s="26" t="n">
        <v>2819.5</v>
      </c>
      <c r="H1280" s="27" t="n">
        <v>7227</v>
      </c>
      <c r="I1280" s="25" t="s">
        <v>147</v>
      </c>
      <c r="J1280" s="25" t="s">
        <v>199</v>
      </c>
      <c r="K1280" s="25" t="n">
        <v>1991</v>
      </c>
      <c r="L1280" s="25" t="s">
        <v>160</v>
      </c>
      <c r="M1280" s="25" t="s">
        <v>149</v>
      </c>
      <c r="N1280" s="28" t="n">
        <v>3393</v>
      </c>
      <c r="O1280" s="25" t="s">
        <v>54</v>
      </c>
      <c r="P1280" s="29" t="n">
        <v>42813</v>
      </c>
      <c r="Q1280" s="29" t="n">
        <v>42821</v>
      </c>
      <c r="R1280" s="28" t="n">
        <v>2871</v>
      </c>
      <c r="S1280" s="28" t="n">
        <f aca="false">IF(O1280="Won",R1280,IF(O1280="Lost",0,N1280))</f>
        <v>2871</v>
      </c>
      <c r="T1280" s="30" t="n">
        <f aca="false">IF(AND(P1280&lt;&gt;"",Q1280&lt;&gt;""),Q1280-P1280,"")</f>
        <v>8</v>
      </c>
      <c r="U1280" s="30" t="str">
        <f aca="false">IF(AND(O1280="Engaging",P1280&lt;&gt;""),'Leia-me'!$B$5-P1280,"")</f>
        <v/>
      </c>
      <c r="V1280" s="25" t="str">
        <f aca="false">IF(O1280&lt;&gt;"Engaging","",IF(U1280&lt;='Leia-me'!$B$6,"Saudável",IF(U1280&lt;='Leia-me'!$B$7,"Esfriando",IF(U1280&lt;='Leia-me'!$B$8,"Última chance","Zumbi"))))</f>
        <v/>
      </c>
      <c r="W1280" s="25" t="n">
        <f aca="false">IF(O1280="Won",1,IF(O1280="Lost",0,""))</f>
        <v>1</v>
      </c>
      <c r="Y1280" s="25" t="str">
        <f aca="false">IF(E1280="","Sim","")</f>
        <v/>
      </c>
    </row>
    <row r="1281" customFormat="false" ht="15" hidden="false" customHeight="false" outlineLevel="0" collapsed="false">
      <c r="A1281" s="25" t="s">
        <v>1520</v>
      </c>
      <c r="B1281" s="25" t="s">
        <v>67</v>
      </c>
      <c r="C1281" s="25" t="s">
        <v>68</v>
      </c>
      <c r="D1281" s="25" t="s">
        <v>71</v>
      </c>
      <c r="E1281" s="25" t="s">
        <v>167</v>
      </c>
      <c r="F1281" s="25" t="s">
        <v>168</v>
      </c>
      <c r="G1281" s="26" t="n">
        <v>2173.98</v>
      </c>
      <c r="H1281" s="27" t="n">
        <v>2928</v>
      </c>
      <c r="I1281" s="25" t="s">
        <v>147</v>
      </c>
      <c r="J1281" s="25" t="s">
        <v>169</v>
      </c>
      <c r="K1281" s="25" t="n">
        <v>1995</v>
      </c>
      <c r="L1281" s="25" t="s">
        <v>148</v>
      </c>
      <c r="M1281" s="25" t="s">
        <v>149</v>
      </c>
      <c r="N1281" s="28" t="n">
        <v>55</v>
      </c>
      <c r="O1281" s="25" t="s">
        <v>55</v>
      </c>
      <c r="P1281" s="29" t="n">
        <v>42814</v>
      </c>
      <c r="Q1281" s="29" t="n">
        <v>42907</v>
      </c>
      <c r="R1281" s="28" t="n">
        <v>0</v>
      </c>
      <c r="S1281" s="28" t="n">
        <f aca="false">IF(O1281="Won",R1281,IF(O1281="Lost",0,N1281))</f>
        <v>0</v>
      </c>
      <c r="T1281" s="30" t="n">
        <f aca="false">IF(AND(P1281&lt;&gt;"",Q1281&lt;&gt;""),Q1281-P1281,"")</f>
        <v>93</v>
      </c>
      <c r="U1281" s="30" t="str">
        <f aca="false">IF(AND(O1281="Engaging",P1281&lt;&gt;""),'Leia-me'!$B$5-P1281,"")</f>
        <v/>
      </c>
      <c r="V1281" s="25" t="str">
        <f aca="false">IF(O1281&lt;&gt;"Engaging","",IF(U1281&lt;='Leia-me'!$B$6,"Saudável",IF(U1281&lt;='Leia-me'!$B$7,"Esfriando",IF(U1281&lt;='Leia-me'!$B$8,"Última chance","Zumbi"))))</f>
        <v/>
      </c>
      <c r="W1281" s="25" t="n">
        <f aca="false">IF(O1281="Won",1,IF(O1281="Lost",0,""))</f>
        <v>0</v>
      </c>
      <c r="Y1281" s="25" t="str">
        <f aca="false">IF(E1281="","Sim","")</f>
        <v/>
      </c>
    </row>
    <row r="1282" customFormat="false" ht="15" hidden="false" customHeight="false" outlineLevel="0" collapsed="false">
      <c r="A1282" s="25" t="s">
        <v>1521</v>
      </c>
      <c r="B1282" s="25" t="s">
        <v>67</v>
      </c>
      <c r="C1282" s="25" t="s">
        <v>68</v>
      </c>
      <c r="D1282" s="25" t="s">
        <v>71</v>
      </c>
      <c r="E1282" s="25" t="s">
        <v>151</v>
      </c>
      <c r="F1282" s="25" t="s">
        <v>146</v>
      </c>
      <c r="G1282" s="26" t="n">
        <v>587.34</v>
      </c>
      <c r="H1282" s="27" t="n">
        <v>1356</v>
      </c>
      <c r="I1282" s="25" t="s">
        <v>152</v>
      </c>
      <c r="K1282" s="25" t="n">
        <v>2012</v>
      </c>
      <c r="L1282" s="25" t="s">
        <v>186</v>
      </c>
      <c r="M1282" s="25" t="s">
        <v>171</v>
      </c>
      <c r="N1282" s="28" t="n">
        <v>550</v>
      </c>
      <c r="O1282" s="25" t="s">
        <v>55</v>
      </c>
      <c r="P1282" s="29" t="n">
        <v>42816</v>
      </c>
      <c r="Q1282" s="29" t="n">
        <v>42821</v>
      </c>
      <c r="R1282" s="28" t="n">
        <v>0</v>
      </c>
      <c r="S1282" s="28" t="n">
        <f aca="false">IF(O1282="Won",R1282,IF(O1282="Lost",0,N1282))</f>
        <v>0</v>
      </c>
      <c r="T1282" s="30" t="n">
        <f aca="false">IF(AND(P1282&lt;&gt;"",Q1282&lt;&gt;""),Q1282-P1282,"")</f>
        <v>5</v>
      </c>
      <c r="U1282" s="30" t="str">
        <f aca="false">IF(AND(O1282="Engaging",P1282&lt;&gt;""),'Leia-me'!$B$5-P1282,"")</f>
        <v/>
      </c>
      <c r="V1282" s="25" t="str">
        <f aca="false">IF(O1282&lt;&gt;"Engaging","",IF(U1282&lt;='Leia-me'!$B$6,"Saudável",IF(U1282&lt;='Leia-me'!$B$7,"Esfriando",IF(U1282&lt;='Leia-me'!$B$8,"Última chance","Zumbi"))))</f>
        <v/>
      </c>
      <c r="W1282" s="25" t="n">
        <f aca="false">IF(O1282="Won",1,IF(O1282="Lost",0,""))</f>
        <v>0</v>
      </c>
      <c r="Y1282" s="25" t="str">
        <f aca="false">IF(E1282="","Sim","")</f>
        <v/>
      </c>
    </row>
    <row r="1283" customFormat="false" ht="15" hidden="false" customHeight="false" outlineLevel="0" collapsed="false">
      <c r="A1283" s="25" t="s">
        <v>1522</v>
      </c>
      <c r="B1283" s="25" t="s">
        <v>67</v>
      </c>
      <c r="C1283" s="25" t="s">
        <v>68</v>
      </c>
      <c r="D1283" s="25" t="s">
        <v>71</v>
      </c>
      <c r="E1283" s="25" t="s">
        <v>145</v>
      </c>
      <c r="F1283" s="25" t="s">
        <v>146</v>
      </c>
      <c r="G1283" s="26" t="n">
        <v>3922.42</v>
      </c>
      <c r="H1283" s="27" t="n">
        <v>6837</v>
      </c>
      <c r="I1283" s="25" t="s">
        <v>147</v>
      </c>
      <c r="K1283" s="25" t="n">
        <v>1992</v>
      </c>
      <c r="L1283" s="25" t="s">
        <v>148</v>
      </c>
      <c r="M1283" s="25" t="s">
        <v>149</v>
      </c>
      <c r="N1283" s="28" t="n">
        <v>55</v>
      </c>
      <c r="O1283" s="25" t="s">
        <v>54</v>
      </c>
      <c r="P1283" s="29" t="n">
        <v>42816</v>
      </c>
      <c r="Q1283" s="29" t="n">
        <v>42820</v>
      </c>
      <c r="R1283" s="28" t="n">
        <v>61</v>
      </c>
      <c r="S1283" s="28" t="n">
        <f aca="false">IF(O1283="Won",R1283,IF(O1283="Lost",0,N1283))</f>
        <v>61</v>
      </c>
      <c r="T1283" s="30" t="n">
        <f aca="false">IF(AND(P1283&lt;&gt;"",Q1283&lt;&gt;""),Q1283-P1283,"")</f>
        <v>4</v>
      </c>
      <c r="U1283" s="30" t="str">
        <f aca="false">IF(AND(O1283="Engaging",P1283&lt;&gt;""),'Leia-me'!$B$5-P1283,"")</f>
        <v/>
      </c>
      <c r="V1283" s="25" t="str">
        <f aca="false">IF(O1283&lt;&gt;"Engaging","",IF(U1283&lt;='Leia-me'!$B$6,"Saudável",IF(U1283&lt;='Leia-me'!$B$7,"Esfriando",IF(U1283&lt;='Leia-me'!$B$8,"Última chance","Zumbi"))))</f>
        <v/>
      </c>
      <c r="W1283" s="25" t="n">
        <f aca="false">IF(O1283="Won",1,IF(O1283="Lost",0,""))</f>
        <v>1</v>
      </c>
      <c r="Y1283" s="25" t="str">
        <f aca="false">IF(E1283="","Sim","")</f>
        <v/>
      </c>
    </row>
    <row r="1284" customFormat="false" ht="15" hidden="false" customHeight="false" outlineLevel="0" collapsed="false">
      <c r="A1284" s="25" t="s">
        <v>1523</v>
      </c>
      <c r="B1284" s="25" t="s">
        <v>67</v>
      </c>
      <c r="C1284" s="25" t="s">
        <v>68</v>
      </c>
      <c r="D1284" s="25" t="s">
        <v>71</v>
      </c>
      <c r="E1284" s="25" t="s">
        <v>176</v>
      </c>
      <c r="F1284" s="25" t="s">
        <v>177</v>
      </c>
      <c r="G1284" s="26" t="n">
        <v>1698.2</v>
      </c>
      <c r="H1284" s="27" t="n">
        <v>3798</v>
      </c>
      <c r="I1284" s="25" t="s">
        <v>147</v>
      </c>
      <c r="K1284" s="25" t="n">
        <v>1987</v>
      </c>
      <c r="L1284" s="25" t="s">
        <v>148</v>
      </c>
      <c r="M1284" s="25" t="s">
        <v>149</v>
      </c>
      <c r="N1284" s="28" t="n">
        <v>55</v>
      </c>
      <c r="O1284" s="25" t="s">
        <v>54</v>
      </c>
      <c r="P1284" s="29" t="n">
        <v>42817</v>
      </c>
      <c r="Q1284" s="29" t="n">
        <v>42860</v>
      </c>
      <c r="R1284" s="28" t="n">
        <v>60</v>
      </c>
      <c r="S1284" s="28" t="n">
        <f aca="false">IF(O1284="Won",R1284,IF(O1284="Lost",0,N1284))</f>
        <v>60</v>
      </c>
      <c r="T1284" s="30" t="n">
        <f aca="false">IF(AND(P1284&lt;&gt;"",Q1284&lt;&gt;""),Q1284-P1284,"")</f>
        <v>43</v>
      </c>
      <c r="U1284" s="30" t="str">
        <f aca="false">IF(AND(O1284="Engaging",P1284&lt;&gt;""),'Leia-me'!$B$5-P1284,"")</f>
        <v/>
      </c>
      <c r="V1284" s="25" t="str">
        <f aca="false">IF(O1284&lt;&gt;"Engaging","",IF(U1284&lt;='Leia-me'!$B$6,"Saudável",IF(U1284&lt;='Leia-me'!$B$7,"Esfriando",IF(U1284&lt;='Leia-me'!$B$8,"Última chance","Zumbi"))))</f>
        <v/>
      </c>
      <c r="W1284" s="25" t="n">
        <f aca="false">IF(O1284="Won",1,IF(O1284="Lost",0,""))</f>
        <v>1</v>
      </c>
      <c r="Y1284" s="25" t="str">
        <f aca="false">IF(E1284="","Sim","")</f>
        <v/>
      </c>
    </row>
    <row r="1285" customFormat="false" ht="15" hidden="false" customHeight="false" outlineLevel="0" collapsed="false">
      <c r="A1285" s="25" t="s">
        <v>1524</v>
      </c>
      <c r="B1285" s="25" t="s">
        <v>67</v>
      </c>
      <c r="C1285" s="25" t="s">
        <v>68</v>
      </c>
      <c r="D1285" s="25" t="s">
        <v>71</v>
      </c>
      <c r="E1285" s="25" t="s">
        <v>257</v>
      </c>
      <c r="F1285" s="25" t="s">
        <v>146</v>
      </c>
      <c r="G1285" s="26" t="n">
        <v>441.08</v>
      </c>
      <c r="H1285" s="27" t="n">
        <v>1210</v>
      </c>
      <c r="I1285" s="25" t="s">
        <v>147</v>
      </c>
      <c r="K1285" s="25" t="n">
        <v>1984</v>
      </c>
      <c r="L1285" s="25" t="s">
        <v>160</v>
      </c>
      <c r="M1285" s="25" t="s">
        <v>149</v>
      </c>
      <c r="N1285" s="28" t="n">
        <v>3393</v>
      </c>
      <c r="O1285" s="25" t="s">
        <v>54</v>
      </c>
      <c r="P1285" s="29" t="n">
        <v>42817</v>
      </c>
      <c r="Q1285" s="29" t="n">
        <v>42826</v>
      </c>
      <c r="R1285" s="28" t="n">
        <v>3251</v>
      </c>
      <c r="S1285" s="28" t="n">
        <f aca="false">IF(O1285="Won",R1285,IF(O1285="Lost",0,N1285))</f>
        <v>3251</v>
      </c>
      <c r="T1285" s="30" t="n">
        <f aca="false">IF(AND(P1285&lt;&gt;"",Q1285&lt;&gt;""),Q1285-P1285,"")</f>
        <v>9</v>
      </c>
      <c r="U1285" s="30" t="str">
        <f aca="false">IF(AND(O1285="Engaging",P1285&lt;&gt;""),'Leia-me'!$B$5-P1285,"")</f>
        <v/>
      </c>
      <c r="V1285" s="25" t="str">
        <f aca="false">IF(O1285&lt;&gt;"Engaging","",IF(U1285&lt;='Leia-me'!$B$6,"Saudável",IF(U1285&lt;='Leia-me'!$B$7,"Esfriando",IF(U1285&lt;='Leia-me'!$B$8,"Última chance","Zumbi"))))</f>
        <v/>
      </c>
      <c r="W1285" s="25" t="n">
        <f aca="false">IF(O1285="Won",1,IF(O1285="Lost",0,""))</f>
        <v>1</v>
      </c>
      <c r="Y1285" s="25" t="str">
        <f aca="false">IF(E1285="","Sim","")</f>
        <v/>
      </c>
    </row>
    <row r="1286" customFormat="false" ht="15" hidden="false" customHeight="false" outlineLevel="0" collapsed="false">
      <c r="A1286" s="25" t="s">
        <v>1525</v>
      </c>
      <c r="B1286" s="25" t="s">
        <v>67</v>
      </c>
      <c r="C1286" s="25" t="s">
        <v>68</v>
      </c>
      <c r="D1286" s="25" t="s">
        <v>71</v>
      </c>
      <c r="E1286" s="25" t="s">
        <v>169</v>
      </c>
      <c r="F1286" s="25" t="s">
        <v>168</v>
      </c>
      <c r="G1286" s="26" t="n">
        <v>2403.58</v>
      </c>
      <c r="H1286" s="27" t="n">
        <v>8801</v>
      </c>
      <c r="I1286" s="25" t="s">
        <v>147</v>
      </c>
      <c r="K1286" s="25" t="n">
        <v>1986</v>
      </c>
      <c r="L1286" s="25" t="s">
        <v>170</v>
      </c>
      <c r="M1286" s="25" t="s">
        <v>171</v>
      </c>
      <c r="N1286" s="28" t="n">
        <v>1096</v>
      </c>
      <c r="O1286" s="25" t="s">
        <v>55</v>
      </c>
      <c r="P1286" s="29" t="n">
        <v>42818</v>
      </c>
      <c r="Q1286" s="29" t="n">
        <v>42828</v>
      </c>
      <c r="R1286" s="28" t="n">
        <v>0</v>
      </c>
      <c r="S1286" s="28" t="n">
        <f aca="false">IF(O1286="Won",R1286,IF(O1286="Lost",0,N1286))</f>
        <v>0</v>
      </c>
      <c r="T1286" s="30" t="n">
        <f aca="false">IF(AND(P1286&lt;&gt;"",Q1286&lt;&gt;""),Q1286-P1286,"")</f>
        <v>10</v>
      </c>
      <c r="U1286" s="30" t="str">
        <f aca="false">IF(AND(O1286="Engaging",P1286&lt;&gt;""),'Leia-me'!$B$5-P1286,"")</f>
        <v/>
      </c>
      <c r="V1286" s="25" t="str">
        <f aca="false">IF(O1286&lt;&gt;"Engaging","",IF(U1286&lt;='Leia-me'!$B$6,"Saudável",IF(U1286&lt;='Leia-me'!$B$7,"Esfriando",IF(U1286&lt;='Leia-me'!$B$8,"Última chance","Zumbi"))))</f>
        <v/>
      </c>
      <c r="W1286" s="25" t="n">
        <f aca="false">IF(O1286="Won",1,IF(O1286="Lost",0,""))</f>
        <v>0</v>
      </c>
      <c r="Y1286" s="25" t="str">
        <f aca="false">IF(E1286="","Sim","")</f>
        <v/>
      </c>
    </row>
    <row r="1287" customFormat="false" ht="15" hidden="false" customHeight="false" outlineLevel="0" collapsed="false">
      <c r="A1287" s="25" t="s">
        <v>1526</v>
      </c>
      <c r="B1287" s="25" t="s">
        <v>67</v>
      </c>
      <c r="C1287" s="25" t="s">
        <v>68</v>
      </c>
      <c r="D1287" s="25" t="s">
        <v>71</v>
      </c>
      <c r="E1287" s="25" t="s">
        <v>245</v>
      </c>
      <c r="F1287" s="25" t="s">
        <v>185</v>
      </c>
      <c r="G1287" s="26" t="n">
        <v>2938.67</v>
      </c>
      <c r="H1287" s="27" t="n">
        <v>8775</v>
      </c>
      <c r="I1287" s="25" t="s">
        <v>246</v>
      </c>
      <c r="K1287" s="25" t="n">
        <v>1987</v>
      </c>
      <c r="L1287" s="25" t="s">
        <v>148</v>
      </c>
      <c r="M1287" s="25" t="s">
        <v>149</v>
      </c>
      <c r="N1287" s="28" t="n">
        <v>55</v>
      </c>
      <c r="O1287" s="25" t="s">
        <v>54</v>
      </c>
      <c r="P1287" s="29" t="n">
        <v>42818</v>
      </c>
      <c r="Q1287" s="29" t="n">
        <v>42827</v>
      </c>
      <c r="R1287" s="28" t="n">
        <v>52</v>
      </c>
      <c r="S1287" s="28" t="n">
        <f aca="false">IF(O1287="Won",R1287,IF(O1287="Lost",0,N1287))</f>
        <v>52</v>
      </c>
      <c r="T1287" s="30" t="n">
        <f aca="false">IF(AND(P1287&lt;&gt;"",Q1287&lt;&gt;""),Q1287-P1287,"")</f>
        <v>9</v>
      </c>
      <c r="U1287" s="30" t="str">
        <f aca="false">IF(AND(O1287="Engaging",P1287&lt;&gt;""),'Leia-me'!$B$5-P1287,"")</f>
        <v/>
      </c>
      <c r="V1287" s="25" t="str">
        <f aca="false">IF(O1287&lt;&gt;"Engaging","",IF(U1287&lt;='Leia-me'!$B$6,"Saudável",IF(U1287&lt;='Leia-me'!$B$7,"Esfriando",IF(U1287&lt;='Leia-me'!$B$8,"Última chance","Zumbi"))))</f>
        <v/>
      </c>
      <c r="W1287" s="25" t="n">
        <f aca="false">IF(O1287="Won",1,IF(O1287="Lost",0,""))</f>
        <v>1</v>
      </c>
      <c r="Y1287" s="25" t="str">
        <f aca="false">IF(E1287="","Sim","")</f>
        <v/>
      </c>
    </row>
    <row r="1288" customFormat="false" ht="15" hidden="false" customHeight="false" outlineLevel="0" collapsed="false">
      <c r="A1288" s="25" t="s">
        <v>1527</v>
      </c>
      <c r="B1288" s="25" t="s">
        <v>67</v>
      </c>
      <c r="C1288" s="25" t="s">
        <v>68</v>
      </c>
      <c r="D1288" s="25" t="s">
        <v>71</v>
      </c>
      <c r="E1288" s="25" t="s">
        <v>195</v>
      </c>
      <c r="F1288" s="25" t="s">
        <v>185</v>
      </c>
      <c r="G1288" s="26" t="n">
        <v>8170.38</v>
      </c>
      <c r="H1288" s="27" t="n">
        <v>16499</v>
      </c>
      <c r="I1288" s="25" t="s">
        <v>196</v>
      </c>
      <c r="K1288" s="25" t="n">
        <v>1997</v>
      </c>
      <c r="L1288" s="25" t="s">
        <v>148</v>
      </c>
      <c r="M1288" s="25" t="s">
        <v>149</v>
      </c>
      <c r="N1288" s="28" t="n">
        <v>55</v>
      </c>
      <c r="O1288" s="25" t="s">
        <v>55</v>
      </c>
      <c r="P1288" s="29" t="n">
        <v>42820</v>
      </c>
      <c r="Q1288" s="29" t="n">
        <v>42880</v>
      </c>
      <c r="R1288" s="28" t="n">
        <v>0</v>
      </c>
      <c r="S1288" s="28" t="n">
        <f aca="false">IF(O1288="Won",R1288,IF(O1288="Lost",0,N1288))</f>
        <v>0</v>
      </c>
      <c r="T1288" s="30" t="n">
        <f aca="false">IF(AND(P1288&lt;&gt;"",Q1288&lt;&gt;""),Q1288-P1288,"")</f>
        <v>60</v>
      </c>
      <c r="U1288" s="30" t="str">
        <f aca="false">IF(AND(O1288="Engaging",P1288&lt;&gt;""),'Leia-me'!$B$5-P1288,"")</f>
        <v/>
      </c>
      <c r="V1288" s="25" t="str">
        <f aca="false">IF(O1288&lt;&gt;"Engaging","",IF(U1288&lt;='Leia-me'!$B$6,"Saudável",IF(U1288&lt;='Leia-me'!$B$7,"Esfriando",IF(U1288&lt;='Leia-me'!$B$8,"Última chance","Zumbi"))))</f>
        <v/>
      </c>
      <c r="W1288" s="25" t="n">
        <f aca="false">IF(O1288="Won",1,IF(O1288="Lost",0,""))</f>
        <v>0</v>
      </c>
      <c r="Y1288" s="25" t="str">
        <f aca="false">IF(E1288="","Sim","")</f>
        <v/>
      </c>
    </row>
    <row r="1289" customFormat="false" ht="15" hidden="false" customHeight="false" outlineLevel="0" collapsed="false">
      <c r="A1289" s="25" t="s">
        <v>1528</v>
      </c>
      <c r="B1289" s="25" t="s">
        <v>67</v>
      </c>
      <c r="C1289" s="25" t="s">
        <v>68</v>
      </c>
      <c r="D1289" s="25" t="s">
        <v>71</v>
      </c>
      <c r="E1289" s="25" t="s">
        <v>167</v>
      </c>
      <c r="F1289" s="25" t="s">
        <v>168</v>
      </c>
      <c r="G1289" s="26" t="n">
        <v>2173.98</v>
      </c>
      <c r="H1289" s="27" t="n">
        <v>2928</v>
      </c>
      <c r="I1289" s="25" t="s">
        <v>147</v>
      </c>
      <c r="J1289" s="25" t="s">
        <v>169</v>
      </c>
      <c r="K1289" s="25" t="n">
        <v>1995</v>
      </c>
      <c r="L1289" s="25" t="s">
        <v>148</v>
      </c>
      <c r="M1289" s="25" t="s">
        <v>149</v>
      </c>
      <c r="N1289" s="28" t="n">
        <v>55</v>
      </c>
      <c r="O1289" s="25" t="s">
        <v>54</v>
      </c>
      <c r="P1289" s="29" t="n">
        <v>42821</v>
      </c>
      <c r="Q1289" s="29" t="n">
        <v>42914</v>
      </c>
      <c r="R1289" s="28" t="n">
        <v>49</v>
      </c>
      <c r="S1289" s="28" t="n">
        <f aca="false">IF(O1289="Won",R1289,IF(O1289="Lost",0,N1289))</f>
        <v>49</v>
      </c>
      <c r="T1289" s="30" t="n">
        <f aca="false">IF(AND(P1289&lt;&gt;"",Q1289&lt;&gt;""),Q1289-P1289,"")</f>
        <v>93</v>
      </c>
      <c r="U1289" s="30" t="str">
        <f aca="false">IF(AND(O1289="Engaging",P1289&lt;&gt;""),'Leia-me'!$B$5-P1289,"")</f>
        <v/>
      </c>
      <c r="V1289" s="25" t="str">
        <f aca="false">IF(O1289&lt;&gt;"Engaging","",IF(U1289&lt;='Leia-me'!$B$6,"Saudável",IF(U1289&lt;='Leia-me'!$B$7,"Esfriando",IF(U1289&lt;='Leia-me'!$B$8,"Última chance","Zumbi"))))</f>
        <v/>
      </c>
      <c r="W1289" s="25" t="n">
        <f aca="false">IF(O1289="Won",1,IF(O1289="Lost",0,""))</f>
        <v>1</v>
      </c>
      <c r="Y1289" s="25" t="str">
        <f aca="false">IF(E1289="","Sim","")</f>
        <v/>
      </c>
    </row>
    <row r="1290" customFormat="false" ht="15" hidden="false" customHeight="false" outlineLevel="0" collapsed="false">
      <c r="A1290" s="25" t="s">
        <v>1529</v>
      </c>
      <c r="B1290" s="25" t="s">
        <v>67</v>
      </c>
      <c r="C1290" s="25" t="s">
        <v>68</v>
      </c>
      <c r="D1290" s="25" t="s">
        <v>71</v>
      </c>
      <c r="E1290" s="25" t="s">
        <v>257</v>
      </c>
      <c r="F1290" s="25" t="s">
        <v>146</v>
      </c>
      <c r="G1290" s="26" t="n">
        <v>441.08</v>
      </c>
      <c r="H1290" s="27" t="n">
        <v>1210</v>
      </c>
      <c r="I1290" s="25" t="s">
        <v>147</v>
      </c>
      <c r="K1290" s="25" t="n">
        <v>1984</v>
      </c>
      <c r="L1290" s="25" t="s">
        <v>178</v>
      </c>
      <c r="M1290" s="25" t="s">
        <v>171</v>
      </c>
      <c r="N1290" s="28" t="n">
        <v>5482</v>
      </c>
      <c r="O1290" s="25" t="s">
        <v>54</v>
      </c>
      <c r="P1290" s="29" t="n">
        <v>42824</v>
      </c>
      <c r="Q1290" s="29" t="n">
        <v>42895</v>
      </c>
      <c r="R1290" s="28" t="n">
        <v>5017</v>
      </c>
      <c r="S1290" s="28" t="n">
        <f aca="false">IF(O1290="Won",R1290,IF(O1290="Lost",0,N1290))</f>
        <v>5017</v>
      </c>
      <c r="T1290" s="30" t="n">
        <f aca="false">IF(AND(P1290&lt;&gt;"",Q1290&lt;&gt;""),Q1290-P1290,"")</f>
        <v>71</v>
      </c>
      <c r="U1290" s="30" t="str">
        <f aca="false">IF(AND(O1290="Engaging",P1290&lt;&gt;""),'Leia-me'!$B$5-P1290,"")</f>
        <v/>
      </c>
      <c r="V1290" s="25" t="str">
        <f aca="false">IF(O1290&lt;&gt;"Engaging","",IF(U1290&lt;='Leia-me'!$B$6,"Saudável",IF(U1290&lt;='Leia-me'!$B$7,"Esfriando",IF(U1290&lt;='Leia-me'!$B$8,"Última chance","Zumbi"))))</f>
        <v/>
      </c>
      <c r="W1290" s="25" t="n">
        <f aca="false">IF(O1290="Won",1,IF(O1290="Lost",0,""))</f>
        <v>1</v>
      </c>
      <c r="Y1290" s="25" t="str">
        <f aca="false">IF(E1290="","Sim","")</f>
        <v/>
      </c>
    </row>
    <row r="1291" customFormat="false" ht="15" hidden="false" customHeight="false" outlineLevel="0" collapsed="false">
      <c r="A1291" s="25" t="s">
        <v>1530</v>
      </c>
      <c r="B1291" s="25" t="s">
        <v>67</v>
      </c>
      <c r="C1291" s="25" t="s">
        <v>68</v>
      </c>
      <c r="D1291" s="25" t="s">
        <v>71</v>
      </c>
      <c r="E1291" s="25" t="s">
        <v>145</v>
      </c>
      <c r="F1291" s="25" t="s">
        <v>146</v>
      </c>
      <c r="G1291" s="26" t="n">
        <v>3922.42</v>
      </c>
      <c r="H1291" s="27" t="n">
        <v>6837</v>
      </c>
      <c r="I1291" s="25" t="s">
        <v>147</v>
      </c>
      <c r="K1291" s="25" t="n">
        <v>1992</v>
      </c>
      <c r="L1291" s="25" t="s">
        <v>148</v>
      </c>
      <c r="M1291" s="25" t="s">
        <v>149</v>
      </c>
      <c r="N1291" s="28" t="n">
        <v>55</v>
      </c>
      <c r="O1291" s="25" t="s">
        <v>54</v>
      </c>
      <c r="P1291" s="29" t="n">
        <v>42824</v>
      </c>
      <c r="Q1291" s="29" t="n">
        <v>42833</v>
      </c>
      <c r="R1291" s="28" t="n">
        <v>59</v>
      </c>
      <c r="S1291" s="28" t="n">
        <f aca="false">IF(O1291="Won",R1291,IF(O1291="Lost",0,N1291))</f>
        <v>59</v>
      </c>
      <c r="T1291" s="30" t="n">
        <f aca="false">IF(AND(P1291&lt;&gt;"",Q1291&lt;&gt;""),Q1291-P1291,"")</f>
        <v>9</v>
      </c>
      <c r="U1291" s="30" t="str">
        <f aca="false">IF(AND(O1291="Engaging",P1291&lt;&gt;""),'Leia-me'!$B$5-P1291,"")</f>
        <v/>
      </c>
      <c r="V1291" s="25" t="str">
        <f aca="false">IF(O1291&lt;&gt;"Engaging","",IF(U1291&lt;='Leia-me'!$B$6,"Saudável",IF(U1291&lt;='Leia-me'!$B$7,"Esfriando",IF(U1291&lt;='Leia-me'!$B$8,"Última chance","Zumbi"))))</f>
        <v/>
      </c>
      <c r="W1291" s="25" t="n">
        <f aca="false">IF(O1291="Won",1,IF(O1291="Lost",0,""))</f>
        <v>1</v>
      </c>
      <c r="Y1291" s="25" t="str">
        <f aca="false">IF(E1291="","Sim","")</f>
        <v/>
      </c>
    </row>
    <row r="1292" customFormat="false" ht="15" hidden="false" customHeight="false" outlineLevel="0" collapsed="false">
      <c r="A1292" s="25" t="s">
        <v>1531</v>
      </c>
      <c r="B1292" s="25" t="s">
        <v>67</v>
      </c>
      <c r="C1292" s="25" t="s">
        <v>68</v>
      </c>
      <c r="D1292" s="25" t="s">
        <v>71</v>
      </c>
      <c r="E1292" s="25" t="s">
        <v>169</v>
      </c>
      <c r="F1292" s="25" t="s">
        <v>168</v>
      </c>
      <c r="G1292" s="26" t="n">
        <v>2403.58</v>
      </c>
      <c r="H1292" s="27" t="n">
        <v>8801</v>
      </c>
      <c r="I1292" s="25" t="s">
        <v>147</v>
      </c>
      <c r="K1292" s="25" t="n">
        <v>1986</v>
      </c>
      <c r="L1292" s="25" t="s">
        <v>186</v>
      </c>
      <c r="M1292" s="25" t="s">
        <v>171</v>
      </c>
      <c r="N1292" s="28" t="n">
        <v>550</v>
      </c>
      <c r="O1292" s="25" t="s">
        <v>54</v>
      </c>
      <c r="P1292" s="29" t="n">
        <v>42825</v>
      </c>
      <c r="Q1292" s="29" t="n">
        <v>42916</v>
      </c>
      <c r="R1292" s="28" t="n">
        <v>526</v>
      </c>
      <c r="S1292" s="28" t="n">
        <f aca="false">IF(O1292="Won",R1292,IF(O1292="Lost",0,N1292))</f>
        <v>526</v>
      </c>
      <c r="T1292" s="30" t="n">
        <f aca="false">IF(AND(P1292&lt;&gt;"",Q1292&lt;&gt;""),Q1292-P1292,"")</f>
        <v>91</v>
      </c>
      <c r="U1292" s="30" t="str">
        <f aca="false">IF(AND(O1292="Engaging",P1292&lt;&gt;""),'Leia-me'!$B$5-P1292,"")</f>
        <v/>
      </c>
      <c r="V1292" s="25" t="str">
        <f aca="false">IF(O1292&lt;&gt;"Engaging","",IF(U1292&lt;='Leia-me'!$B$6,"Saudável",IF(U1292&lt;='Leia-me'!$B$7,"Esfriando",IF(U1292&lt;='Leia-me'!$B$8,"Última chance","Zumbi"))))</f>
        <v/>
      </c>
      <c r="W1292" s="25" t="n">
        <f aca="false">IF(O1292="Won",1,IF(O1292="Lost",0,""))</f>
        <v>1</v>
      </c>
      <c r="Y1292" s="25" t="str">
        <f aca="false">IF(E1292="","Sim","")</f>
        <v/>
      </c>
    </row>
    <row r="1293" customFormat="false" ht="15" hidden="false" customHeight="false" outlineLevel="0" collapsed="false">
      <c r="A1293" s="25" t="s">
        <v>1532</v>
      </c>
      <c r="B1293" s="25" t="s">
        <v>67</v>
      </c>
      <c r="C1293" s="25" t="s">
        <v>68</v>
      </c>
      <c r="D1293" s="25" t="s">
        <v>71</v>
      </c>
      <c r="E1293" s="25" t="s">
        <v>231</v>
      </c>
      <c r="F1293" s="25" t="s">
        <v>168</v>
      </c>
      <c r="G1293" s="26" t="n">
        <v>45.39</v>
      </c>
      <c r="H1293" s="27" t="n">
        <v>100</v>
      </c>
      <c r="I1293" s="25" t="s">
        <v>147</v>
      </c>
      <c r="J1293" s="25" t="s">
        <v>169</v>
      </c>
      <c r="K1293" s="25" t="n">
        <v>2012</v>
      </c>
      <c r="L1293" s="25" t="s">
        <v>148</v>
      </c>
      <c r="M1293" s="25" t="s">
        <v>149</v>
      </c>
      <c r="N1293" s="28" t="n">
        <v>55</v>
      </c>
      <c r="O1293" s="25" t="s">
        <v>54</v>
      </c>
      <c r="P1293" s="29" t="n">
        <v>42825</v>
      </c>
      <c r="Q1293" s="29" t="n">
        <v>42872</v>
      </c>
      <c r="R1293" s="28" t="n">
        <v>57</v>
      </c>
      <c r="S1293" s="28" t="n">
        <f aca="false">IF(O1293="Won",R1293,IF(O1293="Lost",0,N1293))</f>
        <v>57</v>
      </c>
      <c r="T1293" s="30" t="n">
        <f aca="false">IF(AND(P1293&lt;&gt;"",Q1293&lt;&gt;""),Q1293-P1293,"")</f>
        <v>47</v>
      </c>
      <c r="U1293" s="30" t="str">
        <f aca="false">IF(AND(O1293="Engaging",P1293&lt;&gt;""),'Leia-me'!$B$5-P1293,"")</f>
        <v/>
      </c>
      <c r="V1293" s="25" t="str">
        <f aca="false">IF(O1293&lt;&gt;"Engaging","",IF(U1293&lt;='Leia-me'!$B$6,"Saudável",IF(U1293&lt;='Leia-me'!$B$7,"Esfriando",IF(U1293&lt;='Leia-me'!$B$8,"Última chance","Zumbi"))))</f>
        <v/>
      </c>
      <c r="W1293" s="25" t="n">
        <f aca="false">IF(O1293="Won",1,IF(O1293="Lost",0,""))</f>
        <v>1</v>
      </c>
      <c r="Y1293" s="25" t="str">
        <f aca="false">IF(E1293="","Sim","")</f>
        <v/>
      </c>
    </row>
    <row r="1294" customFormat="false" ht="15" hidden="false" customHeight="false" outlineLevel="0" collapsed="false">
      <c r="A1294" s="25" t="s">
        <v>1533</v>
      </c>
      <c r="B1294" s="25" t="s">
        <v>67</v>
      </c>
      <c r="C1294" s="25" t="s">
        <v>68</v>
      </c>
      <c r="D1294" s="25" t="s">
        <v>71</v>
      </c>
      <c r="E1294" s="25" t="s">
        <v>248</v>
      </c>
      <c r="F1294" s="25" t="s">
        <v>211</v>
      </c>
      <c r="G1294" s="26" t="n">
        <v>894.33</v>
      </c>
      <c r="H1294" s="27" t="n">
        <v>1635</v>
      </c>
      <c r="I1294" s="25" t="s">
        <v>249</v>
      </c>
      <c r="K1294" s="25" t="n">
        <v>2007</v>
      </c>
      <c r="L1294" s="25" t="s">
        <v>160</v>
      </c>
      <c r="M1294" s="25" t="s">
        <v>149</v>
      </c>
      <c r="N1294" s="28" t="n">
        <v>3393</v>
      </c>
      <c r="O1294" s="25" t="s">
        <v>55</v>
      </c>
      <c r="P1294" s="29" t="n">
        <v>42826</v>
      </c>
      <c r="Q1294" s="29" t="n">
        <v>42838</v>
      </c>
      <c r="R1294" s="28" t="n">
        <v>0</v>
      </c>
      <c r="S1294" s="28" t="n">
        <f aca="false">IF(O1294="Won",R1294,IF(O1294="Lost",0,N1294))</f>
        <v>0</v>
      </c>
      <c r="T1294" s="30" t="n">
        <f aca="false">IF(AND(P1294&lt;&gt;"",Q1294&lt;&gt;""),Q1294-P1294,"")</f>
        <v>12</v>
      </c>
      <c r="U1294" s="30" t="str">
        <f aca="false">IF(AND(O1294="Engaging",P1294&lt;&gt;""),'Leia-me'!$B$5-P1294,"")</f>
        <v/>
      </c>
      <c r="V1294" s="25" t="str">
        <f aca="false">IF(O1294&lt;&gt;"Engaging","",IF(U1294&lt;='Leia-me'!$B$6,"Saudável",IF(U1294&lt;='Leia-me'!$B$7,"Esfriando",IF(U1294&lt;='Leia-me'!$B$8,"Última chance","Zumbi"))))</f>
        <v/>
      </c>
      <c r="W1294" s="25" t="n">
        <f aca="false">IF(O1294="Won",1,IF(O1294="Lost",0,""))</f>
        <v>0</v>
      </c>
      <c r="Y1294" s="25" t="str">
        <f aca="false">IF(E1294="","Sim","")</f>
        <v/>
      </c>
    </row>
    <row r="1295" customFormat="false" ht="15" hidden="false" customHeight="false" outlineLevel="0" collapsed="false">
      <c r="A1295" s="25" t="s">
        <v>1534</v>
      </c>
      <c r="B1295" s="25" t="s">
        <v>67</v>
      </c>
      <c r="C1295" s="25" t="s">
        <v>68</v>
      </c>
      <c r="D1295" s="25" t="s">
        <v>71</v>
      </c>
      <c r="E1295" s="25" t="s">
        <v>176</v>
      </c>
      <c r="F1295" s="25" t="s">
        <v>177</v>
      </c>
      <c r="G1295" s="26" t="n">
        <v>1698.2</v>
      </c>
      <c r="H1295" s="27" t="n">
        <v>3798</v>
      </c>
      <c r="I1295" s="25" t="s">
        <v>147</v>
      </c>
      <c r="K1295" s="25" t="n">
        <v>1987</v>
      </c>
      <c r="L1295" s="25" t="s">
        <v>148</v>
      </c>
      <c r="M1295" s="25" t="s">
        <v>149</v>
      </c>
      <c r="N1295" s="28" t="n">
        <v>55</v>
      </c>
      <c r="O1295" s="25" t="s">
        <v>54</v>
      </c>
      <c r="P1295" s="29" t="n">
        <v>42826</v>
      </c>
      <c r="Q1295" s="29" t="n">
        <v>42827</v>
      </c>
      <c r="R1295" s="28" t="n">
        <v>60</v>
      </c>
      <c r="S1295" s="28" t="n">
        <f aca="false">IF(O1295="Won",R1295,IF(O1295="Lost",0,N1295))</f>
        <v>60</v>
      </c>
      <c r="T1295" s="30" t="n">
        <f aca="false">IF(AND(P1295&lt;&gt;"",Q1295&lt;&gt;""),Q1295-P1295,"")</f>
        <v>1</v>
      </c>
      <c r="U1295" s="30" t="str">
        <f aca="false">IF(AND(O1295="Engaging",P1295&lt;&gt;""),'Leia-me'!$B$5-P1295,"")</f>
        <v/>
      </c>
      <c r="V1295" s="25" t="str">
        <f aca="false">IF(O1295&lt;&gt;"Engaging","",IF(U1295&lt;='Leia-me'!$B$6,"Saudável",IF(U1295&lt;='Leia-me'!$B$7,"Esfriando",IF(U1295&lt;='Leia-me'!$B$8,"Última chance","Zumbi"))))</f>
        <v/>
      </c>
      <c r="W1295" s="25" t="n">
        <f aca="false">IF(O1295="Won",1,IF(O1295="Lost",0,""))</f>
        <v>1</v>
      </c>
      <c r="Y1295" s="25" t="str">
        <f aca="false">IF(E1295="","Sim","")</f>
        <v/>
      </c>
    </row>
    <row r="1296" customFormat="false" ht="15" hidden="false" customHeight="false" outlineLevel="0" collapsed="false">
      <c r="A1296" s="25" t="s">
        <v>1535</v>
      </c>
      <c r="B1296" s="25" t="s">
        <v>67</v>
      </c>
      <c r="C1296" s="25" t="s">
        <v>68</v>
      </c>
      <c r="D1296" s="25" t="s">
        <v>71</v>
      </c>
      <c r="E1296" s="25" t="s">
        <v>207</v>
      </c>
      <c r="F1296" s="25" t="s">
        <v>168</v>
      </c>
      <c r="G1296" s="26" t="n">
        <v>375.43</v>
      </c>
      <c r="H1296" s="27" t="n">
        <v>1190</v>
      </c>
      <c r="I1296" s="25" t="s">
        <v>147</v>
      </c>
      <c r="K1296" s="25" t="n">
        <v>1985</v>
      </c>
      <c r="L1296" s="25" t="s">
        <v>148</v>
      </c>
      <c r="M1296" s="25" t="s">
        <v>149</v>
      </c>
      <c r="N1296" s="28" t="n">
        <v>55</v>
      </c>
      <c r="O1296" s="25" t="s">
        <v>55</v>
      </c>
      <c r="P1296" s="29" t="n">
        <v>42827</v>
      </c>
      <c r="Q1296" s="29" t="n">
        <v>42837</v>
      </c>
      <c r="R1296" s="28" t="n">
        <v>0</v>
      </c>
      <c r="S1296" s="28" t="n">
        <f aca="false">IF(O1296="Won",R1296,IF(O1296="Lost",0,N1296))</f>
        <v>0</v>
      </c>
      <c r="T1296" s="30" t="n">
        <f aca="false">IF(AND(P1296&lt;&gt;"",Q1296&lt;&gt;""),Q1296-P1296,"")</f>
        <v>10</v>
      </c>
      <c r="U1296" s="30" t="str">
        <f aca="false">IF(AND(O1296="Engaging",P1296&lt;&gt;""),'Leia-me'!$B$5-P1296,"")</f>
        <v/>
      </c>
      <c r="V1296" s="25" t="str">
        <f aca="false">IF(O1296&lt;&gt;"Engaging","",IF(U1296&lt;='Leia-me'!$B$6,"Saudável",IF(U1296&lt;='Leia-me'!$B$7,"Esfriando",IF(U1296&lt;='Leia-me'!$B$8,"Última chance","Zumbi"))))</f>
        <v/>
      </c>
      <c r="W1296" s="25" t="n">
        <f aca="false">IF(O1296="Won",1,IF(O1296="Lost",0,""))</f>
        <v>0</v>
      </c>
      <c r="Y1296" s="25" t="str">
        <f aca="false">IF(E1296="","Sim","")</f>
        <v/>
      </c>
    </row>
    <row r="1297" customFormat="false" ht="15" hidden="false" customHeight="false" outlineLevel="0" collapsed="false">
      <c r="A1297" s="25" t="s">
        <v>1536</v>
      </c>
      <c r="B1297" s="25" t="s">
        <v>67</v>
      </c>
      <c r="C1297" s="25" t="s">
        <v>68</v>
      </c>
      <c r="D1297" s="25" t="s">
        <v>71</v>
      </c>
      <c r="E1297" s="25" t="s">
        <v>184</v>
      </c>
      <c r="F1297" s="25" t="s">
        <v>185</v>
      </c>
      <c r="G1297" s="26" t="n">
        <v>1520.66</v>
      </c>
      <c r="H1297" s="27" t="n">
        <v>1806</v>
      </c>
      <c r="I1297" s="25" t="s">
        <v>147</v>
      </c>
      <c r="K1297" s="25" t="n">
        <v>2005</v>
      </c>
      <c r="L1297" s="25" t="s">
        <v>148</v>
      </c>
      <c r="M1297" s="25" t="s">
        <v>149</v>
      </c>
      <c r="N1297" s="28" t="n">
        <v>55</v>
      </c>
      <c r="O1297" s="25" t="s">
        <v>55</v>
      </c>
      <c r="P1297" s="29" t="n">
        <v>42828</v>
      </c>
      <c r="Q1297" s="29" t="n">
        <v>42839</v>
      </c>
      <c r="R1297" s="28" t="n">
        <v>0</v>
      </c>
      <c r="S1297" s="28" t="n">
        <f aca="false">IF(O1297="Won",R1297,IF(O1297="Lost",0,N1297))</f>
        <v>0</v>
      </c>
      <c r="T1297" s="30" t="n">
        <f aca="false">IF(AND(P1297&lt;&gt;"",Q1297&lt;&gt;""),Q1297-P1297,"")</f>
        <v>11</v>
      </c>
      <c r="U1297" s="30" t="str">
        <f aca="false">IF(AND(O1297="Engaging",P1297&lt;&gt;""),'Leia-me'!$B$5-P1297,"")</f>
        <v/>
      </c>
      <c r="V1297" s="25" t="str">
        <f aca="false">IF(O1297&lt;&gt;"Engaging","",IF(U1297&lt;='Leia-me'!$B$6,"Saudável",IF(U1297&lt;='Leia-me'!$B$7,"Esfriando",IF(U1297&lt;='Leia-me'!$B$8,"Última chance","Zumbi"))))</f>
        <v/>
      </c>
      <c r="W1297" s="25" t="n">
        <f aca="false">IF(O1297="Won",1,IF(O1297="Lost",0,""))</f>
        <v>0</v>
      </c>
      <c r="Y1297" s="25" t="str">
        <f aca="false">IF(E1297="","Sim","")</f>
        <v/>
      </c>
    </row>
    <row r="1298" customFormat="false" ht="15" hidden="false" customHeight="false" outlineLevel="0" collapsed="false">
      <c r="A1298" s="25" t="s">
        <v>1537</v>
      </c>
      <c r="B1298" s="25" t="s">
        <v>67</v>
      </c>
      <c r="C1298" s="25" t="s">
        <v>68</v>
      </c>
      <c r="D1298" s="25" t="s">
        <v>71</v>
      </c>
      <c r="E1298" s="25" t="s">
        <v>180</v>
      </c>
      <c r="F1298" s="25" t="s">
        <v>146</v>
      </c>
      <c r="G1298" s="26" t="n">
        <v>3178.24</v>
      </c>
      <c r="H1298" s="27" t="n">
        <v>4540</v>
      </c>
      <c r="I1298" s="25" t="s">
        <v>147</v>
      </c>
      <c r="K1298" s="25" t="n">
        <v>2002</v>
      </c>
      <c r="L1298" s="25" t="s">
        <v>148</v>
      </c>
      <c r="M1298" s="25" t="s">
        <v>149</v>
      </c>
      <c r="N1298" s="28" t="n">
        <v>55</v>
      </c>
      <c r="O1298" s="25" t="s">
        <v>54</v>
      </c>
      <c r="P1298" s="29" t="n">
        <v>42829</v>
      </c>
      <c r="Q1298" s="29" t="n">
        <v>42831</v>
      </c>
      <c r="R1298" s="28" t="n">
        <v>54</v>
      </c>
      <c r="S1298" s="28" t="n">
        <f aca="false">IF(O1298="Won",R1298,IF(O1298="Lost",0,N1298))</f>
        <v>54</v>
      </c>
      <c r="T1298" s="30" t="n">
        <f aca="false">IF(AND(P1298&lt;&gt;"",Q1298&lt;&gt;""),Q1298-P1298,"")</f>
        <v>2</v>
      </c>
      <c r="U1298" s="30" t="str">
        <f aca="false">IF(AND(O1298="Engaging",P1298&lt;&gt;""),'Leia-me'!$B$5-P1298,"")</f>
        <v/>
      </c>
      <c r="V1298" s="25" t="str">
        <f aca="false">IF(O1298&lt;&gt;"Engaging","",IF(U1298&lt;='Leia-me'!$B$6,"Saudável",IF(U1298&lt;='Leia-me'!$B$7,"Esfriando",IF(U1298&lt;='Leia-me'!$B$8,"Última chance","Zumbi"))))</f>
        <v/>
      </c>
      <c r="W1298" s="25" t="n">
        <f aca="false">IF(O1298="Won",1,IF(O1298="Lost",0,""))</f>
        <v>1</v>
      </c>
      <c r="Y1298" s="25" t="str">
        <f aca="false">IF(E1298="","Sim","")</f>
        <v/>
      </c>
    </row>
    <row r="1299" customFormat="false" ht="15" hidden="false" customHeight="false" outlineLevel="0" collapsed="false">
      <c r="A1299" s="25" t="s">
        <v>1538</v>
      </c>
      <c r="B1299" s="25" t="s">
        <v>67</v>
      </c>
      <c r="C1299" s="25" t="s">
        <v>68</v>
      </c>
      <c r="D1299" s="25" t="s">
        <v>71</v>
      </c>
      <c r="E1299" s="25" t="s">
        <v>191</v>
      </c>
      <c r="F1299" s="25" t="s">
        <v>192</v>
      </c>
      <c r="G1299" s="26" t="n">
        <v>2714.9</v>
      </c>
      <c r="H1299" s="27" t="n">
        <v>2641</v>
      </c>
      <c r="I1299" s="25" t="s">
        <v>147</v>
      </c>
      <c r="J1299" s="25" t="s">
        <v>193</v>
      </c>
      <c r="K1299" s="25" t="n">
        <v>1998</v>
      </c>
      <c r="L1299" s="25" t="s">
        <v>178</v>
      </c>
      <c r="M1299" s="25" t="s">
        <v>171</v>
      </c>
      <c r="N1299" s="28" t="n">
        <v>5482</v>
      </c>
      <c r="O1299" s="25" t="s">
        <v>55</v>
      </c>
      <c r="P1299" s="29" t="n">
        <v>42832</v>
      </c>
      <c r="Q1299" s="29" t="n">
        <v>42899</v>
      </c>
      <c r="R1299" s="28" t="n">
        <v>0</v>
      </c>
      <c r="S1299" s="28" t="n">
        <f aca="false">IF(O1299="Won",R1299,IF(O1299="Lost",0,N1299))</f>
        <v>0</v>
      </c>
      <c r="T1299" s="30" t="n">
        <f aca="false">IF(AND(P1299&lt;&gt;"",Q1299&lt;&gt;""),Q1299-P1299,"")</f>
        <v>67</v>
      </c>
      <c r="U1299" s="30" t="str">
        <f aca="false">IF(AND(O1299="Engaging",P1299&lt;&gt;""),'Leia-me'!$B$5-P1299,"")</f>
        <v/>
      </c>
      <c r="V1299" s="25" t="str">
        <f aca="false">IF(O1299&lt;&gt;"Engaging","",IF(U1299&lt;='Leia-me'!$B$6,"Saudável",IF(U1299&lt;='Leia-me'!$B$7,"Esfriando",IF(U1299&lt;='Leia-me'!$B$8,"Última chance","Zumbi"))))</f>
        <v/>
      </c>
      <c r="W1299" s="25" t="n">
        <f aca="false">IF(O1299="Won",1,IF(O1299="Lost",0,""))</f>
        <v>0</v>
      </c>
      <c r="Y1299" s="25" t="str">
        <f aca="false">IF(E1299="","Sim","")</f>
        <v/>
      </c>
    </row>
    <row r="1300" customFormat="false" ht="15" hidden="false" customHeight="false" outlineLevel="0" collapsed="false">
      <c r="A1300" s="25" t="s">
        <v>1539</v>
      </c>
      <c r="B1300" s="25" t="s">
        <v>67</v>
      </c>
      <c r="C1300" s="25" t="s">
        <v>68</v>
      </c>
      <c r="D1300" s="25" t="s">
        <v>71</v>
      </c>
      <c r="E1300" s="25" t="s">
        <v>162</v>
      </c>
      <c r="F1300" s="25" t="s">
        <v>155</v>
      </c>
      <c r="G1300" s="26" t="n">
        <v>5266.09</v>
      </c>
      <c r="H1300" s="27" t="n">
        <v>8595</v>
      </c>
      <c r="I1300" s="25" t="s">
        <v>147</v>
      </c>
      <c r="J1300" s="25" t="s">
        <v>156</v>
      </c>
      <c r="K1300" s="25" t="n">
        <v>1988</v>
      </c>
      <c r="L1300" s="25" t="s">
        <v>178</v>
      </c>
      <c r="M1300" s="25" t="s">
        <v>171</v>
      </c>
      <c r="N1300" s="28" t="n">
        <v>5482</v>
      </c>
      <c r="O1300" s="25" t="s">
        <v>55</v>
      </c>
      <c r="P1300" s="29" t="n">
        <v>42832</v>
      </c>
      <c r="Q1300" s="29" t="n">
        <v>42834</v>
      </c>
      <c r="R1300" s="28" t="n">
        <v>0</v>
      </c>
      <c r="S1300" s="28" t="n">
        <f aca="false">IF(O1300="Won",R1300,IF(O1300="Lost",0,N1300))</f>
        <v>0</v>
      </c>
      <c r="T1300" s="30" t="n">
        <f aca="false">IF(AND(P1300&lt;&gt;"",Q1300&lt;&gt;""),Q1300-P1300,"")</f>
        <v>2</v>
      </c>
      <c r="U1300" s="30" t="str">
        <f aca="false">IF(AND(O1300="Engaging",P1300&lt;&gt;""),'Leia-me'!$B$5-P1300,"")</f>
        <v/>
      </c>
      <c r="V1300" s="25" t="str">
        <f aca="false">IF(O1300&lt;&gt;"Engaging","",IF(U1300&lt;='Leia-me'!$B$6,"Saudável",IF(U1300&lt;='Leia-me'!$B$7,"Esfriando",IF(U1300&lt;='Leia-me'!$B$8,"Última chance","Zumbi"))))</f>
        <v/>
      </c>
      <c r="W1300" s="25" t="n">
        <f aca="false">IF(O1300="Won",1,IF(O1300="Lost",0,""))</f>
        <v>0</v>
      </c>
      <c r="Y1300" s="25" t="str">
        <f aca="false">IF(E1300="","Sim","")</f>
        <v/>
      </c>
    </row>
    <row r="1301" customFormat="false" ht="15" hidden="false" customHeight="false" outlineLevel="0" collapsed="false">
      <c r="A1301" s="25" t="s">
        <v>1540</v>
      </c>
      <c r="B1301" s="25" t="s">
        <v>67</v>
      </c>
      <c r="C1301" s="25" t="s">
        <v>68</v>
      </c>
      <c r="D1301" s="25" t="s">
        <v>71</v>
      </c>
      <c r="E1301" s="25" t="s">
        <v>207</v>
      </c>
      <c r="F1301" s="25" t="s">
        <v>168</v>
      </c>
      <c r="G1301" s="26" t="n">
        <v>375.43</v>
      </c>
      <c r="H1301" s="27" t="n">
        <v>1190</v>
      </c>
      <c r="I1301" s="25" t="s">
        <v>147</v>
      </c>
      <c r="K1301" s="25" t="n">
        <v>1985</v>
      </c>
      <c r="L1301" s="25" t="s">
        <v>148</v>
      </c>
      <c r="M1301" s="25" t="s">
        <v>149</v>
      </c>
      <c r="N1301" s="28" t="n">
        <v>55</v>
      </c>
      <c r="O1301" s="25" t="s">
        <v>55</v>
      </c>
      <c r="P1301" s="29" t="n">
        <v>42832</v>
      </c>
      <c r="Q1301" s="29" t="n">
        <v>42885</v>
      </c>
      <c r="R1301" s="28" t="n">
        <v>0</v>
      </c>
      <c r="S1301" s="28" t="n">
        <f aca="false">IF(O1301="Won",R1301,IF(O1301="Lost",0,N1301))</f>
        <v>0</v>
      </c>
      <c r="T1301" s="30" t="n">
        <f aca="false">IF(AND(P1301&lt;&gt;"",Q1301&lt;&gt;""),Q1301-P1301,"")</f>
        <v>53</v>
      </c>
      <c r="U1301" s="30" t="str">
        <f aca="false">IF(AND(O1301="Engaging",P1301&lt;&gt;""),'Leia-me'!$B$5-P1301,"")</f>
        <v/>
      </c>
      <c r="V1301" s="25" t="str">
        <f aca="false">IF(O1301&lt;&gt;"Engaging","",IF(U1301&lt;='Leia-me'!$B$6,"Saudável",IF(U1301&lt;='Leia-me'!$B$7,"Esfriando",IF(U1301&lt;='Leia-me'!$B$8,"Última chance","Zumbi"))))</f>
        <v/>
      </c>
      <c r="W1301" s="25" t="n">
        <f aca="false">IF(O1301="Won",1,IF(O1301="Lost",0,""))</f>
        <v>0</v>
      </c>
      <c r="Y1301" s="25" t="str">
        <f aca="false">IF(E1301="","Sim","")</f>
        <v/>
      </c>
    </row>
    <row r="1302" customFormat="false" ht="15" hidden="false" customHeight="false" outlineLevel="0" collapsed="false">
      <c r="A1302" s="25" t="s">
        <v>1541</v>
      </c>
      <c r="B1302" s="25" t="s">
        <v>67</v>
      </c>
      <c r="C1302" s="25" t="s">
        <v>68</v>
      </c>
      <c r="D1302" s="25" t="s">
        <v>71</v>
      </c>
      <c r="E1302" s="25" t="s">
        <v>245</v>
      </c>
      <c r="F1302" s="25" t="s">
        <v>185</v>
      </c>
      <c r="G1302" s="26" t="n">
        <v>2938.67</v>
      </c>
      <c r="H1302" s="27" t="n">
        <v>8775</v>
      </c>
      <c r="I1302" s="25" t="s">
        <v>246</v>
      </c>
      <c r="K1302" s="25" t="n">
        <v>1987</v>
      </c>
      <c r="L1302" s="25" t="s">
        <v>160</v>
      </c>
      <c r="M1302" s="25" t="s">
        <v>149</v>
      </c>
      <c r="N1302" s="28" t="n">
        <v>3393</v>
      </c>
      <c r="O1302" s="25" t="s">
        <v>55</v>
      </c>
      <c r="P1302" s="29" t="n">
        <v>42832</v>
      </c>
      <c r="Q1302" s="29" t="n">
        <v>42837</v>
      </c>
      <c r="R1302" s="28" t="n">
        <v>0</v>
      </c>
      <c r="S1302" s="28" t="n">
        <f aca="false">IF(O1302="Won",R1302,IF(O1302="Lost",0,N1302))</f>
        <v>0</v>
      </c>
      <c r="T1302" s="30" t="n">
        <f aca="false">IF(AND(P1302&lt;&gt;"",Q1302&lt;&gt;""),Q1302-P1302,"")</f>
        <v>5</v>
      </c>
      <c r="U1302" s="30" t="str">
        <f aca="false">IF(AND(O1302="Engaging",P1302&lt;&gt;""),'Leia-me'!$B$5-P1302,"")</f>
        <v/>
      </c>
      <c r="V1302" s="25" t="str">
        <f aca="false">IF(O1302&lt;&gt;"Engaging","",IF(U1302&lt;='Leia-me'!$B$6,"Saudável",IF(U1302&lt;='Leia-me'!$B$7,"Esfriando",IF(U1302&lt;='Leia-me'!$B$8,"Última chance","Zumbi"))))</f>
        <v/>
      </c>
      <c r="W1302" s="25" t="n">
        <f aca="false">IF(O1302="Won",1,IF(O1302="Lost",0,""))</f>
        <v>0</v>
      </c>
      <c r="Y1302" s="25" t="str">
        <f aca="false">IF(E1302="","Sim","")</f>
        <v/>
      </c>
    </row>
    <row r="1303" customFormat="false" ht="15" hidden="false" customHeight="false" outlineLevel="0" collapsed="false">
      <c r="A1303" s="25" t="s">
        <v>1542</v>
      </c>
      <c r="B1303" s="25" t="s">
        <v>67</v>
      </c>
      <c r="C1303" s="25" t="s">
        <v>68</v>
      </c>
      <c r="D1303" s="25" t="s">
        <v>71</v>
      </c>
      <c r="E1303" s="25" t="s">
        <v>191</v>
      </c>
      <c r="F1303" s="25" t="s">
        <v>192</v>
      </c>
      <c r="G1303" s="26" t="n">
        <v>2714.9</v>
      </c>
      <c r="H1303" s="27" t="n">
        <v>2641</v>
      </c>
      <c r="I1303" s="25" t="s">
        <v>147</v>
      </c>
      <c r="J1303" s="25" t="s">
        <v>193</v>
      </c>
      <c r="K1303" s="25" t="n">
        <v>1998</v>
      </c>
      <c r="L1303" s="25" t="s">
        <v>148</v>
      </c>
      <c r="M1303" s="25" t="s">
        <v>149</v>
      </c>
      <c r="N1303" s="28" t="n">
        <v>55</v>
      </c>
      <c r="O1303" s="25" t="s">
        <v>55</v>
      </c>
      <c r="P1303" s="29" t="n">
        <v>42833</v>
      </c>
      <c r="Q1303" s="29" t="n">
        <v>42882</v>
      </c>
      <c r="R1303" s="28" t="n">
        <v>0</v>
      </c>
      <c r="S1303" s="28" t="n">
        <f aca="false">IF(O1303="Won",R1303,IF(O1303="Lost",0,N1303))</f>
        <v>0</v>
      </c>
      <c r="T1303" s="30" t="n">
        <f aca="false">IF(AND(P1303&lt;&gt;"",Q1303&lt;&gt;""),Q1303-P1303,"")</f>
        <v>49</v>
      </c>
      <c r="U1303" s="30" t="str">
        <f aca="false">IF(AND(O1303="Engaging",P1303&lt;&gt;""),'Leia-me'!$B$5-P1303,"")</f>
        <v/>
      </c>
      <c r="V1303" s="25" t="str">
        <f aca="false">IF(O1303&lt;&gt;"Engaging","",IF(U1303&lt;='Leia-me'!$B$6,"Saudável",IF(U1303&lt;='Leia-me'!$B$7,"Esfriando",IF(U1303&lt;='Leia-me'!$B$8,"Última chance","Zumbi"))))</f>
        <v/>
      </c>
      <c r="W1303" s="25" t="n">
        <f aca="false">IF(O1303="Won",1,IF(O1303="Lost",0,""))</f>
        <v>0</v>
      </c>
      <c r="Y1303" s="25" t="str">
        <f aca="false">IF(E1303="","Sim","")</f>
        <v/>
      </c>
    </row>
    <row r="1304" customFormat="false" ht="15" hidden="false" customHeight="false" outlineLevel="0" collapsed="false">
      <c r="A1304" s="25" t="s">
        <v>1543</v>
      </c>
      <c r="B1304" s="25" t="s">
        <v>67</v>
      </c>
      <c r="C1304" s="25" t="s">
        <v>68</v>
      </c>
      <c r="D1304" s="25" t="s">
        <v>71</v>
      </c>
      <c r="E1304" s="25" t="s">
        <v>215</v>
      </c>
      <c r="F1304" s="25" t="s">
        <v>177</v>
      </c>
      <c r="G1304" s="26" t="n">
        <v>1102.43</v>
      </c>
      <c r="H1304" s="27" t="n">
        <v>1759</v>
      </c>
      <c r="I1304" s="25" t="s">
        <v>147</v>
      </c>
      <c r="K1304" s="25" t="n">
        <v>2006</v>
      </c>
      <c r="L1304" s="25" t="s">
        <v>170</v>
      </c>
      <c r="M1304" s="25" t="s">
        <v>171</v>
      </c>
      <c r="N1304" s="28" t="n">
        <v>1096</v>
      </c>
      <c r="O1304" s="25" t="s">
        <v>55</v>
      </c>
      <c r="P1304" s="29" t="n">
        <v>42834</v>
      </c>
      <c r="Q1304" s="29" t="n">
        <v>42846</v>
      </c>
      <c r="R1304" s="28" t="n">
        <v>0</v>
      </c>
      <c r="S1304" s="28" t="n">
        <f aca="false">IF(O1304="Won",R1304,IF(O1304="Lost",0,N1304))</f>
        <v>0</v>
      </c>
      <c r="T1304" s="30" t="n">
        <f aca="false">IF(AND(P1304&lt;&gt;"",Q1304&lt;&gt;""),Q1304-P1304,"")</f>
        <v>12</v>
      </c>
      <c r="U1304" s="30" t="str">
        <f aca="false">IF(AND(O1304="Engaging",P1304&lt;&gt;""),'Leia-me'!$B$5-P1304,"")</f>
        <v/>
      </c>
      <c r="V1304" s="25" t="str">
        <f aca="false">IF(O1304&lt;&gt;"Engaging","",IF(U1304&lt;='Leia-me'!$B$6,"Saudável",IF(U1304&lt;='Leia-me'!$B$7,"Esfriando",IF(U1304&lt;='Leia-me'!$B$8,"Última chance","Zumbi"))))</f>
        <v/>
      </c>
      <c r="W1304" s="25" t="n">
        <f aca="false">IF(O1304="Won",1,IF(O1304="Lost",0,""))</f>
        <v>0</v>
      </c>
      <c r="Y1304" s="25" t="str">
        <f aca="false">IF(E1304="","Sim","")</f>
        <v/>
      </c>
    </row>
    <row r="1305" customFormat="false" ht="15" hidden="false" customHeight="false" outlineLevel="0" collapsed="false">
      <c r="A1305" s="25" t="s">
        <v>1544</v>
      </c>
      <c r="B1305" s="25" t="s">
        <v>67</v>
      </c>
      <c r="C1305" s="25" t="s">
        <v>68</v>
      </c>
      <c r="D1305" s="25" t="s">
        <v>71</v>
      </c>
      <c r="E1305" s="25" t="s">
        <v>188</v>
      </c>
      <c r="F1305" s="25" t="s">
        <v>185</v>
      </c>
      <c r="G1305" s="26" t="n">
        <v>1008.06</v>
      </c>
      <c r="H1305" s="27" t="n">
        <v>1238</v>
      </c>
      <c r="I1305" s="25" t="s">
        <v>147</v>
      </c>
      <c r="K1305" s="25" t="n">
        <v>1983</v>
      </c>
      <c r="L1305" s="25" t="s">
        <v>148</v>
      </c>
      <c r="M1305" s="25" t="s">
        <v>149</v>
      </c>
      <c r="N1305" s="28" t="n">
        <v>55</v>
      </c>
      <c r="O1305" s="25" t="s">
        <v>54</v>
      </c>
      <c r="P1305" s="29" t="n">
        <v>42835</v>
      </c>
      <c r="Q1305" s="29" t="n">
        <v>42843</v>
      </c>
      <c r="R1305" s="28" t="n">
        <v>62</v>
      </c>
      <c r="S1305" s="28" t="n">
        <f aca="false">IF(O1305="Won",R1305,IF(O1305="Lost",0,N1305))</f>
        <v>62</v>
      </c>
      <c r="T1305" s="30" t="n">
        <f aca="false">IF(AND(P1305&lt;&gt;"",Q1305&lt;&gt;""),Q1305-P1305,"")</f>
        <v>8</v>
      </c>
      <c r="U1305" s="30" t="str">
        <f aca="false">IF(AND(O1305="Engaging",P1305&lt;&gt;""),'Leia-me'!$B$5-P1305,"")</f>
        <v/>
      </c>
      <c r="V1305" s="25" t="str">
        <f aca="false">IF(O1305&lt;&gt;"Engaging","",IF(U1305&lt;='Leia-me'!$B$6,"Saudável",IF(U1305&lt;='Leia-me'!$B$7,"Esfriando",IF(U1305&lt;='Leia-me'!$B$8,"Última chance","Zumbi"))))</f>
        <v/>
      </c>
      <c r="W1305" s="25" t="n">
        <f aca="false">IF(O1305="Won",1,IF(O1305="Lost",0,""))</f>
        <v>1</v>
      </c>
      <c r="Y1305" s="25" t="str">
        <f aca="false">IF(E1305="","Sim","")</f>
        <v/>
      </c>
    </row>
    <row r="1306" customFormat="false" ht="15" hidden="false" customHeight="false" outlineLevel="0" collapsed="false">
      <c r="A1306" s="25" t="s">
        <v>1545</v>
      </c>
      <c r="B1306" s="25" t="s">
        <v>67</v>
      </c>
      <c r="C1306" s="25" t="s">
        <v>68</v>
      </c>
      <c r="D1306" s="25" t="s">
        <v>71</v>
      </c>
      <c r="E1306" s="25" t="s">
        <v>210</v>
      </c>
      <c r="F1306" s="25" t="s">
        <v>211</v>
      </c>
      <c r="G1306" s="26" t="n">
        <v>718.62</v>
      </c>
      <c r="H1306" s="27" t="n">
        <v>2448</v>
      </c>
      <c r="I1306" s="25" t="s">
        <v>147</v>
      </c>
      <c r="K1306" s="25" t="n">
        <v>2001</v>
      </c>
      <c r="L1306" s="25" t="s">
        <v>186</v>
      </c>
      <c r="M1306" s="25" t="s">
        <v>171</v>
      </c>
      <c r="N1306" s="28" t="n">
        <v>550</v>
      </c>
      <c r="O1306" s="25" t="s">
        <v>55</v>
      </c>
      <c r="P1306" s="29" t="n">
        <v>42836</v>
      </c>
      <c r="Q1306" s="29" t="n">
        <v>42846</v>
      </c>
      <c r="R1306" s="28" t="n">
        <v>0</v>
      </c>
      <c r="S1306" s="28" t="n">
        <f aca="false">IF(O1306="Won",R1306,IF(O1306="Lost",0,N1306))</f>
        <v>0</v>
      </c>
      <c r="T1306" s="30" t="n">
        <f aca="false">IF(AND(P1306&lt;&gt;"",Q1306&lt;&gt;""),Q1306-P1306,"")</f>
        <v>10</v>
      </c>
      <c r="U1306" s="30" t="str">
        <f aca="false">IF(AND(O1306="Engaging",P1306&lt;&gt;""),'Leia-me'!$B$5-P1306,"")</f>
        <v/>
      </c>
      <c r="V1306" s="25" t="str">
        <f aca="false">IF(O1306&lt;&gt;"Engaging","",IF(U1306&lt;='Leia-me'!$B$6,"Saudável",IF(U1306&lt;='Leia-me'!$B$7,"Esfriando",IF(U1306&lt;='Leia-me'!$B$8,"Última chance","Zumbi"))))</f>
        <v/>
      </c>
      <c r="W1306" s="25" t="n">
        <f aca="false">IF(O1306="Won",1,IF(O1306="Lost",0,""))</f>
        <v>0</v>
      </c>
      <c r="Y1306" s="25" t="str">
        <f aca="false">IF(E1306="","Sim","")</f>
        <v/>
      </c>
    </row>
    <row r="1307" customFormat="false" ht="15" hidden="false" customHeight="false" outlineLevel="0" collapsed="false">
      <c r="A1307" s="25" t="s">
        <v>1546</v>
      </c>
      <c r="B1307" s="25" t="s">
        <v>67</v>
      </c>
      <c r="C1307" s="25" t="s">
        <v>68</v>
      </c>
      <c r="D1307" s="25" t="s">
        <v>71</v>
      </c>
      <c r="E1307" s="25" t="s">
        <v>198</v>
      </c>
      <c r="F1307" s="25" t="s">
        <v>177</v>
      </c>
      <c r="G1307" s="26" t="n">
        <v>2819.5</v>
      </c>
      <c r="H1307" s="27" t="n">
        <v>7227</v>
      </c>
      <c r="I1307" s="25" t="s">
        <v>147</v>
      </c>
      <c r="J1307" s="25" t="s">
        <v>199</v>
      </c>
      <c r="K1307" s="25" t="n">
        <v>1991</v>
      </c>
      <c r="L1307" s="25" t="s">
        <v>160</v>
      </c>
      <c r="M1307" s="25" t="s">
        <v>149</v>
      </c>
      <c r="N1307" s="28" t="n">
        <v>3393</v>
      </c>
      <c r="O1307" s="25" t="s">
        <v>55</v>
      </c>
      <c r="P1307" s="29" t="n">
        <v>42836</v>
      </c>
      <c r="Q1307" s="29" t="n">
        <v>42843</v>
      </c>
      <c r="R1307" s="28" t="n">
        <v>0</v>
      </c>
      <c r="S1307" s="28" t="n">
        <f aca="false">IF(O1307="Won",R1307,IF(O1307="Lost",0,N1307))</f>
        <v>0</v>
      </c>
      <c r="T1307" s="30" t="n">
        <f aca="false">IF(AND(P1307&lt;&gt;"",Q1307&lt;&gt;""),Q1307-P1307,"")</f>
        <v>7</v>
      </c>
      <c r="U1307" s="30" t="str">
        <f aca="false">IF(AND(O1307="Engaging",P1307&lt;&gt;""),'Leia-me'!$B$5-P1307,"")</f>
        <v/>
      </c>
      <c r="V1307" s="25" t="str">
        <f aca="false">IF(O1307&lt;&gt;"Engaging","",IF(U1307&lt;='Leia-me'!$B$6,"Saudável",IF(U1307&lt;='Leia-me'!$B$7,"Esfriando",IF(U1307&lt;='Leia-me'!$B$8,"Última chance","Zumbi"))))</f>
        <v/>
      </c>
      <c r="W1307" s="25" t="n">
        <f aca="false">IF(O1307="Won",1,IF(O1307="Lost",0,""))</f>
        <v>0</v>
      </c>
      <c r="Y1307" s="25" t="str">
        <f aca="false">IF(E1307="","Sim","")</f>
        <v/>
      </c>
    </row>
    <row r="1308" customFormat="false" ht="15" hidden="false" customHeight="false" outlineLevel="0" collapsed="false">
      <c r="A1308" s="25" t="s">
        <v>1547</v>
      </c>
      <c r="B1308" s="25" t="s">
        <v>67</v>
      </c>
      <c r="C1308" s="25" t="s">
        <v>68</v>
      </c>
      <c r="D1308" s="25" t="s">
        <v>71</v>
      </c>
      <c r="E1308" s="25" t="s">
        <v>158</v>
      </c>
      <c r="F1308" s="25" t="s">
        <v>159</v>
      </c>
      <c r="G1308" s="26" t="n">
        <v>291.27</v>
      </c>
      <c r="H1308" s="27" t="n">
        <v>586</v>
      </c>
      <c r="I1308" s="25" t="s">
        <v>147</v>
      </c>
      <c r="K1308" s="25" t="n">
        <v>1997</v>
      </c>
      <c r="L1308" s="25" t="s">
        <v>148</v>
      </c>
      <c r="M1308" s="25" t="s">
        <v>149</v>
      </c>
      <c r="N1308" s="28" t="n">
        <v>55</v>
      </c>
      <c r="O1308" s="25" t="s">
        <v>55</v>
      </c>
      <c r="P1308" s="29" t="n">
        <v>42837</v>
      </c>
      <c r="Q1308" s="29" t="n">
        <v>42844</v>
      </c>
      <c r="R1308" s="28" t="n">
        <v>0</v>
      </c>
      <c r="S1308" s="28" t="n">
        <f aca="false">IF(O1308="Won",R1308,IF(O1308="Lost",0,N1308))</f>
        <v>0</v>
      </c>
      <c r="T1308" s="30" t="n">
        <f aca="false">IF(AND(P1308&lt;&gt;"",Q1308&lt;&gt;""),Q1308-P1308,"")</f>
        <v>7</v>
      </c>
      <c r="U1308" s="30" t="str">
        <f aca="false">IF(AND(O1308="Engaging",P1308&lt;&gt;""),'Leia-me'!$B$5-P1308,"")</f>
        <v/>
      </c>
      <c r="V1308" s="25" t="str">
        <f aca="false">IF(O1308&lt;&gt;"Engaging","",IF(U1308&lt;='Leia-me'!$B$6,"Saudável",IF(U1308&lt;='Leia-me'!$B$7,"Esfriando",IF(U1308&lt;='Leia-me'!$B$8,"Última chance","Zumbi"))))</f>
        <v/>
      </c>
      <c r="W1308" s="25" t="n">
        <f aca="false">IF(O1308="Won",1,IF(O1308="Lost",0,""))</f>
        <v>0</v>
      </c>
      <c r="Y1308" s="25" t="str">
        <f aca="false">IF(E1308="","Sim","")</f>
        <v/>
      </c>
    </row>
    <row r="1309" customFormat="false" ht="15" hidden="false" customHeight="false" outlineLevel="0" collapsed="false">
      <c r="A1309" s="25" t="s">
        <v>1548</v>
      </c>
      <c r="B1309" s="25" t="s">
        <v>67</v>
      </c>
      <c r="C1309" s="25" t="s">
        <v>68</v>
      </c>
      <c r="D1309" s="25" t="s">
        <v>71</v>
      </c>
      <c r="E1309" s="25" t="s">
        <v>215</v>
      </c>
      <c r="F1309" s="25" t="s">
        <v>177</v>
      </c>
      <c r="G1309" s="26" t="n">
        <v>1102.43</v>
      </c>
      <c r="H1309" s="27" t="n">
        <v>1759</v>
      </c>
      <c r="I1309" s="25" t="s">
        <v>147</v>
      </c>
      <c r="K1309" s="25" t="n">
        <v>2006</v>
      </c>
      <c r="L1309" s="25" t="s">
        <v>148</v>
      </c>
      <c r="M1309" s="25" t="s">
        <v>149</v>
      </c>
      <c r="N1309" s="28" t="n">
        <v>55</v>
      </c>
      <c r="O1309" s="25" t="s">
        <v>55</v>
      </c>
      <c r="P1309" s="29" t="n">
        <v>42838</v>
      </c>
      <c r="Q1309" s="29" t="n">
        <v>42881</v>
      </c>
      <c r="R1309" s="28" t="n">
        <v>0</v>
      </c>
      <c r="S1309" s="28" t="n">
        <f aca="false">IF(O1309="Won",R1309,IF(O1309="Lost",0,N1309))</f>
        <v>0</v>
      </c>
      <c r="T1309" s="30" t="n">
        <f aca="false">IF(AND(P1309&lt;&gt;"",Q1309&lt;&gt;""),Q1309-P1309,"")</f>
        <v>43</v>
      </c>
      <c r="U1309" s="30" t="str">
        <f aca="false">IF(AND(O1309="Engaging",P1309&lt;&gt;""),'Leia-me'!$B$5-P1309,"")</f>
        <v/>
      </c>
      <c r="V1309" s="25" t="str">
        <f aca="false">IF(O1309&lt;&gt;"Engaging","",IF(U1309&lt;='Leia-me'!$B$6,"Saudável",IF(U1309&lt;='Leia-me'!$B$7,"Esfriando",IF(U1309&lt;='Leia-me'!$B$8,"Última chance","Zumbi"))))</f>
        <v/>
      </c>
      <c r="W1309" s="25" t="n">
        <f aca="false">IF(O1309="Won",1,IF(O1309="Lost",0,""))</f>
        <v>0</v>
      </c>
      <c r="Y1309" s="25" t="str">
        <f aca="false">IF(E1309="","Sim","")</f>
        <v/>
      </c>
    </row>
    <row r="1310" customFormat="false" ht="15" hidden="false" customHeight="false" outlineLevel="0" collapsed="false">
      <c r="A1310" s="25" t="s">
        <v>1549</v>
      </c>
      <c r="B1310" s="25" t="s">
        <v>67</v>
      </c>
      <c r="C1310" s="25" t="s">
        <v>68</v>
      </c>
      <c r="D1310" s="25" t="s">
        <v>71</v>
      </c>
      <c r="E1310" s="25" t="s">
        <v>151</v>
      </c>
      <c r="F1310" s="25" t="s">
        <v>146</v>
      </c>
      <c r="G1310" s="26" t="n">
        <v>587.34</v>
      </c>
      <c r="H1310" s="27" t="n">
        <v>1356</v>
      </c>
      <c r="I1310" s="25" t="s">
        <v>152</v>
      </c>
      <c r="K1310" s="25" t="n">
        <v>2012</v>
      </c>
      <c r="L1310" s="25" t="s">
        <v>148</v>
      </c>
      <c r="M1310" s="25" t="s">
        <v>149</v>
      </c>
      <c r="N1310" s="28" t="n">
        <v>55</v>
      </c>
      <c r="O1310" s="25" t="s">
        <v>54</v>
      </c>
      <c r="P1310" s="29" t="n">
        <v>42838</v>
      </c>
      <c r="Q1310" s="29" t="n">
        <v>42847</v>
      </c>
      <c r="R1310" s="28" t="n">
        <v>56</v>
      </c>
      <c r="S1310" s="28" t="n">
        <f aca="false">IF(O1310="Won",R1310,IF(O1310="Lost",0,N1310))</f>
        <v>56</v>
      </c>
      <c r="T1310" s="30" t="n">
        <f aca="false">IF(AND(P1310&lt;&gt;"",Q1310&lt;&gt;""),Q1310-P1310,"")</f>
        <v>9</v>
      </c>
      <c r="U1310" s="30" t="str">
        <f aca="false">IF(AND(O1310="Engaging",P1310&lt;&gt;""),'Leia-me'!$B$5-P1310,"")</f>
        <v/>
      </c>
      <c r="V1310" s="25" t="str">
        <f aca="false">IF(O1310&lt;&gt;"Engaging","",IF(U1310&lt;='Leia-me'!$B$6,"Saudável",IF(U1310&lt;='Leia-me'!$B$7,"Esfriando",IF(U1310&lt;='Leia-me'!$B$8,"Última chance","Zumbi"))))</f>
        <v/>
      </c>
      <c r="W1310" s="25" t="n">
        <f aca="false">IF(O1310="Won",1,IF(O1310="Lost",0,""))</f>
        <v>1</v>
      </c>
      <c r="Y1310" s="25" t="str">
        <f aca="false">IF(E1310="","Sim","")</f>
        <v/>
      </c>
    </row>
    <row r="1311" customFormat="false" ht="15" hidden="false" customHeight="false" outlineLevel="0" collapsed="false">
      <c r="A1311" s="25" t="s">
        <v>1550</v>
      </c>
      <c r="B1311" s="25" t="s">
        <v>67</v>
      </c>
      <c r="C1311" s="25" t="s">
        <v>68</v>
      </c>
      <c r="D1311" s="25" t="s">
        <v>71</v>
      </c>
      <c r="E1311" s="25" t="s">
        <v>215</v>
      </c>
      <c r="F1311" s="25" t="s">
        <v>177</v>
      </c>
      <c r="G1311" s="26" t="n">
        <v>1102.43</v>
      </c>
      <c r="H1311" s="27" t="n">
        <v>1759</v>
      </c>
      <c r="I1311" s="25" t="s">
        <v>147</v>
      </c>
      <c r="K1311" s="25" t="n">
        <v>2006</v>
      </c>
      <c r="L1311" s="25" t="s">
        <v>160</v>
      </c>
      <c r="M1311" s="25" t="s">
        <v>149</v>
      </c>
      <c r="N1311" s="28" t="n">
        <v>3393</v>
      </c>
      <c r="O1311" s="25" t="s">
        <v>54</v>
      </c>
      <c r="P1311" s="29" t="n">
        <v>42840</v>
      </c>
      <c r="Q1311" s="29" t="n">
        <v>42874</v>
      </c>
      <c r="R1311" s="28" t="n">
        <v>3641</v>
      </c>
      <c r="S1311" s="28" t="n">
        <f aca="false">IF(O1311="Won",R1311,IF(O1311="Lost",0,N1311))</f>
        <v>3641</v>
      </c>
      <c r="T1311" s="30" t="n">
        <f aca="false">IF(AND(P1311&lt;&gt;"",Q1311&lt;&gt;""),Q1311-P1311,"")</f>
        <v>34</v>
      </c>
      <c r="U1311" s="30" t="str">
        <f aca="false">IF(AND(O1311="Engaging",P1311&lt;&gt;""),'Leia-me'!$B$5-P1311,"")</f>
        <v/>
      </c>
      <c r="V1311" s="25" t="str">
        <f aca="false">IF(O1311&lt;&gt;"Engaging","",IF(U1311&lt;='Leia-me'!$B$6,"Saudável",IF(U1311&lt;='Leia-me'!$B$7,"Esfriando",IF(U1311&lt;='Leia-me'!$B$8,"Última chance","Zumbi"))))</f>
        <v/>
      </c>
      <c r="W1311" s="25" t="n">
        <f aca="false">IF(O1311="Won",1,IF(O1311="Lost",0,""))</f>
        <v>1</v>
      </c>
      <c r="Y1311" s="25" t="str">
        <f aca="false">IF(E1311="","Sim","")</f>
        <v/>
      </c>
    </row>
    <row r="1312" customFormat="false" ht="15" hidden="false" customHeight="false" outlineLevel="0" collapsed="false">
      <c r="A1312" s="25" t="s">
        <v>1551</v>
      </c>
      <c r="B1312" s="25" t="s">
        <v>67</v>
      </c>
      <c r="C1312" s="25" t="s">
        <v>68</v>
      </c>
      <c r="D1312" s="25" t="s">
        <v>71</v>
      </c>
      <c r="E1312" s="25" t="s">
        <v>180</v>
      </c>
      <c r="F1312" s="25" t="s">
        <v>146</v>
      </c>
      <c r="G1312" s="26" t="n">
        <v>3178.24</v>
      </c>
      <c r="H1312" s="27" t="n">
        <v>4540</v>
      </c>
      <c r="I1312" s="25" t="s">
        <v>147</v>
      </c>
      <c r="K1312" s="25" t="n">
        <v>2002</v>
      </c>
      <c r="L1312" s="25" t="s">
        <v>148</v>
      </c>
      <c r="M1312" s="25" t="s">
        <v>149</v>
      </c>
      <c r="N1312" s="28" t="n">
        <v>55</v>
      </c>
      <c r="O1312" s="25" t="s">
        <v>55</v>
      </c>
      <c r="P1312" s="29" t="n">
        <v>42841</v>
      </c>
      <c r="Q1312" s="29" t="n">
        <v>42842</v>
      </c>
      <c r="R1312" s="28" t="n">
        <v>0</v>
      </c>
      <c r="S1312" s="28" t="n">
        <f aca="false">IF(O1312="Won",R1312,IF(O1312="Lost",0,N1312))</f>
        <v>0</v>
      </c>
      <c r="T1312" s="30" t="n">
        <f aca="false">IF(AND(P1312&lt;&gt;"",Q1312&lt;&gt;""),Q1312-P1312,"")</f>
        <v>1</v>
      </c>
      <c r="U1312" s="30" t="str">
        <f aca="false">IF(AND(O1312="Engaging",P1312&lt;&gt;""),'Leia-me'!$B$5-P1312,"")</f>
        <v/>
      </c>
      <c r="V1312" s="25" t="str">
        <f aca="false">IF(O1312&lt;&gt;"Engaging","",IF(U1312&lt;='Leia-me'!$B$6,"Saudável",IF(U1312&lt;='Leia-me'!$B$7,"Esfriando",IF(U1312&lt;='Leia-me'!$B$8,"Última chance","Zumbi"))))</f>
        <v/>
      </c>
      <c r="W1312" s="25" t="n">
        <f aca="false">IF(O1312="Won",1,IF(O1312="Lost",0,""))</f>
        <v>0</v>
      </c>
      <c r="Y1312" s="25" t="str">
        <f aca="false">IF(E1312="","Sim","")</f>
        <v/>
      </c>
    </row>
    <row r="1313" customFormat="false" ht="15" hidden="false" customHeight="false" outlineLevel="0" collapsed="false">
      <c r="A1313" s="25" t="s">
        <v>1552</v>
      </c>
      <c r="B1313" s="25" t="s">
        <v>67</v>
      </c>
      <c r="C1313" s="25" t="s">
        <v>68</v>
      </c>
      <c r="D1313" s="25" t="s">
        <v>71</v>
      </c>
      <c r="E1313" s="25" t="s">
        <v>180</v>
      </c>
      <c r="F1313" s="25" t="s">
        <v>146</v>
      </c>
      <c r="G1313" s="26" t="n">
        <v>3178.24</v>
      </c>
      <c r="H1313" s="27" t="n">
        <v>4540</v>
      </c>
      <c r="I1313" s="25" t="s">
        <v>147</v>
      </c>
      <c r="K1313" s="25" t="n">
        <v>2002</v>
      </c>
      <c r="L1313" s="25" t="s">
        <v>148</v>
      </c>
      <c r="M1313" s="25" t="s">
        <v>149</v>
      </c>
      <c r="N1313" s="28" t="n">
        <v>55</v>
      </c>
      <c r="O1313" s="25" t="s">
        <v>54</v>
      </c>
      <c r="P1313" s="29" t="n">
        <v>42842</v>
      </c>
      <c r="Q1313" s="29" t="n">
        <v>42848</v>
      </c>
      <c r="R1313" s="28" t="n">
        <v>62</v>
      </c>
      <c r="S1313" s="28" t="n">
        <f aca="false">IF(O1313="Won",R1313,IF(O1313="Lost",0,N1313))</f>
        <v>62</v>
      </c>
      <c r="T1313" s="30" t="n">
        <f aca="false">IF(AND(P1313&lt;&gt;"",Q1313&lt;&gt;""),Q1313-P1313,"")</f>
        <v>6</v>
      </c>
      <c r="U1313" s="30" t="str">
        <f aca="false">IF(AND(O1313="Engaging",P1313&lt;&gt;""),'Leia-me'!$B$5-P1313,"")</f>
        <v/>
      </c>
      <c r="V1313" s="25" t="str">
        <f aca="false">IF(O1313&lt;&gt;"Engaging","",IF(U1313&lt;='Leia-me'!$B$6,"Saudável",IF(U1313&lt;='Leia-me'!$B$7,"Esfriando",IF(U1313&lt;='Leia-me'!$B$8,"Última chance","Zumbi"))))</f>
        <v/>
      </c>
      <c r="W1313" s="25" t="n">
        <f aca="false">IF(O1313="Won",1,IF(O1313="Lost",0,""))</f>
        <v>1</v>
      </c>
      <c r="Y1313" s="25" t="str">
        <f aca="false">IF(E1313="","Sim","")</f>
        <v/>
      </c>
    </row>
    <row r="1314" customFormat="false" ht="15" hidden="false" customHeight="false" outlineLevel="0" collapsed="false">
      <c r="A1314" s="25" t="s">
        <v>1553</v>
      </c>
      <c r="B1314" s="25" t="s">
        <v>67</v>
      </c>
      <c r="C1314" s="25" t="s">
        <v>68</v>
      </c>
      <c r="D1314" s="25" t="s">
        <v>71</v>
      </c>
      <c r="E1314" s="25" t="s">
        <v>195</v>
      </c>
      <c r="F1314" s="25" t="s">
        <v>185</v>
      </c>
      <c r="G1314" s="26" t="n">
        <v>8170.38</v>
      </c>
      <c r="H1314" s="27" t="n">
        <v>16499</v>
      </c>
      <c r="I1314" s="25" t="s">
        <v>196</v>
      </c>
      <c r="K1314" s="25" t="n">
        <v>1997</v>
      </c>
      <c r="L1314" s="25" t="s">
        <v>148</v>
      </c>
      <c r="M1314" s="25" t="s">
        <v>149</v>
      </c>
      <c r="N1314" s="28" t="n">
        <v>55</v>
      </c>
      <c r="O1314" s="25" t="s">
        <v>54</v>
      </c>
      <c r="P1314" s="29" t="n">
        <v>42844</v>
      </c>
      <c r="Q1314" s="29" t="n">
        <v>42913</v>
      </c>
      <c r="R1314" s="28" t="n">
        <v>58</v>
      </c>
      <c r="S1314" s="28" t="n">
        <f aca="false">IF(O1314="Won",R1314,IF(O1314="Lost",0,N1314))</f>
        <v>58</v>
      </c>
      <c r="T1314" s="30" t="n">
        <f aca="false">IF(AND(P1314&lt;&gt;"",Q1314&lt;&gt;""),Q1314-P1314,"")</f>
        <v>69</v>
      </c>
      <c r="U1314" s="30" t="str">
        <f aca="false">IF(AND(O1314="Engaging",P1314&lt;&gt;""),'Leia-me'!$B$5-P1314,"")</f>
        <v/>
      </c>
      <c r="V1314" s="25" t="str">
        <f aca="false">IF(O1314&lt;&gt;"Engaging","",IF(U1314&lt;='Leia-me'!$B$6,"Saudável",IF(U1314&lt;='Leia-me'!$B$7,"Esfriando",IF(U1314&lt;='Leia-me'!$B$8,"Última chance","Zumbi"))))</f>
        <v/>
      </c>
      <c r="W1314" s="25" t="n">
        <f aca="false">IF(O1314="Won",1,IF(O1314="Lost",0,""))</f>
        <v>1</v>
      </c>
      <c r="Y1314" s="25" t="str">
        <f aca="false">IF(E1314="","Sim","")</f>
        <v/>
      </c>
    </row>
    <row r="1315" customFormat="false" ht="15" hidden="false" customHeight="false" outlineLevel="0" collapsed="false">
      <c r="A1315" s="25" t="s">
        <v>1554</v>
      </c>
      <c r="B1315" s="25" t="s">
        <v>67</v>
      </c>
      <c r="C1315" s="25" t="s">
        <v>68</v>
      </c>
      <c r="D1315" s="25" t="s">
        <v>71</v>
      </c>
      <c r="E1315" s="25" t="s">
        <v>231</v>
      </c>
      <c r="F1315" s="25" t="s">
        <v>168</v>
      </c>
      <c r="G1315" s="26" t="n">
        <v>45.39</v>
      </c>
      <c r="H1315" s="27" t="n">
        <v>100</v>
      </c>
      <c r="I1315" s="25" t="s">
        <v>147</v>
      </c>
      <c r="J1315" s="25" t="s">
        <v>169</v>
      </c>
      <c r="K1315" s="25" t="n">
        <v>2012</v>
      </c>
      <c r="L1315" s="25" t="s">
        <v>148</v>
      </c>
      <c r="M1315" s="25" t="s">
        <v>149</v>
      </c>
      <c r="N1315" s="28" t="n">
        <v>55</v>
      </c>
      <c r="O1315" s="25" t="s">
        <v>54</v>
      </c>
      <c r="P1315" s="29" t="n">
        <v>42844</v>
      </c>
      <c r="Q1315" s="29" t="n">
        <v>42950</v>
      </c>
      <c r="R1315" s="28" t="n">
        <v>52</v>
      </c>
      <c r="S1315" s="28" t="n">
        <f aca="false">IF(O1315="Won",R1315,IF(O1315="Lost",0,N1315))</f>
        <v>52</v>
      </c>
      <c r="T1315" s="30" t="n">
        <f aca="false">IF(AND(P1315&lt;&gt;"",Q1315&lt;&gt;""),Q1315-P1315,"")</f>
        <v>106</v>
      </c>
      <c r="U1315" s="30" t="str">
        <f aca="false">IF(AND(O1315="Engaging",P1315&lt;&gt;""),'Leia-me'!$B$5-P1315,"")</f>
        <v/>
      </c>
      <c r="V1315" s="25" t="str">
        <f aca="false">IF(O1315&lt;&gt;"Engaging","",IF(U1315&lt;='Leia-me'!$B$6,"Saudável",IF(U1315&lt;='Leia-me'!$B$7,"Esfriando",IF(U1315&lt;='Leia-me'!$B$8,"Última chance","Zumbi"))))</f>
        <v/>
      </c>
      <c r="W1315" s="25" t="n">
        <f aca="false">IF(O1315="Won",1,IF(O1315="Lost",0,""))</f>
        <v>1</v>
      </c>
      <c r="Y1315" s="25" t="str">
        <f aca="false">IF(E1315="","Sim","")</f>
        <v/>
      </c>
    </row>
    <row r="1316" customFormat="false" ht="15" hidden="false" customHeight="false" outlineLevel="0" collapsed="false">
      <c r="A1316" s="25" t="s">
        <v>1555</v>
      </c>
      <c r="B1316" s="25" t="s">
        <v>67</v>
      </c>
      <c r="C1316" s="25" t="s">
        <v>68</v>
      </c>
      <c r="D1316" s="25" t="s">
        <v>71</v>
      </c>
      <c r="E1316" s="25" t="s">
        <v>248</v>
      </c>
      <c r="F1316" s="25" t="s">
        <v>211</v>
      </c>
      <c r="G1316" s="26" t="n">
        <v>894.33</v>
      </c>
      <c r="H1316" s="27" t="n">
        <v>1635</v>
      </c>
      <c r="I1316" s="25" t="s">
        <v>249</v>
      </c>
      <c r="K1316" s="25" t="n">
        <v>2007</v>
      </c>
      <c r="L1316" s="25" t="s">
        <v>178</v>
      </c>
      <c r="M1316" s="25" t="s">
        <v>171</v>
      </c>
      <c r="N1316" s="28" t="n">
        <v>5482</v>
      </c>
      <c r="O1316" s="25" t="s">
        <v>54</v>
      </c>
      <c r="P1316" s="29" t="n">
        <v>42845</v>
      </c>
      <c r="Q1316" s="29" t="n">
        <v>42852</v>
      </c>
      <c r="R1316" s="28" t="n">
        <v>4878</v>
      </c>
      <c r="S1316" s="28" t="n">
        <f aca="false">IF(O1316="Won",R1316,IF(O1316="Lost",0,N1316))</f>
        <v>4878</v>
      </c>
      <c r="T1316" s="30" t="n">
        <f aca="false">IF(AND(P1316&lt;&gt;"",Q1316&lt;&gt;""),Q1316-P1316,"")</f>
        <v>7</v>
      </c>
      <c r="U1316" s="30" t="str">
        <f aca="false">IF(AND(O1316="Engaging",P1316&lt;&gt;""),'Leia-me'!$B$5-P1316,"")</f>
        <v/>
      </c>
      <c r="V1316" s="25" t="str">
        <f aca="false">IF(O1316&lt;&gt;"Engaging","",IF(U1316&lt;='Leia-me'!$B$6,"Saudável",IF(U1316&lt;='Leia-me'!$B$7,"Esfriando",IF(U1316&lt;='Leia-me'!$B$8,"Última chance","Zumbi"))))</f>
        <v/>
      </c>
      <c r="W1316" s="25" t="n">
        <f aca="false">IF(O1316="Won",1,IF(O1316="Lost",0,""))</f>
        <v>1</v>
      </c>
      <c r="Y1316" s="25" t="str">
        <f aca="false">IF(E1316="","Sim","")</f>
        <v/>
      </c>
    </row>
    <row r="1317" customFormat="false" ht="15" hidden="false" customHeight="false" outlineLevel="0" collapsed="false">
      <c r="A1317" s="25" t="s">
        <v>1556</v>
      </c>
      <c r="B1317" s="25" t="s">
        <v>67</v>
      </c>
      <c r="C1317" s="25" t="s">
        <v>68</v>
      </c>
      <c r="D1317" s="25" t="s">
        <v>71</v>
      </c>
      <c r="E1317" s="25" t="s">
        <v>154</v>
      </c>
      <c r="F1317" s="25" t="s">
        <v>155</v>
      </c>
      <c r="G1317" s="26" t="n">
        <v>86.68</v>
      </c>
      <c r="H1317" s="27" t="n">
        <v>187</v>
      </c>
      <c r="I1317" s="25" t="s">
        <v>147</v>
      </c>
      <c r="J1317" s="25" t="s">
        <v>156</v>
      </c>
      <c r="K1317" s="25" t="n">
        <v>2007</v>
      </c>
      <c r="L1317" s="25" t="s">
        <v>148</v>
      </c>
      <c r="M1317" s="25" t="s">
        <v>149</v>
      </c>
      <c r="N1317" s="28" t="n">
        <v>55</v>
      </c>
      <c r="O1317" s="25" t="s">
        <v>54</v>
      </c>
      <c r="P1317" s="29" t="n">
        <v>42846</v>
      </c>
      <c r="Q1317" s="29" t="n">
        <v>42895</v>
      </c>
      <c r="R1317" s="28" t="n">
        <v>54</v>
      </c>
      <c r="S1317" s="28" t="n">
        <f aca="false">IF(O1317="Won",R1317,IF(O1317="Lost",0,N1317))</f>
        <v>54</v>
      </c>
      <c r="T1317" s="30" t="n">
        <f aca="false">IF(AND(P1317&lt;&gt;"",Q1317&lt;&gt;""),Q1317-P1317,"")</f>
        <v>49</v>
      </c>
      <c r="U1317" s="30" t="str">
        <f aca="false">IF(AND(O1317="Engaging",P1317&lt;&gt;""),'Leia-me'!$B$5-P1317,"")</f>
        <v/>
      </c>
      <c r="V1317" s="25" t="str">
        <f aca="false">IF(O1317&lt;&gt;"Engaging","",IF(U1317&lt;='Leia-me'!$B$6,"Saudável",IF(U1317&lt;='Leia-me'!$B$7,"Esfriando",IF(U1317&lt;='Leia-me'!$B$8,"Última chance","Zumbi"))))</f>
        <v/>
      </c>
      <c r="W1317" s="25" t="n">
        <f aca="false">IF(O1317="Won",1,IF(O1317="Lost",0,""))</f>
        <v>1</v>
      </c>
      <c r="Y1317" s="25" t="str">
        <f aca="false">IF(E1317="","Sim","")</f>
        <v/>
      </c>
    </row>
    <row r="1318" customFormat="false" ht="15" hidden="false" customHeight="false" outlineLevel="0" collapsed="false">
      <c r="A1318" s="25" t="s">
        <v>1557</v>
      </c>
      <c r="B1318" s="25" t="s">
        <v>67</v>
      </c>
      <c r="C1318" s="25" t="s">
        <v>68</v>
      </c>
      <c r="D1318" s="25" t="s">
        <v>71</v>
      </c>
      <c r="E1318" s="25" t="s">
        <v>257</v>
      </c>
      <c r="F1318" s="25" t="s">
        <v>146</v>
      </c>
      <c r="G1318" s="26" t="n">
        <v>441.08</v>
      </c>
      <c r="H1318" s="27" t="n">
        <v>1210</v>
      </c>
      <c r="I1318" s="25" t="s">
        <v>147</v>
      </c>
      <c r="K1318" s="25" t="n">
        <v>1984</v>
      </c>
      <c r="L1318" s="25" t="s">
        <v>178</v>
      </c>
      <c r="M1318" s="25" t="s">
        <v>171</v>
      </c>
      <c r="N1318" s="28" t="n">
        <v>5482</v>
      </c>
      <c r="O1318" s="25" t="s">
        <v>54</v>
      </c>
      <c r="P1318" s="29" t="n">
        <v>42847</v>
      </c>
      <c r="Q1318" s="29" t="n">
        <v>42881</v>
      </c>
      <c r="R1318" s="28" t="n">
        <v>5558</v>
      </c>
      <c r="S1318" s="28" t="n">
        <f aca="false">IF(O1318="Won",R1318,IF(O1318="Lost",0,N1318))</f>
        <v>5558</v>
      </c>
      <c r="T1318" s="30" t="n">
        <f aca="false">IF(AND(P1318&lt;&gt;"",Q1318&lt;&gt;""),Q1318-P1318,"")</f>
        <v>34</v>
      </c>
      <c r="U1318" s="30" t="str">
        <f aca="false">IF(AND(O1318="Engaging",P1318&lt;&gt;""),'Leia-me'!$B$5-P1318,"")</f>
        <v/>
      </c>
      <c r="V1318" s="25" t="str">
        <f aca="false">IF(O1318&lt;&gt;"Engaging","",IF(U1318&lt;='Leia-me'!$B$6,"Saudável",IF(U1318&lt;='Leia-me'!$B$7,"Esfriando",IF(U1318&lt;='Leia-me'!$B$8,"Última chance","Zumbi"))))</f>
        <v/>
      </c>
      <c r="W1318" s="25" t="n">
        <f aca="false">IF(O1318="Won",1,IF(O1318="Lost",0,""))</f>
        <v>1</v>
      </c>
      <c r="Y1318" s="25" t="str">
        <f aca="false">IF(E1318="","Sim","")</f>
        <v/>
      </c>
    </row>
    <row r="1319" customFormat="false" ht="15" hidden="false" customHeight="false" outlineLevel="0" collapsed="false">
      <c r="A1319" s="25" t="s">
        <v>1558</v>
      </c>
      <c r="B1319" s="25" t="s">
        <v>67</v>
      </c>
      <c r="C1319" s="25" t="s">
        <v>68</v>
      </c>
      <c r="D1319" s="25" t="s">
        <v>71</v>
      </c>
      <c r="E1319" s="25" t="s">
        <v>257</v>
      </c>
      <c r="F1319" s="25" t="s">
        <v>146</v>
      </c>
      <c r="G1319" s="26" t="n">
        <v>441.08</v>
      </c>
      <c r="H1319" s="27" t="n">
        <v>1210</v>
      </c>
      <c r="I1319" s="25" t="s">
        <v>147</v>
      </c>
      <c r="K1319" s="25" t="n">
        <v>1984</v>
      </c>
      <c r="L1319" s="25" t="s">
        <v>148</v>
      </c>
      <c r="M1319" s="25" t="s">
        <v>149</v>
      </c>
      <c r="N1319" s="28" t="n">
        <v>55</v>
      </c>
      <c r="O1319" s="25" t="s">
        <v>55</v>
      </c>
      <c r="P1319" s="29" t="n">
        <v>42848</v>
      </c>
      <c r="Q1319" s="29" t="n">
        <v>42860</v>
      </c>
      <c r="R1319" s="28" t="n">
        <v>0</v>
      </c>
      <c r="S1319" s="28" t="n">
        <f aca="false">IF(O1319="Won",R1319,IF(O1319="Lost",0,N1319))</f>
        <v>0</v>
      </c>
      <c r="T1319" s="30" t="n">
        <f aca="false">IF(AND(P1319&lt;&gt;"",Q1319&lt;&gt;""),Q1319-P1319,"")</f>
        <v>12</v>
      </c>
      <c r="U1319" s="30" t="str">
        <f aca="false">IF(AND(O1319="Engaging",P1319&lt;&gt;""),'Leia-me'!$B$5-P1319,"")</f>
        <v/>
      </c>
      <c r="V1319" s="25" t="str">
        <f aca="false">IF(O1319&lt;&gt;"Engaging","",IF(U1319&lt;='Leia-me'!$B$6,"Saudável",IF(U1319&lt;='Leia-me'!$B$7,"Esfriando",IF(U1319&lt;='Leia-me'!$B$8,"Última chance","Zumbi"))))</f>
        <v/>
      </c>
      <c r="W1319" s="25" t="n">
        <f aca="false">IF(O1319="Won",1,IF(O1319="Lost",0,""))</f>
        <v>0</v>
      </c>
      <c r="Y1319" s="25" t="str">
        <f aca="false">IF(E1319="","Sim","")</f>
        <v/>
      </c>
    </row>
    <row r="1320" customFormat="false" ht="15" hidden="false" customHeight="false" outlineLevel="0" collapsed="false">
      <c r="A1320" s="25" t="s">
        <v>1559</v>
      </c>
      <c r="B1320" s="25" t="s">
        <v>67</v>
      </c>
      <c r="C1320" s="25" t="s">
        <v>68</v>
      </c>
      <c r="D1320" s="25" t="s">
        <v>71</v>
      </c>
      <c r="E1320" s="25" t="s">
        <v>237</v>
      </c>
      <c r="F1320" s="25" t="s">
        <v>192</v>
      </c>
      <c r="G1320" s="26" t="n">
        <v>4618</v>
      </c>
      <c r="H1320" s="27" t="n">
        <v>10083</v>
      </c>
      <c r="I1320" s="25" t="s">
        <v>147</v>
      </c>
      <c r="K1320" s="25" t="n">
        <v>1982</v>
      </c>
      <c r="L1320" s="25" t="s">
        <v>160</v>
      </c>
      <c r="M1320" s="25" t="s">
        <v>149</v>
      </c>
      <c r="N1320" s="28" t="n">
        <v>3393</v>
      </c>
      <c r="O1320" s="25" t="s">
        <v>55</v>
      </c>
      <c r="P1320" s="29" t="n">
        <v>42848</v>
      </c>
      <c r="Q1320" s="29" t="n">
        <v>42953</v>
      </c>
      <c r="R1320" s="28" t="n">
        <v>0</v>
      </c>
      <c r="S1320" s="28" t="n">
        <f aca="false">IF(O1320="Won",R1320,IF(O1320="Lost",0,N1320))</f>
        <v>0</v>
      </c>
      <c r="T1320" s="30" t="n">
        <f aca="false">IF(AND(P1320&lt;&gt;"",Q1320&lt;&gt;""),Q1320-P1320,"")</f>
        <v>105</v>
      </c>
      <c r="U1320" s="30" t="str">
        <f aca="false">IF(AND(O1320="Engaging",P1320&lt;&gt;""),'Leia-me'!$B$5-P1320,"")</f>
        <v/>
      </c>
      <c r="V1320" s="25" t="str">
        <f aca="false">IF(O1320&lt;&gt;"Engaging","",IF(U1320&lt;='Leia-me'!$B$6,"Saudável",IF(U1320&lt;='Leia-me'!$B$7,"Esfriando",IF(U1320&lt;='Leia-me'!$B$8,"Última chance","Zumbi"))))</f>
        <v/>
      </c>
      <c r="W1320" s="25" t="n">
        <f aca="false">IF(O1320="Won",1,IF(O1320="Lost",0,""))</f>
        <v>0</v>
      </c>
      <c r="Y1320" s="25" t="str">
        <f aca="false">IF(E1320="","Sim","")</f>
        <v/>
      </c>
    </row>
    <row r="1321" customFormat="false" ht="15" hidden="false" customHeight="false" outlineLevel="0" collapsed="false">
      <c r="A1321" s="25" t="s">
        <v>1560</v>
      </c>
      <c r="B1321" s="25" t="s">
        <v>67</v>
      </c>
      <c r="C1321" s="25" t="s">
        <v>68</v>
      </c>
      <c r="D1321" s="25" t="s">
        <v>71</v>
      </c>
      <c r="E1321" s="25" t="s">
        <v>240</v>
      </c>
      <c r="F1321" s="25" t="s">
        <v>185</v>
      </c>
      <c r="G1321" s="26" t="n">
        <v>1223.72</v>
      </c>
      <c r="H1321" s="27" t="n">
        <v>2497</v>
      </c>
      <c r="I1321" s="25" t="s">
        <v>241</v>
      </c>
      <c r="K1321" s="25" t="n">
        <v>2000</v>
      </c>
      <c r="L1321" s="25" t="s">
        <v>160</v>
      </c>
      <c r="M1321" s="25" t="s">
        <v>149</v>
      </c>
      <c r="N1321" s="28" t="n">
        <v>3393</v>
      </c>
      <c r="O1321" s="25" t="s">
        <v>55</v>
      </c>
      <c r="P1321" s="29" t="n">
        <v>42850</v>
      </c>
      <c r="Q1321" s="29" t="n">
        <v>42852</v>
      </c>
      <c r="R1321" s="28" t="n">
        <v>0</v>
      </c>
      <c r="S1321" s="28" t="n">
        <f aca="false">IF(O1321="Won",R1321,IF(O1321="Lost",0,N1321))</f>
        <v>0</v>
      </c>
      <c r="T1321" s="30" t="n">
        <f aca="false">IF(AND(P1321&lt;&gt;"",Q1321&lt;&gt;""),Q1321-P1321,"")</f>
        <v>2</v>
      </c>
      <c r="U1321" s="30" t="str">
        <f aca="false">IF(AND(O1321="Engaging",P1321&lt;&gt;""),'Leia-me'!$B$5-P1321,"")</f>
        <v/>
      </c>
      <c r="V1321" s="25" t="str">
        <f aca="false">IF(O1321&lt;&gt;"Engaging","",IF(U1321&lt;='Leia-me'!$B$6,"Saudável",IF(U1321&lt;='Leia-me'!$B$7,"Esfriando",IF(U1321&lt;='Leia-me'!$B$8,"Última chance","Zumbi"))))</f>
        <v/>
      </c>
      <c r="W1321" s="25" t="n">
        <f aca="false">IF(O1321="Won",1,IF(O1321="Lost",0,""))</f>
        <v>0</v>
      </c>
      <c r="Y1321" s="25" t="str">
        <f aca="false">IF(E1321="","Sim","")</f>
        <v/>
      </c>
    </row>
    <row r="1322" customFormat="false" ht="15" hidden="false" customHeight="false" outlineLevel="0" collapsed="false">
      <c r="A1322" s="25" t="s">
        <v>1561</v>
      </c>
      <c r="B1322" s="25" t="s">
        <v>67</v>
      </c>
      <c r="C1322" s="25" t="s">
        <v>68</v>
      </c>
      <c r="D1322" s="25" t="s">
        <v>71</v>
      </c>
      <c r="E1322" s="25" t="s">
        <v>169</v>
      </c>
      <c r="F1322" s="25" t="s">
        <v>168</v>
      </c>
      <c r="G1322" s="26" t="n">
        <v>2403.58</v>
      </c>
      <c r="H1322" s="27" t="n">
        <v>8801</v>
      </c>
      <c r="I1322" s="25" t="s">
        <v>147</v>
      </c>
      <c r="K1322" s="25" t="n">
        <v>1986</v>
      </c>
      <c r="L1322" s="25" t="s">
        <v>148</v>
      </c>
      <c r="M1322" s="25" t="s">
        <v>149</v>
      </c>
      <c r="N1322" s="28" t="n">
        <v>55</v>
      </c>
      <c r="O1322" s="25" t="s">
        <v>55</v>
      </c>
      <c r="P1322" s="29" t="n">
        <v>42852</v>
      </c>
      <c r="Q1322" s="29" t="n">
        <v>42864</v>
      </c>
      <c r="R1322" s="28" t="n">
        <v>0</v>
      </c>
      <c r="S1322" s="28" t="n">
        <f aca="false">IF(O1322="Won",R1322,IF(O1322="Lost",0,N1322))</f>
        <v>0</v>
      </c>
      <c r="T1322" s="30" t="n">
        <f aca="false">IF(AND(P1322&lt;&gt;"",Q1322&lt;&gt;""),Q1322-P1322,"")</f>
        <v>12</v>
      </c>
      <c r="U1322" s="30" t="str">
        <f aca="false">IF(AND(O1322="Engaging",P1322&lt;&gt;""),'Leia-me'!$B$5-P1322,"")</f>
        <v/>
      </c>
      <c r="V1322" s="25" t="str">
        <f aca="false">IF(O1322&lt;&gt;"Engaging","",IF(U1322&lt;='Leia-me'!$B$6,"Saudável",IF(U1322&lt;='Leia-me'!$B$7,"Esfriando",IF(U1322&lt;='Leia-me'!$B$8,"Última chance","Zumbi"))))</f>
        <v/>
      </c>
      <c r="W1322" s="25" t="n">
        <f aca="false">IF(O1322="Won",1,IF(O1322="Lost",0,""))</f>
        <v>0</v>
      </c>
      <c r="Y1322" s="25" t="str">
        <f aca="false">IF(E1322="","Sim","")</f>
        <v/>
      </c>
    </row>
    <row r="1323" customFormat="false" ht="15" hidden="false" customHeight="false" outlineLevel="0" collapsed="false">
      <c r="A1323" s="25" t="s">
        <v>1562</v>
      </c>
      <c r="B1323" s="25" t="s">
        <v>67</v>
      </c>
      <c r="C1323" s="25" t="s">
        <v>68</v>
      </c>
      <c r="D1323" s="25" t="s">
        <v>71</v>
      </c>
      <c r="E1323" s="25" t="s">
        <v>154</v>
      </c>
      <c r="F1323" s="25" t="s">
        <v>155</v>
      </c>
      <c r="G1323" s="26" t="n">
        <v>86.68</v>
      </c>
      <c r="H1323" s="27" t="n">
        <v>187</v>
      </c>
      <c r="I1323" s="25" t="s">
        <v>147</v>
      </c>
      <c r="J1323" s="25" t="s">
        <v>156</v>
      </c>
      <c r="K1323" s="25" t="n">
        <v>2007</v>
      </c>
      <c r="L1323" s="25" t="s">
        <v>148</v>
      </c>
      <c r="M1323" s="25" t="s">
        <v>149</v>
      </c>
      <c r="N1323" s="28" t="n">
        <v>55</v>
      </c>
      <c r="O1323" s="25" t="s">
        <v>54</v>
      </c>
      <c r="P1323" s="29" t="n">
        <v>42852</v>
      </c>
      <c r="Q1323" s="29" t="n">
        <v>42962</v>
      </c>
      <c r="R1323" s="28" t="n">
        <v>59</v>
      </c>
      <c r="S1323" s="28" t="n">
        <f aca="false">IF(O1323="Won",R1323,IF(O1323="Lost",0,N1323))</f>
        <v>59</v>
      </c>
      <c r="T1323" s="30" t="n">
        <f aca="false">IF(AND(P1323&lt;&gt;"",Q1323&lt;&gt;""),Q1323-P1323,"")</f>
        <v>110</v>
      </c>
      <c r="U1323" s="30" t="str">
        <f aca="false">IF(AND(O1323="Engaging",P1323&lt;&gt;""),'Leia-me'!$B$5-P1323,"")</f>
        <v/>
      </c>
      <c r="V1323" s="25" t="str">
        <f aca="false">IF(O1323&lt;&gt;"Engaging","",IF(U1323&lt;='Leia-me'!$B$6,"Saudável",IF(U1323&lt;='Leia-me'!$B$7,"Esfriando",IF(U1323&lt;='Leia-me'!$B$8,"Última chance","Zumbi"))))</f>
        <v/>
      </c>
      <c r="W1323" s="25" t="n">
        <f aca="false">IF(O1323="Won",1,IF(O1323="Lost",0,""))</f>
        <v>1</v>
      </c>
      <c r="Y1323" s="25" t="str">
        <f aca="false">IF(E1323="","Sim","")</f>
        <v/>
      </c>
    </row>
    <row r="1324" customFormat="false" ht="15" hidden="false" customHeight="false" outlineLevel="0" collapsed="false">
      <c r="A1324" s="25" t="s">
        <v>1563</v>
      </c>
      <c r="B1324" s="25" t="s">
        <v>67</v>
      </c>
      <c r="C1324" s="25" t="s">
        <v>68</v>
      </c>
      <c r="D1324" s="25" t="s">
        <v>71</v>
      </c>
      <c r="E1324" s="25" t="s">
        <v>162</v>
      </c>
      <c r="F1324" s="25" t="s">
        <v>155</v>
      </c>
      <c r="G1324" s="26" t="n">
        <v>5266.09</v>
      </c>
      <c r="H1324" s="27" t="n">
        <v>8595</v>
      </c>
      <c r="I1324" s="25" t="s">
        <v>147</v>
      </c>
      <c r="J1324" s="25" t="s">
        <v>156</v>
      </c>
      <c r="K1324" s="25" t="n">
        <v>1988</v>
      </c>
      <c r="L1324" s="25" t="s">
        <v>148</v>
      </c>
      <c r="M1324" s="25" t="s">
        <v>149</v>
      </c>
      <c r="N1324" s="28" t="n">
        <v>55</v>
      </c>
      <c r="O1324" s="25" t="s">
        <v>54</v>
      </c>
      <c r="P1324" s="29" t="n">
        <v>42852</v>
      </c>
      <c r="Q1324" s="29" t="n">
        <v>42854</v>
      </c>
      <c r="R1324" s="28" t="n">
        <v>60</v>
      </c>
      <c r="S1324" s="28" t="n">
        <f aca="false">IF(O1324="Won",R1324,IF(O1324="Lost",0,N1324))</f>
        <v>60</v>
      </c>
      <c r="T1324" s="30" t="n">
        <f aca="false">IF(AND(P1324&lt;&gt;"",Q1324&lt;&gt;""),Q1324-P1324,"")</f>
        <v>2</v>
      </c>
      <c r="U1324" s="30" t="str">
        <f aca="false">IF(AND(O1324="Engaging",P1324&lt;&gt;""),'Leia-me'!$B$5-P1324,"")</f>
        <v/>
      </c>
      <c r="V1324" s="25" t="str">
        <f aca="false">IF(O1324&lt;&gt;"Engaging","",IF(U1324&lt;='Leia-me'!$B$6,"Saudável",IF(U1324&lt;='Leia-me'!$B$7,"Esfriando",IF(U1324&lt;='Leia-me'!$B$8,"Última chance","Zumbi"))))</f>
        <v/>
      </c>
      <c r="W1324" s="25" t="n">
        <f aca="false">IF(O1324="Won",1,IF(O1324="Lost",0,""))</f>
        <v>1</v>
      </c>
      <c r="Y1324" s="25" t="str">
        <f aca="false">IF(E1324="","Sim","")</f>
        <v/>
      </c>
    </row>
    <row r="1325" customFormat="false" ht="15" hidden="false" customHeight="false" outlineLevel="0" collapsed="false">
      <c r="A1325" s="25" t="s">
        <v>1564</v>
      </c>
      <c r="B1325" s="25" t="s">
        <v>67</v>
      </c>
      <c r="C1325" s="25" t="s">
        <v>68</v>
      </c>
      <c r="D1325" s="25" t="s">
        <v>71</v>
      </c>
      <c r="E1325" s="25" t="s">
        <v>167</v>
      </c>
      <c r="F1325" s="25" t="s">
        <v>168</v>
      </c>
      <c r="G1325" s="26" t="n">
        <v>2173.98</v>
      </c>
      <c r="H1325" s="27" t="n">
        <v>2928</v>
      </c>
      <c r="I1325" s="25" t="s">
        <v>147</v>
      </c>
      <c r="J1325" s="25" t="s">
        <v>169</v>
      </c>
      <c r="K1325" s="25" t="n">
        <v>1995</v>
      </c>
      <c r="L1325" s="25" t="s">
        <v>178</v>
      </c>
      <c r="M1325" s="25" t="s">
        <v>171</v>
      </c>
      <c r="N1325" s="28" t="n">
        <v>5482</v>
      </c>
      <c r="O1325" s="25" t="s">
        <v>54</v>
      </c>
      <c r="P1325" s="29" t="n">
        <v>42857</v>
      </c>
      <c r="Q1325" s="29" t="n">
        <v>42966</v>
      </c>
      <c r="R1325" s="28" t="n">
        <v>5145</v>
      </c>
      <c r="S1325" s="28" t="n">
        <f aca="false">IF(O1325="Won",R1325,IF(O1325="Lost",0,N1325))</f>
        <v>5145</v>
      </c>
      <c r="T1325" s="30" t="n">
        <f aca="false">IF(AND(P1325&lt;&gt;"",Q1325&lt;&gt;""),Q1325-P1325,"")</f>
        <v>109</v>
      </c>
      <c r="U1325" s="30" t="str">
        <f aca="false">IF(AND(O1325="Engaging",P1325&lt;&gt;""),'Leia-me'!$B$5-P1325,"")</f>
        <v/>
      </c>
      <c r="V1325" s="25" t="str">
        <f aca="false">IF(O1325&lt;&gt;"Engaging","",IF(U1325&lt;='Leia-me'!$B$6,"Saudável",IF(U1325&lt;='Leia-me'!$B$7,"Esfriando",IF(U1325&lt;='Leia-me'!$B$8,"Última chance","Zumbi"))))</f>
        <v/>
      </c>
      <c r="W1325" s="25" t="n">
        <f aca="false">IF(O1325="Won",1,IF(O1325="Lost",0,""))</f>
        <v>1</v>
      </c>
      <c r="Y1325" s="25" t="str">
        <f aca="false">IF(E1325="","Sim","")</f>
        <v/>
      </c>
    </row>
    <row r="1326" customFormat="false" ht="15" hidden="false" customHeight="false" outlineLevel="0" collapsed="false">
      <c r="A1326" s="25" t="s">
        <v>1565</v>
      </c>
      <c r="B1326" s="25" t="s">
        <v>67</v>
      </c>
      <c r="C1326" s="25" t="s">
        <v>68</v>
      </c>
      <c r="D1326" s="25" t="s">
        <v>71</v>
      </c>
      <c r="E1326" s="25" t="s">
        <v>210</v>
      </c>
      <c r="F1326" s="25" t="s">
        <v>211</v>
      </c>
      <c r="G1326" s="26" t="n">
        <v>718.62</v>
      </c>
      <c r="H1326" s="27" t="n">
        <v>2448</v>
      </c>
      <c r="I1326" s="25" t="s">
        <v>147</v>
      </c>
      <c r="K1326" s="25" t="n">
        <v>2001</v>
      </c>
      <c r="L1326" s="25" t="s">
        <v>148</v>
      </c>
      <c r="M1326" s="25" t="s">
        <v>149</v>
      </c>
      <c r="N1326" s="28" t="n">
        <v>55</v>
      </c>
      <c r="O1326" s="25" t="s">
        <v>54</v>
      </c>
      <c r="P1326" s="29" t="n">
        <v>42857</v>
      </c>
      <c r="Q1326" s="29" t="n">
        <v>42956</v>
      </c>
      <c r="R1326" s="28" t="n">
        <v>54</v>
      </c>
      <c r="S1326" s="28" t="n">
        <f aca="false">IF(O1326="Won",R1326,IF(O1326="Lost",0,N1326))</f>
        <v>54</v>
      </c>
      <c r="T1326" s="30" t="n">
        <f aca="false">IF(AND(P1326&lt;&gt;"",Q1326&lt;&gt;""),Q1326-P1326,"")</f>
        <v>99</v>
      </c>
      <c r="U1326" s="30" t="str">
        <f aca="false">IF(AND(O1326="Engaging",P1326&lt;&gt;""),'Leia-me'!$B$5-P1326,"")</f>
        <v/>
      </c>
      <c r="V1326" s="25" t="str">
        <f aca="false">IF(O1326&lt;&gt;"Engaging","",IF(U1326&lt;='Leia-me'!$B$6,"Saudável",IF(U1326&lt;='Leia-me'!$B$7,"Esfriando",IF(U1326&lt;='Leia-me'!$B$8,"Última chance","Zumbi"))))</f>
        <v/>
      </c>
      <c r="W1326" s="25" t="n">
        <f aca="false">IF(O1326="Won",1,IF(O1326="Lost",0,""))</f>
        <v>1</v>
      </c>
      <c r="Y1326" s="25" t="str">
        <f aca="false">IF(E1326="","Sim","")</f>
        <v/>
      </c>
    </row>
    <row r="1327" customFormat="false" ht="15" hidden="false" customHeight="false" outlineLevel="0" collapsed="false">
      <c r="A1327" s="25" t="s">
        <v>1566</v>
      </c>
      <c r="B1327" s="25" t="s">
        <v>67</v>
      </c>
      <c r="C1327" s="25" t="s">
        <v>68</v>
      </c>
      <c r="D1327" s="25" t="s">
        <v>71</v>
      </c>
      <c r="E1327" s="25" t="s">
        <v>237</v>
      </c>
      <c r="F1327" s="25" t="s">
        <v>192</v>
      </c>
      <c r="G1327" s="26" t="n">
        <v>4618</v>
      </c>
      <c r="H1327" s="27" t="n">
        <v>10083</v>
      </c>
      <c r="I1327" s="25" t="s">
        <v>147</v>
      </c>
      <c r="K1327" s="25" t="n">
        <v>1982</v>
      </c>
      <c r="L1327" s="25" t="s">
        <v>160</v>
      </c>
      <c r="M1327" s="25" t="s">
        <v>149</v>
      </c>
      <c r="N1327" s="28" t="n">
        <v>3393</v>
      </c>
      <c r="O1327" s="25" t="s">
        <v>55</v>
      </c>
      <c r="P1327" s="29" t="n">
        <v>42859</v>
      </c>
      <c r="Q1327" s="29" t="n">
        <v>42865</v>
      </c>
      <c r="R1327" s="28" t="n">
        <v>0</v>
      </c>
      <c r="S1327" s="28" t="n">
        <f aca="false">IF(O1327="Won",R1327,IF(O1327="Lost",0,N1327))</f>
        <v>0</v>
      </c>
      <c r="T1327" s="30" t="n">
        <f aca="false">IF(AND(P1327&lt;&gt;"",Q1327&lt;&gt;""),Q1327-P1327,"")</f>
        <v>6</v>
      </c>
      <c r="U1327" s="30" t="str">
        <f aca="false">IF(AND(O1327="Engaging",P1327&lt;&gt;""),'Leia-me'!$B$5-P1327,"")</f>
        <v/>
      </c>
      <c r="V1327" s="25" t="str">
        <f aca="false">IF(O1327&lt;&gt;"Engaging","",IF(U1327&lt;='Leia-me'!$B$6,"Saudável",IF(U1327&lt;='Leia-me'!$B$7,"Esfriando",IF(U1327&lt;='Leia-me'!$B$8,"Última chance","Zumbi"))))</f>
        <v/>
      </c>
      <c r="W1327" s="25" t="n">
        <f aca="false">IF(O1327="Won",1,IF(O1327="Lost",0,""))</f>
        <v>0</v>
      </c>
      <c r="Y1327" s="25" t="str">
        <f aca="false">IF(E1327="","Sim","")</f>
        <v/>
      </c>
    </row>
    <row r="1328" customFormat="false" ht="15" hidden="false" customHeight="false" outlineLevel="0" collapsed="false">
      <c r="A1328" s="25" t="s">
        <v>1567</v>
      </c>
      <c r="B1328" s="25" t="s">
        <v>67</v>
      </c>
      <c r="C1328" s="25" t="s">
        <v>68</v>
      </c>
      <c r="D1328" s="25" t="s">
        <v>71</v>
      </c>
      <c r="E1328" s="25" t="s">
        <v>173</v>
      </c>
      <c r="F1328" s="25" t="s">
        <v>146</v>
      </c>
      <c r="G1328" s="26" t="n">
        <v>647.18</v>
      </c>
      <c r="H1328" s="27" t="n">
        <v>1185</v>
      </c>
      <c r="I1328" s="25" t="s">
        <v>174</v>
      </c>
      <c r="K1328" s="25" t="n">
        <v>1986</v>
      </c>
      <c r="L1328" s="25" t="s">
        <v>186</v>
      </c>
      <c r="M1328" s="25" t="s">
        <v>171</v>
      </c>
      <c r="N1328" s="28" t="n">
        <v>550</v>
      </c>
      <c r="O1328" s="25" t="s">
        <v>54</v>
      </c>
      <c r="P1328" s="29" t="n">
        <v>42859</v>
      </c>
      <c r="Q1328" s="29" t="n">
        <v>42956</v>
      </c>
      <c r="R1328" s="28" t="n">
        <v>590</v>
      </c>
      <c r="S1328" s="28" t="n">
        <f aca="false">IF(O1328="Won",R1328,IF(O1328="Lost",0,N1328))</f>
        <v>590</v>
      </c>
      <c r="T1328" s="30" t="n">
        <f aca="false">IF(AND(P1328&lt;&gt;"",Q1328&lt;&gt;""),Q1328-P1328,"")</f>
        <v>97</v>
      </c>
      <c r="U1328" s="30" t="str">
        <f aca="false">IF(AND(O1328="Engaging",P1328&lt;&gt;""),'Leia-me'!$B$5-P1328,"")</f>
        <v/>
      </c>
      <c r="V1328" s="25" t="str">
        <f aca="false">IF(O1328&lt;&gt;"Engaging","",IF(U1328&lt;='Leia-me'!$B$6,"Saudável",IF(U1328&lt;='Leia-me'!$B$7,"Esfriando",IF(U1328&lt;='Leia-me'!$B$8,"Última chance","Zumbi"))))</f>
        <v/>
      </c>
      <c r="W1328" s="25" t="n">
        <f aca="false">IF(O1328="Won",1,IF(O1328="Lost",0,""))</f>
        <v>1</v>
      </c>
      <c r="Y1328" s="25" t="str">
        <f aca="false">IF(E1328="","Sim","")</f>
        <v/>
      </c>
    </row>
    <row r="1329" customFormat="false" ht="15" hidden="false" customHeight="false" outlineLevel="0" collapsed="false">
      <c r="A1329" s="25" t="s">
        <v>1568</v>
      </c>
      <c r="B1329" s="25" t="s">
        <v>67</v>
      </c>
      <c r="C1329" s="25" t="s">
        <v>68</v>
      </c>
      <c r="D1329" s="25" t="s">
        <v>71</v>
      </c>
      <c r="E1329" s="25" t="s">
        <v>169</v>
      </c>
      <c r="F1329" s="25" t="s">
        <v>168</v>
      </c>
      <c r="G1329" s="26" t="n">
        <v>2403.58</v>
      </c>
      <c r="H1329" s="27" t="n">
        <v>8801</v>
      </c>
      <c r="I1329" s="25" t="s">
        <v>147</v>
      </c>
      <c r="K1329" s="25" t="n">
        <v>1986</v>
      </c>
      <c r="L1329" s="25" t="s">
        <v>178</v>
      </c>
      <c r="M1329" s="25" t="s">
        <v>171</v>
      </c>
      <c r="N1329" s="28" t="n">
        <v>5482</v>
      </c>
      <c r="O1329" s="25" t="s">
        <v>55</v>
      </c>
      <c r="P1329" s="29" t="n">
        <v>42863</v>
      </c>
      <c r="Q1329" s="29" t="n">
        <v>42949</v>
      </c>
      <c r="R1329" s="28" t="n">
        <v>0</v>
      </c>
      <c r="S1329" s="28" t="n">
        <f aca="false">IF(O1329="Won",R1329,IF(O1329="Lost",0,N1329))</f>
        <v>0</v>
      </c>
      <c r="T1329" s="30" t="n">
        <f aca="false">IF(AND(P1329&lt;&gt;"",Q1329&lt;&gt;""),Q1329-P1329,"")</f>
        <v>86</v>
      </c>
      <c r="U1329" s="30" t="str">
        <f aca="false">IF(AND(O1329="Engaging",P1329&lt;&gt;""),'Leia-me'!$B$5-P1329,"")</f>
        <v/>
      </c>
      <c r="V1329" s="25" t="str">
        <f aca="false">IF(O1329&lt;&gt;"Engaging","",IF(U1329&lt;='Leia-me'!$B$6,"Saudável",IF(U1329&lt;='Leia-me'!$B$7,"Esfriando",IF(U1329&lt;='Leia-me'!$B$8,"Última chance","Zumbi"))))</f>
        <v/>
      </c>
      <c r="W1329" s="25" t="n">
        <f aca="false">IF(O1329="Won",1,IF(O1329="Lost",0,""))</f>
        <v>0</v>
      </c>
      <c r="Y1329" s="25" t="str">
        <f aca="false">IF(E1329="","Sim","")</f>
        <v/>
      </c>
    </row>
    <row r="1330" customFormat="false" ht="15" hidden="false" customHeight="false" outlineLevel="0" collapsed="false">
      <c r="A1330" s="25" t="s">
        <v>1569</v>
      </c>
      <c r="B1330" s="25" t="s">
        <v>67</v>
      </c>
      <c r="C1330" s="25" t="s">
        <v>68</v>
      </c>
      <c r="D1330" s="25" t="s">
        <v>71</v>
      </c>
      <c r="E1330" s="25" t="s">
        <v>145</v>
      </c>
      <c r="F1330" s="25" t="s">
        <v>146</v>
      </c>
      <c r="G1330" s="26" t="n">
        <v>3922.42</v>
      </c>
      <c r="H1330" s="27" t="n">
        <v>6837</v>
      </c>
      <c r="I1330" s="25" t="s">
        <v>147</v>
      </c>
      <c r="K1330" s="25" t="n">
        <v>1992</v>
      </c>
      <c r="L1330" s="25" t="s">
        <v>148</v>
      </c>
      <c r="M1330" s="25" t="s">
        <v>149</v>
      </c>
      <c r="N1330" s="28" t="n">
        <v>55</v>
      </c>
      <c r="O1330" s="25" t="s">
        <v>55</v>
      </c>
      <c r="P1330" s="29" t="n">
        <v>42863</v>
      </c>
      <c r="Q1330" s="29" t="n">
        <v>42966</v>
      </c>
      <c r="R1330" s="28" t="n">
        <v>0</v>
      </c>
      <c r="S1330" s="28" t="n">
        <f aca="false">IF(O1330="Won",R1330,IF(O1330="Lost",0,N1330))</f>
        <v>0</v>
      </c>
      <c r="T1330" s="30" t="n">
        <f aca="false">IF(AND(P1330&lt;&gt;"",Q1330&lt;&gt;""),Q1330-P1330,"")</f>
        <v>103</v>
      </c>
      <c r="U1330" s="30" t="str">
        <f aca="false">IF(AND(O1330="Engaging",P1330&lt;&gt;""),'Leia-me'!$B$5-P1330,"")</f>
        <v/>
      </c>
      <c r="V1330" s="25" t="str">
        <f aca="false">IF(O1330&lt;&gt;"Engaging","",IF(U1330&lt;='Leia-me'!$B$6,"Saudável",IF(U1330&lt;='Leia-me'!$B$7,"Esfriando",IF(U1330&lt;='Leia-me'!$B$8,"Última chance","Zumbi"))))</f>
        <v/>
      </c>
      <c r="W1330" s="25" t="n">
        <f aca="false">IF(O1330="Won",1,IF(O1330="Lost",0,""))</f>
        <v>0</v>
      </c>
      <c r="Y1330" s="25" t="str">
        <f aca="false">IF(E1330="","Sim","")</f>
        <v/>
      </c>
    </row>
    <row r="1331" customFormat="false" ht="15" hidden="false" customHeight="false" outlineLevel="0" collapsed="false">
      <c r="A1331" s="25" t="s">
        <v>1570</v>
      </c>
      <c r="B1331" s="25" t="s">
        <v>67</v>
      </c>
      <c r="C1331" s="25" t="s">
        <v>68</v>
      </c>
      <c r="D1331" s="25" t="s">
        <v>71</v>
      </c>
      <c r="E1331" s="25" t="s">
        <v>167</v>
      </c>
      <c r="F1331" s="25" t="s">
        <v>168</v>
      </c>
      <c r="G1331" s="26" t="n">
        <v>2173.98</v>
      </c>
      <c r="H1331" s="27" t="n">
        <v>2928</v>
      </c>
      <c r="I1331" s="25" t="s">
        <v>147</v>
      </c>
      <c r="J1331" s="25" t="s">
        <v>169</v>
      </c>
      <c r="K1331" s="25" t="n">
        <v>1995</v>
      </c>
      <c r="L1331" s="25" t="s">
        <v>178</v>
      </c>
      <c r="M1331" s="25" t="s">
        <v>171</v>
      </c>
      <c r="N1331" s="28" t="n">
        <v>5482</v>
      </c>
      <c r="O1331" s="25" t="s">
        <v>54</v>
      </c>
      <c r="P1331" s="29" t="n">
        <v>42863</v>
      </c>
      <c r="Q1331" s="29" t="n">
        <v>42871</v>
      </c>
      <c r="R1331" s="28" t="n">
        <v>5338</v>
      </c>
      <c r="S1331" s="28" t="n">
        <f aca="false">IF(O1331="Won",R1331,IF(O1331="Lost",0,N1331))</f>
        <v>5338</v>
      </c>
      <c r="T1331" s="30" t="n">
        <f aca="false">IF(AND(P1331&lt;&gt;"",Q1331&lt;&gt;""),Q1331-P1331,"")</f>
        <v>8</v>
      </c>
      <c r="U1331" s="30" t="str">
        <f aca="false">IF(AND(O1331="Engaging",P1331&lt;&gt;""),'Leia-me'!$B$5-P1331,"")</f>
        <v/>
      </c>
      <c r="V1331" s="25" t="str">
        <f aca="false">IF(O1331&lt;&gt;"Engaging","",IF(U1331&lt;='Leia-me'!$B$6,"Saudável",IF(U1331&lt;='Leia-me'!$B$7,"Esfriando",IF(U1331&lt;='Leia-me'!$B$8,"Última chance","Zumbi"))))</f>
        <v/>
      </c>
      <c r="W1331" s="25" t="n">
        <f aca="false">IF(O1331="Won",1,IF(O1331="Lost",0,""))</f>
        <v>1</v>
      </c>
      <c r="Y1331" s="25" t="str">
        <f aca="false">IF(E1331="","Sim","")</f>
        <v/>
      </c>
    </row>
    <row r="1332" customFormat="false" ht="15" hidden="false" customHeight="false" outlineLevel="0" collapsed="false">
      <c r="A1332" s="25" t="s">
        <v>1571</v>
      </c>
      <c r="B1332" s="25" t="s">
        <v>67</v>
      </c>
      <c r="C1332" s="25" t="s">
        <v>68</v>
      </c>
      <c r="D1332" s="25" t="s">
        <v>71</v>
      </c>
      <c r="E1332" s="25" t="s">
        <v>251</v>
      </c>
      <c r="F1332" s="25" t="s">
        <v>211</v>
      </c>
      <c r="G1332" s="26" t="n">
        <v>332.43</v>
      </c>
      <c r="H1332" s="27" t="n">
        <v>799</v>
      </c>
      <c r="I1332" s="25" t="s">
        <v>147</v>
      </c>
      <c r="K1332" s="25" t="n">
        <v>1995</v>
      </c>
      <c r="L1332" s="25" t="s">
        <v>160</v>
      </c>
      <c r="M1332" s="25" t="s">
        <v>149</v>
      </c>
      <c r="N1332" s="28" t="n">
        <v>3393</v>
      </c>
      <c r="O1332" s="25" t="s">
        <v>55</v>
      </c>
      <c r="P1332" s="29" t="n">
        <v>42867</v>
      </c>
      <c r="Q1332" s="29" t="n">
        <v>42961</v>
      </c>
      <c r="R1332" s="28" t="n">
        <v>0</v>
      </c>
      <c r="S1332" s="28" t="n">
        <f aca="false">IF(O1332="Won",R1332,IF(O1332="Lost",0,N1332))</f>
        <v>0</v>
      </c>
      <c r="T1332" s="30" t="n">
        <f aca="false">IF(AND(P1332&lt;&gt;"",Q1332&lt;&gt;""),Q1332-P1332,"")</f>
        <v>94</v>
      </c>
      <c r="U1332" s="30" t="str">
        <f aca="false">IF(AND(O1332="Engaging",P1332&lt;&gt;""),'Leia-me'!$B$5-P1332,"")</f>
        <v/>
      </c>
      <c r="V1332" s="25" t="str">
        <f aca="false">IF(O1332&lt;&gt;"Engaging","",IF(U1332&lt;='Leia-me'!$B$6,"Saudável",IF(U1332&lt;='Leia-me'!$B$7,"Esfriando",IF(U1332&lt;='Leia-me'!$B$8,"Última chance","Zumbi"))))</f>
        <v/>
      </c>
      <c r="W1332" s="25" t="n">
        <f aca="false">IF(O1332="Won",1,IF(O1332="Lost",0,""))</f>
        <v>0</v>
      </c>
      <c r="Y1332" s="25" t="str">
        <f aca="false">IF(E1332="","Sim","")</f>
        <v/>
      </c>
    </row>
    <row r="1333" customFormat="false" ht="15" hidden="false" customHeight="false" outlineLevel="0" collapsed="false">
      <c r="A1333" s="25" t="s">
        <v>1572</v>
      </c>
      <c r="B1333" s="25" t="s">
        <v>67</v>
      </c>
      <c r="C1333" s="25" t="s">
        <v>68</v>
      </c>
      <c r="D1333" s="25" t="s">
        <v>71</v>
      </c>
      <c r="E1333" s="25" t="s">
        <v>169</v>
      </c>
      <c r="F1333" s="25" t="s">
        <v>168</v>
      </c>
      <c r="G1333" s="26" t="n">
        <v>2403.58</v>
      </c>
      <c r="H1333" s="27" t="n">
        <v>8801</v>
      </c>
      <c r="I1333" s="25" t="s">
        <v>147</v>
      </c>
      <c r="K1333" s="25" t="n">
        <v>1986</v>
      </c>
      <c r="L1333" s="25" t="s">
        <v>170</v>
      </c>
      <c r="M1333" s="25" t="s">
        <v>171</v>
      </c>
      <c r="N1333" s="28" t="n">
        <v>1096</v>
      </c>
      <c r="O1333" s="25" t="s">
        <v>54</v>
      </c>
      <c r="P1333" s="29" t="n">
        <v>42867</v>
      </c>
      <c r="Q1333" s="29" t="n">
        <v>42958</v>
      </c>
      <c r="R1333" s="28" t="n">
        <v>1083</v>
      </c>
      <c r="S1333" s="28" t="n">
        <f aca="false">IF(O1333="Won",R1333,IF(O1333="Lost",0,N1333))</f>
        <v>1083</v>
      </c>
      <c r="T1333" s="30" t="n">
        <f aca="false">IF(AND(P1333&lt;&gt;"",Q1333&lt;&gt;""),Q1333-P1333,"")</f>
        <v>91</v>
      </c>
      <c r="U1333" s="30" t="str">
        <f aca="false">IF(AND(O1333="Engaging",P1333&lt;&gt;""),'Leia-me'!$B$5-P1333,"")</f>
        <v/>
      </c>
      <c r="V1333" s="25" t="str">
        <f aca="false">IF(O1333&lt;&gt;"Engaging","",IF(U1333&lt;='Leia-me'!$B$6,"Saudável",IF(U1333&lt;='Leia-me'!$B$7,"Esfriando",IF(U1333&lt;='Leia-me'!$B$8,"Última chance","Zumbi"))))</f>
        <v/>
      </c>
      <c r="W1333" s="25" t="n">
        <f aca="false">IF(O1333="Won",1,IF(O1333="Lost",0,""))</f>
        <v>1</v>
      </c>
      <c r="Y1333" s="25" t="str">
        <f aca="false">IF(E1333="","Sim","")</f>
        <v/>
      </c>
    </row>
    <row r="1334" customFormat="false" ht="15" hidden="false" customHeight="false" outlineLevel="0" collapsed="false">
      <c r="A1334" s="25" t="s">
        <v>1573</v>
      </c>
      <c r="B1334" s="25" t="s">
        <v>67</v>
      </c>
      <c r="C1334" s="25" t="s">
        <v>68</v>
      </c>
      <c r="D1334" s="25" t="s">
        <v>71</v>
      </c>
      <c r="E1334" s="25" t="s">
        <v>237</v>
      </c>
      <c r="F1334" s="25" t="s">
        <v>192</v>
      </c>
      <c r="G1334" s="26" t="n">
        <v>4618</v>
      </c>
      <c r="H1334" s="27" t="n">
        <v>10083</v>
      </c>
      <c r="I1334" s="25" t="s">
        <v>147</v>
      </c>
      <c r="K1334" s="25" t="n">
        <v>1982</v>
      </c>
      <c r="L1334" s="25" t="s">
        <v>148</v>
      </c>
      <c r="M1334" s="25" t="s">
        <v>149</v>
      </c>
      <c r="N1334" s="28" t="n">
        <v>55</v>
      </c>
      <c r="O1334" s="25" t="s">
        <v>54</v>
      </c>
      <c r="P1334" s="29" t="n">
        <v>42868</v>
      </c>
      <c r="Q1334" s="29" t="n">
        <v>42874</v>
      </c>
      <c r="R1334" s="28" t="n">
        <v>58</v>
      </c>
      <c r="S1334" s="28" t="n">
        <f aca="false">IF(O1334="Won",R1334,IF(O1334="Lost",0,N1334))</f>
        <v>58</v>
      </c>
      <c r="T1334" s="30" t="n">
        <f aca="false">IF(AND(P1334&lt;&gt;"",Q1334&lt;&gt;""),Q1334-P1334,"")</f>
        <v>6</v>
      </c>
      <c r="U1334" s="30" t="str">
        <f aca="false">IF(AND(O1334="Engaging",P1334&lt;&gt;""),'Leia-me'!$B$5-P1334,"")</f>
        <v/>
      </c>
      <c r="V1334" s="25" t="str">
        <f aca="false">IF(O1334&lt;&gt;"Engaging","",IF(U1334&lt;='Leia-me'!$B$6,"Saudável",IF(U1334&lt;='Leia-me'!$B$7,"Esfriando",IF(U1334&lt;='Leia-me'!$B$8,"Última chance","Zumbi"))))</f>
        <v/>
      </c>
      <c r="W1334" s="25" t="n">
        <f aca="false">IF(O1334="Won",1,IF(O1334="Lost",0,""))</f>
        <v>1</v>
      </c>
      <c r="Y1334" s="25" t="str">
        <f aca="false">IF(E1334="","Sim","")</f>
        <v/>
      </c>
    </row>
    <row r="1335" customFormat="false" ht="15" hidden="false" customHeight="false" outlineLevel="0" collapsed="false">
      <c r="A1335" s="25" t="s">
        <v>1574</v>
      </c>
      <c r="B1335" s="25" t="s">
        <v>67</v>
      </c>
      <c r="C1335" s="25" t="s">
        <v>68</v>
      </c>
      <c r="D1335" s="25" t="s">
        <v>71</v>
      </c>
      <c r="E1335" s="25" t="s">
        <v>180</v>
      </c>
      <c r="F1335" s="25" t="s">
        <v>146</v>
      </c>
      <c r="G1335" s="26" t="n">
        <v>3178.24</v>
      </c>
      <c r="H1335" s="27" t="n">
        <v>4540</v>
      </c>
      <c r="I1335" s="25" t="s">
        <v>147</v>
      </c>
      <c r="K1335" s="25" t="n">
        <v>2002</v>
      </c>
      <c r="L1335" s="25" t="s">
        <v>148</v>
      </c>
      <c r="M1335" s="25" t="s">
        <v>149</v>
      </c>
      <c r="N1335" s="28" t="n">
        <v>55</v>
      </c>
      <c r="O1335" s="25" t="s">
        <v>55</v>
      </c>
      <c r="P1335" s="29" t="n">
        <v>42869</v>
      </c>
      <c r="Q1335" s="29" t="n">
        <v>42971</v>
      </c>
      <c r="R1335" s="28" t="n">
        <v>0</v>
      </c>
      <c r="S1335" s="28" t="n">
        <f aca="false">IF(O1335="Won",R1335,IF(O1335="Lost",0,N1335))</f>
        <v>0</v>
      </c>
      <c r="T1335" s="30" t="n">
        <f aca="false">IF(AND(P1335&lt;&gt;"",Q1335&lt;&gt;""),Q1335-P1335,"")</f>
        <v>102</v>
      </c>
      <c r="U1335" s="30" t="str">
        <f aca="false">IF(AND(O1335="Engaging",P1335&lt;&gt;""),'Leia-me'!$B$5-P1335,"")</f>
        <v/>
      </c>
      <c r="V1335" s="25" t="str">
        <f aca="false">IF(O1335&lt;&gt;"Engaging","",IF(U1335&lt;='Leia-me'!$B$6,"Saudável",IF(U1335&lt;='Leia-me'!$B$7,"Esfriando",IF(U1335&lt;='Leia-me'!$B$8,"Última chance","Zumbi"))))</f>
        <v/>
      </c>
      <c r="W1335" s="25" t="n">
        <f aca="false">IF(O1335="Won",1,IF(O1335="Lost",0,""))</f>
        <v>0</v>
      </c>
      <c r="Y1335" s="25" t="str">
        <f aca="false">IF(E1335="","Sim","")</f>
        <v/>
      </c>
    </row>
    <row r="1336" customFormat="false" ht="15" hidden="false" customHeight="false" outlineLevel="0" collapsed="false">
      <c r="A1336" s="25" t="s">
        <v>1575</v>
      </c>
      <c r="B1336" s="25" t="s">
        <v>67</v>
      </c>
      <c r="C1336" s="25" t="s">
        <v>68</v>
      </c>
      <c r="D1336" s="25" t="s">
        <v>71</v>
      </c>
      <c r="E1336" s="25" t="s">
        <v>188</v>
      </c>
      <c r="F1336" s="25" t="s">
        <v>185</v>
      </c>
      <c r="G1336" s="26" t="n">
        <v>1008.06</v>
      </c>
      <c r="H1336" s="27" t="n">
        <v>1238</v>
      </c>
      <c r="I1336" s="25" t="s">
        <v>147</v>
      </c>
      <c r="K1336" s="25" t="n">
        <v>1983</v>
      </c>
      <c r="L1336" s="25" t="s">
        <v>148</v>
      </c>
      <c r="M1336" s="25" t="s">
        <v>149</v>
      </c>
      <c r="N1336" s="28" t="n">
        <v>55</v>
      </c>
      <c r="O1336" s="25" t="s">
        <v>55</v>
      </c>
      <c r="P1336" s="29" t="n">
        <v>42869</v>
      </c>
      <c r="Q1336" s="29" t="n">
        <v>42953</v>
      </c>
      <c r="R1336" s="28" t="n">
        <v>0</v>
      </c>
      <c r="S1336" s="28" t="n">
        <f aca="false">IF(O1336="Won",R1336,IF(O1336="Lost",0,N1336))</f>
        <v>0</v>
      </c>
      <c r="T1336" s="30" t="n">
        <f aca="false">IF(AND(P1336&lt;&gt;"",Q1336&lt;&gt;""),Q1336-P1336,"")</f>
        <v>84</v>
      </c>
      <c r="U1336" s="30" t="str">
        <f aca="false">IF(AND(O1336="Engaging",P1336&lt;&gt;""),'Leia-me'!$B$5-P1336,"")</f>
        <v/>
      </c>
      <c r="V1336" s="25" t="str">
        <f aca="false">IF(O1336&lt;&gt;"Engaging","",IF(U1336&lt;='Leia-me'!$B$6,"Saudável",IF(U1336&lt;='Leia-me'!$B$7,"Esfriando",IF(U1336&lt;='Leia-me'!$B$8,"Última chance","Zumbi"))))</f>
        <v/>
      </c>
      <c r="W1336" s="25" t="n">
        <f aca="false">IF(O1336="Won",1,IF(O1336="Lost",0,""))</f>
        <v>0</v>
      </c>
      <c r="Y1336" s="25" t="str">
        <f aca="false">IF(E1336="","Sim","")</f>
        <v/>
      </c>
    </row>
    <row r="1337" customFormat="false" ht="15" hidden="false" customHeight="false" outlineLevel="0" collapsed="false">
      <c r="A1337" s="25" t="s">
        <v>1576</v>
      </c>
      <c r="B1337" s="25" t="s">
        <v>67</v>
      </c>
      <c r="C1337" s="25" t="s">
        <v>68</v>
      </c>
      <c r="D1337" s="25" t="s">
        <v>71</v>
      </c>
      <c r="E1337" s="25" t="s">
        <v>173</v>
      </c>
      <c r="F1337" s="25" t="s">
        <v>146</v>
      </c>
      <c r="G1337" s="26" t="n">
        <v>647.18</v>
      </c>
      <c r="H1337" s="27" t="n">
        <v>1185</v>
      </c>
      <c r="I1337" s="25" t="s">
        <v>174</v>
      </c>
      <c r="K1337" s="25" t="n">
        <v>1986</v>
      </c>
      <c r="L1337" s="25" t="s">
        <v>148</v>
      </c>
      <c r="M1337" s="25" t="s">
        <v>149</v>
      </c>
      <c r="N1337" s="28" t="n">
        <v>55</v>
      </c>
      <c r="O1337" s="25" t="s">
        <v>54</v>
      </c>
      <c r="P1337" s="29" t="n">
        <v>42869</v>
      </c>
      <c r="Q1337" s="29" t="n">
        <v>42871</v>
      </c>
      <c r="R1337" s="28" t="n">
        <v>68</v>
      </c>
      <c r="S1337" s="28" t="n">
        <f aca="false">IF(O1337="Won",R1337,IF(O1337="Lost",0,N1337))</f>
        <v>68</v>
      </c>
      <c r="T1337" s="30" t="n">
        <f aca="false">IF(AND(P1337&lt;&gt;"",Q1337&lt;&gt;""),Q1337-P1337,"")</f>
        <v>2</v>
      </c>
      <c r="U1337" s="30" t="str">
        <f aca="false">IF(AND(O1337="Engaging",P1337&lt;&gt;""),'Leia-me'!$B$5-P1337,"")</f>
        <v/>
      </c>
      <c r="V1337" s="25" t="str">
        <f aca="false">IF(O1337&lt;&gt;"Engaging","",IF(U1337&lt;='Leia-me'!$B$6,"Saudável",IF(U1337&lt;='Leia-me'!$B$7,"Esfriando",IF(U1337&lt;='Leia-me'!$B$8,"Última chance","Zumbi"))))</f>
        <v/>
      </c>
      <c r="W1337" s="25" t="n">
        <f aca="false">IF(O1337="Won",1,IF(O1337="Lost",0,""))</f>
        <v>1</v>
      </c>
      <c r="Y1337" s="25" t="str">
        <f aca="false">IF(E1337="","Sim","")</f>
        <v/>
      </c>
    </row>
    <row r="1338" customFormat="false" ht="15" hidden="false" customHeight="false" outlineLevel="0" collapsed="false">
      <c r="A1338" s="25" t="s">
        <v>1577</v>
      </c>
      <c r="B1338" s="25" t="s">
        <v>67</v>
      </c>
      <c r="C1338" s="25" t="s">
        <v>68</v>
      </c>
      <c r="D1338" s="25" t="s">
        <v>71</v>
      </c>
      <c r="E1338" s="25" t="s">
        <v>191</v>
      </c>
      <c r="F1338" s="25" t="s">
        <v>192</v>
      </c>
      <c r="G1338" s="26" t="n">
        <v>2714.9</v>
      </c>
      <c r="H1338" s="27" t="n">
        <v>2641</v>
      </c>
      <c r="I1338" s="25" t="s">
        <v>147</v>
      </c>
      <c r="J1338" s="25" t="s">
        <v>193</v>
      </c>
      <c r="K1338" s="25" t="n">
        <v>1998</v>
      </c>
      <c r="L1338" s="25" t="s">
        <v>148</v>
      </c>
      <c r="M1338" s="25" t="s">
        <v>149</v>
      </c>
      <c r="N1338" s="28" t="n">
        <v>55</v>
      </c>
      <c r="O1338" s="25" t="s">
        <v>54</v>
      </c>
      <c r="P1338" s="29" t="n">
        <v>42872</v>
      </c>
      <c r="Q1338" s="29" t="n">
        <v>42998</v>
      </c>
      <c r="R1338" s="28" t="n">
        <v>51</v>
      </c>
      <c r="S1338" s="28" t="n">
        <f aca="false">IF(O1338="Won",R1338,IF(O1338="Lost",0,N1338))</f>
        <v>51</v>
      </c>
      <c r="T1338" s="30" t="n">
        <f aca="false">IF(AND(P1338&lt;&gt;"",Q1338&lt;&gt;""),Q1338-P1338,"")</f>
        <v>126</v>
      </c>
      <c r="U1338" s="30" t="str">
        <f aca="false">IF(AND(O1338="Engaging",P1338&lt;&gt;""),'Leia-me'!$B$5-P1338,"")</f>
        <v/>
      </c>
      <c r="V1338" s="25" t="str">
        <f aca="false">IF(O1338&lt;&gt;"Engaging","",IF(U1338&lt;='Leia-me'!$B$6,"Saudável",IF(U1338&lt;='Leia-me'!$B$7,"Esfriando",IF(U1338&lt;='Leia-me'!$B$8,"Última chance","Zumbi"))))</f>
        <v/>
      </c>
      <c r="W1338" s="25" t="n">
        <f aca="false">IF(O1338="Won",1,IF(O1338="Lost",0,""))</f>
        <v>1</v>
      </c>
      <c r="Y1338" s="25" t="str">
        <f aca="false">IF(E1338="","Sim","")</f>
        <v/>
      </c>
    </row>
    <row r="1339" customFormat="false" ht="15" hidden="false" customHeight="false" outlineLevel="0" collapsed="false">
      <c r="A1339" s="25" t="s">
        <v>1578</v>
      </c>
      <c r="B1339" s="25" t="s">
        <v>67</v>
      </c>
      <c r="C1339" s="25" t="s">
        <v>68</v>
      </c>
      <c r="D1339" s="25" t="s">
        <v>71</v>
      </c>
      <c r="E1339" s="25" t="s">
        <v>215</v>
      </c>
      <c r="F1339" s="25" t="s">
        <v>177</v>
      </c>
      <c r="G1339" s="26" t="n">
        <v>1102.43</v>
      </c>
      <c r="H1339" s="27" t="n">
        <v>1759</v>
      </c>
      <c r="I1339" s="25" t="s">
        <v>147</v>
      </c>
      <c r="K1339" s="25" t="n">
        <v>2006</v>
      </c>
      <c r="L1339" s="25" t="s">
        <v>148</v>
      </c>
      <c r="M1339" s="25" t="s">
        <v>149</v>
      </c>
      <c r="N1339" s="28" t="n">
        <v>55</v>
      </c>
      <c r="O1339" s="25" t="s">
        <v>55</v>
      </c>
      <c r="P1339" s="29" t="n">
        <v>42873</v>
      </c>
      <c r="Q1339" s="29" t="n">
        <v>42879</v>
      </c>
      <c r="R1339" s="28" t="n">
        <v>0</v>
      </c>
      <c r="S1339" s="28" t="n">
        <f aca="false">IF(O1339="Won",R1339,IF(O1339="Lost",0,N1339))</f>
        <v>0</v>
      </c>
      <c r="T1339" s="30" t="n">
        <f aca="false">IF(AND(P1339&lt;&gt;"",Q1339&lt;&gt;""),Q1339-P1339,"")</f>
        <v>6</v>
      </c>
      <c r="U1339" s="30" t="str">
        <f aca="false">IF(AND(O1339="Engaging",P1339&lt;&gt;""),'Leia-me'!$B$5-P1339,"")</f>
        <v/>
      </c>
      <c r="V1339" s="25" t="str">
        <f aca="false">IF(O1339&lt;&gt;"Engaging","",IF(U1339&lt;='Leia-me'!$B$6,"Saudável",IF(U1339&lt;='Leia-me'!$B$7,"Esfriando",IF(U1339&lt;='Leia-me'!$B$8,"Última chance","Zumbi"))))</f>
        <v/>
      </c>
      <c r="W1339" s="25" t="n">
        <f aca="false">IF(O1339="Won",1,IF(O1339="Lost",0,""))</f>
        <v>0</v>
      </c>
      <c r="Y1339" s="25" t="str">
        <f aca="false">IF(E1339="","Sim","")</f>
        <v/>
      </c>
    </row>
    <row r="1340" customFormat="false" ht="15" hidden="false" customHeight="false" outlineLevel="0" collapsed="false">
      <c r="A1340" s="25" t="s">
        <v>1579</v>
      </c>
      <c r="B1340" s="25" t="s">
        <v>67</v>
      </c>
      <c r="C1340" s="25" t="s">
        <v>68</v>
      </c>
      <c r="D1340" s="25" t="s">
        <v>71</v>
      </c>
      <c r="E1340" s="25" t="s">
        <v>231</v>
      </c>
      <c r="F1340" s="25" t="s">
        <v>168</v>
      </c>
      <c r="G1340" s="26" t="n">
        <v>45.39</v>
      </c>
      <c r="H1340" s="27" t="n">
        <v>100</v>
      </c>
      <c r="I1340" s="25" t="s">
        <v>147</v>
      </c>
      <c r="J1340" s="25" t="s">
        <v>169</v>
      </c>
      <c r="K1340" s="25" t="n">
        <v>2012</v>
      </c>
      <c r="L1340" s="25" t="s">
        <v>178</v>
      </c>
      <c r="M1340" s="25" t="s">
        <v>171</v>
      </c>
      <c r="N1340" s="28" t="n">
        <v>5482</v>
      </c>
      <c r="O1340" s="25" t="s">
        <v>54</v>
      </c>
      <c r="P1340" s="29" t="n">
        <v>42875</v>
      </c>
      <c r="Q1340" s="29" t="n">
        <v>42880</v>
      </c>
      <c r="R1340" s="28" t="n">
        <v>5046</v>
      </c>
      <c r="S1340" s="28" t="n">
        <f aca="false">IF(O1340="Won",R1340,IF(O1340="Lost",0,N1340))</f>
        <v>5046</v>
      </c>
      <c r="T1340" s="30" t="n">
        <f aca="false">IF(AND(P1340&lt;&gt;"",Q1340&lt;&gt;""),Q1340-P1340,"")</f>
        <v>5</v>
      </c>
      <c r="U1340" s="30" t="str">
        <f aca="false">IF(AND(O1340="Engaging",P1340&lt;&gt;""),'Leia-me'!$B$5-P1340,"")</f>
        <v/>
      </c>
      <c r="V1340" s="25" t="str">
        <f aca="false">IF(O1340&lt;&gt;"Engaging","",IF(U1340&lt;='Leia-me'!$B$6,"Saudável",IF(U1340&lt;='Leia-me'!$B$7,"Esfriando",IF(U1340&lt;='Leia-me'!$B$8,"Última chance","Zumbi"))))</f>
        <v/>
      </c>
      <c r="W1340" s="25" t="n">
        <f aca="false">IF(O1340="Won",1,IF(O1340="Lost",0,""))</f>
        <v>1</v>
      </c>
      <c r="Y1340" s="25" t="str">
        <f aca="false">IF(E1340="","Sim","")</f>
        <v/>
      </c>
    </row>
    <row r="1341" customFormat="false" ht="15" hidden="false" customHeight="false" outlineLevel="0" collapsed="false">
      <c r="A1341" s="25" t="s">
        <v>1580</v>
      </c>
      <c r="B1341" s="25" t="s">
        <v>67</v>
      </c>
      <c r="C1341" s="25" t="s">
        <v>68</v>
      </c>
      <c r="D1341" s="25" t="s">
        <v>71</v>
      </c>
      <c r="E1341" s="25" t="s">
        <v>154</v>
      </c>
      <c r="F1341" s="25" t="s">
        <v>155</v>
      </c>
      <c r="G1341" s="26" t="n">
        <v>86.68</v>
      </c>
      <c r="H1341" s="27" t="n">
        <v>187</v>
      </c>
      <c r="I1341" s="25" t="s">
        <v>147</v>
      </c>
      <c r="J1341" s="25" t="s">
        <v>156</v>
      </c>
      <c r="K1341" s="25" t="n">
        <v>2007</v>
      </c>
      <c r="L1341" s="25" t="s">
        <v>148</v>
      </c>
      <c r="M1341" s="25" t="s">
        <v>149</v>
      </c>
      <c r="N1341" s="28" t="n">
        <v>55</v>
      </c>
      <c r="O1341" s="25" t="s">
        <v>54</v>
      </c>
      <c r="P1341" s="29" t="n">
        <v>42875</v>
      </c>
      <c r="Q1341" s="29" t="n">
        <v>42951</v>
      </c>
      <c r="R1341" s="28" t="n">
        <v>53</v>
      </c>
      <c r="S1341" s="28" t="n">
        <f aca="false">IF(O1341="Won",R1341,IF(O1341="Lost",0,N1341))</f>
        <v>53</v>
      </c>
      <c r="T1341" s="30" t="n">
        <f aca="false">IF(AND(P1341&lt;&gt;"",Q1341&lt;&gt;""),Q1341-P1341,"")</f>
        <v>76</v>
      </c>
      <c r="U1341" s="30" t="str">
        <f aca="false">IF(AND(O1341="Engaging",P1341&lt;&gt;""),'Leia-me'!$B$5-P1341,"")</f>
        <v/>
      </c>
      <c r="V1341" s="25" t="str">
        <f aca="false">IF(O1341&lt;&gt;"Engaging","",IF(U1341&lt;='Leia-me'!$B$6,"Saudável",IF(U1341&lt;='Leia-me'!$B$7,"Esfriando",IF(U1341&lt;='Leia-me'!$B$8,"Última chance","Zumbi"))))</f>
        <v/>
      </c>
      <c r="W1341" s="25" t="n">
        <f aca="false">IF(O1341="Won",1,IF(O1341="Lost",0,""))</f>
        <v>1</v>
      </c>
      <c r="Y1341" s="25" t="str">
        <f aca="false">IF(E1341="","Sim","")</f>
        <v/>
      </c>
    </row>
    <row r="1342" customFormat="false" ht="15" hidden="false" customHeight="false" outlineLevel="0" collapsed="false">
      <c r="A1342" s="25" t="s">
        <v>1581</v>
      </c>
      <c r="B1342" s="25" t="s">
        <v>67</v>
      </c>
      <c r="C1342" s="25" t="s">
        <v>68</v>
      </c>
      <c r="D1342" s="25" t="s">
        <v>71</v>
      </c>
      <c r="E1342" s="25" t="s">
        <v>176</v>
      </c>
      <c r="F1342" s="25" t="s">
        <v>177</v>
      </c>
      <c r="G1342" s="26" t="n">
        <v>1698.2</v>
      </c>
      <c r="H1342" s="27" t="n">
        <v>3798</v>
      </c>
      <c r="I1342" s="25" t="s">
        <v>147</v>
      </c>
      <c r="K1342" s="25" t="n">
        <v>1987</v>
      </c>
      <c r="L1342" s="25" t="s">
        <v>160</v>
      </c>
      <c r="M1342" s="25" t="s">
        <v>149</v>
      </c>
      <c r="N1342" s="28" t="n">
        <v>3393</v>
      </c>
      <c r="O1342" s="25" t="s">
        <v>54</v>
      </c>
      <c r="P1342" s="29" t="n">
        <v>42875</v>
      </c>
      <c r="Q1342" s="29" t="n">
        <v>42896</v>
      </c>
      <c r="R1342" s="28" t="n">
        <v>2807</v>
      </c>
      <c r="S1342" s="28" t="n">
        <f aca="false">IF(O1342="Won",R1342,IF(O1342="Lost",0,N1342))</f>
        <v>2807</v>
      </c>
      <c r="T1342" s="30" t="n">
        <f aca="false">IF(AND(P1342&lt;&gt;"",Q1342&lt;&gt;""),Q1342-P1342,"")</f>
        <v>21</v>
      </c>
      <c r="U1342" s="30" t="str">
        <f aca="false">IF(AND(O1342="Engaging",P1342&lt;&gt;""),'Leia-me'!$B$5-P1342,"")</f>
        <v/>
      </c>
      <c r="V1342" s="25" t="str">
        <f aca="false">IF(O1342&lt;&gt;"Engaging","",IF(U1342&lt;='Leia-me'!$B$6,"Saudável",IF(U1342&lt;='Leia-me'!$B$7,"Esfriando",IF(U1342&lt;='Leia-me'!$B$8,"Última chance","Zumbi"))))</f>
        <v/>
      </c>
      <c r="W1342" s="25" t="n">
        <f aca="false">IF(O1342="Won",1,IF(O1342="Lost",0,""))</f>
        <v>1</v>
      </c>
      <c r="Y1342" s="25" t="str">
        <f aca="false">IF(E1342="","Sim","")</f>
        <v/>
      </c>
    </row>
    <row r="1343" customFormat="false" ht="15" hidden="false" customHeight="false" outlineLevel="0" collapsed="false">
      <c r="A1343" s="25" t="s">
        <v>1582</v>
      </c>
      <c r="B1343" s="25" t="s">
        <v>67</v>
      </c>
      <c r="C1343" s="25" t="s">
        <v>68</v>
      </c>
      <c r="D1343" s="25" t="s">
        <v>71</v>
      </c>
      <c r="E1343" s="25" t="s">
        <v>154</v>
      </c>
      <c r="F1343" s="25" t="s">
        <v>155</v>
      </c>
      <c r="G1343" s="26" t="n">
        <v>86.68</v>
      </c>
      <c r="H1343" s="27" t="n">
        <v>187</v>
      </c>
      <c r="I1343" s="25" t="s">
        <v>147</v>
      </c>
      <c r="J1343" s="25" t="s">
        <v>156</v>
      </c>
      <c r="K1343" s="25" t="n">
        <v>2007</v>
      </c>
      <c r="L1343" s="25" t="s">
        <v>160</v>
      </c>
      <c r="M1343" s="25" t="s">
        <v>149</v>
      </c>
      <c r="N1343" s="28" t="n">
        <v>3393</v>
      </c>
      <c r="O1343" s="25" t="s">
        <v>54</v>
      </c>
      <c r="P1343" s="29" t="n">
        <v>42878</v>
      </c>
      <c r="Q1343" s="29" t="n">
        <v>42958</v>
      </c>
      <c r="R1343" s="28" t="n">
        <v>3285</v>
      </c>
      <c r="S1343" s="28" t="n">
        <f aca="false">IF(O1343="Won",R1343,IF(O1343="Lost",0,N1343))</f>
        <v>3285</v>
      </c>
      <c r="T1343" s="30" t="n">
        <f aca="false">IF(AND(P1343&lt;&gt;"",Q1343&lt;&gt;""),Q1343-P1343,"")</f>
        <v>80</v>
      </c>
      <c r="U1343" s="30" t="str">
        <f aca="false">IF(AND(O1343="Engaging",P1343&lt;&gt;""),'Leia-me'!$B$5-P1343,"")</f>
        <v/>
      </c>
      <c r="V1343" s="25" t="str">
        <f aca="false">IF(O1343&lt;&gt;"Engaging","",IF(U1343&lt;='Leia-me'!$B$6,"Saudável",IF(U1343&lt;='Leia-me'!$B$7,"Esfriando",IF(U1343&lt;='Leia-me'!$B$8,"Última chance","Zumbi"))))</f>
        <v/>
      </c>
      <c r="W1343" s="25" t="n">
        <f aca="false">IF(O1343="Won",1,IF(O1343="Lost",0,""))</f>
        <v>1</v>
      </c>
      <c r="Y1343" s="25" t="str">
        <f aca="false">IF(E1343="","Sim","")</f>
        <v/>
      </c>
    </row>
    <row r="1344" customFormat="false" ht="15" hidden="false" customHeight="false" outlineLevel="0" collapsed="false">
      <c r="A1344" s="25" t="s">
        <v>1583</v>
      </c>
      <c r="B1344" s="25" t="s">
        <v>67</v>
      </c>
      <c r="C1344" s="25" t="s">
        <v>68</v>
      </c>
      <c r="D1344" s="25" t="s">
        <v>71</v>
      </c>
      <c r="E1344" s="25" t="s">
        <v>237</v>
      </c>
      <c r="F1344" s="25" t="s">
        <v>192</v>
      </c>
      <c r="G1344" s="26" t="n">
        <v>4618</v>
      </c>
      <c r="H1344" s="27" t="n">
        <v>10083</v>
      </c>
      <c r="I1344" s="25" t="s">
        <v>147</v>
      </c>
      <c r="K1344" s="25" t="n">
        <v>1982</v>
      </c>
      <c r="L1344" s="25" t="s">
        <v>148</v>
      </c>
      <c r="M1344" s="25" t="s">
        <v>149</v>
      </c>
      <c r="N1344" s="28" t="n">
        <v>55</v>
      </c>
      <c r="O1344" s="25" t="s">
        <v>54</v>
      </c>
      <c r="P1344" s="29" t="n">
        <v>42880</v>
      </c>
      <c r="Q1344" s="29" t="n">
        <v>42897</v>
      </c>
      <c r="R1344" s="28" t="n">
        <v>59</v>
      </c>
      <c r="S1344" s="28" t="n">
        <f aca="false">IF(O1344="Won",R1344,IF(O1344="Lost",0,N1344))</f>
        <v>59</v>
      </c>
      <c r="T1344" s="30" t="n">
        <f aca="false">IF(AND(P1344&lt;&gt;"",Q1344&lt;&gt;""),Q1344-P1344,"")</f>
        <v>17</v>
      </c>
      <c r="U1344" s="30" t="str">
        <f aca="false">IF(AND(O1344="Engaging",P1344&lt;&gt;""),'Leia-me'!$B$5-P1344,"")</f>
        <v/>
      </c>
      <c r="V1344" s="25" t="str">
        <f aca="false">IF(O1344&lt;&gt;"Engaging","",IF(U1344&lt;='Leia-me'!$B$6,"Saudável",IF(U1344&lt;='Leia-me'!$B$7,"Esfriando",IF(U1344&lt;='Leia-me'!$B$8,"Última chance","Zumbi"))))</f>
        <v/>
      </c>
      <c r="W1344" s="25" t="n">
        <f aca="false">IF(O1344="Won",1,IF(O1344="Lost",0,""))</f>
        <v>1</v>
      </c>
      <c r="Y1344" s="25" t="str">
        <f aca="false">IF(E1344="","Sim","")</f>
        <v/>
      </c>
    </row>
    <row r="1345" customFormat="false" ht="15" hidden="false" customHeight="false" outlineLevel="0" collapsed="false">
      <c r="A1345" s="25" t="s">
        <v>1584</v>
      </c>
      <c r="B1345" s="25" t="s">
        <v>67</v>
      </c>
      <c r="C1345" s="25" t="s">
        <v>68</v>
      </c>
      <c r="D1345" s="25" t="s">
        <v>71</v>
      </c>
      <c r="E1345" s="25" t="s">
        <v>191</v>
      </c>
      <c r="F1345" s="25" t="s">
        <v>192</v>
      </c>
      <c r="G1345" s="26" t="n">
        <v>2714.9</v>
      </c>
      <c r="H1345" s="27" t="n">
        <v>2641</v>
      </c>
      <c r="I1345" s="25" t="s">
        <v>147</v>
      </c>
      <c r="J1345" s="25" t="s">
        <v>193</v>
      </c>
      <c r="K1345" s="25" t="n">
        <v>1998</v>
      </c>
      <c r="L1345" s="25" t="s">
        <v>148</v>
      </c>
      <c r="M1345" s="25" t="s">
        <v>149</v>
      </c>
      <c r="N1345" s="28" t="n">
        <v>55</v>
      </c>
      <c r="O1345" s="25" t="s">
        <v>55</v>
      </c>
      <c r="P1345" s="29" t="n">
        <v>42881</v>
      </c>
      <c r="Q1345" s="29" t="n">
        <v>42987</v>
      </c>
      <c r="R1345" s="28" t="n">
        <v>0</v>
      </c>
      <c r="S1345" s="28" t="n">
        <f aca="false">IF(O1345="Won",R1345,IF(O1345="Lost",0,N1345))</f>
        <v>0</v>
      </c>
      <c r="T1345" s="30" t="n">
        <f aca="false">IF(AND(P1345&lt;&gt;"",Q1345&lt;&gt;""),Q1345-P1345,"")</f>
        <v>106</v>
      </c>
      <c r="U1345" s="30" t="str">
        <f aca="false">IF(AND(O1345="Engaging",P1345&lt;&gt;""),'Leia-me'!$B$5-P1345,"")</f>
        <v/>
      </c>
      <c r="V1345" s="25" t="str">
        <f aca="false">IF(O1345&lt;&gt;"Engaging","",IF(U1345&lt;='Leia-me'!$B$6,"Saudável",IF(U1345&lt;='Leia-me'!$B$7,"Esfriando",IF(U1345&lt;='Leia-me'!$B$8,"Última chance","Zumbi"))))</f>
        <v/>
      </c>
      <c r="W1345" s="25" t="n">
        <f aca="false">IF(O1345="Won",1,IF(O1345="Lost",0,""))</f>
        <v>0</v>
      </c>
      <c r="Y1345" s="25" t="str">
        <f aca="false">IF(E1345="","Sim","")</f>
        <v/>
      </c>
    </row>
    <row r="1346" customFormat="false" ht="15" hidden="false" customHeight="false" outlineLevel="0" collapsed="false">
      <c r="A1346" s="25" t="s">
        <v>1585</v>
      </c>
      <c r="B1346" s="25" t="s">
        <v>67</v>
      </c>
      <c r="C1346" s="25" t="s">
        <v>68</v>
      </c>
      <c r="D1346" s="25" t="s">
        <v>71</v>
      </c>
      <c r="E1346" s="25" t="s">
        <v>225</v>
      </c>
      <c r="F1346" s="25" t="s">
        <v>211</v>
      </c>
      <c r="G1346" s="26" t="n">
        <v>1376.8</v>
      </c>
      <c r="H1346" s="27" t="n">
        <v>1165</v>
      </c>
      <c r="I1346" s="25" t="s">
        <v>226</v>
      </c>
      <c r="K1346" s="25" t="n">
        <v>1988</v>
      </c>
      <c r="L1346" s="25" t="s">
        <v>170</v>
      </c>
      <c r="M1346" s="25" t="s">
        <v>171</v>
      </c>
      <c r="N1346" s="28" t="n">
        <v>1096</v>
      </c>
      <c r="O1346" s="25" t="s">
        <v>54</v>
      </c>
      <c r="P1346" s="29" t="n">
        <v>42884</v>
      </c>
      <c r="Q1346" s="29" t="n">
        <v>42997</v>
      </c>
      <c r="R1346" s="28" t="n">
        <v>959</v>
      </c>
      <c r="S1346" s="28" t="n">
        <f aca="false">IF(O1346="Won",R1346,IF(O1346="Lost",0,N1346))</f>
        <v>959</v>
      </c>
      <c r="T1346" s="30" t="n">
        <f aca="false">IF(AND(P1346&lt;&gt;"",Q1346&lt;&gt;""),Q1346-P1346,"")</f>
        <v>113</v>
      </c>
      <c r="U1346" s="30" t="str">
        <f aca="false">IF(AND(O1346="Engaging",P1346&lt;&gt;""),'Leia-me'!$B$5-P1346,"")</f>
        <v/>
      </c>
      <c r="V1346" s="25" t="str">
        <f aca="false">IF(O1346&lt;&gt;"Engaging","",IF(U1346&lt;='Leia-me'!$B$6,"Saudável",IF(U1346&lt;='Leia-me'!$B$7,"Esfriando",IF(U1346&lt;='Leia-me'!$B$8,"Última chance","Zumbi"))))</f>
        <v/>
      </c>
      <c r="W1346" s="25" t="n">
        <f aca="false">IF(O1346="Won",1,IF(O1346="Lost",0,""))</f>
        <v>1</v>
      </c>
      <c r="Y1346" s="25" t="str">
        <f aca="false">IF(E1346="","Sim","")</f>
        <v/>
      </c>
    </row>
    <row r="1347" customFormat="false" ht="15" hidden="false" customHeight="false" outlineLevel="0" collapsed="false">
      <c r="A1347" s="25" t="s">
        <v>1586</v>
      </c>
      <c r="B1347" s="25" t="s">
        <v>67</v>
      </c>
      <c r="C1347" s="25" t="s">
        <v>68</v>
      </c>
      <c r="D1347" s="25" t="s">
        <v>71</v>
      </c>
      <c r="E1347" s="25" t="s">
        <v>257</v>
      </c>
      <c r="F1347" s="25" t="s">
        <v>146</v>
      </c>
      <c r="G1347" s="26" t="n">
        <v>441.08</v>
      </c>
      <c r="H1347" s="27" t="n">
        <v>1210</v>
      </c>
      <c r="I1347" s="25" t="s">
        <v>147</v>
      </c>
      <c r="K1347" s="25" t="n">
        <v>1984</v>
      </c>
      <c r="L1347" s="25" t="s">
        <v>160</v>
      </c>
      <c r="M1347" s="25" t="s">
        <v>149</v>
      </c>
      <c r="N1347" s="28" t="n">
        <v>3393</v>
      </c>
      <c r="O1347" s="25" t="s">
        <v>55</v>
      </c>
      <c r="P1347" s="29" t="n">
        <v>42886</v>
      </c>
      <c r="Q1347" s="29" t="n">
        <v>42894</v>
      </c>
      <c r="R1347" s="28" t="n">
        <v>0</v>
      </c>
      <c r="S1347" s="28" t="n">
        <f aca="false">IF(O1347="Won",R1347,IF(O1347="Lost",0,N1347))</f>
        <v>0</v>
      </c>
      <c r="T1347" s="30" t="n">
        <f aca="false">IF(AND(P1347&lt;&gt;"",Q1347&lt;&gt;""),Q1347-P1347,"")</f>
        <v>8</v>
      </c>
      <c r="U1347" s="30" t="str">
        <f aca="false">IF(AND(O1347="Engaging",P1347&lt;&gt;""),'Leia-me'!$B$5-P1347,"")</f>
        <v/>
      </c>
      <c r="V1347" s="25" t="str">
        <f aca="false">IF(O1347&lt;&gt;"Engaging","",IF(U1347&lt;='Leia-me'!$B$6,"Saudável",IF(U1347&lt;='Leia-me'!$B$7,"Esfriando",IF(U1347&lt;='Leia-me'!$B$8,"Última chance","Zumbi"))))</f>
        <v/>
      </c>
      <c r="W1347" s="25" t="n">
        <f aca="false">IF(O1347="Won",1,IF(O1347="Lost",0,""))</f>
        <v>0</v>
      </c>
      <c r="Y1347" s="25" t="str">
        <f aca="false">IF(E1347="","Sim","")</f>
        <v/>
      </c>
    </row>
    <row r="1348" customFormat="false" ht="15" hidden="false" customHeight="false" outlineLevel="0" collapsed="false">
      <c r="A1348" s="25" t="s">
        <v>1587</v>
      </c>
      <c r="B1348" s="25" t="s">
        <v>67</v>
      </c>
      <c r="C1348" s="25" t="s">
        <v>68</v>
      </c>
      <c r="D1348" s="25" t="s">
        <v>71</v>
      </c>
      <c r="E1348" s="25" t="s">
        <v>145</v>
      </c>
      <c r="F1348" s="25" t="s">
        <v>146</v>
      </c>
      <c r="G1348" s="26" t="n">
        <v>3922.42</v>
      </c>
      <c r="H1348" s="27" t="n">
        <v>6837</v>
      </c>
      <c r="I1348" s="25" t="s">
        <v>147</v>
      </c>
      <c r="K1348" s="25" t="n">
        <v>1992</v>
      </c>
      <c r="L1348" s="25" t="s">
        <v>148</v>
      </c>
      <c r="M1348" s="25" t="s">
        <v>149</v>
      </c>
      <c r="N1348" s="28" t="n">
        <v>55</v>
      </c>
      <c r="O1348" s="25" t="s">
        <v>54</v>
      </c>
      <c r="P1348" s="29" t="n">
        <v>42886</v>
      </c>
      <c r="Q1348" s="29" t="n">
        <v>42899</v>
      </c>
      <c r="R1348" s="28" t="n">
        <v>46</v>
      </c>
      <c r="S1348" s="28" t="n">
        <f aca="false">IF(O1348="Won",R1348,IF(O1348="Lost",0,N1348))</f>
        <v>46</v>
      </c>
      <c r="T1348" s="30" t="n">
        <f aca="false">IF(AND(P1348&lt;&gt;"",Q1348&lt;&gt;""),Q1348-P1348,"")</f>
        <v>13</v>
      </c>
      <c r="U1348" s="30" t="str">
        <f aca="false">IF(AND(O1348="Engaging",P1348&lt;&gt;""),'Leia-me'!$B$5-P1348,"")</f>
        <v/>
      </c>
      <c r="V1348" s="25" t="str">
        <f aca="false">IF(O1348&lt;&gt;"Engaging","",IF(U1348&lt;='Leia-me'!$B$6,"Saudável",IF(U1348&lt;='Leia-me'!$B$7,"Esfriando",IF(U1348&lt;='Leia-me'!$B$8,"Última chance","Zumbi"))))</f>
        <v/>
      </c>
      <c r="W1348" s="25" t="n">
        <f aca="false">IF(O1348="Won",1,IF(O1348="Lost",0,""))</f>
        <v>1</v>
      </c>
      <c r="Y1348" s="25" t="str">
        <f aca="false">IF(E1348="","Sim","")</f>
        <v/>
      </c>
    </row>
    <row r="1349" customFormat="false" ht="15" hidden="false" customHeight="false" outlineLevel="0" collapsed="false">
      <c r="A1349" s="25" t="s">
        <v>1588</v>
      </c>
      <c r="B1349" s="25" t="s">
        <v>67</v>
      </c>
      <c r="C1349" s="25" t="s">
        <v>68</v>
      </c>
      <c r="D1349" s="25" t="s">
        <v>71</v>
      </c>
      <c r="E1349" s="25" t="s">
        <v>210</v>
      </c>
      <c r="F1349" s="25" t="s">
        <v>211</v>
      </c>
      <c r="G1349" s="26" t="n">
        <v>718.62</v>
      </c>
      <c r="H1349" s="27" t="n">
        <v>2448</v>
      </c>
      <c r="I1349" s="25" t="s">
        <v>147</v>
      </c>
      <c r="K1349" s="25" t="n">
        <v>2001</v>
      </c>
      <c r="L1349" s="25" t="s">
        <v>148</v>
      </c>
      <c r="M1349" s="25" t="s">
        <v>149</v>
      </c>
      <c r="N1349" s="28" t="n">
        <v>55</v>
      </c>
      <c r="O1349" s="25" t="s">
        <v>55</v>
      </c>
      <c r="P1349" s="29" t="n">
        <v>42889</v>
      </c>
      <c r="Q1349" s="29" t="n">
        <v>42959</v>
      </c>
      <c r="R1349" s="28" t="n">
        <v>0</v>
      </c>
      <c r="S1349" s="28" t="n">
        <f aca="false">IF(O1349="Won",R1349,IF(O1349="Lost",0,N1349))</f>
        <v>0</v>
      </c>
      <c r="T1349" s="30" t="n">
        <f aca="false">IF(AND(P1349&lt;&gt;"",Q1349&lt;&gt;""),Q1349-P1349,"")</f>
        <v>70</v>
      </c>
      <c r="U1349" s="30" t="str">
        <f aca="false">IF(AND(O1349="Engaging",P1349&lt;&gt;""),'Leia-me'!$B$5-P1349,"")</f>
        <v/>
      </c>
      <c r="V1349" s="25" t="str">
        <f aca="false">IF(O1349&lt;&gt;"Engaging","",IF(U1349&lt;='Leia-me'!$B$6,"Saudável",IF(U1349&lt;='Leia-me'!$B$7,"Esfriando",IF(U1349&lt;='Leia-me'!$B$8,"Última chance","Zumbi"))))</f>
        <v/>
      </c>
      <c r="W1349" s="25" t="n">
        <f aca="false">IF(O1349="Won",1,IF(O1349="Lost",0,""))</f>
        <v>0</v>
      </c>
      <c r="Y1349" s="25" t="str">
        <f aca="false">IF(E1349="","Sim","")</f>
        <v/>
      </c>
    </row>
    <row r="1350" customFormat="false" ht="15" hidden="false" customHeight="false" outlineLevel="0" collapsed="false">
      <c r="A1350" s="25" t="s">
        <v>1589</v>
      </c>
      <c r="B1350" s="25" t="s">
        <v>67</v>
      </c>
      <c r="C1350" s="25" t="s">
        <v>68</v>
      </c>
      <c r="D1350" s="25" t="s">
        <v>71</v>
      </c>
      <c r="E1350" s="25" t="s">
        <v>245</v>
      </c>
      <c r="F1350" s="25" t="s">
        <v>185</v>
      </c>
      <c r="G1350" s="26" t="n">
        <v>2938.67</v>
      </c>
      <c r="H1350" s="27" t="n">
        <v>8775</v>
      </c>
      <c r="I1350" s="25" t="s">
        <v>246</v>
      </c>
      <c r="K1350" s="25" t="n">
        <v>1987</v>
      </c>
      <c r="L1350" s="25" t="s">
        <v>148</v>
      </c>
      <c r="M1350" s="25" t="s">
        <v>149</v>
      </c>
      <c r="N1350" s="28" t="n">
        <v>55</v>
      </c>
      <c r="O1350" s="25" t="s">
        <v>54</v>
      </c>
      <c r="P1350" s="29" t="n">
        <v>42889</v>
      </c>
      <c r="Q1350" s="29" t="n">
        <v>42971</v>
      </c>
      <c r="R1350" s="28" t="n">
        <v>51</v>
      </c>
      <c r="S1350" s="28" t="n">
        <f aca="false">IF(O1350="Won",R1350,IF(O1350="Lost",0,N1350))</f>
        <v>51</v>
      </c>
      <c r="T1350" s="30" t="n">
        <f aca="false">IF(AND(P1350&lt;&gt;"",Q1350&lt;&gt;""),Q1350-P1350,"")</f>
        <v>82</v>
      </c>
      <c r="U1350" s="30" t="str">
        <f aca="false">IF(AND(O1350="Engaging",P1350&lt;&gt;""),'Leia-me'!$B$5-P1350,"")</f>
        <v/>
      </c>
      <c r="V1350" s="25" t="str">
        <f aca="false">IF(O1350&lt;&gt;"Engaging","",IF(U1350&lt;='Leia-me'!$B$6,"Saudável",IF(U1350&lt;='Leia-me'!$B$7,"Esfriando",IF(U1350&lt;='Leia-me'!$B$8,"Última chance","Zumbi"))))</f>
        <v/>
      </c>
      <c r="W1350" s="25" t="n">
        <f aca="false">IF(O1350="Won",1,IF(O1350="Lost",0,""))</f>
        <v>1</v>
      </c>
      <c r="Y1350" s="25" t="str">
        <f aca="false">IF(E1350="","Sim","")</f>
        <v/>
      </c>
    </row>
    <row r="1351" customFormat="false" ht="15" hidden="false" customHeight="false" outlineLevel="0" collapsed="false">
      <c r="A1351" s="25" t="s">
        <v>1590</v>
      </c>
      <c r="B1351" s="25" t="s">
        <v>67</v>
      </c>
      <c r="C1351" s="25" t="s">
        <v>68</v>
      </c>
      <c r="D1351" s="25" t="s">
        <v>71</v>
      </c>
      <c r="E1351" s="25" t="s">
        <v>266</v>
      </c>
      <c r="F1351" s="25" t="s">
        <v>267</v>
      </c>
      <c r="G1351" s="26" t="n">
        <v>2041.73</v>
      </c>
      <c r="H1351" s="27" t="n">
        <v>5276</v>
      </c>
      <c r="I1351" s="25" t="s">
        <v>147</v>
      </c>
      <c r="K1351" s="25" t="n">
        <v>1997</v>
      </c>
      <c r="L1351" s="25" t="s">
        <v>178</v>
      </c>
      <c r="M1351" s="25" t="s">
        <v>171</v>
      </c>
      <c r="N1351" s="28" t="n">
        <v>5482</v>
      </c>
      <c r="O1351" s="25" t="s">
        <v>54</v>
      </c>
      <c r="P1351" s="29" t="n">
        <v>42890</v>
      </c>
      <c r="Q1351" s="29" t="n">
        <v>42899</v>
      </c>
      <c r="R1351" s="28" t="n">
        <v>5056</v>
      </c>
      <c r="S1351" s="28" t="n">
        <f aca="false">IF(O1351="Won",R1351,IF(O1351="Lost",0,N1351))</f>
        <v>5056</v>
      </c>
      <c r="T1351" s="30" t="n">
        <f aca="false">IF(AND(P1351&lt;&gt;"",Q1351&lt;&gt;""),Q1351-P1351,"")</f>
        <v>9</v>
      </c>
      <c r="U1351" s="30" t="str">
        <f aca="false">IF(AND(O1351="Engaging",P1351&lt;&gt;""),'Leia-me'!$B$5-P1351,"")</f>
        <v/>
      </c>
      <c r="V1351" s="25" t="str">
        <f aca="false">IF(O1351&lt;&gt;"Engaging","",IF(U1351&lt;='Leia-me'!$B$6,"Saudável",IF(U1351&lt;='Leia-me'!$B$7,"Esfriando",IF(U1351&lt;='Leia-me'!$B$8,"Última chance","Zumbi"))))</f>
        <v/>
      </c>
      <c r="W1351" s="25" t="n">
        <f aca="false">IF(O1351="Won",1,IF(O1351="Lost",0,""))</f>
        <v>1</v>
      </c>
      <c r="Y1351" s="25" t="str">
        <f aca="false">IF(E1351="","Sim","")</f>
        <v/>
      </c>
    </row>
    <row r="1352" customFormat="false" ht="15" hidden="false" customHeight="false" outlineLevel="0" collapsed="false">
      <c r="A1352" s="25" t="s">
        <v>1591</v>
      </c>
      <c r="B1352" s="25" t="s">
        <v>67</v>
      </c>
      <c r="C1352" s="25" t="s">
        <v>68</v>
      </c>
      <c r="D1352" s="25" t="s">
        <v>71</v>
      </c>
      <c r="E1352" s="25" t="s">
        <v>266</v>
      </c>
      <c r="F1352" s="25" t="s">
        <v>267</v>
      </c>
      <c r="G1352" s="26" t="n">
        <v>2041.73</v>
      </c>
      <c r="H1352" s="27" t="n">
        <v>5276</v>
      </c>
      <c r="I1352" s="25" t="s">
        <v>147</v>
      </c>
      <c r="K1352" s="25" t="n">
        <v>1997</v>
      </c>
      <c r="L1352" s="25" t="s">
        <v>160</v>
      </c>
      <c r="M1352" s="25" t="s">
        <v>149</v>
      </c>
      <c r="N1352" s="28" t="n">
        <v>3393</v>
      </c>
      <c r="O1352" s="25" t="s">
        <v>54</v>
      </c>
      <c r="P1352" s="29" t="n">
        <v>42893</v>
      </c>
      <c r="Q1352" s="29" t="n">
        <v>42903</v>
      </c>
      <c r="R1352" s="28" t="n">
        <v>3662</v>
      </c>
      <c r="S1352" s="28" t="n">
        <f aca="false">IF(O1352="Won",R1352,IF(O1352="Lost",0,N1352))</f>
        <v>3662</v>
      </c>
      <c r="T1352" s="30" t="n">
        <f aca="false">IF(AND(P1352&lt;&gt;"",Q1352&lt;&gt;""),Q1352-P1352,"")</f>
        <v>10</v>
      </c>
      <c r="U1352" s="30" t="str">
        <f aca="false">IF(AND(O1352="Engaging",P1352&lt;&gt;""),'Leia-me'!$B$5-P1352,"")</f>
        <v/>
      </c>
      <c r="V1352" s="25" t="str">
        <f aca="false">IF(O1352&lt;&gt;"Engaging","",IF(U1352&lt;='Leia-me'!$B$6,"Saudável",IF(U1352&lt;='Leia-me'!$B$7,"Esfriando",IF(U1352&lt;='Leia-me'!$B$8,"Última chance","Zumbi"))))</f>
        <v/>
      </c>
      <c r="W1352" s="25" t="n">
        <f aca="false">IF(O1352="Won",1,IF(O1352="Lost",0,""))</f>
        <v>1</v>
      </c>
      <c r="Y1352" s="25" t="str">
        <f aca="false">IF(E1352="","Sim","")</f>
        <v/>
      </c>
    </row>
    <row r="1353" customFormat="false" ht="15" hidden="false" customHeight="false" outlineLevel="0" collapsed="false">
      <c r="A1353" s="25" t="s">
        <v>1592</v>
      </c>
      <c r="B1353" s="25" t="s">
        <v>67</v>
      </c>
      <c r="C1353" s="25" t="s">
        <v>68</v>
      </c>
      <c r="D1353" s="25" t="s">
        <v>71</v>
      </c>
      <c r="E1353" s="25" t="s">
        <v>198</v>
      </c>
      <c r="F1353" s="25" t="s">
        <v>177</v>
      </c>
      <c r="G1353" s="26" t="n">
        <v>2819.5</v>
      </c>
      <c r="H1353" s="27" t="n">
        <v>7227</v>
      </c>
      <c r="I1353" s="25" t="s">
        <v>147</v>
      </c>
      <c r="J1353" s="25" t="s">
        <v>199</v>
      </c>
      <c r="K1353" s="25" t="n">
        <v>1991</v>
      </c>
      <c r="L1353" s="25" t="s">
        <v>148</v>
      </c>
      <c r="M1353" s="25" t="s">
        <v>149</v>
      </c>
      <c r="N1353" s="28" t="n">
        <v>55</v>
      </c>
      <c r="O1353" s="25" t="s">
        <v>55</v>
      </c>
      <c r="P1353" s="29" t="n">
        <v>42894</v>
      </c>
      <c r="Q1353" s="29" t="n">
        <v>42965</v>
      </c>
      <c r="R1353" s="28" t="n">
        <v>0</v>
      </c>
      <c r="S1353" s="28" t="n">
        <f aca="false">IF(O1353="Won",R1353,IF(O1353="Lost",0,N1353))</f>
        <v>0</v>
      </c>
      <c r="T1353" s="30" t="n">
        <f aca="false">IF(AND(P1353&lt;&gt;"",Q1353&lt;&gt;""),Q1353-P1353,"")</f>
        <v>71</v>
      </c>
      <c r="U1353" s="30" t="str">
        <f aca="false">IF(AND(O1353="Engaging",P1353&lt;&gt;""),'Leia-me'!$B$5-P1353,"")</f>
        <v/>
      </c>
      <c r="V1353" s="25" t="str">
        <f aca="false">IF(O1353&lt;&gt;"Engaging","",IF(U1353&lt;='Leia-me'!$B$6,"Saudável",IF(U1353&lt;='Leia-me'!$B$7,"Esfriando",IF(U1353&lt;='Leia-me'!$B$8,"Última chance","Zumbi"))))</f>
        <v/>
      </c>
      <c r="W1353" s="25" t="n">
        <f aca="false">IF(O1353="Won",1,IF(O1353="Lost",0,""))</f>
        <v>0</v>
      </c>
      <c r="Y1353" s="25" t="str">
        <f aca="false">IF(E1353="","Sim","")</f>
        <v/>
      </c>
    </row>
    <row r="1354" customFormat="false" ht="15" hidden="false" customHeight="false" outlineLevel="0" collapsed="false">
      <c r="A1354" s="25" t="s">
        <v>1593</v>
      </c>
      <c r="B1354" s="25" t="s">
        <v>67</v>
      </c>
      <c r="C1354" s="25" t="s">
        <v>68</v>
      </c>
      <c r="D1354" s="25" t="s">
        <v>71</v>
      </c>
      <c r="E1354" s="25" t="s">
        <v>191</v>
      </c>
      <c r="F1354" s="25" t="s">
        <v>192</v>
      </c>
      <c r="G1354" s="26" t="n">
        <v>2714.9</v>
      </c>
      <c r="H1354" s="27" t="n">
        <v>2641</v>
      </c>
      <c r="I1354" s="25" t="s">
        <v>147</v>
      </c>
      <c r="J1354" s="25" t="s">
        <v>193</v>
      </c>
      <c r="K1354" s="25" t="n">
        <v>1998</v>
      </c>
      <c r="L1354" s="25" t="s">
        <v>148</v>
      </c>
      <c r="M1354" s="25" t="s">
        <v>149</v>
      </c>
      <c r="N1354" s="28" t="n">
        <v>55</v>
      </c>
      <c r="O1354" s="25" t="s">
        <v>54</v>
      </c>
      <c r="P1354" s="29" t="n">
        <v>42894</v>
      </c>
      <c r="Q1354" s="29" t="n">
        <v>42991</v>
      </c>
      <c r="R1354" s="28" t="n">
        <v>55</v>
      </c>
      <c r="S1354" s="28" t="n">
        <f aca="false">IF(O1354="Won",R1354,IF(O1354="Lost",0,N1354))</f>
        <v>55</v>
      </c>
      <c r="T1354" s="30" t="n">
        <f aca="false">IF(AND(P1354&lt;&gt;"",Q1354&lt;&gt;""),Q1354-P1354,"")</f>
        <v>97</v>
      </c>
      <c r="U1354" s="30" t="str">
        <f aca="false">IF(AND(O1354="Engaging",P1354&lt;&gt;""),'Leia-me'!$B$5-P1354,"")</f>
        <v/>
      </c>
      <c r="V1354" s="25" t="str">
        <f aca="false">IF(O1354&lt;&gt;"Engaging","",IF(U1354&lt;='Leia-me'!$B$6,"Saudável",IF(U1354&lt;='Leia-me'!$B$7,"Esfriando",IF(U1354&lt;='Leia-me'!$B$8,"Última chance","Zumbi"))))</f>
        <v/>
      </c>
      <c r="W1354" s="25" t="n">
        <f aca="false">IF(O1354="Won",1,IF(O1354="Lost",0,""))</f>
        <v>1</v>
      </c>
      <c r="Y1354" s="25" t="str">
        <f aca="false">IF(E1354="","Sim","")</f>
        <v/>
      </c>
    </row>
    <row r="1355" customFormat="false" ht="15" hidden="false" customHeight="false" outlineLevel="0" collapsed="false">
      <c r="A1355" s="25" t="s">
        <v>1594</v>
      </c>
      <c r="B1355" s="25" t="s">
        <v>67</v>
      </c>
      <c r="C1355" s="25" t="s">
        <v>68</v>
      </c>
      <c r="D1355" s="25" t="s">
        <v>71</v>
      </c>
      <c r="E1355" s="25" t="s">
        <v>176</v>
      </c>
      <c r="F1355" s="25" t="s">
        <v>177</v>
      </c>
      <c r="G1355" s="26" t="n">
        <v>1698.2</v>
      </c>
      <c r="H1355" s="27" t="n">
        <v>3798</v>
      </c>
      <c r="I1355" s="25" t="s">
        <v>147</v>
      </c>
      <c r="K1355" s="25" t="n">
        <v>1987</v>
      </c>
      <c r="L1355" s="25" t="s">
        <v>148</v>
      </c>
      <c r="M1355" s="25" t="s">
        <v>149</v>
      </c>
      <c r="N1355" s="28" t="n">
        <v>55</v>
      </c>
      <c r="O1355" s="25" t="s">
        <v>54</v>
      </c>
      <c r="P1355" s="29" t="n">
        <v>42897</v>
      </c>
      <c r="Q1355" s="29" t="n">
        <v>42967</v>
      </c>
      <c r="R1355" s="28" t="n">
        <v>43</v>
      </c>
      <c r="S1355" s="28" t="n">
        <f aca="false">IF(O1355="Won",R1355,IF(O1355="Lost",0,N1355))</f>
        <v>43</v>
      </c>
      <c r="T1355" s="30" t="n">
        <f aca="false">IF(AND(P1355&lt;&gt;"",Q1355&lt;&gt;""),Q1355-P1355,"")</f>
        <v>70</v>
      </c>
      <c r="U1355" s="30" t="str">
        <f aca="false">IF(AND(O1355="Engaging",P1355&lt;&gt;""),'Leia-me'!$B$5-P1355,"")</f>
        <v/>
      </c>
      <c r="V1355" s="25" t="str">
        <f aca="false">IF(O1355&lt;&gt;"Engaging","",IF(U1355&lt;='Leia-me'!$B$6,"Saudável",IF(U1355&lt;='Leia-me'!$B$7,"Esfriando",IF(U1355&lt;='Leia-me'!$B$8,"Última chance","Zumbi"))))</f>
        <v/>
      </c>
      <c r="W1355" s="25" t="n">
        <f aca="false">IF(O1355="Won",1,IF(O1355="Lost",0,""))</f>
        <v>1</v>
      </c>
      <c r="Y1355" s="25" t="str">
        <f aca="false">IF(E1355="","Sim","")</f>
        <v/>
      </c>
    </row>
    <row r="1356" customFormat="false" ht="15" hidden="false" customHeight="false" outlineLevel="0" collapsed="false">
      <c r="A1356" s="25" t="s">
        <v>1595</v>
      </c>
      <c r="B1356" s="25" t="s">
        <v>67</v>
      </c>
      <c r="C1356" s="25" t="s">
        <v>68</v>
      </c>
      <c r="D1356" s="25" t="s">
        <v>71</v>
      </c>
      <c r="E1356" s="25" t="s">
        <v>257</v>
      </c>
      <c r="F1356" s="25" t="s">
        <v>146</v>
      </c>
      <c r="G1356" s="26" t="n">
        <v>441.08</v>
      </c>
      <c r="H1356" s="27" t="n">
        <v>1210</v>
      </c>
      <c r="I1356" s="25" t="s">
        <v>147</v>
      </c>
      <c r="K1356" s="25" t="n">
        <v>1984</v>
      </c>
      <c r="L1356" s="25" t="s">
        <v>148</v>
      </c>
      <c r="M1356" s="25" t="s">
        <v>149</v>
      </c>
      <c r="N1356" s="28" t="n">
        <v>55</v>
      </c>
      <c r="O1356" s="25" t="s">
        <v>54</v>
      </c>
      <c r="P1356" s="29" t="n">
        <v>42897</v>
      </c>
      <c r="Q1356" s="29" t="n">
        <v>42901</v>
      </c>
      <c r="R1356" s="28" t="n">
        <v>55</v>
      </c>
      <c r="S1356" s="28" t="n">
        <f aca="false">IF(O1356="Won",R1356,IF(O1356="Lost",0,N1356))</f>
        <v>55</v>
      </c>
      <c r="T1356" s="30" t="n">
        <f aca="false">IF(AND(P1356&lt;&gt;"",Q1356&lt;&gt;""),Q1356-P1356,"")</f>
        <v>4</v>
      </c>
      <c r="U1356" s="30" t="str">
        <f aca="false">IF(AND(O1356="Engaging",P1356&lt;&gt;""),'Leia-me'!$B$5-P1356,"")</f>
        <v/>
      </c>
      <c r="V1356" s="25" t="str">
        <f aca="false">IF(O1356&lt;&gt;"Engaging","",IF(U1356&lt;='Leia-me'!$B$6,"Saudável",IF(U1356&lt;='Leia-me'!$B$7,"Esfriando",IF(U1356&lt;='Leia-me'!$B$8,"Última chance","Zumbi"))))</f>
        <v/>
      </c>
      <c r="W1356" s="25" t="n">
        <f aca="false">IF(O1356="Won",1,IF(O1356="Lost",0,""))</f>
        <v>1</v>
      </c>
      <c r="Y1356" s="25" t="str">
        <f aca="false">IF(E1356="","Sim","")</f>
        <v/>
      </c>
    </row>
    <row r="1357" customFormat="false" ht="15" hidden="false" customHeight="false" outlineLevel="0" collapsed="false">
      <c r="A1357" s="25" t="s">
        <v>1596</v>
      </c>
      <c r="B1357" s="25" t="s">
        <v>67</v>
      </c>
      <c r="C1357" s="25" t="s">
        <v>68</v>
      </c>
      <c r="D1357" s="25" t="s">
        <v>71</v>
      </c>
      <c r="E1357" s="25" t="s">
        <v>151</v>
      </c>
      <c r="F1357" s="25" t="s">
        <v>146</v>
      </c>
      <c r="G1357" s="26" t="n">
        <v>587.34</v>
      </c>
      <c r="H1357" s="27" t="n">
        <v>1356</v>
      </c>
      <c r="I1357" s="25" t="s">
        <v>152</v>
      </c>
      <c r="K1357" s="25" t="n">
        <v>2012</v>
      </c>
      <c r="L1357" s="25" t="s">
        <v>148</v>
      </c>
      <c r="M1357" s="25" t="s">
        <v>149</v>
      </c>
      <c r="N1357" s="28" t="n">
        <v>55</v>
      </c>
      <c r="O1357" s="25" t="s">
        <v>54</v>
      </c>
      <c r="P1357" s="29" t="n">
        <v>42899</v>
      </c>
      <c r="Q1357" s="29" t="n">
        <v>42901</v>
      </c>
      <c r="R1357" s="28" t="n">
        <v>59</v>
      </c>
      <c r="S1357" s="28" t="n">
        <f aca="false">IF(O1357="Won",R1357,IF(O1357="Lost",0,N1357))</f>
        <v>59</v>
      </c>
      <c r="T1357" s="30" t="n">
        <f aca="false">IF(AND(P1357&lt;&gt;"",Q1357&lt;&gt;""),Q1357-P1357,"")</f>
        <v>2</v>
      </c>
      <c r="U1357" s="30" t="str">
        <f aca="false">IF(AND(O1357="Engaging",P1357&lt;&gt;""),'Leia-me'!$B$5-P1357,"")</f>
        <v/>
      </c>
      <c r="V1357" s="25" t="str">
        <f aca="false">IF(O1357&lt;&gt;"Engaging","",IF(U1357&lt;='Leia-me'!$B$6,"Saudável",IF(U1357&lt;='Leia-me'!$B$7,"Esfriando",IF(U1357&lt;='Leia-me'!$B$8,"Última chance","Zumbi"))))</f>
        <v/>
      </c>
      <c r="W1357" s="25" t="n">
        <f aca="false">IF(O1357="Won",1,IF(O1357="Lost",0,""))</f>
        <v>1</v>
      </c>
      <c r="Y1357" s="25" t="str">
        <f aca="false">IF(E1357="","Sim","")</f>
        <v/>
      </c>
    </row>
    <row r="1358" customFormat="false" ht="15" hidden="false" customHeight="false" outlineLevel="0" collapsed="false">
      <c r="A1358" s="25" t="s">
        <v>1597</v>
      </c>
      <c r="B1358" s="25" t="s">
        <v>67</v>
      </c>
      <c r="C1358" s="25" t="s">
        <v>68</v>
      </c>
      <c r="D1358" s="25" t="s">
        <v>71</v>
      </c>
      <c r="E1358" s="25" t="s">
        <v>231</v>
      </c>
      <c r="F1358" s="25" t="s">
        <v>168</v>
      </c>
      <c r="G1358" s="26" t="n">
        <v>45.39</v>
      </c>
      <c r="H1358" s="27" t="n">
        <v>100</v>
      </c>
      <c r="I1358" s="25" t="s">
        <v>147</v>
      </c>
      <c r="J1358" s="25" t="s">
        <v>169</v>
      </c>
      <c r="K1358" s="25" t="n">
        <v>2012</v>
      </c>
      <c r="L1358" s="25" t="s">
        <v>148</v>
      </c>
      <c r="M1358" s="25" t="s">
        <v>149</v>
      </c>
      <c r="N1358" s="28" t="n">
        <v>55</v>
      </c>
      <c r="O1358" s="25" t="s">
        <v>55</v>
      </c>
      <c r="P1358" s="29" t="n">
        <v>42900</v>
      </c>
      <c r="Q1358" s="29" t="n">
        <v>42958</v>
      </c>
      <c r="R1358" s="28" t="n">
        <v>0</v>
      </c>
      <c r="S1358" s="28" t="n">
        <f aca="false">IF(O1358="Won",R1358,IF(O1358="Lost",0,N1358))</f>
        <v>0</v>
      </c>
      <c r="T1358" s="30" t="n">
        <f aca="false">IF(AND(P1358&lt;&gt;"",Q1358&lt;&gt;""),Q1358-P1358,"")</f>
        <v>58</v>
      </c>
      <c r="U1358" s="30" t="str">
        <f aca="false">IF(AND(O1358="Engaging",P1358&lt;&gt;""),'Leia-me'!$B$5-P1358,"")</f>
        <v/>
      </c>
      <c r="V1358" s="25" t="str">
        <f aca="false">IF(O1358&lt;&gt;"Engaging","",IF(U1358&lt;='Leia-me'!$B$6,"Saudável",IF(U1358&lt;='Leia-me'!$B$7,"Esfriando",IF(U1358&lt;='Leia-me'!$B$8,"Última chance","Zumbi"))))</f>
        <v/>
      </c>
      <c r="W1358" s="25" t="n">
        <f aca="false">IF(O1358="Won",1,IF(O1358="Lost",0,""))</f>
        <v>0</v>
      </c>
      <c r="Y1358" s="25" t="str">
        <f aca="false">IF(E1358="","Sim","")</f>
        <v/>
      </c>
    </row>
    <row r="1359" customFormat="false" ht="15" hidden="false" customHeight="false" outlineLevel="0" collapsed="false">
      <c r="A1359" s="25" t="s">
        <v>1598</v>
      </c>
      <c r="B1359" s="25" t="s">
        <v>67</v>
      </c>
      <c r="C1359" s="25" t="s">
        <v>68</v>
      </c>
      <c r="D1359" s="25" t="s">
        <v>71</v>
      </c>
      <c r="E1359" s="25" t="s">
        <v>158</v>
      </c>
      <c r="F1359" s="25" t="s">
        <v>159</v>
      </c>
      <c r="G1359" s="26" t="n">
        <v>291.27</v>
      </c>
      <c r="H1359" s="27" t="n">
        <v>586</v>
      </c>
      <c r="I1359" s="25" t="s">
        <v>147</v>
      </c>
      <c r="K1359" s="25" t="n">
        <v>1997</v>
      </c>
      <c r="L1359" s="25" t="s">
        <v>186</v>
      </c>
      <c r="M1359" s="25" t="s">
        <v>171</v>
      </c>
      <c r="N1359" s="28" t="n">
        <v>550</v>
      </c>
      <c r="O1359" s="25" t="s">
        <v>54</v>
      </c>
      <c r="P1359" s="29" t="n">
        <v>42905</v>
      </c>
      <c r="Q1359" s="29" t="n">
        <v>42971</v>
      </c>
      <c r="R1359" s="28" t="n">
        <v>555</v>
      </c>
      <c r="S1359" s="28" t="n">
        <f aca="false">IF(O1359="Won",R1359,IF(O1359="Lost",0,N1359))</f>
        <v>555</v>
      </c>
      <c r="T1359" s="30" t="n">
        <f aca="false">IF(AND(P1359&lt;&gt;"",Q1359&lt;&gt;""),Q1359-P1359,"")</f>
        <v>66</v>
      </c>
      <c r="U1359" s="30" t="str">
        <f aca="false">IF(AND(O1359="Engaging",P1359&lt;&gt;""),'Leia-me'!$B$5-P1359,"")</f>
        <v/>
      </c>
      <c r="V1359" s="25" t="str">
        <f aca="false">IF(O1359&lt;&gt;"Engaging","",IF(U1359&lt;='Leia-me'!$B$6,"Saudável",IF(U1359&lt;='Leia-me'!$B$7,"Esfriando",IF(U1359&lt;='Leia-me'!$B$8,"Última chance","Zumbi"))))</f>
        <v/>
      </c>
      <c r="W1359" s="25" t="n">
        <f aca="false">IF(O1359="Won",1,IF(O1359="Lost",0,""))</f>
        <v>1</v>
      </c>
      <c r="Y1359" s="25" t="str">
        <f aca="false">IF(E1359="","Sim","")</f>
        <v/>
      </c>
    </row>
    <row r="1360" customFormat="false" ht="15" hidden="false" customHeight="false" outlineLevel="0" collapsed="false">
      <c r="A1360" s="25" t="s">
        <v>1599</v>
      </c>
      <c r="B1360" s="25" t="s">
        <v>67</v>
      </c>
      <c r="C1360" s="25" t="s">
        <v>68</v>
      </c>
      <c r="D1360" s="25" t="s">
        <v>71</v>
      </c>
      <c r="E1360" s="25" t="s">
        <v>215</v>
      </c>
      <c r="F1360" s="25" t="s">
        <v>177</v>
      </c>
      <c r="G1360" s="26" t="n">
        <v>1102.43</v>
      </c>
      <c r="H1360" s="27" t="n">
        <v>1759</v>
      </c>
      <c r="I1360" s="25" t="s">
        <v>147</v>
      </c>
      <c r="K1360" s="25" t="n">
        <v>2006</v>
      </c>
      <c r="L1360" s="25" t="s">
        <v>178</v>
      </c>
      <c r="M1360" s="25" t="s">
        <v>171</v>
      </c>
      <c r="N1360" s="28" t="n">
        <v>5482</v>
      </c>
      <c r="O1360" s="25" t="s">
        <v>54</v>
      </c>
      <c r="P1360" s="29" t="n">
        <v>42906</v>
      </c>
      <c r="Q1360" s="29" t="n">
        <v>42917</v>
      </c>
      <c r="R1360" s="28" t="n">
        <v>4813</v>
      </c>
      <c r="S1360" s="28" t="n">
        <f aca="false">IF(O1360="Won",R1360,IF(O1360="Lost",0,N1360))</f>
        <v>4813</v>
      </c>
      <c r="T1360" s="30" t="n">
        <f aca="false">IF(AND(P1360&lt;&gt;"",Q1360&lt;&gt;""),Q1360-P1360,"")</f>
        <v>11</v>
      </c>
      <c r="U1360" s="30" t="str">
        <f aca="false">IF(AND(O1360="Engaging",P1360&lt;&gt;""),'Leia-me'!$B$5-P1360,"")</f>
        <v/>
      </c>
      <c r="V1360" s="25" t="str">
        <f aca="false">IF(O1360&lt;&gt;"Engaging","",IF(U1360&lt;='Leia-me'!$B$6,"Saudável",IF(U1360&lt;='Leia-me'!$B$7,"Esfriando",IF(U1360&lt;='Leia-me'!$B$8,"Última chance","Zumbi"))))</f>
        <v/>
      </c>
      <c r="W1360" s="25" t="n">
        <f aca="false">IF(O1360="Won",1,IF(O1360="Lost",0,""))</f>
        <v>1</v>
      </c>
      <c r="Y1360" s="25" t="str">
        <f aca="false">IF(E1360="","Sim","")</f>
        <v/>
      </c>
    </row>
    <row r="1361" customFormat="false" ht="15" hidden="false" customHeight="false" outlineLevel="0" collapsed="false">
      <c r="A1361" s="25" t="s">
        <v>1600</v>
      </c>
      <c r="B1361" s="25" t="s">
        <v>67</v>
      </c>
      <c r="C1361" s="25" t="s">
        <v>68</v>
      </c>
      <c r="D1361" s="25" t="s">
        <v>71</v>
      </c>
      <c r="E1361" s="25" t="s">
        <v>266</v>
      </c>
      <c r="F1361" s="25" t="s">
        <v>267</v>
      </c>
      <c r="G1361" s="26" t="n">
        <v>2041.73</v>
      </c>
      <c r="H1361" s="27" t="n">
        <v>5276</v>
      </c>
      <c r="I1361" s="25" t="s">
        <v>147</v>
      </c>
      <c r="K1361" s="25" t="n">
        <v>1997</v>
      </c>
      <c r="L1361" s="25" t="s">
        <v>148</v>
      </c>
      <c r="M1361" s="25" t="s">
        <v>149</v>
      </c>
      <c r="N1361" s="28" t="n">
        <v>55</v>
      </c>
      <c r="O1361" s="25" t="s">
        <v>55</v>
      </c>
      <c r="P1361" s="29" t="n">
        <v>42907</v>
      </c>
      <c r="Q1361" s="29" t="n">
        <v>42949</v>
      </c>
      <c r="R1361" s="28" t="n">
        <v>0</v>
      </c>
      <c r="S1361" s="28" t="n">
        <f aca="false">IF(O1361="Won",R1361,IF(O1361="Lost",0,N1361))</f>
        <v>0</v>
      </c>
      <c r="T1361" s="30" t="n">
        <f aca="false">IF(AND(P1361&lt;&gt;"",Q1361&lt;&gt;""),Q1361-P1361,"")</f>
        <v>42</v>
      </c>
      <c r="U1361" s="30" t="str">
        <f aca="false">IF(AND(O1361="Engaging",P1361&lt;&gt;""),'Leia-me'!$B$5-P1361,"")</f>
        <v/>
      </c>
      <c r="V1361" s="25" t="str">
        <f aca="false">IF(O1361&lt;&gt;"Engaging","",IF(U1361&lt;='Leia-me'!$B$6,"Saudável",IF(U1361&lt;='Leia-me'!$B$7,"Esfriando",IF(U1361&lt;='Leia-me'!$B$8,"Última chance","Zumbi"))))</f>
        <v/>
      </c>
      <c r="W1361" s="25" t="n">
        <f aca="false">IF(O1361="Won",1,IF(O1361="Lost",0,""))</f>
        <v>0</v>
      </c>
      <c r="Y1361" s="25" t="str">
        <f aca="false">IF(E1361="","Sim","")</f>
        <v/>
      </c>
    </row>
    <row r="1362" customFormat="false" ht="15" hidden="false" customHeight="false" outlineLevel="0" collapsed="false">
      <c r="A1362" s="25" t="s">
        <v>1601</v>
      </c>
      <c r="B1362" s="25" t="s">
        <v>67</v>
      </c>
      <c r="C1362" s="25" t="s">
        <v>68</v>
      </c>
      <c r="D1362" s="25" t="s">
        <v>71</v>
      </c>
      <c r="E1362" s="25" t="s">
        <v>164</v>
      </c>
      <c r="F1362" s="25" t="s">
        <v>165</v>
      </c>
      <c r="G1362" s="26" t="n">
        <v>217.87</v>
      </c>
      <c r="H1362" s="27" t="n">
        <v>551</v>
      </c>
      <c r="I1362" s="25" t="s">
        <v>147</v>
      </c>
      <c r="K1362" s="25" t="n">
        <v>1998</v>
      </c>
      <c r="L1362" s="25" t="s">
        <v>148</v>
      </c>
      <c r="M1362" s="25" t="s">
        <v>149</v>
      </c>
      <c r="N1362" s="28" t="n">
        <v>55</v>
      </c>
      <c r="O1362" s="25" t="s">
        <v>55</v>
      </c>
      <c r="P1362" s="29" t="n">
        <v>42908</v>
      </c>
      <c r="Q1362" s="29" t="n">
        <v>42973</v>
      </c>
      <c r="R1362" s="28" t="n">
        <v>0</v>
      </c>
      <c r="S1362" s="28" t="n">
        <f aca="false">IF(O1362="Won",R1362,IF(O1362="Lost",0,N1362))</f>
        <v>0</v>
      </c>
      <c r="T1362" s="30" t="n">
        <f aca="false">IF(AND(P1362&lt;&gt;"",Q1362&lt;&gt;""),Q1362-P1362,"")</f>
        <v>65</v>
      </c>
      <c r="U1362" s="30" t="str">
        <f aca="false">IF(AND(O1362="Engaging",P1362&lt;&gt;""),'Leia-me'!$B$5-P1362,"")</f>
        <v/>
      </c>
      <c r="V1362" s="25" t="str">
        <f aca="false">IF(O1362&lt;&gt;"Engaging","",IF(U1362&lt;='Leia-me'!$B$6,"Saudável",IF(U1362&lt;='Leia-me'!$B$7,"Esfriando",IF(U1362&lt;='Leia-me'!$B$8,"Última chance","Zumbi"))))</f>
        <v/>
      </c>
      <c r="W1362" s="25" t="n">
        <f aca="false">IF(O1362="Won",1,IF(O1362="Lost",0,""))</f>
        <v>0</v>
      </c>
      <c r="Y1362" s="25" t="str">
        <f aca="false">IF(E1362="","Sim","")</f>
        <v/>
      </c>
    </row>
    <row r="1363" customFormat="false" ht="15" hidden="false" customHeight="false" outlineLevel="0" collapsed="false">
      <c r="A1363" s="25" t="s">
        <v>1602</v>
      </c>
      <c r="B1363" s="25" t="s">
        <v>67</v>
      </c>
      <c r="C1363" s="25" t="s">
        <v>68</v>
      </c>
      <c r="D1363" s="25" t="s">
        <v>71</v>
      </c>
      <c r="E1363" s="25" t="s">
        <v>257</v>
      </c>
      <c r="F1363" s="25" t="s">
        <v>146</v>
      </c>
      <c r="G1363" s="26" t="n">
        <v>441.08</v>
      </c>
      <c r="H1363" s="27" t="n">
        <v>1210</v>
      </c>
      <c r="I1363" s="25" t="s">
        <v>147</v>
      </c>
      <c r="K1363" s="25" t="n">
        <v>1984</v>
      </c>
      <c r="L1363" s="25" t="s">
        <v>160</v>
      </c>
      <c r="M1363" s="25" t="s">
        <v>149</v>
      </c>
      <c r="N1363" s="28" t="n">
        <v>3393</v>
      </c>
      <c r="O1363" s="25" t="s">
        <v>54</v>
      </c>
      <c r="P1363" s="29" t="n">
        <v>42908</v>
      </c>
      <c r="Q1363" s="29" t="n">
        <v>42917</v>
      </c>
      <c r="R1363" s="28" t="n">
        <v>3465</v>
      </c>
      <c r="S1363" s="28" t="n">
        <f aca="false">IF(O1363="Won",R1363,IF(O1363="Lost",0,N1363))</f>
        <v>3465</v>
      </c>
      <c r="T1363" s="30" t="n">
        <f aca="false">IF(AND(P1363&lt;&gt;"",Q1363&lt;&gt;""),Q1363-P1363,"")</f>
        <v>9</v>
      </c>
      <c r="U1363" s="30" t="str">
        <f aca="false">IF(AND(O1363="Engaging",P1363&lt;&gt;""),'Leia-me'!$B$5-P1363,"")</f>
        <v/>
      </c>
      <c r="V1363" s="25" t="str">
        <f aca="false">IF(O1363&lt;&gt;"Engaging","",IF(U1363&lt;='Leia-me'!$B$6,"Saudável",IF(U1363&lt;='Leia-me'!$B$7,"Esfriando",IF(U1363&lt;='Leia-me'!$B$8,"Última chance","Zumbi"))))</f>
        <v/>
      </c>
      <c r="W1363" s="25" t="n">
        <f aca="false">IF(O1363="Won",1,IF(O1363="Lost",0,""))</f>
        <v>1</v>
      </c>
      <c r="Y1363" s="25" t="str">
        <f aca="false">IF(E1363="","Sim","")</f>
        <v/>
      </c>
    </row>
    <row r="1364" customFormat="false" ht="15" hidden="false" customHeight="false" outlineLevel="0" collapsed="false">
      <c r="A1364" s="25" t="s">
        <v>1603</v>
      </c>
      <c r="B1364" s="25" t="s">
        <v>67</v>
      </c>
      <c r="C1364" s="25" t="s">
        <v>68</v>
      </c>
      <c r="D1364" s="25" t="s">
        <v>71</v>
      </c>
      <c r="E1364" s="25" t="s">
        <v>215</v>
      </c>
      <c r="F1364" s="25" t="s">
        <v>177</v>
      </c>
      <c r="G1364" s="26" t="n">
        <v>1102.43</v>
      </c>
      <c r="H1364" s="27" t="n">
        <v>1759</v>
      </c>
      <c r="I1364" s="25" t="s">
        <v>147</v>
      </c>
      <c r="K1364" s="25" t="n">
        <v>2006</v>
      </c>
      <c r="L1364" s="25" t="s">
        <v>148</v>
      </c>
      <c r="M1364" s="25" t="s">
        <v>149</v>
      </c>
      <c r="N1364" s="28" t="n">
        <v>55</v>
      </c>
      <c r="O1364" s="25" t="s">
        <v>55</v>
      </c>
      <c r="P1364" s="29" t="n">
        <v>42909</v>
      </c>
      <c r="Q1364" s="29" t="n">
        <v>42921</v>
      </c>
      <c r="R1364" s="28" t="n">
        <v>0</v>
      </c>
      <c r="S1364" s="28" t="n">
        <f aca="false">IF(O1364="Won",R1364,IF(O1364="Lost",0,N1364))</f>
        <v>0</v>
      </c>
      <c r="T1364" s="30" t="n">
        <f aca="false">IF(AND(P1364&lt;&gt;"",Q1364&lt;&gt;""),Q1364-P1364,"")</f>
        <v>12</v>
      </c>
      <c r="U1364" s="30" t="str">
        <f aca="false">IF(AND(O1364="Engaging",P1364&lt;&gt;""),'Leia-me'!$B$5-P1364,"")</f>
        <v/>
      </c>
      <c r="V1364" s="25" t="str">
        <f aca="false">IF(O1364&lt;&gt;"Engaging","",IF(U1364&lt;='Leia-me'!$B$6,"Saudável",IF(U1364&lt;='Leia-me'!$B$7,"Esfriando",IF(U1364&lt;='Leia-me'!$B$8,"Última chance","Zumbi"))))</f>
        <v/>
      </c>
      <c r="W1364" s="25" t="n">
        <f aca="false">IF(O1364="Won",1,IF(O1364="Lost",0,""))</f>
        <v>0</v>
      </c>
      <c r="Y1364" s="25" t="str">
        <f aca="false">IF(E1364="","Sim","")</f>
        <v/>
      </c>
    </row>
    <row r="1365" customFormat="false" ht="15" hidden="false" customHeight="false" outlineLevel="0" collapsed="false">
      <c r="A1365" s="25" t="s">
        <v>1604</v>
      </c>
      <c r="B1365" s="25" t="s">
        <v>67</v>
      </c>
      <c r="C1365" s="25" t="s">
        <v>68</v>
      </c>
      <c r="D1365" s="25" t="s">
        <v>71</v>
      </c>
      <c r="E1365" s="25" t="s">
        <v>145</v>
      </c>
      <c r="F1365" s="25" t="s">
        <v>146</v>
      </c>
      <c r="G1365" s="26" t="n">
        <v>3922.42</v>
      </c>
      <c r="H1365" s="27" t="n">
        <v>6837</v>
      </c>
      <c r="I1365" s="25" t="s">
        <v>147</v>
      </c>
      <c r="K1365" s="25" t="n">
        <v>1992</v>
      </c>
      <c r="L1365" s="25" t="s">
        <v>148</v>
      </c>
      <c r="M1365" s="25" t="s">
        <v>149</v>
      </c>
      <c r="N1365" s="28" t="n">
        <v>55</v>
      </c>
      <c r="O1365" s="25" t="s">
        <v>54</v>
      </c>
      <c r="P1365" s="29" t="n">
        <v>42909</v>
      </c>
      <c r="Q1365" s="29" t="n">
        <v>43007</v>
      </c>
      <c r="R1365" s="28" t="n">
        <v>52</v>
      </c>
      <c r="S1365" s="28" t="n">
        <f aca="false">IF(O1365="Won",R1365,IF(O1365="Lost",0,N1365))</f>
        <v>52</v>
      </c>
      <c r="T1365" s="30" t="n">
        <f aca="false">IF(AND(P1365&lt;&gt;"",Q1365&lt;&gt;""),Q1365-P1365,"")</f>
        <v>98</v>
      </c>
      <c r="U1365" s="30" t="str">
        <f aca="false">IF(AND(O1365="Engaging",P1365&lt;&gt;""),'Leia-me'!$B$5-P1365,"")</f>
        <v/>
      </c>
      <c r="V1365" s="25" t="str">
        <f aca="false">IF(O1365&lt;&gt;"Engaging","",IF(U1365&lt;='Leia-me'!$B$6,"Saudável",IF(U1365&lt;='Leia-me'!$B$7,"Esfriando",IF(U1365&lt;='Leia-me'!$B$8,"Última chance","Zumbi"))))</f>
        <v/>
      </c>
      <c r="W1365" s="25" t="n">
        <f aca="false">IF(O1365="Won",1,IF(O1365="Lost",0,""))</f>
        <v>1</v>
      </c>
      <c r="Y1365" s="25" t="str">
        <f aca="false">IF(E1365="","Sim","")</f>
        <v/>
      </c>
    </row>
    <row r="1366" customFormat="false" ht="15" hidden="false" customHeight="false" outlineLevel="0" collapsed="false">
      <c r="A1366" s="25" t="s">
        <v>1605</v>
      </c>
      <c r="B1366" s="25" t="s">
        <v>67</v>
      </c>
      <c r="C1366" s="25" t="s">
        <v>68</v>
      </c>
      <c r="D1366" s="25" t="s">
        <v>71</v>
      </c>
      <c r="E1366" s="25" t="s">
        <v>176</v>
      </c>
      <c r="F1366" s="25" t="s">
        <v>177</v>
      </c>
      <c r="G1366" s="26" t="n">
        <v>1698.2</v>
      </c>
      <c r="H1366" s="27" t="n">
        <v>3798</v>
      </c>
      <c r="I1366" s="25" t="s">
        <v>147</v>
      </c>
      <c r="K1366" s="25" t="n">
        <v>1987</v>
      </c>
      <c r="L1366" s="25" t="s">
        <v>160</v>
      </c>
      <c r="M1366" s="25" t="s">
        <v>149</v>
      </c>
      <c r="N1366" s="28" t="n">
        <v>3393</v>
      </c>
      <c r="O1366" s="25" t="s">
        <v>54</v>
      </c>
      <c r="P1366" s="29" t="n">
        <v>42909</v>
      </c>
      <c r="Q1366" s="29" t="n">
        <v>42999</v>
      </c>
      <c r="R1366" s="28" t="n">
        <v>2949</v>
      </c>
      <c r="S1366" s="28" t="n">
        <f aca="false">IF(O1366="Won",R1366,IF(O1366="Lost",0,N1366))</f>
        <v>2949</v>
      </c>
      <c r="T1366" s="30" t="n">
        <f aca="false">IF(AND(P1366&lt;&gt;"",Q1366&lt;&gt;""),Q1366-P1366,"")</f>
        <v>90</v>
      </c>
      <c r="U1366" s="30" t="str">
        <f aca="false">IF(AND(O1366="Engaging",P1366&lt;&gt;""),'Leia-me'!$B$5-P1366,"")</f>
        <v/>
      </c>
      <c r="V1366" s="25" t="str">
        <f aca="false">IF(O1366&lt;&gt;"Engaging","",IF(U1366&lt;='Leia-me'!$B$6,"Saudável",IF(U1366&lt;='Leia-me'!$B$7,"Esfriando",IF(U1366&lt;='Leia-me'!$B$8,"Última chance","Zumbi"))))</f>
        <v/>
      </c>
      <c r="W1366" s="25" t="n">
        <f aca="false">IF(O1366="Won",1,IF(O1366="Lost",0,""))</f>
        <v>1</v>
      </c>
      <c r="Y1366" s="25" t="str">
        <f aca="false">IF(E1366="","Sim","")</f>
        <v/>
      </c>
    </row>
    <row r="1367" customFormat="false" ht="15" hidden="false" customHeight="false" outlineLevel="0" collapsed="false">
      <c r="A1367" s="25" t="s">
        <v>1606</v>
      </c>
      <c r="B1367" s="25" t="s">
        <v>67</v>
      </c>
      <c r="C1367" s="25" t="s">
        <v>68</v>
      </c>
      <c r="D1367" s="25" t="s">
        <v>71</v>
      </c>
      <c r="E1367" s="25" t="s">
        <v>191</v>
      </c>
      <c r="F1367" s="25" t="s">
        <v>192</v>
      </c>
      <c r="G1367" s="26" t="n">
        <v>2714.9</v>
      </c>
      <c r="H1367" s="27" t="n">
        <v>2641</v>
      </c>
      <c r="I1367" s="25" t="s">
        <v>147</v>
      </c>
      <c r="J1367" s="25" t="s">
        <v>193</v>
      </c>
      <c r="K1367" s="25" t="n">
        <v>1998</v>
      </c>
      <c r="L1367" s="25" t="s">
        <v>148</v>
      </c>
      <c r="M1367" s="25" t="s">
        <v>149</v>
      </c>
      <c r="N1367" s="28" t="n">
        <v>55</v>
      </c>
      <c r="O1367" s="25" t="s">
        <v>55</v>
      </c>
      <c r="P1367" s="29" t="n">
        <v>42911</v>
      </c>
      <c r="Q1367" s="29" t="n">
        <v>42954</v>
      </c>
      <c r="R1367" s="28" t="n">
        <v>0</v>
      </c>
      <c r="S1367" s="28" t="n">
        <f aca="false">IF(O1367="Won",R1367,IF(O1367="Lost",0,N1367))</f>
        <v>0</v>
      </c>
      <c r="T1367" s="30" t="n">
        <f aca="false">IF(AND(P1367&lt;&gt;"",Q1367&lt;&gt;""),Q1367-P1367,"")</f>
        <v>43</v>
      </c>
      <c r="U1367" s="30" t="str">
        <f aca="false">IF(AND(O1367="Engaging",P1367&lt;&gt;""),'Leia-me'!$B$5-P1367,"")</f>
        <v/>
      </c>
      <c r="V1367" s="25" t="str">
        <f aca="false">IF(O1367&lt;&gt;"Engaging","",IF(U1367&lt;='Leia-me'!$B$6,"Saudável",IF(U1367&lt;='Leia-me'!$B$7,"Esfriando",IF(U1367&lt;='Leia-me'!$B$8,"Última chance","Zumbi"))))</f>
        <v/>
      </c>
      <c r="W1367" s="25" t="n">
        <f aca="false">IF(O1367="Won",1,IF(O1367="Lost",0,""))</f>
        <v>0</v>
      </c>
      <c r="Y1367" s="25" t="str">
        <f aca="false">IF(E1367="","Sim","")</f>
        <v/>
      </c>
    </row>
    <row r="1368" customFormat="false" ht="15" hidden="false" customHeight="false" outlineLevel="0" collapsed="false">
      <c r="A1368" s="25" t="s">
        <v>1607</v>
      </c>
      <c r="B1368" s="25" t="s">
        <v>67</v>
      </c>
      <c r="C1368" s="25" t="s">
        <v>68</v>
      </c>
      <c r="D1368" s="25" t="s">
        <v>71</v>
      </c>
      <c r="E1368" s="25" t="s">
        <v>245</v>
      </c>
      <c r="F1368" s="25" t="s">
        <v>185</v>
      </c>
      <c r="G1368" s="26" t="n">
        <v>2938.67</v>
      </c>
      <c r="H1368" s="27" t="n">
        <v>8775</v>
      </c>
      <c r="I1368" s="25" t="s">
        <v>246</v>
      </c>
      <c r="K1368" s="25" t="n">
        <v>1987</v>
      </c>
      <c r="L1368" s="25" t="s">
        <v>160</v>
      </c>
      <c r="M1368" s="25" t="s">
        <v>149</v>
      </c>
      <c r="N1368" s="28" t="n">
        <v>3393</v>
      </c>
      <c r="O1368" s="25" t="s">
        <v>54</v>
      </c>
      <c r="P1368" s="29" t="n">
        <v>42913</v>
      </c>
      <c r="Q1368" s="29" t="n">
        <v>42990</v>
      </c>
      <c r="R1368" s="28" t="n">
        <v>3046</v>
      </c>
      <c r="S1368" s="28" t="n">
        <f aca="false">IF(O1368="Won",R1368,IF(O1368="Lost",0,N1368))</f>
        <v>3046</v>
      </c>
      <c r="T1368" s="30" t="n">
        <f aca="false">IF(AND(P1368&lt;&gt;"",Q1368&lt;&gt;""),Q1368-P1368,"")</f>
        <v>77</v>
      </c>
      <c r="U1368" s="30" t="str">
        <f aca="false">IF(AND(O1368="Engaging",P1368&lt;&gt;""),'Leia-me'!$B$5-P1368,"")</f>
        <v/>
      </c>
      <c r="V1368" s="25" t="str">
        <f aca="false">IF(O1368&lt;&gt;"Engaging","",IF(U1368&lt;='Leia-me'!$B$6,"Saudável",IF(U1368&lt;='Leia-me'!$B$7,"Esfriando",IF(U1368&lt;='Leia-me'!$B$8,"Última chance","Zumbi"))))</f>
        <v/>
      </c>
      <c r="W1368" s="25" t="n">
        <f aca="false">IF(O1368="Won",1,IF(O1368="Lost",0,""))</f>
        <v>1</v>
      </c>
      <c r="Y1368" s="25" t="str">
        <f aca="false">IF(E1368="","Sim","")</f>
        <v/>
      </c>
    </row>
    <row r="1369" customFormat="false" ht="15" hidden="false" customHeight="false" outlineLevel="0" collapsed="false">
      <c r="A1369" s="25" t="s">
        <v>1608</v>
      </c>
      <c r="B1369" s="25" t="s">
        <v>67</v>
      </c>
      <c r="C1369" s="25" t="s">
        <v>68</v>
      </c>
      <c r="D1369" s="25" t="s">
        <v>71</v>
      </c>
      <c r="E1369" s="25" t="s">
        <v>145</v>
      </c>
      <c r="F1369" s="25" t="s">
        <v>146</v>
      </c>
      <c r="G1369" s="26" t="n">
        <v>3922.42</v>
      </c>
      <c r="H1369" s="27" t="n">
        <v>6837</v>
      </c>
      <c r="I1369" s="25" t="s">
        <v>147</v>
      </c>
      <c r="K1369" s="25" t="n">
        <v>1992</v>
      </c>
      <c r="L1369" s="25" t="s">
        <v>160</v>
      </c>
      <c r="M1369" s="25" t="s">
        <v>149</v>
      </c>
      <c r="N1369" s="28" t="n">
        <v>3393</v>
      </c>
      <c r="O1369" s="25" t="s">
        <v>54</v>
      </c>
      <c r="P1369" s="29" t="n">
        <v>42913</v>
      </c>
      <c r="Q1369" s="29" t="n">
        <v>42920</v>
      </c>
      <c r="R1369" s="28" t="n">
        <v>3548</v>
      </c>
      <c r="S1369" s="28" t="n">
        <f aca="false">IF(O1369="Won",R1369,IF(O1369="Lost",0,N1369))</f>
        <v>3548</v>
      </c>
      <c r="T1369" s="30" t="n">
        <f aca="false">IF(AND(P1369&lt;&gt;"",Q1369&lt;&gt;""),Q1369-P1369,"")</f>
        <v>7</v>
      </c>
      <c r="U1369" s="30" t="str">
        <f aca="false">IF(AND(O1369="Engaging",P1369&lt;&gt;""),'Leia-me'!$B$5-P1369,"")</f>
        <v/>
      </c>
      <c r="V1369" s="25" t="str">
        <f aca="false">IF(O1369&lt;&gt;"Engaging","",IF(U1369&lt;='Leia-me'!$B$6,"Saudável",IF(U1369&lt;='Leia-me'!$B$7,"Esfriando",IF(U1369&lt;='Leia-me'!$B$8,"Última chance","Zumbi"))))</f>
        <v/>
      </c>
      <c r="W1369" s="25" t="n">
        <f aca="false">IF(O1369="Won",1,IF(O1369="Lost",0,""))</f>
        <v>1</v>
      </c>
      <c r="Y1369" s="25" t="str">
        <f aca="false">IF(E1369="","Sim","")</f>
        <v/>
      </c>
    </row>
    <row r="1370" customFormat="false" ht="15" hidden="false" customHeight="false" outlineLevel="0" collapsed="false">
      <c r="A1370" s="25" t="s">
        <v>1609</v>
      </c>
      <c r="B1370" s="25" t="s">
        <v>67</v>
      </c>
      <c r="C1370" s="25" t="s">
        <v>68</v>
      </c>
      <c r="D1370" s="25" t="s">
        <v>71</v>
      </c>
      <c r="E1370" s="25" t="s">
        <v>237</v>
      </c>
      <c r="F1370" s="25" t="s">
        <v>192</v>
      </c>
      <c r="G1370" s="26" t="n">
        <v>4618</v>
      </c>
      <c r="H1370" s="27" t="n">
        <v>10083</v>
      </c>
      <c r="I1370" s="25" t="s">
        <v>147</v>
      </c>
      <c r="K1370" s="25" t="n">
        <v>1982</v>
      </c>
      <c r="L1370" s="25" t="s">
        <v>186</v>
      </c>
      <c r="M1370" s="25" t="s">
        <v>171</v>
      </c>
      <c r="N1370" s="28" t="n">
        <v>550</v>
      </c>
      <c r="O1370" s="25" t="s">
        <v>54</v>
      </c>
      <c r="P1370" s="29" t="n">
        <v>42914</v>
      </c>
      <c r="Q1370" s="29" t="n">
        <v>42918</v>
      </c>
      <c r="R1370" s="28" t="n">
        <v>462</v>
      </c>
      <c r="S1370" s="28" t="n">
        <f aca="false">IF(O1370="Won",R1370,IF(O1370="Lost",0,N1370))</f>
        <v>462</v>
      </c>
      <c r="T1370" s="30" t="n">
        <f aca="false">IF(AND(P1370&lt;&gt;"",Q1370&lt;&gt;""),Q1370-P1370,"")</f>
        <v>4</v>
      </c>
      <c r="U1370" s="30" t="str">
        <f aca="false">IF(AND(O1370="Engaging",P1370&lt;&gt;""),'Leia-me'!$B$5-P1370,"")</f>
        <v/>
      </c>
      <c r="V1370" s="25" t="str">
        <f aca="false">IF(O1370&lt;&gt;"Engaging","",IF(U1370&lt;='Leia-me'!$B$6,"Saudável",IF(U1370&lt;='Leia-me'!$B$7,"Esfriando",IF(U1370&lt;='Leia-me'!$B$8,"Última chance","Zumbi"))))</f>
        <v/>
      </c>
      <c r="W1370" s="25" t="n">
        <f aca="false">IF(O1370="Won",1,IF(O1370="Lost",0,""))</f>
        <v>1</v>
      </c>
      <c r="Y1370" s="25" t="str">
        <f aca="false">IF(E1370="","Sim","")</f>
        <v/>
      </c>
    </row>
    <row r="1371" customFormat="false" ht="15" hidden="false" customHeight="false" outlineLevel="0" collapsed="false">
      <c r="A1371" s="25" t="s">
        <v>1610</v>
      </c>
      <c r="B1371" s="25" t="s">
        <v>67</v>
      </c>
      <c r="C1371" s="25" t="s">
        <v>68</v>
      </c>
      <c r="D1371" s="25" t="s">
        <v>71</v>
      </c>
      <c r="E1371" s="25" t="s">
        <v>207</v>
      </c>
      <c r="F1371" s="25" t="s">
        <v>168</v>
      </c>
      <c r="G1371" s="26" t="n">
        <v>375.43</v>
      </c>
      <c r="H1371" s="27" t="n">
        <v>1190</v>
      </c>
      <c r="I1371" s="25" t="s">
        <v>147</v>
      </c>
      <c r="K1371" s="25" t="n">
        <v>1985</v>
      </c>
      <c r="L1371" s="25" t="s">
        <v>186</v>
      </c>
      <c r="M1371" s="25" t="s">
        <v>171</v>
      </c>
      <c r="N1371" s="28" t="n">
        <v>550</v>
      </c>
      <c r="O1371" s="25" t="s">
        <v>54</v>
      </c>
      <c r="P1371" s="29" t="n">
        <v>42915</v>
      </c>
      <c r="Q1371" s="29" t="n">
        <v>42926</v>
      </c>
      <c r="R1371" s="28" t="n">
        <v>466</v>
      </c>
      <c r="S1371" s="28" t="n">
        <f aca="false">IF(O1371="Won",R1371,IF(O1371="Lost",0,N1371))</f>
        <v>466</v>
      </c>
      <c r="T1371" s="30" t="n">
        <f aca="false">IF(AND(P1371&lt;&gt;"",Q1371&lt;&gt;""),Q1371-P1371,"")</f>
        <v>11</v>
      </c>
      <c r="U1371" s="30" t="str">
        <f aca="false">IF(AND(O1371="Engaging",P1371&lt;&gt;""),'Leia-me'!$B$5-P1371,"")</f>
        <v/>
      </c>
      <c r="V1371" s="25" t="str">
        <f aca="false">IF(O1371&lt;&gt;"Engaging","",IF(U1371&lt;='Leia-me'!$B$6,"Saudável",IF(U1371&lt;='Leia-me'!$B$7,"Esfriando",IF(U1371&lt;='Leia-me'!$B$8,"Última chance","Zumbi"))))</f>
        <v/>
      </c>
      <c r="W1371" s="25" t="n">
        <f aca="false">IF(O1371="Won",1,IF(O1371="Lost",0,""))</f>
        <v>1</v>
      </c>
      <c r="Y1371" s="25" t="str">
        <f aca="false">IF(E1371="","Sim","")</f>
        <v/>
      </c>
    </row>
    <row r="1372" customFormat="false" ht="15" hidden="false" customHeight="false" outlineLevel="0" collapsed="false">
      <c r="A1372" s="25" t="s">
        <v>1611</v>
      </c>
      <c r="B1372" s="25" t="s">
        <v>67</v>
      </c>
      <c r="C1372" s="25" t="s">
        <v>68</v>
      </c>
      <c r="D1372" s="25" t="s">
        <v>71</v>
      </c>
      <c r="E1372" s="25" t="s">
        <v>167</v>
      </c>
      <c r="F1372" s="25" t="s">
        <v>168</v>
      </c>
      <c r="G1372" s="26" t="n">
        <v>2173.98</v>
      </c>
      <c r="H1372" s="27" t="n">
        <v>2928</v>
      </c>
      <c r="I1372" s="25" t="s">
        <v>147</v>
      </c>
      <c r="J1372" s="25" t="s">
        <v>169</v>
      </c>
      <c r="K1372" s="25" t="n">
        <v>1995</v>
      </c>
      <c r="L1372" s="25" t="s">
        <v>148</v>
      </c>
      <c r="M1372" s="25" t="s">
        <v>149</v>
      </c>
      <c r="N1372" s="28" t="n">
        <v>55</v>
      </c>
      <c r="O1372" s="25" t="s">
        <v>54</v>
      </c>
      <c r="P1372" s="29" t="n">
        <v>42916</v>
      </c>
      <c r="Q1372" s="29" t="n">
        <v>42927</v>
      </c>
      <c r="R1372" s="28" t="n">
        <v>47</v>
      </c>
      <c r="S1372" s="28" t="n">
        <f aca="false">IF(O1372="Won",R1372,IF(O1372="Lost",0,N1372))</f>
        <v>47</v>
      </c>
      <c r="T1372" s="30" t="n">
        <f aca="false">IF(AND(P1372&lt;&gt;"",Q1372&lt;&gt;""),Q1372-P1372,"")</f>
        <v>11</v>
      </c>
      <c r="U1372" s="30" t="str">
        <f aca="false">IF(AND(O1372="Engaging",P1372&lt;&gt;""),'Leia-me'!$B$5-P1372,"")</f>
        <v/>
      </c>
      <c r="V1372" s="25" t="str">
        <f aca="false">IF(O1372&lt;&gt;"Engaging","",IF(U1372&lt;='Leia-me'!$B$6,"Saudável",IF(U1372&lt;='Leia-me'!$B$7,"Esfriando",IF(U1372&lt;='Leia-me'!$B$8,"Última chance","Zumbi"))))</f>
        <v/>
      </c>
      <c r="W1372" s="25" t="n">
        <f aca="false">IF(O1372="Won",1,IF(O1372="Lost",0,""))</f>
        <v>1</v>
      </c>
      <c r="Y1372" s="25" t="str">
        <f aca="false">IF(E1372="","Sim","")</f>
        <v/>
      </c>
    </row>
    <row r="1373" customFormat="false" ht="15" hidden="false" customHeight="false" outlineLevel="0" collapsed="false">
      <c r="A1373" s="25" t="s">
        <v>1612</v>
      </c>
      <c r="B1373" s="25" t="s">
        <v>67</v>
      </c>
      <c r="C1373" s="25" t="s">
        <v>68</v>
      </c>
      <c r="D1373" s="25" t="s">
        <v>71</v>
      </c>
      <c r="E1373" s="25" t="s">
        <v>237</v>
      </c>
      <c r="F1373" s="25" t="s">
        <v>192</v>
      </c>
      <c r="G1373" s="26" t="n">
        <v>4618</v>
      </c>
      <c r="H1373" s="27" t="n">
        <v>10083</v>
      </c>
      <c r="I1373" s="25" t="s">
        <v>147</v>
      </c>
      <c r="K1373" s="25" t="n">
        <v>1982</v>
      </c>
      <c r="L1373" s="25" t="s">
        <v>148</v>
      </c>
      <c r="M1373" s="25" t="s">
        <v>149</v>
      </c>
      <c r="N1373" s="28" t="n">
        <v>55</v>
      </c>
      <c r="O1373" s="25" t="s">
        <v>54</v>
      </c>
      <c r="P1373" s="29" t="n">
        <v>42916</v>
      </c>
      <c r="Q1373" s="29" t="n">
        <v>42917</v>
      </c>
      <c r="R1373" s="28" t="n">
        <v>53</v>
      </c>
      <c r="S1373" s="28" t="n">
        <f aca="false">IF(O1373="Won",R1373,IF(O1373="Lost",0,N1373))</f>
        <v>53</v>
      </c>
      <c r="T1373" s="30" t="n">
        <f aca="false">IF(AND(P1373&lt;&gt;"",Q1373&lt;&gt;""),Q1373-P1373,"")</f>
        <v>1</v>
      </c>
      <c r="U1373" s="30" t="str">
        <f aca="false">IF(AND(O1373="Engaging",P1373&lt;&gt;""),'Leia-me'!$B$5-P1373,"")</f>
        <v/>
      </c>
      <c r="V1373" s="25" t="str">
        <f aca="false">IF(O1373&lt;&gt;"Engaging","",IF(U1373&lt;='Leia-me'!$B$6,"Saudável",IF(U1373&lt;='Leia-me'!$B$7,"Esfriando",IF(U1373&lt;='Leia-me'!$B$8,"Última chance","Zumbi"))))</f>
        <v/>
      </c>
      <c r="W1373" s="25" t="n">
        <f aca="false">IF(O1373="Won",1,IF(O1373="Lost",0,""))</f>
        <v>1</v>
      </c>
      <c r="Y1373" s="25" t="str">
        <f aca="false">IF(E1373="","Sim","")</f>
        <v/>
      </c>
    </row>
    <row r="1374" customFormat="false" ht="15" hidden="false" customHeight="false" outlineLevel="0" collapsed="false">
      <c r="A1374" s="25" t="s">
        <v>1613</v>
      </c>
      <c r="B1374" s="25" t="s">
        <v>67</v>
      </c>
      <c r="C1374" s="25" t="s">
        <v>68</v>
      </c>
      <c r="D1374" s="25" t="s">
        <v>71</v>
      </c>
      <c r="E1374" s="25" t="s">
        <v>176</v>
      </c>
      <c r="F1374" s="25" t="s">
        <v>177</v>
      </c>
      <c r="G1374" s="26" t="n">
        <v>1698.2</v>
      </c>
      <c r="H1374" s="27" t="n">
        <v>3798</v>
      </c>
      <c r="I1374" s="25" t="s">
        <v>147</v>
      </c>
      <c r="K1374" s="25" t="n">
        <v>1987</v>
      </c>
      <c r="L1374" s="25" t="s">
        <v>160</v>
      </c>
      <c r="M1374" s="25" t="s">
        <v>149</v>
      </c>
      <c r="N1374" s="28" t="n">
        <v>3393</v>
      </c>
      <c r="O1374" s="25" t="s">
        <v>55</v>
      </c>
      <c r="P1374" s="29" t="n">
        <v>42917</v>
      </c>
      <c r="Q1374" s="29" t="n">
        <v>42929</v>
      </c>
      <c r="R1374" s="28" t="n">
        <v>0</v>
      </c>
      <c r="S1374" s="28" t="n">
        <f aca="false">IF(O1374="Won",R1374,IF(O1374="Lost",0,N1374))</f>
        <v>0</v>
      </c>
      <c r="T1374" s="30" t="n">
        <f aca="false">IF(AND(P1374&lt;&gt;"",Q1374&lt;&gt;""),Q1374-P1374,"")</f>
        <v>12</v>
      </c>
      <c r="U1374" s="30" t="str">
        <f aca="false">IF(AND(O1374="Engaging",P1374&lt;&gt;""),'Leia-me'!$B$5-P1374,"")</f>
        <v/>
      </c>
      <c r="V1374" s="25" t="str">
        <f aca="false">IF(O1374&lt;&gt;"Engaging","",IF(U1374&lt;='Leia-me'!$B$6,"Saudável",IF(U1374&lt;='Leia-me'!$B$7,"Esfriando",IF(U1374&lt;='Leia-me'!$B$8,"Última chance","Zumbi"))))</f>
        <v/>
      </c>
      <c r="W1374" s="25" t="n">
        <f aca="false">IF(O1374="Won",1,IF(O1374="Lost",0,""))</f>
        <v>0</v>
      </c>
      <c r="Y1374" s="25" t="str">
        <f aca="false">IF(E1374="","Sim","")</f>
        <v/>
      </c>
    </row>
    <row r="1375" customFormat="false" ht="15" hidden="false" customHeight="false" outlineLevel="0" collapsed="false">
      <c r="A1375" s="25" t="s">
        <v>1614</v>
      </c>
      <c r="B1375" s="25" t="s">
        <v>67</v>
      </c>
      <c r="C1375" s="25" t="s">
        <v>68</v>
      </c>
      <c r="D1375" s="25" t="s">
        <v>71</v>
      </c>
      <c r="E1375" s="25" t="s">
        <v>251</v>
      </c>
      <c r="F1375" s="25" t="s">
        <v>211</v>
      </c>
      <c r="G1375" s="26" t="n">
        <v>332.43</v>
      </c>
      <c r="H1375" s="27" t="n">
        <v>799</v>
      </c>
      <c r="I1375" s="25" t="s">
        <v>147</v>
      </c>
      <c r="K1375" s="25" t="n">
        <v>1995</v>
      </c>
      <c r="L1375" s="25" t="s">
        <v>186</v>
      </c>
      <c r="M1375" s="25" t="s">
        <v>171</v>
      </c>
      <c r="N1375" s="28" t="n">
        <v>550</v>
      </c>
      <c r="O1375" s="25" t="s">
        <v>54</v>
      </c>
      <c r="P1375" s="29" t="n">
        <v>42919</v>
      </c>
      <c r="Q1375" s="29" t="n">
        <v>43041</v>
      </c>
      <c r="R1375" s="28" t="n">
        <v>511</v>
      </c>
      <c r="S1375" s="28" t="n">
        <f aca="false">IF(O1375="Won",R1375,IF(O1375="Lost",0,N1375))</f>
        <v>511</v>
      </c>
      <c r="T1375" s="30" t="n">
        <f aca="false">IF(AND(P1375&lt;&gt;"",Q1375&lt;&gt;""),Q1375-P1375,"")</f>
        <v>122</v>
      </c>
      <c r="U1375" s="30" t="str">
        <f aca="false">IF(AND(O1375="Engaging",P1375&lt;&gt;""),'Leia-me'!$B$5-P1375,"")</f>
        <v/>
      </c>
      <c r="V1375" s="25" t="str">
        <f aca="false">IF(O1375&lt;&gt;"Engaging","",IF(U1375&lt;='Leia-me'!$B$6,"Saudável",IF(U1375&lt;='Leia-me'!$B$7,"Esfriando",IF(U1375&lt;='Leia-me'!$B$8,"Última chance","Zumbi"))))</f>
        <v/>
      </c>
      <c r="W1375" s="25" t="n">
        <f aca="false">IF(O1375="Won",1,IF(O1375="Lost",0,""))</f>
        <v>1</v>
      </c>
      <c r="Y1375" s="25" t="str">
        <f aca="false">IF(E1375="","Sim","")</f>
        <v/>
      </c>
    </row>
    <row r="1376" customFormat="false" ht="15" hidden="false" customHeight="false" outlineLevel="0" collapsed="false">
      <c r="A1376" s="25" t="s">
        <v>1615</v>
      </c>
      <c r="B1376" s="25" t="s">
        <v>67</v>
      </c>
      <c r="C1376" s="25" t="s">
        <v>68</v>
      </c>
      <c r="D1376" s="25" t="s">
        <v>71</v>
      </c>
      <c r="E1376" s="25" t="s">
        <v>231</v>
      </c>
      <c r="F1376" s="25" t="s">
        <v>168</v>
      </c>
      <c r="G1376" s="26" t="n">
        <v>45.39</v>
      </c>
      <c r="H1376" s="27" t="n">
        <v>100</v>
      </c>
      <c r="I1376" s="25" t="s">
        <v>147</v>
      </c>
      <c r="J1376" s="25" t="s">
        <v>169</v>
      </c>
      <c r="K1376" s="25" t="n">
        <v>2012</v>
      </c>
      <c r="L1376" s="25" t="s">
        <v>148</v>
      </c>
      <c r="M1376" s="25" t="s">
        <v>149</v>
      </c>
      <c r="N1376" s="28" t="n">
        <v>55</v>
      </c>
      <c r="O1376" s="25" t="s">
        <v>55</v>
      </c>
      <c r="P1376" s="29" t="n">
        <v>42920</v>
      </c>
      <c r="Q1376" s="29" t="n">
        <v>42922</v>
      </c>
      <c r="R1376" s="28" t="n">
        <v>0</v>
      </c>
      <c r="S1376" s="28" t="n">
        <f aca="false">IF(O1376="Won",R1376,IF(O1376="Lost",0,N1376))</f>
        <v>0</v>
      </c>
      <c r="T1376" s="30" t="n">
        <f aca="false">IF(AND(P1376&lt;&gt;"",Q1376&lt;&gt;""),Q1376-P1376,"")</f>
        <v>2</v>
      </c>
      <c r="U1376" s="30" t="str">
        <f aca="false">IF(AND(O1376="Engaging",P1376&lt;&gt;""),'Leia-me'!$B$5-P1376,"")</f>
        <v/>
      </c>
      <c r="V1376" s="25" t="str">
        <f aca="false">IF(O1376&lt;&gt;"Engaging","",IF(U1376&lt;='Leia-me'!$B$6,"Saudável",IF(U1376&lt;='Leia-me'!$B$7,"Esfriando",IF(U1376&lt;='Leia-me'!$B$8,"Última chance","Zumbi"))))</f>
        <v/>
      </c>
      <c r="W1376" s="25" t="n">
        <f aca="false">IF(O1376="Won",1,IF(O1376="Lost",0,""))</f>
        <v>0</v>
      </c>
      <c r="Y1376" s="25" t="str">
        <f aca="false">IF(E1376="","Sim","")</f>
        <v/>
      </c>
    </row>
    <row r="1377" customFormat="false" ht="15" hidden="false" customHeight="false" outlineLevel="0" collapsed="false">
      <c r="A1377" s="25" t="s">
        <v>1616</v>
      </c>
      <c r="B1377" s="25" t="s">
        <v>67</v>
      </c>
      <c r="C1377" s="25" t="s">
        <v>68</v>
      </c>
      <c r="D1377" s="25" t="s">
        <v>71</v>
      </c>
      <c r="E1377" s="25" t="s">
        <v>210</v>
      </c>
      <c r="F1377" s="25" t="s">
        <v>211</v>
      </c>
      <c r="G1377" s="26" t="n">
        <v>718.62</v>
      </c>
      <c r="H1377" s="27" t="n">
        <v>2448</v>
      </c>
      <c r="I1377" s="25" t="s">
        <v>147</v>
      </c>
      <c r="K1377" s="25" t="n">
        <v>2001</v>
      </c>
      <c r="L1377" s="25" t="s">
        <v>148</v>
      </c>
      <c r="M1377" s="25" t="s">
        <v>149</v>
      </c>
      <c r="N1377" s="28" t="n">
        <v>55</v>
      </c>
      <c r="O1377" s="25" t="s">
        <v>54</v>
      </c>
      <c r="P1377" s="29" t="n">
        <v>42920</v>
      </c>
      <c r="Q1377" s="29" t="n">
        <v>42921</v>
      </c>
      <c r="R1377" s="28" t="n">
        <v>63</v>
      </c>
      <c r="S1377" s="28" t="n">
        <f aca="false">IF(O1377="Won",R1377,IF(O1377="Lost",0,N1377))</f>
        <v>63</v>
      </c>
      <c r="T1377" s="30" t="n">
        <f aca="false">IF(AND(P1377&lt;&gt;"",Q1377&lt;&gt;""),Q1377-P1377,"")</f>
        <v>1</v>
      </c>
      <c r="U1377" s="30" t="str">
        <f aca="false">IF(AND(O1377="Engaging",P1377&lt;&gt;""),'Leia-me'!$B$5-P1377,"")</f>
        <v/>
      </c>
      <c r="V1377" s="25" t="str">
        <f aca="false">IF(O1377&lt;&gt;"Engaging","",IF(U1377&lt;='Leia-me'!$B$6,"Saudável",IF(U1377&lt;='Leia-me'!$B$7,"Esfriando",IF(U1377&lt;='Leia-me'!$B$8,"Última chance","Zumbi"))))</f>
        <v/>
      </c>
      <c r="W1377" s="25" t="n">
        <f aca="false">IF(O1377="Won",1,IF(O1377="Lost",0,""))</f>
        <v>1</v>
      </c>
      <c r="Y1377" s="25" t="str">
        <f aca="false">IF(E1377="","Sim","")</f>
        <v/>
      </c>
    </row>
    <row r="1378" customFormat="false" ht="15" hidden="false" customHeight="false" outlineLevel="0" collapsed="false">
      <c r="A1378" s="25" t="s">
        <v>1617</v>
      </c>
      <c r="B1378" s="25" t="s">
        <v>67</v>
      </c>
      <c r="C1378" s="25" t="s">
        <v>68</v>
      </c>
      <c r="D1378" s="25" t="s">
        <v>71</v>
      </c>
      <c r="E1378" s="25" t="s">
        <v>191</v>
      </c>
      <c r="F1378" s="25" t="s">
        <v>192</v>
      </c>
      <c r="G1378" s="26" t="n">
        <v>2714.9</v>
      </c>
      <c r="H1378" s="27" t="n">
        <v>2641</v>
      </c>
      <c r="I1378" s="25" t="s">
        <v>147</v>
      </c>
      <c r="J1378" s="25" t="s">
        <v>193</v>
      </c>
      <c r="K1378" s="25" t="n">
        <v>1998</v>
      </c>
      <c r="L1378" s="25" t="s">
        <v>148</v>
      </c>
      <c r="M1378" s="25" t="s">
        <v>149</v>
      </c>
      <c r="N1378" s="28" t="n">
        <v>55</v>
      </c>
      <c r="O1378" s="25" t="s">
        <v>55</v>
      </c>
      <c r="P1378" s="29" t="n">
        <v>42921</v>
      </c>
      <c r="Q1378" s="29" t="n">
        <v>42926</v>
      </c>
      <c r="R1378" s="28" t="n">
        <v>0</v>
      </c>
      <c r="S1378" s="28" t="n">
        <f aca="false">IF(O1378="Won",R1378,IF(O1378="Lost",0,N1378))</f>
        <v>0</v>
      </c>
      <c r="T1378" s="30" t="n">
        <f aca="false">IF(AND(P1378&lt;&gt;"",Q1378&lt;&gt;""),Q1378-P1378,"")</f>
        <v>5</v>
      </c>
      <c r="U1378" s="30" t="str">
        <f aca="false">IF(AND(O1378="Engaging",P1378&lt;&gt;""),'Leia-me'!$B$5-P1378,"")</f>
        <v/>
      </c>
      <c r="V1378" s="25" t="str">
        <f aca="false">IF(O1378&lt;&gt;"Engaging","",IF(U1378&lt;='Leia-me'!$B$6,"Saudável",IF(U1378&lt;='Leia-me'!$B$7,"Esfriando",IF(U1378&lt;='Leia-me'!$B$8,"Última chance","Zumbi"))))</f>
        <v/>
      </c>
      <c r="W1378" s="25" t="n">
        <f aca="false">IF(O1378="Won",1,IF(O1378="Lost",0,""))</f>
        <v>0</v>
      </c>
      <c r="Y1378" s="25" t="str">
        <f aca="false">IF(E1378="","Sim","")</f>
        <v/>
      </c>
    </row>
    <row r="1379" customFormat="false" ht="15" hidden="false" customHeight="false" outlineLevel="0" collapsed="false">
      <c r="A1379" s="25" t="s">
        <v>1618</v>
      </c>
      <c r="B1379" s="25" t="s">
        <v>67</v>
      </c>
      <c r="C1379" s="25" t="s">
        <v>68</v>
      </c>
      <c r="D1379" s="25" t="s">
        <v>71</v>
      </c>
      <c r="E1379" s="25" t="s">
        <v>240</v>
      </c>
      <c r="F1379" s="25" t="s">
        <v>185</v>
      </c>
      <c r="G1379" s="26" t="n">
        <v>1223.72</v>
      </c>
      <c r="H1379" s="27" t="n">
        <v>2497</v>
      </c>
      <c r="I1379" s="25" t="s">
        <v>241</v>
      </c>
      <c r="K1379" s="25" t="n">
        <v>2000</v>
      </c>
      <c r="L1379" s="25" t="s">
        <v>148</v>
      </c>
      <c r="M1379" s="25" t="s">
        <v>149</v>
      </c>
      <c r="N1379" s="28" t="n">
        <v>55</v>
      </c>
      <c r="O1379" s="25" t="s">
        <v>55</v>
      </c>
      <c r="P1379" s="29" t="n">
        <v>42930</v>
      </c>
      <c r="Q1379" s="29" t="n">
        <v>42938</v>
      </c>
      <c r="R1379" s="28" t="n">
        <v>0</v>
      </c>
      <c r="S1379" s="28" t="n">
        <f aca="false">IF(O1379="Won",R1379,IF(O1379="Lost",0,N1379))</f>
        <v>0</v>
      </c>
      <c r="T1379" s="30" t="n">
        <f aca="false">IF(AND(P1379&lt;&gt;"",Q1379&lt;&gt;""),Q1379-P1379,"")</f>
        <v>8</v>
      </c>
      <c r="U1379" s="30" t="str">
        <f aca="false">IF(AND(O1379="Engaging",P1379&lt;&gt;""),'Leia-me'!$B$5-P1379,"")</f>
        <v/>
      </c>
      <c r="V1379" s="25" t="str">
        <f aca="false">IF(O1379&lt;&gt;"Engaging","",IF(U1379&lt;='Leia-me'!$B$6,"Saudável",IF(U1379&lt;='Leia-me'!$B$7,"Esfriando",IF(U1379&lt;='Leia-me'!$B$8,"Última chance","Zumbi"))))</f>
        <v/>
      </c>
      <c r="W1379" s="25" t="n">
        <f aca="false">IF(O1379="Won",1,IF(O1379="Lost",0,""))</f>
        <v>0</v>
      </c>
      <c r="Y1379" s="25" t="str">
        <f aca="false">IF(E1379="","Sim","")</f>
        <v/>
      </c>
    </row>
    <row r="1380" customFormat="false" ht="15" hidden="false" customHeight="false" outlineLevel="0" collapsed="false">
      <c r="A1380" s="25" t="s">
        <v>1619</v>
      </c>
      <c r="B1380" s="25" t="s">
        <v>67</v>
      </c>
      <c r="C1380" s="25" t="s">
        <v>68</v>
      </c>
      <c r="D1380" s="25" t="s">
        <v>71</v>
      </c>
      <c r="E1380" s="25" t="s">
        <v>225</v>
      </c>
      <c r="F1380" s="25" t="s">
        <v>211</v>
      </c>
      <c r="G1380" s="26" t="n">
        <v>1376.8</v>
      </c>
      <c r="H1380" s="27" t="n">
        <v>1165</v>
      </c>
      <c r="I1380" s="25" t="s">
        <v>226</v>
      </c>
      <c r="K1380" s="25" t="n">
        <v>1988</v>
      </c>
      <c r="L1380" s="25" t="s">
        <v>148</v>
      </c>
      <c r="M1380" s="25" t="s">
        <v>149</v>
      </c>
      <c r="N1380" s="28" t="n">
        <v>55</v>
      </c>
      <c r="O1380" s="25" t="s">
        <v>55</v>
      </c>
      <c r="P1380" s="29" t="n">
        <v>42933</v>
      </c>
      <c r="Q1380" s="29" t="n">
        <v>42950</v>
      </c>
      <c r="R1380" s="28" t="n">
        <v>0</v>
      </c>
      <c r="S1380" s="28" t="n">
        <f aca="false">IF(O1380="Won",R1380,IF(O1380="Lost",0,N1380))</f>
        <v>0</v>
      </c>
      <c r="T1380" s="30" t="n">
        <f aca="false">IF(AND(P1380&lt;&gt;"",Q1380&lt;&gt;""),Q1380-P1380,"")</f>
        <v>17</v>
      </c>
      <c r="U1380" s="30" t="str">
        <f aca="false">IF(AND(O1380="Engaging",P1380&lt;&gt;""),'Leia-me'!$B$5-P1380,"")</f>
        <v/>
      </c>
      <c r="V1380" s="25" t="str">
        <f aca="false">IF(O1380&lt;&gt;"Engaging","",IF(U1380&lt;='Leia-me'!$B$6,"Saudável",IF(U1380&lt;='Leia-me'!$B$7,"Esfriando",IF(U1380&lt;='Leia-me'!$B$8,"Última chance","Zumbi"))))</f>
        <v/>
      </c>
      <c r="W1380" s="25" t="n">
        <f aca="false">IF(O1380="Won",1,IF(O1380="Lost",0,""))</f>
        <v>0</v>
      </c>
      <c r="Y1380" s="25" t="str">
        <f aca="false">IF(E1380="","Sim","")</f>
        <v/>
      </c>
    </row>
    <row r="1381" customFormat="false" ht="15" hidden="false" customHeight="false" outlineLevel="0" collapsed="false">
      <c r="A1381" s="25" t="s">
        <v>1620</v>
      </c>
      <c r="B1381" s="25" t="s">
        <v>67</v>
      </c>
      <c r="C1381" s="25" t="s">
        <v>68</v>
      </c>
      <c r="D1381" s="25" t="s">
        <v>71</v>
      </c>
      <c r="G1381" s="31"/>
      <c r="H1381" s="32"/>
      <c r="L1381" s="25" t="s">
        <v>186</v>
      </c>
      <c r="M1381" s="25" t="s">
        <v>171</v>
      </c>
      <c r="N1381" s="28" t="n">
        <v>550</v>
      </c>
      <c r="O1381" s="25" t="s">
        <v>56</v>
      </c>
      <c r="P1381" s="29" t="n">
        <v>42935</v>
      </c>
      <c r="Q1381" s="33"/>
      <c r="R1381" s="34"/>
      <c r="S1381" s="28" t="n">
        <f aca="false">IF(O1381="Won",R1381,IF(O1381="Lost",0,N1381))</f>
        <v>550</v>
      </c>
      <c r="T1381" s="30" t="str">
        <f aca="false">IF(AND(P1381&lt;&gt;"",Q1381&lt;&gt;""),Q1381-P1381,"")</f>
        <v/>
      </c>
      <c r="U1381" s="30" t="n">
        <f aca="false">IF(AND(O1381="Engaging",P1381&lt;&gt;""),'Leia-me'!$B$5-P1381,"")</f>
        <v>165</v>
      </c>
      <c r="V1381" s="25" t="str">
        <f aca="false">IF(O1381&lt;&gt;"Engaging","",IF(U1381&lt;='Leia-me'!$B$6,"Saudável",IF(U1381&lt;='Leia-me'!$B$7,"Esfriando",IF(U1381&lt;='Leia-me'!$B$8,"Última chance","Zumbi"))))</f>
        <v>Zumbi</v>
      </c>
      <c r="W1381" s="25" t="str">
        <f aca="false">IF(O1381="Won",1,IF(O1381="Lost",0,""))</f>
        <v/>
      </c>
      <c r="Y1381" s="25" t="str">
        <f aca="false">IF(E1381="","Sim","")</f>
        <v>Sim</v>
      </c>
    </row>
    <row r="1382" customFormat="false" ht="15" hidden="false" customHeight="false" outlineLevel="0" collapsed="false">
      <c r="A1382" s="25" t="s">
        <v>1621</v>
      </c>
      <c r="B1382" s="25" t="s">
        <v>67</v>
      </c>
      <c r="C1382" s="25" t="s">
        <v>68</v>
      </c>
      <c r="D1382" s="25" t="s">
        <v>71</v>
      </c>
      <c r="E1382" s="25" t="s">
        <v>151</v>
      </c>
      <c r="F1382" s="25" t="s">
        <v>146</v>
      </c>
      <c r="G1382" s="26" t="n">
        <v>587.34</v>
      </c>
      <c r="H1382" s="27" t="n">
        <v>1356</v>
      </c>
      <c r="I1382" s="25" t="s">
        <v>152</v>
      </c>
      <c r="K1382" s="25" t="n">
        <v>2012</v>
      </c>
      <c r="L1382" s="25" t="s">
        <v>148</v>
      </c>
      <c r="M1382" s="25" t="s">
        <v>149</v>
      </c>
      <c r="N1382" s="28" t="n">
        <v>55</v>
      </c>
      <c r="O1382" s="25" t="s">
        <v>55</v>
      </c>
      <c r="P1382" s="29" t="n">
        <v>42935</v>
      </c>
      <c r="Q1382" s="29" t="n">
        <v>42945</v>
      </c>
      <c r="R1382" s="28" t="n">
        <v>0</v>
      </c>
      <c r="S1382" s="28" t="n">
        <f aca="false">IF(O1382="Won",R1382,IF(O1382="Lost",0,N1382))</f>
        <v>0</v>
      </c>
      <c r="T1382" s="30" t="n">
        <f aca="false">IF(AND(P1382&lt;&gt;"",Q1382&lt;&gt;""),Q1382-P1382,"")</f>
        <v>10</v>
      </c>
      <c r="U1382" s="30" t="str">
        <f aca="false">IF(AND(O1382="Engaging",P1382&lt;&gt;""),'Leia-me'!$B$5-P1382,"")</f>
        <v/>
      </c>
      <c r="V1382" s="25" t="str">
        <f aca="false">IF(O1382&lt;&gt;"Engaging","",IF(U1382&lt;='Leia-me'!$B$6,"Saudável",IF(U1382&lt;='Leia-me'!$B$7,"Esfriando",IF(U1382&lt;='Leia-me'!$B$8,"Última chance","Zumbi"))))</f>
        <v/>
      </c>
      <c r="W1382" s="25" t="n">
        <f aca="false">IF(O1382="Won",1,IF(O1382="Lost",0,""))</f>
        <v>0</v>
      </c>
      <c r="Y1382" s="25" t="str">
        <f aca="false">IF(E1382="","Sim","")</f>
        <v/>
      </c>
    </row>
    <row r="1383" customFormat="false" ht="15" hidden="false" customHeight="false" outlineLevel="0" collapsed="false">
      <c r="A1383" s="25" t="s">
        <v>1622</v>
      </c>
      <c r="B1383" s="25" t="s">
        <v>67</v>
      </c>
      <c r="C1383" s="25" t="s">
        <v>68</v>
      </c>
      <c r="D1383" s="25" t="s">
        <v>71</v>
      </c>
      <c r="E1383" s="25" t="s">
        <v>198</v>
      </c>
      <c r="F1383" s="25" t="s">
        <v>177</v>
      </c>
      <c r="G1383" s="26" t="n">
        <v>2819.5</v>
      </c>
      <c r="H1383" s="27" t="n">
        <v>7227</v>
      </c>
      <c r="I1383" s="25" t="s">
        <v>147</v>
      </c>
      <c r="J1383" s="25" t="s">
        <v>199</v>
      </c>
      <c r="K1383" s="25" t="n">
        <v>1991</v>
      </c>
      <c r="L1383" s="25" t="s">
        <v>148</v>
      </c>
      <c r="M1383" s="25" t="s">
        <v>149</v>
      </c>
      <c r="N1383" s="28" t="n">
        <v>55</v>
      </c>
      <c r="O1383" s="25" t="s">
        <v>54</v>
      </c>
      <c r="P1383" s="29" t="n">
        <v>42935</v>
      </c>
      <c r="Q1383" s="29" t="n">
        <v>42943</v>
      </c>
      <c r="R1383" s="28" t="n">
        <v>65</v>
      </c>
      <c r="S1383" s="28" t="n">
        <f aca="false">IF(O1383="Won",R1383,IF(O1383="Lost",0,N1383))</f>
        <v>65</v>
      </c>
      <c r="T1383" s="30" t="n">
        <f aca="false">IF(AND(P1383&lt;&gt;"",Q1383&lt;&gt;""),Q1383-P1383,"")</f>
        <v>8</v>
      </c>
      <c r="U1383" s="30" t="str">
        <f aca="false">IF(AND(O1383="Engaging",P1383&lt;&gt;""),'Leia-me'!$B$5-P1383,"")</f>
        <v/>
      </c>
      <c r="V1383" s="25" t="str">
        <f aca="false">IF(O1383&lt;&gt;"Engaging","",IF(U1383&lt;='Leia-me'!$B$6,"Saudável",IF(U1383&lt;='Leia-me'!$B$7,"Esfriando",IF(U1383&lt;='Leia-me'!$B$8,"Última chance","Zumbi"))))</f>
        <v/>
      </c>
      <c r="W1383" s="25" t="n">
        <f aca="false">IF(O1383="Won",1,IF(O1383="Lost",0,""))</f>
        <v>1</v>
      </c>
      <c r="Y1383" s="25" t="str">
        <f aca="false">IF(E1383="","Sim","")</f>
        <v/>
      </c>
    </row>
    <row r="1384" customFormat="false" ht="15" hidden="false" customHeight="false" outlineLevel="0" collapsed="false">
      <c r="A1384" s="25" t="s">
        <v>1623</v>
      </c>
      <c r="B1384" s="25" t="s">
        <v>67</v>
      </c>
      <c r="C1384" s="25" t="s">
        <v>68</v>
      </c>
      <c r="D1384" s="25" t="s">
        <v>71</v>
      </c>
      <c r="E1384" s="25" t="s">
        <v>198</v>
      </c>
      <c r="F1384" s="25" t="s">
        <v>177</v>
      </c>
      <c r="G1384" s="26" t="n">
        <v>2819.5</v>
      </c>
      <c r="H1384" s="27" t="n">
        <v>7227</v>
      </c>
      <c r="I1384" s="25" t="s">
        <v>147</v>
      </c>
      <c r="J1384" s="25" t="s">
        <v>199</v>
      </c>
      <c r="K1384" s="25" t="n">
        <v>1991</v>
      </c>
      <c r="L1384" s="25" t="s">
        <v>148</v>
      </c>
      <c r="M1384" s="25" t="s">
        <v>149</v>
      </c>
      <c r="N1384" s="28" t="n">
        <v>55</v>
      </c>
      <c r="O1384" s="25" t="s">
        <v>54</v>
      </c>
      <c r="P1384" s="29" t="n">
        <v>42935</v>
      </c>
      <c r="Q1384" s="29" t="n">
        <v>42941</v>
      </c>
      <c r="R1384" s="28" t="n">
        <v>47</v>
      </c>
      <c r="S1384" s="28" t="n">
        <f aca="false">IF(O1384="Won",R1384,IF(O1384="Lost",0,N1384))</f>
        <v>47</v>
      </c>
      <c r="T1384" s="30" t="n">
        <f aca="false">IF(AND(P1384&lt;&gt;"",Q1384&lt;&gt;""),Q1384-P1384,"")</f>
        <v>6</v>
      </c>
      <c r="U1384" s="30" t="str">
        <f aca="false">IF(AND(O1384="Engaging",P1384&lt;&gt;""),'Leia-me'!$B$5-P1384,"")</f>
        <v/>
      </c>
      <c r="V1384" s="25" t="str">
        <f aca="false">IF(O1384&lt;&gt;"Engaging","",IF(U1384&lt;='Leia-me'!$B$6,"Saudável",IF(U1384&lt;='Leia-me'!$B$7,"Esfriando",IF(U1384&lt;='Leia-me'!$B$8,"Última chance","Zumbi"))))</f>
        <v/>
      </c>
      <c r="W1384" s="25" t="n">
        <f aca="false">IF(O1384="Won",1,IF(O1384="Lost",0,""))</f>
        <v>1</v>
      </c>
      <c r="Y1384" s="25" t="str">
        <f aca="false">IF(E1384="","Sim","")</f>
        <v/>
      </c>
    </row>
    <row r="1385" customFormat="false" ht="15" hidden="false" customHeight="false" outlineLevel="0" collapsed="false">
      <c r="A1385" s="25" t="s">
        <v>1624</v>
      </c>
      <c r="B1385" s="25" t="s">
        <v>67</v>
      </c>
      <c r="C1385" s="25" t="s">
        <v>68</v>
      </c>
      <c r="D1385" s="25" t="s">
        <v>71</v>
      </c>
      <c r="G1385" s="31"/>
      <c r="H1385" s="32"/>
      <c r="L1385" s="25" t="s">
        <v>178</v>
      </c>
      <c r="M1385" s="25" t="s">
        <v>171</v>
      </c>
      <c r="N1385" s="28" t="n">
        <v>5482</v>
      </c>
      <c r="O1385" s="25" t="s">
        <v>56</v>
      </c>
      <c r="P1385" s="29" t="n">
        <v>42937</v>
      </c>
      <c r="Q1385" s="33"/>
      <c r="R1385" s="34"/>
      <c r="S1385" s="28" t="n">
        <f aca="false">IF(O1385="Won",R1385,IF(O1385="Lost",0,N1385))</f>
        <v>5482</v>
      </c>
      <c r="T1385" s="30" t="str">
        <f aca="false">IF(AND(P1385&lt;&gt;"",Q1385&lt;&gt;""),Q1385-P1385,"")</f>
        <v/>
      </c>
      <c r="U1385" s="30" t="n">
        <f aca="false">IF(AND(O1385="Engaging",P1385&lt;&gt;""),'Leia-me'!$B$5-P1385,"")</f>
        <v>163</v>
      </c>
      <c r="V1385" s="25" t="str">
        <f aca="false">IF(O1385&lt;&gt;"Engaging","",IF(U1385&lt;='Leia-me'!$B$6,"Saudável",IF(U1385&lt;='Leia-me'!$B$7,"Esfriando",IF(U1385&lt;='Leia-me'!$B$8,"Última chance","Zumbi"))))</f>
        <v>Zumbi</v>
      </c>
      <c r="W1385" s="25" t="str">
        <f aca="false">IF(O1385="Won",1,IF(O1385="Lost",0,""))</f>
        <v/>
      </c>
      <c r="Y1385" s="25" t="str">
        <f aca="false">IF(E1385="","Sim","")</f>
        <v>Sim</v>
      </c>
    </row>
    <row r="1386" customFormat="false" ht="15" hidden="false" customHeight="false" outlineLevel="0" collapsed="false">
      <c r="A1386" s="25" t="s">
        <v>1625</v>
      </c>
      <c r="B1386" s="25" t="s">
        <v>67</v>
      </c>
      <c r="C1386" s="25" t="s">
        <v>68</v>
      </c>
      <c r="D1386" s="25" t="s">
        <v>71</v>
      </c>
      <c r="E1386" s="25" t="s">
        <v>195</v>
      </c>
      <c r="F1386" s="25" t="s">
        <v>185</v>
      </c>
      <c r="G1386" s="26" t="n">
        <v>8170.38</v>
      </c>
      <c r="H1386" s="27" t="n">
        <v>16499</v>
      </c>
      <c r="I1386" s="25" t="s">
        <v>196</v>
      </c>
      <c r="K1386" s="25" t="n">
        <v>1997</v>
      </c>
      <c r="L1386" s="25" t="s">
        <v>148</v>
      </c>
      <c r="M1386" s="25" t="s">
        <v>149</v>
      </c>
      <c r="N1386" s="28" t="n">
        <v>55</v>
      </c>
      <c r="O1386" s="25" t="s">
        <v>56</v>
      </c>
      <c r="P1386" s="29" t="n">
        <v>42937</v>
      </c>
      <c r="Q1386" s="33"/>
      <c r="R1386" s="34"/>
      <c r="S1386" s="28" t="n">
        <f aca="false">IF(O1386="Won",R1386,IF(O1386="Lost",0,N1386))</f>
        <v>55</v>
      </c>
      <c r="T1386" s="30" t="str">
        <f aca="false">IF(AND(P1386&lt;&gt;"",Q1386&lt;&gt;""),Q1386-P1386,"")</f>
        <v/>
      </c>
      <c r="U1386" s="30" t="n">
        <f aca="false">IF(AND(O1386="Engaging",P1386&lt;&gt;""),'Leia-me'!$B$5-P1386,"")</f>
        <v>163</v>
      </c>
      <c r="V1386" s="25" t="str">
        <f aca="false">IF(O1386&lt;&gt;"Engaging","",IF(U1386&lt;='Leia-me'!$B$6,"Saudável",IF(U1386&lt;='Leia-me'!$B$7,"Esfriando",IF(U1386&lt;='Leia-me'!$B$8,"Última chance","Zumbi"))))</f>
        <v>Zumbi</v>
      </c>
      <c r="W1386" s="25" t="str">
        <f aca="false">IF(O1386="Won",1,IF(O1386="Lost",0,""))</f>
        <v/>
      </c>
      <c r="Y1386" s="25" t="str">
        <f aca="false">IF(E1386="","Sim","")</f>
        <v/>
      </c>
    </row>
    <row r="1387" customFormat="false" ht="15" hidden="false" customHeight="false" outlineLevel="0" collapsed="false">
      <c r="A1387" s="25" t="s">
        <v>1626</v>
      </c>
      <c r="B1387" s="25" t="s">
        <v>67</v>
      </c>
      <c r="C1387" s="25" t="s">
        <v>68</v>
      </c>
      <c r="D1387" s="25" t="s">
        <v>71</v>
      </c>
      <c r="E1387" s="25" t="s">
        <v>231</v>
      </c>
      <c r="F1387" s="25" t="s">
        <v>168</v>
      </c>
      <c r="G1387" s="26" t="n">
        <v>45.39</v>
      </c>
      <c r="H1387" s="27" t="n">
        <v>100</v>
      </c>
      <c r="I1387" s="25" t="s">
        <v>147</v>
      </c>
      <c r="J1387" s="25" t="s">
        <v>169</v>
      </c>
      <c r="K1387" s="25" t="n">
        <v>2012</v>
      </c>
      <c r="L1387" s="25" t="s">
        <v>148</v>
      </c>
      <c r="M1387" s="25" t="s">
        <v>149</v>
      </c>
      <c r="N1387" s="28" t="n">
        <v>55</v>
      </c>
      <c r="O1387" s="25" t="s">
        <v>54</v>
      </c>
      <c r="P1387" s="29" t="n">
        <v>42937</v>
      </c>
      <c r="Q1387" s="29" t="n">
        <v>42944</v>
      </c>
      <c r="R1387" s="28" t="n">
        <v>51</v>
      </c>
      <c r="S1387" s="28" t="n">
        <f aca="false">IF(O1387="Won",R1387,IF(O1387="Lost",0,N1387))</f>
        <v>51</v>
      </c>
      <c r="T1387" s="30" t="n">
        <f aca="false">IF(AND(P1387&lt;&gt;"",Q1387&lt;&gt;""),Q1387-P1387,"")</f>
        <v>7</v>
      </c>
      <c r="U1387" s="30" t="str">
        <f aca="false">IF(AND(O1387="Engaging",P1387&lt;&gt;""),'Leia-me'!$B$5-P1387,"")</f>
        <v/>
      </c>
      <c r="V1387" s="25" t="str">
        <f aca="false">IF(O1387&lt;&gt;"Engaging","",IF(U1387&lt;='Leia-me'!$B$6,"Saudável",IF(U1387&lt;='Leia-me'!$B$7,"Esfriando",IF(U1387&lt;='Leia-me'!$B$8,"Última chance","Zumbi"))))</f>
        <v/>
      </c>
      <c r="W1387" s="25" t="n">
        <f aca="false">IF(O1387="Won",1,IF(O1387="Lost",0,""))</f>
        <v>1</v>
      </c>
      <c r="Y1387" s="25" t="str">
        <f aca="false">IF(E1387="","Sim","")</f>
        <v/>
      </c>
    </row>
    <row r="1388" customFormat="false" ht="15" hidden="false" customHeight="false" outlineLevel="0" collapsed="false">
      <c r="A1388" s="25" t="s">
        <v>1627</v>
      </c>
      <c r="B1388" s="25" t="s">
        <v>67</v>
      </c>
      <c r="C1388" s="25" t="s">
        <v>68</v>
      </c>
      <c r="D1388" s="25" t="s">
        <v>71</v>
      </c>
      <c r="E1388" s="25" t="s">
        <v>173</v>
      </c>
      <c r="F1388" s="25" t="s">
        <v>146</v>
      </c>
      <c r="G1388" s="26" t="n">
        <v>647.18</v>
      </c>
      <c r="H1388" s="27" t="n">
        <v>1185</v>
      </c>
      <c r="I1388" s="25" t="s">
        <v>174</v>
      </c>
      <c r="K1388" s="25" t="n">
        <v>1986</v>
      </c>
      <c r="L1388" s="25" t="s">
        <v>160</v>
      </c>
      <c r="M1388" s="25" t="s">
        <v>149</v>
      </c>
      <c r="N1388" s="28" t="n">
        <v>3393</v>
      </c>
      <c r="O1388" s="25" t="s">
        <v>54</v>
      </c>
      <c r="P1388" s="29" t="n">
        <v>42937</v>
      </c>
      <c r="Q1388" s="29" t="n">
        <v>42946</v>
      </c>
      <c r="R1388" s="28" t="n">
        <v>3167</v>
      </c>
      <c r="S1388" s="28" t="n">
        <f aca="false">IF(O1388="Won",R1388,IF(O1388="Lost",0,N1388))</f>
        <v>3167</v>
      </c>
      <c r="T1388" s="30" t="n">
        <f aca="false">IF(AND(P1388&lt;&gt;"",Q1388&lt;&gt;""),Q1388-P1388,"")</f>
        <v>9</v>
      </c>
      <c r="U1388" s="30" t="str">
        <f aca="false">IF(AND(O1388="Engaging",P1388&lt;&gt;""),'Leia-me'!$B$5-P1388,"")</f>
        <v/>
      </c>
      <c r="V1388" s="25" t="str">
        <f aca="false">IF(O1388&lt;&gt;"Engaging","",IF(U1388&lt;='Leia-me'!$B$6,"Saudável",IF(U1388&lt;='Leia-me'!$B$7,"Esfriando",IF(U1388&lt;='Leia-me'!$B$8,"Última chance","Zumbi"))))</f>
        <v/>
      </c>
      <c r="W1388" s="25" t="n">
        <f aca="false">IF(O1388="Won",1,IF(O1388="Lost",0,""))</f>
        <v>1</v>
      </c>
      <c r="Y1388" s="25" t="str">
        <f aca="false">IF(E1388="","Sim","")</f>
        <v/>
      </c>
    </row>
    <row r="1389" customFormat="false" ht="15" hidden="false" customHeight="false" outlineLevel="0" collapsed="false">
      <c r="A1389" s="25" t="s">
        <v>1628</v>
      </c>
      <c r="B1389" s="25" t="s">
        <v>67</v>
      </c>
      <c r="C1389" s="25" t="s">
        <v>68</v>
      </c>
      <c r="D1389" s="25" t="s">
        <v>71</v>
      </c>
      <c r="E1389" s="25" t="s">
        <v>240</v>
      </c>
      <c r="F1389" s="25" t="s">
        <v>185</v>
      </c>
      <c r="G1389" s="26" t="n">
        <v>1223.72</v>
      </c>
      <c r="H1389" s="27" t="n">
        <v>2497</v>
      </c>
      <c r="I1389" s="25" t="s">
        <v>241</v>
      </c>
      <c r="K1389" s="25" t="n">
        <v>2000</v>
      </c>
      <c r="L1389" s="25" t="s">
        <v>160</v>
      </c>
      <c r="M1389" s="25" t="s">
        <v>149</v>
      </c>
      <c r="N1389" s="28" t="n">
        <v>3393</v>
      </c>
      <c r="O1389" s="25" t="s">
        <v>54</v>
      </c>
      <c r="P1389" s="29" t="n">
        <v>42937</v>
      </c>
      <c r="Q1389" s="29" t="n">
        <v>43005</v>
      </c>
      <c r="R1389" s="28" t="n">
        <v>3038</v>
      </c>
      <c r="S1389" s="28" t="n">
        <f aca="false">IF(O1389="Won",R1389,IF(O1389="Lost",0,N1389))</f>
        <v>3038</v>
      </c>
      <c r="T1389" s="30" t="n">
        <f aca="false">IF(AND(P1389&lt;&gt;"",Q1389&lt;&gt;""),Q1389-P1389,"")</f>
        <v>68</v>
      </c>
      <c r="U1389" s="30" t="str">
        <f aca="false">IF(AND(O1389="Engaging",P1389&lt;&gt;""),'Leia-me'!$B$5-P1389,"")</f>
        <v/>
      </c>
      <c r="V1389" s="25" t="str">
        <f aca="false">IF(O1389&lt;&gt;"Engaging","",IF(U1389&lt;='Leia-me'!$B$6,"Saudável",IF(U1389&lt;='Leia-me'!$B$7,"Esfriando",IF(U1389&lt;='Leia-me'!$B$8,"Última chance","Zumbi"))))</f>
        <v/>
      </c>
      <c r="W1389" s="25" t="n">
        <f aca="false">IF(O1389="Won",1,IF(O1389="Lost",0,""))</f>
        <v>1</v>
      </c>
      <c r="Y1389" s="25" t="str">
        <f aca="false">IF(E1389="","Sim","")</f>
        <v/>
      </c>
    </row>
    <row r="1390" customFormat="false" ht="15" hidden="false" customHeight="false" outlineLevel="0" collapsed="false">
      <c r="A1390" s="25" t="s">
        <v>1629</v>
      </c>
      <c r="B1390" s="25" t="s">
        <v>67</v>
      </c>
      <c r="C1390" s="25" t="s">
        <v>68</v>
      </c>
      <c r="D1390" s="25" t="s">
        <v>71</v>
      </c>
      <c r="G1390" s="31"/>
      <c r="H1390" s="32"/>
      <c r="L1390" s="25" t="s">
        <v>148</v>
      </c>
      <c r="M1390" s="25" t="s">
        <v>149</v>
      </c>
      <c r="N1390" s="28" t="n">
        <v>55</v>
      </c>
      <c r="O1390" s="25" t="s">
        <v>56</v>
      </c>
      <c r="P1390" s="29" t="n">
        <v>42938</v>
      </c>
      <c r="Q1390" s="33"/>
      <c r="R1390" s="34"/>
      <c r="S1390" s="28" t="n">
        <f aca="false">IF(O1390="Won",R1390,IF(O1390="Lost",0,N1390))</f>
        <v>55</v>
      </c>
      <c r="T1390" s="30" t="str">
        <f aca="false">IF(AND(P1390&lt;&gt;"",Q1390&lt;&gt;""),Q1390-P1390,"")</f>
        <v/>
      </c>
      <c r="U1390" s="30" t="n">
        <f aca="false">IF(AND(O1390="Engaging",P1390&lt;&gt;""),'Leia-me'!$B$5-P1390,"")</f>
        <v>162</v>
      </c>
      <c r="V1390" s="25" t="str">
        <f aca="false">IF(O1390&lt;&gt;"Engaging","",IF(U1390&lt;='Leia-me'!$B$6,"Saudável",IF(U1390&lt;='Leia-me'!$B$7,"Esfriando",IF(U1390&lt;='Leia-me'!$B$8,"Última chance","Zumbi"))))</f>
        <v>Zumbi</v>
      </c>
      <c r="W1390" s="25" t="str">
        <f aca="false">IF(O1390="Won",1,IF(O1390="Lost",0,""))</f>
        <v/>
      </c>
      <c r="Y1390" s="25" t="str">
        <f aca="false">IF(E1390="","Sim","")</f>
        <v>Sim</v>
      </c>
    </row>
    <row r="1391" customFormat="false" ht="15" hidden="false" customHeight="false" outlineLevel="0" collapsed="false">
      <c r="A1391" s="25" t="s">
        <v>1630</v>
      </c>
      <c r="B1391" s="25" t="s">
        <v>67</v>
      </c>
      <c r="C1391" s="25" t="s">
        <v>68</v>
      </c>
      <c r="D1391" s="25" t="s">
        <v>71</v>
      </c>
      <c r="G1391" s="31"/>
      <c r="H1391" s="32"/>
      <c r="L1391" s="25" t="s">
        <v>148</v>
      </c>
      <c r="M1391" s="25" t="s">
        <v>149</v>
      </c>
      <c r="N1391" s="28" t="n">
        <v>55</v>
      </c>
      <c r="O1391" s="25" t="s">
        <v>56</v>
      </c>
      <c r="P1391" s="29" t="n">
        <v>42938</v>
      </c>
      <c r="Q1391" s="33"/>
      <c r="R1391" s="34"/>
      <c r="S1391" s="28" t="n">
        <f aca="false">IF(O1391="Won",R1391,IF(O1391="Lost",0,N1391))</f>
        <v>55</v>
      </c>
      <c r="T1391" s="30" t="str">
        <f aca="false">IF(AND(P1391&lt;&gt;"",Q1391&lt;&gt;""),Q1391-P1391,"")</f>
        <v/>
      </c>
      <c r="U1391" s="30" t="n">
        <f aca="false">IF(AND(O1391="Engaging",P1391&lt;&gt;""),'Leia-me'!$B$5-P1391,"")</f>
        <v>162</v>
      </c>
      <c r="V1391" s="25" t="str">
        <f aca="false">IF(O1391&lt;&gt;"Engaging","",IF(U1391&lt;='Leia-me'!$B$6,"Saudável",IF(U1391&lt;='Leia-me'!$B$7,"Esfriando",IF(U1391&lt;='Leia-me'!$B$8,"Última chance","Zumbi"))))</f>
        <v>Zumbi</v>
      </c>
      <c r="W1391" s="25" t="str">
        <f aca="false">IF(O1391="Won",1,IF(O1391="Lost",0,""))</f>
        <v/>
      </c>
      <c r="Y1391" s="25" t="str">
        <f aca="false">IF(E1391="","Sim","")</f>
        <v>Sim</v>
      </c>
    </row>
    <row r="1392" customFormat="false" ht="15" hidden="false" customHeight="false" outlineLevel="0" collapsed="false">
      <c r="A1392" s="25" t="s">
        <v>1631</v>
      </c>
      <c r="B1392" s="25" t="s">
        <v>67</v>
      </c>
      <c r="C1392" s="25" t="s">
        <v>68</v>
      </c>
      <c r="D1392" s="25" t="s">
        <v>71</v>
      </c>
      <c r="G1392" s="31"/>
      <c r="H1392" s="32"/>
      <c r="L1392" s="25" t="s">
        <v>148</v>
      </c>
      <c r="M1392" s="25" t="s">
        <v>149</v>
      </c>
      <c r="N1392" s="28" t="n">
        <v>55</v>
      </c>
      <c r="O1392" s="25" t="s">
        <v>56</v>
      </c>
      <c r="P1392" s="29" t="n">
        <v>42938</v>
      </c>
      <c r="Q1392" s="33"/>
      <c r="R1392" s="34"/>
      <c r="S1392" s="28" t="n">
        <f aca="false">IF(O1392="Won",R1392,IF(O1392="Lost",0,N1392))</f>
        <v>55</v>
      </c>
      <c r="T1392" s="30" t="str">
        <f aca="false">IF(AND(P1392&lt;&gt;"",Q1392&lt;&gt;""),Q1392-P1392,"")</f>
        <v/>
      </c>
      <c r="U1392" s="30" t="n">
        <f aca="false">IF(AND(O1392="Engaging",P1392&lt;&gt;""),'Leia-me'!$B$5-P1392,"")</f>
        <v>162</v>
      </c>
      <c r="V1392" s="25" t="str">
        <f aca="false">IF(O1392&lt;&gt;"Engaging","",IF(U1392&lt;='Leia-me'!$B$6,"Saudável",IF(U1392&lt;='Leia-me'!$B$7,"Esfriando",IF(U1392&lt;='Leia-me'!$B$8,"Última chance","Zumbi"))))</f>
        <v>Zumbi</v>
      </c>
      <c r="W1392" s="25" t="str">
        <f aca="false">IF(O1392="Won",1,IF(O1392="Lost",0,""))</f>
        <v/>
      </c>
      <c r="Y1392" s="25" t="str">
        <f aca="false">IF(E1392="","Sim","")</f>
        <v>Sim</v>
      </c>
    </row>
    <row r="1393" customFormat="false" ht="15" hidden="false" customHeight="false" outlineLevel="0" collapsed="false">
      <c r="A1393" s="25" t="s">
        <v>1632</v>
      </c>
      <c r="B1393" s="25" t="s">
        <v>67</v>
      </c>
      <c r="C1393" s="25" t="s">
        <v>68</v>
      </c>
      <c r="D1393" s="25" t="s">
        <v>71</v>
      </c>
      <c r="G1393" s="31"/>
      <c r="H1393" s="32"/>
      <c r="L1393" s="25" t="s">
        <v>160</v>
      </c>
      <c r="M1393" s="25" t="s">
        <v>149</v>
      </c>
      <c r="N1393" s="28" t="n">
        <v>3393</v>
      </c>
      <c r="O1393" s="25" t="s">
        <v>56</v>
      </c>
      <c r="P1393" s="29" t="n">
        <v>42938</v>
      </c>
      <c r="Q1393" s="33"/>
      <c r="R1393" s="34"/>
      <c r="S1393" s="28" t="n">
        <f aca="false">IF(O1393="Won",R1393,IF(O1393="Lost",0,N1393))</f>
        <v>3393</v>
      </c>
      <c r="T1393" s="30" t="str">
        <f aca="false">IF(AND(P1393&lt;&gt;"",Q1393&lt;&gt;""),Q1393-P1393,"")</f>
        <v/>
      </c>
      <c r="U1393" s="30" t="n">
        <f aca="false">IF(AND(O1393="Engaging",P1393&lt;&gt;""),'Leia-me'!$B$5-P1393,"")</f>
        <v>162</v>
      </c>
      <c r="V1393" s="25" t="str">
        <f aca="false">IF(O1393&lt;&gt;"Engaging","",IF(U1393&lt;='Leia-me'!$B$6,"Saudável",IF(U1393&lt;='Leia-me'!$B$7,"Esfriando",IF(U1393&lt;='Leia-me'!$B$8,"Última chance","Zumbi"))))</f>
        <v>Zumbi</v>
      </c>
      <c r="W1393" s="25" t="str">
        <f aca="false">IF(O1393="Won",1,IF(O1393="Lost",0,""))</f>
        <v/>
      </c>
      <c r="Y1393" s="25" t="str">
        <f aca="false">IF(E1393="","Sim","")</f>
        <v>Sim</v>
      </c>
    </row>
    <row r="1394" customFormat="false" ht="15" hidden="false" customHeight="false" outlineLevel="0" collapsed="false">
      <c r="A1394" s="25" t="s">
        <v>1633</v>
      </c>
      <c r="B1394" s="25" t="s">
        <v>67</v>
      </c>
      <c r="C1394" s="25" t="s">
        <v>68</v>
      </c>
      <c r="D1394" s="25" t="s">
        <v>71</v>
      </c>
      <c r="E1394" s="25" t="s">
        <v>248</v>
      </c>
      <c r="F1394" s="25" t="s">
        <v>211</v>
      </c>
      <c r="G1394" s="26" t="n">
        <v>894.33</v>
      </c>
      <c r="H1394" s="27" t="n">
        <v>1635</v>
      </c>
      <c r="I1394" s="25" t="s">
        <v>249</v>
      </c>
      <c r="K1394" s="25" t="n">
        <v>2007</v>
      </c>
      <c r="L1394" s="25" t="s">
        <v>148</v>
      </c>
      <c r="M1394" s="25" t="s">
        <v>149</v>
      </c>
      <c r="N1394" s="28" t="n">
        <v>55</v>
      </c>
      <c r="O1394" s="25" t="s">
        <v>55</v>
      </c>
      <c r="P1394" s="29" t="n">
        <v>42938</v>
      </c>
      <c r="Q1394" s="29" t="n">
        <v>43043</v>
      </c>
      <c r="R1394" s="28" t="n">
        <v>0</v>
      </c>
      <c r="S1394" s="28" t="n">
        <f aca="false">IF(O1394="Won",R1394,IF(O1394="Lost",0,N1394))</f>
        <v>0</v>
      </c>
      <c r="T1394" s="30" t="n">
        <f aca="false">IF(AND(P1394&lt;&gt;"",Q1394&lt;&gt;""),Q1394-P1394,"")</f>
        <v>105</v>
      </c>
      <c r="U1394" s="30" t="str">
        <f aca="false">IF(AND(O1394="Engaging",P1394&lt;&gt;""),'Leia-me'!$B$5-P1394,"")</f>
        <v/>
      </c>
      <c r="V1394" s="25" t="str">
        <f aca="false">IF(O1394&lt;&gt;"Engaging","",IF(U1394&lt;='Leia-me'!$B$6,"Saudável",IF(U1394&lt;='Leia-me'!$B$7,"Esfriando",IF(U1394&lt;='Leia-me'!$B$8,"Última chance","Zumbi"))))</f>
        <v/>
      </c>
      <c r="W1394" s="25" t="n">
        <f aca="false">IF(O1394="Won",1,IF(O1394="Lost",0,""))</f>
        <v>0</v>
      </c>
      <c r="Y1394" s="25" t="str">
        <f aca="false">IF(E1394="","Sim","")</f>
        <v/>
      </c>
    </row>
    <row r="1395" customFormat="false" ht="15" hidden="false" customHeight="false" outlineLevel="0" collapsed="false">
      <c r="A1395" s="25" t="s">
        <v>1634</v>
      </c>
      <c r="B1395" s="25" t="s">
        <v>67</v>
      </c>
      <c r="C1395" s="25" t="s">
        <v>68</v>
      </c>
      <c r="D1395" s="25" t="s">
        <v>71</v>
      </c>
      <c r="E1395" s="25" t="s">
        <v>240</v>
      </c>
      <c r="F1395" s="25" t="s">
        <v>185</v>
      </c>
      <c r="G1395" s="26" t="n">
        <v>1223.72</v>
      </c>
      <c r="H1395" s="27" t="n">
        <v>2497</v>
      </c>
      <c r="I1395" s="25" t="s">
        <v>241</v>
      </c>
      <c r="K1395" s="25" t="n">
        <v>2000</v>
      </c>
      <c r="L1395" s="25" t="s">
        <v>148</v>
      </c>
      <c r="M1395" s="25" t="s">
        <v>149</v>
      </c>
      <c r="N1395" s="28" t="n">
        <v>55</v>
      </c>
      <c r="O1395" s="25" t="s">
        <v>55</v>
      </c>
      <c r="P1395" s="29" t="n">
        <v>42938</v>
      </c>
      <c r="Q1395" s="29" t="n">
        <v>42939</v>
      </c>
      <c r="R1395" s="28" t="n">
        <v>0</v>
      </c>
      <c r="S1395" s="28" t="n">
        <f aca="false">IF(O1395="Won",R1395,IF(O1395="Lost",0,N1395))</f>
        <v>0</v>
      </c>
      <c r="T1395" s="30" t="n">
        <f aca="false">IF(AND(P1395&lt;&gt;"",Q1395&lt;&gt;""),Q1395-P1395,"")</f>
        <v>1</v>
      </c>
      <c r="U1395" s="30" t="str">
        <f aca="false">IF(AND(O1395="Engaging",P1395&lt;&gt;""),'Leia-me'!$B$5-P1395,"")</f>
        <v/>
      </c>
      <c r="V1395" s="25" t="str">
        <f aca="false">IF(O1395&lt;&gt;"Engaging","",IF(U1395&lt;='Leia-me'!$B$6,"Saudável",IF(U1395&lt;='Leia-me'!$B$7,"Esfriando",IF(U1395&lt;='Leia-me'!$B$8,"Última chance","Zumbi"))))</f>
        <v/>
      </c>
      <c r="W1395" s="25" t="n">
        <f aca="false">IF(O1395="Won",1,IF(O1395="Lost",0,""))</f>
        <v>0</v>
      </c>
      <c r="Y1395" s="25" t="str">
        <f aca="false">IF(E1395="","Sim","")</f>
        <v/>
      </c>
    </row>
    <row r="1396" customFormat="false" ht="15" hidden="false" customHeight="false" outlineLevel="0" collapsed="false">
      <c r="A1396" s="25" t="s">
        <v>1635</v>
      </c>
      <c r="B1396" s="25" t="s">
        <v>67</v>
      </c>
      <c r="C1396" s="25" t="s">
        <v>68</v>
      </c>
      <c r="D1396" s="25" t="s">
        <v>71</v>
      </c>
      <c r="E1396" s="25" t="s">
        <v>1189</v>
      </c>
      <c r="F1396" s="25" t="s">
        <v>211</v>
      </c>
      <c r="G1396" s="26" t="n">
        <v>702.72</v>
      </c>
      <c r="H1396" s="27" t="n">
        <v>1831</v>
      </c>
      <c r="I1396" s="25" t="s">
        <v>147</v>
      </c>
      <c r="K1396" s="25" t="n">
        <v>2004</v>
      </c>
      <c r="L1396" s="25" t="s">
        <v>170</v>
      </c>
      <c r="M1396" s="25" t="s">
        <v>171</v>
      </c>
      <c r="N1396" s="28" t="n">
        <v>1096</v>
      </c>
      <c r="O1396" s="25" t="s">
        <v>56</v>
      </c>
      <c r="P1396" s="29" t="n">
        <v>42939</v>
      </c>
      <c r="Q1396" s="33"/>
      <c r="R1396" s="34"/>
      <c r="S1396" s="28" t="n">
        <f aca="false">IF(O1396="Won",R1396,IF(O1396="Lost",0,N1396))</f>
        <v>1096</v>
      </c>
      <c r="T1396" s="30" t="str">
        <f aca="false">IF(AND(P1396&lt;&gt;"",Q1396&lt;&gt;""),Q1396-P1396,"")</f>
        <v/>
      </c>
      <c r="U1396" s="30" t="n">
        <f aca="false">IF(AND(O1396="Engaging",P1396&lt;&gt;""),'Leia-me'!$B$5-P1396,"")</f>
        <v>161</v>
      </c>
      <c r="V1396" s="25" t="str">
        <f aca="false">IF(O1396&lt;&gt;"Engaging","",IF(U1396&lt;='Leia-me'!$B$6,"Saudável",IF(U1396&lt;='Leia-me'!$B$7,"Esfriando",IF(U1396&lt;='Leia-me'!$B$8,"Última chance","Zumbi"))))</f>
        <v>Zumbi</v>
      </c>
      <c r="W1396" s="25" t="str">
        <f aca="false">IF(O1396="Won",1,IF(O1396="Lost",0,""))</f>
        <v/>
      </c>
      <c r="Y1396" s="25" t="str">
        <f aca="false">IF(E1396="","Sim","")</f>
        <v/>
      </c>
    </row>
    <row r="1397" customFormat="false" ht="15" hidden="false" customHeight="false" outlineLevel="0" collapsed="false">
      <c r="A1397" s="25" t="s">
        <v>1636</v>
      </c>
      <c r="B1397" s="25" t="s">
        <v>67</v>
      </c>
      <c r="C1397" s="25" t="s">
        <v>68</v>
      </c>
      <c r="D1397" s="25" t="s">
        <v>71</v>
      </c>
      <c r="G1397" s="31"/>
      <c r="H1397" s="32"/>
      <c r="L1397" s="25" t="s">
        <v>148</v>
      </c>
      <c r="M1397" s="25" t="s">
        <v>149</v>
      </c>
      <c r="N1397" s="28" t="n">
        <v>55</v>
      </c>
      <c r="O1397" s="25" t="s">
        <v>56</v>
      </c>
      <c r="P1397" s="29" t="n">
        <v>42939</v>
      </c>
      <c r="Q1397" s="33"/>
      <c r="R1397" s="34"/>
      <c r="S1397" s="28" t="n">
        <f aca="false">IF(O1397="Won",R1397,IF(O1397="Lost",0,N1397))</f>
        <v>55</v>
      </c>
      <c r="T1397" s="30" t="str">
        <f aca="false">IF(AND(P1397&lt;&gt;"",Q1397&lt;&gt;""),Q1397-P1397,"")</f>
        <v/>
      </c>
      <c r="U1397" s="30" t="n">
        <f aca="false">IF(AND(O1397="Engaging",P1397&lt;&gt;""),'Leia-me'!$B$5-P1397,"")</f>
        <v>161</v>
      </c>
      <c r="V1397" s="25" t="str">
        <f aca="false">IF(O1397&lt;&gt;"Engaging","",IF(U1397&lt;='Leia-me'!$B$6,"Saudável",IF(U1397&lt;='Leia-me'!$B$7,"Esfriando",IF(U1397&lt;='Leia-me'!$B$8,"Última chance","Zumbi"))))</f>
        <v>Zumbi</v>
      </c>
      <c r="W1397" s="25" t="str">
        <f aca="false">IF(O1397="Won",1,IF(O1397="Lost",0,""))</f>
        <v/>
      </c>
      <c r="Y1397" s="25" t="str">
        <f aca="false">IF(E1397="","Sim","")</f>
        <v>Sim</v>
      </c>
    </row>
    <row r="1398" customFormat="false" ht="15" hidden="false" customHeight="false" outlineLevel="0" collapsed="false">
      <c r="A1398" s="25" t="s">
        <v>1637</v>
      </c>
      <c r="B1398" s="25" t="s">
        <v>67</v>
      </c>
      <c r="C1398" s="25" t="s">
        <v>68</v>
      </c>
      <c r="D1398" s="25" t="s">
        <v>71</v>
      </c>
      <c r="E1398" s="25" t="s">
        <v>162</v>
      </c>
      <c r="F1398" s="25" t="s">
        <v>155</v>
      </c>
      <c r="G1398" s="26" t="n">
        <v>5266.09</v>
      </c>
      <c r="H1398" s="27" t="n">
        <v>8595</v>
      </c>
      <c r="I1398" s="25" t="s">
        <v>147</v>
      </c>
      <c r="J1398" s="25" t="s">
        <v>156</v>
      </c>
      <c r="K1398" s="25" t="n">
        <v>1988</v>
      </c>
      <c r="L1398" s="25" t="s">
        <v>148</v>
      </c>
      <c r="M1398" s="25" t="s">
        <v>149</v>
      </c>
      <c r="N1398" s="28" t="n">
        <v>55</v>
      </c>
      <c r="O1398" s="25" t="s">
        <v>55</v>
      </c>
      <c r="P1398" s="29" t="n">
        <v>42939</v>
      </c>
      <c r="Q1398" s="29" t="n">
        <v>42944</v>
      </c>
      <c r="R1398" s="28" t="n">
        <v>0</v>
      </c>
      <c r="S1398" s="28" t="n">
        <f aca="false">IF(O1398="Won",R1398,IF(O1398="Lost",0,N1398))</f>
        <v>0</v>
      </c>
      <c r="T1398" s="30" t="n">
        <f aca="false">IF(AND(P1398&lt;&gt;"",Q1398&lt;&gt;""),Q1398-P1398,"")</f>
        <v>5</v>
      </c>
      <c r="U1398" s="30" t="str">
        <f aca="false">IF(AND(O1398="Engaging",P1398&lt;&gt;""),'Leia-me'!$B$5-P1398,"")</f>
        <v/>
      </c>
      <c r="V1398" s="25" t="str">
        <f aca="false">IF(O1398&lt;&gt;"Engaging","",IF(U1398&lt;='Leia-me'!$B$6,"Saudável",IF(U1398&lt;='Leia-me'!$B$7,"Esfriando",IF(U1398&lt;='Leia-me'!$B$8,"Última chance","Zumbi"))))</f>
        <v/>
      </c>
      <c r="W1398" s="25" t="n">
        <f aca="false">IF(O1398="Won",1,IF(O1398="Lost",0,""))</f>
        <v>0</v>
      </c>
      <c r="Y1398" s="25" t="str">
        <f aca="false">IF(E1398="","Sim","")</f>
        <v/>
      </c>
    </row>
    <row r="1399" customFormat="false" ht="15" hidden="false" customHeight="false" outlineLevel="0" collapsed="false">
      <c r="A1399" s="25" t="s">
        <v>1638</v>
      </c>
      <c r="B1399" s="25" t="s">
        <v>67</v>
      </c>
      <c r="C1399" s="25" t="s">
        <v>68</v>
      </c>
      <c r="D1399" s="25" t="s">
        <v>71</v>
      </c>
      <c r="E1399" s="25" t="s">
        <v>257</v>
      </c>
      <c r="F1399" s="25" t="s">
        <v>146</v>
      </c>
      <c r="G1399" s="26" t="n">
        <v>441.08</v>
      </c>
      <c r="H1399" s="27" t="n">
        <v>1210</v>
      </c>
      <c r="I1399" s="25" t="s">
        <v>147</v>
      </c>
      <c r="K1399" s="25" t="n">
        <v>1984</v>
      </c>
      <c r="L1399" s="25" t="s">
        <v>160</v>
      </c>
      <c r="M1399" s="25" t="s">
        <v>149</v>
      </c>
      <c r="N1399" s="28" t="n">
        <v>3393</v>
      </c>
      <c r="O1399" s="25" t="s">
        <v>55</v>
      </c>
      <c r="P1399" s="29" t="n">
        <v>42939</v>
      </c>
      <c r="Q1399" s="29" t="n">
        <v>42983</v>
      </c>
      <c r="R1399" s="28" t="n">
        <v>0</v>
      </c>
      <c r="S1399" s="28" t="n">
        <f aca="false">IF(O1399="Won",R1399,IF(O1399="Lost",0,N1399))</f>
        <v>0</v>
      </c>
      <c r="T1399" s="30" t="n">
        <f aca="false">IF(AND(P1399&lt;&gt;"",Q1399&lt;&gt;""),Q1399-P1399,"")</f>
        <v>44</v>
      </c>
      <c r="U1399" s="30" t="str">
        <f aca="false">IF(AND(O1399="Engaging",P1399&lt;&gt;""),'Leia-me'!$B$5-P1399,"")</f>
        <v/>
      </c>
      <c r="V1399" s="25" t="str">
        <f aca="false">IF(O1399&lt;&gt;"Engaging","",IF(U1399&lt;='Leia-me'!$B$6,"Saudável",IF(U1399&lt;='Leia-me'!$B$7,"Esfriando",IF(U1399&lt;='Leia-me'!$B$8,"Última chance","Zumbi"))))</f>
        <v/>
      </c>
      <c r="W1399" s="25" t="n">
        <f aca="false">IF(O1399="Won",1,IF(O1399="Lost",0,""))</f>
        <v>0</v>
      </c>
      <c r="Y1399" s="25" t="str">
        <f aca="false">IF(E1399="","Sim","")</f>
        <v/>
      </c>
    </row>
    <row r="1400" customFormat="false" ht="15" hidden="false" customHeight="false" outlineLevel="0" collapsed="false">
      <c r="A1400" s="25" t="s">
        <v>1639</v>
      </c>
      <c r="B1400" s="25" t="s">
        <v>67</v>
      </c>
      <c r="C1400" s="25" t="s">
        <v>68</v>
      </c>
      <c r="D1400" s="25" t="s">
        <v>71</v>
      </c>
      <c r="E1400" s="25" t="s">
        <v>1640</v>
      </c>
      <c r="F1400" s="25" t="s">
        <v>211</v>
      </c>
      <c r="G1400" s="26" t="n">
        <v>71.12</v>
      </c>
      <c r="H1400" s="27" t="n">
        <v>144</v>
      </c>
      <c r="I1400" s="25" t="s">
        <v>147</v>
      </c>
      <c r="K1400" s="25" t="n">
        <v>2010</v>
      </c>
      <c r="L1400" s="25" t="s">
        <v>186</v>
      </c>
      <c r="M1400" s="25" t="s">
        <v>171</v>
      </c>
      <c r="N1400" s="28" t="n">
        <v>550</v>
      </c>
      <c r="O1400" s="25" t="s">
        <v>56</v>
      </c>
      <c r="P1400" s="29" t="n">
        <v>42940</v>
      </c>
      <c r="Q1400" s="33"/>
      <c r="R1400" s="34"/>
      <c r="S1400" s="28" t="n">
        <f aca="false">IF(O1400="Won",R1400,IF(O1400="Lost",0,N1400))</f>
        <v>550</v>
      </c>
      <c r="T1400" s="30" t="str">
        <f aca="false">IF(AND(P1400&lt;&gt;"",Q1400&lt;&gt;""),Q1400-P1400,"")</f>
        <v/>
      </c>
      <c r="U1400" s="30" t="n">
        <f aca="false">IF(AND(O1400="Engaging",P1400&lt;&gt;""),'Leia-me'!$B$5-P1400,"")</f>
        <v>160</v>
      </c>
      <c r="V1400" s="25" t="str">
        <f aca="false">IF(O1400&lt;&gt;"Engaging","",IF(U1400&lt;='Leia-me'!$B$6,"Saudável",IF(U1400&lt;='Leia-me'!$B$7,"Esfriando",IF(U1400&lt;='Leia-me'!$B$8,"Última chance","Zumbi"))))</f>
        <v>Zumbi</v>
      </c>
      <c r="W1400" s="25" t="str">
        <f aca="false">IF(O1400="Won",1,IF(O1400="Lost",0,""))</f>
        <v/>
      </c>
      <c r="Y1400" s="25" t="str">
        <f aca="false">IF(E1400="","Sim","")</f>
        <v/>
      </c>
    </row>
    <row r="1401" customFormat="false" ht="15" hidden="false" customHeight="false" outlineLevel="0" collapsed="false">
      <c r="A1401" s="25" t="s">
        <v>1641</v>
      </c>
      <c r="B1401" s="25" t="s">
        <v>67</v>
      </c>
      <c r="C1401" s="25" t="s">
        <v>68</v>
      </c>
      <c r="D1401" s="25" t="s">
        <v>71</v>
      </c>
      <c r="G1401" s="31"/>
      <c r="H1401" s="32"/>
      <c r="L1401" s="25" t="s">
        <v>170</v>
      </c>
      <c r="M1401" s="25" t="s">
        <v>171</v>
      </c>
      <c r="N1401" s="28" t="n">
        <v>1096</v>
      </c>
      <c r="O1401" s="25" t="s">
        <v>56</v>
      </c>
      <c r="P1401" s="29" t="n">
        <v>42940</v>
      </c>
      <c r="Q1401" s="33"/>
      <c r="R1401" s="34"/>
      <c r="S1401" s="28" t="n">
        <f aca="false">IF(O1401="Won",R1401,IF(O1401="Lost",0,N1401))</f>
        <v>1096</v>
      </c>
      <c r="T1401" s="30" t="str">
        <f aca="false">IF(AND(P1401&lt;&gt;"",Q1401&lt;&gt;""),Q1401-P1401,"")</f>
        <v/>
      </c>
      <c r="U1401" s="30" t="n">
        <f aca="false">IF(AND(O1401="Engaging",P1401&lt;&gt;""),'Leia-me'!$B$5-P1401,"")</f>
        <v>160</v>
      </c>
      <c r="V1401" s="25" t="str">
        <f aca="false">IF(O1401&lt;&gt;"Engaging","",IF(U1401&lt;='Leia-me'!$B$6,"Saudável",IF(U1401&lt;='Leia-me'!$B$7,"Esfriando",IF(U1401&lt;='Leia-me'!$B$8,"Última chance","Zumbi"))))</f>
        <v>Zumbi</v>
      </c>
      <c r="W1401" s="25" t="str">
        <f aca="false">IF(O1401="Won",1,IF(O1401="Lost",0,""))</f>
        <v/>
      </c>
      <c r="Y1401" s="25" t="str">
        <f aca="false">IF(E1401="","Sim","")</f>
        <v>Sim</v>
      </c>
    </row>
    <row r="1402" customFormat="false" ht="15" hidden="false" customHeight="false" outlineLevel="0" collapsed="false">
      <c r="A1402" s="25" t="s">
        <v>1642</v>
      </c>
      <c r="B1402" s="25" t="s">
        <v>67</v>
      </c>
      <c r="C1402" s="25" t="s">
        <v>68</v>
      </c>
      <c r="D1402" s="25" t="s">
        <v>71</v>
      </c>
      <c r="G1402" s="31"/>
      <c r="H1402" s="32"/>
      <c r="L1402" s="25" t="s">
        <v>148</v>
      </c>
      <c r="M1402" s="25" t="s">
        <v>149</v>
      </c>
      <c r="N1402" s="28" t="n">
        <v>55</v>
      </c>
      <c r="O1402" s="25" t="s">
        <v>56</v>
      </c>
      <c r="P1402" s="29" t="n">
        <v>42940</v>
      </c>
      <c r="Q1402" s="33"/>
      <c r="R1402" s="34"/>
      <c r="S1402" s="28" t="n">
        <f aca="false">IF(O1402="Won",R1402,IF(O1402="Lost",0,N1402))</f>
        <v>55</v>
      </c>
      <c r="T1402" s="30" t="str">
        <f aca="false">IF(AND(P1402&lt;&gt;"",Q1402&lt;&gt;""),Q1402-P1402,"")</f>
        <v/>
      </c>
      <c r="U1402" s="30" t="n">
        <f aca="false">IF(AND(O1402="Engaging",P1402&lt;&gt;""),'Leia-me'!$B$5-P1402,"")</f>
        <v>160</v>
      </c>
      <c r="V1402" s="25" t="str">
        <f aca="false">IF(O1402&lt;&gt;"Engaging","",IF(U1402&lt;='Leia-me'!$B$6,"Saudável",IF(U1402&lt;='Leia-me'!$B$7,"Esfriando",IF(U1402&lt;='Leia-me'!$B$8,"Última chance","Zumbi"))))</f>
        <v>Zumbi</v>
      </c>
      <c r="W1402" s="25" t="str">
        <f aca="false">IF(O1402="Won",1,IF(O1402="Lost",0,""))</f>
        <v/>
      </c>
      <c r="Y1402" s="25" t="str">
        <f aca="false">IF(E1402="","Sim","")</f>
        <v>Sim</v>
      </c>
    </row>
    <row r="1403" customFormat="false" ht="15" hidden="false" customHeight="false" outlineLevel="0" collapsed="false">
      <c r="A1403" s="25" t="s">
        <v>1643</v>
      </c>
      <c r="B1403" s="25" t="s">
        <v>67</v>
      </c>
      <c r="C1403" s="25" t="s">
        <v>68</v>
      </c>
      <c r="D1403" s="25" t="s">
        <v>71</v>
      </c>
      <c r="G1403" s="31"/>
      <c r="H1403" s="32"/>
      <c r="L1403" s="25" t="s">
        <v>148</v>
      </c>
      <c r="M1403" s="25" t="s">
        <v>149</v>
      </c>
      <c r="N1403" s="28" t="n">
        <v>55</v>
      </c>
      <c r="O1403" s="25" t="s">
        <v>56</v>
      </c>
      <c r="P1403" s="29" t="n">
        <v>42940</v>
      </c>
      <c r="Q1403" s="33"/>
      <c r="R1403" s="34"/>
      <c r="S1403" s="28" t="n">
        <f aca="false">IF(O1403="Won",R1403,IF(O1403="Lost",0,N1403))</f>
        <v>55</v>
      </c>
      <c r="T1403" s="30" t="str">
        <f aca="false">IF(AND(P1403&lt;&gt;"",Q1403&lt;&gt;""),Q1403-P1403,"")</f>
        <v/>
      </c>
      <c r="U1403" s="30" t="n">
        <f aca="false">IF(AND(O1403="Engaging",P1403&lt;&gt;""),'Leia-me'!$B$5-P1403,"")</f>
        <v>160</v>
      </c>
      <c r="V1403" s="25" t="str">
        <f aca="false">IF(O1403&lt;&gt;"Engaging","",IF(U1403&lt;='Leia-me'!$B$6,"Saudável",IF(U1403&lt;='Leia-me'!$B$7,"Esfriando",IF(U1403&lt;='Leia-me'!$B$8,"Última chance","Zumbi"))))</f>
        <v>Zumbi</v>
      </c>
      <c r="W1403" s="25" t="str">
        <f aca="false">IF(O1403="Won",1,IF(O1403="Lost",0,""))</f>
        <v/>
      </c>
      <c r="Y1403" s="25" t="str">
        <f aca="false">IF(E1403="","Sim","")</f>
        <v>Sim</v>
      </c>
    </row>
    <row r="1404" customFormat="false" ht="15" hidden="false" customHeight="false" outlineLevel="0" collapsed="false">
      <c r="A1404" s="25" t="s">
        <v>1644</v>
      </c>
      <c r="B1404" s="25" t="s">
        <v>67</v>
      </c>
      <c r="C1404" s="25" t="s">
        <v>68</v>
      </c>
      <c r="D1404" s="25" t="s">
        <v>71</v>
      </c>
      <c r="G1404" s="31"/>
      <c r="H1404" s="32"/>
      <c r="L1404" s="25" t="s">
        <v>148</v>
      </c>
      <c r="M1404" s="25" t="s">
        <v>149</v>
      </c>
      <c r="N1404" s="28" t="n">
        <v>55</v>
      </c>
      <c r="O1404" s="25" t="s">
        <v>56</v>
      </c>
      <c r="P1404" s="29" t="n">
        <v>42940</v>
      </c>
      <c r="Q1404" s="33"/>
      <c r="R1404" s="34"/>
      <c r="S1404" s="28" t="n">
        <f aca="false">IF(O1404="Won",R1404,IF(O1404="Lost",0,N1404))</f>
        <v>55</v>
      </c>
      <c r="T1404" s="30" t="str">
        <f aca="false">IF(AND(P1404&lt;&gt;"",Q1404&lt;&gt;""),Q1404-P1404,"")</f>
        <v/>
      </c>
      <c r="U1404" s="30" t="n">
        <f aca="false">IF(AND(O1404="Engaging",P1404&lt;&gt;""),'Leia-me'!$B$5-P1404,"")</f>
        <v>160</v>
      </c>
      <c r="V1404" s="25" t="str">
        <f aca="false">IF(O1404&lt;&gt;"Engaging","",IF(U1404&lt;='Leia-me'!$B$6,"Saudável",IF(U1404&lt;='Leia-me'!$B$7,"Esfriando",IF(U1404&lt;='Leia-me'!$B$8,"Última chance","Zumbi"))))</f>
        <v>Zumbi</v>
      </c>
      <c r="W1404" s="25" t="str">
        <f aca="false">IF(O1404="Won",1,IF(O1404="Lost",0,""))</f>
        <v/>
      </c>
      <c r="Y1404" s="25" t="str">
        <f aca="false">IF(E1404="","Sim","")</f>
        <v>Sim</v>
      </c>
    </row>
    <row r="1405" customFormat="false" ht="15" hidden="false" customHeight="false" outlineLevel="0" collapsed="false">
      <c r="A1405" s="25" t="s">
        <v>1645</v>
      </c>
      <c r="B1405" s="25" t="s">
        <v>67</v>
      </c>
      <c r="C1405" s="25" t="s">
        <v>68</v>
      </c>
      <c r="D1405" s="25" t="s">
        <v>71</v>
      </c>
      <c r="E1405" s="25" t="s">
        <v>1646</v>
      </c>
      <c r="F1405" s="25" t="s">
        <v>185</v>
      </c>
      <c r="G1405" s="26" t="n">
        <v>587.72</v>
      </c>
      <c r="H1405" s="27" t="n">
        <v>1501</v>
      </c>
      <c r="I1405" s="25" t="s">
        <v>147</v>
      </c>
      <c r="K1405" s="25" t="n">
        <v>2010</v>
      </c>
      <c r="L1405" s="25" t="s">
        <v>160</v>
      </c>
      <c r="M1405" s="25" t="s">
        <v>149</v>
      </c>
      <c r="N1405" s="28" t="n">
        <v>3393</v>
      </c>
      <c r="O1405" s="25" t="s">
        <v>56</v>
      </c>
      <c r="P1405" s="29" t="n">
        <v>42940</v>
      </c>
      <c r="Q1405" s="33"/>
      <c r="R1405" s="34"/>
      <c r="S1405" s="28" t="n">
        <f aca="false">IF(O1405="Won",R1405,IF(O1405="Lost",0,N1405))</f>
        <v>3393</v>
      </c>
      <c r="T1405" s="30" t="str">
        <f aca="false">IF(AND(P1405&lt;&gt;"",Q1405&lt;&gt;""),Q1405-P1405,"")</f>
        <v/>
      </c>
      <c r="U1405" s="30" t="n">
        <f aca="false">IF(AND(O1405="Engaging",P1405&lt;&gt;""),'Leia-me'!$B$5-P1405,"")</f>
        <v>160</v>
      </c>
      <c r="V1405" s="25" t="str">
        <f aca="false">IF(O1405&lt;&gt;"Engaging","",IF(U1405&lt;='Leia-me'!$B$6,"Saudável",IF(U1405&lt;='Leia-me'!$B$7,"Esfriando",IF(U1405&lt;='Leia-me'!$B$8,"Última chance","Zumbi"))))</f>
        <v>Zumbi</v>
      </c>
      <c r="W1405" s="25" t="str">
        <f aca="false">IF(O1405="Won",1,IF(O1405="Lost",0,""))</f>
        <v/>
      </c>
      <c r="Y1405" s="25" t="str">
        <f aca="false">IF(E1405="","Sim","")</f>
        <v/>
      </c>
    </row>
    <row r="1406" customFormat="false" ht="15" hidden="false" customHeight="false" outlineLevel="0" collapsed="false">
      <c r="A1406" s="25" t="s">
        <v>1647</v>
      </c>
      <c r="B1406" s="25" t="s">
        <v>67</v>
      </c>
      <c r="C1406" s="25" t="s">
        <v>68</v>
      </c>
      <c r="D1406" s="25" t="s">
        <v>71</v>
      </c>
      <c r="E1406" s="25" t="s">
        <v>145</v>
      </c>
      <c r="F1406" s="25" t="s">
        <v>146</v>
      </c>
      <c r="G1406" s="26" t="n">
        <v>3922.42</v>
      </c>
      <c r="H1406" s="27" t="n">
        <v>6837</v>
      </c>
      <c r="I1406" s="25" t="s">
        <v>147</v>
      </c>
      <c r="K1406" s="25" t="n">
        <v>1992</v>
      </c>
      <c r="L1406" s="25" t="s">
        <v>160</v>
      </c>
      <c r="M1406" s="25" t="s">
        <v>149</v>
      </c>
      <c r="N1406" s="28" t="n">
        <v>3393</v>
      </c>
      <c r="O1406" s="25" t="s">
        <v>56</v>
      </c>
      <c r="P1406" s="29" t="n">
        <v>42940</v>
      </c>
      <c r="Q1406" s="33"/>
      <c r="R1406" s="34"/>
      <c r="S1406" s="28" t="n">
        <f aca="false">IF(O1406="Won",R1406,IF(O1406="Lost",0,N1406))</f>
        <v>3393</v>
      </c>
      <c r="T1406" s="30" t="str">
        <f aca="false">IF(AND(P1406&lt;&gt;"",Q1406&lt;&gt;""),Q1406-P1406,"")</f>
        <v/>
      </c>
      <c r="U1406" s="30" t="n">
        <f aca="false">IF(AND(O1406="Engaging",P1406&lt;&gt;""),'Leia-me'!$B$5-P1406,"")</f>
        <v>160</v>
      </c>
      <c r="V1406" s="25" t="str">
        <f aca="false">IF(O1406&lt;&gt;"Engaging","",IF(U1406&lt;='Leia-me'!$B$6,"Saudável",IF(U1406&lt;='Leia-me'!$B$7,"Esfriando",IF(U1406&lt;='Leia-me'!$B$8,"Última chance","Zumbi"))))</f>
        <v>Zumbi</v>
      </c>
      <c r="W1406" s="25" t="str">
        <f aca="false">IF(O1406="Won",1,IF(O1406="Lost",0,""))</f>
        <v/>
      </c>
      <c r="Y1406" s="25" t="str">
        <f aca="false">IF(E1406="","Sim","")</f>
        <v/>
      </c>
    </row>
    <row r="1407" customFormat="false" ht="15" hidden="false" customHeight="false" outlineLevel="0" collapsed="false">
      <c r="A1407" s="25" t="s">
        <v>1648</v>
      </c>
      <c r="B1407" s="25" t="s">
        <v>67</v>
      </c>
      <c r="C1407" s="25" t="s">
        <v>68</v>
      </c>
      <c r="D1407" s="25" t="s">
        <v>71</v>
      </c>
      <c r="E1407" s="25" t="s">
        <v>195</v>
      </c>
      <c r="F1407" s="25" t="s">
        <v>185</v>
      </c>
      <c r="G1407" s="26" t="n">
        <v>8170.38</v>
      </c>
      <c r="H1407" s="27" t="n">
        <v>16499</v>
      </c>
      <c r="I1407" s="25" t="s">
        <v>196</v>
      </c>
      <c r="K1407" s="25" t="n">
        <v>1997</v>
      </c>
      <c r="L1407" s="25" t="s">
        <v>148</v>
      </c>
      <c r="M1407" s="25" t="s">
        <v>149</v>
      </c>
      <c r="N1407" s="28" t="n">
        <v>55</v>
      </c>
      <c r="O1407" s="25" t="s">
        <v>54</v>
      </c>
      <c r="P1407" s="29" t="n">
        <v>42940</v>
      </c>
      <c r="Q1407" s="29" t="n">
        <v>42947</v>
      </c>
      <c r="R1407" s="28" t="n">
        <v>50</v>
      </c>
      <c r="S1407" s="28" t="n">
        <f aca="false">IF(O1407="Won",R1407,IF(O1407="Lost",0,N1407))</f>
        <v>50</v>
      </c>
      <c r="T1407" s="30" t="n">
        <f aca="false">IF(AND(P1407&lt;&gt;"",Q1407&lt;&gt;""),Q1407-P1407,"")</f>
        <v>7</v>
      </c>
      <c r="U1407" s="30" t="str">
        <f aca="false">IF(AND(O1407="Engaging",P1407&lt;&gt;""),'Leia-me'!$B$5-P1407,"")</f>
        <v/>
      </c>
      <c r="V1407" s="25" t="str">
        <f aca="false">IF(O1407&lt;&gt;"Engaging","",IF(U1407&lt;='Leia-me'!$B$6,"Saudável",IF(U1407&lt;='Leia-me'!$B$7,"Esfriando",IF(U1407&lt;='Leia-me'!$B$8,"Última chance","Zumbi"))))</f>
        <v/>
      </c>
      <c r="W1407" s="25" t="n">
        <f aca="false">IF(O1407="Won",1,IF(O1407="Lost",0,""))</f>
        <v>1</v>
      </c>
      <c r="Y1407" s="25" t="str">
        <f aca="false">IF(E1407="","Sim","")</f>
        <v/>
      </c>
    </row>
    <row r="1408" customFormat="false" ht="15" hidden="false" customHeight="false" outlineLevel="0" collapsed="false">
      <c r="A1408" s="25" t="s">
        <v>1649</v>
      </c>
      <c r="B1408" s="25" t="s">
        <v>67</v>
      </c>
      <c r="C1408" s="25" t="s">
        <v>68</v>
      </c>
      <c r="D1408" s="25" t="s">
        <v>71</v>
      </c>
      <c r="G1408" s="31"/>
      <c r="H1408" s="32"/>
      <c r="L1408" s="25" t="s">
        <v>186</v>
      </c>
      <c r="M1408" s="25" t="s">
        <v>171</v>
      </c>
      <c r="N1408" s="28" t="n">
        <v>550</v>
      </c>
      <c r="O1408" s="25" t="s">
        <v>56</v>
      </c>
      <c r="P1408" s="29" t="n">
        <v>42941</v>
      </c>
      <c r="Q1408" s="33"/>
      <c r="R1408" s="34"/>
      <c r="S1408" s="28" t="n">
        <f aca="false">IF(O1408="Won",R1408,IF(O1408="Lost",0,N1408))</f>
        <v>550</v>
      </c>
      <c r="T1408" s="30" t="str">
        <f aca="false">IF(AND(P1408&lt;&gt;"",Q1408&lt;&gt;""),Q1408-P1408,"")</f>
        <v/>
      </c>
      <c r="U1408" s="30" t="n">
        <f aca="false">IF(AND(O1408="Engaging",P1408&lt;&gt;""),'Leia-me'!$B$5-P1408,"")</f>
        <v>159</v>
      </c>
      <c r="V1408" s="25" t="str">
        <f aca="false">IF(O1408&lt;&gt;"Engaging","",IF(U1408&lt;='Leia-me'!$B$6,"Saudável",IF(U1408&lt;='Leia-me'!$B$7,"Esfriando",IF(U1408&lt;='Leia-me'!$B$8,"Última chance","Zumbi"))))</f>
        <v>Zumbi</v>
      </c>
      <c r="W1408" s="25" t="str">
        <f aca="false">IF(O1408="Won",1,IF(O1408="Lost",0,""))</f>
        <v/>
      </c>
      <c r="Y1408" s="25" t="str">
        <f aca="false">IF(E1408="","Sim","")</f>
        <v>Sim</v>
      </c>
    </row>
    <row r="1409" customFormat="false" ht="15" hidden="false" customHeight="false" outlineLevel="0" collapsed="false">
      <c r="A1409" s="25" t="s">
        <v>1650</v>
      </c>
      <c r="B1409" s="25" t="s">
        <v>67</v>
      </c>
      <c r="C1409" s="25" t="s">
        <v>68</v>
      </c>
      <c r="D1409" s="25" t="s">
        <v>71</v>
      </c>
      <c r="E1409" s="25" t="s">
        <v>156</v>
      </c>
      <c r="F1409" s="25" t="s">
        <v>155</v>
      </c>
      <c r="G1409" s="26" t="n">
        <v>1699.85</v>
      </c>
      <c r="H1409" s="27" t="n">
        <v>5108</v>
      </c>
      <c r="I1409" s="25" t="s">
        <v>147</v>
      </c>
      <c r="K1409" s="25" t="n">
        <v>1999</v>
      </c>
      <c r="L1409" s="25" t="s">
        <v>148</v>
      </c>
      <c r="M1409" s="25" t="s">
        <v>149</v>
      </c>
      <c r="N1409" s="28" t="n">
        <v>55</v>
      </c>
      <c r="O1409" s="25" t="s">
        <v>56</v>
      </c>
      <c r="P1409" s="29" t="n">
        <v>42941</v>
      </c>
      <c r="Q1409" s="33"/>
      <c r="R1409" s="34"/>
      <c r="S1409" s="28" t="n">
        <f aca="false">IF(O1409="Won",R1409,IF(O1409="Lost",0,N1409))</f>
        <v>55</v>
      </c>
      <c r="T1409" s="30" t="str">
        <f aca="false">IF(AND(P1409&lt;&gt;"",Q1409&lt;&gt;""),Q1409-P1409,"")</f>
        <v/>
      </c>
      <c r="U1409" s="30" t="n">
        <f aca="false">IF(AND(O1409="Engaging",P1409&lt;&gt;""),'Leia-me'!$B$5-P1409,"")</f>
        <v>159</v>
      </c>
      <c r="V1409" s="25" t="str">
        <f aca="false">IF(O1409&lt;&gt;"Engaging","",IF(U1409&lt;='Leia-me'!$B$6,"Saudável",IF(U1409&lt;='Leia-me'!$B$7,"Esfriando",IF(U1409&lt;='Leia-me'!$B$8,"Última chance","Zumbi"))))</f>
        <v>Zumbi</v>
      </c>
      <c r="W1409" s="25" t="str">
        <f aca="false">IF(O1409="Won",1,IF(O1409="Lost",0,""))</f>
        <v/>
      </c>
      <c r="Y1409" s="25" t="str">
        <f aca="false">IF(E1409="","Sim","")</f>
        <v/>
      </c>
    </row>
    <row r="1410" customFormat="false" ht="15" hidden="false" customHeight="false" outlineLevel="0" collapsed="false">
      <c r="A1410" s="25" t="s">
        <v>1651</v>
      </c>
      <c r="B1410" s="25" t="s">
        <v>67</v>
      </c>
      <c r="C1410" s="25" t="s">
        <v>68</v>
      </c>
      <c r="D1410" s="25" t="s">
        <v>71</v>
      </c>
      <c r="E1410" s="25" t="s">
        <v>237</v>
      </c>
      <c r="F1410" s="25" t="s">
        <v>192</v>
      </c>
      <c r="G1410" s="26" t="n">
        <v>4618</v>
      </c>
      <c r="H1410" s="27" t="n">
        <v>10083</v>
      </c>
      <c r="I1410" s="25" t="s">
        <v>147</v>
      </c>
      <c r="K1410" s="25" t="n">
        <v>1982</v>
      </c>
      <c r="L1410" s="25" t="s">
        <v>160</v>
      </c>
      <c r="M1410" s="25" t="s">
        <v>149</v>
      </c>
      <c r="N1410" s="28" t="n">
        <v>3393</v>
      </c>
      <c r="O1410" s="25" t="s">
        <v>54</v>
      </c>
      <c r="P1410" s="29" t="n">
        <v>42941</v>
      </c>
      <c r="Q1410" s="29" t="n">
        <v>43043</v>
      </c>
      <c r="R1410" s="28" t="n">
        <v>3306</v>
      </c>
      <c r="S1410" s="28" t="n">
        <f aca="false">IF(O1410="Won",R1410,IF(O1410="Lost",0,N1410))</f>
        <v>3306</v>
      </c>
      <c r="T1410" s="30" t="n">
        <f aca="false">IF(AND(P1410&lt;&gt;"",Q1410&lt;&gt;""),Q1410-P1410,"")</f>
        <v>102</v>
      </c>
      <c r="U1410" s="30" t="str">
        <f aca="false">IF(AND(O1410="Engaging",P1410&lt;&gt;""),'Leia-me'!$B$5-P1410,"")</f>
        <v/>
      </c>
      <c r="V1410" s="25" t="str">
        <f aca="false">IF(O1410&lt;&gt;"Engaging","",IF(U1410&lt;='Leia-me'!$B$6,"Saudável",IF(U1410&lt;='Leia-me'!$B$7,"Esfriando",IF(U1410&lt;='Leia-me'!$B$8,"Última chance","Zumbi"))))</f>
        <v/>
      </c>
      <c r="W1410" s="25" t="n">
        <f aca="false">IF(O1410="Won",1,IF(O1410="Lost",0,""))</f>
        <v>1</v>
      </c>
      <c r="Y1410" s="25" t="str">
        <f aca="false">IF(E1410="","Sim","")</f>
        <v/>
      </c>
    </row>
    <row r="1411" customFormat="false" ht="15" hidden="false" customHeight="false" outlineLevel="0" collapsed="false">
      <c r="A1411" s="25" t="s">
        <v>1652</v>
      </c>
      <c r="B1411" s="25" t="s">
        <v>67</v>
      </c>
      <c r="C1411" s="25" t="s">
        <v>68</v>
      </c>
      <c r="D1411" s="25" t="s">
        <v>71</v>
      </c>
      <c r="E1411" s="25" t="s">
        <v>1653</v>
      </c>
      <c r="F1411" s="25" t="s">
        <v>165</v>
      </c>
      <c r="G1411" s="26" t="n">
        <v>3838.39</v>
      </c>
      <c r="H1411" s="27" t="n">
        <v>8274</v>
      </c>
      <c r="I1411" s="25" t="s">
        <v>147</v>
      </c>
      <c r="K1411" s="25" t="n">
        <v>1989</v>
      </c>
      <c r="L1411" s="25" t="s">
        <v>178</v>
      </c>
      <c r="M1411" s="25" t="s">
        <v>171</v>
      </c>
      <c r="N1411" s="28" t="n">
        <v>5482</v>
      </c>
      <c r="O1411" s="25" t="s">
        <v>56</v>
      </c>
      <c r="P1411" s="29" t="n">
        <v>42943</v>
      </c>
      <c r="Q1411" s="33"/>
      <c r="R1411" s="34"/>
      <c r="S1411" s="28" t="n">
        <f aca="false">IF(O1411="Won",R1411,IF(O1411="Lost",0,N1411))</f>
        <v>5482</v>
      </c>
      <c r="T1411" s="30" t="str">
        <f aca="false">IF(AND(P1411&lt;&gt;"",Q1411&lt;&gt;""),Q1411-P1411,"")</f>
        <v/>
      </c>
      <c r="U1411" s="30" t="n">
        <f aca="false">IF(AND(O1411="Engaging",P1411&lt;&gt;""),'Leia-me'!$B$5-P1411,"")</f>
        <v>157</v>
      </c>
      <c r="V1411" s="25" t="str">
        <f aca="false">IF(O1411&lt;&gt;"Engaging","",IF(U1411&lt;='Leia-me'!$B$6,"Saudável",IF(U1411&lt;='Leia-me'!$B$7,"Esfriando",IF(U1411&lt;='Leia-me'!$B$8,"Última chance","Zumbi"))))</f>
        <v>Zumbi</v>
      </c>
      <c r="W1411" s="25" t="str">
        <f aca="false">IF(O1411="Won",1,IF(O1411="Lost",0,""))</f>
        <v/>
      </c>
      <c r="Y1411" s="25" t="str">
        <f aca="false">IF(E1411="","Sim","")</f>
        <v/>
      </c>
    </row>
    <row r="1412" customFormat="false" ht="15" hidden="false" customHeight="false" outlineLevel="0" collapsed="false">
      <c r="A1412" s="25" t="s">
        <v>1654</v>
      </c>
      <c r="B1412" s="25" t="s">
        <v>67</v>
      </c>
      <c r="C1412" s="25" t="s">
        <v>68</v>
      </c>
      <c r="D1412" s="25" t="s">
        <v>71</v>
      </c>
      <c r="G1412" s="31"/>
      <c r="H1412" s="32"/>
      <c r="L1412" s="25" t="s">
        <v>148</v>
      </c>
      <c r="M1412" s="25" t="s">
        <v>149</v>
      </c>
      <c r="N1412" s="28" t="n">
        <v>55</v>
      </c>
      <c r="O1412" s="25" t="s">
        <v>56</v>
      </c>
      <c r="P1412" s="29" t="n">
        <v>42943</v>
      </c>
      <c r="Q1412" s="33"/>
      <c r="R1412" s="34"/>
      <c r="S1412" s="28" t="n">
        <f aca="false">IF(O1412="Won",R1412,IF(O1412="Lost",0,N1412))</f>
        <v>55</v>
      </c>
      <c r="T1412" s="30" t="str">
        <f aca="false">IF(AND(P1412&lt;&gt;"",Q1412&lt;&gt;""),Q1412-P1412,"")</f>
        <v/>
      </c>
      <c r="U1412" s="30" t="n">
        <f aca="false">IF(AND(O1412="Engaging",P1412&lt;&gt;""),'Leia-me'!$B$5-P1412,"")</f>
        <v>157</v>
      </c>
      <c r="V1412" s="25" t="str">
        <f aca="false">IF(O1412&lt;&gt;"Engaging","",IF(U1412&lt;='Leia-me'!$B$6,"Saudável",IF(U1412&lt;='Leia-me'!$B$7,"Esfriando",IF(U1412&lt;='Leia-me'!$B$8,"Última chance","Zumbi"))))</f>
        <v>Zumbi</v>
      </c>
      <c r="W1412" s="25" t="str">
        <f aca="false">IF(O1412="Won",1,IF(O1412="Lost",0,""))</f>
        <v/>
      </c>
      <c r="Y1412" s="25" t="str">
        <f aca="false">IF(E1412="","Sim","")</f>
        <v>Sim</v>
      </c>
    </row>
    <row r="1413" customFormat="false" ht="15" hidden="false" customHeight="false" outlineLevel="0" collapsed="false">
      <c r="A1413" s="25" t="s">
        <v>1655</v>
      </c>
      <c r="B1413" s="25" t="s">
        <v>67</v>
      </c>
      <c r="C1413" s="25" t="s">
        <v>68</v>
      </c>
      <c r="D1413" s="25" t="s">
        <v>71</v>
      </c>
      <c r="E1413" s="25" t="s">
        <v>494</v>
      </c>
      <c r="F1413" s="25" t="s">
        <v>192</v>
      </c>
      <c r="G1413" s="26" t="n">
        <v>11698.03</v>
      </c>
      <c r="H1413" s="27" t="n">
        <v>34288</v>
      </c>
      <c r="I1413" s="25" t="s">
        <v>147</v>
      </c>
      <c r="K1413" s="25" t="n">
        <v>1982</v>
      </c>
      <c r="L1413" s="25" t="s">
        <v>186</v>
      </c>
      <c r="M1413" s="25" t="s">
        <v>171</v>
      </c>
      <c r="N1413" s="28" t="n">
        <v>550</v>
      </c>
      <c r="O1413" s="25" t="s">
        <v>56</v>
      </c>
      <c r="P1413" s="29" t="n">
        <v>42944</v>
      </c>
      <c r="Q1413" s="33"/>
      <c r="R1413" s="34"/>
      <c r="S1413" s="28" t="n">
        <f aca="false">IF(O1413="Won",R1413,IF(O1413="Lost",0,N1413))</f>
        <v>550</v>
      </c>
      <c r="T1413" s="30" t="str">
        <f aca="false">IF(AND(P1413&lt;&gt;"",Q1413&lt;&gt;""),Q1413-P1413,"")</f>
        <v/>
      </c>
      <c r="U1413" s="30" t="n">
        <f aca="false">IF(AND(O1413="Engaging",P1413&lt;&gt;""),'Leia-me'!$B$5-P1413,"")</f>
        <v>156</v>
      </c>
      <c r="V1413" s="25" t="str">
        <f aca="false">IF(O1413&lt;&gt;"Engaging","",IF(U1413&lt;='Leia-me'!$B$6,"Saudável",IF(U1413&lt;='Leia-me'!$B$7,"Esfriando",IF(U1413&lt;='Leia-me'!$B$8,"Última chance","Zumbi"))))</f>
        <v>Zumbi</v>
      </c>
      <c r="W1413" s="25" t="str">
        <f aca="false">IF(O1413="Won",1,IF(O1413="Lost",0,""))</f>
        <v/>
      </c>
      <c r="Y1413" s="25" t="str">
        <f aca="false">IF(E1413="","Sim","")</f>
        <v/>
      </c>
    </row>
    <row r="1414" customFormat="false" ht="15" hidden="false" customHeight="false" outlineLevel="0" collapsed="false">
      <c r="A1414" s="25" t="s">
        <v>1656</v>
      </c>
      <c r="B1414" s="25" t="s">
        <v>67</v>
      </c>
      <c r="C1414" s="25" t="s">
        <v>68</v>
      </c>
      <c r="D1414" s="25" t="s">
        <v>71</v>
      </c>
      <c r="E1414" s="25" t="s">
        <v>151</v>
      </c>
      <c r="F1414" s="25" t="s">
        <v>146</v>
      </c>
      <c r="G1414" s="26" t="n">
        <v>587.34</v>
      </c>
      <c r="H1414" s="27" t="n">
        <v>1356</v>
      </c>
      <c r="I1414" s="25" t="s">
        <v>152</v>
      </c>
      <c r="K1414" s="25" t="n">
        <v>2012</v>
      </c>
      <c r="L1414" s="25" t="s">
        <v>148</v>
      </c>
      <c r="M1414" s="25" t="s">
        <v>149</v>
      </c>
      <c r="N1414" s="28" t="n">
        <v>55</v>
      </c>
      <c r="O1414" s="25" t="s">
        <v>54</v>
      </c>
      <c r="P1414" s="29" t="n">
        <v>42944</v>
      </c>
      <c r="Q1414" s="29" t="n">
        <v>42966</v>
      </c>
      <c r="R1414" s="28" t="n">
        <v>53</v>
      </c>
      <c r="S1414" s="28" t="n">
        <f aca="false">IF(O1414="Won",R1414,IF(O1414="Lost",0,N1414))</f>
        <v>53</v>
      </c>
      <c r="T1414" s="30" t="n">
        <f aca="false">IF(AND(P1414&lt;&gt;"",Q1414&lt;&gt;""),Q1414-P1414,"")</f>
        <v>22</v>
      </c>
      <c r="U1414" s="30" t="str">
        <f aca="false">IF(AND(O1414="Engaging",P1414&lt;&gt;""),'Leia-me'!$B$5-P1414,"")</f>
        <v/>
      </c>
      <c r="V1414" s="25" t="str">
        <f aca="false">IF(O1414&lt;&gt;"Engaging","",IF(U1414&lt;='Leia-me'!$B$6,"Saudável",IF(U1414&lt;='Leia-me'!$B$7,"Esfriando",IF(U1414&lt;='Leia-me'!$B$8,"Última chance","Zumbi"))))</f>
        <v/>
      </c>
      <c r="W1414" s="25" t="n">
        <f aca="false">IF(O1414="Won",1,IF(O1414="Lost",0,""))</f>
        <v>1</v>
      </c>
      <c r="Y1414" s="25" t="str">
        <f aca="false">IF(E1414="","Sim","")</f>
        <v/>
      </c>
    </row>
    <row r="1415" customFormat="false" ht="15" hidden="false" customHeight="false" outlineLevel="0" collapsed="false">
      <c r="A1415" s="25" t="s">
        <v>1657</v>
      </c>
      <c r="B1415" s="25" t="s">
        <v>67</v>
      </c>
      <c r="C1415" s="25" t="s">
        <v>68</v>
      </c>
      <c r="D1415" s="25" t="s">
        <v>71</v>
      </c>
      <c r="E1415" s="25" t="s">
        <v>218</v>
      </c>
      <c r="F1415" s="25" t="s">
        <v>146</v>
      </c>
      <c r="G1415" s="26" t="n">
        <v>4.54</v>
      </c>
      <c r="H1415" s="27" t="n">
        <v>9</v>
      </c>
      <c r="I1415" s="25" t="s">
        <v>147</v>
      </c>
      <c r="K1415" s="25" t="n">
        <v>2017</v>
      </c>
      <c r="L1415" s="25" t="s">
        <v>148</v>
      </c>
      <c r="M1415" s="25" t="s">
        <v>149</v>
      </c>
      <c r="N1415" s="28" t="n">
        <v>55</v>
      </c>
      <c r="O1415" s="25" t="s">
        <v>54</v>
      </c>
      <c r="P1415" s="29" t="n">
        <v>42944</v>
      </c>
      <c r="Q1415" s="29" t="n">
        <v>42950</v>
      </c>
      <c r="R1415" s="28" t="n">
        <v>60</v>
      </c>
      <c r="S1415" s="28" t="n">
        <f aca="false">IF(O1415="Won",R1415,IF(O1415="Lost",0,N1415))</f>
        <v>60</v>
      </c>
      <c r="T1415" s="30" t="n">
        <f aca="false">IF(AND(P1415&lt;&gt;"",Q1415&lt;&gt;""),Q1415-P1415,"")</f>
        <v>6</v>
      </c>
      <c r="U1415" s="30" t="str">
        <f aca="false">IF(AND(O1415="Engaging",P1415&lt;&gt;""),'Leia-me'!$B$5-P1415,"")</f>
        <v/>
      </c>
      <c r="V1415" s="25" t="str">
        <f aca="false">IF(O1415&lt;&gt;"Engaging","",IF(U1415&lt;='Leia-me'!$B$6,"Saudável",IF(U1415&lt;='Leia-me'!$B$7,"Esfriando",IF(U1415&lt;='Leia-me'!$B$8,"Última chance","Zumbi"))))</f>
        <v/>
      </c>
      <c r="W1415" s="25" t="n">
        <f aca="false">IF(O1415="Won",1,IF(O1415="Lost",0,""))</f>
        <v>1</v>
      </c>
      <c r="Y1415" s="25" t="str">
        <f aca="false">IF(E1415="","Sim","")</f>
        <v/>
      </c>
    </row>
    <row r="1416" customFormat="false" ht="15" hidden="false" customHeight="false" outlineLevel="0" collapsed="false">
      <c r="A1416" s="25" t="s">
        <v>1658</v>
      </c>
      <c r="B1416" s="25" t="s">
        <v>67</v>
      </c>
      <c r="C1416" s="25" t="s">
        <v>68</v>
      </c>
      <c r="D1416" s="25" t="s">
        <v>71</v>
      </c>
      <c r="E1416" s="25" t="s">
        <v>169</v>
      </c>
      <c r="F1416" s="25" t="s">
        <v>168</v>
      </c>
      <c r="G1416" s="26" t="n">
        <v>2403.58</v>
      </c>
      <c r="H1416" s="27" t="n">
        <v>8801</v>
      </c>
      <c r="I1416" s="25" t="s">
        <v>147</v>
      </c>
      <c r="K1416" s="25" t="n">
        <v>1986</v>
      </c>
      <c r="L1416" s="25" t="s">
        <v>148</v>
      </c>
      <c r="M1416" s="25" t="s">
        <v>149</v>
      </c>
      <c r="N1416" s="28" t="n">
        <v>55</v>
      </c>
      <c r="O1416" s="25" t="s">
        <v>54</v>
      </c>
      <c r="P1416" s="29" t="n">
        <v>42944</v>
      </c>
      <c r="Q1416" s="29" t="n">
        <v>43040</v>
      </c>
      <c r="R1416" s="28" t="n">
        <v>53</v>
      </c>
      <c r="S1416" s="28" t="n">
        <f aca="false">IF(O1416="Won",R1416,IF(O1416="Lost",0,N1416))</f>
        <v>53</v>
      </c>
      <c r="T1416" s="30" t="n">
        <f aca="false">IF(AND(P1416&lt;&gt;"",Q1416&lt;&gt;""),Q1416-P1416,"")</f>
        <v>96</v>
      </c>
      <c r="U1416" s="30" t="str">
        <f aca="false">IF(AND(O1416="Engaging",P1416&lt;&gt;""),'Leia-me'!$B$5-P1416,"")</f>
        <v/>
      </c>
      <c r="V1416" s="25" t="str">
        <f aca="false">IF(O1416&lt;&gt;"Engaging","",IF(U1416&lt;='Leia-me'!$B$6,"Saudável",IF(U1416&lt;='Leia-me'!$B$7,"Esfriando",IF(U1416&lt;='Leia-me'!$B$8,"Última chance","Zumbi"))))</f>
        <v/>
      </c>
      <c r="W1416" s="25" t="n">
        <f aca="false">IF(O1416="Won",1,IF(O1416="Lost",0,""))</f>
        <v>1</v>
      </c>
      <c r="Y1416" s="25" t="str">
        <f aca="false">IF(E1416="","Sim","")</f>
        <v/>
      </c>
    </row>
    <row r="1417" customFormat="false" ht="15" hidden="false" customHeight="false" outlineLevel="0" collapsed="false">
      <c r="A1417" s="25" t="s">
        <v>1659</v>
      </c>
      <c r="B1417" s="25" t="s">
        <v>67</v>
      </c>
      <c r="C1417" s="25" t="s">
        <v>68</v>
      </c>
      <c r="D1417" s="25" t="s">
        <v>71</v>
      </c>
      <c r="G1417" s="31"/>
      <c r="H1417" s="32"/>
      <c r="L1417" s="25" t="s">
        <v>178</v>
      </c>
      <c r="M1417" s="25" t="s">
        <v>171</v>
      </c>
      <c r="N1417" s="28" t="n">
        <v>5482</v>
      </c>
      <c r="O1417" s="25" t="s">
        <v>56</v>
      </c>
      <c r="P1417" s="29" t="n">
        <v>42945</v>
      </c>
      <c r="Q1417" s="33"/>
      <c r="R1417" s="34"/>
      <c r="S1417" s="28" t="n">
        <f aca="false">IF(O1417="Won",R1417,IF(O1417="Lost",0,N1417))</f>
        <v>5482</v>
      </c>
      <c r="T1417" s="30" t="str">
        <f aca="false">IF(AND(P1417&lt;&gt;"",Q1417&lt;&gt;""),Q1417-P1417,"")</f>
        <v/>
      </c>
      <c r="U1417" s="30" t="n">
        <f aca="false">IF(AND(O1417="Engaging",P1417&lt;&gt;""),'Leia-me'!$B$5-P1417,"")</f>
        <v>155</v>
      </c>
      <c r="V1417" s="25" t="str">
        <f aca="false">IF(O1417&lt;&gt;"Engaging","",IF(U1417&lt;='Leia-me'!$B$6,"Saudável",IF(U1417&lt;='Leia-me'!$B$7,"Esfriando",IF(U1417&lt;='Leia-me'!$B$8,"Última chance","Zumbi"))))</f>
        <v>Zumbi</v>
      </c>
      <c r="W1417" s="25" t="str">
        <f aca="false">IF(O1417="Won",1,IF(O1417="Lost",0,""))</f>
        <v/>
      </c>
      <c r="Y1417" s="25" t="str">
        <f aca="false">IF(E1417="","Sim","")</f>
        <v>Sim</v>
      </c>
    </row>
    <row r="1418" customFormat="false" ht="15" hidden="false" customHeight="false" outlineLevel="0" collapsed="false">
      <c r="A1418" s="25" t="s">
        <v>1660</v>
      </c>
      <c r="B1418" s="25" t="s">
        <v>67</v>
      </c>
      <c r="C1418" s="25" t="s">
        <v>68</v>
      </c>
      <c r="D1418" s="25" t="s">
        <v>71</v>
      </c>
      <c r="E1418" s="25" t="s">
        <v>463</v>
      </c>
      <c r="F1418" s="25" t="s">
        <v>211</v>
      </c>
      <c r="G1418" s="26" t="n">
        <v>2261.05</v>
      </c>
      <c r="H1418" s="27" t="n">
        <v>3851</v>
      </c>
      <c r="I1418" s="25" t="s">
        <v>147</v>
      </c>
      <c r="K1418" s="25" t="n">
        <v>2005</v>
      </c>
      <c r="L1418" s="25" t="s">
        <v>148</v>
      </c>
      <c r="M1418" s="25" t="s">
        <v>149</v>
      </c>
      <c r="N1418" s="28" t="n">
        <v>55</v>
      </c>
      <c r="O1418" s="25" t="s">
        <v>56</v>
      </c>
      <c r="P1418" s="29" t="n">
        <v>42945</v>
      </c>
      <c r="Q1418" s="33"/>
      <c r="R1418" s="34"/>
      <c r="S1418" s="28" t="n">
        <f aca="false">IF(O1418="Won",R1418,IF(O1418="Lost",0,N1418))</f>
        <v>55</v>
      </c>
      <c r="T1418" s="30" t="str">
        <f aca="false">IF(AND(P1418&lt;&gt;"",Q1418&lt;&gt;""),Q1418-P1418,"")</f>
        <v/>
      </c>
      <c r="U1418" s="30" t="n">
        <f aca="false">IF(AND(O1418="Engaging",P1418&lt;&gt;""),'Leia-me'!$B$5-P1418,"")</f>
        <v>155</v>
      </c>
      <c r="V1418" s="25" t="str">
        <f aca="false">IF(O1418&lt;&gt;"Engaging","",IF(U1418&lt;='Leia-me'!$B$6,"Saudável",IF(U1418&lt;='Leia-me'!$B$7,"Esfriando",IF(U1418&lt;='Leia-me'!$B$8,"Última chance","Zumbi"))))</f>
        <v>Zumbi</v>
      </c>
      <c r="W1418" s="25" t="str">
        <f aca="false">IF(O1418="Won",1,IF(O1418="Lost",0,""))</f>
        <v/>
      </c>
      <c r="Y1418" s="25" t="str">
        <f aca="false">IF(E1418="","Sim","")</f>
        <v/>
      </c>
    </row>
    <row r="1419" customFormat="false" ht="15" hidden="false" customHeight="false" outlineLevel="0" collapsed="false">
      <c r="A1419" s="25" t="s">
        <v>1661</v>
      </c>
      <c r="B1419" s="25" t="s">
        <v>67</v>
      </c>
      <c r="C1419" s="25" t="s">
        <v>68</v>
      </c>
      <c r="D1419" s="25" t="s">
        <v>71</v>
      </c>
      <c r="G1419" s="31"/>
      <c r="H1419" s="32"/>
      <c r="L1419" s="25" t="s">
        <v>148</v>
      </c>
      <c r="M1419" s="25" t="s">
        <v>149</v>
      </c>
      <c r="N1419" s="28" t="n">
        <v>55</v>
      </c>
      <c r="O1419" s="25" t="s">
        <v>56</v>
      </c>
      <c r="P1419" s="29" t="n">
        <v>42945</v>
      </c>
      <c r="Q1419" s="33"/>
      <c r="R1419" s="34"/>
      <c r="S1419" s="28" t="n">
        <f aca="false">IF(O1419="Won",R1419,IF(O1419="Lost",0,N1419))</f>
        <v>55</v>
      </c>
      <c r="T1419" s="30" t="str">
        <f aca="false">IF(AND(P1419&lt;&gt;"",Q1419&lt;&gt;""),Q1419-P1419,"")</f>
        <v/>
      </c>
      <c r="U1419" s="30" t="n">
        <f aca="false">IF(AND(O1419="Engaging",P1419&lt;&gt;""),'Leia-me'!$B$5-P1419,"")</f>
        <v>155</v>
      </c>
      <c r="V1419" s="25" t="str">
        <f aca="false">IF(O1419&lt;&gt;"Engaging","",IF(U1419&lt;='Leia-me'!$B$6,"Saudável",IF(U1419&lt;='Leia-me'!$B$7,"Esfriando",IF(U1419&lt;='Leia-me'!$B$8,"Última chance","Zumbi"))))</f>
        <v>Zumbi</v>
      </c>
      <c r="W1419" s="25" t="str">
        <f aca="false">IF(O1419="Won",1,IF(O1419="Lost",0,""))</f>
        <v/>
      </c>
      <c r="Y1419" s="25" t="str">
        <f aca="false">IF(E1419="","Sim","")</f>
        <v>Sim</v>
      </c>
    </row>
    <row r="1420" customFormat="false" ht="15" hidden="false" customHeight="false" outlineLevel="0" collapsed="false">
      <c r="A1420" s="25" t="s">
        <v>1662</v>
      </c>
      <c r="B1420" s="25" t="s">
        <v>67</v>
      </c>
      <c r="C1420" s="25" t="s">
        <v>68</v>
      </c>
      <c r="D1420" s="25" t="s">
        <v>71</v>
      </c>
      <c r="E1420" s="25" t="s">
        <v>169</v>
      </c>
      <c r="F1420" s="25" t="s">
        <v>168</v>
      </c>
      <c r="G1420" s="26" t="n">
        <v>2403.58</v>
      </c>
      <c r="H1420" s="27" t="n">
        <v>8801</v>
      </c>
      <c r="I1420" s="25" t="s">
        <v>147</v>
      </c>
      <c r="K1420" s="25" t="n">
        <v>1986</v>
      </c>
      <c r="L1420" s="25" t="s">
        <v>148</v>
      </c>
      <c r="M1420" s="25" t="s">
        <v>149</v>
      </c>
      <c r="N1420" s="28" t="n">
        <v>55</v>
      </c>
      <c r="O1420" s="25" t="s">
        <v>55</v>
      </c>
      <c r="P1420" s="29" t="n">
        <v>42945</v>
      </c>
      <c r="Q1420" s="29" t="n">
        <v>42957</v>
      </c>
      <c r="R1420" s="28" t="n">
        <v>0</v>
      </c>
      <c r="S1420" s="28" t="n">
        <f aca="false">IF(O1420="Won",R1420,IF(O1420="Lost",0,N1420))</f>
        <v>0</v>
      </c>
      <c r="T1420" s="30" t="n">
        <f aca="false">IF(AND(P1420&lt;&gt;"",Q1420&lt;&gt;""),Q1420-P1420,"")</f>
        <v>12</v>
      </c>
      <c r="U1420" s="30" t="str">
        <f aca="false">IF(AND(O1420="Engaging",P1420&lt;&gt;""),'Leia-me'!$B$5-P1420,"")</f>
        <v/>
      </c>
      <c r="V1420" s="25" t="str">
        <f aca="false">IF(O1420&lt;&gt;"Engaging","",IF(U1420&lt;='Leia-me'!$B$6,"Saudável",IF(U1420&lt;='Leia-me'!$B$7,"Esfriando",IF(U1420&lt;='Leia-me'!$B$8,"Última chance","Zumbi"))))</f>
        <v/>
      </c>
      <c r="W1420" s="25" t="n">
        <f aca="false">IF(O1420="Won",1,IF(O1420="Lost",0,""))</f>
        <v>0</v>
      </c>
      <c r="Y1420" s="25" t="str">
        <f aca="false">IF(E1420="","Sim","")</f>
        <v/>
      </c>
    </row>
    <row r="1421" customFormat="false" ht="15" hidden="false" customHeight="false" outlineLevel="0" collapsed="false">
      <c r="A1421" s="25" t="s">
        <v>1663</v>
      </c>
      <c r="B1421" s="25" t="s">
        <v>67</v>
      </c>
      <c r="C1421" s="25" t="s">
        <v>68</v>
      </c>
      <c r="D1421" s="25" t="s">
        <v>71</v>
      </c>
      <c r="G1421" s="31"/>
      <c r="H1421" s="32"/>
      <c r="L1421" s="25" t="s">
        <v>148</v>
      </c>
      <c r="M1421" s="25" t="s">
        <v>149</v>
      </c>
      <c r="N1421" s="28" t="n">
        <v>55</v>
      </c>
      <c r="O1421" s="25" t="s">
        <v>56</v>
      </c>
      <c r="P1421" s="29" t="n">
        <v>42946</v>
      </c>
      <c r="Q1421" s="33"/>
      <c r="R1421" s="34"/>
      <c r="S1421" s="28" t="n">
        <f aca="false">IF(O1421="Won",R1421,IF(O1421="Lost",0,N1421))</f>
        <v>55</v>
      </c>
      <c r="T1421" s="30" t="str">
        <f aca="false">IF(AND(P1421&lt;&gt;"",Q1421&lt;&gt;""),Q1421-P1421,"")</f>
        <v/>
      </c>
      <c r="U1421" s="30" t="n">
        <f aca="false">IF(AND(O1421="Engaging",P1421&lt;&gt;""),'Leia-me'!$B$5-P1421,"")</f>
        <v>154</v>
      </c>
      <c r="V1421" s="25" t="str">
        <f aca="false">IF(O1421&lt;&gt;"Engaging","",IF(U1421&lt;='Leia-me'!$B$6,"Saudável",IF(U1421&lt;='Leia-me'!$B$7,"Esfriando",IF(U1421&lt;='Leia-me'!$B$8,"Última chance","Zumbi"))))</f>
        <v>Zumbi</v>
      </c>
      <c r="W1421" s="25" t="str">
        <f aca="false">IF(O1421="Won",1,IF(O1421="Lost",0,""))</f>
        <v/>
      </c>
      <c r="Y1421" s="25" t="str">
        <f aca="false">IF(E1421="","Sim","")</f>
        <v>Sim</v>
      </c>
    </row>
    <row r="1422" customFormat="false" ht="15" hidden="false" customHeight="false" outlineLevel="0" collapsed="false">
      <c r="A1422" s="25" t="s">
        <v>1664</v>
      </c>
      <c r="B1422" s="25" t="s">
        <v>67</v>
      </c>
      <c r="C1422" s="25" t="s">
        <v>68</v>
      </c>
      <c r="D1422" s="25" t="s">
        <v>71</v>
      </c>
      <c r="G1422" s="31"/>
      <c r="H1422" s="32"/>
      <c r="L1422" s="25" t="s">
        <v>160</v>
      </c>
      <c r="M1422" s="25" t="s">
        <v>149</v>
      </c>
      <c r="N1422" s="28" t="n">
        <v>3393</v>
      </c>
      <c r="O1422" s="25" t="s">
        <v>56</v>
      </c>
      <c r="P1422" s="29" t="n">
        <v>42946</v>
      </c>
      <c r="Q1422" s="33"/>
      <c r="R1422" s="34"/>
      <c r="S1422" s="28" t="n">
        <f aca="false">IF(O1422="Won",R1422,IF(O1422="Lost",0,N1422))</f>
        <v>3393</v>
      </c>
      <c r="T1422" s="30" t="str">
        <f aca="false">IF(AND(P1422&lt;&gt;"",Q1422&lt;&gt;""),Q1422-P1422,"")</f>
        <v/>
      </c>
      <c r="U1422" s="30" t="n">
        <f aca="false">IF(AND(O1422="Engaging",P1422&lt;&gt;""),'Leia-me'!$B$5-P1422,"")</f>
        <v>154</v>
      </c>
      <c r="V1422" s="25" t="str">
        <f aca="false">IF(O1422&lt;&gt;"Engaging","",IF(U1422&lt;='Leia-me'!$B$6,"Saudável",IF(U1422&lt;='Leia-me'!$B$7,"Esfriando",IF(U1422&lt;='Leia-me'!$B$8,"Última chance","Zumbi"))))</f>
        <v>Zumbi</v>
      </c>
      <c r="W1422" s="25" t="str">
        <f aca="false">IF(O1422="Won",1,IF(O1422="Lost",0,""))</f>
        <v/>
      </c>
      <c r="Y1422" s="25" t="str">
        <f aca="false">IF(E1422="","Sim","")</f>
        <v>Sim</v>
      </c>
    </row>
    <row r="1423" customFormat="false" ht="15" hidden="false" customHeight="false" outlineLevel="0" collapsed="false">
      <c r="A1423" s="25" t="s">
        <v>1665</v>
      </c>
      <c r="B1423" s="25" t="s">
        <v>67</v>
      </c>
      <c r="C1423" s="25" t="s">
        <v>68</v>
      </c>
      <c r="D1423" s="25" t="s">
        <v>71</v>
      </c>
      <c r="G1423" s="31"/>
      <c r="H1423" s="32"/>
      <c r="L1423" s="25" t="s">
        <v>148</v>
      </c>
      <c r="M1423" s="25" t="s">
        <v>149</v>
      </c>
      <c r="N1423" s="28" t="n">
        <v>55</v>
      </c>
      <c r="O1423" s="25" t="s">
        <v>56</v>
      </c>
      <c r="P1423" s="29" t="n">
        <v>42947</v>
      </c>
      <c r="Q1423" s="33"/>
      <c r="R1423" s="34"/>
      <c r="S1423" s="28" t="n">
        <f aca="false">IF(O1423="Won",R1423,IF(O1423="Lost",0,N1423))</f>
        <v>55</v>
      </c>
      <c r="T1423" s="30" t="str">
        <f aca="false">IF(AND(P1423&lt;&gt;"",Q1423&lt;&gt;""),Q1423-P1423,"")</f>
        <v/>
      </c>
      <c r="U1423" s="30" t="n">
        <f aca="false">IF(AND(O1423="Engaging",P1423&lt;&gt;""),'Leia-me'!$B$5-P1423,"")</f>
        <v>153</v>
      </c>
      <c r="V1423" s="25" t="str">
        <f aca="false">IF(O1423&lt;&gt;"Engaging","",IF(U1423&lt;='Leia-me'!$B$6,"Saudável",IF(U1423&lt;='Leia-me'!$B$7,"Esfriando",IF(U1423&lt;='Leia-me'!$B$8,"Última chance","Zumbi"))))</f>
        <v>Zumbi</v>
      </c>
      <c r="W1423" s="25" t="str">
        <f aca="false">IF(O1423="Won",1,IF(O1423="Lost",0,""))</f>
        <v/>
      </c>
      <c r="Y1423" s="25" t="str">
        <f aca="false">IF(E1423="","Sim","")</f>
        <v>Sim</v>
      </c>
    </row>
    <row r="1424" customFormat="false" ht="15" hidden="false" customHeight="false" outlineLevel="0" collapsed="false">
      <c r="A1424" s="25" t="s">
        <v>1666</v>
      </c>
      <c r="B1424" s="25" t="s">
        <v>67</v>
      </c>
      <c r="C1424" s="25" t="s">
        <v>68</v>
      </c>
      <c r="D1424" s="25" t="s">
        <v>71</v>
      </c>
      <c r="E1424" s="25" t="s">
        <v>169</v>
      </c>
      <c r="F1424" s="25" t="s">
        <v>168</v>
      </c>
      <c r="G1424" s="26" t="n">
        <v>2403.58</v>
      </c>
      <c r="H1424" s="27" t="n">
        <v>8801</v>
      </c>
      <c r="I1424" s="25" t="s">
        <v>147</v>
      </c>
      <c r="K1424" s="25" t="n">
        <v>1986</v>
      </c>
      <c r="L1424" s="25" t="s">
        <v>148</v>
      </c>
      <c r="M1424" s="25" t="s">
        <v>149</v>
      </c>
      <c r="N1424" s="28" t="n">
        <v>55</v>
      </c>
      <c r="O1424" s="25" t="s">
        <v>54</v>
      </c>
      <c r="P1424" s="29" t="n">
        <v>42947</v>
      </c>
      <c r="Q1424" s="29" t="n">
        <v>42957</v>
      </c>
      <c r="R1424" s="28" t="n">
        <v>53</v>
      </c>
      <c r="S1424" s="28" t="n">
        <f aca="false">IF(O1424="Won",R1424,IF(O1424="Lost",0,N1424))</f>
        <v>53</v>
      </c>
      <c r="T1424" s="30" t="n">
        <f aca="false">IF(AND(P1424&lt;&gt;"",Q1424&lt;&gt;""),Q1424-P1424,"")</f>
        <v>10</v>
      </c>
      <c r="U1424" s="30" t="str">
        <f aca="false">IF(AND(O1424="Engaging",P1424&lt;&gt;""),'Leia-me'!$B$5-P1424,"")</f>
        <v/>
      </c>
      <c r="V1424" s="25" t="str">
        <f aca="false">IF(O1424&lt;&gt;"Engaging","",IF(U1424&lt;='Leia-me'!$B$6,"Saudável",IF(U1424&lt;='Leia-me'!$B$7,"Esfriando",IF(U1424&lt;='Leia-me'!$B$8,"Última chance","Zumbi"))))</f>
        <v/>
      </c>
      <c r="W1424" s="25" t="n">
        <f aca="false">IF(O1424="Won",1,IF(O1424="Lost",0,""))</f>
        <v>1</v>
      </c>
      <c r="Y1424" s="25" t="str">
        <f aca="false">IF(E1424="","Sim","")</f>
        <v/>
      </c>
    </row>
    <row r="1425" customFormat="false" ht="15" hidden="false" customHeight="false" outlineLevel="0" collapsed="false">
      <c r="A1425" s="25" t="s">
        <v>1667</v>
      </c>
      <c r="B1425" s="25" t="s">
        <v>67</v>
      </c>
      <c r="C1425" s="25" t="s">
        <v>68</v>
      </c>
      <c r="D1425" s="25" t="s">
        <v>71</v>
      </c>
      <c r="E1425" s="25" t="s">
        <v>428</v>
      </c>
      <c r="F1425" s="25" t="s">
        <v>267</v>
      </c>
      <c r="G1425" s="26" t="n">
        <v>792.46</v>
      </c>
      <c r="H1425" s="27" t="n">
        <v>1299</v>
      </c>
      <c r="I1425" s="25" t="s">
        <v>147</v>
      </c>
      <c r="K1425" s="25" t="n">
        <v>1982</v>
      </c>
      <c r="L1425" s="25" t="s">
        <v>178</v>
      </c>
      <c r="M1425" s="25" t="s">
        <v>171</v>
      </c>
      <c r="N1425" s="28" t="n">
        <v>5482</v>
      </c>
      <c r="O1425" s="25" t="s">
        <v>56</v>
      </c>
      <c r="P1425" s="29" t="n">
        <v>42948</v>
      </c>
      <c r="Q1425" s="33"/>
      <c r="R1425" s="34"/>
      <c r="S1425" s="28" t="n">
        <f aca="false">IF(O1425="Won",R1425,IF(O1425="Lost",0,N1425))</f>
        <v>5482</v>
      </c>
      <c r="T1425" s="30" t="str">
        <f aca="false">IF(AND(P1425&lt;&gt;"",Q1425&lt;&gt;""),Q1425-P1425,"")</f>
        <v/>
      </c>
      <c r="U1425" s="30" t="n">
        <f aca="false">IF(AND(O1425="Engaging",P1425&lt;&gt;""),'Leia-me'!$B$5-P1425,"")</f>
        <v>152</v>
      </c>
      <c r="V1425" s="25" t="str">
        <f aca="false">IF(O1425&lt;&gt;"Engaging","",IF(U1425&lt;='Leia-me'!$B$6,"Saudável",IF(U1425&lt;='Leia-me'!$B$7,"Esfriando",IF(U1425&lt;='Leia-me'!$B$8,"Última chance","Zumbi"))))</f>
        <v>Zumbi</v>
      </c>
      <c r="W1425" s="25" t="str">
        <f aca="false">IF(O1425="Won",1,IF(O1425="Lost",0,""))</f>
        <v/>
      </c>
      <c r="Y1425" s="25" t="str">
        <f aca="false">IF(E1425="","Sim","")</f>
        <v/>
      </c>
    </row>
    <row r="1426" customFormat="false" ht="15" hidden="false" customHeight="false" outlineLevel="0" collapsed="false">
      <c r="A1426" s="25" t="s">
        <v>1668</v>
      </c>
      <c r="B1426" s="25" t="s">
        <v>67</v>
      </c>
      <c r="C1426" s="25" t="s">
        <v>68</v>
      </c>
      <c r="D1426" s="25" t="s">
        <v>71</v>
      </c>
      <c r="E1426" s="25" t="s">
        <v>210</v>
      </c>
      <c r="F1426" s="25" t="s">
        <v>211</v>
      </c>
      <c r="G1426" s="26" t="n">
        <v>718.62</v>
      </c>
      <c r="H1426" s="27" t="n">
        <v>2448</v>
      </c>
      <c r="I1426" s="25" t="s">
        <v>147</v>
      </c>
      <c r="K1426" s="25" t="n">
        <v>2001</v>
      </c>
      <c r="L1426" s="25" t="s">
        <v>148</v>
      </c>
      <c r="M1426" s="25" t="s">
        <v>149</v>
      </c>
      <c r="N1426" s="28" t="n">
        <v>55</v>
      </c>
      <c r="O1426" s="25" t="s">
        <v>56</v>
      </c>
      <c r="P1426" s="29" t="n">
        <v>42948</v>
      </c>
      <c r="Q1426" s="33"/>
      <c r="R1426" s="34"/>
      <c r="S1426" s="28" t="n">
        <f aca="false">IF(O1426="Won",R1426,IF(O1426="Lost",0,N1426))</f>
        <v>55</v>
      </c>
      <c r="T1426" s="30" t="str">
        <f aca="false">IF(AND(P1426&lt;&gt;"",Q1426&lt;&gt;""),Q1426-P1426,"")</f>
        <v/>
      </c>
      <c r="U1426" s="30" t="n">
        <f aca="false">IF(AND(O1426="Engaging",P1426&lt;&gt;""),'Leia-me'!$B$5-P1426,"")</f>
        <v>152</v>
      </c>
      <c r="V1426" s="25" t="str">
        <f aca="false">IF(O1426&lt;&gt;"Engaging","",IF(U1426&lt;='Leia-me'!$B$6,"Saudável",IF(U1426&lt;='Leia-me'!$B$7,"Esfriando",IF(U1426&lt;='Leia-me'!$B$8,"Última chance","Zumbi"))))</f>
        <v>Zumbi</v>
      </c>
      <c r="W1426" s="25" t="str">
        <f aca="false">IF(O1426="Won",1,IF(O1426="Lost",0,""))</f>
        <v/>
      </c>
      <c r="Y1426" s="25" t="str">
        <f aca="false">IF(E1426="","Sim","")</f>
        <v/>
      </c>
    </row>
    <row r="1427" customFormat="false" ht="15" hidden="false" customHeight="false" outlineLevel="0" collapsed="false">
      <c r="A1427" s="25" t="s">
        <v>1669</v>
      </c>
      <c r="B1427" s="25" t="s">
        <v>67</v>
      </c>
      <c r="C1427" s="25" t="s">
        <v>68</v>
      </c>
      <c r="D1427" s="25" t="s">
        <v>71</v>
      </c>
      <c r="E1427" s="25" t="s">
        <v>428</v>
      </c>
      <c r="F1427" s="25" t="s">
        <v>267</v>
      </c>
      <c r="G1427" s="26" t="n">
        <v>792.46</v>
      </c>
      <c r="H1427" s="27" t="n">
        <v>1299</v>
      </c>
      <c r="I1427" s="25" t="s">
        <v>147</v>
      </c>
      <c r="K1427" s="25" t="n">
        <v>1982</v>
      </c>
      <c r="L1427" s="25" t="s">
        <v>148</v>
      </c>
      <c r="M1427" s="25" t="s">
        <v>149</v>
      </c>
      <c r="N1427" s="28" t="n">
        <v>55</v>
      </c>
      <c r="O1427" s="25" t="s">
        <v>56</v>
      </c>
      <c r="P1427" s="29" t="n">
        <v>42948</v>
      </c>
      <c r="Q1427" s="33"/>
      <c r="R1427" s="34"/>
      <c r="S1427" s="28" t="n">
        <f aca="false">IF(O1427="Won",R1427,IF(O1427="Lost",0,N1427))</f>
        <v>55</v>
      </c>
      <c r="T1427" s="30" t="str">
        <f aca="false">IF(AND(P1427&lt;&gt;"",Q1427&lt;&gt;""),Q1427-P1427,"")</f>
        <v/>
      </c>
      <c r="U1427" s="30" t="n">
        <f aca="false">IF(AND(O1427="Engaging",P1427&lt;&gt;""),'Leia-me'!$B$5-P1427,"")</f>
        <v>152</v>
      </c>
      <c r="V1427" s="25" t="str">
        <f aca="false">IF(O1427&lt;&gt;"Engaging","",IF(U1427&lt;='Leia-me'!$B$6,"Saudável",IF(U1427&lt;='Leia-me'!$B$7,"Esfriando",IF(U1427&lt;='Leia-me'!$B$8,"Última chance","Zumbi"))))</f>
        <v>Zumbi</v>
      </c>
      <c r="W1427" s="25" t="str">
        <f aca="false">IF(O1427="Won",1,IF(O1427="Lost",0,""))</f>
        <v/>
      </c>
      <c r="Y1427" s="25" t="str">
        <f aca="false">IF(E1427="","Sim","")</f>
        <v/>
      </c>
    </row>
    <row r="1428" customFormat="false" ht="15" hidden="false" customHeight="false" outlineLevel="0" collapsed="false">
      <c r="A1428" s="25" t="s">
        <v>1670</v>
      </c>
      <c r="B1428" s="25" t="s">
        <v>67</v>
      </c>
      <c r="C1428" s="25" t="s">
        <v>68</v>
      </c>
      <c r="D1428" s="25" t="s">
        <v>71</v>
      </c>
      <c r="E1428" s="25" t="s">
        <v>1671</v>
      </c>
      <c r="F1428" s="25" t="s">
        <v>168</v>
      </c>
      <c r="G1428" s="26" t="n">
        <v>3027.46</v>
      </c>
      <c r="H1428" s="27" t="n">
        <v>9516</v>
      </c>
      <c r="I1428" s="25" t="s">
        <v>1672</v>
      </c>
      <c r="K1428" s="25" t="n">
        <v>1984</v>
      </c>
      <c r="L1428" s="25" t="s">
        <v>148</v>
      </c>
      <c r="M1428" s="25" t="s">
        <v>149</v>
      </c>
      <c r="N1428" s="28" t="n">
        <v>55</v>
      </c>
      <c r="O1428" s="25" t="s">
        <v>56</v>
      </c>
      <c r="P1428" s="29" t="n">
        <v>42948</v>
      </c>
      <c r="Q1428" s="33"/>
      <c r="R1428" s="34"/>
      <c r="S1428" s="28" t="n">
        <f aca="false">IF(O1428="Won",R1428,IF(O1428="Lost",0,N1428))</f>
        <v>55</v>
      </c>
      <c r="T1428" s="30" t="str">
        <f aca="false">IF(AND(P1428&lt;&gt;"",Q1428&lt;&gt;""),Q1428-P1428,"")</f>
        <v/>
      </c>
      <c r="U1428" s="30" t="n">
        <f aca="false">IF(AND(O1428="Engaging",P1428&lt;&gt;""),'Leia-me'!$B$5-P1428,"")</f>
        <v>152</v>
      </c>
      <c r="V1428" s="25" t="str">
        <f aca="false">IF(O1428&lt;&gt;"Engaging","",IF(U1428&lt;='Leia-me'!$B$6,"Saudável",IF(U1428&lt;='Leia-me'!$B$7,"Esfriando",IF(U1428&lt;='Leia-me'!$B$8,"Última chance","Zumbi"))))</f>
        <v>Zumbi</v>
      </c>
      <c r="W1428" s="25" t="str">
        <f aca="false">IF(O1428="Won",1,IF(O1428="Lost",0,""))</f>
        <v/>
      </c>
      <c r="Y1428" s="25" t="str">
        <f aca="false">IF(E1428="","Sim","")</f>
        <v/>
      </c>
    </row>
    <row r="1429" customFormat="false" ht="15" hidden="false" customHeight="false" outlineLevel="0" collapsed="false">
      <c r="A1429" s="25" t="s">
        <v>1673</v>
      </c>
      <c r="B1429" s="25" t="s">
        <v>67</v>
      </c>
      <c r="C1429" s="25" t="s">
        <v>68</v>
      </c>
      <c r="D1429" s="25" t="s">
        <v>71</v>
      </c>
      <c r="G1429" s="31"/>
      <c r="H1429" s="32"/>
      <c r="L1429" s="25" t="s">
        <v>148</v>
      </c>
      <c r="M1429" s="25" t="s">
        <v>149</v>
      </c>
      <c r="N1429" s="28" t="n">
        <v>55</v>
      </c>
      <c r="O1429" s="25" t="s">
        <v>56</v>
      </c>
      <c r="P1429" s="29" t="n">
        <v>42948</v>
      </c>
      <c r="Q1429" s="33"/>
      <c r="R1429" s="34"/>
      <c r="S1429" s="28" t="n">
        <f aca="false">IF(O1429="Won",R1429,IF(O1429="Lost",0,N1429))</f>
        <v>55</v>
      </c>
      <c r="T1429" s="30" t="str">
        <f aca="false">IF(AND(P1429&lt;&gt;"",Q1429&lt;&gt;""),Q1429-P1429,"")</f>
        <v/>
      </c>
      <c r="U1429" s="30" t="n">
        <f aca="false">IF(AND(O1429="Engaging",P1429&lt;&gt;""),'Leia-me'!$B$5-P1429,"")</f>
        <v>152</v>
      </c>
      <c r="V1429" s="25" t="str">
        <f aca="false">IF(O1429&lt;&gt;"Engaging","",IF(U1429&lt;='Leia-me'!$B$6,"Saudável",IF(U1429&lt;='Leia-me'!$B$7,"Esfriando",IF(U1429&lt;='Leia-me'!$B$8,"Última chance","Zumbi"))))</f>
        <v>Zumbi</v>
      </c>
      <c r="W1429" s="25" t="str">
        <f aca="false">IF(O1429="Won",1,IF(O1429="Lost",0,""))</f>
        <v/>
      </c>
      <c r="Y1429" s="25" t="str">
        <f aca="false">IF(E1429="","Sim","")</f>
        <v>Sim</v>
      </c>
    </row>
    <row r="1430" customFormat="false" ht="15" hidden="false" customHeight="false" outlineLevel="0" collapsed="false">
      <c r="A1430" s="25" t="s">
        <v>1674</v>
      </c>
      <c r="B1430" s="25" t="s">
        <v>67</v>
      </c>
      <c r="C1430" s="25" t="s">
        <v>68</v>
      </c>
      <c r="D1430" s="25" t="s">
        <v>71</v>
      </c>
      <c r="G1430" s="31"/>
      <c r="H1430" s="32"/>
      <c r="L1430" s="25" t="s">
        <v>148</v>
      </c>
      <c r="M1430" s="25" t="s">
        <v>149</v>
      </c>
      <c r="N1430" s="28" t="n">
        <v>55</v>
      </c>
      <c r="O1430" s="25" t="s">
        <v>56</v>
      </c>
      <c r="P1430" s="29" t="n">
        <v>42948</v>
      </c>
      <c r="Q1430" s="33"/>
      <c r="R1430" s="34"/>
      <c r="S1430" s="28" t="n">
        <f aca="false">IF(O1430="Won",R1430,IF(O1430="Lost",0,N1430))</f>
        <v>55</v>
      </c>
      <c r="T1430" s="30" t="str">
        <f aca="false">IF(AND(P1430&lt;&gt;"",Q1430&lt;&gt;""),Q1430-P1430,"")</f>
        <v/>
      </c>
      <c r="U1430" s="30" t="n">
        <f aca="false">IF(AND(O1430="Engaging",P1430&lt;&gt;""),'Leia-me'!$B$5-P1430,"")</f>
        <v>152</v>
      </c>
      <c r="V1430" s="25" t="str">
        <f aca="false">IF(O1430&lt;&gt;"Engaging","",IF(U1430&lt;='Leia-me'!$B$6,"Saudável",IF(U1430&lt;='Leia-me'!$B$7,"Esfriando",IF(U1430&lt;='Leia-me'!$B$8,"Última chance","Zumbi"))))</f>
        <v>Zumbi</v>
      </c>
      <c r="W1430" s="25" t="str">
        <f aca="false">IF(O1430="Won",1,IF(O1430="Lost",0,""))</f>
        <v/>
      </c>
      <c r="Y1430" s="25" t="str">
        <f aca="false">IF(E1430="","Sim","")</f>
        <v>Sim</v>
      </c>
    </row>
    <row r="1431" customFormat="false" ht="15" hidden="false" customHeight="false" outlineLevel="0" collapsed="false">
      <c r="A1431" s="25" t="s">
        <v>1675</v>
      </c>
      <c r="B1431" s="25" t="s">
        <v>67</v>
      </c>
      <c r="C1431" s="25" t="s">
        <v>68</v>
      </c>
      <c r="D1431" s="25" t="s">
        <v>71</v>
      </c>
      <c r="G1431" s="31"/>
      <c r="H1431" s="32"/>
      <c r="L1431" s="25" t="s">
        <v>148</v>
      </c>
      <c r="M1431" s="25" t="s">
        <v>149</v>
      </c>
      <c r="N1431" s="28" t="n">
        <v>55</v>
      </c>
      <c r="O1431" s="25" t="s">
        <v>56</v>
      </c>
      <c r="P1431" s="29" t="n">
        <v>42949</v>
      </c>
      <c r="Q1431" s="33"/>
      <c r="R1431" s="34"/>
      <c r="S1431" s="28" t="n">
        <f aca="false">IF(O1431="Won",R1431,IF(O1431="Lost",0,N1431))</f>
        <v>55</v>
      </c>
      <c r="T1431" s="30" t="str">
        <f aca="false">IF(AND(P1431&lt;&gt;"",Q1431&lt;&gt;""),Q1431-P1431,"")</f>
        <v/>
      </c>
      <c r="U1431" s="30" t="n">
        <f aca="false">IF(AND(O1431="Engaging",P1431&lt;&gt;""),'Leia-me'!$B$5-P1431,"")</f>
        <v>151</v>
      </c>
      <c r="V1431" s="25" t="str">
        <f aca="false">IF(O1431&lt;&gt;"Engaging","",IF(U1431&lt;='Leia-me'!$B$6,"Saudável",IF(U1431&lt;='Leia-me'!$B$7,"Esfriando",IF(U1431&lt;='Leia-me'!$B$8,"Última chance","Zumbi"))))</f>
        <v>Zumbi</v>
      </c>
      <c r="W1431" s="25" t="str">
        <f aca="false">IF(O1431="Won",1,IF(O1431="Lost",0,""))</f>
        <v/>
      </c>
      <c r="Y1431" s="25" t="str">
        <f aca="false">IF(E1431="","Sim","")</f>
        <v>Sim</v>
      </c>
    </row>
    <row r="1432" customFormat="false" ht="15" hidden="false" customHeight="false" outlineLevel="0" collapsed="false">
      <c r="A1432" s="25" t="s">
        <v>1676</v>
      </c>
      <c r="B1432" s="25" t="s">
        <v>67</v>
      </c>
      <c r="C1432" s="25" t="s">
        <v>68</v>
      </c>
      <c r="D1432" s="25" t="s">
        <v>71</v>
      </c>
      <c r="G1432" s="31"/>
      <c r="H1432" s="32"/>
      <c r="L1432" s="25" t="s">
        <v>148</v>
      </c>
      <c r="M1432" s="25" t="s">
        <v>149</v>
      </c>
      <c r="N1432" s="28" t="n">
        <v>55</v>
      </c>
      <c r="O1432" s="25" t="s">
        <v>56</v>
      </c>
      <c r="P1432" s="29" t="n">
        <v>42949</v>
      </c>
      <c r="Q1432" s="33"/>
      <c r="R1432" s="34"/>
      <c r="S1432" s="28" t="n">
        <f aca="false">IF(O1432="Won",R1432,IF(O1432="Lost",0,N1432))</f>
        <v>55</v>
      </c>
      <c r="T1432" s="30" t="str">
        <f aca="false">IF(AND(P1432&lt;&gt;"",Q1432&lt;&gt;""),Q1432-P1432,"")</f>
        <v/>
      </c>
      <c r="U1432" s="30" t="n">
        <f aca="false">IF(AND(O1432="Engaging",P1432&lt;&gt;""),'Leia-me'!$B$5-P1432,"")</f>
        <v>151</v>
      </c>
      <c r="V1432" s="25" t="str">
        <f aca="false">IF(O1432&lt;&gt;"Engaging","",IF(U1432&lt;='Leia-me'!$B$6,"Saudável",IF(U1432&lt;='Leia-me'!$B$7,"Esfriando",IF(U1432&lt;='Leia-me'!$B$8,"Última chance","Zumbi"))))</f>
        <v>Zumbi</v>
      </c>
      <c r="W1432" s="25" t="str">
        <f aca="false">IF(O1432="Won",1,IF(O1432="Lost",0,""))</f>
        <v/>
      </c>
      <c r="Y1432" s="25" t="str">
        <f aca="false">IF(E1432="","Sim","")</f>
        <v>Sim</v>
      </c>
    </row>
    <row r="1433" customFormat="false" ht="15" hidden="false" customHeight="false" outlineLevel="0" collapsed="false">
      <c r="A1433" s="25" t="s">
        <v>1677</v>
      </c>
      <c r="B1433" s="25" t="s">
        <v>67</v>
      </c>
      <c r="C1433" s="25" t="s">
        <v>68</v>
      </c>
      <c r="D1433" s="25" t="s">
        <v>71</v>
      </c>
      <c r="G1433" s="31"/>
      <c r="H1433" s="32"/>
      <c r="L1433" s="25" t="s">
        <v>186</v>
      </c>
      <c r="M1433" s="25" t="s">
        <v>171</v>
      </c>
      <c r="N1433" s="28" t="n">
        <v>550</v>
      </c>
      <c r="O1433" s="25" t="s">
        <v>56</v>
      </c>
      <c r="P1433" s="29" t="n">
        <v>42950</v>
      </c>
      <c r="Q1433" s="33"/>
      <c r="R1433" s="34"/>
      <c r="S1433" s="28" t="n">
        <f aca="false">IF(O1433="Won",R1433,IF(O1433="Lost",0,N1433))</f>
        <v>550</v>
      </c>
      <c r="T1433" s="30" t="str">
        <f aca="false">IF(AND(P1433&lt;&gt;"",Q1433&lt;&gt;""),Q1433-P1433,"")</f>
        <v/>
      </c>
      <c r="U1433" s="30" t="n">
        <f aca="false">IF(AND(O1433="Engaging",P1433&lt;&gt;""),'Leia-me'!$B$5-P1433,"")</f>
        <v>150</v>
      </c>
      <c r="V1433" s="25" t="str">
        <f aca="false">IF(O1433&lt;&gt;"Engaging","",IF(U1433&lt;='Leia-me'!$B$6,"Saudável",IF(U1433&lt;='Leia-me'!$B$7,"Esfriando",IF(U1433&lt;='Leia-me'!$B$8,"Última chance","Zumbi"))))</f>
        <v>Zumbi</v>
      </c>
      <c r="W1433" s="25" t="str">
        <f aca="false">IF(O1433="Won",1,IF(O1433="Lost",0,""))</f>
        <v/>
      </c>
      <c r="Y1433" s="25" t="str">
        <f aca="false">IF(E1433="","Sim","")</f>
        <v>Sim</v>
      </c>
    </row>
    <row r="1434" customFormat="false" ht="15" hidden="false" customHeight="false" outlineLevel="0" collapsed="false">
      <c r="A1434" s="25" t="s">
        <v>1678</v>
      </c>
      <c r="B1434" s="25" t="s">
        <v>67</v>
      </c>
      <c r="C1434" s="25" t="s">
        <v>68</v>
      </c>
      <c r="D1434" s="25" t="s">
        <v>71</v>
      </c>
      <c r="G1434" s="31"/>
      <c r="H1434" s="32"/>
      <c r="L1434" s="25" t="s">
        <v>148</v>
      </c>
      <c r="M1434" s="25" t="s">
        <v>149</v>
      </c>
      <c r="N1434" s="28" t="n">
        <v>55</v>
      </c>
      <c r="O1434" s="25" t="s">
        <v>56</v>
      </c>
      <c r="P1434" s="29" t="n">
        <v>42950</v>
      </c>
      <c r="Q1434" s="33"/>
      <c r="R1434" s="34"/>
      <c r="S1434" s="28" t="n">
        <f aca="false">IF(O1434="Won",R1434,IF(O1434="Lost",0,N1434))</f>
        <v>55</v>
      </c>
      <c r="T1434" s="30" t="str">
        <f aca="false">IF(AND(P1434&lt;&gt;"",Q1434&lt;&gt;""),Q1434-P1434,"")</f>
        <v/>
      </c>
      <c r="U1434" s="30" t="n">
        <f aca="false">IF(AND(O1434="Engaging",P1434&lt;&gt;""),'Leia-me'!$B$5-P1434,"")</f>
        <v>150</v>
      </c>
      <c r="V1434" s="25" t="str">
        <f aca="false">IF(O1434&lt;&gt;"Engaging","",IF(U1434&lt;='Leia-me'!$B$6,"Saudável",IF(U1434&lt;='Leia-me'!$B$7,"Esfriando",IF(U1434&lt;='Leia-me'!$B$8,"Última chance","Zumbi"))))</f>
        <v>Zumbi</v>
      </c>
      <c r="W1434" s="25" t="str">
        <f aca="false">IF(O1434="Won",1,IF(O1434="Lost",0,""))</f>
        <v/>
      </c>
      <c r="Y1434" s="25" t="str">
        <f aca="false">IF(E1434="","Sim","")</f>
        <v>Sim</v>
      </c>
    </row>
    <row r="1435" customFormat="false" ht="15" hidden="false" customHeight="false" outlineLevel="0" collapsed="false">
      <c r="A1435" s="25" t="s">
        <v>1679</v>
      </c>
      <c r="B1435" s="25" t="s">
        <v>67</v>
      </c>
      <c r="C1435" s="25" t="s">
        <v>68</v>
      </c>
      <c r="D1435" s="25" t="s">
        <v>71</v>
      </c>
      <c r="E1435" s="25" t="s">
        <v>195</v>
      </c>
      <c r="F1435" s="25" t="s">
        <v>185</v>
      </c>
      <c r="G1435" s="26" t="n">
        <v>8170.38</v>
      </c>
      <c r="H1435" s="27" t="n">
        <v>16499</v>
      </c>
      <c r="I1435" s="25" t="s">
        <v>196</v>
      </c>
      <c r="K1435" s="25" t="n">
        <v>1997</v>
      </c>
      <c r="L1435" s="25" t="s">
        <v>186</v>
      </c>
      <c r="M1435" s="25" t="s">
        <v>171</v>
      </c>
      <c r="N1435" s="28" t="n">
        <v>550</v>
      </c>
      <c r="O1435" s="25" t="s">
        <v>54</v>
      </c>
      <c r="P1435" s="29" t="n">
        <v>42950</v>
      </c>
      <c r="Q1435" s="29" t="n">
        <v>43040</v>
      </c>
      <c r="R1435" s="28" t="n">
        <v>534</v>
      </c>
      <c r="S1435" s="28" t="n">
        <f aca="false">IF(O1435="Won",R1435,IF(O1435="Lost",0,N1435))</f>
        <v>534</v>
      </c>
      <c r="T1435" s="30" t="n">
        <f aca="false">IF(AND(P1435&lt;&gt;"",Q1435&lt;&gt;""),Q1435-P1435,"")</f>
        <v>90</v>
      </c>
      <c r="U1435" s="30" t="str">
        <f aca="false">IF(AND(O1435="Engaging",P1435&lt;&gt;""),'Leia-me'!$B$5-P1435,"")</f>
        <v/>
      </c>
      <c r="V1435" s="25" t="str">
        <f aca="false">IF(O1435&lt;&gt;"Engaging","",IF(U1435&lt;='Leia-me'!$B$6,"Saudável",IF(U1435&lt;='Leia-me'!$B$7,"Esfriando",IF(U1435&lt;='Leia-me'!$B$8,"Última chance","Zumbi"))))</f>
        <v/>
      </c>
      <c r="W1435" s="25" t="n">
        <f aca="false">IF(O1435="Won",1,IF(O1435="Lost",0,""))</f>
        <v>1</v>
      </c>
      <c r="Y1435" s="25" t="str">
        <f aca="false">IF(E1435="","Sim","")</f>
        <v/>
      </c>
    </row>
    <row r="1436" customFormat="false" ht="15" hidden="false" customHeight="false" outlineLevel="0" collapsed="false">
      <c r="A1436" s="25" t="s">
        <v>1680</v>
      </c>
      <c r="B1436" s="25" t="s">
        <v>67</v>
      </c>
      <c r="C1436" s="25" t="s">
        <v>68</v>
      </c>
      <c r="D1436" s="25" t="s">
        <v>71</v>
      </c>
      <c r="G1436" s="31"/>
      <c r="H1436" s="32"/>
      <c r="L1436" s="25" t="s">
        <v>148</v>
      </c>
      <c r="M1436" s="25" t="s">
        <v>149</v>
      </c>
      <c r="N1436" s="28" t="n">
        <v>55</v>
      </c>
      <c r="O1436" s="25" t="s">
        <v>56</v>
      </c>
      <c r="P1436" s="29" t="n">
        <v>42952</v>
      </c>
      <c r="Q1436" s="33"/>
      <c r="R1436" s="34"/>
      <c r="S1436" s="28" t="n">
        <f aca="false">IF(O1436="Won",R1436,IF(O1436="Lost",0,N1436))</f>
        <v>55</v>
      </c>
      <c r="T1436" s="30" t="str">
        <f aca="false">IF(AND(P1436&lt;&gt;"",Q1436&lt;&gt;""),Q1436-P1436,"")</f>
        <v/>
      </c>
      <c r="U1436" s="30" t="n">
        <f aca="false">IF(AND(O1436="Engaging",P1436&lt;&gt;""),'Leia-me'!$B$5-P1436,"")</f>
        <v>148</v>
      </c>
      <c r="V1436" s="25" t="str">
        <f aca="false">IF(O1436&lt;&gt;"Engaging","",IF(U1436&lt;='Leia-me'!$B$6,"Saudável",IF(U1436&lt;='Leia-me'!$B$7,"Esfriando",IF(U1436&lt;='Leia-me'!$B$8,"Última chance","Zumbi"))))</f>
        <v>Zumbi</v>
      </c>
      <c r="W1436" s="25" t="str">
        <f aca="false">IF(O1436="Won",1,IF(O1436="Lost",0,""))</f>
        <v/>
      </c>
      <c r="Y1436" s="25" t="str">
        <f aca="false">IF(E1436="","Sim","")</f>
        <v>Sim</v>
      </c>
    </row>
    <row r="1437" customFormat="false" ht="15" hidden="false" customHeight="false" outlineLevel="0" collapsed="false">
      <c r="A1437" s="25" t="s">
        <v>1681</v>
      </c>
      <c r="B1437" s="25" t="s">
        <v>67</v>
      </c>
      <c r="C1437" s="25" t="s">
        <v>68</v>
      </c>
      <c r="D1437" s="25" t="s">
        <v>71</v>
      </c>
      <c r="E1437" s="25" t="s">
        <v>154</v>
      </c>
      <c r="F1437" s="25" t="s">
        <v>155</v>
      </c>
      <c r="G1437" s="26" t="n">
        <v>86.68</v>
      </c>
      <c r="H1437" s="27" t="n">
        <v>187</v>
      </c>
      <c r="I1437" s="25" t="s">
        <v>147</v>
      </c>
      <c r="J1437" s="25" t="s">
        <v>156</v>
      </c>
      <c r="K1437" s="25" t="n">
        <v>2007</v>
      </c>
      <c r="L1437" s="25" t="s">
        <v>160</v>
      </c>
      <c r="M1437" s="25" t="s">
        <v>149</v>
      </c>
      <c r="N1437" s="28" t="n">
        <v>3393</v>
      </c>
      <c r="O1437" s="25" t="s">
        <v>55</v>
      </c>
      <c r="P1437" s="29" t="n">
        <v>42952</v>
      </c>
      <c r="Q1437" s="29" t="n">
        <v>43047</v>
      </c>
      <c r="R1437" s="28" t="n">
        <v>0</v>
      </c>
      <c r="S1437" s="28" t="n">
        <f aca="false">IF(O1437="Won",R1437,IF(O1437="Lost",0,N1437))</f>
        <v>0</v>
      </c>
      <c r="T1437" s="30" t="n">
        <f aca="false">IF(AND(P1437&lt;&gt;"",Q1437&lt;&gt;""),Q1437-P1437,"")</f>
        <v>95</v>
      </c>
      <c r="U1437" s="30" t="str">
        <f aca="false">IF(AND(O1437="Engaging",P1437&lt;&gt;""),'Leia-me'!$B$5-P1437,"")</f>
        <v/>
      </c>
      <c r="V1437" s="25" t="str">
        <f aca="false">IF(O1437&lt;&gt;"Engaging","",IF(U1437&lt;='Leia-me'!$B$6,"Saudável",IF(U1437&lt;='Leia-me'!$B$7,"Esfriando",IF(U1437&lt;='Leia-me'!$B$8,"Última chance","Zumbi"))))</f>
        <v/>
      </c>
      <c r="W1437" s="25" t="n">
        <f aca="false">IF(O1437="Won",1,IF(O1437="Lost",0,""))</f>
        <v>0</v>
      </c>
      <c r="Y1437" s="25" t="str">
        <f aca="false">IF(E1437="","Sim","")</f>
        <v/>
      </c>
    </row>
    <row r="1438" customFormat="false" ht="15" hidden="false" customHeight="false" outlineLevel="0" collapsed="false">
      <c r="A1438" s="25" t="s">
        <v>1682</v>
      </c>
      <c r="B1438" s="25" t="s">
        <v>67</v>
      </c>
      <c r="C1438" s="25" t="s">
        <v>68</v>
      </c>
      <c r="D1438" s="25" t="s">
        <v>71</v>
      </c>
      <c r="E1438" s="25" t="s">
        <v>188</v>
      </c>
      <c r="F1438" s="25" t="s">
        <v>185</v>
      </c>
      <c r="G1438" s="26" t="n">
        <v>1008.06</v>
      </c>
      <c r="H1438" s="27" t="n">
        <v>1238</v>
      </c>
      <c r="I1438" s="25" t="s">
        <v>147</v>
      </c>
      <c r="K1438" s="25" t="n">
        <v>1983</v>
      </c>
      <c r="L1438" s="25" t="s">
        <v>186</v>
      </c>
      <c r="M1438" s="25" t="s">
        <v>171</v>
      </c>
      <c r="N1438" s="28" t="n">
        <v>550</v>
      </c>
      <c r="O1438" s="25" t="s">
        <v>54</v>
      </c>
      <c r="P1438" s="29" t="n">
        <v>42952</v>
      </c>
      <c r="Q1438" s="29" t="n">
        <v>43048</v>
      </c>
      <c r="R1438" s="28" t="n">
        <v>563</v>
      </c>
      <c r="S1438" s="28" t="n">
        <f aca="false">IF(O1438="Won",R1438,IF(O1438="Lost",0,N1438))</f>
        <v>563</v>
      </c>
      <c r="T1438" s="30" t="n">
        <f aca="false">IF(AND(P1438&lt;&gt;"",Q1438&lt;&gt;""),Q1438-P1438,"")</f>
        <v>96</v>
      </c>
      <c r="U1438" s="30" t="str">
        <f aca="false">IF(AND(O1438="Engaging",P1438&lt;&gt;""),'Leia-me'!$B$5-P1438,"")</f>
        <v/>
      </c>
      <c r="V1438" s="25" t="str">
        <f aca="false">IF(O1438&lt;&gt;"Engaging","",IF(U1438&lt;='Leia-me'!$B$6,"Saudável",IF(U1438&lt;='Leia-me'!$B$7,"Esfriando",IF(U1438&lt;='Leia-me'!$B$8,"Última chance","Zumbi"))))</f>
        <v/>
      </c>
      <c r="W1438" s="25" t="n">
        <f aca="false">IF(O1438="Won",1,IF(O1438="Lost",0,""))</f>
        <v>1</v>
      </c>
      <c r="Y1438" s="25" t="str">
        <f aca="false">IF(E1438="","Sim","")</f>
        <v/>
      </c>
    </row>
    <row r="1439" customFormat="false" ht="15" hidden="false" customHeight="false" outlineLevel="0" collapsed="false">
      <c r="A1439" s="25" t="s">
        <v>1683</v>
      </c>
      <c r="B1439" s="25" t="s">
        <v>67</v>
      </c>
      <c r="C1439" s="25" t="s">
        <v>68</v>
      </c>
      <c r="D1439" s="25" t="s">
        <v>71</v>
      </c>
      <c r="G1439" s="31"/>
      <c r="H1439" s="32"/>
      <c r="L1439" s="25" t="s">
        <v>160</v>
      </c>
      <c r="M1439" s="25" t="s">
        <v>149</v>
      </c>
      <c r="N1439" s="28" t="n">
        <v>3393</v>
      </c>
      <c r="O1439" s="25" t="s">
        <v>56</v>
      </c>
      <c r="P1439" s="29" t="n">
        <v>42953</v>
      </c>
      <c r="Q1439" s="33"/>
      <c r="R1439" s="34"/>
      <c r="S1439" s="28" t="n">
        <f aca="false">IF(O1439="Won",R1439,IF(O1439="Lost",0,N1439))</f>
        <v>3393</v>
      </c>
      <c r="T1439" s="30" t="str">
        <f aca="false">IF(AND(P1439&lt;&gt;"",Q1439&lt;&gt;""),Q1439-P1439,"")</f>
        <v/>
      </c>
      <c r="U1439" s="30" t="n">
        <f aca="false">IF(AND(O1439="Engaging",P1439&lt;&gt;""),'Leia-me'!$B$5-P1439,"")</f>
        <v>147</v>
      </c>
      <c r="V1439" s="25" t="str">
        <f aca="false">IF(O1439&lt;&gt;"Engaging","",IF(U1439&lt;='Leia-me'!$B$6,"Saudável",IF(U1439&lt;='Leia-me'!$B$7,"Esfriando",IF(U1439&lt;='Leia-me'!$B$8,"Última chance","Zumbi"))))</f>
        <v>Zumbi</v>
      </c>
      <c r="W1439" s="25" t="str">
        <f aca="false">IF(O1439="Won",1,IF(O1439="Lost",0,""))</f>
        <v/>
      </c>
      <c r="Y1439" s="25" t="str">
        <f aca="false">IF(E1439="","Sim","")</f>
        <v>Sim</v>
      </c>
    </row>
    <row r="1440" customFormat="false" ht="15" hidden="false" customHeight="false" outlineLevel="0" collapsed="false">
      <c r="A1440" s="25" t="s">
        <v>1684</v>
      </c>
      <c r="B1440" s="25" t="s">
        <v>67</v>
      </c>
      <c r="C1440" s="25" t="s">
        <v>68</v>
      </c>
      <c r="D1440" s="25" t="s">
        <v>71</v>
      </c>
      <c r="G1440" s="31"/>
      <c r="H1440" s="32"/>
      <c r="L1440" s="25" t="s">
        <v>160</v>
      </c>
      <c r="M1440" s="25" t="s">
        <v>149</v>
      </c>
      <c r="N1440" s="28" t="n">
        <v>3393</v>
      </c>
      <c r="O1440" s="25" t="s">
        <v>56</v>
      </c>
      <c r="P1440" s="29" t="n">
        <v>42953</v>
      </c>
      <c r="Q1440" s="33"/>
      <c r="R1440" s="34"/>
      <c r="S1440" s="28" t="n">
        <f aca="false">IF(O1440="Won",R1440,IF(O1440="Lost",0,N1440))</f>
        <v>3393</v>
      </c>
      <c r="T1440" s="30" t="str">
        <f aca="false">IF(AND(P1440&lt;&gt;"",Q1440&lt;&gt;""),Q1440-P1440,"")</f>
        <v/>
      </c>
      <c r="U1440" s="30" t="n">
        <f aca="false">IF(AND(O1440="Engaging",P1440&lt;&gt;""),'Leia-me'!$B$5-P1440,"")</f>
        <v>147</v>
      </c>
      <c r="V1440" s="25" t="str">
        <f aca="false">IF(O1440&lt;&gt;"Engaging","",IF(U1440&lt;='Leia-me'!$B$6,"Saudável",IF(U1440&lt;='Leia-me'!$B$7,"Esfriando",IF(U1440&lt;='Leia-me'!$B$8,"Última chance","Zumbi"))))</f>
        <v>Zumbi</v>
      </c>
      <c r="W1440" s="25" t="str">
        <f aca="false">IF(O1440="Won",1,IF(O1440="Lost",0,""))</f>
        <v/>
      </c>
      <c r="Y1440" s="25" t="str">
        <f aca="false">IF(E1440="","Sim","")</f>
        <v>Sim</v>
      </c>
    </row>
    <row r="1441" customFormat="false" ht="15" hidden="false" customHeight="false" outlineLevel="0" collapsed="false">
      <c r="A1441" s="25" t="s">
        <v>1685</v>
      </c>
      <c r="B1441" s="25" t="s">
        <v>67</v>
      </c>
      <c r="C1441" s="25" t="s">
        <v>68</v>
      </c>
      <c r="D1441" s="25" t="s">
        <v>71</v>
      </c>
      <c r="E1441" s="25" t="s">
        <v>231</v>
      </c>
      <c r="F1441" s="25" t="s">
        <v>168</v>
      </c>
      <c r="G1441" s="26" t="n">
        <v>45.39</v>
      </c>
      <c r="H1441" s="27" t="n">
        <v>100</v>
      </c>
      <c r="I1441" s="25" t="s">
        <v>147</v>
      </c>
      <c r="J1441" s="25" t="s">
        <v>169</v>
      </c>
      <c r="K1441" s="25" t="n">
        <v>2012</v>
      </c>
      <c r="L1441" s="25" t="s">
        <v>148</v>
      </c>
      <c r="M1441" s="25" t="s">
        <v>149</v>
      </c>
      <c r="N1441" s="28" t="n">
        <v>55</v>
      </c>
      <c r="O1441" s="25" t="s">
        <v>55</v>
      </c>
      <c r="P1441" s="29" t="n">
        <v>42955</v>
      </c>
      <c r="Q1441" s="29" t="n">
        <v>42962</v>
      </c>
      <c r="R1441" s="28" t="n">
        <v>0</v>
      </c>
      <c r="S1441" s="28" t="n">
        <f aca="false">IF(O1441="Won",R1441,IF(O1441="Lost",0,N1441))</f>
        <v>0</v>
      </c>
      <c r="T1441" s="30" t="n">
        <f aca="false">IF(AND(P1441&lt;&gt;"",Q1441&lt;&gt;""),Q1441-P1441,"")</f>
        <v>7</v>
      </c>
      <c r="U1441" s="30" t="str">
        <f aca="false">IF(AND(O1441="Engaging",P1441&lt;&gt;""),'Leia-me'!$B$5-P1441,"")</f>
        <v/>
      </c>
      <c r="V1441" s="25" t="str">
        <f aca="false">IF(O1441&lt;&gt;"Engaging","",IF(U1441&lt;='Leia-me'!$B$6,"Saudável",IF(U1441&lt;='Leia-me'!$B$7,"Esfriando",IF(U1441&lt;='Leia-me'!$B$8,"Última chance","Zumbi"))))</f>
        <v/>
      </c>
      <c r="W1441" s="25" t="n">
        <f aca="false">IF(O1441="Won",1,IF(O1441="Lost",0,""))</f>
        <v>0</v>
      </c>
      <c r="Y1441" s="25" t="str">
        <f aca="false">IF(E1441="","Sim","")</f>
        <v/>
      </c>
    </row>
    <row r="1442" customFormat="false" ht="15" hidden="false" customHeight="false" outlineLevel="0" collapsed="false">
      <c r="A1442" s="25" t="s">
        <v>1686</v>
      </c>
      <c r="B1442" s="25" t="s">
        <v>67</v>
      </c>
      <c r="C1442" s="25" t="s">
        <v>68</v>
      </c>
      <c r="D1442" s="25" t="s">
        <v>71</v>
      </c>
      <c r="E1442" s="25" t="s">
        <v>151</v>
      </c>
      <c r="F1442" s="25" t="s">
        <v>146</v>
      </c>
      <c r="G1442" s="26" t="n">
        <v>587.34</v>
      </c>
      <c r="H1442" s="27" t="n">
        <v>1356</v>
      </c>
      <c r="I1442" s="25" t="s">
        <v>152</v>
      </c>
      <c r="K1442" s="25" t="n">
        <v>2012</v>
      </c>
      <c r="L1442" s="25" t="s">
        <v>186</v>
      </c>
      <c r="M1442" s="25" t="s">
        <v>171</v>
      </c>
      <c r="N1442" s="28" t="n">
        <v>550</v>
      </c>
      <c r="O1442" s="25" t="s">
        <v>54</v>
      </c>
      <c r="P1442" s="29" t="n">
        <v>42957</v>
      </c>
      <c r="Q1442" s="29" t="n">
        <v>43002</v>
      </c>
      <c r="R1442" s="28" t="n">
        <v>546</v>
      </c>
      <c r="S1442" s="28" t="n">
        <f aca="false">IF(O1442="Won",R1442,IF(O1442="Lost",0,N1442))</f>
        <v>546</v>
      </c>
      <c r="T1442" s="30" t="n">
        <f aca="false">IF(AND(P1442&lt;&gt;"",Q1442&lt;&gt;""),Q1442-P1442,"")</f>
        <v>45</v>
      </c>
      <c r="U1442" s="30" t="str">
        <f aca="false">IF(AND(O1442="Engaging",P1442&lt;&gt;""),'Leia-me'!$B$5-P1442,"")</f>
        <v/>
      </c>
      <c r="V1442" s="25" t="str">
        <f aca="false">IF(O1442&lt;&gt;"Engaging","",IF(U1442&lt;='Leia-me'!$B$6,"Saudável",IF(U1442&lt;='Leia-me'!$B$7,"Esfriando",IF(U1442&lt;='Leia-me'!$B$8,"Última chance","Zumbi"))))</f>
        <v/>
      </c>
      <c r="W1442" s="25" t="n">
        <f aca="false">IF(O1442="Won",1,IF(O1442="Lost",0,""))</f>
        <v>1</v>
      </c>
      <c r="Y1442" s="25" t="str">
        <f aca="false">IF(E1442="","Sim","")</f>
        <v/>
      </c>
    </row>
    <row r="1443" customFormat="false" ht="15" hidden="false" customHeight="false" outlineLevel="0" collapsed="false">
      <c r="A1443" s="25" t="s">
        <v>1687</v>
      </c>
      <c r="B1443" s="25" t="s">
        <v>67</v>
      </c>
      <c r="C1443" s="25" t="s">
        <v>68</v>
      </c>
      <c r="D1443" s="25" t="s">
        <v>71</v>
      </c>
      <c r="G1443" s="31"/>
      <c r="H1443" s="32"/>
      <c r="L1443" s="25" t="s">
        <v>148</v>
      </c>
      <c r="M1443" s="25" t="s">
        <v>149</v>
      </c>
      <c r="N1443" s="28" t="n">
        <v>55</v>
      </c>
      <c r="O1443" s="25" t="s">
        <v>56</v>
      </c>
      <c r="P1443" s="29" t="n">
        <v>42958</v>
      </c>
      <c r="Q1443" s="33"/>
      <c r="R1443" s="34"/>
      <c r="S1443" s="28" t="n">
        <f aca="false">IF(O1443="Won",R1443,IF(O1443="Lost",0,N1443))</f>
        <v>55</v>
      </c>
      <c r="T1443" s="30" t="str">
        <f aca="false">IF(AND(P1443&lt;&gt;"",Q1443&lt;&gt;""),Q1443-P1443,"")</f>
        <v/>
      </c>
      <c r="U1443" s="30" t="n">
        <f aca="false">IF(AND(O1443="Engaging",P1443&lt;&gt;""),'Leia-me'!$B$5-P1443,"")</f>
        <v>142</v>
      </c>
      <c r="V1443" s="25" t="str">
        <f aca="false">IF(O1443&lt;&gt;"Engaging","",IF(U1443&lt;='Leia-me'!$B$6,"Saudável",IF(U1443&lt;='Leia-me'!$B$7,"Esfriando",IF(U1443&lt;='Leia-me'!$B$8,"Última chance","Zumbi"))))</f>
        <v>Zumbi</v>
      </c>
      <c r="W1443" s="25" t="str">
        <f aca="false">IF(O1443="Won",1,IF(O1443="Lost",0,""))</f>
        <v/>
      </c>
      <c r="Y1443" s="25" t="str">
        <f aca="false">IF(E1443="","Sim","")</f>
        <v>Sim</v>
      </c>
    </row>
    <row r="1444" customFormat="false" ht="15" hidden="false" customHeight="false" outlineLevel="0" collapsed="false">
      <c r="A1444" s="25" t="s">
        <v>1688</v>
      </c>
      <c r="B1444" s="25" t="s">
        <v>67</v>
      </c>
      <c r="C1444" s="25" t="s">
        <v>68</v>
      </c>
      <c r="D1444" s="25" t="s">
        <v>71</v>
      </c>
      <c r="E1444" s="25" t="s">
        <v>151</v>
      </c>
      <c r="F1444" s="25" t="s">
        <v>146</v>
      </c>
      <c r="G1444" s="26" t="n">
        <v>587.34</v>
      </c>
      <c r="H1444" s="27" t="n">
        <v>1356</v>
      </c>
      <c r="I1444" s="25" t="s">
        <v>152</v>
      </c>
      <c r="K1444" s="25" t="n">
        <v>2012</v>
      </c>
      <c r="L1444" s="25" t="s">
        <v>148</v>
      </c>
      <c r="M1444" s="25" t="s">
        <v>149</v>
      </c>
      <c r="N1444" s="28" t="n">
        <v>55</v>
      </c>
      <c r="O1444" s="25" t="s">
        <v>55</v>
      </c>
      <c r="P1444" s="29" t="n">
        <v>42958</v>
      </c>
      <c r="Q1444" s="29" t="n">
        <v>42964</v>
      </c>
      <c r="R1444" s="28" t="n">
        <v>0</v>
      </c>
      <c r="S1444" s="28" t="n">
        <f aca="false">IF(O1444="Won",R1444,IF(O1444="Lost",0,N1444))</f>
        <v>0</v>
      </c>
      <c r="T1444" s="30" t="n">
        <f aca="false">IF(AND(P1444&lt;&gt;"",Q1444&lt;&gt;""),Q1444-P1444,"")</f>
        <v>6</v>
      </c>
      <c r="U1444" s="30" t="str">
        <f aca="false">IF(AND(O1444="Engaging",P1444&lt;&gt;""),'Leia-me'!$B$5-P1444,"")</f>
        <v/>
      </c>
      <c r="V1444" s="25" t="str">
        <f aca="false">IF(O1444&lt;&gt;"Engaging","",IF(U1444&lt;='Leia-me'!$B$6,"Saudável",IF(U1444&lt;='Leia-me'!$B$7,"Esfriando",IF(U1444&lt;='Leia-me'!$B$8,"Última chance","Zumbi"))))</f>
        <v/>
      </c>
      <c r="W1444" s="25" t="n">
        <f aca="false">IF(O1444="Won",1,IF(O1444="Lost",0,""))</f>
        <v>0</v>
      </c>
      <c r="Y1444" s="25" t="str">
        <f aca="false">IF(E1444="","Sim","")</f>
        <v/>
      </c>
    </row>
    <row r="1445" customFormat="false" ht="15" hidden="false" customHeight="false" outlineLevel="0" collapsed="false">
      <c r="A1445" s="25" t="s">
        <v>1689</v>
      </c>
      <c r="B1445" s="25" t="s">
        <v>67</v>
      </c>
      <c r="C1445" s="25" t="s">
        <v>68</v>
      </c>
      <c r="D1445" s="25" t="s">
        <v>71</v>
      </c>
      <c r="E1445" s="25" t="s">
        <v>1690</v>
      </c>
      <c r="F1445" s="25" t="s">
        <v>211</v>
      </c>
      <c r="G1445" s="26" t="n">
        <v>2520.83</v>
      </c>
      <c r="H1445" s="27" t="n">
        <v>3502</v>
      </c>
      <c r="I1445" s="25" t="s">
        <v>147</v>
      </c>
      <c r="K1445" s="25" t="n">
        <v>1990</v>
      </c>
      <c r="L1445" s="25" t="s">
        <v>148</v>
      </c>
      <c r="M1445" s="25" t="s">
        <v>149</v>
      </c>
      <c r="N1445" s="28" t="n">
        <v>55</v>
      </c>
      <c r="O1445" s="25" t="s">
        <v>56</v>
      </c>
      <c r="P1445" s="29" t="n">
        <v>42959</v>
      </c>
      <c r="Q1445" s="33"/>
      <c r="R1445" s="34"/>
      <c r="S1445" s="28" t="n">
        <f aca="false">IF(O1445="Won",R1445,IF(O1445="Lost",0,N1445))</f>
        <v>55</v>
      </c>
      <c r="T1445" s="30" t="str">
        <f aca="false">IF(AND(P1445&lt;&gt;"",Q1445&lt;&gt;""),Q1445-P1445,"")</f>
        <v/>
      </c>
      <c r="U1445" s="30" t="n">
        <f aca="false">IF(AND(O1445="Engaging",P1445&lt;&gt;""),'Leia-me'!$B$5-P1445,"")</f>
        <v>141</v>
      </c>
      <c r="V1445" s="25" t="str">
        <f aca="false">IF(O1445&lt;&gt;"Engaging","",IF(U1445&lt;='Leia-me'!$B$6,"Saudável",IF(U1445&lt;='Leia-me'!$B$7,"Esfriando",IF(U1445&lt;='Leia-me'!$B$8,"Última chance","Zumbi"))))</f>
        <v>Zumbi</v>
      </c>
      <c r="W1445" s="25" t="str">
        <f aca="false">IF(O1445="Won",1,IF(O1445="Lost",0,""))</f>
        <v/>
      </c>
      <c r="Y1445" s="25" t="str">
        <f aca="false">IF(E1445="","Sim","")</f>
        <v/>
      </c>
    </row>
    <row r="1446" customFormat="false" ht="15" hidden="false" customHeight="false" outlineLevel="0" collapsed="false">
      <c r="A1446" s="25" t="s">
        <v>1691</v>
      </c>
      <c r="B1446" s="25" t="s">
        <v>67</v>
      </c>
      <c r="C1446" s="25" t="s">
        <v>68</v>
      </c>
      <c r="D1446" s="25" t="s">
        <v>71</v>
      </c>
      <c r="E1446" s="25" t="s">
        <v>162</v>
      </c>
      <c r="F1446" s="25" t="s">
        <v>155</v>
      </c>
      <c r="G1446" s="26" t="n">
        <v>5266.09</v>
      </c>
      <c r="H1446" s="27" t="n">
        <v>8595</v>
      </c>
      <c r="I1446" s="25" t="s">
        <v>147</v>
      </c>
      <c r="J1446" s="25" t="s">
        <v>156</v>
      </c>
      <c r="K1446" s="25" t="n">
        <v>1988</v>
      </c>
      <c r="L1446" s="25" t="s">
        <v>160</v>
      </c>
      <c r="M1446" s="25" t="s">
        <v>149</v>
      </c>
      <c r="N1446" s="28" t="n">
        <v>3393</v>
      </c>
      <c r="O1446" s="25" t="s">
        <v>54</v>
      </c>
      <c r="P1446" s="29" t="n">
        <v>42959</v>
      </c>
      <c r="Q1446" s="29" t="n">
        <v>43068</v>
      </c>
      <c r="R1446" s="28" t="n">
        <v>3165</v>
      </c>
      <c r="S1446" s="28" t="n">
        <f aca="false">IF(O1446="Won",R1446,IF(O1446="Lost",0,N1446))</f>
        <v>3165</v>
      </c>
      <c r="T1446" s="30" t="n">
        <f aca="false">IF(AND(P1446&lt;&gt;"",Q1446&lt;&gt;""),Q1446-P1446,"")</f>
        <v>109</v>
      </c>
      <c r="U1446" s="30" t="str">
        <f aca="false">IF(AND(O1446="Engaging",P1446&lt;&gt;""),'Leia-me'!$B$5-P1446,"")</f>
        <v/>
      </c>
      <c r="V1446" s="25" t="str">
        <f aca="false">IF(O1446&lt;&gt;"Engaging","",IF(U1446&lt;='Leia-me'!$B$6,"Saudável",IF(U1446&lt;='Leia-me'!$B$7,"Esfriando",IF(U1446&lt;='Leia-me'!$B$8,"Última chance","Zumbi"))))</f>
        <v/>
      </c>
      <c r="W1446" s="25" t="n">
        <f aca="false">IF(O1446="Won",1,IF(O1446="Lost",0,""))</f>
        <v>1</v>
      </c>
      <c r="Y1446" s="25" t="str">
        <f aca="false">IF(E1446="","Sim","")</f>
        <v/>
      </c>
    </row>
    <row r="1447" customFormat="false" ht="15" hidden="false" customHeight="false" outlineLevel="0" collapsed="false">
      <c r="A1447" s="25" t="s">
        <v>1692</v>
      </c>
      <c r="B1447" s="25" t="s">
        <v>67</v>
      </c>
      <c r="C1447" s="25" t="s">
        <v>68</v>
      </c>
      <c r="D1447" s="25" t="s">
        <v>71</v>
      </c>
      <c r="E1447" s="25" t="s">
        <v>245</v>
      </c>
      <c r="F1447" s="25" t="s">
        <v>185</v>
      </c>
      <c r="G1447" s="26" t="n">
        <v>2938.67</v>
      </c>
      <c r="H1447" s="27" t="n">
        <v>8775</v>
      </c>
      <c r="I1447" s="25" t="s">
        <v>246</v>
      </c>
      <c r="K1447" s="25" t="n">
        <v>1987</v>
      </c>
      <c r="L1447" s="25" t="s">
        <v>148</v>
      </c>
      <c r="M1447" s="25" t="s">
        <v>149</v>
      </c>
      <c r="N1447" s="28" t="n">
        <v>55</v>
      </c>
      <c r="O1447" s="25" t="s">
        <v>54</v>
      </c>
      <c r="P1447" s="29" t="n">
        <v>42961</v>
      </c>
      <c r="Q1447" s="29" t="n">
        <v>43069</v>
      </c>
      <c r="R1447" s="28" t="n">
        <v>53</v>
      </c>
      <c r="S1447" s="28" t="n">
        <f aca="false">IF(O1447="Won",R1447,IF(O1447="Lost",0,N1447))</f>
        <v>53</v>
      </c>
      <c r="T1447" s="30" t="n">
        <f aca="false">IF(AND(P1447&lt;&gt;"",Q1447&lt;&gt;""),Q1447-P1447,"")</f>
        <v>108</v>
      </c>
      <c r="U1447" s="30" t="str">
        <f aca="false">IF(AND(O1447="Engaging",P1447&lt;&gt;""),'Leia-me'!$B$5-P1447,"")</f>
        <v/>
      </c>
      <c r="V1447" s="25" t="str">
        <f aca="false">IF(O1447&lt;&gt;"Engaging","",IF(U1447&lt;='Leia-me'!$B$6,"Saudável",IF(U1447&lt;='Leia-me'!$B$7,"Esfriando",IF(U1447&lt;='Leia-me'!$B$8,"Última chance","Zumbi"))))</f>
        <v/>
      </c>
      <c r="W1447" s="25" t="n">
        <f aca="false">IF(O1447="Won",1,IF(O1447="Lost",0,""))</f>
        <v>1</v>
      </c>
      <c r="Y1447" s="25" t="str">
        <f aca="false">IF(E1447="","Sim","")</f>
        <v/>
      </c>
    </row>
    <row r="1448" customFormat="false" ht="15" hidden="false" customHeight="false" outlineLevel="0" collapsed="false">
      <c r="A1448" s="25" t="s">
        <v>1693</v>
      </c>
      <c r="B1448" s="25" t="s">
        <v>67</v>
      </c>
      <c r="C1448" s="25" t="s">
        <v>68</v>
      </c>
      <c r="D1448" s="25" t="s">
        <v>71</v>
      </c>
      <c r="E1448" s="25" t="s">
        <v>215</v>
      </c>
      <c r="F1448" s="25" t="s">
        <v>177</v>
      </c>
      <c r="G1448" s="26" t="n">
        <v>1102.43</v>
      </c>
      <c r="H1448" s="27" t="n">
        <v>1759</v>
      </c>
      <c r="I1448" s="25" t="s">
        <v>147</v>
      </c>
      <c r="K1448" s="25" t="n">
        <v>2006</v>
      </c>
      <c r="L1448" s="25" t="s">
        <v>148</v>
      </c>
      <c r="M1448" s="25" t="s">
        <v>149</v>
      </c>
      <c r="N1448" s="28" t="n">
        <v>55</v>
      </c>
      <c r="O1448" s="25" t="s">
        <v>56</v>
      </c>
      <c r="P1448" s="29" t="n">
        <v>42962</v>
      </c>
      <c r="Q1448" s="33"/>
      <c r="R1448" s="34"/>
      <c r="S1448" s="28" t="n">
        <f aca="false">IF(O1448="Won",R1448,IF(O1448="Lost",0,N1448))</f>
        <v>55</v>
      </c>
      <c r="T1448" s="30" t="str">
        <f aca="false">IF(AND(P1448&lt;&gt;"",Q1448&lt;&gt;""),Q1448-P1448,"")</f>
        <v/>
      </c>
      <c r="U1448" s="30" t="n">
        <f aca="false">IF(AND(O1448="Engaging",P1448&lt;&gt;""),'Leia-me'!$B$5-P1448,"")</f>
        <v>138</v>
      </c>
      <c r="V1448" s="25" t="str">
        <f aca="false">IF(O1448&lt;&gt;"Engaging","",IF(U1448&lt;='Leia-me'!$B$6,"Saudável",IF(U1448&lt;='Leia-me'!$B$7,"Esfriando",IF(U1448&lt;='Leia-me'!$B$8,"Última chance","Zumbi"))))</f>
        <v>Última chance</v>
      </c>
      <c r="W1448" s="25" t="str">
        <f aca="false">IF(O1448="Won",1,IF(O1448="Lost",0,""))</f>
        <v/>
      </c>
      <c r="Y1448" s="25" t="str">
        <f aca="false">IF(E1448="","Sim","")</f>
        <v/>
      </c>
    </row>
    <row r="1449" customFormat="false" ht="15" hidden="false" customHeight="false" outlineLevel="0" collapsed="false">
      <c r="A1449" s="25" t="s">
        <v>1694</v>
      </c>
      <c r="B1449" s="25" t="s">
        <v>67</v>
      </c>
      <c r="C1449" s="25" t="s">
        <v>68</v>
      </c>
      <c r="D1449" s="25" t="s">
        <v>71</v>
      </c>
      <c r="E1449" s="25" t="s">
        <v>245</v>
      </c>
      <c r="F1449" s="25" t="s">
        <v>185</v>
      </c>
      <c r="G1449" s="26" t="n">
        <v>2938.67</v>
      </c>
      <c r="H1449" s="27" t="n">
        <v>8775</v>
      </c>
      <c r="I1449" s="25" t="s">
        <v>246</v>
      </c>
      <c r="K1449" s="25" t="n">
        <v>1987</v>
      </c>
      <c r="L1449" s="25" t="s">
        <v>170</v>
      </c>
      <c r="M1449" s="25" t="s">
        <v>171</v>
      </c>
      <c r="N1449" s="28" t="n">
        <v>1096</v>
      </c>
      <c r="O1449" s="25" t="s">
        <v>54</v>
      </c>
      <c r="P1449" s="29" t="n">
        <v>42963</v>
      </c>
      <c r="Q1449" s="29" t="n">
        <v>42976</v>
      </c>
      <c r="R1449" s="28" t="n">
        <v>1084</v>
      </c>
      <c r="S1449" s="28" t="n">
        <f aca="false">IF(O1449="Won",R1449,IF(O1449="Lost",0,N1449))</f>
        <v>1084</v>
      </c>
      <c r="T1449" s="30" t="n">
        <f aca="false">IF(AND(P1449&lt;&gt;"",Q1449&lt;&gt;""),Q1449-P1449,"")</f>
        <v>13</v>
      </c>
      <c r="U1449" s="30" t="str">
        <f aca="false">IF(AND(O1449="Engaging",P1449&lt;&gt;""),'Leia-me'!$B$5-P1449,"")</f>
        <v/>
      </c>
      <c r="V1449" s="25" t="str">
        <f aca="false">IF(O1449&lt;&gt;"Engaging","",IF(U1449&lt;='Leia-me'!$B$6,"Saudável",IF(U1449&lt;='Leia-me'!$B$7,"Esfriando",IF(U1449&lt;='Leia-me'!$B$8,"Última chance","Zumbi"))))</f>
        <v/>
      </c>
      <c r="W1449" s="25" t="n">
        <f aca="false">IF(O1449="Won",1,IF(O1449="Lost",0,""))</f>
        <v>1</v>
      </c>
      <c r="Y1449" s="25" t="str">
        <f aca="false">IF(E1449="","Sim","")</f>
        <v/>
      </c>
    </row>
    <row r="1450" customFormat="false" ht="15" hidden="false" customHeight="false" outlineLevel="0" collapsed="false">
      <c r="A1450" s="25" t="s">
        <v>1695</v>
      </c>
      <c r="B1450" s="25" t="s">
        <v>67</v>
      </c>
      <c r="C1450" s="25" t="s">
        <v>68</v>
      </c>
      <c r="D1450" s="25" t="s">
        <v>71</v>
      </c>
      <c r="E1450" s="25" t="s">
        <v>237</v>
      </c>
      <c r="F1450" s="25" t="s">
        <v>192</v>
      </c>
      <c r="G1450" s="26" t="n">
        <v>4618</v>
      </c>
      <c r="H1450" s="27" t="n">
        <v>10083</v>
      </c>
      <c r="I1450" s="25" t="s">
        <v>147</v>
      </c>
      <c r="K1450" s="25" t="n">
        <v>1982</v>
      </c>
      <c r="L1450" s="25" t="s">
        <v>148</v>
      </c>
      <c r="M1450" s="25" t="s">
        <v>149</v>
      </c>
      <c r="N1450" s="28" t="n">
        <v>55</v>
      </c>
      <c r="O1450" s="25" t="s">
        <v>54</v>
      </c>
      <c r="P1450" s="29" t="n">
        <v>42963</v>
      </c>
      <c r="Q1450" s="29" t="n">
        <v>42980</v>
      </c>
      <c r="R1450" s="28" t="n">
        <v>56</v>
      </c>
      <c r="S1450" s="28" t="n">
        <f aca="false">IF(O1450="Won",R1450,IF(O1450="Lost",0,N1450))</f>
        <v>56</v>
      </c>
      <c r="T1450" s="30" t="n">
        <f aca="false">IF(AND(P1450&lt;&gt;"",Q1450&lt;&gt;""),Q1450-P1450,"")</f>
        <v>17</v>
      </c>
      <c r="U1450" s="30" t="str">
        <f aca="false">IF(AND(O1450="Engaging",P1450&lt;&gt;""),'Leia-me'!$B$5-P1450,"")</f>
        <v/>
      </c>
      <c r="V1450" s="25" t="str">
        <f aca="false">IF(O1450&lt;&gt;"Engaging","",IF(U1450&lt;='Leia-me'!$B$6,"Saudável",IF(U1450&lt;='Leia-me'!$B$7,"Esfriando",IF(U1450&lt;='Leia-me'!$B$8,"Última chance","Zumbi"))))</f>
        <v/>
      </c>
      <c r="W1450" s="25" t="n">
        <f aca="false">IF(O1450="Won",1,IF(O1450="Lost",0,""))</f>
        <v>1</v>
      </c>
      <c r="Y1450" s="25" t="str">
        <f aca="false">IF(E1450="","Sim","")</f>
        <v/>
      </c>
    </row>
    <row r="1451" customFormat="false" ht="15" hidden="false" customHeight="false" outlineLevel="0" collapsed="false">
      <c r="A1451" s="25" t="s">
        <v>1696</v>
      </c>
      <c r="B1451" s="25" t="s">
        <v>67</v>
      </c>
      <c r="C1451" s="25" t="s">
        <v>68</v>
      </c>
      <c r="D1451" s="25" t="s">
        <v>71</v>
      </c>
      <c r="E1451" s="25" t="s">
        <v>257</v>
      </c>
      <c r="F1451" s="25" t="s">
        <v>146</v>
      </c>
      <c r="G1451" s="26" t="n">
        <v>441.08</v>
      </c>
      <c r="H1451" s="27" t="n">
        <v>1210</v>
      </c>
      <c r="I1451" s="25" t="s">
        <v>147</v>
      </c>
      <c r="K1451" s="25" t="n">
        <v>1984</v>
      </c>
      <c r="L1451" s="25" t="s">
        <v>186</v>
      </c>
      <c r="M1451" s="25" t="s">
        <v>171</v>
      </c>
      <c r="N1451" s="28" t="n">
        <v>550</v>
      </c>
      <c r="O1451" s="25" t="s">
        <v>55</v>
      </c>
      <c r="P1451" s="29" t="n">
        <v>42964</v>
      </c>
      <c r="Q1451" s="29" t="n">
        <v>42971</v>
      </c>
      <c r="R1451" s="28" t="n">
        <v>0</v>
      </c>
      <c r="S1451" s="28" t="n">
        <f aca="false">IF(O1451="Won",R1451,IF(O1451="Lost",0,N1451))</f>
        <v>0</v>
      </c>
      <c r="T1451" s="30" t="n">
        <f aca="false">IF(AND(P1451&lt;&gt;"",Q1451&lt;&gt;""),Q1451-P1451,"")</f>
        <v>7</v>
      </c>
      <c r="U1451" s="30" t="str">
        <f aca="false">IF(AND(O1451="Engaging",P1451&lt;&gt;""),'Leia-me'!$B$5-P1451,"")</f>
        <v/>
      </c>
      <c r="V1451" s="25" t="str">
        <f aca="false">IF(O1451&lt;&gt;"Engaging","",IF(U1451&lt;='Leia-me'!$B$6,"Saudável",IF(U1451&lt;='Leia-me'!$B$7,"Esfriando",IF(U1451&lt;='Leia-me'!$B$8,"Última chance","Zumbi"))))</f>
        <v/>
      </c>
      <c r="W1451" s="25" t="n">
        <f aca="false">IF(O1451="Won",1,IF(O1451="Lost",0,""))</f>
        <v>0</v>
      </c>
      <c r="Y1451" s="25" t="str">
        <f aca="false">IF(E1451="","Sim","")</f>
        <v/>
      </c>
    </row>
    <row r="1452" customFormat="false" ht="15" hidden="false" customHeight="false" outlineLevel="0" collapsed="false">
      <c r="A1452" s="25" t="s">
        <v>1697</v>
      </c>
      <c r="B1452" s="25" t="s">
        <v>67</v>
      </c>
      <c r="C1452" s="25" t="s">
        <v>68</v>
      </c>
      <c r="D1452" s="25" t="s">
        <v>71</v>
      </c>
      <c r="E1452" s="25" t="s">
        <v>251</v>
      </c>
      <c r="F1452" s="25" t="s">
        <v>211</v>
      </c>
      <c r="G1452" s="26" t="n">
        <v>332.43</v>
      </c>
      <c r="H1452" s="27" t="n">
        <v>799</v>
      </c>
      <c r="I1452" s="25" t="s">
        <v>147</v>
      </c>
      <c r="K1452" s="25" t="n">
        <v>1995</v>
      </c>
      <c r="L1452" s="25" t="s">
        <v>148</v>
      </c>
      <c r="M1452" s="25" t="s">
        <v>149</v>
      </c>
      <c r="N1452" s="28" t="n">
        <v>55</v>
      </c>
      <c r="O1452" s="25" t="s">
        <v>55</v>
      </c>
      <c r="P1452" s="29" t="n">
        <v>42964</v>
      </c>
      <c r="Q1452" s="29" t="n">
        <v>42967</v>
      </c>
      <c r="R1452" s="28" t="n">
        <v>0</v>
      </c>
      <c r="S1452" s="28" t="n">
        <f aca="false">IF(O1452="Won",R1452,IF(O1452="Lost",0,N1452))</f>
        <v>0</v>
      </c>
      <c r="T1452" s="30" t="n">
        <f aca="false">IF(AND(P1452&lt;&gt;"",Q1452&lt;&gt;""),Q1452-P1452,"")</f>
        <v>3</v>
      </c>
      <c r="U1452" s="30" t="str">
        <f aca="false">IF(AND(O1452="Engaging",P1452&lt;&gt;""),'Leia-me'!$B$5-P1452,"")</f>
        <v/>
      </c>
      <c r="V1452" s="25" t="str">
        <f aca="false">IF(O1452&lt;&gt;"Engaging","",IF(U1452&lt;='Leia-me'!$B$6,"Saudável",IF(U1452&lt;='Leia-me'!$B$7,"Esfriando",IF(U1452&lt;='Leia-me'!$B$8,"Última chance","Zumbi"))))</f>
        <v/>
      </c>
      <c r="W1452" s="25" t="n">
        <f aca="false">IF(O1452="Won",1,IF(O1452="Lost",0,""))</f>
        <v>0</v>
      </c>
      <c r="Y1452" s="25" t="str">
        <f aca="false">IF(E1452="","Sim","")</f>
        <v/>
      </c>
    </row>
    <row r="1453" customFormat="false" ht="15" hidden="false" customHeight="false" outlineLevel="0" collapsed="false">
      <c r="A1453" s="25" t="s">
        <v>1698</v>
      </c>
      <c r="B1453" s="25" t="s">
        <v>67</v>
      </c>
      <c r="C1453" s="25" t="s">
        <v>68</v>
      </c>
      <c r="D1453" s="25" t="s">
        <v>71</v>
      </c>
      <c r="E1453" s="25" t="s">
        <v>162</v>
      </c>
      <c r="F1453" s="25" t="s">
        <v>155</v>
      </c>
      <c r="G1453" s="26" t="n">
        <v>5266.09</v>
      </c>
      <c r="H1453" s="27" t="n">
        <v>8595</v>
      </c>
      <c r="I1453" s="25" t="s">
        <v>147</v>
      </c>
      <c r="J1453" s="25" t="s">
        <v>156</v>
      </c>
      <c r="K1453" s="25" t="n">
        <v>1988</v>
      </c>
      <c r="L1453" s="25" t="s">
        <v>148</v>
      </c>
      <c r="M1453" s="25" t="s">
        <v>149</v>
      </c>
      <c r="N1453" s="28" t="n">
        <v>55</v>
      </c>
      <c r="O1453" s="25" t="s">
        <v>54</v>
      </c>
      <c r="P1453" s="29" t="n">
        <v>42968</v>
      </c>
      <c r="Q1453" s="29" t="n">
        <v>42986</v>
      </c>
      <c r="R1453" s="28" t="n">
        <v>54</v>
      </c>
      <c r="S1453" s="28" t="n">
        <f aca="false">IF(O1453="Won",R1453,IF(O1453="Lost",0,N1453))</f>
        <v>54</v>
      </c>
      <c r="T1453" s="30" t="n">
        <f aca="false">IF(AND(P1453&lt;&gt;"",Q1453&lt;&gt;""),Q1453-P1453,"")</f>
        <v>18</v>
      </c>
      <c r="U1453" s="30" t="str">
        <f aca="false">IF(AND(O1453="Engaging",P1453&lt;&gt;""),'Leia-me'!$B$5-P1453,"")</f>
        <v/>
      </c>
      <c r="V1453" s="25" t="str">
        <f aca="false">IF(O1453&lt;&gt;"Engaging","",IF(U1453&lt;='Leia-me'!$B$6,"Saudável",IF(U1453&lt;='Leia-me'!$B$7,"Esfriando",IF(U1453&lt;='Leia-me'!$B$8,"Última chance","Zumbi"))))</f>
        <v/>
      </c>
      <c r="W1453" s="25" t="n">
        <f aca="false">IF(O1453="Won",1,IF(O1453="Lost",0,""))</f>
        <v>1</v>
      </c>
      <c r="Y1453" s="25" t="str">
        <f aca="false">IF(E1453="","Sim","")</f>
        <v/>
      </c>
    </row>
    <row r="1454" customFormat="false" ht="15" hidden="false" customHeight="false" outlineLevel="0" collapsed="false">
      <c r="A1454" s="25" t="s">
        <v>1699</v>
      </c>
      <c r="B1454" s="25" t="s">
        <v>67</v>
      </c>
      <c r="C1454" s="25" t="s">
        <v>68</v>
      </c>
      <c r="D1454" s="25" t="s">
        <v>71</v>
      </c>
      <c r="E1454" s="25" t="s">
        <v>257</v>
      </c>
      <c r="F1454" s="25" t="s">
        <v>146</v>
      </c>
      <c r="G1454" s="26" t="n">
        <v>441.08</v>
      </c>
      <c r="H1454" s="27" t="n">
        <v>1210</v>
      </c>
      <c r="I1454" s="25" t="s">
        <v>147</v>
      </c>
      <c r="K1454" s="25" t="n">
        <v>1984</v>
      </c>
      <c r="L1454" s="25" t="s">
        <v>148</v>
      </c>
      <c r="M1454" s="25" t="s">
        <v>149</v>
      </c>
      <c r="N1454" s="28" t="n">
        <v>55</v>
      </c>
      <c r="O1454" s="25" t="s">
        <v>55</v>
      </c>
      <c r="P1454" s="29" t="n">
        <v>42970</v>
      </c>
      <c r="Q1454" s="29" t="n">
        <v>42983</v>
      </c>
      <c r="R1454" s="28" t="n">
        <v>0</v>
      </c>
      <c r="S1454" s="28" t="n">
        <f aca="false">IF(O1454="Won",R1454,IF(O1454="Lost",0,N1454))</f>
        <v>0</v>
      </c>
      <c r="T1454" s="30" t="n">
        <f aca="false">IF(AND(P1454&lt;&gt;"",Q1454&lt;&gt;""),Q1454-P1454,"")</f>
        <v>13</v>
      </c>
      <c r="U1454" s="30" t="str">
        <f aca="false">IF(AND(O1454="Engaging",P1454&lt;&gt;""),'Leia-me'!$B$5-P1454,"")</f>
        <v/>
      </c>
      <c r="V1454" s="25" t="str">
        <f aca="false">IF(O1454&lt;&gt;"Engaging","",IF(U1454&lt;='Leia-me'!$B$6,"Saudável",IF(U1454&lt;='Leia-me'!$B$7,"Esfriando",IF(U1454&lt;='Leia-me'!$B$8,"Última chance","Zumbi"))))</f>
        <v/>
      </c>
      <c r="W1454" s="25" t="n">
        <f aca="false">IF(O1454="Won",1,IF(O1454="Lost",0,""))</f>
        <v>0</v>
      </c>
      <c r="Y1454" s="25" t="str">
        <f aca="false">IF(E1454="","Sim","")</f>
        <v/>
      </c>
    </row>
    <row r="1455" customFormat="false" ht="15" hidden="false" customHeight="false" outlineLevel="0" collapsed="false">
      <c r="A1455" s="25" t="s">
        <v>1700</v>
      </c>
      <c r="B1455" s="25" t="s">
        <v>67</v>
      </c>
      <c r="C1455" s="25" t="s">
        <v>68</v>
      </c>
      <c r="D1455" s="25" t="s">
        <v>71</v>
      </c>
      <c r="E1455" s="25" t="s">
        <v>188</v>
      </c>
      <c r="F1455" s="25" t="s">
        <v>185</v>
      </c>
      <c r="G1455" s="26" t="n">
        <v>1008.06</v>
      </c>
      <c r="H1455" s="27" t="n">
        <v>1238</v>
      </c>
      <c r="I1455" s="25" t="s">
        <v>147</v>
      </c>
      <c r="K1455" s="25" t="n">
        <v>1983</v>
      </c>
      <c r="L1455" s="25" t="s">
        <v>148</v>
      </c>
      <c r="M1455" s="25" t="s">
        <v>149</v>
      </c>
      <c r="N1455" s="28" t="n">
        <v>55</v>
      </c>
      <c r="O1455" s="25" t="s">
        <v>54</v>
      </c>
      <c r="P1455" s="29" t="n">
        <v>42971</v>
      </c>
      <c r="Q1455" s="29" t="n">
        <v>42981</v>
      </c>
      <c r="R1455" s="28" t="n">
        <v>57</v>
      </c>
      <c r="S1455" s="28" t="n">
        <f aca="false">IF(O1455="Won",R1455,IF(O1455="Lost",0,N1455))</f>
        <v>57</v>
      </c>
      <c r="T1455" s="30" t="n">
        <f aca="false">IF(AND(P1455&lt;&gt;"",Q1455&lt;&gt;""),Q1455-P1455,"")</f>
        <v>10</v>
      </c>
      <c r="U1455" s="30" t="str">
        <f aca="false">IF(AND(O1455="Engaging",P1455&lt;&gt;""),'Leia-me'!$B$5-P1455,"")</f>
        <v/>
      </c>
      <c r="V1455" s="25" t="str">
        <f aca="false">IF(O1455&lt;&gt;"Engaging","",IF(U1455&lt;='Leia-me'!$B$6,"Saudável",IF(U1455&lt;='Leia-me'!$B$7,"Esfriando",IF(U1455&lt;='Leia-me'!$B$8,"Última chance","Zumbi"))))</f>
        <v/>
      </c>
      <c r="W1455" s="25" t="n">
        <f aca="false">IF(O1455="Won",1,IF(O1455="Lost",0,""))</f>
        <v>1</v>
      </c>
      <c r="Y1455" s="25" t="str">
        <f aca="false">IF(E1455="","Sim","")</f>
        <v/>
      </c>
    </row>
    <row r="1456" customFormat="false" ht="15" hidden="false" customHeight="false" outlineLevel="0" collapsed="false">
      <c r="A1456" s="25" t="s">
        <v>1701</v>
      </c>
      <c r="B1456" s="25" t="s">
        <v>67</v>
      </c>
      <c r="C1456" s="25" t="s">
        <v>68</v>
      </c>
      <c r="D1456" s="25" t="s">
        <v>71</v>
      </c>
      <c r="E1456" s="25" t="s">
        <v>225</v>
      </c>
      <c r="F1456" s="25" t="s">
        <v>211</v>
      </c>
      <c r="G1456" s="26" t="n">
        <v>1376.8</v>
      </c>
      <c r="H1456" s="27" t="n">
        <v>1165</v>
      </c>
      <c r="I1456" s="25" t="s">
        <v>226</v>
      </c>
      <c r="K1456" s="25" t="n">
        <v>1988</v>
      </c>
      <c r="L1456" s="25" t="s">
        <v>148</v>
      </c>
      <c r="M1456" s="25" t="s">
        <v>149</v>
      </c>
      <c r="N1456" s="28" t="n">
        <v>55</v>
      </c>
      <c r="O1456" s="25" t="s">
        <v>54</v>
      </c>
      <c r="P1456" s="29" t="n">
        <v>42971</v>
      </c>
      <c r="Q1456" s="29" t="n">
        <v>43078</v>
      </c>
      <c r="R1456" s="28" t="n">
        <v>56</v>
      </c>
      <c r="S1456" s="28" t="n">
        <f aca="false">IF(O1456="Won",R1456,IF(O1456="Lost",0,N1456))</f>
        <v>56</v>
      </c>
      <c r="T1456" s="30" t="n">
        <f aca="false">IF(AND(P1456&lt;&gt;"",Q1456&lt;&gt;""),Q1456-P1456,"")</f>
        <v>107</v>
      </c>
      <c r="U1456" s="30" t="str">
        <f aca="false">IF(AND(O1456="Engaging",P1456&lt;&gt;""),'Leia-me'!$B$5-P1456,"")</f>
        <v/>
      </c>
      <c r="V1456" s="25" t="str">
        <f aca="false">IF(O1456&lt;&gt;"Engaging","",IF(U1456&lt;='Leia-me'!$B$6,"Saudável",IF(U1456&lt;='Leia-me'!$B$7,"Esfriando",IF(U1456&lt;='Leia-me'!$B$8,"Última chance","Zumbi"))))</f>
        <v/>
      </c>
      <c r="W1456" s="25" t="n">
        <f aca="false">IF(O1456="Won",1,IF(O1456="Lost",0,""))</f>
        <v>1</v>
      </c>
      <c r="Y1456" s="25" t="str">
        <f aca="false">IF(E1456="","Sim","")</f>
        <v/>
      </c>
    </row>
    <row r="1457" customFormat="false" ht="15" hidden="false" customHeight="false" outlineLevel="0" collapsed="false">
      <c r="A1457" s="25" t="s">
        <v>1702</v>
      </c>
      <c r="B1457" s="25" t="s">
        <v>67</v>
      </c>
      <c r="C1457" s="25" t="s">
        <v>68</v>
      </c>
      <c r="D1457" s="25" t="s">
        <v>71</v>
      </c>
      <c r="E1457" s="25" t="s">
        <v>215</v>
      </c>
      <c r="F1457" s="25" t="s">
        <v>177</v>
      </c>
      <c r="G1457" s="26" t="n">
        <v>1102.43</v>
      </c>
      <c r="H1457" s="27" t="n">
        <v>1759</v>
      </c>
      <c r="I1457" s="25" t="s">
        <v>147</v>
      </c>
      <c r="K1457" s="25" t="n">
        <v>2006</v>
      </c>
      <c r="L1457" s="25" t="s">
        <v>148</v>
      </c>
      <c r="M1457" s="25" t="s">
        <v>149</v>
      </c>
      <c r="N1457" s="28" t="n">
        <v>55</v>
      </c>
      <c r="O1457" s="25" t="s">
        <v>54</v>
      </c>
      <c r="P1457" s="29" t="n">
        <v>42972</v>
      </c>
      <c r="Q1457" s="29" t="n">
        <v>43073</v>
      </c>
      <c r="R1457" s="28" t="n">
        <v>54</v>
      </c>
      <c r="S1457" s="28" t="n">
        <f aca="false">IF(O1457="Won",R1457,IF(O1457="Lost",0,N1457))</f>
        <v>54</v>
      </c>
      <c r="T1457" s="30" t="n">
        <f aca="false">IF(AND(P1457&lt;&gt;"",Q1457&lt;&gt;""),Q1457-P1457,"")</f>
        <v>101</v>
      </c>
      <c r="U1457" s="30" t="str">
        <f aca="false">IF(AND(O1457="Engaging",P1457&lt;&gt;""),'Leia-me'!$B$5-P1457,"")</f>
        <v/>
      </c>
      <c r="V1457" s="25" t="str">
        <f aca="false">IF(O1457&lt;&gt;"Engaging","",IF(U1457&lt;='Leia-me'!$B$6,"Saudável",IF(U1457&lt;='Leia-me'!$B$7,"Esfriando",IF(U1457&lt;='Leia-me'!$B$8,"Última chance","Zumbi"))))</f>
        <v/>
      </c>
      <c r="W1457" s="25" t="n">
        <f aca="false">IF(O1457="Won",1,IF(O1457="Lost",0,""))</f>
        <v>1</v>
      </c>
      <c r="Y1457" s="25" t="str">
        <f aca="false">IF(E1457="","Sim","")</f>
        <v/>
      </c>
    </row>
    <row r="1458" customFormat="false" ht="15" hidden="false" customHeight="false" outlineLevel="0" collapsed="false">
      <c r="A1458" s="25" t="s">
        <v>1703</v>
      </c>
      <c r="B1458" s="25" t="s">
        <v>67</v>
      </c>
      <c r="C1458" s="25" t="s">
        <v>68</v>
      </c>
      <c r="D1458" s="25" t="s">
        <v>71</v>
      </c>
      <c r="E1458" s="25" t="s">
        <v>154</v>
      </c>
      <c r="F1458" s="25" t="s">
        <v>155</v>
      </c>
      <c r="G1458" s="26" t="n">
        <v>86.68</v>
      </c>
      <c r="H1458" s="27" t="n">
        <v>187</v>
      </c>
      <c r="I1458" s="25" t="s">
        <v>147</v>
      </c>
      <c r="J1458" s="25" t="s">
        <v>156</v>
      </c>
      <c r="K1458" s="25" t="n">
        <v>2007</v>
      </c>
      <c r="L1458" s="25" t="s">
        <v>148</v>
      </c>
      <c r="M1458" s="25" t="s">
        <v>149</v>
      </c>
      <c r="N1458" s="28" t="n">
        <v>55</v>
      </c>
      <c r="O1458" s="25" t="s">
        <v>54</v>
      </c>
      <c r="P1458" s="29" t="n">
        <v>42973</v>
      </c>
      <c r="Q1458" s="29" t="n">
        <v>43067</v>
      </c>
      <c r="R1458" s="28" t="n">
        <v>60</v>
      </c>
      <c r="S1458" s="28" t="n">
        <f aca="false">IF(O1458="Won",R1458,IF(O1458="Lost",0,N1458))</f>
        <v>60</v>
      </c>
      <c r="T1458" s="30" t="n">
        <f aca="false">IF(AND(P1458&lt;&gt;"",Q1458&lt;&gt;""),Q1458-P1458,"")</f>
        <v>94</v>
      </c>
      <c r="U1458" s="30" t="str">
        <f aca="false">IF(AND(O1458="Engaging",P1458&lt;&gt;""),'Leia-me'!$B$5-P1458,"")</f>
        <v/>
      </c>
      <c r="V1458" s="25" t="str">
        <f aca="false">IF(O1458&lt;&gt;"Engaging","",IF(U1458&lt;='Leia-me'!$B$6,"Saudável",IF(U1458&lt;='Leia-me'!$B$7,"Esfriando",IF(U1458&lt;='Leia-me'!$B$8,"Última chance","Zumbi"))))</f>
        <v/>
      </c>
      <c r="W1458" s="25" t="n">
        <f aca="false">IF(O1458="Won",1,IF(O1458="Lost",0,""))</f>
        <v>1</v>
      </c>
      <c r="Y1458" s="25" t="str">
        <f aca="false">IF(E1458="","Sim","")</f>
        <v/>
      </c>
    </row>
    <row r="1459" customFormat="false" ht="15" hidden="false" customHeight="false" outlineLevel="0" collapsed="false">
      <c r="A1459" s="25" t="s">
        <v>1704</v>
      </c>
      <c r="B1459" s="25" t="s">
        <v>67</v>
      </c>
      <c r="C1459" s="25" t="s">
        <v>68</v>
      </c>
      <c r="D1459" s="25" t="s">
        <v>71</v>
      </c>
      <c r="E1459" s="25" t="s">
        <v>210</v>
      </c>
      <c r="F1459" s="25" t="s">
        <v>211</v>
      </c>
      <c r="G1459" s="26" t="n">
        <v>718.62</v>
      </c>
      <c r="H1459" s="27" t="n">
        <v>2448</v>
      </c>
      <c r="I1459" s="25" t="s">
        <v>147</v>
      </c>
      <c r="K1459" s="25" t="n">
        <v>2001</v>
      </c>
      <c r="L1459" s="25" t="s">
        <v>186</v>
      </c>
      <c r="M1459" s="25" t="s">
        <v>171</v>
      </c>
      <c r="N1459" s="28" t="n">
        <v>550</v>
      </c>
      <c r="O1459" s="25" t="s">
        <v>54</v>
      </c>
      <c r="P1459" s="29" t="n">
        <v>42976</v>
      </c>
      <c r="Q1459" s="29" t="n">
        <v>43041</v>
      </c>
      <c r="R1459" s="28" t="n">
        <v>672</v>
      </c>
      <c r="S1459" s="28" t="n">
        <f aca="false">IF(O1459="Won",R1459,IF(O1459="Lost",0,N1459))</f>
        <v>672</v>
      </c>
      <c r="T1459" s="30" t="n">
        <f aca="false">IF(AND(P1459&lt;&gt;"",Q1459&lt;&gt;""),Q1459-P1459,"")</f>
        <v>65</v>
      </c>
      <c r="U1459" s="30" t="str">
        <f aca="false">IF(AND(O1459="Engaging",P1459&lt;&gt;""),'Leia-me'!$B$5-P1459,"")</f>
        <v/>
      </c>
      <c r="V1459" s="25" t="str">
        <f aca="false">IF(O1459&lt;&gt;"Engaging","",IF(U1459&lt;='Leia-me'!$B$6,"Saudável",IF(U1459&lt;='Leia-me'!$B$7,"Esfriando",IF(U1459&lt;='Leia-me'!$B$8,"Última chance","Zumbi"))))</f>
        <v/>
      </c>
      <c r="W1459" s="25" t="n">
        <f aca="false">IF(O1459="Won",1,IF(O1459="Lost",0,""))</f>
        <v>1</v>
      </c>
      <c r="Y1459" s="25" t="str">
        <f aca="false">IF(E1459="","Sim","")</f>
        <v/>
      </c>
    </row>
    <row r="1460" customFormat="false" ht="15" hidden="false" customHeight="false" outlineLevel="0" collapsed="false">
      <c r="A1460" s="25" t="s">
        <v>1705</v>
      </c>
      <c r="B1460" s="25" t="s">
        <v>67</v>
      </c>
      <c r="C1460" s="25" t="s">
        <v>68</v>
      </c>
      <c r="D1460" s="25" t="s">
        <v>71</v>
      </c>
      <c r="E1460" s="25" t="s">
        <v>151</v>
      </c>
      <c r="F1460" s="25" t="s">
        <v>146</v>
      </c>
      <c r="G1460" s="26" t="n">
        <v>587.34</v>
      </c>
      <c r="H1460" s="27" t="n">
        <v>1356</v>
      </c>
      <c r="I1460" s="25" t="s">
        <v>152</v>
      </c>
      <c r="K1460" s="25" t="n">
        <v>2012</v>
      </c>
      <c r="L1460" s="25" t="s">
        <v>148</v>
      </c>
      <c r="M1460" s="25" t="s">
        <v>149</v>
      </c>
      <c r="N1460" s="28" t="n">
        <v>55</v>
      </c>
      <c r="O1460" s="25" t="s">
        <v>54</v>
      </c>
      <c r="P1460" s="29" t="n">
        <v>42976</v>
      </c>
      <c r="Q1460" s="29" t="n">
        <v>43077</v>
      </c>
      <c r="R1460" s="28" t="n">
        <v>62</v>
      </c>
      <c r="S1460" s="28" t="n">
        <f aca="false">IF(O1460="Won",R1460,IF(O1460="Lost",0,N1460))</f>
        <v>62</v>
      </c>
      <c r="T1460" s="30" t="n">
        <f aca="false">IF(AND(P1460&lt;&gt;"",Q1460&lt;&gt;""),Q1460-P1460,"")</f>
        <v>101</v>
      </c>
      <c r="U1460" s="30" t="str">
        <f aca="false">IF(AND(O1460="Engaging",P1460&lt;&gt;""),'Leia-me'!$B$5-P1460,"")</f>
        <v/>
      </c>
      <c r="V1460" s="25" t="str">
        <f aca="false">IF(O1460&lt;&gt;"Engaging","",IF(U1460&lt;='Leia-me'!$B$6,"Saudável",IF(U1460&lt;='Leia-me'!$B$7,"Esfriando",IF(U1460&lt;='Leia-me'!$B$8,"Última chance","Zumbi"))))</f>
        <v/>
      </c>
      <c r="W1460" s="25" t="n">
        <f aca="false">IF(O1460="Won",1,IF(O1460="Lost",0,""))</f>
        <v>1</v>
      </c>
      <c r="Y1460" s="25" t="str">
        <f aca="false">IF(E1460="","Sim","")</f>
        <v/>
      </c>
    </row>
    <row r="1461" customFormat="false" ht="15" hidden="false" customHeight="false" outlineLevel="0" collapsed="false">
      <c r="A1461" s="25" t="s">
        <v>1706</v>
      </c>
      <c r="B1461" s="25" t="s">
        <v>67</v>
      </c>
      <c r="C1461" s="25" t="s">
        <v>68</v>
      </c>
      <c r="D1461" s="25" t="s">
        <v>71</v>
      </c>
      <c r="E1461" s="25" t="s">
        <v>184</v>
      </c>
      <c r="F1461" s="25" t="s">
        <v>185</v>
      </c>
      <c r="G1461" s="26" t="n">
        <v>1520.66</v>
      </c>
      <c r="H1461" s="27" t="n">
        <v>1806</v>
      </c>
      <c r="I1461" s="25" t="s">
        <v>147</v>
      </c>
      <c r="K1461" s="25" t="n">
        <v>2005</v>
      </c>
      <c r="L1461" s="25" t="s">
        <v>148</v>
      </c>
      <c r="M1461" s="25" t="s">
        <v>149</v>
      </c>
      <c r="N1461" s="28" t="n">
        <v>55</v>
      </c>
      <c r="O1461" s="25" t="s">
        <v>54</v>
      </c>
      <c r="P1461" s="29" t="n">
        <v>42977</v>
      </c>
      <c r="Q1461" s="29" t="n">
        <v>43055</v>
      </c>
      <c r="R1461" s="28" t="n">
        <v>66</v>
      </c>
      <c r="S1461" s="28" t="n">
        <f aca="false">IF(O1461="Won",R1461,IF(O1461="Lost",0,N1461))</f>
        <v>66</v>
      </c>
      <c r="T1461" s="30" t="n">
        <f aca="false">IF(AND(P1461&lt;&gt;"",Q1461&lt;&gt;""),Q1461-P1461,"")</f>
        <v>78</v>
      </c>
      <c r="U1461" s="30" t="str">
        <f aca="false">IF(AND(O1461="Engaging",P1461&lt;&gt;""),'Leia-me'!$B$5-P1461,"")</f>
        <v/>
      </c>
      <c r="V1461" s="25" t="str">
        <f aca="false">IF(O1461&lt;&gt;"Engaging","",IF(U1461&lt;='Leia-me'!$B$6,"Saudável",IF(U1461&lt;='Leia-me'!$B$7,"Esfriando",IF(U1461&lt;='Leia-me'!$B$8,"Última chance","Zumbi"))))</f>
        <v/>
      </c>
      <c r="W1461" s="25" t="n">
        <f aca="false">IF(O1461="Won",1,IF(O1461="Lost",0,""))</f>
        <v>1</v>
      </c>
      <c r="Y1461" s="25" t="str">
        <f aca="false">IF(E1461="","Sim","")</f>
        <v/>
      </c>
    </row>
    <row r="1462" customFormat="false" ht="15" hidden="false" customHeight="false" outlineLevel="0" collapsed="false">
      <c r="A1462" s="25" t="s">
        <v>1707</v>
      </c>
      <c r="B1462" s="25" t="s">
        <v>67</v>
      </c>
      <c r="C1462" s="25" t="s">
        <v>68</v>
      </c>
      <c r="D1462" s="25" t="s">
        <v>71</v>
      </c>
      <c r="E1462" s="25" t="s">
        <v>257</v>
      </c>
      <c r="F1462" s="25" t="s">
        <v>146</v>
      </c>
      <c r="G1462" s="26" t="n">
        <v>441.08</v>
      </c>
      <c r="H1462" s="27" t="n">
        <v>1210</v>
      </c>
      <c r="I1462" s="25" t="s">
        <v>147</v>
      </c>
      <c r="K1462" s="25" t="n">
        <v>1984</v>
      </c>
      <c r="L1462" s="25" t="s">
        <v>186</v>
      </c>
      <c r="M1462" s="25" t="s">
        <v>171</v>
      </c>
      <c r="N1462" s="28" t="n">
        <v>550</v>
      </c>
      <c r="O1462" s="25" t="s">
        <v>54</v>
      </c>
      <c r="P1462" s="29" t="n">
        <v>42978</v>
      </c>
      <c r="Q1462" s="29" t="n">
        <v>42993</v>
      </c>
      <c r="R1462" s="28" t="n">
        <v>552</v>
      </c>
      <c r="S1462" s="28" t="n">
        <f aca="false">IF(O1462="Won",R1462,IF(O1462="Lost",0,N1462))</f>
        <v>552</v>
      </c>
      <c r="T1462" s="30" t="n">
        <f aca="false">IF(AND(P1462&lt;&gt;"",Q1462&lt;&gt;""),Q1462-P1462,"")</f>
        <v>15</v>
      </c>
      <c r="U1462" s="30" t="str">
        <f aca="false">IF(AND(O1462="Engaging",P1462&lt;&gt;""),'Leia-me'!$B$5-P1462,"")</f>
        <v/>
      </c>
      <c r="V1462" s="25" t="str">
        <f aca="false">IF(O1462&lt;&gt;"Engaging","",IF(U1462&lt;='Leia-me'!$B$6,"Saudável",IF(U1462&lt;='Leia-me'!$B$7,"Esfriando",IF(U1462&lt;='Leia-me'!$B$8,"Última chance","Zumbi"))))</f>
        <v/>
      </c>
      <c r="W1462" s="25" t="n">
        <f aca="false">IF(O1462="Won",1,IF(O1462="Lost",0,""))</f>
        <v>1</v>
      </c>
      <c r="Y1462" s="25" t="str">
        <f aca="false">IF(E1462="","Sim","")</f>
        <v/>
      </c>
    </row>
    <row r="1463" customFormat="false" ht="15" hidden="false" customHeight="false" outlineLevel="0" collapsed="false">
      <c r="A1463" s="25" t="s">
        <v>1708</v>
      </c>
      <c r="B1463" s="25" t="s">
        <v>67</v>
      </c>
      <c r="C1463" s="25" t="s">
        <v>68</v>
      </c>
      <c r="D1463" s="25" t="s">
        <v>71</v>
      </c>
      <c r="E1463" s="25" t="s">
        <v>251</v>
      </c>
      <c r="F1463" s="25" t="s">
        <v>211</v>
      </c>
      <c r="G1463" s="26" t="n">
        <v>332.43</v>
      </c>
      <c r="H1463" s="27" t="n">
        <v>799</v>
      </c>
      <c r="I1463" s="25" t="s">
        <v>147</v>
      </c>
      <c r="K1463" s="25" t="n">
        <v>1995</v>
      </c>
      <c r="L1463" s="25" t="s">
        <v>148</v>
      </c>
      <c r="M1463" s="25" t="s">
        <v>149</v>
      </c>
      <c r="N1463" s="28" t="n">
        <v>55</v>
      </c>
      <c r="O1463" s="25" t="s">
        <v>54</v>
      </c>
      <c r="P1463" s="29" t="n">
        <v>42978</v>
      </c>
      <c r="Q1463" s="29" t="n">
        <v>42981</v>
      </c>
      <c r="R1463" s="28" t="n">
        <v>59</v>
      </c>
      <c r="S1463" s="28" t="n">
        <f aca="false">IF(O1463="Won",R1463,IF(O1463="Lost",0,N1463))</f>
        <v>59</v>
      </c>
      <c r="T1463" s="30" t="n">
        <f aca="false">IF(AND(P1463&lt;&gt;"",Q1463&lt;&gt;""),Q1463-P1463,"")</f>
        <v>3</v>
      </c>
      <c r="U1463" s="30" t="str">
        <f aca="false">IF(AND(O1463="Engaging",P1463&lt;&gt;""),'Leia-me'!$B$5-P1463,"")</f>
        <v/>
      </c>
      <c r="V1463" s="25" t="str">
        <f aca="false">IF(O1463&lt;&gt;"Engaging","",IF(U1463&lt;='Leia-me'!$B$6,"Saudável",IF(U1463&lt;='Leia-me'!$B$7,"Esfriando",IF(U1463&lt;='Leia-me'!$B$8,"Última chance","Zumbi"))))</f>
        <v/>
      </c>
      <c r="W1463" s="25" t="n">
        <f aca="false">IF(O1463="Won",1,IF(O1463="Lost",0,""))</f>
        <v>1</v>
      </c>
      <c r="Y1463" s="25" t="str">
        <f aca="false">IF(E1463="","Sim","")</f>
        <v/>
      </c>
    </row>
    <row r="1464" customFormat="false" ht="15" hidden="false" customHeight="false" outlineLevel="0" collapsed="false">
      <c r="A1464" s="25" t="s">
        <v>1709</v>
      </c>
      <c r="B1464" s="25" t="s">
        <v>67</v>
      </c>
      <c r="C1464" s="25" t="s">
        <v>68</v>
      </c>
      <c r="D1464" s="25" t="s">
        <v>71</v>
      </c>
      <c r="E1464" s="25" t="s">
        <v>173</v>
      </c>
      <c r="F1464" s="25" t="s">
        <v>146</v>
      </c>
      <c r="G1464" s="26" t="n">
        <v>647.18</v>
      </c>
      <c r="H1464" s="27" t="n">
        <v>1185</v>
      </c>
      <c r="I1464" s="25" t="s">
        <v>174</v>
      </c>
      <c r="K1464" s="25" t="n">
        <v>1986</v>
      </c>
      <c r="L1464" s="25" t="s">
        <v>160</v>
      </c>
      <c r="M1464" s="25" t="s">
        <v>149</v>
      </c>
      <c r="N1464" s="28" t="n">
        <v>3393</v>
      </c>
      <c r="O1464" s="25" t="s">
        <v>54</v>
      </c>
      <c r="P1464" s="29" t="n">
        <v>42978</v>
      </c>
      <c r="Q1464" s="29" t="n">
        <v>43008</v>
      </c>
      <c r="R1464" s="28" t="n">
        <v>4011</v>
      </c>
      <c r="S1464" s="28" t="n">
        <f aca="false">IF(O1464="Won",R1464,IF(O1464="Lost",0,N1464))</f>
        <v>4011</v>
      </c>
      <c r="T1464" s="30" t="n">
        <f aca="false">IF(AND(P1464&lt;&gt;"",Q1464&lt;&gt;""),Q1464-P1464,"")</f>
        <v>30</v>
      </c>
      <c r="U1464" s="30" t="str">
        <f aca="false">IF(AND(O1464="Engaging",P1464&lt;&gt;""),'Leia-me'!$B$5-P1464,"")</f>
        <v/>
      </c>
      <c r="V1464" s="25" t="str">
        <f aca="false">IF(O1464&lt;&gt;"Engaging","",IF(U1464&lt;='Leia-me'!$B$6,"Saudável",IF(U1464&lt;='Leia-me'!$B$7,"Esfriando",IF(U1464&lt;='Leia-me'!$B$8,"Última chance","Zumbi"))))</f>
        <v/>
      </c>
      <c r="W1464" s="25" t="n">
        <f aca="false">IF(O1464="Won",1,IF(O1464="Lost",0,""))</f>
        <v>1</v>
      </c>
      <c r="Y1464" s="25" t="str">
        <f aca="false">IF(E1464="","Sim","")</f>
        <v/>
      </c>
    </row>
    <row r="1465" customFormat="false" ht="15" hidden="false" customHeight="false" outlineLevel="0" collapsed="false">
      <c r="A1465" s="25" t="s">
        <v>1710</v>
      </c>
      <c r="B1465" s="25" t="s">
        <v>67</v>
      </c>
      <c r="C1465" s="25" t="s">
        <v>68</v>
      </c>
      <c r="D1465" s="25" t="s">
        <v>71</v>
      </c>
      <c r="E1465" s="25" t="s">
        <v>240</v>
      </c>
      <c r="F1465" s="25" t="s">
        <v>185</v>
      </c>
      <c r="G1465" s="26" t="n">
        <v>1223.72</v>
      </c>
      <c r="H1465" s="27" t="n">
        <v>2497</v>
      </c>
      <c r="I1465" s="25" t="s">
        <v>241</v>
      </c>
      <c r="K1465" s="25" t="n">
        <v>2000</v>
      </c>
      <c r="L1465" s="25" t="s">
        <v>148</v>
      </c>
      <c r="M1465" s="25" t="s">
        <v>149</v>
      </c>
      <c r="N1465" s="28" t="n">
        <v>55</v>
      </c>
      <c r="O1465" s="25" t="s">
        <v>54</v>
      </c>
      <c r="P1465" s="29" t="n">
        <v>42979</v>
      </c>
      <c r="Q1465" s="29" t="n">
        <v>42992</v>
      </c>
      <c r="R1465" s="28" t="n">
        <v>63</v>
      </c>
      <c r="S1465" s="28" t="n">
        <f aca="false">IF(O1465="Won",R1465,IF(O1465="Lost",0,N1465))</f>
        <v>63</v>
      </c>
      <c r="T1465" s="30" t="n">
        <f aca="false">IF(AND(P1465&lt;&gt;"",Q1465&lt;&gt;""),Q1465-P1465,"")</f>
        <v>13</v>
      </c>
      <c r="U1465" s="30" t="str">
        <f aca="false">IF(AND(O1465="Engaging",P1465&lt;&gt;""),'Leia-me'!$B$5-P1465,"")</f>
        <v/>
      </c>
      <c r="V1465" s="25" t="str">
        <f aca="false">IF(O1465&lt;&gt;"Engaging","",IF(U1465&lt;='Leia-me'!$B$6,"Saudável",IF(U1465&lt;='Leia-me'!$B$7,"Esfriando",IF(U1465&lt;='Leia-me'!$B$8,"Última chance","Zumbi"))))</f>
        <v/>
      </c>
      <c r="W1465" s="25" t="n">
        <f aca="false">IF(O1465="Won",1,IF(O1465="Lost",0,""))</f>
        <v>1</v>
      </c>
      <c r="Y1465" s="25" t="str">
        <f aca="false">IF(E1465="","Sim","")</f>
        <v/>
      </c>
    </row>
    <row r="1466" customFormat="false" ht="15" hidden="false" customHeight="false" outlineLevel="0" collapsed="false">
      <c r="A1466" s="25" t="s">
        <v>1711</v>
      </c>
      <c r="B1466" s="25" t="s">
        <v>67</v>
      </c>
      <c r="C1466" s="25" t="s">
        <v>68</v>
      </c>
      <c r="D1466" s="25" t="s">
        <v>71</v>
      </c>
      <c r="E1466" s="25" t="s">
        <v>180</v>
      </c>
      <c r="F1466" s="25" t="s">
        <v>146</v>
      </c>
      <c r="G1466" s="26" t="n">
        <v>3178.24</v>
      </c>
      <c r="H1466" s="27" t="n">
        <v>4540</v>
      </c>
      <c r="I1466" s="25" t="s">
        <v>147</v>
      </c>
      <c r="K1466" s="25" t="n">
        <v>2002</v>
      </c>
      <c r="L1466" s="25" t="s">
        <v>148</v>
      </c>
      <c r="M1466" s="25" t="s">
        <v>149</v>
      </c>
      <c r="N1466" s="28" t="n">
        <v>55</v>
      </c>
      <c r="O1466" s="25" t="s">
        <v>54</v>
      </c>
      <c r="P1466" s="29" t="n">
        <v>42979</v>
      </c>
      <c r="Q1466" s="29" t="n">
        <v>42989</v>
      </c>
      <c r="R1466" s="28" t="n">
        <v>61</v>
      </c>
      <c r="S1466" s="28" t="n">
        <f aca="false">IF(O1466="Won",R1466,IF(O1466="Lost",0,N1466))</f>
        <v>61</v>
      </c>
      <c r="T1466" s="30" t="n">
        <f aca="false">IF(AND(P1466&lt;&gt;"",Q1466&lt;&gt;""),Q1466-P1466,"")</f>
        <v>10</v>
      </c>
      <c r="U1466" s="30" t="str">
        <f aca="false">IF(AND(O1466="Engaging",P1466&lt;&gt;""),'Leia-me'!$B$5-P1466,"")</f>
        <v/>
      </c>
      <c r="V1466" s="25" t="str">
        <f aca="false">IF(O1466&lt;&gt;"Engaging","",IF(U1466&lt;='Leia-me'!$B$6,"Saudável",IF(U1466&lt;='Leia-me'!$B$7,"Esfriando",IF(U1466&lt;='Leia-me'!$B$8,"Última chance","Zumbi"))))</f>
        <v/>
      </c>
      <c r="W1466" s="25" t="n">
        <f aca="false">IF(O1466="Won",1,IF(O1466="Lost",0,""))</f>
        <v>1</v>
      </c>
      <c r="Y1466" s="25" t="str">
        <f aca="false">IF(E1466="","Sim","")</f>
        <v/>
      </c>
    </row>
    <row r="1467" customFormat="false" ht="15" hidden="false" customHeight="false" outlineLevel="0" collapsed="false">
      <c r="A1467" s="25" t="s">
        <v>1712</v>
      </c>
      <c r="B1467" s="25" t="s">
        <v>67</v>
      </c>
      <c r="C1467" s="25" t="s">
        <v>68</v>
      </c>
      <c r="D1467" s="25" t="s">
        <v>71</v>
      </c>
      <c r="E1467" s="25" t="s">
        <v>240</v>
      </c>
      <c r="F1467" s="25" t="s">
        <v>185</v>
      </c>
      <c r="G1467" s="26" t="n">
        <v>1223.72</v>
      </c>
      <c r="H1467" s="27" t="n">
        <v>2497</v>
      </c>
      <c r="I1467" s="25" t="s">
        <v>241</v>
      </c>
      <c r="K1467" s="25" t="n">
        <v>2000</v>
      </c>
      <c r="L1467" s="25" t="s">
        <v>186</v>
      </c>
      <c r="M1467" s="25" t="s">
        <v>171</v>
      </c>
      <c r="N1467" s="28" t="n">
        <v>550</v>
      </c>
      <c r="O1467" s="25" t="s">
        <v>55</v>
      </c>
      <c r="P1467" s="29" t="n">
        <v>42980</v>
      </c>
      <c r="Q1467" s="29" t="n">
        <v>43050</v>
      </c>
      <c r="R1467" s="28" t="n">
        <v>0</v>
      </c>
      <c r="S1467" s="28" t="n">
        <f aca="false">IF(O1467="Won",R1467,IF(O1467="Lost",0,N1467))</f>
        <v>0</v>
      </c>
      <c r="T1467" s="30" t="n">
        <f aca="false">IF(AND(P1467&lt;&gt;"",Q1467&lt;&gt;""),Q1467-P1467,"")</f>
        <v>70</v>
      </c>
      <c r="U1467" s="30" t="str">
        <f aca="false">IF(AND(O1467="Engaging",P1467&lt;&gt;""),'Leia-me'!$B$5-P1467,"")</f>
        <v/>
      </c>
      <c r="V1467" s="25" t="str">
        <f aca="false">IF(O1467&lt;&gt;"Engaging","",IF(U1467&lt;='Leia-me'!$B$6,"Saudável",IF(U1467&lt;='Leia-me'!$B$7,"Esfriando",IF(U1467&lt;='Leia-me'!$B$8,"Última chance","Zumbi"))))</f>
        <v/>
      </c>
      <c r="W1467" s="25" t="n">
        <f aca="false">IF(O1467="Won",1,IF(O1467="Lost",0,""))</f>
        <v>0</v>
      </c>
      <c r="Y1467" s="25" t="str">
        <f aca="false">IF(E1467="","Sim","")</f>
        <v/>
      </c>
    </row>
    <row r="1468" customFormat="false" ht="15" hidden="false" customHeight="false" outlineLevel="0" collapsed="false">
      <c r="A1468" s="25" t="s">
        <v>1713</v>
      </c>
      <c r="B1468" s="25" t="s">
        <v>67</v>
      </c>
      <c r="C1468" s="25" t="s">
        <v>68</v>
      </c>
      <c r="D1468" s="25" t="s">
        <v>71</v>
      </c>
      <c r="E1468" s="25" t="s">
        <v>195</v>
      </c>
      <c r="F1468" s="25" t="s">
        <v>185</v>
      </c>
      <c r="G1468" s="26" t="n">
        <v>8170.38</v>
      </c>
      <c r="H1468" s="27" t="n">
        <v>16499</v>
      </c>
      <c r="I1468" s="25" t="s">
        <v>196</v>
      </c>
      <c r="K1468" s="25" t="n">
        <v>1997</v>
      </c>
      <c r="L1468" s="25" t="s">
        <v>148</v>
      </c>
      <c r="M1468" s="25" t="s">
        <v>149</v>
      </c>
      <c r="N1468" s="28" t="n">
        <v>55</v>
      </c>
      <c r="O1468" s="25" t="s">
        <v>55</v>
      </c>
      <c r="P1468" s="29" t="n">
        <v>42980</v>
      </c>
      <c r="Q1468" s="29" t="n">
        <v>43069</v>
      </c>
      <c r="R1468" s="28" t="n">
        <v>0</v>
      </c>
      <c r="S1468" s="28" t="n">
        <f aca="false">IF(O1468="Won",R1468,IF(O1468="Lost",0,N1468))</f>
        <v>0</v>
      </c>
      <c r="T1468" s="30" t="n">
        <f aca="false">IF(AND(P1468&lt;&gt;"",Q1468&lt;&gt;""),Q1468-P1468,"")</f>
        <v>89</v>
      </c>
      <c r="U1468" s="30" t="str">
        <f aca="false">IF(AND(O1468="Engaging",P1468&lt;&gt;""),'Leia-me'!$B$5-P1468,"")</f>
        <v/>
      </c>
      <c r="V1468" s="25" t="str">
        <f aca="false">IF(O1468&lt;&gt;"Engaging","",IF(U1468&lt;='Leia-me'!$B$6,"Saudável",IF(U1468&lt;='Leia-me'!$B$7,"Esfriando",IF(U1468&lt;='Leia-me'!$B$8,"Última chance","Zumbi"))))</f>
        <v/>
      </c>
      <c r="W1468" s="25" t="n">
        <f aca="false">IF(O1468="Won",1,IF(O1468="Lost",0,""))</f>
        <v>0</v>
      </c>
      <c r="Y1468" s="25" t="str">
        <f aca="false">IF(E1468="","Sim","")</f>
        <v/>
      </c>
    </row>
    <row r="1469" customFormat="false" ht="15" hidden="false" customHeight="false" outlineLevel="0" collapsed="false">
      <c r="A1469" s="25" t="s">
        <v>1714</v>
      </c>
      <c r="B1469" s="25" t="s">
        <v>67</v>
      </c>
      <c r="C1469" s="25" t="s">
        <v>68</v>
      </c>
      <c r="D1469" s="25" t="s">
        <v>71</v>
      </c>
      <c r="E1469" s="25" t="s">
        <v>173</v>
      </c>
      <c r="F1469" s="25" t="s">
        <v>146</v>
      </c>
      <c r="G1469" s="26" t="n">
        <v>647.18</v>
      </c>
      <c r="H1469" s="27" t="n">
        <v>1185</v>
      </c>
      <c r="I1469" s="25" t="s">
        <v>174</v>
      </c>
      <c r="K1469" s="25" t="n">
        <v>1986</v>
      </c>
      <c r="L1469" s="25" t="s">
        <v>148</v>
      </c>
      <c r="M1469" s="25" t="s">
        <v>149</v>
      </c>
      <c r="N1469" s="28" t="n">
        <v>55</v>
      </c>
      <c r="O1469" s="25" t="s">
        <v>54</v>
      </c>
      <c r="P1469" s="29" t="n">
        <v>42982</v>
      </c>
      <c r="Q1469" s="29" t="n">
        <v>43095</v>
      </c>
      <c r="R1469" s="28" t="n">
        <v>41</v>
      </c>
      <c r="S1469" s="28" t="n">
        <f aca="false">IF(O1469="Won",R1469,IF(O1469="Lost",0,N1469))</f>
        <v>41</v>
      </c>
      <c r="T1469" s="30" t="n">
        <f aca="false">IF(AND(P1469&lt;&gt;"",Q1469&lt;&gt;""),Q1469-P1469,"")</f>
        <v>113</v>
      </c>
      <c r="U1469" s="30" t="str">
        <f aca="false">IF(AND(O1469="Engaging",P1469&lt;&gt;""),'Leia-me'!$B$5-P1469,"")</f>
        <v/>
      </c>
      <c r="V1469" s="25" t="str">
        <f aca="false">IF(O1469&lt;&gt;"Engaging","",IF(U1469&lt;='Leia-me'!$B$6,"Saudável",IF(U1469&lt;='Leia-me'!$B$7,"Esfriando",IF(U1469&lt;='Leia-me'!$B$8,"Última chance","Zumbi"))))</f>
        <v/>
      </c>
      <c r="W1469" s="25" t="n">
        <f aca="false">IF(O1469="Won",1,IF(O1469="Lost",0,""))</f>
        <v>1</v>
      </c>
      <c r="Y1469" s="25" t="str">
        <f aca="false">IF(E1469="","Sim","")</f>
        <v/>
      </c>
    </row>
    <row r="1470" customFormat="false" ht="15" hidden="false" customHeight="false" outlineLevel="0" collapsed="false">
      <c r="A1470" s="25" t="s">
        <v>1715</v>
      </c>
      <c r="B1470" s="25" t="s">
        <v>67</v>
      </c>
      <c r="C1470" s="25" t="s">
        <v>68</v>
      </c>
      <c r="D1470" s="25" t="s">
        <v>71</v>
      </c>
      <c r="E1470" s="25" t="s">
        <v>207</v>
      </c>
      <c r="F1470" s="25" t="s">
        <v>168</v>
      </c>
      <c r="G1470" s="26" t="n">
        <v>375.43</v>
      </c>
      <c r="H1470" s="27" t="n">
        <v>1190</v>
      </c>
      <c r="I1470" s="25" t="s">
        <v>147</v>
      </c>
      <c r="K1470" s="25" t="n">
        <v>1985</v>
      </c>
      <c r="L1470" s="25" t="s">
        <v>148</v>
      </c>
      <c r="M1470" s="25" t="s">
        <v>149</v>
      </c>
      <c r="N1470" s="28" t="n">
        <v>55</v>
      </c>
      <c r="O1470" s="25" t="s">
        <v>55</v>
      </c>
      <c r="P1470" s="29" t="n">
        <v>42983</v>
      </c>
      <c r="Q1470" s="29" t="n">
        <v>42993</v>
      </c>
      <c r="R1470" s="28" t="n">
        <v>0</v>
      </c>
      <c r="S1470" s="28" t="n">
        <f aca="false">IF(O1470="Won",R1470,IF(O1470="Lost",0,N1470))</f>
        <v>0</v>
      </c>
      <c r="T1470" s="30" t="n">
        <f aca="false">IF(AND(P1470&lt;&gt;"",Q1470&lt;&gt;""),Q1470-P1470,"")</f>
        <v>10</v>
      </c>
      <c r="U1470" s="30" t="str">
        <f aca="false">IF(AND(O1470="Engaging",P1470&lt;&gt;""),'Leia-me'!$B$5-P1470,"")</f>
        <v/>
      </c>
      <c r="V1470" s="25" t="str">
        <f aca="false">IF(O1470&lt;&gt;"Engaging","",IF(U1470&lt;='Leia-me'!$B$6,"Saudável",IF(U1470&lt;='Leia-me'!$B$7,"Esfriando",IF(U1470&lt;='Leia-me'!$B$8,"Última chance","Zumbi"))))</f>
        <v/>
      </c>
      <c r="W1470" s="25" t="n">
        <f aca="false">IF(O1470="Won",1,IF(O1470="Lost",0,""))</f>
        <v>0</v>
      </c>
      <c r="Y1470" s="25" t="str">
        <f aca="false">IF(E1470="","Sim","")</f>
        <v/>
      </c>
    </row>
    <row r="1471" customFormat="false" ht="15" hidden="false" customHeight="false" outlineLevel="0" collapsed="false">
      <c r="A1471" s="25" t="s">
        <v>1716</v>
      </c>
      <c r="B1471" s="25" t="s">
        <v>67</v>
      </c>
      <c r="C1471" s="25" t="s">
        <v>68</v>
      </c>
      <c r="D1471" s="25" t="s">
        <v>71</v>
      </c>
      <c r="E1471" s="25" t="s">
        <v>245</v>
      </c>
      <c r="F1471" s="25" t="s">
        <v>185</v>
      </c>
      <c r="G1471" s="26" t="n">
        <v>2938.67</v>
      </c>
      <c r="H1471" s="27" t="n">
        <v>8775</v>
      </c>
      <c r="I1471" s="25" t="s">
        <v>246</v>
      </c>
      <c r="K1471" s="25" t="n">
        <v>1987</v>
      </c>
      <c r="L1471" s="25" t="s">
        <v>148</v>
      </c>
      <c r="M1471" s="25" t="s">
        <v>149</v>
      </c>
      <c r="N1471" s="28" t="n">
        <v>55</v>
      </c>
      <c r="O1471" s="25" t="s">
        <v>55</v>
      </c>
      <c r="P1471" s="29" t="n">
        <v>42983</v>
      </c>
      <c r="Q1471" s="29" t="n">
        <v>43065</v>
      </c>
      <c r="R1471" s="28" t="n">
        <v>0</v>
      </c>
      <c r="S1471" s="28" t="n">
        <f aca="false">IF(O1471="Won",R1471,IF(O1471="Lost",0,N1471))</f>
        <v>0</v>
      </c>
      <c r="T1471" s="30" t="n">
        <f aca="false">IF(AND(P1471&lt;&gt;"",Q1471&lt;&gt;""),Q1471-P1471,"")</f>
        <v>82</v>
      </c>
      <c r="U1471" s="30" t="str">
        <f aca="false">IF(AND(O1471="Engaging",P1471&lt;&gt;""),'Leia-me'!$B$5-P1471,"")</f>
        <v/>
      </c>
      <c r="V1471" s="25" t="str">
        <f aca="false">IF(O1471&lt;&gt;"Engaging","",IF(U1471&lt;='Leia-me'!$B$6,"Saudável",IF(U1471&lt;='Leia-me'!$B$7,"Esfriando",IF(U1471&lt;='Leia-me'!$B$8,"Última chance","Zumbi"))))</f>
        <v/>
      </c>
      <c r="W1471" s="25" t="n">
        <f aca="false">IF(O1471="Won",1,IF(O1471="Lost",0,""))</f>
        <v>0</v>
      </c>
      <c r="Y1471" s="25" t="str">
        <f aca="false">IF(E1471="","Sim","")</f>
        <v/>
      </c>
    </row>
    <row r="1472" customFormat="false" ht="15" hidden="false" customHeight="false" outlineLevel="0" collapsed="false">
      <c r="A1472" s="25" t="s">
        <v>1717</v>
      </c>
      <c r="B1472" s="25" t="s">
        <v>67</v>
      </c>
      <c r="C1472" s="25" t="s">
        <v>68</v>
      </c>
      <c r="D1472" s="25" t="s">
        <v>71</v>
      </c>
      <c r="E1472" s="25" t="s">
        <v>225</v>
      </c>
      <c r="F1472" s="25" t="s">
        <v>211</v>
      </c>
      <c r="G1472" s="26" t="n">
        <v>1376.8</v>
      </c>
      <c r="H1472" s="27" t="n">
        <v>1165</v>
      </c>
      <c r="I1472" s="25" t="s">
        <v>226</v>
      </c>
      <c r="K1472" s="25" t="n">
        <v>1988</v>
      </c>
      <c r="L1472" s="25" t="s">
        <v>148</v>
      </c>
      <c r="M1472" s="25" t="s">
        <v>149</v>
      </c>
      <c r="N1472" s="28" t="n">
        <v>55</v>
      </c>
      <c r="O1472" s="25" t="s">
        <v>55</v>
      </c>
      <c r="P1472" s="29" t="n">
        <v>42984</v>
      </c>
      <c r="Q1472" s="29" t="n">
        <v>42991</v>
      </c>
      <c r="R1472" s="28" t="n">
        <v>0</v>
      </c>
      <c r="S1472" s="28" t="n">
        <f aca="false">IF(O1472="Won",R1472,IF(O1472="Lost",0,N1472))</f>
        <v>0</v>
      </c>
      <c r="T1472" s="30" t="n">
        <f aca="false">IF(AND(P1472&lt;&gt;"",Q1472&lt;&gt;""),Q1472-P1472,"")</f>
        <v>7</v>
      </c>
      <c r="U1472" s="30" t="str">
        <f aca="false">IF(AND(O1472="Engaging",P1472&lt;&gt;""),'Leia-me'!$B$5-P1472,"")</f>
        <v/>
      </c>
      <c r="V1472" s="25" t="str">
        <f aca="false">IF(O1472&lt;&gt;"Engaging","",IF(U1472&lt;='Leia-me'!$B$6,"Saudável",IF(U1472&lt;='Leia-me'!$B$7,"Esfriando",IF(U1472&lt;='Leia-me'!$B$8,"Última chance","Zumbi"))))</f>
        <v/>
      </c>
      <c r="W1472" s="25" t="n">
        <f aca="false">IF(O1472="Won",1,IF(O1472="Lost",0,""))</f>
        <v>0</v>
      </c>
      <c r="Y1472" s="25" t="str">
        <f aca="false">IF(E1472="","Sim","")</f>
        <v/>
      </c>
    </row>
    <row r="1473" customFormat="false" ht="15" hidden="false" customHeight="false" outlineLevel="0" collapsed="false">
      <c r="A1473" s="25" t="s">
        <v>1718</v>
      </c>
      <c r="B1473" s="25" t="s">
        <v>67</v>
      </c>
      <c r="C1473" s="25" t="s">
        <v>68</v>
      </c>
      <c r="D1473" s="25" t="s">
        <v>71</v>
      </c>
      <c r="E1473" s="25" t="s">
        <v>210</v>
      </c>
      <c r="F1473" s="25" t="s">
        <v>211</v>
      </c>
      <c r="G1473" s="26" t="n">
        <v>718.62</v>
      </c>
      <c r="H1473" s="27" t="n">
        <v>2448</v>
      </c>
      <c r="I1473" s="25" t="s">
        <v>147</v>
      </c>
      <c r="K1473" s="25" t="n">
        <v>2001</v>
      </c>
      <c r="L1473" s="25" t="s">
        <v>148</v>
      </c>
      <c r="M1473" s="25" t="s">
        <v>149</v>
      </c>
      <c r="N1473" s="28" t="n">
        <v>55</v>
      </c>
      <c r="O1473" s="25" t="s">
        <v>54</v>
      </c>
      <c r="P1473" s="29" t="n">
        <v>42984</v>
      </c>
      <c r="Q1473" s="29" t="n">
        <v>42990</v>
      </c>
      <c r="R1473" s="28" t="n">
        <v>61</v>
      </c>
      <c r="S1473" s="28" t="n">
        <f aca="false">IF(O1473="Won",R1473,IF(O1473="Lost",0,N1473))</f>
        <v>61</v>
      </c>
      <c r="T1473" s="30" t="n">
        <f aca="false">IF(AND(P1473&lt;&gt;"",Q1473&lt;&gt;""),Q1473-P1473,"")</f>
        <v>6</v>
      </c>
      <c r="U1473" s="30" t="str">
        <f aca="false">IF(AND(O1473="Engaging",P1473&lt;&gt;""),'Leia-me'!$B$5-P1473,"")</f>
        <v/>
      </c>
      <c r="V1473" s="25" t="str">
        <f aca="false">IF(O1473&lt;&gt;"Engaging","",IF(U1473&lt;='Leia-me'!$B$6,"Saudável",IF(U1473&lt;='Leia-me'!$B$7,"Esfriando",IF(U1473&lt;='Leia-me'!$B$8,"Última chance","Zumbi"))))</f>
        <v/>
      </c>
      <c r="W1473" s="25" t="n">
        <f aca="false">IF(O1473="Won",1,IF(O1473="Lost",0,""))</f>
        <v>1</v>
      </c>
      <c r="Y1473" s="25" t="str">
        <f aca="false">IF(E1473="","Sim","")</f>
        <v/>
      </c>
    </row>
    <row r="1474" customFormat="false" ht="15" hidden="false" customHeight="false" outlineLevel="0" collapsed="false">
      <c r="A1474" s="25" t="s">
        <v>1719</v>
      </c>
      <c r="B1474" s="25" t="s">
        <v>67</v>
      </c>
      <c r="C1474" s="25" t="s">
        <v>68</v>
      </c>
      <c r="D1474" s="25" t="s">
        <v>71</v>
      </c>
      <c r="E1474" s="25" t="s">
        <v>198</v>
      </c>
      <c r="F1474" s="25" t="s">
        <v>177</v>
      </c>
      <c r="G1474" s="26" t="n">
        <v>2819.5</v>
      </c>
      <c r="H1474" s="27" t="n">
        <v>7227</v>
      </c>
      <c r="I1474" s="25" t="s">
        <v>147</v>
      </c>
      <c r="J1474" s="25" t="s">
        <v>199</v>
      </c>
      <c r="K1474" s="25" t="n">
        <v>1991</v>
      </c>
      <c r="L1474" s="25" t="s">
        <v>148</v>
      </c>
      <c r="M1474" s="25" t="s">
        <v>149</v>
      </c>
      <c r="N1474" s="28" t="n">
        <v>55</v>
      </c>
      <c r="O1474" s="25" t="s">
        <v>54</v>
      </c>
      <c r="P1474" s="29" t="n">
        <v>42985</v>
      </c>
      <c r="Q1474" s="29" t="n">
        <v>43041</v>
      </c>
      <c r="R1474" s="28" t="n">
        <v>62</v>
      </c>
      <c r="S1474" s="28" t="n">
        <f aca="false">IF(O1474="Won",R1474,IF(O1474="Lost",0,N1474))</f>
        <v>62</v>
      </c>
      <c r="T1474" s="30" t="n">
        <f aca="false">IF(AND(P1474&lt;&gt;"",Q1474&lt;&gt;""),Q1474-P1474,"")</f>
        <v>56</v>
      </c>
      <c r="U1474" s="30" t="str">
        <f aca="false">IF(AND(O1474="Engaging",P1474&lt;&gt;""),'Leia-me'!$B$5-P1474,"")</f>
        <v/>
      </c>
      <c r="V1474" s="25" t="str">
        <f aca="false">IF(O1474&lt;&gt;"Engaging","",IF(U1474&lt;='Leia-me'!$B$6,"Saudável",IF(U1474&lt;='Leia-me'!$B$7,"Esfriando",IF(U1474&lt;='Leia-me'!$B$8,"Última chance","Zumbi"))))</f>
        <v/>
      </c>
      <c r="W1474" s="25" t="n">
        <f aca="false">IF(O1474="Won",1,IF(O1474="Lost",0,""))</f>
        <v>1</v>
      </c>
      <c r="Y1474" s="25" t="str">
        <f aca="false">IF(E1474="","Sim","")</f>
        <v/>
      </c>
    </row>
    <row r="1475" customFormat="false" ht="15" hidden="false" customHeight="false" outlineLevel="0" collapsed="false">
      <c r="A1475" s="25" t="s">
        <v>1720</v>
      </c>
      <c r="B1475" s="25" t="s">
        <v>67</v>
      </c>
      <c r="C1475" s="25" t="s">
        <v>68</v>
      </c>
      <c r="D1475" s="25" t="s">
        <v>71</v>
      </c>
      <c r="E1475" s="25" t="s">
        <v>207</v>
      </c>
      <c r="F1475" s="25" t="s">
        <v>168</v>
      </c>
      <c r="G1475" s="26" t="n">
        <v>375.43</v>
      </c>
      <c r="H1475" s="27" t="n">
        <v>1190</v>
      </c>
      <c r="I1475" s="25" t="s">
        <v>147</v>
      </c>
      <c r="K1475" s="25" t="n">
        <v>1985</v>
      </c>
      <c r="L1475" s="25" t="s">
        <v>148</v>
      </c>
      <c r="M1475" s="25" t="s">
        <v>149</v>
      </c>
      <c r="N1475" s="28" t="n">
        <v>55</v>
      </c>
      <c r="O1475" s="25" t="s">
        <v>54</v>
      </c>
      <c r="P1475" s="29" t="n">
        <v>42985</v>
      </c>
      <c r="Q1475" s="29" t="n">
        <v>43081</v>
      </c>
      <c r="R1475" s="28" t="n">
        <v>54</v>
      </c>
      <c r="S1475" s="28" t="n">
        <f aca="false">IF(O1475="Won",R1475,IF(O1475="Lost",0,N1475))</f>
        <v>54</v>
      </c>
      <c r="T1475" s="30" t="n">
        <f aca="false">IF(AND(P1475&lt;&gt;"",Q1475&lt;&gt;""),Q1475-P1475,"")</f>
        <v>96</v>
      </c>
      <c r="U1475" s="30" t="str">
        <f aca="false">IF(AND(O1475="Engaging",P1475&lt;&gt;""),'Leia-me'!$B$5-P1475,"")</f>
        <v/>
      </c>
      <c r="V1475" s="25" t="str">
        <f aca="false">IF(O1475&lt;&gt;"Engaging","",IF(U1475&lt;='Leia-me'!$B$6,"Saudável",IF(U1475&lt;='Leia-me'!$B$7,"Esfriando",IF(U1475&lt;='Leia-me'!$B$8,"Última chance","Zumbi"))))</f>
        <v/>
      </c>
      <c r="W1475" s="25" t="n">
        <f aca="false">IF(O1475="Won",1,IF(O1475="Lost",0,""))</f>
        <v>1</v>
      </c>
      <c r="Y1475" s="25" t="str">
        <f aca="false">IF(E1475="","Sim","")</f>
        <v/>
      </c>
    </row>
    <row r="1476" customFormat="false" ht="15" hidden="false" customHeight="false" outlineLevel="0" collapsed="false">
      <c r="A1476" s="25" t="s">
        <v>1721</v>
      </c>
      <c r="B1476" s="25" t="s">
        <v>67</v>
      </c>
      <c r="C1476" s="25" t="s">
        <v>68</v>
      </c>
      <c r="D1476" s="25" t="s">
        <v>71</v>
      </c>
      <c r="E1476" s="25" t="s">
        <v>237</v>
      </c>
      <c r="F1476" s="25" t="s">
        <v>192</v>
      </c>
      <c r="G1476" s="26" t="n">
        <v>4618</v>
      </c>
      <c r="H1476" s="27" t="n">
        <v>10083</v>
      </c>
      <c r="I1476" s="25" t="s">
        <v>147</v>
      </c>
      <c r="K1476" s="25" t="n">
        <v>1982</v>
      </c>
      <c r="L1476" s="25" t="s">
        <v>148</v>
      </c>
      <c r="M1476" s="25" t="s">
        <v>149</v>
      </c>
      <c r="N1476" s="28" t="n">
        <v>55</v>
      </c>
      <c r="O1476" s="25" t="s">
        <v>54</v>
      </c>
      <c r="P1476" s="29" t="n">
        <v>42987</v>
      </c>
      <c r="Q1476" s="29" t="n">
        <v>43100</v>
      </c>
      <c r="R1476" s="28" t="n">
        <v>57</v>
      </c>
      <c r="S1476" s="28" t="n">
        <f aca="false">IF(O1476="Won",R1476,IF(O1476="Lost",0,N1476))</f>
        <v>57</v>
      </c>
      <c r="T1476" s="30" t="n">
        <f aca="false">IF(AND(P1476&lt;&gt;"",Q1476&lt;&gt;""),Q1476-P1476,"")</f>
        <v>113</v>
      </c>
      <c r="U1476" s="30" t="str">
        <f aca="false">IF(AND(O1476="Engaging",P1476&lt;&gt;""),'Leia-me'!$B$5-P1476,"")</f>
        <v/>
      </c>
      <c r="V1476" s="25" t="str">
        <f aca="false">IF(O1476&lt;&gt;"Engaging","",IF(U1476&lt;='Leia-me'!$B$6,"Saudável",IF(U1476&lt;='Leia-me'!$B$7,"Esfriando",IF(U1476&lt;='Leia-me'!$B$8,"Última chance","Zumbi"))))</f>
        <v/>
      </c>
      <c r="W1476" s="25" t="n">
        <f aca="false">IF(O1476="Won",1,IF(O1476="Lost",0,""))</f>
        <v>1</v>
      </c>
      <c r="Y1476" s="25" t="str">
        <f aca="false">IF(E1476="","Sim","")</f>
        <v/>
      </c>
    </row>
    <row r="1477" customFormat="false" ht="15" hidden="false" customHeight="false" outlineLevel="0" collapsed="false">
      <c r="A1477" s="25" t="s">
        <v>1722</v>
      </c>
      <c r="B1477" s="25" t="s">
        <v>67</v>
      </c>
      <c r="C1477" s="25" t="s">
        <v>68</v>
      </c>
      <c r="D1477" s="25" t="s">
        <v>71</v>
      </c>
      <c r="E1477" s="25" t="s">
        <v>188</v>
      </c>
      <c r="F1477" s="25" t="s">
        <v>185</v>
      </c>
      <c r="G1477" s="26" t="n">
        <v>1008.06</v>
      </c>
      <c r="H1477" s="27" t="n">
        <v>1238</v>
      </c>
      <c r="I1477" s="25" t="s">
        <v>147</v>
      </c>
      <c r="K1477" s="25" t="n">
        <v>1983</v>
      </c>
      <c r="L1477" s="25" t="s">
        <v>148</v>
      </c>
      <c r="M1477" s="25" t="s">
        <v>149</v>
      </c>
      <c r="N1477" s="28" t="n">
        <v>55</v>
      </c>
      <c r="O1477" s="25" t="s">
        <v>54</v>
      </c>
      <c r="P1477" s="29" t="n">
        <v>42987</v>
      </c>
      <c r="Q1477" s="29" t="n">
        <v>43076</v>
      </c>
      <c r="R1477" s="28" t="n">
        <v>53</v>
      </c>
      <c r="S1477" s="28" t="n">
        <f aca="false">IF(O1477="Won",R1477,IF(O1477="Lost",0,N1477))</f>
        <v>53</v>
      </c>
      <c r="T1477" s="30" t="n">
        <f aca="false">IF(AND(P1477&lt;&gt;"",Q1477&lt;&gt;""),Q1477-P1477,"")</f>
        <v>89</v>
      </c>
      <c r="U1477" s="30" t="str">
        <f aca="false">IF(AND(O1477="Engaging",P1477&lt;&gt;""),'Leia-me'!$B$5-P1477,"")</f>
        <v/>
      </c>
      <c r="V1477" s="25" t="str">
        <f aca="false">IF(O1477&lt;&gt;"Engaging","",IF(U1477&lt;='Leia-me'!$B$6,"Saudável",IF(U1477&lt;='Leia-me'!$B$7,"Esfriando",IF(U1477&lt;='Leia-me'!$B$8,"Última chance","Zumbi"))))</f>
        <v/>
      </c>
      <c r="W1477" s="25" t="n">
        <f aca="false">IF(O1477="Won",1,IF(O1477="Lost",0,""))</f>
        <v>1</v>
      </c>
      <c r="Y1477" s="25" t="str">
        <f aca="false">IF(E1477="","Sim","")</f>
        <v/>
      </c>
    </row>
    <row r="1478" customFormat="false" ht="15" hidden="false" customHeight="false" outlineLevel="0" collapsed="false">
      <c r="A1478" s="25" t="s">
        <v>1723</v>
      </c>
      <c r="B1478" s="25" t="s">
        <v>67</v>
      </c>
      <c r="C1478" s="25" t="s">
        <v>68</v>
      </c>
      <c r="D1478" s="25" t="s">
        <v>71</v>
      </c>
      <c r="E1478" s="25" t="s">
        <v>207</v>
      </c>
      <c r="F1478" s="25" t="s">
        <v>168</v>
      </c>
      <c r="G1478" s="26" t="n">
        <v>375.43</v>
      </c>
      <c r="H1478" s="27" t="n">
        <v>1190</v>
      </c>
      <c r="I1478" s="25" t="s">
        <v>147</v>
      </c>
      <c r="K1478" s="25" t="n">
        <v>1985</v>
      </c>
      <c r="L1478" s="25" t="s">
        <v>160</v>
      </c>
      <c r="M1478" s="25" t="s">
        <v>149</v>
      </c>
      <c r="N1478" s="28" t="n">
        <v>3393</v>
      </c>
      <c r="O1478" s="25" t="s">
        <v>54</v>
      </c>
      <c r="P1478" s="29" t="n">
        <v>42987</v>
      </c>
      <c r="Q1478" s="29" t="n">
        <v>43081</v>
      </c>
      <c r="R1478" s="28" t="n">
        <v>3811</v>
      </c>
      <c r="S1478" s="28" t="n">
        <f aca="false">IF(O1478="Won",R1478,IF(O1478="Lost",0,N1478))</f>
        <v>3811</v>
      </c>
      <c r="T1478" s="30" t="n">
        <f aca="false">IF(AND(P1478&lt;&gt;"",Q1478&lt;&gt;""),Q1478-P1478,"")</f>
        <v>94</v>
      </c>
      <c r="U1478" s="30" t="str">
        <f aca="false">IF(AND(O1478="Engaging",P1478&lt;&gt;""),'Leia-me'!$B$5-P1478,"")</f>
        <v/>
      </c>
      <c r="V1478" s="25" t="str">
        <f aca="false">IF(O1478&lt;&gt;"Engaging","",IF(U1478&lt;='Leia-me'!$B$6,"Saudável",IF(U1478&lt;='Leia-me'!$B$7,"Esfriando",IF(U1478&lt;='Leia-me'!$B$8,"Última chance","Zumbi"))))</f>
        <v/>
      </c>
      <c r="W1478" s="25" t="n">
        <f aca="false">IF(O1478="Won",1,IF(O1478="Lost",0,""))</f>
        <v>1</v>
      </c>
      <c r="Y1478" s="25" t="str">
        <f aca="false">IF(E1478="","Sim","")</f>
        <v/>
      </c>
    </row>
    <row r="1479" customFormat="false" ht="15" hidden="false" customHeight="false" outlineLevel="0" collapsed="false">
      <c r="A1479" s="25" t="s">
        <v>1724</v>
      </c>
      <c r="B1479" s="25" t="s">
        <v>67</v>
      </c>
      <c r="C1479" s="25" t="s">
        <v>68</v>
      </c>
      <c r="D1479" s="25" t="s">
        <v>71</v>
      </c>
      <c r="E1479" s="25" t="s">
        <v>169</v>
      </c>
      <c r="F1479" s="25" t="s">
        <v>168</v>
      </c>
      <c r="G1479" s="26" t="n">
        <v>2403.58</v>
      </c>
      <c r="H1479" s="27" t="n">
        <v>8801</v>
      </c>
      <c r="I1479" s="25" t="s">
        <v>147</v>
      </c>
      <c r="K1479" s="25" t="n">
        <v>1986</v>
      </c>
      <c r="L1479" s="25" t="s">
        <v>178</v>
      </c>
      <c r="M1479" s="25" t="s">
        <v>171</v>
      </c>
      <c r="N1479" s="28" t="n">
        <v>5482</v>
      </c>
      <c r="O1479" s="25" t="s">
        <v>55</v>
      </c>
      <c r="P1479" s="29" t="n">
        <v>42988</v>
      </c>
      <c r="Q1479" s="29" t="n">
        <v>43008</v>
      </c>
      <c r="R1479" s="28" t="n">
        <v>0</v>
      </c>
      <c r="S1479" s="28" t="n">
        <f aca="false">IF(O1479="Won",R1479,IF(O1479="Lost",0,N1479))</f>
        <v>0</v>
      </c>
      <c r="T1479" s="30" t="n">
        <f aca="false">IF(AND(P1479&lt;&gt;"",Q1479&lt;&gt;""),Q1479-P1479,"")</f>
        <v>20</v>
      </c>
      <c r="U1479" s="30" t="str">
        <f aca="false">IF(AND(O1479="Engaging",P1479&lt;&gt;""),'Leia-me'!$B$5-P1479,"")</f>
        <v/>
      </c>
      <c r="V1479" s="25" t="str">
        <f aca="false">IF(O1479&lt;&gt;"Engaging","",IF(U1479&lt;='Leia-me'!$B$6,"Saudável",IF(U1479&lt;='Leia-me'!$B$7,"Esfriando",IF(U1479&lt;='Leia-me'!$B$8,"Última chance","Zumbi"))))</f>
        <v/>
      </c>
      <c r="W1479" s="25" t="n">
        <f aca="false">IF(O1479="Won",1,IF(O1479="Lost",0,""))</f>
        <v>0</v>
      </c>
      <c r="Y1479" s="25" t="str">
        <f aca="false">IF(E1479="","Sim","")</f>
        <v/>
      </c>
    </row>
    <row r="1480" customFormat="false" ht="15" hidden="false" customHeight="false" outlineLevel="0" collapsed="false">
      <c r="A1480" s="25" t="s">
        <v>1725</v>
      </c>
      <c r="B1480" s="25" t="s">
        <v>67</v>
      </c>
      <c r="C1480" s="25" t="s">
        <v>68</v>
      </c>
      <c r="D1480" s="25" t="s">
        <v>71</v>
      </c>
      <c r="E1480" s="25" t="s">
        <v>184</v>
      </c>
      <c r="F1480" s="25" t="s">
        <v>185</v>
      </c>
      <c r="G1480" s="26" t="n">
        <v>1520.66</v>
      </c>
      <c r="H1480" s="27" t="n">
        <v>1806</v>
      </c>
      <c r="I1480" s="25" t="s">
        <v>147</v>
      </c>
      <c r="K1480" s="25" t="n">
        <v>2005</v>
      </c>
      <c r="L1480" s="25" t="s">
        <v>160</v>
      </c>
      <c r="M1480" s="25" t="s">
        <v>149</v>
      </c>
      <c r="N1480" s="28" t="n">
        <v>3393</v>
      </c>
      <c r="O1480" s="25" t="s">
        <v>55</v>
      </c>
      <c r="P1480" s="29" t="n">
        <v>42988</v>
      </c>
      <c r="Q1480" s="29" t="n">
        <v>43063</v>
      </c>
      <c r="R1480" s="28" t="n">
        <v>0</v>
      </c>
      <c r="S1480" s="28" t="n">
        <f aca="false">IF(O1480="Won",R1480,IF(O1480="Lost",0,N1480))</f>
        <v>0</v>
      </c>
      <c r="T1480" s="30" t="n">
        <f aca="false">IF(AND(P1480&lt;&gt;"",Q1480&lt;&gt;""),Q1480-P1480,"")</f>
        <v>75</v>
      </c>
      <c r="U1480" s="30" t="str">
        <f aca="false">IF(AND(O1480="Engaging",P1480&lt;&gt;""),'Leia-me'!$B$5-P1480,"")</f>
        <v/>
      </c>
      <c r="V1480" s="25" t="str">
        <f aca="false">IF(O1480&lt;&gt;"Engaging","",IF(U1480&lt;='Leia-me'!$B$6,"Saudável",IF(U1480&lt;='Leia-me'!$B$7,"Esfriando",IF(U1480&lt;='Leia-me'!$B$8,"Última chance","Zumbi"))))</f>
        <v/>
      </c>
      <c r="W1480" s="25" t="n">
        <f aca="false">IF(O1480="Won",1,IF(O1480="Lost",0,""))</f>
        <v>0</v>
      </c>
      <c r="Y1480" s="25" t="str">
        <f aca="false">IF(E1480="","Sim","")</f>
        <v/>
      </c>
    </row>
    <row r="1481" customFormat="false" ht="15" hidden="false" customHeight="false" outlineLevel="0" collapsed="false">
      <c r="A1481" s="25" t="s">
        <v>1726</v>
      </c>
      <c r="B1481" s="25" t="s">
        <v>67</v>
      </c>
      <c r="C1481" s="25" t="s">
        <v>68</v>
      </c>
      <c r="D1481" s="25" t="s">
        <v>71</v>
      </c>
      <c r="E1481" s="25" t="s">
        <v>266</v>
      </c>
      <c r="F1481" s="25" t="s">
        <v>267</v>
      </c>
      <c r="G1481" s="26" t="n">
        <v>2041.73</v>
      </c>
      <c r="H1481" s="27" t="n">
        <v>5276</v>
      </c>
      <c r="I1481" s="25" t="s">
        <v>147</v>
      </c>
      <c r="K1481" s="25" t="n">
        <v>1997</v>
      </c>
      <c r="L1481" s="25" t="s">
        <v>148</v>
      </c>
      <c r="M1481" s="25" t="s">
        <v>149</v>
      </c>
      <c r="N1481" s="28" t="n">
        <v>55</v>
      </c>
      <c r="O1481" s="25" t="s">
        <v>54</v>
      </c>
      <c r="P1481" s="29" t="n">
        <v>42988</v>
      </c>
      <c r="Q1481" s="29" t="n">
        <v>43066</v>
      </c>
      <c r="R1481" s="28" t="n">
        <v>50</v>
      </c>
      <c r="S1481" s="28" t="n">
        <f aca="false">IF(O1481="Won",R1481,IF(O1481="Lost",0,N1481))</f>
        <v>50</v>
      </c>
      <c r="T1481" s="30" t="n">
        <f aca="false">IF(AND(P1481&lt;&gt;"",Q1481&lt;&gt;""),Q1481-P1481,"")</f>
        <v>78</v>
      </c>
      <c r="U1481" s="30" t="str">
        <f aca="false">IF(AND(O1481="Engaging",P1481&lt;&gt;""),'Leia-me'!$B$5-P1481,"")</f>
        <v/>
      </c>
      <c r="V1481" s="25" t="str">
        <f aca="false">IF(O1481&lt;&gt;"Engaging","",IF(U1481&lt;='Leia-me'!$B$6,"Saudável",IF(U1481&lt;='Leia-me'!$B$7,"Esfriando",IF(U1481&lt;='Leia-me'!$B$8,"Última chance","Zumbi"))))</f>
        <v/>
      </c>
      <c r="W1481" s="25" t="n">
        <f aca="false">IF(O1481="Won",1,IF(O1481="Lost",0,""))</f>
        <v>1</v>
      </c>
      <c r="Y1481" s="25" t="str">
        <f aca="false">IF(E1481="","Sim","")</f>
        <v/>
      </c>
    </row>
    <row r="1482" customFormat="false" ht="15" hidden="false" customHeight="false" outlineLevel="0" collapsed="false">
      <c r="A1482" s="25" t="s">
        <v>1727</v>
      </c>
      <c r="B1482" s="25" t="s">
        <v>67</v>
      </c>
      <c r="C1482" s="25" t="s">
        <v>68</v>
      </c>
      <c r="D1482" s="25" t="s">
        <v>71</v>
      </c>
      <c r="E1482" s="25" t="s">
        <v>207</v>
      </c>
      <c r="F1482" s="25" t="s">
        <v>168</v>
      </c>
      <c r="G1482" s="26" t="n">
        <v>375.43</v>
      </c>
      <c r="H1482" s="27" t="n">
        <v>1190</v>
      </c>
      <c r="I1482" s="25" t="s">
        <v>147</v>
      </c>
      <c r="K1482" s="25" t="n">
        <v>1985</v>
      </c>
      <c r="L1482" s="25" t="s">
        <v>148</v>
      </c>
      <c r="M1482" s="25" t="s">
        <v>149</v>
      </c>
      <c r="N1482" s="28" t="n">
        <v>55</v>
      </c>
      <c r="O1482" s="25" t="s">
        <v>54</v>
      </c>
      <c r="P1482" s="29" t="n">
        <v>42990</v>
      </c>
      <c r="Q1482" s="29" t="n">
        <v>43004</v>
      </c>
      <c r="R1482" s="28" t="n">
        <v>54</v>
      </c>
      <c r="S1482" s="28" t="n">
        <f aca="false">IF(O1482="Won",R1482,IF(O1482="Lost",0,N1482))</f>
        <v>54</v>
      </c>
      <c r="T1482" s="30" t="n">
        <f aca="false">IF(AND(P1482&lt;&gt;"",Q1482&lt;&gt;""),Q1482-P1482,"")</f>
        <v>14</v>
      </c>
      <c r="U1482" s="30" t="str">
        <f aca="false">IF(AND(O1482="Engaging",P1482&lt;&gt;""),'Leia-me'!$B$5-P1482,"")</f>
        <v/>
      </c>
      <c r="V1482" s="25" t="str">
        <f aca="false">IF(O1482&lt;&gt;"Engaging","",IF(U1482&lt;='Leia-me'!$B$6,"Saudável",IF(U1482&lt;='Leia-me'!$B$7,"Esfriando",IF(U1482&lt;='Leia-me'!$B$8,"Última chance","Zumbi"))))</f>
        <v/>
      </c>
      <c r="W1482" s="25" t="n">
        <f aca="false">IF(O1482="Won",1,IF(O1482="Lost",0,""))</f>
        <v>1</v>
      </c>
      <c r="Y1482" s="25" t="str">
        <f aca="false">IF(E1482="","Sim","")</f>
        <v/>
      </c>
    </row>
    <row r="1483" customFormat="false" ht="15" hidden="false" customHeight="false" outlineLevel="0" collapsed="false">
      <c r="A1483" s="25" t="s">
        <v>1728</v>
      </c>
      <c r="B1483" s="25" t="s">
        <v>67</v>
      </c>
      <c r="C1483" s="25" t="s">
        <v>68</v>
      </c>
      <c r="D1483" s="25" t="s">
        <v>71</v>
      </c>
      <c r="E1483" s="25" t="s">
        <v>251</v>
      </c>
      <c r="F1483" s="25" t="s">
        <v>211</v>
      </c>
      <c r="G1483" s="26" t="n">
        <v>332.43</v>
      </c>
      <c r="H1483" s="27" t="n">
        <v>799</v>
      </c>
      <c r="I1483" s="25" t="s">
        <v>147</v>
      </c>
      <c r="K1483" s="25" t="n">
        <v>1995</v>
      </c>
      <c r="L1483" s="25" t="s">
        <v>148</v>
      </c>
      <c r="M1483" s="25" t="s">
        <v>149</v>
      </c>
      <c r="N1483" s="28" t="n">
        <v>55</v>
      </c>
      <c r="O1483" s="25" t="s">
        <v>54</v>
      </c>
      <c r="P1483" s="29" t="n">
        <v>42990</v>
      </c>
      <c r="Q1483" s="29" t="n">
        <v>43078</v>
      </c>
      <c r="R1483" s="28" t="n">
        <v>50</v>
      </c>
      <c r="S1483" s="28" t="n">
        <f aca="false">IF(O1483="Won",R1483,IF(O1483="Lost",0,N1483))</f>
        <v>50</v>
      </c>
      <c r="T1483" s="30" t="n">
        <f aca="false">IF(AND(P1483&lt;&gt;"",Q1483&lt;&gt;""),Q1483-P1483,"")</f>
        <v>88</v>
      </c>
      <c r="U1483" s="30" t="str">
        <f aca="false">IF(AND(O1483="Engaging",P1483&lt;&gt;""),'Leia-me'!$B$5-P1483,"")</f>
        <v/>
      </c>
      <c r="V1483" s="25" t="str">
        <f aca="false">IF(O1483&lt;&gt;"Engaging","",IF(U1483&lt;='Leia-me'!$B$6,"Saudável",IF(U1483&lt;='Leia-me'!$B$7,"Esfriando",IF(U1483&lt;='Leia-me'!$B$8,"Última chance","Zumbi"))))</f>
        <v/>
      </c>
      <c r="W1483" s="25" t="n">
        <f aca="false">IF(O1483="Won",1,IF(O1483="Lost",0,""))</f>
        <v>1</v>
      </c>
      <c r="Y1483" s="25" t="str">
        <f aca="false">IF(E1483="","Sim","")</f>
        <v/>
      </c>
    </row>
    <row r="1484" customFormat="false" ht="15" hidden="false" customHeight="false" outlineLevel="0" collapsed="false">
      <c r="A1484" s="25" t="s">
        <v>1729</v>
      </c>
      <c r="B1484" s="25" t="s">
        <v>67</v>
      </c>
      <c r="C1484" s="25" t="s">
        <v>68</v>
      </c>
      <c r="D1484" s="25" t="s">
        <v>71</v>
      </c>
      <c r="E1484" s="25" t="s">
        <v>207</v>
      </c>
      <c r="F1484" s="25" t="s">
        <v>168</v>
      </c>
      <c r="G1484" s="26" t="n">
        <v>375.43</v>
      </c>
      <c r="H1484" s="27" t="n">
        <v>1190</v>
      </c>
      <c r="I1484" s="25" t="s">
        <v>147</v>
      </c>
      <c r="K1484" s="25" t="n">
        <v>1985</v>
      </c>
      <c r="L1484" s="25" t="s">
        <v>148</v>
      </c>
      <c r="M1484" s="25" t="s">
        <v>149</v>
      </c>
      <c r="N1484" s="28" t="n">
        <v>55</v>
      </c>
      <c r="O1484" s="25" t="s">
        <v>55</v>
      </c>
      <c r="P1484" s="29" t="n">
        <v>42992</v>
      </c>
      <c r="Q1484" s="29" t="n">
        <v>43068</v>
      </c>
      <c r="R1484" s="28" t="n">
        <v>0</v>
      </c>
      <c r="S1484" s="28" t="n">
        <f aca="false">IF(O1484="Won",R1484,IF(O1484="Lost",0,N1484))</f>
        <v>0</v>
      </c>
      <c r="T1484" s="30" t="n">
        <f aca="false">IF(AND(P1484&lt;&gt;"",Q1484&lt;&gt;""),Q1484-P1484,"")</f>
        <v>76</v>
      </c>
      <c r="U1484" s="30" t="str">
        <f aca="false">IF(AND(O1484="Engaging",P1484&lt;&gt;""),'Leia-me'!$B$5-P1484,"")</f>
        <v/>
      </c>
      <c r="V1484" s="25" t="str">
        <f aca="false">IF(O1484&lt;&gt;"Engaging","",IF(U1484&lt;='Leia-me'!$B$6,"Saudável",IF(U1484&lt;='Leia-me'!$B$7,"Esfriando",IF(U1484&lt;='Leia-me'!$B$8,"Última chance","Zumbi"))))</f>
        <v/>
      </c>
      <c r="W1484" s="25" t="n">
        <f aca="false">IF(O1484="Won",1,IF(O1484="Lost",0,""))</f>
        <v>0</v>
      </c>
      <c r="Y1484" s="25" t="str">
        <f aca="false">IF(E1484="","Sim","")</f>
        <v/>
      </c>
    </row>
    <row r="1485" customFormat="false" ht="15" hidden="false" customHeight="false" outlineLevel="0" collapsed="false">
      <c r="A1485" s="25" t="s">
        <v>1730</v>
      </c>
      <c r="B1485" s="25" t="s">
        <v>67</v>
      </c>
      <c r="C1485" s="25" t="s">
        <v>68</v>
      </c>
      <c r="D1485" s="25" t="s">
        <v>71</v>
      </c>
      <c r="E1485" s="25" t="s">
        <v>245</v>
      </c>
      <c r="F1485" s="25" t="s">
        <v>185</v>
      </c>
      <c r="G1485" s="26" t="n">
        <v>2938.67</v>
      </c>
      <c r="H1485" s="27" t="n">
        <v>8775</v>
      </c>
      <c r="I1485" s="25" t="s">
        <v>246</v>
      </c>
      <c r="K1485" s="25" t="n">
        <v>1987</v>
      </c>
      <c r="L1485" s="25" t="s">
        <v>148</v>
      </c>
      <c r="M1485" s="25" t="s">
        <v>149</v>
      </c>
      <c r="N1485" s="28" t="n">
        <v>55</v>
      </c>
      <c r="O1485" s="25" t="s">
        <v>55</v>
      </c>
      <c r="P1485" s="29" t="n">
        <v>42997</v>
      </c>
      <c r="Q1485" s="29" t="n">
        <v>43000</v>
      </c>
      <c r="R1485" s="28" t="n">
        <v>0</v>
      </c>
      <c r="S1485" s="28" t="n">
        <f aca="false">IF(O1485="Won",R1485,IF(O1485="Lost",0,N1485))</f>
        <v>0</v>
      </c>
      <c r="T1485" s="30" t="n">
        <f aca="false">IF(AND(P1485&lt;&gt;"",Q1485&lt;&gt;""),Q1485-P1485,"")</f>
        <v>3</v>
      </c>
      <c r="U1485" s="30" t="str">
        <f aca="false">IF(AND(O1485="Engaging",P1485&lt;&gt;""),'Leia-me'!$B$5-P1485,"")</f>
        <v/>
      </c>
      <c r="V1485" s="25" t="str">
        <f aca="false">IF(O1485&lt;&gt;"Engaging","",IF(U1485&lt;='Leia-me'!$B$6,"Saudável",IF(U1485&lt;='Leia-me'!$B$7,"Esfriando",IF(U1485&lt;='Leia-me'!$B$8,"Última chance","Zumbi"))))</f>
        <v/>
      </c>
      <c r="W1485" s="25" t="n">
        <f aca="false">IF(O1485="Won",1,IF(O1485="Lost",0,""))</f>
        <v>0</v>
      </c>
      <c r="Y1485" s="25" t="str">
        <f aca="false">IF(E1485="","Sim","")</f>
        <v/>
      </c>
    </row>
    <row r="1486" customFormat="false" ht="15" hidden="false" customHeight="false" outlineLevel="0" collapsed="false">
      <c r="A1486" s="25" t="s">
        <v>1731</v>
      </c>
      <c r="B1486" s="25" t="s">
        <v>67</v>
      </c>
      <c r="C1486" s="25" t="s">
        <v>68</v>
      </c>
      <c r="D1486" s="25" t="s">
        <v>71</v>
      </c>
      <c r="E1486" s="25" t="s">
        <v>158</v>
      </c>
      <c r="F1486" s="25" t="s">
        <v>159</v>
      </c>
      <c r="G1486" s="26" t="n">
        <v>291.27</v>
      </c>
      <c r="H1486" s="27" t="n">
        <v>586</v>
      </c>
      <c r="I1486" s="25" t="s">
        <v>147</v>
      </c>
      <c r="K1486" s="25" t="n">
        <v>1997</v>
      </c>
      <c r="L1486" s="25" t="s">
        <v>178</v>
      </c>
      <c r="M1486" s="25" t="s">
        <v>171</v>
      </c>
      <c r="N1486" s="28" t="n">
        <v>5482</v>
      </c>
      <c r="O1486" s="25" t="s">
        <v>54</v>
      </c>
      <c r="P1486" s="29" t="n">
        <v>42997</v>
      </c>
      <c r="Q1486" s="29" t="n">
        <v>43100</v>
      </c>
      <c r="R1486" s="28" t="n">
        <v>6000</v>
      </c>
      <c r="S1486" s="28" t="n">
        <f aca="false">IF(O1486="Won",R1486,IF(O1486="Lost",0,N1486))</f>
        <v>6000</v>
      </c>
      <c r="T1486" s="30" t="n">
        <f aca="false">IF(AND(P1486&lt;&gt;"",Q1486&lt;&gt;""),Q1486-P1486,"")</f>
        <v>103</v>
      </c>
      <c r="U1486" s="30" t="str">
        <f aca="false">IF(AND(O1486="Engaging",P1486&lt;&gt;""),'Leia-me'!$B$5-P1486,"")</f>
        <v/>
      </c>
      <c r="V1486" s="25" t="str">
        <f aca="false">IF(O1486&lt;&gt;"Engaging","",IF(U1486&lt;='Leia-me'!$B$6,"Saudável",IF(U1486&lt;='Leia-me'!$B$7,"Esfriando",IF(U1486&lt;='Leia-me'!$B$8,"Última chance","Zumbi"))))</f>
        <v/>
      </c>
      <c r="W1486" s="25" t="n">
        <f aca="false">IF(O1486="Won",1,IF(O1486="Lost",0,""))</f>
        <v>1</v>
      </c>
      <c r="Y1486" s="25" t="str">
        <f aca="false">IF(E1486="","Sim","")</f>
        <v/>
      </c>
    </row>
    <row r="1487" customFormat="false" ht="15" hidden="false" customHeight="false" outlineLevel="0" collapsed="false">
      <c r="A1487" s="25" t="s">
        <v>1732</v>
      </c>
      <c r="B1487" s="25" t="s">
        <v>67</v>
      </c>
      <c r="C1487" s="25" t="s">
        <v>68</v>
      </c>
      <c r="D1487" s="25" t="s">
        <v>71</v>
      </c>
      <c r="E1487" s="25" t="s">
        <v>167</v>
      </c>
      <c r="F1487" s="25" t="s">
        <v>168</v>
      </c>
      <c r="G1487" s="26" t="n">
        <v>2173.98</v>
      </c>
      <c r="H1487" s="27" t="n">
        <v>2928</v>
      </c>
      <c r="I1487" s="25" t="s">
        <v>147</v>
      </c>
      <c r="J1487" s="25" t="s">
        <v>169</v>
      </c>
      <c r="K1487" s="25" t="n">
        <v>1995</v>
      </c>
      <c r="L1487" s="25" t="s">
        <v>148</v>
      </c>
      <c r="M1487" s="25" t="s">
        <v>149</v>
      </c>
      <c r="N1487" s="28" t="n">
        <v>55</v>
      </c>
      <c r="O1487" s="25" t="s">
        <v>54</v>
      </c>
      <c r="P1487" s="29" t="n">
        <v>42999</v>
      </c>
      <c r="Q1487" s="29" t="n">
        <v>43081</v>
      </c>
      <c r="R1487" s="28" t="n">
        <v>61</v>
      </c>
      <c r="S1487" s="28" t="n">
        <f aca="false">IF(O1487="Won",R1487,IF(O1487="Lost",0,N1487))</f>
        <v>61</v>
      </c>
      <c r="T1487" s="30" t="n">
        <f aca="false">IF(AND(P1487&lt;&gt;"",Q1487&lt;&gt;""),Q1487-P1487,"")</f>
        <v>82</v>
      </c>
      <c r="U1487" s="30" t="str">
        <f aca="false">IF(AND(O1487="Engaging",P1487&lt;&gt;""),'Leia-me'!$B$5-P1487,"")</f>
        <v/>
      </c>
      <c r="V1487" s="25" t="str">
        <f aca="false">IF(O1487&lt;&gt;"Engaging","",IF(U1487&lt;='Leia-me'!$B$6,"Saudável",IF(U1487&lt;='Leia-me'!$B$7,"Esfriando",IF(U1487&lt;='Leia-me'!$B$8,"Última chance","Zumbi"))))</f>
        <v/>
      </c>
      <c r="W1487" s="25" t="n">
        <f aca="false">IF(O1487="Won",1,IF(O1487="Lost",0,""))</f>
        <v>1</v>
      </c>
      <c r="Y1487" s="25" t="str">
        <f aca="false">IF(E1487="","Sim","")</f>
        <v/>
      </c>
    </row>
    <row r="1488" customFormat="false" ht="15" hidden="false" customHeight="false" outlineLevel="0" collapsed="false">
      <c r="A1488" s="25" t="s">
        <v>1733</v>
      </c>
      <c r="B1488" s="25" t="s">
        <v>67</v>
      </c>
      <c r="C1488" s="25" t="s">
        <v>68</v>
      </c>
      <c r="D1488" s="25" t="s">
        <v>71</v>
      </c>
      <c r="E1488" s="25" t="s">
        <v>251</v>
      </c>
      <c r="F1488" s="25" t="s">
        <v>211</v>
      </c>
      <c r="G1488" s="26" t="n">
        <v>332.43</v>
      </c>
      <c r="H1488" s="27" t="n">
        <v>799</v>
      </c>
      <c r="I1488" s="25" t="s">
        <v>147</v>
      </c>
      <c r="K1488" s="25" t="n">
        <v>1995</v>
      </c>
      <c r="L1488" s="25" t="s">
        <v>148</v>
      </c>
      <c r="M1488" s="25" t="s">
        <v>149</v>
      </c>
      <c r="N1488" s="28" t="n">
        <v>55</v>
      </c>
      <c r="O1488" s="25" t="s">
        <v>55</v>
      </c>
      <c r="P1488" s="29" t="n">
        <v>43000</v>
      </c>
      <c r="Q1488" s="29" t="n">
        <v>43085</v>
      </c>
      <c r="R1488" s="28" t="n">
        <v>0</v>
      </c>
      <c r="S1488" s="28" t="n">
        <f aca="false">IF(O1488="Won",R1488,IF(O1488="Lost",0,N1488))</f>
        <v>0</v>
      </c>
      <c r="T1488" s="30" t="n">
        <f aca="false">IF(AND(P1488&lt;&gt;"",Q1488&lt;&gt;""),Q1488-P1488,"")</f>
        <v>85</v>
      </c>
      <c r="U1488" s="30" t="str">
        <f aca="false">IF(AND(O1488="Engaging",P1488&lt;&gt;""),'Leia-me'!$B$5-P1488,"")</f>
        <v/>
      </c>
      <c r="V1488" s="25" t="str">
        <f aca="false">IF(O1488&lt;&gt;"Engaging","",IF(U1488&lt;='Leia-me'!$B$6,"Saudável",IF(U1488&lt;='Leia-me'!$B$7,"Esfriando",IF(U1488&lt;='Leia-me'!$B$8,"Última chance","Zumbi"))))</f>
        <v/>
      </c>
      <c r="W1488" s="25" t="n">
        <f aca="false">IF(O1488="Won",1,IF(O1488="Lost",0,""))</f>
        <v>0</v>
      </c>
      <c r="Y1488" s="25" t="str">
        <f aca="false">IF(E1488="","Sim","")</f>
        <v/>
      </c>
    </row>
    <row r="1489" customFormat="false" ht="15" hidden="false" customHeight="false" outlineLevel="0" collapsed="false">
      <c r="A1489" s="25" t="s">
        <v>1734</v>
      </c>
      <c r="B1489" s="25" t="s">
        <v>67</v>
      </c>
      <c r="C1489" s="25" t="s">
        <v>68</v>
      </c>
      <c r="D1489" s="25" t="s">
        <v>71</v>
      </c>
      <c r="E1489" s="25" t="s">
        <v>245</v>
      </c>
      <c r="F1489" s="25" t="s">
        <v>185</v>
      </c>
      <c r="G1489" s="26" t="n">
        <v>2938.67</v>
      </c>
      <c r="H1489" s="27" t="n">
        <v>8775</v>
      </c>
      <c r="I1489" s="25" t="s">
        <v>246</v>
      </c>
      <c r="K1489" s="25" t="n">
        <v>1987</v>
      </c>
      <c r="L1489" s="25" t="s">
        <v>160</v>
      </c>
      <c r="M1489" s="25" t="s">
        <v>149</v>
      </c>
      <c r="N1489" s="28" t="n">
        <v>3393</v>
      </c>
      <c r="O1489" s="25" t="s">
        <v>55</v>
      </c>
      <c r="P1489" s="29" t="n">
        <v>43000</v>
      </c>
      <c r="Q1489" s="29" t="n">
        <v>43081</v>
      </c>
      <c r="R1489" s="28" t="n">
        <v>0</v>
      </c>
      <c r="S1489" s="28" t="n">
        <f aca="false">IF(O1489="Won",R1489,IF(O1489="Lost",0,N1489))</f>
        <v>0</v>
      </c>
      <c r="T1489" s="30" t="n">
        <f aca="false">IF(AND(P1489&lt;&gt;"",Q1489&lt;&gt;""),Q1489-P1489,"")</f>
        <v>81</v>
      </c>
      <c r="U1489" s="30" t="str">
        <f aca="false">IF(AND(O1489="Engaging",P1489&lt;&gt;""),'Leia-me'!$B$5-P1489,"")</f>
        <v/>
      </c>
      <c r="V1489" s="25" t="str">
        <f aca="false">IF(O1489&lt;&gt;"Engaging","",IF(U1489&lt;='Leia-me'!$B$6,"Saudável",IF(U1489&lt;='Leia-me'!$B$7,"Esfriando",IF(U1489&lt;='Leia-me'!$B$8,"Última chance","Zumbi"))))</f>
        <v/>
      </c>
      <c r="W1489" s="25" t="n">
        <f aca="false">IF(O1489="Won",1,IF(O1489="Lost",0,""))</f>
        <v>0</v>
      </c>
      <c r="Y1489" s="25" t="str">
        <f aca="false">IF(E1489="","Sim","")</f>
        <v/>
      </c>
    </row>
    <row r="1490" customFormat="false" ht="15" hidden="false" customHeight="false" outlineLevel="0" collapsed="false">
      <c r="A1490" s="25" t="s">
        <v>1735</v>
      </c>
      <c r="B1490" s="25" t="s">
        <v>67</v>
      </c>
      <c r="C1490" s="25" t="s">
        <v>68</v>
      </c>
      <c r="D1490" s="25" t="s">
        <v>71</v>
      </c>
      <c r="E1490" s="25" t="s">
        <v>169</v>
      </c>
      <c r="F1490" s="25" t="s">
        <v>168</v>
      </c>
      <c r="G1490" s="26" t="n">
        <v>2403.58</v>
      </c>
      <c r="H1490" s="27" t="n">
        <v>8801</v>
      </c>
      <c r="I1490" s="25" t="s">
        <v>147</v>
      </c>
      <c r="K1490" s="25" t="n">
        <v>1986</v>
      </c>
      <c r="L1490" s="25" t="s">
        <v>178</v>
      </c>
      <c r="M1490" s="25" t="s">
        <v>171</v>
      </c>
      <c r="N1490" s="28" t="n">
        <v>5482</v>
      </c>
      <c r="O1490" s="25" t="s">
        <v>54</v>
      </c>
      <c r="P1490" s="29" t="n">
        <v>43000</v>
      </c>
      <c r="Q1490" s="29" t="n">
        <v>43009</v>
      </c>
      <c r="R1490" s="28" t="n">
        <v>5775</v>
      </c>
      <c r="S1490" s="28" t="n">
        <f aca="false">IF(O1490="Won",R1490,IF(O1490="Lost",0,N1490))</f>
        <v>5775</v>
      </c>
      <c r="T1490" s="30" t="n">
        <f aca="false">IF(AND(P1490&lt;&gt;"",Q1490&lt;&gt;""),Q1490-P1490,"")</f>
        <v>9</v>
      </c>
      <c r="U1490" s="30" t="str">
        <f aca="false">IF(AND(O1490="Engaging",P1490&lt;&gt;""),'Leia-me'!$B$5-P1490,"")</f>
        <v/>
      </c>
      <c r="V1490" s="25" t="str">
        <f aca="false">IF(O1490&lt;&gt;"Engaging","",IF(U1490&lt;='Leia-me'!$B$6,"Saudável",IF(U1490&lt;='Leia-me'!$B$7,"Esfriando",IF(U1490&lt;='Leia-me'!$B$8,"Última chance","Zumbi"))))</f>
        <v/>
      </c>
      <c r="W1490" s="25" t="n">
        <f aca="false">IF(O1490="Won",1,IF(O1490="Lost",0,""))</f>
        <v>1</v>
      </c>
      <c r="Y1490" s="25" t="str">
        <f aca="false">IF(E1490="","Sim","")</f>
        <v/>
      </c>
    </row>
    <row r="1491" customFormat="false" ht="15" hidden="false" customHeight="false" outlineLevel="0" collapsed="false">
      <c r="A1491" s="25" t="s">
        <v>1736</v>
      </c>
      <c r="B1491" s="25" t="s">
        <v>67</v>
      </c>
      <c r="C1491" s="25" t="s">
        <v>68</v>
      </c>
      <c r="D1491" s="25" t="s">
        <v>71</v>
      </c>
      <c r="E1491" s="25" t="s">
        <v>248</v>
      </c>
      <c r="F1491" s="25" t="s">
        <v>211</v>
      </c>
      <c r="G1491" s="26" t="n">
        <v>894.33</v>
      </c>
      <c r="H1491" s="27" t="n">
        <v>1635</v>
      </c>
      <c r="I1491" s="25" t="s">
        <v>249</v>
      </c>
      <c r="K1491" s="25" t="n">
        <v>2007</v>
      </c>
      <c r="L1491" s="25" t="s">
        <v>148</v>
      </c>
      <c r="M1491" s="25" t="s">
        <v>149</v>
      </c>
      <c r="N1491" s="28" t="n">
        <v>55</v>
      </c>
      <c r="O1491" s="25" t="s">
        <v>55</v>
      </c>
      <c r="P1491" s="29" t="n">
        <v>43002</v>
      </c>
      <c r="Q1491" s="29" t="n">
        <v>43048</v>
      </c>
      <c r="R1491" s="28" t="n">
        <v>0</v>
      </c>
      <c r="S1491" s="28" t="n">
        <f aca="false">IF(O1491="Won",R1491,IF(O1491="Lost",0,N1491))</f>
        <v>0</v>
      </c>
      <c r="T1491" s="30" t="n">
        <f aca="false">IF(AND(P1491&lt;&gt;"",Q1491&lt;&gt;""),Q1491-P1491,"")</f>
        <v>46</v>
      </c>
      <c r="U1491" s="30" t="str">
        <f aca="false">IF(AND(O1491="Engaging",P1491&lt;&gt;""),'Leia-me'!$B$5-P1491,"")</f>
        <v/>
      </c>
      <c r="V1491" s="25" t="str">
        <f aca="false">IF(O1491&lt;&gt;"Engaging","",IF(U1491&lt;='Leia-me'!$B$6,"Saudável",IF(U1491&lt;='Leia-me'!$B$7,"Esfriando",IF(U1491&lt;='Leia-me'!$B$8,"Última chance","Zumbi"))))</f>
        <v/>
      </c>
      <c r="W1491" s="25" t="n">
        <f aca="false">IF(O1491="Won",1,IF(O1491="Lost",0,""))</f>
        <v>0</v>
      </c>
      <c r="Y1491" s="25" t="str">
        <f aca="false">IF(E1491="","Sim","")</f>
        <v/>
      </c>
    </row>
    <row r="1492" customFormat="false" ht="15" hidden="false" customHeight="false" outlineLevel="0" collapsed="false">
      <c r="A1492" s="25" t="s">
        <v>1737</v>
      </c>
      <c r="B1492" s="25" t="s">
        <v>67</v>
      </c>
      <c r="C1492" s="25" t="s">
        <v>68</v>
      </c>
      <c r="D1492" s="25" t="s">
        <v>71</v>
      </c>
      <c r="E1492" s="25" t="s">
        <v>237</v>
      </c>
      <c r="F1492" s="25" t="s">
        <v>192</v>
      </c>
      <c r="G1492" s="26" t="n">
        <v>4618</v>
      </c>
      <c r="H1492" s="27" t="n">
        <v>10083</v>
      </c>
      <c r="I1492" s="25" t="s">
        <v>147</v>
      </c>
      <c r="K1492" s="25" t="n">
        <v>1982</v>
      </c>
      <c r="L1492" s="25" t="s">
        <v>170</v>
      </c>
      <c r="M1492" s="25" t="s">
        <v>171</v>
      </c>
      <c r="N1492" s="28" t="n">
        <v>1096</v>
      </c>
      <c r="O1492" s="25" t="s">
        <v>55</v>
      </c>
      <c r="P1492" s="29" t="n">
        <v>43003</v>
      </c>
      <c r="Q1492" s="29" t="n">
        <v>43011</v>
      </c>
      <c r="R1492" s="28" t="n">
        <v>0</v>
      </c>
      <c r="S1492" s="28" t="n">
        <f aca="false">IF(O1492="Won",R1492,IF(O1492="Lost",0,N1492))</f>
        <v>0</v>
      </c>
      <c r="T1492" s="30" t="n">
        <f aca="false">IF(AND(P1492&lt;&gt;"",Q1492&lt;&gt;""),Q1492-P1492,"")</f>
        <v>8</v>
      </c>
      <c r="U1492" s="30" t="str">
        <f aca="false">IF(AND(O1492="Engaging",P1492&lt;&gt;""),'Leia-me'!$B$5-P1492,"")</f>
        <v/>
      </c>
      <c r="V1492" s="25" t="str">
        <f aca="false">IF(O1492&lt;&gt;"Engaging","",IF(U1492&lt;='Leia-me'!$B$6,"Saudável",IF(U1492&lt;='Leia-me'!$B$7,"Esfriando",IF(U1492&lt;='Leia-me'!$B$8,"Última chance","Zumbi"))))</f>
        <v/>
      </c>
      <c r="W1492" s="25" t="n">
        <f aca="false">IF(O1492="Won",1,IF(O1492="Lost",0,""))</f>
        <v>0</v>
      </c>
      <c r="Y1492" s="25" t="str">
        <f aca="false">IF(E1492="","Sim","")</f>
        <v/>
      </c>
    </row>
    <row r="1493" customFormat="false" ht="15" hidden="false" customHeight="false" outlineLevel="0" collapsed="false">
      <c r="A1493" s="25" t="s">
        <v>1738</v>
      </c>
      <c r="B1493" s="25" t="s">
        <v>67</v>
      </c>
      <c r="C1493" s="25" t="s">
        <v>68</v>
      </c>
      <c r="D1493" s="25" t="s">
        <v>71</v>
      </c>
      <c r="E1493" s="25" t="s">
        <v>218</v>
      </c>
      <c r="F1493" s="25" t="s">
        <v>146</v>
      </c>
      <c r="G1493" s="26" t="n">
        <v>4.54</v>
      </c>
      <c r="H1493" s="27" t="n">
        <v>9</v>
      </c>
      <c r="I1493" s="25" t="s">
        <v>147</v>
      </c>
      <c r="K1493" s="25" t="n">
        <v>2017</v>
      </c>
      <c r="L1493" s="25" t="s">
        <v>148</v>
      </c>
      <c r="M1493" s="25" t="s">
        <v>149</v>
      </c>
      <c r="N1493" s="28" t="n">
        <v>55</v>
      </c>
      <c r="O1493" s="25" t="s">
        <v>54</v>
      </c>
      <c r="P1493" s="29" t="n">
        <v>43003</v>
      </c>
      <c r="Q1493" s="29" t="n">
        <v>43059</v>
      </c>
      <c r="R1493" s="28" t="n">
        <v>55</v>
      </c>
      <c r="S1493" s="28" t="n">
        <f aca="false">IF(O1493="Won",R1493,IF(O1493="Lost",0,N1493))</f>
        <v>55</v>
      </c>
      <c r="T1493" s="30" t="n">
        <f aca="false">IF(AND(P1493&lt;&gt;"",Q1493&lt;&gt;""),Q1493-P1493,"")</f>
        <v>56</v>
      </c>
      <c r="U1493" s="30" t="str">
        <f aca="false">IF(AND(O1493="Engaging",P1493&lt;&gt;""),'Leia-me'!$B$5-P1493,"")</f>
        <v/>
      </c>
      <c r="V1493" s="25" t="str">
        <f aca="false">IF(O1493&lt;&gt;"Engaging","",IF(U1493&lt;='Leia-me'!$B$6,"Saudável",IF(U1493&lt;='Leia-me'!$B$7,"Esfriando",IF(U1493&lt;='Leia-me'!$B$8,"Última chance","Zumbi"))))</f>
        <v/>
      </c>
      <c r="W1493" s="25" t="n">
        <f aca="false">IF(O1493="Won",1,IF(O1493="Lost",0,""))</f>
        <v>1</v>
      </c>
      <c r="Y1493" s="25" t="str">
        <f aca="false">IF(E1493="","Sim","")</f>
        <v/>
      </c>
    </row>
    <row r="1494" customFormat="false" ht="15" hidden="false" customHeight="false" outlineLevel="0" collapsed="false">
      <c r="A1494" s="25" t="s">
        <v>1739</v>
      </c>
      <c r="B1494" s="25" t="s">
        <v>67</v>
      </c>
      <c r="C1494" s="25" t="s">
        <v>68</v>
      </c>
      <c r="D1494" s="25" t="s">
        <v>71</v>
      </c>
      <c r="E1494" s="25" t="s">
        <v>167</v>
      </c>
      <c r="F1494" s="25" t="s">
        <v>168</v>
      </c>
      <c r="G1494" s="26" t="n">
        <v>2173.98</v>
      </c>
      <c r="H1494" s="27" t="n">
        <v>2928</v>
      </c>
      <c r="I1494" s="25" t="s">
        <v>147</v>
      </c>
      <c r="J1494" s="25" t="s">
        <v>169</v>
      </c>
      <c r="K1494" s="25" t="n">
        <v>1995</v>
      </c>
      <c r="L1494" s="25" t="s">
        <v>148</v>
      </c>
      <c r="M1494" s="25" t="s">
        <v>149</v>
      </c>
      <c r="N1494" s="28" t="n">
        <v>55</v>
      </c>
      <c r="O1494" s="25" t="s">
        <v>54</v>
      </c>
      <c r="P1494" s="29" t="n">
        <v>43003</v>
      </c>
      <c r="Q1494" s="29" t="n">
        <v>43012</v>
      </c>
      <c r="R1494" s="28" t="n">
        <v>53</v>
      </c>
      <c r="S1494" s="28" t="n">
        <f aca="false">IF(O1494="Won",R1494,IF(O1494="Lost",0,N1494))</f>
        <v>53</v>
      </c>
      <c r="T1494" s="30" t="n">
        <f aca="false">IF(AND(P1494&lt;&gt;"",Q1494&lt;&gt;""),Q1494-P1494,"")</f>
        <v>9</v>
      </c>
      <c r="U1494" s="30" t="str">
        <f aca="false">IF(AND(O1494="Engaging",P1494&lt;&gt;""),'Leia-me'!$B$5-P1494,"")</f>
        <v/>
      </c>
      <c r="V1494" s="25" t="str">
        <f aca="false">IF(O1494&lt;&gt;"Engaging","",IF(U1494&lt;='Leia-me'!$B$6,"Saudável",IF(U1494&lt;='Leia-me'!$B$7,"Esfriando",IF(U1494&lt;='Leia-me'!$B$8,"Última chance","Zumbi"))))</f>
        <v/>
      </c>
      <c r="W1494" s="25" t="n">
        <f aca="false">IF(O1494="Won",1,IF(O1494="Lost",0,""))</f>
        <v>1</v>
      </c>
      <c r="Y1494" s="25" t="str">
        <f aca="false">IF(E1494="","Sim","")</f>
        <v/>
      </c>
    </row>
    <row r="1495" customFormat="false" ht="15" hidden="false" customHeight="false" outlineLevel="0" collapsed="false">
      <c r="A1495" s="25" t="s">
        <v>1740</v>
      </c>
      <c r="B1495" s="25" t="s">
        <v>67</v>
      </c>
      <c r="C1495" s="25" t="s">
        <v>68</v>
      </c>
      <c r="D1495" s="25" t="s">
        <v>71</v>
      </c>
      <c r="E1495" s="25" t="s">
        <v>248</v>
      </c>
      <c r="F1495" s="25" t="s">
        <v>211</v>
      </c>
      <c r="G1495" s="26" t="n">
        <v>894.33</v>
      </c>
      <c r="H1495" s="27" t="n">
        <v>1635</v>
      </c>
      <c r="I1495" s="25" t="s">
        <v>249</v>
      </c>
      <c r="K1495" s="25" t="n">
        <v>2007</v>
      </c>
      <c r="L1495" s="25" t="s">
        <v>148</v>
      </c>
      <c r="M1495" s="25" t="s">
        <v>149</v>
      </c>
      <c r="N1495" s="28" t="n">
        <v>55</v>
      </c>
      <c r="O1495" s="25" t="s">
        <v>54</v>
      </c>
      <c r="P1495" s="29" t="n">
        <v>43005</v>
      </c>
      <c r="Q1495" s="29" t="n">
        <v>43007</v>
      </c>
      <c r="R1495" s="28" t="n">
        <v>59</v>
      </c>
      <c r="S1495" s="28" t="n">
        <f aca="false">IF(O1495="Won",R1495,IF(O1495="Lost",0,N1495))</f>
        <v>59</v>
      </c>
      <c r="T1495" s="30" t="n">
        <f aca="false">IF(AND(P1495&lt;&gt;"",Q1495&lt;&gt;""),Q1495-P1495,"")</f>
        <v>2</v>
      </c>
      <c r="U1495" s="30" t="str">
        <f aca="false">IF(AND(O1495="Engaging",P1495&lt;&gt;""),'Leia-me'!$B$5-P1495,"")</f>
        <v/>
      </c>
      <c r="V1495" s="25" t="str">
        <f aca="false">IF(O1495&lt;&gt;"Engaging","",IF(U1495&lt;='Leia-me'!$B$6,"Saudável",IF(U1495&lt;='Leia-me'!$B$7,"Esfriando",IF(U1495&lt;='Leia-me'!$B$8,"Última chance","Zumbi"))))</f>
        <v/>
      </c>
      <c r="W1495" s="25" t="n">
        <f aca="false">IF(O1495="Won",1,IF(O1495="Lost",0,""))</f>
        <v>1</v>
      </c>
      <c r="Y1495" s="25" t="str">
        <f aca="false">IF(E1495="","Sim","")</f>
        <v/>
      </c>
    </row>
    <row r="1496" customFormat="false" ht="15" hidden="false" customHeight="false" outlineLevel="0" collapsed="false">
      <c r="A1496" s="25" t="s">
        <v>1741</v>
      </c>
      <c r="B1496" s="25" t="s">
        <v>67</v>
      </c>
      <c r="C1496" s="25" t="s">
        <v>68</v>
      </c>
      <c r="D1496" s="25" t="s">
        <v>71</v>
      </c>
      <c r="E1496" s="25" t="s">
        <v>191</v>
      </c>
      <c r="F1496" s="25" t="s">
        <v>192</v>
      </c>
      <c r="G1496" s="26" t="n">
        <v>2714.9</v>
      </c>
      <c r="H1496" s="27" t="n">
        <v>2641</v>
      </c>
      <c r="I1496" s="25" t="s">
        <v>147</v>
      </c>
      <c r="J1496" s="25" t="s">
        <v>193</v>
      </c>
      <c r="K1496" s="25" t="n">
        <v>1998</v>
      </c>
      <c r="L1496" s="25" t="s">
        <v>148</v>
      </c>
      <c r="M1496" s="25" t="s">
        <v>149</v>
      </c>
      <c r="N1496" s="28" t="n">
        <v>55</v>
      </c>
      <c r="O1496" s="25" t="s">
        <v>54</v>
      </c>
      <c r="P1496" s="29" t="n">
        <v>43006</v>
      </c>
      <c r="Q1496" s="29" t="n">
        <v>43013</v>
      </c>
      <c r="R1496" s="28" t="n">
        <v>55</v>
      </c>
      <c r="S1496" s="28" t="n">
        <f aca="false">IF(O1496="Won",R1496,IF(O1496="Lost",0,N1496))</f>
        <v>55</v>
      </c>
      <c r="T1496" s="30" t="n">
        <f aca="false">IF(AND(P1496&lt;&gt;"",Q1496&lt;&gt;""),Q1496-P1496,"")</f>
        <v>7</v>
      </c>
      <c r="U1496" s="30" t="str">
        <f aca="false">IF(AND(O1496="Engaging",P1496&lt;&gt;""),'Leia-me'!$B$5-P1496,"")</f>
        <v/>
      </c>
      <c r="V1496" s="25" t="str">
        <f aca="false">IF(O1496&lt;&gt;"Engaging","",IF(U1496&lt;='Leia-me'!$B$6,"Saudável",IF(U1496&lt;='Leia-me'!$B$7,"Esfriando",IF(U1496&lt;='Leia-me'!$B$8,"Última chance","Zumbi"))))</f>
        <v/>
      </c>
      <c r="W1496" s="25" t="n">
        <f aca="false">IF(O1496="Won",1,IF(O1496="Lost",0,""))</f>
        <v>1</v>
      </c>
      <c r="Y1496" s="25" t="str">
        <f aca="false">IF(E1496="","Sim","")</f>
        <v/>
      </c>
    </row>
    <row r="1497" customFormat="false" ht="15" hidden="false" customHeight="false" outlineLevel="0" collapsed="false">
      <c r="A1497" s="25" t="s">
        <v>1742</v>
      </c>
      <c r="B1497" s="25" t="s">
        <v>67</v>
      </c>
      <c r="C1497" s="25" t="s">
        <v>68</v>
      </c>
      <c r="D1497" s="25" t="s">
        <v>71</v>
      </c>
      <c r="E1497" s="25" t="s">
        <v>195</v>
      </c>
      <c r="F1497" s="25" t="s">
        <v>185</v>
      </c>
      <c r="G1497" s="26" t="n">
        <v>8170.38</v>
      </c>
      <c r="H1497" s="27" t="n">
        <v>16499</v>
      </c>
      <c r="I1497" s="25" t="s">
        <v>196</v>
      </c>
      <c r="K1497" s="25" t="n">
        <v>1997</v>
      </c>
      <c r="L1497" s="25" t="s">
        <v>148</v>
      </c>
      <c r="M1497" s="25" t="s">
        <v>149</v>
      </c>
      <c r="N1497" s="28" t="n">
        <v>55</v>
      </c>
      <c r="O1497" s="25" t="s">
        <v>55</v>
      </c>
      <c r="P1497" s="29" t="n">
        <v>43007</v>
      </c>
      <c r="Q1497" s="29" t="n">
        <v>43016</v>
      </c>
      <c r="R1497" s="28" t="n">
        <v>0</v>
      </c>
      <c r="S1497" s="28" t="n">
        <f aca="false">IF(O1497="Won",R1497,IF(O1497="Lost",0,N1497))</f>
        <v>0</v>
      </c>
      <c r="T1497" s="30" t="n">
        <f aca="false">IF(AND(P1497&lt;&gt;"",Q1497&lt;&gt;""),Q1497-P1497,"")</f>
        <v>9</v>
      </c>
      <c r="U1497" s="30" t="str">
        <f aca="false">IF(AND(O1497="Engaging",P1497&lt;&gt;""),'Leia-me'!$B$5-P1497,"")</f>
        <v/>
      </c>
      <c r="V1497" s="25" t="str">
        <f aca="false">IF(O1497&lt;&gt;"Engaging","",IF(U1497&lt;='Leia-me'!$B$6,"Saudável",IF(U1497&lt;='Leia-me'!$B$7,"Esfriando",IF(U1497&lt;='Leia-me'!$B$8,"Última chance","Zumbi"))))</f>
        <v/>
      </c>
      <c r="W1497" s="25" t="n">
        <f aca="false">IF(O1497="Won",1,IF(O1497="Lost",0,""))</f>
        <v>0</v>
      </c>
      <c r="Y1497" s="25" t="str">
        <f aca="false">IF(E1497="","Sim","")</f>
        <v/>
      </c>
    </row>
    <row r="1498" customFormat="false" ht="15" hidden="false" customHeight="false" outlineLevel="0" collapsed="false">
      <c r="A1498" s="25" t="s">
        <v>1743</v>
      </c>
      <c r="B1498" s="25" t="s">
        <v>67</v>
      </c>
      <c r="C1498" s="25" t="s">
        <v>68</v>
      </c>
      <c r="D1498" s="25" t="s">
        <v>71</v>
      </c>
      <c r="E1498" s="25" t="s">
        <v>237</v>
      </c>
      <c r="F1498" s="25" t="s">
        <v>192</v>
      </c>
      <c r="G1498" s="26" t="n">
        <v>4618</v>
      </c>
      <c r="H1498" s="27" t="n">
        <v>10083</v>
      </c>
      <c r="I1498" s="25" t="s">
        <v>147</v>
      </c>
      <c r="K1498" s="25" t="n">
        <v>1982</v>
      </c>
      <c r="L1498" s="25" t="s">
        <v>160</v>
      </c>
      <c r="M1498" s="25" t="s">
        <v>149</v>
      </c>
      <c r="N1498" s="28" t="n">
        <v>3393</v>
      </c>
      <c r="O1498" s="25" t="s">
        <v>55</v>
      </c>
      <c r="P1498" s="29" t="n">
        <v>43007</v>
      </c>
      <c r="Q1498" s="29" t="n">
        <v>43011</v>
      </c>
      <c r="R1498" s="28" t="n">
        <v>0</v>
      </c>
      <c r="S1498" s="28" t="n">
        <f aca="false">IF(O1498="Won",R1498,IF(O1498="Lost",0,N1498))</f>
        <v>0</v>
      </c>
      <c r="T1498" s="30" t="n">
        <f aca="false">IF(AND(P1498&lt;&gt;"",Q1498&lt;&gt;""),Q1498-P1498,"")</f>
        <v>4</v>
      </c>
      <c r="U1498" s="30" t="str">
        <f aca="false">IF(AND(O1498="Engaging",P1498&lt;&gt;""),'Leia-me'!$B$5-P1498,"")</f>
        <v/>
      </c>
      <c r="V1498" s="25" t="str">
        <f aca="false">IF(O1498&lt;&gt;"Engaging","",IF(U1498&lt;='Leia-me'!$B$6,"Saudável",IF(U1498&lt;='Leia-me'!$B$7,"Esfriando",IF(U1498&lt;='Leia-me'!$B$8,"Última chance","Zumbi"))))</f>
        <v/>
      </c>
      <c r="W1498" s="25" t="n">
        <f aca="false">IF(O1498="Won",1,IF(O1498="Lost",0,""))</f>
        <v>0</v>
      </c>
      <c r="Y1498" s="25" t="str">
        <f aca="false">IF(E1498="","Sim","")</f>
        <v/>
      </c>
    </row>
    <row r="1499" customFormat="false" ht="15" hidden="false" customHeight="false" outlineLevel="0" collapsed="false">
      <c r="A1499" s="25" t="s">
        <v>1744</v>
      </c>
      <c r="B1499" s="25" t="s">
        <v>67</v>
      </c>
      <c r="C1499" s="25" t="s">
        <v>68</v>
      </c>
      <c r="D1499" s="25" t="s">
        <v>71</v>
      </c>
      <c r="E1499" s="25" t="s">
        <v>176</v>
      </c>
      <c r="F1499" s="25" t="s">
        <v>177</v>
      </c>
      <c r="G1499" s="26" t="n">
        <v>1698.2</v>
      </c>
      <c r="H1499" s="27" t="n">
        <v>3798</v>
      </c>
      <c r="I1499" s="25" t="s">
        <v>147</v>
      </c>
      <c r="K1499" s="25" t="n">
        <v>1987</v>
      </c>
      <c r="L1499" s="25" t="s">
        <v>148</v>
      </c>
      <c r="M1499" s="25" t="s">
        <v>149</v>
      </c>
      <c r="N1499" s="28" t="n">
        <v>55</v>
      </c>
      <c r="O1499" s="25" t="s">
        <v>54</v>
      </c>
      <c r="P1499" s="29" t="n">
        <v>43008</v>
      </c>
      <c r="Q1499" s="29" t="n">
        <v>43016</v>
      </c>
      <c r="R1499" s="28" t="n">
        <v>57</v>
      </c>
      <c r="S1499" s="28" t="n">
        <f aca="false">IF(O1499="Won",R1499,IF(O1499="Lost",0,N1499))</f>
        <v>57</v>
      </c>
      <c r="T1499" s="30" t="n">
        <f aca="false">IF(AND(P1499&lt;&gt;"",Q1499&lt;&gt;""),Q1499-P1499,"")</f>
        <v>8</v>
      </c>
      <c r="U1499" s="30" t="str">
        <f aca="false">IF(AND(O1499="Engaging",P1499&lt;&gt;""),'Leia-me'!$B$5-P1499,"")</f>
        <v/>
      </c>
      <c r="V1499" s="25" t="str">
        <f aca="false">IF(O1499&lt;&gt;"Engaging","",IF(U1499&lt;='Leia-me'!$B$6,"Saudável",IF(U1499&lt;='Leia-me'!$B$7,"Esfriando",IF(U1499&lt;='Leia-me'!$B$8,"Última chance","Zumbi"))))</f>
        <v/>
      </c>
      <c r="W1499" s="25" t="n">
        <f aca="false">IF(O1499="Won",1,IF(O1499="Lost",0,""))</f>
        <v>1</v>
      </c>
      <c r="Y1499" s="25" t="str">
        <f aca="false">IF(E1499="","Sim","")</f>
        <v/>
      </c>
    </row>
    <row r="1500" customFormat="false" ht="15" hidden="false" customHeight="false" outlineLevel="0" collapsed="false">
      <c r="A1500" s="25" t="s">
        <v>1745</v>
      </c>
      <c r="B1500" s="25" t="s">
        <v>67</v>
      </c>
      <c r="C1500" s="25" t="s">
        <v>68</v>
      </c>
      <c r="D1500" s="25" t="s">
        <v>71</v>
      </c>
      <c r="E1500" s="25" t="s">
        <v>198</v>
      </c>
      <c r="F1500" s="25" t="s">
        <v>177</v>
      </c>
      <c r="G1500" s="26" t="n">
        <v>2819.5</v>
      </c>
      <c r="H1500" s="27" t="n">
        <v>7227</v>
      </c>
      <c r="I1500" s="25" t="s">
        <v>147</v>
      </c>
      <c r="J1500" s="25" t="s">
        <v>199</v>
      </c>
      <c r="K1500" s="25" t="n">
        <v>1991</v>
      </c>
      <c r="L1500" s="25" t="s">
        <v>148</v>
      </c>
      <c r="M1500" s="25" t="s">
        <v>149</v>
      </c>
      <c r="N1500" s="28" t="n">
        <v>55</v>
      </c>
      <c r="O1500" s="25" t="s">
        <v>55</v>
      </c>
      <c r="P1500" s="29" t="n">
        <v>43010</v>
      </c>
      <c r="Q1500" s="29" t="n">
        <v>43012</v>
      </c>
      <c r="R1500" s="28" t="n">
        <v>0</v>
      </c>
      <c r="S1500" s="28" t="n">
        <f aca="false">IF(O1500="Won",R1500,IF(O1500="Lost",0,N1500))</f>
        <v>0</v>
      </c>
      <c r="T1500" s="30" t="n">
        <f aca="false">IF(AND(P1500&lt;&gt;"",Q1500&lt;&gt;""),Q1500-P1500,"")</f>
        <v>2</v>
      </c>
      <c r="U1500" s="30" t="str">
        <f aca="false">IF(AND(O1500="Engaging",P1500&lt;&gt;""),'Leia-me'!$B$5-P1500,"")</f>
        <v/>
      </c>
      <c r="V1500" s="25" t="str">
        <f aca="false">IF(O1500&lt;&gt;"Engaging","",IF(U1500&lt;='Leia-me'!$B$6,"Saudável",IF(U1500&lt;='Leia-me'!$B$7,"Esfriando",IF(U1500&lt;='Leia-me'!$B$8,"Última chance","Zumbi"))))</f>
        <v/>
      </c>
      <c r="W1500" s="25" t="n">
        <f aca="false">IF(O1500="Won",1,IF(O1500="Lost",0,""))</f>
        <v>0</v>
      </c>
      <c r="Y1500" s="25" t="str">
        <f aca="false">IF(E1500="","Sim","")</f>
        <v/>
      </c>
    </row>
    <row r="1501" customFormat="false" ht="15" hidden="false" customHeight="false" outlineLevel="0" collapsed="false">
      <c r="A1501" s="25" t="s">
        <v>1746</v>
      </c>
      <c r="B1501" s="25" t="s">
        <v>67</v>
      </c>
      <c r="C1501" s="25" t="s">
        <v>68</v>
      </c>
      <c r="D1501" s="25" t="s">
        <v>71</v>
      </c>
      <c r="E1501" s="25" t="s">
        <v>245</v>
      </c>
      <c r="F1501" s="25" t="s">
        <v>185</v>
      </c>
      <c r="G1501" s="26" t="n">
        <v>2938.67</v>
      </c>
      <c r="H1501" s="27" t="n">
        <v>8775</v>
      </c>
      <c r="I1501" s="25" t="s">
        <v>246</v>
      </c>
      <c r="K1501" s="25" t="n">
        <v>1987</v>
      </c>
      <c r="L1501" s="25" t="s">
        <v>160</v>
      </c>
      <c r="M1501" s="25" t="s">
        <v>149</v>
      </c>
      <c r="N1501" s="28" t="n">
        <v>3393</v>
      </c>
      <c r="O1501" s="25" t="s">
        <v>54</v>
      </c>
      <c r="P1501" s="29" t="n">
        <v>43011</v>
      </c>
      <c r="Q1501" s="29" t="n">
        <v>43017</v>
      </c>
      <c r="R1501" s="28" t="n">
        <v>3254</v>
      </c>
      <c r="S1501" s="28" t="n">
        <f aca="false">IF(O1501="Won",R1501,IF(O1501="Lost",0,N1501))</f>
        <v>3254</v>
      </c>
      <c r="T1501" s="30" t="n">
        <f aca="false">IF(AND(P1501&lt;&gt;"",Q1501&lt;&gt;""),Q1501-P1501,"")</f>
        <v>6</v>
      </c>
      <c r="U1501" s="30" t="str">
        <f aca="false">IF(AND(O1501="Engaging",P1501&lt;&gt;""),'Leia-me'!$B$5-P1501,"")</f>
        <v/>
      </c>
      <c r="V1501" s="25" t="str">
        <f aca="false">IF(O1501&lt;&gt;"Engaging","",IF(U1501&lt;='Leia-me'!$B$6,"Saudável",IF(U1501&lt;='Leia-me'!$B$7,"Esfriando",IF(U1501&lt;='Leia-me'!$B$8,"Última chance","Zumbi"))))</f>
        <v/>
      </c>
      <c r="W1501" s="25" t="n">
        <f aca="false">IF(O1501="Won",1,IF(O1501="Lost",0,""))</f>
        <v>1</v>
      </c>
      <c r="Y1501" s="25" t="str">
        <f aca="false">IF(E1501="","Sim","")</f>
        <v/>
      </c>
    </row>
    <row r="1502" customFormat="false" ht="15" hidden="false" customHeight="false" outlineLevel="0" collapsed="false">
      <c r="A1502" s="25" t="s">
        <v>1747</v>
      </c>
      <c r="B1502" s="25" t="s">
        <v>67</v>
      </c>
      <c r="C1502" s="25" t="s">
        <v>68</v>
      </c>
      <c r="D1502" s="25" t="s">
        <v>71</v>
      </c>
      <c r="E1502" s="25" t="s">
        <v>173</v>
      </c>
      <c r="F1502" s="25" t="s">
        <v>146</v>
      </c>
      <c r="G1502" s="26" t="n">
        <v>647.18</v>
      </c>
      <c r="H1502" s="27" t="n">
        <v>1185</v>
      </c>
      <c r="I1502" s="25" t="s">
        <v>174</v>
      </c>
      <c r="K1502" s="25" t="n">
        <v>1986</v>
      </c>
      <c r="L1502" s="25" t="s">
        <v>186</v>
      </c>
      <c r="M1502" s="25" t="s">
        <v>171</v>
      </c>
      <c r="N1502" s="28" t="n">
        <v>550</v>
      </c>
      <c r="O1502" s="25" t="s">
        <v>55</v>
      </c>
      <c r="P1502" s="29" t="n">
        <v>43013</v>
      </c>
      <c r="Q1502" s="29" t="n">
        <v>43024</v>
      </c>
      <c r="R1502" s="28" t="n">
        <v>0</v>
      </c>
      <c r="S1502" s="28" t="n">
        <f aca="false">IF(O1502="Won",R1502,IF(O1502="Lost",0,N1502))</f>
        <v>0</v>
      </c>
      <c r="T1502" s="30" t="n">
        <f aca="false">IF(AND(P1502&lt;&gt;"",Q1502&lt;&gt;""),Q1502-P1502,"")</f>
        <v>11</v>
      </c>
      <c r="U1502" s="30" t="str">
        <f aca="false">IF(AND(O1502="Engaging",P1502&lt;&gt;""),'Leia-me'!$B$5-P1502,"")</f>
        <v/>
      </c>
      <c r="V1502" s="25" t="str">
        <f aca="false">IF(O1502&lt;&gt;"Engaging","",IF(U1502&lt;='Leia-me'!$B$6,"Saudável",IF(U1502&lt;='Leia-me'!$B$7,"Esfriando",IF(U1502&lt;='Leia-me'!$B$8,"Última chance","Zumbi"))))</f>
        <v/>
      </c>
      <c r="W1502" s="25" t="n">
        <f aca="false">IF(O1502="Won",1,IF(O1502="Lost",0,""))</f>
        <v>0</v>
      </c>
      <c r="Y1502" s="25" t="str">
        <f aca="false">IF(E1502="","Sim","")</f>
        <v/>
      </c>
    </row>
    <row r="1503" customFormat="false" ht="15" hidden="false" customHeight="false" outlineLevel="0" collapsed="false">
      <c r="A1503" s="25" t="s">
        <v>1748</v>
      </c>
      <c r="B1503" s="25" t="s">
        <v>67</v>
      </c>
      <c r="C1503" s="25" t="s">
        <v>68</v>
      </c>
      <c r="D1503" s="25" t="s">
        <v>71</v>
      </c>
      <c r="E1503" s="25" t="s">
        <v>184</v>
      </c>
      <c r="F1503" s="25" t="s">
        <v>185</v>
      </c>
      <c r="G1503" s="26" t="n">
        <v>1520.66</v>
      </c>
      <c r="H1503" s="27" t="n">
        <v>1806</v>
      </c>
      <c r="I1503" s="25" t="s">
        <v>147</v>
      </c>
      <c r="K1503" s="25" t="n">
        <v>2005</v>
      </c>
      <c r="L1503" s="25" t="s">
        <v>148</v>
      </c>
      <c r="M1503" s="25" t="s">
        <v>149</v>
      </c>
      <c r="N1503" s="28" t="n">
        <v>55</v>
      </c>
      <c r="O1503" s="25" t="s">
        <v>54</v>
      </c>
      <c r="P1503" s="29" t="n">
        <v>43013</v>
      </c>
      <c r="Q1503" s="29" t="n">
        <v>43015</v>
      </c>
      <c r="R1503" s="28" t="n">
        <v>58</v>
      </c>
      <c r="S1503" s="28" t="n">
        <f aca="false">IF(O1503="Won",R1503,IF(O1503="Lost",0,N1503))</f>
        <v>58</v>
      </c>
      <c r="T1503" s="30" t="n">
        <f aca="false">IF(AND(P1503&lt;&gt;"",Q1503&lt;&gt;""),Q1503-P1503,"")</f>
        <v>2</v>
      </c>
      <c r="U1503" s="30" t="str">
        <f aca="false">IF(AND(O1503="Engaging",P1503&lt;&gt;""),'Leia-me'!$B$5-P1503,"")</f>
        <v/>
      </c>
      <c r="V1503" s="25" t="str">
        <f aca="false">IF(O1503&lt;&gt;"Engaging","",IF(U1503&lt;='Leia-me'!$B$6,"Saudável",IF(U1503&lt;='Leia-me'!$B$7,"Esfriando",IF(U1503&lt;='Leia-me'!$B$8,"Última chance","Zumbi"))))</f>
        <v/>
      </c>
      <c r="W1503" s="25" t="n">
        <f aca="false">IF(O1503="Won",1,IF(O1503="Lost",0,""))</f>
        <v>1</v>
      </c>
      <c r="Y1503" s="25" t="str">
        <f aca="false">IF(E1503="","Sim","")</f>
        <v/>
      </c>
    </row>
    <row r="1504" customFormat="false" ht="15" hidden="false" customHeight="false" outlineLevel="0" collapsed="false">
      <c r="A1504" s="25" t="s">
        <v>1749</v>
      </c>
      <c r="B1504" s="25" t="s">
        <v>67</v>
      </c>
      <c r="C1504" s="25" t="s">
        <v>68</v>
      </c>
      <c r="D1504" s="25" t="s">
        <v>71</v>
      </c>
      <c r="E1504" s="25" t="s">
        <v>167</v>
      </c>
      <c r="F1504" s="25" t="s">
        <v>168</v>
      </c>
      <c r="G1504" s="26" t="n">
        <v>2173.98</v>
      </c>
      <c r="H1504" s="27" t="n">
        <v>2928</v>
      </c>
      <c r="I1504" s="25" t="s">
        <v>147</v>
      </c>
      <c r="J1504" s="25" t="s">
        <v>169</v>
      </c>
      <c r="K1504" s="25" t="n">
        <v>1995</v>
      </c>
      <c r="L1504" s="25" t="s">
        <v>148</v>
      </c>
      <c r="M1504" s="25" t="s">
        <v>149</v>
      </c>
      <c r="N1504" s="28" t="n">
        <v>55</v>
      </c>
      <c r="O1504" s="25" t="s">
        <v>54</v>
      </c>
      <c r="P1504" s="29" t="n">
        <v>43014</v>
      </c>
      <c r="Q1504" s="29" t="n">
        <v>43019</v>
      </c>
      <c r="R1504" s="28" t="n">
        <v>59</v>
      </c>
      <c r="S1504" s="28" t="n">
        <f aca="false">IF(O1504="Won",R1504,IF(O1504="Lost",0,N1504))</f>
        <v>59</v>
      </c>
      <c r="T1504" s="30" t="n">
        <f aca="false">IF(AND(P1504&lt;&gt;"",Q1504&lt;&gt;""),Q1504-P1504,"")</f>
        <v>5</v>
      </c>
      <c r="U1504" s="30" t="str">
        <f aca="false">IF(AND(O1504="Engaging",P1504&lt;&gt;""),'Leia-me'!$B$5-P1504,"")</f>
        <v/>
      </c>
      <c r="V1504" s="25" t="str">
        <f aca="false">IF(O1504&lt;&gt;"Engaging","",IF(U1504&lt;='Leia-me'!$B$6,"Saudável",IF(U1504&lt;='Leia-me'!$B$7,"Esfriando",IF(U1504&lt;='Leia-me'!$B$8,"Última chance","Zumbi"))))</f>
        <v/>
      </c>
      <c r="W1504" s="25" t="n">
        <f aca="false">IF(O1504="Won",1,IF(O1504="Lost",0,""))</f>
        <v>1</v>
      </c>
      <c r="Y1504" s="25" t="str">
        <f aca="false">IF(E1504="","Sim","")</f>
        <v/>
      </c>
    </row>
    <row r="1505" customFormat="false" ht="15" hidden="false" customHeight="false" outlineLevel="0" collapsed="false">
      <c r="A1505" s="25" t="s">
        <v>1750</v>
      </c>
      <c r="B1505" s="25" t="s">
        <v>67</v>
      </c>
      <c r="C1505" s="25" t="s">
        <v>68</v>
      </c>
      <c r="D1505" s="25" t="s">
        <v>71</v>
      </c>
      <c r="E1505" s="25" t="s">
        <v>245</v>
      </c>
      <c r="F1505" s="25" t="s">
        <v>185</v>
      </c>
      <c r="G1505" s="26" t="n">
        <v>2938.67</v>
      </c>
      <c r="H1505" s="27" t="n">
        <v>8775</v>
      </c>
      <c r="I1505" s="25" t="s">
        <v>246</v>
      </c>
      <c r="K1505" s="25" t="n">
        <v>1987</v>
      </c>
      <c r="L1505" s="25" t="s">
        <v>160</v>
      </c>
      <c r="M1505" s="25" t="s">
        <v>149</v>
      </c>
      <c r="N1505" s="28" t="n">
        <v>3393</v>
      </c>
      <c r="O1505" s="25" t="s">
        <v>54</v>
      </c>
      <c r="P1505" s="29" t="n">
        <v>43017</v>
      </c>
      <c r="Q1505" s="29" t="n">
        <v>43022</v>
      </c>
      <c r="R1505" s="28" t="n">
        <v>3860</v>
      </c>
      <c r="S1505" s="28" t="n">
        <f aca="false">IF(O1505="Won",R1505,IF(O1505="Lost",0,N1505))</f>
        <v>3860</v>
      </c>
      <c r="T1505" s="30" t="n">
        <f aca="false">IF(AND(P1505&lt;&gt;"",Q1505&lt;&gt;""),Q1505-P1505,"")</f>
        <v>5</v>
      </c>
      <c r="U1505" s="30" t="str">
        <f aca="false">IF(AND(O1505="Engaging",P1505&lt;&gt;""),'Leia-me'!$B$5-P1505,"")</f>
        <v/>
      </c>
      <c r="V1505" s="25" t="str">
        <f aca="false">IF(O1505&lt;&gt;"Engaging","",IF(U1505&lt;='Leia-me'!$B$6,"Saudável",IF(U1505&lt;='Leia-me'!$B$7,"Esfriando",IF(U1505&lt;='Leia-me'!$B$8,"Última chance","Zumbi"))))</f>
        <v/>
      </c>
      <c r="W1505" s="25" t="n">
        <f aca="false">IF(O1505="Won",1,IF(O1505="Lost",0,""))</f>
        <v>1</v>
      </c>
      <c r="Y1505" s="25" t="str">
        <f aca="false">IF(E1505="","Sim","")</f>
        <v/>
      </c>
    </row>
    <row r="1506" customFormat="false" ht="15" hidden="false" customHeight="false" outlineLevel="0" collapsed="false">
      <c r="A1506" s="25" t="s">
        <v>1751</v>
      </c>
      <c r="B1506" s="25" t="s">
        <v>67</v>
      </c>
      <c r="C1506" s="25" t="s">
        <v>68</v>
      </c>
      <c r="D1506" s="25" t="s">
        <v>71</v>
      </c>
      <c r="E1506" s="25" t="s">
        <v>210</v>
      </c>
      <c r="F1506" s="25" t="s">
        <v>211</v>
      </c>
      <c r="G1506" s="26" t="n">
        <v>718.62</v>
      </c>
      <c r="H1506" s="27" t="n">
        <v>2448</v>
      </c>
      <c r="I1506" s="25" t="s">
        <v>147</v>
      </c>
      <c r="K1506" s="25" t="n">
        <v>2001</v>
      </c>
      <c r="L1506" s="25" t="s">
        <v>178</v>
      </c>
      <c r="M1506" s="25" t="s">
        <v>171</v>
      </c>
      <c r="N1506" s="28" t="n">
        <v>5482</v>
      </c>
      <c r="O1506" s="25" t="s">
        <v>54</v>
      </c>
      <c r="P1506" s="29" t="n">
        <v>43019</v>
      </c>
      <c r="Q1506" s="29" t="n">
        <v>43068</v>
      </c>
      <c r="R1506" s="28" t="n">
        <v>5211</v>
      </c>
      <c r="S1506" s="28" t="n">
        <f aca="false">IF(O1506="Won",R1506,IF(O1506="Lost",0,N1506))</f>
        <v>5211</v>
      </c>
      <c r="T1506" s="30" t="n">
        <f aca="false">IF(AND(P1506&lt;&gt;"",Q1506&lt;&gt;""),Q1506-P1506,"")</f>
        <v>49</v>
      </c>
      <c r="U1506" s="30" t="str">
        <f aca="false">IF(AND(O1506="Engaging",P1506&lt;&gt;""),'Leia-me'!$B$5-P1506,"")</f>
        <v/>
      </c>
      <c r="V1506" s="25" t="str">
        <f aca="false">IF(O1506&lt;&gt;"Engaging","",IF(U1506&lt;='Leia-me'!$B$6,"Saudável",IF(U1506&lt;='Leia-me'!$B$7,"Esfriando",IF(U1506&lt;='Leia-me'!$B$8,"Última chance","Zumbi"))))</f>
        <v/>
      </c>
      <c r="W1506" s="25" t="n">
        <f aca="false">IF(O1506="Won",1,IF(O1506="Lost",0,""))</f>
        <v>1</v>
      </c>
      <c r="Y1506" s="25" t="str">
        <f aca="false">IF(E1506="","Sim","")</f>
        <v/>
      </c>
    </row>
    <row r="1507" customFormat="false" ht="15" hidden="false" customHeight="false" outlineLevel="0" collapsed="false">
      <c r="A1507" s="25" t="s">
        <v>1752</v>
      </c>
      <c r="B1507" s="25" t="s">
        <v>67</v>
      </c>
      <c r="C1507" s="25" t="s">
        <v>68</v>
      </c>
      <c r="D1507" s="25" t="s">
        <v>71</v>
      </c>
      <c r="E1507" s="25" t="s">
        <v>176</v>
      </c>
      <c r="F1507" s="25" t="s">
        <v>177</v>
      </c>
      <c r="G1507" s="26" t="n">
        <v>1698.2</v>
      </c>
      <c r="H1507" s="27" t="n">
        <v>3798</v>
      </c>
      <c r="I1507" s="25" t="s">
        <v>147</v>
      </c>
      <c r="K1507" s="25" t="n">
        <v>1987</v>
      </c>
      <c r="L1507" s="25" t="s">
        <v>148</v>
      </c>
      <c r="M1507" s="25" t="s">
        <v>149</v>
      </c>
      <c r="N1507" s="28" t="n">
        <v>55</v>
      </c>
      <c r="O1507" s="25" t="s">
        <v>54</v>
      </c>
      <c r="P1507" s="29" t="n">
        <v>43021</v>
      </c>
      <c r="Q1507" s="29" t="n">
        <v>43032</v>
      </c>
      <c r="R1507" s="28" t="n">
        <v>49</v>
      </c>
      <c r="S1507" s="28" t="n">
        <f aca="false">IF(O1507="Won",R1507,IF(O1507="Lost",0,N1507))</f>
        <v>49</v>
      </c>
      <c r="T1507" s="30" t="n">
        <f aca="false">IF(AND(P1507&lt;&gt;"",Q1507&lt;&gt;""),Q1507-P1507,"")</f>
        <v>11</v>
      </c>
      <c r="U1507" s="30" t="str">
        <f aca="false">IF(AND(O1507="Engaging",P1507&lt;&gt;""),'Leia-me'!$B$5-P1507,"")</f>
        <v/>
      </c>
      <c r="V1507" s="25" t="str">
        <f aca="false">IF(O1507&lt;&gt;"Engaging","",IF(U1507&lt;='Leia-me'!$B$6,"Saudável",IF(U1507&lt;='Leia-me'!$B$7,"Esfriando",IF(U1507&lt;='Leia-me'!$B$8,"Última chance","Zumbi"))))</f>
        <v/>
      </c>
      <c r="W1507" s="25" t="n">
        <f aca="false">IF(O1507="Won",1,IF(O1507="Lost",0,""))</f>
        <v>1</v>
      </c>
      <c r="Y1507" s="25" t="str">
        <f aca="false">IF(E1507="","Sim","")</f>
        <v/>
      </c>
    </row>
    <row r="1508" customFormat="false" ht="15" hidden="false" customHeight="false" outlineLevel="0" collapsed="false">
      <c r="A1508" s="25" t="s">
        <v>1753</v>
      </c>
      <c r="B1508" s="25" t="s">
        <v>67</v>
      </c>
      <c r="C1508" s="25" t="s">
        <v>68</v>
      </c>
      <c r="D1508" s="25" t="s">
        <v>71</v>
      </c>
      <c r="E1508" s="25" t="s">
        <v>231</v>
      </c>
      <c r="F1508" s="25" t="s">
        <v>168</v>
      </c>
      <c r="G1508" s="26" t="n">
        <v>45.39</v>
      </c>
      <c r="H1508" s="27" t="n">
        <v>100</v>
      </c>
      <c r="I1508" s="25" t="s">
        <v>147</v>
      </c>
      <c r="J1508" s="25" t="s">
        <v>169</v>
      </c>
      <c r="K1508" s="25" t="n">
        <v>2012</v>
      </c>
      <c r="L1508" s="25" t="s">
        <v>148</v>
      </c>
      <c r="M1508" s="25" t="s">
        <v>149</v>
      </c>
      <c r="N1508" s="28" t="n">
        <v>55</v>
      </c>
      <c r="O1508" s="25" t="s">
        <v>54</v>
      </c>
      <c r="P1508" s="29" t="n">
        <v>43022</v>
      </c>
      <c r="Q1508" s="29" t="n">
        <v>43030</v>
      </c>
      <c r="R1508" s="28" t="n">
        <v>58</v>
      </c>
      <c r="S1508" s="28" t="n">
        <f aca="false">IF(O1508="Won",R1508,IF(O1508="Lost",0,N1508))</f>
        <v>58</v>
      </c>
      <c r="T1508" s="30" t="n">
        <f aca="false">IF(AND(P1508&lt;&gt;"",Q1508&lt;&gt;""),Q1508-P1508,"")</f>
        <v>8</v>
      </c>
      <c r="U1508" s="30" t="str">
        <f aca="false">IF(AND(O1508="Engaging",P1508&lt;&gt;""),'Leia-me'!$B$5-P1508,"")</f>
        <v/>
      </c>
      <c r="V1508" s="25" t="str">
        <f aca="false">IF(O1508&lt;&gt;"Engaging","",IF(U1508&lt;='Leia-me'!$B$6,"Saudável",IF(U1508&lt;='Leia-me'!$B$7,"Esfriando",IF(U1508&lt;='Leia-me'!$B$8,"Última chance","Zumbi"))))</f>
        <v/>
      </c>
      <c r="W1508" s="25" t="n">
        <f aca="false">IF(O1508="Won",1,IF(O1508="Lost",0,""))</f>
        <v>1</v>
      </c>
      <c r="Y1508" s="25" t="str">
        <f aca="false">IF(E1508="","Sim","")</f>
        <v/>
      </c>
    </row>
    <row r="1509" customFormat="false" ht="15" hidden="false" customHeight="false" outlineLevel="0" collapsed="false">
      <c r="A1509" s="25" t="s">
        <v>1754</v>
      </c>
      <c r="B1509" s="25" t="s">
        <v>67</v>
      </c>
      <c r="C1509" s="25" t="s">
        <v>68</v>
      </c>
      <c r="D1509" s="25" t="s">
        <v>71</v>
      </c>
      <c r="E1509" s="25" t="s">
        <v>169</v>
      </c>
      <c r="F1509" s="25" t="s">
        <v>168</v>
      </c>
      <c r="G1509" s="26" t="n">
        <v>2403.58</v>
      </c>
      <c r="H1509" s="27" t="n">
        <v>8801</v>
      </c>
      <c r="I1509" s="25" t="s">
        <v>147</v>
      </c>
      <c r="K1509" s="25" t="n">
        <v>1986</v>
      </c>
      <c r="L1509" s="25" t="s">
        <v>148</v>
      </c>
      <c r="M1509" s="25" t="s">
        <v>149</v>
      </c>
      <c r="N1509" s="28" t="n">
        <v>55</v>
      </c>
      <c r="O1509" s="25" t="s">
        <v>55</v>
      </c>
      <c r="P1509" s="29" t="n">
        <v>43023</v>
      </c>
      <c r="Q1509" s="29" t="n">
        <v>43033</v>
      </c>
      <c r="R1509" s="28" t="n">
        <v>0</v>
      </c>
      <c r="S1509" s="28" t="n">
        <f aca="false">IF(O1509="Won",R1509,IF(O1509="Lost",0,N1509))</f>
        <v>0</v>
      </c>
      <c r="T1509" s="30" t="n">
        <f aca="false">IF(AND(P1509&lt;&gt;"",Q1509&lt;&gt;""),Q1509-P1509,"")</f>
        <v>10</v>
      </c>
      <c r="U1509" s="30" t="str">
        <f aca="false">IF(AND(O1509="Engaging",P1509&lt;&gt;""),'Leia-me'!$B$5-P1509,"")</f>
        <v/>
      </c>
      <c r="V1509" s="25" t="str">
        <f aca="false">IF(O1509&lt;&gt;"Engaging","",IF(U1509&lt;='Leia-me'!$B$6,"Saudável",IF(U1509&lt;='Leia-me'!$B$7,"Esfriando",IF(U1509&lt;='Leia-me'!$B$8,"Última chance","Zumbi"))))</f>
        <v/>
      </c>
      <c r="W1509" s="25" t="n">
        <f aca="false">IF(O1509="Won",1,IF(O1509="Lost",0,""))</f>
        <v>0</v>
      </c>
      <c r="Y1509" s="25" t="str">
        <f aca="false">IF(E1509="","Sim","")</f>
        <v/>
      </c>
    </row>
    <row r="1510" customFormat="false" ht="15" hidden="false" customHeight="false" outlineLevel="0" collapsed="false">
      <c r="A1510" s="25" t="s">
        <v>1755</v>
      </c>
      <c r="B1510" s="25" t="s">
        <v>67</v>
      </c>
      <c r="C1510" s="25" t="s">
        <v>68</v>
      </c>
      <c r="D1510" s="25" t="s">
        <v>71</v>
      </c>
      <c r="E1510" s="25" t="s">
        <v>180</v>
      </c>
      <c r="F1510" s="25" t="s">
        <v>146</v>
      </c>
      <c r="G1510" s="26" t="n">
        <v>3178.24</v>
      </c>
      <c r="H1510" s="27" t="n">
        <v>4540</v>
      </c>
      <c r="I1510" s="25" t="s">
        <v>147</v>
      </c>
      <c r="K1510" s="25" t="n">
        <v>2002</v>
      </c>
      <c r="L1510" s="25" t="s">
        <v>148</v>
      </c>
      <c r="M1510" s="25" t="s">
        <v>149</v>
      </c>
      <c r="N1510" s="28" t="n">
        <v>55</v>
      </c>
      <c r="O1510" s="25" t="s">
        <v>54</v>
      </c>
      <c r="P1510" s="29" t="n">
        <v>43024</v>
      </c>
      <c r="Q1510" s="29" t="n">
        <v>43025</v>
      </c>
      <c r="R1510" s="28" t="n">
        <v>57</v>
      </c>
      <c r="S1510" s="28" t="n">
        <f aca="false">IF(O1510="Won",R1510,IF(O1510="Lost",0,N1510))</f>
        <v>57</v>
      </c>
      <c r="T1510" s="30" t="n">
        <f aca="false">IF(AND(P1510&lt;&gt;"",Q1510&lt;&gt;""),Q1510-P1510,"")</f>
        <v>1</v>
      </c>
      <c r="U1510" s="30" t="str">
        <f aca="false">IF(AND(O1510="Engaging",P1510&lt;&gt;""),'Leia-me'!$B$5-P1510,"")</f>
        <v/>
      </c>
      <c r="V1510" s="25" t="str">
        <f aca="false">IF(O1510&lt;&gt;"Engaging","",IF(U1510&lt;='Leia-me'!$B$6,"Saudável",IF(U1510&lt;='Leia-me'!$B$7,"Esfriando",IF(U1510&lt;='Leia-me'!$B$8,"Última chance","Zumbi"))))</f>
        <v/>
      </c>
      <c r="W1510" s="25" t="n">
        <f aca="false">IF(O1510="Won",1,IF(O1510="Lost",0,""))</f>
        <v>1</v>
      </c>
      <c r="Y1510" s="25" t="str">
        <f aca="false">IF(E1510="","Sim","")</f>
        <v/>
      </c>
    </row>
    <row r="1511" customFormat="false" ht="15" hidden="false" customHeight="false" outlineLevel="0" collapsed="false">
      <c r="A1511" s="25" t="s">
        <v>1756</v>
      </c>
      <c r="B1511" s="25" t="s">
        <v>67</v>
      </c>
      <c r="C1511" s="25" t="s">
        <v>68</v>
      </c>
      <c r="D1511" s="25" t="s">
        <v>71</v>
      </c>
      <c r="E1511" s="25" t="s">
        <v>173</v>
      </c>
      <c r="F1511" s="25" t="s">
        <v>146</v>
      </c>
      <c r="G1511" s="26" t="n">
        <v>647.18</v>
      </c>
      <c r="H1511" s="27" t="n">
        <v>1185</v>
      </c>
      <c r="I1511" s="25" t="s">
        <v>174</v>
      </c>
      <c r="K1511" s="25" t="n">
        <v>1986</v>
      </c>
      <c r="L1511" s="25" t="s">
        <v>148</v>
      </c>
      <c r="M1511" s="25" t="s">
        <v>149</v>
      </c>
      <c r="N1511" s="28" t="n">
        <v>55</v>
      </c>
      <c r="O1511" s="25" t="s">
        <v>54</v>
      </c>
      <c r="P1511" s="29" t="n">
        <v>43025</v>
      </c>
      <c r="Q1511" s="29" t="n">
        <v>43035</v>
      </c>
      <c r="R1511" s="28" t="n">
        <v>54</v>
      </c>
      <c r="S1511" s="28" t="n">
        <f aca="false">IF(O1511="Won",R1511,IF(O1511="Lost",0,N1511))</f>
        <v>54</v>
      </c>
      <c r="T1511" s="30" t="n">
        <f aca="false">IF(AND(P1511&lt;&gt;"",Q1511&lt;&gt;""),Q1511-P1511,"")</f>
        <v>10</v>
      </c>
      <c r="U1511" s="30" t="str">
        <f aca="false">IF(AND(O1511="Engaging",P1511&lt;&gt;""),'Leia-me'!$B$5-P1511,"")</f>
        <v/>
      </c>
      <c r="V1511" s="25" t="str">
        <f aca="false">IF(O1511&lt;&gt;"Engaging","",IF(U1511&lt;='Leia-me'!$B$6,"Saudável",IF(U1511&lt;='Leia-me'!$B$7,"Esfriando",IF(U1511&lt;='Leia-me'!$B$8,"Última chance","Zumbi"))))</f>
        <v/>
      </c>
      <c r="W1511" s="25" t="n">
        <f aca="false">IF(O1511="Won",1,IF(O1511="Lost",0,""))</f>
        <v>1</v>
      </c>
      <c r="Y1511" s="25" t="str">
        <f aca="false">IF(E1511="","Sim","")</f>
        <v/>
      </c>
    </row>
    <row r="1512" customFormat="false" ht="15" hidden="false" customHeight="false" outlineLevel="0" collapsed="false">
      <c r="A1512" s="25" t="s">
        <v>1757</v>
      </c>
      <c r="B1512" s="25" t="s">
        <v>67</v>
      </c>
      <c r="C1512" s="25" t="s">
        <v>68</v>
      </c>
      <c r="D1512" s="25" t="s">
        <v>71</v>
      </c>
      <c r="E1512" s="25" t="s">
        <v>145</v>
      </c>
      <c r="F1512" s="25" t="s">
        <v>146</v>
      </c>
      <c r="G1512" s="26" t="n">
        <v>3922.42</v>
      </c>
      <c r="H1512" s="27" t="n">
        <v>6837</v>
      </c>
      <c r="I1512" s="25" t="s">
        <v>147</v>
      </c>
      <c r="K1512" s="25" t="n">
        <v>1992</v>
      </c>
      <c r="L1512" s="25" t="s">
        <v>170</v>
      </c>
      <c r="M1512" s="25" t="s">
        <v>171</v>
      </c>
      <c r="N1512" s="28" t="n">
        <v>1096</v>
      </c>
      <c r="O1512" s="25" t="s">
        <v>55</v>
      </c>
      <c r="P1512" s="29" t="n">
        <v>43027</v>
      </c>
      <c r="Q1512" s="29" t="n">
        <v>43039</v>
      </c>
      <c r="R1512" s="28" t="n">
        <v>0</v>
      </c>
      <c r="S1512" s="28" t="n">
        <f aca="false">IF(O1512="Won",R1512,IF(O1512="Lost",0,N1512))</f>
        <v>0</v>
      </c>
      <c r="T1512" s="30" t="n">
        <f aca="false">IF(AND(P1512&lt;&gt;"",Q1512&lt;&gt;""),Q1512-P1512,"")</f>
        <v>12</v>
      </c>
      <c r="U1512" s="30" t="str">
        <f aca="false">IF(AND(O1512="Engaging",P1512&lt;&gt;""),'Leia-me'!$B$5-P1512,"")</f>
        <v/>
      </c>
      <c r="V1512" s="25" t="str">
        <f aca="false">IF(O1512&lt;&gt;"Engaging","",IF(U1512&lt;='Leia-me'!$B$6,"Saudável",IF(U1512&lt;='Leia-me'!$B$7,"Esfriando",IF(U1512&lt;='Leia-me'!$B$8,"Última chance","Zumbi"))))</f>
        <v/>
      </c>
      <c r="W1512" s="25" t="n">
        <f aca="false">IF(O1512="Won",1,IF(O1512="Lost",0,""))</f>
        <v>0</v>
      </c>
      <c r="Y1512" s="25" t="str">
        <f aca="false">IF(E1512="","Sim","")</f>
        <v/>
      </c>
    </row>
    <row r="1513" customFormat="false" ht="15" hidden="false" customHeight="false" outlineLevel="0" collapsed="false">
      <c r="A1513" s="25" t="s">
        <v>1758</v>
      </c>
      <c r="B1513" s="25" t="s">
        <v>67</v>
      </c>
      <c r="C1513" s="25" t="s">
        <v>68</v>
      </c>
      <c r="D1513" s="25" t="s">
        <v>71</v>
      </c>
      <c r="E1513" s="25" t="s">
        <v>169</v>
      </c>
      <c r="F1513" s="25" t="s">
        <v>168</v>
      </c>
      <c r="G1513" s="26" t="n">
        <v>2403.58</v>
      </c>
      <c r="H1513" s="27" t="n">
        <v>8801</v>
      </c>
      <c r="I1513" s="25" t="s">
        <v>147</v>
      </c>
      <c r="K1513" s="25" t="n">
        <v>1986</v>
      </c>
      <c r="L1513" s="25" t="s">
        <v>148</v>
      </c>
      <c r="M1513" s="25" t="s">
        <v>149</v>
      </c>
      <c r="N1513" s="28" t="n">
        <v>55</v>
      </c>
      <c r="O1513" s="25" t="s">
        <v>54</v>
      </c>
      <c r="P1513" s="29" t="n">
        <v>43027</v>
      </c>
      <c r="Q1513" s="29" t="n">
        <v>43035</v>
      </c>
      <c r="R1513" s="28" t="n">
        <v>53</v>
      </c>
      <c r="S1513" s="28" t="n">
        <f aca="false">IF(O1513="Won",R1513,IF(O1513="Lost",0,N1513))</f>
        <v>53</v>
      </c>
      <c r="T1513" s="30" t="n">
        <f aca="false">IF(AND(P1513&lt;&gt;"",Q1513&lt;&gt;""),Q1513-P1513,"")</f>
        <v>8</v>
      </c>
      <c r="U1513" s="30" t="str">
        <f aca="false">IF(AND(O1513="Engaging",P1513&lt;&gt;""),'Leia-me'!$B$5-P1513,"")</f>
        <v/>
      </c>
      <c r="V1513" s="25" t="str">
        <f aca="false">IF(O1513&lt;&gt;"Engaging","",IF(U1513&lt;='Leia-me'!$B$6,"Saudável",IF(U1513&lt;='Leia-me'!$B$7,"Esfriando",IF(U1513&lt;='Leia-me'!$B$8,"Última chance","Zumbi"))))</f>
        <v/>
      </c>
      <c r="W1513" s="25" t="n">
        <f aca="false">IF(O1513="Won",1,IF(O1513="Lost",0,""))</f>
        <v>1</v>
      </c>
      <c r="Y1513" s="25" t="str">
        <f aca="false">IF(E1513="","Sim","")</f>
        <v/>
      </c>
    </row>
    <row r="1514" customFormat="false" ht="15" hidden="false" customHeight="false" outlineLevel="0" collapsed="false">
      <c r="A1514" s="25" t="s">
        <v>1759</v>
      </c>
      <c r="B1514" s="25" t="s">
        <v>67</v>
      </c>
      <c r="C1514" s="25" t="s">
        <v>68</v>
      </c>
      <c r="D1514" s="25" t="s">
        <v>71</v>
      </c>
      <c r="E1514" s="25" t="s">
        <v>158</v>
      </c>
      <c r="F1514" s="25" t="s">
        <v>159</v>
      </c>
      <c r="G1514" s="26" t="n">
        <v>291.27</v>
      </c>
      <c r="H1514" s="27" t="n">
        <v>586</v>
      </c>
      <c r="I1514" s="25" t="s">
        <v>147</v>
      </c>
      <c r="K1514" s="25" t="n">
        <v>1997</v>
      </c>
      <c r="L1514" s="25" t="s">
        <v>160</v>
      </c>
      <c r="M1514" s="25" t="s">
        <v>149</v>
      </c>
      <c r="N1514" s="28" t="n">
        <v>3393</v>
      </c>
      <c r="O1514" s="25" t="s">
        <v>54</v>
      </c>
      <c r="P1514" s="29" t="n">
        <v>43027</v>
      </c>
      <c r="Q1514" s="29" t="n">
        <v>43028</v>
      </c>
      <c r="R1514" s="28" t="n">
        <v>2749</v>
      </c>
      <c r="S1514" s="28" t="n">
        <f aca="false">IF(O1514="Won",R1514,IF(O1514="Lost",0,N1514))</f>
        <v>2749</v>
      </c>
      <c r="T1514" s="30" t="n">
        <f aca="false">IF(AND(P1514&lt;&gt;"",Q1514&lt;&gt;""),Q1514-P1514,"")</f>
        <v>1</v>
      </c>
      <c r="U1514" s="30" t="str">
        <f aca="false">IF(AND(O1514="Engaging",P1514&lt;&gt;""),'Leia-me'!$B$5-P1514,"")</f>
        <v/>
      </c>
      <c r="V1514" s="25" t="str">
        <f aca="false">IF(O1514&lt;&gt;"Engaging","",IF(U1514&lt;='Leia-me'!$B$6,"Saudável",IF(U1514&lt;='Leia-me'!$B$7,"Esfriando",IF(U1514&lt;='Leia-me'!$B$8,"Última chance","Zumbi"))))</f>
        <v/>
      </c>
      <c r="W1514" s="25" t="n">
        <f aca="false">IF(O1514="Won",1,IF(O1514="Lost",0,""))</f>
        <v>1</v>
      </c>
      <c r="Y1514" s="25" t="str">
        <f aca="false">IF(E1514="","Sim","")</f>
        <v/>
      </c>
    </row>
    <row r="1515" customFormat="false" ht="15" hidden="false" customHeight="false" outlineLevel="0" collapsed="false">
      <c r="A1515" s="25" t="s">
        <v>1760</v>
      </c>
      <c r="B1515" s="25" t="s">
        <v>67</v>
      </c>
      <c r="C1515" s="25" t="s">
        <v>68</v>
      </c>
      <c r="D1515" s="25" t="s">
        <v>71</v>
      </c>
      <c r="E1515" s="25" t="s">
        <v>215</v>
      </c>
      <c r="F1515" s="25" t="s">
        <v>177</v>
      </c>
      <c r="G1515" s="26" t="n">
        <v>1102.43</v>
      </c>
      <c r="H1515" s="27" t="n">
        <v>1759</v>
      </c>
      <c r="I1515" s="25" t="s">
        <v>147</v>
      </c>
      <c r="K1515" s="25" t="n">
        <v>2006</v>
      </c>
      <c r="L1515" s="25" t="s">
        <v>178</v>
      </c>
      <c r="M1515" s="25" t="s">
        <v>171</v>
      </c>
      <c r="N1515" s="28" t="n">
        <v>5482</v>
      </c>
      <c r="O1515" s="25" t="s">
        <v>55</v>
      </c>
      <c r="P1515" s="29" t="n">
        <v>43031</v>
      </c>
      <c r="Q1515" s="29" t="n">
        <v>43045</v>
      </c>
      <c r="R1515" s="28" t="n">
        <v>0</v>
      </c>
      <c r="S1515" s="28" t="n">
        <f aca="false">IF(O1515="Won",R1515,IF(O1515="Lost",0,N1515))</f>
        <v>0</v>
      </c>
      <c r="T1515" s="30" t="n">
        <f aca="false">IF(AND(P1515&lt;&gt;"",Q1515&lt;&gt;""),Q1515-P1515,"")</f>
        <v>14</v>
      </c>
      <c r="U1515" s="30" t="str">
        <f aca="false">IF(AND(O1515="Engaging",P1515&lt;&gt;""),'Leia-me'!$B$5-P1515,"")</f>
        <v/>
      </c>
      <c r="V1515" s="25" t="str">
        <f aca="false">IF(O1515&lt;&gt;"Engaging","",IF(U1515&lt;='Leia-me'!$B$6,"Saudável",IF(U1515&lt;='Leia-me'!$B$7,"Esfriando",IF(U1515&lt;='Leia-me'!$B$8,"Última chance","Zumbi"))))</f>
        <v/>
      </c>
      <c r="W1515" s="25" t="n">
        <f aca="false">IF(O1515="Won",1,IF(O1515="Lost",0,""))</f>
        <v>0</v>
      </c>
      <c r="Y1515" s="25" t="str">
        <f aca="false">IF(E1515="","Sim","")</f>
        <v/>
      </c>
    </row>
    <row r="1516" customFormat="false" ht="15" hidden="false" customHeight="false" outlineLevel="0" collapsed="false">
      <c r="A1516" s="25" t="s">
        <v>1761</v>
      </c>
      <c r="B1516" s="25" t="s">
        <v>67</v>
      </c>
      <c r="C1516" s="25" t="s">
        <v>68</v>
      </c>
      <c r="D1516" s="25" t="s">
        <v>71</v>
      </c>
      <c r="E1516" s="25" t="s">
        <v>162</v>
      </c>
      <c r="F1516" s="25" t="s">
        <v>155</v>
      </c>
      <c r="G1516" s="26" t="n">
        <v>5266.09</v>
      </c>
      <c r="H1516" s="27" t="n">
        <v>8595</v>
      </c>
      <c r="I1516" s="25" t="s">
        <v>147</v>
      </c>
      <c r="J1516" s="25" t="s">
        <v>156</v>
      </c>
      <c r="K1516" s="25" t="n">
        <v>1988</v>
      </c>
      <c r="L1516" s="25" t="s">
        <v>160</v>
      </c>
      <c r="M1516" s="25" t="s">
        <v>149</v>
      </c>
      <c r="N1516" s="28" t="n">
        <v>3393</v>
      </c>
      <c r="O1516" s="25" t="s">
        <v>55</v>
      </c>
      <c r="P1516" s="29" t="n">
        <v>43032</v>
      </c>
      <c r="Q1516" s="29" t="n">
        <v>43038</v>
      </c>
      <c r="R1516" s="28" t="n">
        <v>0</v>
      </c>
      <c r="S1516" s="28" t="n">
        <f aca="false">IF(O1516="Won",R1516,IF(O1516="Lost",0,N1516))</f>
        <v>0</v>
      </c>
      <c r="T1516" s="30" t="n">
        <f aca="false">IF(AND(P1516&lt;&gt;"",Q1516&lt;&gt;""),Q1516-P1516,"")</f>
        <v>6</v>
      </c>
      <c r="U1516" s="30" t="str">
        <f aca="false">IF(AND(O1516="Engaging",P1516&lt;&gt;""),'Leia-me'!$B$5-P1516,"")</f>
        <v/>
      </c>
      <c r="V1516" s="25" t="str">
        <f aca="false">IF(O1516&lt;&gt;"Engaging","",IF(U1516&lt;='Leia-me'!$B$6,"Saudável",IF(U1516&lt;='Leia-me'!$B$7,"Esfriando",IF(U1516&lt;='Leia-me'!$B$8,"Última chance","Zumbi"))))</f>
        <v/>
      </c>
      <c r="W1516" s="25" t="n">
        <f aca="false">IF(O1516="Won",1,IF(O1516="Lost",0,""))</f>
        <v>0</v>
      </c>
      <c r="Y1516" s="25" t="str">
        <f aca="false">IF(E1516="","Sim","")</f>
        <v/>
      </c>
    </row>
    <row r="1517" customFormat="false" ht="15" hidden="false" customHeight="false" outlineLevel="0" collapsed="false">
      <c r="A1517" s="25" t="s">
        <v>1762</v>
      </c>
      <c r="B1517" s="25" t="s">
        <v>67</v>
      </c>
      <c r="C1517" s="25" t="s">
        <v>68</v>
      </c>
      <c r="D1517" s="25" t="s">
        <v>71</v>
      </c>
      <c r="E1517" s="25" t="s">
        <v>158</v>
      </c>
      <c r="F1517" s="25" t="s">
        <v>159</v>
      </c>
      <c r="G1517" s="26" t="n">
        <v>291.27</v>
      </c>
      <c r="H1517" s="27" t="n">
        <v>586</v>
      </c>
      <c r="I1517" s="25" t="s">
        <v>147</v>
      </c>
      <c r="K1517" s="25" t="n">
        <v>1997</v>
      </c>
      <c r="L1517" s="25" t="s">
        <v>148</v>
      </c>
      <c r="M1517" s="25" t="s">
        <v>149</v>
      </c>
      <c r="N1517" s="28" t="n">
        <v>55</v>
      </c>
      <c r="O1517" s="25" t="s">
        <v>54</v>
      </c>
      <c r="P1517" s="29" t="n">
        <v>43035</v>
      </c>
      <c r="Q1517" s="29" t="n">
        <v>43036</v>
      </c>
      <c r="R1517" s="28" t="n">
        <v>50</v>
      </c>
      <c r="S1517" s="28" t="n">
        <f aca="false">IF(O1517="Won",R1517,IF(O1517="Lost",0,N1517))</f>
        <v>50</v>
      </c>
      <c r="T1517" s="30" t="n">
        <f aca="false">IF(AND(P1517&lt;&gt;"",Q1517&lt;&gt;""),Q1517-P1517,"")</f>
        <v>1</v>
      </c>
      <c r="U1517" s="30" t="str">
        <f aca="false">IF(AND(O1517="Engaging",P1517&lt;&gt;""),'Leia-me'!$B$5-P1517,"")</f>
        <v/>
      </c>
      <c r="V1517" s="25" t="str">
        <f aca="false">IF(O1517&lt;&gt;"Engaging","",IF(U1517&lt;='Leia-me'!$B$6,"Saudável",IF(U1517&lt;='Leia-me'!$B$7,"Esfriando",IF(U1517&lt;='Leia-me'!$B$8,"Última chance","Zumbi"))))</f>
        <v/>
      </c>
      <c r="W1517" s="25" t="n">
        <f aca="false">IF(O1517="Won",1,IF(O1517="Lost",0,""))</f>
        <v>1</v>
      </c>
      <c r="Y1517" s="25" t="str">
        <f aca="false">IF(E1517="","Sim","")</f>
        <v/>
      </c>
    </row>
    <row r="1518" customFormat="false" ht="15" hidden="false" customHeight="false" outlineLevel="0" collapsed="false">
      <c r="A1518" s="25" t="s">
        <v>1763</v>
      </c>
      <c r="B1518" s="25" t="s">
        <v>67</v>
      </c>
      <c r="C1518" s="25" t="s">
        <v>68</v>
      </c>
      <c r="D1518" s="25" t="s">
        <v>71</v>
      </c>
      <c r="E1518" s="25" t="s">
        <v>158</v>
      </c>
      <c r="F1518" s="25" t="s">
        <v>159</v>
      </c>
      <c r="G1518" s="26" t="n">
        <v>291.27</v>
      </c>
      <c r="H1518" s="27" t="n">
        <v>586</v>
      </c>
      <c r="I1518" s="25" t="s">
        <v>147</v>
      </c>
      <c r="K1518" s="25" t="n">
        <v>1997</v>
      </c>
      <c r="L1518" s="25" t="s">
        <v>148</v>
      </c>
      <c r="M1518" s="25" t="s">
        <v>149</v>
      </c>
      <c r="N1518" s="28" t="n">
        <v>55</v>
      </c>
      <c r="O1518" s="25" t="s">
        <v>55</v>
      </c>
      <c r="P1518" s="29" t="n">
        <v>43036</v>
      </c>
      <c r="Q1518" s="29" t="n">
        <v>43037</v>
      </c>
      <c r="R1518" s="28" t="n">
        <v>0</v>
      </c>
      <c r="S1518" s="28" t="n">
        <f aca="false">IF(O1518="Won",R1518,IF(O1518="Lost",0,N1518))</f>
        <v>0</v>
      </c>
      <c r="T1518" s="30" t="n">
        <f aca="false">IF(AND(P1518&lt;&gt;"",Q1518&lt;&gt;""),Q1518-P1518,"")</f>
        <v>1</v>
      </c>
      <c r="U1518" s="30" t="str">
        <f aca="false">IF(AND(O1518="Engaging",P1518&lt;&gt;""),'Leia-me'!$B$5-P1518,"")</f>
        <v/>
      </c>
      <c r="V1518" s="25" t="str">
        <f aca="false">IF(O1518&lt;&gt;"Engaging","",IF(U1518&lt;='Leia-me'!$B$6,"Saudável",IF(U1518&lt;='Leia-me'!$B$7,"Esfriando",IF(U1518&lt;='Leia-me'!$B$8,"Última chance","Zumbi"))))</f>
        <v/>
      </c>
      <c r="W1518" s="25" t="n">
        <f aca="false">IF(O1518="Won",1,IF(O1518="Lost",0,""))</f>
        <v>0</v>
      </c>
      <c r="Y1518" s="25" t="str">
        <f aca="false">IF(E1518="","Sim","")</f>
        <v/>
      </c>
    </row>
    <row r="1519" customFormat="false" ht="15" hidden="false" customHeight="false" outlineLevel="0" collapsed="false">
      <c r="A1519" s="25" t="s">
        <v>1764</v>
      </c>
      <c r="B1519" s="25" t="s">
        <v>67</v>
      </c>
      <c r="C1519" s="25" t="s">
        <v>68</v>
      </c>
      <c r="D1519" s="25" t="s">
        <v>71</v>
      </c>
      <c r="E1519" s="25" t="s">
        <v>210</v>
      </c>
      <c r="F1519" s="25" t="s">
        <v>211</v>
      </c>
      <c r="G1519" s="26" t="n">
        <v>718.62</v>
      </c>
      <c r="H1519" s="27" t="n">
        <v>2448</v>
      </c>
      <c r="I1519" s="25" t="s">
        <v>147</v>
      </c>
      <c r="K1519" s="25" t="n">
        <v>2001</v>
      </c>
      <c r="L1519" s="25" t="s">
        <v>148</v>
      </c>
      <c r="M1519" s="25" t="s">
        <v>149</v>
      </c>
      <c r="N1519" s="28" t="n">
        <v>55</v>
      </c>
      <c r="O1519" s="25" t="s">
        <v>54</v>
      </c>
      <c r="P1519" s="29" t="n">
        <v>43044</v>
      </c>
      <c r="Q1519" s="29" t="n">
        <v>43050</v>
      </c>
      <c r="R1519" s="28" t="n">
        <v>61</v>
      </c>
      <c r="S1519" s="28" t="n">
        <f aca="false">IF(O1519="Won",R1519,IF(O1519="Lost",0,N1519))</f>
        <v>61</v>
      </c>
      <c r="T1519" s="30" t="n">
        <f aca="false">IF(AND(P1519&lt;&gt;"",Q1519&lt;&gt;""),Q1519-P1519,"")</f>
        <v>6</v>
      </c>
      <c r="U1519" s="30" t="str">
        <f aca="false">IF(AND(O1519="Engaging",P1519&lt;&gt;""),'Leia-me'!$B$5-P1519,"")</f>
        <v/>
      </c>
      <c r="V1519" s="25" t="str">
        <f aca="false">IF(O1519&lt;&gt;"Engaging","",IF(U1519&lt;='Leia-me'!$B$6,"Saudável",IF(U1519&lt;='Leia-me'!$B$7,"Esfriando",IF(U1519&lt;='Leia-me'!$B$8,"Última chance","Zumbi"))))</f>
        <v/>
      </c>
      <c r="W1519" s="25" t="n">
        <f aca="false">IF(O1519="Won",1,IF(O1519="Lost",0,""))</f>
        <v>1</v>
      </c>
      <c r="Y1519" s="25" t="str">
        <f aca="false">IF(E1519="","Sim","")</f>
        <v/>
      </c>
    </row>
    <row r="1520" customFormat="false" ht="15" hidden="false" customHeight="false" outlineLevel="0" collapsed="false">
      <c r="A1520" s="25" t="s">
        <v>1765</v>
      </c>
      <c r="B1520" s="25" t="s">
        <v>67</v>
      </c>
      <c r="C1520" s="25" t="s">
        <v>68</v>
      </c>
      <c r="D1520" s="25" t="s">
        <v>71</v>
      </c>
      <c r="E1520" s="25" t="s">
        <v>191</v>
      </c>
      <c r="F1520" s="25" t="s">
        <v>192</v>
      </c>
      <c r="G1520" s="26" t="n">
        <v>2714.9</v>
      </c>
      <c r="H1520" s="27" t="n">
        <v>2641</v>
      </c>
      <c r="I1520" s="25" t="s">
        <v>147</v>
      </c>
      <c r="J1520" s="25" t="s">
        <v>193</v>
      </c>
      <c r="K1520" s="25" t="n">
        <v>1998</v>
      </c>
      <c r="L1520" s="25" t="s">
        <v>148</v>
      </c>
      <c r="M1520" s="25" t="s">
        <v>149</v>
      </c>
      <c r="N1520" s="28" t="n">
        <v>55</v>
      </c>
      <c r="O1520" s="25" t="s">
        <v>54</v>
      </c>
      <c r="P1520" s="29" t="n">
        <v>43050</v>
      </c>
      <c r="Q1520" s="29" t="n">
        <v>43089</v>
      </c>
      <c r="R1520" s="28" t="n">
        <v>48</v>
      </c>
      <c r="S1520" s="28" t="n">
        <f aca="false">IF(O1520="Won",R1520,IF(O1520="Lost",0,N1520))</f>
        <v>48</v>
      </c>
      <c r="T1520" s="30" t="n">
        <f aca="false">IF(AND(P1520&lt;&gt;"",Q1520&lt;&gt;""),Q1520-P1520,"")</f>
        <v>39</v>
      </c>
      <c r="U1520" s="30" t="str">
        <f aca="false">IF(AND(O1520="Engaging",P1520&lt;&gt;""),'Leia-me'!$B$5-P1520,"")</f>
        <v/>
      </c>
      <c r="V1520" s="25" t="str">
        <f aca="false">IF(O1520&lt;&gt;"Engaging","",IF(U1520&lt;='Leia-me'!$B$6,"Saudável",IF(U1520&lt;='Leia-me'!$B$7,"Esfriando",IF(U1520&lt;='Leia-me'!$B$8,"Última chance","Zumbi"))))</f>
        <v/>
      </c>
      <c r="W1520" s="25" t="n">
        <f aca="false">IF(O1520="Won",1,IF(O1520="Lost",0,""))</f>
        <v>1</v>
      </c>
      <c r="Y1520" s="25" t="str">
        <f aca="false">IF(E1520="","Sim","")</f>
        <v/>
      </c>
    </row>
    <row r="1521" customFormat="false" ht="15" hidden="false" customHeight="false" outlineLevel="0" collapsed="false">
      <c r="A1521" s="25" t="s">
        <v>1766</v>
      </c>
      <c r="B1521" s="25" t="s">
        <v>67</v>
      </c>
      <c r="C1521" s="25" t="s">
        <v>68</v>
      </c>
      <c r="D1521" s="25" t="s">
        <v>71</v>
      </c>
      <c r="E1521" s="25" t="s">
        <v>154</v>
      </c>
      <c r="F1521" s="25" t="s">
        <v>155</v>
      </c>
      <c r="G1521" s="26" t="n">
        <v>86.68</v>
      </c>
      <c r="H1521" s="27" t="n">
        <v>187</v>
      </c>
      <c r="I1521" s="25" t="s">
        <v>147</v>
      </c>
      <c r="J1521" s="25" t="s">
        <v>156</v>
      </c>
      <c r="K1521" s="25" t="n">
        <v>2007</v>
      </c>
      <c r="L1521" s="25" t="s">
        <v>148</v>
      </c>
      <c r="M1521" s="25" t="s">
        <v>149</v>
      </c>
      <c r="N1521" s="28" t="n">
        <v>55</v>
      </c>
      <c r="O1521" s="25" t="s">
        <v>54</v>
      </c>
      <c r="P1521" s="29" t="n">
        <v>43051</v>
      </c>
      <c r="Q1521" s="29" t="n">
        <v>43070</v>
      </c>
      <c r="R1521" s="28" t="n">
        <v>61</v>
      </c>
      <c r="S1521" s="28" t="n">
        <f aca="false">IF(O1521="Won",R1521,IF(O1521="Lost",0,N1521))</f>
        <v>61</v>
      </c>
      <c r="T1521" s="30" t="n">
        <f aca="false">IF(AND(P1521&lt;&gt;"",Q1521&lt;&gt;""),Q1521-P1521,"")</f>
        <v>19</v>
      </c>
      <c r="U1521" s="30" t="str">
        <f aca="false">IF(AND(O1521="Engaging",P1521&lt;&gt;""),'Leia-me'!$B$5-P1521,"")</f>
        <v/>
      </c>
      <c r="V1521" s="25" t="str">
        <f aca="false">IF(O1521&lt;&gt;"Engaging","",IF(U1521&lt;='Leia-me'!$B$6,"Saudável",IF(U1521&lt;='Leia-me'!$B$7,"Esfriando",IF(U1521&lt;='Leia-me'!$B$8,"Última chance","Zumbi"))))</f>
        <v/>
      </c>
      <c r="W1521" s="25" t="n">
        <f aca="false">IF(O1521="Won",1,IF(O1521="Lost",0,""))</f>
        <v>1</v>
      </c>
      <c r="Y1521" s="25" t="str">
        <f aca="false">IF(E1521="","Sim","")</f>
        <v/>
      </c>
    </row>
    <row r="1522" customFormat="false" ht="15" hidden="false" customHeight="false" outlineLevel="0" collapsed="false">
      <c r="A1522" s="25" t="s">
        <v>1767</v>
      </c>
      <c r="B1522" s="25" t="s">
        <v>67</v>
      </c>
      <c r="C1522" s="25" t="s">
        <v>68</v>
      </c>
      <c r="D1522" s="25" t="s">
        <v>71</v>
      </c>
      <c r="E1522" s="25" t="s">
        <v>164</v>
      </c>
      <c r="F1522" s="25" t="s">
        <v>165</v>
      </c>
      <c r="G1522" s="26" t="n">
        <v>217.87</v>
      </c>
      <c r="H1522" s="27" t="n">
        <v>551</v>
      </c>
      <c r="I1522" s="25" t="s">
        <v>147</v>
      </c>
      <c r="K1522" s="25" t="n">
        <v>1998</v>
      </c>
      <c r="L1522" s="25" t="s">
        <v>178</v>
      </c>
      <c r="M1522" s="25" t="s">
        <v>171</v>
      </c>
      <c r="N1522" s="28" t="n">
        <v>5482</v>
      </c>
      <c r="O1522" s="25" t="s">
        <v>54</v>
      </c>
      <c r="P1522" s="29" t="n">
        <v>43056</v>
      </c>
      <c r="Q1522" s="29" t="n">
        <v>43057</v>
      </c>
      <c r="R1522" s="28" t="n">
        <v>5653</v>
      </c>
      <c r="S1522" s="28" t="n">
        <f aca="false">IF(O1522="Won",R1522,IF(O1522="Lost",0,N1522))</f>
        <v>5653</v>
      </c>
      <c r="T1522" s="30" t="n">
        <f aca="false">IF(AND(P1522&lt;&gt;"",Q1522&lt;&gt;""),Q1522-P1522,"")</f>
        <v>1</v>
      </c>
      <c r="U1522" s="30" t="str">
        <f aca="false">IF(AND(O1522="Engaging",P1522&lt;&gt;""),'Leia-me'!$B$5-P1522,"")</f>
        <v/>
      </c>
      <c r="V1522" s="25" t="str">
        <f aca="false">IF(O1522&lt;&gt;"Engaging","",IF(U1522&lt;='Leia-me'!$B$6,"Saudável",IF(U1522&lt;='Leia-me'!$B$7,"Esfriando",IF(U1522&lt;='Leia-me'!$B$8,"Última chance","Zumbi"))))</f>
        <v/>
      </c>
      <c r="W1522" s="25" t="n">
        <f aca="false">IF(O1522="Won",1,IF(O1522="Lost",0,""))</f>
        <v>1</v>
      </c>
      <c r="Y1522" s="25" t="str">
        <f aca="false">IF(E1522="","Sim","")</f>
        <v/>
      </c>
    </row>
    <row r="1523" customFormat="false" ht="15" hidden="false" customHeight="false" outlineLevel="0" collapsed="false">
      <c r="A1523" s="25" t="s">
        <v>1768</v>
      </c>
      <c r="B1523" s="25" t="s">
        <v>67</v>
      </c>
      <c r="C1523" s="25" t="s">
        <v>68</v>
      </c>
      <c r="D1523" s="25" t="s">
        <v>71</v>
      </c>
      <c r="E1523" s="25" t="s">
        <v>188</v>
      </c>
      <c r="F1523" s="25" t="s">
        <v>185</v>
      </c>
      <c r="G1523" s="26" t="n">
        <v>1008.06</v>
      </c>
      <c r="H1523" s="27" t="n">
        <v>1238</v>
      </c>
      <c r="I1523" s="25" t="s">
        <v>147</v>
      </c>
      <c r="K1523" s="25" t="n">
        <v>1983</v>
      </c>
      <c r="L1523" s="25" t="s">
        <v>148</v>
      </c>
      <c r="M1523" s="25" t="s">
        <v>149</v>
      </c>
      <c r="N1523" s="28" t="n">
        <v>55</v>
      </c>
      <c r="O1523" s="25" t="s">
        <v>54</v>
      </c>
      <c r="P1523" s="29" t="n">
        <v>43065</v>
      </c>
      <c r="Q1523" s="29" t="n">
        <v>43080</v>
      </c>
      <c r="R1523" s="28" t="n">
        <v>66</v>
      </c>
      <c r="S1523" s="28" t="n">
        <f aca="false">IF(O1523="Won",R1523,IF(O1523="Lost",0,N1523))</f>
        <v>66</v>
      </c>
      <c r="T1523" s="30" t="n">
        <f aca="false">IF(AND(P1523&lt;&gt;"",Q1523&lt;&gt;""),Q1523-P1523,"")</f>
        <v>15</v>
      </c>
      <c r="U1523" s="30" t="str">
        <f aca="false">IF(AND(O1523="Engaging",P1523&lt;&gt;""),'Leia-me'!$B$5-P1523,"")</f>
        <v/>
      </c>
      <c r="V1523" s="25" t="str">
        <f aca="false">IF(O1523&lt;&gt;"Engaging","",IF(U1523&lt;='Leia-me'!$B$6,"Saudável",IF(U1523&lt;='Leia-me'!$B$7,"Esfriando",IF(U1523&lt;='Leia-me'!$B$8,"Última chance","Zumbi"))))</f>
        <v/>
      </c>
      <c r="W1523" s="25" t="n">
        <f aca="false">IF(O1523="Won",1,IF(O1523="Lost",0,""))</f>
        <v>1</v>
      </c>
      <c r="Y1523" s="25" t="str">
        <f aca="false">IF(E1523="","Sim","")</f>
        <v/>
      </c>
    </row>
    <row r="1524" customFormat="false" ht="15" hidden="false" customHeight="false" outlineLevel="0" collapsed="false">
      <c r="A1524" s="25" t="s">
        <v>1769</v>
      </c>
      <c r="B1524" s="25" t="s">
        <v>67</v>
      </c>
      <c r="C1524" s="25" t="s">
        <v>68</v>
      </c>
      <c r="D1524" s="25" t="s">
        <v>71</v>
      </c>
      <c r="E1524" s="25" t="s">
        <v>210</v>
      </c>
      <c r="F1524" s="25" t="s">
        <v>211</v>
      </c>
      <c r="G1524" s="26" t="n">
        <v>718.62</v>
      </c>
      <c r="H1524" s="27" t="n">
        <v>2448</v>
      </c>
      <c r="I1524" s="25" t="s">
        <v>147</v>
      </c>
      <c r="K1524" s="25" t="n">
        <v>2001</v>
      </c>
      <c r="L1524" s="25" t="s">
        <v>160</v>
      </c>
      <c r="M1524" s="25" t="s">
        <v>149</v>
      </c>
      <c r="N1524" s="28" t="n">
        <v>3393</v>
      </c>
      <c r="O1524" s="25" t="s">
        <v>54</v>
      </c>
      <c r="P1524" s="29" t="n">
        <v>43065</v>
      </c>
      <c r="Q1524" s="29" t="n">
        <v>43081</v>
      </c>
      <c r="R1524" s="28" t="n">
        <v>3309</v>
      </c>
      <c r="S1524" s="28" t="n">
        <f aca="false">IF(O1524="Won",R1524,IF(O1524="Lost",0,N1524))</f>
        <v>3309</v>
      </c>
      <c r="T1524" s="30" t="n">
        <f aca="false">IF(AND(P1524&lt;&gt;"",Q1524&lt;&gt;""),Q1524-P1524,"")</f>
        <v>16</v>
      </c>
      <c r="U1524" s="30" t="str">
        <f aca="false">IF(AND(O1524="Engaging",P1524&lt;&gt;""),'Leia-me'!$B$5-P1524,"")</f>
        <v/>
      </c>
      <c r="V1524" s="25" t="str">
        <f aca="false">IF(O1524&lt;&gt;"Engaging","",IF(U1524&lt;='Leia-me'!$B$6,"Saudável",IF(U1524&lt;='Leia-me'!$B$7,"Esfriando",IF(U1524&lt;='Leia-me'!$B$8,"Última chance","Zumbi"))))</f>
        <v/>
      </c>
      <c r="W1524" s="25" t="n">
        <f aca="false">IF(O1524="Won",1,IF(O1524="Lost",0,""))</f>
        <v>1</v>
      </c>
      <c r="Y1524" s="25" t="str">
        <f aca="false">IF(E1524="","Sim","")</f>
        <v/>
      </c>
    </row>
    <row r="1525" customFormat="false" ht="15" hidden="false" customHeight="false" outlineLevel="0" collapsed="false">
      <c r="A1525" s="25" t="s">
        <v>1770</v>
      </c>
      <c r="B1525" s="25" t="s">
        <v>67</v>
      </c>
      <c r="C1525" s="25" t="s">
        <v>68</v>
      </c>
      <c r="D1525" s="25" t="s">
        <v>71</v>
      </c>
      <c r="E1525" s="25" t="s">
        <v>188</v>
      </c>
      <c r="F1525" s="25" t="s">
        <v>185</v>
      </c>
      <c r="G1525" s="26" t="n">
        <v>1008.06</v>
      </c>
      <c r="H1525" s="27" t="n">
        <v>1238</v>
      </c>
      <c r="I1525" s="25" t="s">
        <v>147</v>
      </c>
      <c r="K1525" s="25" t="n">
        <v>1983</v>
      </c>
      <c r="L1525" s="25" t="s">
        <v>148</v>
      </c>
      <c r="M1525" s="25" t="s">
        <v>149</v>
      </c>
      <c r="N1525" s="28" t="n">
        <v>55</v>
      </c>
      <c r="O1525" s="25" t="s">
        <v>54</v>
      </c>
      <c r="P1525" s="29" t="n">
        <v>43073</v>
      </c>
      <c r="Q1525" s="29" t="n">
        <v>43077</v>
      </c>
      <c r="R1525" s="28" t="n">
        <v>57</v>
      </c>
      <c r="S1525" s="28" t="n">
        <f aca="false">IF(O1525="Won",R1525,IF(O1525="Lost",0,N1525))</f>
        <v>57</v>
      </c>
      <c r="T1525" s="30" t="n">
        <f aca="false">IF(AND(P1525&lt;&gt;"",Q1525&lt;&gt;""),Q1525-P1525,"")</f>
        <v>4</v>
      </c>
      <c r="U1525" s="30" t="str">
        <f aca="false">IF(AND(O1525="Engaging",P1525&lt;&gt;""),'Leia-me'!$B$5-P1525,"")</f>
        <v/>
      </c>
      <c r="V1525" s="25" t="str">
        <f aca="false">IF(O1525&lt;&gt;"Engaging","",IF(U1525&lt;='Leia-me'!$B$6,"Saudável",IF(U1525&lt;='Leia-me'!$B$7,"Esfriando",IF(U1525&lt;='Leia-me'!$B$8,"Última chance","Zumbi"))))</f>
        <v/>
      </c>
      <c r="W1525" s="25" t="n">
        <f aca="false">IF(O1525="Won",1,IF(O1525="Lost",0,""))</f>
        <v>1</v>
      </c>
      <c r="Y1525" s="25" t="str">
        <f aca="false">IF(E1525="","Sim","")</f>
        <v/>
      </c>
    </row>
    <row r="1526" customFormat="false" ht="15" hidden="false" customHeight="false" outlineLevel="0" collapsed="false">
      <c r="A1526" s="25" t="s">
        <v>1771</v>
      </c>
      <c r="B1526" s="25" t="s">
        <v>67</v>
      </c>
      <c r="C1526" s="25" t="s">
        <v>68</v>
      </c>
      <c r="D1526" s="25" t="s">
        <v>71</v>
      </c>
      <c r="E1526" s="25" t="s">
        <v>245</v>
      </c>
      <c r="F1526" s="25" t="s">
        <v>185</v>
      </c>
      <c r="G1526" s="26" t="n">
        <v>2938.67</v>
      </c>
      <c r="H1526" s="27" t="n">
        <v>8775</v>
      </c>
      <c r="I1526" s="25" t="s">
        <v>246</v>
      </c>
      <c r="K1526" s="25" t="n">
        <v>1987</v>
      </c>
      <c r="L1526" s="25" t="s">
        <v>148</v>
      </c>
      <c r="M1526" s="25" t="s">
        <v>149</v>
      </c>
      <c r="N1526" s="28" t="n">
        <v>55</v>
      </c>
      <c r="O1526" s="25" t="s">
        <v>54</v>
      </c>
      <c r="P1526" s="29" t="n">
        <v>43075</v>
      </c>
      <c r="Q1526" s="29" t="n">
        <v>43083</v>
      </c>
      <c r="R1526" s="28" t="n">
        <v>49</v>
      </c>
      <c r="S1526" s="28" t="n">
        <f aca="false">IF(O1526="Won",R1526,IF(O1526="Lost",0,N1526))</f>
        <v>49</v>
      </c>
      <c r="T1526" s="30" t="n">
        <f aca="false">IF(AND(P1526&lt;&gt;"",Q1526&lt;&gt;""),Q1526-P1526,"")</f>
        <v>8</v>
      </c>
      <c r="U1526" s="30" t="str">
        <f aca="false">IF(AND(O1526="Engaging",P1526&lt;&gt;""),'Leia-me'!$B$5-P1526,"")</f>
        <v/>
      </c>
      <c r="V1526" s="25" t="str">
        <f aca="false">IF(O1526&lt;&gt;"Engaging","",IF(U1526&lt;='Leia-me'!$B$6,"Saudável",IF(U1526&lt;='Leia-me'!$B$7,"Esfriando",IF(U1526&lt;='Leia-me'!$B$8,"Última chance","Zumbi"))))</f>
        <v/>
      </c>
      <c r="W1526" s="25" t="n">
        <f aca="false">IF(O1526="Won",1,IF(O1526="Lost",0,""))</f>
        <v>1</v>
      </c>
      <c r="Y1526" s="25" t="str">
        <f aca="false">IF(E1526="","Sim","")</f>
        <v/>
      </c>
    </row>
    <row r="1527" customFormat="false" ht="15" hidden="false" customHeight="false" outlineLevel="0" collapsed="false">
      <c r="A1527" s="25" t="s">
        <v>1772</v>
      </c>
      <c r="B1527" s="25" t="s">
        <v>67</v>
      </c>
      <c r="C1527" s="25" t="s">
        <v>68</v>
      </c>
      <c r="D1527" s="25" t="s">
        <v>71</v>
      </c>
      <c r="E1527" s="25" t="s">
        <v>231</v>
      </c>
      <c r="F1527" s="25" t="s">
        <v>168</v>
      </c>
      <c r="G1527" s="26" t="n">
        <v>45.39</v>
      </c>
      <c r="H1527" s="27" t="n">
        <v>100</v>
      </c>
      <c r="I1527" s="25" t="s">
        <v>147</v>
      </c>
      <c r="J1527" s="25" t="s">
        <v>169</v>
      </c>
      <c r="K1527" s="25" t="n">
        <v>2012</v>
      </c>
      <c r="L1527" s="25" t="s">
        <v>148</v>
      </c>
      <c r="M1527" s="25" t="s">
        <v>149</v>
      </c>
      <c r="N1527" s="28" t="n">
        <v>55</v>
      </c>
      <c r="O1527" s="25" t="s">
        <v>54</v>
      </c>
      <c r="P1527" s="29" t="n">
        <v>43080</v>
      </c>
      <c r="Q1527" s="29" t="n">
        <v>43087</v>
      </c>
      <c r="R1527" s="28" t="n">
        <v>60</v>
      </c>
      <c r="S1527" s="28" t="n">
        <f aca="false">IF(O1527="Won",R1527,IF(O1527="Lost",0,N1527))</f>
        <v>60</v>
      </c>
      <c r="T1527" s="30" t="n">
        <f aca="false">IF(AND(P1527&lt;&gt;"",Q1527&lt;&gt;""),Q1527-P1527,"")</f>
        <v>7</v>
      </c>
      <c r="U1527" s="30" t="str">
        <f aca="false">IF(AND(O1527="Engaging",P1527&lt;&gt;""),'Leia-me'!$B$5-P1527,"")</f>
        <v/>
      </c>
      <c r="V1527" s="25" t="str">
        <f aca="false">IF(O1527&lt;&gt;"Engaging","",IF(U1527&lt;='Leia-me'!$B$6,"Saudável",IF(U1527&lt;='Leia-me'!$B$7,"Esfriando",IF(U1527&lt;='Leia-me'!$B$8,"Última chance","Zumbi"))))</f>
        <v/>
      </c>
      <c r="W1527" s="25" t="n">
        <f aca="false">IF(O1527="Won",1,IF(O1527="Lost",0,""))</f>
        <v>1</v>
      </c>
      <c r="Y1527" s="25" t="str">
        <f aca="false">IF(E1527="","Sim","")</f>
        <v/>
      </c>
    </row>
    <row r="1528" customFormat="false" ht="15" hidden="false" customHeight="false" outlineLevel="0" collapsed="false">
      <c r="A1528" s="25" t="s">
        <v>1773</v>
      </c>
      <c r="B1528" s="25" t="s">
        <v>67</v>
      </c>
      <c r="C1528" s="25" t="s">
        <v>68</v>
      </c>
      <c r="D1528" s="25" t="s">
        <v>71</v>
      </c>
      <c r="E1528" s="25" t="s">
        <v>257</v>
      </c>
      <c r="F1528" s="25" t="s">
        <v>146</v>
      </c>
      <c r="G1528" s="26" t="n">
        <v>441.08</v>
      </c>
      <c r="H1528" s="27" t="n">
        <v>1210</v>
      </c>
      <c r="I1528" s="25" t="s">
        <v>147</v>
      </c>
      <c r="K1528" s="25" t="n">
        <v>1984</v>
      </c>
      <c r="L1528" s="25" t="s">
        <v>160</v>
      </c>
      <c r="M1528" s="25" t="s">
        <v>149</v>
      </c>
      <c r="N1528" s="28" t="n">
        <v>3393</v>
      </c>
      <c r="O1528" s="25" t="s">
        <v>54</v>
      </c>
      <c r="P1528" s="29" t="n">
        <v>43082</v>
      </c>
      <c r="Q1528" s="29" t="n">
        <v>43096</v>
      </c>
      <c r="R1528" s="28" t="n">
        <v>3735</v>
      </c>
      <c r="S1528" s="28" t="n">
        <f aca="false">IF(O1528="Won",R1528,IF(O1528="Lost",0,N1528))</f>
        <v>3735</v>
      </c>
      <c r="T1528" s="30" t="n">
        <f aca="false">IF(AND(P1528&lt;&gt;"",Q1528&lt;&gt;""),Q1528-P1528,"")</f>
        <v>14</v>
      </c>
      <c r="U1528" s="30" t="str">
        <f aca="false">IF(AND(O1528="Engaging",P1528&lt;&gt;""),'Leia-me'!$B$5-P1528,"")</f>
        <v/>
      </c>
      <c r="V1528" s="25" t="str">
        <f aca="false">IF(O1528&lt;&gt;"Engaging","",IF(U1528&lt;='Leia-me'!$B$6,"Saudável",IF(U1528&lt;='Leia-me'!$B$7,"Esfriando",IF(U1528&lt;='Leia-me'!$B$8,"Última chance","Zumbi"))))</f>
        <v/>
      </c>
      <c r="W1528" s="25" t="n">
        <f aca="false">IF(O1528="Won",1,IF(O1528="Lost",0,""))</f>
        <v>1</v>
      </c>
      <c r="Y1528" s="25" t="str">
        <f aca="false">IF(E1528="","Sim","")</f>
        <v/>
      </c>
    </row>
    <row r="1529" customFormat="false" ht="15" hidden="false" customHeight="false" outlineLevel="0" collapsed="false">
      <c r="A1529" s="25" t="s">
        <v>1774</v>
      </c>
      <c r="B1529" s="25" t="s">
        <v>67</v>
      </c>
      <c r="C1529" s="25" t="s">
        <v>68</v>
      </c>
      <c r="D1529" s="25" t="s">
        <v>71</v>
      </c>
      <c r="E1529" s="25" t="s">
        <v>198</v>
      </c>
      <c r="F1529" s="25" t="s">
        <v>177</v>
      </c>
      <c r="G1529" s="26" t="n">
        <v>2819.5</v>
      </c>
      <c r="H1529" s="27" t="n">
        <v>7227</v>
      </c>
      <c r="I1529" s="25" t="s">
        <v>147</v>
      </c>
      <c r="J1529" s="25" t="s">
        <v>199</v>
      </c>
      <c r="K1529" s="25" t="n">
        <v>1991</v>
      </c>
      <c r="L1529" s="25" t="s">
        <v>160</v>
      </c>
      <c r="M1529" s="25" t="s">
        <v>149</v>
      </c>
      <c r="N1529" s="28" t="n">
        <v>3393</v>
      </c>
      <c r="O1529" s="25" t="s">
        <v>55</v>
      </c>
      <c r="P1529" s="29" t="n">
        <v>43084</v>
      </c>
      <c r="Q1529" s="29" t="n">
        <v>43095</v>
      </c>
      <c r="R1529" s="28" t="n">
        <v>0</v>
      </c>
      <c r="S1529" s="28" t="n">
        <f aca="false">IF(O1529="Won",R1529,IF(O1529="Lost",0,N1529))</f>
        <v>0</v>
      </c>
      <c r="T1529" s="30" t="n">
        <f aca="false">IF(AND(P1529&lt;&gt;"",Q1529&lt;&gt;""),Q1529-P1529,"")</f>
        <v>11</v>
      </c>
      <c r="U1529" s="30" t="str">
        <f aca="false">IF(AND(O1529="Engaging",P1529&lt;&gt;""),'Leia-me'!$B$5-P1529,"")</f>
        <v/>
      </c>
      <c r="V1529" s="25" t="str">
        <f aca="false">IF(O1529&lt;&gt;"Engaging","",IF(U1529&lt;='Leia-me'!$B$6,"Saudável",IF(U1529&lt;='Leia-me'!$B$7,"Esfriando",IF(U1529&lt;='Leia-me'!$B$8,"Última chance","Zumbi"))))</f>
        <v/>
      </c>
      <c r="W1529" s="25" t="n">
        <f aca="false">IF(O1529="Won",1,IF(O1529="Lost",0,""))</f>
        <v>0</v>
      </c>
      <c r="Y1529" s="25" t="str">
        <f aca="false">IF(E1529="","Sim","")</f>
        <v/>
      </c>
    </row>
    <row r="1530" customFormat="false" ht="15" hidden="false" customHeight="false" outlineLevel="0" collapsed="false">
      <c r="A1530" s="25" t="s">
        <v>1775</v>
      </c>
      <c r="B1530" s="25" t="s">
        <v>67</v>
      </c>
      <c r="C1530" s="25" t="s">
        <v>68</v>
      </c>
      <c r="D1530" s="25" t="s">
        <v>71</v>
      </c>
      <c r="E1530" s="25" t="s">
        <v>151</v>
      </c>
      <c r="F1530" s="25" t="s">
        <v>146</v>
      </c>
      <c r="G1530" s="26" t="n">
        <v>587.34</v>
      </c>
      <c r="H1530" s="27" t="n">
        <v>1356</v>
      </c>
      <c r="I1530" s="25" t="s">
        <v>152</v>
      </c>
      <c r="K1530" s="25" t="n">
        <v>2012</v>
      </c>
      <c r="L1530" s="25" t="s">
        <v>148</v>
      </c>
      <c r="M1530" s="25" t="s">
        <v>149</v>
      </c>
      <c r="N1530" s="28" t="n">
        <v>55</v>
      </c>
      <c r="O1530" s="25" t="s">
        <v>54</v>
      </c>
      <c r="P1530" s="29" t="n">
        <v>43088</v>
      </c>
      <c r="Q1530" s="29" t="n">
        <v>43097</v>
      </c>
      <c r="R1530" s="28" t="n">
        <v>58</v>
      </c>
      <c r="S1530" s="28" t="n">
        <f aca="false">IF(O1530="Won",R1530,IF(O1530="Lost",0,N1530))</f>
        <v>58</v>
      </c>
      <c r="T1530" s="30" t="n">
        <f aca="false">IF(AND(P1530&lt;&gt;"",Q1530&lt;&gt;""),Q1530-P1530,"")</f>
        <v>9</v>
      </c>
      <c r="U1530" s="30" t="str">
        <f aca="false">IF(AND(O1530="Engaging",P1530&lt;&gt;""),'Leia-me'!$B$5-P1530,"")</f>
        <v/>
      </c>
      <c r="V1530" s="25" t="str">
        <f aca="false">IF(O1530&lt;&gt;"Engaging","",IF(U1530&lt;='Leia-me'!$B$6,"Saudável",IF(U1530&lt;='Leia-me'!$B$7,"Esfriando",IF(U1530&lt;='Leia-me'!$B$8,"Última chance","Zumbi"))))</f>
        <v/>
      </c>
      <c r="W1530" s="25" t="n">
        <f aca="false">IF(O1530="Won",1,IF(O1530="Lost",0,""))</f>
        <v>1</v>
      </c>
      <c r="Y1530" s="25" t="str">
        <f aca="false">IF(E1530="","Sim","")</f>
        <v/>
      </c>
    </row>
    <row r="1531" customFormat="false" ht="15" hidden="false" customHeight="false" outlineLevel="0" collapsed="false">
      <c r="A1531" s="25" t="s">
        <v>1776</v>
      </c>
      <c r="B1531" s="25" t="s">
        <v>67</v>
      </c>
      <c r="C1531" s="25" t="s">
        <v>68</v>
      </c>
      <c r="D1531" s="25" t="s">
        <v>71</v>
      </c>
      <c r="E1531" s="25" t="s">
        <v>169</v>
      </c>
      <c r="F1531" s="25" t="s">
        <v>168</v>
      </c>
      <c r="G1531" s="26" t="n">
        <v>2403.58</v>
      </c>
      <c r="H1531" s="27" t="n">
        <v>8801</v>
      </c>
      <c r="I1531" s="25" t="s">
        <v>147</v>
      </c>
      <c r="K1531" s="25" t="n">
        <v>1986</v>
      </c>
      <c r="L1531" s="25" t="s">
        <v>186</v>
      </c>
      <c r="M1531" s="25" t="s">
        <v>171</v>
      </c>
      <c r="N1531" s="28" t="n">
        <v>550</v>
      </c>
      <c r="O1531" s="25" t="s">
        <v>57</v>
      </c>
      <c r="P1531" s="33"/>
      <c r="Q1531" s="33"/>
      <c r="R1531" s="34"/>
      <c r="S1531" s="28" t="n">
        <f aca="false">IF(O1531="Won",R1531,IF(O1531="Lost",0,N1531))</f>
        <v>550</v>
      </c>
      <c r="T1531" s="30" t="str">
        <f aca="false">IF(AND(P1531&lt;&gt;"",Q1531&lt;&gt;""),Q1531-P1531,"")</f>
        <v/>
      </c>
      <c r="U1531" s="30" t="str">
        <f aca="false">IF(AND(O1531="Engaging",P1531&lt;&gt;""),'Leia-me'!$B$5-P1531,"")</f>
        <v/>
      </c>
      <c r="V1531" s="25" t="str">
        <f aca="false">IF(O1531&lt;&gt;"Engaging","",IF(U1531&lt;='Leia-me'!$B$6,"Saudável",IF(U1531&lt;='Leia-me'!$B$7,"Esfriando",IF(U1531&lt;='Leia-me'!$B$8,"Última chance","Zumbi"))))</f>
        <v/>
      </c>
      <c r="W1531" s="25" t="str">
        <f aca="false">IF(O1531="Won",1,IF(O1531="Lost",0,""))</f>
        <v/>
      </c>
      <c r="Y1531" s="25" t="str">
        <f aca="false">IF(E1531="","Sim","")</f>
        <v/>
      </c>
    </row>
    <row r="1532" customFormat="false" ht="15" hidden="false" customHeight="false" outlineLevel="0" collapsed="false">
      <c r="A1532" s="25" t="s">
        <v>1777</v>
      </c>
      <c r="B1532" s="25" t="s">
        <v>67</v>
      </c>
      <c r="C1532" s="25" t="s">
        <v>68</v>
      </c>
      <c r="D1532" s="25" t="s">
        <v>71</v>
      </c>
      <c r="E1532" s="25" t="s">
        <v>1778</v>
      </c>
      <c r="F1532" s="25" t="s">
        <v>146</v>
      </c>
      <c r="G1532" s="26" t="n">
        <v>1618.89</v>
      </c>
      <c r="H1532" s="27" t="n">
        <v>3889</v>
      </c>
      <c r="I1532" s="25" t="s">
        <v>147</v>
      </c>
      <c r="K1532" s="25" t="n">
        <v>2004</v>
      </c>
      <c r="L1532" s="25" t="s">
        <v>186</v>
      </c>
      <c r="M1532" s="25" t="s">
        <v>171</v>
      </c>
      <c r="N1532" s="28" t="n">
        <v>550</v>
      </c>
      <c r="O1532" s="25" t="s">
        <v>57</v>
      </c>
      <c r="P1532" s="33"/>
      <c r="Q1532" s="33"/>
      <c r="R1532" s="34"/>
      <c r="S1532" s="28" t="n">
        <f aca="false">IF(O1532="Won",R1532,IF(O1532="Lost",0,N1532))</f>
        <v>550</v>
      </c>
      <c r="T1532" s="30" t="str">
        <f aca="false">IF(AND(P1532&lt;&gt;"",Q1532&lt;&gt;""),Q1532-P1532,"")</f>
        <v/>
      </c>
      <c r="U1532" s="30" t="str">
        <f aca="false">IF(AND(O1532="Engaging",P1532&lt;&gt;""),'Leia-me'!$B$5-P1532,"")</f>
        <v/>
      </c>
      <c r="V1532" s="25" t="str">
        <f aca="false">IF(O1532&lt;&gt;"Engaging","",IF(U1532&lt;='Leia-me'!$B$6,"Saudável",IF(U1532&lt;='Leia-me'!$B$7,"Esfriando",IF(U1532&lt;='Leia-me'!$B$8,"Última chance","Zumbi"))))</f>
        <v/>
      </c>
      <c r="W1532" s="25" t="str">
        <f aca="false">IF(O1532="Won",1,IF(O1532="Lost",0,""))</f>
        <v/>
      </c>
      <c r="Y1532" s="25" t="str">
        <f aca="false">IF(E1532="","Sim","")</f>
        <v/>
      </c>
    </row>
    <row r="1533" customFormat="false" ht="15" hidden="false" customHeight="false" outlineLevel="0" collapsed="false">
      <c r="A1533" s="25" t="s">
        <v>1779</v>
      </c>
      <c r="B1533" s="25" t="s">
        <v>67</v>
      </c>
      <c r="C1533" s="25" t="s">
        <v>68</v>
      </c>
      <c r="D1533" s="25" t="s">
        <v>71</v>
      </c>
      <c r="E1533" s="25" t="s">
        <v>231</v>
      </c>
      <c r="F1533" s="25" t="s">
        <v>168</v>
      </c>
      <c r="G1533" s="26" t="n">
        <v>45.39</v>
      </c>
      <c r="H1533" s="27" t="n">
        <v>100</v>
      </c>
      <c r="I1533" s="25" t="s">
        <v>147</v>
      </c>
      <c r="J1533" s="25" t="s">
        <v>169</v>
      </c>
      <c r="K1533" s="25" t="n">
        <v>2012</v>
      </c>
      <c r="L1533" s="25" t="s">
        <v>186</v>
      </c>
      <c r="M1533" s="25" t="s">
        <v>171</v>
      </c>
      <c r="N1533" s="28" t="n">
        <v>550</v>
      </c>
      <c r="O1533" s="25" t="s">
        <v>57</v>
      </c>
      <c r="P1533" s="33"/>
      <c r="Q1533" s="33"/>
      <c r="R1533" s="34"/>
      <c r="S1533" s="28" t="n">
        <f aca="false">IF(O1533="Won",R1533,IF(O1533="Lost",0,N1533))</f>
        <v>550</v>
      </c>
      <c r="T1533" s="30" t="str">
        <f aca="false">IF(AND(P1533&lt;&gt;"",Q1533&lt;&gt;""),Q1533-P1533,"")</f>
        <v/>
      </c>
      <c r="U1533" s="30" t="str">
        <f aca="false">IF(AND(O1533="Engaging",P1533&lt;&gt;""),'Leia-me'!$B$5-P1533,"")</f>
        <v/>
      </c>
      <c r="V1533" s="25" t="str">
        <f aca="false">IF(O1533&lt;&gt;"Engaging","",IF(U1533&lt;='Leia-me'!$B$6,"Saudável",IF(U1533&lt;='Leia-me'!$B$7,"Esfriando",IF(U1533&lt;='Leia-me'!$B$8,"Última chance","Zumbi"))))</f>
        <v/>
      </c>
      <c r="W1533" s="25" t="str">
        <f aca="false">IF(O1533="Won",1,IF(O1533="Lost",0,""))</f>
        <v/>
      </c>
      <c r="Y1533" s="25" t="str">
        <f aca="false">IF(E1533="","Sim","")</f>
        <v/>
      </c>
    </row>
    <row r="1534" customFormat="false" ht="15" hidden="false" customHeight="false" outlineLevel="0" collapsed="false">
      <c r="A1534" s="25" t="s">
        <v>1780</v>
      </c>
      <c r="B1534" s="25" t="s">
        <v>67</v>
      </c>
      <c r="C1534" s="25" t="s">
        <v>68</v>
      </c>
      <c r="D1534" s="25" t="s">
        <v>71</v>
      </c>
      <c r="G1534" s="31"/>
      <c r="H1534" s="32"/>
      <c r="L1534" s="25" t="s">
        <v>186</v>
      </c>
      <c r="M1534" s="25" t="s">
        <v>171</v>
      </c>
      <c r="N1534" s="28" t="n">
        <v>550</v>
      </c>
      <c r="O1534" s="25" t="s">
        <v>57</v>
      </c>
      <c r="P1534" s="33"/>
      <c r="Q1534" s="33"/>
      <c r="R1534" s="34"/>
      <c r="S1534" s="28" t="n">
        <f aca="false">IF(O1534="Won",R1534,IF(O1534="Lost",0,N1534))</f>
        <v>550</v>
      </c>
      <c r="T1534" s="30" t="str">
        <f aca="false">IF(AND(P1534&lt;&gt;"",Q1534&lt;&gt;""),Q1534-P1534,"")</f>
        <v/>
      </c>
      <c r="U1534" s="30" t="str">
        <f aca="false">IF(AND(O1534="Engaging",P1534&lt;&gt;""),'Leia-me'!$B$5-P1534,"")</f>
        <v/>
      </c>
      <c r="V1534" s="25" t="str">
        <f aca="false">IF(O1534&lt;&gt;"Engaging","",IF(U1534&lt;='Leia-me'!$B$6,"Saudável",IF(U1534&lt;='Leia-me'!$B$7,"Esfriando",IF(U1534&lt;='Leia-me'!$B$8,"Última chance","Zumbi"))))</f>
        <v/>
      </c>
      <c r="W1534" s="25" t="str">
        <f aca="false">IF(O1534="Won",1,IF(O1534="Lost",0,""))</f>
        <v/>
      </c>
      <c r="Y1534" s="25" t="str">
        <f aca="false">IF(E1534="","Sim","")</f>
        <v>Sim</v>
      </c>
    </row>
    <row r="1535" customFormat="false" ht="15" hidden="false" customHeight="false" outlineLevel="0" collapsed="false">
      <c r="A1535" s="25" t="s">
        <v>1781</v>
      </c>
      <c r="B1535" s="25" t="s">
        <v>67</v>
      </c>
      <c r="C1535" s="25" t="s">
        <v>68</v>
      </c>
      <c r="D1535" s="25" t="s">
        <v>71</v>
      </c>
      <c r="G1535" s="31"/>
      <c r="H1535" s="32"/>
      <c r="L1535" s="25" t="s">
        <v>186</v>
      </c>
      <c r="M1535" s="25" t="s">
        <v>171</v>
      </c>
      <c r="N1535" s="28" t="n">
        <v>550</v>
      </c>
      <c r="O1535" s="25" t="s">
        <v>57</v>
      </c>
      <c r="P1535" s="33"/>
      <c r="Q1535" s="33"/>
      <c r="R1535" s="34"/>
      <c r="S1535" s="28" t="n">
        <f aca="false">IF(O1535="Won",R1535,IF(O1535="Lost",0,N1535))</f>
        <v>550</v>
      </c>
      <c r="T1535" s="30" t="str">
        <f aca="false">IF(AND(P1535&lt;&gt;"",Q1535&lt;&gt;""),Q1535-P1535,"")</f>
        <v/>
      </c>
      <c r="U1535" s="30" t="str">
        <f aca="false">IF(AND(O1535="Engaging",P1535&lt;&gt;""),'Leia-me'!$B$5-P1535,"")</f>
        <v/>
      </c>
      <c r="V1535" s="25" t="str">
        <f aca="false">IF(O1535&lt;&gt;"Engaging","",IF(U1535&lt;='Leia-me'!$B$6,"Saudável",IF(U1535&lt;='Leia-me'!$B$7,"Esfriando",IF(U1535&lt;='Leia-me'!$B$8,"Última chance","Zumbi"))))</f>
        <v/>
      </c>
      <c r="W1535" s="25" t="str">
        <f aca="false">IF(O1535="Won",1,IF(O1535="Lost",0,""))</f>
        <v/>
      </c>
      <c r="Y1535" s="25" t="str">
        <f aca="false">IF(E1535="","Sim","")</f>
        <v>Sim</v>
      </c>
    </row>
    <row r="1536" customFormat="false" ht="15" hidden="false" customHeight="false" outlineLevel="0" collapsed="false">
      <c r="A1536" s="25" t="s">
        <v>1782</v>
      </c>
      <c r="B1536" s="25" t="s">
        <v>67</v>
      </c>
      <c r="C1536" s="25" t="s">
        <v>68</v>
      </c>
      <c r="D1536" s="25" t="s">
        <v>71</v>
      </c>
      <c r="G1536" s="31"/>
      <c r="H1536" s="32"/>
      <c r="L1536" s="25" t="s">
        <v>186</v>
      </c>
      <c r="M1536" s="25" t="s">
        <v>171</v>
      </c>
      <c r="N1536" s="28" t="n">
        <v>550</v>
      </c>
      <c r="O1536" s="25" t="s">
        <v>57</v>
      </c>
      <c r="P1536" s="33"/>
      <c r="Q1536" s="33"/>
      <c r="R1536" s="34"/>
      <c r="S1536" s="28" t="n">
        <f aca="false">IF(O1536="Won",R1536,IF(O1536="Lost",0,N1536))</f>
        <v>550</v>
      </c>
      <c r="T1536" s="30" t="str">
        <f aca="false">IF(AND(P1536&lt;&gt;"",Q1536&lt;&gt;""),Q1536-P1536,"")</f>
        <v/>
      </c>
      <c r="U1536" s="30" t="str">
        <f aca="false">IF(AND(O1536="Engaging",P1536&lt;&gt;""),'Leia-me'!$B$5-P1536,"")</f>
        <v/>
      </c>
      <c r="V1536" s="25" t="str">
        <f aca="false">IF(O1536&lt;&gt;"Engaging","",IF(U1536&lt;='Leia-me'!$B$6,"Saudável",IF(U1536&lt;='Leia-me'!$B$7,"Esfriando",IF(U1536&lt;='Leia-me'!$B$8,"Última chance","Zumbi"))))</f>
        <v/>
      </c>
      <c r="W1536" s="25" t="str">
        <f aca="false">IF(O1536="Won",1,IF(O1536="Lost",0,""))</f>
        <v/>
      </c>
      <c r="Y1536" s="25" t="str">
        <f aca="false">IF(E1536="","Sim","")</f>
        <v>Sim</v>
      </c>
    </row>
    <row r="1537" customFormat="false" ht="15" hidden="false" customHeight="false" outlineLevel="0" collapsed="false">
      <c r="A1537" s="25" t="s">
        <v>1783</v>
      </c>
      <c r="B1537" s="25" t="s">
        <v>67</v>
      </c>
      <c r="C1537" s="25" t="s">
        <v>68</v>
      </c>
      <c r="D1537" s="25" t="s">
        <v>71</v>
      </c>
      <c r="G1537" s="31"/>
      <c r="H1537" s="32"/>
      <c r="L1537" s="25" t="s">
        <v>186</v>
      </c>
      <c r="M1537" s="25" t="s">
        <v>171</v>
      </c>
      <c r="N1537" s="28" t="n">
        <v>550</v>
      </c>
      <c r="O1537" s="25" t="s">
        <v>57</v>
      </c>
      <c r="P1537" s="33"/>
      <c r="Q1537" s="33"/>
      <c r="R1537" s="34"/>
      <c r="S1537" s="28" t="n">
        <f aca="false">IF(O1537="Won",R1537,IF(O1537="Lost",0,N1537))</f>
        <v>550</v>
      </c>
      <c r="T1537" s="30" t="str">
        <f aca="false">IF(AND(P1537&lt;&gt;"",Q1537&lt;&gt;""),Q1537-P1537,"")</f>
        <v/>
      </c>
      <c r="U1537" s="30" t="str">
        <f aca="false">IF(AND(O1537="Engaging",P1537&lt;&gt;""),'Leia-me'!$B$5-P1537,"")</f>
        <v/>
      </c>
      <c r="V1537" s="25" t="str">
        <f aca="false">IF(O1537&lt;&gt;"Engaging","",IF(U1537&lt;='Leia-me'!$B$6,"Saudável",IF(U1537&lt;='Leia-me'!$B$7,"Esfriando",IF(U1537&lt;='Leia-me'!$B$8,"Última chance","Zumbi"))))</f>
        <v/>
      </c>
      <c r="W1537" s="25" t="str">
        <f aca="false">IF(O1537="Won",1,IF(O1537="Lost",0,""))</f>
        <v/>
      </c>
      <c r="Y1537" s="25" t="str">
        <f aca="false">IF(E1537="","Sim","")</f>
        <v>Sim</v>
      </c>
    </row>
    <row r="1538" customFormat="false" ht="15" hidden="false" customHeight="false" outlineLevel="0" collapsed="false">
      <c r="A1538" s="25" t="s">
        <v>1784</v>
      </c>
      <c r="B1538" s="25" t="s">
        <v>67</v>
      </c>
      <c r="C1538" s="25" t="s">
        <v>68</v>
      </c>
      <c r="D1538" s="25" t="s">
        <v>71</v>
      </c>
      <c r="E1538" s="25" t="s">
        <v>622</v>
      </c>
      <c r="F1538" s="25" t="s">
        <v>211</v>
      </c>
      <c r="G1538" s="26" t="n">
        <v>167.89</v>
      </c>
      <c r="H1538" s="27" t="n">
        <v>493</v>
      </c>
      <c r="I1538" s="25" t="s">
        <v>623</v>
      </c>
      <c r="K1538" s="25" t="n">
        <v>2000</v>
      </c>
      <c r="L1538" s="25" t="s">
        <v>170</v>
      </c>
      <c r="M1538" s="25" t="s">
        <v>171</v>
      </c>
      <c r="N1538" s="28" t="n">
        <v>1096</v>
      </c>
      <c r="O1538" s="25" t="s">
        <v>57</v>
      </c>
      <c r="P1538" s="33"/>
      <c r="Q1538" s="33"/>
      <c r="R1538" s="34"/>
      <c r="S1538" s="28" t="n">
        <f aca="false">IF(O1538="Won",R1538,IF(O1538="Lost",0,N1538))</f>
        <v>1096</v>
      </c>
      <c r="T1538" s="30" t="str">
        <f aca="false">IF(AND(P1538&lt;&gt;"",Q1538&lt;&gt;""),Q1538-P1538,"")</f>
        <v/>
      </c>
      <c r="U1538" s="30" t="str">
        <f aca="false">IF(AND(O1538="Engaging",P1538&lt;&gt;""),'Leia-me'!$B$5-P1538,"")</f>
        <v/>
      </c>
      <c r="V1538" s="25" t="str">
        <f aca="false">IF(O1538&lt;&gt;"Engaging","",IF(U1538&lt;='Leia-me'!$B$6,"Saudável",IF(U1538&lt;='Leia-me'!$B$7,"Esfriando",IF(U1538&lt;='Leia-me'!$B$8,"Última chance","Zumbi"))))</f>
        <v/>
      </c>
      <c r="W1538" s="25" t="str">
        <f aca="false">IF(O1538="Won",1,IF(O1538="Lost",0,""))</f>
        <v/>
      </c>
      <c r="Y1538" s="25" t="str">
        <f aca="false">IF(E1538="","Sim","")</f>
        <v/>
      </c>
    </row>
    <row r="1539" customFormat="false" ht="15" hidden="false" customHeight="false" outlineLevel="0" collapsed="false">
      <c r="A1539" s="25" t="s">
        <v>1785</v>
      </c>
      <c r="B1539" s="25" t="s">
        <v>67</v>
      </c>
      <c r="C1539" s="25" t="s">
        <v>68</v>
      </c>
      <c r="D1539" s="25" t="s">
        <v>71</v>
      </c>
      <c r="G1539" s="31"/>
      <c r="H1539" s="32"/>
      <c r="L1539" s="25" t="s">
        <v>170</v>
      </c>
      <c r="M1539" s="25" t="s">
        <v>171</v>
      </c>
      <c r="N1539" s="28" t="n">
        <v>1096</v>
      </c>
      <c r="O1539" s="25" t="s">
        <v>57</v>
      </c>
      <c r="P1539" s="33"/>
      <c r="Q1539" s="33"/>
      <c r="R1539" s="34"/>
      <c r="S1539" s="28" t="n">
        <f aca="false">IF(O1539="Won",R1539,IF(O1539="Lost",0,N1539))</f>
        <v>1096</v>
      </c>
      <c r="T1539" s="30" t="str">
        <f aca="false">IF(AND(P1539&lt;&gt;"",Q1539&lt;&gt;""),Q1539-P1539,"")</f>
        <v/>
      </c>
      <c r="U1539" s="30" t="str">
        <f aca="false">IF(AND(O1539="Engaging",P1539&lt;&gt;""),'Leia-me'!$B$5-P1539,"")</f>
        <v/>
      </c>
      <c r="V1539" s="25" t="str">
        <f aca="false">IF(O1539&lt;&gt;"Engaging","",IF(U1539&lt;='Leia-me'!$B$6,"Saudável",IF(U1539&lt;='Leia-me'!$B$7,"Esfriando",IF(U1539&lt;='Leia-me'!$B$8,"Última chance","Zumbi"))))</f>
        <v/>
      </c>
      <c r="W1539" s="25" t="str">
        <f aca="false">IF(O1539="Won",1,IF(O1539="Lost",0,""))</f>
        <v/>
      </c>
      <c r="Y1539" s="25" t="str">
        <f aca="false">IF(E1539="","Sim","")</f>
        <v>Sim</v>
      </c>
    </row>
    <row r="1540" customFormat="false" ht="15" hidden="false" customHeight="false" outlineLevel="0" collapsed="false">
      <c r="A1540" s="25" t="s">
        <v>1786</v>
      </c>
      <c r="B1540" s="25" t="s">
        <v>67</v>
      </c>
      <c r="C1540" s="25" t="s">
        <v>68</v>
      </c>
      <c r="D1540" s="25" t="s">
        <v>71</v>
      </c>
      <c r="G1540" s="31"/>
      <c r="H1540" s="32"/>
      <c r="L1540" s="25" t="s">
        <v>178</v>
      </c>
      <c r="M1540" s="25" t="s">
        <v>171</v>
      </c>
      <c r="N1540" s="28" t="n">
        <v>5482</v>
      </c>
      <c r="O1540" s="25" t="s">
        <v>57</v>
      </c>
      <c r="P1540" s="33"/>
      <c r="Q1540" s="33"/>
      <c r="R1540" s="34"/>
      <c r="S1540" s="28" t="n">
        <f aca="false">IF(O1540="Won",R1540,IF(O1540="Lost",0,N1540))</f>
        <v>5482</v>
      </c>
      <c r="T1540" s="30" t="str">
        <f aca="false">IF(AND(P1540&lt;&gt;"",Q1540&lt;&gt;""),Q1540-P1540,"")</f>
        <v/>
      </c>
      <c r="U1540" s="30" t="str">
        <f aca="false">IF(AND(O1540="Engaging",P1540&lt;&gt;""),'Leia-me'!$B$5-P1540,"")</f>
        <v/>
      </c>
      <c r="V1540" s="25" t="str">
        <f aca="false">IF(O1540&lt;&gt;"Engaging","",IF(U1540&lt;='Leia-me'!$B$6,"Saudável",IF(U1540&lt;='Leia-me'!$B$7,"Esfriando",IF(U1540&lt;='Leia-me'!$B$8,"Última chance","Zumbi"))))</f>
        <v/>
      </c>
      <c r="W1540" s="25" t="str">
        <f aca="false">IF(O1540="Won",1,IF(O1540="Lost",0,""))</f>
        <v/>
      </c>
      <c r="Y1540" s="25" t="str">
        <f aca="false">IF(E1540="","Sim","")</f>
        <v>Sim</v>
      </c>
    </row>
    <row r="1541" customFormat="false" ht="15" hidden="false" customHeight="false" outlineLevel="0" collapsed="false">
      <c r="A1541" s="25" t="s">
        <v>1787</v>
      </c>
      <c r="B1541" s="25" t="s">
        <v>67</v>
      </c>
      <c r="C1541" s="25" t="s">
        <v>68</v>
      </c>
      <c r="D1541" s="25" t="s">
        <v>71</v>
      </c>
      <c r="G1541" s="31"/>
      <c r="H1541" s="32"/>
      <c r="L1541" s="25" t="s">
        <v>178</v>
      </c>
      <c r="M1541" s="25" t="s">
        <v>171</v>
      </c>
      <c r="N1541" s="28" t="n">
        <v>5482</v>
      </c>
      <c r="O1541" s="25" t="s">
        <v>57</v>
      </c>
      <c r="P1541" s="33"/>
      <c r="Q1541" s="33"/>
      <c r="R1541" s="34"/>
      <c r="S1541" s="28" t="n">
        <f aca="false">IF(O1541="Won",R1541,IF(O1541="Lost",0,N1541))</f>
        <v>5482</v>
      </c>
      <c r="T1541" s="30" t="str">
        <f aca="false">IF(AND(P1541&lt;&gt;"",Q1541&lt;&gt;""),Q1541-P1541,"")</f>
        <v/>
      </c>
      <c r="U1541" s="30" t="str">
        <f aca="false">IF(AND(O1541="Engaging",P1541&lt;&gt;""),'Leia-me'!$B$5-P1541,"")</f>
        <v/>
      </c>
      <c r="V1541" s="25" t="str">
        <f aca="false">IF(O1541&lt;&gt;"Engaging","",IF(U1541&lt;='Leia-me'!$B$6,"Saudável",IF(U1541&lt;='Leia-me'!$B$7,"Esfriando",IF(U1541&lt;='Leia-me'!$B$8,"Última chance","Zumbi"))))</f>
        <v/>
      </c>
      <c r="W1541" s="25" t="str">
        <f aca="false">IF(O1541="Won",1,IF(O1541="Lost",0,""))</f>
        <v/>
      </c>
      <c r="Y1541" s="25" t="str">
        <f aca="false">IF(E1541="","Sim","")</f>
        <v>Sim</v>
      </c>
    </row>
    <row r="1542" customFormat="false" ht="15" hidden="false" customHeight="false" outlineLevel="0" collapsed="false">
      <c r="A1542" s="25" t="s">
        <v>1788</v>
      </c>
      <c r="B1542" s="25" t="s">
        <v>67</v>
      </c>
      <c r="C1542" s="25" t="s">
        <v>68</v>
      </c>
      <c r="D1542" s="25" t="s">
        <v>71</v>
      </c>
      <c r="E1542" s="25" t="s">
        <v>1789</v>
      </c>
      <c r="F1542" s="25" t="s">
        <v>211</v>
      </c>
      <c r="G1542" s="26" t="n">
        <v>497.11</v>
      </c>
      <c r="H1542" s="27" t="n">
        <v>1588</v>
      </c>
      <c r="I1542" s="25" t="s">
        <v>147</v>
      </c>
      <c r="K1542" s="25" t="n">
        <v>2009</v>
      </c>
      <c r="L1542" s="25" t="s">
        <v>148</v>
      </c>
      <c r="M1542" s="25" t="s">
        <v>149</v>
      </c>
      <c r="N1542" s="28" t="n">
        <v>55</v>
      </c>
      <c r="O1542" s="25" t="s">
        <v>57</v>
      </c>
      <c r="P1542" s="33"/>
      <c r="Q1542" s="33"/>
      <c r="R1542" s="34"/>
      <c r="S1542" s="28" t="n">
        <f aca="false">IF(O1542="Won",R1542,IF(O1542="Lost",0,N1542))</f>
        <v>55</v>
      </c>
      <c r="T1542" s="30" t="str">
        <f aca="false">IF(AND(P1542&lt;&gt;"",Q1542&lt;&gt;""),Q1542-P1542,"")</f>
        <v/>
      </c>
      <c r="U1542" s="30" t="str">
        <f aca="false">IF(AND(O1542="Engaging",P1542&lt;&gt;""),'Leia-me'!$B$5-P1542,"")</f>
        <v/>
      </c>
      <c r="V1542" s="25" t="str">
        <f aca="false">IF(O1542&lt;&gt;"Engaging","",IF(U1542&lt;='Leia-me'!$B$6,"Saudável",IF(U1542&lt;='Leia-me'!$B$7,"Esfriando",IF(U1542&lt;='Leia-me'!$B$8,"Última chance","Zumbi"))))</f>
        <v/>
      </c>
      <c r="W1542" s="25" t="str">
        <f aca="false">IF(O1542="Won",1,IF(O1542="Lost",0,""))</f>
        <v/>
      </c>
      <c r="Y1542" s="25" t="str">
        <f aca="false">IF(E1542="","Sim","")</f>
        <v/>
      </c>
    </row>
    <row r="1543" customFormat="false" ht="15" hidden="false" customHeight="false" outlineLevel="0" collapsed="false">
      <c r="A1543" s="25" t="s">
        <v>1790</v>
      </c>
      <c r="B1543" s="25" t="s">
        <v>67</v>
      </c>
      <c r="C1543" s="25" t="s">
        <v>68</v>
      </c>
      <c r="D1543" s="25" t="s">
        <v>71</v>
      </c>
      <c r="E1543" s="25" t="s">
        <v>1646</v>
      </c>
      <c r="F1543" s="25" t="s">
        <v>185</v>
      </c>
      <c r="G1543" s="26" t="n">
        <v>587.72</v>
      </c>
      <c r="H1543" s="27" t="n">
        <v>1501</v>
      </c>
      <c r="I1543" s="25" t="s">
        <v>147</v>
      </c>
      <c r="K1543" s="25" t="n">
        <v>2010</v>
      </c>
      <c r="L1543" s="25" t="s">
        <v>148</v>
      </c>
      <c r="M1543" s="25" t="s">
        <v>149</v>
      </c>
      <c r="N1543" s="28" t="n">
        <v>55</v>
      </c>
      <c r="O1543" s="25" t="s">
        <v>57</v>
      </c>
      <c r="P1543" s="33"/>
      <c r="Q1543" s="33"/>
      <c r="R1543" s="34"/>
      <c r="S1543" s="28" t="n">
        <f aca="false">IF(O1543="Won",R1543,IF(O1543="Lost",0,N1543))</f>
        <v>55</v>
      </c>
      <c r="T1543" s="30" t="str">
        <f aca="false">IF(AND(P1543&lt;&gt;"",Q1543&lt;&gt;""),Q1543-P1543,"")</f>
        <v/>
      </c>
      <c r="U1543" s="30" t="str">
        <f aca="false">IF(AND(O1543="Engaging",P1543&lt;&gt;""),'Leia-me'!$B$5-P1543,"")</f>
        <v/>
      </c>
      <c r="V1543" s="25" t="str">
        <f aca="false">IF(O1543&lt;&gt;"Engaging","",IF(U1543&lt;='Leia-me'!$B$6,"Saudável",IF(U1543&lt;='Leia-me'!$B$7,"Esfriando",IF(U1543&lt;='Leia-me'!$B$8,"Última chance","Zumbi"))))</f>
        <v/>
      </c>
      <c r="W1543" s="25" t="str">
        <f aca="false">IF(O1543="Won",1,IF(O1543="Lost",0,""))</f>
        <v/>
      </c>
      <c r="Y1543" s="25" t="str">
        <f aca="false">IF(E1543="","Sim","")</f>
        <v/>
      </c>
    </row>
    <row r="1544" customFormat="false" ht="15" hidden="false" customHeight="false" outlineLevel="0" collapsed="false">
      <c r="A1544" s="25" t="s">
        <v>1791</v>
      </c>
      <c r="B1544" s="25" t="s">
        <v>67</v>
      </c>
      <c r="C1544" s="25" t="s">
        <v>68</v>
      </c>
      <c r="D1544" s="25" t="s">
        <v>71</v>
      </c>
      <c r="E1544" s="25" t="s">
        <v>199</v>
      </c>
      <c r="F1544" s="25" t="s">
        <v>177</v>
      </c>
      <c r="G1544" s="26" t="n">
        <v>52.5</v>
      </c>
      <c r="H1544" s="27" t="n">
        <v>165</v>
      </c>
      <c r="I1544" s="25" t="s">
        <v>147</v>
      </c>
      <c r="K1544" s="25" t="n">
        <v>2008</v>
      </c>
      <c r="L1544" s="25" t="s">
        <v>148</v>
      </c>
      <c r="M1544" s="25" t="s">
        <v>149</v>
      </c>
      <c r="N1544" s="28" t="n">
        <v>55</v>
      </c>
      <c r="O1544" s="25" t="s">
        <v>57</v>
      </c>
      <c r="P1544" s="33"/>
      <c r="Q1544" s="33"/>
      <c r="R1544" s="34"/>
      <c r="S1544" s="28" t="n">
        <f aca="false">IF(O1544="Won",R1544,IF(O1544="Lost",0,N1544))</f>
        <v>55</v>
      </c>
      <c r="T1544" s="30" t="str">
        <f aca="false">IF(AND(P1544&lt;&gt;"",Q1544&lt;&gt;""),Q1544-P1544,"")</f>
        <v/>
      </c>
      <c r="U1544" s="30" t="str">
        <f aca="false">IF(AND(O1544="Engaging",P1544&lt;&gt;""),'Leia-me'!$B$5-P1544,"")</f>
        <v/>
      </c>
      <c r="V1544" s="25" t="str">
        <f aca="false">IF(O1544&lt;&gt;"Engaging","",IF(U1544&lt;='Leia-me'!$B$6,"Saudável",IF(U1544&lt;='Leia-me'!$B$7,"Esfriando",IF(U1544&lt;='Leia-me'!$B$8,"Última chance","Zumbi"))))</f>
        <v/>
      </c>
      <c r="W1544" s="25" t="str">
        <f aca="false">IF(O1544="Won",1,IF(O1544="Lost",0,""))</f>
        <v/>
      </c>
      <c r="Y1544" s="25" t="str">
        <f aca="false">IF(E1544="","Sim","")</f>
        <v/>
      </c>
    </row>
    <row r="1545" customFormat="false" ht="15" hidden="false" customHeight="false" outlineLevel="0" collapsed="false">
      <c r="A1545" s="25" t="s">
        <v>1792</v>
      </c>
      <c r="B1545" s="25" t="s">
        <v>67</v>
      </c>
      <c r="C1545" s="25" t="s">
        <v>68</v>
      </c>
      <c r="D1545" s="25" t="s">
        <v>71</v>
      </c>
      <c r="E1545" s="25" t="s">
        <v>868</v>
      </c>
      <c r="F1545" s="25" t="s">
        <v>168</v>
      </c>
      <c r="G1545" s="26" t="n">
        <v>2952.73</v>
      </c>
      <c r="H1545" s="27" t="n">
        <v>5107</v>
      </c>
      <c r="I1545" s="25" t="s">
        <v>147</v>
      </c>
      <c r="K1545" s="25" t="n">
        <v>2000</v>
      </c>
      <c r="L1545" s="25" t="s">
        <v>148</v>
      </c>
      <c r="M1545" s="25" t="s">
        <v>149</v>
      </c>
      <c r="N1545" s="28" t="n">
        <v>55</v>
      </c>
      <c r="O1545" s="25" t="s">
        <v>57</v>
      </c>
      <c r="P1545" s="33"/>
      <c r="Q1545" s="33"/>
      <c r="R1545" s="34"/>
      <c r="S1545" s="28" t="n">
        <f aca="false">IF(O1545="Won",R1545,IF(O1545="Lost",0,N1545))</f>
        <v>55</v>
      </c>
      <c r="T1545" s="30" t="str">
        <f aca="false">IF(AND(P1545&lt;&gt;"",Q1545&lt;&gt;""),Q1545-P1545,"")</f>
        <v/>
      </c>
      <c r="U1545" s="30" t="str">
        <f aca="false">IF(AND(O1545="Engaging",P1545&lt;&gt;""),'Leia-me'!$B$5-P1545,"")</f>
        <v/>
      </c>
      <c r="V1545" s="25" t="str">
        <f aca="false">IF(O1545&lt;&gt;"Engaging","",IF(U1545&lt;='Leia-me'!$B$6,"Saudável",IF(U1545&lt;='Leia-me'!$B$7,"Esfriando",IF(U1545&lt;='Leia-me'!$B$8,"Última chance","Zumbi"))))</f>
        <v/>
      </c>
      <c r="W1545" s="25" t="str">
        <f aca="false">IF(O1545="Won",1,IF(O1545="Lost",0,""))</f>
        <v/>
      </c>
      <c r="Y1545" s="25" t="str">
        <f aca="false">IF(E1545="","Sim","")</f>
        <v/>
      </c>
    </row>
    <row r="1546" customFormat="false" ht="15" hidden="false" customHeight="false" outlineLevel="0" collapsed="false">
      <c r="A1546" s="25" t="s">
        <v>1793</v>
      </c>
      <c r="B1546" s="25" t="s">
        <v>67</v>
      </c>
      <c r="C1546" s="25" t="s">
        <v>68</v>
      </c>
      <c r="D1546" s="25" t="s">
        <v>71</v>
      </c>
      <c r="E1546" s="25" t="s">
        <v>207</v>
      </c>
      <c r="F1546" s="25" t="s">
        <v>168</v>
      </c>
      <c r="G1546" s="26" t="n">
        <v>375.43</v>
      </c>
      <c r="H1546" s="27" t="n">
        <v>1190</v>
      </c>
      <c r="I1546" s="25" t="s">
        <v>147</v>
      </c>
      <c r="K1546" s="25" t="n">
        <v>1985</v>
      </c>
      <c r="L1546" s="25" t="s">
        <v>148</v>
      </c>
      <c r="M1546" s="25" t="s">
        <v>149</v>
      </c>
      <c r="N1546" s="28" t="n">
        <v>55</v>
      </c>
      <c r="O1546" s="25" t="s">
        <v>57</v>
      </c>
      <c r="P1546" s="33"/>
      <c r="Q1546" s="33"/>
      <c r="R1546" s="34"/>
      <c r="S1546" s="28" t="n">
        <f aca="false">IF(O1546="Won",R1546,IF(O1546="Lost",0,N1546))</f>
        <v>55</v>
      </c>
      <c r="T1546" s="30" t="str">
        <f aca="false">IF(AND(P1546&lt;&gt;"",Q1546&lt;&gt;""),Q1546-P1546,"")</f>
        <v/>
      </c>
      <c r="U1546" s="30" t="str">
        <f aca="false">IF(AND(O1546="Engaging",P1546&lt;&gt;""),'Leia-me'!$B$5-P1546,"")</f>
        <v/>
      </c>
      <c r="V1546" s="25" t="str">
        <f aca="false">IF(O1546&lt;&gt;"Engaging","",IF(U1546&lt;='Leia-me'!$B$6,"Saudável",IF(U1546&lt;='Leia-me'!$B$7,"Esfriando",IF(U1546&lt;='Leia-me'!$B$8,"Última chance","Zumbi"))))</f>
        <v/>
      </c>
      <c r="W1546" s="25" t="str">
        <f aca="false">IF(O1546="Won",1,IF(O1546="Lost",0,""))</f>
        <v/>
      </c>
      <c r="Y1546" s="25" t="str">
        <f aca="false">IF(E1546="","Sim","")</f>
        <v/>
      </c>
    </row>
    <row r="1547" customFormat="false" ht="15" hidden="false" customHeight="false" outlineLevel="0" collapsed="false">
      <c r="A1547" s="25" t="s">
        <v>1794</v>
      </c>
      <c r="B1547" s="25" t="s">
        <v>67</v>
      </c>
      <c r="C1547" s="25" t="s">
        <v>68</v>
      </c>
      <c r="D1547" s="25" t="s">
        <v>71</v>
      </c>
      <c r="E1547" s="25" t="s">
        <v>1795</v>
      </c>
      <c r="F1547" s="25" t="s">
        <v>177</v>
      </c>
      <c r="G1547" s="26" t="n">
        <v>355.23</v>
      </c>
      <c r="H1547" s="27" t="n">
        <v>853</v>
      </c>
      <c r="I1547" s="25" t="s">
        <v>147</v>
      </c>
      <c r="K1547" s="25" t="n">
        <v>1994</v>
      </c>
      <c r="L1547" s="25" t="s">
        <v>148</v>
      </c>
      <c r="M1547" s="25" t="s">
        <v>149</v>
      </c>
      <c r="N1547" s="28" t="n">
        <v>55</v>
      </c>
      <c r="O1547" s="25" t="s">
        <v>57</v>
      </c>
      <c r="P1547" s="33"/>
      <c r="Q1547" s="33"/>
      <c r="R1547" s="34"/>
      <c r="S1547" s="28" t="n">
        <f aca="false">IF(O1547="Won",R1547,IF(O1547="Lost",0,N1547))</f>
        <v>55</v>
      </c>
      <c r="T1547" s="30" t="str">
        <f aca="false">IF(AND(P1547&lt;&gt;"",Q1547&lt;&gt;""),Q1547-P1547,"")</f>
        <v/>
      </c>
      <c r="U1547" s="30" t="str">
        <f aca="false">IF(AND(O1547="Engaging",P1547&lt;&gt;""),'Leia-me'!$B$5-P1547,"")</f>
        <v/>
      </c>
      <c r="V1547" s="25" t="str">
        <f aca="false">IF(O1547&lt;&gt;"Engaging","",IF(U1547&lt;='Leia-me'!$B$6,"Saudável",IF(U1547&lt;='Leia-me'!$B$7,"Esfriando",IF(U1547&lt;='Leia-me'!$B$8,"Última chance","Zumbi"))))</f>
        <v/>
      </c>
      <c r="W1547" s="25" t="str">
        <f aca="false">IF(O1547="Won",1,IF(O1547="Lost",0,""))</f>
        <v/>
      </c>
      <c r="Y1547" s="25" t="str">
        <f aca="false">IF(E1547="","Sim","")</f>
        <v/>
      </c>
    </row>
    <row r="1548" customFormat="false" ht="15" hidden="false" customHeight="false" outlineLevel="0" collapsed="false">
      <c r="A1548" s="25" t="s">
        <v>1796</v>
      </c>
      <c r="B1548" s="25" t="s">
        <v>67</v>
      </c>
      <c r="C1548" s="25" t="s">
        <v>68</v>
      </c>
      <c r="D1548" s="25" t="s">
        <v>71</v>
      </c>
      <c r="E1548" s="25" t="s">
        <v>188</v>
      </c>
      <c r="F1548" s="25" t="s">
        <v>185</v>
      </c>
      <c r="G1548" s="26" t="n">
        <v>1008.06</v>
      </c>
      <c r="H1548" s="27" t="n">
        <v>1238</v>
      </c>
      <c r="I1548" s="25" t="s">
        <v>147</v>
      </c>
      <c r="K1548" s="25" t="n">
        <v>1983</v>
      </c>
      <c r="L1548" s="25" t="s">
        <v>148</v>
      </c>
      <c r="M1548" s="25" t="s">
        <v>149</v>
      </c>
      <c r="N1548" s="28" t="n">
        <v>55</v>
      </c>
      <c r="O1548" s="25" t="s">
        <v>57</v>
      </c>
      <c r="P1548" s="33"/>
      <c r="Q1548" s="33"/>
      <c r="R1548" s="34"/>
      <c r="S1548" s="28" t="n">
        <f aca="false">IF(O1548="Won",R1548,IF(O1548="Lost",0,N1548))</f>
        <v>55</v>
      </c>
      <c r="T1548" s="30" t="str">
        <f aca="false">IF(AND(P1548&lt;&gt;"",Q1548&lt;&gt;""),Q1548-P1548,"")</f>
        <v/>
      </c>
      <c r="U1548" s="30" t="str">
        <f aca="false">IF(AND(O1548="Engaging",P1548&lt;&gt;""),'Leia-me'!$B$5-P1548,"")</f>
        <v/>
      </c>
      <c r="V1548" s="25" t="str">
        <f aca="false">IF(O1548&lt;&gt;"Engaging","",IF(U1548&lt;='Leia-me'!$B$6,"Saudável",IF(U1548&lt;='Leia-me'!$B$7,"Esfriando",IF(U1548&lt;='Leia-me'!$B$8,"Última chance","Zumbi"))))</f>
        <v/>
      </c>
      <c r="W1548" s="25" t="str">
        <f aca="false">IF(O1548="Won",1,IF(O1548="Lost",0,""))</f>
        <v/>
      </c>
      <c r="Y1548" s="25" t="str">
        <f aca="false">IF(E1548="","Sim","")</f>
        <v/>
      </c>
    </row>
    <row r="1549" customFormat="false" ht="15" hidden="false" customHeight="false" outlineLevel="0" collapsed="false">
      <c r="A1549" s="25" t="s">
        <v>1797</v>
      </c>
      <c r="B1549" s="25" t="s">
        <v>67</v>
      </c>
      <c r="C1549" s="25" t="s">
        <v>68</v>
      </c>
      <c r="D1549" s="25" t="s">
        <v>71</v>
      </c>
      <c r="G1549" s="31"/>
      <c r="H1549" s="32"/>
      <c r="L1549" s="25" t="s">
        <v>148</v>
      </c>
      <c r="M1549" s="25" t="s">
        <v>149</v>
      </c>
      <c r="N1549" s="28" t="n">
        <v>55</v>
      </c>
      <c r="O1549" s="25" t="s">
        <v>57</v>
      </c>
      <c r="P1549" s="33"/>
      <c r="Q1549" s="33"/>
      <c r="R1549" s="34"/>
      <c r="S1549" s="28" t="n">
        <f aca="false">IF(O1549="Won",R1549,IF(O1549="Lost",0,N1549))</f>
        <v>55</v>
      </c>
      <c r="T1549" s="30" t="str">
        <f aca="false">IF(AND(P1549&lt;&gt;"",Q1549&lt;&gt;""),Q1549-P1549,"")</f>
        <v/>
      </c>
      <c r="U1549" s="30" t="str">
        <f aca="false">IF(AND(O1549="Engaging",P1549&lt;&gt;""),'Leia-me'!$B$5-P1549,"")</f>
        <v/>
      </c>
      <c r="V1549" s="25" t="str">
        <f aca="false">IF(O1549&lt;&gt;"Engaging","",IF(U1549&lt;='Leia-me'!$B$6,"Saudável",IF(U1549&lt;='Leia-me'!$B$7,"Esfriando",IF(U1549&lt;='Leia-me'!$B$8,"Última chance","Zumbi"))))</f>
        <v/>
      </c>
      <c r="W1549" s="25" t="str">
        <f aca="false">IF(O1549="Won",1,IF(O1549="Lost",0,""))</f>
        <v/>
      </c>
      <c r="Y1549" s="25" t="str">
        <f aca="false">IF(E1549="","Sim","")</f>
        <v>Sim</v>
      </c>
    </row>
    <row r="1550" customFormat="false" ht="15" hidden="false" customHeight="false" outlineLevel="0" collapsed="false">
      <c r="A1550" s="25" t="s">
        <v>1798</v>
      </c>
      <c r="B1550" s="25" t="s">
        <v>67</v>
      </c>
      <c r="C1550" s="25" t="s">
        <v>68</v>
      </c>
      <c r="D1550" s="25" t="s">
        <v>71</v>
      </c>
      <c r="G1550" s="31"/>
      <c r="H1550" s="32"/>
      <c r="L1550" s="25" t="s">
        <v>148</v>
      </c>
      <c r="M1550" s="25" t="s">
        <v>149</v>
      </c>
      <c r="N1550" s="28" t="n">
        <v>55</v>
      </c>
      <c r="O1550" s="25" t="s">
        <v>57</v>
      </c>
      <c r="P1550" s="33"/>
      <c r="Q1550" s="33"/>
      <c r="R1550" s="34"/>
      <c r="S1550" s="28" t="n">
        <f aca="false">IF(O1550="Won",R1550,IF(O1550="Lost",0,N1550))</f>
        <v>55</v>
      </c>
      <c r="T1550" s="30" t="str">
        <f aca="false">IF(AND(P1550&lt;&gt;"",Q1550&lt;&gt;""),Q1550-P1550,"")</f>
        <v/>
      </c>
      <c r="U1550" s="30" t="str">
        <f aca="false">IF(AND(O1550="Engaging",P1550&lt;&gt;""),'Leia-me'!$B$5-P1550,"")</f>
        <v/>
      </c>
      <c r="V1550" s="25" t="str">
        <f aca="false">IF(O1550&lt;&gt;"Engaging","",IF(U1550&lt;='Leia-me'!$B$6,"Saudável",IF(U1550&lt;='Leia-me'!$B$7,"Esfriando",IF(U1550&lt;='Leia-me'!$B$8,"Última chance","Zumbi"))))</f>
        <v/>
      </c>
      <c r="W1550" s="25" t="str">
        <f aca="false">IF(O1550="Won",1,IF(O1550="Lost",0,""))</f>
        <v/>
      </c>
      <c r="Y1550" s="25" t="str">
        <f aca="false">IF(E1550="","Sim","")</f>
        <v>Sim</v>
      </c>
    </row>
    <row r="1551" customFormat="false" ht="15" hidden="false" customHeight="false" outlineLevel="0" collapsed="false">
      <c r="A1551" s="25" t="s">
        <v>1799</v>
      </c>
      <c r="B1551" s="25" t="s">
        <v>67</v>
      </c>
      <c r="C1551" s="25" t="s">
        <v>68</v>
      </c>
      <c r="D1551" s="25" t="s">
        <v>71</v>
      </c>
      <c r="G1551" s="31"/>
      <c r="H1551" s="32"/>
      <c r="L1551" s="25" t="s">
        <v>148</v>
      </c>
      <c r="M1551" s="25" t="s">
        <v>149</v>
      </c>
      <c r="N1551" s="28" t="n">
        <v>55</v>
      </c>
      <c r="O1551" s="25" t="s">
        <v>57</v>
      </c>
      <c r="P1551" s="33"/>
      <c r="Q1551" s="33"/>
      <c r="R1551" s="34"/>
      <c r="S1551" s="28" t="n">
        <f aca="false">IF(O1551="Won",R1551,IF(O1551="Lost",0,N1551))</f>
        <v>55</v>
      </c>
      <c r="T1551" s="30" t="str">
        <f aca="false">IF(AND(P1551&lt;&gt;"",Q1551&lt;&gt;""),Q1551-P1551,"")</f>
        <v/>
      </c>
      <c r="U1551" s="30" t="str">
        <f aca="false">IF(AND(O1551="Engaging",P1551&lt;&gt;""),'Leia-me'!$B$5-P1551,"")</f>
        <v/>
      </c>
      <c r="V1551" s="25" t="str">
        <f aca="false">IF(O1551&lt;&gt;"Engaging","",IF(U1551&lt;='Leia-me'!$B$6,"Saudável",IF(U1551&lt;='Leia-me'!$B$7,"Esfriando",IF(U1551&lt;='Leia-me'!$B$8,"Última chance","Zumbi"))))</f>
        <v/>
      </c>
      <c r="W1551" s="25" t="str">
        <f aca="false">IF(O1551="Won",1,IF(O1551="Lost",0,""))</f>
        <v/>
      </c>
      <c r="Y1551" s="25" t="str">
        <f aca="false">IF(E1551="","Sim","")</f>
        <v>Sim</v>
      </c>
    </row>
    <row r="1552" customFormat="false" ht="15" hidden="false" customHeight="false" outlineLevel="0" collapsed="false">
      <c r="A1552" s="25" t="s">
        <v>1800</v>
      </c>
      <c r="B1552" s="25" t="s">
        <v>67</v>
      </c>
      <c r="C1552" s="25" t="s">
        <v>68</v>
      </c>
      <c r="D1552" s="25" t="s">
        <v>71</v>
      </c>
      <c r="G1552" s="31"/>
      <c r="H1552" s="32"/>
      <c r="L1552" s="25" t="s">
        <v>148</v>
      </c>
      <c r="M1552" s="25" t="s">
        <v>149</v>
      </c>
      <c r="N1552" s="28" t="n">
        <v>55</v>
      </c>
      <c r="O1552" s="25" t="s">
        <v>57</v>
      </c>
      <c r="P1552" s="33"/>
      <c r="Q1552" s="33"/>
      <c r="R1552" s="34"/>
      <c r="S1552" s="28" t="n">
        <f aca="false">IF(O1552="Won",R1552,IF(O1552="Lost",0,N1552))</f>
        <v>55</v>
      </c>
      <c r="T1552" s="30" t="str">
        <f aca="false">IF(AND(P1552&lt;&gt;"",Q1552&lt;&gt;""),Q1552-P1552,"")</f>
        <v/>
      </c>
      <c r="U1552" s="30" t="str">
        <f aca="false">IF(AND(O1552="Engaging",P1552&lt;&gt;""),'Leia-me'!$B$5-P1552,"")</f>
        <v/>
      </c>
      <c r="V1552" s="25" t="str">
        <f aca="false">IF(O1552&lt;&gt;"Engaging","",IF(U1552&lt;='Leia-me'!$B$6,"Saudável",IF(U1552&lt;='Leia-me'!$B$7,"Esfriando",IF(U1552&lt;='Leia-me'!$B$8,"Última chance","Zumbi"))))</f>
        <v/>
      </c>
      <c r="W1552" s="25" t="str">
        <f aca="false">IF(O1552="Won",1,IF(O1552="Lost",0,""))</f>
        <v/>
      </c>
      <c r="Y1552" s="25" t="str">
        <f aca="false">IF(E1552="","Sim","")</f>
        <v>Sim</v>
      </c>
    </row>
    <row r="1553" customFormat="false" ht="15" hidden="false" customHeight="false" outlineLevel="0" collapsed="false">
      <c r="A1553" s="25" t="s">
        <v>1801</v>
      </c>
      <c r="B1553" s="25" t="s">
        <v>67</v>
      </c>
      <c r="C1553" s="25" t="s">
        <v>68</v>
      </c>
      <c r="D1553" s="25" t="s">
        <v>71</v>
      </c>
      <c r="G1553" s="31"/>
      <c r="H1553" s="32"/>
      <c r="L1553" s="25" t="s">
        <v>148</v>
      </c>
      <c r="M1553" s="25" t="s">
        <v>149</v>
      </c>
      <c r="N1553" s="28" t="n">
        <v>55</v>
      </c>
      <c r="O1553" s="25" t="s">
        <v>57</v>
      </c>
      <c r="P1553" s="33"/>
      <c r="Q1553" s="33"/>
      <c r="R1553" s="34"/>
      <c r="S1553" s="28" t="n">
        <f aca="false">IF(O1553="Won",R1553,IF(O1553="Lost",0,N1553))</f>
        <v>55</v>
      </c>
      <c r="T1553" s="30" t="str">
        <f aca="false">IF(AND(P1553&lt;&gt;"",Q1553&lt;&gt;""),Q1553-P1553,"")</f>
        <v/>
      </c>
      <c r="U1553" s="30" t="str">
        <f aca="false">IF(AND(O1553="Engaging",P1553&lt;&gt;""),'Leia-me'!$B$5-P1553,"")</f>
        <v/>
      </c>
      <c r="V1553" s="25" t="str">
        <f aca="false">IF(O1553&lt;&gt;"Engaging","",IF(U1553&lt;='Leia-me'!$B$6,"Saudável",IF(U1553&lt;='Leia-me'!$B$7,"Esfriando",IF(U1553&lt;='Leia-me'!$B$8,"Última chance","Zumbi"))))</f>
        <v/>
      </c>
      <c r="W1553" s="25" t="str">
        <f aca="false">IF(O1553="Won",1,IF(O1553="Lost",0,""))</f>
        <v/>
      </c>
      <c r="Y1553" s="25" t="str">
        <f aca="false">IF(E1553="","Sim","")</f>
        <v>Sim</v>
      </c>
    </row>
    <row r="1554" customFormat="false" ht="15" hidden="false" customHeight="false" outlineLevel="0" collapsed="false">
      <c r="A1554" s="25" t="s">
        <v>1802</v>
      </c>
      <c r="B1554" s="25" t="s">
        <v>67</v>
      </c>
      <c r="C1554" s="25" t="s">
        <v>68</v>
      </c>
      <c r="D1554" s="25" t="s">
        <v>71</v>
      </c>
      <c r="G1554" s="31"/>
      <c r="H1554" s="32"/>
      <c r="L1554" s="25" t="s">
        <v>148</v>
      </c>
      <c r="M1554" s="25" t="s">
        <v>149</v>
      </c>
      <c r="N1554" s="28" t="n">
        <v>55</v>
      </c>
      <c r="O1554" s="25" t="s">
        <v>57</v>
      </c>
      <c r="P1554" s="33"/>
      <c r="Q1554" s="33"/>
      <c r="R1554" s="34"/>
      <c r="S1554" s="28" t="n">
        <f aca="false">IF(O1554="Won",R1554,IF(O1554="Lost",0,N1554))</f>
        <v>55</v>
      </c>
      <c r="T1554" s="30" t="str">
        <f aca="false">IF(AND(P1554&lt;&gt;"",Q1554&lt;&gt;""),Q1554-P1554,"")</f>
        <v/>
      </c>
      <c r="U1554" s="30" t="str">
        <f aca="false">IF(AND(O1554="Engaging",P1554&lt;&gt;""),'Leia-me'!$B$5-P1554,"")</f>
        <v/>
      </c>
      <c r="V1554" s="25" t="str">
        <f aca="false">IF(O1554&lt;&gt;"Engaging","",IF(U1554&lt;='Leia-me'!$B$6,"Saudável",IF(U1554&lt;='Leia-me'!$B$7,"Esfriando",IF(U1554&lt;='Leia-me'!$B$8,"Última chance","Zumbi"))))</f>
        <v/>
      </c>
      <c r="W1554" s="25" t="str">
        <f aca="false">IF(O1554="Won",1,IF(O1554="Lost",0,""))</f>
        <v/>
      </c>
      <c r="Y1554" s="25" t="str">
        <f aca="false">IF(E1554="","Sim","")</f>
        <v>Sim</v>
      </c>
    </row>
    <row r="1555" customFormat="false" ht="15" hidden="false" customHeight="false" outlineLevel="0" collapsed="false">
      <c r="A1555" s="25" t="s">
        <v>1803</v>
      </c>
      <c r="B1555" s="25" t="s">
        <v>67</v>
      </c>
      <c r="C1555" s="25" t="s">
        <v>68</v>
      </c>
      <c r="D1555" s="25" t="s">
        <v>71</v>
      </c>
      <c r="G1555" s="31"/>
      <c r="H1555" s="32"/>
      <c r="L1555" s="25" t="s">
        <v>148</v>
      </c>
      <c r="M1555" s="25" t="s">
        <v>149</v>
      </c>
      <c r="N1555" s="28" t="n">
        <v>55</v>
      </c>
      <c r="O1555" s="25" t="s">
        <v>57</v>
      </c>
      <c r="P1555" s="33"/>
      <c r="Q1555" s="33"/>
      <c r="R1555" s="34"/>
      <c r="S1555" s="28" t="n">
        <f aca="false">IF(O1555="Won",R1555,IF(O1555="Lost",0,N1555))</f>
        <v>55</v>
      </c>
      <c r="T1555" s="30" t="str">
        <f aca="false">IF(AND(P1555&lt;&gt;"",Q1555&lt;&gt;""),Q1555-P1555,"")</f>
        <v/>
      </c>
      <c r="U1555" s="30" t="str">
        <f aca="false">IF(AND(O1555="Engaging",P1555&lt;&gt;""),'Leia-me'!$B$5-P1555,"")</f>
        <v/>
      </c>
      <c r="V1555" s="25" t="str">
        <f aca="false">IF(O1555&lt;&gt;"Engaging","",IF(U1555&lt;='Leia-me'!$B$6,"Saudável",IF(U1555&lt;='Leia-me'!$B$7,"Esfriando",IF(U1555&lt;='Leia-me'!$B$8,"Última chance","Zumbi"))))</f>
        <v/>
      </c>
      <c r="W1555" s="25" t="str">
        <f aca="false">IF(O1555="Won",1,IF(O1555="Lost",0,""))</f>
        <v/>
      </c>
      <c r="Y1555" s="25" t="str">
        <f aca="false">IF(E1555="","Sim","")</f>
        <v>Sim</v>
      </c>
    </row>
    <row r="1556" customFormat="false" ht="15" hidden="false" customHeight="false" outlineLevel="0" collapsed="false">
      <c r="A1556" s="25" t="s">
        <v>1804</v>
      </c>
      <c r="B1556" s="25" t="s">
        <v>67</v>
      </c>
      <c r="C1556" s="25" t="s">
        <v>68</v>
      </c>
      <c r="D1556" s="25" t="s">
        <v>71</v>
      </c>
      <c r="G1556" s="31"/>
      <c r="H1556" s="32"/>
      <c r="L1556" s="25" t="s">
        <v>148</v>
      </c>
      <c r="M1556" s="25" t="s">
        <v>149</v>
      </c>
      <c r="N1556" s="28" t="n">
        <v>55</v>
      </c>
      <c r="O1556" s="25" t="s">
        <v>57</v>
      </c>
      <c r="P1556" s="33"/>
      <c r="Q1556" s="33"/>
      <c r="R1556" s="34"/>
      <c r="S1556" s="28" t="n">
        <f aca="false">IF(O1556="Won",R1556,IF(O1556="Lost",0,N1556))</f>
        <v>55</v>
      </c>
      <c r="T1556" s="30" t="str">
        <f aca="false">IF(AND(P1556&lt;&gt;"",Q1556&lt;&gt;""),Q1556-P1556,"")</f>
        <v/>
      </c>
      <c r="U1556" s="30" t="str">
        <f aca="false">IF(AND(O1556="Engaging",P1556&lt;&gt;""),'Leia-me'!$B$5-P1556,"")</f>
        <v/>
      </c>
      <c r="V1556" s="25" t="str">
        <f aca="false">IF(O1556&lt;&gt;"Engaging","",IF(U1556&lt;='Leia-me'!$B$6,"Saudável",IF(U1556&lt;='Leia-me'!$B$7,"Esfriando",IF(U1556&lt;='Leia-me'!$B$8,"Última chance","Zumbi"))))</f>
        <v/>
      </c>
      <c r="W1556" s="25" t="str">
        <f aca="false">IF(O1556="Won",1,IF(O1556="Lost",0,""))</f>
        <v/>
      </c>
      <c r="Y1556" s="25" t="str">
        <f aca="false">IF(E1556="","Sim","")</f>
        <v>Sim</v>
      </c>
    </row>
    <row r="1557" customFormat="false" ht="15" hidden="false" customHeight="false" outlineLevel="0" collapsed="false">
      <c r="A1557" s="25" t="s">
        <v>1805</v>
      </c>
      <c r="B1557" s="25" t="s">
        <v>67</v>
      </c>
      <c r="C1557" s="25" t="s">
        <v>68</v>
      </c>
      <c r="D1557" s="25" t="s">
        <v>71</v>
      </c>
      <c r="G1557" s="31"/>
      <c r="H1557" s="32"/>
      <c r="L1557" s="25" t="s">
        <v>148</v>
      </c>
      <c r="M1557" s="25" t="s">
        <v>149</v>
      </c>
      <c r="N1557" s="28" t="n">
        <v>55</v>
      </c>
      <c r="O1557" s="25" t="s">
        <v>57</v>
      </c>
      <c r="P1557" s="33"/>
      <c r="Q1557" s="33"/>
      <c r="R1557" s="34"/>
      <c r="S1557" s="28" t="n">
        <f aca="false">IF(O1557="Won",R1557,IF(O1557="Lost",0,N1557))</f>
        <v>55</v>
      </c>
      <c r="T1557" s="30" t="str">
        <f aca="false">IF(AND(P1557&lt;&gt;"",Q1557&lt;&gt;""),Q1557-P1557,"")</f>
        <v/>
      </c>
      <c r="U1557" s="30" t="str">
        <f aca="false">IF(AND(O1557="Engaging",P1557&lt;&gt;""),'Leia-me'!$B$5-P1557,"")</f>
        <v/>
      </c>
      <c r="V1557" s="25" t="str">
        <f aca="false">IF(O1557&lt;&gt;"Engaging","",IF(U1557&lt;='Leia-me'!$B$6,"Saudável",IF(U1557&lt;='Leia-me'!$B$7,"Esfriando",IF(U1557&lt;='Leia-me'!$B$8,"Última chance","Zumbi"))))</f>
        <v/>
      </c>
      <c r="W1557" s="25" t="str">
        <f aca="false">IF(O1557="Won",1,IF(O1557="Lost",0,""))</f>
        <v/>
      </c>
      <c r="Y1557" s="25" t="str">
        <f aca="false">IF(E1557="","Sim","")</f>
        <v>Sim</v>
      </c>
    </row>
    <row r="1558" customFormat="false" ht="15" hidden="false" customHeight="false" outlineLevel="0" collapsed="false">
      <c r="A1558" s="25" t="s">
        <v>1806</v>
      </c>
      <c r="B1558" s="25" t="s">
        <v>67</v>
      </c>
      <c r="C1558" s="25" t="s">
        <v>68</v>
      </c>
      <c r="D1558" s="25" t="s">
        <v>71</v>
      </c>
      <c r="G1558" s="31"/>
      <c r="H1558" s="32"/>
      <c r="L1558" s="25" t="s">
        <v>148</v>
      </c>
      <c r="M1558" s="25" t="s">
        <v>149</v>
      </c>
      <c r="N1558" s="28" t="n">
        <v>55</v>
      </c>
      <c r="O1558" s="25" t="s">
        <v>57</v>
      </c>
      <c r="P1558" s="33"/>
      <c r="Q1558" s="33"/>
      <c r="R1558" s="34"/>
      <c r="S1558" s="28" t="n">
        <f aca="false">IF(O1558="Won",R1558,IF(O1558="Lost",0,N1558))</f>
        <v>55</v>
      </c>
      <c r="T1558" s="30" t="str">
        <f aca="false">IF(AND(P1558&lt;&gt;"",Q1558&lt;&gt;""),Q1558-P1558,"")</f>
        <v/>
      </c>
      <c r="U1558" s="30" t="str">
        <f aca="false">IF(AND(O1558="Engaging",P1558&lt;&gt;""),'Leia-me'!$B$5-P1558,"")</f>
        <v/>
      </c>
      <c r="V1558" s="25" t="str">
        <f aca="false">IF(O1558&lt;&gt;"Engaging","",IF(U1558&lt;='Leia-me'!$B$6,"Saudável",IF(U1558&lt;='Leia-me'!$B$7,"Esfriando",IF(U1558&lt;='Leia-me'!$B$8,"Última chance","Zumbi"))))</f>
        <v/>
      </c>
      <c r="W1558" s="25" t="str">
        <f aca="false">IF(O1558="Won",1,IF(O1558="Lost",0,""))</f>
        <v/>
      </c>
      <c r="Y1558" s="25" t="str">
        <f aca="false">IF(E1558="","Sim","")</f>
        <v>Sim</v>
      </c>
    </row>
    <row r="1559" customFormat="false" ht="15" hidden="false" customHeight="false" outlineLevel="0" collapsed="false">
      <c r="A1559" s="25" t="s">
        <v>1807</v>
      </c>
      <c r="B1559" s="25" t="s">
        <v>67</v>
      </c>
      <c r="C1559" s="25" t="s">
        <v>68</v>
      </c>
      <c r="D1559" s="25" t="s">
        <v>71</v>
      </c>
      <c r="G1559" s="31"/>
      <c r="H1559" s="32"/>
      <c r="L1559" s="25" t="s">
        <v>148</v>
      </c>
      <c r="M1559" s="25" t="s">
        <v>149</v>
      </c>
      <c r="N1559" s="28" t="n">
        <v>55</v>
      </c>
      <c r="O1559" s="25" t="s">
        <v>57</v>
      </c>
      <c r="P1559" s="33"/>
      <c r="Q1559" s="33"/>
      <c r="R1559" s="34"/>
      <c r="S1559" s="28" t="n">
        <f aca="false">IF(O1559="Won",R1559,IF(O1559="Lost",0,N1559))</f>
        <v>55</v>
      </c>
      <c r="T1559" s="30" t="str">
        <f aca="false">IF(AND(P1559&lt;&gt;"",Q1559&lt;&gt;""),Q1559-P1559,"")</f>
        <v/>
      </c>
      <c r="U1559" s="30" t="str">
        <f aca="false">IF(AND(O1559="Engaging",P1559&lt;&gt;""),'Leia-me'!$B$5-P1559,"")</f>
        <v/>
      </c>
      <c r="V1559" s="25" t="str">
        <f aca="false">IF(O1559&lt;&gt;"Engaging","",IF(U1559&lt;='Leia-me'!$B$6,"Saudável",IF(U1559&lt;='Leia-me'!$B$7,"Esfriando",IF(U1559&lt;='Leia-me'!$B$8,"Última chance","Zumbi"))))</f>
        <v/>
      </c>
      <c r="W1559" s="25" t="str">
        <f aca="false">IF(O1559="Won",1,IF(O1559="Lost",0,""))</f>
        <v/>
      </c>
      <c r="Y1559" s="25" t="str">
        <f aca="false">IF(E1559="","Sim","")</f>
        <v>Sim</v>
      </c>
    </row>
    <row r="1560" customFormat="false" ht="15" hidden="false" customHeight="false" outlineLevel="0" collapsed="false">
      <c r="A1560" s="25" t="s">
        <v>1808</v>
      </c>
      <c r="B1560" s="25" t="s">
        <v>67</v>
      </c>
      <c r="C1560" s="25" t="s">
        <v>68</v>
      </c>
      <c r="D1560" s="25" t="s">
        <v>71</v>
      </c>
      <c r="G1560" s="31"/>
      <c r="H1560" s="32"/>
      <c r="L1560" s="25" t="s">
        <v>148</v>
      </c>
      <c r="M1560" s="25" t="s">
        <v>149</v>
      </c>
      <c r="N1560" s="28" t="n">
        <v>55</v>
      </c>
      <c r="O1560" s="25" t="s">
        <v>57</v>
      </c>
      <c r="P1560" s="33"/>
      <c r="Q1560" s="33"/>
      <c r="R1560" s="34"/>
      <c r="S1560" s="28" t="n">
        <f aca="false">IF(O1560="Won",R1560,IF(O1560="Lost",0,N1560))</f>
        <v>55</v>
      </c>
      <c r="T1560" s="30" t="str">
        <f aca="false">IF(AND(P1560&lt;&gt;"",Q1560&lt;&gt;""),Q1560-P1560,"")</f>
        <v/>
      </c>
      <c r="U1560" s="30" t="str">
        <f aca="false">IF(AND(O1560="Engaging",P1560&lt;&gt;""),'Leia-me'!$B$5-P1560,"")</f>
        <v/>
      </c>
      <c r="V1560" s="25" t="str">
        <f aca="false">IF(O1560&lt;&gt;"Engaging","",IF(U1560&lt;='Leia-me'!$B$6,"Saudável",IF(U1560&lt;='Leia-me'!$B$7,"Esfriando",IF(U1560&lt;='Leia-me'!$B$8,"Última chance","Zumbi"))))</f>
        <v/>
      </c>
      <c r="W1560" s="25" t="str">
        <f aca="false">IF(O1560="Won",1,IF(O1560="Lost",0,""))</f>
        <v/>
      </c>
      <c r="Y1560" s="25" t="str">
        <f aca="false">IF(E1560="","Sim","")</f>
        <v>Sim</v>
      </c>
    </row>
    <row r="1561" customFormat="false" ht="15" hidden="false" customHeight="false" outlineLevel="0" collapsed="false">
      <c r="A1561" s="25" t="s">
        <v>1809</v>
      </c>
      <c r="B1561" s="25" t="s">
        <v>67</v>
      </c>
      <c r="C1561" s="25" t="s">
        <v>68</v>
      </c>
      <c r="D1561" s="25" t="s">
        <v>71</v>
      </c>
      <c r="G1561" s="31"/>
      <c r="H1561" s="32"/>
      <c r="L1561" s="25" t="s">
        <v>148</v>
      </c>
      <c r="M1561" s="25" t="s">
        <v>149</v>
      </c>
      <c r="N1561" s="28" t="n">
        <v>55</v>
      </c>
      <c r="O1561" s="25" t="s">
        <v>57</v>
      </c>
      <c r="P1561" s="33"/>
      <c r="Q1561" s="33"/>
      <c r="R1561" s="34"/>
      <c r="S1561" s="28" t="n">
        <f aca="false">IF(O1561="Won",R1561,IF(O1561="Lost",0,N1561))</f>
        <v>55</v>
      </c>
      <c r="T1561" s="30" t="str">
        <f aca="false">IF(AND(P1561&lt;&gt;"",Q1561&lt;&gt;""),Q1561-P1561,"")</f>
        <v/>
      </c>
      <c r="U1561" s="30" t="str">
        <f aca="false">IF(AND(O1561="Engaging",P1561&lt;&gt;""),'Leia-me'!$B$5-P1561,"")</f>
        <v/>
      </c>
      <c r="V1561" s="25" t="str">
        <f aca="false">IF(O1561&lt;&gt;"Engaging","",IF(U1561&lt;='Leia-me'!$B$6,"Saudável",IF(U1561&lt;='Leia-me'!$B$7,"Esfriando",IF(U1561&lt;='Leia-me'!$B$8,"Última chance","Zumbi"))))</f>
        <v/>
      </c>
      <c r="W1561" s="25" t="str">
        <f aca="false">IF(O1561="Won",1,IF(O1561="Lost",0,""))</f>
        <v/>
      </c>
      <c r="Y1561" s="25" t="str">
        <f aca="false">IF(E1561="","Sim","")</f>
        <v>Sim</v>
      </c>
    </row>
    <row r="1562" customFormat="false" ht="15" hidden="false" customHeight="false" outlineLevel="0" collapsed="false">
      <c r="A1562" s="25" t="s">
        <v>1810</v>
      </c>
      <c r="B1562" s="25" t="s">
        <v>67</v>
      </c>
      <c r="C1562" s="25" t="s">
        <v>68</v>
      </c>
      <c r="D1562" s="25" t="s">
        <v>71</v>
      </c>
      <c r="G1562" s="31"/>
      <c r="H1562" s="32"/>
      <c r="L1562" s="25" t="s">
        <v>148</v>
      </c>
      <c r="M1562" s="25" t="s">
        <v>149</v>
      </c>
      <c r="N1562" s="28" t="n">
        <v>55</v>
      </c>
      <c r="O1562" s="25" t="s">
        <v>57</v>
      </c>
      <c r="P1562" s="33"/>
      <c r="Q1562" s="33"/>
      <c r="R1562" s="34"/>
      <c r="S1562" s="28" t="n">
        <f aca="false">IF(O1562="Won",R1562,IF(O1562="Lost",0,N1562))</f>
        <v>55</v>
      </c>
      <c r="T1562" s="30" t="str">
        <f aca="false">IF(AND(P1562&lt;&gt;"",Q1562&lt;&gt;""),Q1562-P1562,"")</f>
        <v/>
      </c>
      <c r="U1562" s="30" t="str">
        <f aca="false">IF(AND(O1562="Engaging",P1562&lt;&gt;""),'Leia-me'!$B$5-P1562,"")</f>
        <v/>
      </c>
      <c r="V1562" s="25" t="str">
        <f aca="false">IF(O1562&lt;&gt;"Engaging","",IF(U1562&lt;='Leia-me'!$B$6,"Saudável",IF(U1562&lt;='Leia-me'!$B$7,"Esfriando",IF(U1562&lt;='Leia-me'!$B$8,"Última chance","Zumbi"))))</f>
        <v/>
      </c>
      <c r="W1562" s="25" t="str">
        <f aca="false">IF(O1562="Won",1,IF(O1562="Lost",0,""))</f>
        <v/>
      </c>
      <c r="Y1562" s="25" t="str">
        <f aca="false">IF(E1562="","Sim","")</f>
        <v>Sim</v>
      </c>
    </row>
    <row r="1563" customFormat="false" ht="15" hidden="false" customHeight="false" outlineLevel="0" collapsed="false">
      <c r="A1563" s="25" t="s">
        <v>1811</v>
      </c>
      <c r="B1563" s="25" t="s">
        <v>67</v>
      </c>
      <c r="C1563" s="25" t="s">
        <v>68</v>
      </c>
      <c r="D1563" s="25" t="s">
        <v>71</v>
      </c>
      <c r="G1563" s="31"/>
      <c r="H1563" s="32"/>
      <c r="L1563" s="25" t="s">
        <v>148</v>
      </c>
      <c r="M1563" s="25" t="s">
        <v>149</v>
      </c>
      <c r="N1563" s="28" t="n">
        <v>55</v>
      </c>
      <c r="O1563" s="25" t="s">
        <v>57</v>
      </c>
      <c r="P1563" s="33"/>
      <c r="Q1563" s="33"/>
      <c r="R1563" s="34"/>
      <c r="S1563" s="28" t="n">
        <f aca="false">IF(O1563="Won",R1563,IF(O1563="Lost",0,N1563))</f>
        <v>55</v>
      </c>
      <c r="T1563" s="30" t="str">
        <f aca="false">IF(AND(P1563&lt;&gt;"",Q1563&lt;&gt;""),Q1563-P1563,"")</f>
        <v/>
      </c>
      <c r="U1563" s="30" t="str">
        <f aca="false">IF(AND(O1563="Engaging",P1563&lt;&gt;""),'Leia-me'!$B$5-P1563,"")</f>
        <v/>
      </c>
      <c r="V1563" s="25" t="str">
        <f aca="false">IF(O1563&lt;&gt;"Engaging","",IF(U1563&lt;='Leia-me'!$B$6,"Saudável",IF(U1563&lt;='Leia-me'!$B$7,"Esfriando",IF(U1563&lt;='Leia-me'!$B$8,"Última chance","Zumbi"))))</f>
        <v/>
      </c>
      <c r="W1563" s="25" t="str">
        <f aca="false">IF(O1563="Won",1,IF(O1563="Lost",0,""))</f>
        <v/>
      </c>
      <c r="Y1563" s="25" t="str">
        <f aca="false">IF(E1563="","Sim","")</f>
        <v>Sim</v>
      </c>
    </row>
    <row r="1564" customFormat="false" ht="15" hidden="false" customHeight="false" outlineLevel="0" collapsed="false">
      <c r="A1564" s="25" t="s">
        <v>1812</v>
      </c>
      <c r="B1564" s="25" t="s">
        <v>67</v>
      </c>
      <c r="C1564" s="25" t="s">
        <v>68</v>
      </c>
      <c r="D1564" s="25" t="s">
        <v>71</v>
      </c>
      <c r="G1564" s="31"/>
      <c r="H1564" s="32"/>
      <c r="L1564" s="25" t="s">
        <v>148</v>
      </c>
      <c r="M1564" s="25" t="s">
        <v>149</v>
      </c>
      <c r="N1564" s="28" t="n">
        <v>55</v>
      </c>
      <c r="O1564" s="25" t="s">
        <v>57</v>
      </c>
      <c r="P1564" s="33"/>
      <c r="Q1564" s="33"/>
      <c r="R1564" s="34"/>
      <c r="S1564" s="28" t="n">
        <f aca="false">IF(O1564="Won",R1564,IF(O1564="Lost",0,N1564))</f>
        <v>55</v>
      </c>
      <c r="T1564" s="30" t="str">
        <f aca="false">IF(AND(P1564&lt;&gt;"",Q1564&lt;&gt;""),Q1564-P1564,"")</f>
        <v/>
      </c>
      <c r="U1564" s="30" t="str">
        <f aca="false">IF(AND(O1564="Engaging",P1564&lt;&gt;""),'Leia-me'!$B$5-P1564,"")</f>
        <v/>
      </c>
      <c r="V1564" s="25" t="str">
        <f aca="false">IF(O1564&lt;&gt;"Engaging","",IF(U1564&lt;='Leia-me'!$B$6,"Saudável",IF(U1564&lt;='Leia-me'!$B$7,"Esfriando",IF(U1564&lt;='Leia-me'!$B$8,"Última chance","Zumbi"))))</f>
        <v/>
      </c>
      <c r="W1564" s="25" t="str">
        <f aca="false">IF(O1564="Won",1,IF(O1564="Lost",0,""))</f>
        <v/>
      </c>
      <c r="Y1564" s="25" t="str">
        <f aca="false">IF(E1564="","Sim","")</f>
        <v>Sim</v>
      </c>
    </row>
    <row r="1565" customFormat="false" ht="15" hidden="false" customHeight="false" outlineLevel="0" collapsed="false">
      <c r="A1565" s="25" t="s">
        <v>1813</v>
      </c>
      <c r="B1565" s="25" t="s">
        <v>67</v>
      </c>
      <c r="C1565" s="25" t="s">
        <v>68</v>
      </c>
      <c r="D1565" s="25" t="s">
        <v>71</v>
      </c>
      <c r="G1565" s="31"/>
      <c r="H1565" s="32"/>
      <c r="L1565" s="25" t="s">
        <v>148</v>
      </c>
      <c r="M1565" s="25" t="s">
        <v>149</v>
      </c>
      <c r="N1565" s="28" t="n">
        <v>55</v>
      </c>
      <c r="O1565" s="25" t="s">
        <v>57</v>
      </c>
      <c r="P1565" s="33"/>
      <c r="Q1565" s="33"/>
      <c r="R1565" s="34"/>
      <c r="S1565" s="28" t="n">
        <f aca="false">IF(O1565="Won",R1565,IF(O1565="Lost",0,N1565))</f>
        <v>55</v>
      </c>
      <c r="T1565" s="30" t="str">
        <f aca="false">IF(AND(P1565&lt;&gt;"",Q1565&lt;&gt;""),Q1565-P1565,"")</f>
        <v/>
      </c>
      <c r="U1565" s="30" t="str">
        <f aca="false">IF(AND(O1565="Engaging",P1565&lt;&gt;""),'Leia-me'!$B$5-P1565,"")</f>
        <v/>
      </c>
      <c r="V1565" s="25" t="str">
        <f aca="false">IF(O1565&lt;&gt;"Engaging","",IF(U1565&lt;='Leia-me'!$B$6,"Saudável",IF(U1565&lt;='Leia-me'!$B$7,"Esfriando",IF(U1565&lt;='Leia-me'!$B$8,"Última chance","Zumbi"))))</f>
        <v/>
      </c>
      <c r="W1565" s="25" t="str">
        <f aca="false">IF(O1565="Won",1,IF(O1565="Lost",0,""))</f>
        <v/>
      </c>
      <c r="Y1565" s="25" t="str">
        <f aca="false">IF(E1565="","Sim","")</f>
        <v>Sim</v>
      </c>
    </row>
    <row r="1566" customFormat="false" ht="15" hidden="false" customHeight="false" outlineLevel="0" collapsed="false">
      <c r="A1566" s="25" t="s">
        <v>1814</v>
      </c>
      <c r="B1566" s="25" t="s">
        <v>67</v>
      </c>
      <c r="C1566" s="25" t="s">
        <v>68</v>
      </c>
      <c r="D1566" s="25" t="s">
        <v>71</v>
      </c>
      <c r="G1566" s="31"/>
      <c r="H1566" s="32"/>
      <c r="L1566" s="25" t="s">
        <v>148</v>
      </c>
      <c r="M1566" s="25" t="s">
        <v>149</v>
      </c>
      <c r="N1566" s="28" t="n">
        <v>55</v>
      </c>
      <c r="O1566" s="25" t="s">
        <v>57</v>
      </c>
      <c r="P1566" s="33"/>
      <c r="Q1566" s="33"/>
      <c r="R1566" s="34"/>
      <c r="S1566" s="28" t="n">
        <f aca="false">IF(O1566="Won",R1566,IF(O1566="Lost",0,N1566))</f>
        <v>55</v>
      </c>
      <c r="T1566" s="30" t="str">
        <f aca="false">IF(AND(P1566&lt;&gt;"",Q1566&lt;&gt;""),Q1566-P1566,"")</f>
        <v/>
      </c>
      <c r="U1566" s="30" t="str">
        <f aca="false">IF(AND(O1566="Engaging",P1566&lt;&gt;""),'Leia-me'!$B$5-P1566,"")</f>
        <v/>
      </c>
      <c r="V1566" s="25" t="str">
        <f aca="false">IF(O1566&lt;&gt;"Engaging","",IF(U1566&lt;='Leia-me'!$B$6,"Saudável",IF(U1566&lt;='Leia-me'!$B$7,"Esfriando",IF(U1566&lt;='Leia-me'!$B$8,"Última chance","Zumbi"))))</f>
        <v/>
      </c>
      <c r="W1566" s="25" t="str">
        <f aca="false">IF(O1566="Won",1,IF(O1566="Lost",0,""))</f>
        <v/>
      </c>
      <c r="Y1566" s="25" t="str">
        <f aca="false">IF(E1566="","Sim","")</f>
        <v>Sim</v>
      </c>
    </row>
    <row r="1567" customFormat="false" ht="15" hidden="false" customHeight="false" outlineLevel="0" collapsed="false">
      <c r="A1567" s="25" t="s">
        <v>1815</v>
      </c>
      <c r="B1567" s="25" t="s">
        <v>67</v>
      </c>
      <c r="C1567" s="25" t="s">
        <v>68</v>
      </c>
      <c r="D1567" s="25" t="s">
        <v>71</v>
      </c>
      <c r="G1567" s="31"/>
      <c r="H1567" s="32"/>
      <c r="L1567" s="25" t="s">
        <v>148</v>
      </c>
      <c r="M1567" s="25" t="s">
        <v>149</v>
      </c>
      <c r="N1567" s="28" t="n">
        <v>55</v>
      </c>
      <c r="O1567" s="25" t="s">
        <v>57</v>
      </c>
      <c r="P1567" s="33"/>
      <c r="Q1567" s="33"/>
      <c r="R1567" s="34"/>
      <c r="S1567" s="28" t="n">
        <f aca="false">IF(O1567="Won",R1567,IF(O1567="Lost",0,N1567))</f>
        <v>55</v>
      </c>
      <c r="T1567" s="30" t="str">
        <f aca="false">IF(AND(P1567&lt;&gt;"",Q1567&lt;&gt;""),Q1567-P1567,"")</f>
        <v/>
      </c>
      <c r="U1567" s="30" t="str">
        <f aca="false">IF(AND(O1567="Engaging",P1567&lt;&gt;""),'Leia-me'!$B$5-P1567,"")</f>
        <v/>
      </c>
      <c r="V1567" s="25" t="str">
        <f aca="false">IF(O1567&lt;&gt;"Engaging","",IF(U1567&lt;='Leia-me'!$B$6,"Saudável",IF(U1567&lt;='Leia-me'!$B$7,"Esfriando",IF(U1567&lt;='Leia-me'!$B$8,"Última chance","Zumbi"))))</f>
        <v/>
      </c>
      <c r="W1567" s="25" t="str">
        <f aca="false">IF(O1567="Won",1,IF(O1567="Lost",0,""))</f>
        <v/>
      </c>
      <c r="Y1567" s="25" t="str">
        <f aca="false">IF(E1567="","Sim","")</f>
        <v>Sim</v>
      </c>
    </row>
    <row r="1568" customFormat="false" ht="15" hidden="false" customHeight="false" outlineLevel="0" collapsed="false">
      <c r="A1568" s="25" t="s">
        <v>1816</v>
      </c>
      <c r="B1568" s="25" t="s">
        <v>67</v>
      </c>
      <c r="C1568" s="25" t="s">
        <v>68</v>
      </c>
      <c r="D1568" s="25" t="s">
        <v>71</v>
      </c>
      <c r="G1568" s="31"/>
      <c r="H1568" s="32"/>
      <c r="L1568" s="25" t="s">
        <v>148</v>
      </c>
      <c r="M1568" s="25" t="s">
        <v>149</v>
      </c>
      <c r="N1568" s="28" t="n">
        <v>55</v>
      </c>
      <c r="O1568" s="25" t="s">
        <v>57</v>
      </c>
      <c r="P1568" s="33"/>
      <c r="Q1568" s="33"/>
      <c r="R1568" s="34"/>
      <c r="S1568" s="28" t="n">
        <f aca="false">IF(O1568="Won",R1568,IF(O1568="Lost",0,N1568))</f>
        <v>55</v>
      </c>
      <c r="T1568" s="30" t="str">
        <f aca="false">IF(AND(P1568&lt;&gt;"",Q1568&lt;&gt;""),Q1568-P1568,"")</f>
        <v/>
      </c>
      <c r="U1568" s="30" t="str">
        <f aca="false">IF(AND(O1568="Engaging",P1568&lt;&gt;""),'Leia-me'!$B$5-P1568,"")</f>
        <v/>
      </c>
      <c r="V1568" s="25" t="str">
        <f aca="false">IF(O1568&lt;&gt;"Engaging","",IF(U1568&lt;='Leia-me'!$B$6,"Saudável",IF(U1568&lt;='Leia-me'!$B$7,"Esfriando",IF(U1568&lt;='Leia-me'!$B$8,"Última chance","Zumbi"))))</f>
        <v/>
      </c>
      <c r="W1568" s="25" t="str">
        <f aca="false">IF(O1568="Won",1,IF(O1568="Lost",0,""))</f>
        <v/>
      </c>
      <c r="Y1568" s="25" t="str">
        <f aca="false">IF(E1568="","Sim","")</f>
        <v>Sim</v>
      </c>
    </row>
    <row r="1569" customFormat="false" ht="15" hidden="false" customHeight="false" outlineLevel="0" collapsed="false">
      <c r="A1569" s="25" t="s">
        <v>1817</v>
      </c>
      <c r="B1569" s="25" t="s">
        <v>67</v>
      </c>
      <c r="C1569" s="25" t="s">
        <v>68</v>
      </c>
      <c r="D1569" s="25" t="s">
        <v>71</v>
      </c>
      <c r="G1569" s="31"/>
      <c r="H1569" s="32"/>
      <c r="L1569" s="25" t="s">
        <v>148</v>
      </c>
      <c r="M1569" s="25" t="s">
        <v>149</v>
      </c>
      <c r="N1569" s="28" t="n">
        <v>55</v>
      </c>
      <c r="O1569" s="25" t="s">
        <v>57</v>
      </c>
      <c r="P1569" s="33"/>
      <c r="Q1569" s="33"/>
      <c r="R1569" s="34"/>
      <c r="S1569" s="28" t="n">
        <f aca="false">IF(O1569="Won",R1569,IF(O1569="Lost",0,N1569))</f>
        <v>55</v>
      </c>
      <c r="T1569" s="30" t="str">
        <f aca="false">IF(AND(P1569&lt;&gt;"",Q1569&lt;&gt;""),Q1569-P1569,"")</f>
        <v/>
      </c>
      <c r="U1569" s="30" t="str">
        <f aca="false">IF(AND(O1569="Engaging",P1569&lt;&gt;""),'Leia-me'!$B$5-P1569,"")</f>
        <v/>
      </c>
      <c r="V1569" s="25" t="str">
        <f aca="false">IF(O1569&lt;&gt;"Engaging","",IF(U1569&lt;='Leia-me'!$B$6,"Saudável",IF(U1569&lt;='Leia-me'!$B$7,"Esfriando",IF(U1569&lt;='Leia-me'!$B$8,"Última chance","Zumbi"))))</f>
        <v/>
      </c>
      <c r="W1569" s="25" t="str">
        <f aca="false">IF(O1569="Won",1,IF(O1569="Lost",0,""))</f>
        <v/>
      </c>
      <c r="Y1569" s="25" t="str">
        <f aca="false">IF(E1569="","Sim","")</f>
        <v>Sim</v>
      </c>
    </row>
    <row r="1570" customFormat="false" ht="15" hidden="false" customHeight="false" outlineLevel="0" collapsed="false">
      <c r="A1570" s="25" t="s">
        <v>1818</v>
      </c>
      <c r="B1570" s="25" t="s">
        <v>67</v>
      </c>
      <c r="C1570" s="25" t="s">
        <v>68</v>
      </c>
      <c r="D1570" s="25" t="s">
        <v>71</v>
      </c>
      <c r="G1570" s="31"/>
      <c r="H1570" s="32"/>
      <c r="L1570" s="25" t="s">
        <v>148</v>
      </c>
      <c r="M1570" s="25" t="s">
        <v>149</v>
      </c>
      <c r="N1570" s="28" t="n">
        <v>55</v>
      </c>
      <c r="O1570" s="25" t="s">
        <v>57</v>
      </c>
      <c r="P1570" s="33"/>
      <c r="Q1570" s="33"/>
      <c r="R1570" s="34"/>
      <c r="S1570" s="28" t="n">
        <f aca="false">IF(O1570="Won",R1570,IF(O1570="Lost",0,N1570))</f>
        <v>55</v>
      </c>
      <c r="T1570" s="30" t="str">
        <f aca="false">IF(AND(P1570&lt;&gt;"",Q1570&lt;&gt;""),Q1570-P1570,"")</f>
        <v/>
      </c>
      <c r="U1570" s="30" t="str">
        <f aca="false">IF(AND(O1570="Engaging",P1570&lt;&gt;""),'Leia-me'!$B$5-P1570,"")</f>
        <v/>
      </c>
      <c r="V1570" s="25" t="str">
        <f aca="false">IF(O1570&lt;&gt;"Engaging","",IF(U1570&lt;='Leia-me'!$B$6,"Saudável",IF(U1570&lt;='Leia-me'!$B$7,"Esfriando",IF(U1570&lt;='Leia-me'!$B$8,"Última chance","Zumbi"))))</f>
        <v/>
      </c>
      <c r="W1570" s="25" t="str">
        <f aca="false">IF(O1570="Won",1,IF(O1570="Lost",0,""))</f>
        <v/>
      </c>
      <c r="Y1570" s="25" t="str">
        <f aca="false">IF(E1570="","Sim","")</f>
        <v>Sim</v>
      </c>
    </row>
    <row r="1571" customFormat="false" ht="15" hidden="false" customHeight="false" outlineLevel="0" collapsed="false">
      <c r="A1571" s="25" t="s">
        <v>1819</v>
      </c>
      <c r="B1571" s="25" t="s">
        <v>67</v>
      </c>
      <c r="C1571" s="25" t="s">
        <v>68</v>
      </c>
      <c r="D1571" s="25" t="s">
        <v>71</v>
      </c>
      <c r="G1571" s="31"/>
      <c r="H1571" s="32"/>
      <c r="L1571" s="25" t="s">
        <v>148</v>
      </c>
      <c r="M1571" s="25" t="s">
        <v>149</v>
      </c>
      <c r="N1571" s="28" t="n">
        <v>55</v>
      </c>
      <c r="O1571" s="25" t="s">
        <v>57</v>
      </c>
      <c r="P1571" s="33"/>
      <c r="Q1571" s="33"/>
      <c r="R1571" s="34"/>
      <c r="S1571" s="28" t="n">
        <f aca="false">IF(O1571="Won",R1571,IF(O1571="Lost",0,N1571))</f>
        <v>55</v>
      </c>
      <c r="T1571" s="30" t="str">
        <f aca="false">IF(AND(P1571&lt;&gt;"",Q1571&lt;&gt;""),Q1571-P1571,"")</f>
        <v/>
      </c>
      <c r="U1571" s="30" t="str">
        <f aca="false">IF(AND(O1571="Engaging",P1571&lt;&gt;""),'Leia-me'!$B$5-P1571,"")</f>
        <v/>
      </c>
      <c r="V1571" s="25" t="str">
        <f aca="false">IF(O1571&lt;&gt;"Engaging","",IF(U1571&lt;='Leia-me'!$B$6,"Saudável",IF(U1571&lt;='Leia-me'!$B$7,"Esfriando",IF(U1571&lt;='Leia-me'!$B$8,"Última chance","Zumbi"))))</f>
        <v/>
      </c>
      <c r="W1571" s="25" t="str">
        <f aca="false">IF(O1571="Won",1,IF(O1571="Lost",0,""))</f>
        <v/>
      </c>
      <c r="Y1571" s="25" t="str">
        <f aca="false">IF(E1571="","Sim","")</f>
        <v>Sim</v>
      </c>
    </row>
    <row r="1572" customFormat="false" ht="15" hidden="false" customHeight="false" outlineLevel="0" collapsed="false">
      <c r="A1572" s="25" t="s">
        <v>1820</v>
      </c>
      <c r="B1572" s="25" t="s">
        <v>67</v>
      </c>
      <c r="C1572" s="25" t="s">
        <v>68</v>
      </c>
      <c r="D1572" s="25" t="s">
        <v>71</v>
      </c>
      <c r="G1572" s="31"/>
      <c r="H1572" s="32"/>
      <c r="L1572" s="25" t="s">
        <v>148</v>
      </c>
      <c r="M1572" s="25" t="s">
        <v>149</v>
      </c>
      <c r="N1572" s="28" t="n">
        <v>55</v>
      </c>
      <c r="O1572" s="25" t="s">
        <v>57</v>
      </c>
      <c r="P1572" s="33"/>
      <c r="Q1572" s="33"/>
      <c r="R1572" s="34"/>
      <c r="S1572" s="28" t="n">
        <f aca="false">IF(O1572="Won",R1572,IF(O1572="Lost",0,N1572))</f>
        <v>55</v>
      </c>
      <c r="T1572" s="30" t="str">
        <f aca="false">IF(AND(P1572&lt;&gt;"",Q1572&lt;&gt;""),Q1572-P1572,"")</f>
        <v/>
      </c>
      <c r="U1572" s="30" t="str">
        <f aca="false">IF(AND(O1572="Engaging",P1572&lt;&gt;""),'Leia-me'!$B$5-P1572,"")</f>
        <v/>
      </c>
      <c r="V1572" s="25" t="str">
        <f aca="false">IF(O1572&lt;&gt;"Engaging","",IF(U1572&lt;='Leia-me'!$B$6,"Saudável",IF(U1572&lt;='Leia-me'!$B$7,"Esfriando",IF(U1572&lt;='Leia-me'!$B$8,"Última chance","Zumbi"))))</f>
        <v/>
      </c>
      <c r="W1572" s="25" t="str">
        <f aca="false">IF(O1572="Won",1,IF(O1572="Lost",0,""))</f>
        <v/>
      </c>
      <c r="Y1572" s="25" t="str">
        <f aca="false">IF(E1572="","Sim","")</f>
        <v>Sim</v>
      </c>
    </row>
    <row r="1573" customFormat="false" ht="15" hidden="false" customHeight="false" outlineLevel="0" collapsed="false">
      <c r="A1573" s="25" t="s">
        <v>1821</v>
      </c>
      <c r="B1573" s="25" t="s">
        <v>67</v>
      </c>
      <c r="C1573" s="25" t="s">
        <v>68</v>
      </c>
      <c r="D1573" s="25" t="s">
        <v>71</v>
      </c>
      <c r="G1573" s="31"/>
      <c r="H1573" s="32"/>
      <c r="L1573" s="25" t="s">
        <v>148</v>
      </c>
      <c r="M1573" s="25" t="s">
        <v>149</v>
      </c>
      <c r="N1573" s="28" t="n">
        <v>55</v>
      </c>
      <c r="O1573" s="25" t="s">
        <v>57</v>
      </c>
      <c r="P1573" s="33"/>
      <c r="Q1573" s="33"/>
      <c r="R1573" s="34"/>
      <c r="S1573" s="28" t="n">
        <f aca="false">IF(O1573="Won",R1573,IF(O1573="Lost",0,N1573))</f>
        <v>55</v>
      </c>
      <c r="T1573" s="30" t="str">
        <f aca="false">IF(AND(P1573&lt;&gt;"",Q1573&lt;&gt;""),Q1573-P1573,"")</f>
        <v/>
      </c>
      <c r="U1573" s="30" t="str">
        <f aca="false">IF(AND(O1573="Engaging",P1573&lt;&gt;""),'Leia-me'!$B$5-P1573,"")</f>
        <v/>
      </c>
      <c r="V1573" s="25" t="str">
        <f aca="false">IF(O1573&lt;&gt;"Engaging","",IF(U1573&lt;='Leia-me'!$B$6,"Saudável",IF(U1573&lt;='Leia-me'!$B$7,"Esfriando",IF(U1573&lt;='Leia-me'!$B$8,"Última chance","Zumbi"))))</f>
        <v/>
      </c>
      <c r="W1573" s="25" t="str">
        <f aca="false">IF(O1573="Won",1,IF(O1573="Lost",0,""))</f>
        <v/>
      </c>
      <c r="Y1573" s="25" t="str">
        <f aca="false">IF(E1573="","Sim","")</f>
        <v>Sim</v>
      </c>
    </row>
    <row r="1574" customFormat="false" ht="15" hidden="false" customHeight="false" outlineLevel="0" collapsed="false">
      <c r="A1574" s="25" t="s">
        <v>1822</v>
      </c>
      <c r="B1574" s="25" t="s">
        <v>67</v>
      </c>
      <c r="C1574" s="25" t="s">
        <v>68</v>
      </c>
      <c r="D1574" s="25" t="s">
        <v>71</v>
      </c>
      <c r="G1574" s="31"/>
      <c r="H1574" s="32"/>
      <c r="L1574" s="25" t="s">
        <v>148</v>
      </c>
      <c r="M1574" s="25" t="s">
        <v>149</v>
      </c>
      <c r="N1574" s="28" t="n">
        <v>55</v>
      </c>
      <c r="O1574" s="25" t="s">
        <v>57</v>
      </c>
      <c r="P1574" s="33"/>
      <c r="Q1574" s="33"/>
      <c r="R1574" s="34"/>
      <c r="S1574" s="28" t="n">
        <f aca="false">IF(O1574="Won",R1574,IF(O1574="Lost",0,N1574))</f>
        <v>55</v>
      </c>
      <c r="T1574" s="30" t="str">
        <f aca="false">IF(AND(P1574&lt;&gt;"",Q1574&lt;&gt;""),Q1574-P1574,"")</f>
        <v/>
      </c>
      <c r="U1574" s="30" t="str">
        <f aca="false">IF(AND(O1574="Engaging",P1574&lt;&gt;""),'Leia-me'!$B$5-P1574,"")</f>
        <v/>
      </c>
      <c r="V1574" s="25" t="str">
        <f aca="false">IF(O1574&lt;&gt;"Engaging","",IF(U1574&lt;='Leia-me'!$B$6,"Saudável",IF(U1574&lt;='Leia-me'!$B$7,"Esfriando",IF(U1574&lt;='Leia-me'!$B$8,"Última chance","Zumbi"))))</f>
        <v/>
      </c>
      <c r="W1574" s="25" t="str">
        <f aca="false">IF(O1574="Won",1,IF(O1574="Lost",0,""))</f>
        <v/>
      </c>
      <c r="Y1574" s="25" t="str">
        <f aca="false">IF(E1574="","Sim","")</f>
        <v>Sim</v>
      </c>
    </row>
    <row r="1575" customFormat="false" ht="15" hidden="false" customHeight="false" outlineLevel="0" collapsed="false">
      <c r="A1575" s="25" t="s">
        <v>1823</v>
      </c>
      <c r="B1575" s="25" t="s">
        <v>67</v>
      </c>
      <c r="C1575" s="25" t="s">
        <v>68</v>
      </c>
      <c r="D1575" s="25" t="s">
        <v>71</v>
      </c>
      <c r="E1575" s="25" t="s">
        <v>484</v>
      </c>
      <c r="F1575" s="25" t="s">
        <v>211</v>
      </c>
      <c r="G1575" s="26" t="n">
        <v>5158.71</v>
      </c>
      <c r="H1575" s="27" t="n">
        <v>17479</v>
      </c>
      <c r="I1575" s="25" t="s">
        <v>485</v>
      </c>
      <c r="K1575" s="25" t="n">
        <v>1995</v>
      </c>
      <c r="L1575" s="25" t="s">
        <v>160</v>
      </c>
      <c r="M1575" s="25" t="s">
        <v>149</v>
      </c>
      <c r="N1575" s="28" t="n">
        <v>3393</v>
      </c>
      <c r="O1575" s="25" t="s">
        <v>57</v>
      </c>
      <c r="P1575" s="33"/>
      <c r="Q1575" s="33"/>
      <c r="R1575" s="34"/>
      <c r="S1575" s="28" t="n">
        <f aca="false">IF(O1575="Won",R1575,IF(O1575="Lost",0,N1575))</f>
        <v>3393</v>
      </c>
      <c r="T1575" s="30" t="str">
        <f aca="false">IF(AND(P1575&lt;&gt;"",Q1575&lt;&gt;""),Q1575-P1575,"")</f>
        <v/>
      </c>
      <c r="U1575" s="30" t="str">
        <f aca="false">IF(AND(O1575="Engaging",P1575&lt;&gt;""),'Leia-me'!$B$5-P1575,"")</f>
        <v/>
      </c>
      <c r="V1575" s="25" t="str">
        <f aca="false">IF(O1575&lt;&gt;"Engaging","",IF(U1575&lt;='Leia-me'!$B$6,"Saudável",IF(U1575&lt;='Leia-me'!$B$7,"Esfriando",IF(U1575&lt;='Leia-me'!$B$8,"Última chance","Zumbi"))))</f>
        <v/>
      </c>
      <c r="W1575" s="25" t="str">
        <f aca="false">IF(O1575="Won",1,IF(O1575="Lost",0,""))</f>
        <v/>
      </c>
      <c r="Y1575" s="25" t="str">
        <f aca="false">IF(E1575="","Sim","")</f>
        <v/>
      </c>
    </row>
    <row r="1576" customFormat="false" ht="15" hidden="false" customHeight="false" outlineLevel="0" collapsed="false">
      <c r="A1576" s="25" t="s">
        <v>1824</v>
      </c>
      <c r="B1576" s="25" t="s">
        <v>67</v>
      </c>
      <c r="C1576" s="25" t="s">
        <v>68</v>
      </c>
      <c r="D1576" s="25" t="s">
        <v>71</v>
      </c>
      <c r="E1576" s="25" t="s">
        <v>421</v>
      </c>
      <c r="F1576" s="25" t="s">
        <v>146</v>
      </c>
      <c r="G1576" s="26" t="n">
        <v>2818.38</v>
      </c>
      <c r="H1576" s="27" t="n">
        <v>6290</v>
      </c>
      <c r="I1576" s="25" t="s">
        <v>147</v>
      </c>
      <c r="K1576" s="25" t="n">
        <v>1994</v>
      </c>
      <c r="L1576" s="25" t="s">
        <v>160</v>
      </c>
      <c r="M1576" s="25" t="s">
        <v>149</v>
      </c>
      <c r="N1576" s="28" t="n">
        <v>3393</v>
      </c>
      <c r="O1576" s="25" t="s">
        <v>57</v>
      </c>
      <c r="P1576" s="33"/>
      <c r="Q1576" s="33"/>
      <c r="R1576" s="34"/>
      <c r="S1576" s="28" t="n">
        <f aca="false">IF(O1576="Won",R1576,IF(O1576="Lost",0,N1576))</f>
        <v>3393</v>
      </c>
      <c r="T1576" s="30" t="str">
        <f aca="false">IF(AND(P1576&lt;&gt;"",Q1576&lt;&gt;""),Q1576-P1576,"")</f>
        <v/>
      </c>
      <c r="U1576" s="30" t="str">
        <f aca="false">IF(AND(O1576="Engaging",P1576&lt;&gt;""),'Leia-me'!$B$5-P1576,"")</f>
        <v/>
      </c>
      <c r="V1576" s="25" t="str">
        <f aca="false">IF(O1576&lt;&gt;"Engaging","",IF(U1576&lt;='Leia-me'!$B$6,"Saudável",IF(U1576&lt;='Leia-me'!$B$7,"Esfriando",IF(U1576&lt;='Leia-me'!$B$8,"Última chance","Zumbi"))))</f>
        <v/>
      </c>
      <c r="W1576" s="25" t="str">
        <f aca="false">IF(O1576="Won",1,IF(O1576="Lost",0,""))</f>
        <v/>
      </c>
      <c r="Y1576" s="25" t="str">
        <f aca="false">IF(E1576="","Sim","")</f>
        <v/>
      </c>
    </row>
    <row r="1577" customFormat="false" ht="15" hidden="false" customHeight="false" outlineLevel="0" collapsed="false">
      <c r="A1577" s="25" t="s">
        <v>1825</v>
      </c>
      <c r="B1577" s="25" t="s">
        <v>67</v>
      </c>
      <c r="C1577" s="25" t="s">
        <v>68</v>
      </c>
      <c r="D1577" s="25" t="s">
        <v>71</v>
      </c>
      <c r="G1577" s="31"/>
      <c r="H1577" s="32"/>
      <c r="L1577" s="25" t="s">
        <v>160</v>
      </c>
      <c r="M1577" s="25" t="s">
        <v>149</v>
      </c>
      <c r="N1577" s="28" t="n">
        <v>3393</v>
      </c>
      <c r="O1577" s="25" t="s">
        <v>57</v>
      </c>
      <c r="P1577" s="33"/>
      <c r="Q1577" s="33"/>
      <c r="R1577" s="34"/>
      <c r="S1577" s="28" t="n">
        <f aca="false">IF(O1577="Won",R1577,IF(O1577="Lost",0,N1577))</f>
        <v>3393</v>
      </c>
      <c r="T1577" s="30" t="str">
        <f aca="false">IF(AND(P1577&lt;&gt;"",Q1577&lt;&gt;""),Q1577-P1577,"")</f>
        <v/>
      </c>
      <c r="U1577" s="30" t="str">
        <f aca="false">IF(AND(O1577="Engaging",P1577&lt;&gt;""),'Leia-me'!$B$5-P1577,"")</f>
        <v/>
      </c>
      <c r="V1577" s="25" t="str">
        <f aca="false">IF(O1577&lt;&gt;"Engaging","",IF(U1577&lt;='Leia-me'!$B$6,"Saudável",IF(U1577&lt;='Leia-me'!$B$7,"Esfriando",IF(U1577&lt;='Leia-me'!$B$8,"Última chance","Zumbi"))))</f>
        <v/>
      </c>
      <c r="W1577" s="25" t="str">
        <f aca="false">IF(O1577="Won",1,IF(O1577="Lost",0,""))</f>
        <v/>
      </c>
      <c r="Y1577" s="25" t="str">
        <f aca="false">IF(E1577="","Sim","")</f>
        <v>Sim</v>
      </c>
    </row>
    <row r="1578" customFormat="false" ht="15" hidden="false" customHeight="false" outlineLevel="0" collapsed="false">
      <c r="A1578" s="25" t="s">
        <v>1826</v>
      </c>
      <c r="B1578" s="25" t="s">
        <v>67</v>
      </c>
      <c r="C1578" s="25" t="s">
        <v>68</v>
      </c>
      <c r="D1578" s="25" t="s">
        <v>71</v>
      </c>
      <c r="G1578" s="31"/>
      <c r="H1578" s="32"/>
      <c r="L1578" s="25" t="s">
        <v>160</v>
      </c>
      <c r="M1578" s="25" t="s">
        <v>149</v>
      </c>
      <c r="N1578" s="28" t="n">
        <v>3393</v>
      </c>
      <c r="O1578" s="25" t="s">
        <v>57</v>
      </c>
      <c r="P1578" s="33"/>
      <c r="Q1578" s="33"/>
      <c r="R1578" s="34"/>
      <c r="S1578" s="28" t="n">
        <f aca="false">IF(O1578="Won",R1578,IF(O1578="Lost",0,N1578))</f>
        <v>3393</v>
      </c>
      <c r="T1578" s="30" t="str">
        <f aca="false">IF(AND(P1578&lt;&gt;"",Q1578&lt;&gt;""),Q1578-P1578,"")</f>
        <v/>
      </c>
      <c r="U1578" s="30" t="str">
        <f aca="false">IF(AND(O1578="Engaging",P1578&lt;&gt;""),'Leia-me'!$B$5-P1578,"")</f>
        <v/>
      </c>
      <c r="V1578" s="25" t="str">
        <f aca="false">IF(O1578&lt;&gt;"Engaging","",IF(U1578&lt;='Leia-me'!$B$6,"Saudável",IF(U1578&lt;='Leia-me'!$B$7,"Esfriando",IF(U1578&lt;='Leia-me'!$B$8,"Última chance","Zumbi"))))</f>
        <v/>
      </c>
      <c r="W1578" s="25" t="str">
        <f aca="false">IF(O1578="Won",1,IF(O1578="Lost",0,""))</f>
        <v/>
      </c>
      <c r="Y1578" s="25" t="str">
        <f aca="false">IF(E1578="","Sim","")</f>
        <v>Sim</v>
      </c>
    </row>
    <row r="1579" customFormat="false" ht="15" hidden="false" customHeight="false" outlineLevel="0" collapsed="false">
      <c r="A1579" s="25" t="s">
        <v>1827</v>
      </c>
      <c r="B1579" s="25" t="s">
        <v>67</v>
      </c>
      <c r="C1579" s="25" t="s">
        <v>68</v>
      </c>
      <c r="D1579" s="25" t="s">
        <v>71</v>
      </c>
      <c r="G1579" s="31"/>
      <c r="H1579" s="32"/>
      <c r="L1579" s="25" t="s">
        <v>160</v>
      </c>
      <c r="M1579" s="25" t="s">
        <v>149</v>
      </c>
      <c r="N1579" s="28" t="n">
        <v>3393</v>
      </c>
      <c r="O1579" s="25" t="s">
        <v>57</v>
      </c>
      <c r="P1579" s="33"/>
      <c r="Q1579" s="33"/>
      <c r="R1579" s="34"/>
      <c r="S1579" s="28" t="n">
        <f aca="false">IF(O1579="Won",R1579,IF(O1579="Lost",0,N1579))</f>
        <v>3393</v>
      </c>
      <c r="T1579" s="30" t="str">
        <f aca="false">IF(AND(P1579&lt;&gt;"",Q1579&lt;&gt;""),Q1579-P1579,"")</f>
        <v/>
      </c>
      <c r="U1579" s="30" t="str">
        <f aca="false">IF(AND(O1579="Engaging",P1579&lt;&gt;""),'Leia-me'!$B$5-P1579,"")</f>
        <v/>
      </c>
      <c r="V1579" s="25" t="str">
        <f aca="false">IF(O1579&lt;&gt;"Engaging","",IF(U1579&lt;='Leia-me'!$B$6,"Saudável",IF(U1579&lt;='Leia-me'!$B$7,"Esfriando",IF(U1579&lt;='Leia-me'!$B$8,"Última chance","Zumbi"))))</f>
        <v/>
      </c>
      <c r="W1579" s="25" t="str">
        <f aca="false">IF(O1579="Won",1,IF(O1579="Lost",0,""))</f>
        <v/>
      </c>
      <c r="Y1579" s="25" t="str">
        <f aca="false">IF(E1579="","Sim","")</f>
        <v>Sim</v>
      </c>
    </row>
    <row r="1580" customFormat="false" ht="15" hidden="false" customHeight="false" outlineLevel="0" collapsed="false">
      <c r="A1580" s="25" t="s">
        <v>1828</v>
      </c>
      <c r="B1580" s="25" t="s">
        <v>67</v>
      </c>
      <c r="C1580" s="25" t="s">
        <v>68</v>
      </c>
      <c r="D1580" s="25" t="s">
        <v>71</v>
      </c>
      <c r="G1580" s="31"/>
      <c r="H1580" s="32"/>
      <c r="L1580" s="25" t="s">
        <v>160</v>
      </c>
      <c r="M1580" s="25" t="s">
        <v>149</v>
      </c>
      <c r="N1580" s="28" t="n">
        <v>3393</v>
      </c>
      <c r="O1580" s="25" t="s">
        <v>57</v>
      </c>
      <c r="P1580" s="33"/>
      <c r="Q1580" s="33"/>
      <c r="R1580" s="34"/>
      <c r="S1580" s="28" t="n">
        <f aca="false">IF(O1580="Won",R1580,IF(O1580="Lost",0,N1580))</f>
        <v>3393</v>
      </c>
      <c r="T1580" s="30" t="str">
        <f aca="false">IF(AND(P1580&lt;&gt;"",Q1580&lt;&gt;""),Q1580-P1580,"")</f>
        <v/>
      </c>
      <c r="U1580" s="30" t="str">
        <f aca="false">IF(AND(O1580="Engaging",P1580&lt;&gt;""),'Leia-me'!$B$5-P1580,"")</f>
        <v/>
      </c>
      <c r="V1580" s="25" t="str">
        <f aca="false">IF(O1580&lt;&gt;"Engaging","",IF(U1580&lt;='Leia-me'!$B$6,"Saudável",IF(U1580&lt;='Leia-me'!$B$7,"Esfriando",IF(U1580&lt;='Leia-me'!$B$8,"Última chance","Zumbi"))))</f>
        <v/>
      </c>
      <c r="W1580" s="25" t="str">
        <f aca="false">IF(O1580="Won",1,IF(O1580="Lost",0,""))</f>
        <v/>
      </c>
      <c r="Y1580" s="25" t="str">
        <f aca="false">IF(E1580="","Sim","")</f>
        <v>Sim</v>
      </c>
    </row>
    <row r="1581" customFormat="false" ht="15" hidden="false" customHeight="false" outlineLevel="0" collapsed="false">
      <c r="A1581" s="25" t="s">
        <v>1829</v>
      </c>
      <c r="B1581" s="25" t="s">
        <v>67</v>
      </c>
      <c r="C1581" s="25" t="s">
        <v>68</v>
      </c>
      <c r="D1581" s="25" t="s">
        <v>71</v>
      </c>
      <c r="G1581" s="31"/>
      <c r="H1581" s="32"/>
      <c r="L1581" s="25" t="s">
        <v>160</v>
      </c>
      <c r="M1581" s="25" t="s">
        <v>149</v>
      </c>
      <c r="N1581" s="28" t="n">
        <v>3393</v>
      </c>
      <c r="O1581" s="25" t="s">
        <v>57</v>
      </c>
      <c r="P1581" s="33"/>
      <c r="Q1581" s="33"/>
      <c r="R1581" s="34"/>
      <c r="S1581" s="28" t="n">
        <f aca="false">IF(O1581="Won",R1581,IF(O1581="Lost",0,N1581))</f>
        <v>3393</v>
      </c>
      <c r="T1581" s="30" t="str">
        <f aca="false">IF(AND(P1581&lt;&gt;"",Q1581&lt;&gt;""),Q1581-P1581,"")</f>
        <v/>
      </c>
      <c r="U1581" s="30" t="str">
        <f aca="false">IF(AND(O1581="Engaging",P1581&lt;&gt;""),'Leia-me'!$B$5-P1581,"")</f>
        <v/>
      </c>
      <c r="V1581" s="25" t="str">
        <f aca="false">IF(O1581&lt;&gt;"Engaging","",IF(U1581&lt;='Leia-me'!$B$6,"Saudável",IF(U1581&lt;='Leia-me'!$B$7,"Esfriando",IF(U1581&lt;='Leia-me'!$B$8,"Última chance","Zumbi"))))</f>
        <v/>
      </c>
      <c r="W1581" s="25" t="str">
        <f aca="false">IF(O1581="Won",1,IF(O1581="Lost",0,""))</f>
        <v/>
      </c>
      <c r="Y1581" s="25" t="str">
        <f aca="false">IF(E1581="","Sim","")</f>
        <v>Sim</v>
      </c>
    </row>
    <row r="1582" customFormat="false" ht="15" hidden="false" customHeight="false" outlineLevel="0" collapsed="false">
      <c r="A1582" s="25" t="s">
        <v>1830</v>
      </c>
      <c r="B1582" s="25" t="s">
        <v>67</v>
      </c>
      <c r="C1582" s="25" t="s">
        <v>68</v>
      </c>
      <c r="D1582" s="25" t="s">
        <v>71</v>
      </c>
      <c r="G1582" s="31"/>
      <c r="H1582" s="32"/>
      <c r="L1582" s="25" t="s">
        <v>160</v>
      </c>
      <c r="M1582" s="25" t="s">
        <v>149</v>
      </c>
      <c r="N1582" s="28" t="n">
        <v>3393</v>
      </c>
      <c r="O1582" s="25" t="s">
        <v>57</v>
      </c>
      <c r="P1582" s="33"/>
      <c r="Q1582" s="33"/>
      <c r="R1582" s="34"/>
      <c r="S1582" s="28" t="n">
        <f aca="false">IF(O1582="Won",R1582,IF(O1582="Lost",0,N1582))</f>
        <v>3393</v>
      </c>
      <c r="T1582" s="30" t="str">
        <f aca="false">IF(AND(P1582&lt;&gt;"",Q1582&lt;&gt;""),Q1582-P1582,"")</f>
        <v/>
      </c>
      <c r="U1582" s="30" t="str">
        <f aca="false">IF(AND(O1582="Engaging",P1582&lt;&gt;""),'Leia-me'!$B$5-P1582,"")</f>
        <v/>
      </c>
      <c r="V1582" s="25" t="str">
        <f aca="false">IF(O1582&lt;&gt;"Engaging","",IF(U1582&lt;='Leia-me'!$B$6,"Saudável",IF(U1582&lt;='Leia-me'!$B$7,"Esfriando",IF(U1582&lt;='Leia-me'!$B$8,"Última chance","Zumbi"))))</f>
        <v/>
      </c>
      <c r="W1582" s="25" t="str">
        <f aca="false">IF(O1582="Won",1,IF(O1582="Lost",0,""))</f>
        <v/>
      </c>
      <c r="Y1582" s="25" t="str">
        <f aca="false">IF(E1582="","Sim","")</f>
        <v>Sim</v>
      </c>
    </row>
    <row r="1583" customFormat="false" ht="15" hidden="false" customHeight="false" outlineLevel="0" collapsed="false">
      <c r="A1583" s="25" t="s">
        <v>1831</v>
      </c>
      <c r="B1583" s="25" t="s">
        <v>67</v>
      </c>
      <c r="C1583" s="25" t="s">
        <v>68</v>
      </c>
      <c r="D1583" s="25" t="s">
        <v>71</v>
      </c>
      <c r="G1583" s="31"/>
      <c r="H1583" s="32"/>
      <c r="L1583" s="25" t="s">
        <v>160</v>
      </c>
      <c r="M1583" s="25" t="s">
        <v>149</v>
      </c>
      <c r="N1583" s="28" t="n">
        <v>3393</v>
      </c>
      <c r="O1583" s="25" t="s">
        <v>57</v>
      </c>
      <c r="P1583" s="33"/>
      <c r="Q1583" s="33"/>
      <c r="R1583" s="34"/>
      <c r="S1583" s="28" t="n">
        <f aca="false">IF(O1583="Won",R1583,IF(O1583="Lost",0,N1583))</f>
        <v>3393</v>
      </c>
      <c r="T1583" s="30" t="str">
        <f aca="false">IF(AND(P1583&lt;&gt;"",Q1583&lt;&gt;""),Q1583-P1583,"")</f>
        <v/>
      </c>
      <c r="U1583" s="30" t="str">
        <f aca="false">IF(AND(O1583="Engaging",P1583&lt;&gt;""),'Leia-me'!$B$5-P1583,"")</f>
        <v/>
      </c>
      <c r="V1583" s="25" t="str">
        <f aca="false">IF(O1583&lt;&gt;"Engaging","",IF(U1583&lt;='Leia-me'!$B$6,"Saudável",IF(U1583&lt;='Leia-me'!$B$7,"Esfriando",IF(U1583&lt;='Leia-me'!$B$8,"Última chance","Zumbi"))))</f>
        <v/>
      </c>
      <c r="W1583" s="25" t="str">
        <f aca="false">IF(O1583="Won",1,IF(O1583="Lost",0,""))</f>
        <v/>
      </c>
      <c r="Y1583" s="25" t="str">
        <f aca="false">IF(E1583="","Sim","")</f>
        <v>Sim</v>
      </c>
    </row>
    <row r="1584" customFormat="false" ht="15" hidden="false" customHeight="false" outlineLevel="0" collapsed="false">
      <c r="A1584" s="25" t="s">
        <v>1832</v>
      </c>
      <c r="B1584" s="25" t="s">
        <v>67</v>
      </c>
      <c r="C1584" s="25" t="s">
        <v>68</v>
      </c>
      <c r="D1584" s="25" t="s">
        <v>71</v>
      </c>
      <c r="G1584" s="31"/>
      <c r="H1584" s="32"/>
      <c r="L1584" s="25" t="s">
        <v>160</v>
      </c>
      <c r="M1584" s="25" t="s">
        <v>149</v>
      </c>
      <c r="N1584" s="28" t="n">
        <v>3393</v>
      </c>
      <c r="O1584" s="25" t="s">
        <v>57</v>
      </c>
      <c r="P1584" s="33"/>
      <c r="Q1584" s="33"/>
      <c r="R1584" s="34"/>
      <c r="S1584" s="28" t="n">
        <f aca="false">IF(O1584="Won",R1584,IF(O1584="Lost",0,N1584))</f>
        <v>3393</v>
      </c>
      <c r="T1584" s="30" t="str">
        <f aca="false">IF(AND(P1584&lt;&gt;"",Q1584&lt;&gt;""),Q1584-P1584,"")</f>
        <v/>
      </c>
      <c r="U1584" s="30" t="str">
        <f aca="false">IF(AND(O1584="Engaging",P1584&lt;&gt;""),'Leia-me'!$B$5-P1584,"")</f>
        <v/>
      </c>
      <c r="V1584" s="25" t="str">
        <f aca="false">IF(O1584&lt;&gt;"Engaging","",IF(U1584&lt;='Leia-me'!$B$6,"Saudável",IF(U1584&lt;='Leia-me'!$B$7,"Esfriando",IF(U1584&lt;='Leia-me'!$B$8,"Última chance","Zumbi"))))</f>
        <v/>
      </c>
      <c r="W1584" s="25" t="str">
        <f aca="false">IF(O1584="Won",1,IF(O1584="Lost",0,""))</f>
        <v/>
      </c>
      <c r="Y1584" s="25" t="str">
        <f aca="false">IF(E1584="","Sim","")</f>
        <v>Sim</v>
      </c>
    </row>
    <row r="1585" customFormat="false" ht="15" hidden="false" customHeight="false" outlineLevel="0" collapsed="false">
      <c r="A1585" s="25" t="s">
        <v>1833</v>
      </c>
      <c r="B1585" s="25" t="s">
        <v>67</v>
      </c>
      <c r="C1585" s="25" t="s">
        <v>75</v>
      </c>
      <c r="D1585" s="25" t="s">
        <v>80</v>
      </c>
      <c r="E1585" s="25" t="s">
        <v>180</v>
      </c>
      <c r="F1585" s="25" t="s">
        <v>146</v>
      </c>
      <c r="G1585" s="26" t="n">
        <v>3178.24</v>
      </c>
      <c r="H1585" s="27" t="n">
        <v>4540</v>
      </c>
      <c r="I1585" s="25" t="s">
        <v>147</v>
      </c>
      <c r="K1585" s="25" t="n">
        <v>2002</v>
      </c>
      <c r="L1585" s="25" t="s">
        <v>1834</v>
      </c>
      <c r="M1585" s="25" t="s">
        <v>171</v>
      </c>
      <c r="N1585" s="28" t="n">
        <v>4821</v>
      </c>
      <c r="O1585" s="25" t="s">
        <v>54</v>
      </c>
      <c r="P1585" s="29" t="n">
        <v>42668</v>
      </c>
      <c r="Q1585" s="29" t="n">
        <v>42805</v>
      </c>
      <c r="R1585" s="28" t="n">
        <v>4514</v>
      </c>
      <c r="S1585" s="28" t="n">
        <f aca="false">IF(O1585="Won",R1585,IF(O1585="Lost",0,N1585))</f>
        <v>4514</v>
      </c>
      <c r="T1585" s="30" t="n">
        <f aca="false">IF(AND(P1585&lt;&gt;"",Q1585&lt;&gt;""),Q1585-P1585,"")</f>
        <v>137</v>
      </c>
      <c r="U1585" s="30" t="str">
        <f aca="false">IF(AND(O1585="Engaging",P1585&lt;&gt;""),'Leia-me'!$B$5-P1585,"")</f>
        <v/>
      </c>
      <c r="V1585" s="25" t="str">
        <f aca="false">IF(O1585&lt;&gt;"Engaging","",IF(U1585&lt;='Leia-me'!$B$6,"Saudável",IF(U1585&lt;='Leia-me'!$B$7,"Esfriando",IF(U1585&lt;='Leia-me'!$B$8,"Última chance","Zumbi"))))</f>
        <v/>
      </c>
      <c r="W1585" s="25" t="n">
        <f aca="false">IF(O1585="Won",1,IF(O1585="Lost",0,""))</f>
        <v>1</v>
      </c>
      <c r="X1585" s="25" t="s">
        <v>1835</v>
      </c>
      <c r="Y1585" s="25" t="str">
        <f aca="false">IF(E1585="","Sim","")</f>
        <v/>
      </c>
    </row>
    <row r="1586" customFormat="false" ht="15" hidden="false" customHeight="false" outlineLevel="0" collapsed="false">
      <c r="A1586" s="25" t="s">
        <v>1836</v>
      </c>
      <c r="B1586" s="25" t="s">
        <v>67</v>
      </c>
      <c r="C1586" s="25" t="s">
        <v>75</v>
      </c>
      <c r="D1586" s="25" t="s">
        <v>80</v>
      </c>
      <c r="E1586" s="25" t="s">
        <v>210</v>
      </c>
      <c r="F1586" s="25" t="s">
        <v>211</v>
      </c>
      <c r="G1586" s="26" t="n">
        <v>718.62</v>
      </c>
      <c r="H1586" s="27" t="n">
        <v>2448</v>
      </c>
      <c r="I1586" s="25" t="s">
        <v>147</v>
      </c>
      <c r="K1586" s="25" t="n">
        <v>2001</v>
      </c>
      <c r="L1586" s="25" t="s">
        <v>148</v>
      </c>
      <c r="M1586" s="25" t="s">
        <v>149</v>
      </c>
      <c r="N1586" s="28" t="n">
        <v>55</v>
      </c>
      <c r="O1586" s="25" t="s">
        <v>54</v>
      </c>
      <c r="P1586" s="29" t="n">
        <v>42668</v>
      </c>
      <c r="Q1586" s="29" t="n">
        <v>42801</v>
      </c>
      <c r="R1586" s="28" t="n">
        <v>50</v>
      </c>
      <c r="S1586" s="28" t="n">
        <f aca="false">IF(O1586="Won",R1586,IF(O1586="Lost",0,N1586))</f>
        <v>50</v>
      </c>
      <c r="T1586" s="30" t="n">
        <f aca="false">IF(AND(P1586&lt;&gt;"",Q1586&lt;&gt;""),Q1586-P1586,"")</f>
        <v>133</v>
      </c>
      <c r="U1586" s="30" t="str">
        <f aca="false">IF(AND(O1586="Engaging",P1586&lt;&gt;""),'Leia-me'!$B$5-P1586,"")</f>
        <v/>
      </c>
      <c r="V1586" s="25" t="str">
        <f aca="false">IF(O1586&lt;&gt;"Engaging","",IF(U1586&lt;='Leia-me'!$B$6,"Saudável",IF(U1586&lt;='Leia-me'!$B$7,"Esfriando",IF(U1586&lt;='Leia-me'!$B$8,"Última chance","Zumbi"))))</f>
        <v/>
      </c>
      <c r="W1586" s="25" t="n">
        <f aca="false">IF(O1586="Won",1,IF(O1586="Lost",0,""))</f>
        <v>1</v>
      </c>
      <c r="Y1586" s="25" t="str">
        <f aca="false">IF(E1586="","Sim","")</f>
        <v/>
      </c>
    </row>
    <row r="1587" customFormat="false" ht="15" hidden="false" customHeight="false" outlineLevel="0" collapsed="false">
      <c r="A1587" s="25" t="s">
        <v>1837</v>
      </c>
      <c r="B1587" s="25" t="s">
        <v>67</v>
      </c>
      <c r="C1587" s="25" t="s">
        <v>75</v>
      </c>
      <c r="D1587" s="25" t="s">
        <v>80</v>
      </c>
      <c r="E1587" s="25" t="s">
        <v>266</v>
      </c>
      <c r="F1587" s="25" t="s">
        <v>267</v>
      </c>
      <c r="G1587" s="26" t="n">
        <v>2041.73</v>
      </c>
      <c r="H1587" s="27" t="n">
        <v>5276</v>
      </c>
      <c r="I1587" s="25" t="s">
        <v>147</v>
      </c>
      <c r="K1587" s="25" t="n">
        <v>1997</v>
      </c>
      <c r="L1587" s="25" t="s">
        <v>186</v>
      </c>
      <c r="M1587" s="25" t="s">
        <v>171</v>
      </c>
      <c r="N1587" s="28" t="n">
        <v>550</v>
      </c>
      <c r="O1587" s="25" t="s">
        <v>54</v>
      </c>
      <c r="P1587" s="29" t="n">
        <v>42682</v>
      </c>
      <c r="Q1587" s="29" t="n">
        <v>42820</v>
      </c>
      <c r="R1587" s="28" t="n">
        <v>561</v>
      </c>
      <c r="S1587" s="28" t="n">
        <f aca="false">IF(O1587="Won",R1587,IF(O1587="Lost",0,N1587))</f>
        <v>561</v>
      </c>
      <c r="T1587" s="30" t="n">
        <f aca="false">IF(AND(P1587&lt;&gt;"",Q1587&lt;&gt;""),Q1587-P1587,"")</f>
        <v>138</v>
      </c>
      <c r="U1587" s="30" t="str">
        <f aca="false">IF(AND(O1587="Engaging",P1587&lt;&gt;""),'Leia-me'!$B$5-P1587,"")</f>
        <v/>
      </c>
      <c r="V1587" s="25" t="str">
        <f aca="false">IF(O1587&lt;&gt;"Engaging","",IF(U1587&lt;='Leia-me'!$B$6,"Saudável",IF(U1587&lt;='Leia-me'!$B$7,"Esfriando",IF(U1587&lt;='Leia-me'!$B$8,"Última chance","Zumbi"))))</f>
        <v/>
      </c>
      <c r="W1587" s="25" t="n">
        <f aca="false">IF(O1587="Won",1,IF(O1587="Lost",0,""))</f>
        <v>1</v>
      </c>
      <c r="Y1587" s="25" t="str">
        <f aca="false">IF(E1587="","Sim","")</f>
        <v/>
      </c>
    </row>
    <row r="1588" customFormat="false" ht="15" hidden="false" customHeight="false" outlineLevel="0" collapsed="false">
      <c r="A1588" s="25" t="s">
        <v>1838</v>
      </c>
      <c r="B1588" s="25" t="s">
        <v>67</v>
      </c>
      <c r="C1588" s="25" t="s">
        <v>75</v>
      </c>
      <c r="D1588" s="25" t="s">
        <v>80</v>
      </c>
      <c r="E1588" s="25" t="s">
        <v>176</v>
      </c>
      <c r="F1588" s="25" t="s">
        <v>177</v>
      </c>
      <c r="G1588" s="26" t="n">
        <v>1698.2</v>
      </c>
      <c r="H1588" s="27" t="n">
        <v>3798</v>
      </c>
      <c r="I1588" s="25" t="s">
        <v>147</v>
      </c>
      <c r="K1588" s="25" t="n">
        <v>1987</v>
      </c>
      <c r="L1588" s="25" t="s">
        <v>186</v>
      </c>
      <c r="M1588" s="25" t="s">
        <v>171</v>
      </c>
      <c r="N1588" s="28" t="n">
        <v>550</v>
      </c>
      <c r="O1588" s="25" t="s">
        <v>55</v>
      </c>
      <c r="P1588" s="29" t="n">
        <v>42688</v>
      </c>
      <c r="Q1588" s="29" t="n">
        <v>42802</v>
      </c>
      <c r="R1588" s="28" t="n">
        <v>0</v>
      </c>
      <c r="S1588" s="28" t="n">
        <f aca="false">IF(O1588="Won",R1588,IF(O1588="Lost",0,N1588))</f>
        <v>0</v>
      </c>
      <c r="T1588" s="30" t="n">
        <f aca="false">IF(AND(P1588&lt;&gt;"",Q1588&lt;&gt;""),Q1588-P1588,"")</f>
        <v>114</v>
      </c>
      <c r="U1588" s="30" t="str">
        <f aca="false">IF(AND(O1588="Engaging",P1588&lt;&gt;""),'Leia-me'!$B$5-P1588,"")</f>
        <v/>
      </c>
      <c r="V1588" s="25" t="str">
        <f aca="false">IF(O1588&lt;&gt;"Engaging","",IF(U1588&lt;='Leia-me'!$B$6,"Saudável",IF(U1588&lt;='Leia-me'!$B$7,"Esfriando",IF(U1588&lt;='Leia-me'!$B$8,"Última chance","Zumbi"))))</f>
        <v/>
      </c>
      <c r="W1588" s="25" t="n">
        <f aca="false">IF(O1588="Won",1,IF(O1588="Lost",0,""))</f>
        <v>0</v>
      </c>
      <c r="Y1588" s="25" t="str">
        <f aca="false">IF(E1588="","Sim","")</f>
        <v/>
      </c>
    </row>
    <row r="1589" customFormat="false" ht="15" hidden="false" customHeight="false" outlineLevel="0" collapsed="false">
      <c r="A1589" s="25" t="s">
        <v>1839</v>
      </c>
      <c r="B1589" s="25" t="s">
        <v>67</v>
      </c>
      <c r="C1589" s="25" t="s">
        <v>75</v>
      </c>
      <c r="D1589" s="25" t="s">
        <v>80</v>
      </c>
      <c r="E1589" s="25" t="s">
        <v>207</v>
      </c>
      <c r="F1589" s="25" t="s">
        <v>168</v>
      </c>
      <c r="G1589" s="26" t="n">
        <v>375.43</v>
      </c>
      <c r="H1589" s="27" t="n">
        <v>1190</v>
      </c>
      <c r="I1589" s="25" t="s">
        <v>147</v>
      </c>
      <c r="K1589" s="25" t="n">
        <v>1985</v>
      </c>
      <c r="L1589" s="25" t="s">
        <v>170</v>
      </c>
      <c r="M1589" s="25" t="s">
        <v>171</v>
      </c>
      <c r="N1589" s="28" t="n">
        <v>1096</v>
      </c>
      <c r="O1589" s="25" t="s">
        <v>54</v>
      </c>
      <c r="P1589" s="29" t="n">
        <v>42688</v>
      </c>
      <c r="Q1589" s="29" t="n">
        <v>42814</v>
      </c>
      <c r="R1589" s="28" t="n">
        <v>1170</v>
      </c>
      <c r="S1589" s="28" t="n">
        <f aca="false">IF(O1589="Won",R1589,IF(O1589="Lost",0,N1589))</f>
        <v>1170</v>
      </c>
      <c r="T1589" s="30" t="n">
        <f aca="false">IF(AND(P1589&lt;&gt;"",Q1589&lt;&gt;""),Q1589-P1589,"")</f>
        <v>126</v>
      </c>
      <c r="U1589" s="30" t="str">
        <f aca="false">IF(AND(O1589="Engaging",P1589&lt;&gt;""),'Leia-me'!$B$5-P1589,"")</f>
        <v/>
      </c>
      <c r="V1589" s="25" t="str">
        <f aca="false">IF(O1589&lt;&gt;"Engaging","",IF(U1589&lt;='Leia-me'!$B$6,"Saudável",IF(U1589&lt;='Leia-me'!$B$7,"Esfriando",IF(U1589&lt;='Leia-me'!$B$8,"Última chance","Zumbi"))))</f>
        <v/>
      </c>
      <c r="W1589" s="25" t="n">
        <f aca="false">IF(O1589="Won",1,IF(O1589="Lost",0,""))</f>
        <v>1</v>
      </c>
      <c r="Y1589" s="25" t="str">
        <f aca="false">IF(E1589="","Sim","")</f>
        <v/>
      </c>
    </row>
    <row r="1590" customFormat="false" ht="15" hidden="false" customHeight="false" outlineLevel="0" collapsed="false">
      <c r="A1590" s="25" t="s">
        <v>1840</v>
      </c>
      <c r="B1590" s="25" t="s">
        <v>67</v>
      </c>
      <c r="C1590" s="25" t="s">
        <v>75</v>
      </c>
      <c r="D1590" s="25" t="s">
        <v>80</v>
      </c>
      <c r="E1590" s="25" t="s">
        <v>184</v>
      </c>
      <c r="F1590" s="25" t="s">
        <v>185</v>
      </c>
      <c r="G1590" s="26" t="n">
        <v>1520.66</v>
      </c>
      <c r="H1590" s="27" t="n">
        <v>1806</v>
      </c>
      <c r="I1590" s="25" t="s">
        <v>147</v>
      </c>
      <c r="K1590" s="25" t="n">
        <v>2005</v>
      </c>
      <c r="L1590" s="25" t="s">
        <v>160</v>
      </c>
      <c r="M1590" s="25" t="s">
        <v>149</v>
      </c>
      <c r="N1590" s="28" t="n">
        <v>3393</v>
      </c>
      <c r="O1590" s="25" t="s">
        <v>54</v>
      </c>
      <c r="P1590" s="29" t="n">
        <v>42690</v>
      </c>
      <c r="Q1590" s="29" t="n">
        <v>42808</v>
      </c>
      <c r="R1590" s="28" t="n">
        <v>3725</v>
      </c>
      <c r="S1590" s="28" t="n">
        <f aca="false">IF(O1590="Won",R1590,IF(O1590="Lost",0,N1590))</f>
        <v>3725</v>
      </c>
      <c r="T1590" s="30" t="n">
        <f aca="false">IF(AND(P1590&lt;&gt;"",Q1590&lt;&gt;""),Q1590-P1590,"")</f>
        <v>118</v>
      </c>
      <c r="U1590" s="30" t="str">
        <f aca="false">IF(AND(O1590="Engaging",P1590&lt;&gt;""),'Leia-me'!$B$5-P1590,"")</f>
        <v/>
      </c>
      <c r="V1590" s="25" t="str">
        <f aca="false">IF(O1590&lt;&gt;"Engaging","",IF(U1590&lt;='Leia-me'!$B$6,"Saudável",IF(U1590&lt;='Leia-me'!$B$7,"Esfriando",IF(U1590&lt;='Leia-me'!$B$8,"Última chance","Zumbi"))))</f>
        <v/>
      </c>
      <c r="W1590" s="25" t="n">
        <f aca="false">IF(O1590="Won",1,IF(O1590="Lost",0,""))</f>
        <v>1</v>
      </c>
      <c r="Y1590" s="25" t="str">
        <f aca="false">IF(E1590="","Sim","")</f>
        <v/>
      </c>
    </row>
    <row r="1591" customFormat="false" ht="15" hidden="false" customHeight="false" outlineLevel="0" collapsed="false">
      <c r="A1591" s="25" t="s">
        <v>1841</v>
      </c>
      <c r="B1591" s="25" t="s">
        <v>67</v>
      </c>
      <c r="C1591" s="25" t="s">
        <v>75</v>
      </c>
      <c r="D1591" s="25" t="s">
        <v>80</v>
      </c>
      <c r="E1591" s="25" t="s">
        <v>188</v>
      </c>
      <c r="F1591" s="25" t="s">
        <v>185</v>
      </c>
      <c r="G1591" s="26" t="n">
        <v>1008.06</v>
      </c>
      <c r="H1591" s="27" t="n">
        <v>1238</v>
      </c>
      <c r="I1591" s="25" t="s">
        <v>147</v>
      </c>
      <c r="K1591" s="25" t="n">
        <v>1983</v>
      </c>
      <c r="L1591" s="25" t="s">
        <v>170</v>
      </c>
      <c r="M1591" s="25" t="s">
        <v>171</v>
      </c>
      <c r="N1591" s="28" t="n">
        <v>1096</v>
      </c>
      <c r="O1591" s="25" t="s">
        <v>55</v>
      </c>
      <c r="P1591" s="29" t="n">
        <v>42691</v>
      </c>
      <c r="Q1591" s="29" t="n">
        <v>42815</v>
      </c>
      <c r="R1591" s="28" t="n">
        <v>0</v>
      </c>
      <c r="S1591" s="28" t="n">
        <f aca="false">IF(O1591="Won",R1591,IF(O1591="Lost",0,N1591))</f>
        <v>0</v>
      </c>
      <c r="T1591" s="30" t="n">
        <f aca="false">IF(AND(P1591&lt;&gt;"",Q1591&lt;&gt;""),Q1591-P1591,"")</f>
        <v>124</v>
      </c>
      <c r="U1591" s="30" t="str">
        <f aca="false">IF(AND(O1591="Engaging",P1591&lt;&gt;""),'Leia-me'!$B$5-P1591,"")</f>
        <v/>
      </c>
      <c r="V1591" s="25" t="str">
        <f aca="false">IF(O1591&lt;&gt;"Engaging","",IF(U1591&lt;='Leia-me'!$B$6,"Saudável",IF(U1591&lt;='Leia-me'!$B$7,"Esfriando",IF(U1591&lt;='Leia-me'!$B$8,"Última chance","Zumbi"))))</f>
        <v/>
      </c>
      <c r="W1591" s="25" t="n">
        <f aca="false">IF(O1591="Won",1,IF(O1591="Lost",0,""))</f>
        <v>0</v>
      </c>
      <c r="Y1591" s="25" t="str">
        <f aca="false">IF(E1591="","Sim","")</f>
        <v/>
      </c>
    </row>
    <row r="1592" customFormat="false" ht="15" hidden="false" customHeight="false" outlineLevel="0" collapsed="false">
      <c r="A1592" s="25" t="s">
        <v>1842</v>
      </c>
      <c r="B1592" s="25" t="s">
        <v>67</v>
      </c>
      <c r="C1592" s="25" t="s">
        <v>75</v>
      </c>
      <c r="D1592" s="25" t="s">
        <v>80</v>
      </c>
      <c r="E1592" s="25" t="s">
        <v>198</v>
      </c>
      <c r="F1592" s="25" t="s">
        <v>177</v>
      </c>
      <c r="G1592" s="26" t="n">
        <v>2819.5</v>
      </c>
      <c r="H1592" s="27" t="n">
        <v>7227</v>
      </c>
      <c r="I1592" s="25" t="s">
        <v>147</v>
      </c>
      <c r="J1592" s="25" t="s">
        <v>199</v>
      </c>
      <c r="K1592" s="25" t="n">
        <v>1991</v>
      </c>
      <c r="L1592" s="25" t="s">
        <v>1834</v>
      </c>
      <c r="M1592" s="25" t="s">
        <v>171</v>
      </c>
      <c r="N1592" s="28" t="n">
        <v>4821</v>
      </c>
      <c r="O1592" s="25" t="s">
        <v>55</v>
      </c>
      <c r="P1592" s="29" t="n">
        <v>42693</v>
      </c>
      <c r="Q1592" s="29" t="n">
        <v>42811</v>
      </c>
      <c r="R1592" s="28" t="n">
        <v>0</v>
      </c>
      <c r="S1592" s="28" t="n">
        <f aca="false">IF(O1592="Won",R1592,IF(O1592="Lost",0,N1592))</f>
        <v>0</v>
      </c>
      <c r="T1592" s="30" t="n">
        <f aca="false">IF(AND(P1592&lt;&gt;"",Q1592&lt;&gt;""),Q1592-P1592,"")</f>
        <v>118</v>
      </c>
      <c r="U1592" s="30" t="str">
        <f aca="false">IF(AND(O1592="Engaging",P1592&lt;&gt;""),'Leia-me'!$B$5-P1592,"")</f>
        <v/>
      </c>
      <c r="V1592" s="25" t="str">
        <f aca="false">IF(O1592&lt;&gt;"Engaging","",IF(U1592&lt;='Leia-me'!$B$6,"Saudável",IF(U1592&lt;='Leia-me'!$B$7,"Esfriando",IF(U1592&lt;='Leia-me'!$B$8,"Última chance","Zumbi"))))</f>
        <v/>
      </c>
      <c r="W1592" s="25" t="n">
        <f aca="false">IF(O1592="Won",1,IF(O1592="Lost",0,""))</f>
        <v>0</v>
      </c>
      <c r="X1592" s="25" t="s">
        <v>1835</v>
      </c>
      <c r="Y1592" s="25" t="str">
        <f aca="false">IF(E1592="","Sim","")</f>
        <v/>
      </c>
    </row>
    <row r="1593" customFormat="false" ht="15" hidden="false" customHeight="false" outlineLevel="0" collapsed="false">
      <c r="A1593" s="25" t="s">
        <v>1843</v>
      </c>
      <c r="B1593" s="25" t="s">
        <v>67</v>
      </c>
      <c r="C1593" s="25" t="s">
        <v>75</v>
      </c>
      <c r="D1593" s="25" t="s">
        <v>80</v>
      </c>
      <c r="E1593" s="25" t="s">
        <v>154</v>
      </c>
      <c r="F1593" s="25" t="s">
        <v>155</v>
      </c>
      <c r="G1593" s="26" t="n">
        <v>86.68</v>
      </c>
      <c r="H1593" s="27" t="n">
        <v>187</v>
      </c>
      <c r="I1593" s="25" t="s">
        <v>147</v>
      </c>
      <c r="J1593" s="25" t="s">
        <v>156</v>
      </c>
      <c r="K1593" s="25" t="n">
        <v>2007</v>
      </c>
      <c r="L1593" s="25" t="s">
        <v>160</v>
      </c>
      <c r="M1593" s="25" t="s">
        <v>149</v>
      </c>
      <c r="N1593" s="28" t="n">
        <v>3393</v>
      </c>
      <c r="O1593" s="25" t="s">
        <v>54</v>
      </c>
      <c r="P1593" s="29" t="n">
        <v>42693</v>
      </c>
      <c r="Q1593" s="29" t="n">
        <v>42812</v>
      </c>
      <c r="R1593" s="28" t="n">
        <v>3563</v>
      </c>
      <c r="S1593" s="28" t="n">
        <f aca="false">IF(O1593="Won",R1593,IF(O1593="Lost",0,N1593))</f>
        <v>3563</v>
      </c>
      <c r="T1593" s="30" t="n">
        <f aca="false">IF(AND(P1593&lt;&gt;"",Q1593&lt;&gt;""),Q1593-P1593,"")</f>
        <v>119</v>
      </c>
      <c r="U1593" s="30" t="str">
        <f aca="false">IF(AND(O1593="Engaging",P1593&lt;&gt;""),'Leia-me'!$B$5-P1593,"")</f>
        <v/>
      </c>
      <c r="V1593" s="25" t="str">
        <f aca="false">IF(O1593&lt;&gt;"Engaging","",IF(U1593&lt;='Leia-me'!$B$6,"Saudável",IF(U1593&lt;='Leia-me'!$B$7,"Esfriando",IF(U1593&lt;='Leia-me'!$B$8,"Última chance","Zumbi"))))</f>
        <v/>
      </c>
      <c r="W1593" s="25" t="n">
        <f aca="false">IF(O1593="Won",1,IF(O1593="Lost",0,""))</f>
        <v>1</v>
      </c>
      <c r="Y1593" s="25" t="str">
        <f aca="false">IF(E1593="","Sim","")</f>
        <v/>
      </c>
    </row>
    <row r="1594" customFormat="false" ht="15" hidden="false" customHeight="false" outlineLevel="0" collapsed="false">
      <c r="A1594" s="25" t="s">
        <v>1844</v>
      </c>
      <c r="B1594" s="25" t="s">
        <v>67</v>
      </c>
      <c r="C1594" s="25" t="s">
        <v>75</v>
      </c>
      <c r="D1594" s="25" t="s">
        <v>80</v>
      </c>
      <c r="E1594" s="25" t="s">
        <v>154</v>
      </c>
      <c r="F1594" s="25" t="s">
        <v>155</v>
      </c>
      <c r="G1594" s="26" t="n">
        <v>86.68</v>
      </c>
      <c r="H1594" s="27" t="n">
        <v>187</v>
      </c>
      <c r="I1594" s="25" t="s">
        <v>147</v>
      </c>
      <c r="J1594" s="25" t="s">
        <v>156</v>
      </c>
      <c r="K1594" s="25" t="n">
        <v>2007</v>
      </c>
      <c r="L1594" s="25" t="s">
        <v>1834</v>
      </c>
      <c r="M1594" s="25" t="s">
        <v>171</v>
      </c>
      <c r="N1594" s="28" t="n">
        <v>4821</v>
      </c>
      <c r="O1594" s="25" t="s">
        <v>54</v>
      </c>
      <c r="P1594" s="29" t="n">
        <v>42696</v>
      </c>
      <c r="Q1594" s="29" t="n">
        <v>42808</v>
      </c>
      <c r="R1594" s="28" t="n">
        <v>4359</v>
      </c>
      <c r="S1594" s="28" t="n">
        <f aca="false">IF(O1594="Won",R1594,IF(O1594="Lost",0,N1594))</f>
        <v>4359</v>
      </c>
      <c r="T1594" s="30" t="n">
        <f aca="false">IF(AND(P1594&lt;&gt;"",Q1594&lt;&gt;""),Q1594-P1594,"")</f>
        <v>112</v>
      </c>
      <c r="U1594" s="30" t="str">
        <f aca="false">IF(AND(O1594="Engaging",P1594&lt;&gt;""),'Leia-me'!$B$5-P1594,"")</f>
        <v/>
      </c>
      <c r="V1594" s="25" t="str">
        <f aca="false">IF(O1594&lt;&gt;"Engaging","",IF(U1594&lt;='Leia-me'!$B$6,"Saudável",IF(U1594&lt;='Leia-me'!$B$7,"Esfriando",IF(U1594&lt;='Leia-me'!$B$8,"Última chance","Zumbi"))))</f>
        <v/>
      </c>
      <c r="W1594" s="25" t="n">
        <f aca="false">IF(O1594="Won",1,IF(O1594="Lost",0,""))</f>
        <v>1</v>
      </c>
      <c r="X1594" s="25" t="s">
        <v>1835</v>
      </c>
      <c r="Y1594" s="25" t="str">
        <f aca="false">IF(E1594="","Sim","")</f>
        <v/>
      </c>
    </row>
    <row r="1595" customFormat="false" ht="15" hidden="false" customHeight="false" outlineLevel="0" collapsed="false">
      <c r="A1595" s="25" t="s">
        <v>1845</v>
      </c>
      <c r="B1595" s="25" t="s">
        <v>67</v>
      </c>
      <c r="C1595" s="25" t="s">
        <v>75</v>
      </c>
      <c r="D1595" s="25" t="s">
        <v>80</v>
      </c>
      <c r="E1595" s="25" t="s">
        <v>164</v>
      </c>
      <c r="F1595" s="25" t="s">
        <v>165</v>
      </c>
      <c r="G1595" s="26" t="n">
        <v>217.87</v>
      </c>
      <c r="H1595" s="27" t="n">
        <v>551</v>
      </c>
      <c r="I1595" s="25" t="s">
        <v>147</v>
      </c>
      <c r="K1595" s="25" t="n">
        <v>1998</v>
      </c>
      <c r="L1595" s="25" t="s">
        <v>148</v>
      </c>
      <c r="M1595" s="25" t="s">
        <v>149</v>
      </c>
      <c r="N1595" s="28" t="n">
        <v>55</v>
      </c>
      <c r="O1595" s="25" t="s">
        <v>54</v>
      </c>
      <c r="P1595" s="29" t="n">
        <v>42699</v>
      </c>
      <c r="Q1595" s="29" t="n">
        <v>42821</v>
      </c>
      <c r="R1595" s="28" t="n">
        <v>49</v>
      </c>
      <c r="S1595" s="28" t="n">
        <f aca="false">IF(O1595="Won",R1595,IF(O1595="Lost",0,N1595))</f>
        <v>49</v>
      </c>
      <c r="T1595" s="30" t="n">
        <f aca="false">IF(AND(P1595&lt;&gt;"",Q1595&lt;&gt;""),Q1595-P1595,"")</f>
        <v>122</v>
      </c>
      <c r="U1595" s="30" t="str">
        <f aca="false">IF(AND(O1595="Engaging",P1595&lt;&gt;""),'Leia-me'!$B$5-P1595,"")</f>
        <v/>
      </c>
      <c r="V1595" s="25" t="str">
        <f aca="false">IF(O1595&lt;&gt;"Engaging","",IF(U1595&lt;='Leia-me'!$B$6,"Saudável",IF(U1595&lt;='Leia-me'!$B$7,"Esfriando",IF(U1595&lt;='Leia-me'!$B$8,"Última chance","Zumbi"))))</f>
        <v/>
      </c>
      <c r="W1595" s="25" t="n">
        <f aca="false">IF(O1595="Won",1,IF(O1595="Lost",0,""))</f>
        <v>1</v>
      </c>
      <c r="Y1595" s="25" t="str">
        <f aca="false">IF(E1595="","Sim","")</f>
        <v/>
      </c>
    </row>
    <row r="1596" customFormat="false" ht="15" hidden="false" customHeight="false" outlineLevel="0" collapsed="false">
      <c r="A1596" s="25" t="s">
        <v>1846</v>
      </c>
      <c r="B1596" s="25" t="s">
        <v>67</v>
      </c>
      <c r="C1596" s="25" t="s">
        <v>75</v>
      </c>
      <c r="D1596" s="25" t="s">
        <v>80</v>
      </c>
      <c r="E1596" s="25" t="s">
        <v>215</v>
      </c>
      <c r="F1596" s="25" t="s">
        <v>177</v>
      </c>
      <c r="G1596" s="26" t="n">
        <v>1102.43</v>
      </c>
      <c r="H1596" s="27" t="n">
        <v>1759</v>
      </c>
      <c r="I1596" s="25" t="s">
        <v>147</v>
      </c>
      <c r="K1596" s="25" t="n">
        <v>2006</v>
      </c>
      <c r="L1596" s="25" t="s">
        <v>1834</v>
      </c>
      <c r="M1596" s="25" t="s">
        <v>171</v>
      </c>
      <c r="N1596" s="28" t="n">
        <v>4821</v>
      </c>
      <c r="O1596" s="25" t="s">
        <v>54</v>
      </c>
      <c r="P1596" s="29" t="n">
        <v>42700</v>
      </c>
      <c r="Q1596" s="29" t="n">
        <v>42802</v>
      </c>
      <c r="R1596" s="28" t="n">
        <v>4739</v>
      </c>
      <c r="S1596" s="28" t="n">
        <f aca="false">IF(O1596="Won",R1596,IF(O1596="Lost",0,N1596))</f>
        <v>4739</v>
      </c>
      <c r="T1596" s="30" t="n">
        <f aca="false">IF(AND(P1596&lt;&gt;"",Q1596&lt;&gt;""),Q1596-P1596,"")</f>
        <v>102</v>
      </c>
      <c r="U1596" s="30" t="str">
        <f aca="false">IF(AND(O1596="Engaging",P1596&lt;&gt;""),'Leia-me'!$B$5-P1596,"")</f>
        <v/>
      </c>
      <c r="V1596" s="25" t="str">
        <f aca="false">IF(O1596&lt;&gt;"Engaging","",IF(U1596&lt;='Leia-me'!$B$6,"Saudável",IF(U1596&lt;='Leia-me'!$B$7,"Esfriando",IF(U1596&lt;='Leia-me'!$B$8,"Última chance","Zumbi"))))</f>
        <v/>
      </c>
      <c r="W1596" s="25" t="n">
        <f aca="false">IF(O1596="Won",1,IF(O1596="Lost",0,""))</f>
        <v>1</v>
      </c>
      <c r="X1596" s="25" t="s">
        <v>1835</v>
      </c>
      <c r="Y1596" s="25" t="str">
        <f aca="false">IF(E1596="","Sim","")</f>
        <v/>
      </c>
    </row>
    <row r="1597" customFormat="false" ht="15" hidden="false" customHeight="false" outlineLevel="0" collapsed="false">
      <c r="A1597" s="25" t="s">
        <v>1847</v>
      </c>
      <c r="B1597" s="25" t="s">
        <v>67</v>
      </c>
      <c r="C1597" s="25" t="s">
        <v>75</v>
      </c>
      <c r="D1597" s="25" t="s">
        <v>80</v>
      </c>
      <c r="E1597" s="25" t="s">
        <v>248</v>
      </c>
      <c r="F1597" s="25" t="s">
        <v>211</v>
      </c>
      <c r="G1597" s="26" t="n">
        <v>894.33</v>
      </c>
      <c r="H1597" s="27" t="n">
        <v>1635</v>
      </c>
      <c r="I1597" s="25" t="s">
        <v>249</v>
      </c>
      <c r="K1597" s="25" t="n">
        <v>2007</v>
      </c>
      <c r="L1597" s="25" t="s">
        <v>170</v>
      </c>
      <c r="M1597" s="25" t="s">
        <v>171</v>
      </c>
      <c r="N1597" s="28" t="n">
        <v>1096</v>
      </c>
      <c r="O1597" s="25" t="s">
        <v>54</v>
      </c>
      <c r="P1597" s="29" t="n">
        <v>42702</v>
      </c>
      <c r="Q1597" s="29" t="n">
        <v>42800</v>
      </c>
      <c r="R1597" s="28" t="n">
        <v>1161</v>
      </c>
      <c r="S1597" s="28" t="n">
        <f aca="false">IF(O1597="Won",R1597,IF(O1597="Lost",0,N1597))</f>
        <v>1161</v>
      </c>
      <c r="T1597" s="30" t="n">
        <f aca="false">IF(AND(P1597&lt;&gt;"",Q1597&lt;&gt;""),Q1597-P1597,"")</f>
        <v>98</v>
      </c>
      <c r="U1597" s="30" t="str">
        <f aca="false">IF(AND(O1597="Engaging",P1597&lt;&gt;""),'Leia-me'!$B$5-P1597,"")</f>
        <v/>
      </c>
      <c r="V1597" s="25" t="str">
        <f aca="false">IF(O1597&lt;&gt;"Engaging","",IF(U1597&lt;='Leia-me'!$B$6,"Saudável",IF(U1597&lt;='Leia-me'!$B$7,"Esfriando",IF(U1597&lt;='Leia-me'!$B$8,"Última chance","Zumbi"))))</f>
        <v/>
      </c>
      <c r="W1597" s="25" t="n">
        <f aca="false">IF(O1597="Won",1,IF(O1597="Lost",0,""))</f>
        <v>1</v>
      </c>
      <c r="Y1597" s="25" t="str">
        <f aca="false">IF(E1597="","Sim","")</f>
        <v/>
      </c>
    </row>
    <row r="1598" customFormat="false" ht="15" hidden="false" customHeight="false" outlineLevel="0" collapsed="false">
      <c r="A1598" s="25" t="s">
        <v>1848</v>
      </c>
      <c r="B1598" s="25" t="s">
        <v>67</v>
      </c>
      <c r="C1598" s="25" t="s">
        <v>75</v>
      </c>
      <c r="D1598" s="25" t="s">
        <v>80</v>
      </c>
      <c r="E1598" s="25" t="s">
        <v>237</v>
      </c>
      <c r="F1598" s="25" t="s">
        <v>192</v>
      </c>
      <c r="G1598" s="26" t="n">
        <v>4618</v>
      </c>
      <c r="H1598" s="27" t="n">
        <v>10083</v>
      </c>
      <c r="I1598" s="25" t="s">
        <v>147</v>
      </c>
      <c r="K1598" s="25" t="n">
        <v>1982</v>
      </c>
      <c r="L1598" s="25" t="s">
        <v>1834</v>
      </c>
      <c r="M1598" s="25" t="s">
        <v>171</v>
      </c>
      <c r="N1598" s="28" t="n">
        <v>4821</v>
      </c>
      <c r="O1598" s="25" t="s">
        <v>54</v>
      </c>
      <c r="P1598" s="29" t="n">
        <v>42705</v>
      </c>
      <c r="Q1598" s="29" t="n">
        <v>42824</v>
      </c>
      <c r="R1598" s="28" t="n">
        <v>4511</v>
      </c>
      <c r="S1598" s="28" t="n">
        <f aca="false">IF(O1598="Won",R1598,IF(O1598="Lost",0,N1598))</f>
        <v>4511</v>
      </c>
      <c r="T1598" s="30" t="n">
        <f aca="false">IF(AND(P1598&lt;&gt;"",Q1598&lt;&gt;""),Q1598-P1598,"")</f>
        <v>119</v>
      </c>
      <c r="U1598" s="30" t="str">
        <f aca="false">IF(AND(O1598="Engaging",P1598&lt;&gt;""),'Leia-me'!$B$5-P1598,"")</f>
        <v/>
      </c>
      <c r="V1598" s="25" t="str">
        <f aca="false">IF(O1598&lt;&gt;"Engaging","",IF(U1598&lt;='Leia-me'!$B$6,"Saudável",IF(U1598&lt;='Leia-me'!$B$7,"Esfriando",IF(U1598&lt;='Leia-me'!$B$8,"Última chance","Zumbi"))))</f>
        <v/>
      </c>
      <c r="W1598" s="25" t="n">
        <f aca="false">IF(O1598="Won",1,IF(O1598="Lost",0,""))</f>
        <v>1</v>
      </c>
      <c r="X1598" s="25" t="s">
        <v>1835</v>
      </c>
      <c r="Y1598" s="25" t="str">
        <f aca="false">IF(E1598="","Sim","")</f>
        <v/>
      </c>
    </row>
    <row r="1599" customFormat="false" ht="15" hidden="false" customHeight="false" outlineLevel="0" collapsed="false">
      <c r="A1599" s="25" t="s">
        <v>1849</v>
      </c>
      <c r="B1599" s="25" t="s">
        <v>67</v>
      </c>
      <c r="C1599" s="25" t="s">
        <v>75</v>
      </c>
      <c r="D1599" s="25" t="s">
        <v>80</v>
      </c>
      <c r="E1599" s="25" t="s">
        <v>145</v>
      </c>
      <c r="F1599" s="25" t="s">
        <v>146</v>
      </c>
      <c r="G1599" s="26" t="n">
        <v>3922.42</v>
      </c>
      <c r="H1599" s="27" t="n">
        <v>6837</v>
      </c>
      <c r="I1599" s="25" t="s">
        <v>147</v>
      </c>
      <c r="K1599" s="25" t="n">
        <v>1992</v>
      </c>
      <c r="L1599" s="25" t="s">
        <v>1834</v>
      </c>
      <c r="M1599" s="25" t="s">
        <v>171</v>
      </c>
      <c r="N1599" s="28" t="n">
        <v>4821</v>
      </c>
      <c r="O1599" s="25" t="s">
        <v>54</v>
      </c>
      <c r="P1599" s="29" t="n">
        <v>42706</v>
      </c>
      <c r="Q1599" s="29" t="n">
        <v>42803</v>
      </c>
      <c r="R1599" s="28" t="n">
        <v>4891</v>
      </c>
      <c r="S1599" s="28" t="n">
        <f aca="false">IF(O1599="Won",R1599,IF(O1599="Lost",0,N1599))</f>
        <v>4891</v>
      </c>
      <c r="T1599" s="30" t="n">
        <f aca="false">IF(AND(P1599&lt;&gt;"",Q1599&lt;&gt;""),Q1599-P1599,"")</f>
        <v>97</v>
      </c>
      <c r="U1599" s="30" t="str">
        <f aca="false">IF(AND(O1599="Engaging",P1599&lt;&gt;""),'Leia-me'!$B$5-P1599,"")</f>
        <v/>
      </c>
      <c r="V1599" s="25" t="str">
        <f aca="false">IF(O1599&lt;&gt;"Engaging","",IF(U1599&lt;='Leia-me'!$B$6,"Saudável",IF(U1599&lt;='Leia-me'!$B$7,"Esfriando",IF(U1599&lt;='Leia-me'!$B$8,"Última chance","Zumbi"))))</f>
        <v/>
      </c>
      <c r="W1599" s="25" t="n">
        <f aca="false">IF(O1599="Won",1,IF(O1599="Lost",0,""))</f>
        <v>1</v>
      </c>
      <c r="X1599" s="25" t="s">
        <v>1835</v>
      </c>
      <c r="Y1599" s="25" t="str">
        <f aca="false">IF(E1599="","Sim","")</f>
        <v/>
      </c>
    </row>
    <row r="1600" customFormat="false" ht="15" hidden="false" customHeight="false" outlineLevel="0" collapsed="false">
      <c r="A1600" s="25" t="s">
        <v>1850</v>
      </c>
      <c r="B1600" s="25" t="s">
        <v>67</v>
      </c>
      <c r="C1600" s="25" t="s">
        <v>75</v>
      </c>
      <c r="D1600" s="25" t="s">
        <v>80</v>
      </c>
      <c r="E1600" s="25" t="s">
        <v>237</v>
      </c>
      <c r="F1600" s="25" t="s">
        <v>192</v>
      </c>
      <c r="G1600" s="26" t="n">
        <v>4618</v>
      </c>
      <c r="H1600" s="27" t="n">
        <v>10083</v>
      </c>
      <c r="I1600" s="25" t="s">
        <v>147</v>
      </c>
      <c r="K1600" s="25" t="n">
        <v>1982</v>
      </c>
      <c r="L1600" s="25" t="s">
        <v>186</v>
      </c>
      <c r="M1600" s="25" t="s">
        <v>171</v>
      </c>
      <c r="N1600" s="28" t="n">
        <v>550</v>
      </c>
      <c r="O1600" s="25" t="s">
        <v>55</v>
      </c>
      <c r="P1600" s="29" t="n">
        <v>42707</v>
      </c>
      <c r="Q1600" s="29" t="n">
        <v>42806</v>
      </c>
      <c r="R1600" s="28" t="n">
        <v>0</v>
      </c>
      <c r="S1600" s="28" t="n">
        <f aca="false">IF(O1600="Won",R1600,IF(O1600="Lost",0,N1600))</f>
        <v>0</v>
      </c>
      <c r="T1600" s="30" t="n">
        <f aca="false">IF(AND(P1600&lt;&gt;"",Q1600&lt;&gt;""),Q1600-P1600,"")</f>
        <v>99</v>
      </c>
      <c r="U1600" s="30" t="str">
        <f aca="false">IF(AND(O1600="Engaging",P1600&lt;&gt;""),'Leia-me'!$B$5-P1600,"")</f>
        <v/>
      </c>
      <c r="V1600" s="25" t="str">
        <f aca="false">IF(O1600&lt;&gt;"Engaging","",IF(U1600&lt;='Leia-me'!$B$6,"Saudável",IF(U1600&lt;='Leia-me'!$B$7,"Esfriando",IF(U1600&lt;='Leia-me'!$B$8,"Última chance","Zumbi"))))</f>
        <v/>
      </c>
      <c r="W1600" s="25" t="n">
        <f aca="false">IF(O1600="Won",1,IF(O1600="Lost",0,""))</f>
        <v>0</v>
      </c>
      <c r="Y1600" s="25" t="str">
        <f aca="false">IF(E1600="","Sim","")</f>
        <v/>
      </c>
    </row>
    <row r="1601" customFormat="false" ht="15" hidden="false" customHeight="false" outlineLevel="0" collapsed="false">
      <c r="A1601" s="25" t="s">
        <v>1851</v>
      </c>
      <c r="B1601" s="25" t="s">
        <v>67</v>
      </c>
      <c r="C1601" s="25" t="s">
        <v>75</v>
      </c>
      <c r="D1601" s="25" t="s">
        <v>80</v>
      </c>
      <c r="E1601" s="25" t="s">
        <v>198</v>
      </c>
      <c r="F1601" s="25" t="s">
        <v>177</v>
      </c>
      <c r="G1601" s="26" t="n">
        <v>2819.5</v>
      </c>
      <c r="H1601" s="27" t="n">
        <v>7227</v>
      </c>
      <c r="I1601" s="25" t="s">
        <v>147</v>
      </c>
      <c r="J1601" s="25" t="s">
        <v>199</v>
      </c>
      <c r="K1601" s="25" t="n">
        <v>1991</v>
      </c>
      <c r="L1601" s="25" t="s">
        <v>1834</v>
      </c>
      <c r="M1601" s="25" t="s">
        <v>171</v>
      </c>
      <c r="N1601" s="28" t="n">
        <v>4821</v>
      </c>
      <c r="O1601" s="25" t="s">
        <v>55</v>
      </c>
      <c r="P1601" s="29" t="n">
        <v>42707</v>
      </c>
      <c r="Q1601" s="29" t="n">
        <v>42813</v>
      </c>
      <c r="R1601" s="28" t="n">
        <v>0</v>
      </c>
      <c r="S1601" s="28" t="n">
        <f aca="false">IF(O1601="Won",R1601,IF(O1601="Lost",0,N1601))</f>
        <v>0</v>
      </c>
      <c r="T1601" s="30" t="n">
        <f aca="false">IF(AND(P1601&lt;&gt;"",Q1601&lt;&gt;""),Q1601-P1601,"")</f>
        <v>106</v>
      </c>
      <c r="U1601" s="30" t="str">
        <f aca="false">IF(AND(O1601="Engaging",P1601&lt;&gt;""),'Leia-me'!$B$5-P1601,"")</f>
        <v/>
      </c>
      <c r="V1601" s="25" t="str">
        <f aca="false">IF(O1601&lt;&gt;"Engaging","",IF(U1601&lt;='Leia-me'!$B$6,"Saudável",IF(U1601&lt;='Leia-me'!$B$7,"Esfriando",IF(U1601&lt;='Leia-me'!$B$8,"Última chance","Zumbi"))))</f>
        <v/>
      </c>
      <c r="W1601" s="25" t="n">
        <f aca="false">IF(O1601="Won",1,IF(O1601="Lost",0,""))</f>
        <v>0</v>
      </c>
      <c r="X1601" s="25" t="s">
        <v>1835</v>
      </c>
      <c r="Y1601" s="25" t="str">
        <f aca="false">IF(E1601="","Sim","")</f>
        <v/>
      </c>
    </row>
    <row r="1602" customFormat="false" ht="15" hidden="false" customHeight="false" outlineLevel="0" collapsed="false">
      <c r="A1602" s="25" t="s">
        <v>1852</v>
      </c>
      <c r="B1602" s="25" t="s">
        <v>67</v>
      </c>
      <c r="C1602" s="25" t="s">
        <v>75</v>
      </c>
      <c r="D1602" s="25" t="s">
        <v>80</v>
      </c>
      <c r="E1602" s="25" t="s">
        <v>240</v>
      </c>
      <c r="F1602" s="25" t="s">
        <v>185</v>
      </c>
      <c r="G1602" s="26" t="n">
        <v>1223.72</v>
      </c>
      <c r="H1602" s="27" t="n">
        <v>2497</v>
      </c>
      <c r="I1602" s="25" t="s">
        <v>241</v>
      </c>
      <c r="K1602" s="25" t="n">
        <v>2000</v>
      </c>
      <c r="L1602" s="25" t="s">
        <v>186</v>
      </c>
      <c r="M1602" s="25" t="s">
        <v>171</v>
      </c>
      <c r="N1602" s="28" t="n">
        <v>550</v>
      </c>
      <c r="O1602" s="25" t="s">
        <v>54</v>
      </c>
      <c r="P1602" s="29" t="n">
        <v>42707</v>
      </c>
      <c r="Q1602" s="29" t="n">
        <v>42817</v>
      </c>
      <c r="R1602" s="28" t="n">
        <v>516</v>
      </c>
      <c r="S1602" s="28" t="n">
        <f aca="false">IF(O1602="Won",R1602,IF(O1602="Lost",0,N1602))</f>
        <v>516</v>
      </c>
      <c r="T1602" s="30" t="n">
        <f aca="false">IF(AND(P1602&lt;&gt;"",Q1602&lt;&gt;""),Q1602-P1602,"")</f>
        <v>110</v>
      </c>
      <c r="U1602" s="30" t="str">
        <f aca="false">IF(AND(O1602="Engaging",P1602&lt;&gt;""),'Leia-me'!$B$5-P1602,"")</f>
        <v/>
      </c>
      <c r="V1602" s="25" t="str">
        <f aca="false">IF(O1602&lt;&gt;"Engaging","",IF(U1602&lt;='Leia-me'!$B$6,"Saudável",IF(U1602&lt;='Leia-me'!$B$7,"Esfriando",IF(U1602&lt;='Leia-me'!$B$8,"Última chance","Zumbi"))))</f>
        <v/>
      </c>
      <c r="W1602" s="25" t="n">
        <f aca="false">IF(O1602="Won",1,IF(O1602="Lost",0,""))</f>
        <v>1</v>
      </c>
      <c r="Y1602" s="25" t="str">
        <f aca="false">IF(E1602="","Sim","")</f>
        <v/>
      </c>
    </row>
    <row r="1603" customFormat="false" ht="15" hidden="false" customHeight="false" outlineLevel="0" collapsed="false">
      <c r="A1603" s="25" t="s">
        <v>1853</v>
      </c>
      <c r="B1603" s="25" t="s">
        <v>67</v>
      </c>
      <c r="C1603" s="25" t="s">
        <v>75</v>
      </c>
      <c r="D1603" s="25" t="s">
        <v>80</v>
      </c>
      <c r="E1603" s="25" t="s">
        <v>245</v>
      </c>
      <c r="F1603" s="25" t="s">
        <v>185</v>
      </c>
      <c r="G1603" s="26" t="n">
        <v>2938.67</v>
      </c>
      <c r="H1603" s="27" t="n">
        <v>8775</v>
      </c>
      <c r="I1603" s="25" t="s">
        <v>246</v>
      </c>
      <c r="K1603" s="25" t="n">
        <v>1987</v>
      </c>
      <c r="L1603" s="25" t="s">
        <v>1834</v>
      </c>
      <c r="M1603" s="25" t="s">
        <v>171</v>
      </c>
      <c r="N1603" s="28" t="n">
        <v>4821</v>
      </c>
      <c r="O1603" s="25" t="s">
        <v>54</v>
      </c>
      <c r="P1603" s="29" t="n">
        <v>42707</v>
      </c>
      <c r="Q1603" s="29" t="n">
        <v>42816</v>
      </c>
      <c r="R1603" s="28" t="n">
        <v>4829</v>
      </c>
      <c r="S1603" s="28" t="n">
        <f aca="false">IF(O1603="Won",R1603,IF(O1603="Lost",0,N1603))</f>
        <v>4829</v>
      </c>
      <c r="T1603" s="30" t="n">
        <f aca="false">IF(AND(P1603&lt;&gt;"",Q1603&lt;&gt;""),Q1603-P1603,"")</f>
        <v>109</v>
      </c>
      <c r="U1603" s="30" t="str">
        <f aca="false">IF(AND(O1603="Engaging",P1603&lt;&gt;""),'Leia-me'!$B$5-P1603,"")</f>
        <v/>
      </c>
      <c r="V1603" s="25" t="str">
        <f aca="false">IF(O1603&lt;&gt;"Engaging","",IF(U1603&lt;='Leia-me'!$B$6,"Saudável",IF(U1603&lt;='Leia-me'!$B$7,"Esfriando",IF(U1603&lt;='Leia-me'!$B$8,"Última chance","Zumbi"))))</f>
        <v/>
      </c>
      <c r="W1603" s="25" t="n">
        <f aca="false">IF(O1603="Won",1,IF(O1603="Lost",0,""))</f>
        <v>1</v>
      </c>
      <c r="X1603" s="25" t="s">
        <v>1835</v>
      </c>
      <c r="Y1603" s="25" t="str">
        <f aca="false">IF(E1603="","Sim","")</f>
        <v/>
      </c>
    </row>
    <row r="1604" customFormat="false" ht="15" hidden="false" customHeight="false" outlineLevel="0" collapsed="false">
      <c r="A1604" s="25" t="s">
        <v>1854</v>
      </c>
      <c r="B1604" s="25" t="s">
        <v>67</v>
      </c>
      <c r="C1604" s="25" t="s">
        <v>75</v>
      </c>
      <c r="D1604" s="25" t="s">
        <v>80</v>
      </c>
      <c r="E1604" s="25" t="s">
        <v>218</v>
      </c>
      <c r="F1604" s="25" t="s">
        <v>146</v>
      </c>
      <c r="G1604" s="26" t="n">
        <v>4.54</v>
      </c>
      <c r="H1604" s="27" t="n">
        <v>9</v>
      </c>
      <c r="I1604" s="25" t="s">
        <v>147</v>
      </c>
      <c r="K1604" s="25" t="n">
        <v>2017</v>
      </c>
      <c r="L1604" s="25" t="s">
        <v>1834</v>
      </c>
      <c r="M1604" s="25" t="s">
        <v>171</v>
      </c>
      <c r="N1604" s="28" t="n">
        <v>4821</v>
      </c>
      <c r="O1604" s="25" t="s">
        <v>55</v>
      </c>
      <c r="P1604" s="29" t="n">
        <v>42708</v>
      </c>
      <c r="Q1604" s="29" t="n">
        <v>42803</v>
      </c>
      <c r="R1604" s="28" t="n">
        <v>0</v>
      </c>
      <c r="S1604" s="28" t="n">
        <f aca="false">IF(O1604="Won",R1604,IF(O1604="Lost",0,N1604))</f>
        <v>0</v>
      </c>
      <c r="T1604" s="30" t="n">
        <f aca="false">IF(AND(P1604&lt;&gt;"",Q1604&lt;&gt;""),Q1604-P1604,"")</f>
        <v>95</v>
      </c>
      <c r="U1604" s="30" t="str">
        <f aca="false">IF(AND(O1604="Engaging",P1604&lt;&gt;""),'Leia-me'!$B$5-P1604,"")</f>
        <v/>
      </c>
      <c r="V1604" s="25" t="str">
        <f aca="false">IF(O1604&lt;&gt;"Engaging","",IF(U1604&lt;='Leia-me'!$B$6,"Saudável",IF(U1604&lt;='Leia-me'!$B$7,"Esfriando",IF(U1604&lt;='Leia-me'!$B$8,"Última chance","Zumbi"))))</f>
        <v/>
      </c>
      <c r="W1604" s="25" t="n">
        <f aca="false">IF(O1604="Won",1,IF(O1604="Lost",0,""))</f>
        <v>0</v>
      </c>
      <c r="X1604" s="25" t="s">
        <v>1835</v>
      </c>
      <c r="Y1604" s="25" t="str">
        <f aca="false">IF(E1604="","Sim","")</f>
        <v/>
      </c>
    </row>
    <row r="1605" customFormat="false" ht="15" hidden="false" customHeight="false" outlineLevel="0" collapsed="false">
      <c r="A1605" s="25" t="s">
        <v>1855</v>
      </c>
      <c r="B1605" s="25" t="s">
        <v>67</v>
      </c>
      <c r="C1605" s="25" t="s">
        <v>75</v>
      </c>
      <c r="D1605" s="25" t="s">
        <v>80</v>
      </c>
      <c r="E1605" s="25" t="s">
        <v>145</v>
      </c>
      <c r="F1605" s="25" t="s">
        <v>146</v>
      </c>
      <c r="G1605" s="26" t="n">
        <v>3922.42</v>
      </c>
      <c r="H1605" s="27" t="n">
        <v>6837</v>
      </c>
      <c r="I1605" s="25" t="s">
        <v>147</v>
      </c>
      <c r="K1605" s="25" t="n">
        <v>1992</v>
      </c>
      <c r="L1605" s="25" t="s">
        <v>178</v>
      </c>
      <c r="M1605" s="25" t="s">
        <v>171</v>
      </c>
      <c r="N1605" s="28" t="n">
        <v>5482</v>
      </c>
      <c r="O1605" s="25" t="s">
        <v>54</v>
      </c>
      <c r="P1605" s="29" t="n">
        <v>42708</v>
      </c>
      <c r="Q1605" s="29" t="n">
        <v>42806</v>
      </c>
      <c r="R1605" s="28" t="n">
        <v>5522</v>
      </c>
      <c r="S1605" s="28" t="n">
        <f aca="false">IF(O1605="Won",R1605,IF(O1605="Lost",0,N1605))</f>
        <v>5522</v>
      </c>
      <c r="T1605" s="30" t="n">
        <f aca="false">IF(AND(P1605&lt;&gt;"",Q1605&lt;&gt;""),Q1605-P1605,"")</f>
        <v>98</v>
      </c>
      <c r="U1605" s="30" t="str">
        <f aca="false">IF(AND(O1605="Engaging",P1605&lt;&gt;""),'Leia-me'!$B$5-P1605,"")</f>
        <v/>
      </c>
      <c r="V1605" s="25" t="str">
        <f aca="false">IF(O1605&lt;&gt;"Engaging","",IF(U1605&lt;='Leia-me'!$B$6,"Saudável",IF(U1605&lt;='Leia-me'!$B$7,"Esfriando",IF(U1605&lt;='Leia-me'!$B$8,"Última chance","Zumbi"))))</f>
        <v/>
      </c>
      <c r="W1605" s="25" t="n">
        <f aca="false">IF(O1605="Won",1,IF(O1605="Lost",0,""))</f>
        <v>1</v>
      </c>
      <c r="Y1605" s="25" t="str">
        <f aca="false">IF(E1605="","Sim","")</f>
        <v/>
      </c>
    </row>
    <row r="1606" customFormat="false" ht="15" hidden="false" customHeight="false" outlineLevel="0" collapsed="false">
      <c r="A1606" s="25" t="s">
        <v>1856</v>
      </c>
      <c r="B1606" s="25" t="s">
        <v>67</v>
      </c>
      <c r="C1606" s="25" t="s">
        <v>75</v>
      </c>
      <c r="D1606" s="25" t="s">
        <v>80</v>
      </c>
      <c r="E1606" s="25" t="s">
        <v>173</v>
      </c>
      <c r="F1606" s="25" t="s">
        <v>146</v>
      </c>
      <c r="G1606" s="26" t="n">
        <v>647.18</v>
      </c>
      <c r="H1606" s="27" t="n">
        <v>1185</v>
      </c>
      <c r="I1606" s="25" t="s">
        <v>174</v>
      </c>
      <c r="K1606" s="25" t="n">
        <v>1986</v>
      </c>
      <c r="L1606" s="25" t="s">
        <v>178</v>
      </c>
      <c r="M1606" s="25" t="s">
        <v>171</v>
      </c>
      <c r="N1606" s="28" t="n">
        <v>5482</v>
      </c>
      <c r="O1606" s="25" t="s">
        <v>54</v>
      </c>
      <c r="P1606" s="29" t="n">
        <v>42717</v>
      </c>
      <c r="Q1606" s="29" t="n">
        <v>42814</v>
      </c>
      <c r="R1606" s="28" t="n">
        <v>4278</v>
      </c>
      <c r="S1606" s="28" t="n">
        <f aca="false">IF(O1606="Won",R1606,IF(O1606="Lost",0,N1606))</f>
        <v>4278</v>
      </c>
      <c r="T1606" s="30" t="n">
        <f aca="false">IF(AND(P1606&lt;&gt;"",Q1606&lt;&gt;""),Q1606-P1606,"")</f>
        <v>97</v>
      </c>
      <c r="U1606" s="30" t="str">
        <f aca="false">IF(AND(O1606="Engaging",P1606&lt;&gt;""),'Leia-me'!$B$5-P1606,"")</f>
        <v/>
      </c>
      <c r="V1606" s="25" t="str">
        <f aca="false">IF(O1606&lt;&gt;"Engaging","",IF(U1606&lt;='Leia-me'!$B$6,"Saudável",IF(U1606&lt;='Leia-me'!$B$7,"Esfriando",IF(U1606&lt;='Leia-me'!$B$8,"Última chance","Zumbi"))))</f>
        <v/>
      </c>
      <c r="W1606" s="25" t="n">
        <f aca="false">IF(O1606="Won",1,IF(O1606="Lost",0,""))</f>
        <v>1</v>
      </c>
      <c r="Y1606" s="25" t="str">
        <f aca="false">IF(E1606="","Sim","")</f>
        <v/>
      </c>
    </row>
    <row r="1607" customFormat="false" ht="15" hidden="false" customHeight="false" outlineLevel="0" collapsed="false">
      <c r="A1607" s="25" t="s">
        <v>1857</v>
      </c>
      <c r="B1607" s="25" t="s">
        <v>67</v>
      </c>
      <c r="C1607" s="25" t="s">
        <v>75</v>
      </c>
      <c r="D1607" s="25" t="s">
        <v>80</v>
      </c>
      <c r="E1607" s="25" t="s">
        <v>158</v>
      </c>
      <c r="F1607" s="25" t="s">
        <v>159</v>
      </c>
      <c r="G1607" s="26" t="n">
        <v>291.27</v>
      </c>
      <c r="H1607" s="27" t="n">
        <v>586</v>
      </c>
      <c r="I1607" s="25" t="s">
        <v>147</v>
      </c>
      <c r="K1607" s="25" t="n">
        <v>1997</v>
      </c>
      <c r="L1607" s="25" t="s">
        <v>186</v>
      </c>
      <c r="M1607" s="25" t="s">
        <v>171</v>
      </c>
      <c r="N1607" s="28" t="n">
        <v>550</v>
      </c>
      <c r="O1607" s="25" t="s">
        <v>54</v>
      </c>
      <c r="P1607" s="29" t="n">
        <v>42721</v>
      </c>
      <c r="Q1607" s="29" t="n">
        <v>42798</v>
      </c>
      <c r="R1607" s="28" t="n">
        <v>463</v>
      </c>
      <c r="S1607" s="28" t="n">
        <f aca="false">IF(O1607="Won",R1607,IF(O1607="Lost",0,N1607))</f>
        <v>463</v>
      </c>
      <c r="T1607" s="30" t="n">
        <f aca="false">IF(AND(P1607&lt;&gt;"",Q1607&lt;&gt;""),Q1607-P1607,"")</f>
        <v>77</v>
      </c>
      <c r="U1607" s="30" t="str">
        <f aca="false">IF(AND(O1607="Engaging",P1607&lt;&gt;""),'Leia-me'!$B$5-P1607,"")</f>
        <v/>
      </c>
      <c r="V1607" s="25" t="str">
        <f aca="false">IF(O1607&lt;&gt;"Engaging","",IF(U1607&lt;='Leia-me'!$B$6,"Saudável",IF(U1607&lt;='Leia-me'!$B$7,"Esfriando",IF(U1607&lt;='Leia-me'!$B$8,"Última chance","Zumbi"))))</f>
        <v/>
      </c>
      <c r="W1607" s="25" t="n">
        <f aca="false">IF(O1607="Won",1,IF(O1607="Lost",0,""))</f>
        <v>1</v>
      </c>
      <c r="Y1607" s="25" t="str">
        <f aca="false">IF(E1607="","Sim","")</f>
        <v/>
      </c>
    </row>
    <row r="1608" customFormat="false" ht="15" hidden="false" customHeight="false" outlineLevel="0" collapsed="false">
      <c r="A1608" s="25" t="s">
        <v>1858</v>
      </c>
      <c r="B1608" s="25" t="s">
        <v>67</v>
      </c>
      <c r="C1608" s="25" t="s">
        <v>75</v>
      </c>
      <c r="D1608" s="25" t="s">
        <v>80</v>
      </c>
      <c r="E1608" s="25" t="s">
        <v>215</v>
      </c>
      <c r="F1608" s="25" t="s">
        <v>177</v>
      </c>
      <c r="G1608" s="26" t="n">
        <v>1102.43</v>
      </c>
      <c r="H1608" s="27" t="n">
        <v>1759</v>
      </c>
      <c r="I1608" s="25" t="s">
        <v>147</v>
      </c>
      <c r="K1608" s="25" t="n">
        <v>2006</v>
      </c>
      <c r="L1608" s="25" t="s">
        <v>186</v>
      </c>
      <c r="M1608" s="25" t="s">
        <v>171</v>
      </c>
      <c r="N1608" s="28" t="n">
        <v>550</v>
      </c>
      <c r="O1608" s="25" t="s">
        <v>54</v>
      </c>
      <c r="P1608" s="29" t="n">
        <v>42722</v>
      </c>
      <c r="Q1608" s="29" t="n">
        <v>42808</v>
      </c>
      <c r="R1608" s="28" t="n">
        <v>514</v>
      </c>
      <c r="S1608" s="28" t="n">
        <f aca="false">IF(O1608="Won",R1608,IF(O1608="Lost",0,N1608))</f>
        <v>514</v>
      </c>
      <c r="T1608" s="30" t="n">
        <f aca="false">IF(AND(P1608&lt;&gt;"",Q1608&lt;&gt;""),Q1608-P1608,"")</f>
        <v>86</v>
      </c>
      <c r="U1608" s="30" t="str">
        <f aca="false">IF(AND(O1608="Engaging",P1608&lt;&gt;""),'Leia-me'!$B$5-P1608,"")</f>
        <v/>
      </c>
      <c r="V1608" s="25" t="str">
        <f aca="false">IF(O1608&lt;&gt;"Engaging","",IF(U1608&lt;='Leia-me'!$B$6,"Saudável",IF(U1608&lt;='Leia-me'!$B$7,"Esfriando",IF(U1608&lt;='Leia-me'!$B$8,"Última chance","Zumbi"))))</f>
        <v/>
      </c>
      <c r="W1608" s="25" t="n">
        <f aca="false">IF(O1608="Won",1,IF(O1608="Lost",0,""))</f>
        <v>1</v>
      </c>
      <c r="Y1608" s="25" t="str">
        <f aca="false">IF(E1608="","Sim","")</f>
        <v/>
      </c>
    </row>
    <row r="1609" customFormat="false" ht="15" hidden="false" customHeight="false" outlineLevel="0" collapsed="false">
      <c r="A1609" s="25" t="s">
        <v>1859</v>
      </c>
      <c r="B1609" s="25" t="s">
        <v>67</v>
      </c>
      <c r="C1609" s="25" t="s">
        <v>75</v>
      </c>
      <c r="D1609" s="25" t="s">
        <v>80</v>
      </c>
      <c r="E1609" s="25" t="s">
        <v>191</v>
      </c>
      <c r="F1609" s="25" t="s">
        <v>192</v>
      </c>
      <c r="G1609" s="26" t="n">
        <v>2714.9</v>
      </c>
      <c r="H1609" s="27" t="n">
        <v>2641</v>
      </c>
      <c r="I1609" s="25" t="s">
        <v>147</v>
      </c>
      <c r="J1609" s="25" t="s">
        <v>193</v>
      </c>
      <c r="K1609" s="25" t="n">
        <v>1998</v>
      </c>
      <c r="L1609" s="25" t="s">
        <v>160</v>
      </c>
      <c r="M1609" s="25" t="s">
        <v>149</v>
      </c>
      <c r="N1609" s="28" t="n">
        <v>3393</v>
      </c>
      <c r="O1609" s="25" t="s">
        <v>54</v>
      </c>
      <c r="P1609" s="29" t="n">
        <v>42724</v>
      </c>
      <c r="Q1609" s="29" t="n">
        <v>42819</v>
      </c>
      <c r="R1609" s="28" t="n">
        <v>3269</v>
      </c>
      <c r="S1609" s="28" t="n">
        <f aca="false">IF(O1609="Won",R1609,IF(O1609="Lost",0,N1609))</f>
        <v>3269</v>
      </c>
      <c r="T1609" s="30" t="n">
        <f aca="false">IF(AND(P1609&lt;&gt;"",Q1609&lt;&gt;""),Q1609-P1609,"")</f>
        <v>95</v>
      </c>
      <c r="U1609" s="30" t="str">
        <f aca="false">IF(AND(O1609="Engaging",P1609&lt;&gt;""),'Leia-me'!$B$5-P1609,"")</f>
        <v/>
      </c>
      <c r="V1609" s="25" t="str">
        <f aca="false">IF(O1609&lt;&gt;"Engaging","",IF(U1609&lt;='Leia-me'!$B$6,"Saudável",IF(U1609&lt;='Leia-me'!$B$7,"Esfriando",IF(U1609&lt;='Leia-me'!$B$8,"Última chance","Zumbi"))))</f>
        <v/>
      </c>
      <c r="W1609" s="25" t="n">
        <f aca="false">IF(O1609="Won",1,IF(O1609="Lost",0,""))</f>
        <v>1</v>
      </c>
      <c r="Y1609" s="25" t="str">
        <f aca="false">IF(E1609="","Sim","")</f>
        <v/>
      </c>
    </row>
    <row r="1610" customFormat="false" ht="15" hidden="false" customHeight="false" outlineLevel="0" collapsed="false">
      <c r="A1610" s="25" t="s">
        <v>1860</v>
      </c>
      <c r="B1610" s="25" t="s">
        <v>67</v>
      </c>
      <c r="C1610" s="25" t="s">
        <v>75</v>
      </c>
      <c r="D1610" s="25" t="s">
        <v>80</v>
      </c>
      <c r="E1610" s="25" t="s">
        <v>198</v>
      </c>
      <c r="F1610" s="25" t="s">
        <v>177</v>
      </c>
      <c r="G1610" s="26" t="n">
        <v>2819.5</v>
      </c>
      <c r="H1610" s="27" t="n">
        <v>7227</v>
      </c>
      <c r="I1610" s="25" t="s">
        <v>147</v>
      </c>
      <c r="J1610" s="25" t="s">
        <v>199</v>
      </c>
      <c r="K1610" s="25" t="n">
        <v>1991</v>
      </c>
      <c r="L1610" s="25" t="s">
        <v>1834</v>
      </c>
      <c r="M1610" s="25" t="s">
        <v>171</v>
      </c>
      <c r="N1610" s="28" t="n">
        <v>4821</v>
      </c>
      <c r="O1610" s="25" t="s">
        <v>54</v>
      </c>
      <c r="P1610" s="29" t="n">
        <v>42727</v>
      </c>
      <c r="Q1610" s="29" t="n">
        <v>42814</v>
      </c>
      <c r="R1610" s="28" t="n">
        <v>4247</v>
      </c>
      <c r="S1610" s="28" t="n">
        <f aca="false">IF(O1610="Won",R1610,IF(O1610="Lost",0,N1610))</f>
        <v>4247</v>
      </c>
      <c r="T1610" s="30" t="n">
        <f aca="false">IF(AND(P1610&lt;&gt;"",Q1610&lt;&gt;""),Q1610-P1610,"")</f>
        <v>87</v>
      </c>
      <c r="U1610" s="30" t="str">
        <f aca="false">IF(AND(O1610="Engaging",P1610&lt;&gt;""),'Leia-me'!$B$5-P1610,"")</f>
        <v/>
      </c>
      <c r="V1610" s="25" t="str">
        <f aca="false">IF(O1610&lt;&gt;"Engaging","",IF(U1610&lt;='Leia-me'!$B$6,"Saudável",IF(U1610&lt;='Leia-me'!$B$7,"Esfriando",IF(U1610&lt;='Leia-me'!$B$8,"Última chance","Zumbi"))))</f>
        <v/>
      </c>
      <c r="W1610" s="25" t="n">
        <f aca="false">IF(O1610="Won",1,IF(O1610="Lost",0,""))</f>
        <v>1</v>
      </c>
      <c r="X1610" s="25" t="s">
        <v>1835</v>
      </c>
      <c r="Y1610" s="25" t="str">
        <f aca="false">IF(E1610="","Sim","")</f>
        <v/>
      </c>
    </row>
    <row r="1611" customFormat="false" ht="15" hidden="false" customHeight="false" outlineLevel="0" collapsed="false">
      <c r="A1611" s="25" t="s">
        <v>1861</v>
      </c>
      <c r="B1611" s="25" t="s">
        <v>67</v>
      </c>
      <c r="C1611" s="25" t="s">
        <v>75</v>
      </c>
      <c r="D1611" s="25" t="s">
        <v>80</v>
      </c>
      <c r="E1611" s="25" t="s">
        <v>251</v>
      </c>
      <c r="F1611" s="25" t="s">
        <v>211</v>
      </c>
      <c r="G1611" s="26" t="n">
        <v>332.43</v>
      </c>
      <c r="H1611" s="27" t="n">
        <v>799</v>
      </c>
      <c r="I1611" s="25" t="s">
        <v>147</v>
      </c>
      <c r="K1611" s="25" t="n">
        <v>1995</v>
      </c>
      <c r="L1611" s="25" t="s">
        <v>160</v>
      </c>
      <c r="M1611" s="25" t="s">
        <v>149</v>
      </c>
      <c r="N1611" s="28" t="n">
        <v>3393</v>
      </c>
      <c r="O1611" s="25" t="s">
        <v>54</v>
      </c>
      <c r="P1611" s="29" t="n">
        <v>42728</v>
      </c>
      <c r="Q1611" s="29" t="n">
        <v>42808</v>
      </c>
      <c r="R1611" s="28" t="n">
        <v>3358</v>
      </c>
      <c r="S1611" s="28" t="n">
        <f aca="false">IF(O1611="Won",R1611,IF(O1611="Lost",0,N1611))</f>
        <v>3358</v>
      </c>
      <c r="T1611" s="30" t="n">
        <f aca="false">IF(AND(P1611&lt;&gt;"",Q1611&lt;&gt;""),Q1611-P1611,"")</f>
        <v>80</v>
      </c>
      <c r="U1611" s="30" t="str">
        <f aca="false">IF(AND(O1611="Engaging",P1611&lt;&gt;""),'Leia-me'!$B$5-P1611,"")</f>
        <v/>
      </c>
      <c r="V1611" s="25" t="str">
        <f aca="false">IF(O1611&lt;&gt;"Engaging","",IF(U1611&lt;='Leia-me'!$B$6,"Saudável",IF(U1611&lt;='Leia-me'!$B$7,"Esfriando",IF(U1611&lt;='Leia-me'!$B$8,"Última chance","Zumbi"))))</f>
        <v/>
      </c>
      <c r="W1611" s="25" t="n">
        <f aca="false">IF(O1611="Won",1,IF(O1611="Lost",0,""))</f>
        <v>1</v>
      </c>
      <c r="Y1611" s="25" t="str">
        <f aca="false">IF(E1611="","Sim","")</f>
        <v/>
      </c>
    </row>
    <row r="1612" customFormat="false" ht="15" hidden="false" customHeight="false" outlineLevel="0" collapsed="false">
      <c r="A1612" s="25" t="s">
        <v>1862</v>
      </c>
      <c r="B1612" s="25" t="s">
        <v>67</v>
      </c>
      <c r="C1612" s="25" t="s">
        <v>75</v>
      </c>
      <c r="D1612" s="25" t="s">
        <v>80</v>
      </c>
      <c r="E1612" s="25" t="s">
        <v>180</v>
      </c>
      <c r="F1612" s="25" t="s">
        <v>146</v>
      </c>
      <c r="G1612" s="26" t="n">
        <v>3178.24</v>
      </c>
      <c r="H1612" s="27" t="n">
        <v>4540</v>
      </c>
      <c r="I1612" s="25" t="s">
        <v>147</v>
      </c>
      <c r="K1612" s="25" t="n">
        <v>2002</v>
      </c>
      <c r="L1612" s="25" t="s">
        <v>178</v>
      </c>
      <c r="M1612" s="25" t="s">
        <v>171</v>
      </c>
      <c r="N1612" s="28" t="n">
        <v>5482</v>
      </c>
      <c r="O1612" s="25" t="s">
        <v>54</v>
      </c>
      <c r="P1612" s="29" t="n">
        <v>42729</v>
      </c>
      <c r="Q1612" s="29" t="n">
        <v>42807</v>
      </c>
      <c r="R1612" s="28" t="n">
        <v>4711</v>
      </c>
      <c r="S1612" s="28" t="n">
        <f aca="false">IF(O1612="Won",R1612,IF(O1612="Lost",0,N1612))</f>
        <v>4711</v>
      </c>
      <c r="T1612" s="30" t="n">
        <f aca="false">IF(AND(P1612&lt;&gt;"",Q1612&lt;&gt;""),Q1612-P1612,"")</f>
        <v>78</v>
      </c>
      <c r="U1612" s="30" t="str">
        <f aca="false">IF(AND(O1612="Engaging",P1612&lt;&gt;""),'Leia-me'!$B$5-P1612,"")</f>
        <v/>
      </c>
      <c r="V1612" s="25" t="str">
        <f aca="false">IF(O1612&lt;&gt;"Engaging","",IF(U1612&lt;='Leia-me'!$B$6,"Saudável",IF(U1612&lt;='Leia-me'!$B$7,"Esfriando",IF(U1612&lt;='Leia-me'!$B$8,"Última chance","Zumbi"))))</f>
        <v/>
      </c>
      <c r="W1612" s="25" t="n">
        <f aca="false">IF(O1612="Won",1,IF(O1612="Lost",0,""))</f>
        <v>1</v>
      </c>
      <c r="Y1612" s="25" t="str">
        <f aca="false">IF(E1612="","Sim","")</f>
        <v/>
      </c>
    </row>
    <row r="1613" customFormat="false" ht="15" hidden="false" customHeight="false" outlineLevel="0" collapsed="false">
      <c r="A1613" s="25" t="s">
        <v>1863</v>
      </c>
      <c r="B1613" s="25" t="s">
        <v>67</v>
      </c>
      <c r="C1613" s="25" t="s">
        <v>75</v>
      </c>
      <c r="D1613" s="25" t="s">
        <v>80</v>
      </c>
      <c r="E1613" s="25" t="s">
        <v>245</v>
      </c>
      <c r="F1613" s="25" t="s">
        <v>185</v>
      </c>
      <c r="G1613" s="26" t="n">
        <v>2938.67</v>
      </c>
      <c r="H1613" s="27" t="n">
        <v>8775</v>
      </c>
      <c r="I1613" s="25" t="s">
        <v>246</v>
      </c>
      <c r="K1613" s="25" t="n">
        <v>1987</v>
      </c>
      <c r="L1613" s="25" t="s">
        <v>186</v>
      </c>
      <c r="M1613" s="25" t="s">
        <v>171</v>
      </c>
      <c r="N1613" s="28" t="n">
        <v>550</v>
      </c>
      <c r="O1613" s="25" t="s">
        <v>55</v>
      </c>
      <c r="P1613" s="29" t="n">
        <v>42730</v>
      </c>
      <c r="Q1613" s="29" t="n">
        <v>42817</v>
      </c>
      <c r="R1613" s="28" t="n">
        <v>0</v>
      </c>
      <c r="S1613" s="28" t="n">
        <f aca="false">IF(O1613="Won",R1613,IF(O1613="Lost",0,N1613))</f>
        <v>0</v>
      </c>
      <c r="T1613" s="30" t="n">
        <f aca="false">IF(AND(P1613&lt;&gt;"",Q1613&lt;&gt;""),Q1613-P1613,"")</f>
        <v>87</v>
      </c>
      <c r="U1613" s="30" t="str">
        <f aca="false">IF(AND(O1613="Engaging",P1613&lt;&gt;""),'Leia-me'!$B$5-P1613,"")</f>
        <v/>
      </c>
      <c r="V1613" s="25" t="str">
        <f aca="false">IF(O1613&lt;&gt;"Engaging","",IF(U1613&lt;='Leia-me'!$B$6,"Saudável",IF(U1613&lt;='Leia-me'!$B$7,"Esfriando",IF(U1613&lt;='Leia-me'!$B$8,"Última chance","Zumbi"))))</f>
        <v/>
      </c>
      <c r="W1613" s="25" t="n">
        <f aca="false">IF(O1613="Won",1,IF(O1613="Lost",0,""))</f>
        <v>0</v>
      </c>
      <c r="Y1613" s="25" t="str">
        <f aca="false">IF(E1613="","Sim","")</f>
        <v/>
      </c>
    </row>
    <row r="1614" customFormat="false" ht="15" hidden="false" customHeight="false" outlineLevel="0" collapsed="false">
      <c r="A1614" s="25" t="s">
        <v>1864</v>
      </c>
      <c r="B1614" s="25" t="s">
        <v>67</v>
      </c>
      <c r="C1614" s="25" t="s">
        <v>75</v>
      </c>
      <c r="D1614" s="25" t="s">
        <v>80</v>
      </c>
      <c r="E1614" s="25" t="s">
        <v>266</v>
      </c>
      <c r="F1614" s="25" t="s">
        <v>267</v>
      </c>
      <c r="G1614" s="26" t="n">
        <v>2041.73</v>
      </c>
      <c r="H1614" s="27" t="n">
        <v>5276</v>
      </c>
      <c r="I1614" s="25" t="s">
        <v>147</v>
      </c>
      <c r="K1614" s="25" t="n">
        <v>1997</v>
      </c>
      <c r="L1614" s="25" t="s">
        <v>1834</v>
      </c>
      <c r="M1614" s="25" t="s">
        <v>171</v>
      </c>
      <c r="N1614" s="28" t="n">
        <v>4821</v>
      </c>
      <c r="O1614" s="25" t="s">
        <v>55</v>
      </c>
      <c r="P1614" s="29" t="n">
        <v>42732</v>
      </c>
      <c r="Q1614" s="29" t="n">
        <v>42810</v>
      </c>
      <c r="R1614" s="28" t="n">
        <v>0</v>
      </c>
      <c r="S1614" s="28" t="n">
        <f aca="false">IF(O1614="Won",R1614,IF(O1614="Lost",0,N1614))</f>
        <v>0</v>
      </c>
      <c r="T1614" s="30" t="n">
        <f aca="false">IF(AND(P1614&lt;&gt;"",Q1614&lt;&gt;""),Q1614-P1614,"")</f>
        <v>78</v>
      </c>
      <c r="U1614" s="30" t="str">
        <f aca="false">IF(AND(O1614="Engaging",P1614&lt;&gt;""),'Leia-me'!$B$5-P1614,"")</f>
        <v/>
      </c>
      <c r="V1614" s="25" t="str">
        <f aca="false">IF(O1614&lt;&gt;"Engaging","",IF(U1614&lt;='Leia-me'!$B$6,"Saudável",IF(U1614&lt;='Leia-me'!$B$7,"Esfriando",IF(U1614&lt;='Leia-me'!$B$8,"Última chance","Zumbi"))))</f>
        <v/>
      </c>
      <c r="W1614" s="25" t="n">
        <f aca="false">IF(O1614="Won",1,IF(O1614="Lost",0,""))</f>
        <v>0</v>
      </c>
      <c r="X1614" s="25" t="s">
        <v>1835</v>
      </c>
      <c r="Y1614" s="25" t="str">
        <f aca="false">IF(E1614="","Sim","")</f>
        <v/>
      </c>
    </row>
    <row r="1615" customFormat="false" ht="15" hidden="false" customHeight="false" outlineLevel="0" collapsed="false">
      <c r="A1615" s="25" t="s">
        <v>1865</v>
      </c>
      <c r="B1615" s="25" t="s">
        <v>67</v>
      </c>
      <c r="C1615" s="25" t="s">
        <v>75</v>
      </c>
      <c r="D1615" s="25" t="s">
        <v>80</v>
      </c>
      <c r="E1615" s="25" t="s">
        <v>184</v>
      </c>
      <c r="F1615" s="25" t="s">
        <v>185</v>
      </c>
      <c r="G1615" s="26" t="n">
        <v>1520.66</v>
      </c>
      <c r="H1615" s="27" t="n">
        <v>1806</v>
      </c>
      <c r="I1615" s="25" t="s">
        <v>147</v>
      </c>
      <c r="K1615" s="25" t="n">
        <v>2005</v>
      </c>
      <c r="L1615" s="25" t="s">
        <v>1834</v>
      </c>
      <c r="M1615" s="25" t="s">
        <v>171</v>
      </c>
      <c r="N1615" s="28" t="n">
        <v>4821</v>
      </c>
      <c r="O1615" s="25" t="s">
        <v>54</v>
      </c>
      <c r="P1615" s="29" t="n">
        <v>42732</v>
      </c>
      <c r="Q1615" s="29" t="n">
        <v>42816</v>
      </c>
      <c r="R1615" s="28" t="n">
        <v>3952</v>
      </c>
      <c r="S1615" s="28" t="n">
        <f aca="false">IF(O1615="Won",R1615,IF(O1615="Lost",0,N1615))</f>
        <v>3952</v>
      </c>
      <c r="T1615" s="30" t="n">
        <f aca="false">IF(AND(P1615&lt;&gt;"",Q1615&lt;&gt;""),Q1615-P1615,"")</f>
        <v>84</v>
      </c>
      <c r="U1615" s="30" t="str">
        <f aca="false">IF(AND(O1615="Engaging",P1615&lt;&gt;""),'Leia-me'!$B$5-P1615,"")</f>
        <v/>
      </c>
      <c r="V1615" s="25" t="str">
        <f aca="false">IF(O1615&lt;&gt;"Engaging","",IF(U1615&lt;='Leia-me'!$B$6,"Saudável",IF(U1615&lt;='Leia-me'!$B$7,"Esfriando",IF(U1615&lt;='Leia-me'!$B$8,"Última chance","Zumbi"))))</f>
        <v/>
      </c>
      <c r="W1615" s="25" t="n">
        <f aca="false">IF(O1615="Won",1,IF(O1615="Lost",0,""))</f>
        <v>1</v>
      </c>
      <c r="X1615" s="25" t="s">
        <v>1835</v>
      </c>
      <c r="Y1615" s="25" t="str">
        <f aca="false">IF(E1615="","Sim","")</f>
        <v/>
      </c>
    </row>
    <row r="1616" customFormat="false" ht="15" hidden="false" customHeight="false" outlineLevel="0" collapsed="false">
      <c r="A1616" s="25" t="s">
        <v>1866</v>
      </c>
      <c r="B1616" s="25" t="s">
        <v>67</v>
      </c>
      <c r="C1616" s="25" t="s">
        <v>75</v>
      </c>
      <c r="D1616" s="25" t="s">
        <v>80</v>
      </c>
      <c r="E1616" s="25" t="s">
        <v>154</v>
      </c>
      <c r="F1616" s="25" t="s">
        <v>155</v>
      </c>
      <c r="G1616" s="26" t="n">
        <v>86.68</v>
      </c>
      <c r="H1616" s="27" t="n">
        <v>187</v>
      </c>
      <c r="I1616" s="25" t="s">
        <v>147</v>
      </c>
      <c r="J1616" s="25" t="s">
        <v>156</v>
      </c>
      <c r="K1616" s="25" t="n">
        <v>2007</v>
      </c>
      <c r="L1616" s="25" t="s">
        <v>186</v>
      </c>
      <c r="M1616" s="25" t="s">
        <v>171</v>
      </c>
      <c r="N1616" s="28" t="n">
        <v>550</v>
      </c>
      <c r="O1616" s="25" t="s">
        <v>54</v>
      </c>
      <c r="P1616" s="29" t="n">
        <v>42736</v>
      </c>
      <c r="Q1616" s="29" t="n">
        <v>42814</v>
      </c>
      <c r="R1616" s="28" t="n">
        <v>510</v>
      </c>
      <c r="S1616" s="28" t="n">
        <f aca="false">IF(O1616="Won",R1616,IF(O1616="Lost",0,N1616))</f>
        <v>510</v>
      </c>
      <c r="T1616" s="30" t="n">
        <f aca="false">IF(AND(P1616&lt;&gt;"",Q1616&lt;&gt;""),Q1616-P1616,"")</f>
        <v>78</v>
      </c>
      <c r="U1616" s="30" t="str">
        <f aca="false">IF(AND(O1616="Engaging",P1616&lt;&gt;""),'Leia-me'!$B$5-P1616,"")</f>
        <v/>
      </c>
      <c r="V1616" s="25" t="str">
        <f aca="false">IF(O1616&lt;&gt;"Engaging","",IF(U1616&lt;='Leia-me'!$B$6,"Saudável",IF(U1616&lt;='Leia-me'!$B$7,"Esfriando",IF(U1616&lt;='Leia-me'!$B$8,"Última chance","Zumbi"))))</f>
        <v/>
      </c>
      <c r="W1616" s="25" t="n">
        <f aca="false">IF(O1616="Won",1,IF(O1616="Lost",0,""))</f>
        <v>1</v>
      </c>
      <c r="Y1616" s="25" t="str">
        <f aca="false">IF(E1616="","Sim","")</f>
        <v/>
      </c>
    </row>
    <row r="1617" customFormat="false" ht="15" hidden="false" customHeight="false" outlineLevel="0" collapsed="false">
      <c r="A1617" s="25" t="s">
        <v>1867</v>
      </c>
      <c r="B1617" s="25" t="s">
        <v>67</v>
      </c>
      <c r="C1617" s="25" t="s">
        <v>75</v>
      </c>
      <c r="D1617" s="25" t="s">
        <v>80</v>
      </c>
      <c r="E1617" s="25" t="s">
        <v>176</v>
      </c>
      <c r="F1617" s="25" t="s">
        <v>177</v>
      </c>
      <c r="G1617" s="26" t="n">
        <v>1698.2</v>
      </c>
      <c r="H1617" s="27" t="n">
        <v>3798</v>
      </c>
      <c r="I1617" s="25" t="s">
        <v>147</v>
      </c>
      <c r="K1617" s="25" t="n">
        <v>1987</v>
      </c>
      <c r="L1617" s="25" t="s">
        <v>170</v>
      </c>
      <c r="M1617" s="25" t="s">
        <v>171</v>
      </c>
      <c r="N1617" s="28" t="n">
        <v>1096</v>
      </c>
      <c r="O1617" s="25" t="s">
        <v>54</v>
      </c>
      <c r="P1617" s="29" t="n">
        <v>42738</v>
      </c>
      <c r="Q1617" s="29" t="n">
        <v>42815</v>
      </c>
      <c r="R1617" s="28" t="n">
        <v>1012</v>
      </c>
      <c r="S1617" s="28" t="n">
        <f aca="false">IF(O1617="Won",R1617,IF(O1617="Lost",0,N1617))</f>
        <v>1012</v>
      </c>
      <c r="T1617" s="30" t="n">
        <f aca="false">IF(AND(P1617&lt;&gt;"",Q1617&lt;&gt;""),Q1617-P1617,"")</f>
        <v>77</v>
      </c>
      <c r="U1617" s="30" t="str">
        <f aca="false">IF(AND(O1617="Engaging",P1617&lt;&gt;""),'Leia-me'!$B$5-P1617,"")</f>
        <v/>
      </c>
      <c r="V1617" s="25" t="str">
        <f aca="false">IF(O1617&lt;&gt;"Engaging","",IF(U1617&lt;='Leia-me'!$B$6,"Saudável",IF(U1617&lt;='Leia-me'!$B$7,"Esfriando",IF(U1617&lt;='Leia-me'!$B$8,"Última chance","Zumbi"))))</f>
        <v/>
      </c>
      <c r="W1617" s="25" t="n">
        <f aca="false">IF(O1617="Won",1,IF(O1617="Lost",0,""))</f>
        <v>1</v>
      </c>
      <c r="Y1617" s="25" t="str">
        <f aca="false">IF(E1617="","Sim","")</f>
        <v/>
      </c>
    </row>
    <row r="1618" customFormat="false" ht="15" hidden="false" customHeight="false" outlineLevel="0" collapsed="false">
      <c r="A1618" s="25" t="s">
        <v>1868</v>
      </c>
      <c r="B1618" s="25" t="s">
        <v>67</v>
      </c>
      <c r="C1618" s="25" t="s">
        <v>75</v>
      </c>
      <c r="D1618" s="25" t="s">
        <v>80</v>
      </c>
      <c r="E1618" s="25" t="s">
        <v>162</v>
      </c>
      <c r="F1618" s="25" t="s">
        <v>155</v>
      </c>
      <c r="G1618" s="26" t="n">
        <v>5266.09</v>
      </c>
      <c r="H1618" s="27" t="n">
        <v>8595</v>
      </c>
      <c r="I1618" s="25" t="s">
        <v>147</v>
      </c>
      <c r="J1618" s="25" t="s">
        <v>156</v>
      </c>
      <c r="K1618" s="25" t="n">
        <v>1988</v>
      </c>
      <c r="L1618" s="25" t="s">
        <v>1834</v>
      </c>
      <c r="M1618" s="25" t="s">
        <v>171</v>
      </c>
      <c r="N1618" s="28" t="n">
        <v>4821</v>
      </c>
      <c r="O1618" s="25" t="s">
        <v>55</v>
      </c>
      <c r="P1618" s="29" t="n">
        <v>42740</v>
      </c>
      <c r="Q1618" s="29" t="n">
        <v>42803</v>
      </c>
      <c r="R1618" s="28" t="n">
        <v>0</v>
      </c>
      <c r="S1618" s="28" t="n">
        <f aca="false">IF(O1618="Won",R1618,IF(O1618="Lost",0,N1618))</f>
        <v>0</v>
      </c>
      <c r="T1618" s="30" t="n">
        <f aca="false">IF(AND(P1618&lt;&gt;"",Q1618&lt;&gt;""),Q1618-P1618,"")</f>
        <v>63</v>
      </c>
      <c r="U1618" s="30" t="str">
        <f aca="false">IF(AND(O1618="Engaging",P1618&lt;&gt;""),'Leia-me'!$B$5-P1618,"")</f>
        <v/>
      </c>
      <c r="V1618" s="25" t="str">
        <f aca="false">IF(O1618&lt;&gt;"Engaging","",IF(U1618&lt;='Leia-me'!$B$6,"Saudável",IF(U1618&lt;='Leia-me'!$B$7,"Esfriando",IF(U1618&lt;='Leia-me'!$B$8,"Última chance","Zumbi"))))</f>
        <v/>
      </c>
      <c r="W1618" s="25" t="n">
        <f aca="false">IF(O1618="Won",1,IF(O1618="Lost",0,""))</f>
        <v>0</v>
      </c>
      <c r="X1618" s="25" t="s">
        <v>1835</v>
      </c>
      <c r="Y1618" s="25" t="str">
        <f aca="false">IF(E1618="","Sim","")</f>
        <v/>
      </c>
    </row>
    <row r="1619" customFormat="false" ht="15" hidden="false" customHeight="false" outlineLevel="0" collapsed="false">
      <c r="A1619" s="25" t="s">
        <v>1869</v>
      </c>
      <c r="B1619" s="25" t="s">
        <v>67</v>
      </c>
      <c r="C1619" s="25" t="s">
        <v>75</v>
      </c>
      <c r="D1619" s="25" t="s">
        <v>80</v>
      </c>
      <c r="E1619" s="25" t="s">
        <v>191</v>
      </c>
      <c r="F1619" s="25" t="s">
        <v>192</v>
      </c>
      <c r="G1619" s="26" t="n">
        <v>2714.9</v>
      </c>
      <c r="H1619" s="27" t="n">
        <v>2641</v>
      </c>
      <c r="I1619" s="25" t="s">
        <v>147</v>
      </c>
      <c r="J1619" s="25" t="s">
        <v>193</v>
      </c>
      <c r="K1619" s="25" t="n">
        <v>1998</v>
      </c>
      <c r="L1619" s="25" t="s">
        <v>1834</v>
      </c>
      <c r="M1619" s="25" t="s">
        <v>171</v>
      </c>
      <c r="N1619" s="28" t="n">
        <v>4821</v>
      </c>
      <c r="O1619" s="25" t="s">
        <v>55</v>
      </c>
      <c r="P1619" s="29" t="n">
        <v>42741</v>
      </c>
      <c r="Q1619" s="29" t="n">
        <v>42812</v>
      </c>
      <c r="R1619" s="28" t="n">
        <v>0</v>
      </c>
      <c r="S1619" s="28" t="n">
        <f aca="false">IF(O1619="Won",R1619,IF(O1619="Lost",0,N1619))</f>
        <v>0</v>
      </c>
      <c r="T1619" s="30" t="n">
        <f aca="false">IF(AND(P1619&lt;&gt;"",Q1619&lt;&gt;""),Q1619-P1619,"")</f>
        <v>71</v>
      </c>
      <c r="U1619" s="30" t="str">
        <f aca="false">IF(AND(O1619="Engaging",P1619&lt;&gt;""),'Leia-me'!$B$5-P1619,"")</f>
        <v/>
      </c>
      <c r="V1619" s="25" t="str">
        <f aca="false">IF(O1619&lt;&gt;"Engaging","",IF(U1619&lt;='Leia-me'!$B$6,"Saudável",IF(U1619&lt;='Leia-me'!$B$7,"Esfriando",IF(U1619&lt;='Leia-me'!$B$8,"Última chance","Zumbi"))))</f>
        <v/>
      </c>
      <c r="W1619" s="25" t="n">
        <f aca="false">IF(O1619="Won",1,IF(O1619="Lost",0,""))</f>
        <v>0</v>
      </c>
      <c r="X1619" s="25" t="s">
        <v>1835</v>
      </c>
      <c r="Y1619" s="25" t="str">
        <f aca="false">IF(E1619="","Sim","")</f>
        <v/>
      </c>
    </row>
    <row r="1620" customFormat="false" ht="15" hidden="false" customHeight="false" outlineLevel="0" collapsed="false">
      <c r="A1620" s="25" t="s">
        <v>1870</v>
      </c>
      <c r="B1620" s="25" t="s">
        <v>67</v>
      </c>
      <c r="C1620" s="25" t="s">
        <v>75</v>
      </c>
      <c r="D1620" s="25" t="s">
        <v>80</v>
      </c>
      <c r="E1620" s="25" t="s">
        <v>251</v>
      </c>
      <c r="F1620" s="25" t="s">
        <v>211</v>
      </c>
      <c r="G1620" s="26" t="n">
        <v>332.43</v>
      </c>
      <c r="H1620" s="27" t="n">
        <v>799</v>
      </c>
      <c r="I1620" s="25" t="s">
        <v>147</v>
      </c>
      <c r="K1620" s="25" t="n">
        <v>1995</v>
      </c>
      <c r="L1620" s="25" t="s">
        <v>148</v>
      </c>
      <c r="M1620" s="25" t="s">
        <v>149</v>
      </c>
      <c r="N1620" s="28" t="n">
        <v>55</v>
      </c>
      <c r="O1620" s="25" t="s">
        <v>54</v>
      </c>
      <c r="P1620" s="29" t="n">
        <v>42741</v>
      </c>
      <c r="Q1620" s="29" t="n">
        <v>42811</v>
      </c>
      <c r="R1620" s="28" t="n">
        <v>56</v>
      </c>
      <c r="S1620" s="28" t="n">
        <f aca="false">IF(O1620="Won",R1620,IF(O1620="Lost",0,N1620))</f>
        <v>56</v>
      </c>
      <c r="T1620" s="30" t="n">
        <f aca="false">IF(AND(P1620&lt;&gt;"",Q1620&lt;&gt;""),Q1620-P1620,"")</f>
        <v>70</v>
      </c>
      <c r="U1620" s="30" t="str">
        <f aca="false">IF(AND(O1620="Engaging",P1620&lt;&gt;""),'Leia-me'!$B$5-P1620,"")</f>
        <v/>
      </c>
      <c r="V1620" s="25" t="str">
        <f aca="false">IF(O1620&lt;&gt;"Engaging","",IF(U1620&lt;='Leia-me'!$B$6,"Saudável",IF(U1620&lt;='Leia-me'!$B$7,"Esfriando",IF(U1620&lt;='Leia-me'!$B$8,"Última chance","Zumbi"))))</f>
        <v/>
      </c>
      <c r="W1620" s="25" t="n">
        <f aca="false">IF(O1620="Won",1,IF(O1620="Lost",0,""))</f>
        <v>1</v>
      </c>
      <c r="Y1620" s="25" t="str">
        <f aca="false">IF(E1620="","Sim","")</f>
        <v/>
      </c>
    </row>
    <row r="1621" customFormat="false" ht="15" hidden="false" customHeight="false" outlineLevel="0" collapsed="false">
      <c r="A1621" s="25" t="s">
        <v>1871</v>
      </c>
      <c r="B1621" s="25" t="s">
        <v>67</v>
      </c>
      <c r="C1621" s="25" t="s">
        <v>75</v>
      </c>
      <c r="D1621" s="25" t="s">
        <v>80</v>
      </c>
      <c r="E1621" s="25" t="s">
        <v>215</v>
      </c>
      <c r="F1621" s="25" t="s">
        <v>177</v>
      </c>
      <c r="G1621" s="26" t="n">
        <v>1102.43</v>
      </c>
      <c r="H1621" s="27" t="n">
        <v>1759</v>
      </c>
      <c r="I1621" s="25" t="s">
        <v>147</v>
      </c>
      <c r="K1621" s="25" t="n">
        <v>2006</v>
      </c>
      <c r="L1621" s="25" t="s">
        <v>148</v>
      </c>
      <c r="M1621" s="25" t="s">
        <v>149</v>
      </c>
      <c r="N1621" s="28" t="n">
        <v>55</v>
      </c>
      <c r="O1621" s="25" t="s">
        <v>54</v>
      </c>
      <c r="P1621" s="29" t="n">
        <v>42745</v>
      </c>
      <c r="Q1621" s="29" t="n">
        <v>42822</v>
      </c>
      <c r="R1621" s="28" t="n">
        <v>52</v>
      </c>
      <c r="S1621" s="28" t="n">
        <f aca="false">IF(O1621="Won",R1621,IF(O1621="Lost",0,N1621))</f>
        <v>52</v>
      </c>
      <c r="T1621" s="30" t="n">
        <f aca="false">IF(AND(P1621&lt;&gt;"",Q1621&lt;&gt;""),Q1621-P1621,"")</f>
        <v>77</v>
      </c>
      <c r="U1621" s="30" t="str">
        <f aca="false">IF(AND(O1621="Engaging",P1621&lt;&gt;""),'Leia-me'!$B$5-P1621,"")</f>
        <v/>
      </c>
      <c r="V1621" s="25" t="str">
        <f aca="false">IF(O1621&lt;&gt;"Engaging","",IF(U1621&lt;='Leia-me'!$B$6,"Saudável",IF(U1621&lt;='Leia-me'!$B$7,"Esfriando",IF(U1621&lt;='Leia-me'!$B$8,"Última chance","Zumbi"))))</f>
        <v/>
      </c>
      <c r="W1621" s="25" t="n">
        <f aca="false">IF(O1621="Won",1,IF(O1621="Lost",0,""))</f>
        <v>1</v>
      </c>
      <c r="Y1621" s="25" t="str">
        <f aca="false">IF(E1621="","Sim","")</f>
        <v/>
      </c>
    </row>
    <row r="1622" customFormat="false" ht="15" hidden="false" customHeight="false" outlineLevel="0" collapsed="false">
      <c r="A1622" s="25" t="s">
        <v>1872</v>
      </c>
      <c r="B1622" s="25" t="s">
        <v>67</v>
      </c>
      <c r="C1622" s="25" t="s">
        <v>75</v>
      </c>
      <c r="D1622" s="25" t="s">
        <v>80</v>
      </c>
      <c r="E1622" s="25" t="s">
        <v>198</v>
      </c>
      <c r="F1622" s="25" t="s">
        <v>177</v>
      </c>
      <c r="G1622" s="26" t="n">
        <v>2819.5</v>
      </c>
      <c r="H1622" s="27" t="n">
        <v>7227</v>
      </c>
      <c r="I1622" s="25" t="s">
        <v>147</v>
      </c>
      <c r="J1622" s="25" t="s">
        <v>199</v>
      </c>
      <c r="K1622" s="25" t="n">
        <v>1991</v>
      </c>
      <c r="L1622" s="25" t="s">
        <v>178</v>
      </c>
      <c r="M1622" s="25" t="s">
        <v>171</v>
      </c>
      <c r="N1622" s="28" t="n">
        <v>5482</v>
      </c>
      <c r="O1622" s="25" t="s">
        <v>55</v>
      </c>
      <c r="P1622" s="29" t="n">
        <v>42746</v>
      </c>
      <c r="Q1622" s="29" t="n">
        <v>42804</v>
      </c>
      <c r="R1622" s="28" t="n">
        <v>0</v>
      </c>
      <c r="S1622" s="28" t="n">
        <f aca="false">IF(O1622="Won",R1622,IF(O1622="Lost",0,N1622))</f>
        <v>0</v>
      </c>
      <c r="T1622" s="30" t="n">
        <f aca="false">IF(AND(P1622&lt;&gt;"",Q1622&lt;&gt;""),Q1622-P1622,"")</f>
        <v>58</v>
      </c>
      <c r="U1622" s="30" t="str">
        <f aca="false">IF(AND(O1622="Engaging",P1622&lt;&gt;""),'Leia-me'!$B$5-P1622,"")</f>
        <v/>
      </c>
      <c r="V1622" s="25" t="str">
        <f aca="false">IF(O1622&lt;&gt;"Engaging","",IF(U1622&lt;='Leia-me'!$B$6,"Saudável",IF(U1622&lt;='Leia-me'!$B$7,"Esfriando",IF(U1622&lt;='Leia-me'!$B$8,"Última chance","Zumbi"))))</f>
        <v/>
      </c>
      <c r="W1622" s="25" t="n">
        <f aca="false">IF(O1622="Won",1,IF(O1622="Lost",0,""))</f>
        <v>0</v>
      </c>
      <c r="Y1622" s="25" t="str">
        <f aca="false">IF(E1622="","Sim","")</f>
        <v/>
      </c>
    </row>
    <row r="1623" customFormat="false" ht="15" hidden="false" customHeight="false" outlineLevel="0" collapsed="false">
      <c r="A1623" s="25" t="s">
        <v>1873</v>
      </c>
      <c r="B1623" s="25" t="s">
        <v>67</v>
      </c>
      <c r="C1623" s="25" t="s">
        <v>75</v>
      </c>
      <c r="D1623" s="25" t="s">
        <v>80</v>
      </c>
      <c r="E1623" s="25" t="s">
        <v>145</v>
      </c>
      <c r="F1623" s="25" t="s">
        <v>146</v>
      </c>
      <c r="G1623" s="26" t="n">
        <v>3922.42</v>
      </c>
      <c r="H1623" s="27" t="n">
        <v>6837</v>
      </c>
      <c r="I1623" s="25" t="s">
        <v>147</v>
      </c>
      <c r="K1623" s="25" t="n">
        <v>1992</v>
      </c>
      <c r="L1623" s="25" t="s">
        <v>186</v>
      </c>
      <c r="M1623" s="25" t="s">
        <v>171</v>
      </c>
      <c r="N1623" s="28" t="n">
        <v>550</v>
      </c>
      <c r="O1623" s="25" t="s">
        <v>54</v>
      </c>
      <c r="P1623" s="29" t="n">
        <v>42756</v>
      </c>
      <c r="Q1623" s="29" t="n">
        <v>42813</v>
      </c>
      <c r="R1623" s="28" t="n">
        <v>657</v>
      </c>
      <c r="S1623" s="28" t="n">
        <f aca="false">IF(O1623="Won",R1623,IF(O1623="Lost",0,N1623))</f>
        <v>657</v>
      </c>
      <c r="T1623" s="30" t="n">
        <f aca="false">IF(AND(P1623&lt;&gt;"",Q1623&lt;&gt;""),Q1623-P1623,"")</f>
        <v>57</v>
      </c>
      <c r="U1623" s="30" t="str">
        <f aca="false">IF(AND(O1623="Engaging",P1623&lt;&gt;""),'Leia-me'!$B$5-P1623,"")</f>
        <v/>
      </c>
      <c r="V1623" s="25" t="str">
        <f aca="false">IF(O1623&lt;&gt;"Engaging","",IF(U1623&lt;='Leia-me'!$B$6,"Saudável",IF(U1623&lt;='Leia-me'!$B$7,"Esfriando",IF(U1623&lt;='Leia-me'!$B$8,"Última chance","Zumbi"))))</f>
        <v/>
      </c>
      <c r="W1623" s="25" t="n">
        <f aca="false">IF(O1623="Won",1,IF(O1623="Lost",0,""))</f>
        <v>1</v>
      </c>
      <c r="Y1623" s="25" t="str">
        <f aca="false">IF(E1623="","Sim","")</f>
        <v/>
      </c>
    </row>
    <row r="1624" customFormat="false" ht="15" hidden="false" customHeight="false" outlineLevel="0" collapsed="false">
      <c r="A1624" s="25" t="s">
        <v>1874</v>
      </c>
      <c r="B1624" s="25" t="s">
        <v>67</v>
      </c>
      <c r="C1624" s="25" t="s">
        <v>75</v>
      </c>
      <c r="D1624" s="25" t="s">
        <v>80</v>
      </c>
      <c r="E1624" s="25" t="s">
        <v>198</v>
      </c>
      <c r="F1624" s="25" t="s">
        <v>177</v>
      </c>
      <c r="G1624" s="26" t="n">
        <v>2819.5</v>
      </c>
      <c r="H1624" s="27" t="n">
        <v>7227</v>
      </c>
      <c r="I1624" s="25" t="s">
        <v>147</v>
      </c>
      <c r="J1624" s="25" t="s">
        <v>199</v>
      </c>
      <c r="K1624" s="25" t="n">
        <v>1991</v>
      </c>
      <c r="L1624" s="25" t="s">
        <v>170</v>
      </c>
      <c r="M1624" s="25" t="s">
        <v>171</v>
      </c>
      <c r="N1624" s="28" t="n">
        <v>1096</v>
      </c>
      <c r="O1624" s="25" t="s">
        <v>54</v>
      </c>
      <c r="P1624" s="29" t="n">
        <v>42757</v>
      </c>
      <c r="Q1624" s="29" t="n">
        <v>42867</v>
      </c>
      <c r="R1624" s="28" t="n">
        <v>943</v>
      </c>
      <c r="S1624" s="28" t="n">
        <f aca="false">IF(O1624="Won",R1624,IF(O1624="Lost",0,N1624))</f>
        <v>943</v>
      </c>
      <c r="T1624" s="30" t="n">
        <f aca="false">IF(AND(P1624&lt;&gt;"",Q1624&lt;&gt;""),Q1624-P1624,"")</f>
        <v>110</v>
      </c>
      <c r="U1624" s="30" t="str">
        <f aca="false">IF(AND(O1624="Engaging",P1624&lt;&gt;""),'Leia-me'!$B$5-P1624,"")</f>
        <v/>
      </c>
      <c r="V1624" s="25" t="str">
        <f aca="false">IF(O1624&lt;&gt;"Engaging","",IF(U1624&lt;='Leia-me'!$B$6,"Saudável",IF(U1624&lt;='Leia-me'!$B$7,"Esfriando",IF(U1624&lt;='Leia-me'!$B$8,"Última chance","Zumbi"))))</f>
        <v/>
      </c>
      <c r="W1624" s="25" t="n">
        <f aca="false">IF(O1624="Won",1,IF(O1624="Lost",0,""))</f>
        <v>1</v>
      </c>
      <c r="Y1624" s="25" t="str">
        <f aca="false">IF(E1624="","Sim","")</f>
        <v/>
      </c>
    </row>
    <row r="1625" customFormat="false" ht="15" hidden="false" customHeight="false" outlineLevel="0" collapsed="false">
      <c r="A1625" s="25" t="s">
        <v>1875</v>
      </c>
      <c r="B1625" s="25" t="s">
        <v>67</v>
      </c>
      <c r="C1625" s="25" t="s">
        <v>75</v>
      </c>
      <c r="D1625" s="25" t="s">
        <v>80</v>
      </c>
      <c r="E1625" s="25" t="s">
        <v>266</v>
      </c>
      <c r="F1625" s="25" t="s">
        <v>267</v>
      </c>
      <c r="G1625" s="26" t="n">
        <v>2041.73</v>
      </c>
      <c r="H1625" s="27" t="n">
        <v>5276</v>
      </c>
      <c r="I1625" s="25" t="s">
        <v>147</v>
      </c>
      <c r="K1625" s="25" t="n">
        <v>1997</v>
      </c>
      <c r="L1625" s="25" t="s">
        <v>170</v>
      </c>
      <c r="M1625" s="25" t="s">
        <v>171</v>
      </c>
      <c r="N1625" s="28" t="n">
        <v>1096</v>
      </c>
      <c r="O1625" s="25" t="s">
        <v>54</v>
      </c>
      <c r="P1625" s="29" t="n">
        <v>42759</v>
      </c>
      <c r="Q1625" s="29" t="n">
        <v>42872</v>
      </c>
      <c r="R1625" s="28" t="n">
        <v>1067</v>
      </c>
      <c r="S1625" s="28" t="n">
        <f aca="false">IF(O1625="Won",R1625,IF(O1625="Lost",0,N1625))</f>
        <v>1067</v>
      </c>
      <c r="T1625" s="30" t="n">
        <f aca="false">IF(AND(P1625&lt;&gt;"",Q1625&lt;&gt;""),Q1625-P1625,"")</f>
        <v>113</v>
      </c>
      <c r="U1625" s="30" t="str">
        <f aca="false">IF(AND(O1625="Engaging",P1625&lt;&gt;""),'Leia-me'!$B$5-P1625,"")</f>
        <v/>
      </c>
      <c r="V1625" s="25" t="str">
        <f aca="false">IF(O1625&lt;&gt;"Engaging","",IF(U1625&lt;='Leia-me'!$B$6,"Saudável",IF(U1625&lt;='Leia-me'!$B$7,"Esfriando",IF(U1625&lt;='Leia-me'!$B$8,"Última chance","Zumbi"))))</f>
        <v/>
      </c>
      <c r="W1625" s="25" t="n">
        <f aca="false">IF(O1625="Won",1,IF(O1625="Lost",0,""))</f>
        <v>1</v>
      </c>
      <c r="Y1625" s="25" t="str">
        <f aca="false">IF(E1625="","Sim","")</f>
        <v/>
      </c>
    </row>
    <row r="1626" customFormat="false" ht="15" hidden="false" customHeight="false" outlineLevel="0" collapsed="false">
      <c r="A1626" s="25" t="s">
        <v>1876</v>
      </c>
      <c r="B1626" s="25" t="s">
        <v>67</v>
      </c>
      <c r="C1626" s="25" t="s">
        <v>75</v>
      </c>
      <c r="D1626" s="25" t="s">
        <v>80</v>
      </c>
      <c r="E1626" s="25" t="s">
        <v>164</v>
      </c>
      <c r="F1626" s="25" t="s">
        <v>165</v>
      </c>
      <c r="G1626" s="26" t="n">
        <v>217.87</v>
      </c>
      <c r="H1626" s="27" t="n">
        <v>551</v>
      </c>
      <c r="I1626" s="25" t="s">
        <v>147</v>
      </c>
      <c r="K1626" s="25" t="n">
        <v>1998</v>
      </c>
      <c r="L1626" s="25" t="s">
        <v>1834</v>
      </c>
      <c r="M1626" s="25" t="s">
        <v>171</v>
      </c>
      <c r="N1626" s="28" t="n">
        <v>4821</v>
      </c>
      <c r="O1626" s="25" t="s">
        <v>55</v>
      </c>
      <c r="P1626" s="29" t="n">
        <v>42761</v>
      </c>
      <c r="Q1626" s="29" t="n">
        <v>42881</v>
      </c>
      <c r="R1626" s="28" t="n">
        <v>0</v>
      </c>
      <c r="S1626" s="28" t="n">
        <f aca="false">IF(O1626="Won",R1626,IF(O1626="Lost",0,N1626))</f>
        <v>0</v>
      </c>
      <c r="T1626" s="30" t="n">
        <f aca="false">IF(AND(P1626&lt;&gt;"",Q1626&lt;&gt;""),Q1626-P1626,"")</f>
        <v>120</v>
      </c>
      <c r="U1626" s="30" t="str">
        <f aca="false">IF(AND(O1626="Engaging",P1626&lt;&gt;""),'Leia-me'!$B$5-P1626,"")</f>
        <v/>
      </c>
      <c r="V1626" s="25" t="str">
        <f aca="false">IF(O1626&lt;&gt;"Engaging","",IF(U1626&lt;='Leia-me'!$B$6,"Saudável",IF(U1626&lt;='Leia-me'!$B$7,"Esfriando",IF(U1626&lt;='Leia-me'!$B$8,"Última chance","Zumbi"))))</f>
        <v/>
      </c>
      <c r="W1626" s="25" t="n">
        <f aca="false">IF(O1626="Won",1,IF(O1626="Lost",0,""))</f>
        <v>0</v>
      </c>
      <c r="X1626" s="25" t="s">
        <v>1835</v>
      </c>
      <c r="Y1626" s="25" t="str">
        <f aca="false">IF(E1626="","Sim","")</f>
        <v/>
      </c>
    </row>
    <row r="1627" customFormat="false" ht="15" hidden="false" customHeight="false" outlineLevel="0" collapsed="false">
      <c r="A1627" s="25" t="s">
        <v>1877</v>
      </c>
      <c r="B1627" s="25" t="s">
        <v>67</v>
      </c>
      <c r="C1627" s="25" t="s">
        <v>75</v>
      </c>
      <c r="D1627" s="25" t="s">
        <v>80</v>
      </c>
      <c r="E1627" s="25" t="s">
        <v>158</v>
      </c>
      <c r="F1627" s="25" t="s">
        <v>159</v>
      </c>
      <c r="G1627" s="26" t="n">
        <v>291.27</v>
      </c>
      <c r="H1627" s="27" t="n">
        <v>586</v>
      </c>
      <c r="I1627" s="25" t="s">
        <v>147</v>
      </c>
      <c r="K1627" s="25" t="n">
        <v>1997</v>
      </c>
      <c r="L1627" s="25" t="s">
        <v>170</v>
      </c>
      <c r="M1627" s="25" t="s">
        <v>171</v>
      </c>
      <c r="N1627" s="28" t="n">
        <v>1096</v>
      </c>
      <c r="O1627" s="25" t="s">
        <v>54</v>
      </c>
      <c r="P1627" s="29" t="n">
        <v>42762</v>
      </c>
      <c r="Q1627" s="29" t="n">
        <v>42866</v>
      </c>
      <c r="R1627" s="28" t="n">
        <v>1155</v>
      </c>
      <c r="S1627" s="28" t="n">
        <f aca="false">IF(O1627="Won",R1627,IF(O1627="Lost",0,N1627))</f>
        <v>1155</v>
      </c>
      <c r="T1627" s="30" t="n">
        <f aca="false">IF(AND(P1627&lt;&gt;"",Q1627&lt;&gt;""),Q1627-P1627,"")</f>
        <v>104</v>
      </c>
      <c r="U1627" s="30" t="str">
        <f aca="false">IF(AND(O1627="Engaging",P1627&lt;&gt;""),'Leia-me'!$B$5-P1627,"")</f>
        <v/>
      </c>
      <c r="V1627" s="25" t="str">
        <f aca="false">IF(O1627&lt;&gt;"Engaging","",IF(U1627&lt;='Leia-me'!$B$6,"Saudável",IF(U1627&lt;='Leia-me'!$B$7,"Esfriando",IF(U1627&lt;='Leia-me'!$B$8,"Última chance","Zumbi"))))</f>
        <v/>
      </c>
      <c r="W1627" s="25" t="n">
        <f aca="false">IF(O1627="Won",1,IF(O1627="Lost",0,""))</f>
        <v>1</v>
      </c>
      <c r="Y1627" s="25" t="str">
        <f aca="false">IF(E1627="","Sim","")</f>
        <v/>
      </c>
    </row>
    <row r="1628" customFormat="false" ht="15" hidden="false" customHeight="false" outlineLevel="0" collapsed="false">
      <c r="A1628" s="25" t="s">
        <v>1878</v>
      </c>
      <c r="B1628" s="25" t="s">
        <v>67</v>
      </c>
      <c r="C1628" s="25" t="s">
        <v>75</v>
      </c>
      <c r="D1628" s="25" t="s">
        <v>80</v>
      </c>
      <c r="E1628" s="25" t="s">
        <v>237</v>
      </c>
      <c r="F1628" s="25" t="s">
        <v>192</v>
      </c>
      <c r="G1628" s="26" t="n">
        <v>4618</v>
      </c>
      <c r="H1628" s="27" t="n">
        <v>10083</v>
      </c>
      <c r="I1628" s="25" t="s">
        <v>147</v>
      </c>
      <c r="K1628" s="25" t="n">
        <v>1982</v>
      </c>
      <c r="L1628" s="25" t="s">
        <v>1834</v>
      </c>
      <c r="M1628" s="25" t="s">
        <v>171</v>
      </c>
      <c r="N1628" s="28" t="n">
        <v>4821</v>
      </c>
      <c r="O1628" s="25" t="s">
        <v>55</v>
      </c>
      <c r="P1628" s="29" t="n">
        <v>42763</v>
      </c>
      <c r="Q1628" s="29" t="n">
        <v>42882</v>
      </c>
      <c r="R1628" s="28" t="n">
        <v>0</v>
      </c>
      <c r="S1628" s="28" t="n">
        <f aca="false">IF(O1628="Won",R1628,IF(O1628="Lost",0,N1628))</f>
        <v>0</v>
      </c>
      <c r="T1628" s="30" t="n">
        <f aca="false">IF(AND(P1628&lt;&gt;"",Q1628&lt;&gt;""),Q1628-P1628,"")</f>
        <v>119</v>
      </c>
      <c r="U1628" s="30" t="str">
        <f aca="false">IF(AND(O1628="Engaging",P1628&lt;&gt;""),'Leia-me'!$B$5-P1628,"")</f>
        <v/>
      </c>
      <c r="V1628" s="25" t="str">
        <f aca="false">IF(O1628&lt;&gt;"Engaging","",IF(U1628&lt;='Leia-me'!$B$6,"Saudável",IF(U1628&lt;='Leia-me'!$B$7,"Esfriando",IF(U1628&lt;='Leia-me'!$B$8,"Última chance","Zumbi"))))</f>
        <v/>
      </c>
      <c r="W1628" s="25" t="n">
        <f aca="false">IF(O1628="Won",1,IF(O1628="Lost",0,""))</f>
        <v>0</v>
      </c>
      <c r="X1628" s="25" t="s">
        <v>1835</v>
      </c>
      <c r="Y1628" s="25" t="str">
        <f aca="false">IF(E1628="","Sim","")</f>
        <v/>
      </c>
    </row>
    <row r="1629" customFormat="false" ht="15" hidden="false" customHeight="false" outlineLevel="0" collapsed="false">
      <c r="A1629" s="25" t="s">
        <v>1879</v>
      </c>
      <c r="B1629" s="25" t="s">
        <v>67</v>
      </c>
      <c r="C1629" s="25" t="s">
        <v>75</v>
      </c>
      <c r="D1629" s="25" t="s">
        <v>80</v>
      </c>
      <c r="E1629" s="25" t="s">
        <v>215</v>
      </c>
      <c r="F1629" s="25" t="s">
        <v>177</v>
      </c>
      <c r="G1629" s="26" t="n">
        <v>1102.43</v>
      </c>
      <c r="H1629" s="27" t="n">
        <v>1759</v>
      </c>
      <c r="I1629" s="25" t="s">
        <v>147</v>
      </c>
      <c r="K1629" s="25" t="n">
        <v>2006</v>
      </c>
      <c r="L1629" s="25" t="s">
        <v>1834</v>
      </c>
      <c r="M1629" s="25" t="s">
        <v>171</v>
      </c>
      <c r="N1629" s="28" t="n">
        <v>4821</v>
      </c>
      <c r="O1629" s="25" t="s">
        <v>55</v>
      </c>
      <c r="P1629" s="29" t="n">
        <v>42763</v>
      </c>
      <c r="Q1629" s="29" t="n">
        <v>42873</v>
      </c>
      <c r="R1629" s="28" t="n">
        <v>0</v>
      </c>
      <c r="S1629" s="28" t="n">
        <f aca="false">IF(O1629="Won",R1629,IF(O1629="Lost",0,N1629))</f>
        <v>0</v>
      </c>
      <c r="T1629" s="30" t="n">
        <f aca="false">IF(AND(P1629&lt;&gt;"",Q1629&lt;&gt;""),Q1629-P1629,"")</f>
        <v>110</v>
      </c>
      <c r="U1629" s="30" t="str">
        <f aca="false">IF(AND(O1629="Engaging",P1629&lt;&gt;""),'Leia-me'!$B$5-P1629,"")</f>
        <v/>
      </c>
      <c r="V1629" s="25" t="str">
        <f aca="false">IF(O1629&lt;&gt;"Engaging","",IF(U1629&lt;='Leia-me'!$B$6,"Saudável",IF(U1629&lt;='Leia-me'!$B$7,"Esfriando",IF(U1629&lt;='Leia-me'!$B$8,"Última chance","Zumbi"))))</f>
        <v/>
      </c>
      <c r="W1629" s="25" t="n">
        <f aca="false">IF(O1629="Won",1,IF(O1629="Lost",0,""))</f>
        <v>0</v>
      </c>
      <c r="X1629" s="25" t="s">
        <v>1835</v>
      </c>
      <c r="Y1629" s="25" t="str">
        <f aca="false">IF(E1629="","Sim","")</f>
        <v/>
      </c>
    </row>
    <row r="1630" customFormat="false" ht="15" hidden="false" customHeight="false" outlineLevel="0" collapsed="false">
      <c r="A1630" s="25" t="s">
        <v>1880</v>
      </c>
      <c r="B1630" s="25" t="s">
        <v>67</v>
      </c>
      <c r="C1630" s="25" t="s">
        <v>75</v>
      </c>
      <c r="D1630" s="25" t="s">
        <v>80</v>
      </c>
      <c r="E1630" s="25" t="s">
        <v>225</v>
      </c>
      <c r="F1630" s="25" t="s">
        <v>211</v>
      </c>
      <c r="G1630" s="26" t="n">
        <v>1376.8</v>
      </c>
      <c r="H1630" s="27" t="n">
        <v>1165</v>
      </c>
      <c r="I1630" s="25" t="s">
        <v>226</v>
      </c>
      <c r="K1630" s="25" t="n">
        <v>1988</v>
      </c>
      <c r="L1630" s="25" t="s">
        <v>160</v>
      </c>
      <c r="M1630" s="25" t="s">
        <v>149</v>
      </c>
      <c r="N1630" s="28" t="n">
        <v>3393</v>
      </c>
      <c r="O1630" s="25" t="s">
        <v>54</v>
      </c>
      <c r="P1630" s="29" t="n">
        <v>42763</v>
      </c>
      <c r="Q1630" s="29" t="n">
        <v>42862</v>
      </c>
      <c r="R1630" s="28" t="n">
        <v>3369</v>
      </c>
      <c r="S1630" s="28" t="n">
        <f aca="false">IF(O1630="Won",R1630,IF(O1630="Lost",0,N1630))</f>
        <v>3369</v>
      </c>
      <c r="T1630" s="30" t="n">
        <f aca="false">IF(AND(P1630&lt;&gt;"",Q1630&lt;&gt;""),Q1630-P1630,"")</f>
        <v>99</v>
      </c>
      <c r="U1630" s="30" t="str">
        <f aca="false">IF(AND(O1630="Engaging",P1630&lt;&gt;""),'Leia-me'!$B$5-P1630,"")</f>
        <v/>
      </c>
      <c r="V1630" s="25" t="str">
        <f aca="false">IF(O1630&lt;&gt;"Engaging","",IF(U1630&lt;='Leia-me'!$B$6,"Saudável",IF(U1630&lt;='Leia-me'!$B$7,"Esfriando",IF(U1630&lt;='Leia-me'!$B$8,"Última chance","Zumbi"))))</f>
        <v/>
      </c>
      <c r="W1630" s="25" t="n">
        <f aca="false">IF(O1630="Won",1,IF(O1630="Lost",0,""))</f>
        <v>1</v>
      </c>
      <c r="Y1630" s="25" t="str">
        <f aca="false">IF(E1630="","Sim","")</f>
        <v/>
      </c>
    </row>
    <row r="1631" customFormat="false" ht="15" hidden="false" customHeight="false" outlineLevel="0" collapsed="false">
      <c r="A1631" s="25" t="s">
        <v>1881</v>
      </c>
      <c r="B1631" s="25" t="s">
        <v>67</v>
      </c>
      <c r="C1631" s="25" t="s">
        <v>75</v>
      </c>
      <c r="D1631" s="25" t="s">
        <v>80</v>
      </c>
      <c r="E1631" s="25" t="s">
        <v>164</v>
      </c>
      <c r="F1631" s="25" t="s">
        <v>165</v>
      </c>
      <c r="G1631" s="26" t="n">
        <v>217.87</v>
      </c>
      <c r="H1631" s="27" t="n">
        <v>551</v>
      </c>
      <c r="I1631" s="25" t="s">
        <v>147</v>
      </c>
      <c r="K1631" s="25" t="n">
        <v>1998</v>
      </c>
      <c r="L1631" s="25" t="s">
        <v>1834</v>
      </c>
      <c r="M1631" s="25" t="s">
        <v>171</v>
      </c>
      <c r="N1631" s="28" t="n">
        <v>4821</v>
      </c>
      <c r="O1631" s="25" t="s">
        <v>55</v>
      </c>
      <c r="P1631" s="29" t="n">
        <v>42765</v>
      </c>
      <c r="Q1631" s="29" t="n">
        <v>42886</v>
      </c>
      <c r="R1631" s="28" t="n">
        <v>0</v>
      </c>
      <c r="S1631" s="28" t="n">
        <f aca="false">IF(O1631="Won",R1631,IF(O1631="Lost",0,N1631))</f>
        <v>0</v>
      </c>
      <c r="T1631" s="30" t="n">
        <f aca="false">IF(AND(P1631&lt;&gt;"",Q1631&lt;&gt;""),Q1631-P1631,"")</f>
        <v>121</v>
      </c>
      <c r="U1631" s="30" t="str">
        <f aca="false">IF(AND(O1631="Engaging",P1631&lt;&gt;""),'Leia-me'!$B$5-P1631,"")</f>
        <v/>
      </c>
      <c r="V1631" s="25" t="str">
        <f aca="false">IF(O1631&lt;&gt;"Engaging","",IF(U1631&lt;='Leia-me'!$B$6,"Saudável",IF(U1631&lt;='Leia-me'!$B$7,"Esfriando",IF(U1631&lt;='Leia-me'!$B$8,"Última chance","Zumbi"))))</f>
        <v/>
      </c>
      <c r="W1631" s="25" t="n">
        <f aca="false">IF(O1631="Won",1,IF(O1631="Lost",0,""))</f>
        <v>0</v>
      </c>
      <c r="X1631" s="25" t="s">
        <v>1835</v>
      </c>
      <c r="Y1631" s="25" t="str">
        <f aca="false">IF(E1631="","Sim","")</f>
        <v/>
      </c>
    </row>
    <row r="1632" customFormat="false" ht="15" hidden="false" customHeight="false" outlineLevel="0" collapsed="false">
      <c r="A1632" s="25" t="s">
        <v>1882</v>
      </c>
      <c r="B1632" s="25" t="s">
        <v>67</v>
      </c>
      <c r="C1632" s="25" t="s">
        <v>75</v>
      </c>
      <c r="D1632" s="25" t="s">
        <v>80</v>
      </c>
      <c r="E1632" s="25" t="s">
        <v>198</v>
      </c>
      <c r="F1632" s="25" t="s">
        <v>177</v>
      </c>
      <c r="G1632" s="26" t="n">
        <v>2819.5</v>
      </c>
      <c r="H1632" s="27" t="n">
        <v>7227</v>
      </c>
      <c r="I1632" s="25" t="s">
        <v>147</v>
      </c>
      <c r="J1632" s="25" t="s">
        <v>199</v>
      </c>
      <c r="K1632" s="25" t="n">
        <v>1991</v>
      </c>
      <c r="L1632" s="25" t="s">
        <v>1834</v>
      </c>
      <c r="M1632" s="25" t="s">
        <v>171</v>
      </c>
      <c r="N1632" s="28" t="n">
        <v>4821</v>
      </c>
      <c r="O1632" s="25" t="s">
        <v>54</v>
      </c>
      <c r="P1632" s="29" t="n">
        <v>42765</v>
      </c>
      <c r="Q1632" s="29" t="n">
        <v>42804</v>
      </c>
      <c r="R1632" s="28" t="n">
        <v>4774</v>
      </c>
      <c r="S1632" s="28" t="n">
        <f aca="false">IF(O1632="Won",R1632,IF(O1632="Lost",0,N1632))</f>
        <v>4774</v>
      </c>
      <c r="T1632" s="30" t="n">
        <f aca="false">IF(AND(P1632&lt;&gt;"",Q1632&lt;&gt;""),Q1632-P1632,"")</f>
        <v>39</v>
      </c>
      <c r="U1632" s="30" t="str">
        <f aca="false">IF(AND(O1632="Engaging",P1632&lt;&gt;""),'Leia-me'!$B$5-P1632,"")</f>
        <v/>
      </c>
      <c r="V1632" s="25" t="str">
        <f aca="false">IF(O1632&lt;&gt;"Engaging","",IF(U1632&lt;='Leia-me'!$B$6,"Saudável",IF(U1632&lt;='Leia-me'!$B$7,"Esfriando",IF(U1632&lt;='Leia-me'!$B$8,"Última chance","Zumbi"))))</f>
        <v/>
      </c>
      <c r="W1632" s="25" t="n">
        <f aca="false">IF(O1632="Won",1,IF(O1632="Lost",0,""))</f>
        <v>1</v>
      </c>
      <c r="X1632" s="25" t="s">
        <v>1835</v>
      </c>
      <c r="Y1632" s="25" t="str">
        <f aca="false">IF(E1632="","Sim","")</f>
        <v/>
      </c>
    </row>
    <row r="1633" customFormat="false" ht="15" hidden="false" customHeight="false" outlineLevel="0" collapsed="false">
      <c r="A1633" s="25" t="s">
        <v>1883</v>
      </c>
      <c r="B1633" s="25" t="s">
        <v>67</v>
      </c>
      <c r="C1633" s="25" t="s">
        <v>75</v>
      </c>
      <c r="D1633" s="25" t="s">
        <v>80</v>
      </c>
      <c r="E1633" s="25" t="s">
        <v>257</v>
      </c>
      <c r="F1633" s="25" t="s">
        <v>146</v>
      </c>
      <c r="G1633" s="26" t="n">
        <v>441.08</v>
      </c>
      <c r="H1633" s="27" t="n">
        <v>1210</v>
      </c>
      <c r="I1633" s="25" t="s">
        <v>147</v>
      </c>
      <c r="K1633" s="25" t="n">
        <v>1984</v>
      </c>
      <c r="L1633" s="25" t="s">
        <v>1834</v>
      </c>
      <c r="M1633" s="25" t="s">
        <v>171</v>
      </c>
      <c r="N1633" s="28" t="n">
        <v>4821</v>
      </c>
      <c r="O1633" s="25" t="s">
        <v>54</v>
      </c>
      <c r="P1633" s="29" t="n">
        <v>42766</v>
      </c>
      <c r="Q1633" s="29" t="n">
        <v>42804</v>
      </c>
      <c r="R1633" s="28" t="n">
        <v>5035</v>
      </c>
      <c r="S1633" s="28" t="n">
        <f aca="false">IF(O1633="Won",R1633,IF(O1633="Lost",0,N1633))</f>
        <v>5035</v>
      </c>
      <c r="T1633" s="30" t="n">
        <f aca="false">IF(AND(P1633&lt;&gt;"",Q1633&lt;&gt;""),Q1633-P1633,"")</f>
        <v>38</v>
      </c>
      <c r="U1633" s="30" t="str">
        <f aca="false">IF(AND(O1633="Engaging",P1633&lt;&gt;""),'Leia-me'!$B$5-P1633,"")</f>
        <v/>
      </c>
      <c r="V1633" s="25" t="str">
        <f aca="false">IF(O1633&lt;&gt;"Engaging","",IF(U1633&lt;='Leia-me'!$B$6,"Saudável",IF(U1633&lt;='Leia-me'!$B$7,"Esfriando",IF(U1633&lt;='Leia-me'!$B$8,"Última chance","Zumbi"))))</f>
        <v/>
      </c>
      <c r="W1633" s="25" t="n">
        <f aca="false">IF(O1633="Won",1,IF(O1633="Lost",0,""))</f>
        <v>1</v>
      </c>
      <c r="X1633" s="25" t="s">
        <v>1835</v>
      </c>
      <c r="Y1633" s="25" t="str">
        <f aca="false">IF(E1633="","Sim","")</f>
        <v/>
      </c>
    </row>
    <row r="1634" customFormat="false" ht="15" hidden="false" customHeight="false" outlineLevel="0" collapsed="false">
      <c r="A1634" s="25" t="s">
        <v>1884</v>
      </c>
      <c r="B1634" s="25" t="s">
        <v>67</v>
      </c>
      <c r="C1634" s="25" t="s">
        <v>75</v>
      </c>
      <c r="D1634" s="25" t="s">
        <v>80</v>
      </c>
      <c r="E1634" s="25" t="s">
        <v>251</v>
      </c>
      <c r="F1634" s="25" t="s">
        <v>211</v>
      </c>
      <c r="G1634" s="26" t="n">
        <v>332.43</v>
      </c>
      <c r="H1634" s="27" t="n">
        <v>799</v>
      </c>
      <c r="I1634" s="25" t="s">
        <v>147</v>
      </c>
      <c r="K1634" s="25" t="n">
        <v>1995</v>
      </c>
      <c r="L1634" s="25" t="s">
        <v>186</v>
      </c>
      <c r="M1634" s="25" t="s">
        <v>171</v>
      </c>
      <c r="N1634" s="28" t="n">
        <v>550</v>
      </c>
      <c r="O1634" s="25" t="s">
        <v>54</v>
      </c>
      <c r="P1634" s="29" t="n">
        <v>42767</v>
      </c>
      <c r="Q1634" s="29" t="n">
        <v>42871</v>
      </c>
      <c r="R1634" s="28" t="n">
        <v>640</v>
      </c>
      <c r="S1634" s="28" t="n">
        <f aca="false">IF(O1634="Won",R1634,IF(O1634="Lost",0,N1634))</f>
        <v>640</v>
      </c>
      <c r="T1634" s="30" t="n">
        <f aca="false">IF(AND(P1634&lt;&gt;"",Q1634&lt;&gt;""),Q1634-P1634,"")</f>
        <v>104</v>
      </c>
      <c r="U1634" s="30" t="str">
        <f aca="false">IF(AND(O1634="Engaging",P1634&lt;&gt;""),'Leia-me'!$B$5-P1634,"")</f>
        <v/>
      </c>
      <c r="V1634" s="25" t="str">
        <f aca="false">IF(O1634&lt;&gt;"Engaging","",IF(U1634&lt;='Leia-me'!$B$6,"Saudável",IF(U1634&lt;='Leia-me'!$B$7,"Esfriando",IF(U1634&lt;='Leia-me'!$B$8,"Última chance","Zumbi"))))</f>
        <v/>
      </c>
      <c r="W1634" s="25" t="n">
        <f aca="false">IF(O1634="Won",1,IF(O1634="Lost",0,""))</f>
        <v>1</v>
      </c>
      <c r="Y1634" s="25" t="str">
        <f aca="false">IF(E1634="","Sim","")</f>
        <v/>
      </c>
    </row>
    <row r="1635" customFormat="false" ht="15" hidden="false" customHeight="false" outlineLevel="0" collapsed="false">
      <c r="A1635" s="25" t="s">
        <v>1885</v>
      </c>
      <c r="B1635" s="25" t="s">
        <v>67</v>
      </c>
      <c r="C1635" s="25" t="s">
        <v>75</v>
      </c>
      <c r="D1635" s="25" t="s">
        <v>80</v>
      </c>
      <c r="E1635" s="25" t="s">
        <v>237</v>
      </c>
      <c r="F1635" s="25" t="s">
        <v>192</v>
      </c>
      <c r="G1635" s="26" t="n">
        <v>4618</v>
      </c>
      <c r="H1635" s="27" t="n">
        <v>10083</v>
      </c>
      <c r="I1635" s="25" t="s">
        <v>147</v>
      </c>
      <c r="K1635" s="25" t="n">
        <v>1982</v>
      </c>
      <c r="L1635" s="25" t="s">
        <v>1834</v>
      </c>
      <c r="M1635" s="25" t="s">
        <v>171</v>
      </c>
      <c r="N1635" s="28" t="n">
        <v>4821</v>
      </c>
      <c r="O1635" s="25" t="s">
        <v>54</v>
      </c>
      <c r="P1635" s="29" t="n">
        <v>42767</v>
      </c>
      <c r="Q1635" s="29" t="n">
        <v>42860</v>
      </c>
      <c r="R1635" s="28" t="n">
        <v>5127</v>
      </c>
      <c r="S1635" s="28" t="n">
        <f aca="false">IF(O1635="Won",R1635,IF(O1635="Lost",0,N1635))</f>
        <v>5127</v>
      </c>
      <c r="T1635" s="30" t="n">
        <f aca="false">IF(AND(P1635&lt;&gt;"",Q1635&lt;&gt;""),Q1635-P1635,"")</f>
        <v>93</v>
      </c>
      <c r="U1635" s="30" t="str">
        <f aca="false">IF(AND(O1635="Engaging",P1635&lt;&gt;""),'Leia-me'!$B$5-P1635,"")</f>
        <v/>
      </c>
      <c r="V1635" s="25" t="str">
        <f aca="false">IF(O1635&lt;&gt;"Engaging","",IF(U1635&lt;='Leia-me'!$B$6,"Saudável",IF(U1635&lt;='Leia-me'!$B$7,"Esfriando",IF(U1635&lt;='Leia-me'!$B$8,"Última chance","Zumbi"))))</f>
        <v/>
      </c>
      <c r="W1635" s="25" t="n">
        <f aca="false">IF(O1635="Won",1,IF(O1635="Lost",0,""))</f>
        <v>1</v>
      </c>
      <c r="X1635" s="25" t="s">
        <v>1835</v>
      </c>
      <c r="Y1635" s="25" t="str">
        <f aca="false">IF(E1635="","Sim","")</f>
        <v/>
      </c>
    </row>
    <row r="1636" customFormat="false" ht="15" hidden="false" customHeight="false" outlineLevel="0" collapsed="false">
      <c r="A1636" s="25" t="s">
        <v>1886</v>
      </c>
      <c r="B1636" s="25" t="s">
        <v>67</v>
      </c>
      <c r="C1636" s="25" t="s">
        <v>75</v>
      </c>
      <c r="D1636" s="25" t="s">
        <v>80</v>
      </c>
      <c r="E1636" s="25" t="s">
        <v>173</v>
      </c>
      <c r="F1636" s="25" t="s">
        <v>146</v>
      </c>
      <c r="G1636" s="26" t="n">
        <v>647.18</v>
      </c>
      <c r="H1636" s="27" t="n">
        <v>1185</v>
      </c>
      <c r="I1636" s="25" t="s">
        <v>174</v>
      </c>
      <c r="K1636" s="25" t="n">
        <v>1986</v>
      </c>
      <c r="L1636" s="25" t="s">
        <v>160</v>
      </c>
      <c r="M1636" s="25" t="s">
        <v>149</v>
      </c>
      <c r="N1636" s="28" t="n">
        <v>3393</v>
      </c>
      <c r="O1636" s="25" t="s">
        <v>54</v>
      </c>
      <c r="P1636" s="29" t="n">
        <v>42767</v>
      </c>
      <c r="Q1636" s="29" t="n">
        <v>42903</v>
      </c>
      <c r="R1636" s="28" t="n">
        <v>3822</v>
      </c>
      <c r="S1636" s="28" t="n">
        <f aca="false">IF(O1636="Won",R1636,IF(O1636="Lost",0,N1636))</f>
        <v>3822</v>
      </c>
      <c r="T1636" s="30" t="n">
        <f aca="false">IF(AND(P1636&lt;&gt;"",Q1636&lt;&gt;""),Q1636-P1636,"")</f>
        <v>136</v>
      </c>
      <c r="U1636" s="30" t="str">
        <f aca="false">IF(AND(O1636="Engaging",P1636&lt;&gt;""),'Leia-me'!$B$5-P1636,"")</f>
        <v/>
      </c>
      <c r="V1636" s="25" t="str">
        <f aca="false">IF(O1636&lt;&gt;"Engaging","",IF(U1636&lt;='Leia-me'!$B$6,"Saudável",IF(U1636&lt;='Leia-me'!$B$7,"Esfriando",IF(U1636&lt;='Leia-me'!$B$8,"Última chance","Zumbi"))))</f>
        <v/>
      </c>
      <c r="W1636" s="25" t="n">
        <f aca="false">IF(O1636="Won",1,IF(O1636="Lost",0,""))</f>
        <v>1</v>
      </c>
      <c r="Y1636" s="25" t="str">
        <f aca="false">IF(E1636="","Sim","")</f>
        <v/>
      </c>
    </row>
    <row r="1637" customFormat="false" ht="15" hidden="false" customHeight="false" outlineLevel="0" collapsed="false">
      <c r="A1637" s="25" t="s">
        <v>1887</v>
      </c>
      <c r="B1637" s="25" t="s">
        <v>67</v>
      </c>
      <c r="C1637" s="25" t="s">
        <v>75</v>
      </c>
      <c r="D1637" s="25" t="s">
        <v>80</v>
      </c>
      <c r="E1637" s="25" t="s">
        <v>145</v>
      </c>
      <c r="F1637" s="25" t="s">
        <v>146</v>
      </c>
      <c r="G1637" s="26" t="n">
        <v>3922.42</v>
      </c>
      <c r="H1637" s="27" t="n">
        <v>6837</v>
      </c>
      <c r="I1637" s="25" t="s">
        <v>147</v>
      </c>
      <c r="K1637" s="25" t="n">
        <v>1992</v>
      </c>
      <c r="L1637" s="25" t="s">
        <v>170</v>
      </c>
      <c r="M1637" s="25" t="s">
        <v>171</v>
      </c>
      <c r="N1637" s="28" t="n">
        <v>1096</v>
      </c>
      <c r="O1637" s="25" t="s">
        <v>55</v>
      </c>
      <c r="P1637" s="29" t="n">
        <v>42771</v>
      </c>
      <c r="Q1637" s="29" t="n">
        <v>42906</v>
      </c>
      <c r="R1637" s="28" t="n">
        <v>0</v>
      </c>
      <c r="S1637" s="28" t="n">
        <f aca="false">IF(O1637="Won",R1637,IF(O1637="Lost",0,N1637))</f>
        <v>0</v>
      </c>
      <c r="T1637" s="30" t="n">
        <f aca="false">IF(AND(P1637&lt;&gt;"",Q1637&lt;&gt;""),Q1637-P1637,"")</f>
        <v>135</v>
      </c>
      <c r="U1637" s="30" t="str">
        <f aca="false">IF(AND(O1637="Engaging",P1637&lt;&gt;""),'Leia-me'!$B$5-P1637,"")</f>
        <v/>
      </c>
      <c r="V1637" s="25" t="str">
        <f aca="false">IF(O1637&lt;&gt;"Engaging","",IF(U1637&lt;='Leia-me'!$B$6,"Saudável",IF(U1637&lt;='Leia-me'!$B$7,"Esfriando",IF(U1637&lt;='Leia-me'!$B$8,"Última chance","Zumbi"))))</f>
        <v/>
      </c>
      <c r="W1637" s="25" t="n">
        <f aca="false">IF(O1637="Won",1,IF(O1637="Lost",0,""))</f>
        <v>0</v>
      </c>
      <c r="Y1637" s="25" t="str">
        <f aca="false">IF(E1637="","Sim","")</f>
        <v/>
      </c>
    </row>
    <row r="1638" customFormat="false" ht="15" hidden="false" customHeight="false" outlineLevel="0" collapsed="false">
      <c r="A1638" s="25" t="s">
        <v>1888</v>
      </c>
      <c r="B1638" s="25" t="s">
        <v>67</v>
      </c>
      <c r="C1638" s="25" t="s">
        <v>75</v>
      </c>
      <c r="D1638" s="25" t="s">
        <v>80</v>
      </c>
      <c r="E1638" s="25" t="s">
        <v>218</v>
      </c>
      <c r="F1638" s="25" t="s">
        <v>146</v>
      </c>
      <c r="G1638" s="26" t="n">
        <v>4.54</v>
      </c>
      <c r="H1638" s="27" t="n">
        <v>9</v>
      </c>
      <c r="I1638" s="25" t="s">
        <v>147</v>
      </c>
      <c r="K1638" s="25" t="n">
        <v>2017</v>
      </c>
      <c r="L1638" s="25" t="s">
        <v>1834</v>
      </c>
      <c r="M1638" s="25" t="s">
        <v>171</v>
      </c>
      <c r="N1638" s="28" t="n">
        <v>4821</v>
      </c>
      <c r="O1638" s="25" t="s">
        <v>54</v>
      </c>
      <c r="P1638" s="29" t="n">
        <v>42771</v>
      </c>
      <c r="Q1638" s="29" t="n">
        <v>42819</v>
      </c>
      <c r="R1638" s="28" t="n">
        <v>5559</v>
      </c>
      <c r="S1638" s="28" t="n">
        <f aca="false">IF(O1638="Won",R1638,IF(O1638="Lost",0,N1638))</f>
        <v>5559</v>
      </c>
      <c r="T1638" s="30" t="n">
        <f aca="false">IF(AND(P1638&lt;&gt;"",Q1638&lt;&gt;""),Q1638-P1638,"")</f>
        <v>48</v>
      </c>
      <c r="U1638" s="30" t="str">
        <f aca="false">IF(AND(O1638="Engaging",P1638&lt;&gt;""),'Leia-me'!$B$5-P1638,"")</f>
        <v/>
      </c>
      <c r="V1638" s="25" t="str">
        <f aca="false">IF(O1638&lt;&gt;"Engaging","",IF(U1638&lt;='Leia-me'!$B$6,"Saudável",IF(U1638&lt;='Leia-me'!$B$7,"Esfriando",IF(U1638&lt;='Leia-me'!$B$8,"Última chance","Zumbi"))))</f>
        <v/>
      </c>
      <c r="W1638" s="25" t="n">
        <f aca="false">IF(O1638="Won",1,IF(O1638="Lost",0,""))</f>
        <v>1</v>
      </c>
      <c r="X1638" s="25" t="s">
        <v>1835</v>
      </c>
      <c r="Y1638" s="25" t="str">
        <f aca="false">IF(E1638="","Sim","")</f>
        <v/>
      </c>
    </row>
    <row r="1639" customFormat="false" ht="15" hidden="false" customHeight="false" outlineLevel="0" collapsed="false">
      <c r="A1639" s="25" t="s">
        <v>1889</v>
      </c>
      <c r="B1639" s="25" t="s">
        <v>67</v>
      </c>
      <c r="C1639" s="25" t="s">
        <v>75</v>
      </c>
      <c r="D1639" s="25" t="s">
        <v>80</v>
      </c>
      <c r="E1639" s="25" t="s">
        <v>198</v>
      </c>
      <c r="F1639" s="25" t="s">
        <v>177</v>
      </c>
      <c r="G1639" s="26" t="n">
        <v>2819.5</v>
      </c>
      <c r="H1639" s="27" t="n">
        <v>7227</v>
      </c>
      <c r="I1639" s="25" t="s">
        <v>147</v>
      </c>
      <c r="J1639" s="25" t="s">
        <v>199</v>
      </c>
      <c r="K1639" s="25" t="n">
        <v>1991</v>
      </c>
      <c r="L1639" s="25" t="s">
        <v>178</v>
      </c>
      <c r="M1639" s="25" t="s">
        <v>171</v>
      </c>
      <c r="N1639" s="28" t="n">
        <v>5482</v>
      </c>
      <c r="O1639" s="25" t="s">
        <v>54</v>
      </c>
      <c r="P1639" s="29" t="n">
        <v>42773</v>
      </c>
      <c r="Q1639" s="29" t="n">
        <v>42860</v>
      </c>
      <c r="R1639" s="28" t="n">
        <v>5786</v>
      </c>
      <c r="S1639" s="28" t="n">
        <f aca="false">IF(O1639="Won",R1639,IF(O1639="Lost",0,N1639))</f>
        <v>5786</v>
      </c>
      <c r="T1639" s="30" t="n">
        <f aca="false">IF(AND(P1639&lt;&gt;"",Q1639&lt;&gt;""),Q1639-P1639,"")</f>
        <v>87</v>
      </c>
      <c r="U1639" s="30" t="str">
        <f aca="false">IF(AND(O1639="Engaging",P1639&lt;&gt;""),'Leia-me'!$B$5-P1639,"")</f>
        <v/>
      </c>
      <c r="V1639" s="25" t="str">
        <f aca="false">IF(O1639&lt;&gt;"Engaging","",IF(U1639&lt;='Leia-me'!$B$6,"Saudável",IF(U1639&lt;='Leia-me'!$B$7,"Esfriando",IF(U1639&lt;='Leia-me'!$B$8,"Última chance","Zumbi"))))</f>
        <v/>
      </c>
      <c r="W1639" s="25" t="n">
        <f aca="false">IF(O1639="Won",1,IF(O1639="Lost",0,""))</f>
        <v>1</v>
      </c>
      <c r="Y1639" s="25" t="str">
        <f aca="false">IF(E1639="","Sim","")</f>
        <v/>
      </c>
    </row>
    <row r="1640" customFormat="false" ht="15" hidden="false" customHeight="false" outlineLevel="0" collapsed="false">
      <c r="A1640" s="25" t="s">
        <v>1890</v>
      </c>
      <c r="B1640" s="25" t="s">
        <v>67</v>
      </c>
      <c r="C1640" s="25" t="s">
        <v>75</v>
      </c>
      <c r="D1640" s="25" t="s">
        <v>80</v>
      </c>
      <c r="E1640" s="25" t="s">
        <v>231</v>
      </c>
      <c r="F1640" s="25" t="s">
        <v>168</v>
      </c>
      <c r="G1640" s="26" t="n">
        <v>45.39</v>
      </c>
      <c r="H1640" s="27" t="n">
        <v>100</v>
      </c>
      <c r="I1640" s="25" t="s">
        <v>147</v>
      </c>
      <c r="J1640" s="25" t="s">
        <v>169</v>
      </c>
      <c r="K1640" s="25" t="n">
        <v>2012</v>
      </c>
      <c r="L1640" s="25" t="s">
        <v>160</v>
      </c>
      <c r="M1640" s="25" t="s">
        <v>149</v>
      </c>
      <c r="N1640" s="28" t="n">
        <v>3393</v>
      </c>
      <c r="O1640" s="25" t="s">
        <v>55</v>
      </c>
      <c r="P1640" s="29" t="n">
        <v>42774</v>
      </c>
      <c r="Q1640" s="29" t="n">
        <v>42859</v>
      </c>
      <c r="R1640" s="28" t="n">
        <v>0</v>
      </c>
      <c r="S1640" s="28" t="n">
        <f aca="false">IF(O1640="Won",R1640,IF(O1640="Lost",0,N1640))</f>
        <v>0</v>
      </c>
      <c r="T1640" s="30" t="n">
        <f aca="false">IF(AND(P1640&lt;&gt;"",Q1640&lt;&gt;""),Q1640-P1640,"")</f>
        <v>85</v>
      </c>
      <c r="U1640" s="30" t="str">
        <f aca="false">IF(AND(O1640="Engaging",P1640&lt;&gt;""),'Leia-me'!$B$5-P1640,"")</f>
        <v/>
      </c>
      <c r="V1640" s="25" t="str">
        <f aca="false">IF(O1640&lt;&gt;"Engaging","",IF(U1640&lt;='Leia-me'!$B$6,"Saudável",IF(U1640&lt;='Leia-me'!$B$7,"Esfriando",IF(U1640&lt;='Leia-me'!$B$8,"Última chance","Zumbi"))))</f>
        <v/>
      </c>
      <c r="W1640" s="25" t="n">
        <f aca="false">IF(O1640="Won",1,IF(O1640="Lost",0,""))</f>
        <v>0</v>
      </c>
      <c r="Y1640" s="25" t="str">
        <f aca="false">IF(E1640="","Sim","")</f>
        <v/>
      </c>
    </row>
    <row r="1641" customFormat="false" ht="15" hidden="false" customHeight="false" outlineLevel="0" collapsed="false">
      <c r="A1641" s="25" t="s">
        <v>1891</v>
      </c>
      <c r="B1641" s="25" t="s">
        <v>67</v>
      </c>
      <c r="C1641" s="25" t="s">
        <v>75</v>
      </c>
      <c r="D1641" s="25" t="s">
        <v>80</v>
      </c>
      <c r="E1641" s="25" t="s">
        <v>237</v>
      </c>
      <c r="F1641" s="25" t="s">
        <v>192</v>
      </c>
      <c r="G1641" s="26" t="n">
        <v>4618</v>
      </c>
      <c r="H1641" s="27" t="n">
        <v>10083</v>
      </c>
      <c r="I1641" s="25" t="s">
        <v>147</v>
      </c>
      <c r="K1641" s="25" t="n">
        <v>1982</v>
      </c>
      <c r="L1641" s="25" t="s">
        <v>1834</v>
      </c>
      <c r="M1641" s="25" t="s">
        <v>171</v>
      </c>
      <c r="N1641" s="28" t="n">
        <v>4821</v>
      </c>
      <c r="O1641" s="25" t="s">
        <v>55</v>
      </c>
      <c r="P1641" s="29" t="n">
        <v>42775</v>
      </c>
      <c r="Q1641" s="29" t="n">
        <v>42811</v>
      </c>
      <c r="R1641" s="28" t="n">
        <v>0</v>
      </c>
      <c r="S1641" s="28" t="n">
        <f aca="false">IF(O1641="Won",R1641,IF(O1641="Lost",0,N1641))</f>
        <v>0</v>
      </c>
      <c r="T1641" s="30" t="n">
        <f aca="false">IF(AND(P1641&lt;&gt;"",Q1641&lt;&gt;""),Q1641-P1641,"")</f>
        <v>36</v>
      </c>
      <c r="U1641" s="30" t="str">
        <f aca="false">IF(AND(O1641="Engaging",P1641&lt;&gt;""),'Leia-me'!$B$5-P1641,"")</f>
        <v/>
      </c>
      <c r="V1641" s="25" t="str">
        <f aca="false">IF(O1641&lt;&gt;"Engaging","",IF(U1641&lt;='Leia-me'!$B$6,"Saudável",IF(U1641&lt;='Leia-me'!$B$7,"Esfriando",IF(U1641&lt;='Leia-me'!$B$8,"Última chance","Zumbi"))))</f>
        <v/>
      </c>
      <c r="W1641" s="25" t="n">
        <f aca="false">IF(O1641="Won",1,IF(O1641="Lost",0,""))</f>
        <v>0</v>
      </c>
      <c r="X1641" s="25" t="s">
        <v>1835</v>
      </c>
      <c r="Y1641" s="25" t="str">
        <f aca="false">IF(E1641="","Sim","")</f>
        <v/>
      </c>
    </row>
    <row r="1642" customFormat="false" ht="15" hidden="false" customHeight="false" outlineLevel="0" collapsed="false">
      <c r="A1642" s="25" t="s">
        <v>1892</v>
      </c>
      <c r="B1642" s="25" t="s">
        <v>67</v>
      </c>
      <c r="C1642" s="25" t="s">
        <v>75</v>
      </c>
      <c r="D1642" s="25" t="s">
        <v>80</v>
      </c>
      <c r="E1642" s="25" t="s">
        <v>158</v>
      </c>
      <c r="F1642" s="25" t="s">
        <v>159</v>
      </c>
      <c r="G1642" s="26" t="n">
        <v>291.27</v>
      </c>
      <c r="H1642" s="27" t="n">
        <v>586</v>
      </c>
      <c r="I1642" s="25" t="s">
        <v>147</v>
      </c>
      <c r="K1642" s="25" t="n">
        <v>1997</v>
      </c>
      <c r="L1642" s="25" t="s">
        <v>1834</v>
      </c>
      <c r="M1642" s="25" t="s">
        <v>171</v>
      </c>
      <c r="N1642" s="28" t="n">
        <v>4821</v>
      </c>
      <c r="O1642" s="25" t="s">
        <v>55</v>
      </c>
      <c r="P1642" s="29" t="n">
        <v>42775</v>
      </c>
      <c r="Q1642" s="29" t="n">
        <v>42873</v>
      </c>
      <c r="R1642" s="28" t="n">
        <v>0</v>
      </c>
      <c r="S1642" s="28" t="n">
        <f aca="false">IF(O1642="Won",R1642,IF(O1642="Lost",0,N1642))</f>
        <v>0</v>
      </c>
      <c r="T1642" s="30" t="n">
        <f aca="false">IF(AND(P1642&lt;&gt;"",Q1642&lt;&gt;""),Q1642-P1642,"")</f>
        <v>98</v>
      </c>
      <c r="U1642" s="30" t="str">
        <f aca="false">IF(AND(O1642="Engaging",P1642&lt;&gt;""),'Leia-me'!$B$5-P1642,"")</f>
        <v/>
      </c>
      <c r="V1642" s="25" t="str">
        <f aca="false">IF(O1642&lt;&gt;"Engaging","",IF(U1642&lt;='Leia-me'!$B$6,"Saudável",IF(U1642&lt;='Leia-me'!$B$7,"Esfriando",IF(U1642&lt;='Leia-me'!$B$8,"Última chance","Zumbi"))))</f>
        <v/>
      </c>
      <c r="W1642" s="25" t="n">
        <f aca="false">IF(O1642="Won",1,IF(O1642="Lost",0,""))</f>
        <v>0</v>
      </c>
      <c r="X1642" s="25" t="s">
        <v>1835</v>
      </c>
      <c r="Y1642" s="25" t="str">
        <f aca="false">IF(E1642="","Sim","")</f>
        <v/>
      </c>
    </row>
    <row r="1643" customFormat="false" ht="15" hidden="false" customHeight="false" outlineLevel="0" collapsed="false">
      <c r="A1643" s="25" t="s">
        <v>1893</v>
      </c>
      <c r="B1643" s="25" t="s">
        <v>67</v>
      </c>
      <c r="C1643" s="25" t="s">
        <v>75</v>
      </c>
      <c r="D1643" s="25" t="s">
        <v>80</v>
      </c>
      <c r="E1643" s="25" t="s">
        <v>257</v>
      </c>
      <c r="F1643" s="25" t="s">
        <v>146</v>
      </c>
      <c r="G1643" s="26" t="n">
        <v>441.08</v>
      </c>
      <c r="H1643" s="27" t="n">
        <v>1210</v>
      </c>
      <c r="I1643" s="25" t="s">
        <v>147</v>
      </c>
      <c r="K1643" s="25" t="n">
        <v>1984</v>
      </c>
      <c r="L1643" s="25" t="s">
        <v>1834</v>
      </c>
      <c r="M1643" s="25" t="s">
        <v>171</v>
      </c>
      <c r="N1643" s="28" t="n">
        <v>4821</v>
      </c>
      <c r="O1643" s="25" t="s">
        <v>55</v>
      </c>
      <c r="P1643" s="29" t="n">
        <v>42775</v>
      </c>
      <c r="Q1643" s="29" t="n">
        <v>42864</v>
      </c>
      <c r="R1643" s="28" t="n">
        <v>0</v>
      </c>
      <c r="S1643" s="28" t="n">
        <f aca="false">IF(O1643="Won",R1643,IF(O1643="Lost",0,N1643))</f>
        <v>0</v>
      </c>
      <c r="T1643" s="30" t="n">
        <f aca="false">IF(AND(P1643&lt;&gt;"",Q1643&lt;&gt;""),Q1643-P1643,"")</f>
        <v>89</v>
      </c>
      <c r="U1643" s="30" t="str">
        <f aca="false">IF(AND(O1643="Engaging",P1643&lt;&gt;""),'Leia-me'!$B$5-P1643,"")</f>
        <v/>
      </c>
      <c r="V1643" s="25" t="str">
        <f aca="false">IF(O1643&lt;&gt;"Engaging","",IF(U1643&lt;='Leia-me'!$B$6,"Saudável",IF(U1643&lt;='Leia-me'!$B$7,"Esfriando",IF(U1643&lt;='Leia-me'!$B$8,"Última chance","Zumbi"))))</f>
        <v/>
      </c>
      <c r="W1643" s="25" t="n">
        <f aca="false">IF(O1643="Won",1,IF(O1643="Lost",0,""))</f>
        <v>0</v>
      </c>
      <c r="X1643" s="25" t="s">
        <v>1835</v>
      </c>
      <c r="Y1643" s="25" t="str">
        <f aca="false">IF(E1643="","Sim","")</f>
        <v/>
      </c>
    </row>
    <row r="1644" customFormat="false" ht="15" hidden="false" customHeight="false" outlineLevel="0" collapsed="false">
      <c r="A1644" s="25" t="s">
        <v>1894</v>
      </c>
      <c r="B1644" s="25" t="s">
        <v>67</v>
      </c>
      <c r="C1644" s="25" t="s">
        <v>75</v>
      </c>
      <c r="D1644" s="25" t="s">
        <v>80</v>
      </c>
      <c r="E1644" s="25" t="s">
        <v>245</v>
      </c>
      <c r="F1644" s="25" t="s">
        <v>185</v>
      </c>
      <c r="G1644" s="26" t="n">
        <v>2938.67</v>
      </c>
      <c r="H1644" s="27" t="n">
        <v>8775</v>
      </c>
      <c r="I1644" s="25" t="s">
        <v>246</v>
      </c>
      <c r="K1644" s="25" t="n">
        <v>1987</v>
      </c>
      <c r="L1644" s="25" t="s">
        <v>170</v>
      </c>
      <c r="M1644" s="25" t="s">
        <v>171</v>
      </c>
      <c r="N1644" s="28" t="n">
        <v>1096</v>
      </c>
      <c r="O1644" s="25" t="s">
        <v>54</v>
      </c>
      <c r="P1644" s="29" t="n">
        <v>42776</v>
      </c>
      <c r="Q1644" s="29" t="n">
        <v>42824</v>
      </c>
      <c r="R1644" s="28" t="n">
        <v>1126</v>
      </c>
      <c r="S1644" s="28" t="n">
        <f aca="false">IF(O1644="Won",R1644,IF(O1644="Lost",0,N1644))</f>
        <v>1126</v>
      </c>
      <c r="T1644" s="30" t="n">
        <f aca="false">IF(AND(P1644&lt;&gt;"",Q1644&lt;&gt;""),Q1644-P1644,"")</f>
        <v>48</v>
      </c>
      <c r="U1644" s="30" t="str">
        <f aca="false">IF(AND(O1644="Engaging",P1644&lt;&gt;""),'Leia-me'!$B$5-P1644,"")</f>
        <v/>
      </c>
      <c r="V1644" s="25" t="str">
        <f aca="false">IF(O1644&lt;&gt;"Engaging","",IF(U1644&lt;='Leia-me'!$B$6,"Saudável",IF(U1644&lt;='Leia-me'!$B$7,"Esfriando",IF(U1644&lt;='Leia-me'!$B$8,"Última chance","Zumbi"))))</f>
        <v/>
      </c>
      <c r="W1644" s="25" t="n">
        <f aca="false">IF(O1644="Won",1,IF(O1644="Lost",0,""))</f>
        <v>1</v>
      </c>
      <c r="Y1644" s="25" t="str">
        <f aca="false">IF(E1644="","Sim","")</f>
        <v/>
      </c>
    </row>
    <row r="1645" customFormat="false" ht="15" hidden="false" customHeight="false" outlineLevel="0" collapsed="false">
      <c r="A1645" s="25" t="s">
        <v>1895</v>
      </c>
      <c r="B1645" s="25" t="s">
        <v>67</v>
      </c>
      <c r="C1645" s="25" t="s">
        <v>75</v>
      </c>
      <c r="D1645" s="25" t="s">
        <v>80</v>
      </c>
      <c r="E1645" s="25" t="s">
        <v>169</v>
      </c>
      <c r="F1645" s="25" t="s">
        <v>168</v>
      </c>
      <c r="G1645" s="26" t="n">
        <v>2403.58</v>
      </c>
      <c r="H1645" s="27" t="n">
        <v>8801</v>
      </c>
      <c r="I1645" s="25" t="s">
        <v>147</v>
      </c>
      <c r="K1645" s="25" t="n">
        <v>1986</v>
      </c>
      <c r="L1645" s="25" t="s">
        <v>170</v>
      </c>
      <c r="M1645" s="25" t="s">
        <v>171</v>
      </c>
      <c r="N1645" s="28" t="n">
        <v>1096</v>
      </c>
      <c r="O1645" s="25" t="s">
        <v>54</v>
      </c>
      <c r="P1645" s="29" t="n">
        <v>42777</v>
      </c>
      <c r="Q1645" s="29" t="n">
        <v>42871</v>
      </c>
      <c r="R1645" s="28" t="n">
        <v>1189</v>
      </c>
      <c r="S1645" s="28" t="n">
        <f aca="false">IF(O1645="Won",R1645,IF(O1645="Lost",0,N1645))</f>
        <v>1189</v>
      </c>
      <c r="T1645" s="30" t="n">
        <f aca="false">IF(AND(P1645&lt;&gt;"",Q1645&lt;&gt;""),Q1645-P1645,"")</f>
        <v>94</v>
      </c>
      <c r="U1645" s="30" t="str">
        <f aca="false">IF(AND(O1645="Engaging",P1645&lt;&gt;""),'Leia-me'!$B$5-P1645,"")</f>
        <v/>
      </c>
      <c r="V1645" s="25" t="str">
        <f aca="false">IF(O1645&lt;&gt;"Engaging","",IF(U1645&lt;='Leia-me'!$B$6,"Saudável",IF(U1645&lt;='Leia-me'!$B$7,"Esfriando",IF(U1645&lt;='Leia-me'!$B$8,"Última chance","Zumbi"))))</f>
        <v/>
      </c>
      <c r="W1645" s="25" t="n">
        <f aca="false">IF(O1645="Won",1,IF(O1645="Lost",0,""))</f>
        <v>1</v>
      </c>
      <c r="Y1645" s="25" t="str">
        <f aca="false">IF(E1645="","Sim","")</f>
        <v/>
      </c>
    </row>
    <row r="1646" customFormat="false" ht="15" hidden="false" customHeight="false" outlineLevel="0" collapsed="false">
      <c r="A1646" s="25" t="s">
        <v>1896</v>
      </c>
      <c r="B1646" s="25" t="s">
        <v>67</v>
      </c>
      <c r="C1646" s="25" t="s">
        <v>75</v>
      </c>
      <c r="D1646" s="25" t="s">
        <v>80</v>
      </c>
      <c r="E1646" s="25" t="s">
        <v>207</v>
      </c>
      <c r="F1646" s="25" t="s">
        <v>168</v>
      </c>
      <c r="G1646" s="26" t="n">
        <v>375.43</v>
      </c>
      <c r="H1646" s="27" t="n">
        <v>1190</v>
      </c>
      <c r="I1646" s="25" t="s">
        <v>147</v>
      </c>
      <c r="K1646" s="25" t="n">
        <v>1985</v>
      </c>
      <c r="L1646" s="25" t="s">
        <v>178</v>
      </c>
      <c r="M1646" s="25" t="s">
        <v>171</v>
      </c>
      <c r="N1646" s="28" t="n">
        <v>5482</v>
      </c>
      <c r="O1646" s="25" t="s">
        <v>54</v>
      </c>
      <c r="P1646" s="29" t="n">
        <v>42779</v>
      </c>
      <c r="Q1646" s="29" t="n">
        <v>42883</v>
      </c>
      <c r="R1646" s="28" t="n">
        <v>5639</v>
      </c>
      <c r="S1646" s="28" t="n">
        <f aca="false">IF(O1646="Won",R1646,IF(O1646="Lost",0,N1646))</f>
        <v>5639</v>
      </c>
      <c r="T1646" s="30" t="n">
        <f aca="false">IF(AND(P1646&lt;&gt;"",Q1646&lt;&gt;""),Q1646-P1646,"")</f>
        <v>104</v>
      </c>
      <c r="U1646" s="30" t="str">
        <f aca="false">IF(AND(O1646="Engaging",P1646&lt;&gt;""),'Leia-me'!$B$5-P1646,"")</f>
        <v/>
      </c>
      <c r="V1646" s="25" t="str">
        <f aca="false">IF(O1646&lt;&gt;"Engaging","",IF(U1646&lt;='Leia-me'!$B$6,"Saudável",IF(U1646&lt;='Leia-me'!$B$7,"Esfriando",IF(U1646&lt;='Leia-me'!$B$8,"Última chance","Zumbi"))))</f>
        <v/>
      </c>
      <c r="W1646" s="25" t="n">
        <f aca="false">IF(O1646="Won",1,IF(O1646="Lost",0,""))</f>
        <v>1</v>
      </c>
      <c r="Y1646" s="25" t="str">
        <f aca="false">IF(E1646="","Sim","")</f>
        <v/>
      </c>
    </row>
    <row r="1647" customFormat="false" ht="15" hidden="false" customHeight="false" outlineLevel="0" collapsed="false">
      <c r="A1647" s="25" t="s">
        <v>1897</v>
      </c>
      <c r="B1647" s="25" t="s">
        <v>67</v>
      </c>
      <c r="C1647" s="25" t="s">
        <v>75</v>
      </c>
      <c r="D1647" s="25" t="s">
        <v>80</v>
      </c>
      <c r="E1647" s="25" t="s">
        <v>167</v>
      </c>
      <c r="F1647" s="25" t="s">
        <v>168</v>
      </c>
      <c r="G1647" s="26" t="n">
        <v>2173.98</v>
      </c>
      <c r="H1647" s="27" t="n">
        <v>2928</v>
      </c>
      <c r="I1647" s="25" t="s">
        <v>147</v>
      </c>
      <c r="J1647" s="25" t="s">
        <v>169</v>
      </c>
      <c r="K1647" s="25" t="n">
        <v>1995</v>
      </c>
      <c r="L1647" s="25" t="s">
        <v>1834</v>
      </c>
      <c r="M1647" s="25" t="s">
        <v>171</v>
      </c>
      <c r="N1647" s="28" t="n">
        <v>4821</v>
      </c>
      <c r="O1647" s="25" t="s">
        <v>54</v>
      </c>
      <c r="P1647" s="29" t="n">
        <v>42780</v>
      </c>
      <c r="Q1647" s="29" t="n">
        <v>42898</v>
      </c>
      <c r="R1647" s="28" t="n">
        <v>4650</v>
      </c>
      <c r="S1647" s="28" t="n">
        <f aca="false">IF(O1647="Won",R1647,IF(O1647="Lost",0,N1647))</f>
        <v>4650</v>
      </c>
      <c r="T1647" s="30" t="n">
        <f aca="false">IF(AND(P1647&lt;&gt;"",Q1647&lt;&gt;""),Q1647-P1647,"")</f>
        <v>118</v>
      </c>
      <c r="U1647" s="30" t="str">
        <f aca="false">IF(AND(O1647="Engaging",P1647&lt;&gt;""),'Leia-me'!$B$5-P1647,"")</f>
        <v/>
      </c>
      <c r="V1647" s="25" t="str">
        <f aca="false">IF(O1647&lt;&gt;"Engaging","",IF(U1647&lt;='Leia-me'!$B$6,"Saudável",IF(U1647&lt;='Leia-me'!$B$7,"Esfriando",IF(U1647&lt;='Leia-me'!$B$8,"Última chance","Zumbi"))))</f>
        <v/>
      </c>
      <c r="W1647" s="25" t="n">
        <f aca="false">IF(O1647="Won",1,IF(O1647="Lost",0,""))</f>
        <v>1</v>
      </c>
      <c r="X1647" s="25" t="s">
        <v>1835</v>
      </c>
      <c r="Y1647" s="25" t="str">
        <f aca="false">IF(E1647="","Sim","")</f>
        <v/>
      </c>
    </row>
    <row r="1648" customFormat="false" ht="15" hidden="false" customHeight="false" outlineLevel="0" collapsed="false">
      <c r="A1648" s="25" t="s">
        <v>1898</v>
      </c>
      <c r="B1648" s="25" t="s">
        <v>67</v>
      </c>
      <c r="C1648" s="25" t="s">
        <v>75</v>
      </c>
      <c r="D1648" s="25" t="s">
        <v>80</v>
      </c>
      <c r="E1648" s="25" t="s">
        <v>207</v>
      </c>
      <c r="F1648" s="25" t="s">
        <v>168</v>
      </c>
      <c r="G1648" s="26" t="n">
        <v>375.43</v>
      </c>
      <c r="H1648" s="27" t="n">
        <v>1190</v>
      </c>
      <c r="I1648" s="25" t="s">
        <v>147</v>
      </c>
      <c r="K1648" s="25" t="n">
        <v>1985</v>
      </c>
      <c r="L1648" s="25" t="s">
        <v>1834</v>
      </c>
      <c r="M1648" s="25" t="s">
        <v>171</v>
      </c>
      <c r="N1648" s="28" t="n">
        <v>4821</v>
      </c>
      <c r="O1648" s="25" t="s">
        <v>54</v>
      </c>
      <c r="P1648" s="29" t="n">
        <v>42780</v>
      </c>
      <c r="Q1648" s="29" t="n">
        <v>42902</v>
      </c>
      <c r="R1648" s="28" t="n">
        <v>4829</v>
      </c>
      <c r="S1648" s="28" t="n">
        <f aca="false">IF(O1648="Won",R1648,IF(O1648="Lost",0,N1648))</f>
        <v>4829</v>
      </c>
      <c r="T1648" s="30" t="n">
        <f aca="false">IF(AND(P1648&lt;&gt;"",Q1648&lt;&gt;""),Q1648-P1648,"")</f>
        <v>122</v>
      </c>
      <c r="U1648" s="30" t="str">
        <f aca="false">IF(AND(O1648="Engaging",P1648&lt;&gt;""),'Leia-me'!$B$5-P1648,"")</f>
        <v/>
      </c>
      <c r="V1648" s="25" t="str">
        <f aca="false">IF(O1648&lt;&gt;"Engaging","",IF(U1648&lt;='Leia-me'!$B$6,"Saudável",IF(U1648&lt;='Leia-me'!$B$7,"Esfriando",IF(U1648&lt;='Leia-me'!$B$8,"Última chance","Zumbi"))))</f>
        <v/>
      </c>
      <c r="W1648" s="25" t="n">
        <f aca="false">IF(O1648="Won",1,IF(O1648="Lost",0,""))</f>
        <v>1</v>
      </c>
      <c r="X1648" s="25" t="s">
        <v>1835</v>
      </c>
      <c r="Y1648" s="25" t="str">
        <f aca="false">IF(E1648="","Sim","")</f>
        <v/>
      </c>
    </row>
    <row r="1649" customFormat="false" ht="15" hidden="false" customHeight="false" outlineLevel="0" collapsed="false">
      <c r="A1649" s="25" t="s">
        <v>1899</v>
      </c>
      <c r="B1649" s="25" t="s">
        <v>67</v>
      </c>
      <c r="C1649" s="25" t="s">
        <v>75</v>
      </c>
      <c r="D1649" s="25" t="s">
        <v>80</v>
      </c>
      <c r="E1649" s="25" t="s">
        <v>225</v>
      </c>
      <c r="F1649" s="25" t="s">
        <v>211</v>
      </c>
      <c r="G1649" s="26" t="n">
        <v>1376.8</v>
      </c>
      <c r="H1649" s="27" t="n">
        <v>1165</v>
      </c>
      <c r="I1649" s="25" t="s">
        <v>226</v>
      </c>
      <c r="K1649" s="25" t="n">
        <v>1988</v>
      </c>
      <c r="L1649" s="25" t="s">
        <v>178</v>
      </c>
      <c r="M1649" s="25" t="s">
        <v>171</v>
      </c>
      <c r="N1649" s="28" t="n">
        <v>5482</v>
      </c>
      <c r="O1649" s="25" t="s">
        <v>55</v>
      </c>
      <c r="P1649" s="29" t="n">
        <v>42781</v>
      </c>
      <c r="Q1649" s="29" t="n">
        <v>42863</v>
      </c>
      <c r="R1649" s="28" t="n">
        <v>0</v>
      </c>
      <c r="S1649" s="28" t="n">
        <f aca="false">IF(O1649="Won",R1649,IF(O1649="Lost",0,N1649))</f>
        <v>0</v>
      </c>
      <c r="T1649" s="30" t="n">
        <f aca="false">IF(AND(P1649&lt;&gt;"",Q1649&lt;&gt;""),Q1649-P1649,"")</f>
        <v>82</v>
      </c>
      <c r="U1649" s="30" t="str">
        <f aca="false">IF(AND(O1649="Engaging",P1649&lt;&gt;""),'Leia-me'!$B$5-P1649,"")</f>
        <v/>
      </c>
      <c r="V1649" s="25" t="str">
        <f aca="false">IF(O1649&lt;&gt;"Engaging","",IF(U1649&lt;='Leia-me'!$B$6,"Saudável",IF(U1649&lt;='Leia-me'!$B$7,"Esfriando",IF(U1649&lt;='Leia-me'!$B$8,"Última chance","Zumbi"))))</f>
        <v/>
      </c>
      <c r="W1649" s="25" t="n">
        <f aca="false">IF(O1649="Won",1,IF(O1649="Lost",0,""))</f>
        <v>0</v>
      </c>
      <c r="Y1649" s="25" t="str">
        <f aca="false">IF(E1649="","Sim","")</f>
        <v/>
      </c>
    </row>
    <row r="1650" customFormat="false" ht="15" hidden="false" customHeight="false" outlineLevel="0" collapsed="false">
      <c r="A1650" s="25" t="s">
        <v>1900</v>
      </c>
      <c r="B1650" s="25" t="s">
        <v>67</v>
      </c>
      <c r="C1650" s="25" t="s">
        <v>75</v>
      </c>
      <c r="D1650" s="25" t="s">
        <v>80</v>
      </c>
      <c r="E1650" s="25" t="s">
        <v>210</v>
      </c>
      <c r="F1650" s="25" t="s">
        <v>211</v>
      </c>
      <c r="G1650" s="26" t="n">
        <v>718.62</v>
      </c>
      <c r="H1650" s="27" t="n">
        <v>2448</v>
      </c>
      <c r="I1650" s="25" t="s">
        <v>147</v>
      </c>
      <c r="K1650" s="25" t="n">
        <v>2001</v>
      </c>
      <c r="L1650" s="25" t="s">
        <v>1834</v>
      </c>
      <c r="M1650" s="25" t="s">
        <v>171</v>
      </c>
      <c r="N1650" s="28" t="n">
        <v>4821</v>
      </c>
      <c r="O1650" s="25" t="s">
        <v>54</v>
      </c>
      <c r="P1650" s="29" t="n">
        <v>42783</v>
      </c>
      <c r="Q1650" s="29" t="n">
        <v>42865</v>
      </c>
      <c r="R1650" s="28" t="n">
        <v>5068</v>
      </c>
      <c r="S1650" s="28" t="n">
        <f aca="false">IF(O1650="Won",R1650,IF(O1650="Lost",0,N1650))</f>
        <v>5068</v>
      </c>
      <c r="T1650" s="30" t="n">
        <f aca="false">IF(AND(P1650&lt;&gt;"",Q1650&lt;&gt;""),Q1650-P1650,"")</f>
        <v>82</v>
      </c>
      <c r="U1650" s="30" t="str">
        <f aca="false">IF(AND(O1650="Engaging",P1650&lt;&gt;""),'Leia-me'!$B$5-P1650,"")</f>
        <v/>
      </c>
      <c r="V1650" s="25" t="str">
        <f aca="false">IF(O1650&lt;&gt;"Engaging","",IF(U1650&lt;='Leia-me'!$B$6,"Saudável",IF(U1650&lt;='Leia-me'!$B$7,"Esfriando",IF(U1650&lt;='Leia-me'!$B$8,"Última chance","Zumbi"))))</f>
        <v/>
      </c>
      <c r="W1650" s="25" t="n">
        <f aca="false">IF(O1650="Won",1,IF(O1650="Lost",0,""))</f>
        <v>1</v>
      </c>
      <c r="X1650" s="25" t="s">
        <v>1835</v>
      </c>
      <c r="Y1650" s="25" t="str">
        <f aca="false">IF(E1650="","Sim","")</f>
        <v/>
      </c>
    </row>
    <row r="1651" customFormat="false" ht="15" hidden="false" customHeight="false" outlineLevel="0" collapsed="false">
      <c r="A1651" s="25" t="s">
        <v>1901</v>
      </c>
      <c r="B1651" s="25" t="s">
        <v>67</v>
      </c>
      <c r="C1651" s="25" t="s">
        <v>75</v>
      </c>
      <c r="D1651" s="25" t="s">
        <v>80</v>
      </c>
      <c r="E1651" s="25" t="s">
        <v>195</v>
      </c>
      <c r="F1651" s="25" t="s">
        <v>185</v>
      </c>
      <c r="G1651" s="26" t="n">
        <v>8170.38</v>
      </c>
      <c r="H1651" s="27" t="n">
        <v>16499</v>
      </c>
      <c r="I1651" s="25" t="s">
        <v>196</v>
      </c>
      <c r="K1651" s="25" t="n">
        <v>1997</v>
      </c>
      <c r="L1651" s="25" t="s">
        <v>1834</v>
      </c>
      <c r="M1651" s="25" t="s">
        <v>171</v>
      </c>
      <c r="N1651" s="28" t="n">
        <v>4821</v>
      </c>
      <c r="O1651" s="25" t="s">
        <v>55</v>
      </c>
      <c r="P1651" s="29" t="n">
        <v>42784</v>
      </c>
      <c r="Q1651" s="29" t="n">
        <v>42875</v>
      </c>
      <c r="R1651" s="28" t="n">
        <v>0</v>
      </c>
      <c r="S1651" s="28" t="n">
        <f aca="false">IF(O1651="Won",R1651,IF(O1651="Lost",0,N1651))</f>
        <v>0</v>
      </c>
      <c r="T1651" s="30" t="n">
        <f aca="false">IF(AND(P1651&lt;&gt;"",Q1651&lt;&gt;""),Q1651-P1651,"")</f>
        <v>91</v>
      </c>
      <c r="U1651" s="30" t="str">
        <f aca="false">IF(AND(O1651="Engaging",P1651&lt;&gt;""),'Leia-me'!$B$5-P1651,"")</f>
        <v/>
      </c>
      <c r="V1651" s="25" t="str">
        <f aca="false">IF(O1651&lt;&gt;"Engaging","",IF(U1651&lt;='Leia-me'!$B$6,"Saudável",IF(U1651&lt;='Leia-me'!$B$7,"Esfriando",IF(U1651&lt;='Leia-me'!$B$8,"Última chance","Zumbi"))))</f>
        <v/>
      </c>
      <c r="W1651" s="25" t="n">
        <f aca="false">IF(O1651="Won",1,IF(O1651="Lost",0,""))</f>
        <v>0</v>
      </c>
      <c r="X1651" s="25" t="s">
        <v>1835</v>
      </c>
      <c r="Y1651" s="25" t="str">
        <f aca="false">IF(E1651="","Sim","")</f>
        <v/>
      </c>
    </row>
    <row r="1652" customFormat="false" ht="15" hidden="false" customHeight="false" outlineLevel="0" collapsed="false">
      <c r="A1652" s="25" t="s">
        <v>1902</v>
      </c>
      <c r="B1652" s="25" t="s">
        <v>67</v>
      </c>
      <c r="C1652" s="25" t="s">
        <v>75</v>
      </c>
      <c r="D1652" s="25" t="s">
        <v>80</v>
      </c>
      <c r="E1652" s="25" t="s">
        <v>191</v>
      </c>
      <c r="F1652" s="25" t="s">
        <v>192</v>
      </c>
      <c r="G1652" s="26" t="n">
        <v>2714.9</v>
      </c>
      <c r="H1652" s="27" t="n">
        <v>2641</v>
      </c>
      <c r="I1652" s="25" t="s">
        <v>147</v>
      </c>
      <c r="J1652" s="25" t="s">
        <v>193</v>
      </c>
      <c r="K1652" s="25" t="n">
        <v>1998</v>
      </c>
      <c r="L1652" s="25" t="s">
        <v>170</v>
      </c>
      <c r="M1652" s="25" t="s">
        <v>171</v>
      </c>
      <c r="N1652" s="28" t="n">
        <v>1096</v>
      </c>
      <c r="O1652" s="25" t="s">
        <v>54</v>
      </c>
      <c r="P1652" s="29" t="n">
        <v>42785</v>
      </c>
      <c r="Q1652" s="29" t="n">
        <v>42798</v>
      </c>
      <c r="R1652" s="28" t="n">
        <v>1217</v>
      </c>
      <c r="S1652" s="28" t="n">
        <f aca="false">IF(O1652="Won",R1652,IF(O1652="Lost",0,N1652))</f>
        <v>1217</v>
      </c>
      <c r="T1652" s="30" t="n">
        <f aca="false">IF(AND(P1652&lt;&gt;"",Q1652&lt;&gt;""),Q1652-P1652,"")</f>
        <v>13</v>
      </c>
      <c r="U1652" s="30" t="str">
        <f aca="false">IF(AND(O1652="Engaging",P1652&lt;&gt;""),'Leia-me'!$B$5-P1652,"")</f>
        <v/>
      </c>
      <c r="V1652" s="25" t="str">
        <f aca="false">IF(O1652&lt;&gt;"Engaging","",IF(U1652&lt;='Leia-me'!$B$6,"Saudável",IF(U1652&lt;='Leia-me'!$B$7,"Esfriando",IF(U1652&lt;='Leia-me'!$B$8,"Última chance","Zumbi"))))</f>
        <v/>
      </c>
      <c r="W1652" s="25" t="n">
        <f aca="false">IF(O1652="Won",1,IF(O1652="Lost",0,""))</f>
        <v>1</v>
      </c>
      <c r="Y1652" s="25" t="str">
        <f aca="false">IF(E1652="","Sim","")</f>
        <v/>
      </c>
    </row>
    <row r="1653" customFormat="false" ht="15" hidden="false" customHeight="false" outlineLevel="0" collapsed="false">
      <c r="A1653" s="25" t="s">
        <v>1903</v>
      </c>
      <c r="B1653" s="25" t="s">
        <v>67</v>
      </c>
      <c r="C1653" s="25" t="s">
        <v>75</v>
      </c>
      <c r="D1653" s="25" t="s">
        <v>80</v>
      </c>
      <c r="E1653" s="25" t="s">
        <v>154</v>
      </c>
      <c r="F1653" s="25" t="s">
        <v>155</v>
      </c>
      <c r="G1653" s="26" t="n">
        <v>86.68</v>
      </c>
      <c r="H1653" s="27" t="n">
        <v>187</v>
      </c>
      <c r="I1653" s="25" t="s">
        <v>147</v>
      </c>
      <c r="J1653" s="25" t="s">
        <v>156</v>
      </c>
      <c r="K1653" s="25" t="n">
        <v>2007</v>
      </c>
      <c r="L1653" s="25" t="s">
        <v>1834</v>
      </c>
      <c r="M1653" s="25" t="s">
        <v>171</v>
      </c>
      <c r="N1653" s="28" t="n">
        <v>4821</v>
      </c>
      <c r="O1653" s="25" t="s">
        <v>55</v>
      </c>
      <c r="P1653" s="29" t="n">
        <v>42786</v>
      </c>
      <c r="Q1653" s="29" t="n">
        <v>42871</v>
      </c>
      <c r="R1653" s="28" t="n">
        <v>0</v>
      </c>
      <c r="S1653" s="28" t="n">
        <f aca="false">IF(O1653="Won",R1653,IF(O1653="Lost",0,N1653))</f>
        <v>0</v>
      </c>
      <c r="T1653" s="30" t="n">
        <f aca="false">IF(AND(P1653&lt;&gt;"",Q1653&lt;&gt;""),Q1653-P1653,"")</f>
        <v>85</v>
      </c>
      <c r="U1653" s="30" t="str">
        <f aca="false">IF(AND(O1653="Engaging",P1653&lt;&gt;""),'Leia-me'!$B$5-P1653,"")</f>
        <v/>
      </c>
      <c r="V1653" s="25" t="str">
        <f aca="false">IF(O1653&lt;&gt;"Engaging","",IF(U1653&lt;='Leia-me'!$B$6,"Saudável",IF(U1653&lt;='Leia-me'!$B$7,"Esfriando",IF(U1653&lt;='Leia-me'!$B$8,"Última chance","Zumbi"))))</f>
        <v/>
      </c>
      <c r="W1653" s="25" t="n">
        <f aca="false">IF(O1653="Won",1,IF(O1653="Lost",0,""))</f>
        <v>0</v>
      </c>
      <c r="X1653" s="25" t="s">
        <v>1835</v>
      </c>
      <c r="Y1653" s="25" t="str">
        <f aca="false">IF(E1653="","Sim","")</f>
        <v/>
      </c>
    </row>
    <row r="1654" customFormat="false" ht="15" hidden="false" customHeight="false" outlineLevel="0" collapsed="false">
      <c r="A1654" s="25" t="s">
        <v>1904</v>
      </c>
      <c r="B1654" s="25" t="s">
        <v>67</v>
      </c>
      <c r="C1654" s="25" t="s">
        <v>75</v>
      </c>
      <c r="D1654" s="25" t="s">
        <v>80</v>
      </c>
      <c r="E1654" s="25" t="s">
        <v>158</v>
      </c>
      <c r="F1654" s="25" t="s">
        <v>159</v>
      </c>
      <c r="G1654" s="26" t="n">
        <v>291.27</v>
      </c>
      <c r="H1654" s="27" t="n">
        <v>586</v>
      </c>
      <c r="I1654" s="25" t="s">
        <v>147</v>
      </c>
      <c r="K1654" s="25" t="n">
        <v>1997</v>
      </c>
      <c r="L1654" s="25" t="s">
        <v>186</v>
      </c>
      <c r="M1654" s="25" t="s">
        <v>171</v>
      </c>
      <c r="N1654" s="28" t="n">
        <v>550</v>
      </c>
      <c r="O1654" s="25" t="s">
        <v>55</v>
      </c>
      <c r="P1654" s="29" t="n">
        <v>42787</v>
      </c>
      <c r="Q1654" s="29" t="n">
        <v>42897</v>
      </c>
      <c r="R1654" s="28" t="n">
        <v>0</v>
      </c>
      <c r="S1654" s="28" t="n">
        <f aca="false">IF(O1654="Won",R1654,IF(O1654="Lost",0,N1654))</f>
        <v>0</v>
      </c>
      <c r="T1654" s="30" t="n">
        <f aca="false">IF(AND(P1654&lt;&gt;"",Q1654&lt;&gt;""),Q1654-P1654,"")</f>
        <v>110</v>
      </c>
      <c r="U1654" s="30" t="str">
        <f aca="false">IF(AND(O1654="Engaging",P1654&lt;&gt;""),'Leia-me'!$B$5-P1654,"")</f>
        <v/>
      </c>
      <c r="V1654" s="25" t="str">
        <f aca="false">IF(O1654&lt;&gt;"Engaging","",IF(U1654&lt;='Leia-me'!$B$6,"Saudável",IF(U1654&lt;='Leia-me'!$B$7,"Esfriando",IF(U1654&lt;='Leia-me'!$B$8,"Última chance","Zumbi"))))</f>
        <v/>
      </c>
      <c r="W1654" s="25" t="n">
        <f aca="false">IF(O1654="Won",1,IF(O1654="Lost",0,""))</f>
        <v>0</v>
      </c>
      <c r="Y1654" s="25" t="str">
        <f aca="false">IF(E1654="","Sim","")</f>
        <v/>
      </c>
    </row>
    <row r="1655" customFormat="false" ht="15" hidden="false" customHeight="false" outlineLevel="0" collapsed="false">
      <c r="A1655" s="25" t="s">
        <v>1905</v>
      </c>
      <c r="B1655" s="25" t="s">
        <v>67</v>
      </c>
      <c r="C1655" s="25" t="s">
        <v>75</v>
      </c>
      <c r="D1655" s="25" t="s">
        <v>80</v>
      </c>
      <c r="E1655" s="25" t="s">
        <v>173</v>
      </c>
      <c r="F1655" s="25" t="s">
        <v>146</v>
      </c>
      <c r="G1655" s="26" t="n">
        <v>647.18</v>
      </c>
      <c r="H1655" s="27" t="n">
        <v>1185</v>
      </c>
      <c r="I1655" s="25" t="s">
        <v>174</v>
      </c>
      <c r="K1655" s="25" t="n">
        <v>1986</v>
      </c>
      <c r="L1655" s="25" t="s">
        <v>186</v>
      </c>
      <c r="M1655" s="25" t="s">
        <v>171</v>
      </c>
      <c r="N1655" s="28" t="n">
        <v>550</v>
      </c>
      <c r="O1655" s="25" t="s">
        <v>55</v>
      </c>
      <c r="P1655" s="29" t="n">
        <v>42788</v>
      </c>
      <c r="Q1655" s="29" t="n">
        <v>42799</v>
      </c>
      <c r="R1655" s="28" t="n">
        <v>0</v>
      </c>
      <c r="S1655" s="28" t="n">
        <f aca="false">IF(O1655="Won",R1655,IF(O1655="Lost",0,N1655))</f>
        <v>0</v>
      </c>
      <c r="T1655" s="30" t="n">
        <f aca="false">IF(AND(P1655&lt;&gt;"",Q1655&lt;&gt;""),Q1655-P1655,"")</f>
        <v>11</v>
      </c>
      <c r="U1655" s="30" t="str">
        <f aca="false">IF(AND(O1655="Engaging",P1655&lt;&gt;""),'Leia-me'!$B$5-P1655,"")</f>
        <v/>
      </c>
      <c r="V1655" s="25" t="str">
        <f aca="false">IF(O1655&lt;&gt;"Engaging","",IF(U1655&lt;='Leia-me'!$B$6,"Saudável",IF(U1655&lt;='Leia-me'!$B$7,"Esfriando",IF(U1655&lt;='Leia-me'!$B$8,"Última chance","Zumbi"))))</f>
        <v/>
      </c>
      <c r="W1655" s="25" t="n">
        <f aca="false">IF(O1655="Won",1,IF(O1655="Lost",0,""))</f>
        <v>0</v>
      </c>
      <c r="Y1655" s="25" t="str">
        <f aca="false">IF(E1655="","Sim","")</f>
        <v/>
      </c>
    </row>
    <row r="1656" customFormat="false" ht="15" hidden="false" customHeight="false" outlineLevel="0" collapsed="false">
      <c r="A1656" s="25" t="s">
        <v>1906</v>
      </c>
      <c r="B1656" s="25" t="s">
        <v>67</v>
      </c>
      <c r="C1656" s="25" t="s">
        <v>75</v>
      </c>
      <c r="D1656" s="25" t="s">
        <v>80</v>
      </c>
      <c r="E1656" s="25" t="s">
        <v>248</v>
      </c>
      <c r="F1656" s="25" t="s">
        <v>211</v>
      </c>
      <c r="G1656" s="26" t="n">
        <v>894.33</v>
      </c>
      <c r="H1656" s="27" t="n">
        <v>1635</v>
      </c>
      <c r="I1656" s="25" t="s">
        <v>249</v>
      </c>
      <c r="K1656" s="25" t="n">
        <v>2007</v>
      </c>
      <c r="L1656" s="25" t="s">
        <v>1834</v>
      </c>
      <c r="M1656" s="25" t="s">
        <v>171</v>
      </c>
      <c r="N1656" s="28" t="n">
        <v>4821</v>
      </c>
      <c r="O1656" s="25" t="s">
        <v>54</v>
      </c>
      <c r="P1656" s="29" t="n">
        <v>42788</v>
      </c>
      <c r="Q1656" s="29" t="n">
        <v>42804</v>
      </c>
      <c r="R1656" s="28" t="n">
        <v>3763</v>
      </c>
      <c r="S1656" s="28" t="n">
        <f aca="false">IF(O1656="Won",R1656,IF(O1656="Lost",0,N1656))</f>
        <v>3763</v>
      </c>
      <c r="T1656" s="30" t="n">
        <f aca="false">IF(AND(P1656&lt;&gt;"",Q1656&lt;&gt;""),Q1656-P1656,"")</f>
        <v>16</v>
      </c>
      <c r="U1656" s="30" t="str">
        <f aca="false">IF(AND(O1656="Engaging",P1656&lt;&gt;""),'Leia-me'!$B$5-P1656,"")</f>
        <v/>
      </c>
      <c r="V1656" s="25" t="str">
        <f aca="false">IF(O1656&lt;&gt;"Engaging","",IF(U1656&lt;='Leia-me'!$B$6,"Saudável",IF(U1656&lt;='Leia-me'!$B$7,"Esfriando",IF(U1656&lt;='Leia-me'!$B$8,"Última chance","Zumbi"))))</f>
        <v/>
      </c>
      <c r="W1656" s="25" t="n">
        <f aca="false">IF(O1656="Won",1,IF(O1656="Lost",0,""))</f>
        <v>1</v>
      </c>
      <c r="X1656" s="25" t="s">
        <v>1835</v>
      </c>
      <c r="Y1656" s="25" t="str">
        <f aca="false">IF(E1656="","Sim","")</f>
        <v/>
      </c>
    </row>
    <row r="1657" customFormat="false" ht="15" hidden="false" customHeight="false" outlineLevel="0" collapsed="false">
      <c r="A1657" s="25" t="s">
        <v>1907</v>
      </c>
      <c r="B1657" s="25" t="s">
        <v>67</v>
      </c>
      <c r="C1657" s="25" t="s">
        <v>75</v>
      </c>
      <c r="D1657" s="25" t="s">
        <v>80</v>
      </c>
      <c r="E1657" s="25" t="s">
        <v>145</v>
      </c>
      <c r="F1657" s="25" t="s">
        <v>146</v>
      </c>
      <c r="G1657" s="26" t="n">
        <v>3922.42</v>
      </c>
      <c r="H1657" s="27" t="n">
        <v>6837</v>
      </c>
      <c r="I1657" s="25" t="s">
        <v>147</v>
      </c>
      <c r="K1657" s="25" t="n">
        <v>1992</v>
      </c>
      <c r="L1657" s="25" t="s">
        <v>1834</v>
      </c>
      <c r="M1657" s="25" t="s">
        <v>171</v>
      </c>
      <c r="N1657" s="28" t="n">
        <v>4821</v>
      </c>
      <c r="O1657" s="25" t="s">
        <v>54</v>
      </c>
      <c r="P1657" s="29" t="n">
        <v>42788</v>
      </c>
      <c r="Q1657" s="29" t="n">
        <v>42799</v>
      </c>
      <c r="R1657" s="28" t="n">
        <v>5006</v>
      </c>
      <c r="S1657" s="28" t="n">
        <f aca="false">IF(O1657="Won",R1657,IF(O1657="Lost",0,N1657))</f>
        <v>5006</v>
      </c>
      <c r="T1657" s="30" t="n">
        <f aca="false">IF(AND(P1657&lt;&gt;"",Q1657&lt;&gt;""),Q1657-P1657,"")</f>
        <v>11</v>
      </c>
      <c r="U1657" s="30" t="str">
        <f aca="false">IF(AND(O1657="Engaging",P1657&lt;&gt;""),'Leia-me'!$B$5-P1657,"")</f>
        <v/>
      </c>
      <c r="V1657" s="25" t="str">
        <f aca="false">IF(O1657&lt;&gt;"Engaging","",IF(U1657&lt;='Leia-me'!$B$6,"Saudável",IF(U1657&lt;='Leia-me'!$B$7,"Esfriando",IF(U1657&lt;='Leia-me'!$B$8,"Última chance","Zumbi"))))</f>
        <v/>
      </c>
      <c r="W1657" s="25" t="n">
        <f aca="false">IF(O1657="Won",1,IF(O1657="Lost",0,""))</f>
        <v>1</v>
      </c>
      <c r="X1657" s="25" t="s">
        <v>1835</v>
      </c>
      <c r="Y1657" s="25" t="str">
        <f aca="false">IF(E1657="","Sim","")</f>
        <v/>
      </c>
    </row>
    <row r="1658" customFormat="false" ht="15" hidden="false" customHeight="false" outlineLevel="0" collapsed="false">
      <c r="A1658" s="25" t="s">
        <v>1908</v>
      </c>
      <c r="B1658" s="25" t="s">
        <v>67</v>
      </c>
      <c r="C1658" s="25" t="s">
        <v>75</v>
      </c>
      <c r="D1658" s="25" t="s">
        <v>80</v>
      </c>
      <c r="E1658" s="25" t="s">
        <v>154</v>
      </c>
      <c r="F1658" s="25" t="s">
        <v>155</v>
      </c>
      <c r="G1658" s="26" t="n">
        <v>86.68</v>
      </c>
      <c r="H1658" s="27" t="n">
        <v>187</v>
      </c>
      <c r="I1658" s="25" t="s">
        <v>147</v>
      </c>
      <c r="J1658" s="25" t="s">
        <v>156</v>
      </c>
      <c r="K1658" s="25" t="n">
        <v>2007</v>
      </c>
      <c r="L1658" s="25" t="s">
        <v>1834</v>
      </c>
      <c r="M1658" s="25" t="s">
        <v>171</v>
      </c>
      <c r="N1658" s="28" t="n">
        <v>4821</v>
      </c>
      <c r="O1658" s="25" t="s">
        <v>54</v>
      </c>
      <c r="P1658" s="29" t="n">
        <v>42789</v>
      </c>
      <c r="Q1658" s="29" t="n">
        <v>42914</v>
      </c>
      <c r="R1658" s="28" t="n">
        <v>5643</v>
      </c>
      <c r="S1658" s="28" t="n">
        <f aca="false">IF(O1658="Won",R1658,IF(O1658="Lost",0,N1658))</f>
        <v>5643</v>
      </c>
      <c r="T1658" s="30" t="n">
        <f aca="false">IF(AND(P1658&lt;&gt;"",Q1658&lt;&gt;""),Q1658-P1658,"")</f>
        <v>125</v>
      </c>
      <c r="U1658" s="30" t="str">
        <f aca="false">IF(AND(O1658="Engaging",P1658&lt;&gt;""),'Leia-me'!$B$5-P1658,"")</f>
        <v/>
      </c>
      <c r="V1658" s="25" t="str">
        <f aca="false">IF(O1658&lt;&gt;"Engaging","",IF(U1658&lt;='Leia-me'!$B$6,"Saudável",IF(U1658&lt;='Leia-me'!$B$7,"Esfriando",IF(U1658&lt;='Leia-me'!$B$8,"Última chance","Zumbi"))))</f>
        <v/>
      </c>
      <c r="W1658" s="25" t="n">
        <f aca="false">IF(O1658="Won",1,IF(O1658="Lost",0,""))</f>
        <v>1</v>
      </c>
      <c r="X1658" s="25" t="s">
        <v>1835</v>
      </c>
      <c r="Y1658" s="25" t="str">
        <f aca="false">IF(E1658="","Sim","")</f>
        <v/>
      </c>
    </row>
    <row r="1659" customFormat="false" ht="15" hidden="false" customHeight="false" outlineLevel="0" collapsed="false">
      <c r="A1659" s="25" t="s">
        <v>1909</v>
      </c>
      <c r="B1659" s="25" t="s">
        <v>67</v>
      </c>
      <c r="C1659" s="25" t="s">
        <v>75</v>
      </c>
      <c r="D1659" s="25" t="s">
        <v>80</v>
      </c>
      <c r="E1659" s="25" t="s">
        <v>251</v>
      </c>
      <c r="F1659" s="25" t="s">
        <v>211</v>
      </c>
      <c r="G1659" s="26" t="n">
        <v>332.43</v>
      </c>
      <c r="H1659" s="27" t="n">
        <v>799</v>
      </c>
      <c r="I1659" s="25" t="s">
        <v>147</v>
      </c>
      <c r="K1659" s="25" t="n">
        <v>1995</v>
      </c>
      <c r="L1659" s="25" t="s">
        <v>1834</v>
      </c>
      <c r="M1659" s="25" t="s">
        <v>171</v>
      </c>
      <c r="N1659" s="28" t="n">
        <v>4821</v>
      </c>
      <c r="O1659" s="25" t="s">
        <v>54</v>
      </c>
      <c r="P1659" s="29" t="n">
        <v>42790</v>
      </c>
      <c r="Q1659" s="29" t="n">
        <v>42860</v>
      </c>
      <c r="R1659" s="28" t="n">
        <v>5010</v>
      </c>
      <c r="S1659" s="28" t="n">
        <f aca="false">IF(O1659="Won",R1659,IF(O1659="Lost",0,N1659))</f>
        <v>5010</v>
      </c>
      <c r="T1659" s="30" t="n">
        <f aca="false">IF(AND(P1659&lt;&gt;"",Q1659&lt;&gt;""),Q1659-P1659,"")</f>
        <v>70</v>
      </c>
      <c r="U1659" s="30" t="str">
        <f aca="false">IF(AND(O1659="Engaging",P1659&lt;&gt;""),'Leia-me'!$B$5-P1659,"")</f>
        <v/>
      </c>
      <c r="V1659" s="25" t="str">
        <f aca="false">IF(O1659&lt;&gt;"Engaging","",IF(U1659&lt;='Leia-me'!$B$6,"Saudável",IF(U1659&lt;='Leia-me'!$B$7,"Esfriando",IF(U1659&lt;='Leia-me'!$B$8,"Última chance","Zumbi"))))</f>
        <v/>
      </c>
      <c r="W1659" s="25" t="n">
        <f aca="false">IF(O1659="Won",1,IF(O1659="Lost",0,""))</f>
        <v>1</v>
      </c>
      <c r="X1659" s="25" t="s">
        <v>1835</v>
      </c>
      <c r="Y1659" s="25" t="str">
        <f aca="false">IF(E1659="","Sim","")</f>
        <v/>
      </c>
    </row>
    <row r="1660" customFormat="false" ht="15" hidden="false" customHeight="false" outlineLevel="0" collapsed="false">
      <c r="A1660" s="25" t="s">
        <v>1910</v>
      </c>
      <c r="B1660" s="25" t="s">
        <v>67</v>
      </c>
      <c r="C1660" s="25" t="s">
        <v>75</v>
      </c>
      <c r="D1660" s="25" t="s">
        <v>80</v>
      </c>
      <c r="E1660" s="25" t="s">
        <v>245</v>
      </c>
      <c r="F1660" s="25" t="s">
        <v>185</v>
      </c>
      <c r="G1660" s="26" t="n">
        <v>2938.67</v>
      </c>
      <c r="H1660" s="27" t="n">
        <v>8775</v>
      </c>
      <c r="I1660" s="25" t="s">
        <v>246</v>
      </c>
      <c r="K1660" s="25" t="n">
        <v>1987</v>
      </c>
      <c r="L1660" s="25" t="s">
        <v>178</v>
      </c>
      <c r="M1660" s="25" t="s">
        <v>171</v>
      </c>
      <c r="N1660" s="28" t="n">
        <v>5482</v>
      </c>
      <c r="O1660" s="25" t="s">
        <v>55</v>
      </c>
      <c r="P1660" s="29" t="n">
        <v>42791</v>
      </c>
      <c r="Q1660" s="29" t="n">
        <v>42903</v>
      </c>
      <c r="R1660" s="28" t="n">
        <v>0</v>
      </c>
      <c r="S1660" s="28" t="n">
        <f aca="false">IF(O1660="Won",R1660,IF(O1660="Lost",0,N1660))</f>
        <v>0</v>
      </c>
      <c r="T1660" s="30" t="n">
        <f aca="false">IF(AND(P1660&lt;&gt;"",Q1660&lt;&gt;""),Q1660-P1660,"")</f>
        <v>112</v>
      </c>
      <c r="U1660" s="30" t="str">
        <f aca="false">IF(AND(O1660="Engaging",P1660&lt;&gt;""),'Leia-me'!$B$5-P1660,"")</f>
        <v/>
      </c>
      <c r="V1660" s="25" t="str">
        <f aca="false">IF(O1660&lt;&gt;"Engaging","",IF(U1660&lt;='Leia-me'!$B$6,"Saudável",IF(U1660&lt;='Leia-me'!$B$7,"Esfriando",IF(U1660&lt;='Leia-me'!$B$8,"Última chance","Zumbi"))))</f>
        <v/>
      </c>
      <c r="W1660" s="25" t="n">
        <f aca="false">IF(O1660="Won",1,IF(O1660="Lost",0,""))</f>
        <v>0</v>
      </c>
      <c r="Y1660" s="25" t="str">
        <f aca="false">IF(E1660="","Sim","")</f>
        <v/>
      </c>
    </row>
    <row r="1661" customFormat="false" ht="15" hidden="false" customHeight="false" outlineLevel="0" collapsed="false">
      <c r="A1661" s="25" t="s">
        <v>1911</v>
      </c>
      <c r="B1661" s="25" t="s">
        <v>67</v>
      </c>
      <c r="C1661" s="25" t="s">
        <v>75</v>
      </c>
      <c r="D1661" s="25" t="s">
        <v>80</v>
      </c>
      <c r="E1661" s="25" t="s">
        <v>158</v>
      </c>
      <c r="F1661" s="25" t="s">
        <v>159</v>
      </c>
      <c r="G1661" s="26" t="n">
        <v>291.27</v>
      </c>
      <c r="H1661" s="27" t="n">
        <v>586</v>
      </c>
      <c r="I1661" s="25" t="s">
        <v>147</v>
      </c>
      <c r="K1661" s="25" t="n">
        <v>1997</v>
      </c>
      <c r="L1661" s="25" t="s">
        <v>1834</v>
      </c>
      <c r="M1661" s="25" t="s">
        <v>171</v>
      </c>
      <c r="N1661" s="28" t="n">
        <v>4821</v>
      </c>
      <c r="O1661" s="25" t="s">
        <v>54</v>
      </c>
      <c r="P1661" s="29" t="n">
        <v>42791</v>
      </c>
      <c r="Q1661" s="29" t="n">
        <v>42864</v>
      </c>
      <c r="R1661" s="28" t="n">
        <v>5423</v>
      </c>
      <c r="S1661" s="28" t="n">
        <f aca="false">IF(O1661="Won",R1661,IF(O1661="Lost",0,N1661))</f>
        <v>5423</v>
      </c>
      <c r="T1661" s="30" t="n">
        <f aca="false">IF(AND(P1661&lt;&gt;"",Q1661&lt;&gt;""),Q1661-P1661,"")</f>
        <v>73</v>
      </c>
      <c r="U1661" s="30" t="str">
        <f aca="false">IF(AND(O1661="Engaging",P1661&lt;&gt;""),'Leia-me'!$B$5-P1661,"")</f>
        <v/>
      </c>
      <c r="V1661" s="25" t="str">
        <f aca="false">IF(O1661&lt;&gt;"Engaging","",IF(U1661&lt;='Leia-me'!$B$6,"Saudável",IF(U1661&lt;='Leia-me'!$B$7,"Esfriando",IF(U1661&lt;='Leia-me'!$B$8,"Última chance","Zumbi"))))</f>
        <v/>
      </c>
      <c r="W1661" s="25" t="n">
        <f aca="false">IF(O1661="Won",1,IF(O1661="Lost",0,""))</f>
        <v>1</v>
      </c>
      <c r="X1661" s="25" t="s">
        <v>1835</v>
      </c>
      <c r="Y1661" s="25" t="str">
        <f aca="false">IF(E1661="","Sim","")</f>
        <v/>
      </c>
    </row>
    <row r="1662" customFormat="false" ht="15" hidden="false" customHeight="false" outlineLevel="0" collapsed="false">
      <c r="A1662" s="25" t="s">
        <v>1912</v>
      </c>
      <c r="B1662" s="25" t="s">
        <v>67</v>
      </c>
      <c r="C1662" s="25" t="s">
        <v>75</v>
      </c>
      <c r="D1662" s="25" t="s">
        <v>80</v>
      </c>
      <c r="E1662" s="25" t="s">
        <v>210</v>
      </c>
      <c r="F1662" s="25" t="s">
        <v>211</v>
      </c>
      <c r="G1662" s="26" t="n">
        <v>718.62</v>
      </c>
      <c r="H1662" s="27" t="n">
        <v>2448</v>
      </c>
      <c r="I1662" s="25" t="s">
        <v>147</v>
      </c>
      <c r="K1662" s="25" t="n">
        <v>2001</v>
      </c>
      <c r="L1662" s="25" t="s">
        <v>160</v>
      </c>
      <c r="M1662" s="25" t="s">
        <v>149</v>
      </c>
      <c r="N1662" s="28" t="n">
        <v>3393</v>
      </c>
      <c r="O1662" s="25" t="s">
        <v>54</v>
      </c>
      <c r="P1662" s="29" t="n">
        <v>42791</v>
      </c>
      <c r="Q1662" s="29" t="n">
        <v>42899</v>
      </c>
      <c r="R1662" s="28" t="n">
        <v>3295</v>
      </c>
      <c r="S1662" s="28" t="n">
        <f aca="false">IF(O1662="Won",R1662,IF(O1662="Lost",0,N1662))</f>
        <v>3295</v>
      </c>
      <c r="T1662" s="30" t="n">
        <f aca="false">IF(AND(P1662&lt;&gt;"",Q1662&lt;&gt;""),Q1662-P1662,"")</f>
        <v>108</v>
      </c>
      <c r="U1662" s="30" t="str">
        <f aca="false">IF(AND(O1662="Engaging",P1662&lt;&gt;""),'Leia-me'!$B$5-P1662,"")</f>
        <v/>
      </c>
      <c r="V1662" s="25" t="str">
        <f aca="false">IF(O1662&lt;&gt;"Engaging","",IF(U1662&lt;='Leia-me'!$B$6,"Saudável",IF(U1662&lt;='Leia-me'!$B$7,"Esfriando",IF(U1662&lt;='Leia-me'!$B$8,"Última chance","Zumbi"))))</f>
        <v/>
      </c>
      <c r="W1662" s="25" t="n">
        <f aca="false">IF(O1662="Won",1,IF(O1662="Lost",0,""))</f>
        <v>1</v>
      </c>
      <c r="Y1662" s="25" t="str">
        <f aca="false">IF(E1662="","Sim","")</f>
        <v/>
      </c>
    </row>
    <row r="1663" customFormat="false" ht="15" hidden="false" customHeight="false" outlineLevel="0" collapsed="false">
      <c r="A1663" s="25" t="s">
        <v>1913</v>
      </c>
      <c r="B1663" s="25" t="s">
        <v>67</v>
      </c>
      <c r="C1663" s="25" t="s">
        <v>75</v>
      </c>
      <c r="D1663" s="25" t="s">
        <v>80</v>
      </c>
      <c r="E1663" s="25" t="s">
        <v>191</v>
      </c>
      <c r="F1663" s="25" t="s">
        <v>192</v>
      </c>
      <c r="G1663" s="26" t="n">
        <v>2714.9</v>
      </c>
      <c r="H1663" s="27" t="n">
        <v>2641</v>
      </c>
      <c r="I1663" s="25" t="s">
        <v>147</v>
      </c>
      <c r="J1663" s="25" t="s">
        <v>193</v>
      </c>
      <c r="K1663" s="25" t="n">
        <v>1998</v>
      </c>
      <c r="L1663" s="25" t="s">
        <v>148</v>
      </c>
      <c r="M1663" s="25" t="s">
        <v>149</v>
      </c>
      <c r="N1663" s="28" t="n">
        <v>55</v>
      </c>
      <c r="O1663" s="25" t="s">
        <v>55</v>
      </c>
      <c r="P1663" s="29" t="n">
        <v>42793</v>
      </c>
      <c r="Q1663" s="29" t="n">
        <v>42857</v>
      </c>
      <c r="R1663" s="28" t="n">
        <v>0</v>
      </c>
      <c r="S1663" s="28" t="n">
        <f aca="false">IF(O1663="Won",R1663,IF(O1663="Lost",0,N1663))</f>
        <v>0</v>
      </c>
      <c r="T1663" s="30" t="n">
        <f aca="false">IF(AND(P1663&lt;&gt;"",Q1663&lt;&gt;""),Q1663-P1663,"")</f>
        <v>64</v>
      </c>
      <c r="U1663" s="30" t="str">
        <f aca="false">IF(AND(O1663="Engaging",P1663&lt;&gt;""),'Leia-me'!$B$5-P1663,"")</f>
        <v/>
      </c>
      <c r="V1663" s="25" t="str">
        <f aca="false">IF(O1663&lt;&gt;"Engaging","",IF(U1663&lt;='Leia-me'!$B$6,"Saudável",IF(U1663&lt;='Leia-me'!$B$7,"Esfriando",IF(U1663&lt;='Leia-me'!$B$8,"Última chance","Zumbi"))))</f>
        <v/>
      </c>
      <c r="W1663" s="25" t="n">
        <f aca="false">IF(O1663="Won",1,IF(O1663="Lost",0,""))</f>
        <v>0</v>
      </c>
      <c r="Y1663" s="25" t="str">
        <f aca="false">IF(E1663="","Sim","")</f>
        <v/>
      </c>
    </row>
    <row r="1664" customFormat="false" ht="15" hidden="false" customHeight="false" outlineLevel="0" collapsed="false">
      <c r="A1664" s="25" t="s">
        <v>1914</v>
      </c>
      <c r="B1664" s="25" t="s">
        <v>67</v>
      </c>
      <c r="C1664" s="25" t="s">
        <v>75</v>
      </c>
      <c r="D1664" s="25" t="s">
        <v>80</v>
      </c>
      <c r="E1664" s="25" t="s">
        <v>184</v>
      </c>
      <c r="F1664" s="25" t="s">
        <v>185</v>
      </c>
      <c r="G1664" s="26" t="n">
        <v>1520.66</v>
      </c>
      <c r="H1664" s="27" t="n">
        <v>1806</v>
      </c>
      <c r="I1664" s="25" t="s">
        <v>147</v>
      </c>
      <c r="K1664" s="25" t="n">
        <v>2005</v>
      </c>
      <c r="L1664" s="25" t="s">
        <v>1834</v>
      </c>
      <c r="M1664" s="25" t="s">
        <v>171</v>
      </c>
      <c r="N1664" s="28" t="n">
        <v>4821</v>
      </c>
      <c r="O1664" s="25" t="s">
        <v>54</v>
      </c>
      <c r="P1664" s="29" t="n">
        <v>42793</v>
      </c>
      <c r="Q1664" s="29" t="n">
        <v>42868</v>
      </c>
      <c r="R1664" s="28" t="n">
        <v>4311</v>
      </c>
      <c r="S1664" s="28" t="n">
        <f aca="false">IF(O1664="Won",R1664,IF(O1664="Lost",0,N1664))</f>
        <v>4311</v>
      </c>
      <c r="T1664" s="30" t="n">
        <f aca="false">IF(AND(P1664&lt;&gt;"",Q1664&lt;&gt;""),Q1664-P1664,"")</f>
        <v>75</v>
      </c>
      <c r="U1664" s="30" t="str">
        <f aca="false">IF(AND(O1664="Engaging",P1664&lt;&gt;""),'Leia-me'!$B$5-P1664,"")</f>
        <v/>
      </c>
      <c r="V1664" s="25" t="str">
        <f aca="false">IF(O1664&lt;&gt;"Engaging","",IF(U1664&lt;='Leia-me'!$B$6,"Saudável",IF(U1664&lt;='Leia-me'!$B$7,"Esfriando",IF(U1664&lt;='Leia-me'!$B$8,"Última chance","Zumbi"))))</f>
        <v/>
      </c>
      <c r="W1664" s="25" t="n">
        <f aca="false">IF(O1664="Won",1,IF(O1664="Lost",0,""))</f>
        <v>1</v>
      </c>
      <c r="X1664" s="25" t="s">
        <v>1835</v>
      </c>
      <c r="Y1664" s="25" t="str">
        <f aca="false">IF(E1664="","Sim","")</f>
        <v/>
      </c>
    </row>
    <row r="1665" customFormat="false" ht="15" hidden="false" customHeight="false" outlineLevel="0" collapsed="false">
      <c r="A1665" s="25" t="s">
        <v>1915</v>
      </c>
      <c r="B1665" s="25" t="s">
        <v>67</v>
      </c>
      <c r="C1665" s="25" t="s">
        <v>75</v>
      </c>
      <c r="D1665" s="25" t="s">
        <v>80</v>
      </c>
      <c r="E1665" s="25" t="s">
        <v>248</v>
      </c>
      <c r="F1665" s="25" t="s">
        <v>211</v>
      </c>
      <c r="G1665" s="26" t="n">
        <v>894.33</v>
      </c>
      <c r="H1665" s="27" t="n">
        <v>1635</v>
      </c>
      <c r="I1665" s="25" t="s">
        <v>249</v>
      </c>
      <c r="K1665" s="25" t="n">
        <v>2007</v>
      </c>
      <c r="L1665" s="25" t="s">
        <v>186</v>
      </c>
      <c r="M1665" s="25" t="s">
        <v>171</v>
      </c>
      <c r="N1665" s="28" t="n">
        <v>550</v>
      </c>
      <c r="O1665" s="25" t="s">
        <v>54</v>
      </c>
      <c r="P1665" s="29" t="n">
        <v>42794</v>
      </c>
      <c r="Q1665" s="29" t="n">
        <v>42908</v>
      </c>
      <c r="R1665" s="28" t="n">
        <v>516</v>
      </c>
      <c r="S1665" s="28" t="n">
        <f aca="false">IF(O1665="Won",R1665,IF(O1665="Lost",0,N1665))</f>
        <v>516</v>
      </c>
      <c r="T1665" s="30" t="n">
        <f aca="false">IF(AND(P1665&lt;&gt;"",Q1665&lt;&gt;""),Q1665-P1665,"")</f>
        <v>114</v>
      </c>
      <c r="U1665" s="30" t="str">
        <f aca="false">IF(AND(O1665="Engaging",P1665&lt;&gt;""),'Leia-me'!$B$5-P1665,"")</f>
        <v/>
      </c>
      <c r="V1665" s="25" t="str">
        <f aca="false">IF(O1665&lt;&gt;"Engaging","",IF(U1665&lt;='Leia-me'!$B$6,"Saudável",IF(U1665&lt;='Leia-me'!$B$7,"Esfriando",IF(U1665&lt;='Leia-me'!$B$8,"Última chance","Zumbi"))))</f>
        <v/>
      </c>
      <c r="W1665" s="25" t="n">
        <f aca="false">IF(O1665="Won",1,IF(O1665="Lost",0,""))</f>
        <v>1</v>
      </c>
      <c r="Y1665" s="25" t="str">
        <f aca="false">IF(E1665="","Sim","")</f>
        <v/>
      </c>
    </row>
    <row r="1666" customFormat="false" ht="15" hidden="false" customHeight="false" outlineLevel="0" collapsed="false">
      <c r="A1666" s="25" t="s">
        <v>1916</v>
      </c>
      <c r="B1666" s="25" t="s">
        <v>67</v>
      </c>
      <c r="C1666" s="25" t="s">
        <v>75</v>
      </c>
      <c r="D1666" s="25" t="s">
        <v>80</v>
      </c>
      <c r="E1666" s="25" t="s">
        <v>188</v>
      </c>
      <c r="F1666" s="25" t="s">
        <v>185</v>
      </c>
      <c r="G1666" s="26" t="n">
        <v>1008.06</v>
      </c>
      <c r="H1666" s="27" t="n">
        <v>1238</v>
      </c>
      <c r="I1666" s="25" t="s">
        <v>147</v>
      </c>
      <c r="K1666" s="25" t="n">
        <v>1983</v>
      </c>
      <c r="L1666" s="25" t="s">
        <v>1834</v>
      </c>
      <c r="M1666" s="25" t="s">
        <v>171</v>
      </c>
      <c r="N1666" s="28" t="n">
        <v>4821</v>
      </c>
      <c r="O1666" s="25" t="s">
        <v>54</v>
      </c>
      <c r="P1666" s="29" t="n">
        <v>42794</v>
      </c>
      <c r="Q1666" s="29" t="n">
        <v>42888</v>
      </c>
      <c r="R1666" s="28" t="n">
        <v>4407</v>
      </c>
      <c r="S1666" s="28" t="n">
        <f aca="false">IF(O1666="Won",R1666,IF(O1666="Lost",0,N1666))</f>
        <v>4407</v>
      </c>
      <c r="T1666" s="30" t="n">
        <f aca="false">IF(AND(P1666&lt;&gt;"",Q1666&lt;&gt;""),Q1666-P1666,"")</f>
        <v>94</v>
      </c>
      <c r="U1666" s="30" t="str">
        <f aca="false">IF(AND(O1666="Engaging",P1666&lt;&gt;""),'Leia-me'!$B$5-P1666,"")</f>
        <v/>
      </c>
      <c r="V1666" s="25" t="str">
        <f aca="false">IF(O1666&lt;&gt;"Engaging","",IF(U1666&lt;='Leia-me'!$B$6,"Saudável",IF(U1666&lt;='Leia-me'!$B$7,"Esfriando",IF(U1666&lt;='Leia-me'!$B$8,"Última chance","Zumbi"))))</f>
        <v/>
      </c>
      <c r="W1666" s="25" t="n">
        <f aca="false">IF(O1666="Won",1,IF(O1666="Lost",0,""))</f>
        <v>1</v>
      </c>
      <c r="X1666" s="25" t="s">
        <v>1835</v>
      </c>
      <c r="Y1666" s="25" t="str">
        <f aca="false">IF(E1666="","Sim","")</f>
        <v/>
      </c>
    </row>
    <row r="1667" customFormat="false" ht="15" hidden="false" customHeight="false" outlineLevel="0" collapsed="false">
      <c r="A1667" s="25" t="s">
        <v>1917</v>
      </c>
      <c r="B1667" s="25" t="s">
        <v>67</v>
      </c>
      <c r="C1667" s="25" t="s">
        <v>75</v>
      </c>
      <c r="D1667" s="25" t="s">
        <v>80</v>
      </c>
      <c r="E1667" s="25" t="s">
        <v>162</v>
      </c>
      <c r="F1667" s="25" t="s">
        <v>155</v>
      </c>
      <c r="G1667" s="26" t="n">
        <v>5266.09</v>
      </c>
      <c r="H1667" s="27" t="n">
        <v>8595</v>
      </c>
      <c r="I1667" s="25" t="s">
        <v>147</v>
      </c>
      <c r="J1667" s="25" t="s">
        <v>156</v>
      </c>
      <c r="K1667" s="25" t="n">
        <v>1988</v>
      </c>
      <c r="L1667" s="25" t="s">
        <v>160</v>
      </c>
      <c r="M1667" s="25" t="s">
        <v>149</v>
      </c>
      <c r="N1667" s="28" t="n">
        <v>3393</v>
      </c>
      <c r="O1667" s="25" t="s">
        <v>55</v>
      </c>
      <c r="P1667" s="29" t="n">
        <v>42795</v>
      </c>
      <c r="Q1667" s="29" t="n">
        <v>42863</v>
      </c>
      <c r="R1667" s="28" t="n">
        <v>0</v>
      </c>
      <c r="S1667" s="28" t="n">
        <f aca="false">IF(O1667="Won",R1667,IF(O1667="Lost",0,N1667))</f>
        <v>0</v>
      </c>
      <c r="T1667" s="30" t="n">
        <f aca="false">IF(AND(P1667&lt;&gt;"",Q1667&lt;&gt;""),Q1667-P1667,"")</f>
        <v>68</v>
      </c>
      <c r="U1667" s="30" t="str">
        <f aca="false">IF(AND(O1667="Engaging",P1667&lt;&gt;""),'Leia-me'!$B$5-P1667,"")</f>
        <v/>
      </c>
      <c r="V1667" s="25" t="str">
        <f aca="false">IF(O1667&lt;&gt;"Engaging","",IF(U1667&lt;='Leia-me'!$B$6,"Saudável",IF(U1667&lt;='Leia-me'!$B$7,"Esfriando",IF(U1667&lt;='Leia-me'!$B$8,"Última chance","Zumbi"))))</f>
        <v/>
      </c>
      <c r="W1667" s="25" t="n">
        <f aca="false">IF(O1667="Won",1,IF(O1667="Lost",0,""))</f>
        <v>0</v>
      </c>
      <c r="Y1667" s="25" t="str">
        <f aca="false">IF(E1667="","Sim","")</f>
        <v/>
      </c>
    </row>
    <row r="1668" customFormat="false" ht="15" hidden="false" customHeight="false" outlineLevel="0" collapsed="false">
      <c r="A1668" s="25" t="s">
        <v>1918</v>
      </c>
      <c r="B1668" s="25" t="s">
        <v>67</v>
      </c>
      <c r="C1668" s="25" t="s">
        <v>75</v>
      </c>
      <c r="D1668" s="25" t="s">
        <v>80</v>
      </c>
      <c r="E1668" s="25" t="s">
        <v>248</v>
      </c>
      <c r="F1668" s="25" t="s">
        <v>211</v>
      </c>
      <c r="G1668" s="26" t="n">
        <v>894.33</v>
      </c>
      <c r="H1668" s="27" t="n">
        <v>1635</v>
      </c>
      <c r="I1668" s="25" t="s">
        <v>249</v>
      </c>
      <c r="K1668" s="25" t="n">
        <v>2007</v>
      </c>
      <c r="L1668" s="25" t="s">
        <v>186</v>
      </c>
      <c r="M1668" s="25" t="s">
        <v>171</v>
      </c>
      <c r="N1668" s="28" t="n">
        <v>550</v>
      </c>
      <c r="O1668" s="25" t="s">
        <v>54</v>
      </c>
      <c r="P1668" s="29" t="n">
        <v>42795</v>
      </c>
      <c r="Q1668" s="29" t="n">
        <v>42806</v>
      </c>
      <c r="R1668" s="28" t="n">
        <v>657</v>
      </c>
      <c r="S1668" s="28" t="n">
        <f aca="false">IF(O1668="Won",R1668,IF(O1668="Lost",0,N1668))</f>
        <v>657</v>
      </c>
      <c r="T1668" s="30" t="n">
        <f aca="false">IF(AND(P1668&lt;&gt;"",Q1668&lt;&gt;""),Q1668-P1668,"")</f>
        <v>11</v>
      </c>
      <c r="U1668" s="30" t="str">
        <f aca="false">IF(AND(O1668="Engaging",P1668&lt;&gt;""),'Leia-me'!$B$5-P1668,"")</f>
        <v/>
      </c>
      <c r="V1668" s="25" t="str">
        <f aca="false">IF(O1668&lt;&gt;"Engaging","",IF(U1668&lt;='Leia-me'!$B$6,"Saudável",IF(U1668&lt;='Leia-me'!$B$7,"Esfriando",IF(U1668&lt;='Leia-me'!$B$8,"Última chance","Zumbi"))))</f>
        <v/>
      </c>
      <c r="W1668" s="25" t="n">
        <f aca="false">IF(O1668="Won",1,IF(O1668="Lost",0,""))</f>
        <v>1</v>
      </c>
      <c r="Y1668" s="25" t="str">
        <f aca="false">IF(E1668="","Sim","")</f>
        <v/>
      </c>
    </row>
    <row r="1669" customFormat="false" ht="15" hidden="false" customHeight="false" outlineLevel="0" collapsed="false">
      <c r="A1669" s="25" t="s">
        <v>1919</v>
      </c>
      <c r="B1669" s="25" t="s">
        <v>67</v>
      </c>
      <c r="C1669" s="25" t="s">
        <v>75</v>
      </c>
      <c r="D1669" s="25" t="s">
        <v>80</v>
      </c>
      <c r="E1669" s="25" t="s">
        <v>176</v>
      </c>
      <c r="F1669" s="25" t="s">
        <v>177</v>
      </c>
      <c r="G1669" s="26" t="n">
        <v>1698.2</v>
      </c>
      <c r="H1669" s="27" t="n">
        <v>3798</v>
      </c>
      <c r="I1669" s="25" t="s">
        <v>147</v>
      </c>
      <c r="K1669" s="25" t="n">
        <v>1987</v>
      </c>
      <c r="L1669" s="25" t="s">
        <v>148</v>
      </c>
      <c r="M1669" s="25" t="s">
        <v>149</v>
      </c>
      <c r="N1669" s="28" t="n">
        <v>55</v>
      </c>
      <c r="O1669" s="25" t="s">
        <v>54</v>
      </c>
      <c r="P1669" s="29" t="n">
        <v>42795</v>
      </c>
      <c r="Q1669" s="29" t="n">
        <v>42802</v>
      </c>
      <c r="R1669" s="28" t="n">
        <v>60</v>
      </c>
      <c r="S1669" s="28" t="n">
        <f aca="false">IF(O1669="Won",R1669,IF(O1669="Lost",0,N1669))</f>
        <v>60</v>
      </c>
      <c r="T1669" s="30" t="n">
        <f aca="false">IF(AND(P1669&lt;&gt;"",Q1669&lt;&gt;""),Q1669-P1669,"")</f>
        <v>7</v>
      </c>
      <c r="U1669" s="30" t="str">
        <f aca="false">IF(AND(O1669="Engaging",P1669&lt;&gt;""),'Leia-me'!$B$5-P1669,"")</f>
        <v/>
      </c>
      <c r="V1669" s="25" t="str">
        <f aca="false">IF(O1669&lt;&gt;"Engaging","",IF(U1669&lt;='Leia-me'!$B$6,"Saudável",IF(U1669&lt;='Leia-me'!$B$7,"Esfriando",IF(U1669&lt;='Leia-me'!$B$8,"Última chance","Zumbi"))))</f>
        <v/>
      </c>
      <c r="W1669" s="25" t="n">
        <f aca="false">IF(O1669="Won",1,IF(O1669="Lost",0,""))</f>
        <v>1</v>
      </c>
      <c r="Y1669" s="25" t="str">
        <f aca="false">IF(E1669="","Sim","")</f>
        <v/>
      </c>
    </row>
    <row r="1670" customFormat="false" ht="15" hidden="false" customHeight="false" outlineLevel="0" collapsed="false">
      <c r="A1670" s="25" t="s">
        <v>1920</v>
      </c>
      <c r="B1670" s="25" t="s">
        <v>67</v>
      </c>
      <c r="C1670" s="25" t="s">
        <v>75</v>
      </c>
      <c r="D1670" s="25" t="s">
        <v>80</v>
      </c>
      <c r="E1670" s="25" t="s">
        <v>191</v>
      </c>
      <c r="F1670" s="25" t="s">
        <v>192</v>
      </c>
      <c r="G1670" s="26" t="n">
        <v>2714.9</v>
      </c>
      <c r="H1670" s="27" t="n">
        <v>2641</v>
      </c>
      <c r="I1670" s="25" t="s">
        <v>147</v>
      </c>
      <c r="J1670" s="25" t="s">
        <v>193</v>
      </c>
      <c r="K1670" s="25" t="n">
        <v>1998</v>
      </c>
      <c r="L1670" s="25" t="s">
        <v>178</v>
      </c>
      <c r="M1670" s="25" t="s">
        <v>171</v>
      </c>
      <c r="N1670" s="28" t="n">
        <v>5482</v>
      </c>
      <c r="O1670" s="25" t="s">
        <v>54</v>
      </c>
      <c r="P1670" s="29" t="n">
        <v>42796</v>
      </c>
      <c r="Q1670" s="29" t="n">
        <v>42905</v>
      </c>
      <c r="R1670" s="28" t="n">
        <v>4856</v>
      </c>
      <c r="S1670" s="28" t="n">
        <f aca="false">IF(O1670="Won",R1670,IF(O1670="Lost",0,N1670))</f>
        <v>4856</v>
      </c>
      <c r="T1670" s="30" t="n">
        <f aca="false">IF(AND(P1670&lt;&gt;"",Q1670&lt;&gt;""),Q1670-P1670,"")</f>
        <v>109</v>
      </c>
      <c r="U1670" s="30" t="str">
        <f aca="false">IF(AND(O1670="Engaging",P1670&lt;&gt;""),'Leia-me'!$B$5-P1670,"")</f>
        <v/>
      </c>
      <c r="V1670" s="25" t="str">
        <f aca="false">IF(O1670&lt;&gt;"Engaging","",IF(U1670&lt;='Leia-me'!$B$6,"Saudável",IF(U1670&lt;='Leia-me'!$B$7,"Esfriando",IF(U1670&lt;='Leia-me'!$B$8,"Última chance","Zumbi"))))</f>
        <v/>
      </c>
      <c r="W1670" s="25" t="n">
        <f aca="false">IF(O1670="Won",1,IF(O1670="Lost",0,""))</f>
        <v>1</v>
      </c>
      <c r="Y1670" s="25" t="str">
        <f aca="false">IF(E1670="","Sim","")</f>
        <v/>
      </c>
    </row>
    <row r="1671" customFormat="false" ht="15" hidden="false" customHeight="false" outlineLevel="0" collapsed="false">
      <c r="A1671" s="25" t="s">
        <v>1921</v>
      </c>
      <c r="B1671" s="25" t="s">
        <v>67</v>
      </c>
      <c r="C1671" s="25" t="s">
        <v>75</v>
      </c>
      <c r="D1671" s="25" t="s">
        <v>80</v>
      </c>
      <c r="E1671" s="25" t="s">
        <v>210</v>
      </c>
      <c r="F1671" s="25" t="s">
        <v>211</v>
      </c>
      <c r="G1671" s="26" t="n">
        <v>718.62</v>
      </c>
      <c r="H1671" s="27" t="n">
        <v>2448</v>
      </c>
      <c r="I1671" s="25" t="s">
        <v>147</v>
      </c>
      <c r="K1671" s="25" t="n">
        <v>2001</v>
      </c>
      <c r="L1671" s="25" t="s">
        <v>1834</v>
      </c>
      <c r="M1671" s="25" t="s">
        <v>171</v>
      </c>
      <c r="N1671" s="28" t="n">
        <v>4821</v>
      </c>
      <c r="O1671" s="25" t="s">
        <v>54</v>
      </c>
      <c r="P1671" s="29" t="n">
        <v>42796</v>
      </c>
      <c r="Q1671" s="29" t="n">
        <v>42881</v>
      </c>
      <c r="R1671" s="28" t="n">
        <v>5570</v>
      </c>
      <c r="S1671" s="28" t="n">
        <f aca="false">IF(O1671="Won",R1671,IF(O1671="Lost",0,N1671))</f>
        <v>5570</v>
      </c>
      <c r="T1671" s="30" t="n">
        <f aca="false">IF(AND(P1671&lt;&gt;"",Q1671&lt;&gt;""),Q1671-P1671,"")</f>
        <v>85</v>
      </c>
      <c r="U1671" s="30" t="str">
        <f aca="false">IF(AND(O1671="Engaging",P1671&lt;&gt;""),'Leia-me'!$B$5-P1671,"")</f>
        <v/>
      </c>
      <c r="V1671" s="25" t="str">
        <f aca="false">IF(O1671&lt;&gt;"Engaging","",IF(U1671&lt;='Leia-me'!$B$6,"Saudável",IF(U1671&lt;='Leia-me'!$B$7,"Esfriando",IF(U1671&lt;='Leia-me'!$B$8,"Última chance","Zumbi"))))</f>
        <v/>
      </c>
      <c r="W1671" s="25" t="n">
        <f aca="false">IF(O1671="Won",1,IF(O1671="Lost",0,""))</f>
        <v>1</v>
      </c>
      <c r="X1671" s="25" t="s">
        <v>1835</v>
      </c>
      <c r="Y1671" s="25" t="str">
        <f aca="false">IF(E1671="","Sim","")</f>
        <v/>
      </c>
    </row>
    <row r="1672" customFormat="false" ht="15" hidden="false" customHeight="false" outlineLevel="0" collapsed="false">
      <c r="A1672" s="25" t="s">
        <v>1922</v>
      </c>
      <c r="B1672" s="25" t="s">
        <v>67</v>
      </c>
      <c r="C1672" s="25" t="s">
        <v>75</v>
      </c>
      <c r="D1672" s="25" t="s">
        <v>80</v>
      </c>
      <c r="E1672" s="25" t="s">
        <v>184</v>
      </c>
      <c r="F1672" s="25" t="s">
        <v>185</v>
      </c>
      <c r="G1672" s="26" t="n">
        <v>1520.66</v>
      </c>
      <c r="H1672" s="27" t="n">
        <v>1806</v>
      </c>
      <c r="I1672" s="25" t="s">
        <v>147</v>
      </c>
      <c r="K1672" s="25" t="n">
        <v>2005</v>
      </c>
      <c r="L1672" s="25" t="s">
        <v>160</v>
      </c>
      <c r="M1672" s="25" t="s">
        <v>149</v>
      </c>
      <c r="N1672" s="28" t="n">
        <v>3393</v>
      </c>
      <c r="O1672" s="25" t="s">
        <v>54</v>
      </c>
      <c r="P1672" s="29" t="n">
        <v>42796</v>
      </c>
      <c r="Q1672" s="29" t="n">
        <v>42881</v>
      </c>
      <c r="R1672" s="28" t="n">
        <v>3647</v>
      </c>
      <c r="S1672" s="28" t="n">
        <f aca="false">IF(O1672="Won",R1672,IF(O1672="Lost",0,N1672))</f>
        <v>3647</v>
      </c>
      <c r="T1672" s="30" t="n">
        <f aca="false">IF(AND(P1672&lt;&gt;"",Q1672&lt;&gt;""),Q1672-P1672,"")</f>
        <v>85</v>
      </c>
      <c r="U1672" s="30" t="str">
        <f aca="false">IF(AND(O1672="Engaging",P1672&lt;&gt;""),'Leia-me'!$B$5-P1672,"")</f>
        <v/>
      </c>
      <c r="V1672" s="25" t="str">
        <f aca="false">IF(O1672&lt;&gt;"Engaging","",IF(U1672&lt;='Leia-me'!$B$6,"Saudável",IF(U1672&lt;='Leia-me'!$B$7,"Esfriando",IF(U1672&lt;='Leia-me'!$B$8,"Última chance","Zumbi"))))</f>
        <v/>
      </c>
      <c r="W1672" s="25" t="n">
        <f aca="false">IF(O1672="Won",1,IF(O1672="Lost",0,""))</f>
        <v>1</v>
      </c>
      <c r="Y1672" s="25" t="str">
        <f aca="false">IF(E1672="","Sim","")</f>
        <v/>
      </c>
    </row>
    <row r="1673" customFormat="false" ht="15" hidden="false" customHeight="false" outlineLevel="0" collapsed="false">
      <c r="A1673" s="25" t="s">
        <v>1923</v>
      </c>
      <c r="B1673" s="25" t="s">
        <v>67</v>
      </c>
      <c r="C1673" s="25" t="s">
        <v>75</v>
      </c>
      <c r="D1673" s="25" t="s">
        <v>80</v>
      </c>
      <c r="E1673" s="25" t="s">
        <v>251</v>
      </c>
      <c r="F1673" s="25" t="s">
        <v>211</v>
      </c>
      <c r="G1673" s="26" t="n">
        <v>332.43</v>
      </c>
      <c r="H1673" s="27" t="n">
        <v>799</v>
      </c>
      <c r="I1673" s="25" t="s">
        <v>147</v>
      </c>
      <c r="K1673" s="25" t="n">
        <v>1995</v>
      </c>
      <c r="L1673" s="25" t="s">
        <v>1834</v>
      </c>
      <c r="M1673" s="25" t="s">
        <v>171</v>
      </c>
      <c r="N1673" s="28" t="n">
        <v>4821</v>
      </c>
      <c r="O1673" s="25" t="s">
        <v>55</v>
      </c>
      <c r="P1673" s="29" t="n">
        <v>42797</v>
      </c>
      <c r="Q1673" s="29" t="n">
        <v>42871</v>
      </c>
      <c r="R1673" s="28" t="n">
        <v>0</v>
      </c>
      <c r="S1673" s="28" t="n">
        <f aca="false">IF(O1673="Won",R1673,IF(O1673="Lost",0,N1673))</f>
        <v>0</v>
      </c>
      <c r="T1673" s="30" t="n">
        <f aca="false">IF(AND(P1673&lt;&gt;"",Q1673&lt;&gt;""),Q1673-P1673,"")</f>
        <v>74</v>
      </c>
      <c r="U1673" s="30" t="str">
        <f aca="false">IF(AND(O1673="Engaging",P1673&lt;&gt;""),'Leia-me'!$B$5-P1673,"")</f>
        <v/>
      </c>
      <c r="V1673" s="25" t="str">
        <f aca="false">IF(O1673&lt;&gt;"Engaging","",IF(U1673&lt;='Leia-me'!$B$6,"Saudável",IF(U1673&lt;='Leia-me'!$B$7,"Esfriando",IF(U1673&lt;='Leia-me'!$B$8,"Última chance","Zumbi"))))</f>
        <v/>
      </c>
      <c r="W1673" s="25" t="n">
        <f aca="false">IF(O1673="Won",1,IF(O1673="Lost",0,""))</f>
        <v>0</v>
      </c>
      <c r="X1673" s="25" t="s">
        <v>1835</v>
      </c>
      <c r="Y1673" s="25" t="str">
        <f aca="false">IF(E1673="","Sim","")</f>
        <v/>
      </c>
    </row>
    <row r="1674" customFormat="false" ht="15" hidden="false" customHeight="false" outlineLevel="0" collapsed="false">
      <c r="A1674" s="25" t="s">
        <v>1924</v>
      </c>
      <c r="B1674" s="25" t="s">
        <v>67</v>
      </c>
      <c r="C1674" s="25" t="s">
        <v>75</v>
      </c>
      <c r="D1674" s="25" t="s">
        <v>80</v>
      </c>
      <c r="E1674" s="25" t="s">
        <v>207</v>
      </c>
      <c r="F1674" s="25" t="s">
        <v>168</v>
      </c>
      <c r="G1674" s="26" t="n">
        <v>375.43</v>
      </c>
      <c r="H1674" s="27" t="n">
        <v>1190</v>
      </c>
      <c r="I1674" s="25" t="s">
        <v>147</v>
      </c>
      <c r="K1674" s="25" t="n">
        <v>1985</v>
      </c>
      <c r="L1674" s="25" t="s">
        <v>170</v>
      </c>
      <c r="M1674" s="25" t="s">
        <v>171</v>
      </c>
      <c r="N1674" s="28" t="n">
        <v>1096</v>
      </c>
      <c r="O1674" s="25" t="s">
        <v>54</v>
      </c>
      <c r="P1674" s="29" t="n">
        <v>42797</v>
      </c>
      <c r="Q1674" s="29" t="n">
        <v>42883</v>
      </c>
      <c r="R1674" s="28" t="n">
        <v>1149</v>
      </c>
      <c r="S1674" s="28" t="n">
        <f aca="false">IF(O1674="Won",R1674,IF(O1674="Lost",0,N1674))</f>
        <v>1149</v>
      </c>
      <c r="T1674" s="30" t="n">
        <f aca="false">IF(AND(P1674&lt;&gt;"",Q1674&lt;&gt;""),Q1674-P1674,"")</f>
        <v>86</v>
      </c>
      <c r="U1674" s="30" t="str">
        <f aca="false">IF(AND(O1674="Engaging",P1674&lt;&gt;""),'Leia-me'!$B$5-P1674,"")</f>
        <v/>
      </c>
      <c r="V1674" s="25" t="str">
        <f aca="false">IF(O1674&lt;&gt;"Engaging","",IF(U1674&lt;='Leia-me'!$B$6,"Saudável",IF(U1674&lt;='Leia-me'!$B$7,"Esfriando",IF(U1674&lt;='Leia-me'!$B$8,"Última chance","Zumbi"))))</f>
        <v/>
      </c>
      <c r="W1674" s="25" t="n">
        <f aca="false">IF(O1674="Won",1,IF(O1674="Lost",0,""))</f>
        <v>1</v>
      </c>
      <c r="Y1674" s="25" t="str">
        <f aca="false">IF(E1674="","Sim","")</f>
        <v/>
      </c>
    </row>
    <row r="1675" customFormat="false" ht="15" hidden="false" customHeight="false" outlineLevel="0" collapsed="false">
      <c r="A1675" s="25" t="s">
        <v>1925</v>
      </c>
      <c r="B1675" s="25" t="s">
        <v>67</v>
      </c>
      <c r="C1675" s="25" t="s">
        <v>75</v>
      </c>
      <c r="D1675" s="25" t="s">
        <v>80</v>
      </c>
      <c r="E1675" s="25" t="s">
        <v>225</v>
      </c>
      <c r="F1675" s="25" t="s">
        <v>211</v>
      </c>
      <c r="G1675" s="26" t="n">
        <v>1376.8</v>
      </c>
      <c r="H1675" s="27" t="n">
        <v>1165</v>
      </c>
      <c r="I1675" s="25" t="s">
        <v>226</v>
      </c>
      <c r="K1675" s="25" t="n">
        <v>1988</v>
      </c>
      <c r="L1675" s="25" t="s">
        <v>170</v>
      </c>
      <c r="M1675" s="25" t="s">
        <v>171</v>
      </c>
      <c r="N1675" s="28" t="n">
        <v>1096</v>
      </c>
      <c r="O1675" s="25" t="s">
        <v>54</v>
      </c>
      <c r="P1675" s="29" t="n">
        <v>42798</v>
      </c>
      <c r="Q1675" s="29" t="n">
        <v>42814</v>
      </c>
      <c r="R1675" s="28" t="n">
        <v>1076</v>
      </c>
      <c r="S1675" s="28" t="n">
        <f aca="false">IF(O1675="Won",R1675,IF(O1675="Lost",0,N1675))</f>
        <v>1076</v>
      </c>
      <c r="T1675" s="30" t="n">
        <f aca="false">IF(AND(P1675&lt;&gt;"",Q1675&lt;&gt;""),Q1675-P1675,"")</f>
        <v>16</v>
      </c>
      <c r="U1675" s="30" t="str">
        <f aca="false">IF(AND(O1675="Engaging",P1675&lt;&gt;""),'Leia-me'!$B$5-P1675,"")</f>
        <v/>
      </c>
      <c r="V1675" s="25" t="str">
        <f aca="false">IF(O1675&lt;&gt;"Engaging","",IF(U1675&lt;='Leia-me'!$B$6,"Saudável",IF(U1675&lt;='Leia-me'!$B$7,"Esfriando",IF(U1675&lt;='Leia-me'!$B$8,"Última chance","Zumbi"))))</f>
        <v/>
      </c>
      <c r="W1675" s="25" t="n">
        <f aca="false">IF(O1675="Won",1,IF(O1675="Lost",0,""))</f>
        <v>1</v>
      </c>
      <c r="Y1675" s="25" t="str">
        <f aca="false">IF(E1675="","Sim","")</f>
        <v/>
      </c>
    </row>
    <row r="1676" customFormat="false" ht="15" hidden="false" customHeight="false" outlineLevel="0" collapsed="false">
      <c r="A1676" s="25" t="s">
        <v>1926</v>
      </c>
      <c r="B1676" s="25" t="s">
        <v>67</v>
      </c>
      <c r="C1676" s="25" t="s">
        <v>75</v>
      </c>
      <c r="D1676" s="25" t="s">
        <v>80</v>
      </c>
      <c r="E1676" s="25" t="s">
        <v>225</v>
      </c>
      <c r="F1676" s="25" t="s">
        <v>211</v>
      </c>
      <c r="G1676" s="26" t="n">
        <v>1376.8</v>
      </c>
      <c r="H1676" s="27" t="n">
        <v>1165</v>
      </c>
      <c r="I1676" s="25" t="s">
        <v>226</v>
      </c>
      <c r="K1676" s="25" t="n">
        <v>1988</v>
      </c>
      <c r="L1676" s="25" t="s">
        <v>1834</v>
      </c>
      <c r="M1676" s="25" t="s">
        <v>171</v>
      </c>
      <c r="N1676" s="28" t="n">
        <v>4821</v>
      </c>
      <c r="O1676" s="25" t="s">
        <v>55</v>
      </c>
      <c r="P1676" s="29" t="n">
        <v>42799</v>
      </c>
      <c r="Q1676" s="29" t="n">
        <v>42879</v>
      </c>
      <c r="R1676" s="28" t="n">
        <v>0</v>
      </c>
      <c r="S1676" s="28" t="n">
        <f aca="false">IF(O1676="Won",R1676,IF(O1676="Lost",0,N1676))</f>
        <v>0</v>
      </c>
      <c r="T1676" s="30" t="n">
        <f aca="false">IF(AND(P1676&lt;&gt;"",Q1676&lt;&gt;""),Q1676-P1676,"")</f>
        <v>80</v>
      </c>
      <c r="U1676" s="30" t="str">
        <f aca="false">IF(AND(O1676="Engaging",P1676&lt;&gt;""),'Leia-me'!$B$5-P1676,"")</f>
        <v/>
      </c>
      <c r="V1676" s="25" t="str">
        <f aca="false">IF(O1676&lt;&gt;"Engaging","",IF(U1676&lt;='Leia-me'!$B$6,"Saudável",IF(U1676&lt;='Leia-me'!$B$7,"Esfriando",IF(U1676&lt;='Leia-me'!$B$8,"Última chance","Zumbi"))))</f>
        <v/>
      </c>
      <c r="W1676" s="25" t="n">
        <f aca="false">IF(O1676="Won",1,IF(O1676="Lost",0,""))</f>
        <v>0</v>
      </c>
      <c r="X1676" s="25" t="s">
        <v>1835</v>
      </c>
      <c r="Y1676" s="25" t="str">
        <f aca="false">IF(E1676="","Sim","")</f>
        <v/>
      </c>
    </row>
    <row r="1677" customFormat="false" ht="15" hidden="false" customHeight="false" outlineLevel="0" collapsed="false">
      <c r="A1677" s="25" t="s">
        <v>1927</v>
      </c>
      <c r="B1677" s="25" t="s">
        <v>67</v>
      </c>
      <c r="C1677" s="25" t="s">
        <v>75</v>
      </c>
      <c r="D1677" s="25" t="s">
        <v>80</v>
      </c>
      <c r="E1677" s="25" t="s">
        <v>231</v>
      </c>
      <c r="F1677" s="25" t="s">
        <v>168</v>
      </c>
      <c r="G1677" s="26" t="n">
        <v>45.39</v>
      </c>
      <c r="H1677" s="27" t="n">
        <v>100</v>
      </c>
      <c r="I1677" s="25" t="s">
        <v>147</v>
      </c>
      <c r="J1677" s="25" t="s">
        <v>169</v>
      </c>
      <c r="K1677" s="25" t="n">
        <v>2012</v>
      </c>
      <c r="L1677" s="25" t="s">
        <v>178</v>
      </c>
      <c r="M1677" s="25" t="s">
        <v>171</v>
      </c>
      <c r="N1677" s="28" t="n">
        <v>5482</v>
      </c>
      <c r="O1677" s="25" t="s">
        <v>55</v>
      </c>
      <c r="P1677" s="29" t="n">
        <v>42800</v>
      </c>
      <c r="Q1677" s="29" t="n">
        <v>42875</v>
      </c>
      <c r="R1677" s="28" t="n">
        <v>0</v>
      </c>
      <c r="S1677" s="28" t="n">
        <f aca="false">IF(O1677="Won",R1677,IF(O1677="Lost",0,N1677))</f>
        <v>0</v>
      </c>
      <c r="T1677" s="30" t="n">
        <f aca="false">IF(AND(P1677&lt;&gt;"",Q1677&lt;&gt;""),Q1677-P1677,"")</f>
        <v>75</v>
      </c>
      <c r="U1677" s="30" t="str">
        <f aca="false">IF(AND(O1677="Engaging",P1677&lt;&gt;""),'Leia-me'!$B$5-P1677,"")</f>
        <v/>
      </c>
      <c r="V1677" s="25" t="str">
        <f aca="false">IF(O1677&lt;&gt;"Engaging","",IF(U1677&lt;='Leia-me'!$B$6,"Saudável",IF(U1677&lt;='Leia-me'!$B$7,"Esfriando",IF(U1677&lt;='Leia-me'!$B$8,"Última chance","Zumbi"))))</f>
        <v/>
      </c>
      <c r="W1677" s="25" t="n">
        <f aca="false">IF(O1677="Won",1,IF(O1677="Lost",0,""))</f>
        <v>0</v>
      </c>
      <c r="Y1677" s="25" t="str">
        <f aca="false">IF(E1677="","Sim","")</f>
        <v/>
      </c>
    </row>
    <row r="1678" customFormat="false" ht="15" hidden="false" customHeight="false" outlineLevel="0" collapsed="false">
      <c r="A1678" s="25" t="s">
        <v>1928</v>
      </c>
      <c r="B1678" s="25" t="s">
        <v>67</v>
      </c>
      <c r="C1678" s="25" t="s">
        <v>75</v>
      </c>
      <c r="D1678" s="25" t="s">
        <v>80</v>
      </c>
      <c r="E1678" s="25" t="s">
        <v>198</v>
      </c>
      <c r="F1678" s="25" t="s">
        <v>177</v>
      </c>
      <c r="G1678" s="26" t="n">
        <v>2819.5</v>
      </c>
      <c r="H1678" s="27" t="n">
        <v>7227</v>
      </c>
      <c r="I1678" s="25" t="s">
        <v>147</v>
      </c>
      <c r="J1678" s="25" t="s">
        <v>199</v>
      </c>
      <c r="K1678" s="25" t="n">
        <v>1991</v>
      </c>
      <c r="L1678" s="25" t="s">
        <v>1834</v>
      </c>
      <c r="M1678" s="25" t="s">
        <v>171</v>
      </c>
      <c r="N1678" s="28" t="n">
        <v>4821</v>
      </c>
      <c r="O1678" s="25" t="s">
        <v>54</v>
      </c>
      <c r="P1678" s="29" t="n">
        <v>42801</v>
      </c>
      <c r="Q1678" s="29" t="n">
        <v>42883</v>
      </c>
      <c r="R1678" s="28" t="n">
        <v>4978</v>
      </c>
      <c r="S1678" s="28" t="n">
        <f aca="false">IF(O1678="Won",R1678,IF(O1678="Lost",0,N1678))</f>
        <v>4978</v>
      </c>
      <c r="T1678" s="30" t="n">
        <f aca="false">IF(AND(P1678&lt;&gt;"",Q1678&lt;&gt;""),Q1678-P1678,"")</f>
        <v>82</v>
      </c>
      <c r="U1678" s="30" t="str">
        <f aca="false">IF(AND(O1678="Engaging",P1678&lt;&gt;""),'Leia-me'!$B$5-P1678,"")</f>
        <v/>
      </c>
      <c r="V1678" s="25" t="str">
        <f aca="false">IF(O1678&lt;&gt;"Engaging","",IF(U1678&lt;='Leia-me'!$B$6,"Saudável",IF(U1678&lt;='Leia-me'!$B$7,"Esfriando",IF(U1678&lt;='Leia-me'!$B$8,"Última chance","Zumbi"))))</f>
        <v/>
      </c>
      <c r="W1678" s="25" t="n">
        <f aca="false">IF(O1678="Won",1,IF(O1678="Lost",0,""))</f>
        <v>1</v>
      </c>
      <c r="X1678" s="25" t="s">
        <v>1835</v>
      </c>
      <c r="Y1678" s="25" t="str">
        <f aca="false">IF(E1678="","Sim","")</f>
        <v/>
      </c>
    </row>
    <row r="1679" customFormat="false" ht="15" hidden="false" customHeight="false" outlineLevel="0" collapsed="false">
      <c r="A1679" s="25" t="s">
        <v>1929</v>
      </c>
      <c r="B1679" s="25" t="s">
        <v>67</v>
      </c>
      <c r="C1679" s="25" t="s">
        <v>75</v>
      </c>
      <c r="D1679" s="25" t="s">
        <v>80</v>
      </c>
      <c r="E1679" s="25" t="s">
        <v>215</v>
      </c>
      <c r="F1679" s="25" t="s">
        <v>177</v>
      </c>
      <c r="G1679" s="26" t="n">
        <v>1102.43</v>
      </c>
      <c r="H1679" s="27" t="n">
        <v>1759</v>
      </c>
      <c r="I1679" s="25" t="s">
        <v>147</v>
      </c>
      <c r="K1679" s="25" t="n">
        <v>2006</v>
      </c>
      <c r="L1679" s="25" t="s">
        <v>170</v>
      </c>
      <c r="M1679" s="25" t="s">
        <v>171</v>
      </c>
      <c r="N1679" s="28" t="n">
        <v>1096</v>
      </c>
      <c r="O1679" s="25" t="s">
        <v>55</v>
      </c>
      <c r="P1679" s="29" t="n">
        <v>42803</v>
      </c>
      <c r="Q1679" s="29" t="n">
        <v>42870</v>
      </c>
      <c r="R1679" s="28" t="n">
        <v>0</v>
      </c>
      <c r="S1679" s="28" t="n">
        <f aca="false">IF(O1679="Won",R1679,IF(O1679="Lost",0,N1679))</f>
        <v>0</v>
      </c>
      <c r="T1679" s="30" t="n">
        <f aca="false">IF(AND(P1679&lt;&gt;"",Q1679&lt;&gt;""),Q1679-P1679,"")</f>
        <v>67</v>
      </c>
      <c r="U1679" s="30" t="str">
        <f aca="false">IF(AND(O1679="Engaging",P1679&lt;&gt;""),'Leia-me'!$B$5-P1679,"")</f>
        <v/>
      </c>
      <c r="V1679" s="25" t="str">
        <f aca="false">IF(O1679&lt;&gt;"Engaging","",IF(U1679&lt;='Leia-me'!$B$6,"Saudável",IF(U1679&lt;='Leia-me'!$B$7,"Esfriando",IF(U1679&lt;='Leia-me'!$B$8,"Última chance","Zumbi"))))</f>
        <v/>
      </c>
      <c r="W1679" s="25" t="n">
        <f aca="false">IF(O1679="Won",1,IF(O1679="Lost",0,""))</f>
        <v>0</v>
      </c>
      <c r="Y1679" s="25" t="str">
        <f aca="false">IF(E1679="","Sim","")</f>
        <v/>
      </c>
    </row>
    <row r="1680" customFormat="false" ht="15" hidden="false" customHeight="false" outlineLevel="0" collapsed="false">
      <c r="A1680" s="25" t="s">
        <v>1930</v>
      </c>
      <c r="B1680" s="25" t="s">
        <v>67</v>
      </c>
      <c r="C1680" s="25" t="s">
        <v>75</v>
      </c>
      <c r="D1680" s="25" t="s">
        <v>80</v>
      </c>
      <c r="E1680" s="25" t="s">
        <v>151</v>
      </c>
      <c r="F1680" s="25" t="s">
        <v>146</v>
      </c>
      <c r="G1680" s="26" t="n">
        <v>587.34</v>
      </c>
      <c r="H1680" s="27" t="n">
        <v>1356</v>
      </c>
      <c r="I1680" s="25" t="s">
        <v>152</v>
      </c>
      <c r="K1680" s="25" t="n">
        <v>2012</v>
      </c>
      <c r="L1680" s="25" t="s">
        <v>148</v>
      </c>
      <c r="M1680" s="25" t="s">
        <v>149</v>
      </c>
      <c r="N1680" s="28" t="n">
        <v>55</v>
      </c>
      <c r="O1680" s="25" t="s">
        <v>55</v>
      </c>
      <c r="P1680" s="29" t="n">
        <v>42803</v>
      </c>
      <c r="Q1680" s="29" t="n">
        <v>42883</v>
      </c>
      <c r="R1680" s="28" t="n">
        <v>0</v>
      </c>
      <c r="S1680" s="28" t="n">
        <f aca="false">IF(O1680="Won",R1680,IF(O1680="Lost",0,N1680))</f>
        <v>0</v>
      </c>
      <c r="T1680" s="30" t="n">
        <f aca="false">IF(AND(P1680&lt;&gt;"",Q1680&lt;&gt;""),Q1680-P1680,"")</f>
        <v>80</v>
      </c>
      <c r="U1680" s="30" t="str">
        <f aca="false">IF(AND(O1680="Engaging",P1680&lt;&gt;""),'Leia-me'!$B$5-P1680,"")</f>
        <v/>
      </c>
      <c r="V1680" s="25" t="str">
        <f aca="false">IF(O1680&lt;&gt;"Engaging","",IF(U1680&lt;='Leia-me'!$B$6,"Saudável",IF(U1680&lt;='Leia-me'!$B$7,"Esfriando",IF(U1680&lt;='Leia-me'!$B$8,"Última chance","Zumbi"))))</f>
        <v/>
      </c>
      <c r="W1680" s="25" t="n">
        <f aca="false">IF(O1680="Won",1,IF(O1680="Lost",0,""))</f>
        <v>0</v>
      </c>
      <c r="Y1680" s="25" t="str">
        <f aca="false">IF(E1680="","Sim","")</f>
        <v/>
      </c>
    </row>
    <row r="1681" customFormat="false" ht="15" hidden="false" customHeight="false" outlineLevel="0" collapsed="false">
      <c r="A1681" s="25" t="s">
        <v>1931</v>
      </c>
      <c r="B1681" s="25" t="s">
        <v>67</v>
      </c>
      <c r="C1681" s="25" t="s">
        <v>75</v>
      </c>
      <c r="D1681" s="25" t="s">
        <v>80</v>
      </c>
      <c r="E1681" s="25" t="s">
        <v>198</v>
      </c>
      <c r="F1681" s="25" t="s">
        <v>177</v>
      </c>
      <c r="G1681" s="26" t="n">
        <v>2819.5</v>
      </c>
      <c r="H1681" s="27" t="n">
        <v>7227</v>
      </c>
      <c r="I1681" s="25" t="s">
        <v>147</v>
      </c>
      <c r="J1681" s="25" t="s">
        <v>199</v>
      </c>
      <c r="K1681" s="25" t="n">
        <v>1991</v>
      </c>
      <c r="L1681" s="25" t="s">
        <v>186</v>
      </c>
      <c r="M1681" s="25" t="s">
        <v>171</v>
      </c>
      <c r="N1681" s="28" t="n">
        <v>550</v>
      </c>
      <c r="O1681" s="25" t="s">
        <v>54</v>
      </c>
      <c r="P1681" s="29" t="n">
        <v>42803</v>
      </c>
      <c r="Q1681" s="29" t="n">
        <v>42903</v>
      </c>
      <c r="R1681" s="28" t="n">
        <v>571</v>
      </c>
      <c r="S1681" s="28" t="n">
        <f aca="false">IF(O1681="Won",R1681,IF(O1681="Lost",0,N1681))</f>
        <v>571</v>
      </c>
      <c r="T1681" s="30" t="n">
        <f aca="false">IF(AND(P1681&lt;&gt;"",Q1681&lt;&gt;""),Q1681-P1681,"")</f>
        <v>100</v>
      </c>
      <c r="U1681" s="30" t="str">
        <f aca="false">IF(AND(O1681="Engaging",P1681&lt;&gt;""),'Leia-me'!$B$5-P1681,"")</f>
        <v/>
      </c>
      <c r="V1681" s="25" t="str">
        <f aca="false">IF(O1681&lt;&gt;"Engaging","",IF(U1681&lt;='Leia-me'!$B$6,"Saudável",IF(U1681&lt;='Leia-me'!$B$7,"Esfriando",IF(U1681&lt;='Leia-me'!$B$8,"Última chance","Zumbi"))))</f>
        <v/>
      </c>
      <c r="W1681" s="25" t="n">
        <f aca="false">IF(O1681="Won",1,IF(O1681="Lost",0,""))</f>
        <v>1</v>
      </c>
      <c r="Y1681" s="25" t="str">
        <f aca="false">IF(E1681="","Sim","")</f>
        <v/>
      </c>
    </row>
    <row r="1682" customFormat="false" ht="15" hidden="false" customHeight="false" outlineLevel="0" collapsed="false">
      <c r="A1682" s="25" t="s">
        <v>1932</v>
      </c>
      <c r="B1682" s="25" t="s">
        <v>67</v>
      </c>
      <c r="C1682" s="25" t="s">
        <v>75</v>
      </c>
      <c r="D1682" s="25" t="s">
        <v>80</v>
      </c>
      <c r="E1682" s="25" t="s">
        <v>240</v>
      </c>
      <c r="F1682" s="25" t="s">
        <v>185</v>
      </c>
      <c r="G1682" s="26" t="n">
        <v>1223.72</v>
      </c>
      <c r="H1682" s="27" t="n">
        <v>2497</v>
      </c>
      <c r="I1682" s="25" t="s">
        <v>241</v>
      </c>
      <c r="K1682" s="25" t="n">
        <v>2000</v>
      </c>
      <c r="L1682" s="25" t="s">
        <v>170</v>
      </c>
      <c r="M1682" s="25" t="s">
        <v>171</v>
      </c>
      <c r="N1682" s="28" t="n">
        <v>1096</v>
      </c>
      <c r="O1682" s="25" t="s">
        <v>55</v>
      </c>
      <c r="P1682" s="29" t="n">
        <v>42806</v>
      </c>
      <c r="Q1682" s="29" t="n">
        <v>42857</v>
      </c>
      <c r="R1682" s="28" t="n">
        <v>0</v>
      </c>
      <c r="S1682" s="28" t="n">
        <f aca="false">IF(O1682="Won",R1682,IF(O1682="Lost",0,N1682))</f>
        <v>0</v>
      </c>
      <c r="T1682" s="30" t="n">
        <f aca="false">IF(AND(P1682&lt;&gt;"",Q1682&lt;&gt;""),Q1682-P1682,"")</f>
        <v>51</v>
      </c>
      <c r="U1682" s="30" t="str">
        <f aca="false">IF(AND(O1682="Engaging",P1682&lt;&gt;""),'Leia-me'!$B$5-P1682,"")</f>
        <v/>
      </c>
      <c r="V1682" s="25" t="str">
        <f aca="false">IF(O1682&lt;&gt;"Engaging","",IF(U1682&lt;='Leia-me'!$B$6,"Saudável",IF(U1682&lt;='Leia-me'!$B$7,"Esfriando",IF(U1682&lt;='Leia-me'!$B$8,"Última chance","Zumbi"))))</f>
        <v/>
      </c>
      <c r="W1682" s="25" t="n">
        <f aca="false">IF(O1682="Won",1,IF(O1682="Lost",0,""))</f>
        <v>0</v>
      </c>
      <c r="Y1682" s="25" t="str">
        <f aca="false">IF(E1682="","Sim","")</f>
        <v/>
      </c>
    </row>
    <row r="1683" customFormat="false" ht="15" hidden="false" customHeight="false" outlineLevel="0" collapsed="false">
      <c r="A1683" s="25" t="s">
        <v>1933</v>
      </c>
      <c r="B1683" s="25" t="s">
        <v>67</v>
      </c>
      <c r="C1683" s="25" t="s">
        <v>75</v>
      </c>
      <c r="D1683" s="25" t="s">
        <v>80</v>
      </c>
      <c r="E1683" s="25" t="s">
        <v>162</v>
      </c>
      <c r="F1683" s="25" t="s">
        <v>155</v>
      </c>
      <c r="G1683" s="26" t="n">
        <v>5266.09</v>
      </c>
      <c r="H1683" s="27" t="n">
        <v>8595</v>
      </c>
      <c r="I1683" s="25" t="s">
        <v>147</v>
      </c>
      <c r="J1683" s="25" t="s">
        <v>156</v>
      </c>
      <c r="K1683" s="25" t="n">
        <v>1988</v>
      </c>
      <c r="L1683" s="25" t="s">
        <v>1834</v>
      </c>
      <c r="M1683" s="25" t="s">
        <v>171</v>
      </c>
      <c r="N1683" s="28" t="n">
        <v>4821</v>
      </c>
      <c r="O1683" s="25" t="s">
        <v>55</v>
      </c>
      <c r="P1683" s="29" t="n">
        <v>42806</v>
      </c>
      <c r="Q1683" s="29" t="n">
        <v>42881</v>
      </c>
      <c r="R1683" s="28" t="n">
        <v>0</v>
      </c>
      <c r="S1683" s="28" t="n">
        <f aca="false">IF(O1683="Won",R1683,IF(O1683="Lost",0,N1683))</f>
        <v>0</v>
      </c>
      <c r="T1683" s="30" t="n">
        <f aca="false">IF(AND(P1683&lt;&gt;"",Q1683&lt;&gt;""),Q1683-P1683,"")</f>
        <v>75</v>
      </c>
      <c r="U1683" s="30" t="str">
        <f aca="false">IF(AND(O1683="Engaging",P1683&lt;&gt;""),'Leia-me'!$B$5-P1683,"")</f>
        <v/>
      </c>
      <c r="V1683" s="25" t="str">
        <f aca="false">IF(O1683&lt;&gt;"Engaging","",IF(U1683&lt;='Leia-me'!$B$6,"Saudável",IF(U1683&lt;='Leia-me'!$B$7,"Esfriando",IF(U1683&lt;='Leia-me'!$B$8,"Última chance","Zumbi"))))</f>
        <v/>
      </c>
      <c r="W1683" s="25" t="n">
        <f aca="false">IF(O1683="Won",1,IF(O1683="Lost",0,""))</f>
        <v>0</v>
      </c>
      <c r="X1683" s="25" t="s">
        <v>1835</v>
      </c>
      <c r="Y1683" s="25" t="str">
        <f aca="false">IF(E1683="","Sim","")</f>
        <v/>
      </c>
    </row>
    <row r="1684" customFormat="false" ht="15" hidden="false" customHeight="false" outlineLevel="0" collapsed="false">
      <c r="A1684" s="25" t="s">
        <v>1934</v>
      </c>
      <c r="B1684" s="25" t="s">
        <v>67</v>
      </c>
      <c r="C1684" s="25" t="s">
        <v>75</v>
      </c>
      <c r="D1684" s="25" t="s">
        <v>80</v>
      </c>
      <c r="E1684" s="25" t="s">
        <v>188</v>
      </c>
      <c r="F1684" s="25" t="s">
        <v>185</v>
      </c>
      <c r="G1684" s="26" t="n">
        <v>1008.06</v>
      </c>
      <c r="H1684" s="27" t="n">
        <v>1238</v>
      </c>
      <c r="I1684" s="25" t="s">
        <v>147</v>
      </c>
      <c r="K1684" s="25" t="n">
        <v>1983</v>
      </c>
      <c r="L1684" s="25" t="s">
        <v>186</v>
      </c>
      <c r="M1684" s="25" t="s">
        <v>171</v>
      </c>
      <c r="N1684" s="28" t="n">
        <v>550</v>
      </c>
      <c r="O1684" s="25" t="s">
        <v>54</v>
      </c>
      <c r="P1684" s="29" t="n">
        <v>42807</v>
      </c>
      <c r="Q1684" s="29" t="n">
        <v>42870</v>
      </c>
      <c r="R1684" s="28" t="n">
        <v>618</v>
      </c>
      <c r="S1684" s="28" t="n">
        <f aca="false">IF(O1684="Won",R1684,IF(O1684="Lost",0,N1684))</f>
        <v>618</v>
      </c>
      <c r="T1684" s="30" t="n">
        <f aca="false">IF(AND(P1684&lt;&gt;"",Q1684&lt;&gt;""),Q1684-P1684,"")</f>
        <v>63</v>
      </c>
      <c r="U1684" s="30" t="str">
        <f aca="false">IF(AND(O1684="Engaging",P1684&lt;&gt;""),'Leia-me'!$B$5-P1684,"")</f>
        <v/>
      </c>
      <c r="V1684" s="25" t="str">
        <f aca="false">IF(O1684&lt;&gt;"Engaging","",IF(U1684&lt;='Leia-me'!$B$6,"Saudável",IF(U1684&lt;='Leia-me'!$B$7,"Esfriando",IF(U1684&lt;='Leia-me'!$B$8,"Última chance","Zumbi"))))</f>
        <v/>
      </c>
      <c r="W1684" s="25" t="n">
        <f aca="false">IF(O1684="Won",1,IF(O1684="Lost",0,""))</f>
        <v>1</v>
      </c>
      <c r="Y1684" s="25" t="str">
        <f aca="false">IF(E1684="","Sim","")</f>
        <v/>
      </c>
    </row>
    <row r="1685" customFormat="false" ht="15" hidden="false" customHeight="false" outlineLevel="0" collapsed="false">
      <c r="A1685" s="25" t="s">
        <v>1935</v>
      </c>
      <c r="B1685" s="25" t="s">
        <v>67</v>
      </c>
      <c r="C1685" s="25" t="s">
        <v>75</v>
      </c>
      <c r="D1685" s="25" t="s">
        <v>80</v>
      </c>
      <c r="E1685" s="25" t="s">
        <v>240</v>
      </c>
      <c r="F1685" s="25" t="s">
        <v>185</v>
      </c>
      <c r="G1685" s="26" t="n">
        <v>1223.72</v>
      </c>
      <c r="H1685" s="27" t="n">
        <v>2497</v>
      </c>
      <c r="I1685" s="25" t="s">
        <v>241</v>
      </c>
      <c r="K1685" s="25" t="n">
        <v>2000</v>
      </c>
      <c r="L1685" s="25" t="s">
        <v>170</v>
      </c>
      <c r="M1685" s="25" t="s">
        <v>171</v>
      </c>
      <c r="N1685" s="28" t="n">
        <v>1096</v>
      </c>
      <c r="O1685" s="25" t="s">
        <v>54</v>
      </c>
      <c r="P1685" s="29" t="n">
        <v>42807</v>
      </c>
      <c r="Q1685" s="29" t="n">
        <v>42811</v>
      </c>
      <c r="R1685" s="28" t="n">
        <v>1247</v>
      </c>
      <c r="S1685" s="28" t="n">
        <f aca="false">IF(O1685="Won",R1685,IF(O1685="Lost",0,N1685))</f>
        <v>1247</v>
      </c>
      <c r="T1685" s="30" t="n">
        <f aca="false">IF(AND(P1685&lt;&gt;"",Q1685&lt;&gt;""),Q1685-P1685,"")</f>
        <v>4</v>
      </c>
      <c r="U1685" s="30" t="str">
        <f aca="false">IF(AND(O1685="Engaging",P1685&lt;&gt;""),'Leia-me'!$B$5-P1685,"")</f>
        <v/>
      </c>
      <c r="V1685" s="25" t="str">
        <f aca="false">IF(O1685&lt;&gt;"Engaging","",IF(U1685&lt;='Leia-me'!$B$6,"Saudável",IF(U1685&lt;='Leia-me'!$B$7,"Esfriando",IF(U1685&lt;='Leia-me'!$B$8,"Última chance","Zumbi"))))</f>
        <v/>
      </c>
      <c r="W1685" s="25" t="n">
        <f aca="false">IF(O1685="Won",1,IF(O1685="Lost",0,""))</f>
        <v>1</v>
      </c>
      <c r="Y1685" s="25" t="str">
        <f aca="false">IF(E1685="","Sim","")</f>
        <v/>
      </c>
    </row>
    <row r="1686" customFormat="false" ht="15" hidden="false" customHeight="false" outlineLevel="0" collapsed="false">
      <c r="A1686" s="25" t="s">
        <v>1936</v>
      </c>
      <c r="B1686" s="25" t="s">
        <v>67</v>
      </c>
      <c r="C1686" s="25" t="s">
        <v>75</v>
      </c>
      <c r="D1686" s="25" t="s">
        <v>80</v>
      </c>
      <c r="E1686" s="25" t="s">
        <v>237</v>
      </c>
      <c r="F1686" s="25" t="s">
        <v>192</v>
      </c>
      <c r="G1686" s="26" t="n">
        <v>4618</v>
      </c>
      <c r="H1686" s="27" t="n">
        <v>10083</v>
      </c>
      <c r="I1686" s="25" t="s">
        <v>147</v>
      </c>
      <c r="K1686" s="25" t="n">
        <v>1982</v>
      </c>
      <c r="L1686" s="25" t="s">
        <v>1834</v>
      </c>
      <c r="M1686" s="25" t="s">
        <v>171</v>
      </c>
      <c r="N1686" s="28" t="n">
        <v>4821</v>
      </c>
      <c r="O1686" s="25" t="s">
        <v>54</v>
      </c>
      <c r="P1686" s="29" t="n">
        <v>42808</v>
      </c>
      <c r="Q1686" s="29" t="n">
        <v>42906</v>
      </c>
      <c r="R1686" s="28" t="n">
        <v>4565</v>
      </c>
      <c r="S1686" s="28" t="n">
        <f aca="false">IF(O1686="Won",R1686,IF(O1686="Lost",0,N1686))</f>
        <v>4565</v>
      </c>
      <c r="T1686" s="30" t="n">
        <f aca="false">IF(AND(P1686&lt;&gt;"",Q1686&lt;&gt;""),Q1686-P1686,"")</f>
        <v>98</v>
      </c>
      <c r="U1686" s="30" t="str">
        <f aca="false">IF(AND(O1686="Engaging",P1686&lt;&gt;""),'Leia-me'!$B$5-P1686,"")</f>
        <v/>
      </c>
      <c r="V1686" s="25" t="str">
        <f aca="false">IF(O1686&lt;&gt;"Engaging","",IF(U1686&lt;='Leia-me'!$B$6,"Saudável",IF(U1686&lt;='Leia-me'!$B$7,"Esfriando",IF(U1686&lt;='Leia-me'!$B$8,"Última chance","Zumbi"))))</f>
        <v/>
      </c>
      <c r="W1686" s="25" t="n">
        <f aca="false">IF(O1686="Won",1,IF(O1686="Lost",0,""))</f>
        <v>1</v>
      </c>
      <c r="X1686" s="25" t="s">
        <v>1835</v>
      </c>
      <c r="Y1686" s="25" t="str">
        <f aca="false">IF(E1686="","Sim","")</f>
        <v/>
      </c>
    </row>
    <row r="1687" customFormat="false" ht="15" hidden="false" customHeight="false" outlineLevel="0" collapsed="false">
      <c r="A1687" s="25" t="s">
        <v>1937</v>
      </c>
      <c r="B1687" s="25" t="s">
        <v>67</v>
      </c>
      <c r="C1687" s="25" t="s">
        <v>75</v>
      </c>
      <c r="D1687" s="25" t="s">
        <v>80</v>
      </c>
      <c r="E1687" s="25" t="s">
        <v>145</v>
      </c>
      <c r="F1687" s="25" t="s">
        <v>146</v>
      </c>
      <c r="G1687" s="26" t="n">
        <v>3922.42</v>
      </c>
      <c r="H1687" s="27" t="n">
        <v>6837</v>
      </c>
      <c r="I1687" s="25" t="s">
        <v>147</v>
      </c>
      <c r="K1687" s="25" t="n">
        <v>1992</v>
      </c>
      <c r="L1687" s="25" t="s">
        <v>1834</v>
      </c>
      <c r="M1687" s="25" t="s">
        <v>171</v>
      </c>
      <c r="N1687" s="28" t="n">
        <v>4821</v>
      </c>
      <c r="O1687" s="25" t="s">
        <v>54</v>
      </c>
      <c r="P1687" s="29" t="n">
        <v>42808</v>
      </c>
      <c r="Q1687" s="29" t="n">
        <v>42877</v>
      </c>
      <c r="R1687" s="28" t="n">
        <v>4754</v>
      </c>
      <c r="S1687" s="28" t="n">
        <f aca="false">IF(O1687="Won",R1687,IF(O1687="Lost",0,N1687))</f>
        <v>4754</v>
      </c>
      <c r="T1687" s="30" t="n">
        <f aca="false">IF(AND(P1687&lt;&gt;"",Q1687&lt;&gt;""),Q1687-P1687,"")</f>
        <v>69</v>
      </c>
      <c r="U1687" s="30" t="str">
        <f aca="false">IF(AND(O1687="Engaging",P1687&lt;&gt;""),'Leia-me'!$B$5-P1687,"")</f>
        <v/>
      </c>
      <c r="V1687" s="25" t="str">
        <f aca="false">IF(O1687&lt;&gt;"Engaging","",IF(U1687&lt;='Leia-me'!$B$6,"Saudável",IF(U1687&lt;='Leia-me'!$B$7,"Esfriando",IF(U1687&lt;='Leia-me'!$B$8,"Última chance","Zumbi"))))</f>
        <v/>
      </c>
      <c r="W1687" s="25" t="n">
        <f aca="false">IF(O1687="Won",1,IF(O1687="Lost",0,""))</f>
        <v>1</v>
      </c>
      <c r="X1687" s="25" t="s">
        <v>1835</v>
      </c>
      <c r="Y1687" s="25" t="str">
        <f aca="false">IF(E1687="","Sim","")</f>
        <v/>
      </c>
    </row>
    <row r="1688" customFormat="false" ht="15" hidden="false" customHeight="false" outlineLevel="0" collapsed="false">
      <c r="A1688" s="25" t="s">
        <v>1938</v>
      </c>
      <c r="B1688" s="25" t="s">
        <v>67</v>
      </c>
      <c r="C1688" s="25" t="s">
        <v>75</v>
      </c>
      <c r="D1688" s="25" t="s">
        <v>80</v>
      </c>
      <c r="E1688" s="25" t="s">
        <v>167</v>
      </c>
      <c r="F1688" s="25" t="s">
        <v>168</v>
      </c>
      <c r="G1688" s="26" t="n">
        <v>2173.98</v>
      </c>
      <c r="H1688" s="27" t="n">
        <v>2928</v>
      </c>
      <c r="I1688" s="25" t="s">
        <v>147</v>
      </c>
      <c r="J1688" s="25" t="s">
        <v>169</v>
      </c>
      <c r="K1688" s="25" t="n">
        <v>1995</v>
      </c>
      <c r="L1688" s="25" t="s">
        <v>148</v>
      </c>
      <c r="M1688" s="25" t="s">
        <v>149</v>
      </c>
      <c r="N1688" s="28" t="n">
        <v>55</v>
      </c>
      <c r="O1688" s="25" t="s">
        <v>54</v>
      </c>
      <c r="P1688" s="29" t="n">
        <v>42808</v>
      </c>
      <c r="Q1688" s="29" t="n">
        <v>42861</v>
      </c>
      <c r="R1688" s="28" t="n">
        <v>62</v>
      </c>
      <c r="S1688" s="28" t="n">
        <f aca="false">IF(O1688="Won",R1688,IF(O1688="Lost",0,N1688))</f>
        <v>62</v>
      </c>
      <c r="T1688" s="30" t="n">
        <f aca="false">IF(AND(P1688&lt;&gt;"",Q1688&lt;&gt;""),Q1688-P1688,"")</f>
        <v>53</v>
      </c>
      <c r="U1688" s="30" t="str">
        <f aca="false">IF(AND(O1688="Engaging",P1688&lt;&gt;""),'Leia-me'!$B$5-P1688,"")</f>
        <v/>
      </c>
      <c r="V1688" s="25" t="str">
        <f aca="false">IF(O1688&lt;&gt;"Engaging","",IF(U1688&lt;='Leia-me'!$B$6,"Saudável",IF(U1688&lt;='Leia-me'!$B$7,"Esfriando",IF(U1688&lt;='Leia-me'!$B$8,"Última chance","Zumbi"))))</f>
        <v/>
      </c>
      <c r="W1688" s="25" t="n">
        <f aca="false">IF(O1688="Won",1,IF(O1688="Lost",0,""))</f>
        <v>1</v>
      </c>
      <c r="Y1688" s="25" t="str">
        <f aca="false">IF(E1688="","Sim","")</f>
        <v/>
      </c>
    </row>
    <row r="1689" customFormat="false" ht="15" hidden="false" customHeight="false" outlineLevel="0" collapsed="false">
      <c r="A1689" s="25" t="s">
        <v>1939</v>
      </c>
      <c r="B1689" s="25" t="s">
        <v>67</v>
      </c>
      <c r="C1689" s="25" t="s">
        <v>75</v>
      </c>
      <c r="D1689" s="25" t="s">
        <v>80</v>
      </c>
      <c r="E1689" s="25" t="s">
        <v>191</v>
      </c>
      <c r="F1689" s="25" t="s">
        <v>192</v>
      </c>
      <c r="G1689" s="26" t="n">
        <v>2714.9</v>
      </c>
      <c r="H1689" s="27" t="n">
        <v>2641</v>
      </c>
      <c r="I1689" s="25" t="s">
        <v>147</v>
      </c>
      <c r="J1689" s="25" t="s">
        <v>193</v>
      </c>
      <c r="K1689" s="25" t="n">
        <v>1998</v>
      </c>
      <c r="L1689" s="25" t="s">
        <v>170</v>
      </c>
      <c r="M1689" s="25" t="s">
        <v>171</v>
      </c>
      <c r="N1689" s="28" t="n">
        <v>1096</v>
      </c>
      <c r="O1689" s="25" t="s">
        <v>54</v>
      </c>
      <c r="P1689" s="29" t="n">
        <v>42809</v>
      </c>
      <c r="Q1689" s="29" t="n">
        <v>42864</v>
      </c>
      <c r="R1689" s="28" t="n">
        <v>1178</v>
      </c>
      <c r="S1689" s="28" t="n">
        <f aca="false">IF(O1689="Won",R1689,IF(O1689="Lost",0,N1689))</f>
        <v>1178</v>
      </c>
      <c r="T1689" s="30" t="n">
        <f aca="false">IF(AND(P1689&lt;&gt;"",Q1689&lt;&gt;""),Q1689-P1689,"")</f>
        <v>55</v>
      </c>
      <c r="U1689" s="30" t="str">
        <f aca="false">IF(AND(O1689="Engaging",P1689&lt;&gt;""),'Leia-me'!$B$5-P1689,"")</f>
        <v/>
      </c>
      <c r="V1689" s="25" t="str">
        <f aca="false">IF(O1689&lt;&gt;"Engaging","",IF(U1689&lt;='Leia-me'!$B$6,"Saudável",IF(U1689&lt;='Leia-me'!$B$7,"Esfriando",IF(U1689&lt;='Leia-me'!$B$8,"Última chance","Zumbi"))))</f>
        <v/>
      </c>
      <c r="W1689" s="25" t="n">
        <f aca="false">IF(O1689="Won",1,IF(O1689="Lost",0,""))</f>
        <v>1</v>
      </c>
      <c r="Y1689" s="25" t="str">
        <f aca="false">IF(E1689="","Sim","")</f>
        <v/>
      </c>
    </row>
    <row r="1690" customFormat="false" ht="15" hidden="false" customHeight="false" outlineLevel="0" collapsed="false">
      <c r="A1690" s="25" t="s">
        <v>1940</v>
      </c>
      <c r="B1690" s="25" t="s">
        <v>67</v>
      </c>
      <c r="C1690" s="25" t="s">
        <v>75</v>
      </c>
      <c r="D1690" s="25" t="s">
        <v>80</v>
      </c>
      <c r="E1690" s="25" t="s">
        <v>162</v>
      </c>
      <c r="F1690" s="25" t="s">
        <v>155</v>
      </c>
      <c r="G1690" s="26" t="n">
        <v>5266.09</v>
      </c>
      <c r="H1690" s="27" t="n">
        <v>8595</v>
      </c>
      <c r="I1690" s="25" t="s">
        <v>147</v>
      </c>
      <c r="J1690" s="25" t="s">
        <v>156</v>
      </c>
      <c r="K1690" s="25" t="n">
        <v>1988</v>
      </c>
      <c r="L1690" s="25" t="s">
        <v>1834</v>
      </c>
      <c r="M1690" s="25" t="s">
        <v>171</v>
      </c>
      <c r="N1690" s="28" t="n">
        <v>4821</v>
      </c>
      <c r="O1690" s="25" t="s">
        <v>54</v>
      </c>
      <c r="P1690" s="29" t="n">
        <v>42809</v>
      </c>
      <c r="Q1690" s="29" t="n">
        <v>42907</v>
      </c>
      <c r="R1690" s="28" t="n">
        <v>4969</v>
      </c>
      <c r="S1690" s="28" t="n">
        <f aca="false">IF(O1690="Won",R1690,IF(O1690="Lost",0,N1690))</f>
        <v>4969</v>
      </c>
      <c r="T1690" s="30" t="n">
        <f aca="false">IF(AND(P1690&lt;&gt;"",Q1690&lt;&gt;""),Q1690-P1690,"")</f>
        <v>98</v>
      </c>
      <c r="U1690" s="30" t="str">
        <f aca="false">IF(AND(O1690="Engaging",P1690&lt;&gt;""),'Leia-me'!$B$5-P1690,"")</f>
        <v/>
      </c>
      <c r="V1690" s="25" t="str">
        <f aca="false">IF(O1690&lt;&gt;"Engaging","",IF(U1690&lt;='Leia-me'!$B$6,"Saudável",IF(U1690&lt;='Leia-me'!$B$7,"Esfriando",IF(U1690&lt;='Leia-me'!$B$8,"Última chance","Zumbi"))))</f>
        <v/>
      </c>
      <c r="W1690" s="25" t="n">
        <f aca="false">IF(O1690="Won",1,IF(O1690="Lost",0,""))</f>
        <v>1</v>
      </c>
      <c r="X1690" s="25" t="s">
        <v>1835</v>
      </c>
      <c r="Y1690" s="25" t="str">
        <f aca="false">IF(E1690="","Sim","")</f>
        <v/>
      </c>
    </row>
    <row r="1691" customFormat="false" ht="15" hidden="false" customHeight="false" outlineLevel="0" collapsed="false">
      <c r="A1691" s="25" t="s">
        <v>1941</v>
      </c>
      <c r="B1691" s="25" t="s">
        <v>67</v>
      </c>
      <c r="C1691" s="25" t="s">
        <v>75</v>
      </c>
      <c r="D1691" s="25" t="s">
        <v>80</v>
      </c>
      <c r="E1691" s="25" t="s">
        <v>245</v>
      </c>
      <c r="F1691" s="25" t="s">
        <v>185</v>
      </c>
      <c r="G1691" s="26" t="n">
        <v>2938.67</v>
      </c>
      <c r="H1691" s="27" t="n">
        <v>8775</v>
      </c>
      <c r="I1691" s="25" t="s">
        <v>246</v>
      </c>
      <c r="K1691" s="25" t="n">
        <v>1987</v>
      </c>
      <c r="L1691" s="25" t="s">
        <v>148</v>
      </c>
      <c r="M1691" s="25" t="s">
        <v>149</v>
      </c>
      <c r="N1691" s="28" t="n">
        <v>55</v>
      </c>
      <c r="O1691" s="25" t="s">
        <v>54</v>
      </c>
      <c r="P1691" s="29" t="n">
        <v>42809</v>
      </c>
      <c r="Q1691" s="29" t="n">
        <v>42814</v>
      </c>
      <c r="R1691" s="28" t="n">
        <v>60</v>
      </c>
      <c r="S1691" s="28" t="n">
        <f aca="false">IF(O1691="Won",R1691,IF(O1691="Lost",0,N1691))</f>
        <v>60</v>
      </c>
      <c r="T1691" s="30" t="n">
        <f aca="false">IF(AND(P1691&lt;&gt;"",Q1691&lt;&gt;""),Q1691-P1691,"")</f>
        <v>5</v>
      </c>
      <c r="U1691" s="30" t="str">
        <f aca="false">IF(AND(O1691="Engaging",P1691&lt;&gt;""),'Leia-me'!$B$5-P1691,"")</f>
        <v/>
      </c>
      <c r="V1691" s="25" t="str">
        <f aca="false">IF(O1691&lt;&gt;"Engaging","",IF(U1691&lt;='Leia-me'!$B$6,"Saudável",IF(U1691&lt;='Leia-me'!$B$7,"Esfriando",IF(U1691&lt;='Leia-me'!$B$8,"Última chance","Zumbi"))))</f>
        <v/>
      </c>
      <c r="W1691" s="25" t="n">
        <f aca="false">IF(O1691="Won",1,IF(O1691="Lost",0,""))</f>
        <v>1</v>
      </c>
      <c r="Y1691" s="25" t="str">
        <f aca="false">IF(E1691="","Sim","")</f>
        <v/>
      </c>
    </row>
    <row r="1692" customFormat="false" ht="15" hidden="false" customHeight="false" outlineLevel="0" collapsed="false">
      <c r="A1692" s="25" t="s">
        <v>1942</v>
      </c>
      <c r="B1692" s="25" t="s">
        <v>67</v>
      </c>
      <c r="C1692" s="25" t="s">
        <v>75</v>
      </c>
      <c r="D1692" s="25" t="s">
        <v>80</v>
      </c>
      <c r="E1692" s="25" t="s">
        <v>237</v>
      </c>
      <c r="F1692" s="25" t="s">
        <v>192</v>
      </c>
      <c r="G1692" s="26" t="n">
        <v>4618</v>
      </c>
      <c r="H1692" s="27" t="n">
        <v>10083</v>
      </c>
      <c r="I1692" s="25" t="s">
        <v>147</v>
      </c>
      <c r="K1692" s="25" t="n">
        <v>1982</v>
      </c>
      <c r="L1692" s="25" t="s">
        <v>160</v>
      </c>
      <c r="M1692" s="25" t="s">
        <v>149</v>
      </c>
      <c r="N1692" s="28" t="n">
        <v>3393</v>
      </c>
      <c r="O1692" s="25" t="s">
        <v>54</v>
      </c>
      <c r="P1692" s="29" t="n">
        <v>42809</v>
      </c>
      <c r="Q1692" s="29" t="n">
        <v>42891</v>
      </c>
      <c r="R1692" s="28" t="n">
        <v>2875</v>
      </c>
      <c r="S1692" s="28" t="n">
        <f aca="false">IF(O1692="Won",R1692,IF(O1692="Lost",0,N1692))</f>
        <v>2875</v>
      </c>
      <c r="T1692" s="30" t="n">
        <f aca="false">IF(AND(P1692&lt;&gt;"",Q1692&lt;&gt;""),Q1692-P1692,"")</f>
        <v>82</v>
      </c>
      <c r="U1692" s="30" t="str">
        <f aca="false">IF(AND(O1692="Engaging",P1692&lt;&gt;""),'Leia-me'!$B$5-P1692,"")</f>
        <v/>
      </c>
      <c r="V1692" s="25" t="str">
        <f aca="false">IF(O1692&lt;&gt;"Engaging","",IF(U1692&lt;='Leia-me'!$B$6,"Saudável",IF(U1692&lt;='Leia-me'!$B$7,"Esfriando",IF(U1692&lt;='Leia-me'!$B$8,"Última chance","Zumbi"))))</f>
        <v/>
      </c>
      <c r="W1692" s="25" t="n">
        <f aca="false">IF(O1692="Won",1,IF(O1692="Lost",0,""))</f>
        <v>1</v>
      </c>
      <c r="Y1692" s="25" t="str">
        <f aca="false">IF(E1692="","Sim","")</f>
        <v/>
      </c>
    </row>
    <row r="1693" customFormat="false" ht="15" hidden="false" customHeight="false" outlineLevel="0" collapsed="false">
      <c r="A1693" s="25" t="s">
        <v>1943</v>
      </c>
      <c r="B1693" s="25" t="s">
        <v>67</v>
      </c>
      <c r="C1693" s="25" t="s">
        <v>75</v>
      </c>
      <c r="D1693" s="25" t="s">
        <v>80</v>
      </c>
      <c r="E1693" s="25" t="s">
        <v>188</v>
      </c>
      <c r="F1693" s="25" t="s">
        <v>185</v>
      </c>
      <c r="G1693" s="26" t="n">
        <v>1008.06</v>
      </c>
      <c r="H1693" s="27" t="n">
        <v>1238</v>
      </c>
      <c r="I1693" s="25" t="s">
        <v>147</v>
      </c>
      <c r="K1693" s="25" t="n">
        <v>1983</v>
      </c>
      <c r="L1693" s="25" t="s">
        <v>186</v>
      </c>
      <c r="M1693" s="25" t="s">
        <v>171</v>
      </c>
      <c r="N1693" s="28" t="n">
        <v>550</v>
      </c>
      <c r="O1693" s="25" t="s">
        <v>55</v>
      </c>
      <c r="P1693" s="29" t="n">
        <v>42810</v>
      </c>
      <c r="Q1693" s="29" t="n">
        <v>42857</v>
      </c>
      <c r="R1693" s="28" t="n">
        <v>0</v>
      </c>
      <c r="S1693" s="28" t="n">
        <f aca="false">IF(O1693="Won",R1693,IF(O1693="Lost",0,N1693))</f>
        <v>0</v>
      </c>
      <c r="T1693" s="30" t="n">
        <f aca="false">IF(AND(P1693&lt;&gt;"",Q1693&lt;&gt;""),Q1693-P1693,"")</f>
        <v>47</v>
      </c>
      <c r="U1693" s="30" t="str">
        <f aca="false">IF(AND(O1693="Engaging",P1693&lt;&gt;""),'Leia-me'!$B$5-P1693,"")</f>
        <v/>
      </c>
      <c r="V1693" s="25" t="str">
        <f aca="false">IF(O1693&lt;&gt;"Engaging","",IF(U1693&lt;='Leia-me'!$B$6,"Saudável",IF(U1693&lt;='Leia-me'!$B$7,"Esfriando",IF(U1693&lt;='Leia-me'!$B$8,"Última chance","Zumbi"))))</f>
        <v/>
      </c>
      <c r="W1693" s="25" t="n">
        <f aca="false">IF(O1693="Won",1,IF(O1693="Lost",0,""))</f>
        <v>0</v>
      </c>
      <c r="Y1693" s="25" t="str">
        <f aca="false">IF(E1693="","Sim","")</f>
        <v/>
      </c>
    </row>
    <row r="1694" customFormat="false" ht="15" hidden="false" customHeight="false" outlineLevel="0" collapsed="false">
      <c r="A1694" s="25" t="s">
        <v>1944</v>
      </c>
      <c r="B1694" s="25" t="s">
        <v>67</v>
      </c>
      <c r="C1694" s="25" t="s">
        <v>75</v>
      </c>
      <c r="D1694" s="25" t="s">
        <v>80</v>
      </c>
      <c r="E1694" s="25" t="s">
        <v>191</v>
      </c>
      <c r="F1694" s="25" t="s">
        <v>192</v>
      </c>
      <c r="G1694" s="26" t="n">
        <v>2714.9</v>
      </c>
      <c r="H1694" s="27" t="n">
        <v>2641</v>
      </c>
      <c r="I1694" s="25" t="s">
        <v>147</v>
      </c>
      <c r="J1694" s="25" t="s">
        <v>193</v>
      </c>
      <c r="K1694" s="25" t="n">
        <v>1998</v>
      </c>
      <c r="L1694" s="25" t="s">
        <v>148</v>
      </c>
      <c r="M1694" s="25" t="s">
        <v>149</v>
      </c>
      <c r="N1694" s="28" t="n">
        <v>55</v>
      </c>
      <c r="O1694" s="25" t="s">
        <v>54</v>
      </c>
      <c r="P1694" s="29" t="n">
        <v>42811</v>
      </c>
      <c r="Q1694" s="29" t="n">
        <v>42882</v>
      </c>
      <c r="R1694" s="28" t="n">
        <v>47</v>
      </c>
      <c r="S1694" s="28" t="n">
        <f aca="false">IF(O1694="Won",R1694,IF(O1694="Lost",0,N1694))</f>
        <v>47</v>
      </c>
      <c r="T1694" s="30" t="n">
        <f aca="false">IF(AND(P1694&lt;&gt;"",Q1694&lt;&gt;""),Q1694-P1694,"")</f>
        <v>71</v>
      </c>
      <c r="U1694" s="30" t="str">
        <f aca="false">IF(AND(O1694="Engaging",P1694&lt;&gt;""),'Leia-me'!$B$5-P1694,"")</f>
        <v/>
      </c>
      <c r="V1694" s="25" t="str">
        <f aca="false">IF(O1694&lt;&gt;"Engaging","",IF(U1694&lt;='Leia-me'!$B$6,"Saudável",IF(U1694&lt;='Leia-me'!$B$7,"Esfriando",IF(U1694&lt;='Leia-me'!$B$8,"Última chance","Zumbi"))))</f>
        <v/>
      </c>
      <c r="W1694" s="25" t="n">
        <f aca="false">IF(O1694="Won",1,IF(O1694="Lost",0,""))</f>
        <v>1</v>
      </c>
      <c r="Y1694" s="25" t="str">
        <f aca="false">IF(E1694="","Sim","")</f>
        <v/>
      </c>
    </row>
    <row r="1695" customFormat="false" ht="15" hidden="false" customHeight="false" outlineLevel="0" collapsed="false">
      <c r="A1695" s="25" t="s">
        <v>1945</v>
      </c>
      <c r="B1695" s="25" t="s">
        <v>67</v>
      </c>
      <c r="C1695" s="25" t="s">
        <v>75</v>
      </c>
      <c r="D1695" s="25" t="s">
        <v>80</v>
      </c>
      <c r="E1695" s="25" t="s">
        <v>231</v>
      </c>
      <c r="F1695" s="25" t="s">
        <v>168</v>
      </c>
      <c r="G1695" s="26" t="n">
        <v>45.39</v>
      </c>
      <c r="H1695" s="27" t="n">
        <v>100</v>
      </c>
      <c r="I1695" s="25" t="s">
        <v>147</v>
      </c>
      <c r="J1695" s="25" t="s">
        <v>169</v>
      </c>
      <c r="K1695" s="25" t="n">
        <v>2012</v>
      </c>
      <c r="L1695" s="25" t="s">
        <v>1834</v>
      </c>
      <c r="M1695" s="25" t="s">
        <v>171</v>
      </c>
      <c r="N1695" s="28" t="n">
        <v>4821</v>
      </c>
      <c r="O1695" s="25" t="s">
        <v>54</v>
      </c>
      <c r="P1695" s="29" t="n">
        <v>42812</v>
      </c>
      <c r="Q1695" s="29" t="n">
        <v>42898</v>
      </c>
      <c r="R1695" s="28" t="n">
        <v>5416</v>
      </c>
      <c r="S1695" s="28" t="n">
        <f aca="false">IF(O1695="Won",R1695,IF(O1695="Lost",0,N1695))</f>
        <v>5416</v>
      </c>
      <c r="T1695" s="30" t="n">
        <f aca="false">IF(AND(P1695&lt;&gt;"",Q1695&lt;&gt;""),Q1695-P1695,"")</f>
        <v>86</v>
      </c>
      <c r="U1695" s="30" t="str">
        <f aca="false">IF(AND(O1695="Engaging",P1695&lt;&gt;""),'Leia-me'!$B$5-P1695,"")</f>
        <v/>
      </c>
      <c r="V1695" s="25" t="str">
        <f aca="false">IF(O1695&lt;&gt;"Engaging","",IF(U1695&lt;='Leia-me'!$B$6,"Saudável",IF(U1695&lt;='Leia-me'!$B$7,"Esfriando",IF(U1695&lt;='Leia-me'!$B$8,"Última chance","Zumbi"))))</f>
        <v/>
      </c>
      <c r="W1695" s="25" t="n">
        <f aca="false">IF(O1695="Won",1,IF(O1695="Lost",0,""))</f>
        <v>1</v>
      </c>
      <c r="X1695" s="25" t="s">
        <v>1835</v>
      </c>
      <c r="Y1695" s="25" t="str">
        <f aca="false">IF(E1695="","Sim","")</f>
        <v/>
      </c>
    </row>
    <row r="1696" customFormat="false" ht="15" hidden="false" customHeight="false" outlineLevel="0" collapsed="false">
      <c r="A1696" s="25" t="s">
        <v>1946</v>
      </c>
      <c r="B1696" s="25" t="s">
        <v>67</v>
      </c>
      <c r="C1696" s="25" t="s">
        <v>75</v>
      </c>
      <c r="D1696" s="25" t="s">
        <v>80</v>
      </c>
      <c r="E1696" s="25" t="s">
        <v>145</v>
      </c>
      <c r="F1696" s="25" t="s">
        <v>146</v>
      </c>
      <c r="G1696" s="26" t="n">
        <v>3922.42</v>
      </c>
      <c r="H1696" s="27" t="n">
        <v>6837</v>
      </c>
      <c r="I1696" s="25" t="s">
        <v>147</v>
      </c>
      <c r="K1696" s="25" t="n">
        <v>1992</v>
      </c>
      <c r="L1696" s="25" t="s">
        <v>170</v>
      </c>
      <c r="M1696" s="25" t="s">
        <v>171</v>
      </c>
      <c r="N1696" s="28" t="n">
        <v>1096</v>
      </c>
      <c r="O1696" s="25" t="s">
        <v>54</v>
      </c>
      <c r="P1696" s="29" t="n">
        <v>42813</v>
      </c>
      <c r="Q1696" s="29" t="n">
        <v>42815</v>
      </c>
      <c r="R1696" s="28" t="n">
        <v>929</v>
      </c>
      <c r="S1696" s="28" t="n">
        <f aca="false">IF(O1696="Won",R1696,IF(O1696="Lost",0,N1696))</f>
        <v>929</v>
      </c>
      <c r="T1696" s="30" t="n">
        <f aca="false">IF(AND(P1696&lt;&gt;"",Q1696&lt;&gt;""),Q1696-P1696,"")</f>
        <v>2</v>
      </c>
      <c r="U1696" s="30" t="str">
        <f aca="false">IF(AND(O1696="Engaging",P1696&lt;&gt;""),'Leia-me'!$B$5-P1696,"")</f>
        <v/>
      </c>
      <c r="V1696" s="25" t="str">
        <f aca="false">IF(O1696&lt;&gt;"Engaging","",IF(U1696&lt;='Leia-me'!$B$6,"Saudável",IF(U1696&lt;='Leia-me'!$B$7,"Esfriando",IF(U1696&lt;='Leia-me'!$B$8,"Última chance","Zumbi"))))</f>
        <v/>
      </c>
      <c r="W1696" s="25" t="n">
        <f aca="false">IF(O1696="Won",1,IF(O1696="Lost",0,""))</f>
        <v>1</v>
      </c>
      <c r="Y1696" s="25" t="str">
        <f aca="false">IF(E1696="","Sim","")</f>
        <v/>
      </c>
    </row>
    <row r="1697" customFormat="false" ht="15" hidden="false" customHeight="false" outlineLevel="0" collapsed="false">
      <c r="A1697" s="25" t="s">
        <v>1947</v>
      </c>
      <c r="B1697" s="25" t="s">
        <v>67</v>
      </c>
      <c r="C1697" s="25" t="s">
        <v>75</v>
      </c>
      <c r="D1697" s="25" t="s">
        <v>80</v>
      </c>
      <c r="E1697" s="25" t="s">
        <v>225</v>
      </c>
      <c r="F1697" s="25" t="s">
        <v>211</v>
      </c>
      <c r="G1697" s="26" t="n">
        <v>1376.8</v>
      </c>
      <c r="H1697" s="27" t="n">
        <v>1165</v>
      </c>
      <c r="I1697" s="25" t="s">
        <v>226</v>
      </c>
      <c r="K1697" s="25" t="n">
        <v>1988</v>
      </c>
      <c r="L1697" s="25" t="s">
        <v>148</v>
      </c>
      <c r="M1697" s="25" t="s">
        <v>149</v>
      </c>
      <c r="N1697" s="28" t="n">
        <v>55</v>
      </c>
      <c r="O1697" s="25" t="s">
        <v>54</v>
      </c>
      <c r="P1697" s="29" t="n">
        <v>42813</v>
      </c>
      <c r="Q1697" s="29" t="n">
        <v>42890</v>
      </c>
      <c r="R1697" s="28" t="n">
        <v>65</v>
      </c>
      <c r="S1697" s="28" t="n">
        <f aca="false">IF(O1697="Won",R1697,IF(O1697="Lost",0,N1697))</f>
        <v>65</v>
      </c>
      <c r="T1697" s="30" t="n">
        <f aca="false">IF(AND(P1697&lt;&gt;"",Q1697&lt;&gt;""),Q1697-P1697,"")</f>
        <v>77</v>
      </c>
      <c r="U1697" s="30" t="str">
        <f aca="false">IF(AND(O1697="Engaging",P1697&lt;&gt;""),'Leia-me'!$B$5-P1697,"")</f>
        <v/>
      </c>
      <c r="V1697" s="25" t="str">
        <f aca="false">IF(O1697&lt;&gt;"Engaging","",IF(U1697&lt;='Leia-me'!$B$6,"Saudável",IF(U1697&lt;='Leia-me'!$B$7,"Esfriando",IF(U1697&lt;='Leia-me'!$B$8,"Última chance","Zumbi"))))</f>
        <v/>
      </c>
      <c r="W1697" s="25" t="n">
        <f aca="false">IF(O1697="Won",1,IF(O1697="Lost",0,""))</f>
        <v>1</v>
      </c>
      <c r="Y1697" s="25" t="str">
        <f aca="false">IF(E1697="","Sim","")</f>
        <v/>
      </c>
    </row>
    <row r="1698" customFormat="false" ht="15" hidden="false" customHeight="false" outlineLevel="0" collapsed="false">
      <c r="A1698" s="25" t="s">
        <v>1948</v>
      </c>
      <c r="B1698" s="25" t="s">
        <v>67</v>
      </c>
      <c r="C1698" s="25" t="s">
        <v>75</v>
      </c>
      <c r="D1698" s="25" t="s">
        <v>80</v>
      </c>
      <c r="E1698" s="25" t="s">
        <v>167</v>
      </c>
      <c r="F1698" s="25" t="s">
        <v>168</v>
      </c>
      <c r="G1698" s="26" t="n">
        <v>2173.98</v>
      </c>
      <c r="H1698" s="27" t="n">
        <v>2928</v>
      </c>
      <c r="I1698" s="25" t="s">
        <v>147</v>
      </c>
      <c r="J1698" s="25" t="s">
        <v>169</v>
      </c>
      <c r="K1698" s="25" t="n">
        <v>1995</v>
      </c>
      <c r="L1698" s="25" t="s">
        <v>186</v>
      </c>
      <c r="M1698" s="25" t="s">
        <v>171</v>
      </c>
      <c r="N1698" s="28" t="n">
        <v>550</v>
      </c>
      <c r="O1698" s="25" t="s">
        <v>54</v>
      </c>
      <c r="P1698" s="29" t="n">
        <v>42814</v>
      </c>
      <c r="Q1698" s="29" t="n">
        <v>42910</v>
      </c>
      <c r="R1698" s="28" t="n">
        <v>491</v>
      </c>
      <c r="S1698" s="28" t="n">
        <f aca="false">IF(O1698="Won",R1698,IF(O1698="Lost",0,N1698))</f>
        <v>491</v>
      </c>
      <c r="T1698" s="30" t="n">
        <f aca="false">IF(AND(P1698&lt;&gt;"",Q1698&lt;&gt;""),Q1698-P1698,"")</f>
        <v>96</v>
      </c>
      <c r="U1698" s="30" t="str">
        <f aca="false">IF(AND(O1698="Engaging",P1698&lt;&gt;""),'Leia-me'!$B$5-P1698,"")</f>
        <v/>
      </c>
      <c r="V1698" s="25" t="str">
        <f aca="false">IF(O1698&lt;&gt;"Engaging","",IF(U1698&lt;='Leia-me'!$B$6,"Saudável",IF(U1698&lt;='Leia-me'!$B$7,"Esfriando",IF(U1698&lt;='Leia-me'!$B$8,"Última chance","Zumbi"))))</f>
        <v/>
      </c>
      <c r="W1698" s="25" t="n">
        <f aca="false">IF(O1698="Won",1,IF(O1698="Lost",0,""))</f>
        <v>1</v>
      </c>
      <c r="Y1698" s="25" t="str">
        <f aca="false">IF(E1698="","Sim","")</f>
        <v/>
      </c>
    </row>
    <row r="1699" customFormat="false" ht="15" hidden="false" customHeight="false" outlineLevel="0" collapsed="false">
      <c r="A1699" s="25" t="s">
        <v>1949</v>
      </c>
      <c r="B1699" s="25" t="s">
        <v>67</v>
      </c>
      <c r="C1699" s="25" t="s">
        <v>75</v>
      </c>
      <c r="D1699" s="25" t="s">
        <v>80</v>
      </c>
      <c r="E1699" s="25" t="s">
        <v>237</v>
      </c>
      <c r="F1699" s="25" t="s">
        <v>192</v>
      </c>
      <c r="G1699" s="26" t="n">
        <v>4618</v>
      </c>
      <c r="H1699" s="27" t="n">
        <v>10083</v>
      </c>
      <c r="I1699" s="25" t="s">
        <v>147</v>
      </c>
      <c r="K1699" s="25" t="n">
        <v>1982</v>
      </c>
      <c r="L1699" s="25" t="s">
        <v>186</v>
      </c>
      <c r="M1699" s="25" t="s">
        <v>171</v>
      </c>
      <c r="N1699" s="28" t="n">
        <v>550</v>
      </c>
      <c r="O1699" s="25" t="s">
        <v>54</v>
      </c>
      <c r="P1699" s="29" t="n">
        <v>42814</v>
      </c>
      <c r="Q1699" s="29" t="n">
        <v>42824</v>
      </c>
      <c r="R1699" s="28" t="n">
        <v>604</v>
      </c>
      <c r="S1699" s="28" t="n">
        <f aca="false">IF(O1699="Won",R1699,IF(O1699="Lost",0,N1699))</f>
        <v>604</v>
      </c>
      <c r="T1699" s="30" t="n">
        <f aca="false">IF(AND(P1699&lt;&gt;"",Q1699&lt;&gt;""),Q1699-P1699,"")</f>
        <v>10</v>
      </c>
      <c r="U1699" s="30" t="str">
        <f aca="false">IF(AND(O1699="Engaging",P1699&lt;&gt;""),'Leia-me'!$B$5-P1699,"")</f>
        <v/>
      </c>
      <c r="V1699" s="25" t="str">
        <f aca="false">IF(O1699&lt;&gt;"Engaging","",IF(U1699&lt;='Leia-me'!$B$6,"Saudável",IF(U1699&lt;='Leia-me'!$B$7,"Esfriando",IF(U1699&lt;='Leia-me'!$B$8,"Última chance","Zumbi"))))</f>
        <v/>
      </c>
      <c r="W1699" s="25" t="n">
        <f aca="false">IF(O1699="Won",1,IF(O1699="Lost",0,""))</f>
        <v>1</v>
      </c>
      <c r="Y1699" s="25" t="str">
        <f aca="false">IF(E1699="","Sim","")</f>
        <v/>
      </c>
    </row>
    <row r="1700" customFormat="false" ht="15" hidden="false" customHeight="false" outlineLevel="0" collapsed="false">
      <c r="A1700" s="25" t="s">
        <v>1950</v>
      </c>
      <c r="B1700" s="25" t="s">
        <v>67</v>
      </c>
      <c r="C1700" s="25" t="s">
        <v>75</v>
      </c>
      <c r="D1700" s="25" t="s">
        <v>80</v>
      </c>
      <c r="E1700" s="25" t="s">
        <v>248</v>
      </c>
      <c r="F1700" s="25" t="s">
        <v>211</v>
      </c>
      <c r="G1700" s="26" t="n">
        <v>894.33</v>
      </c>
      <c r="H1700" s="27" t="n">
        <v>1635</v>
      </c>
      <c r="I1700" s="25" t="s">
        <v>249</v>
      </c>
      <c r="K1700" s="25" t="n">
        <v>2007</v>
      </c>
      <c r="L1700" s="25" t="s">
        <v>1834</v>
      </c>
      <c r="M1700" s="25" t="s">
        <v>171</v>
      </c>
      <c r="N1700" s="28" t="n">
        <v>4821</v>
      </c>
      <c r="O1700" s="25" t="s">
        <v>55</v>
      </c>
      <c r="P1700" s="29" t="n">
        <v>42816</v>
      </c>
      <c r="Q1700" s="29" t="n">
        <v>42883</v>
      </c>
      <c r="R1700" s="28" t="n">
        <v>0</v>
      </c>
      <c r="S1700" s="28" t="n">
        <f aca="false">IF(O1700="Won",R1700,IF(O1700="Lost",0,N1700))</f>
        <v>0</v>
      </c>
      <c r="T1700" s="30" t="n">
        <f aca="false">IF(AND(P1700&lt;&gt;"",Q1700&lt;&gt;""),Q1700-P1700,"")</f>
        <v>67</v>
      </c>
      <c r="U1700" s="30" t="str">
        <f aca="false">IF(AND(O1700="Engaging",P1700&lt;&gt;""),'Leia-me'!$B$5-P1700,"")</f>
        <v/>
      </c>
      <c r="V1700" s="25" t="str">
        <f aca="false">IF(O1700&lt;&gt;"Engaging","",IF(U1700&lt;='Leia-me'!$B$6,"Saudável",IF(U1700&lt;='Leia-me'!$B$7,"Esfriando",IF(U1700&lt;='Leia-me'!$B$8,"Última chance","Zumbi"))))</f>
        <v/>
      </c>
      <c r="W1700" s="25" t="n">
        <f aca="false">IF(O1700="Won",1,IF(O1700="Lost",0,""))</f>
        <v>0</v>
      </c>
      <c r="X1700" s="25" t="s">
        <v>1835</v>
      </c>
      <c r="Y1700" s="25" t="str">
        <f aca="false">IF(E1700="","Sim","")</f>
        <v/>
      </c>
    </row>
    <row r="1701" customFormat="false" ht="15" hidden="false" customHeight="false" outlineLevel="0" collapsed="false">
      <c r="A1701" s="25" t="s">
        <v>1951</v>
      </c>
      <c r="B1701" s="25" t="s">
        <v>67</v>
      </c>
      <c r="C1701" s="25" t="s">
        <v>75</v>
      </c>
      <c r="D1701" s="25" t="s">
        <v>80</v>
      </c>
      <c r="E1701" s="25" t="s">
        <v>240</v>
      </c>
      <c r="F1701" s="25" t="s">
        <v>185</v>
      </c>
      <c r="G1701" s="26" t="n">
        <v>1223.72</v>
      </c>
      <c r="H1701" s="27" t="n">
        <v>2497</v>
      </c>
      <c r="I1701" s="25" t="s">
        <v>241</v>
      </c>
      <c r="K1701" s="25" t="n">
        <v>2000</v>
      </c>
      <c r="L1701" s="25" t="s">
        <v>1834</v>
      </c>
      <c r="M1701" s="25" t="s">
        <v>171</v>
      </c>
      <c r="N1701" s="28" t="n">
        <v>4821</v>
      </c>
      <c r="O1701" s="25" t="s">
        <v>55</v>
      </c>
      <c r="P1701" s="29" t="n">
        <v>42816</v>
      </c>
      <c r="Q1701" s="29" t="n">
        <v>42878</v>
      </c>
      <c r="R1701" s="28" t="n">
        <v>0</v>
      </c>
      <c r="S1701" s="28" t="n">
        <f aca="false">IF(O1701="Won",R1701,IF(O1701="Lost",0,N1701))</f>
        <v>0</v>
      </c>
      <c r="T1701" s="30" t="n">
        <f aca="false">IF(AND(P1701&lt;&gt;"",Q1701&lt;&gt;""),Q1701-P1701,"")</f>
        <v>62</v>
      </c>
      <c r="U1701" s="30" t="str">
        <f aca="false">IF(AND(O1701="Engaging",P1701&lt;&gt;""),'Leia-me'!$B$5-P1701,"")</f>
        <v/>
      </c>
      <c r="V1701" s="25" t="str">
        <f aca="false">IF(O1701&lt;&gt;"Engaging","",IF(U1701&lt;='Leia-me'!$B$6,"Saudável",IF(U1701&lt;='Leia-me'!$B$7,"Esfriando",IF(U1701&lt;='Leia-me'!$B$8,"Última chance","Zumbi"))))</f>
        <v/>
      </c>
      <c r="W1701" s="25" t="n">
        <f aca="false">IF(O1701="Won",1,IF(O1701="Lost",0,""))</f>
        <v>0</v>
      </c>
      <c r="X1701" s="25" t="s">
        <v>1835</v>
      </c>
      <c r="Y1701" s="25" t="str">
        <f aca="false">IF(E1701="","Sim","")</f>
        <v/>
      </c>
    </row>
    <row r="1702" customFormat="false" ht="15" hidden="false" customHeight="false" outlineLevel="0" collapsed="false">
      <c r="A1702" s="25" t="s">
        <v>1952</v>
      </c>
      <c r="B1702" s="25" t="s">
        <v>67</v>
      </c>
      <c r="C1702" s="25" t="s">
        <v>75</v>
      </c>
      <c r="D1702" s="25" t="s">
        <v>80</v>
      </c>
      <c r="E1702" s="25" t="s">
        <v>180</v>
      </c>
      <c r="F1702" s="25" t="s">
        <v>146</v>
      </c>
      <c r="G1702" s="26" t="n">
        <v>3178.24</v>
      </c>
      <c r="H1702" s="27" t="n">
        <v>4540</v>
      </c>
      <c r="I1702" s="25" t="s">
        <v>147</v>
      </c>
      <c r="K1702" s="25" t="n">
        <v>2002</v>
      </c>
      <c r="L1702" s="25" t="s">
        <v>1834</v>
      </c>
      <c r="M1702" s="25" t="s">
        <v>171</v>
      </c>
      <c r="N1702" s="28" t="n">
        <v>4821</v>
      </c>
      <c r="O1702" s="25" t="s">
        <v>54</v>
      </c>
      <c r="P1702" s="29" t="n">
        <v>42816</v>
      </c>
      <c r="Q1702" s="29" t="n">
        <v>42824</v>
      </c>
      <c r="R1702" s="28" t="n">
        <v>5109</v>
      </c>
      <c r="S1702" s="28" t="n">
        <f aca="false">IF(O1702="Won",R1702,IF(O1702="Lost",0,N1702))</f>
        <v>5109</v>
      </c>
      <c r="T1702" s="30" t="n">
        <f aca="false">IF(AND(P1702&lt;&gt;"",Q1702&lt;&gt;""),Q1702-P1702,"")</f>
        <v>8</v>
      </c>
      <c r="U1702" s="30" t="str">
        <f aca="false">IF(AND(O1702="Engaging",P1702&lt;&gt;""),'Leia-me'!$B$5-P1702,"")</f>
        <v/>
      </c>
      <c r="V1702" s="25" t="str">
        <f aca="false">IF(O1702&lt;&gt;"Engaging","",IF(U1702&lt;='Leia-me'!$B$6,"Saudável",IF(U1702&lt;='Leia-me'!$B$7,"Esfriando",IF(U1702&lt;='Leia-me'!$B$8,"Última chance","Zumbi"))))</f>
        <v/>
      </c>
      <c r="W1702" s="25" t="n">
        <f aca="false">IF(O1702="Won",1,IF(O1702="Lost",0,""))</f>
        <v>1</v>
      </c>
      <c r="X1702" s="25" t="s">
        <v>1835</v>
      </c>
      <c r="Y1702" s="25" t="str">
        <f aca="false">IF(E1702="","Sim","")</f>
        <v/>
      </c>
    </row>
    <row r="1703" customFormat="false" ht="15" hidden="false" customHeight="false" outlineLevel="0" collapsed="false">
      <c r="A1703" s="25" t="s">
        <v>1953</v>
      </c>
      <c r="B1703" s="25" t="s">
        <v>67</v>
      </c>
      <c r="C1703" s="25" t="s">
        <v>75</v>
      </c>
      <c r="D1703" s="25" t="s">
        <v>80</v>
      </c>
      <c r="E1703" s="25" t="s">
        <v>251</v>
      </c>
      <c r="F1703" s="25" t="s">
        <v>211</v>
      </c>
      <c r="G1703" s="26" t="n">
        <v>332.43</v>
      </c>
      <c r="H1703" s="27" t="n">
        <v>799</v>
      </c>
      <c r="I1703" s="25" t="s">
        <v>147</v>
      </c>
      <c r="K1703" s="25" t="n">
        <v>1995</v>
      </c>
      <c r="L1703" s="25" t="s">
        <v>178</v>
      </c>
      <c r="M1703" s="25" t="s">
        <v>171</v>
      </c>
      <c r="N1703" s="28" t="n">
        <v>5482</v>
      </c>
      <c r="O1703" s="25" t="s">
        <v>55</v>
      </c>
      <c r="P1703" s="29" t="n">
        <v>42818</v>
      </c>
      <c r="Q1703" s="29" t="n">
        <v>42828</v>
      </c>
      <c r="R1703" s="28" t="n">
        <v>0</v>
      </c>
      <c r="S1703" s="28" t="n">
        <f aca="false">IF(O1703="Won",R1703,IF(O1703="Lost",0,N1703))</f>
        <v>0</v>
      </c>
      <c r="T1703" s="30" t="n">
        <f aca="false">IF(AND(P1703&lt;&gt;"",Q1703&lt;&gt;""),Q1703-P1703,"")</f>
        <v>10</v>
      </c>
      <c r="U1703" s="30" t="str">
        <f aca="false">IF(AND(O1703="Engaging",P1703&lt;&gt;""),'Leia-me'!$B$5-P1703,"")</f>
        <v/>
      </c>
      <c r="V1703" s="25" t="str">
        <f aca="false">IF(O1703&lt;&gt;"Engaging","",IF(U1703&lt;='Leia-me'!$B$6,"Saudável",IF(U1703&lt;='Leia-me'!$B$7,"Esfriando",IF(U1703&lt;='Leia-me'!$B$8,"Última chance","Zumbi"))))</f>
        <v/>
      </c>
      <c r="W1703" s="25" t="n">
        <f aca="false">IF(O1703="Won",1,IF(O1703="Lost",0,""))</f>
        <v>0</v>
      </c>
      <c r="Y1703" s="25" t="str">
        <f aca="false">IF(E1703="","Sim","")</f>
        <v/>
      </c>
    </row>
    <row r="1704" customFormat="false" ht="15" hidden="false" customHeight="false" outlineLevel="0" collapsed="false">
      <c r="A1704" s="25" t="s">
        <v>1954</v>
      </c>
      <c r="B1704" s="25" t="s">
        <v>67</v>
      </c>
      <c r="C1704" s="25" t="s">
        <v>75</v>
      </c>
      <c r="D1704" s="25" t="s">
        <v>80</v>
      </c>
      <c r="E1704" s="25" t="s">
        <v>164</v>
      </c>
      <c r="F1704" s="25" t="s">
        <v>165</v>
      </c>
      <c r="G1704" s="26" t="n">
        <v>217.87</v>
      </c>
      <c r="H1704" s="27" t="n">
        <v>551</v>
      </c>
      <c r="I1704" s="25" t="s">
        <v>147</v>
      </c>
      <c r="K1704" s="25" t="n">
        <v>1998</v>
      </c>
      <c r="L1704" s="25" t="s">
        <v>178</v>
      </c>
      <c r="M1704" s="25" t="s">
        <v>171</v>
      </c>
      <c r="N1704" s="28" t="n">
        <v>5482</v>
      </c>
      <c r="O1704" s="25" t="s">
        <v>54</v>
      </c>
      <c r="P1704" s="29" t="n">
        <v>42818</v>
      </c>
      <c r="Q1704" s="29" t="n">
        <v>42870</v>
      </c>
      <c r="R1704" s="28" t="n">
        <v>5214</v>
      </c>
      <c r="S1704" s="28" t="n">
        <f aca="false">IF(O1704="Won",R1704,IF(O1704="Lost",0,N1704))</f>
        <v>5214</v>
      </c>
      <c r="T1704" s="30" t="n">
        <f aca="false">IF(AND(P1704&lt;&gt;"",Q1704&lt;&gt;""),Q1704-P1704,"")</f>
        <v>52</v>
      </c>
      <c r="U1704" s="30" t="str">
        <f aca="false">IF(AND(O1704="Engaging",P1704&lt;&gt;""),'Leia-me'!$B$5-P1704,"")</f>
        <v/>
      </c>
      <c r="V1704" s="25" t="str">
        <f aca="false">IF(O1704&lt;&gt;"Engaging","",IF(U1704&lt;='Leia-me'!$B$6,"Saudável",IF(U1704&lt;='Leia-me'!$B$7,"Esfriando",IF(U1704&lt;='Leia-me'!$B$8,"Última chance","Zumbi"))))</f>
        <v/>
      </c>
      <c r="W1704" s="25" t="n">
        <f aca="false">IF(O1704="Won",1,IF(O1704="Lost",0,""))</f>
        <v>1</v>
      </c>
      <c r="Y1704" s="25" t="str">
        <f aca="false">IF(E1704="","Sim","")</f>
        <v/>
      </c>
    </row>
    <row r="1705" customFormat="false" ht="15" hidden="false" customHeight="false" outlineLevel="0" collapsed="false">
      <c r="A1705" s="25" t="s">
        <v>1955</v>
      </c>
      <c r="B1705" s="25" t="s">
        <v>67</v>
      </c>
      <c r="C1705" s="25" t="s">
        <v>75</v>
      </c>
      <c r="D1705" s="25" t="s">
        <v>80</v>
      </c>
      <c r="E1705" s="25" t="s">
        <v>180</v>
      </c>
      <c r="F1705" s="25" t="s">
        <v>146</v>
      </c>
      <c r="G1705" s="26" t="n">
        <v>3178.24</v>
      </c>
      <c r="H1705" s="27" t="n">
        <v>4540</v>
      </c>
      <c r="I1705" s="25" t="s">
        <v>147</v>
      </c>
      <c r="K1705" s="25" t="n">
        <v>2002</v>
      </c>
      <c r="L1705" s="25" t="s">
        <v>1834</v>
      </c>
      <c r="M1705" s="25" t="s">
        <v>171</v>
      </c>
      <c r="N1705" s="28" t="n">
        <v>4821</v>
      </c>
      <c r="O1705" s="25" t="s">
        <v>54</v>
      </c>
      <c r="P1705" s="29" t="n">
        <v>42818</v>
      </c>
      <c r="Q1705" s="29" t="n">
        <v>42824</v>
      </c>
      <c r="R1705" s="28" t="n">
        <v>4794</v>
      </c>
      <c r="S1705" s="28" t="n">
        <f aca="false">IF(O1705="Won",R1705,IF(O1705="Lost",0,N1705))</f>
        <v>4794</v>
      </c>
      <c r="T1705" s="30" t="n">
        <f aca="false">IF(AND(P1705&lt;&gt;"",Q1705&lt;&gt;""),Q1705-P1705,"")</f>
        <v>6</v>
      </c>
      <c r="U1705" s="30" t="str">
        <f aca="false">IF(AND(O1705="Engaging",P1705&lt;&gt;""),'Leia-me'!$B$5-P1705,"")</f>
        <v/>
      </c>
      <c r="V1705" s="25" t="str">
        <f aca="false">IF(O1705&lt;&gt;"Engaging","",IF(U1705&lt;='Leia-me'!$B$6,"Saudável",IF(U1705&lt;='Leia-me'!$B$7,"Esfriando",IF(U1705&lt;='Leia-me'!$B$8,"Última chance","Zumbi"))))</f>
        <v/>
      </c>
      <c r="W1705" s="25" t="n">
        <f aca="false">IF(O1705="Won",1,IF(O1705="Lost",0,""))</f>
        <v>1</v>
      </c>
      <c r="X1705" s="25" t="s">
        <v>1835</v>
      </c>
      <c r="Y1705" s="25" t="str">
        <f aca="false">IF(E1705="","Sim","")</f>
        <v/>
      </c>
    </row>
    <row r="1706" customFormat="false" ht="15" hidden="false" customHeight="false" outlineLevel="0" collapsed="false">
      <c r="A1706" s="25" t="s">
        <v>1956</v>
      </c>
      <c r="B1706" s="25" t="s">
        <v>67</v>
      </c>
      <c r="C1706" s="25" t="s">
        <v>75</v>
      </c>
      <c r="D1706" s="25" t="s">
        <v>80</v>
      </c>
      <c r="E1706" s="25" t="s">
        <v>195</v>
      </c>
      <c r="F1706" s="25" t="s">
        <v>185</v>
      </c>
      <c r="G1706" s="26" t="n">
        <v>8170.38</v>
      </c>
      <c r="H1706" s="27" t="n">
        <v>16499</v>
      </c>
      <c r="I1706" s="25" t="s">
        <v>196</v>
      </c>
      <c r="K1706" s="25" t="n">
        <v>1997</v>
      </c>
      <c r="L1706" s="25" t="s">
        <v>148</v>
      </c>
      <c r="M1706" s="25" t="s">
        <v>149</v>
      </c>
      <c r="N1706" s="28" t="n">
        <v>55</v>
      </c>
      <c r="O1706" s="25" t="s">
        <v>55</v>
      </c>
      <c r="P1706" s="29" t="n">
        <v>42819</v>
      </c>
      <c r="Q1706" s="29" t="n">
        <v>42827</v>
      </c>
      <c r="R1706" s="28" t="n">
        <v>0</v>
      </c>
      <c r="S1706" s="28" t="n">
        <f aca="false">IF(O1706="Won",R1706,IF(O1706="Lost",0,N1706))</f>
        <v>0</v>
      </c>
      <c r="T1706" s="30" t="n">
        <f aca="false">IF(AND(P1706&lt;&gt;"",Q1706&lt;&gt;""),Q1706-P1706,"")</f>
        <v>8</v>
      </c>
      <c r="U1706" s="30" t="str">
        <f aca="false">IF(AND(O1706="Engaging",P1706&lt;&gt;""),'Leia-me'!$B$5-P1706,"")</f>
        <v/>
      </c>
      <c r="V1706" s="25" t="str">
        <f aca="false">IF(O1706&lt;&gt;"Engaging","",IF(U1706&lt;='Leia-me'!$B$6,"Saudável",IF(U1706&lt;='Leia-me'!$B$7,"Esfriando",IF(U1706&lt;='Leia-me'!$B$8,"Última chance","Zumbi"))))</f>
        <v/>
      </c>
      <c r="W1706" s="25" t="n">
        <f aca="false">IF(O1706="Won",1,IF(O1706="Lost",0,""))</f>
        <v>0</v>
      </c>
      <c r="Y1706" s="25" t="str">
        <f aca="false">IF(E1706="","Sim","")</f>
        <v/>
      </c>
    </row>
    <row r="1707" customFormat="false" ht="15" hidden="false" customHeight="false" outlineLevel="0" collapsed="false">
      <c r="A1707" s="25" t="s">
        <v>1957</v>
      </c>
      <c r="B1707" s="25" t="s">
        <v>67</v>
      </c>
      <c r="C1707" s="25" t="s">
        <v>75</v>
      </c>
      <c r="D1707" s="25" t="s">
        <v>80</v>
      </c>
      <c r="E1707" s="25" t="s">
        <v>176</v>
      </c>
      <c r="F1707" s="25" t="s">
        <v>177</v>
      </c>
      <c r="G1707" s="26" t="n">
        <v>1698.2</v>
      </c>
      <c r="H1707" s="27" t="n">
        <v>3798</v>
      </c>
      <c r="I1707" s="25" t="s">
        <v>147</v>
      </c>
      <c r="K1707" s="25" t="n">
        <v>1987</v>
      </c>
      <c r="L1707" s="25" t="s">
        <v>1834</v>
      </c>
      <c r="M1707" s="25" t="s">
        <v>171</v>
      </c>
      <c r="N1707" s="28" t="n">
        <v>4821</v>
      </c>
      <c r="O1707" s="25" t="s">
        <v>54</v>
      </c>
      <c r="P1707" s="29" t="n">
        <v>42820</v>
      </c>
      <c r="Q1707" s="29" t="n">
        <v>42829</v>
      </c>
      <c r="R1707" s="28" t="n">
        <v>4820</v>
      </c>
      <c r="S1707" s="28" t="n">
        <f aca="false">IF(O1707="Won",R1707,IF(O1707="Lost",0,N1707))</f>
        <v>4820</v>
      </c>
      <c r="T1707" s="30" t="n">
        <f aca="false">IF(AND(P1707&lt;&gt;"",Q1707&lt;&gt;""),Q1707-P1707,"")</f>
        <v>9</v>
      </c>
      <c r="U1707" s="30" t="str">
        <f aca="false">IF(AND(O1707="Engaging",P1707&lt;&gt;""),'Leia-me'!$B$5-P1707,"")</f>
        <v/>
      </c>
      <c r="V1707" s="25" t="str">
        <f aca="false">IF(O1707&lt;&gt;"Engaging","",IF(U1707&lt;='Leia-me'!$B$6,"Saudável",IF(U1707&lt;='Leia-me'!$B$7,"Esfriando",IF(U1707&lt;='Leia-me'!$B$8,"Última chance","Zumbi"))))</f>
        <v/>
      </c>
      <c r="W1707" s="25" t="n">
        <f aca="false">IF(O1707="Won",1,IF(O1707="Lost",0,""))</f>
        <v>1</v>
      </c>
      <c r="X1707" s="25" t="s">
        <v>1835</v>
      </c>
      <c r="Y1707" s="25" t="str">
        <f aca="false">IF(E1707="","Sim","")</f>
        <v/>
      </c>
    </row>
    <row r="1708" customFormat="false" ht="15" hidden="false" customHeight="false" outlineLevel="0" collapsed="false">
      <c r="A1708" s="25" t="s">
        <v>1958</v>
      </c>
      <c r="B1708" s="25" t="s">
        <v>67</v>
      </c>
      <c r="C1708" s="25" t="s">
        <v>75</v>
      </c>
      <c r="D1708" s="25" t="s">
        <v>80</v>
      </c>
      <c r="E1708" s="25" t="s">
        <v>210</v>
      </c>
      <c r="F1708" s="25" t="s">
        <v>211</v>
      </c>
      <c r="G1708" s="26" t="n">
        <v>718.62</v>
      </c>
      <c r="H1708" s="27" t="n">
        <v>2448</v>
      </c>
      <c r="I1708" s="25" t="s">
        <v>147</v>
      </c>
      <c r="K1708" s="25" t="n">
        <v>2001</v>
      </c>
      <c r="L1708" s="25" t="s">
        <v>1834</v>
      </c>
      <c r="M1708" s="25" t="s">
        <v>171</v>
      </c>
      <c r="N1708" s="28" t="n">
        <v>4821</v>
      </c>
      <c r="O1708" s="25" t="s">
        <v>55</v>
      </c>
      <c r="P1708" s="29" t="n">
        <v>42821</v>
      </c>
      <c r="Q1708" s="29" t="n">
        <v>42830</v>
      </c>
      <c r="R1708" s="28" t="n">
        <v>0</v>
      </c>
      <c r="S1708" s="28" t="n">
        <f aca="false">IF(O1708="Won",R1708,IF(O1708="Lost",0,N1708))</f>
        <v>0</v>
      </c>
      <c r="T1708" s="30" t="n">
        <f aca="false">IF(AND(P1708&lt;&gt;"",Q1708&lt;&gt;""),Q1708-P1708,"")</f>
        <v>9</v>
      </c>
      <c r="U1708" s="30" t="str">
        <f aca="false">IF(AND(O1708="Engaging",P1708&lt;&gt;""),'Leia-me'!$B$5-P1708,"")</f>
        <v/>
      </c>
      <c r="V1708" s="25" t="str">
        <f aca="false">IF(O1708&lt;&gt;"Engaging","",IF(U1708&lt;='Leia-me'!$B$6,"Saudável",IF(U1708&lt;='Leia-me'!$B$7,"Esfriando",IF(U1708&lt;='Leia-me'!$B$8,"Última chance","Zumbi"))))</f>
        <v/>
      </c>
      <c r="W1708" s="25" t="n">
        <f aca="false">IF(O1708="Won",1,IF(O1708="Lost",0,""))</f>
        <v>0</v>
      </c>
      <c r="X1708" s="25" t="s">
        <v>1835</v>
      </c>
      <c r="Y1708" s="25" t="str">
        <f aca="false">IF(E1708="","Sim","")</f>
        <v/>
      </c>
    </row>
    <row r="1709" customFormat="false" ht="15" hidden="false" customHeight="false" outlineLevel="0" collapsed="false">
      <c r="A1709" s="25" t="s">
        <v>1959</v>
      </c>
      <c r="B1709" s="25" t="s">
        <v>67</v>
      </c>
      <c r="C1709" s="25" t="s">
        <v>75</v>
      </c>
      <c r="D1709" s="25" t="s">
        <v>80</v>
      </c>
      <c r="E1709" s="25" t="s">
        <v>158</v>
      </c>
      <c r="F1709" s="25" t="s">
        <v>159</v>
      </c>
      <c r="G1709" s="26" t="n">
        <v>291.27</v>
      </c>
      <c r="H1709" s="27" t="n">
        <v>586</v>
      </c>
      <c r="I1709" s="25" t="s">
        <v>147</v>
      </c>
      <c r="K1709" s="25" t="n">
        <v>1997</v>
      </c>
      <c r="L1709" s="25" t="s">
        <v>148</v>
      </c>
      <c r="M1709" s="25" t="s">
        <v>149</v>
      </c>
      <c r="N1709" s="28" t="n">
        <v>55</v>
      </c>
      <c r="O1709" s="25" t="s">
        <v>55</v>
      </c>
      <c r="P1709" s="29" t="n">
        <v>42821</v>
      </c>
      <c r="Q1709" s="29" t="n">
        <v>42832</v>
      </c>
      <c r="R1709" s="28" t="n">
        <v>0</v>
      </c>
      <c r="S1709" s="28" t="n">
        <f aca="false">IF(O1709="Won",R1709,IF(O1709="Lost",0,N1709))</f>
        <v>0</v>
      </c>
      <c r="T1709" s="30" t="n">
        <f aca="false">IF(AND(P1709&lt;&gt;"",Q1709&lt;&gt;""),Q1709-P1709,"")</f>
        <v>11</v>
      </c>
      <c r="U1709" s="30" t="str">
        <f aca="false">IF(AND(O1709="Engaging",P1709&lt;&gt;""),'Leia-me'!$B$5-P1709,"")</f>
        <v/>
      </c>
      <c r="V1709" s="25" t="str">
        <f aca="false">IF(O1709&lt;&gt;"Engaging","",IF(U1709&lt;='Leia-me'!$B$6,"Saudável",IF(U1709&lt;='Leia-me'!$B$7,"Esfriando",IF(U1709&lt;='Leia-me'!$B$8,"Última chance","Zumbi"))))</f>
        <v/>
      </c>
      <c r="W1709" s="25" t="n">
        <f aca="false">IF(O1709="Won",1,IF(O1709="Lost",0,""))</f>
        <v>0</v>
      </c>
      <c r="Y1709" s="25" t="str">
        <f aca="false">IF(E1709="","Sim","")</f>
        <v/>
      </c>
    </row>
    <row r="1710" customFormat="false" ht="15" hidden="false" customHeight="false" outlineLevel="0" collapsed="false">
      <c r="A1710" s="25" t="s">
        <v>1960</v>
      </c>
      <c r="B1710" s="25" t="s">
        <v>67</v>
      </c>
      <c r="C1710" s="25" t="s">
        <v>75</v>
      </c>
      <c r="D1710" s="25" t="s">
        <v>80</v>
      </c>
      <c r="E1710" s="25" t="s">
        <v>237</v>
      </c>
      <c r="F1710" s="25" t="s">
        <v>192</v>
      </c>
      <c r="G1710" s="26" t="n">
        <v>4618</v>
      </c>
      <c r="H1710" s="27" t="n">
        <v>10083</v>
      </c>
      <c r="I1710" s="25" t="s">
        <v>147</v>
      </c>
      <c r="K1710" s="25" t="n">
        <v>1982</v>
      </c>
      <c r="L1710" s="25" t="s">
        <v>1834</v>
      </c>
      <c r="M1710" s="25" t="s">
        <v>171</v>
      </c>
      <c r="N1710" s="28" t="n">
        <v>4821</v>
      </c>
      <c r="O1710" s="25" t="s">
        <v>55</v>
      </c>
      <c r="P1710" s="29" t="n">
        <v>42822</v>
      </c>
      <c r="Q1710" s="29" t="n">
        <v>42831</v>
      </c>
      <c r="R1710" s="28" t="n">
        <v>0</v>
      </c>
      <c r="S1710" s="28" t="n">
        <f aca="false">IF(O1710="Won",R1710,IF(O1710="Lost",0,N1710))</f>
        <v>0</v>
      </c>
      <c r="T1710" s="30" t="n">
        <f aca="false">IF(AND(P1710&lt;&gt;"",Q1710&lt;&gt;""),Q1710-P1710,"")</f>
        <v>9</v>
      </c>
      <c r="U1710" s="30" t="str">
        <f aca="false">IF(AND(O1710="Engaging",P1710&lt;&gt;""),'Leia-me'!$B$5-P1710,"")</f>
        <v/>
      </c>
      <c r="V1710" s="25" t="str">
        <f aca="false">IF(O1710&lt;&gt;"Engaging","",IF(U1710&lt;='Leia-me'!$B$6,"Saudável",IF(U1710&lt;='Leia-me'!$B$7,"Esfriando",IF(U1710&lt;='Leia-me'!$B$8,"Última chance","Zumbi"))))</f>
        <v/>
      </c>
      <c r="W1710" s="25" t="n">
        <f aca="false">IF(O1710="Won",1,IF(O1710="Lost",0,""))</f>
        <v>0</v>
      </c>
      <c r="X1710" s="25" t="s">
        <v>1835</v>
      </c>
      <c r="Y1710" s="25" t="str">
        <f aca="false">IF(E1710="","Sim","")</f>
        <v/>
      </c>
    </row>
    <row r="1711" customFormat="false" ht="15" hidden="false" customHeight="false" outlineLevel="0" collapsed="false">
      <c r="A1711" s="25" t="s">
        <v>1961</v>
      </c>
      <c r="B1711" s="25" t="s">
        <v>67</v>
      </c>
      <c r="C1711" s="25" t="s">
        <v>75</v>
      </c>
      <c r="D1711" s="25" t="s">
        <v>80</v>
      </c>
      <c r="E1711" s="25" t="s">
        <v>169</v>
      </c>
      <c r="F1711" s="25" t="s">
        <v>168</v>
      </c>
      <c r="G1711" s="26" t="n">
        <v>2403.58</v>
      </c>
      <c r="H1711" s="27" t="n">
        <v>8801</v>
      </c>
      <c r="I1711" s="25" t="s">
        <v>147</v>
      </c>
      <c r="K1711" s="25" t="n">
        <v>1986</v>
      </c>
      <c r="L1711" s="25" t="s">
        <v>160</v>
      </c>
      <c r="M1711" s="25" t="s">
        <v>149</v>
      </c>
      <c r="N1711" s="28" t="n">
        <v>3393</v>
      </c>
      <c r="O1711" s="25" t="s">
        <v>55</v>
      </c>
      <c r="P1711" s="29" t="n">
        <v>42822</v>
      </c>
      <c r="Q1711" s="29" t="n">
        <v>42828</v>
      </c>
      <c r="R1711" s="28" t="n">
        <v>0</v>
      </c>
      <c r="S1711" s="28" t="n">
        <f aca="false">IF(O1711="Won",R1711,IF(O1711="Lost",0,N1711))</f>
        <v>0</v>
      </c>
      <c r="T1711" s="30" t="n">
        <f aca="false">IF(AND(P1711&lt;&gt;"",Q1711&lt;&gt;""),Q1711-P1711,"")</f>
        <v>6</v>
      </c>
      <c r="U1711" s="30" t="str">
        <f aca="false">IF(AND(O1711="Engaging",P1711&lt;&gt;""),'Leia-me'!$B$5-P1711,"")</f>
        <v/>
      </c>
      <c r="V1711" s="25" t="str">
        <f aca="false">IF(O1711&lt;&gt;"Engaging","",IF(U1711&lt;='Leia-me'!$B$6,"Saudável",IF(U1711&lt;='Leia-me'!$B$7,"Esfriando",IF(U1711&lt;='Leia-me'!$B$8,"Última chance","Zumbi"))))</f>
        <v/>
      </c>
      <c r="W1711" s="25" t="n">
        <f aca="false">IF(O1711="Won",1,IF(O1711="Lost",0,""))</f>
        <v>0</v>
      </c>
      <c r="Y1711" s="25" t="str">
        <f aca="false">IF(E1711="","Sim","")</f>
        <v/>
      </c>
    </row>
    <row r="1712" customFormat="false" ht="15" hidden="false" customHeight="false" outlineLevel="0" collapsed="false">
      <c r="A1712" s="25" t="s">
        <v>1962</v>
      </c>
      <c r="B1712" s="25" t="s">
        <v>67</v>
      </c>
      <c r="C1712" s="25" t="s">
        <v>75</v>
      </c>
      <c r="D1712" s="25" t="s">
        <v>80</v>
      </c>
      <c r="E1712" s="25" t="s">
        <v>266</v>
      </c>
      <c r="F1712" s="25" t="s">
        <v>267</v>
      </c>
      <c r="G1712" s="26" t="n">
        <v>2041.73</v>
      </c>
      <c r="H1712" s="27" t="n">
        <v>5276</v>
      </c>
      <c r="I1712" s="25" t="s">
        <v>147</v>
      </c>
      <c r="K1712" s="25" t="n">
        <v>1997</v>
      </c>
      <c r="L1712" s="25" t="s">
        <v>160</v>
      </c>
      <c r="M1712" s="25" t="s">
        <v>149</v>
      </c>
      <c r="N1712" s="28" t="n">
        <v>3393</v>
      </c>
      <c r="O1712" s="25" t="s">
        <v>54</v>
      </c>
      <c r="P1712" s="29" t="n">
        <v>42822</v>
      </c>
      <c r="Q1712" s="29" t="n">
        <v>42834</v>
      </c>
      <c r="R1712" s="28" t="n">
        <v>3665</v>
      </c>
      <c r="S1712" s="28" t="n">
        <f aca="false">IF(O1712="Won",R1712,IF(O1712="Lost",0,N1712))</f>
        <v>3665</v>
      </c>
      <c r="T1712" s="30" t="n">
        <f aca="false">IF(AND(P1712&lt;&gt;"",Q1712&lt;&gt;""),Q1712-P1712,"")</f>
        <v>12</v>
      </c>
      <c r="U1712" s="30" t="str">
        <f aca="false">IF(AND(O1712="Engaging",P1712&lt;&gt;""),'Leia-me'!$B$5-P1712,"")</f>
        <v/>
      </c>
      <c r="V1712" s="25" t="str">
        <f aca="false">IF(O1712&lt;&gt;"Engaging","",IF(U1712&lt;='Leia-me'!$B$6,"Saudável",IF(U1712&lt;='Leia-me'!$B$7,"Esfriando",IF(U1712&lt;='Leia-me'!$B$8,"Última chance","Zumbi"))))</f>
        <v/>
      </c>
      <c r="W1712" s="25" t="n">
        <f aca="false">IF(O1712="Won",1,IF(O1712="Lost",0,""))</f>
        <v>1</v>
      </c>
      <c r="Y1712" s="25" t="str">
        <f aca="false">IF(E1712="","Sim","")</f>
        <v/>
      </c>
    </row>
    <row r="1713" customFormat="false" ht="15" hidden="false" customHeight="false" outlineLevel="0" collapsed="false">
      <c r="A1713" s="25" t="s">
        <v>1963</v>
      </c>
      <c r="B1713" s="25" t="s">
        <v>67</v>
      </c>
      <c r="C1713" s="25" t="s">
        <v>75</v>
      </c>
      <c r="D1713" s="25" t="s">
        <v>80</v>
      </c>
      <c r="E1713" s="25" t="s">
        <v>162</v>
      </c>
      <c r="F1713" s="25" t="s">
        <v>155</v>
      </c>
      <c r="G1713" s="26" t="n">
        <v>5266.09</v>
      </c>
      <c r="H1713" s="27" t="n">
        <v>8595</v>
      </c>
      <c r="I1713" s="25" t="s">
        <v>147</v>
      </c>
      <c r="J1713" s="25" t="s">
        <v>156</v>
      </c>
      <c r="K1713" s="25" t="n">
        <v>1988</v>
      </c>
      <c r="L1713" s="25" t="s">
        <v>178</v>
      </c>
      <c r="M1713" s="25" t="s">
        <v>171</v>
      </c>
      <c r="N1713" s="28" t="n">
        <v>5482</v>
      </c>
      <c r="O1713" s="25" t="s">
        <v>55</v>
      </c>
      <c r="P1713" s="29" t="n">
        <v>42823</v>
      </c>
      <c r="Q1713" s="29" t="n">
        <v>42831</v>
      </c>
      <c r="R1713" s="28" t="n">
        <v>0</v>
      </c>
      <c r="S1713" s="28" t="n">
        <f aca="false">IF(O1713="Won",R1713,IF(O1713="Lost",0,N1713))</f>
        <v>0</v>
      </c>
      <c r="T1713" s="30" t="n">
        <f aca="false">IF(AND(P1713&lt;&gt;"",Q1713&lt;&gt;""),Q1713-P1713,"")</f>
        <v>8</v>
      </c>
      <c r="U1713" s="30" t="str">
        <f aca="false">IF(AND(O1713="Engaging",P1713&lt;&gt;""),'Leia-me'!$B$5-P1713,"")</f>
        <v/>
      </c>
      <c r="V1713" s="25" t="str">
        <f aca="false">IF(O1713&lt;&gt;"Engaging","",IF(U1713&lt;='Leia-me'!$B$6,"Saudável",IF(U1713&lt;='Leia-me'!$B$7,"Esfriando",IF(U1713&lt;='Leia-me'!$B$8,"Última chance","Zumbi"))))</f>
        <v/>
      </c>
      <c r="W1713" s="25" t="n">
        <f aca="false">IF(O1713="Won",1,IF(O1713="Lost",0,""))</f>
        <v>0</v>
      </c>
      <c r="Y1713" s="25" t="str">
        <f aca="false">IF(E1713="","Sim","")</f>
        <v/>
      </c>
    </row>
    <row r="1714" customFormat="false" ht="15" hidden="false" customHeight="false" outlineLevel="0" collapsed="false">
      <c r="A1714" s="25" t="s">
        <v>1964</v>
      </c>
      <c r="B1714" s="25" t="s">
        <v>67</v>
      </c>
      <c r="C1714" s="25" t="s">
        <v>75</v>
      </c>
      <c r="D1714" s="25" t="s">
        <v>80</v>
      </c>
      <c r="E1714" s="25" t="s">
        <v>184</v>
      </c>
      <c r="F1714" s="25" t="s">
        <v>185</v>
      </c>
      <c r="G1714" s="26" t="n">
        <v>1520.66</v>
      </c>
      <c r="H1714" s="27" t="n">
        <v>1806</v>
      </c>
      <c r="I1714" s="25" t="s">
        <v>147</v>
      </c>
      <c r="K1714" s="25" t="n">
        <v>2005</v>
      </c>
      <c r="L1714" s="25" t="s">
        <v>1834</v>
      </c>
      <c r="M1714" s="25" t="s">
        <v>171</v>
      </c>
      <c r="N1714" s="28" t="n">
        <v>4821</v>
      </c>
      <c r="O1714" s="25" t="s">
        <v>54</v>
      </c>
      <c r="P1714" s="29" t="n">
        <v>42823</v>
      </c>
      <c r="Q1714" s="29" t="n">
        <v>42902</v>
      </c>
      <c r="R1714" s="28" t="n">
        <v>3844</v>
      </c>
      <c r="S1714" s="28" t="n">
        <f aca="false">IF(O1714="Won",R1714,IF(O1714="Lost",0,N1714))</f>
        <v>3844</v>
      </c>
      <c r="T1714" s="30" t="n">
        <f aca="false">IF(AND(P1714&lt;&gt;"",Q1714&lt;&gt;""),Q1714-P1714,"")</f>
        <v>79</v>
      </c>
      <c r="U1714" s="30" t="str">
        <f aca="false">IF(AND(O1714="Engaging",P1714&lt;&gt;""),'Leia-me'!$B$5-P1714,"")</f>
        <v/>
      </c>
      <c r="V1714" s="25" t="str">
        <f aca="false">IF(O1714&lt;&gt;"Engaging","",IF(U1714&lt;='Leia-me'!$B$6,"Saudável",IF(U1714&lt;='Leia-me'!$B$7,"Esfriando",IF(U1714&lt;='Leia-me'!$B$8,"Última chance","Zumbi"))))</f>
        <v/>
      </c>
      <c r="W1714" s="25" t="n">
        <f aca="false">IF(O1714="Won",1,IF(O1714="Lost",0,""))</f>
        <v>1</v>
      </c>
      <c r="X1714" s="25" t="s">
        <v>1835</v>
      </c>
      <c r="Y1714" s="25" t="str">
        <f aca="false">IF(E1714="","Sim","")</f>
        <v/>
      </c>
    </row>
    <row r="1715" customFormat="false" ht="15" hidden="false" customHeight="false" outlineLevel="0" collapsed="false">
      <c r="A1715" s="25" t="s">
        <v>1965</v>
      </c>
      <c r="B1715" s="25" t="s">
        <v>67</v>
      </c>
      <c r="C1715" s="25" t="s">
        <v>75</v>
      </c>
      <c r="D1715" s="25" t="s">
        <v>80</v>
      </c>
      <c r="E1715" s="25" t="s">
        <v>218</v>
      </c>
      <c r="F1715" s="25" t="s">
        <v>146</v>
      </c>
      <c r="G1715" s="26" t="n">
        <v>4.54</v>
      </c>
      <c r="H1715" s="27" t="n">
        <v>9</v>
      </c>
      <c r="I1715" s="25" t="s">
        <v>147</v>
      </c>
      <c r="K1715" s="25" t="n">
        <v>2017</v>
      </c>
      <c r="L1715" s="25" t="s">
        <v>186</v>
      </c>
      <c r="M1715" s="25" t="s">
        <v>171</v>
      </c>
      <c r="N1715" s="28" t="n">
        <v>550</v>
      </c>
      <c r="O1715" s="25" t="s">
        <v>55</v>
      </c>
      <c r="P1715" s="29" t="n">
        <v>42824</v>
      </c>
      <c r="Q1715" s="29" t="n">
        <v>42826</v>
      </c>
      <c r="R1715" s="28" t="n">
        <v>0</v>
      </c>
      <c r="S1715" s="28" t="n">
        <f aca="false">IF(O1715="Won",R1715,IF(O1715="Lost",0,N1715))</f>
        <v>0</v>
      </c>
      <c r="T1715" s="30" t="n">
        <f aca="false">IF(AND(P1715&lt;&gt;"",Q1715&lt;&gt;""),Q1715-P1715,"")</f>
        <v>2</v>
      </c>
      <c r="U1715" s="30" t="str">
        <f aca="false">IF(AND(O1715="Engaging",P1715&lt;&gt;""),'Leia-me'!$B$5-P1715,"")</f>
        <v/>
      </c>
      <c r="V1715" s="25" t="str">
        <f aca="false">IF(O1715&lt;&gt;"Engaging","",IF(U1715&lt;='Leia-me'!$B$6,"Saudável",IF(U1715&lt;='Leia-me'!$B$7,"Esfriando",IF(U1715&lt;='Leia-me'!$B$8,"Última chance","Zumbi"))))</f>
        <v/>
      </c>
      <c r="W1715" s="25" t="n">
        <f aca="false">IF(O1715="Won",1,IF(O1715="Lost",0,""))</f>
        <v>0</v>
      </c>
      <c r="Y1715" s="25" t="str">
        <f aca="false">IF(E1715="","Sim","")</f>
        <v/>
      </c>
    </row>
    <row r="1716" customFormat="false" ht="15" hidden="false" customHeight="false" outlineLevel="0" collapsed="false">
      <c r="A1716" s="25" t="s">
        <v>1966</v>
      </c>
      <c r="B1716" s="25" t="s">
        <v>67</v>
      </c>
      <c r="C1716" s="25" t="s">
        <v>75</v>
      </c>
      <c r="D1716" s="25" t="s">
        <v>80</v>
      </c>
      <c r="E1716" s="25" t="s">
        <v>180</v>
      </c>
      <c r="F1716" s="25" t="s">
        <v>146</v>
      </c>
      <c r="G1716" s="26" t="n">
        <v>3178.24</v>
      </c>
      <c r="H1716" s="27" t="n">
        <v>4540</v>
      </c>
      <c r="I1716" s="25" t="s">
        <v>147</v>
      </c>
      <c r="K1716" s="25" t="n">
        <v>2002</v>
      </c>
      <c r="L1716" s="25" t="s">
        <v>170</v>
      </c>
      <c r="M1716" s="25" t="s">
        <v>171</v>
      </c>
      <c r="N1716" s="28" t="n">
        <v>1096</v>
      </c>
      <c r="O1716" s="25" t="s">
        <v>55</v>
      </c>
      <c r="P1716" s="29" t="n">
        <v>42824</v>
      </c>
      <c r="Q1716" s="29" t="n">
        <v>42832</v>
      </c>
      <c r="R1716" s="28" t="n">
        <v>0</v>
      </c>
      <c r="S1716" s="28" t="n">
        <f aca="false">IF(O1716="Won",R1716,IF(O1716="Lost",0,N1716))</f>
        <v>0</v>
      </c>
      <c r="T1716" s="30" t="n">
        <f aca="false">IF(AND(P1716&lt;&gt;"",Q1716&lt;&gt;""),Q1716-P1716,"")</f>
        <v>8</v>
      </c>
      <c r="U1716" s="30" t="str">
        <f aca="false">IF(AND(O1716="Engaging",P1716&lt;&gt;""),'Leia-me'!$B$5-P1716,"")</f>
        <v/>
      </c>
      <c r="V1716" s="25" t="str">
        <f aca="false">IF(O1716&lt;&gt;"Engaging","",IF(U1716&lt;='Leia-me'!$B$6,"Saudável",IF(U1716&lt;='Leia-me'!$B$7,"Esfriando",IF(U1716&lt;='Leia-me'!$B$8,"Última chance","Zumbi"))))</f>
        <v/>
      </c>
      <c r="W1716" s="25" t="n">
        <f aca="false">IF(O1716="Won",1,IF(O1716="Lost",0,""))</f>
        <v>0</v>
      </c>
      <c r="Y1716" s="25" t="str">
        <f aca="false">IF(E1716="","Sim","")</f>
        <v/>
      </c>
    </row>
    <row r="1717" customFormat="false" ht="15" hidden="false" customHeight="false" outlineLevel="0" collapsed="false">
      <c r="A1717" s="25" t="s">
        <v>1967</v>
      </c>
      <c r="B1717" s="25" t="s">
        <v>67</v>
      </c>
      <c r="C1717" s="25" t="s">
        <v>75</v>
      </c>
      <c r="D1717" s="25" t="s">
        <v>80</v>
      </c>
      <c r="E1717" s="25" t="s">
        <v>240</v>
      </c>
      <c r="F1717" s="25" t="s">
        <v>185</v>
      </c>
      <c r="G1717" s="26" t="n">
        <v>1223.72</v>
      </c>
      <c r="H1717" s="27" t="n">
        <v>2497</v>
      </c>
      <c r="I1717" s="25" t="s">
        <v>241</v>
      </c>
      <c r="K1717" s="25" t="n">
        <v>2000</v>
      </c>
      <c r="L1717" s="25" t="s">
        <v>160</v>
      </c>
      <c r="M1717" s="25" t="s">
        <v>149</v>
      </c>
      <c r="N1717" s="28" t="n">
        <v>3393</v>
      </c>
      <c r="O1717" s="25" t="s">
        <v>55</v>
      </c>
      <c r="P1717" s="29" t="n">
        <v>42824</v>
      </c>
      <c r="Q1717" s="29" t="n">
        <v>42872</v>
      </c>
      <c r="R1717" s="28" t="n">
        <v>0</v>
      </c>
      <c r="S1717" s="28" t="n">
        <f aca="false">IF(O1717="Won",R1717,IF(O1717="Lost",0,N1717))</f>
        <v>0</v>
      </c>
      <c r="T1717" s="30" t="n">
        <f aca="false">IF(AND(P1717&lt;&gt;"",Q1717&lt;&gt;""),Q1717-P1717,"")</f>
        <v>48</v>
      </c>
      <c r="U1717" s="30" t="str">
        <f aca="false">IF(AND(O1717="Engaging",P1717&lt;&gt;""),'Leia-me'!$B$5-P1717,"")</f>
        <v/>
      </c>
      <c r="V1717" s="25" t="str">
        <f aca="false">IF(O1717&lt;&gt;"Engaging","",IF(U1717&lt;='Leia-me'!$B$6,"Saudável",IF(U1717&lt;='Leia-me'!$B$7,"Esfriando",IF(U1717&lt;='Leia-me'!$B$8,"Última chance","Zumbi"))))</f>
        <v/>
      </c>
      <c r="W1717" s="25" t="n">
        <f aca="false">IF(O1717="Won",1,IF(O1717="Lost",0,""))</f>
        <v>0</v>
      </c>
      <c r="Y1717" s="25" t="str">
        <f aca="false">IF(E1717="","Sim","")</f>
        <v/>
      </c>
    </row>
    <row r="1718" customFormat="false" ht="15" hidden="false" customHeight="false" outlineLevel="0" collapsed="false">
      <c r="A1718" s="25" t="s">
        <v>1968</v>
      </c>
      <c r="B1718" s="25" t="s">
        <v>67</v>
      </c>
      <c r="C1718" s="25" t="s">
        <v>75</v>
      </c>
      <c r="D1718" s="25" t="s">
        <v>80</v>
      </c>
      <c r="E1718" s="25" t="s">
        <v>151</v>
      </c>
      <c r="F1718" s="25" t="s">
        <v>146</v>
      </c>
      <c r="G1718" s="26" t="n">
        <v>587.34</v>
      </c>
      <c r="H1718" s="27" t="n">
        <v>1356</v>
      </c>
      <c r="I1718" s="25" t="s">
        <v>152</v>
      </c>
      <c r="K1718" s="25" t="n">
        <v>2012</v>
      </c>
      <c r="L1718" s="25" t="s">
        <v>186</v>
      </c>
      <c r="M1718" s="25" t="s">
        <v>171</v>
      </c>
      <c r="N1718" s="28" t="n">
        <v>550</v>
      </c>
      <c r="O1718" s="25" t="s">
        <v>54</v>
      </c>
      <c r="P1718" s="29" t="n">
        <v>42824</v>
      </c>
      <c r="Q1718" s="29" t="n">
        <v>42906</v>
      </c>
      <c r="R1718" s="28" t="n">
        <v>600</v>
      </c>
      <c r="S1718" s="28" t="n">
        <f aca="false">IF(O1718="Won",R1718,IF(O1718="Lost",0,N1718))</f>
        <v>600</v>
      </c>
      <c r="T1718" s="30" t="n">
        <f aca="false">IF(AND(P1718&lt;&gt;"",Q1718&lt;&gt;""),Q1718-P1718,"")</f>
        <v>82</v>
      </c>
      <c r="U1718" s="30" t="str">
        <f aca="false">IF(AND(O1718="Engaging",P1718&lt;&gt;""),'Leia-me'!$B$5-P1718,"")</f>
        <v/>
      </c>
      <c r="V1718" s="25" t="str">
        <f aca="false">IF(O1718&lt;&gt;"Engaging","",IF(U1718&lt;='Leia-me'!$B$6,"Saudável",IF(U1718&lt;='Leia-me'!$B$7,"Esfriando",IF(U1718&lt;='Leia-me'!$B$8,"Última chance","Zumbi"))))</f>
        <v/>
      </c>
      <c r="W1718" s="25" t="n">
        <f aca="false">IF(O1718="Won",1,IF(O1718="Lost",0,""))</f>
        <v>1</v>
      </c>
      <c r="Y1718" s="25" t="str">
        <f aca="false">IF(E1718="","Sim","")</f>
        <v/>
      </c>
    </row>
    <row r="1719" customFormat="false" ht="15" hidden="false" customHeight="false" outlineLevel="0" collapsed="false">
      <c r="A1719" s="25" t="s">
        <v>1969</v>
      </c>
      <c r="B1719" s="25" t="s">
        <v>67</v>
      </c>
      <c r="C1719" s="25" t="s">
        <v>75</v>
      </c>
      <c r="D1719" s="25" t="s">
        <v>80</v>
      </c>
      <c r="E1719" s="25" t="s">
        <v>151</v>
      </c>
      <c r="F1719" s="25" t="s">
        <v>146</v>
      </c>
      <c r="G1719" s="26" t="n">
        <v>587.34</v>
      </c>
      <c r="H1719" s="27" t="n">
        <v>1356</v>
      </c>
      <c r="I1719" s="25" t="s">
        <v>152</v>
      </c>
      <c r="K1719" s="25" t="n">
        <v>2012</v>
      </c>
      <c r="L1719" s="25" t="s">
        <v>178</v>
      </c>
      <c r="M1719" s="25" t="s">
        <v>171</v>
      </c>
      <c r="N1719" s="28" t="n">
        <v>5482</v>
      </c>
      <c r="O1719" s="25" t="s">
        <v>54</v>
      </c>
      <c r="P1719" s="29" t="n">
        <v>42826</v>
      </c>
      <c r="Q1719" s="29" t="n">
        <v>42833</v>
      </c>
      <c r="R1719" s="28" t="n">
        <v>5798</v>
      </c>
      <c r="S1719" s="28" t="n">
        <f aca="false">IF(O1719="Won",R1719,IF(O1719="Lost",0,N1719))</f>
        <v>5798</v>
      </c>
      <c r="T1719" s="30" t="n">
        <f aca="false">IF(AND(P1719&lt;&gt;"",Q1719&lt;&gt;""),Q1719-P1719,"")</f>
        <v>7</v>
      </c>
      <c r="U1719" s="30" t="str">
        <f aca="false">IF(AND(O1719="Engaging",P1719&lt;&gt;""),'Leia-me'!$B$5-P1719,"")</f>
        <v/>
      </c>
      <c r="V1719" s="25" t="str">
        <f aca="false">IF(O1719&lt;&gt;"Engaging","",IF(U1719&lt;='Leia-me'!$B$6,"Saudável",IF(U1719&lt;='Leia-me'!$B$7,"Esfriando",IF(U1719&lt;='Leia-me'!$B$8,"Última chance","Zumbi"))))</f>
        <v/>
      </c>
      <c r="W1719" s="25" t="n">
        <f aca="false">IF(O1719="Won",1,IF(O1719="Lost",0,""))</f>
        <v>1</v>
      </c>
      <c r="Y1719" s="25" t="str">
        <f aca="false">IF(E1719="","Sim","")</f>
        <v/>
      </c>
    </row>
    <row r="1720" customFormat="false" ht="15" hidden="false" customHeight="false" outlineLevel="0" collapsed="false">
      <c r="A1720" s="25" t="s">
        <v>1970</v>
      </c>
      <c r="B1720" s="25" t="s">
        <v>67</v>
      </c>
      <c r="C1720" s="25" t="s">
        <v>75</v>
      </c>
      <c r="D1720" s="25" t="s">
        <v>80</v>
      </c>
      <c r="E1720" s="25" t="s">
        <v>173</v>
      </c>
      <c r="F1720" s="25" t="s">
        <v>146</v>
      </c>
      <c r="G1720" s="26" t="n">
        <v>647.18</v>
      </c>
      <c r="H1720" s="27" t="n">
        <v>1185</v>
      </c>
      <c r="I1720" s="25" t="s">
        <v>174</v>
      </c>
      <c r="K1720" s="25" t="n">
        <v>1986</v>
      </c>
      <c r="L1720" s="25" t="s">
        <v>1834</v>
      </c>
      <c r="M1720" s="25" t="s">
        <v>171</v>
      </c>
      <c r="N1720" s="28" t="n">
        <v>4821</v>
      </c>
      <c r="O1720" s="25" t="s">
        <v>54</v>
      </c>
      <c r="P1720" s="29" t="n">
        <v>42826</v>
      </c>
      <c r="Q1720" s="29" t="n">
        <v>42835</v>
      </c>
      <c r="R1720" s="28" t="n">
        <v>4685</v>
      </c>
      <c r="S1720" s="28" t="n">
        <f aca="false">IF(O1720="Won",R1720,IF(O1720="Lost",0,N1720))</f>
        <v>4685</v>
      </c>
      <c r="T1720" s="30" t="n">
        <f aca="false">IF(AND(P1720&lt;&gt;"",Q1720&lt;&gt;""),Q1720-P1720,"")</f>
        <v>9</v>
      </c>
      <c r="U1720" s="30" t="str">
        <f aca="false">IF(AND(O1720="Engaging",P1720&lt;&gt;""),'Leia-me'!$B$5-P1720,"")</f>
        <v/>
      </c>
      <c r="V1720" s="25" t="str">
        <f aca="false">IF(O1720&lt;&gt;"Engaging","",IF(U1720&lt;='Leia-me'!$B$6,"Saudável",IF(U1720&lt;='Leia-me'!$B$7,"Esfriando",IF(U1720&lt;='Leia-me'!$B$8,"Última chance","Zumbi"))))</f>
        <v/>
      </c>
      <c r="W1720" s="25" t="n">
        <f aca="false">IF(O1720="Won",1,IF(O1720="Lost",0,""))</f>
        <v>1</v>
      </c>
      <c r="X1720" s="25" t="s">
        <v>1835</v>
      </c>
      <c r="Y1720" s="25" t="str">
        <f aca="false">IF(E1720="","Sim","")</f>
        <v/>
      </c>
    </row>
    <row r="1721" customFormat="false" ht="15" hidden="false" customHeight="false" outlineLevel="0" collapsed="false">
      <c r="A1721" s="25" t="s">
        <v>1971</v>
      </c>
      <c r="B1721" s="25" t="s">
        <v>67</v>
      </c>
      <c r="C1721" s="25" t="s">
        <v>75</v>
      </c>
      <c r="D1721" s="25" t="s">
        <v>80</v>
      </c>
      <c r="E1721" s="25" t="s">
        <v>248</v>
      </c>
      <c r="F1721" s="25" t="s">
        <v>211</v>
      </c>
      <c r="G1721" s="26" t="n">
        <v>894.33</v>
      </c>
      <c r="H1721" s="27" t="n">
        <v>1635</v>
      </c>
      <c r="I1721" s="25" t="s">
        <v>249</v>
      </c>
      <c r="K1721" s="25" t="n">
        <v>2007</v>
      </c>
      <c r="L1721" s="25" t="s">
        <v>160</v>
      </c>
      <c r="M1721" s="25" t="s">
        <v>149</v>
      </c>
      <c r="N1721" s="28" t="n">
        <v>3393</v>
      </c>
      <c r="O1721" s="25" t="s">
        <v>54</v>
      </c>
      <c r="P1721" s="29" t="n">
        <v>42826</v>
      </c>
      <c r="Q1721" s="29" t="n">
        <v>42903</v>
      </c>
      <c r="R1721" s="28" t="n">
        <v>3228</v>
      </c>
      <c r="S1721" s="28" t="n">
        <f aca="false">IF(O1721="Won",R1721,IF(O1721="Lost",0,N1721))</f>
        <v>3228</v>
      </c>
      <c r="T1721" s="30" t="n">
        <f aca="false">IF(AND(P1721&lt;&gt;"",Q1721&lt;&gt;""),Q1721-P1721,"")</f>
        <v>77</v>
      </c>
      <c r="U1721" s="30" t="str">
        <f aca="false">IF(AND(O1721="Engaging",P1721&lt;&gt;""),'Leia-me'!$B$5-P1721,"")</f>
        <v/>
      </c>
      <c r="V1721" s="25" t="str">
        <f aca="false">IF(O1721&lt;&gt;"Engaging","",IF(U1721&lt;='Leia-me'!$B$6,"Saudável",IF(U1721&lt;='Leia-me'!$B$7,"Esfriando",IF(U1721&lt;='Leia-me'!$B$8,"Última chance","Zumbi"))))</f>
        <v/>
      </c>
      <c r="W1721" s="25" t="n">
        <f aca="false">IF(O1721="Won",1,IF(O1721="Lost",0,""))</f>
        <v>1</v>
      </c>
      <c r="Y1721" s="25" t="str">
        <f aca="false">IF(E1721="","Sim","")</f>
        <v/>
      </c>
    </row>
    <row r="1722" customFormat="false" ht="15" hidden="false" customHeight="false" outlineLevel="0" collapsed="false">
      <c r="A1722" s="25" t="s">
        <v>1972</v>
      </c>
      <c r="B1722" s="25" t="s">
        <v>67</v>
      </c>
      <c r="C1722" s="25" t="s">
        <v>75</v>
      </c>
      <c r="D1722" s="25" t="s">
        <v>80</v>
      </c>
      <c r="E1722" s="25" t="s">
        <v>151</v>
      </c>
      <c r="F1722" s="25" t="s">
        <v>146</v>
      </c>
      <c r="G1722" s="26" t="n">
        <v>587.34</v>
      </c>
      <c r="H1722" s="27" t="n">
        <v>1356</v>
      </c>
      <c r="I1722" s="25" t="s">
        <v>152</v>
      </c>
      <c r="K1722" s="25" t="n">
        <v>2012</v>
      </c>
      <c r="L1722" s="25" t="s">
        <v>160</v>
      </c>
      <c r="M1722" s="25" t="s">
        <v>149</v>
      </c>
      <c r="N1722" s="28" t="n">
        <v>3393</v>
      </c>
      <c r="O1722" s="25" t="s">
        <v>54</v>
      </c>
      <c r="P1722" s="29" t="n">
        <v>42827</v>
      </c>
      <c r="Q1722" s="29" t="n">
        <v>42836</v>
      </c>
      <c r="R1722" s="28" t="n">
        <v>3263</v>
      </c>
      <c r="S1722" s="28" t="n">
        <f aca="false">IF(O1722="Won",R1722,IF(O1722="Lost",0,N1722))</f>
        <v>3263</v>
      </c>
      <c r="T1722" s="30" t="n">
        <f aca="false">IF(AND(P1722&lt;&gt;"",Q1722&lt;&gt;""),Q1722-P1722,"")</f>
        <v>9</v>
      </c>
      <c r="U1722" s="30" t="str">
        <f aca="false">IF(AND(O1722="Engaging",P1722&lt;&gt;""),'Leia-me'!$B$5-P1722,"")</f>
        <v/>
      </c>
      <c r="V1722" s="25" t="str">
        <f aca="false">IF(O1722&lt;&gt;"Engaging","",IF(U1722&lt;='Leia-me'!$B$6,"Saudável",IF(U1722&lt;='Leia-me'!$B$7,"Esfriando",IF(U1722&lt;='Leia-me'!$B$8,"Última chance","Zumbi"))))</f>
        <v/>
      </c>
      <c r="W1722" s="25" t="n">
        <f aca="false">IF(O1722="Won",1,IF(O1722="Lost",0,""))</f>
        <v>1</v>
      </c>
      <c r="Y1722" s="25" t="str">
        <f aca="false">IF(E1722="","Sim","")</f>
        <v/>
      </c>
    </row>
    <row r="1723" customFormat="false" ht="15" hidden="false" customHeight="false" outlineLevel="0" collapsed="false">
      <c r="A1723" s="25" t="s">
        <v>1973</v>
      </c>
      <c r="B1723" s="25" t="s">
        <v>67</v>
      </c>
      <c r="C1723" s="25" t="s">
        <v>75</v>
      </c>
      <c r="D1723" s="25" t="s">
        <v>80</v>
      </c>
      <c r="E1723" s="25" t="s">
        <v>245</v>
      </c>
      <c r="F1723" s="25" t="s">
        <v>185</v>
      </c>
      <c r="G1723" s="26" t="n">
        <v>2938.67</v>
      </c>
      <c r="H1723" s="27" t="n">
        <v>8775</v>
      </c>
      <c r="I1723" s="25" t="s">
        <v>246</v>
      </c>
      <c r="K1723" s="25" t="n">
        <v>1987</v>
      </c>
      <c r="L1723" s="25" t="s">
        <v>148</v>
      </c>
      <c r="M1723" s="25" t="s">
        <v>149</v>
      </c>
      <c r="N1723" s="28" t="n">
        <v>55</v>
      </c>
      <c r="O1723" s="25" t="s">
        <v>54</v>
      </c>
      <c r="P1723" s="29" t="n">
        <v>42828</v>
      </c>
      <c r="Q1723" s="29" t="n">
        <v>42834</v>
      </c>
      <c r="R1723" s="28" t="n">
        <v>53</v>
      </c>
      <c r="S1723" s="28" t="n">
        <f aca="false">IF(O1723="Won",R1723,IF(O1723="Lost",0,N1723))</f>
        <v>53</v>
      </c>
      <c r="T1723" s="30" t="n">
        <f aca="false">IF(AND(P1723&lt;&gt;"",Q1723&lt;&gt;""),Q1723-P1723,"")</f>
        <v>6</v>
      </c>
      <c r="U1723" s="30" t="str">
        <f aca="false">IF(AND(O1723="Engaging",P1723&lt;&gt;""),'Leia-me'!$B$5-P1723,"")</f>
        <v/>
      </c>
      <c r="V1723" s="25" t="str">
        <f aca="false">IF(O1723&lt;&gt;"Engaging","",IF(U1723&lt;='Leia-me'!$B$6,"Saudável",IF(U1723&lt;='Leia-me'!$B$7,"Esfriando",IF(U1723&lt;='Leia-me'!$B$8,"Última chance","Zumbi"))))</f>
        <v/>
      </c>
      <c r="W1723" s="25" t="n">
        <f aca="false">IF(O1723="Won",1,IF(O1723="Lost",0,""))</f>
        <v>1</v>
      </c>
      <c r="Y1723" s="25" t="str">
        <f aca="false">IF(E1723="","Sim","")</f>
        <v/>
      </c>
    </row>
    <row r="1724" customFormat="false" ht="15" hidden="false" customHeight="false" outlineLevel="0" collapsed="false">
      <c r="A1724" s="25" t="s">
        <v>1974</v>
      </c>
      <c r="B1724" s="25" t="s">
        <v>67</v>
      </c>
      <c r="C1724" s="25" t="s">
        <v>75</v>
      </c>
      <c r="D1724" s="25" t="s">
        <v>80</v>
      </c>
      <c r="E1724" s="25" t="s">
        <v>240</v>
      </c>
      <c r="F1724" s="25" t="s">
        <v>185</v>
      </c>
      <c r="G1724" s="26" t="n">
        <v>1223.72</v>
      </c>
      <c r="H1724" s="27" t="n">
        <v>2497</v>
      </c>
      <c r="I1724" s="25" t="s">
        <v>241</v>
      </c>
      <c r="K1724" s="25" t="n">
        <v>2000</v>
      </c>
      <c r="L1724" s="25" t="s">
        <v>160</v>
      </c>
      <c r="M1724" s="25" t="s">
        <v>149</v>
      </c>
      <c r="N1724" s="28" t="n">
        <v>3393</v>
      </c>
      <c r="O1724" s="25" t="s">
        <v>54</v>
      </c>
      <c r="P1724" s="29" t="n">
        <v>42828</v>
      </c>
      <c r="Q1724" s="29" t="n">
        <v>42838</v>
      </c>
      <c r="R1724" s="28" t="n">
        <v>3141</v>
      </c>
      <c r="S1724" s="28" t="n">
        <f aca="false">IF(O1724="Won",R1724,IF(O1724="Lost",0,N1724))</f>
        <v>3141</v>
      </c>
      <c r="T1724" s="30" t="n">
        <f aca="false">IF(AND(P1724&lt;&gt;"",Q1724&lt;&gt;""),Q1724-P1724,"")</f>
        <v>10</v>
      </c>
      <c r="U1724" s="30" t="str">
        <f aca="false">IF(AND(O1724="Engaging",P1724&lt;&gt;""),'Leia-me'!$B$5-P1724,"")</f>
        <v/>
      </c>
      <c r="V1724" s="25" t="str">
        <f aca="false">IF(O1724&lt;&gt;"Engaging","",IF(U1724&lt;='Leia-me'!$B$6,"Saudável",IF(U1724&lt;='Leia-me'!$B$7,"Esfriando",IF(U1724&lt;='Leia-me'!$B$8,"Última chance","Zumbi"))))</f>
        <v/>
      </c>
      <c r="W1724" s="25" t="n">
        <f aca="false">IF(O1724="Won",1,IF(O1724="Lost",0,""))</f>
        <v>1</v>
      </c>
      <c r="Y1724" s="25" t="str">
        <f aca="false">IF(E1724="","Sim","")</f>
        <v/>
      </c>
    </row>
    <row r="1725" customFormat="false" ht="15" hidden="false" customHeight="false" outlineLevel="0" collapsed="false">
      <c r="A1725" s="25" t="s">
        <v>1975</v>
      </c>
      <c r="B1725" s="25" t="s">
        <v>67</v>
      </c>
      <c r="C1725" s="25" t="s">
        <v>75</v>
      </c>
      <c r="D1725" s="25" t="s">
        <v>80</v>
      </c>
      <c r="E1725" s="25" t="s">
        <v>167</v>
      </c>
      <c r="F1725" s="25" t="s">
        <v>168</v>
      </c>
      <c r="G1725" s="26" t="n">
        <v>2173.98</v>
      </c>
      <c r="H1725" s="27" t="n">
        <v>2928</v>
      </c>
      <c r="I1725" s="25" t="s">
        <v>147</v>
      </c>
      <c r="J1725" s="25" t="s">
        <v>169</v>
      </c>
      <c r="K1725" s="25" t="n">
        <v>1995</v>
      </c>
      <c r="L1725" s="25" t="s">
        <v>1834</v>
      </c>
      <c r="M1725" s="25" t="s">
        <v>171</v>
      </c>
      <c r="N1725" s="28" t="n">
        <v>4821</v>
      </c>
      <c r="O1725" s="25" t="s">
        <v>55</v>
      </c>
      <c r="P1725" s="29" t="n">
        <v>42829</v>
      </c>
      <c r="Q1725" s="29" t="n">
        <v>42840</v>
      </c>
      <c r="R1725" s="28" t="n">
        <v>0</v>
      </c>
      <c r="S1725" s="28" t="n">
        <f aca="false">IF(O1725="Won",R1725,IF(O1725="Lost",0,N1725))</f>
        <v>0</v>
      </c>
      <c r="T1725" s="30" t="n">
        <f aca="false">IF(AND(P1725&lt;&gt;"",Q1725&lt;&gt;""),Q1725-P1725,"")</f>
        <v>11</v>
      </c>
      <c r="U1725" s="30" t="str">
        <f aca="false">IF(AND(O1725="Engaging",P1725&lt;&gt;""),'Leia-me'!$B$5-P1725,"")</f>
        <v/>
      </c>
      <c r="V1725" s="25" t="str">
        <f aca="false">IF(O1725&lt;&gt;"Engaging","",IF(U1725&lt;='Leia-me'!$B$6,"Saudável",IF(U1725&lt;='Leia-me'!$B$7,"Esfriando",IF(U1725&lt;='Leia-me'!$B$8,"Última chance","Zumbi"))))</f>
        <v/>
      </c>
      <c r="W1725" s="25" t="n">
        <f aca="false">IF(O1725="Won",1,IF(O1725="Lost",0,""))</f>
        <v>0</v>
      </c>
      <c r="X1725" s="25" t="s">
        <v>1835</v>
      </c>
      <c r="Y1725" s="25" t="str">
        <f aca="false">IF(E1725="","Sim","")</f>
        <v/>
      </c>
    </row>
    <row r="1726" customFormat="false" ht="15" hidden="false" customHeight="false" outlineLevel="0" collapsed="false">
      <c r="A1726" s="25" t="s">
        <v>1976</v>
      </c>
      <c r="B1726" s="25" t="s">
        <v>67</v>
      </c>
      <c r="C1726" s="25" t="s">
        <v>75</v>
      </c>
      <c r="D1726" s="25" t="s">
        <v>80</v>
      </c>
      <c r="E1726" s="25" t="s">
        <v>207</v>
      </c>
      <c r="F1726" s="25" t="s">
        <v>168</v>
      </c>
      <c r="G1726" s="26" t="n">
        <v>375.43</v>
      </c>
      <c r="H1726" s="27" t="n">
        <v>1190</v>
      </c>
      <c r="I1726" s="25" t="s">
        <v>147</v>
      </c>
      <c r="K1726" s="25" t="n">
        <v>1985</v>
      </c>
      <c r="L1726" s="25" t="s">
        <v>1834</v>
      </c>
      <c r="M1726" s="25" t="s">
        <v>171</v>
      </c>
      <c r="N1726" s="28" t="n">
        <v>4821</v>
      </c>
      <c r="O1726" s="25" t="s">
        <v>55</v>
      </c>
      <c r="P1726" s="29" t="n">
        <v>42829</v>
      </c>
      <c r="Q1726" s="29" t="n">
        <v>42907</v>
      </c>
      <c r="R1726" s="28" t="n">
        <v>0</v>
      </c>
      <c r="S1726" s="28" t="n">
        <f aca="false">IF(O1726="Won",R1726,IF(O1726="Lost",0,N1726))</f>
        <v>0</v>
      </c>
      <c r="T1726" s="30" t="n">
        <f aca="false">IF(AND(P1726&lt;&gt;"",Q1726&lt;&gt;""),Q1726-P1726,"")</f>
        <v>78</v>
      </c>
      <c r="U1726" s="30" t="str">
        <f aca="false">IF(AND(O1726="Engaging",P1726&lt;&gt;""),'Leia-me'!$B$5-P1726,"")</f>
        <v/>
      </c>
      <c r="V1726" s="25" t="str">
        <f aca="false">IF(O1726&lt;&gt;"Engaging","",IF(U1726&lt;='Leia-me'!$B$6,"Saudável",IF(U1726&lt;='Leia-me'!$B$7,"Esfriando",IF(U1726&lt;='Leia-me'!$B$8,"Última chance","Zumbi"))))</f>
        <v/>
      </c>
      <c r="W1726" s="25" t="n">
        <f aca="false">IF(O1726="Won",1,IF(O1726="Lost",0,""))</f>
        <v>0</v>
      </c>
      <c r="X1726" s="25" t="s">
        <v>1835</v>
      </c>
      <c r="Y1726" s="25" t="str">
        <f aca="false">IF(E1726="","Sim","")</f>
        <v/>
      </c>
    </row>
    <row r="1727" customFormat="false" ht="15" hidden="false" customHeight="false" outlineLevel="0" collapsed="false">
      <c r="A1727" s="25" t="s">
        <v>1977</v>
      </c>
      <c r="B1727" s="25" t="s">
        <v>67</v>
      </c>
      <c r="C1727" s="25" t="s">
        <v>75</v>
      </c>
      <c r="D1727" s="25" t="s">
        <v>80</v>
      </c>
      <c r="E1727" s="25" t="s">
        <v>158</v>
      </c>
      <c r="F1727" s="25" t="s">
        <v>159</v>
      </c>
      <c r="G1727" s="26" t="n">
        <v>291.27</v>
      </c>
      <c r="H1727" s="27" t="n">
        <v>586</v>
      </c>
      <c r="I1727" s="25" t="s">
        <v>147</v>
      </c>
      <c r="K1727" s="25" t="n">
        <v>1997</v>
      </c>
      <c r="L1727" s="25" t="s">
        <v>148</v>
      </c>
      <c r="M1727" s="25" t="s">
        <v>149</v>
      </c>
      <c r="N1727" s="28" t="n">
        <v>55</v>
      </c>
      <c r="O1727" s="25" t="s">
        <v>55</v>
      </c>
      <c r="P1727" s="29" t="n">
        <v>42829</v>
      </c>
      <c r="Q1727" s="29" t="n">
        <v>42837</v>
      </c>
      <c r="R1727" s="28" t="n">
        <v>0</v>
      </c>
      <c r="S1727" s="28" t="n">
        <f aca="false">IF(O1727="Won",R1727,IF(O1727="Lost",0,N1727))</f>
        <v>0</v>
      </c>
      <c r="T1727" s="30" t="n">
        <f aca="false">IF(AND(P1727&lt;&gt;"",Q1727&lt;&gt;""),Q1727-P1727,"")</f>
        <v>8</v>
      </c>
      <c r="U1727" s="30" t="str">
        <f aca="false">IF(AND(O1727="Engaging",P1727&lt;&gt;""),'Leia-me'!$B$5-P1727,"")</f>
        <v/>
      </c>
      <c r="V1727" s="25" t="str">
        <f aca="false">IF(O1727&lt;&gt;"Engaging","",IF(U1727&lt;='Leia-me'!$B$6,"Saudável",IF(U1727&lt;='Leia-me'!$B$7,"Esfriando",IF(U1727&lt;='Leia-me'!$B$8,"Última chance","Zumbi"))))</f>
        <v/>
      </c>
      <c r="W1727" s="25" t="n">
        <f aca="false">IF(O1727="Won",1,IF(O1727="Lost",0,""))</f>
        <v>0</v>
      </c>
      <c r="Y1727" s="25" t="str">
        <f aca="false">IF(E1727="","Sim","")</f>
        <v/>
      </c>
    </row>
    <row r="1728" customFormat="false" ht="15" hidden="false" customHeight="false" outlineLevel="0" collapsed="false">
      <c r="A1728" s="25" t="s">
        <v>1978</v>
      </c>
      <c r="B1728" s="25" t="s">
        <v>67</v>
      </c>
      <c r="C1728" s="25" t="s">
        <v>75</v>
      </c>
      <c r="D1728" s="25" t="s">
        <v>80</v>
      </c>
      <c r="E1728" s="25" t="s">
        <v>215</v>
      </c>
      <c r="F1728" s="25" t="s">
        <v>177</v>
      </c>
      <c r="G1728" s="26" t="n">
        <v>1102.43</v>
      </c>
      <c r="H1728" s="27" t="n">
        <v>1759</v>
      </c>
      <c r="I1728" s="25" t="s">
        <v>147</v>
      </c>
      <c r="K1728" s="25" t="n">
        <v>2006</v>
      </c>
      <c r="L1728" s="25" t="s">
        <v>160</v>
      </c>
      <c r="M1728" s="25" t="s">
        <v>149</v>
      </c>
      <c r="N1728" s="28" t="n">
        <v>3393</v>
      </c>
      <c r="O1728" s="25" t="s">
        <v>54</v>
      </c>
      <c r="P1728" s="29" t="n">
        <v>42829</v>
      </c>
      <c r="Q1728" s="29" t="n">
        <v>42904</v>
      </c>
      <c r="R1728" s="28" t="n">
        <v>3031</v>
      </c>
      <c r="S1728" s="28" t="n">
        <f aca="false">IF(O1728="Won",R1728,IF(O1728="Lost",0,N1728))</f>
        <v>3031</v>
      </c>
      <c r="T1728" s="30" t="n">
        <f aca="false">IF(AND(P1728&lt;&gt;"",Q1728&lt;&gt;""),Q1728-P1728,"")</f>
        <v>75</v>
      </c>
      <c r="U1728" s="30" t="str">
        <f aca="false">IF(AND(O1728="Engaging",P1728&lt;&gt;""),'Leia-me'!$B$5-P1728,"")</f>
        <v/>
      </c>
      <c r="V1728" s="25" t="str">
        <f aca="false">IF(O1728&lt;&gt;"Engaging","",IF(U1728&lt;='Leia-me'!$B$6,"Saudável",IF(U1728&lt;='Leia-me'!$B$7,"Esfriando",IF(U1728&lt;='Leia-me'!$B$8,"Última chance","Zumbi"))))</f>
        <v/>
      </c>
      <c r="W1728" s="25" t="n">
        <f aca="false">IF(O1728="Won",1,IF(O1728="Lost",0,""))</f>
        <v>1</v>
      </c>
      <c r="Y1728" s="25" t="str">
        <f aca="false">IF(E1728="","Sim","")</f>
        <v/>
      </c>
    </row>
    <row r="1729" customFormat="false" ht="15" hidden="false" customHeight="false" outlineLevel="0" collapsed="false">
      <c r="A1729" s="25" t="s">
        <v>1979</v>
      </c>
      <c r="B1729" s="25" t="s">
        <v>67</v>
      </c>
      <c r="C1729" s="25" t="s">
        <v>75</v>
      </c>
      <c r="D1729" s="25" t="s">
        <v>80</v>
      </c>
      <c r="E1729" s="25" t="s">
        <v>162</v>
      </c>
      <c r="F1729" s="25" t="s">
        <v>155</v>
      </c>
      <c r="G1729" s="26" t="n">
        <v>5266.09</v>
      </c>
      <c r="H1729" s="27" t="n">
        <v>8595</v>
      </c>
      <c r="I1729" s="25" t="s">
        <v>147</v>
      </c>
      <c r="J1729" s="25" t="s">
        <v>156</v>
      </c>
      <c r="K1729" s="25" t="n">
        <v>1988</v>
      </c>
      <c r="L1729" s="25" t="s">
        <v>1834</v>
      </c>
      <c r="M1729" s="25" t="s">
        <v>171</v>
      </c>
      <c r="N1729" s="28" t="n">
        <v>4821</v>
      </c>
      <c r="O1729" s="25" t="s">
        <v>54</v>
      </c>
      <c r="P1729" s="29" t="n">
        <v>42830</v>
      </c>
      <c r="Q1729" s="29" t="n">
        <v>42831</v>
      </c>
      <c r="R1729" s="28" t="n">
        <v>5647</v>
      </c>
      <c r="S1729" s="28" t="n">
        <f aca="false">IF(O1729="Won",R1729,IF(O1729="Lost",0,N1729))</f>
        <v>5647</v>
      </c>
      <c r="T1729" s="30" t="n">
        <f aca="false">IF(AND(P1729&lt;&gt;"",Q1729&lt;&gt;""),Q1729-P1729,"")</f>
        <v>1</v>
      </c>
      <c r="U1729" s="30" t="str">
        <f aca="false">IF(AND(O1729="Engaging",P1729&lt;&gt;""),'Leia-me'!$B$5-P1729,"")</f>
        <v/>
      </c>
      <c r="V1729" s="25" t="str">
        <f aca="false">IF(O1729&lt;&gt;"Engaging","",IF(U1729&lt;='Leia-me'!$B$6,"Saudável",IF(U1729&lt;='Leia-me'!$B$7,"Esfriando",IF(U1729&lt;='Leia-me'!$B$8,"Última chance","Zumbi"))))</f>
        <v/>
      </c>
      <c r="W1729" s="25" t="n">
        <f aca="false">IF(O1729="Won",1,IF(O1729="Lost",0,""))</f>
        <v>1</v>
      </c>
      <c r="X1729" s="25" t="s">
        <v>1835</v>
      </c>
      <c r="Y1729" s="25" t="str">
        <f aca="false">IF(E1729="","Sim","")</f>
        <v/>
      </c>
    </row>
    <row r="1730" customFormat="false" ht="15" hidden="false" customHeight="false" outlineLevel="0" collapsed="false">
      <c r="A1730" s="25" t="s">
        <v>1980</v>
      </c>
      <c r="B1730" s="25" t="s">
        <v>67</v>
      </c>
      <c r="C1730" s="25" t="s">
        <v>75</v>
      </c>
      <c r="D1730" s="25" t="s">
        <v>80</v>
      </c>
      <c r="E1730" s="25" t="s">
        <v>164</v>
      </c>
      <c r="F1730" s="25" t="s">
        <v>165</v>
      </c>
      <c r="G1730" s="26" t="n">
        <v>217.87</v>
      </c>
      <c r="H1730" s="27" t="n">
        <v>551</v>
      </c>
      <c r="I1730" s="25" t="s">
        <v>147</v>
      </c>
      <c r="K1730" s="25" t="n">
        <v>1998</v>
      </c>
      <c r="L1730" s="25" t="s">
        <v>160</v>
      </c>
      <c r="M1730" s="25" t="s">
        <v>149</v>
      </c>
      <c r="N1730" s="28" t="n">
        <v>3393</v>
      </c>
      <c r="O1730" s="25" t="s">
        <v>55</v>
      </c>
      <c r="P1730" s="29" t="n">
        <v>42831</v>
      </c>
      <c r="Q1730" s="29" t="n">
        <v>42833</v>
      </c>
      <c r="R1730" s="28" t="n">
        <v>0</v>
      </c>
      <c r="S1730" s="28" t="n">
        <f aca="false">IF(O1730="Won",R1730,IF(O1730="Lost",0,N1730))</f>
        <v>0</v>
      </c>
      <c r="T1730" s="30" t="n">
        <f aca="false">IF(AND(P1730&lt;&gt;"",Q1730&lt;&gt;""),Q1730-P1730,"")</f>
        <v>2</v>
      </c>
      <c r="U1730" s="30" t="str">
        <f aca="false">IF(AND(O1730="Engaging",P1730&lt;&gt;""),'Leia-me'!$B$5-P1730,"")</f>
        <v/>
      </c>
      <c r="V1730" s="25" t="str">
        <f aca="false">IF(O1730&lt;&gt;"Engaging","",IF(U1730&lt;='Leia-me'!$B$6,"Saudável",IF(U1730&lt;='Leia-me'!$B$7,"Esfriando",IF(U1730&lt;='Leia-me'!$B$8,"Última chance","Zumbi"))))</f>
        <v/>
      </c>
      <c r="W1730" s="25" t="n">
        <f aca="false">IF(O1730="Won",1,IF(O1730="Lost",0,""))</f>
        <v>0</v>
      </c>
      <c r="Y1730" s="25" t="str">
        <f aca="false">IF(E1730="","Sim","")</f>
        <v/>
      </c>
    </row>
    <row r="1731" customFormat="false" ht="15" hidden="false" customHeight="false" outlineLevel="0" collapsed="false">
      <c r="A1731" s="25" t="s">
        <v>1981</v>
      </c>
      <c r="B1731" s="25" t="s">
        <v>67</v>
      </c>
      <c r="C1731" s="25" t="s">
        <v>75</v>
      </c>
      <c r="D1731" s="25" t="s">
        <v>80</v>
      </c>
      <c r="E1731" s="25" t="s">
        <v>188</v>
      </c>
      <c r="F1731" s="25" t="s">
        <v>185</v>
      </c>
      <c r="G1731" s="26" t="n">
        <v>1008.06</v>
      </c>
      <c r="H1731" s="27" t="n">
        <v>1238</v>
      </c>
      <c r="I1731" s="25" t="s">
        <v>147</v>
      </c>
      <c r="K1731" s="25" t="n">
        <v>1983</v>
      </c>
      <c r="L1731" s="25" t="s">
        <v>148</v>
      </c>
      <c r="M1731" s="25" t="s">
        <v>149</v>
      </c>
      <c r="N1731" s="28" t="n">
        <v>55</v>
      </c>
      <c r="O1731" s="25" t="s">
        <v>54</v>
      </c>
      <c r="P1731" s="29" t="n">
        <v>42831</v>
      </c>
      <c r="Q1731" s="29" t="n">
        <v>42839</v>
      </c>
      <c r="R1731" s="28" t="n">
        <v>64</v>
      </c>
      <c r="S1731" s="28" t="n">
        <f aca="false">IF(O1731="Won",R1731,IF(O1731="Lost",0,N1731))</f>
        <v>64</v>
      </c>
      <c r="T1731" s="30" t="n">
        <f aca="false">IF(AND(P1731&lt;&gt;"",Q1731&lt;&gt;""),Q1731-P1731,"")</f>
        <v>8</v>
      </c>
      <c r="U1731" s="30" t="str">
        <f aca="false">IF(AND(O1731="Engaging",P1731&lt;&gt;""),'Leia-me'!$B$5-P1731,"")</f>
        <v/>
      </c>
      <c r="V1731" s="25" t="str">
        <f aca="false">IF(O1731&lt;&gt;"Engaging","",IF(U1731&lt;='Leia-me'!$B$6,"Saudável",IF(U1731&lt;='Leia-me'!$B$7,"Esfriando",IF(U1731&lt;='Leia-me'!$B$8,"Última chance","Zumbi"))))</f>
        <v/>
      </c>
      <c r="W1731" s="25" t="n">
        <f aca="false">IF(O1731="Won",1,IF(O1731="Lost",0,""))</f>
        <v>1</v>
      </c>
      <c r="Y1731" s="25" t="str">
        <f aca="false">IF(E1731="","Sim","")</f>
        <v/>
      </c>
    </row>
    <row r="1732" customFormat="false" ht="15" hidden="false" customHeight="false" outlineLevel="0" collapsed="false">
      <c r="A1732" s="25" t="s">
        <v>1982</v>
      </c>
      <c r="B1732" s="25" t="s">
        <v>67</v>
      </c>
      <c r="C1732" s="25" t="s">
        <v>75</v>
      </c>
      <c r="D1732" s="25" t="s">
        <v>80</v>
      </c>
      <c r="E1732" s="25" t="s">
        <v>154</v>
      </c>
      <c r="F1732" s="25" t="s">
        <v>155</v>
      </c>
      <c r="G1732" s="26" t="n">
        <v>86.68</v>
      </c>
      <c r="H1732" s="27" t="n">
        <v>187</v>
      </c>
      <c r="I1732" s="25" t="s">
        <v>147</v>
      </c>
      <c r="J1732" s="25" t="s">
        <v>156</v>
      </c>
      <c r="K1732" s="25" t="n">
        <v>2007</v>
      </c>
      <c r="L1732" s="25" t="s">
        <v>1834</v>
      </c>
      <c r="M1732" s="25" t="s">
        <v>171</v>
      </c>
      <c r="N1732" s="28" t="n">
        <v>4821</v>
      </c>
      <c r="O1732" s="25" t="s">
        <v>54</v>
      </c>
      <c r="P1732" s="29" t="n">
        <v>42832</v>
      </c>
      <c r="Q1732" s="29" t="n">
        <v>42840</v>
      </c>
      <c r="R1732" s="28" t="n">
        <v>4413</v>
      </c>
      <c r="S1732" s="28" t="n">
        <f aca="false">IF(O1732="Won",R1732,IF(O1732="Lost",0,N1732))</f>
        <v>4413</v>
      </c>
      <c r="T1732" s="30" t="n">
        <f aca="false">IF(AND(P1732&lt;&gt;"",Q1732&lt;&gt;""),Q1732-P1732,"")</f>
        <v>8</v>
      </c>
      <c r="U1732" s="30" t="str">
        <f aca="false">IF(AND(O1732="Engaging",P1732&lt;&gt;""),'Leia-me'!$B$5-P1732,"")</f>
        <v/>
      </c>
      <c r="V1732" s="25" t="str">
        <f aca="false">IF(O1732&lt;&gt;"Engaging","",IF(U1732&lt;='Leia-me'!$B$6,"Saudável",IF(U1732&lt;='Leia-me'!$B$7,"Esfriando",IF(U1732&lt;='Leia-me'!$B$8,"Última chance","Zumbi"))))</f>
        <v/>
      </c>
      <c r="W1732" s="25" t="n">
        <f aca="false">IF(O1732="Won",1,IF(O1732="Lost",0,""))</f>
        <v>1</v>
      </c>
      <c r="X1732" s="25" t="s">
        <v>1835</v>
      </c>
      <c r="Y1732" s="25" t="str">
        <f aca="false">IF(E1732="","Sim","")</f>
        <v/>
      </c>
    </row>
    <row r="1733" customFormat="false" ht="15" hidden="false" customHeight="false" outlineLevel="0" collapsed="false">
      <c r="A1733" s="25" t="s">
        <v>1983</v>
      </c>
      <c r="B1733" s="25" t="s">
        <v>67</v>
      </c>
      <c r="C1733" s="25" t="s">
        <v>75</v>
      </c>
      <c r="D1733" s="25" t="s">
        <v>80</v>
      </c>
      <c r="E1733" s="25" t="s">
        <v>215</v>
      </c>
      <c r="F1733" s="25" t="s">
        <v>177</v>
      </c>
      <c r="G1733" s="26" t="n">
        <v>1102.43</v>
      </c>
      <c r="H1733" s="27" t="n">
        <v>1759</v>
      </c>
      <c r="I1733" s="25" t="s">
        <v>147</v>
      </c>
      <c r="K1733" s="25" t="n">
        <v>2006</v>
      </c>
      <c r="L1733" s="25" t="s">
        <v>1834</v>
      </c>
      <c r="M1733" s="25" t="s">
        <v>171</v>
      </c>
      <c r="N1733" s="28" t="n">
        <v>4821</v>
      </c>
      <c r="O1733" s="25" t="s">
        <v>55</v>
      </c>
      <c r="P1733" s="29" t="n">
        <v>42833</v>
      </c>
      <c r="Q1733" s="29" t="n">
        <v>42843</v>
      </c>
      <c r="R1733" s="28" t="n">
        <v>0</v>
      </c>
      <c r="S1733" s="28" t="n">
        <f aca="false">IF(O1733="Won",R1733,IF(O1733="Lost",0,N1733))</f>
        <v>0</v>
      </c>
      <c r="T1733" s="30" t="n">
        <f aca="false">IF(AND(P1733&lt;&gt;"",Q1733&lt;&gt;""),Q1733-P1733,"")</f>
        <v>10</v>
      </c>
      <c r="U1733" s="30" t="str">
        <f aca="false">IF(AND(O1733="Engaging",P1733&lt;&gt;""),'Leia-me'!$B$5-P1733,"")</f>
        <v/>
      </c>
      <c r="V1733" s="25" t="str">
        <f aca="false">IF(O1733&lt;&gt;"Engaging","",IF(U1733&lt;='Leia-me'!$B$6,"Saudável",IF(U1733&lt;='Leia-me'!$B$7,"Esfriando",IF(U1733&lt;='Leia-me'!$B$8,"Última chance","Zumbi"))))</f>
        <v/>
      </c>
      <c r="W1733" s="25" t="n">
        <f aca="false">IF(O1733="Won",1,IF(O1733="Lost",0,""))</f>
        <v>0</v>
      </c>
      <c r="X1733" s="25" t="s">
        <v>1835</v>
      </c>
      <c r="Y1733" s="25" t="str">
        <f aca="false">IF(E1733="","Sim","")</f>
        <v/>
      </c>
    </row>
    <row r="1734" customFormat="false" ht="15" hidden="false" customHeight="false" outlineLevel="0" collapsed="false">
      <c r="A1734" s="25" t="s">
        <v>1984</v>
      </c>
      <c r="B1734" s="25" t="s">
        <v>67</v>
      </c>
      <c r="C1734" s="25" t="s">
        <v>75</v>
      </c>
      <c r="D1734" s="25" t="s">
        <v>80</v>
      </c>
      <c r="E1734" s="25" t="s">
        <v>164</v>
      </c>
      <c r="F1734" s="25" t="s">
        <v>165</v>
      </c>
      <c r="G1734" s="26" t="n">
        <v>217.87</v>
      </c>
      <c r="H1734" s="27" t="n">
        <v>551</v>
      </c>
      <c r="I1734" s="25" t="s">
        <v>147</v>
      </c>
      <c r="K1734" s="25" t="n">
        <v>1998</v>
      </c>
      <c r="L1734" s="25" t="s">
        <v>148</v>
      </c>
      <c r="M1734" s="25" t="s">
        <v>149</v>
      </c>
      <c r="N1734" s="28" t="n">
        <v>55</v>
      </c>
      <c r="O1734" s="25" t="s">
        <v>55</v>
      </c>
      <c r="P1734" s="29" t="n">
        <v>42833</v>
      </c>
      <c r="Q1734" s="29" t="n">
        <v>42839</v>
      </c>
      <c r="R1734" s="28" t="n">
        <v>0</v>
      </c>
      <c r="S1734" s="28" t="n">
        <f aca="false">IF(O1734="Won",R1734,IF(O1734="Lost",0,N1734))</f>
        <v>0</v>
      </c>
      <c r="T1734" s="30" t="n">
        <f aca="false">IF(AND(P1734&lt;&gt;"",Q1734&lt;&gt;""),Q1734-P1734,"")</f>
        <v>6</v>
      </c>
      <c r="U1734" s="30" t="str">
        <f aca="false">IF(AND(O1734="Engaging",P1734&lt;&gt;""),'Leia-me'!$B$5-P1734,"")</f>
        <v/>
      </c>
      <c r="V1734" s="25" t="str">
        <f aca="false">IF(O1734&lt;&gt;"Engaging","",IF(U1734&lt;='Leia-me'!$B$6,"Saudável",IF(U1734&lt;='Leia-me'!$B$7,"Esfriando",IF(U1734&lt;='Leia-me'!$B$8,"Última chance","Zumbi"))))</f>
        <v/>
      </c>
      <c r="W1734" s="25" t="n">
        <f aca="false">IF(O1734="Won",1,IF(O1734="Lost",0,""))</f>
        <v>0</v>
      </c>
      <c r="Y1734" s="25" t="str">
        <f aca="false">IF(E1734="","Sim","")</f>
        <v/>
      </c>
    </row>
    <row r="1735" customFormat="false" ht="15" hidden="false" customHeight="false" outlineLevel="0" collapsed="false">
      <c r="A1735" s="25" t="s">
        <v>1985</v>
      </c>
      <c r="B1735" s="25" t="s">
        <v>67</v>
      </c>
      <c r="C1735" s="25" t="s">
        <v>75</v>
      </c>
      <c r="D1735" s="25" t="s">
        <v>80</v>
      </c>
      <c r="E1735" s="25" t="s">
        <v>198</v>
      </c>
      <c r="F1735" s="25" t="s">
        <v>177</v>
      </c>
      <c r="G1735" s="26" t="n">
        <v>2819.5</v>
      </c>
      <c r="H1735" s="27" t="n">
        <v>7227</v>
      </c>
      <c r="I1735" s="25" t="s">
        <v>147</v>
      </c>
      <c r="J1735" s="25" t="s">
        <v>199</v>
      </c>
      <c r="K1735" s="25" t="n">
        <v>1991</v>
      </c>
      <c r="L1735" s="25" t="s">
        <v>1834</v>
      </c>
      <c r="M1735" s="25" t="s">
        <v>171</v>
      </c>
      <c r="N1735" s="28" t="n">
        <v>4821</v>
      </c>
      <c r="O1735" s="25" t="s">
        <v>54</v>
      </c>
      <c r="P1735" s="29" t="n">
        <v>42833</v>
      </c>
      <c r="Q1735" s="29" t="n">
        <v>42834</v>
      </c>
      <c r="R1735" s="28" t="n">
        <v>5678</v>
      </c>
      <c r="S1735" s="28" t="n">
        <f aca="false">IF(O1735="Won",R1735,IF(O1735="Lost",0,N1735))</f>
        <v>5678</v>
      </c>
      <c r="T1735" s="30" t="n">
        <f aca="false">IF(AND(P1735&lt;&gt;"",Q1735&lt;&gt;""),Q1735-P1735,"")</f>
        <v>1</v>
      </c>
      <c r="U1735" s="30" t="str">
        <f aca="false">IF(AND(O1735="Engaging",P1735&lt;&gt;""),'Leia-me'!$B$5-P1735,"")</f>
        <v/>
      </c>
      <c r="V1735" s="25" t="str">
        <f aca="false">IF(O1735&lt;&gt;"Engaging","",IF(U1735&lt;='Leia-me'!$B$6,"Saudável",IF(U1735&lt;='Leia-me'!$B$7,"Esfriando",IF(U1735&lt;='Leia-me'!$B$8,"Última chance","Zumbi"))))</f>
        <v/>
      </c>
      <c r="W1735" s="25" t="n">
        <f aca="false">IF(O1735="Won",1,IF(O1735="Lost",0,""))</f>
        <v>1</v>
      </c>
      <c r="X1735" s="25" t="s">
        <v>1835</v>
      </c>
      <c r="Y1735" s="25" t="str">
        <f aca="false">IF(E1735="","Sim","")</f>
        <v/>
      </c>
    </row>
    <row r="1736" customFormat="false" ht="15" hidden="false" customHeight="false" outlineLevel="0" collapsed="false">
      <c r="A1736" s="25" t="s">
        <v>1986</v>
      </c>
      <c r="B1736" s="25" t="s">
        <v>67</v>
      </c>
      <c r="C1736" s="25" t="s">
        <v>75</v>
      </c>
      <c r="D1736" s="25" t="s">
        <v>80</v>
      </c>
      <c r="E1736" s="25" t="s">
        <v>145</v>
      </c>
      <c r="F1736" s="25" t="s">
        <v>146</v>
      </c>
      <c r="G1736" s="26" t="n">
        <v>3922.42</v>
      </c>
      <c r="H1736" s="27" t="n">
        <v>6837</v>
      </c>
      <c r="I1736" s="25" t="s">
        <v>147</v>
      </c>
      <c r="K1736" s="25" t="n">
        <v>1992</v>
      </c>
      <c r="L1736" s="25" t="s">
        <v>1834</v>
      </c>
      <c r="M1736" s="25" t="s">
        <v>171</v>
      </c>
      <c r="N1736" s="28" t="n">
        <v>4821</v>
      </c>
      <c r="O1736" s="25" t="s">
        <v>54</v>
      </c>
      <c r="P1736" s="29" t="n">
        <v>42834</v>
      </c>
      <c r="Q1736" s="29" t="n">
        <v>42843</v>
      </c>
      <c r="R1736" s="28" t="n">
        <v>4978</v>
      </c>
      <c r="S1736" s="28" t="n">
        <f aca="false">IF(O1736="Won",R1736,IF(O1736="Lost",0,N1736))</f>
        <v>4978</v>
      </c>
      <c r="T1736" s="30" t="n">
        <f aca="false">IF(AND(P1736&lt;&gt;"",Q1736&lt;&gt;""),Q1736-P1736,"")</f>
        <v>9</v>
      </c>
      <c r="U1736" s="30" t="str">
        <f aca="false">IF(AND(O1736="Engaging",P1736&lt;&gt;""),'Leia-me'!$B$5-P1736,"")</f>
        <v/>
      </c>
      <c r="V1736" s="25" t="str">
        <f aca="false">IF(O1736&lt;&gt;"Engaging","",IF(U1736&lt;='Leia-me'!$B$6,"Saudável",IF(U1736&lt;='Leia-me'!$B$7,"Esfriando",IF(U1736&lt;='Leia-me'!$B$8,"Última chance","Zumbi"))))</f>
        <v/>
      </c>
      <c r="W1736" s="25" t="n">
        <f aca="false">IF(O1736="Won",1,IF(O1736="Lost",0,""))</f>
        <v>1</v>
      </c>
      <c r="X1736" s="25" t="s">
        <v>1835</v>
      </c>
      <c r="Y1736" s="25" t="str">
        <f aca="false">IF(E1736="","Sim","")</f>
        <v/>
      </c>
    </row>
    <row r="1737" customFormat="false" ht="15" hidden="false" customHeight="false" outlineLevel="0" collapsed="false">
      <c r="A1737" s="25" t="s">
        <v>1987</v>
      </c>
      <c r="B1737" s="25" t="s">
        <v>67</v>
      </c>
      <c r="C1737" s="25" t="s">
        <v>75</v>
      </c>
      <c r="D1737" s="25" t="s">
        <v>80</v>
      </c>
      <c r="E1737" s="25" t="s">
        <v>195</v>
      </c>
      <c r="F1737" s="25" t="s">
        <v>185</v>
      </c>
      <c r="G1737" s="26" t="n">
        <v>8170.38</v>
      </c>
      <c r="H1737" s="27" t="n">
        <v>16499</v>
      </c>
      <c r="I1737" s="25" t="s">
        <v>196</v>
      </c>
      <c r="K1737" s="25" t="n">
        <v>1997</v>
      </c>
      <c r="L1737" s="25" t="s">
        <v>186</v>
      </c>
      <c r="M1737" s="25" t="s">
        <v>171</v>
      </c>
      <c r="N1737" s="28" t="n">
        <v>550</v>
      </c>
      <c r="O1737" s="25" t="s">
        <v>55</v>
      </c>
      <c r="P1737" s="29" t="n">
        <v>42835</v>
      </c>
      <c r="Q1737" s="29" t="n">
        <v>42843</v>
      </c>
      <c r="R1737" s="28" t="n">
        <v>0</v>
      </c>
      <c r="S1737" s="28" t="n">
        <f aca="false">IF(O1737="Won",R1737,IF(O1737="Lost",0,N1737))</f>
        <v>0</v>
      </c>
      <c r="T1737" s="30" t="n">
        <f aca="false">IF(AND(P1737&lt;&gt;"",Q1737&lt;&gt;""),Q1737-P1737,"")</f>
        <v>8</v>
      </c>
      <c r="U1737" s="30" t="str">
        <f aca="false">IF(AND(O1737="Engaging",P1737&lt;&gt;""),'Leia-me'!$B$5-P1737,"")</f>
        <v/>
      </c>
      <c r="V1737" s="25" t="str">
        <f aca="false">IF(O1737&lt;&gt;"Engaging","",IF(U1737&lt;='Leia-me'!$B$6,"Saudável",IF(U1737&lt;='Leia-me'!$B$7,"Esfriando",IF(U1737&lt;='Leia-me'!$B$8,"Última chance","Zumbi"))))</f>
        <v/>
      </c>
      <c r="W1737" s="25" t="n">
        <f aca="false">IF(O1737="Won",1,IF(O1737="Lost",0,""))</f>
        <v>0</v>
      </c>
      <c r="Y1737" s="25" t="str">
        <f aca="false">IF(E1737="","Sim","")</f>
        <v/>
      </c>
    </row>
    <row r="1738" customFormat="false" ht="15" hidden="false" customHeight="false" outlineLevel="0" collapsed="false">
      <c r="A1738" s="25" t="s">
        <v>1988</v>
      </c>
      <c r="B1738" s="25" t="s">
        <v>67</v>
      </c>
      <c r="C1738" s="25" t="s">
        <v>75</v>
      </c>
      <c r="D1738" s="25" t="s">
        <v>80</v>
      </c>
      <c r="E1738" s="25" t="s">
        <v>191</v>
      </c>
      <c r="F1738" s="25" t="s">
        <v>192</v>
      </c>
      <c r="G1738" s="26" t="n">
        <v>2714.9</v>
      </c>
      <c r="H1738" s="27" t="n">
        <v>2641</v>
      </c>
      <c r="I1738" s="25" t="s">
        <v>147</v>
      </c>
      <c r="J1738" s="25" t="s">
        <v>193</v>
      </c>
      <c r="K1738" s="25" t="n">
        <v>1998</v>
      </c>
      <c r="L1738" s="25" t="s">
        <v>1834</v>
      </c>
      <c r="M1738" s="25" t="s">
        <v>171</v>
      </c>
      <c r="N1738" s="28" t="n">
        <v>4821</v>
      </c>
      <c r="O1738" s="25" t="s">
        <v>55</v>
      </c>
      <c r="P1738" s="29" t="n">
        <v>42835</v>
      </c>
      <c r="Q1738" s="29" t="n">
        <v>42843</v>
      </c>
      <c r="R1738" s="28" t="n">
        <v>0</v>
      </c>
      <c r="S1738" s="28" t="n">
        <f aca="false">IF(O1738="Won",R1738,IF(O1738="Lost",0,N1738))</f>
        <v>0</v>
      </c>
      <c r="T1738" s="30" t="n">
        <f aca="false">IF(AND(P1738&lt;&gt;"",Q1738&lt;&gt;""),Q1738-P1738,"")</f>
        <v>8</v>
      </c>
      <c r="U1738" s="30" t="str">
        <f aca="false">IF(AND(O1738="Engaging",P1738&lt;&gt;""),'Leia-me'!$B$5-P1738,"")</f>
        <v/>
      </c>
      <c r="V1738" s="25" t="str">
        <f aca="false">IF(O1738&lt;&gt;"Engaging","",IF(U1738&lt;='Leia-me'!$B$6,"Saudável",IF(U1738&lt;='Leia-me'!$B$7,"Esfriando",IF(U1738&lt;='Leia-me'!$B$8,"Última chance","Zumbi"))))</f>
        <v/>
      </c>
      <c r="W1738" s="25" t="n">
        <f aca="false">IF(O1738="Won",1,IF(O1738="Lost",0,""))</f>
        <v>0</v>
      </c>
      <c r="X1738" s="25" t="s">
        <v>1835</v>
      </c>
      <c r="Y1738" s="25" t="str">
        <f aca="false">IF(E1738="","Sim","")</f>
        <v/>
      </c>
    </row>
    <row r="1739" customFormat="false" ht="15" hidden="false" customHeight="false" outlineLevel="0" collapsed="false">
      <c r="A1739" s="25" t="s">
        <v>1989</v>
      </c>
      <c r="B1739" s="25" t="s">
        <v>67</v>
      </c>
      <c r="C1739" s="25" t="s">
        <v>75</v>
      </c>
      <c r="D1739" s="25" t="s">
        <v>80</v>
      </c>
      <c r="E1739" s="25" t="s">
        <v>154</v>
      </c>
      <c r="F1739" s="25" t="s">
        <v>155</v>
      </c>
      <c r="G1739" s="26" t="n">
        <v>86.68</v>
      </c>
      <c r="H1739" s="27" t="n">
        <v>187</v>
      </c>
      <c r="I1739" s="25" t="s">
        <v>147</v>
      </c>
      <c r="J1739" s="25" t="s">
        <v>156</v>
      </c>
      <c r="K1739" s="25" t="n">
        <v>2007</v>
      </c>
      <c r="L1739" s="25" t="s">
        <v>178</v>
      </c>
      <c r="M1739" s="25" t="s">
        <v>171</v>
      </c>
      <c r="N1739" s="28" t="n">
        <v>5482</v>
      </c>
      <c r="O1739" s="25" t="s">
        <v>54</v>
      </c>
      <c r="P1739" s="29" t="n">
        <v>42835</v>
      </c>
      <c r="Q1739" s="29" t="n">
        <v>42841</v>
      </c>
      <c r="R1739" s="28" t="n">
        <v>4955</v>
      </c>
      <c r="S1739" s="28" t="n">
        <f aca="false">IF(O1739="Won",R1739,IF(O1739="Lost",0,N1739))</f>
        <v>4955</v>
      </c>
      <c r="T1739" s="30" t="n">
        <f aca="false">IF(AND(P1739&lt;&gt;"",Q1739&lt;&gt;""),Q1739-P1739,"")</f>
        <v>6</v>
      </c>
      <c r="U1739" s="30" t="str">
        <f aca="false">IF(AND(O1739="Engaging",P1739&lt;&gt;""),'Leia-me'!$B$5-P1739,"")</f>
        <v/>
      </c>
      <c r="V1739" s="25" t="str">
        <f aca="false">IF(O1739&lt;&gt;"Engaging","",IF(U1739&lt;='Leia-me'!$B$6,"Saudável",IF(U1739&lt;='Leia-me'!$B$7,"Esfriando",IF(U1739&lt;='Leia-me'!$B$8,"Última chance","Zumbi"))))</f>
        <v/>
      </c>
      <c r="W1739" s="25" t="n">
        <f aca="false">IF(O1739="Won",1,IF(O1739="Lost",0,""))</f>
        <v>1</v>
      </c>
      <c r="Y1739" s="25" t="str">
        <f aca="false">IF(E1739="","Sim","")</f>
        <v/>
      </c>
    </row>
    <row r="1740" customFormat="false" ht="15" hidden="false" customHeight="false" outlineLevel="0" collapsed="false">
      <c r="A1740" s="25" t="s">
        <v>1990</v>
      </c>
      <c r="B1740" s="25" t="s">
        <v>67</v>
      </c>
      <c r="C1740" s="25" t="s">
        <v>75</v>
      </c>
      <c r="D1740" s="25" t="s">
        <v>80</v>
      </c>
      <c r="E1740" s="25" t="s">
        <v>218</v>
      </c>
      <c r="F1740" s="25" t="s">
        <v>146</v>
      </c>
      <c r="G1740" s="26" t="n">
        <v>4.54</v>
      </c>
      <c r="H1740" s="27" t="n">
        <v>9</v>
      </c>
      <c r="I1740" s="25" t="s">
        <v>147</v>
      </c>
      <c r="K1740" s="25" t="n">
        <v>2017</v>
      </c>
      <c r="L1740" s="25" t="s">
        <v>1834</v>
      </c>
      <c r="M1740" s="25" t="s">
        <v>171</v>
      </c>
      <c r="N1740" s="28" t="n">
        <v>4821</v>
      </c>
      <c r="O1740" s="25" t="s">
        <v>54</v>
      </c>
      <c r="P1740" s="29" t="n">
        <v>42835</v>
      </c>
      <c r="Q1740" s="29" t="n">
        <v>42842</v>
      </c>
      <c r="R1740" s="28" t="n">
        <v>5065</v>
      </c>
      <c r="S1740" s="28" t="n">
        <f aca="false">IF(O1740="Won",R1740,IF(O1740="Lost",0,N1740))</f>
        <v>5065</v>
      </c>
      <c r="T1740" s="30" t="n">
        <f aca="false">IF(AND(P1740&lt;&gt;"",Q1740&lt;&gt;""),Q1740-P1740,"")</f>
        <v>7</v>
      </c>
      <c r="U1740" s="30" t="str">
        <f aca="false">IF(AND(O1740="Engaging",P1740&lt;&gt;""),'Leia-me'!$B$5-P1740,"")</f>
        <v/>
      </c>
      <c r="V1740" s="25" t="str">
        <f aca="false">IF(O1740&lt;&gt;"Engaging","",IF(U1740&lt;='Leia-me'!$B$6,"Saudável",IF(U1740&lt;='Leia-me'!$B$7,"Esfriando",IF(U1740&lt;='Leia-me'!$B$8,"Última chance","Zumbi"))))</f>
        <v/>
      </c>
      <c r="W1740" s="25" t="n">
        <f aca="false">IF(O1740="Won",1,IF(O1740="Lost",0,""))</f>
        <v>1</v>
      </c>
      <c r="X1740" s="25" t="s">
        <v>1835</v>
      </c>
      <c r="Y1740" s="25" t="str">
        <f aca="false">IF(E1740="","Sim","")</f>
        <v/>
      </c>
    </row>
    <row r="1741" customFormat="false" ht="15" hidden="false" customHeight="false" outlineLevel="0" collapsed="false">
      <c r="A1741" s="25" t="s">
        <v>1991</v>
      </c>
      <c r="B1741" s="25" t="s">
        <v>67</v>
      </c>
      <c r="C1741" s="25" t="s">
        <v>75</v>
      </c>
      <c r="D1741" s="25" t="s">
        <v>80</v>
      </c>
      <c r="E1741" s="25" t="s">
        <v>240</v>
      </c>
      <c r="F1741" s="25" t="s">
        <v>185</v>
      </c>
      <c r="G1741" s="26" t="n">
        <v>1223.72</v>
      </c>
      <c r="H1741" s="27" t="n">
        <v>2497</v>
      </c>
      <c r="I1741" s="25" t="s">
        <v>241</v>
      </c>
      <c r="K1741" s="25" t="n">
        <v>2000</v>
      </c>
      <c r="L1741" s="25" t="s">
        <v>1834</v>
      </c>
      <c r="M1741" s="25" t="s">
        <v>171</v>
      </c>
      <c r="N1741" s="28" t="n">
        <v>4821</v>
      </c>
      <c r="O1741" s="25" t="s">
        <v>54</v>
      </c>
      <c r="P1741" s="29" t="n">
        <v>42835</v>
      </c>
      <c r="Q1741" s="29" t="n">
        <v>42842</v>
      </c>
      <c r="R1741" s="28" t="n">
        <v>4343</v>
      </c>
      <c r="S1741" s="28" t="n">
        <f aca="false">IF(O1741="Won",R1741,IF(O1741="Lost",0,N1741))</f>
        <v>4343</v>
      </c>
      <c r="T1741" s="30" t="n">
        <f aca="false">IF(AND(P1741&lt;&gt;"",Q1741&lt;&gt;""),Q1741-P1741,"")</f>
        <v>7</v>
      </c>
      <c r="U1741" s="30" t="str">
        <f aca="false">IF(AND(O1741="Engaging",P1741&lt;&gt;""),'Leia-me'!$B$5-P1741,"")</f>
        <v/>
      </c>
      <c r="V1741" s="25" t="str">
        <f aca="false">IF(O1741&lt;&gt;"Engaging","",IF(U1741&lt;='Leia-me'!$B$6,"Saudável",IF(U1741&lt;='Leia-me'!$B$7,"Esfriando",IF(U1741&lt;='Leia-me'!$B$8,"Última chance","Zumbi"))))</f>
        <v/>
      </c>
      <c r="W1741" s="25" t="n">
        <f aca="false">IF(O1741="Won",1,IF(O1741="Lost",0,""))</f>
        <v>1</v>
      </c>
      <c r="X1741" s="25" t="s">
        <v>1835</v>
      </c>
      <c r="Y1741" s="25" t="str">
        <f aca="false">IF(E1741="","Sim","")</f>
        <v/>
      </c>
    </row>
    <row r="1742" customFormat="false" ht="15" hidden="false" customHeight="false" outlineLevel="0" collapsed="false">
      <c r="A1742" s="25" t="s">
        <v>1992</v>
      </c>
      <c r="B1742" s="25" t="s">
        <v>67</v>
      </c>
      <c r="C1742" s="25" t="s">
        <v>75</v>
      </c>
      <c r="D1742" s="25" t="s">
        <v>80</v>
      </c>
      <c r="E1742" s="25" t="s">
        <v>176</v>
      </c>
      <c r="F1742" s="25" t="s">
        <v>177</v>
      </c>
      <c r="G1742" s="26" t="n">
        <v>1698.2</v>
      </c>
      <c r="H1742" s="27" t="n">
        <v>3798</v>
      </c>
      <c r="I1742" s="25" t="s">
        <v>147</v>
      </c>
      <c r="K1742" s="25" t="n">
        <v>1987</v>
      </c>
      <c r="L1742" s="25" t="s">
        <v>1834</v>
      </c>
      <c r="M1742" s="25" t="s">
        <v>171</v>
      </c>
      <c r="N1742" s="28" t="n">
        <v>4821</v>
      </c>
      <c r="O1742" s="25" t="s">
        <v>54</v>
      </c>
      <c r="P1742" s="29" t="n">
        <v>42835</v>
      </c>
      <c r="Q1742" s="29" t="n">
        <v>42845</v>
      </c>
      <c r="R1742" s="28" t="n">
        <v>3892</v>
      </c>
      <c r="S1742" s="28" t="n">
        <f aca="false">IF(O1742="Won",R1742,IF(O1742="Lost",0,N1742))</f>
        <v>3892</v>
      </c>
      <c r="T1742" s="30" t="n">
        <f aca="false">IF(AND(P1742&lt;&gt;"",Q1742&lt;&gt;""),Q1742-P1742,"")</f>
        <v>10</v>
      </c>
      <c r="U1742" s="30" t="str">
        <f aca="false">IF(AND(O1742="Engaging",P1742&lt;&gt;""),'Leia-me'!$B$5-P1742,"")</f>
        <v/>
      </c>
      <c r="V1742" s="25" t="str">
        <f aca="false">IF(O1742&lt;&gt;"Engaging","",IF(U1742&lt;='Leia-me'!$B$6,"Saudável",IF(U1742&lt;='Leia-me'!$B$7,"Esfriando",IF(U1742&lt;='Leia-me'!$B$8,"Última chance","Zumbi"))))</f>
        <v/>
      </c>
      <c r="W1742" s="25" t="n">
        <f aca="false">IF(O1742="Won",1,IF(O1742="Lost",0,""))</f>
        <v>1</v>
      </c>
      <c r="X1742" s="25" t="s">
        <v>1835</v>
      </c>
      <c r="Y1742" s="25" t="str">
        <f aca="false">IF(E1742="","Sim","")</f>
        <v/>
      </c>
    </row>
    <row r="1743" customFormat="false" ht="15" hidden="false" customHeight="false" outlineLevel="0" collapsed="false">
      <c r="A1743" s="25" t="s">
        <v>1993</v>
      </c>
      <c r="B1743" s="25" t="s">
        <v>67</v>
      </c>
      <c r="C1743" s="25" t="s">
        <v>75</v>
      </c>
      <c r="D1743" s="25" t="s">
        <v>80</v>
      </c>
      <c r="E1743" s="25" t="s">
        <v>169</v>
      </c>
      <c r="F1743" s="25" t="s">
        <v>168</v>
      </c>
      <c r="G1743" s="26" t="n">
        <v>2403.58</v>
      </c>
      <c r="H1743" s="27" t="n">
        <v>8801</v>
      </c>
      <c r="I1743" s="25" t="s">
        <v>147</v>
      </c>
      <c r="K1743" s="25" t="n">
        <v>1986</v>
      </c>
      <c r="L1743" s="25" t="s">
        <v>1834</v>
      </c>
      <c r="M1743" s="25" t="s">
        <v>171</v>
      </c>
      <c r="N1743" s="28" t="n">
        <v>4821</v>
      </c>
      <c r="O1743" s="25" t="s">
        <v>55</v>
      </c>
      <c r="P1743" s="29" t="n">
        <v>42836</v>
      </c>
      <c r="Q1743" s="29" t="n">
        <v>42844</v>
      </c>
      <c r="R1743" s="28" t="n">
        <v>0</v>
      </c>
      <c r="S1743" s="28" t="n">
        <f aca="false">IF(O1743="Won",R1743,IF(O1743="Lost",0,N1743))</f>
        <v>0</v>
      </c>
      <c r="T1743" s="30" t="n">
        <f aca="false">IF(AND(P1743&lt;&gt;"",Q1743&lt;&gt;""),Q1743-P1743,"")</f>
        <v>8</v>
      </c>
      <c r="U1743" s="30" t="str">
        <f aca="false">IF(AND(O1743="Engaging",P1743&lt;&gt;""),'Leia-me'!$B$5-P1743,"")</f>
        <v/>
      </c>
      <c r="V1743" s="25" t="str">
        <f aca="false">IF(O1743&lt;&gt;"Engaging","",IF(U1743&lt;='Leia-me'!$B$6,"Saudável",IF(U1743&lt;='Leia-me'!$B$7,"Esfriando",IF(U1743&lt;='Leia-me'!$B$8,"Última chance","Zumbi"))))</f>
        <v/>
      </c>
      <c r="W1743" s="25" t="n">
        <f aca="false">IF(O1743="Won",1,IF(O1743="Lost",0,""))</f>
        <v>0</v>
      </c>
      <c r="X1743" s="25" t="s">
        <v>1835</v>
      </c>
      <c r="Y1743" s="25" t="str">
        <f aca="false">IF(E1743="","Sim","")</f>
        <v/>
      </c>
    </row>
    <row r="1744" customFormat="false" ht="15" hidden="false" customHeight="false" outlineLevel="0" collapsed="false">
      <c r="A1744" s="25" t="s">
        <v>1994</v>
      </c>
      <c r="B1744" s="25" t="s">
        <v>67</v>
      </c>
      <c r="C1744" s="25" t="s">
        <v>75</v>
      </c>
      <c r="D1744" s="25" t="s">
        <v>80</v>
      </c>
      <c r="E1744" s="25" t="s">
        <v>169</v>
      </c>
      <c r="F1744" s="25" t="s">
        <v>168</v>
      </c>
      <c r="G1744" s="26" t="n">
        <v>2403.58</v>
      </c>
      <c r="H1744" s="27" t="n">
        <v>8801</v>
      </c>
      <c r="I1744" s="25" t="s">
        <v>147</v>
      </c>
      <c r="K1744" s="25" t="n">
        <v>1986</v>
      </c>
      <c r="L1744" s="25" t="s">
        <v>1834</v>
      </c>
      <c r="M1744" s="25" t="s">
        <v>171</v>
      </c>
      <c r="N1744" s="28" t="n">
        <v>4821</v>
      </c>
      <c r="O1744" s="25" t="s">
        <v>55</v>
      </c>
      <c r="P1744" s="29" t="n">
        <v>42836</v>
      </c>
      <c r="Q1744" s="29" t="n">
        <v>42837</v>
      </c>
      <c r="R1744" s="28" t="n">
        <v>0</v>
      </c>
      <c r="S1744" s="28" t="n">
        <f aca="false">IF(O1744="Won",R1744,IF(O1744="Lost",0,N1744))</f>
        <v>0</v>
      </c>
      <c r="T1744" s="30" t="n">
        <f aca="false">IF(AND(P1744&lt;&gt;"",Q1744&lt;&gt;""),Q1744-P1744,"")</f>
        <v>1</v>
      </c>
      <c r="U1744" s="30" t="str">
        <f aca="false">IF(AND(O1744="Engaging",P1744&lt;&gt;""),'Leia-me'!$B$5-P1744,"")</f>
        <v/>
      </c>
      <c r="V1744" s="25" t="str">
        <f aca="false">IF(O1744&lt;&gt;"Engaging","",IF(U1744&lt;='Leia-me'!$B$6,"Saudável",IF(U1744&lt;='Leia-me'!$B$7,"Esfriando",IF(U1744&lt;='Leia-me'!$B$8,"Última chance","Zumbi"))))</f>
        <v/>
      </c>
      <c r="W1744" s="25" t="n">
        <f aca="false">IF(O1744="Won",1,IF(O1744="Lost",0,""))</f>
        <v>0</v>
      </c>
      <c r="X1744" s="25" t="s">
        <v>1835</v>
      </c>
      <c r="Y1744" s="25" t="str">
        <f aca="false">IF(E1744="","Sim","")</f>
        <v/>
      </c>
    </row>
    <row r="1745" customFormat="false" ht="15" hidden="false" customHeight="false" outlineLevel="0" collapsed="false">
      <c r="A1745" s="25" t="s">
        <v>1995</v>
      </c>
      <c r="B1745" s="25" t="s">
        <v>67</v>
      </c>
      <c r="C1745" s="25" t="s">
        <v>75</v>
      </c>
      <c r="D1745" s="25" t="s">
        <v>80</v>
      </c>
      <c r="E1745" s="25" t="s">
        <v>218</v>
      </c>
      <c r="F1745" s="25" t="s">
        <v>146</v>
      </c>
      <c r="G1745" s="26" t="n">
        <v>4.54</v>
      </c>
      <c r="H1745" s="27" t="n">
        <v>9</v>
      </c>
      <c r="I1745" s="25" t="s">
        <v>147</v>
      </c>
      <c r="K1745" s="25" t="n">
        <v>2017</v>
      </c>
      <c r="L1745" s="25" t="s">
        <v>1834</v>
      </c>
      <c r="M1745" s="25" t="s">
        <v>171</v>
      </c>
      <c r="N1745" s="28" t="n">
        <v>4821</v>
      </c>
      <c r="O1745" s="25" t="s">
        <v>54</v>
      </c>
      <c r="P1745" s="29" t="n">
        <v>42836</v>
      </c>
      <c r="Q1745" s="29" t="n">
        <v>42843</v>
      </c>
      <c r="R1745" s="28" t="n">
        <v>4837</v>
      </c>
      <c r="S1745" s="28" t="n">
        <f aca="false">IF(O1745="Won",R1745,IF(O1745="Lost",0,N1745))</f>
        <v>4837</v>
      </c>
      <c r="T1745" s="30" t="n">
        <f aca="false">IF(AND(P1745&lt;&gt;"",Q1745&lt;&gt;""),Q1745-P1745,"")</f>
        <v>7</v>
      </c>
      <c r="U1745" s="30" t="str">
        <f aca="false">IF(AND(O1745="Engaging",P1745&lt;&gt;""),'Leia-me'!$B$5-P1745,"")</f>
        <v/>
      </c>
      <c r="V1745" s="25" t="str">
        <f aca="false">IF(O1745&lt;&gt;"Engaging","",IF(U1745&lt;='Leia-me'!$B$6,"Saudável",IF(U1745&lt;='Leia-me'!$B$7,"Esfriando",IF(U1745&lt;='Leia-me'!$B$8,"Última chance","Zumbi"))))</f>
        <v/>
      </c>
      <c r="W1745" s="25" t="n">
        <f aca="false">IF(O1745="Won",1,IF(O1745="Lost",0,""))</f>
        <v>1</v>
      </c>
      <c r="X1745" s="25" t="s">
        <v>1835</v>
      </c>
      <c r="Y1745" s="25" t="str">
        <f aca="false">IF(E1745="","Sim","")</f>
        <v/>
      </c>
    </row>
    <row r="1746" customFormat="false" ht="15" hidden="false" customHeight="false" outlineLevel="0" collapsed="false">
      <c r="A1746" s="25" t="s">
        <v>1996</v>
      </c>
      <c r="B1746" s="25" t="s">
        <v>67</v>
      </c>
      <c r="C1746" s="25" t="s">
        <v>75</v>
      </c>
      <c r="D1746" s="25" t="s">
        <v>80</v>
      </c>
      <c r="E1746" s="25" t="s">
        <v>225</v>
      </c>
      <c r="F1746" s="25" t="s">
        <v>211</v>
      </c>
      <c r="G1746" s="26" t="n">
        <v>1376.8</v>
      </c>
      <c r="H1746" s="27" t="n">
        <v>1165</v>
      </c>
      <c r="I1746" s="25" t="s">
        <v>226</v>
      </c>
      <c r="K1746" s="25" t="n">
        <v>1988</v>
      </c>
      <c r="L1746" s="25" t="s">
        <v>170</v>
      </c>
      <c r="M1746" s="25" t="s">
        <v>171</v>
      </c>
      <c r="N1746" s="28" t="n">
        <v>1096</v>
      </c>
      <c r="O1746" s="25" t="s">
        <v>55</v>
      </c>
      <c r="P1746" s="29" t="n">
        <v>42837</v>
      </c>
      <c r="Q1746" s="29" t="n">
        <v>42839</v>
      </c>
      <c r="R1746" s="28" t="n">
        <v>0</v>
      </c>
      <c r="S1746" s="28" t="n">
        <f aca="false">IF(O1746="Won",R1746,IF(O1746="Lost",0,N1746))</f>
        <v>0</v>
      </c>
      <c r="T1746" s="30" t="n">
        <f aca="false">IF(AND(P1746&lt;&gt;"",Q1746&lt;&gt;""),Q1746-P1746,"")</f>
        <v>2</v>
      </c>
      <c r="U1746" s="30" t="str">
        <f aca="false">IF(AND(O1746="Engaging",P1746&lt;&gt;""),'Leia-me'!$B$5-P1746,"")</f>
        <v/>
      </c>
      <c r="V1746" s="25" t="str">
        <f aca="false">IF(O1746&lt;&gt;"Engaging","",IF(U1746&lt;='Leia-me'!$B$6,"Saudável",IF(U1746&lt;='Leia-me'!$B$7,"Esfriando",IF(U1746&lt;='Leia-me'!$B$8,"Última chance","Zumbi"))))</f>
        <v/>
      </c>
      <c r="W1746" s="25" t="n">
        <f aca="false">IF(O1746="Won",1,IF(O1746="Lost",0,""))</f>
        <v>0</v>
      </c>
      <c r="Y1746" s="25" t="str">
        <f aca="false">IF(E1746="","Sim","")</f>
        <v/>
      </c>
    </row>
    <row r="1747" customFormat="false" ht="15" hidden="false" customHeight="false" outlineLevel="0" collapsed="false">
      <c r="A1747" s="25" t="s">
        <v>1997</v>
      </c>
      <c r="B1747" s="25" t="s">
        <v>67</v>
      </c>
      <c r="C1747" s="25" t="s">
        <v>75</v>
      </c>
      <c r="D1747" s="25" t="s">
        <v>80</v>
      </c>
      <c r="E1747" s="25" t="s">
        <v>154</v>
      </c>
      <c r="F1747" s="25" t="s">
        <v>155</v>
      </c>
      <c r="G1747" s="26" t="n">
        <v>86.68</v>
      </c>
      <c r="H1747" s="27" t="n">
        <v>187</v>
      </c>
      <c r="I1747" s="25" t="s">
        <v>147</v>
      </c>
      <c r="J1747" s="25" t="s">
        <v>156</v>
      </c>
      <c r="K1747" s="25" t="n">
        <v>2007</v>
      </c>
      <c r="L1747" s="25" t="s">
        <v>160</v>
      </c>
      <c r="M1747" s="25" t="s">
        <v>149</v>
      </c>
      <c r="N1747" s="28" t="n">
        <v>3393</v>
      </c>
      <c r="O1747" s="25" t="s">
        <v>55</v>
      </c>
      <c r="P1747" s="29" t="n">
        <v>42837</v>
      </c>
      <c r="Q1747" s="29" t="n">
        <v>42914</v>
      </c>
      <c r="R1747" s="28" t="n">
        <v>0</v>
      </c>
      <c r="S1747" s="28" t="n">
        <f aca="false">IF(O1747="Won",R1747,IF(O1747="Lost",0,N1747))</f>
        <v>0</v>
      </c>
      <c r="T1747" s="30" t="n">
        <f aca="false">IF(AND(P1747&lt;&gt;"",Q1747&lt;&gt;""),Q1747-P1747,"")</f>
        <v>77</v>
      </c>
      <c r="U1747" s="30" t="str">
        <f aca="false">IF(AND(O1747="Engaging",P1747&lt;&gt;""),'Leia-me'!$B$5-P1747,"")</f>
        <v/>
      </c>
      <c r="V1747" s="25" t="str">
        <f aca="false">IF(O1747&lt;&gt;"Engaging","",IF(U1747&lt;='Leia-me'!$B$6,"Saudável",IF(U1747&lt;='Leia-me'!$B$7,"Esfriando",IF(U1747&lt;='Leia-me'!$B$8,"Última chance","Zumbi"))))</f>
        <v/>
      </c>
      <c r="W1747" s="25" t="n">
        <f aca="false">IF(O1747="Won",1,IF(O1747="Lost",0,""))</f>
        <v>0</v>
      </c>
      <c r="Y1747" s="25" t="str">
        <f aca="false">IF(E1747="","Sim","")</f>
        <v/>
      </c>
    </row>
    <row r="1748" customFormat="false" ht="15" hidden="false" customHeight="false" outlineLevel="0" collapsed="false">
      <c r="A1748" s="25" t="s">
        <v>1998</v>
      </c>
      <c r="B1748" s="25" t="s">
        <v>67</v>
      </c>
      <c r="C1748" s="25" t="s">
        <v>75</v>
      </c>
      <c r="D1748" s="25" t="s">
        <v>80</v>
      </c>
      <c r="E1748" s="25" t="s">
        <v>173</v>
      </c>
      <c r="F1748" s="25" t="s">
        <v>146</v>
      </c>
      <c r="G1748" s="26" t="n">
        <v>647.18</v>
      </c>
      <c r="H1748" s="27" t="n">
        <v>1185</v>
      </c>
      <c r="I1748" s="25" t="s">
        <v>174</v>
      </c>
      <c r="K1748" s="25" t="n">
        <v>1986</v>
      </c>
      <c r="L1748" s="25" t="s">
        <v>186</v>
      </c>
      <c r="M1748" s="25" t="s">
        <v>171</v>
      </c>
      <c r="N1748" s="28" t="n">
        <v>550</v>
      </c>
      <c r="O1748" s="25" t="s">
        <v>55</v>
      </c>
      <c r="P1748" s="29" t="n">
        <v>42838</v>
      </c>
      <c r="Q1748" s="29" t="n">
        <v>42845</v>
      </c>
      <c r="R1748" s="28" t="n">
        <v>0</v>
      </c>
      <c r="S1748" s="28" t="n">
        <f aca="false">IF(O1748="Won",R1748,IF(O1748="Lost",0,N1748))</f>
        <v>0</v>
      </c>
      <c r="T1748" s="30" t="n">
        <f aca="false">IF(AND(P1748&lt;&gt;"",Q1748&lt;&gt;""),Q1748-P1748,"")</f>
        <v>7</v>
      </c>
      <c r="U1748" s="30" t="str">
        <f aca="false">IF(AND(O1748="Engaging",P1748&lt;&gt;""),'Leia-me'!$B$5-P1748,"")</f>
        <v/>
      </c>
      <c r="V1748" s="25" t="str">
        <f aca="false">IF(O1748&lt;&gt;"Engaging","",IF(U1748&lt;='Leia-me'!$B$6,"Saudável",IF(U1748&lt;='Leia-me'!$B$7,"Esfriando",IF(U1748&lt;='Leia-me'!$B$8,"Última chance","Zumbi"))))</f>
        <v/>
      </c>
      <c r="W1748" s="25" t="n">
        <f aca="false">IF(O1748="Won",1,IF(O1748="Lost",0,""))</f>
        <v>0</v>
      </c>
      <c r="Y1748" s="25" t="str">
        <f aca="false">IF(E1748="","Sim","")</f>
        <v/>
      </c>
    </row>
    <row r="1749" customFormat="false" ht="15" hidden="false" customHeight="false" outlineLevel="0" collapsed="false">
      <c r="A1749" s="25" t="s">
        <v>1999</v>
      </c>
      <c r="B1749" s="25" t="s">
        <v>67</v>
      </c>
      <c r="C1749" s="25" t="s">
        <v>75</v>
      </c>
      <c r="D1749" s="25" t="s">
        <v>80</v>
      </c>
      <c r="E1749" s="25" t="s">
        <v>240</v>
      </c>
      <c r="F1749" s="25" t="s">
        <v>185</v>
      </c>
      <c r="G1749" s="26" t="n">
        <v>1223.72</v>
      </c>
      <c r="H1749" s="27" t="n">
        <v>2497</v>
      </c>
      <c r="I1749" s="25" t="s">
        <v>241</v>
      </c>
      <c r="K1749" s="25" t="n">
        <v>2000</v>
      </c>
      <c r="L1749" s="25" t="s">
        <v>1834</v>
      </c>
      <c r="M1749" s="25" t="s">
        <v>171</v>
      </c>
      <c r="N1749" s="28" t="n">
        <v>4821</v>
      </c>
      <c r="O1749" s="25" t="s">
        <v>55</v>
      </c>
      <c r="P1749" s="29" t="n">
        <v>42838</v>
      </c>
      <c r="Q1749" s="29" t="n">
        <v>42839</v>
      </c>
      <c r="R1749" s="28" t="n">
        <v>0</v>
      </c>
      <c r="S1749" s="28" t="n">
        <f aca="false">IF(O1749="Won",R1749,IF(O1749="Lost",0,N1749))</f>
        <v>0</v>
      </c>
      <c r="T1749" s="30" t="n">
        <f aca="false">IF(AND(P1749&lt;&gt;"",Q1749&lt;&gt;""),Q1749-P1749,"")</f>
        <v>1</v>
      </c>
      <c r="U1749" s="30" t="str">
        <f aca="false">IF(AND(O1749="Engaging",P1749&lt;&gt;""),'Leia-me'!$B$5-P1749,"")</f>
        <v/>
      </c>
      <c r="V1749" s="25" t="str">
        <f aca="false">IF(O1749&lt;&gt;"Engaging","",IF(U1749&lt;='Leia-me'!$B$6,"Saudável",IF(U1749&lt;='Leia-me'!$B$7,"Esfriando",IF(U1749&lt;='Leia-me'!$B$8,"Última chance","Zumbi"))))</f>
        <v/>
      </c>
      <c r="W1749" s="25" t="n">
        <f aca="false">IF(O1749="Won",1,IF(O1749="Lost",0,""))</f>
        <v>0</v>
      </c>
      <c r="X1749" s="25" t="s">
        <v>1835</v>
      </c>
      <c r="Y1749" s="25" t="str">
        <f aca="false">IF(E1749="","Sim","")</f>
        <v/>
      </c>
    </row>
    <row r="1750" customFormat="false" ht="15" hidden="false" customHeight="false" outlineLevel="0" collapsed="false">
      <c r="A1750" s="25" t="s">
        <v>2000</v>
      </c>
      <c r="B1750" s="25" t="s">
        <v>67</v>
      </c>
      <c r="C1750" s="25" t="s">
        <v>75</v>
      </c>
      <c r="D1750" s="25" t="s">
        <v>80</v>
      </c>
      <c r="E1750" s="25" t="s">
        <v>164</v>
      </c>
      <c r="F1750" s="25" t="s">
        <v>165</v>
      </c>
      <c r="G1750" s="26" t="n">
        <v>217.87</v>
      </c>
      <c r="H1750" s="27" t="n">
        <v>551</v>
      </c>
      <c r="I1750" s="25" t="s">
        <v>147</v>
      </c>
      <c r="K1750" s="25" t="n">
        <v>1998</v>
      </c>
      <c r="L1750" s="25" t="s">
        <v>170</v>
      </c>
      <c r="M1750" s="25" t="s">
        <v>171</v>
      </c>
      <c r="N1750" s="28" t="n">
        <v>1096</v>
      </c>
      <c r="O1750" s="25" t="s">
        <v>54</v>
      </c>
      <c r="P1750" s="29" t="n">
        <v>42838</v>
      </c>
      <c r="Q1750" s="29" t="n">
        <v>42844</v>
      </c>
      <c r="R1750" s="28" t="n">
        <v>1327</v>
      </c>
      <c r="S1750" s="28" t="n">
        <f aca="false">IF(O1750="Won",R1750,IF(O1750="Lost",0,N1750))</f>
        <v>1327</v>
      </c>
      <c r="T1750" s="30" t="n">
        <f aca="false">IF(AND(P1750&lt;&gt;"",Q1750&lt;&gt;""),Q1750-P1750,"")</f>
        <v>6</v>
      </c>
      <c r="U1750" s="30" t="str">
        <f aca="false">IF(AND(O1750="Engaging",P1750&lt;&gt;""),'Leia-me'!$B$5-P1750,"")</f>
        <v/>
      </c>
      <c r="V1750" s="25" t="str">
        <f aca="false">IF(O1750&lt;&gt;"Engaging","",IF(U1750&lt;='Leia-me'!$B$6,"Saudável",IF(U1750&lt;='Leia-me'!$B$7,"Esfriando",IF(U1750&lt;='Leia-me'!$B$8,"Última chance","Zumbi"))))</f>
        <v/>
      </c>
      <c r="W1750" s="25" t="n">
        <f aca="false">IF(O1750="Won",1,IF(O1750="Lost",0,""))</f>
        <v>1</v>
      </c>
      <c r="Y1750" s="25" t="str">
        <f aca="false">IF(E1750="","Sim","")</f>
        <v/>
      </c>
    </row>
    <row r="1751" customFormat="false" ht="15" hidden="false" customHeight="false" outlineLevel="0" collapsed="false">
      <c r="A1751" s="25" t="s">
        <v>2001</v>
      </c>
      <c r="B1751" s="25" t="s">
        <v>67</v>
      </c>
      <c r="C1751" s="25" t="s">
        <v>75</v>
      </c>
      <c r="D1751" s="25" t="s">
        <v>80</v>
      </c>
      <c r="E1751" s="25" t="s">
        <v>237</v>
      </c>
      <c r="F1751" s="25" t="s">
        <v>192</v>
      </c>
      <c r="G1751" s="26" t="n">
        <v>4618</v>
      </c>
      <c r="H1751" s="27" t="n">
        <v>10083</v>
      </c>
      <c r="I1751" s="25" t="s">
        <v>147</v>
      </c>
      <c r="K1751" s="25" t="n">
        <v>1982</v>
      </c>
      <c r="L1751" s="25" t="s">
        <v>170</v>
      </c>
      <c r="M1751" s="25" t="s">
        <v>171</v>
      </c>
      <c r="N1751" s="28" t="n">
        <v>1096</v>
      </c>
      <c r="O1751" s="25" t="s">
        <v>54</v>
      </c>
      <c r="P1751" s="29" t="n">
        <v>42838</v>
      </c>
      <c r="Q1751" s="29" t="n">
        <v>42913</v>
      </c>
      <c r="R1751" s="28" t="n">
        <v>923</v>
      </c>
      <c r="S1751" s="28" t="n">
        <f aca="false">IF(O1751="Won",R1751,IF(O1751="Lost",0,N1751))</f>
        <v>923</v>
      </c>
      <c r="T1751" s="30" t="n">
        <f aca="false">IF(AND(P1751&lt;&gt;"",Q1751&lt;&gt;""),Q1751-P1751,"")</f>
        <v>75</v>
      </c>
      <c r="U1751" s="30" t="str">
        <f aca="false">IF(AND(O1751="Engaging",P1751&lt;&gt;""),'Leia-me'!$B$5-P1751,"")</f>
        <v/>
      </c>
      <c r="V1751" s="25" t="str">
        <f aca="false">IF(O1751&lt;&gt;"Engaging","",IF(U1751&lt;='Leia-me'!$B$6,"Saudável",IF(U1751&lt;='Leia-me'!$B$7,"Esfriando",IF(U1751&lt;='Leia-me'!$B$8,"Última chance","Zumbi"))))</f>
        <v/>
      </c>
      <c r="W1751" s="25" t="n">
        <f aca="false">IF(O1751="Won",1,IF(O1751="Lost",0,""))</f>
        <v>1</v>
      </c>
      <c r="Y1751" s="25" t="str">
        <f aca="false">IF(E1751="","Sim","")</f>
        <v/>
      </c>
    </row>
    <row r="1752" customFormat="false" ht="15" hidden="false" customHeight="false" outlineLevel="0" collapsed="false">
      <c r="A1752" s="25" t="s">
        <v>2002</v>
      </c>
      <c r="B1752" s="25" t="s">
        <v>67</v>
      </c>
      <c r="C1752" s="25" t="s">
        <v>75</v>
      </c>
      <c r="D1752" s="25" t="s">
        <v>80</v>
      </c>
      <c r="E1752" s="25" t="s">
        <v>231</v>
      </c>
      <c r="F1752" s="25" t="s">
        <v>168</v>
      </c>
      <c r="G1752" s="26" t="n">
        <v>45.39</v>
      </c>
      <c r="H1752" s="27" t="n">
        <v>100</v>
      </c>
      <c r="I1752" s="25" t="s">
        <v>147</v>
      </c>
      <c r="J1752" s="25" t="s">
        <v>169</v>
      </c>
      <c r="K1752" s="25" t="n">
        <v>2012</v>
      </c>
      <c r="L1752" s="25" t="s">
        <v>170</v>
      </c>
      <c r="M1752" s="25" t="s">
        <v>171</v>
      </c>
      <c r="N1752" s="28" t="n">
        <v>1096</v>
      </c>
      <c r="O1752" s="25" t="s">
        <v>54</v>
      </c>
      <c r="P1752" s="29" t="n">
        <v>42838</v>
      </c>
      <c r="Q1752" s="29" t="n">
        <v>42848</v>
      </c>
      <c r="R1752" s="28" t="n">
        <v>1058</v>
      </c>
      <c r="S1752" s="28" t="n">
        <f aca="false">IF(O1752="Won",R1752,IF(O1752="Lost",0,N1752))</f>
        <v>1058</v>
      </c>
      <c r="T1752" s="30" t="n">
        <f aca="false">IF(AND(P1752&lt;&gt;"",Q1752&lt;&gt;""),Q1752-P1752,"")</f>
        <v>10</v>
      </c>
      <c r="U1752" s="30" t="str">
        <f aca="false">IF(AND(O1752="Engaging",P1752&lt;&gt;""),'Leia-me'!$B$5-P1752,"")</f>
        <v/>
      </c>
      <c r="V1752" s="25" t="str">
        <f aca="false">IF(O1752&lt;&gt;"Engaging","",IF(U1752&lt;='Leia-me'!$B$6,"Saudável",IF(U1752&lt;='Leia-me'!$B$7,"Esfriando",IF(U1752&lt;='Leia-me'!$B$8,"Última chance","Zumbi"))))</f>
        <v/>
      </c>
      <c r="W1752" s="25" t="n">
        <f aca="false">IF(O1752="Won",1,IF(O1752="Lost",0,""))</f>
        <v>1</v>
      </c>
      <c r="Y1752" s="25" t="str">
        <f aca="false">IF(E1752="","Sim","")</f>
        <v/>
      </c>
    </row>
    <row r="1753" customFormat="false" ht="15" hidden="false" customHeight="false" outlineLevel="0" collapsed="false">
      <c r="A1753" s="25" t="s">
        <v>2003</v>
      </c>
      <c r="B1753" s="25" t="s">
        <v>67</v>
      </c>
      <c r="C1753" s="25" t="s">
        <v>75</v>
      </c>
      <c r="D1753" s="25" t="s">
        <v>80</v>
      </c>
      <c r="E1753" s="25" t="s">
        <v>225</v>
      </c>
      <c r="F1753" s="25" t="s">
        <v>211</v>
      </c>
      <c r="G1753" s="26" t="n">
        <v>1376.8</v>
      </c>
      <c r="H1753" s="27" t="n">
        <v>1165</v>
      </c>
      <c r="I1753" s="25" t="s">
        <v>226</v>
      </c>
      <c r="K1753" s="25" t="n">
        <v>1988</v>
      </c>
      <c r="L1753" s="25" t="s">
        <v>178</v>
      </c>
      <c r="M1753" s="25" t="s">
        <v>171</v>
      </c>
      <c r="N1753" s="28" t="n">
        <v>5482</v>
      </c>
      <c r="O1753" s="25" t="s">
        <v>54</v>
      </c>
      <c r="P1753" s="29" t="n">
        <v>42838</v>
      </c>
      <c r="Q1753" s="29" t="n">
        <v>42846</v>
      </c>
      <c r="R1753" s="28" t="n">
        <v>5220</v>
      </c>
      <c r="S1753" s="28" t="n">
        <f aca="false">IF(O1753="Won",R1753,IF(O1753="Lost",0,N1753))</f>
        <v>5220</v>
      </c>
      <c r="T1753" s="30" t="n">
        <f aca="false">IF(AND(P1753&lt;&gt;"",Q1753&lt;&gt;""),Q1753-P1753,"")</f>
        <v>8</v>
      </c>
      <c r="U1753" s="30" t="str">
        <f aca="false">IF(AND(O1753="Engaging",P1753&lt;&gt;""),'Leia-me'!$B$5-P1753,"")</f>
        <v/>
      </c>
      <c r="V1753" s="25" t="str">
        <f aca="false">IF(O1753&lt;&gt;"Engaging","",IF(U1753&lt;='Leia-me'!$B$6,"Saudável",IF(U1753&lt;='Leia-me'!$B$7,"Esfriando",IF(U1753&lt;='Leia-me'!$B$8,"Última chance","Zumbi"))))</f>
        <v/>
      </c>
      <c r="W1753" s="25" t="n">
        <f aca="false">IF(O1753="Won",1,IF(O1753="Lost",0,""))</f>
        <v>1</v>
      </c>
      <c r="Y1753" s="25" t="str">
        <f aca="false">IF(E1753="","Sim","")</f>
        <v/>
      </c>
    </row>
    <row r="1754" customFormat="false" ht="15" hidden="false" customHeight="false" outlineLevel="0" collapsed="false">
      <c r="A1754" s="25" t="s">
        <v>2004</v>
      </c>
      <c r="B1754" s="25" t="s">
        <v>67</v>
      </c>
      <c r="C1754" s="25" t="s">
        <v>75</v>
      </c>
      <c r="D1754" s="25" t="s">
        <v>80</v>
      </c>
      <c r="E1754" s="25" t="s">
        <v>154</v>
      </c>
      <c r="F1754" s="25" t="s">
        <v>155</v>
      </c>
      <c r="G1754" s="26" t="n">
        <v>86.68</v>
      </c>
      <c r="H1754" s="27" t="n">
        <v>187</v>
      </c>
      <c r="I1754" s="25" t="s">
        <v>147</v>
      </c>
      <c r="J1754" s="25" t="s">
        <v>156</v>
      </c>
      <c r="K1754" s="25" t="n">
        <v>2007</v>
      </c>
      <c r="L1754" s="25" t="s">
        <v>170</v>
      </c>
      <c r="M1754" s="25" t="s">
        <v>171</v>
      </c>
      <c r="N1754" s="28" t="n">
        <v>1096</v>
      </c>
      <c r="O1754" s="25" t="s">
        <v>55</v>
      </c>
      <c r="P1754" s="29" t="n">
        <v>42839</v>
      </c>
      <c r="Q1754" s="29" t="n">
        <v>42840</v>
      </c>
      <c r="R1754" s="28" t="n">
        <v>0</v>
      </c>
      <c r="S1754" s="28" t="n">
        <f aca="false">IF(O1754="Won",R1754,IF(O1754="Lost",0,N1754))</f>
        <v>0</v>
      </c>
      <c r="T1754" s="30" t="n">
        <f aca="false">IF(AND(P1754&lt;&gt;"",Q1754&lt;&gt;""),Q1754-P1754,"")</f>
        <v>1</v>
      </c>
      <c r="U1754" s="30" t="str">
        <f aca="false">IF(AND(O1754="Engaging",P1754&lt;&gt;""),'Leia-me'!$B$5-P1754,"")</f>
        <v/>
      </c>
      <c r="V1754" s="25" t="str">
        <f aca="false">IF(O1754&lt;&gt;"Engaging","",IF(U1754&lt;='Leia-me'!$B$6,"Saudável",IF(U1754&lt;='Leia-me'!$B$7,"Esfriando",IF(U1754&lt;='Leia-me'!$B$8,"Última chance","Zumbi"))))</f>
        <v/>
      </c>
      <c r="W1754" s="25" t="n">
        <f aca="false">IF(O1754="Won",1,IF(O1754="Lost",0,""))</f>
        <v>0</v>
      </c>
      <c r="Y1754" s="25" t="str">
        <f aca="false">IF(E1754="","Sim","")</f>
        <v/>
      </c>
    </row>
    <row r="1755" customFormat="false" ht="15" hidden="false" customHeight="false" outlineLevel="0" collapsed="false">
      <c r="A1755" s="25" t="s">
        <v>2005</v>
      </c>
      <c r="B1755" s="25" t="s">
        <v>67</v>
      </c>
      <c r="C1755" s="25" t="s">
        <v>75</v>
      </c>
      <c r="D1755" s="25" t="s">
        <v>80</v>
      </c>
      <c r="E1755" s="25" t="s">
        <v>162</v>
      </c>
      <c r="F1755" s="25" t="s">
        <v>155</v>
      </c>
      <c r="G1755" s="26" t="n">
        <v>5266.09</v>
      </c>
      <c r="H1755" s="27" t="n">
        <v>8595</v>
      </c>
      <c r="I1755" s="25" t="s">
        <v>147</v>
      </c>
      <c r="J1755" s="25" t="s">
        <v>156</v>
      </c>
      <c r="K1755" s="25" t="n">
        <v>1988</v>
      </c>
      <c r="L1755" s="25" t="s">
        <v>1834</v>
      </c>
      <c r="M1755" s="25" t="s">
        <v>171</v>
      </c>
      <c r="N1755" s="28" t="n">
        <v>4821</v>
      </c>
      <c r="O1755" s="25" t="s">
        <v>55</v>
      </c>
      <c r="P1755" s="29" t="n">
        <v>42839</v>
      </c>
      <c r="Q1755" s="29" t="n">
        <v>42841</v>
      </c>
      <c r="R1755" s="28" t="n">
        <v>0</v>
      </c>
      <c r="S1755" s="28" t="n">
        <f aca="false">IF(O1755="Won",R1755,IF(O1755="Lost",0,N1755))</f>
        <v>0</v>
      </c>
      <c r="T1755" s="30" t="n">
        <f aca="false">IF(AND(P1755&lt;&gt;"",Q1755&lt;&gt;""),Q1755-P1755,"")</f>
        <v>2</v>
      </c>
      <c r="U1755" s="30" t="str">
        <f aca="false">IF(AND(O1755="Engaging",P1755&lt;&gt;""),'Leia-me'!$B$5-P1755,"")</f>
        <v/>
      </c>
      <c r="V1755" s="25" t="str">
        <f aca="false">IF(O1755&lt;&gt;"Engaging","",IF(U1755&lt;='Leia-me'!$B$6,"Saudável",IF(U1755&lt;='Leia-me'!$B$7,"Esfriando",IF(U1755&lt;='Leia-me'!$B$8,"Última chance","Zumbi"))))</f>
        <v/>
      </c>
      <c r="W1755" s="25" t="n">
        <f aca="false">IF(O1755="Won",1,IF(O1755="Lost",0,""))</f>
        <v>0</v>
      </c>
      <c r="X1755" s="25" t="s">
        <v>1835</v>
      </c>
      <c r="Y1755" s="25" t="str">
        <f aca="false">IF(E1755="","Sim","")</f>
        <v/>
      </c>
    </row>
    <row r="1756" customFormat="false" ht="15" hidden="false" customHeight="false" outlineLevel="0" collapsed="false">
      <c r="A1756" s="25" t="s">
        <v>2006</v>
      </c>
      <c r="B1756" s="25" t="s">
        <v>67</v>
      </c>
      <c r="C1756" s="25" t="s">
        <v>75</v>
      </c>
      <c r="D1756" s="25" t="s">
        <v>80</v>
      </c>
      <c r="E1756" s="25" t="s">
        <v>210</v>
      </c>
      <c r="F1756" s="25" t="s">
        <v>211</v>
      </c>
      <c r="G1756" s="26" t="n">
        <v>718.62</v>
      </c>
      <c r="H1756" s="27" t="n">
        <v>2448</v>
      </c>
      <c r="I1756" s="25" t="s">
        <v>147</v>
      </c>
      <c r="K1756" s="25" t="n">
        <v>2001</v>
      </c>
      <c r="L1756" s="25" t="s">
        <v>1834</v>
      </c>
      <c r="M1756" s="25" t="s">
        <v>171</v>
      </c>
      <c r="N1756" s="28" t="n">
        <v>4821</v>
      </c>
      <c r="O1756" s="25" t="s">
        <v>54</v>
      </c>
      <c r="P1756" s="29" t="n">
        <v>42839</v>
      </c>
      <c r="Q1756" s="29" t="n">
        <v>42961</v>
      </c>
      <c r="R1756" s="28" t="n">
        <v>4359</v>
      </c>
      <c r="S1756" s="28" t="n">
        <f aca="false">IF(O1756="Won",R1756,IF(O1756="Lost",0,N1756))</f>
        <v>4359</v>
      </c>
      <c r="T1756" s="30" t="n">
        <f aca="false">IF(AND(P1756&lt;&gt;"",Q1756&lt;&gt;""),Q1756-P1756,"")</f>
        <v>122</v>
      </c>
      <c r="U1756" s="30" t="str">
        <f aca="false">IF(AND(O1756="Engaging",P1756&lt;&gt;""),'Leia-me'!$B$5-P1756,"")</f>
        <v/>
      </c>
      <c r="V1756" s="25" t="str">
        <f aca="false">IF(O1756&lt;&gt;"Engaging","",IF(U1756&lt;='Leia-me'!$B$6,"Saudável",IF(U1756&lt;='Leia-me'!$B$7,"Esfriando",IF(U1756&lt;='Leia-me'!$B$8,"Última chance","Zumbi"))))</f>
        <v/>
      </c>
      <c r="W1756" s="25" t="n">
        <f aca="false">IF(O1756="Won",1,IF(O1756="Lost",0,""))</f>
        <v>1</v>
      </c>
      <c r="X1756" s="25" t="s">
        <v>1835</v>
      </c>
      <c r="Y1756" s="25" t="str">
        <f aca="false">IF(E1756="","Sim","")</f>
        <v/>
      </c>
    </row>
    <row r="1757" customFormat="false" ht="15" hidden="false" customHeight="false" outlineLevel="0" collapsed="false">
      <c r="A1757" s="25" t="s">
        <v>2007</v>
      </c>
      <c r="B1757" s="25" t="s">
        <v>67</v>
      </c>
      <c r="C1757" s="25" t="s">
        <v>75</v>
      </c>
      <c r="D1757" s="25" t="s">
        <v>80</v>
      </c>
      <c r="E1757" s="25" t="s">
        <v>266</v>
      </c>
      <c r="F1757" s="25" t="s">
        <v>267</v>
      </c>
      <c r="G1757" s="26" t="n">
        <v>2041.73</v>
      </c>
      <c r="H1757" s="27" t="n">
        <v>5276</v>
      </c>
      <c r="I1757" s="25" t="s">
        <v>147</v>
      </c>
      <c r="K1757" s="25" t="n">
        <v>1997</v>
      </c>
      <c r="L1757" s="25" t="s">
        <v>1834</v>
      </c>
      <c r="M1757" s="25" t="s">
        <v>171</v>
      </c>
      <c r="N1757" s="28" t="n">
        <v>4821</v>
      </c>
      <c r="O1757" s="25" t="s">
        <v>54</v>
      </c>
      <c r="P1757" s="29" t="n">
        <v>42839</v>
      </c>
      <c r="Q1757" s="29" t="n">
        <v>42888</v>
      </c>
      <c r="R1757" s="28" t="n">
        <v>4575</v>
      </c>
      <c r="S1757" s="28" t="n">
        <f aca="false">IF(O1757="Won",R1757,IF(O1757="Lost",0,N1757))</f>
        <v>4575</v>
      </c>
      <c r="T1757" s="30" t="n">
        <f aca="false">IF(AND(P1757&lt;&gt;"",Q1757&lt;&gt;""),Q1757-P1757,"")</f>
        <v>49</v>
      </c>
      <c r="U1757" s="30" t="str">
        <f aca="false">IF(AND(O1757="Engaging",P1757&lt;&gt;""),'Leia-me'!$B$5-P1757,"")</f>
        <v/>
      </c>
      <c r="V1757" s="25" t="str">
        <f aca="false">IF(O1757&lt;&gt;"Engaging","",IF(U1757&lt;='Leia-me'!$B$6,"Saudável",IF(U1757&lt;='Leia-me'!$B$7,"Esfriando",IF(U1757&lt;='Leia-me'!$B$8,"Última chance","Zumbi"))))</f>
        <v/>
      </c>
      <c r="W1757" s="25" t="n">
        <f aca="false">IF(O1757="Won",1,IF(O1757="Lost",0,""))</f>
        <v>1</v>
      </c>
      <c r="X1757" s="25" t="s">
        <v>1835</v>
      </c>
      <c r="Y1757" s="25" t="str">
        <f aca="false">IF(E1757="","Sim","")</f>
        <v/>
      </c>
    </row>
    <row r="1758" customFormat="false" ht="15" hidden="false" customHeight="false" outlineLevel="0" collapsed="false">
      <c r="A1758" s="25" t="s">
        <v>2008</v>
      </c>
      <c r="B1758" s="25" t="s">
        <v>67</v>
      </c>
      <c r="C1758" s="25" t="s">
        <v>75</v>
      </c>
      <c r="D1758" s="25" t="s">
        <v>80</v>
      </c>
      <c r="E1758" s="25" t="s">
        <v>215</v>
      </c>
      <c r="F1758" s="25" t="s">
        <v>177</v>
      </c>
      <c r="G1758" s="26" t="n">
        <v>1102.43</v>
      </c>
      <c r="H1758" s="27" t="n">
        <v>1759</v>
      </c>
      <c r="I1758" s="25" t="s">
        <v>147</v>
      </c>
      <c r="K1758" s="25" t="n">
        <v>2006</v>
      </c>
      <c r="L1758" s="25" t="s">
        <v>148</v>
      </c>
      <c r="M1758" s="25" t="s">
        <v>149</v>
      </c>
      <c r="N1758" s="28" t="n">
        <v>55</v>
      </c>
      <c r="O1758" s="25" t="s">
        <v>54</v>
      </c>
      <c r="P1758" s="29" t="n">
        <v>42839</v>
      </c>
      <c r="Q1758" s="29" t="n">
        <v>42847</v>
      </c>
      <c r="R1758" s="28" t="n">
        <v>53</v>
      </c>
      <c r="S1758" s="28" t="n">
        <f aca="false">IF(O1758="Won",R1758,IF(O1758="Lost",0,N1758))</f>
        <v>53</v>
      </c>
      <c r="T1758" s="30" t="n">
        <f aca="false">IF(AND(P1758&lt;&gt;"",Q1758&lt;&gt;""),Q1758-P1758,"")</f>
        <v>8</v>
      </c>
      <c r="U1758" s="30" t="str">
        <f aca="false">IF(AND(O1758="Engaging",P1758&lt;&gt;""),'Leia-me'!$B$5-P1758,"")</f>
        <v/>
      </c>
      <c r="V1758" s="25" t="str">
        <f aca="false">IF(O1758&lt;&gt;"Engaging","",IF(U1758&lt;='Leia-me'!$B$6,"Saudável",IF(U1758&lt;='Leia-me'!$B$7,"Esfriando",IF(U1758&lt;='Leia-me'!$B$8,"Última chance","Zumbi"))))</f>
        <v/>
      </c>
      <c r="W1758" s="25" t="n">
        <f aca="false">IF(O1758="Won",1,IF(O1758="Lost",0,""))</f>
        <v>1</v>
      </c>
      <c r="Y1758" s="25" t="str">
        <f aca="false">IF(E1758="","Sim","")</f>
        <v/>
      </c>
    </row>
    <row r="1759" customFormat="false" ht="15" hidden="false" customHeight="false" outlineLevel="0" collapsed="false">
      <c r="A1759" s="25" t="s">
        <v>2009</v>
      </c>
      <c r="B1759" s="25" t="s">
        <v>67</v>
      </c>
      <c r="C1759" s="25" t="s">
        <v>75</v>
      </c>
      <c r="D1759" s="25" t="s">
        <v>80</v>
      </c>
      <c r="E1759" s="25" t="s">
        <v>191</v>
      </c>
      <c r="F1759" s="25" t="s">
        <v>192</v>
      </c>
      <c r="G1759" s="26" t="n">
        <v>2714.9</v>
      </c>
      <c r="H1759" s="27" t="n">
        <v>2641</v>
      </c>
      <c r="I1759" s="25" t="s">
        <v>147</v>
      </c>
      <c r="J1759" s="25" t="s">
        <v>193</v>
      </c>
      <c r="K1759" s="25" t="n">
        <v>1998</v>
      </c>
      <c r="L1759" s="25" t="s">
        <v>1834</v>
      </c>
      <c r="M1759" s="25" t="s">
        <v>171</v>
      </c>
      <c r="N1759" s="28" t="n">
        <v>4821</v>
      </c>
      <c r="O1759" s="25" t="s">
        <v>54</v>
      </c>
      <c r="P1759" s="29" t="n">
        <v>42841</v>
      </c>
      <c r="Q1759" s="29" t="n">
        <v>42956</v>
      </c>
      <c r="R1759" s="28" t="n">
        <v>5820</v>
      </c>
      <c r="S1759" s="28" t="n">
        <f aca="false">IF(O1759="Won",R1759,IF(O1759="Lost",0,N1759))</f>
        <v>5820</v>
      </c>
      <c r="T1759" s="30" t="n">
        <f aca="false">IF(AND(P1759&lt;&gt;"",Q1759&lt;&gt;""),Q1759-P1759,"")</f>
        <v>115</v>
      </c>
      <c r="U1759" s="30" t="str">
        <f aca="false">IF(AND(O1759="Engaging",P1759&lt;&gt;""),'Leia-me'!$B$5-P1759,"")</f>
        <v/>
      </c>
      <c r="V1759" s="25" t="str">
        <f aca="false">IF(O1759&lt;&gt;"Engaging","",IF(U1759&lt;='Leia-me'!$B$6,"Saudável",IF(U1759&lt;='Leia-me'!$B$7,"Esfriando",IF(U1759&lt;='Leia-me'!$B$8,"Última chance","Zumbi"))))</f>
        <v/>
      </c>
      <c r="W1759" s="25" t="n">
        <f aca="false">IF(O1759="Won",1,IF(O1759="Lost",0,""))</f>
        <v>1</v>
      </c>
      <c r="X1759" s="25" t="s">
        <v>1835</v>
      </c>
      <c r="Y1759" s="25" t="str">
        <f aca="false">IF(E1759="","Sim","")</f>
        <v/>
      </c>
    </row>
    <row r="1760" customFormat="false" ht="15" hidden="false" customHeight="false" outlineLevel="0" collapsed="false">
      <c r="A1760" s="25" t="s">
        <v>2010</v>
      </c>
      <c r="B1760" s="25" t="s">
        <v>67</v>
      </c>
      <c r="C1760" s="25" t="s">
        <v>75</v>
      </c>
      <c r="D1760" s="25" t="s">
        <v>80</v>
      </c>
      <c r="E1760" s="25" t="s">
        <v>184</v>
      </c>
      <c r="F1760" s="25" t="s">
        <v>185</v>
      </c>
      <c r="G1760" s="26" t="n">
        <v>1520.66</v>
      </c>
      <c r="H1760" s="27" t="n">
        <v>1806</v>
      </c>
      <c r="I1760" s="25" t="s">
        <v>147</v>
      </c>
      <c r="K1760" s="25" t="n">
        <v>2005</v>
      </c>
      <c r="L1760" s="25" t="s">
        <v>1834</v>
      </c>
      <c r="M1760" s="25" t="s">
        <v>171</v>
      </c>
      <c r="N1760" s="28" t="n">
        <v>4821</v>
      </c>
      <c r="O1760" s="25" t="s">
        <v>55</v>
      </c>
      <c r="P1760" s="29" t="n">
        <v>42842</v>
      </c>
      <c r="Q1760" s="29" t="n">
        <v>42843</v>
      </c>
      <c r="R1760" s="28" t="n">
        <v>0</v>
      </c>
      <c r="S1760" s="28" t="n">
        <f aca="false">IF(O1760="Won",R1760,IF(O1760="Lost",0,N1760))</f>
        <v>0</v>
      </c>
      <c r="T1760" s="30" t="n">
        <f aca="false">IF(AND(P1760&lt;&gt;"",Q1760&lt;&gt;""),Q1760-P1760,"")</f>
        <v>1</v>
      </c>
      <c r="U1760" s="30" t="str">
        <f aca="false">IF(AND(O1760="Engaging",P1760&lt;&gt;""),'Leia-me'!$B$5-P1760,"")</f>
        <v/>
      </c>
      <c r="V1760" s="25" t="str">
        <f aca="false">IF(O1760&lt;&gt;"Engaging","",IF(U1760&lt;='Leia-me'!$B$6,"Saudável",IF(U1760&lt;='Leia-me'!$B$7,"Esfriando",IF(U1760&lt;='Leia-me'!$B$8,"Última chance","Zumbi"))))</f>
        <v/>
      </c>
      <c r="W1760" s="25" t="n">
        <f aca="false">IF(O1760="Won",1,IF(O1760="Lost",0,""))</f>
        <v>0</v>
      </c>
      <c r="X1760" s="25" t="s">
        <v>1835</v>
      </c>
      <c r="Y1760" s="25" t="str">
        <f aca="false">IF(E1760="","Sim","")</f>
        <v/>
      </c>
    </row>
    <row r="1761" customFormat="false" ht="15" hidden="false" customHeight="false" outlineLevel="0" collapsed="false">
      <c r="A1761" s="25" t="s">
        <v>2011</v>
      </c>
      <c r="B1761" s="25" t="s">
        <v>67</v>
      </c>
      <c r="C1761" s="25" t="s">
        <v>75</v>
      </c>
      <c r="D1761" s="25" t="s">
        <v>80</v>
      </c>
      <c r="E1761" s="25" t="s">
        <v>266</v>
      </c>
      <c r="F1761" s="25" t="s">
        <v>267</v>
      </c>
      <c r="G1761" s="26" t="n">
        <v>2041.73</v>
      </c>
      <c r="H1761" s="27" t="n">
        <v>5276</v>
      </c>
      <c r="I1761" s="25" t="s">
        <v>147</v>
      </c>
      <c r="K1761" s="25" t="n">
        <v>1997</v>
      </c>
      <c r="L1761" s="25" t="s">
        <v>170</v>
      </c>
      <c r="M1761" s="25" t="s">
        <v>171</v>
      </c>
      <c r="N1761" s="28" t="n">
        <v>1096</v>
      </c>
      <c r="O1761" s="25" t="s">
        <v>54</v>
      </c>
      <c r="P1761" s="29" t="n">
        <v>42842</v>
      </c>
      <c r="Q1761" s="29" t="n">
        <v>42850</v>
      </c>
      <c r="R1761" s="28" t="n">
        <v>1170</v>
      </c>
      <c r="S1761" s="28" t="n">
        <f aca="false">IF(O1761="Won",R1761,IF(O1761="Lost",0,N1761))</f>
        <v>1170</v>
      </c>
      <c r="T1761" s="30" t="n">
        <f aca="false">IF(AND(P1761&lt;&gt;"",Q1761&lt;&gt;""),Q1761-P1761,"")</f>
        <v>8</v>
      </c>
      <c r="U1761" s="30" t="str">
        <f aca="false">IF(AND(O1761="Engaging",P1761&lt;&gt;""),'Leia-me'!$B$5-P1761,"")</f>
        <v/>
      </c>
      <c r="V1761" s="25" t="str">
        <f aca="false">IF(O1761&lt;&gt;"Engaging","",IF(U1761&lt;='Leia-me'!$B$6,"Saudável",IF(U1761&lt;='Leia-me'!$B$7,"Esfriando",IF(U1761&lt;='Leia-me'!$B$8,"Última chance","Zumbi"))))</f>
        <v/>
      </c>
      <c r="W1761" s="25" t="n">
        <f aca="false">IF(O1761="Won",1,IF(O1761="Lost",0,""))</f>
        <v>1</v>
      </c>
      <c r="Y1761" s="25" t="str">
        <f aca="false">IF(E1761="","Sim","")</f>
        <v/>
      </c>
    </row>
    <row r="1762" customFormat="false" ht="15" hidden="false" customHeight="false" outlineLevel="0" collapsed="false">
      <c r="A1762" s="25" t="s">
        <v>2012</v>
      </c>
      <c r="B1762" s="25" t="s">
        <v>67</v>
      </c>
      <c r="C1762" s="25" t="s">
        <v>75</v>
      </c>
      <c r="D1762" s="25" t="s">
        <v>80</v>
      </c>
      <c r="E1762" s="25" t="s">
        <v>164</v>
      </c>
      <c r="F1762" s="25" t="s">
        <v>165</v>
      </c>
      <c r="G1762" s="26" t="n">
        <v>217.87</v>
      </c>
      <c r="H1762" s="27" t="n">
        <v>551</v>
      </c>
      <c r="I1762" s="25" t="s">
        <v>147</v>
      </c>
      <c r="K1762" s="25" t="n">
        <v>1998</v>
      </c>
      <c r="L1762" s="25" t="s">
        <v>1834</v>
      </c>
      <c r="M1762" s="25" t="s">
        <v>171</v>
      </c>
      <c r="N1762" s="28" t="n">
        <v>4821</v>
      </c>
      <c r="O1762" s="25" t="s">
        <v>54</v>
      </c>
      <c r="P1762" s="29" t="n">
        <v>42842</v>
      </c>
      <c r="Q1762" s="29" t="n">
        <v>42856</v>
      </c>
      <c r="R1762" s="28" t="n">
        <v>4226</v>
      </c>
      <c r="S1762" s="28" t="n">
        <f aca="false">IF(O1762="Won",R1762,IF(O1762="Lost",0,N1762))</f>
        <v>4226</v>
      </c>
      <c r="T1762" s="30" t="n">
        <f aca="false">IF(AND(P1762&lt;&gt;"",Q1762&lt;&gt;""),Q1762-P1762,"")</f>
        <v>14</v>
      </c>
      <c r="U1762" s="30" t="str">
        <f aca="false">IF(AND(O1762="Engaging",P1762&lt;&gt;""),'Leia-me'!$B$5-P1762,"")</f>
        <v/>
      </c>
      <c r="V1762" s="25" t="str">
        <f aca="false">IF(O1762&lt;&gt;"Engaging","",IF(U1762&lt;='Leia-me'!$B$6,"Saudável",IF(U1762&lt;='Leia-me'!$B$7,"Esfriando",IF(U1762&lt;='Leia-me'!$B$8,"Última chance","Zumbi"))))</f>
        <v/>
      </c>
      <c r="W1762" s="25" t="n">
        <f aca="false">IF(O1762="Won",1,IF(O1762="Lost",0,""))</f>
        <v>1</v>
      </c>
      <c r="X1762" s="25" t="s">
        <v>1835</v>
      </c>
      <c r="Y1762" s="25" t="str">
        <f aca="false">IF(E1762="","Sim","")</f>
        <v/>
      </c>
    </row>
    <row r="1763" customFormat="false" ht="15" hidden="false" customHeight="false" outlineLevel="0" collapsed="false">
      <c r="A1763" s="25" t="s">
        <v>2013</v>
      </c>
      <c r="B1763" s="25" t="s">
        <v>67</v>
      </c>
      <c r="C1763" s="25" t="s">
        <v>75</v>
      </c>
      <c r="D1763" s="25" t="s">
        <v>80</v>
      </c>
      <c r="E1763" s="25" t="s">
        <v>154</v>
      </c>
      <c r="F1763" s="25" t="s">
        <v>155</v>
      </c>
      <c r="G1763" s="26" t="n">
        <v>86.68</v>
      </c>
      <c r="H1763" s="27" t="n">
        <v>187</v>
      </c>
      <c r="I1763" s="25" t="s">
        <v>147</v>
      </c>
      <c r="J1763" s="25" t="s">
        <v>156</v>
      </c>
      <c r="K1763" s="25" t="n">
        <v>2007</v>
      </c>
      <c r="L1763" s="25" t="s">
        <v>1834</v>
      </c>
      <c r="M1763" s="25" t="s">
        <v>171</v>
      </c>
      <c r="N1763" s="28" t="n">
        <v>4821</v>
      </c>
      <c r="O1763" s="25" t="s">
        <v>55</v>
      </c>
      <c r="P1763" s="29" t="n">
        <v>42845</v>
      </c>
      <c r="Q1763" s="29" t="n">
        <v>42855</v>
      </c>
      <c r="R1763" s="28" t="n">
        <v>0</v>
      </c>
      <c r="S1763" s="28" t="n">
        <f aca="false">IF(O1763="Won",R1763,IF(O1763="Lost",0,N1763))</f>
        <v>0</v>
      </c>
      <c r="T1763" s="30" t="n">
        <f aca="false">IF(AND(P1763&lt;&gt;"",Q1763&lt;&gt;""),Q1763-P1763,"")</f>
        <v>10</v>
      </c>
      <c r="U1763" s="30" t="str">
        <f aca="false">IF(AND(O1763="Engaging",P1763&lt;&gt;""),'Leia-me'!$B$5-P1763,"")</f>
        <v/>
      </c>
      <c r="V1763" s="25" t="str">
        <f aca="false">IF(O1763&lt;&gt;"Engaging","",IF(U1763&lt;='Leia-me'!$B$6,"Saudável",IF(U1763&lt;='Leia-me'!$B$7,"Esfriando",IF(U1763&lt;='Leia-me'!$B$8,"Última chance","Zumbi"))))</f>
        <v/>
      </c>
      <c r="W1763" s="25" t="n">
        <f aca="false">IF(O1763="Won",1,IF(O1763="Lost",0,""))</f>
        <v>0</v>
      </c>
      <c r="X1763" s="25" t="s">
        <v>1835</v>
      </c>
      <c r="Y1763" s="25" t="str">
        <f aca="false">IF(E1763="","Sim","")</f>
        <v/>
      </c>
    </row>
    <row r="1764" customFormat="false" ht="15" hidden="false" customHeight="false" outlineLevel="0" collapsed="false">
      <c r="A1764" s="25" t="s">
        <v>2014</v>
      </c>
      <c r="B1764" s="25" t="s">
        <v>67</v>
      </c>
      <c r="C1764" s="25" t="s">
        <v>75</v>
      </c>
      <c r="D1764" s="25" t="s">
        <v>80</v>
      </c>
      <c r="E1764" s="25" t="s">
        <v>188</v>
      </c>
      <c r="F1764" s="25" t="s">
        <v>185</v>
      </c>
      <c r="G1764" s="26" t="n">
        <v>1008.06</v>
      </c>
      <c r="H1764" s="27" t="n">
        <v>1238</v>
      </c>
      <c r="I1764" s="25" t="s">
        <v>147</v>
      </c>
      <c r="K1764" s="25" t="n">
        <v>1983</v>
      </c>
      <c r="L1764" s="25" t="s">
        <v>186</v>
      </c>
      <c r="M1764" s="25" t="s">
        <v>171</v>
      </c>
      <c r="N1764" s="28" t="n">
        <v>550</v>
      </c>
      <c r="O1764" s="25" t="s">
        <v>54</v>
      </c>
      <c r="P1764" s="29" t="n">
        <v>42845</v>
      </c>
      <c r="Q1764" s="29" t="n">
        <v>42853</v>
      </c>
      <c r="R1764" s="28" t="n">
        <v>549</v>
      </c>
      <c r="S1764" s="28" t="n">
        <f aca="false">IF(O1764="Won",R1764,IF(O1764="Lost",0,N1764))</f>
        <v>549</v>
      </c>
      <c r="T1764" s="30" t="n">
        <f aca="false">IF(AND(P1764&lt;&gt;"",Q1764&lt;&gt;""),Q1764-P1764,"")</f>
        <v>8</v>
      </c>
      <c r="U1764" s="30" t="str">
        <f aca="false">IF(AND(O1764="Engaging",P1764&lt;&gt;""),'Leia-me'!$B$5-P1764,"")</f>
        <v/>
      </c>
      <c r="V1764" s="25" t="str">
        <f aca="false">IF(O1764&lt;&gt;"Engaging","",IF(U1764&lt;='Leia-me'!$B$6,"Saudável",IF(U1764&lt;='Leia-me'!$B$7,"Esfriando",IF(U1764&lt;='Leia-me'!$B$8,"Última chance","Zumbi"))))</f>
        <v/>
      </c>
      <c r="W1764" s="25" t="n">
        <f aca="false">IF(O1764="Won",1,IF(O1764="Lost",0,""))</f>
        <v>1</v>
      </c>
      <c r="Y1764" s="25" t="str">
        <f aca="false">IF(E1764="","Sim","")</f>
        <v/>
      </c>
    </row>
    <row r="1765" customFormat="false" ht="15" hidden="false" customHeight="false" outlineLevel="0" collapsed="false">
      <c r="A1765" s="25" t="s">
        <v>2015</v>
      </c>
      <c r="B1765" s="25" t="s">
        <v>67</v>
      </c>
      <c r="C1765" s="25" t="s">
        <v>75</v>
      </c>
      <c r="D1765" s="25" t="s">
        <v>80</v>
      </c>
      <c r="E1765" s="25" t="s">
        <v>184</v>
      </c>
      <c r="F1765" s="25" t="s">
        <v>185</v>
      </c>
      <c r="G1765" s="26" t="n">
        <v>1520.66</v>
      </c>
      <c r="H1765" s="27" t="n">
        <v>1806</v>
      </c>
      <c r="I1765" s="25" t="s">
        <v>147</v>
      </c>
      <c r="K1765" s="25" t="n">
        <v>2005</v>
      </c>
      <c r="L1765" s="25" t="s">
        <v>170</v>
      </c>
      <c r="M1765" s="25" t="s">
        <v>171</v>
      </c>
      <c r="N1765" s="28" t="n">
        <v>1096</v>
      </c>
      <c r="O1765" s="25" t="s">
        <v>55</v>
      </c>
      <c r="P1765" s="29" t="n">
        <v>42846</v>
      </c>
      <c r="Q1765" s="29" t="n">
        <v>42855</v>
      </c>
      <c r="R1765" s="28" t="n">
        <v>0</v>
      </c>
      <c r="S1765" s="28" t="n">
        <f aca="false">IF(O1765="Won",R1765,IF(O1765="Lost",0,N1765))</f>
        <v>0</v>
      </c>
      <c r="T1765" s="30" t="n">
        <f aca="false">IF(AND(P1765&lt;&gt;"",Q1765&lt;&gt;""),Q1765-P1765,"")</f>
        <v>9</v>
      </c>
      <c r="U1765" s="30" t="str">
        <f aca="false">IF(AND(O1765="Engaging",P1765&lt;&gt;""),'Leia-me'!$B$5-P1765,"")</f>
        <v/>
      </c>
      <c r="V1765" s="25" t="str">
        <f aca="false">IF(O1765&lt;&gt;"Engaging","",IF(U1765&lt;='Leia-me'!$B$6,"Saudável",IF(U1765&lt;='Leia-me'!$B$7,"Esfriando",IF(U1765&lt;='Leia-me'!$B$8,"Última chance","Zumbi"))))</f>
        <v/>
      </c>
      <c r="W1765" s="25" t="n">
        <f aca="false">IF(O1765="Won",1,IF(O1765="Lost",0,""))</f>
        <v>0</v>
      </c>
      <c r="Y1765" s="25" t="str">
        <f aca="false">IF(E1765="","Sim","")</f>
        <v/>
      </c>
    </row>
    <row r="1766" customFormat="false" ht="15" hidden="false" customHeight="false" outlineLevel="0" collapsed="false">
      <c r="A1766" s="25" t="s">
        <v>2016</v>
      </c>
      <c r="B1766" s="25" t="s">
        <v>67</v>
      </c>
      <c r="C1766" s="25" t="s">
        <v>75</v>
      </c>
      <c r="D1766" s="25" t="s">
        <v>80</v>
      </c>
      <c r="E1766" s="25" t="s">
        <v>176</v>
      </c>
      <c r="F1766" s="25" t="s">
        <v>177</v>
      </c>
      <c r="G1766" s="26" t="n">
        <v>1698.2</v>
      </c>
      <c r="H1766" s="27" t="n">
        <v>3798</v>
      </c>
      <c r="I1766" s="25" t="s">
        <v>147</v>
      </c>
      <c r="K1766" s="25" t="n">
        <v>1987</v>
      </c>
      <c r="L1766" s="25" t="s">
        <v>1834</v>
      </c>
      <c r="M1766" s="25" t="s">
        <v>171</v>
      </c>
      <c r="N1766" s="28" t="n">
        <v>4821</v>
      </c>
      <c r="O1766" s="25" t="s">
        <v>55</v>
      </c>
      <c r="P1766" s="29" t="n">
        <v>42846</v>
      </c>
      <c r="Q1766" s="29" t="n">
        <v>42852</v>
      </c>
      <c r="R1766" s="28" t="n">
        <v>0</v>
      </c>
      <c r="S1766" s="28" t="n">
        <f aca="false">IF(O1766="Won",R1766,IF(O1766="Lost",0,N1766))</f>
        <v>0</v>
      </c>
      <c r="T1766" s="30" t="n">
        <f aca="false">IF(AND(P1766&lt;&gt;"",Q1766&lt;&gt;""),Q1766-P1766,"")</f>
        <v>6</v>
      </c>
      <c r="U1766" s="30" t="str">
        <f aca="false">IF(AND(O1766="Engaging",P1766&lt;&gt;""),'Leia-me'!$B$5-P1766,"")</f>
        <v/>
      </c>
      <c r="V1766" s="25" t="str">
        <f aca="false">IF(O1766&lt;&gt;"Engaging","",IF(U1766&lt;='Leia-me'!$B$6,"Saudável",IF(U1766&lt;='Leia-me'!$B$7,"Esfriando",IF(U1766&lt;='Leia-me'!$B$8,"Última chance","Zumbi"))))</f>
        <v/>
      </c>
      <c r="W1766" s="25" t="n">
        <f aca="false">IF(O1766="Won",1,IF(O1766="Lost",0,""))</f>
        <v>0</v>
      </c>
      <c r="X1766" s="25" t="s">
        <v>1835</v>
      </c>
      <c r="Y1766" s="25" t="str">
        <f aca="false">IF(E1766="","Sim","")</f>
        <v/>
      </c>
    </row>
    <row r="1767" customFormat="false" ht="15" hidden="false" customHeight="false" outlineLevel="0" collapsed="false">
      <c r="A1767" s="25" t="s">
        <v>2017</v>
      </c>
      <c r="B1767" s="25" t="s">
        <v>67</v>
      </c>
      <c r="C1767" s="25" t="s">
        <v>75</v>
      </c>
      <c r="D1767" s="25" t="s">
        <v>80</v>
      </c>
      <c r="E1767" s="25" t="s">
        <v>176</v>
      </c>
      <c r="F1767" s="25" t="s">
        <v>177</v>
      </c>
      <c r="G1767" s="26" t="n">
        <v>1698.2</v>
      </c>
      <c r="H1767" s="27" t="n">
        <v>3798</v>
      </c>
      <c r="I1767" s="25" t="s">
        <v>147</v>
      </c>
      <c r="K1767" s="25" t="n">
        <v>1987</v>
      </c>
      <c r="L1767" s="25" t="s">
        <v>1834</v>
      </c>
      <c r="M1767" s="25" t="s">
        <v>171</v>
      </c>
      <c r="N1767" s="28" t="n">
        <v>4821</v>
      </c>
      <c r="O1767" s="25" t="s">
        <v>55</v>
      </c>
      <c r="P1767" s="29" t="n">
        <v>42846</v>
      </c>
      <c r="Q1767" s="29" t="n">
        <v>42957</v>
      </c>
      <c r="R1767" s="28" t="n">
        <v>0</v>
      </c>
      <c r="S1767" s="28" t="n">
        <f aca="false">IF(O1767="Won",R1767,IF(O1767="Lost",0,N1767))</f>
        <v>0</v>
      </c>
      <c r="T1767" s="30" t="n">
        <f aca="false">IF(AND(P1767&lt;&gt;"",Q1767&lt;&gt;""),Q1767-P1767,"")</f>
        <v>111</v>
      </c>
      <c r="U1767" s="30" t="str">
        <f aca="false">IF(AND(O1767="Engaging",P1767&lt;&gt;""),'Leia-me'!$B$5-P1767,"")</f>
        <v/>
      </c>
      <c r="V1767" s="25" t="str">
        <f aca="false">IF(O1767&lt;&gt;"Engaging","",IF(U1767&lt;='Leia-me'!$B$6,"Saudável",IF(U1767&lt;='Leia-me'!$B$7,"Esfriando",IF(U1767&lt;='Leia-me'!$B$8,"Última chance","Zumbi"))))</f>
        <v/>
      </c>
      <c r="W1767" s="25" t="n">
        <f aca="false">IF(O1767="Won",1,IF(O1767="Lost",0,""))</f>
        <v>0</v>
      </c>
      <c r="X1767" s="25" t="s">
        <v>1835</v>
      </c>
      <c r="Y1767" s="25" t="str">
        <f aca="false">IF(E1767="","Sim","")</f>
        <v/>
      </c>
    </row>
    <row r="1768" customFormat="false" ht="15" hidden="false" customHeight="false" outlineLevel="0" collapsed="false">
      <c r="A1768" s="25" t="s">
        <v>2018</v>
      </c>
      <c r="B1768" s="25" t="s">
        <v>67</v>
      </c>
      <c r="C1768" s="25" t="s">
        <v>75</v>
      </c>
      <c r="D1768" s="25" t="s">
        <v>80</v>
      </c>
      <c r="E1768" s="25" t="s">
        <v>215</v>
      </c>
      <c r="F1768" s="25" t="s">
        <v>177</v>
      </c>
      <c r="G1768" s="26" t="n">
        <v>1102.43</v>
      </c>
      <c r="H1768" s="27" t="n">
        <v>1759</v>
      </c>
      <c r="I1768" s="25" t="s">
        <v>147</v>
      </c>
      <c r="K1768" s="25" t="n">
        <v>2006</v>
      </c>
      <c r="L1768" s="25" t="s">
        <v>160</v>
      </c>
      <c r="M1768" s="25" t="s">
        <v>149</v>
      </c>
      <c r="N1768" s="28" t="n">
        <v>3393</v>
      </c>
      <c r="O1768" s="25" t="s">
        <v>54</v>
      </c>
      <c r="P1768" s="29" t="n">
        <v>42846</v>
      </c>
      <c r="Q1768" s="29" t="n">
        <v>42851</v>
      </c>
      <c r="R1768" s="28" t="n">
        <v>3269</v>
      </c>
      <c r="S1768" s="28" t="n">
        <f aca="false">IF(O1768="Won",R1768,IF(O1768="Lost",0,N1768))</f>
        <v>3269</v>
      </c>
      <c r="T1768" s="30" t="n">
        <f aca="false">IF(AND(P1768&lt;&gt;"",Q1768&lt;&gt;""),Q1768-P1768,"")</f>
        <v>5</v>
      </c>
      <c r="U1768" s="30" t="str">
        <f aca="false">IF(AND(O1768="Engaging",P1768&lt;&gt;""),'Leia-me'!$B$5-P1768,"")</f>
        <v/>
      </c>
      <c r="V1768" s="25" t="str">
        <f aca="false">IF(O1768&lt;&gt;"Engaging","",IF(U1768&lt;='Leia-me'!$B$6,"Saudável",IF(U1768&lt;='Leia-me'!$B$7,"Esfriando",IF(U1768&lt;='Leia-me'!$B$8,"Última chance","Zumbi"))))</f>
        <v/>
      </c>
      <c r="W1768" s="25" t="n">
        <f aca="false">IF(O1768="Won",1,IF(O1768="Lost",0,""))</f>
        <v>1</v>
      </c>
      <c r="Y1768" s="25" t="str">
        <f aca="false">IF(E1768="","Sim","")</f>
        <v/>
      </c>
    </row>
    <row r="1769" customFormat="false" ht="15" hidden="false" customHeight="false" outlineLevel="0" collapsed="false">
      <c r="A1769" s="25" t="s">
        <v>2019</v>
      </c>
      <c r="B1769" s="25" t="s">
        <v>67</v>
      </c>
      <c r="C1769" s="25" t="s">
        <v>75</v>
      </c>
      <c r="D1769" s="25" t="s">
        <v>80</v>
      </c>
      <c r="E1769" s="25" t="s">
        <v>225</v>
      </c>
      <c r="F1769" s="25" t="s">
        <v>211</v>
      </c>
      <c r="G1769" s="26" t="n">
        <v>1376.8</v>
      </c>
      <c r="H1769" s="27" t="n">
        <v>1165</v>
      </c>
      <c r="I1769" s="25" t="s">
        <v>226</v>
      </c>
      <c r="K1769" s="25" t="n">
        <v>1988</v>
      </c>
      <c r="L1769" s="25" t="s">
        <v>178</v>
      </c>
      <c r="M1769" s="25" t="s">
        <v>171</v>
      </c>
      <c r="N1769" s="28" t="n">
        <v>5482</v>
      </c>
      <c r="O1769" s="25" t="s">
        <v>54</v>
      </c>
      <c r="P1769" s="29" t="n">
        <v>42847</v>
      </c>
      <c r="Q1769" s="29" t="n">
        <v>42854</v>
      </c>
      <c r="R1769" s="28" t="n">
        <v>5858</v>
      </c>
      <c r="S1769" s="28" t="n">
        <f aca="false">IF(O1769="Won",R1769,IF(O1769="Lost",0,N1769))</f>
        <v>5858</v>
      </c>
      <c r="T1769" s="30" t="n">
        <f aca="false">IF(AND(P1769&lt;&gt;"",Q1769&lt;&gt;""),Q1769-P1769,"")</f>
        <v>7</v>
      </c>
      <c r="U1769" s="30" t="str">
        <f aca="false">IF(AND(O1769="Engaging",P1769&lt;&gt;""),'Leia-me'!$B$5-P1769,"")</f>
        <v/>
      </c>
      <c r="V1769" s="25" t="str">
        <f aca="false">IF(O1769&lt;&gt;"Engaging","",IF(U1769&lt;='Leia-me'!$B$6,"Saudável",IF(U1769&lt;='Leia-me'!$B$7,"Esfriando",IF(U1769&lt;='Leia-me'!$B$8,"Última chance","Zumbi"))))</f>
        <v/>
      </c>
      <c r="W1769" s="25" t="n">
        <f aca="false">IF(O1769="Won",1,IF(O1769="Lost",0,""))</f>
        <v>1</v>
      </c>
      <c r="Y1769" s="25" t="str">
        <f aca="false">IF(E1769="","Sim","")</f>
        <v/>
      </c>
    </row>
    <row r="1770" customFormat="false" ht="15" hidden="false" customHeight="false" outlineLevel="0" collapsed="false">
      <c r="A1770" s="25" t="s">
        <v>2020</v>
      </c>
      <c r="B1770" s="25" t="s">
        <v>67</v>
      </c>
      <c r="C1770" s="25" t="s">
        <v>75</v>
      </c>
      <c r="D1770" s="25" t="s">
        <v>80</v>
      </c>
      <c r="E1770" s="25" t="s">
        <v>188</v>
      </c>
      <c r="F1770" s="25" t="s">
        <v>185</v>
      </c>
      <c r="G1770" s="26" t="n">
        <v>1008.06</v>
      </c>
      <c r="H1770" s="27" t="n">
        <v>1238</v>
      </c>
      <c r="I1770" s="25" t="s">
        <v>147</v>
      </c>
      <c r="K1770" s="25" t="n">
        <v>1983</v>
      </c>
      <c r="L1770" s="25" t="s">
        <v>1834</v>
      </c>
      <c r="M1770" s="25" t="s">
        <v>171</v>
      </c>
      <c r="N1770" s="28" t="n">
        <v>4821</v>
      </c>
      <c r="O1770" s="25" t="s">
        <v>54</v>
      </c>
      <c r="P1770" s="29" t="n">
        <v>42847</v>
      </c>
      <c r="Q1770" s="29" t="n">
        <v>42879</v>
      </c>
      <c r="R1770" s="28" t="n">
        <v>4939</v>
      </c>
      <c r="S1770" s="28" t="n">
        <f aca="false">IF(O1770="Won",R1770,IF(O1770="Lost",0,N1770))</f>
        <v>4939</v>
      </c>
      <c r="T1770" s="30" t="n">
        <f aca="false">IF(AND(P1770&lt;&gt;"",Q1770&lt;&gt;""),Q1770-P1770,"")</f>
        <v>32</v>
      </c>
      <c r="U1770" s="30" t="str">
        <f aca="false">IF(AND(O1770="Engaging",P1770&lt;&gt;""),'Leia-me'!$B$5-P1770,"")</f>
        <v/>
      </c>
      <c r="V1770" s="25" t="str">
        <f aca="false">IF(O1770&lt;&gt;"Engaging","",IF(U1770&lt;='Leia-me'!$B$6,"Saudável",IF(U1770&lt;='Leia-me'!$B$7,"Esfriando",IF(U1770&lt;='Leia-me'!$B$8,"Última chance","Zumbi"))))</f>
        <v/>
      </c>
      <c r="W1770" s="25" t="n">
        <f aca="false">IF(O1770="Won",1,IF(O1770="Lost",0,""))</f>
        <v>1</v>
      </c>
      <c r="X1770" s="25" t="s">
        <v>1835</v>
      </c>
      <c r="Y1770" s="25" t="str">
        <f aca="false">IF(E1770="","Sim","")</f>
        <v/>
      </c>
    </row>
    <row r="1771" customFormat="false" ht="15" hidden="false" customHeight="false" outlineLevel="0" collapsed="false">
      <c r="A1771" s="25" t="s">
        <v>2021</v>
      </c>
      <c r="B1771" s="25" t="s">
        <v>67</v>
      </c>
      <c r="C1771" s="25" t="s">
        <v>75</v>
      </c>
      <c r="D1771" s="25" t="s">
        <v>80</v>
      </c>
      <c r="E1771" s="25" t="s">
        <v>180</v>
      </c>
      <c r="F1771" s="25" t="s">
        <v>146</v>
      </c>
      <c r="G1771" s="26" t="n">
        <v>3178.24</v>
      </c>
      <c r="H1771" s="27" t="n">
        <v>4540</v>
      </c>
      <c r="I1771" s="25" t="s">
        <v>147</v>
      </c>
      <c r="K1771" s="25" t="n">
        <v>2002</v>
      </c>
      <c r="L1771" s="25" t="s">
        <v>1834</v>
      </c>
      <c r="M1771" s="25" t="s">
        <v>171</v>
      </c>
      <c r="N1771" s="28" t="n">
        <v>4821</v>
      </c>
      <c r="O1771" s="25" t="s">
        <v>55</v>
      </c>
      <c r="P1771" s="29" t="n">
        <v>42849</v>
      </c>
      <c r="Q1771" s="29" t="n">
        <v>42855</v>
      </c>
      <c r="R1771" s="28" t="n">
        <v>0</v>
      </c>
      <c r="S1771" s="28" t="n">
        <f aca="false">IF(O1771="Won",R1771,IF(O1771="Lost",0,N1771))</f>
        <v>0</v>
      </c>
      <c r="T1771" s="30" t="n">
        <f aca="false">IF(AND(P1771&lt;&gt;"",Q1771&lt;&gt;""),Q1771-P1771,"")</f>
        <v>6</v>
      </c>
      <c r="U1771" s="30" t="str">
        <f aca="false">IF(AND(O1771="Engaging",P1771&lt;&gt;""),'Leia-me'!$B$5-P1771,"")</f>
        <v/>
      </c>
      <c r="V1771" s="25" t="str">
        <f aca="false">IF(O1771&lt;&gt;"Engaging","",IF(U1771&lt;='Leia-me'!$B$6,"Saudável",IF(U1771&lt;='Leia-me'!$B$7,"Esfriando",IF(U1771&lt;='Leia-me'!$B$8,"Última chance","Zumbi"))))</f>
        <v/>
      </c>
      <c r="W1771" s="25" t="n">
        <f aca="false">IF(O1771="Won",1,IF(O1771="Lost",0,""))</f>
        <v>0</v>
      </c>
      <c r="X1771" s="25" t="s">
        <v>1835</v>
      </c>
      <c r="Y1771" s="25" t="str">
        <f aca="false">IF(E1771="","Sim","")</f>
        <v/>
      </c>
    </row>
    <row r="1772" customFormat="false" ht="15" hidden="false" customHeight="false" outlineLevel="0" collapsed="false">
      <c r="A1772" s="25" t="s">
        <v>2022</v>
      </c>
      <c r="B1772" s="25" t="s">
        <v>67</v>
      </c>
      <c r="C1772" s="25" t="s">
        <v>75</v>
      </c>
      <c r="D1772" s="25" t="s">
        <v>80</v>
      </c>
      <c r="E1772" s="25" t="s">
        <v>207</v>
      </c>
      <c r="F1772" s="25" t="s">
        <v>168</v>
      </c>
      <c r="G1772" s="26" t="n">
        <v>375.43</v>
      </c>
      <c r="H1772" s="27" t="n">
        <v>1190</v>
      </c>
      <c r="I1772" s="25" t="s">
        <v>147</v>
      </c>
      <c r="K1772" s="25" t="n">
        <v>1985</v>
      </c>
      <c r="L1772" s="25" t="s">
        <v>170</v>
      </c>
      <c r="M1772" s="25" t="s">
        <v>171</v>
      </c>
      <c r="N1772" s="28" t="n">
        <v>1096</v>
      </c>
      <c r="O1772" s="25" t="s">
        <v>54</v>
      </c>
      <c r="P1772" s="29" t="n">
        <v>42849</v>
      </c>
      <c r="Q1772" s="29" t="n">
        <v>42861</v>
      </c>
      <c r="R1772" s="28" t="n">
        <v>1020</v>
      </c>
      <c r="S1772" s="28" t="n">
        <f aca="false">IF(O1772="Won",R1772,IF(O1772="Lost",0,N1772))</f>
        <v>1020</v>
      </c>
      <c r="T1772" s="30" t="n">
        <f aca="false">IF(AND(P1772&lt;&gt;"",Q1772&lt;&gt;""),Q1772-P1772,"")</f>
        <v>12</v>
      </c>
      <c r="U1772" s="30" t="str">
        <f aca="false">IF(AND(O1772="Engaging",P1772&lt;&gt;""),'Leia-me'!$B$5-P1772,"")</f>
        <v/>
      </c>
      <c r="V1772" s="25" t="str">
        <f aca="false">IF(O1772&lt;&gt;"Engaging","",IF(U1772&lt;='Leia-me'!$B$6,"Saudável",IF(U1772&lt;='Leia-me'!$B$7,"Esfriando",IF(U1772&lt;='Leia-me'!$B$8,"Última chance","Zumbi"))))</f>
        <v/>
      </c>
      <c r="W1772" s="25" t="n">
        <f aca="false">IF(O1772="Won",1,IF(O1772="Lost",0,""))</f>
        <v>1</v>
      </c>
      <c r="Y1772" s="25" t="str">
        <f aca="false">IF(E1772="","Sim","")</f>
        <v/>
      </c>
    </row>
    <row r="1773" customFormat="false" ht="15" hidden="false" customHeight="false" outlineLevel="0" collapsed="false">
      <c r="A1773" s="25" t="s">
        <v>2023</v>
      </c>
      <c r="B1773" s="25" t="s">
        <v>67</v>
      </c>
      <c r="C1773" s="25" t="s">
        <v>75</v>
      </c>
      <c r="D1773" s="25" t="s">
        <v>80</v>
      </c>
      <c r="E1773" s="25" t="s">
        <v>164</v>
      </c>
      <c r="F1773" s="25" t="s">
        <v>165</v>
      </c>
      <c r="G1773" s="26" t="n">
        <v>217.87</v>
      </c>
      <c r="H1773" s="27" t="n">
        <v>551</v>
      </c>
      <c r="I1773" s="25" t="s">
        <v>147</v>
      </c>
      <c r="K1773" s="25" t="n">
        <v>1998</v>
      </c>
      <c r="L1773" s="25" t="s">
        <v>178</v>
      </c>
      <c r="M1773" s="25" t="s">
        <v>171</v>
      </c>
      <c r="N1773" s="28" t="n">
        <v>5482</v>
      </c>
      <c r="O1773" s="25" t="s">
        <v>54</v>
      </c>
      <c r="P1773" s="29" t="n">
        <v>42849</v>
      </c>
      <c r="Q1773" s="29" t="n">
        <v>42854</v>
      </c>
      <c r="R1773" s="28" t="n">
        <v>5029</v>
      </c>
      <c r="S1773" s="28" t="n">
        <f aca="false">IF(O1773="Won",R1773,IF(O1773="Lost",0,N1773))</f>
        <v>5029</v>
      </c>
      <c r="T1773" s="30" t="n">
        <f aca="false">IF(AND(P1773&lt;&gt;"",Q1773&lt;&gt;""),Q1773-P1773,"")</f>
        <v>5</v>
      </c>
      <c r="U1773" s="30" t="str">
        <f aca="false">IF(AND(O1773="Engaging",P1773&lt;&gt;""),'Leia-me'!$B$5-P1773,"")</f>
        <v/>
      </c>
      <c r="V1773" s="25" t="str">
        <f aca="false">IF(O1773&lt;&gt;"Engaging","",IF(U1773&lt;='Leia-me'!$B$6,"Saudável",IF(U1773&lt;='Leia-me'!$B$7,"Esfriando",IF(U1773&lt;='Leia-me'!$B$8,"Última chance","Zumbi"))))</f>
        <v/>
      </c>
      <c r="W1773" s="25" t="n">
        <f aca="false">IF(O1773="Won",1,IF(O1773="Lost",0,""))</f>
        <v>1</v>
      </c>
      <c r="Y1773" s="25" t="str">
        <f aca="false">IF(E1773="","Sim","")</f>
        <v/>
      </c>
    </row>
    <row r="1774" customFormat="false" ht="15" hidden="false" customHeight="false" outlineLevel="0" collapsed="false">
      <c r="A1774" s="25" t="s">
        <v>2024</v>
      </c>
      <c r="B1774" s="25" t="s">
        <v>67</v>
      </c>
      <c r="C1774" s="25" t="s">
        <v>75</v>
      </c>
      <c r="D1774" s="25" t="s">
        <v>80</v>
      </c>
      <c r="E1774" s="25" t="s">
        <v>231</v>
      </c>
      <c r="F1774" s="25" t="s">
        <v>168</v>
      </c>
      <c r="G1774" s="26" t="n">
        <v>45.39</v>
      </c>
      <c r="H1774" s="27" t="n">
        <v>100</v>
      </c>
      <c r="I1774" s="25" t="s">
        <v>147</v>
      </c>
      <c r="J1774" s="25" t="s">
        <v>169</v>
      </c>
      <c r="K1774" s="25" t="n">
        <v>2012</v>
      </c>
      <c r="L1774" s="25" t="s">
        <v>1834</v>
      </c>
      <c r="M1774" s="25" t="s">
        <v>171</v>
      </c>
      <c r="N1774" s="28" t="n">
        <v>4821</v>
      </c>
      <c r="O1774" s="25" t="s">
        <v>54</v>
      </c>
      <c r="P1774" s="29" t="n">
        <v>42849</v>
      </c>
      <c r="Q1774" s="29" t="n">
        <v>42962</v>
      </c>
      <c r="R1774" s="28" t="n">
        <v>5191</v>
      </c>
      <c r="S1774" s="28" t="n">
        <f aca="false">IF(O1774="Won",R1774,IF(O1774="Lost",0,N1774))</f>
        <v>5191</v>
      </c>
      <c r="T1774" s="30" t="n">
        <f aca="false">IF(AND(P1774&lt;&gt;"",Q1774&lt;&gt;""),Q1774-P1774,"")</f>
        <v>113</v>
      </c>
      <c r="U1774" s="30" t="str">
        <f aca="false">IF(AND(O1774="Engaging",P1774&lt;&gt;""),'Leia-me'!$B$5-P1774,"")</f>
        <v/>
      </c>
      <c r="V1774" s="25" t="str">
        <f aca="false">IF(O1774&lt;&gt;"Engaging","",IF(U1774&lt;='Leia-me'!$B$6,"Saudável",IF(U1774&lt;='Leia-me'!$B$7,"Esfriando",IF(U1774&lt;='Leia-me'!$B$8,"Última chance","Zumbi"))))</f>
        <v/>
      </c>
      <c r="W1774" s="25" t="n">
        <f aca="false">IF(O1774="Won",1,IF(O1774="Lost",0,""))</f>
        <v>1</v>
      </c>
      <c r="X1774" s="25" t="s">
        <v>1835</v>
      </c>
      <c r="Y1774" s="25" t="str">
        <f aca="false">IF(E1774="","Sim","")</f>
        <v/>
      </c>
    </row>
    <row r="1775" customFormat="false" ht="15" hidden="false" customHeight="false" outlineLevel="0" collapsed="false">
      <c r="A1775" s="25" t="s">
        <v>2025</v>
      </c>
      <c r="B1775" s="25" t="s">
        <v>67</v>
      </c>
      <c r="C1775" s="25" t="s">
        <v>75</v>
      </c>
      <c r="D1775" s="25" t="s">
        <v>80</v>
      </c>
      <c r="E1775" s="25" t="s">
        <v>215</v>
      </c>
      <c r="F1775" s="25" t="s">
        <v>177</v>
      </c>
      <c r="G1775" s="26" t="n">
        <v>1102.43</v>
      </c>
      <c r="H1775" s="27" t="n">
        <v>1759</v>
      </c>
      <c r="I1775" s="25" t="s">
        <v>147</v>
      </c>
      <c r="K1775" s="25" t="n">
        <v>2006</v>
      </c>
      <c r="L1775" s="25" t="s">
        <v>170</v>
      </c>
      <c r="M1775" s="25" t="s">
        <v>171</v>
      </c>
      <c r="N1775" s="28" t="n">
        <v>1096</v>
      </c>
      <c r="O1775" s="25" t="s">
        <v>54</v>
      </c>
      <c r="P1775" s="29" t="n">
        <v>42850</v>
      </c>
      <c r="Q1775" s="29" t="n">
        <v>42906</v>
      </c>
      <c r="R1775" s="28" t="n">
        <v>984</v>
      </c>
      <c r="S1775" s="28" t="n">
        <f aca="false">IF(O1775="Won",R1775,IF(O1775="Lost",0,N1775))</f>
        <v>984</v>
      </c>
      <c r="T1775" s="30" t="n">
        <f aca="false">IF(AND(P1775&lt;&gt;"",Q1775&lt;&gt;""),Q1775-P1775,"")</f>
        <v>56</v>
      </c>
      <c r="U1775" s="30" t="str">
        <f aca="false">IF(AND(O1775="Engaging",P1775&lt;&gt;""),'Leia-me'!$B$5-P1775,"")</f>
        <v/>
      </c>
      <c r="V1775" s="25" t="str">
        <f aca="false">IF(O1775&lt;&gt;"Engaging","",IF(U1775&lt;='Leia-me'!$B$6,"Saudável",IF(U1775&lt;='Leia-me'!$B$7,"Esfriando",IF(U1775&lt;='Leia-me'!$B$8,"Última chance","Zumbi"))))</f>
        <v/>
      </c>
      <c r="W1775" s="25" t="n">
        <f aca="false">IF(O1775="Won",1,IF(O1775="Lost",0,""))</f>
        <v>1</v>
      </c>
      <c r="Y1775" s="25" t="str">
        <f aca="false">IF(E1775="","Sim","")</f>
        <v/>
      </c>
    </row>
    <row r="1776" customFormat="false" ht="15" hidden="false" customHeight="false" outlineLevel="0" collapsed="false">
      <c r="A1776" s="25" t="s">
        <v>2026</v>
      </c>
      <c r="B1776" s="25" t="s">
        <v>67</v>
      </c>
      <c r="C1776" s="25" t="s">
        <v>75</v>
      </c>
      <c r="D1776" s="25" t="s">
        <v>80</v>
      </c>
      <c r="E1776" s="25" t="s">
        <v>154</v>
      </c>
      <c r="F1776" s="25" t="s">
        <v>155</v>
      </c>
      <c r="G1776" s="26" t="n">
        <v>86.68</v>
      </c>
      <c r="H1776" s="27" t="n">
        <v>187</v>
      </c>
      <c r="I1776" s="25" t="s">
        <v>147</v>
      </c>
      <c r="J1776" s="25" t="s">
        <v>156</v>
      </c>
      <c r="K1776" s="25" t="n">
        <v>2007</v>
      </c>
      <c r="L1776" s="25" t="s">
        <v>1834</v>
      </c>
      <c r="M1776" s="25" t="s">
        <v>171</v>
      </c>
      <c r="N1776" s="28" t="n">
        <v>4821</v>
      </c>
      <c r="O1776" s="25" t="s">
        <v>54</v>
      </c>
      <c r="P1776" s="29" t="n">
        <v>42850</v>
      </c>
      <c r="Q1776" s="29" t="n">
        <v>42893</v>
      </c>
      <c r="R1776" s="28" t="n">
        <v>4923</v>
      </c>
      <c r="S1776" s="28" t="n">
        <f aca="false">IF(O1776="Won",R1776,IF(O1776="Lost",0,N1776))</f>
        <v>4923</v>
      </c>
      <c r="T1776" s="30" t="n">
        <f aca="false">IF(AND(P1776&lt;&gt;"",Q1776&lt;&gt;""),Q1776-P1776,"")</f>
        <v>43</v>
      </c>
      <c r="U1776" s="30" t="str">
        <f aca="false">IF(AND(O1776="Engaging",P1776&lt;&gt;""),'Leia-me'!$B$5-P1776,"")</f>
        <v/>
      </c>
      <c r="V1776" s="25" t="str">
        <f aca="false">IF(O1776&lt;&gt;"Engaging","",IF(U1776&lt;='Leia-me'!$B$6,"Saudável",IF(U1776&lt;='Leia-me'!$B$7,"Esfriando",IF(U1776&lt;='Leia-me'!$B$8,"Última chance","Zumbi"))))</f>
        <v/>
      </c>
      <c r="W1776" s="25" t="n">
        <f aca="false">IF(O1776="Won",1,IF(O1776="Lost",0,""))</f>
        <v>1</v>
      </c>
      <c r="X1776" s="25" t="s">
        <v>1835</v>
      </c>
      <c r="Y1776" s="25" t="str">
        <f aca="false">IF(E1776="","Sim","")</f>
        <v/>
      </c>
    </row>
    <row r="1777" customFormat="false" ht="15" hidden="false" customHeight="false" outlineLevel="0" collapsed="false">
      <c r="A1777" s="25" t="s">
        <v>2027</v>
      </c>
      <c r="B1777" s="25" t="s">
        <v>67</v>
      </c>
      <c r="C1777" s="25" t="s">
        <v>75</v>
      </c>
      <c r="D1777" s="25" t="s">
        <v>80</v>
      </c>
      <c r="E1777" s="25" t="s">
        <v>240</v>
      </c>
      <c r="F1777" s="25" t="s">
        <v>185</v>
      </c>
      <c r="G1777" s="26" t="n">
        <v>1223.72</v>
      </c>
      <c r="H1777" s="27" t="n">
        <v>2497</v>
      </c>
      <c r="I1777" s="25" t="s">
        <v>241</v>
      </c>
      <c r="K1777" s="25" t="n">
        <v>2000</v>
      </c>
      <c r="L1777" s="25" t="s">
        <v>170</v>
      </c>
      <c r="M1777" s="25" t="s">
        <v>171</v>
      </c>
      <c r="N1777" s="28" t="n">
        <v>1096</v>
      </c>
      <c r="O1777" s="25" t="s">
        <v>55</v>
      </c>
      <c r="P1777" s="29" t="n">
        <v>42851</v>
      </c>
      <c r="Q1777" s="29" t="n">
        <v>42956</v>
      </c>
      <c r="R1777" s="28" t="n">
        <v>0</v>
      </c>
      <c r="S1777" s="28" t="n">
        <f aca="false">IF(O1777="Won",R1777,IF(O1777="Lost",0,N1777))</f>
        <v>0</v>
      </c>
      <c r="T1777" s="30" t="n">
        <f aca="false">IF(AND(P1777&lt;&gt;"",Q1777&lt;&gt;""),Q1777-P1777,"")</f>
        <v>105</v>
      </c>
      <c r="U1777" s="30" t="str">
        <f aca="false">IF(AND(O1777="Engaging",P1777&lt;&gt;""),'Leia-me'!$B$5-P1777,"")</f>
        <v/>
      </c>
      <c r="V1777" s="25" t="str">
        <f aca="false">IF(O1777&lt;&gt;"Engaging","",IF(U1777&lt;='Leia-me'!$B$6,"Saudável",IF(U1777&lt;='Leia-me'!$B$7,"Esfriando",IF(U1777&lt;='Leia-me'!$B$8,"Última chance","Zumbi"))))</f>
        <v/>
      </c>
      <c r="W1777" s="25" t="n">
        <f aca="false">IF(O1777="Won",1,IF(O1777="Lost",0,""))</f>
        <v>0</v>
      </c>
      <c r="Y1777" s="25" t="str">
        <f aca="false">IF(E1777="","Sim","")</f>
        <v/>
      </c>
    </row>
    <row r="1778" customFormat="false" ht="15" hidden="false" customHeight="false" outlineLevel="0" collapsed="false">
      <c r="A1778" s="25" t="s">
        <v>2028</v>
      </c>
      <c r="B1778" s="25" t="s">
        <v>67</v>
      </c>
      <c r="C1778" s="25" t="s">
        <v>75</v>
      </c>
      <c r="D1778" s="25" t="s">
        <v>80</v>
      </c>
      <c r="E1778" s="25" t="s">
        <v>188</v>
      </c>
      <c r="F1778" s="25" t="s">
        <v>185</v>
      </c>
      <c r="G1778" s="26" t="n">
        <v>1008.06</v>
      </c>
      <c r="H1778" s="27" t="n">
        <v>1238</v>
      </c>
      <c r="I1778" s="25" t="s">
        <v>147</v>
      </c>
      <c r="K1778" s="25" t="n">
        <v>1983</v>
      </c>
      <c r="L1778" s="25" t="s">
        <v>170</v>
      </c>
      <c r="M1778" s="25" t="s">
        <v>171</v>
      </c>
      <c r="N1778" s="28" t="n">
        <v>1096</v>
      </c>
      <c r="O1778" s="25" t="s">
        <v>54</v>
      </c>
      <c r="P1778" s="29" t="n">
        <v>42851</v>
      </c>
      <c r="Q1778" s="29" t="n">
        <v>42866</v>
      </c>
      <c r="R1778" s="28" t="n">
        <v>1055</v>
      </c>
      <c r="S1778" s="28" t="n">
        <f aca="false">IF(O1778="Won",R1778,IF(O1778="Lost",0,N1778))</f>
        <v>1055</v>
      </c>
      <c r="T1778" s="30" t="n">
        <f aca="false">IF(AND(P1778&lt;&gt;"",Q1778&lt;&gt;""),Q1778-P1778,"")</f>
        <v>15</v>
      </c>
      <c r="U1778" s="30" t="str">
        <f aca="false">IF(AND(O1778="Engaging",P1778&lt;&gt;""),'Leia-me'!$B$5-P1778,"")</f>
        <v/>
      </c>
      <c r="V1778" s="25" t="str">
        <f aca="false">IF(O1778&lt;&gt;"Engaging","",IF(U1778&lt;='Leia-me'!$B$6,"Saudável",IF(U1778&lt;='Leia-me'!$B$7,"Esfriando",IF(U1778&lt;='Leia-me'!$B$8,"Última chance","Zumbi"))))</f>
        <v/>
      </c>
      <c r="W1778" s="25" t="n">
        <f aca="false">IF(O1778="Won",1,IF(O1778="Lost",0,""))</f>
        <v>1</v>
      </c>
      <c r="Y1778" s="25" t="str">
        <f aca="false">IF(E1778="","Sim","")</f>
        <v/>
      </c>
    </row>
    <row r="1779" customFormat="false" ht="15" hidden="false" customHeight="false" outlineLevel="0" collapsed="false">
      <c r="A1779" s="25" t="s">
        <v>2029</v>
      </c>
      <c r="B1779" s="25" t="s">
        <v>67</v>
      </c>
      <c r="C1779" s="25" t="s">
        <v>75</v>
      </c>
      <c r="D1779" s="25" t="s">
        <v>80</v>
      </c>
      <c r="E1779" s="25" t="s">
        <v>207</v>
      </c>
      <c r="F1779" s="25" t="s">
        <v>168</v>
      </c>
      <c r="G1779" s="26" t="n">
        <v>375.43</v>
      </c>
      <c r="H1779" s="27" t="n">
        <v>1190</v>
      </c>
      <c r="I1779" s="25" t="s">
        <v>147</v>
      </c>
      <c r="K1779" s="25" t="n">
        <v>1985</v>
      </c>
      <c r="L1779" s="25" t="s">
        <v>186</v>
      </c>
      <c r="M1779" s="25" t="s">
        <v>171</v>
      </c>
      <c r="N1779" s="28" t="n">
        <v>550</v>
      </c>
      <c r="O1779" s="25" t="s">
        <v>55</v>
      </c>
      <c r="P1779" s="29" t="n">
        <v>42852</v>
      </c>
      <c r="Q1779" s="29" t="n">
        <v>42854</v>
      </c>
      <c r="R1779" s="28" t="n">
        <v>0</v>
      </c>
      <c r="S1779" s="28" t="n">
        <f aca="false">IF(O1779="Won",R1779,IF(O1779="Lost",0,N1779))</f>
        <v>0</v>
      </c>
      <c r="T1779" s="30" t="n">
        <f aca="false">IF(AND(P1779&lt;&gt;"",Q1779&lt;&gt;""),Q1779-P1779,"")</f>
        <v>2</v>
      </c>
      <c r="U1779" s="30" t="str">
        <f aca="false">IF(AND(O1779="Engaging",P1779&lt;&gt;""),'Leia-me'!$B$5-P1779,"")</f>
        <v/>
      </c>
      <c r="V1779" s="25" t="str">
        <f aca="false">IF(O1779&lt;&gt;"Engaging","",IF(U1779&lt;='Leia-me'!$B$6,"Saudável",IF(U1779&lt;='Leia-me'!$B$7,"Esfriando",IF(U1779&lt;='Leia-me'!$B$8,"Última chance","Zumbi"))))</f>
        <v/>
      </c>
      <c r="W1779" s="25" t="n">
        <f aca="false">IF(O1779="Won",1,IF(O1779="Lost",0,""))</f>
        <v>0</v>
      </c>
      <c r="Y1779" s="25" t="str">
        <f aca="false">IF(E1779="","Sim","")</f>
        <v/>
      </c>
    </row>
    <row r="1780" customFormat="false" ht="15" hidden="false" customHeight="false" outlineLevel="0" collapsed="false">
      <c r="A1780" s="25" t="s">
        <v>2030</v>
      </c>
      <c r="B1780" s="25" t="s">
        <v>67</v>
      </c>
      <c r="C1780" s="25" t="s">
        <v>75</v>
      </c>
      <c r="D1780" s="25" t="s">
        <v>80</v>
      </c>
      <c r="E1780" s="25" t="s">
        <v>231</v>
      </c>
      <c r="F1780" s="25" t="s">
        <v>168</v>
      </c>
      <c r="G1780" s="26" t="n">
        <v>45.39</v>
      </c>
      <c r="H1780" s="27" t="n">
        <v>100</v>
      </c>
      <c r="I1780" s="25" t="s">
        <v>147</v>
      </c>
      <c r="J1780" s="25" t="s">
        <v>169</v>
      </c>
      <c r="K1780" s="25" t="n">
        <v>2012</v>
      </c>
      <c r="L1780" s="25" t="s">
        <v>1834</v>
      </c>
      <c r="M1780" s="25" t="s">
        <v>171</v>
      </c>
      <c r="N1780" s="28" t="n">
        <v>4821</v>
      </c>
      <c r="O1780" s="25" t="s">
        <v>55</v>
      </c>
      <c r="P1780" s="29" t="n">
        <v>42852</v>
      </c>
      <c r="Q1780" s="29" t="n">
        <v>42854</v>
      </c>
      <c r="R1780" s="28" t="n">
        <v>0</v>
      </c>
      <c r="S1780" s="28" t="n">
        <f aca="false">IF(O1780="Won",R1780,IF(O1780="Lost",0,N1780))</f>
        <v>0</v>
      </c>
      <c r="T1780" s="30" t="n">
        <f aca="false">IF(AND(P1780&lt;&gt;"",Q1780&lt;&gt;""),Q1780-P1780,"")</f>
        <v>2</v>
      </c>
      <c r="U1780" s="30" t="str">
        <f aca="false">IF(AND(O1780="Engaging",P1780&lt;&gt;""),'Leia-me'!$B$5-P1780,"")</f>
        <v/>
      </c>
      <c r="V1780" s="25" t="str">
        <f aca="false">IF(O1780&lt;&gt;"Engaging","",IF(U1780&lt;='Leia-me'!$B$6,"Saudável",IF(U1780&lt;='Leia-me'!$B$7,"Esfriando",IF(U1780&lt;='Leia-me'!$B$8,"Última chance","Zumbi"))))</f>
        <v/>
      </c>
      <c r="W1780" s="25" t="n">
        <f aca="false">IF(O1780="Won",1,IF(O1780="Lost",0,""))</f>
        <v>0</v>
      </c>
      <c r="X1780" s="25" t="s">
        <v>1835</v>
      </c>
      <c r="Y1780" s="25" t="str">
        <f aca="false">IF(E1780="","Sim","")</f>
        <v/>
      </c>
    </row>
    <row r="1781" customFormat="false" ht="15" hidden="false" customHeight="false" outlineLevel="0" collapsed="false">
      <c r="A1781" s="25" t="s">
        <v>2031</v>
      </c>
      <c r="B1781" s="25" t="s">
        <v>67</v>
      </c>
      <c r="C1781" s="25" t="s">
        <v>75</v>
      </c>
      <c r="D1781" s="25" t="s">
        <v>80</v>
      </c>
      <c r="E1781" s="25" t="s">
        <v>215</v>
      </c>
      <c r="F1781" s="25" t="s">
        <v>177</v>
      </c>
      <c r="G1781" s="26" t="n">
        <v>1102.43</v>
      </c>
      <c r="H1781" s="27" t="n">
        <v>1759</v>
      </c>
      <c r="I1781" s="25" t="s">
        <v>147</v>
      </c>
      <c r="K1781" s="25" t="n">
        <v>2006</v>
      </c>
      <c r="L1781" s="25" t="s">
        <v>1834</v>
      </c>
      <c r="M1781" s="25" t="s">
        <v>171</v>
      </c>
      <c r="N1781" s="28" t="n">
        <v>4821</v>
      </c>
      <c r="O1781" s="25" t="s">
        <v>54</v>
      </c>
      <c r="P1781" s="29" t="n">
        <v>42852</v>
      </c>
      <c r="Q1781" s="29" t="n">
        <v>42861</v>
      </c>
      <c r="R1781" s="28" t="n">
        <v>4727</v>
      </c>
      <c r="S1781" s="28" t="n">
        <f aca="false">IF(O1781="Won",R1781,IF(O1781="Lost",0,N1781))</f>
        <v>4727</v>
      </c>
      <c r="T1781" s="30" t="n">
        <f aca="false">IF(AND(P1781&lt;&gt;"",Q1781&lt;&gt;""),Q1781-P1781,"")</f>
        <v>9</v>
      </c>
      <c r="U1781" s="30" t="str">
        <f aca="false">IF(AND(O1781="Engaging",P1781&lt;&gt;""),'Leia-me'!$B$5-P1781,"")</f>
        <v/>
      </c>
      <c r="V1781" s="25" t="str">
        <f aca="false">IF(O1781&lt;&gt;"Engaging","",IF(U1781&lt;='Leia-me'!$B$6,"Saudável",IF(U1781&lt;='Leia-me'!$B$7,"Esfriando",IF(U1781&lt;='Leia-me'!$B$8,"Última chance","Zumbi"))))</f>
        <v/>
      </c>
      <c r="W1781" s="25" t="n">
        <f aca="false">IF(O1781="Won",1,IF(O1781="Lost",0,""))</f>
        <v>1</v>
      </c>
      <c r="X1781" s="25" t="s">
        <v>1835</v>
      </c>
      <c r="Y1781" s="25" t="str">
        <f aca="false">IF(E1781="","Sim","")</f>
        <v/>
      </c>
    </row>
    <row r="1782" customFormat="false" ht="15" hidden="false" customHeight="false" outlineLevel="0" collapsed="false">
      <c r="A1782" s="25" t="s">
        <v>2032</v>
      </c>
      <c r="B1782" s="25" t="s">
        <v>67</v>
      </c>
      <c r="C1782" s="25" t="s">
        <v>75</v>
      </c>
      <c r="D1782" s="25" t="s">
        <v>80</v>
      </c>
      <c r="E1782" s="25" t="s">
        <v>237</v>
      </c>
      <c r="F1782" s="25" t="s">
        <v>192</v>
      </c>
      <c r="G1782" s="26" t="n">
        <v>4618</v>
      </c>
      <c r="H1782" s="27" t="n">
        <v>10083</v>
      </c>
      <c r="I1782" s="25" t="s">
        <v>147</v>
      </c>
      <c r="K1782" s="25" t="n">
        <v>1982</v>
      </c>
      <c r="L1782" s="25" t="s">
        <v>186</v>
      </c>
      <c r="M1782" s="25" t="s">
        <v>171</v>
      </c>
      <c r="N1782" s="28" t="n">
        <v>550</v>
      </c>
      <c r="O1782" s="25" t="s">
        <v>55</v>
      </c>
      <c r="P1782" s="29" t="n">
        <v>42855</v>
      </c>
      <c r="Q1782" s="29" t="n">
        <v>42859</v>
      </c>
      <c r="R1782" s="28" t="n">
        <v>0</v>
      </c>
      <c r="S1782" s="28" t="n">
        <f aca="false">IF(O1782="Won",R1782,IF(O1782="Lost",0,N1782))</f>
        <v>0</v>
      </c>
      <c r="T1782" s="30" t="n">
        <f aca="false">IF(AND(P1782&lt;&gt;"",Q1782&lt;&gt;""),Q1782-P1782,"")</f>
        <v>4</v>
      </c>
      <c r="U1782" s="30" t="str">
        <f aca="false">IF(AND(O1782="Engaging",P1782&lt;&gt;""),'Leia-me'!$B$5-P1782,"")</f>
        <v/>
      </c>
      <c r="V1782" s="25" t="str">
        <f aca="false">IF(O1782&lt;&gt;"Engaging","",IF(U1782&lt;='Leia-me'!$B$6,"Saudável",IF(U1782&lt;='Leia-me'!$B$7,"Esfriando",IF(U1782&lt;='Leia-me'!$B$8,"Última chance","Zumbi"))))</f>
        <v/>
      </c>
      <c r="W1782" s="25" t="n">
        <f aca="false">IF(O1782="Won",1,IF(O1782="Lost",0,""))</f>
        <v>0</v>
      </c>
      <c r="Y1782" s="25" t="str">
        <f aca="false">IF(E1782="","Sim","")</f>
        <v/>
      </c>
    </row>
    <row r="1783" customFormat="false" ht="15" hidden="false" customHeight="false" outlineLevel="0" collapsed="false">
      <c r="A1783" s="25" t="s">
        <v>2033</v>
      </c>
      <c r="B1783" s="25" t="s">
        <v>67</v>
      </c>
      <c r="C1783" s="25" t="s">
        <v>75</v>
      </c>
      <c r="D1783" s="25" t="s">
        <v>80</v>
      </c>
      <c r="E1783" s="25" t="s">
        <v>266</v>
      </c>
      <c r="F1783" s="25" t="s">
        <v>267</v>
      </c>
      <c r="G1783" s="26" t="n">
        <v>2041.73</v>
      </c>
      <c r="H1783" s="27" t="n">
        <v>5276</v>
      </c>
      <c r="I1783" s="25" t="s">
        <v>147</v>
      </c>
      <c r="K1783" s="25" t="n">
        <v>1997</v>
      </c>
      <c r="L1783" s="25" t="s">
        <v>170</v>
      </c>
      <c r="M1783" s="25" t="s">
        <v>171</v>
      </c>
      <c r="N1783" s="28" t="n">
        <v>1096</v>
      </c>
      <c r="O1783" s="25" t="s">
        <v>54</v>
      </c>
      <c r="P1783" s="29" t="n">
        <v>42856</v>
      </c>
      <c r="Q1783" s="29" t="n">
        <v>42970</v>
      </c>
      <c r="R1783" s="28" t="n">
        <v>878</v>
      </c>
      <c r="S1783" s="28" t="n">
        <f aca="false">IF(O1783="Won",R1783,IF(O1783="Lost",0,N1783))</f>
        <v>878</v>
      </c>
      <c r="T1783" s="30" t="n">
        <f aca="false">IF(AND(P1783&lt;&gt;"",Q1783&lt;&gt;""),Q1783-P1783,"")</f>
        <v>114</v>
      </c>
      <c r="U1783" s="30" t="str">
        <f aca="false">IF(AND(O1783="Engaging",P1783&lt;&gt;""),'Leia-me'!$B$5-P1783,"")</f>
        <v/>
      </c>
      <c r="V1783" s="25" t="str">
        <f aca="false">IF(O1783&lt;&gt;"Engaging","",IF(U1783&lt;='Leia-me'!$B$6,"Saudável",IF(U1783&lt;='Leia-me'!$B$7,"Esfriando",IF(U1783&lt;='Leia-me'!$B$8,"Última chance","Zumbi"))))</f>
        <v/>
      </c>
      <c r="W1783" s="25" t="n">
        <f aca="false">IF(O1783="Won",1,IF(O1783="Lost",0,""))</f>
        <v>1</v>
      </c>
      <c r="Y1783" s="25" t="str">
        <f aca="false">IF(E1783="","Sim","")</f>
        <v/>
      </c>
    </row>
    <row r="1784" customFormat="false" ht="15" hidden="false" customHeight="false" outlineLevel="0" collapsed="false">
      <c r="A1784" s="25" t="s">
        <v>2034</v>
      </c>
      <c r="B1784" s="25" t="s">
        <v>67</v>
      </c>
      <c r="C1784" s="25" t="s">
        <v>75</v>
      </c>
      <c r="D1784" s="25" t="s">
        <v>80</v>
      </c>
      <c r="E1784" s="25" t="s">
        <v>248</v>
      </c>
      <c r="F1784" s="25" t="s">
        <v>211</v>
      </c>
      <c r="G1784" s="26" t="n">
        <v>894.33</v>
      </c>
      <c r="H1784" s="27" t="n">
        <v>1635</v>
      </c>
      <c r="I1784" s="25" t="s">
        <v>249</v>
      </c>
      <c r="K1784" s="25" t="n">
        <v>2007</v>
      </c>
      <c r="L1784" s="25" t="s">
        <v>148</v>
      </c>
      <c r="M1784" s="25" t="s">
        <v>149</v>
      </c>
      <c r="N1784" s="28" t="n">
        <v>55</v>
      </c>
      <c r="O1784" s="25" t="s">
        <v>54</v>
      </c>
      <c r="P1784" s="29" t="n">
        <v>42856</v>
      </c>
      <c r="Q1784" s="29" t="n">
        <v>42857</v>
      </c>
      <c r="R1784" s="28" t="n">
        <v>59</v>
      </c>
      <c r="S1784" s="28" t="n">
        <f aca="false">IF(O1784="Won",R1784,IF(O1784="Lost",0,N1784))</f>
        <v>59</v>
      </c>
      <c r="T1784" s="30" t="n">
        <f aca="false">IF(AND(P1784&lt;&gt;"",Q1784&lt;&gt;""),Q1784-P1784,"")</f>
        <v>1</v>
      </c>
      <c r="U1784" s="30" t="str">
        <f aca="false">IF(AND(O1784="Engaging",P1784&lt;&gt;""),'Leia-me'!$B$5-P1784,"")</f>
        <v/>
      </c>
      <c r="V1784" s="25" t="str">
        <f aca="false">IF(O1784&lt;&gt;"Engaging","",IF(U1784&lt;='Leia-me'!$B$6,"Saudável",IF(U1784&lt;='Leia-me'!$B$7,"Esfriando",IF(U1784&lt;='Leia-me'!$B$8,"Última chance","Zumbi"))))</f>
        <v/>
      </c>
      <c r="W1784" s="25" t="n">
        <f aca="false">IF(O1784="Won",1,IF(O1784="Lost",0,""))</f>
        <v>1</v>
      </c>
      <c r="Y1784" s="25" t="str">
        <f aca="false">IF(E1784="","Sim","")</f>
        <v/>
      </c>
    </row>
    <row r="1785" customFormat="false" ht="15" hidden="false" customHeight="false" outlineLevel="0" collapsed="false">
      <c r="A1785" s="25" t="s">
        <v>2035</v>
      </c>
      <c r="B1785" s="25" t="s">
        <v>67</v>
      </c>
      <c r="C1785" s="25" t="s">
        <v>75</v>
      </c>
      <c r="D1785" s="25" t="s">
        <v>80</v>
      </c>
      <c r="E1785" s="25" t="s">
        <v>191</v>
      </c>
      <c r="F1785" s="25" t="s">
        <v>192</v>
      </c>
      <c r="G1785" s="26" t="n">
        <v>2714.9</v>
      </c>
      <c r="H1785" s="27" t="n">
        <v>2641</v>
      </c>
      <c r="I1785" s="25" t="s">
        <v>147</v>
      </c>
      <c r="J1785" s="25" t="s">
        <v>193</v>
      </c>
      <c r="K1785" s="25" t="n">
        <v>1998</v>
      </c>
      <c r="L1785" s="25" t="s">
        <v>1834</v>
      </c>
      <c r="M1785" s="25" t="s">
        <v>171</v>
      </c>
      <c r="N1785" s="28" t="n">
        <v>4821</v>
      </c>
      <c r="O1785" s="25" t="s">
        <v>55</v>
      </c>
      <c r="P1785" s="29" t="n">
        <v>42858</v>
      </c>
      <c r="Q1785" s="29" t="n">
        <v>42955</v>
      </c>
      <c r="R1785" s="28" t="n">
        <v>0</v>
      </c>
      <c r="S1785" s="28" t="n">
        <f aca="false">IF(O1785="Won",R1785,IF(O1785="Lost",0,N1785))</f>
        <v>0</v>
      </c>
      <c r="T1785" s="30" t="n">
        <f aca="false">IF(AND(P1785&lt;&gt;"",Q1785&lt;&gt;""),Q1785-P1785,"")</f>
        <v>97</v>
      </c>
      <c r="U1785" s="30" t="str">
        <f aca="false">IF(AND(O1785="Engaging",P1785&lt;&gt;""),'Leia-me'!$B$5-P1785,"")</f>
        <v/>
      </c>
      <c r="V1785" s="25" t="str">
        <f aca="false">IF(O1785&lt;&gt;"Engaging","",IF(U1785&lt;='Leia-me'!$B$6,"Saudável",IF(U1785&lt;='Leia-me'!$B$7,"Esfriando",IF(U1785&lt;='Leia-me'!$B$8,"Última chance","Zumbi"))))</f>
        <v/>
      </c>
      <c r="W1785" s="25" t="n">
        <f aca="false">IF(O1785="Won",1,IF(O1785="Lost",0,""))</f>
        <v>0</v>
      </c>
      <c r="X1785" s="25" t="s">
        <v>1835</v>
      </c>
      <c r="Y1785" s="25" t="str">
        <f aca="false">IF(E1785="","Sim","")</f>
        <v/>
      </c>
    </row>
    <row r="1786" customFormat="false" ht="15" hidden="false" customHeight="false" outlineLevel="0" collapsed="false">
      <c r="A1786" s="25" t="s">
        <v>2036</v>
      </c>
      <c r="B1786" s="25" t="s">
        <v>67</v>
      </c>
      <c r="C1786" s="25" t="s">
        <v>75</v>
      </c>
      <c r="D1786" s="25" t="s">
        <v>80</v>
      </c>
      <c r="E1786" s="25" t="s">
        <v>169</v>
      </c>
      <c r="F1786" s="25" t="s">
        <v>168</v>
      </c>
      <c r="G1786" s="26" t="n">
        <v>2403.58</v>
      </c>
      <c r="H1786" s="27" t="n">
        <v>8801</v>
      </c>
      <c r="I1786" s="25" t="s">
        <v>147</v>
      </c>
      <c r="K1786" s="25" t="n">
        <v>1986</v>
      </c>
      <c r="L1786" s="25" t="s">
        <v>186</v>
      </c>
      <c r="M1786" s="25" t="s">
        <v>171</v>
      </c>
      <c r="N1786" s="28" t="n">
        <v>550</v>
      </c>
      <c r="O1786" s="25" t="s">
        <v>54</v>
      </c>
      <c r="P1786" s="29" t="n">
        <v>42858</v>
      </c>
      <c r="Q1786" s="29" t="n">
        <v>42958</v>
      </c>
      <c r="R1786" s="28" t="n">
        <v>596</v>
      </c>
      <c r="S1786" s="28" t="n">
        <f aca="false">IF(O1786="Won",R1786,IF(O1786="Lost",0,N1786))</f>
        <v>596</v>
      </c>
      <c r="T1786" s="30" t="n">
        <f aca="false">IF(AND(P1786&lt;&gt;"",Q1786&lt;&gt;""),Q1786-P1786,"")</f>
        <v>100</v>
      </c>
      <c r="U1786" s="30" t="str">
        <f aca="false">IF(AND(O1786="Engaging",P1786&lt;&gt;""),'Leia-me'!$B$5-P1786,"")</f>
        <v/>
      </c>
      <c r="V1786" s="25" t="str">
        <f aca="false">IF(O1786&lt;&gt;"Engaging","",IF(U1786&lt;='Leia-me'!$B$6,"Saudável",IF(U1786&lt;='Leia-me'!$B$7,"Esfriando",IF(U1786&lt;='Leia-me'!$B$8,"Última chance","Zumbi"))))</f>
        <v/>
      </c>
      <c r="W1786" s="25" t="n">
        <f aca="false">IF(O1786="Won",1,IF(O1786="Lost",0,""))</f>
        <v>1</v>
      </c>
      <c r="Y1786" s="25" t="str">
        <f aca="false">IF(E1786="","Sim","")</f>
        <v/>
      </c>
    </row>
    <row r="1787" customFormat="false" ht="15" hidden="false" customHeight="false" outlineLevel="0" collapsed="false">
      <c r="A1787" s="25" t="s">
        <v>2037</v>
      </c>
      <c r="B1787" s="25" t="s">
        <v>67</v>
      </c>
      <c r="C1787" s="25" t="s">
        <v>75</v>
      </c>
      <c r="D1787" s="25" t="s">
        <v>80</v>
      </c>
      <c r="E1787" s="25" t="s">
        <v>237</v>
      </c>
      <c r="F1787" s="25" t="s">
        <v>192</v>
      </c>
      <c r="G1787" s="26" t="n">
        <v>4618</v>
      </c>
      <c r="H1787" s="27" t="n">
        <v>10083</v>
      </c>
      <c r="I1787" s="25" t="s">
        <v>147</v>
      </c>
      <c r="K1787" s="25" t="n">
        <v>1982</v>
      </c>
      <c r="L1787" s="25" t="s">
        <v>1834</v>
      </c>
      <c r="M1787" s="25" t="s">
        <v>171</v>
      </c>
      <c r="N1787" s="28" t="n">
        <v>4821</v>
      </c>
      <c r="O1787" s="25" t="s">
        <v>54</v>
      </c>
      <c r="P1787" s="29" t="n">
        <v>42859</v>
      </c>
      <c r="Q1787" s="29" t="n">
        <v>42959</v>
      </c>
      <c r="R1787" s="28" t="n">
        <v>4935</v>
      </c>
      <c r="S1787" s="28" t="n">
        <f aca="false">IF(O1787="Won",R1787,IF(O1787="Lost",0,N1787))</f>
        <v>4935</v>
      </c>
      <c r="T1787" s="30" t="n">
        <f aca="false">IF(AND(P1787&lt;&gt;"",Q1787&lt;&gt;""),Q1787-P1787,"")</f>
        <v>100</v>
      </c>
      <c r="U1787" s="30" t="str">
        <f aca="false">IF(AND(O1787="Engaging",P1787&lt;&gt;""),'Leia-me'!$B$5-P1787,"")</f>
        <v/>
      </c>
      <c r="V1787" s="25" t="str">
        <f aca="false">IF(O1787&lt;&gt;"Engaging","",IF(U1787&lt;='Leia-me'!$B$6,"Saudável",IF(U1787&lt;='Leia-me'!$B$7,"Esfriando",IF(U1787&lt;='Leia-me'!$B$8,"Última chance","Zumbi"))))</f>
        <v/>
      </c>
      <c r="W1787" s="25" t="n">
        <f aca="false">IF(O1787="Won",1,IF(O1787="Lost",0,""))</f>
        <v>1</v>
      </c>
      <c r="X1787" s="25" t="s">
        <v>1835</v>
      </c>
      <c r="Y1787" s="25" t="str">
        <f aca="false">IF(E1787="","Sim","")</f>
        <v/>
      </c>
    </row>
    <row r="1788" customFormat="false" ht="15" hidden="false" customHeight="false" outlineLevel="0" collapsed="false">
      <c r="A1788" s="25" t="s">
        <v>2038</v>
      </c>
      <c r="B1788" s="25" t="s">
        <v>67</v>
      </c>
      <c r="C1788" s="25" t="s">
        <v>75</v>
      </c>
      <c r="D1788" s="25" t="s">
        <v>80</v>
      </c>
      <c r="E1788" s="25" t="s">
        <v>191</v>
      </c>
      <c r="F1788" s="25" t="s">
        <v>192</v>
      </c>
      <c r="G1788" s="26" t="n">
        <v>2714.9</v>
      </c>
      <c r="H1788" s="27" t="n">
        <v>2641</v>
      </c>
      <c r="I1788" s="25" t="s">
        <v>147</v>
      </c>
      <c r="J1788" s="25" t="s">
        <v>193</v>
      </c>
      <c r="K1788" s="25" t="n">
        <v>1998</v>
      </c>
      <c r="L1788" s="25" t="s">
        <v>160</v>
      </c>
      <c r="M1788" s="25" t="s">
        <v>149</v>
      </c>
      <c r="N1788" s="28" t="n">
        <v>3393</v>
      </c>
      <c r="O1788" s="25" t="s">
        <v>54</v>
      </c>
      <c r="P1788" s="29" t="n">
        <v>42859</v>
      </c>
      <c r="Q1788" s="29" t="n">
        <v>42964</v>
      </c>
      <c r="R1788" s="28" t="n">
        <v>3560</v>
      </c>
      <c r="S1788" s="28" t="n">
        <f aca="false">IF(O1788="Won",R1788,IF(O1788="Lost",0,N1788))</f>
        <v>3560</v>
      </c>
      <c r="T1788" s="30" t="n">
        <f aca="false">IF(AND(P1788&lt;&gt;"",Q1788&lt;&gt;""),Q1788-P1788,"")</f>
        <v>105</v>
      </c>
      <c r="U1788" s="30" t="str">
        <f aca="false">IF(AND(O1788="Engaging",P1788&lt;&gt;""),'Leia-me'!$B$5-P1788,"")</f>
        <v/>
      </c>
      <c r="V1788" s="25" t="str">
        <f aca="false">IF(O1788&lt;&gt;"Engaging","",IF(U1788&lt;='Leia-me'!$B$6,"Saudável",IF(U1788&lt;='Leia-me'!$B$7,"Esfriando",IF(U1788&lt;='Leia-me'!$B$8,"Última chance","Zumbi"))))</f>
        <v/>
      </c>
      <c r="W1788" s="25" t="n">
        <f aca="false">IF(O1788="Won",1,IF(O1788="Lost",0,""))</f>
        <v>1</v>
      </c>
      <c r="Y1788" s="25" t="str">
        <f aca="false">IF(E1788="","Sim","")</f>
        <v/>
      </c>
    </row>
    <row r="1789" customFormat="false" ht="15" hidden="false" customHeight="false" outlineLevel="0" collapsed="false">
      <c r="A1789" s="25" t="s">
        <v>2039</v>
      </c>
      <c r="B1789" s="25" t="s">
        <v>67</v>
      </c>
      <c r="C1789" s="25" t="s">
        <v>75</v>
      </c>
      <c r="D1789" s="25" t="s">
        <v>80</v>
      </c>
      <c r="E1789" s="25" t="s">
        <v>198</v>
      </c>
      <c r="F1789" s="25" t="s">
        <v>177</v>
      </c>
      <c r="G1789" s="26" t="n">
        <v>2819.5</v>
      </c>
      <c r="H1789" s="27" t="n">
        <v>7227</v>
      </c>
      <c r="I1789" s="25" t="s">
        <v>147</v>
      </c>
      <c r="J1789" s="25" t="s">
        <v>199</v>
      </c>
      <c r="K1789" s="25" t="n">
        <v>1991</v>
      </c>
      <c r="L1789" s="25" t="s">
        <v>170</v>
      </c>
      <c r="M1789" s="25" t="s">
        <v>171</v>
      </c>
      <c r="N1789" s="28" t="n">
        <v>1096</v>
      </c>
      <c r="O1789" s="25" t="s">
        <v>55</v>
      </c>
      <c r="P1789" s="29" t="n">
        <v>42861</v>
      </c>
      <c r="Q1789" s="29" t="n">
        <v>42988</v>
      </c>
      <c r="R1789" s="28" t="n">
        <v>0</v>
      </c>
      <c r="S1789" s="28" t="n">
        <f aca="false">IF(O1789="Won",R1789,IF(O1789="Lost",0,N1789))</f>
        <v>0</v>
      </c>
      <c r="T1789" s="30" t="n">
        <f aca="false">IF(AND(P1789&lt;&gt;"",Q1789&lt;&gt;""),Q1789-P1789,"")</f>
        <v>127</v>
      </c>
      <c r="U1789" s="30" t="str">
        <f aca="false">IF(AND(O1789="Engaging",P1789&lt;&gt;""),'Leia-me'!$B$5-P1789,"")</f>
        <v/>
      </c>
      <c r="V1789" s="25" t="str">
        <f aca="false">IF(O1789&lt;&gt;"Engaging","",IF(U1789&lt;='Leia-me'!$B$6,"Saudável",IF(U1789&lt;='Leia-me'!$B$7,"Esfriando",IF(U1789&lt;='Leia-me'!$B$8,"Última chance","Zumbi"))))</f>
        <v/>
      </c>
      <c r="W1789" s="25" t="n">
        <f aca="false">IF(O1789="Won",1,IF(O1789="Lost",0,""))</f>
        <v>0</v>
      </c>
      <c r="Y1789" s="25" t="str">
        <f aca="false">IF(E1789="","Sim","")</f>
        <v/>
      </c>
    </row>
    <row r="1790" customFormat="false" ht="15" hidden="false" customHeight="false" outlineLevel="0" collapsed="false">
      <c r="A1790" s="25" t="s">
        <v>2040</v>
      </c>
      <c r="B1790" s="25" t="s">
        <v>67</v>
      </c>
      <c r="C1790" s="25" t="s">
        <v>75</v>
      </c>
      <c r="D1790" s="25" t="s">
        <v>80</v>
      </c>
      <c r="E1790" s="25" t="s">
        <v>198</v>
      </c>
      <c r="F1790" s="25" t="s">
        <v>177</v>
      </c>
      <c r="G1790" s="26" t="n">
        <v>2819.5</v>
      </c>
      <c r="H1790" s="27" t="n">
        <v>7227</v>
      </c>
      <c r="I1790" s="25" t="s">
        <v>147</v>
      </c>
      <c r="J1790" s="25" t="s">
        <v>199</v>
      </c>
      <c r="K1790" s="25" t="n">
        <v>1991</v>
      </c>
      <c r="L1790" s="25" t="s">
        <v>186</v>
      </c>
      <c r="M1790" s="25" t="s">
        <v>171</v>
      </c>
      <c r="N1790" s="28" t="n">
        <v>550</v>
      </c>
      <c r="O1790" s="25" t="s">
        <v>54</v>
      </c>
      <c r="P1790" s="29" t="n">
        <v>42861</v>
      </c>
      <c r="Q1790" s="29" t="n">
        <v>42964</v>
      </c>
      <c r="R1790" s="28" t="n">
        <v>526</v>
      </c>
      <c r="S1790" s="28" t="n">
        <f aca="false">IF(O1790="Won",R1790,IF(O1790="Lost",0,N1790))</f>
        <v>526</v>
      </c>
      <c r="T1790" s="30" t="n">
        <f aca="false">IF(AND(P1790&lt;&gt;"",Q1790&lt;&gt;""),Q1790-P1790,"")</f>
        <v>103</v>
      </c>
      <c r="U1790" s="30" t="str">
        <f aca="false">IF(AND(O1790="Engaging",P1790&lt;&gt;""),'Leia-me'!$B$5-P1790,"")</f>
        <v/>
      </c>
      <c r="V1790" s="25" t="str">
        <f aca="false">IF(O1790&lt;&gt;"Engaging","",IF(U1790&lt;='Leia-me'!$B$6,"Saudável",IF(U1790&lt;='Leia-me'!$B$7,"Esfriando",IF(U1790&lt;='Leia-me'!$B$8,"Última chance","Zumbi"))))</f>
        <v/>
      </c>
      <c r="W1790" s="25" t="n">
        <f aca="false">IF(O1790="Won",1,IF(O1790="Lost",0,""))</f>
        <v>1</v>
      </c>
      <c r="Y1790" s="25" t="str">
        <f aca="false">IF(E1790="","Sim","")</f>
        <v/>
      </c>
    </row>
    <row r="1791" customFormat="false" ht="15" hidden="false" customHeight="false" outlineLevel="0" collapsed="false">
      <c r="A1791" s="25" t="s">
        <v>2041</v>
      </c>
      <c r="B1791" s="25" t="s">
        <v>67</v>
      </c>
      <c r="C1791" s="25" t="s">
        <v>75</v>
      </c>
      <c r="D1791" s="25" t="s">
        <v>80</v>
      </c>
      <c r="E1791" s="25" t="s">
        <v>237</v>
      </c>
      <c r="F1791" s="25" t="s">
        <v>192</v>
      </c>
      <c r="G1791" s="26" t="n">
        <v>4618</v>
      </c>
      <c r="H1791" s="27" t="n">
        <v>10083</v>
      </c>
      <c r="I1791" s="25" t="s">
        <v>147</v>
      </c>
      <c r="K1791" s="25" t="n">
        <v>1982</v>
      </c>
      <c r="L1791" s="25" t="s">
        <v>1834</v>
      </c>
      <c r="M1791" s="25" t="s">
        <v>171</v>
      </c>
      <c r="N1791" s="28" t="n">
        <v>4821</v>
      </c>
      <c r="O1791" s="25" t="s">
        <v>55</v>
      </c>
      <c r="P1791" s="29" t="n">
        <v>42863</v>
      </c>
      <c r="Q1791" s="29" t="n">
        <v>42953</v>
      </c>
      <c r="R1791" s="28" t="n">
        <v>0</v>
      </c>
      <c r="S1791" s="28" t="n">
        <f aca="false">IF(O1791="Won",R1791,IF(O1791="Lost",0,N1791))</f>
        <v>0</v>
      </c>
      <c r="T1791" s="30" t="n">
        <f aca="false">IF(AND(P1791&lt;&gt;"",Q1791&lt;&gt;""),Q1791-P1791,"")</f>
        <v>90</v>
      </c>
      <c r="U1791" s="30" t="str">
        <f aca="false">IF(AND(O1791="Engaging",P1791&lt;&gt;""),'Leia-me'!$B$5-P1791,"")</f>
        <v/>
      </c>
      <c r="V1791" s="25" t="str">
        <f aca="false">IF(O1791&lt;&gt;"Engaging","",IF(U1791&lt;='Leia-me'!$B$6,"Saudável",IF(U1791&lt;='Leia-me'!$B$7,"Esfriando",IF(U1791&lt;='Leia-me'!$B$8,"Última chance","Zumbi"))))</f>
        <v/>
      </c>
      <c r="W1791" s="25" t="n">
        <f aca="false">IF(O1791="Won",1,IF(O1791="Lost",0,""))</f>
        <v>0</v>
      </c>
      <c r="X1791" s="25" t="s">
        <v>1835</v>
      </c>
      <c r="Y1791" s="25" t="str">
        <f aca="false">IF(E1791="","Sim","")</f>
        <v/>
      </c>
    </row>
    <row r="1792" customFormat="false" ht="15" hidden="false" customHeight="false" outlineLevel="0" collapsed="false">
      <c r="A1792" s="25" t="s">
        <v>2042</v>
      </c>
      <c r="B1792" s="25" t="s">
        <v>67</v>
      </c>
      <c r="C1792" s="25" t="s">
        <v>75</v>
      </c>
      <c r="D1792" s="25" t="s">
        <v>80</v>
      </c>
      <c r="E1792" s="25" t="s">
        <v>169</v>
      </c>
      <c r="F1792" s="25" t="s">
        <v>168</v>
      </c>
      <c r="G1792" s="26" t="n">
        <v>2403.58</v>
      </c>
      <c r="H1792" s="27" t="n">
        <v>8801</v>
      </c>
      <c r="I1792" s="25" t="s">
        <v>147</v>
      </c>
      <c r="K1792" s="25" t="n">
        <v>1986</v>
      </c>
      <c r="L1792" s="25" t="s">
        <v>170</v>
      </c>
      <c r="M1792" s="25" t="s">
        <v>171</v>
      </c>
      <c r="N1792" s="28" t="n">
        <v>1096</v>
      </c>
      <c r="O1792" s="25" t="s">
        <v>54</v>
      </c>
      <c r="P1792" s="29" t="n">
        <v>42864</v>
      </c>
      <c r="Q1792" s="29" t="n">
        <v>42874</v>
      </c>
      <c r="R1792" s="28" t="n">
        <v>1075</v>
      </c>
      <c r="S1792" s="28" t="n">
        <f aca="false">IF(O1792="Won",R1792,IF(O1792="Lost",0,N1792))</f>
        <v>1075</v>
      </c>
      <c r="T1792" s="30" t="n">
        <f aca="false">IF(AND(P1792&lt;&gt;"",Q1792&lt;&gt;""),Q1792-P1792,"")</f>
        <v>10</v>
      </c>
      <c r="U1792" s="30" t="str">
        <f aca="false">IF(AND(O1792="Engaging",P1792&lt;&gt;""),'Leia-me'!$B$5-P1792,"")</f>
        <v/>
      </c>
      <c r="V1792" s="25" t="str">
        <f aca="false">IF(O1792&lt;&gt;"Engaging","",IF(U1792&lt;='Leia-me'!$B$6,"Saudável",IF(U1792&lt;='Leia-me'!$B$7,"Esfriando",IF(U1792&lt;='Leia-me'!$B$8,"Última chance","Zumbi"))))</f>
        <v/>
      </c>
      <c r="W1792" s="25" t="n">
        <f aca="false">IF(O1792="Won",1,IF(O1792="Lost",0,""))</f>
        <v>1</v>
      </c>
      <c r="Y1792" s="25" t="str">
        <f aca="false">IF(E1792="","Sim","")</f>
        <v/>
      </c>
    </row>
    <row r="1793" customFormat="false" ht="15" hidden="false" customHeight="false" outlineLevel="0" collapsed="false">
      <c r="A1793" s="25" t="s">
        <v>2043</v>
      </c>
      <c r="B1793" s="25" t="s">
        <v>67</v>
      </c>
      <c r="C1793" s="25" t="s">
        <v>75</v>
      </c>
      <c r="D1793" s="25" t="s">
        <v>80</v>
      </c>
      <c r="E1793" s="25" t="s">
        <v>266</v>
      </c>
      <c r="F1793" s="25" t="s">
        <v>267</v>
      </c>
      <c r="G1793" s="26" t="n">
        <v>2041.73</v>
      </c>
      <c r="H1793" s="27" t="n">
        <v>5276</v>
      </c>
      <c r="I1793" s="25" t="s">
        <v>147</v>
      </c>
      <c r="K1793" s="25" t="n">
        <v>1997</v>
      </c>
      <c r="L1793" s="25" t="s">
        <v>1834</v>
      </c>
      <c r="M1793" s="25" t="s">
        <v>171</v>
      </c>
      <c r="N1793" s="28" t="n">
        <v>4821</v>
      </c>
      <c r="O1793" s="25" t="s">
        <v>54</v>
      </c>
      <c r="P1793" s="29" t="n">
        <v>42864</v>
      </c>
      <c r="Q1793" s="29" t="n">
        <v>42879</v>
      </c>
      <c r="R1793" s="28" t="n">
        <v>5033</v>
      </c>
      <c r="S1793" s="28" t="n">
        <f aca="false">IF(O1793="Won",R1793,IF(O1793="Lost",0,N1793))</f>
        <v>5033</v>
      </c>
      <c r="T1793" s="30" t="n">
        <f aca="false">IF(AND(P1793&lt;&gt;"",Q1793&lt;&gt;""),Q1793-P1793,"")</f>
        <v>15</v>
      </c>
      <c r="U1793" s="30" t="str">
        <f aca="false">IF(AND(O1793="Engaging",P1793&lt;&gt;""),'Leia-me'!$B$5-P1793,"")</f>
        <v/>
      </c>
      <c r="V1793" s="25" t="str">
        <f aca="false">IF(O1793&lt;&gt;"Engaging","",IF(U1793&lt;='Leia-me'!$B$6,"Saudável",IF(U1793&lt;='Leia-me'!$B$7,"Esfriando",IF(U1793&lt;='Leia-me'!$B$8,"Última chance","Zumbi"))))</f>
        <v/>
      </c>
      <c r="W1793" s="25" t="n">
        <f aca="false">IF(O1793="Won",1,IF(O1793="Lost",0,""))</f>
        <v>1</v>
      </c>
      <c r="X1793" s="25" t="s">
        <v>1835</v>
      </c>
      <c r="Y1793" s="25" t="str">
        <f aca="false">IF(E1793="","Sim","")</f>
        <v/>
      </c>
    </row>
    <row r="1794" customFormat="false" ht="15" hidden="false" customHeight="false" outlineLevel="0" collapsed="false">
      <c r="A1794" s="25" t="s">
        <v>2044</v>
      </c>
      <c r="B1794" s="25" t="s">
        <v>67</v>
      </c>
      <c r="C1794" s="25" t="s">
        <v>75</v>
      </c>
      <c r="D1794" s="25" t="s">
        <v>80</v>
      </c>
      <c r="E1794" s="25" t="s">
        <v>188</v>
      </c>
      <c r="F1794" s="25" t="s">
        <v>185</v>
      </c>
      <c r="G1794" s="26" t="n">
        <v>1008.06</v>
      </c>
      <c r="H1794" s="27" t="n">
        <v>1238</v>
      </c>
      <c r="I1794" s="25" t="s">
        <v>147</v>
      </c>
      <c r="K1794" s="25" t="n">
        <v>1983</v>
      </c>
      <c r="L1794" s="25" t="s">
        <v>160</v>
      </c>
      <c r="M1794" s="25" t="s">
        <v>149</v>
      </c>
      <c r="N1794" s="28" t="n">
        <v>3393</v>
      </c>
      <c r="O1794" s="25" t="s">
        <v>54</v>
      </c>
      <c r="P1794" s="29" t="n">
        <v>42864</v>
      </c>
      <c r="Q1794" s="29" t="n">
        <v>42912</v>
      </c>
      <c r="R1794" s="28" t="n">
        <v>3249</v>
      </c>
      <c r="S1794" s="28" t="n">
        <f aca="false">IF(O1794="Won",R1794,IF(O1794="Lost",0,N1794))</f>
        <v>3249</v>
      </c>
      <c r="T1794" s="30" t="n">
        <f aca="false">IF(AND(P1794&lt;&gt;"",Q1794&lt;&gt;""),Q1794-P1794,"")</f>
        <v>48</v>
      </c>
      <c r="U1794" s="30" t="str">
        <f aca="false">IF(AND(O1794="Engaging",P1794&lt;&gt;""),'Leia-me'!$B$5-P1794,"")</f>
        <v/>
      </c>
      <c r="V1794" s="25" t="str">
        <f aca="false">IF(O1794&lt;&gt;"Engaging","",IF(U1794&lt;='Leia-me'!$B$6,"Saudável",IF(U1794&lt;='Leia-me'!$B$7,"Esfriando",IF(U1794&lt;='Leia-me'!$B$8,"Última chance","Zumbi"))))</f>
        <v/>
      </c>
      <c r="W1794" s="25" t="n">
        <f aca="false">IF(O1794="Won",1,IF(O1794="Lost",0,""))</f>
        <v>1</v>
      </c>
      <c r="Y1794" s="25" t="str">
        <f aca="false">IF(E1794="","Sim","")</f>
        <v/>
      </c>
    </row>
    <row r="1795" customFormat="false" ht="15" hidden="false" customHeight="false" outlineLevel="0" collapsed="false">
      <c r="A1795" s="25" t="s">
        <v>2045</v>
      </c>
      <c r="B1795" s="25" t="s">
        <v>67</v>
      </c>
      <c r="C1795" s="25" t="s">
        <v>75</v>
      </c>
      <c r="D1795" s="25" t="s">
        <v>80</v>
      </c>
      <c r="E1795" s="25" t="s">
        <v>237</v>
      </c>
      <c r="F1795" s="25" t="s">
        <v>192</v>
      </c>
      <c r="G1795" s="26" t="n">
        <v>4618</v>
      </c>
      <c r="H1795" s="27" t="n">
        <v>10083</v>
      </c>
      <c r="I1795" s="25" t="s">
        <v>147</v>
      </c>
      <c r="K1795" s="25" t="n">
        <v>1982</v>
      </c>
      <c r="L1795" s="25" t="s">
        <v>1834</v>
      </c>
      <c r="M1795" s="25" t="s">
        <v>171</v>
      </c>
      <c r="N1795" s="28" t="n">
        <v>4821</v>
      </c>
      <c r="O1795" s="25" t="s">
        <v>55</v>
      </c>
      <c r="P1795" s="29" t="n">
        <v>42865</v>
      </c>
      <c r="Q1795" s="29" t="n">
        <v>42948</v>
      </c>
      <c r="R1795" s="28" t="n">
        <v>0</v>
      </c>
      <c r="S1795" s="28" t="n">
        <f aca="false">IF(O1795="Won",R1795,IF(O1795="Lost",0,N1795))</f>
        <v>0</v>
      </c>
      <c r="T1795" s="30" t="n">
        <f aca="false">IF(AND(P1795&lt;&gt;"",Q1795&lt;&gt;""),Q1795-P1795,"")</f>
        <v>83</v>
      </c>
      <c r="U1795" s="30" t="str">
        <f aca="false">IF(AND(O1795="Engaging",P1795&lt;&gt;""),'Leia-me'!$B$5-P1795,"")</f>
        <v/>
      </c>
      <c r="V1795" s="25" t="str">
        <f aca="false">IF(O1795&lt;&gt;"Engaging","",IF(U1795&lt;='Leia-me'!$B$6,"Saudável",IF(U1795&lt;='Leia-me'!$B$7,"Esfriando",IF(U1795&lt;='Leia-me'!$B$8,"Última chance","Zumbi"))))</f>
        <v/>
      </c>
      <c r="W1795" s="25" t="n">
        <f aca="false">IF(O1795="Won",1,IF(O1795="Lost",0,""))</f>
        <v>0</v>
      </c>
      <c r="X1795" s="25" t="s">
        <v>1835</v>
      </c>
      <c r="Y1795" s="25" t="str">
        <f aca="false">IF(E1795="","Sim","")</f>
        <v/>
      </c>
    </row>
    <row r="1796" customFormat="false" ht="15" hidden="false" customHeight="false" outlineLevel="0" collapsed="false">
      <c r="A1796" s="25" t="s">
        <v>2046</v>
      </c>
      <c r="B1796" s="25" t="s">
        <v>67</v>
      </c>
      <c r="C1796" s="25" t="s">
        <v>75</v>
      </c>
      <c r="D1796" s="25" t="s">
        <v>80</v>
      </c>
      <c r="E1796" s="25" t="s">
        <v>257</v>
      </c>
      <c r="F1796" s="25" t="s">
        <v>146</v>
      </c>
      <c r="G1796" s="26" t="n">
        <v>441.08</v>
      </c>
      <c r="H1796" s="27" t="n">
        <v>1210</v>
      </c>
      <c r="I1796" s="25" t="s">
        <v>147</v>
      </c>
      <c r="K1796" s="25" t="n">
        <v>1984</v>
      </c>
      <c r="L1796" s="25" t="s">
        <v>170</v>
      </c>
      <c r="M1796" s="25" t="s">
        <v>171</v>
      </c>
      <c r="N1796" s="28" t="n">
        <v>1096</v>
      </c>
      <c r="O1796" s="25" t="s">
        <v>54</v>
      </c>
      <c r="P1796" s="29" t="n">
        <v>42865</v>
      </c>
      <c r="Q1796" s="29" t="n">
        <v>42885</v>
      </c>
      <c r="R1796" s="28" t="n">
        <v>980</v>
      </c>
      <c r="S1796" s="28" t="n">
        <f aca="false">IF(O1796="Won",R1796,IF(O1796="Lost",0,N1796))</f>
        <v>980</v>
      </c>
      <c r="T1796" s="30" t="n">
        <f aca="false">IF(AND(P1796&lt;&gt;"",Q1796&lt;&gt;""),Q1796-P1796,"")</f>
        <v>20</v>
      </c>
      <c r="U1796" s="30" t="str">
        <f aca="false">IF(AND(O1796="Engaging",P1796&lt;&gt;""),'Leia-me'!$B$5-P1796,"")</f>
        <v/>
      </c>
      <c r="V1796" s="25" t="str">
        <f aca="false">IF(O1796&lt;&gt;"Engaging","",IF(U1796&lt;='Leia-me'!$B$6,"Saudável",IF(U1796&lt;='Leia-me'!$B$7,"Esfriando",IF(U1796&lt;='Leia-me'!$B$8,"Última chance","Zumbi"))))</f>
        <v/>
      </c>
      <c r="W1796" s="25" t="n">
        <f aca="false">IF(O1796="Won",1,IF(O1796="Lost",0,""))</f>
        <v>1</v>
      </c>
      <c r="Y1796" s="25" t="str">
        <f aca="false">IF(E1796="","Sim","")</f>
        <v/>
      </c>
    </row>
    <row r="1797" customFormat="false" ht="15" hidden="false" customHeight="false" outlineLevel="0" collapsed="false">
      <c r="A1797" s="25" t="s">
        <v>2047</v>
      </c>
      <c r="B1797" s="25" t="s">
        <v>67</v>
      </c>
      <c r="C1797" s="25" t="s">
        <v>75</v>
      </c>
      <c r="D1797" s="25" t="s">
        <v>80</v>
      </c>
      <c r="E1797" s="25" t="s">
        <v>151</v>
      </c>
      <c r="F1797" s="25" t="s">
        <v>146</v>
      </c>
      <c r="G1797" s="26" t="n">
        <v>587.34</v>
      </c>
      <c r="H1797" s="27" t="n">
        <v>1356</v>
      </c>
      <c r="I1797" s="25" t="s">
        <v>152</v>
      </c>
      <c r="K1797" s="25" t="n">
        <v>2012</v>
      </c>
      <c r="L1797" s="25" t="s">
        <v>1834</v>
      </c>
      <c r="M1797" s="25" t="s">
        <v>171</v>
      </c>
      <c r="N1797" s="28" t="n">
        <v>4821</v>
      </c>
      <c r="O1797" s="25" t="s">
        <v>54</v>
      </c>
      <c r="P1797" s="29" t="n">
        <v>42866</v>
      </c>
      <c r="Q1797" s="29" t="n">
        <v>42958</v>
      </c>
      <c r="R1797" s="28" t="n">
        <v>5037</v>
      </c>
      <c r="S1797" s="28" t="n">
        <f aca="false">IF(O1797="Won",R1797,IF(O1797="Lost",0,N1797))</f>
        <v>5037</v>
      </c>
      <c r="T1797" s="30" t="n">
        <f aca="false">IF(AND(P1797&lt;&gt;"",Q1797&lt;&gt;""),Q1797-P1797,"")</f>
        <v>92</v>
      </c>
      <c r="U1797" s="30" t="str">
        <f aca="false">IF(AND(O1797="Engaging",P1797&lt;&gt;""),'Leia-me'!$B$5-P1797,"")</f>
        <v/>
      </c>
      <c r="V1797" s="25" t="str">
        <f aca="false">IF(O1797&lt;&gt;"Engaging","",IF(U1797&lt;='Leia-me'!$B$6,"Saudável",IF(U1797&lt;='Leia-me'!$B$7,"Esfriando",IF(U1797&lt;='Leia-me'!$B$8,"Última chance","Zumbi"))))</f>
        <v/>
      </c>
      <c r="W1797" s="25" t="n">
        <f aca="false">IF(O1797="Won",1,IF(O1797="Lost",0,""))</f>
        <v>1</v>
      </c>
      <c r="X1797" s="25" t="s">
        <v>1835</v>
      </c>
      <c r="Y1797" s="25" t="str">
        <f aca="false">IF(E1797="","Sim","")</f>
        <v/>
      </c>
    </row>
    <row r="1798" customFormat="false" ht="15" hidden="false" customHeight="false" outlineLevel="0" collapsed="false">
      <c r="A1798" s="25" t="s">
        <v>2048</v>
      </c>
      <c r="B1798" s="25" t="s">
        <v>67</v>
      </c>
      <c r="C1798" s="25" t="s">
        <v>75</v>
      </c>
      <c r="D1798" s="25" t="s">
        <v>80</v>
      </c>
      <c r="E1798" s="25" t="s">
        <v>240</v>
      </c>
      <c r="F1798" s="25" t="s">
        <v>185</v>
      </c>
      <c r="G1798" s="26" t="n">
        <v>1223.72</v>
      </c>
      <c r="H1798" s="27" t="n">
        <v>2497</v>
      </c>
      <c r="I1798" s="25" t="s">
        <v>241</v>
      </c>
      <c r="K1798" s="25" t="n">
        <v>2000</v>
      </c>
      <c r="L1798" s="25" t="s">
        <v>1834</v>
      </c>
      <c r="M1798" s="25" t="s">
        <v>171</v>
      </c>
      <c r="N1798" s="28" t="n">
        <v>4821</v>
      </c>
      <c r="O1798" s="25" t="s">
        <v>54</v>
      </c>
      <c r="P1798" s="29" t="n">
        <v>42866</v>
      </c>
      <c r="Q1798" s="29" t="n">
        <v>42915</v>
      </c>
      <c r="R1798" s="28" t="n">
        <v>4709</v>
      </c>
      <c r="S1798" s="28" t="n">
        <f aca="false">IF(O1798="Won",R1798,IF(O1798="Lost",0,N1798))</f>
        <v>4709</v>
      </c>
      <c r="T1798" s="30" t="n">
        <f aca="false">IF(AND(P1798&lt;&gt;"",Q1798&lt;&gt;""),Q1798-P1798,"")</f>
        <v>49</v>
      </c>
      <c r="U1798" s="30" t="str">
        <f aca="false">IF(AND(O1798="Engaging",P1798&lt;&gt;""),'Leia-me'!$B$5-P1798,"")</f>
        <v/>
      </c>
      <c r="V1798" s="25" t="str">
        <f aca="false">IF(O1798&lt;&gt;"Engaging","",IF(U1798&lt;='Leia-me'!$B$6,"Saudável",IF(U1798&lt;='Leia-me'!$B$7,"Esfriando",IF(U1798&lt;='Leia-me'!$B$8,"Última chance","Zumbi"))))</f>
        <v/>
      </c>
      <c r="W1798" s="25" t="n">
        <f aca="false">IF(O1798="Won",1,IF(O1798="Lost",0,""))</f>
        <v>1</v>
      </c>
      <c r="X1798" s="25" t="s">
        <v>1835</v>
      </c>
      <c r="Y1798" s="25" t="str">
        <f aca="false">IF(E1798="","Sim","")</f>
        <v/>
      </c>
    </row>
    <row r="1799" customFormat="false" ht="15" hidden="false" customHeight="false" outlineLevel="0" collapsed="false">
      <c r="A1799" s="25" t="s">
        <v>2049</v>
      </c>
      <c r="B1799" s="25" t="s">
        <v>67</v>
      </c>
      <c r="C1799" s="25" t="s">
        <v>75</v>
      </c>
      <c r="D1799" s="25" t="s">
        <v>80</v>
      </c>
      <c r="E1799" s="25" t="s">
        <v>162</v>
      </c>
      <c r="F1799" s="25" t="s">
        <v>155</v>
      </c>
      <c r="G1799" s="26" t="n">
        <v>5266.09</v>
      </c>
      <c r="H1799" s="27" t="n">
        <v>8595</v>
      </c>
      <c r="I1799" s="25" t="s">
        <v>147</v>
      </c>
      <c r="J1799" s="25" t="s">
        <v>156</v>
      </c>
      <c r="K1799" s="25" t="n">
        <v>1988</v>
      </c>
      <c r="L1799" s="25" t="s">
        <v>148</v>
      </c>
      <c r="M1799" s="25" t="s">
        <v>149</v>
      </c>
      <c r="N1799" s="28" t="n">
        <v>55</v>
      </c>
      <c r="O1799" s="25" t="s">
        <v>54</v>
      </c>
      <c r="P1799" s="29" t="n">
        <v>42866</v>
      </c>
      <c r="Q1799" s="29" t="n">
        <v>42875</v>
      </c>
      <c r="R1799" s="28" t="n">
        <v>60</v>
      </c>
      <c r="S1799" s="28" t="n">
        <f aca="false">IF(O1799="Won",R1799,IF(O1799="Lost",0,N1799))</f>
        <v>60</v>
      </c>
      <c r="T1799" s="30" t="n">
        <f aca="false">IF(AND(P1799&lt;&gt;"",Q1799&lt;&gt;""),Q1799-P1799,"")</f>
        <v>9</v>
      </c>
      <c r="U1799" s="30" t="str">
        <f aca="false">IF(AND(O1799="Engaging",P1799&lt;&gt;""),'Leia-me'!$B$5-P1799,"")</f>
        <v/>
      </c>
      <c r="V1799" s="25" t="str">
        <f aca="false">IF(O1799&lt;&gt;"Engaging","",IF(U1799&lt;='Leia-me'!$B$6,"Saudável",IF(U1799&lt;='Leia-me'!$B$7,"Esfriando",IF(U1799&lt;='Leia-me'!$B$8,"Última chance","Zumbi"))))</f>
        <v/>
      </c>
      <c r="W1799" s="25" t="n">
        <f aca="false">IF(O1799="Won",1,IF(O1799="Lost",0,""))</f>
        <v>1</v>
      </c>
      <c r="Y1799" s="25" t="str">
        <f aca="false">IF(E1799="","Sim","")</f>
        <v/>
      </c>
    </row>
    <row r="1800" customFormat="false" ht="15" hidden="false" customHeight="false" outlineLevel="0" collapsed="false">
      <c r="A1800" s="25" t="s">
        <v>2050</v>
      </c>
      <c r="B1800" s="25" t="s">
        <v>67</v>
      </c>
      <c r="C1800" s="25" t="s">
        <v>75</v>
      </c>
      <c r="D1800" s="25" t="s">
        <v>80</v>
      </c>
      <c r="E1800" s="25" t="s">
        <v>176</v>
      </c>
      <c r="F1800" s="25" t="s">
        <v>177</v>
      </c>
      <c r="G1800" s="26" t="n">
        <v>1698.2</v>
      </c>
      <c r="H1800" s="27" t="n">
        <v>3798</v>
      </c>
      <c r="I1800" s="25" t="s">
        <v>147</v>
      </c>
      <c r="K1800" s="25" t="n">
        <v>1987</v>
      </c>
      <c r="L1800" s="25" t="s">
        <v>160</v>
      </c>
      <c r="M1800" s="25" t="s">
        <v>149</v>
      </c>
      <c r="N1800" s="28" t="n">
        <v>3393</v>
      </c>
      <c r="O1800" s="25" t="s">
        <v>54</v>
      </c>
      <c r="P1800" s="29" t="n">
        <v>42866</v>
      </c>
      <c r="Q1800" s="29" t="n">
        <v>42971</v>
      </c>
      <c r="R1800" s="28" t="n">
        <v>3766</v>
      </c>
      <c r="S1800" s="28" t="n">
        <f aca="false">IF(O1800="Won",R1800,IF(O1800="Lost",0,N1800))</f>
        <v>3766</v>
      </c>
      <c r="T1800" s="30" t="n">
        <f aca="false">IF(AND(P1800&lt;&gt;"",Q1800&lt;&gt;""),Q1800-P1800,"")</f>
        <v>105</v>
      </c>
      <c r="U1800" s="30" t="str">
        <f aca="false">IF(AND(O1800="Engaging",P1800&lt;&gt;""),'Leia-me'!$B$5-P1800,"")</f>
        <v/>
      </c>
      <c r="V1800" s="25" t="str">
        <f aca="false">IF(O1800&lt;&gt;"Engaging","",IF(U1800&lt;='Leia-me'!$B$6,"Saudável",IF(U1800&lt;='Leia-me'!$B$7,"Esfriando",IF(U1800&lt;='Leia-me'!$B$8,"Última chance","Zumbi"))))</f>
        <v/>
      </c>
      <c r="W1800" s="25" t="n">
        <f aca="false">IF(O1800="Won",1,IF(O1800="Lost",0,""))</f>
        <v>1</v>
      </c>
      <c r="Y1800" s="25" t="str">
        <f aca="false">IF(E1800="","Sim","")</f>
        <v/>
      </c>
    </row>
    <row r="1801" customFormat="false" ht="15" hidden="false" customHeight="false" outlineLevel="0" collapsed="false">
      <c r="A1801" s="25" t="s">
        <v>2051</v>
      </c>
      <c r="B1801" s="25" t="s">
        <v>67</v>
      </c>
      <c r="C1801" s="25" t="s">
        <v>75</v>
      </c>
      <c r="D1801" s="25" t="s">
        <v>80</v>
      </c>
      <c r="E1801" s="25" t="s">
        <v>218</v>
      </c>
      <c r="F1801" s="25" t="s">
        <v>146</v>
      </c>
      <c r="G1801" s="26" t="n">
        <v>4.54</v>
      </c>
      <c r="H1801" s="27" t="n">
        <v>9</v>
      </c>
      <c r="I1801" s="25" t="s">
        <v>147</v>
      </c>
      <c r="K1801" s="25" t="n">
        <v>2017</v>
      </c>
      <c r="L1801" s="25" t="s">
        <v>170</v>
      </c>
      <c r="M1801" s="25" t="s">
        <v>171</v>
      </c>
      <c r="N1801" s="28" t="n">
        <v>1096</v>
      </c>
      <c r="O1801" s="25" t="s">
        <v>54</v>
      </c>
      <c r="P1801" s="29" t="n">
        <v>42868</v>
      </c>
      <c r="Q1801" s="29" t="n">
        <v>42971</v>
      </c>
      <c r="R1801" s="28" t="n">
        <v>987</v>
      </c>
      <c r="S1801" s="28" t="n">
        <f aca="false">IF(O1801="Won",R1801,IF(O1801="Lost",0,N1801))</f>
        <v>987</v>
      </c>
      <c r="T1801" s="30" t="n">
        <f aca="false">IF(AND(P1801&lt;&gt;"",Q1801&lt;&gt;""),Q1801-P1801,"")</f>
        <v>103</v>
      </c>
      <c r="U1801" s="30" t="str">
        <f aca="false">IF(AND(O1801="Engaging",P1801&lt;&gt;""),'Leia-me'!$B$5-P1801,"")</f>
        <v/>
      </c>
      <c r="V1801" s="25" t="str">
        <f aca="false">IF(O1801&lt;&gt;"Engaging","",IF(U1801&lt;='Leia-me'!$B$6,"Saudável",IF(U1801&lt;='Leia-me'!$B$7,"Esfriando",IF(U1801&lt;='Leia-me'!$B$8,"Última chance","Zumbi"))))</f>
        <v/>
      </c>
      <c r="W1801" s="25" t="n">
        <f aca="false">IF(O1801="Won",1,IF(O1801="Lost",0,""))</f>
        <v>1</v>
      </c>
      <c r="Y1801" s="25" t="str">
        <f aca="false">IF(E1801="","Sim","")</f>
        <v/>
      </c>
    </row>
    <row r="1802" customFormat="false" ht="15" hidden="false" customHeight="false" outlineLevel="0" collapsed="false">
      <c r="A1802" s="25" t="s">
        <v>2052</v>
      </c>
      <c r="B1802" s="25" t="s">
        <v>67</v>
      </c>
      <c r="C1802" s="25" t="s">
        <v>75</v>
      </c>
      <c r="D1802" s="25" t="s">
        <v>80</v>
      </c>
      <c r="E1802" s="25" t="s">
        <v>237</v>
      </c>
      <c r="F1802" s="25" t="s">
        <v>192</v>
      </c>
      <c r="G1802" s="26" t="n">
        <v>4618</v>
      </c>
      <c r="H1802" s="27" t="n">
        <v>10083</v>
      </c>
      <c r="I1802" s="25" t="s">
        <v>147</v>
      </c>
      <c r="K1802" s="25" t="n">
        <v>1982</v>
      </c>
      <c r="L1802" s="25" t="s">
        <v>160</v>
      </c>
      <c r="M1802" s="25" t="s">
        <v>149</v>
      </c>
      <c r="N1802" s="28" t="n">
        <v>3393</v>
      </c>
      <c r="O1802" s="25" t="s">
        <v>54</v>
      </c>
      <c r="P1802" s="29" t="n">
        <v>42868</v>
      </c>
      <c r="Q1802" s="29" t="n">
        <v>42962</v>
      </c>
      <c r="R1802" s="28" t="n">
        <v>3290</v>
      </c>
      <c r="S1802" s="28" t="n">
        <f aca="false">IF(O1802="Won",R1802,IF(O1802="Lost",0,N1802))</f>
        <v>3290</v>
      </c>
      <c r="T1802" s="30" t="n">
        <f aca="false">IF(AND(P1802&lt;&gt;"",Q1802&lt;&gt;""),Q1802-P1802,"")</f>
        <v>94</v>
      </c>
      <c r="U1802" s="30" t="str">
        <f aca="false">IF(AND(O1802="Engaging",P1802&lt;&gt;""),'Leia-me'!$B$5-P1802,"")</f>
        <v/>
      </c>
      <c r="V1802" s="25" t="str">
        <f aca="false">IF(O1802&lt;&gt;"Engaging","",IF(U1802&lt;='Leia-me'!$B$6,"Saudável",IF(U1802&lt;='Leia-me'!$B$7,"Esfriando",IF(U1802&lt;='Leia-me'!$B$8,"Última chance","Zumbi"))))</f>
        <v/>
      </c>
      <c r="W1802" s="25" t="n">
        <f aca="false">IF(O1802="Won",1,IF(O1802="Lost",0,""))</f>
        <v>1</v>
      </c>
      <c r="Y1802" s="25" t="str">
        <f aca="false">IF(E1802="","Sim","")</f>
        <v/>
      </c>
    </row>
    <row r="1803" customFormat="false" ht="15" hidden="false" customHeight="false" outlineLevel="0" collapsed="false">
      <c r="A1803" s="25" t="s">
        <v>2053</v>
      </c>
      <c r="B1803" s="25" t="s">
        <v>67</v>
      </c>
      <c r="C1803" s="25" t="s">
        <v>75</v>
      </c>
      <c r="D1803" s="25" t="s">
        <v>80</v>
      </c>
      <c r="E1803" s="25" t="s">
        <v>154</v>
      </c>
      <c r="F1803" s="25" t="s">
        <v>155</v>
      </c>
      <c r="G1803" s="26" t="n">
        <v>86.68</v>
      </c>
      <c r="H1803" s="27" t="n">
        <v>187</v>
      </c>
      <c r="I1803" s="25" t="s">
        <v>147</v>
      </c>
      <c r="J1803" s="25" t="s">
        <v>156</v>
      </c>
      <c r="K1803" s="25" t="n">
        <v>2007</v>
      </c>
      <c r="L1803" s="25" t="s">
        <v>148</v>
      </c>
      <c r="M1803" s="25" t="s">
        <v>149</v>
      </c>
      <c r="N1803" s="28" t="n">
        <v>55</v>
      </c>
      <c r="O1803" s="25" t="s">
        <v>54</v>
      </c>
      <c r="P1803" s="29" t="n">
        <v>42869</v>
      </c>
      <c r="Q1803" s="29" t="n">
        <v>42910</v>
      </c>
      <c r="R1803" s="28" t="n">
        <v>59</v>
      </c>
      <c r="S1803" s="28" t="n">
        <f aca="false">IF(O1803="Won",R1803,IF(O1803="Lost",0,N1803))</f>
        <v>59</v>
      </c>
      <c r="T1803" s="30" t="n">
        <f aca="false">IF(AND(P1803&lt;&gt;"",Q1803&lt;&gt;""),Q1803-P1803,"")</f>
        <v>41</v>
      </c>
      <c r="U1803" s="30" t="str">
        <f aca="false">IF(AND(O1803="Engaging",P1803&lt;&gt;""),'Leia-me'!$B$5-P1803,"")</f>
        <v/>
      </c>
      <c r="V1803" s="25" t="str">
        <f aca="false">IF(O1803&lt;&gt;"Engaging","",IF(U1803&lt;='Leia-me'!$B$6,"Saudável",IF(U1803&lt;='Leia-me'!$B$7,"Esfriando",IF(U1803&lt;='Leia-me'!$B$8,"Última chance","Zumbi"))))</f>
        <v/>
      </c>
      <c r="W1803" s="25" t="n">
        <f aca="false">IF(O1803="Won",1,IF(O1803="Lost",0,""))</f>
        <v>1</v>
      </c>
      <c r="Y1803" s="25" t="str">
        <f aca="false">IF(E1803="","Sim","")</f>
        <v/>
      </c>
    </row>
    <row r="1804" customFormat="false" ht="15" hidden="false" customHeight="false" outlineLevel="0" collapsed="false">
      <c r="A1804" s="25" t="s">
        <v>2054</v>
      </c>
      <c r="B1804" s="25" t="s">
        <v>67</v>
      </c>
      <c r="C1804" s="25" t="s">
        <v>75</v>
      </c>
      <c r="D1804" s="25" t="s">
        <v>80</v>
      </c>
      <c r="E1804" s="25" t="s">
        <v>215</v>
      </c>
      <c r="F1804" s="25" t="s">
        <v>177</v>
      </c>
      <c r="G1804" s="26" t="n">
        <v>1102.43</v>
      </c>
      <c r="H1804" s="27" t="n">
        <v>1759</v>
      </c>
      <c r="I1804" s="25" t="s">
        <v>147</v>
      </c>
      <c r="K1804" s="25" t="n">
        <v>2006</v>
      </c>
      <c r="L1804" s="25" t="s">
        <v>170</v>
      </c>
      <c r="M1804" s="25" t="s">
        <v>171</v>
      </c>
      <c r="N1804" s="28" t="n">
        <v>1096</v>
      </c>
      <c r="O1804" s="25" t="s">
        <v>54</v>
      </c>
      <c r="P1804" s="29" t="n">
        <v>42872</v>
      </c>
      <c r="Q1804" s="29" t="n">
        <v>42958</v>
      </c>
      <c r="R1804" s="28" t="n">
        <v>1110</v>
      </c>
      <c r="S1804" s="28" t="n">
        <f aca="false">IF(O1804="Won",R1804,IF(O1804="Lost",0,N1804))</f>
        <v>1110</v>
      </c>
      <c r="T1804" s="30" t="n">
        <f aca="false">IF(AND(P1804&lt;&gt;"",Q1804&lt;&gt;""),Q1804-P1804,"")</f>
        <v>86</v>
      </c>
      <c r="U1804" s="30" t="str">
        <f aca="false">IF(AND(O1804="Engaging",P1804&lt;&gt;""),'Leia-me'!$B$5-P1804,"")</f>
        <v/>
      </c>
      <c r="V1804" s="25" t="str">
        <f aca="false">IF(O1804&lt;&gt;"Engaging","",IF(U1804&lt;='Leia-me'!$B$6,"Saudável",IF(U1804&lt;='Leia-me'!$B$7,"Esfriando",IF(U1804&lt;='Leia-me'!$B$8,"Última chance","Zumbi"))))</f>
        <v/>
      </c>
      <c r="W1804" s="25" t="n">
        <f aca="false">IF(O1804="Won",1,IF(O1804="Lost",0,""))</f>
        <v>1</v>
      </c>
      <c r="Y1804" s="25" t="str">
        <f aca="false">IF(E1804="","Sim","")</f>
        <v/>
      </c>
    </row>
    <row r="1805" customFormat="false" ht="15" hidden="false" customHeight="false" outlineLevel="0" collapsed="false">
      <c r="A1805" s="25" t="s">
        <v>2055</v>
      </c>
      <c r="B1805" s="25" t="s">
        <v>67</v>
      </c>
      <c r="C1805" s="25" t="s">
        <v>75</v>
      </c>
      <c r="D1805" s="25" t="s">
        <v>80</v>
      </c>
      <c r="E1805" s="25" t="s">
        <v>180</v>
      </c>
      <c r="F1805" s="25" t="s">
        <v>146</v>
      </c>
      <c r="G1805" s="26" t="n">
        <v>3178.24</v>
      </c>
      <c r="H1805" s="27" t="n">
        <v>4540</v>
      </c>
      <c r="I1805" s="25" t="s">
        <v>147</v>
      </c>
      <c r="K1805" s="25" t="n">
        <v>2002</v>
      </c>
      <c r="L1805" s="25" t="s">
        <v>1834</v>
      </c>
      <c r="M1805" s="25" t="s">
        <v>171</v>
      </c>
      <c r="N1805" s="28" t="n">
        <v>4821</v>
      </c>
      <c r="O1805" s="25" t="s">
        <v>54</v>
      </c>
      <c r="P1805" s="29" t="n">
        <v>42873</v>
      </c>
      <c r="Q1805" s="29" t="n">
        <v>42893</v>
      </c>
      <c r="R1805" s="28" t="n">
        <v>4606</v>
      </c>
      <c r="S1805" s="28" t="n">
        <f aca="false">IF(O1805="Won",R1805,IF(O1805="Lost",0,N1805))</f>
        <v>4606</v>
      </c>
      <c r="T1805" s="30" t="n">
        <f aca="false">IF(AND(P1805&lt;&gt;"",Q1805&lt;&gt;""),Q1805-P1805,"")</f>
        <v>20</v>
      </c>
      <c r="U1805" s="30" t="str">
        <f aca="false">IF(AND(O1805="Engaging",P1805&lt;&gt;""),'Leia-me'!$B$5-P1805,"")</f>
        <v/>
      </c>
      <c r="V1805" s="25" t="str">
        <f aca="false">IF(O1805&lt;&gt;"Engaging","",IF(U1805&lt;='Leia-me'!$B$6,"Saudável",IF(U1805&lt;='Leia-me'!$B$7,"Esfriando",IF(U1805&lt;='Leia-me'!$B$8,"Última chance","Zumbi"))))</f>
        <v/>
      </c>
      <c r="W1805" s="25" t="n">
        <f aca="false">IF(O1805="Won",1,IF(O1805="Lost",0,""))</f>
        <v>1</v>
      </c>
      <c r="X1805" s="25" t="s">
        <v>1835</v>
      </c>
      <c r="Y1805" s="25" t="str">
        <f aca="false">IF(E1805="","Sim","")</f>
        <v/>
      </c>
    </row>
    <row r="1806" customFormat="false" ht="15" hidden="false" customHeight="false" outlineLevel="0" collapsed="false">
      <c r="A1806" s="25" t="s">
        <v>2056</v>
      </c>
      <c r="B1806" s="25" t="s">
        <v>67</v>
      </c>
      <c r="C1806" s="25" t="s">
        <v>75</v>
      </c>
      <c r="D1806" s="25" t="s">
        <v>80</v>
      </c>
      <c r="E1806" s="25" t="s">
        <v>251</v>
      </c>
      <c r="F1806" s="25" t="s">
        <v>211</v>
      </c>
      <c r="G1806" s="26" t="n">
        <v>332.43</v>
      </c>
      <c r="H1806" s="27" t="n">
        <v>799</v>
      </c>
      <c r="I1806" s="25" t="s">
        <v>147</v>
      </c>
      <c r="K1806" s="25" t="n">
        <v>1995</v>
      </c>
      <c r="L1806" s="25" t="s">
        <v>1834</v>
      </c>
      <c r="M1806" s="25" t="s">
        <v>171</v>
      </c>
      <c r="N1806" s="28" t="n">
        <v>4821</v>
      </c>
      <c r="O1806" s="25" t="s">
        <v>55</v>
      </c>
      <c r="P1806" s="29" t="n">
        <v>42874</v>
      </c>
      <c r="Q1806" s="29" t="n">
        <v>42974</v>
      </c>
      <c r="R1806" s="28" t="n">
        <v>0</v>
      </c>
      <c r="S1806" s="28" t="n">
        <f aca="false">IF(O1806="Won",R1806,IF(O1806="Lost",0,N1806))</f>
        <v>0</v>
      </c>
      <c r="T1806" s="30" t="n">
        <f aca="false">IF(AND(P1806&lt;&gt;"",Q1806&lt;&gt;""),Q1806-P1806,"")</f>
        <v>100</v>
      </c>
      <c r="U1806" s="30" t="str">
        <f aca="false">IF(AND(O1806="Engaging",P1806&lt;&gt;""),'Leia-me'!$B$5-P1806,"")</f>
        <v/>
      </c>
      <c r="V1806" s="25" t="str">
        <f aca="false">IF(O1806&lt;&gt;"Engaging","",IF(U1806&lt;='Leia-me'!$B$6,"Saudável",IF(U1806&lt;='Leia-me'!$B$7,"Esfriando",IF(U1806&lt;='Leia-me'!$B$8,"Última chance","Zumbi"))))</f>
        <v/>
      </c>
      <c r="W1806" s="25" t="n">
        <f aca="false">IF(O1806="Won",1,IF(O1806="Lost",0,""))</f>
        <v>0</v>
      </c>
      <c r="X1806" s="25" t="s">
        <v>1835</v>
      </c>
      <c r="Y1806" s="25" t="str">
        <f aca="false">IF(E1806="","Sim","")</f>
        <v/>
      </c>
    </row>
    <row r="1807" customFormat="false" ht="15" hidden="false" customHeight="false" outlineLevel="0" collapsed="false">
      <c r="A1807" s="25" t="s">
        <v>2057</v>
      </c>
      <c r="B1807" s="25" t="s">
        <v>67</v>
      </c>
      <c r="C1807" s="25" t="s">
        <v>75</v>
      </c>
      <c r="D1807" s="25" t="s">
        <v>80</v>
      </c>
      <c r="E1807" s="25" t="s">
        <v>266</v>
      </c>
      <c r="F1807" s="25" t="s">
        <v>267</v>
      </c>
      <c r="G1807" s="26" t="n">
        <v>2041.73</v>
      </c>
      <c r="H1807" s="27" t="n">
        <v>5276</v>
      </c>
      <c r="I1807" s="25" t="s">
        <v>147</v>
      </c>
      <c r="K1807" s="25" t="n">
        <v>1997</v>
      </c>
      <c r="L1807" s="25" t="s">
        <v>1834</v>
      </c>
      <c r="M1807" s="25" t="s">
        <v>171</v>
      </c>
      <c r="N1807" s="28" t="n">
        <v>4821</v>
      </c>
      <c r="O1807" s="25" t="s">
        <v>54</v>
      </c>
      <c r="P1807" s="29" t="n">
        <v>42874</v>
      </c>
      <c r="Q1807" s="29" t="n">
        <v>42989</v>
      </c>
      <c r="R1807" s="28" t="n">
        <v>4914</v>
      </c>
      <c r="S1807" s="28" t="n">
        <f aca="false">IF(O1807="Won",R1807,IF(O1807="Lost",0,N1807))</f>
        <v>4914</v>
      </c>
      <c r="T1807" s="30" t="n">
        <f aca="false">IF(AND(P1807&lt;&gt;"",Q1807&lt;&gt;""),Q1807-P1807,"")</f>
        <v>115</v>
      </c>
      <c r="U1807" s="30" t="str">
        <f aca="false">IF(AND(O1807="Engaging",P1807&lt;&gt;""),'Leia-me'!$B$5-P1807,"")</f>
        <v/>
      </c>
      <c r="V1807" s="25" t="str">
        <f aca="false">IF(O1807&lt;&gt;"Engaging","",IF(U1807&lt;='Leia-me'!$B$6,"Saudável",IF(U1807&lt;='Leia-me'!$B$7,"Esfriando",IF(U1807&lt;='Leia-me'!$B$8,"Última chance","Zumbi"))))</f>
        <v/>
      </c>
      <c r="W1807" s="25" t="n">
        <f aca="false">IF(O1807="Won",1,IF(O1807="Lost",0,""))</f>
        <v>1</v>
      </c>
      <c r="X1807" s="25" t="s">
        <v>1835</v>
      </c>
      <c r="Y1807" s="25" t="str">
        <f aca="false">IF(E1807="","Sim","")</f>
        <v/>
      </c>
    </row>
    <row r="1808" customFormat="false" ht="15" hidden="false" customHeight="false" outlineLevel="0" collapsed="false">
      <c r="A1808" s="25" t="s">
        <v>2058</v>
      </c>
      <c r="B1808" s="25" t="s">
        <v>67</v>
      </c>
      <c r="C1808" s="25" t="s">
        <v>75</v>
      </c>
      <c r="D1808" s="25" t="s">
        <v>80</v>
      </c>
      <c r="E1808" s="25" t="s">
        <v>210</v>
      </c>
      <c r="F1808" s="25" t="s">
        <v>211</v>
      </c>
      <c r="G1808" s="26" t="n">
        <v>718.62</v>
      </c>
      <c r="H1808" s="27" t="n">
        <v>2448</v>
      </c>
      <c r="I1808" s="25" t="s">
        <v>147</v>
      </c>
      <c r="K1808" s="25" t="n">
        <v>2001</v>
      </c>
      <c r="L1808" s="25" t="s">
        <v>1834</v>
      </c>
      <c r="M1808" s="25" t="s">
        <v>171</v>
      </c>
      <c r="N1808" s="28" t="n">
        <v>4821</v>
      </c>
      <c r="O1808" s="25" t="s">
        <v>54</v>
      </c>
      <c r="P1808" s="29" t="n">
        <v>42875</v>
      </c>
      <c r="Q1808" s="29" t="n">
        <v>43005</v>
      </c>
      <c r="R1808" s="28" t="n">
        <v>5961</v>
      </c>
      <c r="S1808" s="28" t="n">
        <f aca="false">IF(O1808="Won",R1808,IF(O1808="Lost",0,N1808))</f>
        <v>5961</v>
      </c>
      <c r="T1808" s="30" t="n">
        <f aca="false">IF(AND(P1808&lt;&gt;"",Q1808&lt;&gt;""),Q1808-P1808,"")</f>
        <v>130</v>
      </c>
      <c r="U1808" s="30" t="str">
        <f aca="false">IF(AND(O1808="Engaging",P1808&lt;&gt;""),'Leia-me'!$B$5-P1808,"")</f>
        <v/>
      </c>
      <c r="V1808" s="25" t="str">
        <f aca="false">IF(O1808&lt;&gt;"Engaging","",IF(U1808&lt;='Leia-me'!$B$6,"Saudável",IF(U1808&lt;='Leia-me'!$B$7,"Esfriando",IF(U1808&lt;='Leia-me'!$B$8,"Última chance","Zumbi"))))</f>
        <v/>
      </c>
      <c r="W1808" s="25" t="n">
        <f aca="false">IF(O1808="Won",1,IF(O1808="Lost",0,""))</f>
        <v>1</v>
      </c>
      <c r="X1808" s="25" t="s">
        <v>1835</v>
      </c>
      <c r="Y1808" s="25" t="str">
        <f aca="false">IF(E1808="","Sim","")</f>
        <v/>
      </c>
    </row>
    <row r="1809" customFormat="false" ht="15" hidden="false" customHeight="false" outlineLevel="0" collapsed="false">
      <c r="A1809" s="25" t="s">
        <v>2059</v>
      </c>
      <c r="B1809" s="25" t="s">
        <v>67</v>
      </c>
      <c r="C1809" s="25" t="s">
        <v>75</v>
      </c>
      <c r="D1809" s="25" t="s">
        <v>80</v>
      </c>
      <c r="E1809" s="25" t="s">
        <v>154</v>
      </c>
      <c r="F1809" s="25" t="s">
        <v>155</v>
      </c>
      <c r="G1809" s="26" t="n">
        <v>86.68</v>
      </c>
      <c r="H1809" s="27" t="n">
        <v>187</v>
      </c>
      <c r="I1809" s="25" t="s">
        <v>147</v>
      </c>
      <c r="J1809" s="25" t="s">
        <v>156</v>
      </c>
      <c r="K1809" s="25" t="n">
        <v>2007</v>
      </c>
      <c r="L1809" s="25" t="s">
        <v>1834</v>
      </c>
      <c r="M1809" s="25" t="s">
        <v>171</v>
      </c>
      <c r="N1809" s="28" t="n">
        <v>4821</v>
      </c>
      <c r="O1809" s="25" t="s">
        <v>54</v>
      </c>
      <c r="P1809" s="29" t="n">
        <v>42875</v>
      </c>
      <c r="Q1809" s="29" t="n">
        <v>42956</v>
      </c>
      <c r="R1809" s="28" t="n">
        <v>5647</v>
      </c>
      <c r="S1809" s="28" t="n">
        <f aca="false">IF(O1809="Won",R1809,IF(O1809="Lost",0,N1809))</f>
        <v>5647</v>
      </c>
      <c r="T1809" s="30" t="n">
        <f aca="false">IF(AND(P1809&lt;&gt;"",Q1809&lt;&gt;""),Q1809-P1809,"")</f>
        <v>81</v>
      </c>
      <c r="U1809" s="30" t="str">
        <f aca="false">IF(AND(O1809="Engaging",P1809&lt;&gt;""),'Leia-me'!$B$5-P1809,"")</f>
        <v/>
      </c>
      <c r="V1809" s="25" t="str">
        <f aca="false">IF(O1809&lt;&gt;"Engaging","",IF(U1809&lt;='Leia-me'!$B$6,"Saudável",IF(U1809&lt;='Leia-me'!$B$7,"Esfriando",IF(U1809&lt;='Leia-me'!$B$8,"Última chance","Zumbi"))))</f>
        <v/>
      </c>
      <c r="W1809" s="25" t="n">
        <f aca="false">IF(O1809="Won",1,IF(O1809="Lost",0,""))</f>
        <v>1</v>
      </c>
      <c r="X1809" s="25" t="s">
        <v>1835</v>
      </c>
      <c r="Y1809" s="25" t="str">
        <f aca="false">IF(E1809="","Sim","")</f>
        <v/>
      </c>
    </row>
    <row r="1810" customFormat="false" ht="15" hidden="false" customHeight="false" outlineLevel="0" collapsed="false">
      <c r="A1810" s="25" t="s">
        <v>2060</v>
      </c>
      <c r="B1810" s="25" t="s">
        <v>67</v>
      </c>
      <c r="C1810" s="25" t="s">
        <v>75</v>
      </c>
      <c r="D1810" s="25" t="s">
        <v>80</v>
      </c>
      <c r="E1810" s="25" t="s">
        <v>251</v>
      </c>
      <c r="F1810" s="25" t="s">
        <v>211</v>
      </c>
      <c r="G1810" s="26" t="n">
        <v>332.43</v>
      </c>
      <c r="H1810" s="27" t="n">
        <v>799</v>
      </c>
      <c r="I1810" s="25" t="s">
        <v>147</v>
      </c>
      <c r="K1810" s="25" t="n">
        <v>1995</v>
      </c>
      <c r="L1810" s="25" t="s">
        <v>148</v>
      </c>
      <c r="M1810" s="25" t="s">
        <v>149</v>
      </c>
      <c r="N1810" s="28" t="n">
        <v>55</v>
      </c>
      <c r="O1810" s="25" t="s">
        <v>54</v>
      </c>
      <c r="P1810" s="29" t="n">
        <v>42875</v>
      </c>
      <c r="Q1810" s="29" t="n">
        <v>42965</v>
      </c>
      <c r="R1810" s="28" t="n">
        <v>56</v>
      </c>
      <c r="S1810" s="28" t="n">
        <f aca="false">IF(O1810="Won",R1810,IF(O1810="Lost",0,N1810))</f>
        <v>56</v>
      </c>
      <c r="T1810" s="30" t="n">
        <f aca="false">IF(AND(P1810&lt;&gt;"",Q1810&lt;&gt;""),Q1810-P1810,"")</f>
        <v>90</v>
      </c>
      <c r="U1810" s="30" t="str">
        <f aca="false">IF(AND(O1810="Engaging",P1810&lt;&gt;""),'Leia-me'!$B$5-P1810,"")</f>
        <v/>
      </c>
      <c r="V1810" s="25" t="str">
        <f aca="false">IF(O1810&lt;&gt;"Engaging","",IF(U1810&lt;='Leia-me'!$B$6,"Saudável",IF(U1810&lt;='Leia-me'!$B$7,"Esfriando",IF(U1810&lt;='Leia-me'!$B$8,"Última chance","Zumbi"))))</f>
        <v/>
      </c>
      <c r="W1810" s="25" t="n">
        <f aca="false">IF(O1810="Won",1,IF(O1810="Lost",0,""))</f>
        <v>1</v>
      </c>
      <c r="Y1810" s="25" t="str">
        <f aca="false">IF(E1810="","Sim","")</f>
        <v/>
      </c>
    </row>
    <row r="1811" customFormat="false" ht="15" hidden="false" customHeight="false" outlineLevel="0" collapsed="false">
      <c r="A1811" s="25" t="s">
        <v>2061</v>
      </c>
      <c r="B1811" s="25" t="s">
        <v>67</v>
      </c>
      <c r="C1811" s="25" t="s">
        <v>75</v>
      </c>
      <c r="D1811" s="25" t="s">
        <v>80</v>
      </c>
      <c r="E1811" s="25" t="s">
        <v>184</v>
      </c>
      <c r="F1811" s="25" t="s">
        <v>185</v>
      </c>
      <c r="G1811" s="26" t="n">
        <v>1520.66</v>
      </c>
      <c r="H1811" s="27" t="n">
        <v>1806</v>
      </c>
      <c r="I1811" s="25" t="s">
        <v>147</v>
      </c>
      <c r="K1811" s="25" t="n">
        <v>2005</v>
      </c>
      <c r="L1811" s="25" t="s">
        <v>160</v>
      </c>
      <c r="M1811" s="25" t="s">
        <v>149</v>
      </c>
      <c r="N1811" s="28" t="n">
        <v>3393</v>
      </c>
      <c r="O1811" s="25" t="s">
        <v>55</v>
      </c>
      <c r="P1811" s="29" t="n">
        <v>42877</v>
      </c>
      <c r="Q1811" s="29" t="n">
        <v>42986</v>
      </c>
      <c r="R1811" s="28" t="n">
        <v>0</v>
      </c>
      <c r="S1811" s="28" t="n">
        <f aca="false">IF(O1811="Won",R1811,IF(O1811="Lost",0,N1811))</f>
        <v>0</v>
      </c>
      <c r="T1811" s="30" t="n">
        <f aca="false">IF(AND(P1811&lt;&gt;"",Q1811&lt;&gt;""),Q1811-P1811,"")</f>
        <v>109</v>
      </c>
      <c r="U1811" s="30" t="str">
        <f aca="false">IF(AND(O1811="Engaging",P1811&lt;&gt;""),'Leia-me'!$B$5-P1811,"")</f>
        <v/>
      </c>
      <c r="V1811" s="25" t="str">
        <f aca="false">IF(O1811&lt;&gt;"Engaging","",IF(U1811&lt;='Leia-me'!$B$6,"Saudável",IF(U1811&lt;='Leia-me'!$B$7,"Esfriando",IF(U1811&lt;='Leia-me'!$B$8,"Última chance","Zumbi"))))</f>
        <v/>
      </c>
      <c r="W1811" s="25" t="n">
        <f aca="false">IF(O1811="Won",1,IF(O1811="Lost",0,""))</f>
        <v>0</v>
      </c>
      <c r="Y1811" s="25" t="str">
        <f aca="false">IF(E1811="","Sim","")</f>
        <v/>
      </c>
    </row>
    <row r="1812" customFormat="false" ht="15" hidden="false" customHeight="false" outlineLevel="0" collapsed="false">
      <c r="A1812" s="25" t="s">
        <v>2062</v>
      </c>
      <c r="B1812" s="25" t="s">
        <v>67</v>
      </c>
      <c r="C1812" s="25" t="s">
        <v>75</v>
      </c>
      <c r="D1812" s="25" t="s">
        <v>80</v>
      </c>
      <c r="E1812" s="25" t="s">
        <v>231</v>
      </c>
      <c r="F1812" s="25" t="s">
        <v>168</v>
      </c>
      <c r="G1812" s="26" t="n">
        <v>45.39</v>
      </c>
      <c r="H1812" s="27" t="n">
        <v>100</v>
      </c>
      <c r="I1812" s="25" t="s">
        <v>147</v>
      </c>
      <c r="J1812" s="25" t="s">
        <v>169</v>
      </c>
      <c r="K1812" s="25" t="n">
        <v>2012</v>
      </c>
      <c r="L1812" s="25" t="s">
        <v>160</v>
      </c>
      <c r="M1812" s="25" t="s">
        <v>149</v>
      </c>
      <c r="N1812" s="28" t="n">
        <v>3393</v>
      </c>
      <c r="O1812" s="25" t="s">
        <v>55</v>
      </c>
      <c r="P1812" s="29" t="n">
        <v>42880</v>
      </c>
      <c r="Q1812" s="29" t="n">
        <v>42954</v>
      </c>
      <c r="R1812" s="28" t="n">
        <v>0</v>
      </c>
      <c r="S1812" s="28" t="n">
        <f aca="false">IF(O1812="Won",R1812,IF(O1812="Lost",0,N1812))</f>
        <v>0</v>
      </c>
      <c r="T1812" s="30" t="n">
        <f aca="false">IF(AND(P1812&lt;&gt;"",Q1812&lt;&gt;""),Q1812-P1812,"")</f>
        <v>74</v>
      </c>
      <c r="U1812" s="30" t="str">
        <f aca="false">IF(AND(O1812="Engaging",P1812&lt;&gt;""),'Leia-me'!$B$5-P1812,"")</f>
        <v/>
      </c>
      <c r="V1812" s="25" t="str">
        <f aca="false">IF(O1812&lt;&gt;"Engaging","",IF(U1812&lt;='Leia-me'!$B$6,"Saudável",IF(U1812&lt;='Leia-me'!$B$7,"Esfriando",IF(U1812&lt;='Leia-me'!$B$8,"Última chance","Zumbi"))))</f>
        <v/>
      </c>
      <c r="W1812" s="25" t="n">
        <f aca="false">IF(O1812="Won",1,IF(O1812="Lost",0,""))</f>
        <v>0</v>
      </c>
      <c r="Y1812" s="25" t="str">
        <f aca="false">IF(E1812="","Sim","")</f>
        <v/>
      </c>
    </row>
    <row r="1813" customFormat="false" ht="15" hidden="false" customHeight="false" outlineLevel="0" collapsed="false">
      <c r="A1813" s="25" t="s">
        <v>2063</v>
      </c>
      <c r="B1813" s="25" t="s">
        <v>67</v>
      </c>
      <c r="C1813" s="25" t="s">
        <v>75</v>
      </c>
      <c r="D1813" s="25" t="s">
        <v>80</v>
      </c>
      <c r="E1813" s="25" t="s">
        <v>240</v>
      </c>
      <c r="F1813" s="25" t="s">
        <v>185</v>
      </c>
      <c r="G1813" s="26" t="n">
        <v>1223.72</v>
      </c>
      <c r="H1813" s="27" t="n">
        <v>2497</v>
      </c>
      <c r="I1813" s="25" t="s">
        <v>241</v>
      </c>
      <c r="K1813" s="25" t="n">
        <v>2000</v>
      </c>
      <c r="L1813" s="25" t="s">
        <v>1834</v>
      </c>
      <c r="M1813" s="25" t="s">
        <v>171</v>
      </c>
      <c r="N1813" s="28" t="n">
        <v>4821</v>
      </c>
      <c r="O1813" s="25" t="s">
        <v>54</v>
      </c>
      <c r="P1813" s="29" t="n">
        <v>42880</v>
      </c>
      <c r="Q1813" s="29" t="n">
        <v>42961</v>
      </c>
      <c r="R1813" s="28" t="n">
        <v>4270</v>
      </c>
      <c r="S1813" s="28" t="n">
        <f aca="false">IF(O1813="Won",R1813,IF(O1813="Lost",0,N1813))</f>
        <v>4270</v>
      </c>
      <c r="T1813" s="30" t="n">
        <f aca="false">IF(AND(P1813&lt;&gt;"",Q1813&lt;&gt;""),Q1813-P1813,"")</f>
        <v>81</v>
      </c>
      <c r="U1813" s="30" t="str">
        <f aca="false">IF(AND(O1813="Engaging",P1813&lt;&gt;""),'Leia-me'!$B$5-P1813,"")</f>
        <v/>
      </c>
      <c r="V1813" s="25" t="str">
        <f aca="false">IF(O1813&lt;&gt;"Engaging","",IF(U1813&lt;='Leia-me'!$B$6,"Saudável",IF(U1813&lt;='Leia-me'!$B$7,"Esfriando",IF(U1813&lt;='Leia-me'!$B$8,"Última chance","Zumbi"))))</f>
        <v/>
      </c>
      <c r="W1813" s="25" t="n">
        <f aca="false">IF(O1813="Won",1,IF(O1813="Lost",0,""))</f>
        <v>1</v>
      </c>
      <c r="X1813" s="25" t="s">
        <v>1835</v>
      </c>
      <c r="Y1813" s="25" t="str">
        <f aca="false">IF(E1813="","Sim","")</f>
        <v/>
      </c>
    </row>
    <row r="1814" customFormat="false" ht="15" hidden="false" customHeight="false" outlineLevel="0" collapsed="false">
      <c r="A1814" s="25" t="s">
        <v>2064</v>
      </c>
      <c r="B1814" s="25" t="s">
        <v>67</v>
      </c>
      <c r="C1814" s="25" t="s">
        <v>75</v>
      </c>
      <c r="D1814" s="25" t="s">
        <v>80</v>
      </c>
      <c r="E1814" s="25" t="s">
        <v>191</v>
      </c>
      <c r="F1814" s="25" t="s">
        <v>192</v>
      </c>
      <c r="G1814" s="26" t="n">
        <v>2714.9</v>
      </c>
      <c r="H1814" s="27" t="n">
        <v>2641</v>
      </c>
      <c r="I1814" s="25" t="s">
        <v>147</v>
      </c>
      <c r="J1814" s="25" t="s">
        <v>193</v>
      </c>
      <c r="K1814" s="25" t="n">
        <v>1998</v>
      </c>
      <c r="L1814" s="25" t="s">
        <v>1834</v>
      </c>
      <c r="M1814" s="25" t="s">
        <v>171</v>
      </c>
      <c r="N1814" s="28" t="n">
        <v>4821</v>
      </c>
      <c r="O1814" s="25" t="s">
        <v>55</v>
      </c>
      <c r="P1814" s="29" t="n">
        <v>42882</v>
      </c>
      <c r="Q1814" s="29" t="n">
        <v>42965</v>
      </c>
      <c r="R1814" s="28" t="n">
        <v>0</v>
      </c>
      <c r="S1814" s="28" t="n">
        <f aca="false">IF(O1814="Won",R1814,IF(O1814="Lost",0,N1814))</f>
        <v>0</v>
      </c>
      <c r="T1814" s="30" t="n">
        <f aca="false">IF(AND(P1814&lt;&gt;"",Q1814&lt;&gt;""),Q1814-P1814,"")</f>
        <v>83</v>
      </c>
      <c r="U1814" s="30" t="str">
        <f aca="false">IF(AND(O1814="Engaging",P1814&lt;&gt;""),'Leia-me'!$B$5-P1814,"")</f>
        <v/>
      </c>
      <c r="V1814" s="25" t="str">
        <f aca="false">IF(O1814&lt;&gt;"Engaging","",IF(U1814&lt;='Leia-me'!$B$6,"Saudável",IF(U1814&lt;='Leia-me'!$B$7,"Esfriando",IF(U1814&lt;='Leia-me'!$B$8,"Última chance","Zumbi"))))</f>
        <v/>
      </c>
      <c r="W1814" s="25" t="n">
        <f aca="false">IF(O1814="Won",1,IF(O1814="Lost",0,""))</f>
        <v>0</v>
      </c>
      <c r="X1814" s="25" t="s">
        <v>1835</v>
      </c>
      <c r="Y1814" s="25" t="str">
        <f aca="false">IF(E1814="","Sim","")</f>
        <v/>
      </c>
    </row>
    <row r="1815" customFormat="false" ht="15" hidden="false" customHeight="false" outlineLevel="0" collapsed="false">
      <c r="A1815" s="25" t="s">
        <v>2065</v>
      </c>
      <c r="B1815" s="25" t="s">
        <v>67</v>
      </c>
      <c r="C1815" s="25" t="s">
        <v>75</v>
      </c>
      <c r="D1815" s="25" t="s">
        <v>80</v>
      </c>
      <c r="E1815" s="25" t="s">
        <v>231</v>
      </c>
      <c r="F1815" s="25" t="s">
        <v>168</v>
      </c>
      <c r="G1815" s="26" t="n">
        <v>45.39</v>
      </c>
      <c r="H1815" s="27" t="n">
        <v>100</v>
      </c>
      <c r="I1815" s="25" t="s">
        <v>147</v>
      </c>
      <c r="J1815" s="25" t="s">
        <v>169</v>
      </c>
      <c r="K1815" s="25" t="n">
        <v>2012</v>
      </c>
      <c r="L1815" s="25" t="s">
        <v>1834</v>
      </c>
      <c r="M1815" s="25" t="s">
        <v>171</v>
      </c>
      <c r="N1815" s="28" t="n">
        <v>4821</v>
      </c>
      <c r="O1815" s="25" t="s">
        <v>54</v>
      </c>
      <c r="P1815" s="29" t="n">
        <v>42882</v>
      </c>
      <c r="Q1815" s="29" t="n">
        <v>42969</v>
      </c>
      <c r="R1815" s="28" t="n">
        <v>4432</v>
      </c>
      <c r="S1815" s="28" t="n">
        <f aca="false">IF(O1815="Won",R1815,IF(O1815="Lost",0,N1815))</f>
        <v>4432</v>
      </c>
      <c r="T1815" s="30" t="n">
        <f aca="false">IF(AND(P1815&lt;&gt;"",Q1815&lt;&gt;""),Q1815-P1815,"")</f>
        <v>87</v>
      </c>
      <c r="U1815" s="30" t="str">
        <f aca="false">IF(AND(O1815="Engaging",P1815&lt;&gt;""),'Leia-me'!$B$5-P1815,"")</f>
        <v/>
      </c>
      <c r="V1815" s="25" t="str">
        <f aca="false">IF(O1815&lt;&gt;"Engaging","",IF(U1815&lt;='Leia-me'!$B$6,"Saudável",IF(U1815&lt;='Leia-me'!$B$7,"Esfriando",IF(U1815&lt;='Leia-me'!$B$8,"Última chance","Zumbi"))))</f>
        <v/>
      </c>
      <c r="W1815" s="25" t="n">
        <f aca="false">IF(O1815="Won",1,IF(O1815="Lost",0,""))</f>
        <v>1</v>
      </c>
      <c r="X1815" s="25" t="s">
        <v>1835</v>
      </c>
      <c r="Y1815" s="25" t="str">
        <f aca="false">IF(E1815="","Sim","")</f>
        <v/>
      </c>
    </row>
    <row r="1816" customFormat="false" ht="15" hidden="false" customHeight="false" outlineLevel="0" collapsed="false">
      <c r="A1816" s="25" t="s">
        <v>2066</v>
      </c>
      <c r="B1816" s="25" t="s">
        <v>67</v>
      </c>
      <c r="C1816" s="25" t="s">
        <v>75</v>
      </c>
      <c r="D1816" s="25" t="s">
        <v>80</v>
      </c>
      <c r="E1816" s="25" t="s">
        <v>151</v>
      </c>
      <c r="F1816" s="25" t="s">
        <v>146</v>
      </c>
      <c r="G1816" s="26" t="n">
        <v>587.34</v>
      </c>
      <c r="H1816" s="27" t="n">
        <v>1356</v>
      </c>
      <c r="I1816" s="25" t="s">
        <v>152</v>
      </c>
      <c r="K1816" s="25" t="n">
        <v>2012</v>
      </c>
      <c r="L1816" s="25" t="s">
        <v>170</v>
      </c>
      <c r="M1816" s="25" t="s">
        <v>171</v>
      </c>
      <c r="N1816" s="28" t="n">
        <v>1096</v>
      </c>
      <c r="O1816" s="25" t="s">
        <v>54</v>
      </c>
      <c r="P1816" s="29" t="n">
        <v>42883</v>
      </c>
      <c r="Q1816" s="29" t="n">
        <v>42972</v>
      </c>
      <c r="R1816" s="28" t="n">
        <v>1118</v>
      </c>
      <c r="S1816" s="28" t="n">
        <f aca="false">IF(O1816="Won",R1816,IF(O1816="Lost",0,N1816))</f>
        <v>1118</v>
      </c>
      <c r="T1816" s="30" t="n">
        <f aca="false">IF(AND(P1816&lt;&gt;"",Q1816&lt;&gt;""),Q1816-P1816,"")</f>
        <v>89</v>
      </c>
      <c r="U1816" s="30" t="str">
        <f aca="false">IF(AND(O1816="Engaging",P1816&lt;&gt;""),'Leia-me'!$B$5-P1816,"")</f>
        <v/>
      </c>
      <c r="V1816" s="25" t="str">
        <f aca="false">IF(O1816&lt;&gt;"Engaging","",IF(U1816&lt;='Leia-me'!$B$6,"Saudável",IF(U1816&lt;='Leia-me'!$B$7,"Esfriando",IF(U1816&lt;='Leia-me'!$B$8,"Última chance","Zumbi"))))</f>
        <v/>
      </c>
      <c r="W1816" s="25" t="n">
        <f aca="false">IF(O1816="Won",1,IF(O1816="Lost",0,""))</f>
        <v>1</v>
      </c>
      <c r="Y1816" s="25" t="str">
        <f aca="false">IF(E1816="","Sim","")</f>
        <v/>
      </c>
    </row>
    <row r="1817" customFormat="false" ht="15" hidden="false" customHeight="false" outlineLevel="0" collapsed="false">
      <c r="A1817" s="25" t="s">
        <v>2067</v>
      </c>
      <c r="B1817" s="25" t="s">
        <v>67</v>
      </c>
      <c r="C1817" s="25" t="s">
        <v>75</v>
      </c>
      <c r="D1817" s="25" t="s">
        <v>80</v>
      </c>
      <c r="E1817" s="25" t="s">
        <v>210</v>
      </c>
      <c r="F1817" s="25" t="s">
        <v>211</v>
      </c>
      <c r="G1817" s="26" t="n">
        <v>718.62</v>
      </c>
      <c r="H1817" s="27" t="n">
        <v>2448</v>
      </c>
      <c r="I1817" s="25" t="s">
        <v>147</v>
      </c>
      <c r="K1817" s="25" t="n">
        <v>2001</v>
      </c>
      <c r="L1817" s="25" t="s">
        <v>1834</v>
      </c>
      <c r="M1817" s="25" t="s">
        <v>171</v>
      </c>
      <c r="N1817" s="28" t="n">
        <v>4821</v>
      </c>
      <c r="O1817" s="25" t="s">
        <v>54</v>
      </c>
      <c r="P1817" s="29" t="n">
        <v>42884</v>
      </c>
      <c r="Q1817" s="29" t="n">
        <v>42949</v>
      </c>
      <c r="R1817" s="28" t="n">
        <v>3985</v>
      </c>
      <c r="S1817" s="28" t="n">
        <f aca="false">IF(O1817="Won",R1817,IF(O1817="Lost",0,N1817))</f>
        <v>3985</v>
      </c>
      <c r="T1817" s="30" t="n">
        <f aca="false">IF(AND(P1817&lt;&gt;"",Q1817&lt;&gt;""),Q1817-P1817,"")</f>
        <v>65</v>
      </c>
      <c r="U1817" s="30" t="str">
        <f aca="false">IF(AND(O1817="Engaging",P1817&lt;&gt;""),'Leia-me'!$B$5-P1817,"")</f>
        <v/>
      </c>
      <c r="V1817" s="25" t="str">
        <f aca="false">IF(O1817&lt;&gt;"Engaging","",IF(U1817&lt;='Leia-me'!$B$6,"Saudável",IF(U1817&lt;='Leia-me'!$B$7,"Esfriando",IF(U1817&lt;='Leia-me'!$B$8,"Última chance","Zumbi"))))</f>
        <v/>
      </c>
      <c r="W1817" s="25" t="n">
        <f aca="false">IF(O1817="Won",1,IF(O1817="Lost",0,""))</f>
        <v>1</v>
      </c>
      <c r="X1817" s="25" t="s">
        <v>1835</v>
      </c>
      <c r="Y1817" s="25" t="str">
        <f aca="false">IF(E1817="","Sim","")</f>
        <v/>
      </c>
    </row>
    <row r="1818" customFormat="false" ht="15" hidden="false" customHeight="false" outlineLevel="0" collapsed="false">
      <c r="A1818" s="25" t="s">
        <v>2068</v>
      </c>
      <c r="B1818" s="25" t="s">
        <v>67</v>
      </c>
      <c r="C1818" s="25" t="s">
        <v>75</v>
      </c>
      <c r="D1818" s="25" t="s">
        <v>80</v>
      </c>
      <c r="E1818" s="25" t="s">
        <v>167</v>
      </c>
      <c r="F1818" s="25" t="s">
        <v>168</v>
      </c>
      <c r="G1818" s="26" t="n">
        <v>2173.98</v>
      </c>
      <c r="H1818" s="27" t="n">
        <v>2928</v>
      </c>
      <c r="I1818" s="25" t="s">
        <v>147</v>
      </c>
      <c r="J1818" s="25" t="s">
        <v>169</v>
      </c>
      <c r="K1818" s="25" t="n">
        <v>1995</v>
      </c>
      <c r="L1818" s="25" t="s">
        <v>186</v>
      </c>
      <c r="M1818" s="25" t="s">
        <v>171</v>
      </c>
      <c r="N1818" s="28" t="n">
        <v>550</v>
      </c>
      <c r="O1818" s="25" t="s">
        <v>54</v>
      </c>
      <c r="P1818" s="29" t="n">
        <v>42885</v>
      </c>
      <c r="Q1818" s="29" t="n">
        <v>42907</v>
      </c>
      <c r="R1818" s="28" t="n">
        <v>602</v>
      </c>
      <c r="S1818" s="28" t="n">
        <f aca="false">IF(O1818="Won",R1818,IF(O1818="Lost",0,N1818))</f>
        <v>602</v>
      </c>
      <c r="T1818" s="30" t="n">
        <f aca="false">IF(AND(P1818&lt;&gt;"",Q1818&lt;&gt;""),Q1818-P1818,"")</f>
        <v>22</v>
      </c>
      <c r="U1818" s="30" t="str">
        <f aca="false">IF(AND(O1818="Engaging",P1818&lt;&gt;""),'Leia-me'!$B$5-P1818,"")</f>
        <v/>
      </c>
      <c r="V1818" s="25" t="str">
        <f aca="false">IF(O1818&lt;&gt;"Engaging","",IF(U1818&lt;='Leia-me'!$B$6,"Saudável",IF(U1818&lt;='Leia-me'!$B$7,"Esfriando",IF(U1818&lt;='Leia-me'!$B$8,"Última chance","Zumbi"))))</f>
        <v/>
      </c>
      <c r="W1818" s="25" t="n">
        <f aca="false">IF(O1818="Won",1,IF(O1818="Lost",0,""))</f>
        <v>1</v>
      </c>
      <c r="Y1818" s="25" t="str">
        <f aca="false">IF(E1818="","Sim","")</f>
        <v/>
      </c>
    </row>
    <row r="1819" customFormat="false" ht="15" hidden="false" customHeight="false" outlineLevel="0" collapsed="false">
      <c r="A1819" s="25" t="s">
        <v>2069</v>
      </c>
      <c r="B1819" s="25" t="s">
        <v>67</v>
      </c>
      <c r="C1819" s="25" t="s">
        <v>75</v>
      </c>
      <c r="D1819" s="25" t="s">
        <v>80</v>
      </c>
      <c r="E1819" s="25" t="s">
        <v>169</v>
      </c>
      <c r="F1819" s="25" t="s">
        <v>168</v>
      </c>
      <c r="G1819" s="26" t="n">
        <v>2403.58</v>
      </c>
      <c r="H1819" s="27" t="n">
        <v>8801</v>
      </c>
      <c r="I1819" s="25" t="s">
        <v>147</v>
      </c>
      <c r="K1819" s="25" t="n">
        <v>1986</v>
      </c>
      <c r="L1819" s="25" t="s">
        <v>1834</v>
      </c>
      <c r="M1819" s="25" t="s">
        <v>171</v>
      </c>
      <c r="N1819" s="28" t="n">
        <v>4821</v>
      </c>
      <c r="O1819" s="25" t="s">
        <v>54</v>
      </c>
      <c r="P1819" s="29" t="n">
        <v>42886</v>
      </c>
      <c r="Q1819" s="29" t="n">
        <v>42890</v>
      </c>
      <c r="R1819" s="28" t="n">
        <v>4192</v>
      </c>
      <c r="S1819" s="28" t="n">
        <f aca="false">IF(O1819="Won",R1819,IF(O1819="Lost",0,N1819))</f>
        <v>4192</v>
      </c>
      <c r="T1819" s="30" t="n">
        <f aca="false">IF(AND(P1819&lt;&gt;"",Q1819&lt;&gt;""),Q1819-P1819,"")</f>
        <v>4</v>
      </c>
      <c r="U1819" s="30" t="str">
        <f aca="false">IF(AND(O1819="Engaging",P1819&lt;&gt;""),'Leia-me'!$B$5-P1819,"")</f>
        <v/>
      </c>
      <c r="V1819" s="25" t="str">
        <f aca="false">IF(O1819&lt;&gt;"Engaging","",IF(U1819&lt;='Leia-me'!$B$6,"Saudável",IF(U1819&lt;='Leia-me'!$B$7,"Esfriando",IF(U1819&lt;='Leia-me'!$B$8,"Última chance","Zumbi"))))</f>
        <v/>
      </c>
      <c r="W1819" s="25" t="n">
        <f aca="false">IF(O1819="Won",1,IF(O1819="Lost",0,""))</f>
        <v>1</v>
      </c>
      <c r="X1819" s="25" t="s">
        <v>1835</v>
      </c>
      <c r="Y1819" s="25" t="str">
        <f aca="false">IF(E1819="","Sim","")</f>
        <v/>
      </c>
    </row>
    <row r="1820" customFormat="false" ht="15" hidden="false" customHeight="false" outlineLevel="0" collapsed="false">
      <c r="A1820" s="25" t="s">
        <v>2070</v>
      </c>
      <c r="B1820" s="25" t="s">
        <v>67</v>
      </c>
      <c r="C1820" s="25" t="s">
        <v>75</v>
      </c>
      <c r="D1820" s="25" t="s">
        <v>80</v>
      </c>
      <c r="E1820" s="25" t="s">
        <v>207</v>
      </c>
      <c r="F1820" s="25" t="s">
        <v>168</v>
      </c>
      <c r="G1820" s="26" t="n">
        <v>375.43</v>
      </c>
      <c r="H1820" s="27" t="n">
        <v>1190</v>
      </c>
      <c r="I1820" s="25" t="s">
        <v>147</v>
      </c>
      <c r="K1820" s="25" t="n">
        <v>1985</v>
      </c>
      <c r="L1820" s="25" t="s">
        <v>178</v>
      </c>
      <c r="M1820" s="25" t="s">
        <v>171</v>
      </c>
      <c r="N1820" s="28" t="n">
        <v>5482</v>
      </c>
      <c r="O1820" s="25" t="s">
        <v>55</v>
      </c>
      <c r="P1820" s="29" t="n">
        <v>42887</v>
      </c>
      <c r="Q1820" s="29" t="n">
        <v>42897</v>
      </c>
      <c r="R1820" s="28" t="n">
        <v>0</v>
      </c>
      <c r="S1820" s="28" t="n">
        <f aca="false">IF(O1820="Won",R1820,IF(O1820="Lost",0,N1820))</f>
        <v>0</v>
      </c>
      <c r="T1820" s="30" t="n">
        <f aca="false">IF(AND(P1820&lt;&gt;"",Q1820&lt;&gt;""),Q1820-P1820,"")</f>
        <v>10</v>
      </c>
      <c r="U1820" s="30" t="str">
        <f aca="false">IF(AND(O1820="Engaging",P1820&lt;&gt;""),'Leia-me'!$B$5-P1820,"")</f>
        <v/>
      </c>
      <c r="V1820" s="25" t="str">
        <f aca="false">IF(O1820&lt;&gt;"Engaging","",IF(U1820&lt;='Leia-me'!$B$6,"Saudável",IF(U1820&lt;='Leia-me'!$B$7,"Esfriando",IF(U1820&lt;='Leia-me'!$B$8,"Última chance","Zumbi"))))</f>
        <v/>
      </c>
      <c r="W1820" s="25" t="n">
        <f aca="false">IF(O1820="Won",1,IF(O1820="Lost",0,""))</f>
        <v>0</v>
      </c>
      <c r="Y1820" s="25" t="str">
        <f aca="false">IF(E1820="","Sim","")</f>
        <v/>
      </c>
    </row>
    <row r="1821" customFormat="false" ht="15" hidden="false" customHeight="false" outlineLevel="0" collapsed="false">
      <c r="A1821" s="25" t="s">
        <v>2071</v>
      </c>
      <c r="B1821" s="25" t="s">
        <v>67</v>
      </c>
      <c r="C1821" s="25" t="s">
        <v>75</v>
      </c>
      <c r="D1821" s="25" t="s">
        <v>80</v>
      </c>
      <c r="E1821" s="25" t="s">
        <v>215</v>
      </c>
      <c r="F1821" s="25" t="s">
        <v>177</v>
      </c>
      <c r="G1821" s="26" t="n">
        <v>1102.43</v>
      </c>
      <c r="H1821" s="27" t="n">
        <v>1759</v>
      </c>
      <c r="I1821" s="25" t="s">
        <v>147</v>
      </c>
      <c r="K1821" s="25" t="n">
        <v>2006</v>
      </c>
      <c r="L1821" s="25" t="s">
        <v>148</v>
      </c>
      <c r="M1821" s="25" t="s">
        <v>149</v>
      </c>
      <c r="N1821" s="28" t="n">
        <v>55</v>
      </c>
      <c r="O1821" s="25" t="s">
        <v>55</v>
      </c>
      <c r="P1821" s="29" t="n">
        <v>42887</v>
      </c>
      <c r="Q1821" s="29" t="n">
        <v>42971</v>
      </c>
      <c r="R1821" s="28" t="n">
        <v>0</v>
      </c>
      <c r="S1821" s="28" t="n">
        <f aca="false">IF(O1821="Won",R1821,IF(O1821="Lost",0,N1821))</f>
        <v>0</v>
      </c>
      <c r="T1821" s="30" t="n">
        <f aca="false">IF(AND(P1821&lt;&gt;"",Q1821&lt;&gt;""),Q1821-P1821,"")</f>
        <v>84</v>
      </c>
      <c r="U1821" s="30" t="str">
        <f aca="false">IF(AND(O1821="Engaging",P1821&lt;&gt;""),'Leia-me'!$B$5-P1821,"")</f>
        <v/>
      </c>
      <c r="V1821" s="25" t="str">
        <f aca="false">IF(O1821&lt;&gt;"Engaging","",IF(U1821&lt;='Leia-me'!$B$6,"Saudável",IF(U1821&lt;='Leia-me'!$B$7,"Esfriando",IF(U1821&lt;='Leia-me'!$B$8,"Última chance","Zumbi"))))</f>
        <v/>
      </c>
      <c r="W1821" s="25" t="n">
        <f aca="false">IF(O1821="Won",1,IF(O1821="Lost",0,""))</f>
        <v>0</v>
      </c>
      <c r="Y1821" s="25" t="str">
        <f aca="false">IF(E1821="","Sim","")</f>
        <v/>
      </c>
    </row>
    <row r="1822" customFormat="false" ht="15" hidden="false" customHeight="false" outlineLevel="0" collapsed="false">
      <c r="A1822" s="25" t="s">
        <v>2072</v>
      </c>
      <c r="B1822" s="25" t="s">
        <v>67</v>
      </c>
      <c r="C1822" s="25" t="s">
        <v>75</v>
      </c>
      <c r="D1822" s="25" t="s">
        <v>80</v>
      </c>
      <c r="E1822" s="25" t="s">
        <v>266</v>
      </c>
      <c r="F1822" s="25" t="s">
        <v>267</v>
      </c>
      <c r="G1822" s="26" t="n">
        <v>2041.73</v>
      </c>
      <c r="H1822" s="27" t="n">
        <v>5276</v>
      </c>
      <c r="I1822" s="25" t="s">
        <v>147</v>
      </c>
      <c r="K1822" s="25" t="n">
        <v>1997</v>
      </c>
      <c r="L1822" s="25" t="s">
        <v>160</v>
      </c>
      <c r="M1822" s="25" t="s">
        <v>149</v>
      </c>
      <c r="N1822" s="28" t="n">
        <v>3393</v>
      </c>
      <c r="O1822" s="25" t="s">
        <v>55</v>
      </c>
      <c r="P1822" s="29" t="n">
        <v>42887</v>
      </c>
      <c r="Q1822" s="29" t="n">
        <v>42954</v>
      </c>
      <c r="R1822" s="28" t="n">
        <v>0</v>
      </c>
      <c r="S1822" s="28" t="n">
        <f aca="false">IF(O1822="Won",R1822,IF(O1822="Lost",0,N1822))</f>
        <v>0</v>
      </c>
      <c r="T1822" s="30" t="n">
        <f aca="false">IF(AND(P1822&lt;&gt;"",Q1822&lt;&gt;""),Q1822-P1822,"")</f>
        <v>67</v>
      </c>
      <c r="U1822" s="30" t="str">
        <f aca="false">IF(AND(O1822="Engaging",P1822&lt;&gt;""),'Leia-me'!$B$5-P1822,"")</f>
        <v/>
      </c>
      <c r="V1822" s="25" t="str">
        <f aca="false">IF(O1822&lt;&gt;"Engaging","",IF(U1822&lt;='Leia-me'!$B$6,"Saudável",IF(U1822&lt;='Leia-me'!$B$7,"Esfriando",IF(U1822&lt;='Leia-me'!$B$8,"Última chance","Zumbi"))))</f>
        <v/>
      </c>
      <c r="W1822" s="25" t="n">
        <f aca="false">IF(O1822="Won",1,IF(O1822="Lost",0,""))</f>
        <v>0</v>
      </c>
      <c r="Y1822" s="25" t="str">
        <f aca="false">IF(E1822="","Sim","")</f>
        <v/>
      </c>
    </row>
    <row r="1823" customFormat="false" ht="15" hidden="false" customHeight="false" outlineLevel="0" collapsed="false">
      <c r="A1823" s="25" t="s">
        <v>2073</v>
      </c>
      <c r="B1823" s="25" t="s">
        <v>67</v>
      </c>
      <c r="C1823" s="25" t="s">
        <v>75</v>
      </c>
      <c r="D1823" s="25" t="s">
        <v>80</v>
      </c>
      <c r="E1823" s="25" t="s">
        <v>169</v>
      </c>
      <c r="F1823" s="25" t="s">
        <v>168</v>
      </c>
      <c r="G1823" s="26" t="n">
        <v>2403.58</v>
      </c>
      <c r="H1823" s="27" t="n">
        <v>8801</v>
      </c>
      <c r="I1823" s="25" t="s">
        <v>147</v>
      </c>
      <c r="K1823" s="25" t="n">
        <v>1986</v>
      </c>
      <c r="L1823" s="25" t="s">
        <v>186</v>
      </c>
      <c r="M1823" s="25" t="s">
        <v>171</v>
      </c>
      <c r="N1823" s="28" t="n">
        <v>550</v>
      </c>
      <c r="O1823" s="25" t="s">
        <v>54</v>
      </c>
      <c r="P1823" s="29" t="n">
        <v>42887</v>
      </c>
      <c r="Q1823" s="29" t="n">
        <v>42900</v>
      </c>
      <c r="R1823" s="28" t="n">
        <v>565</v>
      </c>
      <c r="S1823" s="28" t="n">
        <f aca="false">IF(O1823="Won",R1823,IF(O1823="Lost",0,N1823))</f>
        <v>565</v>
      </c>
      <c r="T1823" s="30" t="n">
        <f aca="false">IF(AND(P1823&lt;&gt;"",Q1823&lt;&gt;""),Q1823-P1823,"")</f>
        <v>13</v>
      </c>
      <c r="U1823" s="30" t="str">
        <f aca="false">IF(AND(O1823="Engaging",P1823&lt;&gt;""),'Leia-me'!$B$5-P1823,"")</f>
        <v/>
      </c>
      <c r="V1823" s="25" t="str">
        <f aca="false">IF(O1823&lt;&gt;"Engaging","",IF(U1823&lt;='Leia-me'!$B$6,"Saudável",IF(U1823&lt;='Leia-me'!$B$7,"Esfriando",IF(U1823&lt;='Leia-me'!$B$8,"Última chance","Zumbi"))))</f>
        <v/>
      </c>
      <c r="W1823" s="25" t="n">
        <f aca="false">IF(O1823="Won",1,IF(O1823="Lost",0,""))</f>
        <v>1</v>
      </c>
      <c r="Y1823" s="25" t="str">
        <f aca="false">IF(E1823="","Sim","")</f>
        <v/>
      </c>
    </row>
    <row r="1824" customFormat="false" ht="15" hidden="false" customHeight="false" outlineLevel="0" collapsed="false">
      <c r="A1824" s="25" t="s">
        <v>2074</v>
      </c>
      <c r="B1824" s="25" t="s">
        <v>67</v>
      </c>
      <c r="C1824" s="25" t="s">
        <v>75</v>
      </c>
      <c r="D1824" s="25" t="s">
        <v>80</v>
      </c>
      <c r="E1824" s="25" t="s">
        <v>145</v>
      </c>
      <c r="F1824" s="25" t="s">
        <v>146</v>
      </c>
      <c r="G1824" s="26" t="n">
        <v>3922.42</v>
      </c>
      <c r="H1824" s="27" t="n">
        <v>6837</v>
      </c>
      <c r="I1824" s="25" t="s">
        <v>147</v>
      </c>
      <c r="K1824" s="25" t="n">
        <v>1992</v>
      </c>
      <c r="L1824" s="25" t="s">
        <v>160</v>
      </c>
      <c r="M1824" s="25" t="s">
        <v>149</v>
      </c>
      <c r="N1824" s="28" t="n">
        <v>3393</v>
      </c>
      <c r="O1824" s="25" t="s">
        <v>54</v>
      </c>
      <c r="P1824" s="29" t="n">
        <v>42887</v>
      </c>
      <c r="Q1824" s="29" t="n">
        <v>42895</v>
      </c>
      <c r="R1824" s="28" t="n">
        <v>3771</v>
      </c>
      <c r="S1824" s="28" t="n">
        <f aca="false">IF(O1824="Won",R1824,IF(O1824="Lost",0,N1824))</f>
        <v>3771</v>
      </c>
      <c r="T1824" s="30" t="n">
        <f aca="false">IF(AND(P1824&lt;&gt;"",Q1824&lt;&gt;""),Q1824-P1824,"")</f>
        <v>8</v>
      </c>
      <c r="U1824" s="30" t="str">
        <f aca="false">IF(AND(O1824="Engaging",P1824&lt;&gt;""),'Leia-me'!$B$5-P1824,"")</f>
        <v/>
      </c>
      <c r="V1824" s="25" t="str">
        <f aca="false">IF(O1824&lt;&gt;"Engaging","",IF(U1824&lt;='Leia-me'!$B$6,"Saudável",IF(U1824&lt;='Leia-me'!$B$7,"Esfriando",IF(U1824&lt;='Leia-me'!$B$8,"Última chance","Zumbi"))))</f>
        <v/>
      </c>
      <c r="W1824" s="25" t="n">
        <f aca="false">IF(O1824="Won",1,IF(O1824="Lost",0,""))</f>
        <v>1</v>
      </c>
      <c r="Y1824" s="25" t="str">
        <f aca="false">IF(E1824="","Sim","")</f>
        <v/>
      </c>
    </row>
    <row r="1825" customFormat="false" ht="15" hidden="false" customHeight="false" outlineLevel="0" collapsed="false">
      <c r="A1825" s="25" t="s">
        <v>2075</v>
      </c>
      <c r="B1825" s="25" t="s">
        <v>67</v>
      </c>
      <c r="C1825" s="25" t="s">
        <v>75</v>
      </c>
      <c r="D1825" s="25" t="s">
        <v>80</v>
      </c>
      <c r="E1825" s="25" t="s">
        <v>167</v>
      </c>
      <c r="F1825" s="25" t="s">
        <v>168</v>
      </c>
      <c r="G1825" s="26" t="n">
        <v>2173.98</v>
      </c>
      <c r="H1825" s="27" t="n">
        <v>2928</v>
      </c>
      <c r="I1825" s="25" t="s">
        <v>147</v>
      </c>
      <c r="J1825" s="25" t="s">
        <v>169</v>
      </c>
      <c r="K1825" s="25" t="n">
        <v>1995</v>
      </c>
      <c r="L1825" s="25" t="s">
        <v>178</v>
      </c>
      <c r="M1825" s="25" t="s">
        <v>171</v>
      </c>
      <c r="N1825" s="28" t="n">
        <v>5482</v>
      </c>
      <c r="O1825" s="25" t="s">
        <v>54</v>
      </c>
      <c r="P1825" s="29" t="n">
        <v>42888</v>
      </c>
      <c r="Q1825" s="29" t="n">
        <v>42949</v>
      </c>
      <c r="R1825" s="28" t="n">
        <v>6026</v>
      </c>
      <c r="S1825" s="28" t="n">
        <f aca="false">IF(O1825="Won",R1825,IF(O1825="Lost",0,N1825))</f>
        <v>6026</v>
      </c>
      <c r="T1825" s="30" t="n">
        <f aca="false">IF(AND(P1825&lt;&gt;"",Q1825&lt;&gt;""),Q1825-P1825,"")</f>
        <v>61</v>
      </c>
      <c r="U1825" s="30" t="str">
        <f aca="false">IF(AND(O1825="Engaging",P1825&lt;&gt;""),'Leia-me'!$B$5-P1825,"")</f>
        <v/>
      </c>
      <c r="V1825" s="25" t="str">
        <f aca="false">IF(O1825&lt;&gt;"Engaging","",IF(U1825&lt;='Leia-me'!$B$6,"Saudável",IF(U1825&lt;='Leia-me'!$B$7,"Esfriando",IF(U1825&lt;='Leia-me'!$B$8,"Última chance","Zumbi"))))</f>
        <v/>
      </c>
      <c r="W1825" s="25" t="n">
        <f aca="false">IF(O1825="Won",1,IF(O1825="Lost",0,""))</f>
        <v>1</v>
      </c>
      <c r="Y1825" s="25" t="str">
        <f aca="false">IF(E1825="","Sim","")</f>
        <v/>
      </c>
    </row>
    <row r="1826" customFormat="false" ht="15" hidden="false" customHeight="false" outlineLevel="0" collapsed="false">
      <c r="A1826" s="25" t="s">
        <v>2076</v>
      </c>
      <c r="B1826" s="25" t="s">
        <v>67</v>
      </c>
      <c r="C1826" s="25" t="s">
        <v>75</v>
      </c>
      <c r="D1826" s="25" t="s">
        <v>80</v>
      </c>
      <c r="E1826" s="25" t="s">
        <v>162</v>
      </c>
      <c r="F1826" s="25" t="s">
        <v>155</v>
      </c>
      <c r="G1826" s="26" t="n">
        <v>5266.09</v>
      </c>
      <c r="H1826" s="27" t="n">
        <v>8595</v>
      </c>
      <c r="I1826" s="25" t="s">
        <v>147</v>
      </c>
      <c r="J1826" s="25" t="s">
        <v>156</v>
      </c>
      <c r="K1826" s="25" t="n">
        <v>1988</v>
      </c>
      <c r="L1826" s="25" t="s">
        <v>186</v>
      </c>
      <c r="M1826" s="25" t="s">
        <v>171</v>
      </c>
      <c r="N1826" s="28" t="n">
        <v>550</v>
      </c>
      <c r="O1826" s="25" t="s">
        <v>55</v>
      </c>
      <c r="P1826" s="29" t="n">
        <v>42889</v>
      </c>
      <c r="Q1826" s="29" t="n">
        <v>42950</v>
      </c>
      <c r="R1826" s="28" t="n">
        <v>0</v>
      </c>
      <c r="S1826" s="28" t="n">
        <f aca="false">IF(O1826="Won",R1826,IF(O1826="Lost",0,N1826))</f>
        <v>0</v>
      </c>
      <c r="T1826" s="30" t="n">
        <f aca="false">IF(AND(P1826&lt;&gt;"",Q1826&lt;&gt;""),Q1826-P1826,"")</f>
        <v>61</v>
      </c>
      <c r="U1826" s="30" t="str">
        <f aca="false">IF(AND(O1826="Engaging",P1826&lt;&gt;""),'Leia-me'!$B$5-P1826,"")</f>
        <v/>
      </c>
      <c r="V1826" s="25" t="str">
        <f aca="false">IF(O1826&lt;&gt;"Engaging","",IF(U1826&lt;='Leia-me'!$B$6,"Saudável",IF(U1826&lt;='Leia-me'!$B$7,"Esfriando",IF(U1826&lt;='Leia-me'!$B$8,"Última chance","Zumbi"))))</f>
        <v/>
      </c>
      <c r="W1826" s="25" t="n">
        <f aca="false">IF(O1826="Won",1,IF(O1826="Lost",0,""))</f>
        <v>0</v>
      </c>
      <c r="Y1826" s="25" t="str">
        <f aca="false">IF(E1826="","Sim","")</f>
        <v/>
      </c>
    </row>
    <row r="1827" customFormat="false" ht="15" hidden="false" customHeight="false" outlineLevel="0" collapsed="false">
      <c r="A1827" s="25" t="s">
        <v>2077</v>
      </c>
      <c r="B1827" s="25" t="s">
        <v>67</v>
      </c>
      <c r="C1827" s="25" t="s">
        <v>75</v>
      </c>
      <c r="D1827" s="25" t="s">
        <v>80</v>
      </c>
      <c r="E1827" s="25" t="s">
        <v>191</v>
      </c>
      <c r="F1827" s="25" t="s">
        <v>192</v>
      </c>
      <c r="G1827" s="26" t="n">
        <v>2714.9</v>
      </c>
      <c r="H1827" s="27" t="n">
        <v>2641</v>
      </c>
      <c r="I1827" s="25" t="s">
        <v>147</v>
      </c>
      <c r="J1827" s="25" t="s">
        <v>193</v>
      </c>
      <c r="K1827" s="25" t="n">
        <v>1998</v>
      </c>
      <c r="L1827" s="25" t="s">
        <v>1834</v>
      </c>
      <c r="M1827" s="25" t="s">
        <v>171</v>
      </c>
      <c r="N1827" s="28" t="n">
        <v>4821</v>
      </c>
      <c r="O1827" s="25" t="s">
        <v>55</v>
      </c>
      <c r="P1827" s="29" t="n">
        <v>42889</v>
      </c>
      <c r="Q1827" s="29" t="n">
        <v>42976</v>
      </c>
      <c r="R1827" s="28" t="n">
        <v>0</v>
      </c>
      <c r="S1827" s="28" t="n">
        <f aca="false">IF(O1827="Won",R1827,IF(O1827="Lost",0,N1827))</f>
        <v>0</v>
      </c>
      <c r="T1827" s="30" t="n">
        <f aca="false">IF(AND(P1827&lt;&gt;"",Q1827&lt;&gt;""),Q1827-P1827,"")</f>
        <v>87</v>
      </c>
      <c r="U1827" s="30" t="str">
        <f aca="false">IF(AND(O1827="Engaging",P1827&lt;&gt;""),'Leia-me'!$B$5-P1827,"")</f>
        <v/>
      </c>
      <c r="V1827" s="25" t="str">
        <f aca="false">IF(O1827&lt;&gt;"Engaging","",IF(U1827&lt;='Leia-me'!$B$6,"Saudável",IF(U1827&lt;='Leia-me'!$B$7,"Esfriando",IF(U1827&lt;='Leia-me'!$B$8,"Última chance","Zumbi"))))</f>
        <v/>
      </c>
      <c r="W1827" s="25" t="n">
        <f aca="false">IF(O1827="Won",1,IF(O1827="Lost",0,""))</f>
        <v>0</v>
      </c>
      <c r="X1827" s="25" t="s">
        <v>1835</v>
      </c>
      <c r="Y1827" s="25" t="str">
        <f aca="false">IF(E1827="","Sim","")</f>
        <v/>
      </c>
    </row>
    <row r="1828" customFormat="false" ht="15" hidden="false" customHeight="false" outlineLevel="0" collapsed="false">
      <c r="A1828" s="25" t="s">
        <v>2078</v>
      </c>
      <c r="B1828" s="25" t="s">
        <v>67</v>
      </c>
      <c r="C1828" s="25" t="s">
        <v>75</v>
      </c>
      <c r="D1828" s="25" t="s">
        <v>80</v>
      </c>
      <c r="E1828" s="25" t="s">
        <v>231</v>
      </c>
      <c r="F1828" s="25" t="s">
        <v>168</v>
      </c>
      <c r="G1828" s="26" t="n">
        <v>45.39</v>
      </c>
      <c r="H1828" s="27" t="n">
        <v>100</v>
      </c>
      <c r="I1828" s="25" t="s">
        <v>147</v>
      </c>
      <c r="J1828" s="25" t="s">
        <v>169</v>
      </c>
      <c r="K1828" s="25" t="n">
        <v>2012</v>
      </c>
      <c r="L1828" s="25" t="s">
        <v>1834</v>
      </c>
      <c r="M1828" s="25" t="s">
        <v>171</v>
      </c>
      <c r="N1828" s="28" t="n">
        <v>4821</v>
      </c>
      <c r="O1828" s="25" t="s">
        <v>55</v>
      </c>
      <c r="P1828" s="29" t="n">
        <v>42891</v>
      </c>
      <c r="Q1828" s="29" t="n">
        <v>42953</v>
      </c>
      <c r="R1828" s="28" t="n">
        <v>0</v>
      </c>
      <c r="S1828" s="28" t="n">
        <f aca="false">IF(O1828="Won",R1828,IF(O1828="Lost",0,N1828))</f>
        <v>0</v>
      </c>
      <c r="T1828" s="30" t="n">
        <f aca="false">IF(AND(P1828&lt;&gt;"",Q1828&lt;&gt;""),Q1828-P1828,"")</f>
        <v>62</v>
      </c>
      <c r="U1828" s="30" t="str">
        <f aca="false">IF(AND(O1828="Engaging",P1828&lt;&gt;""),'Leia-me'!$B$5-P1828,"")</f>
        <v/>
      </c>
      <c r="V1828" s="25" t="str">
        <f aca="false">IF(O1828&lt;&gt;"Engaging","",IF(U1828&lt;='Leia-me'!$B$6,"Saudável",IF(U1828&lt;='Leia-me'!$B$7,"Esfriando",IF(U1828&lt;='Leia-me'!$B$8,"Última chance","Zumbi"))))</f>
        <v/>
      </c>
      <c r="W1828" s="25" t="n">
        <f aca="false">IF(O1828="Won",1,IF(O1828="Lost",0,""))</f>
        <v>0</v>
      </c>
      <c r="X1828" s="25" t="s">
        <v>1835</v>
      </c>
      <c r="Y1828" s="25" t="str">
        <f aca="false">IF(E1828="","Sim","")</f>
        <v/>
      </c>
    </row>
    <row r="1829" customFormat="false" ht="15" hidden="false" customHeight="false" outlineLevel="0" collapsed="false">
      <c r="A1829" s="25" t="s">
        <v>2079</v>
      </c>
      <c r="B1829" s="25" t="s">
        <v>67</v>
      </c>
      <c r="C1829" s="25" t="s">
        <v>75</v>
      </c>
      <c r="D1829" s="25" t="s">
        <v>80</v>
      </c>
      <c r="E1829" s="25" t="s">
        <v>167</v>
      </c>
      <c r="F1829" s="25" t="s">
        <v>168</v>
      </c>
      <c r="G1829" s="26" t="n">
        <v>2173.98</v>
      </c>
      <c r="H1829" s="27" t="n">
        <v>2928</v>
      </c>
      <c r="I1829" s="25" t="s">
        <v>147</v>
      </c>
      <c r="J1829" s="25" t="s">
        <v>169</v>
      </c>
      <c r="K1829" s="25" t="n">
        <v>1995</v>
      </c>
      <c r="L1829" s="25" t="s">
        <v>178</v>
      </c>
      <c r="M1829" s="25" t="s">
        <v>171</v>
      </c>
      <c r="N1829" s="28" t="n">
        <v>5482</v>
      </c>
      <c r="O1829" s="25" t="s">
        <v>54</v>
      </c>
      <c r="P1829" s="29" t="n">
        <v>42891</v>
      </c>
      <c r="Q1829" s="29" t="n">
        <v>42972</v>
      </c>
      <c r="R1829" s="28" t="n">
        <v>5421</v>
      </c>
      <c r="S1829" s="28" t="n">
        <f aca="false">IF(O1829="Won",R1829,IF(O1829="Lost",0,N1829))</f>
        <v>5421</v>
      </c>
      <c r="T1829" s="30" t="n">
        <f aca="false">IF(AND(P1829&lt;&gt;"",Q1829&lt;&gt;""),Q1829-P1829,"")</f>
        <v>81</v>
      </c>
      <c r="U1829" s="30" t="str">
        <f aca="false">IF(AND(O1829="Engaging",P1829&lt;&gt;""),'Leia-me'!$B$5-P1829,"")</f>
        <v/>
      </c>
      <c r="V1829" s="25" t="str">
        <f aca="false">IF(O1829&lt;&gt;"Engaging","",IF(U1829&lt;='Leia-me'!$B$6,"Saudável",IF(U1829&lt;='Leia-me'!$B$7,"Esfriando",IF(U1829&lt;='Leia-me'!$B$8,"Última chance","Zumbi"))))</f>
        <v/>
      </c>
      <c r="W1829" s="25" t="n">
        <f aca="false">IF(O1829="Won",1,IF(O1829="Lost",0,""))</f>
        <v>1</v>
      </c>
      <c r="Y1829" s="25" t="str">
        <f aca="false">IF(E1829="","Sim","")</f>
        <v/>
      </c>
    </row>
    <row r="1830" customFormat="false" ht="15" hidden="false" customHeight="false" outlineLevel="0" collapsed="false">
      <c r="A1830" s="25" t="s">
        <v>2080</v>
      </c>
      <c r="B1830" s="25" t="s">
        <v>67</v>
      </c>
      <c r="C1830" s="25" t="s">
        <v>75</v>
      </c>
      <c r="D1830" s="25" t="s">
        <v>80</v>
      </c>
      <c r="E1830" s="25" t="s">
        <v>248</v>
      </c>
      <c r="F1830" s="25" t="s">
        <v>211</v>
      </c>
      <c r="G1830" s="26" t="n">
        <v>894.33</v>
      </c>
      <c r="H1830" s="27" t="n">
        <v>1635</v>
      </c>
      <c r="I1830" s="25" t="s">
        <v>249</v>
      </c>
      <c r="K1830" s="25" t="n">
        <v>2007</v>
      </c>
      <c r="L1830" s="25" t="s">
        <v>1834</v>
      </c>
      <c r="M1830" s="25" t="s">
        <v>171</v>
      </c>
      <c r="N1830" s="28" t="n">
        <v>4821</v>
      </c>
      <c r="O1830" s="25" t="s">
        <v>54</v>
      </c>
      <c r="P1830" s="29" t="n">
        <v>42891</v>
      </c>
      <c r="Q1830" s="29" t="n">
        <v>42970</v>
      </c>
      <c r="R1830" s="28" t="n">
        <v>5223</v>
      </c>
      <c r="S1830" s="28" t="n">
        <f aca="false">IF(O1830="Won",R1830,IF(O1830="Lost",0,N1830))</f>
        <v>5223</v>
      </c>
      <c r="T1830" s="30" t="n">
        <f aca="false">IF(AND(P1830&lt;&gt;"",Q1830&lt;&gt;""),Q1830-P1830,"")</f>
        <v>79</v>
      </c>
      <c r="U1830" s="30" t="str">
        <f aca="false">IF(AND(O1830="Engaging",P1830&lt;&gt;""),'Leia-me'!$B$5-P1830,"")</f>
        <v/>
      </c>
      <c r="V1830" s="25" t="str">
        <f aca="false">IF(O1830&lt;&gt;"Engaging","",IF(U1830&lt;='Leia-me'!$B$6,"Saudável",IF(U1830&lt;='Leia-me'!$B$7,"Esfriando",IF(U1830&lt;='Leia-me'!$B$8,"Última chance","Zumbi"))))</f>
        <v/>
      </c>
      <c r="W1830" s="25" t="n">
        <f aca="false">IF(O1830="Won",1,IF(O1830="Lost",0,""))</f>
        <v>1</v>
      </c>
      <c r="X1830" s="25" t="s">
        <v>1835</v>
      </c>
      <c r="Y1830" s="25" t="str">
        <f aca="false">IF(E1830="","Sim","")</f>
        <v/>
      </c>
    </row>
    <row r="1831" customFormat="false" ht="15" hidden="false" customHeight="false" outlineLevel="0" collapsed="false">
      <c r="A1831" s="25" t="s">
        <v>2081</v>
      </c>
      <c r="B1831" s="25" t="s">
        <v>67</v>
      </c>
      <c r="C1831" s="25" t="s">
        <v>75</v>
      </c>
      <c r="D1831" s="25" t="s">
        <v>80</v>
      </c>
      <c r="E1831" s="25" t="s">
        <v>188</v>
      </c>
      <c r="F1831" s="25" t="s">
        <v>185</v>
      </c>
      <c r="G1831" s="26" t="n">
        <v>1008.06</v>
      </c>
      <c r="H1831" s="27" t="n">
        <v>1238</v>
      </c>
      <c r="I1831" s="25" t="s">
        <v>147</v>
      </c>
      <c r="K1831" s="25" t="n">
        <v>1983</v>
      </c>
      <c r="L1831" s="25" t="s">
        <v>1834</v>
      </c>
      <c r="M1831" s="25" t="s">
        <v>171</v>
      </c>
      <c r="N1831" s="28" t="n">
        <v>4821</v>
      </c>
      <c r="O1831" s="25" t="s">
        <v>54</v>
      </c>
      <c r="P1831" s="29" t="n">
        <v>42891</v>
      </c>
      <c r="Q1831" s="29" t="n">
        <v>42904</v>
      </c>
      <c r="R1831" s="28" t="n">
        <v>4794</v>
      </c>
      <c r="S1831" s="28" t="n">
        <f aca="false">IF(O1831="Won",R1831,IF(O1831="Lost",0,N1831))</f>
        <v>4794</v>
      </c>
      <c r="T1831" s="30" t="n">
        <f aca="false">IF(AND(P1831&lt;&gt;"",Q1831&lt;&gt;""),Q1831-P1831,"")</f>
        <v>13</v>
      </c>
      <c r="U1831" s="30" t="str">
        <f aca="false">IF(AND(O1831="Engaging",P1831&lt;&gt;""),'Leia-me'!$B$5-P1831,"")</f>
        <v/>
      </c>
      <c r="V1831" s="25" t="str">
        <f aca="false">IF(O1831&lt;&gt;"Engaging","",IF(U1831&lt;='Leia-me'!$B$6,"Saudável",IF(U1831&lt;='Leia-me'!$B$7,"Esfriando",IF(U1831&lt;='Leia-me'!$B$8,"Última chance","Zumbi"))))</f>
        <v/>
      </c>
      <c r="W1831" s="25" t="n">
        <f aca="false">IF(O1831="Won",1,IF(O1831="Lost",0,""))</f>
        <v>1</v>
      </c>
      <c r="X1831" s="25" t="s">
        <v>1835</v>
      </c>
      <c r="Y1831" s="25" t="str">
        <f aca="false">IF(E1831="","Sim","")</f>
        <v/>
      </c>
    </row>
    <row r="1832" customFormat="false" ht="15" hidden="false" customHeight="false" outlineLevel="0" collapsed="false">
      <c r="A1832" s="25" t="s">
        <v>2082</v>
      </c>
      <c r="B1832" s="25" t="s">
        <v>67</v>
      </c>
      <c r="C1832" s="25" t="s">
        <v>75</v>
      </c>
      <c r="D1832" s="25" t="s">
        <v>80</v>
      </c>
      <c r="E1832" s="25" t="s">
        <v>251</v>
      </c>
      <c r="F1832" s="25" t="s">
        <v>211</v>
      </c>
      <c r="G1832" s="26" t="n">
        <v>332.43</v>
      </c>
      <c r="H1832" s="27" t="n">
        <v>799</v>
      </c>
      <c r="I1832" s="25" t="s">
        <v>147</v>
      </c>
      <c r="K1832" s="25" t="n">
        <v>1995</v>
      </c>
      <c r="L1832" s="25" t="s">
        <v>1834</v>
      </c>
      <c r="M1832" s="25" t="s">
        <v>171</v>
      </c>
      <c r="N1832" s="28" t="n">
        <v>4821</v>
      </c>
      <c r="O1832" s="25" t="s">
        <v>54</v>
      </c>
      <c r="P1832" s="29" t="n">
        <v>42891</v>
      </c>
      <c r="Q1832" s="29" t="n">
        <v>42984</v>
      </c>
      <c r="R1832" s="28" t="n">
        <v>4903</v>
      </c>
      <c r="S1832" s="28" t="n">
        <f aca="false">IF(O1832="Won",R1832,IF(O1832="Lost",0,N1832))</f>
        <v>4903</v>
      </c>
      <c r="T1832" s="30" t="n">
        <f aca="false">IF(AND(P1832&lt;&gt;"",Q1832&lt;&gt;""),Q1832-P1832,"")</f>
        <v>93</v>
      </c>
      <c r="U1832" s="30" t="str">
        <f aca="false">IF(AND(O1832="Engaging",P1832&lt;&gt;""),'Leia-me'!$B$5-P1832,"")</f>
        <v/>
      </c>
      <c r="V1832" s="25" t="str">
        <f aca="false">IF(O1832&lt;&gt;"Engaging","",IF(U1832&lt;='Leia-me'!$B$6,"Saudável",IF(U1832&lt;='Leia-me'!$B$7,"Esfriando",IF(U1832&lt;='Leia-me'!$B$8,"Última chance","Zumbi"))))</f>
        <v/>
      </c>
      <c r="W1832" s="25" t="n">
        <f aca="false">IF(O1832="Won",1,IF(O1832="Lost",0,""))</f>
        <v>1</v>
      </c>
      <c r="X1832" s="25" t="s">
        <v>1835</v>
      </c>
      <c r="Y1832" s="25" t="str">
        <f aca="false">IF(E1832="","Sim","")</f>
        <v/>
      </c>
    </row>
    <row r="1833" customFormat="false" ht="15" hidden="false" customHeight="false" outlineLevel="0" collapsed="false">
      <c r="A1833" s="25" t="s">
        <v>2083</v>
      </c>
      <c r="B1833" s="25" t="s">
        <v>67</v>
      </c>
      <c r="C1833" s="25" t="s">
        <v>75</v>
      </c>
      <c r="D1833" s="25" t="s">
        <v>80</v>
      </c>
      <c r="E1833" s="25" t="s">
        <v>237</v>
      </c>
      <c r="F1833" s="25" t="s">
        <v>192</v>
      </c>
      <c r="G1833" s="26" t="n">
        <v>4618</v>
      </c>
      <c r="H1833" s="27" t="n">
        <v>10083</v>
      </c>
      <c r="I1833" s="25" t="s">
        <v>147</v>
      </c>
      <c r="K1833" s="25" t="n">
        <v>1982</v>
      </c>
      <c r="L1833" s="25" t="s">
        <v>160</v>
      </c>
      <c r="M1833" s="25" t="s">
        <v>149</v>
      </c>
      <c r="N1833" s="28" t="n">
        <v>3393</v>
      </c>
      <c r="O1833" s="25" t="s">
        <v>54</v>
      </c>
      <c r="P1833" s="29" t="n">
        <v>42891</v>
      </c>
      <c r="Q1833" s="29" t="n">
        <v>42960</v>
      </c>
      <c r="R1833" s="28" t="n">
        <v>3625</v>
      </c>
      <c r="S1833" s="28" t="n">
        <f aca="false">IF(O1833="Won",R1833,IF(O1833="Lost",0,N1833))</f>
        <v>3625</v>
      </c>
      <c r="T1833" s="30" t="n">
        <f aca="false">IF(AND(P1833&lt;&gt;"",Q1833&lt;&gt;""),Q1833-P1833,"")</f>
        <v>69</v>
      </c>
      <c r="U1833" s="30" t="str">
        <f aca="false">IF(AND(O1833="Engaging",P1833&lt;&gt;""),'Leia-me'!$B$5-P1833,"")</f>
        <v/>
      </c>
      <c r="V1833" s="25" t="str">
        <f aca="false">IF(O1833&lt;&gt;"Engaging","",IF(U1833&lt;='Leia-me'!$B$6,"Saudável",IF(U1833&lt;='Leia-me'!$B$7,"Esfriando",IF(U1833&lt;='Leia-me'!$B$8,"Última chance","Zumbi"))))</f>
        <v/>
      </c>
      <c r="W1833" s="25" t="n">
        <f aca="false">IF(O1833="Won",1,IF(O1833="Lost",0,""))</f>
        <v>1</v>
      </c>
      <c r="Y1833" s="25" t="str">
        <f aca="false">IF(E1833="","Sim","")</f>
        <v/>
      </c>
    </row>
    <row r="1834" customFormat="false" ht="15" hidden="false" customHeight="false" outlineLevel="0" collapsed="false">
      <c r="A1834" s="25" t="s">
        <v>2084</v>
      </c>
      <c r="B1834" s="25" t="s">
        <v>67</v>
      </c>
      <c r="C1834" s="25" t="s">
        <v>75</v>
      </c>
      <c r="D1834" s="25" t="s">
        <v>80</v>
      </c>
      <c r="E1834" s="25" t="s">
        <v>180</v>
      </c>
      <c r="F1834" s="25" t="s">
        <v>146</v>
      </c>
      <c r="G1834" s="26" t="n">
        <v>3178.24</v>
      </c>
      <c r="H1834" s="27" t="n">
        <v>4540</v>
      </c>
      <c r="I1834" s="25" t="s">
        <v>147</v>
      </c>
      <c r="K1834" s="25" t="n">
        <v>2002</v>
      </c>
      <c r="L1834" s="25" t="s">
        <v>170</v>
      </c>
      <c r="M1834" s="25" t="s">
        <v>171</v>
      </c>
      <c r="N1834" s="28" t="n">
        <v>1096</v>
      </c>
      <c r="O1834" s="25" t="s">
        <v>54</v>
      </c>
      <c r="P1834" s="29" t="n">
        <v>42893</v>
      </c>
      <c r="Q1834" s="29" t="n">
        <v>42978</v>
      </c>
      <c r="R1834" s="28" t="n">
        <v>1114</v>
      </c>
      <c r="S1834" s="28" t="n">
        <f aca="false">IF(O1834="Won",R1834,IF(O1834="Lost",0,N1834))</f>
        <v>1114</v>
      </c>
      <c r="T1834" s="30" t="n">
        <f aca="false">IF(AND(P1834&lt;&gt;"",Q1834&lt;&gt;""),Q1834-P1834,"")</f>
        <v>85</v>
      </c>
      <c r="U1834" s="30" t="str">
        <f aca="false">IF(AND(O1834="Engaging",P1834&lt;&gt;""),'Leia-me'!$B$5-P1834,"")</f>
        <v/>
      </c>
      <c r="V1834" s="25" t="str">
        <f aca="false">IF(O1834&lt;&gt;"Engaging","",IF(U1834&lt;='Leia-me'!$B$6,"Saudável",IF(U1834&lt;='Leia-me'!$B$7,"Esfriando",IF(U1834&lt;='Leia-me'!$B$8,"Última chance","Zumbi"))))</f>
        <v/>
      </c>
      <c r="W1834" s="25" t="n">
        <f aca="false">IF(O1834="Won",1,IF(O1834="Lost",0,""))</f>
        <v>1</v>
      </c>
      <c r="Y1834" s="25" t="str">
        <f aca="false">IF(E1834="","Sim","")</f>
        <v/>
      </c>
    </row>
    <row r="1835" customFormat="false" ht="15" hidden="false" customHeight="false" outlineLevel="0" collapsed="false">
      <c r="A1835" s="25" t="s">
        <v>2085</v>
      </c>
      <c r="B1835" s="25" t="s">
        <v>67</v>
      </c>
      <c r="C1835" s="25" t="s">
        <v>75</v>
      </c>
      <c r="D1835" s="25" t="s">
        <v>80</v>
      </c>
      <c r="E1835" s="25" t="s">
        <v>225</v>
      </c>
      <c r="F1835" s="25" t="s">
        <v>211</v>
      </c>
      <c r="G1835" s="26" t="n">
        <v>1376.8</v>
      </c>
      <c r="H1835" s="27" t="n">
        <v>1165</v>
      </c>
      <c r="I1835" s="25" t="s">
        <v>226</v>
      </c>
      <c r="K1835" s="25" t="n">
        <v>1988</v>
      </c>
      <c r="L1835" s="25" t="s">
        <v>1834</v>
      </c>
      <c r="M1835" s="25" t="s">
        <v>171</v>
      </c>
      <c r="N1835" s="28" t="n">
        <v>4821</v>
      </c>
      <c r="O1835" s="25" t="s">
        <v>55</v>
      </c>
      <c r="P1835" s="29" t="n">
        <v>42894</v>
      </c>
      <c r="Q1835" s="29" t="n">
        <v>42972</v>
      </c>
      <c r="R1835" s="28" t="n">
        <v>0</v>
      </c>
      <c r="S1835" s="28" t="n">
        <f aca="false">IF(O1835="Won",R1835,IF(O1835="Lost",0,N1835))</f>
        <v>0</v>
      </c>
      <c r="T1835" s="30" t="n">
        <f aca="false">IF(AND(P1835&lt;&gt;"",Q1835&lt;&gt;""),Q1835-P1835,"")</f>
        <v>78</v>
      </c>
      <c r="U1835" s="30" t="str">
        <f aca="false">IF(AND(O1835="Engaging",P1835&lt;&gt;""),'Leia-me'!$B$5-P1835,"")</f>
        <v/>
      </c>
      <c r="V1835" s="25" t="str">
        <f aca="false">IF(O1835&lt;&gt;"Engaging","",IF(U1835&lt;='Leia-me'!$B$6,"Saudável",IF(U1835&lt;='Leia-me'!$B$7,"Esfriando",IF(U1835&lt;='Leia-me'!$B$8,"Última chance","Zumbi"))))</f>
        <v/>
      </c>
      <c r="W1835" s="25" t="n">
        <f aca="false">IF(O1835="Won",1,IF(O1835="Lost",0,""))</f>
        <v>0</v>
      </c>
      <c r="X1835" s="25" t="s">
        <v>1835</v>
      </c>
      <c r="Y1835" s="25" t="str">
        <f aca="false">IF(E1835="","Sim","")</f>
        <v/>
      </c>
    </row>
    <row r="1836" customFormat="false" ht="15" hidden="false" customHeight="false" outlineLevel="0" collapsed="false">
      <c r="A1836" s="25" t="s">
        <v>2086</v>
      </c>
      <c r="B1836" s="25" t="s">
        <v>67</v>
      </c>
      <c r="C1836" s="25" t="s">
        <v>75</v>
      </c>
      <c r="D1836" s="25" t="s">
        <v>80</v>
      </c>
      <c r="E1836" s="25" t="s">
        <v>145</v>
      </c>
      <c r="F1836" s="25" t="s">
        <v>146</v>
      </c>
      <c r="G1836" s="26" t="n">
        <v>3922.42</v>
      </c>
      <c r="H1836" s="27" t="n">
        <v>6837</v>
      </c>
      <c r="I1836" s="25" t="s">
        <v>147</v>
      </c>
      <c r="K1836" s="25" t="n">
        <v>1992</v>
      </c>
      <c r="L1836" s="25" t="s">
        <v>178</v>
      </c>
      <c r="M1836" s="25" t="s">
        <v>171</v>
      </c>
      <c r="N1836" s="28" t="n">
        <v>5482</v>
      </c>
      <c r="O1836" s="25" t="s">
        <v>54</v>
      </c>
      <c r="P1836" s="29" t="n">
        <v>42894</v>
      </c>
      <c r="Q1836" s="29" t="n">
        <v>42907</v>
      </c>
      <c r="R1836" s="28" t="n">
        <v>5175</v>
      </c>
      <c r="S1836" s="28" t="n">
        <f aca="false">IF(O1836="Won",R1836,IF(O1836="Lost",0,N1836))</f>
        <v>5175</v>
      </c>
      <c r="T1836" s="30" t="n">
        <f aca="false">IF(AND(P1836&lt;&gt;"",Q1836&lt;&gt;""),Q1836-P1836,"")</f>
        <v>13</v>
      </c>
      <c r="U1836" s="30" t="str">
        <f aca="false">IF(AND(O1836="Engaging",P1836&lt;&gt;""),'Leia-me'!$B$5-P1836,"")</f>
        <v/>
      </c>
      <c r="V1836" s="25" t="str">
        <f aca="false">IF(O1836&lt;&gt;"Engaging","",IF(U1836&lt;='Leia-me'!$B$6,"Saudável",IF(U1836&lt;='Leia-me'!$B$7,"Esfriando",IF(U1836&lt;='Leia-me'!$B$8,"Última chance","Zumbi"))))</f>
        <v/>
      </c>
      <c r="W1836" s="25" t="n">
        <f aca="false">IF(O1836="Won",1,IF(O1836="Lost",0,""))</f>
        <v>1</v>
      </c>
      <c r="Y1836" s="25" t="str">
        <f aca="false">IF(E1836="","Sim","")</f>
        <v/>
      </c>
    </row>
    <row r="1837" customFormat="false" ht="15" hidden="false" customHeight="false" outlineLevel="0" collapsed="false">
      <c r="A1837" s="25" t="s">
        <v>2087</v>
      </c>
      <c r="B1837" s="25" t="s">
        <v>67</v>
      </c>
      <c r="C1837" s="25" t="s">
        <v>75</v>
      </c>
      <c r="D1837" s="25" t="s">
        <v>80</v>
      </c>
      <c r="E1837" s="25" t="s">
        <v>162</v>
      </c>
      <c r="F1837" s="25" t="s">
        <v>155</v>
      </c>
      <c r="G1837" s="26" t="n">
        <v>5266.09</v>
      </c>
      <c r="H1837" s="27" t="n">
        <v>8595</v>
      </c>
      <c r="I1837" s="25" t="s">
        <v>147</v>
      </c>
      <c r="J1837" s="25" t="s">
        <v>156</v>
      </c>
      <c r="K1837" s="25" t="n">
        <v>1988</v>
      </c>
      <c r="L1837" s="25" t="s">
        <v>170</v>
      </c>
      <c r="M1837" s="25" t="s">
        <v>171</v>
      </c>
      <c r="N1837" s="28" t="n">
        <v>1096</v>
      </c>
      <c r="O1837" s="25" t="s">
        <v>55</v>
      </c>
      <c r="P1837" s="29" t="n">
        <v>42895</v>
      </c>
      <c r="Q1837" s="29" t="n">
        <v>42973</v>
      </c>
      <c r="R1837" s="28" t="n">
        <v>0</v>
      </c>
      <c r="S1837" s="28" t="n">
        <f aca="false">IF(O1837="Won",R1837,IF(O1837="Lost",0,N1837))</f>
        <v>0</v>
      </c>
      <c r="T1837" s="30" t="n">
        <f aca="false">IF(AND(P1837&lt;&gt;"",Q1837&lt;&gt;""),Q1837-P1837,"")</f>
        <v>78</v>
      </c>
      <c r="U1837" s="30" t="str">
        <f aca="false">IF(AND(O1837="Engaging",P1837&lt;&gt;""),'Leia-me'!$B$5-P1837,"")</f>
        <v/>
      </c>
      <c r="V1837" s="25" t="str">
        <f aca="false">IF(O1837&lt;&gt;"Engaging","",IF(U1837&lt;='Leia-me'!$B$6,"Saudável",IF(U1837&lt;='Leia-me'!$B$7,"Esfriando",IF(U1837&lt;='Leia-me'!$B$8,"Última chance","Zumbi"))))</f>
        <v/>
      </c>
      <c r="W1837" s="25" t="n">
        <f aca="false">IF(O1837="Won",1,IF(O1837="Lost",0,""))</f>
        <v>0</v>
      </c>
      <c r="Y1837" s="25" t="str">
        <f aca="false">IF(E1837="","Sim","")</f>
        <v/>
      </c>
    </row>
    <row r="1838" customFormat="false" ht="15" hidden="false" customHeight="false" outlineLevel="0" collapsed="false">
      <c r="A1838" s="25" t="s">
        <v>2088</v>
      </c>
      <c r="B1838" s="25" t="s">
        <v>67</v>
      </c>
      <c r="C1838" s="25" t="s">
        <v>75</v>
      </c>
      <c r="D1838" s="25" t="s">
        <v>80</v>
      </c>
      <c r="E1838" s="25" t="s">
        <v>145</v>
      </c>
      <c r="F1838" s="25" t="s">
        <v>146</v>
      </c>
      <c r="G1838" s="26" t="n">
        <v>3922.42</v>
      </c>
      <c r="H1838" s="27" t="n">
        <v>6837</v>
      </c>
      <c r="I1838" s="25" t="s">
        <v>147</v>
      </c>
      <c r="K1838" s="25" t="n">
        <v>1992</v>
      </c>
      <c r="L1838" s="25" t="s">
        <v>170</v>
      </c>
      <c r="M1838" s="25" t="s">
        <v>171</v>
      </c>
      <c r="N1838" s="28" t="n">
        <v>1096</v>
      </c>
      <c r="O1838" s="25" t="s">
        <v>54</v>
      </c>
      <c r="P1838" s="29" t="n">
        <v>42896</v>
      </c>
      <c r="Q1838" s="29" t="n">
        <v>42973</v>
      </c>
      <c r="R1838" s="28" t="n">
        <v>1075</v>
      </c>
      <c r="S1838" s="28" t="n">
        <f aca="false">IF(O1838="Won",R1838,IF(O1838="Lost",0,N1838))</f>
        <v>1075</v>
      </c>
      <c r="T1838" s="30" t="n">
        <f aca="false">IF(AND(P1838&lt;&gt;"",Q1838&lt;&gt;""),Q1838-P1838,"")</f>
        <v>77</v>
      </c>
      <c r="U1838" s="30" t="str">
        <f aca="false">IF(AND(O1838="Engaging",P1838&lt;&gt;""),'Leia-me'!$B$5-P1838,"")</f>
        <v/>
      </c>
      <c r="V1838" s="25" t="str">
        <f aca="false">IF(O1838&lt;&gt;"Engaging","",IF(U1838&lt;='Leia-me'!$B$6,"Saudável",IF(U1838&lt;='Leia-me'!$B$7,"Esfriando",IF(U1838&lt;='Leia-me'!$B$8,"Última chance","Zumbi"))))</f>
        <v/>
      </c>
      <c r="W1838" s="25" t="n">
        <f aca="false">IF(O1838="Won",1,IF(O1838="Lost",0,""))</f>
        <v>1</v>
      </c>
      <c r="Y1838" s="25" t="str">
        <f aca="false">IF(E1838="","Sim","")</f>
        <v/>
      </c>
    </row>
    <row r="1839" customFormat="false" ht="15" hidden="false" customHeight="false" outlineLevel="0" collapsed="false">
      <c r="A1839" s="25" t="s">
        <v>2089</v>
      </c>
      <c r="B1839" s="25" t="s">
        <v>67</v>
      </c>
      <c r="C1839" s="25" t="s">
        <v>75</v>
      </c>
      <c r="D1839" s="25" t="s">
        <v>80</v>
      </c>
      <c r="E1839" s="25" t="s">
        <v>173</v>
      </c>
      <c r="F1839" s="25" t="s">
        <v>146</v>
      </c>
      <c r="G1839" s="26" t="n">
        <v>647.18</v>
      </c>
      <c r="H1839" s="27" t="n">
        <v>1185</v>
      </c>
      <c r="I1839" s="25" t="s">
        <v>174</v>
      </c>
      <c r="K1839" s="25" t="n">
        <v>1986</v>
      </c>
      <c r="L1839" s="25" t="s">
        <v>1834</v>
      </c>
      <c r="M1839" s="25" t="s">
        <v>171</v>
      </c>
      <c r="N1839" s="28" t="n">
        <v>4821</v>
      </c>
      <c r="O1839" s="25" t="s">
        <v>54</v>
      </c>
      <c r="P1839" s="29" t="n">
        <v>42897</v>
      </c>
      <c r="Q1839" s="29" t="n">
        <v>42910</v>
      </c>
      <c r="R1839" s="28" t="n">
        <v>4410</v>
      </c>
      <c r="S1839" s="28" t="n">
        <f aca="false">IF(O1839="Won",R1839,IF(O1839="Lost",0,N1839))</f>
        <v>4410</v>
      </c>
      <c r="T1839" s="30" t="n">
        <f aca="false">IF(AND(P1839&lt;&gt;"",Q1839&lt;&gt;""),Q1839-P1839,"")</f>
        <v>13</v>
      </c>
      <c r="U1839" s="30" t="str">
        <f aca="false">IF(AND(O1839="Engaging",P1839&lt;&gt;""),'Leia-me'!$B$5-P1839,"")</f>
        <v/>
      </c>
      <c r="V1839" s="25" t="str">
        <f aca="false">IF(O1839&lt;&gt;"Engaging","",IF(U1839&lt;='Leia-me'!$B$6,"Saudável",IF(U1839&lt;='Leia-me'!$B$7,"Esfriando",IF(U1839&lt;='Leia-me'!$B$8,"Última chance","Zumbi"))))</f>
        <v/>
      </c>
      <c r="W1839" s="25" t="n">
        <f aca="false">IF(O1839="Won",1,IF(O1839="Lost",0,""))</f>
        <v>1</v>
      </c>
      <c r="X1839" s="25" t="s">
        <v>1835</v>
      </c>
      <c r="Y1839" s="25" t="str">
        <f aca="false">IF(E1839="","Sim","")</f>
        <v/>
      </c>
    </row>
    <row r="1840" customFormat="false" ht="15" hidden="false" customHeight="false" outlineLevel="0" collapsed="false">
      <c r="A1840" s="25" t="s">
        <v>2090</v>
      </c>
      <c r="B1840" s="25" t="s">
        <v>67</v>
      </c>
      <c r="C1840" s="25" t="s">
        <v>75</v>
      </c>
      <c r="D1840" s="25" t="s">
        <v>80</v>
      </c>
      <c r="E1840" s="25" t="s">
        <v>207</v>
      </c>
      <c r="F1840" s="25" t="s">
        <v>168</v>
      </c>
      <c r="G1840" s="26" t="n">
        <v>375.43</v>
      </c>
      <c r="H1840" s="27" t="n">
        <v>1190</v>
      </c>
      <c r="I1840" s="25" t="s">
        <v>147</v>
      </c>
      <c r="K1840" s="25" t="n">
        <v>1985</v>
      </c>
      <c r="L1840" s="25" t="s">
        <v>160</v>
      </c>
      <c r="M1840" s="25" t="s">
        <v>149</v>
      </c>
      <c r="N1840" s="28" t="n">
        <v>3393</v>
      </c>
      <c r="O1840" s="25" t="s">
        <v>54</v>
      </c>
      <c r="P1840" s="29" t="n">
        <v>42897</v>
      </c>
      <c r="Q1840" s="29" t="n">
        <v>42981</v>
      </c>
      <c r="R1840" s="28" t="n">
        <v>3768</v>
      </c>
      <c r="S1840" s="28" t="n">
        <f aca="false">IF(O1840="Won",R1840,IF(O1840="Lost",0,N1840))</f>
        <v>3768</v>
      </c>
      <c r="T1840" s="30" t="n">
        <f aca="false">IF(AND(P1840&lt;&gt;"",Q1840&lt;&gt;""),Q1840-P1840,"")</f>
        <v>84</v>
      </c>
      <c r="U1840" s="30" t="str">
        <f aca="false">IF(AND(O1840="Engaging",P1840&lt;&gt;""),'Leia-me'!$B$5-P1840,"")</f>
        <v/>
      </c>
      <c r="V1840" s="25" t="str">
        <f aca="false">IF(O1840&lt;&gt;"Engaging","",IF(U1840&lt;='Leia-me'!$B$6,"Saudável",IF(U1840&lt;='Leia-me'!$B$7,"Esfriando",IF(U1840&lt;='Leia-me'!$B$8,"Última chance","Zumbi"))))</f>
        <v/>
      </c>
      <c r="W1840" s="25" t="n">
        <f aca="false">IF(O1840="Won",1,IF(O1840="Lost",0,""))</f>
        <v>1</v>
      </c>
      <c r="Y1840" s="25" t="str">
        <f aca="false">IF(E1840="","Sim","")</f>
        <v/>
      </c>
    </row>
    <row r="1841" customFormat="false" ht="15" hidden="false" customHeight="false" outlineLevel="0" collapsed="false">
      <c r="A1841" s="25" t="s">
        <v>2091</v>
      </c>
      <c r="B1841" s="25" t="s">
        <v>67</v>
      </c>
      <c r="C1841" s="25" t="s">
        <v>75</v>
      </c>
      <c r="D1841" s="25" t="s">
        <v>80</v>
      </c>
      <c r="E1841" s="25" t="s">
        <v>207</v>
      </c>
      <c r="F1841" s="25" t="s">
        <v>168</v>
      </c>
      <c r="G1841" s="26" t="n">
        <v>375.43</v>
      </c>
      <c r="H1841" s="27" t="n">
        <v>1190</v>
      </c>
      <c r="I1841" s="25" t="s">
        <v>147</v>
      </c>
      <c r="K1841" s="25" t="n">
        <v>1985</v>
      </c>
      <c r="L1841" s="25" t="s">
        <v>186</v>
      </c>
      <c r="M1841" s="25" t="s">
        <v>171</v>
      </c>
      <c r="N1841" s="28" t="n">
        <v>550</v>
      </c>
      <c r="O1841" s="25" t="s">
        <v>55</v>
      </c>
      <c r="P1841" s="29" t="n">
        <v>42899</v>
      </c>
      <c r="Q1841" s="29" t="n">
        <v>42982</v>
      </c>
      <c r="R1841" s="28" t="n">
        <v>0</v>
      </c>
      <c r="S1841" s="28" t="n">
        <f aca="false">IF(O1841="Won",R1841,IF(O1841="Lost",0,N1841))</f>
        <v>0</v>
      </c>
      <c r="T1841" s="30" t="n">
        <f aca="false">IF(AND(P1841&lt;&gt;"",Q1841&lt;&gt;""),Q1841-P1841,"")</f>
        <v>83</v>
      </c>
      <c r="U1841" s="30" t="str">
        <f aca="false">IF(AND(O1841="Engaging",P1841&lt;&gt;""),'Leia-me'!$B$5-P1841,"")</f>
        <v/>
      </c>
      <c r="V1841" s="25" t="str">
        <f aca="false">IF(O1841&lt;&gt;"Engaging","",IF(U1841&lt;='Leia-me'!$B$6,"Saudável",IF(U1841&lt;='Leia-me'!$B$7,"Esfriando",IF(U1841&lt;='Leia-me'!$B$8,"Última chance","Zumbi"))))</f>
        <v/>
      </c>
      <c r="W1841" s="25" t="n">
        <f aca="false">IF(O1841="Won",1,IF(O1841="Lost",0,""))</f>
        <v>0</v>
      </c>
      <c r="Y1841" s="25" t="str">
        <f aca="false">IF(E1841="","Sim","")</f>
        <v/>
      </c>
    </row>
    <row r="1842" customFormat="false" ht="15" hidden="false" customHeight="false" outlineLevel="0" collapsed="false">
      <c r="A1842" s="25" t="s">
        <v>2092</v>
      </c>
      <c r="B1842" s="25" t="s">
        <v>67</v>
      </c>
      <c r="C1842" s="25" t="s">
        <v>75</v>
      </c>
      <c r="D1842" s="25" t="s">
        <v>80</v>
      </c>
      <c r="E1842" s="25" t="s">
        <v>173</v>
      </c>
      <c r="F1842" s="25" t="s">
        <v>146</v>
      </c>
      <c r="G1842" s="26" t="n">
        <v>647.18</v>
      </c>
      <c r="H1842" s="27" t="n">
        <v>1185</v>
      </c>
      <c r="I1842" s="25" t="s">
        <v>174</v>
      </c>
      <c r="K1842" s="25" t="n">
        <v>1986</v>
      </c>
      <c r="L1842" s="25" t="s">
        <v>178</v>
      </c>
      <c r="M1842" s="25" t="s">
        <v>171</v>
      </c>
      <c r="N1842" s="28" t="n">
        <v>5482</v>
      </c>
      <c r="O1842" s="25" t="s">
        <v>55</v>
      </c>
      <c r="P1842" s="29" t="n">
        <v>42899</v>
      </c>
      <c r="Q1842" s="29" t="n">
        <v>42963</v>
      </c>
      <c r="R1842" s="28" t="n">
        <v>0</v>
      </c>
      <c r="S1842" s="28" t="n">
        <f aca="false">IF(O1842="Won",R1842,IF(O1842="Lost",0,N1842))</f>
        <v>0</v>
      </c>
      <c r="T1842" s="30" t="n">
        <f aca="false">IF(AND(P1842&lt;&gt;"",Q1842&lt;&gt;""),Q1842-P1842,"")</f>
        <v>64</v>
      </c>
      <c r="U1842" s="30" t="str">
        <f aca="false">IF(AND(O1842="Engaging",P1842&lt;&gt;""),'Leia-me'!$B$5-P1842,"")</f>
        <v/>
      </c>
      <c r="V1842" s="25" t="str">
        <f aca="false">IF(O1842&lt;&gt;"Engaging","",IF(U1842&lt;='Leia-me'!$B$6,"Saudável",IF(U1842&lt;='Leia-me'!$B$7,"Esfriando",IF(U1842&lt;='Leia-me'!$B$8,"Última chance","Zumbi"))))</f>
        <v/>
      </c>
      <c r="W1842" s="25" t="n">
        <f aca="false">IF(O1842="Won",1,IF(O1842="Lost",0,""))</f>
        <v>0</v>
      </c>
      <c r="Y1842" s="25" t="str">
        <f aca="false">IF(E1842="","Sim","")</f>
        <v/>
      </c>
    </row>
    <row r="1843" customFormat="false" ht="15" hidden="false" customHeight="false" outlineLevel="0" collapsed="false">
      <c r="A1843" s="25" t="s">
        <v>2093</v>
      </c>
      <c r="B1843" s="25" t="s">
        <v>67</v>
      </c>
      <c r="C1843" s="25" t="s">
        <v>75</v>
      </c>
      <c r="D1843" s="25" t="s">
        <v>80</v>
      </c>
      <c r="E1843" s="25" t="s">
        <v>162</v>
      </c>
      <c r="F1843" s="25" t="s">
        <v>155</v>
      </c>
      <c r="G1843" s="26" t="n">
        <v>5266.09</v>
      </c>
      <c r="H1843" s="27" t="n">
        <v>8595</v>
      </c>
      <c r="I1843" s="25" t="s">
        <v>147</v>
      </c>
      <c r="J1843" s="25" t="s">
        <v>156</v>
      </c>
      <c r="K1843" s="25" t="n">
        <v>1988</v>
      </c>
      <c r="L1843" s="25" t="s">
        <v>1834</v>
      </c>
      <c r="M1843" s="25" t="s">
        <v>171</v>
      </c>
      <c r="N1843" s="28" t="n">
        <v>4821</v>
      </c>
      <c r="O1843" s="25" t="s">
        <v>54</v>
      </c>
      <c r="P1843" s="29" t="n">
        <v>42899</v>
      </c>
      <c r="Q1843" s="29" t="n">
        <v>42988</v>
      </c>
      <c r="R1843" s="28" t="n">
        <v>5322</v>
      </c>
      <c r="S1843" s="28" t="n">
        <f aca="false">IF(O1843="Won",R1843,IF(O1843="Lost",0,N1843))</f>
        <v>5322</v>
      </c>
      <c r="T1843" s="30" t="n">
        <f aca="false">IF(AND(P1843&lt;&gt;"",Q1843&lt;&gt;""),Q1843-P1843,"")</f>
        <v>89</v>
      </c>
      <c r="U1843" s="30" t="str">
        <f aca="false">IF(AND(O1843="Engaging",P1843&lt;&gt;""),'Leia-me'!$B$5-P1843,"")</f>
        <v/>
      </c>
      <c r="V1843" s="25" t="str">
        <f aca="false">IF(O1843&lt;&gt;"Engaging","",IF(U1843&lt;='Leia-me'!$B$6,"Saudável",IF(U1843&lt;='Leia-me'!$B$7,"Esfriando",IF(U1843&lt;='Leia-me'!$B$8,"Última chance","Zumbi"))))</f>
        <v/>
      </c>
      <c r="W1843" s="25" t="n">
        <f aca="false">IF(O1843="Won",1,IF(O1843="Lost",0,""))</f>
        <v>1</v>
      </c>
      <c r="X1843" s="25" t="s">
        <v>1835</v>
      </c>
      <c r="Y1843" s="25" t="str">
        <f aca="false">IF(E1843="","Sim","")</f>
        <v/>
      </c>
    </row>
    <row r="1844" customFormat="false" ht="15" hidden="false" customHeight="false" outlineLevel="0" collapsed="false">
      <c r="A1844" s="25" t="s">
        <v>2094</v>
      </c>
      <c r="B1844" s="25" t="s">
        <v>67</v>
      </c>
      <c r="C1844" s="25" t="s">
        <v>75</v>
      </c>
      <c r="D1844" s="25" t="s">
        <v>80</v>
      </c>
      <c r="E1844" s="25" t="s">
        <v>180</v>
      </c>
      <c r="F1844" s="25" t="s">
        <v>146</v>
      </c>
      <c r="G1844" s="26" t="n">
        <v>3178.24</v>
      </c>
      <c r="H1844" s="27" t="n">
        <v>4540</v>
      </c>
      <c r="I1844" s="25" t="s">
        <v>147</v>
      </c>
      <c r="K1844" s="25" t="n">
        <v>2002</v>
      </c>
      <c r="L1844" s="25" t="s">
        <v>160</v>
      </c>
      <c r="M1844" s="25" t="s">
        <v>149</v>
      </c>
      <c r="N1844" s="28" t="n">
        <v>3393</v>
      </c>
      <c r="O1844" s="25" t="s">
        <v>54</v>
      </c>
      <c r="P1844" s="29" t="n">
        <v>42900</v>
      </c>
      <c r="Q1844" s="29" t="n">
        <v>42972</v>
      </c>
      <c r="R1844" s="28" t="n">
        <v>3455</v>
      </c>
      <c r="S1844" s="28" t="n">
        <f aca="false">IF(O1844="Won",R1844,IF(O1844="Lost",0,N1844))</f>
        <v>3455</v>
      </c>
      <c r="T1844" s="30" t="n">
        <f aca="false">IF(AND(P1844&lt;&gt;"",Q1844&lt;&gt;""),Q1844-P1844,"")</f>
        <v>72</v>
      </c>
      <c r="U1844" s="30" t="str">
        <f aca="false">IF(AND(O1844="Engaging",P1844&lt;&gt;""),'Leia-me'!$B$5-P1844,"")</f>
        <v/>
      </c>
      <c r="V1844" s="25" t="str">
        <f aca="false">IF(O1844&lt;&gt;"Engaging","",IF(U1844&lt;='Leia-me'!$B$6,"Saudável",IF(U1844&lt;='Leia-me'!$B$7,"Esfriando",IF(U1844&lt;='Leia-me'!$B$8,"Última chance","Zumbi"))))</f>
        <v/>
      </c>
      <c r="W1844" s="25" t="n">
        <f aca="false">IF(O1844="Won",1,IF(O1844="Lost",0,""))</f>
        <v>1</v>
      </c>
      <c r="Y1844" s="25" t="str">
        <f aca="false">IF(E1844="","Sim","")</f>
        <v/>
      </c>
    </row>
    <row r="1845" customFormat="false" ht="15" hidden="false" customHeight="false" outlineLevel="0" collapsed="false">
      <c r="A1845" s="25" t="s">
        <v>2095</v>
      </c>
      <c r="B1845" s="25" t="s">
        <v>67</v>
      </c>
      <c r="C1845" s="25" t="s">
        <v>75</v>
      </c>
      <c r="D1845" s="25" t="s">
        <v>80</v>
      </c>
      <c r="E1845" s="25" t="s">
        <v>231</v>
      </c>
      <c r="F1845" s="25" t="s">
        <v>168</v>
      </c>
      <c r="G1845" s="26" t="n">
        <v>45.39</v>
      </c>
      <c r="H1845" s="27" t="n">
        <v>100</v>
      </c>
      <c r="I1845" s="25" t="s">
        <v>147</v>
      </c>
      <c r="J1845" s="25" t="s">
        <v>169</v>
      </c>
      <c r="K1845" s="25" t="n">
        <v>2012</v>
      </c>
      <c r="L1845" s="25" t="s">
        <v>1834</v>
      </c>
      <c r="M1845" s="25" t="s">
        <v>171</v>
      </c>
      <c r="N1845" s="28" t="n">
        <v>4821</v>
      </c>
      <c r="O1845" s="25" t="s">
        <v>54</v>
      </c>
      <c r="P1845" s="29" t="n">
        <v>42901</v>
      </c>
      <c r="Q1845" s="29" t="n">
        <v>42916</v>
      </c>
      <c r="R1845" s="28" t="n">
        <v>4564</v>
      </c>
      <c r="S1845" s="28" t="n">
        <f aca="false">IF(O1845="Won",R1845,IF(O1845="Lost",0,N1845))</f>
        <v>4564</v>
      </c>
      <c r="T1845" s="30" t="n">
        <f aca="false">IF(AND(P1845&lt;&gt;"",Q1845&lt;&gt;""),Q1845-P1845,"")</f>
        <v>15</v>
      </c>
      <c r="U1845" s="30" t="str">
        <f aca="false">IF(AND(O1845="Engaging",P1845&lt;&gt;""),'Leia-me'!$B$5-P1845,"")</f>
        <v/>
      </c>
      <c r="V1845" s="25" t="str">
        <f aca="false">IF(O1845&lt;&gt;"Engaging","",IF(U1845&lt;='Leia-me'!$B$6,"Saudável",IF(U1845&lt;='Leia-me'!$B$7,"Esfriando",IF(U1845&lt;='Leia-me'!$B$8,"Última chance","Zumbi"))))</f>
        <v/>
      </c>
      <c r="W1845" s="25" t="n">
        <f aca="false">IF(O1845="Won",1,IF(O1845="Lost",0,""))</f>
        <v>1</v>
      </c>
      <c r="X1845" s="25" t="s">
        <v>1835</v>
      </c>
      <c r="Y1845" s="25" t="str">
        <f aca="false">IF(E1845="","Sim","")</f>
        <v/>
      </c>
    </row>
    <row r="1846" customFormat="false" ht="15" hidden="false" customHeight="false" outlineLevel="0" collapsed="false">
      <c r="A1846" s="25" t="s">
        <v>2096</v>
      </c>
      <c r="B1846" s="25" t="s">
        <v>67</v>
      </c>
      <c r="C1846" s="25" t="s">
        <v>75</v>
      </c>
      <c r="D1846" s="25" t="s">
        <v>80</v>
      </c>
      <c r="E1846" s="25" t="s">
        <v>245</v>
      </c>
      <c r="F1846" s="25" t="s">
        <v>185</v>
      </c>
      <c r="G1846" s="26" t="n">
        <v>2938.67</v>
      </c>
      <c r="H1846" s="27" t="n">
        <v>8775</v>
      </c>
      <c r="I1846" s="25" t="s">
        <v>246</v>
      </c>
      <c r="K1846" s="25" t="n">
        <v>1987</v>
      </c>
      <c r="L1846" s="25" t="s">
        <v>160</v>
      </c>
      <c r="M1846" s="25" t="s">
        <v>149</v>
      </c>
      <c r="N1846" s="28" t="n">
        <v>3393</v>
      </c>
      <c r="O1846" s="25" t="s">
        <v>54</v>
      </c>
      <c r="P1846" s="29" t="n">
        <v>42901</v>
      </c>
      <c r="Q1846" s="29" t="n">
        <v>42987</v>
      </c>
      <c r="R1846" s="28" t="n">
        <v>2683</v>
      </c>
      <c r="S1846" s="28" t="n">
        <f aca="false">IF(O1846="Won",R1846,IF(O1846="Lost",0,N1846))</f>
        <v>2683</v>
      </c>
      <c r="T1846" s="30" t="n">
        <f aca="false">IF(AND(P1846&lt;&gt;"",Q1846&lt;&gt;""),Q1846-P1846,"")</f>
        <v>86</v>
      </c>
      <c r="U1846" s="30" t="str">
        <f aca="false">IF(AND(O1846="Engaging",P1846&lt;&gt;""),'Leia-me'!$B$5-P1846,"")</f>
        <v/>
      </c>
      <c r="V1846" s="25" t="str">
        <f aca="false">IF(O1846&lt;&gt;"Engaging","",IF(U1846&lt;='Leia-me'!$B$6,"Saudável",IF(U1846&lt;='Leia-me'!$B$7,"Esfriando",IF(U1846&lt;='Leia-me'!$B$8,"Última chance","Zumbi"))))</f>
        <v/>
      </c>
      <c r="W1846" s="25" t="n">
        <f aca="false">IF(O1846="Won",1,IF(O1846="Lost",0,""))</f>
        <v>1</v>
      </c>
      <c r="Y1846" s="25" t="str">
        <f aca="false">IF(E1846="","Sim","")</f>
        <v/>
      </c>
    </row>
    <row r="1847" customFormat="false" ht="15" hidden="false" customHeight="false" outlineLevel="0" collapsed="false">
      <c r="A1847" s="25" t="s">
        <v>2097</v>
      </c>
      <c r="B1847" s="25" t="s">
        <v>67</v>
      </c>
      <c r="C1847" s="25" t="s">
        <v>75</v>
      </c>
      <c r="D1847" s="25" t="s">
        <v>80</v>
      </c>
      <c r="E1847" s="25" t="s">
        <v>184</v>
      </c>
      <c r="F1847" s="25" t="s">
        <v>185</v>
      </c>
      <c r="G1847" s="26" t="n">
        <v>1520.66</v>
      </c>
      <c r="H1847" s="27" t="n">
        <v>1806</v>
      </c>
      <c r="I1847" s="25" t="s">
        <v>147</v>
      </c>
      <c r="K1847" s="25" t="n">
        <v>2005</v>
      </c>
      <c r="L1847" s="25" t="s">
        <v>1834</v>
      </c>
      <c r="M1847" s="25" t="s">
        <v>171</v>
      </c>
      <c r="N1847" s="28" t="n">
        <v>4821</v>
      </c>
      <c r="O1847" s="25" t="s">
        <v>54</v>
      </c>
      <c r="P1847" s="29" t="n">
        <v>42902</v>
      </c>
      <c r="Q1847" s="29" t="n">
        <v>42958</v>
      </c>
      <c r="R1847" s="28" t="n">
        <v>5843</v>
      </c>
      <c r="S1847" s="28" t="n">
        <f aca="false">IF(O1847="Won",R1847,IF(O1847="Lost",0,N1847))</f>
        <v>5843</v>
      </c>
      <c r="T1847" s="30" t="n">
        <f aca="false">IF(AND(P1847&lt;&gt;"",Q1847&lt;&gt;""),Q1847-P1847,"")</f>
        <v>56</v>
      </c>
      <c r="U1847" s="30" t="str">
        <f aca="false">IF(AND(O1847="Engaging",P1847&lt;&gt;""),'Leia-me'!$B$5-P1847,"")</f>
        <v/>
      </c>
      <c r="V1847" s="25" t="str">
        <f aca="false">IF(O1847&lt;&gt;"Engaging","",IF(U1847&lt;='Leia-me'!$B$6,"Saudável",IF(U1847&lt;='Leia-me'!$B$7,"Esfriando",IF(U1847&lt;='Leia-me'!$B$8,"Última chance","Zumbi"))))</f>
        <v/>
      </c>
      <c r="W1847" s="25" t="n">
        <f aca="false">IF(O1847="Won",1,IF(O1847="Lost",0,""))</f>
        <v>1</v>
      </c>
      <c r="X1847" s="25" t="s">
        <v>1835</v>
      </c>
      <c r="Y1847" s="25" t="str">
        <f aca="false">IF(E1847="","Sim","")</f>
        <v/>
      </c>
    </row>
    <row r="1848" customFormat="false" ht="15" hidden="false" customHeight="false" outlineLevel="0" collapsed="false">
      <c r="A1848" s="25" t="s">
        <v>2098</v>
      </c>
      <c r="B1848" s="25" t="s">
        <v>67</v>
      </c>
      <c r="C1848" s="25" t="s">
        <v>75</v>
      </c>
      <c r="D1848" s="25" t="s">
        <v>80</v>
      </c>
      <c r="E1848" s="25" t="s">
        <v>248</v>
      </c>
      <c r="F1848" s="25" t="s">
        <v>211</v>
      </c>
      <c r="G1848" s="26" t="n">
        <v>894.33</v>
      </c>
      <c r="H1848" s="27" t="n">
        <v>1635</v>
      </c>
      <c r="I1848" s="25" t="s">
        <v>249</v>
      </c>
      <c r="K1848" s="25" t="n">
        <v>2007</v>
      </c>
      <c r="L1848" s="25" t="s">
        <v>1834</v>
      </c>
      <c r="M1848" s="25" t="s">
        <v>171</v>
      </c>
      <c r="N1848" s="28" t="n">
        <v>4821</v>
      </c>
      <c r="O1848" s="25" t="s">
        <v>54</v>
      </c>
      <c r="P1848" s="29" t="n">
        <v>42902</v>
      </c>
      <c r="Q1848" s="29" t="n">
        <v>42995</v>
      </c>
      <c r="R1848" s="28" t="n">
        <v>4577</v>
      </c>
      <c r="S1848" s="28" t="n">
        <f aca="false">IF(O1848="Won",R1848,IF(O1848="Lost",0,N1848))</f>
        <v>4577</v>
      </c>
      <c r="T1848" s="30" t="n">
        <f aca="false">IF(AND(P1848&lt;&gt;"",Q1848&lt;&gt;""),Q1848-P1848,"")</f>
        <v>93</v>
      </c>
      <c r="U1848" s="30" t="str">
        <f aca="false">IF(AND(O1848="Engaging",P1848&lt;&gt;""),'Leia-me'!$B$5-P1848,"")</f>
        <v/>
      </c>
      <c r="V1848" s="25" t="str">
        <f aca="false">IF(O1848&lt;&gt;"Engaging","",IF(U1848&lt;='Leia-me'!$B$6,"Saudável",IF(U1848&lt;='Leia-me'!$B$7,"Esfriando",IF(U1848&lt;='Leia-me'!$B$8,"Última chance","Zumbi"))))</f>
        <v/>
      </c>
      <c r="W1848" s="25" t="n">
        <f aca="false">IF(O1848="Won",1,IF(O1848="Lost",0,""))</f>
        <v>1</v>
      </c>
      <c r="X1848" s="25" t="s">
        <v>1835</v>
      </c>
      <c r="Y1848" s="25" t="str">
        <f aca="false">IF(E1848="","Sim","")</f>
        <v/>
      </c>
    </row>
    <row r="1849" customFormat="false" ht="15" hidden="false" customHeight="false" outlineLevel="0" collapsed="false">
      <c r="A1849" s="25" t="s">
        <v>2099</v>
      </c>
      <c r="B1849" s="25" t="s">
        <v>67</v>
      </c>
      <c r="C1849" s="25" t="s">
        <v>75</v>
      </c>
      <c r="D1849" s="25" t="s">
        <v>80</v>
      </c>
      <c r="E1849" s="25" t="s">
        <v>180</v>
      </c>
      <c r="F1849" s="25" t="s">
        <v>146</v>
      </c>
      <c r="G1849" s="26" t="n">
        <v>3178.24</v>
      </c>
      <c r="H1849" s="27" t="n">
        <v>4540</v>
      </c>
      <c r="I1849" s="25" t="s">
        <v>147</v>
      </c>
      <c r="K1849" s="25" t="n">
        <v>2002</v>
      </c>
      <c r="L1849" s="25" t="s">
        <v>160</v>
      </c>
      <c r="M1849" s="25" t="s">
        <v>149</v>
      </c>
      <c r="N1849" s="28" t="n">
        <v>3393</v>
      </c>
      <c r="O1849" s="25" t="s">
        <v>54</v>
      </c>
      <c r="P1849" s="29" t="n">
        <v>42902</v>
      </c>
      <c r="Q1849" s="29" t="n">
        <v>42910</v>
      </c>
      <c r="R1849" s="28" t="n">
        <v>3323</v>
      </c>
      <c r="S1849" s="28" t="n">
        <f aca="false">IF(O1849="Won",R1849,IF(O1849="Lost",0,N1849))</f>
        <v>3323</v>
      </c>
      <c r="T1849" s="30" t="n">
        <f aca="false">IF(AND(P1849&lt;&gt;"",Q1849&lt;&gt;""),Q1849-P1849,"")</f>
        <v>8</v>
      </c>
      <c r="U1849" s="30" t="str">
        <f aca="false">IF(AND(O1849="Engaging",P1849&lt;&gt;""),'Leia-me'!$B$5-P1849,"")</f>
        <v/>
      </c>
      <c r="V1849" s="25" t="str">
        <f aca="false">IF(O1849&lt;&gt;"Engaging","",IF(U1849&lt;='Leia-me'!$B$6,"Saudável",IF(U1849&lt;='Leia-me'!$B$7,"Esfriando",IF(U1849&lt;='Leia-me'!$B$8,"Última chance","Zumbi"))))</f>
        <v/>
      </c>
      <c r="W1849" s="25" t="n">
        <f aca="false">IF(O1849="Won",1,IF(O1849="Lost",0,""))</f>
        <v>1</v>
      </c>
      <c r="Y1849" s="25" t="str">
        <f aca="false">IF(E1849="","Sim","")</f>
        <v/>
      </c>
    </row>
    <row r="1850" customFormat="false" ht="15" hidden="false" customHeight="false" outlineLevel="0" collapsed="false">
      <c r="A1850" s="25" t="s">
        <v>2100</v>
      </c>
      <c r="B1850" s="25" t="s">
        <v>67</v>
      </c>
      <c r="C1850" s="25" t="s">
        <v>75</v>
      </c>
      <c r="D1850" s="25" t="s">
        <v>80</v>
      </c>
      <c r="E1850" s="25" t="s">
        <v>173</v>
      </c>
      <c r="F1850" s="25" t="s">
        <v>146</v>
      </c>
      <c r="G1850" s="26" t="n">
        <v>647.18</v>
      </c>
      <c r="H1850" s="27" t="n">
        <v>1185</v>
      </c>
      <c r="I1850" s="25" t="s">
        <v>174</v>
      </c>
      <c r="K1850" s="25" t="n">
        <v>1986</v>
      </c>
      <c r="L1850" s="25" t="s">
        <v>186</v>
      </c>
      <c r="M1850" s="25" t="s">
        <v>171</v>
      </c>
      <c r="N1850" s="28" t="n">
        <v>550</v>
      </c>
      <c r="O1850" s="25" t="s">
        <v>54</v>
      </c>
      <c r="P1850" s="29" t="n">
        <v>42903</v>
      </c>
      <c r="Q1850" s="29" t="n">
        <v>42969</v>
      </c>
      <c r="R1850" s="28" t="n">
        <v>576</v>
      </c>
      <c r="S1850" s="28" t="n">
        <f aca="false">IF(O1850="Won",R1850,IF(O1850="Lost",0,N1850))</f>
        <v>576</v>
      </c>
      <c r="T1850" s="30" t="n">
        <f aca="false">IF(AND(P1850&lt;&gt;"",Q1850&lt;&gt;""),Q1850-P1850,"")</f>
        <v>66</v>
      </c>
      <c r="U1850" s="30" t="str">
        <f aca="false">IF(AND(O1850="Engaging",P1850&lt;&gt;""),'Leia-me'!$B$5-P1850,"")</f>
        <v/>
      </c>
      <c r="V1850" s="25" t="str">
        <f aca="false">IF(O1850&lt;&gt;"Engaging","",IF(U1850&lt;='Leia-me'!$B$6,"Saudável",IF(U1850&lt;='Leia-me'!$B$7,"Esfriando",IF(U1850&lt;='Leia-me'!$B$8,"Última chance","Zumbi"))))</f>
        <v/>
      </c>
      <c r="W1850" s="25" t="n">
        <f aca="false">IF(O1850="Won",1,IF(O1850="Lost",0,""))</f>
        <v>1</v>
      </c>
      <c r="Y1850" s="25" t="str">
        <f aca="false">IF(E1850="","Sim","")</f>
        <v/>
      </c>
    </row>
    <row r="1851" customFormat="false" ht="15" hidden="false" customHeight="false" outlineLevel="0" collapsed="false">
      <c r="A1851" s="25" t="s">
        <v>2101</v>
      </c>
      <c r="B1851" s="25" t="s">
        <v>67</v>
      </c>
      <c r="C1851" s="25" t="s">
        <v>75</v>
      </c>
      <c r="D1851" s="25" t="s">
        <v>80</v>
      </c>
      <c r="E1851" s="25" t="s">
        <v>240</v>
      </c>
      <c r="F1851" s="25" t="s">
        <v>185</v>
      </c>
      <c r="G1851" s="26" t="n">
        <v>1223.72</v>
      </c>
      <c r="H1851" s="27" t="n">
        <v>2497</v>
      </c>
      <c r="I1851" s="25" t="s">
        <v>241</v>
      </c>
      <c r="K1851" s="25" t="n">
        <v>2000</v>
      </c>
      <c r="L1851" s="25" t="s">
        <v>178</v>
      </c>
      <c r="M1851" s="25" t="s">
        <v>171</v>
      </c>
      <c r="N1851" s="28" t="n">
        <v>5482</v>
      </c>
      <c r="O1851" s="25" t="s">
        <v>54</v>
      </c>
      <c r="P1851" s="29" t="n">
        <v>42903</v>
      </c>
      <c r="Q1851" s="29" t="n">
        <v>42972</v>
      </c>
      <c r="R1851" s="28" t="n">
        <v>5614</v>
      </c>
      <c r="S1851" s="28" t="n">
        <f aca="false">IF(O1851="Won",R1851,IF(O1851="Lost",0,N1851))</f>
        <v>5614</v>
      </c>
      <c r="T1851" s="30" t="n">
        <f aca="false">IF(AND(P1851&lt;&gt;"",Q1851&lt;&gt;""),Q1851-P1851,"")</f>
        <v>69</v>
      </c>
      <c r="U1851" s="30" t="str">
        <f aca="false">IF(AND(O1851="Engaging",P1851&lt;&gt;""),'Leia-me'!$B$5-P1851,"")</f>
        <v/>
      </c>
      <c r="V1851" s="25" t="str">
        <f aca="false">IF(O1851&lt;&gt;"Engaging","",IF(U1851&lt;='Leia-me'!$B$6,"Saudável",IF(U1851&lt;='Leia-me'!$B$7,"Esfriando",IF(U1851&lt;='Leia-me'!$B$8,"Última chance","Zumbi"))))</f>
        <v/>
      </c>
      <c r="W1851" s="25" t="n">
        <f aca="false">IF(O1851="Won",1,IF(O1851="Lost",0,""))</f>
        <v>1</v>
      </c>
      <c r="Y1851" s="25" t="str">
        <f aca="false">IF(E1851="","Sim","")</f>
        <v/>
      </c>
    </row>
    <row r="1852" customFormat="false" ht="15" hidden="false" customHeight="false" outlineLevel="0" collapsed="false">
      <c r="A1852" s="25" t="s">
        <v>2102</v>
      </c>
      <c r="B1852" s="25" t="s">
        <v>67</v>
      </c>
      <c r="C1852" s="25" t="s">
        <v>75</v>
      </c>
      <c r="D1852" s="25" t="s">
        <v>80</v>
      </c>
      <c r="E1852" s="25" t="s">
        <v>225</v>
      </c>
      <c r="F1852" s="25" t="s">
        <v>211</v>
      </c>
      <c r="G1852" s="26" t="n">
        <v>1376.8</v>
      </c>
      <c r="H1852" s="27" t="n">
        <v>1165</v>
      </c>
      <c r="I1852" s="25" t="s">
        <v>226</v>
      </c>
      <c r="K1852" s="25" t="n">
        <v>1988</v>
      </c>
      <c r="L1852" s="25" t="s">
        <v>160</v>
      </c>
      <c r="M1852" s="25" t="s">
        <v>149</v>
      </c>
      <c r="N1852" s="28" t="n">
        <v>3393</v>
      </c>
      <c r="O1852" s="25" t="s">
        <v>54</v>
      </c>
      <c r="P1852" s="29" t="n">
        <v>42903</v>
      </c>
      <c r="Q1852" s="29" t="n">
        <v>42977</v>
      </c>
      <c r="R1852" s="28" t="n">
        <v>3422</v>
      </c>
      <c r="S1852" s="28" t="n">
        <f aca="false">IF(O1852="Won",R1852,IF(O1852="Lost",0,N1852))</f>
        <v>3422</v>
      </c>
      <c r="T1852" s="30" t="n">
        <f aca="false">IF(AND(P1852&lt;&gt;"",Q1852&lt;&gt;""),Q1852-P1852,"")</f>
        <v>74</v>
      </c>
      <c r="U1852" s="30" t="str">
        <f aca="false">IF(AND(O1852="Engaging",P1852&lt;&gt;""),'Leia-me'!$B$5-P1852,"")</f>
        <v/>
      </c>
      <c r="V1852" s="25" t="str">
        <f aca="false">IF(O1852&lt;&gt;"Engaging","",IF(U1852&lt;='Leia-me'!$B$6,"Saudável",IF(U1852&lt;='Leia-me'!$B$7,"Esfriando",IF(U1852&lt;='Leia-me'!$B$8,"Última chance","Zumbi"))))</f>
        <v/>
      </c>
      <c r="W1852" s="25" t="n">
        <f aca="false">IF(O1852="Won",1,IF(O1852="Lost",0,""))</f>
        <v>1</v>
      </c>
      <c r="Y1852" s="25" t="str">
        <f aca="false">IF(E1852="","Sim","")</f>
        <v/>
      </c>
    </row>
    <row r="1853" customFormat="false" ht="15" hidden="false" customHeight="false" outlineLevel="0" collapsed="false">
      <c r="A1853" s="25" t="s">
        <v>2103</v>
      </c>
      <c r="B1853" s="25" t="s">
        <v>67</v>
      </c>
      <c r="C1853" s="25" t="s">
        <v>75</v>
      </c>
      <c r="D1853" s="25" t="s">
        <v>80</v>
      </c>
      <c r="E1853" s="25" t="s">
        <v>180</v>
      </c>
      <c r="F1853" s="25" t="s">
        <v>146</v>
      </c>
      <c r="G1853" s="26" t="n">
        <v>3178.24</v>
      </c>
      <c r="H1853" s="27" t="n">
        <v>4540</v>
      </c>
      <c r="I1853" s="25" t="s">
        <v>147</v>
      </c>
      <c r="K1853" s="25" t="n">
        <v>2002</v>
      </c>
      <c r="L1853" s="25" t="s">
        <v>160</v>
      </c>
      <c r="M1853" s="25" t="s">
        <v>149</v>
      </c>
      <c r="N1853" s="28" t="n">
        <v>3393</v>
      </c>
      <c r="O1853" s="25" t="s">
        <v>55</v>
      </c>
      <c r="P1853" s="29" t="n">
        <v>42904</v>
      </c>
      <c r="Q1853" s="29" t="n">
        <v>42962</v>
      </c>
      <c r="R1853" s="28" t="n">
        <v>0</v>
      </c>
      <c r="S1853" s="28" t="n">
        <f aca="false">IF(O1853="Won",R1853,IF(O1853="Lost",0,N1853))</f>
        <v>0</v>
      </c>
      <c r="T1853" s="30" t="n">
        <f aca="false">IF(AND(P1853&lt;&gt;"",Q1853&lt;&gt;""),Q1853-P1853,"")</f>
        <v>58</v>
      </c>
      <c r="U1853" s="30" t="str">
        <f aca="false">IF(AND(O1853="Engaging",P1853&lt;&gt;""),'Leia-me'!$B$5-P1853,"")</f>
        <v/>
      </c>
      <c r="V1853" s="25" t="str">
        <f aca="false">IF(O1853&lt;&gt;"Engaging","",IF(U1853&lt;='Leia-me'!$B$6,"Saudável",IF(U1853&lt;='Leia-me'!$B$7,"Esfriando",IF(U1853&lt;='Leia-me'!$B$8,"Última chance","Zumbi"))))</f>
        <v/>
      </c>
      <c r="W1853" s="25" t="n">
        <f aca="false">IF(O1853="Won",1,IF(O1853="Lost",0,""))</f>
        <v>0</v>
      </c>
      <c r="Y1853" s="25" t="str">
        <f aca="false">IF(E1853="","Sim","")</f>
        <v/>
      </c>
    </row>
    <row r="1854" customFormat="false" ht="15" hidden="false" customHeight="false" outlineLevel="0" collapsed="false">
      <c r="A1854" s="25" t="s">
        <v>2104</v>
      </c>
      <c r="B1854" s="25" t="s">
        <v>67</v>
      </c>
      <c r="C1854" s="25" t="s">
        <v>75</v>
      </c>
      <c r="D1854" s="25" t="s">
        <v>80</v>
      </c>
      <c r="E1854" s="25" t="s">
        <v>198</v>
      </c>
      <c r="F1854" s="25" t="s">
        <v>177</v>
      </c>
      <c r="G1854" s="26" t="n">
        <v>2819.5</v>
      </c>
      <c r="H1854" s="27" t="n">
        <v>7227</v>
      </c>
      <c r="I1854" s="25" t="s">
        <v>147</v>
      </c>
      <c r="J1854" s="25" t="s">
        <v>199</v>
      </c>
      <c r="K1854" s="25" t="n">
        <v>1991</v>
      </c>
      <c r="L1854" s="25" t="s">
        <v>1834</v>
      </c>
      <c r="M1854" s="25" t="s">
        <v>171</v>
      </c>
      <c r="N1854" s="28" t="n">
        <v>4821</v>
      </c>
      <c r="O1854" s="25" t="s">
        <v>54</v>
      </c>
      <c r="P1854" s="29" t="n">
        <v>42904</v>
      </c>
      <c r="Q1854" s="29" t="n">
        <v>42963</v>
      </c>
      <c r="R1854" s="28" t="n">
        <v>5088</v>
      </c>
      <c r="S1854" s="28" t="n">
        <f aca="false">IF(O1854="Won",R1854,IF(O1854="Lost",0,N1854))</f>
        <v>5088</v>
      </c>
      <c r="T1854" s="30" t="n">
        <f aca="false">IF(AND(P1854&lt;&gt;"",Q1854&lt;&gt;""),Q1854-P1854,"")</f>
        <v>59</v>
      </c>
      <c r="U1854" s="30" t="str">
        <f aca="false">IF(AND(O1854="Engaging",P1854&lt;&gt;""),'Leia-me'!$B$5-P1854,"")</f>
        <v/>
      </c>
      <c r="V1854" s="25" t="str">
        <f aca="false">IF(O1854&lt;&gt;"Engaging","",IF(U1854&lt;='Leia-me'!$B$6,"Saudável",IF(U1854&lt;='Leia-me'!$B$7,"Esfriando",IF(U1854&lt;='Leia-me'!$B$8,"Última chance","Zumbi"))))</f>
        <v/>
      </c>
      <c r="W1854" s="25" t="n">
        <f aca="false">IF(O1854="Won",1,IF(O1854="Lost",0,""))</f>
        <v>1</v>
      </c>
      <c r="X1854" s="25" t="s">
        <v>1835</v>
      </c>
      <c r="Y1854" s="25" t="str">
        <f aca="false">IF(E1854="","Sim","")</f>
        <v/>
      </c>
    </row>
    <row r="1855" customFormat="false" ht="15" hidden="false" customHeight="false" outlineLevel="0" collapsed="false">
      <c r="A1855" s="25" t="s">
        <v>2105</v>
      </c>
      <c r="B1855" s="25" t="s">
        <v>67</v>
      </c>
      <c r="C1855" s="25" t="s">
        <v>75</v>
      </c>
      <c r="D1855" s="25" t="s">
        <v>80</v>
      </c>
      <c r="E1855" s="25" t="s">
        <v>184</v>
      </c>
      <c r="F1855" s="25" t="s">
        <v>185</v>
      </c>
      <c r="G1855" s="26" t="n">
        <v>1520.66</v>
      </c>
      <c r="H1855" s="27" t="n">
        <v>1806</v>
      </c>
      <c r="I1855" s="25" t="s">
        <v>147</v>
      </c>
      <c r="K1855" s="25" t="n">
        <v>2005</v>
      </c>
      <c r="L1855" s="25" t="s">
        <v>1834</v>
      </c>
      <c r="M1855" s="25" t="s">
        <v>171</v>
      </c>
      <c r="N1855" s="28" t="n">
        <v>4821</v>
      </c>
      <c r="O1855" s="25" t="s">
        <v>55</v>
      </c>
      <c r="P1855" s="29" t="n">
        <v>42905</v>
      </c>
      <c r="Q1855" s="29" t="n">
        <v>42974</v>
      </c>
      <c r="R1855" s="28" t="n">
        <v>0</v>
      </c>
      <c r="S1855" s="28" t="n">
        <f aca="false">IF(O1855="Won",R1855,IF(O1855="Lost",0,N1855))</f>
        <v>0</v>
      </c>
      <c r="T1855" s="30" t="n">
        <f aca="false">IF(AND(P1855&lt;&gt;"",Q1855&lt;&gt;""),Q1855-P1855,"")</f>
        <v>69</v>
      </c>
      <c r="U1855" s="30" t="str">
        <f aca="false">IF(AND(O1855="Engaging",P1855&lt;&gt;""),'Leia-me'!$B$5-P1855,"")</f>
        <v/>
      </c>
      <c r="V1855" s="25" t="str">
        <f aca="false">IF(O1855&lt;&gt;"Engaging","",IF(U1855&lt;='Leia-me'!$B$6,"Saudável",IF(U1855&lt;='Leia-me'!$B$7,"Esfriando",IF(U1855&lt;='Leia-me'!$B$8,"Última chance","Zumbi"))))</f>
        <v/>
      </c>
      <c r="W1855" s="25" t="n">
        <f aca="false">IF(O1855="Won",1,IF(O1855="Lost",0,""))</f>
        <v>0</v>
      </c>
      <c r="X1855" s="25" t="s">
        <v>1835</v>
      </c>
      <c r="Y1855" s="25" t="str">
        <f aca="false">IF(E1855="","Sim","")</f>
        <v/>
      </c>
    </row>
    <row r="1856" customFormat="false" ht="15" hidden="false" customHeight="false" outlineLevel="0" collapsed="false">
      <c r="A1856" s="25" t="s">
        <v>2106</v>
      </c>
      <c r="B1856" s="25" t="s">
        <v>67</v>
      </c>
      <c r="C1856" s="25" t="s">
        <v>75</v>
      </c>
      <c r="D1856" s="25" t="s">
        <v>80</v>
      </c>
      <c r="E1856" s="25" t="s">
        <v>198</v>
      </c>
      <c r="F1856" s="25" t="s">
        <v>177</v>
      </c>
      <c r="G1856" s="26" t="n">
        <v>2819.5</v>
      </c>
      <c r="H1856" s="27" t="n">
        <v>7227</v>
      </c>
      <c r="I1856" s="25" t="s">
        <v>147</v>
      </c>
      <c r="J1856" s="25" t="s">
        <v>199</v>
      </c>
      <c r="K1856" s="25" t="n">
        <v>1991</v>
      </c>
      <c r="L1856" s="25" t="s">
        <v>1834</v>
      </c>
      <c r="M1856" s="25" t="s">
        <v>171</v>
      </c>
      <c r="N1856" s="28" t="n">
        <v>4821</v>
      </c>
      <c r="O1856" s="25" t="s">
        <v>54</v>
      </c>
      <c r="P1856" s="29" t="n">
        <v>42905</v>
      </c>
      <c r="Q1856" s="29" t="n">
        <v>43004</v>
      </c>
      <c r="R1856" s="28" t="n">
        <v>5449</v>
      </c>
      <c r="S1856" s="28" t="n">
        <f aca="false">IF(O1856="Won",R1856,IF(O1856="Lost",0,N1856))</f>
        <v>5449</v>
      </c>
      <c r="T1856" s="30" t="n">
        <f aca="false">IF(AND(P1856&lt;&gt;"",Q1856&lt;&gt;""),Q1856-P1856,"")</f>
        <v>99</v>
      </c>
      <c r="U1856" s="30" t="str">
        <f aca="false">IF(AND(O1856="Engaging",P1856&lt;&gt;""),'Leia-me'!$B$5-P1856,"")</f>
        <v/>
      </c>
      <c r="V1856" s="25" t="str">
        <f aca="false">IF(O1856&lt;&gt;"Engaging","",IF(U1856&lt;='Leia-me'!$B$6,"Saudável",IF(U1856&lt;='Leia-me'!$B$7,"Esfriando",IF(U1856&lt;='Leia-me'!$B$8,"Última chance","Zumbi"))))</f>
        <v/>
      </c>
      <c r="W1856" s="25" t="n">
        <f aca="false">IF(O1856="Won",1,IF(O1856="Lost",0,""))</f>
        <v>1</v>
      </c>
      <c r="X1856" s="25" t="s">
        <v>1835</v>
      </c>
      <c r="Y1856" s="25" t="str">
        <f aca="false">IF(E1856="","Sim","")</f>
        <v/>
      </c>
    </row>
    <row r="1857" customFormat="false" ht="15" hidden="false" customHeight="false" outlineLevel="0" collapsed="false">
      <c r="A1857" s="25" t="s">
        <v>2107</v>
      </c>
      <c r="B1857" s="25" t="s">
        <v>67</v>
      </c>
      <c r="C1857" s="25" t="s">
        <v>75</v>
      </c>
      <c r="D1857" s="25" t="s">
        <v>80</v>
      </c>
      <c r="E1857" s="25" t="s">
        <v>198</v>
      </c>
      <c r="F1857" s="25" t="s">
        <v>177</v>
      </c>
      <c r="G1857" s="26" t="n">
        <v>2819.5</v>
      </c>
      <c r="H1857" s="27" t="n">
        <v>7227</v>
      </c>
      <c r="I1857" s="25" t="s">
        <v>147</v>
      </c>
      <c r="J1857" s="25" t="s">
        <v>199</v>
      </c>
      <c r="K1857" s="25" t="n">
        <v>1991</v>
      </c>
      <c r="L1857" s="25" t="s">
        <v>1834</v>
      </c>
      <c r="M1857" s="25" t="s">
        <v>171</v>
      </c>
      <c r="N1857" s="28" t="n">
        <v>4821</v>
      </c>
      <c r="O1857" s="25" t="s">
        <v>54</v>
      </c>
      <c r="P1857" s="29" t="n">
        <v>42905</v>
      </c>
      <c r="Q1857" s="29" t="n">
        <v>42911</v>
      </c>
      <c r="R1857" s="28" t="n">
        <v>5030</v>
      </c>
      <c r="S1857" s="28" t="n">
        <f aca="false">IF(O1857="Won",R1857,IF(O1857="Lost",0,N1857))</f>
        <v>5030</v>
      </c>
      <c r="T1857" s="30" t="n">
        <f aca="false">IF(AND(P1857&lt;&gt;"",Q1857&lt;&gt;""),Q1857-P1857,"")</f>
        <v>6</v>
      </c>
      <c r="U1857" s="30" t="str">
        <f aca="false">IF(AND(O1857="Engaging",P1857&lt;&gt;""),'Leia-me'!$B$5-P1857,"")</f>
        <v/>
      </c>
      <c r="V1857" s="25" t="str">
        <f aca="false">IF(O1857&lt;&gt;"Engaging","",IF(U1857&lt;='Leia-me'!$B$6,"Saudável",IF(U1857&lt;='Leia-me'!$B$7,"Esfriando",IF(U1857&lt;='Leia-me'!$B$8,"Última chance","Zumbi"))))</f>
        <v/>
      </c>
      <c r="W1857" s="25" t="n">
        <f aca="false">IF(O1857="Won",1,IF(O1857="Lost",0,""))</f>
        <v>1</v>
      </c>
      <c r="X1857" s="25" t="s">
        <v>1835</v>
      </c>
      <c r="Y1857" s="25" t="str">
        <f aca="false">IF(E1857="","Sim","")</f>
        <v/>
      </c>
    </row>
    <row r="1858" customFormat="false" ht="15" hidden="false" customHeight="false" outlineLevel="0" collapsed="false">
      <c r="A1858" s="25" t="s">
        <v>2108</v>
      </c>
      <c r="B1858" s="25" t="s">
        <v>67</v>
      </c>
      <c r="C1858" s="25" t="s">
        <v>75</v>
      </c>
      <c r="D1858" s="25" t="s">
        <v>80</v>
      </c>
      <c r="E1858" s="25" t="s">
        <v>195</v>
      </c>
      <c r="F1858" s="25" t="s">
        <v>185</v>
      </c>
      <c r="G1858" s="26" t="n">
        <v>8170.38</v>
      </c>
      <c r="H1858" s="27" t="n">
        <v>16499</v>
      </c>
      <c r="I1858" s="25" t="s">
        <v>196</v>
      </c>
      <c r="K1858" s="25" t="n">
        <v>1997</v>
      </c>
      <c r="L1858" s="25" t="s">
        <v>1834</v>
      </c>
      <c r="M1858" s="25" t="s">
        <v>171</v>
      </c>
      <c r="N1858" s="28" t="n">
        <v>4821</v>
      </c>
      <c r="O1858" s="25" t="s">
        <v>54</v>
      </c>
      <c r="P1858" s="29" t="n">
        <v>42905</v>
      </c>
      <c r="Q1858" s="29" t="n">
        <v>42969</v>
      </c>
      <c r="R1858" s="28" t="n">
        <v>5195</v>
      </c>
      <c r="S1858" s="28" t="n">
        <f aca="false">IF(O1858="Won",R1858,IF(O1858="Lost",0,N1858))</f>
        <v>5195</v>
      </c>
      <c r="T1858" s="30" t="n">
        <f aca="false">IF(AND(P1858&lt;&gt;"",Q1858&lt;&gt;""),Q1858-P1858,"")</f>
        <v>64</v>
      </c>
      <c r="U1858" s="30" t="str">
        <f aca="false">IF(AND(O1858="Engaging",P1858&lt;&gt;""),'Leia-me'!$B$5-P1858,"")</f>
        <v/>
      </c>
      <c r="V1858" s="25" t="str">
        <f aca="false">IF(O1858&lt;&gt;"Engaging","",IF(U1858&lt;='Leia-me'!$B$6,"Saudável",IF(U1858&lt;='Leia-me'!$B$7,"Esfriando",IF(U1858&lt;='Leia-me'!$B$8,"Última chance","Zumbi"))))</f>
        <v/>
      </c>
      <c r="W1858" s="25" t="n">
        <f aca="false">IF(O1858="Won",1,IF(O1858="Lost",0,""))</f>
        <v>1</v>
      </c>
      <c r="X1858" s="25" t="s">
        <v>1835</v>
      </c>
      <c r="Y1858" s="25" t="str">
        <f aca="false">IF(E1858="","Sim","")</f>
        <v/>
      </c>
    </row>
    <row r="1859" customFormat="false" ht="15" hidden="false" customHeight="false" outlineLevel="0" collapsed="false">
      <c r="A1859" s="25" t="s">
        <v>2109</v>
      </c>
      <c r="B1859" s="25" t="s">
        <v>67</v>
      </c>
      <c r="C1859" s="25" t="s">
        <v>75</v>
      </c>
      <c r="D1859" s="25" t="s">
        <v>80</v>
      </c>
      <c r="E1859" s="25" t="s">
        <v>151</v>
      </c>
      <c r="F1859" s="25" t="s">
        <v>146</v>
      </c>
      <c r="G1859" s="26" t="n">
        <v>587.34</v>
      </c>
      <c r="H1859" s="27" t="n">
        <v>1356</v>
      </c>
      <c r="I1859" s="25" t="s">
        <v>152</v>
      </c>
      <c r="K1859" s="25" t="n">
        <v>2012</v>
      </c>
      <c r="L1859" s="25" t="s">
        <v>1834</v>
      </c>
      <c r="M1859" s="25" t="s">
        <v>171</v>
      </c>
      <c r="N1859" s="28" t="n">
        <v>4821</v>
      </c>
      <c r="O1859" s="25" t="s">
        <v>55</v>
      </c>
      <c r="P1859" s="29" t="n">
        <v>42906</v>
      </c>
      <c r="Q1859" s="29" t="n">
        <v>42989</v>
      </c>
      <c r="R1859" s="28" t="n">
        <v>0</v>
      </c>
      <c r="S1859" s="28" t="n">
        <f aca="false">IF(O1859="Won",R1859,IF(O1859="Lost",0,N1859))</f>
        <v>0</v>
      </c>
      <c r="T1859" s="30" t="n">
        <f aca="false">IF(AND(P1859&lt;&gt;"",Q1859&lt;&gt;""),Q1859-P1859,"")</f>
        <v>83</v>
      </c>
      <c r="U1859" s="30" t="str">
        <f aca="false">IF(AND(O1859="Engaging",P1859&lt;&gt;""),'Leia-me'!$B$5-P1859,"")</f>
        <v/>
      </c>
      <c r="V1859" s="25" t="str">
        <f aca="false">IF(O1859&lt;&gt;"Engaging","",IF(U1859&lt;='Leia-me'!$B$6,"Saudável",IF(U1859&lt;='Leia-me'!$B$7,"Esfriando",IF(U1859&lt;='Leia-me'!$B$8,"Última chance","Zumbi"))))</f>
        <v/>
      </c>
      <c r="W1859" s="25" t="n">
        <f aca="false">IF(O1859="Won",1,IF(O1859="Lost",0,""))</f>
        <v>0</v>
      </c>
      <c r="X1859" s="25" t="s">
        <v>1835</v>
      </c>
      <c r="Y1859" s="25" t="str">
        <f aca="false">IF(E1859="","Sim","")</f>
        <v/>
      </c>
    </row>
    <row r="1860" customFormat="false" ht="15" hidden="false" customHeight="false" outlineLevel="0" collapsed="false">
      <c r="A1860" s="25" t="s">
        <v>2110</v>
      </c>
      <c r="B1860" s="25" t="s">
        <v>67</v>
      </c>
      <c r="C1860" s="25" t="s">
        <v>75</v>
      </c>
      <c r="D1860" s="25" t="s">
        <v>80</v>
      </c>
      <c r="E1860" s="25" t="s">
        <v>198</v>
      </c>
      <c r="F1860" s="25" t="s">
        <v>177</v>
      </c>
      <c r="G1860" s="26" t="n">
        <v>2819.5</v>
      </c>
      <c r="H1860" s="27" t="n">
        <v>7227</v>
      </c>
      <c r="I1860" s="25" t="s">
        <v>147</v>
      </c>
      <c r="J1860" s="25" t="s">
        <v>199</v>
      </c>
      <c r="K1860" s="25" t="n">
        <v>1991</v>
      </c>
      <c r="L1860" s="25" t="s">
        <v>1834</v>
      </c>
      <c r="M1860" s="25" t="s">
        <v>171</v>
      </c>
      <c r="N1860" s="28" t="n">
        <v>4821</v>
      </c>
      <c r="O1860" s="25" t="s">
        <v>55</v>
      </c>
      <c r="P1860" s="29" t="n">
        <v>42907</v>
      </c>
      <c r="Q1860" s="29" t="n">
        <v>42917</v>
      </c>
      <c r="R1860" s="28" t="n">
        <v>0</v>
      </c>
      <c r="S1860" s="28" t="n">
        <f aca="false">IF(O1860="Won",R1860,IF(O1860="Lost",0,N1860))</f>
        <v>0</v>
      </c>
      <c r="T1860" s="30" t="n">
        <f aca="false">IF(AND(P1860&lt;&gt;"",Q1860&lt;&gt;""),Q1860-P1860,"")</f>
        <v>10</v>
      </c>
      <c r="U1860" s="30" t="str">
        <f aca="false">IF(AND(O1860="Engaging",P1860&lt;&gt;""),'Leia-me'!$B$5-P1860,"")</f>
        <v/>
      </c>
      <c r="V1860" s="25" t="str">
        <f aca="false">IF(O1860&lt;&gt;"Engaging","",IF(U1860&lt;='Leia-me'!$B$6,"Saudável",IF(U1860&lt;='Leia-me'!$B$7,"Esfriando",IF(U1860&lt;='Leia-me'!$B$8,"Última chance","Zumbi"))))</f>
        <v/>
      </c>
      <c r="W1860" s="25" t="n">
        <f aca="false">IF(O1860="Won",1,IF(O1860="Lost",0,""))</f>
        <v>0</v>
      </c>
      <c r="X1860" s="25" t="s">
        <v>1835</v>
      </c>
      <c r="Y1860" s="25" t="str">
        <f aca="false">IF(E1860="","Sim","")</f>
        <v/>
      </c>
    </row>
    <row r="1861" customFormat="false" ht="15" hidden="false" customHeight="false" outlineLevel="0" collapsed="false">
      <c r="A1861" s="25" t="s">
        <v>2111</v>
      </c>
      <c r="B1861" s="25" t="s">
        <v>67</v>
      </c>
      <c r="C1861" s="25" t="s">
        <v>75</v>
      </c>
      <c r="D1861" s="25" t="s">
        <v>80</v>
      </c>
      <c r="E1861" s="25" t="s">
        <v>180</v>
      </c>
      <c r="F1861" s="25" t="s">
        <v>146</v>
      </c>
      <c r="G1861" s="26" t="n">
        <v>3178.24</v>
      </c>
      <c r="H1861" s="27" t="n">
        <v>4540</v>
      </c>
      <c r="I1861" s="25" t="s">
        <v>147</v>
      </c>
      <c r="K1861" s="25" t="n">
        <v>2002</v>
      </c>
      <c r="L1861" s="25" t="s">
        <v>1834</v>
      </c>
      <c r="M1861" s="25" t="s">
        <v>171</v>
      </c>
      <c r="N1861" s="28" t="n">
        <v>4821</v>
      </c>
      <c r="O1861" s="25" t="s">
        <v>55</v>
      </c>
      <c r="P1861" s="29" t="n">
        <v>42907</v>
      </c>
      <c r="Q1861" s="29" t="n">
        <v>42918</v>
      </c>
      <c r="R1861" s="28" t="n">
        <v>0</v>
      </c>
      <c r="S1861" s="28" t="n">
        <f aca="false">IF(O1861="Won",R1861,IF(O1861="Lost",0,N1861))</f>
        <v>0</v>
      </c>
      <c r="T1861" s="30" t="n">
        <f aca="false">IF(AND(P1861&lt;&gt;"",Q1861&lt;&gt;""),Q1861-P1861,"")</f>
        <v>11</v>
      </c>
      <c r="U1861" s="30" t="str">
        <f aca="false">IF(AND(O1861="Engaging",P1861&lt;&gt;""),'Leia-me'!$B$5-P1861,"")</f>
        <v/>
      </c>
      <c r="V1861" s="25" t="str">
        <f aca="false">IF(O1861&lt;&gt;"Engaging","",IF(U1861&lt;='Leia-me'!$B$6,"Saudável",IF(U1861&lt;='Leia-me'!$B$7,"Esfriando",IF(U1861&lt;='Leia-me'!$B$8,"Última chance","Zumbi"))))</f>
        <v/>
      </c>
      <c r="W1861" s="25" t="n">
        <f aca="false">IF(O1861="Won",1,IF(O1861="Lost",0,""))</f>
        <v>0</v>
      </c>
      <c r="X1861" s="25" t="s">
        <v>1835</v>
      </c>
      <c r="Y1861" s="25" t="str">
        <f aca="false">IF(E1861="","Sim","")</f>
        <v/>
      </c>
    </row>
    <row r="1862" customFormat="false" ht="15" hidden="false" customHeight="false" outlineLevel="0" collapsed="false">
      <c r="A1862" s="25" t="s">
        <v>2112</v>
      </c>
      <c r="B1862" s="25" t="s">
        <v>67</v>
      </c>
      <c r="C1862" s="25" t="s">
        <v>75</v>
      </c>
      <c r="D1862" s="25" t="s">
        <v>80</v>
      </c>
      <c r="E1862" s="25" t="s">
        <v>180</v>
      </c>
      <c r="F1862" s="25" t="s">
        <v>146</v>
      </c>
      <c r="G1862" s="26" t="n">
        <v>3178.24</v>
      </c>
      <c r="H1862" s="27" t="n">
        <v>4540</v>
      </c>
      <c r="I1862" s="25" t="s">
        <v>147</v>
      </c>
      <c r="K1862" s="25" t="n">
        <v>2002</v>
      </c>
      <c r="L1862" s="25" t="s">
        <v>1834</v>
      </c>
      <c r="M1862" s="25" t="s">
        <v>171</v>
      </c>
      <c r="N1862" s="28" t="n">
        <v>4821</v>
      </c>
      <c r="O1862" s="25" t="s">
        <v>54</v>
      </c>
      <c r="P1862" s="29" t="n">
        <v>42907</v>
      </c>
      <c r="Q1862" s="29" t="n">
        <v>42917</v>
      </c>
      <c r="R1862" s="28" t="n">
        <v>4826</v>
      </c>
      <c r="S1862" s="28" t="n">
        <f aca="false">IF(O1862="Won",R1862,IF(O1862="Lost",0,N1862))</f>
        <v>4826</v>
      </c>
      <c r="T1862" s="30" t="n">
        <f aca="false">IF(AND(P1862&lt;&gt;"",Q1862&lt;&gt;""),Q1862-P1862,"")</f>
        <v>10</v>
      </c>
      <c r="U1862" s="30" t="str">
        <f aca="false">IF(AND(O1862="Engaging",P1862&lt;&gt;""),'Leia-me'!$B$5-P1862,"")</f>
        <v/>
      </c>
      <c r="V1862" s="25" t="str">
        <f aca="false">IF(O1862&lt;&gt;"Engaging","",IF(U1862&lt;='Leia-me'!$B$6,"Saudável",IF(U1862&lt;='Leia-me'!$B$7,"Esfriando",IF(U1862&lt;='Leia-me'!$B$8,"Última chance","Zumbi"))))</f>
        <v/>
      </c>
      <c r="W1862" s="25" t="n">
        <f aca="false">IF(O1862="Won",1,IF(O1862="Lost",0,""))</f>
        <v>1</v>
      </c>
      <c r="X1862" s="25" t="s">
        <v>1835</v>
      </c>
      <c r="Y1862" s="25" t="str">
        <f aca="false">IF(E1862="","Sim","")</f>
        <v/>
      </c>
    </row>
    <row r="1863" customFormat="false" ht="15" hidden="false" customHeight="false" outlineLevel="0" collapsed="false">
      <c r="A1863" s="25" t="s">
        <v>2113</v>
      </c>
      <c r="B1863" s="25" t="s">
        <v>67</v>
      </c>
      <c r="C1863" s="25" t="s">
        <v>75</v>
      </c>
      <c r="D1863" s="25" t="s">
        <v>80</v>
      </c>
      <c r="E1863" s="25" t="s">
        <v>162</v>
      </c>
      <c r="F1863" s="25" t="s">
        <v>155</v>
      </c>
      <c r="G1863" s="26" t="n">
        <v>5266.09</v>
      </c>
      <c r="H1863" s="27" t="n">
        <v>8595</v>
      </c>
      <c r="I1863" s="25" t="s">
        <v>147</v>
      </c>
      <c r="J1863" s="25" t="s">
        <v>156</v>
      </c>
      <c r="K1863" s="25" t="n">
        <v>1988</v>
      </c>
      <c r="L1863" s="25" t="s">
        <v>1834</v>
      </c>
      <c r="M1863" s="25" t="s">
        <v>171</v>
      </c>
      <c r="N1863" s="28" t="n">
        <v>4821</v>
      </c>
      <c r="O1863" s="25" t="s">
        <v>55</v>
      </c>
      <c r="P1863" s="29" t="n">
        <v>42909</v>
      </c>
      <c r="Q1863" s="29" t="n">
        <v>42970</v>
      </c>
      <c r="R1863" s="28" t="n">
        <v>0</v>
      </c>
      <c r="S1863" s="28" t="n">
        <f aca="false">IF(O1863="Won",R1863,IF(O1863="Lost",0,N1863))</f>
        <v>0</v>
      </c>
      <c r="T1863" s="30" t="n">
        <f aca="false">IF(AND(P1863&lt;&gt;"",Q1863&lt;&gt;""),Q1863-P1863,"")</f>
        <v>61</v>
      </c>
      <c r="U1863" s="30" t="str">
        <f aca="false">IF(AND(O1863="Engaging",P1863&lt;&gt;""),'Leia-me'!$B$5-P1863,"")</f>
        <v/>
      </c>
      <c r="V1863" s="25" t="str">
        <f aca="false">IF(O1863&lt;&gt;"Engaging","",IF(U1863&lt;='Leia-me'!$B$6,"Saudável",IF(U1863&lt;='Leia-me'!$B$7,"Esfriando",IF(U1863&lt;='Leia-me'!$B$8,"Última chance","Zumbi"))))</f>
        <v/>
      </c>
      <c r="W1863" s="25" t="n">
        <f aca="false">IF(O1863="Won",1,IF(O1863="Lost",0,""))</f>
        <v>0</v>
      </c>
      <c r="X1863" s="25" t="s">
        <v>1835</v>
      </c>
      <c r="Y1863" s="25" t="str">
        <f aca="false">IF(E1863="","Sim","")</f>
        <v/>
      </c>
    </row>
    <row r="1864" customFormat="false" ht="15" hidden="false" customHeight="false" outlineLevel="0" collapsed="false">
      <c r="A1864" s="25" t="s">
        <v>2114</v>
      </c>
      <c r="B1864" s="25" t="s">
        <v>67</v>
      </c>
      <c r="C1864" s="25" t="s">
        <v>75</v>
      </c>
      <c r="D1864" s="25" t="s">
        <v>80</v>
      </c>
      <c r="E1864" s="25" t="s">
        <v>184</v>
      </c>
      <c r="F1864" s="25" t="s">
        <v>185</v>
      </c>
      <c r="G1864" s="26" t="n">
        <v>1520.66</v>
      </c>
      <c r="H1864" s="27" t="n">
        <v>1806</v>
      </c>
      <c r="I1864" s="25" t="s">
        <v>147</v>
      </c>
      <c r="K1864" s="25" t="n">
        <v>2005</v>
      </c>
      <c r="L1864" s="25" t="s">
        <v>170</v>
      </c>
      <c r="M1864" s="25" t="s">
        <v>171</v>
      </c>
      <c r="N1864" s="28" t="n">
        <v>1096</v>
      </c>
      <c r="O1864" s="25" t="s">
        <v>55</v>
      </c>
      <c r="P1864" s="29" t="n">
        <v>42911</v>
      </c>
      <c r="Q1864" s="29" t="n">
        <v>42917</v>
      </c>
      <c r="R1864" s="28" t="n">
        <v>0</v>
      </c>
      <c r="S1864" s="28" t="n">
        <f aca="false">IF(O1864="Won",R1864,IF(O1864="Lost",0,N1864))</f>
        <v>0</v>
      </c>
      <c r="T1864" s="30" t="n">
        <f aca="false">IF(AND(P1864&lt;&gt;"",Q1864&lt;&gt;""),Q1864-P1864,"")</f>
        <v>6</v>
      </c>
      <c r="U1864" s="30" t="str">
        <f aca="false">IF(AND(O1864="Engaging",P1864&lt;&gt;""),'Leia-me'!$B$5-P1864,"")</f>
        <v/>
      </c>
      <c r="V1864" s="25" t="str">
        <f aca="false">IF(O1864&lt;&gt;"Engaging","",IF(U1864&lt;='Leia-me'!$B$6,"Saudável",IF(U1864&lt;='Leia-me'!$B$7,"Esfriando",IF(U1864&lt;='Leia-me'!$B$8,"Última chance","Zumbi"))))</f>
        <v/>
      </c>
      <c r="W1864" s="25" t="n">
        <f aca="false">IF(O1864="Won",1,IF(O1864="Lost",0,""))</f>
        <v>0</v>
      </c>
      <c r="Y1864" s="25" t="str">
        <f aca="false">IF(E1864="","Sim","")</f>
        <v/>
      </c>
    </row>
    <row r="1865" customFormat="false" ht="15" hidden="false" customHeight="false" outlineLevel="0" collapsed="false">
      <c r="A1865" s="25" t="s">
        <v>2115</v>
      </c>
      <c r="B1865" s="25" t="s">
        <v>67</v>
      </c>
      <c r="C1865" s="25" t="s">
        <v>75</v>
      </c>
      <c r="D1865" s="25" t="s">
        <v>80</v>
      </c>
      <c r="E1865" s="25" t="s">
        <v>145</v>
      </c>
      <c r="F1865" s="25" t="s">
        <v>146</v>
      </c>
      <c r="G1865" s="26" t="n">
        <v>3922.42</v>
      </c>
      <c r="H1865" s="27" t="n">
        <v>6837</v>
      </c>
      <c r="I1865" s="25" t="s">
        <v>147</v>
      </c>
      <c r="K1865" s="25" t="n">
        <v>1992</v>
      </c>
      <c r="L1865" s="25" t="s">
        <v>178</v>
      </c>
      <c r="M1865" s="25" t="s">
        <v>171</v>
      </c>
      <c r="N1865" s="28" t="n">
        <v>5482</v>
      </c>
      <c r="O1865" s="25" t="s">
        <v>54</v>
      </c>
      <c r="P1865" s="29" t="n">
        <v>42911</v>
      </c>
      <c r="Q1865" s="29" t="n">
        <v>42924</v>
      </c>
      <c r="R1865" s="28" t="n">
        <v>5536</v>
      </c>
      <c r="S1865" s="28" t="n">
        <f aca="false">IF(O1865="Won",R1865,IF(O1865="Lost",0,N1865))</f>
        <v>5536</v>
      </c>
      <c r="T1865" s="30" t="n">
        <f aca="false">IF(AND(P1865&lt;&gt;"",Q1865&lt;&gt;""),Q1865-P1865,"")</f>
        <v>13</v>
      </c>
      <c r="U1865" s="30" t="str">
        <f aca="false">IF(AND(O1865="Engaging",P1865&lt;&gt;""),'Leia-me'!$B$5-P1865,"")</f>
        <v/>
      </c>
      <c r="V1865" s="25" t="str">
        <f aca="false">IF(O1865&lt;&gt;"Engaging","",IF(U1865&lt;='Leia-me'!$B$6,"Saudável",IF(U1865&lt;='Leia-me'!$B$7,"Esfriando",IF(U1865&lt;='Leia-me'!$B$8,"Última chance","Zumbi"))))</f>
        <v/>
      </c>
      <c r="W1865" s="25" t="n">
        <f aca="false">IF(O1865="Won",1,IF(O1865="Lost",0,""))</f>
        <v>1</v>
      </c>
      <c r="Y1865" s="25" t="str">
        <f aca="false">IF(E1865="","Sim","")</f>
        <v/>
      </c>
    </row>
    <row r="1866" customFormat="false" ht="15" hidden="false" customHeight="false" outlineLevel="0" collapsed="false">
      <c r="A1866" s="25" t="s">
        <v>2116</v>
      </c>
      <c r="B1866" s="25" t="s">
        <v>67</v>
      </c>
      <c r="C1866" s="25" t="s">
        <v>75</v>
      </c>
      <c r="D1866" s="25" t="s">
        <v>80</v>
      </c>
      <c r="E1866" s="25" t="s">
        <v>248</v>
      </c>
      <c r="F1866" s="25" t="s">
        <v>211</v>
      </c>
      <c r="G1866" s="26" t="n">
        <v>894.33</v>
      </c>
      <c r="H1866" s="27" t="n">
        <v>1635</v>
      </c>
      <c r="I1866" s="25" t="s">
        <v>249</v>
      </c>
      <c r="K1866" s="25" t="n">
        <v>2007</v>
      </c>
      <c r="L1866" s="25" t="s">
        <v>1834</v>
      </c>
      <c r="M1866" s="25" t="s">
        <v>171</v>
      </c>
      <c r="N1866" s="28" t="n">
        <v>4821</v>
      </c>
      <c r="O1866" s="25" t="s">
        <v>54</v>
      </c>
      <c r="P1866" s="29" t="n">
        <v>42911</v>
      </c>
      <c r="Q1866" s="29" t="n">
        <v>42981</v>
      </c>
      <c r="R1866" s="28" t="n">
        <v>4964</v>
      </c>
      <c r="S1866" s="28" t="n">
        <f aca="false">IF(O1866="Won",R1866,IF(O1866="Lost",0,N1866))</f>
        <v>4964</v>
      </c>
      <c r="T1866" s="30" t="n">
        <f aca="false">IF(AND(P1866&lt;&gt;"",Q1866&lt;&gt;""),Q1866-P1866,"")</f>
        <v>70</v>
      </c>
      <c r="U1866" s="30" t="str">
        <f aca="false">IF(AND(O1866="Engaging",P1866&lt;&gt;""),'Leia-me'!$B$5-P1866,"")</f>
        <v/>
      </c>
      <c r="V1866" s="25" t="str">
        <f aca="false">IF(O1866&lt;&gt;"Engaging","",IF(U1866&lt;='Leia-me'!$B$6,"Saudável",IF(U1866&lt;='Leia-me'!$B$7,"Esfriando",IF(U1866&lt;='Leia-me'!$B$8,"Última chance","Zumbi"))))</f>
        <v/>
      </c>
      <c r="W1866" s="25" t="n">
        <f aca="false">IF(O1866="Won",1,IF(O1866="Lost",0,""))</f>
        <v>1</v>
      </c>
      <c r="X1866" s="25" t="s">
        <v>1835</v>
      </c>
      <c r="Y1866" s="25" t="str">
        <f aca="false">IF(E1866="","Sim","")</f>
        <v/>
      </c>
    </row>
    <row r="1867" customFormat="false" ht="15" hidden="false" customHeight="false" outlineLevel="0" collapsed="false">
      <c r="A1867" s="25" t="s">
        <v>2117</v>
      </c>
      <c r="B1867" s="25" t="s">
        <v>67</v>
      </c>
      <c r="C1867" s="25" t="s">
        <v>75</v>
      </c>
      <c r="D1867" s="25" t="s">
        <v>80</v>
      </c>
      <c r="E1867" s="25" t="s">
        <v>164</v>
      </c>
      <c r="F1867" s="25" t="s">
        <v>165</v>
      </c>
      <c r="G1867" s="26" t="n">
        <v>217.87</v>
      </c>
      <c r="H1867" s="27" t="n">
        <v>551</v>
      </c>
      <c r="I1867" s="25" t="s">
        <v>147</v>
      </c>
      <c r="K1867" s="25" t="n">
        <v>1998</v>
      </c>
      <c r="L1867" s="25" t="s">
        <v>148</v>
      </c>
      <c r="M1867" s="25" t="s">
        <v>149</v>
      </c>
      <c r="N1867" s="28" t="n">
        <v>55</v>
      </c>
      <c r="O1867" s="25" t="s">
        <v>54</v>
      </c>
      <c r="P1867" s="29" t="n">
        <v>42911</v>
      </c>
      <c r="Q1867" s="29" t="n">
        <v>42919</v>
      </c>
      <c r="R1867" s="28" t="n">
        <v>54</v>
      </c>
      <c r="S1867" s="28" t="n">
        <f aca="false">IF(O1867="Won",R1867,IF(O1867="Lost",0,N1867))</f>
        <v>54</v>
      </c>
      <c r="T1867" s="30" t="n">
        <f aca="false">IF(AND(P1867&lt;&gt;"",Q1867&lt;&gt;""),Q1867-P1867,"")</f>
        <v>8</v>
      </c>
      <c r="U1867" s="30" t="str">
        <f aca="false">IF(AND(O1867="Engaging",P1867&lt;&gt;""),'Leia-me'!$B$5-P1867,"")</f>
        <v/>
      </c>
      <c r="V1867" s="25" t="str">
        <f aca="false">IF(O1867&lt;&gt;"Engaging","",IF(U1867&lt;='Leia-me'!$B$6,"Saudável",IF(U1867&lt;='Leia-me'!$B$7,"Esfriando",IF(U1867&lt;='Leia-me'!$B$8,"Última chance","Zumbi"))))</f>
        <v/>
      </c>
      <c r="W1867" s="25" t="n">
        <f aca="false">IF(O1867="Won",1,IF(O1867="Lost",0,""))</f>
        <v>1</v>
      </c>
      <c r="Y1867" s="25" t="str">
        <f aca="false">IF(E1867="","Sim","")</f>
        <v/>
      </c>
    </row>
    <row r="1868" customFormat="false" ht="15" hidden="false" customHeight="false" outlineLevel="0" collapsed="false">
      <c r="A1868" s="25" t="s">
        <v>2118</v>
      </c>
      <c r="B1868" s="25" t="s">
        <v>67</v>
      </c>
      <c r="C1868" s="25" t="s">
        <v>75</v>
      </c>
      <c r="D1868" s="25" t="s">
        <v>80</v>
      </c>
      <c r="E1868" s="25" t="s">
        <v>145</v>
      </c>
      <c r="F1868" s="25" t="s">
        <v>146</v>
      </c>
      <c r="G1868" s="26" t="n">
        <v>3922.42</v>
      </c>
      <c r="H1868" s="27" t="n">
        <v>6837</v>
      </c>
      <c r="I1868" s="25" t="s">
        <v>147</v>
      </c>
      <c r="K1868" s="25" t="n">
        <v>1992</v>
      </c>
      <c r="L1868" s="25" t="s">
        <v>148</v>
      </c>
      <c r="M1868" s="25" t="s">
        <v>149</v>
      </c>
      <c r="N1868" s="28" t="n">
        <v>55</v>
      </c>
      <c r="O1868" s="25" t="s">
        <v>54</v>
      </c>
      <c r="P1868" s="29" t="n">
        <v>42911</v>
      </c>
      <c r="Q1868" s="29" t="n">
        <v>42949</v>
      </c>
      <c r="R1868" s="28" t="n">
        <v>56</v>
      </c>
      <c r="S1868" s="28" t="n">
        <f aca="false">IF(O1868="Won",R1868,IF(O1868="Lost",0,N1868))</f>
        <v>56</v>
      </c>
      <c r="T1868" s="30" t="n">
        <f aca="false">IF(AND(P1868&lt;&gt;"",Q1868&lt;&gt;""),Q1868-P1868,"")</f>
        <v>38</v>
      </c>
      <c r="U1868" s="30" t="str">
        <f aca="false">IF(AND(O1868="Engaging",P1868&lt;&gt;""),'Leia-me'!$B$5-P1868,"")</f>
        <v/>
      </c>
      <c r="V1868" s="25" t="str">
        <f aca="false">IF(O1868&lt;&gt;"Engaging","",IF(U1868&lt;='Leia-me'!$B$6,"Saudável",IF(U1868&lt;='Leia-me'!$B$7,"Esfriando",IF(U1868&lt;='Leia-me'!$B$8,"Última chance","Zumbi"))))</f>
        <v/>
      </c>
      <c r="W1868" s="25" t="n">
        <f aca="false">IF(O1868="Won",1,IF(O1868="Lost",0,""))</f>
        <v>1</v>
      </c>
      <c r="Y1868" s="25" t="str">
        <f aca="false">IF(E1868="","Sim","")</f>
        <v/>
      </c>
    </row>
    <row r="1869" customFormat="false" ht="15" hidden="false" customHeight="false" outlineLevel="0" collapsed="false">
      <c r="A1869" s="25" t="s">
        <v>2119</v>
      </c>
      <c r="B1869" s="25" t="s">
        <v>67</v>
      </c>
      <c r="C1869" s="25" t="s">
        <v>75</v>
      </c>
      <c r="D1869" s="25" t="s">
        <v>80</v>
      </c>
      <c r="E1869" s="25" t="s">
        <v>225</v>
      </c>
      <c r="F1869" s="25" t="s">
        <v>211</v>
      </c>
      <c r="G1869" s="26" t="n">
        <v>1376.8</v>
      </c>
      <c r="H1869" s="27" t="n">
        <v>1165</v>
      </c>
      <c r="I1869" s="25" t="s">
        <v>226</v>
      </c>
      <c r="K1869" s="25" t="n">
        <v>1988</v>
      </c>
      <c r="L1869" s="25" t="s">
        <v>1834</v>
      </c>
      <c r="M1869" s="25" t="s">
        <v>171</v>
      </c>
      <c r="N1869" s="28" t="n">
        <v>4821</v>
      </c>
      <c r="O1869" s="25" t="s">
        <v>55</v>
      </c>
      <c r="P1869" s="29" t="n">
        <v>42912</v>
      </c>
      <c r="Q1869" s="29" t="n">
        <v>42919</v>
      </c>
      <c r="R1869" s="28" t="n">
        <v>0</v>
      </c>
      <c r="S1869" s="28" t="n">
        <f aca="false">IF(O1869="Won",R1869,IF(O1869="Lost",0,N1869))</f>
        <v>0</v>
      </c>
      <c r="T1869" s="30" t="n">
        <f aca="false">IF(AND(P1869&lt;&gt;"",Q1869&lt;&gt;""),Q1869-P1869,"")</f>
        <v>7</v>
      </c>
      <c r="U1869" s="30" t="str">
        <f aca="false">IF(AND(O1869="Engaging",P1869&lt;&gt;""),'Leia-me'!$B$5-P1869,"")</f>
        <v/>
      </c>
      <c r="V1869" s="25" t="str">
        <f aca="false">IF(O1869&lt;&gt;"Engaging","",IF(U1869&lt;='Leia-me'!$B$6,"Saudável",IF(U1869&lt;='Leia-me'!$B$7,"Esfriando",IF(U1869&lt;='Leia-me'!$B$8,"Última chance","Zumbi"))))</f>
        <v/>
      </c>
      <c r="W1869" s="25" t="n">
        <f aca="false">IF(O1869="Won",1,IF(O1869="Lost",0,""))</f>
        <v>0</v>
      </c>
      <c r="X1869" s="25" t="s">
        <v>1835</v>
      </c>
      <c r="Y1869" s="25" t="str">
        <f aca="false">IF(E1869="","Sim","")</f>
        <v/>
      </c>
    </row>
    <row r="1870" customFormat="false" ht="15" hidden="false" customHeight="false" outlineLevel="0" collapsed="false">
      <c r="A1870" s="25" t="s">
        <v>2120</v>
      </c>
      <c r="B1870" s="25" t="s">
        <v>67</v>
      </c>
      <c r="C1870" s="25" t="s">
        <v>75</v>
      </c>
      <c r="D1870" s="25" t="s">
        <v>80</v>
      </c>
      <c r="E1870" s="25" t="s">
        <v>225</v>
      </c>
      <c r="F1870" s="25" t="s">
        <v>211</v>
      </c>
      <c r="G1870" s="26" t="n">
        <v>1376.8</v>
      </c>
      <c r="H1870" s="27" t="n">
        <v>1165</v>
      </c>
      <c r="I1870" s="25" t="s">
        <v>226</v>
      </c>
      <c r="K1870" s="25" t="n">
        <v>1988</v>
      </c>
      <c r="L1870" s="25" t="s">
        <v>170</v>
      </c>
      <c r="M1870" s="25" t="s">
        <v>171</v>
      </c>
      <c r="N1870" s="28" t="n">
        <v>1096</v>
      </c>
      <c r="O1870" s="25" t="s">
        <v>54</v>
      </c>
      <c r="P1870" s="29" t="n">
        <v>42912</v>
      </c>
      <c r="Q1870" s="29" t="n">
        <v>42978</v>
      </c>
      <c r="R1870" s="28" t="n">
        <v>1028</v>
      </c>
      <c r="S1870" s="28" t="n">
        <f aca="false">IF(O1870="Won",R1870,IF(O1870="Lost",0,N1870))</f>
        <v>1028</v>
      </c>
      <c r="T1870" s="30" t="n">
        <f aca="false">IF(AND(P1870&lt;&gt;"",Q1870&lt;&gt;""),Q1870-P1870,"")</f>
        <v>66</v>
      </c>
      <c r="U1870" s="30" t="str">
        <f aca="false">IF(AND(O1870="Engaging",P1870&lt;&gt;""),'Leia-me'!$B$5-P1870,"")</f>
        <v/>
      </c>
      <c r="V1870" s="25" t="str">
        <f aca="false">IF(O1870&lt;&gt;"Engaging","",IF(U1870&lt;='Leia-me'!$B$6,"Saudável",IF(U1870&lt;='Leia-me'!$B$7,"Esfriando",IF(U1870&lt;='Leia-me'!$B$8,"Última chance","Zumbi"))))</f>
        <v/>
      </c>
      <c r="W1870" s="25" t="n">
        <f aca="false">IF(O1870="Won",1,IF(O1870="Lost",0,""))</f>
        <v>1</v>
      </c>
      <c r="Y1870" s="25" t="str">
        <f aca="false">IF(E1870="","Sim","")</f>
        <v/>
      </c>
    </row>
    <row r="1871" customFormat="false" ht="15" hidden="false" customHeight="false" outlineLevel="0" collapsed="false">
      <c r="A1871" s="25" t="s">
        <v>2121</v>
      </c>
      <c r="B1871" s="25" t="s">
        <v>67</v>
      </c>
      <c r="C1871" s="25" t="s">
        <v>75</v>
      </c>
      <c r="D1871" s="25" t="s">
        <v>80</v>
      </c>
      <c r="E1871" s="25" t="s">
        <v>191</v>
      </c>
      <c r="F1871" s="25" t="s">
        <v>192</v>
      </c>
      <c r="G1871" s="26" t="n">
        <v>2714.9</v>
      </c>
      <c r="H1871" s="27" t="n">
        <v>2641</v>
      </c>
      <c r="I1871" s="25" t="s">
        <v>147</v>
      </c>
      <c r="J1871" s="25" t="s">
        <v>193</v>
      </c>
      <c r="K1871" s="25" t="n">
        <v>1998</v>
      </c>
      <c r="L1871" s="25" t="s">
        <v>178</v>
      </c>
      <c r="M1871" s="25" t="s">
        <v>171</v>
      </c>
      <c r="N1871" s="28" t="n">
        <v>5482</v>
      </c>
      <c r="O1871" s="25" t="s">
        <v>54</v>
      </c>
      <c r="P1871" s="29" t="n">
        <v>42912</v>
      </c>
      <c r="Q1871" s="29" t="n">
        <v>42990</v>
      </c>
      <c r="R1871" s="28" t="n">
        <v>4430</v>
      </c>
      <c r="S1871" s="28" t="n">
        <f aca="false">IF(O1871="Won",R1871,IF(O1871="Lost",0,N1871))</f>
        <v>4430</v>
      </c>
      <c r="T1871" s="30" t="n">
        <f aca="false">IF(AND(P1871&lt;&gt;"",Q1871&lt;&gt;""),Q1871-P1871,"")</f>
        <v>78</v>
      </c>
      <c r="U1871" s="30" t="str">
        <f aca="false">IF(AND(O1871="Engaging",P1871&lt;&gt;""),'Leia-me'!$B$5-P1871,"")</f>
        <v/>
      </c>
      <c r="V1871" s="25" t="str">
        <f aca="false">IF(O1871&lt;&gt;"Engaging","",IF(U1871&lt;='Leia-me'!$B$6,"Saudável",IF(U1871&lt;='Leia-me'!$B$7,"Esfriando",IF(U1871&lt;='Leia-me'!$B$8,"Última chance","Zumbi"))))</f>
        <v/>
      </c>
      <c r="W1871" s="25" t="n">
        <f aca="false">IF(O1871="Won",1,IF(O1871="Lost",0,""))</f>
        <v>1</v>
      </c>
      <c r="Y1871" s="25" t="str">
        <f aca="false">IF(E1871="","Sim","")</f>
        <v/>
      </c>
    </row>
    <row r="1872" customFormat="false" ht="15" hidden="false" customHeight="false" outlineLevel="0" collapsed="false">
      <c r="A1872" s="25" t="s">
        <v>2122</v>
      </c>
      <c r="B1872" s="25" t="s">
        <v>67</v>
      </c>
      <c r="C1872" s="25" t="s">
        <v>75</v>
      </c>
      <c r="D1872" s="25" t="s">
        <v>80</v>
      </c>
      <c r="E1872" s="25" t="s">
        <v>218</v>
      </c>
      <c r="F1872" s="25" t="s">
        <v>146</v>
      </c>
      <c r="G1872" s="26" t="n">
        <v>4.54</v>
      </c>
      <c r="H1872" s="27" t="n">
        <v>9</v>
      </c>
      <c r="I1872" s="25" t="s">
        <v>147</v>
      </c>
      <c r="K1872" s="25" t="n">
        <v>2017</v>
      </c>
      <c r="L1872" s="25" t="s">
        <v>186</v>
      </c>
      <c r="M1872" s="25" t="s">
        <v>171</v>
      </c>
      <c r="N1872" s="28" t="n">
        <v>550</v>
      </c>
      <c r="O1872" s="25" t="s">
        <v>55</v>
      </c>
      <c r="P1872" s="29" t="n">
        <v>42913</v>
      </c>
      <c r="Q1872" s="29" t="n">
        <v>42922</v>
      </c>
      <c r="R1872" s="28" t="n">
        <v>0</v>
      </c>
      <c r="S1872" s="28" t="n">
        <f aca="false">IF(O1872="Won",R1872,IF(O1872="Lost",0,N1872))</f>
        <v>0</v>
      </c>
      <c r="T1872" s="30" t="n">
        <f aca="false">IF(AND(P1872&lt;&gt;"",Q1872&lt;&gt;""),Q1872-P1872,"")</f>
        <v>9</v>
      </c>
      <c r="U1872" s="30" t="str">
        <f aca="false">IF(AND(O1872="Engaging",P1872&lt;&gt;""),'Leia-me'!$B$5-P1872,"")</f>
        <v/>
      </c>
      <c r="V1872" s="25" t="str">
        <f aca="false">IF(O1872&lt;&gt;"Engaging","",IF(U1872&lt;='Leia-me'!$B$6,"Saudável",IF(U1872&lt;='Leia-me'!$B$7,"Esfriando",IF(U1872&lt;='Leia-me'!$B$8,"Última chance","Zumbi"))))</f>
        <v/>
      </c>
      <c r="W1872" s="25" t="n">
        <f aca="false">IF(O1872="Won",1,IF(O1872="Lost",0,""))</f>
        <v>0</v>
      </c>
      <c r="Y1872" s="25" t="str">
        <f aca="false">IF(E1872="","Sim","")</f>
        <v/>
      </c>
    </row>
    <row r="1873" customFormat="false" ht="15" hidden="false" customHeight="false" outlineLevel="0" collapsed="false">
      <c r="A1873" s="25" t="s">
        <v>2123</v>
      </c>
      <c r="B1873" s="25" t="s">
        <v>67</v>
      </c>
      <c r="C1873" s="25" t="s">
        <v>75</v>
      </c>
      <c r="D1873" s="25" t="s">
        <v>80</v>
      </c>
      <c r="E1873" s="25" t="s">
        <v>257</v>
      </c>
      <c r="F1873" s="25" t="s">
        <v>146</v>
      </c>
      <c r="G1873" s="26" t="n">
        <v>441.08</v>
      </c>
      <c r="H1873" s="27" t="n">
        <v>1210</v>
      </c>
      <c r="I1873" s="25" t="s">
        <v>147</v>
      </c>
      <c r="K1873" s="25" t="n">
        <v>1984</v>
      </c>
      <c r="L1873" s="25" t="s">
        <v>1834</v>
      </c>
      <c r="M1873" s="25" t="s">
        <v>171</v>
      </c>
      <c r="N1873" s="28" t="n">
        <v>4821</v>
      </c>
      <c r="O1873" s="25" t="s">
        <v>54</v>
      </c>
      <c r="P1873" s="29" t="n">
        <v>42913</v>
      </c>
      <c r="Q1873" s="29" t="n">
        <v>42922</v>
      </c>
      <c r="R1873" s="28" t="n">
        <v>4635</v>
      </c>
      <c r="S1873" s="28" t="n">
        <f aca="false">IF(O1873="Won",R1873,IF(O1873="Lost",0,N1873))</f>
        <v>4635</v>
      </c>
      <c r="T1873" s="30" t="n">
        <f aca="false">IF(AND(P1873&lt;&gt;"",Q1873&lt;&gt;""),Q1873-P1873,"")</f>
        <v>9</v>
      </c>
      <c r="U1873" s="30" t="str">
        <f aca="false">IF(AND(O1873="Engaging",P1873&lt;&gt;""),'Leia-me'!$B$5-P1873,"")</f>
        <v/>
      </c>
      <c r="V1873" s="25" t="str">
        <f aca="false">IF(O1873&lt;&gt;"Engaging","",IF(U1873&lt;='Leia-me'!$B$6,"Saudável",IF(U1873&lt;='Leia-me'!$B$7,"Esfriando",IF(U1873&lt;='Leia-me'!$B$8,"Última chance","Zumbi"))))</f>
        <v/>
      </c>
      <c r="W1873" s="25" t="n">
        <f aca="false">IF(O1873="Won",1,IF(O1873="Lost",0,""))</f>
        <v>1</v>
      </c>
      <c r="X1873" s="25" t="s">
        <v>1835</v>
      </c>
      <c r="Y1873" s="25" t="str">
        <f aca="false">IF(E1873="","Sim","")</f>
        <v/>
      </c>
    </row>
    <row r="1874" customFormat="false" ht="15" hidden="false" customHeight="false" outlineLevel="0" collapsed="false">
      <c r="A1874" s="25" t="s">
        <v>2124</v>
      </c>
      <c r="B1874" s="25" t="s">
        <v>67</v>
      </c>
      <c r="C1874" s="25" t="s">
        <v>75</v>
      </c>
      <c r="D1874" s="25" t="s">
        <v>80</v>
      </c>
      <c r="E1874" s="25" t="s">
        <v>218</v>
      </c>
      <c r="F1874" s="25" t="s">
        <v>146</v>
      </c>
      <c r="G1874" s="26" t="n">
        <v>4.54</v>
      </c>
      <c r="H1874" s="27" t="n">
        <v>9</v>
      </c>
      <c r="I1874" s="25" t="s">
        <v>147</v>
      </c>
      <c r="K1874" s="25" t="n">
        <v>2017</v>
      </c>
      <c r="L1874" s="25" t="s">
        <v>1834</v>
      </c>
      <c r="M1874" s="25" t="s">
        <v>171</v>
      </c>
      <c r="N1874" s="28" t="n">
        <v>4821</v>
      </c>
      <c r="O1874" s="25" t="s">
        <v>55</v>
      </c>
      <c r="P1874" s="29" t="n">
        <v>42914</v>
      </c>
      <c r="Q1874" s="29" t="n">
        <v>42923</v>
      </c>
      <c r="R1874" s="28" t="n">
        <v>0</v>
      </c>
      <c r="S1874" s="28" t="n">
        <f aca="false">IF(O1874="Won",R1874,IF(O1874="Lost",0,N1874))</f>
        <v>0</v>
      </c>
      <c r="T1874" s="30" t="n">
        <f aca="false">IF(AND(P1874&lt;&gt;"",Q1874&lt;&gt;""),Q1874-P1874,"")</f>
        <v>9</v>
      </c>
      <c r="U1874" s="30" t="str">
        <f aca="false">IF(AND(O1874="Engaging",P1874&lt;&gt;""),'Leia-me'!$B$5-P1874,"")</f>
        <v/>
      </c>
      <c r="V1874" s="25" t="str">
        <f aca="false">IF(O1874&lt;&gt;"Engaging","",IF(U1874&lt;='Leia-me'!$B$6,"Saudável",IF(U1874&lt;='Leia-me'!$B$7,"Esfriando",IF(U1874&lt;='Leia-me'!$B$8,"Última chance","Zumbi"))))</f>
        <v/>
      </c>
      <c r="W1874" s="25" t="n">
        <f aca="false">IF(O1874="Won",1,IF(O1874="Lost",0,""))</f>
        <v>0</v>
      </c>
      <c r="X1874" s="25" t="s">
        <v>1835</v>
      </c>
      <c r="Y1874" s="25" t="str">
        <f aca="false">IF(E1874="","Sim","")</f>
        <v/>
      </c>
    </row>
    <row r="1875" customFormat="false" ht="15" hidden="false" customHeight="false" outlineLevel="0" collapsed="false">
      <c r="A1875" s="25" t="s">
        <v>2125</v>
      </c>
      <c r="B1875" s="25" t="s">
        <v>67</v>
      </c>
      <c r="C1875" s="25" t="s">
        <v>75</v>
      </c>
      <c r="D1875" s="25" t="s">
        <v>80</v>
      </c>
      <c r="E1875" s="25" t="s">
        <v>176</v>
      </c>
      <c r="F1875" s="25" t="s">
        <v>177</v>
      </c>
      <c r="G1875" s="26" t="n">
        <v>1698.2</v>
      </c>
      <c r="H1875" s="27" t="n">
        <v>3798</v>
      </c>
      <c r="I1875" s="25" t="s">
        <v>147</v>
      </c>
      <c r="K1875" s="25" t="n">
        <v>1987</v>
      </c>
      <c r="L1875" s="25" t="s">
        <v>1834</v>
      </c>
      <c r="M1875" s="25" t="s">
        <v>171</v>
      </c>
      <c r="N1875" s="28" t="n">
        <v>4821</v>
      </c>
      <c r="O1875" s="25" t="s">
        <v>55</v>
      </c>
      <c r="P1875" s="29" t="n">
        <v>42914</v>
      </c>
      <c r="Q1875" s="29" t="n">
        <v>42922</v>
      </c>
      <c r="R1875" s="28" t="n">
        <v>0</v>
      </c>
      <c r="S1875" s="28" t="n">
        <f aca="false">IF(O1875="Won",R1875,IF(O1875="Lost",0,N1875))</f>
        <v>0</v>
      </c>
      <c r="T1875" s="30" t="n">
        <f aca="false">IF(AND(P1875&lt;&gt;"",Q1875&lt;&gt;""),Q1875-P1875,"")</f>
        <v>8</v>
      </c>
      <c r="U1875" s="30" t="str">
        <f aca="false">IF(AND(O1875="Engaging",P1875&lt;&gt;""),'Leia-me'!$B$5-P1875,"")</f>
        <v/>
      </c>
      <c r="V1875" s="25" t="str">
        <f aca="false">IF(O1875&lt;&gt;"Engaging","",IF(U1875&lt;='Leia-me'!$B$6,"Saudável",IF(U1875&lt;='Leia-me'!$B$7,"Esfriando",IF(U1875&lt;='Leia-me'!$B$8,"Última chance","Zumbi"))))</f>
        <v/>
      </c>
      <c r="W1875" s="25" t="n">
        <f aca="false">IF(O1875="Won",1,IF(O1875="Lost",0,""))</f>
        <v>0</v>
      </c>
      <c r="X1875" s="25" t="s">
        <v>1835</v>
      </c>
      <c r="Y1875" s="25" t="str">
        <f aca="false">IF(E1875="","Sim","")</f>
        <v/>
      </c>
    </row>
    <row r="1876" customFormat="false" ht="15" hidden="false" customHeight="false" outlineLevel="0" collapsed="false">
      <c r="A1876" s="25" t="s">
        <v>2126</v>
      </c>
      <c r="B1876" s="25" t="s">
        <v>67</v>
      </c>
      <c r="C1876" s="25" t="s">
        <v>75</v>
      </c>
      <c r="D1876" s="25" t="s">
        <v>80</v>
      </c>
      <c r="E1876" s="25" t="s">
        <v>225</v>
      </c>
      <c r="F1876" s="25" t="s">
        <v>211</v>
      </c>
      <c r="G1876" s="26" t="n">
        <v>1376.8</v>
      </c>
      <c r="H1876" s="27" t="n">
        <v>1165</v>
      </c>
      <c r="I1876" s="25" t="s">
        <v>226</v>
      </c>
      <c r="K1876" s="25" t="n">
        <v>1988</v>
      </c>
      <c r="L1876" s="25" t="s">
        <v>1834</v>
      </c>
      <c r="M1876" s="25" t="s">
        <v>171</v>
      </c>
      <c r="N1876" s="28" t="n">
        <v>4821</v>
      </c>
      <c r="O1876" s="25" t="s">
        <v>54</v>
      </c>
      <c r="P1876" s="29" t="n">
        <v>42914</v>
      </c>
      <c r="Q1876" s="29" t="n">
        <v>42923</v>
      </c>
      <c r="R1876" s="28" t="n">
        <v>4162</v>
      </c>
      <c r="S1876" s="28" t="n">
        <f aca="false">IF(O1876="Won",R1876,IF(O1876="Lost",0,N1876))</f>
        <v>4162</v>
      </c>
      <c r="T1876" s="30" t="n">
        <f aca="false">IF(AND(P1876&lt;&gt;"",Q1876&lt;&gt;""),Q1876-P1876,"")</f>
        <v>9</v>
      </c>
      <c r="U1876" s="30" t="str">
        <f aca="false">IF(AND(O1876="Engaging",P1876&lt;&gt;""),'Leia-me'!$B$5-P1876,"")</f>
        <v/>
      </c>
      <c r="V1876" s="25" t="str">
        <f aca="false">IF(O1876&lt;&gt;"Engaging","",IF(U1876&lt;='Leia-me'!$B$6,"Saudável",IF(U1876&lt;='Leia-me'!$B$7,"Esfriando",IF(U1876&lt;='Leia-me'!$B$8,"Última chance","Zumbi"))))</f>
        <v/>
      </c>
      <c r="W1876" s="25" t="n">
        <f aca="false">IF(O1876="Won",1,IF(O1876="Lost",0,""))</f>
        <v>1</v>
      </c>
      <c r="X1876" s="25" t="s">
        <v>1835</v>
      </c>
      <c r="Y1876" s="25" t="str">
        <f aca="false">IF(E1876="","Sim","")</f>
        <v/>
      </c>
    </row>
    <row r="1877" customFormat="false" ht="15" hidden="false" customHeight="false" outlineLevel="0" collapsed="false">
      <c r="A1877" s="25" t="s">
        <v>2127</v>
      </c>
      <c r="B1877" s="25" t="s">
        <v>67</v>
      </c>
      <c r="C1877" s="25" t="s">
        <v>75</v>
      </c>
      <c r="D1877" s="25" t="s">
        <v>80</v>
      </c>
      <c r="E1877" s="25" t="s">
        <v>251</v>
      </c>
      <c r="F1877" s="25" t="s">
        <v>211</v>
      </c>
      <c r="G1877" s="26" t="n">
        <v>332.43</v>
      </c>
      <c r="H1877" s="27" t="n">
        <v>799</v>
      </c>
      <c r="I1877" s="25" t="s">
        <v>147</v>
      </c>
      <c r="K1877" s="25" t="n">
        <v>1995</v>
      </c>
      <c r="L1877" s="25" t="s">
        <v>148</v>
      </c>
      <c r="M1877" s="25" t="s">
        <v>149</v>
      </c>
      <c r="N1877" s="28" t="n">
        <v>55</v>
      </c>
      <c r="O1877" s="25" t="s">
        <v>54</v>
      </c>
      <c r="P1877" s="29" t="n">
        <v>42914</v>
      </c>
      <c r="Q1877" s="29" t="n">
        <v>43007</v>
      </c>
      <c r="R1877" s="28" t="n">
        <v>54</v>
      </c>
      <c r="S1877" s="28" t="n">
        <f aca="false">IF(O1877="Won",R1877,IF(O1877="Lost",0,N1877))</f>
        <v>54</v>
      </c>
      <c r="T1877" s="30" t="n">
        <f aca="false">IF(AND(P1877&lt;&gt;"",Q1877&lt;&gt;""),Q1877-P1877,"")</f>
        <v>93</v>
      </c>
      <c r="U1877" s="30" t="str">
        <f aca="false">IF(AND(O1877="Engaging",P1877&lt;&gt;""),'Leia-me'!$B$5-P1877,"")</f>
        <v/>
      </c>
      <c r="V1877" s="25" t="str">
        <f aca="false">IF(O1877&lt;&gt;"Engaging","",IF(U1877&lt;='Leia-me'!$B$6,"Saudável",IF(U1877&lt;='Leia-me'!$B$7,"Esfriando",IF(U1877&lt;='Leia-me'!$B$8,"Última chance","Zumbi"))))</f>
        <v/>
      </c>
      <c r="W1877" s="25" t="n">
        <f aca="false">IF(O1877="Won",1,IF(O1877="Lost",0,""))</f>
        <v>1</v>
      </c>
      <c r="Y1877" s="25" t="str">
        <f aca="false">IF(E1877="","Sim","")</f>
        <v/>
      </c>
    </row>
    <row r="1878" customFormat="false" ht="15" hidden="false" customHeight="false" outlineLevel="0" collapsed="false">
      <c r="A1878" s="25" t="s">
        <v>2128</v>
      </c>
      <c r="B1878" s="25" t="s">
        <v>67</v>
      </c>
      <c r="C1878" s="25" t="s">
        <v>75</v>
      </c>
      <c r="D1878" s="25" t="s">
        <v>80</v>
      </c>
      <c r="E1878" s="25" t="s">
        <v>158</v>
      </c>
      <c r="F1878" s="25" t="s">
        <v>159</v>
      </c>
      <c r="G1878" s="26" t="n">
        <v>291.27</v>
      </c>
      <c r="H1878" s="27" t="n">
        <v>586</v>
      </c>
      <c r="I1878" s="25" t="s">
        <v>147</v>
      </c>
      <c r="K1878" s="25" t="n">
        <v>1997</v>
      </c>
      <c r="L1878" s="25" t="s">
        <v>1834</v>
      </c>
      <c r="M1878" s="25" t="s">
        <v>171</v>
      </c>
      <c r="N1878" s="28" t="n">
        <v>4821</v>
      </c>
      <c r="O1878" s="25" t="s">
        <v>55</v>
      </c>
      <c r="P1878" s="29" t="n">
        <v>42915</v>
      </c>
      <c r="Q1878" s="29" t="n">
        <v>42922</v>
      </c>
      <c r="R1878" s="28" t="n">
        <v>0</v>
      </c>
      <c r="S1878" s="28" t="n">
        <f aca="false">IF(O1878="Won",R1878,IF(O1878="Lost",0,N1878))</f>
        <v>0</v>
      </c>
      <c r="T1878" s="30" t="n">
        <f aca="false">IF(AND(P1878&lt;&gt;"",Q1878&lt;&gt;""),Q1878-P1878,"")</f>
        <v>7</v>
      </c>
      <c r="U1878" s="30" t="str">
        <f aca="false">IF(AND(O1878="Engaging",P1878&lt;&gt;""),'Leia-me'!$B$5-P1878,"")</f>
        <v/>
      </c>
      <c r="V1878" s="25" t="str">
        <f aca="false">IF(O1878&lt;&gt;"Engaging","",IF(U1878&lt;='Leia-me'!$B$6,"Saudável",IF(U1878&lt;='Leia-me'!$B$7,"Esfriando",IF(U1878&lt;='Leia-me'!$B$8,"Última chance","Zumbi"))))</f>
        <v/>
      </c>
      <c r="W1878" s="25" t="n">
        <f aca="false">IF(O1878="Won",1,IF(O1878="Lost",0,""))</f>
        <v>0</v>
      </c>
      <c r="X1878" s="25" t="s">
        <v>1835</v>
      </c>
      <c r="Y1878" s="25" t="str">
        <f aca="false">IF(E1878="","Sim","")</f>
        <v/>
      </c>
    </row>
    <row r="1879" customFormat="false" ht="15" hidden="false" customHeight="false" outlineLevel="0" collapsed="false">
      <c r="A1879" s="25" t="s">
        <v>2129</v>
      </c>
      <c r="B1879" s="25" t="s">
        <v>67</v>
      </c>
      <c r="C1879" s="25" t="s">
        <v>75</v>
      </c>
      <c r="D1879" s="25" t="s">
        <v>80</v>
      </c>
      <c r="E1879" s="25" t="s">
        <v>266</v>
      </c>
      <c r="F1879" s="25" t="s">
        <v>267</v>
      </c>
      <c r="G1879" s="26" t="n">
        <v>2041.73</v>
      </c>
      <c r="H1879" s="27" t="n">
        <v>5276</v>
      </c>
      <c r="I1879" s="25" t="s">
        <v>147</v>
      </c>
      <c r="K1879" s="25" t="n">
        <v>1997</v>
      </c>
      <c r="L1879" s="25" t="s">
        <v>1834</v>
      </c>
      <c r="M1879" s="25" t="s">
        <v>171</v>
      </c>
      <c r="N1879" s="28" t="n">
        <v>4821</v>
      </c>
      <c r="O1879" s="25" t="s">
        <v>54</v>
      </c>
      <c r="P1879" s="29" t="n">
        <v>42915</v>
      </c>
      <c r="Q1879" s="29" t="n">
        <v>42924</v>
      </c>
      <c r="R1879" s="28" t="n">
        <v>5321</v>
      </c>
      <c r="S1879" s="28" t="n">
        <f aca="false">IF(O1879="Won",R1879,IF(O1879="Lost",0,N1879))</f>
        <v>5321</v>
      </c>
      <c r="T1879" s="30" t="n">
        <f aca="false">IF(AND(P1879&lt;&gt;"",Q1879&lt;&gt;""),Q1879-P1879,"")</f>
        <v>9</v>
      </c>
      <c r="U1879" s="30" t="str">
        <f aca="false">IF(AND(O1879="Engaging",P1879&lt;&gt;""),'Leia-me'!$B$5-P1879,"")</f>
        <v/>
      </c>
      <c r="V1879" s="25" t="str">
        <f aca="false">IF(O1879&lt;&gt;"Engaging","",IF(U1879&lt;='Leia-me'!$B$6,"Saudável",IF(U1879&lt;='Leia-me'!$B$7,"Esfriando",IF(U1879&lt;='Leia-me'!$B$8,"Última chance","Zumbi"))))</f>
        <v/>
      </c>
      <c r="W1879" s="25" t="n">
        <f aca="false">IF(O1879="Won",1,IF(O1879="Lost",0,""))</f>
        <v>1</v>
      </c>
      <c r="X1879" s="25" t="s">
        <v>1835</v>
      </c>
      <c r="Y1879" s="25" t="str">
        <f aca="false">IF(E1879="","Sim","")</f>
        <v/>
      </c>
    </row>
    <row r="1880" customFormat="false" ht="15" hidden="false" customHeight="false" outlineLevel="0" collapsed="false">
      <c r="A1880" s="25" t="s">
        <v>2130</v>
      </c>
      <c r="B1880" s="25" t="s">
        <v>67</v>
      </c>
      <c r="C1880" s="25" t="s">
        <v>75</v>
      </c>
      <c r="D1880" s="25" t="s">
        <v>80</v>
      </c>
      <c r="E1880" s="25" t="s">
        <v>240</v>
      </c>
      <c r="F1880" s="25" t="s">
        <v>185</v>
      </c>
      <c r="G1880" s="26" t="n">
        <v>1223.72</v>
      </c>
      <c r="H1880" s="27" t="n">
        <v>2497</v>
      </c>
      <c r="I1880" s="25" t="s">
        <v>241</v>
      </c>
      <c r="K1880" s="25" t="n">
        <v>2000</v>
      </c>
      <c r="L1880" s="25" t="s">
        <v>148</v>
      </c>
      <c r="M1880" s="25" t="s">
        <v>149</v>
      </c>
      <c r="N1880" s="28" t="n">
        <v>55</v>
      </c>
      <c r="O1880" s="25" t="s">
        <v>54</v>
      </c>
      <c r="P1880" s="29" t="n">
        <v>42915</v>
      </c>
      <c r="Q1880" s="29" t="n">
        <v>42922</v>
      </c>
      <c r="R1880" s="28" t="n">
        <v>57</v>
      </c>
      <c r="S1880" s="28" t="n">
        <f aca="false">IF(O1880="Won",R1880,IF(O1880="Lost",0,N1880))</f>
        <v>57</v>
      </c>
      <c r="T1880" s="30" t="n">
        <f aca="false">IF(AND(P1880&lt;&gt;"",Q1880&lt;&gt;""),Q1880-P1880,"")</f>
        <v>7</v>
      </c>
      <c r="U1880" s="30" t="str">
        <f aca="false">IF(AND(O1880="Engaging",P1880&lt;&gt;""),'Leia-me'!$B$5-P1880,"")</f>
        <v/>
      </c>
      <c r="V1880" s="25" t="str">
        <f aca="false">IF(O1880&lt;&gt;"Engaging","",IF(U1880&lt;='Leia-me'!$B$6,"Saudável",IF(U1880&lt;='Leia-me'!$B$7,"Esfriando",IF(U1880&lt;='Leia-me'!$B$8,"Última chance","Zumbi"))))</f>
        <v/>
      </c>
      <c r="W1880" s="25" t="n">
        <f aca="false">IF(O1880="Won",1,IF(O1880="Lost",0,""))</f>
        <v>1</v>
      </c>
      <c r="Y1880" s="25" t="str">
        <f aca="false">IF(E1880="","Sim","")</f>
        <v/>
      </c>
    </row>
    <row r="1881" customFormat="false" ht="15" hidden="false" customHeight="false" outlineLevel="0" collapsed="false">
      <c r="A1881" s="25" t="s">
        <v>2131</v>
      </c>
      <c r="B1881" s="25" t="s">
        <v>67</v>
      </c>
      <c r="C1881" s="25" t="s">
        <v>75</v>
      </c>
      <c r="D1881" s="25" t="s">
        <v>80</v>
      </c>
      <c r="E1881" s="25" t="s">
        <v>266</v>
      </c>
      <c r="F1881" s="25" t="s">
        <v>267</v>
      </c>
      <c r="G1881" s="26" t="n">
        <v>2041.73</v>
      </c>
      <c r="H1881" s="27" t="n">
        <v>5276</v>
      </c>
      <c r="I1881" s="25" t="s">
        <v>147</v>
      </c>
      <c r="K1881" s="25" t="n">
        <v>1997</v>
      </c>
      <c r="L1881" s="25" t="s">
        <v>186</v>
      </c>
      <c r="M1881" s="25" t="s">
        <v>171</v>
      </c>
      <c r="N1881" s="28" t="n">
        <v>550</v>
      </c>
      <c r="O1881" s="25" t="s">
        <v>54</v>
      </c>
      <c r="P1881" s="29" t="n">
        <v>42916</v>
      </c>
      <c r="Q1881" s="29" t="n">
        <v>43007</v>
      </c>
      <c r="R1881" s="28" t="n">
        <v>565</v>
      </c>
      <c r="S1881" s="28" t="n">
        <f aca="false">IF(O1881="Won",R1881,IF(O1881="Lost",0,N1881))</f>
        <v>565</v>
      </c>
      <c r="T1881" s="30" t="n">
        <f aca="false">IF(AND(P1881&lt;&gt;"",Q1881&lt;&gt;""),Q1881-P1881,"")</f>
        <v>91</v>
      </c>
      <c r="U1881" s="30" t="str">
        <f aca="false">IF(AND(O1881="Engaging",P1881&lt;&gt;""),'Leia-me'!$B$5-P1881,"")</f>
        <v/>
      </c>
      <c r="V1881" s="25" t="str">
        <f aca="false">IF(O1881&lt;&gt;"Engaging","",IF(U1881&lt;='Leia-me'!$B$6,"Saudável",IF(U1881&lt;='Leia-me'!$B$7,"Esfriando",IF(U1881&lt;='Leia-me'!$B$8,"Última chance","Zumbi"))))</f>
        <v/>
      </c>
      <c r="W1881" s="25" t="n">
        <f aca="false">IF(O1881="Won",1,IF(O1881="Lost",0,""))</f>
        <v>1</v>
      </c>
      <c r="Y1881" s="25" t="str">
        <f aca="false">IF(E1881="","Sim","")</f>
        <v/>
      </c>
    </row>
    <row r="1882" customFormat="false" ht="15" hidden="false" customHeight="false" outlineLevel="0" collapsed="false">
      <c r="A1882" s="25" t="s">
        <v>2132</v>
      </c>
      <c r="B1882" s="25" t="s">
        <v>67</v>
      </c>
      <c r="C1882" s="25" t="s">
        <v>75</v>
      </c>
      <c r="D1882" s="25" t="s">
        <v>80</v>
      </c>
      <c r="E1882" s="25" t="s">
        <v>184</v>
      </c>
      <c r="F1882" s="25" t="s">
        <v>185</v>
      </c>
      <c r="G1882" s="26" t="n">
        <v>1520.66</v>
      </c>
      <c r="H1882" s="27" t="n">
        <v>1806</v>
      </c>
      <c r="I1882" s="25" t="s">
        <v>147</v>
      </c>
      <c r="K1882" s="25" t="n">
        <v>2005</v>
      </c>
      <c r="L1882" s="25" t="s">
        <v>1834</v>
      </c>
      <c r="M1882" s="25" t="s">
        <v>171</v>
      </c>
      <c r="N1882" s="28" t="n">
        <v>4821</v>
      </c>
      <c r="O1882" s="25" t="s">
        <v>54</v>
      </c>
      <c r="P1882" s="29" t="n">
        <v>42916</v>
      </c>
      <c r="Q1882" s="29" t="n">
        <v>42922</v>
      </c>
      <c r="R1882" s="28" t="n">
        <v>4749</v>
      </c>
      <c r="S1882" s="28" t="n">
        <f aca="false">IF(O1882="Won",R1882,IF(O1882="Lost",0,N1882))</f>
        <v>4749</v>
      </c>
      <c r="T1882" s="30" t="n">
        <f aca="false">IF(AND(P1882&lt;&gt;"",Q1882&lt;&gt;""),Q1882-P1882,"")</f>
        <v>6</v>
      </c>
      <c r="U1882" s="30" t="str">
        <f aca="false">IF(AND(O1882="Engaging",P1882&lt;&gt;""),'Leia-me'!$B$5-P1882,"")</f>
        <v/>
      </c>
      <c r="V1882" s="25" t="str">
        <f aca="false">IF(O1882&lt;&gt;"Engaging","",IF(U1882&lt;='Leia-me'!$B$6,"Saudável",IF(U1882&lt;='Leia-me'!$B$7,"Esfriando",IF(U1882&lt;='Leia-me'!$B$8,"Última chance","Zumbi"))))</f>
        <v/>
      </c>
      <c r="W1882" s="25" t="n">
        <f aca="false">IF(O1882="Won",1,IF(O1882="Lost",0,""))</f>
        <v>1</v>
      </c>
      <c r="X1882" s="25" t="s">
        <v>1835</v>
      </c>
      <c r="Y1882" s="25" t="str">
        <f aca="false">IF(E1882="","Sim","")</f>
        <v/>
      </c>
    </row>
    <row r="1883" customFormat="false" ht="15" hidden="false" customHeight="false" outlineLevel="0" collapsed="false">
      <c r="A1883" s="25" t="s">
        <v>2133</v>
      </c>
      <c r="B1883" s="25" t="s">
        <v>67</v>
      </c>
      <c r="C1883" s="25" t="s">
        <v>75</v>
      </c>
      <c r="D1883" s="25" t="s">
        <v>80</v>
      </c>
      <c r="E1883" s="25" t="s">
        <v>158</v>
      </c>
      <c r="F1883" s="25" t="s">
        <v>159</v>
      </c>
      <c r="G1883" s="26" t="n">
        <v>291.27</v>
      </c>
      <c r="H1883" s="27" t="n">
        <v>586</v>
      </c>
      <c r="I1883" s="25" t="s">
        <v>147</v>
      </c>
      <c r="K1883" s="25" t="n">
        <v>1997</v>
      </c>
      <c r="L1883" s="25" t="s">
        <v>170</v>
      </c>
      <c r="M1883" s="25" t="s">
        <v>171</v>
      </c>
      <c r="N1883" s="28" t="n">
        <v>1096</v>
      </c>
      <c r="O1883" s="25" t="s">
        <v>54</v>
      </c>
      <c r="P1883" s="29" t="n">
        <v>42917</v>
      </c>
      <c r="Q1883" s="29" t="n">
        <v>42927</v>
      </c>
      <c r="R1883" s="28" t="n">
        <v>1308</v>
      </c>
      <c r="S1883" s="28" t="n">
        <f aca="false">IF(O1883="Won",R1883,IF(O1883="Lost",0,N1883))</f>
        <v>1308</v>
      </c>
      <c r="T1883" s="30" t="n">
        <f aca="false">IF(AND(P1883&lt;&gt;"",Q1883&lt;&gt;""),Q1883-P1883,"")</f>
        <v>10</v>
      </c>
      <c r="U1883" s="30" t="str">
        <f aca="false">IF(AND(O1883="Engaging",P1883&lt;&gt;""),'Leia-me'!$B$5-P1883,"")</f>
        <v/>
      </c>
      <c r="V1883" s="25" t="str">
        <f aca="false">IF(O1883&lt;&gt;"Engaging","",IF(U1883&lt;='Leia-me'!$B$6,"Saudável",IF(U1883&lt;='Leia-me'!$B$7,"Esfriando",IF(U1883&lt;='Leia-me'!$B$8,"Última chance","Zumbi"))))</f>
        <v/>
      </c>
      <c r="W1883" s="25" t="n">
        <f aca="false">IF(O1883="Won",1,IF(O1883="Lost",0,""))</f>
        <v>1</v>
      </c>
      <c r="Y1883" s="25" t="str">
        <f aca="false">IF(E1883="","Sim","")</f>
        <v/>
      </c>
    </row>
    <row r="1884" customFormat="false" ht="15" hidden="false" customHeight="false" outlineLevel="0" collapsed="false">
      <c r="A1884" s="25" t="s">
        <v>2134</v>
      </c>
      <c r="B1884" s="25" t="s">
        <v>67</v>
      </c>
      <c r="C1884" s="25" t="s">
        <v>75</v>
      </c>
      <c r="D1884" s="25" t="s">
        <v>80</v>
      </c>
      <c r="E1884" s="25" t="s">
        <v>245</v>
      </c>
      <c r="F1884" s="25" t="s">
        <v>185</v>
      </c>
      <c r="G1884" s="26" t="n">
        <v>2938.67</v>
      </c>
      <c r="H1884" s="27" t="n">
        <v>8775</v>
      </c>
      <c r="I1884" s="25" t="s">
        <v>246</v>
      </c>
      <c r="K1884" s="25" t="n">
        <v>1987</v>
      </c>
      <c r="L1884" s="25" t="s">
        <v>1834</v>
      </c>
      <c r="M1884" s="25" t="s">
        <v>171</v>
      </c>
      <c r="N1884" s="28" t="n">
        <v>4821</v>
      </c>
      <c r="O1884" s="25" t="s">
        <v>54</v>
      </c>
      <c r="P1884" s="29" t="n">
        <v>42917</v>
      </c>
      <c r="Q1884" s="29" t="n">
        <v>43001</v>
      </c>
      <c r="R1884" s="28" t="n">
        <v>4888</v>
      </c>
      <c r="S1884" s="28" t="n">
        <f aca="false">IF(O1884="Won",R1884,IF(O1884="Lost",0,N1884))</f>
        <v>4888</v>
      </c>
      <c r="T1884" s="30" t="n">
        <f aca="false">IF(AND(P1884&lt;&gt;"",Q1884&lt;&gt;""),Q1884-P1884,"")</f>
        <v>84</v>
      </c>
      <c r="U1884" s="30" t="str">
        <f aca="false">IF(AND(O1884="Engaging",P1884&lt;&gt;""),'Leia-me'!$B$5-P1884,"")</f>
        <v/>
      </c>
      <c r="V1884" s="25" t="str">
        <f aca="false">IF(O1884&lt;&gt;"Engaging","",IF(U1884&lt;='Leia-me'!$B$6,"Saudável",IF(U1884&lt;='Leia-me'!$B$7,"Esfriando",IF(U1884&lt;='Leia-me'!$B$8,"Última chance","Zumbi"))))</f>
        <v/>
      </c>
      <c r="W1884" s="25" t="n">
        <f aca="false">IF(O1884="Won",1,IF(O1884="Lost",0,""))</f>
        <v>1</v>
      </c>
      <c r="X1884" s="25" t="s">
        <v>1835</v>
      </c>
      <c r="Y1884" s="25" t="str">
        <f aca="false">IF(E1884="","Sim","")</f>
        <v/>
      </c>
    </row>
    <row r="1885" customFormat="false" ht="15" hidden="false" customHeight="false" outlineLevel="0" collapsed="false">
      <c r="A1885" s="25" t="s">
        <v>2135</v>
      </c>
      <c r="B1885" s="25" t="s">
        <v>67</v>
      </c>
      <c r="C1885" s="25" t="s">
        <v>75</v>
      </c>
      <c r="D1885" s="25" t="s">
        <v>80</v>
      </c>
      <c r="E1885" s="25" t="s">
        <v>215</v>
      </c>
      <c r="F1885" s="25" t="s">
        <v>177</v>
      </c>
      <c r="G1885" s="26" t="n">
        <v>1102.43</v>
      </c>
      <c r="H1885" s="27" t="n">
        <v>1759</v>
      </c>
      <c r="I1885" s="25" t="s">
        <v>147</v>
      </c>
      <c r="K1885" s="25" t="n">
        <v>2006</v>
      </c>
      <c r="L1885" s="25" t="s">
        <v>178</v>
      </c>
      <c r="M1885" s="25" t="s">
        <v>171</v>
      </c>
      <c r="N1885" s="28" t="n">
        <v>5482</v>
      </c>
      <c r="O1885" s="25" t="s">
        <v>54</v>
      </c>
      <c r="P1885" s="29" t="n">
        <v>42918</v>
      </c>
      <c r="Q1885" s="29" t="n">
        <v>42920</v>
      </c>
      <c r="R1885" s="28" t="n">
        <v>5333</v>
      </c>
      <c r="S1885" s="28" t="n">
        <f aca="false">IF(O1885="Won",R1885,IF(O1885="Lost",0,N1885))</f>
        <v>5333</v>
      </c>
      <c r="T1885" s="30" t="n">
        <f aca="false">IF(AND(P1885&lt;&gt;"",Q1885&lt;&gt;""),Q1885-P1885,"")</f>
        <v>2</v>
      </c>
      <c r="U1885" s="30" t="str">
        <f aca="false">IF(AND(O1885="Engaging",P1885&lt;&gt;""),'Leia-me'!$B$5-P1885,"")</f>
        <v/>
      </c>
      <c r="V1885" s="25" t="str">
        <f aca="false">IF(O1885&lt;&gt;"Engaging","",IF(U1885&lt;='Leia-me'!$B$6,"Saudável",IF(U1885&lt;='Leia-me'!$B$7,"Esfriando",IF(U1885&lt;='Leia-me'!$B$8,"Última chance","Zumbi"))))</f>
        <v/>
      </c>
      <c r="W1885" s="25" t="n">
        <f aca="false">IF(O1885="Won",1,IF(O1885="Lost",0,""))</f>
        <v>1</v>
      </c>
      <c r="Y1885" s="25" t="str">
        <f aca="false">IF(E1885="","Sim","")</f>
        <v/>
      </c>
    </row>
    <row r="1886" customFormat="false" ht="15" hidden="false" customHeight="false" outlineLevel="0" collapsed="false">
      <c r="A1886" s="25" t="s">
        <v>2136</v>
      </c>
      <c r="B1886" s="25" t="s">
        <v>67</v>
      </c>
      <c r="C1886" s="25" t="s">
        <v>75</v>
      </c>
      <c r="D1886" s="25" t="s">
        <v>80</v>
      </c>
      <c r="E1886" s="25" t="s">
        <v>169</v>
      </c>
      <c r="F1886" s="25" t="s">
        <v>168</v>
      </c>
      <c r="G1886" s="26" t="n">
        <v>2403.58</v>
      </c>
      <c r="H1886" s="27" t="n">
        <v>8801</v>
      </c>
      <c r="I1886" s="25" t="s">
        <v>147</v>
      </c>
      <c r="K1886" s="25" t="n">
        <v>1986</v>
      </c>
      <c r="L1886" s="25" t="s">
        <v>1834</v>
      </c>
      <c r="M1886" s="25" t="s">
        <v>171</v>
      </c>
      <c r="N1886" s="28" t="n">
        <v>4821</v>
      </c>
      <c r="O1886" s="25" t="s">
        <v>55</v>
      </c>
      <c r="P1886" s="29" t="n">
        <v>42919</v>
      </c>
      <c r="Q1886" s="29" t="n">
        <v>42920</v>
      </c>
      <c r="R1886" s="28" t="n">
        <v>0</v>
      </c>
      <c r="S1886" s="28" t="n">
        <f aca="false">IF(O1886="Won",R1886,IF(O1886="Lost",0,N1886))</f>
        <v>0</v>
      </c>
      <c r="T1886" s="30" t="n">
        <f aca="false">IF(AND(P1886&lt;&gt;"",Q1886&lt;&gt;""),Q1886-P1886,"")</f>
        <v>1</v>
      </c>
      <c r="U1886" s="30" t="str">
        <f aca="false">IF(AND(O1886="Engaging",P1886&lt;&gt;""),'Leia-me'!$B$5-P1886,"")</f>
        <v/>
      </c>
      <c r="V1886" s="25" t="str">
        <f aca="false">IF(O1886&lt;&gt;"Engaging","",IF(U1886&lt;='Leia-me'!$B$6,"Saudável",IF(U1886&lt;='Leia-me'!$B$7,"Esfriando",IF(U1886&lt;='Leia-me'!$B$8,"Última chance","Zumbi"))))</f>
        <v/>
      </c>
      <c r="W1886" s="25" t="n">
        <f aca="false">IF(O1886="Won",1,IF(O1886="Lost",0,""))</f>
        <v>0</v>
      </c>
      <c r="X1886" s="25" t="s">
        <v>1835</v>
      </c>
      <c r="Y1886" s="25" t="str">
        <f aca="false">IF(E1886="","Sim","")</f>
        <v/>
      </c>
    </row>
    <row r="1887" customFormat="false" ht="15" hidden="false" customHeight="false" outlineLevel="0" collapsed="false">
      <c r="A1887" s="25" t="s">
        <v>2137</v>
      </c>
      <c r="B1887" s="25" t="s">
        <v>67</v>
      </c>
      <c r="C1887" s="25" t="s">
        <v>75</v>
      </c>
      <c r="D1887" s="25" t="s">
        <v>80</v>
      </c>
      <c r="E1887" s="25" t="s">
        <v>154</v>
      </c>
      <c r="F1887" s="25" t="s">
        <v>155</v>
      </c>
      <c r="G1887" s="26" t="n">
        <v>86.68</v>
      </c>
      <c r="H1887" s="27" t="n">
        <v>187</v>
      </c>
      <c r="I1887" s="25" t="s">
        <v>147</v>
      </c>
      <c r="J1887" s="25" t="s">
        <v>156</v>
      </c>
      <c r="K1887" s="25" t="n">
        <v>2007</v>
      </c>
      <c r="L1887" s="25" t="s">
        <v>160</v>
      </c>
      <c r="M1887" s="25" t="s">
        <v>149</v>
      </c>
      <c r="N1887" s="28" t="n">
        <v>3393</v>
      </c>
      <c r="O1887" s="25" t="s">
        <v>55</v>
      </c>
      <c r="P1887" s="29" t="n">
        <v>42919</v>
      </c>
      <c r="Q1887" s="29" t="n">
        <v>42928</v>
      </c>
      <c r="R1887" s="28" t="n">
        <v>0</v>
      </c>
      <c r="S1887" s="28" t="n">
        <f aca="false">IF(O1887="Won",R1887,IF(O1887="Lost",0,N1887))</f>
        <v>0</v>
      </c>
      <c r="T1887" s="30" t="n">
        <f aca="false">IF(AND(P1887&lt;&gt;"",Q1887&lt;&gt;""),Q1887-P1887,"")</f>
        <v>9</v>
      </c>
      <c r="U1887" s="30" t="str">
        <f aca="false">IF(AND(O1887="Engaging",P1887&lt;&gt;""),'Leia-me'!$B$5-P1887,"")</f>
        <v/>
      </c>
      <c r="V1887" s="25" t="str">
        <f aca="false">IF(O1887&lt;&gt;"Engaging","",IF(U1887&lt;='Leia-me'!$B$6,"Saudável",IF(U1887&lt;='Leia-me'!$B$7,"Esfriando",IF(U1887&lt;='Leia-me'!$B$8,"Última chance","Zumbi"))))</f>
        <v/>
      </c>
      <c r="W1887" s="25" t="n">
        <f aca="false">IF(O1887="Won",1,IF(O1887="Lost",0,""))</f>
        <v>0</v>
      </c>
      <c r="Y1887" s="25" t="str">
        <f aca="false">IF(E1887="","Sim","")</f>
        <v/>
      </c>
    </row>
    <row r="1888" customFormat="false" ht="15" hidden="false" customHeight="false" outlineLevel="0" collapsed="false">
      <c r="A1888" s="25" t="s">
        <v>2138</v>
      </c>
      <c r="B1888" s="25" t="s">
        <v>67</v>
      </c>
      <c r="C1888" s="25" t="s">
        <v>75</v>
      </c>
      <c r="D1888" s="25" t="s">
        <v>80</v>
      </c>
      <c r="E1888" s="25" t="s">
        <v>169</v>
      </c>
      <c r="F1888" s="25" t="s">
        <v>168</v>
      </c>
      <c r="G1888" s="26" t="n">
        <v>2403.58</v>
      </c>
      <c r="H1888" s="27" t="n">
        <v>8801</v>
      </c>
      <c r="I1888" s="25" t="s">
        <v>147</v>
      </c>
      <c r="K1888" s="25" t="n">
        <v>1986</v>
      </c>
      <c r="L1888" s="25" t="s">
        <v>170</v>
      </c>
      <c r="M1888" s="25" t="s">
        <v>171</v>
      </c>
      <c r="N1888" s="28" t="n">
        <v>1096</v>
      </c>
      <c r="O1888" s="25" t="s">
        <v>55</v>
      </c>
      <c r="P1888" s="29" t="n">
        <v>42920</v>
      </c>
      <c r="Q1888" s="29" t="n">
        <v>42928</v>
      </c>
      <c r="R1888" s="28" t="n">
        <v>0</v>
      </c>
      <c r="S1888" s="28" t="n">
        <f aca="false">IF(O1888="Won",R1888,IF(O1888="Lost",0,N1888))</f>
        <v>0</v>
      </c>
      <c r="T1888" s="30" t="n">
        <f aca="false">IF(AND(P1888&lt;&gt;"",Q1888&lt;&gt;""),Q1888-P1888,"")</f>
        <v>8</v>
      </c>
      <c r="U1888" s="30" t="str">
        <f aca="false">IF(AND(O1888="Engaging",P1888&lt;&gt;""),'Leia-me'!$B$5-P1888,"")</f>
        <v/>
      </c>
      <c r="V1888" s="25" t="str">
        <f aca="false">IF(O1888&lt;&gt;"Engaging","",IF(U1888&lt;='Leia-me'!$B$6,"Saudável",IF(U1888&lt;='Leia-me'!$B$7,"Esfriando",IF(U1888&lt;='Leia-me'!$B$8,"Última chance","Zumbi"))))</f>
        <v/>
      </c>
      <c r="W1888" s="25" t="n">
        <f aca="false">IF(O1888="Won",1,IF(O1888="Lost",0,""))</f>
        <v>0</v>
      </c>
      <c r="Y1888" s="25" t="str">
        <f aca="false">IF(E1888="","Sim","")</f>
        <v/>
      </c>
    </row>
    <row r="1889" customFormat="false" ht="15" hidden="false" customHeight="false" outlineLevel="0" collapsed="false">
      <c r="A1889" s="25" t="s">
        <v>2139</v>
      </c>
      <c r="B1889" s="25" t="s">
        <v>67</v>
      </c>
      <c r="C1889" s="25" t="s">
        <v>75</v>
      </c>
      <c r="D1889" s="25" t="s">
        <v>80</v>
      </c>
      <c r="E1889" s="25" t="s">
        <v>145</v>
      </c>
      <c r="F1889" s="25" t="s">
        <v>146</v>
      </c>
      <c r="G1889" s="26" t="n">
        <v>3922.42</v>
      </c>
      <c r="H1889" s="27" t="n">
        <v>6837</v>
      </c>
      <c r="I1889" s="25" t="s">
        <v>147</v>
      </c>
      <c r="K1889" s="25" t="n">
        <v>1992</v>
      </c>
      <c r="L1889" s="25" t="s">
        <v>170</v>
      </c>
      <c r="M1889" s="25" t="s">
        <v>171</v>
      </c>
      <c r="N1889" s="28" t="n">
        <v>1096</v>
      </c>
      <c r="O1889" s="25" t="s">
        <v>54</v>
      </c>
      <c r="P1889" s="29" t="n">
        <v>42920</v>
      </c>
      <c r="Q1889" s="29" t="n">
        <v>42983</v>
      </c>
      <c r="R1889" s="28" t="n">
        <v>1300</v>
      </c>
      <c r="S1889" s="28" t="n">
        <f aca="false">IF(O1889="Won",R1889,IF(O1889="Lost",0,N1889))</f>
        <v>1300</v>
      </c>
      <c r="T1889" s="30" t="n">
        <f aca="false">IF(AND(P1889&lt;&gt;"",Q1889&lt;&gt;""),Q1889-P1889,"")</f>
        <v>63</v>
      </c>
      <c r="U1889" s="30" t="str">
        <f aca="false">IF(AND(O1889="Engaging",P1889&lt;&gt;""),'Leia-me'!$B$5-P1889,"")</f>
        <v/>
      </c>
      <c r="V1889" s="25" t="str">
        <f aca="false">IF(O1889&lt;&gt;"Engaging","",IF(U1889&lt;='Leia-me'!$B$6,"Saudável",IF(U1889&lt;='Leia-me'!$B$7,"Esfriando",IF(U1889&lt;='Leia-me'!$B$8,"Última chance","Zumbi"))))</f>
        <v/>
      </c>
      <c r="W1889" s="25" t="n">
        <f aca="false">IF(O1889="Won",1,IF(O1889="Lost",0,""))</f>
        <v>1</v>
      </c>
      <c r="Y1889" s="25" t="str">
        <f aca="false">IF(E1889="","Sim","")</f>
        <v/>
      </c>
    </row>
    <row r="1890" customFormat="false" ht="15" hidden="false" customHeight="false" outlineLevel="0" collapsed="false">
      <c r="A1890" s="25" t="s">
        <v>2140</v>
      </c>
      <c r="B1890" s="25" t="s">
        <v>67</v>
      </c>
      <c r="C1890" s="25" t="s">
        <v>75</v>
      </c>
      <c r="D1890" s="25" t="s">
        <v>80</v>
      </c>
      <c r="E1890" s="25" t="s">
        <v>188</v>
      </c>
      <c r="F1890" s="25" t="s">
        <v>185</v>
      </c>
      <c r="G1890" s="26" t="n">
        <v>1008.06</v>
      </c>
      <c r="H1890" s="27" t="n">
        <v>1238</v>
      </c>
      <c r="I1890" s="25" t="s">
        <v>147</v>
      </c>
      <c r="K1890" s="25" t="n">
        <v>1983</v>
      </c>
      <c r="L1890" s="25" t="s">
        <v>1834</v>
      </c>
      <c r="M1890" s="25" t="s">
        <v>171</v>
      </c>
      <c r="N1890" s="28" t="n">
        <v>4821</v>
      </c>
      <c r="O1890" s="25" t="s">
        <v>54</v>
      </c>
      <c r="P1890" s="29" t="n">
        <v>42920</v>
      </c>
      <c r="Q1890" s="29" t="n">
        <v>42921</v>
      </c>
      <c r="R1890" s="28" t="n">
        <v>4544</v>
      </c>
      <c r="S1890" s="28" t="n">
        <f aca="false">IF(O1890="Won",R1890,IF(O1890="Lost",0,N1890))</f>
        <v>4544</v>
      </c>
      <c r="T1890" s="30" t="n">
        <f aca="false">IF(AND(P1890&lt;&gt;"",Q1890&lt;&gt;""),Q1890-P1890,"")</f>
        <v>1</v>
      </c>
      <c r="U1890" s="30" t="str">
        <f aca="false">IF(AND(O1890="Engaging",P1890&lt;&gt;""),'Leia-me'!$B$5-P1890,"")</f>
        <v/>
      </c>
      <c r="V1890" s="25" t="str">
        <f aca="false">IF(O1890&lt;&gt;"Engaging","",IF(U1890&lt;='Leia-me'!$B$6,"Saudável",IF(U1890&lt;='Leia-me'!$B$7,"Esfriando",IF(U1890&lt;='Leia-me'!$B$8,"Última chance","Zumbi"))))</f>
        <v/>
      </c>
      <c r="W1890" s="25" t="n">
        <f aca="false">IF(O1890="Won",1,IF(O1890="Lost",0,""))</f>
        <v>1</v>
      </c>
      <c r="X1890" s="25" t="s">
        <v>1835</v>
      </c>
      <c r="Y1890" s="25" t="str">
        <f aca="false">IF(E1890="","Sim","")</f>
        <v/>
      </c>
    </row>
    <row r="1891" customFormat="false" ht="15" hidden="false" customHeight="false" outlineLevel="0" collapsed="false">
      <c r="A1891" s="25" t="s">
        <v>2141</v>
      </c>
      <c r="B1891" s="25" t="s">
        <v>67</v>
      </c>
      <c r="C1891" s="25" t="s">
        <v>75</v>
      </c>
      <c r="D1891" s="25" t="s">
        <v>80</v>
      </c>
      <c r="E1891" s="25" t="s">
        <v>195</v>
      </c>
      <c r="F1891" s="25" t="s">
        <v>185</v>
      </c>
      <c r="G1891" s="26" t="n">
        <v>8170.38</v>
      </c>
      <c r="H1891" s="27" t="n">
        <v>16499</v>
      </c>
      <c r="I1891" s="25" t="s">
        <v>196</v>
      </c>
      <c r="K1891" s="25" t="n">
        <v>1997</v>
      </c>
      <c r="L1891" s="25" t="s">
        <v>1834</v>
      </c>
      <c r="M1891" s="25" t="s">
        <v>171</v>
      </c>
      <c r="N1891" s="28" t="n">
        <v>4821</v>
      </c>
      <c r="O1891" s="25" t="s">
        <v>54</v>
      </c>
      <c r="P1891" s="29" t="n">
        <v>42921</v>
      </c>
      <c r="Q1891" s="29" t="n">
        <v>42976</v>
      </c>
      <c r="R1891" s="28" t="n">
        <v>4346</v>
      </c>
      <c r="S1891" s="28" t="n">
        <f aca="false">IF(O1891="Won",R1891,IF(O1891="Lost",0,N1891))</f>
        <v>4346</v>
      </c>
      <c r="T1891" s="30" t="n">
        <f aca="false">IF(AND(P1891&lt;&gt;"",Q1891&lt;&gt;""),Q1891-P1891,"")</f>
        <v>55</v>
      </c>
      <c r="U1891" s="30" t="str">
        <f aca="false">IF(AND(O1891="Engaging",P1891&lt;&gt;""),'Leia-me'!$B$5-P1891,"")</f>
        <v/>
      </c>
      <c r="V1891" s="25" t="str">
        <f aca="false">IF(O1891&lt;&gt;"Engaging","",IF(U1891&lt;='Leia-me'!$B$6,"Saudável",IF(U1891&lt;='Leia-me'!$B$7,"Esfriando",IF(U1891&lt;='Leia-me'!$B$8,"Última chance","Zumbi"))))</f>
        <v/>
      </c>
      <c r="W1891" s="25" t="n">
        <f aca="false">IF(O1891="Won",1,IF(O1891="Lost",0,""))</f>
        <v>1</v>
      </c>
      <c r="X1891" s="25" t="s">
        <v>1835</v>
      </c>
      <c r="Y1891" s="25" t="str">
        <f aca="false">IF(E1891="","Sim","")</f>
        <v/>
      </c>
    </row>
    <row r="1892" customFormat="false" ht="15" hidden="false" customHeight="false" outlineLevel="0" collapsed="false">
      <c r="A1892" s="25" t="s">
        <v>2142</v>
      </c>
      <c r="B1892" s="25" t="s">
        <v>67</v>
      </c>
      <c r="C1892" s="25" t="s">
        <v>75</v>
      </c>
      <c r="D1892" s="25" t="s">
        <v>80</v>
      </c>
      <c r="E1892" s="25" t="s">
        <v>225</v>
      </c>
      <c r="F1892" s="25" t="s">
        <v>211</v>
      </c>
      <c r="G1892" s="26" t="n">
        <v>1376.8</v>
      </c>
      <c r="H1892" s="27" t="n">
        <v>1165</v>
      </c>
      <c r="I1892" s="25" t="s">
        <v>226</v>
      </c>
      <c r="K1892" s="25" t="n">
        <v>1988</v>
      </c>
      <c r="L1892" s="25" t="s">
        <v>1834</v>
      </c>
      <c r="M1892" s="25" t="s">
        <v>171</v>
      </c>
      <c r="N1892" s="28" t="n">
        <v>4821</v>
      </c>
      <c r="O1892" s="25" t="s">
        <v>54</v>
      </c>
      <c r="P1892" s="29" t="n">
        <v>42922</v>
      </c>
      <c r="Q1892" s="29" t="n">
        <v>42990</v>
      </c>
      <c r="R1892" s="28" t="n">
        <v>4323</v>
      </c>
      <c r="S1892" s="28" t="n">
        <f aca="false">IF(O1892="Won",R1892,IF(O1892="Lost",0,N1892))</f>
        <v>4323</v>
      </c>
      <c r="T1892" s="30" t="n">
        <f aca="false">IF(AND(P1892&lt;&gt;"",Q1892&lt;&gt;""),Q1892-P1892,"")</f>
        <v>68</v>
      </c>
      <c r="U1892" s="30" t="str">
        <f aca="false">IF(AND(O1892="Engaging",P1892&lt;&gt;""),'Leia-me'!$B$5-P1892,"")</f>
        <v/>
      </c>
      <c r="V1892" s="25" t="str">
        <f aca="false">IF(O1892&lt;&gt;"Engaging","",IF(U1892&lt;='Leia-me'!$B$6,"Saudável",IF(U1892&lt;='Leia-me'!$B$7,"Esfriando",IF(U1892&lt;='Leia-me'!$B$8,"Última chance","Zumbi"))))</f>
        <v/>
      </c>
      <c r="W1892" s="25" t="n">
        <f aca="false">IF(O1892="Won",1,IF(O1892="Lost",0,""))</f>
        <v>1</v>
      </c>
      <c r="X1892" s="25" t="s">
        <v>1835</v>
      </c>
      <c r="Y1892" s="25" t="str">
        <f aca="false">IF(E1892="","Sim","")</f>
        <v/>
      </c>
    </row>
    <row r="1893" customFormat="false" ht="15" hidden="false" customHeight="false" outlineLevel="0" collapsed="false">
      <c r="A1893" s="25" t="s">
        <v>2143</v>
      </c>
      <c r="B1893" s="25" t="s">
        <v>67</v>
      </c>
      <c r="C1893" s="25" t="s">
        <v>75</v>
      </c>
      <c r="D1893" s="25" t="s">
        <v>80</v>
      </c>
      <c r="E1893" s="25" t="s">
        <v>162</v>
      </c>
      <c r="F1893" s="25" t="s">
        <v>155</v>
      </c>
      <c r="G1893" s="26" t="n">
        <v>5266.09</v>
      </c>
      <c r="H1893" s="27" t="n">
        <v>8595</v>
      </c>
      <c r="I1893" s="25" t="s">
        <v>147</v>
      </c>
      <c r="J1893" s="25" t="s">
        <v>156</v>
      </c>
      <c r="K1893" s="25" t="n">
        <v>1988</v>
      </c>
      <c r="L1893" s="25" t="s">
        <v>1834</v>
      </c>
      <c r="M1893" s="25" t="s">
        <v>171</v>
      </c>
      <c r="N1893" s="28" t="n">
        <v>4821</v>
      </c>
      <c r="O1893" s="25" t="s">
        <v>54</v>
      </c>
      <c r="P1893" s="29" t="n">
        <v>42922</v>
      </c>
      <c r="Q1893" s="29" t="n">
        <v>42928</v>
      </c>
      <c r="R1893" s="28" t="n">
        <v>5085</v>
      </c>
      <c r="S1893" s="28" t="n">
        <f aca="false">IF(O1893="Won",R1893,IF(O1893="Lost",0,N1893))</f>
        <v>5085</v>
      </c>
      <c r="T1893" s="30" t="n">
        <f aca="false">IF(AND(P1893&lt;&gt;"",Q1893&lt;&gt;""),Q1893-P1893,"")</f>
        <v>6</v>
      </c>
      <c r="U1893" s="30" t="str">
        <f aca="false">IF(AND(O1893="Engaging",P1893&lt;&gt;""),'Leia-me'!$B$5-P1893,"")</f>
        <v/>
      </c>
      <c r="V1893" s="25" t="str">
        <f aca="false">IF(O1893&lt;&gt;"Engaging","",IF(U1893&lt;='Leia-me'!$B$6,"Saudável",IF(U1893&lt;='Leia-me'!$B$7,"Esfriando",IF(U1893&lt;='Leia-me'!$B$8,"Última chance","Zumbi"))))</f>
        <v/>
      </c>
      <c r="W1893" s="25" t="n">
        <f aca="false">IF(O1893="Won",1,IF(O1893="Lost",0,""))</f>
        <v>1</v>
      </c>
      <c r="X1893" s="25" t="s">
        <v>1835</v>
      </c>
      <c r="Y1893" s="25" t="str">
        <f aca="false">IF(E1893="","Sim","")</f>
        <v/>
      </c>
    </row>
    <row r="1894" customFormat="false" ht="15" hidden="false" customHeight="false" outlineLevel="0" collapsed="false">
      <c r="A1894" s="25" t="s">
        <v>2144</v>
      </c>
      <c r="B1894" s="25" t="s">
        <v>67</v>
      </c>
      <c r="C1894" s="25" t="s">
        <v>75</v>
      </c>
      <c r="D1894" s="25" t="s">
        <v>80</v>
      </c>
      <c r="E1894" s="25" t="s">
        <v>173</v>
      </c>
      <c r="F1894" s="25" t="s">
        <v>146</v>
      </c>
      <c r="G1894" s="26" t="n">
        <v>647.18</v>
      </c>
      <c r="H1894" s="27" t="n">
        <v>1185</v>
      </c>
      <c r="I1894" s="25" t="s">
        <v>174</v>
      </c>
      <c r="K1894" s="25" t="n">
        <v>1986</v>
      </c>
      <c r="L1894" s="25" t="s">
        <v>148</v>
      </c>
      <c r="M1894" s="25" t="s">
        <v>149</v>
      </c>
      <c r="N1894" s="28" t="n">
        <v>55</v>
      </c>
      <c r="O1894" s="25" t="s">
        <v>54</v>
      </c>
      <c r="P1894" s="29" t="n">
        <v>42924</v>
      </c>
      <c r="Q1894" s="29" t="n">
        <v>42932</v>
      </c>
      <c r="R1894" s="28" t="n">
        <v>54</v>
      </c>
      <c r="S1894" s="28" t="n">
        <f aca="false">IF(O1894="Won",R1894,IF(O1894="Lost",0,N1894))</f>
        <v>54</v>
      </c>
      <c r="T1894" s="30" t="n">
        <f aca="false">IF(AND(P1894&lt;&gt;"",Q1894&lt;&gt;""),Q1894-P1894,"")</f>
        <v>8</v>
      </c>
      <c r="U1894" s="30" t="str">
        <f aca="false">IF(AND(O1894="Engaging",P1894&lt;&gt;""),'Leia-me'!$B$5-P1894,"")</f>
        <v/>
      </c>
      <c r="V1894" s="25" t="str">
        <f aca="false">IF(O1894&lt;&gt;"Engaging","",IF(U1894&lt;='Leia-me'!$B$6,"Saudável",IF(U1894&lt;='Leia-me'!$B$7,"Esfriando",IF(U1894&lt;='Leia-me'!$B$8,"Última chance","Zumbi"))))</f>
        <v/>
      </c>
      <c r="W1894" s="25" t="n">
        <f aca="false">IF(O1894="Won",1,IF(O1894="Lost",0,""))</f>
        <v>1</v>
      </c>
      <c r="Y1894" s="25" t="str">
        <f aca="false">IF(E1894="","Sim","")</f>
        <v/>
      </c>
    </row>
    <row r="1895" customFormat="false" ht="15" hidden="false" customHeight="false" outlineLevel="0" collapsed="false">
      <c r="A1895" s="25" t="s">
        <v>2145</v>
      </c>
      <c r="B1895" s="25" t="s">
        <v>67</v>
      </c>
      <c r="C1895" s="25" t="s">
        <v>75</v>
      </c>
      <c r="D1895" s="25" t="s">
        <v>80</v>
      </c>
      <c r="E1895" s="25" t="s">
        <v>188</v>
      </c>
      <c r="F1895" s="25" t="s">
        <v>185</v>
      </c>
      <c r="G1895" s="26" t="n">
        <v>1008.06</v>
      </c>
      <c r="H1895" s="27" t="n">
        <v>1238</v>
      </c>
      <c r="I1895" s="25" t="s">
        <v>147</v>
      </c>
      <c r="K1895" s="25" t="n">
        <v>1983</v>
      </c>
      <c r="L1895" s="25" t="s">
        <v>186</v>
      </c>
      <c r="M1895" s="25" t="s">
        <v>171</v>
      </c>
      <c r="N1895" s="28" t="n">
        <v>550</v>
      </c>
      <c r="O1895" s="25" t="s">
        <v>54</v>
      </c>
      <c r="P1895" s="29" t="n">
        <v>42925</v>
      </c>
      <c r="Q1895" s="29" t="n">
        <v>42986</v>
      </c>
      <c r="R1895" s="28" t="n">
        <v>460</v>
      </c>
      <c r="S1895" s="28" t="n">
        <f aca="false">IF(O1895="Won",R1895,IF(O1895="Lost",0,N1895))</f>
        <v>460</v>
      </c>
      <c r="T1895" s="30" t="n">
        <f aca="false">IF(AND(P1895&lt;&gt;"",Q1895&lt;&gt;""),Q1895-P1895,"")</f>
        <v>61</v>
      </c>
      <c r="U1895" s="30" t="str">
        <f aca="false">IF(AND(O1895="Engaging",P1895&lt;&gt;""),'Leia-me'!$B$5-P1895,"")</f>
        <v/>
      </c>
      <c r="V1895" s="25" t="str">
        <f aca="false">IF(O1895&lt;&gt;"Engaging","",IF(U1895&lt;='Leia-me'!$B$6,"Saudável",IF(U1895&lt;='Leia-me'!$B$7,"Esfriando",IF(U1895&lt;='Leia-me'!$B$8,"Última chance","Zumbi"))))</f>
        <v/>
      </c>
      <c r="W1895" s="25" t="n">
        <f aca="false">IF(O1895="Won",1,IF(O1895="Lost",0,""))</f>
        <v>1</v>
      </c>
      <c r="Y1895" s="25" t="str">
        <f aca="false">IF(E1895="","Sim","")</f>
        <v/>
      </c>
    </row>
    <row r="1896" customFormat="false" ht="15" hidden="false" customHeight="false" outlineLevel="0" collapsed="false">
      <c r="A1896" s="25" t="s">
        <v>2146</v>
      </c>
      <c r="B1896" s="25" t="s">
        <v>67</v>
      </c>
      <c r="C1896" s="25" t="s">
        <v>75</v>
      </c>
      <c r="D1896" s="25" t="s">
        <v>80</v>
      </c>
      <c r="E1896" s="25" t="s">
        <v>210</v>
      </c>
      <c r="F1896" s="25" t="s">
        <v>211</v>
      </c>
      <c r="G1896" s="26" t="n">
        <v>718.62</v>
      </c>
      <c r="H1896" s="27" t="n">
        <v>2448</v>
      </c>
      <c r="I1896" s="25" t="s">
        <v>147</v>
      </c>
      <c r="K1896" s="25" t="n">
        <v>2001</v>
      </c>
      <c r="L1896" s="25" t="s">
        <v>170</v>
      </c>
      <c r="M1896" s="25" t="s">
        <v>171</v>
      </c>
      <c r="N1896" s="28" t="n">
        <v>1096</v>
      </c>
      <c r="O1896" s="25" t="s">
        <v>55</v>
      </c>
      <c r="P1896" s="29" t="n">
        <v>42926</v>
      </c>
      <c r="Q1896" s="29" t="n">
        <v>42928</v>
      </c>
      <c r="R1896" s="28" t="n">
        <v>0</v>
      </c>
      <c r="S1896" s="28" t="n">
        <f aca="false">IF(O1896="Won",R1896,IF(O1896="Lost",0,N1896))</f>
        <v>0</v>
      </c>
      <c r="T1896" s="30" t="n">
        <f aca="false">IF(AND(P1896&lt;&gt;"",Q1896&lt;&gt;""),Q1896-P1896,"")</f>
        <v>2</v>
      </c>
      <c r="U1896" s="30" t="str">
        <f aca="false">IF(AND(O1896="Engaging",P1896&lt;&gt;""),'Leia-me'!$B$5-P1896,"")</f>
        <v/>
      </c>
      <c r="V1896" s="25" t="str">
        <f aca="false">IF(O1896&lt;&gt;"Engaging","",IF(U1896&lt;='Leia-me'!$B$6,"Saudável",IF(U1896&lt;='Leia-me'!$B$7,"Esfriando",IF(U1896&lt;='Leia-me'!$B$8,"Última chance","Zumbi"))))</f>
        <v/>
      </c>
      <c r="W1896" s="25" t="n">
        <f aca="false">IF(O1896="Won",1,IF(O1896="Lost",0,""))</f>
        <v>0</v>
      </c>
      <c r="Y1896" s="25" t="str">
        <f aca="false">IF(E1896="","Sim","")</f>
        <v/>
      </c>
    </row>
    <row r="1897" customFormat="false" ht="15" hidden="false" customHeight="false" outlineLevel="0" collapsed="false">
      <c r="A1897" s="25" t="s">
        <v>2147</v>
      </c>
      <c r="B1897" s="25" t="s">
        <v>67</v>
      </c>
      <c r="C1897" s="25" t="s">
        <v>75</v>
      </c>
      <c r="D1897" s="25" t="s">
        <v>80</v>
      </c>
      <c r="E1897" s="25" t="s">
        <v>225</v>
      </c>
      <c r="F1897" s="25" t="s">
        <v>211</v>
      </c>
      <c r="G1897" s="26" t="n">
        <v>1376.8</v>
      </c>
      <c r="H1897" s="27" t="n">
        <v>1165</v>
      </c>
      <c r="I1897" s="25" t="s">
        <v>226</v>
      </c>
      <c r="K1897" s="25" t="n">
        <v>1988</v>
      </c>
      <c r="L1897" s="25" t="s">
        <v>148</v>
      </c>
      <c r="M1897" s="25" t="s">
        <v>149</v>
      </c>
      <c r="N1897" s="28" t="n">
        <v>55</v>
      </c>
      <c r="O1897" s="25" t="s">
        <v>55</v>
      </c>
      <c r="P1897" s="29" t="n">
        <v>42926</v>
      </c>
      <c r="Q1897" s="29" t="n">
        <v>42933</v>
      </c>
      <c r="R1897" s="28" t="n">
        <v>0</v>
      </c>
      <c r="S1897" s="28" t="n">
        <f aca="false">IF(O1897="Won",R1897,IF(O1897="Lost",0,N1897))</f>
        <v>0</v>
      </c>
      <c r="T1897" s="30" t="n">
        <f aca="false">IF(AND(P1897&lt;&gt;"",Q1897&lt;&gt;""),Q1897-P1897,"")</f>
        <v>7</v>
      </c>
      <c r="U1897" s="30" t="str">
        <f aca="false">IF(AND(O1897="Engaging",P1897&lt;&gt;""),'Leia-me'!$B$5-P1897,"")</f>
        <v/>
      </c>
      <c r="V1897" s="25" t="str">
        <f aca="false">IF(O1897&lt;&gt;"Engaging","",IF(U1897&lt;='Leia-me'!$B$6,"Saudável",IF(U1897&lt;='Leia-me'!$B$7,"Esfriando",IF(U1897&lt;='Leia-me'!$B$8,"Última chance","Zumbi"))))</f>
        <v/>
      </c>
      <c r="W1897" s="25" t="n">
        <f aca="false">IF(O1897="Won",1,IF(O1897="Lost",0,""))</f>
        <v>0</v>
      </c>
      <c r="Y1897" s="25" t="str">
        <f aca="false">IF(E1897="","Sim","")</f>
        <v/>
      </c>
    </row>
    <row r="1898" customFormat="false" ht="15" hidden="false" customHeight="false" outlineLevel="0" collapsed="false">
      <c r="A1898" s="25" t="s">
        <v>2148</v>
      </c>
      <c r="B1898" s="25" t="s">
        <v>67</v>
      </c>
      <c r="C1898" s="25" t="s">
        <v>75</v>
      </c>
      <c r="D1898" s="25" t="s">
        <v>80</v>
      </c>
      <c r="E1898" s="25" t="s">
        <v>164</v>
      </c>
      <c r="F1898" s="25" t="s">
        <v>165</v>
      </c>
      <c r="G1898" s="26" t="n">
        <v>217.87</v>
      </c>
      <c r="H1898" s="27" t="n">
        <v>551</v>
      </c>
      <c r="I1898" s="25" t="s">
        <v>147</v>
      </c>
      <c r="K1898" s="25" t="n">
        <v>1998</v>
      </c>
      <c r="L1898" s="25" t="s">
        <v>160</v>
      </c>
      <c r="M1898" s="25" t="s">
        <v>149</v>
      </c>
      <c r="N1898" s="28" t="n">
        <v>3393</v>
      </c>
      <c r="O1898" s="25" t="s">
        <v>54</v>
      </c>
      <c r="P1898" s="29" t="n">
        <v>42926</v>
      </c>
      <c r="Q1898" s="29" t="n">
        <v>42981</v>
      </c>
      <c r="R1898" s="28" t="n">
        <v>2572</v>
      </c>
      <c r="S1898" s="28" t="n">
        <f aca="false">IF(O1898="Won",R1898,IF(O1898="Lost",0,N1898))</f>
        <v>2572</v>
      </c>
      <c r="T1898" s="30" t="n">
        <f aca="false">IF(AND(P1898&lt;&gt;"",Q1898&lt;&gt;""),Q1898-P1898,"")</f>
        <v>55</v>
      </c>
      <c r="U1898" s="30" t="str">
        <f aca="false">IF(AND(O1898="Engaging",P1898&lt;&gt;""),'Leia-me'!$B$5-P1898,"")</f>
        <v/>
      </c>
      <c r="V1898" s="25" t="str">
        <f aca="false">IF(O1898&lt;&gt;"Engaging","",IF(U1898&lt;='Leia-me'!$B$6,"Saudável",IF(U1898&lt;='Leia-me'!$B$7,"Esfriando",IF(U1898&lt;='Leia-me'!$B$8,"Última chance","Zumbi"))))</f>
        <v/>
      </c>
      <c r="W1898" s="25" t="n">
        <f aca="false">IF(O1898="Won",1,IF(O1898="Lost",0,""))</f>
        <v>1</v>
      </c>
      <c r="Y1898" s="25" t="str">
        <f aca="false">IF(E1898="","Sim","")</f>
        <v/>
      </c>
    </row>
    <row r="1899" customFormat="false" ht="15" hidden="false" customHeight="false" outlineLevel="0" collapsed="false">
      <c r="A1899" s="25" t="s">
        <v>2149</v>
      </c>
      <c r="B1899" s="25" t="s">
        <v>67</v>
      </c>
      <c r="C1899" s="25" t="s">
        <v>75</v>
      </c>
      <c r="D1899" s="25" t="s">
        <v>80</v>
      </c>
      <c r="E1899" s="25" t="s">
        <v>151</v>
      </c>
      <c r="F1899" s="25" t="s">
        <v>146</v>
      </c>
      <c r="G1899" s="26" t="n">
        <v>587.34</v>
      </c>
      <c r="H1899" s="27" t="n">
        <v>1356</v>
      </c>
      <c r="I1899" s="25" t="s">
        <v>152</v>
      </c>
      <c r="K1899" s="25" t="n">
        <v>2012</v>
      </c>
      <c r="L1899" s="25" t="s">
        <v>186</v>
      </c>
      <c r="M1899" s="25" t="s">
        <v>171</v>
      </c>
      <c r="N1899" s="28" t="n">
        <v>550</v>
      </c>
      <c r="O1899" s="25" t="s">
        <v>55</v>
      </c>
      <c r="P1899" s="29" t="n">
        <v>42927</v>
      </c>
      <c r="Q1899" s="29" t="n">
        <v>43048</v>
      </c>
      <c r="R1899" s="28" t="n">
        <v>0</v>
      </c>
      <c r="S1899" s="28" t="n">
        <f aca="false">IF(O1899="Won",R1899,IF(O1899="Lost",0,N1899))</f>
        <v>0</v>
      </c>
      <c r="T1899" s="30" t="n">
        <f aca="false">IF(AND(P1899&lt;&gt;"",Q1899&lt;&gt;""),Q1899-P1899,"")</f>
        <v>121</v>
      </c>
      <c r="U1899" s="30" t="str">
        <f aca="false">IF(AND(O1899="Engaging",P1899&lt;&gt;""),'Leia-me'!$B$5-P1899,"")</f>
        <v/>
      </c>
      <c r="V1899" s="25" t="str">
        <f aca="false">IF(O1899&lt;&gt;"Engaging","",IF(U1899&lt;='Leia-me'!$B$6,"Saudável",IF(U1899&lt;='Leia-me'!$B$7,"Esfriando",IF(U1899&lt;='Leia-me'!$B$8,"Última chance","Zumbi"))))</f>
        <v/>
      </c>
      <c r="W1899" s="25" t="n">
        <f aca="false">IF(O1899="Won",1,IF(O1899="Lost",0,""))</f>
        <v>0</v>
      </c>
      <c r="Y1899" s="25" t="str">
        <f aca="false">IF(E1899="","Sim","")</f>
        <v/>
      </c>
    </row>
    <row r="1900" customFormat="false" ht="15" hidden="false" customHeight="false" outlineLevel="0" collapsed="false">
      <c r="A1900" s="25" t="s">
        <v>2150</v>
      </c>
      <c r="B1900" s="25" t="s">
        <v>67</v>
      </c>
      <c r="C1900" s="25" t="s">
        <v>75</v>
      </c>
      <c r="D1900" s="25" t="s">
        <v>80</v>
      </c>
      <c r="E1900" s="25" t="s">
        <v>191</v>
      </c>
      <c r="F1900" s="25" t="s">
        <v>192</v>
      </c>
      <c r="G1900" s="26" t="n">
        <v>2714.9</v>
      </c>
      <c r="H1900" s="27" t="n">
        <v>2641</v>
      </c>
      <c r="I1900" s="25" t="s">
        <v>147</v>
      </c>
      <c r="J1900" s="25" t="s">
        <v>193</v>
      </c>
      <c r="K1900" s="25" t="n">
        <v>1998</v>
      </c>
      <c r="L1900" s="25" t="s">
        <v>1834</v>
      </c>
      <c r="M1900" s="25" t="s">
        <v>171</v>
      </c>
      <c r="N1900" s="28" t="n">
        <v>4821</v>
      </c>
      <c r="O1900" s="25" t="s">
        <v>55</v>
      </c>
      <c r="P1900" s="29" t="n">
        <v>42927</v>
      </c>
      <c r="Q1900" s="29" t="n">
        <v>42928</v>
      </c>
      <c r="R1900" s="28" t="n">
        <v>0</v>
      </c>
      <c r="S1900" s="28" t="n">
        <f aca="false">IF(O1900="Won",R1900,IF(O1900="Lost",0,N1900))</f>
        <v>0</v>
      </c>
      <c r="T1900" s="30" t="n">
        <f aca="false">IF(AND(P1900&lt;&gt;"",Q1900&lt;&gt;""),Q1900-P1900,"")</f>
        <v>1</v>
      </c>
      <c r="U1900" s="30" t="str">
        <f aca="false">IF(AND(O1900="Engaging",P1900&lt;&gt;""),'Leia-me'!$B$5-P1900,"")</f>
        <v/>
      </c>
      <c r="V1900" s="25" t="str">
        <f aca="false">IF(O1900&lt;&gt;"Engaging","",IF(U1900&lt;='Leia-me'!$B$6,"Saudável",IF(U1900&lt;='Leia-me'!$B$7,"Esfriando",IF(U1900&lt;='Leia-me'!$B$8,"Última chance","Zumbi"))))</f>
        <v/>
      </c>
      <c r="W1900" s="25" t="n">
        <f aca="false">IF(O1900="Won",1,IF(O1900="Lost",0,""))</f>
        <v>0</v>
      </c>
      <c r="X1900" s="25" t="s">
        <v>1835</v>
      </c>
      <c r="Y1900" s="25" t="str">
        <f aca="false">IF(E1900="","Sim","")</f>
        <v/>
      </c>
    </row>
    <row r="1901" customFormat="false" ht="15" hidden="false" customHeight="false" outlineLevel="0" collapsed="false">
      <c r="A1901" s="25" t="s">
        <v>2151</v>
      </c>
      <c r="B1901" s="25" t="s">
        <v>67</v>
      </c>
      <c r="C1901" s="25" t="s">
        <v>75</v>
      </c>
      <c r="D1901" s="25" t="s">
        <v>80</v>
      </c>
      <c r="E1901" s="25" t="s">
        <v>176</v>
      </c>
      <c r="F1901" s="25" t="s">
        <v>177</v>
      </c>
      <c r="G1901" s="26" t="n">
        <v>1698.2</v>
      </c>
      <c r="H1901" s="27" t="n">
        <v>3798</v>
      </c>
      <c r="I1901" s="25" t="s">
        <v>147</v>
      </c>
      <c r="K1901" s="25" t="n">
        <v>1987</v>
      </c>
      <c r="L1901" s="25" t="s">
        <v>1834</v>
      </c>
      <c r="M1901" s="25" t="s">
        <v>171</v>
      </c>
      <c r="N1901" s="28" t="n">
        <v>4821</v>
      </c>
      <c r="O1901" s="25" t="s">
        <v>55</v>
      </c>
      <c r="P1901" s="29" t="n">
        <v>42927</v>
      </c>
      <c r="Q1901" s="29" t="n">
        <v>42934</v>
      </c>
      <c r="R1901" s="28" t="n">
        <v>0</v>
      </c>
      <c r="S1901" s="28" t="n">
        <f aca="false">IF(O1901="Won",R1901,IF(O1901="Lost",0,N1901))</f>
        <v>0</v>
      </c>
      <c r="T1901" s="30" t="n">
        <f aca="false">IF(AND(P1901&lt;&gt;"",Q1901&lt;&gt;""),Q1901-P1901,"")</f>
        <v>7</v>
      </c>
      <c r="U1901" s="30" t="str">
        <f aca="false">IF(AND(O1901="Engaging",P1901&lt;&gt;""),'Leia-me'!$B$5-P1901,"")</f>
        <v/>
      </c>
      <c r="V1901" s="25" t="str">
        <f aca="false">IF(O1901&lt;&gt;"Engaging","",IF(U1901&lt;='Leia-me'!$B$6,"Saudável",IF(U1901&lt;='Leia-me'!$B$7,"Esfriando",IF(U1901&lt;='Leia-me'!$B$8,"Última chance","Zumbi"))))</f>
        <v/>
      </c>
      <c r="W1901" s="25" t="n">
        <f aca="false">IF(O1901="Won",1,IF(O1901="Lost",0,""))</f>
        <v>0</v>
      </c>
      <c r="X1901" s="25" t="s">
        <v>1835</v>
      </c>
      <c r="Y1901" s="25" t="str">
        <f aca="false">IF(E1901="","Sim","")</f>
        <v/>
      </c>
    </row>
    <row r="1902" customFormat="false" ht="15" hidden="false" customHeight="false" outlineLevel="0" collapsed="false">
      <c r="A1902" s="25" t="s">
        <v>2152</v>
      </c>
      <c r="B1902" s="25" t="s">
        <v>67</v>
      </c>
      <c r="C1902" s="25" t="s">
        <v>75</v>
      </c>
      <c r="D1902" s="25" t="s">
        <v>80</v>
      </c>
      <c r="E1902" s="25" t="s">
        <v>151</v>
      </c>
      <c r="F1902" s="25" t="s">
        <v>146</v>
      </c>
      <c r="G1902" s="26" t="n">
        <v>587.34</v>
      </c>
      <c r="H1902" s="27" t="n">
        <v>1356</v>
      </c>
      <c r="I1902" s="25" t="s">
        <v>152</v>
      </c>
      <c r="K1902" s="25" t="n">
        <v>2012</v>
      </c>
      <c r="L1902" s="25" t="s">
        <v>1834</v>
      </c>
      <c r="M1902" s="25" t="s">
        <v>171</v>
      </c>
      <c r="N1902" s="28" t="n">
        <v>4821</v>
      </c>
      <c r="O1902" s="25" t="s">
        <v>55</v>
      </c>
      <c r="P1902" s="29" t="n">
        <v>42928</v>
      </c>
      <c r="Q1902" s="29" t="n">
        <v>42939</v>
      </c>
      <c r="R1902" s="28" t="n">
        <v>0</v>
      </c>
      <c r="S1902" s="28" t="n">
        <f aca="false">IF(O1902="Won",R1902,IF(O1902="Lost",0,N1902))</f>
        <v>0</v>
      </c>
      <c r="T1902" s="30" t="n">
        <f aca="false">IF(AND(P1902&lt;&gt;"",Q1902&lt;&gt;""),Q1902-P1902,"")</f>
        <v>11</v>
      </c>
      <c r="U1902" s="30" t="str">
        <f aca="false">IF(AND(O1902="Engaging",P1902&lt;&gt;""),'Leia-me'!$B$5-P1902,"")</f>
        <v/>
      </c>
      <c r="V1902" s="25" t="str">
        <f aca="false">IF(O1902&lt;&gt;"Engaging","",IF(U1902&lt;='Leia-me'!$B$6,"Saudável",IF(U1902&lt;='Leia-me'!$B$7,"Esfriando",IF(U1902&lt;='Leia-me'!$B$8,"Última chance","Zumbi"))))</f>
        <v/>
      </c>
      <c r="W1902" s="25" t="n">
        <f aca="false">IF(O1902="Won",1,IF(O1902="Lost",0,""))</f>
        <v>0</v>
      </c>
      <c r="X1902" s="25" t="s">
        <v>1835</v>
      </c>
      <c r="Y1902" s="25" t="str">
        <f aca="false">IF(E1902="","Sim","")</f>
        <v/>
      </c>
    </row>
    <row r="1903" customFormat="false" ht="15" hidden="false" customHeight="false" outlineLevel="0" collapsed="false">
      <c r="A1903" s="25" t="s">
        <v>2153</v>
      </c>
      <c r="B1903" s="25" t="s">
        <v>67</v>
      </c>
      <c r="C1903" s="25" t="s">
        <v>75</v>
      </c>
      <c r="D1903" s="25" t="s">
        <v>80</v>
      </c>
      <c r="E1903" s="25" t="s">
        <v>173</v>
      </c>
      <c r="F1903" s="25" t="s">
        <v>146</v>
      </c>
      <c r="G1903" s="26" t="n">
        <v>647.18</v>
      </c>
      <c r="H1903" s="27" t="n">
        <v>1185</v>
      </c>
      <c r="I1903" s="25" t="s">
        <v>174</v>
      </c>
      <c r="K1903" s="25" t="n">
        <v>1986</v>
      </c>
      <c r="L1903" s="25" t="s">
        <v>160</v>
      </c>
      <c r="M1903" s="25" t="s">
        <v>149</v>
      </c>
      <c r="N1903" s="28" t="n">
        <v>3393</v>
      </c>
      <c r="O1903" s="25" t="s">
        <v>55</v>
      </c>
      <c r="P1903" s="29" t="n">
        <v>42928</v>
      </c>
      <c r="Q1903" s="29" t="n">
        <v>42937</v>
      </c>
      <c r="R1903" s="28" t="n">
        <v>0</v>
      </c>
      <c r="S1903" s="28" t="n">
        <f aca="false">IF(O1903="Won",R1903,IF(O1903="Lost",0,N1903))</f>
        <v>0</v>
      </c>
      <c r="T1903" s="30" t="n">
        <f aca="false">IF(AND(P1903&lt;&gt;"",Q1903&lt;&gt;""),Q1903-P1903,"")</f>
        <v>9</v>
      </c>
      <c r="U1903" s="30" t="str">
        <f aca="false">IF(AND(O1903="Engaging",P1903&lt;&gt;""),'Leia-me'!$B$5-P1903,"")</f>
        <v/>
      </c>
      <c r="V1903" s="25" t="str">
        <f aca="false">IF(O1903&lt;&gt;"Engaging","",IF(U1903&lt;='Leia-me'!$B$6,"Saudável",IF(U1903&lt;='Leia-me'!$B$7,"Esfriando",IF(U1903&lt;='Leia-me'!$B$8,"Última chance","Zumbi"))))</f>
        <v/>
      </c>
      <c r="W1903" s="25" t="n">
        <f aca="false">IF(O1903="Won",1,IF(O1903="Lost",0,""))</f>
        <v>0</v>
      </c>
      <c r="Y1903" s="25" t="str">
        <f aca="false">IF(E1903="","Sim","")</f>
        <v/>
      </c>
    </row>
    <row r="1904" customFormat="false" ht="15" hidden="false" customHeight="false" outlineLevel="0" collapsed="false">
      <c r="A1904" s="25" t="s">
        <v>2154</v>
      </c>
      <c r="B1904" s="25" t="s">
        <v>67</v>
      </c>
      <c r="C1904" s="25" t="s">
        <v>75</v>
      </c>
      <c r="D1904" s="25" t="s">
        <v>80</v>
      </c>
      <c r="E1904" s="25" t="s">
        <v>162</v>
      </c>
      <c r="F1904" s="25" t="s">
        <v>155</v>
      </c>
      <c r="G1904" s="26" t="n">
        <v>5266.09</v>
      </c>
      <c r="H1904" s="27" t="n">
        <v>8595</v>
      </c>
      <c r="I1904" s="25" t="s">
        <v>147</v>
      </c>
      <c r="J1904" s="25" t="s">
        <v>156</v>
      </c>
      <c r="K1904" s="25" t="n">
        <v>1988</v>
      </c>
      <c r="L1904" s="25" t="s">
        <v>1834</v>
      </c>
      <c r="M1904" s="25" t="s">
        <v>171</v>
      </c>
      <c r="N1904" s="28" t="n">
        <v>4821</v>
      </c>
      <c r="O1904" s="25" t="s">
        <v>55</v>
      </c>
      <c r="P1904" s="29" t="n">
        <v>42929</v>
      </c>
      <c r="Q1904" s="29" t="n">
        <v>42935</v>
      </c>
      <c r="R1904" s="28" t="n">
        <v>0</v>
      </c>
      <c r="S1904" s="28" t="n">
        <f aca="false">IF(O1904="Won",R1904,IF(O1904="Lost",0,N1904))</f>
        <v>0</v>
      </c>
      <c r="T1904" s="30" t="n">
        <f aca="false">IF(AND(P1904&lt;&gt;"",Q1904&lt;&gt;""),Q1904-P1904,"")</f>
        <v>6</v>
      </c>
      <c r="U1904" s="30" t="str">
        <f aca="false">IF(AND(O1904="Engaging",P1904&lt;&gt;""),'Leia-me'!$B$5-P1904,"")</f>
        <v/>
      </c>
      <c r="V1904" s="25" t="str">
        <f aca="false">IF(O1904&lt;&gt;"Engaging","",IF(U1904&lt;='Leia-me'!$B$6,"Saudável",IF(U1904&lt;='Leia-me'!$B$7,"Esfriando",IF(U1904&lt;='Leia-me'!$B$8,"Última chance","Zumbi"))))</f>
        <v/>
      </c>
      <c r="W1904" s="25" t="n">
        <f aca="false">IF(O1904="Won",1,IF(O1904="Lost",0,""))</f>
        <v>0</v>
      </c>
      <c r="X1904" s="25" t="s">
        <v>1835</v>
      </c>
      <c r="Y1904" s="25" t="str">
        <f aca="false">IF(E1904="","Sim","")</f>
        <v/>
      </c>
    </row>
    <row r="1905" customFormat="false" ht="15" hidden="false" customHeight="false" outlineLevel="0" collapsed="false">
      <c r="A1905" s="25" t="s">
        <v>2155</v>
      </c>
      <c r="B1905" s="25" t="s">
        <v>67</v>
      </c>
      <c r="C1905" s="25" t="s">
        <v>75</v>
      </c>
      <c r="D1905" s="25" t="s">
        <v>80</v>
      </c>
      <c r="E1905" s="25" t="s">
        <v>151</v>
      </c>
      <c r="F1905" s="25" t="s">
        <v>146</v>
      </c>
      <c r="G1905" s="26" t="n">
        <v>587.34</v>
      </c>
      <c r="H1905" s="27" t="n">
        <v>1356</v>
      </c>
      <c r="I1905" s="25" t="s">
        <v>152</v>
      </c>
      <c r="K1905" s="25" t="n">
        <v>2012</v>
      </c>
      <c r="L1905" s="25" t="s">
        <v>1834</v>
      </c>
      <c r="M1905" s="25" t="s">
        <v>171</v>
      </c>
      <c r="N1905" s="28" t="n">
        <v>4821</v>
      </c>
      <c r="O1905" s="25" t="s">
        <v>54</v>
      </c>
      <c r="P1905" s="29" t="n">
        <v>42929</v>
      </c>
      <c r="Q1905" s="29" t="n">
        <v>42932</v>
      </c>
      <c r="R1905" s="28" t="n">
        <v>5382</v>
      </c>
      <c r="S1905" s="28" t="n">
        <f aca="false">IF(O1905="Won",R1905,IF(O1905="Lost",0,N1905))</f>
        <v>5382</v>
      </c>
      <c r="T1905" s="30" t="n">
        <f aca="false">IF(AND(P1905&lt;&gt;"",Q1905&lt;&gt;""),Q1905-P1905,"")</f>
        <v>3</v>
      </c>
      <c r="U1905" s="30" t="str">
        <f aca="false">IF(AND(O1905="Engaging",P1905&lt;&gt;""),'Leia-me'!$B$5-P1905,"")</f>
        <v/>
      </c>
      <c r="V1905" s="25" t="str">
        <f aca="false">IF(O1905&lt;&gt;"Engaging","",IF(U1905&lt;='Leia-me'!$B$6,"Saudável",IF(U1905&lt;='Leia-me'!$B$7,"Esfriando",IF(U1905&lt;='Leia-me'!$B$8,"Última chance","Zumbi"))))</f>
        <v/>
      </c>
      <c r="W1905" s="25" t="n">
        <f aca="false">IF(O1905="Won",1,IF(O1905="Lost",0,""))</f>
        <v>1</v>
      </c>
      <c r="X1905" s="25" t="s">
        <v>1835</v>
      </c>
      <c r="Y1905" s="25" t="str">
        <f aca="false">IF(E1905="","Sim","")</f>
        <v/>
      </c>
    </row>
    <row r="1906" customFormat="false" ht="15" hidden="false" customHeight="false" outlineLevel="0" collapsed="false">
      <c r="A1906" s="25" t="s">
        <v>2156</v>
      </c>
      <c r="B1906" s="25" t="s">
        <v>67</v>
      </c>
      <c r="C1906" s="25" t="s">
        <v>75</v>
      </c>
      <c r="D1906" s="25" t="s">
        <v>80</v>
      </c>
      <c r="E1906" s="25" t="s">
        <v>225</v>
      </c>
      <c r="F1906" s="25" t="s">
        <v>211</v>
      </c>
      <c r="G1906" s="26" t="n">
        <v>1376.8</v>
      </c>
      <c r="H1906" s="27" t="n">
        <v>1165</v>
      </c>
      <c r="I1906" s="25" t="s">
        <v>226</v>
      </c>
      <c r="K1906" s="25" t="n">
        <v>1988</v>
      </c>
      <c r="L1906" s="25" t="s">
        <v>178</v>
      </c>
      <c r="M1906" s="25" t="s">
        <v>171</v>
      </c>
      <c r="N1906" s="28" t="n">
        <v>5482</v>
      </c>
      <c r="O1906" s="25" t="s">
        <v>55</v>
      </c>
      <c r="P1906" s="29" t="n">
        <v>42930</v>
      </c>
      <c r="Q1906" s="29" t="n">
        <v>42941</v>
      </c>
      <c r="R1906" s="28" t="n">
        <v>0</v>
      </c>
      <c r="S1906" s="28" t="n">
        <f aca="false">IF(O1906="Won",R1906,IF(O1906="Lost",0,N1906))</f>
        <v>0</v>
      </c>
      <c r="T1906" s="30" t="n">
        <f aca="false">IF(AND(P1906&lt;&gt;"",Q1906&lt;&gt;""),Q1906-P1906,"")</f>
        <v>11</v>
      </c>
      <c r="U1906" s="30" t="str">
        <f aca="false">IF(AND(O1906="Engaging",P1906&lt;&gt;""),'Leia-me'!$B$5-P1906,"")</f>
        <v/>
      </c>
      <c r="V1906" s="25" t="str">
        <f aca="false">IF(O1906&lt;&gt;"Engaging","",IF(U1906&lt;='Leia-me'!$B$6,"Saudável",IF(U1906&lt;='Leia-me'!$B$7,"Esfriando",IF(U1906&lt;='Leia-me'!$B$8,"Última chance","Zumbi"))))</f>
        <v/>
      </c>
      <c r="W1906" s="25" t="n">
        <f aca="false">IF(O1906="Won",1,IF(O1906="Lost",0,""))</f>
        <v>0</v>
      </c>
      <c r="Y1906" s="25" t="str">
        <f aca="false">IF(E1906="","Sim","")</f>
        <v/>
      </c>
    </row>
    <row r="1907" customFormat="false" ht="15" hidden="false" customHeight="false" outlineLevel="0" collapsed="false">
      <c r="A1907" s="25" t="s">
        <v>2157</v>
      </c>
      <c r="B1907" s="25" t="s">
        <v>67</v>
      </c>
      <c r="C1907" s="25" t="s">
        <v>75</v>
      </c>
      <c r="D1907" s="25" t="s">
        <v>80</v>
      </c>
      <c r="E1907" s="25" t="s">
        <v>158</v>
      </c>
      <c r="F1907" s="25" t="s">
        <v>159</v>
      </c>
      <c r="G1907" s="26" t="n">
        <v>291.27</v>
      </c>
      <c r="H1907" s="27" t="n">
        <v>586</v>
      </c>
      <c r="I1907" s="25" t="s">
        <v>147</v>
      </c>
      <c r="K1907" s="25" t="n">
        <v>1997</v>
      </c>
      <c r="L1907" s="25" t="s">
        <v>170</v>
      </c>
      <c r="M1907" s="25" t="s">
        <v>171</v>
      </c>
      <c r="N1907" s="28" t="n">
        <v>1096</v>
      </c>
      <c r="O1907" s="25" t="s">
        <v>54</v>
      </c>
      <c r="P1907" s="29" t="n">
        <v>42930</v>
      </c>
      <c r="Q1907" s="29" t="n">
        <v>42942</v>
      </c>
      <c r="R1907" s="28" t="n">
        <v>1144</v>
      </c>
      <c r="S1907" s="28" t="n">
        <f aca="false">IF(O1907="Won",R1907,IF(O1907="Lost",0,N1907))</f>
        <v>1144</v>
      </c>
      <c r="T1907" s="30" t="n">
        <f aca="false">IF(AND(P1907&lt;&gt;"",Q1907&lt;&gt;""),Q1907-P1907,"")</f>
        <v>12</v>
      </c>
      <c r="U1907" s="30" t="str">
        <f aca="false">IF(AND(O1907="Engaging",P1907&lt;&gt;""),'Leia-me'!$B$5-P1907,"")</f>
        <v/>
      </c>
      <c r="V1907" s="25" t="str">
        <f aca="false">IF(O1907&lt;&gt;"Engaging","",IF(U1907&lt;='Leia-me'!$B$6,"Saudável",IF(U1907&lt;='Leia-me'!$B$7,"Esfriando",IF(U1907&lt;='Leia-me'!$B$8,"Última chance","Zumbi"))))</f>
        <v/>
      </c>
      <c r="W1907" s="25" t="n">
        <f aca="false">IF(O1907="Won",1,IF(O1907="Lost",0,""))</f>
        <v>1</v>
      </c>
      <c r="Y1907" s="25" t="str">
        <f aca="false">IF(E1907="","Sim","")</f>
        <v/>
      </c>
    </row>
    <row r="1908" customFormat="false" ht="15" hidden="false" customHeight="false" outlineLevel="0" collapsed="false">
      <c r="A1908" s="25" t="s">
        <v>2158</v>
      </c>
      <c r="B1908" s="25" t="s">
        <v>67</v>
      </c>
      <c r="C1908" s="25" t="s">
        <v>75</v>
      </c>
      <c r="D1908" s="25" t="s">
        <v>80</v>
      </c>
      <c r="E1908" s="25" t="s">
        <v>176</v>
      </c>
      <c r="F1908" s="25" t="s">
        <v>177</v>
      </c>
      <c r="G1908" s="26" t="n">
        <v>1698.2</v>
      </c>
      <c r="H1908" s="27" t="n">
        <v>3798</v>
      </c>
      <c r="I1908" s="25" t="s">
        <v>147</v>
      </c>
      <c r="K1908" s="25" t="n">
        <v>1987</v>
      </c>
      <c r="L1908" s="25" t="s">
        <v>178</v>
      </c>
      <c r="M1908" s="25" t="s">
        <v>171</v>
      </c>
      <c r="N1908" s="28" t="n">
        <v>5482</v>
      </c>
      <c r="O1908" s="25" t="s">
        <v>54</v>
      </c>
      <c r="P1908" s="29" t="n">
        <v>42931</v>
      </c>
      <c r="Q1908" s="29" t="n">
        <v>43050</v>
      </c>
      <c r="R1908" s="28" t="n">
        <v>4009</v>
      </c>
      <c r="S1908" s="28" t="n">
        <f aca="false">IF(O1908="Won",R1908,IF(O1908="Lost",0,N1908))</f>
        <v>4009</v>
      </c>
      <c r="T1908" s="30" t="n">
        <f aca="false">IF(AND(P1908&lt;&gt;"",Q1908&lt;&gt;""),Q1908-P1908,"")</f>
        <v>119</v>
      </c>
      <c r="U1908" s="30" t="str">
        <f aca="false">IF(AND(O1908="Engaging",P1908&lt;&gt;""),'Leia-me'!$B$5-P1908,"")</f>
        <v/>
      </c>
      <c r="V1908" s="25" t="str">
        <f aca="false">IF(O1908&lt;&gt;"Engaging","",IF(U1908&lt;='Leia-me'!$B$6,"Saudável",IF(U1908&lt;='Leia-me'!$B$7,"Esfriando",IF(U1908&lt;='Leia-me'!$B$8,"Última chance","Zumbi"))))</f>
        <v/>
      </c>
      <c r="W1908" s="25" t="n">
        <f aca="false">IF(O1908="Won",1,IF(O1908="Lost",0,""))</f>
        <v>1</v>
      </c>
      <c r="Y1908" s="25" t="str">
        <f aca="false">IF(E1908="","Sim","")</f>
        <v/>
      </c>
    </row>
    <row r="1909" customFormat="false" ht="15" hidden="false" customHeight="false" outlineLevel="0" collapsed="false">
      <c r="A1909" s="25" t="s">
        <v>2159</v>
      </c>
      <c r="B1909" s="25" t="s">
        <v>67</v>
      </c>
      <c r="C1909" s="25" t="s">
        <v>75</v>
      </c>
      <c r="D1909" s="25" t="s">
        <v>80</v>
      </c>
      <c r="E1909" s="25" t="s">
        <v>167</v>
      </c>
      <c r="F1909" s="25" t="s">
        <v>168</v>
      </c>
      <c r="G1909" s="26" t="n">
        <v>2173.98</v>
      </c>
      <c r="H1909" s="27" t="n">
        <v>2928</v>
      </c>
      <c r="I1909" s="25" t="s">
        <v>147</v>
      </c>
      <c r="J1909" s="25" t="s">
        <v>169</v>
      </c>
      <c r="K1909" s="25" t="n">
        <v>1995</v>
      </c>
      <c r="L1909" s="25" t="s">
        <v>160</v>
      </c>
      <c r="M1909" s="25" t="s">
        <v>149</v>
      </c>
      <c r="N1909" s="28" t="n">
        <v>3393</v>
      </c>
      <c r="O1909" s="25" t="s">
        <v>54</v>
      </c>
      <c r="P1909" s="29" t="n">
        <v>42931</v>
      </c>
      <c r="Q1909" s="29" t="n">
        <v>42981</v>
      </c>
      <c r="R1909" s="28" t="n">
        <v>3255</v>
      </c>
      <c r="S1909" s="28" t="n">
        <f aca="false">IF(O1909="Won",R1909,IF(O1909="Lost",0,N1909))</f>
        <v>3255</v>
      </c>
      <c r="T1909" s="30" t="n">
        <f aca="false">IF(AND(P1909&lt;&gt;"",Q1909&lt;&gt;""),Q1909-P1909,"")</f>
        <v>50</v>
      </c>
      <c r="U1909" s="30" t="str">
        <f aca="false">IF(AND(O1909="Engaging",P1909&lt;&gt;""),'Leia-me'!$B$5-P1909,"")</f>
        <v/>
      </c>
      <c r="V1909" s="25" t="str">
        <f aca="false">IF(O1909&lt;&gt;"Engaging","",IF(U1909&lt;='Leia-me'!$B$6,"Saudável",IF(U1909&lt;='Leia-me'!$B$7,"Esfriando",IF(U1909&lt;='Leia-me'!$B$8,"Última chance","Zumbi"))))</f>
        <v/>
      </c>
      <c r="W1909" s="25" t="n">
        <f aca="false">IF(O1909="Won",1,IF(O1909="Lost",0,""))</f>
        <v>1</v>
      </c>
      <c r="Y1909" s="25" t="str">
        <f aca="false">IF(E1909="","Sim","")</f>
        <v/>
      </c>
    </row>
    <row r="1910" customFormat="false" ht="15" hidden="false" customHeight="false" outlineLevel="0" collapsed="false">
      <c r="A1910" s="25" t="s">
        <v>2160</v>
      </c>
      <c r="B1910" s="25" t="s">
        <v>67</v>
      </c>
      <c r="C1910" s="25" t="s">
        <v>75</v>
      </c>
      <c r="D1910" s="25" t="s">
        <v>80</v>
      </c>
      <c r="E1910" s="25" t="s">
        <v>188</v>
      </c>
      <c r="F1910" s="25" t="s">
        <v>185</v>
      </c>
      <c r="G1910" s="26" t="n">
        <v>1008.06</v>
      </c>
      <c r="H1910" s="27" t="n">
        <v>1238</v>
      </c>
      <c r="I1910" s="25" t="s">
        <v>147</v>
      </c>
      <c r="K1910" s="25" t="n">
        <v>1983</v>
      </c>
      <c r="L1910" s="25" t="s">
        <v>186</v>
      </c>
      <c r="M1910" s="25" t="s">
        <v>171</v>
      </c>
      <c r="N1910" s="28" t="n">
        <v>550</v>
      </c>
      <c r="O1910" s="25" t="s">
        <v>54</v>
      </c>
      <c r="P1910" s="29" t="n">
        <v>42932</v>
      </c>
      <c r="Q1910" s="29" t="n">
        <v>42934</v>
      </c>
      <c r="R1910" s="28" t="n">
        <v>538</v>
      </c>
      <c r="S1910" s="28" t="n">
        <f aca="false">IF(O1910="Won",R1910,IF(O1910="Lost",0,N1910))</f>
        <v>538</v>
      </c>
      <c r="T1910" s="30" t="n">
        <f aca="false">IF(AND(P1910&lt;&gt;"",Q1910&lt;&gt;""),Q1910-P1910,"")</f>
        <v>2</v>
      </c>
      <c r="U1910" s="30" t="str">
        <f aca="false">IF(AND(O1910="Engaging",P1910&lt;&gt;""),'Leia-me'!$B$5-P1910,"")</f>
        <v/>
      </c>
      <c r="V1910" s="25" t="str">
        <f aca="false">IF(O1910&lt;&gt;"Engaging","",IF(U1910&lt;='Leia-me'!$B$6,"Saudável",IF(U1910&lt;='Leia-me'!$B$7,"Esfriando",IF(U1910&lt;='Leia-me'!$B$8,"Última chance","Zumbi"))))</f>
        <v/>
      </c>
      <c r="W1910" s="25" t="n">
        <f aca="false">IF(O1910="Won",1,IF(O1910="Lost",0,""))</f>
        <v>1</v>
      </c>
      <c r="Y1910" s="25" t="str">
        <f aca="false">IF(E1910="","Sim","")</f>
        <v/>
      </c>
    </row>
    <row r="1911" customFormat="false" ht="15" hidden="false" customHeight="false" outlineLevel="0" collapsed="false">
      <c r="A1911" s="25" t="s">
        <v>2161</v>
      </c>
      <c r="B1911" s="25" t="s">
        <v>67</v>
      </c>
      <c r="C1911" s="25" t="s">
        <v>75</v>
      </c>
      <c r="D1911" s="25" t="s">
        <v>80</v>
      </c>
      <c r="E1911" s="25" t="s">
        <v>173</v>
      </c>
      <c r="F1911" s="25" t="s">
        <v>146</v>
      </c>
      <c r="G1911" s="26" t="n">
        <v>647.18</v>
      </c>
      <c r="H1911" s="27" t="n">
        <v>1185</v>
      </c>
      <c r="I1911" s="25" t="s">
        <v>174</v>
      </c>
      <c r="K1911" s="25" t="n">
        <v>1986</v>
      </c>
      <c r="L1911" s="25" t="s">
        <v>170</v>
      </c>
      <c r="M1911" s="25" t="s">
        <v>171</v>
      </c>
      <c r="N1911" s="28" t="n">
        <v>1096</v>
      </c>
      <c r="O1911" s="25" t="s">
        <v>54</v>
      </c>
      <c r="P1911" s="29" t="n">
        <v>42932</v>
      </c>
      <c r="Q1911" s="29" t="n">
        <v>42996</v>
      </c>
      <c r="R1911" s="28" t="n">
        <v>1071</v>
      </c>
      <c r="S1911" s="28" t="n">
        <f aca="false">IF(O1911="Won",R1911,IF(O1911="Lost",0,N1911))</f>
        <v>1071</v>
      </c>
      <c r="T1911" s="30" t="n">
        <f aca="false">IF(AND(P1911&lt;&gt;"",Q1911&lt;&gt;""),Q1911-P1911,"")</f>
        <v>64</v>
      </c>
      <c r="U1911" s="30" t="str">
        <f aca="false">IF(AND(O1911="Engaging",P1911&lt;&gt;""),'Leia-me'!$B$5-P1911,"")</f>
        <v/>
      </c>
      <c r="V1911" s="25" t="str">
        <f aca="false">IF(O1911&lt;&gt;"Engaging","",IF(U1911&lt;='Leia-me'!$B$6,"Saudável",IF(U1911&lt;='Leia-me'!$B$7,"Esfriando",IF(U1911&lt;='Leia-me'!$B$8,"Última chance","Zumbi"))))</f>
        <v/>
      </c>
      <c r="W1911" s="25" t="n">
        <f aca="false">IF(O1911="Won",1,IF(O1911="Lost",0,""))</f>
        <v>1</v>
      </c>
      <c r="Y1911" s="25" t="str">
        <f aca="false">IF(E1911="","Sim","")</f>
        <v/>
      </c>
    </row>
    <row r="1912" customFormat="false" ht="15" hidden="false" customHeight="false" outlineLevel="0" collapsed="false">
      <c r="A1912" s="25" t="s">
        <v>2162</v>
      </c>
      <c r="B1912" s="25" t="s">
        <v>67</v>
      </c>
      <c r="C1912" s="25" t="s">
        <v>75</v>
      </c>
      <c r="D1912" s="25" t="s">
        <v>80</v>
      </c>
      <c r="E1912" s="25" t="s">
        <v>173</v>
      </c>
      <c r="F1912" s="25" t="s">
        <v>146</v>
      </c>
      <c r="G1912" s="26" t="n">
        <v>647.18</v>
      </c>
      <c r="H1912" s="27" t="n">
        <v>1185</v>
      </c>
      <c r="I1912" s="25" t="s">
        <v>174</v>
      </c>
      <c r="K1912" s="25" t="n">
        <v>1986</v>
      </c>
      <c r="L1912" s="25" t="s">
        <v>1834</v>
      </c>
      <c r="M1912" s="25" t="s">
        <v>171</v>
      </c>
      <c r="N1912" s="28" t="n">
        <v>4821</v>
      </c>
      <c r="O1912" s="25" t="s">
        <v>54</v>
      </c>
      <c r="P1912" s="29" t="n">
        <v>42932</v>
      </c>
      <c r="Q1912" s="29" t="n">
        <v>42933</v>
      </c>
      <c r="R1912" s="28" t="n">
        <v>4488</v>
      </c>
      <c r="S1912" s="28" t="n">
        <f aca="false">IF(O1912="Won",R1912,IF(O1912="Lost",0,N1912))</f>
        <v>4488</v>
      </c>
      <c r="T1912" s="30" t="n">
        <f aca="false">IF(AND(P1912&lt;&gt;"",Q1912&lt;&gt;""),Q1912-P1912,"")</f>
        <v>1</v>
      </c>
      <c r="U1912" s="30" t="str">
        <f aca="false">IF(AND(O1912="Engaging",P1912&lt;&gt;""),'Leia-me'!$B$5-P1912,"")</f>
        <v/>
      </c>
      <c r="V1912" s="25" t="str">
        <f aca="false">IF(O1912&lt;&gt;"Engaging","",IF(U1912&lt;='Leia-me'!$B$6,"Saudável",IF(U1912&lt;='Leia-me'!$B$7,"Esfriando",IF(U1912&lt;='Leia-me'!$B$8,"Última chance","Zumbi"))))</f>
        <v/>
      </c>
      <c r="W1912" s="25" t="n">
        <f aca="false">IF(O1912="Won",1,IF(O1912="Lost",0,""))</f>
        <v>1</v>
      </c>
      <c r="X1912" s="25" t="s">
        <v>1835</v>
      </c>
      <c r="Y1912" s="25" t="str">
        <f aca="false">IF(E1912="","Sim","")</f>
        <v/>
      </c>
    </row>
    <row r="1913" customFormat="false" ht="15" hidden="false" customHeight="false" outlineLevel="0" collapsed="false">
      <c r="A1913" s="25" t="s">
        <v>2163</v>
      </c>
      <c r="B1913" s="25" t="s">
        <v>67</v>
      </c>
      <c r="C1913" s="25" t="s">
        <v>75</v>
      </c>
      <c r="D1913" s="25" t="s">
        <v>80</v>
      </c>
      <c r="E1913" s="25" t="s">
        <v>180</v>
      </c>
      <c r="F1913" s="25" t="s">
        <v>146</v>
      </c>
      <c r="G1913" s="26" t="n">
        <v>3178.24</v>
      </c>
      <c r="H1913" s="27" t="n">
        <v>4540</v>
      </c>
      <c r="I1913" s="25" t="s">
        <v>147</v>
      </c>
      <c r="K1913" s="25" t="n">
        <v>2002</v>
      </c>
      <c r="L1913" s="25" t="s">
        <v>160</v>
      </c>
      <c r="M1913" s="25" t="s">
        <v>149</v>
      </c>
      <c r="N1913" s="28" t="n">
        <v>3393</v>
      </c>
      <c r="O1913" s="25" t="s">
        <v>54</v>
      </c>
      <c r="P1913" s="29" t="n">
        <v>42932</v>
      </c>
      <c r="Q1913" s="29" t="n">
        <v>42949</v>
      </c>
      <c r="R1913" s="28" t="n">
        <v>2837</v>
      </c>
      <c r="S1913" s="28" t="n">
        <f aca="false">IF(O1913="Won",R1913,IF(O1913="Lost",0,N1913))</f>
        <v>2837</v>
      </c>
      <c r="T1913" s="30" t="n">
        <f aca="false">IF(AND(P1913&lt;&gt;"",Q1913&lt;&gt;""),Q1913-P1913,"")</f>
        <v>17</v>
      </c>
      <c r="U1913" s="30" t="str">
        <f aca="false">IF(AND(O1913="Engaging",P1913&lt;&gt;""),'Leia-me'!$B$5-P1913,"")</f>
        <v/>
      </c>
      <c r="V1913" s="25" t="str">
        <f aca="false">IF(O1913&lt;&gt;"Engaging","",IF(U1913&lt;='Leia-me'!$B$6,"Saudável",IF(U1913&lt;='Leia-me'!$B$7,"Esfriando",IF(U1913&lt;='Leia-me'!$B$8,"Última chance","Zumbi"))))</f>
        <v/>
      </c>
      <c r="W1913" s="25" t="n">
        <f aca="false">IF(O1913="Won",1,IF(O1913="Lost",0,""))</f>
        <v>1</v>
      </c>
      <c r="Y1913" s="25" t="str">
        <f aca="false">IF(E1913="","Sim","")</f>
        <v/>
      </c>
    </row>
    <row r="1914" customFormat="false" ht="15" hidden="false" customHeight="false" outlineLevel="0" collapsed="false">
      <c r="A1914" s="25" t="s">
        <v>2164</v>
      </c>
      <c r="B1914" s="25" t="s">
        <v>67</v>
      </c>
      <c r="C1914" s="25" t="s">
        <v>75</v>
      </c>
      <c r="D1914" s="25" t="s">
        <v>80</v>
      </c>
      <c r="E1914" s="25" t="s">
        <v>215</v>
      </c>
      <c r="F1914" s="25" t="s">
        <v>177</v>
      </c>
      <c r="G1914" s="26" t="n">
        <v>1102.43</v>
      </c>
      <c r="H1914" s="27" t="n">
        <v>1759</v>
      </c>
      <c r="I1914" s="25" t="s">
        <v>147</v>
      </c>
      <c r="K1914" s="25" t="n">
        <v>2006</v>
      </c>
      <c r="L1914" s="25" t="s">
        <v>170</v>
      </c>
      <c r="M1914" s="25" t="s">
        <v>171</v>
      </c>
      <c r="N1914" s="28" t="n">
        <v>1096</v>
      </c>
      <c r="O1914" s="25" t="s">
        <v>55</v>
      </c>
      <c r="P1914" s="29" t="n">
        <v>42933</v>
      </c>
      <c r="Q1914" s="29" t="n">
        <v>42934</v>
      </c>
      <c r="R1914" s="28" t="n">
        <v>0</v>
      </c>
      <c r="S1914" s="28" t="n">
        <f aca="false">IF(O1914="Won",R1914,IF(O1914="Lost",0,N1914))</f>
        <v>0</v>
      </c>
      <c r="T1914" s="30" t="n">
        <f aca="false">IF(AND(P1914&lt;&gt;"",Q1914&lt;&gt;""),Q1914-P1914,"")</f>
        <v>1</v>
      </c>
      <c r="U1914" s="30" t="str">
        <f aca="false">IF(AND(O1914="Engaging",P1914&lt;&gt;""),'Leia-me'!$B$5-P1914,"")</f>
        <v/>
      </c>
      <c r="V1914" s="25" t="str">
        <f aca="false">IF(O1914&lt;&gt;"Engaging","",IF(U1914&lt;='Leia-me'!$B$6,"Saudável",IF(U1914&lt;='Leia-me'!$B$7,"Esfriando",IF(U1914&lt;='Leia-me'!$B$8,"Última chance","Zumbi"))))</f>
        <v/>
      </c>
      <c r="W1914" s="25" t="n">
        <f aca="false">IF(O1914="Won",1,IF(O1914="Lost",0,""))</f>
        <v>0</v>
      </c>
      <c r="Y1914" s="25" t="str">
        <f aca="false">IF(E1914="","Sim","")</f>
        <v/>
      </c>
    </row>
    <row r="1915" customFormat="false" ht="15" hidden="false" customHeight="false" outlineLevel="0" collapsed="false">
      <c r="A1915" s="25" t="s">
        <v>2165</v>
      </c>
      <c r="B1915" s="25" t="s">
        <v>67</v>
      </c>
      <c r="C1915" s="25" t="s">
        <v>75</v>
      </c>
      <c r="D1915" s="25" t="s">
        <v>80</v>
      </c>
      <c r="E1915" s="25" t="s">
        <v>188</v>
      </c>
      <c r="F1915" s="25" t="s">
        <v>185</v>
      </c>
      <c r="G1915" s="26" t="n">
        <v>1008.06</v>
      </c>
      <c r="H1915" s="27" t="n">
        <v>1238</v>
      </c>
      <c r="I1915" s="25" t="s">
        <v>147</v>
      </c>
      <c r="K1915" s="25" t="n">
        <v>1983</v>
      </c>
      <c r="L1915" s="25" t="s">
        <v>1834</v>
      </c>
      <c r="M1915" s="25" t="s">
        <v>171</v>
      </c>
      <c r="N1915" s="28" t="n">
        <v>4821</v>
      </c>
      <c r="O1915" s="25" t="s">
        <v>55</v>
      </c>
      <c r="P1915" s="29" t="n">
        <v>42933</v>
      </c>
      <c r="Q1915" s="29" t="n">
        <v>42944</v>
      </c>
      <c r="R1915" s="28" t="n">
        <v>0</v>
      </c>
      <c r="S1915" s="28" t="n">
        <f aca="false">IF(O1915="Won",R1915,IF(O1915="Lost",0,N1915))</f>
        <v>0</v>
      </c>
      <c r="T1915" s="30" t="n">
        <f aca="false">IF(AND(P1915&lt;&gt;"",Q1915&lt;&gt;""),Q1915-P1915,"")</f>
        <v>11</v>
      </c>
      <c r="U1915" s="30" t="str">
        <f aca="false">IF(AND(O1915="Engaging",P1915&lt;&gt;""),'Leia-me'!$B$5-P1915,"")</f>
        <v/>
      </c>
      <c r="V1915" s="25" t="str">
        <f aca="false">IF(O1915&lt;&gt;"Engaging","",IF(U1915&lt;='Leia-me'!$B$6,"Saudável",IF(U1915&lt;='Leia-me'!$B$7,"Esfriando",IF(U1915&lt;='Leia-me'!$B$8,"Última chance","Zumbi"))))</f>
        <v/>
      </c>
      <c r="W1915" s="25" t="n">
        <f aca="false">IF(O1915="Won",1,IF(O1915="Lost",0,""))</f>
        <v>0</v>
      </c>
      <c r="X1915" s="25" t="s">
        <v>1835</v>
      </c>
      <c r="Y1915" s="25" t="str">
        <f aca="false">IF(E1915="","Sim","")</f>
        <v/>
      </c>
    </row>
    <row r="1916" customFormat="false" ht="15" hidden="false" customHeight="false" outlineLevel="0" collapsed="false">
      <c r="A1916" s="25" t="s">
        <v>2166</v>
      </c>
      <c r="B1916" s="25" t="s">
        <v>67</v>
      </c>
      <c r="C1916" s="25" t="s">
        <v>75</v>
      </c>
      <c r="D1916" s="25" t="s">
        <v>80</v>
      </c>
      <c r="E1916" s="25" t="s">
        <v>231</v>
      </c>
      <c r="F1916" s="25" t="s">
        <v>168</v>
      </c>
      <c r="G1916" s="26" t="n">
        <v>45.39</v>
      </c>
      <c r="H1916" s="27" t="n">
        <v>100</v>
      </c>
      <c r="I1916" s="25" t="s">
        <v>147</v>
      </c>
      <c r="J1916" s="25" t="s">
        <v>169</v>
      </c>
      <c r="K1916" s="25" t="n">
        <v>2012</v>
      </c>
      <c r="L1916" s="25" t="s">
        <v>170</v>
      </c>
      <c r="M1916" s="25" t="s">
        <v>171</v>
      </c>
      <c r="N1916" s="28" t="n">
        <v>1096</v>
      </c>
      <c r="O1916" s="25" t="s">
        <v>54</v>
      </c>
      <c r="P1916" s="29" t="n">
        <v>42933</v>
      </c>
      <c r="Q1916" s="29" t="n">
        <v>42994</v>
      </c>
      <c r="R1916" s="28" t="n">
        <v>1203</v>
      </c>
      <c r="S1916" s="28" t="n">
        <f aca="false">IF(O1916="Won",R1916,IF(O1916="Lost",0,N1916))</f>
        <v>1203</v>
      </c>
      <c r="T1916" s="30" t="n">
        <f aca="false">IF(AND(P1916&lt;&gt;"",Q1916&lt;&gt;""),Q1916-P1916,"")</f>
        <v>61</v>
      </c>
      <c r="U1916" s="30" t="str">
        <f aca="false">IF(AND(O1916="Engaging",P1916&lt;&gt;""),'Leia-me'!$B$5-P1916,"")</f>
        <v/>
      </c>
      <c r="V1916" s="25" t="str">
        <f aca="false">IF(O1916&lt;&gt;"Engaging","",IF(U1916&lt;='Leia-me'!$B$6,"Saudável",IF(U1916&lt;='Leia-me'!$B$7,"Esfriando",IF(U1916&lt;='Leia-me'!$B$8,"Última chance","Zumbi"))))</f>
        <v/>
      </c>
      <c r="W1916" s="25" t="n">
        <f aca="false">IF(O1916="Won",1,IF(O1916="Lost",0,""))</f>
        <v>1</v>
      </c>
      <c r="Y1916" s="25" t="str">
        <f aca="false">IF(E1916="","Sim","")</f>
        <v/>
      </c>
    </row>
    <row r="1917" customFormat="false" ht="15" hidden="false" customHeight="false" outlineLevel="0" collapsed="false">
      <c r="A1917" s="25" t="s">
        <v>2167</v>
      </c>
      <c r="B1917" s="25" t="s">
        <v>67</v>
      </c>
      <c r="C1917" s="25" t="s">
        <v>75</v>
      </c>
      <c r="D1917" s="25" t="s">
        <v>80</v>
      </c>
      <c r="E1917" s="25" t="s">
        <v>180</v>
      </c>
      <c r="F1917" s="25" t="s">
        <v>146</v>
      </c>
      <c r="G1917" s="26" t="n">
        <v>3178.24</v>
      </c>
      <c r="H1917" s="27" t="n">
        <v>4540</v>
      </c>
      <c r="I1917" s="25" t="s">
        <v>147</v>
      </c>
      <c r="K1917" s="25" t="n">
        <v>2002</v>
      </c>
      <c r="L1917" s="25" t="s">
        <v>1834</v>
      </c>
      <c r="M1917" s="25" t="s">
        <v>171</v>
      </c>
      <c r="N1917" s="28" t="n">
        <v>4821</v>
      </c>
      <c r="O1917" s="25" t="s">
        <v>54</v>
      </c>
      <c r="P1917" s="29" t="n">
        <v>42933</v>
      </c>
      <c r="Q1917" s="29" t="n">
        <v>42935</v>
      </c>
      <c r="R1917" s="28" t="n">
        <v>5673</v>
      </c>
      <c r="S1917" s="28" t="n">
        <f aca="false">IF(O1917="Won",R1917,IF(O1917="Lost",0,N1917))</f>
        <v>5673</v>
      </c>
      <c r="T1917" s="30" t="n">
        <f aca="false">IF(AND(P1917&lt;&gt;"",Q1917&lt;&gt;""),Q1917-P1917,"")</f>
        <v>2</v>
      </c>
      <c r="U1917" s="30" t="str">
        <f aca="false">IF(AND(O1917="Engaging",P1917&lt;&gt;""),'Leia-me'!$B$5-P1917,"")</f>
        <v/>
      </c>
      <c r="V1917" s="25" t="str">
        <f aca="false">IF(O1917&lt;&gt;"Engaging","",IF(U1917&lt;='Leia-me'!$B$6,"Saudável",IF(U1917&lt;='Leia-me'!$B$7,"Esfriando",IF(U1917&lt;='Leia-me'!$B$8,"Última chance","Zumbi"))))</f>
        <v/>
      </c>
      <c r="W1917" s="25" t="n">
        <f aca="false">IF(O1917="Won",1,IF(O1917="Lost",0,""))</f>
        <v>1</v>
      </c>
      <c r="X1917" s="25" t="s">
        <v>1835</v>
      </c>
      <c r="Y1917" s="25" t="str">
        <f aca="false">IF(E1917="","Sim","")</f>
        <v/>
      </c>
    </row>
    <row r="1918" customFormat="false" ht="15" hidden="false" customHeight="false" outlineLevel="0" collapsed="false">
      <c r="A1918" s="25" t="s">
        <v>2168</v>
      </c>
      <c r="B1918" s="25" t="s">
        <v>67</v>
      </c>
      <c r="C1918" s="25" t="s">
        <v>75</v>
      </c>
      <c r="D1918" s="25" t="s">
        <v>80</v>
      </c>
      <c r="E1918" s="25" t="s">
        <v>188</v>
      </c>
      <c r="F1918" s="25" t="s">
        <v>185</v>
      </c>
      <c r="G1918" s="26" t="n">
        <v>1008.06</v>
      </c>
      <c r="H1918" s="27" t="n">
        <v>1238</v>
      </c>
      <c r="I1918" s="25" t="s">
        <v>147</v>
      </c>
      <c r="K1918" s="25" t="n">
        <v>1983</v>
      </c>
      <c r="L1918" s="25" t="s">
        <v>1834</v>
      </c>
      <c r="M1918" s="25" t="s">
        <v>171</v>
      </c>
      <c r="N1918" s="28" t="n">
        <v>4821</v>
      </c>
      <c r="O1918" s="25" t="s">
        <v>55</v>
      </c>
      <c r="P1918" s="29" t="n">
        <v>42934</v>
      </c>
      <c r="Q1918" s="29" t="n">
        <v>42977</v>
      </c>
      <c r="R1918" s="28" t="n">
        <v>0</v>
      </c>
      <c r="S1918" s="28" t="n">
        <f aca="false">IF(O1918="Won",R1918,IF(O1918="Lost",0,N1918))</f>
        <v>0</v>
      </c>
      <c r="T1918" s="30" t="n">
        <f aca="false">IF(AND(P1918&lt;&gt;"",Q1918&lt;&gt;""),Q1918-P1918,"")</f>
        <v>43</v>
      </c>
      <c r="U1918" s="30" t="str">
        <f aca="false">IF(AND(O1918="Engaging",P1918&lt;&gt;""),'Leia-me'!$B$5-P1918,"")</f>
        <v/>
      </c>
      <c r="V1918" s="25" t="str">
        <f aca="false">IF(O1918&lt;&gt;"Engaging","",IF(U1918&lt;='Leia-me'!$B$6,"Saudável",IF(U1918&lt;='Leia-me'!$B$7,"Esfriando",IF(U1918&lt;='Leia-me'!$B$8,"Última chance","Zumbi"))))</f>
        <v/>
      </c>
      <c r="W1918" s="25" t="n">
        <f aca="false">IF(O1918="Won",1,IF(O1918="Lost",0,""))</f>
        <v>0</v>
      </c>
      <c r="X1918" s="25" t="s">
        <v>1835</v>
      </c>
      <c r="Y1918" s="25" t="str">
        <f aca="false">IF(E1918="","Sim","")</f>
        <v/>
      </c>
    </row>
    <row r="1919" customFormat="false" ht="15" hidden="false" customHeight="false" outlineLevel="0" collapsed="false">
      <c r="A1919" s="25" t="s">
        <v>2169</v>
      </c>
      <c r="B1919" s="25" t="s">
        <v>67</v>
      </c>
      <c r="C1919" s="25" t="s">
        <v>75</v>
      </c>
      <c r="D1919" s="25" t="s">
        <v>80</v>
      </c>
      <c r="E1919" s="25" t="s">
        <v>167</v>
      </c>
      <c r="F1919" s="25" t="s">
        <v>168</v>
      </c>
      <c r="G1919" s="26" t="n">
        <v>2173.98</v>
      </c>
      <c r="H1919" s="27" t="n">
        <v>2928</v>
      </c>
      <c r="I1919" s="25" t="s">
        <v>147</v>
      </c>
      <c r="J1919" s="25" t="s">
        <v>169</v>
      </c>
      <c r="K1919" s="25" t="n">
        <v>1995</v>
      </c>
      <c r="L1919" s="25" t="s">
        <v>148</v>
      </c>
      <c r="M1919" s="25" t="s">
        <v>149</v>
      </c>
      <c r="N1919" s="28" t="n">
        <v>55</v>
      </c>
      <c r="O1919" s="25" t="s">
        <v>55</v>
      </c>
      <c r="P1919" s="29" t="n">
        <v>42934</v>
      </c>
      <c r="Q1919" s="29" t="n">
        <v>42942</v>
      </c>
      <c r="R1919" s="28" t="n">
        <v>0</v>
      </c>
      <c r="S1919" s="28" t="n">
        <f aca="false">IF(O1919="Won",R1919,IF(O1919="Lost",0,N1919))</f>
        <v>0</v>
      </c>
      <c r="T1919" s="30" t="n">
        <f aca="false">IF(AND(P1919&lt;&gt;"",Q1919&lt;&gt;""),Q1919-P1919,"")</f>
        <v>8</v>
      </c>
      <c r="U1919" s="30" t="str">
        <f aca="false">IF(AND(O1919="Engaging",P1919&lt;&gt;""),'Leia-me'!$B$5-P1919,"")</f>
        <v/>
      </c>
      <c r="V1919" s="25" t="str">
        <f aca="false">IF(O1919&lt;&gt;"Engaging","",IF(U1919&lt;='Leia-me'!$B$6,"Saudável",IF(U1919&lt;='Leia-me'!$B$7,"Esfriando",IF(U1919&lt;='Leia-me'!$B$8,"Última chance","Zumbi"))))</f>
        <v/>
      </c>
      <c r="W1919" s="25" t="n">
        <f aca="false">IF(O1919="Won",1,IF(O1919="Lost",0,""))</f>
        <v>0</v>
      </c>
      <c r="Y1919" s="25" t="str">
        <f aca="false">IF(E1919="","Sim","")</f>
        <v/>
      </c>
    </row>
    <row r="1920" customFormat="false" ht="15" hidden="false" customHeight="false" outlineLevel="0" collapsed="false">
      <c r="A1920" s="25" t="s">
        <v>2170</v>
      </c>
      <c r="B1920" s="25" t="s">
        <v>67</v>
      </c>
      <c r="C1920" s="25" t="s">
        <v>75</v>
      </c>
      <c r="D1920" s="25" t="s">
        <v>80</v>
      </c>
      <c r="E1920" s="25" t="s">
        <v>162</v>
      </c>
      <c r="F1920" s="25" t="s">
        <v>155</v>
      </c>
      <c r="G1920" s="26" t="n">
        <v>5266.09</v>
      </c>
      <c r="H1920" s="27" t="n">
        <v>8595</v>
      </c>
      <c r="I1920" s="25" t="s">
        <v>147</v>
      </c>
      <c r="J1920" s="25" t="s">
        <v>156</v>
      </c>
      <c r="K1920" s="25" t="n">
        <v>1988</v>
      </c>
      <c r="L1920" s="25" t="s">
        <v>170</v>
      </c>
      <c r="M1920" s="25" t="s">
        <v>171</v>
      </c>
      <c r="N1920" s="28" t="n">
        <v>1096</v>
      </c>
      <c r="O1920" s="25" t="s">
        <v>54</v>
      </c>
      <c r="P1920" s="29" t="n">
        <v>42934</v>
      </c>
      <c r="Q1920" s="29" t="n">
        <v>42935</v>
      </c>
      <c r="R1920" s="28" t="n">
        <v>752</v>
      </c>
      <c r="S1920" s="28" t="n">
        <f aca="false">IF(O1920="Won",R1920,IF(O1920="Lost",0,N1920))</f>
        <v>752</v>
      </c>
      <c r="T1920" s="30" t="n">
        <f aca="false">IF(AND(P1920&lt;&gt;"",Q1920&lt;&gt;""),Q1920-P1920,"")</f>
        <v>1</v>
      </c>
      <c r="U1920" s="30" t="str">
        <f aca="false">IF(AND(O1920="Engaging",P1920&lt;&gt;""),'Leia-me'!$B$5-P1920,"")</f>
        <v/>
      </c>
      <c r="V1920" s="25" t="str">
        <f aca="false">IF(O1920&lt;&gt;"Engaging","",IF(U1920&lt;='Leia-me'!$B$6,"Saudável",IF(U1920&lt;='Leia-me'!$B$7,"Esfriando",IF(U1920&lt;='Leia-me'!$B$8,"Última chance","Zumbi"))))</f>
        <v/>
      </c>
      <c r="W1920" s="25" t="n">
        <f aca="false">IF(O1920="Won",1,IF(O1920="Lost",0,""))</f>
        <v>1</v>
      </c>
      <c r="Y1920" s="25" t="str">
        <f aca="false">IF(E1920="","Sim","")</f>
        <v/>
      </c>
    </row>
    <row r="1921" customFormat="false" ht="15" hidden="false" customHeight="false" outlineLevel="0" collapsed="false">
      <c r="A1921" s="25" t="s">
        <v>2171</v>
      </c>
      <c r="B1921" s="25" t="s">
        <v>67</v>
      </c>
      <c r="C1921" s="25" t="s">
        <v>75</v>
      </c>
      <c r="D1921" s="25" t="s">
        <v>80</v>
      </c>
      <c r="E1921" s="25" t="s">
        <v>158</v>
      </c>
      <c r="F1921" s="25" t="s">
        <v>159</v>
      </c>
      <c r="G1921" s="26" t="n">
        <v>291.27</v>
      </c>
      <c r="H1921" s="27" t="n">
        <v>586</v>
      </c>
      <c r="I1921" s="25" t="s">
        <v>147</v>
      </c>
      <c r="K1921" s="25" t="n">
        <v>1997</v>
      </c>
      <c r="L1921" s="25" t="s">
        <v>160</v>
      </c>
      <c r="M1921" s="25" t="s">
        <v>149</v>
      </c>
      <c r="N1921" s="28" t="n">
        <v>3393</v>
      </c>
      <c r="O1921" s="25" t="s">
        <v>54</v>
      </c>
      <c r="P1921" s="29" t="n">
        <v>42934</v>
      </c>
      <c r="Q1921" s="29" t="n">
        <v>42981</v>
      </c>
      <c r="R1921" s="28" t="n">
        <v>3727</v>
      </c>
      <c r="S1921" s="28" t="n">
        <f aca="false">IF(O1921="Won",R1921,IF(O1921="Lost",0,N1921))</f>
        <v>3727</v>
      </c>
      <c r="T1921" s="30" t="n">
        <f aca="false">IF(AND(P1921&lt;&gt;"",Q1921&lt;&gt;""),Q1921-P1921,"")</f>
        <v>47</v>
      </c>
      <c r="U1921" s="30" t="str">
        <f aca="false">IF(AND(O1921="Engaging",P1921&lt;&gt;""),'Leia-me'!$B$5-P1921,"")</f>
        <v/>
      </c>
      <c r="V1921" s="25" t="str">
        <f aca="false">IF(O1921&lt;&gt;"Engaging","",IF(U1921&lt;='Leia-me'!$B$6,"Saudável",IF(U1921&lt;='Leia-me'!$B$7,"Esfriando",IF(U1921&lt;='Leia-me'!$B$8,"Última chance","Zumbi"))))</f>
        <v/>
      </c>
      <c r="W1921" s="25" t="n">
        <f aca="false">IF(O1921="Won",1,IF(O1921="Lost",0,""))</f>
        <v>1</v>
      </c>
      <c r="Y1921" s="25" t="str">
        <f aca="false">IF(E1921="","Sim","")</f>
        <v/>
      </c>
    </row>
    <row r="1922" customFormat="false" ht="15" hidden="false" customHeight="false" outlineLevel="0" collapsed="false">
      <c r="A1922" s="25" t="s">
        <v>2172</v>
      </c>
      <c r="B1922" s="25" t="s">
        <v>67</v>
      </c>
      <c r="C1922" s="25" t="s">
        <v>75</v>
      </c>
      <c r="D1922" s="25" t="s">
        <v>80</v>
      </c>
      <c r="G1922" s="31"/>
      <c r="H1922" s="32"/>
      <c r="L1922" s="25" t="s">
        <v>186</v>
      </c>
      <c r="M1922" s="25" t="s">
        <v>171</v>
      </c>
      <c r="N1922" s="28" t="n">
        <v>550</v>
      </c>
      <c r="O1922" s="25" t="s">
        <v>56</v>
      </c>
      <c r="P1922" s="29" t="n">
        <v>42935</v>
      </c>
      <c r="Q1922" s="33"/>
      <c r="R1922" s="34"/>
      <c r="S1922" s="28" t="n">
        <f aca="false">IF(O1922="Won",R1922,IF(O1922="Lost",0,N1922))</f>
        <v>550</v>
      </c>
      <c r="T1922" s="30" t="str">
        <f aca="false">IF(AND(P1922&lt;&gt;"",Q1922&lt;&gt;""),Q1922-P1922,"")</f>
        <v/>
      </c>
      <c r="U1922" s="30" t="n">
        <f aca="false">IF(AND(O1922="Engaging",P1922&lt;&gt;""),'Leia-me'!$B$5-P1922,"")</f>
        <v>165</v>
      </c>
      <c r="V1922" s="25" t="str">
        <f aca="false">IF(O1922&lt;&gt;"Engaging","",IF(U1922&lt;='Leia-me'!$B$6,"Saudável",IF(U1922&lt;='Leia-me'!$B$7,"Esfriando",IF(U1922&lt;='Leia-me'!$B$8,"Última chance","Zumbi"))))</f>
        <v>Zumbi</v>
      </c>
      <c r="W1922" s="25" t="str">
        <f aca="false">IF(O1922="Won",1,IF(O1922="Lost",0,""))</f>
        <v/>
      </c>
      <c r="Y1922" s="25" t="str">
        <f aca="false">IF(E1922="","Sim","")</f>
        <v>Sim</v>
      </c>
    </row>
    <row r="1923" customFormat="false" ht="15" hidden="false" customHeight="false" outlineLevel="0" collapsed="false">
      <c r="A1923" s="25" t="s">
        <v>2173</v>
      </c>
      <c r="B1923" s="25" t="s">
        <v>67</v>
      </c>
      <c r="C1923" s="25" t="s">
        <v>75</v>
      </c>
      <c r="D1923" s="25" t="s">
        <v>80</v>
      </c>
      <c r="E1923" s="25" t="s">
        <v>180</v>
      </c>
      <c r="F1923" s="25" t="s">
        <v>146</v>
      </c>
      <c r="G1923" s="26" t="n">
        <v>3178.24</v>
      </c>
      <c r="H1923" s="27" t="n">
        <v>4540</v>
      </c>
      <c r="I1923" s="25" t="s">
        <v>147</v>
      </c>
      <c r="K1923" s="25" t="n">
        <v>2002</v>
      </c>
      <c r="L1923" s="25" t="s">
        <v>178</v>
      </c>
      <c r="M1923" s="25" t="s">
        <v>171</v>
      </c>
      <c r="N1923" s="28" t="n">
        <v>5482</v>
      </c>
      <c r="O1923" s="25" t="s">
        <v>56</v>
      </c>
      <c r="P1923" s="29" t="n">
        <v>42935</v>
      </c>
      <c r="Q1923" s="33"/>
      <c r="R1923" s="34"/>
      <c r="S1923" s="28" t="n">
        <f aca="false">IF(O1923="Won",R1923,IF(O1923="Lost",0,N1923))</f>
        <v>5482</v>
      </c>
      <c r="T1923" s="30" t="str">
        <f aca="false">IF(AND(P1923&lt;&gt;"",Q1923&lt;&gt;""),Q1923-P1923,"")</f>
        <v/>
      </c>
      <c r="U1923" s="30" t="n">
        <f aca="false">IF(AND(O1923="Engaging",P1923&lt;&gt;""),'Leia-me'!$B$5-P1923,"")</f>
        <v>165</v>
      </c>
      <c r="V1923" s="25" t="str">
        <f aca="false">IF(O1923&lt;&gt;"Engaging","",IF(U1923&lt;='Leia-me'!$B$6,"Saudável",IF(U1923&lt;='Leia-me'!$B$7,"Esfriando",IF(U1923&lt;='Leia-me'!$B$8,"Última chance","Zumbi"))))</f>
        <v>Zumbi</v>
      </c>
      <c r="W1923" s="25" t="str">
        <f aca="false">IF(O1923="Won",1,IF(O1923="Lost",0,""))</f>
        <v/>
      </c>
      <c r="Y1923" s="25" t="str">
        <f aca="false">IF(E1923="","Sim","")</f>
        <v/>
      </c>
    </row>
    <row r="1924" customFormat="false" ht="15" hidden="false" customHeight="false" outlineLevel="0" collapsed="false">
      <c r="A1924" s="25" t="s">
        <v>2174</v>
      </c>
      <c r="B1924" s="25" t="s">
        <v>67</v>
      </c>
      <c r="C1924" s="25" t="s">
        <v>75</v>
      </c>
      <c r="D1924" s="25" t="s">
        <v>80</v>
      </c>
      <c r="G1924" s="31"/>
      <c r="H1924" s="32"/>
      <c r="L1924" s="25" t="s">
        <v>1834</v>
      </c>
      <c r="M1924" s="25" t="s">
        <v>171</v>
      </c>
      <c r="N1924" s="28" t="n">
        <v>4821</v>
      </c>
      <c r="O1924" s="25" t="s">
        <v>56</v>
      </c>
      <c r="P1924" s="29" t="n">
        <v>42935</v>
      </c>
      <c r="Q1924" s="33"/>
      <c r="R1924" s="34"/>
      <c r="S1924" s="28" t="n">
        <f aca="false">IF(O1924="Won",R1924,IF(O1924="Lost",0,N1924))</f>
        <v>4821</v>
      </c>
      <c r="T1924" s="30" t="str">
        <f aca="false">IF(AND(P1924&lt;&gt;"",Q1924&lt;&gt;""),Q1924-P1924,"")</f>
        <v/>
      </c>
      <c r="U1924" s="30" t="n">
        <f aca="false">IF(AND(O1924="Engaging",P1924&lt;&gt;""),'Leia-me'!$B$5-P1924,"")</f>
        <v>165</v>
      </c>
      <c r="V1924" s="25" t="str">
        <f aca="false">IF(O1924&lt;&gt;"Engaging","",IF(U1924&lt;='Leia-me'!$B$6,"Saudável",IF(U1924&lt;='Leia-me'!$B$7,"Esfriando",IF(U1924&lt;='Leia-me'!$B$8,"Última chance","Zumbi"))))</f>
        <v>Zumbi</v>
      </c>
      <c r="W1924" s="25" t="str">
        <f aca="false">IF(O1924="Won",1,IF(O1924="Lost",0,""))</f>
        <v/>
      </c>
      <c r="X1924" s="25" t="s">
        <v>1835</v>
      </c>
      <c r="Y1924" s="25" t="str">
        <f aca="false">IF(E1924="","Sim","")</f>
        <v>Sim</v>
      </c>
    </row>
    <row r="1925" customFormat="false" ht="15" hidden="false" customHeight="false" outlineLevel="0" collapsed="false">
      <c r="A1925" s="25" t="s">
        <v>2175</v>
      </c>
      <c r="B1925" s="25" t="s">
        <v>67</v>
      </c>
      <c r="C1925" s="25" t="s">
        <v>75</v>
      </c>
      <c r="D1925" s="25" t="s">
        <v>80</v>
      </c>
      <c r="E1925" s="25" t="s">
        <v>173</v>
      </c>
      <c r="F1925" s="25" t="s">
        <v>146</v>
      </c>
      <c r="G1925" s="26" t="n">
        <v>647.18</v>
      </c>
      <c r="H1925" s="27" t="n">
        <v>1185</v>
      </c>
      <c r="I1925" s="25" t="s">
        <v>174</v>
      </c>
      <c r="K1925" s="25" t="n">
        <v>1986</v>
      </c>
      <c r="L1925" s="25" t="s">
        <v>1834</v>
      </c>
      <c r="M1925" s="25" t="s">
        <v>171</v>
      </c>
      <c r="N1925" s="28" t="n">
        <v>4821</v>
      </c>
      <c r="O1925" s="25" t="s">
        <v>55</v>
      </c>
      <c r="P1925" s="29" t="n">
        <v>42935</v>
      </c>
      <c r="Q1925" s="29" t="n">
        <v>42938</v>
      </c>
      <c r="R1925" s="28" t="n">
        <v>0</v>
      </c>
      <c r="S1925" s="28" t="n">
        <f aca="false">IF(O1925="Won",R1925,IF(O1925="Lost",0,N1925))</f>
        <v>0</v>
      </c>
      <c r="T1925" s="30" t="n">
        <f aca="false">IF(AND(P1925&lt;&gt;"",Q1925&lt;&gt;""),Q1925-P1925,"")</f>
        <v>3</v>
      </c>
      <c r="U1925" s="30" t="str">
        <f aca="false">IF(AND(O1925="Engaging",P1925&lt;&gt;""),'Leia-me'!$B$5-P1925,"")</f>
        <v/>
      </c>
      <c r="V1925" s="25" t="str">
        <f aca="false">IF(O1925&lt;&gt;"Engaging","",IF(U1925&lt;='Leia-me'!$B$6,"Saudável",IF(U1925&lt;='Leia-me'!$B$7,"Esfriando",IF(U1925&lt;='Leia-me'!$B$8,"Última chance","Zumbi"))))</f>
        <v/>
      </c>
      <c r="W1925" s="25" t="n">
        <f aca="false">IF(O1925="Won",1,IF(O1925="Lost",0,""))</f>
        <v>0</v>
      </c>
      <c r="X1925" s="25" t="s">
        <v>1835</v>
      </c>
      <c r="Y1925" s="25" t="str">
        <f aca="false">IF(E1925="","Sim","")</f>
        <v/>
      </c>
    </row>
    <row r="1926" customFormat="false" ht="15" hidden="false" customHeight="false" outlineLevel="0" collapsed="false">
      <c r="A1926" s="25" t="s">
        <v>2176</v>
      </c>
      <c r="B1926" s="25" t="s">
        <v>67</v>
      </c>
      <c r="C1926" s="25" t="s">
        <v>75</v>
      </c>
      <c r="D1926" s="25" t="s">
        <v>80</v>
      </c>
      <c r="E1926" s="25" t="s">
        <v>240</v>
      </c>
      <c r="F1926" s="25" t="s">
        <v>185</v>
      </c>
      <c r="G1926" s="26" t="n">
        <v>1223.72</v>
      </c>
      <c r="H1926" s="27" t="n">
        <v>2497</v>
      </c>
      <c r="I1926" s="25" t="s">
        <v>241</v>
      </c>
      <c r="K1926" s="25" t="n">
        <v>2000</v>
      </c>
      <c r="L1926" s="25" t="s">
        <v>170</v>
      </c>
      <c r="M1926" s="25" t="s">
        <v>171</v>
      </c>
      <c r="N1926" s="28" t="n">
        <v>1096</v>
      </c>
      <c r="O1926" s="25" t="s">
        <v>54</v>
      </c>
      <c r="P1926" s="29" t="n">
        <v>42935</v>
      </c>
      <c r="Q1926" s="29" t="n">
        <v>42950</v>
      </c>
      <c r="R1926" s="28" t="n">
        <v>1060</v>
      </c>
      <c r="S1926" s="28" t="n">
        <f aca="false">IF(O1926="Won",R1926,IF(O1926="Lost",0,N1926))</f>
        <v>1060</v>
      </c>
      <c r="T1926" s="30" t="n">
        <f aca="false">IF(AND(P1926&lt;&gt;"",Q1926&lt;&gt;""),Q1926-P1926,"")</f>
        <v>15</v>
      </c>
      <c r="U1926" s="30" t="str">
        <f aca="false">IF(AND(O1926="Engaging",P1926&lt;&gt;""),'Leia-me'!$B$5-P1926,"")</f>
        <v/>
      </c>
      <c r="V1926" s="25" t="str">
        <f aca="false">IF(O1926&lt;&gt;"Engaging","",IF(U1926&lt;='Leia-me'!$B$6,"Saudável",IF(U1926&lt;='Leia-me'!$B$7,"Esfriando",IF(U1926&lt;='Leia-me'!$B$8,"Última chance","Zumbi"))))</f>
        <v/>
      </c>
      <c r="W1926" s="25" t="n">
        <f aca="false">IF(O1926="Won",1,IF(O1926="Lost",0,""))</f>
        <v>1</v>
      </c>
      <c r="Y1926" s="25" t="str">
        <f aca="false">IF(E1926="","Sim","")</f>
        <v/>
      </c>
    </row>
    <row r="1927" customFormat="false" ht="15" hidden="false" customHeight="false" outlineLevel="0" collapsed="false">
      <c r="A1927" s="25" t="s">
        <v>2177</v>
      </c>
      <c r="B1927" s="25" t="s">
        <v>67</v>
      </c>
      <c r="C1927" s="25" t="s">
        <v>75</v>
      </c>
      <c r="D1927" s="25" t="s">
        <v>80</v>
      </c>
      <c r="E1927" s="25" t="s">
        <v>154</v>
      </c>
      <c r="F1927" s="25" t="s">
        <v>155</v>
      </c>
      <c r="G1927" s="26" t="n">
        <v>86.68</v>
      </c>
      <c r="H1927" s="27" t="n">
        <v>187</v>
      </c>
      <c r="I1927" s="25" t="s">
        <v>147</v>
      </c>
      <c r="J1927" s="25" t="s">
        <v>156</v>
      </c>
      <c r="K1927" s="25" t="n">
        <v>2007</v>
      </c>
      <c r="L1927" s="25" t="s">
        <v>1834</v>
      </c>
      <c r="M1927" s="25" t="s">
        <v>171</v>
      </c>
      <c r="N1927" s="28" t="n">
        <v>4821</v>
      </c>
      <c r="O1927" s="25" t="s">
        <v>54</v>
      </c>
      <c r="P1927" s="29" t="n">
        <v>42935</v>
      </c>
      <c r="Q1927" s="29" t="n">
        <v>42942</v>
      </c>
      <c r="R1927" s="28" t="n">
        <v>5401</v>
      </c>
      <c r="S1927" s="28" t="n">
        <f aca="false">IF(O1927="Won",R1927,IF(O1927="Lost",0,N1927))</f>
        <v>5401</v>
      </c>
      <c r="T1927" s="30" t="n">
        <f aca="false">IF(AND(P1927&lt;&gt;"",Q1927&lt;&gt;""),Q1927-P1927,"")</f>
        <v>7</v>
      </c>
      <c r="U1927" s="30" t="str">
        <f aca="false">IF(AND(O1927="Engaging",P1927&lt;&gt;""),'Leia-me'!$B$5-P1927,"")</f>
        <v/>
      </c>
      <c r="V1927" s="25" t="str">
        <f aca="false">IF(O1927&lt;&gt;"Engaging","",IF(U1927&lt;='Leia-me'!$B$6,"Saudável",IF(U1927&lt;='Leia-me'!$B$7,"Esfriando",IF(U1927&lt;='Leia-me'!$B$8,"Última chance","Zumbi"))))</f>
        <v/>
      </c>
      <c r="W1927" s="25" t="n">
        <f aca="false">IF(O1927="Won",1,IF(O1927="Lost",0,""))</f>
        <v>1</v>
      </c>
      <c r="X1927" s="25" t="s">
        <v>1835</v>
      </c>
      <c r="Y1927" s="25" t="str">
        <f aca="false">IF(E1927="","Sim","")</f>
        <v/>
      </c>
    </row>
    <row r="1928" customFormat="false" ht="15" hidden="false" customHeight="false" outlineLevel="0" collapsed="false">
      <c r="A1928" s="25" t="s">
        <v>2178</v>
      </c>
      <c r="B1928" s="25" t="s">
        <v>67</v>
      </c>
      <c r="C1928" s="25" t="s">
        <v>75</v>
      </c>
      <c r="D1928" s="25" t="s">
        <v>80</v>
      </c>
      <c r="G1928" s="31"/>
      <c r="H1928" s="32"/>
      <c r="L1928" s="25" t="s">
        <v>170</v>
      </c>
      <c r="M1928" s="25" t="s">
        <v>171</v>
      </c>
      <c r="N1928" s="28" t="n">
        <v>1096</v>
      </c>
      <c r="O1928" s="25" t="s">
        <v>56</v>
      </c>
      <c r="P1928" s="29" t="n">
        <v>42936</v>
      </c>
      <c r="Q1928" s="33"/>
      <c r="R1928" s="34"/>
      <c r="S1928" s="28" t="n">
        <f aca="false">IF(O1928="Won",R1928,IF(O1928="Lost",0,N1928))</f>
        <v>1096</v>
      </c>
      <c r="T1928" s="30" t="str">
        <f aca="false">IF(AND(P1928&lt;&gt;"",Q1928&lt;&gt;""),Q1928-P1928,"")</f>
        <v/>
      </c>
      <c r="U1928" s="30" t="n">
        <f aca="false">IF(AND(O1928="Engaging",P1928&lt;&gt;""),'Leia-me'!$B$5-P1928,"")</f>
        <v>164</v>
      </c>
      <c r="V1928" s="25" t="str">
        <f aca="false">IF(O1928&lt;&gt;"Engaging","",IF(U1928&lt;='Leia-me'!$B$6,"Saudável",IF(U1928&lt;='Leia-me'!$B$7,"Esfriando",IF(U1928&lt;='Leia-me'!$B$8,"Última chance","Zumbi"))))</f>
        <v>Zumbi</v>
      </c>
      <c r="W1928" s="25" t="str">
        <f aca="false">IF(O1928="Won",1,IF(O1928="Lost",0,""))</f>
        <v/>
      </c>
      <c r="Y1928" s="25" t="str">
        <f aca="false">IF(E1928="","Sim","")</f>
        <v>Sim</v>
      </c>
    </row>
    <row r="1929" customFormat="false" ht="15" hidden="false" customHeight="false" outlineLevel="0" collapsed="false">
      <c r="A1929" s="25" t="s">
        <v>2179</v>
      </c>
      <c r="B1929" s="25" t="s">
        <v>67</v>
      </c>
      <c r="C1929" s="25" t="s">
        <v>75</v>
      </c>
      <c r="D1929" s="25" t="s">
        <v>80</v>
      </c>
      <c r="G1929" s="31"/>
      <c r="H1929" s="32"/>
      <c r="L1929" s="25" t="s">
        <v>170</v>
      </c>
      <c r="M1929" s="25" t="s">
        <v>171</v>
      </c>
      <c r="N1929" s="28" t="n">
        <v>1096</v>
      </c>
      <c r="O1929" s="25" t="s">
        <v>56</v>
      </c>
      <c r="P1929" s="29" t="n">
        <v>42936</v>
      </c>
      <c r="Q1929" s="33"/>
      <c r="R1929" s="34"/>
      <c r="S1929" s="28" t="n">
        <f aca="false">IF(O1929="Won",R1929,IF(O1929="Lost",0,N1929))</f>
        <v>1096</v>
      </c>
      <c r="T1929" s="30" t="str">
        <f aca="false">IF(AND(P1929&lt;&gt;"",Q1929&lt;&gt;""),Q1929-P1929,"")</f>
        <v/>
      </c>
      <c r="U1929" s="30" t="n">
        <f aca="false">IF(AND(O1929="Engaging",P1929&lt;&gt;""),'Leia-me'!$B$5-P1929,"")</f>
        <v>164</v>
      </c>
      <c r="V1929" s="25" t="str">
        <f aca="false">IF(O1929&lt;&gt;"Engaging","",IF(U1929&lt;='Leia-me'!$B$6,"Saudável",IF(U1929&lt;='Leia-me'!$B$7,"Esfriando",IF(U1929&lt;='Leia-me'!$B$8,"Última chance","Zumbi"))))</f>
        <v>Zumbi</v>
      </c>
      <c r="W1929" s="25" t="str">
        <f aca="false">IF(O1929="Won",1,IF(O1929="Lost",0,""))</f>
        <v/>
      </c>
      <c r="Y1929" s="25" t="str">
        <f aca="false">IF(E1929="","Sim","")</f>
        <v>Sim</v>
      </c>
    </row>
    <row r="1930" customFormat="false" ht="15" hidden="false" customHeight="false" outlineLevel="0" collapsed="false">
      <c r="A1930" s="25" t="s">
        <v>2180</v>
      </c>
      <c r="B1930" s="25" t="s">
        <v>67</v>
      </c>
      <c r="C1930" s="25" t="s">
        <v>75</v>
      </c>
      <c r="D1930" s="25" t="s">
        <v>80</v>
      </c>
      <c r="G1930" s="31"/>
      <c r="H1930" s="32"/>
      <c r="L1930" s="25" t="s">
        <v>1834</v>
      </c>
      <c r="M1930" s="25" t="s">
        <v>171</v>
      </c>
      <c r="N1930" s="28" t="n">
        <v>4821</v>
      </c>
      <c r="O1930" s="25" t="s">
        <v>56</v>
      </c>
      <c r="P1930" s="29" t="n">
        <v>42936</v>
      </c>
      <c r="Q1930" s="33"/>
      <c r="R1930" s="34"/>
      <c r="S1930" s="28" t="n">
        <f aca="false">IF(O1930="Won",R1930,IF(O1930="Lost",0,N1930))</f>
        <v>4821</v>
      </c>
      <c r="T1930" s="30" t="str">
        <f aca="false">IF(AND(P1930&lt;&gt;"",Q1930&lt;&gt;""),Q1930-P1930,"")</f>
        <v/>
      </c>
      <c r="U1930" s="30" t="n">
        <f aca="false">IF(AND(O1930="Engaging",P1930&lt;&gt;""),'Leia-me'!$B$5-P1930,"")</f>
        <v>164</v>
      </c>
      <c r="V1930" s="25" t="str">
        <f aca="false">IF(O1930&lt;&gt;"Engaging","",IF(U1930&lt;='Leia-me'!$B$6,"Saudável",IF(U1930&lt;='Leia-me'!$B$7,"Esfriando",IF(U1930&lt;='Leia-me'!$B$8,"Última chance","Zumbi"))))</f>
        <v>Zumbi</v>
      </c>
      <c r="W1930" s="25" t="str">
        <f aca="false">IF(O1930="Won",1,IF(O1930="Lost",0,""))</f>
        <v/>
      </c>
      <c r="X1930" s="25" t="s">
        <v>1835</v>
      </c>
      <c r="Y1930" s="25" t="str">
        <f aca="false">IF(E1930="","Sim","")</f>
        <v>Sim</v>
      </c>
    </row>
    <row r="1931" customFormat="false" ht="15" hidden="false" customHeight="false" outlineLevel="0" collapsed="false">
      <c r="A1931" s="25" t="s">
        <v>2181</v>
      </c>
      <c r="B1931" s="25" t="s">
        <v>67</v>
      </c>
      <c r="C1931" s="25" t="s">
        <v>75</v>
      </c>
      <c r="D1931" s="25" t="s">
        <v>80</v>
      </c>
      <c r="E1931" s="25" t="s">
        <v>198</v>
      </c>
      <c r="F1931" s="25" t="s">
        <v>177</v>
      </c>
      <c r="G1931" s="26" t="n">
        <v>2819.5</v>
      </c>
      <c r="H1931" s="27" t="n">
        <v>7227</v>
      </c>
      <c r="I1931" s="25" t="s">
        <v>147</v>
      </c>
      <c r="J1931" s="25" t="s">
        <v>199</v>
      </c>
      <c r="K1931" s="25" t="n">
        <v>1991</v>
      </c>
      <c r="L1931" s="25" t="s">
        <v>1834</v>
      </c>
      <c r="M1931" s="25" t="s">
        <v>171</v>
      </c>
      <c r="N1931" s="28" t="n">
        <v>4821</v>
      </c>
      <c r="O1931" s="25" t="s">
        <v>55</v>
      </c>
      <c r="P1931" s="29" t="n">
        <v>42936</v>
      </c>
      <c r="Q1931" s="29" t="n">
        <v>42944</v>
      </c>
      <c r="R1931" s="28" t="n">
        <v>0</v>
      </c>
      <c r="S1931" s="28" t="n">
        <f aca="false">IF(O1931="Won",R1931,IF(O1931="Lost",0,N1931))</f>
        <v>0</v>
      </c>
      <c r="T1931" s="30" t="n">
        <f aca="false">IF(AND(P1931&lt;&gt;"",Q1931&lt;&gt;""),Q1931-P1931,"")</f>
        <v>8</v>
      </c>
      <c r="U1931" s="30" t="str">
        <f aca="false">IF(AND(O1931="Engaging",P1931&lt;&gt;""),'Leia-me'!$B$5-P1931,"")</f>
        <v/>
      </c>
      <c r="V1931" s="25" t="str">
        <f aca="false">IF(O1931&lt;&gt;"Engaging","",IF(U1931&lt;='Leia-me'!$B$6,"Saudável",IF(U1931&lt;='Leia-me'!$B$7,"Esfriando",IF(U1931&lt;='Leia-me'!$B$8,"Última chance","Zumbi"))))</f>
        <v/>
      </c>
      <c r="W1931" s="25" t="n">
        <f aca="false">IF(O1931="Won",1,IF(O1931="Lost",0,""))</f>
        <v>0</v>
      </c>
      <c r="X1931" s="25" t="s">
        <v>1835</v>
      </c>
      <c r="Y1931" s="25" t="str">
        <f aca="false">IF(E1931="","Sim","")</f>
        <v/>
      </c>
    </row>
    <row r="1932" customFormat="false" ht="15" hidden="false" customHeight="false" outlineLevel="0" collapsed="false">
      <c r="A1932" s="25" t="s">
        <v>2182</v>
      </c>
      <c r="B1932" s="25" t="s">
        <v>67</v>
      </c>
      <c r="C1932" s="25" t="s">
        <v>75</v>
      </c>
      <c r="D1932" s="25" t="s">
        <v>80</v>
      </c>
      <c r="E1932" s="25" t="s">
        <v>154</v>
      </c>
      <c r="F1932" s="25" t="s">
        <v>155</v>
      </c>
      <c r="G1932" s="26" t="n">
        <v>86.68</v>
      </c>
      <c r="H1932" s="27" t="n">
        <v>187</v>
      </c>
      <c r="I1932" s="25" t="s">
        <v>147</v>
      </c>
      <c r="J1932" s="25" t="s">
        <v>156</v>
      </c>
      <c r="K1932" s="25" t="n">
        <v>2007</v>
      </c>
      <c r="L1932" s="25" t="s">
        <v>1834</v>
      </c>
      <c r="M1932" s="25" t="s">
        <v>171</v>
      </c>
      <c r="N1932" s="28" t="n">
        <v>4821</v>
      </c>
      <c r="O1932" s="25" t="s">
        <v>55</v>
      </c>
      <c r="P1932" s="29" t="n">
        <v>42936</v>
      </c>
      <c r="Q1932" s="29" t="n">
        <v>42944</v>
      </c>
      <c r="R1932" s="28" t="n">
        <v>0</v>
      </c>
      <c r="S1932" s="28" t="n">
        <f aca="false">IF(O1932="Won",R1932,IF(O1932="Lost",0,N1932))</f>
        <v>0</v>
      </c>
      <c r="T1932" s="30" t="n">
        <f aca="false">IF(AND(P1932&lt;&gt;"",Q1932&lt;&gt;""),Q1932-P1932,"")</f>
        <v>8</v>
      </c>
      <c r="U1932" s="30" t="str">
        <f aca="false">IF(AND(O1932="Engaging",P1932&lt;&gt;""),'Leia-me'!$B$5-P1932,"")</f>
        <v/>
      </c>
      <c r="V1932" s="25" t="str">
        <f aca="false">IF(O1932&lt;&gt;"Engaging","",IF(U1932&lt;='Leia-me'!$B$6,"Saudável",IF(U1932&lt;='Leia-me'!$B$7,"Esfriando",IF(U1932&lt;='Leia-me'!$B$8,"Última chance","Zumbi"))))</f>
        <v/>
      </c>
      <c r="W1932" s="25" t="n">
        <f aca="false">IF(O1932="Won",1,IF(O1932="Lost",0,""))</f>
        <v>0</v>
      </c>
      <c r="X1932" s="25" t="s">
        <v>1835</v>
      </c>
      <c r="Y1932" s="25" t="str">
        <f aca="false">IF(E1932="","Sim","")</f>
        <v/>
      </c>
    </row>
    <row r="1933" customFormat="false" ht="15" hidden="false" customHeight="false" outlineLevel="0" collapsed="false">
      <c r="A1933" s="25" t="s">
        <v>2183</v>
      </c>
      <c r="B1933" s="25" t="s">
        <v>67</v>
      </c>
      <c r="C1933" s="25" t="s">
        <v>75</v>
      </c>
      <c r="D1933" s="25" t="s">
        <v>80</v>
      </c>
      <c r="E1933" s="25" t="s">
        <v>245</v>
      </c>
      <c r="F1933" s="25" t="s">
        <v>185</v>
      </c>
      <c r="G1933" s="26" t="n">
        <v>2938.67</v>
      </c>
      <c r="H1933" s="27" t="n">
        <v>8775</v>
      </c>
      <c r="I1933" s="25" t="s">
        <v>246</v>
      </c>
      <c r="K1933" s="25" t="n">
        <v>1987</v>
      </c>
      <c r="L1933" s="25" t="s">
        <v>1834</v>
      </c>
      <c r="M1933" s="25" t="s">
        <v>171</v>
      </c>
      <c r="N1933" s="28" t="n">
        <v>4821</v>
      </c>
      <c r="O1933" s="25" t="s">
        <v>55</v>
      </c>
      <c r="P1933" s="29" t="n">
        <v>42936</v>
      </c>
      <c r="Q1933" s="29" t="n">
        <v>42951</v>
      </c>
      <c r="R1933" s="28" t="n">
        <v>0</v>
      </c>
      <c r="S1933" s="28" t="n">
        <f aca="false">IF(O1933="Won",R1933,IF(O1933="Lost",0,N1933))</f>
        <v>0</v>
      </c>
      <c r="T1933" s="30" t="n">
        <f aca="false">IF(AND(P1933&lt;&gt;"",Q1933&lt;&gt;""),Q1933-P1933,"")</f>
        <v>15</v>
      </c>
      <c r="U1933" s="30" t="str">
        <f aca="false">IF(AND(O1933="Engaging",P1933&lt;&gt;""),'Leia-me'!$B$5-P1933,"")</f>
        <v/>
      </c>
      <c r="V1933" s="25" t="str">
        <f aca="false">IF(O1933&lt;&gt;"Engaging","",IF(U1933&lt;='Leia-me'!$B$6,"Saudável",IF(U1933&lt;='Leia-me'!$B$7,"Esfriando",IF(U1933&lt;='Leia-me'!$B$8,"Última chance","Zumbi"))))</f>
        <v/>
      </c>
      <c r="W1933" s="25" t="n">
        <f aca="false">IF(O1933="Won",1,IF(O1933="Lost",0,""))</f>
        <v>0</v>
      </c>
      <c r="X1933" s="25" t="s">
        <v>1835</v>
      </c>
      <c r="Y1933" s="25" t="str">
        <f aca="false">IF(E1933="","Sim","")</f>
        <v/>
      </c>
    </row>
    <row r="1934" customFormat="false" ht="15" hidden="false" customHeight="false" outlineLevel="0" collapsed="false">
      <c r="A1934" s="25" t="s">
        <v>2184</v>
      </c>
      <c r="B1934" s="25" t="s">
        <v>67</v>
      </c>
      <c r="C1934" s="25" t="s">
        <v>75</v>
      </c>
      <c r="D1934" s="25" t="s">
        <v>80</v>
      </c>
      <c r="E1934" s="25" t="s">
        <v>176</v>
      </c>
      <c r="F1934" s="25" t="s">
        <v>177</v>
      </c>
      <c r="G1934" s="26" t="n">
        <v>1698.2</v>
      </c>
      <c r="H1934" s="27" t="n">
        <v>3798</v>
      </c>
      <c r="I1934" s="25" t="s">
        <v>147</v>
      </c>
      <c r="K1934" s="25" t="n">
        <v>1987</v>
      </c>
      <c r="L1934" s="25" t="s">
        <v>1834</v>
      </c>
      <c r="M1934" s="25" t="s">
        <v>171</v>
      </c>
      <c r="N1934" s="28" t="n">
        <v>4821</v>
      </c>
      <c r="O1934" s="25" t="s">
        <v>55</v>
      </c>
      <c r="P1934" s="29" t="n">
        <v>42936</v>
      </c>
      <c r="Q1934" s="29" t="n">
        <v>42944</v>
      </c>
      <c r="R1934" s="28" t="n">
        <v>0</v>
      </c>
      <c r="S1934" s="28" t="n">
        <f aca="false">IF(O1934="Won",R1934,IF(O1934="Lost",0,N1934))</f>
        <v>0</v>
      </c>
      <c r="T1934" s="30" t="n">
        <f aca="false">IF(AND(P1934&lt;&gt;"",Q1934&lt;&gt;""),Q1934-P1934,"")</f>
        <v>8</v>
      </c>
      <c r="U1934" s="30" t="str">
        <f aca="false">IF(AND(O1934="Engaging",P1934&lt;&gt;""),'Leia-me'!$B$5-P1934,"")</f>
        <v/>
      </c>
      <c r="V1934" s="25" t="str">
        <f aca="false">IF(O1934&lt;&gt;"Engaging","",IF(U1934&lt;='Leia-me'!$B$6,"Saudável",IF(U1934&lt;='Leia-me'!$B$7,"Esfriando",IF(U1934&lt;='Leia-me'!$B$8,"Última chance","Zumbi"))))</f>
        <v/>
      </c>
      <c r="W1934" s="25" t="n">
        <f aca="false">IF(O1934="Won",1,IF(O1934="Lost",0,""))</f>
        <v>0</v>
      </c>
      <c r="X1934" s="25" t="s">
        <v>1835</v>
      </c>
      <c r="Y1934" s="25" t="str">
        <f aca="false">IF(E1934="","Sim","")</f>
        <v/>
      </c>
    </row>
    <row r="1935" customFormat="false" ht="15" hidden="false" customHeight="false" outlineLevel="0" collapsed="false">
      <c r="A1935" s="25" t="s">
        <v>2185</v>
      </c>
      <c r="B1935" s="25" t="s">
        <v>67</v>
      </c>
      <c r="C1935" s="25" t="s">
        <v>75</v>
      </c>
      <c r="D1935" s="25" t="s">
        <v>80</v>
      </c>
      <c r="E1935" s="25" t="s">
        <v>151</v>
      </c>
      <c r="F1935" s="25" t="s">
        <v>146</v>
      </c>
      <c r="G1935" s="26" t="n">
        <v>587.34</v>
      </c>
      <c r="H1935" s="27" t="n">
        <v>1356</v>
      </c>
      <c r="I1935" s="25" t="s">
        <v>152</v>
      </c>
      <c r="K1935" s="25" t="n">
        <v>2012</v>
      </c>
      <c r="L1935" s="25" t="s">
        <v>160</v>
      </c>
      <c r="M1935" s="25" t="s">
        <v>149</v>
      </c>
      <c r="N1935" s="28" t="n">
        <v>3393</v>
      </c>
      <c r="O1935" s="25" t="s">
        <v>55</v>
      </c>
      <c r="P1935" s="29" t="n">
        <v>42936</v>
      </c>
      <c r="Q1935" s="29" t="n">
        <v>42939</v>
      </c>
      <c r="R1935" s="28" t="n">
        <v>0</v>
      </c>
      <c r="S1935" s="28" t="n">
        <f aca="false">IF(O1935="Won",R1935,IF(O1935="Lost",0,N1935))</f>
        <v>0</v>
      </c>
      <c r="T1935" s="30" t="n">
        <f aca="false">IF(AND(P1935&lt;&gt;"",Q1935&lt;&gt;""),Q1935-P1935,"")</f>
        <v>3</v>
      </c>
      <c r="U1935" s="30" t="str">
        <f aca="false">IF(AND(O1935="Engaging",P1935&lt;&gt;""),'Leia-me'!$B$5-P1935,"")</f>
        <v/>
      </c>
      <c r="V1935" s="25" t="str">
        <f aca="false">IF(O1935&lt;&gt;"Engaging","",IF(U1935&lt;='Leia-me'!$B$6,"Saudável",IF(U1935&lt;='Leia-me'!$B$7,"Esfriando",IF(U1935&lt;='Leia-me'!$B$8,"Última chance","Zumbi"))))</f>
        <v/>
      </c>
      <c r="W1935" s="25" t="n">
        <f aca="false">IF(O1935="Won",1,IF(O1935="Lost",0,""))</f>
        <v>0</v>
      </c>
      <c r="Y1935" s="25" t="str">
        <f aca="false">IF(E1935="","Sim","")</f>
        <v/>
      </c>
    </row>
    <row r="1936" customFormat="false" ht="15" hidden="false" customHeight="false" outlineLevel="0" collapsed="false">
      <c r="A1936" s="25" t="s">
        <v>2186</v>
      </c>
      <c r="B1936" s="25" t="s">
        <v>67</v>
      </c>
      <c r="C1936" s="25" t="s">
        <v>75</v>
      </c>
      <c r="D1936" s="25" t="s">
        <v>80</v>
      </c>
      <c r="E1936" s="25" t="s">
        <v>162</v>
      </c>
      <c r="F1936" s="25" t="s">
        <v>155</v>
      </c>
      <c r="G1936" s="26" t="n">
        <v>5266.09</v>
      </c>
      <c r="H1936" s="27" t="n">
        <v>8595</v>
      </c>
      <c r="I1936" s="25" t="s">
        <v>147</v>
      </c>
      <c r="J1936" s="25" t="s">
        <v>156</v>
      </c>
      <c r="K1936" s="25" t="n">
        <v>1988</v>
      </c>
      <c r="L1936" s="25" t="s">
        <v>1834</v>
      </c>
      <c r="M1936" s="25" t="s">
        <v>171</v>
      </c>
      <c r="N1936" s="28" t="n">
        <v>4821</v>
      </c>
      <c r="O1936" s="25" t="s">
        <v>54</v>
      </c>
      <c r="P1936" s="29" t="n">
        <v>42936</v>
      </c>
      <c r="Q1936" s="29" t="n">
        <v>42964</v>
      </c>
      <c r="R1936" s="28" t="n">
        <v>5058</v>
      </c>
      <c r="S1936" s="28" t="n">
        <f aca="false">IF(O1936="Won",R1936,IF(O1936="Lost",0,N1936))</f>
        <v>5058</v>
      </c>
      <c r="T1936" s="30" t="n">
        <f aca="false">IF(AND(P1936&lt;&gt;"",Q1936&lt;&gt;""),Q1936-P1936,"")</f>
        <v>28</v>
      </c>
      <c r="U1936" s="30" t="str">
        <f aca="false">IF(AND(O1936="Engaging",P1936&lt;&gt;""),'Leia-me'!$B$5-P1936,"")</f>
        <v/>
      </c>
      <c r="V1936" s="25" t="str">
        <f aca="false">IF(O1936&lt;&gt;"Engaging","",IF(U1936&lt;='Leia-me'!$B$6,"Saudável",IF(U1936&lt;='Leia-me'!$B$7,"Esfriando",IF(U1936&lt;='Leia-me'!$B$8,"Última chance","Zumbi"))))</f>
        <v/>
      </c>
      <c r="W1936" s="25" t="n">
        <f aca="false">IF(O1936="Won",1,IF(O1936="Lost",0,""))</f>
        <v>1</v>
      </c>
      <c r="X1936" s="25" t="s">
        <v>1835</v>
      </c>
      <c r="Y1936" s="25" t="str">
        <f aca="false">IF(E1936="","Sim","")</f>
        <v/>
      </c>
    </row>
    <row r="1937" customFormat="false" ht="15" hidden="false" customHeight="false" outlineLevel="0" collapsed="false">
      <c r="A1937" s="25" t="s">
        <v>2187</v>
      </c>
      <c r="B1937" s="25" t="s">
        <v>67</v>
      </c>
      <c r="C1937" s="25" t="s">
        <v>75</v>
      </c>
      <c r="D1937" s="25" t="s">
        <v>80</v>
      </c>
      <c r="G1937" s="31"/>
      <c r="H1937" s="32"/>
      <c r="L1937" s="25" t="s">
        <v>1834</v>
      </c>
      <c r="M1937" s="25" t="s">
        <v>171</v>
      </c>
      <c r="N1937" s="28" t="n">
        <v>4821</v>
      </c>
      <c r="O1937" s="25" t="s">
        <v>56</v>
      </c>
      <c r="P1937" s="29" t="n">
        <v>42937</v>
      </c>
      <c r="Q1937" s="33"/>
      <c r="R1937" s="34"/>
      <c r="S1937" s="28" t="n">
        <f aca="false">IF(O1937="Won",R1937,IF(O1937="Lost",0,N1937))</f>
        <v>4821</v>
      </c>
      <c r="T1937" s="30" t="str">
        <f aca="false">IF(AND(P1937&lt;&gt;"",Q1937&lt;&gt;""),Q1937-P1937,"")</f>
        <v/>
      </c>
      <c r="U1937" s="30" t="n">
        <f aca="false">IF(AND(O1937="Engaging",P1937&lt;&gt;""),'Leia-me'!$B$5-P1937,"")</f>
        <v>163</v>
      </c>
      <c r="V1937" s="25" t="str">
        <f aca="false">IF(O1937&lt;&gt;"Engaging","",IF(U1937&lt;='Leia-me'!$B$6,"Saudável",IF(U1937&lt;='Leia-me'!$B$7,"Esfriando",IF(U1937&lt;='Leia-me'!$B$8,"Última chance","Zumbi"))))</f>
        <v>Zumbi</v>
      </c>
      <c r="W1937" s="25" t="str">
        <f aca="false">IF(O1937="Won",1,IF(O1937="Lost",0,""))</f>
        <v/>
      </c>
      <c r="X1937" s="25" t="s">
        <v>1835</v>
      </c>
      <c r="Y1937" s="25" t="str">
        <f aca="false">IF(E1937="","Sim","")</f>
        <v>Sim</v>
      </c>
    </row>
    <row r="1938" customFormat="false" ht="15" hidden="false" customHeight="false" outlineLevel="0" collapsed="false">
      <c r="A1938" s="25" t="s">
        <v>2188</v>
      </c>
      <c r="B1938" s="25" t="s">
        <v>67</v>
      </c>
      <c r="C1938" s="25" t="s">
        <v>75</v>
      </c>
      <c r="D1938" s="25" t="s">
        <v>80</v>
      </c>
      <c r="G1938" s="31"/>
      <c r="H1938" s="32"/>
      <c r="L1938" s="25" t="s">
        <v>1834</v>
      </c>
      <c r="M1938" s="25" t="s">
        <v>171</v>
      </c>
      <c r="N1938" s="28" t="n">
        <v>4821</v>
      </c>
      <c r="O1938" s="25" t="s">
        <v>56</v>
      </c>
      <c r="P1938" s="29" t="n">
        <v>42937</v>
      </c>
      <c r="Q1938" s="33"/>
      <c r="R1938" s="34"/>
      <c r="S1938" s="28" t="n">
        <f aca="false">IF(O1938="Won",R1938,IF(O1938="Lost",0,N1938))</f>
        <v>4821</v>
      </c>
      <c r="T1938" s="30" t="str">
        <f aca="false">IF(AND(P1938&lt;&gt;"",Q1938&lt;&gt;""),Q1938-P1938,"")</f>
        <v/>
      </c>
      <c r="U1938" s="30" t="n">
        <f aca="false">IF(AND(O1938="Engaging",P1938&lt;&gt;""),'Leia-me'!$B$5-P1938,"")</f>
        <v>163</v>
      </c>
      <c r="V1938" s="25" t="str">
        <f aca="false">IF(O1938&lt;&gt;"Engaging","",IF(U1938&lt;='Leia-me'!$B$6,"Saudável",IF(U1938&lt;='Leia-me'!$B$7,"Esfriando",IF(U1938&lt;='Leia-me'!$B$8,"Última chance","Zumbi"))))</f>
        <v>Zumbi</v>
      </c>
      <c r="W1938" s="25" t="str">
        <f aca="false">IF(O1938="Won",1,IF(O1938="Lost",0,""))</f>
        <v/>
      </c>
      <c r="X1938" s="25" t="s">
        <v>1835</v>
      </c>
      <c r="Y1938" s="25" t="str">
        <f aca="false">IF(E1938="","Sim","")</f>
        <v>Sim</v>
      </c>
    </row>
    <row r="1939" customFormat="false" ht="15" hidden="false" customHeight="false" outlineLevel="0" collapsed="false">
      <c r="A1939" s="25" t="s">
        <v>2189</v>
      </c>
      <c r="B1939" s="25" t="s">
        <v>67</v>
      </c>
      <c r="C1939" s="25" t="s">
        <v>75</v>
      </c>
      <c r="D1939" s="25" t="s">
        <v>80</v>
      </c>
      <c r="E1939" s="25" t="s">
        <v>661</v>
      </c>
      <c r="F1939" s="25" t="s">
        <v>146</v>
      </c>
      <c r="G1939" s="26" t="n">
        <v>251.41</v>
      </c>
      <c r="H1939" s="27" t="n">
        <v>495</v>
      </c>
      <c r="I1939" s="25" t="s">
        <v>147</v>
      </c>
      <c r="K1939" s="25" t="n">
        <v>1999</v>
      </c>
      <c r="L1939" s="25" t="s">
        <v>148</v>
      </c>
      <c r="M1939" s="25" t="s">
        <v>149</v>
      </c>
      <c r="N1939" s="28" t="n">
        <v>55</v>
      </c>
      <c r="O1939" s="25" t="s">
        <v>56</v>
      </c>
      <c r="P1939" s="29" t="n">
        <v>42937</v>
      </c>
      <c r="Q1939" s="33"/>
      <c r="R1939" s="34"/>
      <c r="S1939" s="28" t="n">
        <f aca="false">IF(O1939="Won",R1939,IF(O1939="Lost",0,N1939))</f>
        <v>55</v>
      </c>
      <c r="T1939" s="30" t="str">
        <f aca="false">IF(AND(P1939&lt;&gt;"",Q1939&lt;&gt;""),Q1939-P1939,"")</f>
        <v/>
      </c>
      <c r="U1939" s="30" t="n">
        <f aca="false">IF(AND(O1939="Engaging",P1939&lt;&gt;""),'Leia-me'!$B$5-P1939,"")</f>
        <v>163</v>
      </c>
      <c r="V1939" s="25" t="str">
        <f aca="false">IF(O1939&lt;&gt;"Engaging","",IF(U1939&lt;='Leia-me'!$B$6,"Saudável",IF(U1939&lt;='Leia-me'!$B$7,"Esfriando",IF(U1939&lt;='Leia-me'!$B$8,"Última chance","Zumbi"))))</f>
        <v>Zumbi</v>
      </c>
      <c r="W1939" s="25" t="str">
        <f aca="false">IF(O1939="Won",1,IF(O1939="Lost",0,""))</f>
        <v/>
      </c>
      <c r="Y1939" s="25" t="str">
        <f aca="false">IF(E1939="","Sim","")</f>
        <v/>
      </c>
    </row>
    <row r="1940" customFormat="false" ht="15" hidden="false" customHeight="false" outlineLevel="0" collapsed="false">
      <c r="A1940" s="25" t="s">
        <v>2190</v>
      </c>
      <c r="B1940" s="25" t="s">
        <v>67</v>
      </c>
      <c r="C1940" s="25" t="s">
        <v>75</v>
      </c>
      <c r="D1940" s="25" t="s">
        <v>80</v>
      </c>
      <c r="E1940" s="25" t="s">
        <v>445</v>
      </c>
      <c r="F1940" s="25" t="s">
        <v>192</v>
      </c>
      <c r="G1940" s="26" t="n">
        <v>987.39</v>
      </c>
      <c r="H1940" s="27" t="n">
        <v>2253</v>
      </c>
      <c r="I1940" s="25" t="s">
        <v>147</v>
      </c>
      <c r="K1940" s="25" t="n">
        <v>2002</v>
      </c>
      <c r="L1940" s="25" t="s">
        <v>160</v>
      </c>
      <c r="M1940" s="25" t="s">
        <v>149</v>
      </c>
      <c r="N1940" s="28" t="n">
        <v>3393</v>
      </c>
      <c r="O1940" s="25" t="s">
        <v>56</v>
      </c>
      <c r="P1940" s="29" t="n">
        <v>42937</v>
      </c>
      <c r="Q1940" s="33"/>
      <c r="R1940" s="34"/>
      <c r="S1940" s="28" t="n">
        <f aca="false">IF(O1940="Won",R1940,IF(O1940="Lost",0,N1940))</f>
        <v>3393</v>
      </c>
      <c r="T1940" s="30" t="str">
        <f aca="false">IF(AND(P1940&lt;&gt;"",Q1940&lt;&gt;""),Q1940-P1940,"")</f>
        <v/>
      </c>
      <c r="U1940" s="30" t="n">
        <f aca="false">IF(AND(O1940="Engaging",P1940&lt;&gt;""),'Leia-me'!$B$5-P1940,"")</f>
        <v>163</v>
      </c>
      <c r="V1940" s="25" t="str">
        <f aca="false">IF(O1940&lt;&gt;"Engaging","",IF(U1940&lt;='Leia-me'!$B$6,"Saudável",IF(U1940&lt;='Leia-me'!$B$7,"Esfriando",IF(U1940&lt;='Leia-me'!$B$8,"Última chance","Zumbi"))))</f>
        <v>Zumbi</v>
      </c>
      <c r="W1940" s="25" t="str">
        <f aca="false">IF(O1940="Won",1,IF(O1940="Lost",0,""))</f>
        <v/>
      </c>
      <c r="Y1940" s="25" t="str">
        <f aca="false">IF(E1940="","Sim","")</f>
        <v/>
      </c>
    </row>
    <row r="1941" customFormat="false" ht="15" hidden="false" customHeight="false" outlineLevel="0" collapsed="false">
      <c r="A1941" s="25" t="s">
        <v>2191</v>
      </c>
      <c r="B1941" s="25" t="s">
        <v>67</v>
      </c>
      <c r="C1941" s="25" t="s">
        <v>75</v>
      </c>
      <c r="D1941" s="25" t="s">
        <v>80</v>
      </c>
      <c r="E1941" s="25" t="s">
        <v>444</v>
      </c>
      <c r="F1941" s="25" t="s">
        <v>192</v>
      </c>
      <c r="G1941" s="26" t="n">
        <v>6354.87</v>
      </c>
      <c r="H1941" s="27" t="n">
        <v>16780</v>
      </c>
      <c r="I1941" s="25" t="s">
        <v>147</v>
      </c>
      <c r="J1941" s="25" t="s">
        <v>445</v>
      </c>
      <c r="K1941" s="25" t="n">
        <v>1996</v>
      </c>
      <c r="L1941" s="25" t="s">
        <v>160</v>
      </c>
      <c r="M1941" s="25" t="s">
        <v>149</v>
      </c>
      <c r="N1941" s="28" t="n">
        <v>3393</v>
      </c>
      <c r="O1941" s="25" t="s">
        <v>56</v>
      </c>
      <c r="P1941" s="29" t="n">
        <v>42937</v>
      </c>
      <c r="Q1941" s="33"/>
      <c r="R1941" s="34"/>
      <c r="S1941" s="28" t="n">
        <f aca="false">IF(O1941="Won",R1941,IF(O1941="Lost",0,N1941))</f>
        <v>3393</v>
      </c>
      <c r="T1941" s="30" t="str">
        <f aca="false">IF(AND(P1941&lt;&gt;"",Q1941&lt;&gt;""),Q1941-P1941,"")</f>
        <v/>
      </c>
      <c r="U1941" s="30" t="n">
        <f aca="false">IF(AND(O1941="Engaging",P1941&lt;&gt;""),'Leia-me'!$B$5-P1941,"")</f>
        <v>163</v>
      </c>
      <c r="V1941" s="25" t="str">
        <f aca="false">IF(O1941&lt;&gt;"Engaging","",IF(U1941&lt;='Leia-me'!$B$6,"Saudável",IF(U1941&lt;='Leia-me'!$B$7,"Esfriando",IF(U1941&lt;='Leia-me'!$B$8,"Última chance","Zumbi"))))</f>
        <v>Zumbi</v>
      </c>
      <c r="W1941" s="25" t="str">
        <f aca="false">IF(O1941="Won",1,IF(O1941="Lost",0,""))</f>
        <v/>
      </c>
      <c r="Y1941" s="25" t="str">
        <f aca="false">IF(E1941="","Sim","")</f>
        <v/>
      </c>
    </row>
    <row r="1942" customFormat="false" ht="15" hidden="false" customHeight="false" outlineLevel="0" collapsed="false">
      <c r="A1942" s="25" t="s">
        <v>2192</v>
      </c>
      <c r="B1942" s="25" t="s">
        <v>67</v>
      </c>
      <c r="C1942" s="25" t="s">
        <v>75</v>
      </c>
      <c r="D1942" s="25" t="s">
        <v>80</v>
      </c>
      <c r="E1942" s="25" t="s">
        <v>251</v>
      </c>
      <c r="F1942" s="25" t="s">
        <v>211</v>
      </c>
      <c r="G1942" s="26" t="n">
        <v>332.43</v>
      </c>
      <c r="H1942" s="27" t="n">
        <v>799</v>
      </c>
      <c r="I1942" s="25" t="s">
        <v>147</v>
      </c>
      <c r="K1942" s="25" t="n">
        <v>1995</v>
      </c>
      <c r="L1942" s="25" t="s">
        <v>170</v>
      </c>
      <c r="M1942" s="25" t="s">
        <v>171</v>
      </c>
      <c r="N1942" s="28" t="n">
        <v>1096</v>
      </c>
      <c r="O1942" s="25" t="s">
        <v>54</v>
      </c>
      <c r="P1942" s="29" t="n">
        <v>42937</v>
      </c>
      <c r="Q1942" s="29" t="n">
        <v>42944</v>
      </c>
      <c r="R1942" s="28" t="n">
        <v>1000</v>
      </c>
      <c r="S1942" s="28" t="n">
        <f aca="false">IF(O1942="Won",R1942,IF(O1942="Lost",0,N1942))</f>
        <v>1000</v>
      </c>
      <c r="T1942" s="30" t="n">
        <f aca="false">IF(AND(P1942&lt;&gt;"",Q1942&lt;&gt;""),Q1942-P1942,"")</f>
        <v>7</v>
      </c>
      <c r="U1942" s="30" t="str">
        <f aca="false">IF(AND(O1942="Engaging",P1942&lt;&gt;""),'Leia-me'!$B$5-P1942,"")</f>
        <v/>
      </c>
      <c r="V1942" s="25" t="str">
        <f aca="false">IF(O1942&lt;&gt;"Engaging","",IF(U1942&lt;='Leia-me'!$B$6,"Saudável",IF(U1942&lt;='Leia-me'!$B$7,"Esfriando",IF(U1942&lt;='Leia-me'!$B$8,"Última chance","Zumbi"))))</f>
        <v/>
      </c>
      <c r="W1942" s="25" t="n">
        <f aca="false">IF(O1942="Won",1,IF(O1942="Lost",0,""))</f>
        <v>1</v>
      </c>
      <c r="Y1942" s="25" t="str">
        <f aca="false">IF(E1942="","Sim","")</f>
        <v/>
      </c>
    </row>
    <row r="1943" customFormat="false" ht="15" hidden="false" customHeight="false" outlineLevel="0" collapsed="false">
      <c r="A1943" s="25" t="s">
        <v>2193</v>
      </c>
      <c r="B1943" s="25" t="s">
        <v>67</v>
      </c>
      <c r="C1943" s="25" t="s">
        <v>75</v>
      </c>
      <c r="D1943" s="25" t="s">
        <v>80</v>
      </c>
      <c r="E1943" s="25" t="s">
        <v>184</v>
      </c>
      <c r="F1943" s="25" t="s">
        <v>185</v>
      </c>
      <c r="G1943" s="26" t="n">
        <v>1520.66</v>
      </c>
      <c r="H1943" s="27" t="n">
        <v>1806</v>
      </c>
      <c r="I1943" s="25" t="s">
        <v>147</v>
      </c>
      <c r="K1943" s="25" t="n">
        <v>2005</v>
      </c>
      <c r="L1943" s="25" t="s">
        <v>1834</v>
      </c>
      <c r="M1943" s="25" t="s">
        <v>171</v>
      </c>
      <c r="N1943" s="28" t="n">
        <v>4821</v>
      </c>
      <c r="O1943" s="25" t="s">
        <v>54</v>
      </c>
      <c r="P1943" s="29" t="n">
        <v>42937</v>
      </c>
      <c r="Q1943" s="29" t="n">
        <v>42942</v>
      </c>
      <c r="R1943" s="28" t="n">
        <v>5347</v>
      </c>
      <c r="S1943" s="28" t="n">
        <f aca="false">IF(O1943="Won",R1943,IF(O1943="Lost",0,N1943))</f>
        <v>5347</v>
      </c>
      <c r="T1943" s="30" t="n">
        <f aca="false">IF(AND(P1943&lt;&gt;"",Q1943&lt;&gt;""),Q1943-P1943,"")</f>
        <v>5</v>
      </c>
      <c r="U1943" s="30" t="str">
        <f aca="false">IF(AND(O1943="Engaging",P1943&lt;&gt;""),'Leia-me'!$B$5-P1943,"")</f>
        <v/>
      </c>
      <c r="V1943" s="25" t="str">
        <f aca="false">IF(O1943&lt;&gt;"Engaging","",IF(U1943&lt;='Leia-me'!$B$6,"Saudável",IF(U1943&lt;='Leia-me'!$B$7,"Esfriando",IF(U1943&lt;='Leia-me'!$B$8,"Última chance","Zumbi"))))</f>
        <v/>
      </c>
      <c r="W1943" s="25" t="n">
        <f aca="false">IF(O1943="Won",1,IF(O1943="Lost",0,""))</f>
        <v>1</v>
      </c>
      <c r="X1943" s="25" t="s">
        <v>1835</v>
      </c>
      <c r="Y1943" s="25" t="str">
        <f aca="false">IF(E1943="","Sim","")</f>
        <v/>
      </c>
    </row>
    <row r="1944" customFormat="false" ht="15" hidden="false" customHeight="false" outlineLevel="0" collapsed="false">
      <c r="A1944" s="25" t="s">
        <v>2194</v>
      </c>
      <c r="B1944" s="25" t="s">
        <v>67</v>
      </c>
      <c r="C1944" s="25" t="s">
        <v>75</v>
      </c>
      <c r="D1944" s="25" t="s">
        <v>80</v>
      </c>
      <c r="G1944" s="31"/>
      <c r="H1944" s="32"/>
      <c r="L1944" s="25" t="s">
        <v>186</v>
      </c>
      <c r="M1944" s="25" t="s">
        <v>171</v>
      </c>
      <c r="N1944" s="28" t="n">
        <v>550</v>
      </c>
      <c r="O1944" s="25" t="s">
        <v>56</v>
      </c>
      <c r="P1944" s="29" t="n">
        <v>42938</v>
      </c>
      <c r="Q1944" s="33"/>
      <c r="R1944" s="34"/>
      <c r="S1944" s="28" t="n">
        <f aca="false">IF(O1944="Won",R1944,IF(O1944="Lost",0,N1944))</f>
        <v>550</v>
      </c>
      <c r="T1944" s="30" t="str">
        <f aca="false">IF(AND(P1944&lt;&gt;"",Q1944&lt;&gt;""),Q1944-P1944,"")</f>
        <v/>
      </c>
      <c r="U1944" s="30" t="n">
        <f aca="false">IF(AND(O1944="Engaging",P1944&lt;&gt;""),'Leia-me'!$B$5-P1944,"")</f>
        <v>162</v>
      </c>
      <c r="V1944" s="25" t="str">
        <f aca="false">IF(O1944&lt;&gt;"Engaging","",IF(U1944&lt;='Leia-me'!$B$6,"Saudável",IF(U1944&lt;='Leia-me'!$B$7,"Esfriando",IF(U1944&lt;='Leia-me'!$B$8,"Última chance","Zumbi"))))</f>
        <v>Zumbi</v>
      </c>
      <c r="W1944" s="25" t="str">
        <f aca="false">IF(O1944="Won",1,IF(O1944="Lost",0,""))</f>
        <v/>
      </c>
      <c r="Y1944" s="25" t="str">
        <f aca="false">IF(E1944="","Sim","")</f>
        <v>Sim</v>
      </c>
    </row>
    <row r="1945" customFormat="false" ht="15" hidden="false" customHeight="false" outlineLevel="0" collapsed="false">
      <c r="A1945" s="25" t="s">
        <v>2195</v>
      </c>
      <c r="B1945" s="25" t="s">
        <v>67</v>
      </c>
      <c r="C1945" s="25" t="s">
        <v>75</v>
      </c>
      <c r="D1945" s="25" t="s">
        <v>80</v>
      </c>
      <c r="G1945" s="31"/>
      <c r="H1945" s="32"/>
      <c r="L1945" s="25" t="s">
        <v>170</v>
      </c>
      <c r="M1945" s="25" t="s">
        <v>171</v>
      </c>
      <c r="N1945" s="28" t="n">
        <v>1096</v>
      </c>
      <c r="O1945" s="25" t="s">
        <v>56</v>
      </c>
      <c r="P1945" s="29" t="n">
        <v>42938</v>
      </c>
      <c r="Q1945" s="33"/>
      <c r="R1945" s="34"/>
      <c r="S1945" s="28" t="n">
        <f aca="false">IF(O1945="Won",R1945,IF(O1945="Lost",0,N1945))</f>
        <v>1096</v>
      </c>
      <c r="T1945" s="30" t="str">
        <f aca="false">IF(AND(P1945&lt;&gt;"",Q1945&lt;&gt;""),Q1945-P1945,"")</f>
        <v/>
      </c>
      <c r="U1945" s="30" t="n">
        <f aca="false">IF(AND(O1945="Engaging",P1945&lt;&gt;""),'Leia-me'!$B$5-P1945,"")</f>
        <v>162</v>
      </c>
      <c r="V1945" s="25" t="str">
        <f aca="false">IF(O1945&lt;&gt;"Engaging","",IF(U1945&lt;='Leia-me'!$B$6,"Saudável",IF(U1945&lt;='Leia-me'!$B$7,"Esfriando",IF(U1945&lt;='Leia-me'!$B$8,"Última chance","Zumbi"))))</f>
        <v>Zumbi</v>
      </c>
      <c r="W1945" s="25" t="str">
        <f aca="false">IF(O1945="Won",1,IF(O1945="Lost",0,""))</f>
        <v/>
      </c>
      <c r="Y1945" s="25" t="str">
        <f aca="false">IF(E1945="","Sim","")</f>
        <v>Sim</v>
      </c>
    </row>
    <row r="1946" customFormat="false" ht="15" hidden="false" customHeight="false" outlineLevel="0" collapsed="false">
      <c r="A1946" s="25" t="s">
        <v>2196</v>
      </c>
      <c r="B1946" s="25" t="s">
        <v>67</v>
      </c>
      <c r="C1946" s="25" t="s">
        <v>75</v>
      </c>
      <c r="D1946" s="25" t="s">
        <v>80</v>
      </c>
      <c r="G1946" s="31"/>
      <c r="H1946" s="32"/>
      <c r="L1946" s="25" t="s">
        <v>1834</v>
      </c>
      <c r="M1946" s="25" t="s">
        <v>171</v>
      </c>
      <c r="N1946" s="28" t="n">
        <v>4821</v>
      </c>
      <c r="O1946" s="25" t="s">
        <v>56</v>
      </c>
      <c r="P1946" s="29" t="n">
        <v>42938</v>
      </c>
      <c r="Q1946" s="33"/>
      <c r="R1946" s="34"/>
      <c r="S1946" s="28" t="n">
        <f aca="false">IF(O1946="Won",R1946,IF(O1946="Lost",0,N1946))</f>
        <v>4821</v>
      </c>
      <c r="T1946" s="30" t="str">
        <f aca="false">IF(AND(P1946&lt;&gt;"",Q1946&lt;&gt;""),Q1946-P1946,"")</f>
        <v/>
      </c>
      <c r="U1946" s="30" t="n">
        <f aca="false">IF(AND(O1946="Engaging",P1946&lt;&gt;""),'Leia-me'!$B$5-P1946,"")</f>
        <v>162</v>
      </c>
      <c r="V1946" s="25" t="str">
        <f aca="false">IF(O1946&lt;&gt;"Engaging","",IF(U1946&lt;='Leia-me'!$B$6,"Saudável",IF(U1946&lt;='Leia-me'!$B$7,"Esfriando",IF(U1946&lt;='Leia-me'!$B$8,"Última chance","Zumbi"))))</f>
        <v>Zumbi</v>
      </c>
      <c r="W1946" s="25" t="str">
        <f aca="false">IF(O1946="Won",1,IF(O1946="Lost",0,""))</f>
        <v/>
      </c>
      <c r="X1946" s="25" t="s">
        <v>1835</v>
      </c>
      <c r="Y1946" s="25" t="str">
        <f aca="false">IF(E1946="","Sim","")</f>
        <v>Sim</v>
      </c>
    </row>
    <row r="1947" customFormat="false" ht="15" hidden="false" customHeight="false" outlineLevel="0" collapsed="false">
      <c r="A1947" s="25" t="s">
        <v>2197</v>
      </c>
      <c r="B1947" s="25" t="s">
        <v>67</v>
      </c>
      <c r="C1947" s="25" t="s">
        <v>75</v>
      </c>
      <c r="D1947" s="25" t="s">
        <v>80</v>
      </c>
      <c r="G1947" s="31"/>
      <c r="H1947" s="32"/>
      <c r="L1947" s="25" t="s">
        <v>148</v>
      </c>
      <c r="M1947" s="25" t="s">
        <v>149</v>
      </c>
      <c r="N1947" s="28" t="n">
        <v>55</v>
      </c>
      <c r="O1947" s="25" t="s">
        <v>56</v>
      </c>
      <c r="P1947" s="29" t="n">
        <v>42938</v>
      </c>
      <c r="Q1947" s="33"/>
      <c r="R1947" s="34"/>
      <c r="S1947" s="28" t="n">
        <f aca="false">IF(O1947="Won",R1947,IF(O1947="Lost",0,N1947))</f>
        <v>55</v>
      </c>
      <c r="T1947" s="30" t="str">
        <f aca="false">IF(AND(P1947&lt;&gt;"",Q1947&lt;&gt;""),Q1947-P1947,"")</f>
        <v/>
      </c>
      <c r="U1947" s="30" t="n">
        <f aca="false">IF(AND(O1947="Engaging",P1947&lt;&gt;""),'Leia-me'!$B$5-P1947,"")</f>
        <v>162</v>
      </c>
      <c r="V1947" s="25" t="str">
        <f aca="false">IF(O1947&lt;&gt;"Engaging","",IF(U1947&lt;='Leia-me'!$B$6,"Saudável",IF(U1947&lt;='Leia-me'!$B$7,"Esfriando",IF(U1947&lt;='Leia-me'!$B$8,"Última chance","Zumbi"))))</f>
        <v>Zumbi</v>
      </c>
      <c r="W1947" s="25" t="str">
        <f aca="false">IF(O1947="Won",1,IF(O1947="Lost",0,""))</f>
        <v/>
      </c>
      <c r="Y1947" s="25" t="str">
        <f aca="false">IF(E1947="","Sim","")</f>
        <v>Sim</v>
      </c>
    </row>
    <row r="1948" customFormat="false" ht="15" hidden="false" customHeight="false" outlineLevel="0" collapsed="false">
      <c r="A1948" s="25" t="s">
        <v>2198</v>
      </c>
      <c r="B1948" s="25" t="s">
        <v>67</v>
      </c>
      <c r="C1948" s="25" t="s">
        <v>75</v>
      </c>
      <c r="D1948" s="25" t="s">
        <v>80</v>
      </c>
      <c r="E1948" s="25" t="s">
        <v>225</v>
      </c>
      <c r="F1948" s="25" t="s">
        <v>211</v>
      </c>
      <c r="G1948" s="26" t="n">
        <v>1376.8</v>
      </c>
      <c r="H1948" s="27" t="n">
        <v>1165</v>
      </c>
      <c r="I1948" s="25" t="s">
        <v>226</v>
      </c>
      <c r="K1948" s="25" t="n">
        <v>1988</v>
      </c>
      <c r="L1948" s="25" t="s">
        <v>1834</v>
      </c>
      <c r="M1948" s="25" t="s">
        <v>171</v>
      </c>
      <c r="N1948" s="28" t="n">
        <v>4821</v>
      </c>
      <c r="O1948" s="25" t="s">
        <v>55</v>
      </c>
      <c r="P1948" s="29" t="n">
        <v>42938</v>
      </c>
      <c r="Q1948" s="29" t="n">
        <v>42940</v>
      </c>
      <c r="R1948" s="28" t="n">
        <v>0</v>
      </c>
      <c r="S1948" s="28" t="n">
        <f aca="false">IF(O1948="Won",R1948,IF(O1948="Lost",0,N1948))</f>
        <v>0</v>
      </c>
      <c r="T1948" s="30" t="n">
        <f aca="false">IF(AND(P1948&lt;&gt;"",Q1948&lt;&gt;""),Q1948-P1948,"")</f>
        <v>2</v>
      </c>
      <c r="U1948" s="30" t="str">
        <f aca="false">IF(AND(O1948="Engaging",P1948&lt;&gt;""),'Leia-me'!$B$5-P1948,"")</f>
        <v/>
      </c>
      <c r="V1948" s="25" t="str">
        <f aca="false">IF(O1948&lt;&gt;"Engaging","",IF(U1948&lt;='Leia-me'!$B$6,"Saudável",IF(U1948&lt;='Leia-me'!$B$7,"Esfriando",IF(U1948&lt;='Leia-me'!$B$8,"Última chance","Zumbi"))))</f>
        <v/>
      </c>
      <c r="W1948" s="25" t="n">
        <f aca="false">IF(O1948="Won",1,IF(O1948="Lost",0,""))</f>
        <v>0</v>
      </c>
      <c r="X1948" s="25" t="s">
        <v>1835</v>
      </c>
      <c r="Y1948" s="25" t="str">
        <f aca="false">IF(E1948="","Sim","")</f>
        <v/>
      </c>
    </row>
    <row r="1949" customFormat="false" ht="15" hidden="false" customHeight="false" outlineLevel="0" collapsed="false">
      <c r="A1949" s="25" t="s">
        <v>2199</v>
      </c>
      <c r="B1949" s="25" t="s">
        <v>67</v>
      </c>
      <c r="C1949" s="25" t="s">
        <v>75</v>
      </c>
      <c r="D1949" s="25" t="s">
        <v>80</v>
      </c>
      <c r="E1949" s="25" t="s">
        <v>154</v>
      </c>
      <c r="F1949" s="25" t="s">
        <v>155</v>
      </c>
      <c r="G1949" s="26" t="n">
        <v>86.68</v>
      </c>
      <c r="H1949" s="27" t="n">
        <v>187</v>
      </c>
      <c r="I1949" s="25" t="s">
        <v>147</v>
      </c>
      <c r="J1949" s="25" t="s">
        <v>156</v>
      </c>
      <c r="K1949" s="25" t="n">
        <v>2007</v>
      </c>
      <c r="L1949" s="25" t="s">
        <v>170</v>
      </c>
      <c r="M1949" s="25" t="s">
        <v>171</v>
      </c>
      <c r="N1949" s="28" t="n">
        <v>1096</v>
      </c>
      <c r="O1949" s="25" t="s">
        <v>54</v>
      </c>
      <c r="P1949" s="29" t="n">
        <v>42938</v>
      </c>
      <c r="Q1949" s="29" t="n">
        <v>42945</v>
      </c>
      <c r="R1949" s="28" t="n">
        <v>927</v>
      </c>
      <c r="S1949" s="28" t="n">
        <f aca="false">IF(O1949="Won",R1949,IF(O1949="Lost",0,N1949))</f>
        <v>927</v>
      </c>
      <c r="T1949" s="30" t="n">
        <f aca="false">IF(AND(P1949&lt;&gt;"",Q1949&lt;&gt;""),Q1949-P1949,"")</f>
        <v>7</v>
      </c>
      <c r="U1949" s="30" t="str">
        <f aca="false">IF(AND(O1949="Engaging",P1949&lt;&gt;""),'Leia-me'!$B$5-P1949,"")</f>
        <v/>
      </c>
      <c r="V1949" s="25" t="str">
        <f aca="false">IF(O1949&lt;&gt;"Engaging","",IF(U1949&lt;='Leia-me'!$B$6,"Saudável",IF(U1949&lt;='Leia-me'!$B$7,"Esfriando",IF(U1949&lt;='Leia-me'!$B$8,"Última chance","Zumbi"))))</f>
        <v/>
      </c>
      <c r="W1949" s="25" t="n">
        <f aca="false">IF(O1949="Won",1,IF(O1949="Lost",0,""))</f>
        <v>1</v>
      </c>
      <c r="Y1949" s="25" t="str">
        <f aca="false">IF(E1949="","Sim","")</f>
        <v/>
      </c>
    </row>
    <row r="1950" customFormat="false" ht="15" hidden="false" customHeight="false" outlineLevel="0" collapsed="false">
      <c r="A1950" s="25" t="s">
        <v>2200</v>
      </c>
      <c r="B1950" s="25" t="s">
        <v>67</v>
      </c>
      <c r="C1950" s="25" t="s">
        <v>75</v>
      </c>
      <c r="D1950" s="25" t="s">
        <v>80</v>
      </c>
      <c r="E1950" s="25" t="s">
        <v>167</v>
      </c>
      <c r="F1950" s="25" t="s">
        <v>168</v>
      </c>
      <c r="G1950" s="26" t="n">
        <v>2173.98</v>
      </c>
      <c r="H1950" s="27" t="n">
        <v>2928</v>
      </c>
      <c r="I1950" s="25" t="s">
        <v>147</v>
      </c>
      <c r="J1950" s="25" t="s">
        <v>169</v>
      </c>
      <c r="K1950" s="25" t="n">
        <v>1995</v>
      </c>
      <c r="L1950" s="25" t="s">
        <v>1834</v>
      </c>
      <c r="M1950" s="25" t="s">
        <v>171</v>
      </c>
      <c r="N1950" s="28" t="n">
        <v>4821</v>
      </c>
      <c r="O1950" s="25" t="s">
        <v>54</v>
      </c>
      <c r="P1950" s="29" t="n">
        <v>42938</v>
      </c>
      <c r="Q1950" s="29" t="n">
        <v>42983</v>
      </c>
      <c r="R1950" s="28" t="n">
        <v>5113</v>
      </c>
      <c r="S1950" s="28" t="n">
        <f aca="false">IF(O1950="Won",R1950,IF(O1950="Lost",0,N1950))</f>
        <v>5113</v>
      </c>
      <c r="T1950" s="30" t="n">
        <f aca="false">IF(AND(P1950&lt;&gt;"",Q1950&lt;&gt;""),Q1950-P1950,"")</f>
        <v>45</v>
      </c>
      <c r="U1950" s="30" t="str">
        <f aca="false">IF(AND(O1950="Engaging",P1950&lt;&gt;""),'Leia-me'!$B$5-P1950,"")</f>
        <v/>
      </c>
      <c r="V1950" s="25" t="str">
        <f aca="false">IF(O1950&lt;&gt;"Engaging","",IF(U1950&lt;='Leia-me'!$B$6,"Saudável",IF(U1950&lt;='Leia-me'!$B$7,"Esfriando",IF(U1950&lt;='Leia-me'!$B$8,"Última chance","Zumbi"))))</f>
        <v/>
      </c>
      <c r="W1950" s="25" t="n">
        <f aca="false">IF(O1950="Won",1,IF(O1950="Lost",0,""))</f>
        <v>1</v>
      </c>
      <c r="X1950" s="25" t="s">
        <v>1835</v>
      </c>
      <c r="Y1950" s="25" t="str">
        <f aca="false">IF(E1950="","Sim","")</f>
        <v/>
      </c>
    </row>
    <row r="1951" customFormat="false" ht="15" hidden="false" customHeight="false" outlineLevel="0" collapsed="false">
      <c r="A1951" s="25" t="s">
        <v>2201</v>
      </c>
      <c r="B1951" s="25" t="s">
        <v>67</v>
      </c>
      <c r="C1951" s="25" t="s">
        <v>75</v>
      </c>
      <c r="D1951" s="25" t="s">
        <v>80</v>
      </c>
      <c r="G1951" s="31"/>
      <c r="H1951" s="32"/>
      <c r="L1951" s="25" t="s">
        <v>186</v>
      </c>
      <c r="M1951" s="25" t="s">
        <v>171</v>
      </c>
      <c r="N1951" s="28" t="n">
        <v>550</v>
      </c>
      <c r="O1951" s="25" t="s">
        <v>56</v>
      </c>
      <c r="P1951" s="29" t="n">
        <v>42939</v>
      </c>
      <c r="Q1951" s="33"/>
      <c r="R1951" s="34"/>
      <c r="S1951" s="28" t="n">
        <f aca="false">IF(O1951="Won",R1951,IF(O1951="Lost",0,N1951))</f>
        <v>550</v>
      </c>
      <c r="T1951" s="30" t="str">
        <f aca="false">IF(AND(P1951&lt;&gt;"",Q1951&lt;&gt;""),Q1951-P1951,"")</f>
        <v/>
      </c>
      <c r="U1951" s="30" t="n">
        <f aca="false">IF(AND(O1951="Engaging",P1951&lt;&gt;""),'Leia-me'!$B$5-P1951,"")</f>
        <v>161</v>
      </c>
      <c r="V1951" s="25" t="str">
        <f aca="false">IF(O1951&lt;&gt;"Engaging","",IF(U1951&lt;='Leia-me'!$B$6,"Saudável",IF(U1951&lt;='Leia-me'!$B$7,"Esfriando",IF(U1951&lt;='Leia-me'!$B$8,"Última chance","Zumbi"))))</f>
        <v>Zumbi</v>
      </c>
      <c r="W1951" s="25" t="str">
        <f aca="false">IF(O1951="Won",1,IF(O1951="Lost",0,""))</f>
        <v/>
      </c>
      <c r="Y1951" s="25" t="str">
        <f aca="false">IF(E1951="","Sim","")</f>
        <v>Sim</v>
      </c>
    </row>
    <row r="1952" customFormat="false" ht="15" hidden="false" customHeight="false" outlineLevel="0" collapsed="false">
      <c r="A1952" s="25" t="s">
        <v>2202</v>
      </c>
      <c r="B1952" s="25" t="s">
        <v>67</v>
      </c>
      <c r="C1952" s="25" t="s">
        <v>75</v>
      </c>
      <c r="D1952" s="25" t="s">
        <v>80</v>
      </c>
      <c r="G1952" s="31"/>
      <c r="H1952" s="32"/>
      <c r="L1952" s="25" t="s">
        <v>170</v>
      </c>
      <c r="M1952" s="25" t="s">
        <v>171</v>
      </c>
      <c r="N1952" s="28" t="n">
        <v>1096</v>
      </c>
      <c r="O1952" s="25" t="s">
        <v>56</v>
      </c>
      <c r="P1952" s="29" t="n">
        <v>42939</v>
      </c>
      <c r="Q1952" s="33"/>
      <c r="R1952" s="34"/>
      <c r="S1952" s="28" t="n">
        <f aca="false">IF(O1952="Won",R1952,IF(O1952="Lost",0,N1952))</f>
        <v>1096</v>
      </c>
      <c r="T1952" s="30" t="str">
        <f aca="false">IF(AND(P1952&lt;&gt;"",Q1952&lt;&gt;""),Q1952-P1952,"")</f>
        <v/>
      </c>
      <c r="U1952" s="30" t="n">
        <f aca="false">IF(AND(O1952="Engaging",P1952&lt;&gt;""),'Leia-me'!$B$5-P1952,"")</f>
        <v>161</v>
      </c>
      <c r="V1952" s="25" t="str">
        <f aca="false">IF(O1952&lt;&gt;"Engaging","",IF(U1952&lt;='Leia-me'!$B$6,"Saudável",IF(U1952&lt;='Leia-me'!$B$7,"Esfriando",IF(U1952&lt;='Leia-me'!$B$8,"Última chance","Zumbi"))))</f>
        <v>Zumbi</v>
      </c>
      <c r="W1952" s="25" t="str">
        <f aca="false">IF(O1952="Won",1,IF(O1952="Lost",0,""))</f>
        <v/>
      </c>
      <c r="Y1952" s="25" t="str">
        <f aca="false">IF(E1952="","Sim","")</f>
        <v>Sim</v>
      </c>
    </row>
    <row r="1953" customFormat="false" ht="15" hidden="false" customHeight="false" outlineLevel="0" collapsed="false">
      <c r="A1953" s="25" t="s">
        <v>2203</v>
      </c>
      <c r="B1953" s="25" t="s">
        <v>67</v>
      </c>
      <c r="C1953" s="25" t="s">
        <v>75</v>
      </c>
      <c r="D1953" s="25" t="s">
        <v>80</v>
      </c>
      <c r="G1953" s="31"/>
      <c r="H1953" s="32"/>
      <c r="L1953" s="25" t="s">
        <v>170</v>
      </c>
      <c r="M1953" s="25" t="s">
        <v>171</v>
      </c>
      <c r="N1953" s="28" t="n">
        <v>1096</v>
      </c>
      <c r="O1953" s="25" t="s">
        <v>56</v>
      </c>
      <c r="P1953" s="29" t="n">
        <v>42939</v>
      </c>
      <c r="Q1953" s="33"/>
      <c r="R1953" s="34"/>
      <c r="S1953" s="28" t="n">
        <f aca="false">IF(O1953="Won",R1953,IF(O1953="Lost",0,N1953))</f>
        <v>1096</v>
      </c>
      <c r="T1953" s="30" t="str">
        <f aca="false">IF(AND(P1953&lt;&gt;"",Q1953&lt;&gt;""),Q1953-P1953,"")</f>
        <v/>
      </c>
      <c r="U1953" s="30" t="n">
        <f aca="false">IF(AND(O1953="Engaging",P1953&lt;&gt;""),'Leia-me'!$B$5-P1953,"")</f>
        <v>161</v>
      </c>
      <c r="V1953" s="25" t="str">
        <f aca="false">IF(O1953&lt;&gt;"Engaging","",IF(U1953&lt;='Leia-me'!$B$6,"Saudável",IF(U1953&lt;='Leia-me'!$B$7,"Esfriando",IF(U1953&lt;='Leia-me'!$B$8,"Última chance","Zumbi"))))</f>
        <v>Zumbi</v>
      </c>
      <c r="W1953" s="25" t="str">
        <f aca="false">IF(O1953="Won",1,IF(O1953="Lost",0,""))</f>
        <v/>
      </c>
      <c r="Y1953" s="25" t="str">
        <f aca="false">IF(E1953="","Sim","")</f>
        <v>Sim</v>
      </c>
    </row>
    <row r="1954" customFormat="false" ht="15" hidden="false" customHeight="false" outlineLevel="0" collapsed="false">
      <c r="A1954" s="25" t="s">
        <v>2204</v>
      </c>
      <c r="B1954" s="25" t="s">
        <v>67</v>
      </c>
      <c r="C1954" s="25" t="s">
        <v>75</v>
      </c>
      <c r="D1954" s="25" t="s">
        <v>80</v>
      </c>
      <c r="G1954" s="31"/>
      <c r="H1954" s="32"/>
      <c r="L1954" s="25" t="s">
        <v>1834</v>
      </c>
      <c r="M1954" s="25" t="s">
        <v>171</v>
      </c>
      <c r="N1954" s="28" t="n">
        <v>4821</v>
      </c>
      <c r="O1954" s="25" t="s">
        <v>56</v>
      </c>
      <c r="P1954" s="29" t="n">
        <v>42939</v>
      </c>
      <c r="Q1954" s="33"/>
      <c r="R1954" s="34"/>
      <c r="S1954" s="28" t="n">
        <f aca="false">IF(O1954="Won",R1954,IF(O1954="Lost",0,N1954))</f>
        <v>4821</v>
      </c>
      <c r="T1954" s="30" t="str">
        <f aca="false">IF(AND(P1954&lt;&gt;"",Q1954&lt;&gt;""),Q1954-P1954,"")</f>
        <v/>
      </c>
      <c r="U1954" s="30" t="n">
        <f aca="false">IF(AND(O1954="Engaging",P1954&lt;&gt;""),'Leia-me'!$B$5-P1954,"")</f>
        <v>161</v>
      </c>
      <c r="V1954" s="25" t="str">
        <f aca="false">IF(O1954&lt;&gt;"Engaging","",IF(U1954&lt;='Leia-me'!$B$6,"Saudável",IF(U1954&lt;='Leia-me'!$B$7,"Esfriando",IF(U1954&lt;='Leia-me'!$B$8,"Última chance","Zumbi"))))</f>
        <v>Zumbi</v>
      </c>
      <c r="W1954" s="25" t="str">
        <f aca="false">IF(O1954="Won",1,IF(O1954="Lost",0,""))</f>
        <v/>
      </c>
      <c r="X1954" s="25" t="s">
        <v>1835</v>
      </c>
      <c r="Y1954" s="25" t="str">
        <f aca="false">IF(E1954="","Sim","")</f>
        <v>Sim</v>
      </c>
    </row>
    <row r="1955" customFormat="false" ht="15" hidden="false" customHeight="false" outlineLevel="0" collapsed="false">
      <c r="A1955" s="25" t="s">
        <v>2205</v>
      </c>
      <c r="B1955" s="25" t="s">
        <v>67</v>
      </c>
      <c r="C1955" s="25" t="s">
        <v>75</v>
      </c>
      <c r="D1955" s="25" t="s">
        <v>80</v>
      </c>
      <c r="E1955" s="25" t="s">
        <v>164</v>
      </c>
      <c r="F1955" s="25" t="s">
        <v>165</v>
      </c>
      <c r="G1955" s="26" t="n">
        <v>217.87</v>
      </c>
      <c r="H1955" s="27" t="n">
        <v>551</v>
      </c>
      <c r="I1955" s="25" t="s">
        <v>147</v>
      </c>
      <c r="K1955" s="25" t="n">
        <v>1998</v>
      </c>
      <c r="L1955" s="25" t="s">
        <v>186</v>
      </c>
      <c r="M1955" s="25" t="s">
        <v>171</v>
      </c>
      <c r="N1955" s="28" t="n">
        <v>550</v>
      </c>
      <c r="O1955" s="25" t="s">
        <v>54</v>
      </c>
      <c r="P1955" s="29" t="n">
        <v>42939</v>
      </c>
      <c r="Q1955" s="29" t="n">
        <v>43059</v>
      </c>
      <c r="R1955" s="28" t="n">
        <v>556</v>
      </c>
      <c r="S1955" s="28" t="n">
        <f aca="false">IF(O1955="Won",R1955,IF(O1955="Lost",0,N1955))</f>
        <v>556</v>
      </c>
      <c r="T1955" s="30" t="n">
        <f aca="false">IF(AND(P1955&lt;&gt;"",Q1955&lt;&gt;""),Q1955-P1955,"")</f>
        <v>120</v>
      </c>
      <c r="U1955" s="30" t="str">
        <f aca="false">IF(AND(O1955="Engaging",P1955&lt;&gt;""),'Leia-me'!$B$5-P1955,"")</f>
        <v/>
      </c>
      <c r="V1955" s="25" t="str">
        <f aca="false">IF(O1955&lt;&gt;"Engaging","",IF(U1955&lt;='Leia-me'!$B$6,"Saudável",IF(U1955&lt;='Leia-me'!$B$7,"Esfriando",IF(U1955&lt;='Leia-me'!$B$8,"Última chance","Zumbi"))))</f>
        <v/>
      </c>
      <c r="W1955" s="25" t="n">
        <f aca="false">IF(O1955="Won",1,IF(O1955="Lost",0,""))</f>
        <v>1</v>
      </c>
      <c r="Y1955" s="25" t="str">
        <f aca="false">IF(E1955="","Sim","")</f>
        <v/>
      </c>
    </row>
    <row r="1956" customFormat="false" ht="15" hidden="false" customHeight="false" outlineLevel="0" collapsed="false">
      <c r="A1956" s="25" t="s">
        <v>2206</v>
      </c>
      <c r="B1956" s="25" t="s">
        <v>67</v>
      </c>
      <c r="C1956" s="25" t="s">
        <v>75</v>
      </c>
      <c r="D1956" s="25" t="s">
        <v>80</v>
      </c>
      <c r="E1956" s="25" t="s">
        <v>176</v>
      </c>
      <c r="F1956" s="25" t="s">
        <v>177</v>
      </c>
      <c r="G1956" s="26" t="n">
        <v>1698.2</v>
      </c>
      <c r="H1956" s="27" t="n">
        <v>3798</v>
      </c>
      <c r="I1956" s="25" t="s">
        <v>147</v>
      </c>
      <c r="K1956" s="25" t="n">
        <v>1987</v>
      </c>
      <c r="L1956" s="25" t="s">
        <v>170</v>
      </c>
      <c r="M1956" s="25" t="s">
        <v>171</v>
      </c>
      <c r="N1956" s="28" t="n">
        <v>1096</v>
      </c>
      <c r="O1956" s="25" t="s">
        <v>54</v>
      </c>
      <c r="P1956" s="29" t="n">
        <v>42939</v>
      </c>
      <c r="Q1956" s="29" t="n">
        <v>42947</v>
      </c>
      <c r="R1956" s="28" t="n">
        <v>1070</v>
      </c>
      <c r="S1956" s="28" t="n">
        <f aca="false">IF(O1956="Won",R1956,IF(O1956="Lost",0,N1956))</f>
        <v>1070</v>
      </c>
      <c r="T1956" s="30" t="n">
        <f aca="false">IF(AND(P1956&lt;&gt;"",Q1956&lt;&gt;""),Q1956-P1956,"")</f>
        <v>8</v>
      </c>
      <c r="U1956" s="30" t="str">
        <f aca="false">IF(AND(O1956="Engaging",P1956&lt;&gt;""),'Leia-me'!$B$5-P1956,"")</f>
        <v/>
      </c>
      <c r="V1956" s="25" t="str">
        <f aca="false">IF(O1956&lt;&gt;"Engaging","",IF(U1956&lt;='Leia-me'!$B$6,"Saudável",IF(U1956&lt;='Leia-me'!$B$7,"Esfriando",IF(U1956&lt;='Leia-me'!$B$8,"Última chance","Zumbi"))))</f>
        <v/>
      </c>
      <c r="W1956" s="25" t="n">
        <f aca="false">IF(O1956="Won",1,IF(O1956="Lost",0,""))</f>
        <v>1</v>
      </c>
      <c r="Y1956" s="25" t="str">
        <f aca="false">IF(E1956="","Sim","")</f>
        <v/>
      </c>
    </row>
    <row r="1957" customFormat="false" ht="15" hidden="false" customHeight="false" outlineLevel="0" collapsed="false">
      <c r="A1957" s="25" t="s">
        <v>2207</v>
      </c>
      <c r="B1957" s="25" t="s">
        <v>67</v>
      </c>
      <c r="C1957" s="25" t="s">
        <v>75</v>
      </c>
      <c r="D1957" s="25" t="s">
        <v>80</v>
      </c>
      <c r="E1957" s="25" t="s">
        <v>237</v>
      </c>
      <c r="F1957" s="25" t="s">
        <v>192</v>
      </c>
      <c r="G1957" s="26" t="n">
        <v>4618</v>
      </c>
      <c r="H1957" s="27" t="n">
        <v>10083</v>
      </c>
      <c r="I1957" s="25" t="s">
        <v>147</v>
      </c>
      <c r="K1957" s="25" t="n">
        <v>1982</v>
      </c>
      <c r="L1957" s="25" t="s">
        <v>1834</v>
      </c>
      <c r="M1957" s="25" t="s">
        <v>171</v>
      </c>
      <c r="N1957" s="28" t="n">
        <v>4821</v>
      </c>
      <c r="O1957" s="25" t="s">
        <v>56</v>
      </c>
      <c r="P1957" s="29" t="n">
        <v>42940</v>
      </c>
      <c r="Q1957" s="33"/>
      <c r="R1957" s="34"/>
      <c r="S1957" s="28" t="n">
        <f aca="false">IF(O1957="Won",R1957,IF(O1957="Lost",0,N1957))</f>
        <v>4821</v>
      </c>
      <c r="T1957" s="30" t="str">
        <f aca="false">IF(AND(P1957&lt;&gt;"",Q1957&lt;&gt;""),Q1957-P1957,"")</f>
        <v/>
      </c>
      <c r="U1957" s="30" t="n">
        <f aca="false">IF(AND(O1957="Engaging",P1957&lt;&gt;""),'Leia-me'!$B$5-P1957,"")</f>
        <v>160</v>
      </c>
      <c r="V1957" s="25" t="str">
        <f aca="false">IF(O1957&lt;&gt;"Engaging","",IF(U1957&lt;='Leia-me'!$B$6,"Saudável",IF(U1957&lt;='Leia-me'!$B$7,"Esfriando",IF(U1957&lt;='Leia-me'!$B$8,"Última chance","Zumbi"))))</f>
        <v>Zumbi</v>
      </c>
      <c r="W1957" s="25" t="str">
        <f aca="false">IF(O1957="Won",1,IF(O1957="Lost",0,""))</f>
        <v/>
      </c>
      <c r="X1957" s="25" t="s">
        <v>1835</v>
      </c>
      <c r="Y1957" s="25" t="str">
        <f aca="false">IF(E1957="","Sim","")</f>
        <v/>
      </c>
    </row>
    <row r="1958" customFormat="false" ht="15" hidden="false" customHeight="false" outlineLevel="0" collapsed="false">
      <c r="A1958" s="25" t="s">
        <v>2208</v>
      </c>
      <c r="B1958" s="25" t="s">
        <v>67</v>
      </c>
      <c r="C1958" s="25" t="s">
        <v>75</v>
      </c>
      <c r="D1958" s="25" t="s">
        <v>80</v>
      </c>
      <c r="G1958" s="31"/>
      <c r="H1958" s="32"/>
      <c r="L1958" s="25" t="s">
        <v>1834</v>
      </c>
      <c r="M1958" s="25" t="s">
        <v>171</v>
      </c>
      <c r="N1958" s="28" t="n">
        <v>4821</v>
      </c>
      <c r="O1958" s="25" t="s">
        <v>56</v>
      </c>
      <c r="P1958" s="29" t="n">
        <v>42940</v>
      </c>
      <c r="Q1958" s="33"/>
      <c r="R1958" s="34"/>
      <c r="S1958" s="28" t="n">
        <f aca="false">IF(O1958="Won",R1958,IF(O1958="Lost",0,N1958))</f>
        <v>4821</v>
      </c>
      <c r="T1958" s="30" t="str">
        <f aca="false">IF(AND(P1958&lt;&gt;"",Q1958&lt;&gt;""),Q1958-P1958,"")</f>
        <v/>
      </c>
      <c r="U1958" s="30" t="n">
        <f aca="false">IF(AND(O1958="Engaging",P1958&lt;&gt;""),'Leia-me'!$B$5-P1958,"")</f>
        <v>160</v>
      </c>
      <c r="V1958" s="25" t="str">
        <f aca="false">IF(O1958&lt;&gt;"Engaging","",IF(U1958&lt;='Leia-me'!$B$6,"Saudável",IF(U1958&lt;='Leia-me'!$B$7,"Esfriando",IF(U1958&lt;='Leia-me'!$B$8,"Última chance","Zumbi"))))</f>
        <v>Zumbi</v>
      </c>
      <c r="W1958" s="25" t="str">
        <f aca="false">IF(O1958="Won",1,IF(O1958="Lost",0,""))</f>
        <v/>
      </c>
      <c r="X1958" s="25" t="s">
        <v>1835</v>
      </c>
      <c r="Y1958" s="25" t="str">
        <f aca="false">IF(E1958="","Sim","")</f>
        <v>Sim</v>
      </c>
    </row>
    <row r="1959" customFormat="false" ht="15" hidden="false" customHeight="false" outlineLevel="0" collapsed="false">
      <c r="A1959" s="25" t="s">
        <v>2209</v>
      </c>
      <c r="B1959" s="25" t="s">
        <v>67</v>
      </c>
      <c r="C1959" s="25" t="s">
        <v>75</v>
      </c>
      <c r="D1959" s="25" t="s">
        <v>80</v>
      </c>
      <c r="G1959" s="31"/>
      <c r="H1959" s="32"/>
      <c r="L1959" s="25" t="s">
        <v>1834</v>
      </c>
      <c r="M1959" s="25" t="s">
        <v>171</v>
      </c>
      <c r="N1959" s="28" t="n">
        <v>4821</v>
      </c>
      <c r="O1959" s="25" t="s">
        <v>56</v>
      </c>
      <c r="P1959" s="29" t="n">
        <v>42940</v>
      </c>
      <c r="Q1959" s="33"/>
      <c r="R1959" s="34"/>
      <c r="S1959" s="28" t="n">
        <f aca="false">IF(O1959="Won",R1959,IF(O1959="Lost",0,N1959))</f>
        <v>4821</v>
      </c>
      <c r="T1959" s="30" t="str">
        <f aca="false">IF(AND(P1959&lt;&gt;"",Q1959&lt;&gt;""),Q1959-P1959,"")</f>
        <v/>
      </c>
      <c r="U1959" s="30" t="n">
        <f aca="false">IF(AND(O1959="Engaging",P1959&lt;&gt;""),'Leia-me'!$B$5-P1959,"")</f>
        <v>160</v>
      </c>
      <c r="V1959" s="25" t="str">
        <f aca="false">IF(O1959&lt;&gt;"Engaging","",IF(U1959&lt;='Leia-me'!$B$6,"Saudável",IF(U1959&lt;='Leia-me'!$B$7,"Esfriando",IF(U1959&lt;='Leia-me'!$B$8,"Última chance","Zumbi"))))</f>
        <v>Zumbi</v>
      </c>
      <c r="W1959" s="25" t="str">
        <f aca="false">IF(O1959="Won",1,IF(O1959="Lost",0,""))</f>
        <v/>
      </c>
      <c r="X1959" s="25" t="s">
        <v>1835</v>
      </c>
      <c r="Y1959" s="25" t="str">
        <f aca="false">IF(E1959="","Sim","")</f>
        <v>Sim</v>
      </c>
    </row>
    <row r="1960" customFormat="false" ht="15" hidden="false" customHeight="false" outlineLevel="0" collapsed="false">
      <c r="A1960" s="25" t="s">
        <v>2210</v>
      </c>
      <c r="B1960" s="25" t="s">
        <v>67</v>
      </c>
      <c r="C1960" s="25" t="s">
        <v>75</v>
      </c>
      <c r="D1960" s="25" t="s">
        <v>80</v>
      </c>
      <c r="G1960" s="31"/>
      <c r="H1960" s="32"/>
      <c r="L1960" s="25" t="s">
        <v>148</v>
      </c>
      <c r="M1960" s="25" t="s">
        <v>149</v>
      </c>
      <c r="N1960" s="28" t="n">
        <v>55</v>
      </c>
      <c r="O1960" s="25" t="s">
        <v>56</v>
      </c>
      <c r="P1960" s="29" t="n">
        <v>42940</v>
      </c>
      <c r="Q1960" s="33"/>
      <c r="R1960" s="34"/>
      <c r="S1960" s="28" t="n">
        <f aca="false">IF(O1960="Won",R1960,IF(O1960="Lost",0,N1960))</f>
        <v>55</v>
      </c>
      <c r="T1960" s="30" t="str">
        <f aca="false">IF(AND(P1960&lt;&gt;"",Q1960&lt;&gt;""),Q1960-P1960,"")</f>
        <v/>
      </c>
      <c r="U1960" s="30" t="n">
        <f aca="false">IF(AND(O1960="Engaging",P1960&lt;&gt;""),'Leia-me'!$B$5-P1960,"")</f>
        <v>160</v>
      </c>
      <c r="V1960" s="25" t="str">
        <f aca="false">IF(O1960&lt;&gt;"Engaging","",IF(U1960&lt;='Leia-me'!$B$6,"Saudável",IF(U1960&lt;='Leia-me'!$B$7,"Esfriando",IF(U1960&lt;='Leia-me'!$B$8,"Última chance","Zumbi"))))</f>
        <v>Zumbi</v>
      </c>
      <c r="W1960" s="25" t="str">
        <f aca="false">IF(O1960="Won",1,IF(O1960="Lost",0,""))</f>
        <v/>
      </c>
      <c r="Y1960" s="25" t="str">
        <f aca="false">IF(E1960="","Sim","")</f>
        <v>Sim</v>
      </c>
    </row>
    <row r="1961" customFormat="false" ht="15" hidden="false" customHeight="false" outlineLevel="0" collapsed="false">
      <c r="A1961" s="25" t="s">
        <v>2211</v>
      </c>
      <c r="B1961" s="25" t="s">
        <v>67</v>
      </c>
      <c r="C1961" s="25" t="s">
        <v>75</v>
      </c>
      <c r="D1961" s="25" t="s">
        <v>80</v>
      </c>
      <c r="G1961" s="31"/>
      <c r="H1961" s="32"/>
      <c r="L1961" s="25" t="s">
        <v>160</v>
      </c>
      <c r="M1961" s="25" t="s">
        <v>149</v>
      </c>
      <c r="N1961" s="28" t="n">
        <v>3393</v>
      </c>
      <c r="O1961" s="25" t="s">
        <v>56</v>
      </c>
      <c r="P1961" s="29" t="n">
        <v>42940</v>
      </c>
      <c r="Q1961" s="33"/>
      <c r="R1961" s="34"/>
      <c r="S1961" s="28" t="n">
        <f aca="false">IF(O1961="Won",R1961,IF(O1961="Lost",0,N1961))</f>
        <v>3393</v>
      </c>
      <c r="T1961" s="30" t="str">
        <f aca="false">IF(AND(P1961&lt;&gt;"",Q1961&lt;&gt;""),Q1961-P1961,"")</f>
        <v/>
      </c>
      <c r="U1961" s="30" t="n">
        <f aca="false">IF(AND(O1961="Engaging",P1961&lt;&gt;""),'Leia-me'!$B$5-P1961,"")</f>
        <v>160</v>
      </c>
      <c r="V1961" s="25" t="str">
        <f aca="false">IF(O1961&lt;&gt;"Engaging","",IF(U1961&lt;='Leia-me'!$B$6,"Saudável",IF(U1961&lt;='Leia-me'!$B$7,"Esfriando",IF(U1961&lt;='Leia-me'!$B$8,"Última chance","Zumbi"))))</f>
        <v>Zumbi</v>
      </c>
      <c r="W1961" s="25" t="str">
        <f aca="false">IF(O1961="Won",1,IF(O1961="Lost",0,""))</f>
        <v/>
      </c>
      <c r="Y1961" s="25" t="str">
        <f aca="false">IF(E1961="","Sim","")</f>
        <v>Sim</v>
      </c>
    </row>
    <row r="1962" customFormat="false" ht="15" hidden="false" customHeight="false" outlineLevel="0" collapsed="false">
      <c r="A1962" s="25" t="s">
        <v>2212</v>
      </c>
      <c r="B1962" s="25" t="s">
        <v>67</v>
      </c>
      <c r="C1962" s="25" t="s">
        <v>75</v>
      </c>
      <c r="D1962" s="25" t="s">
        <v>80</v>
      </c>
      <c r="E1962" s="25" t="s">
        <v>266</v>
      </c>
      <c r="F1962" s="25" t="s">
        <v>267</v>
      </c>
      <c r="G1962" s="26" t="n">
        <v>2041.73</v>
      </c>
      <c r="H1962" s="27" t="n">
        <v>5276</v>
      </c>
      <c r="I1962" s="25" t="s">
        <v>147</v>
      </c>
      <c r="K1962" s="25" t="n">
        <v>1997</v>
      </c>
      <c r="L1962" s="25" t="s">
        <v>170</v>
      </c>
      <c r="M1962" s="25" t="s">
        <v>171</v>
      </c>
      <c r="N1962" s="28" t="n">
        <v>1096</v>
      </c>
      <c r="O1962" s="25" t="s">
        <v>54</v>
      </c>
      <c r="P1962" s="29" t="n">
        <v>42940</v>
      </c>
      <c r="Q1962" s="29" t="n">
        <v>42954</v>
      </c>
      <c r="R1962" s="28" t="n">
        <v>996</v>
      </c>
      <c r="S1962" s="28" t="n">
        <f aca="false">IF(O1962="Won",R1962,IF(O1962="Lost",0,N1962))</f>
        <v>996</v>
      </c>
      <c r="T1962" s="30" t="n">
        <f aca="false">IF(AND(P1962&lt;&gt;"",Q1962&lt;&gt;""),Q1962-P1962,"")</f>
        <v>14</v>
      </c>
      <c r="U1962" s="30" t="str">
        <f aca="false">IF(AND(O1962="Engaging",P1962&lt;&gt;""),'Leia-me'!$B$5-P1962,"")</f>
        <v/>
      </c>
      <c r="V1962" s="25" t="str">
        <f aca="false">IF(O1962&lt;&gt;"Engaging","",IF(U1962&lt;='Leia-me'!$B$6,"Saudável",IF(U1962&lt;='Leia-me'!$B$7,"Esfriando",IF(U1962&lt;='Leia-me'!$B$8,"Última chance","Zumbi"))))</f>
        <v/>
      </c>
      <c r="W1962" s="25" t="n">
        <f aca="false">IF(O1962="Won",1,IF(O1962="Lost",0,""))</f>
        <v>1</v>
      </c>
      <c r="Y1962" s="25" t="str">
        <f aca="false">IF(E1962="","Sim","")</f>
        <v/>
      </c>
    </row>
    <row r="1963" customFormat="false" ht="15" hidden="false" customHeight="false" outlineLevel="0" collapsed="false">
      <c r="A1963" s="25" t="s">
        <v>2213</v>
      </c>
      <c r="B1963" s="25" t="s">
        <v>67</v>
      </c>
      <c r="C1963" s="25" t="s">
        <v>75</v>
      </c>
      <c r="D1963" s="25" t="s">
        <v>80</v>
      </c>
      <c r="E1963" s="25" t="s">
        <v>248</v>
      </c>
      <c r="F1963" s="25" t="s">
        <v>211</v>
      </c>
      <c r="G1963" s="26" t="n">
        <v>894.33</v>
      </c>
      <c r="H1963" s="27" t="n">
        <v>1635</v>
      </c>
      <c r="I1963" s="25" t="s">
        <v>249</v>
      </c>
      <c r="K1963" s="25" t="n">
        <v>2007</v>
      </c>
      <c r="L1963" s="25" t="s">
        <v>1834</v>
      </c>
      <c r="M1963" s="25" t="s">
        <v>171</v>
      </c>
      <c r="N1963" s="28" t="n">
        <v>4821</v>
      </c>
      <c r="O1963" s="25" t="s">
        <v>54</v>
      </c>
      <c r="P1963" s="29" t="n">
        <v>42940</v>
      </c>
      <c r="Q1963" s="29" t="n">
        <v>42947</v>
      </c>
      <c r="R1963" s="28" t="n">
        <v>4772</v>
      </c>
      <c r="S1963" s="28" t="n">
        <f aca="false">IF(O1963="Won",R1963,IF(O1963="Lost",0,N1963))</f>
        <v>4772</v>
      </c>
      <c r="T1963" s="30" t="n">
        <f aca="false">IF(AND(P1963&lt;&gt;"",Q1963&lt;&gt;""),Q1963-P1963,"")</f>
        <v>7</v>
      </c>
      <c r="U1963" s="30" t="str">
        <f aca="false">IF(AND(O1963="Engaging",P1963&lt;&gt;""),'Leia-me'!$B$5-P1963,"")</f>
        <v/>
      </c>
      <c r="V1963" s="25" t="str">
        <f aca="false">IF(O1963&lt;&gt;"Engaging","",IF(U1963&lt;='Leia-me'!$B$6,"Saudável",IF(U1963&lt;='Leia-me'!$B$7,"Esfriando",IF(U1963&lt;='Leia-me'!$B$8,"Última chance","Zumbi"))))</f>
        <v/>
      </c>
      <c r="W1963" s="25" t="n">
        <f aca="false">IF(O1963="Won",1,IF(O1963="Lost",0,""))</f>
        <v>1</v>
      </c>
      <c r="X1963" s="25" t="s">
        <v>1835</v>
      </c>
      <c r="Y1963" s="25" t="str">
        <f aca="false">IF(E1963="","Sim","")</f>
        <v/>
      </c>
    </row>
    <row r="1964" customFormat="false" ht="15" hidden="false" customHeight="false" outlineLevel="0" collapsed="false">
      <c r="A1964" s="25" t="s">
        <v>2214</v>
      </c>
      <c r="B1964" s="25" t="s">
        <v>67</v>
      </c>
      <c r="C1964" s="25" t="s">
        <v>75</v>
      </c>
      <c r="D1964" s="25" t="s">
        <v>80</v>
      </c>
      <c r="G1964" s="31"/>
      <c r="H1964" s="32"/>
      <c r="L1964" s="25" t="s">
        <v>186</v>
      </c>
      <c r="M1964" s="25" t="s">
        <v>171</v>
      </c>
      <c r="N1964" s="28" t="n">
        <v>550</v>
      </c>
      <c r="O1964" s="25" t="s">
        <v>56</v>
      </c>
      <c r="P1964" s="29" t="n">
        <v>42941</v>
      </c>
      <c r="Q1964" s="33"/>
      <c r="R1964" s="34"/>
      <c r="S1964" s="28" t="n">
        <f aca="false">IF(O1964="Won",R1964,IF(O1964="Lost",0,N1964))</f>
        <v>550</v>
      </c>
      <c r="T1964" s="30" t="str">
        <f aca="false">IF(AND(P1964&lt;&gt;"",Q1964&lt;&gt;""),Q1964-P1964,"")</f>
        <v/>
      </c>
      <c r="U1964" s="30" t="n">
        <f aca="false">IF(AND(O1964="Engaging",P1964&lt;&gt;""),'Leia-me'!$B$5-P1964,"")</f>
        <v>159</v>
      </c>
      <c r="V1964" s="25" t="str">
        <f aca="false">IF(O1964&lt;&gt;"Engaging","",IF(U1964&lt;='Leia-me'!$B$6,"Saudável",IF(U1964&lt;='Leia-me'!$B$7,"Esfriando",IF(U1964&lt;='Leia-me'!$B$8,"Última chance","Zumbi"))))</f>
        <v>Zumbi</v>
      </c>
      <c r="W1964" s="25" t="str">
        <f aca="false">IF(O1964="Won",1,IF(O1964="Lost",0,""))</f>
        <v/>
      </c>
      <c r="Y1964" s="25" t="str">
        <f aca="false">IF(E1964="","Sim","")</f>
        <v>Sim</v>
      </c>
    </row>
    <row r="1965" customFormat="false" ht="15" hidden="false" customHeight="false" outlineLevel="0" collapsed="false">
      <c r="A1965" s="25" t="s">
        <v>2215</v>
      </c>
      <c r="B1965" s="25" t="s">
        <v>67</v>
      </c>
      <c r="C1965" s="25" t="s">
        <v>75</v>
      </c>
      <c r="D1965" s="25" t="s">
        <v>80</v>
      </c>
      <c r="G1965" s="31"/>
      <c r="H1965" s="32"/>
      <c r="L1965" s="25" t="s">
        <v>186</v>
      </c>
      <c r="M1965" s="25" t="s">
        <v>171</v>
      </c>
      <c r="N1965" s="28" t="n">
        <v>550</v>
      </c>
      <c r="O1965" s="25" t="s">
        <v>56</v>
      </c>
      <c r="P1965" s="29" t="n">
        <v>42941</v>
      </c>
      <c r="Q1965" s="33"/>
      <c r="R1965" s="34"/>
      <c r="S1965" s="28" t="n">
        <f aca="false">IF(O1965="Won",R1965,IF(O1965="Lost",0,N1965))</f>
        <v>550</v>
      </c>
      <c r="T1965" s="30" t="str">
        <f aca="false">IF(AND(P1965&lt;&gt;"",Q1965&lt;&gt;""),Q1965-P1965,"")</f>
        <v/>
      </c>
      <c r="U1965" s="30" t="n">
        <f aca="false">IF(AND(O1965="Engaging",P1965&lt;&gt;""),'Leia-me'!$B$5-P1965,"")</f>
        <v>159</v>
      </c>
      <c r="V1965" s="25" t="str">
        <f aca="false">IF(O1965&lt;&gt;"Engaging","",IF(U1965&lt;='Leia-me'!$B$6,"Saudável",IF(U1965&lt;='Leia-me'!$B$7,"Esfriando",IF(U1965&lt;='Leia-me'!$B$8,"Última chance","Zumbi"))))</f>
        <v>Zumbi</v>
      </c>
      <c r="W1965" s="25" t="str">
        <f aca="false">IF(O1965="Won",1,IF(O1965="Lost",0,""))</f>
        <v/>
      </c>
      <c r="Y1965" s="25" t="str">
        <f aca="false">IF(E1965="","Sim","")</f>
        <v>Sim</v>
      </c>
    </row>
    <row r="1966" customFormat="false" ht="15" hidden="false" customHeight="false" outlineLevel="0" collapsed="false">
      <c r="A1966" s="25" t="s">
        <v>2216</v>
      </c>
      <c r="B1966" s="25" t="s">
        <v>67</v>
      </c>
      <c r="C1966" s="25" t="s">
        <v>75</v>
      </c>
      <c r="D1966" s="25" t="s">
        <v>80</v>
      </c>
      <c r="E1966" s="25" t="s">
        <v>180</v>
      </c>
      <c r="F1966" s="25" t="s">
        <v>146</v>
      </c>
      <c r="G1966" s="26" t="n">
        <v>3178.24</v>
      </c>
      <c r="H1966" s="27" t="n">
        <v>4540</v>
      </c>
      <c r="I1966" s="25" t="s">
        <v>147</v>
      </c>
      <c r="K1966" s="25" t="n">
        <v>2002</v>
      </c>
      <c r="L1966" s="25" t="s">
        <v>1834</v>
      </c>
      <c r="M1966" s="25" t="s">
        <v>171</v>
      </c>
      <c r="N1966" s="28" t="n">
        <v>4821</v>
      </c>
      <c r="O1966" s="25" t="s">
        <v>56</v>
      </c>
      <c r="P1966" s="29" t="n">
        <v>42941</v>
      </c>
      <c r="Q1966" s="33"/>
      <c r="R1966" s="34"/>
      <c r="S1966" s="28" t="n">
        <f aca="false">IF(O1966="Won",R1966,IF(O1966="Lost",0,N1966))</f>
        <v>4821</v>
      </c>
      <c r="T1966" s="30" t="str">
        <f aca="false">IF(AND(P1966&lt;&gt;"",Q1966&lt;&gt;""),Q1966-P1966,"")</f>
        <v/>
      </c>
      <c r="U1966" s="30" t="n">
        <f aca="false">IF(AND(O1966="Engaging",P1966&lt;&gt;""),'Leia-me'!$B$5-P1966,"")</f>
        <v>159</v>
      </c>
      <c r="V1966" s="25" t="str">
        <f aca="false">IF(O1966&lt;&gt;"Engaging","",IF(U1966&lt;='Leia-me'!$B$6,"Saudável",IF(U1966&lt;='Leia-me'!$B$7,"Esfriando",IF(U1966&lt;='Leia-me'!$B$8,"Última chance","Zumbi"))))</f>
        <v>Zumbi</v>
      </c>
      <c r="W1966" s="25" t="str">
        <f aca="false">IF(O1966="Won",1,IF(O1966="Lost",0,""))</f>
        <v/>
      </c>
      <c r="X1966" s="25" t="s">
        <v>1835</v>
      </c>
      <c r="Y1966" s="25" t="str">
        <f aca="false">IF(E1966="","Sim","")</f>
        <v/>
      </c>
    </row>
    <row r="1967" customFormat="false" ht="15" hidden="false" customHeight="false" outlineLevel="0" collapsed="false">
      <c r="A1967" s="25" t="s">
        <v>2217</v>
      </c>
      <c r="B1967" s="25" t="s">
        <v>67</v>
      </c>
      <c r="C1967" s="25" t="s">
        <v>75</v>
      </c>
      <c r="D1967" s="25" t="s">
        <v>80</v>
      </c>
      <c r="E1967" s="25" t="s">
        <v>180</v>
      </c>
      <c r="F1967" s="25" t="s">
        <v>146</v>
      </c>
      <c r="G1967" s="26" t="n">
        <v>3178.24</v>
      </c>
      <c r="H1967" s="27" t="n">
        <v>4540</v>
      </c>
      <c r="I1967" s="25" t="s">
        <v>147</v>
      </c>
      <c r="K1967" s="25" t="n">
        <v>2002</v>
      </c>
      <c r="L1967" s="25" t="s">
        <v>1834</v>
      </c>
      <c r="M1967" s="25" t="s">
        <v>171</v>
      </c>
      <c r="N1967" s="28" t="n">
        <v>4821</v>
      </c>
      <c r="O1967" s="25" t="s">
        <v>56</v>
      </c>
      <c r="P1967" s="29" t="n">
        <v>42941</v>
      </c>
      <c r="Q1967" s="33"/>
      <c r="R1967" s="34"/>
      <c r="S1967" s="28" t="n">
        <f aca="false">IF(O1967="Won",R1967,IF(O1967="Lost",0,N1967))</f>
        <v>4821</v>
      </c>
      <c r="T1967" s="30" t="str">
        <f aca="false">IF(AND(P1967&lt;&gt;"",Q1967&lt;&gt;""),Q1967-P1967,"")</f>
        <v/>
      </c>
      <c r="U1967" s="30" t="n">
        <f aca="false">IF(AND(O1967="Engaging",P1967&lt;&gt;""),'Leia-me'!$B$5-P1967,"")</f>
        <v>159</v>
      </c>
      <c r="V1967" s="25" t="str">
        <f aca="false">IF(O1967&lt;&gt;"Engaging","",IF(U1967&lt;='Leia-me'!$B$6,"Saudável",IF(U1967&lt;='Leia-me'!$B$7,"Esfriando",IF(U1967&lt;='Leia-me'!$B$8,"Última chance","Zumbi"))))</f>
        <v>Zumbi</v>
      </c>
      <c r="W1967" s="25" t="str">
        <f aca="false">IF(O1967="Won",1,IF(O1967="Lost",0,""))</f>
        <v/>
      </c>
      <c r="X1967" s="25" t="s">
        <v>1835</v>
      </c>
      <c r="Y1967" s="25" t="str">
        <f aca="false">IF(E1967="","Sim","")</f>
        <v/>
      </c>
    </row>
    <row r="1968" customFormat="false" ht="15" hidden="false" customHeight="false" outlineLevel="0" collapsed="false">
      <c r="A1968" s="25" t="s">
        <v>2218</v>
      </c>
      <c r="B1968" s="25" t="s">
        <v>67</v>
      </c>
      <c r="C1968" s="25" t="s">
        <v>75</v>
      </c>
      <c r="D1968" s="25" t="s">
        <v>80</v>
      </c>
      <c r="G1968" s="31"/>
      <c r="H1968" s="32"/>
      <c r="L1968" s="25" t="s">
        <v>1834</v>
      </c>
      <c r="M1968" s="25" t="s">
        <v>171</v>
      </c>
      <c r="N1968" s="28" t="n">
        <v>4821</v>
      </c>
      <c r="O1968" s="25" t="s">
        <v>56</v>
      </c>
      <c r="P1968" s="29" t="n">
        <v>42941</v>
      </c>
      <c r="Q1968" s="33"/>
      <c r="R1968" s="34"/>
      <c r="S1968" s="28" t="n">
        <f aca="false">IF(O1968="Won",R1968,IF(O1968="Lost",0,N1968))</f>
        <v>4821</v>
      </c>
      <c r="T1968" s="30" t="str">
        <f aca="false">IF(AND(P1968&lt;&gt;"",Q1968&lt;&gt;""),Q1968-P1968,"")</f>
        <v/>
      </c>
      <c r="U1968" s="30" t="n">
        <f aca="false">IF(AND(O1968="Engaging",P1968&lt;&gt;""),'Leia-me'!$B$5-P1968,"")</f>
        <v>159</v>
      </c>
      <c r="V1968" s="25" t="str">
        <f aca="false">IF(O1968&lt;&gt;"Engaging","",IF(U1968&lt;='Leia-me'!$B$6,"Saudável",IF(U1968&lt;='Leia-me'!$B$7,"Esfriando",IF(U1968&lt;='Leia-me'!$B$8,"Última chance","Zumbi"))))</f>
        <v>Zumbi</v>
      </c>
      <c r="W1968" s="25" t="str">
        <f aca="false">IF(O1968="Won",1,IF(O1968="Lost",0,""))</f>
        <v/>
      </c>
      <c r="X1968" s="25" t="s">
        <v>1835</v>
      </c>
      <c r="Y1968" s="25" t="str">
        <f aca="false">IF(E1968="","Sim","")</f>
        <v>Sim</v>
      </c>
    </row>
    <row r="1969" customFormat="false" ht="15" hidden="false" customHeight="false" outlineLevel="0" collapsed="false">
      <c r="A1969" s="25" t="s">
        <v>2219</v>
      </c>
      <c r="B1969" s="25" t="s">
        <v>67</v>
      </c>
      <c r="C1969" s="25" t="s">
        <v>75</v>
      </c>
      <c r="D1969" s="25" t="s">
        <v>80</v>
      </c>
      <c r="G1969" s="31"/>
      <c r="H1969" s="32"/>
      <c r="L1969" s="25" t="s">
        <v>1834</v>
      </c>
      <c r="M1969" s="25" t="s">
        <v>171</v>
      </c>
      <c r="N1969" s="28" t="n">
        <v>4821</v>
      </c>
      <c r="O1969" s="25" t="s">
        <v>56</v>
      </c>
      <c r="P1969" s="29" t="n">
        <v>42941</v>
      </c>
      <c r="Q1969" s="33"/>
      <c r="R1969" s="34"/>
      <c r="S1969" s="28" t="n">
        <f aca="false">IF(O1969="Won",R1969,IF(O1969="Lost",0,N1969))</f>
        <v>4821</v>
      </c>
      <c r="T1969" s="30" t="str">
        <f aca="false">IF(AND(P1969&lt;&gt;"",Q1969&lt;&gt;""),Q1969-P1969,"")</f>
        <v/>
      </c>
      <c r="U1969" s="30" t="n">
        <f aca="false">IF(AND(O1969="Engaging",P1969&lt;&gt;""),'Leia-me'!$B$5-P1969,"")</f>
        <v>159</v>
      </c>
      <c r="V1969" s="25" t="str">
        <f aca="false">IF(O1969&lt;&gt;"Engaging","",IF(U1969&lt;='Leia-me'!$B$6,"Saudável",IF(U1969&lt;='Leia-me'!$B$7,"Esfriando",IF(U1969&lt;='Leia-me'!$B$8,"Última chance","Zumbi"))))</f>
        <v>Zumbi</v>
      </c>
      <c r="W1969" s="25" t="str">
        <f aca="false">IF(O1969="Won",1,IF(O1969="Lost",0,""))</f>
        <v/>
      </c>
      <c r="X1969" s="25" t="s">
        <v>1835</v>
      </c>
      <c r="Y1969" s="25" t="str">
        <f aca="false">IF(E1969="","Sim","")</f>
        <v>Sim</v>
      </c>
    </row>
    <row r="1970" customFormat="false" ht="15" hidden="false" customHeight="false" outlineLevel="0" collapsed="false">
      <c r="A1970" s="25" t="s">
        <v>2220</v>
      </c>
      <c r="B1970" s="25" t="s">
        <v>67</v>
      </c>
      <c r="C1970" s="25" t="s">
        <v>75</v>
      </c>
      <c r="D1970" s="25" t="s">
        <v>80</v>
      </c>
      <c r="G1970" s="31"/>
      <c r="H1970" s="32"/>
      <c r="L1970" s="25" t="s">
        <v>160</v>
      </c>
      <c r="M1970" s="25" t="s">
        <v>149</v>
      </c>
      <c r="N1970" s="28" t="n">
        <v>3393</v>
      </c>
      <c r="O1970" s="25" t="s">
        <v>56</v>
      </c>
      <c r="P1970" s="29" t="n">
        <v>42941</v>
      </c>
      <c r="Q1970" s="33"/>
      <c r="R1970" s="34"/>
      <c r="S1970" s="28" t="n">
        <f aca="false">IF(O1970="Won",R1970,IF(O1970="Lost",0,N1970))</f>
        <v>3393</v>
      </c>
      <c r="T1970" s="30" t="str">
        <f aca="false">IF(AND(P1970&lt;&gt;"",Q1970&lt;&gt;""),Q1970-P1970,"")</f>
        <v/>
      </c>
      <c r="U1970" s="30" t="n">
        <f aca="false">IF(AND(O1970="Engaging",P1970&lt;&gt;""),'Leia-me'!$B$5-P1970,"")</f>
        <v>159</v>
      </c>
      <c r="V1970" s="25" t="str">
        <f aca="false">IF(O1970&lt;&gt;"Engaging","",IF(U1970&lt;='Leia-me'!$B$6,"Saudável",IF(U1970&lt;='Leia-me'!$B$7,"Esfriando",IF(U1970&lt;='Leia-me'!$B$8,"Última chance","Zumbi"))))</f>
        <v>Zumbi</v>
      </c>
      <c r="W1970" s="25" t="str">
        <f aca="false">IF(O1970="Won",1,IF(O1970="Lost",0,""))</f>
        <v/>
      </c>
      <c r="Y1970" s="25" t="str">
        <f aca="false">IF(E1970="","Sim","")</f>
        <v>Sim</v>
      </c>
    </row>
    <row r="1971" customFormat="false" ht="15" hidden="false" customHeight="false" outlineLevel="0" collapsed="false">
      <c r="A1971" s="25" t="s">
        <v>2221</v>
      </c>
      <c r="B1971" s="25" t="s">
        <v>67</v>
      </c>
      <c r="C1971" s="25" t="s">
        <v>75</v>
      </c>
      <c r="D1971" s="25" t="s">
        <v>80</v>
      </c>
      <c r="E1971" s="25" t="s">
        <v>180</v>
      </c>
      <c r="F1971" s="25" t="s">
        <v>146</v>
      </c>
      <c r="G1971" s="26" t="n">
        <v>3178.24</v>
      </c>
      <c r="H1971" s="27" t="n">
        <v>4540</v>
      </c>
      <c r="I1971" s="25" t="s">
        <v>147</v>
      </c>
      <c r="K1971" s="25" t="n">
        <v>2002</v>
      </c>
      <c r="L1971" s="25" t="s">
        <v>170</v>
      </c>
      <c r="M1971" s="25" t="s">
        <v>171</v>
      </c>
      <c r="N1971" s="28" t="n">
        <v>1096</v>
      </c>
      <c r="O1971" s="25" t="s">
        <v>55</v>
      </c>
      <c r="P1971" s="29" t="n">
        <v>42941</v>
      </c>
      <c r="Q1971" s="29" t="n">
        <v>43052</v>
      </c>
      <c r="R1971" s="28" t="n">
        <v>0</v>
      </c>
      <c r="S1971" s="28" t="n">
        <f aca="false">IF(O1971="Won",R1971,IF(O1971="Lost",0,N1971))</f>
        <v>0</v>
      </c>
      <c r="T1971" s="30" t="n">
        <f aca="false">IF(AND(P1971&lt;&gt;"",Q1971&lt;&gt;""),Q1971-P1971,"")</f>
        <v>111</v>
      </c>
      <c r="U1971" s="30" t="str">
        <f aca="false">IF(AND(O1971="Engaging",P1971&lt;&gt;""),'Leia-me'!$B$5-P1971,"")</f>
        <v/>
      </c>
      <c r="V1971" s="25" t="str">
        <f aca="false">IF(O1971&lt;&gt;"Engaging","",IF(U1971&lt;='Leia-me'!$B$6,"Saudável",IF(U1971&lt;='Leia-me'!$B$7,"Esfriando",IF(U1971&lt;='Leia-me'!$B$8,"Última chance","Zumbi"))))</f>
        <v/>
      </c>
      <c r="W1971" s="25" t="n">
        <f aca="false">IF(O1971="Won",1,IF(O1971="Lost",0,""))</f>
        <v>0</v>
      </c>
      <c r="Y1971" s="25" t="str">
        <f aca="false">IF(E1971="","Sim","")</f>
        <v/>
      </c>
    </row>
    <row r="1972" customFormat="false" ht="15" hidden="false" customHeight="false" outlineLevel="0" collapsed="false">
      <c r="A1972" s="25" t="s">
        <v>2222</v>
      </c>
      <c r="B1972" s="25" t="s">
        <v>67</v>
      </c>
      <c r="C1972" s="25" t="s">
        <v>75</v>
      </c>
      <c r="D1972" s="25" t="s">
        <v>80</v>
      </c>
      <c r="E1972" s="25" t="s">
        <v>167</v>
      </c>
      <c r="F1972" s="25" t="s">
        <v>168</v>
      </c>
      <c r="G1972" s="26" t="n">
        <v>2173.98</v>
      </c>
      <c r="H1972" s="27" t="n">
        <v>2928</v>
      </c>
      <c r="I1972" s="25" t="s">
        <v>147</v>
      </c>
      <c r="J1972" s="25" t="s">
        <v>169</v>
      </c>
      <c r="K1972" s="25" t="n">
        <v>1995</v>
      </c>
      <c r="L1972" s="25" t="s">
        <v>1834</v>
      </c>
      <c r="M1972" s="25" t="s">
        <v>171</v>
      </c>
      <c r="N1972" s="28" t="n">
        <v>4821</v>
      </c>
      <c r="O1972" s="25" t="s">
        <v>55</v>
      </c>
      <c r="P1972" s="29" t="n">
        <v>42941</v>
      </c>
      <c r="Q1972" s="29" t="n">
        <v>42955</v>
      </c>
      <c r="R1972" s="28" t="n">
        <v>0</v>
      </c>
      <c r="S1972" s="28" t="n">
        <f aca="false">IF(O1972="Won",R1972,IF(O1972="Lost",0,N1972))</f>
        <v>0</v>
      </c>
      <c r="T1972" s="30" t="n">
        <f aca="false">IF(AND(P1972&lt;&gt;"",Q1972&lt;&gt;""),Q1972-P1972,"")</f>
        <v>14</v>
      </c>
      <c r="U1972" s="30" t="str">
        <f aca="false">IF(AND(O1972="Engaging",P1972&lt;&gt;""),'Leia-me'!$B$5-P1972,"")</f>
        <v/>
      </c>
      <c r="V1972" s="25" t="str">
        <f aca="false">IF(O1972&lt;&gt;"Engaging","",IF(U1972&lt;='Leia-me'!$B$6,"Saudável",IF(U1972&lt;='Leia-me'!$B$7,"Esfriando",IF(U1972&lt;='Leia-me'!$B$8,"Última chance","Zumbi"))))</f>
        <v/>
      </c>
      <c r="W1972" s="25" t="n">
        <f aca="false">IF(O1972="Won",1,IF(O1972="Lost",0,""))</f>
        <v>0</v>
      </c>
      <c r="X1972" s="25" t="s">
        <v>1835</v>
      </c>
      <c r="Y1972" s="25" t="str">
        <f aca="false">IF(E1972="","Sim","")</f>
        <v/>
      </c>
    </row>
    <row r="1973" customFormat="false" ht="15" hidden="false" customHeight="false" outlineLevel="0" collapsed="false">
      <c r="A1973" s="25" t="s">
        <v>2223</v>
      </c>
      <c r="B1973" s="25" t="s">
        <v>67</v>
      </c>
      <c r="C1973" s="25" t="s">
        <v>75</v>
      </c>
      <c r="D1973" s="25" t="s">
        <v>80</v>
      </c>
      <c r="E1973" s="25" t="s">
        <v>145</v>
      </c>
      <c r="F1973" s="25" t="s">
        <v>146</v>
      </c>
      <c r="G1973" s="26" t="n">
        <v>3922.42</v>
      </c>
      <c r="H1973" s="27" t="n">
        <v>6837</v>
      </c>
      <c r="I1973" s="25" t="s">
        <v>147</v>
      </c>
      <c r="K1973" s="25" t="n">
        <v>1992</v>
      </c>
      <c r="L1973" s="25" t="s">
        <v>186</v>
      </c>
      <c r="M1973" s="25" t="s">
        <v>171</v>
      </c>
      <c r="N1973" s="28" t="n">
        <v>550</v>
      </c>
      <c r="O1973" s="25" t="s">
        <v>54</v>
      </c>
      <c r="P1973" s="29" t="n">
        <v>42941</v>
      </c>
      <c r="Q1973" s="29" t="n">
        <v>42950</v>
      </c>
      <c r="R1973" s="28" t="n">
        <v>528</v>
      </c>
      <c r="S1973" s="28" t="n">
        <f aca="false">IF(O1973="Won",R1973,IF(O1973="Lost",0,N1973))</f>
        <v>528</v>
      </c>
      <c r="T1973" s="30" t="n">
        <f aca="false">IF(AND(P1973&lt;&gt;"",Q1973&lt;&gt;""),Q1973-P1973,"")</f>
        <v>9</v>
      </c>
      <c r="U1973" s="30" t="str">
        <f aca="false">IF(AND(O1973="Engaging",P1973&lt;&gt;""),'Leia-me'!$B$5-P1973,"")</f>
        <v/>
      </c>
      <c r="V1973" s="25" t="str">
        <f aca="false">IF(O1973&lt;&gt;"Engaging","",IF(U1973&lt;='Leia-me'!$B$6,"Saudável",IF(U1973&lt;='Leia-me'!$B$7,"Esfriando",IF(U1973&lt;='Leia-me'!$B$8,"Última chance","Zumbi"))))</f>
        <v/>
      </c>
      <c r="W1973" s="25" t="n">
        <f aca="false">IF(O1973="Won",1,IF(O1973="Lost",0,""))</f>
        <v>1</v>
      </c>
      <c r="Y1973" s="25" t="str">
        <f aca="false">IF(E1973="","Sim","")</f>
        <v/>
      </c>
    </row>
    <row r="1974" customFormat="false" ht="15" hidden="false" customHeight="false" outlineLevel="0" collapsed="false">
      <c r="A1974" s="25" t="s">
        <v>2224</v>
      </c>
      <c r="B1974" s="25" t="s">
        <v>67</v>
      </c>
      <c r="C1974" s="25" t="s">
        <v>75</v>
      </c>
      <c r="D1974" s="25" t="s">
        <v>80</v>
      </c>
      <c r="E1974" s="25" t="s">
        <v>176</v>
      </c>
      <c r="F1974" s="25" t="s">
        <v>177</v>
      </c>
      <c r="G1974" s="26" t="n">
        <v>1698.2</v>
      </c>
      <c r="H1974" s="27" t="n">
        <v>3798</v>
      </c>
      <c r="I1974" s="25" t="s">
        <v>147</v>
      </c>
      <c r="K1974" s="25" t="n">
        <v>1987</v>
      </c>
      <c r="L1974" s="25" t="s">
        <v>186</v>
      </c>
      <c r="M1974" s="25" t="s">
        <v>171</v>
      </c>
      <c r="N1974" s="28" t="n">
        <v>550</v>
      </c>
      <c r="O1974" s="25" t="s">
        <v>54</v>
      </c>
      <c r="P1974" s="29" t="n">
        <v>42941</v>
      </c>
      <c r="Q1974" s="29" t="n">
        <v>42947</v>
      </c>
      <c r="R1974" s="28" t="n">
        <v>581</v>
      </c>
      <c r="S1974" s="28" t="n">
        <f aca="false">IF(O1974="Won",R1974,IF(O1974="Lost",0,N1974))</f>
        <v>581</v>
      </c>
      <c r="T1974" s="30" t="n">
        <f aca="false">IF(AND(P1974&lt;&gt;"",Q1974&lt;&gt;""),Q1974-P1974,"")</f>
        <v>6</v>
      </c>
      <c r="U1974" s="30" t="str">
        <f aca="false">IF(AND(O1974="Engaging",P1974&lt;&gt;""),'Leia-me'!$B$5-P1974,"")</f>
        <v/>
      </c>
      <c r="V1974" s="25" t="str">
        <f aca="false">IF(O1974&lt;&gt;"Engaging","",IF(U1974&lt;='Leia-me'!$B$6,"Saudável",IF(U1974&lt;='Leia-me'!$B$7,"Esfriando",IF(U1974&lt;='Leia-me'!$B$8,"Última chance","Zumbi"))))</f>
        <v/>
      </c>
      <c r="W1974" s="25" t="n">
        <f aca="false">IF(O1974="Won",1,IF(O1974="Lost",0,""))</f>
        <v>1</v>
      </c>
      <c r="Y1974" s="25" t="str">
        <f aca="false">IF(E1974="","Sim","")</f>
        <v/>
      </c>
    </row>
    <row r="1975" customFormat="false" ht="15" hidden="false" customHeight="false" outlineLevel="0" collapsed="false">
      <c r="A1975" s="25" t="s">
        <v>2225</v>
      </c>
      <c r="B1975" s="25" t="s">
        <v>67</v>
      </c>
      <c r="C1975" s="25" t="s">
        <v>75</v>
      </c>
      <c r="D1975" s="25" t="s">
        <v>80</v>
      </c>
      <c r="E1975" s="25" t="s">
        <v>251</v>
      </c>
      <c r="F1975" s="25" t="s">
        <v>211</v>
      </c>
      <c r="G1975" s="26" t="n">
        <v>332.43</v>
      </c>
      <c r="H1975" s="27" t="n">
        <v>799</v>
      </c>
      <c r="I1975" s="25" t="s">
        <v>147</v>
      </c>
      <c r="K1975" s="25" t="n">
        <v>1995</v>
      </c>
      <c r="L1975" s="25" t="s">
        <v>178</v>
      </c>
      <c r="M1975" s="25" t="s">
        <v>171</v>
      </c>
      <c r="N1975" s="28" t="n">
        <v>5482</v>
      </c>
      <c r="O1975" s="25" t="s">
        <v>54</v>
      </c>
      <c r="P1975" s="29" t="n">
        <v>42941</v>
      </c>
      <c r="Q1975" s="29" t="n">
        <v>43007</v>
      </c>
      <c r="R1975" s="28" t="n">
        <v>5947</v>
      </c>
      <c r="S1975" s="28" t="n">
        <f aca="false">IF(O1975="Won",R1975,IF(O1975="Lost",0,N1975))</f>
        <v>5947</v>
      </c>
      <c r="T1975" s="30" t="n">
        <f aca="false">IF(AND(P1975&lt;&gt;"",Q1975&lt;&gt;""),Q1975-P1975,"")</f>
        <v>66</v>
      </c>
      <c r="U1975" s="30" t="str">
        <f aca="false">IF(AND(O1975="Engaging",P1975&lt;&gt;""),'Leia-me'!$B$5-P1975,"")</f>
        <v/>
      </c>
      <c r="V1975" s="25" t="str">
        <f aca="false">IF(O1975&lt;&gt;"Engaging","",IF(U1975&lt;='Leia-me'!$B$6,"Saudável",IF(U1975&lt;='Leia-me'!$B$7,"Esfriando",IF(U1975&lt;='Leia-me'!$B$8,"Última chance","Zumbi"))))</f>
        <v/>
      </c>
      <c r="W1975" s="25" t="n">
        <f aca="false">IF(O1975="Won",1,IF(O1975="Lost",0,""))</f>
        <v>1</v>
      </c>
      <c r="Y1975" s="25" t="str">
        <f aca="false">IF(E1975="","Sim","")</f>
        <v/>
      </c>
    </row>
    <row r="1976" customFormat="false" ht="15" hidden="false" customHeight="false" outlineLevel="0" collapsed="false">
      <c r="A1976" s="25" t="s">
        <v>2226</v>
      </c>
      <c r="B1976" s="25" t="s">
        <v>67</v>
      </c>
      <c r="C1976" s="25" t="s">
        <v>75</v>
      </c>
      <c r="D1976" s="25" t="s">
        <v>80</v>
      </c>
      <c r="E1976" s="25" t="s">
        <v>1189</v>
      </c>
      <c r="F1976" s="25" t="s">
        <v>211</v>
      </c>
      <c r="G1976" s="26" t="n">
        <v>702.72</v>
      </c>
      <c r="H1976" s="27" t="n">
        <v>1831</v>
      </c>
      <c r="I1976" s="25" t="s">
        <v>147</v>
      </c>
      <c r="K1976" s="25" t="n">
        <v>2004</v>
      </c>
      <c r="L1976" s="25" t="s">
        <v>170</v>
      </c>
      <c r="M1976" s="25" t="s">
        <v>171</v>
      </c>
      <c r="N1976" s="28" t="n">
        <v>1096</v>
      </c>
      <c r="O1976" s="25" t="s">
        <v>56</v>
      </c>
      <c r="P1976" s="29" t="n">
        <v>42942</v>
      </c>
      <c r="Q1976" s="33"/>
      <c r="R1976" s="34"/>
      <c r="S1976" s="28" t="n">
        <f aca="false">IF(O1976="Won",R1976,IF(O1976="Lost",0,N1976))</f>
        <v>1096</v>
      </c>
      <c r="T1976" s="30" t="str">
        <f aca="false">IF(AND(P1976&lt;&gt;"",Q1976&lt;&gt;""),Q1976-P1976,"")</f>
        <v/>
      </c>
      <c r="U1976" s="30" t="n">
        <f aca="false">IF(AND(O1976="Engaging",P1976&lt;&gt;""),'Leia-me'!$B$5-P1976,"")</f>
        <v>158</v>
      </c>
      <c r="V1976" s="25" t="str">
        <f aca="false">IF(O1976&lt;&gt;"Engaging","",IF(U1976&lt;='Leia-me'!$B$6,"Saudável",IF(U1976&lt;='Leia-me'!$B$7,"Esfriando",IF(U1976&lt;='Leia-me'!$B$8,"Última chance","Zumbi"))))</f>
        <v>Zumbi</v>
      </c>
      <c r="W1976" s="25" t="str">
        <f aca="false">IF(O1976="Won",1,IF(O1976="Lost",0,""))</f>
        <v/>
      </c>
      <c r="Y1976" s="25" t="str">
        <f aca="false">IF(E1976="","Sim","")</f>
        <v/>
      </c>
    </row>
    <row r="1977" customFormat="false" ht="15" hidden="false" customHeight="false" outlineLevel="0" collapsed="false">
      <c r="A1977" s="25" t="s">
        <v>2227</v>
      </c>
      <c r="B1977" s="25" t="s">
        <v>67</v>
      </c>
      <c r="C1977" s="25" t="s">
        <v>75</v>
      </c>
      <c r="D1977" s="25" t="s">
        <v>80</v>
      </c>
      <c r="E1977" s="25" t="s">
        <v>169</v>
      </c>
      <c r="F1977" s="25" t="s">
        <v>168</v>
      </c>
      <c r="G1977" s="26" t="n">
        <v>2403.58</v>
      </c>
      <c r="H1977" s="27" t="n">
        <v>8801</v>
      </c>
      <c r="I1977" s="25" t="s">
        <v>147</v>
      </c>
      <c r="K1977" s="25" t="n">
        <v>1986</v>
      </c>
      <c r="L1977" s="25" t="s">
        <v>178</v>
      </c>
      <c r="M1977" s="25" t="s">
        <v>171</v>
      </c>
      <c r="N1977" s="28" t="n">
        <v>5482</v>
      </c>
      <c r="O1977" s="25" t="s">
        <v>56</v>
      </c>
      <c r="P1977" s="29" t="n">
        <v>42942</v>
      </c>
      <c r="Q1977" s="33"/>
      <c r="R1977" s="34"/>
      <c r="S1977" s="28" t="n">
        <f aca="false">IF(O1977="Won",R1977,IF(O1977="Lost",0,N1977))</f>
        <v>5482</v>
      </c>
      <c r="T1977" s="30" t="str">
        <f aca="false">IF(AND(P1977&lt;&gt;"",Q1977&lt;&gt;""),Q1977-P1977,"")</f>
        <v/>
      </c>
      <c r="U1977" s="30" t="n">
        <f aca="false">IF(AND(O1977="Engaging",P1977&lt;&gt;""),'Leia-me'!$B$5-P1977,"")</f>
        <v>158</v>
      </c>
      <c r="V1977" s="25" t="str">
        <f aca="false">IF(O1977&lt;&gt;"Engaging","",IF(U1977&lt;='Leia-me'!$B$6,"Saudável",IF(U1977&lt;='Leia-me'!$B$7,"Esfriando",IF(U1977&lt;='Leia-me'!$B$8,"Última chance","Zumbi"))))</f>
        <v>Zumbi</v>
      </c>
      <c r="W1977" s="25" t="str">
        <f aca="false">IF(O1977="Won",1,IF(O1977="Lost",0,""))</f>
        <v/>
      </c>
      <c r="Y1977" s="25" t="str">
        <f aca="false">IF(E1977="","Sim","")</f>
        <v/>
      </c>
    </row>
    <row r="1978" customFormat="false" ht="15" hidden="false" customHeight="false" outlineLevel="0" collapsed="false">
      <c r="A1978" s="25" t="s">
        <v>2228</v>
      </c>
      <c r="B1978" s="25" t="s">
        <v>67</v>
      </c>
      <c r="C1978" s="25" t="s">
        <v>75</v>
      </c>
      <c r="D1978" s="25" t="s">
        <v>80</v>
      </c>
      <c r="E1978" s="25" t="s">
        <v>622</v>
      </c>
      <c r="F1978" s="25" t="s">
        <v>211</v>
      </c>
      <c r="G1978" s="26" t="n">
        <v>167.89</v>
      </c>
      <c r="H1978" s="27" t="n">
        <v>493</v>
      </c>
      <c r="I1978" s="25" t="s">
        <v>623</v>
      </c>
      <c r="K1978" s="25" t="n">
        <v>2000</v>
      </c>
      <c r="L1978" s="25" t="s">
        <v>1834</v>
      </c>
      <c r="M1978" s="25" t="s">
        <v>171</v>
      </c>
      <c r="N1978" s="28" t="n">
        <v>4821</v>
      </c>
      <c r="O1978" s="25" t="s">
        <v>56</v>
      </c>
      <c r="P1978" s="29" t="n">
        <v>42942</v>
      </c>
      <c r="Q1978" s="33"/>
      <c r="R1978" s="34"/>
      <c r="S1978" s="28" t="n">
        <f aca="false">IF(O1978="Won",R1978,IF(O1978="Lost",0,N1978))</f>
        <v>4821</v>
      </c>
      <c r="T1978" s="30" t="str">
        <f aca="false">IF(AND(P1978&lt;&gt;"",Q1978&lt;&gt;""),Q1978-P1978,"")</f>
        <v/>
      </c>
      <c r="U1978" s="30" t="n">
        <f aca="false">IF(AND(O1978="Engaging",P1978&lt;&gt;""),'Leia-me'!$B$5-P1978,"")</f>
        <v>158</v>
      </c>
      <c r="V1978" s="25" t="str">
        <f aca="false">IF(O1978&lt;&gt;"Engaging","",IF(U1978&lt;='Leia-me'!$B$6,"Saudável",IF(U1978&lt;='Leia-me'!$B$7,"Esfriando",IF(U1978&lt;='Leia-me'!$B$8,"Última chance","Zumbi"))))</f>
        <v>Zumbi</v>
      </c>
      <c r="W1978" s="25" t="str">
        <f aca="false">IF(O1978="Won",1,IF(O1978="Lost",0,""))</f>
        <v/>
      </c>
      <c r="X1978" s="25" t="s">
        <v>1835</v>
      </c>
      <c r="Y1978" s="25" t="str">
        <f aca="false">IF(E1978="","Sim","")</f>
        <v/>
      </c>
    </row>
    <row r="1979" customFormat="false" ht="15" hidden="false" customHeight="false" outlineLevel="0" collapsed="false">
      <c r="A1979" s="25" t="s">
        <v>2229</v>
      </c>
      <c r="B1979" s="25" t="s">
        <v>67</v>
      </c>
      <c r="C1979" s="25" t="s">
        <v>75</v>
      </c>
      <c r="D1979" s="25" t="s">
        <v>80</v>
      </c>
      <c r="G1979" s="31"/>
      <c r="H1979" s="32"/>
      <c r="L1979" s="25" t="s">
        <v>1834</v>
      </c>
      <c r="M1979" s="25" t="s">
        <v>171</v>
      </c>
      <c r="N1979" s="28" t="n">
        <v>4821</v>
      </c>
      <c r="O1979" s="25" t="s">
        <v>56</v>
      </c>
      <c r="P1979" s="29" t="n">
        <v>42942</v>
      </c>
      <c r="Q1979" s="33"/>
      <c r="R1979" s="34"/>
      <c r="S1979" s="28" t="n">
        <f aca="false">IF(O1979="Won",R1979,IF(O1979="Lost",0,N1979))</f>
        <v>4821</v>
      </c>
      <c r="T1979" s="30" t="str">
        <f aca="false">IF(AND(P1979&lt;&gt;"",Q1979&lt;&gt;""),Q1979-P1979,"")</f>
        <v/>
      </c>
      <c r="U1979" s="30" t="n">
        <f aca="false">IF(AND(O1979="Engaging",P1979&lt;&gt;""),'Leia-me'!$B$5-P1979,"")</f>
        <v>158</v>
      </c>
      <c r="V1979" s="25" t="str">
        <f aca="false">IF(O1979&lt;&gt;"Engaging","",IF(U1979&lt;='Leia-me'!$B$6,"Saudável",IF(U1979&lt;='Leia-me'!$B$7,"Esfriando",IF(U1979&lt;='Leia-me'!$B$8,"Última chance","Zumbi"))))</f>
        <v>Zumbi</v>
      </c>
      <c r="W1979" s="25" t="str">
        <f aca="false">IF(O1979="Won",1,IF(O1979="Lost",0,""))</f>
        <v/>
      </c>
      <c r="X1979" s="25" t="s">
        <v>1835</v>
      </c>
      <c r="Y1979" s="25" t="str">
        <f aca="false">IF(E1979="","Sim","")</f>
        <v>Sim</v>
      </c>
    </row>
    <row r="1980" customFormat="false" ht="15" hidden="false" customHeight="false" outlineLevel="0" collapsed="false">
      <c r="A1980" s="25" t="s">
        <v>2230</v>
      </c>
      <c r="B1980" s="25" t="s">
        <v>67</v>
      </c>
      <c r="C1980" s="25" t="s">
        <v>75</v>
      </c>
      <c r="D1980" s="25" t="s">
        <v>80</v>
      </c>
      <c r="G1980" s="31"/>
      <c r="H1980" s="32"/>
      <c r="L1980" s="25" t="s">
        <v>1834</v>
      </c>
      <c r="M1980" s="25" t="s">
        <v>171</v>
      </c>
      <c r="N1980" s="28" t="n">
        <v>4821</v>
      </c>
      <c r="O1980" s="25" t="s">
        <v>56</v>
      </c>
      <c r="P1980" s="29" t="n">
        <v>42942</v>
      </c>
      <c r="Q1980" s="33"/>
      <c r="R1980" s="34"/>
      <c r="S1980" s="28" t="n">
        <f aca="false">IF(O1980="Won",R1980,IF(O1980="Lost",0,N1980))</f>
        <v>4821</v>
      </c>
      <c r="T1980" s="30" t="str">
        <f aca="false">IF(AND(P1980&lt;&gt;"",Q1980&lt;&gt;""),Q1980-P1980,"")</f>
        <v/>
      </c>
      <c r="U1980" s="30" t="n">
        <f aca="false">IF(AND(O1980="Engaging",P1980&lt;&gt;""),'Leia-me'!$B$5-P1980,"")</f>
        <v>158</v>
      </c>
      <c r="V1980" s="25" t="str">
        <f aca="false">IF(O1980&lt;&gt;"Engaging","",IF(U1980&lt;='Leia-me'!$B$6,"Saudável",IF(U1980&lt;='Leia-me'!$B$7,"Esfriando",IF(U1980&lt;='Leia-me'!$B$8,"Última chance","Zumbi"))))</f>
        <v>Zumbi</v>
      </c>
      <c r="W1980" s="25" t="str">
        <f aca="false">IF(O1980="Won",1,IF(O1980="Lost",0,""))</f>
        <v/>
      </c>
      <c r="X1980" s="25" t="s">
        <v>1835</v>
      </c>
      <c r="Y1980" s="25" t="str">
        <f aca="false">IF(E1980="","Sim","")</f>
        <v>Sim</v>
      </c>
    </row>
    <row r="1981" customFormat="false" ht="15" hidden="false" customHeight="false" outlineLevel="0" collapsed="false">
      <c r="A1981" s="25" t="s">
        <v>2231</v>
      </c>
      <c r="B1981" s="25" t="s">
        <v>67</v>
      </c>
      <c r="C1981" s="25" t="s">
        <v>75</v>
      </c>
      <c r="D1981" s="25" t="s">
        <v>80</v>
      </c>
      <c r="G1981" s="31"/>
      <c r="H1981" s="32"/>
      <c r="L1981" s="25" t="s">
        <v>160</v>
      </c>
      <c r="M1981" s="25" t="s">
        <v>149</v>
      </c>
      <c r="N1981" s="28" t="n">
        <v>3393</v>
      </c>
      <c r="O1981" s="25" t="s">
        <v>56</v>
      </c>
      <c r="P1981" s="29" t="n">
        <v>42942</v>
      </c>
      <c r="Q1981" s="33"/>
      <c r="R1981" s="34"/>
      <c r="S1981" s="28" t="n">
        <f aca="false">IF(O1981="Won",R1981,IF(O1981="Lost",0,N1981))</f>
        <v>3393</v>
      </c>
      <c r="T1981" s="30" t="str">
        <f aca="false">IF(AND(P1981&lt;&gt;"",Q1981&lt;&gt;""),Q1981-P1981,"")</f>
        <v/>
      </c>
      <c r="U1981" s="30" t="n">
        <f aca="false">IF(AND(O1981="Engaging",P1981&lt;&gt;""),'Leia-me'!$B$5-P1981,"")</f>
        <v>158</v>
      </c>
      <c r="V1981" s="25" t="str">
        <f aca="false">IF(O1981&lt;&gt;"Engaging","",IF(U1981&lt;='Leia-me'!$B$6,"Saudável",IF(U1981&lt;='Leia-me'!$B$7,"Esfriando",IF(U1981&lt;='Leia-me'!$B$8,"Última chance","Zumbi"))))</f>
        <v>Zumbi</v>
      </c>
      <c r="W1981" s="25" t="str">
        <f aca="false">IF(O1981="Won",1,IF(O1981="Lost",0,""))</f>
        <v/>
      </c>
      <c r="Y1981" s="25" t="str">
        <f aca="false">IF(E1981="","Sim","")</f>
        <v>Sim</v>
      </c>
    </row>
    <row r="1982" customFormat="false" ht="15" hidden="false" customHeight="false" outlineLevel="0" collapsed="false">
      <c r="A1982" s="25" t="s">
        <v>2232</v>
      </c>
      <c r="B1982" s="25" t="s">
        <v>67</v>
      </c>
      <c r="C1982" s="25" t="s">
        <v>75</v>
      </c>
      <c r="D1982" s="25" t="s">
        <v>80</v>
      </c>
      <c r="E1982" s="25" t="s">
        <v>225</v>
      </c>
      <c r="F1982" s="25" t="s">
        <v>211</v>
      </c>
      <c r="G1982" s="26" t="n">
        <v>1376.8</v>
      </c>
      <c r="H1982" s="27" t="n">
        <v>1165</v>
      </c>
      <c r="I1982" s="25" t="s">
        <v>226</v>
      </c>
      <c r="K1982" s="25" t="n">
        <v>1988</v>
      </c>
      <c r="L1982" s="25" t="s">
        <v>1834</v>
      </c>
      <c r="M1982" s="25" t="s">
        <v>171</v>
      </c>
      <c r="N1982" s="28" t="n">
        <v>4821</v>
      </c>
      <c r="O1982" s="25" t="s">
        <v>55</v>
      </c>
      <c r="P1982" s="29" t="n">
        <v>42942</v>
      </c>
      <c r="Q1982" s="29" t="n">
        <v>43056</v>
      </c>
      <c r="R1982" s="28" t="n">
        <v>0</v>
      </c>
      <c r="S1982" s="28" t="n">
        <f aca="false">IF(O1982="Won",R1982,IF(O1982="Lost",0,N1982))</f>
        <v>0</v>
      </c>
      <c r="T1982" s="30" t="n">
        <f aca="false">IF(AND(P1982&lt;&gt;"",Q1982&lt;&gt;""),Q1982-P1982,"")</f>
        <v>114</v>
      </c>
      <c r="U1982" s="30" t="str">
        <f aca="false">IF(AND(O1982="Engaging",P1982&lt;&gt;""),'Leia-me'!$B$5-P1982,"")</f>
        <v/>
      </c>
      <c r="V1982" s="25" t="str">
        <f aca="false">IF(O1982&lt;&gt;"Engaging","",IF(U1982&lt;='Leia-me'!$B$6,"Saudável",IF(U1982&lt;='Leia-me'!$B$7,"Esfriando",IF(U1982&lt;='Leia-me'!$B$8,"Última chance","Zumbi"))))</f>
        <v/>
      </c>
      <c r="W1982" s="25" t="n">
        <f aca="false">IF(O1982="Won",1,IF(O1982="Lost",0,""))</f>
        <v>0</v>
      </c>
      <c r="X1982" s="25" t="s">
        <v>1835</v>
      </c>
      <c r="Y1982" s="25" t="str">
        <f aca="false">IF(E1982="","Sim","")</f>
        <v/>
      </c>
    </row>
    <row r="1983" customFormat="false" ht="15" hidden="false" customHeight="false" outlineLevel="0" collapsed="false">
      <c r="A1983" s="25" t="s">
        <v>2233</v>
      </c>
      <c r="B1983" s="25" t="s">
        <v>67</v>
      </c>
      <c r="C1983" s="25" t="s">
        <v>75</v>
      </c>
      <c r="D1983" s="25" t="s">
        <v>80</v>
      </c>
      <c r="E1983" s="25" t="s">
        <v>164</v>
      </c>
      <c r="F1983" s="25" t="s">
        <v>165</v>
      </c>
      <c r="G1983" s="26" t="n">
        <v>217.87</v>
      </c>
      <c r="H1983" s="27" t="n">
        <v>551</v>
      </c>
      <c r="I1983" s="25" t="s">
        <v>147</v>
      </c>
      <c r="K1983" s="25" t="n">
        <v>1998</v>
      </c>
      <c r="L1983" s="25" t="s">
        <v>1834</v>
      </c>
      <c r="M1983" s="25" t="s">
        <v>171</v>
      </c>
      <c r="N1983" s="28" t="n">
        <v>4821</v>
      </c>
      <c r="O1983" s="25" t="s">
        <v>54</v>
      </c>
      <c r="P1983" s="29" t="n">
        <v>42942</v>
      </c>
      <c r="Q1983" s="29" t="n">
        <v>42943</v>
      </c>
      <c r="R1983" s="28" t="n">
        <v>4677</v>
      </c>
      <c r="S1983" s="28" t="n">
        <f aca="false">IF(O1983="Won",R1983,IF(O1983="Lost",0,N1983))</f>
        <v>4677</v>
      </c>
      <c r="T1983" s="30" t="n">
        <f aca="false">IF(AND(P1983&lt;&gt;"",Q1983&lt;&gt;""),Q1983-P1983,"")</f>
        <v>1</v>
      </c>
      <c r="U1983" s="30" t="str">
        <f aca="false">IF(AND(O1983="Engaging",P1983&lt;&gt;""),'Leia-me'!$B$5-P1983,"")</f>
        <v/>
      </c>
      <c r="V1983" s="25" t="str">
        <f aca="false">IF(O1983&lt;&gt;"Engaging","",IF(U1983&lt;='Leia-me'!$B$6,"Saudável",IF(U1983&lt;='Leia-me'!$B$7,"Esfriando",IF(U1983&lt;='Leia-me'!$B$8,"Última chance","Zumbi"))))</f>
        <v/>
      </c>
      <c r="W1983" s="25" t="n">
        <f aca="false">IF(O1983="Won",1,IF(O1983="Lost",0,""))</f>
        <v>1</v>
      </c>
      <c r="X1983" s="25" t="s">
        <v>1835</v>
      </c>
      <c r="Y1983" s="25" t="str">
        <f aca="false">IF(E1983="","Sim","")</f>
        <v/>
      </c>
    </row>
    <row r="1984" customFormat="false" ht="15" hidden="false" customHeight="false" outlineLevel="0" collapsed="false">
      <c r="A1984" s="25" t="s">
        <v>2234</v>
      </c>
      <c r="B1984" s="25" t="s">
        <v>67</v>
      </c>
      <c r="C1984" s="25" t="s">
        <v>75</v>
      </c>
      <c r="D1984" s="25" t="s">
        <v>80</v>
      </c>
      <c r="G1984" s="31"/>
      <c r="H1984" s="32"/>
      <c r="L1984" s="25" t="s">
        <v>170</v>
      </c>
      <c r="M1984" s="25" t="s">
        <v>171</v>
      </c>
      <c r="N1984" s="28" t="n">
        <v>1096</v>
      </c>
      <c r="O1984" s="25" t="s">
        <v>56</v>
      </c>
      <c r="P1984" s="29" t="n">
        <v>42943</v>
      </c>
      <c r="Q1984" s="33"/>
      <c r="R1984" s="34"/>
      <c r="S1984" s="28" t="n">
        <f aca="false">IF(O1984="Won",R1984,IF(O1984="Lost",0,N1984))</f>
        <v>1096</v>
      </c>
      <c r="T1984" s="30" t="str">
        <f aca="false">IF(AND(P1984&lt;&gt;"",Q1984&lt;&gt;""),Q1984-P1984,"")</f>
        <v/>
      </c>
      <c r="U1984" s="30" t="n">
        <f aca="false">IF(AND(O1984="Engaging",P1984&lt;&gt;""),'Leia-me'!$B$5-P1984,"")</f>
        <v>157</v>
      </c>
      <c r="V1984" s="25" t="str">
        <f aca="false">IF(O1984&lt;&gt;"Engaging","",IF(U1984&lt;='Leia-me'!$B$6,"Saudável",IF(U1984&lt;='Leia-me'!$B$7,"Esfriando",IF(U1984&lt;='Leia-me'!$B$8,"Última chance","Zumbi"))))</f>
        <v>Zumbi</v>
      </c>
      <c r="W1984" s="25" t="str">
        <f aca="false">IF(O1984="Won",1,IF(O1984="Lost",0,""))</f>
        <v/>
      </c>
      <c r="Y1984" s="25" t="str">
        <f aca="false">IF(E1984="","Sim","")</f>
        <v>Sim</v>
      </c>
    </row>
    <row r="1985" customFormat="false" ht="15" hidden="false" customHeight="false" outlineLevel="0" collapsed="false">
      <c r="A1985" s="25" t="s">
        <v>2235</v>
      </c>
      <c r="B1985" s="25" t="s">
        <v>67</v>
      </c>
      <c r="C1985" s="25" t="s">
        <v>75</v>
      </c>
      <c r="D1985" s="25" t="s">
        <v>80</v>
      </c>
      <c r="E1985" s="25" t="s">
        <v>1187</v>
      </c>
      <c r="F1985" s="25" t="s">
        <v>159</v>
      </c>
      <c r="G1985" s="26" t="n">
        <v>2059.9</v>
      </c>
      <c r="H1985" s="27" t="n">
        <v>3644</v>
      </c>
      <c r="I1985" s="25" t="s">
        <v>147</v>
      </c>
      <c r="K1985" s="25" t="n">
        <v>1988</v>
      </c>
      <c r="L1985" s="25" t="s">
        <v>1834</v>
      </c>
      <c r="M1985" s="25" t="s">
        <v>171</v>
      </c>
      <c r="N1985" s="28" t="n">
        <v>4821</v>
      </c>
      <c r="O1985" s="25" t="s">
        <v>56</v>
      </c>
      <c r="P1985" s="29" t="n">
        <v>42943</v>
      </c>
      <c r="Q1985" s="33"/>
      <c r="R1985" s="34"/>
      <c r="S1985" s="28" t="n">
        <f aca="false">IF(O1985="Won",R1985,IF(O1985="Lost",0,N1985))</f>
        <v>4821</v>
      </c>
      <c r="T1985" s="30" t="str">
        <f aca="false">IF(AND(P1985&lt;&gt;"",Q1985&lt;&gt;""),Q1985-P1985,"")</f>
        <v/>
      </c>
      <c r="U1985" s="30" t="n">
        <f aca="false">IF(AND(O1985="Engaging",P1985&lt;&gt;""),'Leia-me'!$B$5-P1985,"")</f>
        <v>157</v>
      </c>
      <c r="V1985" s="25" t="str">
        <f aca="false">IF(O1985&lt;&gt;"Engaging","",IF(U1985&lt;='Leia-me'!$B$6,"Saudável",IF(U1985&lt;='Leia-me'!$B$7,"Esfriando",IF(U1985&lt;='Leia-me'!$B$8,"Última chance","Zumbi"))))</f>
        <v>Zumbi</v>
      </c>
      <c r="W1985" s="25" t="str">
        <f aca="false">IF(O1985="Won",1,IF(O1985="Lost",0,""))</f>
        <v/>
      </c>
      <c r="X1985" s="25" t="s">
        <v>1835</v>
      </c>
      <c r="Y1985" s="25" t="str">
        <f aca="false">IF(E1985="","Sim","")</f>
        <v/>
      </c>
    </row>
    <row r="1986" customFormat="false" ht="15" hidden="false" customHeight="false" outlineLevel="0" collapsed="false">
      <c r="A1986" s="25" t="s">
        <v>2236</v>
      </c>
      <c r="B1986" s="25" t="s">
        <v>67</v>
      </c>
      <c r="C1986" s="25" t="s">
        <v>75</v>
      </c>
      <c r="D1986" s="25" t="s">
        <v>80</v>
      </c>
      <c r="E1986" s="25" t="s">
        <v>198</v>
      </c>
      <c r="F1986" s="25" t="s">
        <v>177</v>
      </c>
      <c r="G1986" s="26" t="n">
        <v>2819.5</v>
      </c>
      <c r="H1986" s="27" t="n">
        <v>7227</v>
      </c>
      <c r="I1986" s="25" t="s">
        <v>147</v>
      </c>
      <c r="J1986" s="25" t="s">
        <v>199</v>
      </c>
      <c r="K1986" s="25" t="n">
        <v>1991</v>
      </c>
      <c r="L1986" s="25" t="s">
        <v>1834</v>
      </c>
      <c r="M1986" s="25" t="s">
        <v>171</v>
      </c>
      <c r="N1986" s="28" t="n">
        <v>4821</v>
      </c>
      <c r="O1986" s="25" t="s">
        <v>56</v>
      </c>
      <c r="P1986" s="29" t="n">
        <v>42943</v>
      </c>
      <c r="Q1986" s="33"/>
      <c r="R1986" s="34"/>
      <c r="S1986" s="28" t="n">
        <f aca="false">IF(O1986="Won",R1986,IF(O1986="Lost",0,N1986))</f>
        <v>4821</v>
      </c>
      <c r="T1986" s="30" t="str">
        <f aca="false">IF(AND(P1986&lt;&gt;"",Q1986&lt;&gt;""),Q1986-P1986,"")</f>
        <v/>
      </c>
      <c r="U1986" s="30" t="n">
        <f aca="false">IF(AND(O1986="Engaging",P1986&lt;&gt;""),'Leia-me'!$B$5-P1986,"")</f>
        <v>157</v>
      </c>
      <c r="V1986" s="25" t="str">
        <f aca="false">IF(O1986&lt;&gt;"Engaging","",IF(U1986&lt;='Leia-me'!$B$6,"Saudável",IF(U1986&lt;='Leia-me'!$B$7,"Esfriando",IF(U1986&lt;='Leia-me'!$B$8,"Última chance","Zumbi"))))</f>
        <v>Zumbi</v>
      </c>
      <c r="W1986" s="25" t="str">
        <f aca="false">IF(O1986="Won",1,IF(O1986="Lost",0,""))</f>
        <v/>
      </c>
      <c r="X1986" s="25" t="s">
        <v>1835</v>
      </c>
      <c r="Y1986" s="25" t="str">
        <f aca="false">IF(E1986="","Sim","")</f>
        <v/>
      </c>
    </row>
    <row r="1987" customFormat="false" ht="15" hidden="false" customHeight="false" outlineLevel="0" collapsed="false">
      <c r="A1987" s="25" t="s">
        <v>2237</v>
      </c>
      <c r="B1987" s="25" t="s">
        <v>67</v>
      </c>
      <c r="C1987" s="25" t="s">
        <v>75</v>
      </c>
      <c r="D1987" s="25" t="s">
        <v>80</v>
      </c>
      <c r="E1987" s="25" t="s">
        <v>1158</v>
      </c>
      <c r="F1987" s="25" t="s">
        <v>185</v>
      </c>
      <c r="G1987" s="26" t="n">
        <v>7708.38</v>
      </c>
      <c r="H1987" s="27" t="n">
        <v>13756</v>
      </c>
      <c r="I1987" s="25" t="s">
        <v>147</v>
      </c>
      <c r="K1987" s="25" t="n">
        <v>1980</v>
      </c>
      <c r="L1987" s="25" t="s">
        <v>1834</v>
      </c>
      <c r="M1987" s="25" t="s">
        <v>171</v>
      </c>
      <c r="N1987" s="28" t="n">
        <v>4821</v>
      </c>
      <c r="O1987" s="25" t="s">
        <v>56</v>
      </c>
      <c r="P1987" s="29" t="n">
        <v>42943</v>
      </c>
      <c r="Q1987" s="33"/>
      <c r="R1987" s="34"/>
      <c r="S1987" s="28" t="n">
        <f aca="false">IF(O1987="Won",R1987,IF(O1987="Lost",0,N1987))</f>
        <v>4821</v>
      </c>
      <c r="T1987" s="30" t="str">
        <f aca="false">IF(AND(P1987&lt;&gt;"",Q1987&lt;&gt;""),Q1987-P1987,"")</f>
        <v/>
      </c>
      <c r="U1987" s="30" t="n">
        <f aca="false">IF(AND(O1987="Engaging",P1987&lt;&gt;""),'Leia-me'!$B$5-P1987,"")</f>
        <v>157</v>
      </c>
      <c r="V1987" s="25" t="str">
        <f aca="false">IF(O1987&lt;&gt;"Engaging","",IF(U1987&lt;='Leia-me'!$B$6,"Saudável",IF(U1987&lt;='Leia-me'!$B$7,"Esfriando",IF(U1987&lt;='Leia-me'!$B$8,"Última chance","Zumbi"))))</f>
        <v>Zumbi</v>
      </c>
      <c r="W1987" s="25" t="str">
        <f aca="false">IF(O1987="Won",1,IF(O1987="Lost",0,""))</f>
        <v/>
      </c>
      <c r="X1987" s="25" t="s">
        <v>1835</v>
      </c>
      <c r="Y1987" s="25" t="str">
        <f aca="false">IF(E1987="","Sim","")</f>
        <v/>
      </c>
    </row>
    <row r="1988" customFormat="false" ht="15" hidden="false" customHeight="false" outlineLevel="0" collapsed="false">
      <c r="A1988" s="25" t="s">
        <v>2238</v>
      </c>
      <c r="B1988" s="25" t="s">
        <v>67</v>
      </c>
      <c r="C1988" s="25" t="s">
        <v>75</v>
      </c>
      <c r="D1988" s="25" t="s">
        <v>80</v>
      </c>
      <c r="G1988" s="31"/>
      <c r="H1988" s="32"/>
      <c r="L1988" s="25" t="s">
        <v>1834</v>
      </c>
      <c r="M1988" s="25" t="s">
        <v>171</v>
      </c>
      <c r="N1988" s="28" t="n">
        <v>4821</v>
      </c>
      <c r="O1988" s="25" t="s">
        <v>56</v>
      </c>
      <c r="P1988" s="29" t="n">
        <v>42943</v>
      </c>
      <c r="Q1988" s="33"/>
      <c r="R1988" s="34"/>
      <c r="S1988" s="28" t="n">
        <f aca="false">IF(O1988="Won",R1988,IF(O1988="Lost",0,N1988))</f>
        <v>4821</v>
      </c>
      <c r="T1988" s="30" t="str">
        <f aca="false">IF(AND(P1988&lt;&gt;"",Q1988&lt;&gt;""),Q1988-P1988,"")</f>
        <v/>
      </c>
      <c r="U1988" s="30" t="n">
        <f aca="false">IF(AND(O1988="Engaging",P1988&lt;&gt;""),'Leia-me'!$B$5-P1988,"")</f>
        <v>157</v>
      </c>
      <c r="V1988" s="25" t="str">
        <f aca="false">IF(O1988&lt;&gt;"Engaging","",IF(U1988&lt;='Leia-me'!$B$6,"Saudável",IF(U1988&lt;='Leia-me'!$B$7,"Esfriando",IF(U1988&lt;='Leia-me'!$B$8,"Última chance","Zumbi"))))</f>
        <v>Zumbi</v>
      </c>
      <c r="W1988" s="25" t="str">
        <f aca="false">IF(O1988="Won",1,IF(O1988="Lost",0,""))</f>
        <v/>
      </c>
      <c r="X1988" s="25" t="s">
        <v>1835</v>
      </c>
      <c r="Y1988" s="25" t="str">
        <f aca="false">IF(E1988="","Sim","")</f>
        <v>Sim</v>
      </c>
    </row>
    <row r="1989" customFormat="false" ht="15" hidden="false" customHeight="false" outlineLevel="0" collapsed="false">
      <c r="A1989" s="25" t="s">
        <v>2239</v>
      </c>
      <c r="B1989" s="25" t="s">
        <v>67</v>
      </c>
      <c r="C1989" s="25" t="s">
        <v>75</v>
      </c>
      <c r="D1989" s="25" t="s">
        <v>80</v>
      </c>
      <c r="G1989" s="31"/>
      <c r="H1989" s="32"/>
      <c r="L1989" s="25" t="s">
        <v>1834</v>
      </c>
      <c r="M1989" s="25" t="s">
        <v>171</v>
      </c>
      <c r="N1989" s="28" t="n">
        <v>4821</v>
      </c>
      <c r="O1989" s="25" t="s">
        <v>56</v>
      </c>
      <c r="P1989" s="29" t="n">
        <v>42943</v>
      </c>
      <c r="Q1989" s="33"/>
      <c r="R1989" s="34"/>
      <c r="S1989" s="28" t="n">
        <f aca="false">IF(O1989="Won",R1989,IF(O1989="Lost",0,N1989))</f>
        <v>4821</v>
      </c>
      <c r="T1989" s="30" t="str">
        <f aca="false">IF(AND(P1989&lt;&gt;"",Q1989&lt;&gt;""),Q1989-P1989,"")</f>
        <v/>
      </c>
      <c r="U1989" s="30" t="n">
        <f aca="false">IF(AND(O1989="Engaging",P1989&lt;&gt;""),'Leia-me'!$B$5-P1989,"")</f>
        <v>157</v>
      </c>
      <c r="V1989" s="25" t="str">
        <f aca="false">IF(O1989&lt;&gt;"Engaging","",IF(U1989&lt;='Leia-me'!$B$6,"Saudável",IF(U1989&lt;='Leia-me'!$B$7,"Esfriando",IF(U1989&lt;='Leia-me'!$B$8,"Última chance","Zumbi"))))</f>
        <v>Zumbi</v>
      </c>
      <c r="W1989" s="25" t="str">
        <f aca="false">IF(O1989="Won",1,IF(O1989="Lost",0,""))</f>
        <v/>
      </c>
      <c r="X1989" s="25" t="s">
        <v>1835</v>
      </c>
      <c r="Y1989" s="25" t="str">
        <f aca="false">IF(E1989="","Sim","")</f>
        <v>Sim</v>
      </c>
    </row>
    <row r="1990" customFormat="false" ht="15" hidden="false" customHeight="false" outlineLevel="0" collapsed="false">
      <c r="A1990" s="25" t="s">
        <v>2240</v>
      </c>
      <c r="B1990" s="25" t="s">
        <v>67</v>
      </c>
      <c r="C1990" s="25" t="s">
        <v>75</v>
      </c>
      <c r="D1990" s="25" t="s">
        <v>80</v>
      </c>
      <c r="G1990" s="31"/>
      <c r="H1990" s="32"/>
      <c r="L1990" s="25" t="s">
        <v>1834</v>
      </c>
      <c r="M1990" s="25" t="s">
        <v>171</v>
      </c>
      <c r="N1990" s="28" t="n">
        <v>4821</v>
      </c>
      <c r="O1990" s="25" t="s">
        <v>56</v>
      </c>
      <c r="P1990" s="29" t="n">
        <v>42943</v>
      </c>
      <c r="Q1990" s="33"/>
      <c r="R1990" s="34"/>
      <c r="S1990" s="28" t="n">
        <f aca="false">IF(O1990="Won",R1990,IF(O1990="Lost",0,N1990))</f>
        <v>4821</v>
      </c>
      <c r="T1990" s="30" t="str">
        <f aca="false">IF(AND(P1990&lt;&gt;"",Q1990&lt;&gt;""),Q1990-P1990,"")</f>
        <v/>
      </c>
      <c r="U1990" s="30" t="n">
        <f aca="false">IF(AND(O1990="Engaging",P1990&lt;&gt;""),'Leia-me'!$B$5-P1990,"")</f>
        <v>157</v>
      </c>
      <c r="V1990" s="25" t="str">
        <f aca="false">IF(O1990&lt;&gt;"Engaging","",IF(U1990&lt;='Leia-me'!$B$6,"Saudável",IF(U1990&lt;='Leia-me'!$B$7,"Esfriando",IF(U1990&lt;='Leia-me'!$B$8,"Última chance","Zumbi"))))</f>
        <v>Zumbi</v>
      </c>
      <c r="W1990" s="25" t="str">
        <f aca="false">IF(O1990="Won",1,IF(O1990="Lost",0,""))</f>
        <v/>
      </c>
      <c r="X1990" s="25" t="s">
        <v>1835</v>
      </c>
      <c r="Y1990" s="25" t="str">
        <f aca="false">IF(E1990="","Sim","")</f>
        <v>Sim</v>
      </c>
    </row>
    <row r="1991" customFormat="false" ht="15" hidden="false" customHeight="false" outlineLevel="0" collapsed="false">
      <c r="A1991" s="25" t="s">
        <v>2241</v>
      </c>
      <c r="B1991" s="25" t="s">
        <v>67</v>
      </c>
      <c r="C1991" s="25" t="s">
        <v>75</v>
      </c>
      <c r="D1991" s="25" t="s">
        <v>80</v>
      </c>
      <c r="G1991" s="31"/>
      <c r="H1991" s="32"/>
      <c r="L1991" s="25" t="s">
        <v>1834</v>
      </c>
      <c r="M1991" s="25" t="s">
        <v>171</v>
      </c>
      <c r="N1991" s="28" t="n">
        <v>4821</v>
      </c>
      <c r="O1991" s="25" t="s">
        <v>56</v>
      </c>
      <c r="P1991" s="29" t="n">
        <v>42943</v>
      </c>
      <c r="Q1991" s="33"/>
      <c r="R1991" s="34"/>
      <c r="S1991" s="28" t="n">
        <f aca="false">IF(O1991="Won",R1991,IF(O1991="Lost",0,N1991))</f>
        <v>4821</v>
      </c>
      <c r="T1991" s="30" t="str">
        <f aca="false">IF(AND(P1991&lt;&gt;"",Q1991&lt;&gt;""),Q1991-P1991,"")</f>
        <v/>
      </c>
      <c r="U1991" s="30" t="n">
        <f aca="false">IF(AND(O1991="Engaging",P1991&lt;&gt;""),'Leia-me'!$B$5-P1991,"")</f>
        <v>157</v>
      </c>
      <c r="V1991" s="25" t="str">
        <f aca="false">IF(O1991&lt;&gt;"Engaging","",IF(U1991&lt;='Leia-me'!$B$6,"Saudável",IF(U1991&lt;='Leia-me'!$B$7,"Esfriando",IF(U1991&lt;='Leia-me'!$B$8,"Última chance","Zumbi"))))</f>
        <v>Zumbi</v>
      </c>
      <c r="W1991" s="25" t="str">
        <f aca="false">IF(O1991="Won",1,IF(O1991="Lost",0,""))</f>
        <v/>
      </c>
      <c r="X1991" s="25" t="s">
        <v>1835</v>
      </c>
      <c r="Y1991" s="25" t="str">
        <f aca="false">IF(E1991="","Sim","")</f>
        <v>Sim</v>
      </c>
    </row>
    <row r="1992" customFormat="false" ht="15" hidden="false" customHeight="false" outlineLevel="0" collapsed="false">
      <c r="A1992" s="25" t="s">
        <v>2242</v>
      </c>
      <c r="B1992" s="25" t="s">
        <v>67</v>
      </c>
      <c r="C1992" s="25" t="s">
        <v>75</v>
      </c>
      <c r="D1992" s="25" t="s">
        <v>80</v>
      </c>
      <c r="G1992" s="31"/>
      <c r="H1992" s="32"/>
      <c r="L1992" s="25" t="s">
        <v>160</v>
      </c>
      <c r="M1992" s="25" t="s">
        <v>149</v>
      </c>
      <c r="N1992" s="28" t="n">
        <v>3393</v>
      </c>
      <c r="O1992" s="25" t="s">
        <v>56</v>
      </c>
      <c r="P1992" s="29" t="n">
        <v>42943</v>
      </c>
      <c r="Q1992" s="33"/>
      <c r="R1992" s="34"/>
      <c r="S1992" s="28" t="n">
        <f aca="false">IF(O1992="Won",R1992,IF(O1992="Lost",0,N1992))</f>
        <v>3393</v>
      </c>
      <c r="T1992" s="30" t="str">
        <f aca="false">IF(AND(P1992&lt;&gt;"",Q1992&lt;&gt;""),Q1992-P1992,"")</f>
        <v/>
      </c>
      <c r="U1992" s="30" t="n">
        <f aca="false">IF(AND(O1992="Engaging",P1992&lt;&gt;""),'Leia-me'!$B$5-P1992,"")</f>
        <v>157</v>
      </c>
      <c r="V1992" s="25" t="str">
        <f aca="false">IF(O1992&lt;&gt;"Engaging","",IF(U1992&lt;='Leia-me'!$B$6,"Saudável",IF(U1992&lt;='Leia-me'!$B$7,"Esfriando",IF(U1992&lt;='Leia-me'!$B$8,"Última chance","Zumbi"))))</f>
        <v>Zumbi</v>
      </c>
      <c r="W1992" s="25" t="str">
        <f aca="false">IF(O1992="Won",1,IF(O1992="Lost",0,""))</f>
        <v/>
      </c>
      <c r="Y1992" s="25" t="str">
        <f aca="false">IF(E1992="","Sim","")</f>
        <v>Sim</v>
      </c>
    </row>
    <row r="1993" customFormat="false" ht="15" hidden="false" customHeight="false" outlineLevel="0" collapsed="false">
      <c r="A1993" s="25" t="s">
        <v>2243</v>
      </c>
      <c r="B1993" s="25" t="s">
        <v>67</v>
      </c>
      <c r="C1993" s="25" t="s">
        <v>75</v>
      </c>
      <c r="D1993" s="25" t="s">
        <v>80</v>
      </c>
      <c r="G1993" s="31"/>
      <c r="H1993" s="32"/>
      <c r="L1993" s="25" t="s">
        <v>160</v>
      </c>
      <c r="M1993" s="25" t="s">
        <v>149</v>
      </c>
      <c r="N1993" s="28" t="n">
        <v>3393</v>
      </c>
      <c r="O1993" s="25" t="s">
        <v>56</v>
      </c>
      <c r="P1993" s="29" t="n">
        <v>42943</v>
      </c>
      <c r="Q1993" s="33"/>
      <c r="R1993" s="34"/>
      <c r="S1993" s="28" t="n">
        <f aca="false">IF(O1993="Won",R1993,IF(O1993="Lost",0,N1993))</f>
        <v>3393</v>
      </c>
      <c r="T1993" s="30" t="str">
        <f aca="false">IF(AND(P1993&lt;&gt;"",Q1993&lt;&gt;""),Q1993-P1993,"")</f>
        <v/>
      </c>
      <c r="U1993" s="30" t="n">
        <f aca="false">IF(AND(O1993="Engaging",P1993&lt;&gt;""),'Leia-me'!$B$5-P1993,"")</f>
        <v>157</v>
      </c>
      <c r="V1993" s="25" t="str">
        <f aca="false">IF(O1993&lt;&gt;"Engaging","",IF(U1993&lt;='Leia-me'!$B$6,"Saudável",IF(U1993&lt;='Leia-me'!$B$7,"Esfriando",IF(U1993&lt;='Leia-me'!$B$8,"Última chance","Zumbi"))))</f>
        <v>Zumbi</v>
      </c>
      <c r="W1993" s="25" t="str">
        <f aca="false">IF(O1993="Won",1,IF(O1993="Lost",0,""))</f>
        <v/>
      </c>
      <c r="Y1993" s="25" t="str">
        <f aca="false">IF(E1993="","Sim","")</f>
        <v>Sim</v>
      </c>
    </row>
    <row r="1994" customFormat="false" ht="15" hidden="false" customHeight="false" outlineLevel="0" collapsed="false">
      <c r="A1994" s="25" t="s">
        <v>2244</v>
      </c>
      <c r="B1994" s="25" t="s">
        <v>67</v>
      </c>
      <c r="C1994" s="25" t="s">
        <v>75</v>
      </c>
      <c r="D1994" s="25" t="s">
        <v>80</v>
      </c>
      <c r="E1994" s="25" t="s">
        <v>167</v>
      </c>
      <c r="F1994" s="25" t="s">
        <v>168</v>
      </c>
      <c r="G1994" s="26" t="n">
        <v>2173.98</v>
      </c>
      <c r="H1994" s="27" t="n">
        <v>2928</v>
      </c>
      <c r="I1994" s="25" t="s">
        <v>147</v>
      </c>
      <c r="J1994" s="25" t="s">
        <v>169</v>
      </c>
      <c r="K1994" s="25" t="n">
        <v>1995</v>
      </c>
      <c r="L1994" s="25" t="s">
        <v>1834</v>
      </c>
      <c r="M1994" s="25" t="s">
        <v>171</v>
      </c>
      <c r="N1994" s="28" t="n">
        <v>4821</v>
      </c>
      <c r="O1994" s="25" t="s">
        <v>54</v>
      </c>
      <c r="P1994" s="29" t="n">
        <v>42943</v>
      </c>
      <c r="Q1994" s="29" t="n">
        <v>42956</v>
      </c>
      <c r="R1994" s="28" t="n">
        <v>4790</v>
      </c>
      <c r="S1994" s="28" t="n">
        <f aca="false">IF(O1994="Won",R1994,IF(O1994="Lost",0,N1994))</f>
        <v>4790</v>
      </c>
      <c r="T1994" s="30" t="n">
        <f aca="false">IF(AND(P1994&lt;&gt;"",Q1994&lt;&gt;""),Q1994-P1994,"")</f>
        <v>13</v>
      </c>
      <c r="U1994" s="30" t="str">
        <f aca="false">IF(AND(O1994="Engaging",P1994&lt;&gt;""),'Leia-me'!$B$5-P1994,"")</f>
        <v/>
      </c>
      <c r="V1994" s="25" t="str">
        <f aca="false">IF(O1994&lt;&gt;"Engaging","",IF(U1994&lt;='Leia-me'!$B$6,"Saudável",IF(U1994&lt;='Leia-me'!$B$7,"Esfriando",IF(U1994&lt;='Leia-me'!$B$8,"Última chance","Zumbi"))))</f>
        <v/>
      </c>
      <c r="W1994" s="25" t="n">
        <f aca="false">IF(O1994="Won",1,IF(O1994="Lost",0,""))</f>
        <v>1</v>
      </c>
      <c r="X1994" s="25" t="s">
        <v>1835</v>
      </c>
      <c r="Y1994" s="25" t="str">
        <f aca="false">IF(E1994="","Sim","")</f>
        <v/>
      </c>
    </row>
    <row r="1995" customFormat="false" ht="15" hidden="false" customHeight="false" outlineLevel="0" collapsed="false">
      <c r="A1995" s="25" t="s">
        <v>2245</v>
      </c>
      <c r="B1995" s="25" t="s">
        <v>67</v>
      </c>
      <c r="C1995" s="25" t="s">
        <v>75</v>
      </c>
      <c r="D1995" s="25" t="s">
        <v>80</v>
      </c>
      <c r="E1995" s="25" t="s">
        <v>257</v>
      </c>
      <c r="F1995" s="25" t="s">
        <v>146</v>
      </c>
      <c r="G1995" s="26" t="n">
        <v>441.08</v>
      </c>
      <c r="H1995" s="27" t="n">
        <v>1210</v>
      </c>
      <c r="I1995" s="25" t="s">
        <v>147</v>
      </c>
      <c r="K1995" s="25" t="n">
        <v>1984</v>
      </c>
      <c r="L1995" s="25" t="s">
        <v>1834</v>
      </c>
      <c r="M1995" s="25" t="s">
        <v>171</v>
      </c>
      <c r="N1995" s="28" t="n">
        <v>4821</v>
      </c>
      <c r="O1995" s="25" t="s">
        <v>54</v>
      </c>
      <c r="P1995" s="29" t="n">
        <v>42943</v>
      </c>
      <c r="Q1995" s="29" t="n">
        <v>42970</v>
      </c>
      <c r="R1995" s="28" t="n">
        <v>4861</v>
      </c>
      <c r="S1995" s="28" t="n">
        <f aca="false">IF(O1995="Won",R1995,IF(O1995="Lost",0,N1995))</f>
        <v>4861</v>
      </c>
      <c r="T1995" s="30" t="n">
        <f aca="false">IF(AND(P1995&lt;&gt;"",Q1995&lt;&gt;""),Q1995-P1995,"")</f>
        <v>27</v>
      </c>
      <c r="U1995" s="30" t="str">
        <f aca="false">IF(AND(O1995="Engaging",P1995&lt;&gt;""),'Leia-me'!$B$5-P1995,"")</f>
        <v/>
      </c>
      <c r="V1995" s="25" t="str">
        <f aca="false">IF(O1995&lt;&gt;"Engaging","",IF(U1995&lt;='Leia-me'!$B$6,"Saudável",IF(U1995&lt;='Leia-me'!$B$7,"Esfriando",IF(U1995&lt;='Leia-me'!$B$8,"Última chance","Zumbi"))))</f>
        <v/>
      </c>
      <c r="W1995" s="25" t="n">
        <f aca="false">IF(O1995="Won",1,IF(O1995="Lost",0,""))</f>
        <v>1</v>
      </c>
      <c r="X1995" s="25" t="s">
        <v>1835</v>
      </c>
      <c r="Y1995" s="25" t="str">
        <f aca="false">IF(E1995="","Sim","")</f>
        <v/>
      </c>
    </row>
    <row r="1996" customFormat="false" ht="15" hidden="false" customHeight="false" outlineLevel="0" collapsed="false">
      <c r="A1996" s="25" t="s">
        <v>2246</v>
      </c>
      <c r="B1996" s="25" t="s">
        <v>67</v>
      </c>
      <c r="C1996" s="25" t="s">
        <v>75</v>
      </c>
      <c r="D1996" s="25" t="s">
        <v>80</v>
      </c>
      <c r="E1996" s="25" t="s">
        <v>158</v>
      </c>
      <c r="F1996" s="25" t="s">
        <v>159</v>
      </c>
      <c r="G1996" s="26" t="n">
        <v>291.27</v>
      </c>
      <c r="H1996" s="27" t="n">
        <v>586</v>
      </c>
      <c r="I1996" s="25" t="s">
        <v>147</v>
      </c>
      <c r="K1996" s="25" t="n">
        <v>1997</v>
      </c>
      <c r="L1996" s="25" t="s">
        <v>170</v>
      </c>
      <c r="M1996" s="25" t="s">
        <v>171</v>
      </c>
      <c r="N1996" s="28" t="n">
        <v>1096</v>
      </c>
      <c r="O1996" s="25" t="s">
        <v>56</v>
      </c>
      <c r="P1996" s="29" t="n">
        <v>42944</v>
      </c>
      <c r="Q1996" s="33"/>
      <c r="R1996" s="34"/>
      <c r="S1996" s="28" t="n">
        <f aca="false">IF(O1996="Won",R1996,IF(O1996="Lost",0,N1996))</f>
        <v>1096</v>
      </c>
      <c r="T1996" s="30" t="str">
        <f aca="false">IF(AND(P1996&lt;&gt;"",Q1996&lt;&gt;""),Q1996-P1996,"")</f>
        <v/>
      </c>
      <c r="U1996" s="30" t="n">
        <f aca="false">IF(AND(O1996="Engaging",P1996&lt;&gt;""),'Leia-me'!$B$5-P1996,"")</f>
        <v>156</v>
      </c>
      <c r="V1996" s="25" t="str">
        <f aca="false">IF(O1996&lt;&gt;"Engaging","",IF(U1996&lt;='Leia-me'!$B$6,"Saudável",IF(U1996&lt;='Leia-me'!$B$7,"Esfriando",IF(U1996&lt;='Leia-me'!$B$8,"Última chance","Zumbi"))))</f>
        <v>Zumbi</v>
      </c>
      <c r="W1996" s="25" t="str">
        <f aca="false">IF(O1996="Won",1,IF(O1996="Lost",0,""))</f>
        <v/>
      </c>
      <c r="Y1996" s="25" t="str">
        <f aca="false">IF(E1996="","Sim","")</f>
        <v/>
      </c>
    </row>
    <row r="1997" customFormat="false" ht="15" hidden="false" customHeight="false" outlineLevel="0" collapsed="false">
      <c r="A1997" s="25" t="s">
        <v>2247</v>
      </c>
      <c r="B1997" s="25" t="s">
        <v>67</v>
      </c>
      <c r="C1997" s="25" t="s">
        <v>75</v>
      </c>
      <c r="D1997" s="25" t="s">
        <v>80</v>
      </c>
      <c r="E1997" s="25" t="s">
        <v>1653</v>
      </c>
      <c r="F1997" s="25" t="s">
        <v>165</v>
      </c>
      <c r="G1997" s="26" t="n">
        <v>3838.39</v>
      </c>
      <c r="H1997" s="27" t="n">
        <v>8274</v>
      </c>
      <c r="I1997" s="25" t="s">
        <v>147</v>
      </c>
      <c r="K1997" s="25" t="n">
        <v>1989</v>
      </c>
      <c r="L1997" s="25" t="s">
        <v>1834</v>
      </c>
      <c r="M1997" s="25" t="s">
        <v>171</v>
      </c>
      <c r="N1997" s="28" t="n">
        <v>4821</v>
      </c>
      <c r="O1997" s="25" t="s">
        <v>56</v>
      </c>
      <c r="P1997" s="29" t="n">
        <v>42944</v>
      </c>
      <c r="Q1997" s="33"/>
      <c r="R1997" s="34"/>
      <c r="S1997" s="28" t="n">
        <f aca="false">IF(O1997="Won",R1997,IF(O1997="Lost",0,N1997))</f>
        <v>4821</v>
      </c>
      <c r="T1997" s="30" t="str">
        <f aca="false">IF(AND(P1997&lt;&gt;"",Q1997&lt;&gt;""),Q1997-P1997,"")</f>
        <v/>
      </c>
      <c r="U1997" s="30" t="n">
        <f aca="false">IF(AND(O1997="Engaging",P1997&lt;&gt;""),'Leia-me'!$B$5-P1997,"")</f>
        <v>156</v>
      </c>
      <c r="V1997" s="25" t="str">
        <f aca="false">IF(O1997&lt;&gt;"Engaging","",IF(U1997&lt;='Leia-me'!$B$6,"Saudável",IF(U1997&lt;='Leia-me'!$B$7,"Esfriando",IF(U1997&lt;='Leia-me'!$B$8,"Última chance","Zumbi"))))</f>
        <v>Zumbi</v>
      </c>
      <c r="W1997" s="25" t="str">
        <f aca="false">IF(O1997="Won",1,IF(O1997="Lost",0,""))</f>
        <v/>
      </c>
      <c r="X1997" s="25" t="s">
        <v>1835</v>
      </c>
      <c r="Y1997" s="25" t="str">
        <f aca="false">IF(E1997="","Sim","")</f>
        <v/>
      </c>
    </row>
    <row r="1998" customFormat="false" ht="15" hidden="false" customHeight="false" outlineLevel="0" collapsed="false">
      <c r="A1998" s="25" t="s">
        <v>2248</v>
      </c>
      <c r="B1998" s="25" t="s">
        <v>67</v>
      </c>
      <c r="C1998" s="25" t="s">
        <v>75</v>
      </c>
      <c r="D1998" s="25" t="s">
        <v>80</v>
      </c>
      <c r="G1998" s="31"/>
      <c r="H1998" s="32"/>
      <c r="L1998" s="25" t="s">
        <v>1834</v>
      </c>
      <c r="M1998" s="25" t="s">
        <v>171</v>
      </c>
      <c r="N1998" s="28" t="n">
        <v>4821</v>
      </c>
      <c r="O1998" s="25" t="s">
        <v>56</v>
      </c>
      <c r="P1998" s="29" t="n">
        <v>42944</v>
      </c>
      <c r="Q1998" s="33"/>
      <c r="R1998" s="34"/>
      <c r="S1998" s="28" t="n">
        <f aca="false">IF(O1998="Won",R1998,IF(O1998="Lost",0,N1998))</f>
        <v>4821</v>
      </c>
      <c r="T1998" s="30" t="str">
        <f aca="false">IF(AND(P1998&lt;&gt;"",Q1998&lt;&gt;""),Q1998-P1998,"")</f>
        <v/>
      </c>
      <c r="U1998" s="30" t="n">
        <f aca="false">IF(AND(O1998="Engaging",P1998&lt;&gt;""),'Leia-me'!$B$5-P1998,"")</f>
        <v>156</v>
      </c>
      <c r="V1998" s="25" t="str">
        <f aca="false">IF(O1998&lt;&gt;"Engaging","",IF(U1998&lt;='Leia-me'!$B$6,"Saudável",IF(U1998&lt;='Leia-me'!$B$7,"Esfriando",IF(U1998&lt;='Leia-me'!$B$8,"Última chance","Zumbi"))))</f>
        <v>Zumbi</v>
      </c>
      <c r="W1998" s="25" t="str">
        <f aca="false">IF(O1998="Won",1,IF(O1998="Lost",0,""))</f>
        <v/>
      </c>
      <c r="X1998" s="25" t="s">
        <v>1835</v>
      </c>
      <c r="Y1998" s="25" t="str">
        <f aca="false">IF(E1998="","Sim","")</f>
        <v>Sim</v>
      </c>
    </row>
    <row r="1999" customFormat="false" ht="15" hidden="false" customHeight="false" outlineLevel="0" collapsed="false">
      <c r="A1999" s="25" t="s">
        <v>2249</v>
      </c>
      <c r="B1999" s="25" t="s">
        <v>67</v>
      </c>
      <c r="C1999" s="25" t="s">
        <v>75</v>
      </c>
      <c r="D1999" s="25" t="s">
        <v>80</v>
      </c>
      <c r="G1999" s="31"/>
      <c r="H1999" s="32"/>
      <c r="L1999" s="25" t="s">
        <v>148</v>
      </c>
      <c r="M1999" s="25" t="s">
        <v>149</v>
      </c>
      <c r="N1999" s="28" t="n">
        <v>55</v>
      </c>
      <c r="O1999" s="25" t="s">
        <v>56</v>
      </c>
      <c r="P1999" s="29" t="n">
        <v>42944</v>
      </c>
      <c r="Q1999" s="33"/>
      <c r="R1999" s="34"/>
      <c r="S1999" s="28" t="n">
        <f aca="false">IF(O1999="Won",R1999,IF(O1999="Lost",0,N1999))</f>
        <v>55</v>
      </c>
      <c r="T1999" s="30" t="str">
        <f aca="false">IF(AND(P1999&lt;&gt;"",Q1999&lt;&gt;""),Q1999-P1999,"")</f>
        <v/>
      </c>
      <c r="U1999" s="30" t="n">
        <f aca="false">IF(AND(O1999="Engaging",P1999&lt;&gt;""),'Leia-me'!$B$5-P1999,"")</f>
        <v>156</v>
      </c>
      <c r="V1999" s="25" t="str">
        <f aca="false">IF(O1999&lt;&gt;"Engaging","",IF(U1999&lt;='Leia-me'!$B$6,"Saudável",IF(U1999&lt;='Leia-me'!$B$7,"Esfriando",IF(U1999&lt;='Leia-me'!$B$8,"Última chance","Zumbi"))))</f>
        <v>Zumbi</v>
      </c>
      <c r="W1999" s="25" t="str">
        <f aca="false">IF(O1999="Won",1,IF(O1999="Lost",0,""))</f>
        <v/>
      </c>
      <c r="Y1999" s="25" t="str">
        <f aca="false">IF(E1999="","Sim","")</f>
        <v>Sim</v>
      </c>
    </row>
    <row r="2000" customFormat="false" ht="15" hidden="false" customHeight="false" outlineLevel="0" collapsed="false">
      <c r="A2000" s="25" t="s">
        <v>2250</v>
      </c>
      <c r="B2000" s="25" t="s">
        <v>67</v>
      </c>
      <c r="C2000" s="25" t="s">
        <v>75</v>
      </c>
      <c r="D2000" s="25" t="s">
        <v>80</v>
      </c>
      <c r="E2000" s="25" t="s">
        <v>145</v>
      </c>
      <c r="F2000" s="25" t="s">
        <v>146</v>
      </c>
      <c r="G2000" s="26" t="n">
        <v>3922.42</v>
      </c>
      <c r="H2000" s="27" t="n">
        <v>6837</v>
      </c>
      <c r="I2000" s="25" t="s">
        <v>147</v>
      </c>
      <c r="K2000" s="25" t="n">
        <v>1992</v>
      </c>
      <c r="L2000" s="25" t="s">
        <v>1834</v>
      </c>
      <c r="M2000" s="25" t="s">
        <v>171</v>
      </c>
      <c r="N2000" s="28" t="n">
        <v>4821</v>
      </c>
      <c r="O2000" s="25" t="s">
        <v>55</v>
      </c>
      <c r="P2000" s="29" t="n">
        <v>42944</v>
      </c>
      <c r="Q2000" s="29" t="n">
        <v>42945</v>
      </c>
      <c r="R2000" s="28" t="n">
        <v>0</v>
      </c>
      <c r="S2000" s="28" t="n">
        <f aca="false">IF(O2000="Won",R2000,IF(O2000="Lost",0,N2000))</f>
        <v>0</v>
      </c>
      <c r="T2000" s="30" t="n">
        <f aca="false">IF(AND(P2000&lt;&gt;"",Q2000&lt;&gt;""),Q2000-P2000,"")</f>
        <v>1</v>
      </c>
      <c r="U2000" s="30" t="str">
        <f aca="false">IF(AND(O2000="Engaging",P2000&lt;&gt;""),'Leia-me'!$B$5-P2000,"")</f>
        <v/>
      </c>
      <c r="V2000" s="25" t="str">
        <f aca="false">IF(O2000&lt;&gt;"Engaging","",IF(U2000&lt;='Leia-me'!$B$6,"Saudável",IF(U2000&lt;='Leia-me'!$B$7,"Esfriando",IF(U2000&lt;='Leia-me'!$B$8,"Última chance","Zumbi"))))</f>
        <v/>
      </c>
      <c r="W2000" s="25" t="n">
        <f aca="false">IF(O2000="Won",1,IF(O2000="Lost",0,""))</f>
        <v>0</v>
      </c>
      <c r="X2000" s="25" t="s">
        <v>1835</v>
      </c>
      <c r="Y2000" s="25" t="str">
        <f aca="false">IF(E2000="","Sim","")</f>
        <v/>
      </c>
    </row>
    <row r="2001" customFormat="false" ht="15" hidden="false" customHeight="false" outlineLevel="0" collapsed="false">
      <c r="A2001" s="25" t="s">
        <v>2251</v>
      </c>
      <c r="B2001" s="25" t="s">
        <v>67</v>
      </c>
      <c r="C2001" s="25" t="s">
        <v>75</v>
      </c>
      <c r="D2001" s="25" t="s">
        <v>80</v>
      </c>
      <c r="E2001" s="25" t="s">
        <v>184</v>
      </c>
      <c r="F2001" s="25" t="s">
        <v>185</v>
      </c>
      <c r="G2001" s="26" t="n">
        <v>1520.66</v>
      </c>
      <c r="H2001" s="27" t="n">
        <v>1806</v>
      </c>
      <c r="I2001" s="25" t="s">
        <v>147</v>
      </c>
      <c r="K2001" s="25" t="n">
        <v>2005</v>
      </c>
      <c r="L2001" s="25" t="s">
        <v>186</v>
      </c>
      <c r="M2001" s="25" t="s">
        <v>171</v>
      </c>
      <c r="N2001" s="28" t="n">
        <v>550</v>
      </c>
      <c r="O2001" s="25" t="s">
        <v>54</v>
      </c>
      <c r="P2001" s="29" t="n">
        <v>42944</v>
      </c>
      <c r="Q2001" s="29" t="n">
        <v>42970</v>
      </c>
      <c r="R2001" s="28" t="n">
        <v>589</v>
      </c>
      <c r="S2001" s="28" t="n">
        <f aca="false">IF(O2001="Won",R2001,IF(O2001="Lost",0,N2001))</f>
        <v>589</v>
      </c>
      <c r="T2001" s="30" t="n">
        <f aca="false">IF(AND(P2001&lt;&gt;"",Q2001&lt;&gt;""),Q2001-P2001,"")</f>
        <v>26</v>
      </c>
      <c r="U2001" s="30" t="str">
        <f aca="false">IF(AND(O2001="Engaging",P2001&lt;&gt;""),'Leia-me'!$B$5-P2001,"")</f>
        <v/>
      </c>
      <c r="V2001" s="25" t="str">
        <f aca="false">IF(O2001&lt;&gt;"Engaging","",IF(U2001&lt;='Leia-me'!$B$6,"Saudável",IF(U2001&lt;='Leia-me'!$B$7,"Esfriando",IF(U2001&lt;='Leia-me'!$B$8,"Última chance","Zumbi"))))</f>
        <v/>
      </c>
      <c r="W2001" s="25" t="n">
        <f aca="false">IF(O2001="Won",1,IF(O2001="Lost",0,""))</f>
        <v>1</v>
      </c>
      <c r="Y2001" s="25" t="str">
        <f aca="false">IF(E2001="","Sim","")</f>
        <v/>
      </c>
    </row>
    <row r="2002" customFormat="false" ht="15" hidden="false" customHeight="false" outlineLevel="0" collapsed="false">
      <c r="A2002" s="25" t="s">
        <v>2252</v>
      </c>
      <c r="B2002" s="25" t="s">
        <v>67</v>
      </c>
      <c r="C2002" s="25" t="s">
        <v>75</v>
      </c>
      <c r="D2002" s="25" t="s">
        <v>80</v>
      </c>
      <c r="E2002" s="25" t="s">
        <v>169</v>
      </c>
      <c r="F2002" s="25" t="s">
        <v>168</v>
      </c>
      <c r="G2002" s="26" t="n">
        <v>2403.58</v>
      </c>
      <c r="H2002" s="27" t="n">
        <v>8801</v>
      </c>
      <c r="I2002" s="25" t="s">
        <v>147</v>
      </c>
      <c r="K2002" s="25" t="n">
        <v>1986</v>
      </c>
      <c r="L2002" s="25" t="s">
        <v>1834</v>
      </c>
      <c r="M2002" s="25" t="s">
        <v>171</v>
      </c>
      <c r="N2002" s="28" t="n">
        <v>4821</v>
      </c>
      <c r="O2002" s="25" t="s">
        <v>54</v>
      </c>
      <c r="P2002" s="29" t="n">
        <v>42944</v>
      </c>
      <c r="Q2002" s="29" t="n">
        <v>42946</v>
      </c>
      <c r="R2002" s="28" t="n">
        <v>4387</v>
      </c>
      <c r="S2002" s="28" t="n">
        <f aca="false">IF(O2002="Won",R2002,IF(O2002="Lost",0,N2002))</f>
        <v>4387</v>
      </c>
      <c r="T2002" s="30" t="n">
        <f aca="false">IF(AND(P2002&lt;&gt;"",Q2002&lt;&gt;""),Q2002-P2002,"")</f>
        <v>2</v>
      </c>
      <c r="U2002" s="30" t="str">
        <f aca="false">IF(AND(O2002="Engaging",P2002&lt;&gt;""),'Leia-me'!$B$5-P2002,"")</f>
        <v/>
      </c>
      <c r="V2002" s="25" t="str">
        <f aca="false">IF(O2002&lt;&gt;"Engaging","",IF(U2002&lt;='Leia-me'!$B$6,"Saudável",IF(U2002&lt;='Leia-me'!$B$7,"Esfriando",IF(U2002&lt;='Leia-me'!$B$8,"Última chance","Zumbi"))))</f>
        <v/>
      </c>
      <c r="W2002" s="25" t="n">
        <f aca="false">IF(O2002="Won",1,IF(O2002="Lost",0,""))</f>
        <v>1</v>
      </c>
      <c r="X2002" s="25" t="s">
        <v>1835</v>
      </c>
      <c r="Y2002" s="25" t="str">
        <f aca="false">IF(E2002="","Sim","")</f>
        <v/>
      </c>
    </row>
    <row r="2003" customFormat="false" ht="15" hidden="false" customHeight="false" outlineLevel="0" collapsed="false">
      <c r="A2003" s="25" t="s">
        <v>2253</v>
      </c>
      <c r="B2003" s="25" t="s">
        <v>67</v>
      </c>
      <c r="C2003" s="25" t="s">
        <v>75</v>
      </c>
      <c r="D2003" s="25" t="s">
        <v>80</v>
      </c>
      <c r="E2003" s="25" t="s">
        <v>225</v>
      </c>
      <c r="F2003" s="25" t="s">
        <v>211</v>
      </c>
      <c r="G2003" s="26" t="n">
        <v>1376.8</v>
      </c>
      <c r="H2003" s="27" t="n">
        <v>1165</v>
      </c>
      <c r="I2003" s="25" t="s">
        <v>226</v>
      </c>
      <c r="K2003" s="25" t="n">
        <v>1988</v>
      </c>
      <c r="L2003" s="25" t="s">
        <v>1834</v>
      </c>
      <c r="M2003" s="25" t="s">
        <v>171</v>
      </c>
      <c r="N2003" s="28" t="n">
        <v>4821</v>
      </c>
      <c r="O2003" s="25" t="s">
        <v>54</v>
      </c>
      <c r="P2003" s="29" t="n">
        <v>42944</v>
      </c>
      <c r="Q2003" s="29" t="n">
        <v>42946</v>
      </c>
      <c r="R2003" s="28" t="n">
        <v>4555</v>
      </c>
      <c r="S2003" s="28" t="n">
        <f aca="false">IF(O2003="Won",R2003,IF(O2003="Lost",0,N2003))</f>
        <v>4555</v>
      </c>
      <c r="T2003" s="30" t="n">
        <f aca="false">IF(AND(P2003&lt;&gt;"",Q2003&lt;&gt;""),Q2003-P2003,"")</f>
        <v>2</v>
      </c>
      <c r="U2003" s="30" t="str">
        <f aca="false">IF(AND(O2003="Engaging",P2003&lt;&gt;""),'Leia-me'!$B$5-P2003,"")</f>
        <v/>
      </c>
      <c r="V2003" s="25" t="str">
        <f aca="false">IF(O2003&lt;&gt;"Engaging","",IF(U2003&lt;='Leia-me'!$B$6,"Saudável",IF(U2003&lt;='Leia-me'!$B$7,"Esfriando",IF(U2003&lt;='Leia-me'!$B$8,"Última chance","Zumbi"))))</f>
        <v/>
      </c>
      <c r="W2003" s="25" t="n">
        <f aca="false">IF(O2003="Won",1,IF(O2003="Lost",0,""))</f>
        <v>1</v>
      </c>
      <c r="X2003" s="25" t="s">
        <v>1835</v>
      </c>
      <c r="Y2003" s="25" t="str">
        <f aca="false">IF(E2003="","Sim","")</f>
        <v/>
      </c>
    </row>
    <row r="2004" customFormat="false" ht="15" hidden="false" customHeight="false" outlineLevel="0" collapsed="false">
      <c r="A2004" s="25" t="s">
        <v>2254</v>
      </c>
      <c r="B2004" s="25" t="s">
        <v>67</v>
      </c>
      <c r="C2004" s="25" t="s">
        <v>75</v>
      </c>
      <c r="D2004" s="25" t="s">
        <v>80</v>
      </c>
      <c r="E2004" s="25" t="s">
        <v>191</v>
      </c>
      <c r="F2004" s="25" t="s">
        <v>192</v>
      </c>
      <c r="G2004" s="26" t="n">
        <v>2714.9</v>
      </c>
      <c r="H2004" s="27" t="n">
        <v>2641</v>
      </c>
      <c r="I2004" s="25" t="s">
        <v>147</v>
      </c>
      <c r="J2004" s="25" t="s">
        <v>193</v>
      </c>
      <c r="K2004" s="25" t="n">
        <v>1998</v>
      </c>
      <c r="L2004" s="25" t="s">
        <v>186</v>
      </c>
      <c r="M2004" s="25" t="s">
        <v>171</v>
      </c>
      <c r="N2004" s="28" t="n">
        <v>550</v>
      </c>
      <c r="O2004" s="25" t="s">
        <v>56</v>
      </c>
      <c r="P2004" s="29" t="n">
        <v>42945</v>
      </c>
      <c r="Q2004" s="33"/>
      <c r="R2004" s="34"/>
      <c r="S2004" s="28" t="n">
        <f aca="false">IF(O2004="Won",R2004,IF(O2004="Lost",0,N2004))</f>
        <v>550</v>
      </c>
      <c r="T2004" s="30" t="str">
        <f aca="false">IF(AND(P2004&lt;&gt;"",Q2004&lt;&gt;""),Q2004-P2004,"")</f>
        <v/>
      </c>
      <c r="U2004" s="30" t="n">
        <f aca="false">IF(AND(O2004="Engaging",P2004&lt;&gt;""),'Leia-me'!$B$5-P2004,"")</f>
        <v>155</v>
      </c>
      <c r="V2004" s="25" t="str">
        <f aca="false">IF(O2004&lt;&gt;"Engaging","",IF(U2004&lt;='Leia-me'!$B$6,"Saudável",IF(U2004&lt;='Leia-me'!$B$7,"Esfriando",IF(U2004&lt;='Leia-me'!$B$8,"Última chance","Zumbi"))))</f>
        <v>Zumbi</v>
      </c>
      <c r="W2004" s="25" t="str">
        <f aca="false">IF(O2004="Won",1,IF(O2004="Lost",0,""))</f>
        <v/>
      </c>
      <c r="Y2004" s="25" t="str">
        <f aca="false">IF(E2004="","Sim","")</f>
        <v/>
      </c>
    </row>
    <row r="2005" customFormat="false" ht="15" hidden="false" customHeight="false" outlineLevel="0" collapsed="false">
      <c r="A2005" s="25" t="s">
        <v>2255</v>
      </c>
      <c r="B2005" s="25" t="s">
        <v>67</v>
      </c>
      <c r="C2005" s="25" t="s">
        <v>75</v>
      </c>
      <c r="D2005" s="25" t="s">
        <v>80</v>
      </c>
      <c r="G2005" s="31"/>
      <c r="H2005" s="32"/>
      <c r="L2005" s="25" t="s">
        <v>170</v>
      </c>
      <c r="M2005" s="25" t="s">
        <v>171</v>
      </c>
      <c r="N2005" s="28" t="n">
        <v>1096</v>
      </c>
      <c r="O2005" s="25" t="s">
        <v>56</v>
      </c>
      <c r="P2005" s="29" t="n">
        <v>42945</v>
      </c>
      <c r="Q2005" s="33"/>
      <c r="R2005" s="34"/>
      <c r="S2005" s="28" t="n">
        <f aca="false">IF(O2005="Won",R2005,IF(O2005="Lost",0,N2005))</f>
        <v>1096</v>
      </c>
      <c r="T2005" s="30" t="str">
        <f aca="false">IF(AND(P2005&lt;&gt;"",Q2005&lt;&gt;""),Q2005-P2005,"")</f>
        <v/>
      </c>
      <c r="U2005" s="30" t="n">
        <f aca="false">IF(AND(O2005="Engaging",P2005&lt;&gt;""),'Leia-me'!$B$5-P2005,"")</f>
        <v>155</v>
      </c>
      <c r="V2005" s="25" t="str">
        <f aca="false">IF(O2005&lt;&gt;"Engaging","",IF(U2005&lt;='Leia-me'!$B$6,"Saudável",IF(U2005&lt;='Leia-me'!$B$7,"Esfriando",IF(U2005&lt;='Leia-me'!$B$8,"Última chance","Zumbi"))))</f>
        <v>Zumbi</v>
      </c>
      <c r="W2005" s="25" t="str">
        <f aca="false">IF(O2005="Won",1,IF(O2005="Lost",0,""))</f>
        <v/>
      </c>
      <c r="Y2005" s="25" t="str">
        <f aca="false">IF(E2005="","Sim","")</f>
        <v>Sim</v>
      </c>
    </row>
    <row r="2006" customFormat="false" ht="15" hidden="false" customHeight="false" outlineLevel="0" collapsed="false">
      <c r="A2006" s="25" t="s">
        <v>2256</v>
      </c>
      <c r="B2006" s="25" t="s">
        <v>67</v>
      </c>
      <c r="C2006" s="25" t="s">
        <v>75</v>
      </c>
      <c r="D2006" s="25" t="s">
        <v>80</v>
      </c>
      <c r="E2006" s="25" t="s">
        <v>1055</v>
      </c>
      <c r="F2006" s="25" t="s">
        <v>146</v>
      </c>
      <c r="G2006" s="26" t="n">
        <v>439.21</v>
      </c>
      <c r="H2006" s="27" t="n">
        <v>792</v>
      </c>
      <c r="I2006" s="25" t="s">
        <v>147</v>
      </c>
      <c r="K2006" s="25" t="n">
        <v>1996</v>
      </c>
      <c r="L2006" s="25" t="s">
        <v>1834</v>
      </c>
      <c r="M2006" s="25" t="s">
        <v>171</v>
      </c>
      <c r="N2006" s="28" t="n">
        <v>4821</v>
      </c>
      <c r="O2006" s="25" t="s">
        <v>56</v>
      </c>
      <c r="P2006" s="29" t="n">
        <v>42945</v>
      </c>
      <c r="Q2006" s="33"/>
      <c r="R2006" s="34"/>
      <c r="S2006" s="28" t="n">
        <f aca="false">IF(O2006="Won",R2006,IF(O2006="Lost",0,N2006))</f>
        <v>4821</v>
      </c>
      <c r="T2006" s="30" t="str">
        <f aca="false">IF(AND(P2006&lt;&gt;"",Q2006&lt;&gt;""),Q2006-P2006,"")</f>
        <v/>
      </c>
      <c r="U2006" s="30" t="n">
        <f aca="false">IF(AND(O2006="Engaging",P2006&lt;&gt;""),'Leia-me'!$B$5-P2006,"")</f>
        <v>155</v>
      </c>
      <c r="V2006" s="25" t="str">
        <f aca="false">IF(O2006&lt;&gt;"Engaging","",IF(U2006&lt;='Leia-me'!$B$6,"Saudável",IF(U2006&lt;='Leia-me'!$B$7,"Esfriando",IF(U2006&lt;='Leia-me'!$B$8,"Última chance","Zumbi"))))</f>
        <v>Zumbi</v>
      </c>
      <c r="W2006" s="25" t="str">
        <f aca="false">IF(O2006="Won",1,IF(O2006="Lost",0,""))</f>
        <v/>
      </c>
      <c r="X2006" s="25" t="s">
        <v>1835</v>
      </c>
      <c r="Y2006" s="25" t="str">
        <f aca="false">IF(E2006="","Sim","")</f>
        <v/>
      </c>
    </row>
    <row r="2007" customFormat="false" ht="15" hidden="false" customHeight="false" outlineLevel="0" collapsed="false">
      <c r="A2007" s="25" t="s">
        <v>2257</v>
      </c>
      <c r="B2007" s="25" t="s">
        <v>67</v>
      </c>
      <c r="C2007" s="25" t="s">
        <v>75</v>
      </c>
      <c r="D2007" s="25" t="s">
        <v>80</v>
      </c>
      <c r="G2007" s="31"/>
      <c r="H2007" s="32"/>
      <c r="L2007" s="25" t="s">
        <v>1834</v>
      </c>
      <c r="M2007" s="25" t="s">
        <v>171</v>
      </c>
      <c r="N2007" s="28" t="n">
        <v>4821</v>
      </c>
      <c r="O2007" s="25" t="s">
        <v>56</v>
      </c>
      <c r="P2007" s="29" t="n">
        <v>42945</v>
      </c>
      <c r="Q2007" s="33"/>
      <c r="R2007" s="34"/>
      <c r="S2007" s="28" t="n">
        <f aca="false">IF(O2007="Won",R2007,IF(O2007="Lost",0,N2007))</f>
        <v>4821</v>
      </c>
      <c r="T2007" s="30" t="str">
        <f aca="false">IF(AND(P2007&lt;&gt;"",Q2007&lt;&gt;""),Q2007-P2007,"")</f>
        <v/>
      </c>
      <c r="U2007" s="30" t="n">
        <f aca="false">IF(AND(O2007="Engaging",P2007&lt;&gt;""),'Leia-me'!$B$5-P2007,"")</f>
        <v>155</v>
      </c>
      <c r="V2007" s="25" t="str">
        <f aca="false">IF(O2007&lt;&gt;"Engaging","",IF(U2007&lt;='Leia-me'!$B$6,"Saudável",IF(U2007&lt;='Leia-me'!$B$7,"Esfriando",IF(U2007&lt;='Leia-me'!$B$8,"Última chance","Zumbi"))))</f>
        <v>Zumbi</v>
      </c>
      <c r="W2007" s="25" t="str">
        <f aca="false">IF(O2007="Won",1,IF(O2007="Lost",0,""))</f>
        <v/>
      </c>
      <c r="X2007" s="25" t="s">
        <v>1835</v>
      </c>
      <c r="Y2007" s="25" t="str">
        <f aca="false">IF(E2007="","Sim","")</f>
        <v>Sim</v>
      </c>
    </row>
    <row r="2008" customFormat="false" ht="15" hidden="false" customHeight="false" outlineLevel="0" collapsed="false">
      <c r="A2008" s="25" t="s">
        <v>2258</v>
      </c>
      <c r="B2008" s="25" t="s">
        <v>67</v>
      </c>
      <c r="C2008" s="25" t="s">
        <v>75</v>
      </c>
      <c r="D2008" s="25" t="s">
        <v>80</v>
      </c>
      <c r="G2008" s="31"/>
      <c r="H2008" s="32"/>
      <c r="L2008" s="25" t="s">
        <v>1834</v>
      </c>
      <c r="M2008" s="25" t="s">
        <v>171</v>
      </c>
      <c r="N2008" s="28" t="n">
        <v>4821</v>
      </c>
      <c r="O2008" s="25" t="s">
        <v>56</v>
      </c>
      <c r="P2008" s="29" t="n">
        <v>42945</v>
      </c>
      <c r="Q2008" s="33"/>
      <c r="R2008" s="34"/>
      <c r="S2008" s="28" t="n">
        <f aca="false">IF(O2008="Won",R2008,IF(O2008="Lost",0,N2008))</f>
        <v>4821</v>
      </c>
      <c r="T2008" s="30" t="str">
        <f aca="false">IF(AND(P2008&lt;&gt;"",Q2008&lt;&gt;""),Q2008-P2008,"")</f>
        <v/>
      </c>
      <c r="U2008" s="30" t="n">
        <f aca="false">IF(AND(O2008="Engaging",P2008&lt;&gt;""),'Leia-me'!$B$5-P2008,"")</f>
        <v>155</v>
      </c>
      <c r="V2008" s="25" t="str">
        <f aca="false">IF(O2008&lt;&gt;"Engaging","",IF(U2008&lt;='Leia-me'!$B$6,"Saudável",IF(U2008&lt;='Leia-me'!$B$7,"Esfriando",IF(U2008&lt;='Leia-me'!$B$8,"Última chance","Zumbi"))))</f>
        <v>Zumbi</v>
      </c>
      <c r="W2008" s="25" t="str">
        <f aca="false">IF(O2008="Won",1,IF(O2008="Lost",0,""))</f>
        <v/>
      </c>
      <c r="X2008" s="25" t="s">
        <v>1835</v>
      </c>
      <c r="Y2008" s="25" t="str">
        <f aca="false">IF(E2008="","Sim","")</f>
        <v>Sim</v>
      </c>
    </row>
    <row r="2009" customFormat="false" ht="15" hidden="false" customHeight="false" outlineLevel="0" collapsed="false">
      <c r="A2009" s="25" t="s">
        <v>2259</v>
      </c>
      <c r="B2009" s="25" t="s">
        <v>67</v>
      </c>
      <c r="C2009" s="25" t="s">
        <v>75</v>
      </c>
      <c r="D2009" s="25" t="s">
        <v>80</v>
      </c>
      <c r="E2009" s="25" t="s">
        <v>433</v>
      </c>
      <c r="F2009" s="25" t="s">
        <v>211</v>
      </c>
      <c r="G2009" s="26" t="n">
        <v>2214.94</v>
      </c>
      <c r="H2009" s="27" t="n">
        <v>5374</v>
      </c>
      <c r="I2009" s="25" t="s">
        <v>147</v>
      </c>
      <c r="K2009" s="25" t="n">
        <v>1996</v>
      </c>
      <c r="L2009" s="25" t="s">
        <v>148</v>
      </c>
      <c r="M2009" s="25" t="s">
        <v>149</v>
      </c>
      <c r="N2009" s="28" t="n">
        <v>55</v>
      </c>
      <c r="O2009" s="25" t="s">
        <v>56</v>
      </c>
      <c r="P2009" s="29" t="n">
        <v>42945</v>
      </c>
      <c r="Q2009" s="33"/>
      <c r="R2009" s="34"/>
      <c r="S2009" s="28" t="n">
        <f aca="false">IF(O2009="Won",R2009,IF(O2009="Lost",0,N2009))</f>
        <v>55</v>
      </c>
      <c r="T2009" s="30" t="str">
        <f aca="false">IF(AND(P2009&lt;&gt;"",Q2009&lt;&gt;""),Q2009-P2009,"")</f>
        <v/>
      </c>
      <c r="U2009" s="30" t="n">
        <f aca="false">IF(AND(O2009="Engaging",P2009&lt;&gt;""),'Leia-me'!$B$5-P2009,"")</f>
        <v>155</v>
      </c>
      <c r="V2009" s="25" t="str">
        <f aca="false">IF(O2009&lt;&gt;"Engaging","",IF(U2009&lt;='Leia-me'!$B$6,"Saudável",IF(U2009&lt;='Leia-me'!$B$7,"Esfriando",IF(U2009&lt;='Leia-me'!$B$8,"Última chance","Zumbi"))))</f>
        <v>Zumbi</v>
      </c>
      <c r="W2009" s="25" t="str">
        <f aca="false">IF(O2009="Won",1,IF(O2009="Lost",0,""))</f>
        <v/>
      </c>
      <c r="Y2009" s="25" t="str">
        <f aca="false">IF(E2009="","Sim","")</f>
        <v/>
      </c>
    </row>
    <row r="2010" customFormat="false" ht="15" hidden="false" customHeight="false" outlineLevel="0" collapsed="false">
      <c r="A2010" s="25" t="s">
        <v>2260</v>
      </c>
      <c r="B2010" s="25" t="s">
        <v>67</v>
      </c>
      <c r="C2010" s="25" t="s">
        <v>75</v>
      </c>
      <c r="D2010" s="25" t="s">
        <v>80</v>
      </c>
      <c r="G2010" s="31"/>
      <c r="H2010" s="32"/>
      <c r="L2010" s="25" t="s">
        <v>186</v>
      </c>
      <c r="M2010" s="25" t="s">
        <v>171</v>
      </c>
      <c r="N2010" s="28" t="n">
        <v>550</v>
      </c>
      <c r="O2010" s="25" t="s">
        <v>56</v>
      </c>
      <c r="P2010" s="29" t="n">
        <v>42946</v>
      </c>
      <c r="Q2010" s="33"/>
      <c r="R2010" s="34"/>
      <c r="S2010" s="28" t="n">
        <f aca="false">IF(O2010="Won",R2010,IF(O2010="Lost",0,N2010))</f>
        <v>550</v>
      </c>
      <c r="T2010" s="30" t="str">
        <f aca="false">IF(AND(P2010&lt;&gt;"",Q2010&lt;&gt;""),Q2010-P2010,"")</f>
        <v/>
      </c>
      <c r="U2010" s="30" t="n">
        <f aca="false">IF(AND(O2010="Engaging",P2010&lt;&gt;""),'Leia-me'!$B$5-P2010,"")</f>
        <v>154</v>
      </c>
      <c r="V2010" s="25" t="str">
        <f aca="false">IF(O2010&lt;&gt;"Engaging","",IF(U2010&lt;='Leia-me'!$B$6,"Saudável",IF(U2010&lt;='Leia-me'!$B$7,"Esfriando",IF(U2010&lt;='Leia-me'!$B$8,"Última chance","Zumbi"))))</f>
        <v>Zumbi</v>
      </c>
      <c r="W2010" s="25" t="str">
        <f aca="false">IF(O2010="Won",1,IF(O2010="Lost",0,""))</f>
        <v/>
      </c>
      <c r="Y2010" s="25" t="str">
        <f aca="false">IF(E2010="","Sim","")</f>
        <v>Sim</v>
      </c>
    </row>
    <row r="2011" customFormat="false" ht="15" hidden="false" customHeight="false" outlineLevel="0" collapsed="false">
      <c r="A2011" s="25" t="s">
        <v>2261</v>
      </c>
      <c r="B2011" s="25" t="s">
        <v>67</v>
      </c>
      <c r="C2011" s="25" t="s">
        <v>75</v>
      </c>
      <c r="D2011" s="25" t="s">
        <v>80</v>
      </c>
      <c r="G2011" s="31"/>
      <c r="H2011" s="32"/>
      <c r="L2011" s="25" t="s">
        <v>170</v>
      </c>
      <c r="M2011" s="25" t="s">
        <v>171</v>
      </c>
      <c r="N2011" s="28" t="n">
        <v>1096</v>
      </c>
      <c r="O2011" s="25" t="s">
        <v>56</v>
      </c>
      <c r="P2011" s="29" t="n">
        <v>42946</v>
      </c>
      <c r="Q2011" s="33"/>
      <c r="R2011" s="34"/>
      <c r="S2011" s="28" t="n">
        <f aca="false">IF(O2011="Won",R2011,IF(O2011="Lost",0,N2011))</f>
        <v>1096</v>
      </c>
      <c r="T2011" s="30" t="str">
        <f aca="false">IF(AND(P2011&lt;&gt;"",Q2011&lt;&gt;""),Q2011-P2011,"")</f>
        <v/>
      </c>
      <c r="U2011" s="30" t="n">
        <f aca="false">IF(AND(O2011="Engaging",P2011&lt;&gt;""),'Leia-me'!$B$5-P2011,"")</f>
        <v>154</v>
      </c>
      <c r="V2011" s="25" t="str">
        <f aca="false">IF(O2011&lt;&gt;"Engaging","",IF(U2011&lt;='Leia-me'!$B$6,"Saudável",IF(U2011&lt;='Leia-me'!$B$7,"Esfriando",IF(U2011&lt;='Leia-me'!$B$8,"Última chance","Zumbi"))))</f>
        <v>Zumbi</v>
      </c>
      <c r="W2011" s="25" t="str">
        <f aca="false">IF(O2011="Won",1,IF(O2011="Lost",0,""))</f>
        <v/>
      </c>
      <c r="Y2011" s="25" t="str">
        <f aca="false">IF(E2011="","Sim","")</f>
        <v>Sim</v>
      </c>
    </row>
    <row r="2012" customFormat="false" ht="15" hidden="false" customHeight="false" outlineLevel="0" collapsed="false">
      <c r="A2012" s="25" t="s">
        <v>2262</v>
      </c>
      <c r="B2012" s="25" t="s">
        <v>67</v>
      </c>
      <c r="C2012" s="25" t="s">
        <v>75</v>
      </c>
      <c r="D2012" s="25" t="s">
        <v>80</v>
      </c>
      <c r="E2012" s="25" t="s">
        <v>231</v>
      </c>
      <c r="F2012" s="25" t="s">
        <v>168</v>
      </c>
      <c r="G2012" s="26" t="n">
        <v>45.39</v>
      </c>
      <c r="H2012" s="27" t="n">
        <v>100</v>
      </c>
      <c r="I2012" s="25" t="s">
        <v>147</v>
      </c>
      <c r="J2012" s="25" t="s">
        <v>169</v>
      </c>
      <c r="K2012" s="25" t="n">
        <v>2012</v>
      </c>
      <c r="L2012" s="25" t="s">
        <v>178</v>
      </c>
      <c r="M2012" s="25" t="s">
        <v>171</v>
      </c>
      <c r="N2012" s="28" t="n">
        <v>5482</v>
      </c>
      <c r="O2012" s="25" t="s">
        <v>56</v>
      </c>
      <c r="P2012" s="29" t="n">
        <v>42946</v>
      </c>
      <c r="Q2012" s="33"/>
      <c r="R2012" s="34"/>
      <c r="S2012" s="28" t="n">
        <f aca="false">IF(O2012="Won",R2012,IF(O2012="Lost",0,N2012))</f>
        <v>5482</v>
      </c>
      <c r="T2012" s="30" t="str">
        <f aca="false">IF(AND(P2012&lt;&gt;"",Q2012&lt;&gt;""),Q2012-P2012,"")</f>
        <v/>
      </c>
      <c r="U2012" s="30" t="n">
        <f aca="false">IF(AND(O2012="Engaging",P2012&lt;&gt;""),'Leia-me'!$B$5-P2012,"")</f>
        <v>154</v>
      </c>
      <c r="V2012" s="25" t="str">
        <f aca="false">IF(O2012&lt;&gt;"Engaging","",IF(U2012&lt;='Leia-me'!$B$6,"Saudável",IF(U2012&lt;='Leia-me'!$B$7,"Esfriando",IF(U2012&lt;='Leia-me'!$B$8,"Última chance","Zumbi"))))</f>
        <v>Zumbi</v>
      </c>
      <c r="W2012" s="25" t="str">
        <f aca="false">IF(O2012="Won",1,IF(O2012="Lost",0,""))</f>
        <v/>
      </c>
      <c r="Y2012" s="25" t="str">
        <f aca="false">IF(E2012="","Sim","")</f>
        <v/>
      </c>
    </row>
    <row r="2013" customFormat="false" ht="15" hidden="false" customHeight="false" outlineLevel="0" collapsed="false">
      <c r="A2013" s="25" t="s">
        <v>2263</v>
      </c>
      <c r="B2013" s="25" t="s">
        <v>67</v>
      </c>
      <c r="C2013" s="25" t="s">
        <v>75</v>
      </c>
      <c r="D2013" s="25" t="s">
        <v>80</v>
      </c>
      <c r="E2013" s="25" t="s">
        <v>633</v>
      </c>
      <c r="F2013" s="25" t="s">
        <v>211</v>
      </c>
      <c r="G2013" s="26" t="n">
        <v>1388.67</v>
      </c>
      <c r="H2013" s="27" t="n">
        <v>3583</v>
      </c>
      <c r="I2013" s="25" t="s">
        <v>147</v>
      </c>
      <c r="K2013" s="25" t="n">
        <v>1989</v>
      </c>
      <c r="L2013" s="25" t="s">
        <v>1834</v>
      </c>
      <c r="M2013" s="25" t="s">
        <v>171</v>
      </c>
      <c r="N2013" s="28" t="n">
        <v>4821</v>
      </c>
      <c r="O2013" s="25" t="s">
        <v>56</v>
      </c>
      <c r="P2013" s="29" t="n">
        <v>42946</v>
      </c>
      <c r="Q2013" s="33"/>
      <c r="R2013" s="34"/>
      <c r="S2013" s="28" t="n">
        <f aca="false">IF(O2013="Won",R2013,IF(O2013="Lost",0,N2013))</f>
        <v>4821</v>
      </c>
      <c r="T2013" s="30" t="str">
        <f aca="false">IF(AND(P2013&lt;&gt;"",Q2013&lt;&gt;""),Q2013-P2013,"")</f>
        <v/>
      </c>
      <c r="U2013" s="30" t="n">
        <f aca="false">IF(AND(O2013="Engaging",P2013&lt;&gt;""),'Leia-me'!$B$5-P2013,"")</f>
        <v>154</v>
      </c>
      <c r="V2013" s="25" t="str">
        <f aca="false">IF(O2013&lt;&gt;"Engaging","",IF(U2013&lt;='Leia-me'!$B$6,"Saudável",IF(U2013&lt;='Leia-me'!$B$7,"Esfriando",IF(U2013&lt;='Leia-me'!$B$8,"Última chance","Zumbi"))))</f>
        <v>Zumbi</v>
      </c>
      <c r="W2013" s="25" t="str">
        <f aca="false">IF(O2013="Won",1,IF(O2013="Lost",0,""))</f>
        <v/>
      </c>
      <c r="X2013" s="25" t="s">
        <v>1835</v>
      </c>
      <c r="Y2013" s="25" t="str">
        <f aca="false">IF(E2013="","Sim","")</f>
        <v/>
      </c>
    </row>
    <row r="2014" customFormat="false" ht="15" hidden="false" customHeight="false" outlineLevel="0" collapsed="false">
      <c r="A2014" s="25" t="s">
        <v>2264</v>
      </c>
      <c r="B2014" s="25" t="s">
        <v>67</v>
      </c>
      <c r="C2014" s="25" t="s">
        <v>75</v>
      </c>
      <c r="D2014" s="25" t="s">
        <v>80</v>
      </c>
      <c r="G2014" s="31"/>
      <c r="H2014" s="32"/>
      <c r="L2014" s="25" t="s">
        <v>160</v>
      </c>
      <c r="M2014" s="25" t="s">
        <v>149</v>
      </c>
      <c r="N2014" s="28" t="n">
        <v>3393</v>
      </c>
      <c r="O2014" s="25" t="s">
        <v>56</v>
      </c>
      <c r="P2014" s="29" t="n">
        <v>42946</v>
      </c>
      <c r="Q2014" s="33"/>
      <c r="R2014" s="34"/>
      <c r="S2014" s="28" t="n">
        <f aca="false">IF(O2014="Won",R2014,IF(O2014="Lost",0,N2014))</f>
        <v>3393</v>
      </c>
      <c r="T2014" s="30" t="str">
        <f aca="false">IF(AND(P2014&lt;&gt;"",Q2014&lt;&gt;""),Q2014-P2014,"")</f>
        <v/>
      </c>
      <c r="U2014" s="30" t="n">
        <f aca="false">IF(AND(O2014="Engaging",P2014&lt;&gt;""),'Leia-me'!$B$5-P2014,"")</f>
        <v>154</v>
      </c>
      <c r="V2014" s="25" t="str">
        <f aca="false">IF(O2014&lt;&gt;"Engaging","",IF(U2014&lt;='Leia-me'!$B$6,"Saudável",IF(U2014&lt;='Leia-me'!$B$7,"Esfriando",IF(U2014&lt;='Leia-me'!$B$8,"Última chance","Zumbi"))))</f>
        <v>Zumbi</v>
      </c>
      <c r="W2014" s="25" t="str">
        <f aca="false">IF(O2014="Won",1,IF(O2014="Lost",0,""))</f>
        <v/>
      </c>
      <c r="Y2014" s="25" t="str">
        <f aca="false">IF(E2014="","Sim","")</f>
        <v>Sim</v>
      </c>
    </row>
    <row r="2015" customFormat="false" ht="15" hidden="false" customHeight="false" outlineLevel="0" collapsed="false">
      <c r="A2015" s="25" t="s">
        <v>2265</v>
      </c>
      <c r="B2015" s="25" t="s">
        <v>67</v>
      </c>
      <c r="C2015" s="25" t="s">
        <v>75</v>
      </c>
      <c r="D2015" s="25" t="s">
        <v>80</v>
      </c>
      <c r="G2015" s="31"/>
      <c r="H2015" s="32"/>
      <c r="L2015" s="25" t="s">
        <v>160</v>
      </c>
      <c r="M2015" s="25" t="s">
        <v>149</v>
      </c>
      <c r="N2015" s="28" t="n">
        <v>3393</v>
      </c>
      <c r="O2015" s="25" t="s">
        <v>56</v>
      </c>
      <c r="P2015" s="29" t="n">
        <v>42946</v>
      </c>
      <c r="Q2015" s="33"/>
      <c r="R2015" s="34"/>
      <c r="S2015" s="28" t="n">
        <f aca="false">IF(O2015="Won",R2015,IF(O2015="Lost",0,N2015))</f>
        <v>3393</v>
      </c>
      <c r="T2015" s="30" t="str">
        <f aca="false">IF(AND(P2015&lt;&gt;"",Q2015&lt;&gt;""),Q2015-P2015,"")</f>
        <v/>
      </c>
      <c r="U2015" s="30" t="n">
        <f aca="false">IF(AND(O2015="Engaging",P2015&lt;&gt;""),'Leia-me'!$B$5-P2015,"")</f>
        <v>154</v>
      </c>
      <c r="V2015" s="25" t="str">
        <f aca="false">IF(O2015&lt;&gt;"Engaging","",IF(U2015&lt;='Leia-me'!$B$6,"Saudável",IF(U2015&lt;='Leia-me'!$B$7,"Esfriando",IF(U2015&lt;='Leia-me'!$B$8,"Última chance","Zumbi"))))</f>
        <v>Zumbi</v>
      </c>
      <c r="W2015" s="25" t="str">
        <f aca="false">IF(O2015="Won",1,IF(O2015="Lost",0,""))</f>
        <v/>
      </c>
      <c r="Y2015" s="25" t="str">
        <f aca="false">IF(E2015="","Sim","")</f>
        <v>Sim</v>
      </c>
    </row>
    <row r="2016" customFormat="false" ht="15" hidden="false" customHeight="false" outlineLevel="0" collapsed="false">
      <c r="A2016" s="25" t="s">
        <v>2266</v>
      </c>
      <c r="B2016" s="25" t="s">
        <v>67</v>
      </c>
      <c r="C2016" s="25" t="s">
        <v>75</v>
      </c>
      <c r="D2016" s="25" t="s">
        <v>80</v>
      </c>
      <c r="E2016" s="25" t="s">
        <v>195</v>
      </c>
      <c r="F2016" s="25" t="s">
        <v>185</v>
      </c>
      <c r="G2016" s="26" t="n">
        <v>8170.38</v>
      </c>
      <c r="H2016" s="27" t="n">
        <v>16499</v>
      </c>
      <c r="I2016" s="25" t="s">
        <v>196</v>
      </c>
      <c r="K2016" s="25" t="n">
        <v>1997</v>
      </c>
      <c r="L2016" s="25" t="s">
        <v>160</v>
      </c>
      <c r="M2016" s="25" t="s">
        <v>149</v>
      </c>
      <c r="N2016" s="28" t="n">
        <v>3393</v>
      </c>
      <c r="O2016" s="25" t="s">
        <v>55</v>
      </c>
      <c r="P2016" s="29" t="n">
        <v>42946</v>
      </c>
      <c r="Q2016" s="29" t="n">
        <v>42952</v>
      </c>
      <c r="R2016" s="28" t="n">
        <v>0</v>
      </c>
      <c r="S2016" s="28" t="n">
        <f aca="false">IF(O2016="Won",R2016,IF(O2016="Lost",0,N2016))</f>
        <v>0</v>
      </c>
      <c r="T2016" s="30" t="n">
        <f aca="false">IF(AND(P2016&lt;&gt;"",Q2016&lt;&gt;""),Q2016-P2016,"")</f>
        <v>6</v>
      </c>
      <c r="U2016" s="30" t="str">
        <f aca="false">IF(AND(O2016="Engaging",P2016&lt;&gt;""),'Leia-me'!$B$5-P2016,"")</f>
        <v/>
      </c>
      <c r="V2016" s="25" t="str">
        <f aca="false">IF(O2016&lt;&gt;"Engaging","",IF(U2016&lt;='Leia-me'!$B$6,"Saudável",IF(U2016&lt;='Leia-me'!$B$7,"Esfriando",IF(U2016&lt;='Leia-me'!$B$8,"Última chance","Zumbi"))))</f>
        <v/>
      </c>
      <c r="W2016" s="25" t="n">
        <f aca="false">IF(O2016="Won",1,IF(O2016="Lost",0,""))</f>
        <v>0</v>
      </c>
      <c r="Y2016" s="25" t="str">
        <f aca="false">IF(E2016="","Sim","")</f>
        <v/>
      </c>
    </row>
    <row r="2017" customFormat="false" ht="15" hidden="false" customHeight="false" outlineLevel="0" collapsed="false">
      <c r="A2017" s="25" t="s">
        <v>2267</v>
      </c>
      <c r="B2017" s="25" t="s">
        <v>67</v>
      </c>
      <c r="C2017" s="25" t="s">
        <v>75</v>
      </c>
      <c r="D2017" s="25" t="s">
        <v>80</v>
      </c>
      <c r="E2017" s="25" t="s">
        <v>218</v>
      </c>
      <c r="F2017" s="25" t="s">
        <v>146</v>
      </c>
      <c r="G2017" s="26" t="n">
        <v>4.54</v>
      </c>
      <c r="H2017" s="27" t="n">
        <v>9</v>
      </c>
      <c r="I2017" s="25" t="s">
        <v>147</v>
      </c>
      <c r="K2017" s="25" t="n">
        <v>2017</v>
      </c>
      <c r="L2017" s="25" t="s">
        <v>170</v>
      </c>
      <c r="M2017" s="25" t="s">
        <v>171</v>
      </c>
      <c r="N2017" s="28" t="n">
        <v>1096</v>
      </c>
      <c r="O2017" s="25" t="s">
        <v>54</v>
      </c>
      <c r="P2017" s="29" t="n">
        <v>42946</v>
      </c>
      <c r="Q2017" s="29" t="n">
        <v>43073</v>
      </c>
      <c r="R2017" s="28" t="n">
        <v>1245</v>
      </c>
      <c r="S2017" s="28" t="n">
        <f aca="false">IF(O2017="Won",R2017,IF(O2017="Lost",0,N2017))</f>
        <v>1245</v>
      </c>
      <c r="T2017" s="30" t="n">
        <f aca="false">IF(AND(P2017&lt;&gt;"",Q2017&lt;&gt;""),Q2017-P2017,"")</f>
        <v>127</v>
      </c>
      <c r="U2017" s="30" t="str">
        <f aca="false">IF(AND(O2017="Engaging",P2017&lt;&gt;""),'Leia-me'!$B$5-P2017,"")</f>
        <v/>
      </c>
      <c r="V2017" s="25" t="str">
        <f aca="false">IF(O2017&lt;&gt;"Engaging","",IF(U2017&lt;='Leia-me'!$B$6,"Saudável",IF(U2017&lt;='Leia-me'!$B$7,"Esfriando",IF(U2017&lt;='Leia-me'!$B$8,"Última chance","Zumbi"))))</f>
        <v/>
      </c>
      <c r="W2017" s="25" t="n">
        <f aca="false">IF(O2017="Won",1,IF(O2017="Lost",0,""))</f>
        <v>1</v>
      </c>
      <c r="Y2017" s="25" t="str">
        <f aca="false">IF(E2017="","Sim","")</f>
        <v/>
      </c>
    </row>
    <row r="2018" customFormat="false" ht="15" hidden="false" customHeight="false" outlineLevel="0" collapsed="false">
      <c r="A2018" s="25" t="s">
        <v>2268</v>
      </c>
      <c r="B2018" s="25" t="s">
        <v>67</v>
      </c>
      <c r="C2018" s="25" t="s">
        <v>75</v>
      </c>
      <c r="D2018" s="25" t="s">
        <v>80</v>
      </c>
      <c r="E2018" s="25" t="s">
        <v>231</v>
      </c>
      <c r="F2018" s="25" t="s">
        <v>168</v>
      </c>
      <c r="G2018" s="26" t="n">
        <v>45.39</v>
      </c>
      <c r="H2018" s="27" t="n">
        <v>100</v>
      </c>
      <c r="I2018" s="25" t="s">
        <v>147</v>
      </c>
      <c r="J2018" s="25" t="s">
        <v>169</v>
      </c>
      <c r="K2018" s="25" t="n">
        <v>2012</v>
      </c>
      <c r="L2018" s="25" t="s">
        <v>170</v>
      </c>
      <c r="M2018" s="25" t="s">
        <v>171</v>
      </c>
      <c r="N2018" s="28" t="n">
        <v>1096</v>
      </c>
      <c r="O2018" s="25" t="s">
        <v>54</v>
      </c>
      <c r="P2018" s="29" t="n">
        <v>42946</v>
      </c>
      <c r="Q2018" s="29" t="n">
        <v>42951</v>
      </c>
      <c r="R2018" s="28" t="n">
        <v>1160</v>
      </c>
      <c r="S2018" s="28" t="n">
        <f aca="false">IF(O2018="Won",R2018,IF(O2018="Lost",0,N2018))</f>
        <v>1160</v>
      </c>
      <c r="T2018" s="30" t="n">
        <f aca="false">IF(AND(P2018&lt;&gt;"",Q2018&lt;&gt;""),Q2018-P2018,"")</f>
        <v>5</v>
      </c>
      <c r="U2018" s="30" t="str">
        <f aca="false">IF(AND(O2018="Engaging",P2018&lt;&gt;""),'Leia-me'!$B$5-P2018,"")</f>
        <v/>
      </c>
      <c r="V2018" s="25" t="str">
        <f aca="false">IF(O2018&lt;&gt;"Engaging","",IF(U2018&lt;='Leia-me'!$B$6,"Saudável",IF(U2018&lt;='Leia-me'!$B$7,"Esfriando",IF(U2018&lt;='Leia-me'!$B$8,"Última chance","Zumbi"))))</f>
        <v/>
      </c>
      <c r="W2018" s="25" t="n">
        <f aca="false">IF(O2018="Won",1,IF(O2018="Lost",0,""))</f>
        <v>1</v>
      </c>
      <c r="Y2018" s="25" t="str">
        <f aca="false">IF(E2018="","Sim","")</f>
        <v/>
      </c>
    </row>
    <row r="2019" customFormat="false" ht="15" hidden="false" customHeight="false" outlineLevel="0" collapsed="false">
      <c r="A2019" s="25" t="s">
        <v>2269</v>
      </c>
      <c r="B2019" s="25" t="s">
        <v>67</v>
      </c>
      <c r="C2019" s="25" t="s">
        <v>75</v>
      </c>
      <c r="D2019" s="25" t="s">
        <v>80</v>
      </c>
      <c r="E2019" s="25" t="s">
        <v>151</v>
      </c>
      <c r="F2019" s="25" t="s">
        <v>146</v>
      </c>
      <c r="G2019" s="26" t="n">
        <v>587.34</v>
      </c>
      <c r="H2019" s="27" t="n">
        <v>1356</v>
      </c>
      <c r="I2019" s="25" t="s">
        <v>152</v>
      </c>
      <c r="K2019" s="25" t="n">
        <v>2012</v>
      </c>
      <c r="L2019" s="25" t="s">
        <v>148</v>
      </c>
      <c r="M2019" s="25" t="s">
        <v>149</v>
      </c>
      <c r="N2019" s="28" t="n">
        <v>55</v>
      </c>
      <c r="O2019" s="25" t="s">
        <v>54</v>
      </c>
      <c r="P2019" s="29" t="n">
        <v>42946</v>
      </c>
      <c r="Q2019" s="29" t="n">
        <v>42947</v>
      </c>
      <c r="R2019" s="28" t="n">
        <v>53</v>
      </c>
      <c r="S2019" s="28" t="n">
        <f aca="false">IF(O2019="Won",R2019,IF(O2019="Lost",0,N2019))</f>
        <v>53</v>
      </c>
      <c r="T2019" s="30" t="n">
        <f aca="false">IF(AND(P2019&lt;&gt;"",Q2019&lt;&gt;""),Q2019-P2019,"")</f>
        <v>1</v>
      </c>
      <c r="U2019" s="30" t="str">
        <f aca="false">IF(AND(O2019="Engaging",P2019&lt;&gt;""),'Leia-me'!$B$5-P2019,"")</f>
        <v/>
      </c>
      <c r="V2019" s="25" t="str">
        <f aca="false">IF(O2019&lt;&gt;"Engaging","",IF(U2019&lt;='Leia-me'!$B$6,"Saudável",IF(U2019&lt;='Leia-me'!$B$7,"Esfriando",IF(U2019&lt;='Leia-me'!$B$8,"Última chance","Zumbi"))))</f>
        <v/>
      </c>
      <c r="W2019" s="25" t="n">
        <f aca="false">IF(O2019="Won",1,IF(O2019="Lost",0,""))</f>
        <v>1</v>
      </c>
      <c r="Y2019" s="25" t="str">
        <f aca="false">IF(E2019="","Sim","")</f>
        <v/>
      </c>
    </row>
    <row r="2020" customFormat="false" ht="15" hidden="false" customHeight="false" outlineLevel="0" collapsed="false">
      <c r="A2020" s="25" t="s">
        <v>2270</v>
      </c>
      <c r="B2020" s="25" t="s">
        <v>67</v>
      </c>
      <c r="C2020" s="25" t="s">
        <v>75</v>
      </c>
      <c r="D2020" s="25" t="s">
        <v>80</v>
      </c>
      <c r="G2020" s="31"/>
      <c r="H2020" s="32"/>
      <c r="L2020" s="25" t="s">
        <v>1834</v>
      </c>
      <c r="M2020" s="25" t="s">
        <v>171</v>
      </c>
      <c r="N2020" s="28" t="n">
        <v>4821</v>
      </c>
      <c r="O2020" s="25" t="s">
        <v>56</v>
      </c>
      <c r="P2020" s="29" t="n">
        <v>42947</v>
      </c>
      <c r="Q2020" s="33"/>
      <c r="R2020" s="34"/>
      <c r="S2020" s="28" t="n">
        <f aca="false">IF(O2020="Won",R2020,IF(O2020="Lost",0,N2020))</f>
        <v>4821</v>
      </c>
      <c r="T2020" s="30" t="str">
        <f aca="false">IF(AND(P2020&lt;&gt;"",Q2020&lt;&gt;""),Q2020-P2020,"")</f>
        <v/>
      </c>
      <c r="U2020" s="30" t="n">
        <f aca="false">IF(AND(O2020="Engaging",P2020&lt;&gt;""),'Leia-me'!$B$5-P2020,"")</f>
        <v>153</v>
      </c>
      <c r="V2020" s="25" t="str">
        <f aca="false">IF(O2020&lt;&gt;"Engaging","",IF(U2020&lt;='Leia-me'!$B$6,"Saudável",IF(U2020&lt;='Leia-me'!$B$7,"Esfriando",IF(U2020&lt;='Leia-me'!$B$8,"Última chance","Zumbi"))))</f>
        <v>Zumbi</v>
      </c>
      <c r="W2020" s="25" t="str">
        <f aca="false">IF(O2020="Won",1,IF(O2020="Lost",0,""))</f>
        <v/>
      </c>
      <c r="X2020" s="25" t="s">
        <v>1835</v>
      </c>
      <c r="Y2020" s="25" t="str">
        <f aca="false">IF(E2020="","Sim","")</f>
        <v>Sim</v>
      </c>
    </row>
    <row r="2021" customFormat="false" ht="15" hidden="false" customHeight="false" outlineLevel="0" collapsed="false">
      <c r="A2021" s="25" t="s">
        <v>2271</v>
      </c>
      <c r="B2021" s="25" t="s">
        <v>67</v>
      </c>
      <c r="C2021" s="25" t="s">
        <v>75</v>
      </c>
      <c r="D2021" s="25" t="s">
        <v>80</v>
      </c>
      <c r="G2021" s="31"/>
      <c r="H2021" s="32"/>
      <c r="L2021" s="25" t="s">
        <v>1834</v>
      </c>
      <c r="M2021" s="25" t="s">
        <v>171</v>
      </c>
      <c r="N2021" s="28" t="n">
        <v>4821</v>
      </c>
      <c r="O2021" s="25" t="s">
        <v>56</v>
      </c>
      <c r="P2021" s="29" t="n">
        <v>42947</v>
      </c>
      <c r="Q2021" s="33"/>
      <c r="R2021" s="34"/>
      <c r="S2021" s="28" t="n">
        <f aca="false">IF(O2021="Won",R2021,IF(O2021="Lost",0,N2021))</f>
        <v>4821</v>
      </c>
      <c r="T2021" s="30" t="str">
        <f aca="false">IF(AND(P2021&lt;&gt;"",Q2021&lt;&gt;""),Q2021-P2021,"")</f>
        <v/>
      </c>
      <c r="U2021" s="30" t="n">
        <f aca="false">IF(AND(O2021="Engaging",P2021&lt;&gt;""),'Leia-me'!$B$5-P2021,"")</f>
        <v>153</v>
      </c>
      <c r="V2021" s="25" t="str">
        <f aca="false">IF(O2021&lt;&gt;"Engaging","",IF(U2021&lt;='Leia-me'!$B$6,"Saudável",IF(U2021&lt;='Leia-me'!$B$7,"Esfriando",IF(U2021&lt;='Leia-me'!$B$8,"Última chance","Zumbi"))))</f>
        <v>Zumbi</v>
      </c>
      <c r="W2021" s="25" t="str">
        <f aca="false">IF(O2021="Won",1,IF(O2021="Lost",0,""))</f>
        <v/>
      </c>
      <c r="X2021" s="25" t="s">
        <v>1835</v>
      </c>
      <c r="Y2021" s="25" t="str">
        <f aca="false">IF(E2021="","Sim","")</f>
        <v>Sim</v>
      </c>
    </row>
    <row r="2022" customFormat="false" ht="15" hidden="false" customHeight="false" outlineLevel="0" collapsed="false">
      <c r="A2022" s="25" t="s">
        <v>2272</v>
      </c>
      <c r="B2022" s="25" t="s">
        <v>67</v>
      </c>
      <c r="C2022" s="25" t="s">
        <v>75</v>
      </c>
      <c r="D2022" s="25" t="s">
        <v>80</v>
      </c>
      <c r="G2022" s="31"/>
      <c r="H2022" s="32"/>
      <c r="L2022" s="25" t="s">
        <v>148</v>
      </c>
      <c r="M2022" s="25" t="s">
        <v>149</v>
      </c>
      <c r="N2022" s="28" t="n">
        <v>55</v>
      </c>
      <c r="O2022" s="25" t="s">
        <v>56</v>
      </c>
      <c r="P2022" s="29" t="n">
        <v>42947</v>
      </c>
      <c r="Q2022" s="33"/>
      <c r="R2022" s="34"/>
      <c r="S2022" s="28" t="n">
        <f aca="false">IF(O2022="Won",R2022,IF(O2022="Lost",0,N2022))</f>
        <v>55</v>
      </c>
      <c r="T2022" s="30" t="str">
        <f aca="false">IF(AND(P2022&lt;&gt;"",Q2022&lt;&gt;""),Q2022-P2022,"")</f>
        <v/>
      </c>
      <c r="U2022" s="30" t="n">
        <f aca="false">IF(AND(O2022="Engaging",P2022&lt;&gt;""),'Leia-me'!$B$5-P2022,"")</f>
        <v>153</v>
      </c>
      <c r="V2022" s="25" t="str">
        <f aca="false">IF(O2022&lt;&gt;"Engaging","",IF(U2022&lt;='Leia-me'!$B$6,"Saudável",IF(U2022&lt;='Leia-me'!$B$7,"Esfriando",IF(U2022&lt;='Leia-me'!$B$8,"Última chance","Zumbi"))))</f>
        <v>Zumbi</v>
      </c>
      <c r="W2022" s="25" t="str">
        <f aca="false">IF(O2022="Won",1,IF(O2022="Lost",0,""))</f>
        <v/>
      </c>
      <c r="Y2022" s="25" t="str">
        <f aca="false">IF(E2022="","Sim","")</f>
        <v>Sim</v>
      </c>
    </row>
    <row r="2023" customFormat="false" ht="15" hidden="false" customHeight="false" outlineLevel="0" collapsed="false">
      <c r="A2023" s="25" t="s">
        <v>2273</v>
      </c>
      <c r="B2023" s="25" t="s">
        <v>67</v>
      </c>
      <c r="C2023" s="25" t="s">
        <v>75</v>
      </c>
      <c r="D2023" s="25" t="s">
        <v>80</v>
      </c>
      <c r="G2023" s="31"/>
      <c r="H2023" s="32"/>
      <c r="L2023" s="25" t="s">
        <v>1834</v>
      </c>
      <c r="M2023" s="25" t="s">
        <v>171</v>
      </c>
      <c r="N2023" s="28" t="n">
        <v>4821</v>
      </c>
      <c r="O2023" s="25" t="s">
        <v>56</v>
      </c>
      <c r="P2023" s="29" t="n">
        <v>42948</v>
      </c>
      <c r="Q2023" s="33"/>
      <c r="R2023" s="34"/>
      <c r="S2023" s="28" t="n">
        <f aca="false">IF(O2023="Won",R2023,IF(O2023="Lost",0,N2023))</f>
        <v>4821</v>
      </c>
      <c r="T2023" s="30" t="str">
        <f aca="false">IF(AND(P2023&lt;&gt;"",Q2023&lt;&gt;""),Q2023-P2023,"")</f>
        <v/>
      </c>
      <c r="U2023" s="30" t="n">
        <f aca="false">IF(AND(O2023="Engaging",P2023&lt;&gt;""),'Leia-me'!$B$5-P2023,"")</f>
        <v>152</v>
      </c>
      <c r="V2023" s="25" t="str">
        <f aca="false">IF(O2023&lt;&gt;"Engaging","",IF(U2023&lt;='Leia-me'!$B$6,"Saudável",IF(U2023&lt;='Leia-me'!$B$7,"Esfriando",IF(U2023&lt;='Leia-me'!$B$8,"Última chance","Zumbi"))))</f>
        <v>Zumbi</v>
      </c>
      <c r="W2023" s="25" t="str">
        <f aca="false">IF(O2023="Won",1,IF(O2023="Lost",0,""))</f>
        <v/>
      </c>
      <c r="X2023" s="25" t="s">
        <v>1835</v>
      </c>
      <c r="Y2023" s="25" t="str">
        <f aca="false">IF(E2023="","Sim","")</f>
        <v>Sim</v>
      </c>
    </row>
    <row r="2024" customFormat="false" ht="15" hidden="false" customHeight="false" outlineLevel="0" collapsed="false">
      <c r="A2024" s="25" t="s">
        <v>2274</v>
      </c>
      <c r="B2024" s="25" t="s">
        <v>67</v>
      </c>
      <c r="C2024" s="25" t="s">
        <v>75</v>
      </c>
      <c r="D2024" s="25" t="s">
        <v>80</v>
      </c>
      <c r="G2024" s="31"/>
      <c r="H2024" s="32"/>
      <c r="L2024" s="25" t="s">
        <v>1834</v>
      </c>
      <c r="M2024" s="25" t="s">
        <v>171</v>
      </c>
      <c r="N2024" s="28" t="n">
        <v>4821</v>
      </c>
      <c r="O2024" s="25" t="s">
        <v>56</v>
      </c>
      <c r="P2024" s="29" t="n">
        <v>42948</v>
      </c>
      <c r="Q2024" s="33"/>
      <c r="R2024" s="34"/>
      <c r="S2024" s="28" t="n">
        <f aca="false">IF(O2024="Won",R2024,IF(O2024="Lost",0,N2024))</f>
        <v>4821</v>
      </c>
      <c r="T2024" s="30" t="str">
        <f aca="false">IF(AND(P2024&lt;&gt;"",Q2024&lt;&gt;""),Q2024-P2024,"")</f>
        <v/>
      </c>
      <c r="U2024" s="30" t="n">
        <f aca="false">IF(AND(O2024="Engaging",P2024&lt;&gt;""),'Leia-me'!$B$5-P2024,"")</f>
        <v>152</v>
      </c>
      <c r="V2024" s="25" t="str">
        <f aca="false">IF(O2024&lt;&gt;"Engaging","",IF(U2024&lt;='Leia-me'!$B$6,"Saudável",IF(U2024&lt;='Leia-me'!$B$7,"Esfriando",IF(U2024&lt;='Leia-me'!$B$8,"Última chance","Zumbi"))))</f>
        <v>Zumbi</v>
      </c>
      <c r="W2024" s="25" t="str">
        <f aca="false">IF(O2024="Won",1,IF(O2024="Lost",0,""))</f>
        <v/>
      </c>
      <c r="X2024" s="25" t="s">
        <v>1835</v>
      </c>
      <c r="Y2024" s="25" t="str">
        <f aca="false">IF(E2024="","Sim","")</f>
        <v>Sim</v>
      </c>
    </row>
    <row r="2025" customFormat="false" ht="15" hidden="false" customHeight="false" outlineLevel="0" collapsed="false">
      <c r="A2025" s="25" t="s">
        <v>2275</v>
      </c>
      <c r="B2025" s="25" t="s">
        <v>67</v>
      </c>
      <c r="C2025" s="25" t="s">
        <v>75</v>
      </c>
      <c r="D2025" s="25" t="s">
        <v>80</v>
      </c>
      <c r="E2025" s="25" t="s">
        <v>188</v>
      </c>
      <c r="F2025" s="25" t="s">
        <v>185</v>
      </c>
      <c r="G2025" s="26" t="n">
        <v>1008.06</v>
      </c>
      <c r="H2025" s="27" t="n">
        <v>1238</v>
      </c>
      <c r="I2025" s="25" t="s">
        <v>147</v>
      </c>
      <c r="K2025" s="25" t="n">
        <v>1983</v>
      </c>
      <c r="L2025" s="25" t="s">
        <v>148</v>
      </c>
      <c r="M2025" s="25" t="s">
        <v>149</v>
      </c>
      <c r="N2025" s="28" t="n">
        <v>55</v>
      </c>
      <c r="O2025" s="25" t="s">
        <v>56</v>
      </c>
      <c r="P2025" s="29" t="n">
        <v>42948</v>
      </c>
      <c r="Q2025" s="33"/>
      <c r="R2025" s="34"/>
      <c r="S2025" s="28" t="n">
        <f aca="false">IF(O2025="Won",R2025,IF(O2025="Lost",0,N2025))</f>
        <v>55</v>
      </c>
      <c r="T2025" s="30" t="str">
        <f aca="false">IF(AND(P2025&lt;&gt;"",Q2025&lt;&gt;""),Q2025-P2025,"")</f>
        <v/>
      </c>
      <c r="U2025" s="30" t="n">
        <f aca="false">IF(AND(O2025="Engaging",P2025&lt;&gt;""),'Leia-me'!$B$5-P2025,"")</f>
        <v>152</v>
      </c>
      <c r="V2025" s="25" t="str">
        <f aca="false">IF(O2025&lt;&gt;"Engaging","",IF(U2025&lt;='Leia-me'!$B$6,"Saudável",IF(U2025&lt;='Leia-me'!$B$7,"Esfriando",IF(U2025&lt;='Leia-me'!$B$8,"Última chance","Zumbi"))))</f>
        <v>Zumbi</v>
      </c>
      <c r="W2025" s="25" t="str">
        <f aca="false">IF(O2025="Won",1,IF(O2025="Lost",0,""))</f>
        <v/>
      </c>
      <c r="Y2025" s="25" t="str">
        <f aca="false">IF(E2025="","Sim","")</f>
        <v/>
      </c>
    </row>
    <row r="2026" customFormat="false" ht="15" hidden="false" customHeight="false" outlineLevel="0" collapsed="false">
      <c r="A2026" s="25" t="s">
        <v>2276</v>
      </c>
      <c r="B2026" s="25" t="s">
        <v>67</v>
      </c>
      <c r="C2026" s="25" t="s">
        <v>75</v>
      </c>
      <c r="D2026" s="25" t="s">
        <v>80</v>
      </c>
      <c r="G2026" s="31"/>
      <c r="H2026" s="32"/>
      <c r="L2026" s="25" t="s">
        <v>148</v>
      </c>
      <c r="M2026" s="25" t="s">
        <v>149</v>
      </c>
      <c r="N2026" s="28" t="n">
        <v>55</v>
      </c>
      <c r="O2026" s="25" t="s">
        <v>56</v>
      </c>
      <c r="P2026" s="29" t="n">
        <v>42948</v>
      </c>
      <c r="Q2026" s="33"/>
      <c r="R2026" s="34"/>
      <c r="S2026" s="28" t="n">
        <f aca="false">IF(O2026="Won",R2026,IF(O2026="Lost",0,N2026))</f>
        <v>55</v>
      </c>
      <c r="T2026" s="30" t="str">
        <f aca="false">IF(AND(P2026&lt;&gt;"",Q2026&lt;&gt;""),Q2026-P2026,"")</f>
        <v/>
      </c>
      <c r="U2026" s="30" t="n">
        <f aca="false">IF(AND(O2026="Engaging",P2026&lt;&gt;""),'Leia-me'!$B$5-P2026,"")</f>
        <v>152</v>
      </c>
      <c r="V2026" s="25" t="str">
        <f aca="false">IF(O2026&lt;&gt;"Engaging","",IF(U2026&lt;='Leia-me'!$B$6,"Saudável",IF(U2026&lt;='Leia-me'!$B$7,"Esfriando",IF(U2026&lt;='Leia-me'!$B$8,"Última chance","Zumbi"))))</f>
        <v>Zumbi</v>
      </c>
      <c r="W2026" s="25" t="str">
        <f aca="false">IF(O2026="Won",1,IF(O2026="Lost",0,""))</f>
        <v/>
      </c>
      <c r="Y2026" s="25" t="str">
        <f aca="false">IF(E2026="","Sim","")</f>
        <v>Sim</v>
      </c>
    </row>
    <row r="2027" customFormat="false" ht="15" hidden="false" customHeight="false" outlineLevel="0" collapsed="false">
      <c r="A2027" s="25" t="s">
        <v>2277</v>
      </c>
      <c r="B2027" s="25" t="s">
        <v>67</v>
      </c>
      <c r="C2027" s="25" t="s">
        <v>75</v>
      </c>
      <c r="D2027" s="25" t="s">
        <v>80</v>
      </c>
      <c r="E2027" s="25" t="s">
        <v>158</v>
      </c>
      <c r="F2027" s="25" t="s">
        <v>159</v>
      </c>
      <c r="G2027" s="26" t="n">
        <v>291.27</v>
      </c>
      <c r="H2027" s="27" t="n">
        <v>586</v>
      </c>
      <c r="I2027" s="25" t="s">
        <v>147</v>
      </c>
      <c r="K2027" s="25" t="n">
        <v>1997</v>
      </c>
      <c r="L2027" s="25" t="s">
        <v>160</v>
      </c>
      <c r="M2027" s="25" t="s">
        <v>149</v>
      </c>
      <c r="N2027" s="28" t="n">
        <v>3393</v>
      </c>
      <c r="O2027" s="25" t="s">
        <v>55</v>
      </c>
      <c r="P2027" s="29" t="n">
        <v>42948</v>
      </c>
      <c r="Q2027" s="29" t="n">
        <v>43062</v>
      </c>
      <c r="R2027" s="28" t="n">
        <v>0</v>
      </c>
      <c r="S2027" s="28" t="n">
        <f aca="false">IF(O2027="Won",R2027,IF(O2027="Lost",0,N2027))</f>
        <v>0</v>
      </c>
      <c r="T2027" s="30" t="n">
        <f aca="false">IF(AND(P2027&lt;&gt;"",Q2027&lt;&gt;""),Q2027-P2027,"")</f>
        <v>114</v>
      </c>
      <c r="U2027" s="30" t="str">
        <f aca="false">IF(AND(O2027="Engaging",P2027&lt;&gt;""),'Leia-me'!$B$5-P2027,"")</f>
        <v/>
      </c>
      <c r="V2027" s="25" t="str">
        <f aca="false">IF(O2027&lt;&gt;"Engaging","",IF(U2027&lt;='Leia-me'!$B$6,"Saudável",IF(U2027&lt;='Leia-me'!$B$7,"Esfriando",IF(U2027&lt;='Leia-me'!$B$8,"Última chance","Zumbi"))))</f>
        <v/>
      </c>
      <c r="W2027" s="25" t="n">
        <f aca="false">IF(O2027="Won",1,IF(O2027="Lost",0,""))</f>
        <v>0</v>
      </c>
      <c r="Y2027" s="25" t="str">
        <f aca="false">IF(E2027="","Sim","")</f>
        <v/>
      </c>
    </row>
    <row r="2028" customFormat="false" ht="15" hidden="false" customHeight="false" outlineLevel="0" collapsed="false">
      <c r="A2028" s="25" t="s">
        <v>2278</v>
      </c>
      <c r="B2028" s="25" t="s">
        <v>67</v>
      </c>
      <c r="C2028" s="25" t="s">
        <v>75</v>
      </c>
      <c r="D2028" s="25" t="s">
        <v>80</v>
      </c>
      <c r="E2028" s="25" t="s">
        <v>169</v>
      </c>
      <c r="F2028" s="25" t="s">
        <v>168</v>
      </c>
      <c r="G2028" s="26" t="n">
        <v>2403.58</v>
      </c>
      <c r="H2028" s="27" t="n">
        <v>8801</v>
      </c>
      <c r="I2028" s="25" t="s">
        <v>147</v>
      </c>
      <c r="K2028" s="25" t="n">
        <v>1986</v>
      </c>
      <c r="L2028" s="25" t="s">
        <v>160</v>
      </c>
      <c r="M2028" s="25" t="s">
        <v>149</v>
      </c>
      <c r="N2028" s="28" t="n">
        <v>3393</v>
      </c>
      <c r="O2028" s="25" t="s">
        <v>55</v>
      </c>
      <c r="P2028" s="29" t="n">
        <v>42950</v>
      </c>
      <c r="Q2028" s="29" t="n">
        <v>42955</v>
      </c>
      <c r="R2028" s="28" t="n">
        <v>0</v>
      </c>
      <c r="S2028" s="28" t="n">
        <f aca="false">IF(O2028="Won",R2028,IF(O2028="Lost",0,N2028))</f>
        <v>0</v>
      </c>
      <c r="T2028" s="30" t="n">
        <f aca="false">IF(AND(P2028&lt;&gt;"",Q2028&lt;&gt;""),Q2028-P2028,"")</f>
        <v>5</v>
      </c>
      <c r="U2028" s="30" t="str">
        <f aca="false">IF(AND(O2028="Engaging",P2028&lt;&gt;""),'Leia-me'!$B$5-P2028,"")</f>
        <v/>
      </c>
      <c r="V2028" s="25" t="str">
        <f aca="false">IF(O2028&lt;&gt;"Engaging","",IF(U2028&lt;='Leia-me'!$B$6,"Saudável",IF(U2028&lt;='Leia-me'!$B$7,"Esfriando",IF(U2028&lt;='Leia-me'!$B$8,"Última chance","Zumbi"))))</f>
        <v/>
      </c>
      <c r="W2028" s="25" t="n">
        <f aca="false">IF(O2028="Won",1,IF(O2028="Lost",0,""))</f>
        <v>0</v>
      </c>
      <c r="Y2028" s="25" t="str">
        <f aca="false">IF(E2028="","Sim","")</f>
        <v/>
      </c>
    </row>
    <row r="2029" customFormat="false" ht="15" hidden="false" customHeight="false" outlineLevel="0" collapsed="false">
      <c r="A2029" s="25" t="s">
        <v>2279</v>
      </c>
      <c r="B2029" s="25" t="s">
        <v>67</v>
      </c>
      <c r="C2029" s="25" t="s">
        <v>75</v>
      </c>
      <c r="D2029" s="25" t="s">
        <v>80</v>
      </c>
      <c r="G2029" s="31"/>
      <c r="H2029" s="32"/>
      <c r="L2029" s="25" t="s">
        <v>1834</v>
      </c>
      <c r="M2029" s="25" t="s">
        <v>171</v>
      </c>
      <c r="N2029" s="28" t="n">
        <v>4821</v>
      </c>
      <c r="O2029" s="25" t="s">
        <v>56</v>
      </c>
      <c r="P2029" s="29" t="n">
        <v>42951</v>
      </c>
      <c r="Q2029" s="33"/>
      <c r="R2029" s="34"/>
      <c r="S2029" s="28" t="n">
        <f aca="false">IF(O2029="Won",R2029,IF(O2029="Lost",0,N2029))</f>
        <v>4821</v>
      </c>
      <c r="T2029" s="30" t="str">
        <f aca="false">IF(AND(P2029&lt;&gt;"",Q2029&lt;&gt;""),Q2029-P2029,"")</f>
        <v/>
      </c>
      <c r="U2029" s="30" t="n">
        <f aca="false">IF(AND(O2029="Engaging",P2029&lt;&gt;""),'Leia-me'!$B$5-P2029,"")</f>
        <v>149</v>
      </c>
      <c r="V2029" s="25" t="str">
        <f aca="false">IF(O2029&lt;&gt;"Engaging","",IF(U2029&lt;='Leia-me'!$B$6,"Saudável",IF(U2029&lt;='Leia-me'!$B$7,"Esfriando",IF(U2029&lt;='Leia-me'!$B$8,"Última chance","Zumbi"))))</f>
        <v>Zumbi</v>
      </c>
      <c r="W2029" s="25" t="str">
        <f aca="false">IF(O2029="Won",1,IF(O2029="Lost",0,""))</f>
        <v/>
      </c>
      <c r="X2029" s="25" t="s">
        <v>1835</v>
      </c>
      <c r="Y2029" s="25" t="str">
        <f aca="false">IF(E2029="","Sim","")</f>
        <v>Sim</v>
      </c>
    </row>
    <row r="2030" customFormat="false" ht="15" hidden="false" customHeight="false" outlineLevel="0" collapsed="false">
      <c r="A2030" s="25" t="s">
        <v>2280</v>
      </c>
      <c r="B2030" s="25" t="s">
        <v>67</v>
      </c>
      <c r="C2030" s="25" t="s">
        <v>75</v>
      </c>
      <c r="D2030" s="25" t="s">
        <v>80</v>
      </c>
      <c r="G2030" s="31"/>
      <c r="H2030" s="32"/>
      <c r="L2030" s="25" t="s">
        <v>1834</v>
      </c>
      <c r="M2030" s="25" t="s">
        <v>171</v>
      </c>
      <c r="N2030" s="28" t="n">
        <v>4821</v>
      </c>
      <c r="O2030" s="25" t="s">
        <v>56</v>
      </c>
      <c r="P2030" s="29" t="n">
        <v>42951</v>
      </c>
      <c r="Q2030" s="33"/>
      <c r="R2030" s="34"/>
      <c r="S2030" s="28" t="n">
        <f aca="false">IF(O2030="Won",R2030,IF(O2030="Lost",0,N2030))</f>
        <v>4821</v>
      </c>
      <c r="T2030" s="30" t="str">
        <f aca="false">IF(AND(P2030&lt;&gt;"",Q2030&lt;&gt;""),Q2030-P2030,"")</f>
        <v/>
      </c>
      <c r="U2030" s="30" t="n">
        <f aca="false">IF(AND(O2030="Engaging",P2030&lt;&gt;""),'Leia-me'!$B$5-P2030,"")</f>
        <v>149</v>
      </c>
      <c r="V2030" s="25" t="str">
        <f aca="false">IF(O2030&lt;&gt;"Engaging","",IF(U2030&lt;='Leia-me'!$B$6,"Saudável",IF(U2030&lt;='Leia-me'!$B$7,"Esfriando",IF(U2030&lt;='Leia-me'!$B$8,"Última chance","Zumbi"))))</f>
        <v>Zumbi</v>
      </c>
      <c r="W2030" s="25" t="str">
        <f aca="false">IF(O2030="Won",1,IF(O2030="Lost",0,""))</f>
        <v/>
      </c>
      <c r="X2030" s="25" t="s">
        <v>1835</v>
      </c>
      <c r="Y2030" s="25" t="str">
        <f aca="false">IF(E2030="","Sim","")</f>
        <v>Sim</v>
      </c>
    </row>
    <row r="2031" customFormat="false" ht="15" hidden="false" customHeight="false" outlineLevel="0" collapsed="false">
      <c r="A2031" s="25" t="s">
        <v>2281</v>
      </c>
      <c r="B2031" s="25" t="s">
        <v>67</v>
      </c>
      <c r="C2031" s="25" t="s">
        <v>75</v>
      </c>
      <c r="D2031" s="25" t="s">
        <v>80</v>
      </c>
      <c r="G2031" s="31"/>
      <c r="H2031" s="32"/>
      <c r="L2031" s="25" t="s">
        <v>178</v>
      </c>
      <c r="M2031" s="25" t="s">
        <v>171</v>
      </c>
      <c r="N2031" s="28" t="n">
        <v>5482</v>
      </c>
      <c r="O2031" s="25" t="s">
        <v>56</v>
      </c>
      <c r="P2031" s="29" t="n">
        <v>42952</v>
      </c>
      <c r="Q2031" s="33"/>
      <c r="R2031" s="34"/>
      <c r="S2031" s="28" t="n">
        <f aca="false">IF(O2031="Won",R2031,IF(O2031="Lost",0,N2031))</f>
        <v>5482</v>
      </c>
      <c r="T2031" s="30" t="str">
        <f aca="false">IF(AND(P2031&lt;&gt;"",Q2031&lt;&gt;""),Q2031-P2031,"")</f>
        <v/>
      </c>
      <c r="U2031" s="30" t="n">
        <f aca="false">IF(AND(O2031="Engaging",P2031&lt;&gt;""),'Leia-me'!$B$5-P2031,"")</f>
        <v>148</v>
      </c>
      <c r="V2031" s="25" t="str">
        <f aca="false">IF(O2031&lt;&gt;"Engaging","",IF(U2031&lt;='Leia-me'!$B$6,"Saudável",IF(U2031&lt;='Leia-me'!$B$7,"Esfriando",IF(U2031&lt;='Leia-me'!$B$8,"Última chance","Zumbi"))))</f>
        <v>Zumbi</v>
      </c>
      <c r="W2031" s="25" t="str">
        <f aca="false">IF(O2031="Won",1,IF(O2031="Lost",0,""))</f>
        <v/>
      </c>
      <c r="Y2031" s="25" t="str">
        <f aca="false">IF(E2031="","Sim","")</f>
        <v>Sim</v>
      </c>
    </row>
    <row r="2032" customFormat="false" ht="15" hidden="false" customHeight="false" outlineLevel="0" collapsed="false">
      <c r="A2032" s="25" t="s">
        <v>2282</v>
      </c>
      <c r="B2032" s="25" t="s">
        <v>67</v>
      </c>
      <c r="C2032" s="25" t="s">
        <v>75</v>
      </c>
      <c r="D2032" s="25" t="s">
        <v>80</v>
      </c>
      <c r="G2032" s="31"/>
      <c r="H2032" s="32"/>
      <c r="L2032" s="25" t="s">
        <v>178</v>
      </c>
      <c r="M2032" s="25" t="s">
        <v>171</v>
      </c>
      <c r="N2032" s="28" t="n">
        <v>5482</v>
      </c>
      <c r="O2032" s="25" t="s">
        <v>56</v>
      </c>
      <c r="P2032" s="29" t="n">
        <v>42952</v>
      </c>
      <c r="Q2032" s="33"/>
      <c r="R2032" s="34"/>
      <c r="S2032" s="28" t="n">
        <f aca="false">IF(O2032="Won",R2032,IF(O2032="Lost",0,N2032))</f>
        <v>5482</v>
      </c>
      <c r="T2032" s="30" t="str">
        <f aca="false">IF(AND(P2032&lt;&gt;"",Q2032&lt;&gt;""),Q2032-P2032,"")</f>
        <v/>
      </c>
      <c r="U2032" s="30" t="n">
        <f aca="false">IF(AND(O2032="Engaging",P2032&lt;&gt;""),'Leia-me'!$B$5-P2032,"")</f>
        <v>148</v>
      </c>
      <c r="V2032" s="25" t="str">
        <f aca="false">IF(O2032&lt;&gt;"Engaging","",IF(U2032&lt;='Leia-me'!$B$6,"Saudável",IF(U2032&lt;='Leia-me'!$B$7,"Esfriando",IF(U2032&lt;='Leia-me'!$B$8,"Última chance","Zumbi"))))</f>
        <v>Zumbi</v>
      </c>
      <c r="W2032" s="25" t="str">
        <f aca="false">IF(O2032="Won",1,IF(O2032="Lost",0,""))</f>
        <v/>
      </c>
      <c r="Y2032" s="25" t="str">
        <f aca="false">IF(E2032="","Sim","")</f>
        <v>Sim</v>
      </c>
    </row>
    <row r="2033" customFormat="false" ht="15" hidden="false" customHeight="false" outlineLevel="0" collapsed="false">
      <c r="A2033" s="25" t="s">
        <v>2283</v>
      </c>
      <c r="B2033" s="25" t="s">
        <v>67</v>
      </c>
      <c r="C2033" s="25" t="s">
        <v>75</v>
      </c>
      <c r="D2033" s="25" t="s">
        <v>80</v>
      </c>
      <c r="E2033" s="25" t="s">
        <v>231</v>
      </c>
      <c r="F2033" s="25" t="s">
        <v>168</v>
      </c>
      <c r="G2033" s="26" t="n">
        <v>45.39</v>
      </c>
      <c r="H2033" s="27" t="n">
        <v>100</v>
      </c>
      <c r="I2033" s="25" t="s">
        <v>147</v>
      </c>
      <c r="J2033" s="25" t="s">
        <v>169</v>
      </c>
      <c r="K2033" s="25" t="n">
        <v>2012</v>
      </c>
      <c r="L2033" s="25" t="s">
        <v>170</v>
      </c>
      <c r="M2033" s="25" t="s">
        <v>171</v>
      </c>
      <c r="N2033" s="28" t="n">
        <v>1096</v>
      </c>
      <c r="O2033" s="25" t="s">
        <v>54</v>
      </c>
      <c r="P2033" s="29" t="n">
        <v>42952</v>
      </c>
      <c r="Q2033" s="29" t="n">
        <v>43089</v>
      </c>
      <c r="R2033" s="28" t="n">
        <v>1013</v>
      </c>
      <c r="S2033" s="28" t="n">
        <f aca="false">IF(O2033="Won",R2033,IF(O2033="Lost",0,N2033))</f>
        <v>1013</v>
      </c>
      <c r="T2033" s="30" t="n">
        <f aca="false">IF(AND(P2033&lt;&gt;"",Q2033&lt;&gt;""),Q2033-P2033,"")</f>
        <v>137</v>
      </c>
      <c r="U2033" s="30" t="str">
        <f aca="false">IF(AND(O2033="Engaging",P2033&lt;&gt;""),'Leia-me'!$B$5-P2033,"")</f>
        <v/>
      </c>
      <c r="V2033" s="25" t="str">
        <f aca="false">IF(O2033&lt;&gt;"Engaging","",IF(U2033&lt;='Leia-me'!$B$6,"Saudável",IF(U2033&lt;='Leia-me'!$B$7,"Esfriando",IF(U2033&lt;='Leia-me'!$B$8,"Última chance","Zumbi"))))</f>
        <v/>
      </c>
      <c r="W2033" s="25" t="n">
        <f aca="false">IF(O2033="Won",1,IF(O2033="Lost",0,""))</f>
        <v>1</v>
      </c>
      <c r="Y2033" s="25" t="str">
        <f aca="false">IF(E2033="","Sim","")</f>
        <v/>
      </c>
    </row>
    <row r="2034" customFormat="false" ht="15" hidden="false" customHeight="false" outlineLevel="0" collapsed="false">
      <c r="A2034" s="25" t="s">
        <v>2284</v>
      </c>
      <c r="B2034" s="25" t="s">
        <v>67</v>
      </c>
      <c r="C2034" s="25" t="s">
        <v>75</v>
      </c>
      <c r="D2034" s="25" t="s">
        <v>80</v>
      </c>
      <c r="G2034" s="31"/>
      <c r="H2034" s="32"/>
      <c r="L2034" s="25" t="s">
        <v>1834</v>
      </c>
      <c r="M2034" s="25" t="s">
        <v>171</v>
      </c>
      <c r="N2034" s="28" t="n">
        <v>4821</v>
      </c>
      <c r="O2034" s="25" t="s">
        <v>56</v>
      </c>
      <c r="P2034" s="29" t="n">
        <v>42953</v>
      </c>
      <c r="Q2034" s="33"/>
      <c r="R2034" s="34"/>
      <c r="S2034" s="28" t="n">
        <f aca="false">IF(O2034="Won",R2034,IF(O2034="Lost",0,N2034))</f>
        <v>4821</v>
      </c>
      <c r="T2034" s="30" t="str">
        <f aca="false">IF(AND(P2034&lt;&gt;"",Q2034&lt;&gt;""),Q2034-P2034,"")</f>
        <v/>
      </c>
      <c r="U2034" s="30" t="n">
        <f aca="false">IF(AND(O2034="Engaging",P2034&lt;&gt;""),'Leia-me'!$B$5-P2034,"")</f>
        <v>147</v>
      </c>
      <c r="V2034" s="25" t="str">
        <f aca="false">IF(O2034&lt;&gt;"Engaging","",IF(U2034&lt;='Leia-me'!$B$6,"Saudável",IF(U2034&lt;='Leia-me'!$B$7,"Esfriando",IF(U2034&lt;='Leia-me'!$B$8,"Última chance","Zumbi"))))</f>
        <v>Zumbi</v>
      </c>
      <c r="W2034" s="25" t="str">
        <f aca="false">IF(O2034="Won",1,IF(O2034="Lost",0,""))</f>
        <v/>
      </c>
      <c r="X2034" s="25" t="s">
        <v>1835</v>
      </c>
      <c r="Y2034" s="25" t="str">
        <f aca="false">IF(E2034="","Sim","")</f>
        <v>Sim</v>
      </c>
    </row>
    <row r="2035" customFormat="false" ht="15" hidden="false" customHeight="false" outlineLevel="0" collapsed="false">
      <c r="A2035" s="25" t="s">
        <v>2285</v>
      </c>
      <c r="B2035" s="25" t="s">
        <v>67</v>
      </c>
      <c r="C2035" s="25" t="s">
        <v>75</v>
      </c>
      <c r="D2035" s="25" t="s">
        <v>80</v>
      </c>
      <c r="E2035" s="25" t="s">
        <v>210</v>
      </c>
      <c r="F2035" s="25" t="s">
        <v>211</v>
      </c>
      <c r="G2035" s="26" t="n">
        <v>718.62</v>
      </c>
      <c r="H2035" s="27" t="n">
        <v>2448</v>
      </c>
      <c r="I2035" s="25" t="s">
        <v>147</v>
      </c>
      <c r="K2035" s="25" t="n">
        <v>2001</v>
      </c>
      <c r="L2035" s="25" t="s">
        <v>170</v>
      </c>
      <c r="M2035" s="25" t="s">
        <v>171</v>
      </c>
      <c r="N2035" s="28" t="n">
        <v>1096</v>
      </c>
      <c r="O2035" s="25" t="s">
        <v>55</v>
      </c>
      <c r="P2035" s="29" t="n">
        <v>42953</v>
      </c>
      <c r="Q2035" s="29" t="n">
        <v>42961</v>
      </c>
      <c r="R2035" s="28" t="n">
        <v>0</v>
      </c>
      <c r="S2035" s="28" t="n">
        <f aca="false">IF(O2035="Won",R2035,IF(O2035="Lost",0,N2035))</f>
        <v>0</v>
      </c>
      <c r="T2035" s="30" t="n">
        <f aca="false">IF(AND(P2035&lt;&gt;"",Q2035&lt;&gt;""),Q2035-P2035,"")</f>
        <v>8</v>
      </c>
      <c r="U2035" s="30" t="str">
        <f aca="false">IF(AND(O2035="Engaging",P2035&lt;&gt;""),'Leia-me'!$B$5-P2035,"")</f>
        <v/>
      </c>
      <c r="V2035" s="25" t="str">
        <f aca="false">IF(O2035&lt;&gt;"Engaging","",IF(U2035&lt;='Leia-me'!$B$6,"Saudável",IF(U2035&lt;='Leia-me'!$B$7,"Esfriando",IF(U2035&lt;='Leia-me'!$B$8,"Última chance","Zumbi"))))</f>
        <v/>
      </c>
      <c r="W2035" s="25" t="n">
        <f aca="false">IF(O2035="Won",1,IF(O2035="Lost",0,""))</f>
        <v>0</v>
      </c>
      <c r="Y2035" s="25" t="str">
        <f aca="false">IF(E2035="","Sim","")</f>
        <v/>
      </c>
    </row>
    <row r="2036" customFormat="false" ht="15" hidden="false" customHeight="false" outlineLevel="0" collapsed="false">
      <c r="A2036" s="25" t="s">
        <v>2286</v>
      </c>
      <c r="B2036" s="25" t="s">
        <v>67</v>
      </c>
      <c r="C2036" s="25" t="s">
        <v>75</v>
      </c>
      <c r="D2036" s="25" t="s">
        <v>80</v>
      </c>
      <c r="E2036" s="25" t="s">
        <v>173</v>
      </c>
      <c r="F2036" s="25" t="s">
        <v>146</v>
      </c>
      <c r="G2036" s="26" t="n">
        <v>647.18</v>
      </c>
      <c r="H2036" s="27" t="n">
        <v>1185</v>
      </c>
      <c r="I2036" s="25" t="s">
        <v>174</v>
      </c>
      <c r="K2036" s="25" t="n">
        <v>1986</v>
      </c>
      <c r="L2036" s="25" t="s">
        <v>1834</v>
      </c>
      <c r="M2036" s="25" t="s">
        <v>171</v>
      </c>
      <c r="N2036" s="28" t="n">
        <v>4821</v>
      </c>
      <c r="O2036" s="25" t="s">
        <v>55</v>
      </c>
      <c r="P2036" s="29" t="n">
        <v>42954</v>
      </c>
      <c r="Q2036" s="29" t="n">
        <v>42965</v>
      </c>
      <c r="R2036" s="28" t="n">
        <v>0</v>
      </c>
      <c r="S2036" s="28" t="n">
        <f aca="false">IF(O2036="Won",R2036,IF(O2036="Lost",0,N2036))</f>
        <v>0</v>
      </c>
      <c r="T2036" s="30" t="n">
        <f aca="false">IF(AND(P2036&lt;&gt;"",Q2036&lt;&gt;""),Q2036-P2036,"")</f>
        <v>11</v>
      </c>
      <c r="U2036" s="30" t="str">
        <f aca="false">IF(AND(O2036="Engaging",P2036&lt;&gt;""),'Leia-me'!$B$5-P2036,"")</f>
        <v/>
      </c>
      <c r="V2036" s="25" t="str">
        <f aca="false">IF(O2036&lt;&gt;"Engaging","",IF(U2036&lt;='Leia-me'!$B$6,"Saudável",IF(U2036&lt;='Leia-me'!$B$7,"Esfriando",IF(U2036&lt;='Leia-me'!$B$8,"Última chance","Zumbi"))))</f>
        <v/>
      </c>
      <c r="W2036" s="25" t="n">
        <f aca="false">IF(O2036="Won",1,IF(O2036="Lost",0,""))</f>
        <v>0</v>
      </c>
      <c r="X2036" s="25" t="s">
        <v>1835</v>
      </c>
      <c r="Y2036" s="25" t="str">
        <f aca="false">IF(E2036="","Sim","")</f>
        <v/>
      </c>
    </row>
    <row r="2037" customFormat="false" ht="15" hidden="false" customHeight="false" outlineLevel="0" collapsed="false">
      <c r="A2037" s="25" t="s">
        <v>2287</v>
      </c>
      <c r="B2037" s="25" t="s">
        <v>67</v>
      </c>
      <c r="C2037" s="25" t="s">
        <v>75</v>
      </c>
      <c r="D2037" s="25" t="s">
        <v>80</v>
      </c>
      <c r="E2037" s="25" t="s">
        <v>169</v>
      </c>
      <c r="F2037" s="25" t="s">
        <v>168</v>
      </c>
      <c r="G2037" s="26" t="n">
        <v>2403.58</v>
      </c>
      <c r="H2037" s="27" t="n">
        <v>8801</v>
      </c>
      <c r="I2037" s="25" t="s">
        <v>147</v>
      </c>
      <c r="K2037" s="25" t="n">
        <v>1986</v>
      </c>
      <c r="L2037" s="25" t="s">
        <v>178</v>
      </c>
      <c r="M2037" s="25" t="s">
        <v>171</v>
      </c>
      <c r="N2037" s="28" t="n">
        <v>5482</v>
      </c>
      <c r="O2037" s="25" t="s">
        <v>54</v>
      </c>
      <c r="P2037" s="29" t="n">
        <v>42954</v>
      </c>
      <c r="Q2037" s="29" t="n">
        <v>42995</v>
      </c>
      <c r="R2037" s="28" t="n">
        <v>6360</v>
      </c>
      <c r="S2037" s="28" t="n">
        <f aca="false">IF(O2037="Won",R2037,IF(O2037="Lost",0,N2037))</f>
        <v>6360</v>
      </c>
      <c r="T2037" s="30" t="n">
        <f aca="false">IF(AND(P2037&lt;&gt;"",Q2037&lt;&gt;""),Q2037-P2037,"")</f>
        <v>41</v>
      </c>
      <c r="U2037" s="30" t="str">
        <f aca="false">IF(AND(O2037="Engaging",P2037&lt;&gt;""),'Leia-me'!$B$5-P2037,"")</f>
        <v/>
      </c>
      <c r="V2037" s="25" t="str">
        <f aca="false">IF(O2037&lt;&gt;"Engaging","",IF(U2037&lt;='Leia-me'!$B$6,"Saudável",IF(U2037&lt;='Leia-me'!$B$7,"Esfriando",IF(U2037&lt;='Leia-me'!$B$8,"Última chance","Zumbi"))))</f>
        <v/>
      </c>
      <c r="W2037" s="25" t="n">
        <f aca="false">IF(O2037="Won",1,IF(O2037="Lost",0,""))</f>
        <v>1</v>
      </c>
      <c r="Y2037" s="25" t="str">
        <f aca="false">IF(E2037="","Sim","")</f>
        <v/>
      </c>
    </row>
    <row r="2038" customFormat="false" ht="15" hidden="false" customHeight="false" outlineLevel="0" collapsed="false">
      <c r="A2038" s="25" t="s">
        <v>2288</v>
      </c>
      <c r="B2038" s="25" t="s">
        <v>67</v>
      </c>
      <c r="C2038" s="25" t="s">
        <v>75</v>
      </c>
      <c r="D2038" s="25" t="s">
        <v>80</v>
      </c>
      <c r="G2038" s="31"/>
      <c r="H2038" s="32"/>
      <c r="L2038" s="25" t="s">
        <v>1834</v>
      </c>
      <c r="M2038" s="25" t="s">
        <v>171</v>
      </c>
      <c r="N2038" s="28" t="n">
        <v>4821</v>
      </c>
      <c r="O2038" s="25" t="s">
        <v>56</v>
      </c>
      <c r="P2038" s="29" t="n">
        <v>42955</v>
      </c>
      <c r="Q2038" s="33"/>
      <c r="R2038" s="34"/>
      <c r="S2038" s="28" t="n">
        <f aca="false">IF(O2038="Won",R2038,IF(O2038="Lost",0,N2038))</f>
        <v>4821</v>
      </c>
      <c r="T2038" s="30" t="str">
        <f aca="false">IF(AND(P2038&lt;&gt;"",Q2038&lt;&gt;""),Q2038-P2038,"")</f>
        <v/>
      </c>
      <c r="U2038" s="30" t="n">
        <f aca="false">IF(AND(O2038="Engaging",P2038&lt;&gt;""),'Leia-me'!$B$5-P2038,"")</f>
        <v>145</v>
      </c>
      <c r="V2038" s="25" t="str">
        <f aca="false">IF(O2038&lt;&gt;"Engaging","",IF(U2038&lt;='Leia-me'!$B$6,"Saudável",IF(U2038&lt;='Leia-me'!$B$7,"Esfriando",IF(U2038&lt;='Leia-me'!$B$8,"Última chance","Zumbi"))))</f>
        <v>Zumbi</v>
      </c>
      <c r="W2038" s="25" t="str">
        <f aca="false">IF(O2038="Won",1,IF(O2038="Lost",0,""))</f>
        <v/>
      </c>
      <c r="X2038" s="25" t="s">
        <v>1835</v>
      </c>
      <c r="Y2038" s="25" t="str">
        <f aca="false">IF(E2038="","Sim","")</f>
        <v>Sim</v>
      </c>
    </row>
    <row r="2039" customFormat="false" ht="15" hidden="false" customHeight="false" outlineLevel="0" collapsed="false">
      <c r="A2039" s="25" t="s">
        <v>2289</v>
      </c>
      <c r="B2039" s="25" t="s">
        <v>67</v>
      </c>
      <c r="C2039" s="25" t="s">
        <v>75</v>
      </c>
      <c r="D2039" s="25" t="s">
        <v>80</v>
      </c>
      <c r="E2039" s="25" t="s">
        <v>868</v>
      </c>
      <c r="F2039" s="25" t="s">
        <v>168</v>
      </c>
      <c r="G2039" s="26" t="n">
        <v>2952.73</v>
      </c>
      <c r="H2039" s="27" t="n">
        <v>5107</v>
      </c>
      <c r="I2039" s="25" t="s">
        <v>147</v>
      </c>
      <c r="K2039" s="25" t="n">
        <v>2000</v>
      </c>
      <c r="L2039" s="25" t="s">
        <v>170</v>
      </c>
      <c r="M2039" s="25" t="s">
        <v>171</v>
      </c>
      <c r="N2039" s="28" t="n">
        <v>1096</v>
      </c>
      <c r="O2039" s="25" t="s">
        <v>56</v>
      </c>
      <c r="P2039" s="29" t="n">
        <v>42956</v>
      </c>
      <c r="Q2039" s="33"/>
      <c r="R2039" s="34"/>
      <c r="S2039" s="28" t="n">
        <f aca="false">IF(O2039="Won",R2039,IF(O2039="Lost",0,N2039))</f>
        <v>1096</v>
      </c>
      <c r="T2039" s="30" t="str">
        <f aca="false">IF(AND(P2039&lt;&gt;"",Q2039&lt;&gt;""),Q2039-P2039,"")</f>
        <v/>
      </c>
      <c r="U2039" s="30" t="n">
        <f aca="false">IF(AND(O2039="Engaging",P2039&lt;&gt;""),'Leia-me'!$B$5-P2039,"")</f>
        <v>144</v>
      </c>
      <c r="V2039" s="25" t="str">
        <f aca="false">IF(O2039&lt;&gt;"Engaging","",IF(U2039&lt;='Leia-me'!$B$6,"Saudável",IF(U2039&lt;='Leia-me'!$B$7,"Esfriando",IF(U2039&lt;='Leia-me'!$B$8,"Última chance","Zumbi"))))</f>
        <v>Zumbi</v>
      </c>
      <c r="W2039" s="25" t="str">
        <f aca="false">IF(O2039="Won",1,IF(O2039="Lost",0,""))</f>
        <v/>
      </c>
      <c r="Y2039" s="25" t="str">
        <f aca="false">IF(E2039="","Sim","")</f>
        <v/>
      </c>
    </row>
    <row r="2040" customFormat="false" ht="15" hidden="false" customHeight="false" outlineLevel="0" collapsed="false">
      <c r="A2040" s="25" t="s">
        <v>2290</v>
      </c>
      <c r="B2040" s="25" t="s">
        <v>67</v>
      </c>
      <c r="C2040" s="25" t="s">
        <v>75</v>
      </c>
      <c r="D2040" s="25" t="s">
        <v>80</v>
      </c>
      <c r="G2040" s="31"/>
      <c r="H2040" s="32"/>
      <c r="L2040" s="25" t="s">
        <v>1834</v>
      </c>
      <c r="M2040" s="25" t="s">
        <v>171</v>
      </c>
      <c r="N2040" s="28" t="n">
        <v>4821</v>
      </c>
      <c r="O2040" s="25" t="s">
        <v>56</v>
      </c>
      <c r="P2040" s="29" t="n">
        <v>42956</v>
      </c>
      <c r="Q2040" s="33"/>
      <c r="R2040" s="34"/>
      <c r="S2040" s="28" t="n">
        <f aca="false">IF(O2040="Won",R2040,IF(O2040="Lost",0,N2040))</f>
        <v>4821</v>
      </c>
      <c r="T2040" s="30" t="str">
        <f aca="false">IF(AND(P2040&lt;&gt;"",Q2040&lt;&gt;""),Q2040-P2040,"")</f>
        <v/>
      </c>
      <c r="U2040" s="30" t="n">
        <f aca="false">IF(AND(O2040="Engaging",P2040&lt;&gt;""),'Leia-me'!$B$5-P2040,"")</f>
        <v>144</v>
      </c>
      <c r="V2040" s="25" t="str">
        <f aca="false">IF(O2040&lt;&gt;"Engaging","",IF(U2040&lt;='Leia-me'!$B$6,"Saudável",IF(U2040&lt;='Leia-me'!$B$7,"Esfriando",IF(U2040&lt;='Leia-me'!$B$8,"Última chance","Zumbi"))))</f>
        <v>Zumbi</v>
      </c>
      <c r="W2040" s="25" t="str">
        <f aca="false">IF(O2040="Won",1,IF(O2040="Lost",0,""))</f>
        <v/>
      </c>
      <c r="X2040" s="25" t="s">
        <v>1835</v>
      </c>
      <c r="Y2040" s="25" t="str">
        <f aca="false">IF(E2040="","Sim","")</f>
        <v>Sim</v>
      </c>
    </row>
    <row r="2041" customFormat="false" ht="15" hidden="false" customHeight="false" outlineLevel="0" collapsed="false">
      <c r="A2041" s="25" t="s">
        <v>2291</v>
      </c>
      <c r="B2041" s="25" t="s">
        <v>67</v>
      </c>
      <c r="C2041" s="25" t="s">
        <v>75</v>
      </c>
      <c r="D2041" s="25" t="s">
        <v>80</v>
      </c>
      <c r="E2041" s="25" t="s">
        <v>225</v>
      </c>
      <c r="F2041" s="25" t="s">
        <v>211</v>
      </c>
      <c r="G2041" s="26" t="n">
        <v>1376.8</v>
      </c>
      <c r="H2041" s="27" t="n">
        <v>1165</v>
      </c>
      <c r="I2041" s="25" t="s">
        <v>226</v>
      </c>
      <c r="K2041" s="25" t="n">
        <v>1988</v>
      </c>
      <c r="L2041" s="25" t="s">
        <v>1834</v>
      </c>
      <c r="M2041" s="25" t="s">
        <v>171</v>
      </c>
      <c r="N2041" s="28" t="n">
        <v>4821</v>
      </c>
      <c r="O2041" s="25" t="s">
        <v>54</v>
      </c>
      <c r="P2041" s="29" t="n">
        <v>42956</v>
      </c>
      <c r="Q2041" s="29" t="n">
        <v>43041</v>
      </c>
      <c r="R2041" s="28" t="n">
        <v>4313</v>
      </c>
      <c r="S2041" s="28" t="n">
        <f aca="false">IF(O2041="Won",R2041,IF(O2041="Lost",0,N2041))</f>
        <v>4313</v>
      </c>
      <c r="T2041" s="30" t="n">
        <f aca="false">IF(AND(P2041&lt;&gt;"",Q2041&lt;&gt;""),Q2041-P2041,"")</f>
        <v>85</v>
      </c>
      <c r="U2041" s="30" t="str">
        <f aca="false">IF(AND(O2041="Engaging",P2041&lt;&gt;""),'Leia-me'!$B$5-P2041,"")</f>
        <v/>
      </c>
      <c r="V2041" s="25" t="str">
        <f aca="false">IF(O2041&lt;&gt;"Engaging","",IF(U2041&lt;='Leia-me'!$B$6,"Saudável",IF(U2041&lt;='Leia-me'!$B$7,"Esfriando",IF(U2041&lt;='Leia-me'!$B$8,"Última chance","Zumbi"))))</f>
        <v/>
      </c>
      <c r="W2041" s="25" t="n">
        <f aca="false">IF(O2041="Won",1,IF(O2041="Lost",0,""))</f>
        <v>1</v>
      </c>
      <c r="X2041" s="25" t="s">
        <v>1835</v>
      </c>
      <c r="Y2041" s="25" t="str">
        <f aca="false">IF(E2041="","Sim","")</f>
        <v/>
      </c>
    </row>
    <row r="2042" customFormat="false" ht="15" hidden="false" customHeight="false" outlineLevel="0" collapsed="false">
      <c r="A2042" s="25" t="s">
        <v>2292</v>
      </c>
      <c r="B2042" s="25" t="s">
        <v>67</v>
      </c>
      <c r="C2042" s="25" t="s">
        <v>75</v>
      </c>
      <c r="D2042" s="25" t="s">
        <v>80</v>
      </c>
      <c r="G2042" s="31"/>
      <c r="H2042" s="32"/>
      <c r="L2042" s="25" t="s">
        <v>178</v>
      </c>
      <c r="M2042" s="25" t="s">
        <v>171</v>
      </c>
      <c r="N2042" s="28" t="n">
        <v>5482</v>
      </c>
      <c r="O2042" s="25" t="s">
        <v>56</v>
      </c>
      <c r="P2042" s="29" t="n">
        <v>42957</v>
      </c>
      <c r="Q2042" s="33"/>
      <c r="R2042" s="34"/>
      <c r="S2042" s="28" t="n">
        <f aca="false">IF(O2042="Won",R2042,IF(O2042="Lost",0,N2042))</f>
        <v>5482</v>
      </c>
      <c r="T2042" s="30" t="str">
        <f aca="false">IF(AND(P2042&lt;&gt;"",Q2042&lt;&gt;""),Q2042-P2042,"")</f>
        <v/>
      </c>
      <c r="U2042" s="30" t="n">
        <f aca="false">IF(AND(O2042="Engaging",P2042&lt;&gt;""),'Leia-me'!$B$5-P2042,"")</f>
        <v>143</v>
      </c>
      <c r="V2042" s="25" t="str">
        <f aca="false">IF(O2042&lt;&gt;"Engaging","",IF(U2042&lt;='Leia-me'!$B$6,"Saudável",IF(U2042&lt;='Leia-me'!$B$7,"Esfriando",IF(U2042&lt;='Leia-me'!$B$8,"Última chance","Zumbi"))))</f>
        <v>Zumbi</v>
      </c>
      <c r="W2042" s="25" t="str">
        <f aca="false">IF(O2042="Won",1,IF(O2042="Lost",0,""))</f>
        <v/>
      </c>
      <c r="Y2042" s="25" t="str">
        <f aca="false">IF(E2042="","Sim","")</f>
        <v>Sim</v>
      </c>
    </row>
    <row r="2043" customFormat="false" ht="15" hidden="false" customHeight="false" outlineLevel="0" collapsed="false">
      <c r="A2043" s="25" t="s">
        <v>2293</v>
      </c>
      <c r="B2043" s="25" t="s">
        <v>67</v>
      </c>
      <c r="C2043" s="25" t="s">
        <v>75</v>
      </c>
      <c r="D2043" s="25" t="s">
        <v>80</v>
      </c>
      <c r="E2043" s="25" t="s">
        <v>191</v>
      </c>
      <c r="F2043" s="25" t="s">
        <v>192</v>
      </c>
      <c r="G2043" s="26" t="n">
        <v>2714.9</v>
      </c>
      <c r="H2043" s="27" t="n">
        <v>2641</v>
      </c>
      <c r="I2043" s="25" t="s">
        <v>147</v>
      </c>
      <c r="J2043" s="25" t="s">
        <v>193</v>
      </c>
      <c r="K2043" s="25" t="n">
        <v>1998</v>
      </c>
      <c r="L2043" s="25" t="s">
        <v>160</v>
      </c>
      <c r="M2043" s="25" t="s">
        <v>149</v>
      </c>
      <c r="N2043" s="28" t="n">
        <v>3393</v>
      </c>
      <c r="O2043" s="25" t="s">
        <v>55</v>
      </c>
      <c r="P2043" s="29" t="n">
        <v>42957</v>
      </c>
      <c r="Q2043" s="29" t="n">
        <v>42959</v>
      </c>
      <c r="R2043" s="28" t="n">
        <v>0</v>
      </c>
      <c r="S2043" s="28" t="n">
        <f aca="false">IF(O2043="Won",R2043,IF(O2043="Lost",0,N2043))</f>
        <v>0</v>
      </c>
      <c r="T2043" s="30" t="n">
        <f aca="false">IF(AND(P2043&lt;&gt;"",Q2043&lt;&gt;""),Q2043-P2043,"")</f>
        <v>2</v>
      </c>
      <c r="U2043" s="30" t="str">
        <f aca="false">IF(AND(O2043="Engaging",P2043&lt;&gt;""),'Leia-me'!$B$5-P2043,"")</f>
        <v/>
      </c>
      <c r="V2043" s="25" t="str">
        <f aca="false">IF(O2043&lt;&gt;"Engaging","",IF(U2043&lt;='Leia-me'!$B$6,"Saudável",IF(U2043&lt;='Leia-me'!$B$7,"Esfriando",IF(U2043&lt;='Leia-me'!$B$8,"Última chance","Zumbi"))))</f>
        <v/>
      </c>
      <c r="W2043" s="25" t="n">
        <f aca="false">IF(O2043="Won",1,IF(O2043="Lost",0,""))</f>
        <v>0</v>
      </c>
      <c r="Y2043" s="25" t="str">
        <f aca="false">IF(E2043="","Sim","")</f>
        <v/>
      </c>
    </row>
    <row r="2044" customFormat="false" ht="15" hidden="false" customHeight="false" outlineLevel="0" collapsed="false">
      <c r="A2044" s="25" t="s">
        <v>2294</v>
      </c>
      <c r="B2044" s="25" t="s">
        <v>67</v>
      </c>
      <c r="C2044" s="25" t="s">
        <v>75</v>
      </c>
      <c r="D2044" s="25" t="s">
        <v>80</v>
      </c>
      <c r="E2044" s="25" t="s">
        <v>1187</v>
      </c>
      <c r="F2044" s="25" t="s">
        <v>159</v>
      </c>
      <c r="G2044" s="26" t="n">
        <v>2059.9</v>
      </c>
      <c r="H2044" s="27" t="n">
        <v>3644</v>
      </c>
      <c r="I2044" s="25" t="s">
        <v>147</v>
      </c>
      <c r="K2044" s="25" t="n">
        <v>1988</v>
      </c>
      <c r="L2044" s="25" t="s">
        <v>148</v>
      </c>
      <c r="M2044" s="25" t="s">
        <v>149</v>
      </c>
      <c r="N2044" s="28" t="n">
        <v>55</v>
      </c>
      <c r="O2044" s="25" t="s">
        <v>56</v>
      </c>
      <c r="P2044" s="29" t="n">
        <v>42959</v>
      </c>
      <c r="Q2044" s="33"/>
      <c r="R2044" s="34"/>
      <c r="S2044" s="28" t="n">
        <f aca="false">IF(O2044="Won",R2044,IF(O2044="Lost",0,N2044))</f>
        <v>55</v>
      </c>
      <c r="T2044" s="30" t="str">
        <f aca="false">IF(AND(P2044&lt;&gt;"",Q2044&lt;&gt;""),Q2044-P2044,"")</f>
        <v/>
      </c>
      <c r="U2044" s="30" t="n">
        <f aca="false">IF(AND(O2044="Engaging",P2044&lt;&gt;""),'Leia-me'!$B$5-P2044,"")</f>
        <v>141</v>
      </c>
      <c r="V2044" s="25" t="str">
        <f aca="false">IF(O2044&lt;&gt;"Engaging","",IF(U2044&lt;='Leia-me'!$B$6,"Saudável",IF(U2044&lt;='Leia-me'!$B$7,"Esfriando",IF(U2044&lt;='Leia-me'!$B$8,"Última chance","Zumbi"))))</f>
        <v>Zumbi</v>
      </c>
      <c r="W2044" s="25" t="str">
        <f aca="false">IF(O2044="Won",1,IF(O2044="Lost",0,""))</f>
        <v/>
      </c>
      <c r="Y2044" s="25" t="str">
        <f aca="false">IF(E2044="","Sim","")</f>
        <v/>
      </c>
    </row>
    <row r="2045" customFormat="false" ht="15" hidden="false" customHeight="false" outlineLevel="0" collapsed="false">
      <c r="A2045" s="25" t="s">
        <v>2295</v>
      </c>
      <c r="B2045" s="25" t="s">
        <v>67</v>
      </c>
      <c r="C2045" s="25" t="s">
        <v>75</v>
      </c>
      <c r="D2045" s="25" t="s">
        <v>80</v>
      </c>
      <c r="E2045" s="25" t="s">
        <v>145</v>
      </c>
      <c r="F2045" s="25" t="s">
        <v>146</v>
      </c>
      <c r="G2045" s="26" t="n">
        <v>3922.42</v>
      </c>
      <c r="H2045" s="27" t="n">
        <v>6837</v>
      </c>
      <c r="I2045" s="25" t="s">
        <v>147</v>
      </c>
      <c r="K2045" s="25" t="n">
        <v>1992</v>
      </c>
      <c r="L2045" s="25" t="s">
        <v>1834</v>
      </c>
      <c r="M2045" s="25" t="s">
        <v>171</v>
      </c>
      <c r="N2045" s="28" t="n">
        <v>4821</v>
      </c>
      <c r="O2045" s="25" t="s">
        <v>55</v>
      </c>
      <c r="P2045" s="29" t="n">
        <v>42959</v>
      </c>
      <c r="Q2045" s="29" t="n">
        <v>43040</v>
      </c>
      <c r="R2045" s="28" t="n">
        <v>0</v>
      </c>
      <c r="S2045" s="28" t="n">
        <f aca="false">IF(O2045="Won",R2045,IF(O2045="Lost",0,N2045))</f>
        <v>0</v>
      </c>
      <c r="T2045" s="30" t="n">
        <f aca="false">IF(AND(P2045&lt;&gt;"",Q2045&lt;&gt;""),Q2045-P2045,"")</f>
        <v>81</v>
      </c>
      <c r="U2045" s="30" t="str">
        <f aca="false">IF(AND(O2045="Engaging",P2045&lt;&gt;""),'Leia-me'!$B$5-P2045,"")</f>
        <v/>
      </c>
      <c r="V2045" s="25" t="str">
        <f aca="false">IF(O2045&lt;&gt;"Engaging","",IF(U2045&lt;='Leia-me'!$B$6,"Saudável",IF(U2045&lt;='Leia-me'!$B$7,"Esfriando",IF(U2045&lt;='Leia-me'!$B$8,"Última chance","Zumbi"))))</f>
        <v/>
      </c>
      <c r="W2045" s="25" t="n">
        <f aca="false">IF(O2045="Won",1,IF(O2045="Lost",0,""))</f>
        <v>0</v>
      </c>
      <c r="X2045" s="25" t="s">
        <v>1835</v>
      </c>
      <c r="Y2045" s="25" t="str">
        <f aca="false">IF(E2045="","Sim","")</f>
        <v/>
      </c>
    </row>
    <row r="2046" customFormat="false" ht="15" hidden="false" customHeight="false" outlineLevel="0" collapsed="false">
      <c r="A2046" s="25" t="s">
        <v>2296</v>
      </c>
      <c r="B2046" s="25" t="s">
        <v>67</v>
      </c>
      <c r="C2046" s="25" t="s">
        <v>75</v>
      </c>
      <c r="D2046" s="25" t="s">
        <v>80</v>
      </c>
      <c r="E2046" s="25" t="s">
        <v>169</v>
      </c>
      <c r="F2046" s="25" t="s">
        <v>168</v>
      </c>
      <c r="G2046" s="26" t="n">
        <v>2403.58</v>
      </c>
      <c r="H2046" s="27" t="n">
        <v>8801</v>
      </c>
      <c r="I2046" s="25" t="s">
        <v>147</v>
      </c>
      <c r="K2046" s="25" t="n">
        <v>1986</v>
      </c>
      <c r="L2046" s="25" t="s">
        <v>186</v>
      </c>
      <c r="M2046" s="25" t="s">
        <v>171</v>
      </c>
      <c r="N2046" s="28" t="n">
        <v>550</v>
      </c>
      <c r="O2046" s="25" t="s">
        <v>54</v>
      </c>
      <c r="P2046" s="29" t="n">
        <v>42959</v>
      </c>
      <c r="Q2046" s="29" t="n">
        <v>43059</v>
      </c>
      <c r="R2046" s="28" t="n">
        <v>481</v>
      </c>
      <c r="S2046" s="28" t="n">
        <f aca="false">IF(O2046="Won",R2046,IF(O2046="Lost",0,N2046))</f>
        <v>481</v>
      </c>
      <c r="T2046" s="30" t="n">
        <f aca="false">IF(AND(P2046&lt;&gt;"",Q2046&lt;&gt;""),Q2046-P2046,"")</f>
        <v>100</v>
      </c>
      <c r="U2046" s="30" t="str">
        <f aca="false">IF(AND(O2046="Engaging",P2046&lt;&gt;""),'Leia-me'!$B$5-P2046,"")</f>
        <v/>
      </c>
      <c r="V2046" s="25" t="str">
        <f aca="false">IF(O2046&lt;&gt;"Engaging","",IF(U2046&lt;='Leia-me'!$B$6,"Saudável",IF(U2046&lt;='Leia-me'!$B$7,"Esfriando",IF(U2046&lt;='Leia-me'!$B$8,"Última chance","Zumbi"))))</f>
        <v/>
      </c>
      <c r="W2046" s="25" t="n">
        <f aca="false">IF(O2046="Won",1,IF(O2046="Lost",0,""))</f>
        <v>1</v>
      </c>
      <c r="Y2046" s="25" t="str">
        <f aca="false">IF(E2046="","Sim","")</f>
        <v/>
      </c>
    </row>
    <row r="2047" customFormat="false" ht="15" hidden="false" customHeight="false" outlineLevel="0" collapsed="false">
      <c r="A2047" s="25" t="s">
        <v>2297</v>
      </c>
      <c r="B2047" s="25" t="s">
        <v>67</v>
      </c>
      <c r="C2047" s="25" t="s">
        <v>75</v>
      </c>
      <c r="D2047" s="25" t="s">
        <v>80</v>
      </c>
      <c r="E2047" s="25" t="s">
        <v>162</v>
      </c>
      <c r="F2047" s="25" t="s">
        <v>155</v>
      </c>
      <c r="G2047" s="26" t="n">
        <v>5266.09</v>
      </c>
      <c r="H2047" s="27" t="n">
        <v>8595</v>
      </c>
      <c r="I2047" s="25" t="s">
        <v>147</v>
      </c>
      <c r="J2047" s="25" t="s">
        <v>156</v>
      </c>
      <c r="K2047" s="25" t="n">
        <v>1988</v>
      </c>
      <c r="L2047" s="25" t="s">
        <v>186</v>
      </c>
      <c r="M2047" s="25" t="s">
        <v>171</v>
      </c>
      <c r="N2047" s="28" t="n">
        <v>550</v>
      </c>
      <c r="O2047" s="25" t="s">
        <v>54</v>
      </c>
      <c r="P2047" s="29" t="n">
        <v>42959</v>
      </c>
      <c r="Q2047" s="29" t="n">
        <v>43050</v>
      </c>
      <c r="R2047" s="28" t="n">
        <v>520</v>
      </c>
      <c r="S2047" s="28" t="n">
        <f aca="false">IF(O2047="Won",R2047,IF(O2047="Lost",0,N2047))</f>
        <v>520</v>
      </c>
      <c r="T2047" s="30" t="n">
        <f aca="false">IF(AND(P2047&lt;&gt;"",Q2047&lt;&gt;""),Q2047-P2047,"")</f>
        <v>91</v>
      </c>
      <c r="U2047" s="30" t="str">
        <f aca="false">IF(AND(O2047="Engaging",P2047&lt;&gt;""),'Leia-me'!$B$5-P2047,"")</f>
        <v/>
      </c>
      <c r="V2047" s="25" t="str">
        <f aca="false">IF(O2047&lt;&gt;"Engaging","",IF(U2047&lt;='Leia-me'!$B$6,"Saudável",IF(U2047&lt;='Leia-me'!$B$7,"Esfriando",IF(U2047&lt;='Leia-me'!$B$8,"Última chance","Zumbi"))))</f>
        <v/>
      </c>
      <c r="W2047" s="25" t="n">
        <f aca="false">IF(O2047="Won",1,IF(O2047="Lost",0,""))</f>
        <v>1</v>
      </c>
      <c r="Y2047" s="25" t="str">
        <f aca="false">IF(E2047="","Sim","")</f>
        <v/>
      </c>
    </row>
    <row r="2048" customFormat="false" ht="15" hidden="false" customHeight="false" outlineLevel="0" collapsed="false">
      <c r="A2048" s="25" t="s">
        <v>2298</v>
      </c>
      <c r="B2048" s="25" t="s">
        <v>67</v>
      </c>
      <c r="C2048" s="25" t="s">
        <v>75</v>
      </c>
      <c r="D2048" s="25" t="s">
        <v>80</v>
      </c>
      <c r="E2048" s="25" t="s">
        <v>191</v>
      </c>
      <c r="F2048" s="25" t="s">
        <v>192</v>
      </c>
      <c r="G2048" s="26" t="n">
        <v>2714.9</v>
      </c>
      <c r="H2048" s="27" t="n">
        <v>2641</v>
      </c>
      <c r="I2048" s="25" t="s">
        <v>147</v>
      </c>
      <c r="J2048" s="25" t="s">
        <v>193</v>
      </c>
      <c r="K2048" s="25" t="n">
        <v>1998</v>
      </c>
      <c r="L2048" s="25" t="s">
        <v>1834</v>
      </c>
      <c r="M2048" s="25" t="s">
        <v>171</v>
      </c>
      <c r="N2048" s="28" t="n">
        <v>4821</v>
      </c>
      <c r="O2048" s="25" t="s">
        <v>54</v>
      </c>
      <c r="P2048" s="29" t="n">
        <v>42959</v>
      </c>
      <c r="Q2048" s="29" t="n">
        <v>43043</v>
      </c>
      <c r="R2048" s="28" t="n">
        <v>4582</v>
      </c>
      <c r="S2048" s="28" t="n">
        <f aca="false">IF(O2048="Won",R2048,IF(O2048="Lost",0,N2048))</f>
        <v>4582</v>
      </c>
      <c r="T2048" s="30" t="n">
        <f aca="false">IF(AND(P2048&lt;&gt;"",Q2048&lt;&gt;""),Q2048-P2048,"")</f>
        <v>84</v>
      </c>
      <c r="U2048" s="30" t="str">
        <f aca="false">IF(AND(O2048="Engaging",P2048&lt;&gt;""),'Leia-me'!$B$5-P2048,"")</f>
        <v/>
      </c>
      <c r="V2048" s="25" t="str">
        <f aca="false">IF(O2048&lt;&gt;"Engaging","",IF(U2048&lt;='Leia-me'!$B$6,"Saudável",IF(U2048&lt;='Leia-me'!$B$7,"Esfriando",IF(U2048&lt;='Leia-me'!$B$8,"Última chance","Zumbi"))))</f>
        <v/>
      </c>
      <c r="W2048" s="25" t="n">
        <f aca="false">IF(O2048="Won",1,IF(O2048="Lost",0,""))</f>
        <v>1</v>
      </c>
      <c r="X2048" s="25" t="s">
        <v>1835</v>
      </c>
      <c r="Y2048" s="25" t="str">
        <f aca="false">IF(E2048="","Sim","")</f>
        <v/>
      </c>
    </row>
    <row r="2049" customFormat="false" ht="15" hidden="false" customHeight="false" outlineLevel="0" collapsed="false">
      <c r="A2049" s="25" t="s">
        <v>2299</v>
      </c>
      <c r="B2049" s="25" t="s">
        <v>67</v>
      </c>
      <c r="C2049" s="25" t="s">
        <v>75</v>
      </c>
      <c r="D2049" s="25" t="s">
        <v>80</v>
      </c>
      <c r="G2049" s="31"/>
      <c r="H2049" s="32"/>
      <c r="L2049" s="25" t="s">
        <v>170</v>
      </c>
      <c r="M2049" s="25" t="s">
        <v>171</v>
      </c>
      <c r="N2049" s="28" t="n">
        <v>1096</v>
      </c>
      <c r="O2049" s="25" t="s">
        <v>56</v>
      </c>
      <c r="P2049" s="29" t="n">
        <v>42960</v>
      </c>
      <c r="Q2049" s="33"/>
      <c r="R2049" s="34"/>
      <c r="S2049" s="28" t="n">
        <f aca="false">IF(O2049="Won",R2049,IF(O2049="Lost",0,N2049))</f>
        <v>1096</v>
      </c>
      <c r="T2049" s="30" t="str">
        <f aca="false">IF(AND(P2049&lt;&gt;"",Q2049&lt;&gt;""),Q2049-P2049,"")</f>
        <v/>
      </c>
      <c r="U2049" s="30" t="n">
        <f aca="false">IF(AND(O2049="Engaging",P2049&lt;&gt;""),'Leia-me'!$B$5-P2049,"")</f>
        <v>140</v>
      </c>
      <c r="V2049" s="25" t="str">
        <f aca="false">IF(O2049&lt;&gt;"Engaging","",IF(U2049&lt;='Leia-me'!$B$6,"Saudável",IF(U2049&lt;='Leia-me'!$B$7,"Esfriando",IF(U2049&lt;='Leia-me'!$B$8,"Última chance","Zumbi"))))</f>
        <v>Zumbi</v>
      </c>
      <c r="W2049" s="25" t="str">
        <f aca="false">IF(O2049="Won",1,IF(O2049="Lost",0,""))</f>
        <v/>
      </c>
      <c r="Y2049" s="25" t="str">
        <f aca="false">IF(E2049="","Sim","")</f>
        <v>Sim</v>
      </c>
    </row>
    <row r="2050" customFormat="false" ht="15" hidden="false" customHeight="false" outlineLevel="0" collapsed="false">
      <c r="A2050" s="25" t="s">
        <v>2300</v>
      </c>
      <c r="B2050" s="25" t="s">
        <v>67</v>
      </c>
      <c r="C2050" s="25" t="s">
        <v>75</v>
      </c>
      <c r="D2050" s="25" t="s">
        <v>80</v>
      </c>
      <c r="E2050" s="25" t="s">
        <v>237</v>
      </c>
      <c r="F2050" s="25" t="s">
        <v>192</v>
      </c>
      <c r="G2050" s="26" t="n">
        <v>4618</v>
      </c>
      <c r="H2050" s="27" t="n">
        <v>10083</v>
      </c>
      <c r="I2050" s="25" t="s">
        <v>147</v>
      </c>
      <c r="K2050" s="25" t="n">
        <v>1982</v>
      </c>
      <c r="L2050" s="25" t="s">
        <v>1834</v>
      </c>
      <c r="M2050" s="25" t="s">
        <v>171</v>
      </c>
      <c r="N2050" s="28" t="n">
        <v>4821</v>
      </c>
      <c r="O2050" s="25" t="s">
        <v>54</v>
      </c>
      <c r="P2050" s="29" t="n">
        <v>42960</v>
      </c>
      <c r="Q2050" s="29" t="n">
        <v>43044</v>
      </c>
      <c r="R2050" s="28" t="n">
        <v>4810</v>
      </c>
      <c r="S2050" s="28" t="n">
        <f aca="false">IF(O2050="Won",R2050,IF(O2050="Lost",0,N2050))</f>
        <v>4810</v>
      </c>
      <c r="T2050" s="30" t="n">
        <f aca="false">IF(AND(P2050&lt;&gt;"",Q2050&lt;&gt;""),Q2050-P2050,"")</f>
        <v>84</v>
      </c>
      <c r="U2050" s="30" t="str">
        <f aca="false">IF(AND(O2050="Engaging",P2050&lt;&gt;""),'Leia-me'!$B$5-P2050,"")</f>
        <v/>
      </c>
      <c r="V2050" s="25" t="str">
        <f aca="false">IF(O2050&lt;&gt;"Engaging","",IF(U2050&lt;='Leia-me'!$B$6,"Saudável",IF(U2050&lt;='Leia-me'!$B$7,"Esfriando",IF(U2050&lt;='Leia-me'!$B$8,"Última chance","Zumbi"))))</f>
        <v/>
      </c>
      <c r="W2050" s="25" t="n">
        <f aca="false">IF(O2050="Won",1,IF(O2050="Lost",0,""))</f>
        <v>1</v>
      </c>
      <c r="X2050" s="25" t="s">
        <v>1835</v>
      </c>
      <c r="Y2050" s="25" t="str">
        <f aca="false">IF(E2050="","Sim","")</f>
        <v/>
      </c>
    </row>
    <row r="2051" customFormat="false" ht="15" hidden="false" customHeight="false" outlineLevel="0" collapsed="false">
      <c r="A2051" s="25" t="s">
        <v>2301</v>
      </c>
      <c r="B2051" s="25" t="s">
        <v>67</v>
      </c>
      <c r="C2051" s="25" t="s">
        <v>75</v>
      </c>
      <c r="D2051" s="25" t="s">
        <v>80</v>
      </c>
      <c r="G2051" s="31"/>
      <c r="H2051" s="32"/>
      <c r="L2051" s="25" t="s">
        <v>1834</v>
      </c>
      <c r="M2051" s="25" t="s">
        <v>171</v>
      </c>
      <c r="N2051" s="28" t="n">
        <v>4821</v>
      </c>
      <c r="O2051" s="25" t="s">
        <v>56</v>
      </c>
      <c r="P2051" s="29" t="n">
        <v>42961</v>
      </c>
      <c r="Q2051" s="33"/>
      <c r="R2051" s="34"/>
      <c r="S2051" s="28" t="n">
        <f aca="false">IF(O2051="Won",R2051,IF(O2051="Lost",0,N2051))</f>
        <v>4821</v>
      </c>
      <c r="T2051" s="30" t="str">
        <f aca="false">IF(AND(P2051&lt;&gt;"",Q2051&lt;&gt;""),Q2051-P2051,"")</f>
        <v/>
      </c>
      <c r="U2051" s="30" t="n">
        <f aca="false">IF(AND(O2051="Engaging",P2051&lt;&gt;""),'Leia-me'!$B$5-P2051,"")</f>
        <v>139</v>
      </c>
      <c r="V2051" s="25" t="str">
        <f aca="false">IF(O2051&lt;&gt;"Engaging","",IF(U2051&lt;='Leia-me'!$B$6,"Saudável",IF(U2051&lt;='Leia-me'!$B$7,"Esfriando",IF(U2051&lt;='Leia-me'!$B$8,"Última chance","Zumbi"))))</f>
        <v>Zumbi</v>
      </c>
      <c r="W2051" s="25" t="str">
        <f aca="false">IF(O2051="Won",1,IF(O2051="Lost",0,""))</f>
        <v/>
      </c>
      <c r="X2051" s="25" t="s">
        <v>1835</v>
      </c>
      <c r="Y2051" s="25" t="str">
        <f aca="false">IF(E2051="","Sim","")</f>
        <v>Sim</v>
      </c>
    </row>
    <row r="2052" customFormat="false" ht="15" hidden="false" customHeight="false" outlineLevel="0" collapsed="false">
      <c r="A2052" s="25" t="s">
        <v>2302</v>
      </c>
      <c r="B2052" s="25" t="s">
        <v>67</v>
      </c>
      <c r="C2052" s="25" t="s">
        <v>75</v>
      </c>
      <c r="D2052" s="25" t="s">
        <v>80</v>
      </c>
      <c r="G2052" s="31"/>
      <c r="H2052" s="32"/>
      <c r="L2052" s="25" t="s">
        <v>1834</v>
      </c>
      <c r="M2052" s="25" t="s">
        <v>171</v>
      </c>
      <c r="N2052" s="28" t="n">
        <v>4821</v>
      </c>
      <c r="O2052" s="25" t="s">
        <v>56</v>
      </c>
      <c r="P2052" s="29" t="n">
        <v>42961</v>
      </c>
      <c r="Q2052" s="33"/>
      <c r="R2052" s="34"/>
      <c r="S2052" s="28" t="n">
        <f aca="false">IF(O2052="Won",R2052,IF(O2052="Lost",0,N2052))</f>
        <v>4821</v>
      </c>
      <c r="T2052" s="30" t="str">
        <f aca="false">IF(AND(P2052&lt;&gt;"",Q2052&lt;&gt;""),Q2052-P2052,"")</f>
        <v/>
      </c>
      <c r="U2052" s="30" t="n">
        <f aca="false">IF(AND(O2052="Engaging",P2052&lt;&gt;""),'Leia-me'!$B$5-P2052,"")</f>
        <v>139</v>
      </c>
      <c r="V2052" s="25" t="str">
        <f aca="false">IF(O2052&lt;&gt;"Engaging","",IF(U2052&lt;='Leia-me'!$B$6,"Saudável",IF(U2052&lt;='Leia-me'!$B$7,"Esfriando",IF(U2052&lt;='Leia-me'!$B$8,"Última chance","Zumbi"))))</f>
        <v>Zumbi</v>
      </c>
      <c r="W2052" s="25" t="str">
        <f aca="false">IF(O2052="Won",1,IF(O2052="Lost",0,""))</f>
        <v/>
      </c>
      <c r="X2052" s="25" t="s">
        <v>1835</v>
      </c>
      <c r="Y2052" s="25" t="str">
        <f aca="false">IF(E2052="","Sim","")</f>
        <v>Sim</v>
      </c>
    </row>
    <row r="2053" customFormat="false" ht="15" hidden="false" customHeight="false" outlineLevel="0" collapsed="false">
      <c r="A2053" s="25" t="s">
        <v>2303</v>
      </c>
      <c r="B2053" s="25" t="s">
        <v>67</v>
      </c>
      <c r="C2053" s="25" t="s">
        <v>75</v>
      </c>
      <c r="D2053" s="25" t="s">
        <v>80</v>
      </c>
      <c r="E2053" s="25" t="s">
        <v>188</v>
      </c>
      <c r="F2053" s="25" t="s">
        <v>185</v>
      </c>
      <c r="G2053" s="26" t="n">
        <v>1008.06</v>
      </c>
      <c r="H2053" s="27" t="n">
        <v>1238</v>
      </c>
      <c r="I2053" s="25" t="s">
        <v>147</v>
      </c>
      <c r="K2053" s="25" t="n">
        <v>1983</v>
      </c>
      <c r="L2053" s="25" t="s">
        <v>1834</v>
      </c>
      <c r="M2053" s="25" t="s">
        <v>171</v>
      </c>
      <c r="N2053" s="28" t="n">
        <v>4821</v>
      </c>
      <c r="O2053" s="25" t="s">
        <v>54</v>
      </c>
      <c r="P2053" s="29" t="n">
        <v>42961</v>
      </c>
      <c r="Q2053" s="29" t="n">
        <v>43043</v>
      </c>
      <c r="R2053" s="28" t="n">
        <v>3902</v>
      </c>
      <c r="S2053" s="28" t="n">
        <f aca="false">IF(O2053="Won",R2053,IF(O2053="Lost",0,N2053))</f>
        <v>3902</v>
      </c>
      <c r="T2053" s="30" t="n">
        <f aca="false">IF(AND(P2053&lt;&gt;"",Q2053&lt;&gt;""),Q2053-P2053,"")</f>
        <v>82</v>
      </c>
      <c r="U2053" s="30" t="str">
        <f aca="false">IF(AND(O2053="Engaging",P2053&lt;&gt;""),'Leia-me'!$B$5-P2053,"")</f>
        <v/>
      </c>
      <c r="V2053" s="25" t="str">
        <f aca="false">IF(O2053&lt;&gt;"Engaging","",IF(U2053&lt;='Leia-me'!$B$6,"Saudável",IF(U2053&lt;='Leia-me'!$B$7,"Esfriando",IF(U2053&lt;='Leia-me'!$B$8,"Última chance","Zumbi"))))</f>
        <v/>
      </c>
      <c r="W2053" s="25" t="n">
        <f aca="false">IF(O2053="Won",1,IF(O2053="Lost",0,""))</f>
        <v>1</v>
      </c>
      <c r="X2053" s="25" t="s">
        <v>1835</v>
      </c>
      <c r="Y2053" s="25" t="str">
        <f aca="false">IF(E2053="","Sim","")</f>
        <v/>
      </c>
    </row>
    <row r="2054" customFormat="false" ht="15" hidden="false" customHeight="false" outlineLevel="0" collapsed="false">
      <c r="A2054" s="25" t="s">
        <v>2304</v>
      </c>
      <c r="B2054" s="25" t="s">
        <v>67</v>
      </c>
      <c r="C2054" s="25" t="s">
        <v>75</v>
      </c>
      <c r="D2054" s="25" t="s">
        <v>80</v>
      </c>
      <c r="E2054" s="25" t="s">
        <v>237</v>
      </c>
      <c r="F2054" s="25" t="s">
        <v>192</v>
      </c>
      <c r="G2054" s="26" t="n">
        <v>4618</v>
      </c>
      <c r="H2054" s="27" t="n">
        <v>10083</v>
      </c>
      <c r="I2054" s="25" t="s">
        <v>147</v>
      </c>
      <c r="K2054" s="25" t="n">
        <v>1982</v>
      </c>
      <c r="L2054" s="25" t="s">
        <v>170</v>
      </c>
      <c r="M2054" s="25" t="s">
        <v>171</v>
      </c>
      <c r="N2054" s="28" t="n">
        <v>1096</v>
      </c>
      <c r="O2054" s="25" t="s">
        <v>55</v>
      </c>
      <c r="P2054" s="29" t="n">
        <v>42962</v>
      </c>
      <c r="Q2054" s="29" t="n">
        <v>43072</v>
      </c>
      <c r="R2054" s="28" t="n">
        <v>0</v>
      </c>
      <c r="S2054" s="28" t="n">
        <f aca="false">IF(O2054="Won",R2054,IF(O2054="Lost",0,N2054))</f>
        <v>0</v>
      </c>
      <c r="T2054" s="30" t="n">
        <f aca="false">IF(AND(P2054&lt;&gt;"",Q2054&lt;&gt;""),Q2054-P2054,"")</f>
        <v>110</v>
      </c>
      <c r="U2054" s="30" t="str">
        <f aca="false">IF(AND(O2054="Engaging",P2054&lt;&gt;""),'Leia-me'!$B$5-P2054,"")</f>
        <v/>
      </c>
      <c r="V2054" s="25" t="str">
        <f aca="false">IF(O2054&lt;&gt;"Engaging","",IF(U2054&lt;='Leia-me'!$B$6,"Saudável",IF(U2054&lt;='Leia-me'!$B$7,"Esfriando",IF(U2054&lt;='Leia-me'!$B$8,"Última chance","Zumbi"))))</f>
        <v/>
      </c>
      <c r="W2054" s="25" t="n">
        <f aca="false">IF(O2054="Won",1,IF(O2054="Lost",0,""))</f>
        <v>0</v>
      </c>
      <c r="Y2054" s="25" t="str">
        <f aca="false">IF(E2054="","Sim","")</f>
        <v/>
      </c>
    </row>
    <row r="2055" customFormat="false" ht="15" hidden="false" customHeight="false" outlineLevel="0" collapsed="false">
      <c r="A2055" s="25" t="s">
        <v>2305</v>
      </c>
      <c r="B2055" s="25" t="s">
        <v>67</v>
      </c>
      <c r="C2055" s="25" t="s">
        <v>75</v>
      </c>
      <c r="D2055" s="25" t="s">
        <v>80</v>
      </c>
      <c r="E2055" s="25" t="s">
        <v>145</v>
      </c>
      <c r="F2055" s="25" t="s">
        <v>146</v>
      </c>
      <c r="G2055" s="26" t="n">
        <v>3922.42</v>
      </c>
      <c r="H2055" s="27" t="n">
        <v>6837</v>
      </c>
      <c r="I2055" s="25" t="s">
        <v>147</v>
      </c>
      <c r="K2055" s="25" t="n">
        <v>1992</v>
      </c>
      <c r="L2055" s="25" t="s">
        <v>1834</v>
      </c>
      <c r="M2055" s="25" t="s">
        <v>171</v>
      </c>
      <c r="N2055" s="28" t="n">
        <v>4821</v>
      </c>
      <c r="O2055" s="25" t="s">
        <v>55</v>
      </c>
      <c r="P2055" s="29" t="n">
        <v>42962</v>
      </c>
      <c r="Q2055" s="29" t="n">
        <v>43059</v>
      </c>
      <c r="R2055" s="28" t="n">
        <v>0</v>
      </c>
      <c r="S2055" s="28" t="n">
        <f aca="false">IF(O2055="Won",R2055,IF(O2055="Lost",0,N2055))</f>
        <v>0</v>
      </c>
      <c r="T2055" s="30" t="n">
        <f aca="false">IF(AND(P2055&lt;&gt;"",Q2055&lt;&gt;""),Q2055-P2055,"")</f>
        <v>97</v>
      </c>
      <c r="U2055" s="30" t="str">
        <f aca="false">IF(AND(O2055="Engaging",P2055&lt;&gt;""),'Leia-me'!$B$5-P2055,"")</f>
        <v/>
      </c>
      <c r="V2055" s="25" t="str">
        <f aca="false">IF(O2055&lt;&gt;"Engaging","",IF(U2055&lt;='Leia-me'!$B$6,"Saudável",IF(U2055&lt;='Leia-me'!$B$7,"Esfriando",IF(U2055&lt;='Leia-me'!$B$8,"Última chance","Zumbi"))))</f>
        <v/>
      </c>
      <c r="W2055" s="25" t="n">
        <f aca="false">IF(O2055="Won",1,IF(O2055="Lost",0,""))</f>
        <v>0</v>
      </c>
      <c r="X2055" s="25" t="s">
        <v>1835</v>
      </c>
      <c r="Y2055" s="25" t="str">
        <f aca="false">IF(E2055="","Sim","")</f>
        <v/>
      </c>
    </row>
    <row r="2056" customFormat="false" ht="15" hidden="false" customHeight="false" outlineLevel="0" collapsed="false">
      <c r="A2056" s="25" t="s">
        <v>2306</v>
      </c>
      <c r="B2056" s="25" t="s">
        <v>67</v>
      </c>
      <c r="C2056" s="25" t="s">
        <v>75</v>
      </c>
      <c r="D2056" s="25" t="s">
        <v>80</v>
      </c>
      <c r="E2056" s="25" t="s">
        <v>188</v>
      </c>
      <c r="F2056" s="25" t="s">
        <v>185</v>
      </c>
      <c r="G2056" s="26" t="n">
        <v>1008.06</v>
      </c>
      <c r="H2056" s="27" t="n">
        <v>1238</v>
      </c>
      <c r="I2056" s="25" t="s">
        <v>147</v>
      </c>
      <c r="K2056" s="25" t="n">
        <v>1983</v>
      </c>
      <c r="L2056" s="25" t="s">
        <v>170</v>
      </c>
      <c r="M2056" s="25" t="s">
        <v>171</v>
      </c>
      <c r="N2056" s="28" t="n">
        <v>1096</v>
      </c>
      <c r="O2056" s="25" t="s">
        <v>54</v>
      </c>
      <c r="P2056" s="29" t="n">
        <v>42962</v>
      </c>
      <c r="Q2056" s="29" t="n">
        <v>42972</v>
      </c>
      <c r="R2056" s="28" t="n">
        <v>1104</v>
      </c>
      <c r="S2056" s="28" t="n">
        <f aca="false">IF(O2056="Won",R2056,IF(O2056="Lost",0,N2056))</f>
        <v>1104</v>
      </c>
      <c r="T2056" s="30" t="n">
        <f aca="false">IF(AND(P2056&lt;&gt;"",Q2056&lt;&gt;""),Q2056-P2056,"")</f>
        <v>10</v>
      </c>
      <c r="U2056" s="30" t="str">
        <f aca="false">IF(AND(O2056="Engaging",P2056&lt;&gt;""),'Leia-me'!$B$5-P2056,"")</f>
        <v/>
      </c>
      <c r="V2056" s="25" t="str">
        <f aca="false">IF(O2056&lt;&gt;"Engaging","",IF(U2056&lt;='Leia-me'!$B$6,"Saudável",IF(U2056&lt;='Leia-me'!$B$7,"Esfriando",IF(U2056&lt;='Leia-me'!$B$8,"Última chance","Zumbi"))))</f>
        <v/>
      </c>
      <c r="W2056" s="25" t="n">
        <f aca="false">IF(O2056="Won",1,IF(O2056="Lost",0,""))</f>
        <v>1</v>
      </c>
      <c r="Y2056" s="25" t="str">
        <f aca="false">IF(E2056="","Sim","")</f>
        <v/>
      </c>
    </row>
    <row r="2057" customFormat="false" ht="15" hidden="false" customHeight="false" outlineLevel="0" collapsed="false">
      <c r="A2057" s="25" t="s">
        <v>2307</v>
      </c>
      <c r="B2057" s="25" t="s">
        <v>67</v>
      </c>
      <c r="C2057" s="25" t="s">
        <v>75</v>
      </c>
      <c r="D2057" s="25" t="s">
        <v>80</v>
      </c>
      <c r="E2057" s="25" t="s">
        <v>240</v>
      </c>
      <c r="F2057" s="25" t="s">
        <v>185</v>
      </c>
      <c r="G2057" s="26" t="n">
        <v>1223.72</v>
      </c>
      <c r="H2057" s="27" t="n">
        <v>2497</v>
      </c>
      <c r="I2057" s="25" t="s">
        <v>241</v>
      </c>
      <c r="K2057" s="25" t="n">
        <v>2000</v>
      </c>
      <c r="L2057" s="25" t="s">
        <v>1834</v>
      </c>
      <c r="M2057" s="25" t="s">
        <v>171</v>
      </c>
      <c r="N2057" s="28" t="n">
        <v>4821</v>
      </c>
      <c r="O2057" s="25" t="s">
        <v>54</v>
      </c>
      <c r="P2057" s="29" t="n">
        <v>42962</v>
      </c>
      <c r="Q2057" s="29" t="n">
        <v>43048</v>
      </c>
      <c r="R2057" s="28" t="n">
        <v>5107</v>
      </c>
      <c r="S2057" s="28" t="n">
        <f aca="false">IF(O2057="Won",R2057,IF(O2057="Lost",0,N2057))</f>
        <v>5107</v>
      </c>
      <c r="T2057" s="30" t="n">
        <f aca="false">IF(AND(P2057&lt;&gt;"",Q2057&lt;&gt;""),Q2057-P2057,"")</f>
        <v>86</v>
      </c>
      <c r="U2057" s="30" t="str">
        <f aca="false">IF(AND(O2057="Engaging",P2057&lt;&gt;""),'Leia-me'!$B$5-P2057,"")</f>
        <v/>
      </c>
      <c r="V2057" s="25" t="str">
        <f aca="false">IF(O2057&lt;&gt;"Engaging","",IF(U2057&lt;='Leia-me'!$B$6,"Saudável",IF(U2057&lt;='Leia-me'!$B$7,"Esfriando",IF(U2057&lt;='Leia-me'!$B$8,"Última chance","Zumbi"))))</f>
        <v/>
      </c>
      <c r="W2057" s="25" t="n">
        <f aca="false">IF(O2057="Won",1,IF(O2057="Lost",0,""))</f>
        <v>1</v>
      </c>
      <c r="X2057" s="25" t="s">
        <v>1835</v>
      </c>
      <c r="Y2057" s="25" t="str">
        <f aca="false">IF(E2057="","Sim","")</f>
        <v/>
      </c>
    </row>
    <row r="2058" customFormat="false" ht="15" hidden="false" customHeight="false" outlineLevel="0" collapsed="false">
      <c r="A2058" s="25" t="s">
        <v>2308</v>
      </c>
      <c r="B2058" s="25" t="s">
        <v>67</v>
      </c>
      <c r="C2058" s="25" t="s">
        <v>75</v>
      </c>
      <c r="D2058" s="25" t="s">
        <v>80</v>
      </c>
      <c r="E2058" s="25" t="s">
        <v>237</v>
      </c>
      <c r="F2058" s="25" t="s">
        <v>192</v>
      </c>
      <c r="G2058" s="26" t="n">
        <v>4618</v>
      </c>
      <c r="H2058" s="27" t="n">
        <v>10083</v>
      </c>
      <c r="I2058" s="25" t="s">
        <v>147</v>
      </c>
      <c r="K2058" s="25" t="n">
        <v>1982</v>
      </c>
      <c r="L2058" s="25" t="s">
        <v>170</v>
      </c>
      <c r="M2058" s="25" t="s">
        <v>171</v>
      </c>
      <c r="N2058" s="28" t="n">
        <v>1096</v>
      </c>
      <c r="O2058" s="25" t="s">
        <v>54</v>
      </c>
      <c r="P2058" s="29" t="n">
        <v>42964</v>
      </c>
      <c r="Q2058" s="29" t="n">
        <v>43058</v>
      </c>
      <c r="R2058" s="28" t="n">
        <v>1029</v>
      </c>
      <c r="S2058" s="28" t="n">
        <f aca="false">IF(O2058="Won",R2058,IF(O2058="Lost",0,N2058))</f>
        <v>1029</v>
      </c>
      <c r="T2058" s="30" t="n">
        <f aca="false">IF(AND(P2058&lt;&gt;"",Q2058&lt;&gt;""),Q2058-P2058,"")</f>
        <v>94</v>
      </c>
      <c r="U2058" s="30" t="str">
        <f aca="false">IF(AND(O2058="Engaging",P2058&lt;&gt;""),'Leia-me'!$B$5-P2058,"")</f>
        <v/>
      </c>
      <c r="V2058" s="25" t="str">
        <f aca="false">IF(O2058&lt;&gt;"Engaging","",IF(U2058&lt;='Leia-me'!$B$6,"Saudável",IF(U2058&lt;='Leia-me'!$B$7,"Esfriando",IF(U2058&lt;='Leia-me'!$B$8,"Última chance","Zumbi"))))</f>
        <v/>
      </c>
      <c r="W2058" s="25" t="n">
        <f aca="false">IF(O2058="Won",1,IF(O2058="Lost",0,""))</f>
        <v>1</v>
      </c>
      <c r="Y2058" s="25" t="str">
        <f aca="false">IF(E2058="","Sim","")</f>
        <v/>
      </c>
    </row>
    <row r="2059" customFormat="false" ht="15" hidden="false" customHeight="false" outlineLevel="0" collapsed="false">
      <c r="A2059" s="25" t="s">
        <v>2309</v>
      </c>
      <c r="B2059" s="25" t="s">
        <v>67</v>
      </c>
      <c r="C2059" s="25" t="s">
        <v>75</v>
      </c>
      <c r="D2059" s="25" t="s">
        <v>80</v>
      </c>
      <c r="E2059" s="25" t="s">
        <v>266</v>
      </c>
      <c r="F2059" s="25" t="s">
        <v>267</v>
      </c>
      <c r="G2059" s="26" t="n">
        <v>2041.73</v>
      </c>
      <c r="H2059" s="27" t="n">
        <v>5276</v>
      </c>
      <c r="I2059" s="25" t="s">
        <v>147</v>
      </c>
      <c r="K2059" s="25" t="n">
        <v>1997</v>
      </c>
      <c r="L2059" s="25" t="s">
        <v>170</v>
      </c>
      <c r="M2059" s="25" t="s">
        <v>171</v>
      </c>
      <c r="N2059" s="28" t="n">
        <v>1096</v>
      </c>
      <c r="O2059" s="25" t="s">
        <v>54</v>
      </c>
      <c r="P2059" s="29" t="n">
        <v>42965</v>
      </c>
      <c r="Q2059" s="29" t="n">
        <v>43052</v>
      </c>
      <c r="R2059" s="28" t="n">
        <v>986</v>
      </c>
      <c r="S2059" s="28" t="n">
        <f aca="false">IF(O2059="Won",R2059,IF(O2059="Lost",0,N2059))</f>
        <v>986</v>
      </c>
      <c r="T2059" s="30" t="n">
        <f aca="false">IF(AND(P2059&lt;&gt;"",Q2059&lt;&gt;""),Q2059-P2059,"")</f>
        <v>87</v>
      </c>
      <c r="U2059" s="30" t="str">
        <f aca="false">IF(AND(O2059="Engaging",P2059&lt;&gt;""),'Leia-me'!$B$5-P2059,"")</f>
        <v/>
      </c>
      <c r="V2059" s="25" t="str">
        <f aca="false">IF(O2059&lt;&gt;"Engaging","",IF(U2059&lt;='Leia-me'!$B$6,"Saudável",IF(U2059&lt;='Leia-me'!$B$7,"Esfriando",IF(U2059&lt;='Leia-me'!$B$8,"Última chance","Zumbi"))))</f>
        <v/>
      </c>
      <c r="W2059" s="25" t="n">
        <f aca="false">IF(O2059="Won",1,IF(O2059="Lost",0,""))</f>
        <v>1</v>
      </c>
      <c r="Y2059" s="25" t="str">
        <f aca="false">IF(E2059="","Sim","")</f>
        <v/>
      </c>
    </row>
    <row r="2060" customFormat="false" ht="15" hidden="false" customHeight="false" outlineLevel="0" collapsed="false">
      <c r="A2060" s="25" t="s">
        <v>2310</v>
      </c>
      <c r="B2060" s="25" t="s">
        <v>67</v>
      </c>
      <c r="C2060" s="25" t="s">
        <v>75</v>
      </c>
      <c r="D2060" s="25" t="s">
        <v>80</v>
      </c>
      <c r="E2060" s="25" t="s">
        <v>173</v>
      </c>
      <c r="F2060" s="25" t="s">
        <v>146</v>
      </c>
      <c r="G2060" s="26" t="n">
        <v>647.18</v>
      </c>
      <c r="H2060" s="27" t="n">
        <v>1185</v>
      </c>
      <c r="I2060" s="25" t="s">
        <v>174</v>
      </c>
      <c r="K2060" s="25" t="n">
        <v>1986</v>
      </c>
      <c r="L2060" s="25" t="s">
        <v>1834</v>
      </c>
      <c r="M2060" s="25" t="s">
        <v>171</v>
      </c>
      <c r="N2060" s="28" t="n">
        <v>4821</v>
      </c>
      <c r="O2060" s="25" t="s">
        <v>54</v>
      </c>
      <c r="P2060" s="29" t="n">
        <v>42965</v>
      </c>
      <c r="Q2060" s="29" t="n">
        <v>42979</v>
      </c>
      <c r="R2060" s="28" t="n">
        <v>4817</v>
      </c>
      <c r="S2060" s="28" t="n">
        <f aca="false">IF(O2060="Won",R2060,IF(O2060="Lost",0,N2060))</f>
        <v>4817</v>
      </c>
      <c r="T2060" s="30" t="n">
        <f aca="false">IF(AND(P2060&lt;&gt;"",Q2060&lt;&gt;""),Q2060-P2060,"")</f>
        <v>14</v>
      </c>
      <c r="U2060" s="30" t="str">
        <f aca="false">IF(AND(O2060="Engaging",P2060&lt;&gt;""),'Leia-me'!$B$5-P2060,"")</f>
        <v/>
      </c>
      <c r="V2060" s="25" t="str">
        <f aca="false">IF(O2060&lt;&gt;"Engaging","",IF(U2060&lt;='Leia-me'!$B$6,"Saudável",IF(U2060&lt;='Leia-me'!$B$7,"Esfriando",IF(U2060&lt;='Leia-me'!$B$8,"Última chance","Zumbi"))))</f>
        <v/>
      </c>
      <c r="W2060" s="25" t="n">
        <f aca="false">IF(O2060="Won",1,IF(O2060="Lost",0,""))</f>
        <v>1</v>
      </c>
      <c r="X2060" s="25" t="s">
        <v>1835</v>
      </c>
      <c r="Y2060" s="25" t="str">
        <f aca="false">IF(E2060="","Sim","")</f>
        <v/>
      </c>
    </row>
    <row r="2061" customFormat="false" ht="15" hidden="false" customHeight="false" outlineLevel="0" collapsed="false">
      <c r="A2061" s="25" t="s">
        <v>2311</v>
      </c>
      <c r="B2061" s="25" t="s">
        <v>67</v>
      </c>
      <c r="C2061" s="25" t="s">
        <v>75</v>
      </c>
      <c r="D2061" s="25" t="s">
        <v>80</v>
      </c>
      <c r="E2061" s="25" t="s">
        <v>215</v>
      </c>
      <c r="F2061" s="25" t="s">
        <v>177</v>
      </c>
      <c r="G2061" s="26" t="n">
        <v>1102.43</v>
      </c>
      <c r="H2061" s="27" t="n">
        <v>1759</v>
      </c>
      <c r="I2061" s="25" t="s">
        <v>147</v>
      </c>
      <c r="K2061" s="25" t="n">
        <v>2006</v>
      </c>
      <c r="L2061" s="25" t="s">
        <v>186</v>
      </c>
      <c r="M2061" s="25" t="s">
        <v>171</v>
      </c>
      <c r="N2061" s="28" t="n">
        <v>550</v>
      </c>
      <c r="O2061" s="25" t="s">
        <v>55</v>
      </c>
      <c r="P2061" s="29" t="n">
        <v>42966</v>
      </c>
      <c r="Q2061" s="29" t="n">
        <v>42969</v>
      </c>
      <c r="R2061" s="28" t="n">
        <v>0</v>
      </c>
      <c r="S2061" s="28" t="n">
        <f aca="false">IF(O2061="Won",R2061,IF(O2061="Lost",0,N2061))</f>
        <v>0</v>
      </c>
      <c r="T2061" s="30" t="n">
        <f aca="false">IF(AND(P2061&lt;&gt;"",Q2061&lt;&gt;""),Q2061-P2061,"")</f>
        <v>3</v>
      </c>
      <c r="U2061" s="30" t="str">
        <f aca="false">IF(AND(O2061="Engaging",P2061&lt;&gt;""),'Leia-me'!$B$5-P2061,"")</f>
        <v/>
      </c>
      <c r="V2061" s="25" t="str">
        <f aca="false">IF(O2061&lt;&gt;"Engaging","",IF(U2061&lt;='Leia-me'!$B$6,"Saudável",IF(U2061&lt;='Leia-me'!$B$7,"Esfriando",IF(U2061&lt;='Leia-me'!$B$8,"Última chance","Zumbi"))))</f>
        <v/>
      </c>
      <c r="W2061" s="25" t="n">
        <f aca="false">IF(O2061="Won",1,IF(O2061="Lost",0,""))</f>
        <v>0</v>
      </c>
      <c r="Y2061" s="25" t="str">
        <f aca="false">IF(E2061="","Sim","")</f>
        <v/>
      </c>
    </row>
    <row r="2062" customFormat="false" ht="15" hidden="false" customHeight="false" outlineLevel="0" collapsed="false">
      <c r="A2062" s="25" t="s">
        <v>2312</v>
      </c>
      <c r="B2062" s="25" t="s">
        <v>67</v>
      </c>
      <c r="C2062" s="25" t="s">
        <v>75</v>
      </c>
      <c r="D2062" s="25" t="s">
        <v>80</v>
      </c>
      <c r="E2062" s="25" t="s">
        <v>237</v>
      </c>
      <c r="F2062" s="25" t="s">
        <v>192</v>
      </c>
      <c r="G2062" s="26" t="n">
        <v>4618</v>
      </c>
      <c r="H2062" s="27" t="n">
        <v>10083</v>
      </c>
      <c r="I2062" s="25" t="s">
        <v>147</v>
      </c>
      <c r="K2062" s="25" t="n">
        <v>1982</v>
      </c>
      <c r="L2062" s="25" t="s">
        <v>160</v>
      </c>
      <c r="M2062" s="25" t="s">
        <v>149</v>
      </c>
      <c r="N2062" s="28" t="n">
        <v>3393</v>
      </c>
      <c r="O2062" s="25" t="s">
        <v>55</v>
      </c>
      <c r="P2062" s="29" t="n">
        <v>42966</v>
      </c>
      <c r="Q2062" s="29" t="n">
        <v>42973</v>
      </c>
      <c r="R2062" s="28" t="n">
        <v>0</v>
      </c>
      <c r="S2062" s="28" t="n">
        <f aca="false">IF(O2062="Won",R2062,IF(O2062="Lost",0,N2062))</f>
        <v>0</v>
      </c>
      <c r="T2062" s="30" t="n">
        <f aca="false">IF(AND(P2062&lt;&gt;"",Q2062&lt;&gt;""),Q2062-P2062,"")</f>
        <v>7</v>
      </c>
      <c r="U2062" s="30" t="str">
        <f aca="false">IF(AND(O2062="Engaging",P2062&lt;&gt;""),'Leia-me'!$B$5-P2062,"")</f>
        <v/>
      </c>
      <c r="V2062" s="25" t="str">
        <f aca="false">IF(O2062&lt;&gt;"Engaging","",IF(U2062&lt;='Leia-me'!$B$6,"Saudável",IF(U2062&lt;='Leia-me'!$B$7,"Esfriando",IF(U2062&lt;='Leia-me'!$B$8,"Última chance","Zumbi"))))</f>
        <v/>
      </c>
      <c r="W2062" s="25" t="n">
        <f aca="false">IF(O2062="Won",1,IF(O2062="Lost",0,""))</f>
        <v>0</v>
      </c>
      <c r="Y2062" s="25" t="str">
        <f aca="false">IF(E2062="","Sim","")</f>
        <v/>
      </c>
    </row>
    <row r="2063" customFormat="false" ht="15" hidden="false" customHeight="false" outlineLevel="0" collapsed="false">
      <c r="A2063" s="25" t="s">
        <v>2313</v>
      </c>
      <c r="B2063" s="25" t="s">
        <v>67</v>
      </c>
      <c r="C2063" s="25" t="s">
        <v>75</v>
      </c>
      <c r="D2063" s="25" t="s">
        <v>80</v>
      </c>
      <c r="E2063" s="25" t="s">
        <v>251</v>
      </c>
      <c r="F2063" s="25" t="s">
        <v>211</v>
      </c>
      <c r="G2063" s="26" t="n">
        <v>332.43</v>
      </c>
      <c r="H2063" s="27" t="n">
        <v>799</v>
      </c>
      <c r="I2063" s="25" t="s">
        <v>147</v>
      </c>
      <c r="K2063" s="25" t="n">
        <v>1995</v>
      </c>
      <c r="L2063" s="25" t="s">
        <v>186</v>
      </c>
      <c r="M2063" s="25" t="s">
        <v>171</v>
      </c>
      <c r="N2063" s="28" t="n">
        <v>550</v>
      </c>
      <c r="O2063" s="25" t="s">
        <v>54</v>
      </c>
      <c r="P2063" s="29" t="n">
        <v>42967</v>
      </c>
      <c r="Q2063" s="29" t="n">
        <v>42977</v>
      </c>
      <c r="R2063" s="28" t="n">
        <v>620</v>
      </c>
      <c r="S2063" s="28" t="n">
        <f aca="false">IF(O2063="Won",R2063,IF(O2063="Lost",0,N2063))</f>
        <v>620</v>
      </c>
      <c r="T2063" s="30" t="n">
        <f aca="false">IF(AND(P2063&lt;&gt;"",Q2063&lt;&gt;""),Q2063-P2063,"")</f>
        <v>10</v>
      </c>
      <c r="U2063" s="30" t="str">
        <f aca="false">IF(AND(O2063="Engaging",P2063&lt;&gt;""),'Leia-me'!$B$5-P2063,"")</f>
        <v/>
      </c>
      <c r="V2063" s="25" t="str">
        <f aca="false">IF(O2063&lt;&gt;"Engaging","",IF(U2063&lt;='Leia-me'!$B$6,"Saudável",IF(U2063&lt;='Leia-me'!$B$7,"Esfriando",IF(U2063&lt;='Leia-me'!$B$8,"Última chance","Zumbi"))))</f>
        <v/>
      </c>
      <c r="W2063" s="25" t="n">
        <f aca="false">IF(O2063="Won",1,IF(O2063="Lost",0,""))</f>
        <v>1</v>
      </c>
      <c r="Y2063" s="25" t="str">
        <f aca="false">IF(E2063="","Sim","")</f>
        <v/>
      </c>
    </row>
    <row r="2064" customFormat="false" ht="15" hidden="false" customHeight="false" outlineLevel="0" collapsed="false">
      <c r="A2064" s="25" t="s">
        <v>2314</v>
      </c>
      <c r="B2064" s="25" t="s">
        <v>67</v>
      </c>
      <c r="C2064" s="25" t="s">
        <v>75</v>
      </c>
      <c r="D2064" s="25" t="s">
        <v>80</v>
      </c>
      <c r="E2064" s="25" t="s">
        <v>215</v>
      </c>
      <c r="F2064" s="25" t="s">
        <v>177</v>
      </c>
      <c r="G2064" s="26" t="n">
        <v>1102.43</v>
      </c>
      <c r="H2064" s="27" t="n">
        <v>1759</v>
      </c>
      <c r="I2064" s="25" t="s">
        <v>147</v>
      </c>
      <c r="K2064" s="25" t="n">
        <v>2006</v>
      </c>
      <c r="L2064" s="25" t="s">
        <v>1834</v>
      </c>
      <c r="M2064" s="25" t="s">
        <v>171</v>
      </c>
      <c r="N2064" s="28" t="n">
        <v>4821</v>
      </c>
      <c r="O2064" s="25" t="s">
        <v>54</v>
      </c>
      <c r="P2064" s="29" t="n">
        <v>42967</v>
      </c>
      <c r="Q2064" s="29" t="n">
        <v>42981</v>
      </c>
      <c r="R2064" s="28" t="n">
        <v>4310</v>
      </c>
      <c r="S2064" s="28" t="n">
        <f aca="false">IF(O2064="Won",R2064,IF(O2064="Lost",0,N2064))</f>
        <v>4310</v>
      </c>
      <c r="T2064" s="30" t="n">
        <f aca="false">IF(AND(P2064&lt;&gt;"",Q2064&lt;&gt;""),Q2064-P2064,"")</f>
        <v>14</v>
      </c>
      <c r="U2064" s="30" t="str">
        <f aca="false">IF(AND(O2064="Engaging",P2064&lt;&gt;""),'Leia-me'!$B$5-P2064,"")</f>
        <v/>
      </c>
      <c r="V2064" s="25" t="str">
        <f aca="false">IF(O2064&lt;&gt;"Engaging","",IF(U2064&lt;='Leia-me'!$B$6,"Saudável",IF(U2064&lt;='Leia-me'!$B$7,"Esfriando",IF(U2064&lt;='Leia-me'!$B$8,"Última chance","Zumbi"))))</f>
        <v/>
      </c>
      <c r="W2064" s="25" t="n">
        <f aca="false">IF(O2064="Won",1,IF(O2064="Lost",0,""))</f>
        <v>1</v>
      </c>
      <c r="X2064" s="25" t="s">
        <v>1835</v>
      </c>
      <c r="Y2064" s="25" t="str">
        <f aca="false">IF(E2064="","Sim","")</f>
        <v/>
      </c>
    </row>
    <row r="2065" customFormat="false" ht="15" hidden="false" customHeight="false" outlineLevel="0" collapsed="false">
      <c r="A2065" s="25" t="s">
        <v>2315</v>
      </c>
      <c r="B2065" s="25" t="s">
        <v>67</v>
      </c>
      <c r="C2065" s="25" t="s">
        <v>75</v>
      </c>
      <c r="D2065" s="25" t="s">
        <v>80</v>
      </c>
      <c r="E2065" s="25" t="s">
        <v>191</v>
      </c>
      <c r="F2065" s="25" t="s">
        <v>192</v>
      </c>
      <c r="G2065" s="26" t="n">
        <v>2714.9</v>
      </c>
      <c r="H2065" s="27" t="n">
        <v>2641</v>
      </c>
      <c r="I2065" s="25" t="s">
        <v>147</v>
      </c>
      <c r="J2065" s="25" t="s">
        <v>193</v>
      </c>
      <c r="K2065" s="25" t="n">
        <v>1998</v>
      </c>
      <c r="L2065" s="25" t="s">
        <v>170</v>
      </c>
      <c r="M2065" s="25" t="s">
        <v>171</v>
      </c>
      <c r="N2065" s="28" t="n">
        <v>1096</v>
      </c>
      <c r="O2065" s="25" t="s">
        <v>55</v>
      </c>
      <c r="P2065" s="29" t="n">
        <v>42968</v>
      </c>
      <c r="Q2065" s="29" t="n">
        <v>43066</v>
      </c>
      <c r="R2065" s="28" t="n">
        <v>0</v>
      </c>
      <c r="S2065" s="28" t="n">
        <f aca="false">IF(O2065="Won",R2065,IF(O2065="Lost",0,N2065))</f>
        <v>0</v>
      </c>
      <c r="T2065" s="30" t="n">
        <f aca="false">IF(AND(P2065&lt;&gt;"",Q2065&lt;&gt;""),Q2065-P2065,"")</f>
        <v>98</v>
      </c>
      <c r="U2065" s="30" t="str">
        <f aca="false">IF(AND(O2065="Engaging",P2065&lt;&gt;""),'Leia-me'!$B$5-P2065,"")</f>
        <v/>
      </c>
      <c r="V2065" s="25" t="str">
        <f aca="false">IF(O2065&lt;&gt;"Engaging","",IF(U2065&lt;='Leia-me'!$B$6,"Saudável",IF(U2065&lt;='Leia-me'!$B$7,"Esfriando",IF(U2065&lt;='Leia-me'!$B$8,"Última chance","Zumbi"))))</f>
        <v/>
      </c>
      <c r="W2065" s="25" t="n">
        <f aca="false">IF(O2065="Won",1,IF(O2065="Lost",0,""))</f>
        <v>0</v>
      </c>
      <c r="Y2065" s="25" t="str">
        <f aca="false">IF(E2065="","Sim","")</f>
        <v/>
      </c>
    </row>
    <row r="2066" customFormat="false" ht="15" hidden="false" customHeight="false" outlineLevel="0" collapsed="false">
      <c r="A2066" s="25" t="s">
        <v>2316</v>
      </c>
      <c r="B2066" s="25" t="s">
        <v>67</v>
      </c>
      <c r="C2066" s="25" t="s">
        <v>75</v>
      </c>
      <c r="D2066" s="25" t="s">
        <v>80</v>
      </c>
      <c r="E2066" s="25" t="s">
        <v>198</v>
      </c>
      <c r="F2066" s="25" t="s">
        <v>177</v>
      </c>
      <c r="G2066" s="26" t="n">
        <v>2819.5</v>
      </c>
      <c r="H2066" s="27" t="n">
        <v>7227</v>
      </c>
      <c r="I2066" s="25" t="s">
        <v>147</v>
      </c>
      <c r="J2066" s="25" t="s">
        <v>199</v>
      </c>
      <c r="K2066" s="25" t="n">
        <v>1991</v>
      </c>
      <c r="L2066" s="25" t="s">
        <v>186</v>
      </c>
      <c r="M2066" s="25" t="s">
        <v>171</v>
      </c>
      <c r="N2066" s="28" t="n">
        <v>550</v>
      </c>
      <c r="O2066" s="25" t="s">
        <v>54</v>
      </c>
      <c r="P2066" s="29" t="n">
        <v>42968</v>
      </c>
      <c r="Q2066" s="29" t="n">
        <v>43051</v>
      </c>
      <c r="R2066" s="28" t="n">
        <v>509</v>
      </c>
      <c r="S2066" s="28" t="n">
        <f aca="false">IF(O2066="Won",R2066,IF(O2066="Lost",0,N2066))</f>
        <v>509</v>
      </c>
      <c r="T2066" s="30" t="n">
        <f aca="false">IF(AND(P2066&lt;&gt;"",Q2066&lt;&gt;""),Q2066-P2066,"")</f>
        <v>83</v>
      </c>
      <c r="U2066" s="30" t="str">
        <f aca="false">IF(AND(O2066="Engaging",P2066&lt;&gt;""),'Leia-me'!$B$5-P2066,"")</f>
        <v/>
      </c>
      <c r="V2066" s="25" t="str">
        <f aca="false">IF(O2066&lt;&gt;"Engaging","",IF(U2066&lt;='Leia-me'!$B$6,"Saudável",IF(U2066&lt;='Leia-me'!$B$7,"Esfriando",IF(U2066&lt;='Leia-me'!$B$8,"Última chance","Zumbi"))))</f>
        <v/>
      </c>
      <c r="W2066" s="25" t="n">
        <f aca="false">IF(O2066="Won",1,IF(O2066="Lost",0,""))</f>
        <v>1</v>
      </c>
      <c r="Y2066" s="25" t="str">
        <f aca="false">IF(E2066="","Sim","")</f>
        <v/>
      </c>
    </row>
    <row r="2067" customFormat="false" ht="15" hidden="false" customHeight="false" outlineLevel="0" collapsed="false">
      <c r="A2067" s="25" t="s">
        <v>2317</v>
      </c>
      <c r="B2067" s="25" t="s">
        <v>67</v>
      </c>
      <c r="C2067" s="25" t="s">
        <v>75</v>
      </c>
      <c r="D2067" s="25" t="s">
        <v>80</v>
      </c>
      <c r="E2067" s="25" t="s">
        <v>173</v>
      </c>
      <c r="F2067" s="25" t="s">
        <v>146</v>
      </c>
      <c r="G2067" s="26" t="n">
        <v>647.18</v>
      </c>
      <c r="H2067" s="27" t="n">
        <v>1185</v>
      </c>
      <c r="I2067" s="25" t="s">
        <v>174</v>
      </c>
      <c r="K2067" s="25" t="n">
        <v>1986</v>
      </c>
      <c r="L2067" s="25" t="s">
        <v>1834</v>
      </c>
      <c r="M2067" s="25" t="s">
        <v>171</v>
      </c>
      <c r="N2067" s="28" t="n">
        <v>4821</v>
      </c>
      <c r="O2067" s="25" t="s">
        <v>54</v>
      </c>
      <c r="P2067" s="29" t="n">
        <v>42970</v>
      </c>
      <c r="Q2067" s="29" t="n">
        <v>43053</v>
      </c>
      <c r="R2067" s="28" t="n">
        <v>4833</v>
      </c>
      <c r="S2067" s="28" t="n">
        <f aca="false">IF(O2067="Won",R2067,IF(O2067="Lost",0,N2067))</f>
        <v>4833</v>
      </c>
      <c r="T2067" s="30" t="n">
        <f aca="false">IF(AND(P2067&lt;&gt;"",Q2067&lt;&gt;""),Q2067-P2067,"")</f>
        <v>83</v>
      </c>
      <c r="U2067" s="30" t="str">
        <f aca="false">IF(AND(O2067="Engaging",P2067&lt;&gt;""),'Leia-me'!$B$5-P2067,"")</f>
        <v/>
      </c>
      <c r="V2067" s="25" t="str">
        <f aca="false">IF(O2067&lt;&gt;"Engaging","",IF(U2067&lt;='Leia-me'!$B$6,"Saudável",IF(U2067&lt;='Leia-me'!$B$7,"Esfriando",IF(U2067&lt;='Leia-me'!$B$8,"Última chance","Zumbi"))))</f>
        <v/>
      </c>
      <c r="W2067" s="25" t="n">
        <f aca="false">IF(O2067="Won",1,IF(O2067="Lost",0,""))</f>
        <v>1</v>
      </c>
      <c r="X2067" s="25" t="s">
        <v>1835</v>
      </c>
      <c r="Y2067" s="25" t="str">
        <f aca="false">IF(E2067="","Sim","")</f>
        <v/>
      </c>
    </row>
    <row r="2068" customFormat="false" ht="15" hidden="false" customHeight="false" outlineLevel="0" collapsed="false">
      <c r="A2068" s="25" t="s">
        <v>2318</v>
      </c>
      <c r="B2068" s="25" t="s">
        <v>67</v>
      </c>
      <c r="C2068" s="25" t="s">
        <v>75</v>
      </c>
      <c r="D2068" s="25" t="s">
        <v>80</v>
      </c>
      <c r="E2068" s="25" t="s">
        <v>237</v>
      </c>
      <c r="F2068" s="25" t="s">
        <v>192</v>
      </c>
      <c r="G2068" s="26" t="n">
        <v>4618</v>
      </c>
      <c r="H2068" s="27" t="n">
        <v>10083</v>
      </c>
      <c r="I2068" s="25" t="s">
        <v>147</v>
      </c>
      <c r="K2068" s="25" t="n">
        <v>1982</v>
      </c>
      <c r="L2068" s="25" t="s">
        <v>1834</v>
      </c>
      <c r="M2068" s="25" t="s">
        <v>171</v>
      </c>
      <c r="N2068" s="28" t="n">
        <v>4821</v>
      </c>
      <c r="O2068" s="25" t="s">
        <v>54</v>
      </c>
      <c r="P2068" s="29" t="n">
        <v>42970</v>
      </c>
      <c r="Q2068" s="29" t="n">
        <v>43089</v>
      </c>
      <c r="R2068" s="28" t="n">
        <v>4744</v>
      </c>
      <c r="S2068" s="28" t="n">
        <f aca="false">IF(O2068="Won",R2068,IF(O2068="Lost",0,N2068))</f>
        <v>4744</v>
      </c>
      <c r="T2068" s="30" t="n">
        <f aca="false">IF(AND(P2068&lt;&gt;"",Q2068&lt;&gt;""),Q2068-P2068,"")</f>
        <v>119</v>
      </c>
      <c r="U2068" s="30" t="str">
        <f aca="false">IF(AND(O2068="Engaging",P2068&lt;&gt;""),'Leia-me'!$B$5-P2068,"")</f>
        <v/>
      </c>
      <c r="V2068" s="25" t="str">
        <f aca="false">IF(O2068&lt;&gt;"Engaging","",IF(U2068&lt;='Leia-me'!$B$6,"Saudável",IF(U2068&lt;='Leia-me'!$B$7,"Esfriando",IF(U2068&lt;='Leia-me'!$B$8,"Última chance","Zumbi"))))</f>
        <v/>
      </c>
      <c r="W2068" s="25" t="n">
        <f aca="false">IF(O2068="Won",1,IF(O2068="Lost",0,""))</f>
        <v>1</v>
      </c>
      <c r="X2068" s="25" t="s">
        <v>1835</v>
      </c>
      <c r="Y2068" s="25" t="str">
        <f aca="false">IF(E2068="","Sim","")</f>
        <v/>
      </c>
    </row>
    <row r="2069" customFormat="false" ht="15" hidden="false" customHeight="false" outlineLevel="0" collapsed="false">
      <c r="A2069" s="25" t="s">
        <v>2319</v>
      </c>
      <c r="B2069" s="25" t="s">
        <v>67</v>
      </c>
      <c r="C2069" s="25" t="s">
        <v>75</v>
      </c>
      <c r="D2069" s="25" t="s">
        <v>80</v>
      </c>
      <c r="E2069" s="25" t="s">
        <v>210</v>
      </c>
      <c r="F2069" s="25" t="s">
        <v>211</v>
      </c>
      <c r="G2069" s="26" t="n">
        <v>718.62</v>
      </c>
      <c r="H2069" s="27" t="n">
        <v>2448</v>
      </c>
      <c r="I2069" s="25" t="s">
        <v>147</v>
      </c>
      <c r="K2069" s="25" t="n">
        <v>2001</v>
      </c>
      <c r="L2069" s="25" t="s">
        <v>186</v>
      </c>
      <c r="M2069" s="25" t="s">
        <v>171</v>
      </c>
      <c r="N2069" s="28" t="n">
        <v>550</v>
      </c>
      <c r="O2069" s="25" t="s">
        <v>54</v>
      </c>
      <c r="P2069" s="29" t="n">
        <v>42975</v>
      </c>
      <c r="Q2069" s="29" t="n">
        <v>42989</v>
      </c>
      <c r="R2069" s="28" t="n">
        <v>525</v>
      </c>
      <c r="S2069" s="28" t="n">
        <f aca="false">IF(O2069="Won",R2069,IF(O2069="Lost",0,N2069))</f>
        <v>525</v>
      </c>
      <c r="T2069" s="30" t="n">
        <f aca="false">IF(AND(P2069&lt;&gt;"",Q2069&lt;&gt;""),Q2069-P2069,"")</f>
        <v>14</v>
      </c>
      <c r="U2069" s="30" t="str">
        <f aca="false">IF(AND(O2069="Engaging",P2069&lt;&gt;""),'Leia-me'!$B$5-P2069,"")</f>
        <v/>
      </c>
      <c r="V2069" s="25" t="str">
        <f aca="false">IF(O2069&lt;&gt;"Engaging","",IF(U2069&lt;='Leia-me'!$B$6,"Saudável",IF(U2069&lt;='Leia-me'!$B$7,"Esfriando",IF(U2069&lt;='Leia-me'!$B$8,"Última chance","Zumbi"))))</f>
        <v/>
      </c>
      <c r="W2069" s="25" t="n">
        <f aca="false">IF(O2069="Won",1,IF(O2069="Lost",0,""))</f>
        <v>1</v>
      </c>
      <c r="Y2069" s="25" t="str">
        <f aca="false">IF(E2069="","Sim","")</f>
        <v/>
      </c>
    </row>
    <row r="2070" customFormat="false" ht="15" hidden="false" customHeight="false" outlineLevel="0" collapsed="false">
      <c r="A2070" s="25" t="s">
        <v>2320</v>
      </c>
      <c r="B2070" s="25" t="s">
        <v>67</v>
      </c>
      <c r="C2070" s="25" t="s">
        <v>75</v>
      </c>
      <c r="D2070" s="25" t="s">
        <v>80</v>
      </c>
      <c r="E2070" s="25" t="s">
        <v>191</v>
      </c>
      <c r="F2070" s="25" t="s">
        <v>192</v>
      </c>
      <c r="G2070" s="26" t="n">
        <v>2714.9</v>
      </c>
      <c r="H2070" s="27" t="n">
        <v>2641</v>
      </c>
      <c r="I2070" s="25" t="s">
        <v>147</v>
      </c>
      <c r="J2070" s="25" t="s">
        <v>193</v>
      </c>
      <c r="K2070" s="25" t="n">
        <v>1998</v>
      </c>
      <c r="L2070" s="25" t="s">
        <v>170</v>
      </c>
      <c r="M2070" s="25" t="s">
        <v>171</v>
      </c>
      <c r="N2070" s="28" t="n">
        <v>1096</v>
      </c>
      <c r="O2070" s="25" t="s">
        <v>54</v>
      </c>
      <c r="P2070" s="29" t="n">
        <v>42975</v>
      </c>
      <c r="Q2070" s="29" t="n">
        <v>42985</v>
      </c>
      <c r="R2070" s="28" t="n">
        <v>1252</v>
      </c>
      <c r="S2070" s="28" t="n">
        <f aca="false">IF(O2070="Won",R2070,IF(O2070="Lost",0,N2070))</f>
        <v>1252</v>
      </c>
      <c r="T2070" s="30" t="n">
        <f aca="false">IF(AND(P2070&lt;&gt;"",Q2070&lt;&gt;""),Q2070-P2070,"")</f>
        <v>10</v>
      </c>
      <c r="U2070" s="30" t="str">
        <f aca="false">IF(AND(O2070="Engaging",P2070&lt;&gt;""),'Leia-me'!$B$5-P2070,"")</f>
        <v/>
      </c>
      <c r="V2070" s="25" t="str">
        <f aca="false">IF(O2070&lt;&gt;"Engaging","",IF(U2070&lt;='Leia-me'!$B$6,"Saudável",IF(U2070&lt;='Leia-me'!$B$7,"Esfriando",IF(U2070&lt;='Leia-me'!$B$8,"Última chance","Zumbi"))))</f>
        <v/>
      </c>
      <c r="W2070" s="25" t="n">
        <f aca="false">IF(O2070="Won",1,IF(O2070="Lost",0,""))</f>
        <v>1</v>
      </c>
      <c r="Y2070" s="25" t="str">
        <f aca="false">IF(E2070="","Sim","")</f>
        <v/>
      </c>
    </row>
    <row r="2071" customFormat="false" ht="15" hidden="false" customHeight="false" outlineLevel="0" collapsed="false">
      <c r="A2071" s="25" t="s">
        <v>2321</v>
      </c>
      <c r="B2071" s="25" t="s">
        <v>67</v>
      </c>
      <c r="C2071" s="25" t="s">
        <v>75</v>
      </c>
      <c r="D2071" s="25" t="s">
        <v>80</v>
      </c>
      <c r="E2071" s="25" t="s">
        <v>266</v>
      </c>
      <c r="F2071" s="25" t="s">
        <v>267</v>
      </c>
      <c r="G2071" s="26" t="n">
        <v>2041.73</v>
      </c>
      <c r="H2071" s="27" t="n">
        <v>5276</v>
      </c>
      <c r="I2071" s="25" t="s">
        <v>147</v>
      </c>
      <c r="K2071" s="25" t="n">
        <v>1997</v>
      </c>
      <c r="L2071" s="25" t="s">
        <v>1834</v>
      </c>
      <c r="M2071" s="25" t="s">
        <v>171</v>
      </c>
      <c r="N2071" s="28" t="n">
        <v>4821</v>
      </c>
      <c r="O2071" s="25" t="s">
        <v>55</v>
      </c>
      <c r="P2071" s="29" t="n">
        <v>42977</v>
      </c>
      <c r="Q2071" s="29" t="n">
        <v>43054</v>
      </c>
      <c r="R2071" s="28" t="n">
        <v>0</v>
      </c>
      <c r="S2071" s="28" t="n">
        <f aca="false">IF(O2071="Won",R2071,IF(O2071="Lost",0,N2071))</f>
        <v>0</v>
      </c>
      <c r="T2071" s="30" t="n">
        <f aca="false">IF(AND(P2071&lt;&gt;"",Q2071&lt;&gt;""),Q2071-P2071,"")</f>
        <v>77</v>
      </c>
      <c r="U2071" s="30" t="str">
        <f aca="false">IF(AND(O2071="Engaging",P2071&lt;&gt;""),'Leia-me'!$B$5-P2071,"")</f>
        <v/>
      </c>
      <c r="V2071" s="25" t="str">
        <f aca="false">IF(O2071&lt;&gt;"Engaging","",IF(U2071&lt;='Leia-me'!$B$6,"Saudável",IF(U2071&lt;='Leia-me'!$B$7,"Esfriando",IF(U2071&lt;='Leia-me'!$B$8,"Última chance","Zumbi"))))</f>
        <v/>
      </c>
      <c r="W2071" s="25" t="n">
        <f aca="false">IF(O2071="Won",1,IF(O2071="Lost",0,""))</f>
        <v>0</v>
      </c>
      <c r="X2071" s="25" t="s">
        <v>1835</v>
      </c>
      <c r="Y2071" s="25" t="str">
        <f aca="false">IF(E2071="","Sim","")</f>
        <v/>
      </c>
    </row>
    <row r="2072" customFormat="false" ht="15" hidden="false" customHeight="false" outlineLevel="0" collapsed="false">
      <c r="A2072" s="25" t="s">
        <v>2322</v>
      </c>
      <c r="B2072" s="25" t="s">
        <v>67</v>
      </c>
      <c r="C2072" s="25" t="s">
        <v>75</v>
      </c>
      <c r="D2072" s="25" t="s">
        <v>80</v>
      </c>
      <c r="E2072" s="25" t="s">
        <v>162</v>
      </c>
      <c r="F2072" s="25" t="s">
        <v>155</v>
      </c>
      <c r="G2072" s="26" t="n">
        <v>5266.09</v>
      </c>
      <c r="H2072" s="27" t="n">
        <v>8595</v>
      </c>
      <c r="I2072" s="25" t="s">
        <v>147</v>
      </c>
      <c r="J2072" s="25" t="s">
        <v>156</v>
      </c>
      <c r="K2072" s="25" t="n">
        <v>1988</v>
      </c>
      <c r="L2072" s="25" t="s">
        <v>148</v>
      </c>
      <c r="M2072" s="25" t="s">
        <v>149</v>
      </c>
      <c r="N2072" s="28" t="n">
        <v>55</v>
      </c>
      <c r="O2072" s="25" t="s">
        <v>55</v>
      </c>
      <c r="P2072" s="29" t="n">
        <v>42977</v>
      </c>
      <c r="Q2072" s="29" t="n">
        <v>42978</v>
      </c>
      <c r="R2072" s="28" t="n">
        <v>0</v>
      </c>
      <c r="S2072" s="28" t="n">
        <f aca="false">IF(O2072="Won",R2072,IF(O2072="Lost",0,N2072))</f>
        <v>0</v>
      </c>
      <c r="T2072" s="30" t="n">
        <f aca="false">IF(AND(P2072&lt;&gt;"",Q2072&lt;&gt;""),Q2072-P2072,"")</f>
        <v>1</v>
      </c>
      <c r="U2072" s="30" t="str">
        <f aca="false">IF(AND(O2072="Engaging",P2072&lt;&gt;""),'Leia-me'!$B$5-P2072,"")</f>
        <v/>
      </c>
      <c r="V2072" s="25" t="str">
        <f aca="false">IF(O2072&lt;&gt;"Engaging","",IF(U2072&lt;='Leia-me'!$B$6,"Saudável",IF(U2072&lt;='Leia-me'!$B$7,"Esfriando",IF(U2072&lt;='Leia-me'!$B$8,"Última chance","Zumbi"))))</f>
        <v/>
      </c>
      <c r="W2072" s="25" t="n">
        <f aca="false">IF(O2072="Won",1,IF(O2072="Lost",0,""))</f>
        <v>0</v>
      </c>
      <c r="Y2072" s="25" t="str">
        <f aca="false">IF(E2072="","Sim","")</f>
        <v/>
      </c>
    </row>
    <row r="2073" customFormat="false" ht="15" hidden="false" customHeight="false" outlineLevel="0" collapsed="false">
      <c r="A2073" s="25" t="s">
        <v>2323</v>
      </c>
      <c r="B2073" s="25" t="s">
        <v>67</v>
      </c>
      <c r="C2073" s="25" t="s">
        <v>75</v>
      </c>
      <c r="D2073" s="25" t="s">
        <v>80</v>
      </c>
      <c r="E2073" s="25" t="s">
        <v>218</v>
      </c>
      <c r="F2073" s="25" t="s">
        <v>146</v>
      </c>
      <c r="G2073" s="26" t="n">
        <v>4.54</v>
      </c>
      <c r="H2073" s="27" t="n">
        <v>9</v>
      </c>
      <c r="I2073" s="25" t="s">
        <v>147</v>
      </c>
      <c r="K2073" s="25" t="n">
        <v>2017</v>
      </c>
      <c r="L2073" s="25" t="s">
        <v>1834</v>
      </c>
      <c r="M2073" s="25" t="s">
        <v>171</v>
      </c>
      <c r="N2073" s="28" t="n">
        <v>4821</v>
      </c>
      <c r="O2073" s="25" t="s">
        <v>54</v>
      </c>
      <c r="P2073" s="29" t="n">
        <v>42977</v>
      </c>
      <c r="Q2073" s="29" t="n">
        <v>42996</v>
      </c>
      <c r="R2073" s="28" t="n">
        <v>4598</v>
      </c>
      <c r="S2073" s="28" t="n">
        <f aca="false">IF(O2073="Won",R2073,IF(O2073="Lost",0,N2073))</f>
        <v>4598</v>
      </c>
      <c r="T2073" s="30" t="n">
        <f aca="false">IF(AND(P2073&lt;&gt;"",Q2073&lt;&gt;""),Q2073-P2073,"")</f>
        <v>19</v>
      </c>
      <c r="U2073" s="30" t="str">
        <f aca="false">IF(AND(O2073="Engaging",P2073&lt;&gt;""),'Leia-me'!$B$5-P2073,"")</f>
        <v/>
      </c>
      <c r="V2073" s="25" t="str">
        <f aca="false">IF(O2073&lt;&gt;"Engaging","",IF(U2073&lt;='Leia-me'!$B$6,"Saudável",IF(U2073&lt;='Leia-me'!$B$7,"Esfriando",IF(U2073&lt;='Leia-me'!$B$8,"Última chance","Zumbi"))))</f>
        <v/>
      </c>
      <c r="W2073" s="25" t="n">
        <f aca="false">IF(O2073="Won",1,IF(O2073="Lost",0,""))</f>
        <v>1</v>
      </c>
      <c r="X2073" s="25" t="s">
        <v>1835</v>
      </c>
      <c r="Y2073" s="25" t="str">
        <f aca="false">IF(E2073="","Sim","")</f>
        <v/>
      </c>
    </row>
    <row r="2074" customFormat="false" ht="15" hidden="false" customHeight="false" outlineLevel="0" collapsed="false">
      <c r="A2074" s="25" t="s">
        <v>2324</v>
      </c>
      <c r="B2074" s="25" t="s">
        <v>67</v>
      </c>
      <c r="C2074" s="25" t="s">
        <v>75</v>
      </c>
      <c r="D2074" s="25" t="s">
        <v>80</v>
      </c>
      <c r="E2074" s="25" t="s">
        <v>184</v>
      </c>
      <c r="F2074" s="25" t="s">
        <v>185</v>
      </c>
      <c r="G2074" s="26" t="n">
        <v>1520.66</v>
      </c>
      <c r="H2074" s="27" t="n">
        <v>1806</v>
      </c>
      <c r="I2074" s="25" t="s">
        <v>147</v>
      </c>
      <c r="K2074" s="25" t="n">
        <v>2005</v>
      </c>
      <c r="L2074" s="25" t="s">
        <v>1834</v>
      </c>
      <c r="M2074" s="25" t="s">
        <v>171</v>
      </c>
      <c r="N2074" s="28" t="n">
        <v>4821</v>
      </c>
      <c r="O2074" s="25" t="s">
        <v>54</v>
      </c>
      <c r="P2074" s="29" t="n">
        <v>42977</v>
      </c>
      <c r="Q2074" s="29" t="n">
        <v>42988</v>
      </c>
      <c r="R2074" s="28" t="n">
        <v>5008</v>
      </c>
      <c r="S2074" s="28" t="n">
        <f aca="false">IF(O2074="Won",R2074,IF(O2074="Lost",0,N2074))</f>
        <v>5008</v>
      </c>
      <c r="T2074" s="30" t="n">
        <f aca="false">IF(AND(P2074&lt;&gt;"",Q2074&lt;&gt;""),Q2074-P2074,"")</f>
        <v>11</v>
      </c>
      <c r="U2074" s="30" t="str">
        <f aca="false">IF(AND(O2074="Engaging",P2074&lt;&gt;""),'Leia-me'!$B$5-P2074,"")</f>
        <v/>
      </c>
      <c r="V2074" s="25" t="str">
        <f aca="false">IF(O2074&lt;&gt;"Engaging","",IF(U2074&lt;='Leia-me'!$B$6,"Saudável",IF(U2074&lt;='Leia-me'!$B$7,"Esfriando",IF(U2074&lt;='Leia-me'!$B$8,"Última chance","Zumbi"))))</f>
        <v/>
      </c>
      <c r="W2074" s="25" t="n">
        <f aca="false">IF(O2074="Won",1,IF(O2074="Lost",0,""))</f>
        <v>1</v>
      </c>
      <c r="X2074" s="25" t="s">
        <v>1835</v>
      </c>
      <c r="Y2074" s="25" t="str">
        <f aca="false">IF(E2074="","Sim","")</f>
        <v/>
      </c>
    </row>
    <row r="2075" customFormat="false" ht="15" hidden="false" customHeight="false" outlineLevel="0" collapsed="false">
      <c r="A2075" s="25" t="s">
        <v>2325</v>
      </c>
      <c r="B2075" s="25" t="s">
        <v>67</v>
      </c>
      <c r="C2075" s="25" t="s">
        <v>75</v>
      </c>
      <c r="D2075" s="25" t="s">
        <v>80</v>
      </c>
      <c r="E2075" s="25" t="s">
        <v>158</v>
      </c>
      <c r="F2075" s="25" t="s">
        <v>159</v>
      </c>
      <c r="G2075" s="26" t="n">
        <v>291.27</v>
      </c>
      <c r="H2075" s="27" t="n">
        <v>586</v>
      </c>
      <c r="I2075" s="25" t="s">
        <v>147</v>
      </c>
      <c r="K2075" s="25" t="n">
        <v>1997</v>
      </c>
      <c r="L2075" s="25" t="s">
        <v>1834</v>
      </c>
      <c r="M2075" s="25" t="s">
        <v>171</v>
      </c>
      <c r="N2075" s="28" t="n">
        <v>4821</v>
      </c>
      <c r="O2075" s="25" t="s">
        <v>54</v>
      </c>
      <c r="P2075" s="29" t="n">
        <v>42977</v>
      </c>
      <c r="Q2075" s="29" t="n">
        <v>43078</v>
      </c>
      <c r="R2075" s="28" t="n">
        <v>3932</v>
      </c>
      <c r="S2075" s="28" t="n">
        <f aca="false">IF(O2075="Won",R2075,IF(O2075="Lost",0,N2075))</f>
        <v>3932</v>
      </c>
      <c r="T2075" s="30" t="n">
        <f aca="false">IF(AND(P2075&lt;&gt;"",Q2075&lt;&gt;""),Q2075-P2075,"")</f>
        <v>101</v>
      </c>
      <c r="U2075" s="30" t="str">
        <f aca="false">IF(AND(O2075="Engaging",P2075&lt;&gt;""),'Leia-me'!$B$5-P2075,"")</f>
        <v/>
      </c>
      <c r="V2075" s="25" t="str">
        <f aca="false">IF(O2075&lt;&gt;"Engaging","",IF(U2075&lt;='Leia-me'!$B$6,"Saudável",IF(U2075&lt;='Leia-me'!$B$7,"Esfriando",IF(U2075&lt;='Leia-me'!$B$8,"Última chance","Zumbi"))))</f>
        <v/>
      </c>
      <c r="W2075" s="25" t="n">
        <f aca="false">IF(O2075="Won",1,IF(O2075="Lost",0,""))</f>
        <v>1</v>
      </c>
      <c r="X2075" s="25" t="s">
        <v>1835</v>
      </c>
      <c r="Y2075" s="25" t="str">
        <f aca="false">IF(E2075="","Sim","")</f>
        <v/>
      </c>
    </row>
    <row r="2076" customFormat="false" ht="15" hidden="false" customHeight="false" outlineLevel="0" collapsed="false">
      <c r="A2076" s="25" t="s">
        <v>2326</v>
      </c>
      <c r="B2076" s="25" t="s">
        <v>67</v>
      </c>
      <c r="C2076" s="25" t="s">
        <v>75</v>
      </c>
      <c r="D2076" s="25" t="s">
        <v>80</v>
      </c>
      <c r="E2076" s="25" t="s">
        <v>215</v>
      </c>
      <c r="F2076" s="25" t="s">
        <v>177</v>
      </c>
      <c r="G2076" s="26" t="n">
        <v>1102.43</v>
      </c>
      <c r="H2076" s="27" t="n">
        <v>1759</v>
      </c>
      <c r="I2076" s="25" t="s">
        <v>147</v>
      </c>
      <c r="K2076" s="25" t="n">
        <v>2006</v>
      </c>
      <c r="L2076" s="25" t="s">
        <v>178</v>
      </c>
      <c r="M2076" s="25" t="s">
        <v>171</v>
      </c>
      <c r="N2076" s="28" t="n">
        <v>5482</v>
      </c>
      <c r="O2076" s="25" t="s">
        <v>54</v>
      </c>
      <c r="P2076" s="29" t="n">
        <v>42978</v>
      </c>
      <c r="Q2076" s="29" t="n">
        <v>42988</v>
      </c>
      <c r="R2076" s="28" t="n">
        <v>5293</v>
      </c>
      <c r="S2076" s="28" t="n">
        <f aca="false">IF(O2076="Won",R2076,IF(O2076="Lost",0,N2076))</f>
        <v>5293</v>
      </c>
      <c r="T2076" s="30" t="n">
        <f aca="false">IF(AND(P2076&lt;&gt;"",Q2076&lt;&gt;""),Q2076-P2076,"")</f>
        <v>10</v>
      </c>
      <c r="U2076" s="30" t="str">
        <f aca="false">IF(AND(O2076="Engaging",P2076&lt;&gt;""),'Leia-me'!$B$5-P2076,"")</f>
        <v/>
      </c>
      <c r="V2076" s="25" t="str">
        <f aca="false">IF(O2076&lt;&gt;"Engaging","",IF(U2076&lt;='Leia-me'!$B$6,"Saudável",IF(U2076&lt;='Leia-me'!$B$7,"Esfriando",IF(U2076&lt;='Leia-me'!$B$8,"Última chance","Zumbi"))))</f>
        <v/>
      </c>
      <c r="W2076" s="25" t="n">
        <f aca="false">IF(O2076="Won",1,IF(O2076="Lost",0,""))</f>
        <v>1</v>
      </c>
      <c r="Y2076" s="25" t="str">
        <f aca="false">IF(E2076="","Sim","")</f>
        <v/>
      </c>
    </row>
    <row r="2077" customFormat="false" ht="15" hidden="false" customHeight="false" outlineLevel="0" collapsed="false">
      <c r="A2077" s="25" t="s">
        <v>2327</v>
      </c>
      <c r="B2077" s="25" t="s">
        <v>67</v>
      </c>
      <c r="C2077" s="25" t="s">
        <v>75</v>
      </c>
      <c r="D2077" s="25" t="s">
        <v>80</v>
      </c>
      <c r="E2077" s="25" t="s">
        <v>180</v>
      </c>
      <c r="F2077" s="25" t="s">
        <v>146</v>
      </c>
      <c r="G2077" s="26" t="n">
        <v>3178.24</v>
      </c>
      <c r="H2077" s="27" t="n">
        <v>4540</v>
      </c>
      <c r="I2077" s="25" t="s">
        <v>147</v>
      </c>
      <c r="K2077" s="25" t="n">
        <v>2002</v>
      </c>
      <c r="L2077" s="25" t="s">
        <v>1834</v>
      </c>
      <c r="M2077" s="25" t="s">
        <v>171</v>
      </c>
      <c r="N2077" s="28" t="n">
        <v>4821</v>
      </c>
      <c r="O2077" s="25" t="s">
        <v>55</v>
      </c>
      <c r="P2077" s="29" t="n">
        <v>42979</v>
      </c>
      <c r="Q2077" s="29" t="n">
        <v>42995</v>
      </c>
      <c r="R2077" s="28" t="n">
        <v>0</v>
      </c>
      <c r="S2077" s="28" t="n">
        <f aca="false">IF(O2077="Won",R2077,IF(O2077="Lost",0,N2077))</f>
        <v>0</v>
      </c>
      <c r="T2077" s="30" t="n">
        <f aca="false">IF(AND(P2077&lt;&gt;"",Q2077&lt;&gt;""),Q2077-P2077,"")</f>
        <v>16</v>
      </c>
      <c r="U2077" s="30" t="str">
        <f aca="false">IF(AND(O2077="Engaging",P2077&lt;&gt;""),'Leia-me'!$B$5-P2077,"")</f>
        <v/>
      </c>
      <c r="V2077" s="25" t="str">
        <f aca="false">IF(O2077&lt;&gt;"Engaging","",IF(U2077&lt;='Leia-me'!$B$6,"Saudável",IF(U2077&lt;='Leia-me'!$B$7,"Esfriando",IF(U2077&lt;='Leia-me'!$B$8,"Última chance","Zumbi"))))</f>
        <v/>
      </c>
      <c r="W2077" s="25" t="n">
        <f aca="false">IF(O2077="Won",1,IF(O2077="Lost",0,""))</f>
        <v>0</v>
      </c>
      <c r="X2077" s="25" t="s">
        <v>1835</v>
      </c>
      <c r="Y2077" s="25" t="str">
        <f aca="false">IF(E2077="","Sim","")</f>
        <v/>
      </c>
    </row>
    <row r="2078" customFormat="false" ht="15" hidden="false" customHeight="false" outlineLevel="0" collapsed="false">
      <c r="A2078" s="25" t="s">
        <v>2328</v>
      </c>
      <c r="B2078" s="25" t="s">
        <v>67</v>
      </c>
      <c r="C2078" s="25" t="s">
        <v>75</v>
      </c>
      <c r="D2078" s="25" t="s">
        <v>80</v>
      </c>
      <c r="E2078" s="25" t="s">
        <v>210</v>
      </c>
      <c r="F2078" s="25" t="s">
        <v>211</v>
      </c>
      <c r="G2078" s="26" t="n">
        <v>718.62</v>
      </c>
      <c r="H2078" s="27" t="n">
        <v>2448</v>
      </c>
      <c r="I2078" s="25" t="s">
        <v>147</v>
      </c>
      <c r="K2078" s="25" t="n">
        <v>2001</v>
      </c>
      <c r="L2078" s="25" t="s">
        <v>1834</v>
      </c>
      <c r="M2078" s="25" t="s">
        <v>171</v>
      </c>
      <c r="N2078" s="28" t="n">
        <v>4821</v>
      </c>
      <c r="O2078" s="25" t="s">
        <v>54</v>
      </c>
      <c r="P2078" s="29" t="n">
        <v>42979</v>
      </c>
      <c r="Q2078" s="29" t="n">
        <v>42990</v>
      </c>
      <c r="R2078" s="28" t="n">
        <v>4375</v>
      </c>
      <c r="S2078" s="28" t="n">
        <f aca="false">IF(O2078="Won",R2078,IF(O2078="Lost",0,N2078))</f>
        <v>4375</v>
      </c>
      <c r="T2078" s="30" t="n">
        <f aca="false">IF(AND(P2078&lt;&gt;"",Q2078&lt;&gt;""),Q2078-P2078,"")</f>
        <v>11</v>
      </c>
      <c r="U2078" s="30" t="str">
        <f aca="false">IF(AND(O2078="Engaging",P2078&lt;&gt;""),'Leia-me'!$B$5-P2078,"")</f>
        <v/>
      </c>
      <c r="V2078" s="25" t="str">
        <f aca="false">IF(O2078&lt;&gt;"Engaging","",IF(U2078&lt;='Leia-me'!$B$6,"Saudável",IF(U2078&lt;='Leia-me'!$B$7,"Esfriando",IF(U2078&lt;='Leia-me'!$B$8,"Última chance","Zumbi"))))</f>
        <v/>
      </c>
      <c r="W2078" s="25" t="n">
        <f aca="false">IF(O2078="Won",1,IF(O2078="Lost",0,""))</f>
        <v>1</v>
      </c>
      <c r="X2078" s="25" t="s">
        <v>1835</v>
      </c>
      <c r="Y2078" s="25" t="str">
        <f aca="false">IF(E2078="","Sim","")</f>
        <v/>
      </c>
    </row>
    <row r="2079" customFormat="false" ht="15" hidden="false" customHeight="false" outlineLevel="0" collapsed="false">
      <c r="A2079" s="25" t="s">
        <v>2329</v>
      </c>
      <c r="B2079" s="25" t="s">
        <v>67</v>
      </c>
      <c r="C2079" s="25" t="s">
        <v>75</v>
      </c>
      <c r="D2079" s="25" t="s">
        <v>80</v>
      </c>
      <c r="E2079" s="25" t="s">
        <v>188</v>
      </c>
      <c r="F2079" s="25" t="s">
        <v>185</v>
      </c>
      <c r="G2079" s="26" t="n">
        <v>1008.06</v>
      </c>
      <c r="H2079" s="27" t="n">
        <v>1238</v>
      </c>
      <c r="I2079" s="25" t="s">
        <v>147</v>
      </c>
      <c r="K2079" s="25" t="n">
        <v>1983</v>
      </c>
      <c r="L2079" s="25" t="s">
        <v>1834</v>
      </c>
      <c r="M2079" s="25" t="s">
        <v>171</v>
      </c>
      <c r="N2079" s="28" t="n">
        <v>4821</v>
      </c>
      <c r="O2079" s="25" t="s">
        <v>54</v>
      </c>
      <c r="P2079" s="29" t="n">
        <v>42979</v>
      </c>
      <c r="Q2079" s="29" t="n">
        <v>43073</v>
      </c>
      <c r="R2079" s="28" t="n">
        <v>4819</v>
      </c>
      <c r="S2079" s="28" t="n">
        <f aca="false">IF(O2079="Won",R2079,IF(O2079="Lost",0,N2079))</f>
        <v>4819</v>
      </c>
      <c r="T2079" s="30" t="n">
        <f aca="false">IF(AND(P2079&lt;&gt;"",Q2079&lt;&gt;""),Q2079-P2079,"")</f>
        <v>94</v>
      </c>
      <c r="U2079" s="30" t="str">
        <f aca="false">IF(AND(O2079="Engaging",P2079&lt;&gt;""),'Leia-me'!$B$5-P2079,"")</f>
        <v/>
      </c>
      <c r="V2079" s="25" t="str">
        <f aca="false">IF(O2079&lt;&gt;"Engaging","",IF(U2079&lt;='Leia-me'!$B$6,"Saudável",IF(U2079&lt;='Leia-me'!$B$7,"Esfriando",IF(U2079&lt;='Leia-me'!$B$8,"Última chance","Zumbi"))))</f>
        <v/>
      </c>
      <c r="W2079" s="25" t="n">
        <f aca="false">IF(O2079="Won",1,IF(O2079="Lost",0,""))</f>
        <v>1</v>
      </c>
      <c r="X2079" s="25" t="s">
        <v>1835</v>
      </c>
      <c r="Y2079" s="25" t="str">
        <f aca="false">IF(E2079="","Sim","")</f>
        <v/>
      </c>
    </row>
    <row r="2080" customFormat="false" ht="15" hidden="false" customHeight="false" outlineLevel="0" collapsed="false">
      <c r="A2080" s="25" t="s">
        <v>2330</v>
      </c>
      <c r="B2080" s="25" t="s">
        <v>67</v>
      </c>
      <c r="C2080" s="25" t="s">
        <v>75</v>
      </c>
      <c r="D2080" s="25" t="s">
        <v>80</v>
      </c>
      <c r="E2080" s="25" t="s">
        <v>173</v>
      </c>
      <c r="F2080" s="25" t="s">
        <v>146</v>
      </c>
      <c r="G2080" s="26" t="n">
        <v>647.18</v>
      </c>
      <c r="H2080" s="27" t="n">
        <v>1185</v>
      </c>
      <c r="I2080" s="25" t="s">
        <v>174</v>
      </c>
      <c r="K2080" s="25" t="n">
        <v>1986</v>
      </c>
      <c r="L2080" s="25" t="s">
        <v>1834</v>
      </c>
      <c r="M2080" s="25" t="s">
        <v>171</v>
      </c>
      <c r="N2080" s="28" t="n">
        <v>4821</v>
      </c>
      <c r="O2080" s="25" t="s">
        <v>55</v>
      </c>
      <c r="P2080" s="29" t="n">
        <v>42980</v>
      </c>
      <c r="Q2080" s="29" t="n">
        <v>43082</v>
      </c>
      <c r="R2080" s="28" t="n">
        <v>0</v>
      </c>
      <c r="S2080" s="28" t="n">
        <f aca="false">IF(O2080="Won",R2080,IF(O2080="Lost",0,N2080))</f>
        <v>0</v>
      </c>
      <c r="T2080" s="30" t="n">
        <f aca="false">IF(AND(P2080&lt;&gt;"",Q2080&lt;&gt;""),Q2080-P2080,"")</f>
        <v>102</v>
      </c>
      <c r="U2080" s="30" t="str">
        <f aca="false">IF(AND(O2080="Engaging",P2080&lt;&gt;""),'Leia-me'!$B$5-P2080,"")</f>
        <v/>
      </c>
      <c r="V2080" s="25" t="str">
        <f aca="false">IF(O2080&lt;&gt;"Engaging","",IF(U2080&lt;='Leia-me'!$B$6,"Saudável",IF(U2080&lt;='Leia-me'!$B$7,"Esfriando",IF(U2080&lt;='Leia-me'!$B$8,"Última chance","Zumbi"))))</f>
        <v/>
      </c>
      <c r="W2080" s="25" t="n">
        <f aca="false">IF(O2080="Won",1,IF(O2080="Lost",0,""))</f>
        <v>0</v>
      </c>
      <c r="X2080" s="25" t="s">
        <v>1835</v>
      </c>
      <c r="Y2080" s="25" t="str">
        <f aca="false">IF(E2080="","Sim","")</f>
        <v/>
      </c>
    </row>
    <row r="2081" customFormat="false" ht="15" hidden="false" customHeight="false" outlineLevel="0" collapsed="false">
      <c r="A2081" s="25" t="s">
        <v>2331</v>
      </c>
      <c r="B2081" s="25" t="s">
        <v>67</v>
      </c>
      <c r="C2081" s="25" t="s">
        <v>75</v>
      </c>
      <c r="D2081" s="25" t="s">
        <v>80</v>
      </c>
      <c r="E2081" s="25" t="s">
        <v>195</v>
      </c>
      <c r="F2081" s="25" t="s">
        <v>185</v>
      </c>
      <c r="G2081" s="26" t="n">
        <v>8170.38</v>
      </c>
      <c r="H2081" s="27" t="n">
        <v>16499</v>
      </c>
      <c r="I2081" s="25" t="s">
        <v>196</v>
      </c>
      <c r="K2081" s="25" t="n">
        <v>1997</v>
      </c>
      <c r="L2081" s="25" t="s">
        <v>170</v>
      </c>
      <c r="M2081" s="25" t="s">
        <v>171</v>
      </c>
      <c r="N2081" s="28" t="n">
        <v>1096</v>
      </c>
      <c r="O2081" s="25" t="s">
        <v>55</v>
      </c>
      <c r="P2081" s="29" t="n">
        <v>42982</v>
      </c>
      <c r="Q2081" s="29" t="n">
        <v>43069</v>
      </c>
      <c r="R2081" s="28" t="n">
        <v>0</v>
      </c>
      <c r="S2081" s="28" t="n">
        <f aca="false">IF(O2081="Won",R2081,IF(O2081="Lost",0,N2081))</f>
        <v>0</v>
      </c>
      <c r="T2081" s="30" t="n">
        <f aca="false">IF(AND(P2081&lt;&gt;"",Q2081&lt;&gt;""),Q2081-P2081,"")</f>
        <v>87</v>
      </c>
      <c r="U2081" s="30" t="str">
        <f aca="false">IF(AND(O2081="Engaging",P2081&lt;&gt;""),'Leia-me'!$B$5-P2081,"")</f>
        <v/>
      </c>
      <c r="V2081" s="25" t="str">
        <f aca="false">IF(O2081&lt;&gt;"Engaging","",IF(U2081&lt;='Leia-me'!$B$6,"Saudável",IF(U2081&lt;='Leia-me'!$B$7,"Esfriando",IF(U2081&lt;='Leia-me'!$B$8,"Última chance","Zumbi"))))</f>
        <v/>
      </c>
      <c r="W2081" s="25" t="n">
        <f aca="false">IF(O2081="Won",1,IF(O2081="Lost",0,""))</f>
        <v>0</v>
      </c>
      <c r="Y2081" s="25" t="str">
        <f aca="false">IF(E2081="","Sim","")</f>
        <v/>
      </c>
    </row>
    <row r="2082" customFormat="false" ht="15" hidden="false" customHeight="false" outlineLevel="0" collapsed="false">
      <c r="A2082" s="25" t="s">
        <v>2332</v>
      </c>
      <c r="B2082" s="25" t="s">
        <v>67</v>
      </c>
      <c r="C2082" s="25" t="s">
        <v>75</v>
      </c>
      <c r="D2082" s="25" t="s">
        <v>80</v>
      </c>
      <c r="E2082" s="25" t="s">
        <v>167</v>
      </c>
      <c r="F2082" s="25" t="s">
        <v>168</v>
      </c>
      <c r="G2082" s="26" t="n">
        <v>2173.98</v>
      </c>
      <c r="H2082" s="27" t="n">
        <v>2928</v>
      </c>
      <c r="I2082" s="25" t="s">
        <v>147</v>
      </c>
      <c r="J2082" s="25" t="s">
        <v>169</v>
      </c>
      <c r="K2082" s="25" t="n">
        <v>1995</v>
      </c>
      <c r="L2082" s="25" t="s">
        <v>178</v>
      </c>
      <c r="M2082" s="25" t="s">
        <v>171</v>
      </c>
      <c r="N2082" s="28" t="n">
        <v>5482</v>
      </c>
      <c r="O2082" s="25" t="s">
        <v>55</v>
      </c>
      <c r="P2082" s="29" t="n">
        <v>42983</v>
      </c>
      <c r="Q2082" s="29" t="n">
        <v>43063</v>
      </c>
      <c r="R2082" s="28" t="n">
        <v>0</v>
      </c>
      <c r="S2082" s="28" t="n">
        <f aca="false">IF(O2082="Won",R2082,IF(O2082="Lost",0,N2082))</f>
        <v>0</v>
      </c>
      <c r="T2082" s="30" t="n">
        <f aca="false">IF(AND(P2082&lt;&gt;"",Q2082&lt;&gt;""),Q2082-P2082,"")</f>
        <v>80</v>
      </c>
      <c r="U2082" s="30" t="str">
        <f aca="false">IF(AND(O2082="Engaging",P2082&lt;&gt;""),'Leia-me'!$B$5-P2082,"")</f>
        <v/>
      </c>
      <c r="V2082" s="25" t="str">
        <f aca="false">IF(O2082&lt;&gt;"Engaging","",IF(U2082&lt;='Leia-me'!$B$6,"Saudável",IF(U2082&lt;='Leia-me'!$B$7,"Esfriando",IF(U2082&lt;='Leia-me'!$B$8,"Última chance","Zumbi"))))</f>
        <v/>
      </c>
      <c r="W2082" s="25" t="n">
        <f aca="false">IF(O2082="Won",1,IF(O2082="Lost",0,""))</f>
        <v>0</v>
      </c>
      <c r="Y2082" s="25" t="str">
        <f aca="false">IF(E2082="","Sim","")</f>
        <v/>
      </c>
    </row>
    <row r="2083" customFormat="false" ht="15" hidden="false" customHeight="false" outlineLevel="0" collapsed="false">
      <c r="A2083" s="25" t="s">
        <v>2333</v>
      </c>
      <c r="B2083" s="25" t="s">
        <v>67</v>
      </c>
      <c r="C2083" s="25" t="s">
        <v>75</v>
      </c>
      <c r="D2083" s="25" t="s">
        <v>80</v>
      </c>
      <c r="E2083" s="25" t="s">
        <v>173</v>
      </c>
      <c r="F2083" s="25" t="s">
        <v>146</v>
      </c>
      <c r="G2083" s="26" t="n">
        <v>647.18</v>
      </c>
      <c r="H2083" s="27" t="n">
        <v>1185</v>
      </c>
      <c r="I2083" s="25" t="s">
        <v>174</v>
      </c>
      <c r="K2083" s="25" t="n">
        <v>1986</v>
      </c>
      <c r="L2083" s="25" t="s">
        <v>1834</v>
      </c>
      <c r="M2083" s="25" t="s">
        <v>171</v>
      </c>
      <c r="N2083" s="28" t="n">
        <v>4821</v>
      </c>
      <c r="O2083" s="25" t="s">
        <v>55</v>
      </c>
      <c r="P2083" s="29" t="n">
        <v>42983</v>
      </c>
      <c r="Q2083" s="29" t="n">
        <v>42991</v>
      </c>
      <c r="R2083" s="28" t="n">
        <v>0</v>
      </c>
      <c r="S2083" s="28" t="n">
        <f aca="false">IF(O2083="Won",R2083,IF(O2083="Lost",0,N2083))</f>
        <v>0</v>
      </c>
      <c r="T2083" s="30" t="n">
        <f aca="false">IF(AND(P2083&lt;&gt;"",Q2083&lt;&gt;""),Q2083-P2083,"")</f>
        <v>8</v>
      </c>
      <c r="U2083" s="30" t="str">
        <f aca="false">IF(AND(O2083="Engaging",P2083&lt;&gt;""),'Leia-me'!$B$5-P2083,"")</f>
        <v/>
      </c>
      <c r="V2083" s="25" t="str">
        <f aca="false">IF(O2083&lt;&gt;"Engaging","",IF(U2083&lt;='Leia-me'!$B$6,"Saudável",IF(U2083&lt;='Leia-me'!$B$7,"Esfriando",IF(U2083&lt;='Leia-me'!$B$8,"Última chance","Zumbi"))))</f>
        <v/>
      </c>
      <c r="W2083" s="25" t="n">
        <f aca="false">IF(O2083="Won",1,IF(O2083="Lost",0,""))</f>
        <v>0</v>
      </c>
      <c r="X2083" s="25" t="s">
        <v>1835</v>
      </c>
      <c r="Y2083" s="25" t="str">
        <f aca="false">IF(E2083="","Sim","")</f>
        <v/>
      </c>
    </row>
    <row r="2084" customFormat="false" ht="15" hidden="false" customHeight="false" outlineLevel="0" collapsed="false">
      <c r="A2084" s="25" t="s">
        <v>2334</v>
      </c>
      <c r="B2084" s="25" t="s">
        <v>67</v>
      </c>
      <c r="C2084" s="25" t="s">
        <v>75</v>
      </c>
      <c r="D2084" s="25" t="s">
        <v>80</v>
      </c>
      <c r="E2084" s="25" t="s">
        <v>191</v>
      </c>
      <c r="F2084" s="25" t="s">
        <v>192</v>
      </c>
      <c r="G2084" s="26" t="n">
        <v>2714.9</v>
      </c>
      <c r="H2084" s="27" t="n">
        <v>2641</v>
      </c>
      <c r="I2084" s="25" t="s">
        <v>147</v>
      </c>
      <c r="J2084" s="25" t="s">
        <v>193</v>
      </c>
      <c r="K2084" s="25" t="n">
        <v>1998</v>
      </c>
      <c r="L2084" s="25" t="s">
        <v>1834</v>
      </c>
      <c r="M2084" s="25" t="s">
        <v>171</v>
      </c>
      <c r="N2084" s="28" t="n">
        <v>4821</v>
      </c>
      <c r="O2084" s="25" t="s">
        <v>54</v>
      </c>
      <c r="P2084" s="29" t="n">
        <v>42984</v>
      </c>
      <c r="Q2084" s="29" t="n">
        <v>43058</v>
      </c>
      <c r="R2084" s="28" t="n">
        <v>5987</v>
      </c>
      <c r="S2084" s="28" t="n">
        <f aca="false">IF(O2084="Won",R2084,IF(O2084="Lost",0,N2084))</f>
        <v>5987</v>
      </c>
      <c r="T2084" s="30" t="n">
        <f aca="false">IF(AND(P2084&lt;&gt;"",Q2084&lt;&gt;""),Q2084-P2084,"")</f>
        <v>74</v>
      </c>
      <c r="U2084" s="30" t="str">
        <f aca="false">IF(AND(O2084="Engaging",P2084&lt;&gt;""),'Leia-me'!$B$5-P2084,"")</f>
        <v/>
      </c>
      <c r="V2084" s="25" t="str">
        <f aca="false">IF(O2084&lt;&gt;"Engaging","",IF(U2084&lt;='Leia-me'!$B$6,"Saudável",IF(U2084&lt;='Leia-me'!$B$7,"Esfriando",IF(U2084&lt;='Leia-me'!$B$8,"Última chance","Zumbi"))))</f>
        <v/>
      </c>
      <c r="W2084" s="25" t="n">
        <f aca="false">IF(O2084="Won",1,IF(O2084="Lost",0,""))</f>
        <v>1</v>
      </c>
      <c r="X2084" s="25" t="s">
        <v>1835</v>
      </c>
      <c r="Y2084" s="25" t="str">
        <f aca="false">IF(E2084="","Sim","")</f>
        <v/>
      </c>
    </row>
    <row r="2085" customFormat="false" ht="15" hidden="false" customHeight="false" outlineLevel="0" collapsed="false">
      <c r="A2085" s="25" t="s">
        <v>2335</v>
      </c>
      <c r="B2085" s="25" t="s">
        <v>67</v>
      </c>
      <c r="C2085" s="25" t="s">
        <v>75</v>
      </c>
      <c r="D2085" s="25" t="s">
        <v>80</v>
      </c>
      <c r="E2085" s="25" t="s">
        <v>162</v>
      </c>
      <c r="F2085" s="25" t="s">
        <v>155</v>
      </c>
      <c r="G2085" s="26" t="n">
        <v>5266.09</v>
      </c>
      <c r="H2085" s="27" t="n">
        <v>8595</v>
      </c>
      <c r="I2085" s="25" t="s">
        <v>147</v>
      </c>
      <c r="J2085" s="25" t="s">
        <v>156</v>
      </c>
      <c r="K2085" s="25" t="n">
        <v>1988</v>
      </c>
      <c r="L2085" s="25" t="s">
        <v>1834</v>
      </c>
      <c r="M2085" s="25" t="s">
        <v>171</v>
      </c>
      <c r="N2085" s="28" t="n">
        <v>4821</v>
      </c>
      <c r="O2085" s="25" t="s">
        <v>54</v>
      </c>
      <c r="P2085" s="29" t="n">
        <v>42984</v>
      </c>
      <c r="Q2085" s="29" t="n">
        <v>43099</v>
      </c>
      <c r="R2085" s="28" t="n">
        <v>5141</v>
      </c>
      <c r="S2085" s="28" t="n">
        <f aca="false">IF(O2085="Won",R2085,IF(O2085="Lost",0,N2085))</f>
        <v>5141</v>
      </c>
      <c r="T2085" s="30" t="n">
        <f aca="false">IF(AND(P2085&lt;&gt;"",Q2085&lt;&gt;""),Q2085-P2085,"")</f>
        <v>115</v>
      </c>
      <c r="U2085" s="30" t="str">
        <f aca="false">IF(AND(O2085="Engaging",P2085&lt;&gt;""),'Leia-me'!$B$5-P2085,"")</f>
        <v/>
      </c>
      <c r="V2085" s="25" t="str">
        <f aca="false">IF(O2085&lt;&gt;"Engaging","",IF(U2085&lt;='Leia-me'!$B$6,"Saudável",IF(U2085&lt;='Leia-me'!$B$7,"Esfriando",IF(U2085&lt;='Leia-me'!$B$8,"Última chance","Zumbi"))))</f>
        <v/>
      </c>
      <c r="W2085" s="25" t="n">
        <f aca="false">IF(O2085="Won",1,IF(O2085="Lost",0,""))</f>
        <v>1</v>
      </c>
      <c r="X2085" s="25" t="s">
        <v>1835</v>
      </c>
      <c r="Y2085" s="25" t="str">
        <f aca="false">IF(E2085="","Sim","")</f>
        <v/>
      </c>
    </row>
    <row r="2086" customFormat="false" ht="15" hidden="false" customHeight="false" outlineLevel="0" collapsed="false">
      <c r="A2086" s="25" t="s">
        <v>2336</v>
      </c>
      <c r="B2086" s="25" t="s">
        <v>67</v>
      </c>
      <c r="C2086" s="25" t="s">
        <v>75</v>
      </c>
      <c r="D2086" s="25" t="s">
        <v>80</v>
      </c>
      <c r="E2086" s="25" t="s">
        <v>191</v>
      </c>
      <c r="F2086" s="25" t="s">
        <v>192</v>
      </c>
      <c r="G2086" s="26" t="n">
        <v>2714.9</v>
      </c>
      <c r="H2086" s="27" t="n">
        <v>2641</v>
      </c>
      <c r="I2086" s="25" t="s">
        <v>147</v>
      </c>
      <c r="J2086" s="25" t="s">
        <v>193</v>
      </c>
      <c r="K2086" s="25" t="n">
        <v>1998</v>
      </c>
      <c r="L2086" s="25" t="s">
        <v>148</v>
      </c>
      <c r="M2086" s="25" t="s">
        <v>149</v>
      </c>
      <c r="N2086" s="28" t="n">
        <v>55</v>
      </c>
      <c r="O2086" s="25" t="s">
        <v>54</v>
      </c>
      <c r="P2086" s="29" t="n">
        <v>42984</v>
      </c>
      <c r="Q2086" s="29" t="n">
        <v>42991</v>
      </c>
      <c r="R2086" s="28" t="n">
        <v>48</v>
      </c>
      <c r="S2086" s="28" t="n">
        <f aca="false">IF(O2086="Won",R2086,IF(O2086="Lost",0,N2086))</f>
        <v>48</v>
      </c>
      <c r="T2086" s="30" t="n">
        <f aca="false">IF(AND(P2086&lt;&gt;"",Q2086&lt;&gt;""),Q2086-P2086,"")</f>
        <v>7</v>
      </c>
      <c r="U2086" s="30" t="str">
        <f aca="false">IF(AND(O2086="Engaging",P2086&lt;&gt;""),'Leia-me'!$B$5-P2086,"")</f>
        <v/>
      </c>
      <c r="V2086" s="25" t="str">
        <f aca="false">IF(O2086&lt;&gt;"Engaging","",IF(U2086&lt;='Leia-me'!$B$6,"Saudável",IF(U2086&lt;='Leia-me'!$B$7,"Esfriando",IF(U2086&lt;='Leia-me'!$B$8,"Última chance","Zumbi"))))</f>
        <v/>
      </c>
      <c r="W2086" s="25" t="n">
        <f aca="false">IF(O2086="Won",1,IF(O2086="Lost",0,""))</f>
        <v>1</v>
      </c>
      <c r="Y2086" s="25" t="str">
        <f aca="false">IF(E2086="","Sim","")</f>
        <v/>
      </c>
    </row>
    <row r="2087" customFormat="false" ht="15" hidden="false" customHeight="false" outlineLevel="0" collapsed="false">
      <c r="A2087" s="25" t="s">
        <v>2337</v>
      </c>
      <c r="B2087" s="25" t="s">
        <v>67</v>
      </c>
      <c r="C2087" s="25" t="s">
        <v>75</v>
      </c>
      <c r="D2087" s="25" t="s">
        <v>80</v>
      </c>
      <c r="E2087" s="25" t="s">
        <v>145</v>
      </c>
      <c r="F2087" s="25" t="s">
        <v>146</v>
      </c>
      <c r="G2087" s="26" t="n">
        <v>3922.42</v>
      </c>
      <c r="H2087" s="27" t="n">
        <v>6837</v>
      </c>
      <c r="I2087" s="25" t="s">
        <v>147</v>
      </c>
      <c r="K2087" s="25" t="n">
        <v>1992</v>
      </c>
      <c r="L2087" s="25" t="s">
        <v>1834</v>
      </c>
      <c r="M2087" s="25" t="s">
        <v>171</v>
      </c>
      <c r="N2087" s="28" t="n">
        <v>4821</v>
      </c>
      <c r="O2087" s="25" t="s">
        <v>54</v>
      </c>
      <c r="P2087" s="29" t="n">
        <v>42985</v>
      </c>
      <c r="Q2087" s="29" t="n">
        <v>43048</v>
      </c>
      <c r="R2087" s="28" t="n">
        <v>3975</v>
      </c>
      <c r="S2087" s="28" t="n">
        <f aca="false">IF(O2087="Won",R2087,IF(O2087="Lost",0,N2087))</f>
        <v>3975</v>
      </c>
      <c r="T2087" s="30" t="n">
        <f aca="false">IF(AND(P2087&lt;&gt;"",Q2087&lt;&gt;""),Q2087-P2087,"")</f>
        <v>63</v>
      </c>
      <c r="U2087" s="30" t="str">
        <f aca="false">IF(AND(O2087="Engaging",P2087&lt;&gt;""),'Leia-me'!$B$5-P2087,"")</f>
        <v/>
      </c>
      <c r="V2087" s="25" t="str">
        <f aca="false">IF(O2087&lt;&gt;"Engaging","",IF(U2087&lt;='Leia-me'!$B$6,"Saudável",IF(U2087&lt;='Leia-me'!$B$7,"Esfriando",IF(U2087&lt;='Leia-me'!$B$8,"Última chance","Zumbi"))))</f>
        <v/>
      </c>
      <c r="W2087" s="25" t="n">
        <f aca="false">IF(O2087="Won",1,IF(O2087="Lost",0,""))</f>
        <v>1</v>
      </c>
      <c r="X2087" s="25" t="s">
        <v>1835</v>
      </c>
      <c r="Y2087" s="25" t="str">
        <f aca="false">IF(E2087="","Sim","")</f>
        <v/>
      </c>
    </row>
    <row r="2088" customFormat="false" ht="15" hidden="false" customHeight="false" outlineLevel="0" collapsed="false">
      <c r="A2088" s="25" t="s">
        <v>2338</v>
      </c>
      <c r="B2088" s="25" t="s">
        <v>67</v>
      </c>
      <c r="C2088" s="25" t="s">
        <v>75</v>
      </c>
      <c r="D2088" s="25" t="s">
        <v>80</v>
      </c>
      <c r="E2088" s="25" t="s">
        <v>191</v>
      </c>
      <c r="F2088" s="25" t="s">
        <v>192</v>
      </c>
      <c r="G2088" s="26" t="n">
        <v>2714.9</v>
      </c>
      <c r="H2088" s="27" t="n">
        <v>2641</v>
      </c>
      <c r="I2088" s="25" t="s">
        <v>147</v>
      </c>
      <c r="J2088" s="25" t="s">
        <v>193</v>
      </c>
      <c r="K2088" s="25" t="n">
        <v>1998</v>
      </c>
      <c r="L2088" s="25" t="s">
        <v>160</v>
      </c>
      <c r="M2088" s="25" t="s">
        <v>149</v>
      </c>
      <c r="N2088" s="28" t="n">
        <v>3393</v>
      </c>
      <c r="O2088" s="25" t="s">
        <v>54</v>
      </c>
      <c r="P2088" s="29" t="n">
        <v>42985</v>
      </c>
      <c r="Q2088" s="29" t="n">
        <v>42990</v>
      </c>
      <c r="R2088" s="28" t="n">
        <v>2969</v>
      </c>
      <c r="S2088" s="28" t="n">
        <f aca="false">IF(O2088="Won",R2088,IF(O2088="Lost",0,N2088))</f>
        <v>2969</v>
      </c>
      <c r="T2088" s="30" t="n">
        <f aca="false">IF(AND(P2088&lt;&gt;"",Q2088&lt;&gt;""),Q2088-P2088,"")</f>
        <v>5</v>
      </c>
      <c r="U2088" s="30" t="str">
        <f aca="false">IF(AND(O2088="Engaging",P2088&lt;&gt;""),'Leia-me'!$B$5-P2088,"")</f>
        <v/>
      </c>
      <c r="V2088" s="25" t="str">
        <f aca="false">IF(O2088&lt;&gt;"Engaging","",IF(U2088&lt;='Leia-me'!$B$6,"Saudável",IF(U2088&lt;='Leia-me'!$B$7,"Esfriando",IF(U2088&lt;='Leia-me'!$B$8,"Última chance","Zumbi"))))</f>
        <v/>
      </c>
      <c r="W2088" s="25" t="n">
        <f aca="false">IF(O2088="Won",1,IF(O2088="Lost",0,""))</f>
        <v>1</v>
      </c>
      <c r="Y2088" s="25" t="str">
        <f aca="false">IF(E2088="","Sim","")</f>
        <v/>
      </c>
    </row>
    <row r="2089" customFormat="false" ht="15" hidden="false" customHeight="false" outlineLevel="0" collapsed="false">
      <c r="A2089" s="25" t="s">
        <v>2339</v>
      </c>
      <c r="B2089" s="25" t="s">
        <v>67</v>
      </c>
      <c r="C2089" s="25" t="s">
        <v>75</v>
      </c>
      <c r="D2089" s="25" t="s">
        <v>80</v>
      </c>
      <c r="E2089" s="25" t="s">
        <v>198</v>
      </c>
      <c r="F2089" s="25" t="s">
        <v>177</v>
      </c>
      <c r="G2089" s="26" t="n">
        <v>2819.5</v>
      </c>
      <c r="H2089" s="27" t="n">
        <v>7227</v>
      </c>
      <c r="I2089" s="25" t="s">
        <v>147</v>
      </c>
      <c r="J2089" s="25" t="s">
        <v>199</v>
      </c>
      <c r="K2089" s="25" t="n">
        <v>1991</v>
      </c>
      <c r="L2089" s="25" t="s">
        <v>160</v>
      </c>
      <c r="M2089" s="25" t="s">
        <v>149</v>
      </c>
      <c r="N2089" s="28" t="n">
        <v>3393</v>
      </c>
      <c r="O2089" s="25" t="s">
        <v>54</v>
      </c>
      <c r="P2089" s="29" t="n">
        <v>42986</v>
      </c>
      <c r="Q2089" s="29" t="n">
        <v>42988</v>
      </c>
      <c r="R2089" s="28" t="n">
        <v>3346</v>
      </c>
      <c r="S2089" s="28" t="n">
        <f aca="false">IF(O2089="Won",R2089,IF(O2089="Lost",0,N2089))</f>
        <v>3346</v>
      </c>
      <c r="T2089" s="30" t="n">
        <f aca="false">IF(AND(P2089&lt;&gt;"",Q2089&lt;&gt;""),Q2089-P2089,"")</f>
        <v>2</v>
      </c>
      <c r="U2089" s="30" t="str">
        <f aca="false">IF(AND(O2089="Engaging",P2089&lt;&gt;""),'Leia-me'!$B$5-P2089,"")</f>
        <v/>
      </c>
      <c r="V2089" s="25" t="str">
        <f aca="false">IF(O2089&lt;&gt;"Engaging","",IF(U2089&lt;='Leia-me'!$B$6,"Saudável",IF(U2089&lt;='Leia-me'!$B$7,"Esfriando",IF(U2089&lt;='Leia-me'!$B$8,"Última chance","Zumbi"))))</f>
        <v/>
      </c>
      <c r="W2089" s="25" t="n">
        <f aca="false">IF(O2089="Won",1,IF(O2089="Lost",0,""))</f>
        <v>1</v>
      </c>
      <c r="Y2089" s="25" t="str">
        <f aca="false">IF(E2089="","Sim","")</f>
        <v/>
      </c>
    </row>
    <row r="2090" customFormat="false" ht="15" hidden="false" customHeight="false" outlineLevel="0" collapsed="false">
      <c r="A2090" s="25" t="s">
        <v>2340</v>
      </c>
      <c r="B2090" s="25" t="s">
        <v>67</v>
      </c>
      <c r="C2090" s="25" t="s">
        <v>75</v>
      </c>
      <c r="D2090" s="25" t="s">
        <v>80</v>
      </c>
      <c r="E2090" s="25" t="s">
        <v>231</v>
      </c>
      <c r="F2090" s="25" t="s">
        <v>168</v>
      </c>
      <c r="G2090" s="26" t="n">
        <v>45.39</v>
      </c>
      <c r="H2090" s="27" t="n">
        <v>100</v>
      </c>
      <c r="I2090" s="25" t="s">
        <v>147</v>
      </c>
      <c r="J2090" s="25" t="s">
        <v>169</v>
      </c>
      <c r="K2090" s="25" t="n">
        <v>2012</v>
      </c>
      <c r="L2090" s="25" t="s">
        <v>1834</v>
      </c>
      <c r="M2090" s="25" t="s">
        <v>171</v>
      </c>
      <c r="N2090" s="28" t="n">
        <v>4821</v>
      </c>
      <c r="O2090" s="25" t="s">
        <v>54</v>
      </c>
      <c r="P2090" s="29" t="n">
        <v>42987</v>
      </c>
      <c r="Q2090" s="29" t="n">
        <v>43074</v>
      </c>
      <c r="R2090" s="28" t="n">
        <v>5127</v>
      </c>
      <c r="S2090" s="28" t="n">
        <f aca="false">IF(O2090="Won",R2090,IF(O2090="Lost",0,N2090))</f>
        <v>5127</v>
      </c>
      <c r="T2090" s="30" t="n">
        <f aca="false">IF(AND(P2090&lt;&gt;"",Q2090&lt;&gt;""),Q2090-P2090,"")</f>
        <v>87</v>
      </c>
      <c r="U2090" s="30" t="str">
        <f aca="false">IF(AND(O2090="Engaging",P2090&lt;&gt;""),'Leia-me'!$B$5-P2090,"")</f>
        <v/>
      </c>
      <c r="V2090" s="25" t="str">
        <f aca="false">IF(O2090&lt;&gt;"Engaging","",IF(U2090&lt;='Leia-me'!$B$6,"Saudável",IF(U2090&lt;='Leia-me'!$B$7,"Esfriando",IF(U2090&lt;='Leia-me'!$B$8,"Última chance","Zumbi"))))</f>
        <v/>
      </c>
      <c r="W2090" s="25" t="n">
        <f aca="false">IF(O2090="Won",1,IF(O2090="Lost",0,""))</f>
        <v>1</v>
      </c>
      <c r="X2090" s="25" t="s">
        <v>1835</v>
      </c>
      <c r="Y2090" s="25" t="str">
        <f aca="false">IF(E2090="","Sim","")</f>
        <v/>
      </c>
    </row>
    <row r="2091" customFormat="false" ht="15" hidden="false" customHeight="false" outlineLevel="0" collapsed="false">
      <c r="A2091" s="25" t="s">
        <v>2341</v>
      </c>
      <c r="B2091" s="25" t="s">
        <v>67</v>
      </c>
      <c r="C2091" s="25" t="s">
        <v>75</v>
      </c>
      <c r="D2091" s="25" t="s">
        <v>80</v>
      </c>
      <c r="E2091" s="25" t="s">
        <v>151</v>
      </c>
      <c r="F2091" s="25" t="s">
        <v>146</v>
      </c>
      <c r="G2091" s="26" t="n">
        <v>587.34</v>
      </c>
      <c r="H2091" s="27" t="n">
        <v>1356</v>
      </c>
      <c r="I2091" s="25" t="s">
        <v>152</v>
      </c>
      <c r="K2091" s="25" t="n">
        <v>2012</v>
      </c>
      <c r="L2091" s="25" t="s">
        <v>170</v>
      </c>
      <c r="M2091" s="25" t="s">
        <v>171</v>
      </c>
      <c r="N2091" s="28" t="n">
        <v>1096</v>
      </c>
      <c r="O2091" s="25" t="s">
        <v>54</v>
      </c>
      <c r="P2091" s="29" t="n">
        <v>42988</v>
      </c>
      <c r="Q2091" s="29" t="n">
        <v>42995</v>
      </c>
      <c r="R2091" s="28" t="n">
        <v>1159</v>
      </c>
      <c r="S2091" s="28" t="n">
        <f aca="false">IF(O2091="Won",R2091,IF(O2091="Lost",0,N2091))</f>
        <v>1159</v>
      </c>
      <c r="T2091" s="30" t="n">
        <f aca="false">IF(AND(P2091&lt;&gt;"",Q2091&lt;&gt;""),Q2091-P2091,"")</f>
        <v>7</v>
      </c>
      <c r="U2091" s="30" t="str">
        <f aca="false">IF(AND(O2091="Engaging",P2091&lt;&gt;""),'Leia-me'!$B$5-P2091,"")</f>
        <v/>
      </c>
      <c r="V2091" s="25" t="str">
        <f aca="false">IF(O2091&lt;&gt;"Engaging","",IF(U2091&lt;='Leia-me'!$B$6,"Saudável",IF(U2091&lt;='Leia-me'!$B$7,"Esfriando",IF(U2091&lt;='Leia-me'!$B$8,"Última chance","Zumbi"))))</f>
        <v/>
      </c>
      <c r="W2091" s="25" t="n">
        <f aca="false">IF(O2091="Won",1,IF(O2091="Lost",0,""))</f>
        <v>1</v>
      </c>
      <c r="Y2091" s="25" t="str">
        <f aca="false">IF(E2091="","Sim","")</f>
        <v/>
      </c>
    </row>
    <row r="2092" customFormat="false" ht="15" hidden="false" customHeight="false" outlineLevel="0" collapsed="false">
      <c r="A2092" s="25" t="s">
        <v>2342</v>
      </c>
      <c r="B2092" s="25" t="s">
        <v>67</v>
      </c>
      <c r="C2092" s="25" t="s">
        <v>75</v>
      </c>
      <c r="D2092" s="25" t="s">
        <v>80</v>
      </c>
      <c r="E2092" s="25" t="s">
        <v>245</v>
      </c>
      <c r="F2092" s="25" t="s">
        <v>185</v>
      </c>
      <c r="G2092" s="26" t="n">
        <v>2938.67</v>
      </c>
      <c r="H2092" s="27" t="n">
        <v>8775</v>
      </c>
      <c r="I2092" s="25" t="s">
        <v>246</v>
      </c>
      <c r="K2092" s="25" t="n">
        <v>1987</v>
      </c>
      <c r="L2092" s="25" t="s">
        <v>160</v>
      </c>
      <c r="M2092" s="25" t="s">
        <v>149</v>
      </c>
      <c r="N2092" s="28" t="n">
        <v>3393</v>
      </c>
      <c r="O2092" s="25" t="s">
        <v>54</v>
      </c>
      <c r="P2092" s="29" t="n">
        <v>42988</v>
      </c>
      <c r="Q2092" s="29" t="n">
        <v>43045</v>
      </c>
      <c r="R2092" s="28" t="n">
        <v>3251</v>
      </c>
      <c r="S2092" s="28" t="n">
        <f aca="false">IF(O2092="Won",R2092,IF(O2092="Lost",0,N2092))</f>
        <v>3251</v>
      </c>
      <c r="T2092" s="30" t="n">
        <f aca="false">IF(AND(P2092&lt;&gt;"",Q2092&lt;&gt;""),Q2092-P2092,"")</f>
        <v>57</v>
      </c>
      <c r="U2092" s="30" t="str">
        <f aca="false">IF(AND(O2092="Engaging",P2092&lt;&gt;""),'Leia-me'!$B$5-P2092,"")</f>
        <v/>
      </c>
      <c r="V2092" s="25" t="str">
        <f aca="false">IF(O2092&lt;&gt;"Engaging","",IF(U2092&lt;='Leia-me'!$B$6,"Saudável",IF(U2092&lt;='Leia-me'!$B$7,"Esfriando",IF(U2092&lt;='Leia-me'!$B$8,"Última chance","Zumbi"))))</f>
        <v/>
      </c>
      <c r="W2092" s="25" t="n">
        <f aca="false">IF(O2092="Won",1,IF(O2092="Lost",0,""))</f>
        <v>1</v>
      </c>
      <c r="Y2092" s="25" t="str">
        <f aca="false">IF(E2092="","Sim","")</f>
        <v/>
      </c>
    </row>
    <row r="2093" customFormat="false" ht="15" hidden="false" customHeight="false" outlineLevel="0" collapsed="false">
      <c r="A2093" s="25" t="s">
        <v>2343</v>
      </c>
      <c r="B2093" s="25" t="s">
        <v>67</v>
      </c>
      <c r="C2093" s="25" t="s">
        <v>75</v>
      </c>
      <c r="D2093" s="25" t="s">
        <v>80</v>
      </c>
      <c r="E2093" s="25" t="s">
        <v>169</v>
      </c>
      <c r="F2093" s="25" t="s">
        <v>168</v>
      </c>
      <c r="G2093" s="26" t="n">
        <v>2403.58</v>
      </c>
      <c r="H2093" s="27" t="n">
        <v>8801</v>
      </c>
      <c r="I2093" s="25" t="s">
        <v>147</v>
      </c>
      <c r="K2093" s="25" t="n">
        <v>1986</v>
      </c>
      <c r="L2093" s="25" t="s">
        <v>178</v>
      </c>
      <c r="M2093" s="25" t="s">
        <v>171</v>
      </c>
      <c r="N2093" s="28" t="n">
        <v>5482</v>
      </c>
      <c r="O2093" s="25" t="s">
        <v>55</v>
      </c>
      <c r="P2093" s="29" t="n">
        <v>42989</v>
      </c>
      <c r="Q2093" s="29" t="n">
        <v>43058</v>
      </c>
      <c r="R2093" s="28" t="n">
        <v>0</v>
      </c>
      <c r="S2093" s="28" t="n">
        <f aca="false">IF(O2093="Won",R2093,IF(O2093="Lost",0,N2093))</f>
        <v>0</v>
      </c>
      <c r="T2093" s="30" t="n">
        <f aca="false">IF(AND(P2093&lt;&gt;"",Q2093&lt;&gt;""),Q2093-P2093,"")</f>
        <v>69</v>
      </c>
      <c r="U2093" s="30" t="str">
        <f aca="false">IF(AND(O2093="Engaging",P2093&lt;&gt;""),'Leia-me'!$B$5-P2093,"")</f>
        <v/>
      </c>
      <c r="V2093" s="25" t="str">
        <f aca="false">IF(O2093&lt;&gt;"Engaging","",IF(U2093&lt;='Leia-me'!$B$6,"Saudável",IF(U2093&lt;='Leia-me'!$B$7,"Esfriando",IF(U2093&lt;='Leia-me'!$B$8,"Última chance","Zumbi"))))</f>
        <v/>
      </c>
      <c r="W2093" s="25" t="n">
        <f aca="false">IF(O2093="Won",1,IF(O2093="Lost",0,""))</f>
        <v>0</v>
      </c>
      <c r="Y2093" s="25" t="str">
        <f aca="false">IF(E2093="","Sim","")</f>
        <v/>
      </c>
    </row>
    <row r="2094" customFormat="false" ht="15" hidden="false" customHeight="false" outlineLevel="0" collapsed="false">
      <c r="A2094" s="25" t="s">
        <v>2344</v>
      </c>
      <c r="B2094" s="25" t="s">
        <v>67</v>
      </c>
      <c r="C2094" s="25" t="s">
        <v>75</v>
      </c>
      <c r="D2094" s="25" t="s">
        <v>80</v>
      </c>
      <c r="E2094" s="25" t="s">
        <v>145</v>
      </c>
      <c r="F2094" s="25" t="s">
        <v>146</v>
      </c>
      <c r="G2094" s="26" t="n">
        <v>3922.42</v>
      </c>
      <c r="H2094" s="27" t="n">
        <v>6837</v>
      </c>
      <c r="I2094" s="25" t="s">
        <v>147</v>
      </c>
      <c r="K2094" s="25" t="n">
        <v>1992</v>
      </c>
      <c r="L2094" s="25" t="s">
        <v>1834</v>
      </c>
      <c r="M2094" s="25" t="s">
        <v>171</v>
      </c>
      <c r="N2094" s="28" t="n">
        <v>4821</v>
      </c>
      <c r="O2094" s="25" t="s">
        <v>55</v>
      </c>
      <c r="P2094" s="29" t="n">
        <v>42989</v>
      </c>
      <c r="Q2094" s="29" t="n">
        <v>43053</v>
      </c>
      <c r="R2094" s="28" t="n">
        <v>0</v>
      </c>
      <c r="S2094" s="28" t="n">
        <f aca="false">IF(O2094="Won",R2094,IF(O2094="Lost",0,N2094))</f>
        <v>0</v>
      </c>
      <c r="T2094" s="30" t="n">
        <f aca="false">IF(AND(P2094&lt;&gt;"",Q2094&lt;&gt;""),Q2094-P2094,"")</f>
        <v>64</v>
      </c>
      <c r="U2094" s="30" t="str">
        <f aca="false">IF(AND(O2094="Engaging",P2094&lt;&gt;""),'Leia-me'!$B$5-P2094,"")</f>
        <v/>
      </c>
      <c r="V2094" s="25" t="str">
        <f aca="false">IF(O2094&lt;&gt;"Engaging","",IF(U2094&lt;='Leia-me'!$B$6,"Saudável",IF(U2094&lt;='Leia-me'!$B$7,"Esfriando",IF(U2094&lt;='Leia-me'!$B$8,"Última chance","Zumbi"))))</f>
        <v/>
      </c>
      <c r="W2094" s="25" t="n">
        <f aca="false">IF(O2094="Won",1,IF(O2094="Lost",0,""))</f>
        <v>0</v>
      </c>
      <c r="X2094" s="25" t="s">
        <v>1835</v>
      </c>
      <c r="Y2094" s="25" t="str">
        <f aca="false">IF(E2094="","Sim","")</f>
        <v/>
      </c>
    </row>
    <row r="2095" customFormat="false" ht="15" hidden="false" customHeight="false" outlineLevel="0" collapsed="false">
      <c r="A2095" s="25" t="s">
        <v>2345</v>
      </c>
      <c r="B2095" s="25" t="s">
        <v>67</v>
      </c>
      <c r="C2095" s="25" t="s">
        <v>75</v>
      </c>
      <c r="D2095" s="25" t="s">
        <v>80</v>
      </c>
      <c r="E2095" s="25" t="s">
        <v>169</v>
      </c>
      <c r="F2095" s="25" t="s">
        <v>168</v>
      </c>
      <c r="G2095" s="26" t="n">
        <v>2403.58</v>
      </c>
      <c r="H2095" s="27" t="n">
        <v>8801</v>
      </c>
      <c r="I2095" s="25" t="s">
        <v>147</v>
      </c>
      <c r="K2095" s="25" t="n">
        <v>1986</v>
      </c>
      <c r="L2095" s="25" t="s">
        <v>1834</v>
      </c>
      <c r="M2095" s="25" t="s">
        <v>171</v>
      </c>
      <c r="N2095" s="28" t="n">
        <v>4821</v>
      </c>
      <c r="O2095" s="25" t="s">
        <v>55</v>
      </c>
      <c r="P2095" s="29" t="n">
        <v>42990</v>
      </c>
      <c r="Q2095" s="29" t="n">
        <v>43054</v>
      </c>
      <c r="R2095" s="28" t="n">
        <v>0</v>
      </c>
      <c r="S2095" s="28" t="n">
        <f aca="false">IF(O2095="Won",R2095,IF(O2095="Lost",0,N2095))</f>
        <v>0</v>
      </c>
      <c r="T2095" s="30" t="n">
        <f aca="false">IF(AND(P2095&lt;&gt;"",Q2095&lt;&gt;""),Q2095-P2095,"")</f>
        <v>64</v>
      </c>
      <c r="U2095" s="30" t="str">
        <f aca="false">IF(AND(O2095="Engaging",P2095&lt;&gt;""),'Leia-me'!$B$5-P2095,"")</f>
        <v/>
      </c>
      <c r="V2095" s="25" t="str">
        <f aca="false">IF(O2095&lt;&gt;"Engaging","",IF(U2095&lt;='Leia-me'!$B$6,"Saudável",IF(U2095&lt;='Leia-me'!$B$7,"Esfriando",IF(U2095&lt;='Leia-me'!$B$8,"Última chance","Zumbi"))))</f>
        <v/>
      </c>
      <c r="W2095" s="25" t="n">
        <f aca="false">IF(O2095="Won",1,IF(O2095="Lost",0,""))</f>
        <v>0</v>
      </c>
      <c r="X2095" s="25" t="s">
        <v>1835</v>
      </c>
      <c r="Y2095" s="25" t="str">
        <f aca="false">IF(E2095="","Sim","")</f>
        <v/>
      </c>
    </row>
    <row r="2096" customFormat="false" ht="15" hidden="false" customHeight="false" outlineLevel="0" collapsed="false">
      <c r="A2096" s="25" t="s">
        <v>2346</v>
      </c>
      <c r="B2096" s="25" t="s">
        <v>67</v>
      </c>
      <c r="C2096" s="25" t="s">
        <v>75</v>
      </c>
      <c r="D2096" s="25" t="s">
        <v>80</v>
      </c>
      <c r="E2096" s="25" t="s">
        <v>215</v>
      </c>
      <c r="F2096" s="25" t="s">
        <v>177</v>
      </c>
      <c r="G2096" s="26" t="n">
        <v>1102.43</v>
      </c>
      <c r="H2096" s="27" t="n">
        <v>1759</v>
      </c>
      <c r="I2096" s="25" t="s">
        <v>147</v>
      </c>
      <c r="K2096" s="25" t="n">
        <v>2006</v>
      </c>
      <c r="L2096" s="25" t="s">
        <v>186</v>
      </c>
      <c r="M2096" s="25" t="s">
        <v>171</v>
      </c>
      <c r="N2096" s="28" t="n">
        <v>550</v>
      </c>
      <c r="O2096" s="25" t="s">
        <v>54</v>
      </c>
      <c r="P2096" s="29" t="n">
        <v>42990</v>
      </c>
      <c r="Q2096" s="29" t="n">
        <v>43085</v>
      </c>
      <c r="R2096" s="28" t="n">
        <v>626</v>
      </c>
      <c r="S2096" s="28" t="n">
        <f aca="false">IF(O2096="Won",R2096,IF(O2096="Lost",0,N2096))</f>
        <v>626</v>
      </c>
      <c r="T2096" s="30" t="n">
        <f aca="false">IF(AND(P2096&lt;&gt;"",Q2096&lt;&gt;""),Q2096-P2096,"")</f>
        <v>95</v>
      </c>
      <c r="U2096" s="30" t="str">
        <f aca="false">IF(AND(O2096="Engaging",P2096&lt;&gt;""),'Leia-me'!$B$5-P2096,"")</f>
        <v/>
      </c>
      <c r="V2096" s="25" t="str">
        <f aca="false">IF(O2096&lt;&gt;"Engaging","",IF(U2096&lt;='Leia-me'!$B$6,"Saudável",IF(U2096&lt;='Leia-me'!$B$7,"Esfriando",IF(U2096&lt;='Leia-me'!$B$8,"Última chance","Zumbi"))))</f>
        <v/>
      </c>
      <c r="W2096" s="25" t="n">
        <f aca="false">IF(O2096="Won",1,IF(O2096="Lost",0,""))</f>
        <v>1</v>
      </c>
      <c r="Y2096" s="25" t="str">
        <f aca="false">IF(E2096="","Sim","")</f>
        <v/>
      </c>
    </row>
    <row r="2097" customFormat="false" ht="15" hidden="false" customHeight="false" outlineLevel="0" collapsed="false">
      <c r="A2097" s="25" t="s">
        <v>2347</v>
      </c>
      <c r="B2097" s="25" t="s">
        <v>67</v>
      </c>
      <c r="C2097" s="25" t="s">
        <v>75</v>
      </c>
      <c r="D2097" s="25" t="s">
        <v>80</v>
      </c>
      <c r="E2097" s="25" t="s">
        <v>251</v>
      </c>
      <c r="F2097" s="25" t="s">
        <v>211</v>
      </c>
      <c r="G2097" s="26" t="n">
        <v>332.43</v>
      </c>
      <c r="H2097" s="27" t="n">
        <v>799</v>
      </c>
      <c r="I2097" s="25" t="s">
        <v>147</v>
      </c>
      <c r="K2097" s="25" t="n">
        <v>1995</v>
      </c>
      <c r="L2097" s="25" t="s">
        <v>1834</v>
      </c>
      <c r="M2097" s="25" t="s">
        <v>171</v>
      </c>
      <c r="N2097" s="28" t="n">
        <v>4821</v>
      </c>
      <c r="O2097" s="25" t="s">
        <v>54</v>
      </c>
      <c r="P2097" s="29" t="n">
        <v>42990</v>
      </c>
      <c r="Q2097" s="29" t="n">
        <v>43072</v>
      </c>
      <c r="R2097" s="28" t="n">
        <v>4079</v>
      </c>
      <c r="S2097" s="28" t="n">
        <f aca="false">IF(O2097="Won",R2097,IF(O2097="Lost",0,N2097))</f>
        <v>4079</v>
      </c>
      <c r="T2097" s="30" t="n">
        <f aca="false">IF(AND(P2097&lt;&gt;"",Q2097&lt;&gt;""),Q2097-P2097,"")</f>
        <v>82</v>
      </c>
      <c r="U2097" s="30" t="str">
        <f aca="false">IF(AND(O2097="Engaging",P2097&lt;&gt;""),'Leia-me'!$B$5-P2097,"")</f>
        <v/>
      </c>
      <c r="V2097" s="25" t="str">
        <f aca="false">IF(O2097&lt;&gt;"Engaging","",IF(U2097&lt;='Leia-me'!$B$6,"Saudável",IF(U2097&lt;='Leia-me'!$B$7,"Esfriando",IF(U2097&lt;='Leia-me'!$B$8,"Última chance","Zumbi"))))</f>
        <v/>
      </c>
      <c r="W2097" s="25" t="n">
        <f aca="false">IF(O2097="Won",1,IF(O2097="Lost",0,""))</f>
        <v>1</v>
      </c>
      <c r="X2097" s="25" t="s">
        <v>1835</v>
      </c>
      <c r="Y2097" s="25" t="str">
        <f aca="false">IF(E2097="","Sim","")</f>
        <v/>
      </c>
    </row>
    <row r="2098" customFormat="false" ht="15" hidden="false" customHeight="false" outlineLevel="0" collapsed="false">
      <c r="A2098" s="25" t="s">
        <v>2348</v>
      </c>
      <c r="B2098" s="25" t="s">
        <v>67</v>
      </c>
      <c r="C2098" s="25" t="s">
        <v>75</v>
      </c>
      <c r="D2098" s="25" t="s">
        <v>80</v>
      </c>
      <c r="E2098" s="25" t="s">
        <v>184</v>
      </c>
      <c r="F2098" s="25" t="s">
        <v>185</v>
      </c>
      <c r="G2098" s="26" t="n">
        <v>1520.66</v>
      </c>
      <c r="H2098" s="27" t="n">
        <v>1806</v>
      </c>
      <c r="I2098" s="25" t="s">
        <v>147</v>
      </c>
      <c r="K2098" s="25" t="n">
        <v>2005</v>
      </c>
      <c r="L2098" s="25" t="s">
        <v>1834</v>
      </c>
      <c r="M2098" s="25" t="s">
        <v>171</v>
      </c>
      <c r="N2098" s="28" t="n">
        <v>4821</v>
      </c>
      <c r="O2098" s="25" t="s">
        <v>55</v>
      </c>
      <c r="P2098" s="29" t="n">
        <v>42992</v>
      </c>
      <c r="Q2098" s="29" t="n">
        <v>43059</v>
      </c>
      <c r="R2098" s="28" t="n">
        <v>0</v>
      </c>
      <c r="S2098" s="28" t="n">
        <f aca="false">IF(O2098="Won",R2098,IF(O2098="Lost",0,N2098))</f>
        <v>0</v>
      </c>
      <c r="T2098" s="30" t="n">
        <f aca="false">IF(AND(P2098&lt;&gt;"",Q2098&lt;&gt;""),Q2098-P2098,"")</f>
        <v>67</v>
      </c>
      <c r="U2098" s="30" t="str">
        <f aca="false">IF(AND(O2098="Engaging",P2098&lt;&gt;""),'Leia-me'!$B$5-P2098,"")</f>
        <v/>
      </c>
      <c r="V2098" s="25" t="str">
        <f aca="false">IF(O2098&lt;&gt;"Engaging","",IF(U2098&lt;='Leia-me'!$B$6,"Saudável",IF(U2098&lt;='Leia-me'!$B$7,"Esfriando",IF(U2098&lt;='Leia-me'!$B$8,"Última chance","Zumbi"))))</f>
        <v/>
      </c>
      <c r="W2098" s="25" t="n">
        <f aca="false">IF(O2098="Won",1,IF(O2098="Lost",0,""))</f>
        <v>0</v>
      </c>
      <c r="X2098" s="25" t="s">
        <v>1835</v>
      </c>
      <c r="Y2098" s="25" t="str">
        <f aca="false">IF(E2098="","Sim","")</f>
        <v/>
      </c>
    </row>
    <row r="2099" customFormat="false" ht="15" hidden="false" customHeight="false" outlineLevel="0" collapsed="false">
      <c r="A2099" s="25" t="s">
        <v>2349</v>
      </c>
      <c r="B2099" s="25" t="s">
        <v>67</v>
      </c>
      <c r="C2099" s="25" t="s">
        <v>75</v>
      </c>
      <c r="D2099" s="25" t="s">
        <v>80</v>
      </c>
      <c r="E2099" s="25" t="s">
        <v>251</v>
      </c>
      <c r="F2099" s="25" t="s">
        <v>211</v>
      </c>
      <c r="G2099" s="26" t="n">
        <v>332.43</v>
      </c>
      <c r="H2099" s="27" t="n">
        <v>799</v>
      </c>
      <c r="I2099" s="25" t="s">
        <v>147</v>
      </c>
      <c r="K2099" s="25" t="n">
        <v>1995</v>
      </c>
      <c r="L2099" s="25" t="s">
        <v>160</v>
      </c>
      <c r="M2099" s="25" t="s">
        <v>149</v>
      </c>
      <c r="N2099" s="28" t="n">
        <v>3393</v>
      </c>
      <c r="O2099" s="25" t="s">
        <v>55</v>
      </c>
      <c r="P2099" s="29" t="n">
        <v>42993</v>
      </c>
      <c r="Q2099" s="29" t="n">
        <v>43055</v>
      </c>
      <c r="R2099" s="28" t="n">
        <v>0</v>
      </c>
      <c r="S2099" s="28" t="n">
        <f aca="false">IF(O2099="Won",R2099,IF(O2099="Lost",0,N2099))</f>
        <v>0</v>
      </c>
      <c r="T2099" s="30" t="n">
        <f aca="false">IF(AND(P2099&lt;&gt;"",Q2099&lt;&gt;""),Q2099-P2099,"")</f>
        <v>62</v>
      </c>
      <c r="U2099" s="30" t="str">
        <f aca="false">IF(AND(O2099="Engaging",P2099&lt;&gt;""),'Leia-me'!$B$5-P2099,"")</f>
        <v/>
      </c>
      <c r="V2099" s="25" t="str">
        <f aca="false">IF(O2099&lt;&gt;"Engaging","",IF(U2099&lt;='Leia-me'!$B$6,"Saudável",IF(U2099&lt;='Leia-me'!$B$7,"Esfriando",IF(U2099&lt;='Leia-me'!$B$8,"Última chance","Zumbi"))))</f>
        <v/>
      </c>
      <c r="W2099" s="25" t="n">
        <f aca="false">IF(O2099="Won",1,IF(O2099="Lost",0,""))</f>
        <v>0</v>
      </c>
      <c r="Y2099" s="25" t="str">
        <f aca="false">IF(E2099="","Sim","")</f>
        <v/>
      </c>
    </row>
    <row r="2100" customFormat="false" ht="15" hidden="false" customHeight="false" outlineLevel="0" collapsed="false">
      <c r="A2100" s="25" t="s">
        <v>2350</v>
      </c>
      <c r="B2100" s="25" t="s">
        <v>67</v>
      </c>
      <c r="C2100" s="25" t="s">
        <v>75</v>
      </c>
      <c r="D2100" s="25" t="s">
        <v>80</v>
      </c>
      <c r="E2100" s="25" t="s">
        <v>266</v>
      </c>
      <c r="F2100" s="25" t="s">
        <v>267</v>
      </c>
      <c r="G2100" s="26" t="n">
        <v>2041.73</v>
      </c>
      <c r="H2100" s="27" t="n">
        <v>5276</v>
      </c>
      <c r="I2100" s="25" t="s">
        <v>147</v>
      </c>
      <c r="K2100" s="25" t="n">
        <v>1997</v>
      </c>
      <c r="L2100" s="25" t="s">
        <v>178</v>
      </c>
      <c r="M2100" s="25" t="s">
        <v>171</v>
      </c>
      <c r="N2100" s="28" t="n">
        <v>5482</v>
      </c>
      <c r="O2100" s="25" t="s">
        <v>54</v>
      </c>
      <c r="P2100" s="29" t="n">
        <v>42993</v>
      </c>
      <c r="Q2100" s="29" t="n">
        <v>43078</v>
      </c>
      <c r="R2100" s="28" t="n">
        <v>5669</v>
      </c>
      <c r="S2100" s="28" t="n">
        <f aca="false">IF(O2100="Won",R2100,IF(O2100="Lost",0,N2100))</f>
        <v>5669</v>
      </c>
      <c r="T2100" s="30" t="n">
        <f aca="false">IF(AND(P2100&lt;&gt;"",Q2100&lt;&gt;""),Q2100-P2100,"")</f>
        <v>85</v>
      </c>
      <c r="U2100" s="30" t="str">
        <f aca="false">IF(AND(O2100="Engaging",P2100&lt;&gt;""),'Leia-me'!$B$5-P2100,"")</f>
        <v/>
      </c>
      <c r="V2100" s="25" t="str">
        <f aca="false">IF(O2100&lt;&gt;"Engaging","",IF(U2100&lt;='Leia-me'!$B$6,"Saudável",IF(U2100&lt;='Leia-me'!$B$7,"Esfriando",IF(U2100&lt;='Leia-me'!$B$8,"Última chance","Zumbi"))))</f>
        <v/>
      </c>
      <c r="W2100" s="25" t="n">
        <f aca="false">IF(O2100="Won",1,IF(O2100="Lost",0,""))</f>
        <v>1</v>
      </c>
      <c r="Y2100" s="25" t="str">
        <f aca="false">IF(E2100="","Sim","")</f>
        <v/>
      </c>
    </row>
    <row r="2101" customFormat="false" ht="15" hidden="false" customHeight="false" outlineLevel="0" collapsed="false">
      <c r="A2101" s="25" t="s">
        <v>2351</v>
      </c>
      <c r="B2101" s="25" t="s">
        <v>67</v>
      </c>
      <c r="C2101" s="25" t="s">
        <v>75</v>
      </c>
      <c r="D2101" s="25" t="s">
        <v>80</v>
      </c>
      <c r="E2101" s="25" t="s">
        <v>191</v>
      </c>
      <c r="F2101" s="25" t="s">
        <v>192</v>
      </c>
      <c r="G2101" s="26" t="n">
        <v>2714.9</v>
      </c>
      <c r="H2101" s="27" t="n">
        <v>2641</v>
      </c>
      <c r="I2101" s="25" t="s">
        <v>147</v>
      </c>
      <c r="J2101" s="25" t="s">
        <v>193</v>
      </c>
      <c r="K2101" s="25" t="n">
        <v>1998</v>
      </c>
      <c r="L2101" s="25" t="s">
        <v>170</v>
      </c>
      <c r="M2101" s="25" t="s">
        <v>171</v>
      </c>
      <c r="N2101" s="28" t="n">
        <v>1096</v>
      </c>
      <c r="O2101" s="25" t="s">
        <v>54</v>
      </c>
      <c r="P2101" s="29" t="n">
        <v>42994</v>
      </c>
      <c r="Q2101" s="29" t="n">
        <v>43064</v>
      </c>
      <c r="R2101" s="28" t="n">
        <v>1179</v>
      </c>
      <c r="S2101" s="28" t="n">
        <f aca="false">IF(O2101="Won",R2101,IF(O2101="Lost",0,N2101))</f>
        <v>1179</v>
      </c>
      <c r="T2101" s="30" t="n">
        <f aca="false">IF(AND(P2101&lt;&gt;"",Q2101&lt;&gt;""),Q2101-P2101,"")</f>
        <v>70</v>
      </c>
      <c r="U2101" s="30" t="str">
        <f aca="false">IF(AND(O2101="Engaging",P2101&lt;&gt;""),'Leia-me'!$B$5-P2101,"")</f>
        <v/>
      </c>
      <c r="V2101" s="25" t="str">
        <f aca="false">IF(O2101&lt;&gt;"Engaging","",IF(U2101&lt;='Leia-me'!$B$6,"Saudável",IF(U2101&lt;='Leia-me'!$B$7,"Esfriando",IF(U2101&lt;='Leia-me'!$B$8,"Última chance","Zumbi"))))</f>
        <v/>
      </c>
      <c r="W2101" s="25" t="n">
        <f aca="false">IF(O2101="Won",1,IF(O2101="Lost",0,""))</f>
        <v>1</v>
      </c>
      <c r="Y2101" s="25" t="str">
        <f aca="false">IF(E2101="","Sim","")</f>
        <v/>
      </c>
    </row>
    <row r="2102" customFormat="false" ht="15" hidden="false" customHeight="false" outlineLevel="0" collapsed="false">
      <c r="A2102" s="25" t="s">
        <v>2352</v>
      </c>
      <c r="B2102" s="25" t="s">
        <v>67</v>
      </c>
      <c r="C2102" s="25" t="s">
        <v>75</v>
      </c>
      <c r="D2102" s="25" t="s">
        <v>80</v>
      </c>
      <c r="E2102" s="25" t="s">
        <v>245</v>
      </c>
      <c r="F2102" s="25" t="s">
        <v>185</v>
      </c>
      <c r="G2102" s="26" t="n">
        <v>2938.67</v>
      </c>
      <c r="H2102" s="27" t="n">
        <v>8775</v>
      </c>
      <c r="I2102" s="25" t="s">
        <v>246</v>
      </c>
      <c r="K2102" s="25" t="n">
        <v>1987</v>
      </c>
      <c r="L2102" s="25" t="s">
        <v>170</v>
      </c>
      <c r="M2102" s="25" t="s">
        <v>171</v>
      </c>
      <c r="N2102" s="28" t="n">
        <v>1096</v>
      </c>
      <c r="O2102" s="25" t="s">
        <v>54</v>
      </c>
      <c r="P2102" s="29" t="n">
        <v>42994</v>
      </c>
      <c r="Q2102" s="29" t="n">
        <v>43004</v>
      </c>
      <c r="R2102" s="28" t="n">
        <v>1153</v>
      </c>
      <c r="S2102" s="28" t="n">
        <f aca="false">IF(O2102="Won",R2102,IF(O2102="Lost",0,N2102))</f>
        <v>1153</v>
      </c>
      <c r="T2102" s="30" t="n">
        <f aca="false">IF(AND(P2102&lt;&gt;"",Q2102&lt;&gt;""),Q2102-P2102,"")</f>
        <v>10</v>
      </c>
      <c r="U2102" s="30" t="str">
        <f aca="false">IF(AND(O2102="Engaging",P2102&lt;&gt;""),'Leia-me'!$B$5-P2102,"")</f>
        <v/>
      </c>
      <c r="V2102" s="25" t="str">
        <f aca="false">IF(O2102&lt;&gt;"Engaging","",IF(U2102&lt;='Leia-me'!$B$6,"Saudável",IF(U2102&lt;='Leia-me'!$B$7,"Esfriando",IF(U2102&lt;='Leia-me'!$B$8,"Última chance","Zumbi"))))</f>
        <v/>
      </c>
      <c r="W2102" s="25" t="n">
        <f aca="false">IF(O2102="Won",1,IF(O2102="Lost",0,""))</f>
        <v>1</v>
      </c>
      <c r="Y2102" s="25" t="str">
        <f aca="false">IF(E2102="","Sim","")</f>
        <v/>
      </c>
    </row>
    <row r="2103" customFormat="false" ht="15" hidden="false" customHeight="false" outlineLevel="0" collapsed="false">
      <c r="A2103" s="25" t="s">
        <v>2353</v>
      </c>
      <c r="B2103" s="25" t="s">
        <v>67</v>
      </c>
      <c r="C2103" s="25" t="s">
        <v>75</v>
      </c>
      <c r="D2103" s="25" t="s">
        <v>80</v>
      </c>
      <c r="E2103" s="25" t="s">
        <v>210</v>
      </c>
      <c r="F2103" s="25" t="s">
        <v>211</v>
      </c>
      <c r="G2103" s="26" t="n">
        <v>718.62</v>
      </c>
      <c r="H2103" s="27" t="n">
        <v>2448</v>
      </c>
      <c r="I2103" s="25" t="s">
        <v>147</v>
      </c>
      <c r="K2103" s="25" t="n">
        <v>2001</v>
      </c>
      <c r="L2103" s="25" t="s">
        <v>1834</v>
      </c>
      <c r="M2103" s="25" t="s">
        <v>171</v>
      </c>
      <c r="N2103" s="28" t="n">
        <v>4821</v>
      </c>
      <c r="O2103" s="25" t="s">
        <v>55</v>
      </c>
      <c r="P2103" s="29" t="n">
        <v>42995</v>
      </c>
      <c r="Q2103" s="29" t="n">
        <v>43071</v>
      </c>
      <c r="R2103" s="28" t="n">
        <v>0</v>
      </c>
      <c r="S2103" s="28" t="n">
        <f aca="false">IF(O2103="Won",R2103,IF(O2103="Lost",0,N2103))</f>
        <v>0</v>
      </c>
      <c r="T2103" s="30" t="n">
        <f aca="false">IF(AND(P2103&lt;&gt;"",Q2103&lt;&gt;""),Q2103-P2103,"")</f>
        <v>76</v>
      </c>
      <c r="U2103" s="30" t="str">
        <f aca="false">IF(AND(O2103="Engaging",P2103&lt;&gt;""),'Leia-me'!$B$5-P2103,"")</f>
        <v/>
      </c>
      <c r="V2103" s="25" t="str">
        <f aca="false">IF(O2103&lt;&gt;"Engaging","",IF(U2103&lt;='Leia-me'!$B$6,"Saudável",IF(U2103&lt;='Leia-me'!$B$7,"Esfriando",IF(U2103&lt;='Leia-me'!$B$8,"Última chance","Zumbi"))))</f>
        <v/>
      </c>
      <c r="W2103" s="25" t="n">
        <f aca="false">IF(O2103="Won",1,IF(O2103="Lost",0,""))</f>
        <v>0</v>
      </c>
      <c r="X2103" s="25" t="s">
        <v>1835</v>
      </c>
      <c r="Y2103" s="25" t="str">
        <f aca="false">IF(E2103="","Sim","")</f>
        <v/>
      </c>
    </row>
    <row r="2104" customFormat="false" ht="15" hidden="false" customHeight="false" outlineLevel="0" collapsed="false">
      <c r="A2104" s="25" t="s">
        <v>2354</v>
      </c>
      <c r="B2104" s="25" t="s">
        <v>67</v>
      </c>
      <c r="C2104" s="25" t="s">
        <v>75</v>
      </c>
      <c r="D2104" s="25" t="s">
        <v>80</v>
      </c>
      <c r="E2104" s="25" t="s">
        <v>184</v>
      </c>
      <c r="F2104" s="25" t="s">
        <v>185</v>
      </c>
      <c r="G2104" s="26" t="n">
        <v>1520.66</v>
      </c>
      <c r="H2104" s="27" t="n">
        <v>1806</v>
      </c>
      <c r="I2104" s="25" t="s">
        <v>147</v>
      </c>
      <c r="K2104" s="25" t="n">
        <v>2005</v>
      </c>
      <c r="L2104" s="25" t="s">
        <v>178</v>
      </c>
      <c r="M2104" s="25" t="s">
        <v>171</v>
      </c>
      <c r="N2104" s="28" t="n">
        <v>5482</v>
      </c>
      <c r="O2104" s="25" t="s">
        <v>54</v>
      </c>
      <c r="P2104" s="29" t="n">
        <v>42995</v>
      </c>
      <c r="Q2104" s="29" t="n">
        <v>43067</v>
      </c>
      <c r="R2104" s="28" t="n">
        <v>5668</v>
      </c>
      <c r="S2104" s="28" t="n">
        <f aca="false">IF(O2104="Won",R2104,IF(O2104="Lost",0,N2104))</f>
        <v>5668</v>
      </c>
      <c r="T2104" s="30" t="n">
        <f aca="false">IF(AND(P2104&lt;&gt;"",Q2104&lt;&gt;""),Q2104-P2104,"")</f>
        <v>72</v>
      </c>
      <c r="U2104" s="30" t="str">
        <f aca="false">IF(AND(O2104="Engaging",P2104&lt;&gt;""),'Leia-me'!$B$5-P2104,"")</f>
        <v/>
      </c>
      <c r="V2104" s="25" t="str">
        <f aca="false">IF(O2104&lt;&gt;"Engaging","",IF(U2104&lt;='Leia-me'!$B$6,"Saudável",IF(U2104&lt;='Leia-me'!$B$7,"Esfriando",IF(U2104&lt;='Leia-me'!$B$8,"Última chance","Zumbi"))))</f>
        <v/>
      </c>
      <c r="W2104" s="25" t="n">
        <f aca="false">IF(O2104="Won",1,IF(O2104="Lost",0,""))</f>
        <v>1</v>
      </c>
      <c r="Y2104" s="25" t="str">
        <f aca="false">IF(E2104="","Sim","")</f>
        <v/>
      </c>
    </row>
    <row r="2105" customFormat="false" ht="15" hidden="false" customHeight="false" outlineLevel="0" collapsed="false">
      <c r="A2105" s="25" t="s">
        <v>2355</v>
      </c>
      <c r="B2105" s="25" t="s">
        <v>67</v>
      </c>
      <c r="C2105" s="25" t="s">
        <v>75</v>
      </c>
      <c r="D2105" s="25" t="s">
        <v>80</v>
      </c>
      <c r="E2105" s="25" t="s">
        <v>266</v>
      </c>
      <c r="F2105" s="25" t="s">
        <v>267</v>
      </c>
      <c r="G2105" s="26" t="n">
        <v>2041.73</v>
      </c>
      <c r="H2105" s="27" t="n">
        <v>5276</v>
      </c>
      <c r="I2105" s="25" t="s">
        <v>147</v>
      </c>
      <c r="K2105" s="25" t="n">
        <v>1997</v>
      </c>
      <c r="L2105" s="25" t="s">
        <v>1834</v>
      </c>
      <c r="M2105" s="25" t="s">
        <v>171</v>
      </c>
      <c r="N2105" s="28" t="n">
        <v>4821</v>
      </c>
      <c r="O2105" s="25" t="s">
        <v>54</v>
      </c>
      <c r="P2105" s="29" t="n">
        <v>42995</v>
      </c>
      <c r="Q2105" s="29" t="n">
        <v>43080</v>
      </c>
      <c r="R2105" s="28" t="n">
        <v>5220</v>
      </c>
      <c r="S2105" s="28" t="n">
        <f aca="false">IF(O2105="Won",R2105,IF(O2105="Lost",0,N2105))</f>
        <v>5220</v>
      </c>
      <c r="T2105" s="30" t="n">
        <f aca="false">IF(AND(P2105&lt;&gt;"",Q2105&lt;&gt;""),Q2105-P2105,"")</f>
        <v>85</v>
      </c>
      <c r="U2105" s="30" t="str">
        <f aca="false">IF(AND(O2105="Engaging",P2105&lt;&gt;""),'Leia-me'!$B$5-P2105,"")</f>
        <v/>
      </c>
      <c r="V2105" s="25" t="str">
        <f aca="false">IF(O2105&lt;&gt;"Engaging","",IF(U2105&lt;='Leia-me'!$B$6,"Saudável",IF(U2105&lt;='Leia-me'!$B$7,"Esfriando",IF(U2105&lt;='Leia-me'!$B$8,"Última chance","Zumbi"))))</f>
        <v/>
      </c>
      <c r="W2105" s="25" t="n">
        <f aca="false">IF(O2105="Won",1,IF(O2105="Lost",0,""))</f>
        <v>1</v>
      </c>
      <c r="X2105" s="25" t="s">
        <v>1835</v>
      </c>
      <c r="Y2105" s="25" t="str">
        <f aca="false">IF(E2105="","Sim","")</f>
        <v/>
      </c>
    </row>
    <row r="2106" customFormat="false" ht="15" hidden="false" customHeight="false" outlineLevel="0" collapsed="false">
      <c r="A2106" s="25" t="s">
        <v>2356</v>
      </c>
      <c r="B2106" s="25" t="s">
        <v>67</v>
      </c>
      <c r="C2106" s="25" t="s">
        <v>75</v>
      </c>
      <c r="D2106" s="25" t="s">
        <v>80</v>
      </c>
      <c r="E2106" s="25" t="s">
        <v>154</v>
      </c>
      <c r="F2106" s="25" t="s">
        <v>155</v>
      </c>
      <c r="G2106" s="26" t="n">
        <v>86.68</v>
      </c>
      <c r="H2106" s="27" t="n">
        <v>187</v>
      </c>
      <c r="I2106" s="25" t="s">
        <v>147</v>
      </c>
      <c r="J2106" s="25" t="s">
        <v>156</v>
      </c>
      <c r="K2106" s="25" t="n">
        <v>2007</v>
      </c>
      <c r="L2106" s="25" t="s">
        <v>186</v>
      </c>
      <c r="M2106" s="25" t="s">
        <v>171</v>
      </c>
      <c r="N2106" s="28" t="n">
        <v>550</v>
      </c>
      <c r="O2106" s="25" t="s">
        <v>55</v>
      </c>
      <c r="P2106" s="29" t="n">
        <v>42996</v>
      </c>
      <c r="Q2106" s="29" t="n">
        <v>43002</v>
      </c>
      <c r="R2106" s="28" t="n">
        <v>0</v>
      </c>
      <c r="S2106" s="28" t="n">
        <f aca="false">IF(O2106="Won",R2106,IF(O2106="Lost",0,N2106))</f>
        <v>0</v>
      </c>
      <c r="T2106" s="30" t="n">
        <f aca="false">IF(AND(P2106&lt;&gt;"",Q2106&lt;&gt;""),Q2106-P2106,"")</f>
        <v>6</v>
      </c>
      <c r="U2106" s="30" t="str">
        <f aca="false">IF(AND(O2106="Engaging",P2106&lt;&gt;""),'Leia-me'!$B$5-P2106,"")</f>
        <v/>
      </c>
      <c r="V2106" s="25" t="str">
        <f aca="false">IF(O2106&lt;&gt;"Engaging","",IF(U2106&lt;='Leia-me'!$B$6,"Saudável",IF(U2106&lt;='Leia-me'!$B$7,"Esfriando",IF(U2106&lt;='Leia-me'!$B$8,"Última chance","Zumbi"))))</f>
        <v/>
      </c>
      <c r="W2106" s="25" t="n">
        <f aca="false">IF(O2106="Won",1,IF(O2106="Lost",0,""))</f>
        <v>0</v>
      </c>
      <c r="Y2106" s="25" t="str">
        <f aca="false">IF(E2106="","Sim","")</f>
        <v/>
      </c>
    </row>
    <row r="2107" customFormat="false" ht="15" hidden="false" customHeight="false" outlineLevel="0" collapsed="false">
      <c r="A2107" s="25" t="s">
        <v>2357</v>
      </c>
      <c r="B2107" s="25" t="s">
        <v>67</v>
      </c>
      <c r="C2107" s="25" t="s">
        <v>75</v>
      </c>
      <c r="D2107" s="25" t="s">
        <v>80</v>
      </c>
      <c r="E2107" s="25" t="s">
        <v>176</v>
      </c>
      <c r="F2107" s="25" t="s">
        <v>177</v>
      </c>
      <c r="G2107" s="26" t="n">
        <v>1698.2</v>
      </c>
      <c r="H2107" s="27" t="n">
        <v>3798</v>
      </c>
      <c r="I2107" s="25" t="s">
        <v>147</v>
      </c>
      <c r="K2107" s="25" t="n">
        <v>1987</v>
      </c>
      <c r="L2107" s="25" t="s">
        <v>1834</v>
      </c>
      <c r="M2107" s="25" t="s">
        <v>171</v>
      </c>
      <c r="N2107" s="28" t="n">
        <v>4821</v>
      </c>
      <c r="O2107" s="25" t="s">
        <v>54</v>
      </c>
      <c r="P2107" s="29" t="n">
        <v>42996</v>
      </c>
      <c r="Q2107" s="29" t="n">
        <v>43075</v>
      </c>
      <c r="R2107" s="28" t="n">
        <v>3779</v>
      </c>
      <c r="S2107" s="28" t="n">
        <f aca="false">IF(O2107="Won",R2107,IF(O2107="Lost",0,N2107))</f>
        <v>3779</v>
      </c>
      <c r="T2107" s="30" t="n">
        <f aca="false">IF(AND(P2107&lt;&gt;"",Q2107&lt;&gt;""),Q2107-P2107,"")</f>
        <v>79</v>
      </c>
      <c r="U2107" s="30" t="str">
        <f aca="false">IF(AND(O2107="Engaging",P2107&lt;&gt;""),'Leia-me'!$B$5-P2107,"")</f>
        <v/>
      </c>
      <c r="V2107" s="25" t="str">
        <f aca="false">IF(O2107&lt;&gt;"Engaging","",IF(U2107&lt;='Leia-me'!$B$6,"Saudável",IF(U2107&lt;='Leia-me'!$B$7,"Esfriando",IF(U2107&lt;='Leia-me'!$B$8,"Última chance","Zumbi"))))</f>
        <v/>
      </c>
      <c r="W2107" s="25" t="n">
        <f aca="false">IF(O2107="Won",1,IF(O2107="Lost",0,""))</f>
        <v>1</v>
      </c>
      <c r="X2107" s="25" t="s">
        <v>1835</v>
      </c>
      <c r="Y2107" s="25" t="str">
        <f aca="false">IF(E2107="","Sim","")</f>
        <v/>
      </c>
    </row>
    <row r="2108" customFormat="false" ht="15" hidden="false" customHeight="false" outlineLevel="0" collapsed="false">
      <c r="A2108" s="25" t="s">
        <v>2358</v>
      </c>
      <c r="B2108" s="25" t="s">
        <v>67</v>
      </c>
      <c r="C2108" s="25" t="s">
        <v>75</v>
      </c>
      <c r="D2108" s="25" t="s">
        <v>80</v>
      </c>
      <c r="E2108" s="25" t="s">
        <v>266</v>
      </c>
      <c r="F2108" s="25" t="s">
        <v>267</v>
      </c>
      <c r="G2108" s="26" t="n">
        <v>2041.73</v>
      </c>
      <c r="H2108" s="27" t="n">
        <v>5276</v>
      </c>
      <c r="I2108" s="25" t="s">
        <v>147</v>
      </c>
      <c r="K2108" s="25" t="n">
        <v>1997</v>
      </c>
      <c r="L2108" s="25" t="s">
        <v>1834</v>
      </c>
      <c r="M2108" s="25" t="s">
        <v>171</v>
      </c>
      <c r="N2108" s="28" t="n">
        <v>4821</v>
      </c>
      <c r="O2108" s="25" t="s">
        <v>54</v>
      </c>
      <c r="P2108" s="29" t="n">
        <v>42996</v>
      </c>
      <c r="Q2108" s="29" t="n">
        <v>43044</v>
      </c>
      <c r="R2108" s="28" t="n">
        <v>5231</v>
      </c>
      <c r="S2108" s="28" t="n">
        <f aca="false">IF(O2108="Won",R2108,IF(O2108="Lost",0,N2108))</f>
        <v>5231</v>
      </c>
      <c r="T2108" s="30" t="n">
        <f aca="false">IF(AND(P2108&lt;&gt;"",Q2108&lt;&gt;""),Q2108-P2108,"")</f>
        <v>48</v>
      </c>
      <c r="U2108" s="30" t="str">
        <f aca="false">IF(AND(O2108="Engaging",P2108&lt;&gt;""),'Leia-me'!$B$5-P2108,"")</f>
        <v/>
      </c>
      <c r="V2108" s="25" t="str">
        <f aca="false">IF(O2108&lt;&gt;"Engaging","",IF(U2108&lt;='Leia-me'!$B$6,"Saudável",IF(U2108&lt;='Leia-me'!$B$7,"Esfriando",IF(U2108&lt;='Leia-me'!$B$8,"Última chance","Zumbi"))))</f>
        <v/>
      </c>
      <c r="W2108" s="25" t="n">
        <f aca="false">IF(O2108="Won",1,IF(O2108="Lost",0,""))</f>
        <v>1</v>
      </c>
      <c r="X2108" s="25" t="s">
        <v>1835</v>
      </c>
      <c r="Y2108" s="25" t="str">
        <f aca="false">IF(E2108="","Sim","")</f>
        <v/>
      </c>
    </row>
    <row r="2109" customFormat="false" ht="15" hidden="false" customHeight="false" outlineLevel="0" collapsed="false">
      <c r="A2109" s="25" t="s">
        <v>2359</v>
      </c>
      <c r="B2109" s="25" t="s">
        <v>67</v>
      </c>
      <c r="C2109" s="25" t="s">
        <v>75</v>
      </c>
      <c r="D2109" s="25" t="s">
        <v>80</v>
      </c>
      <c r="E2109" s="25" t="s">
        <v>167</v>
      </c>
      <c r="F2109" s="25" t="s">
        <v>168</v>
      </c>
      <c r="G2109" s="26" t="n">
        <v>2173.98</v>
      </c>
      <c r="H2109" s="27" t="n">
        <v>2928</v>
      </c>
      <c r="I2109" s="25" t="s">
        <v>147</v>
      </c>
      <c r="J2109" s="25" t="s">
        <v>169</v>
      </c>
      <c r="K2109" s="25" t="n">
        <v>1995</v>
      </c>
      <c r="L2109" s="25" t="s">
        <v>1834</v>
      </c>
      <c r="M2109" s="25" t="s">
        <v>171</v>
      </c>
      <c r="N2109" s="28" t="n">
        <v>4821</v>
      </c>
      <c r="O2109" s="25" t="s">
        <v>54</v>
      </c>
      <c r="P2109" s="29" t="n">
        <v>42997</v>
      </c>
      <c r="Q2109" s="29" t="n">
        <v>43076</v>
      </c>
      <c r="R2109" s="28" t="n">
        <v>4990</v>
      </c>
      <c r="S2109" s="28" t="n">
        <f aca="false">IF(O2109="Won",R2109,IF(O2109="Lost",0,N2109))</f>
        <v>4990</v>
      </c>
      <c r="T2109" s="30" t="n">
        <f aca="false">IF(AND(P2109&lt;&gt;"",Q2109&lt;&gt;""),Q2109-P2109,"")</f>
        <v>79</v>
      </c>
      <c r="U2109" s="30" t="str">
        <f aca="false">IF(AND(O2109="Engaging",P2109&lt;&gt;""),'Leia-me'!$B$5-P2109,"")</f>
        <v/>
      </c>
      <c r="V2109" s="25" t="str">
        <f aca="false">IF(O2109&lt;&gt;"Engaging","",IF(U2109&lt;='Leia-me'!$B$6,"Saudável",IF(U2109&lt;='Leia-me'!$B$7,"Esfriando",IF(U2109&lt;='Leia-me'!$B$8,"Última chance","Zumbi"))))</f>
        <v/>
      </c>
      <c r="W2109" s="25" t="n">
        <f aca="false">IF(O2109="Won",1,IF(O2109="Lost",0,""))</f>
        <v>1</v>
      </c>
      <c r="X2109" s="25" t="s">
        <v>1835</v>
      </c>
      <c r="Y2109" s="25" t="str">
        <f aca="false">IF(E2109="","Sim","")</f>
        <v/>
      </c>
    </row>
    <row r="2110" customFormat="false" ht="15" hidden="false" customHeight="false" outlineLevel="0" collapsed="false">
      <c r="A2110" s="25" t="s">
        <v>2360</v>
      </c>
      <c r="B2110" s="25" t="s">
        <v>67</v>
      </c>
      <c r="C2110" s="25" t="s">
        <v>75</v>
      </c>
      <c r="D2110" s="25" t="s">
        <v>80</v>
      </c>
      <c r="E2110" s="25" t="s">
        <v>164</v>
      </c>
      <c r="F2110" s="25" t="s">
        <v>165</v>
      </c>
      <c r="G2110" s="26" t="n">
        <v>217.87</v>
      </c>
      <c r="H2110" s="27" t="n">
        <v>551</v>
      </c>
      <c r="I2110" s="25" t="s">
        <v>147</v>
      </c>
      <c r="K2110" s="25" t="n">
        <v>1998</v>
      </c>
      <c r="L2110" s="25" t="s">
        <v>1834</v>
      </c>
      <c r="M2110" s="25" t="s">
        <v>171</v>
      </c>
      <c r="N2110" s="28" t="n">
        <v>4821</v>
      </c>
      <c r="O2110" s="25" t="s">
        <v>54</v>
      </c>
      <c r="P2110" s="29" t="n">
        <v>42997</v>
      </c>
      <c r="Q2110" s="29" t="n">
        <v>43007</v>
      </c>
      <c r="R2110" s="28" t="n">
        <v>5450</v>
      </c>
      <c r="S2110" s="28" t="n">
        <f aca="false">IF(O2110="Won",R2110,IF(O2110="Lost",0,N2110))</f>
        <v>5450</v>
      </c>
      <c r="T2110" s="30" t="n">
        <f aca="false">IF(AND(P2110&lt;&gt;"",Q2110&lt;&gt;""),Q2110-P2110,"")</f>
        <v>10</v>
      </c>
      <c r="U2110" s="30" t="str">
        <f aca="false">IF(AND(O2110="Engaging",P2110&lt;&gt;""),'Leia-me'!$B$5-P2110,"")</f>
        <v/>
      </c>
      <c r="V2110" s="25" t="str">
        <f aca="false">IF(O2110&lt;&gt;"Engaging","",IF(U2110&lt;='Leia-me'!$B$6,"Saudável",IF(U2110&lt;='Leia-me'!$B$7,"Esfriando",IF(U2110&lt;='Leia-me'!$B$8,"Última chance","Zumbi"))))</f>
        <v/>
      </c>
      <c r="W2110" s="25" t="n">
        <f aca="false">IF(O2110="Won",1,IF(O2110="Lost",0,""))</f>
        <v>1</v>
      </c>
      <c r="X2110" s="25" t="s">
        <v>1835</v>
      </c>
      <c r="Y2110" s="25" t="str">
        <f aca="false">IF(E2110="","Sim","")</f>
        <v/>
      </c>
    </row>
    <row r="2111" customFormat="false" ht="15" hidden="false" customHeight="false" outlineLevel="0" collapsed="false">
      <c r="A2111" s="25" t="s">
        <v>2361</v>
      </c>
      <c r="B2111" s="25" t="s">
        <v>67</v>
      </c>
      <c r="C2111" s="25" t="s">
        <v>75</v>
      </c>
      <c r="D2111" s="25" t="s">
        <v>80</v>
      </c>
      <c r="E2111" s="25" t="s">
        <v>266</v>
      </c>
      <c r="F2111" s="25" t="s">
        <v>267</v>
      </c>
      <c r="G2111" s="26" t="n">
        <v>2041.73</v>
      </c>
      <c r="H2111" s="27" t="n">
        <v>5276</v>
      </c>
      <c r="I2111" s="25" t="s">
        <v>147</v>
      </c>
      <c r="K2111" s="25" t="n">
        <v>1997</v>
      </c>
      <c r="L2111" s="25" t="s">
        <v>1834</v>
      </c>
      <c r="M2111" s="25" t="s">
        <v>171</v>
      </c>
      <c r="N2111" s="28" t="n">
        <v>4821</v>
      </c>
      <c r="O2111" s="25" t="s">
        <v>54</v>
      </c>
      <c r="P2111" s="29" t="n">
        <v>42998</v>
      </c>
      <c r="Q2111" s="29" t="n">
        <v>43087</v>
      </c>
      <c r="R2111" s="28" t="n">
        <v>5192</v>
      </c>
      <c r="S2111" s="28" t="n">
        <f aca="false">IF(O2111="Won",R2111,IF(O2111="Lost",0,N2111))</f>
        <v>5192</v>
      </c>
      <c r="T2111" s="30" t="n">
        <f aca="false">IF(AND(P2111&lt;&gt;"",Q2111&lt;&gt;""),Q2111-P2111,"")</f>
        <v>89</v>
      </c>
      <c r="U2111" s="30" t="str">
        <f aca="false">IF(AND(O2111="Engaging",P2111&lt;&gt;""),'Leia-me'!$B$5-P2111,"")</f>
        <v/>
      </c>
      <c r="V2111" s="25" t="str">
        <f aca="false">IF(O2111&lt;&gt;"Engaging","",IF(U2111&lt;='Leia-me'!$B$6,"Saudável",IF(U2111&lt;='Leia-me'!$B$7,"Esfriando",IF(U2111&lt;='Leia-me'!$B$8,"Última chance","Zumbi"))))</f>
        <v/>
      </c>
      <c r="W2111" s="25" t="n">
        <f aca="false">IF(O2111="Won",1,IF(O2111="Lost",0,""))</f>
        <v>1</v>
      </c>
      <c r="X2111" s="25" t="s">
        <v>1835</v>
      </c>
      <c r="Y2111" s="25" t="str">
        <f aca="false">IF(E2111="","Sim","")</f>
        <v/>
      </c>
    </row>
    <row r="2112" customFormat="false" ht="15" hidden="false" customHeight="false" outlineLevel="0" collapsed="false">
      <c r="A2112" s="25" t="s">
        <v>2362</v>
      </c>
      <c r="B2112" s="25" t="s">
        <v>67</v>
      </c>
      <c r="C2112" s="25" t="s">
        <v>75</v>
      </c>
      <c r="D2112" s="25" t="s">
        <v>80</v>
      </c>
      <c r="E2112" s="25" t="s">
        <v>245</v>
      </c>
      <c r="F2112" s="25" t="s">
        <v>185</v>
      </c>
      <c r="G2112" s="26" t="n">
        <v>2938.67</v>
      </c>
      <c r="H2112" s="27" t="n">
        <v>8775</v>
      </c>
      <c r="I2112" s="25" t="s">
        <v>246</v>
      </c>
      <c r="K2112" s="25" t="n">
        <v>1987</v>
      </c>
      <c r="L2112" s="25" t="s">
        <v>1834</v>
      </c>
      <c r="M2112" s="25" t="s">
        <v>171</v>
      </c>
      <c r="N2112" s="28" t="n">
        <v>4821</v>
      </c>
      <c r="O2112" s="25" t="s">
        <v>55</v>
      </c>
      <c r="P2112" s="29" t="n">
        <v>42999</v>
      </c>
      <c r="Q2112" s="29" t="n">
        <v>43064</v>
      </c>
      <c r="R2112" s="28" t="n">
        <v>0</v>
      </c>
      <c r="S2112" s="28" t="n">
        <f aca="false">IF(O2112="Won",R2112,IF(O2112="Lost",0,N2112))</f>
        <v>0</v>
      </c>
      <c r="T2112" s="30" t="n">
        <f aca="false">IF(AND(P2112&lt;&gt;"",Q2112&lt;&gt;""),Q2112-P2112,"")</f>
        <v>65</v>
      </c>
      <c r="U2112" s="30" t="str">
        <f aca="false">IF(AND(O2112="Engaging",P2112&lt;&gt;""),'Leia-me'!$B$5-P2112,"")</f>
        <v/>
      </c>
      <c r="V2112" s="25" t="str">
        <f aca="false">IF(O2112&lt;&gt;"Engaging","",IF(U2112&lt;='Leia-me'!$B$6,"Saudável",IF(U2112&lt;='Leia-me'!$B$7,"Esfriando",IF(U2112&lt;='Leia-me'!$B$8,"Última chance","Zumbi"))))</f>
        <v/>
      </c>
      <c r="W2112" s="25" t="n">
        <f aca="false">IF(O2112="Won",1,IF(O2112="Lost",0,""))</f>
        <v>0</v>
      </c>
      <c r="X2112" s="25" t="s">
        <v>1835</v>
      </c>
      <c r="Y2112" s="25" t="str">
        <f aca="false">IF(E2112="","Sim","")</f>
        <v/>
      </c>
    </row>
    <row r="2113" customFormat="false" ht="15" hidden="false" customHeight="false" outlineLevel="0" collapsed="false">
      <c r="A2113" s="25" t="s">
        <v>2363</v>
      </c>
      <c r="B2113" s="25" t="s">
        <v>67</v>
      </c>
      <c r="C2113" s="25" t="s">
        <v>75</v>
      </c>
      <c r="D2113" s="25" t="s">
        <v>80</v>
      </c>
      <c r="E2113" s="25" t="s">
        <v>162</v>
      </c>
      <c r="F2113" s="25" t="s">
        <v>155</v>
      </c>
      <c r="G2113" s="26" t="n">
        <v>5266.09</v>
      </c>
      <c r="H2113" s="27" t="n">
        <v>8595</v>
      </c>
      <c r="I2113" s="25" t="s">
        <v>147</v>
      </c>
      <c r="J2113" s="25" t="s">
        <v>156</v>
      </c>
      <c r="K2113" s="25" t="n">
        <v>1988</v>
      </c>
      <c r="L2113" s="25" t="s">
        <v>1834</v>
      </c>
      <c r="M2113" s="25" t="s">
        <v>171</v>
      </c>
      <c r="N2113" s="28" t="n">
        <v>4821</v>
      </c>
      <c r="O2113" s="25" t="s">
        <v>54</v>
      </c>
      <c r="P2113" s="29" t="n">
        <v>42999</v>
      </c>
      <c r="Q2113" s="29" t="n">
        <v>43099</v>
      </c>
      <c r="R2113" s="28" t="n">
        <v>4570</v>
      </c>
      <c r="S2113" s="28" t="n">
        <f aca="false">IF(O2113="Won",R2113,IF(O2113="Lost",0,N2113))</f>
        <v>4570</v>
      </c>
      <c r="T2113" s="30" t="n">
        <f aca="false">IF(AND(P2113&lt;&gt;"",Q2113&lt;&gt;""),Q2113-P2113,"")</f>
        <v>100</v>
      </c>
      <c r="U2113" s="30" t="str">
        <f aca="false">IF(AND(O2113="Engaging",P2113&lt;&gt;""),'Leia-me'!$B$5-P2113,"")</f>
        <v/>
      </c>
      <c r="V2113" s="25" t="str">
        <f aca="false">IF(O2113&lt;&gt;"Engaging","",IF(U2113&lt;='Leia-me'!$B$6,"Saudável",IF(U2113&lt;='Leia-me'!$B$7,"Esfriando",IF(U2113&lt;='Leia-me'!$B$8,"Última chance","Zumbi"))))</f>
        <v/>
      </c>
      <c r="W2113" s="25" t="n">
        <f aca="false">IF(O2113="Won",1,IF(O2113="Lost",0,""))</f>
        <v>1</v>
      </c>
      <c r="X2113" s="25" t="s">
        <v>1835</v>
      </c>
      <c r="Y2113" s="25" t="str">
        <f aca="false">IF(E2113="","Sim","")</f>
        <v/>
      </c>
    </row>
    <row r="2114" customFormat="false" ht="15" hidden="false" customHeight="false" outlineLevel="0" collapsed="false">
      <c r="A2114" s="25" t="s">
        <v>2364</v>
      </c>
      <c r="B2114" s="25" t="s">
        <v>67</v>
      </c>
      <c r="C2114" s="25" t="s">
        <v>75</v>
      </c>
      <c r="D2114" s="25" t="s">
        <v>80</v>
      </c>
      <c r="E2114" s="25" t="s">
        <v>154</v>
      </c>
      <c r="F2114" s="25" t="s">
        <v>155</v>
      </c>
      <c r="G2114" s="26" t="n">
        <v>86.68</v>
      </c>
      <c r="H2114" s="27" t="n">
        <v>187</v>
      </c>
      <c r="I2114" s="25" t="s">
        <v>147</v>
      </c>
      <c r="J2114" s="25" t="s">
        <v>156</v>
      </c>
      <c r="K2114" s="25" t="n">
        <v>2007</v>
      </c>
      <c r="L2114" s="25" t="s">
        <v>1834</v>
      </c>
      <c r="M2114" s="25" t="s">
        <v>171</v>
      </c>
      <c r="N2114" s="28" t="n">
        <v>4821</v>
      </c>
      <c r="O2114" s="25" t="s">
        <v>55</v>
      </c>
      <c r="P2114" s="29" t="n">
        <v>43000</v>
      </c>
      <c r="Q2114" s="29" t="n">
        <v>43011</v>
      </c>
      <c r="R2114" s="28" t="n">
        <v>0</v>
      </c>
      <c r="S2114" s="28" t="n">
        <f aca="false">IF(O2114="Won",R2114,IF(O2114="Lost",0,N2114))</f>
        <v>0</v>
      </c>
      <c r="T2114" s="30" t="n">
        <f aca="false">IF(AND(P2114&lt;&gt;"",Q2114&lt;&gt;""),Q2114-P2114,"")</f>
        <v>11</v>
      </c>
      <c r="U2114" s="30" t="str">
        <f aca="false">IF(AND(O2114="Engaging",P2114&lt;&gt;""),'Leia-me'!$B$5-P2114,"")</f>
        <v/>
      </c>
      <c r="V2114" s="25" t="str">
        <f aca="false">IF(O2114&lt;&gt;"Engaging","",IF(U2114&lt;='Leia-me'!$B$6,"Saudável",IF(U2114&lt;='Leia-me'!$B$7,"Esfriando",IF(U2114&lt;='Leia-me'!$B$8,"Última chance","Zumbi"))))</f>
        <v/>
      </c>
      <c r="W2114" s="25" t="n">
        <f aca="false">IF(O2114="Won",1,IF(O2114="Lost",0,""))</f>
        <v>0</v>
      </c>
      <c r="X2114" s="25" t="s">
        <v>1835</v>
      </c>
      <c r="Y2114" s="25" t="str">
        <f aca="false">IF(E2114="","Sim","")</f>
        <v/>
      </c>
    </row>
    <row r="2115" customFormat="false" ht="15" hidden="false" customHeight="false" outlineLevel="0" collapsed="false">
      <c r="A2115" s="25" t="s">
        <v>2365</v>
      </c>
      <c r="B2115" s="25" t="s">
        <v>67</v>
      </c>
      <c r="C2115" s="25" t="s">
        <v>75</v>
      </c>
      <c r="D2115" s="25" t="s">
        <v>80</v>
      </c>
      <c r="E2115" s="25" t="s">
        <v>169</v>
      </c>
      <c r="F2115" s="25" t="s">
        <v>168</v>
      </c>
      <c r="G2115" s="26" t="n">
        <v>2403.58</v>
      </c>
      <c r="H2115" s="27" t="n">
        <v>8801</v>
      </c>
      <c r="I2115" s="25" t="s">
        <v>147</v>
      </c>
      <c r="K2115" s="25" t="n">
        <v>1986</v>
      </c>
      <c r="L2115" s="25" t="s">
        <v>1834</v>
      </c>
      <c r="M2115" s="25" t="s">
        <v>171</v>
      </c>
      <c r="N2115" s="28" t="n">
        <v>4821</v>
      </c>
      <c r="O2115" s="25" t="s">
        <v>54</v>
      </c>
      <c r="P2115" s="29" t="n">
        <v>43000</v>
      </c>
      <c r="Q2115" s="29" t="n">
        <v>43093</v>
      </c>
      <c r="R2115" s="28" t="n">
        <v>4991</v>
      </c>
      <c r="S2115" s="28" t="n">
        <f aca="false">IF(O2115="Won",R2115,IF(O2115="Lost",0,N2115))</f>
        <v>4991</v>
      </c>
      <c r="T2115" s="30" t="n">
        <f aca="false">IF(AND(P2115&lt;&gt;"",Q2115&lt;&gt;""),Q2115-P2115,"")</f>
        <v>93</v>
      </c>
      <c r="U2115" s="30" t="str">
        <f aca="false">IF(AND(O2115="Engaging",P2115&lt;&gt;""),'Leia-me'!$B$5-P2115,"")</f>
        <v/>
      </c>
      <c r="V2115" s="25" t="str">
        <f aca="false">IF(O2115&lt;&gt;"Engaging","",IF(U2115&lt;='Leia-me'!$B$6,"Saudável",IF(U2115&lt;='Leia-me'!$B$7,"Esfriando",IF(U2115&lt;='Leia-me'!$B$8,"Última chance","Zumbi"))))</f>
        <v/>
      </c>
      <c r="W2115" s="25" t="n">
        <f aca="false">IF(O2115="Won",1,IF(O2115="Lost",0,""))</f>
        <v>1</v>
      </c>
      <c r="X2115" s="25" t="s">
        <v>1835</v>
      </c>
      <c r="Y2115" s="25" t="str">
        <f aca="false">IF(E2115="","Sim","")</f>
        <v/>
      </c>
    </row>
    <row r="2116" customFormat="false" ht="15" hidden="false" customHeight="false" outlineLevel="0" collapsed="false">
      <c r="A2116" s="25" t="s">
        <v>2366</v>
      </c>
      <c r="B2116" s="25" t="s">
        <v>67</v>
      </c>
      <c r="C2116" s="25" t="s">
        <v>75</v>
      </c>
      <c r="D2116" s="25" t="s">
        <v>80</v>
      </c>
      <c r="E2116" s="25" t="s">
        <v>245</v>
      </c>
      <c r="F2116" s="25" t="s">
        <v>185</v>
      </c>
      <c r="G2116" s="26" t="n">
        <v>2938.67</v>
      </c>
      <c r="H2116" s="27" t="n">
        <v>8775</v>
      </c>
      <c r="I2116" s="25" t="s">
        <v>246</v>
      </c>
      <c r="K2116" s="25" t="n">
        <v>1987</v>
      </c>
      <c r="L2116" s="25" t="s">
        <v>1834</v>
      </c>
      <c r="M2116" s="25" t="s">
        <v>171</v>
      </c>
      <c r="N2116" s="28" t="n">
        <v>4821</v>
      </c>
      <c r="O2116" s="25" t="s">
        <v>55</v>
      </c>
      <c r="P2116" s="29" t="n">
        <v>43001</v>
      </c>
      <c r="Q2116" s="29" t="n">
        <v>43081</v>
      </c>
      <c r="R2116" s="28" t="n">
        <v>0</v>
      </c>
      <c r="S2116" s="28" t="n">
        <f aca="false">IF(O2116="Won",R2116,IF(O2116="Lost",0,N2116))</f>
        <v>0</v>
      </c>
      <c r="T2116" s="30" t="n">
        <f aca="false">IF(AND(P2116&lt;&gt;"",Q2116&lt;&gt;""),Q2116-P2116,"")</f>
        <v>80</v>
      </c>
      <c r="U2116" s="30" t="str">
        <f aca="false">IF(AND(O2116="Engaging",P2116&lt;&gt;""),'Leia-me'!$B$5-P2116,"")</f>
        <v/>
      </c>
      <c r="V2116" s="25" t="str">
        <f aca="false">IF(O2116&lt;&gt;"Engaging","",IF(U2116&lt;='Leia-me'!$B$6,"Saudável",IF(U2116&lt;='Leia-me'!$B$7,"Esfriando",IF(U2116&lt;='Leia-me'!$B$8,"Última chance","Zumbi"))))</f>
        <v/>
      </c>
      <c r="W2116" s="25" t="n">
        <f aca="false">IF(O2116="Won",1,IF(O2116="Lost",0,""))</f>
        <v>0</v>
      </c>
      <c r="X2116" s="25" t="s">
        <v>1835</v>
      </c>
      <c r="Y2116" s="25" t="str">
        <f aca="false">IF(E2116="","Sim","")</f>
        <v/>
      </c>
    </row>
    <row r="2117" customFormat="false" ht="15" hidden="false" customHeight="false" outlineLevel="0" collapsed="false">
      <c r="A2117" s="25" t="s">
        <v>2367</v>
      </c>
      <c r="B2117" s="25" t="s">
        <v>67</v>
      </c>
      <c r="C2117" s="25" t="s">
        <v>75</v>
      </c>
      <c r="D2117" s="25" t="s">
        <v>80</v>
      </c>
      <c r="E2117" s="25" t="s">
        <v>151</v>
      </c>
      <c r="F2117" s="25" t="s">
        <v>146</v>
      </c>
      <c r="G2117" s="26" t="n">
        <v>587.34</v>
      </c>
      <c r="H2117" s="27" t="n">
        <v>1356</v>
      </c>
      <c r="I2117" s="25" t="s">
        <v>152</v>
      </c>
      <c r="K2117" s="25" t="n">
        <v>2012</v>
      </c>
      <c r="L2117" s="25" t="s">
        <v>1834</v>
      </c>
      <c r="M2117" s="25" t="s">
        <v>171</v>
      </c>
      <c r="N2117" s="28" t="n">
        <v>4821</v>
      </c>
      <c r="O2117" s="25" t="s">
        <v>54</v>
      </c>
      <c r="P2117" s="29" t="n">
        <v>43001</v>
      </c>
      <c r="Q2117" s="29" t="n">
        <v>43008</v>
      </c>
      <c r="R2117" s="28" t="n">
        <v>4422</v>
      </c>
      <c r="S2117" s="28" t="n">
        <f aca="false">IF(O2117="Won",R2117,IF(O2117="Lost",0,N2117))</f>
        <v>4422</v>
      </c>
      <c r="T2117" s="30" t="n">
        <f aca="false">IF(AND(P2117&lt;&gt;"",Q2117&lt;&gt;""),Q2117-P2117,"")</f>
        <v>7</v>
      </c>
      <c r="U2117" s="30" t="str">
        <f aca="false">IF(AND(O2117="Engaging",P2117&lt;&gt;""),'Leia-me'!$B$5-P2117,"")</f>
        <v/>
      </c>
      <c r="V2117" s="25" t="str">
        <f aca="false">IF(O2117&lt;&gt;"Engaging","",IF(U2117&lt;='Leia-me'!$B$6,"Saudável",IF(U2117&lt;='Leia-me'!$B$7,"Esfriando",IF(U2117&lt;='Leia-me'!$B$8,"Última chance","Zumbi"))))</f>
        <v/>
      </c>
      <c r="W2117" s="25" t="n">
        <f aca="false">IF(O2117="Won",1,IF(O2117="Lost",0,""))</f>
        <v>1</v>
      </c>
      <c r="X2117" s="25" t="s">
        <v>1835</v>
      </c>
      <c r="Y2117" s="25" t="str">
        <f aca="false">IF(E2117="","Sim","")</f>
        <v/>
      </c>
    </row>
    <row r="2118" customFormat="false" ht="15" hidden="false" customHeight="false" outlineLevel="0" collapsed="false">
      <c r="A2118" s="25" t="s">
        <v>2368</v>
      </c>
      <c r="B2118" s="25" t="s">
        <v>67</v>
      </c>
      <c r="C2118" s="25" t="s">
        <v>75</v>
      </c>
      <c r="D2118" s="25" t="s">
        <v>80</v>
      </c>
      <c r="E2118" s="25" t="s">
        <v>195</v>
      </c>
      <c r="F2118" s="25" t="s">
        <v>185</v>
      </c>
      <c r="G2118" s="26" t="n">
        <v>8170.38</v>
      </c>
      <c r="H2118" s="27" t="n">
        <v>16499</v>
      </c>
      <c r="I2118" s="25" t="s">
        <v>196</v>
      </c>
      <c r="K2118" s="25" t="n">
        <v>1997</v>
      </c>
      <c r="L2118" s="25" t="s">
        <v>1834</v>
      </c>
      <c r="M2118" s="25" t="s">
        <v>171</v>
      </c>
      <c r="N2118" s="28" t="n">
        <v>4821</v>
      </c>
      <c r="O2118" s="25" t="s">
        <v>54</v>
      </c>
      <c r="P2118" s="29" t="n">
        <v>43001</v>
      </c>
      <c r="Q2118" s="29" t="n">
        <v>43010</v>
      </c>
      <c r="R2118" s="28" t="n">
        <v>5357</v>
      </c>
      <c r="S2118" s="28" t="n">
        <f aca="false">IF(O2118="Won",R2118,IF(O2118="Lost",0,N2118))</f>
        <v>5357</v>
      </c>
      <c r="T2118" s="30" t="n">
        <f aca="false">IF(AND(P2118&lt;&gt;"",Q2118&lt;&gt;""),Q2118-P2118,"")</f>
        <v>9</v>
      </c>
      <c r="U2118" s="30" t="str">
        <f aca="false">IF(AND(O2118="Engaging",P2118&lt;&gt;""),'Leia-me'!$B$5-P2118,"")</f>
        <v/>
      </c>
      <c r="V2118" s="25" t="str">
        <f aca="false">IF(O2118&lt;&gt;"Engaging","",IF(U2118&lt;='Leia-me'!$B$6,"Saudável",IF(U2118&lt;='Leia-me'!$B$7,"Esfriando",IF(U2118&lt;='Leia-me'!$B$8,"Última chance","Zumbi"))))</f>
        <v/>
      </c>
      <c r="W2118" s="25" t="n">
        <f aca="false">IF(O2118="Won",1,IF(O2118="Lost",0,""))</f>
        <v>1</v>
      </c>
      <c r="X2118" s="25" t="s">
        <v>1835</v>
      </c>
      <c r="Y2118" s="25" t="str">
        <f aca="false">IF(E2118="","Sim","")</f>
        <v/>
      </c>
    </row>
    <row r="2119" customFormat="false" ht="15" hidden="false" customHeight="false" outlineLevel="0" collapsed="false">
      <c r="A2119" s="25" t="s">
        <v>2369</v>
      </c>
      <c r="B2119" s="25" t="s">
        <v>67</v>
      </c>
      <c r="C2119" s="25" t="s">
        <v>75</v>
      </c>
      <c r="D2119" s="25" t="s">
        <v>80</v>
      </c>
      <c r="E2119" s="25" t="s">
        <v>164</v>
      </c>
      <c r="F2119" s="25" t="s">
        <v>165</v>
      </c>
      <c r="G2119" s="26" t="n">
        <v>217.87</v>
      </c>
      <c r="H2119" s="27" t="n">
        <v>551</v>
      </c>
      <c r="I2119" s="25" t="s">
        <v>147</v>
      </c>
      <c r="K2119" s="25" t="n">
        <v>1998</v>
      </c>
      <c r="L2119" s="25" t="s">
        <v>170</v>
      </c>
      <c r="M2119" s="25" t="s">
        <v>171</v>
      </c>
      <c r="N2119" s="28" t="n">
        <v>1096</v>
      </c>
      <c r="O2119" s="25" t="s">
        <v>55</v>
      </c>
      <c r="P2119" s="29" t="n">
        <v>43002</v>
      </c>
      <c r="Q2119" s="29" t="n">
        <v>43012</v>
      </c>
      <c r="R2119" s="28" t="n">
        <v>0</v>
      </c>
      <c r="S2119" s="28" t="n">
        <f aca="false">IF(O2119="Won",R2119,IF(O2119="Lost",0,N2119))</f>
        <v>0</v>
      </c>
      <c r="T2119" s="30" t="n">
        <f aca="false">IF(AND(P2119&lt;&gt;"",Q2119&lt;&gt;""),Q2119-P2119,"")</f>
        <v>10</v>
      </c>
      <c r="U2119" s="30" t="str">
        <f aca="false">IF(AND(O2119="Engaging",P2119&lt;&gt;""),'Leia-me'!$B$5-P2119,"")</f>
        <v/>
      </c>
      <c r="V2119" s="25" t="str">
        <f aca="false">IF(O2119&lt;&gt;"Engaging","",IF(U2119&lt;='Leia-me'!$B$6,"Saudável",IF(U2119&lt;='Leia-me'!$B$7,"Esfriando",IF(U2119&lt;='Leia-me'!$B$8,"Última chance","Zumbi"))))</f>
        <v/>
      </c>
      <c r="W2119" s="25" t="n">
        <f aca="false">IF(O2119="Won",1,IF(O2119="Lost",0,""))</f>
        <v>0</v>
      </c>
      <c r="Y2119" s="25" t="str">
        <f aca="false">IF(E2119="","Sim","")</f>
        <v/>
      </c>
    </row>
    <row r="2120" customFormat="false" ht="15" hidden="false" customHeight="false" outlineLevel="0" collapsed="false">
      <c r="A2120" s="25" t="s">
        <v>2370</v>
      </c>
      <c r="B2120" s="25" t="s">
        <v>67</v>
      </c>
      <c r="C2120" s="25" t="s">
        <v>75</v>
      </c>
      <c r="D2120" s="25" t="s">
        <v>80</v>
      </c>
      <c r="E2120" s="25" t="s">
        <v>184</v>
      </c>
      <c r="F2120" s="25" t="s">
        <v>185</v>
      </c>
      <c r="G2120" s="26" t="n">
        <v>1520.66</v>
      </c>
      <c r="H2120" s="27" t="n">
        <v>1806</v>
      </c>
      <c r="I2120" s="25" t="s">
        <v>147</v>
      </c>
      <c r="K2120" s="25" t="n">
        <v>2005</v>
      </c>
      <c r="L2120" s="25" t="s">
        <v>178</v>
      </c>
      <c r="M2120" s="25" t="s">
        <v>171</v>
      </c>
      <c r="N2120" s="28" t="n">
        <v>5482</v>
      </c>
      <c r="O2120" s="25" t="s">
        <v>54</v>
      </c>
      <c r="P2120" s="29" t="n">
        <v>43002</v>
      </c>
      <c r="Q2120" s="29" t="n">
        <v>43011</v>
      </c>
      <c r="R2120" s="28" t="n">
        <v>5144</v>
      </c>
      <c r="S2120" s="28" t="n">
        <f aca="false">IF(O2120="Won",R2120,IF(O2120="Lost",0,N2120))</f>
        <v>5144</v>
      </c>
      <c r="T2120" s="30" t="n">
        <f aca="false">IF(AND(P2120&lt;&gt;"",Q2120&lt;&gt;""),Q2120-P2120,"")</f>
        <v>9</v>
      </c>
      <c r="U2120" s="30" t="str">
        <f aca="false">IF(AND(O2120="Engaging",P2120&lt;&gt;""),'Leia-me'!$B$5-P2120,"")</f>
        <v/>
      </c>
      <c r="V2120" s="25" t="str">
        <f aca="false">IF(O2120&lt;&gt;"Engaging","",IF(U2120&lt;='Leia-me'!$B$6,"Saudável",IF(U2120&lt;='Leia-me'!$B$7,"Esfriando",IF(U2120&lt;='Leia-me'!$B$8,"Última chance","Zumbi"))))</f>
        <v/>
      </c>
      <c r="W2120" s="25" t="n">
        <f aca="false">IF(O2120="Won",1,IF(O2120="Lost",0,""))</f>
        <v>1</v>
      </c>
      <c r="Y2120" s="25" t="str">
        <f aca="false">IF(E2120="","Sim","")</f>
        <v/>
      </c>
    </row>
    <row r="2121" customFormat="false" ht="15" hidden="false" customHeight="false" outlineLevel="0" collapsed="false">
      <c r="A2121" s="25" t="s">
        <v>2371</v>
      </c>
      <c r="B2121" s="25" t="s">
        <v>67</v>
      </c>
      <c r="C2121" s="25" t="s">
        <v>75</v>
      </c>
      <c r="D2121" s="25" t="s">
        <v>80</v>
      </c>
      <c r="E2121" s="25" t="s">
        <v>195</v>
      </c>
      <c r="F2121" s="25" t="s">
        <v>185</v>
      </c>
      <c r="G2121" s="26" t="n">
        <v>8170.38</v>
      </c>
      <c r="H2121" s="27" t="n">
        <v>16499</v>
      </c>
      <c r="I2121" s="25" t="s">
        <v>196</v>
      </c>
      <c r="K2121" s="25" t="n">
        <v>1997</v>
      </c>
      <c r="L2121" s="25" t="s">
        <v>178</v>
      </c>
      <c r="M2121" s="25" t="s">
        <v>171</v>
      </c>
      <c r="N2121" s="28" t="n">
        <v>5482</v>
      </c>
      <c r="O2121" s="25" t="s">
        <v>55</v>
      </c>
      <c r="P2121" s="29" t="n">
        <v>43003</v>
      </c>
      <c r="Q2121" s="29" t="n">
        <v>43012</v>
      </c>
      <c r="R2121" s="28" t="n">
        <v>0</v>
      </c>
      <c r="S2121" s="28" t="n">
        <f aca="false">IF(O2121="Won",R2121,IF(O2121="Lost",0,N2121))</f>
        <v>0</v>
      </c>
      <c r="T2121" s="30" t="n">
        <f aca="false">IF(AND(P2121&lt;&gt;"",Q2121&lt;&gt;""),Q2121-P2121,"")</f>
        <v>9</v>
      </c>
      <c r="U2121" s="30" t="str">
        <f aca="false">IF(AND(O2121="Engaging",P2121&lt;&gt;""),'Leia-me'!$B$5-P2121,"")</f>
        <v/>
      </c>
      <c r="V2121" s="25" t="str">
        <f aca="false">IF(O2121&lt;&gt;"Engaging","",IF(U2121&lt;='Leia-me'!$B$6,"Saudável",IF(U2121&lt;='Leia-me'!$B$7,"Esfriando",IF(U2121&lt;='Leia-me'!$B$8,"Última chance","Zumbi"))))</f>
        <v/>
      </c>
      <c r="W2121" s="25" t="n">
        <f aca="false">IF(O2121="Won",1,IF(O2121="Lost",0,""))</f>
        <v>0</v>
      </c>
      <c r="Y2121" s="25" t="str">
        <f aca="false">IF(E2121="","Sim","")</f>
        <v/>
      </c>
    </row>
    <row r="2122" customFormat="false" ht="15" hidden="false" customHeight="false" outlineLevel="0" collapsed="false">
      <c r="A2122" s="25" t="s">
        <v>2372</v>
      </c>
      <c r="B2122" s="25" t="s">
        <v>67</v>
      </c>
      <c r="C2122" s="25" t="s">
        <v>75</v>
      </c>
      <c r="D2122" s="25" t="s">
        <v>80</v>
      </c>
      <c r="E2122" s="25" t="s">
        <v>195</v>
      </c>
      <c r="F2122" s="25" t="s">
        <v>185</v>
      </c>
      <c r="G2122" s="26" t="n">
        <v>8170.38</v>
      </c>
      <c r="H2122" s="27" t="n">
        <v>16499</v>
      </c>
      <c r="I2122" s="25" t="s">
        <v>196</v>
      </c>
      <c r="K2122" s="25" t="n">
        <v>1997</v>
      </c>
      <c r="L2122" s="25" t="s">
        <v>1834</v>
      </c>
      <c r="M2122" s="25" t="s">
        <v>171</v>
      </c>
      <c r="N2122" s="28" t="n">
        <v>4821</v>
      </c>
      <c r="O2122" s="25" t="s">
        <v>55</v>
      </c>
      <c r="P2122" s="29" t="n">
        <v>43004</v>
      </c>
      <c r="Q2122" s="29" t="n">
        <v>43011</v>
      </c>
      <c r="R2122" s="28" t="n">
        <v>0</v>
      </c>
      <c r="S2122" s="28" t="n">
        <f aca="false">IF(O2122="Won",R2122,IF(O2122="Lost",0,N2122))</f>
        <v>0</v>
      </c>
      <c r="T2122" s="30" t="n">
        <f aca="false">IF(AND(P2122&lt;&gt;"",Q2122&lt;&gt;""),Q2122-P2122,"")</f>
        <v>7</v>
      </c>
      <c r="U2122" s="30" t="str">
        <f aca="false">IF(AND(O2122="Engaging",P2122&lt;&gt;""),'Leia-me'!$B$5-P2122,"")</f>
        <v/>
      </c>
      <c r="V2122" s="25" t="str">
        <f aca="false">IF(O2122&lt;&gt;"Engaging","",IF(U2122&lt;='Leia-me'!$B$6,"Saudável",IF(U2122&lt;='Leia-me'!$B$7,"Esfriando",IF(U2122&lt;='Leia-me'!$B$8,"Última chance","Zumbi"))))</f>
        <v/>
      </c>
      <c r="W2122" s="25" t="n">
        <f aca="false">IF(O2122="Won",1,IF(O2122="Lost",0,""))</f>
        <v>0</v>
      </c>
      <c r="X2122" s="25" t="s">
        <v>1835</v>
      </c>
      <c r="Y2122" s="25" t="str">
        <f aca="false">IF(E2122="","Sim","")</f>
        <v/>
      </c>
    </row>
    <row r="2123" customFormat="false" ht="15" hidden="false" customHeight="false" outlineLevel="0" collapsed="false">
      <c r="A2123" s="25" t="s">
        <v>2373</v>
      </c>
      <c r="B2123" s="25" t="s">
        <v>67</v>
      </c>
      <c r="C2123" s="25" t="s">
        <v>75</v>
      </c>
      <c r="D2123" s="25" t="s">
        <v>80</v>
      </c>
      <c r="E2123" s="25" t="s">
        <v>225</v>
      </c>
      <c r="F2123" s="25" t="s">
        <v>211</v>
      </c>
      <c r="G2123" s="26" t="n">
        <v>1376.8</v>
      </c>
      <c r="H2123" s="27" t="n">
        <v>1165</v>
      </c>
      <c r="I2123" s="25" t="s">
        <v>226</v>
      </c>
      <c r="K2123" s="25" t="n">
        <v>1988</v>
      </c>
      <c r="L2123" s="25" t="s">
        <v>148</v>
      </c>
      <c r="M2123" s="25" t="s">
        <v>149</v>
      </c>
      <c r="N2123" s="28" t="n">
        <v>55</v>
      </c>
      <c r="O2123" s="25" t="s">
        <v>55</v>
      </c>
      <c r="P2123" s="29" t="n">
        <v>43004</v>
      </c>
      <c r="Q2123" s="29" t="n">
        <v>43010</v>
      </c>
      <c r="R2123" s="28" t="n">
        <v>0</v>
      </c>
      <c r="S2123" s="28" t="n">
        <f aca="false">IF(O2123="Won",R2123,IF(O2123="Lost",0,N2123))</f>
        <v>0</v>
      </c>
      <c r="T2123" s="30" t="n">
        <f aca="false">IF(AND(P2123&lt;&gt;"",Q2123&lt;&gt;""),Q2123-P2123,"")</f>
        <v>6</v>
      </c>
      <c r="U2123" s="30" t="str">
        <f aca="false">IF(AND(O2123="Engaging",P2123&lt;&gt;""),'Leia-me'!$B$5-P2123,"")</f>
        <v/>
      </c>
      <c r="V2123" s="25" t="str">
        <f aca="false">IF(O2123&lt;&gt;"Engaging","",IF(U2123&lt;='Leia-me'!$B$6,"Saudável",IF(U2123&lt;='Leia-me'!$B$7,"Esfriando",IF(U2123&lt;='Leia-me'!$B$8,"Última chance","Zumbi"))))</f>
        <v/>
      </c>
      <c r="W2123" s="25" t="n">
        <f aca="false">IF(O2123="Won",1,IF(O2123="Lost",0,""))</f>
        <v>0</v>
      </c>
      <c r="Y2123" s="25" t="str">
        <f aca="false">IF(E2123="","Sim","")</f>
        <v/>
      </c>
    </row>
    <row r="2124" customFormat="false" ht="15" hidden="false" customHeight="false" outlineLevel="0" collapsed="false">
      <c r="A2124" s="25" t="s">
        <v>2374</v>
      </c>
      <c r="B2124" s="25" t="s">
        <v>67</v>
      </c>
      <c r="C2124" s="25" t="s">
        <v>75</v>
      </c>
      <c r="D2124" s="25" t="s">
        <v>80</v>
      </c>
      <c r="E2124" s="25" t="s">
        <v>145</v>
      </c>
      <c r="F2124" s="25" t="s">
        <v>146</v>
      </c>
      <c r="G2124" s="26" t="n">
        <v>3922.42</v>
      </c>
      <c r="H2124" s="27" t="n">
        <v>6837</v>
      </c>
      <c r="I2124" s="25" t="s">
        <v>147</v>
      </c>
      <c r="K2124" s="25" t="n">
        <v>1992</v>
      </c>
      <c r="L2124" s="25" t="s">
        <v>1834</v>
      </c>
      <c r="M2124" s="25" t="s">
        <v>171</v>
      </c>
      <c r="N2124" s="28" t="n">
        <v>4821</v>
      </c>
      <c r="O2124" s="25" t="s">
        <v>55</v>
      </c>
      <c r="P2124" s="29" t="n">
        <v>43005</v>
      </c>
      <c r="Q2124" s="29" t="n">
        <v>43010</v>
      </c>
      <c r="R2124" s="28" t="n">
        <v>0</v>
      </c>
      <c r="S2124" s="28" t="n">
        <f aca="false">IF(O2124="Won",R2124,IF(O2124="Lost",0,N2124))</f>
        <v>0</v>
      </c>
      <c r="T2124" s="30" t="n">
        <f aca="false">IF(AND(P2124&lt;&gt;"",Q2124&lt;&gt;""),Q2124-P2124,"")</f>
        <v>5</v>
      </c>
      <c r="U2124" s="30" t="str">
        <f aca="false">IF(AND(O2124="Engaging",P2124&lt;&gt;""),'Leia-me'!$B$5-P2124,"")</f>
        <v/>
      </c>
      <c r="V2124" s="25" t="str">
        <f aca="false">IF(O2124&lt;&gt;"Engaging","",IF(U2124&lt;='Leia-me'!$B$6,"Saudável",IF(U2124&lt;='Leia-me'!$B$7,"Esfriando",IF(U2124&lt;='Leia-me'!$B$8,"Última chance","Zumbi"))))</f>
        <v/>
      </c>
      <c r="W2124" s="25" t="n">
        <f aca="false">IF(O2124="Won",1,IF(O2124="Lost",0,""))</f>
        <v>0</v>
      </c>
      <c r="X2124" s="25" t="s">
        <v>1835</v>
      </c>
      <c r="Y2124" s="25" t="str">
        <f aca="false">IF(E2124="","Sim","")</f>
        <v/>
      </c>
    </row>
    <row r="2125" customFormat="false" ht="15" hidden="false" customHeight="false" outlineLevel="0" collapsed="false">
      <c r="A2125" s="25" t="s">
        <v>2375</v>
      </c>
      <c r="B2125" s="25" t="s">
        <v>67</v>
      </c>
      <c r="C2125" s="25" t="s">
        <v>75</v>
      </c>
      <c r="D2125" s="25" t="s">
        <v>80</v>
      </c>
      <c r="E2125" s="25" t="s">
        <v>184</v>
      </c>
      <c r="F2125" s="25" t="s">
        <v>185</v>
      </c>
      <c r="G2125" s="26" t="n">
        <v>1520.66</v>
      </c>
      <c r="H2125" s="27" t="n">
        <v>1806</v>
      </c>
      <c r="I2125" s="25" t="s">
        <v>147</v>
      </c>
      <c r="K2125" s="25" t="n">
        <v>2005</v>
      </c>
      <c r="L2125" s="25" t="s">
        <v>186</v>
      </c>
      <c r="M2125" s="25" t="s">
        <v>171</v>
      </c>
      <c r="N2125" s="28" t="n">
        <v>550</v>
      </c>
      <c r="O2125" s="25" t="s">
        <v>54</v>
      </c>
      <c r="P2125" s="29" t="n">
        <v>43005</v>
      </c>
      <c r="Q2125" s="29" t="n">
        <v>43094</v>
      </c>
      <c r="R2125" s="28" t="n">
        <v>608</v>
      </c>
      <c r="S2125" s="28" t="n">
        <f aca="false">IF(O2125="Won",R2125,IF(O2125="Lost",0,N2125))</f>
        <v>608</v>
      </c>
      <c r="T2125" s="30" t="n">
        <f aca="false">IF(AND(P2125&lt;&gt;"",Q2125&lt;&gt;""),Q2125-P2125,"")</f>
        <v>89</v>
      </c>
      <c r="U2125" s="30" t="str">
        <f aca="false">IF(AND(O2125="Engaging",P2125&lt;&gt;""),'Leia-me'!$B$5-P2125,"")</f>
        <v/>
      </c>
      <c r="V2125" s="25" t="str">
        <f aca="false">IF(O2125&lt;&gt;"Engaging","",IF(U2125&lt;='Leia-me'!$B$6,"Saudável",IF(U2125&lt;='Leia-me'!$B$7,"Esfriando",IF(U2125&lt;='Leia-me'!$B$8,"Última chance","Zumbi"))))</f>
        <v/>
      </c>
      <c r="W2125" s="25" t="n">
        <f aca="false">IF(O2125="Won",1,IF(O2125="Lost",0,""))</f>
        <v>1</v>
      </c>
      <c r="Y2125" s="25" t="str">
        <f aca="false">IF(E2125="","Sim","")</f>
        <v/>
      </c>
    </row>
    <row r="2126" customFormat="false" ht="15" hidden="false" customHeight="false" outlineLevel="0" collapsed="false">
      <c r="A2126" s="25" t="s">
        <v>2376</v>
      </c>
      <c r="B2126" s="25" t="s">
        <v>67</v>
      </c>
      <c r="C2126" s="25" t="s">
        <v>75</v>
      </c>
      <c r="D2126" s="25" t="s">
        <v>80</v>
      </c>
      <c r="E2126" s="25" t="s">
        <v>266</v>
      </c>
      <c r="F2126" s="25" t="s">
        <v>267</v>
      </c>
      <c r="G2126" s="26" t="n">
        <v>2041.73</v>
      </c>
      <c r="H2126" s="27" t="n">
        <v>5276</v>
      </c>
      <c r="I2126" s="25" t="s">
        <v>147</v>
      </c>
      <c r="K2126" s="25" t="n">
        <v>1997</v>
      </c>
      <c r="L2126" s="25" t="s">
        <v>1834</v>
      </c>
      <c r="M2126" s="25" t="s">
        <v>171</v>
      </c>
      <c r="N2126" s="28" t="n">
        <v>4821</v>
      </c>
      <c r="O2126" s="25" t="s">
        <v>54</v>
      </c>
      <c r="P2126" s="29" t="n">
        <v>43005</v>
      </c>
      <c r="Q2126" s="29" t="n">
        <v>43052</v>
      </c>
      <c r="R2126" s="28" t="n">
        <v>4515</v>
      </c>
      <c r="S2126" s="28" t="n">
        <f aca="false">IF(O2126="Won",R2126,IF(O2126="Lost",0,N2126))</f>
        <v>4515</v>
      </c>
      <c r="T2126" s="30" t="n">
        <f aca="false">IF(AND(P2126&lt;&gt;"",Q2126&lt;&gt;""),Q2126-P2126,"")</f>
        <v>47</v>
      </c>
      <c r="U2126" s="30" t="str">
        <f aca="false">IF(AND(O2126="Engaging",P2126&lt;&gt;""),'Leia-me'!$B$5-P2126,"")</f>
        <v/>
      </c>
      <c r="V2126" s="25" t="str">
        <f aca="false">IF(O2126&lt;&gt;"Engaging","",IF(U2126&lt;='Leia-me'!$B$6,"Saudável",IF(U2126&lt;='Leia-me'!$B$7,"Esfriando",IF(U2126&lt;='Leia-me'!$B$8,"Última chance","Zumbi"))))</f>
        <v/>
      </c>
      <c r="W2126" s="25" t="n">
        <f aca="false">IF(O2126="Won",1,IF(O2126="Lost",0,""))</f>
        <v>1</v>
      </c>
      <c r="X2126" s="25" t="s">
        <v>1835</v>
      </c>
      <c r="Y2126" s="25" t="str">
        <f aca="false">IF(E2126="","Sim","")</f>
        <v/>
      </c>
    </row>
    <row r="2127" customFormat="false" ht="15" hidden="false" customHeight="false" outlineLevel="0" collapsed="false">
      <c r="A2127" s="25" t="s">
        <v>2377</v>
      </c>
      <c r="B2127" s="25" t="s">
        <v>67</v>
      </c>
      <c r="C2127" s="25" t="s">
        <v>75</v>
      </c>
      <c r="D2127" s="25" t="s">
        <v>80</v>
      </c>
      <c r="E2127" s="25" t="s">
        <v>225</v>
      </c>
      <c r="F2127" s="25" t="s">
        <v>211</v>
      </c>
      <c r="G2127" s="26" t="n">
        <v>1376.8</v>
      </c>
      <c r="H2127" s="27" t="n">
        <v>1165</v>
      </c>
      <c r="I2127" s="25" t="s">
        <v>226</v>
      </c>
      <c r="K2127" s="25" t="n">
        <v>1988</v>
      </c>
      <c r="L2127" s="25" t="s">
        <v>170</v>
      </c>
      <c r="M2127" s="25" t="s">
        <v>171</v>
      </c>
      <c r="N2127" s="28" t="n">
        <v>1096</v>
      </c>
      <c r="O2127" s="25" t="s">
        <v>55</v>
      </c>
      <c r="P2127" s="29" t="n">
        <v>43007</v>
      </c>
      <c r="Q2127" s="29" t="n">
        <v>43013</v>
      </c>
      <c r="R2127" s="28" t="n">
        <v>0</v>
      </c>
      <c r="S2127" s="28" t="n">
        <f aca="false">IF(O2127="Won",R2127,IF(O2127="Lost",0,N2127))</f>
        <v>0</v>
      </c>
      <c r="T2127" s="30" t="n">
        <f aca="false">IF(AND(P2127&lt;&gt;"",Q2127&lt;&gt;""),Q2127-P2127,"")</f>
        <v>6</v>
      </c>
      <c r="U2127" s="30" t="str">
        <f aca="false">IF(AND(O2127="Engaging",P2127&lt;&gt;""),'Leia-me'!$B$5-P2127,"")</f>
        <v/>
      </c>
      <c r="V2127" s="25" t="str">
        <f aca="false">IF(O2127&lt;&gt;"Engaging","",IF(U2127&lt;='Leia-me'!$B$6,"Saudável",IF(U2127&lt;='Leia-me'!$B$7,"Esfriando",IF(U2127&lt;='Leia-me'!$B$8,"Última chance","Zumbi"))))</f>
        <v/>
      </c>
      <c r="W2127" s="25" t="n">
        <f aca="false">IF(O2127="Won",1,IF(O2127="Lost",0,""))</f>
        <v>0</v>
      </c>
      <c r="Y2127" s="25" t="str">
        <f aca="false">IF(E2127="","Sim","")</f>
        <v/>
      </c>
    </row>
    <row r="2128" customFormat="false" ht="15" hidden="false" customHeight="false" outlineLevel="0" collapsed="false">
      <c r="A2128" s="25" t="s">
        <v>2378</v>
      </c>
      <c r="B2128" s="25" t="s">
        <v>67</v>
      </c>
      <c r="C2128" s="25" t="s">
        <v>75</v>
      </c>
      <c r="D2128" s="25" t="s">
        <v>80</v>
      </c>
      <c r="E2128" s="25" t="s">
        <v>180</v>
      </c>
      <c r="F2128" s="25" t="s">
        <v>146</v>
      </c>
      <c r="G2128" s="26" t="n">
        <v>3178.24</v>
      </c>
      <c r="H2128" s="27" t="n">
        <v>4540</v>
      </c>
      <c r="I2128" s="25" t="s">
        <v>147</v>
      </c>
      <c r="K2128" s="25" t="n">
        <v>2002</v>
      </c>
      <c r="L2128" s="25" t="s">
        <v>170</v>
      </c>
      <c r="M2128" s="25" t="s">
        <v>171</v>
      </c>
      <c r="N2128" s="28" t="n">
        <v>1096</v>
      </c>
      <c r="O2128" s="25" t="s">
        <v>55</v>
      </c>
      <c r="P2128" s="29" t="n">
        <v>43008</v>
      </c>
      <c r="Q2128" s="29" t="n">
        <v>43014</v>
      </c>
      <c r="R2128" s="28" t="n">
        <v>0</v>
      </c>
      <c r="S2128" s="28" t="n">
        <f aca="false">IF(O2128="Won",R2128,IF(O2128="Lost",0,N2128))</f>
        <v>0</v>
      </c>
      <c r="T2128" s="30" t="n">
        <f aca="false">IF(AND(P2128&lt;&gt;"",Q2128&lt;&gt;""),Q2128-P2128,"")</f>
        <v>6</v>
      </c>
      <c r="U2128" s="30" t="str">
        <f aca="false">IF(AND(O2128="Engaging",P2128&lt;&gt;""),'Leia-me'!$B$5-P2128,"")</f>
        <v/>
      </c>
      <c r="V2128" s="25" t="str">
        <f aca="false">IF(O2128&lt;&gt;"Engaging","",IF(U2128&lt;='Leia-me'!$B$6,"Saudável",IF(U2128&lt;='Leia-me'!$B$7,"Esfriando",IF(U2128&lt;='Leia-me'!$B$8,"Última chance","Zumbi"))))</f>
        <v/>
      </c>
      <c r="W2128" s="25" t="n">
        <f aca="false">IF(O2128="Won",1,IF(O2128="Lost",0,""))</f>
        <v>0</v>
      </c>
      <c r="Y2128" s="25" t="str">
        <f aca="false">IF(E2128="","Sim","")</f>
        <v/>
      </c>
    </row>
    <row r="2129" customFormat="false" ht="15" hidden="false" customHeight="false" outlineLevel="0" collapsed="false">
      <c r="A2129" s="25" t="s">
        <v>2379</v>
      </c>
      <c r="B2129" s="25" t="s">
        <v>67</v>
      </c>
      <c r="C2129" s="25" t="s">
        <v>75</v>
      </c>
      <c r="D2129" s="25" t="s">
        <v>80</v>
      </c>
      <c r="E2129" s="25" t="s">
        <v>151</v>
      </c>
      <c r="F2129" s="25" t="s">
        <v>146</v>
      </c>
      <c r="G2129" s="26" t="n">
        <v>587.34</v>
      </c>
      <c r="H2129" s="27" t="n">
        <v>1356</v>
      </c>
      <c r="I2129" s="25" t="s">
        <v>152</v>
      </c>
      <c r="K2129" s="25" t="n">
        <v>2012</v>
      </c>
      <c r="L2129" s="25" t="s">
        <v>1834</v>
      </c>
      <c r="M2129" s="25" t="s">
        <v>171</v>
      </c>
      <c r="N2129" s="28" t="n">
        <v>4821</v>
      </c>
      <c r="O2129" s="25" t="s">
        <v>55</v>
      </c>
      <c r="P2129" s="29" t="n">
        <v>43008</v>
      </c>
      <c r="Q2129" s="29" t="n">
        <v>43020</v>
      </c>
      <c r="R2129" s="28" t="n">
        <v>0</v>
      </c>
      <c r="S2129" s="28" t="n">
        <f aca="false">IF(O2129="Won",R2129,IF(O2129="Lost",0,N2129))</f>
        <v>0</v>
      </c>
      <c r="T2129" s="30" t="n">
        <f aca="false">IF(AND(P2129&lt;&gt;"",Q2129&lt;&gt;""),Q2129-P2129,"")</f>
        <v>12</v>
      </c>
      <c r="U2129" s="30" t="str">
        <f aca="false">IF(AND(O2129="Engaging",P2129&lt;&gt;""),'Leia-me'!$B$5-P2129,"")</f>
        <v/>
      </c>
      <c r="V2129" s="25" t="str">
        <f aca="false">IF(O2129&lt;&gt;"Engaging","",IF(U2129&lt;='Leia-me'!$B$6,"Saudável",IF(U2129&lt;='Leia-me'!$B$7,"Esfriando",IF(U2129&lt;='Leia-me'!$B$8,"Última chance","Zumbi"))))</f>
        <v/>
      </c>
      <c r="W2129" s="25" t="n">
        <f aca="false">IF(O2129="Won",1,IF(O2129="Lost",0,""))</f>
        <v>0</v>
      </c>
      <c r="X2129" s="25" t="s">
        <v>1835</v>
      </c>
      <c r="Y2129" s="25" t="str">
        <f aca="false">IF(E2129="","Sim","")</f>
        <v/>
      </c>
    </row>
    <row r="2130" customFormat="false" ht="15" hidden="false" customHeight="false" outlineLevel="0" collapsed="false">
      <c r="A2130" s="25" t="s">
        <v>2380</v>
      </c>
      <c r="B2130" s="25" t="s">
        <v>67</v>
      </c>
      <c r="C2130" s="25" t="s">
        <v>75</v>
      </c>
      <c r="D2130" s="25" t="s">
        <v>80</v>
      </c>
      <c r="E2130" s="25" t="s">
        <v>180</v>
      </c>
      <c r="F2130" s="25" t="s">
        <v>146</v>
      </c>
      <c r="G2130" s="26" t="n">
        <v>3178.24</v>
      </c>
      <c r="H2130" s="27" t="n">
        <v>4540</v>
      </c>
      <c r="I2130" s="25" t="s">
        <v>147</v>
      </c>
      <c r="K2130" s="25" t="n">
        <v>2002</v>
      </c>
      <c r="L2130" s="25" t="s">
        <v>1834</v>
      </c>
      <c r="M2130" s="25" t="s">
        <v>171</v>
      </c>
      <c r="N2130" s="28" t="n">
        <v>4821</v>
      </c>
      <c r="O2130" s="25" t="s">
        <v>55</v>
      </c>
      <c r="P2130" s="29" t="n">
        <v>43008</v>
      </c>
      <c r="Q2130" s="29" t="n">
        <v>43013</v>
      </c>
      <c r="R2130" s="28" t="n">
        <v>0</v>
      </c>
      <c r="S2130" s="28" t="n">
        <f aca="false">IF(O2130="Won",R2130,IF(O2130="Lost",0,N2130))</f>
        <v>0</v>
      </c>
      <c r="T2130" s="30" t="n">
        <f aca="false">IF(AND(P2130&lt;&gt;"",Q2130&lt;&gt;""),Q2130-P2130,"")</f>
        <v>5</v>
      </c>
      <c r="U2130" s="30" t="str">
        <f aca="false">IF(AND(O2130="Engaging",P2130&lt;&gt;""),'Leia-me'!$B$5-P2130,"")</f>
        <v/>
      </c>
      <c r="V2130" s="25" t="str">
        <f aca="false">IF(O2130&lt;&gt;"Engaging","",IF(U2130&lt;='Leia-me'!$B$6,"Saudável",IF(U2130&lt;='Leia-me'!$B$7,"Esfriando",IF(U2130&lt;='Leia-me'!$B$8,"Última chance","Zumbi"))))</f>
        <v/>
      </c>
      <c r="W2130" s="25" t="n">
        <f aca="false">IF(O2130="Won",1,IF(O2130="Lost",0,""))</f>
        <v>0</v>
      </c>
      <c r="X2130" s="25" t="s">
        <v>1835</v>
      </c>
      <c r="Y2130" s="25" t="str">
        <f aca="false">IF(E2130="","Sim","")</f>
        <v/>
      </c>
    </row>
    <row r="2131" customFormat="false" ht="15" hidden="false" customHeight="false" outlineLevel="0" collapsed="false">
      <c r="A2131" s="25" t="s">
        <v>2381</v>
      </c>
      <c r="B2131" s="25" t="s">
        <v>67</v>
      </c>
      <c r="C2131" s="25" t="s">
        <v>75</v>
      </c>
      <c r="D2131" s="25" t="s">
        <v>80</v>
      </c>
      <c r="E2131" s="25" t="s">
        <v>188</v>
      </c>
      <c r="F2131" s="25" t="s">
        <v>185</v>
      </c>
      <c r="G2131" s="26" t="n">
        <v>1008.06</v>
      </c>
      <c r="H2131" s="27" t="n">
        <v>1238</v>
      </c>
      <c r="I2131" s="25" t="s">
        <v>147</v>
      </c>
      <c r="K2131" s="25" t="n">
        <v>1983</v>
      </c>
      <c r="L2131" s="25" t="s">
        <v>160</v>
      </c>
      <c r="M2131" s="25" t="s">
        <v>149</v>
      </c>
      <c r="N2131" s="28" t="n">
        <v>3393</v>
      </c>
      <c r="O2131" s="25" t="s">
        <v>54</v>
      </c>
      <c r="P2131" s="29" t="n">
        <v>43008</v>
      </c>
      <c r="Q2131" s="29" t="n">
        <v>43017</v>
      </c>
      <c r="R2131" s="28" t="n">
        <v>3006</v>
      </c>
      <c r="S2131" s="28" t="n">
        <f aca="false">IF(O2131="Won",R2131,IF(O2131="Lost",0,N2131))</f>
        <v>3006</v>
      </c>
      <c r="T2131" s="30" t="n">
        <f aca="false">IF(AND(P2131&lt;&gt;"",Q2131&lt;&gt;""),Q2131-P2131,"")</f>
        <v>9</v>
      </c>
      <c r="U2131" s="30" t="str">
        <f aca="false">IF(AND(O2131="Engaging",P2131&lt;&gt;""),'Leia-me'!$B$5-P2131,"")</f>
        <v/>
      </c>
      <c r="V2131" s="25" t="str">
        <f aca="false">IF(O2131&lt;&gt;"Engaging","",IF(U2131&lt;='Leia-me'!$B$6,"Saudável",IF(U2131&lt;='Leia-me'!$B$7,"Esfriando",IF(U2131&lt;='Leia-me'!$B$8,"Última chance","Zumbi"))))</f>
        <v/>
      </c>
      <c r="W2131" s="25" t="n">
        <f aca="false">IF(O2131="Won",1,IF(O2131="Lost",0,""))</f>
        <v>1</v>
      </c>
      <c r="Y2131" s="25" t="str">
        <f aca="false">IF(E2131="","Sim","")</f>
        <v/>
      </c>
    </row>
    <row r="2132" customFormat="false" ht="15" hidden="false" customHeight="false" outlineLevel="0" collapsed="false">
      <c r="A2132" s="25" t="s">
        <v>2382</v>
      </c>
      <c r="B2132" s="25" t="s">
        <v>67</v>
      </c>
      <c r="C2132" s="25" t="s">
        <v>75</v>
      </c>
      <c r="D2132" s="25" t="s">
        <v>80</v>
      </c>
      <c r="E2132" s="25" t="s">
        <v>188</v>
      </c>
      <c r="F2132" s="25" t="s">
        <v>185</v>
      </c>
      <c r="G2132" s="26" t="n">
        <v>1008.06</v>
      </c>
      <c r="H2132" s="27" t="n">
        <v>1238</v>
      </c>
      <c r="I2132" s="25" t="s">
        <v>147</v>
      </c>
      <c r="K2132" s="25" t="n">
        <v>1983</v>
      </c>
      <c r="L2132" s="25" t="s">
        <v>1834</v>
      </c>
      <c r="M2132" s="25" t="s">
        <v>171</v>
      </c>
      <c r="N2132" s="28" t="n">
        <v>4821</v>
      </c>
      <c r="O2132" s="25" t="s">
        <v>55</v>
      </c>
      <c r="P2132" s="29" t="n">
        <v>43009</v>
      </c>
      <c r="Q2132" s="29" t="n">
        <v>43016</v>
      </c>
      <c r="R2132" s="28" t="n">
        <v>0</v>
      </c>
      <c r="S2132" s="28" t="n">
        <f aca="false">IF(O2132="Won",R2132,IF(O2132="Lost",0,N2132))</f>
        <v>0</v>
      </c>
      <c r="T2132" s="30" t="n">
        <f aca="false">IF(AND(P2132&lt;&gt;"",Q2132&lt;&gt;""),Q2132-P2132,"")</f>
        <v>7</v>
      </c>
      <c r="U2132" s="30" t="str">
        <f aca="false">IF(AND(O2132="Engaging",P2132&lt;&gt;""),'Leia-me'!$B$5-P2132,"")</f>
        <v/>
      </c>
      <c r="V2132" s="25" t="str">
        <f aca="false">IF(O2132&lt;&gt;"Engaging","",IF(U2132&lt;='Leia-me'!$B$6,"Saudável",IF(U2132&lt;='Leia-me'!$B$7,"Esfriando",IF(U2132&lt;='Leia-me'!$B$8,"Última chance","Zumbi"))))</f>
        <v/>
      </c>
      <c r="W2132" s="25" t="n">
        <f aca="false">IF(O2132="Won",1,IF(O2132="Lost",0,""))</f>
        <v>0</v>
      </c>
      <c r="X2132" s="25" t="s">
        <v>1835</v>
      </c>
      <c r="Y2132" s="25" t="str">
        <f aca="false">IF(E2132="","Sim","")</f>
        <v/>
      </c>
    </row>
    <row r="2133" customFormat="false" ht="15" hidden="false" customHeight="false" outlineLevel="0" collapsed="false">
      <c r="A2133" s="25" t="s">
        <v>2383</v>
      </c>
      <c r="B2133" s="25" t="s">
        <v>67</v>
      </c>
      <c r="C2133" s="25" t="s">
        <v>75</v>
      </c>
      <c r="D2133" s="25" t="s">
        <v>80</v>
      </c>
      <c r="E2133" s="25" t="s">
        <v>240</v>
      </c>
      <c r="F2133" s="25" t="s">
        <v>185</v>
      </c>
      <c r="G2133" s="26" t="n">
        <v>1223.72</v>
      </c>
      <c r="H2133" s="27" t="n">
        <v>2497</v>
      </c>
      <c r="I2133" s="25" t="s">
        <v>241</v>
      </c>
      <c r="K2133" s="25" t="n">
        <v>2000</v>
      </c>
      <c r="L2133" s="25" t="s">
        <v>1834</v>
      </c>
      <c r="M2133" s="25" t="s">
        <v>171</v>
      </c>
      <c r="N2133" s="28" t="n">
        <v>4821</v>
      </c>
      <c r="O2133" s="25" t="s">
        <v>54</v>
      </c>
      <c r="P2133" s="29" t="n">
        <v>43009</v>
      </c>
      <c r="Q2133" s="29" t="n">
        <v>43017</v>
      </c>
      <c r="R2133" s="28" t="n">
        <v>4594</v>
      </c>
      <c r="S2133" s="28" t="n">
        <f aca="false">IF(O2133="Won",R2133,IF(O2133="Lost",0,N2133))</f>
        <v>4594</v>
      </c>
      <c r="T2133" s="30" t="n">
        <f aca="false">IF(AND(P2133&lt;&gt;"",Q2133&lt;&gt;""),Q2133-P2133,"")</f>
        <v>8</v>
      </c>
      <c r="U2133" s="30" t="str">
        <f aca="false">IF(AND(O2133="Engaging",P2133&lt;&gt;""),'Leia-me'!$B$5-P2133,"")</f>
        <v/>
      </c>
      <c r="V2133" s="25" t="str">
        <f aca="false">IF(O2133&lt;&gt;"Engaging","",IF(U2133&lt;='Leia-me'!$B$6,"Saudável",IF(U2133&lt;='Leia-me'!$B$7,"Esfriando",IF(U2133&lt;='Leia-me'!$B$8,"Última chance","Zumbi"))))</f>
        <v/>
      </c>
      <c r="W2133" s="25" t="n">
        <f aca="false">IF(O2133="Won",1,IF(O2133="Lost",0,""))</f>
        <v>1</v>
      </c>
      <c r="X2133" s="25" t="s">
        <v>1835</v>
      </c>
      <c r="Y2133" s="25" t="str">
        <f aca="false">IF(E2133="","Sim","")</f>
        <v/>
      </c>
    </row>
    <row r="2134" customFormat="false" ht="15" hidden="false" customHeight="false" outlineLevel="0" collapsed="false">
      <c r="A2134" s="25" t="s">
        <v>2384</v>
      </c>
      <c r="B2134" s="25" t="s">
        <v>67</v>
      </c>
      <c r="C2134" s="25" t="s">
        <v>75</v>
      </c>
      <c r="D2134" s="25" t="s">
        <v>80</v>
      </c>
      <c r="E2134" s="25" t="s">
        <v>231</v>
      </c>
      <c r="F2134" s="25" t="s">
        <v>168</v>
      </c>
      <c r="G2134" s="26" t="n">
        <v>45.39</v>
      </c>
      <c r="H2134" s="27" t="n">
        <v>100</v>
      </c>
      <c r="I2134" s="25" t="s">
        <v>147</v>
      </c>
      <c r="J2134" s="25" t="s">
        <v>169</v>
      </c>
      <c r="K2134" s="25" t="n">
        <v>2012</v>
      </c>
      <c r="L2134" s="25" t="s">
        <v>1834</v>
      </c>
      <c r="M2134" s="25" t="s">
        <v>171</v>
      </c>
      <c r="N2134" s="28" t="n">
        <v>4821</v>
      </c>
      <c r="O2134" s="25" t="s">
        <v>54</v>
      </c>
      <c r="P2134" s="29" t="n">
        <v>43009</v>
      </c>
      <c r="Q2134" s="29" t="n">
        <v>43075</v>
      </c>
      <c r="R2134" s="28" t="n">
        <v>6166</v>
      </c>
      <c r="S2134" s="28" t="n">
        <f aca="false">IF(O2134="Won",R2134,IF(O2134="Lost",0,N2134))</f>
        <v>6166</v>
      </c>
      <c r="T2134" s="30" t="n">
        <f aca="false">IF(AND(P2134&lt;&gt;"",Q2134&lt;&gt;""),Q2134-P2134,"")</f>
        <v>66</v>
      </c>
      <c r="U2134" s="30" t="str">
        <f aca="false">IF(AND(O2134="Engaging",P2134&lt;&gt;""),'Leia-me'!$B$5-P2134,"")</f>
        <v/>
      </c>
      <c r="V2134" s="25" t="str">
        <f aca="false">IF(O2134&lt;&gt;"Engaging","",IF(U2134&lt;='Leia-me'!$B$6,"Saudável",IF(U2134&lt;='Leia-me'!$B$7,"Esfriando",IF(U2134&lt;='Leia-me'!$B$8,"Última chance","Zumbi"))))</f>
        <v/>
      </c>
      <c r="W2134" s="25" t="n">
        <f aca="false">IF(O2134="Won",1,IF(O2134="Lost",0,""))</f>
        <v>1</v>
      </c>
      <c r="X2134" s="25" t="s">
        <v>1835</v>
      </c>
      <c r="Y2134" s="25" t="str">
        <f aca="false">IF(E2134="","Sim","")</f>
        <v/>
      </c>
    </row>
    <row r="2135" customFormat="false" ht="15" hidden="false" customHeight="false" outlineLevel="0" collapsed="false">
      <c r="A2135" s="25" t="s">
        <v>2385</v>
      </c>
      <c r="B2135" s="25" t="s">
        <v>67</v>
      </c>
      <c r="C2135" s="25" t="s">
        <v>75</v>
      </c>
      <c r="D2135" s="25" t="s">
        <v>80</v>
      </c>
      <c r="E2135" s="25" t="s">
        <v>210</v>
      </c>
      <c r="F2135" s="25" t="s">
        <v>211</v>
      </c>
      <c r="G2135" s="26" t="n">
        <v>718.62</v>
      </c>
      <c r="H2135" s="27" t="n">
        <v>2448</v>
      </c>
      <c r="I2135" s="25" t="s">
        <v>147</v>
      </c>
      <c r="K2135" s="25" t="n">
        <v>2001</v>
      </c>
      <c r="L2135" s="25" t="s">
        <v>170</v>
      </c>
      <c r="M2135" s="25" t="s">
        <v>171</v>
      </c>
      <c r="N2135" s="28" t="n">
        <v>1096</v>
      </c>
      <c r="O2135" s="25" t="s">
        <v>55</v>
      </c>
      <c r="P2135" s="29" t="n">
        <v>43010</v>
      </c>
      <c r="Q2135" s="29" t="n">
        <v>43020</v>
      </c>
      <c r="R2135" s="28" t="n">
        <v>0</v>
      </c>
      <c r="S2135" s="28" t="n">
        <f aca="false">IF(O2135="Won",R2135,IF(O2135="Lost",0,N2135))</f>
        <v>0</v>
      </c>
      <c r="T2135" s="30" t="n">
        <f aca="false">IF(AND(P2135&lt;&gt;"",Q2135&lt;&gt;""),Q2135-P2135,"")</f>
        <v>10</v>
      </c>
      <c r="U2135" s="30" t="str">
        <f aca="false">IF(AND(O2135="Engaging",P2135&lt;&gt;""),'Leia-me'!$B$5-P2135,"")</f>
        <v/>
      </c>
      <c r="V2135" s="25" t="str">
        <f aca="false">IF(O2135&lt;&gt;"Engaging","",IF(U2135&lt;='Leia-me'!$B$6,"Saudável",IF(U2135&lt;='Leia-me'!$B$7,"Esfriando",IF(U2135&lt;='Leia-me'!$B$8,"Última chance","Zumbi"))))</f>
        <v/>
      </c>
      <c r="W2135" s="25" t="n">
        <f aca="false">IF(O2135="Won",1,IF(O2135="Lost",0,""))</f>
        <v>0</v>
      </c>
      <c r="Y2135" s="25" t="str">
        <f aca="false">IF(E2135="","Sim","")</f>
        <v/>
      </c>
    </row>
    <row r="2136" customFormat="false" ht="15" hidden="false" customHeight="false" outlineLevel="0" collapsed="false">
      <c r="A2136" s="25" t="s">
        <v>2386</v>
      </c>
      <c r="B2136" s="25" t="s">
        <v>67</v>
      </c>
      <c r="C2136" s="25" t="s">
        <v>75</v>
      </c>
      <c r="D2136" s="25" t="s">
        <v>80</v>
      </c>
      <c r="E2136" s="25" t="s">
        <v>248</v>
      </c>
      <c r="F2136" s="25" t="s">
        <v>211</v>
      </c>
      <c r="G2136" s="26" t="n">
        <v>894.33</v>
      </c>
      <c r="H2136" s="27" t="n">
        <v>1635</v>
      </c>
      <c r="I2136" s="25" t="s">
        <v>249</v>
      </c>
      <c r="K2136" s="25" t="n">
        <v>2007</v>
      </c>
      <c r="L2136" s="25" t="s">
        <v>160</v>
      </c>
      <c r="M2136" s="25" t="s">
        <v>149</v>
      </c>
      <c r="N2136" s="28" t="n">
        <v>3393</v>
      </c>
      <c r="O2136" s="25" t="s">
        <v>55</v>
      </c>
      <c r="P2136" s="29" t="n">
        <v>43010</v>
      </c>
      <c r="Q2136" s="29" t="n">
        <v>43017</v>
      </c>
      <c r="R2136" s="28" t="n">
        <v>0</v>
      </c>
      <c r="S2136" s="28" t="n">
        <f aca="false">IF(O2136="Won",R2136,IF(O2136="Lost",0,N2136))</f>
        <v>0</v>
      </c>
      <c r="T2136" s="30" t="n">
        <f aca="false">IF(AND(P2136&lt;&gt;"",Q2136&lt;&gt;""),Q2136-P2136,"")</f>
        <v>7</v>
      </c>
      <c r="U2136" s="30" t="str">
        <f aca="false">IF(AND(O2136="Engaging",P2136&lt;&gt;""),'Leia-me'!$B$5-P2136,"")</f>
        <v/>
      </c>
      <c r="V2136" s="25" t="str">
        <f aca="false">IF(O2136&lt;&gt;"Engaging","",IF(U2136&lt;='Leia-me'!$B$6,"Saudável",IF(U2136&lt;='Leia-me'!$B$7,"Esfriando",IF(U2136&lt;='Leia-me'!$B$8,"Última chance","Zumbi"))))</f>
        <v/>
      </c>
      <c r="W2136" s="25" t="n">
        <f aca="false">IF(O2136="Won",1,IF(O2136="Lost",0,""))</f>
        <v>0</v>
      </c>
      <c r="Y2136" s="25" t="str">
        <f aca="false">IF(E2136="","Sim","")</f>
        <v/>
      </c>
    </row>
    <row r="2137" customFormat="false" ht="15" hidden="false" customHeight="false" outlineLevel="0" collapsed="false">
      <c r="A2137" s="25" t="s">
        <v>2387</v>
      </c>
      <c r="B2137" s="25" t="s">
        <v>67</v>
      </c>
      <c r="C2137" s="25" t="s">
        <v>75</v>
      </c>
      <c r="D2137" s="25" t="s">
        <v>80</v>
      </c>
      <c r="E2137" s="25" t="s">
        <v>191</v>
      </c>
      <c r="F2137" s="25" t="s">
        <v>192</v>
      </c>
      <c r="G2137" s="26" t="n">
        <v>2714.9</v>
      </c>
      <c r="H2137" s="27" t="n">
        <v>2641</v>
      </c>
      <c r="I2137" s="25" t="s">
        <v>147</v>
      </c>
      <c r="J2137" s="25" t="s">
        <v>193</v>
      </c>
      <c r="K2137" s="25" t="n">
        <v>1998</v>
      </c>
      <c r="L2137" s="25" t="s">
        <v>178</v>
      </c>
      <c r="M2137" s="25" t="s">
        <v>171</v>
      </c>
      <c r="N2137" s="28" t="n">
        <v>5482</v>
      </c>
      <c r="O2137" s="25" t="s">
        <v>54</v>
      </c>
      <c r="P2137" s="29" t="n">
        <v>43010</v>
      </c>
      <c r="Q2137" s="29" t="n">
        <v>43012</v>
      </c>
      <c r="R2137" s="28" t="n">
        <v>5263</v>
      </c>
      <c r="S2137" s="28" t="n">
        <f aca="false">IF(O2137="Won",R2137,IF(O2137="Lost",0,N2137))</f>
        <v>5263</v>
      </c>
      <c r="T2137" s="30" t="n">
        <f aca="false">IF(AND(P2137&lt;&gt;"",Q2137&lt;&gt;""),Q2137-P2137,"")</f>
        <v>2</v>
      </c>
      <c r="U2137" s="30" t="str">
        <f aca="false">IF(AND(O2137="Engaging",P2137&lt;&gt;""),'Leia-me'!$B$5-P2137,"")</f>
        <v/>
      </c>
      <c r="V2137" s="25" t="str">
        <f aca="false">IF(O2137&lt;&gt;"Engaging","",IF(U2137&lt;='Leia-me'!$B$6,"Saudável",IF(U2137&lt;='Leia-me'!$B$7,"Esfriando",IF(U2137&lt;='Leia-me'!$B$8,"Última chance","Zumbi"))))</f>
        <v/>
      </c>
      <c r="W2137" s="25" t="n">
        <f aca="false">IF(O2137="Won",1,IF(O2137="Lost",0,""))</f>
        <v>1</v>
      </c>
      <c r="Y2137" s="25" t="str">
        <f aca="false">IF(E2137="","Sim","")</f>
        <v/>
      </c>
    </row>
    <row r="2138" customFormat="false" ht="15" hidden="false" customHeight="false" outlineLevel="0" collapsed="false">
      <c r="A2138" s="25" t="s">
        <v>2388</v>
      </c>
      <c r="B2138" s="25" t="s">
        <v>67</v>
      </c>
      <c r="C2138" s="25" t="s">
        <v>75</v>
      </c>
      <c r="D2138" s="25" t="s">
        <v>80</v>
      </c>
      <c r="E2138" s="25" t="s">
        <v>251</v>
      </c>
      <c r="F2138" s="25" t="s">
        <v>211</v>
      </c>
      <c r="G2138" s="26" t="n">
        <v>332.43</v>
      </c>
      <c r="H2138" s="27" t="n">
        <v>799</v>
      </c>
      <c r="I2138" s="25" t="s">
        <v>147</v>
      </c>
      <c r="K2138" s="25" t="n">
        <v>1995</v>
      </c>
      <c r="L2138" s="25" t="s">
        <v>1834</v>
      </c>
      <c r="M2138" s="25" t="s">
        <v>171</v>
      </c>
      <c r="N2138" s="28" t="n">
        <v>4821</v>
      </c>
      <c r="O2138" s="25" t="s">
        <v>54</v>
      </c>
      <c r="P2138" s="29" t="n">
        <v>43010</v>
      </c>
      <c r="Q2138" s="29" t="n">
        <v>43017</v>
      </c>
      <c r="R2138" s="28" t="n">
        <v>4201</v>
      </c>
      <c r="S2138" s="28" t="n">
        <f aca="false">IF(O2138="Won",R2138,IF(O2138="Lost",0,N2138))</f>
        <v>4201</v>
      </c>
      <c r="T2138" s="30" t="n">
        <f aca="false">IF(AND(P2138&lt;&gt;"",Q2138&lt;&gt;""),Q2138-P2138,"")</f>
        <v>7</v>
      </c>
      <c r="U2138" s="30" t="str">
        <f aca="false">IF(AND(O2138="Engaging",P2138&lt;&gt;""),'Leia-me'!$B$5-P2138,"")</f>
        <v/>
      </c>
      <c r="V2138" s="25" t="str">
        <f aca="false">IF(O2138&lt;&gt;"Engaging","",IF(U2138&lt;='Leia-me'!$B$6,"Saudável",IF(U2138&lt;='Leia-me'!$B$7,"Esfriando",IF(U2138&lt;='Leia-me'!$B$8,"Última chance","Zumbi"))))</f>
        <v/>
      </c>
      <c r="W2138" s="25" t="n">
        <f aca="false">IF(O2138="Won",1,IF(O2138="Lost",0,""))</f>
        <v>1</v>
      </c>
      <c r="X2138" s="25" t="s">
        <v>1835</v>
      </c>
      <c r="Y2138" s="25" t="str">
        <f aca="false">IF(E2138="","Sim","")</f>
        <v/>
      </c>
    </row>
    <row r="2139" customFormat="false" ht="15" hidden="false" customHeight="false" outlineLevel="0" collapsed="false">
      <c r="A2139" s="25" t="s">
        <v>2389</v>
      </c>
      <c r="B2139" s="25" t="s">
        <v>67</v>
      </c>
      <c r="C2139" s="25" t="s">
        <v>75</v>
      </c>
      <c r="D2139" s="25" t="s">
        <v>80</v>
      </c>
      <c r="E2139" s="25" t="s">
        <v>251</v>
      </c>
      <c r="F2139" s="25" t="s">
        <v>211</v>
      </c>
      <c r="G2139" s="26" t="n">
        <v>332.43</v>
      </c>
      <c r="H2139" s="27" t="n">
        <v>799</v>
      </c>
      <c r="I2139" s="25" t="s">
        <v>147</v>
      </c>
      <c r="K2139" s="25" t="n">
        <v>1995</v>
      </c>
      <c r="L2139" s="25" t="s">
        <v>148</v>
      </c>
      <c r="M2139" s="25" t="s">
        <v>149</v>
      </c>
      <c r="N2139" s="28" t="n">
        <v>55</v>
      </c>
      <c r="O2139" s="25" t="s">
        <v>54</v>
      </c>
      <c r="P2139" s="29" t="n">
        <v>43011</v>
      </c>
      <c r="Q2139" s="29" t="n">
        <v>43018</v>
      </c>
      <c r="R2139" s="28" t="n">
        <v>58</v>
      </c>
      <c r="S2139" s="28" t="n">
        <f aca="false">IF(O2139="Won",R2139,IF(O2139="Lost",0,N2139))</f>
        <v>58</v>
      </c>
      <c r="T2139" s="30" t="n">
        <f aca="false">IF(AND(P2139&lt;&gt;"",Q2139&lt;&gt;""),Q2139-P2139,"")</f>
        <v>7</v>
      </c>
      <c r="U2139" s="30" t="str">
        <f aca="false">IF(AND(O2139="Engaging",P2139&lt;&gt;""),'Leia-me'!$B$5-P2139,"")</f>
        <v/>
      </c>
      <c r="V2139" s="25" t="str">
        <f aca="false">IF(O2139&lt;&gt;"Engaging","",IF(U2139&lt;='Leia-me'!$B$6,"Saudável",IF(U2139&lt;='Leia-me'!$B$7,"Esfriando",IF(U2139&lt;='Leia-me'!$B$8,"Última chance","Zumbi"))))</f>
        <v/>
      </c>
      <c r="W2139" s="25" t="n">
        <f aca="false">IF(O2139="Won",1,IF(O2139="Lost",0,""))</f>
        <v>1</v>
      </c>
      <c r="Y2139" s="25" t="str">
        <f aca="false">IF(E2139="","Sim","")</f>
        <v/>
      </c>
    </row>
    <row r="2140" customFormat="false" ht="15" hidden="false" customHeight="false" outlineLevel="0" collapsed="false">
      <c r="A2140" s="25" t="s">
        <v>2390</v>
      </c>
      <c r="B2140" s="25" t="s">
        <v>67</v>
      </c>
      <c r="C2140" s="25" t="s">
        <v>75</v>
      </c>
      <c r="D2140" s="25" t="s">
        <v>80</v>
      </c>
      <c r="E2140" s="25" t="s">
        <v>173</v>
      </c>
      <c r="F2140" s="25" t="s">
        <v>146</v>
      </c>
      <c r="G2140" s="26" t="n">
        <v>647.18</v>
      </c>
      <c r="H2140" s="27" t="n">
        <v>1185</v>
      </c>
      <c r="I2140" s="25" t="s">
        <v>174</v>
      </c>
      <c r="K2140" s="25" t="n">
        <v>1986</v>
      </c>
      <c r="L2140" s="25" t="s">
        <v>1834</v>
      </c>
      <c r="M2140" s="25" t="s">
        <v>171</v>
      </c>
      <c r="N2140" s="28" t="n">
        <v>4821</v>
      </c>
      <c r="O2140" s="25" t="s">
        <v>55</v>
      </c>
      <c r="P2140" s="29" t="n">
        <v>43012</v>
      </c>
      <c r="Q2140" s="29" t="n">
        <v>43020</v>
      </c>
      <c r="R2140" s="28" t="n">
        <v>0</v>
      </c>
      <c r="S2140" s="28" t="n">
        <f aca="false">IF(O2140="Won",R2140,IF(O2140="Lost",0,N2140))</f>
        <v>0</v>
      </c>
      <c r="T2140" s="30" t="n">
        <f aca="false">IF(AND(P2140&lt;&gt;"",Q2140&lt;&gt;""),Q2140-P2140,"")</f>
        <v>8</v>
      </c>
      <c r="U2140" s="30" t="str">
        <f aca="false">IF(AND(O2140="Engaging",P2140&lt;&gt;""),'Leia-me'!$B$5-P2140,"")</f>
        <v/>
      </c>
      <c r="V2140" s="25" t="str">
        <f aca="false">IF(O2140&lt;&gt;"Engaging","",IF(U2140&lt;='Leia-me'!$B$6,"Saudável",IF(U2140&lt;='Leia-me'!$B$7,"Esfriando",IF(U2140&lt;='Leia-me'!$B$8,"Última chance","Zumbi"))))</f>
        <v/>
      </c>
      <c r="W2140" s="25" t="n">
        <f aca="false">IF(O2140="Won",1,IF(O2140="Lost",0,""))</f>
        <v>0</v>
      </c>
      <c r="X2140" s="25" t="s">
        <v>1835</v>
      </c>
      <c r="Y2140" s="25" t="str">
        <f aca="false">IF(E2140="","Sim","")</f>
        <v/>
      </c>
    </row>
    <row r="2141" customFormat="false" ht="15" hidden="false" customHeight="false" outlineLevel="0" collapsed="false">
      <c r="A2141" s="25" t="s">
        <v>2391</v>
      </c>
      <c r="B2141" s="25" t="s">
        <v>67</v>
      </c>
      <c r="C2141" s="25" t="s">
        <v>75</v>
      </c>
      <c r="D2141" s="25" t="s">
        <v>80</v>
      </c>
      <c r="E2141" s="25" t="s">
        <v>215</v>
      </c>
      <c r="F2141" s="25" t="s">
        <v>177</v>
      </c>
      <c r="G2141" s="26" t="n">
        <v>1102.43</v>
      </c>
      <c r="H2141" s="27" t="n">
        <v>1759</v>
      </c>
      <c r="I2141" s="25" t="s">
        <v>147</v>
      </c>
      <c r="K2141" s="25" t="n">
        <v>2006</v>
      </c>
      <c r="L2141" s="25" t="s">
        <v>178</v>
      </c>
      <c r="M2141" s="25" t="s">
        <v>171</v>
      </c>
      <c r="N2141" s="28" t="n">
        <v>5482</v>
      </c>
      <c r="O2141" s="25" t="s">
        <v>54</v>
      </c>
      <c r="P2141" s="29" t="n">
        <v>43012</v>
      </c>
      <c r="Q2141" s="29" t="n">
        <v>43090</v>
      </c>
      <c r="R2141" s="28" t="n">
        <v>4735</v>
      </c>
      <c r="S2141" s="28" t="n">
        <f aca="false">IF(O2141="Won",R2141,IF(O2141="Lost",0,N2141))</f>
        <v>4735</v>
      </c>
      <c r="T2141" s="30" t="n">
        <f aca="false">IF(AND(P2141&lt;&gt;"",Q2141&lt;&gt;""),Q2141-P2141,"")</f>
        <v>78</v>
      </c>
      <c r="U2141" s="30" t="str">
        <f aca="false">IF(AND(O2141="Engaging",P2141&lt;&gt;""),'Leia-me'!$B$5-P2141,"")</f>
        <v/>
      </c>
      <c r="V2141" s="25" t="str">
        <f aca="false">IF(O2141&lt;&gt;"Engaging","",IF(U2141&lt;='Leia-me'!$B$6,"Saudável",IF(U2141&lt;='Leia-me'!$B$7,"Esfriando",IF(U2141&lt;='Leia-me'!$B$8,"Última chance","Zumbi"))))</f>
        <v/>
      </c>
      <c r="W2141" s="25" t="n">
        <f aca="false">IF(O2141="Won",1,IF(O2141="Lost",0,""))</f>
        <v>1</v>
      </c>
      <c r="Y2141" s="25" t="str">
        <f aca="false">IF(E2141="","Sim","")</f>
        <v/>
      </c>
    </row>
    <row r="2142" customFormat="false" ht="15" hidden="false" customHeight="false" outlineLevel="0" collapsed="false">
      <c r="A2142" s="25" t="s">
        <v>2392</v>
      </c>
      <c r="B2142" s="25" t="s">
        <v>67</v>
      </c>
      <c r="C2142" s="25" t="s">
        <v>75</v>
      </c>
      <c r="D2142" s="25" t="s">
        <v>80</v>
      </c>
      <c r="E2142" s="25" t="s">
        <v>245</v>
      </c>
      <c r="F2142" s="25" t="s">
        <v>185</v>
      </c>
      <c r="G2142" s="26" t="n">
        <v>2938.67</v>
      </c>
      <c r="H2142" s="27" t="n">
        <v>8775</v>
      </c>
      <c r="I2142" s="25" t="s">
        <v>246</v>
      </c>
      <c r="K2142" s="25" t="n">
        <v>1987</v>
      </c>
      <c r="L2142" s="25" t="s">
        <v>1834</v>
      </c>
      <c r="M2142" s="25" t="s">
        <v>171</v>
      </c>
      <c r="N2142" s="28" t="n">
        <v>4821</v>
      </c>
      <c r="O2142" s="25" t="s">
        <v>54</v>
      </c>
      <c r="P2142" s="29" t="n">
        <v>43012</v>
      </c>
      <c r="Q2142" s="29" t="n">
        <v>43018</v>
      </c>
      <c r="R2142" s="28" t="n">
        <v>5055</v>
      </c>
      <c r="S2142" s="28" t="n">
        <f aca="false">IF(O2142="Won",R2142,IF(O2142="Lost",0,N2142))</f>
        <v>5055</v>
      </c>
      <c r="T2142" s="30" t="n">
        <f aca="false">IF(AND(P2142&lt;&gt;"",Q2142&lt;&gt;""),Q2142-P2142,"")</f>
        <v>6</v>
      </c>
      <c r="U2142" s="30" t="str">
        <f aca="false">IF(AND(O2142="Engaging",P2142&lt;&gt;""),'Leia-me'!$B$5-P2142,"")</f>
        <v/>
      </c>
      <c r="V2142" s="25" t="str">
        <f aca="false">IF(O2142&lt;&gt;"Engaging","",IF(U2142&lt;='Leia-me'!$B$6,"Saudável",IF(U2142&lt;='Leia-me'!$B$7,"Esfriando",IF(U2142&lt;='Leia-me'!$B$8,"Última chance","Zumbi"))))</f>
        <v/>
      </c>
      <c r="W2142" s="25" t="n">
        <f aca="false">IF(O2142="Won",1,IF(O2142="Lost",0,""))</f>
        <v>1</v>
      </c>
      <c r="X2142" s="25" t="s">
        <v>1835</v>
      </c>
      <c r="Y2142" s="25" t="str">
        <f aca="false">IF(E2142="","Sim","")</f>
        <v/>
      </c>
    </row>
    <row r="2143" customFormat="false" ht="15" hidden="false" customHeight="false" outlineLevel="0" collapsed="false">
      <c r="A2143" s="25" t="s">
        <v>2393</v>
      </c>
      <c r="B2143" s="25" t="s">
        <v>67</v>
      </c>
      <c r="C2143" s="25" t="s">
        <v>75</v>
      </c>
      <c r="D2143" s="25" t="s">
        <v>80</v>
      </c>
      <c r="E2143" s="25" t="s">
        <v>245</v>
      </c>
      <c r="F2143" s="25" t="s">
        <v>185</v>
      </c>
      <c r="G2143" s="26" t="n">
        <v>2938.67</v>
      </c>
      <c r="H2143" s="27" t="n">
        <v>8775</v>
      </c>
      <c r="I2143" s="25" t="s">
        <v>246</v>
      </c>
      <c r="K2143" s="25" t="n">
        <v>1987</v>
      </c>
      <c r="L2143" s="25" t="s">
        <v>170</v>
      </c>
      <c r="M2143" s="25" t="s">
        <v>171</v>
      </c>
      <c r="N2143" s="28" t="n">
        <v>1096</v>
      </c>
      <c r="O2143" s="25" t="s">
        <v>54</v>
      </c>
      <c r="P2143" s="29" t="n">
        <v>43013</v>
      </c>
      <c r="Q2143" s="29" t="n">
        <v>43018</v>
      </c>
      <c r="R2143" s="28" t="n">
        <v>1132</v>
      </c>
      <c r="S2143" s="28" t="n">
        <f aca="false">IF(O2143="Won",R2143,IF(O2143="Lost",0,N2143))</f>
        <v>1132</v>
      </c>
      <c r="T2143" s="30" t="n">
        <f aca="false">IF(AND(P2143&lt;&gt;"",Q2143&lt;&gt;""),Q2143-P2143,"")</f>
        <v>5</v>
      </c>
      <c r="U2143" s="30" t="str">
        <f aca="false">IF(AND(O2143="Engaging",P2143&lt;&gt;""),'Leia-me'!$B$5-P2143,"")</f>
        <v/>
      </c>
      <c r="V2143" s="25" t="str">
        <f aca="false">IF(O2143&lt;&gt;"Engaging","",IF(U2143&lt;='Leia-me'!$B$6,"Saudável",IF(U2143&lt;='Leia-me'!$B$7,"Esfriando",IF(U2143&lt;='Leia-me'!$B$8,"Última chance","Zumbi"))))</f>
        <v/>
      </c>
      <c r="W2143" s="25" t="n">
        <f aca="false">IF(O2143="Won",1,IF(O2143="Lost",0,""))</f>
        <v>1</v>
      </c>
      <c r="Y2143" s="25" t="str">
        <f aca="false">IF(E2143="","Sim","")</f>
        <v/>
      </c>
    </row>
    <row r="2144" customFormat="false" ht="15" hidden="false" customHeight="false" outlineLevel="0" collapsed="false">
      <c r="A2144" s="25" t="s">
        <v>2394</v>
      </c>
      <c r="B2144" s="25" t="s">
        <v>67</v>
      </c>
      <c r="C2144" s="25" t="s">
        <v>75</v>
      </c>
      <c r="D2144" s="25" t="s">
        <v>80</v>
      </c>
      <c r="E2144" s="25" t="s">
        <v>218</v>
      </c>
      <c r="F2144" s="25" t="s">
        <v>146</v>
      </c>
      <c r="G2144" s="26" t="n">
        <v>4.54</v>
      </c>
      <c r="H2144" s="27" t="n">
        <v>9</v>
      </c>
      <c r="I2144" s="25" t="s">
        <v>147</v>
      </c>
      <c r="K2144" s="25" t="n">
        <v>2017</v>
      </c>
      <c r="L2144" s="25" t="s">
        <v>178</v>
      </c>
      <c r="M2144" s="25" t="s">
        <v>171</v>
      </c>
      <c r="N2144" s="28" t="n">
        <v>5482</v>
      </c>
      <c r="O2144" s="25" t="s">
        <v>54</v>
      </c>
      <c r="P2144" s="29" t="n">
        <v>43013</v>
      </c>
      <c r="Q2144" s="29" t="n">
        <v>43083</v>
      </c>
      <c r="R2144" s="28" t="n">
        <v>5422</v>
      </c>
      <c r="S2144" s="28" t="n">
        <f aca="false">IF(O2144="Won",R2144,IF(O2144="Lost",0,N2144))</f>
        <v>5422</v>
      </c>
      <c r="T2144" s="30" t="n">
        <f aca="false">IF(AND(P2144&lt;&gt;"",Q2144&lt;&gt;""),Q2144-P2144,"")</f>
        <v>70</v>
      </c>
      <c r="U2144" s="30" t="str">
        <f aca="false">IF(AND(O2144="Engaging",P2144&lt;&gt;""),'Leia-me'!$B$5-P2144,"")</f>
        <v/>
      </c>
      <c r="V2144" s="25" t="str">
        <f aca="false">IF(O2144&lt;&gt;"Engaging","",IF(U2144&lt;='Leia-me'!$B$6,"Saudável",IF(U2144&lt;='Leia-me'!$B$7,"Esfriando",IF(U2144&lt;='Leia-me'!$B$8,"Última chance","Zumbi"))))</f>
        <v/>
      </c>
      <c r="W2144" s="25" t="n">
        <f aca="false">IF(O2144="Won",1,IF(O2144="Lost",0,""))</f>
        <v>1</v>
      </c>
      <c r="Y2144" s="25" t="str">
        <f aca="false">IF(E2144="","Sim","")</f>
        <v/>
      </c>
    </row>
    <row r="2145" customFormat="false" ht="15" hidden="false" customHeight="false" outlineLevel="0" collapsed="false">
      <c r="A2145" s="25" t="s">
        <v>2395</v>
      </c>
      <c r="B2145" s="25" t="s">
        <v>67</v>
      </c>
      <c r="C2145" s="25" t="s">
        <v>75</v>
      </c>
      <c r="D2145" s="25" t="s">
        <v>80</v>
      </c>
      <c r="E2145" s="25" t="s">
        <v>169</v>
      </c>
      <c r="F2145" s="25" t="s">
        <v>168</v>
      </c>
      <c r="G2145" s="26" t="n">
        <v>2403.58</v>
      </c>
      <c r="H2145" s="27" t="n">
        <v>8801</v>
      </c>
      <c r="I2145" s="25" t="s">
        <v>147</v>
      </c>
      <c r="K2145" s="25" t="n">
        <v>1986</v>
      </c>
      <c r="L2145" s="25" t="s">
        <v>1834</v>
      </c>
      <c r="M2145" s="25" t="s">
        <v>171</v>
      </c>
      <c r="N2145" s="28" t="n">
        <v>4821</v>
      </c>
      <c r="O2145" s="25" t="s">
        <v>54</v>
      </c>
      <c r="P2145" s="29" t="n">
        <v>43013</v>
      </c>
      <c r="Q2145" s="29" t="n">
        <v>43022</v>
      </c>
      <c r="R2145" s="28" t="n">
        <v>5170</v>
      </c>
      <c r="S2145" s="28" t="n">
        <f aca="false">IF(O2145="Won",R2145,IF(O2145="Lost",0,N2145))</f>
        <v>5170</v>
      </c>
      <c r="T2145" s="30" t="n">
        <f aca="false">IF(AND(P2145&lt;&gt;"",Q2145&lt;&gt;""),Q2145-P2145,"")</f>
        <v>9</v>
      </c>
      <c r="U2145" s="30" t="str">
        <f aca="false">IF(AND(O2145="Engaging",P2145&lt;&gt;""),'Leia-me'!$B$5-P2145,"")</f>
        <v/>
      </c>
      <c r="V2145" s="25" t="str">
        <f aca="false">IF(O2145&lt;&gt;"Engaging","",IF(U2145&lt;='Leia-me'!$B$6,"Saudável",IF(U2145&lt;='Leia-me'!$B$7,"Esfriando",IF(U2145&lt;='Leia-me'!$B$8,"Última chance","Zumbi"))))</f>
        <v/>
      </c>
      <c r="W2145" s="25" t="n">
        <f aca="false">IF(O2145="Won",1,IF(O2145="Lost",0,""))</f>
        <v>1</v>
      </c>
      <c r="X2145" s="25" t="s">
        <v>1835</v>
      </c>
      <c r="Y2145" s="25" t="str">
        <f aca="false">IF(E2145="","Sim","")</f>
        <v/>
      </c>
    </row>
    <row r="2146" customFormat="false" ht="15" hidden="false" customHeight="false" outlineLevel="0" collapsed="false">
      <c r="A2146" s="25" t="s">
        <v>2396</v>
      </c>
      <c r="B2146" s="25" t="s">
        <v>67</v>
      </c>
      <c r="C2146" s="25" t="s">
        <v>75</v>
      </c>
      <c r="D2146" s="25" t="s">
        <v>80</v>
      </c>
      <c r="E2146" s="25" t="s">
        <v>176</v>
      </c>
      <c r="F2146" s="25" t="s">
        <v>177</v>
      </c>
      <c r="G2146" s="26" t="n">
        <v>1698.2</v>
      </c>
      <c r="H2146" s="27" t="n">
        <v>3798</v>
      </c>
      <c r="I2146" s="25" t="s">
        <v>147</v>
      </c>
      <c r="K2146" s="25" t="n">
        <v>1987</v>
      </c>
      <c r="L2146" s="25" t="s">
        <v>1834</v>
      </c>
      <c r="M2146" s="25" t="s">
        <v>171</v>
      </c>
      <c r="N2146" s="28" t="n">
        <v>4821</v>
      </c>
      <c r="O2146" s="25" t="s">
        <v>54</v>
      </c>
      <c r="P2146" s="29" t="n">
        <v>43013</v>
      </c>
      <c r="Q2146" s="29" t="n">
        <v>43091</v>
      </c>
      <c r="R2146" s="28" t="n">
        <v>5009</v>
      </c>
      <c r="S2146" s="28" t="n">
        <f aca="false">IF(O2146="Won",R2146,IF(O2146="Lost",0,N2146))</f>
        <v>5009</v>
      </c>
      <c r="T2146" s="30" t="n">
        <f aca="false">IF(AND(P2146&lt;&gt;"",Q2146&lt;&gt;""),Q2146-P2146,"")</f>
        <v>78</v>
      </c>
      <c r="U2146" s="30" t="str">
        <f aca="false">IF(AND(O2146="Engaging",P2146&lt;&gt;""),'Leia-me'!$B$5-P2146,"")</f>
        <v/>
      </c>
      <c r="V2146" s="25" t="str">
        <f aca="false">IF(O2146&lt;&gt;"Engaging","",IF(U2146&lt;='Leia-me'!$B$6,"Saudável",IF(U2146&lt;='Leia-me'!$B$7,"Esfriando",IF(U2146&lt;='Leia-me'!$B$8,"Última chance","Zumbi"))))</f>
        <v/>
      </c>
      <c r="W2146" s="25" t="n">
        <f aca="false">IF(O2146="Won",1,IF(O2146="Lost",0,""))</f>
        <v>1</v>
      </c>
      <c r="X2146" s="25" t="s">
        <v>1835</v>
      </c>
      <c r="Y2146" s="25" t="str">
        <f aca="false">IF(E2146="","Sim","")</f>
        <v/>
      </c>
    </row>
    <row r="2147" customFormat="false" ht="15" hidden="false" customHeight="false" outlineLevel="0" collapsed="false">
      <c r="A2147" s="25" t="s">
        <v>2397</v>
      </c>
      <c r="B2147" s="25" t="s">
        <v>67</v>
      </c>
      <c r="C2147" s="25" t="s">
        <v>75</v>
      </c>
      <c r="D2147" s="25" t="s">
        <v>80</v>
      </c>
      <c r="E2147" s="25" t="s">
        <v>167</v>
      </c>
      <c r="F2147" s="25" t="s">
        <v>168</v>
      </c>
      <c r="G2147" s="26" t="n">
        <v>2173.98</v>
      </c>
      <c r="H2147" s="27" t="n">
        <v>2928</v>
      </c>
      <c r="I2147" s="25" t="s">
        <v>147</v>
      </c>
      <c r="J2147" s="25" t="s">
        <v>169</v>
      </c>
      <c r="K2147" s="25" t="n">
        <v>1995</v>
      </c>
      <c r="L2147" s="25" t="s">
        <v>178</v>
      </c>
      <c r="M2147" s="25" t="s">
        <v>171</v>
      </c>
      <c r="N2147" s="28" t="n">
        <v>5482</v>
      </c>
      <c r="O2147" s="25" t="s">
        <v>54</v>
      </c>
      <c r="P2147" s="29" t="n">
        <v>43014</v>
      </c>
      <c r="Q2147" s="29" t="n">
        <v>43061</v>
      </c>
      <c r="R2147" s="28" t="n">
        <v>5595</v>
      </c>
      <c r="S2147" s="28" t="n">
        <f aca="false">IF(O2147="Won",R2147,IF(O2147="Lost",0,N2147))</f>
        <v>5595</v>
      </c>
      <c r="T2147" s="30" t="n">
        <f aca="false">IF(AND(P2147&lt;&gt;"",Q2147&lt;&gt;""),Q2147-P2147,"")</f>
        <v>47</v>
      </c>
      <c r="U2147" s="30" t="str">
        <f aca="false">IF(AND(O2147="Engaging",P2147&lt;&gt;""),'Leia-me'!$B$5-P2147,"")</f>
        <v/>
      </c>
      <c r="V2147" s="25" t="str">
        <f aca="false">IF(O2147&lt;&gt;"Engaging","",IF(U2147&lt;='Leia-me'!$B$6,"Saudável",IF(U2147&lt;='Leia-me'!$B$7,"Esfriando",IF(U2147&lt;='Leia-me'!$B$8,"Última chance","Zumbi"))))</f>
        <v/>
      </c>
      <c r="W2147" s="25" t="n">
        <f aca="false">IF(O2147="Won",1,IF(O2147="Lost",0,""))</f>
        <v>1</v>
      </c>
      <c r="Y2147" s="25" t="str">
        <f aca="false">IF(E2147="","Sim","")</f>
        <v/>
      </c>
    </row>
    <row r="2148" customFormat="false" ht="15" hidden="false" customHeight="false" outlineLevel="0" collapsed="false">
      <c r="A2148" s="25" t="s">
        <v>2398</v>
      </c>
      <c r="B2148" s="25" t="s">
        <v>67</v>
      </c>
      <c r="C2148" s="25" t="s">
        <v>75</v>
      </c>
      <c r="D2148" s="25" t="s">
        <v>80</v>
      </c>
      <c r="E2148" s="25" t="s">
        <v>215</v>
      </c>
      <c r="F2148" s="25" t="s">
        <v>177</v>
      </c>
      <c r="G2148" s="26" t="n">
        <v>1102.43</v>
      </c>
      <c r="H2148" s="27" t="n">
        <v>1759</v>
      </c>
      <c r="I2148" s="25" t="s">
        <v>147</v>
      </c>
      <c r="K2148" s="25" t="n">
        <v>2006</v>
      </c>
      <c r="L2148" s="25" t="s">
        <v>1834</v>
      </c>
      <c r="M2148" s="25" t="s">
        <v>171</v>
      </c>
      <c r="N2148" s="28" t="n">
        <v>4821</v>
      </c>
      <c r="O2148" s="25" t="s">
        <v>54</v>
      </c>
      <c r="P2148" s="29" t="n">
        <v>43014</v>
      </c>
      <c r="Q2148" s="29" t="n">
        <v>43016</v>
      </c>
      <c r="R2148" s="28" t="n">
        <v>4461</v>
      </c>
      <c r="S2148" s="28" t="n">
        <f aca="false">IF(O2148="Won",R2148,IF(O2148="Lost",0,N2148))</f>
        <v>4461</v>
      </c>
      <c r="T2148" s="30" t="n">
        <f aca="false">IF(AND(P2148&lt;&gt;"",Q2148&lt;&gt;""),Q2148-P2148,"")</f>
        <v>2</v>
      </c>
      <c r="U2148" s="30" t="str">
        <f aca="false">IF(AND(O2148="Engaging",P2148&lt;&gt;""),'Leia-me'!$B$5-P2148,"")</f>
        <v/>
      </c>
      <c r="V2148" s="25" t="str">
        <f aca="false">IF(O2148&lt;&gt;"Engaging","",IF(U2148&lt;='Leia-me'!$B$6,"Saudável",IF(U2148&lt;='Leia-me'!$B$7,"Esfriando",IF(U2148&lt;='Leia-me'!$B$8,"Última chance","Zumbi"))))</f>
        <v/>
      </c>
      <c r="W2148" s="25" t="n">
        <f aca="false">IF(O2148="Won",1,IF(O2148="Lost",0,""))</f>
        <v>1</v>
      </c>
      <c r="X2148" s="25" t="s">
        <v>1835</v>
      </c>
      <c r="Y2148" s="25" t="str">
        <f aca="false">IF(E2148="","Sim","")</f>
        <v/>
      </c>
    </row>
    <row r="2149" customFormat="false" ht="15" hidden="false" customHeight="false" outlineLevel="0" collapsed="false">
      <c r="A2149" s="25" t="s">
        <v>2399</v>
      </c>
      <c r="B2149" s="25" t="s">
        <v>67</v>
      </c>
      <c r="C2149" s="25" t="s">
        <v>75</v>
      </c>
      <c r="D2149" s="25" t="s">
        <v>80</v>
      </c>
      <c r="E2149" s="25" t="s">
        <v>195</v>
      </c>
      <c r="F2149" s="25" t="s">
        <v>185</v>
      </c>
      <c r="G2149" s="26" t="n">
        <v>8170.38</v>
      </c>
      <c r="H2149" s="27" t="n">
        <v>16499</v>
      </c>
      <c r="I2149" s="25" t="s">
        <v>196</v>
      </c>
      <c r="K2149" s="25" t="n">
        <v>1997</v>
      </c>
      <c r="L2149" s="25" t="s">
        <v>160</v>
      </c>
      <c r="M2149" s="25" t="s">
        <v>149</v>
      </c>
      <c r="N2149" s="28" t="n">
        <v>3393</v>
      </c>
      <c r="O2149" s="25" t="s">
        <v>55</v>
      </c>
      <c r="P2149" s="29" t="n">
        <v>43015</v>
      </c>
      <c r="Q2149" s="29" t="n">
        <v>43092</v>
      </c>
      <c r="R2149" s="28" t="n">
        <v>0</v>
      </c>
      <c r="S2149" s="28" t="n">
        <f aca="false">IF(O2149="Won",R2149,IF(O2149="Lost",0,N2149))</f>
        <v>0</v>
      </c>
      <c r="T2149" s="30" t="n">
        <f aca="false">IF(AND(P2149&lt;&gt;"",Q2149&lt;&gt;""),Q2149-P2149,"")</f>
        <v>77</v>
      </c>
      <c r="U2149" s="30" t="str">
        <f aca="false">IF(AND(O2149="Engaging",P2149&lt;&gt;""),'Leia-me'!$B$5-P2149,"")</f>
        <v/>
      </c>
      <c r="V2149" s="25" t="str">
        <f aca="false">IF(O2149&lt;&gt;"Engaging","",IF(U2149&lt;='Leia-me'!$B$6,"Saudável",IF(U2149&lt;='Leia-me'!$B$7,"Esfriando",IF(U2149&lt;='Leia-me'!$B$8,"Última chance","Zumbi"))))</f>
        <v/>
      </c>
      <c r="W2149" s="25" t="n">
        <f aca="false">IF(O2149="Won",1,IF(O2149="Lost",0,""))</f>
        <v>0</v>
      </c>
      <c r="Y2149" s="25" t="str">
        <f aca="false">IF(E2149="","Sim","")</f>
        <v/>
      </c>
    </row>
    <row r="2150" customFormat="false" ht="15" hidden="false" customHeight="false" outlineLevel="0" collapsed="false">
      <c r="A2150" s="25" t="s">
        <v>2400</v>
      </c>
      <c r="B2150" s="25" t="s">
        <v>67</v>
      </c>
      <c r="C2150" s="25" t="s">
        <v>75</v>
      </c>
      <c r="D2150" s="25" t="s">
        <v>80</v>
      </c>
      <c r="E2150" s="25" t="s">
        <v>248</v>
      </c>
      <c r="F2150" s="25" t="s">
        <v>211</v>
      </c>
      <c r="G2150" s="26" t="n">
        <v>894.33</v>
      </c>
      <c r="H2150" s="27" t="n">
        <v>1635</v>
      </c>
      <c r="I2150" s="25" t="s">
        <v>249</v>
      </c>
      <c r="K2150" s="25" t="n">
        <v>2007</v>
      </c>
      <c r="L2150" s="25" t="s">
        <v>148</v>
      </c>
      <c r="M2150" s="25" t="s">
        <v>149</v>
      </c>
      <c r="N2150" s="28" t="n">
        <v>55</v>
      </c>
      <c r="O2150" s="25" t="s">
        <v>54</v>
      </c>
      <c r="P2150" s="29" t="n">
        <v>43015</v>
      </c>
      <c r="Q2150" s="29" t="n">
        <v>43099</v>
      </c>
      <c r="R2150" s="28" t="n">
        <v>54</v>
      </c>
      <c r="S2150" s="28" t="n">
        <f aca="false">IF(O2150="Won",R2150,IF(O2150="Lost",0,N2150))</f>
        <v>54</v>
      </c>
      <c r="T2150" s="30" t="n">
        <f aca="false">IF(AND(P2150&lt;&gt;"",Q2150&lt;&gt;""),Q2150-P2150,"")</f>
        <v>84</v>
      </c>
      <c r="U2150" s="30" t="str">
        <f aca="false">IF(AND(O2150="Engaging",P2150&lt;&gt;""),'Leia-me'!$B$5-P2150,"")</f>
        <v/>
      </c>
      <c r="V2150" s="25" t="str">
        <f aca="false">IF(O2150&lt;&gt;"Engaging","",IF(U2150&lt;='Leia-me'!$B$6,"Saudável",IF(U2150&lt;='Leia-me'!$B$7,"Esfriando",IF(U2150&lt;='Leia-me'!$B$8,"Última chance","Zumbi"))))</f>
        <v/>
      </c>
      <c r="W2150" s="25" t="n">
        <f aca="false">IF(O2150="Won",1,IF(O2150="Lost",0,""))</f>
        <v>1</v>
      </c>
      <c r="Y2150" s="25" t="str">
        <f aca="false">IF(E2150="","Sim","")</f>
        <v/>
      </c>
    </row>
    <row r="2151" customFormat="false" ht="15" hidden="false" customHeight="false" outlineLevel="0" collapsed="false">
      <c r="A2151" s="25" t="s">
        <v>2401</v>
      </c>
      <c r="B2151" s="25" t="s">
        <v>67</v>
      </c>
      <c r="C2151" s="25" t="s">
        <v>75</v>
      </c>
      <c r="D2151" s="25" t="s">
        <v>80</v>
      </c>
      <c r="E2151" s="25" t="s">
        <v>164</v>
      </c>
      <c r="F2151" s="25" t="s">
        <v>165</v>
      </c>
      <c r="G2151" s="26" t="n">
        <v>217.87</v>
      </c>
      <c r="H2151" s="27" t="n">
        <v>551</v>
      </c>
      <c r="I2151" s="25" t="s">
        <v>147</v>
      </c>
      <c r="K2151" s="25" t="n">
        <v>1998</v>
      </c>
      <c r="L2151" s="25" t="s">
        <v>148</v>
      </c>
      <c r="M2151" s="25" t="s">
        <v>149</v>
      </c>
      <c r="N2151" s="28" t="n">
        <v>55</v>
      </c>
      <c r="O2151" s="25" t="s">
        <v>55</v>
      </c>
      <c r="P2151" s="29" t="n">
        <v>43016</v>
      </c>
      <c r="Q2151" s="29" t="n">
        <v>43018</v>
      </c>
      <c r="R2151" s="28" t="n">
        <v>0</v>
      </c>
      <c r="S2151" s="28" t="n">
        <f aca="false">IF(O2151="Won",R2151,IF(O2151="Lost",0,N2151))</f>
        <v>0</v>
      </c>
      <c r="T2151" s="30" t="n">
        <f aca="false">IF(AND(P2151&lt;&gt;"",Q2151&lt;&gt;""),Q2151-P2151,"")</f>
        <v>2</v>
      </c>
      <c r="U2151" s="30" t="str">
        <f aca="false">IF(AND(O2151="Engaging",P2151&lt;&gt;""),'Leia-me'!$B$5-P2151,"")</f>
        <v/>
      </c>
      <c r="V2151" s="25" t="str">
        <f aca="false">IF(O2151&lt;&gt;"Engaging","",IF(U2151&lt;='Leia-me'!$B$6,"Saudável",IF(U2151&lt;='Leia-me'!$B$7,"Esfriando",IF(U2151&lt;='Leia-me'!$B$8,"Última chance","Zumbi"))))</f>
        <v/>
      </c>
      <c r="W2151" s="25" t="n">
        <f aca="false">IF(O2151="Won",1,IF(O2151="Lost",0,""))</f>
        <v>0</v>
      </c>
      <c r="Y2151" s="25" t="str">
        <f aca="false">IF(E2151="","Sim","")</f>
        <v/>
      </c>
    </row>
    <row r="2152" customFormat="false" ht="15" hidden="false" customHeight="false" outlineLevel="0" collapsed="false">
      <c r="A2152" s="25" t="s">
        <v>2402</v>
      </c>
      <c r="B2152" s="25" t="s">
        <v>67</v>
      </c>
      <c r="C2152" s="25" t="s">
        <v>75</v>
      </c>
      <c r="D2152" s="25" t="s">
        <v>80</v>
      </c>
      <c r="E2152" s="25" t="s">
        <v>158</v>
      </c>
      <c r="F2152" s="25" t="s">
        <v>159</v>
      </c>
      <c r="G2152" s="26" t="n">
        <v>291.27</v>
      </c>
      <c r="H2152" s="27" t="n">
        <v>586</v>
      </c>
      <c r="I2152" s="25" t="s">
        <v>147</v>
      </c>
      <c r="K2152" s="25" t="n">
        <v>1997</v>
      </c>
      <c r="L2152" s="25" t="s">
        <v>1834</v>
      </c>
      <c r="M2152" s="25" t="s">
        <v>171</v>
      </c>
      <c r="N2152" s="28" t="n">
        <v>4821</v>
      </c>
      <c r="O2152" s="25" t="s">
        <v>55</v>
      </c>
      <c r="P2152" s="29" t="n">
        <v>43017</v>
      </c>
      <c r="Q2152" s="29" t="n">
        <v>43018</v>
      </c>
      <c r="R2152" s="28" t="n">
        <v>0</v>
      </c>
      <c r="S2152" s="28" t="n">
        <f aca="false">IF(O2152="Won",R2152,IF(O2152="Lost",0,N2152))</f>
        <v>0</v>
      </c>
      <c r="T2152" s="30" t="n">
        <f aca="false">IF(AND(P2152&lt;&gt;"",Q2152&lt;&gt;""),Q2152-P2152,"")</f>
        <v>1</v>
      </c>
      <c r="U2152" s="30" t="str">
        <f aca="false">IF(AND(O2152="Engaging",P2152&lt;&gt;""),'Leia-me'!$B$5-P2152,"")</f>
        <v/>
      </c>
      <c r="V2152" s="25" t="str">
        <f aca="false">IF(O2152&lt;&gt;"Engaging","",IF(U2152&lt;='Leia-me'!$B$6,"Saudável",IF(U2152&lt;='Leia-me'!$B$7,"Esfriando",IF(U2152&lt;='Leia-me'!$B$8,"Última chance","Zumbi"))))</f>
        <v/>
      </c>
      <c r="W2152" s="25" t="n">
        <f aca="false">IF(O2152="Won",1,IF(O2152="Lost",0,""))</f>
        <v>0</v>
      </c>
      <c r="X2152" s="25" t="s">
        <v>1835</v>
      </c>
      <c r="Y2152" s="25" t="str">
        <f aca="false">IF(E2152="","Sim","")</f>
        <v/>
      </c>
    </row>
    <row r="2153" customFormat="false" ht="15" hidden="false" customHeight="false" outlineLevel="0" collapsed="false">
      <c r="A2153" s="25" t="s">
        <v>2403</v>
      </c>
      <c r="B2153" s="25" t="s">
        <v>67</v>
      </c>
      <c r="C2153" s="25" t="s">
        <v>75</v>
      </c>
      <c r="D2153" s="25" t="s">
        <v>80</v>
      </c>
      <c r="E2153" s="25" t="s">
        <v>251</v>
      </c>
      <c r="F2153" s="25" t="s">
        <v>211</v>
      </c>
      <c r="G2153" s="26" t="n">
        <v>332.43</v>
      </c>
      <c r="H2153" s="27" t="n">
        <v>799</v>
      </c>
      <c r="I2153" s="25" t="s">
        <v>147</v>
      </c>
      <c r="K2153" s="25" t="n">
        <v>1995</v>
      </c>
      <c r="L2153" s="25" t="s">
        <v>170</v>
      </c>
      <c r="M2153" s="25" t="s">
        <v>171</v>
      </c>
      <c r="N2153" s="28" t="n">
        <v>1096</v>
      </c>
      <c r="O2153" s="25" t="s">
        <v>55</v>
      </c>
      <c r="P2153" s="29" t="n">
        <v>43018</v>
      </c>
      <c r="Q2153" s="29" t="n">
        <v>43095</v>
      </c>
      <c r="R2153" s="28" t="n">
        <v>0</v>
      </c>
      <c r="S2153" s="28" t="n">
        <f aca="false">IF(O2153="Won",R2153,IF(O2153="Lost",0,N2153))</f>
        <v>0</v>
      </c>
      <c r="T2153" s="30" t="n">
        <f aca="false">IF(AND(P2153&lt;&gt;"",Q2153&lt;&gt;""),Q2153-P2153,"")</f>
        <v>77</v>
      </c>
      <c r="U2153" s="30" t="str">
        <f aca="false">IF(AND(O2153="Engaging",P2153&lt;&gt;""),'Leia-me'!$B$5-P2153,"")</f>
        <v/>
      </c>
      <c r="V2153" s="25" t="str">
        <f aca="false">IF(O2153&lt;&gt;"Engaging","",IF(U2153&lt;='Leia-me'!$B$6,"Saudável",IF(U2153&lt;='Leia-me'!$B$7,"Esfriando",IF(U2153&lt;='Leia-me'!$B$8,"Última chance","Zumbi"))))</f>
        <v/>
      </c>
      <c r="W2153" s="25" t="n">
        <f aca="false">IF(O2153="Won",1,IF(O2153="Lost",0,""))</f>
        <v>0</v>
      </c>
      <c r="Y2153" s="25" t="str">
        <f aca="false">IF(E2153="","Sim","")</f>
        <v/>
      </c>
    </row>
    <row r="2154" customFormat="false" ht="15" hidden="false" customHeight="false" outlineLevel="0" collapsed="false">
      <c r="A2154" s="25" t="s">
        <v>2404</v>
      </c>
      <c r="B2154" s="25" t="s">
        <v>67</v>
      </c>
      <c r="C2154" s="25" t="s">
        <v>75</v>
      </c>
      <c r="D2154" s="25" t="s">
        <v>80</v>
      </c>
      <c r="E2154" s="25" t="s">
        <v>266</v>
      </c>
      <c r="F2154" s="25" t="s">
        <v>267</v>
      </c>
      <c r="G2154" s="26" t="n">
        <v>2041.73</v>
      </c>
      <c r="H2154" s="27" t="n">
        <v>5276</v>
      </c>
      <c r="I2154" s="25" t="s">
        <v>147</v>
      </c>
      <c r="K2154" s="25" t="n">
        <v>1997</v>
      </c>
      <c r="L2154" s="25" t="s">
        <v>1834</v>
      </c>
      <c r="M2154" s="25" t="s">
        <v>171</v>
      </c>
      <c r="N2154" s="28" t="n">
        <v>4821</v>
      </c>
      <c r="O2154" s="25" t="s">
        <v>55</v>
      </c>
      <c r="P2154" s="29" t="n">
        <v>43018</v>
      </c>
      <c r="Q2154" s="29" t="n">
        <v>43022</v>
      </c>
      <c r="R2154" s="28" t="n">
        <v>0</v>
      </c>
      <c r="S2154" s="28" t="n">
        <f aca="false">IF(O2154="Won",R2154,IF(O2154="Lost",0,N2154))</f>
        <v>0</v>
      </c>
      <c r="T2154" s="30" t="n">
        <f aca="false">IF(AND(P2154&lt;&gt;"",Q2154&lt;&gt;""),Q2154-P2154,"")</f>
        <v>4</v>
      </c>
      <c r="U2154" s="30" t="str">
        <f aca="false">IF(AND(O2154="Engaging",P2154&lt;&gt;""),'Leia-me'!$B$5-P2154,"")</f>
        <v/>
      </c>
      <c r="V2154" s="25" t="str">
        <f aca="false">IF(O2154&lt;&gt;"Engaging","",IF(U2154&lt;='Leia-me'!$B$6,"Saudável",IF(U2154&lt;='Leia-me'!$B$7,"Esfriando",IF(U2154&lt;='Leia-me'!$B$8,"Última chance","Zumbi"))))</f>
        <v/>
      </c>
      <c r="W2154" s="25" t="n">
        <f aca="false">IF(O2154="Won",1,IF(O2154="Lost",0,""))</f>
        <v>0</v>
      </c>
      <c r="X2154" s="25" t="s">
        <v>1835</v>
      </c>
      <c r="Y2154" s="25" t="str">
        <f aca="false">IF(E2154="","Sim","")</f>
        <v/>
      </c>
    </row>
    <row r="2155" customFormat="false" ht="15" hidden="false" customHeight="false" outlineLevel="0" collapsed="false">
      <c r="A2155" s="25" t="s">
        <v>2405</v>
      </c>
      <c r="B2155" s="25" t="s">
        <v>67</v>
      </c>
      <c r="C2155" s="25" t="s">
        <v>75</v>
      </c>
      <c r="D2155" s="25" t="s">
        <v>80</v>
      </c>
      <c r="E2155" s="25" t="s">
        <v>240</v>
      </c>
      <c r="F2155" s="25" t="s">
        <v>185</v>
      </c>
      <c r="G2155" s="26" t="n">
        <v>1223.72</v>
      </c>
      <c r="H2155" s="27" t="n">
        <v>2497</v>
      </c>
      <c r="I2155" s="25" t="s">
        <v>241</v>
      </c>
      <c r="K2155" s="25" t="n">
        <v>2000</v>
      </c>
      <c r="L2155" s="25" t="s">
        <v>170</v>
      </c>
      <c r="M2155" s="25" t="s">
        <v>171</v>
      </c>
      <c r="N2155" s="28" t="n">
        <v>1096</v>
      </c>
      <c r="O2155" s="25" t="s">
        <v>55</v>
      </c>
      <c r="P2155" s="29" t="n">
        <v>43019</v>
      </c>
      <c r="Q2155" s="29" t="n">
        <v>43027</v>
      </c>
      <c r="R2155" s="28" t="n">
        <v>0</v>
      </c>
      <c r="S2155" s="28" t="n">
        <f aca="false">IF(O2155="Won",R2155,IF(O2155="Lost",0,N2155))</f>
        <v>0</v>
      </c>
      <c r="T2155" s="30" t="n">
        <f aca="false">IF(AND(P2155&lt;&gt;"",Q2155&lt;&gt;""),Q2155-P2155,"")</f>
        <v>8</v>
      </c>
      <c r="U2155" s="30" t="str">
        <f aca="false">IF(AND(O2155="Engaging",P2155&lt;&gt;""),'Leia-me'!$B$5-P2155,"")</f>
        <v/>
      </c>
      <c r="V2155" s="25" t="str">
        <f aca="false">IF(O2155&lt;&gt;"Engaging","",IF(U2155&lt;='Leia-me'!$B$6,"Saudável",IF(U2155&lt;='Leia-me'!$B$7,"Esfriando",IF(U2155&lt;='Leia-me'!$B$8,"Última chance","Zumbi"))))</f>
        <v/>
      </c>
      <c r="W2155" s="25" t="n">
        <f aca="false">IF(O2155="Won",1,IF(O2155="Lost",0,""))</f>
        <v>0</v>
      </c>
      <c r="Y2155" s="25" t="str">
        <f aca="false">IF(E2155="","Sim","")</f>
        <v/>
      </c>
    </row>
    <row r="2156" customFormat="false" ht="15" hidden="false" customHeight="false" outlineLevel="0" collapsed="false">
      <c r="A2156" s="25" t="s">
        <v>2406</v>
      </c>
      <c r="B2156" s="25" t="s">
        <v>67</v>
      </c>
      <c r="C2156" s="25" t="s">
        <v>75</v>
      </c>
      <c r="D2156" s="25" t="s">
        <v>80</v>
      </c>
      <c r="E2156" s="25" t="s">
        <v>188</v>
      </c>
      <c r="F2156" s="25" t="s">
        <v>185</v>
      </c>
      <c r="G2156" s="26" t="n">
        <v>1008.06</v>
      </c>
      <c r="H2156" s="27" t="n">
        <v>1238</v>
      </c>
      <c r="I2156" s="25" t="s">
        <v>147</v>
      </c>
      <c r="K2156" s="25" t="n">
        <v>1983</v>
      </c>
      <c r="L2156" s="25" t="s">
        <v>178</v>
      </c>
      <c r="M2156" s="25" t="s">
        <v>171</v>
      </c>
      <c r="N2156" s="28" t="n">
        <v>5482</v>
      </c>
      <c r="O2156" s="25" t="s">
        <v>55</v>
      </c>
      <c r="P2156" s="29" t="n">
        <v>43019</v>
      </c>
      <c r="Q2156" s="29" t="n">
        <v>43021</v>
      </c>
      <c r="R2156" s="28" t="n">
        <v>0</v>
      </c>
      <c r="S2156" s="28" t="n">
        <f aca="false">IF(O2156="Won",R2156,IF(O2156="Lost",0,N2156))</f>
        <v>0</v>
      </c>
      <c r="T2156" s="30" t="n">
        <f aca="false">IF(AND(P2156&lt;&gt;"",Q2156&lt;&gt;""),Q2156-P2156,"")</f>
        <v>2</v>
      </c>
      <c r="U2156" s="30" t="str">
        <f aca="false">IF(AND(O2156="Engaging",P2156&lt;&gt;""),'Leia-me'!$B$5-P2156,"")</f>
        <v/>
      </c>
      <c r="V2156" s="25" t="str">
        <f aca="false">IF(O2156&lt;&gt;"Engaging","",IF(U2156&lt;='Leia-me'!$B$6,"Saudável",IF(U2156&lt;='Leia-me'!$B$7,"Esfriando",IF(U2156&lt;='Leia-me'!$B$8,"Última chance","Zumbi"))))</f>
        <v/>
      </c>
      <c r="W2156" s="25" t="n">
        <f aca="false">IF(O2156="Won",1,IF(O2156="Lost",0,""))</f>
        <v>0</v>
      </c>
      <c r="Y2156" s="25" t="str">
        <f aca="false">IF(E2156="","Sim","")</f>
        <v/>
      </c>
    </row>
    <row r="2157" customFormat="false" ht="15" hidden="false" customHeight="false" outlineLevel="0" collapsed="false">
      <c r="A2157" s="25" t="s">
        <v>2407</v>
      </c>
      <c r="B2157" s="25" t="s">
        <v>67</v>
      </c>
      <c r="C2157" s="25" t="s">
        <v>75</v>
      </c>
      <c r="D2157" s="25" t="s">
        <v>80</v>
      </c>
      <c r="E2157" s="25" t="s">
        <v>162</v>
      </c>
      <c r="F2157" s="25" t="s">
        <v>155</v>
      </c>
      <c r="G2157" s="26" t="n">
        <v>5266.09</v>
      </c>
      <c r="H2157" s="27" t="n">
        <v>8595</v>
      </c>
      <c r="I2157" s="25" t="s">
        <v>147</v>
      </c>
      <c r="J2157" s="25" t="s">
        <v>156</v>
      </c>
      <c r="K2157" s="25" t="n">
        <v>1988</v>
      </c>
      <c r="L2157" s="25" t="s">
        <v>178</v>
      </c>
      <c r="M2157" s="25" t="s">
        <v>171</v>
      </c>
      <c r="N2157" s="28" t="n">
        <v>5482</v>
      </c>
      <c r="O2157" s="25" t="s">
        <v>54</v>
      </c>
      <c r="P2157" s="29" t="n">
        <v>43019</v>
      </c>
      <c r="Q2157" s="29" t="n">
        <v>43042</v>
      </c>
      <c r="R2157" s="28" t="n">
        <v>6182</v>
      </c>
      <c r="S2157" s="28" t="n">
        <f aca="false">IF(O2157="Won",R2157,IF(O2157="Lost",0,N2157))</f>
        <v>6182</v>
      </c>
      <c r="T2157" s="30" t="n">
        <f aca="false">IF(AND(P2157&lt;&gt;"",Q2157&lt;&gt;""),Q2157-P2157,"")</f>
        <v>23</v>
      </c>
      <c r="U2157" s="30" t="str">
        <f aca="false">IF(AND(O2157="Engaging",P2157&lt;&gt;""),'Leia-me'!$B$5-P2157,"")</f>
        <v/>
      </c>
      <c r="V2157" s="25" t="str">
        <f aca="false">IF(O2157&lt;&gt;"Engaging","",IF(U2157&lt;='Leia-me'!$B$6,"Saudável",IF(U2157&lt;='Leia-me'!$B$7,"Esfriando",IF(U2157&lt;='Leia-me'!$B$8,"Última chance","Zumbi"))))</f>
        <v/>
      </c>
      <c r="W2157" s="25" t="n">
        <f aca="false">IF(O2157="Won",1,IF(O2157="Lost",0,""))</f>
        <v>1</v>
      </c>
      <c r="Y2157" s="25" t="str">
        <f aca="false">IF(E2157="","Sim","")</f>
        <v/>
      </c>
    </row>
    <row r="2158" customFormat="false" ht="15" hidden="false" customHeight="false" outlineLevel="0" collapsed="false">
      <c r="A2158" s="25" t="s">
        <v>2408</v>
      </c>
      <c r="B2158" s="25" t="s">
        <v>67</v>
      </c>
      <c r="C2158" s="25" t="s">
        <v>75</v>
      </c>
      <c r="D2158" s="25" t="s">
        <v>80</v>
      </c>
      <c r="E2158" s="25" t="s">
        <v>257</v>
      </c>
      <c r="F2158" s="25" t="s">
        <v>146</v>
      </c>
      <c r="G2158" s="26" t="n">
        <v>441.08</v>
      </c>
      <c r="H2158" s="27" t="n">
        <v>1210</v>
      </c>
      <c r="I2158" s="25" t="s">
        <v>147</v>
      </c>
      <c r="K2158" s="25" t="n">
        <v>1984</v>
      </c>
      <c r="L2158" s="25" t="s">
        <v>148</v>
      </c>
      <c r="M2158" s="25" t="s">
        <v>149</v>
      </c>
      <c r="N2158" s="28" t="n">
        <v>55</v>
      </c>
      <c r="O2158" s="25" t="s">
        <v>55</v>
      </c>
      <c r="P2158" s="29" t="n">
        <v>43020</v>
      </c>
      <c r="Q2158" s="29" t="n">
        <v>43025</v>
      </c>
      <c r="R2158" s="28" t="n">
        <v>0</v>
      </c>
      <c r="S2158" s="28" t="n">
        <f aca="false">IF(O2158="Won",R2158,IF(O2158="Lost",0,N2158))</f>
        <v>0</v>
      </c>
      <c r="T2158" s="30" t="n">
        <f aca="false">IF(AND(P2158&lt;&gt;"",Q2158&lt;&gt;""),Q2158-P2158,"")</f>
        <v>5</v>
      </c>
      <c r="U2158" s="30" t="str">
        <f aca="false">IF(AND(O2158="Engaging",P2158&lt;&gt;""),'Leia-me'!$B$5-P2158,"")</f>
        <v/>
      </c>
      <c r="V2158" s="25" t="str">
        <f aca="false">IF(O2158&lt;&gt;"Engaging","",IF(U2158&lt;='Leia-me'!$B$6,"Saudável",IF(U2158&lt;='Leia-me'!$B$7,"Esfriando",IF(U2158&lt;='Leia-me'!$B$8,"Última chance","Zumbi"))))</f>
        <v/>
      </c>
      <c r="W2158" s="25" t="n">
        <f aca="false">IF(O2158="Won",1,IF(O2158="Lost",0,""))</f>
        <v>0</v>
      </c>
      <c r="Y2158" s="25" t="str">
        <f aca="false">IF(E2158="","Sim","")</f>
        <v/>
      </c>
    </row>
    <row r="2159" customFormat="false" ht="15" hidden="false" customHeight="false" outlineLevel="0" collapsed="false">
      <c r="A2159" s="25" t="s">
        <v>2409</v>
      </c>
      <c r="B2159" s="25" t="s">
        <v>67</v>
      </c>
      <c r="C2159" s="25" t="s">
        <v>75</v>
      </c>
      <c r="D2159" s="25" t="s">
        <v>80</v>
      </c>
      <c r="E2159" s="25" t="s">
        <v>154</v>
      </c>
      <c r="F2159" s="25" t="s">
        <v>155</v>
      </c>
      <c r="G2159" s="26" t="n">
        <v>86.68</v>
      </c>
      <c r="H2159" s="27" t="n">
        <v>187</v>
      </c>
      <c r="I2159" s="25" t="s">
        <v>147</v>
      </c>
      <c r="J2159" s="25" t="s">
        <v>156</v>
      </c>
      <c r="K2159" s="25" t="n">
        <v>2007</v>
      </c>
      <c r="L2159" s="25" t="s">
        <v>1834</v>
      </c>
      <c r="M2159" s="25" t="s">
        <v>171</v>
      </c>
      <c r="N2159" s="28" t="n">
        <v>4821</v>
      </c>
      <c r="O2159" s="25" t="s">
        <v>54</v>
      </c>
      <c r="P2159" s="29" t="n">
        <v>43021</v>
      </c>
      <c r="Q2159" s="29" t="n">
        <v>43032</v>
      </c>
      <c r="R2159" s="28" t="n">
        <v>4767</v>
      </c>
      <c r="S2159" s="28" t="n">
        <f aca="false">IF(O2159="Won",R2159,IF(O2159="Lost",0,N2159))</f>
        <v>4767</v>
      </c>
      <c r="T2159" s="30" t="n">
        <f aca="false">IF(AND(P2159&lt;&gt;"",Q2159&lt;&gt;""),Q2159-P2159,"")</f>
        <v>11</v>
      </c>
      <c r="U2159" s="30" t="str">
        <f aca="false">IF(AND(O2159="Engaging",P2159&lt;&gt;""),'Leia-me'!$B$5-P2159,"")</f>
        <v/>
      </c>
      <c r="V2159" s="25" t="str">
        <f aca="false">IF(O2159&lt;&gt;"Engaging","",IF(U2159&lt;='Leia-me'!$B$6,"Saudável",IF(U2159&lt;='Leia-me'!$B$7,"Esfriando",IF(U2159&lt;='Leia-me'!$B$8,"Última chance","Zumbi"))))</f>
        <v/>
      </c>
      <c r="W2159" s="25" t="n">
        <f aca="false">IF(O2159="Won",1,IF(O2159="Lost",0,""))</f>
        <v>1</v>
      </c>
      <c r="X2159" s="25" t="s">
        <v>1835</v>
      </c>
      <c r="Y2159" s="25" t="str">
        <f aca="false">IF(E2159="","Sim","")</f>
        <v/>
      </c>
    </row>
    <row r="2160" customFormat="false" ht="15" hidden="false" customHeight="false" outlineLevel="0" collapsed="false">
      <c r="A2160" s="25" t="s">
        <v>2410</v>
      </c>
      <c r="B2160" s="25" t="s">
        <v>67</v>
      </c>
      <c r="C2160" s="25" t="s">
        <v>75</v>
      </c>
      <c r="D2160" s="25" t="s">
        <v>80</v>
      </c>
      <c r="E2160" s="25" t="s">
        <v>195</v>
      </c>
      <c r="F2160" s="25" t="s">
        <v>185</v>
      </c>
      <c r="G2160" s="26" t="n">
        <v>8170.38</v>
      </c>
      <c r="H2160" s="27" t="n">
        <v>16499</v>
      </c>
      <c r="I2160" s="25" t="s">
        <v>196</v>
      </c>
      <c r="K2160" s="25" t="n">
        <v>1997</v>
      </c>
      <c r="L2160" s="25" t="s">
        <v>1834</v>
      </c>
      <c r="M2160" s="25" t="s">
        <v>171</v>
      </c>
      <c r="N2160" s="28" t="n">
        <v>4821</v>
      </c>
      <c r="O2160" s="25" t="s">
        <v>54</v>
      </c>
      <c r="P2160" s="29" t="n">
        <v>43021</v>
      </c>
      <c r="Q2160" s="29" t="n">
        <v>43089</v>
      </c>
      <c r="R2160" s="28" t="n">
        <v>4869</v>
      </c>
      <c r="S2160" s="28" t="n">
        <f aca="false">IF(O2160="Won",R2160,IF(O2160="Lost",0,N2160))</f>
        <v>4869</v>
      </c>
      <c r="T2160" s="30" t="n">
        <f aca="false">IF(AND(P2160&lt;&gt;"",Q2160&lt;&gt;""),Q2160-P2160,"")</f>
        <v>68</v>
      </c>
      <c r="U2160" s="30" t="str">
        <f aca="false">IF(AND(O2160="Engaging",P2160&lt;&gt;""),'Leia-me'!$B$5-P2160,"")</f>
        <v/>
      </c>
      <c r="V2160" s="25" t="str">
        <f aca="false">IF(O2160&lt;&gt;"Engaging","",IF(U2160&lt;='Leia-me'!$B$6,"Saudável",IF(U2160&lt;='Leia-me'!$B$7,"Esfriando",IF(U2160&lt;='Leia-me'!$B$8,"Última chance","Zumbi"))))</f>
        <v/>
      </c>
      <c r="W2160" s="25" t="n">
        <f aca="false">IF(O2160="Won",1,IF(O2160="Lost",0,""))</f>
        <v>1</v>
      </c>
      <c r="X2160" s="25" t="s">
        <v>1835</v>
      </c>
      <c r="Y2160" s="25" t="str">
        <f aca="false">IF(E2160="","Sim","")</f>
        <v/>
      </c>
    </row>
    <row r="2161" customFormat="false" ht="15" hidden="false" customHeight="false" outlineLevel="0" collapsed="false">
      <c r="A2161" s="25" t="s">
        <v>2411</v>
      </c>
      <c r="B2161" s="25" t="s">
        <v>67</v>
      </c>
      <c r="C2161" s="25" t="s">
        <v>75</v>
      </c>
      <c r="D2161" s="25" t="s">
        <v>80</v>
      </c>
      <c r="E2161" s="25" t="s">
        <v>145</v>
      </c>
      <c r="F2161" s="25" t="s">
        <v>146</v>
      </c>
      <c r="G2161" s="26" t="n">
        <v>3922.42</v>
      </c>
      <c r="H2161" s="27" t="n">
        <v>6837</v>
      </c>
      <c r="I2161" s="25" t="s">
        <v>147</v>
      </c>
      <c r="K2161" s="25" t="n">
        <v>1992</v>
      </c>
      <c r="L2161" s="25" t="s">
        <v>160</v>
      </c>
      <c r="M2161" s="25" t="s">
        <v>149</v>
      </c>
      <c r="N2161" s="28" t="n">
        <v>3393</v>
      </c>
      <c r="O2161" s="25" t="s">
        <v>54</v>
      </c>
      <c r="P2161" s="29" t="n">
        <v>43021</v>
      </c>
      <c r="Q2161" s="29" t="n">
        <v>43022</v>
      </c>
      <c r="R2161" s="28" t="n">
        <v>3475</v>
      </c>
      <c r="S2161" s="28" t="n">
        <f aca="false">IF(O2161="Won",R2161,IF(O2161="Lost",0,N2161))</f>
        <v>3475</v>
      </c>
      <c r="T2161" s="30" t="n">
        <f aca="false">IF(AND(P2161&lt;&gt;"",Q2161&lt;&gt;""),Q2161-P2161,"")</f>
        <v>1</v>
      </c>
      <c r="U2161" s="30" t="str">
        <f aca="false">IF(AND(O2161="Engaging",P2161&lt;&gt;""),'Leia-me'!$B$5-P2161,"")</f>
        <v/>
      </c>
      <c r="V2161" s="25" t="str">
        <f aca="false">IF(O2161&lt;&gt;"Engaging","",IF(U2161&lt;='Leia-me'!$B$6,"Saudável",IF(U2161&lt;='Leia-me'!$B$7,"Esfriando",IF(U2161&lt;='Leia-me'!$B$8,"Última chance","Zumbi"))))</f>
        <v/>
      </c>
      <c r="W2161" s="25" t="n">
        <f aca="false">IF(O2161="Won",1,IF(O2161="Lost",0,""))</f>
        <v>1</v>
      </c>
      <c r="Y2161" s="25" t="str">
        <f aca="false">IF(E2161="","Sim","")</f>
        <v/>
      </c>
    </row>
    <row r="2162" customFormat="false" ht="15" hidden="false" customHeight="false" outlineLevel="0" collapsed="false">
      <c r="A2162" s="25" t="s">
        <v>2412</v>
      </c>
      <c r="B2162" s="25" t="s">
        <v>67</v>
      </c>
      <c r="C2162" s="25" t="s">
        <v>75</v>
      </c>
      <c r="D2162" s="25" t="s">
        <v>80</v>
      </c>
      <c r="E2162" s="25" t="s">
        <v>176</v>
      </c>
      <c r="F2162" s="25" t="s">
        <v>177</v>
      </c>
      <c r="G2162" s="26" t="n">
        <v>1698.2</v>
      </c>
      <c r="H2162" s="27" t="n">
        <v>3798</v>
      </c>
      <c r="I2162" s="25" t="s">
        <v>147</v>
      </c>
      <c r="K2162" s="25" t="n">
        <v>1987</v>
      </c>
      <c r="L2162" s="25" t="s">
        <v>1834</v>
      </c>
      <c r="M2162" s="25" t="s">
        <v>171</v>
      </c>
      <c r="N2162" s="28" t="n">
        <v>4821</v>
      </c>
      <c r="O2162" s="25" t="s">
        <v>55</v>
      </c>
      <c r="P2162" s="29" t="n">
        <v>43022</v>
      </c>
      <c r="Q2162" s="29" t="n">
        <v>43023</v>
      </c>
      <c r="R2162" s="28" t="n">
        <v>0</v>
      </c>
      <c r="S2162" s="28" t="n">
        <f aca="false">IF(O2162="Won",R2162,IF(O2162="Lost",0,N2162))</f>
        <v>0</v>
      </c>
      <c r="T2162" s="30" t="n">
        <f aca="false">IF(AND(P2162&lt;&gt;"",Q2162&lt;&gt;""),Q2162-P2162,"")</f>
        <v>1</v>
      </c>
      <c r="U2162" s="30" t="str">
        <f aca="false">IF(AND(O2162="Engaging",P2162&lt;&gt;""),'Leia-me'!$B$5-P2162,"")</f>
        <v/>
      </c>
      <c r="V2162" s="25" t="str">
        <f aca="false">IF(O2162&lt;&gt;"Engaging","",IF(U2162&lt;='Leia-me'!$B$6,"Saudável",IF(U2162&lt;='Leia-me'!$B$7,"Esfriando",IF(U2162&lt;='Leia-me'!$B$8,"Última chance","Zumbi"))))</f>
        <v/>
      </c>
      <c r="W2162" s="25" t="n">
        <f aca="false">IF(O2162="Won",1,IF(O2162="Lost",0,""))</f>
        <v>0</v>
      </c>
      <c r="X2162" s="25" t="s">
        <v>1835</v>
      </c>
      <c r="Y2162" s="25" t="str">
        <f aca="false">IF(E2162="","Sim","")</f>
        <v/>
      </c>
    </row>
    <row r="2163" customFormat="false" ht="15" hidden="false" customHeight="false" outlineLevel="0" collapsed="false">
      <c r="A2163" s="25" t="s">
        <v>2413</v>
      </c>
      <c r="B2163" s="25" t="s">
        <v>67</v>
      </c>
      <c r="C2163" s="25" t="s">
        <v>75</v>
      </c>
      <c r="D2163" s="25" t="s">
        <v>80</v>
      </c>
      <c r="E2163" s="25" t="s">
        <v>151</v>
      </c>
      <c r="F2163" s="25" t="s">
        <v>146</v>
      </c>
      <c r="G2163" s="26" t="n">
        <v>587.34</v>
      </c>
      <c r="H2163" s="27" t="n">
        <v>1356</v>
      </c>
      <c r="I2163" s="25" t="s">
        <v>152</v>
      </c>
      <c r="K2163" s="25" t="n">
        <v>2012</v>
      </c>
      <c r="L2163" s="25" t="s">
        <v>148</v>
      </c>
      <c r="M2163" s="25" t="s">
        <v>149</v>
      </c>
      <c r="N2163" s="28" t="n">
        <v>55</v>
      </c>
      <c r="O2163" s="25" t="s">
        <v>55</v>
      </c>
      <c r="P2163" s="29" t="n">
        <v>43022</v>
      </c>
      <c r="Q2163" s="29" t="n">
        <v>43029</v>
      </c>
      <c r="R2163" s="28" t="n">
        <v>0</v>
      </c>
      <c r="S2163" s="28" t="n">
        <f aca="false">IF(O2163="Won",R2163,IF(O2163="Lost",0,N2163))</f>
        <v>0</v>
      </c>
      <c r="T2163" s="30" t="n">
        <f aca="false">IF(AND(P2163&lt;&gt;"",Q2163&lt;&gt;""),Q2163-P2163,"")</f>
        <v>7</v>
      </c>
      <c r="U2163" s="30" t="str">
        <f aca="false">IF(AND(O2163="Engaging",P2163&lt;&gt;""),'Leia-me'!$B$5-P2163,"")</f>
        <v/>
      </c>
      <c r="V2163" s="25" t="str">
        <f aca="false">IF(O2163&lt;&gt;"Engaging","",IF(U2163&lt;='Leia-me'!$B$6,"Saudável",IF(U2163&lt;='Leia-me'!$B$7,"Esfriando",IF(U2163&lt;='Leia-me'!$B$8,"Última chance","Zumbi"))))</f>
        <v/>
      </c>
      <c r="W2163" s="25" t="n">
        <f aca="false">IF(O2163="Won",1,IF(O2163="Lost",0,""))</f>
        <v>0</v>
      </c>
      <c r="Y2163" s="25" t="str">
        <f aca="false">IF(E2163="","Sim","")</f>
        <v/>
      </c>
    </row>
    <row r="2164" customFormat="false" ht="15" hidden="false" customHeight="false" outlineLevel="0" collapsed="false">
      <c r="A2164" s="25" t="s">
        <v>2414</v>
      </c>
      <c r="B2164" s="25" t="s">
        <v>67</v>
      </c>
      <c r="C2164" s="25" t="s">
        <v>75</v>
      </c>
      <c r="D2164" s="25" t="s">
        <v>80</v>
      </c>
      <c r="E2164" s="25" t="s">
        <v>237</v>
      </c>
      <c r="F2164" s="25" t="s">
        <v>192</v>
      </c>
      <c r="G2164" s="26" t="n">
        <v>4618</v>
      </c>
      <c r="H2164" s="27" t="n">
        <v>10083</v>
      </c>
      <c r="I2164" s="25" t="s">
        <v>147</v>
      </c>
      <c r="K2164" s="25" t="n">
        <v>1982</v>
      </c>
      <c r="L2164" s="25" t="s">
        <v>1834</v>
      </c>
      <c r="M2164" s="25" t="s">
        <v>171</v>
      </c>
      <c r="N2164" s="28" t="n">
        <v>4821</v>
      </c>
      <c r="O2164" s="25" t="s">
        <v>54</v>
      </c>
      <c r="P2164" s="29" t="n">
        <v>43022</v>
      </c>
      <c r="Q2164" s="29" t="n">
        <v>43026</v>
      </c>
      <c r="R2164" s="28" t="n">
        <v>4810</v>
      </c>
      <c r="S2164" s="28" t="n">
        <f aca="false">IF(O2164="Won",R2164,IF(O2164="Lost",0,N2164))</f>
        <v>4810</v>
      </c>
      <c r="T2164" s="30" t="n">
        <f aca="false">IF(AND(P2164&lt;&gt;"",Q2164&lt;&gt;""),Q2164-P2164,"")</f>
        <v>4</v>
      </c>
      <c r="U2164" s="30" t="str">
        <f aca="false">IF(AND(O2164="Engaging",P2164&lt;&gt;""),'Leia-me'!$B$5-P2164,"")</f>
        <v/>
      </c>
      <c r="V2164" s="25" t="str">
        <f aca="false">IF(O2164&lt;&gt;"Engaging","",IF(U2164&lt;='Leia-me'!$B$6,"Saudável",IF(U2164&lt;='Leia-me'!$B$7,"Esfriando",IF(U2164&lt;='Leia-me'!$B$8,"Última chance","Zumbi"))))</f>
        <v/>
      </c>
      <c r="W2164" s="25" t="n">
        <f aca="false">IF(O2164="Won",1,IF(O2164="Lost",0,""))</f>
        <v>1</v>
      </c>
      <c r="X2164" s="25" t="s">
        <v>1835</v>
      </c>
      <c r="Y2164" s="25" t="str">
        <f aca="false">IF(E2164="","Sim","")</f>
        <v/>
      </c>
    </row>
    <row r="2165" customFormat="false" ht="15" hidden="false" customHeight="false" outlineLevel="0" collapsed="false">
      <c r="A2165" s="25" t="s">
        <v>2415</v>
      </c>
      <c r="B2165" s="25" t="s">
        <v>67</v>
      </c>
      <c r="C2165" s="25" t="s">
        <v>75</v>
      </c>
      <c r="D2165" s="25" t="s">
        <v>80</v>
      </c>
      <c r="E2165" s="25" t="s">
        <v>145</v>
      </c>
      <c r="F2165" s="25" t="s">
        <v>146</v>
      </c>
      <c r="G2165" s="26" t="n">
        <v>3922.42</v>
      </c>
      <c r="H2165" s="27" t="n">
        <v>6837</v>
      </c>
      <c r="I2165" s="25" t="s">
        <v>147</v>
      </c>
      <c r="K2165" s="25" t="n">
        <v>1992</v>
      </c>
      <c r="L2165" s="25" t="s">
        <v>170</v>
      </c>
      <c r="M2165" s="25" t="s">
        <v>171</v>
      </c>
      <c r="N2165" s="28" t="n">
        <v>1096</v>
      </c>
      <c r="O2165" s="25" t="s">
        <v>54</v>
      </c>
      <c r="P2165" s="29" t="n">
        <v>43023</v>
      </c>
      <c r="Q2165" s="29" t="n">
        <v>43024</v>
      </c>
      <c r="R2165" s="28" t="n">
        <v>1154</v>
      </c>
      <c r="S2165" s="28" t="n">
        <f aca="false">IF(O2165="Won",R2165,IF(O2165="Lost",0,N2165))</f>
        <v>1154</v>
      </c>
      <c r="T2165" s="30" t="n">
        <f aca="false">IF(AND(P2165&lt;&gt;"",Q2165&lt;&gt;""),Q2165-P2165,"")</f>
        <v>1</v>
      </c>
      <c r="U2165" s="30" t="str">
        <f aca="false">IF(AND(O2165="Engaging",P2165&lt;&gt;""),'Leia-me'!$B$5-P2165,"")</f>
        <v/>
      </c>
      <c r="V2165" s="25" t="str">
        <f aca="false">IF(O2165&lt;&gt;"Engaging","",IF(U2165&lt;='Leia-me'!$B$6,"Saudável",IF(U2165&lt;='Leia-me'!$B$7,"Esfriando",IF(U2165&lt;='Leia-me'!$B$8,"Última chance","Zumbi"))))</f>
        <v/>
      </c>
      <c r="W2165" s="25" t="n">
        <f aca="false">IF(O2165="Won",1,IF(O2165="Lost",0,""))</f>
        <v>1</v>
      </c>
      <c r="Y2165" s="25" t="str">
        <f aca="false">IF(E2165="","Sim","")</f>
        <v/>
      </c>
    </row>
    <row r="2166" customFormat="false" ht="15" hidden="false" customHeight="false" outlineLevel="0" collapsed="false">
      <c r="A2166" s="25" t="s">
        <v>2416</v>
      </c>
      <c r="B2166" s="25" t="s">
        <v>67</v>
      </c>
      <c r="C2166" s="25" t="s">
        <v>75</v>
      </c>
      <c r="D2166" s="25" t="s">
        <v>80</v>
      </c>
      <c r="E2166" s="25" t="s">
        <v>237</v>
      </c>
      <c r="F2166" s="25" t="s">
        <v>192</v>
      </c>
      <c r="G2166" s="26" t="n">
        <v>4618</v>
      </c>
      <c r="H2166" s="27" t="n">
        <v>10083</v>
      </c>
      <c r="I2166" s="25" t="s">
        <v>147</v>
      </c>
      <c r="K2166" s="25" t="n">
        <v>1982</v>
      </c>
      <c r="L2166" s="25" t="s">
        <v>1834</v>
      </c>
      <c r="M2166" s="25" t="s">
        <v>171</v>
      </c>
      <c r="N2166" s="28" t="n">
        <v>4821</v>
      </c>
      <c r="O2166" s="25" t="s">
        <v>54</v>
      </c>
      <c r="P2166" s="29" t="n">
        <v>43023</v>
      </c>
      <c r="Q2166" s="29" t="n">
        <v>43024</v>
      </c>
      <c r="R2166" s="28" t="n">
        <v>4885</v>
      </c>
      <c r="S2166" s="28" t="n">
        <f aca="false">IF(O2166="Won",R2166,IF(O2166="Lost",0,N2166))</f>
        <v>4885</v>
      </c>
      <c r="T2166" s="30" t="n">
        <f aca="false">IF(AND(P2166&lt;&gt;"",Q2166&lt;&gt;""),Q2166-P2166,"")</f>
        <v>1</v>
      </c>
      <c r="U2166" s="30" t="str">
        <f aca="false">IF(AND(O2166="Engaging",P2166&lt;&gt;""),'Leia-me'!$B$5-P2166,"")</f>
        <v/>
      </c>
      <c r="V2166" s="25" t="str">
        <f aca="false">IF(O2166&lt;&gt;"Engaging","",IF(U2166&lt;='Leia-me'!$B$6,"Saudável",IF(U2166&lt;='Leia-me'!$B$7,"Esfriando",IF(U2166&lt;='Leia-me'!$B$8,"Última chance","Zumbi"))))</f>
        <v/>
      </c>
      <c r="W2166" s="25" t="n">
        <f aca="false">IF(O2166="Won",1,IF(O2166="Lost",0,""))</f>
        <v>1</v>
      </c>
      <c r="X2166" s="25" t="s">
        <v>1835</v>
      </c>
      <c r="Y2166" s="25" t="str">
        <f aca="false">IF(E2166="","Sim","")</f>
        <v/>
      </c>
    </row>
    <row r="2167" customFormat="false" ht="15" hidden="false" customHeight="false" outlineLevel="0" collapsed="false">
      <c r="A2167" s="25" t="s">
        <v>2417</v>
      </c>
      <c r="B2167" s="25" t="s">
        <v>67</v>
      </c>
      <c r="C2167" s="25" t="s">
        <v>75</v>
      </c>
      <c r="D2167" s="25" t="s">
        <v>80</v>
      </c>
      <c r="E2167" s="25" t="s">
        <v>225</v>
      </c>
      <c r="F2167" s="25" t="s">
        <v>211</v>
      </c>
      <c r="G2167" s="26" t="n">
        <v>1376.8</v>
      </c>
      <c r="H2167" s="27" t="n">
        <v>1165</v>
      </c>
      <c r="I2167" s="25" t="s">
        <v>226</v>
      </c>
      <c r="K2167" s="25" t="n">
        <v>1988</v>
      </c>
      <c r="L2167" s="25" t="s">
        <v>1834</v>
      </c>
      <c r="M2167" s="25" t="s">
        <v>171</v>
      </c>
      <c r="N2167" s="28" t="n">
        <v>4821</v>
      </c>
      <c r="O2167" s="25" t="s">
        <v>54</v>
      </c>
      <c r="P2167" s="29" t="n">
        <v>43023</v>
      </c>
      <c r="Q2167" s="29" t="n">
        <v>43024</v>
      </c>
      <c r="R2167" s="28" t="n">
        <v>4936</v>
      </c>
      <c r="S2167" s="28" t="n">
        <f aca="false">IF(O2167="Won",R2167,IF(O2167="Lost",0,N2167))</f>
        <v>4936</v>
      </c>
      <c r="T2167" s="30" t="n">
        <f aca="false">IF(AND(P2167&lt;&gt;"",Q2167&lt;&gt;""),Q2167-P2167,"")</f>
        <v>1</v>
      </c>
      <c r="U2167" s="30" t="str">
        <f aca="false">IF(AND(O2167="Engaging",P2167&lt;&gt;""),'Leia-me'!$B$5-P2167,"")</f>
        <v/>
      </c>
      <c r="V2167" s="25" t="str">
        <f aca="false">IF(O2167&lt;&gt;"Engaging","",IF(U2167&lt;='Leia-me'!$B$6,"Saudável",IF(U2167&lt;='Leia-me'!$B$7,"Esfriando",IF(U2167&lt;='Leia-me'!$B$8,"Última chance","Zumbi"))))</f>
        <v/>
      </c>
      <c r="W2167" s="25" t="n">
        <f aca="false">IF(O2167="Won",1,IF(O2167="Lost",0,""))</f>
        <v>1</v>
      </c>
      <c r="X2167" s="25" t="s">
        <v>1835</v>
      </c>
      <c r="Y2167" s="25" t="str">
        <f aca="false">IF(E2167="","Sim","")</f>
        <v/>
      </c>
    </row>
    <row r="2168" customFormat="false" ht="15" hidden="false" customHeight="false" outlineLevel="0" collapsed="false">
      <c r="A2168" s="25" t="s">
        <v>2418</v>
      </c>
      <c r="B2168" s="25" t="s">
        <v>67</v>
      </c>
      <c r="C2168" s="25" t="s">
        <v>75</v>
      </c>
      <c r="D2168" s="25" t="s">
        <v>80</v>
      </c>
      <c r="E2168" s="25" t="s">
        <v>176</v>
      </c>
      <c r="F2168" s="25" t="s">
        <v>177</v>
      </c>
      <c r="G2168" s="26" t="n">
        <v>1698.2</v>
      </c>
      <c r="H2168" s="27" t="n">
        <v>3798</v>
      </c>
      <c r="I2168" s="25" t="s">
        <v>147</v>
      </c>
      <c r="K2168" s="25" t="n">
        <v>1987</v>
      </c>
      <c r="L2168" s="25" t="s">
        <v>1834</v>
      </c>
      <c r="M2168" s="25" t="s">
        <v>171</v>
      </c>
      <c r="N2168" s="28" t="n">
        <v>4821</v>
      </c>
      <c r="O2168" s="25" t="s">
        <v>55</v>
      </c>
      <c r="P2168" s="29" t="n">
        <v>43024</v>
      </c>
      <c r="Q2168" s="29" t="n">
        <v>43027</v>
      </c>
      <c r="R2168" s="28" t="n">
        <v>0</v>
      </c>
      <c r="S2168" s="28" t="n">
        <f aca="false">IF(O2168="Won",R2168,IF(O2168="Lost",0,N2168))</f>
        <v>0</v>
      </c>
      <c r="T2168" s="30" t="n">
        <f aca="false">IF(AND(P2168&lt;&gt;"",Q2168&lt;&gt;""),Q2168-P2168,"")</f>
        <v>3</v>
      </c>
      <c r="U2168" s="30" t="str">
        <f aca="false">IF(AND(O2168="Engaging",P2168&lt;&gt;""),'Leia-me'!$B$5-P2168,"")</f>
        <v/>
      </c>
      <c r="V2168" s="25" t="str">
        <f aca="false">IF(O2168&lt;&gt;"Engaging","",IF(U2168&lt;='Leia-me'!$B$6,"Saudável",IF(U2168&lt;='Leia-me'!$B$7,"Esfriando",IF(U2168&lt;='Leia-me'!$B$8,"Última chance","Zumbi"))))</f>
        <v/>
      </c>
      <c r="W2168" s="25" t="n">
        <f aca="false">IF(O2168="Won",1,IF(O2168="Lost",0,""))</f>
        <v>0</v>
      </c>
      <c r="X2168" s="25" t="s">
        <v>1835</v>
      </c>
      <c r="Y2168" s="25" t="str">
        <f aca="false">IF(E2168="","Sim","")</f>
        <v/>
      </c>
    </row>
    <row r="2169" customFormat="false" ht="15" hidden="false" customHeight="false" outlineLevel="0" collapsed="false">
      <c r="A2169" s="25" t="s">
        <v>2419</v>
      </c>
      <c r="B2169" s="25" t="s">
        <v>67</v>
      </c>
      <c r="C2169" s="25" t="s">
        <v>75</v>
      </c>
      <c r="D2169" s="25" t="s">
        <v>80</v>
      </c>
      <c r="E2169" s="25" t="s">
        <v>257</v>
      </c>
      <c r="F2169" s="25" t="s">
        <v>146</v>
      </c>
      <c r="G2169" s="26" t="n">
        <v>441.08</v>
      </c>
      <c r="H2169" s="27" t="n">
        <v>1210</v>
      </c>
      <c r="I2169" s="25" t="s">
        <v>147</v>
      </c>
      <c r="K2169" s="25" t="n">
        <v>1984</v>
      </c>
      <c r="L2169" s="25" t="s">
        <v>148</v>
      </c>
      <c r="M2169" s="25" t="s">
        <v>149</v>
      </c>
      <c r="N2169" s="28" t="n">
        <v>55</v>
      </c>
      <c r="O2169" s="25" t="s">
        <v>55</v>
      </c>
      <c r="P2169" s="29" t="n">
        <v>43024</v>
      </c>
      <c r="Q2169" s="29" t="n">
        <v>43025</v>
      </c>
      <c r="R2169" s="28" t="n">
        <v>0</v>
      </c>
      <c r="S2169" s="28" t="n">
        <f aca="false">IF(O2169="Won",R2169,IF(O2169="Lost",0,N2169))</f>
        <v>0</v>
      </c>
      <c r="T2169" s="30" t="n">
        <f aca="false">IF(AND(P2169&lt;&gt;"",Q2169&lt;&gt;""),Q2169-P2169,"")</f>
        <v>1</v>
      </c>
      <c r="U2169" s="30" t="str">
        <f aca="false">IF(AND(O2169="Engaging",P2169&lt;&gt;""),'Leia-me'!$B$5-P2169,"")</f>
        <v/>
      </c>
      <c r="V2169" s="25" t="str">
        <f aca="false">IF(O2169&lt;&gt;"Engaging","",IF(U2169&lt;='Leia-me'!$B$6,"Saudável",IF(U2169&lt;='Leia-me'!$B$7,"Esfriando",IF(U2169&lt;='Leia-me'!$B$8,"Última chance","Zumbi"))))</f>
        <v/>
      </c>
      <c r="W2169" s="25" t="n">
        <f aca="false">IF(O2169="Won",1,IF(O2169="Lost",0,""))</f>
        <v>0</v>
      </c>
      <c r="Y2169" s="25" t="str">
        <f aca="false">IF(E2169="","Sim","")</f>
        <v/>
      </c>
    </row>
    <row r="2170" customFormat="false" ht="15" hidden="false" customHeight="false" outlineLevel="0" collapsed="false">
      <c r="A2170" s="25" t="s">
        <v>2420</v>
      </c>
      <c r="B2170" s="25" t="s">
        <v>67</v>
      </c>
      <c r="C2170" s="25" t="s">
        <v>75</v>
      </c>
      <c r="D2170" s="25" t="s">
        <v>80</v>
      </c>
      <c r="E2170" s="25" t="s">
        <v>145</v>
      </c>
      <c r="F2170" s="25" t="s">
        <v>146</v>
      </c>
      <c r="G2170" s="26" t="n">
        <v>3922.42</v>
      </c>
      <c r="H2170" s="27" t="n">
        <v>6837</v>
      </c>
      <c r="I2170" s="25" t="s">
        <v>147</v>
      </c>
      <c r="K2170" s="25" t="n">
        <v>1992</v>
      </c>
      <c r="L2170" s="25" t="s">
        <v>1834</v>
      </c>
      <c r="M2170" s="25" t="s">
        <v>171</v>
      </c>
      <c r="N2170" s="28" t="n">
        <v>4821</v>
      </c>
      <c r="O2170" s="25" t="s">
        <v>54</v>
      </c>
      <c r="P2170" s="29" t="n">
        <v>43024</v>
      </c>
      <c r="Q2170" s="29" t="n">
        <v>43033</v>
      </c>
      <c r="R2170" s="28" t="n">
        <v>4834</v>
      </c>
      <c r="S2170" s="28" t="n">
        <f aca="false">IF(O2170="Won",R2170,IF(O2170="Lost",0,N2170))</f>
        <v>4834</v>
      </c>
      <c r="T2170" s="30" t="n">
        <f aca="false">IF(AND(P2170&lt;&gt;"",Q2170&lt;&gt;""),Q2170-P2170,"")</f>
        <v>9</v>
      </c>
      <c r="U2170" s="30" t="str">
        <f aca="false">IF(AND(O2170="Engaging",P2170&lt;&gt;""),'Leia-me'!$B$5-P2170,"")</f>
        <v/>
      </c>
      <c r="V2170" s="25" t="str">
        <f aca="false">IF(O2170&lt;&gt;"Engaging","",IF(U2170&lt;='Leia-me'!$B$6,"Saudável",IF(U2170&lt;='Leia-me'!$B$7,"Esfriando",IF(U2170&lt;='Leia-me'!$B$8,"Última chance","Zumbi"))))</f>
        <v/>
      </c>
      <c r="W2170" s="25" t="n">
        <f aca="false">IF(O2170="Won",1,IF(O2170="Lost",0,""))</f>
        <v>1</v>
      </c>
      <c r="X2170" s="25" t="s">
        <v>1835</v>
      </c>
      <c r="Y2170" s="25" t="str">
        <f aca="false">IF(E2170="","Sim","")</f>
        <v/>
      </c>
    </row>
    <row r="2171" customFormat="false" ht="15" hidden="false" customHeight="false" outlineLevel="0" collapsed="false">
      <c r="A2171" s="25" t="s">
        <v>2421</v>
      </c>
      <c r="B2171" s="25" t="s">
        <v>67</v>
      </c>
      <c r="C2171" s="25" t="s">
        <v>75</v>
      </c>
      <c r="D2171" s="25" t="s">
        <v>80</v>
      </c>
      <c r="E2171" s="25" t="s">
        <v>184</v>
      </c>
      <c r="F2171" s="25" t="s">
        <v>185</v>
      </c>
      <c r="G2171" s="26" t="n">
        <v>1520.66</v>
      </c>
      <c r="H2171" s="27" t="n">
        <v>1806</v>
      </c>
      <c r="I2171" s="25" t="s">
        <v>147</v>
      </c>
      <c r="K2171" s="25" t="n">
        <v>2005</v>
      </c>
      <c r="L2171" s="25" t="s">
        <v>160</v>
      </c>
      <c r="M2171" s="25" t="s">
        <v>149</v>
      </c>
      <c r="N2171" s="28" t="n">
        <v>3393</v>
      </c>
      <c r="O2171" s="25" t="s">
        <v>54</v>
      </c>
      <c r="P2171" s="29" t="n">
        <v>43024</v>
      </c>
      <c r="Q2171" s="29" t="n">
        <v>43025</v>
      </c>
      <c r="R2171" s="28" t="n">
        <v>3490</v>
      </c>
      <c r="S2171" s="28" t="n">
        <f aca="false">IF(O2171="Won",R2171,IF(O2171="Lost",0,N2171))</f>
        <v>3490</v>
      </c>
      <c r="T2171" s="30" t="n">
        <f aca="false">IF(AND(P2171&lt;&gt;"",Q2171&lt;&gt;""),Q2171-P2171,"")</f>
        <v>1</v>
      </c>
      <c r="U2171" s="30" t="str">
        <f aca="false">IF(AND(O2171="Engaging",P2171&lt;&gt;""),'Leia-me'!$B$5-P2171,"")</f>
        <v/>
      </c>
      <c r="V2171" s="25" t="str">
        <f aca="false">IF(O2171&lt;&gt;"Engaging","",IF(U2171&lt;='Leia-me'!$B$6,"Saudável",IF(U2171&lt;='Leia-me'!$B$7,"Esfriando",IF(U2171&lt;='Leia-me'!$B$8,"Última chance","Zumbi"))))</f>
        <v/>
      </c>
      <c r="W2171" s="25" t="n">
        <f aca="false">IF(O2171="Won",1,IF(O2171="Lost",0,""))</f>
        <v>1</v>
      </c>
      <c r="Y2171" s="25" t="str">
        <f aca="false">IF(E2171="","Sim","")</f>
        <v/>
      </c>
    </row>
    <row r="2172" customFormat="false" ht="15" hidden="false" customHeight="false" outlineLevel="0" collapsed="false">
      <c r="A2172" s="25" t="s">
        <v>2422</v>
      </c>
      <c r="B2172" s="25" t="s">
        <v>67</v>
      </c>
      <c r="C2172" s="25" t="s">
        <v>75</v>
      </c>
      <c r="D2172" s="25" t="s">
        <v>80</v>
      </c>
      <c r="E2172" s="25" t="s">
        <v>188</v>
      </c>
      <c r="F2172" s="25" t="s">
        <v>185</v>
      </c>
      <c r="G2172" s="26" t="n">
        <v>1008.06</v>
      </c>
      <c r="H2172" s="27" t="n">
        <v>1238</v>
      </c>
      <c r="I2172" s="25" t="s">
        <v>147</v>
      </c>
      <c r="K2172" s="25" t="n">
        <v>1983</v>
      </c>
      <c r="L2172" s="25" t="s">
        <v>1834</v>
      </c>
      <c r="M2172" s="25" t="s">
        <v>171</v>
      </c>
      <c r="N2172" s="28" t="n">
        <v>4821</v>
      </c>
      <c r="O2172" s="25" t="s">
        <v>55</v>
      </c>
      <c r="P2172" s="29" t="n">
        <v>43025</v>
      </c>
      <c r="Q2172" s="29" t="n">
        <v>43032</v>
      </c>
      <c r="R2172" s="28" t="n">
        <v>0</v>
      </c>
      <c r="S2172" s="28" t="n">
        <f aca="false">IF(O2172="Won",R2172,IF(O2172="Lost",0,N2172))</f>
        <v>0</v>
      </c>
      <c r="T2172" s="30" t="n">
        <f aca="false">IF(AND(P2172&lt;&gt;"",Q2172&lt;&gt;""),Q2172-P2172,"")</f>
        <v>7</v>
      </c>
      <c r="U2172" s="30" t="str">
        <f aca="false">IF(AND(O2172="Engaging",P2172&lt;&gt;""),'Leia-me'!$B$5-P2172,"")</f>
        <v/>
      </c>
      <c r="V2172" s="25" t="str">
        <f aca="false">IF(O2172&lt;&gt;"Engaging","",IF(U2172&lt;='Leia-me'!$B$6,"Saudável",IF(U2172&lt;='Leia-me'!$B$7,"Esfriando",IF(U2172&lt;='Leia-me'!$B$8,"Última chance","Zumbi"))))</f>
        <v/>
      </c>
      <c r="W2172" s="25" t="n">
        <f aca="false">IF(O2172="Won",1,IF(O2172="Lost",0,""))</f>
        <v>0</v>
      </c>
      <c r="X2172" s="25" t="s">
        <v>1835</v>
      </c>
      <c r="Y2172" s="25" t="str">
        <f aca="false">IF(E2172="","Sim","")</f>
        <v/>
      </c>
    </row>
    <row r="2173" customFormat="false" ht="15" hidden="false" customHeight="false" outlineLevel="0" collapsed="false">
      <c r="A2173" s="25" t="s">
        <v>2423</v>
      </c>
      <c r="B2173" s="25" t="s">
        <v>67</v>
      </c>
      <c r="C2173" s="25" t="s">
        <v>75</v>
      </c>
      <c r="D2173" s="25" t="s">
        <v>80</v>
      </c>
      <c r="E2173" s="25" t="s">
        <v>210</v>
      </c>
      <c r="F2173" s="25" t="s">
        <v>211</v>
      </c>
      <c r="G2173" s="26" t="n">
        <v>718.62</v>
      </c>
      <c r="H2173" s="27" t="n">
        <v>2448</v>
      </c>
      <c r="I2173" s="25" t="s">
        <v>147</v>
      </c>
      <c r="K2173" s="25" t="n">
        <v>2001</v>
      </c>
      <c r="L2173" s="25" t="s">
        <v>1834</v>
      </c>
      <c r="M2173" s="25" t="s">
        <v>171</v>
      </c>
      <c r="N2173" s="28" t="n">
        <v>4821</v>
      </c>
      <c r="O2173" s="25" t="s">
        <v>54</v>
      </c>
      <c r="P2173" s="29" t="n">
        <v>43025</v>
      </c>
      <c r="Q2173" s="29" t="n">
        <v>43031</v>
      </c>
      <c r="R2173" s="28" t="n">
        <v>5458</v>
      </c>
      <c r="S2173" s="28" t="n">
        <f aca="false">IF(O2173="Won",R2173,IF(O2173="Lost",0,N2173))</f>
        <v>5458</v>
      </c>
      <c r="T2173" s="30" t="n">
        <f aca="false">IF(AND(P2173&lt;&gt;"",Q2173&lt;&gt;""),Q2173-P2173,"")</f>
        <v>6</v>
      </c>
      <c r="U2173" s="30" t="str">
        <f aca="false">IF(AND(O2173="Engaging",P2173&lt;&gt;""),'Leia-me'!$B$5-P2173,"")</f>
        <v/>
      </c>
      <c r="V2173" s="25" t="str">
        <f aca="false">IF(O2173&lt;&gt;"Engaging","",IF(U2173&lt;='Leia-me'!$B$6,"Saudável",IF(U2173&lt;='Leia-me'!$B$7,"Esfriando",IF(U2173&lt;='Leia-me'!$B$8,"Última chance","Zumbi"))))</f>
        <v/>
      </c>
      <c r="W2173" s="25" t="n">
        <f aca="false">IF(O2173="Won",1,IF(O2173="Lost",0,""))</f>
        <v>1</v>
      </c>
      <c r="X2173" s="25" t="s">
        <v>1835</v>
      </c>
      <c r="Y2173" s="25" t="str">
        <f aca="false">IF(E2173="","Sim","")</f>
        <v/>
      </c>
    </row>
    <row r="2174" customFormat="false" ht="15" hidden="false" customHeight="false" outlineLevel="0" collapsed="false">
      <c r="A2174" s="25" t="s">
        <v>2424</v>
      </c>
      <c r="B2174" s="25" t="s">
        <v>67</v>
      </c>
      <c r="C2174" s="25" t="s">
        <v>75</v>
      </c>
      <c r="D2174" s="25" t="s">
        <v>80</v>
      </c>
      <c r="E2174" s="25" t="s">
        <v>245</v>
      </c>
      <c r="F2174" s="25" t="s">
        <v>185</v>
      </c>
      <c r="G2174" s="26" t="n">
        <v>2938.67</v>
      </c>
      <c r="H2174" s="27" t="n">
        <v>8775</v>
      </c>
      <c r="I2174" s="25" t="s">
        <v>246</v>
      </c>
      <c r="K2174" s="25" t="n">
        <v>1987</v>
      </c>
      <c r="L2174" s="25" t="s">
        <v>1834</v>
      </c>
      <c r="M2174" s="25" t="s">
        <v>171</v>
      </c>
      <c r="N2174" s="28" t="n">
        <v>4821</v>
      </c>
      <c r="O2174" s="25" t="s">
        <v>54</v>
      </c>
      <c r="P2174" s="29" t="n">
        <v>43026</v>
      </c>
      <c r="Q2174" s="29" t="n">
        <v>43028</v>
      </c>
      <c r="R2174" s="28" t="n">
        <v>4130</v>
      </c>
      <c r="S2174" s="28" t="n">
        <f aca="false">IF(O2174="Won",R2174,IF(O2174="Lost",0,N2174))</f>
        <v>4130</v>
      </c>
      <c r="T2174" s="30" t="n">
        <f aca="false">IF(AND(P2174&lt;&gt;"",Q2174&lt;&gt;""),Q2174-P2174,"")</f>
        <v>2</v>
      </c>
      <c r="U2174" s="30" t="str">
        <f aca="false">IF(AND(O2174="Engaging",P2174&lt;&gt;""),'Leia-me'!$B$5-P2174,"")</f>
        <v/>
      </c>
      <c r="V2174" s="25" t="str">
        <f aca="false">IF(O2174&lt;&gt;"Engaging","",IF(U2174&lt;='Leia-me'!$B$6,"Saudável",IF(U2174&lt;='Leia-me'!$B$7,"Esfriando",IF(U2174&lt;='Leia-me'!$B$8,"Última chance","Zumbi"))))</f>
        <v/>
      </c>
      <c r="W2174" s="25" t="n">
        <f aca="false">IF(O2174="Won",1,IF(O2174="Lost",0,""))</f>
        <v>1</v>
      </c>
      <c r="X2174" s="25" t="s">
        <v>1835</v>
      </c>
      <c r="Y2174" s="25" t="str">
        <f aca="false">IF(E2174="","Sim","")</f>
        <v/>
      </c>
    </row>
    <row r="2175" customFormat="false" ht="15" hidden="false" customHeight="false" outlineLevel="0" collapsed="false">
      <c r="A2175" s="25" t="s">
        <v>2425</v>
      </c>
      <c r="B2175" s="25" t="s">
        <v>67</v>
      </c>
      <c r="C2175" s="25" t="s">
        <v>75</v>
      </c>
      <c r="D2175" s="25" t="s">
        <v>80</v>
      </c>
      <c r="E2175" s="25" t="s">
        <v>215</v>
      </c>
      <c r="F2175" s="25" t="s">
        <v>177</v>
      </c>
      <c r="G2175" s="26" t="n">
        <v>1102.43</v>
      </c>
      <c r="H2175" s="27" t="n">
        <v>1759</v>
      </c>
      <c r="I2175" s="25" t="s">
        <v>147</v>
      </c>
      <c r="K2175" s="25" t="n">
        <v>2006</v>
      </c>
      <c r="L2175" s="25" t="s">
        <v>1834</v>
      </c>
      <c r="M2175" s="25" t="s">
        <v>171</v>
      </c>
      <c r="N2175" s="28" t="n">
        <v>4821</v>
      </c>
      <c r="O2175" s="25" t="s">
        <v>55</v>
      </c>
      <c r="P2175" s="29" t="n">
        <v>43027</v>
      </c>
      <c r="Q2175" s="29" t="n">
        <v>43036</v>
      </c>
      <c r="R2175" s="28" t="n">
        <v>0</v>
      </c>
      <c r="S2175" s="28" t="n">
        <f aca="false">IF(O2175="Won",R2175,IF(O2175="Lost",0,N2175))</f>
        <v>0</v>
      </c>
      <c r="T2175" s="30" t="n">
        <f aca="false">IF(AND(P2175&lt;&gt;"",Q2175&lt;&gt;""),Q2175-P2175,"")</f>
        <v>9</v>
      </c>
      <c r="U2175" s="30" t="str">
        <f aca="false">IF(AND(O2175="Engaging",P2175&lt;&gt;""),'Leia-me'!$B$5-P2175,"")</f>
        <v/>
      </c>
      <c r="V2175" s="25" t="str">
        <f aca="false">IF(O2175&lt;&gt;"Engaging","",IF(U2175&lt;='Leia-me'!$B$6,"Saudável",IF(U2175&lt;='Leia-me'!$B$7,"Esfriando",IF(U2175&lt;='Leia-me'!$B$8,"Última chance","Zumbi"))))</f>
        <v/>
      </c>
      <c r="W2175" s="25" t="n">
        <f aca="false">IF(O2175="Won",1,IF(O2175="Lost",0,""))</f>
        <v>0</v>
      </c>
      <c r="X2175" s="25" t="s">
        <v>1835</v>
      </c>
      <c r="Y2175" s="25" t="str">
        <f aca="false">IF(E2175="","Sim","")</f>
        <v/>
      </c>
    </row>
    <row r="2176" customFormat="false" ht="15" hidden="false" customHeight="false" outlineLevel="0" collapsed="false">
      <c r="A2176" s="25" t="s">
        <v>2426</v>
      </c>
      <c r="B2176" s="25" t="s">
        <v>67</v>
      </c>
      <c r="C2176" s="25" t="s">
        <v>75</v>
      </c>
      <c r="D2176" s="25" t="s">
        <v>80</v>
      </c>
      <c r="E2176" s="25" t="s">
        <v>266</v>
      </c>
      <c r="F2176" s="25" t="s">
        <v>267</v>
      </c>
      <c r="G2176" s="26" t="n">
        <v>2041.73</v>
      </c>
      <c r="H2176" s="27" t="n">
        <v>5276</v>
      </c>
      <c r="I2176" s="25" t="s">
        <v>147</v>
      </c>
      <c r="K2176" s="25" t="n">
        <v>1997</v>
      </c>
      <c r="L2176" s="25" t="s">
        <v>178</v>
      </c>
      <c r="M2176" s="25" t="s">
        <v>171</v>
      </c>
      <c r="N2176" s="28" t="n">
        <v>5482</v>
      </c>
      <c r="O2176" s="25" t="s">
        <v>54</v>
      </c>
      <c r="P2176" s="29" t="n">
        <v>43027</v>
      </c>
      <c r="Q2176" s="29" t="n">
        <v>43035</v>
      </c>
      <c r="R2176" s="28" t="n">
        <v>6276</v>
      </c>
      <c r="S2176" s="28" t="n">
        <f aca="false">IF(O2176="Won",R2176,IF(O2176="Lost",0,N2176))</f>
        <v>6276</v>
      </c>
      <c r="T2176" s="30" t="n">
        <f aca="false">IF(AND(P2176&lt;&gt;"",Q2176&lt;&gt;""),Q2176-P2176,"")</f>
        <v>8</v>
      </c>
      <c r="U2176" s="30" t="str">
        <f aca="false">IF(AND(O2176="Engaging",P2176&lt;&gt;""),'Leia-me'!$B$5-P2176,"")</f>
        <v/>
      </c>
      <c r="V2176" s="25" t="str">
        <f aca="false">IF(O2176&lt;&gt;"Engaging","",IF(U2176&lt;='Leia-me'!$B$6,"Saudável",IF(U2176&lt;='Leia-me'!$B$7,"Esfriando",IF(U2176&lt;='Leia-me'!$B$8,"Última chance","Zumbi"))))</f>
        <v/>
      </c>
      <c r="W2176" s="25" t="n">
        <f aca="false">IF(O2176="Won",1,IF(O2176="Lost",0,""))</f>
        <v>1</v>
      </c>
      <c r="Y2176" s="25" t="str">
        <f aca="false">IF(E2176="","Sim","")</f>
        <v/>
      </c>
    </row>
    <row r="2177" customFormat="false" ht="15" hidden="false" customHeight="false" outlineLevel="0" collapsed="false">
      <c r="A2177" s="25" t="s">
        <v>2427</v>
      </c>
      <c r="B2177" s="25" t="s">
        <v>67</v>
      </c>
      <c r="C2177" s="25" t="s">
        <v>75</v>
      </c>
      <c r="D2177" s="25" t="s">
        <v>80</v>
      </c>
      <c r="E2177" s="25" t="s">
        <v>173</v>
      </c>
      <c r="F2177" s="25" t="s">
        <v>146</v>
      </c>
      <c r="G2177" s="26" t="n">
        <v>647.18</v>
      </c>
      <c r="H2177" s="27" t="n">
        <v>1185</v>
      </c>
      <c r="I2177" s="25" t="s">
        <v>174</v>
      </c>
      <c r="K2177" s="25" t="n">
        <v>1986</v>
      </c>
      <c r="L2177" s="25" t="s">
        <v>1834</v>
      </c>
      <c r="M2177" s="25" t="s">
        <v>171</v>
      </c>
      <c r="N2177" s="28" t="n">
        <v>4821</v>
      </c>
      <c r="O2177" s="25" t="s">
        <v>54</v>
      </c>
      <c r="P2177" s="29" t="n">
        <v>43027</v>
      </c>
      <c r="Q2177" s="29" t="n">
        <v>43035</v>
      </c>
      <c r="R2177" s="28" t="n">
        <v>4688</v>
      </c>
      <c r="S2177" s="28" t="n">
        <f aca="false">IF(O2177="Won",R2177,IF(O2177="Lost",0,N2177))</f>
        <v>4688</v>
      </c>
      <c r="T2177" s="30" t="n">
        <f aca="false">IF(AND(P2177&lt;&gt;"",Q2177&lt;&gt;""),Q2177-P2177,"")</f>
        <v>8</v>
      </c>
      <c r="U2177" s="30" t="str">
        <f aca="false">IF(AND(O2177="Engaging",P2177&lt;&gt;""),'Leia-me'!$B$5-P2177,"")</f>
        <v/>
      </c>
      <c r="V2177" s="25" t="str">
        <f aca="false">IF(O2177&lt;&gt;"Engaging","",IF(U2177&lt;='Leia-me'!$B$6,"Saudável",IF(U2177&lt;='Leia-me'!$B$7,"Esfriando",IF(U2177&lt;='Leia-me'!$B$8,"Última chance","Zumbi"))))</f>
        <v/>
      </c>
      <c r="W2177" s="25" t="n">
        <f aca="false">IF(O2177="Won",1,IF(O2177="Lost",0,""))</f>
        <v>1</v>
      </c>
      <c r="X2177" s="25" t="s">
        <v>1835</v>
      </c>
      <c r="Y2177" s="25" t="str">
        <f aca="false">IF(E2177="","Sim","")</f>
        <v/>
      </c>
    </row>
    <row r="2178" customFormat="false" ht="15" hidden="false" customHeight="false" outlineLevel="0" collapsed="false">
      <c r="A2178" s="25" t="s">
        <v>2428</v>
      </c>
      <c r="B2178" s="25" t="s">
        <v>67</v>
      </c>
      <c r="C2178" s="25" t="s">
        <v>75</v>
      </c>
      <c r="D2178" s="25" t="s">
        <v>80</v>
      </c>
      <c r="E2178" s="25" t="s">
        <v>191</v>
      </c>
      <c r="F2178" s="25" t="s">
        <v>192</v>
      </c>
      <c r="G2178" s="26" t="n">
        <v>2714.9</v>
      </c>
      <c r="H2178" s="27" t="n">
        <v>2641</v>
      </c>
      <c r="I2178" s="25" t="s">
        <v>147</v>
      </c>
      <c r="J2178" s="25" t="s">
        <v>193</v>
      </c>
      <c r="K2178" s="25" t="n">
        <v>1998</v>
      </c>
      <c r="L2178" s="25" t="s">
        <v>1834</v>
      </c>
      <c r="M2178" s="25" t="s">
        <v>171</v>
      </c>
      <c r="N2178" s="28" t="n">
        <v>4821</v>
      </c>
      <c r="O2178" s="25" t="s">
        <v>54</v>
      </c>
      <c r="P2178" s="29" t="n">
        <v>43028</v>
      </c>
      <c r="Q2178" s="29" t="n">
        <v>43035</v>
      </c>
      <c r="R2178" s="28" t="n">
        <v>4435</v>
      </c>
      <c r="S2178" s="28" t="n">
        <f aca="false">IF(O2178="Won",R2178,IF(O2178="Lost",0,N2178))</f>
        <v>4435</v>
      </c>
      <c r="T2178" s="30" t="n">
        <f aca="false">IF(AND(P2178&lt;&gt;"",Q2178&lt;&gt;""),Q2178-P2178,"")</f>
        <v>7</v>
      </c>
      <c r="U2178" s="30" t="str">
        <f aca="false">IF(AND(O2178="Engaging",P2178&lt;&gt;""),'Leia-me'!$B$5-P2178,"")</f>
        <v/>
      </c>
      <c r="V2178" s="25" t="str">
        <f aca="false">IF(O2178&lt;&gt;"Engaging","",IF(U2178&lt;='Leia-me'!$B$6,"Saudável",IF(U2178&lt;='Leia-me'!$B$7,"Esfriando",IF(U2178&lt;='Leia-me'!$B$8,"Última chance","Zumbi"))))</f>
        <v/>
      </c>
      <c r="W2178" s="25" t="n">
        <f aca="false">IF(O2178="Won",1,IF(O2178="Lost",0,""))</f>
        <v>1</v>
      </c>
      <c r="X2178" s="25" t="s">
        <v>1835</v>
      </c>
      <c r="Y2178" s="25" t="str">
        <f aca="false">IF(E2178="","Sim","")</f>
        <v/>
      </c>
    </row>
    <row r="2179" customFormat="false" ht="15" hidden="false" customHeight="false" outlineLevel="0" collapsed="false">
      <c r="A2179" s="25" t="s">
        <v>2429</v>
      </c>
      <c r="B2179" s="25" t="s">
        <v>67</v>
      </c>
      <c r="C2179" s="25" t="s">
        <v>75</v>
      </c>
      <c r="D2179" s="25" t="s">
        <v>80</v>
      </c>
      <c r="E2179" s="25" t="s">
        <v>176</v>
      </c>
      <c r="F2179" s="25" t="s">
        <v>177</v>
      </c>
      <c r="G2179" s="26" t="n">
        <v>1698.2</v>
      </c>
      <c r="H2179" s="27" t="n">
        <v>3798</v>
      </c>
      <c r="I2179" s="25" t="s">
        <v>147</v>
      </c>
      <c r="K2179" s="25" t="n">
        <v>1987</v>
      </c>
      <c r="L2179" s="25" t="s">
        <v>1834</v>
      </c>
      <c r="M2179" s="25" t="s">
        <v>171</v>
      </c>
      <c r="N2179" s="28" t="n">
        <v>4821</v>
      </c>
      <c r="O2179" s="25" t="s">
        <v>54</v>
      </c>
      <c r="P2179" s="29" t="n">
        <v>43028</v>
      </c>
      <c r="Q2179" s="29" t="n">
        <v>43036</v>
      </c>
      <c r="R2179" s="28" t="n">
        <v>4699</v>
      </c>
      <c r="S2179" s="28" t="n">
        <f aca="false">IF(O2179="Won",R2179,IF(O2179="Lost",0,N2179))</f>
        <v>4699</v>
      </c>
      <c r="T2179" s="30" t="n">
        <f aca="false">IF(AND(P2179&lt;&gt;"",Q2179&lt;&gt;""),Q2179-P2179,"")</f>
        <v>8</v>
      </c>
      <c r="U2179" s="30" t="str">
        <f aca="false">IF(AND(O2179="Engaging",P2179&lt;&gt;""),'Leia-me'!$B$5-P2179,"")</f>
        <v/>
      </c>
      <c r="V2179" s="25" t="str">
        <f aca="false">IF(O2179&lt;&gt;"Engaging","",IF(U2179&lt;='Leia-me'!$B$6,"Saudável",IF(U2179&lt;='Leia-me'!$B$7,"Esfriando",IF(U2179&lt;='Leia-me'!$B$8,"Última chance","Zumbi"))))</f>
        <v/>
      </c>
      <c r="W2179" s="25" t="n">
        <f aca="false">IF(O2179="Won",1,IF(O2179="Lost",0,""))</f>
        <v>1</v>
      </c>
      <c r="X2179" s="25" t="s">
        <v>1835</v>
      </c>
      <c r="Y2179" s="25" t="str">
        <f aca="false">IF(E2179="","Sim","")</f>
        <v/>
      </c>
    </row>
    <row r="2180" customFormat="false" ht="15" hidden="false" customHeight="false" outlineLevel="0" collapsed="false">
      <c r="A2180" s="25" t="s">
        <v>2430</v>
      </c>
      <c r="B2180" s="25" t="s">
        <v>67</v>
      </c>
      <c r="C2180" s="25" t="s">
        <v>75</v>
      </c>
      <c r="D2180" s="25" t="s">
        <v>80</v>
      </c>
      <c r="E2180" s="25" t="s">
        <v>151</v>
      </c>
      <c r="F2180" s="25" t="s">
        <v>146</v>
      </c>
      <c r="G2180" s="26" t="n">
        <v>587.34</v>
      </c>
      <c r="H2180" s="27" t="n">
        <v>1356</v>
      </c>
      <c r="I2180" s="25" t="s">
        <v>152</v>
      </c>
      <c r="K2180" s="25" t="n">
        <v>2012</v>
      </c>
      <c r="L2180" s="25" t="s">
        <v>1834</v>
      </c>
      <c r="M2180" s="25" t="s">
        <v>171</v>
      </c>
      <c r="N2180" s="28" t="n">
        <v>4821</v>
      </c>
      <c r="O2180" s="25" t="s">
        <v>55</v>
      </c>
      <c r="P2180" s="29" t="n">
        <v>43029</v>
      </c>
      <c r="Q2180" s="29" t="n">
        <v>43039</v>
      </c>
      <c r="R2180" s="28" t="n">
        <v>0</v>
      </c>
      <c r="S2180" s="28" t="n">
        <f aca="false">IF(O2180="Won",R2180,IF(O2180="Lost",0,N2180))</f>
        <v>0</v>
      </c>
      <c r="T2180" s="30" t="n">
        <f aca="false">IF(AND(P2180&lt;&gt;"",Q2180&lt;&gt;""),Q2180-P2180,"")</f>
        <v>10</v>
      </c>
      <c r="U2180" s="30" t="str">
        <f aca="false">IF(AND(O2180="Engaging",P2180&lt;&gt;""),'Leia-me'!$B$5-P2180,"")</f>
        <v/>
      </c>
      <c r="V2180" s="25" t="str">
        <f aca="false">IF(O2180&lt;&gt;"Engaging","",IF(U2180&lt;='Leia-me'!$B$6,"Saudável",IF(U2180&lt;='Leia-me'!$B$7,"Esfriando",IF(U2180&lt;='Leia-me'!$B$8,"Última chance","Zumbi"))))</f>
        <v/>
      </c>
      <c r="W2180" s="25" t="n">
        <f aca="false">IF(O2180="Won",1,IF(O2180="Lost",0,""))</f>
        <v>0</v>
      </c>
      <c r="X2180" s="25" t="s">
        <v>1835</v>
      </c>
      <c r="Y2180" s="25" t="str">
        <f aca="false">IF(E2180="","Sim","")</f>
        <v/>
      </c>
    </row>
    <row r="2181" customFormat="false" ht="15" hidden="false" customHeight="false" outlineLevel="0" collapsed="false">
      <c r="A2181" s="25" t="s">
        <v>2431</v>
      </c>
      <c r="B2181" s="25" t="s">
        <v>67</v>
      </c>
      <c r="C2181" s="25" t="s">
        <v>75</v>
      </c>
      <c r="D2181" s="25" t="s">
        <v>80</v>
      </c>
      <c r="E2181" s="25" t="s">
        <v>158</v>
      </c>
      <c r="F2181" s="25" t="s">
        <v>159</v>
      </c>
      <c r="G2181" s="26" t="n">
        <v>291.27</v>
      </c>
      <c r="H2181" s="27" t="n">
        <v>586</v>
      </c>
      <c r="I2181" s="25" t="s">
        <v>147</v>
      </c>
      <c r="K2181" s="25" t="n">
        <v>1997</v>
      </c>
      <c r="L2181" s="25" t="s">
        <v>1834</v>
      </c>
      <c r="M2181" s="25" t="s">
        <v>171</v>
      </c>
      <c r="N2181" s="28" t="n">
        <v>4821</v>
      </c>
      <c r="O2181" s="25" t="s">
        <v>54</v>
      </c>
      <c r="P2181" s="29" t="n">
        <v>43029</v>
      </c>
      <c r="Q2181" s="29" t="n">
        <v>43037</v>
      </c>
      <c r="R2181" s="28" t="n">
        <v>4732</v>
      </c>
      <c r="S2181" s="28" t="n">
        <f aca="false">IF(O2181="Won",R2181,IF(O2181="Lost",0,N2181))</f>
        <v>4732</v>
      </c>
      <c r="T2181" s="30" t="n">
        <f aca="false">IF(AND(P2181&lt;&gt;"",Q2181&lt;&gt;""),Q2181-P2181,"")</f>
        <v>8</v>
      </c>
      <c r="U2181" s="30" t="str">
        <f aca="false">IF(AND(O2181="Engaging",P2181&lt;&gt;""),'Leia-me'!$B$5-P2181,"")</f>
        <v/>
      </c>
      <c r="V2181" s="25" t="str">
        <f aca="false">IF(O2181&lt;&gt;"Engaging","",IF(U2181&lt;='Leia-me'!$B$6,"Saudável",IF(U2181&lt;='Leia-me'!$B$7,"Esfriando",IF(U2181&lt;='Leia-me'!$B$8,"Última chance","Zumbi"))))</f>
        <v/>
      </c>
      <c r="W2181" s="25" t="n">
        <f aca="false">IF(O2181="Won",1,IF(O2181="Lost",0,""))</f>
        <v>1</v>
      </c>
      <c r="X2181" s="25" t="s">
        <v>1835</v>
      </c>
      <c r="Y2181" s="25" t="str">
        <f aca="false">IF(E2181="","Sim","")</f>
        <v/>
      </c>
    </row>
    <row r="2182" customFormat="false" ht="15" hidden="false" customHeight="false" outlineLevel="0" collapsed="false">
      <c r="A2182" s="25" t="s">
        <v>2432</v>
      </c>
      <c r="B2182" s="25" t="s">
        <v>67</v>
      </c>
      <c r="C2182" s="25" t="s">
        <v>75</v>
      </c>
      <c r="D2182" s="25" t="s">
        <v>80</v>
      </c>
      <c r="E2182" s="25" t="s">
        <v>191</v>
      </c>
      <c r="F2182" s="25" t="s">
        <v>192</v>
      </c>
      <c r="G2182" s="26" t="n">
        <v>2714.9</v>
      </c>
      <c r="H2182" s="27" t="n">
        <v>2641</v>
      </c>
      <c r="I2182" s="25" t="s">
        <v>147</v>
      </c>
      <c r="J2182" s="25" t="s">
        <v>193</v>
      </c>
      <c r="K2182" s="25" t="n">
        <v>1998</v>
      </c>
      <c r="L2182" s="25" t="s">
        <v>148</v>
      </c>
      <c r="M2182" s="25" t="s">
        <v>149</v>
      </c>
      <c r="N2182" s="28" t="n">
        <v>55</v>
      </c>
      <c r="O2182" s="25" t="s">
        <v>54</v>
      </c>
      <c r="P2182" s="29" t="n">
        <v>43029</v>
      </c>
      <c r="Q2182" s="29" t="n">
        <v>43046</v>
      </c>
      <c r="R2182" s="28" t="n">
        <v>55</v>
      </c>
      <c r="S2182" s="28" t="n">
        <f aca="false">IF(O2182="Won",R2182,IF(O2182="Lost",0,N2182))</f>
        <v>55</v>
      </c>
      <c r="T2182" s="30" t="n">
        <f aca="false">IF(AND(P2182&lt;&gt;"",Q2182&lt;&gt;""),Q2182-P2182,"")</f>
        <v>17</v>
      </c>
      <c r="U2182" s="30" t="str">
        <f aca="false">IF(AND(O2182="Engaging",P2182&lt;&gt;""),'Leia-me'!$B$5-P2182,"")</f>
        <v/>
      </c>
      <c r="V2182" s="25" t="str">
        <f aca="false">IF(O2182&lt;&gt;"Engaging","",IF(U2182&lt;='Leia-me'!$B$6,"Saudável",IF(U2182&lt;='Leia-me'!$B$7,"Esfriando",IF(U2182&lt;='Leia-me'!$B$8,"Última chance","Zumbi"))))</f>
        <v/>
      </c>
      <c r="W2182" s="25" t="n">
        <f aca="false">IF(O2182="Won",1,IF(O2182="Lost",0,""))</f>
        <v>1</v>
      </c>
      <c r="Y2182" s="25" t="str">
        <f aca="false">IF(E2182="","Sim","")</f>
        <v/>
      </c>
    </row>
    <row r="2183" customFormat="false" ht="15" hidden="false" customHeight="false" outlineLevel="0" collapsed="false">
      <c r="A2183" s="25" t="s">
        <v>2433</v>
      </c>
      <c r="B2183" s="25" t="s">
        <v>67</v>
      </c>
      <c r="C2183" s="25" t="s">
        <v>75</v>
      </c>
      <c r="D2183" s="25" t="s">
        <v>80</v>
      </c>
      <c r="E2183" s="25" t="s">
        <v>188</v>
      </c>
      <c r="F2183" s="25" t="s">
        <v>185</v>
      </c>
      <c r="G2183" s="26" t="n">
        <v>1008.06</v>
      </c>
      <c r="H2183" s="27" t="n">
        <v>1238</v>
      </c>
      <c r="I2183" s="25" t="s">
        <v>147</v>
      </c>
      <c r="K2183" s="25" t="n">
        <v>1983</v>
      </c>
      <c r="L2183" s="25" t="s">
        <v>170</v>
      </c>
      <c r="M2183" s="25" t="s">
        <v>171</v>
      </c>
      <c r="N2183" s="28" t="n">
        <v>1096</v>
      </c>
      <c r="O2183" s="25" t="s">
        <v>54</v>
      </c>
      <c r="P2183" s="29" t="n">
        <v>43030</v>
      </c>
      <c r="Q2183" s="29" t="n">
        <v>43098</v>
      </c>
      <c r="R2183" s="28" t="n">
        <v>1087</v>
      </c>
      <c r="S2183" s="28" t="n">
        <f aca="false">IF(O2183="Won",R2183,IF(O2183="Lost",0,N2183))</f>
        <v>1087</v>
      </c>
      <c r="T2183" s="30" t="n">
        <f aca="false">IF(AND(P2183&lt;&gt;"",Q2183&lt;&gt;""),Q2183-P2183,"")</f>
        <v>68</v>
      </c>
      <c r="U2183" s="30" t="str">
        <f aca="false">IF(AND(O2183="Engaging",P2183&lt;&gt;""),'Leia-me'!$B$5-P2183,"")</f>
        <v/>
      </c>
      <c r="V2183" s="25" t="str">
        <f aca="false">IF(O2183&lt;&gt;"Engaging","",IF(U2183&lt;='Leia-me'!$B$6,"Saudável",IF(U2183&lt;='Leia-me'!$B$7,"Esfriando",IF(U2183&lt;='Leia-me'!$B$8,"Última chance","Zumbi"))))</f>
        <v/>
      </c>
      <c r="W2183" s="25" t="n">
        <f aca="false">IF(O2183="Won",1,IF(O2183="Lost",0,""))</f>
        <v>1</v>
      </c>
      <c r="Y2183" s="25" t="str">
        <f aca="false">IF(E2183="","Sim","")</f>
        <v/>
      </c>
    </row>
    <row r="2184" customFormat="false" ht="15" hidden="false" customHeight="false" outlineLevel="0" collapsed="false">
      <c r="A2184" s="25" t="s">
        <v>2434</v>
      </c>
      <c r="B2184" s="25" t="s">
        <v>67</v>
      </c>
      <c r="C2184" s="25" t="s">
        <v>75</v>
      </c>
      <c r="D2184" s="25" t="s">
        <v>80</v>
      </c>
      <c r="E2184" s="25" t="s">
        <v>169</v>
      </c>
      <c r="F2184" s="25" t="s">
        <v>168</v>
      </c>
      <c r="G2184" s="26" t="n">
        <v>2403.58</v>
      </c>
      <c r="H2184" s="27" t="n">
        <v>8801</v>
      </c>
      <c r="I2184" s="25" t="s">
        <v>147</v>
      </c>
      <c r="K2184" s="25" t="n">
        <v>1986</v>
      </c>
      <c r="L2184" s="25" t="s">
        <v>1834</v>
      </c>
      <c r="M2184" s="25" t="s">
        <v>171</v>
      </c>
      <c r="N2184" s="28" t="n">
        <v>4821</v>
      </c>
      <c r="O2184" s="25" t="s">
        <v>54</v>
      </c>
      <c r="P2184" s="29" t="n">
        <v>43030</v>
      </c>
      <c r="Q2184" s="29" t="n">
        <v>43038</v>
      </c>
      <c r="R2184" s="28" t="n">
        <v>3578</v>
      </c>
      <c r="S2184" s="28" t="n">
        <f aca="false">IF(O2184="Won",R2184,IF(O2184="Lost",0,N2184))</f>
        <v>3578</v>
      </c>
      <c r="T2184" s="30" t="n">
        <f aca="false">IF(AND(P2184&lt;&gt;"",Q2184&lt;&gt;""),Q2184-P2184,"")</f>
        <v>8</v>
      </c>
      <c r="U2184" s="30" t="str">
        <f aca="false">IF(AND(O2184="Engaging",P2184&lt;&gt;""),'Leia-me'!$B$5-P2184,"")</f>
        <v/>
      </c>
      <c r="V2184" s="25" t="str">
        <f aca="false">IF(O2184&lt;&gt;"Engaging","",IF(U2184&lt;='Leia-me'!$B$6,"Saudável",IF(U2184&lt;='Leia-me'!$B$7,"Esfriando",IF(U2184&lt;='Leia-me'!$B$8,"Última chance","Zumbi"))))</f>
        <v/>
      </c>
      <c r="W2184" s="25" t="n">
        <f aca="false">IF(O2184="Won",1,IF(O2184="Lost",0,""))</f>
        <v>1</v>
      </c>
      <c r="X2184" s="25" t="s">
        <v>1835</v>
      </c>
      <c r="Y2184" s="25" t="str">
        <f aca="false">IF(E2184="","Sim","")</f>
        <v/>
      </c>
    </row>
    <row r="2185" customFormat="false" ht="15" hidden="false" customHeight="false" outlineLevel="0" collapsed="false">
      <c r="A2185" s="25" t="s">
        <v>2435</v>
      </c>
      <c r="B2185" s="25" t="s">
        <v>67</v>
      </c>
      <c r="C2185" s="25" t="s">
        <v>75</v>
      </c>
      <c r="D2185" s="25" t="s">
        <v>80</v>
      </c>
      <c r="E2185" s="25" t="s">
        <v>237</v>
      </c>
      <c r="F2185" s="25" t="s">
        <v>192</v>
      </c>
      <c r="G2185" s="26" t="n">
        <v>4618</v>
      </c>
      <c r="H2185" s="27" t="n">
        <v>10083</v>
      </c>
      <c r="I2185" s="25" t="s">
        <v>147</v>
      </c>
      <c r="K2185" s="25" t="n">
        <v>1982</v>
      </c>
      <c r="L2185" s="25" t="s">
        <v>170</v>
      </c>
      <c r="M2185" s="25" t="s">
        <v>171</v>
      </c>
      <c r="N2185" s="28" t="n">
        <v>1096</v>
      </c>
      <c r="O2185" s="25" t="s">
        <v>54</v>
      </c>
      <c r="P2185" s="29" t="n">
        <v>43031</v>
      </c>
      <c r="Q2185" s="29" t="n">
        <v>43039</v>
      </c>
      <c r="R2185" s="28" t="n">
        <v>1237</v>
      </c>
      <c r="S2185" s="28" t="n">
        <f aca="false">IF(O2185="Won",R2185,IF(O2185="Lost",0,N2185))</f>
        <v>1237</v>
      </c>
      <c r="T2185" s="30" t="n">
        <f aca="false">IF(AND(P2185&lt;&gt;"",Q2185&lt;&gt;""),Q2185-P2185,"")</f>
        <v>8</v>
      </c>
      <c r="U2185" s="30" t="str">
        <f aca="false">IF(AND(O2185="Engaging",P2185&lt;&gt;""),'Leia-me'!$B$5-P2185,"")</f>
        <v/>
      </c>
      <c r="V2185" s="25" t="str">
        <f aca="false">IF(O2185&lt;&gt;"Engaging","",IF(U2185&lt;='Leia-me'!$B$6,"Saudável",IF(U2185&lt;='Leia-me'!$B$7,"Esfriando",IF(U2185&lt;='Leia-me'!$B$8,"Última chance","Zumbi"))))</f>
        <v/>
      </c>
      <c r="W2185" s="25" t="n">
        <f aca="false">IF(O2185="Won",1,IF(O2185="Lost",0,""))</f>
        <v>1</v>
      </c>
      <c r="Y2185" s="25" t="str">
        <f aca="false">IF(E2185="","Sim","")</f>
        <v/>
      </c>
    </row>
    <row r="2186" customFormat="false" ht="15" hidden="false" customHeight="false" outlineLevel="0" collapsed="false">
      <c r="A2186" s="25" t="s">
        <v>2436</v>
      </c>
      <c r="B2186" s="25" t="s">
        <v>67</v>
      </c>
      <c r="C2186" s="25" t="s">
        <v>75</v>
      </c>
      <c r="D2186" s="25" t="s">
        <v>80</v>
      </c>
      <c r="E2186" s="25" t="s">
        <v>225</v>
      </c>
      <c r="F2186" s="25" t="s">
        <v>211</v>
      </c>
      <c r="G2186" s="26" t="n">
        <v>1376.8</v>
      </c>
      <c r="H2186" s="27" t="n">
        <v>1165</v>
      </c>
      <c r="I2186" s="25" t="s">
        <v>226</v>
      </c>
      <c r="K2186" s="25" t="n">
        <v>1988</v>
      </c>
      <c r="L2186" s="25" t="s">
        <v>170</v>
      </c>
      <c r="M2186" s="25" t="s">
        <v>171</v>
      </c>
      <c r="N2186" s="28" t="n">
        <v>1096</v>
      </c>
      <c r="O2186" s="25" t="s">
        <v>54</v>
      </c>
      <c r="P2186" s="29" t="n">
        <v>43031</v>
      </c>
      <c r="Q2186" s="29" t="n">
        <v>43037</v>
      </c>
      <c r="R2186" s="28" t="n">
        <v>965</v>
      </c>
      <c r="S2186" s="28" t="n">
        <f aca="false">IF(O2186="Won",R2186,IF(O2186="Lost",0,N2186))</f>
        <v>965</v>
      </c>
      <c r="T2186" s="30" t="n">
        <f aca="false">IF(AND(P2186&lt;&gt;"",Q2186&lt;&gt;""),Q2186-P2186,"")</f>
        <v>6</v>
      </c>
      <c r="U2186" s="30" t="str">
        <f aca="false">IF(AND(O2186="Engaging",P2186&lt;&gt;""),'Leia-me'!$B$5-P2186,"")</f>
        <v/>
      </c>
      <c r="V2186" s="25" t="str">
        <f aca="false">IF(O2186&lt;&gt;"Engaging","",IF(U2186&lt;='Leia-me'!$B$6,"Saudável",IF(U2186&lt;='Leia-me'!$B$7,"Esfriando",IF(U2186&lt;='Leia-me'!$B$8,"Última chance","Zumbi"))))</f>
        <v/>
      </c>
      <c r="W2186" s="25" t="n">
        <f aca="false">IF(O2186="Won",1,IF(O2186="Lost",0,""))</f>
        <v>1</v>
      </c>
      <c r="Y2186" s="25" t="str">
        <f aca="false">IF(E2186="","Sim","")</f>
        <v/>
      </c>
    </row>
    <row r="2187" customFormat="false" ht="15" hidden="false" customHeight="false" outlineLevel="0" collapsed="false">
      <c r="A2187" s="25" t="s">
        <v>2437</v>
      </c>
      <c r="B2187" s="25" t="s">
        <v>67</v>
      </c>
      <c r="C2187" s="25" t="s">
        <v>75</v>
      </c>
      <c r="D2187" s="25" t="s">
        <v>80</v>
      </c>
      <c r="E2187" s="25" t="s">
        <v>169</v>
      </c>
      <c r="F2187" s="25" t="s">
        <v>168</v>
      </c>
      <c r="G2187" s="26" t="n">
        <v>2403.58</v>
      </c>
      <c r="H2187" s="27" t="n">
        <v>8801</v>
      </c>
      <c r="I2187" s="25" t="s">
        <v>147</v>
      </c>
      <c r="K2187" s="25" t="n">
        <v>1986</v>
      </c>
      <c r="L2187" s="25" t="s">
        <v>1834</v>
      </c>
      <c r="M2187" s="25" t="s">
        <v>171</v>
      </c>
      <c r="N2187" s="28" t="n">
        <v>4821</v>
      </c>
      <c r="O2187" s="25" t="s">
        <v>54</v>
      </c>
      <c r="P2187" s="29" t="n">
        <v>43031</v>
      </c>
      <c r="Q2187" s="29" t="n">
        <v>43042</v>
      </c>
      <c r="R2187" s="28" t="n">
        <v>5729</v>
      </c>
      <c r="S2187" s="28" t="n">
        <f aca="false">IF(O2187="Won",R2187,IF(O2187="Lost",0,N2187))</f>
        <v>5729</v>
      </c>
      <c r="T2187" s="30" t="n">
        <f aca="false">IF(AND(P2187&lt;&gt;"",Q2187&lt;&gt;""),Q2187-P2187,"")</f>
        <v>11</v>
      </c>
      <c r="U2187" s="30" t="str">
        <f aca="false">IF(AND(O2187="Engaging",P2187&lt;&gt;""),'Leia-me'!$B$5-P2187,"")</f>
        <v/>
      </c>
      <c r="V2187" s="25" t="str">
        <f aca="false">IF(O2187&lt;&gt;"Engaging","",IF(U2187&lt;='Leia-me'!$B$6,"Saudável",IF(U2187&lt;='Leia-me'!$B$7,"Esfriando",IF(U2187&lt;='Leia-me'!$B$8,"Última chance","Zumbi"))))</f>
        <v/>
      </c>
      <c r="W2187" s="25" t="n">
        <f aca="false">IF(O2187="Won",1,IF(O2187="Lost",0,""))</f>
        <v>1</v>
      </c>
      <c r="X2187" s="25" t="s">
        <v>1835</v>
      </c>
      <c r="Y2187" s="25" t="str">
        <f aca="false">IF(E2187="","Sim","")</f>
        <v/>
      </c>
    </row>
    <row r="2188" customFormat="false" ht="15" hidden="false" customHeight="false" outlineLevel="0" collapsed="false">
      <c r="A2188" s="25" t="s">
        <v>2438</v>
      </c>
      <c r="B2188" s="25" t="s">
        <v>67</v>
      </c>
      <c r="C2188" s="25" t="s">
        <v>75</v>
      </c>
      <c r="D2188" s="25" t="s">
        <v>80</v>
      </c>
      <c r="E2188" s="25" t="s">
        <v>180</v>
      </c>
      <c r="F2188" s="25" t="s">
        <v>146</v>
      </c>
      <c r="G2188" s="26" t="n">
        <v>3178.24</v>
      </c>
      <c r="H2188" s="27" t="n">
        <v>4540</v>
      </c>
      <c r="I2188" s="25" t="s">
        <v>147</v>
      </c>
      <c r="K2188" s="25" t="n">
        <v>2002</v>
      </c>
      <c r="L2188" s="25" t="s">
        <v>1834</v>
      </c>
      <c r="M2188" s="25" t="s">
        <v>171</v>
      </c>
      <c r="N2188" s="28" t="n">
        <v>4821</v>
      </c>
      <c r="O2188" s="25" t="s">
        <v>54</v>
      </c>
      <c r="P2188" s="29" t="n">
        <v>43031</v>
      </c>
      <c r="Q2188" s="29" t="n">
        <v>43032</v>
      </c>
      <c r="R2188" s="28" t="n">
        <v>5685</v>
      </c>
      <c r="S2188" s="28" t="n">
        <f aca="false">IF(O2188="Won",R2188,IF(O2188="Lost",0,N2188))</f>
        <v>5685</v>
      </c>
      <c r="T2188" s="30" t="n">
        <f aca="false">IF(AND(P2188&lt;&gt;"",Q2188&lt;&gt;""),Q2188-P2188,"")</f>
        <v>1</v>
      </c>
      <c r="U2188" s="30" t="str">
        <f aca="false">IF(AND(O2188="Engaging",P2188&lt;&gt;""),'Leia-me'!$B$5-P2188,"")</f>
        <v/>
      </c>
      <c r="V2188" s="25" t="str">
        <f aca="false">IF(O2188&lt;&gt;"Engaging","",IF(U2188&lt;='Leia-me'!$B$6,"Saudável",IF(U2188&lt;='Leia-me'!$B$7,"Esfriando",IF(U2188&lt;='Leia-me'!$B$8,"Última chance","Zumbi"))))</f>
        <v/>
      </c>
      <c r="W2188" s="25" t="n">
        <f aca="false">IF(O2188="Won",1,IF(O2188="Lost",0,""))</f>
        <v>1</v>
      </c>
      <c r="X2188" s="25" t="s">
        <v>1835</v>
      </c>
      <c r="Y2188" s="25" t="str">
        <f aca="false">IF(E2188="","Sim","")</f>
        <v/>
      </c>
    </row>
    <row r="2189" customFormat="false" ht="15" hidden="false" customHeight="false" outlineLevel="0" collapsed="false">
      <c r="A2189" s="25" t="s">
        <v>2439</v>
      </c>
      <c r="B2189" s="25" t="s">
        <v>67</v>
      </c>
      <c r="C2189" s="25" t="s">
        <v>75</v>
      </c>
      <c r="D2189" s="25" t="s">
        <v>80</v>
      </c>
      <c r="E2189" s="25" t="s">
        <v>188</v>
      </c>
      <c r="F2189" s="25" t="s">
        <v>185</v>
      </c>
      <c r="G2189" s="26" t="n">
        <v>1008.06</v>
      </c>
      <c r="H2189" s="27" t="n">
        <v>1238</v>
      </c>
      <c r="I2189" s="25" t="s">
        <v>147</v>
      </c>
      <c r="K2189" s="25" t="n">
        <v>1983</v>
      </c>
      <c r="L2189" s="25" t="s">
        <v>1834</v>
      </c>
      <c r="M2189" s="25" t="s">
        <v>171</v>
      </c>
      <c r="N2189" s="28" t="n">
        <v>4821</v>
      </c>
      <c r="O2189" s="25" t="s">
        <v>54</v>
      </c>
      <c r="P2189" s="29" t="n">
        <v>43031</v>
      </c>
      <c r="Q2189" s="29" t="n">
        <v>43034</v>
      </c>
      <c r="R2189" s="28" t="n">
        <v>4024</v>
      </c>
      <c r="S2189" s="28" t="n">
        <f aca="false">IF(O2189="Won",R2189,IF(O2189="Lost",0,N2189))</f>
        <v>4024</v>
      </c>
      <c r="T2189" s="30" t="n">
        <f aca="false">IF(AND(P2189&lt;&gt;"",Q2189&lt;&gt;""),Q2189-P2189,"")</f>
        <v>3</v>
      </c>
      <c r="U2189" s="30" t="str">
        <f aca="false">IF(AND(O2189="Engaging",P2189&lt;&gt;""),'Leia-me'!$B$5-P2189,"")</f>
        <v/>
      </c>
      <c r="V2189" s="25" t="str">
        <f aca="false">IF(O2189&lt;&gt;"Engaging","",IF(U2189&lt;='Leia-me'!$B$6,"Saudável",IF(U2189&lt;='Leia-me'!$B$7,"Esfriando",IF(U2189&lt;='Leia-me'!$B$8,"Última chance","Zumbi"))))</f>
        <v/>
      </c>
      <c r="W2189" s="25" t="n">
        <f aca="false">IF(O2189="Won",1,IF(O2189="Lost",0,""))</f>
        <v>1</v>
      </c>
      <c r="X2189" s="25" t="s">
        <v>1835</v>
      </c>
      <c r="Y2189" s="25" t="str">
        <f aca="false">IF(E2189="","Sim","")</f>
        <v/>
      </c>
    </row>
    <row r="2190" customFormat="false" ht="15" hidden="false" customHeight="false" outlineLevel="0" collapsed="false">
      <c r="A2190" s="25" t="s">
        <v>2440</v>
      </c>
      <c r="B2190" s="25" t="s">
        <v>67</v>
      </c>
      <c r="C2190" s="25" t="s">
        <v>75</v>
      </c>
      <c r="D2190" s="25" t="s">
        <v>80</v>
      </c>
      <c r="E2190" s="25" t="s">
        <v>191</v>
      </c>
      <c r="F2190" s="25" t="s">
        <v>192</v>
      </c>
      <c r="G2190" s="26" t="n">
        <v>2714.9</v>
      </c>
      <c r="H2190" s="27" t="n">
        <v>2641</v>
      </c>
      <c r="I2190" s="25" t="s">
        <v>147</v>
      </c>
      <c r="J2190" s="25" t="s">
        <v>193</v>
      </c>
      <c r="K2190" s="25" t="n">
        <v>1998</v>
      </c>
      <c r="L2190" s="25" t="s">
        <v>170</v>
      </c>
      <c r="M2190" s="25" t="s">
        <v>171</v>
      </c>
      <c r="N2190" s="28" t="n">
        <v>1096</v>
      </c>
      <c r="O2190" s="25" t="s">
        <v>55</v>
      </c>
      <c r="P2190" s="29" t="n">
        <v>43032</v>
      </c>
      <c r="Q2190" s="29" t="n">
        <v>43047</v>
      </c>
      <c r="R2190" s="28" t="n">
        <v>0</v>
      </c>
      <c r="S2190" s="28" t="n">
        <f aca="false">IF(O2190="Won",R2190,IF(O2190="Lost",0,N2190))</f>
        <v>0</v>
      </c>
      <c r="T2190" s="30" t="n">
        <f aca="false">IF(AND(P2190&lt;&gt;"",Q2190&lt;&gt;""),Q2190-P2190,"")</f>
        <v>15</v>
      </c>
      <c r="U2190" s="30" t="str">
        <f aca="false">IF(AND(O2190="Engaging",P2190&lt;&gt;""),'Leia-me'!$B$5-P2190,"")</f>
        <v/>
      </c>
      <c r="V2190" s="25" t="str">
        <f aca="false">IF(O2190&lt;&gt;"Engaging","",IF(U2190&lt;='Leia-me'!$B$6,"Saudável",IF(U2190&lt;='Leia-me'!$B$7,"Esfriando",IF(U2190&lt;='Leia-me'!$B$8,"Última chance","Zumbi"))))</f>
        <v/>
      </c>
      <c r="W2190" s="25" t="n">
        <f aca="false">IF(O2190="Won",1,IF(O2190="Lost",0,""))</f>
        <v>0</v>
      </c>
      <c r="Y2190" s="25" t="str">
        <f aca="false">IF(E2190="","Sim","")</f>
        <v/>
      </c>
    </row>
    <row r="2191" customFormat="false" ht="15" hidden="false" customHeight="false" outlineLevel="0" collapsed="false">
      <c r="A2191" s="25" t="s">
        <v>2441</v>
      </c>
      <c r="B2191" s="25" t="s">
        <v>67</v>
      </c>
      <c r="C2191" s="25" t="s">
        <v>75</v>
      </c>
      <c r="D2191" s="25" t="s">
        <v>80</v>
      </c>
      <c r="E2191" s="25" t="s">
        <v>176</v>
      </c>
      <c r="F2191" s="25" t="s">
        <v>177</v>
      </c>
      <c r="G2191" s="26" t="n">
        <v>1698.2</v>
      </c>
      <c r="H2191" s="27" t="n">
        <v>3798</v>
      </c>
      <c r="I2191" s="25" t="s">
        <v>147</v>
      </c>
      <c r="K2191" s="25" t="n">
        <v>1987</v>
      </c>
      <c r="L2191" s="25" t="s">
        <v>1834</v>
      </c>
      <c r="M2191" s="25" t="s">
        <v>171</v>
      </c>
      <c r="N2191" s="28" t="n">
        <v>4821</v>
      </c>
      <c r="O2191" s="25" t="s">
        <v>54</v>
      </c>
      <c r="P2191" s="29" t="n">
        <v>43032</v>
      </c>
      <c r="Q2191" s="29" t="n">
        <v>43070</v>
      </c>
      <c r="R2191" s="28" t="n">
        <v>5542</v>
      </c>
      <c r="S2191" s="28" t="n">
        <f aca="false">IF(O2191="Won",R2191,IF(O2191="Lost",0,N2191))</f>
        <v>5542</v>
      </c>
      <c r="T2191" s="30" t="n">
        <f aca="false">IF(AND(P2191&lt;&gt;"",Q2191&lt;&gt;""),Q2191-P2191,"")</f>
        <v>38</v>
      </c>
      <c r="U2191" s="30" t="str">
        <f aca="false">IF(AND(O2191="Engaging",P2191&lt;&gt;""),'Leia-me'!$B$5-P2191,"")</f>
        <v/>
      </c>
      <c r="V2191" s="25" t="str">
        <f aca="false">IF(O2191&lt;&gt;"Engaging","",IF(U2191&lt;='Leia-me'!$B$6,"Saudável",IF(U2191&lt;='Leia-me'!$B$7,"Esfriando",IF(U2191&lt;='Leia-me'!$B$8,"Última chance","Zumbi"))))</f>
        <v/>
      </c>
      <c r="W2191" s="25" t="n">
        <f aca="false">IF(O2191="Won",1,IF(O2191="Lost",0,""))</f>
        <v>1</v>
      </c>
      <c r="X2191" s="25" t="s">
        <v>1835</v>
      </c>
      <c r="Y2191" s="25" t="str">
        <f aca="false">IF(E2191="","Sim","")</f>
        <v/>
      </c>
    </row>
    <row r="2192" customFormat="false" ht="15" hidden="false" customHeight="false" outlineLevel="0" collapsed="false">
      <c r="A2192" s="25" t="s">
        <v>2442</v>
      </c>
      <c r="B2192" s="25" t="s">
        <v>67</v>
      </c>
      <c r="C2192" s="25" t="s">
        <v>75</v>
      </c>
      <c r="D2192" s="25" t="s">
        <v>80</v>
      </c>
      <c r="E2192" s="25" t="s">
        <v>180</v>
      </c>
      <c r="F2192" s="25" t="s">
        <v>146</v>
      </c>
      <c r="G2192" s="26" t="n">
        <v>3178.24</v>
      </c>
      <c r="H2192" s="27" t="n">
        <v>4540</v>
      </c>
      <c r="I2192" s="25" t="s">
        <v>147</v>
      </c>
      <c r="K2192" s="25" t="n">
        <v>2002</v>
      </c>
      <c r="L2192" s="25" t="s">
        <v>1834</v>
      </c>
      <c r="M2192" s="25" t="s">
        <v>171</v>
      </c>
      <c r="N2192" s="28" t="n">
        <v>4821</v>
      </c>
      <c r="O2192" s="25" t="s">
        <v>55</v>
      </c>
      <c r="P2192" s="29" t="n">
        <v>43034</v>
      </c>
      <c r="Q2192" s="29" t="n">
        <v>43038</v>
      </c>
      <c r="R2192" s="28" t="n">
        <v>0</v>
      </c>
      <c r="S2192" s="28" t="n">
        <f aca="false">IF(O2192="Won",R2192,IF(O2192="Lost",0,N2192))</f>
        <v>0</v>
      </c>
      <c r="T2192" s="30" t="n">
        <f aca="false">IF(AND(P2192&lt;&gt;"",Q2192&lt;&gt;""),Q2192-P2192,"")</f>
        <v>4</v>
      </c>
      <c r="U2192" s="30" t="str">
        <f aca="false">IF(AND(O2192="Engaging",P2192&lt;&gt;""),'Leia-me'!$B$5-P2192,"")</f>
        <v/>
      </c>
      <c r="V2192" s="25" t="str">
        <f aca="false">IF(O2192&lt;&gt;"Engaging","",IF(U2192&lt;='Leia-me'!$B$6,"Saudável",IF(U2192&lt;='Leia-me'!$B$7,"Esfriando",IF(U2192&lt;='Leia-me'!$B$8,"Última chance","Zumbi"))))</f>
        <v/>
      </c>
      <c r="W2192" s="25" t="n">
        <f aca="false">IF(O2192="Won",1,IF(O2192="Lost",0,""))</f>
        <v>0</v>
      </c>
      <c r="X2192" s="25" t="s">
        <v>1835</v>
      </c>
      <c r="Y2192" s="25" t="str">
        <f aca="false">IF(E2192="","Sim","")</f>
        <v/>
      </c>
    </row>
    <row r="2193" customFormat="false" ht="15" hidden="false" customHeight="false" outlineLevel="0" collapsed="false">
      <c r="A2193" s="25" t="s">
        <v>2443</v>
      </c>
      <c r="B2193" s="25" t="s">
        <v>67</v>
      </c>
      <c r="C2193" s="25" t="s">
        <v>75</v>
      </c>
      <c r="D2193" s="25" t="s">
        <v>80</v>
      </c>
      <c r="E2193" s="25" t="s">
        <v>257</v>
      </c>
      <c r="F2193" s="25" t="s">
        <v>146</v>
      </c>
      <c r="G2193" s="26" t="n">
        <v>441.08</v>
      </c>
      <c r="H2193" s="27" t="n">
        <v>1210</v>
      </c>
      <c r="I2193" s="25" t="s">
        <v>147</v>
      </c>
      <c r="K2193" s="25" t="n">
        <v>1984</v>
      </c>
      <c r="L2193" s="25" t="s">
        <v>1834</v>
      </c>
      <c r="M2193" s="25" t="s">
        <v>171</v>
      </c>
      <c r="N2193" s="28" t="n">
        <v>4821</v>
      </c>
      <c r="O2193" s="25" t="s">
        <v>55</v>
      </c>
      <c r="P2193" s="29" t="n">
        <v>43034</v>
      </c>
      <c r="Q2193" s="29" t="n">
        <v>43035</v>
      </c>
      <c r="R2193" s="28" t="n">
        <v>0</v>
      </c>
      <c r="S2193" s="28" t="n">
        <f aca="false">IF(O2193="Won",R2193,IF(O2193="Lost",0,N2193))</f>
        <v>0</v>
      </c>
      <c r="T2193" s="30" t="n">
        <f aca="false">IF(AND(P2193&lt;&gt;"",Q2193&lt;&gt;""),Q2193-P2193,"")</f>
        <v>1</v>
      </c>
      <c r="U2193" s="30" t="str">
        <f aca="false">IF(AND(O2193="Engaging",P2193&lt;&gt;""),'Leia-me'!$B$5-P2193,"")</f>
        <v/>
      </c>
      <c r="V2193" s="25" t="str">
        <f aca="false">IF(O2193&lt;&gt;"Engaging","",IF(U2193&lt;='Leia-me'!$B$6,"Saudável",IF(U2193&lt;='Leia-me'!$B$7,"Esfriando",IF(U2193&lt;='Leia-me'!$B$8,"Última chance","Zumbi"))))</f>
        <v/>
      </c>
      <c r="W2193" s="25" t="n">
        <f aca="false">IF(O2193="Won",1,IF(O2193="Lost",0,""))</f>
        <v>0</v>
      </c>
      <c r="X2193" s="25" t="s">
        <v>1835</v>
      </c>
      <c r="Y2193" s="25" t="str">
        <f aca="false">IF(E2193="","Sim","")</f>
        <v/>
      </c>
    </row>
    <row r="2194" customFormat="false" ht="15" hidden="false" customHeight="false" outlineLevel="0" collapsed="false">
      <c r="A2194" s="25" t="s">
        <v>2444</v>
      </c>
      <c r="B2194" s="25" t="s">
        <v>67</v>
      </c>
      <c r="C2194" s="25" t="s">
        <v>75</v>
      </c>
      <c r="D2194" s="25" t="s">
        <v>80</v>
      </c>
      <c r="E2194" s="25" t="s">
        <v>162</v>
      </c>
      <c r="F2194" s="25" t="s">
        <v>155</v>
      </c>
      <c r="G2194" s="26" t="n">
        <v>5266.09</v>
      </c>
      <c r="H2194" s="27" t="n">
        <v>8595</v>
      </c>
      <c r="I2194" s="25" t="s">
        <v>147</v>
      </c>
      <c r="J2194" s="25" t="s">
        <v>156</v>
      </c>
      <c r="K2194" s="25" t="n">
        <v>1988</v>
      </c>
      <c r="L2194" s="25" t="s">
        <v>2445</v>
      </c>
      <c r="M2194" s="25" t="s">
        <v>2446</v>
      </c>
      <c r="N2194" s="28" t="n">
        <v>26768</v>
      </c>
      <c r="O2194" s="25" t="s">
        <v>55</v>
      </c>
      <c r="P2194" s="29" t="n">
        <v>43035</v>
      </c>
      <c r="Q2194" s="29" t="n">
        <v>43049</v>
      </c>
      <c r="R2194" s="28" t="n">
        <v>0</v>
      </c>
      <c r="S2194" s="28" t="n">
        <f aca="false">IF(O2194="Won",R2194,IF(O2194="Lost",0,N2194))</f>
        <v>0</v>
      </c>
      <c r="T2194" s="30" t="n">
        <f aca="false">IF(AND(P2194&lt;&gt;"",Q2194&lt;&gt;""),Q2194-P2194,"")</f>
        <v>14</v>
      </c>
      <c r="U2194" s="30" t="str">
        <f aca="false">IF(AND(O2194="Engaging",P2194&lt;&gt;""),'Leia-me'!$B$5-P2194,"")</f>
        <v/>
      </c>
      <c r="V2194" s="25" t="str">
        <f aca="false">IF(O2194&lt;&gt;"Engaging","",IF(U2194&lt;='Leia-me'!$B$6,"Saudável",IF(U2194&lt;='Leia-me'!$B$7,"Esfriando",IF(U2194&lt;='Leia-me'!$B$8,"Última chance","Zumbi"))))</f>
        <v/>
      </c>
      <c r="W2194" s="25" t="n">
        <f aca="false">IF(O2194="Won",1,IF(O2194="Lost",0,""))</f>
        <v>0</v>
      </c>
      <c r="Y2194" s="25" t="str">
        <f aca="false">IF(E2194="","Sim","")</f>
        <v/>
      </c>
    </row>
    <row r="2195" customFormat="false" ht="15" hidden="false" customHeight="false" outlineLevel="0" collapsed="false">
      <c r="A2195" s="25" t="s">
        <v>2447</v>
      </c>
      <c r="B2195" s="25" t="s">
        <v>67</v>
      </c>
      <c r="C2195" s="25" t="s">
        <v>75</v>
      </c>
      <c r="D2195" s="25" t="s">
        <v>80</v>
      </c>
      <c r="E2195" s="25" t="s">
        <v>215</v>
      </c>
      <c r="F2195" s="25" t="s">
        <v>177</v>
      </c>
      <c r="G2195" s="26" t="n">
        <v>1102.43</v>
      </c>
      <c r="H2195" s="27" t="n">
        <v>1759</v>
      </c>
      <c r="I2195" s="25" t="s">
        <v>147</v>
      </c>
      <c r="K2195" s="25" t="n">
        <v>2006</v>
      </c>
      <c r="L2195" s="25" t="s">
        <v>148</v>
      </c>
      <c r="M2195" s="25" t="s">
        <v>149</v>
      </c>
      <c r="N2195" s="28" t="n">
        <v>55</v>
      </c>
      <c r="O2195" s="25" t="s">
        <v>54</v>
      </c>
      <c r="P2195" s="29" t="n">
        <v>43035</v>
      </c>
      <c r="Q2195" s="29" t="n">
        <v>43098</v>
      </c>
      <c r="R2195" s="28" t="n">
        <v>53</v>
      </c>
      <c r="S2195" s="28" t="n">
        <f aca="false">IF(O2195="Won",R2195,IF(O2195="Lost",0,N2195))</f>
        <v>53</v>
      </c>
      <c r="T2195" s="30" t="n">
        <f aca="false">IF(AND(P2195&lt;&gt;"",Q2195&lt;&gt;""),Q2195-P2195,"")</f>
        <v>63</v>
      </c>
      <c r="U2195" s="30" t="str">
        <f aca="false">IF(AND(O2195="Engaging",P2195&lt;&gt;""),'Leia-me'!$B$5-P2195,"")</f>
        <v/>
      </c>
      <c r="V2195" s="25" t="str">
        <f aca="false">IF(O2195&lt;&gt;"Engaging","",IF(U2195&lt;='Leia-me'!$B$6,"Saudável",IF(U2195&lt;='Leia-me'!$B$7,"Esfriando",IF(U2195&lt;='Leia-me'!$B$8,"Última chance","Zumbi"))))</f>
        <v/>
      </c>
      <c r="W2195" s="25" t="n">
        <f aca="false">IF(O2195="Won",1,IF(O2195="Lost",0,""))</f>
        <v>1</v>
      </c>
      <c r="Y2195" s="25" t="str">
        <f aca="false">IF(E2195="","Sim","")</f>
        <v/>
      </c>
    </row>
    <row r="2196" customFormat="false" ht="15" hidden="false" customHeight="false" outlineLevel="0" collapsed="false">
      <c r="A2196" s="25" t="s">
        <v>2448</v>
      </c>
      <c r="B2196" s="25" t="s">
        <v>67</v>
      </c>
      <c r="C2196" s="25" t="s">
        <v>75</v>
      </c>
      <c r="D2196" s="25" t="s">
        <v>80</v>
      </c>
      <c r="E2196" s="25" t="s">
        <v>184</v>
      </c>
      <c r="F2196" s="25" t="s">
        <v>185</v>
      </c>
      <c r="G2196" s="26" t="n">
        <v>1520.66</v>
      </c>
      <c r="H2196" s="27" t="n">
        <v>1806</v>
      </c>
      <c r="I2196" s="25" t="s">
        <v>147</v>
      </c>
      <c r="K2196" s="25" t="n">
        <v>2005</v>
      </c>
      <c r="L2196" s="25" t="s">
        <v>160</v>
      </c>
      <c r="M2196" s="25" t="s">
        <v>149</v>
      </c>
      <c r="N2196" s="28" t="n">
        <v>3393</v>
      </c>
      <c r="O2196" s="25" t="s">
        <v>55</v>
      </c>
      <c r="P2196" s="29" t="n">
        <v>43036</v>
      </c>
      <c r="Q2196" s="29" t="n">
        <v>43037</v>
      </c>
      <c r="R2196" s="28" t="n">
        <v>0</v>
      </c>
      <c r="S2196" s="28" t="n">
        <f aca="false">IF(O2196="Won",R2196,IF(O2196="Lost",0,N2196))</f>
        <v>0</v>
      </c>
      <c r="T2196" s="30" t="n">
        <f aca="false">IF(AND(P2196&lt;&gt;"",Q2196&lt;&gt;""),Q2196-P2196,"")</f>
        <v>1</v>
      </c>
      <c r="U2196" s="30" t="str">
        <f aca="false">IF(AND(O2196="Engaging",P2196&lt;&gt;""),'Leia-me'!$B$5-P2196,"")</f>
        <v/>
      </c>
      <c r="V2196" s="25" t="str">
        <f aca="false">IF(O2196&lt;&gt;"Engaging","",IF(U2196&lt;='Leia-me'!$B$6,"Saudável",IF(U2196&lt;='Leia-me'!$B$7,"Esfriando",IF(U2196&lt;='Leia-me'!$B$8,"Última chance","Zumbi"))))</f>
        <v/>
      </c>
      <c r="W2196" s="25" t="n">
        <f aca="false">IF(O2196="Won",1,IF(O2196="Lost",0,""))</f>
        <v>0</v>
      </c>
      <c r="Y2196" s="25" t="str">
        <f aca="false">IF(E2196="","Sim","")</f>
        <v/>
      </c>
    </row>
    <row r="2197" customFormat="false" ht="15" hidden="false" customHeight="false" outlineLevel="0" collapsed="false">
      <c r="A2197" s="25" t="s">
        <v>2449</v>
      </c>
      <c r="B2197" s="25" t="s">
        <v>67</v>
      </c>
      <c r="C2197" s="25" t="s">
        <v>75</v>
      </c>
      <c r="D2197" s="25" t="s">
        <v>80</v>
      </c>
      <c r="E2197" s="25" t="s">
        <v>191</v>
      </c>
      <c r="F2197" s="25" t="s">
        <v>192</v>
      </c>
      <c r="G2197" s="26" t="n">
        <v>2714.9</v>
      </c>
      <c r="H2197" s="27" t="n">
        <v>2641</v>
      </c>
      <c r="I2197" s="25" t="s">
        <v>147</v>
      </c>
      <c r="J2197" s="25" t="s">
        <v>193</v>
      </c>
      <c r="K2197" s="25" t="n">
        <v>1998</v>
      </c>
      <c r="L2197" s="25" t="s">
        <v>160</v>
      </c>
      <c r="M2197" s="25" t="s">
        <v>149</v>
      </c>
      <c r="N2197" s="28" t="n">
        <v>3393</v>
      </c>
      <c r="O2197" s="25" t="s">
        <v>55</v>
      </c>
      <c r="P2197" s="29" t="n">
        <v>43037</v>
      </c>
      <c r="Q2197" s="29" t="n">
        <v>43043</v>
      </c>
      <c r="R2197" s="28" t="n">
        <v>0</v>
      </c>
      <c r="S2197" s="28" t="n">
        <f aca="false">IF(O2197="Won",R2197,IF(O2197="Lost",0,N2197))</f>
        <v>0</v>
      </c>
      <c r="T2197" s="30" t="n">
        <f aca="false">IF(AND(P2197&lt;&gt;"",Q2197&lt;&gt;""),Q2197-P2197,"")</f>
        <v>6</v>
      </c>
      <c r="U2197" s="30" t="str">
        <f aca="false">IF(AND(O2197="Engaging",P2197&lt;&gt;""),'Leia-me'!$B$5-P2197,"")</f>
        <v/>
      </c>
      <c r="V2197" s="25" t="str">
        <f aca="false">IF(O2197&lt;&gt;"Engaging","",IF(U2197&lt;='Leia-me'!$B$6,"Saudável",IF(U2197&lt;='Leia-me'!$B$7,"Esfriando",IF(U2197&lt;='Leia-me'!$B$8,"Última chance","Zumbi"))))</f>
        <v/>
      </c>
      <c r="W2197" s="25" t="n">
        <f aca="false">IF(O2197="Won",1,IF(O2197="Lost",0,""))</f>
        <v>0</v>
      </c>
      <c r="Y2197" s="25" t="str">
        <f aca="false">IF(E2197="","Sim","")</f>
        <v/>
      </c>
    </row>
    <row r="2198" customFormat="false" ht="15" hidden="false" customHeight="false" outlineLevel="0" collapsed="false">
      <c r="A2198" s="25" t="s">
        <v>2450</v>
      </c>
      <c r="B2198" s="25" t="s">
        <v>67</v>
      </c>
      <c r="C2198" s="25" t="s">
        <v>75</v>
      </c>
      <c r="D2198" s="25" t="s">
        <v>80</v>
      </c>
      <c r="E2198" s="25" t="s">
        <v>191</v>
      </c>
      <c r="F2198" s="25" t="s">
        <v>192</v>
      </c>
      <c r="G2198" s="26" t="n">
        <v>2714.9</v>
      </c>
      <c r="H2198" s="27" t="n">
        <v>2641</v>
      </c>
      <c r="I2198" s="25" t="s">
        <v>147</v>
      </c>
      <c r="J2198" s="25" t="s">
        <v>193</v>
      </c>
      <c r="K2198" s="25" t="n">
        <v>1998</v>
      </c>
      <c r="L2198" s="25" t="s">
        <v>1834</v>
      </c>
      <c r="M2198" s="25" t="s">
        <v>171</v>
      </c>
      <c r="N2198" s="28" t="n">
        <v>4821</v>
      </c>
      <c r="O2198" s="25" t="s">
        <v>54</v>
      </c>
      <c r="P2198" s="29" t="n">
        <v>43037</v>
      </c>
      <c r="Q2198" s="29" t="n">
        <v>43038</v>
      </c>
      <c r="R2198" s="28" t="n">
        <v>4733</v>
      </c>
      <c r="S2198" s="28" t="n">
        <f aca="false">IF(O2198="Won",R2198,IF(O2198="Lost",0,N2198))</f>
        <v>4733</v>
      </c>
      <c r="T2198" s="30" t="n">
        <f aca="false">IF(AND(P2198&lt;&gt;"",Q2198&lt;&gt;""),Q2198-P2198,"")</f>
        <v>1</v>
      </c>
      <c r="U2198" s="30" t="str">
        <f aca="false">IF(AND(O2198="Engaging",P2198&lt;&gt;""),'Leia-me'!$B$5-P2198,"")</f>
        <v/>
      </c>
      <c r="V2198" s="25" t="str">
        <f aca="false">IF(O2198&lt;&gt;"Engaging","",IF(U2198&lt;='Leia-me'!$B$6,"Saudável",IF(U2198&lt;='Leia-me'!$B$7,"Esfriando",IF(U2198&lt;='Leia-me'!$B$8,"Última chance","Zumbi"))))</f>
        <v/>
      </c>
      <c r="W2198" s="25" t="n">
        <f aca="false">IF(O2198="Won",1,IF(O2198="Lost",0,""))</f>
        <v>1</v>
      </c>
      <c r="X2198" s="25" t="s">
        <v>1835</v>
      </c>
      <c r="Y2198" s="25" t="str">
        <f aca="false">IF(E2198="","Sim","")</f>
        <v/>
      </c>
    </row>
    <row r="2199" customFormat="false" ht="15" hidden="false" customHeight="false" outlineLevel="0" collapsed="false">
      <c r="A2199" s="25" t="s">
        <v>2451</v>
      </c>
      <c r="B2199" s="25" t="s">
        <v>67</v>
      </c>
      <c r="C2199" s="25" t="s">
        <v>75</v>
      </c>
      <c r="D2199" s="25" t="s">
        <v>80</v>
      </c>
      <c r="E2199" s="25" t="s">
        <v>210</v>
      </c>
      <c r="F2199" s="25" t="s">
        <v>211</v>
      </c>
      <c r="G2199" s="26" t="n">
        <v>718.62</v>
      </c>
      <c r="H2199" s="27" t="n">
        <v>2448</v>
      </c>
      <c r="I2199" s="25" t="s">
        <v>147</v>
      </c>
      <c r="K2199" s="25" t="n">
        <v>2001</v>
      </c>
      <c r="L2199" s="25" t="s">
        <v>1834</v>
      </c>
      <c r="M2199" s="25" t="s">
        <v>171</v>
      </c>
      <c r="N2199" s="28" t="n">
        <v>4821</v>
      </c>
      <c r="O2199" s="25" t="s">
        <v>55</v>
      </c>
      <c r="P2199" s="29" t="n">
        <v>43039</v>
      </c>
      <c r="Q2199" s="29" t="n">
        <v>43091</v>
      </c>
      <c r="R2199" s="28" t="n">
        <v>0</v>
      </c>
      <c r="S2199" s="28" t="n">
        <f aca="false">IF(O2199="Won",R2199,IF(O2199="Lost",0,N2199))</f>
        <v>0</v>
      </c>
      <c r="T2199" s="30" t="n">
        <f aca="false">IF(AND(P2199&lt;&gt;"",Q2199&lt;&gt;""),Q2199-P2199,"")</f>
        <v>52</v>
      </c>
      <c r="U2199" s="30" t="str">
        <f aca="false">IF(AND(O2199="Engaging",P2199&lt;&gt;""),'Leia-me'!$B$5-P2199,"")</f>
        <v/>
      </c>
      <c r="V2199" s="25" t="str">
        <f aca="false">IF(O2199&lt;&gt;"Engaging","",IF(U2199&lt;='Leia-me'!$B$6,"Saudável",IF(U2199&lt;='Leia-me'!$B$7,"Esfriando",IF(U2199&lt;='Leia-me'!$B$8,"Última chance","Zumbi"))))</f>
        <v/>
      </c>
      <c r="W2199" s="25" t="n">
        <f aca="false">IF(O2199="Won",1,IF(O2199="Lost",0,""))</f>
        <v>0</v>
      </c>
      <c r="X2199" s="25" t="s">
        <v>1835</v>
      </c>
      <c r="Y2199" s="25" t="str">
        <f aca="false">IF(E2199="","Sim","")</f>
        <v/>
      </c>
    </row>
    <row r="2200" customFormat="false" ht="15" hidden="false" customHeight="false" outlineLevel="0" collapsed="false">
      <c r="A2200" s="25" t="s">
        <v>2452</v>
      </c>
      <c r="B2200" s="25" t="s">
        <v>67</v>
      </c>
      <c r="C2200" s="25" t="s">
        <v>75</v>
      </c>
      <c r="D2200" s="25" t="s">
        <v>80</v>
      </c>
      <c r="E2200" s="25" t="s">
        <v>184</v>
      </c>
      <c r="F2200" s="25" t="s">
        <v>185</v>
      </c>
      <c r="G2200" s="26" t="n">
        <v>1520.66</v>
      </c>
      <c r="H2200" s="27" t="n">
        <v>1806</v>
      </c>
      <c r="I2200" s="25" t="s">
        <v>147</v>
      </c>
      <c r="K2200" s="25" t="n">
        <v>2005</v>
      </c>
      <c r="L2200" s="25" t="s">
        <v>1834</v>
      </c>
      <c r="M2200" s="25" t="s">
        <v>171</v>
      </c>
      <c r="N2200" s="28" t="n">
        <v>4821</v>
      </c>
      <c r="O2200" s="25" t="s">
        <v>55</v>
      </c>
      <c r="P2200" s="29" t="n">
        <v>43039</v>
      </c>
      <c r="Q2200" s="29" t="n">
        <v>43049</v>
      </c>
      <c r="R2200" s="28" t="n">
        <v>0</v>
      </c>
      <c r="S2200" s="28" t="n">
        <f aca="false">IF(O2200="Won",R2200,IF(O2200="Lost",0,N2200))</f>
        <v>0</v>
      </c>
      <c r="T2200" s="30" t="n">
        <f aca="false">IF(AND(P2200&lt;&gt;"",Q2200&lt;&gt;""),Q2200-P2200,"")</f>
        <v>10</v>
      </c>
      <c r="U2200" s="30" t="str">
        <f aca="false">IF(AND(O2200="Engaging",P2200&lt;&gt;""),'Leia-me'!$B$5-P2200,"")</f>
        <v/>
      </c>
      <c r="V2200" s="25" t="str">
        <f aca="false">IF(O2200&lt;&gt;"Engaging","",IF(U2200&lt;='Leia-me'!$B$6,"Saudável",IF(U2200&lt;='Leia-me'!$B$7,"Esfriando",IF(U2200&lt;='Leia-me'!$B$8,"Última chance","Zumbi"))))</f>
        <v/>
      </c>
      <c r="W2200" s="25" t="n">
        <f aca="false">IF(O2200="Won",1,IF(O2200="Lost",0,""))</f>
        <v>0</v>
      </c>
      <c r="X2200" s="25" t="s">
        <v>1835</v>
      </c>
      <c r="Y2200" s="25" t="str">
        <f aca="false">IF(E2200="","Sim","")</f>
        <v/>
      </c>
    </row>
    <row r="2201" customFormat="false" ht="15" hidden="false" customHeight="false" outlineLevel="0" collapsed="false">
      <c r="A2201" s="25" t="s">
        <v>2453</v>
      </c>
      <c r="B2201" s="25" t="s">
        <v>67</v>
      </c>
      <c r="C2201" s="25" t="s">
        <v>75</v>
      </c>
      <c r="D2201" s="25" t="s">
        <v>80</v>
      </c>
      <c r="E2201" s="25" t="s">
        <v>191</v>
      </c>
      <c r="F2201" s="25" t="s">
        <v>192</v>
      </c>
      <c r="G2201" s="26" t="n">
        <v>2714.9</v>
      </c>
      <c r="H2201" s="27" t="n">
        <v>2641</v>
      </c>
      <c r="I2201" s="25" t="s">
        <v>147</v>
      </c>
      <c r="J2201" s="25" t="s">
        <v>193</v>
      </c>
      <c r="K2201" s="25" t="n">
        <v>1998</v>
      </c>
      <c r="L2201" s="25" t="s">
        <v>1834</v>
      </c>
      <c r="M2201" s="25" t="s">
        <v>171</v>
      </c>
      <c r="N2201" s="28" t="n">
        <v>4821</v>
      </c>
      <c r="O2201" s="25" t="s">
        <v>55</v>
      </c>
      <c r="P2201" s="29" t="n">
        <v>43042</v>
      </c>
      <c r="Q2201" s="29" t="n">
        <v>43048</v>
      </c>
      <c r="R2201" s="28" t="n">
        <v>0</v>
      </c>
      <c r="S2201" s="28" t="n">
        <f aca="false">IF(O2201="Won",R2201,IF(O2201="Lost",0,N2201))</f>
        <v>0</v>
      </c>
      <c r="T2201" s="30" t="n">
        <f aca="false">IF(AND(P2201&lt;&gt;"",Q2201&lt;&gt;""),Q2201-P2201,"")</f>
        <v>6</v>
      </c>
      <c r="U2201" s="30" t="str">
        <f aca="false">IF(AND(O2201="Engaging",P2201&lt;&gt;""),'Leia-me'!$B$5-P2201,"")</f>
        <v/>
      </c>
      <c r="V2201" s="25" t="str">
        <f aca="false">IF(O2201&lt;&gt;"Engaging","",IF(U2201&lt;='Leia-me'!$B$6,"Saudável",IF(U2201&lt;='Leia-me'!$B$7,"Esfriando",IF(U2201&lt;='Leia-me'!$B$8,"Última chance","Zumbi"))))</f>
        <v/>
      </c>
      <c r="W2201" s="25" t="n">
        <f aca="false">IF(O2201="Won",1,IF(O2201="Lost",0,""))</f>
        <v>0</v>
      </c>
      <c r="X2201" s="25" t="s">
        <v>1835</v>
      </c>
      <c r="Y2201" s="25" t="str">
        <f aca="false">IF(E2201="","Sim","")</f>
        <v/>
      </c>
    </row>
    <row r="2202" customFormat="false" ht="15" hidden="false" customHeight="false" outlineLevel="0" collapsed="false">
      <c r="A2202" s="25" t="s">
        <v>2454</v>
      </c>
      <c r="B2202" s="25" t="s">
        <v>67</v>
      </c>
      <c r="C2202" s="25" t="s">
        <v>75</v>
      </c>
      <c r="D2202" s="25" t="s">
        <v>80</v>
      </c>
      <c r="E2202" s="25" t="s">
        <v>195</v>
      </c>
      <c r="F2202" s="25" t="s">
        <v>185</v>
      </c>
      <c r="G2202" s="26" t="n">
        <v>8170.38</v>
      </c>
      <c r="H2202" s="27" t="n">
        <v>16499</v>
      </c>
      <c r="I2202" s="25" t="s">
        <v>196</v>
      </c>
      <c r="K2202" s="25" t="n">
        <v>1997</v>
      </c>
      <c r="L2202" s="25" t="s">
        <v>1834</v>
      </c>
      <c r="M2202" s="25" t="s">
        <v>171</v>
      </c>
      <c r="N2202" s="28" t="n">
        <v>4821</v>
      </c>
      <c r="O2202" s="25" t="s">
        <v>55</v>
      </c>
      <c r="P2202" s="29" t="n">
        <v>43043</v>
      </c>
      <c r="Q2202" s="29" t="n">
        <v>43047</v>
      </c>
      <c r="R2202" s="28" t="n">
        <v>0</v>
      </c>
      <c r="S2202" s="28" t="n">
        <f aca="false">IF(O2202="Won",R2202,IF(O2202="Lost",0,N2202))</f>
        <v>0</v>
      </c>
      <c r="T2202" s="30" t="n">
        <f aca="false">IF(AND(P2202&lt;&gt;"",Q2202&lt;&gt;""),Q2202-P2202,"")</f>
        <v>4</v>
      </c>
      <c r="U2202" s="30" t="str">
        <f aca="false">IF(AND(O2202="Engaging",P2202&lt;&gt;""),'Leia-me'!$B$5-P2202,"")</f>
        <v/>
      </c>
      <c r="V2202" s="25" t="str">
        <f aca="false">IF(O2202&lt;&gt;"Engaging","",IF(U2202&lt;='Leia-me'!$B$6,"Saudável",IF(U2202&lt;='Leia-me'!$B$7,"Esfriando",IF(U2202&lt;='Leia-me'!$B$8,"Última chance","Zumbi"))))</f>
        <v/>
      </c>
      <c r="W2202" s="25" t="n">
        <f aca="false">IF(O2202="Won",1,IF(O2202="Lost",0,""))</f>
        <v>0</v>
      </c>
      <c r="X2202" s="25" t="s">
        <v>1835</v>
      </c>
      <c r="Y2202" s="25" t="str">
        <f aca="false">IF(E2202="","Sim","")</f>
        <v/>
      </c>
    </row>
    <row r="2203" customFormat="false" ht="15" hidden="false" customHeight="false" outlineLevel="0" collapsed="false">
      <c r="A2203" s="25" t="s">
        <v>2455</v>
      </c>
      <c r="B2203" s="25" t="s">
        <v>67</v>
      </c>
      <c r="C2203" s="25" t="s">
        <v>75</v>
      </c>
      <c r="D2203" s="25" t="s">
        <v>80</v>
      </c>
      <c r="E2203" s="25" t="s">
        <v>173</v>
      </c>
      <c r="F2203" s="25" t="s">
        <v>146</v>
      </c>
      <c r="G2203" s="26" t="n">
        <v>647.18</v>
      </c>
      <c r="H2203" s="27" t="n">
        <v>1185</v>
      </c>
      <c r="I2203" s="25" t="s">
        <v>174</v>
      </c>
      <c r="K2203" s="25" t="n">
        <v>1986</v>
      </c>
      <c r="L2203" s="25" t="s">
        <v>1834</v>
      </c>
      <c r="M2203" s="25" t="s">
        <v>171</v>
      </c>
      <c r="N2203" s="28" t="n">
        <v>4821</v>
      </c>
      <c r="O2203" s="25" t="s">
        <v>55</v>
      </c>
      <c r="P2203" s="29" t="n">
        <v>43045</v>
      </c>
      <c r="Q2203" s="29" t="n">
        <v>43046</v>
      </c>
      <c r="R2203" s="28" t="n">
        <v>0</v>
      </c>
      <c r="S2203" s="28" t="n">
        <f aca="false">IF(O2203="Won",R2203,IF(O2203="Lost",0,N2203))</f>
        <v>0</v>
      </c>
      <c r="T2203" s="30" t="n">
        <f aca="false">IF(AND(P2203&lt;&gt;"",Q2203&lt;&gt;""),Q2203-P2203,"")</f>
        <v>1</v>
      </c>
      <c r="U2203" s="30" t="str">
        <f aca="false">IF(AND(O2203="Engaging",P2203&lt;&gt;""),'Leia-me'!$B$5-P2203,"")</f>
        <v/>
      </c>
      <c r="V2203" s="25" t="str">
        <f aca="false">IF(O2203&lt;&gt;"Engaging","",IF(U2203&lt;='Leia-me'!$B$6,"Saudável",IF(U2203&lt;='Leia-me'!$B$7,"Esfriando",IF(U2203&lt;='Leia-me'!$B$8,"Última chance","Zumbi"))))</f>
        <v/>
      </c>
      <c r="W2203" s="25" t="n">
        <f aca="false">IF(O2203="Won",1,IF(O2203="Lost",0,""))</f>
        <v>0</v>
      </c>
      <c r="X2203" s="25" t="s">
        <v>1835</v>
      </c>
      <c r="Y2203" s="25" t="str">
        <f aca="false">IF(E2203="","Sim","")</f>
        <v/>
      </c>
    </row>
    <row r="2204" customFormat="false" ht="15" hidden="false" customHeight="false" outlineLevel="0" collapsed="false">
      <c r="A2204" s="25" t="s">
        <v>2456</v>
      </c>
      <c r="B2204" s="25" t="s">
        <v>67</v>
      </c>
      <c r="C2204" s="25" t="s">
        <v>75</v>
      </c>
      <c r="D2204" s="25" t="s">
        <v>80</v>
      </c>
      <c r="E2204" s="25" t="s">
        <v>207</v>
      </c>
      <c r="F2204" s="25" t="s">
        <v>168</v>
      </c>
      <c r="G2204" s="26" t="n">
        <v>375.43</v>
      </c>
      <c r="H2204" s="27" t="n">
        <v>1190</v>
      </c>
      <c r="I2204" s="25" t="s">
        <v>147</v>
      </c>
      <c r="K2204" s="25" t="n">
        <v>1985</v>
      </c>
      <c r="L2204" s="25" t="s">
        <v>1834</v>
      </c>
      <c r="M2204" s="25" t="s">
        <v>171</v>
      </c>
      <c r="N2204" s="28" t="n">
        <v>4821</v>
      </c>
      <c r="O2204" s="25" t="s">
        <v>54</v>
      </c>
      <c r="P2204" s="29" t="n">
        <v>43046</v>
      </c>
      <c r="Q2204" s="29" t="n">
        <v>43089</v>
      </c>
      <c r="R2204" s="28" t="n">
        <v>5031</v>
      </c>
      <c r="S2204" s="28" t="n">
        <f aca="false">IF(O2204="Won",R2204,IF(O2204="Lost",0,N2204))</f>
        <v>5031</v>
      </c>
      <c r="T2204" s="30" t="n">
        <f aca="false">IF(AND(P2204&lt;&gt;"",Q2204&lt;&gt;""),Q2204-P2204,"")</f>
        <v>43</v>
      </c>
      <c r="U2204" s="30" t="str">
        <f aca="false">IF(AND(O2204="Engaging",P2204&lt;&gt;""),'Leia-me'!$B$5-P2204,"")</f>
        <v/>
      </c>
      <c r="V2204" s="25" t="str">
        <f aca="false">IF(O2204&lt;&gt;"Engaging","",IF(U2204&lt;='Leia-me'!$B$6,"Saudável",IF(U2204&lt;='Leia-me'!$B$7,"Esfriando",IF(U2204&lt;='Leia-me'!$B$8,"Última chance","Zumbi"))))</f>
        <v/>
      </c>
      <c r="W2204" s="25" t="n">
        <f aca="false">IF(O2204="Won",1,IF(O2204="Lost",0,""))</f>
        <v>1</v>
      </c>
      <c r="X2204" s="25" t="s">
        <v>1835</v>
      </c>
      <c r="Y2204" s="25" t="str">
        <f aca="false">IF(E2204="","Sim","")</f>
        <v/>
      </c>
    </row>
    <row r="2205" customFormat="false" ht="15" hidden="false" customHeight="false" outlineLevel="0" collapsed="false">
      <c r="A2205" s="25" t="s">
        <v>2457</v>
      </c>
      <c r="B2205" s="25" t="s">
        <v>67</v>
      </c>
      <c r="C2205" s="25" t="s">
        <v>75</v>
      </c>
      <c r="D2205" s="25" t="s">
        <v>80</v>
      </c>
      <c r="E2205" s="25" t="s">
        <v>145</v>
      </c>
      <c r="F2205" s="25" t="s">
        <v>146</v>
      </c>
      <c r="G2205" s="26" t="n">
        <v>3922.42</v>
      </c>
      <c r="H2205" s="27" t="n">
        <v>6837</v>
      </c>
      <c r="I2205" s="25" t="s">
        <v>147</v>
      </c>
      <c r="K2205" s="25" t="n">
        <v>1992</v>
      </c>
      <c r="L2205" s="25" t="s">
        <v>1834</v>
      </c>
      <c r="M2205" s="25" t="s">
        <v>171</v>
      </c>
      <c r="N2205" s="28" t="n">
        <v>4821</v>
      </c>
      <c r="O2205" s="25" t="s">
        <v>54</v>
      </c>
      <c r="P2205" s="29" t="n">
        <v>43049</v>
      </c>
      <c r="Q2205" s="29" t="n">
        <v>43059</v>
      </c>
      <c r="R2205" s="28" t="n">
        <v>4480</v>
      </c>
      <c r="S2205" s="28" t="n">
        <f aca="false">IF(O2205="Won",R2205,IF(O2205="Lost",0,N2205))</f>
        <v>4480</v>
      </c>
      <c r="T2205" s="30" t="n">
        <f aca="false">IF(AND(P2205&lt;&gt;"",Q2205&lt;&gt;""),Q2205-P2205,"")</f>
        <v>10</v>
      </c>
      <c r="U2205" s="30" t="str">
        <f aca="false">IF(AND(O2205="Engaging",P2205&lt;&gt;""),'Leia-me'!$B$5-P2205,"")</f>
        <v/>
      </c>
      <c r="V2205" s="25" t="str">
        <f aca="false">IF(O2205&lt;&gt;"Engaging","",IF(U2205&lt;='Leia-me'!$B$6,"Saudável",IF(U2205&lt;='Leia-me'!$B$7,"Esfriando",IF(U2205&lt;='Leia-me'!$B$8,"Última chance","Zumbi"))))</f>
        <v/>
      </c>
      <c r="W2205" s="25" t="n">
        <f aca="false">IF(O2205="Won",1,IF(O2205="Lost",0,""))</f>
        <v>1</v>
      </c>
      <c r="X2205" s="25" t="s">
        <v>1835</v>
      </c>
      <c r="Y2205" s="25" t="str">
        <f aca="false">IF(E2205="","Sim","")</f>
        <v/>
      </c>
    </row>
    <row r="2206" customFormat="false" ht="15" hidden="false" customHeight="false" outlineLevel="0" collapsed="false">
      <c r="A2206" s="25" t="s">
        <v>2458</v>
      </c>
      <c r="B2206" s="25" t="s">
        <v>67</v>
      </c>
      <c r="C2206" s="25" t="s">
        <v>75</v>
      </c>
      <c r="D2206" s="25" t="s">
        <v>80</v>
      </c>
      <c r="E2206" s="25" t="s">
        <v>173</v>
      </c>
      <c r="F2206" s="25" t="s">
        <v>146</v>
      </c>
      <c r="G2206" s="26" t="n">
        <v>647.18</v>
      </c>
      <c r="H2206" s="27" t="n">
        <v>1185</v>
      </c>
      <c r="I2206" s="25" t="s">
        <v>174</v>
      </c>
      <c r="K2206" s="25" t="n">
        <v>1986</v>
      </c>
      <c r="L2206" s="25" t="s">
        <v>178</v>
      </c>
      <c r="M2206" s="25" t="s">
        <v>171</v>
      </c>
      <c r="N2206" s="28" t="n">
        <v>5482</v>
      </c>
      <c r="O2206" s="25" t="s">
        <v>55</v>
      </c>
      <c r="P2206" s="29" t="n">
        <v>43050</v>
      </c>
      <c r="Q2206" s="29" t="n">
        <v>43053</v>
      </c>
      <c r="R2206" s="28" t="n">
        <v>0</v>
      </c>
      <c r="S2206" s="28" t="n">
        <f aca="false">IF(O2206="Won",R2206,IF(O2206="Lost",0,N2206))</f>
        <v>0</v>
      </c>
      <c r="T2206" s="30" t="n">
        <f aca="false">IF(AND(P2206&lt;&gt;"",Q2206&lt;&gt;""),Q2206-P2206,"")</f>
        <v>3</v>
      </c>
      <c r="U2206" s="30" t="str">
        <f aca="false">IF(AND(O2206="Engaging",P2206&lt;&gt;""),'Leia-me'!$B$5-P2206,"")</f>
        <v/>
      </c>
      <c r="V2206" s="25" t="str">
        <f aca="false">IF(O2206&lt;&gt;"Engaging","",IF(U2206&lt;='Leia-me'!$B$6,"Saudável",IF(U2206&lt;='Leia-me'!$B$7,"Esfriando",IF(U2206&lt;='Leia-me'!$B$8,"Última chance","Zumbi"))))</f>
        <v/>
      </c>
      <c r="W2206" s="25" t="n">
        <f aca="false">IF(O2206="Won",1,IF(O2206="Lost",0,""))</f>
        <v>0</v>
      </c>
      <c r="Y2206" s="25" t="str">
        <f aca="false">IF(E2206="","Sim","")</f>
        <v/>
      </c>
    </row>
    <row r="2207" customFormat="false" ht="15" hidden="false" customHeight="false" outlineLevel="0" collapsed="false">
      <c r="A2207" s="25" t="s">
        <v>2459</v>
      </c>
      <c r="B2207" s="25" t="s">
        <v>67</v>
      </c>
      <c r="C2207" s="25" t="s">
        <v>75</v>
      </c>
      <c r="D2207" s="25" t="s">
        <v>80</v>
      </c>
      <c r="E2207" s="25" t="s">
        <v>225</v>
      </c>
      <c r="F2207" s="25" t="s">
        <v>211</v>
      </c>
      <c r="G2207" s="26" t="n">
        <v>1376.8</v>
      </c>
      <c r="H2207" s="27" t="n">
        <v>1165</v>
      </c>
      <c r="I2207" s="25" t="s">
        <v>226</v>
      </c>
      <c r="K2207" s="25" t="n">
        <v>1988</v>
      </c>
      <c r="L2207" s="25" t="s">
        <v>148</v>
      </c>
      <c r="M2207" s="25" t="s">
        <v>149</v>
      </c>
      <c r="N2207" s="28" t="n">
        <v>55</v>
      </c>
      <c r="O2207" s="25" t="s">
        <v>54</v>
      </c>
      <c r="P2207" s="29" t="n">
        <v>43051</v>
      </c>
      <c r="Q2207" s="29" t="n">
        <v>43090</v>
      </c>
      <c r="R2207" s="28" t="n">
        <v>49</v>
      </c>
      <c r="S2207" s="28" t="n">
        <f aca="false">IF(O2207="Won",R2207,IF(O2207="Lost",0,N2207))</f>
        <v>49</v>
      </c>
      <c r="T2207" s="30" t="n">
        <f aca="false">IF(AND(P2207&lt;&gt;"",Q2207&lt;&gt;""),Q2207-P2207,"")</f>
        <v>39</v>
      </c>
      <c r="U2207" s="30" t="str">
        <f aca="false">IF(AND(O2207="Engaging",P2207&lt;&gt;""),'Leia-me'!$B$5-P2207,"")</f>
        <v/>
      </c>
      <c r="V2207" s="25" t="str">
        <f aca="false">IF(O2207&lt;&gt;"Engaging","",IF(U2207&lt;='Leia-me'!$B$6,"Saudável",IF(U2207&lt;='Leia-me'!$B$7,"Esfriando",IF(U2207&lt;='Leia-me'!$B$8,"Última chance","Zumbi"))))</f>
        <v/>
      </c>
      <c r="W2207" s="25" t="n">
        <f aca="false">IF(O2207="Won",1,IF(O2207="Lost",0,""))</f>
        <v>1</v>
      </c>
      <c r="Y2207" s="25" t="str">
        <f aca="false">IF(E2207="","Sim","")</f>
        <v/>
      </c>
    </row>
    <row r="2208" customFormat="false" ht="15" hidden="false" customHeight="false" outlineLevel="0" collapsed="false">
      <c r="A2208" s="25" t="s">
        <v>2460</v>
      </c>
      <c r="B2208" s="25" t="s">
        <v>67</v>
      </c>
      <c r="C2208" s="25" t="s">
        <v>75</v>
      </c>
      <c r="D2208" s="25" t="s">
        <v>80</v>
      </c>
      <c r="E2208" s="25" t="s">
        <v>266</v>
      </c>
      <c r="F2208" s="25" t="s">
        <v>267</v>
      </c>
      <c r="G2208" s="26" t="n">
        <v>2041.73</v>
      </c>
      <c r="H2208" s="27" t="n">
        <v>5276</v>
      </c>
      <c r="I2208" s="25" t="s">
        <v>147</v>
      </c>
      <c r="K2208" s="25" t="n">
        <v>1997</v>
      </c>
      <c r="L2208" s="25" t="s">
        <v>1834</v>
      </c>
      <c r="M2208" s="25" t="s">
        <v>171</v>
      </c>
      <c r="N2208" s="28" t="n">
        <v>4821</v>
      </c>
      <c r="O2208" s="25" t="s">
        <v>55</v>
      </c>
      <c r="P2208" s="29" t="n">
        <v>43054</v>
      </c>
      <c r="Q2208" s="29" t="n">
        <v>43059</v>
      </c>
      <c r="R2208" s="28" t="n">
        <v>0</v>
      </c>
      <c r="S2208" s="28" t="n">
        <f aca="false">IF(O2208="Won",R2208,IF(O2208="Lost",0,N2208))</f>
        <v>0</v>
      </c>
      <c r="T2208" s="30" t="n">
        <f aca="false">IF(AND(P2208&lt;&gt;"",Q2208&lt;&gt;""),Q2208-P2208,"")</f>
        <v>5</v>
      </c>
      <c r="U2208" s="30" t="str">
        <f aca="false">IF(AND(O2208="Engaging",P2208&lt;&gt;""),'Leia-me'!$B$5-P2208,"")</f>
        <v/>
      </c>
      <c r="V2208" s="25" t="str">
        <f aca="false">IF(O2208&lt;&gt;"Engaging","",IF(U2208&lt;='Leia-me'!$B$6,"Saudável",IF(U2208&lt;='Leia-me'!$B$7,"Esfriando",IF(U2208&lt;='Leia-me'!$B$8,"Última chance","Zumbi"))))</f>
        <v/>
      </c>
      <c r="W2208" s="25" t="n">
        <f aca="false">IF(O2208="Won",1,IF(O2208="Lost",0,""))</f>
        <v>0</v>
      </c>
      <c r="X2208" s="25" t="s">
        <v>1835</v>
      </c>
      <c r="Y2208" s="25" t="str">
        <f aca="false">IF(E2208="","Sim","")</f>
        <v/>
      </c>
    </row>
    <row r="2209" customFormat="false" ht="15" hidden="false" customHeight="false" outlineLevel="0" collapsed="false">
      <c r="A2209" s="25" t="s">
        <v>2461</v>
      </c>
      <c r="B2209" s="25" t="s">
        <v>67</v>
      </c>
      <c r="C2209" s="25" t="s">
        <v>75</v>
      </c>
      <c r="D2209" s="25" t="s">
        <v>80</v>
      </c>
      <c r="E2209" s="25" t="s">
        <v>167</v>
      </c>
      <c r="F2209" s="25" t="s">
        <v>168</v>
      </c>
      <c r="G2209" s="26" t="n">
        <v>2173.98</v>
      </c>
      <c r="H2209" s="27" t="n">
        <v>2928</v>
      </c>
      <c r="I2209" s="25" t="s">
        <v>147</v>
      </c>
      <c r="J2209" s="25" t="s">
        <v>169</v>
      </c>
      <c r="K2209" s="25" t="n">
        <v>1995</v>
      </c>
      <c r="L2209" s="25" t="s">
        <v>1834</v>
      </c>
      <c r="M2209" s="25" t="s">
        <v>171</v>
      </c>
      <c r="N2209" s="28" t="n">
        <v>4821</v>
      </c>
      <c r="O2209" s="25" t="s">
        <v>54</v>
      </c>
      <c r="P2209" s="29" t="n">
        <v>43054</v>
      </c>
      <c r="Q2209" s="29" t="n">
        <v>43069</v>
      </c>
      <c r="R2209" s="28" t="n">
        <v>5600</v>
      </c>
      <c r="S2209" s="28" t="n">
        <f aca="false">IF(O2209="Won",R2209,IF(O2209="Lost",0,N2209))</f>
        <v>5600</v>
      </c>
      <c r="T2209" s="30" t="n">
        <f aca="false">IF(AND(P2209&lt;&gt;"",Q2209&lt;&gt;""),Q2209-P2209,"")</f>
        <v>15</v>
      </c>
      <c r="U2209" s="30" t="str">
        <f aca="false">IF(AND(O2209="Engaging",P2209&lt;&gt;""),'Leia-me'!$B$5-P2209,"")</f>
        <v/>
      </c>
      <c r="V2209" s="25" t="str">
        <f aca="false">IF(O2209&lt;&gt;"Engaging","",IF(U2209&lt;='Leia-me'!$B$6,"Saudável",IF(U2209&lt;='Leia-me'!$B$7,"Esfriando",IF(U2209&lt;='Leia-me'!$B$8,"Última chance","Zumbi"))))</f>
        <v/>
      </c>
      <c r="W2209" s="25" t="n">
        <f aca="false">IF(O2209="Won",1,IF(O2209="Lost",0,""))</f>
        <v>1</v>
      </c>
      <c r="X2209" s="25" t="s">
        <v>1835</v>
      </c>
      <c r="Y2209" s="25" t="str">
        <f aca="false">IF(E2209="","Sim","")</f>
        <v/>
      </c>
    </row>
    <row r="2210" customFormat="false" ht="15" hidden="false" customHeight="false" outlineLevel="0" collapsed="false">
      <c r="A2210" s="25" t="s">
        <v>2462</v>
      </c>
      <c r="B2210" s="25" t="s">
        <v>67</v>
      </c>
      <c r="C2210" s="25" t="s">
        <v>75</v>
      </c>
      <c r="D2210" s="25" t="s">
        <v>80</v>
      </c>
      <c r="E2210" s="25" t="s">
        <v>169</v>
      </c>
      <c r="F2210" s="25" t="s">
        <v>168</v>
      </c>
      <c r="G2210" s="26" t="n">
        <v>2403.58</v>
      </c>
      <c r="H2210" s="27" t="n">
        <v>8801</v>
      </c>
      <c r="I2210" s="25" t="s">
        <v>147</v>
      </c>
      <c r="K2210" s="25" t="n">
        <v>1986</v>
      </c>
      <c r="L2210" s="25" t="s">
        <v>178</v>
      </c>
      <c r="M2210" s="25" t="s">
        <v>171</v>
      </c>
      <c r="N2210" s="28" t="n">
        <v>5482</v>
      </c>
      <c r="O2210" s="25" t="s">
        <v>54</v>
      </c>
      <c r="P2210" s="29" t="n">
        <v>43056</v>
      </c>
      <c r="Q2210" s="29" t="n">
        <v>43063</v>
      </c>
      <c r="R2210" s="28" t="n">
        <v>4880</v>
      </c>
      <c r="S2210" s="28" t="n">
        <f aca="false">IF(O2210="Won",R2210,IF(O2210="Lost",0,N2210))</f>
        <v>4880</v>
      </c>
      <c r="T2210" s="30" t="n">
        <f aca="false">IF(AND(P2210&lt;&gt;"",Q2210&lt;&gt;""),Q2210-P2210,"")</f>
        <v>7</v>
      </c>
      <c r="U2210" s="30" t="str">
        <f aca="false">IF(AND(O2210="Engaging",P2210&lt;&gt;""),'Leia-me'!$B$5-P2210,"")</f>
        <v/>
      </c>
      <c r="V2210" s="25" t="str">
        <f aca="false">IF(O2210&lt;&gt;"Engaging","",IF(U2210&lt;='Leia-me'!$B$6,"Saudável",IF(U2210&lt;='Leia-me'!$B$7,"Esfriando",IF(U2210&lt;='Leia-me'!$B$8,"Última chance","Zumbi"))))</f>
        <v/>
      </c>
      <c r="W2210" s="25" t="n">
        <f aca="false">IF(O2210="Won",1,IF(O2210="Lost",0,""))</f>
        <v>1</v>
      </c>
      <c r="Y2210" s="25" t="str">
        <f aca="false">IF(E2210="","Sim","")</f>
        <v/>
      </c>
    </row>
    <row r="2211" customFormat="false" ht="15" hidden="false" customHeight="false" outlineLevel="0" collapsed="false">
      <c r="A2211" s="25" t="s">
        <v>2463</v>
      </c>
      <c r="B2211" s="25" t="s">
        <v>67</v>
      </c>
      <c r="C2211" s="25" t="s">
        <v>75</v>
      </c>
      <c r="D2211" s="25" t="s">
        <v>80</v>
      </c>
      <c r="E2211" s="25" t="s">
        <v>210</v>
      </c>
      <c r="F2211" s="25" t="s">
        <v>211</v>
      </c>
      <c r="G2211" s="26" t="n">
        <v>718.62</v>
      </c>
      <c r="H2211" s="27" t="n">
        <v>2448</v>
      </c>
      <c r="I2211" s="25" t="s">
        <v>147</v>
      </c>
      <c r="K2211" s="25" t="n">
        <v>2001</v>
      </c>
      <c r="L2211" s="25" t="s">
        <v>1834</v>
      </c>
      <c r="M2211" s="25" t="s">
        <v>171</v>
      </c>
      <c r="N2211" s="28" t="n">
        <v>4821</v>
      </c>
      <c r="O2211" s="25" t="s">
        <v>54</v>
      </c>
      <c r="P2211" s="29" t="n">
        <v>43057</v>
      </c>
      <c r="Q2211" s="29" t="n">
        <v>43068</v>
      </c>
      <c r="R2211" s="28" t="n">
        <v>4617</v>
      </c>
      <c r="S2211" s="28" t="n">
        <f aca="false">IF(O2211="Won",R2211,IF(O2211="Lost",0,N2211))</f>
        <v>4617</v>
      </c>
      <c r="T2211" s="30" t="n">
        <f aca="false">IF(AND(P2211&lt;&gt;"",Q2211&lt;&gt;""),Q2211-P2211,"")</f>
        <v>11</v>
      </c>
      <c r="U2211" s="30" t="str">
        <f aca="false">IF(AND(O2211="Engaging",P2211&lt;&gt;""),'Leia-me'!$B$5-P2211,"")</f>
        <v/>
      </c>
      <c r="V2211" s="25" t="str">
        <f aca="false">IF(O2211&lt;&gt;"Engaging","",IF(U2211&lt;='Leia-me'!$B$6,"Saudável",IF(U2211&lt;='Leia-me'!$B$7,"Esfriando",IF(U2211&lt;='Leia-me'!$B$8,"Última chance","Zumbi"))))</f>
        <v/>
      </c>
      <c r="W2211" s="25" t="n">
        <f aca="false">IF(O2211="Won",1,IF(O2211="Lost",0,""))</f>
        <v>1</v>
      </c>
      <c r="X2211" s="25" t="s">
        <v>1835</v>
      </c>
      <c r="Y2211" s="25" t="str">
        <f aca="false">IF(E2211="","Sim","")</f>
        <v/>
      </c>
    </row>
    <row r="2212" customFormat="false" ht="15" hidden="false" customHeight="false" outlineLevel="0" collapsed="false">
      <c r="A2212" s="25" t="s">
        <v>2464</v>
      </c>
      <c r="B2212" s="25" t="s">
        <v>67</v>
      </c>
      <c r="C2212" s="25" t="s">
        <v>75</v>
      </c>
      <c r="D2212" s="25" t="s">
        <v>80</v>
      </c>
      <c r="E2212" s="25" t="s">
        <v>198</v>
      </c>
      <c r="F2212" s="25" t="s">
        <v>177</v>
      </c>
      <c r="G2212" s="26" t="n">
        <v>2819.5</v>
      </c>
      <c r="H2212" s="27" t="n">
        <v>7227</v>
      </c>
      <c r="I2212" s="25" t="s">
        <v>147</v>
      </c>
      <c r="J2212" s="25" t="s">
        <v>199</v>
      </c>
      <c r="K2212" s="25" t="n">
        <v>1991</v>
      </c>
      <c r="L2212" s="25" t="s">
        <v>186</v>
      </c>
      <c r="M2212" s="25" t="s">
        <v>171</v>
      </c>
      <c r="N2212" s="28" t="n">
        <v>550</v>
      </c>
      <c r="O2212" s="25" t="s">
        <v>54</v>
      </c>
      <c r="P2212" s="29" t="n">
        <v>43058</v>
      </c>
      <c r="Q2212" s="29" t="n">
        <v>43059</v>
      </c>
      <c r="R2212" s="28" t="n">
        <v>549</v>
      </c>
      <c r="S2212" s="28" t="n">
        <f aca="false">IF(O2212="Won",R2212,IF(O2212="Lost",0,N2212))</f>
        <v>549</v>
      </c>
      <c r="T2212" s="30" t="n">
        <f aca="false">IF(AND(P2212&lt;&gt;"",Q2212&lt;&gt;""),Q2212-P2212,"")</f>
        <v>1</v>
      </c>
      <c r="U2212" s="30" t="str">
        <f aca="false">IF(AND(O2212="Engaging",P2212&lt;&gt;""),'Leia-me'!$B$5-P2212,"")</f>
        <v/>
      </c>
      <c r="V2212" s="25" t="str">
        <f aca="false">IF(O2212&lt;&gt;"Engaging","",IF(U2212&lt;='Leia-me'!$B$6,"Saudável",IF(U2212&lt;='Leia-me'!$B$7,"Esfriando",IF(U2212&lt;='Leia-me'!$B$8,"Última chance","Zumbi"))))</f>
        <v/>
      </c>
      <c r="W2212" s="25" t="n">
        <f aca="false">IF(O2212="Won",1,IF(O2212="Lost",0,""))</f>
        <v>1</v>
      </c>
      <c r="Y2212" s="25" t="str">
        <f aca="false">IF(E2212="","Sim","")</f>
        <v/>
      </c>
    </row>
    <row r="2213" customFormat="false" ht="15" hidden="false" customHeight="false" outlineLevel="0" collapsed="false">
      <c r="A2213" s="25" t="s">
        <v>2465</v>
      </c>
      <c r="B2213" s="25" t="s">
        <v>67</v>
      </c>
      <c r="C2213" s="25" t="s">
        <v>75</v>
      </c>
      <c r="D2213" s="25" t="s">
        <v>80</v>
      </c>
      <c r="E2213" s="25" t="s">
        <v>191</v>
      </c>
      <c r="F2213" s="25" t="s">
        <v>192</v>
      </c>
      <c r="G2213" s="26" t="n">
        <v>2714.9</v>
      </c>
      <c r="H2213" s="27" t="n">
        <v>2641</v>
      </c>
      <c r="I2213" s="25" t="s">
        <v>147</v>
      </c>
      <c r="J2213" s="25" t="s">
        <v>193</v>
      </c>
      <c r="K2213" s="25" t="n">
        <v>1998</v>
      </c>
      <c r="L2213" s="25" t="s">
        <v>1834</v>
      </c>
      <c r="M2213" s="25" t="s">
        <v>171</v>
      </c>
      <c r="N2213" s="28" t="n">
        <v>4821</v>
      </c>
      <c r="O2213" s="25" t="s">
        <v>54</v>
      </c>
      <c r="P2213" s="29" t="n">
        <v>43063</v>
      </c>
      <c r="Q2213" s="29" t="n">
        <v>43073</v>
      </c>
      <c r="R2213" s="28" t="n">
        <v>5110</v>
      </c>
      <c r="S2213" s="28" t="n">
        <f aca="false">IF(O2213="Won",R2213,IF(O2213="Lost",0,N2213))</f>
        <v>5110</v>
      </c>
      <c r="T2213" s="30" t="n">
        <f aca="false">IF(AND(P2213&lt;&gt;"",Q2213&lt;&gt;""),Q2213-P2213,"")</f>
        <v>10</v>
      </c>
      <c r="U2213" s="30" t="str">
        <f aca="false">IF(AND(O2213="Engaging",P2213&lt;&gt;""),'Leia-me'!$B$5-P2213,"")</f>
        <v/>
      </c>
      <c r="V2213" s="25" t="str">
        <f aca="false">IF(O2213&lt;&gt;"Engaging","",IF(U2213&lt;='Leia-me'!$B$6,"Saudável",IF(U2213&lt;='Leia-me'!$B$7,"Esfriando",IF(U2213&lt;='Leia-me'!$B$8,"Última chance","Zumbi"))))</f>
        <v/>
      </c>
      <c r="W2213" s="25" t="n">
        <f aca="false">IF(O2213="Won",1,IF(O2213="Lost",0,""))</f>
        <v>1</v>
      </c>
      <c r="X2213" s="25" t="s">
        <v>1835</v>
      </c>
      <c r="Y2213" s="25" t="str">
        <f aca="false">IF(E2213="","Sim","")</f>
        <v/>
      </c>
    </row>
    <row r="2214" customFormat="false" ht="15" hidden="false" customHeight="false" outlineLevel="0" collapsed="false">
      <c r="A2214" s="25" t="s">
        <v>2466</v>
      </c>
      <c r="B2214" s="25" t="s">
        <v>67</v>
      </c>
      <c r="C2214" s="25" t="s">
        <v>75</v>
      </c>
      <c r="D2214" s="25" t="s">
        <v>80</v>
      </c>
      <c r="E2214" s="25" t="s">
        <v>266</v>
      </c>
      <c r="F2214" s="25" t="s">
        <v>267</v>
      </c>
      <c r="G2214" s="26" t="n">
        <v>2041.73</v>
      </c>
      <c r="H2214" s="27" t="n">
        <v>5276</v>
      </c>
      <c r="I2214" s="25" t="s">
        <v>147</v>
      </c>
      <c r="K2214" s="25" t="n">
        <v>1997</v>
      </c>
      <c r="L2214" s="25" t="s">
        <v>186</v>
      </c>
      <c r="M2214" s="25" t="s">
        <v>171</v>
      </c>
      <c r="N2214" s="28" t="n">
        <v>550</v>
      </c>
      <c r="O2214" s="25" t="s">
        <v>54</v>
      </c>
      <c r="P2214" s="29" t="n">
        <v>43064</v>
      </c>
      <c r="Q2214" s="29" t="n">
        <v>43080</v>
      </c>
      <c r="R2214" s="28" t="n">
        <v>537</v>
      </c>
      <c r="S2214" s="28" t="n">
        <f aca="false">IF(O2214="Won",R2214,IF(O2214="Lost",0,N2214))</f>
        <v>537</v>
      </c>
      <c r="T2214" s="30" t="n">
        <f aca="false">IF(AND(P2214&lt;&gt;"",Q2214&lt;&gt;""),Q2214-P2214,"")</f>
        <v>16</v>
      </c>
      <c r="U2214" s="30" t="str">
        <f aca="false">IF(AND(O2214="Engaging",P2214&lt;&gt;""),'Leia-me'!$B$5-P2214,"")</f>
        <v/>
      </c>
      <c r="V2214" s="25" t="str">
        <f aca="false">IF(O2214&lt;&gt;"Engaging","",IF(U2214&lt;='Leia-me'!$B$6,"Saudável",IF(U2214&lt;='Leia-me'!$B$7,"Esfriando",IF(U2214&lt;='Leia-me'!$B$8,"Última chance","Zumbi"))))</f>
        <v/>
      </c>
      <c r="W2214" s="25" t="n">
        <f aca="false">IF(O2214="Won",1,IF(O2214="Lost",0,""))</f>
        <v>1</v>
      </c>
      <c r="Y2214" s="25" t="str">
        <f aca="false">IF(E2214="","Sim","")</f>
        <v/>
      </c>
    </row>
    <row r="2215" customFormat="false" ht="15" hidden="false" customHeight="false" outlineLevel="0" collapsed="false">
      <c r="A2215" s="25" t="s">
        <v>2467</v>
      </c>
      <c r="B2215" s="25" t="s">
        <v>67</v>
      </c>
      <c r="C2215" s="25" t="s">
        <v>75</v>
      </c>
      <c r="D2215" s="25" t="s">
        <v>80</v>
      </c>
      <c r="E2215" s="25" t="s">
        <v>180</v>
      </c>
      <c r="F2215" s="25" t="s">
        <v>146</v>
      </c>
      <c r="G2215" s="26" t="n">
        <v>3178.24</v>
      </c>
      <c r="H2215" s="27" t="n">
        <v>4540</v>
      </c>
      <c r="I2215" s="25" t="s">
        <v>147</v>
      </c>
      <c r="K2215" s="25" t="n">
        <v>2002</v>
      </c>
      <c r="L2215" s="25" t="s">
        <v>160</v>
      </c>
      <c r="M2215" s="25" t="s">
        <v>149</v>
      </c>
      <c r="N2215" s="28" t="n">
        <v>3393</v>
      </c>
      <c r="O2215" s="25" t="s">
        <v>55</v>
      </c>
      <c r="P2215" s="29" t="n">
        <v>43065</v>
      </c>
      <c r="Q2215" s="29" t="n">
        <v>43080</v>
      </c>
      <c r="R2215" s="28" t="n">
        <v>0</v>
      </c>
      <c r="S2215" s="28" t="n">
        <f aca="false">IF(O2215="Won",R2215,IF(O2215="Lost",0,N2215))</f>
        <v>0</v>
      </c>
      <c r="T2215" s="30" t="n">
        <f aca="false">IF(AND(P2215&lt;&gt;"",Q2215&lt;&gt;""),Q2215-P2215,"")</f>
        <v>15</v>
      </c>
      <c r="U2215" s="30" t="str">
        <f aca="false">IF(AND(O2215="Engaging",P2215&lt;&gt;""),'Leia-me'!$B$5-P2215,"")</f>
        <v/>
      </c>
      <c r="V2215" s="25" t="str">
        <f aca="false">IF(O2215&lt;&gt;"Engaging","",IF(U2215&lt;='Leia-me'!$B$6,"Saudável",IF(U2215&lt;='Leia-me'!$B$7,"Esfriando",IF(U2215&lt;='Leia-me'!$B$8,"Última chance","Zumbi"))))</f>
        <v/>
      </c>
      <c r="W2215" s="25" t="n">
        <f aca="false">IF(O2215="Won",1,IF(O2215="Lost",0,""))</f>
        <v>0</v>
      </c>
      <c r="Y2215" s="25" t="str">
        <f aca="false">IF(E2215="","Sim","")</f>
        <v/>
      </c>
    </row>
    <row r="2216" customFormat="false" ht="15" hidden="false" customHeight="false" outlineLevel="0" collapsed="false">
      <c r="A2216" s="25" t="s">
        <v>2468</v>
      </c>
      <c r="B2216" s="25" t="s">
        <v>67</v>
      </c>
      <c r="C2216" s="25" t="s">
        <v>75</v>
      </c>
      <c r="D2216" s="25" t="s">
        <v>80</v>
      </c>
      <c r="E2216" s="25" t="s">
        <v>248</v>
      </c>
      <c r="F2216" s="25" t="s">
        <v>211</v>
      </c>
      <c r="G2216" s="26" t="n">
        <v>894.33</v>
      </c>
      <c r="H2216" s="27" t="n">
        <v>1635</v>
      </c>
      <c r="I2216" s="25" t="s">
        <v>249</v>
      </c>
      <c r="K2216" s="25" t="n">
        <v>2007</v>
      </c>
      <c r="L2216" s="25" t="s">
        <v>1834</v>
      </c>
      <c r="M2216" s="25" t="s">
        <v>171</v>
      </c>
      <c r="N2216" s="28" t="n">
        <v>4821</v>
      </c>
      <c r="O2216" s="25" t="s">
        <v>54</v>
      </c>
      <c r="P2216" s="29" t="n">
        <v>43066</v>
      </c>
      <c r="Q2216" s="29" t="n">
        <v>43069</v>
      </c>
      <c r="R2216" s="28" t="n">
        <v>4888</v>
      </c>
      <c r="S2216" s="28" t="n">
        <f aca="false">IF(O2216="Won",R2216,IF(O2216="Lost",0,N2216))</f>
        <v>4888</v>
      </c>
      <c r="T2216" s="30" t="n">
        <f aca="false">IF(AND(P2216&lt;&gt;"",Q2216&lt;&gt;""),Q2216-P2216,"")</f>
        <v>3</v>
      </c>
      <c r="U2216" s="30" t="str">
        <f aca="false">IF(AND(O2216="Engaging",P2216&lt;&gt;""),'Leia-me'!$B$5-P2216,"")</f>
        <v/>
      </c>
      <c r="V2216" s="25" t="str">
        <f aca="false">IF(O2216&lt;&gt;"Engaging","",IF(U2216&lt;='Leia-me'!$B$6,"Saudável",IF(U2216&lt;='Leia-me'!$B$7,"Esfriando",IF(U2216&lt;='Leia-me'!$B$8,"Última chance","Zumbi"))))</f>
        <v/>
      </c>
      <c r="W2216" s="25" t="n">
        <f aca="false">IF(O2216="Won",1,IF(O2216="Lost",0,""))</f>
        <v>1</v>
      </c>
      <c r="X2216" s="25" t="s">
        <v>1835</v>
      </c>
      <c r="Y2216" s="25" t="str">
        <f aca="false">IF(E2216="","Sim","")</f>
        <v/>
      </c>
    </row>
    <row r="2217" customFormat="false" ht="15" hidden="false" customHeight="false" outlineLevel="0" collapsed="false">
      <c r="A2217" s="25" t="s">
        <v>2469</v>
      </c>
      <c r="B2217" s="25" t="s">
        <v>67</v>
      </c>
      <c r="C2217" s="25" t="s">
        <v>75</v>
      </c>
      <c r="D2217" s="25" t="s">
        <v>80</v>
      </c>
      <c r="E2217" s="25" t="s">
        <v>215</v>
      </c>
      <c r="F2217" s="25" t="s">
        <v>177</v>
      </c>
      <c r="G2217" s="26" t="n">
        <v>1102.43</v>
      </c>
      <c r="H2217" s="27" t="n">
        <v>1759</v>
      </c>
      <c r="I2217" s="25" t="s">
        <v>147</v>
      </c>
      <c r="K2217" s="25" t="n">
        <v>2006</v>
      </c>
      <c r="L2217" s="25" t="s">
        <v>160</v>
      </c>
      <c r="M2217" s="25" t="s">
        <v>149</v>
      </c>
      <c r="N2217" s="28" t="n">
        <v>3393</v>
      </c>
      <c r="O2217" s="25" t="s">
        <v>55</v>
      </c>
      <c r="P2217" s="29" t="n">
        <v>43069</v>
      </c>
      <c r="Q2217" s="29" t="n">
        <v>43083</v>
      </c>
      <c r="R2217" s="28" t="n">
        <v>0</v>
      </c>
      <c r="S2217" s="28" t="n">
        <f aca="false">IF(O2217="Won",R2217,IF(O2217="Lost",0,N2217))</f>
        <v>0</v>
      </c>
      <c r="T2217" s="30" t="n">
        <f aca="false">IF(AND(P2217&lt;&gt;"",Q2217&lt;&gt;""),Q2217-P2217,"")</f>
        <v>14</v>
      </c>
      <c r="U2217" s="30" t="str">
        <f aca="false">IF(AND(O2217="Engaging",P2217&lt;&gt;""),'Leia-me'!$B$5-P2217,"")</f>
        <v/>
      </c>
      <c r="V2217" s="25" t="str">
        <f aca="false">IF(O2217&lt;&gt;"Engaging","",IF(U2217&lt;='Leia-me'!$B$6,"Saudável",IF(U2217&lt;='Leia-me'!$B$7,"Esfriando",IF(U2217&lt;='Leia-me'!$B$8,"Última chance","Zumbi"))))</f>
        <v/>
      </c>
      <c r="W2217" s="25" t="n">
        <f aca="false">IF(O2217="Won",1,IF(O2217="Lost",0,""))</f>
        <v>0</v>
      </c>
      <c r="Y2217" s="25" t="str">
        <f aca="false">IF(E2217="","Sim","")</f>
        <v/>
      </c>
    </row>
    <row r="2218" customFormat="false" ht="15" hidden="false" customHeight="false" outlineLevel="0" collapsed="false">
      <c r="A2218" s="25" t="s">
        <v>2470</v>
      </c>
      <c r="B2218" s="25" t="s">
        <v>67</v>
      </c>
      <c r="C2218" s="25" t="s">
        <v>75</v>
      </c>
      <c r="D2218" s="25" t="s">
        <v>80</v>
      </c>
      <c r="E2218" s="25" t="s">
        <v>169</v>
      </c>
      <c r="F2218" s="25" t="s">
        <v>168</v>
      </c>
      <c r="G2218" s="26" t="n">
        <v>2403.58</v>
      </c>
      <c r="H2218" s="27" t="n">
        <v>8801</v>
      </c>
      <c r="I2218" s="25" t="s">
        <v>147</v>
      </c>
      <c r="K2218" s="25" t="n">
        <v>1986</v>
      </c>
      <c r="L2218" s="25" t="s">
        <v>1834</v>
      </c>
      <c r="M2218" s="25" t="s">
        <v>171</v>
      </c>
      <c r="N2218" s="28" t="n">
        <v>4821</v>
      </c>
      <c r="O2218" s="25" t="s">
        <v>54</v>
      </c>
      <c r="P2218" s="29" t="n">
        <v>43079</v>
      </c>
      <c r="Q2218" s="29" t="n">
        <v>43086</v>
      </c>
      <c r="R2218" s="28" t="n">
        <v>4755</v>
      </c>
      <c r="S2218" s="28" t="n">
        <f aca="false">IF(O2218="Won",R2218,IF(O2218="Lost",0,N2218))</f>
        <v>4755</v>
      </c>
      <c r="T2218" s="30" t="n">
        <f aca="false">IF(AND(P2218&lt;&gt;"",Q2218&lt;&gt;""),Q2218-P2218,"")</f>
        <v>7</v>
      </c>
      <c r="U2218" s="30" t="str">
        <f aca="false">IF(AND(O2218="Engaging",P2218&lt;&gt;""),'Leia-me'!$B$5-P2218,"")</f>
        <v/>
      </c>
      <c r="V2218" s="25" t="str">
        <f aca="false">IF(O2218&lt;&gt;"Engaging","",IF(U2218&lt;='Leia-me'!$B$6,"Saudável",IF(U2218&lt;='Leia-me'!$B$7,"Esfriando",IF(U2218&lt;='Leia-me'!$B$8,"Última chance","Zumbi"))))</f>
        <v/>
      </c>
      <c r="W2218" s="25" t="n">
        <f aca="false">IF(O2218="Won",1,IF(O2218="Lost",0,""))</f>
        <v>1</v>
      </c>
      <c r="X2218" s="25" t="s">
        <v>1835</v>
      </c>
      <c r="Y2218" s="25" t="str">
        <f aca="false">IF(E2218="","Sim","")</f>
        <v/>
      </c>
    </row>
    <row r="2219" customFormat="false" ht="15" hidden="false" customHeight="false" outlineLevel="0" collapsed="false">
      <c r="A2219" s="25" t="s">
        <v>2471</v>
      </c>
      <c r="B2219" s="25" t="s">
        <v>67</v>
      </c>
      <c r="C2219" s="25" t="s">
        <v>75</v>
      </c>
      <c r="D2219" s="25" t="s">
        <v>80</v>
      </c>
      <c r="E2219" s="25" t="s">
        <v>164</v>
      </c>
      <c r="F2219" s="25" t="s">
        <v>165</v>
      </c>
      <c r="G2219" s="26" t="n">
        <v>217.87</v>
      </c>
      <c r="H2219" s="27" t="n">
        <v>551</v>
      </c>
      <c r="I2219" s="25" t="s">
        <v>147</v>
      </c>
      <c r="K2219" s="25" t="n">
        <v>1998</v>
      </c>
      <c r="L2219" s="25" t="s">
        <v>1834</v>
      </c>
      <c r="M2219" s="25" t="s">
        <v>171</v>
      </c>
      <c r="N2219" s="28" t="n">
        <v>4821</v>
      </c>
      <c r="O2219" s="25" t="s">
        <v>54</v>
      </c>
      <c r="P2219" s="29" t="n">
        <v>43083</v>
      </c>
      <c r="Q2219" s="29" t="n">
        <v>43088</v>
      </c>
      <c r="R2219" s="28" t="n">
        <v>5052</v>
      </c>
      <c r="S2219" s="28" t="n">
        <f aca="false">IF(O2219="Won",R2219,IF(O2219="Lost",0,N2219))</f>
        <v>5052</v>
      </c>
      <c r="T2219" s="30" t="n">
        <f aca="false">IF(AND(P2219&lt;&gt;"",Q2219&lt;&gt;""),Q2219-P2219,"")</f>
        <v>5</v>
      </c>
      <c r="U2219" s="30" t="str">
        <f aca="false">IF(AND(O2219="Engaging",P2219&lt;&gt;""),'Leia-me'!$B$5-P2219,"")</f>
        <v/>
      </c>
      <c r="V2219" s="25" t="str">
        <f aca="false">IF(O2219&lt;&gt;"Engaging","",IF(U2219&lt;='Leia-me'!$B$6,"Saudável",IF(U2219&lt;='Leia-me'!$B$7,"Esfriando",IF(U2219&lt;='Leia-me'!$B$8,"Última chance","Zumbi"))))</f>
        <v/>
      </c>
      <c r="W2219" s="25" t="n">
        <f aca="false">IF(O2219="Won",1,IF(O2219="Lost",0,""))</f>
        <v>1</v>
      </c>
      <c r="X2219" s="25" t="s">
        <v>1835</v>
      </c>
      <c r="Y2219" s="25" t="str">
        <f aca="false">IF(E2219="","Sim","")</f>
        <v/>
      </c>
    </row>
    <row r="2220" customFormat="false" ht="15" hidden="false" customHeight="false" outlineLevel="0" collapsed="false">
      <c r="A2220" s="25" t="s">
        <v>2472</v>
      </c>
      <c r="B2220" s="25" t="s">
        <v>67</v>
      </c>
      <c r="C2220" s="25" t="s">
        <v>75</v>
      </c>
      <c r="D2220" s="25" t="s">
        <v>80</v>
      </c>
      <c r="E2220" s="25" t="s">
        <v>151</v>
      </c>
      <c r="F2220" s="25" t="s">
        <v>146</v>
      </c>
      <c r="G2220" s="26" t="n">
        <v>587.34</v>
      </c>
      <c r="H2220" s="27" t="n">
        <v>1356</v>
      </c>
      <c r="I2220" s="25" t="s">
        <v>152</v>
      </c>
      <c r="K2220" s="25" t="n">
        <v>2012</v>
      </c>
      <c r="L2220" s="25" t="s">
        <v>1834</v>
      </c>
      <c r="M2220" s="25" t="s">
        <v>171</v>
      </c>
      <c r="N2220" s="28" t="n">
        <v>4821</v>
      </c>
      <c r="O2220" s="25" t="s">
        <v>55</v>
      </c>
      <c r="P2220" s="29" t="n">
        <v>43088</v>
      </c>
      <c r="Q2220" s="29" t="n">
        <v>43099</v>
      </c>
      <c r="R2220" s="28" t="n">
        <v>0</v>
      </c>
      <c r="S2220" s="28" t="n">
        <f aca="false">IF(O2220="Won",R2220,IF(O2220="Lost",0,N2220))</f>
        <v>0</v>
      </c>
      <c r="T2220" s="30" t="n">
        <f aca="false">IF(AND(P2220&lt;&gt;"",Q2220&lt;&gt;""),Q2220-P2220,"")</f>
        <v>11</v>
      </c>
      <c r="U2220" s="30" t="str">
        <f aca="false">IF(AND(O2220="Engaging",P2220&lt;&gt;""),'Leia-me'!$B$5-P2220,"")</f>
        <v/>
      </c>
      <c r="V2220" s="25" t="str">
        <f aca="false">IF(O2220&lt;&gt;"Engaging","",IF(U2220&lt;='Leia-me'!$B$6,"Saudável",IF(U2220&lt;='Leia-me'!$B$7,"Esfriando",IF(U2220&lt;='Leia-me'!$B$8,"Última chance","Zumbi"))))</f>
        <v/>
      </c>
      <c r="W2220" s="25" t="n">
        <f aca="false">IF(O2220="Won",1,IF(O2220="Lost",0,""))</f>
        <v>0</v>
      </c>
      <c r="X2220" s="25" t="s">
        <v>1835</v>
      </c>
      <c r="Y2220" s="25" t="str">
        <f aca="false">IF(E2220="","Sim","")</f>
        <v/>
      </c>
    </row>
    <row r="2221" customFormat="false" ht="15" hidden="false" customHeight="false" outlineLevel="0" collapsed="false">
      <c r="A2221" s="25" t="s">
        <v>2473</v>
      </c>
      <c r="B2221" s="25" t="s">
        <v>67</v>
      </c>
      <c r="C2221" s="25" t="s">
        <v>75</v>
      </c>
      <c r="D2221" s="25" t="s">
        <v>80</v>
      </c>
      <c r="E2221" s="25" t="s">
        <v>452</v>
      </c>
      <c r="F2221" s="25" t="s">
        <v>185</v>
      </c>
      <c r="G2221" s="26" t="n">
        <v>1712.68</v>
      </c>
      <c r="H2221" s="27" t="n">
        <v>3194</v>
      </c>
      <c r="I2221" s="25" t="s">
        <v>147</v>
      </c>
      <c r="J2221" s="25" t="s">
        <v>193</v>
      </c>
      <c r="K2221" s="25" t="n">
        <v>1992</v>
      </c>
      <c r="L2221" s="25" t="s">
        <v>186</v>
      </c>
      <c r="M2221" s="25" t="s">
        <v>171</v>
      </c>
      <c r="N2221" s="28" t="n">
        <v>550</v>
      </c>
      <c r="O2221" s="25" t="s">
        <v>57</v>
      </c>
      <c r="P2221" s="33"/>
      <c r="Q2221" s="33"/>
      <c r="R2221" s="34"/>
      <c r="S2221" s="28" t="n">
        <f aca="false">IF(O2221="Won",R2221,IF(O2221="Lost",0,N2221))</f>
        <v>550</v>
      </c>
      <c r="T2221" s="30" t="str">
        <f aca="false">IF(AND(P2221&lt;&gt;"",Q2221&lt;&gt;""),Q2221-P2221,"")</f>
        <v/>
      </c>
      <c r="U2221" s="30" t="str">
        <f aca="false">IF(AND(O2221="Engaging",P2221&lt;&gt;""),'Leia-me'!$B$5-P2221,"")</f>
        <v/>
      </c>
      <c r="V2221" s="25" t="str">
        <f aca="false">IF(O2221&lt;&gt;"Engaging","",IF(U2221&lt;='Leia-me'!$B$6,"Saudável",IF(U2221&lt;='Leia-me'!$B$7,"Esfriando",IF(U2221&lt;='Leia-me'!$B$8,"Última chance","Zumbi"))))</f>
        <v/>
      </c>
      <c r="W2221" s="25" t="str">
        <f aca="false">IF(O2221="Won",1,IF(O2221="Lost",0,""))</f>
        <v/>
      </c>
      <c r="Y2221" s="25" t="str">
        <f aca="false">IF(E2221="","Sim","")</f>
        <v/>
      </c>
    </row>
    <row r="2222" customFormat="false" ht="15" hidden="false" customHeight="false" outlineLevel="0" collapsed="false">
      <c r="A2222" s="25" t="s">
        <v>2474</v>
      </c>
      <c r="B2222" s="25" t="s">
        <v>67</v>
      </c>
      <c r="C2222" s="25" t="s">
        <v>75</v>
      </c>
      <c r="D2222" s="25" t="s">
        <v>80</v>
      </c>
      <c r="E2222" s="25" t="s">
        <v>1189</v>
      </c>
      <c r="F2222" s="25" t="s">
        <v>211</v>
      </c>
      <c r="G2222" s="26" t="n">
        <v>702.72</v>
      </c>
      <c r="H2222" s="27" t="n">
        <v>1831</v>
      </c>
      <c r="I2222" s="25" t="s">
        <v>147</v>
      </c>
      <c r="K2222" s="25" t="n">
        <v>2004</v>
      </c>
      <c r="L2222" s="25" t="s">
        <v>186</v>
      </c>
      <c r="M2222" s="25" t="s">
        <v>171</v>
      </c>
      <c r="N2222" s="28" t="n">
        <v>550</v>
      </c>
      <c r="O2222" s="25" t="s">
        <v>57</v>
      </c>
      <c r="P2222" s="33"/>
      <c r="Q2222" s="33"/>
      <c r="R2222" s="34"/>
      <c r="S2222" s="28" t="n">
        <f aca="false">IF(O2222="Won",R2222,IF(O2222="Lost",0,N2222))</f>
        <v>550</v>
      </c>
      <c r="T2222" s="30" t="str">
        <f aca="false">IF(AND(P2222&lt;&gt;"",Q2222&lt;&gt;""),Q2222-P2222,"")</f>
        <v/>
      </c>
      <c r="U2222" s="30" t="str">
        <f aca="false">IF(AND(O2222="Engaging",P2222&lt;&gt;""),'Leia-me'!$B$5-P2222,"")</f>
        <v/>
      </c>
      <c r="V2222" s="25" t="str">
        <f aca="false">IF(O2222&lt;&gt;"Engaging","",IF(U2222&lt;='Leia-me'!$B$6,"Saudável",IF(U2222&lt;='Leia-me'!$B$7,"Esfriando",IF(U2222&lt;='Leia-me'!$B$8,"Última chance","Zumbi"))))</f>
        <v/>
      </c>
      <c r="W2222" s="25" t="str">
        <f aca="false">IF(O2222="Won",1,IF(O2222="Lost",0,""))</f>
        <v/>
      </c>
      <c r="Y2222" s="25" t="str">
        <f aca="false">IF(E2222="","Sim","")</f>
        <v/>
      </c>
    </row>
    <row r="2223" customFormat="false" ht="15" hidden="false" customHeight="false" outlineLevel="0" collapsed="false">
      <c r="A2223" s="25" t="s">
        <v>2475</v>
      </c>
      <c r="B2223" s="25" t="s">
        <v>67</v>
      </c>
      <c r="C2223" s="25" t="s">
        <v>75</v>
      </c>
      <c r="D2223" s="25" t="s">
        <v>80</v>
      </c>
      <c r="E2223" s="25" t="s">
        <v>207</v>
      </c>
      <c r="F2223" s="25" t="s">
        <v>168</v>
      </c>
      <c r="G2223" s="26" t="n">
        <v>375.43</v>
      </c>
      <c r="H2223" s="27" t="n">
        <v>1190</v>
      </c>
      <c r="I2223" s="25" t="s">
        <v>147</v>
      </c>
      <c r="K2223" s="25" t="n">
        <v>1985</v>
      </c>
      <c r="L2223" s="25" t="s">
        <v>186</v>
      </c>
      <c r="M2223" s="25" t="s">
        <v>171</v>
      </c>
      <c r="N2223" s="28" t="n">
        <v>550</v>
      </c>
      <c r="O2223" s="25" t="s">
        <v>57</v>
      </c>
      <c r="P2223" s="33"/>
      <c r="Q2223" s="33"/>
      <c r="R2223" s="34"/>
      <c r="S2223" s="28" t="n">
        <f aca="false">IF(O2223="Won",R2223,IF(O2223="Lost",0,N2223))</f>
        <v>550</v>
      </c>
      <c r="T2223" s="30" t="str">
        <f aca="false">IF(AND(P2223&lt;&gt;"",Q2223&lt;&gt;""),Q2223-P2223,"")</f>
        <v/>
      </c>
      <c r="U2223" s="30" t="str">
        <f aca="false">IF(AND(O2223="Engaging",P2223&lt;&gt;""),'Leia-me'!$B$5-P2223,"")</f>
        <v/>
      </c>
      <c r="V2223" s="25" t="str">
        <f aca="false">IF(O2223&lt;&gt;"Engaging","",IF(U2223&lt;='Leia-me'!$B$6,"Saudável",IF(U2223&lt;='Leia-me'!$B$7,"Esfriando",IF(U2223&lt;='Leia-me'!$B$8,"Última chance","Zumbi"))))</f>
        <v/>
      </c>
      <c r="W2223" s="25" t="str">
        <f aca="false">IF(O2223="Won",1,IF(O2223="Lost",0,""))</f>
        <v/>
      </c>
      <c r="Y2223" s="25" t="str">
        <f aca="false">IF(E2223="","Sim","")</f>
        <v/>
      </c>
    </row>
    <row r="2224" customFormat="false" ht="15" hidden="false" customHeight="false" outlineLevel="0" collapsed="false">
      <c r="A2224" s="25" t="s">
        <v>2476</v>
      </c>
      <c r="B2224" s="25" t="s">
        <v>67</v>
      </c>
      <c r="C2224" s="25" t="s">
        <v>75</v>
      </c>
      <c r="D2224" s="25" t="s">
        <v>80</v>
      </c>
      <c r="G2224" s="31"/>
      <c r="H2224" s="32"/>
      <c r="L2224" s="25" t="s">
        <v>186</v>
      </c>
      <c r="M2224" s="25" t="s">
        <v>171</v>
      </c>
      <c r="N2224" s="28" t="n">
        <v>550</v>
      </c>
      <c r="O2224" s="25" t="s">
        <v>57</v>
      </c>
      <c r="P2224" s="33"/>
      <c r="Q2224" s="33"/>
      <c r="R2224" s="34"/>
      <c r="S2224" s="28" t="n">
        <f aca="false">IF(O2224="Won",R2224,IF(O2224="Lost",0,N2224))</f>
        <v>550</v>
      </c>
      <c r="T2224" s="30" t="str">
        <f aca="false">IF(AND(P2224&lt;&gt;"",Q2224&lt;&gt;""),Q2224-P2224,"")</f>
        <v/>
      </c>
      <c r="U2224" s="30" t="str">
        <f aca="false">IF(AND(O2224="Engaging",P2224&lt;&gt;""),'Leia-me'!$B$5-P2224,"")</f>
        <v/>
      </c>
      <c r="V2224" s="25" t="str">
        <f aca="false">IF(O2224&lt;&gt;"Engaging","",IF(U2224&lt;='Leia-me'!$B$6,"Saudável",IF(U2224&lt;='Leia-me'!$B$7,"Esfriando",IF(U2224&lt;='Leia-me'!$B$8,"Última chance","Zumbi"))))</f>
        <v/>
      </c>
      <c r="W2224" s="25" t="str">
        <f aca="false">IF(O2224="Won",1,IF(O2224="Lost",0,""))</f>
        <v/>
      </c>
      <c r="Y2224" s="25" t="str">
        <f aca="false">IF(E2224="","Sim","")</f>
        <v>Sim</v>
      </c>
    </row>
    <row r="2225" customFormat="false" ht="15" hidden="false" customHeight="false" outlineLevel="0" collapsed="false">
      <c r="A2225" s="25" t="s">
        <v>2477</v>
      </c>
      <c r="B2225" s="25" t="s">
        <v>67</v>
      </c>
      <c r="C2225" s="25" t="s">
        <v>75</v>
      </c>
      <c r="D2225" s="25" t="s">
        <v>80</v>
      </c>
      <c r="G2225" s="31"/>
      <c r="H2225" s="32"/>
      <c r="L2225" s="25" t="s">
        <v>186</v>
      </c>
      <c r="M2225" s="25" t="s">
        <v>171</v>
      </c>
      <c r="N2225" s="28" t="n">
        <v>550</v>
      </c>
      <c r="O2225" s="25" t="s">
        <v>57</v>
      </c>
      <c r="P2225" s="33"/>
      <c r="Q2225" s="33"/>
      <c r="R2225" s="34"/>
      <c r="S2225" s="28" t="n">
        <f aca="false">IF(O2225="Won",R2225,IF(O2225="Lost",0,N2225))</f>
        <v>550</v>
      </c>
      <c r="T2225" s="30" t="str">
        <f aca="false">IF(AND(P2225&lt;&gt;"",Q2225&lt;&gt;""),Q2225-P2225,"")</f>
        <v/>
      </c>
      <c r="U2225" s="30" t="str">
        <f aca="false">IF(AND(O2225="Engaging",P2225&lt;&gt;""),'Leia-me'!$B$5-P2225,"")</f>
        <v/>
      </c>
      <c r="V2225" s="25" t="str">
        <f aca="false">IF(O2225&lt;&gt;"Engaging","",IF(U2225&lt;='Leia-me'!$B$6,"Saudável",IF(U2225&lt;='Leia-me'!$B$7,"Esfriando",IF(U2225&lt;='Leia-me'!$B$8,"Última chance","Zumbi"))))</f>
        <v/>
      </c>
      <c r="W2225" s="25" t="str">
        <f aca="false">IF(O2225="Won",1,IF(O2225="Lost",0,""))</f>
        <v/>
      </c>
      <c r="Y2225" s="25" t="str">
        <f aca="false">IF(E2225="","Sim","")</f>
        <v>Sim</v>
      </c>
    </row>
    <row r="2226" customFormat="false" ht="15" hidden="false" customHeight="false" outlineLevel="0" collapsed="false">
      <c r="A2226" s="25" t="s">
        <v>2478</v>
      </c>
      <c r="B2226" s="25" t="s">
        <v>67</v>
      </c>
      <c r="C2226" s="25" t="s">
        <v>75</v>
      </c>
      <c r="D2226" s="25" t="s">
        <v>80</v>
      </c>
      <c r="G2226" s="31"/>
      <c r="H2226" s="32"/>
      <c r="L2226" s="25" t="s">
        <v>186</v>
      </c>
      <c r="M2226" s="25" t="s">
        <v>171</v>
      </c>
      <c r="N2226" s="28" t="n">
        <v>550</v>
      </c>
      <c r="O2226" s="25" t="s">
        <v>57</v>
      </c>
      <c r="P2226" s="33"/>
      <c r="Q2226" s="33"/>
      <c r="R2226" s="34"/>
      <c r="S2226" s="28" t="n">
        <f aca="false">IF(O2226="Won",R2226,IF(O2226="Lost",0,N2226))</f>
        <v>550</v>
      </c>
      <c r="T2226" s="30" t="str">
        <f aca="false">IF(AND(P2226&lt;&gt;"",Q2226&lt;&gt;""),Q2226-P2226,"")</f>
        <v/>
      </c>
      <c r="U2226" s="30" t="str">
        <f aca="false">IF(AND(O2226="Engaging",P2226&lt;&gt;""),'Leia-me'!$B$5-P2226,"")</f>
        <v/>
      </c>
      <c r="V2226" s="25" t="str">
        <f aca="false">IF(O2226&lt;&gt;"Engaging","",IF(U2226&lt;='Leia-me'!$B$6,"Saudável",IF(U2226&lt;='Leia-me'!$B$7,"Esfriando",IF(U2226&lt;='Leia-me'!$B$8,"Última chance","Zumbi"))))</f>
        <v/>
      </c>
      <c r="W2226" s="25" t="str">
        <f aca="false">IF(O2226="Won",1,IF(O2226="Lost",0,""))</f>
        <v/>
      </c>
      <c r="Y2226" s="25" t="str">
        <f aca="false">IF(E2226="","Sim","")</f>
        <v>Sim</v>
      </c>
    </row>
    <row r="2227" customFormat="false" ht="15" hidden="false" customHeight="false" outlineLevel="0" collapsed="false">
      <c r="A2227" s="25" t="s">
        <v>2479</v>
      </c>
      <c r="B2227" s="25" t="s">
        <v>67</v>
      </c>
      <c r="C2227" s="25" t="s">
        <v>75</v>
      </c>
      <c r="D2227" s="25" t="s">
        <v>80</v>
      </c>
      <c r="G2227" s="31"/>
      <c r="H2227" s="32"/>
      <c r="L2227" s="25" t="s">
        <v>186</v>
      </c>
      <c r="M2227" s="25" t="s">
        <v>171</v>
      </c>
      <c r="N2227" s="28" t="n">
        <v>550</v>
      </c>
      <c r="O2227" s="25" t="s">
        <v>57</v>
      </c>
      <c r="P2227" s="33"/>
      <c r="Q2227" s="33"/>
      <c r="R2227" s="34"/>
      <c r="S2227" s="28" t="n">
        <f aca="false">IF(O2227="Won",R2227,IF(O2227="Lost",0,N2227))</f>
        <v>550</v>
      </c>
      <c r="T2227" s="30" t="str">
        <f aca="false">IF(AND(P2227&lt;&gt;"",Q2227&lt;&gt;""),Q2227-P2227,"")</f>
        <v/>
      </c>
      <c r="U2227" s="30" t="str">
        <f aca="false">IF(AND(O2227="Engaging",P2227&lt;&gt;""),'Leia-me'!$B$5-P2227,"")</f>
        <v/>
      </c>
      <c r="V2227" s="25" t="str">
        <f aca="false">IF(O2227&lt;&gt;"Engaging","",IF(U2227&lt;='Leia-me'!$B$6,"Saudável",IF(U2227&lt;='Leia-me'!$B$7,"Esfriando",IF(U2227&lt;='Leia-me'!$B$8,"Última chance","Zumbi"))))</f>
        <v/>
      </c>
      <c r="W2227" s="25" t="str">
        <f aca="false">IF(O2227="Won",1,IF(O2227="Lost",0,""))</f>
        <v/>
      </c>
      <c r="Y2227" s="25" t="str">
        <f aca="false">IF(E2227="","Sim","")</f>
        <v>Sim</v>
      </c>
    </row>
    <row r="2228" customFormat="false" ht="15" hidden="false" customHeight="false" outlineLevel="0" collapsed="false">
      <c r="A2228" s="25" t="s">
        <v>2480</v>
      </c>
      <c r="B2228" s="25" t="s">
        <v>67</v>
      </c>
      <c r="C2228" s="25" t="s">
        <v>75</v>
      </c>
      <c r="D2228" s="25" t="s">
        <v>80</v>
      </c>
      <c r="G2228" s="31"/>
      <c r="H2228" s="32"/>
      <c r="L2228" s="25" t="s">
        <v>186</v>
      </c>
      <c r="M2228" s="25" t="s">
        <v>171</v>
      </c>
      <c r="N2228" s="28" t="n">
        <v>550</v>
      </c>
      <c r="O2228" s="25" t="s">
        <v>57</v>
      </c>
      <c r="P2228" s="33"/>
      <c r="Q2228" s="33"/>
      <c r="R2228" s="34"/>
      <c r="S2228" s="28" t="n">
        <f aca="false">IF(O2228="Won",R2228,IF(O2228="Lost",0,N2228))</f>
        <v>550</v>
      </c>
      <c r="T2228" s="30" t="str">
        <f aca="false">IF(AND(P2228&lt;&gt;"",Q2228&lt;&gt;""),Q2228-P2228,"")</f>
        <v/>
      </c>
      <c r="U2228" s="30" t="str">
        <f aca="false">IF(AND(O2228="Engaging",P2228&lt;&gt;""),'Leia-me'!$B$5-P2228,"")</f>
        <v/>
      </c>
      <c r="V2228" s="25" t="str">
        <f aca="false">IF(O2228&lt;&gt;"Engaging","",IF(U2228&lt;='Leia-me'!$B$6,"Saudável",IF(U2228&lt;='Leia-me'!$B$7,"Esfriando",IF(U2228&lt;='Leia-me'!$B$8,"Última chance","Zumbi"))))</f>
        <v/>
      </c>
      <c r="W2228" s="25" t="str">
        <f aca="false">IF(O2228="Won",1,IF(O2228="Lost",0,""))</f>
        <v/>
      </c>
      <c r="Y2228" s="25" t="str">
        <f aca="false">IF(E2228="","Sim","")</f>
        <v>Sim</v>
      </c>
    </row>
    <row r="2229" customFormat="false" ht="15" hidden="false" customHeight="false" outlineLevel="0" collapsed="false">
      <c r="A2229" s="25" t="s">
        <v>2481</v>
      </c>
      <c r="B2229" s="25" t="s">
        <v>67</v>
      </c>
      <c r="C2229" s="25" t="s">
        <v>75</v>
      </c>
      <c r="D2229" s="25" t="s">
        <v>80</v>
      </c>
      <c r="G2229" s="31"/>
      <c r="H2229" s="32"/>
      <c r="L2229" s="25" t="s">
        <v>186</v>
      </c>
      <c r="M2229" s="25" t="s">
        <v>171</v>
      </c>
      <c r="N2229" s="28" t="n">
        <v>550</v>
      </c>
      <c r="O2229" s="25" t="s">
        <v>57</v>
      </c>
      <c r="P2229" s="33"/>
      <c r="Q2229" s="33"/>
      <c r="R2229" s="34"/>
      <c r="S2229" s="28" t="n">
        <f aca="false">IF(O2229="Won",R2229,IF(O2229="Lost",0,N2229))</f>
        <v>550</v>
      </c>
      <c r="T2229" s="30" t="str">
        <f aca="false">IF(AND(P2229&lt;&gt;"",Q2229&lt;&gt;""),Q2229-P2229,"")</f>
        <v/>
      </c>
      <c r="U2229" s="30" t="str">
        <f aca="false">IF(AND(O2229="Engaging",P2229&lt;&gt;""),'Leia-me'!$B$5-P2229,"")</f>
        <v/>
      </c>
      <c r="V2229" s="25" t="str">
        <f aca="false">IF(O2229&lt;&gt;"Engaging","",IF(U2229&lt;='Leia-me'!$B$6,"Saudável",IF(U2229&lt;='Leia-me'!$B$7,"Esfriando",IF(U2229&lt;='Leia-me'!$B$8,"Última chance","Zumbi"))))</f>
        <v/>
      </c>
      <c r="W2229" s="25" t="str">
        <f aca="false">IF(O2229="Won",1,IF(O2229="Lost",0,""))</f>
        <v/>
      </c>
      <c r="Y2229" s="25" t="str">
        <f aca="false">IF(E2229="","Sim","")</f>
        <v>Sim</v>
      </c>
    </row>
    <row r="2230" customFormat="false" ht="15" hidden="false" customHeight="false" outlineLevel="0" collapsed="false">
      <c r="A2230" s="25" t="s">
        <v>2482</v>
      </c>
      <c r="B2230" s="25" t="s">
        <v>67</v>
      </c>
      <c r="C2230" s="25" t="s">
        <v>75</v>
      </c>
      <c r="D2230" s="25" t="s">
        <v>80</v>
      </c>
      <c r="E2230" s="25" t="s">
        <v>193</v>
      </c>
      <c r="F2230" s="25" t="s">
        <v>185</v>
      </c>
      <c r="G2230" s="26" t="n">
        <v>1100.04</v>
      </c>
      <c r="H2230" s="27" t="n">
        <v>2822</v>
      </c>
      <c r="I2230" s="25" t="s">
        <v>147</v>
      </c>
      <c r="K2230" s="25" t="n">
        <v>1996</v>
      </c>
      <c r="L2230" s="25" t="s">
        <v>170</v>
      </c>
      <c r="M2230" s="25" t="s">
        <v>171</v>
      </c>
      <c r="N2230" s="28" t="n">
        <v>1096</v>
      </c>
      <c r="O2230" s="25" t="s">
        <v>57</v>
      </c>
      <c r="P2230" s="33"/>
      <c r="Q2230" s="33"/>
      <c r="R2230" s="34"/>
      <c r="S2230" s="28" t="n">
        <f aca="false">IF(O2230="Won",R2230,IF(O2230="Lost",0,N2230))</f>
        <v>1096</v>
      </c>
      <c r="T2230" s="30" t="str">
        <f aca="false">IF(AND(P2230&lt;&gt;"",Q2230&lt;&gt;""),Q2230-P2230,"")</f>
        <v/>
      </c>
      <c r="U2230" s="30" t="str">
        <f aca="false">IF(AND(O2230="Engaging",P2230&lt;&gt;""),'Leia-me'!$B$5-P2230,"")</f>
        <v/>
      </c>
      <c r="V2230" s="25" t="str">
        <f aca="false">IF(O2230&lt;&gt;"Engaging","",IF(U2230&lt;='Leia-me'!$B$6,"Saudável",IF(U2230&lt;='Leia-me'!$B$7,"Esfriando",IF(U2230&lt;='Leia-me'!$B$8,"Última chance","Zumbi"))))</f>
        <v/>
      </c>
      <c r="W2230" s="25" t="str">
        <f aca="false">IF(O2230="Won",1,IF(O2230="Lost",0,""))</f>
        <v/>
      </c>
      <c r="Y2230" s="25" t="str">
        <f aca="false">IF(E2230="","Sim","")</f>
        <v/>
      </c>
    </row>
    <row r="2231" customFormat="false" ht="15" hidden="false" customHeight="false" outlineLevel="0" collapsed="false">
      <c r="A2231" s="25" t="s">
        <v>2483</v>
      </c>
      <c r="B2231" s="25" t="s">
        <v>67</v>
      </c>
      <c r="C2231" s="25" t="s">
        <v>75</v>
      </c>
      <c r="D2231" s="25" t="s">
        <v>80</v>
      </c>
      <c r="E2231" s="25" t="s">
        <v>2484</v>
      </c>
      <c r="F2231" s="25" t="s">
        <v>155</v>
      </c>
      <c r="G2231" s="26" t="n">
        <v>1825.82</v>
      </c>
      <c r="H2231" s="27" t="n">
        <v>5595</v>
      </c>
      <c r="I2231" s="25" t="s">
        <v>147</v>
      </c>
      <c r="J2231" s="25" t="s">
        <v>156</v>
      </c>
      <c r="K2231" s="25" t="n">
        <v>1995</v>
      </c>
      <c r="L2231" s="25" t="s">
        <v>170</v>
      </c>
      <c r="M2231" s="25" t="s">
        <v>171</v>
      </c>
      <c r="N2231" s="28" t="n">
        <v>1096</v>
      </c>
      <c r="O2231" s="25" t="s">
        <v>57</v>
      </c>
      <c r="P2231" s="33"/>
      <c r="Q2231" s="33"/>
      <c r="R2231" s="34"/>
      <c r="S2231" s="28" t="n">
        <f aca="false">IF(O2231="Won",R2231,IF(O2231="Lost",0,N2231))</f>
        <v>1096</v>
      </c>
      <c r="T2231" s="30" t="str">
        <f aca="false">IF(AND(P2231&lt;&gt;"",Q2231&lt;&gt;""),Q2231-P2231,"")</f>
        <v/>
      </c>
      <c r="U2231" s="30" t="str">
        <f aca="false">IF(AND(O2231="Engaging",P2231&lt;&gt;""),'Leia-me'!$B$5-P2231,"")</f>
        <v/>
      </c>
      <c r="V2231" s="25" t="str">
        <f aca="false">IF(O2231&lt;&gt;"Engaging","",IF(U2231&lt;='Leia-me'!$B$6,"Saudável",IF(U2231&lt;='Leia-me'!$B$7,"Esfriando",IF(U2231&lt;='Leia-me'!$B$8,"Última chance","Zumbi"))))</f>
        <v/>
      </c>
      <c r="W2231" s="25" t="str">
        <f aca="false">IF(O2231="Won",1,IF(O2231="Lost",0,""))</f>
        <v/>
      </c>
      <c r="Y2231" s="25" t="str">
        <f aca="false">IF(E2231="","Sim","")</f>
        <v/>
      </c>
    </row>
    <row r="2232" customFormat="false" ht="15" hidden="false" customHeight="false" outlineLevel="0" collapsed="false">
      <c r="A2232" s="25" t="s">
        <v>2485</v>
      </c>
      <c r="B2232" s="25" t="s">
        <v>67</v>
      </c>
      <c r="C2232" s="25" t="s">
        <v>75</v>
      </c>
      <c r="D2232" s="25" t="s">
        <v>80</v>
      </c>
      <c r="E2232" s="25" t="s">
        <v>463</v>
      </c>
      <c r="F2232" s="25" t="s">
        <v>211</v>
      </c>
      <c r="G2232" s="26" t="n">
        <v>2261.05</v>
      </c>
      <c r="H2232" s="27" t="n">
        <v>3851</v>
      </c>
      <c r="I2232" s="25" t="s">
        <v>147</v>
      </c>
      <c r="K2232" s="25" t="n">
        <v>2005</v>
      </c>
      <c r="L2232" s="25" t="s">
        <v>170</v>
      </c>
      <c r="M2232" s="25" t="s">
        <v>171</v>
      </c>
      <c r="N2232" s="28" t="n">
        <v>1096</v>
      </c>
      <c r="O2232" s="25" t="s">
        <v>57</v>
      </c>
      <c r="P2232" s="33"/>
      <c r="Q2232" s="33"/>
      <c r="R2232" s="34"/>
      <c r="S2232" s="28" t="n">
        <f aca="false">IF(O2232="Won",R2232,IF(O2232="Lost",0,N2232))</f>
        <v>1096</v>
      </c>
      <c r="T2232" s="30" t="str">
        <f aca="false">IF(AND(P2232&lt;&gt;"",Q2232&lt;&gt;""),Q2232-P2232,"")</f>
        <v/>
      </c>
      <c r="U2232" s="30" t="str">
        <f aca="false">IF(AND(O2232="Engaging",P2232&lt;&gt;""),'Leia-me'!$B$5-P2232,"")</f>
        <v/>
      </c>
      <c r="V2232" s="25" t="str">
        <f aca="false">IF(O2232&lt;&gt;"Engaging","",IF(U2232&lt;='Leia-me'!$B$6,"Saudável",IF(U2232&lt;='Leia-me'!$B$7,"Esfriando",IF(U2232&lt;='Leia-me'!$B$8,"Última chance","Zumbi"))))</f>
        <v/>
      </c>
      <c r="W2232" s="25" t="str">
        <f aca="false">IF(O2232="Won",1,IF(O2232="Lost",0,""))</f>
        <v/>
      </c>
      <c r="Y2232" s="25" t="str">
        <f aca="false">IF(E2232="","Sim","")</f>
        <v/>
      </c>
    </row>
    <row r="2233" customFormat="false" ht="15" hidden="false" customHeight="false" outlineLevel="0" collapsed="false">
      <c r="A2233" s="25" t="s">
        <v>2486</v>
      </c>
      <c r="B2233" s="25" t="s">
        <v>67</v>
      </c>
      <c r="C2233" s="25" t="s">
        <v>75</v>
      </c>
      <c r="D2233" s="25" t="s">
        <v>80</v>
      </c>
      <c r="G2233" s="31"/>
      <c r="H2233" s="32"/>
      <c r="L2233" s="25" t="s">
        <v>170</v>
      </c>
      <c r="M2233" s="25" t="s">
        <v>171</v>
      </c>
      <c r="N2233" s="28" t="n">
        <v>1096</v>
      </c>
      <c r="O2233" s="25" t="s">
        <v>57</v>
      </c>
      <c r="P2233" s="33"/>
      <c r="Q2233" s="33"/>
      <c r="R2233" s="34"/>
      <c r="S2233" s="28" t="n">
        <f aca="false">IF(O2233="Won",R2233,IF(O2233="Lost",0,N2233))</f>
        <v>1096</v>
      </c>
      <c r="T2233" s="30" t="str">
        <f aca="false">IF(AND(P2233&lt;&gt;"",Q2233&lt;&gt;""),Q2233-P2233,"")</f>
        <v/>
      </c>
      <c r="U2233" s="30" t="str">
        <f aca="false">IF(AND(O2233="Engaging",P2233&lt;&gt;""),'Leia-me'!$B$5-P2233,"")</f>
        <v/>
      </c>
      <c r="V2233" s="25" t="str">
        <f aca="false">IF(O2233&lt;&gt;"Engaging","",IF(U2233&lt;='Leia-me'!$B$6,"Saudável",IF(U2233&lt;='Leia-me'!$B$7,"Esfriando",IF(U2233&lt;='Leia-me'!$B$8,"Última chance","Zumbi"))))</f>
        <v/>
      </c>
      <c r="W2233" s="25" t="str">
        <f aca="false">IF(O2233="Won",1,IF(O2233="Lost",0,""))</f>
        <v/>
      </c>
      <c r="Y2233" s="25" t="str">
        <f aca="false">IF(E2233="","Sim","")</f>
        <v>Sim</v>
      </c>
    </row>
    <row r="2234" customFormat="false" ht="15" hidden="false" customHeight="false" outlineLevel="0" collapsed="false">
      <c r="A2234" s="25" t="s">
        <v>2487</v>
      </c>
      <c r="B2234" s="25" t="s">
        <v>67</v>
      </c>
      <c r="C2234" s="25" t="s">
        <v>75</v>
      </c>
      <c r="D2234" s="25" t="s">
        <v>80</v>
      </c>
      <c r="G2234" s="31"/>
      <c r="H2234" s="32"/>
      <c r="L2234" s="25" t="s">
        <v>170</v>
      </c>
      <c r="M2234" s="25" t="s">
        <v>171</v>
      </c>
      <c r="N2234" s="28" t="n">
        <v>1096</v>
      </c>
      <c r="O2234" s="25" t="s">
        <v>57</v>
      </c>
      <c r="P2234" s="33"/>
      <c r="Q2234" s="33"/>
      <c r="R2234" s="34"/>
      <c r="S2234" s="28" t="n">
        <f aca="false">IF(O2234="Won",R2234,IF(O2234="Lost",0,N2234))</f>
        <v>1096</v>
      </c>
      <c r="T2234" s="30" t="str">
        <f aca="false">IF(AND(P2234&lt;&gt;"",Q2234&lt;&gt;""),Q2234-P2234,"")</f>
        <v/>
      </c>
      <c r="U2234" s="30" t="str">
        <f aca="false">IF(AND(O2234="Engaging",P2234&lt;&gt;""),'Leia-me'!$B$5-P2234,"")</f>
        <v/>
      </c>
      <c r="V2234" s="25" t="str">
        <f aca="false">IF(O2234&lt;&gt;"Engaging","",IF(U2234&lt;='Leia-me'!$B$6,"Saudável",IF(U2234&lt;='Leia-me'!$B$7,"Esfriando",IF(U2234&lt;='Leia-me'!$B$8,"Última chance","Zumbi"))))</f>
        <v/>
      </c>
      <c r="W2234" s="25" t="str">
        <f aca="false">IF(O2234="Won",1,IF(O2234="Lost",0,""))</f>
        <v/>
      </c>
      <c r="Y2234" s="25" t="str">
        <f aca="false">IF(E2234="","Sim","")</f>
        <v>Sim</v>
      </c>
    </row>
    <row r="2235" customFormat="false" ht="15" hidden="false" customHeight="false" outlineLevel="0" collapsed="false">
      <c r="A2235" s="25" t="s">
        <v>2488</v>
      </c>
      <c r="B2235" s="25" t="s">
        <v>67</v>
      </c>
      <c r="C2235" s="25" t="s">
        <v>75</v>
      </c>
      <c r="D2235" s="25" t="s">
        <v>80</v>
      </c>
      <c r="G2235" s="31"/>
      <c r="H2235" s="32"/>
      <c r="L2235" s="25" t="s">
        <v>170</v>
      </c>
      <c r="M2235" s="25" t="s">
        <v>171</v>
      </c>
      <c r="N2235" s="28" t="n">
        <v>1096</v>
      </c>
      <c r="O2235" s="25" t="s">
        <v>57</v>
      </c>
      <c r="P2235" s="33"/>
      <c r="Q2235" s="33"/>
      <c r="R2235" s="34"/>
      <c r="S2235" s="28" t="n">
        <f aca="false">IF(O2235="Won",R2235,IF(O2235="Lost",0,N2235))</f>
        <v>1096</v>
      </c>
      <c r="T2235" s="30" t="str">
        <f aca="false">IF(AND(P2235&lt;&gt;"",Q2235&lt;&gt;""),Q2235-P2235,"")</f>
        <v/>
      </c>
      <c r="U2235" s="30" t="str">
        <f aca="false">IF(AND(O2235="Engaging",P2235&lt;&gt;""),'Leia-me'!$B$5-P2235,"")</f>
        <v/>
      </c>
      <c r="V2235" s="25" t="str">
        <f aca="false">IF(O2235&lt;&gt;"Engaging","",IF(U2235&lt;='Leia-me'!$B$6,"Saudável",IF(U2235&lt;='Leia-me'!$B$7,"Esfriando",IF(U2235&lt;='Leia-me'!$B$8,"Última chance","Zumbi"))))</f>
        <v/>
      </c>
      <c r="W2235" s="25" t="str">
        <f aca="false">IF(O2235="Won",1,IF(O2235="Lost",0,""))</f>
        <v/>
      </c>
      <c r="Y2235" s="25" t="str">
        <f aca="false">IF(E2235="","Sim","")</f>
        <v>Sim</v>
      </c>
    </row>
    <row r="2236" customFormat="false" ht="15" hidden="false" customHeight="false" outlineLevel="0" collapsed="false">
      <c r="A2236" s="25" t="s">
        <v>2489</v>
      </c>
      <c r="B2236" s="25" t="s">
        <v>67</v>
      </c>
      <c r="C2236" s="25" t="s">
        <v>75</v>
      </c>
      <c r="D2236" s="25" t="s">
        <v>80</v>
      </c>
      <c r="G2236" s="31"/>
      <c r="H2236" s="32"/>
      <c r="L2236" s="25" t="s">
        <v>170</v>
      </c>
      <c r="M2236" s="25" t="s">
        <v>171</v>
      </c>
      <c r="N2236" s="28" t="n">
        <v>1096</v>
      </c>
      <c r="O2236" s="25" t="s">
        <v>57</v>
      </c>
      <c r="P2236" s="33"/>
      <c r="Q2236" s="33"/>
      <c r="R2236" s="34"/>
      <c r="S2236" s="28" t="n">
        <f aca="false">IF(O2236="Won",R2236,IF(O2236="Lost",0,N2236))</f>
        <v>1096</v>
      </c>
      <c r="T2236" s="30" t="str">
        <f aca="false">IF(AND(P2236&lt;&gt;"",Q2236&lt;&gt;""),Q2236-P2236,"")</f>
        <v/>
      </c>
      <c r="U2236" s="30" t="str">
        <f aca="false">IF(AND(O2236="Engaging",P2236&lt;&gt;""),'Leia-me'!$B$5-P2236,"")</f>
        <v/>
      </c>
      <c r="V2236" s="25" t="str">
        <f aca="false">IF(O2236&lt;&gt;"Engaging","",IF(U2236&lt;='Leia-me'!$B$6,"Saudável",IF(U2236&lt;='Leia-me'!$B$7,"Esfriando",IF(U2236&lt;='Leia-me'!$B$8,"Última chance","Zumbi"))))</f>
        <v/>
      </c>
      <c r="W2236" s="25" t="str">
        <f aca="false">IF(O2236="Won",1,IF(O2236="Lost",0,""))</f>
        <v/>
      </c>
      <c r="Y2236" s="25" t="str">
        <f aca="false">IF(E2236="","Sim","")</f>
        <v>Sim</v>
      </c>
    </row>
    <row r="2237" customFormat="false" ht="15" hidden="false" customHeight="false" outlineLevel="0" collapsed="false">
      <c r="A2237" s="25" t="s">
        <v>2490</v>
      </c>
      <c r="B2237" s="25" t="s">
        <v>67</v>
      </c>
      <c r="C2237" s="25" t="s">
        <v>75</v>
      </c>
      <c r="D2237" s="25" t="s">
        <v>80</v>
      </c>
      <c r="G2237" s="31"/>
      <c r="H2237" s="32"/>
      <c r="L2237" s="25" t="s">
        <v>170</v>
      </c>
      <c r="M2237" s="25" t="s">
        <v>171</v>
      </c>
      <c r="N2237" s="28" t="n">
        <v>1096</v>
      </c>
      <c r="O2237" s="25" t="s">
        <v>57</v>
      </c>
      <c r="P2237" s="33"/>
      <c r="Q2237" s="33"/>
      <c r="R2237" s="34"/>
      <c r="S2237" s="28" t="n">
        <f aca="false">IF(O2237="Won",R2237,IF(O2237="Lost",0,N2237))</f>
        <v>1096</v>
      </c>
      <c r="T2237" s="30" t="str">
        <f aca="false">IF(AND(P2237&lt;&gt;"",Q2237&lt;&gt;""),Q2237-P2237,"")</f>
        <v/>
      </c>
      <c r="U2237" s="30" t="str">
        <f aca="false">IF(AND(O2237="Engaging",P2237&lt;&gt;""),'Leia-me'!$B$5-P2237,"")</f>
        <v/>
      </c>
      <c r="V2237" s="25" t="str">
        <f aca="false">IF(O2237&lt;&gt;"Engaging","",IF(U2237&lt;='Leia-me'!$B$6,"Saudável",IF(U2237&lt;='Leia-me'!$B$7,"Esfriando",IF(U2237&lt;='Leia-me'!$B$8,"Última chance","Zumbi"))))</f>
        <v/>
      </c>
      <c r="W2237" s="25" t="str">
        <f aca="false">IF(O2237="Won",1,IF(O2237="Lost",0,""))</f>
        <v/>
      </c>
      <c r="Y2237" s="25" t="str">
        <f aca="false">IF(E2237="","Sim","")</f>
        <v>Sim</v>
      </c>
    </row>
    <row r="2238" customFormat="false" ht="15" hidden="false" customHeight="false" outlineLevel="0" collapsed="false">
      <c r="A2238" s="25" t="s">
        <v>2491</v>
      </c>
      <c r="B2238" s="25" t="s">
        <v>67</v>
      </c>
      <c r="C2238" s="25" t="s">
        <v>75</v>
      </c>
      <c r="D2238" s="25" t="s">
        <v>80</v>
      </c>
      <c r="G2238" s="31"/>
      <c r="H2238" s="32"/>
      <c r="L2238" s="25" t="s">
        <v>170</v>
      </c>
      <c r="M2238" s="25" t="s">
        <v>171</v>
      </c>
      <c r="N2238" s="28" t="n">
        <v>1096</v>
      </c>
      <c r="O2238" s="25" t="s">
        <v>57</v>
      </c>
      <c r="P2238" s="33"/>
      <c r="Q2238" s="33"/>
      <c r="R2238" s="34"/>
      <c r="S2238" s="28" t="n">
        <f aca="false">IF(O2238="Won",R2238,IF(O2238="Lost",0,N2238))</f>
        <v>1096</v>
      </c>
      <c r="T2238" s="30" t="str">
        <f aca="false">IF(AND(P2238&lt;&gt;"",Q2238&lt;&gt;""),Q2238-P2238,"")</f>
        <v/>
      </c>
      <c r="U2238" s="30" t="str">
        <f aca="false">IF(AND(O2238="Engaging",P2238&lt;&gt;""),'Leia-me'!$B$5-P2238,"")</f>
        <v/>
      </c>
      <c r="V2238" s="25" t="str">
        <f aca="false">IF(O2238&lt;&gt;"Engaging","",IF(U2238&lt;='Leia-me'!$B$6,"Saudável",IF(U2238&lt;='Leia-me'!$B$7,"Esfriando",IF(U2238&lt;='Leia-me'!$B$8,"Última chance","Zumbi"))))</f>
        <v/>
      </c>
      <c r="W2238" s="25" t="str">
        <f aca="false">IF(O2238="Won",1,IF(O2238="Lost",0,""))</f>
        <v/>
      </c>
      <c r="Y2238" s="25" t="str">
        <f aca="false">IF(E2238="","Sim","")</f>
        <v>Sim</v>
      </c>
    </row>
    <row r="2239" customFormat="false" ht="15" hidden="false" customHeight="false" outlineLevel="0" collapsed="false">
      <c r="A2239" s="25" t="s">
        <v>2492</v>
      </c>
      <c r="B2239" s="25" t="s">
        <v>67</v>
      </c>
      <c r="C2239" s="25" t="s">
        <v>75</v>
      </c>
      <c r="D2239" s="25" t="s">
        <v>80</v>
      </c>
      <c r="G2239" s="31"/>
      <c r="H2239" s="32"/>
      <c r="L2239" s="25" t="s">
        <v>170</v>
      </c>
      <c r="M2239" s="25" t="s">
        <v>171</v>
      </c>
      <c r="N2239" s="28" t="n">
        <v>1096</v>
      </c>
      <c r="O2239" s="25" t="s">
        <v>57</v>
      </c>
      <c r="P2239" s="33"/>
      <c r="Q2239" s="33"/>
      <c r="R2239" s="34"/>
      <c r="S2239" s="28" t="n">
        <f aca="false">IF(O2239="Won",R2239,IF(O2239="Lost",0,N2239))</f>
        <v>1096</v>
      </c>
      <c r="T2239" s="30" t="str">
        <f aca="false">IF(AND(P2239&lt;&gt;"",Q2239&lt;&gt;""),Q2239-P2239,"")</f>
        <v/>
      </c>
      <c r="U2239" s="30" t="str">
        <f aca="false">IF(AND(O2239="Engaging",P2239&lt;&gt;""),'Leia-me'!$B$5-P2239,"")</f>
        <v/>
      </c>
      <c r="V2239" s="25" t="str">
        <f aca="false">IF(O2239&lt;&gt;"Engaging","",IF(U2239&lt;='Leia-me'!$B$6,"Saudável",IF(U2239&lt;='Leia-me'!$B$7,"Esfriando",IF(U2239&lt;='Leia-me'!$B$8,"Última chance","Zumbi"))))</f>
        <v/>
      </c>
      <c r="W2239" s="25" t="str">
        <f aca="false">IF(O2239="Won",1,IF(O2239="Lost",0,""))</f>
        <v/>
      </c>
      <c r="Y2239" s="25" t="str">
        <f aca="false">IF(E2239="","Sim","")</f>
        <v>Sim</v>
      </c>
    </row>
    <row r="2240" customFormat="false" ht="15" hidden="false" customHeight="false" outlineLevel="0" collapsed="false">
      <c r="A2240" s="25" t="s">
        <v>2493</v>
      </c>
      <c r="B2240" s="25" t="s">
        <v>67</v>
      </c>
      <c r="C2240" s="25" t="s">
        <v>75</v>
      </c>
      <c r="D2240" s="25" t="s">
        <v>80</v>
      </c>
      <c r="G2240" s="31"/>
      <c r="H2240" s="32"/>
      <c r="L2240" s="25" t="s">
        <v>170</v>
      </c>
      <c r="M2240" s="25" t="s">
        <v>171</v>
      </c>
      <c r="N2240" s="28" t="n">
        <v>1096</v>
      </c>
      <c r="O2240" s="25" t="s">
        <v>57</v>
      </c>
      <c r="P2240" s="33"/>
      <c r="Q2240" s="33"/>
      <c r="R2240" s="34"/>
      <c r="S2240" s="28" t="n">
        <f aca="false">IF(O2240="Won",R2240,IF(O2240="Lost",0,N2240))</f>
        <v>1096</v>
      </c>
      <c r="T2240" s="30" t="str">
        <f aca="false">IF(AND(P2240&lt;&gt;"",Q2240&lt;&gt;""),Q2240-P2240,"")</f>
        <v/>
      </c>
      <c r="U2240" s="30" t="str">
        <f aca="false">IF(AND(O2240="Engaging",P2240&lt;&gt;""),'Leia-me'!$B$5-P2240,"")</f>
        <v/>
      </c>
      <c r="V2240" s="25" t="str">
        <f aca="false">IF(O2240&lt;&gt;"Engaging","",IF(U2240&lt;='Leia-me'!$B$6,"Saudável",IF(U2240&lt;='Leia-me'!$B$7,"Esfriando",IF(U2240&lt;='Leia-me'!$B$8,"Última chance","Zumbi"))))</f>
        <v/>
      </c>
      <c r="W2240" s="25" t="str">
        <f aca="false">IF(O2240="Won",1,IF(O2240="Lost",0,""))</f>
        <v/>
      </c>
      <c r="Y2240" s="25" t="str">
        <f aca="false">IF(E2240="","Sim","")</f>
        <v>Sim</v>
      </c>
    </row>
    <row r="2241" customFormat="false" ht="15" hidden="false" customHeight="false" outlineLevel="0" collapsed="false">
      <c r="A2241" s="25" t="s">
        <v>2494</v>
      </c>
      <c r="B2241" s="25" t="s">
        <v>67</v>
      </c>
      <c r="C2241" s="25" t="s">
        <v>75</v>
      </c>
      <c r="D2241" s="25" t="s">
        <v>80</v>
      </c>
      <c r="G2241" s="31"/>
      <c r="H2241" s="32"/>
      <c r="L2241" s="25" t="s">
        <v>170</v>
      </c>
      <c r="M2241" s="25" t="s">
        <v>171</v>
      </c>
      <c r="N2241" s="28" t="n">
        <v>1096</v>
      </c>
      <c r="O2241" s="25" t="s">
        <v>57</v>
      </c>
      <c r="P2241" s="33"/>
      <c r="Q2241" s="33"/>
      <c r="R2241" s="34"/>
      <c r="S2241" s="28" t="n">
        <f aca="false">IF(O2241="Won",R2241,IF(O2241="Lost",0,N2241))</f>
        <v>1096</v>
      </c>
      <c r="T2241" s="30" t="str">
        <f aca="false">IF(AND(P2241&lt;&gt;"",Q2241&lt;&gt;""),Q2241-P2241,"")</f>
        <v/>
      </c>
      <c r="U2241" s="30" t="str">
        <f aca="false">IF(AND(O2241="Engaging",P2241&lt;&gt;""),'Leia-me'!$B$5-P2241,"")</f>
        <v/>
      </c>
      <c r="V2241" s="25" t="str">
        <f aca="false">IF(O2241&lt;&gt;"Engaging","",IF(U2241&lt;='Leia-me'!$B$6,"Saudável",IF(U2241&lt;='Leia-me'!$B$7,"Esfriando",IF(U2241&lt;='Leia-me'!$B$8,"Última chance","Zumbi"))))</f>
        <v/>
      </c>
      <c r="W2241" s="25" t="str">
        <f aca="false">IF(O2241="Won",1,IF(O2241="Lost",0,""))</f>
        <v/>
      </c>
      <c r="Y2241" s="25" t="str">
        <f aca="false">IF(E2241="","Sim","")</f>
        <v>Sim</v>
      </c>
    </row>
    <row r="2242" customFormat="false" ht="15" hidden="false" customHeight="false" outlineLevel="0" collapsed="false">
      <c r="A2242" s="25" t="s">
        <v>2495</v>
      </c>
      <c r="B2242" s="25" t="s">
        <v>67</v>
      </c>
      <c r="C2242" s="25" t="s">
        <v>75</v>
      </c>
      <c r="D2242" s="25" t="s">
        <v>80</v>
      </c>
      <c r="G2242" s="31"/>
      <c r="H2242" s="32"/>
      <c r="L2242" s="25" t="s">
        <v>170</v>
      </c>
      <c r="M2242" s="25" t="s">
        <v>171</v>
      </c>
      <c r="N2242" s="28" t="n">
        <v>1096</v>
      </c>
      <c r="O2242" s="25" t="s">
        <v>57</v>
      </c>
      <c r="P2242" s="33"/>
      <c r="Q2242" s="33"/>
      <c r="R2242" s="34"/>
      <c r="S2242" s="28" t="n">
        <f aca="false">IF(O2242="Won",R2242,IF(O2242="Lost",0,N2242))</f>
        <v>1096</v>
      </c>
      <c r="T2242" s="30" t="str">
        <f aca="false">IF(AND(P2242&lt;&gt;"",Q2242&lt;&gt;""),Q2242-P2242,"")</f>
        <v/>
      </c>
      <c r="U2242" s="30" t="str">
        <f aca="false">IF(AND(O2242="Engaging",P2242&lt;&gt;""),'Leia-me'!$B$5-P2242,"")</f>
        <v/>
      </c>
      <c r="V2242" s="25" t="str">
        <f aca="false">IF(O2242&lt;&gt;"Engaging","",IF(U2242&lt;='Leia-me'!$B$6,"Saudável",IF(U2242&lt;='Leia-me'!$B$7,"Esfriando",IF(U2242&lt;='Leia-me'!$B$8,"Última chance","Zumbi"))))</f>
        <v/>
      </c>
      <c r="W2242" s="25" t="str">
        <f aca="false">IF(O2242="Won",1,IF(O2242="Lost",0,""))</f>
        <v/>
      </c>
      <c r="Y2242" s="25" t="str">
        <f aca="false">IF(E2242="","Sim","")</f>
        <v>Sim</v>
      </c>
    </row>
    <row r="2243" customFormat="false" ht="15" hidden="false" customHeight="false" outlineLevel="0" collapsed="false">
      <c r="A2243" s="25" t="s">
        <v>2496</v>
      </c>
      <c r="B2243" s="25" t="s">
        <v>67</v>
      </c>
      <c r="C2243" s="25" t="s">
        <v>75</v>
      </c>
      <c r="D2243" s="25" t="s">
        <v>80</v>
      </c>
      <c r="G2243" s="31"/>
      <c r="H2243" s="32"/>
      <c r="L2243" s="25" t="s">
        <v>170</v>
      </c>
      <c r="M2243" s="25" t="s">
        <v>171</v>
      </c>
      <c r="N2243" s="28" t="n">
        <v>1096</v>
      </c>
      <c r="O2243" s="25" t="s">
        <v>57</v>
      </c>
      <c r="P2243" s="33"/>
      <c r="Q2243" s="33"/>
      <c r="R2243" s="34"/>
      <c r="S2243" s="28" t="n">
        <f aca="false">IF(O2243="Won",R2243,IF(O2243="Lost",0,N2243))</f>
        <v>1096</v>
      </c>
      <c r="T2243" s="30" t="str">
        <f aca="false">IF(AND(P2243&lt;&gt;"",Q2243&lt;&gt;""),Q2243-P2243,"")</f>
        <v/>
      </c>
      <c r="U2243" s="30" t="str">
        <f aca="false">IF(AND(O2243="Engaging",P2243&lt;&gt;""),'Leia-me'!$B$5-P2243,"")</f>
        <v/>
      </c>
      <c r="V2243" s="25" t="str">
        <f aca="false">IF(O2243&lt;&gt;"Engaging","",IF(U2243&lt;='Leia-me'!$B$6,"Saudável",IF(U2243&lt;='Leia-me'!$B$7,"Esfriando",IF(U2243&lt;='Leia-me'!$B$8,"Última chance","Zumbi"))))</f>
        <v/>
      </c>
      <c r="W2243" s="25" t="str">
        <f aca="false">IF(O2243="Won",1,IF(O2243="Lost",0,""))</f>
        <v/>
      </c>
      <c r="Y2243" s="25" t="str">
        <f aca="false">IF(E2243="","Sim","")</f>
        <v>Sim</v>
      </c>
    </row>
    <row r="2244" customFormat="false" ht="15" hidden="false" customHeight="false" outlineLevel="0" collapsed="false">
      <c r="A2244" s="25" t="s">
        <v>2497</v>
      </c>
      <c r="B2244" s="25" t="s">
        <v>67</v>
      </c>
      <c r="C2244" s="25" t="s">
        <v>75</v>
      </c>
      <c r="D2244" s="25" t="s">
        <v>80</v>
      </c>
      <c r="G2244" s="31"/>
      <c r="H2244" s="32"/>
      <c r="L2244" s="25" t="s">
        <v>170</v>
      </c>
      <c r="M2244" s="25" t="s">
        <v>171</v>
      </c>
      <c r="N2244" s="28" t="n">
        <v>1096</v>
      </c>
      <c r="O2244" s="25" t="s">
        <v>57</v>
      </c>
      <c r="P2244" s="33"/>
      <c r="Q2244" s="33"/>
      <c r="R2244" s="34"/>
      <c r="S2244" s="28" t="n">
        <f aca="false">IF(O2244="Won",R2244,IF(O2244="Lost",0,N2244))</f>
        <v>1096</v>
      </c>
      <c r="T2244" s="30" t="str">
        <f aca="false">IF(AND(P2244&lt;&gt;"",Q2244&lt;&gt;""),Q2244-P2244,"")</f>
        <v/>
      </c>
      <c r="U2244" s="30" t="str">
        <f aca="false">IF(AND(O2244="Engaging",P2244&lt;&gt;""),'Leia-me'!$B$5-P2244,"")</f>
        <v/>
      </c>
      <c r="V2244" s="25" t="str">
        <f aca="false">IF(O2244&lt;&gt;"Engaging","",IF(U2244&lt;='Leia-me'!$B$6,"Saudável",IF(U2244&lt;='Leia-me'!$B$7,"Esfriando",IF(U2244&lt;='Leia-me'!$B$8,"Última chance","Zumbi"))))</f>
        <v/>
      </c>
      <c r="W2244" s="25" t="str">
        <f aca="false">IF(O2244="Won",1,IF(O2244="Lost",0,""))</f>
        <v/>
      </c>
      <c r="Y2244" s="25" t="str">
        <f aca="false">IF(E2244="","Sim","")</f>
        <v>Sim</v>
      </c>
    </row>
    <row r="2245" customFormat="false" ht="15" hidden="false" customHeight="false" outlineLevel="0" collapsed="false">
      <c r="A2245" s="25" t="s">
        <v>2498</v>
      </c>
      <c r="B2245" s="25" t="s">
        <v>67</v>
      </c>
      <c r="C2245" s="25" t="s">
        <v>75</v>
      </c>
      <c r="D2245" s="25" t="s">
        <v>80</v>
      </c>
      <c r="G2245" s="31"/>
      <c r="H2245" s="32"/>
      <c r="L2245" s="25" t="s">
        <v>170</v>
      </c>
      <c r="M2245" s="25" t="s">
        <v>171</v>
      </c>
      <c r="N2245" s="28" t="n">
        <v>1096</v>
      </c>
      <c r="O2245" s="25" t="s">
        <v>57</v>
      </c>
      <c r="P2245" s="33"/>
      <c r="Q2245" s="33"/>
      <c r="R2245" s="34"/>
      <c r="S2245" s="28" t="n">
        <f aca="false">IF(O2245="Won",R2245,IF(O2245="Lost",0,N2245))</f>
        <v>1096</v>
      </c>
      <c r="T2245" s="30" t="str">
        <f aca="false">IF(AND(P2245&lt;&gt;"",Q2245&lt;&gt;""),Q2245-P2245,"")</f>
        <v/>
      </c>
      <c r="U2245" s="30" t="str">
        <f aca="false">IF(AND(O2245="Engaging",P2245&lt;&gt;""),'Leia-me'!$B$5-P2245,"")</f>
        <v/>
      </c>
      <c r="V2245" s="25" t="str">
        <f aca="false">IF(O2245&lt;&gt;"Engaging","",IF(U2245&lt;='Leia-me'!$B$6,"Saudável",IF(U2245&lt;='Leia-me'!$B$7,"Esfriando",IF(U2245&lt;='Leia-me'!$B$8,"Última chance","Zumbi"))))</f>
        <v/>
      </c>
      <c r="W2245" s="25" t="str">
        <f aca="false">IF(O2245="Won",1,IF(O2245="Lost",0,""))</f>
        <v/>
      </c>
      <c r="Y2245" s="25" t="str">
        <f aca="false">IF(E2245="","Sim","")</f>
        <v>Sim</v>
      </c>
    </row>
    <row r="2246" customFormat="false" ht="15" hidden="false" customHeight="false" outlineLevel="0" collapsed="false">
      <c r="A2246" s="25" t="s">
        <v>2499</v>
      </c>
      <c r="B2246" s="25" t="s">
        <v>67</v>
      </c>
      <c r="C2246" s="25" t="s">
        <v>75</v>
      </c>
      <c r="D2246" s="25" t="s">
        <v>80</v>
      </c>
      <c r="G2246" s="31"/>
      <c r="H2246" s="32"/>
      <c r="L2246" s="25" t="s">
        <v>170</v>
      </c>
      <c r="M2246" s="25" t="s">
        <v>171</v>
      </c>
      <c r="N2246" s="28" t="n">
        <v>1096</v>
      </c>
      <c r="O2246" s="25" t="s">
        <v>57</v>
      </c>
      <c r="P2246" s="33"/>
      <c r="Q2246" s="33"/>
      <c r="R2246" s="34"/>
      <c r="S2246" s="28" t="n">
        <f aca="false">IF(O2246="Won",R2246,IF(O2246="Lost",0,N2246))</f>
        <v>1096</v>
      </c>
      <c r="T2246" s="30" t="str">
        <f aca="false">IF(AND(P2246&lt;&gt;"",Q2246&lt;&gt;""),Q2246-P2246,"")</f>
        <v/>
      </c>
      <c r="U2246" s="30" t="str">
        <f aca="false">IF(AND(O2246="Engaging",P2246&lt;&gt;""),'Leia-me'!$B$5-P2246,"")</f>
        <v/>
      </c>
      <c r="V2246" s="25" t="str">
        <f aca="false">IF(O2246&lt;&gt;"Engaging","",IF(U2246&lt;='Leia-me'!$B$6,"Saudável",IF(U2246&lt;='Leia-me'!$B$7,"Esfriando",IF(U2246&lt;='Leia-me'!$B$8,"Última chance","Zumbi"))))</f>
        <v/>
      </c>
      <c r="W2246" s="25" t="str">
        <f aca="false">IF(O2246="Won",1,IF(O2246="Lost",0,""))</f>
        <v/>
      </c>
      <c r="Y2246" s="25" t="str">
        <f aca="false">IF(E2246="","Sim","")</f>
        <v>Sim</v>
      </c>
    </row>
    <row r="2247" customFormat="false" ht="15" hidden="false" customHeight="false" outlineLevel="0" collapsed="false">
      <c r="A2247" s="25" t="s">
        <v>2500</v>
      </c>
      <c r="B2247" s="25" t="s">
        <v>67</v>
      </c>
      <c r="C2247" s="25" t="s">
        <v>75</v>
      </c>
      <c r="D2247" s="25" t="s">
        <v>80</v>
      </c>
      <c r="G2247" s="31"/>
      <c r="H2247" s="32"/>
      <c r="L2247" s="25" t="s">
        <v>170</v>
      </c>
      <c r="M2247" s="25" t="s">
        <v>171</v>
      </c>
      <c r="N2247" s="28" t="n">
        <v>1096</v>
      </c>
      <c r="O2247" s="25" t="s">
        <v>57</v>
      </c>
      <c r="P2247" s="33"/>
      <c r="Q2247" s="33"/>
      <c r="R2247" s="34"/>
      <c r="S2247" s="28" t="n">
        <f aca="false">IF(O2247="Won",R2247,IF(O2247="Lost",0,N2247))</f>
        <v>1096</v>
      </c>
      <c r="T2247" s="30" t="str">
        <f aca="false">IF(AND(P2247&lt;&gt;"",Q2247&lt;&gt;""),Q2247-P2247,"")</f>
        <v/>
      </c>
      <c r="U2247" s="30" t="str">
        <f aca="false">IF(AND(O2247="Engaging",P2247&lt;&gt;""),'Leia-me'!$B$5-P2247,"")</f>
        <v/>
      </c>
      <c r="V2247" s="25" t="str">
        <f aca="false">IF(O2247&lt;&gt;"Engaging","",IF(U2247&lt;='Leia-me'!$B$6,"Saudável",IF(U2247&lt;='Leia-me'!$B$7,"Esfriando",IF(U2247&lt;='Leia-me'!$B$8,"Última chance","Zumbi"))))</f>
        <v/>
      </c>
      <c r="W2247" s="25" t="str">
        <f aca="false">IF(O2247="Won",1,IF(O2247="Lost",0,""))</f>
        <v/>
      </c>
      <c r="Y2247" s="25" t="str">
        <f aca="false">IF(E2247="","Sim","")</f>
        <v>Sim</v>
      </c>
    </row>
    <row r="2248" customFormat="false" ht="15" hidden="false" customHeight="false" outlineLevel="0" collapsed="false">
      <c r="A2248" s="25" t="s">
        <v>2501</v>
      </c>
      <c r="B2248" s="25" t="s">
        <v>67</v>
      </c>
      <c r="C2248" s="25" t="s">
        <v>75</v>
      </c>
      <c r="D2248" s="25" t="s">
        <v>80</v>
      </c>
      <c r="G2248" s="31"/>
      <c r="H2248" s="32"/>
      <c r="L2248" s="25" t="s">
        <v>170</v>
      </c>
      <c r="M2248" s="25" t="s">
        <v>171</v>
      </c>
      <c r="N2248" s="28" t="n">
        <v>1096</v>
      </c>
      <c r="O2248" s="25" t="s">
        <v>57</v>
      </c>
      <c r="P2248" s="33"/>
      <c r="Q2248" s="33"/>
      <c r="R2248" s="34"/>
      <c r="S2248" s="28" t="n">
        <f aca="false">IF(O2248="Won",R2248,IF(O2248="Lost",0,N2248))</f>
        <v>1096</v>
      </c>
      <c r="T2248" s="30" t="str">
        <f aca="false">IF(AND(P2248&lt;&gt;"",Q2248&lt;&gt;""),Q2248-P2248,"")</f>
        <v/>
      </c>
      <c r="U2248" s="30" t="str">
        <f aca="false">IF(AND(O2248="Engaging",P2248&lt;&gt;""),'Leia-me'!$B$5-P2248,"")</f>
        <v/>
      </c>
      <c r="V2248" s="25" t="str">
        <f aca="false">IF(O2248&lt;&gt;"Engaging","",IF(U2248&lt;='Leia-me'!$B$6,"Saudável",IF(U2248&lt;='Leia-me'!$B$7,"Esfriando",IF(U2248&lt;='Leia-me'!$B$8,"Última chance","Zumbi"))))</f>
        <v/>
      </c>
      <c r="W2248" s="25" t="str">
        <f aca="false">IF(O2248="Won",1,IF(O2248="Lost",0,""))</f>
        <v/>
      </c>
      <c r="Y2248" s="25" t="str">
        <f aca="false">IF(E2248="","Sim","")</f>
        <v>Sim</v>
      </c>
    </row>
    <row r="2249" customFormat="false" ht="15" hidden="false" customHeight="false" outlineLevel="0" collapsed="false">
      <c r="A2249" s="25" t="s">
        <v>2502</v>
      </c>
      <c r="B2249" s="25" t="s">
        <v>67</v>
      </c>
      <c r="C2249" s="25" t="s">
        <v>75</v>
      </c>
      <c r="D2249" s="25" t="s">
        <v>80</v>
      </c>
      <c r="G2249" s="31"/>
      <c r="H2249" s="32"/>
      <c r="L2249" s="25" t="s">
        <v>170</v>
      </c>
      <c r="M2249" s="25" t="s">
        <v>171</v>
      </c>
      <c r="N2249" s="28" t="n">
        <v>1096</v>
      </c>
      <c r="O2249" s="25" t="s">
        <v>57</v>
      </c>
      <c r="P2249" s="33"/>
      <c r="Q2249" s="33"/>
      <c r="R2249" s="34"/>
      <c r="S2249" s="28" t="n">
        <f aca="false">IF(O2249="Won",R2249,IF(O2249="Lost",0,N2249))</f>
        <v>1096</v>
      </c>
      <c r="T2249" s="30" t="str">
        <f aca="false">IF(AND(P2249&lt;&gt;"",Q2249&lt;&gt;""),Q2249-P2249,"")</f>
        <v/>
      </c>
      <c r="U2249" s="30" t="str">
        <f aca="false">IF(AND(O2249="Engaging",P2249&lt;&gt;""),'Leia-me'!$B$5-P2249,"")</f>
        <v/>
      </c>
      <c r="V2249" s="25" t="str">
        <f aca="false">IF(O2249&lt;&gt;"Engaging","",IF(U2249&lt;='Leia-me'!$B$6,"Saudável",IF(U2249&lt;='Leia-me'!$B$7,"Esfriando",IF(U2249&lt;='Leia-me'!$B$8,"Última chance","Zumbi"))))</f>
        <v/>
      </c>
      <c r="W2249" s="25" t="str">
        <f aca="false">IF(O2249="Won",1,IF(O2249="Lost",0,""))</f>
        <v/>
      </c>
      <c r="Y2249" s="25" t="str">
        <f aca="false">IF(E2249="","Sim","")</f>
        <v>Sim</v>
      </c>
    </row>
    <row r="2250" customFormat="false" ht="15" hidden="false" customHeight="false" outlineLevel="0" collapsed="false">
      <c r="A2250" s="25" t="s">
        <v>2503</v>
      </c>
      <c r="B2250" s="25" t="s">
        <v>67</v>
      </c>
      <c r="C2250" s="25" t="s">
        <v>75</v>
      </c>
      <c r="D2250" s="25" t="s">
        <v>80</v>
      </c>
      <c r="G2250" s="31"/>
      <c r="H2250" s="32"/>
      <c r="L2250" s="25" t="s">
        <v>170</v>
      </c>
      <c r="M2250" s="25" t="s">
        <v>171</v>
      </c>
      <c r="N2250" s="28" t="n">
        <v>1096</v>
      </c>
      <c r="O2250" s="25" t="s">
        <v>57</v>
      </c>
      <c r="P2250" s="33"/>
      <c r="Q2250" s="33"/>
      <c r="R2250" s="34"/>
      <c r="S2250" s="28" t="n">
        <f aca="false">IF(O2250="Won",R2250,IF(O2250="Lost",0,N2250))</f>
        <v>1096</v>
      </c>
      <c r="T2250" s="30" t="str">
        <f aca="false">IF(AND(P2250&lt;&gt;"",Q2250&lt;&gt;""),Q2250-P2250,"")</f>
        <v/>
      </c>
      <c r="U2250" s="30" t="str">
        <f aca="false">IF(AND(O2250="Engaging",P2250&lt;&gt;""),'Leia-me'!$B$5-P2250,"")</f>
        <v/>
      </c>
      <c r="V2250" s="25" t="str">
        <f aca="false">IF(O2250&lt;&gt;"Engaging","",IF(U2250&lt;='Leia-me'!$B$6,"Saudável",IF(U2250&lt;='Leia-me'!$B$7,"Esfriando",IF(U2250&lt;='Leia-me'!$B$8,"Última chance","Zumbi"))))</f>
        <v/>
      </c>
      <c r="W2250" s="25" t="str">
        <f aca="false">IF(O2250="Won",1,IF(O2250="Lost",0,""))</f>
        <v/>
      </c>
      <c r="Y2250" s="25" t="str">
        <f aca="false">IF(E2250="","Sim","")</f>
        <v>Sim</v>
      </c>
    </row>
    <row r="2251" customFormat="false" ht="15" hidden="false" customHeight="false" outlineLevel="0" collapsed="false">
      <c r="A2251" s="25" t="s">
        <v>2504</v>
      </c>
      <c r="B2251" s="25" t="s">
        <v>67</v>
      </c>
      <c r="C2251" s="25" t="s">
        <v>75</v>
      </c>
      <c r="D2251" s="25" t="s">
        <v>80</v>
      </c>
      <c r="E2251" s="25" t="s">
        <v>1187</v>
      </c>
      <c r="F2251" s="25" t="s">
        <v>159</v>
      </c>
      <c r="G2251" s="26" t="n">
        <v>2059.9</v>
      </c>
      <c r="H2251" s="27" t="n">
        <v>3644</v>
      </c>
      <c r="I2251" s="25" t="s">
        <v>147</v>
      </c>
      <c r="K2251" s="25" t="n">
        <v>1988</v>
      </c>
      <c r="L2251" s="25" t="s">
        <v>178</v>
      </c>
      <c r="M2251" s="25" t="s">
        <v>171</v>
      </c>
      <c r="N2251" s="28" t="n">
        <v>5482</v>
      </c>
      <c r="O2251" s="25" t="s">
        <v>57</v>
      </c>
      <c r="P2251" s="33"/>
      <c r="Q2251" s="33"/>
      <c r="R2251" s="34"/>
      <c r="S2251" s="28" t="n">
        <f aca="false">IF(O2251="Won",R2251,IF(O2251="Lost",0,N2251))</f>
        <v>5482</v>
      </c>
      <c r="T2251" s="30" t="str">
        <f aca="false">IF(AND(P2251&lt;&gt;"",Q2251&lt;&gt;""),Q2251-P2251,"")</f>
        <v/>
      </c>
      <c r="U2251" s="30" t="str">
        <f aca="false">IF(AND(O2251="Engaging",P2251&lt;&gt;""),'Leia-me'!$B$5-P2251,"")</f>
        <v/>
      </c>
      <c r="V2251" s="25" t="str">
        <f aca="false">IF(O2251&lt;&gt;"Engaging","",IF(U2251&lt;='Leia-me'!$B$6,"Saudável",IF(U2251&lt;='Leia-me'!$B$7,"Esfriando",IF(U2251&lt;='Leia-me'!$B$8,"Última chance","Zumbi"))))</f>
        <v/>
      </c>
      <c r="W2251" s="25" t="str">
        <f aca="false">IF(O2251="Won",1,IF(O2251="Lost",0,""))</f>
        <v/>
      </c>
      <c r="Y2251" s="25" t="str">
        <f aca="false">IF(E2251="","Sim","")</f>
        <v/>
      </c>
    </row>
    <row r="2252" customFormat="false" ht="15" hidden="false" customHeight="false" outlineLevel="0" collapsed="false">
      <c r="A2252" s="25" t="s">
        <v>2505</v>
      </c>
      <c r="B2252" s="25" t="s">
        <v>67</v>
      </c>
      <c r="C2252" s="25" t="s">
        <v>75</v>
      </c>
      <c r="D2252" s="25" t="s">
        <v>80</v>
      </c>
      <c r="E2252" s="25" t="s">
        <v>609</v>
      </c>
      <c r="F2252" s="25" t="s">
        <v>267</v>
      </c>
      <c r="G2252" s="26" t="n">
        <v>692.19</v>
      </c>
      <c r="H2252" s="27" t="n">
        <v>1922</v>
      </c>
      <c r="I2252" s="25" t="s">
        <v>147</v>
      </c>
      <c r="K2252" s="25" t="n">
        <v>2003</v>
      </c>
      <c r="L2252" s="25" t="s">
        <v>178</v>
      </c>
      <c r="M2252" s="25" t="s">
        <v>171</v>
      </c>
      <c r="N2252" s="28" t="n">
        <v>5482</v>
      </c>
      <c r="O2252" s="25" t="s">
        <v>57</v>
      </c>
      <c r="P2252" s="33"/>
      <c r="Q2252" s="33"/>
      <c r="R2252" s="34"/>
      <c r="S2252" s="28" t="n">
        <f aca="false">IF(O2252="Won",R2252,IF(O2252="Lost",0,N2252))</f>
        <v>5482</v>
      </c>
      <c r="T2252" s="30" t="str">
        <f aca="false">IF(AND(P2252&lt;&gt;"",Q2252&lt;&gt;""),Q2252-P2252,"")</f>
        <v/>
      </c>
      <c r="U2252" s="30" t="str">
        <f aca="false">IF(AND(O2252="Engaging",P2252&lt;&gt;""),'Leia-me'!$B$5-P2252,"")</f>
        <v/>
      </c>
      <c r="V2252" s="25" t="str">
        <f aca="false">IF(O2252&lt;&gt;"Engaging","",IF(U2252&lt;='Leia-me'!$B$6,"Saudável",IF(U2252&lt;='Leia-me'!$B$7,"Esfriando",IF(U2252&lt;='Leia-me'!$B$8,"Última chance","Zumbi"))))</f>
        <v/>
      </c>
      <c r="W2252" s="25" t="str">
        <f aca="false">IF(O2252="Won",1,IF(O2252="Lost",0,""))</f>
        <v/>
      </c>
      <c r="Y2252" s="25" t="str">
        <f aca="false">IF(E2252="","Sim","")</f>
        <v/>
      </c>
    </row>
    <row r="2253" customFormat="false" ht="15" hidden="false" customHeight="false" outlineLevel="0" collapsed="false">
      <c r="A2253" s="25" t="s">
        <v>2506</v>
      </c>
      <c r="B2253" s="25" t="s">
        <v>67</v>
      </c>
      <c r="C2253" s="25" t="s">
        <v>75</v>
      </c>
      <c r="D2253" s="25" t="s">
        <v>80</v>
      </c>
      <c r="E2253" s="25" t="s">
        <v>428</v>
      </c>
      <c r="F2253" s="25" t="s">
        <v>267</v>
      </c>
      <c r="G2253" s="26" t="n">
        <v>792.46</v>
      </c>
      <c r="H2253" s="27" t="n">
        <v>1299</v>
      </c>
      <c r="I2253" s="25" t="s">
        <v>147</v>
      </c>
      <c r="K2253" s="25" t="n">
        <v>1982</v>
      </c>
      <c r="L2253" s="25" t="s">
        <v>178</v>
      </c>
      <c r="M2253" s="25" t="s">
        <v>171</v>
      </c>
      <c r="N2253" s="28" t="n">
        <v>5482</v>
      </c>
      <c r="O2253" s="25" t="s">
        <v>57</v>
      </c>
      <c r="P2253" s="33"/>
      <c r="Q2253" s="33"/>
      <c r="R2253" s="34"/>
      <c r="S2253" s="28" t="n">
        <f aca="false">IF(O2253="Won",R2253,IF(O2253="Lost",0,N2253))</f>
        <v>5482</v>
      </c>
      <c r="T2253" s="30" t="str">
        <f aca="false">IF(AND(P2253&lt;&gt;"",Q2253&lt;&gt;""),Q2253-P2253,"")</f>
        <v/>
      </c>
      <c r="U2253" s="30" t="str">
        <f aca="false">IF(AND(O2253="Engaging",P2253&lt;&gt;""),'Leia-me'!$B$5-P2253,"")</f>
        <v/>
      </c>
      <c r="V2253" s="25" t="str">
        <f aca="false">IF(O2253&lt;&gt;"Engaging","",IF(U2253&lt;='Leia-me'!$B$6,"Saudável",IF(U2253&lt;='Leia-me'!$B$7,"Esfriando",IF(U2253&lt;='Leia-me'!$B$8,"Última chance","Zumbi"))))</f>
        <v/>
      </c>
      <c r="W2253" s="25" t="str">
        <f aca="false">IF(O2253="Won",1,IF(O2253="Lost",0,""))</f>
        <v/>
      </c>
      <c r="Y2253" s="25" t="str">
        <f aca="false">IF(E2253="","Sim","")</f>
        <v/>
      </c>
    </row>
    <row r="2254" customFormat="false" ht="15" hidden="false" customHeight="false" outlineLevel="0" collapsed="false">
      <c r="A2254" s="25" t="s">
        <v>2507</v>
      </c>
      <c r="B2254" s="25" t="s">
        <v>67</v>
      </c>
      <c r="C2254" s="25" t="s">
        <v>75</v>
      </c>
      <c r="D2254" s="25" t="s">
        <v>80</v>
      </c>
      <c r="E2254" s="25" t="s">
        <v>1640</v>
      </c>
      <c r="F2254" s="25" t="s">
        <v>211</v>
      </c>
      <c r="G2254" s="26" t="n">
        <v>71.12</v>
      </c>
      <c r="H2254" s="27" t="n">
        <v>144</v>
      </c>
      <c r="I2254" s="25" t="s">
        <v>147</v>
      </c>
      <c r="K2254" s="25" t="n">
        <v>2010</v>
      </c>
      <c r="L2254" s="25" t="s">
        <v>178</v>
      </c>
      <c r="M2254" s="25" t="s">
        <v>171</v>
      </c>
      <c r="N2254" s="28" t="n">
        <v>5482</v>
      </c>
      <c r="O2254" s="25" t="s">
        <v>57</v>
      </c>
      <c r="P2254" s="33"/>
      <c r="Q2254" s="33"/>
      <c r="R2254" s="34"/>
      <c r="S2254" s="28" t="n">
        <f aca="false">IF(O2254="Won",R2254,IF(O2254="Lost",0,N2254))</f>
        <v>5482</v>
      </c>
      <c r="T2254" s="30" t="str">
        <f aca="false">IF(AND(P2254&lt;&gt;"",Q2254&lt;&gt;""),Q2254-P2254,"")</f>
        <v/>
      </c>
      <c r="U2254" s="30" t="str">
        <f aca="false">IF(AND(O2254="Engaging",P2254&lt;&gt;""),'Leia-me'!$B$5-P2254,"")</f>
        <v/>
      </c>
      <c r="V2254" s="25" t="str">
        <f aca="false">IF(O2254&lt;&gt;"Engaging","",IF(U2254&lt;='Leia-me'!$B$6,"Saudável",IF(U2254&lt;='Leia-me'!$B$7,"Esfriando",IF(U2254&lt;='Leia-me'!$B$8,"Última chance","Zumbi"))))</f>
        <v/>
      </c>
      <c r="W2254" s="25" t="str">
        <f aca="false">IF(O2254="Won",1,IF(O2254="Lost",0,""))</f>
        <v/>
      </c>
      <c r="Y2254" s="25" t="str">
        <f aca="false">IF(E2254="","Sim","")</f>
        <v/>
      </c>
    </row>
    <row r="2255" customFormat="false" ht="15" hidden="false" customHeight="false" outlineLevel="0" collapsed="false">
      <c r="A2255" s="25" t="s">
        <v>2508</v>
      </c>
      <c r="B2255" s="25" t="s">
        <v>67</v>
      </c>
      <c r="C2255" s="25" t="s">
        <v>75</v>
      </c>
      <c r="D2255" s="25" t="s">
        <v>80</v>
      </c>
      <c r="G2255" s="31"/>
      <c r="H2255" s="32"/>
      <c r="L2255" s="25" t="s">
        <v>178</v>
      </c>
      <c r="M2255" s="25" t="s">
        <v>171</v>
      </c>
      <c r="N2255" s="28" t="n">
        <v>5482</v>
      </c>
      <c r="O2255" s="25" t="s">
        <v>57</v>
      </c>
      <c r="P2255" s="33"/>
      <c r="Q2255" s="33"/>
      <c r="R2255" s="34"/>
      <c r="S2255" s="28" t="n">
        <f aca="false">IF(O2255="Won",R2255,IF(O2255="Lost",0,N2255))</f>
        <v>5482</v>
      </c>
      <c r="T2255" s="30" t="str">
        <f aca="false">IF(AND(P2255&lt;&gt;"",Q2255&lt;&gt;""),Q2255-P2255,"")</f>
        <v/>
      </c>
      <c r="U2255" s="30" t="str">
        <f aca="false">IF(AND(O2255="Engaging",P2255&lt;&gt;""),'Leia-me'!$B$5-P2255,"")</f>
        <v/>
      </c>
      <c r="V2255" s="25" t="str">
        <f aca="false">IF(O2255&lt;&gt;"Engaging","",IF(U2255&lt;='Leia-me'!$B$6,"Saudável",IF(U2255&lt;='Leia-me'!$B$7,"Esfriando",IF(U2255&lt;='Leia-me'!$B$8,"Última chance","Zumbi"))))</f>
        <v/>
      </c>
      <c r="W2255" s="25" t="str">
        <f aca="false">IF(O2255="Won",1,IF(O2255="Lost",0,""))</f>
        <v/>
      </c>
      <c r="Y2255" s="25" t="str">
        <f aca="false">IF(E2255="","Sim","")</f>
        <v>Sim</v>
      </c>
    </row>
    <row r="2256" customFormat="false" ht="15" hidden="false" customHeight="false" outlineLevel="0" collapsed="false">
      <c r="A2256" s="25" t="s">
        <v>2509</v>
      </c>
      <c r="B2256" s="25" t="s">
        <v>67</v>
      </c>
      <c r="C2256" s="25" t="s">
        <v>75</v>
      </c>
      <c r="D2256" s="25" t="s">
        <v>80</v>
      </c>
      <c r="G2256" s="31"/>
      <c r="H2256" s="32"/>
      <c r="L2256" s="25" t="s">
        <v>178</v>
      </c>
      <c r="M2256" s="25" t="s">
        <v>171</v>
      </c>
      <c r="N2256" s="28" t="n">
        <v>5482</v>
      </c>
      <c r="O2256" s="25" t="s">
        <v>57</v>
      </c>
      <c r="P2256" s="33"/>
      <c r="Q2256" s="33"/>
      <c r="R2256" s="34"/>
      <c r="S2256" s="28" t="n">
        <f aca="false">IF(O2256="Won",R2256,IF(O2256="Lost",0,N2256))</f>
        <v>5482</v>
      </c>
      <c r="T2256" s="30" t="str">
        <f aca="false">IF(AND(P2256&lt;&gt;"",Q2256&lt;&gt;""),Q2256-P2256,"")</f>
        <v/>
      </c>
      <c r="U2256" s="30" t="str">
        <f aca="false">IF(AND(O2256="Engaging",P2256&lt;&gt;""),'Leia-me'!$B$5-P2256,"")</f>
        <v/>
      </c>
      <c r="V2256" s="25" t="str">
        <f aca="false">IF(O2256&lt;&gt;"Engaging","",IF(U2256&lt;='Leia-me'!$B$6,"Saudável",IF(U2256&lt;='Leia-me'!$B$7,"Esfriando",IF(U2256&lt;='Leia-me'!$B$8,"Última chance","Zumbi"))))</f>
        <v/>
      </c>
      <c r="W2256" s="25" t="str">
        <f aca="false">IF(O2256="Won",1,IF(O2256="Lost",0,""))</f>
        <v/>
      </c>
      <c r="Y2256" s="25" t="str">
        <f aca="false">IF(E2256="","Sim","")</f>
        <v>Sim</v>
      </c>
    </row>
    <row r="2257" customFormat="false" ht="15" hidden="false" customHeight="false" outlineLevel="0" collapsed="false">
      <c r="A2257" s="25" t="s">
        <v>2510</v>
      </c>
      <c r="B2257" s="25" t="s">
        <v>67</v>
      </c>
      <c r="C2257" s="25" t="s">
        <v>75</v>
      </c>
      <c r="D2257" s="25" t="s">
        <v>80</v>
      </c>
      <c r="G2257" s="31"/>
      <c r="H2257" s="32"/>
      <c r="L2257" s="25" t="s">
        <v>178</v>
      </c>
      <c r="M2257" s="25" t="s">
        <v>171</v>
      </c>
      <c r="N2257" s="28" t="n">
        <v>5482</v>
      </c>
      <c r="O2257" s="25" t="s">
        <v>57</v>
      </c>
      <c r="P2257" s="33"/>
      <c r="Q2257" s="33"/>
      <c r="R2257" s="34"/>
      <c r="S2257" s="28" t="n">
        <f aca="false">IF(O2257="Won",R2257,IF(O2257="Lost",0,N2257))</f>
        <v>5482</v>
      </c>
      <c r="T2257" s="30" t="str">
        <f aca="false">IF(AND(P2257&lt;&gt;"",Q2257&lt;&gt;""),Q2257-P2257,"")</f>
        <v/>
      </c>
      <c r="U2257" s="30" t="str">
        <f aca="false">IF(AND(O2257="Engaging",P2257&lt;&gt;""),'Leia-me'!$B$5-P2257,"")</f>
        <v/>
      </c>
      <c r="V2257" s="25" t="str">
        <f aca="false">IF(O2257&lt;&gt;"Engaging","",IF(U2257&lt;='Leia-me'!$B$6,"Saudável",IF(U2257&lt;='Leia-me'!$B$7,"Esfriando",IF(U2257&lt;='Leia-me'!$B$8,"Última chance","Zumbi"))))</f>
        <v/>
      </c>
      <c r="W2257" s="25" t="str">
        <f aca="false">IF(O2257="Won",1,IF(O2257="Lost",0,""))</f>
        <v/>
      </c>
      <c r="Y2257" s="25" t="str">
        <f aca="false">IF(E2257="","Sim","")</f>
        <v>Sim</v>
      </c>
    </row>
    <row r="2258" customFormat="false" ht="15" hidden="false" customHeight="false" outlineLevel="0" collapsed="false">
      <c r="A2258" s="25" t="s">
        <v>2511</v>
      </c>
      <c r="B2258" s="25" t="s">
        <v>67</v>
      </c>
      <c r="C2258" s="25" t="s">
        <v>75</v>
      </c>
      <c r="D2258" s="25" t="s">
        <v>80</v>
      </c>
      <c r="G2258" s="31"/>
      <c r="H2258" s="32"/>
      <c r="L2258" s="25" t="s">
        <v>178</v>
      </c>
      <c r="M2258" s="25" t="s">
        <v>171</v>
      </c>
      <c r="N2258" s="28" t="n">
        <v>5482</v>
      </c>
      <c r="O2258" s="25" t="s">
        <v>57</v>
      </c>
      <c r="P2258" s="33"/>
      <c r="Q2258" s="33"/>
      <c r="R2258" s="34"/>
      <c r="S2258" s="28" t="n">
        <f aca="false">IF(O2258="Won",R2258,IF(O2258="Lost",0,N2258))</f>
        <v>5482</v>
      </c>
      <c r="T2258" s="30" t="str">
        <f aca="false">IF(AND(P2258&lt;&gt;"",Q2258&lt;&gt;""),Q2258-P2258,"")</f>
        <v/>
      </c>
      <c r="U2258" s="30" t="str">
        <f aca="false">IF(AND(O2258="Engaging",P2258&lt;&gt;""),'Leia-me'!$B$5-P2258,"")</f>
        <v/>
      </c>
      <c r="V2258" s="25" t="str">
        <f aca="false">IF(O2258&lt;&gt;"Engaging","",IF(U2258&lt;='Leia-me'!$B$6,"Saudável",IF(U2258&lt;='Leia-me'!$B$7,"Esfriando",IF(U2258&lt;='Leia-me'!$B$8,"Última chance","Zumbi"))))</f>
        <v/>
      </c>
      <c r="W2258" s="25" t="str">
        <f aca="false">IF(O2258="Won",1,IF(O2258="Lost",0,""))</f>
        <v/>
      </c>
      <c r="Y2258" s="25" t="str">
        <f aca="false">IF(E2258="","Sim","")</f>
        <v>Sim</v>
      </c>
    </row>
    <row r="2259" customFormat="false" ht="15" hidden="false" customHeight="false" outlineLevel="0" collapsed="false">
      <c r="A2259" s="25" t="s">
        <v>2512</v>
      </c>
      <c r="B2259" s="25" t="s">
        <v>67</v>
      </c>
      <c r="C2259" s="25" t="s">
        <v>75</v>
      </c>
      <c r="D2259" s="25" t="s">
        <v>80</v>
      </c>
      <c r="G2259" s="31"/>
      <c r="H2259" s="32"/>
      <c r="L2259" s="25" t="s">
        <v>178</v>
      </c>
      <c r="M2259" s="25" t="s">
        <v>171</v>
      </c>
      <c r="N2259" s="28" t="n">
        <v>5482</v>
      </c>
      <c r="O2259" s="25" t="s">
        <v>57</v>
      </c>
      <c r="P2259" s="33"/>
      <c r="Q2259" s="33"/>
      <c r="R2259" s="34"/>
      <c r="S2259" s="28" t="n">
        <f aca="false">IF(O2259="Won",R2259,IF(O2259="Lost",0,N2259))</f>
        <v>5482</v>
      </c>
      <c r="T2259" s="30" t="str">
        <f aca="false">IF(AND(P2259&lt;&gt;"",Q2259&lt;&gt;""),Q2259-P2259,"")</f>
        <v/>
      </c>
      <c r="U2259" s="30" t="str">
        <f aca="false">IF(AND(O2259="Engaging",P2259&lt;&gt;""),'Leia-me'!$B$5-P2259,"")</f>
        <v/>
      </c>
      <c r="V2259" s="25" t="str">
        <f aca="false">IF(O2259&lt;&gt;"Engaging","",IF(U2259&lt;='Leia-me'!$B$6,"Saudável",IF(U2259&lt;='Leia-me'!$B$7,"Esfriando",IF(U2259&lt;='Leia-me'!$B$8,"Última chance","Zumbi"))))</f>
        <v/>
      </c>
      <c r="W2259" s="25" t="str">
        <f aca="false">IF(O2259="Won",1,IF(O2259="Lost",0,""))</f>
        <v/>
      </c>
      <c r="Y2259" s="25" t="str">
        <f aca="false">IF(E2259="","Sim","")</f>
        <v>Sim</v>
      </c>
    </row>
    <row r="2260" customFormat="false" ht="15" hidden="false" customHeight="false" outlineLevel="0" collapsed="false">
      <c r="A2260" s="25" t="s">
        <v>2513</v>
      </c>
      <c r="B2260" s="25" t="s">
        <v>67</v>
      </c>
      <c r="C2260" s="25" t="s">
        <v>75</v>
      </c>
      <c r="D2260" s="25" t="s">
        <v>80</v>
      </c>
      <c r="G2260" s="31"/>
      <c r="H2260" s="32"/>
      <c r="L2260" s="25" t="s">
        <v>178</v>
      </c>
      <c r="M2260" s="25" t="s">
        <v>171</v>
      </c>
      <c r="N2260" s="28" t="n">
        <v>5482</v>
      </c>
      <c r="O2260" s="25" t="s">
        <v>57</v>
      </c>
      <c r="P2260" s="33"/>
      <c r="Q2260" s="33"/>
      <c r="R2260" s="34"/>
      <c r="S2260" s="28" t="n">
        <f aca="false">IF(O2260="Won",R2260,IF(O2260="Lost",0,N2260))</f>
        <v>5482</v>
      </c>
      <c r="T2260" s="30" t="str">
        <f aca="false">IF(AND(P2260&lt;&gt;"",Q2260&lt;&gt;""),Q2260-P2260,"")</f>
        <v/>
      </c>
      <c r="U2260" s="30" t="str">
        <f aca="false">IF(AND(O2260="Engaging",P2260&lt;&gt;""),'Leia-me'!$B$5-P2260,"")</f>
        <v/>
      </c>
      <c r="V2260" s="25" t="str">
        <f aca="false">IF(O2260&lt;&gt;"Engaging","",IF(U2260&lt;='Leia-me'!$B$6,"Saudável",IF(U2260&lt;='Leia-me'!$B$7,"Esfriando",IF(U2260&lt;='Leia-me'!$B$8,"Última chance","Zumbi"))))</f>
        <v/>
      </c>
      <c r="W2260" s="25" t="str">
        <f aca="false">IF(O2260="Won",1,IF(O2260="Lost",0,""))</f>
        <v/>
      </c>
      <c r="Y2260" s="25" t="str">
        <f aca="false">IF(E2260="","Sim","")</f>
        <v>Sim</v>
      </c>
    </row>
    <row r="2261" customFormat="false" ht="15" hidden="false" customHeight="false" outlineLevel="0" collapsed="false">
      <c r="A2261" s="25" t="s">
        <v>2514</v>
      </c>
      <c r="B2261" s="25" t="s">
        <v>67</v>
      </c>
      <c r="C2261" s="25" t="s">
        <v>75</v>
      </c>
      <c r="D2261" s="25" t="s">
        <v>80</v>
      </c>
      <c r="G2261" s="31"/>
      <c r="H2261" s="32"/>
      <c r="L2261" s="25" t="s">
        <v>178</v>
      </c>
      <c r="M2261" s="25" t="s">
        <v>171</v>
      </c>
      <c r="N2261" s="28" t="n">
        <v>5482</v>
      </c>
      <c r="O2261" s="25" t="s">
        <v>57</v>
      </c>
      <c r="P2261" s="33"/>
      <c r="Q2261" s="33"/>
      <c r="R2261" s="34"/>
      <c r="S2261" s="28" t="n">
        <f aca="false">IF(O2261="Won",R2261,IF(O2261="Lost",0,N2261))</f>
        <v>5482</v>
      </c>
      <c r="T2261" s="30" t="str">
        <f aca="false">IF(AND(P2261&lt;&gt;"",Q2261&lt;&gt;""),Q2261-P2261,"")</f>
        <v/>
      </c>
      <c r="U2261" s="30" t="str">
        <f aca="false">IF(AND(O2261="Engaging",P2261&lt;&gt;""),'Leia-me'!$B$5-P2261,"")</f>
        <v/>
      </c>
      <c r="V2261" s="25" t="str">
        <f aca="false">IF(O2261&lt;&gt;"Engaging","",IF(U2261&lt;='Leia-me'!$B$6,"Saudável",IF(U2261&lt;='Leia-me'!$B$7,"Esfriando",IF(U2261&lt;='Leia-me'!$B$8,"Última chance","Zumbi"))))</f>
        <v/>
      </c>
      <c r="W2261" s="25" t="str">
        <f aca="false">IF(O2261="Won",1,IF(O2261="Lost",0,""))</f>
        <v/>
      </c>
      <c r="Y2261" s="25" t="str">
        <f aca="false">IF(E2261="","Sim","")</f>
        <v>Sim</v>
      </c>
    </row>
    <row r="2262" customFormat="false" ht="15" hidden="false" customHeight="false" outlineLevel="0" collapsed="false">
      <c r="A2262" s="25" t="s">
        <v>2515</v>
      </c>
      <c r="B2262" s="25" t="s">
        <v>67</v>
      </c>
      <c r="C2262" s="25" t="s">
        <v>75</v>
      </c>
      <c r="D2262" s="25" t="s">
        <v>80</v>
      </c>
      <c r="G2262" s="31"/>
      <c r="H2262" s="32"/>
      <c r="L2262" s="25" t="s">
        <v>178</v>
      </c>
      <c r="M2262" s="25" t="s">
        <v>171</v>
      </c>
      <c r="N2262" s="28" t="n">
        <v>5482</v>
      </c>
      <c r="O2262" s="25" t="s">
        <v>57</v>
      </c>
      <c r="P2262" s="33"/>
      <c r="Q2262" s="33"/>
      <c r="R2262" s="34"/>
      <c r="S2262" s="28" t="n">
        <f aca="false">IF(O2262="Won",R2262,IF(O2262="Lost",0,N2262))</f>
        <v>5482</v>
      </c>
      <c r="T2262" s="30" t="str">
        <f aca="false">IF(AND(P2262&lt;&gt;"",Q2262&lt;&gt;""),Q2262-P2262,"")</f>
        <v/>
      </c>
      <c r="U2262" s="30" t="str">
        <f aca="false">IF(AND(O2262="Engaging",P2262&lt;&gt;""),'Leia-me'!$B$5-P2262,"")</f>
        <v/>
      </c>
      <c r="V2262" s="25" t="str">
        <f aca="false">IF(O2262&lt;&gt;"Engaging","",IF(U2262&lt;='Leia-me'!$B$6,"Saudável",IF(U2262&lt;='Leia-me'!$B$7,"Esfriando",IF(U2262&lt;='Leia-me'!$B$8,"Última chance","Zumbi"))))</f>
        <v/>
      </c>
      <c r="W2262" s="25" t="str">
        <f aca="false">IF(O2262="Won",1,IF(O2262="Lost",0,""))</f>
        <v/>
      </c>
      <c r="Y2262" s="25" t="str">
        <f aca="false">IF(E2262="","Sim","")</f>
        <v>Sim</v>
      </c>
    </row>
    <row r="2263" customFormat="false" ht="15" hidden="false" customHeight="false" outlineLevel="0" collapsed="false">
      <c r="A2263" s="25" t="s">
        <v>2516</v>
      </c>
      <c r="B2263" s="25" t="s">
        <v>67</v>
      </c>
      <c r="C2263" s="25" t="s">
        <v>75</v>
      </c>
      <c r="D2263" s="25" t="s">
        <v>80</v>
      </c>
      <c r="G2263" s="31"/>
      <c r="H2263" s="32"/>
      <c r="L2263" s="25" t="s">
        <v>178</v>
      </c>
      <c r="M2263" s="25" t="s">
        <v>171</v>
      </c>
      <c r="N2263" s="28" t="n">
        <v>5482</v>
      </c>
      <c r="O2263" s="25" t="s">
        <v>57</v>
      </c>
      <c r="P2263" s="33"/>
      <c r="Q2263" s="33"/>
      <c r="R2263" s="34"/>
      <c r="S2263" s="28" t="n">
        <f aca="false">IF(O2263="Won",R2263,IF(O2263="Lost",0,N2263))</f>
        <v>5482</v>
      </c>
      <c r="T2263" s="30" t="str">
        <f aca="false">IF(AND(P2263&lt;&gt;"",Q2263&lt;&gt;""),Q2263-P2263,"")</f>
        <v/>
      </c>
      <c r="U2263" s="30" t="str">
        <f aca="false">IF(AND(O2263="Engaging",P2263&lt;&gt;""),'Leia-me'!$B$5-P2263,"")</f>
        <v/>
      </c>
      <c r="V2263" s="25" t="str">
        <f aca="false">IF(O2263&lt;&gt;"Engaging","",IF(U2263&lt;='Leia-me'!$B$6,"Saudável",IF(U2263&lt;='Leia-me'!$B$7,"Esfriando",IF(U2263&lt;='Leia-me'!$B$8,"Última chance","Zumbi"))))</f>
        <v/>
      </c>
      <c r="W2263" s="25" t="str">
        <f aca="false">IF(O2263="Won",1,IF(O2263="Lost",0,""))</f>
        <v/>
      </c>
      <c r="Y2263" s="25" t="str">
        <f aca="false">IF(E2263="","Sim","")</f>
        <v>Sim</v>
      </c>
    </row>
    <row r="2264" customFormat="false" ht="15" hidden="false" customHeight="false" outlineLevel="0" collapsed="false">
      <c r="A2264" s="25" t="s">
        <v>2517</v>
      </c>
      <c r="B2264" s="25" t="s">
        <v>67</v>
      </c>
      <c r="C2264" s="25" t="s">
        <v>75</v>
      </c>
      <c r="D2264" s="25" t="s">
        <v>80</v>
      </c>
      <c r="E2264" s="25" t="s">
        <v>151</v>
      </c>
      <c r="F2264" s="25" t="s">
        <v>146</v>
      </c>
      <c r="G2264" s="26" t="n">
        <v>587.34</v>
      </c>
      <c r="H2264" s="27" t="n">
        <v>1356</v>
      </c>
      <c r="I2264" s="25" t="s">
        <v>152</v>
      </c>
      <c r="K2264" s="25" t="n">
        <v>2012</v>
      </c>
      <c r="L2264" s="25" t="s">
        <v>1834</v>
      </c>
      <c r="M2264" s="25" t="s">
        <v>171</v>
      </c>
      <c r="N2264" s="28" t="n">
        <v>4821</v>
      </c>
      <c r="O2264" s="25" t="s">
        <v>57</v>
      </c>
      <c r="P2264" s="33"/>
      <c r="Q2264" s="33"/>
      <c r="R2264" s="34"/>
      <c r="S2264" s="28" t="n">
        <f aca="false">IF(O2264="Won",R2264,IF(O2264="Lost",0,N2264))</f>
        <v>4821</v>
      </c>
      <c r="T2264" s="30" t="str">
        <f aca="false">IF(AND(P2264&lt;&gt;"",Q2264&lt;&gt;""),Q2264-P2264,"")</f>
        <v/>
      </c>
      <c r="U2264" s="30" t="str">
        <f aca="false">IF(AND(O2264="Engaging",P2264&lt;&gt;""),'Leia-me'!$B$5-P2264,"")</f>
        <v/>
      </c>
      <c r="V2264" s="25" t="str">
        <f aca="false">IF(O2264&lt;&gt;"Engaging","",IF(U2264&lt;='Leia-me'!$B$6,"Saudável",IF(U2264&lt;='Leia-me'!$B$7,"Esfriando",IF(U2264&lt;='Leia-me'!$B$8,"Última chance","Zumbi"))))</f>
        <v/>
      </c>
      <c r="W2264" s="25" t="str">
        <f aca="false">IF(O2264="Won",1,IF(O2264="Lost",0,""))</f>
        <v/>
      </c>
      <c r="X2264" s="25" t="s">
        <v>1835</v>
      </c>
      <c r="Y2264" s="25" t="str">
        <f aca="false">IF(E2264="","Sim","")</f>
        <v/>
      </c>
    </row>
    <row r="2265" customFormat="false" ht="15" hidden="false" customHeight="false" outlineLevel="0" collapsed="false">
      <c r="A2265" s="25" t="s">
        <v>2518</v>
      </c>
      <c r="B2265" s="25" t="s">
        <v>67</v>
      </c>
      <c r="C2265" s="25" t="s">
        <v>75</v>
      </c>
      <c r="D2265" s="25" t="s">
        <v>80</v>
      </c>
      <c r="E2265" s="25" t="s">
        <v>1789</v>
      </c>
      <c r="F2265" s="25" t="s">
        <v>211</v>
      </c>
      <c r="G2265" s="26" t="n">
        <v>497.11</v>
      </c>
      <c r="H2265" s="27" t="n">
        <v>1588</v>
      </c>
      <c r="I2265" s="25" t="s">
        <v>147</v>
      </c>
      <c r="K2265" s="25" t="n">
        <v>2009</v>
      </c>
      <c r="L2265" s="25" t="s">
        <v>1834</v>
      </c>
      <c r="M2265" s="25" t="s">
        <v>171</v>
      </c>
      <c r="N2265" s="28" t="n">
        <v>4821</v>
      </c>
      <c r="O2265" s="25" t="s">
        <v>57</v>
      </c>
      <c r="P2265" s="33"/>
      <c r="Q2265" s="33"/>
      <c r="R2265" s="34"/>
      <c r="S2265" s="28" t="n">
        <f aca="false">IF(O2265="Won",R2265,IF(O2265="Lost",0,N2265))</f>
        <v>4821</v>
      </c>
      <c r="T2265" s="30" t="str">
        <f aca="false">IF(AND(P2265&lt;&gt;"",Q2265&lt;&gt;""),Q2265-P2265,"")</f>
        <v/>
      </c>
      <c r="U2265" s="30" t="str">
        <f aca="false">IF(AND(O2265="Engaging",P2265&lt;&gt;""),'Leia-me'!$B$5-P2265,"")</f>
        <v/>
      </c>
      <c r="V2265" s="25" t="str">
        <f aca="false">IF(O2265&lt;&gt;"Engaging","",IF(U2265&lt;='Leia-me'!$B$6,"Saudável",IF(U2265&lt;='Leia-me'!$B$7,"Esfriando",IF(U2265&lt;='Leia-me'!$B$8,"Última chance","Zumbi"))))</f>
        <v/>
      </c>
      <c r="W2265" s="25" t="str">
        <f aca="false">IF(O2265="Won",1,IF(O2265="Lost",0,""))</f>
        <v/>
      </c>
      <c r="X2265" s="25" t="s">
        <v>1835</v>
      </c>
      <c r="Y2265" s="25" t="str">
        <f aca="false">IF(E2265="","Sim","")</f>
        <v/>
      </c>
    </row>
    <row r="2266" customFormat="false" ht="15" hidden="false" customHeight="false" outlineLevel="0" collapsed="false">
      <c r="A2266" s="25" t="s">
        <v>2519</v>
      </c>
      <c r="B2266" s="25" t="s">
        <v>67</v>
      </c>
      <c r="C2266" s="25" t="s">
        <v>75</v>
      </c>
      <c r="D2266" s="25" t="s">
        <v>80</v>
      </c>
      <c r="E2266" s="25" t="s">
        <v>1156</v>
      </c>
      <c r="F2266" s="25" t="s">
        <v>185</v>
      </c>
      <c r="G2266" s="26" t="n">
        <v>1242.32</v>
      </c>
      <c r="H2266" s="27" t="n">
        <v>3027</v>
      </c>
      <c r="I2266" s="25" t="s">
        <v>147</v>
      </c>
      <c r="J2266" s="25" t="s">
        <v>193</v>
      </c>
      <c r="K2266" s="25" t="n">
        <v>1993</v>
      </c>
      <c r="L2266" s="25" t="s">
        <v>1834</v>
      </c>
      <c r="M2266" s="25" t="s">
        <v>171</v>
      </c>
      <c r="N2266" s="28" t="n">
        <v>4821</v>
      </c>
      <c r="O2266" s="25" t="s">
        <v>57</v>
      </c>
      <c r="P2266" s="33"/>
      <c r="Q2266" s="33"/>
      <c r="R2266" s="34"/>
      <c r="S2266" s="28" t="n">
        <f aca="false">IF(O2266="Won",R2266,IF(O2266="Lost",0,N2266))</f>
        <v>4821</v>
      </c>
      <c r="T2266" s="30" t="str">
        <f aca="false">IF(AND(P2266&lt;&gt;"",Q2266&lt;&gt;""),Q2266-P2266,"")</f>
        <v/>
      </c>
      <c r="U2266" s="30" t="str">
        <f aca="false">IF(AND(O2266="Engaging",P2266&lt;&gt;""),'Leia-me'!$B$5-P2266,"")</f>
        <v/>
      </c>
      <c r="V2266" s="25" t="str">
        <f aca="false">IF(O2266&lt;&gt;"Engaging","",IF(U2266&lt;='Leia-me'!$B$6,"Saudável",IF(U2266&lt;='Leia-me'!$B$7,"Esfriando",IF(U2266&lt;='Leia-me'!$B$8,"Última chance","Zumbi"))))</f>
        <v/>
      </c>
      <c r="W2266" s="25" t="str">
        <f aca="false">IF(O2266="Won",1,IF(O2266="Lost",0,""))</f>
        <v/>
      </c>
      <c r="X2266" s="25" t="s">
        <v>1835</v>
      </c>
      <c r="Y2266" s="25" t="str">
        <f aca="false">IF(E2266="","Sim","")</f>
        <v/>
      </c>
    </row>
    <row r="2267" customFormat="false" ht="15" hidden="false" customHeight="false" outlineLevel="0" collapsed="false">
      <c r="A2267" s="25" t="s">
        <v>2520</v>
      </c>
      <c r="B2267" s="25" t="s">
        <v>67</v>
      </c>
      <c r="C2267" s="25" t="s">
        <v>75</v>
      </c>
      <c r="D2267" s="25" t="s">
        <v>80</v>
      </c>
      <c r="E2267" s="25" t="s">
        <v>218</v>
      </c>
      <c r="F2267" s="25" t="s">
        <v>146</v>
      </c>
      <c r="G2267" s="26" t="n">
        <v>4.54</v>
      </c>
      <c r="H2267" s="27" t="n">
        <v>9</v>
      </c>
      <c r="I2267" s="25" t="s">
        <v>147</v>
      </c>
      <c r="K2267" s="25" t="n">
        <v>2017</v>
      </c>
      <c r="L2267" s="25" t="s">
        <v>1834</v>
      </c>
      <c r="M2267" s="25" t="s">
        <v>171</v>
      </c>
      <c r="N2267" s="28" t="n">
        <v>4821</v>
      </c>
      <c r="O2267" s="25" t="s">
        <v>57</v>
      </c>
      <c r="P2267" s="33"/>
      <c r="Q2267" s="33"/>
      <c r="R2267" s="34"/>
      <c r="S2267" s="28" t="n">
        <f aca="false">IF(O2267="Won",R2267,IF(O2267="Lost",0,N2267))</f>
        <v>4821</v>
      </c>
      <c r="T2267" s="30" t="str">
        <f aca="false">IF(AND(P2267&lt;&gt;"",Q2267&lt;&gt;""),Q2267-P2267,"")</f>
        <v/>
      </c>
      <c r="U2267" s="30" t="str">
        <f aca="false">IF(AND(O2267="Engaging",P2267&lt;&gt;""),'Leia-me'!$B$5-P2267,"")</f>
        <v/>
      </c>
      <c r="V2267" s="25" t="str">
        <f aca="false">IF(O2267&lt;&gt;"Engaging","",IF(U2267&lt;='Leia-me'!$B$6,"Saudável",IF(U2267&lt;='Leia-me'!$B$7,"Esfriando",IF(U2267&lt;='Leia-me'!$B$8,"Última chance","Zumbi"))))</f>
        <v/>
      </c>
      <c r="W2267" s="25" t="str">
        <f aca="false">IF(O2267="Won",1,IF(O2267="Lost",0,""))</f>
        <v/>
      </c>
      <c r="X2267" s="25" t="s">
        <v>1835</v>
      </c>
      <c r="Y2267" s="25" t="str">
        <f aca="false">IF(E2267="","Sim","")</f>
        <v/>
      </c>
    </row>
    <row r="2268" customFormat="false" ht="15" hidden="false" customHeight="false" outlineLevel="0" collapsed="false">
      <c r="A2268" s="25" t="s">
        <v>2521</v>
      </c>
      <c r="B2268" s="25" t="s">
        <v>67</v>
      </c>
      <c r="C2268" s="25" t="s">
        <v>75</v>
      </c>
      <c r="D2268" s="25" t="s">
        <v>80</v>
      </c>
      <c r="E2268" s="25" t="s">
        <v>218</v>
      </c>
      <c r="F2268" s="25" t="s">
        <v>146</v>
      </c>
      <c r="G2268" s="26" t="n">
        <v>4.54</v>
      </c>
      <c r="H2268" s="27" t="n">
        <v>9</v>
      </c>
      <c r="I2268" s="25" t="s">
        <v>147</v>
      </c>
      <c r="K2268" s="25" t="n">
        <v>2017</v>
      </c>
      <c r="L2268" s="25" t="s">
        <v>1834</v>
      </c>
      <c r="M2268" s="25" t="s">
        <v>171</v>
      </c>
      <c r="N2268" s="28" t="n">
        <v>4821</v>
      </c>
      <c r="O2268" s="25" t="s">
        <v>57</v>
      </c>
      <c r="P2268" s="33"/>
      <c r="Q2268" s="33"/>
      <c r="R2268" s="34"/>
      <c r="S2268" s="28" t="n">
        <f aca="false">IF(O2268="Won",R2268,IF(O2268="Lost",0,N2268))</f>
        <v>4821</v>
      </c>
      <c r="T2268" s="30" t="str">
        <f aca="false">IF(AND(P2268&lt;&gt;"",Q2268&lt;&gt;""),Q2268-P2268,"")</f>
        <v/>
      </c>
      <c r="U2268" s="30" t="str">
        <f aca="false">IF(AND(O2268="Engaging",P2268&lt;&gt;""),'Leia-me'!$B$5-P2268,"")</f>
        <v/>
      </c>
      <c r="V2268" s="25" t="str">
        <f aca="false">IF(O2268&lt;&gt;"Engaging","",IF(U2268&lt;='Leia-me'!$B$6,"Saudável",IF(U2268&lt;='Leia-me'!$B$7,"Esfriando",IF(U2268&lt;='Leia-me'!$B$8,"Última chance","Zumbi"))))</f>
        <v/>
      </c>
      <c r="W2268" s="25" t="str">
        <f aca="false">IF(O2268="Won",1,IF(O2268="Lost",0,""))</f>
        <v/>
      </c>
      <c r="X2268" s="25" t="s">
        <v>1835</v>
      </c>
      <c r="Y2268" s="25" t="str">
        <f aca="false">IF(E2268="","Sim","")</f>
        <v/>
      </c>
    </row>
    <row r="2269" customFormat="false" ht="15" hidden="false" customHeight="false" outlineLevel="0" collapsed="false">
      <c r="A2269" s="25" t="s">
        <v>2522</v>
      </c>
      <c r="B2269" s="25" t="s">
        <v>67</v>
      </c>
      <c r="C2269" s="25" t="s">
        <v>75</v>
      </c>
      <c r="D2269" s="25" t="s">
        <v>80</v>
      </c>
      <c r="E2269" s="25" t="s">
        <v>452</v>
      </c>
      <c r="F2269" s="25" t="s">
        <v>185</v>
      </c>
      <c r="G2269" s="26" t="n">
        <v>1712.68</v>
      </c>
      <c r="H2269" s="27" t="n">
        <v>3194</v>
      </c>
      <c r="I2269" s="25" t="s">
        <v>147</v>
      </c>
      <c r="J2269" s="25" t="s">
        <v>193</v>
      </c>
      <c r="K2269" s="25" t="n">
        <v>1992</v>
      </c>
      <c r="L2269" s="25" t="s">
        <v>1834</v>
      </c>
      <c r="M2269" s="25" t="s">
        <v>171</v>
      </c>
      <c r="N2269" s="28" t="n">
        <v>4821</v>
      </c>
      <c r="O2269" s="25" t="s">
        <v>57</v>
      </c>
      <c r="P2269" s="33"/>
      <c r="Q2269" s="33"/>
      <c r="R2269" s="34"/>
      <c r="S2269" s="28" t="n">
        <f aca="false">IF(O2269="Won",R2269,IF(O2269="Lost",0,N2269))</f>
        <v>4821</v>
      </c>
      <c r="T2269" s="30" t="str">
        <f aca="false">IF(AND(P2269&lt;&gt;"",Q2269&lt;&gt;""),Q2269-P2269,"")</f>
        <v/>
      </c>
      <c r="U2269" s="30" t="str">
        <f aca="false">IF(AND(O2269="Engaging",P2269&lt;&gt;""),'Leia-me'!$B$5-P2269,"")</f>
        <v/>
      </c>
      <c r="V2269" s="25" t="str">
        <f aca="false">IF(O2269&lt;&gt;"Engaging","",IF(U2269&lt;='Leia-me'!$B$6,"Saudável",IF(U2269&lt;='Leia-me'!$B$7,"Esfriando",IF(U2269&lt;='Leia-me'!$B$8,"Última chance","Zumbi"))))</f>
        <v/>
      </c>
      <c r="W2269" s="25" t="str">
        <f aca="false">IF(O2269="Won",1,IF(O2269="Lost",0,""))</f>
        <v/>
      </c>
      <c r="X2269" s="25" t="s">
        <v>1835</v>
      </c>
      <c r="Y2269" s="25" t="str">
        <f aca="false">IF(E2269="","Sim","")</f>
        <v/>
      </c>
    </row>
    <row r="2270" customFormat="false" ht="15" hidden="false" customHeight="false" outlineLevel="0" collapsed="false">
      <c r="A2270" s="25" t="s">
        <v>2523</v>
      </c>
      <c r="B2270" s="25" t="s">
        <v>67</v>
      </c>
      <c r="C2270" s="25" t="s">
        <v>75</v>
      </c>
      <c r="D2270" s="25" t="s">
        <v>80</v>
      </c>
      <c r="E2270" s="25" t="s">
        <v>237</v>
      </c>
      <c r="F2270" s="25" t="s">
        <v>192</v>
      </c>
      <c r="G2270" s="26" t="n">
        <v>4618</v>
      </c>
      <c r="H2270" s="27" t="n">
        <v>10083</v>
      </c>
      <c r="I2270" s="25" t="s">
        <v>147</v>
      </c>
      <c r="K2270" s="25" t="n">
        <v>1982</v>
      </c>
      <c r="L2270" s="25" t="s">
        <v>1834</v>
      </c>
      <c r="M2270" s="25" t="s">
        <v>171</v>
      </c>
      <c r="N2270" s="28" t="n">
        <v>4821</v>
      </c>
      <c r="O2270" s="25" t="s">
        <v>57</v>
      </c>
      <c r="P2270" s="33"/>
      <c r="Q2270" s="33"/>
      <c r="R2270" s="34"/>
      <c r="S2270" s="28" t="n">
        <f aca="false">IF(O2270="Won",R2270,IF(O2270="Lost",0,N2270))</f>
        <v>4821</v>
      </c>
      <c r="T2270" s="30" t="str">
        <f aca="false">IF(AND(P2270&lt;&gt;"",Q2270&lt;&gt;""),Q2270-P2270,"")</f>
        <v/>
      </c>
      <c r="U2270" s="30" t="str">
        <f aca="false">IF(AND(O2270="Engaging",P2270&lt;&gt;""),'Leia-me'!$B$5-P2270,"")</f>
        <v/>
      </c>
      <c r="V2270" s="25" t="str">
        <f aca="false">IF(O2270&lt;&gt;"Engaging","",IF(U2270&lt;='Leia-me'!$B$6,"Saudável",IF(U2270&lt;='Leia-me'!$B$7,"Esfriando",IF(U2270&lt;='Leia-me'!$B$8,"Última chance","Zumbi"))))</f>
        <v/>
      </c>
      <c r="W2270" s="25" t="str">
        <f aca="false">IF(O2270="Won",1,IF(O2270="Lost",0,""))</f>
        <v/>
      </c>
      <c r="X2270" s="25" t="s">
        <v>1835</v>
      </c>
      <c r="Y2270" s="25" t="str">
        <f aca="false">IF(E2270="","Sim","")</f>
        <v/>
      </c>
    </row>
    <row r="2271" customFormat="false" ht="15" hidden="false" customHeight="false" outlineLevel="0" collapsed="false">
      <c r="A2271" s="25" t="s">
        <v>2524</v>
      </c>
      <c r="B2271" s="25" t="s">
        <v>67</v>
      </c>
      <c r="C2271" s="25" t="s">
        <v>75</v>
      </c>
      <c r="D2271" s="25" t="s">
        <v>80</v>
      </c>
      <c r="E2271" s="25" t="s">
        <v>2484</v>
      </c>
      <c r="F2271" s="25" t="s">
        <v>155</v>
      </c>
      <c r="G2271" s="26" t="n">
        <v>1825.82</v>
      </c>
      <c r="H2271" s="27" t="n">
        <v>5595</v>
      </c>
      <c r="I2271" s="25" t="s">
        <v>147</v>
      </c>
      <c r="J2271" s="25" t="s">
        <v>156</v>
      </c>
      <c r="K2271" s="25" t="n">
        <v>1995</v>
      </c>
      <c r="L2271" s="25" t="s">
        <v>1834</v>
      </c>
      <c r="M2271" s="25" t="s">
        <v>171</v>
      </c>
      <c r="N2271" s="28" t="n">
        <v>4821</v>
      </c>
      <c r="O2271" s="25" t="s">
        <v>57</v>
      </c>
      <c r="P2271" s="33"/>
      <c r="Q2271" s="33"/>
      <c r="R2271" s="34"/>
      <c r="S2271" s="28" t="n">
        <f aca="false">IF(O2271="Won",R2271,IF(O2271="Lost",0,N2271))</f>
        <v>4821</v>
      </c>
      <c r="T2271" s="30" t="str">
        <f aca="false">IF(AND(P2271&lt;&gt;"",Q2271&lt;&gt;""),Q2271-P2271,"")</f>
        <v/>
      </c>
      <c r="U2271" s="30" t="str">
        <f aca="false">IF(AND(O2271="Engaging",P2271&lt;&gt;""),'Leia-me'!$B$5-P2271,"")</f>
        <v/>
      </c>
      <c r="V2271" s="25" t="str">
        <f aca="false">IF(O2271&lt;&gt;"Engaging","",IF(U2271&lt;='Leia-me'!$B$6,"Saudável",IF(U2271&lt;='Leia-me'!$B$7,"Esfriando",IF(U2271&lt;='Leia-me'!$B$8,"Última chance","Zumbi"))))</f>
        <v/>
      </c>
      <c r="W2271" s="25" t="str">
        <f aca="false">IF(O2271="Won",1,IF(O2271="Lost",0,""))</f>
        <v/>
      </c>
      <c r="X2271" s="25" t="s">
        <v>1835</v>
      </c>
      <c r="Y2271" s="25" t="str">
        <f aca="false">IF(E2271="","Sim","")</f>
        <v/>
      </c>
    </row>
    <row r="2272" customFormat="false" ht="15" hidden="false" customHeight="false" outlineLevel="0" collapsed="false">
      <c r="A2272" s="25" t="s">
        <v>2525</v>
      </c>
      <c r="B2272" s="25" t="s">
        <v>67</v>
      </c>
      <c r="C2272" s="25" t="s">
        <v>75</v>
      </c>
      <c r="D2272" s="25" t="s">
        <v>80</v>
      </c>
      <c r="E2272" s="25" t="s">
        <v>2484</v>
      </c>
      <c r="F2272" s="25" t="s">
        <v>155</v>
      </c>
      <c r="G2272" s="26" t="n">
        <v>1825.82</v>
      </c>
      <c r="H2272" s="27" t="n">
        <v>5595</v>
      </c>
      <c r="I2272" s="25" t="s">
        <v>147</v>
      </c>
      <c r="J2272" s="25" t="s">
        <v>156</v>
      </c>
      <c r="K2272" s="25" t="n">
        <v>1995</v>
      </c>
      <c r="L2272" s="25" t="s">
        <v>1834</v>
      </c>
      <c r="M2272" s="25" t="s">
        <v>171</v>
      </c>
      <c r="N2272" s="28" t="n">
        <v>4821</v>
      </c>
      <c r="O2272" s="25" t="s">
        <v>57</v>
      </c>
      <c r="P2272" s="33"/>
      <c r="Q2272" s="33"/>
      <c r="R2272" s="34"/>
      <c r="S2272" s="28" t="n">
        <f aca="false">IF(O2272="Won",R2272,IF(O2272="Lost",0,N2272))</f>
        <v>4821</v>
      </c>
      <c r="T2272" s="30" t="str">
        <f aca="false">IF(AND(P2272&lt;&gt;"",Q2272&lt;&gt;""),Q2272-P2272,"")</f>
        <v/>
      </c>
      <c r="U2272" s="30" t="str">
        <f aca="false">IF(AND(O2272="Engaging",P2272&lt;&gt;""),'Leia-me'!$B$5-P2272,"")</f>
        <v/>
      </c>
      <c r="V2272" s="25" t="str">
        <f aca="false">IF(O2272&lt;&gt;"Engaging","",IF(U2272&lt;='Leia-me'!$B$6,"Saudável",IF(U2272&lt;='Leia-me'!$B$7,"Esfriando",IF(U2272&lt;='Leia-me'!$B$8,"Última chance","Zumbi"))))</f>
        <v/>
      </c>
      <c r="W2272" s="25" t="str">
        <f aca="false">IF(O2272="Won",1,IF(O2272="Lost",0,""))</f>
        <v/>
      </c>
      <c r="X2272" s="25" t="s">
        <v>1835</v>
      </c>
      <c r="Y2272" s="25" t="str">
        <f aca="false">IF(E2272="","Sim","")</f>
        <v/>
      </c>
    </row>
    <row r="2273" customFormat="false" ht="15" hidden="false" customHeight="false" outlineLevel="0" collapsed="false">
      <c r="A2273" s="25" t="s">
        <v>2526</v>
      </c>
      <c r="B2273" s="25" t="s">
        <v>67</v>
      </c>
      <c r="C2273" s="25" t="s">
        <v>75</v>
      </c>
      <c r="D2273" s="25" t="s">
        <v>80</v>
      </c>
      <c r="E2273" s="25" t="s">
        <v>1187</v>
      </c>
      <c r="F2273" s="25" t="s">
        <v>159</v>
      </c>
      <c r="G2273" s="26" t="n">
        <v>2059.9</v>
      </c>
      <c r="H2273" s="27" t="n">
        <v>3644</v>
      </c>
      <c r="I2273" s="25" t="s">
        <v>147</v>
      </c>
      <c r="K2273" s="25" t="n">
        <v>1988</v>
      </c>
      <c r="L2273" s="25" t="s">
        <v>1834</v>
      </c>
      <c r="M2273" s="25" t="s">
        <v>171</v>
      </c>
      <c r="N2273" s="28" t="n">
        <v>4821</v>
      </c>
      <c r="O2273" s="25" t="s">
        <v>57</v>
      </c>
      <c r="P2273" s="33"/>
      <c r="Q2273" s="33"/>
      <c r="R2273" s="34"/>
      <c r="S2273" s="28" t="n">
        <f aca="false">IF(O2273="Won",R2273,IF(O2273="Lost",0,N2273))</f>
        <v>4821</v>
      </c>
      <c r="T2273" s="30" t="str">
        <f aca="false">IF(AND(P2273&lt;&gt;"",Q2273&lt;&gt;""),Q2273-P2273,"")</f>
        <v/>
      </c>
      <c r="U2273" s="30" t="str">
        <f aca="false">IF(AND(O2273="Engaging",P2273&lt;&gt;""),'Leia-me'!$B$5-P2273,"")</f>
        <v/>
      </c>
      <c r="V2273" s="25" t="str">
        <f aca="false">IF(O2273&lt;&gt;"Engaging","",IF(U2273&lt;='Leia-me'!$B$6,"Saudável",IF(U2273&lt;='Leia-me'!$B$7,"Esfriando",IF(U2273&lt;='Leia-me'!$B$8,"Última chance","Zumbi"))))</f>
        <v/>
      </c>
      <c r="W2273" s="25" t="str">
        <f aca="false">IF(O2273="Won",1,IF(O2273="Lost",0,""))</f>
        <v/>
      </c>
      <c r="X2273" s="25" t="s">
        <v>1835</v>
      </c>
      <c r="Y2273" s="25" t="str">
        <f aca="false">IF(E2273="","Sim","")</f>
        <v/>
      </c>
    </row>
    <row r="2274" customFormat="false" ht="15" hidden="false" customHeight="false" outlineLevel="0" collapsed="false">
      <c r="A2274" s="25" t="s">
        <v>2527</v>
      </c>
      <c r="B2274" s="25" t="s">
        <v>67</v>
      </c>
      <c r="C2274" s="25" t="s">
        <v>75</v>
      </c>
      <c r="D2274" s="25" t="s">
        <v>80</v>
      </c>
      <c r="E2274" s="25" t="s">
        <v>1090</v>
      </c>
      <c r="F2274" s="25" t="s">
        <v>155</v>
      </c>
      <c r="G2274" s="26" t="n">
        <v>6395.05</v>
      </c>
      <c r="H2274" s="27" t="n">
        <v>20275</v>
      </c>
      <c r="I2274" s="25" t="s">
        <v>147</v>
      </c>
      <c r="K2274" s="25" t="n">
        <v>1994</v>
      </c>
      <c r="L2274" s="25" t="s">
        <v>1834</v>
      </c>
      <c r="M2274" s="25" t="s">
        <v>171</v>
      </c>
      <c r="N2274" s="28" t="n">
        <v>4821</v>
      </c>
      <c r="O2274" s="25" t="s">
        <v>57</v>
      </c>
      <c r="P2274" s="33"/>
      <c r="Q2274" s="33"/>
      <c r="R2274" s="34"/>
      <c r="S2274" s="28" t="n">
        <f aca="false">IF(O2274="Won",R2274,IF(O2274="Lost",0,N2274))</f>
        <v>4821</v>
      </c>
      <c r="T2274" s="30" t="str">
        <f aca="false">IF(AND(P2274&lt;&gt;"",Q2274&lt;&gt;""),Q2274-P2274,"")</f>
        <v/>
      </c>
      <c r="U2274" s="30" t="str">
        <f aca="false">IF(AND(O2274="Engaging",P2274&lt;&gt;""),'Leia-me'!$B$5-P2274,"")</f>
        <v/>
      </c>
      <c r="V2274" s="25" t="str">
        <f aca="false">IF(O2274&lt;&gt;"Engaging","",IF(U2274&lt;='Leia-me'!$B$6,"Saudável",IF(U2274&lt;='Leia-me'!$B$7,"Esfriando",IF(U2274&lt;='Leia-me'!$B$8,"Última chance","Zumbi"))))</f>
        <v/>
      </c>
      <c r="W2274" s="25" t="str">
        <f aca="false">IF(O2274="Won",1,IF(O2274="Lost",0,""))</f>
        <v/>
      </c>
      <c r="X2274" s="25" t="s">
        <v>1835</v>
      </c>
      <c r="Y2274" s="25" t="str">
        <f aca="false">IF(E2274="","Sim","")</f>
        <v/>
      </c>
    </row>
    <row r="2275" customFormat="false" ht="15" hidden="false" customHeight="false" outlineLevel="0" collapsed="false">
      <c r="A2275" s="25" t="s">
        <v>2528</v>
      </c>
      <c r="B2275" s="25" t="s">
        <v>67</v>
      </c>
      <c r="C2275" s="25" t="s">
        <v>75</v>
      </c>
      <c r="D2275" s="25" t="s">
        <v>80</v>
      </c>
      <c r="E2275" s="25" t="s">
        <v>169</v>
      </c>
      <c r="F2275" s="25" t="s">
        <v>168</v>
      </c>
      <c r="G2275" s="26" t="n">
        <v>2403.58</v>
      </c>
      <c r="H2275" s="27" t="n">
        <v>8801</v>
      </c>
      <c r="I2275" s="25" t="s">
        <v>147</v>
      </c>
      <c r="K2275" s="25" t="n">
        <v>1986</v>
      </c>
      <c r="L2275" s="25" t="s">
        <v>1834</v>
      </c>
      <c r="M2275" s="25" t="s">
        <v>171</v>
      </c>
      <c r="N2275" s="28" t="n">
        <v>4821</v>
      </c>
      <c r="O2275" s="25" t="s">
        <v>57</v>
      </c>
      <c r="P2275" s="33"/>
      <c r="Q2275" s="33"/>
      <c r="R2275" s="34"/>
      <c r="S2275" s="28" t="n">
        <f aca="false">IF(O2275="Won",R2275,IF(O2275="Lost",0,N2275))</f>
        <v>4821</v>
      </c>
      <c r="T2275" s="30" t="str">
        <f aca="false">IF(AND(P2275&lt;&gt;"",Q2275&lt;&gt;""),Q2275-P2275,"")</f>
        <v/>
      </c>
      <c r="U2275" s="30" t="str">
        <f aca="false">IF(AND(O2275="Engaging",P2275&lt;&gt;""),'Leia-me'!$B$5-P2275,"")</f>
        <v/>
      </c>
      <c r="V2275" s="25" t="str">
        <f aca="false">IF(O2275&lt;&gt;"Engaging","",IF(U2275&lt;='Leia-me'!$B$6,"Saudável",IF(U2275&lt;='Leia-me'!$B$7,"Esfriando",IF(U2275&lt;='Leia-me'!$B$8,"Última chance","Zumbi"))))</f>
        <v/>
      </c>
      <c r="W2275" s="25" t="str">
        <f aca="false">IF(O2275="Won",1,IF(O2275="Lost",0,""))</f>
        <v/>
      </c>
      <c r="X2275" s="25" t="s">
        <v>1835</v>
      </c>
      <c r="Y2275" s="25" t="str">
        <f aca="false">IF(E2275="","Sim","")</f>
        <v/>
      </c>
    </row>
    <row r="2276" customFormat="false" ht="15" hidden="false" customHeight="false" outlineLevel="0" collapsed="false">
      <c r="A2276" s="25" t="s">
        <v>2529</v>
      </c>
      <c r="B2276" s="25" t="s">
        <v>67</v>
      </c>
      <c r="C2276" s="25" t="s">
        <v>75</v>
      </c>
      <c r="D2276" s="25" t="s">
        <v>80</v>
      </c>
      <c r="E2276" s="25" t="s">
        <v>2530</v>
      </c>
      <c r="F2276" s="25" t="s">
        <v>185</v>
      </c>
      <c r="G2276" s="26" t="n">
        <v>527.11</v>
      </c>
      <c r="H2276" s="27" t="n">
        <v>1428</v>
      </c>
      <c r="I2276" s="25" t="s">
        <v>147</v>
      </c>
      <c r="J2276" s="25" t="s">
        <v>193</v>
      </c>
      <c r="K2276" s="25" t="n">
        <v>2011</v>
      </c>
      <c r="L2276" s="25" t="s">
        <v>1834</v>
      </c>
      <c r="M2276" s="25" t="s">
        <v>171</v>
      </c>
      <c r="N2276" s="28" t="n">
        <v>4821</v>
      </c>
      <c r="O2276" s="25" t="s">
        <v>57</v>
      </c>
      <c r="P2276" s="33"/>
      <c r="Q2276" s="33"/>
      <c r="R2276" s="34"/>
      <c r="S2276" s="28" t="n">
        <f aca="false">IF(O2276="Won",R2276,IF(O2276="Lost",0,N2276))</f>
        <v>4821</v>
      </c>
      <c r="T2276" s="30" t="str">
        <f aca="false">IF(AND(P2276&lt;&gt;"",Q2276&lt;&gt;""),Q2276-P2276,"")</f>
        <v/>
      </c>
      <c r="U2276" s="30" t="str">
        <f aca="false">IF(AND(O2276="Engaging",P2276&lt;&gt;""),'Leia-me'!$B$5-P2276,"")</f>
        <v/>
      </c>
      <c r="V2276" s="25" t="str">
        <f aca="false">IF(O2276&lt;&gt;"Engaging","",IF(U2276&lt;='Leia-me'!$B$6,"Saudável",IF(U2276&lt;='Leia-me'!$B$7,"Esfriando",IF(U2276&lt;='Leia-me'!$B$8,"Última chance","Zumbi"))))</f>
        <v/>
      </c>
      <c r="W2276" s="25" t="str">
        <f aca="false">IF(O2276="Won",1,IF(O2276="Lost",0,""))</f>
        <v/>
      </c>
      <c r="X2276" s="25" t="s">
        <v>1835</v>
      </c>
      <c r="Y2276" s="25" t="str">
        <f aca="false">IF(E2276="","Sim","")</f>
        <v/>
      </c>
    </row>
    <row r="2277" customFormat="false" ht="15" hidden="false" customHeight="false" outlineLevel="0" collapsed="false">
      <c r="A2277" s="25" t="s">
        <v>2531</v>
      </c>
      <c r="B2277" s="25" t="s">
        <v>67</v>
      </c>
      <c r="C2277" s="25" t="s">
        <v>75</v>
      </c>
      <c r="D2277" s="25" t="s">
        <v>80</v>
      </c>
      <c r="E2277" s="25" t="s">
        <v>1795</v>
      </c>
      <c r="F2277" s="25" t="s">
        <v>177</v>
      </c>
      <c r="G2277" s="26" t="n">
        <v>355.23</v>
      </c>
      <c r="H2277" s="27" t="n">
        <v>853</v>
      </c>
      <c r="I2277" s="25" t="s">
        <v>147</v>
      </c>
      <c r="K2277" s="25" t="n">
        <v>1994</v>
      </c>
      <c r="L2277" s="25" t="s">
        <v>1834</v>
      </c>
      <c r="M2277" s="25" t="s">
        <v>171</v>
      </c>
      <c r="N2277" s="28" t="n">
        <v>4821</v>
      </c>
      <c r="O2277" s="25" t="s">
        <v>57</v>
      </c>
      <c r="P2277" s="33"/>
      <c r="Q2277" s="33"/>
      <c r="R2277" s="34"/>
      <c r="S2277" s="28" t="n">
        <f aca="false">IF(O2277="Won",R2277,IF(O2277="Lost",0,N2277))</f>
        <v>4821</v>
      </c>
      <c r="T2277" s="30" t="str">
        <f aca="false">IF(AND(P2277&lt;&gt;"",Q2277&lt;&gt;""),Q2277-P2277,"")</f>
        <v/>
      </c>
      <c r="U2277" s="30" t="str">
        <f aca="false">IF(AND(O2277="Engaging",P2277&lt;&gt;""),'Leia-me'!$B$5-P2277,"")</f>
        <v/>
      </c>
      <c r="V2277" s="25" t="str">
        <f aca="false">IF(O2277&lt;&gt;"Engaging","",IF(U2277&lt;='Leia-me'!$B$6,"Saudável",IF(U2277&lt;='Leia-me'!$B$7,"Esfriando",IF(U2277&lt;='Leia-me'!$B$8,"Última chance","Zumbi"))))</f>
        <v/>
      </c>
      <c r="W2277" s="25" t="str">
        <f aca="false">IF(O2277="Won",1,IF(O2277="Lost",0,""))</f>
        <v/>
      </c>
      <c r="X2277" s="25" t="s">
        <v>1835</v>
      </c>
      <c r="Y2277" s="25" t="str">
        <f aca="false">IF(E2277="","Sim","")</f>
        <v/>
      </c>
    </row>
    <row r="2278" customFormat="false" ht="15" hidden="false" customHeight="false" outlineLevel="0" collapsed="false">
      <c r="A2278" s="25" t="s">
        <v>2532</v>
      </c>
      <c r="B2278" s="25" t="s">
        <v>67</v>
      </c>
      <c r="C2278" s="25" t="s">
        <v>75</v>
      </c>
      <c r="D2278" s="25" t="s">
        <v>80</v>
      </c>
      <c r="E2278" s="25" t="s">
        <v>478</v>
      </c>
      <c r="F2278" s="25" t="s">
        <v>165</v>
      </c>
      <c r="G2278" s="26" t="n">
        <v>349.81</v>
      </c>
      <c r="H2278" s="27" t="n">
        <v>315</v>
      </c>
      <c r="I2278" s="25" t="s">
        <v>147</v>
      </c>
      <c r="K2278" s="25" t="n">
        <v>2002</v>
      </c>
      <c r="L2278" s="25" t="s">
        <v>1834</v>
      </c>
      <c r="M2278" s="25" t="s">
        <v>171</v>
      </c>
      <c r="N2278" s="28" t="n">
        <v>4821</v>
      </c>
      <c r="O2278" s="25" t="s">
        <v>57</v>
      </c>
      <c r="P2278" s="33"/>
      <c r="Q2278" s="33"/>
      <c r="R2278" s="34"/>
      <c r="S2278" s="28" t="n">
        <f aca="false">IF(O2278="Won",R2278,IF(O2278="Lost",0,N2278))</f>
        <v>4821</v>
      </c>
      <c r="T2278" s="30" t="str">
        <f aca="false">IF(AND(P2278&lt;&gt;"",Q2278&lt;&gt;""),Q2278-P2278,"")</f>
        <v/>
      </c>
      <c r="U2278" s="30" t="str">
        <f aca="false">IF(AND(O2278="Engaging",P2278&lt;&gt;""),'Leia-me'!$B$5-P2278,"")</f>
        <v/>
      </c>
      <c r="V2278" s="25" t="str">
        <f aca="false">IF(O2278&lt;&gt;"Engaging","",IF(U2278&lt;='Leia-me'!$B$6,"Saudável",IF(U2278&lt;='Leia-me'!$B$7,"Esfriando",IF(U2278&lt;='Leia-me'!$B$8,"Última chance","Zumbi"))))</f>
        <v/>
      </c>
      <c r="W2278" s="25" t="str">
        <f aca="false">IF(O2278="Won",1,IF(O2278="Lost",0,""))</f>
        <v/>
      </c>
      <c r="X2278" s="25" t="s">
        <v>1835</v>
      </c>
      <c r="Y2278" s="25" t="str">
        <f aca="false">IF(E2278="","Sim","")</f>
        <v/>
      </c>
    </row>
    <row r="2279" customFormat="false" ht="15" hidden="false" customHeight="false" outlineLevel="0" collapsed="false">
      <c r="A2279" s="25" t="s">
        <v>2533</v>
      </c>
      <c r="B2279" s="25" t="s">
        <v>67</v>
      </c>
      <c r="C2279" s="25" t="s">
        <v>75</v>
      </c>
      <c r="D2279" s="25" t="s">
        <v>80</v>
      </c>
      <c r="E2279" s="25" t="s">
        <v>145</v>
      </c>
      <c r="F2279" s="25" t="s">
        <v>146</v>
      </c>
      <c r="G2279" s="26" t="n">
        <v>3922.42</v>
      </c>
      <c r="H2279" s="27" t="n">
        <v>6837</v>
      </c>
      <c r="I2279" s="25" t="s">
        <v>147</v>
      </c>
      <c r="K2279" s="25" t="n">
        <v>1992</v>
      </c>
      <c r="L2279" s="25" t="s">
        <v>1834</v>
      </c>
      <c r="M2279" s="25" t="s">
        <v>171</v>
      </c>
      <c r="N2279" s="28" t="n">
        <v>4821</v>
      </c>
      <c r="O2279" s="25" t="s">
        <v>57</v>
      </c>
      <c r="P2279" s="33"/>
      <c r="Q2279" s="33"/>
      <c r="R2279" s="34"/>
      <c r="S2279" s="28" t="n">
        <f aca="false">IF(O2279="Won",R2279,IF(O2279="Lost",0,N2279))</f>
        <v>4821</v>
      </c>
      <c r="T2279" s="30" t="str">
        <f aca="false">IF(AND(P2279&lt;&gt;"",Q2279&lt;&gt;""),Q2279-P2279,"")</f>
        <v/>
      </c>
      <c r="U2279" s="30" t="str">
        <f aca="false">IF(AND(O2279="Engaging",P2279&lt;&gt;""),'Leia-me'!$B$5-P2279,"")</f>
        <v/>
      </c>
      <c r="V2279" s="25" t="str">
        <f aca="false">IF(O2279&lt;&gt;"Engaging","",IF(U2279&lt;='Leia-me'!$B$6,"Saudável",IF(U2279&lt;='Leia-me'!$B$7,"Esfriando",IF(U2279&lt;='Leia-me'!$B$8,"Última chance","Zumbi"))))</f>
        <v/>
      </c>
      <c r="W2279" s="25" t="str">
        <f aca="false">IF(O2279="Won",1,IF(O2279="Lost",0,""))</f>
        <v/>
      </c>
      <c r="X2279" s="25" t="s">
        <v>1835</v>
      </c>
      <c r="Y2279" s="25" t="str">
        <f aca="false">IF(E2279="","Sim","")</f>
        <v/>
      </c>
    </row>
    <row r="2280" customFormat="false" ht="15" hidden="false" customHeight="false" outlineLevel="0" collapsed="false">
      <c r="A2280" s="25" t="s">
        <v>2534</v>
      </c>
      <c r="B2280" s="25" t="s">
        <v>67</v>
      </c>
      <c r="C2280" s="25" t="s">
        <v>75</v>
      </c>
      <c r="D2280" s="25" t="s">
        <v>80</v>
      </c>
      <c r="E2280" s="25" t="s">
        <v>145</v>
      </c>
      <c r="F2280" s="25" t="s">
        <v>146</v>
      </c>
      <c r="G2280" s="26" t="n">
        <v>3922.42</v>
      </c>
      <c r="H2280" s="27" t="n">
        <v>6837</v>
      </c>
      <c r="I2280" s="25" t="s">
        <v>147</v>
      </c>
      <c r="K2280" s="25" t="n">
        <v>1992</v>
      </c>
      <c r="L2280" s="25" t="s">
        <v>1834</v>
      </c>
      <c r="M2280" s="25" t="s">
        <v>171</v>
      </c>
      <c r="N2280" s="28" t="n">
        <v>4821</v>
      </c>
      <c r="O2280" s="25" t="s">
        <v>57</v>
      </c>
      <c r="P2280" s="33"/>
      <c r="Q2280" s="33"/>
      <c r="R2280" s="34"/>
      <c r="S2280" s="28" t="n">
        <f aca="false">IF(O2280="Won",R2280,IF(O2280="Lost",0,N2280))</f>
        <v>4821</v>
      </c>
      <c r="T2280" s="30" t="str">
        <f aca="false">IF(AND(P2280&lt;&gt;"",Q2280&lt;&gt;""),Q2280-P2280,"")</f>
        <v/>
      </c>
      <c r="U2280" s="30" t="str">
        <f aca="false">IF(AND(O2280="Engaging",P2280&lt;&gt;""),'Leia-me'!$B$5-P2280,"")</f>
        <v/>
      </c>
      <c r="V2280" s="25" t="str">
        <f aca="false">IF(O2280&lt;&gt;"Engaging","",IF(U2280&lt;='Leia-me'!$B$6,"Saudável",IF(U2280&lt;='Leia-me'!$B$7,"Esfriando",IF(U2280&lt;='Leia-me'!$B$8,"Última chance","Zumbi"))))</f>
        <v/>
      </c>
      <c r="W2280" s="25" t="str">
        <f aca="false">IF(O2280="Won",1,IF(O2280="Lost",0,""))</f>
        <v/>
      </c>
      <c r="X2280" s="25" t="s">
        <v>1835</v>
      </c>
      <c r="Y2280" s="25" t="str">
        <f aca="false">IF(E2280="","Sim","")</f>
        <v/>
      </c>
    </row>
    <row r="2281" customFormat="false" ht="15" hidden="false" customHeight="false" outlineLevel="0" collapsed="false">
      <c r="A2281" s="25" t="s">
        <v>2535</v>
      </c>
      <c r="B2281" s="25" t="s">
        <v>67</v>
      </c>
      <c r="C2281" s="25" t="s">
        <v>75</v>
      </c>
      <c r="D2281" s="25" t="s">
        <v>80</v>
      </c>
      <c r="E2281" s="25" t="s">
        <v>188</v>
      </c>
      <c r="F2281" s="25" t="s">
        <v>185</v>
      </c>
      <c r="G2281" s="26" t="n">
        <v>1008.06</v>
      </c>
      <c r="H2281" s="27" t="n">
        <v>1238</v>
      </c>
      <c r="I2281" s="25" t="s">
        <v>147</v>
      </c>
      <c r="K2281" s="25" t="n">
        <v>1983</v>
      </c>
      <c r="L2281" s="25" t="s">
        <v>1834</v>
      </c>
      <c r="M2281" s="25" t="s">
        <v>171</v>
      </c>
      <c r="N2281" s="28" t="n">
        <v>4821</v>
      </c>
      <c r="O2281" s="25" t="s">
        <v>57</v>
      </c>
      <c r="P2281" s="33"/>
      <c r="Q2281" s="33"/>
      <c r="R2281" s="34"/>
      <c r="S2281" s="28" t="n">
        <f aca="false">IF(O2281="Won",R2281,IF(O2281="Lost",0,N2281))</f>
        <v>4821</v>
      </c>
      <c r="T2281" s="30" t="str">
        <f aca="false">IF(AND(P2281&lt;&gt;"",Q2281&lt;&gt;""),Q2281-P2281,"")</f>
        <v/>
      </c>
      <c r="U2281" s="30" t="str">
        <f aca="false">IF(AND(O2281="Engaging",P2281&lt;&gt;""),'Leia-me'!$B$5-P2281,"")</f>
        <v/>
      </c>
      <c r="V2281" s="25" t="str">
        <f aca="false">IF(O2281&lt;&gt;"Engaging","",IF(U2281&lt;='Leia-me'!$B$6,"Saudável",IF(U2281&lt;='Leia-me'!$B$7,"Esfriando",IF(U2281&lt;='Leia-me'!$B$8,"Última chance","Zumbi"))))</f>
        <v/>
      </c>
      <c r="W2281" s="25" t="str">
        <f aca="false">IF(O2281="Won",1,IF(O2281="Lost",0,""))</f>
        <v/>
      </c>
      <c r="X2281" s="25" t="s">
        <v>1835</v>
      </c>
      <c r="Y2281" s="25" t="str">
        <f aca="false">IF(E2281="","Sim","")</f>
        <v/>
      </c>
    </row>
    <row r="2282" customFormat="false" ht="15" hidden="false" customHeight="false" outlineLevel="0" collapsed="false">
      <c r="A2282" s="25" t="s">
        <v>2536</v>
      </c>
      <c r="B2282" s="25" t="s">
        <v>67</v>
      </c>
      <c r="C2282" s="25" t="s">
        <v>75</v>
      </c>
      <c r="D2282" s="25" t="s">
        <v>80</v>
      </c>
      <c r="E2282" s="25" t="s">
        <v>188</v>
      </c>
      <c r="F2282" s="25" t="s">
        <v>185</v>
      </c>
      <c r="G2282" s="26" t="n">
        <v>1008.06</v>
      </c>
      <c r="H2282" s="27" t="n">
        <v>1238</v>
      </c>
      <c r="I2282" s="25" t="s">
        <v>147</v>
      </c>
      <c r="K2282" s="25" t="n">
        <v>1983</v>
      </c>
      <c r="L2282" s="25" t="s">
        <v>1834</v>
      </c>
      <c r="M2282" s="25" t="s">
        <v>171</v>
      </c>
      <c r="N2282" s="28" t="n">
        <v>4821</v>
      </c>
      <c r="O2282" s="25" t="s">
        <v>57</v>
      </c>
      <c r="P2282" s="33"/>
      <c r="Q2282" s="33"/>
      <c r="R2282" s="34"/>
      <c r="S2282" s="28" t="n">
        <f aca="false">IF(O2282="Won",R2282,IF(O2282="Lost",0,N2282))</f>
        <v>4821</v>
      </c>
      <c r="T2282" s="30" t="str">
        <f aca="false">IF(AND(P2282&lt;&gt;"",Q2282&lt;&gt;""),Q2282-P2282,"")</f>
        <v/>
      </c>
      <c r="U2282" s="30" t="str">
        <f aca="false">IF(AND(O2282="Engaging",P2282&lt;&gt;""),'Leia-me'!$B$5-P2282,"")</f>
        <v/>
      </c>
      <c r="V2282" s="25" t="str">
        <f aca="false">IF(O2282&lt;&gt;"Engaging","",IF(U2282&lt;='Leia-me'!$B$6,"Saudável",IF(U2282&lt;='Leia-me'!$B$7,"Esfriando",IF(U2282&lt;='Leia-me'!$B$8,"Última chance","Zumbi"))))</f>
        <v/>
      </c>
      <c r="W2282" s="25" t="str">
        <f aca="false">IF(O2282="Won",1,IF(O2282="Lost",0,""))</f>
        <v/>
      </c>
      <c r="X2282" s="25" t="s">
        <v>1835</v>
      </c>
      <c r="Y2282" s="25" t="str">
        <f aca="false">IF(E2282="","Sim","")</f>
        <v/>
      </c>
    </row>
    <row r="2283" customFormat="false" ht="15" hidden="false" customHeight="false" outlineLevel="0" collapsed="false">
      <c r="A2283" s="25" t="s">
        <v>2537</v>
      </c>
      <c r="B2283" s="25" t="s">
        <v>67</v>
      </c>
      <c r="C2283" s="25" t="s">
        <v>75</v>
      </c>
      <c r="D2283" s="25" t="s">
        <v>80</v>
      </c>
      <c r="E2283" s="25" t="s">
        <v>266</v>
      </c>
      <c r="F2283" s="25" t="s">
        <v>267</v>
      </c>
      <c r="G2283" s="26" t="n">
        <v>2041.73</v>
      </c>
      <c r="H2283" s="27" t="n">
        <v>5276</v>
      </c>
      <c r="I2283" s="25" t="s">
        <v>147</v>
      </c>
      <c r="K2283" s="25" t="n">
        <v>1997</v>
      </c>
      <c r="L2283" s="25" t="s">
        <v>1834</v>
      </c>
      <c r="M2283" s="25" t="s">
        <v>171</v>
      </c>
      <c r="N2283" s="28" t="n">
        <v>4821</v>
      </c>
      <c r="O2283" s="25" t="s">
        <v>57</v>
      </c>
      <c r="P2283" s="33"/>
      <c r="Q2283" s="33"/>
      <c r="R2283" s="34"/>
      <c r="S2283" s="28" t="n">
        <f aca="false">IF(O2283="Won",R2283,IF(O2283="Lost",0,N2283))</f>
        <v>4821</v>
      </c>
      <c r="T2283" s="30" t="str">
        <f aca="false">IF(AND(P2283&lt;&gt;"",Q2283&lt;&gt;""),Q2283-P2283,"")</f>
        <v/>
      </c>
      <c r="U2283" s="30" t="str">
        <f aca="false">IF(AND(O2283="Engaging",P2283&lt;&gt;""),'Leia-me'!$B$5-P2283,"")</f>
        <v/>
      </c>
      <c r="V2283" s="25" t="str">
        <f aca="false">IF(O2283&lt;&gt;"Engaging","",IF(U2283&lt;='Leia-me'!$B$6,"Saudável",IF(U2283&lt;='Leia-me'!$B$7,"Esfriando",IF(U2283&lt;='Leia-me'!$B$8,"Última chance","Zumbi"))))</f>
        <v/>
      </c>
      <c r="W2283" s="25" t="str">
        <f aca="false">IF(O2283="Won",1,IF(O2283="Lost",0,""))</f>
        <v/>
      </c>
      <c r="X2283" s="25" t="s">
        <v>1835</v>
      </c>
      <c r="Y2283" s="25" t="str">
        <f aca="false">IF(E2283="","Sim","")</f>
        <v/>
      </c>
    </row>
    <row r="2284" customFormat="false" ht="15" hidden="false" customHeight="false" outlineLevel="0" collapsed="false">
      <c r="A2284" s="25" t="s">
        <v>2538</v>
      </c>
      <c r="B2284" s="25" t="s">
        <v>67</v>
      </c>
      <c r="C2284" s="25" t="s">
        <v>75</v>
      </c>
      <c r="D2284" s="25" t="s">
        <v>80</v>
      </c>
      <c r="E2284" s="25" t="s">
        <v>1653</v>
      </c>
      <c r="F2284" s="25" t="s">
        <v>165</v>
      </c>
      <c r="G2284" s="26" t="n">
        <v>3838.39</v>
      </c>
      <c r="H2284" s="27" t="n">
        <v>8274</v>
      </c>
      <c r="I2284" s="25" t="s">
        <v>147</v>
      </c>
      <c r="K2284" s="25" t="n">
        <v>1989</v>
      </c>
      <c r="L2284" s="25" t="s">
        <v>1834</v>
      </c>
      <c r="M2284" s="25" t="s">
        <v>171</v>
      </c>
      <c r="N2284" s="28" t="n">
        <v>4821</v>
      </c>
      <c r="O2284" s="25" t="s">
        <v>57</v>
      </c>
      <c r="P2284" s="33"/>
      <c r="Q2284" s="33"/>
      <c r="R2284" s="34"/>
      <c r="S2284" s="28" t="n">
        <f aca="false">IF(O2284="Won",R2284,IF(O2284="Lost",0,N2284))</f>
        <v>4821</v>
      </c>
      <c r="T2284" s="30" t="str">
        <f aca="false">IF(AND(P2284&lt;&gt;"",Q2284&lt;&gt;""),Q2284-P2284,"")</f>
        <v/>
      </c>
      <c r="U2284" s="30" t="str">
        <f aca="false">IF(AND(O2284="Engaging",P2284&lt;&gt;""),'Leia-me'!$B$5-P2284,"")</f>
        <v/>
      </c>
      <c r="V2284" s="25" t="str">
        <f aca="false">IF(O2284&lt;&gt;"Engaging","",IF(U2284&lt;='Leia-me'!$B$6,"Saudável",IF(U2284&lt;='Leia-me'!$B$7,"Esfriando",IF(U2284&lt;='Leia-me'!$B$8,"Última chance","Zumbi"))))</f>
        <v/>
      </c>
      <c r="W2284" s="25" t="str">
        <f aca="false">IF(O2284="Won",1,IF(O2284="Lost",0,""))</f>
        <v/>
      </c>
      <c r="X2284" s="25" t="s">
        <v>1835</v>
      </c>
      <c r="Y2284" s="25" t="str">
        <f aca="false">IF(E2284="","Sim","")</f>
        <v/>
      </c>
    </row>
    <row r="2285" customFormat="false" ht="15" hidden="false" customHeight="false" outlineLevel="0" collapsed="false">
      <c r="A2285" s="25" t="s">
        <v>2539</v>
      </c>
      <c r="B2285" s="25" t="s">
        <v>67</v>
      </c>
      <c r="C2285" s="25" t="s">
        <v>75</v>
      </c>
      <c r="D2285" s="25" t="s">
        <v>80</v>
      </c>
      <c r="E2285" s="25" t="s">
        <v>463</v>
      </c>
      <c r="F2285" s="25" t="s">
        <v>211</v>
      </c>
      <c r="G2285" s="26" t="n">
        <v>2261.05</v>
      </c>
      <c r="H2285" s="27" t="n">
        <v>3851</v>
      </c>
      <c r="I2285" s="25" t="s">
        <v>147</v>
      </c>
      <c r="K2285" s="25" t="n">
        <v>2005</v>
      </c>
      <c r="L2285" s="25" t="s">
        <v>1834</v>
      </c>
      <c r="M2285" s="25" t="s">
        <v>171</v>
      </c>
      <c r="N2285" s="28" t="n">
        <v>4821</v>
      </c>
      <c r="O2285" s="25" t="s">
        <v>57</v>
      </c>
      <c r="P2285" s="33"/>
      <c r="Q2285" s="33"/>
      <c r="R2285" s="34"/>
      <c r="S2285" s="28" t="n">
        <f aca="false">IF(O2285="Won",R2285,IF(O2285="Lost",0,N2285))</f>
        <v>4821</v>
      </c>
      <c r="T2285" s="30" t="str">
        <f aca="false">IF(AND(P2285&lt;&gt;"",Q2285&lt;&gt;""),Q2285-P2285,"")</f>
        <v/>
      </c>
      <c r="U2285" s="30" t="str">
        <f aca="false">IF(AND(O2285="Engaging",P2285&lt;&gt;""),'Leia-me'!$B$5-P2285,"")</f>
        <v/>
      </c>
      <c r="V2285" s="25" t="str">
        <f aca="false">IF(O2285&lt;&gt;"Engaging","",IF(U2285&lt;='Leia-me'!$B$6,"Saudável",IF(U2285&lt;='Leia-me'!$B$7,"Esfriando",IF(U2285&lt;='Leia-me'!$B$8,"Última chance","Zumbi"))))</f>
        <v/>
      </c>
      <c r="W2285" s="25" t="str">
        <f aca="false">IF(O2285="Won",1,IF(O2285="Lost",0,""))</f>
        <v/>
      </c>
      <c r="X2285" s="25" t="s">
        <v>1835</v>
      </c>
      <c r="Y2285" s="25" t="str">
        <f aca="false">IF(E2285="","Sim","")</f>
        <v/>
      </c>
    </row>
    <row r="2286" customFormat="false" ht="15" hidden="false" customHeight="false" outlineLevel="0" collapsed="false">
      <c r="A2286" s="25" t="s">
        <v>2540</v>
      </c>
      <c r="B2286" s="25" t="s">
        <v>67</v>
      </c>
      <c r="C2286" s="25" t="s">
        <v>75</v>
      </c>
      <c r="D2286" s="25" t="s">
        <v>80</v>
      </c>
      <c r="E2286" s="25" t="s">
        <v>1640</v>
      </c>
      <c r="F2286" s="25" t="s">
        <v>211</v>
      </c>
      <c r="G2286" s="26" t="n">
        <v>71.12</v>
      </c>
      <c r="H2286" s="27" t="n">
        <v>144</v>
      </c>
      <c r="I2286" s="25" t="s">
        <v>147</v>
      </c>
      <c r="K2286" s="25" t="n">
        <v>2010</v>
      </c>
      <c r="L2286" s="25" t="s">
        <v>1834</v>
      </c>
      <c r="M2286" s="25" t="s">
        <v>171</v>
      </c>
      <c r="N2286" s="28" t="n">
        <v>4821</v>
      </c>
      <c r="O2286" s="25" t="s">
        <v>57</v>
      </c>
      <c r="P2286" s="33"/>
      <c r="Q2286" s="33"/>
      <c r="R2286" s="34"/>
      <c r="S2286" s="28" t="n">
        <f aca="false">IF(O2286="Won",R2286,IF(O2286="Lost",0,N2286))</f>
        <v>4821</v>
      </c>
      <c r="T2286" s="30" t="str">
        <f aca="false">IF(AND(P2286&lt;&gt;"",Q2286&lt;&gt;""),Q2286-P2286,"")</f>
        <v/>
      </c>
      <c r="U2286" s="30" t="str">
        <f aca="false">IF(AND(O2286="Engaging",P2286&lt;&gt;""),'Leia-me'!$B$5-P2286,"")</f>
        <v/>
      </c>
      <c r="V2286" s="25" t="str">
        <f aca="false">IF(O2286&lt;&gt;"Engaging","",IF(U2286&lt;='Leia-me'!$B$6,"Saudável",IF(U2286&lt;='Leia-me'!$B$7,"Esfriando",IF(U2286&lt;='Leia-me'!$B$8,"Última chance","Zumbi"))))</f>
        <v/>
      </c>
      <c r="W2286" s="25" t="str">
        <f aca="false">IF(O2286="Won",1,IF(O2286="Lost",0,""))</f>
        <v/>
      </c>
      <c r="X2286" s="25" t="s">
        <v>1835</v>
      </c>
      <c r="Y2286" s="25" t="str">
        <f aca="false">IF(E2286="","Sim","")</f>
        <v/>
      </c>
    </row>
    <row r="2287" customFormat="false" ht="15" hidden="false" customHeight="false" outlineLevel="0" collapsed="false">
      <c r="A2287" s="25" t="s">
        <v>2541</v>
      </c>
      <c r="B2287" s="25" t="s">
        <v>67</v>
      </c>
      <c r="C2287" s="25" t="s">
        <v>75</v>
      </c>
      <c r="D2287" s="25" t="s">
        <v>80</v>
      </c>
      <c r="E2287" s="25" t="s">
        <v>1371</v>
      </c>
      <c r="F2287" s="25" t="s">
        <v>185</v>
      </c>
      <c r="G2287" s="26" t="n">
        <v>40.79</v>
      </c>
      <c r="H2287" s="27" t="n">
        <v>142</v>
      </c>
      <c r="I2287" s="25" t="s">
        <v>1372</v>
      </c>
      <c r="K2287" s="25" t="n">
        <v>2011</v>
      </c>
      <c r="L2287" s="25" t="s">
        <v>1834</v>
      </c>
      <c r="M2287" s="25" t="s">
        <v>171</v>
      </c>
      <c r="N2287" s="28" t="n">
        <v>4821</v>
      </c>
      <c r="O2287" s="25" t="s">
        <v>57</v>
      </c>
      <c r="P2287" s="33"/>
      <c r="Q2287" s="33"/>
      <c r="R2287" s="34"/>
      <c r="S2287" s="28" t="n">
        <f aca="false">IF(O2287="Won",R2287,IF(O2287="Lost",0,N2287))</f>
        <v>4821</v>
      </c>
      <c r="T2287" s="30" t="str">
        <f aca="false">IF(AND(P2287&lt;&gt;"",Q2287&lt;&gt;""),Q2287-P2287,"")</f>
        <v/>
      </c>
      <c r="U2287" s="30" t="str">
        <f aca="false">IF(AND(O2287="Engaging",P2287&lt;&gt;""),'Leia-me'!$B$5-P2287,"")</f>
        <v/>
      </c>
      <c r="V2287" s="25" t="str">
        <f aca="false">IF(O2287&lt;&gt;"Engaging","",IF(U2287&lt;='Leia-me'!$B$6,"Saudável",IF(U2287&lt;='Leia-me'!$B$7,"Esfriando",IF(U2287&lt;='Leia-me'!$B$8,"Última chance","Zumbi"))))</f>
        <v/>
      </c>
      <c r="W2287" s="25" t="str">
        <f aca="false">IF(O2287="Won",1,IF(O2287="Lost",0,""))</f>
        <v/>
      </c>
      <c r="X2287" s="25" t="s">
        <v>1835</v>
      </c>
      <c r="Y2287" s="25" t="str">
        <f aca="false">IF(E2287="","Sim","")</f>
        <v/>
      </c>
    </row>
    <row r="2288" customFormat="false" ht="15" hidden="false" customHeight="false" outlineLevel="0" collapsed="false">
      <c r="A2288" s="25" t="s">
        <v>2542</v>
      </c>
      <c r="B2288" s="25" t="s">
        <v>67</v>
      </c>
      <c r="C2288" s="25" t="s">
        <v>75</v>
      </c>
      <c r="D2288" s="25" t="s">
        <v>80</v>
      </c>
      <c r="E2288" s="25" t="s">
        <v>257</v>
      </c>
      <c r="F2288" s="25" t="s">
        <v>146</v>
      </c>
      <c r="G2288" s="26" t="n">
        <v>441.08</v>
      </c>
      <c r="H2288" s="27" t="n">
        <v>1210</v>
      </c>
      <c r="I2288" s="25" t="s">
        <v>147</v>
      </c>
      <c r="K2288" s="25" t="n">
        <v>1984</v>
      </c>
      <c r="L2288" s="25" t="s">
        <v>1834</v>
      </c>
      <c r="M2288" s="25" t="s">
        <v>171</v>
      </c>
      <c r="N2288" s="28" t="n">
        <v>4821</v>
      </c>
      <c r="O2288" s="25" t="s">
        <v>57</v>
      </c>
      <c r="P2288" s="33"/>
      <c r="Q2288" s="33"/>
      <c r="R2288" s="34"/>
      <c r="S2288" s="28" t="n">
        <f aca="false">IF(O2288="Won",R2288,IF(O2288="Lost",0,N2288))</f>
        <v>4821</v>
      </c>
      <c r="T2288" s="30" t="str">
        <f aca="false">IF(AND(P2288&lt;&gt;"",Q2288&lt;&gt;""),Q2288-P2288,"")</f>
        <v/>
      </c>
      <c r="U2288" s="30" t="str">
        <f aca="false">IF(AND(O2288="Engaging",P2288&lt;&gt;""),'Leia-me'!$B$5-P2288,"")</f>
        <v/>
      </c>
      <c r="V2288" s="25" t="str">
        <f aca="false">IF(O2288&lt;&gt;"Engaging","",IF(U2288&lt;='Leia-me'!$B$6,"Saudável",IF(U2288&lt;='Leia-me'!$B$7,"Esfriando",IF(U2288&lt;='Leia-me'!$B$8,"Última chance","Zumbi"))))</f>
        <v/>
      </c>
      <c r="W2288" s="25" t="str">
        <f aca="false">IF(O2288="Won",1,IF(O2288="Lost",0,""))</f>
        <v/>
      </c>
      <c r="X2288" s="25" t="s">
        <v>1835</v>
      </c>
      <c r="Y2288" s="25" t="str">
        <f aca="false">IF(E2288="","Sim","")</f>
        <v/>
      </c>
    </row>
    <row r="2289" customFormat="false" ht="15" hidden="false" customHeight="false" outlineLevel="0" collapsed="false">
      <c r="A2289" s="25" t="s">
        <v>2543</v>
      </c>
      <c r="B2289" s="25" t="s">
        <v>67</v>
      </c>
      <c r="C2289" s="25" t="s">
        <v>75</v>
      </c>
      <c r="D2289" s="25" t="s">
        <v>80</v>
      </c>
      <c r="G2289" s="31"/>
      <c r="H2289" s="32"/>
      <c r="L2289" s="25" t="s">
        <v>1834</v>
      </c>
      <c r="M2289" s="25" t="s">
        <v>171</v>
      </c>
      <c r="N2289" s="28" t="n">
        <v>4821</v>
      </c>
      <c r="O2289" s="25" t="s">
        <v>57</v>
      </c>
      <c r="P2289" s="33"/>
      <c r="Q2289" s="33"/>
      <c r="R2289" s="34"/>
      <c r="S2289" s="28" t="n">
        <f aca="false">IF(O2289="Won",R2289,IF(O2289="Lost",0,N2289))</f>
        <v>4821</v>
      </c>
      <c r="T2289" s="30" t="str">
        <f aca="false">IF(AND(P2289&lt;&gt;"",Q2289&lt;&gt;""),Q2289-P2289,"")</f>
        <v/>
      </c>
      <c r="U2289" s="30" t="str">
        <f aca="false">IF(AND(O2289="Engaging",P2289&lt;&gt;""),'Leia-me'!$B$5-P2289,"")</f>
        <v/>
      </c>
      <c r="V2289" s="25" t="str">
        <f aca="false">IF(O2289&lt;&gt;"Engaging","",IF(U2289&lt;='Leia-me'!$B$6,"Saudável",IF(U2289&lt;='Leia-me'!$B$7,"Esfriando",IF(U2289&lt;='Leia-me'!$B$8,"Última chance","Zumbi"))))</f>
        <v/>
      </c>
      <c r="W2289" s="25" t="str">
        <f aca="false">IF(O2289="Won",1,IF(O2289="Lost",0,""))</f>
        <v/>
      </c>
      <c r="X2289" s="25" t="s">
        <v>1835</v>
      </c>
      <c r="Y2289" s="25" t="str">
        <f aca="false">IF(E2289="","Sim","")</f>
        <v>Sim</v>
      </c>
    </row>
    <row r="2290" customFormat="false" ht="15" hidden="false" customHeight="false" outlineLevel="0" collapsed="false">
      <c r="A2290" s="25" t="s">
        <v>2544</v>
      </c>
      <c r="B2290" s="25" t="s">
        <v>67</v>
      </c>
      <c r="C2290" s="25" t="s">
        <v>75</v>
      </c>
      <c r="D2290" s="25" t="s">
        <v>80</v>
      </c>
      <c r="G2290" s="31"/>
      <c r="H2290" s="32"/>
      <c r="L2290" s="25" t="s">
        <v>1834</v>
      </c>
      <c r="M2290" s="25" t="s">
        <v>171</v>
      </c>
      <c r="N2290" s="28" t="n">
        <v>4821</v>
      </c>
      <c r="O2290" s="25" t="s">
        <v>57</v>
      </c>
      <c r="P2290" s="33"/>
      <c r="Q2290" s="33"/>
      <c r="R2290" s="34"/>
      <c r="S2290" s="28" t="n">
        <f aca="false">IF(O2290="Won",R2290,IF(O2290="Lost",0,N2290))</f>
        <v>4821</v>
      </c>
      <c r="T2290" s="30" t="str">
        <f aca="false">IF(AND(P2290&lt;&gt;"",Q2290&lt;&gt;""),Q2290-P2290,"")</f>
        <v/>
      </c>
      <c r="U2290" s="30" t="str">
        <f aca="false">IF(AND(O2290="Engaging",P2290&lt;&gt;""),'Leia-me'!$B$5-P2290,"")</f>
        <v/>
      </c>
      <c r="V2290" s="25" t="str">
        <f aca="false">IF(O2290&lt;&gt;"Engaging","",IF(U2290&lt;='Leia-me'!$B$6,"Saudável",IF(U2290&lt;='Leia-me'!$B$7,"Esfriando",IF(U2290&lt;='Leia-me'!$B$8,"Última chance","Zumbi"))))</f>
        <v/>
      </c>
      <c r="W2290" s="25" t="str">
        <f aca="false">IF(O2290="Won",1,IF(O2290="Lost",0,""))</f>
        <v/>
      </c>
      <c r="X2290" s="25" t="s">
        <v>1835</v>
      </c>
      <c r="Y2290" s="25" t="str">
        <f aca="false">IF(E2290="","Sim","")</f>
        <v>Sim</v>
      </c>
    </row>
    <row r="2291" customFormat="false" ht="15" hidden="false" customHeight="false" outlineLevel="0" collapsed="false">
      <c r="A2291" s="25" t="s">
        <v>2545</v>
      </c>
      <c r="B2291" s="25" t="s">
        <v>67</v>
      </c>
      <c r="C2291" s="25" t="s">
        <v>75</v>
      </c>
      <c r="D2291" s="25" t="s">
        <v>80</v>
      </c>
      <c r="G2291" s="31"/>
      <c r="H2291" s="32"/>
      <c r="L2291" s="25" t="s">
        <v>1834</v>
      </c>
      <c r="M2291" s="25" t="s">
        <v>171</v>
      </c>
      <c r="N2291" s="28" t="n">
        <v>4821</v>
      </c>
      <c r="O2291" s="25" t="s">
        <v>57</v>
      </c>
      <c r="P2291" s="33"/>
      <c r="Q2291" s="33"/>
      <c r="R2291" s="34"/>
      <c r="S2291" s="28" t="n">
        <f aca="false">IF(O2291="Won",R2291,IF(O2291="Lost",0,N2291))</f>
        <v>4821</v>
      </c>
      <c r="T2291" s="30" t="str">
        <f aca="false">IF(AND(P2291&lt;&gt;"",Q2291&lt;&gt;""),Q2291-P2291,"")</f>
        <v/>
      </c>
      <c r="U2291" s="30" t="str">
        <f aca="false">IF(AND(O2291="Engaging",P2291&lt;&gt;""),'Leia-me'!$B$5-P2291,"")</f>
        <v/>
      </c>
      <c r="V2291" s="25" t="str">
        <f aca="false">IF(O2291&lt;&gt;"Engaging","",IF(U2291&lt;='Leia-me'!$B$6,"Saudável",IF(U2291&lt;='Leia-me'!$B$7,"Esfriando",IF(U2291&lt;='Leia-me'!$B$8,"Última chance","Zumbi"))))</f>
        <v/>
      </c>
      <c r="W2291" s="25" t="str">
        <f aca="false">IF(O2291="Won",1,IF(O2291="Lost",0,""))</f>
        <v/>
      </c>
      <c r="X2291" s="25" t="s">
        <v>1835</v>
      </c>
      <c r="Y2291" s="25" t="str">
        <f aca="false">IF(E2291="","Sim","")</f>
        <v>Sim</v>
      </c>
    </row>
    <row r="2292" customFormat="false" ht="15" hidden="false" customHeight="false" outlineLevel="0" collapsed="false">
      <c r="A2292" s="25" t="s">
        <v>2546</v>
      </c>
      <c r="B2292" s="25" t="s">
        <v>67</v>
      </c>
      <c r="C2292" s="25" t="s">
        <v>75</v>
      </c>
      <c r="D2292" s="25" t="s">
        <v>80</v>
      </c>
      <c r="G2292" s="31"/>
      <c r="H2292" s="32"/>
      <c r="L2292" s="25" t="s">
        <v>1834</v>
      </c>
      <c r="M2292" s="25" t="s">
        <v>171</v>
      </c>
      <c r="N2292" s="28" t="n">
        <v>4821</v>
      </c>
      <c r="O2292" s="25" t="s">
        <v>57</v>
      </c>
      <c r="P2292" s="33"/>
      <c r="Q2292" s="33"/>
      <c r="R2292" s="34"/>
      <c r="S2292" s="28" t="n">
        <f aca="false">IF(O2292="Won",R2292,IF(O2292="Lost",0,N2292))</f>
        <v>4821</v>
      </c>
      <c r="T2292" s="30" t="str">
        <f aca="false">IF(AND(P2292&lt;&gt;"",Q2292&lt;&gt;""),Q2292-P2292,"")</f>
        <v/>
      </c>
      <c r="U2292" s="30" t="str">
        <f aca="false">IF(AND(O2292="Engaging",P2292&lt;&gt;""),'Leia-me'!$B$5-P2292,"")</f>
        <v/>
      </c>
      <c r="V2292" s="25" t="str">
        <f aca="false">IF(O2292&lt;&gt;"Engaging","",IF(U2292&lt;='Leia-me'!$B$6,"Saudável",IF(U2292&lt;='Leia-me'!$B$7,"Esfriando",IF(U2292&lt;='Leia-me'!$B$8,"Última chance","Zumbi"))))</f>
        <v/>
      </c>
      <c r="W2292" s="25" t="str">
        <f aca="false">IF(O2292="Won",1,IF(O2292="Lost",0,""))</f>
        <v/>
      </c>
      <c r="X2292" s="25" t="s">
        <v>1835</v>
      </c>
      <c r="Y2292" s="25" t="str">
        <f aca="false">IF(E2292="","Sim","")</f>
        <v>Sim</v>
      </c>
    </row>
    <row r="2293" customFormat="false" ht="15" hidden="false" customHeight="false" outlineLevel="0" collapsed="false">
      <c r="A2293" s="25" t="s">
        <v>2547</v>
      </c>
      <c r="B2293" s="25" t="s">
        <v>67</v>
      </c>
      <c r="C2293" s="25" t="s">
        <v>75</v>
      </c>
      <c r="D2293" s="25" t="s">
        <v>80</v>
      </c>
      <c r="G2293" s="31"/>
      <c r="H2293" s="32"/>
      <c r="L2293" s="25" t="s">
        <v>1834</v>
      </c>
      <c r="M2293" s="25" t="s">
        <v>171</v>
      </c>
      <c r="N2293" s="28" t="n">
        <v>4821</v>
      </c>
      <c r="O2293" s="25" t="s">
        <v>57</v>
      </c>
      <c r="P2293" s="33"/>
      <c r="Q2293" s="33"/>
      <c r="R2293" s="34"/>
      <c r="S2293" s="28" t="n">
        <f aca="false">IF(O2293="Won",R2293,IF(O2293="Lost",0,N2293))</f>
        <v>4821</v>
      </c>
      <c r="T2293" s="30" t="str">
        <f aca="false">IF(AND(P2293&lt;&gt;"",Q2293&lt;&gt;""),Q2293-P2293,"")</f>
        <v/>
      </c>
      <c r="U2293" s="30" t="str">
        <f aca="false">IF(AND(O2293="Engaging",P2293&lt;&gt;""),'Leia-me'!$B$5-P2293,"")</f>
        <v/>
      </c>
      <c r="V2293" s="25" t="str">
        <f aca="false">IF(O2293&lt;&gt;"Engaging","",IF(U2293&lt;='Leia-me'!$B$6,"Saudável",IF(U2293&lt;='Leia-me'!$B$7,"Esfriando",IF(U2293&lt;='Leia-me'!$B$8,"Última chance","Zumbi"))))</f>
        <v/>
      </c>
      <c r="W2293" s="25" t="str">
        <f aca="false">IF(O2293="Won",1,IF(O2293="Lost",0,""))</f>
        <v/>
      </c>
      <c r="X2293" s="25" t="s">
        <v>1835</v>
      </c>
      <c r="Y2293" s="25" t="str">
        <f aca="false">IF(E2293="","Sim","")</f>
        <v>Sim</v>
      </c>
    </row>
    <row r="2294" customFormat="false" ht="15" hidden="false" customHeight="false" outlineLevel="0" collapsed="false">
      <c r="A2294" s="25" t="s">
        <v>2548</v>
      </c>
      <c r="B2294" s="25" t="s">
        <v>67</v>
      </c>
      <c r="C2294" s="25" t="s">
        <v>75</v>
      </c>
      <c r="D2294" s="25" t="s">
        <v>80</v>
      </c>
      <c r="G2294" s="31"/>
      <c r="H2294" s="32"/>
      <c r="L2294" s="25" t="s">
        <v>1834</v>
      </c>
      <c r="M2294" s="25" t="s">
        <v>171</v>
      </c>
      <c r="N2294" s="28" t="n">
        <v>4821</v>
      </c>
      <c r="O2294" s="25" t="s">
        <v>57</v>
      </c>
      <c r="P2294" s="33"/>
      <c r="Q2294" s="33"/>
      <c r="R2294" s="34"/>
      <c r="S2294" s="28" t="n">
        <f aca="false">IF(O2294="Won",R2294,IF(O2294="Lost",0,N2294))</f>
        <v>4821</v>
      </c>
      <c r="T2294" s="30" t="str">
        <f aca="false">IF(AND(P2294&lt;&gt;"",Q2294&lt;&gt;""),Q2294-P2294,"")</f>
        <v/>
      </c>
      <c r="U2294" s="30" t="str">
        <f aca="false">IF(AND(O2294="Engaging",P2294&lt;&gt;""),'Leia-me'!$B$5-P2294,"")</f>
        <v/>
      </c>
      <c r="V2294" s="25" t="str">
        <f aca="false">IF(O2294&lt;&gt;"Engaging","",IF(U2294&lt;='Leia-me'!$B$6,"Saudável",IF(U2294&lt;='Leia-me'!$B$7,"Esfriando",IF(U2294&lt;='Leia-me'!$B$8,"Última chance","Zumbi"))))</f>
        <v/>
      </c>
      <c r="W2294" s="25" t="str">
        <f aca="false">IF(O2294="Won",1,IF(O2294="Lost",0,""))</f>
        <v/>
      </c>
      <c r="X2294" s="25" t="s">
        <v>1835</v>
      </c>
      <c r="Y2294" s="25" t="str">
        <f aca="false">IF(E2294="","Sim","")</f>
        <v>Sim</v>
      </c>
    </row>
    <row r="2295" customFormat="false" ht="15" hidden="false" customHeight="false" outlineLevel="0" collapsed="false">
      <c r="A2295" s="25" t="s">
        <v>2549</v>
      </c>
      <c r="B2295" s="25" t="s">
        <v>67</v>
      </c>
      <c r="C2295" s="25" t="s">
        <v>75</v>
      </c>
      <c r="D2295" s="25" t="s">
        <v>80</v>
      </c>
      <c r="G2295" s="31"/>
      <c r="H2295" s="32"/>
      <c r="L2295" s="25" t="s">
        <v>1834</v>
      </c>
      <c r="M2295" s="25" t="s">
        <v>171</v>
      </c>
      <c r="N2295" s="28" t="n">
        <v>4821</v>
      </c>
      <c r="O2295" s="25" t="s">
        <v>57</v>
      </c>
      <c r="P2295" s="33"/>
      <c r="Q2295" s="33"/>
      <c r="R2295" s="34"/>
      <c r="S2295" s="28" t="n">
        <f aca="false">IF(O2295="Won",R2295,IF(O2295="Lost",0,N2295))</f>
        <v>4821</v>
      </c>
      <c r="T2295" s="30" t="str">
        <f aca="false">IF(AND(P2295&lt;&gt;"",Q2295&lt;&gt;""),Q2295-P2295,"")</f>
        <v/>
      </c>
      <c r="U2295" s="30" t="str">
        <f aca="false">IF(AND(O2295="Engaging",P2295&lt;&gt;""),'Leia-me'!$B$5-P2295,"")</f>
        <v/>
      </c>
      <c r="V2295" s="25" t="str">
        <f aca="false">IF(O2295&lt;&gt;"Engaging","",IF(U2295&lt;='Leia-me'!$B$6,"Saudável",IF(U2295&lt;='Leia-me'!$B$7,"Esfriando",IF(U2295&lt;='Leia-me'!$B$8,"Última chance","Zumbi"))))</f>
        <v/>
      </c>
      <c r="W2295" s="25" t="str">
        <f aca="false">IF(O2295="Won",1,IF(O2295="Lost",0,""))</f>
        <v/>
      </c>
      <c r="X2295" s="25" t="s">
        <v>1835</v>
      </c>
      <c r="Y2295" s="25" t="str">
        <f aca="false">IF(E2295="","Sim","")</f>
        <v>Sim</v>
      </c>
    </row>
    <row r="2296" customFormat="false" ht="15" hidden="false" customHeight="false" outlineLevel="0" collapsed="false">
      <c r="A2296" s="25" t="s">
        <v>2550</v>
      </c>
      <c r="B2296" s="25" t="s">
        <v>67</v>
      </c>
      <c r="C2296" s="25" t="s">
        <v>75</v>
      </c>
      <c r="D2296" s="25" t="s">
        <v>80</v>
      </c>
      <c r="G2296" s="31"/>
      <c r="H2296" s="32"/>
      <c r="L2296" s="25" t="s">
        <v>1834</v>
      </c>
      <c r="M2296" s="25" t="s">
        <v>171</v>
      </c>
      <c r="N2296" s="28" t="n">
        <v>4821</v>
      </c>
      <c r="O2296" s="25" t="s">
        <v>57</v>
      </c>
      <c r="P2296" s="33"/>
      <c r="Q2296" s="33"/>
      <c r="R2296" s="34"/>
      <c r="S2296" s="28" t="n">
        <f aca="false">IF(O2296="Won",R2296,IF(O2296="Lost",0,N2296))</f>
        <v>4821</v>
      </c>
      <c r="T2296" s="30" t="str">
        <f aca="false">IF(AND(P2296&lt;&gt;"",Q2296&lt;&gt;""),Q2296-P2296,"")</f>
        <v/>
      </c>
      <c r="U2296" s="30" t="str">
        <f aca="false">IF(AND(O2296="Engaging",P2296&lt;&gt;""),'Leia-me'!$B$5-P2296,"")</f>
        <v/>
      </c>
      <c r="V2296" s="25" t="str">
        <f aca="false">IF(O2296&lt;&gt;"Engaging","",IF(U2296&lt;='Leia-me'!$B$6,"Saudável",IF(U2296&lt;='Leia-me'!$B$7,"Esfriando",IF(U2296&lt;='Leia-me'!$B$8,"Última chance","Zumbi"))))</f>
        <v/>
      </c>
      <c r="W2296" s="25" t="str">
        <f aca="false">IF(O2296="Won",1,IF(O2296="Lost",0,""))</f>
        <v/>
      </c>
      <c r="X2296" s="25" t="s">
        <v>1835</v>
      </c>
      <c r="Y2296" s="25" t="str">
        <f aca="false">IF(E2296="","Sim","")</f>
        <v>Sim</v>
      </c>
    </row>
    <row r="2297" customFormat="false" ht="15" hidden="false" customHeight="false" outlineLevel="0" collapsed="false">
      <c r="A2297" s="25" t="s">
        <v>2551</v>
      </c>
      <c r="B2297" s="25" t="s">
        <v>67</v>
      </c>
      <c r="C2297" s="25" t="s">
        <v>75</v>
      </c>
      <c r="D2297" s="25" t="s">
        <v>80</v>
      </c>
      <c r="G2297" s="31"/>
      <c r="H2297" s="32"/>
      <c r="L2297" s="25" t="s">
        <v>1834</v>
      </c>
      <c r="M2297" s="25" t="s">
        <v>171</v>
      </c>
      <c r="N2297" s="28" t="n">
        <v>4821</v>
      </c>
      <c r="O2297" s="25" t="s">
        <v>57</v>
      </c>
      <c r="P2297" s="33"/>
      <c r="Q2297" s="33"/>
      <c r="R2297" s="34"/>
      <c r="S2297" s="28" t="n">
        <f aca="false">IF(O2297="Won",R2297,IF(O2297="Lost",0,N2297))</f>
        <v>4821</v>
      </c>
      <c r="T2297" s="30" t="str">
        <f aca="false">IF(AND(P2297&lt;&gt;"",Q2297&lt;&gt;""),Q2297-P2297,"")</f>
        <v/>
      </c>
      <c r="U2297" s="30" t="str">
        <f aca="false">IF(AND(O2297="Engaging",P2297&lt;&gt;""),'Leia-me'!$B$5-P2297,"")</f>
        <v/>
      </c>
      <c r="V2297" s="25" t="str">
        <f aca="false">IF(O2297&lt;&gt;"Engaging","",IF(U2297&lt;='Leia-me'!$B$6,"Saudável",IF(U2297&lt;='Leia-me'!$B$7,"Esfriando",IF(U2297&lt;='Leia-me'!$B$8,"Última chance","Zumbi"))))</f>
        <v/>
      </c>
      <c r="W2297" s="25" t="str">
        <f aca="false">IF(O2297="Won",1,IF(O2297="Lost",0,""))</f>
        <v/>
      </c>
      <c r="X2297" s="25" t="s">
        <v>1835</v>
      </c>
      <c r="Y2297" s="25" t="str">
        <f aca="false">IF(E2297="","Sim","")</f>
        <v>Sim</v>
      </c>
    </row>
    <row r="2298" customFormat="false" ht="15" hidden="false" customHeight="false" outlineLevel="0" collapsed="false">
      <c r="A2298" s="25" t="s">
        <v>2552</v>
      </c>
      <c r="B2298" s="25" t="s">
        <v>67</v>
      </c>
      <c r="C2298" s="25" t="s">
        <v>75</v>
      </c>
      <c r="D2298" s="25" t="s">
        <v>80</v>
      </c>
      <c r="G2298" s="31"/>
      <c r="H2298" s="32"/>
      <c r="L2298" s="25" t="s">
        <v>1834</v>
      </c>
      <c r="M2298" s="25" t="s">
        <v>171</v>
      </c>
      <c r="N2298" s="28" t="n">
        <v>4821</v>
      </c>
      <c r="O2298" s="25" t="s">
        <v>57</v>
      </c>
      <c r="P2298" s="33"/>
      <c r="Q2298" s="33"/>
      <c r="R2298" s="34"/>
      <c r="S2298" s="28" t="n">
        <f aca="false">IF(O2298="Won",R2298,IF(O2298="Lost",0,N2298))</f>
        <v>4821</v>
      </c>
      <c r="T2298" s="30" t="str">
        <f aca="false">IF(AND(P2298&lt;&gt;"",Q2298&lt;&gt;""),Q2298-P2298,"")</f>
        <v/>
      </c>
      <c r="U2298" s="30" t="str">
        <f aca="false">IF(AND(O2298="Engaging",P2298&lt;&gt;""),'Leia-me'!$B$5-P2298,"")</f>
        <v/>
      </c>
      <c r="V2298" s="25" t="str">
        <f aca="false">IF(O2298&lt;&gt;"Engaging","",IF(U2298&lt;='Leia-me'!$B$6,"Saudável",IF(U2298&lt;='Leia-me'!$B$7,"Esfriando",IF(U2298&lt;='Leia-me'!$B$8,"Última chance","Zumbi"))))</f>
        <v/>
      </c>
      <c r="W2298" s="25" t="str">
        <f aca="false">IF(O2298="Won",1,IF(O2298="Lost",0,""))</f>
        <v/>
      </c>
      <c r="X2298" s="25" t="s">
        <v>1835</v>
      </c>
      <c r="Y2298" s="25" t="str">
        <f aca="false">IF(E2298="","Sim","")</f>
        <v>Sim</v>
      </c>
    </row>
    <row r="2299" customFormat="false" ht="15" hidden="false" customHeight="false" outlineLevel="0" collapsed="false">
      <c r="A2299" s="25" t="s">
        <v>2553</v>
      </c>
      <c r="B2299" s="25" t="s">
        <v>67</v>
      </c>
      <c r="C2299" s="25" t="s">
        <v>75</v>
      </c>
      <c r="D2299" s="25" t="s">
        <v>80</v>
      </c>
      <c r="G2299" s="31"/>
      <c r="H2299" s="32"/>
      <c r="L2299" s="25" t="s">
        <v>1834</v>
      </c>
      <c r="M2299" s="25" t="s">
        <v>171</v>
      </c>
      <c r="N2299" s="28" t="n">
        <v>4821</v>
      </c>
      <c r="O2299" s="25" t="s">
        <v>57</v>
      </c>
      <c r="P2299" s="33"/>
      <c r="Q2299" s="33"/>
      <c r="R2299" s="34"/>
      <c r="S2299" s="28" t="n">
        <f aca="false">IF(O2299="Won",R2299,IF(O2299="Lost",0,N2299))</f>
        <v>4821</v>
      </c>
      <c r="T2299" s="30" t="str">
        <f aca="false">IF(AND(P2299&lt;&gt;"",Q2299&lt;&gt;""),Q2299-P2299,"")</f>
        <v/>
      </c>
      <c r="U2299" s="30" t="str">
        <f aca="false">IF(AND(O2299="Engaging",P2299&lt;&gt;""),'Leia-me'!$B$5-P2299,"")</f>
        <v/>
      </c>
      <c r="V2299" s="25" t="str">
        <f aca="false">IF(O2299&lt;&gt;"Engaging","",IF(U2299&lt;='Leia-me'!$B$6,"Saudável",IF(U2299&lt;='Leia-me'!$B$7,"Esfriando",IF(U2299&lt;='Leia-me'!$B$8,"Última chance","Zumbi"))))</f>
        <v/>
      </c>
      <c r="W2299" s="25" t="str">
        <f aca="false">IF(O2299="Won",1,IF(O2299="Lost",0,""))</f>
        <v/>
      </c>
      <c r="X2299" s="25" t="s">
        <v>1835</v>
      </c>
      <c r="Y2299" s="25" t="str">
        <f aca="false">IF(E2299="","Sim","")</f>
        <v>Sim</v>
      </c>
    </row>
    <row r="2300" customFormat="false" ht="15" hidden="false" customHeight="false" outlineLevel="0" collapsed="false">
      <c r="A2300" s="25" t="s">
        <v>2554</v>
      </c>
      <c r="B2300" s="25" t="s">
        <v>67</v>
      </c>
      <c r="C2300" s="25" t="s">
        <v>75</v>
      </c>
      <c r="D2300" s="25" t="s">
        <v>80</v>
      </c>
      <c r="G2300" s="31"/>
      <c r="H2300" s="32"/>
      <c r="L2300" s="25" t="s">
        <v>1834</v>
      </c>
      <c r="M2300" s="25" t="s">
        <v>171</v>
      </c>
      <c r="N2300" s="28" t="n">
        <v>4821</v>
      </c>
      <c r="O2300" s="25" t="s">
        <v>57</v>
      </c>
      <c r="P2300" s="33"/>
      <c r="Q2300" s="33"/>
      <c r="R2300" s="34"/>
      <c r="S2300" s="28" t="n">
        <f aca="false">IF(O2300="Won",R2300,IF(O2300="Lost",0,N2300))</f>
        <v>4821</v>
      </c>
      <c r="T2300" s="30" t="str">
        <f aca="false">IF(AND(P2300&lt;&gt;"",Q2300&lt;&gt;""),Q2300-P2300,"")</f>
        <v/>
      </c>
      <c r="U2300" s="30" t="str">
        <f aca="false">IF(AND(O2300="Engaging",P2300&lt;&gt;""),'Leia-me'!$B$5-P2300,"")</f>
        <v/>
      </c>
      <c r="V2300" s="25" t="str">
        <f aca="false">IF(O2300&lt;&gt;"Engaging","",IF(U2300&lt;='Leia-me'!$B$6,"Saudável",IF(U2300&lt;='Leia-me'!$B$7,"Esfriando",IF(U2300&lt;='Leia-me'!$B$8,"Última chance","Zumbi"))))</f>
        <v/>
      </c>
      <c r="W2300" s="25" t="str">
        <f aca="false">IF(O2300="Won",1,IF(O2300="Lost",0,""))</f>
        <v/>
      </c>
      <c r="X2300" s="25" t="s">
        <v>1835</v>
      </c>
      <c r="Y2300" s="25" t="str">
        <f aca="false">IF(E2300="","Sim","")</f>
        <v>Sim</v>
      </c>
    </row>
    <row r="2301" customFormat="false" ht="15" hidden="false" customHeight="false" outlineLevel="0" collapsed="false">
      <c r="A2301" s="25" t="s">
        <v>2555</v>
      </c>
      <c r="B2301" s="25" t="s">
        <v>67</v>
      </c>
      <c r="C2301" s="25" t="s">
        <v>75</v>
      </c>
      <c r="D2301" s="25" t="s">
        <v>80</v>
      </c>
      <c r="G2301" s="31"/>
      <c r="H2301" s="32"/>
      <c r="L2301" s="25" t="s">
        <v>1834</v>
      </c>
      <c r="M2301" s="25" t="s">
        <v>171</v>
      </c>
      <c r="N2301" s="28" t="n">
        <v>4821</v>
      </c>
      <c r="O2301" s="25" t="s">
        <v>57</v>
      </c>
      <c r="P2301" s="33"/>
      <c r="Q2301" s="33"/>
      <c r="R2301" s="34"/>
      <c r="S2301" s="28" t="n">
        <f aca="false">IF(O2301="Won",R2301,IF(O2301="Lost",0,N2301))</f>
        <v>4821</v>
      </c>
      <c r="T2301" s="30" t="str">
        <f aca="false">IF(AND(P2301&lt;&gt;"",Q2301&lt;&gt;""),Q2301-P2301,"")</f>
        <v/>
      </c>
      <c r="U2301" s="30" t="str">
        <f aca="false">IF(AND(O2301="Engaging",P2301&lt;&gt;""),'Leia-me'!$B$5-P2301,"")</f>
        <v/>
      </c>
      <c r="V2301" s="25" t="str">
        <f aca="false">IF(O2301&lt;&gt;"Engaging","",IF(U2301&lt;='Leia-me'!$B$6,"Saudável",IF(U2301&lt;='Leia-me'!$B$7,"Esfriando",IF(U2301&lt;='Leia-me'!$B$8,"Última chance","Zumbi"))))</f>
        <v/>
      </c>
      <c r="W2301" s="25" t="str">
        <f aca="false">IF(O2301="Won",1,IF(O2301="Lost",0,""))</f>
        <v/>
      </c>
      <c r="X2301" s="25" t="s">
        <v>1835</v>
      </c>
      <c r="Y2301" s="25" t="str">
        <f aca="false">IF(E2301="","Sim","")</f>
        <v>Sim</v>
      </c>
    </row>
    <row r="2302" customFormat="false" ht="15" hidden="false" customHeight="false" outlineLevel="0" collapsed="false">
      <c r="A2302" s="25" t="s">
        <v>2556</v>
      </c>
      <c r="B2302" s="25" t="s">
        <v>67</v>
      </c>
      <c r="C2302" s="25" t="s">
        <v>75</v>
      </c>
      <c r="D2302" s="25" t="s">
        <v>80</v>
      </c>
      <c r="G2302" s="31"/>
      <c r="H2302" s="32"/>
      <c r="L2302" s="25" t="s">
        <v>1834</v>
      </c>
      <c r="M2302" s="25" t="s">
        <v>171</v>
      </c>
      <c r="N2302" s="28" t="n">
        <v>4821</v>
      </c>
      <c r="O2302" s="25" t="s">
        <v>57</v>
      </c>
      <c r="P2302" s="33"/>
      <c r="Q2302" s="33"/>
      <c r="R2302" s="34"/>
      <c r="S2302" s="28" t="n">
        <f aca="false">IF(O2302="Won",R2302,IF(O2302="Lost",0,N2302))</f>
        <v>4821</v>
      </c>
      <c r="T2302" s="30" t="str">
        <f aca="false">IF(AND(P2302&lt;&gt;"",Q2302&lt;&gt;""),Q2302-P2302,"")</f>
        <v/>
      </c>
      <c r="U2302" s="30" t="str">
        <f aca="false">IF(AND(O2302="Engaging",P2302&lt;&gt;""),'Leia-me'!$B$5-P2302,"")</f>
        <v/>
      </c>
      <c r="V2302" s="25" t="str">
        <f aca="false">IF(O2302&lt;&gt;"Engaging","",IF(U2302&lt;='Leia-me'!$B$6,"Saudável",IF(U2302&lt;='Leia-me'!$B$7,"Esfriando",IF(U2302&lt;='Leia-me'!$B$8,"Última chance","Zumbi"))))</f>
        <v/>
      </c>
      <c r="W2302" s="25" t="str">
        <f aca="false">IF(O2302="Won",1,IF(O2302="Lost",0,""))</f>
        <v/>
      </c>
      <c r="X2302" s="25" t="s">
        <v>1835</v>
      </c>
      <c r="Y2302" s="25" t="str">
        <f aca="false">IF(E2302="","Sim","")</f>
        <v>Sim</v>
      </c>
    </row>
    <row r="2303" customFormat="false" ht="15" hidden="false" customHeight="false" outlineLevel="0" collapsed="false">
      <c r="A2303" s="25" t="s">
        <v>2557</v>
      </c>
      <c r="B2303" s="25" t="s">
        <v>67</v>
      </c>
      <c r="C2303" s="25" t="s">
        <v>75</v>
      </c>
      <c r="D2303" s="25" t="s">
        <v>80</v>
      </c>
      <c r="G2303" s="31"/>
      <c r="H2303" s="32"/>
      <c r="L2303" s="25" t="s">
        <v>1834</v>
      </c>
      <c r="M2303" s="25" t="s">
        <v>171</v>
      </c>
      <c r="N2303" s="28" t="n">
        <v>4821</v>
      </c>
      <c r="O2303" s="25" t="s">
        <v>57</v>
      </c>
      <c r="P2303" s="33"/>
      <c r="Q2303" s="33"/>
      <c r="R2303" s="34"/>
      <c r="S2303" s="28" t="n">
        <f aca="false">IF(O2303="Won",R2303,IF(O2303="Lost",0,N2303))</f>
        <v>4821</v>
      </c>
      <c r="T2303" s="30" t="str">
        <f aca="false">IF(AND(P2303&lt;&gt;"",Q2303&lt;&gt;""),Q2303-P2303,"")</f>
        <v/>
      </c>
      <c r="U2303" s="30" t="str">
        <f aca="false">IF(AND(O2303="Engaging",P2303&lt;&gt;""),'Leia-me'!$B$5-P2303,"")</f>
        <v/>
      </c>
      <c r="V2303" s="25" t="str">
        <f aca="false">IF(O2303&lt;&gt;"Engaging","",IF(U2303&lt;='Leia-me'!$B$6,"Saudável",IF(U2303&lt;='Leia-me'!$B$7,"Esfriando",IF(U2303&lt;='Leia-me'!$B$8,"Última chance","Zumbi"))))</f>
        <v/>
      </c>
      <c r="W2303" s="25" t="str">
        <f aca="false">IF(O2303="Won",1,IF(O2303="Lost",0,""))</f>
        <v/>
      </c>
      <c r="X2303" s="25" t="s">
        <v>1835</v>
      </c>
      <c r="Y2303" s="25" t="str">
        <f aca="false">IF(E2303="","Sim","")</f>
        <v>Sim</v>
      </c>
    </row>
    <row r="2304" customFormat="false" ht="15" hidden="false" customHeight="false" outlineLevel="0" collapsed="false">
      <c r="A2304" s="25" t="s">
        <v>2558</v>
      </c>
      <c r="B2304" s="25" t="s">
        <v>67</v>
      </c>
      <c r="C2304" s="25" t="s">
        <v>75</v>
      </c>
      <c r="D2304" s="25" t="s">
        <v>80</v>
      </c>
      <c r="G2304" s="31"/>
      <c r="H2304" s="32"/>
      <c r="L2304" s="25" t="s">
        <v>1834</v>
      </c>
      <c r="M2304" s="25" t="s">
        <v>171</v>
      </c>
      <c r="N2304" s="28" t="n">
        <v>4821</v>
      </c>
      <c r="O2304" s="25" t="s">
        <v>57</v>
      </c>
      <c r="P2304" s="33"/>
      <c r="Q2304" s="33"/>
      <c r="R2304" s="34"/>
      <c r="S2304" s="28" t="n">
        <f aca="false">IF(O2304="Won",R2304,IF(O2304="Lost",0,N2304))</f>
        <v>4821</v>
      </c>
      <c r="T2304" s="30" t="str">
        <f aca="false">IF(AND(P2304&lt;&gt;"",Q2304&lt;&gt;""),Q2304-P2304,"")</f>
        <v/>
      </c>
      <c r="U2304" s="30" t="str">
        <f aca="false">IF(AND(O2304="Engaging",P2304&lt;&gt;""),'Leia-me'!$B$5-P2304,"")</f>
        <v/>
      </c>
      <c r="V2304" s="25" t="str">
        <f aca="false">IF(O2304&lt;&gt;"Engaging","",IF(U2304&lt;='Leia-me'!$B$6,"Saudável",IF(U2304&lt;='Leia-me'!$B$7,"Esfriando",IF(U2304&lt;='Leia-me'!$B$8,"Última chance","Zumbi"))))</f>
        <v/>
      </c>
      <c r="W2304" s="25" t="str">
        <f aca="false">IF(O2304="Won",1,IF(O2304="Lost",0,""))</f>
        <v/>
      </c>
      <c r="X2304" s="25" t="s">
        <v>1835</v>
      </c>
      <c r="Y2304" s="25" t="str">
        <f aca="false">IF(E2304="","Sim","")</f>
        <v>Sim</v>
      </c>
    </row>
    <row r="2305" customFormat="false" ht="15" hidden="false" customHeight="false" outlineLevel="0" collapsed="false">
      <c r="A2305" s="25" t="s">
        <v>2559</v>
      </c>
      <c r="B2305" s="25" t="s">
        <v>67</v>
      </c>
      <c r="C2305" s="25" t="s">
        <v>75</v>
      </c>
      <c r="D2305" s="25" t="s">
        <v>80</v>
      </c>
      <c r="G2305" s="31"/>
      <c r="H2305" s="32"/>
      <c r="L2305" s="25" t="s">
        <v>1834</v>
      </c>
      <c r="M2305" s="25" t="s">
        <v>171</v>
      </c>
      <c r="N2305" s="28" t="n">
        <v>4821</v>
      </c>
      <c r="O2305" s="25" t="s">
        <v>57</v>
      </c>
      <c r="P2305" s="33"/>
      <c r="Q2305" s="33"/>
      <c r="R2305" s="34"/>
      <c r="S2305" s="28" t="n">
        <f aca="false">IF(O2305="Won",R2305,IF(O2305="Lost",0,N2305))</f>
        <v>4821</v>
      </c>
      <c r="T2305" s="30" t="str">
        <f aca="false">IF(AND(P2305&lt;&gt;"",Q2305&lt;&gt;""),Q2305-P2305,"")</f>
        <v/>
      </c>
      <c r="U2305" s="30" t="str">
        <f aca="false">IF(AND(O2305="Engaging",P2305&lt;&gt;""),'Leia-me'!$B$5-P2305,"")</f>
        <v/>
      </c>
      <c r="V2305" s="25" t="str">
        <f aca="false">IF(O2305&lt;&gt;"Engaging","",IF(U2305&lt;='Leia-me'!$B$6,"Saudável",IF(U2305&lt;='Leia-me'!$B$7,"Esfriando",IF(U2305&lt;='Leia-me'!$B$8,"Última chance","Zumbi"))))</f>
        <v/>
      </c>
      <c r="W2305" s="25" t="str">
        <f aca="false">IF(O2305="Won",1,IF(O2305="Lost",0,""))</f>
        <v/>
      </c>
      <c r="X2305" s="25" t="s">
        <v>1835</v>
      </c>
      <c r="Y2305" s="25" t="str">
        <f aca="false">IF(E2305="","Sim","")</f>
        <v>Sim</v>
      </c>
    </row>
    <row r="2306" customFormat="false" ht="15" hidden="false" customHeight="false" outlineLevel="0" collapsed="false">
      <c r="A2306" s="25" t="s">
        <v>2560</v>
      </c>
      <c r="B2306" s="25" t="s">
        <v>67</v>
      </c>
      <c r="C2306" s="25" t="s">
        <v>75</v>
      </c>
      <c r="D2306" s="25" t="s">
        <v>80</v>
      </c>
      <c r="G2306" s="31"/>
      <c r="H2306" s="32"/>
      <c r="L2306" s="25" t="s">
        <v>1834</v>
      </c>
      <c r="M2306" s="25" t="s">
        <v>171</v>
      </c>
      <c r="N2306" s="28" t="n">
        <v>4821</v>
      </c>
      <c r="O2306" s="25" t="s">
        <v>57</v>
      </c>
      <c r="P2306" s="33"/>
      <c r="Q2306" s="33"/>
      <c r="R2306" s="34"/>
      <c r="S2306" s="28" t="n">
        <f aca="false">IF(O2306="Won",R2306,IF(O2306="Lost",0,N2306))</f>
        <v>4821</v>
      </c>
      <c r="T2306" s="30" t="str">
        <f aca="false">IF(AND(P2306&lt;&gt;"",Q2306&lt;&gt;""),Q2306-P2306,"")</f>
        <v/>
      </c>
      <c r="U2306" s="30" t="str">
        <f aca="false">IF(AND(O2306="Engaging",P2306&lt;&gt;""),'Leia-me'!$B$5-P2306,"")</f>
        <v/>
      </c>
      <c r="V2306" s="25" t="str">
        <f aca="false">IF(O2306&lt;&gt;"Engaging","",IF(U2306&lt;='Leia-me'!$B$6,"Saudável",IF(U2306&lt;='Leia-me'!$B$7,"Esfriando",IF(U2306&lt;='Leia-me'!$B$8,"Última chance","Zumbi"))))</f>
        <v/>
      </c>
      <c r="W2306" s="25" t="str">
        <f aca="false">IF(O2306="Won",1,IF(O2306="Lost",0,""))</f>
        <v/>
      </c>
      <c r="X2306" s="25" t="s">
        <v>1835</v>
      </c>
      <c r="Y2306" s="25" t="str">
        <f aca="false">IF(E2306="","Sim","")</f>
        <v>Sim</v>
      </c>
    </row>
    <row r="2307" customFormat="false" ht="15" hidden="false" customHeight="false" outlineLevel="0" collapsed="false">
      <c r="A2307" s="25" t="s">
        <v>2561</v>
      </c>
      <c r="B2307" s="25" t="s">
        <v>67</v>
      </c>
      <c r="C2307" s="25" t="s">
        <v>75</v>
      </c>
      <c r="D2307" s="25" t="s">
        <v>80</v>
      </c>
      <c r="G2307" s="31"/>
      <c r="H2307" s="32"/>
      <c r="L2307" s="25" t="s">
        <v>1834</v>
      </c>
      <c r="M2307" s="25" t="s">
        <v>171</v>
      </c>
      <c r="N2307" s="28" t="n">
        <v>4821</v>
      </c>
      <c r="O2307" s="25" t="s">
        <v>57</v>
      </c>
      <c r="P2307" s="33"/>
      <c r="Q2307" s="33"/>
      <c r="R2307" s="34"/>
      <c r="S2307" s="28" t="n">
        <f aca="false">IF(O2307="Won",R2307,IF(O2307="Lost",0,N2307))</f>
        <v>4821</v>
      </c>
      <c r="T2307" s="30" t="str">
        <f aca="false">IF(AND(P2307&lt;&gt;"",Q2307&lt;&gt;""),Q2307-P2307,"")</f>
        <v/>
      </c>
      <c r="U2307" s="30" t="str">
        <f aca="false">IF(AND(O2307="Engaging",P2307&lt;&gt;""),'Leia-me'!$B$5-P2307,"")</f>
        <v/>
      </c>
      <c r="V2307" s="25" t="str">
        <f aca="false">IF(O2307&lt;&gt;"Engaging","",IF(U2307&lt;='Leia-me'!$B$6,"Saudável",IF(U2307&lt;='Leia-me'!$B$7,"Esfriando",IF(U2307&lt;='Leia-me'!$B$8,"Última chance","Zumbi"))))</f>
        <v/>
      </c>
      <c r="W2307" s="25" t="str">
        <f aca="false">IF(O2307="Won",1,IF(O2307="Lost",0,""))</f>
        <v/>
      </c>
      <c r="X2307" s="25" t="s">
        <v>1835</v>
      </c>
      <c r="Y2307" s="25" t="str">
        <f aca="false">IF(E2307="","Sim","")</f>
        <v>Sim</v>
      </c>
    </row>
    <row r="2308" customFormat="false" ht="15" hidden="false" customHeight="false" outlineLevel="0" collapsed="false">
      <c r="A2308" s="25" t="s">
        <v>2562</v>
      </c>
      <c r="B2308" s="25" t="s">
        <v>67</v>
      </c>
      <c r="C2308" s="25" t="s">
        <v>75</v>
      </c>
      <c r="D2308" s="25" t="s">
        <v>80</v>
      </c>
      <c r="G2308" s="31"/>
      <c r="H2308" s="32"/>
      <c r="L2308" s="25" t="s">
        <v>1834</v>
      </c>
      <c r="M2308" s="25" t="s">
        <v>171</v>
      </c>
      <c r="N2308" s="28" t="n">
        <v>4821</v>
      </c>
      <c r="O2308" s="25" t="s">
        <v>57</v>
      </c>
      <c r="P2308" s="33"/>
      <c r="Q2308" s="33"/>
      <c r="R2308" s="34"/>
      <c r="S2308" s="28" t="n">
        <f aca="false">IF(O2308="Won",R2308,IF(O2308="Lost",0,N2308))</f>
        <v>4821</v>
      </c>
      <c r="T2308" s="30" t="str">
        <f aca="false">IF(AND(P2308&lt;&gt;"",Q2308&lt;&gt;""),Q2308-P2308,"")</f>
        <v/>
      </c>
      <c r="U2308" s="30" t="str">
        <f aca="false">IF(AND(O2308="Engaging",P2308&lt;&gt;""),'Leia-me'!$B$5-P2308,"")</f>
        <v/>
      </c>
      <c r="V2308" s="25" t="str">
        <f aca="false">IF(O2308&lt;&gt;"Engaging","",IF(U2308&lt;='Leia-me'!$B$6,"Saudável",IF(U2308&lt;='Leia-me'!$B$7,"Esfriando",IF(U2308&lt;='Leia-me'!$B$8,"Última chance","Zumbi"))))</f>
        <v/>
      </c>
      <c r="W2308" s="25" t="str">
        <f aca="false">IF(O2308="Won",1,IF(O2308="Lost",0,""))</f>
        <v/>
      </c>
      <c r="X2308" s="25" t="s">
        <v>1835</v>
      </c>
      <c r="Y2308" s="25" t="str">
        <f aca="false">IF(E2308="","Sim","")</f>
        <v>Sim</v>
      </c>
    </row>
    <row r="2309" customFormat="false" ht="15" hidden="false" customHeight="false" outlineLevel="0" collapsed="false">
      <c r="A2309" s="25" t="s">
        <v>2563</v>
      </c>
      <c r="B2309" s="25" t="s">
        <v>67</v>
      </c>
      <c r="C2309" s="25" t="s">
        <v>75</v>
      </c>
      <c r="D2309" s="25" t="s">
        <v>80</v>
      </c>
      <c r="G2309" s="31"/>
      <c r="H2309" s="32"/>
      <c r="L2309" s="25" t="s">
        <v>1834</v>
      </c>
      <c r="M2309" s="25" t="s">
        <v>171</v>
      </c>
      <c r="N2309" s="28" t="n">
        <v>4821</v>
      </c>
      <c r="O2309" s="25" t="s">
        <v>57</v>
      </c>
      <c r="P2309" s="33"/>
      <c r="Q2309" s="33"/>
      <c r="R2309" s="34"/>
      <c r="S2309" s="28" t="n">
        <f aca="false">IF(O2309="Won",R2309,IF(O2309="Lost",0,N2309))</f>
        <v>4821</v>
      </c>
      <c r="T2309" s="30" t="str">
        <f aca="false">IF(AND(P2309&lt;&gt;"",Q2309&lt;&gt;""),Q2309-P2309,"")</f>
        <v/>
      </c>
      <c r="U2309" s="30" t="str">
        <f aca="false">IF(AND(O2309="Engaging",P2309&lt;&gt;""),'Leia-me'!$B$5-P2309,"")</f>
        <v/>
      </c>
      <c r="V2309" s="25" t="str">
        <f aca="false">IF(O2309&lt;&gt;"Engaging","",IF(U2309&lt;='Leia-me'!$B$6,"Saudável",IF(U2309&lt;='Leia-me'!$B$7,"Esfriando",IF(U2309&lt;='Leia-me'!$B$8,"Última chance","Zumbi"))))</f>
        <v/>
      </c>
      <c r="W2309" s="25" t="str">
        <f aca="false">IF(O2309="Won",1,IF(O2309="Lost",0,""))</f>
        <v/>
      </c>
      <c r="X2309" s="25" t="s">
        <v>1835</v>
      </c>
      <c r="Y2309" s="25" t="str">
        <f aca="false">IF(E2309="","Sim","")</f>
        <v>Sim</v>
      </c>
    </row>
    <row r="2310" customFormat="false" ht="15" hidden="false" customHeight="false" outlineLevel="0" collapsed="false">
      <c r="A2310" s="25" t="s">
        <v>2564</v>
      </c>
      <c r="B2310" s="25" t="s">
        <v>67</v>
      </c>
      <c r="C2310" s="25" t="s">
        <v>75</v>
      </c>
      <c r="D2310" s="25" t="s">
        <v>80</v>
      </c>
      <c r="G2310" s="31"/>
      <c r="H2310" s="32"/>
      <c r="L2310" s="25" t="s">
        <v>1834</v>
      </c>
      <c r="M2310" s="25" t="s">
        <v>171</v>
      </c>
      <c r="N2310" s="28" t="n">
        <v>4821</v>
      </c>
      <c r="O2310" s="25" t="s">
        <v>57</v>
      </c>
      <c r="P2310" s="33"/>
      <c r="Q2310" s="33"/>
      <c r="R2310" s="34"/>
      <c r="S2310" s="28" t="n">
        <f aca="false">IF(O2310="Won",R2310,IF(O2310="Lost",0,N2310))</f>
        <v>4821</v>
      </c>
      <c r="T2310" s="30" t="str">
        <f aca="false">IF(AND(P2310&lt;&gt;"",Q2310&lt;&gt;""),Q2310-P2310,"")</f>
        <v/>
      </c>
      <c r="U2310" s="30" t="str">
        <f aca="false">IF(AND(O2310="Engaging",P2310&lt;&gt;""),'Leia-me'!$B$5-P2310,"")</f>
        <v/>
      </c>
      <c r="V2310" s="25" t="str">
        <f aca="false">IF(O2310&lt;&gt;"Engaging","",IF(U2310&lt;='Leia-me'!$B$6,"Saudável",IF(U2310&lt;='Leia-me'!$B$7,"Esfriando",IF(U2310&lt;='Leia-me'!$B$8,"Última chance","Zumbi"))))</f>
        <v/>
      </c>
      <c r="W2310" s="25" t="str">
        <f aca="false">IF(O2310="Won",1,IF(O2310="Lost",0,""))</f>
        <v/>
      </c>
      <c r="X2310" s="25" t="s">
        <v>1835</v>
      </c>
      <c r="Y2310" s="25" t="str">
        <f aca="false">IF(E2310="","Sim","")</f>
        <v>Sim</v>
      </c>
    </row>
    <row r="2311" customFormat="false" ht="15" hidden="false" customHeight="false" outlineLevel="0" collapsed="false">
      <c r="A2311" s="25" t="s">
        <v>2565</v>
      </c>
      <c r="B2311" s="25" t="s">
        <v>67</v>
      </c>
      <c r="C2311" s="25" t="s">
        <v>75</v>
      </c>
      <c r="D2311" s="25" t="s">
        <v>80</v>
      </c>
      <c r="G2311" s="31"/>
      <c r="H2311" s="32"/>
      <c r="L2311" s="25" t="s">
        <v>1834</v>
      </c>
      <c r="M2311" s="25" t="s">
        <v>171</v>
      </c>
      <c r="N2311" s="28" t="n">
        <v>4821</v>
      </c>
      <c r="O2311" s="25" t="s">
        <v>57</v>
      </c>
      <c r="P2311" s="33"/>
      <c r="Q2311" s="33"/>
      <c r="R2311" s="34"/>
      <c r="S2311" s="28" t="n">
        <f aca="false">IF(O2311="Won",R2311,IF(O2311="Lost",0,N2311))</f>
        <v>4821</v>
      </c>
      <c r="T2311" s="30" t="str">
        <f aca="false">IF(AND(P2311&lt;&gt;"",Q2311&lt;&gt;""),Q2311-P2311,"")</f>
        <v/>
      </c>
      <c r="U2311" s="30" t="str">
        <f aca="false">IF(AND(O2311="Engaging",P2311&lt;&gt;""),'Leia-me'!$B$5-P2311,"")</f>
        <v/>
      </c>
      <c r="V2311" s="25" t="str">
        <f aca="false">IF(O2311&lt;&gt;"Engaging","",IF(U2311&lt;='Leia-me'!$B$6,"Saudável",IF(U2311&lt;='Leia-me'!$B$7,"Esfriando",IF(U2311&lt;='Leia-me'!$B$8,"Última chance","Zumbi"))))</f>
        <v/>
      </c>
      <c r="W2311" s="25" t="str">
        <f aca="false">IF(O2311="Won",1,IF(O2311="Lost",0,""))</f>
        <v/>
      </c>
      <c r="X2311" s="25" t="s">
        <v>1835</v>
      </c>
      <c r="Y2311" s="25" t="str">
        <f aca="false">IF(E2311="","Sim","")</f>
        <v>Sim</v>
      </c>
    </row>
    <row r="2312" customFormat="false" ht="15" hidden="false" customHeight="false" outlineLevel="0" collapsed="false">
      <c r="A2312" s="25" t="s">
        <v>2566</v>
      </c>
      <c r="B2312" s="25" t="s">
        <v>67</v>
      </c>
      <c r="C2312" s="25" t="s">
        <v>75</v>
      </c>
      <c r="D2312" s="25" t="s">
        <v>80</v>
      </c>
      <c r="G2312" s="31"/>
      <c r="H2312" s="32"/>
      <c r="L2312" s="25" t="s">
        <v>1834</v>
      </c>
      <c r="M2312" s="25" t="s">
        <v>171</v>
      </c>
      <c r="N2312" s="28" t="n">
        <v>4821</v>
      </c>
      <c r="O2312" s="25" t="s">
        <v>57</v>
      </c>
      <c r="P2312" s="33"/>
      <c r="Q2312" s="33"/>
      <c r="R2312" s="34"/>
      <c r="S2312" s="28" t="n">
        <f aca="false">IF(O2312="Won",R2312,IF(O2312="Lost",0,N2312))</f>
        <v>4821</v>
      </c>
      <c r="T2312" s="30" t="str">
        <f aca="false">IF(AND(P2312&lt;&gt;"",Q2312&lt;&gt;""),Q2312-P2312,"")</f>
        <v/>
      </c>
      <c r="U2312" s="30" t="str">
        <f aca="false">IF(AND(O2312="Engaging",P2312&lt;&gt;""),'Leia-me'!$B$5-P2312,"")</f>
        <v/>
      </c>
      <c r="V2312" s="25" t="str">
        <f aca="false">IF(O2312&lt;&gt;"Engaging","",IF(U2312&lt;='Leia-me'!$B$6,"Saudável",IF(U2312&lt;='Leia-me'!$B$7,"Esfriando",IF(U2312&lt;='Leia-me'!$B$8,"Última chance","Zumbi"))))</f>
        <v/>
      </c>
      <c r="W2312" s="25" t="str">
        <f aca="false">IF(O2312="Won",1,IF(O2312="Lost",0,""))</f>
        <v/>
      </c>
      <c r="X2312" s="25" t="s">
        <v>1835</v>
      </c>
      <c r="Y2312" s="25" t="str">
        <f aca="false">IF(E2312="","Sim","")</f>
        <v>Sim</v>
      </c>
    </row>
    <row r="2313" customFormat="false" ht="15" hidden="false" customHeight="false" outlineLevel="0" collapsed="false">
      <c r="A2313" s="25" t="s">
        <v>2567</v>
      </c>
      <c r="B2313" s="25" t="s">
        <v>67</v>
      </c>
      <c r="C2313" s="25" t="s">
        <v>75</v>
      </c>
      <c r="D2313" s="25" t="s">
        <v>80</v>
      </c>
      <c r="G2313" s="31"/>
      <c r="H2313" s="32"/>
      <c r="L2313" s="25" t="s">
        <v>1834</v>
      </c>
      <c r="M2313" s="25" t="s">
        <v>171</v>
      </c>
      <c r="N2313" s="28" t="n">
        <v>4821</v>
      </c>
      <c r="O2313" s="25" t="s">
        <v>57</v>
      </c>
      <c r="P2313" s="33"/>
      <c r="Q2313" s="33"/>
      <c r="R2313" s="34"/>
      <c r="S2313" s="28" t="n">
        <f aca="false">IF(O2313="Won",R2313,IF(O2313="Lost",0,N2313))</f>
        <v>4821</v>
      </c>
      <c r="T2313" s="30" t="str">
        <f aca="false">IF(AND(P2313&lt;&gt;"",Q2313&lt;&gt;""),Q2313-P2313,"")</f>
        <v/>
      </c>
      <c r="U2313" s="30" t="str">
        <f aca="false">IF(AND(O2313="Engaging",P2313&lt;&gt;""),'Leia-me'!$B$5-P2313,"")</f>
        <v/>
      </c>
      <c r="V2313" s="25" t="str">
        <f aca="false">IF(O2313&lt;&gt;"Engaging","",IF(U2313&lt;='Leia-me'!$B$6,"Saudável",IF(U2313&lt;='Leia-me'!$B$7,"Esfriando",IF(U2313&lt;='Leia-me'!$B$8,"Última chance","Zumbi"))))</f>
        <v/>
      </c>
      <c r="W2313" s="25" t="str">
        <f aca="false">IF(O2313="Won",1,IF(O2313="Lost",0,""))</f>
        <v/>
      </c>
      <c r="X2313" s="25" t="s">
        <v>1835</v>
      </c>
      <c r="Y2313" s="25" t="str">
        <f aca="false">IF(E2313="","Sim","")</f>
        <v>Sim</v>
      </c>
    </row>
    <row r="2314" customFormat="false" ht="15" hidden="false" customHeight="false" outlineLevel="0" collapsed="false">
      <c r="A2314" s="25" t="s">
        <v>2568</v>
      </c>
      <c r="B2314" s="25" t="s">
        <v>67</v>
      </c>
      <c r="C2314" s="25" t="s">
        <v>75</v>
      </c>
      <c r="D2314" s="25" t="s">
        <v>80</v>
      </c>
      <c r="G2314" s="31"/>
      <c r="H2314" s="32"/>
      <c r="L2314" s="25" t="s">
        <v>1834</v>
      </c>
      <c r="M2314" s="25" t="s">
        <v>171</v>
      </c>
      <c r="N2314" s="28" t="n">
        <v>4821</v>
      </c>
      <c r="O2314" s="25" t="s">
        <v>57</v>
      </c>
      <c r="P2314" s="33"/>
      <c r="Q2314" s="33"/>
      <c r="R2314" s="34"/>
      <c r="S2314" s="28" t="n">
        <f aca="false">IF(O2314="Won",R2314,IF(O2314="Lost",0,N2314))</f>
        <v>4821</v>
      </c>
      <c r="T2314" s="30" t="str">
        <f aca="false">IF(AND(P2314&lt;&gt;"",Q2314&lt;&gt;""),Q2314-P2314,"")</f>
        <v/>
      </c>
      <c r="U2314" s="30" t="str">
        <f aca="false">IF(AND(O2314="Engaging",P2314&lt;&gt;""),'Leia-me'!$B$5-P2314,"")</f>
        <v/>
      </c>
      <c r="V2314" s="25" t="str">
        <f aca="false">IF(O2314&lt;&gt;"Engaging","",IF(U2314&lt;='Leia-me'!$B$6,"Saudável",IF(U2314&lt;='Leia-me'!$B$7,"Esfriando",IF(U2314&lt;='Leia-me'!$B$8,"Última chance","Zumbi"))))</f>
        <v/>
      </c>
      <c r="W2314" s="25" t="str">
        <f aca="false">IF(O2314="Won",1,IF(O2314="Lost",0,""))</f>
        <v/>
      </c>
      <c r="X2314" s="25" t="s">
        <v>1835</v>
      </c>
      <c r="Y2314" s="25" t="str">
        <f aca="false">IF(E2314="","Sim","")</f>
        <v>Sim</v>
      </c>
    </row>
    <row r="2315" customFormat="false" ht="15" hidden="false" customHeight="false" outlineLevel="0" collapsed="false">
      <c r="A2315" s="25" t="s">
        <v>2569</v>
      </c>
      <c r="B2315" s="25" t="s">
        <v>67</v>
      </c>
      <c r="C2315" s="25" t="s">
        <v>75</v>
      </c>
      <c r="D2315" s="25" t="s">
        <v>80</v>
      </c>
      <c r="G2315" s="31"/>
      <c r="H2315" s="32"/>
      <c r="L2315" s="25" t="s">
        <v>1834</v>
      </c>
      <c r="M2315" s="25" t="s">
        <v>171</v>
      </c>
      <c r="N2315" s="28" t="n">
        <v>4821</v>
      </c>
      <c r="O2315" s="25" t="s">
        <v>57</v>
      </c>
      <c r="P2315" s="33"/>
      <c r="Q2315" s="33"/>
      <c r="R2315" s="34"/>
      <c r="S2315" s="28" t="n">
        <f aca="false">IF(O2315="Won",R2315,IF(O2315="Lost",0,N2315))</f>
        <v>4821</v>
      </c>
      <c r="T2315" s="30" t="str">
        <f aca="false">IF(AND(P2315&lt;&gt;"",Q2315&lt;&gt;""),Q2315-P2315,"")</f>
        <v/>
      </c>
      <c r="U2315" s="30" t="str">
        <f aca="false">IF(AND(O2315="Engaging",P2315&lt;&gt;""),'Leia-me'!$B$5-P2315,"")</f>
        <v/>
      </c>
      <c r="V2315" s="25" t="str">
        <f aca="false">IF(O2315&lt;&gt;"Engaging","",IF(U2315&lt;='Leia-me'!$B$6,"Saudável",IF(U2315&lt;='Leia-me'!$B$7,"Esfriando",IF(U2315&lt;='Leia-me'!$B$8,"Última chance","Zumbi"))))</f>
        <v/>
      </c>
      <c r="W2315" s="25" t="str">
        <f aca="false">IF(O2315="Won",1,IF(O2315="Lost",0,""))</f>
        <v/>
      </c>
      <c r="X2315" s="25" t="s">
        <v>1835</v>
      </c>
      <c r="Y2315" s="25" t="str">
        <f aca="false">IF(E2315="","Sim","")</f>
        <v>Sim</v>
      </c>
    </row>
    <row r="2316" customFormat="false" ht="15" hidden="false" customHeight="false" outlineLevel="0" collapsed="false">
      <c r="A2316" s="25" t="s">
        <v>2570</v>
      </c>
      <c r="B2316" s="25" t="s">
        <v>67</v>
      </c>
      <c r="C2316" s="25" t="s">
        <v>75</v>
      </c>
      <c r="D2316" s="25" t="s">
        <v>80</v>
      </c>
      <c r="G2316" s="31"/>
      <c r="H2316" s="32"/>
      <c r="L2316" s="25" t="s">
        <v>1834</v>
      </c>
      <c r="M2316" s="25" t="s">
        <v>171</v>
      </c>
      <c r="N2316" s="28" t="n">
        <v>4821</v>
      </c>
      <c r="O2316" s="25" t="s">
        <v>57</v>
      </c>
      <c r="P2316" s="33"/>
      <c r="Q2316" s="33"/>
      <c r="R2316" s="34"/>
      <c r="S2316" s="28" t="n">
        <f aca="false">IF(O2316="Won",R2316,IF(O2316="Lost",0,N2316))</f>
        <v>4821</v>
      </c>
      <c r="T2316" s="30" t="str">
        <f aca="false">IF(AND(P2316&lt;&gt;"",Q2316&lt;&gt;""),Q2316-P2316,"")</f>
        <v/>
      </c>
      <c r="U2316" s="30" t="str">
        <f aca="false">IF(AND(O2316="Engaging",P2316&lt;&gt;""),'Leia-me'!$B$5-P2316,"")</f>
        <v/>
      </c>
      <c r="V2316" s="25" t="str">
        <f aca="false">IF(O2316&lt;&gt;"Engaging","",IF(U2316&lt;='Leia-me'!$B$6,"Saudável",IF(U2316&lt;='Leia-me'!$B$7,"Esfriando",IF(U2316&lt;='Leia-me'!$B$8,"Última chance","Zumbi"))))</f>
        <v/>
      </c>
      <c r="W2316" s="25" t="str">
        <f aca="false">IF(O2316="Won",1,IF(O2316="Lost",0,""))</f>
        <v/>
      </c>
      <c r="X2316" s="25" t="s">
        <v>1835</v>
      </c>
      <c r="Y2316" s="25" t="str">
        <f aca="false">IF(E2316="","Sim","")</f>
        <v>Sim</v>
      </c>
    </row>
    <row r="2317" customFormat="false" ht="15" hidden="false" customHeight="false" outlineLevel="0" collapsed="false">
      <c r="A2317" s="25" t="s">
        <v>2571</v>
      </c>
      <c r="B2317" s="25" t="s">
        <v>67</v>
      </c>
      <c r="C2317" s="25" t="s">
        <v>75</v>
      </c>
      <c r="D2317" s="25" t="s">
        <v>80</v>
      </c>
      <c r="G2317" s="31"/>
      <c r="H2317" s="32"/>
      <c r="L2317" s="25" t="s">
        <v>148</v>
      </c>
      <c r="M2317" s="25" t="s">
        <v>149</v>
      </c>
      <c r="N2317" s="28" t="n">
        <v>55</v>
      </c>
      <c r="O2317" s="25" t="s">
        <v>57</v>
      </c>
      <c r="P2317" s="33"/>
      <c r="Q2317" s="33"/>
      <c r="R2317" s="34"/>
      <c r="S2317" s="28" t="n">
        <f aca="false">IF(O2317="Won",R2317,IF(O2317="Lost",0,N2317))</f>
        <v>55</v>
      </c>
      <c r="T2317" s="30" t="str">
        <f aca="false">IF(AND(P2317&lt;&gt;"",Q2317&lt;&gt;""),Q2317-P2317,"")</f>
        <v/>
      </c>
      <c r="U2317" s="30" t="str">
        <f aca="false">IF(AND(O2317="Engaging",P2317&lt;&gt;""),'Leia-me'!$B$5-P2317,"")</f>
        <v/>
      </c>
      <c r="V2317" s="25" t="str">
        <f aca="false">IF(O2317&lt;&gt;"Engaging","",IF(U2317&lt;='Leia-me'!$B$6,"Saudável",IF(U2317&lt;='Leia-me'!$B$7,"Esfriando",IF(U2317&lt;='Leia-me'!$B$8,"Última chance","Zumbi"))))</f>
        <v/>
      </c>
      <c r="W2317" s="25" t="str">
        <f aca="false">IF(O2317="Won",1,IF(O2317="Lost",0,""))</f>
        <v/>
      </c>
      <c r="Y2317" s="25" t="str">
        <f aca="false">IF(E2317="","Sim","")</f>
        <v>Sim</v>
      </c>
    </row>
    <row r="2318" customFormat="false" ht="15" hidden="false" customHeight="false" outlineLevel="0" collapsed="false">
      <c r="A2318" s="25" t="s">
        <v>2572</v>
      </c>
      <c r="B2318" s="25" t="s">
        <v>67</v>
      </c>
      <c r="C2318" s="25" t="s">
        <v>75</v>
      </c>
      <c r="D2318" s="25" t="s">
        <v>80</v>
      </c>
      <c r="G2318" s="31"/>
      <c r="H2318" s="32"/>
      <c r="L2318" s="25" t="s">
        <v>148</v>
      </c>
      <c r="M2318" s="25" t="s">
        <v>149</v>
      </c>
      <c r="N2318" s="28" t="n">
        <v>55</v>
      </c>
      <c r="O2318" s="25" t="s">
        <v>57</v>
      </c>
      <c r="P2318" s="33"/>
      <c r="Q2318" s="33"/>
      <c r="R2318" s="34"/>
      <c r="S2318" s="28" t="n">
        <f aca="false">IF(O2318="Won",R2318,IF(O2318="Lost",0,N2318))</f>
        <v>55</v>
      </c>
      <c r="T2318" s="30" t="str">
        <f aca="false">IF(AND(P2318&lt;&gt;"",Q2318&lt;&gt;""),Q2318-P2318,"")</f>
        <v/>
      </c>
      <c r="U2318" s="30" t="str">
        <f aca="false">IF(AND(O2318="Engaging",P2318&lt;&gt;""),'Leia-me'!$B$5-P2318,"")</f>
        <v/>
      </c>
      <c r="V2318" s="25" t="str">
        <f aca="false">IF(O2318&lt;&gt;"Engaging","",IF(U2318&lt;='Leia-me'!$B$6,"Saudável",IF(U2318&lt;='Leia-me'!$B$7,"Esfriando",IF(U2318&lt;='Leia-me'!$B$8,"Última chance","Zumbi"))))</f>
        <v/>
      </c>
      <c r="W2318" s="25" t="str">
        <f aca="false">IF(O2318="Won",1,IF(O2318="Lost",0,""))</f>
        <v/>
      </c>
      <c r="Y2318" s="25" t="str">
        <f aca="false">IF(E2318="","Sim","")</f>
        <v>Sim</v>
      </c>
    </row>
    <row r="2319" customFormat="false" ht="15" hidden="false" customHeight="false" outlineLevel="0" collapsed="false">
      <c r="A2319" s="25" t="s">
        <v>2573</v>
      </c>
      <c r="B2319" s="25" t="s">
        <v>67</v>
      </c>
      <c r="C2319" s="25" t="s">
        <v>75</v>
      </c>
      <c r="D2319" s="25" t="s">
        <v>80</v>
      </c>
      <c r="G2319" s="31"/>
      <c r="H2319" s="32"/>
      <c r="L2319" s="25" t="s">
        <v>148</v>
      </c>
      <c r="M2319" s="25" t="s">
        <v>149</v>
      </c>
      <c r="N2319" s="28" t="n">
        <v>55</v>
      </c>
      <c r="O2319" s="25" t="s">
        <v>57</v>
      </c>
      <c r="P2319" s="33"/>
      <c r="Q2319" s="33"/>
      <c r="R2319" s="34"/>
      <c r="S2319" s="28" t="n">
        <f aca="false">IF(O2319="Won",R2319,IF(O2319="Lost",0,N2319))</f>
        <v>55</v>
      </c>
      <c r="T2319" s="30" t="str">
        <f aca="false">IF(AND(P2319&lt;&gt;"",Q2319&lt;&gt;""),Q2319-P2319,"")</f>
        <v/>
      </c>
      <c r="U2319" s="30" t="str">
        <f aca="false">IF(AND(O2319="Engaging",P2319&lt;&gt;""),'Leia-me'!$B$5-P2319,"")</f>
        <v/>
      </c>
      <c r="V2319" s="25" t="str">
        <f aca="false">IF(O2319&lt;&gt;"Engaging","",IF(U2319&lt;='Leia-me'!$B$6,"Saudável",IF(U2319&lt;='Leia-me'!$B$7,"Esfriando",IF(U2319&lt;='Leia-me'!$B$8,"Última chance","Zumbi"))))</f>
        <v/>
      </c>
      <c r="W2319" s="25" t="str">
        <f aca="false">IF(O2319="Won",1,IF(O2319="Lost",0,""))</f>
        <v/>
      </c>
      <c r="Y2319" s="25" t="str">
        <f aca="false">IF(E2319="","Sim","")</f>
        <v>Sim</v>
      </c>
    </row>
    <row r="2320" customFormat="false" ht="15" hidden="false" customHeight="false" outlineLevel="0" collapsed="false">
      <c r="A2320" s="25" t="s">
        <v>2574</v>
      </c>
      <c r="B2320" s="25" t="s">
        <v>67</v>
      </c>
      <c r="C2320" s="25" t="s">
        <v>75</v>
      </c>
      <c r="D2320" s="25" t="s">
        <v>80</v>
      </c>
      <c r="G2320" s="31"/>
      <c r="H2320" s="32"/>
      <c r="L2320" s="25" t="s">
        <v>148</v>
      </c>
      <c r="M2320" s="25" t="s">
        <v>149</v>
      </c>
      <c r="N2320" s="28" t="n">
        <v>55</v>
      </c>
      <c r="O2320" s="25" t="s">
        <v>57</v>
      </c>
      <c r="P2320" s="33"/>
      <c r="Q2320" s="33"/>
      <c r="R2320" s="34"/>
      <c r="S2320" s="28" t="n">
        <f aca="false">IF(O2320="Won",R2320,IF(O2320="Lost",0,N2320))</f>
        <v>55</v>
      </c>
      <c r="T2320" s="30" t="str">
        <f aca="false">IF(AND(P2320&lt;&gt;"",Q2320&lt;&gt;""),Q2320-P2320,"")</f>
        <v/>
      </c>
      <c r="U2320" s="30" t="str">
        <f aca="false">IF(AND(O2320="Engaging",P2320&lt;&gt;""),'Leia-me'!$B$5-P2320,"")</f>
        <v/>
      </c>
      <c r="V2320" s="25" t="str">
        <f aca="false">IF(O2320&lt;&gt;"Engaging","",IF(U2320&lt;='Leia-me'!$B$6,"Saudável",IF(U2320&lt;='Leia-me'!$B$7,"Esfriando",IF(U2320&lt;='Leia-me'!$B$8,"Última chance","Zumbi"))))</f>
        <v/>
      </c>
      <c r="W2320" s="25" t="str">
        <f aca="false">IF(O2320="Won",1,IF(O2320="Lost",0,""))</f>
        <v/>
      </c>
      <c r="Y2320" s="25" t="str">
        <f aca="false">IF(E2320="","Sim","")</f>
        <v>Sim</v>
      </c>
    </row>
    <row r="2321" customFormat="false" ht="15" hidden="false" customHeight="false" outlineLevel="0" collapsed="false">
      <c r="A2321" s="25" t="s">
        <v>2575</v>
      </c>
      <c r="B2321" s="25" t="s">
        <v>67</v>
      </c>
      <c r="C2321" s="25" t="s">
        <v>75</v>
      </c>
      <c r="D2321" s="25" t="s">
        <v>80</v>
      </c>
      <c r="G2321" s="31"/>
      <c r="H2321" s="32"/>
      <c r="L2321" s="25" t="s">
        <v>148</v>
      </c>
      <c r="M2321" s="25" t="s">
        <v>149</v>
      </c>
      <c r="N2321" s="28" t="n">
        <v>55</v>
      </c>
      <c r="O2321" s="25" t="s">
        <v>57</v>
      </c>
      <c r="P2321" s="33"/>
      <c r="Q2321" s="33"/>
      <c r="R2321" s="34"/>
      <c r="S2321" s="28" t="n">
        <f aca="false">IF(O2321="Won",R2321,IF(O2321="Lost",0,N2321))</f>
        <v>55</v>
      </c>
      <c r="T2321" s="30" t="str">
        <f aca="false">IF(AND(P2321&lt;&gt;"",Q2321&lt;&gt;""),Q2321-P2321,"")</f>
        <v/>
      </c>
      <c r="U2321" s="30" t="str">
        <f aca="false">IF(AND(O2321="Engaging",P2321&lt;&gt;""),'Leia-me'!$B$5-P2321,"")</f>
        <v/>
      </c>
      <c r="V2321" s="25" t="str">
        <f aca="false">IF(O2321&lt;&gt;"Engaging","",IF(U2321&lt;='Leia-me'!$B$6,"Saudável",IF(U2321&lt;='Leia-me'!$B$7,"Esfriando",IF(U2321&lt;='Leia-me'!$B$8,"Última chance","Zumbi"))))</f>
        <v/>
      </c>
      <c r="W2321" s="25" t="str">
        <f aca="false">IF(O2321="Won",1,IF(O2321="Lost",0,""))</f>
        <v/>
      </c>
      <c r="Y2321" s="25" t="str">
        <f aca="false">IF(E2321="","Sim","")</f>
        <v>Sim</v>
      </c>
    </row>
    <row r="2322" customFormat="false" ht="15" hidden="false" customHeight="false" outlineLevel="0" collapsed="false">
      <c r="A2322" s="25" t="s">
        <v>2576</v>
      </c>
      <c r="B2322" s="25" t="s">
        <v>67</v>
      </c>
      <c r="C2322" s="25" t="s">
        <v>75</v>
      </c>
      <c r="D2322" s="25" t="s">
        <v>80</v>
      </c>
      <c r="G2322" s="31"/>
      <c r="H2322" s="32"/>
      <c r="L2322" s="25" t="s">
        <v>148</v>
      </c>
      <c r="M2322" s="25" t="s">
        <v>149</v>
      </c>
      <c r="N2322" s="28" t="n">
        <v>55</v>
      </c>
      <c r="O2322" s="25" t="s">
        <v>57</v>
      </c>
      <c r="P2322" s="33"/>
      <c r="Q2322" s="33"/>
      <c r="R2322" s="34"/>
      <c r="S2322" s="28" t="n">
        <f aca="false">IF(O2322="Won",R2322,IF(O2322="Lost",0,N2322))</f>
        <v>55</v>
      </c>
      <c r="T2322" s="30" t="str">
        <f aca="false">IF(AND(P2322&lt;&gt;"",Q2322&lt;&gt;""),Q2322-P2322,"")</f>
        <v/>
      </c>
      <c r="U2322" s="30" t="str">
        <f aca="false">IF(AND(O2322="Engaging",P2322&lt;&gt;""),'Leia-me'!$B$5-P2322,"")</f>
        <v/>
      </c>
      <c r="V2322" s="25" t="str">
        <f aca="false">IF(O2322&lt;&gt;"Engaging","",IF(U2322&lt;='Leia-me'!$B$6,"Saudável",IF(U2322&lt;='Leia-me'!$B$7,"Esfriando",IF(U2322&lt;='Leia-me'!$B$8,"Última chance","Zumbi"))))</f>
        <v/>
      </c>
      <c r="W2322" s="25" t="str">
        <f aca="false">IF(O2322="Won",1,IF(O2322="Lost",0,""))</f>
        <v/>
      </c>
      <c r="Y2322" s="25" t="str">
        <f aca="false">IF(E2322="","Sim","")</f>
        <v>Sim</v>
      </c>
    </row>
    <row r="2323" customFormat="false" ht="15" hidden="false" customHeight="false" outlineLevel="0" collapsed="false">
      <c r="A2323" s="25" t="s">
        <v>2577</v>
      </c>
      <c r="B2323" s="25" t="s">
        <v>67</v>
      </c>
      <c r="C2323" s="25" t="s">
        <v>75</v>
      </c>
      <c r="D2323" s="25" t="s">
        <v>80</v>
      </c>
      <c r="G2323" s="31"/>
      <c r="H2323" s="32"/>
      <c r="L2323" s="25" t="s">
        <v>148</v>
      </c>
      <c r="M2323" s="25" t="s">
        <v>149</v>
      </c>
      <c r="N2323" s="28" t="n">
        <v>55</v>
      </c>
      <c r="O2323" s="25" t="s">
        <v>57</v>
      </c>
      <c r="P2323" s="33"/>
      <c r="Q2323" s="33"/>
      <c r="R2323" s="34"/>
      <c r="S2323" s="28" t="n">
        <f aca="false">IF(O2323="Won",R2323,IF(O2323="Lost",0,N2323))</f>
        <v>55</v>
      </c>
      <c r="T2323" s="30" t="str">
        <f aca="false">IF(AND(P2323&lt;&gt;"",Q2323&lt;&gt;""),Q2323-P2323,"")</f>
        <v/>
      </c>
      <c r="U2323" s="30" t="str">
        <f aca="false">IF(AND(O2323="Engaging",P2323&lt;&gt;""),'Leia-me'!$B$5-P2323,"")</f>
        <v/>
      </c>
      <c r="V2323" s="25" t="str">
        <f aca="false">IF(O2323&lt;&gt;"Engaging","",IF(U2323&lt;='Leia-me'!$B$6,"Saudável",IF(U2323&lt;='Leia-me'!$B$7,"Esfriando",IF(U2323&lt;='Leia-me'!$B$8,"Última chance","Zumbi"))))</f>
        <v/>
      </c>
      <c r="W2323" s="25" t="str">
        <f aca="false">IF(O2323="Won",1,IF(O2323="Lost",0,""))</f>
        <v/>
      </c>
      <c r="Y2323" s="25" t="str">
        <f aca="false">IF(E2323="","Sim","")</f>
        <v>Sim</v>
      </c>
    </row>
    <row r="2324" customFormat="false" ht="15" hidden="false" customHeight="false" outlineLevel="0" collapsed="false">
      <c r="A2324" s="25" t="s">
        <v>2578</v>
      </c>
      <c r="B2324" s="25" t="s">
        <v>67</v>
      </c>
      <c r="C2324" s="25" t="s">
        <v>75</v>
      </c>
      <c r="D2324" s="25" t="s">
        <v>80</v>
      </c>
      <c r="E2324" s="25" t="s">
        <v>445</v>
      </c>
      <c r="F2324" s="25" t="s">
        <v>192</v>
      </c>
      <c r="G2324" s="26" t="n">
        <v>987.39</v>
      </c>
      <c r="H2324" s="27" t="n">
        <v>2253</v>
      </c>
      <c r="I2324" s="25" t="s">
        <v>147</v>
      </c>
      <c r="K2324" s="25" t="n">
        <v>2002</v>
      </c>
      <c r="L2324" s="25" t="s">
        <v>160</v>
      </c>
      <c r="M2324" s="25" t="s">
        <v>149</v>
      </c>
      <c r="N2324" s="28" t="n">
        <v>3393</v>
      </c>
      <c r="O2324" s="25" t="s">
        <v>57</v>
      </c>
      <c r="P2324" s="33"/>
      <c r="Q2324" s="33"/>
      <c r="R2324" s="34"/>
      <c r="S2324" s="28" t="n">
        <f aca="false">IF(O2324="Won",R2324,IF(O2324="Lost",0,N2324))</f>
        <v>3393</v>
      </c>
      <c r="T2324" s="30" t="str">
        <f aca="false">IF(AND(P2324&lt;&gt;"",Q2324&lt;&gt;""),Q2324-P2324,"")</f>
        <v/>
      </c>
      <c r="U2324" s="30" t="str">
        <f aca="false">IF(AND(O2324="Engaging",P2324&lt;&gt;""),'Leia-me'!$B$5-P2324,"")</f>
        <v/>
      </c>
      <c r="V2324" s="25" t="str">
        <f aca="false">IF(O2324&lt;&gt;"Engaging","",IF(U2324&lt;='Leia-me'!$B$6,"Saudável",IF(U2324&lt;='Leia-me'!$B$7,"Esfriando",IF(U2324&lt;='Leia-me'!$B$8,"Última chance","Zumbi"))))</f>
        <v/>
      </c>
      <c r="W2324" s="25" t="str">
        <f aca="false">IF(O2324="Won",1,IF(O2324="Lost",0,""))</f>
        <v/>
      </c>
      <c r="Y2324" s="25" t="str">
        <f aca="false">IF(E2324="","Sim","")</f>
        <v/>
      </c>
    </row>
    <row r="2325" customFormat="false" ht="15" hidden="false" customHeight="false" outlineLevel="0" collapsed="false">
      <c r="A2325" s="25" t="s">
        <v>2579</v>
      </c>
      <c r="B2325" s="25" t="s">
        <v>67</v>
      </c>
      <c r="C2325" s="25" t="s">
        <v>75</v>
      </c>
      <c r="D2325" s="25" t="s">
        <v>80</v>
      </c>
      <c r="E2325" s="25" t="s">
        <v>452</v>
      </c>
      <c r="F2325" s="25" t="s">
        <v>185</v>
      </c>
      <c r="G2325" s="26" t="n">
        <v>1712.68</v>
      </c>
      <c r="H2325" s="27" t="n">
        <v>3194</v>
      </c>
      <c r="I2325" s="25" t="s">
        <v>147</v>
      </c>
      <c r="J2325" s="25" t="s">
        <v>193</v>
      </c>
      <c r="K2325" s="25" t="n">
        <v>1992</v>
      </c>
      <c r="L2325" s="25" t="s">
        <v>160</v>
      </c>
      <c r="M2325" s="25" t="s">
        <v>149</v>
      </c>
      <c r="N2325" s="28" t="n">
        <v>3393</v>
      </c>
      <c r="O2325" s="25" t="s">
        <v>57</v>
      </c>
      <c r="P2325" s="33"/>
      <c r="Q2325" s="33"/>
      <c r="R2325" s="34"/>
      <c r="S2325" s="28" t="n">
        <f aca="false">IF(O2325="Won",R2325,IF(O2325="Lost",0,N2325))</f>
        <v>3393</v>
      </c>
      <c r="T2325" s="30" t="str">
        <f aca="false">IF(AND(P2325&lt;&gt;"",Q2325&lt;&gt;""),Q2325-P2325,"")</f>
        <v/>
      </c>
      <c r="U2325" s="30" t="str">
        <f aca="false">IF(AND(O2325="Engaging",P2325&lt;&gt;""),'Leia-me'!$B$5-P2325,"")</f>
        <v/>
      </c>
      <c r="V2325" s="25" t="str">
        <f aca="false">IF(O2325&lt;&gt;"Engaging","",IF(U2325&lt;='Leia-me'!$B$6,"Saudável",IF(U2325&lt;='Leia-me'!$B$7,"Esfriando",IF(U2325&lt;='Leia-me'!$B$8,"Última chance","Zumbi"))))</f>
        <v/>
      </c>
      <c r="W2325" s="25" t="str">
        <f aca="false">IF(O2325="Won",1,IF(O2325="Lost",0,""))</f>
        <v/>
      </c>
      <c r="Y2325" s="25" t="str">
        <f aca="false">IF(E2325="","Sim","")</f>
        <v/>
      </c>
    </row>
    <row r="2326" customFormat="false" ht="15" hidden="false" customHeight="false" outlineLevel="0" collapsed="false">
      <c r="A2326" s="25" t="s">
        <v>2580</v>
      </c>
      <c r="B2326" s="25" t="s">
        <v>67</v>
      </c>
      <c r="C2326" s="25" t="s">
        <v>75</v>
      </c>
      <c r="D2326" s="25" t="s">
        <v>80</v>
      </c>
      <c r="G2326" s="31"/>
      <c r="H2326" s="32"/>
      <c r="L2326" s="25" t="s">
        <v>160</v>
      </c>
      <c r="M2326" s="25" t="s">
        <v>149</v>
      </c>
      <c r="N2326" s="28" t="n">
        <v>3393</v>
      </c>
      <c r="O2326" s="25" t="s">
        <v>57</v>
      </c>
      <c r="P2326" s="33"/>
      <c r="Q2326" s="33"/>
      <c r="R2326" s="34"/>
      <c r="S2326" s="28" t="n">
        <f aca="false">IF(O2326="Won",R2326,IF(O2326="Lost",0,N2326))</f>
        <v>3393</v>
      </c>
      <c r="T2326" s="30" t="str">
        <f aca="false">IF(AND(P2326&lt;&gt;"",Q2326&lt;&gt;""),Q2326-P2326,"")</f>
        <v/>
      </c>
      <c r="U2326" s="30" t="str">
        <f aca="false">IF(AND(O2326="Engaging",P2326&lt;&gt;""),'Leia-me'!$B$5-P2326,"")</f>
        <v/>
      </c>
      <c r="V2326" s="25" t="str">
        <f aca="false">IF(O2326&lt;&gt;"Engaging","",IF(U2326&lt;='Leia-me'!$B$6,"Saudável",IF(U2326&lt;='Leia-me'!$B$7,"Esfriando",IF(U2326&lt;='Leia-me'!$B$8,"Última chance","Zumbi"))))</f>
        <v/>
      </c>
      <c r="W2326" s="25" t="str">
        <f aca="false">IF(O2326="Won",1,IF(O2326="Lost",0,""))</f>
        <v/>
      </c>
      <c r="Y2326" s="25" t="str">
        <f aca="false">IF(E2326="","Sim","")</f>
        <v>Sim</v>
      </c>
    </row>
    <row r="2327" customFormat="false" ht="15" hidden="false" customHeight="false" outlineLevel="0" collapsed="false">
      <c r="A2327" s="25" t="s">
        <v>2581</v>
      </c>
      <c r="B2327" s="25" t="s">
        <v>67</v>
      </c>
      <c r="C2327" s="25" t="s">
        <v>75</v>
      </c>
      <c r="D2327" s="25" t="s">
        <v>80</v>
      </c>
      <c r="G2327" s="31"/>
      <c r="H2327" s="32"/>
      <c r="L2327" s="25" t="s">
        <v>160</v>
      </c>
      <c r="M2327" s="25" t="s">
        <v>149</v>
      </c>
      <c r="N2327" s="28" t="n">
        <v>3393</v>
      </c>
      <c r="O2327" s="25" t="s">
        <v>57</v>
      </c>
      <c r="P2327" s="33"/>
      <c r="Q2327" s="33"/>
      <c r="R2327" s="34"/>
      <c r="S2327" s="28" t="n">
        <f aca="false">IF(O2327="Won",R2327,IF(O2327="Lost",0,N2327))</f>
        <v>3393</v>
      </c>
      <c r="T2327" s="30" t="str">
        <f aca="false">IF(AND(P2327&lt;&gt;"",Q2327&lt;&gt;""),Q2327-P2327,"")</f>
        <v/>
      </c>
      <c r="U2327" s="30" t="str">
        <f aca="false">IF(AND(O2327="Engaging",P2327&lt;&gt;""),'Leia-me'!$B$5-P2327,"")</f>
        <v/>
      </c>
      <c r="V2327" s="25" t="str">
        <f aca="false">IF(O2327&lt;&gt;"Engaging","",IF(U2327&lt;='Leia-me'!$B$6,"Saudável",IF(U2327&lt;='Leia-me'!$B$7,"Esfriando",IF(U2327&lt;='Leia-me'!$B$8,"Última chance","Zumbi"))))</f>
        <v/>
      </c>
      <c r="W2327" s="25" t="str">
        <f aca="false">IF(O2327="Won",1,IF(O2327="Lost",0,""))</f>
        <v/>
      </c>
      <c r="Y2327" s="25" t="str">
        <f aca="false">IF(E2327="","Sim","")</f>
        <v>Sim</v>
      </c>
    </row>
    <row r="2328" customFormat="false" ht="15" hidden="false" customHeight="false" outlineLevel="0" collapsed="false">
      <c r="A2328" s="25" t="s">
        <v>2582</v>
      </c>
      <c r="B2328" s="25" t="s">
        <v>67</v>
      </c>
      <c r="C2328" s="25" t="s">
        <v>75</v>
      </c>
      <c r="D2328" s="25" t="s">
        <v>80</v>
      </c>
      <c r="G2328" s="31"/>
      <c r="H2328" s="32"/>
      <c r="L2328" s="25" t="s">
        <v>160</v>
      </c>
      <c r="M2328" s="25" t="s">
        <v>149</v>
      </c>
      <c r="N2328" s="28" t="n">
        <v>3393</v>
      </c>
      <c r="O2328" s="25" t="s">
        <v>57</v>
      </c>
      <c r="P2328" s="33"/>
      <c r="Q2328" s="33"/>
      <c r="R2328" s="34"/>
      <c r="S2328" s="28" t="n">
        <f aca="false">IF(O2328="Won",R2328,IF(O2328="Lost",0,N2328))</f>
        <v>3393</v>
      </c>
      <c r="T2328" s="30" t="str">
        <f aca="false">IF(AND(P2328&lt;&gt;"",Q2328&lt;&gt;""),Q2328-P2328,"")</f>
        <v/>
      </c>
      <c r="U2328" s="30" t="str">
        <f aca="false">IF(AND(O2328="Engaging",P2328&lt;&gt;""),'Leia-me'!$B$5-P2328,"")</f>
        <v/>
      </c>
      <c r="V2328" s="25" t="str">
        <f aca="false">IF(O2328&lt;&gt;"Engaging","",IF(U2328&lt;='Leia-me'!$B$6,"Saudável",IF(U2328&lt;='Leia-me'!$B$7,"Esfriando",IF(U2328&lt;='Leia-me'!$B$8,"Última chance","Zumbi"))))</f>
        <v/>
      </c>
      <c r="W2328" s="25" t="str">
        <f aca="false">IF(O2328="Won",1,IF(O2328="Lost",0,""))</f>
        <v/>
      </c>
      <c r="Y2328" s="25" t="str">
        <f aca="false">IF(E2328="","Sim","")</f>
        <v>Sim</v>
      </c>
    </row>
    <row r="2329" customFormat="false" ht="15" hidden="false" customHeight="false" outlineLevel="0" collapsed="false">
      <c r="A2329" s="25" t="s">
        <v>2583</v>
      </c>
      <c r="B2329" s="25" t="s">
        <v>67</v>
      </c>
      <c r="C2329" s="25" t="s">
        <v>75</v>
      </c>
      <c r="D2329" s="25" t="s">
        <v>80</v>
      </c>
      <c r="G2329" s="31"/>
      <c r="H2329" s="32"/>
      <c r="L2329" s="25" t="s">
        <v>160</v>
      </c>
      <c r="M2329" s="25" t="s">
        <v>149</v>
      </c>
      <c r="N2329" s="28" t="n">
        <v>3393</v>
      </c>
      <c r="O2329" s="25" t="s">
        <v>57</v>
      </c>
      <c r="P2329" s="33"/>
      <c r="Q2329" s="33"/>
      <c r="R2329" s="34"/>
      <c r="S2329" s="28" t="n">
        <f aca="false">IF(O2329="Won",R2329,IF(O2329="Lost",0,N2329))</f>
        <v>3393</v>
      </c>
      <c r="T2329" s="30" t="str">
        <f aca="false">IF(AND(P2329&lt;&gt;"",Q2329&lt;&gt;""),Q2329-P2329,"")</f>
        <v/>
      </c>
      <c r="U2329" s="30" t="str">
        <f aca="false">IF(AND(O2329="Engaging",P2329&lt;&gt;""),'Leia-me'!$B$5-P2329,"")</f>
        <v/>
      </c>
      <c r="V2329" s="25" t="str">
        <f aca="false">IF(O2329&lt;&gt;"Engaging","",IF(U2329&lt;='Leia-me'!$B$6,"Saudável",IF(U2329&lt;='Leia-me'!$B$7,"Esfriando",IF(U2329&lt;='Leia-me'!$B$8,"Última chance","Zumbi"))))</f>
        <v/>
      </c>
      <c r="W2329" s="25" t="str">
        <f aca="false">IF(O2329="Won",1,IF(O2329="Lost",0,""))</f>
        <v/>
      </c>
      <c r="Y2329" s="25" t="str">
        <f aca="false">IF(E2329="","Sim","")</f>
        <v>Sim</v>
      </c>
    </row>
    <row r="2330" customFormat="false" ht="15" hidden="false" customHeight="false" outlineLevel="0" collapsed="false">
      <c r="A2330" s="25" t="s">
        <v>2584</v>
      </c>
      <c r="B2330" s="25" t="s">
        <v>67</v>
      </c>
      <c r="C2330" s="25" t="s">
        <v>75</v>
      </c>
      <c r="D2330" s="25" t="s">
        <v>80</v>
      </c>
      <c r="G2330" s="31"/>
      <c r="H2330" s="32"/>
      <c r="L2330" s="25" t="s">
        <v>160</v>
      </c>
      <c r="M2330" s="25" t="s">
        <v>149</v>
      </c>
      <c r="N2330" s="28" t="n">
        <v>3393</v>
      </c>
      <c r="O2330" s="25" t="s">
        <v>57</v>
      </c>
      <c r="P2330" s="33"/>
      <c r="Q2330" s="33"/>
      <c r="R2330" s="34"/>
      <c r="S2330" s="28" t="n">
        <f aca="false">IF(O2330="Won",R2330,IF(O2330="Lost",0,N2330))</f>
        <v>3393</v>
      </c>
      <c r="T2330" s="30" t="str">
        <f aca="false">IF(AND(P2330&lt;&gt;"",Q2330&lt;&gt;""),Q2330-P2330,"")</f>
        <v/>
      </c>
      <c r="U2330" s="30" t="str">
        <f aca="false">IF(AND(O2330="Engaging",P2330&lt;&gt;""),'Leia-me'!$B$5-P2330,"")</f>
        <v/>
      </c>
      <c r="V2330" s="25" t="str">
        <f aca="false">IF(O2330&lt;&gt;"Engaging","",IF(U2330&lt;='Leia-me'!$B$6,"Saudável",IF(U2330&lt;='Leia-me'!$B$7,"Esfriando",IF(U2330&lt;='Leia-me'!$B$8,"Última chance","Zumbi"))))</f>
        <v/>
      </c>
      <c r="W2330" s="25" t="str">
        <f aca="false">IF(O2330="Won",1,IF(O2330="Lost",0,""))</f>
        <v/>
      </c>
      <c r="Y2330" s="25" t="str">
        <f aca="false">IF(E2330="","Sim","")</f>
        <v>Sim</v>
      </c>
    </row>
    <row r="2331" customFormat="false" ht="15" hidden="false" customHeight="false" outlineLevel="0" collapsed="false">
      <c r="A2331" s="25" t="s">
        <v>2585</v>
      </c>
      <c r="B2331" s="25" t="s">
        <v>67</v>
      </c>
      <c r="C2331" s="25" t="s">
        <v>75</v>
      </c>
      <c r="D2331" s="25" t="s">
        <v>80</v>
      </c>
      <c r="G2331" s="31"/>
      <c r="H2331" s="32"/>
      <c r="L2331" s="25" t="s">
        <v>160</v>
      </c>
      <c r="M2331" s="25" t="s">
        <v>149</v>
      </c>
      <c r="N2331" s="28" t="n">
        <v>3393</v>
      </c>
      <c r="O2331" s="25" t="s">
        <v>57</v>
      </c>
      <c r="P2331" s="33"/>
      <c r="Q2331" s="33"/>
      <c r="R2331" s="34"/>
      <c r="S2331" s="28" t="n">
        <f aca="false">IF(O2331="Won",R2331,IF(O2331="Lost",0,N2331))</f>
        <v>3393</v>
      </c>
      <c r="T2331" s="30" t="str">
        <f aca="false">IF(AND(P2331&lt;&gt;"",Q2331&lt;&gt;""),Q2331-P2331,"")</f>
        <v/>
      </c>
      <c r="U2331" s="30" t="str">
        <f aca="false">IF(AND(O2331="Engaging",P2331&lt;&gt;""),'Leia-me'!$B$5-P2331,"")</f>
        <v/>
      </c>
      <c r="V2331" s="25" t="str">
        <f aca="false">IF(O2331&lt;&gt;"Engaging","",IF(U2331&lt;='Leia-me'!$B$6,"Saudável",IF(U2331&lt;='Leia-me'!$B$7,"Esfriando",IF(U2331&lt;='Leia-me'!$B$8,"Última chance","Zumbi"))))</f>
        <v/>
      </c>
      <c r="W2331" s="25" t="str">
        <f aca="false">IF(O2331="Won",1,IF(O2331="Lost",0,""))</f>
        <v/>
      </c>
      <c r="Y2331" s="25" t="str">
        <f aca="false">IF(E2331="","Sim","")</f>
        <v>Sim</v>
      </c>
    </row>
    <row r="2332" customFormat="false" ht="15" hidden="false" customHeight="false" outlineLevel="0" collapsed="false">
      <c r="A2332" s="25" t="s">
        <v>2586</v>
      </c>
      <c r="B2332" s="25" t="s">
        <v>67</v>
      </c>
      <c r="C2332" s="25" t="s">
        <v>75</v>
      </c>
      <c r="D2332" s="25" t="s">
        <v>78</v>
      </c>
      <c r="E2332" s="25" t="s">
        <v>248</v>
      </c>
      <c r="F2332" s="25" t="s">
        <v>211</v>
      </c>
      <c r="G2332" s="26" t="n">
        <v>894.33</v>
      </c>
      <c r="H2332" s="27" t="n">
        <v>1635</v>
      </c>
      <c r="I2332" s="25" t="s">
        <v>249</v>
      </c>
      <c r="K2332" s="25" t="n">
        <v>2007</v>
      </c>
      <c r="L2332" s="25" t="s">
        <v>1834</v>
      </c>
      <c r="M2332" s="25" t="s">
        <v>171</v>
      </c>
      <c r="N2332" s="28" t="n">
        <v>4821</v>
      </c>
      <c r="O2332" s="25" t="s">
        <v>55</v>
      </c>
      <c r="P2332" s="29" t="n">
        <v>42678</v>
      </c>
      <c r="Q2332" s="29" t="n">
        <v>42812</v>
      </c>
      <c r="R2332" s="28" t="n">
        <v>0</v>
      </c>
      <c r="S2332" s="28" t="n">
        <f aca="false">IF(O2332="Won",R2332,IF(O2332="Lost",0,N2332))</f>
        <v>0</v>
      </c>
      <c r="T2332" s="30" t="n">
        <f aca="false">IF(AND(P2332&lt;&gt;"",Q2332&lt;&gt;""),Q2332-P2332,"")</f>
        <v>134</v>
      </c>
      <c r="U2332" s="30" t="str">
        <f aca="false">IF(AND(O2332="Engaging",P2332&lt;&gt;""),'Leia-me'!$B$5-P2332,"")</f>
        <v/>
      </c>
      <c r="V2332" s="25" t="str">
        <f aca="false">IF(O2332&lt;&gt;"Engaging","",IF(U2332&lt;='Leia-me'!$B$6,"Saudável",IF(U2332&lt;='Leia-me'!$B$7,"Esfriando",IF(U2332&lt;='Leia-me'!$B$8,"Última chance","Zumbi"))))</f>
        <v/>
      </c>
      <c r="W2332" s="25" t="n">
        <f aca="false">IF(O2332="Won",1,IF(O2332="Lost",0,""))</f>
        <v>0</v>
      </c>
      <c r="X2332" s="25" t="s">
        <v>1835</v>
      </c>
      <c r="Y2332" s="25" t="str">
        <f aca="false">IF(E2332="","Sim","")</f>
        <v/>
      </c>
    </row>
    <row r="2333" customFormat="false" ht="15" hidden="false" customHeight="false" outlineLevel="0" collapsed="false">
      <c r="A2333" s="25" t="s">
        <v>2587</v>
      </c>
      <c r="B2333" s="25" t="s">
        <v>67</v>
      </c>
      <c r="C2333" s="25" t="s">
        <v>75</v>
      </c>
      <c r="D2333" s="25" t="s">
        <v>78</v>
      </c>
      <c r="E2333" s="25" t="s">
        <v>191</v>
      </c>
      <c r="F2333" s="25" t="s">
        <v>192</v>
      </c>
      <c r="G2333" s="26" t="n">
        <v>2714.9</v>
      </c>
      <c r="H2333" s="27" t="n">
        <v>2641</v>
      </c>
      <c r="I2333" s="25" t="s">
        <v>147</v>
      </c>
      <c r="J2333" s="25" t="s">
        <v>193</v>
      </c>
      <c r="K2333" s="25" t="n">
        <v>1998</v>
      </c>
      <c r="L2333" s="25" t="s">
        <v>1834</v>
      </c>
      <c r="M2333" s="25" t="s">
        <v>171</v>
      </c>
      <c r="N2333" s="28" t="n">
        <v>4821</v>
      </c>
      <c r="O2333" s="25" t="s">
        <v>54</v>
      </c>
      <c r="P2333" s="29" t="n">
        <v>42697</v>
      </c>
      <c r="Q2333" s="29" t="n">
        <v>42797</v>
      </c>
      <c r="R2333" s="28" t="n">
        <v>4438</v>
      </c>
      <c r="S2333" s="28" t="n">
        <f aca="false">IF(O2333="Won",R2333,IF(O2333="Lost",0,N2333))</f>
        <v>4438</v>
      </c>
      <c r="T2333" s="30" t="n">
        <f aca="false">IF(AND(P2333&lt;&gt;"",Q2333&lt;&gt;""),Q2333-P2333,"")</f>
        <v>100</v>
      </c>
      <c r="U2333" s="30" t="str">
        <f aca="false">IF(AND(O2333="Engaging",P2333&lt;&gt;""),'Leia-me'!$B$5-P2333,"")</f>
        <v/>
      </c>
      <c r="V2333" s="25" t="str">
        <f aca="false">IF(O2333&lt;&gt;"Engaging","",IF(U2333&lt;='Leia-me'!$B$6,"Saudável",IF(U2333&lt;='Leia-me'!$B$7,"Esfriando",IF(U2333&lt;='Leia-me'!$B$8,"Última chance","Zumbi"))))</f>
        <v/>
      </c>
      <c r="W2333" s="25" t="n">
        <f aca="false">IF(O2333="Won",1,IF(O2333="Lost",0,""))</f>
        <v>1</v>
      </c>
      <c r="X2333" s="25" t="s">
        <v>1835</v>
      </c>
      <c r="Y2333" s="25" t="str">
        <f aca="false">IF(E2333="","Sim","")</f>
        <v/>
      </c>
    </row>
    <row r="2334" customFormat="false" ht="15" hidden="false" customHeight="false" outlineLevel="0" collapsed="false">
      <c r="A2334" s="25" t="s">
        <v>2588</v>
      </c>
      <c r="B2334" s="25" t="s">
        <v>67</v>
      </c>
      <c r="C2334" s="25" t="s">
        <v>75</v>
      </c>
      <c r="D2334" s="25" t="s">
        <v>78</v>
      </c>
      <c r="E2334" s="25" t="s">
        <v>215</v>
      </c>
      <c r="F2334" s="25" t="s">
        <v>177</v>
      </c>
      <c r="G2334" s="26" t="n">
        <v>1102.43</v>
      </c>
      <c r="H2334" s="27" t="n">
        <v>1759</v>
      </c>
      <c r="I2334" s="25" t="s">
        <v>147</v>
      </c>
      <c r="K2334" s="25" t="n">
        <v>2006</v>
      </c>
      <c r="L2334" s="25" t="s">
        <v>160</v>
      </c>
      <c r="M2334" s="25" t="s">
        <v>149</v>
      </c>
      <c r="N2334" s="28" t="n">
        <v>3393</v>
      </c>
      <c r="O2334" s="25" t="s">
        <v>54</v>
      </c>
      <c r="P2334" s="29" t="n">
        <v>42697</v>
      </c>
      <c r="Q2334" s="29" t="n">
        <v>42811</v>
      </c>
      <c r="R2334" s="28" t="n">
        <v>2972</v>
      </c>
      <c r="S2334" s="28" t="n">
        <f aca="false">IF(O2334="Won",R2334,IF(O2334="Lost",0,N2334))</f>
        <v>2972</v>
      </c>
      <c r="T2334" s="30" t="n">
        <f aca="false">IF(AND(P2334&lt;&gt;"",Q2334&lt;&gt;""),Q2334-P2334,"")</f>
        <v>114</v>
      </c>
      <c r="U2334" s="30" t="str">
        <f aca="false">IF(AND(O2334="Engaging",P2334&lt;&gt;""),'Leia-me'!$B$5-P2334,"")</f>
        <v/>
      </c>
      <c r="V2334" s="25" t="str">
        <f aca="false">IF(O2334&lt;&gt;"Engaging","",IF(U2334&lt;='Leia-me'!$B$6,"Saudável",IF(U2334&lt;='Leia-me'!$B$7,"Esfriando",IF(U2334&lt;='Leia-me'!$B$8,"Última chance","Zumbi"))))</f>
        <v/>
      </c>
      <c r="W2334" s="25" t="n">
        <f aca="false">IF(O2334="Won",1,IF(O2334="Lost",0,""))</f>
        <v>1</v>
      </c>
      <c r="Y2334" s="25" t="str">
        <f aca="false">IF(E2334="","Sim","")</f>
        <v/>
      </c>
    </row>
    <row r="2335" customFormat="false" ht="15" hidden="false" customHeight="false" outlineLevel="0" collapsed="false">
      <c r="A2335" s="25" t="s">
        <v>2589</v>
      </c>
      <c r="B2335" s="25" t="s">
        <v>67</v>
      </c>
      <c r="C2335" s="25" t="s">
        <v>75</v>
      </c>
      <c r="D2335" s="25" t="s">
        <v>78</v>
      </c>
      <c r="E2335" s="25" t="s">
        <v>231</v>
      </c>
      <c r="F2335" s="25" t="s">
        <v>168</v>
      </c>
      <c r="G2335" s="26" t="n">
        <v>45.39</v>
      </c>
      <c r="H2335" s="27" t="n">
        <v>100</v>
      </c>
      <c r="I2335" s="25" t="s">
        <v>147</v>
      </c>
      <c r="J2335" s="25" t="s">
        <v>169</v>
      </c>
      <c r="K2335" s="25" t="n">
        <v>2012</v>
      </c>
      <c r="L2335" s="25" t="s">
        <v>148</v>
      </c>
      <c r="M2335" s="25" t="s">
        <v>149</v>
      </c>
      <c r="N2335" s="28" t="n">
        <v>55</v>
      </c>
      <c r="O2335" s="25" t="s">
        <v>54</v>
      </c>
      <c r="P2335" s="29" t="n">
        <v>42703</v>
      </c>
      <c r="Q2335" s="29" t="n">
        <v>42801</v>
      </c>
      <c r="R2335" s="28" t="n">
        <v>57</v>
      </c>
      <c r="S2335" s="28" t="n">
        <f aca="false">IF(O2335="Won",R2335,IF(O2335="Lost",0,N2335))</f>
        <v>57</v>
      </c>
      <c r="T2335" s="30" t="n">
        <f aca="false">IF(AND(P2335&lt;&gt;"",Q2335&lt;&gt;""),Q2335-P2335,"")</f>
        <v>98</v>
      </c>
      <c r="U2335" s="30" t="str">
        <f aca="false">IF(AND(O2335="Engaging",P2335&lt;&gt;""),'Leia-me'!$B$5-P2335,"")</f>
        <v/>
      </c>
      <c r="V2335" s="25" t="str">
        <f aca="false">IF(O2335&lt;&gt;"Engaging","",IF(U2335&lt;='Leia-me'!$B$6,"Saudável",IF(U2335&lt;='Leia-me'!$B$7,"Esfriando",IF(U2335&lt;='Leia-me'!$B$8,"Última chance","Zumbi"))))</f>
        <v/>
      </c>
      <c r="W2335" s="25" t="n">
        <f aca="false">IF(O2335="Won",1,IF(O2335="Lost",0,""))</f>
        <v>1</v>
      </c>
      <c r="Y2335" s="25" t="str">
        <f aca="false">IF(E2335="","Sim","")</f>
        <v/>
      </c>
    </row>
    <row r="2336" customFormat="false" ht="15" hidden="false" customHeight="false" outlineLevel="0" collapsed="false">
      <c r="A2336" s="25" t="s">
        <v>2590</v>
      </c>
      <c r="B2336" s="25" t="s">
        <v>67</v>
      </c>
      <c r="C2336" s="25" t="s">
        <v>75</v>
      </c>
      <c r="D2336" s="25" t="s">
        <v>78</v>
      </c>
      <c r="E2336" s="25" t="s">
        <v>210</v>
      </c>
      <c r="F2336" s="25" t="s">
        <v>211</v>
      </c>
      <c r="G2336" s="26" t="n">
        <v>718.62</v>
      </c>
      <c r="H2336" s="27" t="n">
        <v>2448</v>
      </c>
      <c r="I2336" s="25" t="s">
        <v>147</v>
      </c>
      <c r="K2336" s="25" t="n">
        <v>2001</v>
      </c>
      <c r="L2336" s="25" t="s">
        <v>148</v>
      </c>
      <c r="M2336" s="25" t="s">
        <v>149</v>
      </c>
      <c r="N2336" s="28" t="n">
        <v>55</v>
      </c>
      <c r="O2336" s="25" t="s">
        <v>54</v>
      </c>
      <c r="P2336" s="29" t="n">
        <v>42708</v>
      </c>
      <c r="Q2336" s="29" t="n">
        <v>42803</v>
      </c>
      <c r="R2336" s="28" t="n">
        <v>56</v>
      </c>
      <c r="S2336" s="28" t="n">
        <f aca="false">IF(O2336="Won",R2336,IF(O2336="Lost",0,N2336))</f>
        <v>56</v>
      </c>
      <c r="T2336" s="30" t="n">
        <f aca="false">IF(AND(P2336&lt;&gt;"",Q2336&lt;&gt;""),Q2336-P2336,"")</f>
        <v>95</v>
      </c>
      <c r="U2336" s="30" t="str">
        <f aca="false">IF(AND(O2336="Engaging",P2336&lt;&gt;""),'Leia-me'!$B$5-P2336,"")</f>
        <v/>
      </c>
      <c r="V2336" s="25" t="str">
        <f aca="false">IF(O2336&lt;&gt;"Engaging","",IF(U2336&lt;='Leia-me'!$B$6,"Saudável",IF(U2336&lt;='Leia-me'!$B$7,"Esfriando",IF(U2336&lt;='Leia-me'!$B$8,"Última chance","Zumbi"))))</f>
        <v/>
      </c>
      <c r="W2336" s="25" t="n">
        <f aca="false">IF(O2336="Won",1,IF(O2336="Lost",0,""))</f>
        <v>1</v>
      </c>
      <c r="Y2336" s="25" t="str">
        <f aca="false">IF(E2336="","Sim","")</f>
        <v/>
      </c>
    </row>
    <row r="2337" customFormat="false" ht="15" hidden="false" customHeight="false" outlineLevel="0" collapsed="false">
      <c r="A2337" s="25" t="s">
        <v>2591</v>
      </c>
      <c r="B2337" s="25" t="s">
        <v>67</v>
      </c>
      <c r="C2337" s="25" t="s">
        <v>75</v>
      </c>
      <c r="D2337" s="25" t="s">
        <v>78</v>
      </c>
      <c r="E2337" s="25" t="s">
        <v>167</v>
      </c>
      <c r="F2337" s="25" t="s">
        <v>168</v>
      </c>
      <c r="G2337" s="26" t="n">
        <v>2173.98</v>
      </c>
      <c r="H2337" s="27" t="n">
        <v>2928</v>
      </c>
      <c r="I2337" s="25" t="s">
        <v>147</v>
      </c>
      <c r="J2337" s="25" t="s">
        <v>169</v>
      </c>
      <c r="K2337" s="25" t="n">
        <v>1995</v>
      </c>
      <c r="L2337" s="25" t="s">
        <v>148</v>
      </c>
      <c r="M2337" s="25" t="s">
        <v>149</v>
      </c>
      <c r="N2337" s="28" t="n">
        <v>55</v>
      </c>
      <c r="O2337" s="25" t="s">
        <v>54</v>
      </c>
      <c r="P2337" s="29" t="n">
        <v>42711</v>
      </c>
      <c r="Q2337" s="29" t="n">
        <v>42806</v>
      </c>
      <c r="R2337" s="28" t="n">
        <v>51</v>
      </c>
      <c r="S2337" s="28" t="n">
        <f aca="false">IF(O2337="Won",R2337,IF(O2337="Lost",0,N2337))</f>
        <v>51</v>
      </c>
      <c r="T2337" s="30" t="n">
        <f aca="false">IF(AND(P2337&lt;&gt;"",Q2337&lt;&gt;""),Q2337-P2337,"")</f>
        <v>95</v>
      </c>
      <c r="U2337" s="30" t="str">
        <f aca="false">IF(AND(O2337="Engaging",P2337&lt;&gt;""),'Leia-me'!$B$5-P2337,"")</f>
        <v/>
      </c>
      <c r="V2337" s="25" t="str">
        <f aca="false">IF(O2337&lt;&gt;"Engaging","",IF(U2337&lt;='Leia-me'!$B$6,"Saudável",IF(U2337&lt;='Leia-me'!$B$7,"Esfriando",IF(U2337&lt;='Leia-me'!$B$8,"Última chance","Zumbi"))))</f>
        <v/>
      </c>
      <c r="W2337" s="25" t="n">
        <f aca="false">IF(O2337="Won",1,IF(O2337="Lost",0,""))</f>
        <v>1</v>
      </c>
      <c r="Y2337" s="25" t="str">
        <f aca="false">IF(E2337="","Sim","")</f>
        <v/>
      </c>
    </row>
    <row r="2338" customFormat="false" ht="15" hidden="false" customHeight="false" outlineLevel="0" collapsed="false">
      <c r="A2338" s="25" t="s">
        <v>2592</v>
      </c>
      <c r="B2338" s="25" t="s">
        <v>67</v>
      </c>
      <c r="C2338" s="25" t="s">
        <v>75</v>
      </c>
      <c r="D2338" s="25" t="s">
        <v>78</v>
      </c>
      <c r="E2338" s="25" t="s">
        <v>207</v>
      </c>
      <c r="F2338" s="25" t="s">
        <v>168</v>
      </c>
      <c r="G2338" s="26" t="n">
        <v>375.43</v>
      </c>
      <c r="H2338" s="27" t="n">
        <v>1190</v>
      </c>
      <c r="I2338" s="25" t="s">
        <v>147</v>
      </c>
      <c r="K2338" s="25" t="n">
        <v>1985</v>
      </c>
      <c r="L2338" s="25" t="s">
        <v>170</v>
      </c>
      <c r="M2338" s="25" t="s">
        <v>171</v>
      </c>
      <c r="N2338" s="28" t="n">
        <v>1096</v>
      </c>
      <c r="O2338" s="25" t="s">
        <v>54</v>
      </c>
      <c r="P2338" s="29" t="n">
        <v>42718</v>
      </c>
      <c r="Q2338" s="29" t="n">
        <v>42796</v>
      </c>
      <c r="R2338" s="28" t="n">
        <v>970</v>
      </c>
      <c r="S2338" s="28" t="n">
        <f aca="false">IF(O2338="Won",R2338,IF(O2338="Lost",0,N2338))</f>
        <v>970</v>
      </c>
      <c r="T2338" s="30" t="n">
        <f aca="false">IF(AND(P2338&lt;&gt;"",Q2338&lt;&gt;""),Q2338-P2338,"")</f>
        <v>78</v>
      </c>
      <c r="U2338" s="30" t="str">
        <f aca="false">IF(AND(O2338="Engaging",P2338&lt;&gt;""),'Leia-me'!$B$5-P2338,"")</f>
        <v/>
      </c>
      <c r="V2338" s="25" t="str">
        <f aca="false">IF(O2338&lt;&gt;"Engaging","",IF(U2338&lt;='Leia-me'!$B$6,"Saudável",IF(U2338&lt;='Leia-me'!$B$7,"Esfriando",IF(U2338&lt;='Leia-me'!$B$8,"Última chance","Zumbi"))))</f>
        <v/>
      </c>
      <c r="W2338" s="25" t="n">
        <f aca="false">IF(O2338="Won",1,IF(O2338="Lost",0,""))</f>
        <v>1</v>
      </c>
      <c r="Y2338" s="25" t="str">
        <f aca="false">IF(E2338="","Sim","")</f>
        <v/>
      </c>
    </row>
    <row r="2339" customFormat="false" ht="15" hidden="false" customHeight="false" outlineLevel="0" collapsed="false">
      <c r="A2339" s="25" t="s">
        <v>2593</v>
      </c>
      <c r="B2339" s="25" t="s">
        <v>67</v>
      </c>
      <c r="C2339" s="25" t="s">
        <v>75</v>
      </c>
      <c r="D2339" s="25" t="s">
        <v>78</v>
      </c>
      <c r="E2339" s="25" t="s">
        <v>210</v>
      </c>
      <c r="F2339" s="25" t="s">
        <v>211</v>
      </c>
      <c r="G2339" s="26" t="n">
        <v>718.62</v>
      </c>
      <c r="H2339" s="27" t="n">
        <v>2448</v>
      </c>
      <c r="I2339" s="25" t="s">
        <v>147</v>
      </c>
      <c r="K2339" s="25" t="n">
        <v>2001</v>
      </c>
      <c r="L2339" s="25" t="s">
        <v>170</v>
      </c>
      <c r="M2339" s="25" t="s">
        <v>171</v>
      </c>
      <c r="N2339" s="28" t="n">
        <v>1096</v>
      </c>
      <c r="O2339" s="25" t="s">
        <v>55</v>
      </c>
      <c r="P2339" s="29" t="n">
        <v>42723</v>
      </c>
      <c r="Q2339" s="29" t="n">
        <v>42801</v>
      </c>
      <c r="R2339" s="28" t="n">
        <v>0</v>
      </c>
      <c r="S2339" s="28" t="n">
        <f aca="false">IF(O2339="Won",R2339,IF(O2339="Lost",0,N2339))</f>
        <v>0</v>
      </c>
      <c r="T2339" s="30" t="n">
        <f aca="false">IF(AND(P2339&lt;&gt;"",Q2339&lt;&gt;""),Q2339-P2339,"")</f>
        <v>78</v>
      </c>
      <c r="U2339" s="30" t="str">
        <f aca="false">IF(AND(O2339="Engaging",P2339&lt;&gt;""),'Leia-me'!$B$5-P2339,"")</f>
        <v/>
      </c>
      <c r="V2339" s="25" t="str">
        <f aca="false">IF(O2339&lt;&gt;"Engaging","",IF(U2339&lt;='Leia-me'!$B$6,"Saudável",IF(U2339&lt;='Leia-me'!$B$7,"Esfriando",IF(U2339&lt;='Leia-me'!$B$8,"Última chance","Zumbi"))))</f>
        <v/>
      </c>
      <c r="W2339" s="25" t="n">
        <f aca="false">IF(O2339="Won",1,IF(O2339="Lost",0,""))</f>
        <v>0</v>
      </c>
      <c r="Y2339" s="25" t="str">
        <f aca="false">IF(E2339="","Sim","")</f>
        <v/>
      </c>
    </row>
    <row r="2340" customFormat="false" ht="15" hidden="false" customHeight="false" outlineLevel="0" collapsed="false">
      <c r="A2340" s="25" t="s">
        <v>2594</v>
      </c>
      <c r="B2340" s="25" t="s">
        <v>67</v>
      </c>
      <c r="C2340" s="25" t="s">
        <v>75</v>
      </c>
      <c r="D2340" s="25" t="s">
        <v>78</v>
      </c>
      <c r="E2340" s="25" t="s">
        <v>180</v>
      </c>
      <c r="F2340" s="25" t="s">
        <v>146</v>
      </c>
      <c r="G2340" s="26" t="n">
        <v>3178.24</v>
      </c>
      <c r="H2340" s="27" t="n">
        <v>4540</v>
      </c>
      <c r="I2340" s="25" t="s">
        <v>147</v>
      </c>
      <c r="K2340" s="25" t="n">
        <v>2002</v>
      </c>
      <c r="L2340" s="25" t="s">
        <v>186</v>
      </c>
      <c r="M2340" s="25" t="s">
        <v>171</v>
      </c>
      <c r="N2340" s="28" t="n">
        <v>550</v>
      </c>
      <c r="O2340" s="25" t="s">
        <v>55</v>
      </c>
      <c r="P2340" s="29" t="n">
        <v>42724</v>
      </c>
      <c r="Q2340" s="29" t="n">
        <v>42819</v>
      </c>
      <c r="R2340" s="28" t="n">
        <v>0</v>
      </c>
      <c r="S2340" s="28" t="n">
        <f aca="false">IF(O2340="Won",R2340,IF(O2340="Lost",0,N2340))</f>
        <v>0</v>
      </c>
      <c r="T2340" s="30" t="n">
        <f aca="false">IF(AND(P2340&lt;&gt;"",Q2340&lt;&gt;""),Q2340-P2340,"")</f>
        <v>95</v>
      </c>
      <c r="U2340" s="30" t="str">
        <f aca="false">IF(AND(O2340="Engaging",P2340&lt;&gt;""),'Leia-me'!$B$5-P2340,"")</f>
        <v/>
      </c>
      <c r="V2340" s="25" t="str">
        <f aca="false">IF(O2340&lt;&gt;"Engaging","",IF(U2340&lt;='Leia-me'!$B$6,"Saudável",IF(U2340&lt;='Leia-me'!$B$7,"Esfriando",IF(U2340&lt;='Leia-me'!$B$8,"Última chance","Zumbi"))))</f>
        <v/>
      </c>
      <c r="W2340" s="25" t="n">
        <f aca="false">IF(O2340="Won",1,IF(O2340="Lost",0,""))</f>
        <v>0</v>
      </c>
      <c r="Y2340" s="25" t="str">
        <f aca="false">IF(E2340="","Sim","")</f>
        <v/>
      </c>
    </row>
    <row r="2341" customFormat="false" ht="15" hidden="false" customHeight="false" outlineLevel="0" collapsed="false">
      <c r="A2341" s="25" t="s">
        <v>2595</v>
      </c>
      <c r="B2341" s="25" t="s">
        <v>67</v>
      </c>
      <c r="C2341" s="25" t="s">
        <v>75</v>
      </c>
      <c r="D2341" s="25" t="s">
        <v>78</v>
      </c>
      <c r="E2341" s="25" t="s">
        <v>237</v>
      </c>
      <c r="F2341" s="25" t="s">
        <v>192</v>
      </c>
      <c r="G2341" s="26" t="n">
        <v>4618</v>
      </c>
      <c r="H2341" s="27" t="n">
        <v>10083</v>
      </c>
      <c r="I2341" s="25" t="s">
        <v>147</v>
      </c>
      <c r="K2341" s="25" t="n">
        <v>1982</v>
      </c>
      <c r="L2341" s="25" t="s">
        <v>178</v>
      </c>
      <c r="M2341" s="25" t="s">
        <v>171</v>
      </c>
      <c r="N2341" s="28" t="n">
        <v>5482</v>
      </c>
      <c r="O2341" s="25" t="s">
        <v>54</v>
      </c>
      <c r="P2341" s="29" t="n">
        <v>42726</v>
      </c>
      <c r="Q2341" s="29" t="n">
        <v>42808</v>
      </c>
      <c r="R2341" s="28" t="n">
        <v>5533</v>
      </c>
      <c r="S2341" s="28" t="n">
        <f aca="false">IF(O2341="Won",R2341,IF(O2341="Lost",0,N2341))</f>
        <v>5533</v>
      </c>
      <c r="T2341" s="30" t="n">
        <f aca="false">IF(AND(P2341&lt;&gt;"",Q2341&lt;&gt;""),Q2341-P2341,"")</f>
        <v>82</v>
      </c>
      <c r="U2341" s="30" t="str">
        <f aca="false">IF(AND(O2341="Engaging",P2341&lt;&gt;""),'Leia-me'!$B$5-P2341,"")</f>
        <v/>
      </c>
      <c r="V2341" s="25" t="str">
        <f aca="false">IF(O2341&lt;&gt;"Engaging","",IF(U2341&lt;='Leia-me'!$B$6,"Saudável",IF(U2341&lt;='Leia-me'!$B$7,"Esfriando",IF(U2341&lt;='Leia-me'!$B$8,"Última chance","Zumbi"))))</f>
        <v/>
      </c>
      <c r="W2341" s="25" t="n">
        <f aca="false">IF(O2341="Won",1,IF(O2341="Lost",0,""))</f>
        <v>1</v>
      </c>
      <c r="Y2341" s="25" t="str">
        <f aca="false">IF(E2341="","Sim","")</f>
        <v/>
      </c>
    </row>
    <row r="2342" customFormat="false" ht="15" hidden="false" customHeight="false" outlineLevel="0" collapsed="false">
      <c r="A2342" s="25" t="s">
        <v>2596</v>
      </c>
      <c r="B2342" s="25" t="s">
        <v>67</v>
      </c>
      <c r="C2342" s="25" t="s">
        <v>75</v>
      </c>
      <c r="D2342" s="25" t="s">
        <v>78</v>
      </c>
      <c r="E2342" s="25" t="s">
        <v>180</v>
      </c>
      <c r="F2342" s="25" t="s">
        <v>146</v>
      </c>
      <c r="G2342" s="26" t="n">
        <v>3178.24</v>
      </c>
      <c r="H2342" s="27" t="n">
        <v>4540</v>
      </c>
      <c r="I2342" s="25" t="s">
        <v>147</v>
      </c>
      <c r="K2342" s="25" t="n">
        <v>2002</v>
      </c>
      <c r="L2342" s="25" t="s">
        <v>160</v>
      </c>
      <c r="M2342" s="25" t="s">
        <v>149</v>
      </c>
      <c r="N2342" s="28" t="n">
        <v>3393</v>
      </c>
      <c r="O2342" s="25" t="s">
        <v>54</v>
      </c>
      <c r="P2342" s="29" t="n">
        <v>42727</v>
      </c>
      <c r="Q2342" s="29" t="n">
        <v>42807</v>
      </c>
      <c r="R2342" s="28" t="n">
        <v>3440</v>
      </c>
      <c r="S2342" s="28" t="n">
        <f aca="false">IF(O2342="Won",R2342,IF(O2342="Lost",0,N2342))</f>
        <v>3440</v>
      </c>
      <c r="T2342" s="30" t="n">
        <f aca="false">IF(AND(P2342&lt;&gt;"",Q2342&lt;&gt;""),Q2342-P2342,"")</f>
        <v>80</v>
      </c>
      <c r="U2342" s="30" t="str">
        <f aca="false">IF(AND(O2342="Engaging",P2342&lt;&gt;""),'Leia-me'!$B$5-P2342,"")</f>
        <v/>
      </c>
      <c r="V2342" s="25" t="str">
        <f aca="false">IF(O2342&lt;&gt;"Engaging","",IF(U2342&lt;='Leia-me'!$B$6,"Saudável",IF(U2342&lt;='Leia-me'!$B$7,"Esfriando",IF(U2342&lt;='Leia-me'!$B$8,"Última chance","Zumbi"))))</f>
        <v/>
      </c>
      <c r="W2342" s="25" t="n">
        <f aca="false">IF(O2342="Won",1,IF(O2342="Lost",0,""))</f>
        <v>1</v>
      </c>
      <c r="Y2342" s="25" t="str">
        <f aca="false">IF(E2342="","Sim","")</f>
        <v/>
      </c>
    </row>
    <row r="2343" customFormat="false" ht="15" hidden="false" customHeight="false" outlineLevel="0" collapsed="false">
      <c r="A2343" s="25" t="s">
        <v>2597</v>
      </c>
      <c r="B2343" s="25" t="s">
        <v>67</v>
      </c>
      <c r="C2343" s="25" t="s">
        <v>75</v>
      </c>
      <c r="D2343" s="25" t="s">
        <v>78</v>
      </c>
      <c r="E2343" s="25" t="s">
        <v>266</v>
      </c>
      <c r="F2343" s="25" t="s">
        <v>267</v>
      </c>
      <c r="G2343" s="26" t="n">
        <v>2041.73</v>
      </c>
      <c r="H2343" s="27" t="n">
        <v>5276</v>
      </c>
      <c r="I2343" s="25" t="s">
        <v>147</v>
      </c>
      <c r="K2343" s="25" t="n">
        <v>1997</v>
      </c>
      <c r="L2343" s="25" t="s">
        <v>1834</v>
      </c>
      <c r="M2343" s="25" t="s">
        <v>171</v>
      </c>
      <c r="N2343" s="28" t="n">
        <v>4821</v>
      </c>
      <c r="O2343" s="25" t="s">
        <v>54</v>
      </c>
      <c r="P2343" s="29" t="n">
        <v>42729</v>
      </c>
      <c r="Q2343" s="29" t="n">
        <v>42819</v>
      </c>
      <c r="R2343" s="28" t="n">
        <v>4891</v>
      </c>
      <c r="S2343" s="28" t="n">
        <f aca="false">IF(O2343="Won",R2343,IF(O2343="Lost",0,N2343))</f>
        <v>4891</v>
      </c>
      <c r="T2343" s="30" t="n">
        <f aca="false">IF(AND(P2343&lt;&gt;"",Q2343&lt;&gt;""),Q2343-P2343,"")</f>
        <v>90</v>
      </c>
      <c r="U2343" s="30" t="str">
        <f aca="false">IF(AND(O2343="Engaging",P2343&lt;&gt;""),'Leia-me'!$B$5-P2343,"")</f>
        <v/>
      </c>
      <c r="V2343" s="25" t="str">
        <f aca="false">IF(O2343&lt;&gt;"Engaging","",IF(U2343&lt;='Leia-me'!$B$6,"Saudável",IF(U2343&lt;='Leia-me'!$B$7,"Esfriando",IF(U2343&lt;='Leia-me'!$B$8,"Última chance","Zumbi"))))</f>
        <v/>
      </c>
      <c r="W2343" s="25" t="n">
        <f aca="false">IF(O2343="Won",1,IF(O2343="Lost",0,""))</f>
        <v>1</v>
      </c>
      <c r="X2343" s="25" t="s">
        <v>1835</v>
      </c>
      <c r="Y2343" s="25" t="str">
        <f aca="false">IF(E2343="","Sim","")</f>
        <v/>
      </c>
    </row>
    <row r="2344" customFormat="false" ht="15" hidden="false" customHeight="false" outlineLevel="0" collapsed="false">
      <c r="A2344" s="25" t="s">
        <v>2598</v>
      </c>
      <c r="B2344" s="25" t="s">
        <v>67</v>
      </c>
      <c r="C2344" s="25" t="s">
        <v>75</v>
      </c>
      <c r="D2344" s="25" t="s">
        <v>78</v>
      </c>
      <c r="E2344" s="25" t="s">
        <v>164</v>
      </c>
      <c r="F2344" s="25" t="s">
        <v>165</v>
      </c>
      <c r="G2344" s="26" t="n">
        <v>217.87</v>
      </c>
      <c r="H2344" s="27" t="n">
        <v>551</v>
      </c>
      <c r="I2344" s="25" t="s">
        <v>147</v>
      </c>
      <c r="K2344" s="25" t="n">
        <v>1998</v>
      </c>
      <c r="L2344" s="25" t="s">
        <v>186</v>
      </c>
      <c r="M2344" s="25" t="s">
        <v>171</v>
      </c>
      <c r="N2344" s="28" t="n">
        <v>550</v>
      </c>
      <c r="O2344" s="25" t="s">
        <v>54</v>
      </c>
      <c r="P2344" s="29" t="n">
        <v>42733</v>
      </c>
      <c r="Q2344" s="29" t="n">
        <v>42813</v>
      </c>
      <c r="R2344" s="28" t="n">
        <v>571</v>
      </c>
      <c r="S2344" s="28" t="n">
        <f aca="false">IF(O2344="Won",R2344,IF(O2344="Lost",0,N2344))</f>
        <v>571</v>
      </c>
      <c r="T2344" s="30" t="n">
        <f aca="false">IF(AND(P2344&lt;&gt;"",Q2344&lt;&gt;""),Q2344-P2344,"")</f>
        <v>80</v>
      </c>
      <c r="U2344" s="30" t="str">
        <f aca="false">IF(AND(O2344="Engaging",P2344&lt;&gt;""),'Leia-me'!$B$5-P2344,"")</f>
        <v/>
      </c>
      <c r="V2344" s="25" t="str">
        <f aca="false">IF(O2344&lt;&gt;"Engaging","",IF(U2344&lt;='Leia-me'!$B$6,"Saudável",IF(U2344&lt;='Leia-me'!$B$7,"Esfriando",IF(U2344&lt;='Leia-me'!$B$8,"Última chance","Zumbi"))))</f>
        <v/>
      </c>
      <c r="W2344" s="25" t="n">
        <f aca="false">IF(O2344="Won",1,IF(O2344="Lost",0,""))</f>
        <v>1</v>
      </c>
      <c r="Y2344" s="25" t="str">
        <f aca="false">IF(E2344="","Sim","")</f>
        <v/>
      </c>
    </row>
    <row r="2345" customFormat="false" ht="15" hidden="false" customHeight="false" outlineLevel="0" collapsed="false">
      <c r="A2345" s="25" t="s">
        <v>2599</v>
      </c>
      <c r="B2345" s="25" t="s">
        <v>67</v>
      </c>
      <c r="C2345" s="25" t="s">
        <v>75</v>
      </c>
      <c r="D2345" s="25" t="s">
        <v>78</v>
      </c>
      <c r="E2345" s="25" t="s">
        <v>188</v>
      </c>
      <c r="F2345" s="25" t="s">
        <v>185</v>
      </c>
      <c r="G2345" s="26" t="n">
        <v>1008.06</v>
      </c>
      <c r="H2345" s="27" t="n">
        <v>1238</v>
      </c>
      <c r="I2345" s="25" t="s">
        <v>147</v>
      </c>
      <c r="K2345" s="25" t="n">
        <v>1983</v>
      </c>
      <c r="L2345" s="25" t="s">
        <v>148</v>
      </c>
      <c r="M2345" s="25" t="s">
        <v>149</v>
      </c>
      <c r="N2345" s="28" t="n">
        <v>55</v>
      </c>
      <c r="O2345" s="25" t="s">
        <v>55</v>
      </c>
      <c r="P2345" s="29" t="n">
        <v>42741</v>
      </c>
      <c r="Q2345" s="29" t="n">
        <v>42817</v>
      </c>
      <c r="R2345" s="28" t="n">
        <v>0</v>
      </c>
      <c r="S2345" s="28" t="n">
        <f aca="false">IF(O2345="Won",R2345,IF(O2345="Lost",0,N2345))</f>
        <v>0</v>
      </c>
      <c r="T2345" s="30" t="n">
        <f aca="false">IF(AND(P2345&lt;&gt;"",Q2345&lt;&gt;""),Q2345-P2345,"")</f>
        <v>76</v>
      </c>
      <c r="U2345" s="30" t="str">
        <f aca="false">IF(AND(O2345="Engaging",P2345&lt;&gt;""),'Leia-me'!$B$5-P2345,"")</f>
        <v/>
      </c>
      <c r="V2345" s="25" t="str">
        <f aca="false">IF(O2345&lt;&gt;"Engaging","",IF(U2345&lt;='Leia-me'!$B$6,"Saudável",IF(U2345&lt;='Leia-me'!$B$7,"Esfriando",IF(U2345&lt;='Leia-me'!$B$8,"Última chance","Zumbi"))))</f>
        <v/>
      </c>
      <c r="W2345" s="25" t="n">
        <f aca="false">IF(O2345="Won",1,IF(O2345="Lost",0,""))</f>
        <v>0</v>
      </c>
      <c r="Y2345" s="25" t="str">
        <f aca="false">IF(E2345="","Sim","")</f>
        <v/>
      </c>
    </row>
    <row r="2346" customFormat="false" ht="15" hidden="false" customHeight="false" outlineLevel="0" collapsed="false">
      <c r="A2346" s="25" t="s">
        <v>2600</v>
      </c>
      <c r="B2346" s="25" t="s">
        <v>67</v>
      </c>
      <c r="C2346" s="25" t="s">
        <v>75</v>
      </c>
      <c r="D2346" s="25" t="s">
        <v>78</v>
      </c>
      <c r="E2346" s="25" t="s">
        <v>198</v>
      </c>
      <c r="F2346" s="25" t="s">
        <v>177</v>
      </c>
      <c r="G2346" s="26" t="n">
        <v>2819.5</v>
      </c>
      <c r="H2346" s="27" t="n">
        <v>7227</v>
      </c>
      <c r="I2346" s="25" t="s">
        <v>147</v>
      </c>
      <c r="J2346" s="25" t="s">
        <v>199</v>
      </c>
      <c r="K2346" s="25" t="n">
        <v>1991</v>
      </c>
      <c r="L2346" s="25" t="s">
        <v>148</v>
      </c>
      <c r="M2346" s="25" t="s">
        <v>149</v>
      </c>
      <c r="N2346" s="28" t="n">
        <v>55</v>
      </c>
      <c r="O2346" s="25" t="s">
        <v>54</v>
      </c>
      <c r="P2346" s="29" t="n">
        <v>42741</v>
      </c>
      <c r="Q2346" s="29" t="n">
        <v>42817</v>
      </c>
      <c r="R2346" s="28" t="n">
        <v>44</v>
      </c>
      <c r="S2346" s="28" t="n">
        <f aca="false">IF(O2346="Won",R2346,IF(O2346="Lost",0,N2346))</f>
        <v>44</v>
      </c>
      <c r="T2346" s="30" t="n">
        <f aca="false">IF(AND(P2346&lt;&gt;"",Q2346&lt;&gt;""),Q2346-P2346,"")</f>
        <v>76</v>
      </c>
      <c r="U2346" s="30" t="str">
        <f aca="false">IF(AND(O2346="Engaging",P2346&lt;&gt;""),'Leia-me'!$B$5-P2346,"")</f>
        <v/>
      </c>
      <c r="V2346" s="25" t="str">
        <f aca="false">IF(O2346&lt;&gt;"Engaging","",IF(U2346&lt;='Leia-me'!$B$6,"Saudável",IF(U2346&lt;='Leia-me'!$B$7,"Esfriando",IF(U2346&lt;='Leia-me'!$B$8,"Última chance","Zumbi"))))</f>
        <v/>
      </c>
      <c r="W2346" s="25" t="n">
        <f aca="false">IF(O2346="Won",1,IF(O2346="Lost",0,""))</f>
        <v>1</v>
      </c>
      <c r="Y2346" s="25" t="str">
        <f aca="false">IF(E2346="","Sim","")</f>
        <v/>
      </c>
    </row>
    <row r="2347" customFormat="false" ht="15" hidden="false" customHeight="false" outlineLevel="0" collapsed="false">
      <c r="A2347" s="25" t="s">
        <v>2601</v>
      </c>
      <c r="B2347" s="25" t="s">
        <v>67</v>
      </c>
      <c r="C2347" s="25" t="s">
        <v>75</v>
      </c>
      <c r="D2347" s="25" t="s">
        <v>78</v>
      </c>
      <c r="E2347" s="25" t="s">
        <v>257</v>
      </c>
      <c r="F2347" s="25" t="s">
        <v>146</v>
      </c>
      <c r="G2347" s="26" t="n">
        <v>441.08</v>
      </c>
      <c r="H2347" s="27" t="n">
        <v>1210</v>
      </c>
      <c r="I2347" s="25" t="s">
        <v>147</v>
      </c>
      <c r="K2347" s="25" t="n">
        <v>1984</v>
      </c>
      <c r="L2347" s="25" t="s">
        <v>148</v>
      </c>
      <c r="M2347" s="25" t="s">
        <v>149</v>
      </c>
      <c r="N2347" s="28" t="n">
        <v>55</v>
      </c>
      <c r="O2347" s="25" t="s">
        <v>54</v>
      </c>
      <c r="P2347" s="29" t="n">
        <v>42747</v>
      </c>
      <c r="Q2347" s="29" t="n">
        <v>42814</v>
      </c>
      <c r="R2347" s="28" t="n">
        <v>49</v>
      </c>
      <c r="S2347" s="28" t="n">
        <f aca="false">IF(O2347="Won",R2347,IF(O2347="Lost",0,N2347))</f>
        <v>49</v>
      </c>
      <c r="T2347" s="30" t="n">
        <f aca="false">IF(AND(P2347&lt;&gt;"",Q2347&lt;&gt;""),Q2347-P2347,"")</f>
        <v>67</v>
      </c>
      <c r="U2347" s="30" t="str">
        <f aca="false">IF(AND(O2347="Engaging",P2347&lt;&gt;""),'Leia-me'!$B$5-P2347,"")</f>
        <v/>
      </c>
      <c r="V2347" s="25" t="str">
        <f aca="false">IF(O2347&lt;&gt;"Engaging","",IF(U2347&lt;='Leia-me'!$B$6,"Saudável",IF(U2347&lt;='Leia-me'!$B$7,"Esfriando",IF(U2347&lt;='Leia-me'!$B$8,"Última chance","Zumbi"))))</f>
        <v/>
      </c>
      <c r="W2347" s="25" t="n">
        <f aca="false">IF(O2347="Won",1,IF(O2347="Lost",0,""))</f>
        <v>1</v>
      </c>
      <c r="Y2347" s="25" t="str">
        <f aca="false">IF(E2347="","Sim","")</f>
        <v/>
      </c>
    </row>
    <row r="2348" customFormat="false" ht="15" hidden="false" customHeight="false" outlineLevel="0" collapsed="false">
      <c r="A2348" s="25" t="s">
        <v>2602</v>
      </c>
      <c r="B2348" s="25" t="s">
        <v>67</v>
      </c>
      <c r="C2348" s="25" t="s">
        <v>75</v>
      </c>
      <c r="D2348" s="25" t="s">
        <v>78</v>
      </c>
      <c r="E2348" s="25" t="s">
        <v>169</v>
      </c>
      <c r="F2348" s="25" t="s">
        <v>168</v>
      </c>
      <c r="G2348" s="26" t="n">
        <v>2403.58</v>
      </c>
      <c r="H2348" s="27" t="n">
        <v>8801</v>
      </c>
      <c r="I2348" s="25" t="s">
        <v>147</v>
      </c>
      <c r="K2348" s="25" t="n">
        <v>1986</v>
      </c>
      <c r="L2348" s="25" t="s">
        <v>148</v>
      </c>
      <c r="M2348" s="25" t="s">
        <v>149</v>
      </c>
      <c r="N2348" s="28" t="n">
        <v>55</v>
      </c>
      <c r="O2348" s="25" t="s">
        <v>54</v>
      </c>
      <c r="P2348" s="29" t="n">
        <v>42752</v>
      </c>
      <c r="Q2348" s="29" t="n">
        <v>42859</v>
      </c>
      <c r="R2348" s="28" t="n">
        <v>57</v>
      </c>
      <c r="S2348" s="28" t="n">
        <f aca="false">IF(O2348="Won",R2348,IF(O2348="Lost",0,N2348))</f>
        <v>57</v>
      </c>
      <c r="T2348" s="30" t="n">
        <f aca="false">IF(AND(P2348&lt;&gt;"",Q2348&lt;&gt;""),Q2348-P2348,"")</f>
        <v>107</v>
      </c>
      <c r="U2348" s="30" t="str">
        <f aca="false">IF(AND(O2348="Engaging",P2348&lt;&gt;""),'Leia-me'!$B$5-P2348,"")</f>
        <v/>
      </c>
      <c r="V2348" s="25" t="str">
        <f aca="false">IF(O2348&lt;&gt;"Engaging","",IF(U2348&lt;='Leia-me'!$B$6,"Saudável",IF(U2348&lt;='Leia-me'!$B$7,"Esfriando",IF(U2348&lt;='Leia-me'!$B$8,"Última chance","Zumbi"))))</f>
        <v/>
      </c>
      <c r="W2348" s="25" t="n">
        <f aca="false">IF(O2348="Won",1,IF(O2348="Lost",0,""))</f>
        <v>1</v>
      </c>
      <c r="Y2348" s="25" t="str">
        <f aca="false">IF(E2348="","Sim","")</f>
        <v/>
      </c>
    </row>
    <row r="2349" customFormat="false" ht="15" hidden="false" customHeight="false" outlineLevel="0" collapsed="false">
      <c r="A2349" s="25" t="s">
        <v>2603</v>
      </c>
      <c r="B2349" s="25" t="s">
        <v>67</v>
      </c>
      <c r="C2349" s="25" t="s">
        <v>75</v>
      </c>
      <c r="D2349" s="25" t="s">
        <v>78</v>
      </c>
      <c r="E2349" s="25" t="s">
        <v>191</v>
      </c>
      <c r="F2349" s="25" t="s">
        <v>192</v>
      </c>
      <c r="G2349" s="26" t="n">
        <v>2714.9</v>
      </c>
      <c r="H2349" s="27" t="n">
        <v>2641</v>
      </c>
      <c r="I2349" s="25" t="s">
        <v>147</v>
      </c>
      <c r="J2349" s="25" t="s">
        <v>193</v>
      </c>
      <c r="K2349" s="25" t="n">
        <v>1998</v>
      </c>
      <c r="L2349" s="25" t="s">
        <v>186</v>
      </c>
      <c r="M2349" s="25" t="s">
        <v>171</v>
      </c>
      <c r="N2349" s="28" t="n">
        <v>550</v>
      </c>
      <c r="O2349" s="25" t="s">
        <v>54</v>
      </c>
      <c r="P2349" s="29" t="n">
        <v>42754</v>
      </c>
      <c r="Q2349" s="29" t="n">
        <v>42890</v>
      </c>
      <c r="R2349" s="28" t="n">
        <v>565</v>
      </c>
      <c r="S2349" s="28" t="n">
        <f aca="false">IF(O2349="Won",R2349,IF(O2349="Lost",0,N2349))</f>
        <v>565</v>
      </c>
      <c r="T2349" s="30" t="n">
        <f aca="false">IF(AND(P2349&lt;&gt;"",Q2349&lt;&gt;""),Q2349-P2349,"")</f>
        <v>136</v>
      </c>
      <c r="U2349" s="30" t="str">
        <f aca="false">IF(AND(O2349="Engaging",P2349&lt;&gt;""),'Leia-me'!$B$5-P2349,"")</f>
        <v/>
      </c>
      <c r="V2349" s="25" t="str">
        <f aca="false">IF(O2349&lt;&gt;"Engaging","",IF(U2349&lt;='Leia-me'!$B$6,"Saudável",IF(U2349&lt;='Leia-me'!$B$7,"Esfriando",IF(U2349&lt;='Leia-me'!$B$8,"Última chance","Zumbi"))))</f>
        <v/>
      </c>
      <c r="W2349" s="25" t="n">
        <f aca="false">IF(O2349="Won",1,IF(O2349="Lost",0,""))</f>
        <v>1</v>
      </c>
      <c r="Y2349" s="25" t="str">
        <f aca="false">IF(E2349="","Sim","")</f>
        <v/>
      </c>
    </row>
    <row r="2350" customFormat="false" ht="15" hidden="false" customHeight="false" outlineLevel="0" collapsed="false">
      <c r="A2350" s="25" t="s">
        <v>2604</v>
      </c>
      <c r="B2350" s="25" t="s">
        <v>67</v>
      </c>
      <c r="C2350" s="25" t="s">
        <v>75</v>
      </c>
      <c r="D2350" s="25" t="s">
        <v>78</v>
      </c>
      <c r="E2350" s="25" t="s">
        <v>198</v>
      </c>
      <c r="F2350" s="25" t="s">
        <v>177</v>
      </c>
      <c r="G2350" s="26" t="n">
        <v>2819.5</v>
      </c>
      <c r="H2350" s="27" t="n">
        <v>7227</v>
      </c>
      <c r="I2350" s="25" t="s">
        <v>147</v>
      </c>
      <c r="J2350" s="25" t="s">
        <v>199</v>
      </c>
      <c r="K2350" s="25" t="n">
        <v>1991</v>
      </c>
      <c r="L2350" s="25" t="s">
        <v>148</v>
      </c>
      <c r="M2350" s="25" t="s">
        <v>149</v>
      </c>
      <c r="N2350" s="28" t="n">
        <v>55</v>
      </c>
      <c r="O2350" s="25" t="s">
        <v>54</v>
      </c>
      <c r="P2350" s="29" t="n">
        <v>42764</v>
      </c>
      <c r="Q2350" s="29" t="n">
        <v>42866</v>
      </c>
      <c r="R2350" s="28" t="n">
        <v>51</v>
      </c>
      <c r="S2350" s="28" t="n">
        <f aca="false">IF(O2350="Won",R2350,IF(O2350="Lost",0,N2350))</f>
        <v>51</v>
      </c>
      <c r="T2350" s="30" t="n">
        <f aca="false">IF(AND(P2350&lt;&gt;"",Q2350&lt;&gt;""),Q2350-P2350,"")</f>
        <v>102</v>
      </c>
      <c r="U2350" s="30" t="str">
        <f aca="false">IF(AND(O2350="Engaging",P2350&lt;&gt;""),'Leia-me'!$B$5-P2350,"")</f>
        <v/>
      </c>
      <c r="V2350" s="25" t="str">
        <f aca="false">IF(O2350&lt;&gt;"Engaging","",IF(U2350&lt;='Leia-me'!$B$6,"Saudável",IF(U2350&lt;='Leia-me'!$B$7,"Esfriando",IF(U2350&lt;='Leia-me'!$B$8,"Última chance","Zumbi"))))</f>
        <v/>
      </c>
      <c r="W2350" s="25" t="n">
        <f aca="false">IF(O2350="Won",1,IF(O2350="Lost",0,""))</f>
        <v>1</v>
      </c>
      <c r="Y2350" s="25" t="str">
        <f aca="false">IF(E2350="","Sim","")</f>
        <v/>
      </c>
    </row>
    <row r="2351" customFormat="false" ht="15" hidden="false" customHeight="false" outlineLevel="0" collapsed="false">
      <c r="A2351" s="25" t="s">
        <v>2605</v>
      </c>
      <c r="B2351" s="25" t="s">
        <v>67</v>
      </c>
      <c r="C2351" s="25" t="s">
        <v>75</v>
      </c>
      <c r="D2351" s="25" t="s">
        <v>78</v>
      </c>
      <c r="E2351" s="25" t="s">
        <v>237</v>
      </c>
      <c r="F2351" s="25" t="s">
        <v>192</v>
      </c>
      <c r="G2351" s="26" t="n">
        <v>4618</v>
      </c>
      <c r="H2351" s="27" t="n">
        <v>10083</v>
      </c>
      <c r="I2351" s="25" t="s">
        <v>147</v>
      </c>
      <c r="K2351" s="25" t="n">
        <v>1982</v>
      </c>
      <c r="L2351" s="25" t="s">
        <v>160</v>
      </c>
      <c r="M2351" s="25" t="s">
        <v>149</v>
      </c>
      <c r="N2351" s="28" t="n">
        <v>3393</v>
      </c>
      <c r="O2351" s="25" t="s">
        <v>55</v>
      </c>
      <c r="P2351" s="29" t="n">
        <v>42767</v>
      </c>
      <c r="Q2351" s="29" t="n">
        <v>42903</v>
      </c>
      <c r="R2351" s="28" t="n">
        <v>0</v>
      </c>
      <c r="S2351" s="28" t="n">
        <f aca="false">IF(O2351="Won",R2351,IF(O2351="Lost",0,N2351))</f>
        <v>0</v>
      </c>
      <c r="T2351" s="30" t="n">
        <f aca="false">IF(AND(P2351&lt;&gt;"",Q2351&lt;&gt;""),Q2351-P2351,"")</f>
        <v>136</v>
      </c>
      <c r="U2351" s="30" t="str">
        <f aca="false">IF(AND(O2351="Engaging",P2351&lt;&gt;""),'Leia-me'!$B$5-P2351,"")</f>
        <v/>
      </c>
      <c r="V2351" s="25" t="str">
        <f aca="false">IF(O2351&lt;&gt;"Engaging","",IF(U2351&lt;='Leia-me'!$B$6,"Saudável",IF(U2351&lt;='Leia-me'!$B$7,"Esfriando",IF(U2351&lt;='Leia-me'!$B$8,"Última chance","Zumbi"))))</f>
        <v/>
      </c>
      <c r="W2351" s="25" t="n">
        <f aca="false">IF(O2351="Won",1,IF(O2351="Lost",0,""))</f>
        <v>0</v>
      </c>
      <c r="Y2351" s="25" t="str">
        <f aca="false">IF(E2351="","Sim","")</f>
        <v/>
      </c>
    </row>
    <row r="2352" customFormat="false" ht="15" hidden="false" customHeight="false" outlineLevel="0" collapsed="false">
      <c r="A2352" s="25" t="s">
        <v>2606</v>
      </c>
      <c r="B2352" s="25" t="s">
        <v>67</v>
      </c>
      <c r="C2352" s="25" t="s">
        <v>75</v>
      </c>
      <c r="D2352" s="25" t="s">
        <v>78</v>
      </c>
      <c r="E2352" s="25" t="s">
        <v>169</v>
      </c>
      <c r="F2352" s="25" t="s">
        <v>168</v>
      </c>
      <c r="G2352" s="26" t="n">
        <v>2403.58</v>
      </c>
      <c r="H2352" s="27" t="n">
        <v>8801</v>
      </c>
      <c r="I2352" s="25" t="s">
        <v>147</v>
      </c>
      <c r="K2352" s="25" t="n">
        <v>1986</v>
      </c>
      <c r="L2352" s="25" t="s">
        <v>160</v>
      </c>
      <c r="M2352" s="25" t="s">
        <v>149</v>
      </c>
      <c r="N2352" s="28" t="n">
        <v>3393</v>
      </c>
      <c r="O2352" s="25" t="s">
        <v>54</v>
      </c>
      <c r="P2352" s="29" t="n">
        <v>42768</v>
      </c>
      <c r="Q2352" s="29" t="n">
        <v>42869</v>
      </c>
      <c r="R2352" s="28" t="n">
        <v>3581</v>
      </c>
      <c r="S2352" s="28" t="n">
        <f aca="false">IF(O2352="Won",R2352,IF(O2352="Lost",0,N2352))</f>
        <v>3581</v>
      </c>
      <c r="T2352" s="30" t="n">
        <f aca="false">IF(AND(P2352&lt;&gt;"",Q2352&lt;&gt;""),Q2352-P2352,"")</f>
        <v>101</v>
      </c>
      <c r="U2352" s="30" t="str">
        <f aca="false">IF(AND(O2352="Engaging",P2352&lt;&gt;""),'Leia-me'!$B$5-P2352,"")</f>
        <v/>
      </c>
      <c r="V2352" s="25" t="str">
        <f aca="false">IF(O2352&lt;&gt;"Engaging","",IF(U2352&lt;='Leia-me'!$B$6,"Saudável",IF(U2352&lt;='Leia-me'!$B$7,"Esfriando",IF(U2352&lt;='Leia-me'!$B$8,"Última chance","Zumbi"))))</f>
        <v/>
      </c>
      <c r="W2352" s="25" t="n">
        <f aca="false">IF(O2352="Won",1,IF(O2352="Lost",0,""))</f>
        <v>1</v>
      </c>
      <c r="Y2352" s="25" t="str">
        <f aca="false">IF(E2352="","Sim","")</f>
        <v/>
      </c>
    </row>
    <row r="2353" customFormat="false" ht="15" hidden="false" customHeight="false" outlineLevel="0" collapsed="false">
      <c r="A2353" s="25" t="s">
        <v>2607</v>
      </c>
      <c r="B2353" s="25" t="s">
        <v>67</v>
      </c>
      <c r="C2353" s="25" t="s">
        <v>75</v>
      </c>
      <c r="D2353" s="25" t="s">
        <v>78</v>
      </c>
      <c r="E2353" s="25" t="s">
        <v>188</v>
      </c>
      <c r="F2353" s="25" t="s">
        <v>185</v>
      </c>
      <c r="G2353" s="26" t="n">
        <v>1008.06</v>
      </c>
      <c r="H2353" s="27" t="n">
        <v>1238</v>
      </c>
      <c r="I2353" s="25" t="s">
        <v>147</v>
      </c>
      <c r="K2353" s="25" t="n">
        <v>1983</v>
      </c>
      <c r="L2353" s="25" t="s">
        <v>170</v>
      </c>
      <c r="M2353" s="25" t="s">
        <v>171</v>
      </c>
      <c r="N2353" s="28" t="n">
        <v>1096</v>
      </c>
      <c r="O2353" s="25" t="s">
        <v>55</v>
      </c>
      <c r="P2353" s="29" t="n">
        <v>42770</v>
      </c>
      <c r="Q2353" s="29" t="n">
        <v>42881</v>
      </c>
      <c r="R2353" s="28" t="n">
        <v>0</v>
      </c>
      <c r="S2353" s="28" t="n">
        <f aca="false">IF(O2353="Won",R2353,IF(O2353="Lost",0,N2353))</f>
        <v>0</v>
      </c>
      <c r="T2353" s="30" t="n">
        <f aca="false">IF(AND(P2353&lt;&gt;"",Q2353&lt;&gt;""),Q2353-P2353,"")</f>
        <v>111</v>
      </c>
      <c r="U2353" s="30" t="str">
        <f aca="false">IF(AND(O2353="Engaging",P2353&lt;&gt;""),'Leia-me'!$B$5-P2353,"")</f>
        <v/>
      </c>
      <c r="V2353" s="25" t="str">
        <f aca="false">IF(O2353&lt;&gt;"Engaging","",IF(U2353&lt;='Leia-me'!$B$6,"Saudável",IF(U2353&lt;='Leia-me'!$B$7,"Esfriando",IF(U2353&lt;='Leia-me'!$B$8,"Última chance","Zumbi"))))</f>
        <v/>
      </c>
      <c r="W2353" s="25" t="n">
        <f aca="false">IF(O2353="Won",1,IF(O2353="Lost",0,""))</f>
        <v>0</v>
      </c>
      <c r="Y2353" s="25" t="str">
        <f aca="false">IF(E2353="","Sim","")</f>
        <v/>
      </c>
    </row>
    <row r="2354" customFormat="false" ht="15" hidden="false" customHeight="false" outlineLevel="0" collapsed="false">
      <c r="A2354" s="25" t="s">
        <v>2608</v>
      </c>
      <c r="B2354" s="25" t="s">
        <v>67</v>
      </c>
      <c r="C2354" s="25" t="s">
        <v>75</v>
      </c>
      <c r="D2354" s="25" t="s">
        <v>78</v>
      </c>
      <c r="E2354" s="25" t="s">
        <v>195</v>
      </c>
      <c r="F2354" s="25" t="s">
        <v>185</v>
      </c>
      <c r="G2354" s="26" t="n">
        <v>8170.38</v>
      </c>
      <c r="H2354" s="27" t="n">
        <v>16499</v>
      </c>
      <c r="I2354" s="25" t="s">
        <v>196</v>
      </c>
      <c r="K2354" s="25" t="n">
        <v>1997</v>
      </c>
      <c r="L2354" s="25" t="s">
        <v>160</v>
      </c>
      <c r="M2354" s="25" t="s">
        <v>149</v>
      </c>
      <c r="N2354" s="28" t="n">
        <v>3393</v>
      </c>
      <c r="O2354" s="25" t="s">
        <v>55</v>
      </c>
      <c r="P2354" s="29" t="n">
        <v>42780</v>
      </c>
      <c r="Q2354" s="29" t="n">
        <v>42868</v>
      </c>
      <c r="R2354" s="28" t="n">
        <v>0</v>
      </c>
      <c r="S2354" s="28" t="n">
        <f aca="false">IF(O2354="Won",R2354,IF(O2354="Lost",0,N2354))</f>
        <v>0</v>
      </c>
      <c r="T2354" s="30" t="n">
        <f aca="false">IF(AND(P2354&lt;&gt;"",Q2354&lt;&gt;""),Q2354-P2354,"")</f>
        <v>88</v>
      </c>
      <c r="U2354" s="30" t="str">
        <f aca="false">IF(AND(O2354="Engaging",P2354&lt;&gt;""),'Leia-me'!$B$5-P2354,"")</f>
        <v/>
      </c>
      <c r="V2354" s="25" t="str">
        <f aca="false">IF(O2354&lt;&gt;"Engaging","",IF(U2354&lt;='Leia-me'!$B$6,"Saudável",IF(U2354&lt;='Leia-me'!$B$7,"Esfriando",IF(U2354&lt;='Leia-me'!$B$8,"Última chance","Zumbi"))))</f>
        <v/>
      </c>
      <c r="W2354" s="25" t="n">
        <f aca="false">IF(O2354="Won",1,IF(O2354="Lost",0,""))</f>
        <v>0</v>
      </c>
      <c r="Y2354" s="25" t="str">
        <f aca="false">IF(E2354="","Sim","")</f>
        <v/>
      </c>
    </row>
    <row r="2355" customFormat="false" ht="15" hidden="false" customHeight="false" outlineLevel="0" collapsed="false">
      <c r="A2355" s="25" t="s">
        <v>2609</v>
      </c>
      <c r="B2355" s="25" t="s">
        <v>67</v>
      </c>
      <c r="C2355" s="25" t="s">
        <v>75</v>
      </c>
      <c r="D2355" s="25" t="s">
        <v>78</v>
      </c>
      <c r="E2355" s="25" t="s">
        <v>184</v>
      </c>
      <c r="F2355" s="25" t="s">
        <v>185</v>
      </c>
      <c r="G2355" s="26" t="n">
        <v>1520.66</v>
      </c>
      <c r="H2355" s="27" t="n">
        <v>1806</v>
      </c>
      <c r="I2355" s="25" t="s">
        <v>147</v>
      </c>
      <c r="K2355" s="25" t="n">
        <v>2005</v>
      </c>
      <c r="L2355" s="25" t="s">
        <v>178</v>
      </c>
      <c r="M2355" s="25" t="s">
        <v>171</v>
      </c>
      <c r="N2355" s="28" t="n">
        <v>5482</v>
      </c>
      <c r="O2355" s="25" t="s">
        <v>54</v>
      </c>
      <c r="P2355" s="29" t="n">
        <v>42782</v>
      </c>
      <c r="Q2355" s="29" t="n">
        <v>42795</v>
      </c>
      <c r="R2355" s="28" t="n">
        <v>6719</v>
      </c>
      <c r="S2355" s="28" t="n">
        <f aca="false">IF(O2355="Won",R2355,IF(O2355="Lost",0,N2355))</f>
        <v>6719</v>
      </c>
      <c r="T2355" s="30" t="n">
        <f aca="false">IF(AND(P2355&lt;&gt;"",Q2355&lt;&gt;""),Q2355-P2355,"")</f>
        <v>13</v>
      </c>
      <c r="U2355" s="30" t="str">
        <f aca="false">IF(AND(O2355="Engaging",P2355&lt;&gt;""),'Leia-me'!$B$5-P2355,"")</f>
        <v/>
      </c>
      <c r="V2355" s="25" t="str">
        <f aca="false">IF(O2355&lt;&gt;"Engaging","",IF(U2355&lt;='Leia-me'!$B$6,"Saudável",IF(U2355&lt;='Leia-me'!$B$7,"Esfriando",IF(U2355&lt;='Leia-me'!$B$8,"Última chance","Zumbi"))))</f>
        <v/>
      </c>
      <c r="W2355" s="25" t="n">
        <f aca="false">IF(O2355="Won",1,IF(O2355="Lost",0,""))</f>
        <v>1</v>
      </c>
      <c r="Y2355" s="25" t="str">
        <f aca="false">IF(E2355="","Sim","")</f>
        <v/>
      </c>
    </row>
    <row r="2356" customFormat="false" ht="15" hidden="false" customHeight="false" outlineLevel="0" collapsed="false">
      <c r="A2356" s="25" t="s">
        <v>2610</v>
      </c>
      <c r="B2356" s="25" t="s">
        <v>67</v>
      </c>
      <c r="C2356" s="25" t="s">
        <v>75</v>
      </c>
      <c r="D2356" s="25" t="s">
        <v>78</v>
      </c>
      <c r="E2356" s="25" t="s">
        <v>215</v>
      </c>
      <c r="F2356" s="25" t="s">
        <v>177</v>
      </c>
      <c r="G2356" s="26" t="n">
        <v>1102.43</v>
      </c>
      <c r="H2356" s="27" t="n">
        <v>1759</v>
      </c>
      <c r="I2356" s="25" t="s">
        <v>147</v>
      </c>
      <c r="K2356" s="25" t="n">
        <v>2006</v>
      </c>
      <c r="L2356" s="25" t="s">
        <v>160</v>
      </c>
      <c r="M2356" s="25" t="s">
        <v>149</v>
      </c>
      <c r="N2356" s="28" t="n">
        <v>3393</v>
      </c>
      <c r="O2356" s="25" t="s">
        <v>54</v>
      </c>
      <c r="P2356" s="29" t="n">
        <v>42786</v>
      </c>
      <c r="Q2356" s="29" t="n">
        <v>42900</v>
      </c>
      <c r="R2356" s="28" t="n">
        <v>3215</v>
      </c>
      <c r="S2356" s="28" t="n">
        <f aca="false">IF(O2356="Won",R2356,IF(O2356="Lost",0,N2356))</f>
        <v>3215</v>
      </c>
      <c r="T2356" s="30" t="n">
        <f aca="false">IF(AND(P2356&lt;&gt;"",Q2356&lt;&gt;""),Q2356-P2356,"")</f>
        <v>114</v>
      </c>
      <c r="U2356" s="30" t="str">
        <f aca="false">IF(AND(O2356="Engaging",P2356&lt;&gt;""),'Leia-me'!$B$5-P2356,"")</f>
        <v/>
      </c>
      <c r="V2356" s="25" t="str">
        <f aca="false">IF(O2356&lt;&gt;"Engaging","",IF(U2356&lt;='Leia-me'!$B$6,"Saudável",IF(U2356&lt;='Leia-me'!$B$7,"Esfriando",IF(U2356&lt;='Leia-me'!$B$8,"Última chance","Zumbi"))))</f>
        <v/>
      </c>
      <c r="W2356" s="25" t="n">
        <f aca="false">IF(O2356="Won",1,IF(O2356="Lost",0,""))</f>
        <v>1</v>
      </c>
      <c r="Y2356" s="25" t="str">
        <f aca="false">IF(E2356="","Sim","")</f>
        <v/>
      </c>
    </row>
    <row r="2357" customFormat="false" ht="15" hidden="false" customHeight="false" outlineLevel="0" collapsed="false">
      <c r="A2357" s="25" t="s">
        <v>2611</v>
      </c>
      <c r="B2357" s="25" t="s">
        <v>67</v>
      </c>
      <c r="C2357" s="25" t="s">
        <v>75</v>
      </c>
      <c r="D2357" s="25" t="s">
        <v>78</v>
      </c>
      <c r="E2357" s="25" t="s">
        <v>251</v>
      </c>
      <c r="F2357" s="25" t="s">
        <v>211</v>
      </c>
      <c r="G2357" s="26" t="n">
        <v>332.43</v>
      </c>
      <c r="H2357" s="27" t="n">
        <v>799</v>
      </c>
      <c r="I2357" s="25" t="s">
        <v>147</v>
      </c>
      <c r="K2357" s="25" t="n">
        <v>1995</v>
      </c>
      <c r="L2357" s="25" t="s">
        <v>1834</v>
      </c>
      <c r="M2357" s="25" t="s">
        <v>171</v>
      </c>
      <c r="N2357" s="28" t="n">
        <v>4821</v>
      </c>
      <c r="O2357" s="25" t="s">
        <v>54</v>
      </c>
      <c r="P2357" s="29" t="n">
        <v>42788</v>
      </c>
      <c r="Q2357" s="29" t="n">
        <v>42901</v>
      </c>
      <c r="R2357" s="28" t="n">
        <v>4498</v>
      </c>
      <c r="S2357" s="28" t="n">
        <f aca="false">IF(O2357="Won",R2357,IF(O2357="Lost",0,N2357))</f>
        <v>4498</v>
      </c>
      <c r="T2357" s="30" t="n">
        <f aca="false">IF(AND(P2357&lt;&gt;"",Q2357&lt;&gt;""),Q2357-P2357,"")</f>
        <v>113</v>
      </c>
      <c r="U2357" s="30" t="str">
        <f aca="false">IF(AND(O2357="Engaging",P2357&lt;&gt;""),'Leia-me'!$B$5-P2357,"")</f>
        <v/>
      </c>
      <c r="V2357" s="25" t="str">
        <f aca="false">IF(O2357&lt;&gt;"Engaging","",IF(U2357&lt;='Leia-me'!$B$6,"Saudável",IF(U2357&lt;='Leia-me'!$B$7,"Esfriando",IF(U2357&lt;='Leia-me'!$B$8,"Última chance","Zumbi"))))</f>
        <v/>
      </c>
      <c r="W2357" s="25" t="n">
        <f aca="false">IF(O2357="Won",1,IF(O2357="Lost",0,""))</f>
        <v>1</v>
      </c>
      <c r="X2357" s="25" t="s">
        <v>1835</v>
      </c>
      <c r="Y2357" s="25" t="str">
        <f aca="false">IF(E2357="","Sim","")</f>
        <v/>
      </c>
    </row>
    <row r="2358" customFormat="false" ht="15" hidden="false" customHeight="false" outlineLevel="0" collapsed="false">
      <c r="A2358" s="25" t="s">
        <v>2612</v>
      </c>
      <c r="B2358" s="25" t="s">
        <v>67</v>
      </c>
      <c r="C2358" s="25" t="s">
        <v>75</v>
      </c>
      <c r="D2358" s="25" t="s">
        <v>78</v>
      </c>
      <c r="E2358" s="25" t="s">
        <v>266</v>
      </c>
      <c r="F2358" s="25" t="s">
        <v>267</v>
      </c>
      <c r="G2358" s="26" t="n">
        <v>2041.73</v>
      </c>
      <c r="H2358" s="27" t="n">
        <v>5276</v>
      </c>
      <c r="I2358" s="25" t="s">
        <v>147</v>
      </c>
      <c r="K2358" s="25" t="n">
        <v>1997</v>
      </c>
      <c r="L2358" s="25" t="s">
        <v>1834</v>
      </c>
      <c r="M2358" s="25" t="s">
        <v>171</v>
      </c>
      <c r="N2358" s="28" t="n">
        <v>4821</v>
      </c>
      <c r="O2358" s="25" t="s">
        <v>54</v>
      </c>
      <c r="P2358" s="29" t="n">
        <v>42788</v>
      </c>
      <c r="Q2358" s="29" t="n">
        <v>42818</v>
      </c>
      <c r="R2358" s="28" t="n">
        <v>4375</v>
      </c>
      <c r="S2358" s="28" t="n">
        <f aca="false">IF(O2358="Won",R2358,IF(O2358="Lost",0,N2358))</f>
        <v>4375</v>
      </c>
      <c r="T2358" s="30" t="n">
        <f aca="false">IF(AND(P2358&lt;&gt;"",Q2358&lt;&gt;""),Q2358-P2358,"")</f>
        <v>30</v>
      </c>
      <c r="U2358" s="30" t="str">
        <f aca="false">IF(AND(O2358="Engaging",P2358&lt;&gt;""),'Leia-me'!$B$5-P2358,"")</f>
        <v/>
      </c>
      <c r="V2358" s="25" t="str">
        <f aca="false">IF(O2358&lt;&gt;"Engaging","",IF(U2358&lt;='Leia-me'!$B$6,"Saudável",IF(U2358&lt;='Leia-me'!$B$7,"Esfriando",IF(U2358&lt;='Leia-me'!$B$8,"Última chance","Zumbi"))))</f>
        <v/>
      </c>
      <c r="W2358" s="25" t="n">
        <f aca="false">IF(O2358="Won",1,IF(O2358="Lost",0,""))</f>
        <v>1</v>
      </c>
      <c r="X2358" s="25" t="s">
        <v>1835</v>
      </c>
      <c r="Y2358" s="25" t="str">
        <f aca="false">IF(E2358="","Sim","")</f>
        <v/>
      </c>
    </row>
    <row r="2359" customFormat="false" ht="15" hidden="false" customHeight="false" outlineLevel="0" collapsed="false">
      <c r="A2359" s="25" t="s">
        <v>2613</v>
      </c>
      <c r="B2359" s="25" t="s">
        <v>67</v>
      </c>
      <c r="C2359" s="25" t="s">
        <v>75</v>
      </c>
      <c r="D2359" s="25" t="s">
        <v>78</v>
      </c>
      <c r="E2359" s="25" t="s">
        <v>164</v>
      </c>
      <c r="F2359" s="25" t="s">
        <v>165</v>
      </c>
      <c r="G2359" s="26" t="n">
        <v>217.87</v>
      </c>
      <c r="H2359" s="27" t="n">
        <v>551</v>
      </c>
      <c r="I2359" s="25" t="s">
        <v>147</v>
      </c>
      <c r="K2359" s="25" t="n">
        <v>1998</v>
      </c>
      <c r="L2359" s="25" t="s">
        <v>170</v>
      </c>
      <c r="M2359" s="25" t="s">
        <v>171</v>
      </c>
      <c r="N2359" s="28" t="n">
        <v>1096</v>
      </c>
      <c r="O2359" s="25" t="s">
        <v>54</v>
      </c>
      <c r="P2359" s="29" t="n">
        <v>42790</v>
      </c>
      <c r="Q2359" s="29" t="n">
        <v>42804</v>
      </c>
      <c r="R2359" s="28" t="n">
        <v>1155</v>
      </c>
      <c r="S2359" s="28" t="n">
        <f aca="false">IF(O2359="Won",R2359,IF(O2359="Lost",0,N2359))</f>
        <v>1155</v>
      </c>
      <c r="T2359" s="30" t="n">
        <f aca="false">IF(AND(P2359&lt;&gt;"",Q2359&lt;&gt;""),Q2359-P2359,"")</f>
        <v>14</v>
      </c>
      <c r="U2359" s="30" t="str">
        <f aca="false">IF(AND(O2359="Engaging",P2359&lt;&gt;""),'Leia-me'!$B$5-P2359,"")</f>
        <v/>
      </c>
      <c r="V2359" s="25" t="str">
        <f aca="false">IF(O2359&lt;&gt;"Engaging","",IF(U2359&lt;='Leia-me'!$B$6,"Saudável",IF(U2359&lt;='Leia-me'!$B$7,"Esfriando",IF(U2359&lt;='Leia-me'!$B$8,"Última chance","Zumbi"))))</f>
        <v/>
      </c>
      <c r="W2359" s="25" t="n">
        <f aca="false">IF(O2359="Won",1,IF(O2359="Lost",0,""))</f>
        <v>1</v>
      </c>
      <c r="Y2359" s="25" t="str">
        <f aca="false">IF(E2359="","Sim","")</f>
        <v/>
      </c>
    </row>
    <row r="2360" customFormat="false" ht="15" hidden="false" customHeight="false" outlineLevel="0" collapsed="false">
      <c r="A2360" s="25" t="s">
        <v>2614</v>
      </c>
      <c r="B2360" s="25" t="s">
        <v>67</v>
      </c>
      <c r="C2360" s="25" t="s">
        <v>75</v>
      </c>
      <c r="D2360" s="25" t="s">
        <v>78</v>
      </c>
      <c r="E2360" s="25" t="s">
        <v>164</v>
      </c>
      <c r="F2360" s="25" t="s">
        <v>165</v>
      </c>
      <c r="G2360" s="26" t="n">
        <v>217.87</v>
      </c>
      <c r="H2360" s="27" t="n">
        <v>551</v>
      </c>
      <c r="I2360" s="25" t="s">
        <v>147</v>
      </c>
      <c r="K2360" s="25" t="n">
        <v>1998</v>
      </c>
      <c r="L2360" s="25" t="s">
        <v>1834</v>
      </c>
      <c r="M2360" s="25" t="s">
        <v>171</v>
      </c>
      <c r="N2360" s="28" t="n">
        <v>4821</v>
      </c>
      <c r="O2360" s="25" t="s">
        <v>55</v>
      </c>
      <c r="P2360" s="29" t="n">
        <v>42791</v>
      </c>
      <c r="Q2360" s="29" t="n">
        <v>42881</v>
      </c>
      <c r="R2360" s="28" t="n">
        <v>0</v>
      </c>
      <c r="S2360" s="28" t="n">
        <f aca="false">IF(O2360="Won",R2360,IF(O2360="Lost",0,N2360))</f>
        <v>0</v>
      </c>
      <c r="T2360" s="30" t="n">
        <f aca="false">IF(AND(P2360&lt;&gt;"",Q2360&lt;&gt;""),Q2360-P2360,"")</f>
        <v>90</v>
      </c>
      <c r="U2360" s="30" t="str">
        <f aca="false">IF(AND(O2360="Engaging",P2360&lt;&gt;""),'Leia-me'!$B$5-P2360,"")</f>
        <v/>
      </c>
      <c r="V2360" s="25" t="str">
        <f aca="false">IF(O2360&lt;&gt;"Engaging","",IF(U2360&lt;='Leia-me'!$B$6,"Saudável",IF(U2360&lt;='Leia-me'!$B$7,"Esfriando",IF(U2360&lt;='Leia-me'!$B$8,"Última chance","Zumbi"))))</f>
        <v/>
      </c>
      <c r="W2360" s="25" t="n">
        <f aca="false">IF(O2360="Won",1,IF(O2360="Lost",0,""))</f>
        <v>0</v>
      </c>
      <c r="X2360" s="25" t="s">
        <v>1835</v>
      </c>
      <c r="Y2360" s="25" t="str">
        <f aca="false">IF(E2360="","Sim","")</f>
        <v/>
      </c>
    </row>
    <row r="2361" customFormat="false" ht="15" hidden="false" customHeight="false" outlineLevel="0" collapsed="false">
      <c r="A2361" s="25" t="s">
        <v>2615</v>
      </c>
      <c r="B2361" s="25" t="s">
        <v>67</v>
      </c>
      <c r="C2361" s="25" t="s">
        <v>75</v>
      </c>
      <c r="D2361" s="25" t="s">
        <v>78</v>
      </c>
      <c r="E2361" s="25" t="s">
        <v>162</v>
      </c>
      <c r="F2361" s="25" t="s">
        <v>155</v>
      </c>
      <c r="G2361" s="26" t="n">
        <v>5266.09</v>
      </c>
      <c r="H2361" s="27" t="n">
        <v>8595</v>
      </c>
      <c r="I2361" s="25" t="s">
        <v>147</v>
      </c>
      <c r="J2361" s="25" t="s">
        <v>156</v>
      </c>
      <c r="K2361" s="25" t="n">
        <v>1988</v>
      </c>
      <c r="L2361" s="25" t="s">
        <v>1834</v>
      </c>
      <c r="M2361" s="25" t="s">
        <v>171</v>
      </c>
      <c r="N2361" s="28" t="n">
        <v>4821</v>
      </c>
      <c r="O2361" s="25" t="s">
        <v>55</v>
      </c>
      <c r="P2361" s="29" t="n">
        <v>42792</v>
      </c>
      <c r="Q2361" s="29" t="n">
        <v>42884</v>
      </c>
      <c r="R2361" s="28" t="n">
        <v>0</v>
      </c>
      <c r="S2361" s="28" t="n">
        <f aca="false">IF(O2361="Won",R2361,IF(O2361="Lost",0,N2361))</f>
        <v>0</v>
      </c>
      <c r="T2361" s="30" t="n">
        <f aca="false">IF(AND(P2361&lt;&gt;"",Q2361&lt;&gt;""),Q2361-P2361,"")</f>
        <v>92</v>
      </c>
      <c r="U2361" s="30" t="str">
        <f aca="false">IF(AND(O2361="Engaging",P2361&lt;&gt;""),'Leia-me'!$B$5-P2361,"")</f>
        <v/>
      </c>
      <c r="V2361" s="25" t="str">
        <f aca="false">IF(O2361&lt;&gt;"Engaging","",IF(U2361&lt;='Leia-me'!$B$6,"Saudável",IF(U2361&lt;='Leia-me'!$B$7,"Esfriando",IF(U2361&lt;='Leia-me'!$B$8,"Última chance","Zumbi"))))</f>
        <v/>
      </c>
      <c r="W2361" s="25" t="n">
        <f aca="false">IF(O2361="Won",1,IF(O2361="Lost",0,""))</f>
        <v>0</v>
      </c>
      <c r="X2361" s="25" t="s">
        <v>1835</v>
      </c>
      <c r="Y2361" s="25" t="str">
        <f aca="false">IF(E2361="","Sim","")</f>
        <v/>
      </c>
    </row>
    <row r="2362" customFormat="false" ht="15" hidden="false" customHeight="false" outlineLevel="0" collapsed="false">
      <c r="A2362" s="25" t="s">
        <v>2616</v>
      </c>
      <c r="B2362" s="25" t="s">
        <v>67</v>
      </c>
      <c r="C2362" s="25" t="s">
        <v>75</v>
      </c>
      <c r="D2362" s="25" t="s">
        <v>78</v>
      </c>
      <c r="E2362" s="25" t="s">
        <v>237</v>
      </c>
      <c r="F2362" s="25" t="s">
        <v>192</v>
      </c>
      <c r="G2362" s="26" t="n">
        <v>4618</v>
      </c>
      <c r="H2362" s="27" t="n">
        <v>10083</v>
      </c>
      <c r="I2362" s="25" t="s">
        <v>147</v>
      </c>
      <c r="K2362" s="25" t="n">
        <v>1982</v>
      </c>
      <c r="L2362" s="25" t="s">
        <v>1834</v>
      </c>
      <c r="M2362" s="25" t="s">
        <v>171</v>
      </c>
      <c r="N2362" s="28" t="n">
        <v>4821</v>
      </c>
      <c r="O2362" s="25" t="s">
        <v>54</v>
      </c>
      <c r="P2362" s="29" t="n">
        <v>42792</v>
      </c>
      <c r="Q2362" s="29" t="n">
        <v>42894</v>
      </c>
      <c r="R2362" s="28" t="n">
        <v>5142</v>
      </c>
      <c r="S2362" s="28" t="n">
        <f aca="false">IF(O2362="Won",R2362,IF(O2362="Lost",0,N2362))</f>
        <v>5142</v>
      </c>
      <c r="T2362" s="30" t="n">
        <f aca="false">IF(AND(P2362&lt;&gt;"",Q2362&lt;&gt;""),Q2362-P2362,"")</f>
        <v>102</v>
      </c>
      <c r="U2362" s="30" t="str">
        <f aca="false">IF(AND(O2362="Engaging",P2362&lt;&gt;""),'Leia-me'!$B$5-P2362,"")</f>
        <v/>
      </c>
      <c r="V2362" s="25" t="str">
        <f aca="false">IF(O2362&lt;&gt;"Engaging","",IF(U2362&lt;='Leia-me'!$B$6,"Saudável",IF(U2362&lt;='Leia-me'!$B$7,"Esfriando",IF(U2362&lt;='Leia-me'!$B$8,"Última chance","Zumbi"))))</f>
        <v/>
      </c>
      <c r="W2362" s="25" t="n">
        <f aca="false">IF(O2362="Won",1,IF(O2362="Lost",0,""))</f>
        <v>1</v>
      </c>
      <c r="X2362" s="25" t="s">
        <v>1835</v>
      </c>
      <c r="Y2362" s="25" t="str">
        <f aca="false">IF(E2362="","Sim","")</f>
        <v/>
      </c>
    </row>
    <row r="2363" customFormat="false" ht="15" hidden="false" customHeight="false" outlineLevel="0" collapsed="false">
      <c r="A2363" s="25" t="s">
        <v>2617</v>
      </c>
      <c r="B2363" s="25" t="s">
        <v>67</v>
      </c>
      <c r="C2363" s="25" t="s">
        <v>75</v>
      </c>
      <c r="D2363" s="25" t="s">
        <v>78</v>
      </c>
      <c r="E2363" s="25" t="s">
        <v>210</v>
      </c>
      <c r="F2363" s="25" t="s">
        <v>211</v>
      </c>
      <c r="G2363" s="26" t="n">
        <v>718.62</v>
      </c>
      <c r="H2363" s="27" t="n">
        <v>2448</v>
      </c>
      <c r="I2363" s="25" t="s">
        <v>147</v>
      </c>
      <c r="K2363" s="25" t="n">
        <v>2001</v>
      </c>
      <c r="L2363" s="25" t="s">
        <v>170</v>
      </c>
      <c r="M2363" s="25" t="s">
        <v>171</v>
      </c>
      <c r="N2363" s="28" t="n">
        <v>1096</v>
      </c>
      <c r="O2363" s="25" t="s">
        <v>54</v>
      </c>
      <c r="P2363" s="29" t="n">
        <v>42793</v>
      </c>
      <c r="Q2363" s="29" t="n">
        <v>42910</v>
      </c>
      <c r="R2363" s="28" t="n">
        <v>1008</v>
      </c>
      <c r="S2363" s="28" t="n">
        <f aca="false">IF(O2363="Won",R2363,IF(O2363="Lost",0,N2363))</f>
        <v>1008</v>
      </c>
      <c r="T2363" s="30" t="n">
        <f aca="false">IF(AND(P2363&lt;&gt;"",Q2363&lt;&gt;""),Q2363-P2363,"")</f>
        <v>117</v>
      </c>
      <c r="U2363" s="30" t="str">
        <f aca="false">IF(AND(O2363="Engaging",P2363&lt;&gt;""),'Leia-me'!$B$5-P2363,"")</f>
        <v/>
      </c>
      <c r="V2363" s="25" t="str">
        <f aca="false">IF(O2363&lt;&gt;"Engaging","",IF(U2363&lt;='Leia-me'!$B$6,"Saudável",IF(U2363&lt;='Leia-me'!$B$7,"Esfriando",IF(U2363&lt;='Leia-me'!$B$8,"Última chance","Zumbi"))))</f>
        <v/>
      </c>
      <c r="W2363" s="25" t="n">
        <f aca="false">IF(O2363="Won",1,IF(O2363="Lost",0,""))</f>
        <v>1</v>
      </c>
      <c r="Y2363" s="25" t="str">
        <f aca="false">IF(E2363="","Sim","")</f>
        <v/>
      </c>
    </row>
    <row r="2364" customFormat="false" ht="15" hidden="false" customHeight="false" outlineLevel="0" collapsed="false">
      <c r="A2364" s="25" t="s">
        <v>2618</v>
      </c>
      <c r="B2364" s="25" t="s">
        <v>67</v>
      </c>
      <c r="C2364" s="25" t="s">
        <v>75</v>
      </c>
      <c r="D2364" s="25" t="s">
        <v>78</v>
      </c>
      <c r="E2364" s="25" t="s">
        <v>257</v>
      </c>
      <c r="F2364" s="25" t="s">
        <v>146</v>
      </c>
      <c r="G2364" s="26" t="n">
        <v>441.08</v>
      </c>
      <c r="H2364" s="27" t="n">
        <v>1210</v>
      </c>
      <c r="I2364" s="25" t="s">
        <v>147</v>
      </c>
      <c r="K2364" s="25" t="n">
        <v>1984</v>
      </c>
      <c r="L2364" s="25" t="s">
        <v>1834</v>
      </c>
      <c r="M2364" s="25" t="s">
        <v>171</v>
      </c>
      <c r="N2364" s="28" t="n">
        <v>4821</v>
      </c>
      <c r="O2364" s="25" t="s">
        <v>54</v>
      </c>
      <c r="P2364" s="29" t="n">
        <v>42793</v>
      </c>
      <c r="Q2364" s="29" t="n">
        <v>42908</v>
      </c>
      <c r="R2364" s="28" t="n">
        <v>4458</v>
      </c>
      <c r="S2364" s="28" t="n">
        <f aca="false">IF(O2364="Won",R2364,IF(O2364="Lost",0,N2364))</f>
        <v>4458</v>
      </c>
      <c r="T2364" s="30" t="n">
        <f aca="false">IF(AND(P2364&lt;&gt;"",Q2364&lt;&gt;""),Q2364-P2364,"")</f>
        <v>115</v>
      </c>
      <c r="U2364" s="30" t="str">
        <f aca="false">IF(AND(O2364="Engaging",P2364&lt;&gt;""),'Leia-me'!$B$5-P2364,"")</f>
        <v/>
      </c>
      <c r="V2364" s="25" t="str">
        <f aca="false">IF(O2364&lt;&gt;"Engaging","",IF(U2364&lt;='Leia-me'!$B$6,"Saudável",IF(U2364&lt;='Leia-me'!$B$7,"Esfriando",IF(U2364&lt;='Leia-me'!$B$8,"Última chance","Zumbi"))))</f>
        <v/>
      </c>
      <c r="W2364" s="25" t="n">
        <f aca="false">IF(O2364="Won",1,IF(O2364="Lost",0,""))</f>
        <v>1</v>
      </c>
      <c r="X2364" s="25" t="s">
        <v>1835</v>
      </c>
      <c r="Y2364" s="25" t="str">
        <f aca="false">IF(E2364="","Sim","")</f>
        <v/>
      </c>
    </row>
    <row r="2365" customFormat="false" ht="15" hidden="false" customHeight="false" outlineLevel="0" collapsed="false">
      <c r="A2365" s="25" t="s">
        <v>2619</v>
      </c>
      <c r="B2365" s="25" t="s">
        <v>67</v>
      </c>
      <c r="C2365" s="25" t="s">
        <v>75</v>
      </c>
      <c r="D2365" s="25" t="s">
        <v>78</v>
      </c>
      <c r="E2365" s="25" t="s">
        <v>169</v>
      </c>
      <c r="F2365" s="25" t="s">
        <v>168</v>
      </c>
      <c r="G2365" s="26" t="n">
        <v>2403.58</v>
      </c>
      <c r="H2365" s="27" t="n">
        <v>8801</v>
      </c>
      <c r="I2365" s="25" t="s">
        <v>147</v>
      </c>
      <c r="K2365" s="25" t="n">
        <v>1986</v>
      </c>
      <c r="L2365" s="25" t="s">
        <v>178</v>
      </c>
      <c r="M2365" s="25" t="s">
        <v>171</v>
      </c>
      <c r="N2365" s="28" t="n">
        <v>5482</v>
      </c>
      <c r="O2365" s="25" t="s">
        <v>54</v>
      </c>
      <c r="P2365" s="29" t="n">
        <v>42794</v>
      </c>
      <c r="Q2365" s="29" t="n">
        <v>42870</v>
      </c>
      <c r="R2365" s="28" t="n">
        <v>5331</v>
      </c>
      <c r="S2365" s="28" t="n">
        <f aca="false">IF(O2365="Won",R2365,IF(O2365="Lost",0,N2365))</f>
        <v>5331</v>
      </c>
      <c r="T2365" s="30" t="n">
        <f aca="false">IF(AND(P2365&lt;&gt;"",Q2365&lt;&gt;""),Q2365-P2365,"")</f>
        <v>76</v>
      </c>
      <c r="U2365" s="30" t="str">
        <f aca="false">IF(AND(O2365="Engaging",P2365&lt;&gt;""),'Leia-me'!$B$5-P2365,"")</f>
        <v/>
      </c>
      <c r="V2365" s="25" t="str">
        <f aca="false">IF(O2365&lt;&gt;"Engaging","",IF(U2365&lt;='Leia-me'!$B$6,"Saudável",IF(U2365&lt;='Leia-me'!$B$7,"Esfriando",IF(U2365&lt;='Leia-me'!$B$8,"Última chance","Zumbi"))))</f>
        <v/>
      </c>
      <c r="W2365" s="25" t="n">
        <f aca="false">IF(O2365="Won",1,IF(O2365="Lost",0,""))</f>
        <v>1</v>
      </c>
      <c r="Y2365" s="25" t="str">
        <f aca="false">IF(E2365="","Sim","")</f>
        <v/>
      </c>
    </row>
    <row r="2366" customFormat="false" ht="15" hidden="false" customHeight="false" outlineLevel="0" collapsed="false">
      <c r="A2366" s="25" t="s">
        <v>2620</v>
      </c>
      <c r="B2366" s="25" t="s">
        <v>67</v>
      </c>
      <c r="C2366" s="25" t="s">
        <v>75</v>
      </c>
      <c r="D2366" s="25" t="s">
        <v>78</v>
      </c>
      <c r="E2366" s="25" t="s">
        <v>195</v>
      </c>
      <c r="F2366" s="25" t="s">
        <v>185</v>
      </c>
      <c r="G2366" s="26" t="n">
        <v>8170.38</v>
      </c>
      <c r="H2366" s="27" t="n">
        <v>16499</v>
      </c>
      <c r="I2366" s="25" t="s">
        <v>196</v>
      </c>
      <c r="K2366" s="25" t="n">
        <v>1997</v>
      </c>
      <c r="L2366" s="25" t="s">
        <v>160</v>
      </c>
      <c r="M2366" s="25" t="s">
        <v>149</v>
      </c>
      <c r="N2366" s="28" t="n">
        <v>3393</v>
      </c>
      <c r="O2366" s="25" t="s">
        <v>55</v>
      </c>
      <c r="P2366" s="29" t="n">
        <v>42795</v>
      </c>
      <c r="Q2366" s="29" t="n">
        <v>42878</v>
      </c>
      <c r="R2366" s="28" t="n">
        <v>0</v>
      </c>
      <c r="S2366" s="28" t="n">
        <f aca="false">IF(O2366="Won",R2366,IF(O2366="Lost",0,N2366))</f>
        <v>0</v>
      </c>
      <c r="T2366" s="30" t="n">
        <f aca="false">IF(AND(P2366&lt;&gt;"",Q2366&lt;&gt;""),Q2366-P2366,"")</f>
        <v>83</v>
      </c>
      <c r="U2366" s="30" t="str">
        <f aca="false">IF(AND(O2366="Engaging",P2366&lt;&gt;""),'Leia-me'!$B$5-P2366,"")</f>
        <v/>
      </c>
      <c r="V2366" s="25" t="str">
        <f aca="false">IF(O2366&lt;&gt;"Engaging","",IF(U2366&lt;='Leia-me'!$B$6,"Saudável",IF(U2366&lt;='Leia-me'!$B$7,"Esfriando",IF(U2366&lt;='Leia-me'!$B$8,"Última chance","Zumbi"))))</f>
        <v/>
      </c>
      <c r="W2366" s="25" t="n">
        <f aca="false">IF(O2366="Won",1,IF(O2366="Lost",0,""))</f>
        <v>0</v>
      </c>
      <c r="Y2366" s="25" t="str">
        <f aca="false">IF(E2366="","Sim","")</f>
        <v/>
      </c>
    </row>
    <row r="2367" customFormat="false" ht="15" hidden="false" customHeight="false" outlineLevel="0" collapsed="false">
      <c r="A2367" s="25" t="s">
        <v>2621</v>
      </c>
      <c r="B2367" s="25" t="s">
        <v>67</v>
      </c>
      <c r="C2367" s="25" t="s">
        <v>75</v>
      </c>
      <c r="D2367" s="25" t="s">
        <v>78</v>
      </c>
      <c r="E2367" s="25" t="s">
        <v>162</v>
      </c>
      <c r="F2367" s="25" t="s">
        <v>155</v>
      </c>
      <c r="G2367" s="26" t="n">
        <v>5266.09</v>
      </c>
      <c r="H2367" s="27" t="n">
        <v>8595</v>
      </c>
      <c r="I2367" s="25" t="s">
        <v>147</v>
      </c>
      <c r="J2367" s="25" t="s">
        <v>156</v>
      </c>
      <c r="K2367" s="25" t="n">
        <v>1988</v>
      </c>
      <c r="L2367" s="25" t="s">
        <v>160</v>
      </c>
      <c r="M2367" s="25" t="s">
        <v>149</v>
      </c>
      <c r="N2367" s="28" t="n">
        <v>3393</v>
      </c>
      <c r="O2367" s="25" t="s">
        <v>54</v>
      </c>
      <c r="P2367" s="29" t="n">
        <v>42795</v>
      </c>
      <c r="Q2367" s="29" t="n">
        <v>42888</v>
      </c>
      <c r="R2367" s="28" t="n">
        <v>4082</v>
      </c>
      <c r="S2367" s="28" t="n">
        <f aca="false">IF(O2367="Won",R2367,IF(O2367="Lost",0,N2367))</f>
        <v>4082</v>
      </c>
      <c r="T2367" s="30" t="n">
        <f aca="false">IF(AND(P2367&lt;&gt;"",Q2367&lt;&gt;""),Q2367-P2367,"")</f>
        <v>93</v>
      </c>
      <c r="U2367" s="30" t="str">
        <f aca="false">IF(AND(O2367="Engaging",P2367&lt;&gt;""),'Leia-me'!$B$5-P2367,"")</f>
        <v/>
      </c>
      <c r="V2367" s="25" t="str">
        <f aca="false">IF(O2367&lt;&gt;"Engaging","",IF(U2367&lt;='Leia-me'!$B$6,"Saudável",IF(U2367&lt;='Leia-me'!$B$7,"Esfriando",IF(U2367&lt;='Leia-me'!$B$8,"Última chance","Zumbi"))))</f>
        <v/>
      </c>
      <c r="W2367" s="25" t="n">
        <f aca="false">IF(O2367="Won",1,IF(O2367="Lost",0,""))</f>
        <v>1</v>
      </c>
      <c r="Y2367" s="25" t="str">
        <f aca="false">IF(E2367="","Sim","")</f>
        <v/>
      </c>
    </row>
    <row r="2368" customFormat="false" ht="15" hidden="false" customHeight="false" outlineLevel="0" collapsed="false">
      <c r="A2368" s="25" t="s">
        <v>2622</v>
      </c>
      <c r="B2368" s="25" t="s">
        <v>67</v>
      </c>
      <c r="C2368" s="25" t="s">
        <v>75</v>
      </c>
      <c r="D2368" s="25" t="s">
        <v>78</v>
      </c>
      <c r="E2368" s="25" t="s">
        <v>151</v>
      </c>
      <c r="F2368" s="25" t="s">
        <v>146</v>
      </c>
      <c r="G2368" s="26" t="n">
        <v>587.34</v>
      </c>
      <c r="H2368" s="27" t="n">
        <v>1356</v>
      </c>
      <c r="I2368" s="25" t="s">
        <v>152</v>
      </c>
      <c r="K2368" s="25" t="n">
        <v>2012</v>
      </c>
      <c r="L2368" s="25" t="s">
        <v>178</v>
      </c>
      <c r="M2368" s="25" t="s">
        <v>171</v>
      </c>
      <c r="N2368" s="28" t="n">
        <v>5482</v>
      </c>
      <c r="O2368" s="25" t="s">
        <v>54</v>
      </c>
      <c r="P2368" s="29" t="n">
        <v>42801</v>
      </c>
      <c r="Q2368" s="29" t="n">
        <v>42805</v>
      </c>
      <c r="R2368" s="28" t="n">
        <v>4887</v>
      </c>
      <c r="S2368" s="28" t="n">
        <f aca="false">IF(O2368="Won",R2368,IF(O2368="Lost",0,N2368))</f>
        <v>4887</v>
      </c>
      <c r="T2368" s="30" t="n">
        <f aca="false">IF(AND(P2368&lt;&gt;"",Q2368&lt;&gt;""),Q2368-P2368,"")</f>
        <v>4</v>
      </c>
      <c r="U2368" s="30" t="str">
        <f aca="false">IF(AND(O2368="Engaging",P2368&lt;&gt;""),'Leia-me'!$B$5-P2368,"")</f>
        <v/>
      </c>
      <c r="V2368" s="25" t="str">
        <f aca="false">IF(O2368&lt;&gt;"Engaging","",IF(U2368&lt;='Leia-me'!$B$6,"Saudável",IF(U2368&lt;='Leia-me'!$B$7,"Esfriando",IF(U2368&lt;='Leia-me'!$B$8,"Última chance","Zumbi"))))</f>
        <v/>
      </c>
      <c r="W2368" s="25" t="n">
        <f aca="false">IF(O2368="Won",1,IF(O2368="Lost",0,""))</f>
        <v>1</v>
      </c>
      <c r="Y2368" s="25" t="str">
        <f aca="false">IF(E2368="","Sim","")</f>
        <v/>
      </c>
    </row>
    <row r="2369" customFormat="false" ht="15" hidden="false" customHeight="false" outlineLevel="0" collapsed="false">
      <c r="A2369" s="25" t="s">
        <v>2623</v>
      </c>
      <c r="B2369" s="25" t="s">
        <v>67</v>
      </c>
      <c r="C2369" s="25" t="s">
        <v>75</v>
      </c>
      <c r="D2369" s="25" t="s">
        <v>78</v>
      </c>
      <c r="E2369" s="25" t="s">
        <v>176</v>
      </c>
      <c r="F2369" s="25" t="s">
        <v>177</v>
      </c>
      <c r="G2369" s="26" t="n">
        <v>1698.2</v>
      </c>
      <c r="H2369" s="27" t="n">
        <v>3798</v>
      </c>
      <c r="I2369" s="25" t="s">
        <v>147</v>
      </c>
      <c r="K2369" s="25" t="n">
        <v>1987</v>
      </c>
      <c r="L2369" s="25" t="s">
        <v>160</v>
      </c>
      <c r="M2369" s="25" t="s">
        <v>149</v>
      </c>
      <c r="N2369" s="28" t="n">
        <v>3393</v>
      </c>
      <c r="O2369" s="25" t="s">
        <v>54</v>
      </c>
      <c r="P2369" s="29" t="n">
        <v>42801</v>
      </c>
      <c r="Q2369" s="29" t="n">
        <v>42815</v>
      </c>
      <c r="R2369" s="28" t="n">
        <v>3724</v>
      </c>
      <c r="S2369" s="28" t="n">
        <f aca="false">IF(O2369="Won",R2369,IF(O2369="Lost",0,N2369))</f>
        <v>3724</v>
      </c>
      <c r="T2369" s="30" t="n">
        <f aca="false">IF(AND(P2369&lt;&gt;"",Q2369&lt;&gt;""),Q2369-P2369,"")</f>
        <v>14</v>
      </c>
      <c r="U2369" s="30" t="str">
        <f aca="false">IF(AND(O2369="Engaging",P2369&lt;&gt;""),'Leia-me'!$B$5-P2369,"")</f>
        <v/>
      </c>
      <c r="V2369" s="25" t="str">
        <f aca="false">IF(O2369&lt;&gt;"Engaging","",IF(U2369&lt;='Leia-me'!$B$6,"Saudável",IF(U2369&lt;='Leia-me'!$B$7,"Esfriando",IF(U2369&lt;='Leia-me'!$B$8,"Última chance","Zumbi"))))</f>
        <v/>
      </c>
      <c r="W2369" s="25" t="n">
        <f aca="false">IF(O2369="Won",1,IF(O2369="Lost",0,""))</f>
        <v>1</v>
      </c>
      <c r="Y2369" s="25" t="str">
        <f aca="false">IF(E2369="","Sim","")</f>
        <v/>
      </c>
    </row>
    <row r="2370" customFormat="false" ht="15" hidden="false" customHeight="false" outlineLevel="0" collapsed="false">
      <c r="A2370" s="25" t="s">
        <v>2624</v>
      </c>
      <c r="B2370" s="25" t="s">
        <v>67</v>
      </c>
      <c r="C2370" s="25" t="s">
        <v>75</v>
      </c>
      <c r="D2370" s="25" t="s">
        <v>78</v>
      </c>
      <c r="E2370" s="25" t="s">
        <v>180</v>
      </c>
      <c r="F2370" s="25" t="s">
        <v>146</v>
      </c>
      <c r="G2370" s="26" t="n">
        <v>3178.24</v>
      </c>
      <c r="H2370" s="27" t="n">
        <v>4540</v>
      </c>
      <c r="I2370" s="25" t="s">
        <v>147</v>
      </c>
      <c r="K2370" s="25" t="n">
        <v>2002</v>
      </c>
      <c r="L2370" s="25" t="s">
        <v>178</v>
      </c>
      <c r="M2370" s="25" t="s">
        <v>171</v>
      </c>
      <c r="N2370" s="28" t="n">
        <v>5482</v>
      </c>
      <c r="O2370" s="25" t="s">
        <v>54</v>
      </c>
      <c r="P2370" s="29" t="n">
        <v>42803</v>
      </c>
      <c r="Q2370" s="29" t="n">
        <v>42871</v>
      </c>
      <c r="R2370" s="28" t="n">
        <v>4853</v>
      </c>
      <c r="S2370" s="28" t="n">
        <f aca="false">IF(O2370="Won",R2370,IF(O2370="Lost",0,N2370))</f>
        <v>4853</v>
      </c>
      <c r="T2370" s="30" t="n">
        <f aca="false">IF(AND(P2370&lt;&gt;"",Q2370&lt;&gt;""),Q2370-P2370,"")</f>
        <v>68</v>
      </c>
      <c r="U2370" s="30" t="str">
        <f aca="false">IF(AND(O2370="Engaging",P2370&lt;&gt;""),'Leia-me'!$B$5-P2370,"")</f>
        <v/>
      </c>
      <c r="V2370" s="25" t="str">
        <f aca="false">IF(O2370&lt;&gt;"Engaging","",IF(U2370&lt;='Leia-me'!$B$6,"Saudável",IF(U2370&lt;='Leia-me'!$B$7,"Esfriando",IF(U2370&lt;='Leia-me'!$B$8,"Última chance","Zumbi"))))</f>
        <v/>
      </c>
      <c r="W2370" s="25" t="n">
        <f aca="false">IF(O2370="Won",1,IF(O2370="Lost",0,""))</f>
        <v>1</v>
      </c>
      <c r="Y2370" s="25" t="str">
        <f aca="false">IF(E2370="","Sim","")</f>
        <v/>
      </c>
    </row>
    <row r="2371" customFormat="false" ht="15" hidden="false" customHeight="false" outlineLevel="0" collapsed="false">
      <c r="A2371" s="25" t="s">
        <v>2625</v>
      </c>
      <c r="B2371" s="25" t="s">
        <v>67</v>
      </c>
      <c r="C2371" s="25" t="s">
        <v>75</v>
      </c>
      <c r="D2371" s="25" t="s">
        <v>78</v>
      </c>
      <c r="E2371" s="25" t="s">
        <v>251</v>
      </c>
      <c r="F2371" s="25" t="s">
        <v>211</v>
      </c>
      <c r="G2371" s="26" t="n">
        <v>332.43</v>
      </c>
      <c r="H2371" s="27" t="n">
        <v>799</v>
      </c>
      <c r="I2371" s="25" t="s">
        <v>147</v>
      </c>
      <c r="K2371" s="25" t="n">
        <v>1995</v>
      </c>
      <c r="L2371" s="25" t="s">
        <v>148</v>
      </c>
      <c r="M2371" s="25" t="s">
        <v>149</v>
      </c>
      <c r="N2371" s="28" t="n">
        <v>55</v>
      </c>
      <c r="O2371" s="25" t="s">
        <v>54</v>
      </c>
      <c r="P2371" s="29" t="n">
        <v>42803</v>
      </c>
      <c r="Q2371" s="29" t="n">
        <v>42894</v>
      </c>
      <c r="R2371" s="28" t="n">
        <v>51</v>
      </c>
      <c r="S2371" s="28" t="n">
        <f aca="false">IF(O2371="Won",R2371,IF(O2371="Lost",0,N2371))</f>
        <v>51</v>
      </c>
      <c r="T2371" s="30" t="n">
        <f aca="false">IF(AND(P2371&lt;&gt;"",Q2371&lt;&gt;""),Q2371-P2371,"")</f>
        <v>91</v>
      </c>
      <c r="U2371" s="30" t="str">
        <f aca="false">IF(AND(O2371="Engaging",P2371&lt;&gt;""),'Leia-me'!$B$5-P2371,"")</f>
        <v/>
      </c>
      <c r="V2371" s="25" t="str">
        <f aca="false">IF(O2371&lt;&gt;"Engaging","",IF(U2371&lt;='Leia-me'!$B$6,"Saudável",IF(U2371&lt;='Leia-me'!$B$7,"Esfriando",IF(U2371&lt;='Leia-me'!$B$8,"Última chance","Zumbi"))))</f>
        <v/>
      </c>
      <c r="W2371" s="25" t="n">
        <f aca="false">IF(O2371="Won",1,IF(O2371="Lost",0,""))</f>
        <v>1</v>
      </c>
      <c r="Y2371" s="25" t="str">
        <f aca="false">IF(E2371="","Sim","")</f>
        <v/>
      </c>
    </row>
    <row r="2372" customFormat="false" ht="15" hidden="false" customHeight="false" outlineLevel="0" collapsed="false">
      <c r="A2372" s="25" t="s">
        <v>2626</v>
      </c>
      <c r="B2372" s="25" t="s">
        <v>67</v>
      </c>
      <c r="C2372" s="25" t="s">
        <v>75</v>
      </c>
      <c r="D2372" s="25" t="s">
        <v>78</v>
      </c>
      <c r="E2372" s="25" t="s">
        <v>215</v>
      </c>
      <c r="F2372" s="25" t="s">
        <v>177</v>
      </c>
      <c r="G2372" s="26" t="n">
        <v>1102.43</v>
      </c>
      <c r="H2372" s="27" t="n">
        <v>1759</v>
      </c>
      <c r="I2372" s="25" t="s">
        <v>147</v>
      </c>
      <c r="K2372" s="25" t="n">
        <v>2006</v>
      </c>
      <c r="L2372" s="25" t="s">
        <v>178</v>
      </c>
      <c r="M2372" s="25" t="s">
        <v>171</v>
      </c>
      <c r="N2372" s="28" t="n">
        <v>5482</v>
      </c>
      <c r="O2372" s="25" t="s">
        <v>55</v>
      </c>
      <c r="P2372" s="29" t="n">
        <v>42804</v>
      </c>
      <c r="Q2372" s="29" t="n">
        <v>42865</v>
      </c>
      <c r="R2372" s="28" t="n">
        <v>0</v>
      </c>
      <c r="S2372" s="28" t="n">
        <f aca="false">IF(O2372="Won",R2372,IF(O2372="Lost",0,N2372))</f>
        <v>0</v>
      </c>
      <c r="T2372" s="30" t="n">
        <f aca="false">IF(AND(P2372&lt;&gt;"",Q2372&lt;&gt;""),Q2372-P2372,"")</f>
        <v>61</v>
      </c>
      <c r="U2372" s="30" t="str">
        <f aca="false">IF(AND(O2372="Engaging",P2372&lt;&gt;""),'Leia-me'!$B$5-P2372,"")</f>
        <v/>
      </c>
      <c r="V2372" s="25" t="str">
        <f aca="false">IF(O2372&lt;&gt;"Engaging","",IF(U2372&lt;='Leia-me'!$B$6,"Saudável",IF(U2372&lt;='Leia-me'!$B$7,"Esfriando",IF(U2372&lt;='Leia-me'!$B$8,"Última chance","Zumbi"))))</f>
        <v/>
      </c>
      <c r="W2372" s="25" t="n">
        <f aca="false">IF(O2372="Won",1,IF(O2372="Lost",0,""))</f>
        <v>0</v>
      </c>
      <c r="Y2372" s="25" t="str">
        <f aca="false">IF(E2372="","Sim","")</f>
        <v/>
      </c>
    </row>
    <row r="2373" customFormat="false" ht="15" hidden="false" customHeight="false" outlineLevel="0" collapsed="false">
      <c r="A2373" s="25" t="s">
        <v>2627</v>
      </c>
      <c r="B2373" s="25" t="s">
        <v>67</v>
      </c>
      <c r="C2373" s="25" t="s">
        <v>75</v>
      </c>
      <c r="D2373" s="25" t="s">
        <v>78</v>
      </c>
      <c r="E2373" s="25" t="s">
        <v>266</v>
      </c>
      <c r="F2373" s="25" t="s">
        <v>267</v>
      </c>
      <c r="G2373" s="26" t="n">
        <v>2041.73</v>
      </c>
      <c r="H2373" s="27" t="n">
        <v>5276</v>
      </c>
      <c r="I2373" s="25" t="s">
        <v>147</v>
      </c>
      <c r="K2373" s="25" t="n">
        <v>1997</v>
      </c>
      <c r="L2373" s="25" t="s">
        <v>186</v>
      </c>
      <c r="M2373" s="25" t="s">
        <v>171</v>
      </c>
      <c r="N2373" s="28" t="n">
        <v>550</v>
      </c>
      <c r="O2373" s="25" t="s">
        <v>54</v>
      </c>
      <c r="P2373" s="29" t="n">
        <v>42806</v>
      </c>
      <c r="Q2373" s="29" t="n">
        <v>42909</v>
      </c>
      <c r="R2373" s="28" t="n">
        <v>522</v>
      </c>
      <c r="S2373" s="28" t="n">
        <f aca="false">IF(O2373="Won",R2373,IF(O2373="Lost",0,N2373))</f>
        <v>522</v>
      </c>
      <c r="T2373" s="30" t="n">
        <f aca="false">IF(AND(P2373&lt;&gt;"",Q2373&lt;&gt;""),Q2373-P2373,"")</f>
        <v>103</v>
      </c>
      <c r="U2373" s="30" t="str">
        <f aca="false">IF(AND(O2373="Engaging",P2373&lt;&gt;""),'Leia-me'!$B$5-P2373,"")</f>
        <v/>
      </c>
      <c r="V2373" s="25" t="str">
        <f aca="false">IF(O2373&lt;&gt;"Engaging","",IF(U2373&lt;='Leia-me'!$B$6,"Saudável",IF(U2373&lt;='Leia-me'!$B$7,"Esfriando",IF(U2373&lt;='Leia-me'!$B$8,"Última chance","Zumbi"))))</f>
        <v/>
      </c>
      <c r="W2373" s="25" t="n">
        <f aca="false">IF(O2373="Won",1,IF(O2373="Lost",0,""))</f>
        <v>1</v>
      </c>
      <c r="Y2373" s="25" t="str">
        <f aca="false">IF(E2373="","Sim","")</f>
        <v/>
      </c>
    </row>
    <row r="2374" customFormat="false" ht="15" hidden="false" customHeight="false" outlineLevel="0" collapsed="false">
      <c r="A2374" s="25" t="s">
        <v>2628</v>
      </c>
      <c r="B2374" s="25" t="s">
        <v>67</v>
      </c>
      <c r="C2374" s="25" t="s">
        <v>75</v>
      </c>
      <c r="D2374" s="25" t="s">
        <v>78</v>
      </c>
      <c r="E2374" s="25" t="s">
        <v>225</v>
      </c>
      <c r="F2374" s="25" t="s">
        <v>211</v>
      </c>
      <c r="G2374" s="26" t="n">
        <v>1376.8</v>
      </c>
      <c r="H2374" s="27" t="n">
        <v>1165</v>
      </c>
      <c r="I2374" s="25" t="s">
        <v>226</v>
      </c>
      <c r="K2374" s="25" t="n">
        <v>1988</v>
      </c>
      <c r="L2374" s="25" t="s">
        <v>186</v>
      </c>
      <c r="M2374" s="25" t="s">
        <v>171</v>
      </c>
      <c r="N2374" s="28" t="n">
        <v>550</v>
      </c>
      <c r="O2374" s="25" t="s">
        <v>54</v>
      </c>
      <c r="P2374" s="29" t="n">
        <v>42808</v>
      </c>
      <c r="Q2374" s="29" t="n">
        <v>42818</v>
      </c>
      <c r="R2374" s="28" t="n">
        <v>615</v>
      </c>
      <c r="S2374" s="28" t="n">
        <f aca="false">IF(O2374="Won",R2374,IF(O2374="Lost",0,N2374))</f>
        <v>615</v>
      </c>
      <c r="T2374" s="30" t="n">
        <f aca="false">IF(AND(P2374&lt;&gt;"",Q2374&lt;&gt;""),Q2374-P2374,"")</f>
        <v>10</v>
      </c>
      <c r="U2374" s="30" t="str">
        <f aca="false">IF(AND(O2374="Engaging",P2374&lt;&gt;""),'Leia-me'!$B$5-P2374,"")</f>
        <v/>
      </c>
      <c r="V2374" s="25" t="str">
        <f aca="false">IF(O2374&lt;&gt;"Engaging","",IF(U2374&lt;='Leia-me'!$B$6,"Saudável",IF(U2374&lt;='Leia-me'!$B$7,"Esfriando",IF(U2374&lt;='Leia-me'!$B$8,"Última chance","Zumbi"))))</f>
        <v/>
      </c>
      <c r="W2374" s="25" t="n">
        <f aca="false">IF(O2374="Won",1,IF(O2374="Lost",0,""))</f>
        <v>1</v>
      </c>
      <c r="Y2374" s="25" t="str">
        <f aca="false">IF(E2374="","Sim","")</f>
        <v/>
      </c>
    </row>
    <row r="2375" customFormat="false" ht="15" hidden="false" customHeight="false" outlineLevel="0" collapsed="false">
      <c r="A2375" s="25" t="s">
        <v>2629</v>
      </c>
      <c r="B2375" s="25" t="s">
        <v>67</v>
      </c>
      <c r="C2375" s="25" t="s">
        <v>75</v>
      </c>
      <c r="D2375" s="25" t="s">
        <v>78</v>
      </c>
      <c r="E2375" s="25" t="s">
        <v>215</v>
      </c>
      <c r="F2375" s="25" t="s">
        <v>177</v>
      </c>
      <c r="G2375" s="26" t="n">
        <v>1102.43</v>
      </c>
      <c r="H2375" s="27" t="n">
        <v>1759</v>
      </c>
      <c r="I2375" s="25" t="s">
        <v>147</v>
      </c>
      <c r="K2375" s="25" t="n">
        <v>2006</v>
      </c>
      <c r="L2375" s="25" t="s">
        <v>148</v>
      </c>
      <c r="M2375" s="25" t="s">
        <v>149</v>
      </c>
      <c r="N2375" s="28" t="n">
        <v>55</v>
      </c>
      <c r="O2375" s="25" t="s">
        <v>54</v>
      </c>
      <c r="P2375" s="29" t="n">
        <v>42808</v>
      </c>
      <c r="Q2375" s="29" t="n">
        <v>42873</v>
      </c>
      <c r="R2375" s="28" t="n">
        <v>55</v>
      </c>
      <c r="S2375" s="28" t="n">
        <f aca="false">IF(O2375="Won",R2375,IF(O2375="Lost",0,N2375))</f>
        <v>55</v>
      </c>
      <c r="T2375" s="30" t="n">
        <f aca="false">IF(AND(P2375&lt;&gt;"",Q2375&lt;&gt;""),Q2375-P2375,"")</f>
        <v>65</v>
      </c>
      <c r="U2375" s="30" t="str">
        <f aca="false">IF(AND(O2375="Engaging",P2375&lt;&gt;""),'Leia-me'!$B$5-P2375,"")</f>
        <v/>
      </c>
      <c r="V2375" s="25" t="str">
        <f aca="false">IF(O2375&lt;&gt;"Engaging","",IF(U2375&lt;='Leia-me'!$B$6,"Saudável",IF(U2375&lt;='Leia-me'!$B$7,"Esfriando",IF(U2375&lt;='Leia-me'!$B$8,"Última chance","Zumbi"))))</f>
        <v/>
      </c>
      <c r="W2375" s="25" t="n">
        <f aca="false">IF(O2375="Won",1,IF(O2375="Lost",0,""))</f>
        <v>1</v>
      </c>
      <c r="Y2375" s="25" t="str">
        <f aca="false">IF(E2375="","Sim","")</f>
        <v/>
      </c>
    </row>
    <row r="2376" customFormat="false" ht="15" hidden="false" customHeight="false" outlineLevel="0" collapsed="false">
      <c r="A2376" s="25" t="s">
        <v>2630</v>
      </c>
      <c r="B2376" s="25" t="s">
        <v>67</v>
      </c>
      <c r="C2376" s="25" t="s">
        <v>75</v>
      </c>
      <c r="D2376" s="25" t="s">
        <v>78</v>
      </c>
      <c r="E2376" s="25" t="s">
        <v>188</v>
      </c>
      <c r="F2376" s="25" t="s">
        <v>185</v>
      </c>
      <c r="G2376" s="26" t="n">
        <v>1008.06</v>
      </c>
      <c r="H2376" s="27" t="n">
        <v>1238</v>
      </c>
      <c r="I2376" s="25" t="s">
        <v>147</v>
      </c>
      <c r="K2376" s="25" t="n">
        <v>1983</v>
      </c>
      <c r="L2376" s="25" t="s">
        <v>160</v>
      </c>
      <c r="M2376" s="25" t="s">
        <v>149</v>
      </c>
      <c r="N2376" s="28" t="n">
        <v>3393</v>
      </c>
      <c r="O2376" s="25" t="s">
        <v>55</v>
      </c>
      <c r="P2376" s="29" t="n">
        <v>42809</v>
      </c>
      <c r="Q2376" s="29" t="n">
        <v>42914</v>
      </c>
      <c r="R2376" s="28" t="n">
        <v>0</v>
      </c>
      <c r="S2376" s="28" t="n">
        <f aca="false">IF(O2376="Won",R2376,IF(O2376="Lost",0,N2376))</f>
        <v>0</v>
      </c>
      <c r="T2376" s="30" t="n">
        <f aca="false">IF(AND(P2376&lt;&gt;"",Q2376&lt;&gt;""),Q2376-P2376,"")</f>
        <v>105</v>
      </c>
      <c r="U2376" s="30" t="str">
        <f aca="false">IF(AND(O2376="Engaging",P2376&lt;&gt;""),'Leia-me'!$B$5-P2376,"")</f>
        <v/>
      </c>
      <c r="V2376" s="25" t="str">
        <f aca="false">IF(O2376&lt;&gt;"Engaging","",IF(U2376&lt;='Leia-me'!$B$6,"Saudável",IF(U2376&lt;='Leia-me'!$B$7,"Esfriando",IF(U2376&lt;='Leia-me'!$B$8,"Última chance","Zumbi"))))</f>
        <v/>
      </c>
      <c r="W2376" s="25" t="n">
        <f aca="false">IF(O2376="Won",1,IF(O2376="Lost",0,""))</f>
        <v>0</v>
      </c>
      <c r="Y2376" s="25" t="str">
        <f aca="false">IF(E2376="","Sim","")</f>
        <v/>
      </c>
    </row>
    <row r="2377" customFormat="false" ht="15" hidden="false" customHeight="false" outlineLevel="0" collapsed="false">
      <c r="A2377" s="25" t="s">
        <v>2631</v>
      </c>
      <c r="B2377" s="25" t="s">
        <v>67</v>
      </c>
      <c r="C2377" s="25" t="s">
        <v>75</v>
      </c>
      <c r="D2377" s="25" t="s">
        <v>78</v>
      </c>
      <c r="E2377" s="25" t="s">
        <v>218</v>
      </c>
      <c r="F2377" s="25" t="s">
        <v>146</v>
      </c>
      <c r="G2377" s="26" t="n">
        <v>4.54</v>
      </c>
      <c r="H2377" s="27" t="n">
        <v>9</v>
      </c>
      <c r="I2377" s="25" t="s">
        <v>147</v>
      </c>
      <c r="K2377" s="25" t="n">
        <v>2017</v>
      </c>
      <c r="L2377" s="25" t="s">
        <v>1834</v>
      </c>
      <c r="M2377" s="25" t="s">
        <v>171</v>
      </c>
      <c r="N2377" s="28" t="n">
        <v>4821</v>
      </c>
      <c r="O2377" s="25" t="s">
        <v>55</v>
      </c>
      <c r="P2377" s="29" t="n">
        <v>42813</v>
      </c>
      <c r="Q2377" s="29" t="n">
        <v>42912</v>
      </c>
      <c r="R2377" s="28" t="n">
        <v>0</v>
      </c>
      <c r="S2377" s="28" t="n">
        <f aca="false">IF(O2377="Won",R2377,IF(O2377="Lost",0,N2377))</f>
        <v>0</v>
      </c>
      <c r="T2377" s="30" t="n">
        <f aca="false">IF(AND(P2377&lt;&gt;"",Q2377&lt;&gt;""),Q2377-P2377,"")</f>
        <v>99</v>
      </c>
      <c r="U2377" s="30" t="str">
        <f aca="false">IF(AND(O2377="Engaging",P2377&lt;&gt;""),'Leia-me'!$B$5-P2377,"")</f>
        <v/>
      </c>
      <c r="V2377" s="25" t="str">
        <f aca="false">IF(O2377&lt;&gt;"Engaging","",IF(U2377&lt;='Leia-me'!$B$6,"Saudável",IF(U2377&lt;='Leia-me'!$B$7,"Esfriando",IF(U2377&lt;='Leia-me'!$B$8,"Última chance","Zumbi"))))</f>
        <v/>
      </c>
      <c r="W2377" s="25" t="n">
        <f aca="false">IF(O2377="Won",1,IF(O2377="Lost",0,""))</f>
        <v>0</v>
      </c>
      <c r="X2377" s="25" t="s">
        <v>1835</v>
      </c>
      <c r="Y2377" s="25" t="str">
        <f aca="false">IF(E2377="","Sim","")</f>
        <v/>
      </c>
    </row>
    <row r="2378" customFormat="false" ht="15" hidden="false" customHeight="false" outlineLevel="0" collapsed="false">
      <c r="A2378" s="25" t="s">
        <v>2632</v>
      </c>
      <c r="B2378" s="25" t="s">
        <v>67</v>
      </c>
      <c r="C2378" s="25" t="s">
        <v>75</v>
      </c>
      <c r="D2378" s="25" t="s">
        <v>78</v>
      </c>
      <c r="E2378" s="25" t="s">
        <v>225</v>
      </c>
      <c r="F2378" s="25" t="s">
        <v>211</v>
      </c>
      <c r="G2378" s="26" t="n">
        <v>1376.8</v>
      </c>
      <c r="H2378" s="27" t="n">
        <v>1165</v>
      </c>
      <c r="I2378" s="25" t="s">
        <v>226</v>
      </c>
      <c r="K2378" s="25" t="n">
        <v>1988</v>
      </c>
      <c r="L2378" s="25" t="s">
        <v>1834</v>
      </c>
      <c r="M2378" s="25" t="s">
        <v>171</v>
      </c>
      <c r="N2378" s="28" t="n">
        <v>4821</v>
      </c>
      <c r="O2378" s="25" t="s">
        <v>55</v>
      </c>
      <c r="P2378" s="29" t="n">
        <v>42813</v>
      </c>
      <c r="Q2378" s="29" t="n">
        <v>42864</v>
      </c>
      <c r="R2378" s="28" t="n">
        <v>0</v>
      </c>
      <c r="S2378" s="28" t="n">
        <f aca="false">IF(O2378="Won",R2378,IF(O2378="Lost",0,N2378))</f>
        <v>0</v>
      </c>
      <c r="T2378" s="30" t="n">
        <f aca="false">IF(AND(P2378&lt;&gt;"",Q2378&lt;&gt;""),Q2378-P2378,"")</f>
        <v>51</v>
      </c>
      <c r="U2378" s="30" t="str">
        <f aca="false">IF(AND(O2378="Engaging",P2378&lt;&gt;""),'Leia-me'!$B$5-P2378,"")</f>
        <v/>
      </c>
      <c r="V2378" s="25" t="str">
        <f aca="false">IF(O2378&lt;&gt;"Engaging","",IF(U2378&lt;='Leia-me'!$B$6,"Saudável",IF(U2378&lt;='Leia-me'!$B$7,"Esfriando",IF(U2378&lt;='Leia-me'!$B$8,"Última chance","Zumbi"))))</f>
        <v/>
      </c>
      <c r="W2378" s="25" t="n">
        <f aca="false">IF(O2378="Won",1,IF(O2378="Lost",0,""))</f>
        <v>0</v>
      </c>
      <c r="X2378" s="25" t="s">
        <v>1835</v>
      </c>
      <c r="Y2378" s="25" t="str">
        <f aca="false">IF(E2378="","Sim","")</f>
        <v/>
      </c>
    </row>
    <row r="2379" customFormat="false" ht="15" hidden="false" customHeight="false" outlineLevel="0" collapsed="false">
      <c r="A2379" s="25" t="s">
        <v>2633</v>
      </c>
      <c r="B2379" s="25" t="s">
        <v>67</v>
      </c>
      <c r="C2379" s="25" t="s">
        <v>75</v>
      </c>
      <c r="D2379" s="25" t="s">
        <v>78</v>
      </c>
      <c r="E2379" s="25" t="s">
        <v>191</v>
      </c>
      <c r="F2379" s="25" t="s">
        <v>192</v>
      </c>
      <c r="G2379" s="26" t="n">
        <v>2714.9</v>
      </c>
      <c r="H2379" s="27" t="n">
        <v>2641</v>
      </c>
      <c r="I2379" s="25" t="s">
        <v>147</v>
      </c>
      <c r="J2379" s="25" t="s">
        <v>193</v>
      </c>
      <c r="K2379" s="25" t="n">
        <v>1998</v>
      </c>
      <c r="L2379" s="25" t="s">
        <v>148</v>
      </c>
      <c r="M2379" s="25" t="s">
        <v>149</v>
      </c>
      <c r="N2379" s="28" t="n">
        <v>55</v>
      </c>
      <c r="O2379" s="25" t="s">
        <v>54</v>
      </c>
      <c r="P2379" s="29" t="n">
        <v>42816</v>
      </c>
      <c r="Q2379" s="29" t="n">
        <v>42907</v>
      </c>
      <c r="R2379" s="28" t="n">
        <v>49</v>
      </c>
      <c r="S2379" s="28" t="n">
        <f aca="false">IF(O2379="Won",R2379,IF(O2379="Lost",0,N2379))</f>
        <v>49</v>
      </c>
      <c r="T2379" s="30" t="n">
        <f aca="false">IF(AND(P2379&lt;&gt;"",Q2379&lt;&gt;""),Q2379-P2379,"")</f>
        <v>91</v>
      </c>
      <c r="U2379" s="30" t="str">
        <f aca="false">IF(AND(O2379="Engaging",P2379&lt;&gt;""),'Leia-me'!$B$5-P2379,"")</f>
        <v/>
      </c>
      <c r="V2379" s="25" t="str">
        <f aca="false">IF(O2379&lt;&gt;"Engaging","",IF(U2379&lt;='Leia-me'!$B$6,"Saudável",IF(U2379&lt;='Leia-me'!$B$7,"Esfriando",IF(U2379&lt;='Leia-me'!$B$8,"Última chance","Zumbi"))))</f>
        <v/>
      </c>
      <c r="W2379" s="25" t="n">
        <f aca="false">IF(O2379="Won",1,IF(O2379="Lost",0,""))</f>
        <v>1</v>
      </c>
      <c r="Y2379" s="25" t="str">
        <f aca="false">IF(E2379="","Sim","")</f>
        <v/>
      </c>
    </row>
    <row r="2380" customFormat="false" ht="15" hidden="false" customHeight="false" outlineLevel="0" collapsed="false">
      <c r="A2380" s="25" t="s">
        <v>2634</v>
      </c>
      <c r="B2380" s="25" t="s">
        <v>67</v>
      </c>
      <c r="C2380" s="25" t="s">
        <v>75</v>
      </c>
      <c r="D2380" s="25" t="s">
        <v>78</v>
      </c>
      <c r="E2380" s="25" t="s">
        <v>195</v>
      </c>
      <c r="F2380" s="25" t="s">
        <v>185</v>
      </c>
      <c r="G2380" s="26" t="n">
        <v>8170.38</v>
      </c>
      <c r="H2380" s="27" t="n">
        <v>16499</v>
      </c>
      <c r="I2380" s="25" t="s">
        <v>196</v>
      </c>
      <c r="K2380" s="25" t="n">
        <v>1997</v>
      </c>
      <c r="L2380" s="25" t="s">
        <v>1834</v>
      </c>
      <c r="M2380" s="25" t="s">
        <v>171</v>
      </c>
      <c r="N2380" s="28" t="n">
        <v>4821</v>
      </c>
      <c r="O2380" s="25" t="s">
        <v>55</v>
      </c>
      <c r="P2380" s="29" t="n">
        <v>42817</v>
      </c>
      <c r="Q2380" s="29" t="n">
        <v>42828</v>
      </c>
      <c r="R2380" s="28" t="n">
        <v>0</v>
      </c>
      <c r="S2380" s="28" t="n">
        <f aca="false">IF(O2380="Won",R2380,IF(O2380="Lost",0,N2380))</f>
        <v>0</v>
      </c>
      <c r="T2380" s="30" t="n">
        <f aca="false">IF(AND(P2380&lt;&gt;"",Q2380&lt;&gt;""),Q2380-P2380,"")</f>
        <v>11</v>
      </c>
      <c r="U2380" s="30" t="str">
        <f aca="false">IF(AND(O2380="Engaging",P2380&lt;&gt;""),'Leia-me'!$B$5-P2380,"")</f>
        <v/>
      </c>
      <c r="V2380" s="25" t="str">
        <f aca="false">IF(O2380&lt;&gt;"Engaging","",IF(U2380&lt;='Leia-me'!$B$6,"Saudável",IF(U2380&lt;='Leia-me'!$B$7,"Esfriando",IF(U2380&lt;='Leia-me'!$B$8,"Última chance","Zumbi"))))</f>
        <v/>
      </c>
      <c r="W2380" s="25" t="n">
        <f aca="false">IF(O2380="Won",1,IF(O2380="Lost",0,""))</f>
        <v>0</v>
      </c>
      <c r="X2380" s="25" t="s">
        <v>1835</v>
      </c>
      <c r="Y2380" s="25" t="str">
        <f aca="false">IF(E2380="","Sim","")</f>
        <v/>
      </c>
    </row>
    <row r="2381" customFormat="false" ht="15" hidden="false" customHeight="false" outlineLevel="0" collapsed="false">
      <c r="A2381" s="25" t="s">
        <v>2635</v>
      </c>
      <c r="B2381" s="25" t="s">
        <v>67</v>
      </c>
      <c r="C2381" s="25" t="s">
        <v>75</v>
      </c>
      <c r="D2381" s="25" t="s">
        <v>78</v>
      </c>
      <c r="E2381" s="25" t="s">
        <v>176</v>
      </c>
      <c r="F2381" s="25" t="s">
        <v>177</v>
      </c>
      <c r="G2381" s="26" t="n">
        <v>1698.2</v>
      </c>
      <c r="H2381" s="27" t="n">
        <v>3798</v>
      </c>
      <c r="I2381" s="25" t="s">
        <v>147</v>
      </c>
      <c r="K2381" s="25" t="n">
        <v>1987</v>
      </c>
      <c r="L2381" s="25" t="s">
        <v>186</v>
      </c>
      <c r="M2381" s="25" t="s">
        <v>171</v>
      </c>
      <c r="N2381" s="28" t="n">
        <v>550</v>
      </c>
      <c r="O2381" s="25" t="s">
        <v>54</v>
      </c>
      <c r="P2381" s="29" t="n">
        <v>42819</v>
      </c>
      <c r="Q2381" s="29" t="n">
        <v>42828</v>
      </c>
      <c r="R2381" s="28" t="n">
        <v>503</v>
      </c>
      <c r="S2381" s="28" t="n">
        <f aca="false">IF(O2381="Won",R2381,IF(O2381="Lost",0,N2381))</f>
        <v>503</v>
      </c>
      <c r="T2381" s="30" t="n">
        <f aca="false">IF(AND(P2381&lt;&gt;"",Q2381&lt;&gt;""),Q2381-P2381,"")</f>
        <v>9</v>
      </c>
      <c r="U2381" s="30" t="str">
        <f aca="false">IF(AND(O2381="Engaging",P2381&lt;&gt;""),'Leia-me'!$B$5-P2381,"")</f>
        <v/>
      </c>
      <c r="V2381" s="25" t="str">
        <f aca="false">IF(O2381&lt;&gt;"Engaging","",IF(U2381&lt;='Leia-me'!$B$6,"Saudável",IF(U2381&lt;='Leia-me'!$B$7,"Esfriando",IF(U2381&lt;='Leia-me'!$B$8,"Última chance","Zumbi"))))</f>
        <v/>
      </c>
      <c r="W2381" s="25" t="n">
        <f aca="false">IF(O2381="Won",1,IF(O2381="Lost",0,""))</f>
        <v>1</v>
      </c>
      <c r="Y2381" s="25" t="str">
        <f aca="false">IF(E2381="","Sim","")</f>
        <v/>
      </c>
    </row>
    <row r="2382" customFormat="false" ht="15" hidden="false" customHeight="false" outlineLevel="0" collapsed="false">
      <c r="A2382" s="25" t="s">
        <v>2636</v>
      </c>
      <c r="B2382" s="25" t="s">
        <v>67</v>
      </c>
      <c r="C2382" s="25" t="s">
        <v>75</v>
      </c>
      <c r="D2382" s="25" t="s">
        <v>78</v>
      </c>
      <c r="E2382" s="25" t="s">
        <v>225</v>
      </c>
      <c r="F2382" s="25" t="s">
        <v>211</v>
      </c>
      <c r="G2382" s="26" t="n">
        <v>1376.8</v>
      </c>
      <c r="H2382" s="27" t="n">
        <v>1165</v>
      </c>
      <c r="I2382" s="25" t="s">
        <v>226</v>
      </c>
      <c r="K2382" s="25" t="n">
        <v>1988</v>
      </c>
      <c r="L2382" s="25" t="s">
        <v>170</v>
      </c>
      <c r="M2382" s="25" t="s">
        <v>171</v>
      </c>
      <c r="N2382" s="28" t="n">
        <v>1096</v>
      </c>
      <c r="O2382" s="25" t="s">
        <v>54</v>
      </c>
      <c r="P2382" s="29" t="n">
        <v>42819</v>
      </c>
      <c r="Q2382" s="29" t="n">
        <v>42900</v>
      </c>
      <c r="R2382" s="28" t="n">
        <v>1144</v>
      </c>
      <c r="S2382" s="28" t="n">
        <f aca="false">IF(O2382="Won",R2382,IF(O2382="Lost",0,N2382))</f>
        <v>1144</v>
      </c>
      <c r="T2382" s="30" t="n">
        <f aca="false">IF(AND(P2382&lt;&gt;"",Q2382&lt;&gt;""),Q2382-P2382,"")</f>
        <v>81</v>
      </c>
      <c r="U2382" s="30" t="str">
        <f aca="false">IF(AND(O2382="Engaging",P2382&lt;&gt;""),'Leia-me'!$B$5-P2382,"")</f>
        <v/>
      </c>
      <c r="V2382" s="25" t="str">
        <f aca="false">IF(O2382&lt;&gt;"Engaging","",IF(U2382&lt;='Leia-me'!$B$6,"Saudável",IF(U2382&lt;='Leia-me'!$B$7,"Esfriando",IF(U2382&lt;='Leia-me'!$B$8,"Última chance","Zumbi"))))</f>
        <v/>
      </c>
      <c r="W2382" s="25" t="n">
        <f aca="false">IF(O2382="Won",1,IF(O2382="Lost",0,""))</f>
        <v>1</v>
      </c>
      <c r="Y2382" s="25" t="str">
        <f aca="false">IF(E2382="","Sim","")</f>
        <v/>
      </c>
    </row>
    <row r="2383" customFormat="false" ht="15" hidden="false" customHeight="false" outlineLevel="0" collapsed="false">
      <c r="A2383" s="25" t="s">
        <v>2637</v>
      </c>
      <c r="B2383" s="25" t="s">
        <v>67</v>
      </c>
      <c r="C2383" s="25" t="s">
        <v>75</v>
      </c>
      <c r="D2383" s="25" t="s">
        <v>78</v>
      </c>
      <c r="E2383" s="25" t="s">
        <v>248</v>
      </c>
      <c r="F2383" s="25" t="s">
        <v>211</v>
      </c>
      <c r="G2383" s="26" t="n">
        <v>894.33</v>
      </c>
      <c r="H2383" s="27" t="n">
        <v>1635</v>
      </c>
      <c r="I2383" s="25" t="s">
        <v>249</v>
      </c>
      <c r="K2383" s="25" t="n">
        <v>2007</v>
      </c>
      <c r="L2383" s="25" t="s">
        <v>148</v>
      </c>
      <c r="M2383" s="25" t="s">
        <v>149</v>
      </c>
      <c r="N2383" s="28" t="n">
        <v>55</v>
      </c>
      <c r="O2383" s="25" t="s">
        <v>54</v>
      </c>
      <c r="P2383" s="29" t="n">
        <v>42819</v>
      </c>
      <c r="Q2383" s="29" t="n">
        <v>42902</v>
      </c>
      <c r="R2383" s="28" t="n">
        <v>55</v>
      </c>
      <c r="S2383" s="28" t="n">
        <f aca="false">IF(O2383="Won",R2383,IF(O2383="Lost",0,N2383))</f>
        <v>55</v>
      </c>
      <c r="T2383" s="30" t="n">
        <f aca="false">IF(AND(P2383&lt;&gt;"",Q2383&lt;&gt;""),Q2383-P2383,"")</f>
        <v>83</v>
      </c>
      <c r="U2383" s="30" t="str">
        <f aca="false">IF(AND(O2383="Engaging",P2383&lt;&gt;""),'Leia-me'!$B$5-P2383,"")</f>
        <v/>
      </c>
      <c r="V2383" s="25" t="str">
        <f aca="false">IF(O2383&lt;&gt;"Engaging","",IF(U2383&lt;='Leia-me'!$B$6,"Saudável",IF(U2383&lt;='Leia-me'!$B$7,"Esfriando",IF(U2383&lt;='Leia-me'!$B$8,"Última chance","Zumbi"))))</f>
        <v/>
      </c>
      <c r="W2383" s="25" t="n">
        <f aca="false">IF(O2383="Won",1,IF(O2383="Lost",0,""))</f>
        <v>1</v>
      </c>
      <c r="Y2383" s="25" t="str">
        <f aca="false">IF(E2383="","Sim","")</f>
        <v/>
      </c>
    </row>
    <row r="2384" customFormat="false" ht="15" hidden="false" customHeight="false" outlineLevel="0" collapsed="false">
      <c r="A2384" s="25" t="s">
        <v>2638</v>
      </c>
      <c r="B2384" s="25" t="s">
        <v>67</v>
      </c>
      <c r="C2384" s="25" t="s">
        <v>75</v>
      </c>
      <c r="D2384" s="25" t="s">
        <v>78</v>
      </c>
      <c r="E2384" s="25" t="s">
        <v>215</v>
      </c>
      <c r="F2384" s="25" t="s">
        <v>177</v>
      </c>
      <c r="G2384" s="26" t="n">
        <v>1102.43</v>
      </c>
      <c r="H2384" s="27" t="n">
        <v>1759</v>
      </c>
      <c r="I2384" s="25" t="s">
        <v>147</v>
      </c>
      <c r="K2384" s="25" t="n">
        <v>2006</v>
      </c>
      <c r="L2384" s="25" t="s">
        <v>148</v>
      </c>
      <c r="M2384" s="25" t="s">
        <v>149</v>
      </c>
      <c r="N2384" s="28" t="n">
        <v>55</v>
      </c>
      <c r="O2384" s="25" t="s">
        <v>55</v>
      </c>
      <c r="P2384" s="29" t="n">
        <v>42822</v>
      </c>
      <c r="Q2384" s="29" t="n">
        <v>42828</v>
      </c>
      <c r="R2384" s="28" t="n">
        <v>0</v>
      </c>
      <c r="S2384" s="28" t="n">
        <f aca="false">IF(O2384="Won",R2384,IF(O2384="Lost",0,N2384))</f>
        <v>0</v>
      </c>
      <c r="T2384" s="30" t="n">
        <f aca="false">IF(AND(P2384&lt;&gt;"",Q2384&lt;&gt;""),Q2384-P2384,"")</f>
        <v>6</v>
      </c>
      <c r="U2384" s="30" t="str">
        <f aca="false">IF(AND(O2384="Engaging",P2384&lt;&gt;""),'Leia-me'!$B$5-P2384,"")</f>
        <v/>
      </c>
      <c r="V2384" s="25" t="str">
        <f aca="false">IF(O2384&lt;&gt;"Engaging","",IF(U2384&lt;='Leia-me'!$B$6,"Saudável",IF(U2384&lt;='Leia-me'!$B$7,"Esfriando",IF(U2384&lt;='Leia-me'!$B$8,"Última chance","Zumbi"))))</f>
        <v/>
      </c>
      <c r="W2384" s="25" t="n">
        <f aca="false">IF(O2384="Won",1,IF(O2384="Lost",0,""))</f>
        <v>0</v>
      </c>
      <c r="Y2384" s="25" t="str">
        <f aca="false">IF(E2384="","Sim","")</f>
        <v/>
      </c>
    </row>
    <row r="2385" customFormat="false" ht="15" hidden="false" customHeight="false" outlineLevel="0" collapsed="false">
      <c r="A2385" s="25" t="s">
        <v>2639</v>
      </c>
      <c r="B2385" s="25" t="s">
        <v>67</v>
      </c>
      <c r="C2385" s="25" t="s">
        <v>75</v>
      </c>
      <c r="D2385" s="25" t="s">
        <v>78</v>
      </c>
      <c r="E2385" s="25" t="s">
        <v>218</v>
      </c>
      <c r="F2385" s="25" t="s">
        <v>146</v>
      </c>
      <c r="G2385" s="26" t="n">
        <v>4.54</v>
      </c>
      <c r="H2385" s="27" t="n">
        <v>9</v>
      </c>
      <c r="I2385" s="25" t="s">
        <v>147</v>
      </c>
      <c r="K2385" s="25" t="n">
        <v>2017</v>
      </c>
      <c r="L2385" s="25" t="s">
        <v>1834</v>
      </c>
      <c r="M2385" s="25" t="s">
        <v>171</v>
      </c>
      <c r="N2385" s="28" t="n">
        <v>4821</v>
      </c>
      <c r="O2385" s="25" t="s">
        <v>55</v>
      </c>
      <c r="P2385" s="29" t="n">
        <v>42823</v>
      </c>
      <c r="Q2385" s="29" t="n">
        <v>42875</v>
      </c>
      <c r="R2385" s="28" t="n">
        <v>0</v>
      </c>
      <c r="S2385" s="28" t="n">
        <f aca="false">IF(O2385="Won",R2385,IF(O2385="Lost",0,N2385))</f>
        <v>0</v>
      </c>
      <c r="T2385" s="30" t="n">
        <f aca="false">IF(AND(P2385&lt;&gt;"",Q2385&lt;&gt;""),Q2385-P2385,"")</f>
        <v>52</v>
      </c>
      <c r="U2385" s="30" t="str">
        <f aca="false">IF(AND(O2385="Engaging",P2385&lt;&gt;""),'Leia-me'!$B$5-P2385,"")</f>
        <v/>
      </c>
      <c r="V2385" s="25" t="str">
        <f aca="false">IF(O2385&lt;&gt;"Engaging","",IF(U2385&lt;='Leia-me'!$B$6,"Saudável",IF(U2385&lt;='Leia-me'!$B$7,"Esfriando",IF(U2385&lt;='Leia-me'!$B$8,"Última chance","Zumbi"))))</f>
        <v/>
      </c>
      <c r="W2385" s="25" t="n">
        <f aca="false">IF(O2385="Won",1,IF(O2385="Lost",0,""))</f>
        <v>0</v>
      </c>
      <c r="X2385" s="25" t="s">
        <v>1835</v>
      </c>
      <c r="Y2385" s="25" t="str">
        <f aca="false">IF(E2385="","Sim","")</f>
        <v/>
      </c>
    </row>
    <row r="2386" customFormat="false" ht="15" hidden="false" customHeight="false" outlineLevel="0" collapsed="false">
      <c r="A2386" s="25" t="s">
        <v>2640</v>
      </c>
      <c r="B2386" s="25" t="s">
        <v>67</v>
      </c>
      <c r="C2386" s="25" t="s">
        <v>75</v>
      </c>
      <c r="D2386" s="25" t="s">
        <v>78</v>
      </c>
      <c r="E2386" s="25" t="s">
        <v>176</v>
      </c>
      <c r="F2386" s="25" t="s">
        <v>177</v>
      </c>
      <c r="G2386" s="26" t="n">
        <v>1698.2</v>
      </c>
      <c r="H2386" s="27" t="n">
        <v>3798</v>
      </c>
      <c r="I2386" s="25" t="s">
        <v>147</v>
      </c>
      <c r="K2386" s="25" t="n">
        <v>1987</v>
      </c>
      <c r="L2386" s="25" t="s">
        <v>160</v>
      </c>
      <c r="M2386" s="25" t="s">
        <v>149</v>
      </c>
      <c r="N2386" s="28" t="n">
        <v>3393</v>
      </c>
      <c r="O2386" s="25" t="s">
        <v>55</v>
      </c>
      <c r="P2386" s="29" t="n">
        <v>42823</v>
      </c>
      <c r="Q2386" s="29" t="n">
        <v>42830</v>
      </c>
      <c r="R2386" s="28" t="n">
        <v>0</v>
      </c>
      <c r="S2386" s="28" t="n">
        <f aca="false">IF(O2386="Won",R2386,IF(O2386="Lost",0,N2386))</f>
        <v>0</v>
      </c>
      <c r="T2386" s="30" t="n">
        <f aca="false">IF(AND(P2386&lt;&gt;"",Q2386&lt;&gt;""),Q2386-P2386,"")</f>
        <v>7</v>
      </c>
      <c r="U2386" s="30" t="str">
        <f aca="false">IF(AND(O2386="Engaging",P2386&lt;&gt;""),'Leia-me'!$B$5-P2386,"")</f>
        <v/>
      </c>
      <c r="V2386" s="25" t="str">
        <f aca="false">IF(O2386&lt;&gt;"Engaging","",IF(U2386&lt;='Leia-me'!$B$6,"Saudável",IF(U2386&lt;='Leia-me'!$B$7,"Esfriando",IF(U2386&lt;='Leia-me'!$B$8,"Última chance","Zumbi"))))</f>
        <v/>
      </c>
      <c r="W2386" s="25" t="n">
        <f aca="false">IF(O2386="Won",1,IF(O2386="Lost",0,""))</f>
        <v>0</v>
      </c>
      <c r="Y2386" s="25" t="str">
        <f aca="false">IF(E2386="","Sim","")</f>
        <v/>
      </c>
    </row>
    <row r="2387" customFormat="false" ht="15" hidden="false" customHeight="false" outlineLevel="0" collapsed="false">
      <c r="A2387" s="25" t="s">
        <v>2641</v>
      </c>
      <c r="B2387" s="25" t="s">
        <v>67</v>
      </c>
      <c r="C2387" s="25" t="s">
        <v>75</v>
      </c>
      <c r="D2387" s="25" t="s">
        <v>78</v>
      </c>
      <c r="E2387" s="25" t="s">
        <v>240</v>
      </c>
      <c r="F2387" s="25" t="s">
        <v>185</v>
      </c>
      <c r="G2387" s="26" t="n">
        <v>1223.72</v>
      </c>
      <c r="H2387" s="27" t="n">
        <v>2497</v>
      </c>
      <c r="I2387" s="25" t="s">
        <v>241</v>
      </c>
      <c r="K2387" s="25" t="n">
        <v>2000</v>
      </c>
      <c r="L2387" s="25" t="s">
        <v>178</v>
      </c>
      <c r="M2387" s="25" t="s">
        <v>171</v>
      </c>
      <c r="N2387" s="28" t="n">
        <v>5482</v>
      </c>
      <c r="O2387" s="25" t="s">
        <v>55</v>
      </c>
      <c r="P2387" s="29" t="n">
        <v>42825</v>
      </c>
      <c r="Q2387" s="29" t="n">
        <v>42827</v>
      </c>
      <c r="R2387" s="28" t="n">
        <v>0</v>
      </c>
      <c r="S2387" s="28" t="n">
        <f aca="false">IF(O2387="Won",R2387,IF(O2387="Lost",0,N2387))</f>
        <v>0</v>
      </c>
      <c r="T2387" s="30" t="n">
        <f aca="false">IF(AND(P2387&lt;&gt;"",Q2387&lt;&gt;""),Q2387-P2387,"")</f>
        <v>2</v>
      </c>
      <c r="U2387" s="30" t="str">
        <f aca="false">IF(AND(O2387="Engaging",P2387&lt;&gt;""),'Leia-me'!$B$5-P2387,"")</f>
        <v/>
      </c>
      <c r="V2387" s="25" t="str">
        <f aca="false">IF(O2387&lt;&gt;"Engaging","",IF(U2387&lt;='Leia-me'!$B$6,"Saudável",IF(U2387&lt;='Leia-me'!$B$7,"Esfriando",IF(U2387&lt;='Leia-me'!$B$8,"Última chance","Zumbi"))))</f>
        <v/>
      </c>
      <c r="W2387" s="25" t="n">
        <f aca="false">IF(O2387="Won",1,IF(O2387="Lost",0,""))</f>
        <v>0</v>
      </c>
      <c r="Y2387" s="25" t="str">
        <f aca="false">IF(E2387="","Sim","")</f>
        <v/>
      </c>
    </row>
    <row r="2388" customFormat="false" ht="15" hidden="false" customHeight="false" outlineLevel="0" collapsed="false">
      <c r="A2388" s="25" t="s">
        <v>2642</v>
      </c>
      <c r="B2388" s="25" t="s">
        <v>67</v>
      </c>
      <c r="C2388" s="25" t="s">
        <v>75</v>
      </c>
      <c r="D2388" s="25" t="s">
        <v>78</v>
      </c>
      <c r="E2388" s="25" t="s">
        <v>218</v>
      </c>
      <c r="F2388" s="25" t="s">
        <v>146</v>
      </c>
      <c r="G2388" s="26" t="n">
        <v>4.54</v>
      </c>
      <c r="H2388" s="27" t="n">
        <v>9</v>
      </c>
      <c r="I2388" s="25" t="s">
        <v>147</v>
      </c>
      <c r="K2388" s="25" t="n">
        <v>2017</v>
      </c>
      <c r="L2388" s="25" t="s">
        <v>170</v>
      </c>
      <c r="M2388" s="25" t="s">
        <v>171</v>
      </c>
      <c r="N2388" s="28" t="n">
        <v>1096</v>
      </c>
      <c r="O2388" s="25" t="s">
        <v>55</v>
      </c>
      <c r="P2388" s="29" t="n">
        <v>42826</v>
      </c>
      <c r="Q2388" s="29" t="n">
        <v>42836</v>
      </c>
      <c r="R2388" s="28" t="n">
        <v>0</v>
      </c>
      <c r="S2388" s="28" t="n">
        <f aca="false">IF(O2388="Won",R2388,IF(O2388="Lost",0,N2388))</f>
        <v>0</v>
      </c>
      <c r="T2388" s="30" t="n">
        <f aca="false">IF(AND(P2388&lt;&gt;"",Q2388&lt;&gt;""),Q2388-P2388,"")</f>
        <v>10</v>
      </c>
      <c r="U2388" s="30" t="str">
        <f aca="false">IF(AND(O2388="Engaging",P2388&lt;&gt;""),'Leia-me'!$B$5-P2388,"")</f>
        <v/>
      </c>
      <c r="V2388" s="25" t="str">
        <f aca="false">IF(O2388&lt;&gt;"Engaging","",IF(U2388&lt;='Leia-me'!$B$6,"Saudável",IF(U2388&lt;='Leia-me'!$B$7,"Esfriando",IF(U2388&lt;='Leia-me'!$B$8,"Última chance","Zumbi"))))</f>
        <v/>
      </c>
      <c r="W2388" s="25" t="n">
        <f aca="false">IF(O2388="Won",1,IF(O2388="Lost",0,""))</f>
        <v>0</v>
      </c>
      <c r="Y2388" s="25" t="str">
        <f aca="false">IF(E2388="","Sim","")</f>
        <v/>
      </c>
    </row>
    <row r="2389" customFormat="false" ht="15" hidden="false" customHeight="false" outlineLevel="0" collapsed="false">
      <c r="A2389" s="25" t="s">
        <v>2643</v>
      </c>
      <c r="B2389" s="25" t="s">
        <v>67</v>
      </c>
      <c r="C2389" s="25" t="s">
        <v>75</v>
      </c>
      <c r="D2389" s="25" t="s">
        <v>78</v>
      </c>
      <c r="E2389" s="25" t="s">
        <v>184</v>
      </c>
      <c r="F2389" s="25" t="s">
        <v>185</v>
      </c>
      <c r="G2389" s="26" t="n">
        <v>1520.66</v>
      </c>
      <c r="H2389" s="27" t="n">
        <v>1806</v>
      </c>
      <c r="I2389" s="25" t="s">
        <v>147</v>
      </c>
      <c r="K2389" s="25" t="n">
        <v>2005</v>
      </c>
      <c r="L2389" s="25" t="s">
        <v>170</v>
      </c>
      <c r="M2389" s="25" t="s">
        <v>171</v>
      </c>
      <c r="N2389" s="28" t="n">
        <v>1096</v>
      </c>
      <c r="O2389" s="25" t="s">
        <v>55</v>
      </c>
      <c r="P2389" s="29" t="n">
        <v>42827</v>
      </c>
      <c r="Q2389" s="29" t="n">
        <v>42828</v>
      </c>
      <c r="R2389" s="28" t="n">
        <v>0</v>
      </c>
      <c r="S2389" s="28" t="n">
        <f aca="false">IF(O2389="Won",R2389,IF(O2389="Lost",0,N2389))</f>
        <v>0</v>
      </c>
      <c r="T2389" s="30" t="n">
        <f aca="false">IF(AND(P2389&lt;&gt;"",Q2389&lt;&gt;""),Q2389-P2389,"")</f>
        <v>1</v>
      </c>
      <c r="U2389" s="30" t="str">
        <f aca="false">IF(AND(O2389="Engaging",P2389&lt;&gt;""),'Leia-me'!$B$5-P2389,"")</f>
        <v/>
      </c>
      <c r="V2389" s="25" t="str">
        <f aca="false">IF(O2389&lt;&gt;"Engaging","",IF(U2389&lt;='Leia-me'!$B$6,"Saudável",IF(U2389&lt;='Leia-me'!$B$7,"Esfriando",IF(U2389&lt;='Leia-me'!$B$8,"Última chance","Zumbi"))))</f>
        <v/>
      </c>
      <c r="W2389" s="25" t="n">
        <f aca="false">IF(O2389="Won",1,IF(O2389="Lost",0,""))</f>
        <v>0</v>
      </c>
      <c r="Y2389" s="25" t="str">
        <f aca="false">IF(E2389="","Sim","")</f>
        <v/>
      </c>
    </row>
    <row r="2390" customFormat="false" ht="15" hidden="false" customHeight="false" outlineLevel="0" collapsed="false">
      <c r="A2390" s="25" t="s">
        <v>2644</v>
      </c>
      <c r="B2390" s="25" t="s">
        <v>67</v>
      </c>
      <c r="C2390" s="25" t="s">
        <v>75</v>
      </c>
      <c r="D2390" s="25" t="s">
        <v>78</v>
      </c>
      <c r="E2390" s="25" t="s">
        <v>191</v>
      </c>
      <c r="F2390" s="25" t="s">
        <v>192</v>
      </c>
      <c r="G2390" s="26" t="n">
        <v>2714.9</v>
      </c>
      <c r="H2390" s="27" t="n">
        <v>2641</v>
      </c>
      <c r="I2390" s="25" t="s">
        <v>147</v>
      </c>
      <c r="J2390" s="25" t="s">
        <v>193</v>
      </c>
      <c r="K2390" s="25" t="n">
        <v>1998</v>
      </c>
      <c r="L2390" s="25" t="s">
        <v>186</v>
      </c>
      <c r="M2390" s="25" t="s">
        <v>171</v>
      </c>
      <c r="N2390" s="28" t="n">
        <v>550</v>
      </c>
      <c r="O2390" s="25" t="s">
        <v>54</v>
      </c>
      <c r="P2390" s="29" t="n">
        <v>42827</v>
      </c>
      <c r="Q2390" s="29" t="n">
        <v>42836</v>
      </c>
      <c r="R2390" s="28" t="n">
        <v>507</v>
      </c>
      <c r="S2390" s="28" t="n">
        <f aca="false">IF(O2390="Won",R2390,IF(O2390="Lost",0,N2390))</f>
        <v>507</v>
      </c>
      <c r="T2390" s="30" t="n">
        <f aca="false">IF(AND(P2390&lt;&gt;"",Q2390&lt;&gt;""),Q2390-P2390,"")</f>
        <v>9</v>
      </c>
      <c r="U2390" s="30" t="str">
        <f aca="false">IF(AND(O2390="Engaging",P2390&lt;&gt;""),'Leia-me'!$B$5-P2390,"")</f>
        <v/>
      </c>
      <c r="V2390" s="25" t="str">
        <f aca="false">IF(O2390&lt;&gt;"Engaging","",IF(U2390&lt;='Leia-me'!$B$6,"Saudável",IF(U2390&lt;='Leia-me'!$B$7,"Esfriando",IF(U2390&lt;='Leia-me'!$B$8,"Última chance","Zumbi"))))</f>
        <v/>
      </c>
      <c r="W2390" s="25" t="n">
        <f aca="false">IF(O2390="Won",1,IF(O2390="Lost",0,""))</f>
        <v>1</v>
      </c>
      <c r="Y2390" s="25" t="str">
        <f aca="false">IF(E2390="","Sim","")</f>
        <v/>
      </c>
    </row>
    <row r="2391" customFormat="false" ht="15" hidden="false" customHeight="false" outlineLevel="0" collapsed="false">
      <c r="A2391" s="25" t="s">
        <v>2645</v>
      </c>
      <c r="B2391" s="25" t="s">
        <v>67</v>
      </c>
      <c r="C2391" s="25" t="s">
        <v>75</v>
      </c>
      <c r="D2391" s="25" t="s">
        <v>78</v>
      </c>
      <c r="E2391" s="25" t="s">
        <v>195</v>
      </c>
      <c r="F2391" s="25" t="s">
        <v>185</v>
      </c>
      <c r="G2391" s="26" t="n">
        <v>8170.38</v>
      </c>
      <c r="H2391" s="27" t="n">
        <v>16499</v>
      </c>
      <c r="I2391" s="25" t="s">
        <v>196</v>
      </c>
      <c r="K2391" s="25" t="n">
        <v>1997</v>
      </c>
      <c r="L2391" s="25" t="s">
        <v>148</v>
      </c>
      <c r="M2391" s="25" t="s">
        <v>149</v>
      </c>
      <c r="N2391" s="28" t="n">
        <v>55</v>
      </c>
      <c r="O2391" s="25" t="s">
        <v>55</v>
      </c>
      <c r="P2391" s="29" t="n">
        <v>42828</v>
      </c>
      <c r="Q2391" s="29" t="n">
        <v>42835</v>
      </c>
      <c r="R2391" s="28" t="n">
        <v>0</v>
      </c>
      <c r="S2391" s="28" t="n">
        <f aca="false">IF(O2391="Won",R2391,IF(O2391="Lost",0,N2391))</f>
        <v>0</v>
      </c>
      <c r="T2391" s="30" t="n">
        <f aca="false">IF(AND(P2391&lt;&gt;"",Q2391&lt;&gt;""),Q2391-P2391,"")</f>
        <v>7</v>
      </c>
      <c r="U2391" s="30" t="str">
        <f aca="false">IF(AND(O2391="Engaging",P2391&lt;&gt;""),'Leia-me'!$B$5-P2391,"")</f>
        <v/>
      </c>
      <c r="V2391" s="25" t="str">
        <f aca="false">IF(O2391&lt;&gt;"Engaging","",IF(U2391&lt;='Leia-me'!$B$6,"Saudável",IF(U2391&lt;='Leia-me'!$B$7,"Esfriando",IF(U2391&lt;='Leia-me'!$B$8,"Última chance","Zumbi"))))</f>
        <v/>
      </c>
      <c r="W2391" s="25" t="n">
        <f aca="false">IF(O2391="Won",1,IF(O2391="Lost",0,""))</f>
        <v>0</v>
      </c>
      <c r="Y2391" s="25" t="str">
        <f aca="false">IF(E2391="","Sim","")</f>
        <v/>
      </c>
    </row>
    <row r="2392" customFormat="false" ht="15" hidden="false" customHeight="false" outlineLevel="0" collapsed="false">
      <c r="A2392" s="25" t="s">
        <v>2646</v>
      </c>
      <c r="B2392" s="25" t="s">
        <v>67</v>
      </c>
      <c r="C2392" s="25" t="s">
        <v>75</v>
      </c>
      <c r="D2392" s="25" t="s">
        <v>78</v>
      </c>
      <c r="E2392" s="25" t="s">
        <v>173</v>
      </c>
      <c r="F2392" s="25" t="s">
        <v>146</v>
      </c>
      <c r="G2392" s="26" t="n">
        <v>647.18</v>
      </c>
      <c r="H2392" s="27" t="n">
        <v>1185</v>
      </c>
      <c r="I2392" s="25" t="s">
        <v>174</v>
      </c>
      <c r="K2392" s="25" t="n">
        <v>1986</v>
      </c>
      <c r="L2392" s="25" t="s">
        <v>186</v>
      </c>
      <c r="M2392" s="25" t="s">
        <v>171</v>
      </c>
      <c r="N2392" s="28" t="n">
        <v>550</v>
      </c>
      <c r="O2392" s="25" t="s">
        <v>54</v>
      </c>
      <c r="P2392" s="29" t="n">
        <v>42828</v>
      </c>
      <c r="Q2392" s="29" t="n">
        <v>42830</v>
      </c>
      <c r="R2392" s="28" t="n">
        <v>532</v>
      </c>
      <c r="S2392" s="28" t="n">
        <f aca="false">IF(O2392="Won",R2392,IF(O2392="Lost",0,N2392))</f>
        <v>532</v>
      </c>
      <c r="T2392" s="30" t="n">
        <f aca="false">IF(AND(P2392&lt;&gt;"",Q2392&lt;&gt;""),Q2392-P2392,"")</f>
        <v>2</v>
      </c>
      <c r="U2392" s="30" t="str">
        <f aca="false">IF(AND(O2392="Engaging",P2392&lt;&gt;""),'Leia-me'!$B$5-P2392,"")</f>
        <v/>
      </c>
      <c r="V2392" s="25" t="str">
        <f aca="false">IF(O2392&lt;&gt;"Engaging","",IF(U2392&lt;='Leia-me'!$B$6,"Saudável",IF(U2392&lt;='Leia-me'!$B$7,"Esfriando",IF(U2392&lt;='Leia-me'!$B$8,"Última chance","Zumbi"))))</f>
        <v/>
      </c>
      <c r="W2392" s="25" t="n">
        <f aca="false">IF(O2392="Won",1,IF(O2392="Lost",0,""))</f>
        <v>1</v>
      </c>
      <c r="Y2392" s="25" t="str">
        <f aca="false">IF(E2392="","Sim","")</f>
        <v/>
      </c>
    </row>
    <row r="2393" customFormat="false" ht="15" hidden="false" customHeight="false" outlineLevel="0" collapsed="false">
      <c r="A2393" s="25" t="s">
        <v>2647</v>
      </c>
      <c r="B2393" s="25" t="s">
        <v>67</v>
      </c>
      <c r="C2393" s="25" t="s">
        <v>75</v>
      </c>
      <c r="D2393" s="25" t="s">
        <v>78</v>
      </c>
      <c r="E2393" s="25" t="s">
        <v>180</v>
      </c>
      <c r="F2393" s="25" t="s">
        <v>146</v>
      </c>
      <c r="G2393" s="26" t="n">
        <v>3178.24</v>
      </c>
      <c r="H2393" s="27" t="n">
        <v>4540</v>
      </c>
      <c r="I2393" s="25" t="s">
        <v>147</v>
      </c>
      <c r="K2393" s="25" t="n">
        <v>2002</v>
      </c>
      <c r="L2393" s="25" t="s">
        <v>1834</v>
      </c>
      <c r="M2393" s="25" t="s">
        <v>171</v>
      </c>
      <c r="N2393" s="28" t="n">
        <v>4821</v>
      </c>
      <c r="O2393" s="25" t="s">
        <v>54</v>
      </c>
      <c r="P2393" s="29" t="n">
        <v>42828</v>
      </c>
      <c r="Q2393" s="29" t="n">
        <v>42829</v>
      </c>
      <c r="R2393" s="28" t="n">
        <v>5615</v>
      </c>
      <c r="S2393" s="28" t="n">
        <f aca="false">IF(O2393="Won",R2393,IF(O2393="Lost",0,N2393))</f>
        <v>5615</v>
      </c>
      <c r="T2393" s="30" t="n">
        <f aca="false">IF(AND(P2393&lt;&gt;"",Q2393&lt;&gt;""),Q2393-P2393,"")</f>
        <v>1</v>
      </c>
      <c r="U2393" s="30" t="str">
        <f aca="false">IF(AND(O2393="Engaging",P2393&lt;&gt;""),'Leia-me'!$B$5-P2393,"")</f>
        <v/>
      </c>
      <c r="V2393" s="25" t="str">
        <f aca="false">IF(O2393&lt;&gt;"Engaging","",IF(U2393&lt;='Leia-me'!$B$6,"Saudável",IF(U2393&lt;='Leia-me'!$B$7,"Esfriando",IF(U2393&lt;='Leia-me'!$B$8,"Última chance","Zumbi"))))</f>
        <v/>
      </c>
      <c r="W2393" s="25" t="n">
        <f aca="false">IF(O2393="Won",1,IF(O2393="Lost",0,""))</f>
        <v>1</v>
      </c>
      <c r="X2393" s="25" t="s">
        <v>1835</v>
      </c>
      <c r="Y2393" s="25" t="str">
        <f aca="false">IF(E2393="","Sim","")</f>
        <v/>
      </c>
    </row>
    <row r="2394" customFormat="false" ht="15" hidden="false" customHeight="false" outlineLevel="0" collapsed="false">
      <c r="A2394" s="25" t="s">
        <v>2648</v>
      </c>
      <c r="B2394" s="25" t="s">
        <v>67</v>
      </c>
      <c r="C2394" s="25" t="s">
        <v>75</v>
      </c>
      <c r="D2394" s="25" t="s">
        <v>78</v>
      </c>
      <c r="E2394" s="25" t="s">
        <v>195</v>
      </c>
      <c r="F2394" s="25" t="s">
        <v>185</v>
      </c>
      <c r="G2394" s="26" t="n">
        <v>8170.38</v>
      </c>
      <c r="H2394" s="27" t="n">
        <v>16499</v>
      </c>
      <c r="I2394" s="25" t="s">
        <v>196</v>
      </c>
      <c r="K2394" s="25" t="n">
        <v>1997</v>
      </c>
      <c r="L2394" s="25" t="s">
        <v>160</v>
      </c>
      <c r="M2394" s="25" t="s">
        <v>149</v>
      </c>
      <c r="N2394" s="28" t="n">
        <v>3393</v>
      </c>
      <c r="O2394" s="25" t="s">
        <v>55</v>
      </c>
      <c r="P2394" s="29" t="n">
        <v>42830</v>
      </c>
      <c r="Q2394" s="29" t="n">
        <v>42832</v>
      </c>
      <c r="R2394" s="28" t="n">
        <v>0</v>
      </c>
      <c r="S2394" s="28" t="n">
        <f aca="false">IF(O2394="Won",R2394,IF(O2394="Lost",0,N2394))</f>
        <v>0</v>
      </c>
      <c r="T2394" s="30" t="n">
        <f aca="false">IF(AND(P2394&lt;&gt;"",Q2394&lt;&gt;""),Q2394-P2394,"")</f>
        <v>2</v>
      </c>
      <c r="U2394" s="30" t="str">
        <f aca="false">IF(AND(O2394="Engaging",P2394&lt;&gt;""),'Leia-me'!$B$5-P2394,"")</f>
        <v/>
      </c>
      <c r="V2394" s="25" t="str">
        <f aca="false">IF(O2394&lt;&gt;"Engaging","",IF(U2394&lt;='Leia-me'!$B$6,"Saudável",IF(U2394&lt;='Leia-me'!$B$7,"Esfriando",IF(U2394&lt;='Leia-me'!$B$8,"Última chance","Zumbi"))))</f>
        <v/>
      </c>
      <c r="W2394" s="25" t="n">
        <f aca="false">IF(O2394="Won",1,IF(O2394="Lost",0,""))</f>
        <v>0</v>
      </c>
      <c r="Y2394" s="25" t="str">
        <f aca="false">IF(E2394="","Sim","")</f>
        <v/>
      </c>
    </row>
    <row r="2395" customFormat="false" ht="15" hidden="false" customHeight="false" outlineLevel="0" collapsed="false">
      <c r="A2395" s="25" t="s">
        <v>2649</v>
      </c>
      <c r="B2395" s="25" t="s">
        <v>67</v>
      </c>
      <c r="C2395" s="25" t="s">
        <v>75</v>
      </c>
      <c r="D2395" s="25" t="s">
        <v>78</v>
      </c>
      <c r="E2395" s="25" t="s">
        <v>151</v>
      </c>
      <c r="F2395" s="25" t="s">
        <v>146</v>
      </c>
      <c r="G2395" s="26" t="n">
        <v>587.34</v>
      </c>
      <c r="H2395" s="27" t="n">
        <v>1356</v>
      </c>
      <c r="I2395" s="25" t="s">
        <v>152</v>
      </c>
      <c r="K2395" s="25" t="n">
        <v>2012</v>
      </c>
      <c r="L2395" s="25" t="s">
        <v>148</v>
      </c>
      <c r="M2395" s="25" t="s">
        <v>149</v>
      </c>
      <c r="N2395" s="28" t="n">
        <v>55</v>
      </c>
      <c r="O2395" s="25" t="s">
        <v>55</v>
      </c>
      <c r="P2395" s="29" t="n">
        <v>42831</v>
      </c>
      <c r="Q2395" s="29" t="n">
        <v>42841</v>
      </c>
      <c r="R2395" s="28" t="n">
        <v>0</v>
      </c>
      <c r="S2395" s="28" t="n">
        <f aca="false">IF(O2395="Won",R2395,IF(O2395="Lost",0,N2395))</f>
        <v>0</v>
      </c>
      <c r="T2395" s="30" t="n">
        <f aca="false">IF(AND(P2395&lt;&gt;"",Q2395&lt;&gt;""),Q2395-P2395,"")</f>
        <v>10</v>
      </c>
      <c r="U2395" s="30" t="str">
        <f aca="false">IF(AND(O2395="Engaging",P2395&lt;&gt;""),'Leia-me'!$B$5-P2395,"")</f>
        <v/>
      </c>
      <c r="V2395" s="25" t="str">
        <f aca="false">IF(O2395&lt;&gt;"Engaging","",IF(U2395&lt;='Leia-me'!$B$6,"Saudável",IF(U2395&lt;='Leia-me'!$B$7,"Esfriando",IF(U2395&lt;='Leia-me'!$B$8,"Última chance","Zumbi"))))</f>
        <v/>
      </c>
      <c r="W2395" s="25" t="n">
        <f aca="false">IF(O2395="Won",1,IF(O2395="Lost",0,""))</f>
        <v>0</v>
      </c>
      <c r="Y2395" s="25" t="str">
        <f aca="false">IF(E2395="","Sim","")</f>
        <v/>
      </c>
    </row>
    <row r="2396" customFormat="false" ht="15" hidden="false" customHeight="false" outlineLevel="0" collapsed="false">
      <c r="A2396" s="25" t="s">
        <v>2650</v>
      </c>
      <c r="B2396" s="25" t="s">
        <v>67</v>
      </c>
      <c r="C2396" s="25" t="s">
        <v>75</v>
      </c>
      <c r="D2396" s="25" t="s">
        <v>78</v>
      </c>
      <c r="E2396" s="25" t="s">
        <v>188</v>
      </c>
      <c r="F2396" s="25" t="s">
        <v>185</v>
      </c>
      <c r="G2396" s="26" t="n">
        <v>1008.06</v>
      </c>
      <c r="H2396" s="27" t="n">
        <v>1238</v>
      </c>
      <c r="I2396" s="25" t="s">
        <v>147</v>
      </c>
      <c r="K2396" s="25" t="n">
        <v>1983</v>
      </c>
      <c r="L2396" s="25" t="s">
        <v>160</v>
      </c>
      <c r="M2396" s="25" t="s">
        <v>149</v>
      </c>
      <c r="N2396" s="28" t="n">
        <v>3393</v>
      </c>
      <c r="O2396" s="25" t="s">
        <v>55</v>
      </c>
      <c r="P2396" s="29" t="n">
        <v>42831</v>
      </c>
      <c r="Q2396" s="29" t="n">
        <v>42838</v>
      </c>
      <c r="R2396" s="28" t="n">
        <v>0</v>
      </c>
      <c r="S2396" s="28" t="n">
        <f aca="false">IF(O2396="Won",R2396,IF(O2396="Lost",0,N2396))</f>
        <v>0</v>
      </c>
      <c r="T2396" s="30" t="n">
        <f aca="false">IF(AND(P2396&lt;&gt;"",Q2396&lt;&gt;""),Q2396-P2396,"")</f>
        <v>7</v>
      </c>
      <c r="U2396" s="30" t="str">
        <f aca="false">IF(AND(O2396="Engaging",P2396&lt;&gt;""),'Leia-me'!$B$5-P2396,"")</f>
        <v/>
      </c>
      <c r="V2396" s="25" t="str">
        <f aca="false">IF(O2396&lt;&gt;"Engaging","",IF(U2396&lt;='Leia-me'!$B$6,"Saudável",IF(U2396&lt;='Leia-me'!$B$7,"Esfriando",IF(U2396&lt;='Leia-me'!$B$8,"Última chance","Zumbi"))))</f>
        <v/>
      </c>
      <c r="W2396" s="25" t="n">
        <f aca="false">IF(O2396="Won",1,IF(O2396="Lost",0,""))</f>
        <v>0</v>
      </c>
      <c r="Y2396" s="25" t="str">
        <f aca="false">IF(E2396="","Sim","")</f>
        <v/>
      </c>
    </row>
    <row r="2397" customFormat="false" ht="15" hidden="false" customHeight="false" outlineLevel="0" collapsed="false">
      <c r="A2397" s="25" t="s">
        <v>2651</v>
      </c>
      <c r="B2397" s="25" t="s">
        <v>67</v>
      </c>
      <c r="C2397" s="25" t="s">
        <v>75</v>
      </c>
      <c r="D2397" s="25" t="s">
        <v>78</v>
      </c>
      <c r="E2397" s="25" t="s">
        <v>251</v>
      </c>
      <c r="F2397" s="25" t="s">
        <v>211</v>
      </c>
      <c r="G2397" s="26" t="n">
        <v>332.43</v>
      </c>
      <c r="H2397" s="27" t="n">
        <v>799</v>
      </c>
      <c r="I2397" s="25" t="s">
        <v>147</v>
      </c>
      <c r="K2397" s="25" t="n">
        <v>1995</v>
      </c>
      <c r="L2397" s="25" t="s">
        <v>160</v>
      </c>
      <c r="M2397" s="25" t="s">
        <v>149</v>
      </c>
      <c r="N2397" s="28" t="n">
        <v>3393</v>
      </c>
      <c r="O2397" s="25" t="s">
        <v>55</v>
      </c>
      <c r="P2397" s="29" t="n">
        <v>42832</v>
      </c>
      <c r="Q2397" s="29" t="n">
        <v>42843</v>
      </c>
      <c r="R2397" s="28" t="n">
        <v>0</v>
      </c>
      <c r="S2397" s="28" t="n">
        <f aca="false">IF(O2397="Won",R2397,IF(O2397="Lost",0,N2397))</f>
        <v>0</v>
      </c>
      <c r="T2397" s="30" t="n">
        <f aca="false">IF(AND(P2397&lt;&gt;"",Q2397&lt;&gt;""),Q2397-P2397,"")</f>
        <v>11</v>
      </c>
      <c r="U2397" s="30" t="str">
        <f aca="false">IF(AND(O2397="Engaging",P2397&lt;&gt;""),'Leia-me'!$B$5-P2397,"")</f>
        <v/>
      </c>
      <c r="V2397" s="25" t="str">
        <f aca="false">IF(O2397&lt;&gt;"Engaging","",IF(U2397&lt;='Leia-me'!$B$6,"Saudável",IF(U2397&lt;='Leia-me'!$B$7,"Esfriando",IF(U2397&lt;='Leia-me'!$B$8,"Última chance","Zumbi"))))</f>
        <v/>
      </c>
      <c r="W2397" s="25" t="n">
        <f aca="false">IF(O2397="Won",1,IF(O2397="Lost",0,""))</f>
        <v>0</v>
      </c>
      <c r="Y2397" s="25" t="str">
        <f aca="false">IF(E2397="","Sim","")</f>
        <v/>
      </c>
    </row>
    <row r="2398" customFormat="false" ht="15" hidden="false" customHeight="false" outlineLevel="0" collapsed="false">
      <c r="A2398" s="25" t="s">
        <v>2652</v>
      </c>
      <c r="B2398" s="25" t="s">
        <v>67</v>
      </c>
      <c r="C2398" s="25" t="s">
        <v>75</v>
      </c>
      <c r="D2398" s="25" t="s">
        <v>78</v>
      </c>
      <c r="E2398" s="25" t="s">
        <v>169</v>
      </c>
      <c r="F2398" s="25" t="s">
        <v>168</v>
      </c>
      <c r="G2398" s="26" t="n">
        <v>2403.58</v>
      </c>
      <c r="H2398" s="27" t="n">
        <v>8801</v>
      </c>
      <c r="I2398" s="25" t="s">
        <v>147</v>
      </c>
      <c r="K2398" s="25" t="n">
        <v>1986</v>
      </c>
      <c r="L2398" s="25" t="s">
        <v>160</v>
      </c>
      <c r="M2398" s="25" t="s">
        <v>149</v>
      </c>
      <c r="N2398" s="28" t="n">
        <v>3393</v>
      </c>
      <c r="O2398" s="25" t="s">
        <v>54</v>
      </c>
      <c r="P2398" s="29" t="n">
        <v>42834</v>
      </c>
      <c r="Q2398" s="29" t="n">
        <v>42839</v>
      </c>
      <c r="R2398" s="28" t="n">
        <v>3077</v>
      </c>
      <c r="S2398" s="28" t="n">
        <f aca="false">IF(O2398="Won",R2398,IF(O2398="Lost",0,N2398))</f>
        <v>3077</v>
      </c>
      <c r="T2398" s="30" t="n">
        <f aca="false">IF(AND(P2398&lt;&gt;"",Q2398&lt;&gt;""),Q2398-P2398,"")</f>
        <v>5</v>
      </c>
      <c r="U2398" s="30" t="str">
        <f aca="false">IF(AND(O2398="Engaging",P2398&lt;&gt;""),'Leia-me'!$B$5-P2398,"")</f>
        <v/>
      </c>
      <c r="V2398" s="25" t="str">
        <f aca="false">IF(O2398&lt;&gt;"Engaging","",IF(U2398&lt;='Leia-me'!$B$6,"Saudável",IF(U2398&lt;='Leia-me'!$B$7,"Esfriando",IF(U2398&lt;='Leia-me'!$B$8,"Última chance","Zumbi"))))</f>
        <v/>
      </c>
      <c r="W2398" s="25" t="n">
        <f aca="false">IF(O2398="Won",1,IF(O2398="Lost",0,""))</f>
        <v>1</v>
      </c>
      <c r="Y2398" s="25" t="str">
        <f aca="false">IF(E2398="","Sim","")</f>
        <v/>
      </c>
    </row>
    <row r="2399" customFormat="false" ht="15" hidden="false" customHeight="false" outlineLevel="0" collapsed="false">
      <c r="A2399" s="25" t="s">
        <v>2653</v>
      </c>
      <c r="B2399" s="25" t="s">
        <v>67</v>
      </c>
      <c r="C2399" s="25" t="s">
        <v>75</v>
      </c>
      <c r="D2399" s="25" t="s">
        <v>78</v>
      </c>
      <c r="E2399" s="25" t="s">
        <v>266</v>
      </c>
      <c r="F2399" s="25" t="s">
        <v>267</v>
      </c>
      <c r="G2399" s="26" t="n">
        <v>2041.73</v>
      </c>
      <c r="H2399" s="27" t="n">
        <v>5276</v>
      </c>
      <c r="I2399" s="25" t="s">
        <v>147</v>
      </c>
      <c r="K2399" s="25" t="n">
        <v>1997</v>
      </c>
      <c r="L2399" s="25" t="s">
        <v>186</v>
      </c>
      <c r="M2399" s="25" t="s">
        <v>171</v>
      </c>
      <c r="N2399" s="28" t="n">
        <v>550</v>
      </c>
      <c r="O2399" s="25" t="s">
        <v>55</v>
      </c>
      <c r="P2399" s="29" t="n">
        <v>42835</v>
      </c>
      <c r="Q2399" s="29" t="n">
        <v>42845</v>
      </c>
      <c r="R2399" s="28" t="n">
        <v>0</v>
      </c>
      <c r="S2399" s="28" t="n">
        <f aca="false">IF(O2399="Won",R2399,IF(O2399="Lost",0,N2399))</f>
        <v>0</v>
      </c>
      <c r="T2399" s="30" t="n">
        <f aca="false">IF(AND(P2399&lt;&gt;"",Q2399&lt;&gt;""),Q2399-P2399,"")</f>
        <v>10</v>
      </c>
      <c r="U2399" s="30" t="str">
        <f aca="false">IF(AND(O2399="Engaging",P2399&lt;&gt;""),'Leia-me'!$B$5-P2399,"")</f>
        <v/>
      </c>
      <c r="V2399" s="25" t="str">
        <f aca="false">IF(O2399&lt;&gt;"Engaging","",IF(U2399&lt;='Leia-me'!$B$6,"Saudável",IF(U2399&lt;='Leia-me'!$B$7,"Esfriando",IF(U2399&lt;='Leia-me'!$B$8,"Última chance","Zumbi"))))</f>
        <v/>
      </c>
      <c r="W2399" s="25" t="n">
        <f aca="false">IF(O2399="Won",1,IF(O2399="Lost",0,""))</f>
        <v>0</v>
      </c>
      <c r="Y2399" s="25" t="str">
        <f aca="false">IF(E2399="","Sim","")</f>
        <v/>
      </c>
    </row>
    <row r="2400" customFormat="false" ht="15" hidden="false" customHeight="false" outlineLevel="0" collapsed="false">
      <c r="A2400" s="25" t="s">
        <v>2654</v>
      </c>
      <c r="B2400" s="25" t="s">
        <v>67</v>
      </c>
      <c r="C2400" s="25" t="s">
        <v>75</v>
      </c>
      <c r="D2400" s="25" t="s">
        <v>78</v>
      </c>
      <c r="E2400" s="25" t="s">
        <v>188</v>
      </c>
      <c r="F2400" s="25" t="s">
        <v>185</v>
      </c>
      <c r="G2400" s="26" t="n">
        <v>1008.06</v>
      </c>
      <c r="H2400" s="27" t="n">
        <v>1238</v>
      </c>
      <c r="I2400" s="25" t="s">
        <v>147</v>
      </c>
      <c r="K2400" s="25" t="n">
        <v>1983</v>
      </c>
      <c r="L2400" s="25" t="s">
        <v>186</v>
      </c>
      <c r="M2400" s="25" t="s">
        <v>171</v>
      </c>
      <c r="N2400" s="28" t="n">
        <v>550</v>
      </c>
      <c r="O2400" s="25" t="s">
        <v>55</v>
      </c>
      <c r="P2400" s="29" t="n">
        <v>42836</v>
      </c>
      <c r="Q2400" s="29" t="n">
        <v>42846</v>
      </c>
      <c r="R2400" s="28" t="n">
        <v>0</v>
      </c>
      <c r="S2400" s="28" t="n">
        <f aca="false">IF(O2400="Won",R2400,IF(O2400="Lost",0,N2400))</f>
        <v>0</v>
      </c>
      <c r="T2400" s="30" t="n">
        <f aca="false">IF(AND(P2400&lt;&gt;"",Q2400&lt;&gt;""),Q2400-P2400,"")</f>
        <v>10</v>
      </c>
      <c r="U2400" s="30" t="str">
        <f aca="false">IF(AND(O2400="Engaging",P2400&lt;&gt;""),'Leia-me'!$B$5-P2400,"")</f>
        <v/>
      </c>
      <c r="V2400" s="25" t="str">
        <f aca="false">IF(O2400&lt;&gt;"Engaging","",IF(U2400&lt;='Leia-me'!$B$6,"Saudável",IF(U2400&lt;='Leia-me'!$B$7,"Esfriando",IF(U2400&lt;='Leia-me'!$B$8,"Última chance","Zumbi"))))</f>
        <v/>
      </c>
      <c r="W2400" s="25" t="n">
        <f aca="false">IF(O2400="Won",1,IF(O2400="Lost",0,""))</f>
        <v>0</v>
      </c>
      <c r="Y2400" s="25" t="str">
        <f aca="false">IF(E2400="","Sim","")</f>
        <v/>
      </c>
    </row>
    <row r="2401" customFormat="false" ht="15" hidden="false" customHeight="false" outlineLevel="0" collapsed="false">
      <c r="A2401" s="25" t="s">
        <v>2655</v>
      </c>
      <c r="B2401" s="25" t="s">
        <v>67</v>
      </c>
      <c r="C2401" s="25" t="s">
        <v>75</v>
      </c>
      <c r="D2401" s="25" t="s">
        <v>78</v>
      </c>
      <c r="E2401" s="25" t="s">
        <v>218</v>
      </c>
      <c r="F2401" s="25" t="s">
        <v>146</v>
      </c>
      <c r="G2401" s="26" t="n">
        <v>4.54</v>
      </c>
      <c r="H2401" s="27" t="n">
        <v>9</v>
      </c>
      <c r="I2401" s="25" t="s">
        <v>147</v>
      </c>
      <c r="K2401" s="25" t="n">
        <v>2017</v>
      </c>
      <c r="L2401" s="25" t="s">
        <v>178</v>
      </c>
      <c r="M2401" s="25" t="s">
        <v>171</v>
      </c>
      <c r="N2401" s="28" t="n">
        <v>5482</v>
      </c>
      <c r="O2401" s="25" t="s">
        <v>55</v>
      </c>
      <c r="P2401" s="29" t="n">
        <v>42838</v>
      </c>
      <c r="Q2401" s="29" t="n">
        <v>42844</v>
      </c>
      <c r="R2401" s="28" t="n">
        <v>0</v>
      </c>
      <c r="S2401" s="28" t="n">
        <f aca="false">IF(O2401="Won",R2401,IF(O2401="Lost",0,N2401))</f>
        <v>0</v>
      </c>
      <c r="T2401" s="30" t="n">
        <f aca="false">IF(AND(P2401&lt;&gt;"",Q2401&lt;&gt;""),Q2401-P2401,"")</f>
        <v>6</v>
      </c>
      <c r="U2401" s="30" t="str">
        <f aca="false">IF(AND(O2401="Engaging",P2401&lt;&gt;""),'Leia-me'!$B$5-P2401,"")</f>
        <v/>
      </c>
      <c r="V2401" s="25" t="str">
        <f aca="false">IF(O2401&lt;&gt;"Engaging","",IF(U2401&lt;='Leia-me'!$B$6,"Saudável",IF(U2401&lt;='Leia-me'!$B$7,"Esfriando",IF(U2401&lt;='Leia-me'!$B$8,"Última chance","Zumbi"))))</f>
        <v/>
      </c>
      <c r="W2401" s="25" t="n">
        <f aca="false">IF(O2401="Won",1,IF(O2401="Lost",0,""))</f>
        <v>0</v>
      </c>
      <c r="Y2401" s="25" t="str">
        <f aca="false">IF(E2401="","Sim","")</f>
        <v/>
      </c>
    </row>
    <row r="2402" customFormat="false" ht="15" hidden="false" customHeight="false" outlineLevel="0" collapsed="false">
      <c r="A2402" s="25" t="s">
        <v>2656</v>
      </c>
      <c r="B2402" s="25" t="s">
        <v>67</v>
      </c>
      <c r="C2402" s="25" t="s">
        <v>75</v>
      </c>
      <c r="D2402" s="25" t="s">
        <v>78</v>
      </c>
      <c r="E2402" s="25" t="s">
        <v>145</v>
      </c>
      <c r="F2402" s="25" t="s">
        <v>146</v>
      </c>
      <c r="G2402" s="26" t="n">
        <v>3922.42</v>
      </c>
      <c r="H2402" s="27" t="n">
        <v>6837</v>
      </c>
      <c r="I2402" s="25" t="s">
        <v>147</v>
      </c>
      <c r="K2402" s="25" t="n">
        <v>1992</v>
      </c>
      <c r="L2402" s="25" t="s">
        <v>148</v>
      </c>
      <c r="M2402" s="25" t="s">
        <v>149</v>
      </c>
      <c r="N2402" s="28" t="n">
        <v>55</v>
      </c>
      <c r="O2402" s="25" t="s">
        <v>54</v>
      </c>
      <c r="P2402" s="29" t="n">
        <v>42838</v>
      </c>
      <c r="Q2402" s="29" t="n">
        <v>42847</v>
      </c>
      <c r="R2402" s="28" t="n">
        <v>55</v>
      </c>
      <c r="S2402" s="28" t="n">
        <f aca="false">IF(O2402="Won",R2402,IF(O2402="Lost",0,N2402))</f>
        <v>55</v>
      </c>
      <c r="T2402" s="30" t="n">
        <f aca="false">IF(AND(P2402&lt;&gt;"",Q2402&lt;&gt;""),Q2402-P2402,"")</f>
        <v>9</v>
      </c>
      <c r="U2402" s="30" t="str">
        <f aca="false">IF(AND(O2402="Engaging",P2402&lt;&gt;""),'Leia-me'!$B$5-P2402,"")</f>
        <v/>
      </c>
      <c r="V2402" s="25" t="str">
        <f aca="false">IF(O2402&lt;&gt;"Engaging","",IF(U2402&lt;='Leia-me'!$B$6,"Saudável",IF(U2402&lt;='Leia-me'!$B$7,"Esfriando",IF(U2402&lt;='Leia-me'!$B$8,"Última chance","Zumbi"))))</f>
        <v/>
      </c>
      <c r="W2402" s="25" t="n">
        <f aca="false">IF(O2402="Won",1,IF(O2402="Lost",0,""))</f>
        <v>1</v>
      </c>
      <c r="Y2402" s="25" t="str">
        <f aca="false">IF(E2402="","Sim","")</f>
        <v/>
      </c>
    </row>
    <row r="2403" customFormat="false" ht="15" hidden="false" customHeight="false" outlineLevel="0" collapsed="false">
      <c r="A2403" s="25" t="s">
        <v>2657</v>
      </c>
      <c r="B2403" s="25" t="s">
        <v>67</v>
      </c>
      <c r="C2403" s="25" t="s">
        <v>75</v>
      </c>
      <c r="D2403" s="25" t="s">
        <v>78</v>
      </c>
      <c r="E2403" s="25" t="s">
        <v>240</v>
      </c>
      <c r="F2403" s="25" t="s">
        <v>185</v>
      </c>
      <c r="G2403" s="26" t="n">
        <v>1223.72</v>
      </c>
      <c r="H2403" s="27" t="n">
        <v>2497</v>
      </c>
      <c r="I2403" s="25" t="s">
        <v>241</v>
      </c>
      <c r="K2403" s="25" t="n">
        <v>2000</v>
      </c>
      <c r="L2403" s="25" t="s">
        <v>186</v>
      </c>
      <c r="M2403" s="25" t="s">
        <v>171</v>
      </c>
      <c r="N2403" s="28" t="n">
        <v>550</v>
      </c>
      <c r="O2403" s="25" t="s">
        <v>55</v>
      </c>
      <c r="P2403" s="29" t="n">
        <v>42839</v>
      </c>
      <c r="Q2403" s="29" t="n">
        <v>42902</v>
      </c>
      <c r="R2403" s="28" t="n">
        <v>0</v>
      </c>
      <c r="S2403" s="28" t="n">
        <f aca="false">IF(O2403="Won",R2403,IF(O2403="Lost",0,N2403))</f>
        <v>0</v>
      </c>
      <c r="T2403" s="30" t="n">
        <f aca="false">IF(AND(P2403&lt;&gt;"",Q2403&lt;&gt;""),Q2403-P2403,"")</f>
        <v>63</v>
      </c>
      <c r="U2403" s="30" t="str">
        <f aca="false">IF(AND(O2403="Engaging",P2403&lt;&gt;""),'Leia-me'!$B$5-P2403,"")</f>
        <v/>
      </c>
      <c r="V2403" s="25" t="str">
        <f aca="false">IF(O2403&lt;&gt;"Engaging","",IF(U2403&lt;='Leia-me'!$B$6,"Saudável",IF(U2403&lt;='Leia-me'!$B$7,"Esfriando",IF(U2403&lt;='Leia-me'!$B$8,"Última chance","Zumbi"))))</f>
        <v/>
      </c>
      <c r="W2403" s="25" t="n">
        <f aca="false">IF(O2403="Won",1,IF(O2403="Lost",0,""))</f>
        <v>0</v>
      </c>
      <c r="Y2403" s="25" t="str">
        <f aca="false">IF(E2403="","Sim","")</f>
        <v/>
      </c>
    </row>
    <row r="2404" customFormat="false" ht="15" hidden="false" customHeight="false" outlineLevel="0" collapsed="false">
      <c r="A2404" s="25" t="s">
        <v>2658</v>
      </c>
      <c r="B2404" s="25" t="s">
        <v>67</v>
      </c>
      <c r="C2404" s="25" t="s">
        <v>75</v>
      </c>
      <c r="D2404" s="25" t="s">
        <v>78</v>
      </c>
      <c r="E2404" s="25" t="s">
        <v>176</v>
      </c>
      <c r="F2404" s="25" t="s">
        <v>177</v>
      </c>
      <c r="G2404" s="26" t="n">
        <v>1698.2</v>
      </c>
      <c r="H2404" s="27" t="n">
        <v>3798</v>
      </c>
      <c r="I2404" s="25" t="s">
        <v>147</v>
      </c>
      <c r="K2404" s="25" t="n">
        <v>1987</v>
      </c>
      <c r="L2404" s="25" t="s">
        <v>148</v>
      </c>
      <c r="M2404" s="25" t="s">
        <v>149</v>
      </c>
      <c r="N2404" s="28" t="n">
        <v>55</v>
      </c>
      <c r="O2404" s="25" t="s">
        <v>54</v>
      </c>
      <c r="P2404" s="29" t="n">
        <v>42839</v>
      </c>
      <c r="Q2404" s="29" t="n">
        <v>42840</v>
      </c>
      <c r="R2404" s="28" t="n">
        <v>57</v>
      </c>
      <c r="S2404" s="28" t="n">
        <f aca="false">IF(O2404="Won",R2404,IF(O2404="Lost",0,N2404))</f>
        <v>57</v>
      </c>
      <c r="T2404" s="30" t="n">
        <f aca="false">IF(AND(P2404&lt;&gt;"",Q2404&lt;&gt;""),Q2404-P2404,"")</f>
        <v>1</v>
      </c>
      <c r="U2404" s="30" t="str">
        <f aca="false">IF(AND(O2404="Engaging",P2404&lt;&gt;""),'Leia-me'!$B$5-P2404,"")</f>
        <v/>
      </c>
      <c r="V2404" s="25" t="str">
        <f aca="false">IF(O2404&lt;&gt;"Engaging","",IF(U2404&lt;='Leia-me'!$B$6,"Saudável",IF(U2404&lt;='Leia-me'!$B$7,"Esfriando",IF(U2404&lt;='Leia-me'!$B$8,"Última chance","Zumbi"))))</f>
        <v/>
      </c>
      <c r="W2404" s="25" t="n">
        <f aca="false">IF(O2404="Won",1,IF(O2404="Lost",0,""))</f>
        <v>1</v>
      </c>
      <c r="Y2404" s="25" t="str">
        <f aca="false">IF(E2404="","Sim","")</f>
        <v/>
      </c>
    </row>
    <row r="2405" customFormat="false" ht="15" hidden="false" customHeight="false" outlineLevel="0" collapsed="false">
      <c r="A2405" s="25" t="s">
        <v>2659</v>
      </c>
      <c r="B2405" s="25" t="s">
        <v>67</v>
      </c>
      <c r="C2405" s="25" t="s">
        <v>75</v>
      </c>
      <c r="D2405" s="25" t="s">
        <v>78</v>
      </c>
      <c r="E2405" s="25" t="s">
        <v>173</v>
      </c>
      <c r="F2405" s="25" t="s">
        <v>146</v>
      </c>
      <c r="G2405" s="26" t="n">
        <v>647.18</v>
      </c>
      <c r="H2405" s="27" t="n">
        <v>1185</v>
      </c>
      <c r="I2405" s="25" t="s">
        <v>174</v>
      </c>
      <c r="K2405" s="25" t="n">
        <v>1986</v>
      </c>
      <c r="L2405" s="25" t="s">
        <v>160</v>
      </c>
      <c r="M2405" s="25" t="s">
        <v>149</v>
      </c>
      <c r="N2405" s="28" t="n">
        <v>3393</v>
      </c>
      <c r="O2405" s="25" t="s">
        <v>55</v>
      </c>
      <c r="P2405" s="29" t="n">
        <v>42840</v>
      </c>
      <c r="Q2405" s="29" t="n">
        <v>42841</v>
      </c>
      <c r="R2405" s="28" t="n">
        <v>0</v>
      </c>
      <c r="S2405" s="28" t="n">
        <f aca="false">IF(O2405="Won",R2405,IF(O2405="Lost",0,N2405))</f>
        <v>0</v>
      </c>
      <c r="T2405" s="30" t="n">
        <f aca="false">IF(AND(P2405&lt;&gt;"",Q2405&lt;&gt;""),Q2405-P2405,"")</f>
        <v>1</v>
      </c>
      <c r="U2405" s="30" t="str">
        <f aca="false">IF(AND(O2405="Engaging",P2405&lt;&gt;""),'Leia-me'!$B$5-P2405,"")</f>
        <v/>
      </c>
      <c r="V2405" s="25" t="str">
        <f aca="false">IF(O2405&lt;&gt;"Engaging","",IF(U2405&lt;='Leia-me'!$B$6,"Saudável",IF(U2405&lt;='Leia-me'!$B$7,"Esfriando",IF(U2405&lt;='Leia-me'!$B$8,"Última chance","Zumbi"))))</f>
        <v/>
      </c>
      <c r="W2405" s="25" t="n">
        <f aca="false">IF(O2405="Won",1,IF(O2405="Lost",0,""))</f>
        <v>0</v>
      </c>
      <c r="Y2405" s="25" t="str">
        <f aca="false">IF(E2405="","Sim","")</f>
        <v/>
      </c>
    </row>
    <row r="2406" customFormat="false" ht="15" hidden="false" customHeight="false" outlineLevel="0" collapsed="false">
      <c r="A2406" s="25" t="s">
        <v>2660</v>
      </c>
      <c r="B2406" s="25" t="s">
        <v>67</v>
      </c>
      <c r="C2406" s="25" t="s">
        <v>75</v>
      </c>
      <c r="D2406" s="25" t="s">
        <v>78</v>
      </c>
      <c r="E2406" s="25" t="s">
        <v>154</v>
      </c>
      <c r="F2406" s="25" t="s">
        <v>155</v>
      </c>
      <c r="G2406" s="26" t="n">
        <v>86.68</v>
      </c>
      <c r="H2406" s="27" t="n">
        <v>187</v>
      </c>
      <c r="I2406" s="25" t="s">
        <v>147</v>
      </c>
      <c r="J2406" s="25" t="s">
        <v>156</v>
      </c>
      <c r="K2406" s="25" t="n">
        <v>2007</v>
      </c>
      <c r="L2406" s="25" t="s">
        <v>160</v>
      </c>
      <c r="M2406" s="25" t="s">
        <v>149</v>
      </c>
      <c r="N2406" s="28" t="n">
        <v>3393</v>
      </c>
      <c r="O2406" s="25" t="s">
        <v>55</v>
      </c>
      <c r="P2406" s="29" t="n">
        <v>42840</v>
      </c>
      <c r="Q2406" s="29" t="n">
        <v>42898</v>
      </c>
      <c r="R2406" s="28" t="n">
        <v>0</v>
      </c>
      <c r="S2406" s="28" t="n">
        <f aca="false">IF(O2406="Won",R2406,IF(O2406="Lost",0,N2406))</f>
        <v>0</v>
      </c>
      <c r="T2406" s="30" t="n">
        <f aca="false">IF(AND(P2406&lt;&gt;"",Q2406&lt;&gt;""),Q2406-P2406,"")</f>
        <v>58</v>
      </c>
      <c r="U2406" s="30" t="str">
        <f aca="false">IF(AND(O2406="Engaging",P2406&lt;&gt;""),'Leia-me'!$B$5-P2406,"")</f>
        <v/>
      </c>
      <c r="V2406" s="25" t="str">
        <f aca="false">IF(O2406&lt;&gt;"Engaging","",IF(U2406&lt;='Leia-me'!$B$6,"Saudável",IF(U2406&lt;='Leia-me'!$B$7,"Esfriando",IF(U2406&lt;='Leia-me'!$B$8,"Última chance","Zumbi"))))</f>
        <v/>
      </c>
      <c r="W2406" s="25" t="n">
        <f aca="false">IF(O2406="Won",1,IF(O2406="Lost",0,""))</f>
        <v>0</v>
      </c>
      <c r="Y2406" s="25" t="str">
        <f aca="false">IF(E2406="","Sim","")</f>
        <v/>
      </c>
    </row>
    <row r="2407" customFormat="false" ht="15" hidden="false" customHeight="false" outlineLevel="0" collapsed="false">
      <c r="A2407" s="25" t="s">
        <v>2661</v>
      </c>
      <c r="B2407" s="25" t="s">
        <v>67</v>
      </c>
      <c r="C2407" s="25" t="s">
        <v>75</v>
      </c>
      <c r="D2407" s="25" t="s">
        <v>78</v>
      </c>
      <c r="E2407" s="25" t="s">
        <v>164</v>
      </c>
      <c r="F2407" s="25" t="s">
        <v>165</v>
      </c>
      <c r="G2407" s="26" t="n">
        <v>217.87</v>
      </c>
      <c r="H2407" s="27" t="n">
        <v>551</v>
      </c>
      <c r="I2407" s="25" t="s">
        <v>147</v>
      </c>
      <c r="K2407" s="25" t="n">
        <v>1998</v>
      </c>
      <c r="L2407" s="25" t="s">
        <v>170</v>
      </c>
      <c r="M2407" s="25" t="s">
        <v>171</v>
      </c>
      <c r="N2407" s="28" t="n">
        <v>1096</v>
      </c>
      <c r="O2407" s="25" t="s">
        <v>54</v>
      </c>
      <c r="P2407" s="29" t="n">
        <v>42841</v>
      </c>
      <c r="Q2407" s="29" t="n">
        <v>42847</v>
      </c>
      <c r="R2407" s="28" t="n">
        <v>1055</v>
      </c>
      <c r="S2407" s="28" t="n">
        <f aca="false">IF(O2407="Won",R2407,IF(O2407="Lost",0,N2407))</f>
        <v>1055</v>
      </c>
      <c r="T2407" s="30" t="n">
        <f aca="false">IF(AND(P2407&lt;&gt;"",Q2407&lt;&gt;""),Q2407-P2407,"")</f>
        <v>6</v>
      </c>
      <c r="U2407" s="30" t="str">
        <f aca="false">IF(AND(O2407="Engaging",P2407&lt;&gt;""),'Leia-me'!$B$5-P2407,"")</f>
        <v/>
      </c>
      <c r="V2407" s="25" t="str">
        <f aca="false">IF(O2407&lt;&gt;"Engaging","",IF(U2407&lt;='Leia-me'!$B$6,"Saudável",IF(U2407&lt;='Leia-me'!$B$7,"Esfriando",IF(U2407&lt;='Leia-me'!$B$8,"Última chance","Zumbi"))))</f>
        <v/>
      </c>
      <c r="W2407" s="25" t="n">
        <f aca="false">IF(O2407="Won",1,IF(O2407="Lost",0,""))</f>
        <v>1</v>
      </c>
      <c r="Y2407" s="25" t="str">
        <f aca="false">IF(E2407="","Sim","")</f>
        <v/>
      </c>
    </row>
    <row r="2408" customFormat="false" ht="15" hidden="false" customHeight="false" outlineLevel="0" collapsed="false">
      <c r="A2408" s="25" t="s">
        <v>2662</v>
      </c>
      <c r="B2408" s="25" t="s">
        <v>67</v>
      </c>
      <c r="C2408" s="25" t="s">
        <v>75</v>
      </c>
      <c r="D2408" s="25" t="s">
        <v>78</v>
      </c>
      <c r="E2408" s="25" t="s">
        <v>248</v>
      </c>
      <c r="F2408" s="25" t="s">
        <v>211</v>
      </c>
      <c r="G2408" s="26" t="n">
        <v>894.33</v>
      </c>
      <c r="H2408" s="27" t="n">
        <v>1635</v>
      </c>
      <c r="I2408" s="25" t="s">
        <v>249</v>
      </c>
      <c r="K2408" s="25" t="n">
        <v>2007</v>
      </c>
      <c r="L2408" s="25" t="s">
        <v>1834</v>
      </c>
      <c r="M2408" s="25" t="s">
        <v>171</v>
      </c>
      <c r="N2408" s="28" t="n">
        <v>4821</v>
      </c>
      <c r="O2408" s="25" t="s">
        <v>54</v>
      </c>
      <c r="P2408" s="29" t="n">
        <v>42842</v>
      </c>
      <c r="Q2408" s="29" t="n">
        <v>42849</v>
      </c>
      <c r="R2408" s="28" t="n">
        <v>4784</v>
      </c>
      <c r="S2408" s="28" t="n">
        <f aca="false">IF(O2408="Won",R2408,IF(O2408="Lost",0,N2408))</f>
        <v>4784</v>
      </c>
      <c r="T2408" s="30" t="n">
        <f aca="false">IF(AND(P2408&lt;&gt;"",Q2408&lt;&gt;""),Q2408-P2408,"")</f>
        <v>7</v>
      </c>
      <c r="U2408" s="30" t="str">
        <f aca="false">IF(AND(O2408="Engaging",P2408&lt;&gt;""),'Leia-me'!$B$5-P2408,"")</f>
        <v/>
      </c>
      <c r="V2408" s="25" t="str">
        <f aca="false">IF(O2408&lt;&gt;"Engaging","",IF(U2408&lt;='Leia-me'!$B$6,"Saudável",IF(U2408&lt;='Leia-me'!$B$7,"Esfriando",IF(U2408&lt;='Leia-me'!$B$8,"Última chance","Zumbi"))))</f>
        <v/>
      </c>
      <c r="W2408" s="25" t="n">
        <f aca="false">IF(O2408="Won",1,IF(O2408="Lost",0,""))</f>
        <v>1</v>
      </c>
      <c r="X2408" s="25" t="s">
        <v>1835</v>
      </c>
      <c r="Y2408" s="25" t="str">
        <f aca="false">IF(E2408="","Sim","")</f>
        <v/>
      </c>
    </row>
    <row r="2409" customFormat="false" ht="15" hidden="false" customHeight="false" outlineLevel="0" collapsed="false">
      <c r="A2409" s="25" t="s">
        <v>2663</v>
      </c>
      <c r="B2409" s="25" t="s">
        <v>67</v>
      </c>
      <c r="C2409" s="25" t="s">
        <v>75</v>
      </c>
      <c r="D2409" s="25" t="s">
        <v>78</v>
      </c>
      <c r="E2409" s="25" t="s">
        <v>180</v>
      </c>
      <c r="F2409" s="25" t="s">
        <v>146</v>
      </c>
      <c r="G2409" s="26" t="n">
        <v>3178.24</v>
      </c>
      <c r="H2409" s="27" t="n">
        <v>4540</v>
      </c>
      <c r="I2409" s="25" t="s">
        <v>147</v>
      </c>
      <c r="K2409" s="25" t="n">
        <v>2002</v>
      </c>
      <c r="L2409" s="25" t="s">
        <v>1834</v>
      </c>
      <c r="M2409" s="25" t="s">
        <v>171</v>
      </c>
      <c r="N2409" s="28" t="n">
        <v>4821</v>
      </c>
      <c r="O2409" s="25" t="s">
        <v>55</v>
      </c>
      <c r="P2409" s="29" t="n">
        <v>42843</v>
      </c>
      <c r="Q2409" s="29" t="n">
        <v>42859</v>
      </c>
      <c r="R2409" s="28" t="n">
        <v>0</v>
      </c>
      <c r="S2409" s="28" t="n">
        <f aca="false">IF(O2409="Won",R2409,IF(O2409="Lost",0,N2409))</f>
        <v>0</v>
      </c>
      <c r="T2409" s="30" t="n">
        <f aca="false">IF(AND(P2409&lt;&gt;"",Q2409&lt;&gt;""),Q2409-P2409,"")</f>
        <v>16</v>
      </c>
      <c r="U2409" s="30" t="str">
        <f aca="false">IF(AND(O2409="Engaging",P2409&lt;&gt;""),'Leia-me'!$B$5-P2409,"")</f>
        <v/>
      </c>
      <c r="V2409" s="25" t="str">
        <f aca="false">IF(O2409&lt;&gt;"Engaging","",IF(U2409&lt;='Leia-me'!$B$6,"Saudável",IF(U2409&lt;='Leia-me'!$B$7,"Esfriando",IF(U2409&lt;='Leia-me'!$B$8,"Última chance","Zumbi"))))</f>
        <v/>
      </c>
      <c r="W2409" s="25" t="n">
        <f aca="false">IF(O2409="Won",1,IF(O2409="Lost",0,""))</f>
        <v>0</v>
      </c>
      <c r="X2409" s="25" t="s">
        <v>1835</v>
      </c>
      <c r="Y2409" s="25" t="str">
        <f aca="false">IF(E2409="","Sim","")</f>
        <v/>
      </c>
    </row>
    <row r="2410" customFormat="false" ht="15" hidden="false" customHeight="false" outlineLevel="0" collapsed="false">
      <c r="A2410" s="25" t="s">
        <v>2664</v>
      </c>
      <c r="B2410" s="25" t="s">
        <v>67</v>
      </c>
      <c r="C2410" s="25" t="s">
        <v>75</v>
      </c>
      <c r="D2410" s="25" t="s">
        <v>78</v>
      </c>
      <c r="E2410" s="25" t="s">
        <v>248</v>
      </c>
      <c r="F2410" s="25" t="s">
        <v>211</v>
      </c>
      <c r="G2410" s="26" t="n">
        <v>894.33</v>
      </c>
      <c r="H2410" s="27" t="n">
        <v>1635</v>
      </c>
      <c r="I2410" s="25" t="s">
        <v>249</v>
      </c>
      <c r="K2410" s="25" t="n">
        <v>2007</v>
      </c>
      <c r="L2410" s="25" t="s">
        <v>170</v>
      </c>
      <c r="M2410" s="25" t="s">
        <v>171</v>
      </c>
      <c r="N2410" s="28" t="n">
        <v>1096</v>
      </c>
      <c r="O2410" s="25" t="s">
        <v>55</v>
      </c>
      <c r="P2410" s="29" t="n">
        <v>42845</v>
      </c>
      <c r="Q2410" s="29" t="n">
        <v>42857</v>
      </c>
      <c r="R2410" s="28" t="n">
        <v>0</v>
      </c>
      <c r="S2410" s="28" t="n">
        <f aca="false">IF(O2410="Won",R2410,IF(O2410="Lost",0,N2410))</f>
        <v>0</v>
      </c>
      <c r="T2410" s="30" t="n">
        <f aca="false">IF(AND(P2410&lt;&gt;"",Q2410&lt;&gt;""),Q2410-P2410,"")</f>
        <v>12</v>
      </c>
      <c r="U2410" s="30" t="str">
        <f aca="false">IF(AND(O2410="Engaging",P2410&lt;&gt;""),'Leia-me'!$B$5-P2410,"")</f>
        <v/>
      </c>
      <c r="V2410" s="25" t="str">
        <f aca="false">IF(O2410&lt;&gt;"Engaging","",IF(U2410&lt;='Leia-me'!$B$6,"Saudável",IF(U2410&lt;='Leia-me'!$B$7,"Esfriando",IF(U2410&lt;='Leia-me'!$B$8,"Última chance","Zumbi"))))</f>
        <v/>
      </c>
      <c r="W2410" s="25" t="n">
        <f aca="false">IF(O2410="Won",1,IF(O2410="Lost",0,""))</f>
        <v>0</v>
      </c>
      <c r="Y2410" s="25" t="str">
        <f aca="false">IF(E2410="","Sim","")</f>
        <v/>
      </c>
    </row>
    <row r="2411" customFormat="false" ht="15" hidden="false" customHeight="false" outlineLevel="0" collapsed="false">
      <c r="A2411" s="25" t="s">
        <v>2665</v>
      </c>
      <c r="B2411" s="25" t="s">
        <v>67</v>
      </c>
      <c r="C2411" s="25" t="s">
        <v>75</v>
      </c>
      <c r="D2411" s="25" t="s">
        <v>78</v>
      </c>
      <c r="E2411" s="25" t="s">
        <v>173</v>
      </c>
      <c r="F2411" s="25" t="s">
        <v>146</v>
      </c>
      <c r="G2411" s="26" t="n">
        <v>647.18</v>
      </c>
      <c r="H2411" s="27" t="n">
        <v>1185</v>
      </c>
      <c r="I2411" s="25" t="s">
        <v>174</v>
      </c>
      <c r="K2411" s="25" t="n">
        <v>1986</v>
      </c>
      <c r="L2411" s="25" t="s">
        <v>186</v>
      </c>
      <c r="M2411" s="25" t="s">
        <v>171</v>
      </c>
      <c r="N2411" s="28" t="n">
        <v>550</v>
      </c>
      <c r="O2411" s="25" t="s">
        <v>54</v>
      </c>
      <c r="P2411" s="29" t="n">
        <v>42848</v>
      </c>
      <c r="Q2411" s="29" t="n">
        <v>42849</v>
      </c>
      <c r="R2411" s="28" t="n">
        <v>560</v>
      </c>
      <c r="S2411" s="28" t="n">
        <f aca="false">IF(O2411="Won",R2411,IF(O2411="Lost",0,N2411))</f>
        <v>560</v>
      </c>
      <c r="T2411" s="30" t="n">
        <f aca="false">IF(AND(P2411&lt;&gt;"",Q2411&lt;&gt;""),Q2411-P2411,"")</f>
        <v>1</v>
      </c>
      <c r="U2411" s="30" t="str">
        <f aca="false">IF(AND(O2411="Engaging",P2411&lt;&gt;""),'Leia-me'!$B$5-P2411,"")</f>
        <v/>
      </c>
      <c r="V2411" s="25" t="str">
        <f aca="false">IF(O2411&lt;&gt;"Engaging","",IF(U2411&lt;='Leia-me'!$B$6,"Saudável",IF(U2411&lt;='Leia-me'!$B$7,"Esfriando",IF(U2411&lt;='Leia-me'!$B$8,"Última chance","Zumbi"))))</f>
        <v/>
      </c>
      <c r="W2411" s="25" t="n">
        <f aca="false">IF(O2411="Won",1,IF(O2411="Lost",0,""))</f>
        <v>1</v>
      </c>
      <c r="Y2411" s="25" t="str">
        <f aca="false">IF(E2411="","Sim","")</f>
        <v/>
      </c>
    </row>
    <row r="2412" customFormat="false" ht="15" hidden="false" customHeight="false" outlineLevel="0" collapsed="false">
      <c r="A2412" s="25" t="s">
        <v>2666</v>
      </c>
      <c r="B2412" s="25" t="s">
        <v>67</v>
      </c>
      <c r="C2412" s="25" t="s">
        <v>75</v>
      </c>
      <c r="D2412" s="25" t="s">
        <v>78</v>
      </c>
      <c r="E2412" s="25" t="s">
        <v>169</v>
      </c>
      <c r="F2412" s="25" t="s">
        <v>168</v>
      </c>
      <c r="G2412" s="26" t="n">
        <v>2403.58</v>
      </c>
      <c r="H2412" s="27" t="n">
        <v>8801</v>
      </c>
      <c r="I2412" s="25" t="s">
        <v>147</v>
      </c>
      <c r="K2412" s="25" t="n">
        <v>1986</v>
      </c>
      <c r="L2412" s="25" t="s">
        <v>1834</v>
      </c>
      <c r="M2412" s="25" t="s">
        <v>171</v>
      </c>
      <c r="N2412" s="28" t="n">
        <v>4821</v>
      </c>
      <c r="O2412" s="25" t="s">
        <v>54</v>
      </c>
      <c r="P2412" s="29" t="n">
        <v>42848</v>
      </c>
      <c r="Q2412" s="29" t="n">
        <v>42857</v>
      </c>
      <c r="R2412" s="28" t="n">
        <v>4916</v>
      </c>
      <c r="S2412" s="28" t="n">
        <f aca="false">IF(O2412="Won",R2412,IF(O2412="Lost",0,N2412))</f>
        <v>4916</v>
      </c>
      <c r="T2412" s="30" t="n">
        <f aca="false">IF(AND(P2412&lt;&gt;"",Q2412&lt;&gt;""),Q2412-P2412,"")</f>
        <v>9</v>
      </c>
      <c r="U2412" s="30" t="str">
        <f aca="false">IF(AND(O2412="Engaging",P2412&lt;&gt;""),'Leia-me'!$B$5-P2412,"")</f>
        <v/>
      </c>
      <c r="V2412" s="25" t="str">
        <f aca="false">IF(O2412&lt;&gt;"Engaging","",IF(U2412&lt;='Leia-me'!$B$6,"Saudável",IF(U2412&lt;='Leia-me'!$B$7,"Esfriando",IF(U2412&lt;='Leia-me'!$B$8,"Última chance","Zumbi"))))</f>
        <v/>
      </c>
      <c r="W2412" s="25" t="n">
        <f aca="false">IF(O2412="Won",1,IF(O2412="Lost",0,""))</f>
        <v>1</v>
      </c>
      <c r="X2412" s="25" t="s">
        <v>1835</v>
      </c>
      <c r="Y2412" s="25" t="str">
        <f aca="false">IF(E2412="","Sim","")</f>
        <v/>
      </c>
    </row>
    <row r="2413" customFormat="false" ht="15" hidden="false" customHeight="false" outlineLevel="0" collapsed="false">
      <c r="A2413" s="25" t="s">
        <v>2667</v>
      </c>
      <c r="B2413" s="25" t="s">
        <v>67</v>
      </c>
      <c r="C2413" s="25" t="s">
        <v>75</v>
      </c>
      <c r="D2413" s="25" t="s">
        <v>78</v>
      </c>
      <c r="E2413" s="25" t="s">
        <v>237</v>
      </c>
      <c r="F2413" s="25" t="s">
        <v>192</v>
      </c>
      <c r="G2413" s="26" t="n">
        <v>4618</v>
      </c>
      <c r="H2413" s="27" t="n">
        <v>10083</v>
      </c>
      <c r="I2413" s="25" t="s">
        <v>147</v>
      </c>
      <c r="K2413" s="25" t="n">
        <v>1982</v>
      </c>
      <c r="L2413" s="25" t="s">
        <v>1834</v>
      </c>
      <c r="M2413" s="25" t="s">
        <v>171</v>
      </c>
      <c r="N2413" s="28" t="n">
        <v>4821</v>
      </c>
      <c r="O2413" s="25" t="s">
        <v>55</v>
      </c>
      <c r="P2413" s="29" t="n">
        <v>42849</v>
      </c>
      <c r="Q2413" s="29" t="n">
        <v>42858</v>
      </c>
      <c r="R2413" s="28" t="n">
        <v>0</v>
      </c>
      <c r="S2413" s="28" t="n">
        <f aca="false">IF(O2413="Won",R2413,IF(O2413="Lost",0,N2413))</f>
        <v>0</v>
      </c>
      <c r="T2413" s="30" t="n">
        <f aca="false">IF(AND(P2413&lt;&gt;"",Q2413&lt;&gt;""),Q2413-P2413,"")</f>
        <v>9</v>
      </c>
      <c r="U2413" s="30" t="str">
        <f aca="false">IF(AND(O2413="Engaging",P2413&lt;&gt;""),'Leia-me'!$B$5-P2413,"")</f>
        <v/>
      </c>
      <c r="V2413" s="25" t="str">
        <f aca="false">IF(O2413&lt;&gt;"Engaging","",IF(U2413&lt;='Leia-me'!$B$6,"Saudável",IF(U2413&lt;='Leia-me'!$B$7,"Esfriando",IF(U2413&lt;='Leia-me'!$B$8,"Última chance","Zumbi"))))</f>
        <v/>
      </c>
      <c r="W2413" s="25" t="n">
        <f aca="false">IF(O2413="Won",1,IF(O2413="Lost",0,""))</f>
        <v>0</v>
      </c>
      <c r="X2413" s="25" t="s">
        <v>1835</v>
      </c>
      <c r="Y2413" s="25" t="str">
        <f aca="false">IF(E2413="","Sim","")</f>
        <v/>
      </c>
    </row>
    <row r="2414" customFormat="false" ht="15" hidden="false" customHeight="false" outlineLevel="0" collapsed="false">
      <c r="A2414" s="25" t="s">
        <v>2668</v>
      </c>
      <c r="B2414" s="25" t="s">
        <v>67</v>
      </c>
      <c r="C2414" s="25" t="s">
        <v>75</v>
      </c>
      <c r="D2414" s="25" t="s">
        <v>78</v>
      </c>
      <c r="E2414" s="25" t="s">
        <v>167</v>
      </c>
      <c r="F2414" s="25" t="s">
        <v>168</v>
      </c>
      <c r="G2414" s="26" t="n">
        <v>2173.98</v>
      </c>
      <c r="H2414" s="27" t="n">
        <v>2928</v>
      </c>
      <c r="I2414" s="25" t="s">
        <v>147</v>
      </c>
      <c r="J2414" s="25" t="s">
        <v>169</v>
      </c>
      <c r="K2414" s="25" t="n">
        <v>1995</v>
      </c>
      <c r="L2414" s="25" t="s">
        <v>170</v>
      </c>
      <c r="M2414" s="25" t="s">
        <v>171</v>
      </c>
      <c r="N2414" s="28" t="n">
        <v>1096</v>
      </c>
      <c r="O2414" s="25" t="s">
        <v>54</v>
      </c>
      <c r="P2414" s="29" t="n">
        <v>42852</v>
      </c>
      <c r="Q2414" s="29" t="n">
        <v>42948</v>
      </c>
      <c r="R2414" s="28" t="n">
        <v>821</v>
      </c>
      <c r="S2414" s="28" t="n">
        <f aca="false">IF(O2414="Won",R2414,IF(O2414="Lost",0,N2414))</f>
        <v>821</v>
      </c>
      <c r="T2414" s="30" t="n">
        <f aca="false">IF(AND(P2414&lt;&gt;"",Q2414&lt;&gt;""),Q2414-P2414,"")</f>
        <v>96</v>
      </c>
      <c r="U2414" s="30" t="str">
        <f aca="false">IF(AND(O2414="Engaging",P2414&lt;&gt;""),'Leia-me'!$B$5-P2414,"")</f>
        <v/>
      </c>
      <c r="V2414" s="25" t="str">
        <f aca="false">IF(O2414&lt;&gt;"Engaging","",IF(U2414&lt;='Leia-me'!$B$6,"Saudável",IF(U2414&lt;='Leia-me'!$B$7,"Esfriando",IF(U2414&lt;='Leia-me'!$B$8,"Última chance","Zumbi"))))</f>
        <v/>
      </c>
      <c r="W2414" s="25" t="n">
        <f aca="false">IF(O2414="Won",1,IF(O2414="Lost",0,""))</f>
        <v>1</v>
      </c>
      <c r="Y2414" s="25" t="str">
        <f aca="false">IF(E2414="","Sim","")</f>
        <v/>
      </c>
    </row>
    <row r="2415" customFormat="false" ht="15" hidden="false" customHeight="false" outlineLevel="0" collapsed="false">
      <c r="A2415" s="25" t="s">
        <v>2669</v>
      </c>
      <c r="B2415" s="25" t="s">
        <v>67</v>
      </c>
      <c r="C2415" s="25" t="s">
        <v>75</v>
      </c>
      <c r="D2415" s="25" t="s">
        <v>78</v>
      </c>
      <c r="E2415" s="25" t="s">
        <v>225</v>
      </c>
      <c r="F2415" s="25" t="s">
        <v>211</v>
      </c>
      <c r="G2415" s="26" t="n">
        <v>1376.8</v>
      </c>
      <c r="H2415" s="27" t="n">
        <v>1165</v>
      </c>
      <c r="I2415" s="25" t="s">
        <v>226</v>
      </c>
      <c r="K2415" s="25" t="n">
        <v>1988</v>
      </c>
      <c r="L2415" s="25" t="s">
        <v>1834</v>
      </c>
      <c r="M2415" s="25" t="s">
        <v>171</v>
      </c>
      <c r="N2415" s="28" t="n">
        <v>4821</v>
      </c>
      <c r="O2415" s="25" t="s">
        <v>55</v>
      </c>
      <c r="P2415" s="29" t="n">
        <v>42856</v>
      </c>
      <c r="Q2415" s="29" t="n">
        <v>42954</v>
      </c>
      <c r="R2415" s="28" t="n">
        <v>0</v>
      </c>
      <c r="S2415" s="28" t="n">
        <f aca="false">IF(O2415="Won",R2415,IF(O2415="Lost",0,N2415))</f>
        <v>0</v>
      </c>
      <c r="T2415" s="30" t="n">
        <f aca="false">IF(AND(P2415&lt;&gt;"",Q2415&lt;&gt;""),Q2415-P2415,"")</f>
        <v>98</v>
      </c>
      <c r="U2415" s="30" t="str">
        <f aca="false">IF(AND(O2415="Engaging",P2415&lt;&gt;""),'Leia-me'!$B$5-P2415,"")</f>
        <v/>
      </c>
      <c r="V2415" s="25" t="str">
        <f aca="false">IF(O2415&lt;&gt;"Engaging","",IF(U2415&lt;='Leia-me'!$B$6,"Saudável",IF(U2415&lt;='Leia-me'!$B$7,"Esfriando",IF(U2415&lt;='Leia-me'!$B$8,"Última chance","Zumbi"))))</f>
        <v/>
      </c>
      <c r="W2415" s="25" t="n">
        <f aca="false">IF(O2415="Won",1,IF(O2415="Lost",0,""))</f>
        <v>0</v>
      </c>
      <c r="X2415" s="25" t="s">
        <v>1835</v>
      </c>
      <c r="Y2415" s="25" t="str">
        <f aca="false">IF(E2415="","Sim","")</f>
        <v/>
      </c>
    </row>
    <row r="2416" customFormat="false" ht="15" hidden="false" customHeight="false" outlineLevel="0" collapsed="false">
      <c r="A2416" s="25" t="s">
        <v>2670</v>
      </c>
      <c r="B2416" s="25" t="s">
        <v>67</v>
      </c>
      <c r="C2416" s="25" t="s">
        <v>75</v>
      </c>
      <c r="D2416" s="25" t="s">
        <v>78</v>
      </c>
      <c r="E2416" s="25" t="s">
        <v>195</v>
      </c>
      <c r="F2416" s="25" t="s">
        <v>185</v>
      </c>
      <c r="G2416" s="26" t="n">
        <v>8170.38</v>
      </c>
      <c r="H2416" s="27" t="n">
        <v>16499</v>
      </c>
      <c r="I2416" s="25" t="s">
        <v>196</v>
      </c>
      <c r="K2416" s="25" t="n">
        <v>1997</v>
      </c>
      <c r="L2416" s="25" t="s">
        <v>1834</v>
      </c>
      <c r="M2416" s="25" t="s">
        <v>171</v>
      </c>
      <c r="N2416" s="28" t="n">
        <v>4821</v>
      </c>
      <c r="O2416" s="25" t="s">
        <v>54</v>
      </c>
      <c r="P2416" s="29" t="n">
        <v>42861</v>
      </c>
      <c r="Q2416" s="29" t="n">
        <v>42915</v>
      </c>
      <c r="R2416" s="28" t="n">
        <v>5028</v>
      </c>
      <c r="S2416" s="28" t="n">
        <f aca="false">IF(O2416="Won",R2416,IF(O2416="Lost",0,N2416))</f>
        <v>5028</v>
      </c>
      <c r="T2416" s="30" t="n">
        <f aca="false">IF(AND(P2416&lt;&gt;"",Q2416&lt;&gt;""),Q2416-P2416,"")</f>
        <v>54</v>
      </c>
      <c r="U2416" s="30" t="str">
        <f aca="false">IF(AND(O2416="Engaging",P2416&lt;&gt;""),'Leia-me'!$B$5-P2416,"")</f>
        <v/>
      </c>
      <c r="V2416" s="25" t="str">
        <f aca="false">IF(O2416&lt;&gt;"Engaging","",IF(U2416&lt;='Leia-me'!$B$6,"Saudável",IF(U2416&lt;='Leia-me'!$B$7,"Esfriando",IF(U2416&lt;='Leia-me'!$B$8,"Última chance","Zumbi"))))</f>
        <v/>
      </c>
      <c r="W2416" s="25" t="n">
        <f aca="false">IF(O2416="Won",1,IF(O2416="Lost",0,""))</f>
        <v>1</v>
      </c>
      <c r="X2416" s="25" t="s">
        <v>1835</v>
      </c>
      <c r="Y2416" s="25" t="str">
        <f aca="false">IF(E2416="","Sim","")</f>
        <v/>
      </c>
    </row>
    <row r="2417" customFormat="false" ht="15" hidden="false" customHeight="false" outlineLevel="0" collapsed="false">
      <c r="A2417" s="25" t="s">
        <v>2671</v>
      </c>
      <c r="B2417" s="25" t="s">
        <v>67</v>
      </c>
      <c r="C2417" s="25" t="s">
        <v>75</v>
      </c>
      <c r="D2417" s="25" t="s">
        <v>78</v>
      </c>
      <c r="E2417" s="25" t="s">
        <v>240</v>
      </c>
      <c r="F2417" s="25" t="s">
        <v>185</v>
      </c>
      <c r="G2417" s="26" t="n">
        <v>1223.72</v>
      </c>
      <c r="H2417" s="27" t="n">
        <v>2497</v>
      </c>
      <c r="I2417" s="25" t="s">
        <v>241</v>
      </c>
      <c r="K2417" s="25" t="n">
        <v>2000</v>
      </c>
      <c r="L2417" s="25" t="s">
        <v>170</v>
      </c>
      <c r="M2417" s="25" t="s">
        <v>171</v>
      </c>
      <c r="N2417" s="28" t="n">
        <v>1096</v>
      </c>
      <c r="O2417" s="25" t="s">
        <v>54</v>
      </c>
      <c r="P2417" s="29" t="n">
        <v>42864</v>
      </c>
      <c r="Q2417" s="29" t="n">
        <v>42961</v>
      </c>
      <c r="R2417" s="28" t="n">
        <v>1015</v>
      </c>
      <c r="S2417" s="28" t="n">
        <f aca="false">IF(O2417="Won",R2417,IF(O2417="Lost",0,N2417))</f>
        <v>1015</v>
      </c>
      <c r="T2417" s="30" t="n">
        <f aca="false">IF(AND(P2417&lt;&gt;"",Q2417&lt;&gt;""),Q2417-P2417,"")</f>
        <v>97</v>
      </c>
      <c r="U2417" s="30" t="str">
        <f aca="false">IF(AND(O2417="Engaging",P2417&lt;&gt;""),'Leia-me'!$B$5-P2417,"")</f>
        <v/>
      </c>
      <c r="V2417" s="25" t="str">
        <f aca="false">IF(O2417&lt;&gt;"Engaging","",IF(U2417&lt;='Leia-me'!$B$6,"Saudável",IF(U2417&lt;='Leia-me'!$B$7,"Esfriando",IF(U2417&lt;='Leia-me'!$B$8,"Última chance","Zumbi"))))</f>
        <v/>
      </c>
      <c r="W2417" s="25" t="n">
        <f aca="false">IF(O2417="Won",1,IF(O2417="Lost",0,""))</f>
        <v>1</v>
      </c>
      <c r="Y2417" s="25" t="str">
        <f aca="false">IF(E2417="","Sim","")</f>
        <v/>
      </c>
    </row>
    <row r="2418" customFormat="false" ht="15" hidden="false" customHeight="false" outlineLevel="0" collapsed="false">
      <c r="A2418" s="25" t="s">
        <v>2672</v>
      </c>
      <c r="B2418" s="25" t="s">
        <v>67</v>
      </c>
      <c r="C2418" s="25" t="s">
        <v>75</v>
      </c>
      <c r="D2418" s="25" t="s">
        <v>78</v>
      </c>
      <c r="E2418" s="25" t="s">
        <v>210</v>
      </c>
      <c r="F2418" s="25" t="s">
        <v>211</v>
      </c>
      <c r="G2418" s="26" t="n">
        <v>718.62</v>
      </c>
      <c r="H2418" s="27" t="n">
        <v>2448</v>
      </c>
      <c r="I2418" s="25" t="s">
        <v>147</v>
      </c>
      <c r="K2418" s="25" t="n">
        <v>2001</v>
      </c>
      <c r="L2418" s="25" t="s">
        <v>1834</v>
      </c>
      <c r="M2418" s="25" t="s">
        <v>171</v>
      </c>
      <c r="N2418" s="28" t="n">
        <v>4821</v>
      </c>
      <c r="O2418" s="25" t="s">
        <v>54</v>
      </c>
      <c r="P2418" s="29" t="n">
        <v>42865</v>
      </c>
      <c r="Q2418" s="29" t="n">
        <v>42957</v>
      </c>
      <c r="R2418" s="28" t="n">
        <v>5361</v>
      </c>
      <c r="S2418" s="28" t="n">
        <f aca="false">IF(O2418="Won",R2418,IF(O2418="Lost",0,N2418))</f>
        <v>5361</v>
      </c>
      <c r="T2418" s="30" t="n">
        <f aca="false">IF(AND(P2418&lt;&gt;"",Q2418&lt;&gt;""),Q2418-P2418,"")</f>
        <v>92</v>
      </c>
      <c r="U2418" s="30" t="str">
        <f aca="false">IF(AND(O2418="Engaging",P2418&lt;&gt;""),'Leia-me'!$B$5-P2418,"")</f>
        <v/>
      </c>
      <c r="V2418" s="25" t="str">
        <f aca="false">IF(O2418&lt;&gt;"Engaging","",IF(U2418&lt;='Leia-me'!$B$6,"Saudável",IF(U2418&lt;='Leia-me'!$B$7,"Esfriando",IF(U2418&lt;='Leia-me'!$B$8,"Última chance","Zumbi"))))</f>
        <v/>
      </c>
      <c r="W2418" s="25" t="n">
        <f aca="false">IF(O2418="Won",1,IF(O2418="Lost",0,""))</f>
        <v>1</v>
      </c>
      <c r="X2418" s="25" t="s">
        <v>1835</v>
      </c>
      <c r="Y2418" s="25" t="str">
        <f aca="false">IF(E2418="","Sim","")</f>
        <v/>
      </c>
    </row>
    <row r="2419" customFormat="false" ht="15" hidden="false" customHeight="false" outlineLevel="0" collapsed="false">
      <c r="A2419" s="25" t="s">
        <v>2673</v>
      </c>
      <c r="B2419" s="25" t="s">
        <v>67</v>
      </c>
      <c r="C2419" s="25" t="s">
        <v>75</v>
      </c>
      <c r="D2419" s="25" t="s">
        <v>78</v>
      </c>
      <c r="E2419" s="25" t="s">
        <v>245</v>
      </c>
      <c r="F2419" s="25" t="s">
        <v>185</v>
      </c>
      <c r="G2419" s="26" t="n">
        <v>2938.67</v>
      </c>
      <c r="H2419" s="27" t="n">
        <v>8775</v>
      </c>
      <c r="I2419" s="25" t="s">
        <v>246</v>
      </c>
      <c r="K2419" s="25" t="n">
        <v>1987</v>
      </c>
      <c r="L2419" s="25" t="s">
        <v>148</v>
      </c>
      <c r="M2419" s="25" t="s">
        <v>149</v>
      </c>
      <c r="N2419" s="28" t="n">
        <v>55</v>
      </c>
      <c r="O2419" s="25" t="s">
        <v>54</v>
      </c>
      <c r="P2419" s="29" t="n">
        <v>42867</v>
      </c>
      <c r="Q2419" s="29" t="n">
        <v>42956</v>
      </c>
      <c r="R2419" s="28" t="n">
        <v>52</v>
      </c>
      <c r="S2419" s="28" t="n">
        <f aca="false">IF(O2419="Won",R2419,IF(O2419="Lost",0,N2419))</f>
        <v>52</v>
      </c>
      <c r="T2419" s="30" t="n">
        <f aca="false">IF(AND(P2419&lt;&gt;"",Q2419&lt;&gt;""),Q2419-P2419,"")</f>
        <v>89</v>
      </c>
      <c r="U2419" s="30" t="str">
        <f aca="false">IF(AND(O2419="Engaging",P2419&lt;&gt;""),'Leia-me'!$B$5-P2419,"")</f>
        <v/>
      </c>
      <c r="V2419" s="25" t="str">
        <f aca="false">IF(O2419&lt;&gt;"Engaging","",IF(U2419&lt;='Leia-me'!$B$6,"Saudável",IF(U2419&lt;='Leia-me'!$B$7,"Esfriando",IF(U2419&lt;='Leia-me'!$B$8,"Última chance","Zumbi"))))</f>
        <v/>
      </c>
      <c r="W2419" s="25" t="n">
        <f aca="false">IF(O2419="Won",1,IF(O2419="Lost",0,""))</f>
        <v>1</v>
      </c>
      <c r="Y2419" s="25" t="str">
        <f aca="false">IF(E2419="","Sim","")</f>
        <v/>
      </c>
    </row>
    <row r="2420" customFormat="false" ht="15" hidden="false" customHeight="false" outlineLevel="0" collapsed="false">
      <c r="A2420" s="25" t="s">
        <v>2674</v>
      </c>
      <c r="B2420" s="25" t="s">
        <v>67</v>
      </c>
      <c r="C2420" s="25" t="s">
        <v>75</v>
      </c>
      <c r="D2420" s="25" t="s">
        <v>78</v>
      </c>
      <c r="E2420" s="25" t="s">
        <v>158</v>
      </c>
      <c r="F2420" s="25" t="s">
        <v>159</v>
      </c>
      <c r="G2420" s="26" t="n">
        <v>291.27</v>
      </c>
      <c r="H2420" s="27" t="n">
        <v>586</v>
      </c>
      <c r="I2420" s="25" t="s">
        <v>147</v>
      </c>
      <c r="K2420" s="25" t="n">
        <v>1997</v>
      </c>
      <c r="L2420" s="25" t="s">
        <v>148</v>
      </c>
      <c r="M2420" s="25" t="s">
        <v>149</v>
      </c>
      <c r="N2420" s="28" t="n">
        <v>55</v>
      </c>
      <c r="O2420" s="25" t="s">
        <v>54</v>
      </c>
      <c r="P2420" s="29" t="n">
        <v>42875</v>
      </c>
      <c r="Q2420" s="29" t="n">
        <v>42978</v>
      </c>
      <c r="R2420" s="28" t="n">
        <v>68</v>
      </c>
      <c r="S2420" s="28" t="n">
        <f aca="false">IF(O2420="Won",R2420,IF(O2420="Lost",0,N2420))</f>
        <v>68</v>
      </c>
      <c r="T2420" s="30" t="n">
        <f aca="false">IF(AND(P2420&lt;&gt;"",Q2420&lt;&gt;""),Q2420-P2420,"")</f>
        <v>103</v>
      </c>
      <c r="U2420" s="30" t="str">
        <f aca="false">IF(AND(O2420="Engaging",P2420&lt;&gt;""),'Leia-me'!$B$5-P2420,"")</f>
        <v/>
      </c>
      <c r="V2420" s="25" t="str">
        <f aca="false">IF(O2420&lt;&gt;"Engaging","",IF(U2420&lt;='Leia-me'!$B$6,"Saudável",IF(U2420&lt;='Leia-me'!$B$7,"Esfriando",IF(U2420&lt;='Leia-me'!$B$8,"Última chance","Zumbi"))))</f>
        <v/>
      </c>
      <c r="W2420" s="25" t="n">
        <f aca="false">IF(O2420="Won",1,IF(O2420="Lost",0,""))</f>
        <v>1</v>
      </c>
      <c r="Y2420" s="25" t="str">
        <f aca="false">IF(E2420="","Sim","")</f>
        <v/>
      </c>
    </row>
    <row r="2421" customFormat="false" ht="15" hidden="false" customHeight="false" outlineLevel="0" collapsed="false">
      <c r="A2421" s="25" t="s">
        <v>2675</v>
      </c>
      <c r="B2421" s="25" t="s">
        <v>67</v>
      </c>
      <c r="C2421" s="25" t="s">
        <v>75</v>
      </c>
      <c r="D2421" s="25" t="s">
        <v>78</v>
      </c>
      <c r="E2421" s="25" t="s">
        <v>195</v>
      </c>
      <c r="F2421" s="25" t="s">
        <v>185</v>
      </c>
      <c r="G2421" s="26" t="n">
        <v>8170.38</v>
      </c>
      <c r="H2421" s="27" t="n">
        <v>16499</v>
      </c>
      <c r="I2421" s="25" t="s">
        <v>196</v>
      </c>
      <c r="K2421" s="25" t="n">
        <v>1997</v>
      </c>
      <c r="L2421" s="25" t="s">
        <v>160</v>
      </c>
      <c r="M2421" s="25" t="s">
        <v>149</v>
      </c>
      <c r="N2421" s="28" t="n">
        <v>3393</v>
      </c>
      <c r="O2421" s="25" t="s">
        <v>54</v>
      </c>
      <c r="P2421" s="29" t="n">
        <v>42878</v>
      </c>
      <c r="Q2421" s="29" t="n">
        <v>42971</v>
      </c>
      <c r="R2421" s="28" t="n">
        <v>3339</v>
      </c>
      <c r="S2421" s="28" t="n">
        <f aca="false">IF(O2421="Won",R2421,IF(O2421="Lost",0,N2421))</f>
        <v>3339</v>
      </c>
      <c r="T2421" s="30" t="n">
        <f aca="false">IF(AND(P2421&lt;&gt;"",Q2421&lt;&gt;""),Q2421-P2421,"")</f>
        <v>93</v>
      </c>
      <c r="U2421" s="30" t="str">
        <f aca="false">IF(AND(O2421="Engaging",P2421&lt;&gt;""),'Leia-me'!$B$5-P2421,"")</f>
        <v/>
      </c>
      <c r="V2421" s="25" t="str">
        <f aca="false">IF(O2421&lt;&gt;"Engaging","",IF(U2421&lt;='Leia-me'!$B$6,"Saudável",IF(U2421&lt;='Leia-me'!$B$7,"Esfriando",IF(U2421&lt;='Leia-me'!$B$8,"Última chance","Zumbi"))))</f>
        <v/>
      </c>
      <c r="W2421" s="25" t="n">
        <f aca="false">IF(O2421="Won",1,IF(O2421="Lost",0,""))</f>
        <v>1</v>
      </c>
      <c r="Y2421" s="25" t="str">
        <f aca="false">IF(E2421="","Sim","")</f>
        <v/>
      </c>
    </row>
    <row r="2422" customFormat="false" ht="15" hidden="false" customHeight="false" outlineLevel="0" collapsed="false">
      <c r="A2422" s="25" t="s">
        <v>2676</v>
      </c>
      <c r="B2422" s="25" t="s">
        <v>67</v>
      </c>
      <c r="C2422" s="25" t="s">
        <v>75</v>
      </c>
      <c r="D2422" s="25" t="s">
        <v>78</v>
      </c>
      <c r="E2422" s="25" t="s">
        <v>188</v>
      </c>
      <c r="F2422" s="25" t="s">
        <v>185</v>
      </c>
      <c r="G2422" s="26" t="n">
        <v>1008.06</v>
      </c>
      <c r="H2422" s="27" t="n">
        <v>1238</v>
      </c>
      <c r="I2422" s="25" t="s">
        <v>147</v>
      </c>
      <c r="K2422" s="25" t="n">
        <v>1983</v>
      </c>
      <c r="L2422" s="25" t="s">
        <v>1834</v>
      </c>
      <c r="M2422" s="25" t="s">
        <v>171</v>
      </c>
      <c r="N2422" s="28" t="n">
        <v>4821</v>
      </c>
      <c r="O2422" s="25" t="s">
        <v>54</v>
      </c>
      <c r="P2422" s="29" t="n">
        <v>42879</v>
      </c>
      <c r="Q2422" s="29" t="n">
        <v>42953</v>
      </c>
      <c r="R2422" s="28" t="n">
        <v>5109</v>
      </c>
      <c r="S2422" s="28" t="n">
        <f aca="false">IF(O2422="Won",R2422,IF(O2422="Lost",0,N2422))</f>
        <v>5109</v>
      </c>
      <c r="T2422" s="30" t="n">
        <f aca="false">IF(AND(P2422&lt;&gt;"",Q2422&lt;&gt;""),Q2422-P2422,"")</f>
        <v>74</v>
      </c>
      <c r="U2422" s="30" t="str">
        <f aca="false">IF(AND(O2422="Engaging",P2422&lt;&gt;""),'Leia-me'!$B$5-P2422,"")</f>
        <v/>
      </c>
      <c r="V2422" s="25" t="str">
        <f aca="false">IF(O2422&lt;&gt;"Engaging","",IF(U2422&lt;='Leia-me'!$B$6,"Saudável",IF(U2422&lt;='Leia-me'!$B$7,"Esfriando",IF(U2422&lt;='Leia-me'!$B$8,"Última chance","Zumbi"))))</f>
        <v/>
      </c>
      <c r="W2422" s="25" t="n">
        <f aca="false">IF(O2422="Won",1,IF(O2422="Lost",0,""))</f>
        <v>1</v>
      </c>
      <c r="X2422" s="25" t="s">
        <v>1835</v>
      </c>
      <c r="Y2422" s="25" t="str">
        <f aca="false">IF(E2422="","Sim","")</f>
        <v/>
      </c>
    </row>
    <row r="2423" customFormat="false" ht="15" hidden="false" customHeight="false" outlineLevel="0" collapsed="false">
      <c r="A2423" s="25" t="s">
        <v>2677</v>
      </c>
      <c r="B2423" s="25" t="s">
        <v>67</v>
      </c>
      <c r="C2423" s="25" t="s">
        <v>75</v>
      </c>
      <c r="D2423" s="25" t="s">
        <v>78</v>
      </c>
      <c r="E2423" s="25" t="s">
        <v>162</v>
      </c>
      <c r="F2423" s="25" t="s">
        <v>155</v>
      </c>
      <c r="G2423" s="26" t="n">
        <v>5266.09</v>
      </c>
      <c r="H2423" s="27" t="n">
        <v>8595</v>
      </c>
      <c r="I2423" s="25" t="s">
        <v>147</v>
      </c>
      <c r="J2423" s="25" t="s">
        <v>156</v>
      </c>
      <c r="K2423" s="25" t="n">
        <v>1988</v>
      </c>
      <c r="L2423" s="25" t="s">
        <v>1834</v>
      </c>
      <c r="M2423" s="25" t="s">
        <v>171</v>
      </c>
      <c r="N2423" s="28" t="n">
        <v>4821</v>
      </c>
      <c r="O2423" s="25" t="s">
        <v>54</v>
      </c>
      <c r="P2423" s="29" t="n">
        <v>42880</v>
      </c>
      <c r="Q2423" s="29" t="n">
        <v>42969</v>
      </c>
      <c r="R2423" s="28" t="n">
        <v>4787</v>
      </c>
      <c r="S2423" s="28" t="n">
        <f aca="false">IF(O2423="Won",R2423,IF(O2423="Lost",0,N2423))</f>
        <v>4787</v>
      </c>
      <c r="T2423" s="30" t="n">
        <f aca="false">IF(AND(P2423&lt;&gt;"",Q2423&lt;&gt;""),Q2423-P2423,"")</f>
        <v>89</v>
      </c>
      <c r="U2423" s="30" t="str">
        <f aca="false">IF(AND(O2423="Engaging",P2423&lt;&gt;""),'Leia-me'!$B$5-P2423,"")</f>
        <v/>
      </c>
      <c r="V2423" s="25" t="str">
        <f aca="false">IF(O2423&lt;&gt;"Engaging","",IF(U2423&lt;='Leia-me'!$B$6,"Saudável",IF(U2423&lt;='Leia-me'!$B$7,"Esfriando",IF(U2423&lt;='Leia-me'!$B$8,"Última chance","Zumbi"))))</f>
        <v/>
      </c>
      <c r="W2423" s="25" t="n">
        <f aca="false">IF(O2423="Won",1,IF(O2423="Lost",0,""))</f>
        <v>1</v>
      </c>
      <c r="X2423" s="25" t="s">
        <v>1835</v>
      </c>
      <c r="Y2423" s="25" t="str">
        <f aca="false">IF(E2423="","Sim","")</f>
        <v/>
      </c>
    </row>
    <row r="2424" customFormat="false" ht="15" hidden="false" customHeight="false" outlineLevel="0" collapsed="false">
      <c r="A2424" s="25" t="s">
        <v>2678</v>
      </c>
      <c r="B2424" s="25" t="s">
        <v>67</v>
      </c>
      <c r="C2424" s="25" t="s">
        <v>75</v>
      </c>
      <c r="D2424" s="25" t="s">
        <v>78</v>
      </c>
      <c r="E2424" s="25" t="s">
        <v>231</v>
      </c>
      <c r="F2424" s="25" t="s">
        <v>168</v>
      </c>
      <c r="G2424" s="26" t="n">
        <v>45.39</v>
      </c>
      <c r="H2424" s="27" t="n">
        <v>100</v>
      </c>
      <c r="I2424" s="25" t="s">
        <v>147</v>
      </c>
      <c r="J2424" s="25" t="s">
        <v>169</v>
      </c>
      <c r="K2424" s="25" t="n">
        <v>2012</v>
      </c>
      <c r="L2424" s="25" t="s">
        <v>170</v>
      </c>
      <c r="M2424" s="25" t="s">
        <v>171</v>
      </c>
      <c r="N2424" s="28" t="n">
        <v>1096</v>
      </c>
      <c r="O2424" s="25" t="s">
        <v>54</v>
      </c>
      <c r="P2424" s="29" t="n">
        <v>42884</v>
      </c>
      <c r="Q2424" s="29" t="n">
        <v>42953</v>
      </c>
      <c r="R2424" s="28" t="n">
        <v>917</v>
      </c>
      <c r="S2424" s="28" t="n">
        <f aca="false">IF(O2424="Won",R2424,IF(O2424="Lost",0,N2424))</f>
        <v>917</v>
      </c>
      <c r="T2424" s="30" t="n">
        <f aca="false">IF(AND(P2424&lt;&gt;"",Q2424&lt;&gt;""),Q2424-P2424,"")</f>
        <v>69</v>
      </c>
      <c r="U2424" s="30" t="str">
        <f aca="false">IF(AND(O2424="Engaging",P2424&lt;&gt;""),'Leia-me'!$B$5-P2424,"")</f>
        <v/>
      </c>
      <c r="V2424" s="25" t="str">
        <f aca="false">IF(O2424&lt;&gt;"Engaging","",IF(U2424&lt;='Leia-me'!$B$6,"Saudável",IF(U2424&lt;='Leia-me'!$B$7,"Esfriando",IF(U2424&lt;='Leia-me'!$B$8,"Última chance","Zumbi"))))</f>
        <v/>
      </c>
      <c r="W2424" s="25" t="n">
        <f aca="false">IF(O2424="Won",1,IF(O2424="Lost",0,""))</f>
        <v>1</v>
      </c>
      <c r="Y2424" s="25" t="str">
        <f aca="false">IF(E2424="","Sim","")</f>
        <v/>
      </c>
    </row>
    <row r="2425" customFormat="false" ht="15" hidden="false" customHeight="false" outlineLevel="0" collapsed="false">
      <c r="A2425" s="25" t="s">
        <v>2679</v>
      </c>
      <c r="B2425" s="25" t="s">
        <v>67</v>
      </c>
      <c r="C2425" s="25" t="s">
        <v>75</v>
      </c>
      <c r="D2425" s="25" t="s">
        <v>78</v>
      </c>
      <c r="E2425" s="25" t="s">
        <v>225</v>
      </c>
      <c r="F2425" s="25" t="s">
        <v>211</v>
      </c>
      <c r="G2425" s="26" t="n">
        <v>1376.8</v>
      </c>
      <c r="H2425" s="27" t="n">
        <v>1165</v>
      </c>
      <c r="I2425" s="25" t="s">
        <v>226</v>
      </c>
      <c r="K2425" s="25" t="n">
        <v>1988</v>
      </c>
      <c r="L2425" s="25" t="s">
        <v>148</v>
      </c>
      <c r="M2425" s="25" t="s">
        <v>149</v>
      </c>
      <c r="N2425" s="28" t="n">
        <v>55</v>
      </c>
      <c r="O2425" s="25" t="s">
        <v>54</v>
      </c>
      <c r="P2425" s="29" t="n">
        <v>42884</v>
      </c>
      <c r="Q2425" s="29" t="n">
        <v>42955</v>
      </c>
      <c r="R2425" s="28" t="n">
        <v>56</v>
      </c>
      <c r="S2425" s="28" t="n">
        <f aca="false">IF(O2425="Won",R2425,IF(O2425="Lost",0,N2425))</f>
        <v>56</v>
      </c>
      <c r="T2425" s="30" t="n">
        <f aca="false">IF(AND(P2425&lt;&gt;"",Q2425&lt;&gt;""),Q2425-P2425,"")</f>
        <v>71</v>
      </c>
      <c r="U2425" s="30" t="str">
        <f aca="false">IF(AND(O2425="Engaging",P2425&lt;&gt;""),'Leia-me'!$B$5-P2425,"")</f>
        <v/>
      </c>
      <c r="V2425" s="25" t="str">
        <f aca="false">IF(O2425&lt;&gt;"Engaging","",IF(U2425&lt;='Leia-me'!$B$6,"Saudável",IF(U2425&lt;='Leia-me'!$B$7,"Esfriando",IF(U2425&lt;='Leia-me'!$B$8,"Última chance","Zumbi"))))</f>
        <v/>
      </c>
      <c r="W2425" s="25" t="n">
        <f aca="false">IF(O2425="Won",1,IF(O2425="Lost",0,""))</f>
        <v>1</v>
      </c>
      <c r="Y2425" s="25" t="str">
        <f aca="false">IF(E2425="","Sim","")</f>
        <v/>
      </c>
    </row>
    <row r="2426" customFormat="false" ht="15" hidden="false" customHeight="false" outlineLevel="0" collapsed="false">
      <c r="A2426" s="25" t="s">
        <v>2680</v>
      </c>
      <c r="B2426" s="25" t="s">
        <v>67</v>
      </c>
      <c r="C2426" s="25" t="s">
        <v>75</v>
      </c>
      <c r="D2426" s="25" t="s">
        <v>78</v>
      </c>
      <c r="E2426" s="25" t="s">
        <v>198</v>
      </c>
      <c r="F2426" s="25" t="s">
        <v>177</v>
      </c>
      <c r="G2426" s="26" t="n">
        <v>2819.5</v>
      </c>
      <c r="H2426" s="27" t="n">
        <v>7227</v>
      </c>
      <c r="I2426" s="25" t="s">
        <v>147</v>
      </c>
      <c r="J2426" s="25" t="s">
        <v>199</v>
      </c>
      <c r="K2426" s="25" t="n">
        <v>1991</v>
      </c>
      <c r="L2426" s="25" t="s">
        <v>1834</v>
      </c>
      <c r="M2426" s="25" t="s">
        <v>171</v>
      </c>
      <c r="N2426" s="28" t="n">
        <v>4821</v>
      </c>
      <c r="O2426" s="25" t="s">
        <v>55</v>
      </c>
      <c r="P2426" s="29" t="n">
        <v>42885</v>
      </c>
      <c r="Q2426" s="29" t="n">
        <v>42984</v>
      </c>
      <c r="R2426" s="28" t="n">
        <v>0</v>
      </c>
      <c r="S2426" s="28" t="n">
        <f aca="false">IF(O2426="Won",R2426,IF(O2426="Lost",0,N2426))</f>
        <v>0</v>
      </c>
      <c r="T2426" s="30" t="n">
        <f aca="false">IF(AND(P2426&lt;&gt;"",Q2426&lt;&gt;""),Q2426-P2426,"")</f>
        <v>99</v>
      </c>
      <c r="U2426" s="30" t="str">
        <f aca="false">IF(AND(O2426="Engaging",P2426&lt;&gt;""),'Leia-me'!$B$5-P2426,"")</f>
        <v/>
      </c>
      <c r="V2426" s="25" t="str">
        <f aca="false">IF(O2426&lt;&gt;"Engaging","",IF(U2426&lt;='Leia-me'!$B$6,"Saudável",IF(U2426&lt;='Leia-me'!$B$7,"Esfriando",IF(U2426&lt;='Leia-me'!$B$8,"Última chance","Zumbi"))))</f>
        <v/>
      </c>
      <c r="W2426" s="25" t="n">
        <f aca="false">IF(O2426="Won",1,IF(O2426="Lost",0,""))</f>
        <v>0</v>
      </c>
      <c r="X2426" s="25" t="s">
        <v>1835</v>
      </c>
      <c r="Y2426" s="25" t="str">
        <f aca="false">IF(E2426="","Sim","")</f>
        <v/>
      </c>
    </row>
    <row r="2427" customFormat="false" ht="15" hidden="false" customHeight="false" outlineLevel="0" collapsed="false">
      <c r="A2427" s="25" t="s">
        <v>2681</v>
      </c>
      <c r="B2427" s="25" t="s">
        <v>67</v>
      </c>
      <c r="C2427" s="25" t="s">
        <v>75</v>
      </c>
      <c r="D2427" s="25" t="s">
        <v>78</v>
      </c>
      <c r="E2427" s="25" t="s">
        <v>218</v>
      </c>
      <c r="F2427" s="25" t="s">
        <v>146</v>
      </c>
      <c r="G2427" s="26" t="n">
        <v>4.54</v>
      </c>
      <c r="H2427" s="27" t="n">
        <v>9</v>
      </c>
      <c r="I2427" s="25" t="s">
        <v>147</v>
      </c>
      <c r="K2427" s="25" t="n">
        <v>2017</v>
      </c>
      <c r="L2427" s="25" t="s">
        <v>148</v>
      </c>
      <c r="M2427" s="25" t="s">
        <v>149</v>
      </c>
      <c r="N2427" s="28" t="n">
        <v>55</v>
      </c>
      <c r="O2427" s="25" t="s">
        <v>54</v>
      </c>
      <c r="P2427" s="29" t="n">
        <v>42886</v>
      </c>
      <c r="Q2427" s="29" t="n">
        <v>42895</v>
      </c>
      <c r="R2427" s="28" t="n">
        <v>48</v>
      </c>
      <c r="S2427" s="28" t="n">
        <f aca="false">IF(O2427="Won",R2427,IF(O2427="Lost",0,N2427))</f>
        <v>48</v>
      </c>
      <c r="T2427" s="30" t="n">
        <f aca="false">IF(AND(P2427&lt;&gt;"",Q2427&lt;&gt;""),Q2427-P2427,"")</f>
        <v>9</v>
      </c>
      <c r="U2427" s="30" t="str">
        <f aca="false">IF(AND(O2427="Engaging",P2427&lt;&gt;""),'Leia-me'!$B$5-P2427,"")</f>
        <v/>
      </c>
      <c r="V2427" s="25" t="str">
        <f aca="false">IF(O2427&lt;&gt;"Engaging","",IF(U2427&lt;='Leia-me'!$B$6,"Saudável",IF(U2427&lt;='Leia-me'!$B$7,"Esfriando",IF(U2427&lt;='Leia-me'!$B$8,"Última chance","Zumbi"))))</f>
        <v/>
      </c>
      <c r="W2427" s="25" t="n">
        <f aca="false">IF(O2427="Won",1,IF(O2427="Lost",0,""))</f>
        <v>1</v>
      </c>
      <c r="Y2427" s="25" t="str">
        <f aca="false">IF(E2427="","Sim","")</f>
        <v/>
      </c>
    </row>
    <row r="2428" customFormat="false" ht="15" hidden="false" customHeight="false" outlineLevel="0" collapsed="false">
      <c r="A2428" s="25" t="s">
        <v>2682</v>
      </c>
      <c r="B2428" s="25" t="s">
        <v>67</v>
      </c>
      <c r="C2428" s="25" t="s">
        <v>75</v>
      </c>
      <c r="D2428" s="25" t="s">
        <v>78</v>
      </c>
      <c r="E2428" s="25" t="s">
        <v>231</v>
      </c>
      <c r="F2428" s="25" t="s">
        <v>168</v>
      </c>
      <c r="G2428" s="26" t="n">
        <v>45.39</v>
      </c>
      <c r="H2428" s="27" t="n">
        <v>100</v>
      </c>
      <c r="I2428" s="25" t="s">
        <v>147</v>
      </c>
      <c r="J2428" s="25" t="s">
        <v>169</v>
      </c>
      <c r="K2428" s="25" t="n">
        <v>2012</v>
      </c>
      <c r="L2428" s="25" t="s">
        <v>178</v>
      </c>
      <c r="M2428" s="25" t="s">
        <v>171</v>
      </c>
      <c r="N2428" s="28" t="n">
        <v>5482</v>
      </c>
      <c r="O2428" s="25" t="s">
        <v>54</v>
      </c>
      <c r="P2428" s="29" t="n">
        <v>42887</v>
      </c>
      <c r="Q2428" s="29" t="n">
        <v>42980</v>
      </c>
      <c r="R2428" s="28" t="n">
        <v>6274</v>
      </c>
      <c r="S2428" s="28" t="n">
        <f aca="false">IF(O2428="Won",R2428,IF(O2428="Lost",0,N2428))</f>
        <v>6274</v>
      </c>
      <c r="T2428" s="30" t="n">
        <f aca="false">IF(AND(P2428&lt;&gt;"",Q2428&lt;&gt;""),Q2428-P2428,"")</f>
        <v>93</v>
      </c>
      <c r="U2428" s="30" t="str">
        <f aca="false">IF(AND(O2428="Engaging",P2428&lt;&gt;""),'Leia-me'!$B$5-P2428,"")</f>
        <v/>
      </c>
      <c r="V2428" s="25" t="str">
        <f aca="false">IF(O2428&lt;&gt;"Engaging","",IF(U2428&lt;='Leia-me'!$B$6,"Saudável",IF(U2428&lt;='Leia-me'!$B$7,"Esfriando",IF(U2428&lt;='Leia-me'!$B$8,"Última chance","Zumbi"))))</f>
        <v/>
      </c>
      <c r="W2428" s="25" t="n">
        <f aca="false">IF(O2428="Won",1,IF(O2428="Lost",0,""))</f>
        <v>1</v>
      </c>
      <c r="Y2428" s="25" t="str">
        <f aca="false">IF(E2428="","Sim","")</f>
        <v/>
      </c>
    </row>
    <row r="2429" customFormat="false" ht="15" hidden="false" customHeight="false" outlineLevel="0" collapsed="false">
      <c r="A2429" s="25" t="s">
        <v>2683</v>
      </c>
      <c r="B2429" s="25" t="s">
        <v>67</v>
      </c>
      <c r="C2429" s="25" t="s">
        <v>75</v>
      </c>
      <c r="D2429" s="25" t="s">
        <v>78</v>
      </c>
      <c r="E2429" s="25" t="s">
        <v>266</v>
      </c>
      <c r="F2429" s="25" t="s">
        <v>267</v>
      </c>
      <c r="G2429" s="26" t="n">
        <v>2041.73</v>
      </c>
      <c r="H2429" s="27" t="n">
        <v>5276</v>
      </c>
      <c r="I2429" s="25" t="s">
        <v>147</v>
      </c>
      <c r="K2429" s="25" t="n">
        <v>1997</v>
      </c>
      <c r="L2429" s="25" t="s">
        <v>178</v>
      </c>
      <c r="M2429" s="25" t="s">
        <v>171</v>
      </c>
      <c r="N2429" s="28" t="n">
        <v>5482</v>
      </c>
      <c r="O2429" s="25" t="s">
        <v>54</v>
      </c>
      <c r="P2429" s="29" t="n">
        <v>42890</v>
      </c>
      <c r="Q2429" s="29" t="n">
        <v>42977</v>
      </c>
      <c r="R2429" s="28" t="n">
        <v>4990</v>
      </c>
      <c r="S2429" s="28" t="n">
        <f aca="false">IF(O2429="Won",R2429,IF(O2429="Lost",0,N2429))</f>
        <v>4990</v>
      </c>
      <c r="T2429" s="30" t="n">
        <f aca="false">IF(AND(P2429&lt;&gt;"",Q2429&lt;&gt;""),Q2429-P2429,"")</f>
        <v>87</v>
      </c>
      <c r="U2429" s="30" t="str">
        <f aca="false">IF(AND(O2429="Engaging",P2429&lt;&gt;""),'Leia-me'!$B$5-P2429,"")</f>
        <v/>
      </c>
      <c r="V2429" s="25" t="str">
        <f aca="false">IF(O2429&lt;&gt;"Engaging","",IF(U2429&lt;='Leia-me'!$B$6,"Saudável",IF(U2429&lt;='Leia-me'!$B$7,"Esfriando",IF(U2429&lt;='Leia-me'!$B$8,"Última chance","Zumbi"))))</f>
        <v/>
      </c>
      <c r="W2429" s="25" t="n">
        <f aca="false">IF(O2429="Won",1,IF(O2429="Lost",0,""))</f>
        <v>1</v>
      </c>
      <c r="Y2429" s="25" t="str">
        <f aca="false">IF(E2429="","Sim","")</f>
        <v/>
      </c>
    </row>
    <row r="2430" customFormat="false" ht="15" hidden="false" customHeight="false" outlineLevel="0" collapsed="false">
      <c r="A2430" s="25" t="s">
        <v>2684</v>
      </c>
      <c r="B2430" s="25" t="s">
        <v>67</v>
      </c>
      <c r="C2430" s="25" t="s">
        <v>75</v>
      </c>
      <c r="D2430" s="25" t="s">
        <v>78</v>
      </c>
      <c r="E2430" s="25" t="s">
        <v>240</v>
      </c>
      <c r="F2430" s="25" t="s">
        <v>185</v>
      </c>
      <c r="G2430" s="26" t="n">
        <v>1223.72</v>
      </c>
      <c r="H2430" s="27" t="n">
        <v>2497</v>
      </c>
      <c r="I2430" s="25" t="s">
        <v>241</v>
      </c>
      <c r="K2430" s="25" t="n">
        <v>2000</v>
      </c>
      <c r="L2430" s="25" t="s">
        <v>186</v>
      </c>
      <c r="M2430" s="25" t="s">
        <v>171</v>
      </c>
      <c r="N2430" s="28" t="n">
        <v>550</v>
      </c>
      <c r="O2430" s="25" t="s">
        <v>55</v>
      </c>
      <c r="P2430" s="29" t="n">
        <v>42891</v>
      </c>
      <c r="Q2430" s="29" t="n">
        <v>42975</v>
      </c>
      <c r="R2430" s="28" t="n">
        <v>0</v>
      </c>
      <c r="S2430" s="28" t="n">
        <f aca="false">IF(O2430="Won",R2430,IF(O2430="Lost",0,N2430))</f>
        <v>0</v>
      </c>
      <c r="T2430" s="30" t="n">
        <f aca="false">IF(AND(P2430&lt;&gt;"",Q2430&lt;&gt;""),Q2430-P2430,"")</f>
        <v>84</v>
      </c>
      <c r="U2430" s="30" t="str">
        <f aca="false">IF(AND(O2430="Engaging",P2430&lt;&gt;""),'Leia-me'!$B$5-P2430,"")</f>
        <v/>
      </c>
      <c r="V2430" s="25" t="str">
        <f aca="false">IF(O2430&lt;&gt;"Engaging","",IF(U2430&lt;='Leia-me'!$B$6,"Saudável",IF(U2430&lt;='Leia-me'!$B$7,"Esfriando",IF(U2430&lt;='Leia-me'!$B$8,"Última chance","Zumbi"))))</f>
        <v/>
      </c>
      <c r="W2430" s="25" t="n">
        <f aca="false">IF(O2430="Won",1,IF(O2430="Lost",0,""))</f>
        <v>0</v>
      </c>
      <c r="Y2430" s="25" t="str">
        <f aca="false">IF(E2430="","Sim","")</f>
        <v/>
      </c>
    </row>
    <row r="2431" customFormat="false" ht="15" hidden="false" customHeight="false" outlineLevel="0" collapsed="false">
      <c r="A2431" s="25" t="s">
        <v>2685</v>
      </c>
      <c r="B2431" s="25" t="s">
        <v>67</v>
      </c>
      <c r="C2431" s="25" t="s">
        <v>75</v>
      </c>
      <c r="D2431" s="25" t="s">
        <v>78</v>
      </c>
      <c r="E2431" s="25" t="s">
        <v>195</v>
      </c>
      <c r="F2431" s="25" t="s">
        <v>185</v>
      </c>
      <c r="G2431" s="26" t="n">
        <v>8170.38</v>
      </c>
      <c r="H2431" s="27" t="n">
        <v>16499</v>
      </c>
      <c r="I2431" s="25" t="s">
        <v>196</v>
      </c>
      <c r="K2431" s="25" t="n">
        <v>1997</v>
      </c>
      <c r="L2431" s="25" t="s">
        <v>160</v>
      </c>
      <c r="M2431" s="25" t="s">
        <v>149</v>
      </c>
      <c r="N2431" s="28" t="n">
        <v>3393</v>
      </c>
      <c r="O2431" s="25" t="s">
        <v>54</v>
      </c>
      <c r="P2431" s="29" t="n">
        <v>42892</v>
      </c>
      <c r="Q2431" s="29" t="n">
        <v>42991</v>
      </c>
      <c r="R2431" s="28" t="n">
        <v>3598</v>
      </c>
      <c r="S2431" s="28" t="n">
        <f aca="false">IF(O2431="Won",R2431,IF(O2431="Lost",0,N2431))</f>
        <v>3598</v>
      </c>
      <c r="T2431" s="30" t="n">
        <f aca="false">IF(AND(P2431&lt;&gt;"",Q2431&lt;&gt;""),Q2431-P2431,"")</f>
        <v>99</v>
      </c>
      <c r="U2431" s="30" t="str">
        <f aca="false">IF(AND(O2431="Engaging",P2431&lt;&gt;""),'Leia-me'!$B$5-P2431,"")</f>
        <v/>
      </c>
      <c r="V2431" s="25" t="str">
        <f aca="false">IF(O2431&lt;&gt;"Engaging","",IF(U2431&lt;='Leia-me'!$B$6,"Saudável",IF(U2431&lt;='Leia-me'!$B$7,"Esfriando",IF(U2431&lt;='Leia-me'!$B$8,"Última chance","Zumbi"))))</f>
        <v/>
      </c>
      <c r="W2431" s="25" t="n">
        <f aca="false">IF(O2431="Won",1,IF(O2431="Lost",0,""))</f>
        <v>1</v>
      </c>
      <c r="Y2431" s="25" t="str">
        <f aca="false">IF(E2431="","Sim","")</f>
        <v/>
      </c>
    </row>
    <row r="2432" customFormat="false" ht="15" hidden="false" customHeight="false" outlineLevel="0" collapsed="false">
      <c r="A2432" s="25" t="s">
        <v>2686</v>
      </c>
      <c r="B2432" s="25" t="s">
        <v>67</v>
      </c>
      <c r="C2432" s="25" t="s">
        <v>75</v>
      </c>
      <c r="D2432" s="25" t="s">
        <v>78</v>
      </c>
      <c r="E2432" s="25" t="s">
        <v>167</v>
      </c>
      <c r="F2432" s="25" t="s">
        <v>168</v>
      </c>
      <c r="G2432" s="26" t="n">
        <v>2173.98</v>
      </c>
      <c r="H2432" s="27" t="n">
        <v>2928</v>
      </c>
      <c r="I2432" s="25" t="s">
        <v>147</v>
      </c>
      <c r="J2432" s="25" t="s">
        <v>169</v>
      </c>
      <c r="K2432" s="25" t="n">
        <v>1995</v>
      </c>
      <c r="L2432" s="25" t="s">
        <v>160</v>
      </c>
      <c r="M2432" s="25" t="s">
        <v>149</v>
      </c>
      <c r="N2432" s="28" t="n">
        <v>3393</v>
      </c>
      <c r="O2432" s="25" t="s">
        <v>55</v>
      </c>
      <c r="P2432" s="29" t="n">
        <v>42893</v>
      </c>
      <c r="Q2432" s="29" t="n">
        <v>42967</v>
      </c>
      <c r="R2432" s="28" t="n">
        <v>0</v>
      </c>
      <c r="S2432" s="28" t="n">
        <f aca="false">IF(O2432="Won",R2432,IF(O2432="Lost",0,N2432))</f>
        <v>0</v>
      </c>
      <c r="T2432" s="30" t="n">
        <f aca="false">IF(AND(P2432&lt;&gt;"",Q2432&lt;&gt;""),Q2432-P2432,"")</f>
        <v>74</v>
      </c>
      <c r="U2432" s="30" t="str">
        <f aca="false">IF(AND(O2432="Engaging",P2432&lt;&gt;""),'Leia-me'!$B$5-P2432,"")</f>
        <v/>
      </c>
      <c r="V2432" s="25" t="str">
        <f aca="false">IF(O2432&lt;&gt;"Engaging","",IF(U2432&lt;='Leia-me'!$B$6,"Saudável",IF(U2432&lt;='Leia-me'!$B$7,"Esfriando",IF(U2432&lt;='Leia-me'!$B$8,"Última chance","Zumbi"))))</f>
        <v/>
      </c>
      <c r="W2432" s="25" t="n">
        <f aca="false">IF(O2432="Won",1,IF(O2432="Lost",0,""))</f>
        <v>0</v>
      </c>
      <c r="Y2432" s="25" t="str">
        <f aca="false">IF(E2432="","Sim","")</f>
        <v/>
      </c>
    </row>
    <row r="2433" customFormat="false" ht="15" hidden="false" customHeight="false" outlineLevel="0" collapsed="false">
      <c r="A2433" s="25" t="s">
        <v>2687</v>
      </c>
      <c r="B2433" s="25" t="s">
        <v>67</v>
      </c>
      <c r="C2433" s="25" t="s">
        <v>75</v>
      </c>
      <c r="D2433" s="25" t="s">
        <v>78</v>
      </c>
      <c r="E2433" s="25" t="s">
        <v>169</v>
      </c>
      <c r="F2433" s="25" t="s">
        <v>168</v>
      </c>
      <c r="G2433" s="26" t="n">
        <v>2403.58</v>
      </c>
      <c r="H2433" s="27" t="n">
        <v>8801</v>
      </c>
      <c r="I2433" s="25" t="s">
        <v>147</v>
      </c>
      <c r="K2433" s="25" t="n">
        <v>1986</v>
      </c>
      <c r="L2433" s="25" t="s">
        <v>170</v>
      </c>
      <c r="M2433" s="25" t="s">
        <v>171</v>
      </c>
      <c r="N2433" s="28" t="n">
        <v>1096</v>
      </c>
      <c r="O2433" s="25" t="s">
        <v>54</v>
      </c>
      <c r="P2433" s="29" t="n">
        <v>42898</v>
      </c>
      <c r="Q2433" s="29" t="n">
        <v>42998</v>
      </c>
      <c r="R2433" s="28" t="n">
        <v>1143</v>
      </c>
      <c r="S2433" s="28" t="n">
        <f aca="false">IF(O2433="Won",R2433,IF(O2433="Lost",0,N2433))</f>
        <v>1143</v>
      </c>
      <c r="T2433" s="30" t="n">
        <f aca="false">IF(AND(P2433&lt;&gt;"",Q2433&lt;&gt;""),Q2433-P2433,"")</f>
        <v>100</v>
      </c>
      <c r="U2433" s="30" t="str">
        <f aca="false">IF(AND(O2433="Engaging",P2433&lt;&gt;""),'Leia-me'!$B$5-P2433,"")</f>
        <v/>
      </c>
      <c r="V2433" s="25" t="str">
        <f aca="false">IF(O2433&lt;&gt;"Engaging","",IF(U2433&lt;='Leia-me'!$B$6,"Saudável",IF(U2433&lt;='Leia-me'!$B$7,"Esfriando",IF(U2433&lt;='Leia-me'!$B$8,"Última chance","Zumbi"))))</f>
        <v/>
      </c>
      <c r="W2433" s="25" t="n">
        <f aca="false">IF(O2433="Won",1,IF(O2433="Lost",0,""))</f>
        <v>1</v>
      </c>
      <c r="Y2433" s="25" t="str">
        <f aca="false">IF(E2433="","Sim","")</f>
        <v/>
      </c>
    </row>
    <row r="2434" customFormat="false" ht="15" hidden="false" customHeight="false" outlineLevel="0" collapsed="false">
      <c r="A2434" s="25" t="s">
        <v>2688</v>
      </c>
      <c r="B2434" s="25" t="s">
        <v>67</v>
      </c>
      <c r="C2434" s="25" t="s">
        <v>75</v>
      </c>
      <c r="D2434" s="25" t="s">
        <v>78</v>
      </c>
      <c r="E2434" s="25" t="s">
        <v>240</v>
      </c>
      <c r="F2434" s="25" t="s">
        <v>185</v>
      </c>
      <c r="G2434" s="26" t="n">
        <v>1223.72</v>
      </c>
      <c r="H2434" s="27" t="n">
        <v>2497</v>
      </c>
      <c r="I2434" s="25" t="s">
        <v>241</v>
      </c>
      <c r="K2434" s="25" t="n">
        <v>2000</v>
      </c>
      <c r="L2434" s="25" t="s">
        <v>178</v>
      </c>
      <c r="M2434" s="25" t="s">
        <v>171</v>
      </c>
      <c r="N2434" s="28" t="n">
        <v>5482</v>
      </c>
      <c r="O2434" s="25" t="s">
        <v>54</v>
      </c>
      <c r="P2434" s="29" t="n">
        <v>42898</v>
      </c>
      <c r="Q2434" s="29" t="n">
        <v>42911</v>
      </c>
      <c r="R2434" s="28" t="n">
        <v>6365</v>
      </c>
      <c r="S2434" s="28" t="n">
        <f aca="false">IF(O2434="Won",R2434,IF(O2434="Lost",0,N2434))</f>
        <v>6365</v>
      </c>
      <c r="T2434" s="30" t="n">
        <f aca="false">IF(AND(P2434&lt;&gt;"",Q2434&lt;&gt;""),Q2434-P2434,"")</f>
        <v>13</v>
      </c>
      <c r="U2434" s="30" t="str">
        <f aca="false">IF(AND(O2434="Engaging",P2434&lt;&gt;""),'Leia-me'!$B$5-P2434,"")</f>
        <v/>
      </c>
      <c r="V2434" s="25" t="str">
        <f aca="false">IF(O2434&lt;&gt;"Engaging","",IF(U2434&lt;='Leia-me'!$B$6,"Saudável",IF(U2434&lt;='Leia-me'!$B$7,"Esfriando",IF(U2434&lt;='Leia-me'!$B$8,"Última chance","Zumbi"))))</f>
        <v/>
      </c>
      <c r="W2434" s="25" t="n">
        <f aca="false">IF(O2434="Won",1,IF(O2434="Lost",0,""))</f>
        <v>1</v>
      </c>
      <c r="Y2434" s="25" t="str">
        <f aca="false">IF(E2434="","Sim","")</f>
        <v/>
      </c>
    </row>
    <row r="2435" customFormat="false" ht="15" hidden="false" customHeight="false" outlineLevel="0" collapsed="false">
      <c r="A2435" s="25" t="s">
        <v>2689</v>
      </c>
      <c r="B2435" s="25" t="s">
        <v>67</v>
      </c>
      <c r="C2435" s="25" t="s">
        <v>75</v>
      </c>
      <c r="D2435" s="25" t="s">
        <v>78</v>
      </c>
      <c r="E2435" s="25" t="s">
        <v>231</v>
      </c>
      <c r="F2435" s="25" t="s">
        <v>168</v>
      </c>
      <c r="G2435" s="26" t="n">
        <v>45.39</v>
      </c>
      <c r="H2435" s="27" t="n">
        <v>100</v>
      </c>
      <c r="I2435" s="25" t="s">
        <v>147</v>
      </c>
      <c r="J2435" s="25" t="s">
        <v>169</v>
      </c>
      <c r="K2435" s="25" t="n">
        <v>2012</v>
      </c>
      <c r="L2435" s="25" t="s">
        <v>148</v>
      </c>
      <c r="M2435" s="25" t="s">
        <v>149</v>
      </c>
      <c r="N2435" s="28" t="n">
        <v>55</v>
      </c>
      <c r="O2435" s="25" t="s">
        <v>55</v>
      </c>
      <c r="P2435" s="29" t="n">
        <v>42899</v>
      </c>
      <c r="Q2435" s="29" t="n">
        <v>43006</v>
      </c>
      <c r="R2435" s="28" t="n">
        <v>0</v>
      </c>
      <c r="S2435" s="28" t="n">
        <f aca="false">IF(O2435="Won",R2435,IF(O2435="Lost",0,N2435))</f>
        <v>0</v>
      </c>
      <c r="T2435" s="30" t="n">
        <f aca="false">IF(AND(P2435&lt;&gt;"",Q2435&lt;&gt;""),Q2435-P2435,"")</f>
        <v>107</v>
      </c>
      <c r="U2435" s="30" t="str">
        <f aca="false">IF(AND(O2435="Engaging",P2435&lt;&gt;""),'Leia-me'!$B$5-P2435,"")</f>
        <v/>
      </c>
      <c r="V2435" s="25" t="str">
        <f aca="false">IF(O2435&lt;&gt;"Engaging","",IF(U2435&lt;='Leia-me'!$B$6,"Saudável",IF(U2435&lt;='Leia-me'!$B$7,"Esfriando",IF(U2435&lt;='Leia-me'!$B$8,"Última chance","Zumbi"))))</f>
        <v/>
      </c>
      <c r="W2435" s="25" t="n">
        <f aca="false">IF(O2435="Won",1,IF(O2435="Lost",0,""))</f>
        <v>0</v>
      </c>
      <c r="Y2435" s="25" t="str">
        <f aca="false">IF(E2435="","Sim","")</f>
        <v/>
      </c>
    </row>
    <row r="2436" customFormat="false" ht="15" hidden="false" customHeight="false" outlineLevel="0" collapsed="false">
      <c r="A2436" s="25" t="s">
        <v>2690</v>
      </c>
      <c r="B2436" s="25" t="s">
        <v>67</v>
      </c>
      <c r="C2436" s="25" t="s">
        <v>75</v>
      </c>
      <c r="D2436" s="25" t="s">
        <v>78</v>
      </c>
      <c r="E2436" s="25" t="s">
        <v>215</v>
      </c>
      <c r="F2436" s="25" t="s">
        <v>177</v>
      </c>
      <c r="G2436" s="26" t="n">
        <v>1102.43</v>
      </c>
      <c r="H2436" s="27" t="n">
        <v>1759</v>
      </c>
      <c r="I2436" s="25" t="s">
        <v>147</v>
      </c>
      <c r="K2436" s="25" t="n">
        <v>2006</v>
      </c>
      <c r="L2436" s="25" t="s">
        <v>160</v>
      </c>
      <c r="M2436" s="25" t="s">
        <v>149</v>
      </c>
      <c r="N2436" s="28" t="n">
        <v>3393</v>
      </c>
      <c r="O2436" s="25" t="s">
        <v>54</v>
      </c>
      <c r="P2436" s="29" t="n">
        <v>42902</v>
      </c>
      <c r="Q2436" s="29" t="n">
        <v>42982</v>
      </c>
      <c r="R2436" s="28" t="n">
        <v>3621</v>
      </c>
      <c r="S2436" s="28" t="n">
        <f aca="false">IF(O2436="Won",R2436,IF(O2436="Lost",0,N2436))</f>
        <v>3621</v>
      </c>
      <c r="T2436" s="30" t="n">
        <f aca="false">IF(AND(P2436&lt;&gt;"",Q2436&lt;&gt;""),Q2436-P2436,"")</f>
        <v>80</v>
      </c>
      <c r="U2436" s="30" t="str">
        <f aca="false">IF(AND(O2436="Engaging",P2436&lt;&gt;""),'Leia-me'!$B$5-P2436,"")</f>
        <v/>
      </c>
      <c r="V2436" s="25" t="str">
        <f aca="false">IF(O2436&lt;&gt;"Engaging","",IF(U2436&lt;='Leia-me'!$B$6,"Saudável",IF(U2436&lt;='Leia-me'!$B$7,"Esfriando",IF(U2436&lt;='Leia-me'!$B$8,"Última chance","Zumbi"))))</f>
        <v/>
      </c>
      <c r="W2436" s="25" t="n">
        <f aca="false">IF(O2436="Won",1,IF(O2436="Lost",0,""))</f>
        <v>1</v>
      </c>
      <c r="Y2436" s="25" t="str">
        <f aca="false">IF(E2436="","Sim","")</f>
        <v/>
      </c>
    </row>
    <row r="2437" customFormat="false" ht="15" hidden="false" customHeight="false" outlineLevel="0" collapsed="false">
      <c r="A2437" s="25" t="s">
        <v>2691</v>
      </c>
      <c r="B2437" s="25" t="s">
        <v>67</v>
      </c>
      <c r="C2437" s="25" t="s">
        <v>75</v>
      </c>
      <c r="D2437" s="25" t="s">
        <v>78</v>
      </c>
      <c r="E2437" s="25" t="s">
        <v>145</v>
      </c>
      <c r="F2437" s="25" t="s">
        <v>146</v>
      </c>
      <c r="G2437" s="26" t="n">
        <v>3922.42</v>
      </c>
      <c r="H2437" s="27" t="n">
        <v>6837</v>
      </c>
      <c r="I2437" s="25" t="s">
        <v>147</v>
      </c>
      <c r="K2437" s="25" t="n">
        <v>1992</v>
      </c>
      <c r="L2437" s="25" t="s">
        <v>170</v>
      </c>
      <c r="M2437" s="25" t="s">
        <v>171</v>
      </c>
      <c r="N2437" s="28" t="n">
        <v>1096</v>
      </c>
      <c r="O2437" s="25" t="s">
        <v>55</v>
      </c>
      <c r="P2437" s="29" t="n">
        <v>42904</v>
      </c>
      <c r="Q2437" s="29" t="n">
        <v>42949</v>
      </c>
      <c r="R2437" s="28" t="n">
        <v>0</v>
      </c>
      <c r="S2437" s="28" t="n">
        <f aca="false">IF(O2437="Won",R2437,IF(O2437="Lost",0,N2437))</f>
        <v>0</v>
      </c>
      <c r="T2437" s="30" t="n">
        <f aca="false">IF(AND(P2437&lt;&gt;"",Q2437&lt;&gt;""),Q2437-P2437,"")</f>
        <v>45</v>
      </c>
      <c r="U2437" s="30" t="str">
        <f aca="false">IF(AND(O2437="Engaging",P2437&lt;&gt;""),'Leia-me'!$B$5-P2437,"")</f>
        <v/>
      </c>
      <c r="V2437" s="25" t="str">
        <f aca="false">IF(O2437&lt;&gt;"Engaging","",IF(U2437&lt;='Leia-me'!$B$6,"Saudável",IF(U2437&lt;='Leia-me'!$B$7,"Esfriando",IF(U2437&lt;='Leia-me'!$B$8,"Última chance","Zumbi"))))</f>
        <v/>
      </c>
      <c r="W2437" s="25" t="n">
        <f aca="false">IF(O2437="Won",1,IF(O2437="Lost",0,""))</f>
        <v>0</v>
      </c>
      <c r="Y2437" s="25" t="str">
        <f aca="false">IF(E2437="","Sim","")</f>
        <v/>
      </c>
    </row>
    <row r="2438" customFormat="false" ht="15" hidden="false" customHeight="false" outlineLevel="0" collapsed="false">
      <c r="A2438" s="25" t="s">
        <v>2692</v>
      </c>
      <c r="B2438" s="25" t="s">
        <v>67</v>
      </c>
      <c r="C2438" s="25" t="s">
        <v>75</v>
      </c>
      <c r="D2438" s="25" t="s">
        <v>78</v>
      </c>
      <c r="E2438" s="25" t="s">
        <v>180</v>
      </c>
      <c r="F2438" s="25" t="s">
        <v>146</v>
      </c>
      <c r="G2438" s="26" t="n">
        <v>3178.24</v>
      </c>
      <c r="H2438" s="27" t="n">
        <v>4540</v>
      </c>
      <c r="I2438" s="25" t="s">
        <v>147</v>
      </c>
      <c r="K2438" s="25" t="n">
        <v>2002</v>
      </c>
      <c r="L2438" s="25" t="s">
        <v>1834</v>
      </c>
      <c r="M2438" s="25" t="s">
        <v>171</v>
      </c>
      <c r="N2438" s="28" t="n">
        <v>4821</v>
      </c>
      <c r="O2438" s="25" t="s">
        <v>54</v>
      </c>
      <c r="P2438" s="29" t="n">
        <v>42904</v>
      </c>
      <c r="Q2438" s="29" t="n">
        <v>42909</v>
      </c>
      <c r="R2438" s="28" t="n">
        <v>5115</v>
      </c>
      <c r="S2438" s="28" t="n">
        <f aca="false">IF(O2438="Won",R2438,IF(O2438="Lost",0,N2438))</f>
        <v>5115</v>
      </c>
      <c r="T2438" s="30" t="n">
        <f aca="false">IF(AND(P2438&lt;&gt;"",Q2438&lt;&gt;""),Q2438-P2438,"")</f>
        <v>5</v>
      </c>
      <c r="U2438" s="30" t="str">
        <f aca="false">IF(AND(O2438="Engaging",P2438&lt;&gt;""),'Leia-me'!$B$5-P2438,"")</f>
        <v/>
      </c>
      <c r="V2438" s="25" t="str">
        <f aca="false">IF(O2438&lt;&gt;"Engaging","",IF(U2438&lt;='Leia-me'!$B$6,"Saudável",IF(U2438&lt;='Leia-me'!$B$7,"Esfriando",IF(U2438&lt;='Leia-me'!$B$8,"Última chance","Zumbi"))))</f>
        <v/>
      </c>
      <c r="W2438" s="25" t="n">
        <f aca="false">IF(O2438="Won",1,IF(O2438="Lost",0,""))</f>
        <v>1</v>
      </c>
      <c r="X2438" s="25" t="s">
        <v>1835</v>
      </c>
      <c r="Y2438" s="25" t="str">
        <f aca="false">IF(E2438="","Sim","")</f>
        <v/>
      </c>
    </row>
    <row r="2439" customFormat="false" ht="15" hidden="false" customHeight="false" outlineLevel="0" collapsed="false">
      <c r="A2439" s="25" t="s">
        <v>2693</v>
      </c>
      <c r="B2439" s="25" t="s">
        <v>67</v>
      </c>
      <c r="C2439" s="25" t="s">
        <v>75</v>
      </c>
      <c r="D2439" s="25" t="s">
        <v>78</v>
      </c>
      <c r="E2439" s="25" t="s">
        <v>195</v>
      </c>
      <c r="F2439" s="25" t="s">
        <v>185</v>
      </c>
      <c r="G2439" s="26" t="n">
        <v>8170.38</v>
      </c>
      <c r="H2439" s="27" t="n">
        <v>16499</v>
      </c>
      <c r="I2439" s="25" t="s">
        <v>196</v>
      </c>
      <c r="K2439" s="25" t="n">
        <v>1997</v>
      </c>
      <c r="L2439" s="25" t="s">
        <v>148</v>
      </c>
      <c r="M2439" s="25" t="s">
        <v>149</v>
      </c>
      <c r="N2439" s="28" t="n">
        <v>55</v>
      </c>
      <c r="O2439" s="25" t="s">
        <v>55</v>
      </c>
      <c r="P2439" s="29" t="n">
        <v>42907</v>
      </c>
      <c r="Q2439" s="29" t="n">
        <v>42918</v>
      </c>
      <c r="R2439" s="28" t="n">
        <v>0</v>
      </c>
      <c r="S2439" s="28" t="n">
        <f aca="false">IF(O2439="Won",R2439,IF(O2439="Lost",0,N2439))</f>
        <v>0</v>
      </c>
      <c r="T2439" s="30" t="n">
        <f aca="false">IF(AND(P2439&lt;&gt;"",Q2439&lt;&gt;""),Q2439-P2439,"")</f>
        <v>11</v>
      </c>
      <c r="U2439" s="30" t="str">
        <f aca="false">IF(AND(O2439="Engaging",P2439&lt;&gt;""),'Leia-me'!$B$5-P2439,"")</f>
        <v/>
      </c>
      <c r="V2439" s="25" t="str">
        <f aca="false">IF(O2439&lt;&gt;"Engaging","",IF(U2439&lt;='Leia-me'!$B$6,"Saudável",IF(U2439&lt;='Leia-me'!$B$7,"Esfriando",IF(U2439&lt;='Leia-me'!$B$8,"Última chance","Zumbi"))))</f>
        <v/>
      </c>
      <c r="W2439" s="25" t="n">
        <f aca="false">IF(O2439="Won",1,IF(O2439="Lost",0,""))</f>
        <v>0</v>
      </c>
      <c r="Y2439" s="25" t="str">
        <f aca="false">IF(E2439="","Sim","")</f>
        <v/>
      </c>
    </row>
    <row r="2440" customFormat="false" ht="15" hidden="false" customHeight="false" outlineLevel="0" collapsed="false">
      <c r="A2440" s="25" t="s">
        <v>2694</v>
      </c>
      <c r="B2440" s="25" t="s">
        <v>67</v>
      </c>
      <c r="C2440" s="25" t="s">
        <v>75</v>
      </c>
      <c r="D2440" s="25" t="s">
        <v>78</v>
      </c>
      <c r="E2440" s="25" t="s">
        <v>237</v>
      </c>
      <c r="F2440" s="25" t="s">
        <v>192</v>
      </c>
      <c r="G2440" s="26" t="n">
        <v>4618</v>
      </c>
      <c r="H2440" s="27" t="n">
        <v>10083</v>
      </c>
      <c r="I2440" s="25" t="s">
        <v>147</v>
      </c>
      <c r="K2440" s="25" t="n">
        <v>1982</v>
      </c>
      <c r="L2440" s="25" t="s">
        <v>160</v>
      </c>
      <c r="M2440" s="25" t="s">
        <v>149</v>
      </c>
      <c r="N2440" s="28" t="n">
        <v>3393</v>
      </c>
      <c r="O2440" s="25" t="s">
        <v>54</v>
      </c>
      <c r="P2440" s="29" t="n">
        <v>42907</v>
      </c>
      <c r="Q2440" s="29" t="n">
        <v>42974</v>
      </c>
      <c r="R2440" s="28" t="n">
        <v>3177</v>
      </c>
      <c r="S2440" s="28" t="n">
        <f aca="false">IF(O2440="Won",R2440,IF(O2440="Lost",0,N2440))</f>
        <v>3177</v>
      </c>
      <c r="T2440" s="30" t="n">
        <f aca="false">IF(AND(P2440&lt;&gt;"",Q2440&lt;&gt;""),Q2440-P2440,"")</f>
        <v>67</v>
      </c>
      <c r="U2440" s="30" t="str">
        <f aca="false">IF(AND(O2440="Engaging",P2440&lt;&gt;""),'Leia-me'!$B$5-P2440,"")</f>
        <v/>
      </c>
      <c r="V2440" s="25" t="str">
        <f aca="false">IF(O2440&lt;&gt;"Engaging","",IF(U2440&lt;='Leia-me'!$B$6,"Saudável",IF(U2440&lt;='Leia-me'!$B$7,"Esfriando",IF(U2440&lt;='Leia-me'!$B$8,"Última chance","Zumbi"))))</f>
        <v/>
      </c>
      <c r="W2440" s="25" t="n">
        <f aca="false">IF(O2440="Won",1,IF(O2440="Lost",0,""))</f>
        <v>1</v>
      </c>
      <c r="Y2440" s="25" t="str">
        <f aca="false">IF(E2440="","Sim","")</f>
        <v/>
      </c>
    </row>
    <row r="2441" customFormat="false" ht="15" hidden="false" customHeight="false" outlineLevel="0" collapsed="false">
      <c r="A2441" s="25" t="s">
        <v>2695</v>
      </c>
      <c r="B2441" s="25" t="s">
        <v>67</v>
      </c>
      <c r="C2441" s="25" t="s">
        <v>75</v>
      </c>
      <c r="D2441" s="25" t="s">
        <v>78</v>
      </c>
      <c r="E2441" s="25" t="s">
        <v>184</v>
      </c>
      <c r="F2441" s="25" t="s">
        <v>185</v>
      </c>
      <c r="G2441" s="26" t="n">
        <v>1520.66</v>
      </c>
      <c r="H2441" s="27" t="n">
        <v>1806</v>
      </c>
      <c r="I2441" s="25" t="s">
        <v>147</v>
      </c>
      <c r="K2441" s="25" t="n">
        <v>2005</v>
      </c>
      <c r="L2441" s="25" t="s">
        <v>148</v>
      </c>
      <c r="M2441" s="25" t="s">
        <v>149</v>
      </c>
      <c r="N2441" s="28" t="n">
        <v>55</v>
      </c>
      <c r="O2441" s="25" t="s">
        <v>54</v>
      </c>
      <c r="P2441" s="29" t="n">
        <v>42909</v>
      </c>
      <c r="Q2441" s="29" t="n">
        <v>42919</v>
      </c>
      <c r="R2441" s="28" t="n">
        <v>49</v>
      </c>
      <c r="S2441" s="28" t="n">
        <f aca="false">IF(O2441="Won",R2441,IF(O2441="Lost",0,N2441))</f>
        <v>49</v>
      </c>
      <c r="T2441" s="30" t="n">
        <f aca="false">IF(AND(P2441&lt;&gt;"",Q2441&lt;&gt;""),Q2441-P2441,"")</f>
        <v>10</v>
      </c>
      <c r="U2441" s="30" t="str">
        <f aca="false">IF(AND(O2441="Engaging",P2441&lt;&gt;""),'Leia-me'!$B$5-P2441,"")</f>
        <v/>
      </c>
      <c r="V2441" s="25" t="str">
        <f aca="false">IF(O2441&lt;&gt;"Engaging","",IF(U2441&lt;='Leia-me'!$B$6,"Saudável",IF(U2441&lt;='Leia-me'!$B$7,"Esfriando",IF(U2441&lt;='Leia-me'!$B$8,"Última chance","Zumbi"))))</f>
        <v/>
      </c>
      <c r="W2441" s="25" t="n">
        <f aca="false">IF(O2441="Won",1,IF(O2441="Lost",0,""))</f>
        <v>1</v>
      </c>
      <c r="Y2441" s="25" t="str">
        <f aca="false">IF(E2441="","Sim","")</f>
        <v/>
      </c>
    </row>
    <row r="2442" customFormat="false" ht="15" hidden="false" customHeight="false" outlineLevel="0" collapsed="false">
      <c r="A2442" s="25" t="s">
        <v>2696</v>
      </c>
      <c r="B2442" s="25" t="s">
        <v>67</v>
      </c>
      <c r="C2442" s="25" t="s">
        <v>75</v>
      </c>
      <c r="D2442" s="25" t="s">
        <v>78</v>
      </c>
      <c r="E2442" s="25" t="s">
        <v>158</v>
      </c>
      <c r="F2442" s="25" t="s">
        <v>159</v>
      </c>
      <c r="G2442" s="26" t="n">
        <v>291.27</v>
      </c>
      <c r="H2442" s="27" t="n">
        <v>586</v>
      </c>
      <c r="I2442" s="25" t="s">
        <v>147</v>
      </c>
      <c r="K2442" s="25" t="n">
        <v>1997</v>
      </c>
      <c r="L2442" s="25" t="s">
        <v>148</v>
      </c>
      <c r="M2442" s="25" t="s">
        <v>149</v>
      </c>
      <c r="N2442" s="28" t="n">
        <v>55</v>
      </c>
      <c r="O2442" s="25" t="s">
        <v>54</v>
      </c>
      <c r="P2442" s="29" t="n">
        <v>42910</v>
      </c>
      <c r="Q2442" s="29" t="n">
        <v>42961</v>
      </c>
      <c r="R2442" s="28" t="n">
        <v>48</v>
      </c>
      <c r="S2442" s="28" t="n">
        <f aca="false">IF(O2442="Won",R2442,IF(O2442="Lost",0,N2442))</f>
        <v>48</v>
      </c>
      <c r="T2442" s="30" t="n">
        <f aca="false">IF(AND(P2442&lt;&gt;"",Q2442&lt;&gt;""),Q2442-P2442,"")</f>
        <v>51</v>
      </c>
      <c r="U2442" s="30" t="str">
        <f aca="false">IF(AND(O2442="Engaging",P2442&lt;&gt;""),'Leia-me'!$B$5-P2442,"")</f>
        <v/>
      </c>
      <c r="V2442" s="25" t="str">
        <f aca="false">IF(O2442&lt;&gt;"Engaging","",IF(U2442&lt;='Leia-me'!$B$6,"Saudável",IF(U2442&lt;='Leia-me'!$B$7,"Esfriando",IF(U2442&lt;='Leia-me'!$B$8,"Última chance","Zumbi"))))</f>
        <v/>
      </c>
      <c r="W2442" s="25" t="n">
        <f aca="false">IF(O2442="Won",1,IF(O2442="Lost",0,""))</f>
        <v>1</v>
      </c>
      <c r="Y2442" s="25" t="str">
        <f aca="false">IF(E2442="","Sim","")</f>
        <v/>
      </c>
    </row>
    <row r="2443" customFormat="false" ht="15" hidden="false" customHeight="false" outlineLevel="0" collapsed="false">
      <c r="A2443" s="25" t="s">
        <v>2697</v>
      </c>
      <c r="B2443" s="25" t="s">
        <v>67</v>
      </c>
      <c r="C2443" s="25" t="s">
        <v>75</v>
      </c>
      <c r="D2443" s="25" t="s">
        <v>78</v>
      </c>
      <c r="E2443" s="25" t="s">
        <v>210</v>
      </c>
      <c r="F2443" s="25" t="s">
        <v>211</v>
      </c>
      <c r="G2443" s="26" t="n">
        <v>718.62</v>
      </c>
      <c r="H2443" s="27" t="n">
        <v>2448</v>
      </c>
      <c r="I2443" s="25" t="s">
        <v>147</v>
      </c>
      <c r="K2443" s="25" t="n">
        <v>2001</v>
      </c>
      <c r="L2443" s="25" t="s">
        <v>178</v>
      </c>
      <c r="M2443" s="25" t="s">
        <v>171</v>
      </c>
      <c r="N2443" s="28" t="n">
        <v>5482</v>
      </c>
      <c r="O2443" s="25" t="s">
        <v>55</v>
      </c>
      <c r="P2443" s="29" t="n">
        <v>42911</v>
      </c>
      <c r="Q2443" s="29" t="n">
        <v>42919</v>
      </c>
      <c r="R2443" s="28" t="n">
        <v>0</v>
      </c>
      <c r="S2443" s="28" t="n">
        <f aca="false">IF(O2443="Won",R2443,IF(O2443="Lost",0,N2443))</f>
        <v>0</v>
      </c>
      <c r="T2443" s="30" t="n">
        <f aca="false">IF(AND(P2443&lt;&gt;"",Q2443&lt;&gt;""),Q2443-P2443,"")</f>
        <v>8</v>
      </c>
      <c r="U2443" s="30" t="str">
        <f aca="false">IF(AND(O2443="Engaging",P2443&lt;&gt;""),'Leia-me'!$B$5-P2443,"")</f>
        <v/>
      </c>
      <c r="V2443" s="25" t="str">
        <f aca="false">IF(O2443&lt;&gt;"Engaging","",IF(U2443&lt;='Leia-me'!$B$6,"Saudável",IF(U2443&lt;='Leia-me'!$B$7,"Esfriando",IF(U2443&lt;='Leia-me'!$B$8,"Última chance","Zumbi"))))</f>
        <v/>
      </c>
      <c r="W2443" s="25" t="n">
        <f aca="false">IF(O2443="Won",1,IF(O2443="Lost",0,""))</f>
        <v>0</v>
      </c>
      <c r="Y2443" s="25" t="str">
        <f aca="false">IF(E2443="","Sim","")</f>
        <v/>
      </c>
    </row>
    <row r="2444" customFormat="false" ht="15" hidden="false" customHeight="false" outlineLevel="0" collapsed="false">
      <c r="A2444" s="25" t="s">
        <v>2698</v>
      </c>
      <c r="B2444" s="25" t="s">
        <v>67</v>
      </c>
      <c r="C2444" s="25" t="s">
        <v>75</v>
      </c>
      <c r="D2444" s="25" t="s">
        <v>78</v>
      </c>
      <c r="E2444" s="25" t="s">
        <v>245</v>
      </c>
      <c r="F2444" s="25" t="s">
        <v>185</v>
      </c>
      <c r="G2444" s="26" t="n">
        <v>2938.67</v>
      </c>
      <c r="H2444" s="27" t="n">
        <v>8775</v>
      </c>
      <c r="I2444" s="25" t="s">
        <v>246</v>
      </c>
      <c r="K2444" s="25" t="n">
        <v>1987</v>
      </c>
      <c r="L2444" s="25" t="s">
        <v>170</v>
      </c>
      <c r="M2444" s="25" t="s">
        <v>171</v>
      </c>
      <c r="N2444" s="28" t="n">
        <v>1096</v>
      </c>
      <c r="O2444" s="25" t="s">
        <v>54</v>
      </c>
      <c r="P2444" s="29" t="n">
        <v>42911</v>
      </c>
      <c r="Q2444" s="29" t="n">
        <v>42992</v>
      </c>
      <c r="R2444" s="28" t="n">
        <v>1102</v>
      </c>
      <c r="S2444" s="28" t="n">
        <f aca="false">IF(O2444="Won",R2444,IF(O2444="Lost",0,N2444))</f>
        <v>1102</v>
      </c>
      <c r="T2444" s="30" t="n">
        <f aca="false">IF(AND(P2444&lt;&gt;"",Q2444&lt;&gt;""),Q2444-P2444,"")</f>
        <v>81</v>
      </c>
      <c r="U2444" s="30" t="str">
        <f aca="false">IF(AND(O2444="Engaging",P2444&lt;&gt;""),'Leia-me'!$B$5-P2444,"")</f>
        <v/>
      </c>
      <c r="V2444" s="25" t="str">
        <f aca="false">IF(O2444&lt;&gt;"Engaging","",IF(U2444&lt;='Leia-me'!$B$6,"Saudável",IF(U2444&lt;='Leia-me'!$B$7,"Esfriando",IF(U2444&lt;='Leia-me'!$B$8,"Última chance","Zumbi"))))</f>
        <v/>
      </c>
      <c r="W2444" s="25" t="n">
        <f aca="false">IF(O2444="Won",1,IF(O2444="Lost",0,""))</f>
        <v>1</v>
      </c>
      <c r="Y2444" s="25" t="str">
        <f aca="false">IF(E2444="","Sim","")</f>
        <v/>
      </c>
    </row>
    <row r="2445" customFormat="false" ht="15" hidden="false" customHeight="false" outlineLevel="0" collapsed="false">
      <c r="A2445" s="25" t="s">
        <v>2699</v>
      </c>
      <c r="B2445" s="25" t="s">
        <v>67</v>
      </c>
      <c r="C2445" s="25" t="s">
        <v>75</v>
      </c>
      <c r="D2445" s="25" t="s">
        <v>78</v>
      </c>
      <c r="E2445" s="25" t="s">
        <v>210</v>
      </c>
      <c r="F2445" s="25" t="s">
        <v>211</v>
      </c>
      <c r="G2445" s="26" t="n">
        <v>718.62</v>
      </c>
      <c r="H2445" s="27" t="n">
        <v>2448</v>
      </c>
      <c r="I2445" s="25" t="s">
        <v>147</v>
      </c>
      <c r="K2445" s="25" t="n">
        <v>2001</v>
      </c>
      <c r="L2445" s="25" t="s">
        <v>1834</v>
      </c>
      <c r="M2445" s="25" t="s">
        <v>171</v>
      </c>
      <c r="N2445" s="28" t="n">
        <v>4821</v>
      </c>
      <c r="O2445" s="25" t="s">
        <v>54</v>
      </c>
      <c r="P2445" s="29" t="n">
        <v>42912</v>
      </c>
      <c r="Q2445" s="29" t="n">
        <v>42918</v>
      </c>
      <c r="R2445" s="28" t="n">
        <v>5081</v>
      </c>
      <c r="S2445" s="28" t="n">
        <f aca="false">IF(O2445="Won",R2445,IF(O2445="Lost",0,N2445))</f>
        <v>5081</v>
      </c>
      <c r="T2445" s="30" t="n">
        <f aca="false">IF(AND(P2445&lt;&gt;"",Q2445&lt;&gt;""),Q2445-P2445,"")</f>
        <v>6</v>
      </c>
      <c r="U2445" s="30" t="str">
        <f aca="false">IF(AND(O2445="Engaging",P2445&lt;&gt;""),'Leia-me'!$B$5-P2445,"")</f>
        <v/>
      </c>
      <c r="V2445" s="25" t="str">
        <f aca="false">IF(O2445&lt;&gt;"Engaging","",IF(U2445&lt;='Leia-me'!$B$6,"Saudável",IF(U2445&lt;='Leia-me'!$B$7,"Esfriando",IF(U2445&lt;='Leia-me'!$B$8,"Última chance","Zumbi"))))</f>
        <v/>
      </c>
      <c r="W2445" s="25" t="n">
        <f aca="false">IF(O2445="Won",1,IF(O2445="Lost",0,""))</f>
        <v>1</v>
      </c>
      <c r="X2445" s="25" t="s">
        <v>1835</v>
      </c>
      <c r="Y2445" s="25" t="str">
        <f aca="false">IF(E2445="","Sim","")</f>
        <v/>
      </c>
    </row>
    <row r="2446" customFormat="false" ht="15" hidden="false" customHeight="false" outlineLevel="0" collapsed="false">
      <c r="A2446" s="25" t="s">
        <v>2700</v>
      </c>
      <c r="B2446" s="25" t="s">
        <v>67</v>
      </c>
      <c r="C2446" s="25" t="s">
        <v>75</v>
      </c>
      <c r="D2446" s="25" t="s">
        <v>78</v>
      </c>
      <c r="E2446" s="25" t="s">
        <v>245</v>
      </c>
      <c r="F2446" s="25" t="s">
        <v>185</v>
      </c>
      <c r="G2446" s="26" t="n">
        <v>2938.67</v>
      </c>
      <c r="H2446" s="27" t="n">
        <v>8775</v>
      </c>
      <c r="I2446" s="25" t="s">
        <v>246</v>
      </c>
      <c r="K2446" s="25" t="n">
        <v>1987</v>
      </c>
      <c r="L2446" s="25" t="s">
        <v>160</v>
      </c>
      <c r="M2446" s="25" t="s">
        <v>149</v>
      </c>
      <c r="N2446" s="28" t="n">
        <v>3393</v>
      </c>
      <c r="O2446" s="25" t="s">
        <v>54</v>
      </c>
      <c r="P2446" s="29" t="n">
        <v>42912</v>
      </c>
      <c r="Q2446" s="29" t="n">
        <v>42914</v>
      </c>
      <c r="R2446" s="28" t="n">
        <v>3478</v>
      </c>
      <c r="S2446" s="28" t="n">
        <f aca="false">IF(O2446="Won",R2446,IF(O2446="Lost",0,N2446))</f>
        <v>3478</v>
      </c>
      <c r="T2446" s="30" t="n">
        <f aca="false">IF(AND(P2446&lt;&gt;"",Q2446&lt;&gt;""),Q2446-P2446,"")</f>
        <v>2</v>
      </c>
      <c r="U2446" s="30" t="str">
        <f aca="false">IF(AND(O2446="Engaging",P2446&lt;&gt;""),'Leia-me'!$B$5-P2446,"")</f>
        <v/>
      </c>
      <c r="V2446" s="25" t="str">
        <f aca="false">IF(O2446&lt;&gt;"Engaging","",IF(U2446&lt;='Leia-me'!$B$6,"Saudável",IF(U2446&lt;='Leia-me'!$B$7,"Esfriando",IF(U2446&lt;='Leia-me'!$B$8,"Última chance","Zumbi"))))</f>
        <v/>
      </c>
      <c r="W2446" s="25" t="n">
        <f aca="false">IF(O2446="Won",1,IF(O2446="Lost",0,""))</f>
        <v>1</v>
      </c>
      <c r="Y2446" s="25" t="str">
        <f aca="false">IF(E2446="","Sim","")</f>
        <v/>
      </c>
    </row>
    <row r="2447" customFormat="false" ht="15" hidden="false" customHeight="false" outlineLevel="0" collapsed="false">
      <c r="A2447" s="25" t="s">
        <v>2701</v>
      </c>
      <c r="B2447" s="25" t="s">
        <v>67</v>
      </c>
      <c r="C2447" s="25" t="s">
        <v>75</v>
      </c>
      <c r="D2447" s="25" t="s">
        <v>78</v>
      </c>
      <c r="E2447" s="25" t="s">
        <v>180</v>
      </c>
      <c r="F2447" s="25" t="s">
        <v>146</v>
      </c>
      <c r="G2447" s="26" t="n">
        <v>3178.24</v>
      </c>
      <c r="H2447" s="27" t="n">
        <v>4540</v>
      </c>
      <c r="I2447" s="25" t="s">
        <v>147</v>
      </c>
      <c r="K2447" s="25" t="n">
        <v>2002</v>
      </c>
      <c r="L2447" s="25" t="s">
        <v>148</v>
      </c>
      <c r="M2447" s="25" t="s">
        <v>149</v>
      </c>
      <c r="N2447" s="28" t="n">
        <v>55</v>
      </c>
      <c r="O2447" s="25" t="s">
        <v>55</v>
      </c>
      <c r="P2447" s="29" t="n">
        <v>42913</v>
      </c>
      <c r="Q2447" s="29" t="n">
        <v>42979</v>
      </c>
      <c r="R2447" s="28" t="n">
        <v>0</v>
      </c>
      <c r="S2447" s="28" t="n">
        <f aca="false">IF(O2447="Won",R2447,IF(O2447="Lost",0,N2447))</f>
        <v>0</v>
      </c>
      <c r="T2447" s="30" t="n">
        <f aca="false">IF(AND(P2447&lt;&gt;"",Q2447&lt;&gt;""),Q2447-P2447,"")</f>
        <v>66</v>
      </c>
      <c r="U2447" s="30" t="str">
        <f aca="false">IF(AND(O2447="Engaging",P2447&lt;&gt;""),'Leia-me'!$B$5-P2447,"")</f>
        <v/>
      </c>
      <c r="V2447" s="25" t="str">
        <f aca="false">IF(O2447&lt;&gt;"Engaging","",IF(U2447&lt;='Leia-me'!$B$6,"Saudável",IF(U2447&lt;='Leia-me'!$B$7,"Esfriando",IF(U2447&lt;='Leia-me'!$B$8,"Última chance","Zumbi"))))</f>
        <v/>
      </c>
      <c r="W2447" s="25" t="n">
        <f aca="false">IF(O2447="Won",1,IF(O2447="Lost",0,""))</f>
        <v>0</v>
      </c>
      <c r="Y2447" s="25" t="str">
        <f aca="false">IF(E2447="","Sim","")</f>
        <v/>
      </c>
    </row>
    <row r="2448" customFormat="false" ht="15" hidden="false" customHeight="false" outlineLevel="0" collapsed="false">
      <c r="A2448" s="25" t="s">
        <v>2702</v>
      </c>
      <c r="B2448" s="25" t="s">
        <v>67</v>
      </c>
      <c r="C2448" s="25" t="s">
        <v>75</v>
      </c>
      <c r="D2448" s="25" t="s">
        <v>78</v>
      </c>
      <c r="E2448" s="25" t="s">
        <v>162</v>
      </c>
      <c r="F2448" s="25" t="s">
        <v>155</v>
      </c>
      <c r="G2448" s="26" t="n">
        <v>5266.09</v>
      </c>
      <c r="H2448" s="27" t="n">
        <v>8595</v>
      </c>
      <c r="I2448" s="25" t="s">
        <v>147</v>
      </c>
      <c r="J2448" s="25" t="s">
        <v>156</v>
      </c>
      <c r="K2448" s="25" t="n">
        <v>1988</v>
      </c>
      <c r="L2448" s="25" t="s">
        <v>178</v>
      </c>
      <c r="M2448" s="25" t="s">
        <v>171</v>
      </c>
      <c r="N2448" s="28" t="n">
        <v>5482</v>
      </c>
      <c r="O2448" s="25" t="s">
        <v>54</v>
      </c>
      <c r="P2448" s="29" t="n">
        <v>42913</v>
      </c>
      <c r="Q2448" s="29" t="n">
        <v>42995</v>
      </c>
      <c r="R2448" s="28" t="n">
        <v>6193</v>
      </c>
      <c r="S2448" s="28" t="n">
        <f aca="false">IF(O2448="Won",R2448,IF(O2448="Lost",0,N2448))</f>
        <v>6193</v>
      </c>
      <c r="T2448" s="30" t="n">
        <f aca="false">IF(AND(P2448&lt;&gt;"",Q2448&lt;&gt;""),Q2448-P2448,"")</f>
        <v>82</v>
      </c>
      <c r="U2448" s="30" t="str">
        <f aca="false">IF(AND(O2448="Engaging",P2448&lt;&gt;""),'Leia-me'!$B$5-P2448,"")</f>
        <v/>
      </c>
      <c r="V2448" s="25" t="str">
        <f aca="false">IF(O2448&lt;&gt;"Engaging","",IF(U2448&lt;='Leia-me'!$B$6,"Saudável",IF(U2448&lt;='Leia-me'!$B$7,"Esfriando",IF(U2448&lt;='Leia-me'!$B$8,"Última chance","Zumbi"))))</f>
        <v/>
      </c>
      <c r="W2448" s="25" t="n">
        <f aca="false">IF(O2448="Won",1,IF(O2448="Lost",0,""))</f>
        <v>1</v>
      </c>
      <c r="Y2448" s="25" t="str">
        <f aca="false">IF(E2448="","Sim","")</f>
        <v/>
      </c>
    </row>
    <row r="2449" customFormat="false" ht="15" hidden="false" customHeight="false" outlineLevel="0" collapsed="false">
      <c r="A2449" s="25" t="s">
        <v>2703</v>
      </c>
      <c r="B2449" s="25" t="s">
        <v>67</v>
      </c>
      <c r="C2449" s="25" t="s">
        <v>75</v>
      </c>
      <c r="D2449" s="25" t="s">
        <v>78</v>
      </c>
      <c r="E2449" s="25" t="s">
        <v>207</v>
      </c>
      <c r="F2449" s="25" t="s">
        <v>168</v>
      </c>
      <c r="G2449" s="26" t="n">
        <v>375.43</v>
      </c>
      <c r="H2449" s="27" t="n">
        <v>1190</v>
      </c>
      <c r="I2449" s="25" t="s">
        <v>147</v>
      </c>
      <c r="K2449" s="25" t="n">
        <v>1985</v>
      </c>
      <c r="L2449" s="25" t="s">
        <v>170</v>
      </c>
      <c r="M2449" s="25" t="s">
        <v>171</v>
      </c>
      <c r="N2449" s="28" t="n">
        <v>1096</v>
      </c>
      <c r="O2449" s="25" t="s">
        <v>55</v>
      </c>
      <c r="P2449" s="29" t="n">
        <v>42914</v>
      </c>
      <c r="Q2449" s="29" t="n">
        <v>42976</v>
      </c>
      <c r="R2449" s="28" t="n">
        <v>0</v>
      </c>
      <c r="S2449" s="28" t="n">
        <f aca="false">IF(O2449="Won",R2449,IF(O2449="Lost",0,N2449))</f>
        <v>0</v>
      </c>
      <c r="T2449" s="30" t="n">
        <f aca="false">IF(AND(P2449&lt;&gt;"",Q2449&lt;&gt;""),Q2449-P2449,"")</f>
        <v>62</v>
      </c>
      <c r="U2449" s="30" t="str">
        <f aca="false">IF(AND(O2449="Engaging",P2449&lt;&gt;""),'Leia-me'!$B$5-P2449,"")</f>
        <v/>
      </c>
      <c r="V2449" s="25" t="str">
        <f aca="false">IF(O2449&lt;&gt;"Engaging","",IF(U2449&lt;='Leia-me'!$B$6,"Saudável",IF(U2449&lt;='Leia-me'!$B$7,"Esfriando",IF(U2449&lt;='Leia-me'!$B$8,"Última chance","Zumbi"))))</f>
        <v/>
      </c>
      <c r="W2449" s="25" t="n">
        <f aca="false">IF(O2449="Won",1,IF(O2449="Lost",0,""))</f>
        <v>0</v>
      </c>
      <c r="Y2449" s="25" t="str">
        <f aca="false">IF(E2449="","Sim","")</f>
        <v/>
      </c>
    </row>
    <row r="2450" customFormat="false" ht="15" hidden="false" customHeight="false" outlineLevel="0" collapsed="false">
      <c r="A2450" s="25" t="s">
        <v>2704</v>
      </c>
      <c r="B2450" s="25" t="s">
        <v>67</v>
      </c>
      <c r="C2450" s="25" t="s">
        <v>75</v>
      </c>
      <c r="D2450" s="25" t="s">
        <v>78</v>
      </c>
      <c r="E2450" s="25" t="s">
        <v>207</v>
      </c>
      <c r="F2450" s="25" t="s">
        <v>168</v>
      </c>
      <c r="G2450" s="26" t="n">
        <v>375.43</v>
      </c>
      <c r="H2450" s="27" t="n">
        <v>1190</v>
      </c>
      <c r="I2450" s="25" t="s">
        <v>147</v>
      </c>
      <c r="K2450" s="25" t="n">
        <v>1985</v>
      </c>
      <c r="L2450" s="25" t="s">
        <v>148</v>
      </c>
      <c r="M2450" s="25" t="s">
        <v>149</v>
      </c>
      <c r="N2450" s="28" t="n">
        <v>55</v>
      </c>
      <c r="O2450" s="25" t="s">
        <v>55</v>
      </c>
      <c r="P2450" s="29" t="n">
        <v>42914</v>
      </c>
      <c r="Q2450" s="29" t="n">
        <v>42925</v>
      </c>
      <c r="R2450" s="28" t="n">
        <v>0</v>
      </c>
      <c r="S2450" s="28" t="n">
        <f aca="false">IF(O2450="Won",R2450,IF(O2450="Lost",0,N2450))</f>
        <v>0</v>
      </c>
      <c r="T2450" s="30" t="n">
        <f aca="false">IF(AND(P2450&lt;&gt;"",Q2450&lt;&gt;""),Q2450-P2450,"")</f>
        <v>11</v>
      </c>
      <c r="U2450" s="30" t="str">
        <f aca="false">IF(AND(O2450="Engaging",P2450&lt;&gt;""),'Leia-me'!$B$5-P2450,"")</f>
        <v/>
      </c>
      <c r="V2450" s="25" t="str">
        <f aca="false">IF(O2450&lt;&gt;"Engaging","",IF(U2450&lt;='Leia-me'!$B$6,"Saudável",IF(U2450&lt;='Leia-me'!$B$7,"Esfriando",IF(U2450&lt;='Leia-me'!$B$8,"Última chance","Zumbi"))))</f>
        <v/>
      </c>
      <c r="W2450" s="25" t="n">
        <f aca="false">IF(O2450="Won",1,IF(O2450="Lost",0,""))</f>
        <v>0</v>
      </c>
      <c r="Y2450" s="25" t="str">
        <f aca="false">IF(E2450="","Sim","")</f>
        <v/>
      </c>
    </row>
    <row r="2451" customFormat="false" ht="15" hidden="false" customHeight="false" outlineLevel="0" collapsed="false">
      <c r="A2451" s="25" t="s">
        <v>2705</v>
      </c>
      <c r="B2451" s="25" t="s">
        <v>67</v>
      </c>
      <c r="C2451" s="25" t="s">
        <v>75</v>
      </c>
      <c r="D2451" s="25" t="s">
        <v>78</v>
      </c>
      <c r="E2451" s="25" t="s">
        <v>184</v>
      </c>
      <c r="F2451" s="25" t="s">
        <v>185</v>
      </c>
      <c r="G2451" s="26" t="n">
        <v>1520.66</v>
      </c>
      <c r="H2451" s="27" t="n">
        <v>1806</v>
      </c>
      <c r="I2451" s="25" t="s">
        <v>147</v>
      </c>
      <c r="K2451" s="25" t="n">
        <v>2005</v>
      </c>
      <c r="L2451" s="25" t="s">
        <v>160</v>
      </c>
      <c r="M2451" s="25" t="s">
        <v>149</v>
      </c>
      <c r="N2451" s="28" t="n">
        <v>3393</v>
      </c>
      <c r="O2451" s="25" t="s">
        <v>54</v>
      </c>
      <c r="P2451" s="29" t="n">
        <v>42914</v>
      </c>
      <c r="Q2451" s="29" t="n">
        <v>42923</v>
      </c>
      <c r="R2451" s="28" t="n">
        <v>3865</v>
      </c>
      <c r="S2451" s="28" t="n">
        <f aca="false">IF(O2451="Won",R2451,IF(O2451="Lost",0,N2451))</f>
        <v>3865</v>
      </c>
      <c r="T2451" s="30" t="n">
        <f aca="false">IF(AND(P2451&lt;&gt;"",Q2451&lt;&gt;""),Q2451-P2451,"")</f>
        <v>9</v>
      </c>
      <c r="U2451" s="30" t="str">
        <f aca="false">IF(AND(O2451="Engaging",P2451&lt;&gt;""),'Leia-me'!$B$5-P2451,"")</f>
        <v/>
      </c>
      <c r="V2451" s="25" t="str">
        <f aca="false">IF(O2451&lt;&gt;"Engaging","",IF(U2451&lt;='Leia-me'!$B$6,"Saudável",IF(U2451&lt;='Leia-me'!$B$7,"Esfriando",IF(U2451&lt;='Leia-me'!$B$8,"Última chance","Zumbi"))))</f>
        <v/>
      </c>
      <c r="W2451" s="25" t="n">
        <f aca="false">IF(O2451="Won",1,IF(O2451="Lost",0,""))</f>
        <v>1</v>
      </c>
      <c r="Y2451" s="25" t="str">
        <f aca="false">IF(E2451="","Sim","")</f>
        <v/>
      </c>
    </row>
    <row r="2452" customFormat="false" ht="15" hidden="false" customHeight="false" outlineLevel="0" collapsed="false">
      <c r="A2452" s="25" t="s">
        <v>2706</v>
      </c>
      <c r="B2452" s="25" t="s">
        <v>67</v>
      </c>
      <c r="C2452" s="25" t="s">
        <v>75</v>
      </c>
      <c r="D2452" s="25" t="s">
        <v>78</v>
      </c>
      <c r="E2452" s="25" t="s">
        <v>180</v>
      </c>
      <c r="F2452" s="25" t="s">
        <v>146</v>
      </c>
      <c r="G2452" s="26" t="n">
        <v>3178.24</v>
      </c>
      <c r="H2452" s="27" t="n">
        <v>4540</v>
      </c>
      <c r="I2452" s="25" t="s">
        <v>147</v>
      </c>
      <c r="K2452" s="25" t="n">
        <v>2002</v>
      </c>
      <c r="L2452" s="25" t="s">
        <v>170</v>
      </c>
      <c r="M2452" s="25" t="s">
        <v>171</v>
      </c>
      <c r="N2452" s="28" t="n">
        <v>1096</v>
      </c>
      <c r="O2452" s="25" t="s">
        <v>54</v>
      </c>
      <c r="P2452" s="29" t="n">
        <v>42915</v>
      </c>
      <c r="Q2452" s="29" t="n">
        <v>42923</v>
      </c>
      <c r="R2452" s="28" t="n">
        <v>1105</v>
      </c>
      <c r="S2452" s="28" t="n">
        <f aca="false">IF(O2452="Won",R2452,IF(O2452="Lost",0,N2452))</f>
        <v>1105</v>
      </c>
      <c r="T2452" s="30" t="n">
        <f aca="false">IF(AND(P2452&lt;&gt;"",Q2452&lt;&gt;""),Q2452-P2452,"")</f>
        <v>8</v>
      </c>
      <c r="U2452" s="30" t="str">
        <f aca="false">IF(AND(O2452="Engaging",P2452&lt;&gt;""),'Leia-me'!$B$5-P2452,"")</f>
        <v/>
      </c>
      <c r="V2452" s="25" t="str">
        <f aca="false">IF(O2452&lt;&gt;"Engaging","",IF(U2452&lt;='Leia-me'!$B$6,"Saudável",IF(U2452&lt;='Leia-me'!$B$7,"Esfriando",IF(U2452&lt;='Leia-me'!$B$8,"Última chance","Zumbi"))))</f>
        <v/>
      </c>
      <c r="W2452" s="25" t="n">
        <f aca="false">IF(O2452="Won",1,IF(O2452="Lost",0,""))</f>
        <v>1</v>
      </c>
      <c r="Y2452" s="25" t="str">
        <f aca="false">IF(E2452="","Sim","")</f>
        <v/>
      </c>
    </row>
    <row r="2453" customFormat="false" ht="15" hidden="false" customHeight="false" outlineLevel="0" collapsed="false">
      <c r="A2453" s="25" t="s">
        <v>2707</v>
      </c>
      <c r="B2453" s="25" t="s">
        <v>67</v>
      </c>
      <c r="C2453" s="25" t="s">
        <v>75</v>
      </c>
      <c r="D2453" s="25" t="s">
        <v>78</v>
      </c>
      <c r="E2453" s="25" t="s">
        <v>158</v>
      </c>
      <c r="F2453" s="25" t="s">
        <v>159</v>
      </c>
      <c r="G2453" s="26" t="n">
        <v>291.27</v>
      </c>
      <c r="H2453" s="27" t="n">
        <v>586</v>
      </c>
      <c r="I2453" s="25" t="s">
        <v>147</v>
      </c>
      <c r="K2453" s="25" t="n">
        <v>1997</v>
      </c>
      <c r="L2453" s="25" t="s">
        <v>148</v>
      </c>
      <c r="M2453" s="25" t="s">
        <v>149</v>
      </c>
      <c r="N2453" s="28" t="n">
        <v>55</v>
      </c>
      <c r="O2453" s="25" t="s">
        <v>55</v>
      </c>
      <c r="P2453" s="29" t="n">
        <v>42916</v>
      </c>
      <c r="Q2453" s="29" t="n">
        <v>42975</v>
      </c>
      <c r="R2453" s="28" t="n">
        <v>0</v>
      </c>
      <c r="S2453" s="28" t="n">
        <f aca="false">IF(O2453="Won",R2453,IF(O2453="Lost",0,N2453))</f>
        <v>0</v>
      </c>
      <c r="T2453" s="30" t="n">
        <f aca="false">IF(AND(P2453&lt;&gt;"",Q2453&lt;&gt;""),Q2453-P2453,"")</f>
        <v>59</v>
      </c>
      <c r="U2453" s="30" t="str">
        <f aca="false">IF(AND(O2453="Engaging",P2453&lt;&gt;""),'Leia-me'!$B$5-P2453,"")</f>
        <v/>
      </c>
      <c r="V2453" s="25" t="str">
        <f aca="false">IF(O2453&lt;&gt;"Engaging","",IF(U2453&lt;='Leia-me'!$B$6,"Saudável",IF(U2453&lt;='Leia-me'!$B$7,"Esfriando",IF(U2453&lt;='Leia-me'!$B$8,"Última chance","Zumbi"))))</f>
        <v/>
      </c>
      <c r="W2453" s="25" t="n">
        <f aca="false">IF(O2453="Won",1,IF(O2453="Lost",0,""))</f>
        <v>0</v>
      </c>
      <c r="Y2453" s="25" t="str">
        <f aca="false">IF(E2453="","Sim","")</f>
        <v/>
      </c>
    </row>
    <row r="2454" customFormat="false" ht="15" hidden="false" customHeight="false" outlineLevel="0" collapsed="false">
      <c r="A2454" s="25" t="s">
        <v>2708</v>
      </c>
      <c r="B2454" s="25" t="s">
        <v>67</v>
      </c>
      <c r="C2454" s="25" t="s">
        <v>75</v>
      </c>
      <c r="D2454" s="25" t="s">
        <v>78</v>
      </c>
      <c r="E2454" s="25" t="s">
        <v>180</v>
      </c>
      <c r="F2454" s="25" t="s">
        <v>146</v>
      </c>
      <c r="G2454" s="26" t="n">
        <v>3178.24</v>
      </c>
      <c r="H2454" s="27" t="n">
        <v>4540</v>
      </c>
      <c r="I2454" s="25" t="s">
        <v>147</v>
      </c>
      <c r="K2454" s="25" t="n">
        <v>2002</v>
      </c>
      <c r="L2454" s="25" t="s">
        <v>160</v>
      </c>
      <c r="M2454" s="25" t="s">
        <v>149</v>
      </c>
      <c r="N2454" s="28" t="n">
        <v>3393</v>
      </c>
      <c r="O2454" s="25" t="s">
        <v>54</v>
      </c>
      <c r="P2454" s="29" t="n">
        <v>42917</v>
      </c>
      <c r="Q2454" s="29" t="n">
        <v>42922</v>
      </c>
      <c r="R2454" s="28" t="n">
        <v>3252</v>
      </c>
      <c r="S2454" s="28" t="n">
        <f aca="false">IF(O2454="Won",R2454,IF(O2454="Lost",0,N2454))</f>
        <v>3252</v>
      </c>
      <c r="T2454" s="30" t="n">
        <f aca="false">IF(AND(P2454&lt;&gt;"",Q2454&lt;&gt;""),Q2454-P2454,"")</f>
        <v>5</v>
      </c>
      <c r="U2454" s="30" t="str">
        <f aca="false">IF(AND(O2454="Engaging",P2454&lt;&gt;""),'Leia-me'!$B$5-P2454,"")</f>
        <v/>
      </c>
      <c r="V2454" s="25" t="str">
        <f aca="false">IF(O2454&lt;&gt;"Engaging","",IF(U2454&lt;='Leia-me'!$B$6,"Saudável",IF(U2454&lt;='Leia-me'!$B$7,"Esfriando",IF(U2454&lt;='Leia-me'!$B$8,"Última chance","Zumbi"))))</f>
        <v/>
      </c>
      <c r="W2454" s="25" t="n">
        <f aca="false">IF(O2454="Won",1,IF(O2454="Lost",0,""))</f>
        <v>1</v>
      </c>
      <c r="Y2454" s="25" t="str">
        <f aca="false">IF(E2454="","Sim","")</f>
        <v/>
      </c>
    </row>
    <row r="2455" customFormat="false" ht="15" hidden="false" customHeight="false" outlineLevel="0" collapsed="false">
      <c r="A2455" s="25" t="s">
        <v>2709</v>
      </c>
      <c r="B2455" s="25" t="s">
        <v>67</v>
      </c>
      <c r="C2455" s="25" t="s">
        <v>75</v>
      </c>
      <c r="D2455" s="25" t="s">
        <v>78</v>
      </c>
      <c r="E2455" s="25" t="s">
        <v>176</v>
      </c>
      <c r="F2455" s="25" t="s">
        <v>177</v>
      </c>
      <c r="G2455" s="26" t="n">
        <v>1698.2</v>
      </c>
      <c r="H2455" s="27" t="n">
        <v>3798</v>
      </c>
      <c r="I2455" s="25" t="s">
        <v>147</v>
      </c>
      <c r="K2455" s="25" t="n">
        <v>1987</v>
      </c>
      <c r="L2455" s="25" t="s">
        <v>178</v>
      </c>
      <c r="M2455" s="25" t="s">
        <v>171</v>
      </c>
      <c r="N2455" s="28" t="n">
        <v>5482</v>
      </c>
      <c r="O2455" s="25" t="s">
        <v>55</v>
      </c>
      <c r="P2455" s="29" t="n">
        <v>42918</v>
      </c>
      <c r="Q2455" s="29" t="n">
        <v>42971</v>
      </c>
      <c r="R2455" s="28" t="n">
        <v>0</v>
      </c>
      <c r="S2455" s="28" t="n">
        <f aca="false">IF(O2455="Won",R2455,IF(O2455="Lost",0,N2455))</f>
        <v>0</v>
      </c>
      <c r="T2455" s="30" t="n">
        <f aca="false">IF(AND(P2455&lt;&gt;"",Q2455&lt;&gt;""),Q2455-P2455,"")</f>
        <v>53</v>
      </c>
      <c r="U2455" s="30" t="str">
        <f aca="false">IF(AND(O2455="Engaging",P2455&lt;&gt;""),'Leia-me'!$B$5-P2455,"")</f>
        <v/>
      </c>
      <c r="V2455" s="25" t="str">
        <f aca="false">IF(O2455&lt;&gt;"Engaging","",IF(U2455&lt;='Leia-me'!$B$6,"Saudável",IF(U2455&lt;='Leia-me'!$B$7,"Esfriando",IF(U2455&lt;='Leia-me'!$B$8,"Última chance","Zumbi"))))</f>
        <v/>
      </c>
      <c r="W2455" s="25" t="n">
        <f aca="false">IF(O2455="Won",1,IF(O2455="Lost",0,""))</f>
        <v>0</v>
      </c>
      <c r="Y2455" s="25" t="str">
        <f aca="false">IF(E2455="","Sim","")</f>
        <v/>
      </c>
    </row>
    <row r="2456" customFormat="false" ht="15" hidden="false" customHeight="false" outlineLevel="0" collapsed="false">
      <c r="A2456" s="25" t="s">
        <v>2710</v>
      </c>
      <c r="B2456" s="25" t="s">
        <v>67</v>
      </c>
      <c r="C2456" s="25" t="s">
        <v>75</v>
      </c>
      <c r="D2456" s="25" t="s">
        <v>78</v>
      </c>
      <c r="E2456" s="25" t="s">
        <v>191</v>
      </c>
      <c r="F2456" s="25" t="s">
        <v>192</v>
      </c>
      <c r="G2456" s="26" t="n">
        <v>2714.9</v>
      </c>
      <c r="H2456" s="27" t="n">
        <v>2641</v>
      </c>
      <c r="I2456" s="25" t="s">
        <v>147</v>
      </c>
      <c r="J2456" s="25" t="s">
        <v>193</v>
      </c>
      <c r="K2456" s="25" t="n">
        <v>1998</v>
      </c>
      <c r="L2456" s="25" t="s">
        <v>160</v>
      </c>
      <c r="M2456" s="25" t="s">
        <v>149</v>
      </c>
      <c r="N2456" s="28" t="n">
        <v>3393</v>
      </c>
      <c r="O2456" s="25" t="s">
        <v>55</v>
      </c>
      <c r="P2456" s="29" t="n">
        <v>42918</v>
      </c>
      <c r="Q2456" s="29" t="n">
        <v>42919</v>
      </c>
      <c r="R2456" s="28" t="n">
        <v>0</v>
      </c>
      <c r="S2456" s="28" t="n">
        <f aca="false">IF(O2456="Won",R2456,IF(O2456="Lost",0,N2456))</f>
        <v>0</v>
      </c>
      <c r="T2456" s="30" t="n">
        <f aca="false">IF(AND(P2456&lt;&gt;"",Q2456&lt;&gt;""),Q2456-P2456,"")</f>
        <v>1</v>
      </c>
      <c r="U2456" s="30" t="str">
        <f aca="false">IF(AND(O2456="Engaging",P2456&lt;&gt;""),'Leia-me'!$B$5-P2456,"")</f>
        <v/>
      </c>
      <c r="V2456" s="25" t="str">
        <f aca="false">IF(O2456&lt;&gt;"Engaging","",IF(U2456&lt;='Leia-me'!$B$6,"Saudável",IF(U2456&lt;='Leia-me'!$B$7,"Esfriando",IF(U2456&lt;='Leia-me'!$B$8,"Última chance","Zumbi"))))</f>
        <v/>
      </c>
      <c r="W2456" s="25" t="n">
        <f aca="false">IF(O2456="Won",1,IF(O2456="Lost",0,""))</f>
        <v>0</v>
      </c>
      <c r="Y2456" s="25" t="str">
        <f aca="false">IF(E2456="","Sim","")</f>
        <v/>
      </c>
    </row>
    <row r="2457" customFormat="false" ht="15" hidden="false" customHeight="false" outlineLevel="0" collapsed="false">
      <c r="A2457" s="25" t="s">
        <v>2711</v>
      </c>
      <c r="B2457" s="25" t="s">
        <v>67</v>
      </c>
      <c r="C2457" s="25" t="s">
        <v>75</v>
      </c>
      <c r="D2457" s="25" t="s">
        <v>78</v>
      </c>
      <c r="E2457" s="25" t="s">
        <v>169</v>
      </c>
      <c r="F2457" s="25" t="s">
        <v>168</v>
      </c>
      <c r="G2457" s="26" t="n">
        <v>2403.58</v>
      </c>
      <c r="H2457" s="27" t="n">
        <v>8801</v>
      </c>
      <c r="I2457" s="25" t="s">
        <v>147</v>
      </c>
      <c r="K2457" s="25" t="n">
        <v>1986</v>
      </c>
      <c r="L2457" s="25" t="s">
        <v>148</v>
      </c>
      <c r="M2457" s="25" t="s">
        <v>149</v>
      </c>
      <c r="N2457" s="28" t="n">
        <v>55</v>
      </c>
      <c r="O2457" s="25" t="s">
        <v>55</v>
      </c>
      <c r="P2457" s="29" t="n">
        <v>42920</v>
      </c>
      <c r="Q2457" s="29" t="n">
        <v>43042</v>
      </c>
      <c r="R2457" s="28" t="n">
        <v>0</v>
      </c>
      <c r="S2457" s="28" t="n">
        <f aca="false">IF(O2457="Won",R2457,IF(O2457="Lost",0,N2457))</f>
        <v>0</v>
      </c>
      <c r="T2457" s="30" t="n">
        <f aca="false">IF(AND(P2457&lt;&gt;"",Q2457&lt;&gt;""),Q2457-P2457,"")</f>
        <v>122</v>
      </c>
      <c r="U2457" s="30" t="str">
        <f aca="false">IF(AND(O2457="Engaging",P2457&lt;&gt;""),'Leia-me'!$B$5-P2457,"")</f>
        <v/>
      </c>
      <c r="V2457" s="25" t="str">
        <f aca="false">IF(O2457&lt;&gt;"Engaging","",IF(U2457&lt;='Leia-me'!$B$6,"Saudável",IF(U2457&lt;='Leia-me'!$B$7,"Esfriando",IF(U2457&lt;='Leia-me'!$B$8,"Última chance","Zumbi"))))</f>
        <v/>
      </c>
      <c r="W2457" s="25" t="n">
        <f aca="false">IF(O2457="Won",1,IF(O2457="Lost",0,""))</f>
        <v>0</v>
      </c>
      <c r="Y2457" s="25" t="str">
        <f aca="false">IF(E2457="","Sim","")</f>
        <v/>
      </c>
    </row>
    <row r="2458" customFormat="false" ht="15" hidden="false" customHeight="false" outlineLevel="0" collapsed="false">
      <c r="A2458" s="25" t="s">
        <v>2712</v>
      </c>
      <c r="B2458" s="25" t="s">
        <v>67</v>
      </c>
      <c r="C2458" s="25" t="s">
        <v>75</v>
      </c>
      <c r="D2458" s="25" t="s">
        <v>78</v>
      </c>
      <c r="E2458" s="25" t="s">
        <v>237</v>
      </c>
      <c r="F2458" s="25" t="s">
        <v>192</v>
      </c>
      <c r="G2458" s="26" t="n">
        <v>4618</v>
      </c>
      <c r="H2458" s="27" t="n">
        <v>10083</v>
      </c>
      <c r="I2458" s="25" t="s">
        <v>147</v>
      </c>
      <c r="K2458" s="25" t="n">
        <v>1982</v>
      </c>
      <c r="L2458" s="25" t="s">
        <v>186</v>
      </c>
      <c r="M2458" s="25" t="s">
        <v>171</v>
      </c>
      <c r="N2458" s="28" t="n">
        <v>550</v>
      </c>
      <c r="O2458" s="25" t="s">
        <v>55</v>
      </c>
      <c r="P2458" s="29" t="n">
        <v>42925</v>
      </c>
      <c r="Q2458" s="29" t="n">
        <v>42933</v>
      </c>
      <c r="R2458" s="28" t="n">
        <v>0</v>
      </c>
      <c r="S2458" s="28" t="n">
        <f aca="false">IF(O2458="Won",R2458,IF(O2458="Lost",0,N2458))</f>
        <v>0</v>
      </c>
      <c r="T2458" s="30" t="n">
        <f aca="false">IF(AND(P2458&lt;&gt;"",Q2458&lt;&gt;""),Q2458-P2458,"")</f>
        <v>8</v>
      </c>
      <c r="U2458" s="30" t="str">
        <f aca="false">IF(AND(O2458="Engaging",P2458&lt;&gt;""),'Leia-me'!$B$5-P2458,"")</f>
        <v/>
      </c>
      <c r="V2458" s="25" t="str">
        <f aca="false">IF(O2458&lt;&gt;"Engaging","",IF(U2458&lt;='Leia-me'!$B$6,"Saudável",IF(U2458&lt;='Leia-me'!$B$7,"Esfriando",IF(U2458&lt;='Leia-me'!$B$8,"Última chance","Zumbi"))))</f>
        <v/>
      </c>
      <c r="W2458" s="25" t="n">
        <f aca="false">IF(O2458="Won",1,IF(O2458="Lost",0,""))</f>
        <v>0</v>
      </c>
      <c r="Y2458" s="25" t="str">
        <f aca="false">IF(E2458="","Sim","")</f>
        <v/>
      </c>
    </row>
    <row r="2459" customFormat="false" ht="15" hidden="false" customHeight="false" outlineLevel="0" collapsed="false">
      <c r="A2459" s="25" t="s">
        <v>2713</v>
      </c>
      <c r="B2459" s="25" t="s">
        <v>67</v>
      </c>
      <c r="C2459" s="25" t="s">
        <v>75</v>
      </c>
      <c r="D2459" s="25" t="s">
        <v>78</v>
      </c>
      <c r="E2459" s="25" t="s">
        <v>176</v>
      </c>
      <c r="F2459" s="25" t="s">
        <v>177</v>
      </c>
      <c r="G2459" s="26" t="n">
        <v>1698.2</v>
      </c>
      <c r="H2459" s="27" t="n">
        <v>3798</v>
      </c>
      <c r="I2459" s="25" t="s">
        <v>147</v>
      </c>
      <c r="K2459" s="25" t="n">
        <v>1987</v>
      </c>
      <c r="L2459" s="25" t="s">
        <v>170</v>
      </c>
      <c r="M2459" s="25" t="s">
        <v>171</v>
      </c>
      <c r="N2459" s="28" t="n">
        <v>1096</v>
      </c>
      <c r="O2459" s="25" t="s">
        <v>54</v>
      </c>
      <c r="P2459" s="29" t="n">
        <v>42925</v>
      </c>
      <c r="Q2459" s="29" t="n">
        <v>42975</v>
      </c>
      <c r="R2459" s="28" t="n">
        <v>1194</v>
      </c>
      <c r="S2459" s="28" t="n">
        <f aca="false">IF(O2459="Won",R2459,IF(O2459="Lost",0,N2459))</f>
        <v>1194</v>
      </c>
      <c r="T2459" s="30" t="n">
        <f aca="false">IF(AND(P2459&lt;&gt;"",Q2459&lt;&gt;""),Q2459-P2459,"")</f>
        <v>50</v>
      </c>
      <c r="U2459" s="30" t="str">
        <f aca="false">IF(AND(O2459="Engaging",P2459&lt;&gt;""),'Leia-me'!$B$5-P2459,"")</f>
        <v/>
      </c>
      <c r="V2459" s="25" t="str">
        <f aca="false">IF(O2459&lt;&gt;"Engaging","",IF(U2459&lt;='Leia-me'!$B$6,"Saudável",IF(U2459&lt;='Leia-me'!$B$7,"Esfriando",IF(U2459&lt;='Leia-me'!$B$8,"Última chance","Zumbi"))))</f>
        <v/>
      </c>
      <c r="W2459" s="25" t="n">
        <f aca="false">IF(O2459="Won",1,IF(O2459="Lost",0,""))</f>
        <v>1</v>
      </c>
      <c r="Y2459" s="25" t="str">
        <f aca="false">IF(E2459="","Sim","")</f>
        <v/>
      </c>
    </row>
    <row r="2460" customFormat="false" ht="15" hidden="false" customHeight="false" outlineLevel="0" collapsed="false">
      <c r="A2460" s="25" t="s">
        <v>2714</v>
      </c>
      <c r="B2460" s="25" t="s">
        <v>67</v>
      </c>
      <c r="C2460" s="25" t="s">
        <v>75</v>
      </c>
      <c r="D2460" s="25" t="s">
        <v>78</v>
      </c>
      <c r="E2460" s="25" t="s">
        <v>198</v>
      </c>
      <c r="F2460" s="25" t="s">
        <v>177</v>
      </c>
      <c r="G2460" s="26" t="n">
        <v>2819.5</v>
      </c>
      <c r="H2460" s="27" t="n">
        <v>7227</v>
      </c>
      <c r="I2460" s="25" t="s">
        <v>147</v>
      </c>
      <c r="J2460" s="25" t="s">
        <v>199</v>
      </c>
      <c r="K2460" s="25" t="n">
        <v>1991</v>
      </c>
      <c r="L2460" s="25" t="s">
        <v>1834</v>
      </c>
      <c r="M2460" s="25" t="s">
        <v>171</v>
      </c>
      <c r="N2460" s="28" t="n">
        <v>4821</v>
      </c>
      <c r="O2460" s="25" t="s">
        <v>54</v>
      </c>
      <c r="P2460" s="29" t="n">
        <v>42925</v>
      </c>
      <c r="Q2460" s="29" t="n">
        <v>42927</v>
      </c>
      <c r="R2460" s="28" t="n">
        <v>4440</v>
      </c>
      <c r="S2460" s="28" t="n">
        <f aca="false">IF(O2460="Won",R2460,IF(O2460="Lost",0,N2460))</f>
        <v>4440</v>
      </c>
      <c r="T2460" s="30" t="n">
        <f aca="false">IF(AND(P2460&lt;&gt;"",Q2460&lt;&gt;""),Q2460-P2460,"")</f>
        <v>2</v>
      </c>
      <c r="U2460" s="30" t="str">
        <f aca="false">IF(AND(O2460="Engaging",P2460&lt;&gt;""),'Leia-me'!$B$5-P2460,"")</f>
        <v/>
      </c>
      <c r="V2460" s="25" t="str">
        <f aca="false">IF(O2460&lt;&gt;"Engaging","",IF(U2460&lt;='Leia-me'!$B$6,"Saudável",IF(U2460&lt;='Leia-me'!$B$7,"Esfriando",IF(U2460&lt;='Leia-me'!$B$8,"Última chance","Zumbi"))))</f>
        <v/>
      </c>
      <c r="W2460" s="25" t="n">
        <f aca="false">IF(O2460="Won",1,IF(O2460="Lost",0,""))</f>
        <v>1</v>
      </c>
      <c r="X2460" s="25" t="s">
        <v>1835</v>
      </c>
      <c r="Y2460" s="25" t="str">
        <f aca="false">IF(E2460="","Sim","")</f>
        <v/>
      </c>
    </row>
    <row r="2461" customFormat="false" ht="15" hidden="false" customHeight="false" outlineLevel="0" collapsed="false">
      <c r="A2461" s="25" t="s">
        <v>2715</v>
      </c>
      <c r="B2461" s="25" t="s">
        <v>67</v>
      </c>
      <c r="C2461" s="25" t="s">
        <v>75</v>
      </c>
      <c r="D2461" s="25" t="s">
        <v>78</v>
      </c>
      <c r="E2461" s="25" t="s">
        <v>240</v>
      </c>
      <c r="F2461" s="25" t="s">
        <v>185</v>
      </c>
      <c r="G2461" s="26" t="n">
        <v>1223.72</v>
      </c>
      <c r="H2461" s="27" t="n">
        <v>2497</v>
      </c>
      <c r="I2461" s="25" t="s">
        <v>241</v>
      </c>
      <c r="K2461" s="25" t="n">
        <v>2000</v>
      </c>
      <c r="L2461" s="25" t="s">
        <v>1834</v>
      </c>
      <c r="M2461" s="25" t="s">
        <v>171</v>
      </c>
      <c r="N2461" s="28" t="n">
        <v>4821</v>
      </c>
      <c r="O2461" s="25" t="s">
        <v>55</v>
      </c>
      <c r="P2461" s="29" t="n">
        <v>42926</v>
      </c>
      <c r="Q2461" s="29" t="n">
        <v>42927</v>
      </c>
      <c r="R2461" s="28" t="n">
        <v>0</v>
      </c>
      <c r="S2461" s="28" t="n">
        <f aca="false">IF(O2461="Won",R2461,IF(O2461="Lost",0,N2461))</f>
        <v>0</v>
      </c>
      <c r="T2461" s="30" t="n">
        <f aca="false">IF(AND(P2461&lt;&gt;"",Q2461&lt;&gt;""),Q2461-P2461,"")</f>
        <v>1</v>
      </c>
      <c r="U2461" s="30" t="str">
        <f aca="false">IF(AND(O2461="Engaging",P2461&lt;&gt;""),'Leia-me'!$B$5-P2461,"")</f>
        <v/>
      </c>
      <c r="V2461" s="25" t="str">
        <f aca="false">IF(O2461&lt;&gt;"Engaging","",IF(U2461&lt;='Leia-me'!$B$6,"Saudável",IF(U2461&lt;='Leia-me'!$B$7,"Esfriando",IF(U2461&lt;='Leia-me'!$B$8,"Última chance","Zumbi"))))</f>
        <v/>
      </c>
      <c r="W2461" s="25" t="n">
        <f aca="false">IF(O2461="Won",1,IF(O2461="Lost",0,""))</f>
        <v>0</v>
      </c>
      <c r="X2461" s="25" t="s">
        <v>1835</v>
      </c>
      <c r="Y2461" s="25" t="str">
        <f aca="false">IF(E2461="","Sim","")</f>
        <v/>
      </c>
    </row>
    <row r="2462" customFormat="false" ht="15" hidden="false" customHeight="false" outlineLevel="0" collapsed="false">
      <c r="A2462" s="25" t="s">
        <v>2716</v>
      </c>
      <c r="B2462" s="25" t="s">
        <v>67</v>
      </c>
      <c r="C2462" s="25" t="s">
        <v>75</v>
      </c>
      <c r="D2462" s="25" t="s">
        <v>78</v>
      </c>
      <c r="E2462" s="25" t="s">
        <v>266</v>
      </c>
      <c r="F2462" s="25" t="s">
        <v>267</v>
      </c>
      <c r="G2462" s="26" t="n">
        <v>2041.73</v>
      </c>
      <c r="H2462" s="27" t="n">
        <v>5276</v>
      </c>
      <c r="I2462" s="25" t="s">
        <v>147</v>
      </c>
      <c r="K2462" s="25" t="n">
        <v>1997</v>
      </c>
      <c r="L2462" s="25" t="s">
        <v>1834</v>
      </c>
      <c r="M2462" s="25" t="s">
        <v>171</v>
      </c>
      <c r="N2462" s="28" t="n">
        <v>4821</v>
      </c>
      <c r="O2462" s="25" t="s">
        <v>54</v>
      </c>
      <c r="P2462" s="29" t="n">
        <v>42926</v>
      </c>
      <c r="Q2462" s="29" t="n">
        <v>42934</v>
      </c>
      <c r="R2462" s="28" t="n">
        <v>4631</v>
      </c>
      <c r="S2462" s="28" t="n">
        <f aca="false">IF(O2462="Won",R2462,IF(O2462="Lost",0,N2462))</f>
        <v>4631</v>
      </c>
      <c r="T2462" s="30" t="n">
        <f aca="false">IF(AND(P2462&lt;&gt;"",Q2462&lt;&gt;""),Q2462-P2462,"")</f>
        <v>8</v>
      </c>
      <c r="U2462" s="30" t="str">
        <f aca="false">IF(AND(O2462="Engaging",P2462&lt;&gt;""),'Leia-me'!$B$5-P2462,"")</f>
        <v/>
      </c>
      <c r="V2462" s="25" t="str">
        <f aca="false">IF(O2462&lt;&gt;"Engaging","",IF(U2462&lt;='Leia-me'!$B$6,"Saudável",IF(U2462&lt;='Leia-me'!$B$7,"Esfriando",IF(U2462&lt;='Leia-me'!$B$8,"Última chance","Zumbi"))))</f>
        <v/>
      </c>
      <c r="W2462" s="25" t="n">
        <f aca="false">IF(O2462="Won",1,IF(O2462="Lost",0,""))</f>
        <v>1</v>
      </c>
      <c r="X2462" s="25" t="s">
        <v>1835</v>
      </c>
      <c r="Y2462" s="25" t="str">
        <f aca="false">IF(E2462="","Sim","")</f>
        <v/>
      </c>
    </row>
    <row r="2463" customFormat="false" ht="15" hidden="false" customHeight="false" outlineLevel="0" collapsed="false">
      <c r="A2463" s="25" t="s">
        <v>2717</v>
      </c>
      <c r="B2463" s="25" t="s">
        <v>67</v>
      </c>
      <c r="C2463" s="25" t="s">
        <v>75</v>
      </c>
      <c r="D2463" s="25" t="s">
        <v>78</v>
      </c>
      <c r="E2463" s="25" t="s">
        <v>180</v>
      </c>
      <c r="F2463" s="25" t="s">
        <v>146</v>
      </c>
      <c r="G2463" s="26" t="n">
        <v>3178.24</v>
      </c>
      <c r="H2463" s="27" t="n">
        <v>4540</v>
      </c>
      <c r="I2463" s="25" t="s">
        <v>147</v>
      </c>
      <c r="K2463" s="25" t="n">
        <v>2002</v>
      </c>
      <c r="L2463" s="25" t="s">
        <v>160</v>
      </c>
      <c r="M2463" s="25" t="s">
        <v>149</v>
      </c>
      <c r="N2463" s="28" t="n">
        <v>3393</v>
      </c>
      <c r="O2463" s="25" t="s">
        <v>54</v>
      </c>
      <c r="P2463" s="29" t="n">
        <v>42926</v>
      </c>
      <c r="Q2463" s="29" t="n">
        <v>42935</v>
      </c>
      <c r="R2463" s="28" t="n">
        <v>3230</v>
      </c>
      <c r="S2463" s="28" t="n">
        <f aca="false">IF(O2463="Won",R2463,IF(O2463="Lost",0,N2463))</f>
        <v>3230</v>
      </c>
      <c r="T2463" s="30" t="n">
        <f aca="false">IF(AND(P2463&lt;&gt;"",Q2463&lt;&gt;""),Q2463-P2463,"")</f>
        <v>9</v>
      </c>
      <c r="U2463" s="30" t="str">
        <f aca="false">IF(AND(O2463="Engaging",P2463&lt;&gt;""),'Leia-me'!$B$5-P2463,"")</f>
        <v/>
      </c>
      <c r="V2463" s="25" t="str">
        <f aca="false">IF(O2463&lt;&gt;"Engaging","",IF(U2463&lt;='Leia-me'!$B$6,"Saudável",IF(U2463&lt;='Leia-me'!$B$7,"Esfriando",IF(U2463&lt;='Leia-me'!$B$8,"Última chance","Zumbi"))))</f>
        <v/>
      </c>
      <c r="W2463" s="25" t="n">
        <f aca="false">IF(O2463="Won",1,IF(O2463="Lost",0,""))</f>
        <v>1</v>
      </c>
      <c r="Y2463" s="25" t="str">
        <f aca="false">IF(E2463="","Sim","")</f>
        <v/>
      </c>
    </row>
    <row r="2464" customFormat="false" ht="15" hidden="false" customHeight="false" outlineLevel="0" collapsed="false">
      <c r="A2464" s="25" t="s">
        <v>2718</v>
      </c>
      <c r="B2464" s="25" t="s">
        <v>67</v>
      </c>
      <c r="C2464" s="25" t="s">
        <v>75</v>
      </c>
      <c r="D2464" s="25" t="s">
        <v>78</v>
      </c>
      <c r="E2464" s="25" t="s">
        <v>248</v>
      </c>
      <c r="F2464" s="25" t="s">
        <v>211</v>
      </c>
      <c r="G2464" s="26" t="n">
        <v>894.33</v>
      </c>
      <c r="H2464" s="27" t="n">
        <v>1635</v>
      </c>
      <c r="I2464" s="25" t="s">
        <v>249</v>
      </c>
      <c r="K2464" s="25" t="n">
        <v>2007</v>
      </c>
      <c r="L2464" s="25" t="s">
        <v>160</v>
      </c>
      <c r="M2464" s="25" t="s">
        <v>149</v>
      </c>
      <c r="N2464" s="28" t="n">
        <v>3393</v>
      </c>
      <c r="O2464" s="25" t="s">
        <v>54</v>
      </c>
      <c r="P2464" s="29" t="n">
        <v>42927</v>
      </c>
      <c r="Q2464" s="29" t="n">
        <v>42928</v>
      </c>
      <c r="R2464" s="28" t="n">
        <v>2878</v>
      </c>
      <c r="S2464" s="28" t="n">
        <f aca="false">IF(O2464="Won",R2464,IF(O2464="Lost",0,N2464))</f>
        <v>2878</v>
      </c>
      <c r="T2464" s="30" t="n">
        <f aca="false">IF(AND(P2464&lt;&gt;"",Q2464&lt;&gt;""),Q2464-P2464,"")</f>
        <v>1</v>
      </c>
      <c r="U2464" s="30" t="str">
        <f aca="false">IF(AND(O2464="Engaging",P2464&lt;&gt;""),'Leia-me'!$B$5-P2464,"")</f>
        <v/>
      </c>
      <c r="V2464" s="25" t="str">
        <f aca="false">IF(O2464&lt;&gt;"Engaging","",IF(U2464&lt;='Leia-me'!$B$6,"Saudável",IF(U2464&lt;='Leia-me'!$B$7,"Esfriando",IF(U2464&lt;='Leia-me'!$B$8,"Última chance","Zumbi"))))</f>
        <v/>
      </c>
      <c r="W2464" s="25" t="n">
        <f aca="false">IF(O2464="Won",1,IF(O2464="Lost",0,""))</f>
        <v>1</v>
      </c>
      <c r="Y2464" s="25" t="str">
        <f aca="false">IF(E2464="","Sim","")</f>
        <v/>
      </c>
    </row>
    <row r="2465" customFormat="false" ht="15" hidden="false" customHeight="false" outlineLevel="0" collapsed="false">
      <c r="A2465" s="25" t="s">
        <v>2719</v>
      </c>
      <c r="B2465" s="25" t="s">
        <v>67</v>
      </c>
      <c r="C2465" s="25" t="s">
        <v>75</v>
      </c>
      <c r="D2465" s="25" t="s">
        <v>78</v>
      </c>
      <c r="E2465" s="25" t="s">
        <v>218</v>
      </c>
      <c r="F2465" s="25" t="s">
        <v>146</v>
      </c>
      <c r="G2465" s="26" t="n">
        <v>4.54</v>
      </c>
      <c r="H2465" s="27" t="n">
        <v>9</v>
      </c>
      <c r="I2465" s="25" t="s">
        <v>147</v>
      </c>
      <c r="K2465" s="25" t="n">
        <v>2017</v>
      </c>
      <c r="L2465" s="25" t="s">
        <v>1834</v>
      </c>
      <c r="M2465" s="25" t="s">
        <v>171</v>
      </c>
      <c r="N2465" s="28" t="n">
        <v>4821</v>
      </c>
      <c r="O2465" s="25" t="s">
        <v>55</v>
      </c>
      <c r="P2465" s="29" t="n">
        <v>42928</v>
      </c>
      <c r="Q2465" s="29" t="n">
        <v>42929</v>
      </c>
      <c r="R2465" s="28" t="n">
        <v>0</v>
      </c>
      <c r="S2465" s="28" t="n">
        <f aca="false">IF(O2465="Won",R2465,IF(O2465="Lost",0,N2465))</f>
        <v>0</v>
      </c>
      <c r="T2465" s="30" t="n">
        <f aca="false">IF(AND(P2465&lt;&gt;"",Q2465&lt;&gt;""),Q2465-P2465,"")</f>
        <v>1</v>
      </c>
      <c r="U2465" s="30" t="str">
        <f aca="false">IF(AND(O2465="Engaging",P2465&lt;&gt;""),'Leia-me'!$B$5-P2465,"")</f>
        <v/>
      </c>
      <c r="V2465" s="25" t="str">
        <f aca="false">IF(O2465&lt;&gt;"Engaging","",IF(U2465&lt;='Leia-me'!$B$6,"Saudável",IF(U2465&lt;='Leia-me'!$B$7,"Esfriando",IF(U2465&lt;='Leia-me'!$B$8,"Última chance","Zumbi"))))</f>
        <v/>
      </c>
      <c r="W2465" s="25" t="n">
        <f aca="false">IF(O2465="Won",1,IF(O2465="Lost",0,""))</f>
        <v>0</v>
      </c>
      <c r="X2465" s="25" t="s">
        <v>1835</v>
      </c>
      <c r="Y2465" s="25" t="str">
        <f aca="false">IF(E2465="","Sim","")</f>
        <v/>
      </c>
    </row>
    <row r="2466" customFormat="false" ht="15" hidden="false" customHeight="false" outlineLevel="0" collapsed="false">
      <c r="A2466" s="25" t="s">
        <v>2720</v>
      </c>
      <c r="B2466" s="25" t="s">
        <v>67</v>
      </c>
      <c r="C2466" s="25" t="s">
        <v>75</v>
      </c>
      <c r="D2466" s="25" t="s">
        <v>78</v>
      </c>
      <c r="E2466" s="25" t="s">
        <v>195</v>
      </c>
      <c r="F2466" s="25" t="s">
        <v>185</v>
      </c>
      <c r="G2466" s="26" t="n">
        <v>8170.38</v>
      </c>
      <c r="H2466" s="27" t="n">
        <v>16499</v>
      </c>
      <c r="I2466" s="25" t="s">
        <v>196</v>
      </c>
      <c r="K2466" s="25" t="n">
        <v>1997</v>
      </c>
      <c r="L2466" s="25" t="s">
        <v>178</v>
      </c>
      <c r="M2466" s="25" t="s">
        <v>171</v>
      </c>
      <c r="N2466" s="28" t="n">
        <v>5482</v>
      </c>
      <c r="O2466" s="25" t="s">
        <v>55</v>
      </c>
      <c r="P2466" s="29" t="n">
        <v>42934</v>
      </c>
      <c r="Q2466" s="29" t="n">
        <v>42939</v>
      </c>
      <c r="R2466" s="28" t="n">
        <v>0</v>
      </c>
      <c r="S2466" s="28" t="n">
        <f aca="false">IF(O2466="Won",R2466,IF(O2466="Lost",0,N2466))</f>
        <v>0</v>
      </c>
      <c r="T2466" s="30" t="n">
        <f aca="false">IF(AND(P2466&lt;&gt;"",Q2466&lt;&gt;""),Q2466-P2466,"")</f>
        <v>5</v>
      </c>
      <c r="U2466" s="30" t="str">
        <f aca="false">IF(AND(O2466="Engaging",P2466&lt;&gt;""),'Leia-me'!$B$5-P2466,"")</f>
        <v/>
      </c>
      <c r="V2466" s="25" t="str">
        <f aca="false">IF(O2466&lt;&gt;"Engaging","",IF(U2466&lt;='Leia-me'!$B$6,"Saudável",IF(U2466&lt;='Leia-me'!$B$7,"Esfriando",IF(U2466&lt;='Leia-me'!$B$8,"Última chance","Zumbi"))))</f>
        <v/>
      </c>
      <c r="W2466" s="25" t="n">
        <f aca="false">IF(O2466="Won",1,IF(O2466="Lost",0,""))</f>
        <v>0</v>
      </c>
      <c r="Y2466" s="25" t="str">
        <f aca="false">IF(E2466="","Sim","")</f>
        <v/>
      </c>
    </row>
    <row r="2467" customFormat="false" ht="15" hidden="false" customHeight="false" outlineLevel="0" collapsed="false">
      <c r="A2467" s="25" t="s">
        <v>2721</v>
      </c>
      <c r="B2467" s="25" t="s">
        <v>67</v>
      </c>
      <c r="C2467" s="25" t="s">
        <v>75</v>
      </c>
      <c r="D2467" s="25" t="s">
        <v>78</v>
      </c>
      <c r="E2467" s="25" t="s">
        <v>169</v>
      </c>
      <c r="F2467" s="25" t="s">
        <v>168</v>
      </c>
      <c r="G2467" s="26" t="n">
        <v>2403.58</v>
      </c>
      <c r="H2467" s="27" t="n">
        <v>8801</v>
      </c>
      <c r="I2467" s="25" t="s">
        <v>147</v>
      </c>
      <c r="K2467" s="25" t="n">
        <v>1986</v>
      </c>
      <c r="L2467" s="25" t="s">
        <v>178</v>
      </c>
      <c r="M2467" s="25" t="s">
        <v>171</v>
      </c>
      <c r="N2467" s="28" t="n">
        <v>5482</v>
      </c>
      <c r="O2467" s="25" t="s">
        <v>55</v>
      </c>
      <c r="P2467" s="29" t="n">
        <v>42934</v>
      </c>
      <c r="Q2467" s="29" t="n">
        <v>42954</v>
      </c>
      <c r="R2467" s="28" t="n">
        <v>0</v>
      </c>
      <c r="S2467" s="28" t="n">
        <f aca="false">IF(O2467="Won",R2467,IF(O2467="Lost",0,N2467))</f>
        <v>0</v>
      </c>
      <c r="T2467" s="30" t="n">
        <f aca="false">IF(AND(P2467&lt;&gt;"",Q2467&lt;&gt;""),Q2467-P2467,"")</f>
        <v>20</v>
      </c>
      <c r="U2467" s="30" t="str">
        <f aca="false">IF(AND(O2467="Engaging",P2467&lt;&gt;""),'Leia-me'!$B$5-P2467,"")</f>
        <v/>
      </c>
      <c r="V2467" s="25" t="str">
        <f aca="false">IF(O2467&lt;&gt;"Engaging","",IF(U2467&lt;='Leia-me'!$B$6,"Saudável",IF(U2467&lt;='Leia-me'!$B$7,"Esfriando",IF(U2467&lt;='Leia-me'!$B$8,"Última chance","Zumbi"))))</f>
        <v/>
      </c>
      <c r="W2467" s="25" t="n">
        <f aca="false">IF(O2467="Won",1,IF(O2467="Lost",0,""))</f>
        <v>0</v>
      </c>
      <c r="Y2467" s="25" t="str">
        <f aca="false">IF(E2467="","Sim","")</f>
        <v/>
      </c>
    </row>
    <row r="2468" customFormat="false" ht="15" hidden="false" customHeight="false" outlineLevel="0" collapsed="false">
      <c r="A2468" s="25" t="s">
        <v>2722</v>
      </c>
      <c r="B2468" s="25" t="s">
        <v>67</v>
      </c>
      <c r="C2468" s="25" t="s">
        <v>75</v>
      </c>
      <c r="D2468" s="25" t="s">
        <v>78</v>
      </c>
      <c r="E2468" s="25" t="s">
        <v>218</v>
      </c>
      <c r="F2468" s="25" t="s">
        <v>146</v>
      </c>
      <c r="G2468" s="26" t="n">
        <v>4.54</v>
      </c>
      <c r="H2468" s="27" t="n">
        <v>9</v>
      </c>
      <c r="I2468" s="25" t="s">
        <v>147</v>
      </c>
      <c r="K2468" s="25" t="n">
        <v>2017</v>
      </c>
      <c r="L2468" s="25" t="s">
        <v>160</v>
      </c>
      <c r="M2468" s="25" t="s">
        <v>149</v>
      </c>
      <c r="N2468" s="28" t="n">
        <v>3393</v>
      </c>
      <c r="O2468" s="25" t="s">
        <v>54</v>
      </c>
      <c r="P2468" s="29" t="n">
        <v>42934</v>
      </c>
      <c r="Q2468" s="29" t="n">
        <v>43005</v>
      </c>
      <c r="R2468" s="28" t="n">
        <v>3139</v>
      </c>
      <c r="S2468" s="28" t="n">
        <f aca="false">IF(O2468="Won",R2468,IF(O2468="Lost",0,N2468))</f>
        <v>3139</v>
      </c>
      <c r="T2468" s="30" t="n">
        <f aca="false">IF(AND(P2468&lt;&gt;"",Q2468&lt;&gt;""),Q2468-P2468,"")</f>
        <v>71</v>
      </c>
      <c r="U2468" s="30" t="str">
        <f aca="false">IF(AND(O2468="Engaging",P2468&lt;&gt;""),'Leia-me'!$B$5-P2468,"")</f>
        <v/>
      </c>
      <c r="V2468" s="25" t="str">
        <f aca="false">IF(O2468&lt;&gt;"Engaging","",IF(U2468&lt;='Leia-me'!$B$6,"Saudável",IF(U2468&lt;='Leia-me'!$B$7,"Esfriando",IF(U2468&lt;='Leia-me'!$B$8,"Última chance","Zumbi"))))</f>
        <v/>
      </c>
      <c r="W2468" s="25" t="n">
        <f aca="false">IF(O2468="Won",1,IF(O2468="Lost",0,""))</f>
        <v>1</v>
      </c>
      <c r="Y2468" s="25" t="str">
        <f aca="false">IF(E2468="","Sim","")</f>
        <v/>
      </c>
    </row>
    <row r="2469" customFormat="false" ht="15" hidden="false" customHeight="false" outlineLevel="0" collapsed="false">
      <c r="A2469" s="25" t="s">
        <v>2723</v>
      </c>
      <c r="B2469" s="25" t="s">
        <v>67</v>
      </c>
      <c r="C2469" s="25" t="s">
        <v>75</v>
      </c>
      <c r="D2469" s="25" t="s">
        <v>78</v>
      </c>
      <c r="E2469" s="25" t="s">
        <v>162</v>
      </c>
      <c r="F2469" s="25" t="s">
        <v>155</v>
      </c>
      <c r="G2469" s="26" t="n">
        <v>5266.09</v>
      </c>
      <c r="H2469" s="27" t="n">
        <v>8595</v>
      </c>
      <c r="I2469" s="25" t="s">
        <v>147</v>
      </c>
      <c r="J2469" s="25" t="s">
        <v>156</v>
      </c>
      <c r="K2469" s="25" t="n">
        <v>1988</v>
      </c>
      <c r="L2469" s="25" t="s">
        <v>178</v>
      </c>
      <c r="M2469" s="25" t="s">
        <v>171</v>
      </c>
      <c r="N2469" s="28" t="n">
        <v>5482</v>
      </c>
      <c r="O2469" s="25" t="s">
        <v>54</v>
      </c>
      <c r="P2469" s="29" t="n">
        <v>42935</v>
      </c>
      <c r="Q2469" s="29" t="n">
        <v>42937</v>
      </c>
      <c r="R2469" s="28" t="n">
        <v>4907</v>
      </c>
      <c r="S2469" s="28" t="n">
        <f aca="false">IF(O2469="Won",R2469,IF(O2469="Lost",0,N2469))</f>
        <v>4907</v>
      </c>
      <c r="T2469" s="30" t="n">
        <f aca="false">IF(AND(P2469&lt;&gt;"",Q2469&lt;&gt;""),Q2469-P2469,"")</f>
        <v>2</v>
      </c>
      <c r="U2469" s="30" t="str">
        <f aca="false">IF(AND(O2469="Engaging",P2469&lt;&gt;""),'Leia-me'!$B$5-P2469,"")</f>
        <v/>
      </c>
      <c r="V2469" s="25" t="str">
        <f aca="false">IF(O2469&lt;&gt;"Engaging","",IF(U2469&lt;='Leia-me'!$B$6,"Saudável",IF(U2469&lt;='Leia-me'!$B$7,"Esfriando",IF(U2469&lt;='Leia-me'!$B$8,"Última chance","Zumbi"))))</f>
        <v/>
      </c>
      <c r="W2469" s="25" t="n">
        <f aca="false">IF(O2469="Won",1,IF(O2469="Lost",0,""))</f>
        <v>1</v>
      </c>
      <c r="Y2469" s="25" t="str">
        <f aca="false">IF(E2469="","Sim","")</f>
        <v/>
      </c>
    </row>
    <row r="2470" customFormat="false" ht="15" hidden="false" customHeight="false" outlineLevel="0" collapsed="false">
      <c r="A2470" s="25" t="s">
        <v>2724</v>
      </c>
      <c r="B2470" s="25" t="s">
        <v>67</v>
      </c>
      <c r="C2470" s="25" t="s">
        <v>75</v>
      </c>
      <c r="D2470" s="25" t="s">
        <v>78</v>
      </c>
      <c r="E2470" s="25" t="s">
        <v>245</v>
      </c>
      <c r="F2470" s="25" t="s">
        <v>185</v>
      </c>
      <c r="G2470" s="26" t="n">
        <v>2938.67</v>
      </c>
      <c r="H2470" s="27" t="n">
        <v>8775</v>
      </c>
      <c r="I2470" s="25" t="s">
        <v>246</v>
      </c>
      <c r="K2470" s="25" t="n">
        <v>1987</v>
      </c>
      <c r="L2470" s="25" t="s">
        <v>160</v>
      </c>
      <c r="M2470" s="25" t="s">
        <v>149</v>
      </c>
      <c r="N2470" s="28" t="n">
        <v>3393</v>
      </c>
      <c r="O2470" s="25" t="s">
        <v>54</v>
      </c>
      <c r="P2470" s="29" t="n">
        <v>42936</v>
      </c>
      <c r="Q2470" s="29" t="n">
        <v>43053</v>
      </c>
      <c r="R2470" s="28" t="n">
        <v>3552</v>
      </c>
      <c r="S2470" s="28" t="n">
        <f aca="false">IF(O2470="Won",R2470,IF(O2470="Lost",0,N2470))</f>
        <v>3552</v>
      </c>
      <c r="T2470" s="30" t="n">
        <f aca="false">IF(AND(P2470&lt;&gt;"",Q2470&lt;&gt;""),Q2470-P2470,"")</f>
        <v>117</v>
      </c>
      <c r="U2470" s="30" t="str">
        <f aca="false">IF(AND(O2470="Engaging",P2470&lt;&gt;""),'Leia-me'!$B$5-P2470,"")</f>
        <v/>
      </c>
      <c r="V2470" s="25" t="str">
        <f aca="false">IF(O2470&lt;&gt;"Engaging","",IF(U2470&lt;='Leia-me'!$B$6,"Saudável",IF(U2470&lt;='Leia-me'!$B$7,"Esfriando",IF(U2470&lt;='Leia-me'!$B$8,"Última chance","Zumbi"))))</f>
        <v/>
      </c>
      <c r="W2470" s="25" t="n">
        <f aca="false">IF(O2470="Won",1,IF(O2470="Lost",0,""))</f>
        <v>1</v>
      </c>
      <c r="Y2470" s="25" t="str">
        <f aca="false">IF(E2470="","Sim","")</f>
        <v/>
      </c>
    </row>
    <row r="2471" customFormat="false" ht="15" hidden="false" customHeight="false" outlineLevel="0" collapsed="false">
      <c r="A2471" s="25" t="s">
        <v>2725</v>
      </c>
      <c r="B2471" s="25" t="s">
        <v>67</v>
      </c>
      <c r="C2471" s="25" t="s">
        <v>75</v>
      </c>
      <c r="D2471" s="25" t="s">
        <v>78</v>
      </c>
      <c r="G2471" s="31"/>
      <c r="H2471" s="32"/>
      <c r="L2471" s="25" t="s">
        <v>186</v>
      </c>
      <c r="M2471" s="25" t="s">
        <v>171</v>
      </c>
      <c r="N2471" s="28" t="n">
        <v>550</v>
      </c>
      <c r="O2471" s="25" t="s">
        <v>56</v>
      </c>
      <c r="P2471" s="29" t="n">
        <v>42937</v>
      </c>
      <c r="Q2471" s="33"/>
      <c r="R2471" s="34"/>
      <c r="S2471" s="28" t="n">
        <f aca="false">IF(O2471="Won",R2471,IF(O2471="Lost",0,N2471))</f>
        <v>550</v>
      </c>
      <c r="T2471" s="30" t="str">
        <f aca="false">IF(AND(P2471&lt;&gt;"",Q2471&lt;&gt;""),Q2471-P2471,"")</f>
        <v/>
      </c>
      <c r="U2471" s="30" t="n">
        <f aca="false">IF(AND(O2471="Engaging",P2471&lt;&gt;""),'Leia-me'!$B$5-P2471,"")</f>
        <v>163</v>
      </c>
      <c r="V2471" s="25" t="str">
        <f aca="false">IF(O2471&lt;&gt;"Engaging","",IF(U2471&lt;='Leia-me'!$B$6,"Saudável",IF(U2471&lt;='Leia-me'!$B$7,"Esfriando",IF(U2471&lt;='Leia-me'!$B$8,"Última chance","Zumbi"))))</f>
        <v>Zumbi</v>
      </c>
      <c r="W2471" s="25" t="str">
        <f aca="false">IF(O2471="Won",1,IF(O2471="Lost",0,""))</f>
        <v/>
      </c>
      <c r="Y2471" s="25" t="str">
        <f aca="false">IF(E2471="","Sim","")</f>
        <v>Sim</v>
      </c>
    </row>
    <row r="2472" customFormat="false" ht="15" hidden="false" customHeight="false" outlineLevel="0" collapsed="false">
      <c r="A2472" s="25" t="s">
        <v>2726</v>
      </c>
      <c r="B2472" s="25" t="s">
        <v>67</v>
      </c>
      <c r="C2472" s="25" t="s">
        <v>75</v>
      </c>
      <c r="D2472" s="25" t="s">
        <v>78</v>
      </c>
      <c r="E2472" s="25" t="s">
        <v>421</v>
      </c>
      <c r="F2472" s="25" t="s">
        <v>146</v>
      </c>
      <c r="G2472" s="26" t="n">
        <v>2818.38</v>
      </c>
      <c r="H2472" s="27" t="n">
        <v>6290</v>
      </c>
      <c r="I2472" s="25" t="s">
        <v>147</v>
      </c>
      <c r="K2472" s="25" t="n">
        <v>1994</v>
      </c>
      <c r="L2472" s="25" t="s">
        <v>148</v>
      </c>
      <c r="M2472" s="25" t="s">
        <v>149</v>
      </c>
      <c r="N2472" s="28" t="n">
        <v>55</v>
      </c>
      <c r="O2472" s="25" t="s">
        <v>56</v>
      </c>
      <c r="P2472" s="29" t="n">
        <v>42937</v>
      </c>
      <c r="Q2472" s="33"/>
      <c r="R2472" s="34"/>
      <c r="S2472" s="28" t="n">
        <f aca="false">IF(O2472="Won",R2472,IF(O2472="Lost",0,N2472))</f>
        <v>55</v>
      </c>
      <c r="T2472" s="30" t="str">
        <f aca="false">IF(AND(P2472&lt;&gt;"",Q2472&lt;&gt;""),Q2472-P2472,"")</f>
        <v/>
      </c>
      <c r="U2472" s="30" t="n">
        <f aca="false">IF(AND(O2472="Engaging",P2472&lt;&gt;""),'Leia-me'!$B$5-P2472,"")</f>
        <v>163</v>
      </c>
      <c r="V2472" s="25" t="str">
        <f aca="false">IF(O2472&lt;&gt;"Engaging","",IF(U2472&lt;='Leia-me'!$B$6,"Saudável",IF(U2472&lt;='Leia-me'!$B$7,"Esfriando",IF(U2472&lt;='Leia-me'!$B$8,"Última chance","Zumbi"))))</f>
        <v>Zumbi</v>
      </c>
      <c r="W2472" s="25" t="str">
        <f aca="false">IF(O2472="Won",1,IF(O2472="Lost",0,""))</f>
        <v/>
      </c>
      <c r="Y2472" s="25" t="str">
        <f aca="false">IF(E2472="","Sim","")</f>
        <v/>
      </c>
    </row>
    <row r="2473" customFormat="false" ht="15" hidden="false" customHeight="false" outlineLevel="0" collapsed="false">
      <c r="A2473" s="25" t="s">
        <v>2727</v>
      </c>
      <c r="B2473" s="25" t="s">
        <v>67</v>
      </c>
      <c r="C2473" s="25" t="s">
        <v>75</v>
      </c>
      <c r="D2473" s="25" t="s">
        <v>78</v>
      </c>
      <c r="G2473" s="31"/>
      <c r="H2473" s="32"/>
      <c r="L2473" s="25" t="s">
        <v>160</v>
      </c>
      <c r="M2473" s="25" t="s">
        <v>149</v>
      </c>
      <c r="N2473" s="28" t="n">
        <v>3393</v>
      </c>
      <c r="O2473" s="25" t="s">
        <v>56</v>
      </c>
      <c r="P2473" s="29" t="n">
        <v>42937</v>
      </c>
      <c r="Q2473" s="33"/>
      <c r="R2473" s="34"/>
      <c r="S2473" s="28" t="n">
        <f aca="false">IF(O2473="Won",R2473,IF(O2473="Lost",0,N2473))</f>
        <v>3393</v>
      </c>
      <c r="T2473" s="30" t="str">
        <f aca="false">IF(AND(P2473&lt;&gt;"",Q2473&lt;&gt;""),Q2473-P2473,"")</f>
        <v/>
      </c>
      <c r="U2473" s="30" t="n">
        <f aca="false">IF(AND(O2473="Engaging",P2473&lt;&gt;""),'Leia-me'!$B$5-P2473,"")</f>
        <v>163</v>
      </c>
      <c r="V2473" s="25" t="str">
        <f aca="false">IF(O2473&lt;&gt;"Engaging","",IF(U2473&lt;='Leia-me'!$B$6,"Saudável",IF(U2473&lt;='Leia-me'!$B$7,"Esfriando",IF(U2473&lt;='Leia-me'!$B$8,"Última chance","Zumbi"))))</f>
        <v>Zumbi</v>
      </c>
      <c r="W2473" s="25" t="str">
        <f aca="false">IF(O2473="Won",1,IF(O2473="Lost",0,""))</f>
        <v/>
      </c>
      <c r="Y2473" s="25" t="str">
        <f aca="false">IF(E2473="","Sim","")</f>
        <v>Sim</v>
      </c>
    </row>
    <row r="2474" customFormat="false" ht="15" hidden="false" customHeight="false" outlineLevel="0" collapsed="false">
      <c r="A2474" s="25" t="s">
        <v>2728</v>
      </c>
      <c r="B2474" s="25" t="s">
        <v>67</v>
      </c>
      <c r="C2474" s="25" t="s">
        <v>75</v>
      </c>
      <c r="D2474" s="25" t="s">
        <v>78</v>
      </c>
      <c r="E2474" s="25" t="s">
        <v>225</v>
      </c>
      <c r="F2474" s="25" t="s">
        <v>211</v>
      </c>
      <c r="G2474" s="26" t="n">
        <v>1376.8</v>
      </c>
      <c r="H2474" s="27" t="n">
        <v>1165</v>
      </c>
      <c r="I2474" s="25" t="s">
        <v>226</v>
      </c>
      <c r="K2474" s="25" t="n">
        <v>1988</v>
      </c>
      <c r="L2474" s="25" t="s">
        <v>186</v>
      </c>
      <c r="M2474" s="25" t="s">
        <v>171</v>
      </c>
      <c r="N2474" s="28" t="n">
        <v>550</v>
      </c>
      <c r="O2474" s="25" t="s">
        <v>55</v>
      </c>
      <c r="P2474" s="29" t="n">
        <v>42937</v>
      </c>
      <c r="Q2474" s="29" t="n">
        <v>43056</v>
      </c>
      <c r="R2474" s="28" t="n">
        <v>0</v>
      </c>
      <c r="S2474" s="28" t="n">
        <f aca="false">IF(O2474="Won",R2474,IF(O2474="Lost",0,N2474))</f>
        <v>0</v>
      </c>
      <c r="T2474" s="30" t="n">
        <f aca="false">IF(AND(P2474&lt;&gt;"",Q2474&lt;&gt;""),Q2474-P2474,"")</f>
        <v>119</v>
      </c>
      <c r="U2474" s="30" t="str">
        <f aca="false">IF(AND(O2474="Engaging",P2474&lt;&gt;""),'Leia-me'!$B$5-P2474,"")</f>
        <v/>
      </c>
      <c r="V2474" s="25" t="str">
        <f aca="false">IF(O2474&lt;&gt;"Engaging","",IF(U2474&lt;='Leia-me'!$B$6,"Saudável",IF(U2474&lt;='Leia-me'!$B$7,"Esfriando",IF(U2474&lt;='Leia-me'!$B$8,"Última chance","Zumbi"))))</f>
        <v/>
      </c>
      <c r="W2474" s="25" t="n">
        <f aca="false">IF(O2474="Won",1,IF(O2474="Lost",0,""))</f>
        <v>0</v>
      </c>
      <c r="Y2474" s="25" t="str">
        <f aca="false">IF(E2474="","Sim","")</f>
        <v/>
      </c>
    </row>
    <row r="2475" customFormat="false" ht="15" hidden="false" customHeight="false" outlineLevel="0" collapsed="false">
      <c r="A2475" s="25" t="s">
        <v>2729</v>
      </c>
      <c r="B2475" s="25" t="s">
        <v>67</v>
      </c>
      <c r="C2475" s="25" t="s">
        <v>75</v>
      </c>
      <c r="D2475" s="25" t="s">
        <v>78</v>
      </c>
      <c r="E2475" s="25" t="s">
        <v>176</v>
      </c>
      <c r="F2475" s="25" t="s">
        <v>177</v>
      </c>
      <c r="G2475" s="26" t="n">
        <v>1698.2</v>
      </c>
      <c r="H2475" s="27" t="n">
        <v>3798</v>
      </c>
      <c r="I2475" s="25" t="s">
        <v>147</v>
      </c>
      <c r="K2475" s="25" t="n">
        <v>1987</v>
      </c>
      <c r="L2475" s="25" t="s">
        <v>160</v>
      </c>
      <c r="M2475" s="25" t="s">
        <v>149</v>
      </c>
      <c r="N2475" s="28" t="n">
        <v>3393</v>
      </c>
      <c r="O2475" s="25" t="s">
        <v>54</v>
      </c>
      <c r="P2475" s="29" t="n">
        <v>42937</v>
      </c>
      <c r="Q2475" s="29" t="n">
        <v>42947</v>
      </c>
      <c r="R2475" s="28" t="n">
        <v>2970</v>
      </c>
      <c r="S2475" s="28" t="n">
        <f aca="false">IF(O2475="Won",R2475,IF(O2475="Lost",0,N2475))</f>
        <v>2970</v>
      </c>
      <c r="T2475" s="30" t="n">
        <f aca="false">IF(AND(P2475&lt;&gt;"",Q2475&lt;&gt;""),Q2475-P2475,"")</f>
        <v>10</v>
      </c>
      <c r="U2475" s="30" t="str">
        <f aca="false">IF(AND(O2475="Engaging",P2475&lt;&gt;""),'Leia-me'!$B$5-P2475,"")</f>
        <v/>
      </c>
      <c r="V2475" s="25" t="str">
        <f aca="false">IF(O2475&lt;&gt;"Engaging","",IF(U2475&lt;='Leia-me'!$B$6,"Saudável",IF(U2475&lt;='Leia-me'!$B$7,"Esfriando",IF(U2475&lt;='Leia-me'!$B$8,"Última chance","Zumbi"))))</f>
        <v/>
      </c>
      <c r="W2475" s="25" t="n">
        <f aca="false">IF(O2475="Won",1,IF(O2475="Lost",0,""))</f>
        <v>1</v>
      </c>
      <c r="Y2475" s="25" t="str">
        <f aca="false">IF(E2475="","Sim","")</f>
        <v/>
      </c>
    </row>
    <row r="2476" customFormat="false" ht="15" hidden="false" customHeight="false" outlineLevel="0" collapsed="false">
      <c r="A2476" s="25" t="s">
        <v>2730</v>
      </c>
      <c r="B2476" s="25" t="s">
        <v>67</v>
      </c>
      <c r="C2476" s="25" t="s">
        <v>75</v>
      </c>
      <c r="D2476" s="25" t="s">
        <v>78</v>
      </c>
      <c r="G2476" s="31"/>
      <c r="H2476" s="32"/>
      <c r="L2476" s="25" t="s">
        <v>186</v>
      </c>
      <c r="M2476" s="25" t="s">
        <v>171</v>
      </c>
      <c r="N2476" s="28" t="n">
        <v>550</v>
      </c>
      <c r="O2476" s="25" t="s">
        <v>56</v>
      </c>
      <c r="P2476" s="29" t="n">
        <v>42938</v>
      </c>
      <c r="Q2476" s="33"/>
      <c r="R2476" s="34"/>
      <c r="S2476" s="28" t="n">
        <f aca="false">IF(O2476="Won",R2476,IF(O2476="Lost",0,N2476))</f>
        <v>550</v>
      </c>
      <c r="T2476" s="30" t="str">
        <f aca="false">IF(AND(P2476&lt;&gt;"",Q2476&lt;&gt;""),Q2476-P2476,"")</f>
        <v/>
      </c>
      <c r="U2476" s="30" t="n">
        <f aca="false">IF(AND(O2476="Engaging",P2476&lt;&gt;""),'Leia-me'!$B$5-P2476,"")</f>
        <v>162</v>
      </c>
      <c r="V2476" s="25" t="str">
        <f aca="false">IF(O2476&lt;&gt;"Engaging","",IF(U2476&lt;='Leia-me'!$B$6,"Saudável",IF(U2476&lt;='Leia-me'!$B$7,"Esfriando",IF(U2476&lt;='Leia-me'!$B$8,"Última chance","Zumbi"))))</f>
        <v>Zumbi</v>
      </c>
      <c r="W2476" s="25" t="str">
        <f aca="false">IF(O2476="Won",1,IF(O2476="Lost",0,""))</f>
        <v/>
      </c>
      <c r="Y2476" s="25" t="str">
        <f aca="false">IF(E2476="","Sim","")</f>
        <v>Sim</v>
      </c>
    </row>
    <row r="2477" customFormat="false" ht="15" hidden="false" customHeight="false" outlineLevel="0" collapsed="false">
      <c r="A2477" s="25" t="s">
        <v>2731</v>
      </c>
      <c r="B2477" s="25" t="s">
        <v>67</v>
      </c>
      <c r="C2477" s="25" t="s">
        <v>75</v>
      </c>
      <c r="D2477" s="25" t="s">
        <v>78</v>
      </c>
      <c r="E2477" s="25" t="s">
        <v>198</v>
      </c>
      <c r="F2477" s="25" t="s">
        <v>177</v>
      </c>
      <c r="G2477" s="26" t="n">
        <v>2819.5</v>
      </c>
      <c r="H2477" s="27" t="n">
        <v>7227</v>
      </c>
      <c r="I2477" s="25" t="s">
        <v>147</v>
      </c>
      <c r="J2477" s="25" t="s">
        <v>199</v>
      </c>
      <c r="K2477" s="25" t="n">
        <v>1991</v>
      </c>
      <c r="L2477" s="25" t="s">
        <v>170</v>
      </c>
      <c r="M2477" s="25" t="s">
        <v>171</v>
      </c>
      <c r="N2477" s="28" t="n">
        <v>1096</v>
      </c>
      <c r="O2477" s="25" t="s">
        <v>56</v>
      </c>
      <c r="P2477" s="29" t="n">
        <v>42938</v>
      </c>
      <c r="Q2477" s="33"/>
      <c r="R2477" s="34"/>
      <c r="S2477" s="28" t="n">
        <f aca="false">IF(O2477="Won",R2477,IF(O2477="Lost",0,N2477))</f>
        <v>1096</v>
      </c>
      <c r="T2477" s="30" t="str">
        <f aca="false">IF(AND(P2477&lt;&gt;"",Q2477&lt;&gt;""),Q2477-P2477,"")</f>
        <v/>
      </c>
      <c r="U2477" s="30" t="n">
        <f aca="false">IF(AND(O2477="Engaging",P2477&lt;&gt;""),'Leia-me'!$B$5-P2477,"")</f>
        <v>162</v>
      </c>
      <c r="V2477" s="25" t="str">
        <f aca="false">IF(O2477&lt;&gt;"Engaging","",IF(U2477&lt;='Leia-me'!$B$6,"Saudável",IF(U2477&lt;='Leia-me'!$B$7,"Esfriando",IF(U2477&lt;='Leia-me'!$B$8,"Última chance","Zumbi"))))</f>
        <v>Zumbi</v>
      </c>
      <c r="W2477" s="25" t="str">
        <f aca="false">IF(O2477="Won",1,IF(O2477="Lost",0,""))</f>
        <v/>
      </c>
      <c r="Y2477" s="25" t="str">
        <f aca="false">IF(E2477="","Sim","")</f>
        <v/>
      </c>
    </row>
    <row r="2478" customFormat="false" ht="15" hidden="false" customHeight="false" outlineLevel="0" collapsed="false">
      <c r="A2478" s="25" t="s">
        <v>2732</v>
      </c>
      <c r="B2478" s="25" t="s">
        <v>67</v>
      </c>
      <c r="C2478" s="25" t="s">
        <v>75</v>
      </c>
      <c r="D2478" s="25" t="s">
        <v>78</v>
      </c>
      <c r="E2478" s="25" t="s">
        <v>1795</v>
      </c>
      <c r="F2478" s="25" t="s">
        <v>177</v>
      </c>
      <c r="G2478" s="26" t="n">
        <v>355.23</v>
      </c>
      <c r="H2478" s="27" t="n">
        <v>853</v>
      </c>
      <c r="I2478" s="25" t="s">
        <v>147</v>
      </c>
      <c r="K2478" s="25" t="n">
        <v>1994</v>
      </c>
      <c r="L2478" s="25" t="s">
        <v>148</v>
      </c>
      <c r="M2478" s="25" t="s">
        <v>149</v>
      </c>
      <c r="N2478" s="28" t="n">
        <v>55</v>
      </c>
      <c r="O2478" s="25" t="s">
        <v>56</v>
      </c>
      <c r="P2478" s="29" t="n">
        <v>42938</v>
      </c>
      <c r="Q2478" s="33"/>
      <c r="R2478" s="34"/>
      <c r="S2478" s="28" t="n">
        <f aca="false">IF(O2478="Won",R2478,IF(O2478="Lost",0,N2478))</f>
        <v>55</v>
      </c>
      <c r="T2478" s="30" t="str">
        <f aca="false">IF(AND(P2478&lt;&gt;"",Q2478&lt;&gt;""),Q2478-P2478,"")</f>
        <v/>
      </c>
      <c r="U2478" s="30" t="n">
        <f aca="false">IF(AND(O2478="Engaging",P2478&lt;&gt;""),'Leia-me'!$B$5-P2478,"")</f>
        <v>162</v>
      </c>
      <c r="V2478" s="25" t="str">
        <f aca="false">IF(O2478&lt;&gt;"Engaging","",IF(U2478&lt;='Leia-me'!$B$6,"Saudável",IF(U2478&lt;='Leia-me'!$B$7,"Esfriando",IF(U2478&lt;='Leia-me'!$B$8,"Última chance","Zumbi"))))</f>
        <v>Zumbi</v>
      </c>
      <c r="W2478" s="25" t="str">
        <f aca="false">IF(O2478="Won",1,IF(O2478="Lost",0,""))</f>
        <v/>
      </c>
      <c r="Y2478" s="25" t="str">
        <f aca="false">IF(E2478="","Sim","")</f>
        <v/>
      </c>
    </row>
    <row r="2479" customFormat="false" ht="15" hidden="false" customHeight="false" outlineLevel="0" collapsed="false">
      <c r="A2479" s="25" t="s">
        <v>2733</v>
      </c>
      <c r="B2479" s="25" t="s">
        <v>67</v>
      </c>
      <c r="C2479" s="25" t="s">
        <v>75</v>
      </c>
      <c r="D2479" s="25" t="s">
        <v>78</v>
      </c>
      <c r="G2479" s="31"/>
      <c r="H2479" s="32"/>
      <c r="L2479" s="25" t="s">
        <v>148</v>
      </c>
      <c r="M2479" s="25" t="s">
        <v>149</v>
      </c>
      <c r="N2479" s="28" t="n">
        <v>55</v>
      </c>
      <c r="O2479" s="25" t="s">
        <v>56</v>
      </c>
      <c r="P2479" s="29" t="n">
        <v>42938</v>
      </c>
      <c r="Q2479" s="33"/>
      <c r="R2479" s="34"/>
      <c r="S2479" s="28" t="n">
        <f aca="false">IF(O2479="Won",R2479,IF(O2479="Lost",0,N2479))</f>
        <v>55</v>
      </c>
      <c r="T2479" s="30" t="str">
        <f aca="false">IF(AND(P2479&lt;&gt;"",Q2479&lt;&gt;""),Q2479-P2479,"")</f>
        <v/>
      </c>
      <c r="U2479" s="30" t="n">
        <f aca="false">IF(AND(O2479="Engaging",P2479&lt;&gt;""),'Leia-me'!$B$5-P2479,"")</f>
        <v>162</v>
      </c>
      <c r="V2479" s="25" t="str">
        <f aca="false">IF(O2479&lt;&gt;"Engaging","",IF(U2479&lt;='Leia-me'!$B$6,"Saudável",IF(U2479&lt;='Leia-me'!$B$7,"Esfriando",IF(U2479&lt;='Leia-me'!$B$8,"Última chance","Zumbi"))))</f>
        <v>Zumbi</v>
      </c>
      <c r="W2479" s="25" t="str">
        <f aca="false">IF(O2479="Won",1,IF(O2479="Lost",0,""))</f>
        <v/>
      </c>
      <c r="Y2479" s="25" t="str">
        <f aca="false">IF(E2479="","Sim","")</f>
        <v>Sim</v>
      </c>
    </row>
    <row r="2480" customFormat="false" ht="15" hidden="false" customHeight="false" outlineLevel="0" collapsed="false">
      <c r="A2480" s="25" t="s">
        <v>2734</v>
      </c>
      <c r="B2480" s="25" t="s">
        <v>67</v>
      </c>
      <c r="C2480" s="25" t="s">
        <v>75</v>
      </c>
      <c r="D2480" s="25" t="s">
        <v>78</v>
      </c>
      <c r="E2480" s="25" t="s">
        <v>1671</v>
      </c>
      <c r="F2480" s="25" t="s">
        <v>168</v>
      </c>
      <c r="G2480" s="26" t="n">
        <v>3027.46</v>
      </c>
      <c r="H2480" s="27" t="n">
        <v>9516</v>
      </c>
      <c r="I2480" s="25" t="s">
        <v>1672</v>
      </c>
      <c r="K2480" s="25" t="n">
        <v>1984</v>
      </c>
      <c r="L2480" s="25" t="s">
        <v>160</v>
      </c>
      <c r="M2480" s="25" t="s">
        <v>149</v>
      </c>
      <c r="N2480" s="28" t="n">
        <v>3393</v>
      </c>
      <c r="O2480" s="25" t="s">
        <v>56</v>
      </c>
      <c r="P2480" s="29" t="n">
        <v>42938</v>
      </c>
      <c r="Q2480" s="33"/>
      <c r="R2480" s="34"/>
      <c r="S2480" s="28" t="n">
        <f aca="false">IF(O2480="Won",R2480,IF(O2480="Lost",0,N2480))</f>
        <v>3393</v>
      </c>
      <c r="T2480" s="30" t="str">
        <f aca="false">IF(AND(P2480&lt;&gt;"",Q2480&lt;&gt;""),Q2480-P2480,"")</f>
        <v/>
      </c>
      <c r="U2480" s="30" t="n">
        <f aca="false">IF(AND(O2480="Engaging",P2480&lt;&gt;""),'Leia-me'!$B$5-P2480,"")</f>
        <v>162</v>
      </c>
      <c r="V2480" s="25" t="str">
        <f aca="false">IF(O2480&lt;&gt;"Engaging","",IF(U2480&lt;='Leia-me'!$B$6,"Saudável",IF(U2480&lt;='Leia-me'!$B$7,"Esfriando",IF(U2480&lt;='Leia-me'!$B$8,"Última chance","Zumbi"))))</f>
        <v>Zumbi</v>
      </c>
      <c r="W2480" s="25" t="str">
        <f aca="false">IF(O2480="Won",1,IF(O2480="Lost",0,""))</f>
        <v/>
      </c>
      <c r="Y2480" s="25" t="str">
        <f aca="false">IF(E2480="","Sim","")</f>
        <v/>
      </c>
    </row>
    <row r="2481" customFormat="false" ht="15" hidden="false" customHeight="false" outlineLevel="0" collapsed="false">
      <c r="A2481" s="25" t="s">
        <v>2735</v>
      </c>
      <c r="B2481" s="25" t="s">
        <v>67</v>
      </c>
      <c r="C2481" s="25" t="s">
        <v>75</v>
      </c>
      <c r="D2481" s="25" t="s">
        <v>78</v>
      </c>
      <c r="G2481" s="31"/>
      <c r="H2481" s="32"/>
      <c r="L2481" s="25" t="s">
        <v>148</v>
      </c>
      <c r="M2481" s="25" t="s">
        <v>149</v>
      </c>
      <c r="N2481" s="28" t="n">
        <v>55</v>
      </c>
      <c r="O2481" s="25" t="s">
        <v>56</v>
      </c>
      <c r="P2481" s="29" t="n">
        <v>42939</v>
      </c>
      <c r="Q2481" s="33"/>
      <c r="R2481" s="34"/>
      <c r="S2481" s="28" t="n">
        <f aca="false">IF(O2481="Won",R2481,IF(O2481="Lost",0,N2481))</f>
        <v>55</v>
      </c>
      <c r="T2481" s="30" t="str">
        <f aca="false">IF(AND(P2481&lt;&gt;"",Q2481&lt;&gt;""),Q2481-P2481,"")</f>
        <v/>
      </c>
      <c r="U2481" s="30" t="n">
        <f aca="false">IF(AND(O2481="Engaging",P2481&lt;&gt;""),'Leia-me'!$B$5-P2481,"")</f>
        <v>161</v>
      </c>
      <c r="V2481" s="25" t="str">
        <f aca="false">IF(O2481&lt;&gt;"Engaging","",IF(U2481&lt;='Leia-me'!$B$6,"Saudável",IF(U2481&lt;='Leia-me'!$B$7,"Esfriando",IF(U2481&lt;='Leia-me'!$B$8,"Última chance","Zumbi"))))</f>
        <v>Zumbi</v>
      </c>
      <c r="W2481" s="25" t="str">
        <f aca="false">IF(O2481="Won",1,IF(O2481="Lost",0,""))</f>
        <v/>
      </c>
      <c r="Y2481" s="25" t="str">
        <f aca="false">IF(E2481="","Sim","")</f>
        <v>Sim</v>
      </c>
    </row>
    <row r="2482" customFormat="false" ht="15" hidden="false" customHeight="false" outlineLevel="0" collapsed="false">
      <c r="A2482" s="25" t="s">
        <v>2736</v>
      </c>
      <c r="B2482" s="25" t="s">
        <v>67</v>
      </c>
      <c r="C2482" s="25" t="s">
        <v>75</v>
      </c>
      <c r="D2482" s="25" t="s">
        <v>78</v>
      </c>
      <c r="G2482" s="31"/>
      <c r="H2482" s="32"/>
      <c r="L2482" s="25" t="s">
        <v>148</v>
      </c>
      <c r="M2482" s="25" t="s">
        <v>149</v>
      </c>
      <c r="N2482" s="28" t="n">
        <v>55</v>
      </c>
      <c r="O2482" s="25" t="s">
        <v>56</v>
      </c>
      <c r="P2482" s="29" t="n">
        <v>42939</v>
      </c>
      <c r="Q2482" s="33"/>
      <c r="R2482" s="34"/>
      <c r="S2482" s="28" t="n">
        <f aca="false">IF(O2482="Won",R2482,IF(O2482="Lost",0,N2482))</f>
        <v>55</v>
      </c>
      <c r="T2482" s="30" t="str">
        <f aca="false">IF(AND(P2482&lt;&gt;"",Q2482&lt;&gt;""),Q2482-P2482,"")</f>
        <v/>
      </c>
      <c r="U2482" s="30" t="n">
        <f aca="false">IF(AND(O2482="Engaging",P2482&lt;&gt;""),'Leia-me'!$B$5-P2482,"")</f>
        <v>161</v>
      </c>
      <c r="V2482" s="25" t="str">
        <f aca="false">IF(O2482&lt;&gt;"Engaging","",IF(U2482&lt;='Leia-me'!$B$6,"Saudável",IF(U2482&lt;='Leia-me'!$B$7,"Esfriando",IF(U2482&lt;='Leia-me'!$B$8,"Última chance","Zumbi"))))</f>
        <v>Zumbi</v>
      </c>
      <c r="W2482" s="25" t="str">
        <f aca="false">IF(O2482="Won",1,IF(O2482="Lost",0,""))</f>
        <v/>
      </c>
      <c r="Y2482" s="25" t="str">
        <f aca="false">IF(E2482="","Sim","")</f>
        <v>Sim</v>
      </c>
    </row>
    <row r="2483" customFormat="false" ht="15" hidden="false" customHeight="false" outlineLevel="0" collapsed="false">
      <c r="A2483" s="25" t="s">
        <v>2737</v>
      </c>
      <c r="B2483" s="25" t="s">
        <v>67</v>
      </c>
      <c r="C2483" s="25" t="s">
        <v>75</v>
      </c>
      <c r="D2483" s="25" t="s">
        <v>78</v>
      </c>
      <c r="G2483" s="31"/>
      <c r="H2483" s="32"/>
      <c r="L2483" s="25" t="s">
        <v>186</v>
      </c>
      <c r="M2483" s="25" t="s">
        <v>171</v>
      </c>
      <c r="N2483" s="28" t="n">
        <v>550</v>
      </c>
      <c r="O2483" s="25" t="s">
        <v>56</v>
      </c>
      <c r="P2483" s="29" t="n">
        <v>42940</v>
      </c>
      <c r="Q2483" s="33"/>
      <c r="R2483" s="34"/>
      <c r="S2483" s="28" t="n">
        <f aca="false">IF(O2483="Won",R2483,IF(O2483="Lost",0,N2483))</f>
        <v>550</v>
      </c>
      <c r="T2483" s="30" t="str">
        <f aca="false">IF(AND(P2483&lt;&gt;"",Q2483&lt;&gt;""),Q2483-P2483,"")</f>
        <v/>
      </c>
      <c r="U2483" s="30" t="n">
        <f aca="false">IF(AND(O2483="Engaging",P2483&lt;&gt;""),'Leia-me'!$B$5-P2483,"")</f>
        <v>160</v>
      </c>
      <c r="V2483" s="25" t="str">
        <f aca="false">IF(O2483&lt;&gt;"Engaging","",IF(U2483&lt;='Leia-me'!$B$6,"Saudável",IF(U2483&lt;='Leia-me'!$B$7,"Esfriando",IF(U2483&lt;='Leia-me'!$B$8,"Última chance","Zumbi"))))</f>
        <v>Zumbi</v>
      </c>
      <c r="W2483" s="25" t="str">
        <f aca="false">IF(O2483="Won",1,IF(O2483="Lost",0,""))</f>
        <v/>
      </c>
      <c r="Y2483" s="25" t="str">
        <f aca="false">IF(E2483="","Sim","")</f>
        <v>Sim</v>
      </c>
    </row>
    <row r="2484" customFormat="false" ht="15" hidden="false" customHeight="false" outlineLevel="0" collapsed="false">
      <c r="A2484" s="25" t="s">
        <v>2738</v>
      </c>
      <c r="B2484" s="25" t="s">
        <v>67</v>
      </c>
      <c r="C2484" s="25" t="s">
        <v>75</v>
      </c>
      <c r="D2484" s="25" t="s">
        <v>78</v>
      </c>
      <c r="E2484" s="25" t="s">
        <v>2739</v>
      </c>
      <c r="F2484" s="25" t="s">
        <v>159</v>
      </c>
      <c r="G2484" s="26" t="n">
        <v>2871.35</v>
      </c>
      <c r="H2484" s="27" t="n">
        <v>9561</v>
      </c>
      <c r="I2484" s="25" t="s">
        <v>147</v>
      </c>
      <c r="K2484" s="25" t="n">
        <v>1983</v>
      </c>
      <c r="L2484" s="25" t="s">
        <v>178</v>
      </c>
      <c r="M2484" s="25" t="s">
        <v>171</v>
      </c>
      <c r="N2484" s="28" t="n">
        <v>5482</v>
      </c>
      <c r="O2484" s="25" t="s">
        <v>56</v>
      </c>
      <c r="P2484" s="29" t="n">
        <v>42940</v>
      </c>
      <c r="Q2484" s="33"/>
      <c r="R2484" s="34"/>
      <c r="S2484" s="28" t="n">
        <f aca="false">IF(O2484="Won",R2484,IF(O2484="Lost",0,N2484))</f>
        <v>5482</v>
      </c>
      <c r="T2484" s="30" t="str">
        <f aca="false">IF(AND(P2484&lt;&gt;"",Q2484&lt;&gt;""),Q2484-P2484,"")</f>
        <v/>
      </c>
      <c r="U2484" s="30" t="n">
        <f aca="false">IF(AND(O2484="Engaging",P2484&lt;&gt;""),'Leia-me'!$B$5-P2484,"")</f>
        <v>160</v>
      </c>
      <c r="V2484" s="25" t="str">
        <f aca="false">IF(O2484&lt;&gt;"Engaging","",IF(U2484&lt;='Leia-me'!$B$6,"Saudável",IF(U2484&lt;='Leia-me'!$B$7,"Esfriando",IF(U2484&lt;='Leia-me'!$B$8,"Última chance","Zumbi"))))</f>
        <v>Zumbi</v>
      </c>
      <c r="W2484" s="25" t="str">
        <f aca="false">IF(O2484="Won",1,IF(O2484="Lost",0,""))</f>
        <v/>
      </c>
      <c r="Y2484" s="25" t="str">
        <f aca="false">IF(E2484="","Sim","")</f>
        <v/>
      </c>
    </row>
    <row r="2485" customFormat="false" ht="15" hidden="false" customHeight="false" outlineLevel="0" collapsed="false">
      <c r="A2485" s="25" t="s">
        <v>2740</v>
      </c>
      <c r="B2485" s="25" t="s">
        <v>67</v>
      </c>
      <c r="C2485" s="25" t="s">
        <v>75</v>
      </c>
      <c r="D2485" s="25" t="s">
        <v>78</v>
      </c>
      <c r="E2485" s="25" t="s">
        <v>218</v>
      </c>
      <c r="F2485" s="25" t="s">
        <v>146</v>
      </c>
      <c r="G2485" s="26" t="n">
        <v>4.54</v>
      </c>
      <c r="H2485" s="27" t="n">
        <v>9</v>
      </c>
      <c r="I2485" s="25" t="s">
        <v>147</v>
      </c>
      <c r="K2485" s="25" t="n">
        <v>2017</v>
      </c>
      <c r="L2485" s="25" t="s">
        <v>1834</v>
      </c>
      <c r="M2485" s="25" t="s">
        <v>171</v>
      </c>
      <c r="N2485" s="28" t="n">
        <v>4821</v>
      </c>
      <c r="O2485" s="25" t="s">
        <v>54</v>
      </c>
      <c r="P2485" s="29" t="n">
        <v>42940</v>
      </c>
      <c r="Q2485" s="29" t="n">
        <v>43005</v>
      </c>
      <c r="R2485" s="28" t="n">
        <v>4868</v>
      </c>
      <c r="S2485" s="28" t="n">
        <f aca="false">IF(O2485="Won",R2485,IF(O2485="Lost",0,N2485))</f>
        <v>4868</v>
      </c>
      <c r="T2485" s="30" t="n">
        <f aca="false">IF(AND(P2485&lt;&gt;"",Q2485&lt;&gt;""),Q2485-P2485,"")</f>
        <v>65</v>
      </c>
      <c r="U2485" s="30" t="str">
        <f aca="false">IF(AND(O2485="Engaging",P2485&lt;&gt;""),'Leia-me'!$B$5-P2485,"")</f>
        <v/>
      </c>
      <c r="V2485" s="25" t="str">
        <f aca="false">IF(O2485&lt;&gt;"Engaging","",IF(U2485&lt;='Leia-me'!$B$6,"Saudável",IF(U2485&lt;='Leia-me'!$B$7,"Esfriando",IF(U2485&lt;='Leia-me'!$B$8,"Última chance","Zumbi"))))</f>
        <v/>
      </c>
      <c r="W2485" s="25" t="n">
        <f aca="false">IF(O2485="Won",1,IF(O2485="Lost",0,""))</f>
        <v>1</v>
      </c>
      <c r="X2485" s="25" t="s">
        <v>1835</v>
      </c>
      <c r="Y2485" s="25" t="str">
        <f aca="false">IF(E2485="","Sim","")</f>
        <v/>
      </c>
    </row>
    <row r="2486" customFormat="false" ht="15" hidden="false" customHeight="false" outlineLevel="0" collapsed="false">
      <c r="A2486" s="25" t="s">
        <v>2741</v>
      </c>
      <c r="B2486" s="25" t="s">
        <v>67</v>
      </c>
      <c r="C2486" s="25" t="s">
        <v>75</v>
      </c>
      <c r="D2486" s="25" t="s">
        <v>78</v>
      </c>
      <c r="E2486" s="25" t="s">
        <v>245</v>
      </c>
      <c r="F2486" s="25" t="s">
        <v>185</v>
      </c>
      <c r="G2486" s="26" t="n">
        <v>2938.67</v>
      </c>
      <c r="H2486" s="27" t="n">
        <v>8775</v>
      </c>
      <c r="I2486" s="25" t="s">
        <v>246</v>
      </c>
      <c r="K2486" s="25" t="n">
        <v>1987</v>
      </c>
      <c r="L2486" s="25" t="s">
        <v>160</v>
      </c>
      <c r="M2486" s="25" t="s">
        <v>149</v>
      </c>
      <c r="N2486" s="28" t="n">
        <v>3393</v>
      </c>
      <c r="O2486" s="25" t="s">
        <v>54</v>
      </c>
      <c r="P2486" s="29" t="n">
        <v>42940</v>
      </c>
      <c r="Q2486" s="29" t="n">
        <v>42954</v>
      </c>
      <c r="R2486" s="28" t="n">
        <v>3271</v>
      </c>
      <c r="S2486" s="28" t="n">
        <f aca="false">IF(O2486="Won",R2486,IF(O2486="Lost",0,N2486))</f>
        <v>3271</v>
      </c>
      <c r="T2486" s="30" t="n">
        <f aca="false">IF(AND(P2486&lt;&gt;"",Q2486&lt;&gt;""),Q2486-P2486,"")</f>
        <v>14</v>
      </c>
      <c r="U2486" s="30" t="str">
        <f aca="false">IF(AND(O2486="Engaging",P2486&lt;&gt;""),'Leia-me'!$B$5-P2486,"")</f>
        <v/>
      </c>
      <c r="V2486" s="25" t="str">
        <f aca="false">IF(O2486&lt;&gt;"Engaging","",IF(U2486&lt;='Leia-me'!$B$6,"Saudável",IF(U2486&lt;='Leia-me'!$B$7,"Esfriando",IF(U2486&lt;='Leia-me'!$B$8,"Última chance","Zumbi"))))</f>
        <v/>
      </c>
      <c r="W2486" s="25" t="n">
        <f aca="false">IF(O2486="Won",1,IF(O2486="Lost",0,""))</f>
        <v>1</v>
      </c>
      <c r="Y2486" s="25" t="str">
        <f aca="false">IF(E2486="","Sim","")</f>
        <v/>
      </c>
    </row>
    <row r="2487" customFormat="false" ht="15" hidden="false" customHeight="false" outlineLevel="0" collapsed="false">
      <c r="A2487" s="25" t="s">
        <v>2742</v>
      </c>
      <c r="B2487" s="25" t="s">
        <v>67</v>
      </c>
      <c r="C2487" s="25" t="s">
        <v>75</v>
      </c>
      <c r="D2487" s="25" t="s">
        <v>78</v>
      </c>
      <c r="G2487" s="31"/>
      <c r="H2487" s="32"/>
      <c r="L2487" s="25" t="s">
        <v>186</v>
      </c>
      <c r="M2487" s="25" t="s">
        <v>171</v>
      </c>
      <c r="N2487" s="28" t="n">
        <v>550</v>
      </c>
      <c r="O2487" s="25" t="s">
        <v>56</v>
      </c>
      <c r="P2487" s="29" t="n">
        <v>42941</v>
      </c>
      <c r="Q2487" s="33"/>
      <c r="R2487" s="34"/>
      <c r="S2487" s="28" t="n">
        <f aca="false">IF(O2487="Won",R2487,IF(O2487="Lost",0,N2487))</f>
        <v>550</v>
      </c>
      <c r="T2487" s="30" t="str">
        <f aca="false">IF(AND(P2487&lt;&gt;"",Q2487&lt;&gt;""),Q2487-P2487,"")</f>
        <v/>
      </c>
      <c r="U2487" s="30" t="n">
        <f aca="false">IF(AND(O2487="Engaging",P2487&lt;&gt;""),'Leia-me'!$B$5-P2487,"")</f>
        <v>159</v>
      </c>
      <c r="V2487" s="25" t="str">
        <f aca="false">IF(O2487&lt;&gt;"Engaging","",IF(U2487&lt;='Leia-me'!$B$6,"Saudável",IF(U2487&lt;='Leia-me'!$B$7,"Esfriando",IF(U2487&lt;='Leia-me'!$B$8,"Última chance","Zumbi"))))</f>
        <v>Zumbi</v>
      </c>
      <c r="W2487" s="25" t="str">
        <f aca="false">IF(O2487="Won",1,IF(O2487="Lost",0,""))</f>
        <v/>
      </c>
      <c r="Y2487" s="25" t="str">
        <f aca="false">IF(E2487="","Sim","")</f>
        <v>Sim</v>
      </c>
    </row>
    <row r="2488" customFormat="false" ht="15" hidden="false" customHeight="false" outlineLevel="0" collapsed="false">
      <c r="A2488" s="25" t="s">
        <v>2743</v>
      </c>
      <c r="B2488" s="25" t="s">
        <v>67</v>
      </c>
      <c r="C2488" s="25" t="s">
        <v>75</v>
      </c>
      <c r="D2488" s="25" t="s">
        <v>78</v>
      </c>
      <c r="G2488" s="31"/>
      <c r="H2488" s="32"/>
      <c r="L2488" s="25" t="s">
        <v>160</v>
      </c>
      <c r="M2488" s="25" t="s">
        <v>149</v>
      </c>
      <c r="N2488" s="28" t="n">
        <v>3393</v>
      </c>
      <c r="O2488" s="25" t="s">
        <v>56</v>
      </c>
      <c r="P2488" s="29" t="n">
        <v>42941</v>
      </c>
      <c r="Q2488" s="33"/>
      <c r="R2488" s="34"/>
      <c r="S2488" s="28" t="n">
        <f aca="false">IF(O2488="Won",R2488,IF(O2488="Lost",0,N2488))</f>
        <v>3393</v>
      </c>
      <c r="T2488" s="30" t="str">
        <f aca="false">IF(AND(P2488&lt;&gt;"",Q2488&lt;&gt;""),Q2488-P2488,"")</f>
        <v/>
      </c>
      <c r="U2488" s="30" t="n">
        <f aca="false">IF(AND(O2488="Engaging",P2488&lt;&gt;""),'Leia-me'!$B$5-P2488,"")</f>
        <v>159</v>
      </c>
      <c r="V2488" s="25" t="str">
        <f aca="false">IF(O2488&lt;&gt;"Engaging","",IF(U2488&lt;='Leia-me'!$B$6,"Saudável",IF(U2488&lt;='Leia-me'!$B$7,"Esfriando",IF(U2488&lt;='Leia-me'!$B$8,"Última chance","Zumbi"))))</f>
        <v>Zumbi</v>
      </c>
      <c r="W2488" s="25" t="str">
        <f aca="false">IF(O2488="Won",1,IF(O2488="Lost",0,""))</f>
        <v/>
      </c>
      <c r="Y2488" s="25" t="str">
        <f aca="false">IF(E2488="","Sim","")</f>
        <v>Sim</v>
      </c>
    </row>
    <row r="2489" customFormat="false" ht="15" hidden="false" customHeight="false" outlineLevel="0" collapsed="false">
      <c r="A2489" s="25" t="s">
        <v>2744</v>
      </c>
      <c r="B2489" s="25" t="s">
        <v>67</v>
      </c>
      <c r="C2489" s="25" t="s">
        <v>75</v>
      </c>
      <c r="D2489" s="25" t="s">
        <v>78</v>
      </c>
      <c r="E2489" s="25" t="s">
        <v>180</v>
      </c>
      <c r="F2489" s="25" t="s">
        <v>146</v>
      </c>
      <c r="G2489" s="26" t="n">
        <v>3178.24</v>
      </c>
      <c r="H2489" s="27" t="n">
        <v>4540</v>
      </c>
      <c r="I2489" s="25" t="s">
        <v>147</v>
      </c>
      <c r="K2489" s="25" t="n">
        <v>2002</v>
      </c>
      <c r="L2489" s="25" t="s">
        <v>1834</v>
      </c>
      <c r="M2489" s="25" t="s">
        <v>171</v>
      </c>
      <c r="N2489" s="28" t="n">
        <v>4821</v>
      </c>
      <c r="O2489" s="25" t="s">
        <v>55</v>
      </c>
      <c r="P2489" s="29" t="n">
        <v>42941</v>
      </c>
      <c r="Q2489" s="29" t="n">
        <v>43044</v>
      </c>
      <c r="R2489" s="28" t="n">
        <v>0</v>
      </c>
      <c r="S2489" s="28" t="n">
        <f aca="false">IF(O2489="Won",R2489,IF(O2489="Lost",0,N2489))</f>
        <v>0</v>
      </c>
      <c r="T2489" s="30" t="n">
        <f aca="false">IF(AND(P2489&lt;&gt;"",Q2489&lt;&gt;""),Q2489-P2489,"")</f>
        <v>103</v>
      </c>
      <c r="U2489" s="30" t="str">
        <f aca="false">IF(AND(O2489="Engaging",P2489&lt;&gt;""),'Leia-me'!$B$5-P2489,"")</f>
        <v/>
      </c>
      <c r="V2489" s="25" t="str">
        <f aca="false">IF(O2489&lt;&gt;"Engaging","",IF(U2489&lt;='Leia-me'!$B$6,"Saudável",IF(U2489&lt;='Leia-me'!$B$7,"Esfriando",IF(U2489&lt;='Leia-me'!$B$8,"Última chance","Zumbi"))))</f>
        <v/>
      </c>
      <c r="W2489" s="25" t="n">
        <f aca="false">IF(O2489="Won",1,IF(O2489="Lost",0,""))</f>
        <v>0</v>
      </c>
      <c r="X2489" s="25" t="s">
        <v>1835</v>
      </c>
      <c r="Y2489" s="25" t="str">
        <f aca="false">IF(E2489="","Sim","")</f>
        <v/>
      </c>
    </row>
    <row r="2490" customFormat="false" ht="15" hidden="false" customHeight="false" outlineLevel="0" collapsed="false">
      <c r="A2490" s="25" t="s">
        <v>2745</v>
      </c>
      <c r="B2490" s="25" t="s">
        <v>67</v>
      </c>
      <c r="C2490" s="25" t="s">
        <v>75</v>
      </c>
      <c r="D2490" s="25" t="s">
        <v>78</v>
      </c>
      <c r="G2490" s="31"/>
      <c r="H2490" s="32"/>
      <c r="L2490" s="25" t="s">
        <v>148</v>
      </c>
      <c r="M2490" s="25" t="s">
        <v>149</v>
      </c>
      <c r="N2490" s="28" t="n">
        <v>55</v>
      </c>
      <c r="O2490" s="25" t="s">
        <v>56</v>
      </c>
      <c r="P2490" s="29" t="n">
        <v>42942</v>
      </c>
      <c r="Q2490" s="33"/>
      <c r="R2490" s="34"/>
      <c r="S2490" s="28" t="n">
        <f aca="false">IF(O2490="Won",R2490,IF(O2490="Lost",0,N2490))</f>
        <v>55</v>
      </c>
      <c r="T2490" s="30" t="str">
        <f aca="false">IF(AND(P2490&lt;&gt;"",Q2490&lt;&gt;""),Q2490-P2490,"")</f>
        <v/>
      </c>
      <c r="U2490" s="30" t="n">
        <f aca="false">IF(AND(O2490="Engaging",P2490&lt;&gt;""),'Leia-me'!$B$5-P2490,"")</f>
        <v>158</v>
      </c>
      <c r="V2490" s="25" t="str">
        <f aca="false">IF(O2490&lt;&gt;"Engaging","",IF(U2490&lt;='Leia-me'!$B$6,"Saudável",IF(U2490&lt;='Leia-me'!$B$7,"Esfriando",IF(U2490&lt;='Leia-me'!$B$8,"Última chance","Zumbi"))))</f>
        <v>Zumbi</v>
      </c>
      <c r="W2490" s="25" t="str">
        <f aca="false">IF(O2490="Won",1,IF(O2490="Lost",0,""))</f>
        <v/>
      </c>
      <c r="Y2490" s="25" t="str">
        <f aca="false">IF(E2490="","Sim","")</f>
        <v>Sim</v>
      </c>
    </row>
    <row r="2491" customFormat="false" ht="15" hidden="false" customHeight="false" outlineLevel="0" collapsed="false">
      <c r="A2491" s="25" t="s">
        <v>2746</v>
      </c>
      <c r="B2491" s="25" t="s">
        <v>67</v>
      </c>
      <c r="C2491" s="25" t="s">
        <v>75</v>
      </c>
      <c r="D2491" s="25" t="s">
        <v>78</v>
      </c>
      <c r="G2491" s="31"/>
      <c r="H2491" s="32"/>
      <c r="L2491" s="25" t="s">
        <v>148</v>
      </c>
      <c r="M2491" s="25" t="s">
        <v>149</v>
      </c>
      <c r="N2491" s="28" t="n">
        <v>55</v>
      </c>
      <c r="O2491" s="25" t="s">
        <v>56</v>
      </c>
      <c r="P2491" s="29" t="n">
        <v>42942</v>
      </c>
      <c r="Q2491" s="33"/>
      <c r="R2491" s="34"/>
      <c r="S2491" s="28" t="n">
        <f aca="false">IF(O2491="Won",R2491,IF(O2491="Lost",0,N2491))</f>
        <v>55</v>
      </c>
      <c r="T2491" s="30" t="str">
        <f aca="false">IF(AND(P2491&lt;&gt;"",Q2491&lt;&gt;""),Q2491-P2491,"")</f>
        <v/>
      </c>
      <c r="U2491" s="30" t="n">
        <f aca="false">IF(AND(O2491="Engaging",P2491&lt;&gt;""),'Leia-me'!$B$5-P2491,"")</f>
        <v>158</v>
      </c>
      <c r="V2491" s="25" t="str">
        <f aca="false">IF(O2491&lt;&gt;"Engaging","",IF(U2491&lt;='Leia-me'!$B$6,"Saudável",IF(U2491&lt;='Leia-me'!$B$7,"Esfriando",IF(U2491&lt;='Leia-me'!$B$8,"Última chance","Zumbi"))))</f>
        <v>Zumbi</v>
      </c>
      <c r="W2491" s="25" t="str">
        <f aca="false">IF(O2491="Won",1,IF(O2491="Lost",0,""))</f>
        <v/>
      </c>
      <c r="Y2491" s="25" t="str">
        <f aca="false">IF(E2491="","Sim","")</f>
        <v>Sim</v>
      </c>
    </row>
    <row r="2492" customFormat="false" ht="15" hidden="false" customHeight="false" outlineLevel="0" collapsed="false">
      <c r="A2492" s="25" t="s">
        <v>2747</v>
      </c>
      <c r="B2492" s="25" t="s">
        <v>67</v>
      </c>
      <c r="C2492" s="25" t="s">
        <v>75</v>
      </c>
      <c r="D2492" s="25" t="s">
        <v>78</v>
      </c>
      <c r="E2492" s="25" t="s">
        <v>1351</v>
      </c>
      <c r="F2492" s="25" t="s">
        <v>177</v>
      </c>
      <c r="G2492" s="26" t="n">
        <v>7537.24</v>
      </c>
      <c r="H2492" s="27" t="n">
        <v>20293</v>
      </c>
      <c r="I2492" s="25" t="s">
        <v>147</v>
      </c>
      <c r="K2492" s="25" t="n">
        <v>1993</v>
      </c>
      <c r="L2492" s="25" t="s">
        <v>160</v>
      </c>
      <c r="M2492" s="25" t="s">
        <v>149</v>
      </c>
      <c r="N2492" s="28" t="n">
        <v>3393</v>
      </c>
      <c r="O2492" s="25" t="s">
        <v>56</v>
      </c>
      <c r="P2492" s="29" t="n">
        <v>42942</v>
      </c>
      <c r="Q2492" s="33"/>
      <c r="R2492" s="34"/>
      <c r="S2492" s="28" t="n">
        <f aca="false">IF(O2492="Won",R2492,IF(O2492="Lost",0,N2492))</f>
        <v>3393</v>
      </c>
      <c r="T2492" s="30" t="str">
        <f aca="false">IF(AND(P2492&lt;&gt;"",Q2492&lt;&gt;""),Q2492-P2492,"")</f>
        <v/>
      </c>
      <c r="U2492" s="30" t="n">
        <f aca="false">IF(AND(O2492="Engaging",P2492&lt;&gt;""),'Leia-me'!$B$5-P2492,"")</f>
        <v>158</v>
      </c>
      <c r="V2492" s="25" t="str">
        <f aca="false">IF(O2492&lt;&gt;"Engaging","",IF(U2492&lt;='Leia-me'!$B$6,"Saudável",IF(U2492&lt;='Leia-me'!$B$7,"Esfriando",IF(U2492&lt;='Leia-me'!$B$8,"Última chance","Zumbi"))))</f>
        <v>Zumbi</v>
      </c>
      <c r="W2492" s="25" t="str">
        <f aca="false">IF(O2492="Won",1,IF(O2492="Lost",0,""))</f>
        <v/>
      </c>
      <c r="Y2492" s="25" t="str">
        <f aca="false">IF(E2492="","Sim","")</f>
        <v/>
      </c>
    </row>
    <row r="2493" customFormat="false" ht="15" hidden="false" customHeight="false" outlineLevel="0" collapsed="false">
      <c r="A2493" s="25" t="s">
        <v>2748</v>
      </c>
      <c r="B2493" s="25" t="s">
        <v>67</v>
      </c>
      <c r="C2493" s="25" t="s">
        <v>75</v>
      </c>
      <c r="D2493" s="25" t="s">
        <v>78</v>
      </c>
      <c r="E2493" s="25" t="s">
        <v>167</v>
      </c>
      <c r="F2493" s="25" t="s">
        <v>168</v>
      </c>
      <c r="G2493" s="26" t="n">
        <v>2173.98</v>
      </c>
      <c r="H2493" s="27" t="n">
        <v>2928</v>
      </c>
      <c r="I2493" s="25" t="s">
        <v>147</v>
      </c>
      <c r="J2493" s="25" t="s">
        <v>169</v>
      </c>
      <c r="K2493" s="25" t="n">
        <v>1995</v>
      </c>
      <c r="L2493" s="25" t="s">
        <v>178</v>
      </c>
      <c r="M2493" s="25" t="s">
        <v>171</v>
      </c>
      <c r="N2493" s="28" t="n">
        <v>5482</v>
      </c>
      <c r="O2493" s="25" t="s">
        <v>54</v>
      </c>
      <c r="P2493" s="29" t="n">
        <v>42942</v>
      </c>
      <c r="Q2493" s="29" t="n">
        <v>43001</v>
      </c>
      <c r="R2493" s="28" t="n">
        <v>5548</v>
      </c>
      <c r="S2493" s="28" t="n">
        <f aca="false">IF(O2493="Won",R2493,IF(O2493="Lost",0,N2493))</f>
        <v>5548</v>
      </c>
      <c r="T2493" s="30" t="n">
        <f aca="false">IF(AND(P2493&lt;&gt;"",Q2493&lt;&gt;""),Q2493-P2493,"")</f>
        <v>59</v>
      </c>
      <c r="U2493" s="30" t="str">
        <f aca="false">IF(AND(O2493="Engaging",P2493&lt;&gt;""),'Leia-me'!$B$5-P2493,"")</f>
        <v/>
      </c>
      <c r="V2493" s="25" t="str">
        <f aca="false">IF(O2493&lt;&gt;"Engaging","",IF(U2493&lt;='Leia-me'!$B$6,"Saudável",IF(U2493&lt;='Leia-me'!$B$7,"Esfriando",IF(U2493&lt;='Leia-me'!$B$8,"Última chance","Zumbi"))))</f>
        <v/>
      </c>
      <c r="W2493" s="25" t="n">
        <f aca="false">IF(O2493="Won",1,IF(O2493="Lost",0,""))</f>
        <v>1</v>
      </c>
      <c r="Y2493" s="25" t="str">
        <f aca="false">IF(E2493="","Sim","")</f>
        <v/>
      </c>
    </row>
    <row r="2494" customFormat="false" ht="15" hidden="false" customHeight="false" outlineLevel="0" collapsed="false">
      <c r="A2494" s="25" t="s">
        <v>2749</v>
      </c>
      <c r="B2494" s="25" t="s">
        <v>67</v>
      </c>
      <c r="C2494" s="25" t="s">
        <v>75</v>
      </c>
      <c r="D2494" s="25" t="s">
        <v>78</v>
      </c>
      <c r="E2494" s="25" t="s">
        <v>198</v>
      </c>
      <c r="F2494" s="25" t="s">
        <v>177</v>
      </c>
      <c r="G2494" s="26" t="n">
        <v>2819.5</v>
      </c>
      <c r="H2494" s="27" t="n">
        <v>7227</v>
      </c>
      <c r="I2494" s="25" t="s">
        <v>147</v>
      </c>
      <c r="J2494" s="25" t="s">
        <v>199</v>
      </c>
      <c r="K2494" s="25" t="n">
        <v>1991</v>
      </c>
      <c r="L2494" s="25" t="s">
        <v>160</v>
      </c>
      <c r="M2494" s="25" t="s">
        <v>149</v>
      </c>
      <c r="N2494" s="28" t="n">
        <v>3393</v>
      </c>
      <c r="O2494" s="25" t="s">
        <v>54</v>
      </c>
      <c r="P2494" s="29" t="n">
        <v>42942</v>
      </c>
      <c r="Q2494" s="29" t="n">
        <v>42944</v>
      </c>
      <c r="R2494" s="28" t="n">
        <v>3809</v>
      </c>
      <c r="S2494" s="28" t="n">
        <f aca="false">IF(O2494="Won",R2494,IF(O2494="Lost",0,N2494))</f>
        <v>3809</v>
      </c>
      <c r="T2494" s="30" t="n">
        <f aca="false">IF(AND(P2494&lt;&gt;"",Q2494&lt;&gt;""),Q2494-P2494,"")</f>
        <v>2</v>
      </c>
      <c r="U2494" s="30" t="str">
        <f aca="false">IF(AND(O2494="Engaging",P2494&lt;&gt;""),'Leia-me'!$B$5-P2494,"")</f>
        <v/>
      </c>
      <c r="V2494" s="25" t="str">
        <f aca="false">IF(O2494&lt;&gt;"Engaging","",IF(U2494&lt;='Leia-me'!$B$6,"Saudável",IF(U2494&lt;='Leia-me'!$B$7,"Esfriando",IF(U2494&lt;='Leia-me'!$B$8,"Última chance","Zumbi"))))</f>
        <v/>
      </c>
      <c r="W2494" s="25" t="n">
        <f aca="false">IF(O2494="Won",1,IF(O2494="Lost",0,""))</f>
        <v>1</v>
      </c>
      <c r="Y2494" s="25" t="str">
        <f aca="false">IF(E2494="","Sim","")</f>
        <v/>
      </c>
    </row>
    <row r="2495" customFormat="false" ht="15" hidden="false" customHeight="false" outlineLevel="0" collapsed="false">
      <c r="A2495" s="25" t="s">
        <v>2750</v>
      </c>
      <c r="B2495" s="25" t="s">
        <v>67</v>
      </c>
      <c r="C2495" s="25" t="s">
        <v>75</v>
      </c>
      <c r="D2495" s="25" t="s">
        <v>78</v>
      </c>
      <c r="G2495" s="31"/>
      <c r="H2495" s="32"/>
      <c r="L2495" s="25" t="s">
        <v>178</v>
      </c>
      <c r="M2495" s="25" t="s">
        <v>171</v>
      </c>
      <c r="N2495" s="28" t="n">
        <v>5482</v>
      </c>
      <c r="O2495" s="25" t="s">
        <v>56</v>
      </c>
      <c r="P2495" s="29" t="n">
        <v>42943</v>
      </c>
      <c r="Q2495" s="33"/>
      <c r="R2495" s="34"/>
      <c r="S2495" s="28" t="n">
        <f aca="false">IF(O2495="Won",R2495,IF(O2495="Lost",0,N2495))</f>
        <v>5482</v>
      </c>
      <c r="T2495" s="30" t="str">
        <f aca="false">IF(AND(P2495&lt;&gt;"",Q2495&lt;&gt;""),Q2495-P2495,"")</f>
        <v/>
      </c>
      <c r="U2495" s="30" t="n">
        <f aca="false">IF(AND(O2495="Engaging",P2495&lt;&gt;""),'Leia-me'!$B$5-P2495,"")</f>
        <v>157</v>
      </c>
      <c r="V2495" s="25" t="str">
        <f aca="false">IF(O2495&lt;&gt;"Engaging","",IF(U2495&lt;='Leia-me'!$B$6,"Saudável",IF(U2495&lt;='Leia-me'!$B$7,"Esfriando",IF(U2495&lt;='Leia-me'!$B$8,"Última chance","Zumbi"))))</f>
        <v>Zumbi</v>
      </c>
      <c r="W2495" s="25" t="str">
        <f aca="false">IF(O2495="Won",1,IF(O2495="Lost",0,""))</f>
        <v/>
      </c>
      <c r="Y2495" s="25" t="str">
        <f aca="false">IF(E2495="","Sim","")</f>
        <v>Sim</v>
      </c>
    </row>
    <row r="2496" customFormat="false" ht="15" hidden="false" customHeight="false" outlineLevel="0" collapsed="false">
      <c r="A2496" s="25" t="s">
        <v>2751</v>
      </c>
      <c r="B2496" s="25" t="s">
        <v>67</v>
      </c>
      <c r="C2496" s="25" t="s">
        <v>75</v>
      </c>
      <c r="D2496" s="25" t="s">
        <v>78</v>
      </c>
      <c r="G2496" s="31"/>
      <c r="H2496" s="32"/>
      <c r="L2496" s="25" t="s">
        <v>160</v>
      </c>
      <c r="M2496" s="25" t="s">
        <v>149</v>
      </c>
      <c r="N2496" s="28" t="n">
        <v>3393</v>
      </c>
      <c r="O2496" s="25" t="s">
        <v>56</v>
      </c>
      <c r="P2496" s="29" t="n">
        <v>42943</v>
      </c>
      <c r="Q2496" s="33"/>
      <c r="R2496" s="34"/>
      <c r="S2496" s="28" t="n">
        <f aca="false">IF(O2496="Won",R2496,IF(O2496="Lost",0,N2496))</f>
        <v>3393</v>
      </c>
      <c r="T2496" s="30" t="str">
        <f aca="false">IF(AND(P2496&lt;&gt;"",Q2496&lt;&gt;""),Q2496-P2496,"")</f>
        <v/>
      </c>
      <c r="U2496" s="30" t="n">
        <f aca="false">IF(AND(O2496="Engaging",P2496&lt;&gt;""),'Leia-me'!$B$5-P2496,"")</f>
        <v>157</v>
      </c>
      <c r="V2496" s="25" t="str">
        <f aca="false">IF(O2496&lt;&gt;"Engaging","",IF(U2496&lt;='Leia-me'!$B$6,"Saudável",IF(U2496&lt;='Leia-me'!$B$7,"Esfriando",IF(U2496&lt;='Leia-me'!$B$8,"Última chance","Zumbi"))))</f>
        <v>Zumbi</v>
      </c>
      <c r="W2496" s="25" t="str">
        <f aca="false">IF(O2496="Won",1,IF(O2496="Lost",0,""))</f>
        <v/>
      </c>
      <c r="Y2496" s="25" t="str">
        <f aca="false">IF(E2496="","Sim","")</f>
        <v>Sim</v>
      </c>
    </row>
    <row r="2497" customFormat="false" ht="15" hidden="false" customHeight="false" outlineLevel="0" collapsed="false">
      <c r="A2497" s="25" t="s">
        <v>2752</v>
      </c>
      <c r="B2497" s="25" t="s">
        <v>67</v>
      </c>
      <c r="C2497" s="25" t="s">
        <v>75</v>
      </c>
      <c r="D2497" s="25" t="s">
        <v>78</v>
      </c>
      <c r="E2497" s="25" t="s">
        <v>210</v>
      </c>
      <c r="F2497" s="25" t="s">
        <v>211</v>
      </c>
      <c r="G2497" s="26" t="n">
        <v>718.62</v>
      </c>
      <c r="H2497" s="27" t="n">
        <v>2448</v>
      </c>
      <c r="I2497" s="25" t="s">
        <v>147</v>
      </c>
      <c r="K2497" s="25" t="n">
        <v>2001</v>
      </c>
      <c r="L2497" s="25" t="s">
        <v>186</v>
      </c>
      <c r="M2497" s="25" t="s">
        <v>171</v>
      </c>
      <c r="N2497" s="28" t="n">
        <v>550</v>
      </c>
      <c r="O2497" s="25" t="s">
        <v>55</v>
      </c>
      <c r="P2497" s="29" t="n">
        <v>42943</v>
      </c>
      <c r="Q2497" s="29" t="n">
        <v>42993</v>
      </c>
      <c r="R2497" s="28" t="n">
        <v>0</v>
      </c>
      <c r="S2497" s="28" t="n">
        <f aca="false">IF(O2497="Won",R2497,IF(O2497="Lost",0,N2497))</f>
        <v>0</v>
      </c>
      <c r="T2497" s="30" t="n">
        <f aca="false">IF(AND(P2497&lt;&gt;"",Q2497&lt;&gt;""),Q2497-P2497,"")</f>
        <v>50</v>
      </c>
      <c r="U2497" s="30" t="str">
        <f aca="false">IF(AND(O2497="Engaging",P2497&lt;&gt;""),'Leia-me'!$B$5-P2497,"")</f>
        <v/>
      </c>
      <c r="V2497" s="25" t="str">
        <f aca="false">IF(O2497&lt;&gt;"Engaging","",IF(U2497&lt;='Leia-me'!$B$6,"Saudável",IF(U2497&lt;='Leia-me'!$B$7,"Esfriando",IF(U2497&lt;='Leia-me'!$B$8,"Última chance","Zumbi"))))</f>
        <v/>
      </c>
      <c r="W2497" s="25" t="n">
        <f aca="false">IF(O2497="Won",1,IF(O2497="Lost",0,""))</f>
        <v>0</v>
      </c>
      <c r="Y2497" s="25" t="str">
        <f aca="false">IF(E2497="","Sim","")</f>
        <v/>
      </c>
    </row>
    <row r="2498" customFormat="false" ht="15" hidden="false" customHeight="false" outlineLevel="0" collapsed="false">
      <c r="A2498" s="25" t="s">
        <v>2753</v>
      </c>
      <c r="B2498" s="25" t="s">
        <v>67</v>
      </c>
      <c r="C2498" s="25" t="s">
        <v>75</v>
      </c>
      <c r="D2498" s="25" t="s">
        <v>78</v>
      </c>
      <c r="E2498" s="25" t="s">
        <v>2754</v>
      </c>
      <c r="F2498" s="25" t="s">
        <v>267</v>
      </c>
      <c r="G2498" s="26" t="n">
        <v>1012.72</v>
      </c>
      <c r="H2498" s="27" t="n">
        <v>3492</v>
      </c>
      <c r="I2498" s="25" t="s">
        <v>2755</v>
      </c>
      <c r="K2498" s="25" t="n">
        <v>1991</v>
      </c>
      <c r="L2498" s="25" t="s">
        <v>1834</v>
      </c>
      <c r="M2498" s="25" t="s">
        <v>171</v>
      </c>
      <c r="N2498" s="28" t="n">
        <v>4821</v>
      </c>
      <c r="O2498" s="25" t="s">
        <v>56</v>
      </c>
      <c r="P2498" s="29" t="n">
        <v>42944</v>
      </c>
      <c r="Q2498" s="33"/>
      <c r="R2498" s="34"/>
      <c r="S2498" s="28" t="n">
        <f aca="false">IF(O2498="Won",R2498,IF(O2498="Lost",0,N2498))</f>
        <v>4821</v>
      </c>
      <c r="T2498" s="30" t="str">
        <f aca="false">IF(AND(P2498&lt;&gt;"",Q2498&lt;&gt;""),Q2498-P2498,"")</f>
        <v/>
      </c>
      <c r="U2498" s="30" t="n">
        <f aca="false">IF(AND(O2498="Engaging",P2498&lt;&gt;""),'Leia-me'!$B$5-P2498,"")</f>
        <v>156</v>
      </c>
      <c r="V2498" s="25" t="str">
        <f aca="false">IF(O2498&lt;&gt;"Engaging","",IF(U2498&lt;='Leia-me'!$B$6,"Saudável",IF(U2498&lt;='Leia-me'!$B$7,"Esfriando",IF(U2498&lt;='Leia-me'!$B$8,"Última chance","Zumbi"))))</f>
        <v>Zumbi</v>
      </c>
      <c r="W2498" s="25" t="str">
        <f aca="false">IF(O2498="Won",1,IF(O2498="Lost",0,""))</f>
        <v/>
      </c>
      <c r="X2498" s="25" t="s">
        <v>1835</v>
      </c>
      <c r="Y2498" s="25" t="str">
        <f aca="false">IF(E2498="","Sim","")</f>
        <v/>
      </c>
    </row>
    <row r="2499" customFormat="false" ht="15" hidden="false" customHeight="false" outlineLevel="0" collapsed="false">
      <c r="A2499" s="25" t="s">
        <v>2756</v>
      </c>
      <c r="B2499" s="25" t="s">
        <v>67</v>
      </c>
      <c r="C2499" s="25" t="s">
        <v>75</v>
      </c>
      <c r="D2499" s="25" t="s">
        <v>78</v>
      </c>
      <c r="G2499" s="31"/>
      <c r="H2499" s="32"/>
      <c r="L2499" s="25" t="s">
        <v>148</v>
      </c>
      <c r="M2499" s="25" t="s">
        <v>149</v>
      </c>
      <c r="N2499" s="28" t="n">
        <v>55</v>
      </c>
      <c r="O2499" s="25" t="s">
        <v>56</v>
      </c>
      <c r="P2499" s="29" t="n">
        <v>42945</v>
      </c>
      <c r="Q2499" s="33"/>
      <c r="R2499" s="34"/>
      <c r="S2499" s="28" t="n">
        <f aca="false">IF(O2499="Won",R2499,IF(O2499="Lost",0,N2499))</f>
        <v>55</v>
      </c>
      <c r="T2499" s="30" t="str">
        <f aca="false">IF(AND(P2499&lt;&gt;"",Q2499&lt;&gt;""),Q2499-P2499,"")</f>
        <v/>
      </c>
      <c r="U2499" s="30" t="n">
        <f aca="false">IF(AND(O2499="Engaging",P2499&lt;&gt;""),'Leia-me'!$B$5-P2499,"")</f>
        <v>155</v>
      </c>
      <c r="V2499" s="25" t="str">
        <f aca="false">IF(O2499&lt;&gt;"Engaging","",IF(U2499&lt;='Leia-me'!$B$6,"Saudável",IF(U2499&lt;='Leia-me'!$B$7,"Esfriando",IF(U2499&lt;='Leia-me'!$B$8,"Última chance","Zumbi"))))</f>
        <v>Zumbi</v>
      </c>
      <c r="W2499" s="25" t="str">
        <f aca="false">IF(O2499="Won",1,IF(O2499="Lost",0,""))</f>
        <v/>
      </c>
      <c r="Y2499" s="25" t="str">
        <f aca="false">IF(E2499="","Sim","")</f>
        <v>Sim</v>
      </c>
    </row>
    <row r="2500" customFormat="false" ht="15" hidden="false" customHeight="false" outlineLevel="0" collapsed="false">
      <c r="A2500" s="25" t="s">
        <v>2757</v>
      </c>
      <c r="B2500" s="25" t="s">
        <v>67</v>
      </c>
      <c r="C2500" s="25" t="s">
        <v>75</v>
      </c>
      <c r="D2500" s="25" t="s">
        <v>78</v>
      </c>
      <c r="G2500" s="31"/>
      <c r="H2500" s="32"/>
      <c r="L2500" s="25" t="s">
        <v>170</v>
      </c>
      <c r="M2500" s="25" t="s">
        <v>171</v>
      </c>
      <c r="N2500" s="28" t="n">
        <v>1096</v>
      </c>
      <c r="O2500" s="25" t="s">
        <v>56</v>
      </c>
      <c r="P2500" s="29" t="n">
        <v>42946</v>
      </c>
      <c r="Q2500" s="33"/>
      <c r="R2500" s="34"/>
      <c r="S2500" s="28" t="n">
        <f aca="false">IF(O2500="Won",R2500,IF(O2500="Lost",0,N2500))</f>
        <v>1096</v>
      </c>
      <c r="T2500" s="30" t="str">
        <f aca="false">IF(AND(P2500&lt;&gt;"",Q2500&lt;&gt;""),Q2500-P2500,"")</f>
        <v/>
      </c>
      <c r="U2500" s="30" t="n">
        <f aca="false">IF(AND(O2500="Engaging",P2500&lt;&gt;""),'Leia-me'!$B$5-P2500,"")</f>
        <v>154</v>
      </c>
      <c r="V2500" s="25" t="str">
        <f aca="false">IF(O2500&lt;&gt;"Engaging","",IF(U2500&lt;='Leia-me'!$B$6,"Saudável",IF(U2500&lt;='Leia-me'!$B$7,"Esfriando",IF(U2500&lt;='Leia-me'!$B$8,"Última chance","Zumbi"))))</f>
        <v>Zumbi</v>
      </c>
      <c r="W2500" s="25" t="str">
        <f aca="false">IF(O2500="Won",1,IF(O2500="Lost",0,""))</f>
        <v/>
      </c>
      <c r="Y2500" s="25" t="str">
        <f aca="false">IF(E2500="","Sim","")</f>
        <v>Sim</v>
      </c>
    </row>
    <row r="2501" customFormat="false" ht="15" hidden="false" customHeight="false" outlineLevel="0" collapsed="false">
      <c r="A2501" s="25" t="s">
        <v>2758</v>
      </c>
      <c r="B2501" s="25" t="s">
        <v>67</v>
      </c>
      <c r="C2501" s="25" t="s">
        <v>75</v>
      </c>
      <c r="D2501" s="25" t="s">
        <v>78</v>
      </c>
      <c r="G2501" s="31"/>
      <c r="H2501" s="32"/>
      <c r="L2501" s="25" t="s">
        <v>1834</v>
      </c>
      <c r="M2501" s="25" t="s">
        <v>171</v>
      </c>
      <c r="N2501" s="28" t="n">
        <v>4821</v>
      </c>
      <c r="O2501" s="25" t="s">
        <v>56</v>
      </c>
      <c r="P2501" s="29" t="n">
        <v>42946</v>
      </c>
      <c r="Q2501" s="33"/>
      <c r="R2501" s="34"/>
      <c r="S2501" s="28" t="n">
        <f aca="false">IF(O2501="Won",R2501,IF(O2501="Lost",0,N2501))</f>
        <v>4821</v>
      </c>
      <c r="T2501" s="30" t="str">
        <f aca="false">IF(AND(P2501&lt;&gt;"",Q2501&lt;&gt;""),Q2501-P2501,"")</f>
        <v/>
      </c>
      <c r="U2501" s="30" t="n">
        <f aca="false">IF(AND(O2501="Engaging",P2501&lt;&gt;""),'Leia-me'!$B$5-P2501,"")</f>
        <v>154</v>
      </c>
      <c r="V2501" s="25" t="str">
        <f aca="false">IF(O2501&lt;&gt;"Engaging","",IF(U2501&lt;='Leia-me'!$B$6,"Saudável",IF(U2501&lt;='Leia-me'!$B$7,"Esfriando",IF(U2501&lt;='Leia-me'!$B$8,"Última chance","Zumbi"))))</f>
        <v>Zumbi</v>
      </c>
      <c r="W2501" s="25" t="str">
        <f aca="false">IF(O2501="Won",1,IF(O2501="Lost",0,""))</f>
        <v/>
      </c>
      <c r="X2501" s="25" t="s">
        <v>1835</v>
      </c>
      <c r="Y2501" s="25" t="str">
        <f aca="false">IF(E2501="","Sim","")</f>
        <v>Sim</v>
      </c>
    </row>
    <row r="2502" customFormat="false" ht="15" hidden="false" customHeight="false" outlineLevel="0" collapsed="false">
      <c r="A2502" s="25" t="s">
        <v>2759</v>
      </c>
      <c r="B2502" s="25" t="s">
        <v>67</v>
      </c>
      <c r="C2502" s="25" t="s">
        <v>75</v>
      </c>
      <c r="D2502" s="25" t="s">
        <v>78</v>
      </c>
      <c r="G2502" s="31"/>
      <c r="H2502" s="32"/>
      <c r="L2502" s="25" t="s">
        <v>148</v>
      </c>
      <c r="M2502" s="25" t="s">
        <v>149</v>
      </c>
      <c r="N2502" s="28" t="n">
        <v>55</v>
      </c>
      <c r="O2502" s="25" t="s">
        <v>56</v>
      </c>
      <c r="P2502" s="29" t="n">
        <v>42946</v>
      </c>
      <c r="Q2502" s="33"/>
      <c r="R2502" s="34"/>
      <c r="S2502" s="28" t="n">
        <f aca="false">IF(O2502="Won",R2502,IF(O2502="Lost",0,N2502))</f>
        <v>55</v>
      </c>
      <c r="T2502" s="30" t="str">
        <f aca="false">IF(AND(P2502&lt;&gt;"",Q2502&lt;&gt;""),Q2502-P2502,"")</f>
        <v/>
      </c>
      <c r="U2502" s="30" t="n">
        <f aca="false">IF(AND(O2502="Engaging",P2502&lt;&gt;""),'Leia-me'!$B$5-P2502,"")</f>
        <v>154</v>
      </c>
      <c r="V2502" s="25" t="str">
        <f aca="false">IF(O2502&lt;&gt;"Engaging","",IF(U2502&lt;='Leia-me'!$B$6,"Saudável",IF(U2502&lt;='Leia-me'!$B$7,"Esfriando",IF(U2502&lt;='Leia-me'!$B$8,"Última chance","Zumbi"))))</f>
        <v>Zumbi</v>
      </c>
      <c r="W2502" s="25" t="str">
        <f aca="false">IF(O2502="Won",1,IF(O2502="Lost",0,""))</f>
        <v/>
      </c>
      <c r="Y2502" s="25" t="str">
        <f aca="false">IF(E2502="","Sim","")</f>
        <v>Sim</v>
      </c>
    </row>
    <row r="2503" customFormat="false" ht="15" hidden="false" customHeight="false" outlineLevel="0" collapsed="false">
      <c r="A2503" s="25" t="s">
        <v>2760</v>
      </c>
      <c r="B2503" s="25" t="s">
        <v>67</v>
      </c>
      <c r="C2503" s="25" t="s">
        <v>75</v>
      </c>
      <c r="D2503" s="25" t="s">
        <v>78</v>
      </c>
      <c r="E2503" s="25" t="s">
        <v>198</v>
      </c>
      <c r="F2503" s="25" t="s">
        <v>177</v>
      </c>
      <c r="G2503" s="26" t="n">
        <v>2819.5</v>
      </c>
      <c r="H2503" s="27" t="n">
        <v>7227</v>
      </c>
      <c r="I2503" s="25" t="s">
        <v>147</v>
      </c>
      <c r="J2503" s="25" t="s">
        <v>199</v>
      </c>
      <c r="K2503" s="25" t="n">
        <v>1991</v>
      </c>
      <c r="L2503" s="25" t="s">
        <v>160</v>
      </c>
      <c r="M2503" s="25" t="s">
        <v>149</v>
      </c>
      <c r="N2503" s="28" t="n">
        <v>3393</v>
      </c>
      <c r="O2503" s="25" t="s">
        <v>55</v>
      </c>
      <c r="P2503" s="29" t="n">
        <v>42946</v>
      </c>
      <c r="Q2503" s="29" t="n">
        <v>42953</v>
      </c>
      <c r="R2503" s="28" t="n">
        <v>0</v>
      </c>
      <c r="S2503" s="28" t="n">
        <f aca="false">IF(O2503="Won",R2503,IF(O2503="Lost",0,N2503))</f>
        <v>0</v>
      </c>
      <c r="T2503" s="30" t="n">
        <f aca="false">IF(AND(P2503&lt;&gt;"",Q2503&lt;&gt;""),Q2503-P2503,"")</f>
        <v>7</v>
      </c>
      <c r="U2503" s="30" t="str">
        <f aca="false">IF(AND(O2503="Engaging",P2503&lt;&gt;""),'Leia-me'!$B$5-P2503,"")</f>
        <v/>
      </c>
      <c r="V2503" s="25" t="str">
        <f aca="false">IF(O2503&lt;&gt;"Engaging","",IF(U2503&lt;='Leia-me'!$B$6,"Saudável",IF(U2503&lt;='Leia-me'!$B$7,"Esfriando",IF(U2503&lt;='Leia-me'!$B$8,"Última chance","Zumbi"))))</f>
        <v/>
      </c>
      <c r="W2503" s="25" t="n">
        <f aca="false">IF(O2503="Won",1,IF(O2503="Lost",0,""))</f>
        <v>0</v>
      </c>
      <c r="Y2503" s="25" t="str">
        <f aca="false">IF(E2503="","Sim","")</f>
        <v/>
      </c>
    </row>
    <row r="2504" customFormat="false" ht="15" hidden="false" customHeight="false" outlineLevel="0" collapsed="false">
      <c r="A2504" s="25" t="s">
        <v>2761</v>
      </c>
      <c r="B2504" s="25" t="s">
        <v>67</v>
      </c>
      <c r="C2504" s="25" t="s">
        <v>75</v>
      </c>
      <c r="D2504" s="25" t="s">
        <v>78</v>
      </c>
      <c r="E2504" s="25" t="s">
        <v>622</v>
      </c>
      <c r="F2504" s="25" t="s">
        <v>211</v>
      </c>
      <c r="G2504" s="26" t="n">
        <v>167.89</v>
      </c>
      <c r="H2504" s="27" t="n">
        <v>493</v>
      </c>
      <c r="I2504" s="25" t="s">
        <v>623</v>
      </c>
      <c r="K2504" s="25" t="n">
        <v>2000</v>
      </c>
      <c r="L2504" s="25" t="s">
        <v>186</v>
      </c>
      <c r="M2504" s="25" t="s">
        <v>171</v>
      </c>
      <c r="N2504" s="28" t="n">
        <v>550</v>
      </c>
      <c r="O2504" s="25" t="s">
        <v>56</v>
      </c>
      <c r="P2504" s="29" t="n">
        <v>42947</v>
      </c>
      <c r="Q2504" s="33"/>
      <c r="R2504" s="34"/>
      <c r="S2504" s="28" t="n">
        <f aca="false">IF(O2504="Won",R2504,IF(O2504="Lost",0,N2504))</f>
        <v>550</v>
      </c>
      <c r="T2504" s="30" t="str">
        <f aca="false">IF(AND(P2504&lt;&gt;"",Q2504&lt;&gt;""),Q2504-P2504,"")</f>
        <v/>
      </c>
      <c r="U2504" s="30" t="n">
        <f aca="false">IF(AND(O2504="Engaging",P2504&lt;&gt;""),'Leia-me'!$B$5-P2504,"")</f>
        <v>153</v>
      </c>
      <c r="V2504" s="25" t="str">
        <f aca="false">IF(O2504&lt;&gt;"Engaging","",IF(U2504&lt;='Leia-me'!$B$6,"Saudável",IF(U2504&lt;='Leia-me'!$B$7,"Esfriando",IF(U2504&lt;='Leia-me'!$B$8,"Última chance","Zumbi"))))</f>
        <v>Zumbi</v>
      </c>
      <c r="W2504" s="25" t="str">
        <f aca="false">IF(O2504="Won",1,IF(O2504="Lost",0,""))</f>
        <v/>
      </c>
      <c r="Y2504" s="25" t="str">
        <f aca="false">IF(E2504="","Sim","")</f>
        <v/>
      </c>
    </row>
    <row r="2505" customFormat="false" ht="15" hidden="false" customHeight="false" outlineLevel="0" collapsed="false">
      <c r="A2505" s="25" t="s">
        <v>2762</v>
      </c>
      <c r="B2505" s="25" t="s">
        <v>67</v>
      </c>
      <c r="C2505" s="25" t="s">
        <v>75</v>
      </c>
      <c r="D2505" s="25" t="s">
        <v>78</v>
      </c>
      <c r="E2505" s="25" t="s">
        <v>622</v>
      </c>
      <c r="F2505" s="25" t="s">
        <v>211</v>
      </c>
      <c r="G2505" s="26" t="n">
        <v>167.89</v>
      </c>
      <c r="H2505" s="27" t="n">
        <v>493</v>
      </c>
      <c r="I2505" s="25" t="s">
        <v>623</v>
      </c>
      <c r="K2505" s="25" t="n">
        <v>2000</v>
      </c>
      <c r="L2505" s="25" t="s">
        <v>160</v>
      </c>
      <c r="M2505" s="25" t="s">
        <v>149</v>
      </c>
      <c r="N2505" s="28" t="n">
        <v>3393</v>
      </c>
      <c r="O2505" s="25" t="s">
        <v>56</v>
      </c>
      <c r="P2505" s="29" t="n">
        <v>42947</v>
      </c>
      <c r="Q2505" s="33"/>
      <c r="R2505" s="34"/>
      <c r="S2505" s="28" t="n">
        <f aca="false">IF(O2505="Won",R2505,IF(O2505="Lost",0,N2505))</f>
        <v>3393</v>
      </c>
      <c r="T2505" s="30" t="str">
        <f aca="false">IF(AND(P2505&lt;&gt;"",Q2505&lt;&gt;""),Q2505-P2505,"")</f>
        <v/>
      </c>
      <c r="U2505" s="30" t="n">
        <f aca="false">IF(AND(O2505="Engaging",P2505&lt;&gt;""),'Leia-me'!$B$5-P2505,"")</f>
        <v>153</v>
      </c>
      <c r="V2505" s="25" t="str">
        <f aca="false">IF(O2505&lt;&gt;"Engaging","",IF(U2505&lt;='Leia-me'!$B$6,"Saudável",IF(U2505&lt;='Leia-me'!$B$7,"Esfriando",IF(U2505&lt;='Leia-me'!$B$8,"Última chance","Zumbi"))))</f>
        <v>Zumbi</v>
      </c>
      <c r="W2505" s="25" t="str">
        <f aca="false">IF(O2505="Won",1,IF(O2505="Lost",0,""))</f>
        <v/>
      </c>
      <c r="Y2505" s="25" t="str">
        <f aca="false">IF(E2505="","Sim","")</f>
        <v/>
      </c>
    </row>
    <row r="2506" customFormat="false" ht="15" hidden="false" customHeight="false" outlineLevel="0" collapsed="false">
      <c r="A2506" s="25" t="s">
        <v>2763</v>
      </c>
      <c r="B2506" s="25" t="s">
        <v>67</v>
      </c>
      <c r="C2506" s="25" t="s">
        <v>75</v>
      </c>
      <c r="D2506" s="25" t="s">
        <v>78</v>
      </c>
      <c r="G2506" s="31"/>
      <c r="H2506" s="32"/>
      <c r="L2506" s="25" t="s">
        <v>186</v>
      </c>
      <c r="M2506" s="25" t="s">
        <v>171</v>
      </c>
      <c r="N2506" s="28" t="n">
        <v>550</v>
      </c>
      <c r="O2506" s="25" t="s">
        <v>56</v>
      </c>
      <c r="P2506" s="29" t="n">
        <v>42948</v>
      </c>
      <c r="Q2506" s="33"/>
      <c r="R2506" s="34"/>
      <c r="S2506" s="28" t="n">
        <f aca="false">IF(O2506="Won",R2506,IF(O2506="Lost",0,N2506))</f>
        <v>550</v>
      </c>
      <c r="T2506" s="30" t="str">
        <f aca="false">IF(AND(P2506&lt;&gt;"",Q2506&lt;&gt;""),Q2506-P2506,"")</f>
        <v/>
      </c>
      <c r="U2506" s="30" t="n">
        <f aca="false">IF(AND(O2506="Engaging",P2506&lt;&gt;""),'Leia-me'!$B$5-P2506,"")</f>
        <v>152</v>
      </c>
      <c r="V2506" s="25" t="str">
        <f aca="false">IF(O2506&lt;&gt;"Engaging","",IF(U2506&lt;='Leia-me'!$B$6,"Saudável",IF(U2506&lt;='Leia-me'!$B$7,"Esfriando",IF(U2506&lt;='Leia-me'!$B$8,"Última chance","Zumbi"))))</f>
        <v>Zumbi</v>
      </c>
      <c r="W2506" s="25" t="str">
        <f aca="false">IF(O2506="Won",1,IF(O2506="Lost",0,""))</f>
        <v/>
      </c>
      <c r="Y2506" s="25" t="str">
        <f aca="false">IF(E2506="","Sim","")</f>
        <v>Sim</v>
      </c>
    </row>
    <row r="2507" customFormat="false" ht="15" hidden="false" customHeight="false" outlineLevel="0" collapsed="false">
      <c r="A2507" s="25" t="s">
        <v>2764</v>
      </c>
      <c r="B2507" s="25" t="s">
        <v>67</v>
      </c>
      <c r="C2507" s="25" t="s">
        <v>75</v>
      </c>
      <c r="D2507" s="25" t="s">
        <v>78</v>
      </c>
      <c r="G2507" s="31"/>
      <c r="H2507" s="32"/>
      <c r="L2507" s="25" t="s">
        <v>170</v>
      </c>
      <c r="M2507" s="25" t="s">
        <v>171</v>
      </c>
      <c r="N2507" s="28" t="n">
        <v>1096</v>
      </c>
      <c r="O2507" s="25" t="s">
        <v>56</v>
      </c>
      <c r="P2507" s="29" t="n">
        <v>42948</v>
      </c>
      <c r="Q2507" s="33"/>
      <c r="R2507" s="34"/>
      <c r="S2507" s="28" t="n">
        <f aca="false">IF(O2507="Won",R2507,IF(O2507="Lost",0,N2507))</f>
        <v>1096</v>
      </c>
      <c r="T2507" s="30" t="str">
        <f aca="false">IF(AND(P2507&lt;&gt;"",Q2507&lt;&gt;""),Q2507-P2507,"")</f>
        <v/>
      </c>
      <c r="U2507" s="30" t="n">
        <f aca="false">IF(AND(O2507="Engaging",P2507&lt;&gt;""),'Leia-me'!$B$5-P2507,"")</f>
        <v>152</v>
      </c>
      <c r="V2507" s="25" t="str">
        <f aca="false">IF(O2507&lt;&gt;"Engaging","",IF(U2507&lt;='Leia-me'!$B$6,"Saudável",IF(U2507&lt;='Leia-me'!$B$7,"Esfriando",IF(U2507&lt;='Leia-me'!$B$8,"Última chance","Zumbi"))))</f>
        <v>Zumbi</v>
      </c>
      <c r="W2507" s="25" t="str">
        <f aca="false">IF(O2507="Won",1,IF(O2507="Lost",0,""))</f>
        <v/>
      </c>
      <c r="Y2507" s="25" t="str">
        <f aca="false">IF(E2507="","Sim","")</f>
        <v>Sim</v>
      </c>
    </row>
    <row r="2508" customFormat="false" ht="15" hidden="false" customHeight="false" outlineLevel="0" collapsed="false">
      <c r="A2508" s="25" t="s">
        <v>2765</v>
      </c>
      <c r="B2508" s="25" t="s">
        <v>67</v>
      </c>
      <c r="C2508" s="25" t="s">
        <v>75</v>
      </c>
      <c r="D2508" s="25" t="s">
        <v>78</v>
      </c>
      <c r="G2508" s="31"/>
      <c r="H2508" s="32"/>
      <c r="L2508" s="25" t="s">
        <v>148</v>
      </c>
      <c r="M2508" s="25" t="s">
        <v>149</v>
      </c>
      <c r="N2508" s="28" t="n">
        <v>55</v>
      </c>
      <c r="O2508" s="25" t="s">
        <v>56</v>
      </c>
      <c r="P2508" s="29" t="n">
        <v>42948</v>
      </c>
      <c r="Q2508" s="33"/>
      <c r="R2508" s="34"/>
      <c r="S2508" s="28" t="n">
        <f aca="false">IF(O2508="Won",R2508,IF(O2508="Lost",0,N2508))</f>
        <v>55</v>
      </c>
      <c r="T2508" s="30" t="str">
        <f aca="false">IF(AND(P2508&lt;&gt;"",Q2508&lt;&gt;""),Q2508-P2508,"")</f>
        <v/>
      </c>
      <c r="U2508" s="30" t="n">
        <f aca="false">IF(AND(O2508="Engaging",P2508&lt;&gt;""),'Leia-me'!$B$5-P2508,"")</f>
        <v>152</v>
      </c>
      <c r="V2508" s="25" t="str">
        <f aca="false">IF(O2508&lt;&gt;"Engaging","",IF(U2508&lt;='Leia-me'!$B$6,"Saudável",IF(U2508&lt;='Leia-me'!$B$7,"Esfriando",IF(U2508&lt;='Leia-me'!$B$8,"Última chance","Zumbi"))))</f>
        <v>Zumbi</v>
      </c>
      <c r="W2508" s="25" t="str">
        <f aca="false">IF(O2508="Won",1,IF(O2508="Lost",0,""))</f>
        <v/>
      </c>
      <c r="Y2508" s="25" t="str">
        <f aca="false">IF(E2508="","Sim","")</f>
        <v>Sim</v>
      </c>
    </row>
    <row r="2509" customFormat="false" ht="15" hidden="false" customHeight="false" outlineLevel="0" collapsed="false">
      <c r="A2509" s="25" t="s">
        <v>2766</v>
      </c>
      <c r="B2509" s="25" t="s">
        <v>67</v>
      </c>
      <c r="C2509" s="25" t="s">
        <v>75</v>
      </c>
      <c r="D2509" s="25" t="s">
        <v>78</v>
      </c>
      <c r="G2509" s="31"/>
      <c r="H2509" s="32"/>
      <c r="L2509" s="25" t="s">
        <v>160</v>
      </c>
      <c r="M2509" s="25" t="s">
        <v>149</v>
      </c>
      <c r="N2509" s="28" t="n">
        <v>3393</v>
      </c>
      <c r="O2509" s="25" t="s">
        <v>56</v>
      </c>
      <c r="P2509" s="29" t="n">
        <v>42948</v>
      </c>
      <c r="Q2509" s="33"/>
      <c r="R2509" s="34"/>
      <c r="S2509" s="28" t="n">
        <f aca="false">IF(O2509="Won",R2509,IF(O2509="Lost",0,N2509))</f>
        <v>3393</v>
      </c>
      <c r="T2509" s="30" t="str">
        <f aca="false">IF(AND(P2509&lt;&gt;"",Q2509&lt;&gt;""),Q2509-P2509,"")</f>
        <v/>
      </c>
      <c r="U2509" s="30" t="n">
        <f aca="false">IF(AND(O2509="Engaging",P2509&lt;&gt;""),'Leia-me'!$B$5-P2509,"")</f>
        <v>152</v>
      </c>
      <c r="V2509" s="25" t="str">
        <f aca="false">IF(O2509&lt;&gt;"Engaging","",IF(U2509&lt;='Leia-me'!$B$6,"Saudável",IF(U2509&lt;='Leia-me'!$B$7,"Esfriando",IF(U2509&lt;='Leia-me'!$B$8,"Última chance","Zumbi"))))</f>
        <v>Zumbi</v>
      </c>
      <c r="W2509" s="25" t="str">
        <f aca="false">IF(O2509="Won",1,IF(O2509="Lost",0,""))</f>
        <v/>
      </c>
      <c r="Y2509" s="25" t="str">
        <f aca="false">IF(E2509="","Sim","")</f>
        <v>Sim</v>
      </c>
    </row>
    <row r="2510" customFormat="false" ht="15" hidden="false" customHeight="false" outlineLevel="0" collapsed="false">
      <c r="A2510" s="25" t="s">
        <v>2767</v>
      </c>
      <c r="B2510" s="25" t="s">
        <v>67</v>
      </c>
      <c r="C2510" s="25" t="s">
        <v>75</v>
      </c>
      <c r="D2510" s="25" t="s">
        <v>78</v>
      </c>
      <c r="E2510" s="25" t="s">
        <v>266</v>
      </c>
      <c r="F2510" s="25" t="s">
        <v>267</v>
      </c>
      <c r="G2510" s="26" t="n">
        <v>2041.73</v>
      </c>
      <c r="H2510" s="27" t="n">
        <v>5276</v>
      </c>
      <c r="I2510" s="25" t="s">
        <v>147</v>
      </c>
      <c r="K2510" s="25" t="n">
        <v>1997</v>
      </c>
      <c r="L2510" s="25" t="s">
        <v>148</v>
      </c>
      <c r="M2510" s="25" t="s">
        <v>149</v>
      </c>
      <c r="N2510" s="28" t="n">
        <v>55</v>
      </c>
      <c r="O2510" s="25" t="s">
        <v>55</v>
      </c>
      <c r="P2510" s="29" t="n">
        <v>42949</v>
      </c>
      <c r="Q2510" s="29" t="n">
        <v>43046</v>
      </c>
      <c r="R2510" s="28" t="n">
        <v>0</v>
      </c>
      <c r="S2510" s="28" t="n">
        <f aca="false">IF(O2510="Won",R2510,IF(O2510="Lost",0,N2510))</f>
        <v>0</v>
      </c>
      <c r="T2510" s="30" t="n">
        <f aca="false">IF(AND(P2510&lt;&gt;"",Q2510&lt;&gt;""),Q2510-P2510,"")</f>
        <v>97</v>
      </c>
      <c r="U2510" s="30" t="str">
        <f aca="false">IF(AND(O2510="Engaging",P2510&lt;&gt;""),'Leia-me'!$B$5-P2510,"")</f>
        <v/>
      </c>
      <c r="V2510" s="25" t="str">
        <f aca="false">IF(O2510&lt;&gt;"Engaging","",IF(U2510&lt;='Leia-me'!$B$6,"Saudável",IF(U2510&lt;='Leia-me'!$B$7,"Esfriando",IF(U2510&lt;='Leia-me'!$B$8,"Última chance","Zumbi"))))</f>
        <v/>
      </c>
      <c r="W2510" s="25" t="n">
        <f aca="false">IF(O2510="Won",1,IF(O2510="Lost",0,""))</f>
        <v>0</v>
      </c>
      <c r="Y2510" s="25" t="str">
        <f aca="false">IF(E2510="","Sim","")</f>
        <v/>
      </c>
    </row>
    <row r="2511" customFormat="false" ht="15" hidden="false" customHeight="false" outlineLevel="0" collapsed="false">
      <c r="A2511" s="25" t="s">
        <v>2768</v>
      </c>
      <c r="B2511" s="25" t="s">
        <v>67</v>
      </c>
      <c r="C2511" s="25" t="s">
        <v>75</v>
      </c>
      <c r="D2511" s="25" t="s">
        <v>78</v>
      </c>
      <c r="E2511" s="25" t="s">
        <v>173</v>
      </c>
      <c r="F2511" s="25" t="s">
        <v>146</v>
      </c>
      <c r="G2511" s="26" t="n">
        <v>647.18</v>
      </c>
      <c r="H2511" s="27" t="n">
        <v>1185</v>
      </c>
      <c r="I2511" s="25" t="s">
        <v>174</v>
      </c>
      <c r="K2511" s="25" t="n">
        <v>1986</v>
      </c>
      <c r="L2511" s="25" t="s">
        <v>148</v>
      </c>
      <c r="M2511" s="25" t="s">
        <v>149</v>
      </c>
      <c r="N2511" s="28" t="n">
        <v>55</v>
      </c>
      <c r="O2511" s="25" t="s">
        <v>56</v>
      </c>
      <c r="P2511" s="29" t="n">
        <v>42950</v>
      </c>
      <c r="Q2511" s="33"/>
      <c r="R2511" s="34"/>
      <c r="S2511" s="28" t="n">
        <f aca="false">IF(O2511="Won",R2511,IF(O2511="Lost",0,N2511))</f>
        <v>55</v>
      </c>
      <c r="T2511" s="30" t="str">
        <f aca="false">IF(AND(P2511&lt;&gt;"",Q2511&lt;&gt;""),Q2511-P2511,"")</f>
        <v/>
      </c>
      <c r="U2511" s="30" t="n">
        <f aca="false">IF(AND(O2511="Engaging",P2511&lt;&gt;""),'Leia-me'!$B$5-P2511,"")</f>
        <v>150</v>
      </c>
      <c r="V2511" s="25" t="str">
        <f aca="false">IF(O2511&lt;&gt;"Engaging","",IF(U2511&lt;='Leia-me'!$B$6,"Saudável",IF(U2511&lt;='Leia-me'!$B$7,"Esfriando",IF(U2511&lt;='Leia-me'!$B$8,"Última chance","Zumbi"))))</f>
        <v>Zumbi</v>
      </c>
      <c r="W2511" s="25" t="str">
        <f aca="false">IF(O2511="Won",1,IF(O2511="Lost",0,""))</f>
        <v/>
      </c>
      <c r="Y2511" s="25" t="str">
        <f aca="false">IF(E2511="","Sim","")</f>
        <v/>
      </c>
    </row>
    <row r="2512" customFormat="false" ht="15" hidden="false" customHeight="false" outlineLevel="0" collapsed="false">
      <c r="A2512" s="25" t="s">
        <v>2769</v>
      </c>
      <c r="B2512" s="25" t="s">
        <v>67</v>
      </c>
      <c r="C2512" s="25" t="s">
        <v>75</v>
      </c>
      <c r="D2512" s="25" t="s">
        <v>78</v>
      </c>
      <c r="G2512" s="31"/>
      <c r="H2512" s="32"/>
      <c r="L2512" s="25" t="s">
        <v>148</v>
      </c>
      <c r="M2512" s="25" t="s">
        <v>149</v>
      </c>
      <c r="N2512" s="28" t="n">
        <v>55</v>
      </c>
      <c r="O2512" s="25" t="s">
        <v>56</v>
      </c>
      <c r="P2512" s="29" t="n">
        <v>42950</v>
      </c>
      <c r="Q2512" s="33"/>
      <c r="R2512" s="34"/>
      <c r="S2512" s="28" t="n">
        <f aca="false">IF(O2512="Won",R2512,IF(O2512="Lost",0,N2512))</f>
        <v>55</v>
      </c>
      <c r="T2512" s="30" t="str">
        <f aca="false">IF(AND(P2512&lt;&gt;"",Q2512&lt;&gt;""),Q2512-P2512,"")</f>
        <v/>
      </c>
      <c r="U2512" s="30" t="n">
        <f aca="false">IF(AND(O2512="Engaging",P2512&lt;&gt;""),'Leia-me'!$B$5-P2512,"")</f>
        <v>150</v>
      </c>
      <c r="V2512" s="25" t="str">
        <f aca="false">IF(O2512&lt;&gt;"Engaging","",IF(U2512&lt;='Leia-me'!$B$6,"Saudável",IF(U2512&lt;='Leia-me'!$B$7,"Esfriando",IF(U2512&lt;='Leia-me'!$B$8,"Última chance","Zumbi"))))</f>
        <v>Zumbi</v>
      </c>
      <c r="W2512" s="25" t="str">
        <f aca="false">IF(O2512="Won",1,IF(O2512="Lost",0,""))</f>
        <v/>
      </c>
      <c r="Y2512" s="25" t="str">
        <f aca="false">IF(E2512="","Sim","")</f>
        <v>Sim</v>
      </c>
    </row>
    <row r="2513" customFormat="false" ht="15" hidden="false" customHeight="false" outlineLevel="0" collapsed="false">
      <c r="A2513" s="25" t="s">
        <v>2770</v>
      </c>
      <c r="B2513" s="25" t="s">
        <v>67</v>
      </c>
      <c r="C2513" s="25" t="s">
        <v>75</v>
      </c>
      <c r="D2513" s="25" t="s">
        <v>78</v>
      </c>
      <c r="E2513" s="25" t="s">
        <v>188</v>
      </c>
      <c r="F2513" s="25" t="s">
        <v>185</v>
      </c>
      <c r="G2513" s="26" t="n">
        <v>1008.06</v>
      </c>
      <c r="H2513" s="27" t="n">
        <v>1238</v>
      </c>
      <c r="I2513" s="25" t="s">
        <v>147</v>
      </c>
      <c r="K2513" s="25" t="n">
        <v>1983</v>
      </c>
      <c r="L2513" s="25" t="s">
        <v>1834</v>
      </c>
      <c r="M2513" s="25" t="s">
        <v>171</v>
      </c>
      <c r="N2513" s="28" t="n">
        <v>4821</v>
      </c>
      <c r="O2513" s="25" t="s">
        <v>55</v>
      </c>
      <c r="P2513" s="29" t="n">
        <v>42950</v>
      </c>
      <c r="Q2513" s="29" t="n">
        <v>42962</v>
      </c>
      <c r="R2513" s="28" t="n">
        <v>0</v>
      </c>
      <c r="S2513" s="28" t="n">
        <f aca="false">IF(O2513="Won",R2513,IF(O2513="Lost",0,N2513))</f>
        <v>0</v>
      </c>
      <c r="T2513" s="30" t="n">
        <f aca="false">IF(AND(P2513&lt;&gt;"",Q2513&lt;&gt;""),Q2513-P2513,"")</f>
        <v>12</v>
      </c>
      <c r="U2513" s="30" t="str">
        <f aca="false">IF(AND(O2513="Engaging",P2513&lt;&gt;""),'Leia-me'!$B$5-P2513,"")</f>
        <v/>
      </c>
      <c r="V2513" s="25" t="str">
        <f aca="false">IF(O2513&lt;&gt;"Engaging","",IF(U2513&lt;='Leia-me'!$B$6,"Saudável",IF(U2513&lt;='Leia-me'!$B$7,"Esfriando",IF(U2513&lt;='Leia-me'!$B$8,"Última chance","Zumbi"))))</f>
        <v/>
      </c>
      <c r="W2513" s="25" t="n">
        <f aca="false">IF(O2513="Won",1,IF(O2513="Lost",0,""))</f>
        <v>0</v>
      </c>
      <c r="X2513" s="25" t="s">
        <v>1835</v>
      </c>
      <c r="Y2513" s="25" t="str">
        <f aca="false">IF(E2513="","Sim","")</f>
        <v/>
      </c>
    </row>
    <row r="2514" customFormat="false" ht="15" hidden="false" customHeight="false" outlineLevel="0" collapsed="false">
      <c r="A2514" s="25" t="s">
        <v>2771</v>
      </c>
      <c r="B2514" s="25" t="s">
        <v>67</v>
      </c>
      <c r="C2514" s="25" t="s">
        <v>75</v>
      </c>
      <c r="D2514" s="25" t="s">
        <v>78</v>
      </c>
      <c r="G2514" s="31"/>
      <c r="H2514" s="32"/>
      <c r="L2514" s="25" t="s">
        <v>148</v>
      </c>
      <c r="M2514" s="25" t="s">
        <v>149</v>
      </c>
      <c r="N2514" s="28" t="n">
        <v>55</v>
      </c>
      <c r="O2514" s="25" t="s">
        <v>56</v>
      </c>
      <c r="P2514" s="29" t="n">
        <v>42951</v>
      </c>
      <c r="Q2514" s="33"/>
      <c r="R2514" s="34"/>
      <c r="S2514" s="28" t="n">
        <f aca="false">IF(O2514="Won",R2514,IF(O2514="Lost",0,N2514))</f>
        <v>55</v>
      </c>
      <c r="T2514" s="30" t="str">
        <f aca="false">IF(AND(P2514&lt;&gt;"",Q2514&lt;&gt;""),Q2514-P2514,"")</f>
        <v/>
      </c>
      <c r="U2514" s="30" t="n">
        <f aca="false">IF(AND(O2514="Engaging",P2514&lt;&gt;""),'Leia-me'!$B$5-P2514,"")</f>
        <v>149</v>
      </c>
      <c r="V2514" s="25" t="str">
        <f aca="false">IF(O2514&lt;&gt;"Engaging","",IF(U2514&lt;='Leia-me'!$B$6,"Saudável",IF(U2514&lt;='Leia-me'!$B$7,"Esfriando",IF(U2514&lt;='Leia-me'!$B$8,"Última chance","Zumbi"))))</f>
        <v>Zumbi</v>
      </c>
      <c r="W2514" s="25" t="str">
        <f aca="false">IF(O2514="Won",1,IF(O2514="Lost",0,""))</f>
        <v/>
      </c>
      <c r="Y2514" s="25" t="str">
        <f aca="false">IF(E2514="","Sim","")</f>
        <v>Sim</v>
      </c>
    </row>
    <row r="2515" customFormat="false" ht="15" hidden="false" customHeight="false" outlineLevel="0" collapsed="false">
      <c r="A2515" s="25" t="s">
        <v>2772</v>
      </c>
      <c r="B2515" s="25" t="s">
        <v>67</v>
      </c>
      <c r="C2515" s="25" t="s">
        <v>75</v>
      </c>
      <c r="D2515" s="25" t="s">
        <v>78</v>
      </c>
      <c r="E2515" s="25" t="s">
        <v>215</v>
      </c>
      <c r="F2515" s="25" t="s">
        <v>177</v>
      </c>
      <c r="G2515" s="26" t="n">
        <v>1102.43</v>
      </c>
      <c r="H2515" s="27" t="n">
        <v>1759</v>
      </c>
      <c r="I2515" s="25" t="s">
        <v>147</v>
      </c>
      <c r="K2515" s="25" t="n">
        <v>2006</v>
      </c>
      <c r="L2515" s="25" t="s">
        <v>160</v>
      </c>
      <c r="M2515" s="25" t="s">
        <v>149</v>
      </c>
      <c r="N2515" s="28" t="n">
        <v>3393</v>
      </c>
      <c r="O2515" s="25" t="s">
        <v>54</v>
      </c>
      <c r="P2515" s="29" t="n">
        <v>42951</v>
      </c>
      <c r="Q2515" s="29" t="n">
        <v>43076</v>
      </c>
      <c r="R2515" s="28" t="n">
        <v>3367</v>
      </c>
      <c r="S2515" s="28" t="n">
        <f aca="false">IF(O2515="Won",R2515,IF(O2515="Lost",0,N2515))</f>
        <v>3367</v>
      </c>
      <c r="T2515" s="30" t="n">
        <f aca="false">IF(AND(P2515&lt;&gt;"",Q2515&lt;&gt;""),Q2515-P2515,"")</f>
        <v>125</v>
      </c>
      <c r="U2515" s="30" t="str">
        <f aca="false">IF(AND(O2515="Engaging",P2515&lt;&gt;""),'Leia-me'!$B$5-P2515,"")</f>
        <v/>
      </c>
      <c r="V2515" s="25" t="str">
        <f aca="false">IF(O2515&lt;&gt;"Engaging","",IF(U2515&lt;='Leia-me'!$B$6,"Saudável",IF(U2515&lt;='Leia-me'!$B$7,"Esfriando",IF(U2515&lt;='Leia-me'!$B$8,"Última chance","Zumbi"))))</f>
        <v/>
      </c>
      <c r="W2515" s="25" t="n">
        <f aca="false">IF(O2515="Won",1,IF(O2515="Lost",0,""))</f>
        <v>1</v>
      </c>
      <c r="Y2515" s="25" t="str">
        <f aca="false">IF(E2515="","Sim","")</f>
        <v/>
      </c>
    </row>
    <row r="2516" customFormat="false" ht="15" hidden="false" customHeight="false" outlineLevel="0" collapsed="false">
      <c r="A2516" s="25" t="s">
        <v>2773</v>
      </c>
      <c r="B2516" s="25" t="s">
        <v>67</v>
      </c>
      <c r="C2516" s="25" t="s">
        <v>75</v>
      </c>
      <c r="D2516" s="25" t="s">
        <v>78</v>
      </c>
      <c r="E2516" s="25" t="s">
        <v>478</v>
      </c>
      <c r="F2516" s="25" t="s">
        <v>165</v>
      </c>
      <c r="G2516" s="26" t="n">
        <v>349.81</v>
      </c>
      <c r="H2516" s="27" t="n">
        <v>315</v>
      </c>
      <c r="I2516" s="25" t="s">
        <v>147</v>
      </c>
      <c r="K2516" s="25" t="n">
        <v>2002</v>
      </c>
      <c r="L2516" s="25" t="s">
        <v>1834</v>
      </c>
      <c r="M2516" s="25" t="s">
        <v>171</v>
      </c>
      <c r="N2516" s="28" t="n">
        <v>4821</v>
      </c>
      <c r="O2516" s="25" t="s">
        <v>56</v>
      </c>
      <c r="P2516" s="29" t="n">
        <v>42953</v>
      </c>
      <c r="Q2516" s="33"/>
      <c r="R2516" s="34"/>
      <c r="S2516" s="28" t="n">
        <f aca="false">IF(O2516="Won",R2516,IF(O2516="Lost",0,N2516))</f>
        <v>4821</v>
      </c>
      <c r="T2516" s="30" t="str">
        <f aca="false">IF(AND(P2516&lt;&gt;"",Q2516&lt;&gt;""),Q2516-P2516,"")</f>
        <v/>
      </c>
      <c r="U2516" s="30" t="n">
        <f aca="false">IF(AND(O2516="Engaging",P2516&lt;&gt;""),'Leia-me'!$B$5-P2516,"")</f>
        <v>147</v>
      </c>
      <c r="V2516" s="25" t="str">
        <f aca="false">IF(O2516&lt;&gt;"Engaging","",IF(U2516&lt;='Leia-me'!$B$6,"Saudável",IF(U2516&lt;='Leia-me'!$B$7,"Esfriando",IF(U2516&lt;='Leia-me'!$B$8,"Última chance","Zumbi"))))</f>
        <v>Zumbi</v>
      </c>
      <c r="W2516" s="25" t="str">
        <f aca="false">IF(O2516="Won",1,IF(O2516="Lost",0,""))</f>
        <v/>
      </c>
      <c r="X2516" s="25" t="s">
        <v>1835</v>
      </c>
      <c r="Y2516" s="25" t="str">
        <f aca="false">IF(E2516="","Sim","")</f>
        <v/>
      </c>
    </row>
    <row r="2517" customFormat="false" ht="15" hidden="false" customHeight="false" outlineLevel="0" collapsed="false">
      <c r="A2517" s="25" t="s">
        <v>2774</v>
      </c>
      <c r="B2517" s="25" t="s">
        <v>67</v>
      </c>
      <c r="C2517" s="25" t="s">
        <v>75</v>
      </c>
      <c r="D2517" s="25" t="s">
        <v>78</v>
      </c>
      <c r="E2517" s="25" t="s">
        <v>169</v>
      </c>
      <c r="F2517" s="25" t="s">
        <v>168</v>
      </c>
      <c r="G2517" s="26" t="n">
        <v>2403.58</v>
      </c>
      <c r="H2517" s="27" t="n">
        <v>8801</v>
      </c>
      <c r="I2517" s="25" t="s">
        <v>147</v>
      </c>
      <c r="K2517" s="25" t="n">
        <v>1986</v>
      </c>
      <c r="L2517" s="25" t="s">
        <v>1834</v>
      </c>
      <c r="M2517" s="25" t="s">
        <v>171</v>
      </c>
      <c r="N2517" s="28" t="n">
        <v>4821</v>
      </c>
      <c r="O2517" s="25" t="s">
        <v>54</v>
      </c>
      <c r="P2517" s="29" t="n">
        <v>42954</v>
      </c>
      <c r="Q2517" s="29" t="n">
        <v>43000</v>
      </c>
      <c r="R2517" s="28" t="n">
        <v>4722</v>
      </c>
      <c r="S2517" s="28" t="n">
        <f aca="false">IF(O2517="Won",R2517,IF(O2517="Lost",0,N2517))</f>
        <v>4722</v>
      </c>
      <c r="T2517" s="30" t="n">
        <f aca="false">IF(AND(P2517&lt;&gt;"",Q2517&lt;&gt;""),Q2517-P2517,"")</f>
        <v>46</v>
      </c>
      <c r="U2517" s="30" t="str">
        <f aca="false">IF(AND(O2517="Engaging",P2517&lt;&gt;""),'Leia-me'!$B$5-P2517,"")</f>
        <v/>
      </c>
      <c r="V2517" s="25" t="str">
        <f aca="false">IF(O2517&lt;&gt;"Engaging","",IF(U2517&lt;='Leia-me'!$B$6,"Saudável",IF(U2517&lt;='Leia-me'!$B$7,"Esfriando",IF(U2517&lt;='Leia-me'!$B$8,"Última chance","Zumbi"))))</f>
        <v/>
      </c>
      <c r="W2517" s="25" t="n">
        <f aca="false">IF(O2517="Won",1,IF(O2517="Lost",0,""))</f>
        <v>1</v>
      </c>
      <c r="X2517" s="25" t="s">
        <v>1835</v>
      </c>
      <c r="Y2517" s="25" t="str">
        <f aca="false">IF(E2517="","Sim","")</f>
        <v/>
      </c>
    </row>
    <row r="2518" customFormat="false" ht="15" hidden="false" customHeight="false" outlineLevel="0" collapsed="false">
      <c r="A2518" s="25" t="s">
        <v>2775</v>
      </c>
      <c r="B2518" s="25" t="s">
        <v>67</v>
      </c>
      <c r="C2518" s="25" t="s">
        <v>75</v>
      </c>
      <c r="D2518" s="25" t="s">
        <v>78</v>
      </c>
      <c r="E2518" s="25" t="s">
        <v>1055</v>
      </c>
      <c r="F2518" s="25" t="s">
        <v>146</v>
      </c>
      <c r="G2518" s="26" t="n">
        <v>439.21</v>
      </c>
      <c r="H2518" s="27" t="n">
        <v>792</v>
      </c>
      <c r="I2518" s="25" t="s">
        <v>147</v>
      </c>
      <c r="K2518" s="25" t="n">
        <v>1996</v>
      </c>
      <c r="L2518" s="25" t="s">
        <v>178</v>
      </c>
      <c r="M2518" s="25" t="s">
        <v>171</v>
      </c>
      <c r="N2518" s="28" t="n">
        <v>5482</v>
      </c>
      <c r="O2518" s="25" t="s">
        <v>56</v>
      </c>
      <c r="P2518" s="29" t="n">
        <v>42958</v>
      </c>
      <c r="Q2518" s="33"/>
      <c r="R2518" s="34"/>
      <c r="S2518" s="28" t="n">
        <f aca="false">IF(O2518="Won",R2518,IF(O2518="Lost",0,N2518))</f>
        <v>5482</v>
      </c>
      <c r="T2518" s="30" t="str">
        <f aca="false">IF(AND(P2518&lt;&gt;"",Q2518&lt;&gt;""),Q2518-P2518,"")</f>
        <v/>
      </c>
      <c r="U2518" s="30" t="n">
        <f aca="false">IF(AND(O2518="Engaging",P2518&lt;&gt;""),'Leia-me'!$B$5-P2518,"")</f>
        <v>142</v>
      </c>
      <c r="V2518" s="25" t="str">
        <f aca="false">IF(O2518&lt;&gt;"Engaging","",IF(U2518&lt;='Leia-me'!$B$6,"Saudável",IF(U2518&lt;='Leia-me'!$B$7,"Esfriando",IF(U2518&lt;='Leia-me'!$B$8,"Última chance","Zumbi"))))</f>
        <v>Zumbi</v>
      </c>
      <c r="W2518" s="25" t="str">
        <f aca="false">IF(O2518="Won",1,IF(O2518="Lost",0,""))</f>
        <v/>
      </c>
      <c r="Y2518" s="25" t="str">
        <f aca="false">IF(E2518="","Sim","")</f>
        <v/>
      </c>
    </row>
    <row r="2519" customFormat="false" ht="15" hidden="false" customHeight="false" outlineLevel="0" collapsed="false">
      <c r="A2519" s="25" t="s">
        <v>2776</v>
      </c>
      <c r="B2519" s="25" t="s">
        <v>67</v>
      </c>
      <c r="C2519" s="25" t="s">
        <v>75</v>
      </c>
      <c r="D2519" s="25" t="s">
        <v>78</v>
      </c>
      <c r="G2519" s="31"/>
      <c r="H2519" s="32"/>
      <c r="L2519" s="25" t="s">
        <v>186</v>
      </c>
      <c r="M2519" s="25" t="s">
        <v>171</v>
      </c>
      <c r="N2519" s="28" t="n">
        <v>550</v>
      </c>
      <c r="O2519" s="25" t="s">
        <v>56</v>
      </c>
      <c r="P2519" s="29" t="n">
        <v>42960</v>
      </c>
      <c r="Q2519" s="33"/>
      <c r="R2519" s="34"/>
      <c r="S2519" s="28" t="n">
        <f aca="false">IF(O2519="Won",R2519,IF(O2519="Lost",0,N2519))</f>
        <v>550</v>
      </c>
      <c r="T2519" s="30" t="str">
        <f aca="false">IF(AND(P2519&lt;&gt;"",Q2519&lt;&gt;""),Q2519-P2519,"")</f>
        <v/>
      </c>
      <c r="U2519" s="30" t="n">
        <f aca="false">IF(AND(O2519="Engaging",P2519&lt;&gt;""),'Leia-me'!$B$5-P2519,"")</f>
        <v>140</v>
      </c>
      <c r="V2519" s="25" t="str">
        <f aca="false">IF(O2519&lt;&gt;"Engaging","",IF(U2519&lt;='Leia-me'!$B$6,"Saudável",IF(U2519&lt;='Leia-me'!$B$7,"Esfriando",IF(U2519&lt;='Leia-me'!$B$8,"Última chance","Zumbi"))))</f>
        <v>Zumbi</v>
      </c>
      <c r="W2519" s="25" t="str">
        <f aca="false">IF(O2519="Won",1,IF(O2519="Lost",0,""))</f>
        <v/>
      </c>
      <c r="Y2519" s="25" t="str">
        <f aca="false">IF(E2519="","Sim","")</f>
        <v>Sim</v>
      </c>
    </row>
    <row r="2520" customFormat="false" ht="15" hidden="false" customHeight="false" outlineLevel="0" collapsed="false">
      <c r="A2520" s="25" t="s">
        <v>2777</v>
      </c>
      <c r="B2520" s="25" t="s">
        <v>67</v>
      </c>
      <c r="C2520" s="25" t="s">
        <v>75</v>
      </c>
      <c r="D2520" s="25" t="s">
        <v>78</v>
      </c>
      <c r="E2520" s="25" t="s">
        <v>266</v>
      </c>
      <c r="F2520" s="25" t="s">
        <v>267</v>
      </c>
      <c r="G2520" s="26" t="n">
        <v>2041.73</v>
      </c>
      <c r="H2520" s="27" t="n">
        <v>5276</v>
      </c>
      <c r="I2520" s="25" t="s">
        <v>147</v>
      </c>
      <c r="K2520" s="25" t="n">
        <v>1997</v>
      </c>
      <c r="L2520" s="25" t="s">
        <v>178</v>
      </c>
      <c r="M2520" s="25" t="s">
        <v>171</v>
      </c>
      <c r="N2520" s="28" t="n">
        <v>5482</v>
      </c>
      <c r="O2520" s="25" t="s">
        <v>55</v>
      </c>
      <c r="P2520" s="29" t="n">
        <v>42962</v>
      </c>
      <c r="Q2520" s="29" t="n">
        <v>42983</v>
      </c>
      <c r="R2520" s="28" t="n">
        <v>0</v>
      </c>
      <c r="S2520" s="28" t="n">
        <f aca="false">IF(O2520="Won",R2520,IF(O2520="Lost",0,N2520))</f>
        <v>0</v>
      </c>
      <c r="T2520" s="30" t="n">
        <f aca="false">IF(AND(P2520&lt;&gt;"",Q2520&lt;&gt;""),Q2520-P2520,"")</f>
        <v>21</v>
      </c>
      <c r="U2520" s="30" t="str">
        <f aca="false">IF(AND(O2520="Engaging",P2520&lt;&gt;""),'Leia-me'!$B$5-P2520,"")</f>
        <v/>
      </c>
      <c r="V2520" s="25" t="str">
        <f aca="false">IF(O2520&lt;&gt;"Engaging","",IF(U2520&lt;='Leia-me'!$B$6,"Saudável",IF(U2520&lt;='Leia-me'!$B$7,"Esfriando",IF(U2520&lt;='Leia-me'!$B$8,"Última chance","Zumbi"))))</f>
        <v/>
      </c>
      <c r="W2520" s="25" t="n">
        <f aca="false">IF(O2520="Won",1,IF(O2520="Lost",0,""))</f>
        <v>0</v>
      </c>
      <c r="Y2520" s="25" t="str">
        <f aca="false">IF(E2520="","Sim","")</f>
        <v/>
      </c>
    </row>
    <row r="2521" customFormat="false" ht="15" hidden="false" customHeight="false" outlineLevel="0" collapsed="false">
      <c r="A2521" s="25" t="s">
        <v>2778</v>
      </c>
      <c r="B2521" s="25" t="s">
        <v>67</v>
      </c>
      <c r="C2521" s="25" t="s">
        <v>75</v>
      </c>
      <c r="D2521" s="25" t="s">
        <v>78</v>
      </c>
      <c r="E2521" s="25" t="s">
        <v>167</v>
      </c>
      <c r="F2521" s="25" t="s">
        <v>168</v>
      </c>
      <c r="G2521" s="26" t="n">
        <v>2173.98</v>
      </c>
      <c r="H2521" s="27" t="n">
        <v>2928</v>
      </c>
      <c r="I2521" s="25" t="s">
        <v>147</v>
      </c>
      <c r="J2521" s="25" t="s">
        <v>169</v>
      </c>
      <c r="K2521" s="25" t="n">
        <v>1995</v>
      </c>
      <c r="L2521" s="25" t="s">
        <v>1834</v>
      </c>
      <c r="M2521" s="25" t="s">
        <v>171</v>
      </c>
      <c r="N2521" s="28" t="n">
        <v>4821</v>
      </c>
      <c r="O2521" s="25" t="s">
        <v>55</v>
      </c>
      <c r="P2521" s="29" t="n">
        <v>42962</v>
      </c>
      <c r="Q2521" s="29" t="n">
        <v>43040</v>
      </c>
      <c r="R2521" s="28" t="n">
        <v>0</v>
      </c>
      <c r="S2521" s="28" t="n">
        <f aca="false">IF(O2521="Won",R2521,IF(O2521="Lost",0,N2521))</f>
        <v>0</v>
      </c>
      <c r="T2521" s="30" t="n">
        <f aca="false">IF(AND(P2521&lt;&gt;"",Q2521&lt;&gt;""),Q2521-P2521,"")</f>
        <v>78</v>
      </c>
      <c r="U2521" s="30" t="str">
        <f aca="false">IF(AND(O2521="Engaging",P2521&lt;&gt;""),'Leia-me'!$B$5-P2521,"")</f>
        <v/>
      </c>
      <c r="V2521" s="25" t="str">
        <f aca="false">IF(O2521&lt;&gt;"Engaging","",IF(U2521&lt;='Leia-me'!$B$6,"Saudável",IF(U2521&lt;='Leia-me'!$B$7,"Esfriando",IF(U2521&lt;='Leia-me'!$B$8,"Última chance","Zumbi"))))</f>
        <v/>
      </c>
      <c r="W2521" s="25" t="n">
        <f aca="false">IF(O2521="Won",1,IF(O2521="Lost",0,""))</f>
        <v>0</v>
      </c>
      <c r="X2521" s="25" t="s">
        <v>1835</v>
      </c>
      <c r="Y2521" s="25" t="str">
        <f aca="false">IF(E2521="","Sim","")</f>
        <v/>
      </c>
    </row>
    <row r="2522" customFormat="false" ht="15" hidden="false" customHeight="false" outlineLevel="0" collapsed="false">
      <c r="A2522" s="25" t="s">
        <v>2779</v>
      </c>
      <c r="B2522" s="25" t="s">
        <v>67</v>
      </c>
      <c r="C2522" s="25" t="s">
        <v>75</v>
      </c>
      <c r="D2522" s="25" t="s">
        <v>78</v>
      </c>
      <c r="E2522" s="25" t="s">
        <v>176</v>
      </c>
      <c r="F2522" s="25" t="s">
        <v>177</v>
      </c>
      <c r="G2522" s="26" t="n">
        <v>1698.2</v>
      </c>
      <c r="H2522" s="27" t="n">
        <v>3798</v>
      </c>
      <c r="I2522" s="25" t="s">
        <v>147</v>
      </c>
      <c r="K2522" s="25" t="n">
        <v>1987</v>
      </c>
      <c r="L2522" s="25" t="s">
        <v>1834</v>
      </c>
      <c r="M2522" s="25" t="s">
        <v>171</v>
      </c>
      <c r="N2522" s="28" t="n">
        <v>4821</v>
      </c>
      <c r="O2522" s="25" t="s">
        <v>55</v>
      </c>
      <c r="P2522" s="29" t="n">
        <v>42965</v>
      </c>
      <c r="Q2522" s="29" t="n">
        <v>42978</v>
      </c>
      <c r="R2522" s="28" t="n">
        <v>0</v>
      </c>
      <c r="S2522" s="28" t="n">
        <f aca="false">IF(O2522="Won",R2522,IF(O2522="Lost",0,N2522))</f>
        <v>0</v>
      </c>
      <c r="T2522" s="30" t="n">
        <f aca="false">IF(AND(P2522&lt;&gt;"",Q2522&lt;&gt;""),Q2522-P2522,"")</f>
        <v>13</v>
      </c>
      <c r="U2522" s="30" t="str">
        <f aca="false">IF(AND(O2522="Engaging",P2522&lt;&gt;""),'Leia-me'!$B$5-P2522,"")</f>
        <v/>
      </c>
      <c r="V2522" s="25" t="str">
        <f aca="false">IF(O2522&lt;&gt;"Engaging","",IF(U2522&lt;='Leia-me'!$B$6,"Saudável",IF(U2522&lt;='Leia-me'!$B$7,"Esfriando",IF(U2522&lt;='Leia-me'!$B$8,"Última chance","Zumbi"))))</f>
        <v/>
      </c>
      <c r="W2522" s="25" t="n">
        <f aca="false">IF(O2522="Won",1,IF(O2522="Lost",0,""))</f>
        <v>0</v>
      </c>
      <c r="X2522" s="25" t="s">
        <v>1835</v>
      </c>
      <c r="Y2522" s="25" t="str">
        <f aca="false">IF(E2522="","Sim","")</f>
        <v/>
      </c>
    </row>
    <row r="2523" customFormat="false" ht="15" hidden="false" customHeight="false" outlineLevel="0" collapsed="false">
      <c r="A2523" s="25" t="s">
        <v>2780</v>
      </c>
      <c r="B2523" s="25" t="s">
        <v>67</v>
      </c>
      <c r="C2523" s="25" t="s">
        <v>75</v>
      </c>
      <c r="D2523" s="25" t="s">
        <v>78</v>
      </c>
      <c r="E2523" s="25" t="s">
        <v>162</v>
      </c>
      <c r="F2523" s="25" t="s">
        <v>155</v>
      </c>
      <c r="G2523" s="26" t="n">
        <v>5266.09</v>
      </c>
      <c r="H2523" s="27" t="n">
        <v>8595</v>
      </c>
      <c r="I2523" s="25" t="s">
        <v>147</v>
      </c>
      <c r="J2523" s="25" t="s">
        <v>156</v>
      </c>
      <c r="K2523" s="25" t="n">
        <v>1988</v>
      </c>
      <c r="L2523" s="25" t="s">
        <v>160</v>
      </c>
      <c r="M2523" s="25" t="s">
        <v>149</v>
      </c>
      <c r="N2523" s="28" t="n">
        <v>3393</v>
      </c>
      <c r="O2523" s="25" t="s">
        <v>54</v>
      </c>
      <c r="P2523" s="29" t="n">
        <v>42968</v>
      </c>
      <c r="Q2523" s="29" t="n">
        <v>43075</v>
      </c>
      <c r="R2523" s="28" t="n">
        <v>3436</v>
      </c>
      <c r="S2523" s="28" t="n">
        <f aca="false">IF(O2523="Won",R2523,IF(O2523="Lost",0,N2523))</f>
        <v>3436</v>
      </c>
      <c r="T2523" s="30" t="n">
        <f aca="false">IF(AND(P2523&lt;&gt;"",Q2523&lt;&gt;""),Q2523-P2523,"")</f>
        <v>107</v>
      </c>
      <c r="U2523" s="30" t="str">
        <f aca="false">IF(AND(O2523="Engaging",P2523&lt;&gt;""),'Leia-me'!$B$5-P2523,"")</f>
        <v/>
      </c>
      <c r="V2523" s="25" t="str">
        <f aca="false">IF(O2523&lt;&gt;"Engaging","",IF(U2523&lt;='Leia-me'!$B$6,"Saudável",IF(U2523&lt;='Leia-me'!$B$7,"Esfriando",IF(U2523&lt;='Leia-me'!$B$8,"Última chance","Zumbi"))))</f>
        <v/>
      </c>
      <c r="W2523" s="25" t="n">
        <f aca="false">IF(O2523="Won",1,IF(O2523="Lost",0,""))</f>
        <v>1</v>
      </c>
      <c r="Y2523" s="25" t="str">
        <f aca="false">IF(E2523="","Sim","")</f>
        <v/>
      </c>
    </row>
    <row r="2524" customFormat="false" ht="15" hidden="false" customHeight="false" outlineLevel="0" collapsed="false">
      <c r="A2524" s="25" t="s">
        <v>2781</v>
      </c>
      <c r="B2524" s="25" t="s">
        <v>67</v>
      </c>
      <c r="C2524" s="25" t="s">
        <v>75</v>
      </c>
      <c r="D2524" s="25" t="s">
        <v>78</v>
      </c>
      <c r="E2524" s="25" t="s">
        <v>158</v>
      </c>
      <c r="F2524" s="25" t="s">
        <v>159</v>
      </c>
      <c r="G2524" s="26" t="n">
        <v>291.27</v>
      </c>
      <c r="H2524" s="27" t="n">
        <v>586</v>
      </c>
      <c r="I2524" s="25" t="s">
        <v>147</v>
      </c>
      <c r="K2524" s="25" t="n">
        <v>1997</v>
      </c>
      <c r="L2524" s="25" t="s">
        <v>148</v>
      </c>
      <c r="M2524" s="25" t="s">
        <v>149</v>
      </c>
      <c r="N2524" s="28" t="n">
        <v>55</v>
      </c>
      <c r="O2524" s="25" t="s">
        <v>55</v>
      </c>
      <c r="P2524" s="29" t="n">
        <v>42973</v>
      </c>
      <c r="Q2524" s="29" t="n">
        <v>42983</v>
      </c>
      <c r="R2524" s="28" t="n">
        <v>0</v>
      </c>
      <c r="S2524" s="28" t="n">
        <f aca="false">IF(O2524="Won",R2524,IF(O2524="Lost",0,N2524))</f>
        <v>0</v>
      </c>
      <c r="T2524" s="30" t="n">
        <f aca="false">IF(AND(P2524&lt;&gt;"",Q2524&lt;&gt;""),Q2524-P2524,"")</f>
        <v>10</v>
      </c>
      <c r="U2524" s="30" t="str">
        <f aca="false">IF(AND(O2524="Engaging",P2524&lt;&gt;""),'Leia-me'!$B$5-P2524,"")</f>
        <v/>
      </c>
      <c r="V2524" s="25" t="str">
        <f aca="false">IF(O2524&lt;&gt;"Engaging","",IF(U2524&lt;='Leia-me'!$B$6,"Saudável",IF(U2524&lt;='Leia-me'!$B$7,"Esfriando",IF(U2524&lt;='Leia-me'!$B$8,"Última chance","Zumbi"))))</f>
        <v/>
      </c>
      <c r="W2524" s="25" t="n">
        <f aca="false">IF(O2524="Won",1,IF(O2524="Lost",0,""))</f>
        <v>0</v>
      </c>
      <c r="Y2524" s="25" t="str">
        <f aca="false">IF(E2524="","Sim","")</f>
        <v/>
      </c>
    </row>
    <row r="2525" customFormat="false" ht="15" hidden="false" customHeight="false" outlineLevel="0" collapsed="false">
      <c r="A2525" s="25" t="s">
        <v>2782</v>
      </c>
      <c r="B2525" s="25" t="s">
        <v>67</v>
      </c>
      <c r="C2525" s="25" t="s">
        <v>75</v>
      </c>
      <c r="D2525" s="25" t="s">
        <v>78</v>
      </c>
      <c r="E2525" s="25" t="s">
        <v>167</v>
      </c>
      <c r="F2525" s="25" t="s">
        <v>168</v>
      </c>
      <c r="G2525" s="26" t="n">
        <v>2173.98</v>
      </c>
      <c r="H2525" s="27" t="n">
        <v>2928</v>
      </c>
      <c r="I2525" s="25" t="s">
        <v>147</v>
      </c>
      <c r="J2525" s="25" t="s">
        <v>169</v>
      </c>
      <c r="K2525" s="25" t="n">
        <v>1995</v>
      </c>
      <c r="L2525" s="25" t="s">
        <v>160</v>
      </c>
      <c r="M2525" s="25" t="s">
        <v>149</v>
      </c>
      <c r="N2525" s="28" t="n">
        <v>3393</v>
      </c>
      <c r="O2525" s="25" t="s">
        <v>55</v>
      </c>
      <c r="P2525" s="29" t="n">
        <v>42975</v>
      </c>
      <c r="Q2525" s="29" t="n">
        <v>43064</v>
      </c>
      <c r="R2525" s="28" t="n">
        <v>0</v>
      </c>
      <c r="S2525" s="28" t="n">
        <f aca="false">IF(O2525="Won",R2525,IF(O2525="Lost",0,N2525))</f>
        <v>0</v>
      </c>
      <c r="T2525" s="30" t="n">
        <f aca="false">IF(AND(P2525&lt;&gt;"",Q2525&lt;&gt;""),Q2525-P2525,"")</f>
        <v>89</v>
      </c>
      <c r="U2525" s="30" t="str">
        <f aca="false">IF(AND(O2525="Engaging",P2525&lt;&gt;""),'Leia-me'!$B$5-P2525,"")</f>
        <v/>
      </c>
      <c r="V2525" s="25" t="str">
        <f aca="false">IF(O2525&lt;&gt;"Engaging","",IF(U2525&lt;='Leia-me'!$B$6,"Saudável",IF(U2525&lt;='Leia-me'!$B$7,"Esfriando",IF(U2525&lt;='Leia-me'!$B$8,"Última chance","Zumbi"))))</f>
        <v/>
      </c>
      <c r="W2525" s="25" t="n">
        <f aca="false">IF(O2525="Won",1,IF(O2525="Lost",0,""))</f>
        <v>0</v>
      </c>
      <c r="Y2525" s="25" t="str">
        <f aca="false">IF(E2525="","Sim","")</f>
        <v/>
      </c>
    </row>
    <row r="2526" customFormat="false" ht="15" hidden="false" customHeight="false" outlineLevel="0" collapsed="false">
      <c r="A2526" s="25" t="s">
        <v>2783</v>
      </c>
      <c r="B2526" s="25" t="s">
        <v>67</v>
      </c>
      <c r="C2526" s="25" t="s">
        <v>75</v>
      </c>
      <c r="D2526" s="25" t="s">
        <v>78</v>
      </c>
      <c r="E2526" s="25" t="s">
        <v>184</v>
      </c>
      <c r="F2526" s="25" t="s">
        <v>185</v>
      </c>
      <c r="G2526" s="26" t="n">
        <v>1520.66</v>
      </c>
      <c r="H2526" s="27" t="n">
        <v>1806</v>
      </c>
      <c r="I2526" s="25" t="s">
        <v>147</v>
      </c>
      <c r="K2526" s="25" t="n">
        <v>2005</v>
      </c>
      <c r="L2526" s="25" t="s">
        <v>148</v>
      </c>
      <c r="M2526" s="25" t="s">
        <v>149</v>
      </c>
      <c r="N2526" s="28" t="n">
        <v>55</v>
      </c>
      <c r="O2526" s="25" t="s">
        <v>54</v>
      </c>
      <c r="P2526" s="29" t="n">
        <v>42975</v>
      </c>
      <c r="Q2526" s="29" t="n">
        <v>42989</v>
      </c>
      <c r="R2526" s="28" t="n">
        <v>63</v>
      </c>
      <c r="S2526" s="28" t="n">
        <f aca="false">IF(O2526="Won",R2526,IF(O2526="Lost",0,N2526))</f>
        <v>63</v>
      </c>
      <c r="T2526" s="30" t="n">
        <f aca="false">IF(AND(P2526&lt;&gt;"",Q2526&lt;&gt;""),Q2526-P2526,"")</f>
        <v>14</v>
      </c>
      <c r="U2526" s="30" t="str">
        <f aca="false">IF(AND(O2526="Engaging",P2526&lt;&gt;""),'Leia-me'!$B$5-P2526,"")</f>
        <v/>
      </c>
      <c r="V2526" s="25" t="str">
        <f aca="false">IF(O2526&lt;&gt;"Engaging","",IF(U2526&lt;='Leia-me'!$B$6,"Saudável",IF(U2526&lt;='Leia-me'!$B$7,"Esfriando",IF(U2526&lt;='Leia-me'!$B$8,"Última chance","Zumbi"))))</f>
        <v/>
      </c>
      <c r="W2526" s="25" t="n">
        <f aca="false">IF(O2526="Won",1,IF(O2526="Lost",0,""))</f>
        <v>1</v>
      </c>
      <c r="Y2526" s="25" t="str">
        <f aca="false">IF(E2526="","Sim","")</f>
        <v/>
      </c>
    </row>
    <row r="2527" customFormat="false" ht="15" hidden="false" customHeight="false" outlineLevel="0" collapsed="false">
      <c r="A2527" s="25" t="s">
        <v>2784</v>
      </c>
      <c r="B2527" s="25" t="s">
        <v>67</v>
      </c>
      <c r="C2527" s="25" t="s">
        <v>75</v>
      </c>
      <c r="D2527" s="25" t="s">
        <v>78</v>
      </c>
      <c r="E2527" s="25" t="s">
        <v>191</v>
      </c>
      <c r="F2527" s="25" t="s">
        <v>192</v>
      </c>
      <c r="G2527" s="26" t="n">
        <v>2714.9</v>
      </c>
      <c r="H2527" s="27" t="n">
        <v>2641</v>
      </c>
      <c r="I2527" s="25" t="s">
        <v>147</v>
      </c>
      <c r="J2527" s="25" t="s">
        <v>193</v>
      </c>
      <c r="K2527" s="25" t="n">
        <v>1998</v>
      </c>
      <c r="L2527" s="25" t="s">
        <v>1834</v>
      </c>
      <c r="M2527" s="25" t="s">
        <v>171</v>
      </c>
      <c r="N2527" s="28" t="n">
        <v>4821</v>
      </c>
      <c r="O2527" s="25" t="s">
        <v>55</v>
      </c>
      <c r="P2527" s="29" t="n">
        <v>42976</v>
      </c>
      <c r="Q2527" s="29" t="n">
        <v>43040</v>
      </c>
      <c r="R2527" s="28" t="n">
        <v>0</v>
      </c>
      <c r="S2527" s="28" t="n">
        <f aca="false">IF(O2527="Won",R2527,IF(O2527="Lost",0,N2527))</f>
        <v>0</v>
      </c>
      <c r="T2527" s="30" t="n">
        <f aca="false">IF(AND(P2527&lt;&gt;"",Q2527&lt;&gt;""),Q2527-P2527,"")</f>
        <v>64</v>
      </c>
      <c r="U2527" s="30" t="str">
        <f aca="false">IF(AND(O2527="Engaging",P2527&lt;&gt;""),'Leia-me'!$B$5-P2527,"")</f>
        <v/>
      </c>
      <c r="V2527" s="25" t="str">
        <f aca="false">IF(O2527&lt;&gt;"Engaging","",IF(U2527&lt;='Leia-me'!$B$6,"Saudável",IF(U2527&lt;='Leia-me'!$B$7,"Esfriando",IF(U2527&lt;='Leia-me'!$B$8,"Última chance","Zumbi"))))</f>
        <v/>
      </c>
      <c r="W2527" s="25" t="n">
        <f aca="false">IF(O2527="Won",1,IF(O2527="Lost",0,""))</f>
        <v>0</v>
      </c>
      <c r="X2527" s="25" t="s">
        <v>1835</v>
      </c>
      <c r="Y2527" s="25" t="str">
        <f aca="false">IF(E2527="","Sim","")</f>
        <v/>
      </c>
    </row>
    <row r="2528" customFormat="false" ht="15" hidden="false" customHeight="false" outlineLevel="0" collapsed="false">
      <c r="A2528" s="25" t="s">
        <v>2785</v>
      </c>
      <c r="B2528" s="25" t="s">
        <v>67</v>
      </c>
      <c r="C2528" s="25" t="s">
        <v>75</v>
      </c>
      <c r="D2528" s="25" t="s">
        <v>78</v>
      </c>
      <c r="E2528" s="25" t="s">
        <v>145</v>
      </c>
      <c r="F2528" s="25" t="s">
        <v>146</v>
      </c>
      <c r="G2528" s="26" t="n">
        <v>3922.42</v>
      </c>
      <c r="H2528" s="27" t="n">
        <v>6837</v>
      </c>
      <c r="I2528" s="25" t="s">
        <v>147</v>
      </c>
      <c r="K2528" s="25" t="n">
        <v>1992</v>
      </c>
      <c r="L2528" s="25" t="s">
        <v>170</v>
      </c>
      <c r="M2528" s="25" t="s">
        <v>171</v>
      </c>
      <c r="N2528" s="28" t="n">
        <v>1096</v>
      </c>
      <c r="O2528" s="25" t="s">
        <v>55</v>
      </c>
      <c r="P2528" s="29" t="n">
        <v>42977</v>
      </c>
      <c r="Q2528" s="29" t="n">
        <v>43075</v>
      </c>
      <c r="R2528" s="28" t="n">
        <v>0</v>
      </c>
      <c r="S2528" s="28" t="n">
        <f aca="false">IF(O2528="Won",R2528,IF(O2528="Lost",0,N2528))</f>
        <v>0</v>
      </c>
      <c r="T2528" s="30" t="n">
        <f aca="false">IF(AND(P2528&lt;&gt;"",Q2528&lt;&gt;""),Q2528-P2528,"")</f>
        <v>98</v>
      </c>
      <c r="U2528" s="30" t="str">
        <f aca="false">IF(AND(O2528="Engaging",P2528&lt;&gt;""),'Leia-me'!$B$5-P2528,"")</f>
        <v/>
      </c>
      <c r="V2528" s="25" t="str">
        <f aca="false">IF(O2528&lt;&gt;"Engaging","",IF(U2528&lt;='Leia-me'!$B$6,"Saudável",IF(U2528&lt;='Leia-me'!$B$7,"Esfriando",IF(U2528&lt;='Leia-me'!$B$8,"Última chance","Zumbi"))))</f>
        <v/>
      </c>
      <c r="W2528" s="25" t="n">
        <f aca="false">IF(O2528="Won",1,IF(O2528="Lost",0,""))</f>
        <v>0</v>
      </c>
      <c r="Y2528" s="25" t="str">
        <f aca="false">IF(E2528="","Sim","")</f>
        <v/>
      </c>
    </row>
    <row r="2529" customFormat="false" ht="15" hidden="false" customHeight="false" outlineLevel="0" collapsed="false">
      <c r="A2529" s="25" t="s">
        <v>2786</v>
      </c>
      <c r="B2529" s="25" t="s">
        <v>67</v>
      </c>
      <c r="C2529" s="25" t="s">
        <v>75</v>
      </c>
      <c r="D2529" s="25" t="s">
        <v>78</v>
      </c>
      <c r="E2529" s="25" t="s">
        <v>176</v>
      </c>
      <c r="F2529" s="25" t="s">
        <v>177</v>
      </c>
      <c r="G2529" s="26" t="n">
        <v>1698.2</v>
      </c>
      <c r="H2529" s="27" t="n">
        <v>3798</v>
      </c>
      <c r="I2529" s="25" t="s">
        <v>147</v>
      </c>
      <c r="K2529" s="25" t="n">
        <v>1987</v>
      </c>
      <c r="L2529" s="25" t="s">
        <v>1834</v>
      </c>
      <c r="M2529" s="25" t="s">
        <v>171</v>
      </c>
      <c r="N2529" s="28" t="n">
        <v>4821</v>
      </c>
      <c r="O2529" s="25" t="s">
        <v>54</v>
      </c>
      <c r="P2529" s="29" t="n">
        <v>42979</v>
      </c>
      <c r="Q2529" s="29" t="n">
        <v>43043</v>
      </c>
      <c r="R2529" s="28" t="n">
        <v>5729</v>
      </c>
      <c r="S2529" s="28" t="n">
        <f aca="false">IF(O2529="Won",R2529,IF(O2529="Lost",0,N2529))</f>
        <v>5729</v>
      </c>
      <c r="T2529" s="30" t="n">
        <f aca="false">IF(AND(P2529&lt;&gt;"",Q2529&lt;&gt;""),Q2529-P2529,"")</f>
        <v>64</v>
      </c>
      <c r="U2529" s="30" t="str">
        <f aca="false">IF(AND(O2529="Engaging",P2529&lt;&gt;""),'Leia-me'!$B$5-P2529,"")</f>
        <v/>
      </c>
      <c r="V2529" s="25" t="str">
        <f aca="false">IF(O2529&lt;&gt;"Engaging","",IF(U2529&lt;='Leia-me'!$B$6,"Saudável",IF(U2529&lt;='Leia-me'!$B$7,"Esfriando",IF(U2529&lt;='Leia-me'!$B$8,"Última chance","Zumbi"))))</f>
        <v/>
      </c>
      <c r="W2529" s="25" t="n">
        <f aca="false">IF(O2529="Won",1,IF(O2529="Lost",0,""))</f>
        <v>1</v>
      </c>
      <c r="X2529" s="25" t="s">
        <v>1835</v>
      </c>
      <c r="Y2529" s="25" t="str">
        <f aca="false">IF(E2529="","Sim","")</f>
        <v/>
      </c>
    </row>
    <row r="2530" customFormat="false" ht="15" hidden="false" customHeight="false" outlineLevel="0" collapsed="false">
      <c r="A2530" s="25" t="s">
        <v>2787</v>
      </c>
      <c r="B2530" s="25" t="s">
        <v>67</v>
      </c>
      <c r="C2530" s="25" t="s">
        <v>75</v>
      </c>
      <c r="D2530" s="25" t="s">
        <v>78</v>
      </c>
      <c r="E2530" s="25" t="s">
        <v>266</v>
      </c>
      <c r="F2530" s="25" t="s">
        <v>267</v>
      </c>
      <c r="G2530" s="26" t="n">
        <v>2041.73</v>
      </c>
      <c r="H2530" s="27" t="n">
        <v>5276</v>
      </c>
      <c r="I2530" s="25" t="s">
        <v>147</v>
      </c>
      <c r="K2530" s="25" t="n">
        <v>1997</v>
      </c>
      <c r="L2530" s="25" t="s">
        <v>160</v>
      </c>
      <c r="M2530" s="25" t="s">
        <v>149</v>
      </c>
      <c r="N2530" s="28" t="n">
        <v>3393</v>
      </c>
      <c r="O2530" s="25" t="s">
        <v>54</v>
      </c>
      <c r="P2530" s="29" t="n">
        <v>42979</v>
      </c>
      <c r="Q2530" s="29" t="n">
        <v>43045</v>
      </c>
      <c r="R2530" s="28" t="n">
        <v>3447</v>
      </c>
      <c r="S2530" s="28" t="n">
        <f aca="false">IF(O2530="Won",R2530,IF(O2530="Lost",0,N2530))</f>
        <v>3447</v>
      </c>
      <c r="T2530" s="30" t="n">
        <f aca="false">IF(AND(P2530&lt;&gt;"",Q2530&lt;&gt;""),Q2530-P2530,"")</f>
        <v>66</v>
      </c>
      <c r="U2530" s="30" t="str">
        <f aca="false">IF(AND(O2530="Engaging",P2530&lt;&gt;""),'Leia-me'!$B$5-P2530,"")</f>
        <v/>
      </c>
      <c r="V2530" s="25" t="str">
        <f aca="false">IF(O2530&lt;&gt;"Engaging","",IF(U2530&lt;='Leia-me'!$B$6,"Saudável",IF(U2530&lt;='Leia-me'!$B$7,"Esfriando",IF(U2530&lt;='Leia-me'!$B$8,"Última chance","Zumbi"))))</f>
        <v/>
      </c>
      <c r="W2530" s="25" t="n">
        <f aca="false">IF(O2530="Won",1,IF(O2530="Lost",0,""))</f>
        <v>1</v>
      </c>
      <c r="Y2530" s="25" t="str">
        <f aca="false">IF(E2530="","Sim","")</f>
        <v/>
      </c>
    </row>
    <row r="2531" customFormat="false" ht="15" hidden="false" customHeight="false" outlineLevel="0" collapsed="false">
      <c r="A2531" s="25" t="s">
        <v>2788</v>
      </c>
      <c r="B2531" s="25" t="s">
        <v>67</v>
      </c>
      <c r="C2531" s="25" t="s">
        <v>75</v>
      </c>
      <c r="D2531" s="25" t="s">
        <v>78</v>
      </c>
      <c r="E2531" s="25" t="s">
        <v>164</v>
      </c>
      <c r="F2531" s="25" t="s">
        <v>165</v>
      </c>
      <c r="G2531" s="26" t="n">
        <v>217.87</v>
      </c>
      <c r="H2531" s="27" t="n">
        <v>551</v>
      </c>
      <c r="I2531" s="25" t="s">
        <v>147</v>
      </c>
      <c r="K2531" s="25" t="n">
        <v>1998</v>
      </c>
      <c r="L2531" s="25" t="s">
        <v>148</v>
      </c>
      <c r="M2531" s="25" t="s">
        <v>149</v>
      </c>
      <c r="N2531" s="28" t="n">
        <v>55</v>
      </c>
      <c r="O2531" s="25" t="s">
        <v>54</v>
      </c>
      <c r="P2531" s="29" t="n">
        <v>42980</v>
      </c>
      <c r="Q2531" s="29" t="n">
        <v>43073</v>
      </c>
      <c r="R2531" s="28" t="n">
        <v>58</v>
      </c>
      <c r="S2531" s="28" t="n">
        <f aca="false">IF(O2531="Won",R2531,IF(O2531="Lost",0,N2531))</f>
        <v>58</v>
      </c>
      <c r="T2531" s="30" t="n">
        <f aca="false">IF(AND(P2531&lt;&gt;"",Q2531&lt;&gt;""),Q2531-P2531,"")</f>
        <v>93</v>
      </c>
      <c r="U2531" s="30" t="str">
        <f aca="false">IF(AND(O2531="Engaging",P2531&lt;&gt;""),'Leia-me'!$B$5-P2531,"")</f>
        <v/>
      </c>
      <c r="V2531" s="25" t="str">
        <f aca="false">IF(O2531&lt;&gt;"Engaging","",IF(U2531&lt;='Leia-me'!$B$6,"Saudável",IF(U2531&lt;='Leia-me'!$B$7,"Esfriando",IF(U2531&lt;='Leia-me'!$B$8,"Última chance","Zumbi"))))</f>
        <v/>
      </c>
      <c r="W2531" s="25" t="n">
        <f aca="false">IF(O2531="Won",1,IF(O2531="Lost",0,""))</f>
        <v>1</v>
      </c>
      <c r="Y2531" s="25" t="str">
        <f aca="false">IF(E2531="","Sim","")</f>
        <v/>
      </c>
    </row>
    <row r="2532" customFormat="false" ht="15" hidden="false" customHeight="false" outlineLevel="0" collapsed="false">
      <c r="A2532" s="25" t="s">
        <v>2789</v>
      </c>
      <c r="B2532" s="25" t="s">
        <v>67</v>
      </c>
      <c r="C2532" s="25" t="s">
        <v>75</v>
      </c>
      <c r="D2532" s="25" t="s">
        <v>78</v>
      </c>
      <c r="E2532" s="25" t="s">
        <v>162</v>
      </c>
      <c r="F2532" s="25" t="s">
        <v>155</v>
      </c>
      <c r="G2532" s="26" t="n">
        <v>5266.09</v>
      </c>
      <c r="H2532" s="27" t="n">
        <v>8595</v>
      </c>
      <c r="I2532" s="25" t="s">
        <v>147</v>
      </c>
      <c r="J2532" s="25" t="s">
        <v>156</v>
      </c>
      <c r="K2532" s="25" t="n">
        <v>1988</v>
      </c>
      <c r="L2532" s="25" t="s">
        <v>1834</v>
      </c>
      <c r="M2532" s="25" t="s">
        <v>171</v>
      </c>
      <c r="N2532" s="28" t="n">
        <v>4821</v>
      </c>
      <c r="O2532" s="25" t="s">
        <v>55</v>
      </c>
      <c r="P2532" s="29" t="n">
        <v>42981</v>
      </c>
      <c r="Q2532" s="29" t="n">
        <v>43043</v>
      </c>
      <c r="R2532" s="28" t="n">
        <v>0</v>
      </c>
      <c r="S2532" s="28" t="n">
        <f aca="false">IF(O2532="Won",R2532,IF(O2532="Lost",0,N2532))</f>
        <v>0</v>
      </c>
      <c r="T2532" s="30" t="n">
        <f aca="false">IF(AND(P2532&lt;&gt;"",Q2532&lt;&gt;""),Q2532-P2532,"")</f>
        <v>62</v>
      </c>
      <c r="U2532" s="30" t="str">
        <f aca="false">IF(AND(O2532="Engaging",P2532&lt;&gt;""),'Leia-me'!$B$5-P2532,"")</f>
        <v/>
      </c>
      <c r="V2532" s="25" t="str">
        <f aca="false">IF(O2532&lt;&gt;"Engaging","",IF(U2532&lt;='Leia-me'!$B$6,"Saudável",IF(U2532&lt;='Leia-me'!$B$7,"Esfriando",IF(U2532&lt;='Leia-me'!$B$8,"Última chance","Zumbi"))))</f>
        <v/>
      </c>
      <c r="W2532" s="25" t="n">
        <f aca="false">IF(O2532="Won",1,IF(O2532="Lost",0,""))</f>
        <v>0</v>
      </c>
      <c r="X2532" s="25" t="s">
        <v>1835</v>
      </c>
      <c r="Y2532" s="25" t="str">
        <f aca="false">IF(E2532="","Sim","")</f>
        <v/>
      </c>
    </row>
    <row r="2533" customFormat="false" ht="15" hidden="false" customHeight="false" outlineLevel="0" collapsed="false">
      <c r="A2533" s="25" t="s">
        <v>2790</v>
      </c>
      <c r="B2533" s="25" t="s">
        <v>67</v>
      </c>
      <c r="C2533" s="25" t="s">
        <v>75</v>
      </c>
      <c r="D2533" s="25" t="s">
        <v>78</v>
      </c>
      <c r="E2533" s="25" t="s">
        <v>169</v>
      </c>
      <c r="F2533" s="25" t="s">
        <v>168</v>
      </c>
      <c r="G2533" s="26" t="n">
        <v>2403.58</v>
      </c>
      <c r="H2533" s="27" t="n">
        <v>8801</v>
      </c>
      <c r="I2533" s="25" t="s">
        <v>147</v>
      </c>
      <c r="K2533" s="25" t="n">
        <v>1986</v>
      </c>
      <c r="L2533" s="25" t="s">
        <v>1834</v>
      </c>
      <c r="M2533" s="25" t="s">
        <v>171</v>
      </c>
      <c r="N2533" s="28" t="n">
        <v>4821</v>
      </c>
      <c r="O2533" s="25" t="s">
        <v>54</v>
      </c>
      <c r="P2533" s="29" t="n">
        <v>42981</v>
      </c>
      <c r="Q2533" s="29" t="n">
        <v>43071</v>
      </c>
      <c r="R2533" s="28" t="n">
        <v>4981</v>
      </c>
      <c r="S2533" s="28" t="n">
        <f aca="false">IF(O2533="Won",R2533,IF(O2533="Lost",0,N2533))</f>
        <v>4981</v>
      </c>
      <c r="T2533" s="30" t="n">
        <f aca="false">IF(AND(P2533&lt;&gt;"",Q2533&lt;&gt;""),Q2533-P2533,"")</f>
        <v>90</v>
      </c>
      <c r="U2533" s="30" t="str">
        <f aca="false">IF(AND(O2533="Engaging",P2533&lt;&gt;""),'Leia-me'!$B$5-P2533,"")</f>
        <v/>
      </c>
      <c r="V2533" s="25" t="str">
        <f aca="false">IF(O2533&lt;&gt;"Engaging","",IF(U2533&lt;='Leia-me'!$B$6,"Saudável",IF(U2533&lt;='Leia-me'!$B$7,"Esfriando",IF(U2533&lt;='Leia-me'!$B$8,"Última chance","Zumbi"))))</f>
        <v/>
      </c>
      <c r="W2533" s="25" t="n">
        <f aca="false">IF(O2533="Won",1,IF(O2533="Lost",0,""))</f>
        <v>1</v>
      </c>
      <c r="X2533" s="25" t="s">
        <v>1835</v>
      </c>
      <c r="Y2533" s="25" t="str">
        <f aca="false">IF(E2533="","Sim","")</f>
        <v/>
      </c>
    </row>
    <row r="2534" customFormat="false" ht="15" hidden="false" customHeight="false" outlineLevel="0" collapsed="false">
      <c r="A2534" s="25" t="s">
        <v>2791</v>
      </c>
      <c r="B2534" s="25" t="s">
        <v>67</v>
      </c>
      <c r="C2534" s="25" t="s">
        <v>75</v>
      </c>
      <c r="D2534" s="25" t="s">
        <v>78</v>
      </c>
      <c r="E2534" s="25" t="s">
        <v>257</v>
      </c>
      <c r="F2534" s="25" t="s">
        <v>146</v>
      </c>
      <c r="G2534" s="26" t="n">
        <v>441.08</v>
      </c>
      <c r="H2534" s="27" t="n">
        <v>1210</v>
      </c>
      <c r="I2534" s="25" t="s">
        <v>147</v>
      </c>
      <c r="K2534" s="25" t="n">
        <v>1984</v>
      </c>
      <c r="L2534" s="25" t="s">
        <v>186</v>
      </c>
      <c r="M2534" s="25" t="s">
        <v>171</v>
      </c>
      <c r="N2534" s="28" t="n">
        <v>550</v>
      </c>
      <c r="O2534" s="25" t="s">
        <v>54</v>
      </c>
      <c r="P2534" s="29" t="n">
        <v>42982</v>
      </c>
      <c r="Q2534" s="29" t="n">
        <v>43083</v>
      </c>
      <c r="R2534" s="28" t="n">
        <v>640</v>
      </c>
      <c r="S2534" s="28" t="n">
        <f aca="false">IF(O2534="Won",R2534,IF(O2534="Lost",0,N2534))</f>
        <v>640</v>
      </c>
      <c r="T2534" s="30" t="n">
        <f aca="false">IF(AND(P2534&lt;&gt;"",Q2534&lt;&gt;""),Q2534-P2534,"")</f>
        <v>101</v>
      </c>
      <c r="U2534" s="30" t="str">
        <f aca="false">IF(AND(O2534="Engaging",P2534&lt;&gt;""),'Leia-me'!$B$5-P2534,"")</f>
        <v/>
      </c>
      <c r="V2534" s="25" t="str">
        <f aca="false">IF(O2534&lt;&gt;"Engaging","",IF(U2534&lt;='Leia-me'!$B$6,"Saudável",IF(U2534&lt;='Leia-me'!$B$7,"Esfriando",IF(U2534&lt;='Leia-me'!$B$8,"Última chance","Zumbi"))))</f>
        <v/>
      </c>
      <c r="W2534" s="25" t="n">
        <f aca="false">IF(O2534="Won",1,IF(O2534="Lost",0,""))</f>
        <v>1</v>
      </c>
      <c r="Y2534" s="25" t="str">
        <f aca="false">IF(E2534="","Sim","")</f>
        <v/>
      </c>
    </row>
    <row r="2535" customFormat="false" ht="15" hidden="false" customHeight="false" outlineLevel="0" collapsed="false">
      <c r="A2535" s="25" t="s">
        <v>2792</v>
      </c>
      <c r="B2535" s="25" t="s">
        <v>67</v>
      </c>
      <c r="C2535" s="25" t="s">
        <v>75</v>
      </c>
      <c r="D2535" s="25" t="s">
        <v>78</v>
      </c>
      <c r="E2535" s="25" t="s">
        <v>207</v>
      </c>
      <c r="F2535" s="25" t="s">
        <v>168</v>
      </c>
      <c r="G2535" s="26" t="n">
        <v>375.43</v>
      </c>
      <c r="H2535" s="27" t="n">
        <v>1190</v>
      </c>
      <c r="I2535" s="25" t="s">
        <v>147</v>
      </c>
      <c r="K2535" s="25" t="n">
        <v>1985</v>
      </c>
      <c r="L2535" s="25" t="s">
        <v>160</v>
      </c>
      <c r="M2535" s="25" t="s">
        <v>149</v>
      </c>
      <c r="N2535" s="28" t="n">
        <v>3393</v>
      </c>
      <c r="O2535" s="25" t="s">
        <v>54</v>
      </c>
      <c r="P2535" s="29" t="n">
        <v>42982</v>
      </c>
      <c r="Q2535" s="29" t="n">
        <v>43064</v>
      </c>
      <c r="R2535" s="28" t="n">
        <v>3830</v>
      </c>
      <c r="S2535" s="28" t="n">
        <f aca="false">IF(O2535="Won",R2535,IF(O2535="Lost",0,N2535))</f>
        <v>3830</v>
      </c>
      <c r="T2535" s="30" t="n">
        <f aca="false">IF(AND(P2535&lt;&gt;"",Q2535&lt;&gt;""),Q2535-P2535,"")</f>
        <v>82</v>
      </c>
      <c r="U2535" s="30" t="str">
        <f aca="false">IF(AND(O2535="Engaging",P2535&lt;&gt;""),'Leia-me'!$B$5-P2535,"")</f>
        <v/>
      </c>
      <c r="V2535" s="25" t="str">
        <f aca="false">IF(O2535&lt;&gt;"Engaging","",IF(U2535&lt;='Leia-me'!$B$6,"Saudável",IF(U2535&lt;='Leia-me'!$B$7,"Esfriando",IF(U2535&lt;='Leia-me'!$B$8,"Última chance","Zumbi"))))</f>
        <v/>
      </c>
      <c r="W2535" s="25" t="n">
        <f aca="false">IF(O2535="Won",1,IF(O2535="Lost",0,""))</f>
        <v>1</v>
      </c>
      <c r="Y2535" s="25" t="str">
        <f aca="false">IF(E2535="","Sim","")</f>
        <v/>
      </c>
    </row>
    <row r="2536" customFormat="false" ht="15" hidden="false" customHeight="false" outlineLevel="0" collapsed="false">
      <c r="A2536" s="25" t="s">
        <v>2793</v>
      </c>
      <c r="B2536" s="25" t="s">
        <v>67</v>
      </c>
      <c r="C2536" s="25" t="s">
        <v>75</v>
      </c>
      <c r="D2536" s="25" t="s">
        <v>78</v>
      </c>
      <c r="E2536" s="25" t="s">
        <v>173</v>
      </c>
      <c r="F2536" s="25" t="s">
        <v>146</v>
      </c>
      <c r="G2536" s="26" t="n">
        <v>647.18</v>
      </c>
      <c r="H2536" s="27" t="n">
        <v>1185</v>
      </c>
      <c r="I2536" s="25" t="s">
        <v>174</v>
      </c>
      <c r="K2536" s="25" t="n">
        <v>1986</v>
      </c>
      <c r="L2536" s="25" t="s">
        <v>148</v>
      </c>
      <c r="M2536" s="25" t="s">
        <v>149</v>
      </c>
      <c r="N2536" s="28" t="n">
        <v>55</v>
      </c>
      <c r="O2536" s="25" t="s">
        <v>55</v>
      </c>
      <c r="P2536" s="29" t="n">
        <v>42983</v>
      </c>
      <c r="Q2536" s="29" t="n">
        <v>43079</v>
      </c>
      <c r="R2536" s="28" t="n">
        <v>0</v>
      </c>
      <c r="S2536" s="28" t="n">
        <f aca="false">IF(O2536="Won",R2536,IF(O2536="Lost",0,N2536))</f>
        <v>0</v>
      </c>
      <c r="T2536" s="30" t="n">
        <f aca="false">IF(AND(P2536&lt;&gt;"",Q2536&lt;&gt;""),Q2536-P2536,"")</f>
        <v>96</v>
      </c>
      <c r="U2536" s="30" t="str">
        <f aca="false">IF(AND(O2536="Engaging",P2536&lt;&gt;""),'Leia-me'!$B$5-P2536,"")</f>
        <v/>
      </c>
      <c r="V2536" s="25" t="str">
        <f aca="false">IF(O2536&lt;&gt;"Engaging","",IF(U2536&lt;='Leia-me'!$B$6,"Saudável",IF(U2536&lt;='Leia-me'!$B$7,"Esfriando",IF(U2536&lt;='Leia-me'!$B$8,"Última chance","Zumbi"))))</f>
        <v/>
      </c>
      <c r="W2536" s="25" t="n">
        <f aca="false">IF(O2536="Won",1,IF(O2536="Lost",0,""))</f>
        <v>0</v>
      </c>
      <c r="Y2536" s="25" t="str">
        <f aca="false">IF(E2536="","Sim","")</f>
        <v/>
      </c>
    </row>
    <row r="2537" customFormat="false" ht="15" hidden="false" customHeight="false" outlineLevel="0" collapsed="false">
      <c r="A2537" s="25" t="s">
        <v>2794</v>
      </c>
      <c r="B2537" s="25" t="s">
        <v>67</v>
      </c>
      <c r="C2537" s="25" t="s">
        <v>75</v>
      </c>
      <c r="D2537" s="25" t="s">
        <v>78</v>
      </c>
      <c r="E2537" s="25" t="s">
        <v>207</v>
      </c>
      <c r="F2537" s="25" t="s">
        <v>168</v>
      </c>
      <c r="G2537" s="26" t="n">
        <v>375.43</v>
      </c>
      <c r="H2537" s="27" t="n">
        <v>1190</v>
      </c>
      <c r="I2537" s="25" t="s">
        <v>147</v>
      </c>
      <c r="K2537" s="25" t="n">
        <v>1985</v>
      </c>
      <c r="L2537" s="25" t="s">
        <v>1834</v>
      </c>
      <c r="M2537" s="25" t="s">
        <v>171</v>
      </c>
      <c r="N2537" s="28" t="n">
        <v>4821</v>
      </c>
      <c r="O2537" s="25" t="s">
        <v>54</v>
      </c>
      <c r="P2537" s="29" t="n">
        <v>42984</v>
      </c>
      <c r="Q2537" s="29" t="n">
        <v>43061</v>
      </c>
      <c r="R2537" s="28" t="n">
        <v>5078</v>
      </c>
      <c r="S2537" s="28" t="n">
        <f aca="false">IF(O2537="Won",R2537,IF(O2537="Lost",0,N2537))</f>
        <v>5078</v>
      </c>
      <c r="T2537" s="30" t="n">
        <f aca="false">IF(AND(P2537&lt;&gt;"",Q2537&lt;&gt;""),Q2537-P2537,"")</f>
        <v>77</v>
      </c>
      <c r="U2537" s="30" t="str">
        <f aca="false">IF(AND(O2537="Engaging",P2537&lt;&gt;""),'Leia-me'!$B$5-P2537,"")</f>
        <v/>
      </c>
      <c r="V2537" s="25" t="str">
        <f aca="false">IF(O2537&lt;&gt;"Engaging","",IF(U2537&lt;='Leia-me'!$B$6,"Saudável",IF(U2537&lt;='Leia-me'!$B$7,"Esfriando",IF(U2537&lt;='Leia-me'!$B$8,"Última chance","Zumbi"))))</f>
        <v/>
      </c>
      <c r="W2537" s="25" t="n">
        <f aca="false">IF(O2537="Won",1,IF(O2537="Lost",0,""))</f>
        <v>1</v>
      </c>
      <c r="X2537" s="25" t="s">
        <v>1835</v>
      </c>
      <c r="Y2537" s="25" t="str">
        <f aca="false">IF(E2537="","Sim","")</f>
        <v/>
      </c>
    </row>
    <row r="2538" customFormat="false" ht="15" hidden="false" customHeight="false" outlineLevel="0" collapsed="false">
      <c r="A2538" s="25" t="s">
        <v>2795</v>
      </c>
      <c r="B2538" s="25" t="s">
        <v>67</v>
      </c>
      <c r="C2538" s="25" t="s">
        <v>75</v>
      </c>
      <c r="D2538" s="25" t="s">
        <v>78</v>
      </c>
      <c r="E2538" s="25" t="s">
        <v>180</v>
      </c>
      <c r="F2538" s="25" t="s">
        <v>146</v>
      </c>
      <c r="G2538" s="26" t="n">
        <v>3178.24</v>
      </c>
      <c r="H2538" s="27" t="n">
        <v>4540</v>
      </c>
      <c r="I2538" s="25" t="s">
        <v>147</v>
      </c>
      <c r="K2538" s="25" t="n">
        <v>2002</v>
      </c>
      <c r="L2538" s="25" t="s">
        <v>1834</v>
      </c>
      <c r="M2538" s="25" t="s">
        <v>171</v>
      </c>
      <c r="N2538" s="28" t="n">
        <v>4821</v>
      </c>
      <c r="O2538" s="25" t="s">
        <v>55</v>
      </c>
      <c r="P2538" s="29" t="n">
        <v>42985</v>
      </c>
      <c r="Q2538" s="29" t="n">
        <v>43068</v>
      </c>
      <c r="R2538" s="28" t="n">
        <v>0</v>
      </c>
      <c r="S2538" s="28" t="n">
        <f aca="false">IF(O2538="Won",R2538,IF(O2538="Lost",0,N2538))</f>
        <v>0</v>
      </c>
      <c r="T2538" s="30" t="n">
        <f aca="false">IF(AND(P2538&lt;&gt;"",Q2538&lt;&gt;""),Q2538-P2538,"")</f>
        <v>83</v>
      </c>
      <c r="U2538" s="30" t="str">
        <f aca="false">IF(AND(O2538="Engaging",P2538&lt;&gt;""),'Leia-me'!$B$5-P2538,"")</f>
        <v/>
      </c>
      <c r="V2538" s="25" t="str">
        <f aca="false">IF(O2538&lt;&gt;"Engaging","",IF(U2538&lt;='Leia-me'!$B$6,"Saudável",IF(U2538&lt;='Leia-me'!$B$7,"Esfriando",IF(U2538&lt;='Leia-me'!$B$8,"Última chance","Zumbi"))))</f>
        <v/>
      </c>
      <c r="W2538" s="25" t="n">
        <f aca="false">IF(O2538="Won",1,IF(O2538="Lost",0,""))</f>
        <v>0</v>
      </c>
      <c r="X2538" s="25" t="s">
        <v>1835</v>
      </c>
      <c r="Y2538" s="25" t="str">
        <f aca="false">IF(E2538="","Sim","")</f>
        <v/>
      </c>
    </row>
    <row r="2539" customFormat="false" ht="15" hidden="false" customHeight="false" outlineLevel="0" collapsed="false">
      <c r="A2539" s="25" t="s">
        <v>2796</v>
      </c>
      <c r="B2539" s="25" t="s">
        <v>67</v>
      </c>
      <c r="C2539" s="25" t="s">
        <v>75</v>
      </c>
      <c r="D2539" s="25" t="s">
        <v>78</v>
      </c>
      <c r="E2539" s="25" t="s">
        <v>248</v>
      </c>
      <c r="F2539" s="25" t="s">
        <v>211</v>
      </c>
      <c r="G2539" s="26" t="n">
        <v>894.33</v>
      </c>
      <c r="H2539" s="27" t="n">
        <v>1635</v>
      </c>
      <c r="I2539" s="25" t="s">
        <v>249</v>
      </c>
      <c r="K2539" s="25" t="n">
        <v>2007</v>
      </c>
      <c r="L2539" s="25" t="s">
        <v>160</v>
      </c>
      <c r="M2539" s="25" t="s">
        <v>149</v>
      </c>
      <c r="N2539" s="28" t="n">
        <v>3393</v>
      </c>
      <c r="O2539" s="25" t="s">
        <v>55</v>
      </c>
      <c r="P2539" s="29" t="n">
        <v>42988</v>
      </c>
      <c r="Q2539" s="29" t="n">
        <v>43076</v>
      </c>
      <c r="R2539" s="28" t="n">
        <v>0</v>
      </c>
      <c r="S2539" s="28" t="n">
        <f aca="false">IF(O2539="Won",R2539,IF(O2539="Lost",0,N2539))</f>
        <v>0</v>
      </c>
      <c r="T2539" s="30" t="n">
        <f aca="false">IF(AND(P2539&lt;&gt;"",Q2539&lt;&gt;""),Q2539-P2539,"")</f>
        <v>88</v>
      </c>
      <c r="U2539" s="30" t="str">
        <f aca="false">IF(AND(O2539="Engaging",P2539&lt;&gt;""),'Leia-me'!$B$5-P2539,"")</f>
        <v/>
      </c>
      <c r="V2539" s="25" t="str">
        <f aca="false">IF(O2539&lt;&gt;"Engaging","",IF(U2539&lt;='Leia-me'!$B$6,"Saudável",IF(U2539&lt;='Leia-me'!$B$7,"Esfriando",IF(U2539&lt;='Leia-me'!$B$8,"Última chance","Zumbi"))))</f>
        <v/>
      </c>
      <c r="W2539" s="25" t="n">
        <f aca="false">IF(O2539="Won",1,IF(O2539="Lost",0,""))</f>
        <v>0</v>
      </c>
      <c r="Y2539" s="25" t="str">
        <f aca="false">IF(E2539="","Sim","")</f>
        <v/>
      </c>
    </row>
    <row r="2540" customFormat="false" ht="15" hidden="false" customHeight="false" outlineLevel="0" collapsed="false">
      <c r="A2540" s="25" t="s">
        <v>2797</v>
      </c>
      <c r="B2540" s="25" t="s">
        <v>67</v>
      </c>
      <c r="C2540" s="25" t="s">
        <v>75</v>
      </c>
      <c r="D2540" s="25" t="s">
        <v>78</v>
      </c>
      <c r="E2540" s="25" t="s">
        <v>191</v>
      </c>
      <c r="F2540" s="25" t="s">
        <v>192</v>
      </c>
      <c r="G2540" s="26" t="n">
        <v>2714.9</v>
      </c>
      <c r="H2540" s="27" t="n">
        <v>2641</v>
      </c>
      <c r="I2540" s="25" t="s">
        <v>147</v>
      </c>
      <c r="J2540" s="25" t="s">
        <v>193</v>
      </c>
      <c r="K2540" s="25" t="n">
        <v>1998</v>
      </c>
      <c r="L2540" s="25" t="s">
        <v>170</v>
      </c>
      <c r="M2540" s="25" t="s">
        <v>171</v>
      </c>
      <c r="N2540" s="28" t="n">
        <v>1096</v>
      </c>
      <c r="O2540" s="25" t="s">
        <v>54</v>
      </c>
      <c r="P2540" s="29" t="n">
        <v>42988</v>
      </c>
      <c r="Q2540" s="29" t="n">
        <v>43087</v>
      </c>
      <c r="R2540" s="28" t="n">
        <v>1083</v>
      </c>
      <c r="S2540" s="28" t="n">
        <f aca="false">IF(O2540="Won",R2540,IF(O2540="Lost",0,N2540))</f>
        <v>1083</v>
      </c>
      <c r="T2540" s="30" t="n">
        <f aca="false">IF(AND(P2540&lt;&gt;"",Q2540&lt;&gt;""),Q2540-P2540,"")</f>
        <v>99</v>
      </c>
      <c r="U2540" s="30" t="str">
        <f aca="false">IF(AND(O2540="Engaging",P2540&lt;&gt;""),'Leia-me'!$B$5-P2540,"")</f>
        <v/>
      </c>
      <c r="V2540" s="25" t="str">
        <f aca="false">IF(O2540&lt;&gt;"Engaging","",IF(U2540&lt;='Leia-me'!$B$6,"Saudável",IF(U2540&lt;='Leia-me'!$B$7,"Esfriando",IF(U2540&lt;='Leia-me'!$B$8,"Última chance","Zumbi"))))</f>
        <v/>
      </c>
      <c r="W2540" s="25" t="n">
        <f aca="false">IF(O2540="Won",1,IF(O2540="Lost",0,""))</f>
        <v>1</v>
      </c>
      <c r="Y2540" s="25" t="str">
        <f aca="false">IF(E2540="","Sim","")</f>
        <v/>
      </c>
    </row>
    <row r="2541" customFormat="false" ht="15" hidden="false" customHeight="false" outlineLevel="0" collapsed="false">
      <c r="A2541" s="25" t="s">
        <v>2798</v>
      </c>
      <c r="B2541" s="25" t="s">
        <v>67</v>
      </c>
      <c r="C2541" s="25" t="s">
        <v>75</v>
      </c>
      <c r="D2541" s="25" t="s">
        <v>78</v>
      </c>
      <c r="E2541" s="25" t="s">
        <v>151</v>
      </c>
      <c r="F2541" s="25" t="s">
        <v>146</v>
      </c>
      <c r="G2541" s="26" t="n">
        <v>587.34</v>
      </c>
      <c r="H2541" s="27" t="n">
        <v>1356</v>
      </c>
      <c r="I2541" s="25" t="s">
        <v>152</v>
      </c>
      <c r="K2541" s="25" t="n">
        <v>2012</v>
      </c>
      <c r="L2541" s="25" t="s">
        <v>148</v>
      </c>
      <c r="M2541" s="25" t="s">
        <v>149</v>
      </c>
      <c r="N2541" s="28" t="n">
        <v>55</v>
      </c>
      <c r="O2541" s="25" t="s">
        <v>54</v>
      </c>
      <c r="P2541" s="29" t="n">
        <v>42988</v>
      </c>
      <c r="Q2541" s="29" t="n">
        <v>43047</v>
      </c>
      <c r="R2541" s="28" t="n">
        <v>54</v>
      </c>
      <c r="S2541" s="28" t="n">
        <f aca="false">IF(O2541="Won",R2541,IF(O2541="Lost",0,N2541))</f>
        <v>54</v>
      </c>
      <c r="T2541" s="30" t="n">
        <f aca="false">IF(AND(P2541&lt;&gt;"",Q2541&lt;&gt;""),Q2541-P2541,"")</f>
        <v>59</v>
      </c>
      <c r="U2541" s="30" t="str">
        <f aca="false">IF(AND(O2541="Engaging",P2541&lt;&gt;""),'Leia-me'!$B$5-P2541,"")</f>
        <v/>
      </c>
      <c r="V2541" s="25" t="str">
        <f aca="false">IF(O2541&lt;&gt;"Engaging","",IF(U2541&lt;='Leia-me'!$B$6,"Saudável",IF(U2541&lt;='Leia-me'!$B$7,"Esfriando",IF(U2541&lt;='Leia-me'!$B$8,"Última chance","Zumbi"))))</f>
        <v/>
      </c>
      <c r="W2541" s="25" t="n">
        <f aca="false">IF(O2541="Won",1,IF(O2541="Lost",0,""))</f>
        <v>1</v>
      </c>
      <c r="Y2541" s="25" t="str">
        <f aca="false">IF(E2541="","Sim","")</f>
        <v/>
      </c>
    </row>
    <row r="2542" customFormat="false" ht="15" hidden="false" customHeight="false" outlineLevel="0" collapsed="false">
      <c r="A2542" s="25" t="s">
        <v>2799</v>
      </c>
      <c r="B2542" s="25" t="s">
        <v>67</v>
      </c>
      <c r="C2542" s="25" t="s">
        <v>75</v>
      </c>
      <c r="D2542" s="25" t="s">
        <v>78</v>
      </c>
      <c r="E2542" s="25" t="s">
        <v>225</v>
      </c>
      <c r="F2542" s="25" t="s">
        <v>211</v>
      </c>
      <c r="G2542" s="26" t="n">
        <v>1376.8</v>
      </c>
      <c r="H2542" s="27" t="n">
        <v>1165</v>
      </c>
      <c r="I2542" s="25" t="s">
        <v>226</v>
      </c>
      <c r="K2542" s="25" t="n">
        <v>1988</v>
      </c>
      <c r="L2542" s="25" t="s">
        <v>148</v>
      </c>
      <c r="M2542" s="25" t="s">
        <v>149</v>
      </c>
      <c r="N2542" s="28" t="n">
        <v>55</v>
      </c>
      <c r="O2542" s="25" t="s">
        <v>54</v>
      </c>
      <c r="P2542" s="29" t="n">
        <v>42989</v>
      </c>
      <c r="Q2542" s="29" t="n">
        <v>42998</v>
      </c>
      <c r="R2542" s="28" t="n">
        <v>53</v>
      </c>
      <c r="S2542" s="28" t="n">
        <f aca="false">IF(O2542="Won",R2542,IF(O2542="Lost",0,N2542))</f>
        <v>53</v>
      </c>
      <c r="T2542" s="30" t="n">
        <f aca="false">IF(AND(P2542&lt;&gt;"",Q2542&lt;&gt;""),Q2542-P2542,"")</f>
        <v>9</v>
      </c>
      <c r="U2542" s="30" t="str">
        <f aca="false">IF(AND(O2542="Engaging",P2542&lt;&gt;""),'Leia-me'!$B$5-P2542,"")</f>
        <v/>
      </c>
      <c r="V2542" s="25" t="str">
        <f aca="false">IF(O2542&lt;&gt;"Engaging","",IF(U2542&lt;='Leia-me'!$B$6,"Saudável",IF(U2542&lt;='Leia-me'!$B$7,"Esfriando",IF(U2542&lt;='Leia-me'!$B$8,"Última chance","Zumbi"))))</f>
        <v/>
      </c>
      <c r="W2542" s="25" t="n">
        <f aca="false">IF(O2542="Won",1,IF(O2542="Lost",0,""))</f>
        <v>1</v>
      </c>
      <c r="Y2542" s="25" t="str">
        <f aca="false">IF(E2542="","Sim","")</f>
        <v/>
      </c>
    </row>
    <row r="2543" customFormat="false" ht="15" hidden="false" customHeight="false" outlineLevel="0" collapsed="false">
      <c r="A2543" s="25" t="s">
        <v>2800</v>
      </c>
      <c r="B2543" s="25" t="s">
        <v>67</v>
      </c>
      <c r="C2543" s="25" t="s">
        <v>75</v>
      </c>
      <c r="D2543" s="25" t="s">
        <v>78</v>
      </c>
      <c r="E2543" s="25" t="s">
        <v>248</v>
      </c>
      <c r="F2543" s="25" t="s">
        <v>211</v>
      </c>
      <c r="G2543" s="26" t="n">
        <v>894.33</v>
      </c>
      <c r="H2543" s="27" t="n">
        <v>1635</v>
      </c>
      <c r="I2543" s="25" t="s">
        <v>249</v>
      </c>
      <c r="K2543" s="25" t="n">
        <v>2007</v>
      </c>
      <c r="L2543" s="25" t="s">
        <v>160</v>
      </c>
      <c r="M2543" s="25" t="s">
        <v>149</v>
      </c>
      <c r="N2543" s="28" t="n">
        <v>3393</v>
      </c>
      <c r="O2543" s="25" t="s">
        <v>55</v>
      </c>
      <c r="P2543" s="29" t="n">
        <v>42990</v>
      </c>
      <c r="Q2543" s="29" t="n">
        <v>43084</v>
      </c>
      <c r="R2543" s="28" t="n">
        <v>0</v>
      </c>
      <c r="S2543" s="28" t="n">
        <f aca="false">IF(O2543="Won",R2543,IF(O2543="Lost",0,N2543))</f>
        <v>0</v>
      </c>
      <c r="T2543" s="30" t="n">
        <f aca="false">IF(AND(P2543&lt;&gt;"",Q2543&lt;&gt;""),Q2543-P2543,"")</f>
        <v>94</v>
      </c>
      <c r="U2543" s="30" t="str">
        <f aca="false">IF(AND(O2543="Engaging",P2543&lt;&gt;""),'Leia-me'!$B$5-P2543,"")</f>
        <v/>
      </c>
      <c r="V2543" s="25" t="str">
        <f aca="false">IF(O2543&lt;&gt;"Engaging","",IF(U2543&lt;='Leia-me'!$B$6,"Saudável",IF(U2543&lt;='Leia-me'!$B$7,"Esfriando",IF(U2543&lt;='Leia-me'!$B$8,"Última chance","Zumbi"))))</f>
        <v/>
      </c>
      <c r="W2543" s="25" t="n">
        <f aca="false">IF(O2543="Won",1,IF(O2543="Lost",0,""))</f>
        <v>0</v>
      </c>
      <c r="Y2543" s="25" t="str">
        <f aca="false">IF(E2543="","Sim","")</f>
        <v/>
      </c>
    </row>
    <row r="2544" customFormat="false" ht="15" hidden="false" customHeight="false" outlineLevel="0" collapsed="false">
      <c r="A2544" s="25" t="s">
        <v>2801</v>
      </c>
      <c r="B2544" s="25" t="s">
        <v>67</v>
      </c>
      <c r="C2544" s="25" t="s">
        <v>75</v>
      </c>
      <c r="D2544" s="25" t="s">
        <v>78</v>
      </c>
      <c r="E2544" s="25" t="s">
        <v>184</v>
      </c>
      <c r="F2544" s="25" t="s">
        <v>185</v>
      </c>
      <c r="G2544" s="26" t="n">
        <v>1520.66</v>
      </c>
      <c r="H2544" s="27" t="n">
        <v>1806</v>
      </c>
      <c r="I2544" s="25" t="s">
        <v>147</v>
      </c>
      <c r="K2544" s="25" t="n">
        <v>2005</v>
      </c>
      <c r="L2544" s="25" t="s">
        <v>1834</v>
      </c>
      <c r="M2544" s="25" t="s">
        <v>171</v>
      </c>
      <c r="N2544" s="28" t="n">
        <v>4821</v>
      </c>
      <c r="O2544" s="25" t="s">
        <v>54</v>
      </c>
      <c r="P2544" s="29" t="n">
        <v>42991</v>
      </c>
      <c r="Q2544" s="29" t="n">
        <v>43007</v>
      </c>
      <c r="R2544" s="28" t="n">
        <v>4805</v>
      </c>
      <c r="S2544" s="28" t="n">
        <f aca="false">IF(O2544="Won",R2544,IF(O2544="Lost",0,N2544))</f>
        <v>4805</v>
      </c>
      <c r="T2544" s="30" t="n">
        <f aca="false">IF(AND(P2544&lt;&gt;"",Q2544&lt;&gt;""),Q2544-P2544,"")</f>
        <v>16</v>
      </c>
      <c r="U2544" s="30" t="str">
        <f aca="false">IF(AND(O2544="Engaging",P2544&lt;&gt;""),'Leia-me'!$B$5-P2544,"")</f>
        <v/>
      </c>
      <c r="V2544" s="25" t="str">
        <f aca="false">IF(O2544&lt;&gt;"Engaging","",IF(U2544&lt;='Leia-me'!$B$6,"Saudável",IF(U2544&lt;='Leia-me'!$B$7,"Esfriando",IF(U2544&lt;='Leia-me'!$B$8,"Última chance","Zumbi"))))</f>
        <v/>
      </c>
      <c r="W2544" s="25" t="n">
        <f aca="false">IF(O2544="Won",1,IF(O2544="Lost",0,""))</f>
        <v>1</v>
      </c>
      <c r="X2544" s="25" t="s">
        <v>1835</v>
      </c>
      <c r="Y2544" s="25" t="str">
        <f aca="false">IF(E2544="","Sim","")</f>
        <v/>
      </c>
    </row>
    <row r="2545" customFormat="false" ht="15" hidden="false" customHeight="false" outlineLevel="0" collapsed="false">
      <c r="A2545" s="25" t="s">
        <v>2802</v>
      </c>
      <c r="B2545" s="25" t="s">
        <v>67</v>
      </c>
      <c r="C2545" s="25" t="s">
        <v>75</v>
      </c>
      <c r="D2545" s="25" t="s">
        <v>78</v>
      </c>
      <c r="E2545" s="25" t="s">
        <v>215</v>
      </c>
      <c r="F2545" s="25" t="s">
        <v>177</v>
      </c>
      <c r="G2545" s="26" t="n">
        <v>1102.43</v>
      </c>
      <c r="H2545" s="27" t="n">
        <v>1759</v>
      </c>
      <c r="I2545" s="25" t="s">
        <v>147</v>
      </c>
      <c r="K2545" s="25" t="n">
        <v>2006</v>
      </c>
      <c r="L2545" s="25" t="s">
        <v>178</v>
      </c>
      <c r="M2545" s="25" t="s">
        <v>171</v>
      </c>
      <c r="N2545" s="28" t="n">
        <v>5482</v>
      </c>
      <c r="O2545" s="25" t="s">
        <v>54</v>
      </c>
      <c r="P2545" s="29" t="n">
        <v>42993</v>
      </c>
      <c r="Q2545" s="29" t="n">
        <v>43088</v>
      </c>
      <c r="R2545" s="28" t="n">
        <v>5385</v>
      </c>
      <c r="S2545" s="28" t="n">
        <f aca="false">IF(O2545="Won",R2545,IF(O2545="Lost",0,N2545))</f>
        <v>5385</v>
      </c>
      <c r="T2545" s="30" t="n">
        <f aca="false">IF(AND(P2545&lt;&gt;"",Q2545&lt;&gt;""),Q2545-P2545,"")</f>
        <v>95</v>
      </c>
      <c r="U2545" s="30" t="str">
        <f aca="false">IF(AND(O2545="Engaging",P2545&lt;&gt;""),'Leia-me'!$B$5-P2545,"")</f>
        <v/>
      </c>
      <c r="V2545" s="25" t="str">
        <f aca="false">IF(O2545&lt;&gt;"Engaging","",IF(U2545&lt;='Leia-me'!$B$6,"Saudável",IF(U2545&lt;='Leia-me'!$B$7,"Esfriando",IF(U2545&lt;='Leia-me'!$B$8,"Última chance","Zumbi"))))</f>
        <v/>
      </c>
      <c r="W2545" s="25" t="n">
        <f aca="false">IF(O2545="Won",1,IF(O2545="Lost",0,""))</f>
        <v>1</v>
      </c>
      <c r="Y2545" s="25" t="str">
        <f aca="false">IF(E2545="","Sim","")</f>
        <v/>
      </c>
    </row>
    <row r="2546" customFormat="false" ht="15" hidden="false" customHeight="false" outlineLevel="0" collapsed="false">
      <c r="A2546" s="25" t="s">
        <v>2803</v>
      </c>
      <c r="B2546" s="25" t="s">
        <v>67</v>
      </c>
      <c r="C2546" s="25" t="s">
        <v>75</v>
      </c>
      <c r="D2546" s="25" t="s">
        <v>78</v>
      </c>
      <c r="E2546" s="25" t="s">
        <v>218</v>
      </c>
      <c r="F2546" s="25" t="s">
        <v>146</v>
      </c>
      <c r="G2546" s="26" t="n">
        <v>4.54</v>
      </c>
      <c r="H2546" s="27" t="n">
        <v>9</v>
      </c>
      <c r="I2546" s="25" t="s">
        <v>147</v>
      </c>
      <c r="K2546" s="25" t="n">
        <v>2017</v>
      </c>
      <c r="L2546" s="25" t="s">
        <v>178</v>
      </c>
      <c r="M2546" s="25" t="s">
        <v>171</v>
      </c>
      <c r="N2546" s="28" t="n">
        <v>5482</v>
      </c>
      <c r="O2546" s="25" t="s">
        <v>54</v>
      </c>
      <c r="P2546" s="29" t="n">
        <v>42999</v>
      </c>
      <c r="Q2546" s="29" t="n">
        <v>43074</v>
      </c>
      <c r="R2546" s="28" t="n">
        <v>5138</v>
      </c>
      <c r="S2546" s="28" t="n">
        <f aca="false">IF(O2546="Won",R2546,IF(O2546="Lost",0,N2546))</f>
        <v>5138</v>
      </c>
      <c r="T2546" s="30" t="n">
        <f aca="false">IF(AND(P2546&lt;&gt;"",Q2546&lt;&gt;""),Q2546-P2546,"")</f>
        <v>75</v>
      </c>
      <c r="U2546" s="30" t="str">
        <f aca="false">IF(AND(O2546="Engaging",P2546&lt;&gt;""),'Leia-me'!$B$5-P2546,"")</f>
        <v/>
      </c>
      <c r="V2546" s="25" t="str">
        <f aca="false">IF(O2546&lt;&gt;"Engaging","",IF(U2546&lt;='Leia-me'!$B$6,"Saudável",IF(U2546&lt;='Leia-me'!$B$7,"Esfriando",IF(U2546&lt;='Leia-me'!$B$8,"Última chance","Zumbi"))))</f>
        <v/>
      </c>
      <c r="W2546" s="25" t="n">
        <f aca="false">IF(O2546="Won",1,IF(O2546="Lost",0,""))</f>
        <v>1</v>
      </c>
      <c r="Y2546" s="25" t="str">
        <f aca="false">IF(E2546="","Sim","")</f>
        <v/>
      </c>
    </row>
    <row r="2547" customFormat="false" ht="15" hidden="false" customHeight="false" outlineLevel="0" collapsed="false">
      <c r="A2547" s="25" t="s">
        <v>2804</v>
      </c>
      <c r="B2547" s="25" t="s">
        <v>67</v>
      </c>
      <c r="C2547" s="25" t="s">
        <v>75</v>
      </c>
      <c r="D2547" s="25" t="s">
        <v>78</v>
      </c>
      <c r="E2547" s="25" t="s">
        <v>180</v>
      </c>
      <c r="F2547" s="25" t="s">
        <v>146</v>
      </c>
      <c r="G2547" s="26" t="n">
        <v>3178.24</v>
      </c>
      <c r="H2547" s="27" t="n">
        <v>4540</v>
      </c>
      <c r="I2547" s="25" t="s">
        <v>147</v>
      </c>
      <c r="K2547" s="25" t="n">
        <v>2002</v>
      </c>
      <c r="L2547" s="25" t="s">
        <v>170</v>
      </c>
      <c r="M2547" s="25" t="s">
        <v>171</v>
      </c>
      <c r="N2547" s="28" t="n">
        <v>1096</v>
      </c>
      <c r="O2547" s="25" t="s">
        <v>55</v>
      </c>
      <c r="P2547" s="29" t="n">
        <v>43000</v>
      </c>
      <c r="Q2547" s="29" t="n">
        <v>43090</v>
      </c>
      <c r="R2547" s="28" t="n">
        <v>0</v>
      </c>
      <c r="S2547" s="28" t="n">
        <f aca="false">IF(O2547="Won",R2547,IF(O2547="Lost",0,N2547))</f>
        <v>0</v>
      </c>
      <c r="T2547" s="30" t="n">
        <f aca="false">IF(AND(P2547&lt;&gt;"",Q2547&lt;&gt;""),Q2547-P2547,"")</f>
        <v>90</v>
      </c>
      <c r="U2547" s="30" t="str">
        <f aca="false">IF(AND(O2547="Engaging",P2547&lt;&gt;""),'Leia-me'!$B$5-P2547,"")</f>
        <v/>
      </c>
      <c r="V2547" s="25" t="str">
        <f aca="false">IF(O2547&lt;&gt;"Engaging","",IF(U2547&lt;='Leia-me'!$B$6,"Saudável",IF(U2547&lt;='Leia-me'!$B$7,"Esfriando",IF(U2547&lt;='Leia-me'!$B$8,"Última chance","Zumbi"))))</f>
        <v/>
      </c>
      <c r="W2547" s="25" t="n">
        <f aca="false">IF(O2547="Won",1,IF(O2547="Lost",0,""))</f>
        <v>0</v>
      </c>
      <c r="Y2547" s="25" t="str">
        <f aca="false">IF(E2547="","Sim","")</f>
        <v/>
      </c>
    </row>
    <row r="2548" customFormat="false" ht="15" hidden="false" customHeight="false" outlineLevel="0" collapsed="false">
      <c r="A2548" s="25" t="s">
        <v>2805</v>
      </c>
      <c r="B2548" s="25" t="s">
        <v>67</v>
      </c>
      <c r="C2548" s="25" t="s">
        <v>75</v>
      </c>
      <c r="D2548" s="25" t="s">
        <v>78</v>
      </c>
      <c r="E2548" s="25" t="s">
        <v>151</v>
      </c>
      <c r="F2548" s="25" t="s">
        <v>146</v>
      </c>
      <c r="G2548" s="26" t="n">
        <v>587.34</v>
      </c>
      <c r="H2548" s="27" t="n">
        <v>1356</v>
      </c>
      <c r="I2548" s="25" t="s">
        <v>152</v>
      </c>
      <c r="K2548" s="25" t="n">
        <v>2012</v>
      </c>
      <c r="L2548" s="25" t="s">
        <v>1834</v>
      </c>
      <c r="M2548" s="25" t="s">
        <v>171</v>
      </c>
      <c r="N2548" s="28" t="n">
        <v>4821</v>
      </c>
      <c r="O2548" s="25" t="s">
        <v>54</v>
      </c>
      <c r="P2548" s="29" t="n">
        <v>43000</v>
      </c>
      <c r="Q2548" s="29" t="n">
        <v>43063</v>
      </c>
      <c r="R2548" s="28" t="n">
        <v>4938</v>
      </c>
      <c r="S2548" s="28" t="n">
        <f aca="false">IF(O2548="Won",R2548,IF(O2548="Lost",0,N2548))</f>
        <v>4938</v>
      </c>
      <c r="T2548" s="30" t="n">
        <f aca="false">IF(AND(P2548&lt;&gt;"",Q2548&lt;&gt;""),Q2548-P2548,"")</f>
        <v>63</v>
      </c>
      <c r="U2548" s="30" t="str">
        <f aca="false">IF(AND(O2548="Engaging",P2548&lt;&gt;""),'Leia-me'!$B$5-P2548,"")</f>
        <v/>
      </c>
      <c r="V2548" s="25" t="str">
        <f aca="false">IF(O2548&lt;&gt;"Engaging","",IF(U2548&lt;='Leia-me'!$B$6,"Saudável",IF(U2548&lt;='Leia-me'!$B$7,"Esfriando",IF(U2548&lt;='Leia-me'!$B$8,"Última chance","Zumbi"))))</f>
        <v/>
      </c>
      <c r="W2548" s="25" t="n">
        <f aca="false">IF(O2548="Won",1,IF(O2548="Lost",0,""))</f>
        <v>1</v>
      </c>
      <c r="X2548" s="25" t="s">
        <v>1835</v>
      </c>
      <c r="Y2548" s="25" t="str">
        <f aca="false">IF(E2548="","Sim","")</f>
        <v/>
      </c>
    </row>
    <row r="2549" customFormat="false" ht="15" hidden="false" customHeight="false" outlineLevel="0" collapsed="false">
      <c r="A2549" s="25" t="s">
        <v>2806</v>
      </c>
      <c r="B2549" s="25" t="s">
        <v>67</v>
      </c>
      <c r="C2549" s="25" t="s">
        <v>75</v>
      </c>
      <c r="D2549" s="25" t="s">
        <v>78</v>
      </c>
      <c r="E2549" s="25" t="s">
        <v>145</v>
      </c>
      <c r="F2549" s="25" t="s">
        <v>146</v>
      </c>
      <c r="G2549" s="26" t="n">
        <v>3922.42</v>
      </c>
      <c r="H2549" s="27" t="n">
        <v>6837</v>
      </c>
      <c r="I2549" s="25" t="s">
        <v>147</v>
      </c>
      <c r="K2549" s="25" t="n">
        <v>1992</v>
      </c>
      <c r="L2549" s="25" t="s">
        <v>160</v>
      </c>
      <c r="M2549" s="25" t="s">
        <v>149</v>
      </c>
      <c r="N2549" s="28" t="n">
        <v>3393</v>
      </c>
      <c r="O2549" s="25" t="s">
        <v>54</v>
      </c>
      <c r="P2549" s="29" t="n">
        <v>43000</v>
      </c>
      <c r="Q2549" s="29" t="n">
        <v>43083</v>
      </c>
      <c r="R2549" s="28" t="n">
        <v>3772</v>
      </c>
      <c r="S2549" s="28" t="n">
        <f aca="false">IF(O2549="Won",R2549,IF(O2549="Lost",0,N2549))</f>
        <v>3772</v>
      </c>
      <c r="T2549" s="30" t="n">
        <f aca="false">IF(AND(P2549&lt;&gt;"",Q2549&lt;&gt;""),Q2549-P2549,"")</f>
        <v>83</v>
      </c>
      <c r="U2549" s="30" t="str">
        <f aca="false">IF(AND(O2549="Engaging",P2549&lt;&gt;""),'Leia-me'!$B$5-P2549,"")</f>
        <v/>
      </c>
      <c r="V2549" s="25" t="str">
        <f aca="false">IF(O2549&lt;&gt;"Engaging","",IF(U2549&lt;='Leia-me'!$B$6,"Saudável",IF(U2549&lt;='Leia-me'!$B$7,"Esfriando",IF(U2549&lt;='Leia-me'!$B$8,"Última chance","Zumbi"))))</f>
        <v/>
      </c>
      <c r="W2549" s="25" t="n">
        <f aca="false">IF(O2549="Won",1,IF(O2549="Lost",0,""))</f>
        <v>1</v>
      </c>
      <c r="Y2549" s="25" t="str">
        <f aca="false">IF(E2549="","Sim","")</f>
        <v/>
      </c>
    </row>
    <row r="2550" customFormat="false" ht="15" hidden="false" customHeight="false" outlineLevel="0" collapsed="false">
      <c r="A2550" s="25" t="s">
        <v>2807</v>
      </c>
      <c r="B2550" s="25" t="s">
        <v>67</v>
      </c>
      <c r="C2550" s="25" t="s">
        <v>75</v>
      </c>
      <c r="D2550" s="25" t="s">
        <v>78</v>
      </c>
      <c r="E2550" s="25" t="s">
        <v>151</v>
      </c>
      <c r="F2550" s="25" t="s">
        <v>146</v>
      </c>
      <c r="G2550" s="26" t="n">
        <v>587.34</v>
      </c>
      <c r="H2550" s="27" t="n">
        <v>1356</v>
      </c>
      <c r="I2550" s="25" t="s">
        <v>152</v>
      </c>
      <c r="K2550" s="25" t="n">
        <v>2012</v>
      </c>
      <c r="L2550" s="25" t="s">
        <v>148</v>
      </c>
      <c r="M2550" s="25" t="s">
        <v>149</v>
      </c>
      <c r="N2550" s="28" t="n">
        <v>55</v>
      </c>
      <c r="O2550" s="25" t="s">
        <v>55</v>
      </c>
      <c r="P2550" s="29" t="n">
        <v>43001</v>
      </c>
      <c r="Q2550" s="29" t="n">
        <v>43009</v>
      </c>
      <c r="R2550" s="28" t="n">
        <v>0</v>
      </c>
      <c r="S2550" s="28" t="n">
        <f aca="false">IF(O2550="Won",R2550,IF(O2550="Lost",0,N2550))</f>
        <v>0</v>
      </c>
      <c r="T2550" s="30" t="n">
        <f aca="false">IF(AND(P2550&lt;&gt;"",Q2550&lt;&gt;""),Q2550-P2550,"")</f>
        <v>8</v>
      </c>
      <c r="U2550" s="30" t="str">
        <f aca="false">IF(AND(O2550="Engaging",P2550&lt;&gt;""),'Leia-me'!$B$5-P2550,"")</f>
        <v/>
      </c>
      <c r="V2550" s="25" t="str">
        <f aca="false">IF(O2550&lt;&gt;"Engaging","",IF(U2550&lt;='Leia-me'!$B$6,"Saudável",IF(U2550&lt;='Leia-me'!$B$7,"Esfriando",IF(U2550&lt;='Leia-me'!$B$8,"Última chance","Zumbi"))))</f>
        <v/>
      </c>
      <c r="W2550" s="25" t="n">
        <f aca="false">IF(O2550="Won",1,IF(O2550="Lost",0,""))</f>
        <v>0</v>
      </c>
      <c r="Y2550" s="25" t="str">
        <f aca="false">IF(E2550="","Sim","")</f>
        <v/>
      </c>
    </row>
    <row r="2551" customFormat="false" ht="15" hidden="false" customHeight="false" outlineLevel="0" collapsed="false">
      <c r="A2551" s="25" t="s">
        <v>2808</v>
      </c>
      <c r="B2551" s="25" t="s">
        <v>67</v>
      </c>
      <c r="C2551" s="25" t="s">
        <v>75</v>
      </c>
      <c r="D2551" s="25" t="s">
        <v>78</v>
      </c>
      <c r="E2551" s="25" t="s">
        <v>184</v>
      </c>
      <c r="F2551" s="25" t="s">
        <v>185</v>
      </c>
      <c r="G2551" s="26" t="n">
        <v>1520.66</v>
      </c>
      <c r="H2551" s="27" t="n">
        <v>1806</v>
      </c>
      <c r="I2551" s="25" t="s">
        <v>147</v>
      </c>
      <c r="K2551" s="25" t="n">
        <v>2005</v>
      </c>
      <c r="L2551" s="25" t="s">
        <v>170</v>
      </c>
      <c r="M2551" s="25" t="s">
        <v>171</v>
      </c>
      <c r="N2551" s="28" t="n">
        <v>1096</v>
      </c>
      <c r="O2551" s="25" t="s">
        <v>54</v>
      </c>
      <c r="P2551" s="29" t="n">
        <v>43001</v>
      </c>
      <c r="Q2551" s="29" t="n">
        <v>43005</v>
      </c>
      <c r="R2551" s="28" t="n">
        <v>1047</v>
      </c>
      <c r="S2551" s="28" t="n">
        <f aca="false">IF(O2551="Won",R2551,IF(O2551="Lost",0,N2551))</f>
        <v>1047</v>
      </c>
      <c r="T2551" s="30" t="n">
        <f aca="false">IF(AND(P2551&lt;&gt;"",Q2551&lt;&gt;""),Q2551-P2551,"")</f>
        <v>4</v>
      </c>
      <c r="U2551" s="30" t="str">
        <f aca="false">IF(AND(O2551="Engaging",P2551&lt;&gt;""),'Leia-me'!$B$5-P2551,"")</f>
        <v/>
      </c>
      <c r="V2551" s="25" t="str">
        <f aca="false">IF(O2551&lt;&gt;"Engaging","",IF(U2551&lt;='Leia-me'!$B$6,"Saudável",IF(U2551&lt;='Leia-me'!$B$7,"Esfriando",IF(U2551&lt;='Leia-me'!$B$8,"Última chance","Zumbi"))))</f>
        <v/>
      </c>
      <c r="W2551" s="25" t="n">
        <f aca="false">IF(O2551="Won",1,IF(O2551="Lost",0,""))</f>
        <v>1</v>
      </c>
      <c r="Y2551" s="25" t="str">
        <f aca="false">IF(E2551="","Sim","")</f>
        <v/>
      </c>
    </row>
    <row r="2552" customFormat="false" ht="15" hidden="false" customHeight="false" outlineLevel="0" collapsed="false">
      <c r="A2552" s="25" t="s">
        <v>2809</v>
      </c>
      <c r="B2552" s="25" t="s">
        <v>67</v>
      </c>
      <c r="C2552" s="25" t="s">
        <v>75</v>
      </c>
      <c r="D2552" s="25" t="s">
        <v>78</v>
      </c>
      <c r="E2552" s="25" t="s">
        <v>145</v>
      </c>
      <c r="F2552" s="25" t="s">
        <v>146</v>
      </c>
      <c r="G2552" s="26" t="n">
        <v>3922.42</v>
      </c>
      <c r="H2552" s="27" t="n">
        <v>6837</v>
      </c>
      <c r="I2552" s="25" t="s">
        <v>147</v>
      </c>
      <c r="K2552" s="25" t="n">
        <v>1992</v>
      </c>
      <c r="L2552" s="25" t="s">
        <v>1834</v>
      </c>
      <c r="M2552" s="25" t="s">
        <v>171</v>
      </c>
      <c r="N2552" s="28" t="n">
        <v>4821</v>
      </c>
      <c r="O2552" s="25" t="s">
        <v>54</v>
      </c>
      <c r="P2552" s="29" t="n">
        <v>43001</v>
      </c>
      <c r="Q2552" s="29" t="n">
        <v>43098</v>
      </c>
      <c r="R2552" s="28" t="n">
        <v>5013</v>
      </c>
      <c r="S2552" s="28" t="n">
        <f aca="false">IF(O2552="Won",R2552,IF(O2552="Lost",0,N2552))</f>
        <v>5013</v>
      </c>
      <c r="T2552" s="30" t="n">
        <f aca="false">IF(AND(P2552&lt;&gt;"",Q2552&lt;&gt;""),Q2552-P2552,"")</f>
        <v>97</v>
      </c>
      <c r="U2552" s="30" t="str">
        <f aca="false">IF(AND(O2552="Engaging",P2552&lt;&gt;""),'Leia-me'!$B$5-P2552,"")</f>
        <v/>
      </c>
      <c r="V2552" s="25" t="str">
        <f aca="false">IF(O2552&lt;&gt;"Engaging","",IF(U2552&lt;='Leia-me'!$B$6,"Saudável",IF(U2552&lt;='Leia-me'!$B$7,"Esfriando",IF(U2552&lt;='Leia-me'!$B$8,"Última chance","Zumbi"))))</f>
        <v/>
      </c>
      <c r="W2552" s="25" t="n">
        <f aca="false">IF(O2552="Won",1,IF(O2552="Lost",0,""))</f>
        <v>1</v>
      </c>
      <c r="X2552" s="25" t="s">
        <v>1835</v>
      </c>
      <c r="Y2552" s="25" t="str">
        <f aca="false">IF(E2552="","Sim","")</f>
        <v/>
      </c>
    </row>
    <row r="2553" customFormat="false" ht="15" hidden="false" customHeight="false" outlineLevel="0" collapsed="false">
      <c r="A2553" s="25" t="s">
        <v>2810</v>
      </c>
      <c r="B2553" s="25" t="s">
        <v>67</v>
      </c>
      <c r="C2553" s="25" t="s">
        <v>75</v>
      </c>
      <c r="D2553" s="25" t="s">
        <v>78</v>
      </c>
      <c r="E2553" s="25" t="s">
        <v>151</v>
      </c>
      <c r="F2553" s="25" t="s">
        <v>146</v>
      </c>
      <c r="G2553" s="26" t="n">
        <v>587.34</v>
      </c>
      <c r="H2553" s="27" t="n">
        <v>1356</v>
      </c>
      <c r="I2553" s="25" t="s">
        <v>152</v>
      </c>
      <c r="K2553" s="25" t="n">
        <v>2012</v>
      </c>
      <c r="L2553" s="25" t="s">
        <v>186</v>
      </c>
      <c r="M2553" s="25" t="s">
        <v>171</v>
      </c>
      <c r="N2553" s="28" t="n">
        <v>550</v>
      </c>
      <c r="O2553" s="25" t="s">
        <v>54</v>
      </c>
      <c r="P2553" s="29" t="n">
        <v>43005</v>
      </c>
      <c r="Q2553" s="29" t="n">
        <v>43077</v>
      </c>
      <c r="R2553" s="28" t="n">
        <v>540</v>
      </c>
      <c r="S2553" s="28" t="n">
        <f aca="false">IF(O2553="Won",R2553,IF(O2553="Lost",0,N2553))</f>
        <v>540</v>
      </c>
      <c r="T2553" s="30" t="n">
        <f aca="false">IF(AND(P2553&lt;&gt;"",Q2553&lt;&gt;""),Q2553-P2553,"")</f>
        <v>72</v>
      </c>
      <c r="U2553" s="30" t="str">
        <f aca="false">IF(AND(O2553="Engaging",P2553&lt;&gt;""),'Leia-me'!$B$5-P2553,"")</f>
        <v/>
      </c>
      <c r="V2553" s="25" t="str">
        <f aca="false">IF(O2553&lt;&gt;"Engaging","",IF(U2553&lt;='Leia-me'!$B$6,"Saudável",IF(U2553&lt;='Leia-me'!$B$7,"Esfriando",IF(U2553&lt;='Leia-me'!$B$8,"Última chance","Zumbi"))))</f>
        <v/>
      </c>
      <c r="W2553" s="25" t="n">
        <f aca="false">IF(O2553="Won",1,IF(O2553="Lost",0,""))</f>
        <v>1</v>
      </c>
      <c r="Y2553" s="25" t="str">
        <f aca="false">IF(E2553="","Sim","")</f>
        <v/>
      </c>
    </row>
    <row r="2554" customFormat="false" ht="15" hidden="false" customHeight="false" outlineLevel="0" collapsed="false">
      <c r="A2554" s="25" t="s">
        <v>2811</v>
      </c>
      <c r="B2554" s="25" t="s">
        <v>67</v>
      </c>
      <c r="C2554" s="25" t="s">
        <v>75</v>
      </c>
      <c r="D2554" s="25" t="s">
        <v>78</v>
      </c>
      <c r="E2554" s="25" t="s">
        <v>210</v>
      </c>
      <c r="F2554" s="25" t="s">
        <v>211</v>
      </c>
      <c r="G2554" s="26" t="n">
        <v>718.62</v>
      </c>
      <c r="H2554" s="27" t="n">
        <v>2448</v>
      </c>
      <c r="I2554" s="25" t="s">
        <v>147</v>
      </c>
      <c r="K2554" s="25" t="n">
        <v>2001</v>
      </c>
      <c r="L2554" s="25" t="s">
        <v>160</v>
      </c>
      <c r="M2554" s="25" t="s">
        <v>149</v>
      </c>
      <c r="N2554" s="28" t="n">
        <v>3393</v>
      </c>
      <c r="O2554" s="25" t="s">
        <v>54</v>
      </c>
      <c r="P2554" s="29" t="n">
        <v>43005</v>
      </c>
      <c r="Q2554" s="29" t="n">
        <v>43008</v>
      </c>
      <c r="R2554" s="28" t="n">
        <v>2800</v>
      </c>
      <c r="S2554" s="28" t="n">
        <f aca="false">IF(O2554="Won",R2554,IF(O2554="Lost",0,N2554))</f>
        <v>2800</v>
      </c>
      <c r="T2554" s="30" t="n">
        <f aca="false">IF(AND(P2554&lt;&gt;"",Q2554&lt;&gt;""),Q2554-P2554,"")</f>
        <v>3</v>
      </c>
      <c r="U2554" s="30" t="str">
        <f aca="false">IF(AND(O2554="Engaging",P2554&lt;&gt;""),'Leia-me'!$B$5-P2554,"")</f>
        <v/>
      </c>
      <c r="V2554" s="25" t="str">
        <f aca="false">IF(O2554&lt;&gt;"Engaging","",IF(U2554&lt;='Leia-me'!$B$6,"Saudável",IF(U2554&lt;='Leia-me'!$B$7,"Esfriando",IF(U2554&lt;='Leia-me'!$B$8,"Última chance","Zumbi"))))</f>
        <v/>
      </c>
      <c r="W2554" s="25" t="n">
        <f aca="false">IF(O2554="Won",1,IF(O2554="Lost",0,""))</f>
        <v>1</v>
      </c>
      <c r="Y2554" s="25" t="str">
        <f aca="false">IF(E2554="","Sim","")</f>
        <v/>
      </c>
    </row>
    <row r="2555" customFormat="false" ht="15" hidden="false" customHeight="false" outlineLevel="0" collapsed="false">
      <c r="A2555" s="25" t="s">
        <v>2812</v>
      </c>
      <c r="B2555" s="25" t="s">
        <v>67</v>
      </c>
      <c r="C2555" s="25" t="s">
        <v>75</v>
      </c>
      <c r="D2555" s="25" t="s">
        <v>78</v>
      </c>
      <c r="E2555" s="25" t="s">
        <v>176</v>
      </c>
      <c r="F2555" s="25" t="s">
        <v>177</v>
      </c>
      <c r="G2555" s="26" t="n">
        <v>1698.2</v>
      </c>
      <c r="H2555" s="27" t="n">
        <v>3798</v>
      </c>
      <c r="I2555" s="25" t="s">
        <v>147</v>
      </c>
      <c r="K2555" s="25" t="n">
        <v>1987</v>
      </c>
      <c r="L2555" s="25" t="s">
        <v>160</v>
      </c>
      <c r="M2555" s="25" t="s">
        <v>149</v>
      </c>
      <c r="N2555" s="28" t="n">
        <v>3393</v>
      </c>
      <c r="O2555" s="25" t="s">
        <v>54</v>
      </c>
      <c r="P2555" s="29" t="n">
        <v>43005</v>
      </c>
      <c r="Q2555" s="29" t="n">
        <v>43013</v>
      </c>
      <c r="R2555" s="28" t="n">
        <v>3250</v>
      </c>
      <c r="S2555" s="28" t="n">
        <f aca="false">IF(O2555="Won",R2555,IF(O2555="Lost",0,N2555))</f>
        <v>3250</v>
      </c>
      <c r="T2555" s="30" t="n">
        <f aca="false">IF(AND(P2555&lt;&gt;"",Q2555&lt;&gt;""),Q2555-P2555,"")</f>
        <v>8</v>
      </c>
      <c r="U2555" s="30" t="str">
        <f aca="false">IF(AND(O2555="Engaging",P2555&lt;&gt;""),'Leia-me'!$B$5-P2555,"")</f>
        <v/>
      </c>
      <c r="V2555" s="25" t="str">
        <f aca="false">IF(O2555&lt;&gt;"Engaging","",IF(U2555&lt;='Leia-me'!$B$6,"Saudável",IF(U2555&lt;='Leia-me'!$B$7,"Esfriando",IF(U2555&lt;='Leia-me'!$B$8,"Última chance","Zumbi"))))</f>
        <v/>
      </c>
      <c r="W2555" s="25" t="n">
        <f aca="false">IF(O2555="Won",1,IF(O2555="Lost",0,""))</f>
        <v>1</v>
      </c>
      <c r="Y2555" s="25" t="str">
        <f aca="false">IF(E2555="","Sim","")</f>
        <v/>
      </c>
    </row>
    <row r="2556" customFormat="false" ht="15" hidden="false" customHeight="false" outlineLevel="0" collapsed="false">
      <c r="A2556" s="25" t="s">
        <v>2813</v>
      </c>
      <c r="B2556" s="25" t="s">
        <v>67</v>
      </c>
      <c r="C2556" s="25" t="s">
        <v>75</v>
      </c>
      <c r="D2556" s="25" t="s">
        <v>78</v>
      </c>
      <c r="E2556" s="25" t="s">
        <v>184</v>
      </c>
      <c r="F2556" s="25" t="s">
        <v>185</v>
      </c>
      <c r="G2556" s="26" t="n">
        <v>1520.66</v>
      </c>
      <c r="H2556" s="27" t="n">
        <v>1806</v>
      </c>
      <c r="I2556" s="25" t="s">
        <v>147</v>
      </c>
      <c r="K2556" s="25" t="n">
        <v>2005</v>
      </c>
      <c r="L2556" s="25" t="s">
        <v>186</v>
      </c>
      <c r="M2556" s="25" t="s">
        <v>171</v>
      </c>
      <c r="N2556" s="28" t="n">
        <v>550</v>
      </c>
      <c r="O2556" s="25" t="s">
        <v>55</v>
      </c>
      <c r="P2556" s="29" t="n">
        <v>43006</v>
      </c>
      <c r="Q2556" s="29" t="n">
        <v>43050</v>
      </c>
      <c r="R2556" s="28" t="n">
        <v>0</v>
      </c>
      <c r="S2556" s="28" t="n">
        <f aca="false">IF(O2556="Won",R2556,IF(O2556="Lost",0,N2556))</f>
        <v>0</v>
      </c>
      <c r="T2556" s="30" t="n">
        <f aca="false">IF(AND(P2556&lt;&gt;"",Q2556&lt;&gt;""),Q2556-P2556,"")</f>
        <v>44</v>
      </c>
      <c r="U2556" s="30" t="str">
        <f aca="false">IF(AND(O2556="Engaging",P2556&lt;&gt;""),'Leia-me'!$B$5-P2556,"")</f>
        <v/>
      </c>
      <c r="V2556" s="25" t="str">
        <f aca="false">IF(O2556&lt;&gt;"Engaging","",IF(U2556&lt;='Leia-me'!$B$6,"Saudável",IF(U2556&lt;='Leia-me'!$B$7,"Esfriando",IF(U2556&lt;='Leia-me'!$B$8,"Última chance","Zumbi"))))</f>
        <v/>
      </c>
      <c r="W2556" s="25" t="n">
        <f aca="false">IF(O2556="Won",1,IF(O2556="Lost",0,""))</f>
        <v>0</v>
      </c>
      <c r="Y2556" s="25" t="str">
        <f aca="false">IF(E2556="","Sim","")</f>
        <v/>
      </c>
    </row>
    <row r="2557" customFormat="false" ht="15" hidden="false" customHeight="false" outlineLevel="0" collapsed="false">
      <c r="A2557" s="25" t="s">
        <v>2814</v>
      </c>
      <c r="B2557" s="25" t="s">
        <v>67</v>
      </c>
      <c r="C2557" s="25" t="s">
        <v>75</v>
      </c>
      <c r="D2557" s="25" t="s">
        <v>78</v>
      </c>
      <c r="E2557" s="25" t="s">
        <v>180</v>
      </c>
      <c r="F2557" s="25" t="s">
        <v>146</v>
      </c>
      <c r="G2557" s="26" t="n">
        <v>3178.24</v>
      </c>
      <c r="H2557" s="27" t="n">
        <v>4540</v>
      </c>
      <c r="I2557" s="25" t="s">
        <v>147</v>
      </c>
      <c r="K2557" s="25" t="n">
        <v>2002</v>
      </c>
      <c r="L2557" s="25" t="s">
        <v>178</v>
      </c>
      <c r="M2557" s="25" t="s">
        <v>171</v>
      </c>
      <c r="N2557" s="28" t="n">
        <v>5482</v>
      </c>
      <c r="O2557" s="25" t="s">
        <v>54</v>
      </c>
      <c r="P2557" s="29" t="n">
        <v>43007</v>
      </c>
      <c r="Q2557" s="29" t="n">
        <v>43017</v>
      </c>
      <c r="R2557" s="28" t="n">
        <v>5689</v>
      </c>
      <c r="S2557" s="28" t="n">
        <f aca="false">IF(O2557="Won",R2557,IF(O2557="Lost",0,N2557))</f>
        <v>5689</v>
      </c>
      <c r="T2557" s="30" t="n">
        <f aca="false">IF(AND(P2557&lt;&gt;"",Q2557&lt;&gt;""),Q2557-P2557,"")</f>
        <v>10</v>
      </c>
      <c r="U2557" s="30" t="str">
        <f aca="false">IF(AND(O2557="Engaging",P2557&lt;&gt;""),'Leia-me'!$B$5-P2557,"")</f>
        <v/>
      </c>
      <c r="V2557" s="25" t="str">
        <f aca="false">IF(O2557&lt;&gt;"Engaging","",IF(U2557&lt;='Leia-me'!$B$6,"Saudável",IF(U2557&lt;='Leia-me'!$B$7,"Esfriando",IF(U2557&lt;='Leia-me'!$B$8,"Última chance","Zumbi"))))</f>
        <v/>
      </c>
      <c r="W2557" s="25" t="n">
        <f aca="false">IF(O2557="Won",1,IF(O2557="Lost",0,""))</f>
        <v>1</v>
      </c>
      <c r="Y2557" s="25" t="str">
        <f aca="false">IF(E2557="","Sim","")</f>
        <v/>
      </c>
    </row>
    <row r="2558" customFormat="false" ht="15" hidden="false" customHeight="false" outlineLevel="0" collapsed="false">
      <c r="A2558" s="25" t="s">
        <v>2815</v>
      </c>
      <c r="B2558" s="25" t="s">
        <v>67</v>
      </c>
      <c r="C2558" s="25" t="s">
        <v>75</v>
      </c>
      <c r="D2558" s="25" t="s">
        <v>78</v>
      </c>
      <c r="E2558" s="25" t="s">
        <v>218</v>
      </c>
      <c r="F2558" s="25" t="s">
        <v>146</v>
      </c>
      <c r="G2558" s="26" t="n">
        <v>4.54</v>
      </c>
      <c r="H2558" s="27" t="n">
        <v>9</v>
      </c>
      <c r="I2558" s="25" t="s">
        <v>147</v>
      </c>
      <c r="K2558" s="25" t="n">
        <v>2017</v>
      </c>
      <c r="L2558" s="25" t="s">
        <v>148</v>
      </c>
      <c r="M2558" s="25" t="s">
        <v>149</v>
      </c>
      <c r="N2558" s="28" t="n">
        <v>55</v>
      </c>
      <c r="O2558" s="25" t="s">
        <v>55</v>
      </c>
      <c r="P2558" s="29" t="n">
        <v>43008</v>
      </c>
      <c r="Q2558" s="29" t="n">
        <v>43015</v>
      </c>
      <c r="R2558" s="28" t="n">
        <v>0</v>
      </c>
      <c r="S2558" s="28" t="n">
        <f aca="false">IF(O2558="Won",R2558,IF(O2558="Lost",0,N2558))</f>
        <v>0</v>
      </c>
      <c r="T2558" s="30" t="n">
        <f aca="false">IF(AND(P2558&lt;&gt;"",Q2558&lt;&gt;""),Q2558-P2558,"")</f>
        <v>7</v>
      </c>
      <c r="U2558" s="30" t="str">
        <f aca="false">IF(AND(O2558="Engaging",P2558&lt;&gt;""),'Leia-me'!$B$5-P2558,"")</f>
        <v/>
      </c>
      <c r="V2558" s="25" t="str">
        <f aca="false">IF(O2558&lt;&gt;"Engaging","",IF(U2558&lt;='Leia-me'!$B$6,"Saudável",IF(U2558&lt;='Leia-me'!$B$7,"Esfriando",IF(U2558&lt;='Leia-me'!$B$8,"Última chance","Zumbi"))))</f>
        <v/>
      </c>
      <c r="W2558" s="25" t="n">
        <f aca="false">IF(O2558="Won",1,IF(O2558="Lost",0,""))</f>
        <v>0</v>
      </c>
      <c r="Y2558" s="25" t="str">
        <f aca="false">IF(E2558="","Sim","")</f>
        <v/>
      </c>
    </row>
    <row r="2559" customFormat="false" ht="15" hidden="false" customHeight="false" outlineLevel="0" collapsed="false">
      <c r="A2559" s="25" t="s">
        <v>2816</v>
      </c>
      <c r="B2559" s="25" t="s">
        <v>67</v>
      </c>
      <c r="C2559" s="25" t="s">
        <v>75</v>
      </c>
      <c r="D2559" s="25" t="s">
        <v>78</v>
      </c>
      <c r="E2559" s="25" t="s">
        <v>195</v>
      </c>
      <c r="F2559" s="25" t="s">
        <v>185</v>
      </c>
      <c r="G2559" s="26" t="n">
        <v>8170.38</v>
      </c>
      <c r="H2559" s="27" t="n">
        <v>16499</v>
      </c>
      <c r="I2559" s="25" t="s">
        <v>196</v>
      </c>
      <c r="K2559" s="25" t="n">
        <v>1997</v>
      </c>
      <c r="L2559" s="25" t="s">
        <v>186</v>
      </c>
      <c r="M2559" s="25" t="s">
        <v>171</v>
      </c>
      <c r="N2559" s="28" t="n">
        <v>550</v>
      </c>
      <c r="O2559" s="25" t="s">
        <v>55</v>
      </c>
      <c r="P2559" s="29" t="n">
        <v>43011</v>
      </c>
      <c r="Q2559" s="29" t="n">
        <v>43012</v>
      </c>
      <c r="R2559" s="28" t="n">
        <v>0</v>
      </c>
      <c r="S2559" s="28" t="n">
        <f aca="false">IF(O2559="Won",R2559,IF(O2559="Lost",0,N2559))</f>
        <v>0</v>
      </c>
      <c r="T2559" s="30" t="n">
        <f aca="false">IF(AND(P2559&lt;&gt;"",Q2559&lt;&gt;""),Q2559-P2559,"")</f>
        <v>1</v>
      </c>
      <c r="U2559" s="30" t="str">
        <f aca="false">IF(AND(O2559="Engaging",P2559&lt;&gt;""),'Leia-me'!$B$5-P2559,"")</f>
        <v/>
      </c>
      <c r="V2559" s="25" t="str">
        <f aca="false">IF(O2559&lt;&gt;"Engaging","",IF(U2559&lt;='Leia-me'!$B$6,"Saudável",IF(U2559&lt;='Leia-me'!$B$7,"Esfriando",IF(U2559&lt;='Leia-me'!$B$8,"Última chance","Zumbi"))))</f>
        <v/>
      </c>
      <c r="W2559" s="25" t="n">
        <f aca="false">IF(O2559="Won",1,IF(O2559="Lost",0,""))</f>
        <v>0</v>
      </c>
      <c r="Y2559" s="25" t="str">
        <f aca="false">IF(E2559="","Sim","")</f>
        <v/>
      </c>
    </row>
    <row r="2560" customFormat="false" ht="15" hidden="false" customHeight="false" outlineLevel="0" collapsed="false">
      <c r="A2560" s="25" t="s">
        <v>2817</v>
      </c>
      <c r="B2560" s="25" t="s">
        <v>67</v>
      </c>
      <c r="C2560" s="25" t="s">
        <v>75</v>
      </c>
      <c r="D2560" s="25" t="s">
        <v>78</v>
      </c>
      <c r="E2560" s="25" t="s">
        <v>198</v>
      </c>
      <c r="F2560" s="25" t="s">
        <v>177</v>
      </c>
      <c r="G2560" s="26" t="n">
        <v>2819.5</v>
      </c>
      <c r="H2560" s="27" t="n">
        <v>7227</v>
      </c>
      <c r="I2560" s="25" t="s">
        <v>147</v>
      </c>
      <c r="J2560" s="25" t="s">
        <v>199</v>
      </c>
      <c r="K2560" s="25" t="n">
        <v>1991</v>
      </c>
      <c r="L2560" s="25" t="s">
        <v>178</v>
      </c>
      <c r="M2560" s="25" t="s">
        <v>171</v>
      </c>
      <c r="N2560" s="28" t="n">
        <v>5482</v>
      </c>
      <c r="O2560" s="25" t="s">
        <v>55</v>
      </c>
      <c r="P2560" s="29" t="n">
        <v>43011</v>
      </c>
      <c r="Q2560" s="29" t="n">
        <v>43013</v>
      </c>
      <c r="R2560" s="28" t="n">
        <v>0</v>
      </c>
      <c r="S2560" s="28" t="n">
        <f aca="false">IF(O2560="Won",R2560,IF(O2560="Lost",0,N2560))</f>
        <v>0</v>
      </c>
      <c r="T2560" s="30" t="n">
        <f aca="false">IF(AND(P2560&lt;&gt;"",Q2560&lt;&gt;""),Q2560-P2560,"")</f>
        <v>2</v>
      </c>
      <c r="U2560" s="30" t="str">
        <f aca="false">IF(AND(O2560="Engaging",P2560&lt;&gt;""),'Leia-me'!$B$5-P2560,"")</f>
        <v/>
      </c>
      <c r="V2560" s="25" t="str">
        <f aca="false">IF(O2560&lt;&gt;"Engaging","",IF(U2560&lt;='Leia-me'!$B$6,"Saudável",IF(U2560&lt;='Leia-me'!$B$7,"Esfriando",IF(U2560&lt;='Leia-me'!$B$8,"Última chance","Zumbi"))))</f>
        <v/>
      </c>
      <c r="W2560" s="25" t="n">
        <f aca="false">IF(O2560="Won",1,IF(O2560="Lost",0,""))</f>
        <v>0</v>
      </c>
      <c r="Y2560" s="25" t="str">
        <f aca="false">IF(E2560="","Sim","")</f>
        <v/>
      </c>
    </row>
    <row r="2561" customFormat="false" ht="15" hidden="false" customHeight="false" outlineLevel="0" collapsed="false">
      <c r="A2561" s="25" t="s">
        <v>2818</v>
      </c>
      <c r="B2561" s="25" t="s">
        <v>67</v>
      </c>
      <c r="C2561" s="25" t="s">
        <v>75</v>
      </c>
      <c r="D2561" s="25" t="s">
        <v>78</v>
      </c>
      <c r="E2561" s="25" t="s">
        <v>145</v>
      </c>
      <c r="F2561" s="25" t="s">
        <v>146</v>
      </c>
      <c r="G2561" s="26" t="n">
        <v>3922.42</v>
      </c>
      <c r="H2561" s="27" t="n">
        <v>6837</v>
      </c>
      <c r="I2561" s="25" t="s">
        <v>147</v>
      </c>
      <c r="K2561" s="25" t="n">
        <v>1992</v>
      </c>
      <c r="L2561" s="25" t="s">
        <v>160</v>
      </c>
      <c r="M2561" s="25" t="s">
        <v>149</v>
      </c>
      <c r="N2561" s="28" t="n">
        <v>3393</v>
      </c>
      <c r="O2561" s="25" t="s">
        <v>55</v>
      </c>
      <c r="P2561" s="29" t="n">
        <v>43011</v>
      </c>
      <c r="Q2561" s="29" t="n">
        <v>43018</v>
      </c>
      <c r="R2561" s="28" t="n">
        <v>0</v>
      </c>
      <c r="S2561" s="28" t="n">
        <f aca="false">IF(O2561="Won",R2561,IF(O2561="Lost",0,N2561))</f>
        <v>0</v>
      </c>
      <c r="T2561" s="30" t="n">
        <f aca="false">IF(AND(P2561&lt;&gt;"",Q2561&lt;&gt;""),Q2561-P2561,"")</f>
        <v>7</v>
      </c>
      <c r="U2561" s="30" t="str">
        <f aca="false">IF(AND(O2561="Engaging",P2561&lt;&gt;""),'Leia-me'!$B$5-P2561,"")</f>
        <v/>
      </c>
      <c r="V2561" s="25" t="str">
        <f aca="false">IF(O2561&lt;&gt;"Engaging","",IF(U2561&lt;='Leia-me'!$B$6,"Saudável",IF(U2561&lt;='Leia-me'!$B$7,"Esfriando",IF(U2561&lt;='Leia-me'!$B$8,"Última chance","Zumbi"))))</f>
        <v/>
      </c>
      <c r="W2561" s="25" t="n">
        <f aca="false">IF(O2561="Won",1,IF(O2561="Lost",0,""))</f>
        <v>0</v>
      </c>
      <c r="Y2561" s="25" t="str">
        <f aca="false">IF(E2561="","Sim","")</f>
        <v/>
      </c>
    </row>
    <row r="2562" customFormat="false" ht="15" hidden="false" customHeight="false" outlineLevel="0" collapsed="false">
      <c r="A2562" s="25" t="s">
        <v>2819</v>
      </c>
      <c r="B2562" s="25" t="s">
        <v>67</v>
      </c>
      <c r="C2562" s="25" t="s">
        <v>75</v>
      </c>
      <c r="D2562" s="25" t="s">
        <v>78</v>
      </c>
      <c r="E2562" s="25" t="s">
        <v>169</v>
      </c>
      <c r="F2562" s="25" t="s">
        <v>168</v>
      </c>
      <c r="G2562" s="26" t="n">
        <v>2403.58</v>
      </c>
      <c r="H2562" s="27" t="n">
        <v>8801</v>
      </c>
      <c r="I2562" s="25" t="s">
        <v>147</v>
      </c>
      <c r="K2562" s="25" t="n">
        <v>1986</v>
      </c>
      <c r="L2562" s="25" t="s">
        <v>160</v>
      </c>
      <c r="M2562" s="25" t="s">
        <v>149</v>
      </c>
      <c r="N2562" s="28" t="n">
        <v>3393</v>
      </c>
      <c r="O2562" s="25" t="s">
        <v>54</v>
      </c>
      <c r="P2562" s="29" t="n">
        <v>43011</v>
      </c>
      <c r="Q2562" s="29" t="n">
        <v>43047</v>
      </c>
      <c r="R2562" s="28" t="n">
        <v>3207</v>
      </c>
      <c r="S2562" s="28" t="n">
        <f aca="false">IF(O2562="Won",R2562,IF(O2562="Lost",0,N2562))</f>
        <v>3207</v>
      </c>
      <c r="T2562" s="30" t="n">
        <f aca="false">IF(AND(P2562&lt;&gt;"",Q2562&lt;&gt;""),Q2562-P2562,"")</f>
        <v>36</v>
      </c>
      <c r="U2562" s="30" t="str">
        <f aca="false">IF(AND(O2562="Engaging",P2562&lt;&gt;""),'Leia-me'!$B$5-P2562,"")</f>
        <v/>
      </c>
      <c r="V2562" s="25" t="str">
        <f aca="false">IF(O2562&lt;&gt;"Engaging","",IF(U2562&lt;='Leia-me'!$B$6,"Saudável",IF(U2562&lt;='Leia-me'!$B$7,"Esfriando",IF(U2562&lt;='Leia-me'!$B$8,"Última chance","Zumbi"))))</f>
        <v/>
      </c>
      <c r="W2562" s="25" t="n">
        <f aca="false">IF(O2562="Won",1,IF(O2562="Lost",0,""))</f>
        <v>1</v>
      </c>
      <c r="Y2562" s="25" t="str">
        <f aca="false">IF(E2562="","Sim","")</f>
        <v/>
      </c>
    </row>
    <row r="2563" customFormat="false" ht="15" hidden="false" customHeight="false" outlineLevel="0" collapsed="false">
      <c r="A2563" s="25" t="s">
        <v>2820</v>
      </c>
      <c r="B2563" s="25" t="s">
        <v>67</v>
      </c>
      <c r="C2563" s="25" t="s">
        <v>75</v>
      </c>
      <c r="D2563" s="25" t="s">
        <v>78</v>
      </c>
      <c r="E2563" s="25" t="s">
        <v>225</v>
      </c>
      <c r="F2563" s="25" t="s">
        <v>211</v>
      </c>
      <c r="G2563" s="26" t="n">
        <v>1376.8</v>
      </c>
      <c r="H2563" s="27" t="n">
        <v>1165</v>
      </c>
      <c r="I2563" s="25" t="s">
        <v>226</v>
      </c>
      <c r="K2563" s="25" t="n">
        <v>1988</v>
      </c>
      <c r="L2563" s="25" t="s">
        <v>186</v>
      </c>
      <c r="M2563" s="25" t="s">
        <v>171</v>
      </c>
      <c r="N2563" s="28" t="n">
        <v>550</v>
      </c>
      <c r="O2563" s="25" t="s">
        <v>54</v>
      </c>
      <c r="P2563" s="29" t="n">
        <v>43014</v>
      </c>
      <c r="Q2563" s="29" t="n">
        <v>43059</v>
      </c>
      <c r="R2563" s="28" t="n">
        <v>415</v>
      </c>
      <c r="S2563" s="28" t="n">
        <f aca="false">IF(O2563="Won",R2563,IF(O2563="Lost",0,N2563))</f>
        <v>415</v>
      </c>
      <c r="T2563" s="30" t="n">
        <f aca="false">IF(AND(P2563&lt;&gt;"",Q2563&lt;&gt;""),Q2563-P2563,"")</f>
        <v>45</v>
      </c>
      <c r="U2563" s="30" t="str">
        <f aca="false">IF(AND(O2563="Engaging",P2563&lt;&gt;""),'Leia-me'!$B$5-P2563,"")</f>
        <v/>
      </c>
      <c r="V2563" s="25" t="str">
        <f aca="false">IF(O2563&lt;&gt;"Engaging","",IF(U2563&lt;='Leia-me'!$B$6,"Saudável",IF(U2563&lt;='Leia-me'!$B$7,"Esfriando",IF(U2563&lt;='Leia-me'!$B$8,"Última chance","Zumbi"))))</f>
        <v/>
      </c>
      <c r="W2563" s="25" t="n">
        <f aca="false">IF(O2563="Won",1,IF(O2563="Lost",0,""))</f>
        <v>1</v>
      </c>
      <c r="Y2563" s="25" t="str">
        <f aca="false">IF(E2563="","Sim","")</f>
        <v/>
      </c>
    </row>
    <row r="2564" customFormat="false" ht="15" hidden="false" customHeight="false" outlineLevel="0" collapsed="false">
      <c r="A2564" s="25" t="s">
        <v>2821</v>
      </c>
      <c r="B2564" s="25" t="s">
        <v>67</v>
      </c>
      <c r="C2564" s="25" t="s">
        <v>75</v>
      </c>
      <c r="D2564" s="25" t="s">
        <v>78</v>
      </c>
      <c r="E2564" s="25" t="s">
        <v>176</v>
      </c>
      <c r="F2564" s="25" t="s">
        <v>177</v>
      </c>
      <c r="G2564" s="26" t="n">
        <v>1698.2</v>
      </c>
      <c r="H2564" s="27" t="n">
        <v>3798</v>
      </c>
      <c r="I2564" s="25" t="s">
        <v>147</v>
      </c>
      <c r="K2564" s="25" t="n">
        <v>1987</v>
      </c>
      <c r="L2564" s="25" t="s">
        <v>160</v>
      </c>
      <c r="M2564" s="25" t="s">
        <v>149</v>
      </c>
      <c r="N2564" s="28" t="n">
        <v>3393</v>
      </c>
      <c r="O2564" s="25" t="s">
        <v>54</v>
      </c>
      <c r="P2564" s="29" t="n">
        <v>43014</v>
      </c>
      <c r="Q2564" s="29" t="n">
        <v>43016</v>
      </c>
      <c r="R2564" s="28" t="n">
        <v>3212</v>
      </c>
      <c r="S2564" s="28" t="n">
        <f aca="false">IF(O2564="Won",R2564,IF(O2564="Lost",0,N2564))</f>
        <v>3212</v>
      </c>
      <c r="T2564" s="30" t="n">
        <f aca="false">IF(AND(P2564&lt;&gt;"",Q2564&lt;&gt;""),Q2564-P2564,"")</f>
        <v>2</v>
      </c>
      <c r="U2564" s="30" t="str">
        <f aca="false">IF(AND(O2564="Engaging",P2564&lt;&gt;""),'Leia-me'!$B$5-P2564,"")</f>
        <v/>
      </c>
      <c r="V2564" s="25" t="str">
        <f aca="false">IF(O2564&lt;&gt;"Engaging","",IF(U2564&lt;='Leia-me'!$B$6,"Saudável",IF(U2564&lt;='Leia-me'!$B$7,"Esfriando",IF(U2564&lt;='Leia-me'!$B$8,"Última chance","Zumbi"))))</f>
        <v/>
      </c>
      <c r="W2564" s="25" t="n">
        <f aca="false">IF(O2564="Won",1,IF(O2564="Lost",0,""))</f>
        <v>1</v>
      </c>
      <c r="Y2564" s="25" t="str">
        <f aca="false">IF(E2564="","Sim","")</f>
        <v/>
      </c>
    </row>
    <row r="2565" customFormat="false" ht="15" hidden="false" customHeight="false" outlineLevel="0" collapsed="false">
      <c r="A2565" s="25" t="s">
        <v>2822</v>
      </c>
      <c r="B2565" s="25" t="s">
        <v>67</v>
      </c>
      <c r="C2565" s="25" t="s">
        <v>75</v>
      </c>
      <c r="D2565" s="25" t="s">
        <v>78</v>
      </c>
      <c r="E2565" s="25" t="s">
        <v>240</v>
      </c>
      <c r="F2565" s="25" t="s">
        <v>185</v>
      </c>
      <c r="G2565" s="26" t="n">
        <v>1223.72</v>
      </c>
      <c r="H2565" s="27" t="n">
        <v>2497</v>
      </c>
      <c r="I2565" s="25" t="s">
        <v>241</v>
      </c>
      <c r="K2565" s="25" t="n">
        <v>2000</v>
      </c>
      <c r="L2565" s="25" t="s">
        <v>170</v>
      </c>
      <c r="M2565" s="25" t="s">
        <v>171</v>
      </c>
      <c r="N2565" s="28" t="n">
        <v>1096</v>
      </c>
      <c r="O2565" s="25" t="s">
        <v>55</v>
      </c>
      <c r="P2565" s="29" t="n">
        <v>43016</v>
      </c>
      <c r="Q2565" s="29" t="n">
        <v>43022</v>
      </c>
      <c r="R2565" s="28" t="n">
        <v>0</v>
      </c>
      <c r="S2565" s="28" t="n">
        <f aca="false">IF(O2565="Won",R2565,IF(O2565="Lost",0,N2565))</f>
        <v>0</v>
      </c>
      <c r="T2565" s="30" t="n">
        <f aca="false">IF(AND(P2565&lt;&gt;"",Q2565&lt;&gt;""),Q2565-P2565,"")</f>
        <v>6</v>
      </c>
      <c r="U2565" s="30" t="str">
        <f aca="false">IF(AND(O2565="Engaging",P2565&lt;&gt;""),'Leia-me'!$B$5-P2565,"")</f>
        <v/>
      </c>
      <c r="V2565" s="25" t="str">
        <f aca="false">IF(O2565&lt;&gt;"Engaging","",IF(U2565&lt;='Leia-me'!$B$6,"Saudável",IF(U2565&lt;='Leia-me'!$B$7,"Esfriando",IF(U2565&lt;='Leia-me'!$B$8,"Última chance","Zumbi"))))</f>
        <v/>
      </c>
      <c r="W2565" s="25" t="n">
        <f aca="false">IF(O2565="Won",1,IF(O2565="Lost",0,""))</f>
        <v>0</v>
      </c>
      <c r="Y2565" s="25" t="str">
        <f aca="false">IF(E2565="","Sim","")</f>
        <v/>
      </c>
    </row>
    <row r="2566" customFormat="false" ht="15" hidden="false" customHeight="false" outlineLevel="0" collapsed="false">
      <c r="A2566" s="25" t="s">
        <v>2823</v>
      </c>
      <c r="B2566" s="25" t="s">
        <v>67</v>
      </c>
      <c r="C2566" s="25" t="s">
        <v>75</v>
      </c>
      <c r="D2566" s="25" t="s">
        <v>78</v>
      </c>
      <c r="E2566" s="25" t="s">
        <v>251</v>
      </c>
      <c r="F2566" s="25" t="s">
        <v>211</v>
      </c>
      <c r="G2566" s="26" t="n">
        <v>332.43</v>
      </c>
      <c r="H2566" s="27" t="n">
        <v>799</v>
      </c>
      <c r="I2566" s="25" t="s">
        <v>147</v>
      </c>
      <c r="K2566" s="25" t="n">
        <v>1995</v>
      </c>
      <c r="L2566" s="25" t="s">
        <v>1834</v>
      </c>
      <c r="M2566" s="25" t="s">
        <v>171</v>
      </c>
      <c r="N2566" s="28" t="n">
        <v>4821</v>
      </c>
      <c r="O2566" s="25" t="s">
        <v>55</v>
      </c>
      <c r="P2566" s="29" t="n">
        <v>43016</v>
      </c>
      <c r="Q2566" s="29" t="n">
        <v>43017</v>
      </c>
      <c r="R2566" s="28" t="n">
        <v>0</v>
      </c>
      <c r="S2566" s="28" t="n">
        <f aca="false">IF(O2566="Won",R2566,IF(O2566="Lost",0,N2566))</f>
        <v>0</v>
      </c>
      <c r="T2566" s="30" t="n">
        <f aca="false">IF(AND(P2566&lt;&gt;"",Q2566&lt;&gt;""),Q2566-P2566,"")</f>
        <v>1</v>
      </c>
      <c r="U2566" s="30" t="str">
        <f aca="false">IF(AND(O2566="Engaging",P2566&lt;&gt;""),'Leia-me'!$B$5-P2566,"")</f>
        <v/>
      </c>
      <c r="V2566" s="25" t="str">
        <f aca="false">IF(O2566&lt;&gt;"Engaging","",IF(U2566&lt;='Leia-me'!$B$6,"Saudável",IF(U2566&lt;='Leia-me'!$B$7,"Esfriando",IF(U2566&lt;='Leia-me'!$B$8,"Última chance","Zumbi"))))</f>
        <v/>
      </c>
      <c r="W2566" s="25" t="n">
        <f aca="false">IF(O2566="Won",1,IF(O2566="Lost",0,""))</f>
        <v>0</v>
      </c>
      <c r="X2566" s="25" t="s">
        <v>1835</v>
      </c>
      <c r="Y2566" s="25" t="str">
        <f aca="false">IF(E2566="","Sim","")</f>
        <v/>
      </c>
    </row>
    <row r="2567" customFormat="false" ht="15" hidden="false" customHeight="false" outlineLevel="0" collapsed="false">
      <c r="A2567" s="25" t="s">
        <v>2824</v>
      </c>
      <c r="B2567" s="25" t="s">
        <v>67</v>
      </c>
      <c r="C2567" s="25" t="s">
        <v>75</v>
      </c>
      <c r="D2567" s="25" t="s">
        <v>78</v>
      </c>
      <c r="E2567" s="25" t="s">
        <v>207</v>
      </c>
      <c r="F2567" s="25" t="s">
        <v>168</v>
      </c>
      <c r="G2567" s="26" t="n">
        <v>375.43</v>
      </c>
      <c r="H2567" s="27" t="n">
        <v>1190</v>
      </c>
      <c r="I2567" s="25" t="s">
        <v>147</v>
      </c>
      <c r="K2567" s="25" t="n">
        <v>1985</v>
      </c>
      <c r="L2567" s="25" t="s">
        <v>186</v>
      </c>
      <c r="M2567" s="25" t="s">
        <v>171</v>
      </c>
      <c r="N2567" s="28" t="n">
        <v>550</v>
      </c>
      <c r="O2567" s="25" t="s">
        <v>55</v>
      </c>
      <c r="P2567" s="29" t="n">
        <v>43017</v>
      </c>
      <c r="Q2567" s="29" t="n">
        <v>43066</v>
      </c>
      <c r="R2567" s="28" t="n">
        <v>0</v>
      </c>
      <c r="S2567" s="28" t="n">
        <f aca="false">IF(O2567="Won",R2567,IF(O2567="Lost",0,N2567))</f>
        <v>0</v>
      </c>
      <c r="T2567" s="30" t="n">
        <f aca="false">IF(AND(P2567&lt;&gt;"",Q2567&lt;&gt;""),Q2567-P2567,"")</f>
        <v>49</v>
      </c>
      <c r="U2567" s="30" t="str">
        <f aca="false">IF(AND(O2567="Engaging",P2567&lt;&gt;""),'Leia-me'!$B$5-P2567,"")</f>
        <v/>
      </c>
      <c r="V2567" s="25" t="str">
        <f aca="false">IF(O2567&lt;&gt;"Engaging","",IF(U2567&lt;='Leia-me'!$B$6,"Saudável",IF(U2567&lt;='Leia-me'!$B$7,"Esfriando",IF(U2567&lt;='Leia-me'!$B$8,"Última chance","Zumbi"))))</f>
        <v/>
      </c>
      <c r="W2567" s="25" t="n">
        <f aca="false">IF(O2567="Won",1,IF(O2567="Lost",0,""))</f>
        <v>0</v>
      </c>
      <c r="Y2567" s="25" t="str">
        <f aca="false">IF(E2567="","Sim","")</f>
        <v/>
      </c>
    </row>
    <row r="2568" customFormat="false" ht="15" hidden="false" customHeight="false" outlineLevel="0" collapsed="false">
      <c r="A2568" s="25" t="s">
        <v>2825</v>
      </c>
      <c r="B2568" s="25" t="s">
        <v>67</v>
      </c>
      <c r="C2568" s="25" t="s">
        <v>75</v>
      </c>
      <c r="D2568" s="25" t="s">
        <v>78</v>
      </c>
      <c r="E2568" s="25" t="s">
        <v>191</v>
      </c>
      <c r="F2568" s="25" t="s">
        <v>192</v>
      </c>
      <c r="G2568" s="26" t="n">
        <v>2714.9</v>
      </c>
      <c r="H2568" s="27" t="n">
        <v>2641</v>
      </c>
      <c r="I2568" s="25" t="s">
        <v>147</v>
      </c>
      <c r="J2568" s="25" t="s">
        <v>193</v>
      </c>
      <c r="K2568" s="25" t="n">
        <v>1998</v>
      </c>
      <c r="L2568" s="25" t="s">
        <v>1834</v>
      </c>
      <c r="M2568" s="25" t="s">
        <v>171</v>
      </c>
      <c r="N2568" s="28" t="n">
        <v>4821</v>
      </c>
      <c r="O2568" s="25" t="s">
        <v>55</v>
      </c>
      <c r="P2568" s="29" t="n">
        <v>43023</v>
      </c>
      <c r="Q2568" s="29" t="n">
        <v>43027</v>
      </c>
      <c r="R2568" s="28" t="n">
        <v>0</v>
      </c>
      <c r="S2568" s="28" t="n">
        <f aca="false">IF(O2568="Won",R2568,IF(O2568="Lost",0,N2568))</f>
        <v>0</v>
      </c>
      <c r="T2568" s="30" t="n">
        <f aca="false">IF(AND(P2568&lt;&gt;"",Q2568&lt;&gt;""),Q2568-P2568,"")</f>
        <v>4</v>
      </c>
      <c r="U2568" s="30" t="str">
        <f aca="false">IF(AND(O2568="Engaging",P2568&lt;&gt;""),'Leia-me'!$B$5-P2568,"")</f>
        <v/>
      </c>
      <c r="V2568" s="25" t="str">
        <f aca="false">IF(O2568&lt;&gt;"Engaging","",IF(U2568&lt;='Leia-me'!$B$6,"Saudável",IF(U2568&lt;='Leia-me'!$B$7,"Esfriando",IF(U2568&lt;='Leia-me'!$B$8,"Última chance","Zumbi"))))</f>
        <v/>
      </c>
      <c r="W2568" s="25" t="n">
        <f aca="false">IF(O2568="Won",1,IF(O2568="Lost",0,""))</f>
        <v>0</v>
      </c>
      <c r="X2568" s="25" t="s">
        <v>1835</v>
      </c>
      <c r="Y2568" s="25" t="str">
        <f aca="false">IF(E2568="","Sim","")</f>
        <v/>
      </c>
    </row>
    <row r="2569" customFormat="false" ht="15" hidden="false" customHeight="false" outlineLevel="0" collapsed="false">
      <c r="A2569" s="25" t="s">
        <v>2826</v>
      </c>
      <c r="B2569" s="25" t="s">
        <v>67</v>
      </c>
      <c r="C2569" s="25" t="s">
        <v>75</v>
      </c>
      <c r="D2569" s="25" t="s">
        <v>78</v>
      </c>
      <c r="E2569" s="25" t="s">
        <v>191</v>
      </c>
      <c r="F2569" s="25" t="s">
        <v>192</v>
      </c>
      <c r="G2569" s="26" t="n">
        <v>2714.9</v>
      </c>
      <c r="H2569" s="27" t="n">
        <v>2641</v>
      </c>
      <c r="I2569" s="25" t="s">
        <v>147</v>
      </c>
      <c r="J2569" s="25" t="s">
        <v>193</v>
      </c>
      <c r="K2569" s="25" t="n">
        <v>1998</v>
      </c>
      <c r="L2569" s="25" t="s">
        <v>148</v>
      </c>
      <c r="M2569" s="25" t="s">
        <v>149</v>
      </c>
      <c r="N2569" s="28" t="n">
        <v>55</v>
      </c>
      <c r="O2569" s="25" t="s">
        <v>55</v>
      </c>
      <c r="P2569" s="29" t="n">
        <v>43024</v>
      </c>
      <c r="Q2569" s="29" t="n">
        <v>43032</v>
      </c>
      <c r="R2569" s="28" t="n">
        <v>0</v>
      </c>
      <c r="S2569" s="28" t="n">
        <f aca="false">IF(O2569="Won",R2569,IF(O2569="Lost",0,N2569))</f>
        <v>0</v>
      </c>
      <c r="T2569" s="30" t="n">
        <f aca="false">IF(AND(P2569&lt;&gt;"",Q2569&lt;&gt;""),Q2569-P2569,"")</f>
        <v>8</v>
      </c>
      <c r="U2569" s="30" t="str">
        <f aca="false">IF(AND(O2569="Engaging",P2569&lt;&gt;""),'Leia-me'!$B$5-P2569,"")</f>
        <v/>
      </c>
      <c r="V2569" s="25" t="str">
        <f aca="false">IF(O2569&lt;&gt;"Engaging","",IF(U2569&lt;='Leia-me'!$B$6,"Saudável",IF(U2569&lt;='Leia-me'!$B$7,"Esfriando",IF(U2569&lt;='Leia-me'!$B$8,"Última chance","Zumbi"))))</f>
        <v/>
      </c>
      <c r="W2569" s="25" t="n">
        <f aca="false">IF(O2569="Won",1,IF(O2569="Lost",0,""))</f>
        <v>0</v>
      </c>
      <c r="Y2569" s="25" t="str">
        <f aca="false">IF(E2569="","Sim","")</f>
        <v/>
      </c>
    </row>
    <row r="2570" customFormat="false" ht="15" hidden="false" customHeight="false" outlineLevel="0" collapsed="false">
      <c r="A2570" s="25" t="s">
        <v>2827</v>
      </c>
      <c r="B2570" s="25" t="s">
        <v>67</v>
      </c>
      <c r="C2570" s="25" t="s">
        <v>75</v>
      </c>
      <c r="D2570" s="25" t="s">
        <v>78</v>
      </c>
      <c r="E2570" s="25" t="s">
        <v>188</v>
      </c>
      <c r="F2570" s="25" t="s">
        <v>185</v>
      </c>
      <c r="G2570" s="26" t="n">
        <v>1008.06</v>
      </c>
      <c r="H2570" s="27" t="n">
        <v>1238</v>
      </c>
      <c r="I2570" s="25" t="s">
        <v>147</v>
      </c>
      <c r="K2570" s="25" t="n">
        <v>1983</v>
      </c>
      <c r="L2570" s="25" t="s">
        <v>1834</v>
      </c>
      <c r="M2570" s="25" t="s">
        <v>171</v>
      </c>
      <c r="N2570" s="28" t="n">
        <v>4821</v>
      </c>
      <c r="O2570" s="25" t="s">
        <v>55</v>
      </c>
      <c r="P2570" s="29" t="n">
        <v>43025</v>
      </c>
      <c r="Q2570" s="29" t="n">
        <v>43031</v>
      </c>
      <c r="R2570" s="28" t="n">
        <v>0</v>
      </c>
      <c r="S2570" s="28" t="n">
        <f aca="false">IF(O2570="Won",R2570,IF(O2570="Lost",0,N2570))</f>
        <v>0</v>
      </c>
      <c r="T2570" s="30" t="n">
        <f aca="false">IF(AND(P2570&lt;&gt;"",Q2570&lt;&gt;""),Q2570-P2570,"")</f>
        <v>6</v>
      </c>
      <c r="U2570" s="30" t="str">
        <f aca="false">IF(AND(O2570="Engaging",P2570&lt;&gt;""),'Leia-me'!$B$5-P2570,"")</f>
        <v/>
      </c>
      <c r="V2570" s="25" t="str">
        <f aca="false">IF(O2570&lt;&gt;"Engaging","",IF(U2570&lt;='Leia-me'!$B$6,"Saudável",IF(U2570&lt;='Leia-me'!$B$7,"Esfriando",IF(U2570&lt;='Leia-me'!$B$8,"Última chance","Zumbi"))))</f>
        <v/>
      </c>
      <c r="W2570" s="25" t="n">
        <f aca="false">IF(O2570="Won",1,IF(O2570="Lost",0,""))</f>
        <v>0</v>
      </c>
      <c r="X2570" s="25" t="s">
        <v>1835</v>
      </c>
      <c r="Y2570" s="25" t="str">
        <f aca="false">IF(E2570="","Sim","")</f>
        <v/>
      </c>
    </row>
    <row r="2571" customFormat="false" ht="15" hidden="false" customHeight="false" outlineLevel="0" collapsed="false">
      <c r="A2571" s="25" t="s">
        <v>2828</v>
      </c>
      <c r="B2571" s="25" t="s">
        <v>67</v>
      </c>
      <c r="C2571" s="25" t="s">
        <v>75</v>
      </c>
      <c r="D2571" s="25" t="s">
        <v>78</v>
      </c>
      <c r="E2571" s="25" t="s">
        <v>207</v>
      </c>
      <c r="F2571" s="25" t="s">
        <v>168</v>
      </c>
      <c r="G2571" s="26" t="n">
        <v>375.43</v>
      </c>
      <c r="H2571" s="27" t="n">
        <v>1190</v>
      </c>
      <c r="I2571" s="25" t="s">
        <v>147</v>
      </c>
      <c r="K2571" s="25" t="n">
        <v>1985</v>
      </c>
      <c r="L2571" s="25" t="s">
        <v>160</v>
      </c>
      <c r="M2571" s="25" t="s">
        <v>149</v>
      </c>
      <c r="N2571" s="28" t="n">
        <v>3393</v>
      </c>
      <c r="O2571" s="25" t="s">
        <v>55</v>
      </c>
      <c r="P2571" s="29" t="n">
        <v>43026</v>
      </c>
      <c r="Q2571" s="29" t="n">
        <v>43032</v>
      </c>
      <c r="R2571" s="28" t="n">
        <v>0</v>
      </c>
      <c r="S2571" s="28" t="n">
        <f aca="false">IF(O2571="Won",R2571,IF(O2571="Lost",0,N2571))</f>
        <v>0</v>
      </c>
      <c r="T2571" s="30" t="n">
        <f aca="false">IF(AND(P2571&lt;&gt;"",Q2571&lt;&gt;""),Q2571-P2571,"")</f>
        <v>6</v>
      </c>
      <c r="U2571" s="30" t="str">
        <f aca="false">IF(AND(O2571="Engaging",P2571&lt;&gt;""),'Leia-me'!$B$5-P2571,"")</f>
        <v/>
      </c>
      <c r="V2571" s="25" t="str">
        <f aca="false">IF(O2571&lt;&gt;"Engaging","",IF(U2571&lt;='Leia-me'!$B$6,"Saudável",IF(U2571&lt;='Leia-me'!$B$7,"Esfriando",IF(U2571&lt;='Leia-me'!$B$8,"Última chance","Zumbi"))))</f>
        <v/>
      </c>
      <c r="W2571" s="25" t="n">
        <f aca="false">IF(O2571="Won",1,IF(O2571="Lost",0,""))</f>
        <v>0</v>
      </c>
      <c r="Y2571" s="25" t="str">
        <f aca="false">IF(E2571="","Sim","")</f>
        <v/>
      </c>
    </row>
    <row r="2572" customFormat="false" ht="15" hidden="false" customHeight="false" outlineLevel="0" collapsed="false">
      <c r="A2572" s="25" t="s">
        <v>2829</v>
      </c>
      <c r="B2572" s="25" t="s">
        <v>67</v>
      </c>
      <c r="C2572" s="25" t="s">
        <v>75</v>
      </c>
      <c r="D2572" s="25" t="s">
        <v>78</v>
      </c>
      <c r="E2572" s="25" t="s">
        <v>195</v>
      </c>
      <c r="F2572" s="25" t="s">
        <v>185</v>
      </c>
      <c r="G2572" s="26" t="n">
        <v>8170.38</v>
      </c>
      <c r="H2572" s="27" t="n">
        <v>16499</v>
      </c>
      <c r="I2572" s="25" t="s">
        <v>196</v>
      </c>
      <c r="K2572" s="25" t="n">
        <v>1997</v>
      </c>
      <c r="L2572" s="25" t="s">
        <v>148</v>
      </c>
      <c r="M2572" s="25" t="s">
        <v>149</v>
      </c>
      <c r="N2572" s="28" t="n">
        <v>55</v>
      </c>
      <c r="O2572" s="25" t="s">
        <v>55</v>
      </c>
      <c r="P2572" s="29" t="n">
        <v>43027</v>
      </c>
      <c r="Q2572" s="29" t="n">
        <v>43028</v>
      </c>
      <c r="R2572" s="28" t="n">
        <v>0</v>
      </c>
      <c r="S2572" s="28" t="n">
        <f aca="false">IF(O2572="Won",R2572,IF(O2572="Lost",0,N2572))</f>
        <v>0</v>
      </c>
      <c r="T2572" s="30" t="n">
        <f aca="false">IF(AND(P2572&lt;&gt;"",Q2572&lt;&gt;""),Q2572-P2572,"")</f>
        <v>1</v>
      </c>
      <c r="U2572" s="30" t="str">
        <f aca="false">IF(AND(O2572="Engaging",P2572&lt;&gt;""),'Leia-me'!$B$5-P2572,"")</f>
        <v/>
      </c>
      <c r="V2572" s="25" t="str">
        <f aca="false">IF(O2572&lt;&gt;"Engaging","",IF(U2572&lt;='Leia-me'!$B$6,"Saudável",IF(U2572&lt;='Leia-me'!$B$7,"Esfriando",IF(U2572&lt;='Leia-me'!$B$8,"Última chance","Zumbi"))))</f>
        <v/>
      </c>
      <c r="W2572" s="25" t="n">
        <f aca="false">IF(O2572="Won",1,IF(O2572="Lost",0,""))</f>
        <v>0</v>
      </c>
      <c r="Y2572" s="25" t="str">
        <f aca="false">IF(E2572="","Sim","")</f>
        <v/>
      </c>
    </row>
    <row r="2573" customFormat="false" ht="15" hidden="false" customHeight="false" outlineLevel="0" collapsed="false">
      <c r="A2573" s="25" t="s">
        <v>2830</v>
      </c>
      <c r="B2573" s="25" t="s">
        <v>67</v>
      </c>
      <c r="C2573" s="25" t="s">
        <v>75</v>
      </c>
      <c r="D2573" s="25" t="s">
        <v>78</v>
      </c>
      <c r="E2573" s="25" t="s">
        <v>169</v>
      </c>
      <c r="F2573" s="25" t="s">
        <v>168</v>
      </c>
      <c r="G2573" s="26" t="n">
        <v>2403.58</v>
      </c>
      <c r="H2573" s="27" t="n">
        <v>8801</v>
      </c>
      <c r="I2573" s="25" t="s">
        <v>147</v>
      </c>
      <c r="K2573" s="25" t="n">
        <v>1986</v>
      </c>
      <c r="L2573" s="25" t="s">
        <v>1834</v>
      </c>
      <c r="M2573" s="25" t="s">
        <v>171</v>
      </c>
      <c r="N2573" s="28" t="n">
        <v>4821</v>
      </c>
      <c r="O2573" s="25" t="s">
        <v>54</v>
      </c>
      <c r="P2573" s="29" t="n">
        <v>43027</v>
      </c>
      <c r="Q2573" s="29" t="n">
        <v>43078</v>
      </c>
      <c r="R2573" s="28" t="n">
        <v>5192</v>
      </c>
      <c r="S2573" s="28" t="n">
        <f aca="false">IF(O2573="Won",R2573,IF(O2573="Lost",0,N2573))</f>
        <v>5192</v>
      </c>
      <c r="T2573" s="30" t="n">
        <f aca="false">IF(AND(P2573&lt;&gt;"",Q2573&lt;&gt;""),Q2573-P2573,"")</f>
        <v>51</v>
      </c>
      <c r="U2573" s="30" t="str">
        <f aca="false">IF(AND(O2573="Engaging",P2573&lt;&gt;""),'Leia-me'!$B$5-P2573,"")</f>
        <v/>
      </c>
      <c r="V2573" s="25" t="str">
        <f aca="false">IF(O2573&lt;&gt;"Engaging","",IF(U2573&lt;='Leia-me'!$B$6,"Saudável",IF(U2573&lt;='Leia-me'!$B$7,"Esfriando",IF(U2573&lt;='Leia-me'!$B$8,"Última chance","Zumbi"))))</f>
        <v/>
      </c>
      <c r="W2573" s="25" t="n">
        <f aca="false">IF(O2573="Won",1,IF(O2573="Lost",0,""))</f>
        <v>1</v>
      </c>
      <c r="X2573" s="25" t="s">
        <v>1835</v>
      </c>
      <c r="Y2573" s="25" t="str">
        <f aca="false">IF(E2573="","Sim","")</f>
        <v/>
      </c>
    </row>
    <row r="2574" customFormat="false" ht="15" hidden="false" customHeight="false" outlineLevel="0" collapsed="false">
      <c r="A2574" s="25" t="s">
        <v>2831</v>
      </c>
      <c r="B2574" s="25" t="s">
        <v>67</v>
      </c>
      <c r="C2574" s="25" t="s">
        <v>75</v>
      </c>
      <c r="D2574" s="25" t="s">
        <v>78</v>
      </c>
      <c r="E2574" s="25" t="s">
        <v>210</v>
      </c>
      <c r="F2574" s="25" t="s">
        <v>211</v>
      </c>
      <c r="G2574" s="26" t="n">
        <v>718.62</v>
      </c>
      <c r="H2574" s="27" t="n">
        <v>2448</v>
      </c>
      <c r="I2574" s="25" t="s">
        <v>147</v>
      </c>
      <c r="K2574" s="25" t="n">
        <v>2001</v>
      </c>
      <c r="L2574" s="25" t="s">
        <v>178</v>
      </c>
      <c r="M2574" s="25" t="s">
        <v>171</v>
      </c>
      <c r="N2574" s="28" t="n">
        <v>5482</v>
      </c>
      <c r="O2574" s="25" t="s">
        <v>55</v>
      </c>
      <c r="P2574" s="29" t="n">
        <v>43028</v>
      </c>
      <c r="Q2574" s="29" t="n">
        <v>43032</v>
      </c>
      <c r="R2574" s="28" t="n">
        <v>0</v>
      </c>
      <c r="S2574" s="28" t="n">
        <f aca="false">IF(O2574="Won",R2574,IF(O2574="Lost",0,N2574))</f>
        <v>0</v>
      </c>
      <c r="T2574" s="30" t="n">
        <f aca="false">IF(AND(P2574&lt;&gt;"",Q2574&lt;&gt;""),Q2574-P2574,"")</f>
        <v>4</v>
      </c>
      <c r="U2574" s="30" t="str">
        <f aca="false">IF(AND(O2574="Engaging",P2574&lt;&gt;""),'Leia-me'!$B$5-P2574,"")</f>
        <v/>
      </c>
      <c r="V2574" s="25" t="str">
        <f aca="false">IF(O2574&lt;&gt;"Engaging","",IF(U2574&lt;='Leia-me'!$B$6,"Saudável",IF(U2574&lt;='Leia-me'!$B$7,"Esfriando",IF(U2574&lt;='Leia-me'!$B$8,"Última chance","Zumbi"))))</f>
        <v/>
      </c>
      <c r="W2574" s="25" t="n">
        <f aca="false">IF(O2574="Won",1,IF(O2574="Lost",0,""))</f>
        <v>0</v>
      </c>
      <c r="Y2574" s="25" t="str">
        <f aca="false">IF(E2574="","Sim","")</f>
        <v/>
      </c>
    </row>
    <row r="2575" customFormat="false" ht="15" hidden="false" customHeight="false" outlineLevel="0" collapsed="false">
      <c r="A2575" s="25" t="s">
        <v>2832</v>
      </c>
      <c r="B2575" s="25" t="s">
        <v>67</v>
      </c>
      <c r="C2575" s="25" t="s">
        <v>75</v>
      </c>
      <c r="D2575" s="25" t="s">
        <v>78</v>
      </c>
      <c r="E2575" s="25" t="s">
        <v>248</v>
      </c>
      <c r="F2575" s="25" t="s">
        <v>211</v>
      </c>
      <c r="G2575" s="26" t="n">
        <v>894.33</v>
      </c>
      <c r="H2575" s="27" t="n">
        <v>1635</v>
      </c>
      <c r="I2575" s="25" t="s">
        <v>249</v>
      </c>
      <c r="K2575" s="25" t="n">
        <v>2007</v>
      </c>
      <c r="L2575" s="25" t="s">
        <v>148</v>
      </c>
      <c r="M2575" s="25" t="s">
        <v>149</v>
      </c>
      <c r="N2575" s="28" t="n">
        <v>55</v>
      </c>
      <c r="O2575" s="25" t="s">
        <v>55</v>
      </c>
      <c r="P2575" s="29" t="n">
        <v>43028</v>
      </c>
      <c r="Q2575" s="29" t="n">
        <v>43030</v>
      </c>
      <c r="R2575" s="28" t="n">
        <v>0</v>
      </c>
      <c r="S2575" s="28" t="n">
        <f aca="false">IF(O2575="Won",R2575,IF(O2575="Lost",0,N2575))</f>
        <v>0</v>
      </c>
      <c r="T2575" s="30" t="n">
        <f aca="false">IF(AND(P2575&lt;&gt;"",Q2575&lt;&gt;""),Q2575-P2575,"")</f>
        <v>2</v>
      </c>
      <c r="U2575" s="30" t="str">
        <f aca="false">IF(AND(O2575="Engaging",P2575&lt;&gt;""),'Leia-me'!$B$5-P2575,"")</f>
        <v/>
      </c>
      <c r="V2575" s="25" t="str">
        <f aca="false">IF(O2575&lt;&gt;"Engaging","",IF(U2575&lt;='Leia-me'!$B$6,"Saudável",IF(U2575&lt;='Leia-me'!$B$7,"Esfriando",IF(U2575&lt;='Leia-me'!$B$8,"Última chance","Zumbi"))))</f>
        <v/>
      </c>
      <c r="W2575" s="25" t="n">
        <f aca="false">IF(O2575="Won",1,IF(O2575="Lost",0,""))</f>
        <v>0</v>
      </c>
      <c r="Y2575" s="25" t="str">
        <f aca="false">IF(E2575="","Sim","")</f>
        <v/>
      </c>
    </row>
    <row r="2576" customFormat="false" ht="15" hidden="false" customHeight="false" outlineLevel="0" collapsed="false">
      <c r="A2576" s="25" t="s">
        <v>2833</v>
      </c>
      <c r="B2576" s="25" t="s">
        <v>67</v>
      </c>
      <c r="C2576" s="25" t="s">
        <v>75</v>
      </c>
      <c r="D2576" s="25" t="s">
        <v>78</v>
      </c>
      <c r="E2576" s="25" t="s">
        <v>176</v>
      </c>
      <c r="F2576" s="25" t="s">
        <v>177</v>
      </c>
      <c r="G2576" s="26" t="n">
        <v>1698.2</v>
      </c>
      <c r="H2576" s="27" t="n">
        <v>3798</v>
      </c>
      <c r="I2576" s="25" t="s">
        <v>147</v>
      </c>
      <c r="K2576" s="25" t="n">
        <v>1987</v>
      </c>
      <c r="L2576" s="25" t="s">
        <v>148</v>
      </c>
      <c r="M2576" s="25" t="s">
        <v>149</v>
      </c>
      <c r="N2576" s="28" t="n">
        <v>55</v>
      </c>
      <c r="O2576" s="25" t="s">
        <v>54</v>
      </c>
      <c r="P2576" s="29" t="n">
        <v>43028</v>
      </c>
      <c r="Q2576" s="29" t="n">
        <v>43038</v>
      </c>
      <c r="R2576" s="28" t="n">
        <v>60</v>
      </c>
      <c r="S2576" s="28" t="n">
        <f aca="false">IF(O2576="Won",R2576,IF(O2576="Lost",0,N2576))</f>
        <v>60</v>
      </c>
      <c r="T2576" s="30" t="n">
        <f aca="false">IF(AND(P2576&lt;&gt;"",Q2576&lt;&gt;""),Q2576-P2576,"")</f>
        <v>10</v>
      </c>
      <c r="U2576" s="30" t="str">
        <f aca="false">IF(AND(O2576="Engaging",P2576&lt;&gt;""),'Leia-me'!$B$5-P2576,"")</f>
        <v/>
      </c>
      <c r="V2576" s="25" t="str">
        <f aca="false">IF(O2576&lt;&gt;"Engaging","",IF(U2576&lt;='Leia-me'!$B$6,"Saudável",IF(U2576&lt;='Leia-me'!$B$7,"Esfriando",IF(U2576&lt;='Leia-me'!$B$8,"Última chance","Zumbi"))))</f>
        <v/>
      </c>
      <c r="W2576" s="25" t="n">
        <f aca="false">IF(O2576="Won",1,IF(O2576="Lost",0,""))</f>
        <v>1</v>
      </c>
      <c r="Y2576" s="25" t="str">
        <f aca="false">IF(E2576="","Sim","")</f>
        <v/>
      </c>
    </row>
    <row r="2577" customFormat="false" ht="15" hidden="false" customHeight="false" outlineLevel="0" collapsed="false">
      <c r="A2577" s="25" t="s">
        <v>2834</v>
      </c>
      <c r="B2577" s="25" t="s">
        <v>67</v>
      </c>
      <c r="C2577" s="25" t="s">
        <v>75</v>
      </c>
      <c r="D2577" s="25" t="s">
        <v>78</v>
      </c>
      <c r="E2577" s="25" t="s">
        <v>207</v>
      </c>
      <c r="F2577" s="25" t="s">
        <v>168</v>
      </c>
      <c r="G2577" s="26" t="n">
        <v>375.43</v>
      </c>
      <c r="H2577" s="27" t="n">
        <v>1190</v>
      </c>
      <c r="I2577" s="25" t="s">
        <v>147</v>
      </c>
      <c r="K2577" s="25" t="n">
        <v>1985</v>
      </c>
      <c r="L2577" s="25" t="s">
        <v>148</v>
      </c>
      <c r="M2577" s="25" t="s">
        <v>149</v>
      </c>
      <c r="N2577" s="28" t="n">
        <v>55</v>
      </c>
      <c r="O2577" s="25" t="s">
        <v>54</v>
      </c>
      <c r="P2577" s="29" t="n">
        <v>43029</v>
      </c>
      <c r="Q2577" s="29" t="n">
        <v>43038</v>
      </c>
      <c r="R2577" s="28" t="n">
        <v>52</v>
      </c>
      <c r="S2577" s="28" t="n">
        <f aca="false">IF(O2577="Won",R2577,IF(O2577="Lost",0,N2577))</f>
        <v>52</v>
      </c>
      <c r="T2577" s="30" t="n">
        <f aca="false">IF(AND(P2577&lt;&gt;"",Q2577&lt;&gt;""),Q2577-P2577,"")</f>
        <v>9</v>
      </c>
      <c r="U2577" s="30" t="str">
        <f aca="false">IF(AND(O2577="Engaging",P2577&lt;&gt;""),'Leia-me'!$B$5-P2577,"")</f>
        <v/>
      </c>
      <c r="V2577" s="25" t="str">
        <f aca="false">IF(O2577&lt;&gt;"Engaging","",IF(U2577&lt;='Leia-me'!$B$6,"Saudável",IF(U2577&lt;='Leia-me'!$B$7,"Esfriando",IF(U2577&lt;='Leia-me'!$B$8,"Última chance","Zumbi"))))</f>
        <v/>
      </c>
      <c r="W2577" s="25" t="n">
        <f aca="false">IF(O2577="Won",1,IF(O2577="Lost",0,""))</f>
        <v>1</v>
      </c>
      <c r="Y2577" s="25" t="str">
        <f aca="false">IF(E2577="","Sim","")</f>
        <v/>
      </c>
    </row>
    <row r="2578" customFormat="false" ht="15" hidden="false" customHeight="false" outlineLevel="0" collapsed="false">
      <c r="A2578" s="25" t="s">
        <v>2835</v>
      </c>
      <c r="B2578" s="25" t="s">
        <v>67</v>
      </c>
      <c r="C2578" s="25" t="s">
        <v>75</v>
      </c>
      <c r="D2578" s="25" t="s">
        <v>78</v>
      </c>
      <c r="E2578" s="25" t="s">
        <v>176</v>
      </c>
      <c r="F2578" s="25" t="s">
        <v>177</v>
      </c>
      <c r="G2578" s="26" t="n">
        <v>1698.2</v>
      </c>
      <c r="H2578" s="27" t="n">
        <v>3798</v>
      </c>
      <c r="I2578" s="25" t="s">
        <v>147</v>
      </c>
      <c r="K2578" s="25" t="n">
        <v>1987</v>
      </c>
      <c r="L2578" s="25" t="s">
        <v>160</v>
      </c>
      <c r="M2578" s="25" t="s">
        <v>149</v>
      </c>
      <c r="N2578" s="28" t="n">
        <v>3393</v>
      </c>
      <c r="O2578" s="25" t="s">
        <v>55</v>
      </c>
      <c r="P2578" s="29" t="n">
        <v>43031</v>
      </c>
      <c r="Q2578" s="29" t="n">
        <v>43032</v>
      </c>
      <c r="R2578" s="28" t="n">
        <v>0</v>
      </c>
      <c r="S2578" s="28" t="n">
        <f aca="false">IF(O2578="Won",R2578,IF(O2578="Lost",0,N2578))</f>
        <v>0</v>
      </c>
      <c r="T2578" s="30" t="n">
        <f aca="false">IF(AND(P2578&lt;&gt;"",Q2578&lt;&gt;""),Q2578-P2578,"")</f>
        <v>1</v>
      </c>
      <c r="U2578" s="30" t="str">
        <f aca="false">IF(AND(O2578="Engaging",P2578&lt;&gt;""),'Leia-me'!$B$5-P2578,"")</f>
        <v/>
      </c>
      <c r="V2578" s="25" t="str">
        <f aca="false">IF(O2578&lt;&gt;"Engaging","",IF(U2578&lt;='Leia-me'!$B$6,"Saudável",IF(U2578&lt;='Leia-me'!$B$7,"Esfriando",IF(U2578&lt;='Leia-me'!$B$8,"Última chance","Zumbi"))))</f>
        <v/>
      </c>
      <c r="W2578" s="25" t="n">
        <f aca="false">IF(O2578="Won",1,IF(O2578="Lost",0,""))</f>
        <v>0</v>
      </c>
      <c r="Y2578" s="25" t="str">
        <f aca="false">IF(E2578="","Sim","")</f>
        <v/>
      </c>
    </row>
    <row r="2579" customFormat="false" ht="15" hidden="false" customHeight="false" outlineLevel="0" collapsed="false">
      <c r="A2579" s="25" t="s">
        <v>2836</v>
      </c>
      <c r="B2579" s="25" t="s">
        <v>67</v>
      </c>
      <c r="C2579" s="25" t="s">
        <v>75</v>
      </c>
      <c r="D2579" s="25" t="s">
        <v>78</v>
      </c>
      <c r="E2579" s="25" t="s">
        <v>231</v>
      </c>
      <c r="F2579" s="25" t="s">
        <v>168</v>
      </c>
      <c r="G2579" s="26" t="n">
        <v>45.39</v>
      </c>
      <c r="H2579" s="27" t="n">
        <v>100</v>
      </c>
      <c r="I2579" s="25" t="s">
        <v>147</v>
      </c>
      <c r="J2579" s="25" t="s">
        <v>169</v>
      </c>
      <c r="K2579" s="25" t="n">
        <v>2012</v>
      </c>
      <c r="L2579" s="25" t="s">
        <v>160</v>
      </c>
      <c r="M2579" s="25" t="s">
        <v>149</v>
      </c>
      <c r="N2579" s="28" t="n">
        <v>3393</v>
      </c>
      <c r="O2579" s="25" t="s">
        <v>55</v>
      </c>
      <c r="P2579" s="29" t="n">
        <v>43033</v>
      </c>
      <c r="Q2579" s="29" t="n">
        <v>43035</v>
      </c>
      <c r="R2579" s="28" t="n">
        <v>0</v>
      </c>
      <c r="S2579" s="28" t="n">
        <f aca="false">IF(O2579="Won",R2579,IF(O2579="Lost",0,N2579))</f>
        <v>0</v>
      </c>
      <c r="T2579" s="30" t="n">
        <f aca="false">IF(AND(P2579&lt;&gt;"",Q2579&lt;&gt;""),Q2579-P2579,"")</f>
        <v>2</v>
      </c>
      <c r="U2579" s="30" t="str">
        <f aca="false">IF(AND(O2579="Engaging",P2579&lt;&gt;""),'Leia-me'!$B$5-P2579,"")</f>
        <v/>
      </c>
      <c r="V2579" s="25" t="str">
        <f aca="false">IF(O2579&lt;&gt;"Engaging","",IF(U2579&lt;='Leia-me'!$B$6,"Saudável",IF(U2579&lt;='Leia-me'!$B$7,"Esfriando",IF(U2579&lt;='Leia-me'!$B$8,"Última chance","Zumbi"))))</f>
        <v/>
      </c>
      <c r="W2579" s="25" t="n">
        <f aca="false">IF(O2579="Won",1,IF(O2579="Lost",0,""))</f>
        <v>0</v>
      </c>
      <c r="Y2579" s="25" t="str">
        <f aca="false">IF(E2579="","Sim","")</f>
        <v/>
      </c>
    </row>
    <row r="2580" customFormat="false" ht="15" hidden="false" customHeight="false" outlineLevel="0" collapsed="false">
      <c r="A2580" s="25" t="s">
        <v>2837</v>
      </c>
      <c r="B2580" s="25" t="s">
        <v>67</v>
      </c>
      <c r="C2580" s="25" t="s">
        <v>75</v>
      </c>
      <c r="D2580" s="25" t="s">
        <v>78</v>
      </c>
      <c r="E2580" s="25" t="s">
        <v>237</v>
      </c>
      <c r="F2580" s="25" t="s">
        <v>192</v>
      </c>
      <c r="G2580" s="26" t="n">
        <v>4618</v>
      </c>
      <c r="H2580" s="27" t="n">
        <v>10083</v>
      </c>
      <c r="I2580" s="25" t="s">
        <v>147</v>
      </c>
      <c r="K2580" s="25" t="n">
        <v>1982</v>
      </c>
      <c r="L2580" s="25" t="s">
        <v>1834</v>
      </c>
      <c r="M2580" s="25" t="s">
        <v>171</v>
      </c>
      <c r="N2580" s="28" t="n">
        <v>4821</v>
      </c>
      <c r="O2580" s="25" t="s">
        <v>55</v>
      </c>
      <c r="P2580" s="29" t="n">
        <v>43034</v>
      </c>
      <c r="Q2580" s="29" t="n">
        <v>43035</v>
      </c>
      <c r="R2580" s="28" t="n">
        <v>0</v>
      </c>
      <c r="S2580" s="28" t="n">
        <f aca="false">IF(O2580="Won",R2580,IF(O2580="Lost",0,N2580))</f>
        <v>0</v>
      </c>
      <c r="T2580" s="30" t="n">
        <f aca="false">IF(AND(P2580&lt;&gt;"",Q2580&lt;&gt;""),Q2580-P2580,"")</f>
        <v>1</v>
      </c>
      <c r="U2580" s="30" t="str">
        <f aca="false">IF(AND(O2580="Engaging",P2580&lt;&gt;""),'Leia-me'!$B$5-P2580,"")</f>
        <v/>
      </c>
      <c r="V2580" s="25" t="str">
        <f aca="false">IF(O2580&lt;&gt;"Engaging","",IF(U2580&lt;='Leia-me'!$B$6,"Saudável",IF(U2580&lt;='Leia-me'!$B$7,"Esfriando",IF(U2580&lt;='Leia-me'!$B$8,"Última chance","Zumbi"))))</f>
        <v/>
      </c>
      <c r="W2580" s="25" t="n">
        <f aca="false">IF(O2580="Won",1,IF(O2580="Lost",0,""))</f>
        <v>0</v>
      </c>
      <c r="X2580" s="25" t="s">
        <v>1835</v>
      </c>
      <c r="Y2580" s="25" t="str">
        <f aca="false">IF(E2580="","Sim","")</f>
        <v/>
      </c>
    </row>
    <row r="2581" customFormat="false" ht="15" hidden="false" customHeight="false" outlineLevel="0" collapsed="false">
      <c r="A2581" s="25" t="s">
        <v>2838</v>
      </c>
      <c r="B2581" s="25" t="s">
        <v>67</v>
      </c>
      <c r="C2581" s="25" t="s">
        <v>75</v>
      </c>
      <c r="D2581" s="25" t="s">
        <v>78</v>
      </c>
      <c r="E2581" s="25" t="s">
        <v>210</v>
      </c>
      <c r="F2581" s="25" t="s">
        <v>211</v>
      </c>
      <c r="G2581" s="26" t="n">
        <v>718.62</v>
      </c>
      <c r="H2581" s="27" t="n">
        <v>2448</v>
      </c>
      <c r="I2581" s="25" t="s">
        <v>147</v>
      </c>
      <c r="K2581" s="25" t="n">
        <v>2001</v>
      </c>
      <c r="L2581" s="25" t="s">
        <v>160</v>
      </c>
      <c r="M2581" s="25" t="s">
        <v>149</v>
      </c>
      <c r="N2581" s="28" t="n">
        <v>3393</v>
      </c>
      <c r="O2581" s="25" t="s">
        <v>54</v>
      </c>
      <c r="P2581" s="29" t="n">
        <v>43037</v>
      </c>
      <c r="Q2581" s="29" t="n">
        <v>43099</v>
      </c>
      <c r="R2581" s="28" t="n">
        <v>2931</v>
      </c>
      <c r="S2581" s="28" t="n">
        <f aca="false">IF(O2581="Won",R2581,IF(O2581="Lost",0,N2581))</f>
        <v>2931</v>
      </c>
      <c r="T2581" s="30" t="n">
        <f aca="false">IF(AND(P2581&lt;&gt;"",Q2581&lt;&gt;""),Q2581-P2581,"")</f>
        <v>62</v>
      </c>
      <c r="U2581" s="30" t="str">
        <f aca="false">IF(AND(O2581="Engaging",P2581&lt;&gt;""),'Leia-me'!$B$5-P2581,"")</f>
        <v/>
      </c>
      <c r="V2581" s="25" t="str">
        <f aca="false">IF(O2581&lt;&gt;"Engaging","",IF(U2581&lt;='Leia-me'!$B$6,"Saudável",IF(U2581&lt;='Leia-me'!$B$7,"Esfriando",IF(U2581&lt;='Leia-me'!$B$8,"Última chance","Zumbi"))))</f>
        <v/>
      </c>
      <c r="W2581" s="25" t="n">
        <f aca="false">IF(O2581="Won",1,IF(O2581="Lost",0,""))</f>
        <v>1</v>
      </c>
      <c r="Y2581" s="25" t="str">
        <f aca="false">IF(E2581="","Sim","")</f>
        <v/>
      </c>
    </row>
    <row r="2582" customFormat="false" ht="15" hidden="false" customHeight="false" outlineLevel="0" collapsed="false">
      <c r="A2582" s="25" t="s">
        <v>2839</v>
      </c>
      <c r="B2582" s="25" t="s">
        <v>67</v>
      </c>
      <c r="C2582" s="25" t="s">
        <v>75</v>
      </c>
      <c r="D2582" s="25" t="s">
        <v>78</v>
      </c>
      <c r="E2582" s="25" t="s">
        <v>162</v>
      </c>
      <c r="F2582" s="25" t="s">
        <v>155</v>
      </c>
      <c r="G2582" s="26" t="n">
        <v>5266.09</v>
      </c>
      <c r="H2582" s="27" t="n">
        <v>8595</v>
      </c>
      <c r="I2582" s="25" t="s">
        <v>147</v>
      </c>
      <c r="J2582" s="25" t="s">
        <v>156</v>
      </c>
      <c r="K2582" s="25" t="n">
        <v>1988</v>
      </c>
      <c r="L2582" s="25" t="s">
        <v>186</v>
      </c>
      <c r="M2582" s="25" t="s">
        <v>171</v>
      </c>
      <c r="N2582" s="28" t="n">
        <v>550</v>
      </c>
      <c r="O2582" s="25" t="s">
        <v>54</v>
      </c>
      <c r="P2582" s="29" t="n">
        <v>43038</v>
      </c>
      <c r="Q2582" s="29" t="n">
        <v>43050</v>
      </c>
      <c r="R2582" s="28" t="n">
        <v>539</v>
      </c>
      <c r="S2582" s="28" t="n">
        <f aca="false">IF(O2582="Won",R2582,IF(O2582="Lost",0,N2582))</f>
        <v>539</v>
      </c>
      <c r="T2582" s="30" t="n">
        <f aca="false">IF(AND(P2582&lt;&gt;"",Q2582&lt;&gt;""),Q2582-P2582,"")</f>
        <v>12</v>
      </c>
      <c r="U2582" s="30" t="str">
        <f aca="false">IF(AND(O2582="Engaging",P2582&lt;&gt;""),'Leia-me'!$B$5-P2582,"")</f>
        <v/>
      </c>
      <c r="V2582" s="25" t="str">
        <f aca="false">IF(O2582&lt;&gt;"Engaging","",IF(U2582&lt;='Leia-me'!$B$6,"Saudável",IF(U2582&lt;='Leia-me'!$B$7,"Esfriando",IF(U2582&lt;='Leia-me'!$B$8,"Última chance","Zumbi"))))</f>
        <v/>
      </c>
      <c r="W2582" s="25" t="n">
        <f aca="false">IF(O2582="Won",1,IF(O2582="Lost",0,""))</f>
        <v>1</v>
      </c>
      <c r="Y2582" s="25" t="str">
        <f aca="false">IF(E2582="","Sim","")</f>
        <v/>
      </c>
    </row>
    <row r="2583" customFormat="false" ht="15" hidden="false" customHeight="false" outlineLevel="0" collapsed="false">
      <c r="A2583" s="25" t="s">
        <v>2840</v>
      </c>
      <c r="B2583" s="25" t="s">
        <v>67</v>
      </c>
      <c r="C2583" s="25" t="s">
        <v>75</v>
      </c>
      <c r="D2583" s="25" t="s">
        <v>78</v>
      </c>
      <c r="E2583" s="25" t="s">
        <v>218</v>
      </c>
      <c r="F2583" s="25" t="s">
        <v>146</v>
      </c>
      <c r="G2583" s="26" t="n">
        <v>4.54</v>
      </c>
      <c r="H2583" s="27" t="n">
        <v>9</v>
      </c>
      <c r="I2583" s="25" t="s">
        <v>147</v>
      </c>
      <c r="K2583" s="25" t="n">
        <v>2017</v>
      </c>
      <c r="L2583" s="25" t="s">
        <v>160</v>
      </c>
      <c r="M2583" s="25" t="s">
        <v>149</v>
      </c>
      <c r="N2583" s="28" t="n">
        <v>3393</v>
      </c>
      <c r="O2583" s="25" t="s">
        <v>54</v>
      </c>
      <c r="P2583" s="29" t="n">
        <v>43039</v>
      </c>
      <c r="Q2583" s="29" t="n">
        <v>43090</v>
      </c>
      <c r="R2583" s="28" t="n">
        <v>3298</v>
      </c>
      <c r="S2583" s="28" t="n">
        <f aca="false">IF(O2583="Won",R2583,IF(O2583="Lost",0,N2583))</f>
        <v>3298</v>
      </c>
      <c r="T2583" s="30" t="n">
        <f aca="false">IF(AND(P2583&lt;&gt;"",Q2583&lt;&gt;""),Q2583-P2583,"")</f>
        <v>51</v>
      </c>
      <c r="U2583" s="30" t="str">
        <f aca="false">IF(AND(O2583="Engaging",P2583&lt;&gt;""),'Leia-me'!$B$5-P2583,"")</f>
        <v/>
      </c>
      <c r="V2583" s="25" t="str">
        <f aca="false">IF(O2583&lt;&gt;"Engaging","",IF(U2583&lt;='Leia-me'!$B$6,"Saudável",IF(U2583&lt;='Leia-me'!$B$7,"Esfriando",IF(U2583&lt;='Leia-me'!$B$8,"Última chance","Zumbi"))))</f>
        <v/>
      </c>
      <c r="W2583" s="25" t="n">
        <f aca="false">IF(O2583="Won",1,IF(O2583="Lost",0,""))</f>
        <v>1</v>
      </c>
      <c r="Y2583" s="25" t="str">
        <f aca="false">IF(E2583="","Sim","")</f>
        <v/>
      </c>
    </row>
    <row r="2584" customFormat="false" ht="15" hidden="false" customHeight="false" outlineLevel="0" collapsed="false">
      <c r="A2584" s="25" t="s">
        <v>2841</v>
      </c>
      <c r="B2584" s="25" t="s">
        <v>67</v>
      </c>
      <c r="C2584" s="25" t="s">
        <v>75</v>
      </c>
      <c r="D2584" s="25" t="s">
        <v>78</v>
      </c>
      <c r="E2584" s="25" t="s">
        <v>173</v>
      </c>
      <c r="F2584" s="25" t="s">
        <v>146</v>
      </c>
      <c r="G2584" s="26" t="n">
        <v>647.18</v>
      </c>
      <c r="H2584" s="27" t="n">
        <v>1185</v>
      </c>
      <c r="I2584" s="25" t="s">
        <v>174</v>
      </c>
      <c r="K2584" s="25" t="n">
        <v>1986</v>
      </c>
      <c r="L2584" s="25" t="s">
        <v>148</v>
      </c>
      <c r="M2584" s="25" t="s">
        <v>149</v>
      </c>
      <c r="N2584" s="28" t="n">
        <v>55</v>
      </c>
      <c r="O2584" s="25" t="s">
        <v>54</v>
      </c>
      <c r="P2584" s="29" t="n">
        <v>43040</v>
      </c>
      <c r="Q2584" s="29" t="n">
        <v>43044</v>
      </c>
      <c r="R2584" s="28" t="n">
        <v>53</v>
      </c>
      <c r="S2584" s="28" t="n">
        <f aca="false">IF(O2584="Won",R2584,IF(O2584="Lost",0,N2584))</f>
        <v>53</v>
      </c>
      <c r="T2584" s="30" t="n">
        <f aca="false">IF(AND(P2584&lt;&gt;"",Q2584&lt;&gt;""),Q2584-P2584,"")</f>
        <v>4</v>
      </c>
      <c r="U2584" s="30" t="str">
        <f aca="false">IF(AND(O2584="Engaging",P2584&lt;&gt;""),'Leia-me'!$B$5-P2584,"")</f>
        <v/>
      </c>
      <c r="V2584" s="25" t="str">
        <f aca="false">IF(O2584&lt;&gt;"Engaging","",IF(U2584&lt;='Leia-me'!$B$6,"Saudável",IF(U2584&lt;='Leia-me'!$B$7,"Esfriando",IF(U2584&lt;='Leia-me'!$B$8,"Última chance","Zumbi"))))</f>
        <v/>
      </c>
      <c r="W2584" s="25" t="n">
        <f aca="false">IF(O2584="Won",1,IF(O2584="Lost",0,""))</f>
        <v>1</v>
      </c>
      <c r="Y2584" s="25" t="str">
        <f aca="false">IF(E2584="","Sim","")</f>
        <v/>
      </c>
    </row>
    <row r="2585" customFormat="false" ht="15" hidden="false" customHeight="false" outlineLevel="0" collapsed="false">
      <c r="A2585" s="25" t="s">
        <v>2842</v>
      </c>
      <c r="B2585" s="25" t="s">
        <v>67</v>
      </c>
      <c r="C2585" s="25" t="s">
        <v>75</v>
      </c>
      <c r="D2585" s="25" t="s">
        <v>78</v>
      </c>
      <c r="E2585" s="25" t="s">
        <v>210</v>
      </c>
      <c r="F2585" s="25" t="s">
        <v>211</v>
      </c>
      <c r="G2585" s="26" t="n">
        <v>718.62</v>
      </c>
      <c r="H2585" s="27" t="n">
        <v>2448</v>
      </c>
      <c r="I2585" s="25" t="s">
        <v>147</v>
      </c>
      <c r="K2585" s="25" t="n">
        <v>2001</v>
      </c>
      <c r="L2585" s="25" t="s">
        <v>186</v>
      </c>
      <c r="M2585" s="25" t="s">
        <v>171</v>
      </c>
      <c r="N2585" s="28" t="n">
        <v>550</v>
      </c>
      <c r="O2585" s="25" t="s">
        <v>55</v>
      </c>
      <c r="P2585" s="29" t="n">
        <v>43044</v>
      </c>
      <c r="Q2585" s="29" t="n">
        <v>43055</v>
      </c>
      <c r="R2585" s="28" t="n">
        <v>0</v>
      </c>
      <c r="S2585" s="28" t="n">
        <f aca="false">IF(O2585="Won",R2585,IF(O2585="Lost",0,N2585))</f>
        <v>0</v>
      </c>
      <c r="T2585" s="30" t="n">
        <f aca="false">IF(AND(P2585&lt;&gt;"",Q2585&lt;&gt;""),Q2585-P2585,"")</f>
        <v>11</v>
      </c>
      <c r="U2585" s="30" t="str">
        <f aca="false">IF(AND(O2585="Engaging",P2585&lt;&gt;""),'Leia-me'!$B$5-P2585,"")</f>
        <v/>
      </c>
      <c r="V2585" s="25" t="str">
        <f aca="false">IF(O2585&lt;&gt;"Engaging","",IF(U2585&lt;='Leia-me'!$B$6,"Saudável",IF(U2585&lt;='Leia-me'!$B$7,"Esfriando",IF(U2585&lt;='Leia-me'!$B$8,"Última chance","Zumbi"))))</f>
        <v/>
      </c>
      <c r="W2585" s="25" t="n">
        <f aca="false">IF(O2585="Won",1,IF(O2585="Lost",0,""))</f>
        <v>0</v>
      </c>
      <c r="Y2585" s="25" t="str">
        <f aca="false">IF(E2585="","Sim","")</f>
        <v/>
      </c>
    </row>
    <row r="2586" customFormat="false" ht="15" hidden="false" customHeight="false" outlineLevel="0" collapsed="false">
      <c r="A2586" s="25" t="s">
        <v>2843</v>
      </c>
      <c r="B2586" s="25" t="s">
        <v>67</v>
      </c>
      <c r="C2586" s="25" t="s">
        <v>75</v>
      </c>
      <c r="D2586" s="25" t="s">
        <v>78</v>
      </c>
      <c r="E2586" s="25" t="s">
        <v>154</v>
      </c>
      <c r="F2586" s="25" t="s">
        <v>155</v>
      </c>
      <c r="G2586" s="26" t="n">
        <v>86.68</v>
      </c>
      <c r="H2586" s="27" t="n">
        <v>187</v>
      </c>
      <c r="I2586" s="25" t="s">
        <v>147</v>
      </c>
      <c r="J2586" s="25" t="s">
        <v>156</v>
      </c>
      <c r="K2586" s="25" t="n">
        <v>2007</v>
      </c>
      <c r="L2586" s="25" t="s">
        <v>148</v>
      </c>
      <c r="M2586" s="25" t="s">
        <v>149</v>
      </c>
      <c r="N2586" s="28" t="n">
        <v>55</v>
      </c>
      <c r="O2586" s="25" t="s">
        <v>54</v>
      </c>
      <c r="P2586" s="29" t="n">
        <v>43044</v>
      </c>
      <c r="Q2586" s="29" t="n">
        <v>43100</v>
      </c>
      <c r="R2586" s="28" t="n">
        <v>52</v>
      </c>
      <c r="S2586" s="28" t="n">
        <f aca="false">IF(O2586="Won",R2586,IF(O2586="Lost",0,N2586))</f>
        <v>52</v>
      </c>
      <c r="T2586" s="30" t="n">
        <f aca="false">IF(AND(P2586&lt;&gt;"",Q2586&lt;&gt;""),Q2586-P2586,"")</f>
        <v>56</v>
      </c>
      <c r="U2586" s="30" t="str">
        <f aca="false">IF(AND(O2586="Engaging",P2586&lt;&gt;""),'Leia-me'!$B$5-P2586,"")</f>
        <v/>
      </c>
      <c r="V2586" s="25" t="str">
        <f aca="false">IF(O2586&lt;&gt;"Engaging","",IF(U2586&lt;='Leia-me'!$B$6,"Saudável",IF(U2586&lt;='Leia-me'!$B$7,"Esfriando",IF(U2586&lt;='Leia-me'!$B$8,"Última chance","Zumbi"))))</f>
        <v/>
      </c>
      <c r="W2586" s="25" t="n">
        <f aca="false">IF(O2586="Won",1,IF(O2586="Lost",0,""))</f>
        <v>1</v>
      </c>
      <c r="Y2586" s="25" t="str">
        <f aca="false">IF(E2586="","Sim","")</f>
        <v/>
      </c>
    </row>
    <row r="2587" customFormat="false" ht="15" hidden="false" customHeight="false" outlineLevel="0" collapsed="false">
      <c r="A2587" s="25" t="s">
        <v>2844</v>
      </c>
      <c r="B2587" s="25" t="s">
        <v>67</v>
      </c>
      <c r="C2587" s="25" t="s">
        <v>75</v>
      </c>
      <c r="D2587" s="25" t="s">
        <v>78</v>
      </c>
      <c r="E2587" s="25" t="s">
        <v>207</v>
      </c>
      <c r="F2587" s="25" t="s">
        <v>168</v>
      </c>
      <c r="G2587" s="26" t="n">
        <v>375.43</v>
      </c>
      <c r="H2587" s="27" t="n">
        <v>1190</v>
      </c>
      <c r="I2587" s="25" t="s">
        <v>147</v>
      </c>
      <c r="K2587" s="25" t="n">
        <v>1985</v>
      </c>
      <c r="L2587" s="25" t="s">
        <v>148</v>
      </c>
      <c r="M2587" s="25" t="s">
        <v>149</v>
      </c>
      <c r="N2587" s="28" t="n">
        <v>55</v>
      </c>
      <c r="O2587" s="25" t="s">
        <v>54</v>
      </c>
      <c r="P2587" s="29" t="n">
        <v>43045</v>
      </c>
      <c r="Q2587" s="29" t="n">
        <v>43088</v>
      </c>
      <c r="R2587" s="28" t="n">
        <v>48</v>
      </c>
      <c r="S2587" s="28" t="n">
        <f aca="false">IF(O2587="Won",R2587,IF(O2587="Lost",0,N2587))</f>
        <v>48</v>
      </c>
      <c r="T2587" s="30" t="n">
        <f aca="false">IF(AND(P2587&lt;&gt;"",Q2587&lt;&gt;""),Q2587-P2587,"")</f>
        <v>43</v>
      </c>
      <c r="U2587" s="30" t="str">
        <f aca="false">IF(AND(O2587="Engaging",P2587&lt;&gt;""),'Leia-me'!$B$5-P2587,"")</f>
        <v/>
      </c>
      <c r="V2587" s="25" t="str">
        <f aca="false">IF(O2587&lt;&gt;"Engaging","",IF(U2587&lt;='Leia-me'!$B$6,"Saudável",IF(U2587&lt;='Leia-me'!$B$7,"Esfriando",IF(U2587&lt;='Leia-me'!$B$8,"Última chance","Zumbi"))))</f>
        <v/>
      </c>
      <c r="W2587" s="25" t="n">
        <f aca="false">IF(O2587="Won",1,IF(O2587="Lost",0,""))</f>
        <v>1</v>
      </c>
      <c r="Y2587" s="25" t="str">
        <f aca="false">IF(E2587="","Sim","")</f>
        <v/>
      </c>
    </row>
    <row r="2588" customFormat="false" ht="15" hidden="false" customHeight="false" outlineLevel="0" collapsed="false">
      <c r="A2588" s="25" t="s">
        <v>2845</v>
      </c>
      <c r="B2588" s="25" t="s">
        <v>67</v>
      </c>
      <c r="C2588" s="25" t="s">
        <v>75</v>
      </c>
      <c r="D2588" s="25" t="s">
        <v>78</v>
      </c>
      <c r="E2588" s="25" t="s">
        <v>248</v>
      </c>
      <c r="F2588" s="25" t="s">
        <v>211</v>
      </c>
      <c r="G2588" s="26" t="n">
        <v>894.33</v>
      </c>
      <c r="H2588" s="27" t="n">
        <v>1635</v>
      </c>
      <c r="I2588" s="25" t="s">
        <v>249</v>
      </c>
      <c r="K2588" s="25" t="n">
        <v>2007</v>
      </c>
      <c r="L2588" s="25" t="s">
        <v>170</v>
      </c>
      <c r="M2588" s="25" t="s">
        <v>171</v>
      </c>
      <c r="N2588" s="28" t="n">
        <v>1096</v>
      </c>
      <c r="O2588" s="25" t="s">
        <v>54</v>
      </c>
      <c r="P2588" s="29" t="n">
        <v>43047</v>
      </c>
      <c r="Q2588" s="29" t="n">
        <v>43058</v>
      </c>
      <c r="R2588" s="28" t="n">
        <v>1071</v>
      </c>
      <c r="S2588" s="28" t="n">
        <f aca="false">IF(O2588="Won",R2588,IF(O2588="Lost",0,N2588))</f>
        <v>1071</v>
      </c>
      <c r="T2588" s="30" t="n">
        <f aca="false">IF(AND(P2588&lt;&gt;"",Q2588&lt;&gt;""),Q2588-P2588,"")</f>
        <v>11</v>
      </c>
      <c r="U2588" s="30" t="str">
        <f aca="false">IF(AND(O2588="Engaging",P2588&lt;&gt;""),'Leia-me'!$B$5-P2588,"")</f>
        <v/>
      </c>
      <c r="V2588" s="25" t="str">
        <f aca="false">IF(O2588&lt;&gt;"Engaging","",IF(U2588&lt;='Leia-me'!$B$6,"Saudável",IF(U2588&lt;='Leia-me'!$B$7,"Esfriando",IF(U2588&lt;='Leia-me'!$B$8,"Última chance","Zumbi"))))</f>
        <v/>
      </c>
      <c r="W2588" s="25" t="n">
        <f aca="false">IF(O2588="Won",1,IF(O2588="Lost",0,""))</f>
        <v>1</v>
      </c>
      <c r="Y2588" s="25" t="str">
        <f aca="false">IF(E2588="","Sim","")</f>
        <v/>
      </c>
    </row>
    <row r="2589" customFormat="false" ht="15" hidden="false" customHeight="false" outlineLevel="0" collapsed="false">
      <c r="A2589" s="25" t="s">
        <v>2846</v>
      </c>
      <c r="B2589" s="25" t="s">
        <v>67</v>
      </c>
      <c r="C2589" s="25" t="s">
        <v>75</v>
      </c>
      <c r="D2589" s="25" t="s">
        <v>78</v>
      </c>
      <c r="E2589" s="25" t="s">
        <v>248</v>
      </c>
      <c r="F2589" s="25" t="s">
        <v>211</v>
      </c>
      <c r="G2589" s="26" t="n">
        <v>894.33</v>
      </c>
      <c r="H2589" s="27" t="n">
        <v>1635</v>
      </c>
      <c r="I2589" s="25" t="s">
        <v>249</v>
      </c>
      <c r="K2589" s="25" t="n">
        <v>2007</v>
      </c>
      <c r="L2589" s="25" t="s">
        <v>186</v>
      </c>
      <c r="M2589" s="25" t="s">
        <v>171</v>
      </c>
      <c r="N2589" s="28" t="n">
        <v>550</v>
      </c>
      <c r="O2589" s="25" t="s">
        <v>54</v>
      </c>
      <c r="P2589" s="29" t="n">
        <v>43051</v>
      </c>
      <c r="Q2589" s="29" t="n">
        <v>43097</v>
      </c>
      <c r="R2589" s="28" t="n">
        <v>650</v>
      </c>
      <c r="S2589" s="28" t="n">
        <f aca="false">IF(O2589="Won",R2589,IF(O2589="Lost",0,N2589))</f>
        <v>650</v>
      </c>
      <c r="T2589" s="30" t="n">
        <f aca="false">IF(AND(P2589&lt;&gt;"",Q2589&lt;&gt;""),Q2589-P2589,"")</f>
        <v>46</v>
      </c>
      <c r="U2589" s="30" t="str">
        <f aca="false">IF(AND(O2589="Engaging",P2589&lt;&gt;""),'Leia-me'!$B$5-P2589,"")</f>
        <v/>
      </c>
      <c r="V2589" s="25" t="str">
        <f aca="false">IF(O2589&lt;&gt;"Engaging","",IF(U2589&lt;='Leia-me'!$B$6,"Saudável",IF(U2589&lt;='Leia-me'!$B$7,"Esfriando",IF(U2589&lt;='Leia-me'!$B$8,"Última chance","Zumbi"))))</f>
        <v/>
      </c>
      <c r="W2589" s="25" t="n">
        <f aca="false">IF(O2589="Won",1,IF(O2589="Lost",0,""))</f>
        <v>1</v>
      </c>
      <c r="Y2589" s="25" t="str">
        <f aca="false">IF(E2589="","Sim","")</f>
        <v/>
      </c>
    </row>
    <row r="2590" customFormat="false" ht="15" hidden="false" customHeight="false" outlineLevel="0" collapsed="false">
      <c r="A2590" s="25" t="s">
        <v>2847</v>
      </c>
      <c r="B2590" s="25" t="s">
        <v>67</v>
      </c>
      <c r="C2590" s="25" t="s">
        <v>75</v>
      </c>
      <c r="D2590" s="25" t="s">
        <v>78</v>
      </c>
      <c r="E2590" s="25" t="s">
        <v>207</v>
      </c>
      <c r="F2590" s="25" t="s">
        <v>168</v>
      </c>
      <c r="G2590" s="26" t="n">
        <v>375.43</v>
      </c>
      <c r="H2590" s="27" t="n">
        <v>1190</v>
      </c>
      <c r="I2590" s="25" t="s">
        <v>147</v>
      </c>
      <c r="K2590" s="25" t="n">
        <v>1985</v>
      </c>
      <c r="L2590" s="25" t="s">
        <v>170</v>
      </c>
      <c r="M2590" s="25" t="s">
        <v>171</v>
      </c>
      <c r="N2590" s="28" t="n">
        <v>1096</v>
      </c>
      <c r="O2590" s="25" t="s">
        <v>55</v>
      </c>
      <c r="P2590" s="29" t="n">
        <v>43053</v>
      </c>
      <c r="Q2590" s="29" t="n">
        <v>43059</v>
      </c>
      <c r="R2590" s="28" t="n">
        <v>0</v>
      </c>
      <c r="S2590" s="28" t="n">
        <f aca="false">IF(O2590="Won",R2590,IF(O2590="Lost",0,N2590))</f>
        <v>0</v>
      </c>
      <c r="T2590" s="30" t="n">
        <f aca="false">IF(AND(P2590&lt;&gt;"",Q2590&lt;&gt;""),Q2590-P2590,"")</f>
        <v>6</v>
      </c>
      <c r="U2590" s="30" t="str">
        <f aca="false">IF(AND(O2590="Engaging",P2590&lt;&gt;""),'Leia-me'!$B$5-P2590,"")</f>
        <v/>
      </c>
      <c r="V2590" s="25" t="str">
        <f aca="false">IF(O2590&lt;&gt;"Engaging","",IF(U2590&lt;='Leia-me'!$B$6,"Saudável",IF(U2590&lt;='Leia-me'!$B$7,"Esfriando",IF(U2590&lt;='Leia-me'!$B$8,"Última chance","Zumbi"))))</f>
        <v/>
      </c>
      <c r="W2590" s="25" t="n">
        <f aca="false">IF(O2590="Won",1,IF(O2590="Lost",0,""))</f>
        <v>0</v>
      </c>
      <c r="Y2590" s="25" t="str">
        <f aca="false">IF(E2590="","Sim","")</f>
        <v/>
      </c>
    </row>
    <row r="2591" customFormat="false" ht="15" hidden="false" customHeight="false" outlineLevel="0" collapsed="false">
      <c r="A2591" s="25" t="s">
        <v>2848</v>
      </c>
      <c r="B2591" s="25" t="s">
        <v>67</v>
      </c>
      <c r="C2591" s="25" t="s">
        <v>75</v>
      </c>
      <c r="D2591" s="25" t="s">
        <v>78</v>
      </c>
      <c r="E2591" s="25" t="s">
        <v>164</v>
      </c>
      <c r="F2591" s="25" t="s">
        <v>165</v>
      </c>
      <c r="G2591" s="26" t="n">
        <v>217.87</v>
      </c>
      <c r="H2591" s="27" t="n">
        <v>551</v>
      </c>
      <c r="I2591" s="25" t="s">
        <v>147</v>
      </c>
      <c r="K2591" s="25" t="n">
        <v>1998</v>
      </c>
      <c r="L2591" s="25" t="s">
        <v>178</v>
      </c>
      <c r="M2591" s="25" t="s">
        <v>171</v>
      </c>
      <c r="N2591" s="28" t="n">
        <v>5482</v>
      </c>
      <c r="O2591" s="25" t="s">
        <v>55</v>
      </c>
      <c r="P2591" s="29" t="n">
        <v>43060</v>
      </c>
      <c r="Q2591" s="29" t="n">
        <v>43063</v>
      </c>
      <c r="R2591" s="28" t="n">
        <v>0</v>
      </c>
      <c r="S2591" s="28" t="n">
        <f aca="false">IF(O2591="Won",R2591,IF(O2591="Lost",0,N2591))</f>
        <v>0</v>
      </c>
      <c r="T2591" s="30" t="n">
        <f aca="false">IF(AND(P2591&lt;&gt;"",Q2591&lt;&gt;""),Q2591-P2591,"")</f>
        <v>3</v>
      </c>
      <c r="U2591" s="30" t="str">
        <f aca="false">IF(AND(O2591="Engaging",P2591&lt;&gt;""),'Leia-me'!$B$5-P2591,"")</f>
        <v/>
      </c>
      <c r="V2591" s="25" t="str">
        <f aca="false">IF(O2591&lt;&gt;"Engaging","",IF(U2591&lt;='Leia-me'!$B$6,"Saudável",IF(U2591&lt;='Leia-me'!$B$7,"Esfriando",IF(U2591&lt;='Leia-me'!$B$8,"Última chance","Zumbi"))))</f>
        <v/>
      </c>
      <c r="W2591" s="25" t="n">
        <f aca="false">IF(O2591="Won",1,IF(O2591="Lost",0,""))</f>
        <v>0</v>
      </c>
      <c r="Y2591" s="25" t="str">
        <f aca="false">IF(E2591="","Sim","")</f>
        <v/>
      </c>
    </row>
    <row r="2592" customFormat="false" ht="15" hidden="false" customHeight="false" outlineLevel="0" collapsed="false">
      <c r="A2592" s="25" t="s">
        <v>2849</v>
      </c>
      <c r="B2592" s="25" t="s">
        <v>67</v>
      </c>
      <c r="C2592" s="25" t="s">
        <v>75</v>
      </c>
      <c r="D2592" s="25" t="s">
        <v>78</v>
      </c>
      <c r="E2592" s="25" t="s">
        <v>176</v>
      </c>
      <c r="F2592" s="25" t="s">
        <v>177</v>
      </c>
      <c r="G2592" s="26" t="n">
        <v>1698.2</v>
      </c>
      <c r="H2592" s="27" t="n">
        <v>3798</v>
      </c>
      <c r="I2592" s="25" t="s">
        <v>147</v>
      </c>
      <c r="K2592" s="25" t="n">
        <v>1987</v>
      </c>
      <c r="L2592" s="25" t="s">
        <v>186</v>
      </c>
      <c r="M2592" s="25" t="s">
        <v>171</v>
      </c>
      <c r="N2592" s="28" t="n">
        <v>550</v>
      </c>
      <c r="O2592" s="25" t="s">
        <v>54</v>
      </c>
      <c r="P2592" s="29" t="n">
        <v>43065</v>
      </c>
      <c r="Q2592" s="29" t="n">
        <v>43076</v>
      </c>
      <c r="R2592" s="28" t="n">
        <v>562</v>
      </c>
      <c r="S2592" s="28" t="n">
        <f aca="false">IF(O2592="Won",R2592,IF(O2592="Lost",0,N2592))</f>
        <v>562</v>
      </c>
      <c r="T2592" s="30" t="n">
        <f aca="false">IF(AND(P2592&lt;&gt;"",Q2592&lt;&gt;""),Q2592-P2592,"")</f>
        <v>11</v>
      </c>
      <c r="U2592" s="30" t="str">
        <f aca="false">IF(AND(O2592="Engaging",P2592&lt;&gt;""),'Leia-me'!$B$5-P2592,"")</f>
        <v/>
      </c>
      <c r="V2592" s="25" t="str">
        <f aca="false">IF(O2592&lt;&gt;"Engaging","",IF(U2592&lt;='Leia-me'!$B$6,"Saudável",IF(U2592&lt;='Leia-me'!$B$7,"Esfriando",IF(U2592&lt;='Leia-me'!$B$8,"Última chance","Zumbi"))))</f>
        <v/>
      </c>
      <c r="W2592" s="25" t="n">
        <f aca="false">IF(O2592="Won",1,IF(O2592="Lost",0,""))</f>
        <v>1</v>
      </c>
      <c r="Y2592" s="25" t="str">
        <f aca="false">IF(E2592="","Sim","")</f>
        <v/>
      </c>
    </row>
    <row r="2593" customFormat="false" ht="15" hidden="false" customHeight="false" outlineLevel="0" collapsed="false">
      <c r="A2593" s="25" t="s">
        <v>2850</v>
      </c>
      <c r="B2593" s="25" t="s">
        <v>67</v>
      </c>
      <c r="C2593" s="25" t="s">
        <v>75</v>
      </c>
      <c r="D2593" s="25" t="s">
        <v>78</v>
      </c>
      <c r="E2593" s="25" t="s">
        <v>225</v>
      </c>
      <c r="F2593" s="25" t="s">
        <v>211</v>
      </c>
      <c r="G2593" s="26" t="n">
        <v>1376.8</v>
      </c>
      <c r="H2593" s="27" t="n">
        <v>1165</v>
      </c>
      <c r="I2593" s="25" t="s">
        <v>226</v>
      </c>
      <c r="K2593" s="25" t="n">
        <v>1988</v>
      </c>
      <c r="L2593" s="25" t="s">
        <v>148</v>
      </c>
      <c r="M2593" s="25" t="s">
        <v>149</v>
      </c>
      <c r="N2593" s="28" t="n">
        <v>55</v>
      </c>
      <c r="O2593" s="25" t="s">
        <v>55</v>
      </c>
      <c r="P2593" s="29" t="n">
        <v>43073</v>
      </c>
      <c r="Q2593" s="29" t="n">
        <v>43093</v>
      </c>
      <c r="R2593" s="28" t="n">
        <v>0</v>
      </c>
      <c r="S2593" s="28" t="n">
        <f aca="false">IF(O2593="Won",R2593,IF(O2593="Lost",0,N2593))</f>
        <v>0</v>
      </c>
      <c r="T2593" s="30" t="n">
        <f aca="false">IF(AND(P2593&lt;&gt;"",Q2593&lt;&gt;""),Q2593-P2593,"")</f>
        <v>20</v>
      </c>
      <c r="U2593" s="30" t="str">
        <f aca="false">IF(AND(O2593="Engaging",P2593&lt;&gt;""),'Leia-me'!$B$5-P2593,"")</f>
        <v/>
      </c>
      <c r="V2593" s="25" t="str">
        <f aca="false">IF(O2593&lt;&gt;"Engaging","",IF(U2593&lt;='Leia-me'!$B$6,"Saudável",IF(U2593&lt;='Leia-me'!$B$7,"Esfriando",IF(U2593&lt;='Leia-me'!$B$8,"Última chance","Zumbi"))))</f>
        <v/>
      </c>
      <c r="W2593" s="25" t="n">
        <f aca="false">IF(O2593="Won",1,IF(O2593="Lost",0,""))</f>
        <v>0</v>
      </c>
      <c r="Y2593" s="25" t="str">
        <f aca="false">IF(E2593="","Sim","")</f>
        <v/>
      </c>
    </row>
    <row r="2594" customFormat="false" ht="15" hidden="false" customHeight="false" outlineLevel="0" collapsed="false">
      <c r="A2594" s="25" t="s">
        <v>2851</v>
      </c>
      <c r="B2594" s="25" t="s">
        <v>67</v>
      </c>
      <c r="C2594" s="25" t="s">
        <v>75</v>
      </c>
      <c r="D2594" s="25" t="s">
        <v>78</v>
      </c>
      <c r="E2594" s="25" t="s">
        <v>169</v>
      </c>
      <c r="F2594" s="25" t="s">
        <v>168</v>
      </c>
      <c r="G2594" s="26" t="n">
        <v>2403.58</v>
      </c>
      <c r="H2594" s="27" t="n">
        <v>8801</v>
      </c>
      <c r="I2594" s="25" t="s">
        <v>147</v>
      </c>
      <c r="K2594" s="25" t="n">
        <v>1986</v>
      </c>
      <c r="L2594" s="25" t="s">
        <v>170</v>
      </c>
      <c r="M2594" s="25" t="s">
        <v>171</v>
      </c>
      <c r="N2594" s="28" t="n">
        <v>1096</v>
      </c>
      <c r="O2594" s="25" t="s">
        <v>54</v>
      </c>
      <c r="P2594" s="29" t="n">
        <v>43073</v>
      </c>
      <c r="Q2594" s="29" t="n">
        <v>43080</v>
      </c>
      <c r="R2594" s="28" t="n">
        <v>1110</v>
      </c>
      <c r="S2594" s="28" t="n">
        <f aca="false">IF(O2594="Won",R2594,IF(O2594="Lost",0,N2594))</f>
        <v>1110</v>
      </c>
      <c r="T2594" s="30" t="n">
        <f aca="false">IF(AND(P2594&lt;&gt;"",Q2594&lt;&gt;""),Q2594-P2594,"")</f>
        <v>7</v>
      </c>
      <c r="U2594" s="30" t="str">
        <f aca="false">IF(AND(O2594="Engaging",P2594&lt;&gt;""),'Leia-me'!$B$5-P2594,"")</f>
        <v/>
      </c>
      <c r="V2594" s="25" t="str">
        <f aca="false">IF(O2594&lt;&gt;"Engaging","",IF(U2594&lt;='Leia-me'!$B$6,"Saudável",IF(U2594&lt;='Leia-me'!$B$7,"Esfriando",IF(U2594&lt;='Leia-me'!$B$8,"Última chance","Zumbi"))))</f>
        <v/>
      </c>
      <c r="W2594" s="25" t="n">
        <f aca="false">IF(O2594="Won",1,IF(O2594="Lost",0,""))</f>
        <v>1</v>
      </c>
      <c r="Y2594" s="25" t="str">
        <f aca="false">IF(E2594="","Sim","")</f>
        <v/>
      </c>
    </row>
    <row r="2595" customFormat="false" ht="15" hidden="false" customHeight="false" outlineLevel="0" collapsed="false">
      <c r="A2595" s="25" t="s">
        <v>2852</v>
      </c>
      <c r="B2595" s="25" t="s">
        <v>67</v>
      </c>
      <c r="C2595" s="25" t="s">
        <v>75</v>
      </c>
      <c r="D2595" s="25" t="s">
        <v>78</v>
      </c>
      <c r="E2595" s="25" t="s">
        <v>191</v>
      </c>
      <c r="F2595" s="25" t="s">
        <v>192</v>
      </c>
      <c r="G2595" s="26" t="n">
        <v>2714.9</v>
      </c>
      <c r="H2595" s="27" t="n">
        <v>2641</v>
      </c>
      <c r="I2595" s="25" t="s">
        <v>147</v>
      </c>
      <c r="J2595" s="25" t="s">
        <v>193</v>
      </c>
      <c r="K2595" s="25" t="n">
        <v>1998</v>
      </c>
      <c r="L2595" s="25" t="s">
        <v>148</v>
      </c>
      <c r="M2595" s="25" t="s">
        <v>149</v>
      </c>
      <c r="N2595" s="28" t="n">
        <v>55</v>
      </c>
      <c r="O2595" s="25" t="s">
        <v>54</v>
      </c>
      <c r="P2595" s="29" t="n">
        <v>43078</v>
      </c>
      <c r="Q2595" s="29" t="n">
        <v>43093</v>
      </c>
      <c r="R2595" s="28" t="n">
        <v>52</v>
      </c>
      <c r="S2595" s="28" t="n">
        <f aca="false">IF(O2595="Won",R2595,IF(O2595="Lost",0,N2595))</f>
        <v>52</v>
      </c>
      <c r="T2595" s="30" t="n">
        <f aca="false">IF(AND(P2595&lt;&gt;"",Q2595&lt;&gt;""),Q2595-P2595,"")</f>
        <v>15</v>
      </c>
      <c r="U2595" s="30" t="str">
        <f aca="false">IF(AND(O2595="Engaging",P2595&lt;&gt;""),'Leia-me'!$B$5-P2595,"")</f>
        <v/>
      </c>
      <c r="V2595" s="25" t="str">
        <f aca="false">IF(O2595&lt;&gt;"Engaging","",IF(U2595&lt;='Leia-me'!$B$6,"Saudável",IF(U2595&lt;='Leia-me'!$B$7,"Esfriando",IF(U2595&lt;='Leia-me'!$B$8,"Última chance","Zumbi"))))</f>
        <v/>
      </c>
      <c r="W2595" s="25" t="n">
        <f aca="false">IF(O2595="Won",1,IF(O2595="Lost",0,""))</f>
        <v>1</v>
      </c>
      <c r="Y2595" s="25" t="str">
        <f aca="false">IF(E2595="","Sim","")</f>
        <v/>
      </c>
    </row>
    <row r="2596" customFormat="false" ht="15" hidden="false" customHeight="false" outlineLevel="0" collapsed="false">
      <c r="A2596" s="25" t="s">
        <v>2853</v>
      </c>
      <c r="B2596" s="25" t="s">
        <v>67</v>
      </c>
      <c r="C2596" s="25" t="s">
        <v>75</v>
      </c>
      <c r="D2596" s="25" t="s">
        <v>78</v>
      </c>
      <c r="E2596" s="25" t="s">
        <v>195</v>
      </c>
      <c r="F2596" s="25" t="s">
        <v>185</v>
      </c>
      <c r="G2596" s="26" t="n">
        <v>8170.38</v>
      </c>
      <c r="H2596" s="27" t="n">
        <v>16499</v>
      </c>
      <c r="I2596" s="25" t="s">
        <v>196</v>
      </c>
      <c r="K2596" s="25" t="n">
        <v>1997</v>
      </c>
      <c r="L2596" s="25" t="s">
        <v>170</v>
      </c>
      <c r="M2596" s="25" t="s">
        <v>171</v>
      </c>
      <c r="N2596" s="28" t="n">
        <v>1096</v>
      </c>
      <c r="O2596" s="25" t="s">
        <v>54</v>
      </c>
      <c r="P2596" s="29" t="n">
        <v>43080</v>
      </c>
      <c r="Q2596" s="29" t="n">
        <v>43087</v>
      </c>
      <c r="R2596" s="28" t="n">
        <v>1220</v>
      </c>
      <c r="S2596" s="28" t="n">
        <f aca="false">IF(O2596="Won",R2596,IF(O2596="Lost",0,N2596))</f>
        <v>1220</v>
      </c>
      <c r="T2596" s="30" t="n">
        <f aca="false">IF(AND(P2596&lt;&gt;"",Q2596&lt;&gt;""),Q2596-P2596,"")</f>
        <v>7</v>
      </c>
      <c r="U2596" s="30" t="str">
        <f aca="false">IF(AND(O2596="Engaging",P2596&lt;&gt;""),'Leia-me'!$B$5-P2596,"")</f>
        <v/>
      </c>
      <c r="V2596" s="25" t="str">
        <f aca="false">IF(O2596&lt;&gt;"Engaging","",IF(U2596&lt;='Leia-me'!$B$6,"Saudável",IF(U2596&lt;='Leia-me'!$B$7,"Esfriando",IF(U2596&lt;='Leia-me'!$B$8,"Última chance","Zumbi"))))</f>
        <v/>
      </c>
      <c r="W2596" s="25" t="n">
        <f aca="false">IF(O2596="Won",1,IF(O2596="Lost",0,""))</f>
        <v>1</v>
      </c>
      <c r="Y2596" s="25" t="str">
        <f aca="false">IF(E2596="","Sim","")</f>
        <v/>
      </c>
    </row>
    <row r="2597" customFormat="false" ht="15" hidden="false" customHeight="false" outlineLevel="0" collapsed="false">
      <c r="A2597" s="25" t="s">
        <v>2854</v>
      </c>
      <c r="B2597" s="25" t="s">
        <v>67</v>
      </c>
      <c r="C2597" s="25" t="s">
        <v>75</v>
      </c>
      <c r="D2597" s="25" t="s">
        <v>78</v>
      </c>
      <c r="E2597" s="25" t="s">
        <v>248</v>
      </c>
      <c r="F2597" s="25" t="s">
        <v>211</v>
      </c>
      <c r="G2597" s="26" t="n">
        <v>894.33</v>
      </c>
      <c r="H2597" s="27" t="n">
        <v>1635</v>
      </c>
      <c r="I2597" s="25" t="s">
        <v>249</v>
      </c>
      <c r="K2597" s="25" t="n">
        <v>2007</v>
      </c>
      <c r="L2597" s="25" t="s">
        <v>160</v>
      </c>
      <c r="M2597" s="25" t="s">
        <v>149</v>
      </c>
      <c r="N2597" s="28" t="n">
        <v>3393</v>
      </c>
      <c r="O2597" s="25" t="s">
        <v>54</v>
      </c>
      <c r="P2597" s="29" t="n">
        <v>43090</v>
      </c>
      <c r="Q2597" s="29" t="n">
        <v>43099</v>
      </c>
      <c r="R2597" s="28" t="n">
        <v>3494</v>
      </c>
      <c r="S2597" s="28" t="n">
        <f aca="false">IF(O2597="Won",R2597,IF(O2597="Lost",0,N2597))</f>
        <v>3494</v>
      </c>
      <c r="T2597" s="30" t="n">
        <f aca="false">IF(AND(P2597&lt;&gt;"",Q2597&lt;&gt;""),Q2597-P2597,"")</f>
        <v>9</v>
      </c>
      <c r="U2597" s="30" t="str">
        <f aca="false">IF(AND(O2597="Engaging",P2597&lt;&gt;""),'Leia-me'!$B$5-P2597,"")</f>
        <v/>
      </c>
      <c r="V2597" s="25" t="str">
        <f aca="false">IF(O2597&lt;&gt;"Engaging","",IF(U2597&lt;='Leia-me'!$B$6,"Saudável",IF(U2597&lt;='Leia-me'!$B$7,"Esfriando",IF(U2597&lt;='Leia-me'!$B$8,"Última chance","Zumbi"))))</f>
        <v/>
      </c>
      <c r="W2597" s="25" t="n">
        <f aca="false">IF(O2597="Won",1,IF(O2597="Lost",0,""))</f>
        <v>1</v>
      </c>
      <c r="Y2597" s="25" t="str">
        <f aca="false">IF(E2597="","Sim","")</f>
        <v/>
      </c>
    </row>
    <row r="2598" customFormat="false" ht="15" hidden="false" customHeight="false" outlineLevel="0" collapsed="false">
      <c r="A2598" s="25" t="s">
        <v>2855</v>
      </c>
      <c r="B2598" s="25" t="s">
        <v>67</v>
      </c>
      <c r="C2598" s="25" t="s">
        <v>75</v>
      </c>
      <c r="D2598" s="25" t="s">
        <v>78</v>
      </c>
      <c r="E2598" s="25" t="s">
        <v>169</v>
      </c>
      <c r="F2598" s="25" t="s">
        <v>168</v>
      </c>
      <c r="G2598" s="26" t="n">
        <v>2403.58</v>
      </c>
      <c r="H2598" s="27" t="n">
        <v>8801</v>
      </c>
      <c r="I2598" s="25" t="s">
        <v>147</v>
      </c>
      <c r="K2598" s="25" t="n">
        <v>1986</v>
      </c>
      <c r="L2598" s="25" t="s">
        <v>170</v>
      </c>
      <c r="M2598" s="25" t="s">
        <v>171</v>
      </c>
      <c r="N2598" s="28" t="n">
        <v>1096</v>
      </c>
      <c r="O2598" s="25" t="s">
        <v>54</v>
      </c>
      <c r="P2598" s="29" t="n">
        <v>43096</v>
      </c>
      <c r="Q2598" s="29" t="n">
        <v>43099</v>
      </c>
      <c r="R2598" s="28" t="n">
        <v>1052</v>
      </c>
      <c r="S2598" s="28" t="n">
        <f aca="false">IF(O2598="Won",R2598,IF(O2598="Lost",0,N2598))</f>
        <v>1052</v>
      </c>
      <c r="T2598" s="30" t="n">
        <f aca="false">IF(AND(P2598&lt;&gt;"",Q2598&lt;&gt;""),Q2598-P2598,"")</f>
        <v>3</v>
      </c>
      <c r="U2598" s="30" t="str">
        <f aca="false">IF(AND(O2598="Engaging",P2598&lt;&gt;""),'Leia-me'!$B$5-P2598,"")</f>
        <v/>
      </c>
      <c r="V2598" s="25" t="str">
        <f aca="false">IF(O2598&lt;&gt;"Engaging","",IF(U2598&lt;='Leia-me'!$B$6,"Saudável",IF(U2598&lt;='Leia-me'!$B$7,"Esfriando",IF(U2598&lt;='Leia-me'!$B$8,"Última chance","Zumbi"))))</f>
        <v/>
      </c>
      <c r="W2598" s="25" t="n">
        <f aca="false">IF(O2598="Won",1,IF(O2598="Lost",0,""))</f>
        <v>1</v>
      </c>
      <c r="Y2598" s="25" t="str">
        <f aca="false">IF(E2598="","Sim","")</f>
        <v/>
      </c>
    </row>
    <row r="2599" customFormat="false" ht="15" hidden="false" customHeight="false" outlineLevel="0" collapsed="false">
      <c r="A2599" s="25" t="s">
        <v>2856</v>
      </c>
      <c r="B2599" s="25" t="s">
        <v>67</v>
      </c>
      <c r="C2599" s="25" t="s">
        <v>75</v>
      </c>
      <c r="D2599" s="25" t="s">
        <v>78</v>
      </c>
      <c r="E2599" s="25" t="s">
        <v>173</v>
      </c>
      <c r="F2599" s="25" t="s">
        <v>146</v>
      </c>
      <c r="G2599" s="26" t="n">
        <v>647.18</v>
      </c>
      <c r="H2599" s="27" t="n">
        <v>1185</v>
      </c>
      <c r="I2599" s="25" t="s">
        <v>174</v>
      </c>
      <c r="K2599" s="25" t="n">
        <v>1986</v>
      </c>
      <c r="L2599" s="25" t="s">
        <v>148</v>
      </c>
      <c r="M2599" s="25" t="s">
        <v>149</v>
      </c>
      <c r="N2599" s="28" t="n">
        <v>55</v>
      </c>
      <c r="O2599" s="25" t="s">
        <v>54</v>
      </c>
      <c r="P2599" s="29" t="n">
        <v>43096</v>
      </c>
      <c r="Q2599" s="29" t="n">
        <v>43098</v>
      </c>
      <c r="R2599" s="28" t="n">
        <v>67</v>
      </c>
      <c r="S2599" s="28" t="n">
        <f aca="false">IF(O2599="Won",R2599,IF(O2599="Lost",0,N2599))</f>
        <v>67</v>
      </c>
      <c r="T2599" s="30" t="n">
        <f aca="false">IF(AND(P2599&lt;&gt;"",Q2599&lt;&gt;""),Q2599-P2599,"")</f>
        <v>2</v>
      </c>
      <c r="U2599" s="30" t="str">
        <f aca="false">IF(AND(O2599="Engaging",P2599&lt;&gt;""),'Leia-me'!$B$5-P2599,"")</f>
        <v/>
      </c>
      <c r="V2599" s="25" t="str">
        <f aca="false">IF(O2599&lt;&gt;"Engaging","",IF(U2599&lt;='Leia-me'!$B$6,"Saudável",IF(U2599&lt;='Leia-me'!$B$7,"Esfriando",IF(U2599&lt;='Leia-me'!$B$8,"Última chance","Zumbi"))))</f>
        <v/>
      </c>
      <c r="W2599" s="25" t="n">
        <f aca="false">IF(O2599="Won",1,IF(O2599="Lost",0,""))</f>
        <v>1</v>
      </c>
      <c r="Y2599" s="25" t="str">
        <f aca="false">IF(E2599="","Sim","")</f>
        <v/>
      </c>
    </row>
    <row r="2600" customFormat="false" ht="15" hidden="false" customHeight="false" outlineLevel="0" collapsed="false">
      <c r="A2600" s="25" t="s">
        <v>2857</v>
      </c>
      <c r="B2600" s="25" t="s">
        <v>67</v>
      </c>
      <c r="C2600" s="25" t="s">
        <v>75</v>
      </c>
      <c r="D2600" s="25" t="s">
        <v>78</v>
      </c>
      <c r="E2600" s="25" t="s">
        <v>195</v>
      </c>
      <c r="F2600" s="25" t="s">
        <v>185</v>
      </c>
      <c r="G2600" s="26" t="n">
        <v>8170.38</v>
      </c>
      <c r="H2600" s="27" t="n">
        <v>16499</v>
      </c>
      <c r="I2600" s="25" t="s">
        <v>196</v>
      </c>
      <c r="K2600" s="25" t="n">
        <v>1997</v>
      </c>
      <c r="L2600" s="25" t="s">
        <v>186</v>
      </c>
      <c r="M2600" s="25" t="s">
        <v>171</v>
      </c>
      <c r="N2600" s="28" t="n">
        <v>550</v>
      </c>
      <c r="O2600" s="25" t="s">
        <v>57</v>
      </c>
      <c r="P2600" s="33"/>
      <c r="Q2600" s="33"/>
      <c r="R2600" s="34"/>
      <c r="S2600" s="28" t="n">
        <f aca="false">IF(O2600="Won",R2600,IF(O2600="Lost",0,N2600))</f>
        <v>550</v>
      </c>
      <c r="T2600" s="30" t="str">
        <f aca="false">IF(AND(P2600&lt;&gt;"",Q2600&lt;&gt;""),Q2600-P2600,"")</f>
        <v/>
      </c>
      <c r="U2600" s="30" t="str">
        <f aca="false">IF(AND(O2600="Engaging",P2600&lt;&gt;""),'Leia-me'!$B$5-P2600,"")</f>
        <v/>
      </c>
      <c r="V2600" s="25" t="str">
        <f aca="false">IF(O2600&lt;&gt;"Engaging","",IF(U2600&lt;='Leia-me'!$B$6,"Saudável",IF(U2600&lt;='Leia-me'!$B$7,"Esfriando",IF(U2600&lt;='Leia-me'!$B$8,"Última chance","Zumbi"))))</f>
        <v/>
      </c>
      <c r="W2600" s="25" t="str">
        <f aca="false">IF(O2600="Won",1,IF(O2600="Lost",0,""))</f>
        <v/>
      </c>
      <c r="Y2600" s="25" t="str">
        <f aca="false">IF(E2600="","Sim","")</f>
        <v/>
      </c>
    </row>
    <row r="2601" customFormat="false" ht="15" hidden="false" customHeight="false" outlineLevel="0" collapsed="false">
      <c r="A2601" s="25" t="s">
        <v>2858</v>
      </c>
      <c r="B2601" s="25" t="s">
        <v>67</v>
      </c>
      <c r="C2601" s="25" t="s">
        <v>75</v>
      </c>
      <c r="D2601" s="25" t="s">
        <v>78</v>
      </c>
      <c r="G2601" s="31"/>
      <c r="H2601" s="32"/>
      <c r="L2601" s="25" t="s">
        <v>186</v>
      </c>
      <c r="M2601" s="25" t="s">
        <v>171</v>
      </c>
      <c r="N2601" s="28" t="n">
        <v>550</v>
      </c>
      <c r="O2601" s="25" t="s">
        <v>57</v>
      </c>
      <c r="P2601" s="33"/>
      <c r="Q2601" s="33"/>
      <c r="R2601" s="34"/>
      <c r="S2601" s="28" t="n">
        <f aca="false">IF(O2601="Won",R2601,IF(O2601="Lost",0,N2601))</f>
        <v>550</v>
      </c>
      <c r="T2601" s="30" t="str">
        <f aca="false">IF(AND(P2601&lt;&gt;"",Q2601&lt;&gt;""),Q2601-P2601,"")</f>
        <v/>
      </c>
      <c r="U2601" s="30" t="str">
        <f aca="false">IF(AND(O2601="Engaging",P2601&lt;&gt;""),'Leia-me'!$B$5-P2601,"")</f>
        <v/>
      </c>
      <c r="V2601" s="25" t="str">
        <f aca="false">IF(O2601&lt;&gt;"Engaging","",IF(U2601&lt;='Leia-me'!$B$6,"Saudável",IF(U2601&lt;='Leia-me'!$B$7,"Esfriando",IF(U2601&lt;='Leia-me'!$B$8,"Última chance","Zumbi"))))</f>
        <v/>
      </c>
      <c r="W2601" s="25" t="str">
        <f aca="false">IF(O2601="Won",1,IF(O2601="Lost",0,""))</f>
        <v/>
      </c>
      <c r="Y2601" s="25" t="str">
        <f aca="false">IF(E2601="","Sim","")</f>
        <v>Sim</v>
      </c>
    </row>
    <row r="2602" customFormat="false" ht="15" hidden="false" customHeight="false" outlineLevel="0" collapsed="false">
      <c r="A2602" s="25" t="s">
        <v>2859</v>
      </c>
      <c r="B2602" s="25" t="s">
        <v>67</v>
      </c>
      <c r="C2602" s="25" t="s">
        <v>75</v>
      </c>
      <c r="D2602" s="25" t="s">
        <v>78</v>
      </c>
      <c r="G2602" s="31"/>
      <c r="H2602" s="32"/>
      <c r="L2602" s="25" t="s">
        <v>186</v>
      </c>
      <c r="M2602" s="25" t="s">
        <v>171</v>
      </c>
      <c r="N2602" s="28" t="n">
        <v>550</v>
      </c>
      <c r="O2602" s="25" t="s">
        <v>57</v>
      </c>
      <c r="P2602" s="33"/>
      <c r="Q2602" s="33"/>
      <c r="R2602" s="34"/>
      <c r="S2602" s="28" t="n">
        <f aca="false">IF(O2602="Won",R2602,IF(O2602="Lost",0,N2602))</f>
        <v>550</v>
      </c>
      <c r="T2602" s="30" t="str">
        <f aca="false">IF(AND(P2602&lt;&gt;"",Q2602&lt;&gt;""),Q2602-P2602,"")</f>
        <v/>
      </c>
      <c r="U2602" s="30" t="str">
        <f aca="false">IF(AND(O2602="Engaging",P2602&lt;&gt;""),'Leia-me'!$B$5-P2602,"")</f>
        <v/>
      </c>
      <c r="V2602" s="25" t="str">
        <f aca="false">IF(O2602&lt;&gt;"Engaging","",IF(U2602&lt;='Leia-me'!$B$6,"Saudável",IF(U2602&lt;='Leia-me'!$B$7,"Esfriando",IF(U2602&lt;='Leia-me'!$B$8,"Última chance","Zumbi"))))</f>
        <v/>
      </c>
      <c r="W2602" s="25" t="str">
        <f aca="false">IF(O2602="Won",1,IF(O2602="Lost",0,""))</f>
        <v/>
      </c>
      <c r="Y2602" s="25" t="str">
        <f aca="false">IF(E2602="","Sim","")</f>
        <v>Sim</v>
      </c>
    </row>
    <row r="2603" customFormat="false" ht="15" hidden="false" customHeight="false" outlineLevel="0" collapsed="false">
      <c r="A2603" s="25" t="s">
        <v>2860</v>
      </c>
      <c r="B2603" s="25" t="s">
        <v>67</v>
      </c>
      <c r="C2603" s="25" t="s">
        <v>75</v>
      </c>
      <c r="D2603" s="25" t="s">
        <v>78</v>
      </c>
      <c r="G2603" s="31"/>
      <c r="H2603" s="32"/>
      <c r="L2603" s="25" t="s">
        <v>186</v>
      </c>
      <c r="M2603" s="25" t="s">
        <v>171</v>
      </c>
      <c r="N2603" s="28" t="n">
        <v>550</v>
      </c>
      <c r="O2603" s="25" t="s">
        <v>57</v>
      </c>
      <c r="P2603" s="33"/>
      <c r="Q2603" s="33"/>
      <c r="R2603" s="34"/>
      <c r="S2603" s="28" t="n">
        <f aca="false">IF(O2603="Won",R2603,IF(O2603="Lost",0,N2603))</f>
        <v>550</v>
      </c>
      <c r="T2603" s="30" t="str">
        <f aca="false">IF(AND(P2603&lt;&gt;"",Q2603&lt;&gt;""),Q2603-P2603,"")</f>
        <v/>
      </c>
      <c r="U2603" s="30" t="str">
        <f aca="false">IF(AND(O2603="Engaging",P2603&lt;&gt;""),'Leia-me'!$B$5-P2603,"")</f>
        <v/>
      </c>
      <c r="V2603" s="25" t="str">
        <f aca="false">IF(O2603&lt;&gt;"Engaging","",IF(U2603&lt;='Leia-me'!$B$6,"Saudável",IF(U2603&lt;='Leia-me'!$B$7,"Esfriando",IF(U2603&lt;='Leia-me'!$B$8,"Última chance","Zumbi"))))</f>
        <v/>
      </c>
      <c r="W2603" s="25" t="str">
        <f aca="false">IF(O2603="Won",1,IF(O2603="Lost",0,""))</f>
        <v/>
      </c>
      <c r="Y2603" s="25" t="str">
        <f aca="false">IF(E2603="","Sim","")</f>
        <v>Sim</v>
      </c>
    </row>
    <row r="2604" customFormat="false" ht="15" hidden="false" customHeight="false" outlineLevel="0" collapsed="false">
      <c r="A2604" s="25" t="s">
        <v>2861</v>
      </c>
      <c r="B2604" s="25" t="s">
        <v>67</v>
      </c>
      <c r="C2604" s="25" t="s">
        <v>75</v>
      </c>
      <c r="D2604" s="25" t="s">
        <v>78</v>
      </c>
      <c r="E2604" s="25" t="s">
        <v>2530</v>
      </c>
      <c r="F2604" s="25" t="s">
        <v>185</v>
      </c>
      <c r="G2604" s="26" t="n">
        <v>527.11</v>
      </c>
      <c r="H2604" s="27" t="n">
        <v>1428</v>
      </c>
      <c r="I2604" s="25" t="s">
        <v>147</v>
      </c>
      <c r="J2604" s="25" t="s">
        <v>193</v>
      </c>
      <c r="K2604" s="25" t="n">
        <v>2011</v>
      </c>
      <c r="L2604" s="25" t="s">
        <v>170</v>
      </c>
      <c r="M2604" s="25" t="s">
        <v>171</v>
      </c>
      <c r="N2604" s="28" t="n">
        <v>1096</v>
      </c>
      <c r="O2604" s="25" t="s">
        <v>57</v>
      </c>
      <c r="P2604" s="33"/>
      <c r="Q2604" s="33"/>
      <c r="R2604" s="34"/>
      <c r="S2604" s="28" t="n">
        <f aca="false">IF(O2604="Won",R2604,IF(O2604="Lost",0,N2604))</f>
        <v>1096</v>
      </c>
      <c r="T2604" s="30" t="str">
        <f aca="false">IF(AND(P2604&lt;&gt;"",Q2604&lt;&gt;""),Q2604-P2604,"")</f>
        <v/>
      </c>
      <c r="U2604" s="30" t="str">
        <f aca="false">IF(AND(O2604="Engaging",P2604&lt;&gt;""),'Leia-me'!$B$5-P2604,"")</f>
        <v/>
      </c>
      <c r="V2604" s="25" t="str">
        <f aca="false">IF(O2604&lt;&gt;"Engaging","",IF(U2604&lt;='Leia-me'!$B$6,"Saudável",IF(U2604&lt;='Leia-me'!$B$7,"Esfriando",IF(U2604&lt;='Leia-me'!$B$8,"Última chance","Zumbi"))))</f>
        <v/>
      </c>
      <c r="W2604" s="25" t="str">
        <f aca="false">IF(O2604="Won",1,IF(O2604="Lost",0,""))</f>
        <v/>
      </c>
      <c r="Y2604" s="25" t="str">
        <f aca="false">IF(E2604="","Sim","")</f>
        <v/>
      </c>
    </row>
    <row r="2605" customFormat="false" ht="15" hidden="false" customHeight="false" outlineLevel="0" collapsed="false">
      <c r="A2605" s="25" t="s">
        <v>2862</v>
      </c>
      <c r="B2605" s="25" t="s">
        <v>67</v>
      </c>
      <c r="C2605" s="25" t="s">
        <v>75</v>
      </c>
      <c r="D2605" s="25" t="s">
        <v>78</v>
      </c>
      <c r="E2605" s="25" t="s">
        <v>2863</v>
      </c>
      <c r="F2605" s="25" t="s">
        <v>211</v>
      </c>
      <c r="G2605" s="26" t="n">
        <v>2437.85</v>
      </c>
      <c r="H2605" s="27" t="n">
        <v>4874</v>
      </c>
      <c r="I2605" s="25" t="s">
        <v>147</v>
      </c>
      <c r="K2605" s="25" t="n">
        <v>2001</v>
      </c>
      <c r="L2605" s="25" t="s">
        <v>170</v>
      </c>
      <c r="M2605" s="25" t="s">
        <v>171</v>
      </c>
      <c r="N2605" s="28" t="n">
        <v>1096</v>
      </c>
      <c r="O2605" s="25" t="s">
        <v>57</v>
      </c>
      <c r="P2605" s="33"/>
      <c r="Q2605" s="33"/>
      <c r="R2605" s="34"/>
      <c r="S2605" s="28" t="n">
        <f aca="false">IF(O2605="Won",R2605,IF(O2605="Lost",0,N2605))</f>
        <v>1096</v>
      </c>
      <c r="T2605" s="30" t="str">
        <f aca="false">IF(AND(P2605&lt;&gt;"",Q2605&lt;&gt;""),Q2605-P2605,"")</f>
        <v/>
      </c>
      <c r="U2605" s="30" t="str">
        <f aca="false">IF(AND(O2605="Engaging",P2605&lt;&gt;""),'Leia-me'!$B$5-P2605,"")</f>
        <v/>
      </c>
      <c r="V2605" s="25" t="str">
        <f aca="false">IF(O2605&lt;&gt;"Engaging","",IF(U2605&lt;='Leia-me'!$B$6,"Saudável",IF(U2605&lt;='Leia-me'!$B$7,"Esfriando",IF(U2605&lt;='Leia-me'!$B$8,"Última chance","Zumbi"))))</f>
        <v/>
      </c>
      <c r="W2605" s="25" t="str">
        <f aca="false">IF(O2605="Won",1,IF(O2605="Lost",0,""))</f>
        <v/>
      </c>
      <c r="Y2605" s="25" t="str">
        <f aca="false">IF(E2605="","Sim","")</f>
        <v/>
      </c>
    </row>
    <row r="2606" customFormat="false" ht="15" hidden="false" customHeight="false" outlineLevel="0" collapsed="false">
      <c r="A2606" s="25" t="s">
        <v>2864</v>
      </c>
      <c r="B2606" s="25" t="s">
        <v>67</v>
      </c>
      <c r="C2606" s="25" t="s">
        <v>75</v>
      </c>
      <c r="D2606" s="25" t="s">
        <v>78</v>
      </c>
      <c r="G2606" s="31"/>
      <c r="H2606" s="32"/>
      <c r="L2606" s="25" t="s">
        <v>170</v>
      </c>
      <c r="M2606" s="25" t="s">
        <v>171</v>
      </c>
      <c r="N2606" s="28" t="n">
        <v>1096</v>
      </c>
      <c r="O2606" s="25" t="s">
        <v>57</v>
      </c>
      <c r="P2606" s="33"/>
      <c r="Q2606" s="33"/>
      <c r="R2606" s="34"/>
      <c r="S2606" s="28" t="n">
        <f aca="false">IF(O2606="Won",R2606,IF(O2606="Lost",0,N2606))</f>
        <v>1096</v>
      </c>
      <c r="T2606" s="30" t="str">
        <f aca="false">IF(AND(P2606&lt;&gt;"",Q2606&lt;&gt;""),Q2606-P2606,"")</f>
        <v/>
      </c>
      <c r="U2606" s="30" t="str">
        <f aca="false">IF(AND(O2606="Engaging",P2606&lt;&gt;""),'Leia-me'!$B$5-P2606,"")</f>
        <v/>
      </c>
      <c r="V2606" s="25" t="str">
        <f aca="false">IF(O2606&lt;&gt;"Engaging","",IF(U2606&lt;='Leia-me'!$B$6,"Saudável",IF(U2606&lt;='Leia-me'!$B$7,"Esfriando",IF(U2606&lt;='Leia-me'!$B$8,"Última chance","Zumbi"))))</f>
        <v/>
      </c>
      <c r="W2606" s="25" t="str">
        <f aca="false">IF(O2606="Won",1,IF(O2606="Lost",0,""))</f>
        <v/>
      </c>
      <c r="Y2606" s="25" t="str">
        <f aca="false">IF(E2606="","Sim","")</f>
        <v>Sim</v>
      </c>
    </row>
    <row r="2607" customFormat="false" ht="15" hidden="false" customHeight="false" outlineLevel="0" collapsed="false">
      <c r="A2607" s="25" t="s">
        <v>2865</v>
      </c>
      <c r="B2607" s="25" t="s">
        <v>67</v>
      </c>
      <c r="C2607" s="25" t="s">
        <v>75</v>
      </c>
      <c r="D2607" s="25" t="s">
        <v>78</v>
      </c>
      <c r="G2607" s="31"/>
      <c r="H2607" s="32"/>
      <c r="L2607" s="25" t="s">
        <v>170</v>
      </c>
      <c r="M2607" s="25" t="s">
        <v>171</v>
      </c>
      <c r="N2607" s="28" t="n">
        <v>1096</v>
      </c>
      <c r="O2607" s="25" t="s">
        <v>57</v>
      </c>
      <c r="P2607" s="33"/>
      <c r="Q2607" s="33"/>
      <c r="R2607" s="34"/>
      <c r="S2607" s="28" t="n">
        <f aca="false">IF(O2607="Won",R2607,IF(O2607="Lost",0,N2607))</f>
        <v>1096</v>
      </c>
      <c r="T2607" s="30" t="str">
        <f aca="false">IF(AND(P2607&lt;&gt;"",Q2607&lt;&gt;""),Q2607-P2607,"")</f>
        <v/>
      </c>
      <c r="U2607" s="30" t="str">
        <f aca="false">IF(AND(O2607="Engaging",P2607&lt;&gt;""),'Leia-me'!$B$5-P2607,"")</f>
        <v/>
      </c>
      <c r="V2607" s="25" t="str">
        <f aca="false">IF(O2607&lt;&gt;"Engaging","",IF(U2607&lt;='Leia-me'!$B$6,"Saudável",IF(U2607&lt;='Leia-me'!$B$7,"Esfriando",IF(U2607&lt;='Leia-me'!$B$8,"Última chance","Zumbi"))))</f>
        <v/>
      </c>
      <c r="W2607" s="25" t="str">
        <f aca="false">IF(O2607="Won",1,IF(O2607="Lost",0,""))</f>
        <v/>
      </c>
      <c r="Y2607" s="25" t="str">
        <f aca="false">IF(E2607="","Sim","")</f>
        <v>Sim</v>
      </c>
    </row>
    <row r="2608" customFormat="false" ht="15" hidden="false" customHeight="false" outlineLevel="0" collapsed="false">
      <c r="A2608" s="25" t="s">
        <v>2866</v>
      </c>
      <c r="B2608" s="25" t="s">
        <v>67</v>
      </c>
      <c r="C2608" s="25" t="s">
        <v>75</v>
      </c>
      <c r="D2608" s="25" t="s">
        <v>78</v>
      </c>
      <c r="G2608" s="31"/>
      <c r="H2608" s="32"/>
      <c r="L2608" s="25" t="s">
        <v>170</v>
      </c>
      <c r="M2608" s="25" t="s">
        <v>171</v>
      </c>
      <c r="N2608" s="28" t="n">
        <v>1096</v>
      </c>
      <c r="O2608" s="25" t="s">
        <v>57</v>
      </c>
      <c r="P2608" s="33"/>
      <c r="Q2608" s="33"/>
      <c r="R2608" s="34"/>
      <c r="S2608" s="28" t="n">
        <f aca="false">IF(O2608="Won",R2608,IF(O2608="Lost",0,N2608))</f>
        <v>1096</v>
      </c>
      <c r="T2608" s="30" t="str">
        <f aca="false">IF(AND(P2608&lt;&gt;"",Q2608&lt;&gt;""),Q2608-P2608,"")</f>
        <v/>
      </c>
      <c r="U2608" s="30" t="str">
        <f aca="false">IF(AND(O2608="Engaging",P2608&lt;&gt;""),'Leia-me'!$B$5-P2608,"")</f>
        <v/>
      </c>
      <c r="V2608" s="25" t="str">
        <f aca="false">IF(O2608&lt;&gt;"Engaging","",IF(U2608&lt;='Leia-me'!$B$6,"Saudável",IF(U2608&lt;='Leia-me'!$B$7,"Esfriando",IF(U2608&lt;='Leia-me'!$B$8,"Última chance","Zumbi"))))</f>
        <v/>
      </c>
      <c r="W2608" s="25" t="str">
        <f aca="false">IF(O2608="Won",1,IF(O2608="Lost",0,""))</f>
        <v/>
      </c>
      <c r="Y2608" s="25" t="str">
        <f aca="false">IF(E2608="","Sim","")</f>
        <v>Sim</v>
      </c>
    </row>
    <row r="2609" customFormat="false" ht="15" hidden="false" customHeight="false" outlineLevel="0" collapsed="false">
      <c r="A2609" s="25" t="s">
        <v>2867</v>
      </c>
      <c r="B2609" s="25" t="s">
        <v>67</v>
      </c>
      <c r="C2609" s="25" t="s">
        <v>75</v>
      </c>
      <c r="D2609" s="25" t="s">
        <v>78</v>
      </c>
      <c r="G2609" s="31"/>
      <c r="H2609" s="32"/>
      <c r="L2609" s="25" t="s">
        <v>170</v>
      </c>
      <c r="M2609" s="25" t="s">
        <v>171</v>
      </c>
      <c r="N2609" s="28" t="n">
        <v>1096</v>
      </c>
      <c r="O2609" s="25" t="s">
        <v>57</v>
      </c>
      <c r="P2609" s="33"/>
      <c r="Q2609" s="33"/>
      <c r="R2609" s="34"/>
      <c r="S2609" s="28" t="n">
        <f aca="false">IF(O2609="Won",R2609,IF(O2609="Lost",0,N2609))</f>
        <v>1096</v>
      </c>
      <c r="T2609" s="30" t="str">
        <f aca="false">IF(AND(P2609&lt;&gt;"",Q2609&lt;&gt;""),Q2609-P2609,"")</f>
        <v/>
      </c>
      <c r="U2609" s="30" t="str">
        <f aca="false">IF(AND(O2609="Engaging",P2609&lt;&gt;""),'Leia-me'!$B$5-P2609,"")</f>
        <v/>
      </c>
      <c r="V2609" s="25" t="str">
        <f aca="false">IF(O2609&lt;&gt;"Engaging","",IF(U2609&lt;='Leia-me'!$B$6,"Saudável",IF(U2609&lt;='Leia-me'!$B$7,"Esfriando",IF(U2609&lt;='Leia-me'!$B$8,"Última chance","Zumbi"))))</f>
        <v/>
      </c>
      <c r="W2609" s="25" t="str">
        <f aca="false">IF(O2609="Won",1,IF(O2609="Lost",0,""))</f>
        <v/>
      </c>
      <c r="Y2609" s="25" t="str">
        <f aca="false">IF(E2609="","Sim","")</f>
        <v>Sim</v>
      </c>
    </row>
    <row r="2610" customFormat="false" ht="15" hidden="false" customHeight="false" outlineLevel="0" collapsed="false">
      <c r="A2610" s="25" t="s">
        <v>2868</v>
      </c>
      <c r="B2610" s="25" t="s">
        <v>67</v>
      </c>
      <c r="C2610" s="25" t="s">
        <v>75</v>
      </c>
      <c r="D2610" s="25" t="s">
        <v>78</v>
      </c>
      <c r="G2610" s="31"/>
      <c r="H2610" s="32"/>
      <c r="L2610" s="25" t="s">
        <v>170</v>
      </c>
      <c r="M2610" s="25" t="s">
        <v>171</v>
      </c>
      <c r="N2610" s="28" t="n">
        <v>1096</v>
      </c>
      <c r="O2610" s="25" t="s">
        <v>57</v>
      </c>
      <c r="P2610" s="33"/>
      <c r="Q2610" s="33"/>
      <c r="R2610" s="34"/>
      <c r="S2610" s="28" t="n">
        <f aca="false">IF(O2610="Won",R2610,IF(O2610="Lost",0,N2610))</f>
        <v>1096</v>
      </c>
      <c r="T2610" s="30" t="str">
        <f aca="false">IF(AND(P2610&lt;&gt;"",Q2610&lt;&gt;""),Q2610-P2610,"")</f>
        <v/>
      </c>
      <c r="U2610" s="30" t="str">
        <f aca="false">IF(AND(O2610="Engaging",P2610&lt;&gt;""),'Leia-me'!$B$5-P2610,"")</f>
        <v/>
      </c>
      <c r="V2610" s="25" t="str">
        <f aca="false">IF(O2610&lt;&gt;"Engaging","",IF(U2610&lt;='Leia-me'!$B$6,"Saudável",IF(U2610&lt;='Leia-me'!$B$7,"Esfriando",IF(U2610&lt;='Leia-me'!$B$8,"Última chance","Zumbi"))))</f>
        <v/>
      </c>
      <c r="W2610" s="25" t="str">
        <f aca="false">IF(O2610="Won",1,IF(O2610="Lost",0,""))</f>
        <v/>
      </c>
      <c r="Y2610" s="25" t="str">
        <f aca="false">IF(E2610="","Sim","")</f>
        <v>Sim</v>
      </c>
    </row>
    <row r="2611" customFormat="false" ht="15" hidden="false" customHeight="false" outlineLevel="0" collapsed="false">
      <c r="A2611" s="25" t="s">
        <v>2869</v>
      </c>
      <c r="B2611" s="25" t="s">
        <v>67</v>
      </c>
      <c r="C2611" s="25" t="s">
        <v>75</v>
      </c>
      <c r="D2611" s="25" t="s">
        <v>78</v>
      </c>
      <c r="G2611" s="31"/>
      <c r="H2611" s="32"/>
      <c r="L2611" s="25" t="s">
        <v>170</v>
      </c>
      <c r="M2611" s="25" t="s">
        <v>171</v>
      </c>
      <c r="N2611" s="28" t="n">
        <v>1096</v>
      </c>
      <c r="O2611" s="25" t="s">
        <v>57</v>
      </c>
      <c r="P2611" s="33"/>
      <c r="Q2611" s="33"/>
      <c r="R2611" s="34"/>
      <c r="S2611" s="28" t="n">
        <f aca="false">IF(O2611="Won",R2611,IF(O2611="Lost",0,N2611))</f>
        <v>1096</v>
      </c>
      <c r="T2611" s="30" t="str">
        <f aca="false">IF(AND(P2611&lt;&gt;"",Q2611&lt;&gt;""),Q2611-P2611,"")</f>
        <v/>
      </c>
      <c r="U2611" s="30" t="str">
        <f aca="false">IF(AND(O2611="Engaging",P2611&lt;&gt;""),'Leia-me'!$B$5-P2611,"")</f>
        <v/>
      </c>
      <c r="V2611" s="25" t="str">
        <f aca="false">IF(O2611&lt;&gt;"Engaging","",IF(U2611&lt;='Leia-me'!$B$6,"Saudável",IF(U2611&lt;='Leia-me'!$B$7,"Esfriando",IF(U2611&lt;='Leia-me'!$B$8,"Última chance","Zumbi"))))</f>
        <v/>
      </c>
      <c r="W2611" s="25" t="str">
        <f aca="false">IF(O2611="Won",1,IF(O2611="Lost",0,""))</f>
        <v/>
      </c>
      <c r="Y2611" s="25" t="str">
        <f aca="false">IF(E2611="","Sim","")</f>
        <v>Sim</v>
      </c>
    </row>
    <row r="2612" customFormat="false" ht="15" hidden="false" customHeight="false" outlineLevel="0" collapsed="false">
      <c r="A2612" s="25" t="s">
        <v>2870</v>
      </c>
      <c r="B2612" s="25" t="s">
        <v>67</v>
      </c>
      <c r="C2612" s="25" t="s">
        <v>75</v>
      </c>
      <c r="D2612" s="25" t="s">
        <v>78</v>
      </c>
      <c r="G2612" s="31"/>
      <c r="H2612" s="32"/>
      <c r="L2612" s="25" t="s">
        <v>170</v>
      </c>
      <c r="M2612" s="25" t="s">
        <v>171</v>
      </c>
      <c r="N2612" s="28" t="n">
        <v>1096</v>
      </c>
      <c r="O2612" s="25" t="s">
        <v>57</v>
      </c>
      <c r="P2612" s="33"/>
      <c r="Q2612" s="33"/>
      <c r="R2612" s="34"/>
      <c r="S2612" s="28" t="n">
        <f aca="false">IF(O2612="Won",R2612,IF(O2612="Lost",0,N2612))</f>
        <v>1096</v>
      </c>
      <c r="T2612" s="30" t="str">
        <f aca="false">IF(AND(P2612&lt;&gt;"",Q2612&lt;&gt;""),Q2612-P2612,"")</f>
        <v/>
      </c>
      <c r="U2612" s="30" t="str">
        <f aca="false">IF(AND(O2612="Engaging",P2612&lt;&gt;""),'Leia-me'!$B$5-P2612,"")</f>
        <v/>
      </c>
      <c r="V2612" s="25" t="str">
        <f aca="false">IF(O2612&lt;&gt;"Engaging","",IF(U2612&lt;='Leia-me'!$B$6,"Saudável",IF(U2612&lt;='Leia-me'!$B$7,"Esfriando",IF(U2612&lt;='Leia-me'!$B$8,"Última chance","Zumbi"))))</f>
        <v/>
      </c>
      <c r="W2612" s="25" t="str">
        <f aca="false">IF(O2612="Won",1,IF(O2612="Lost",0,""))</f>
        <v/>
      </c>
      <c r="Y2612" s="25" t="str">
        <f aca="false">IF(E2612="","Sim","")</f>
        <v>Sim</v>
      </c>
    </row>
    <row r="2613" customFormat="false" ht="15" hidden="false" customHeight="false" outlineLevel="0" collapsed="false">
      <c r="A2613" s="25" t="s">
        <v>2871</v>
      </c>
      <c r="B2613" s="25" t="s">
        <v>67</v>
      </c>
      <c r="C2613" s="25" t="s">
        <v>75</v>
      </c>
      <c r="D2613" s="25" t="s">
        <v>78</v>
      </c>
      <c r="E2613" s="25" t="s">
        <v>494</v>
      </c>
      <c r="F2613" s="25" t="s">
        <v>192</v>
      </c>
      <c r="G2613" s="26" t="n">
        <v>11698.03</v>
      </c>
      <c r="H2613" s="27" t="n">
        <v>34288</v>
      </c>
      <c r="I2613" s="25" t="s">
        <v>147</v>
      </c>
      <c r="K2613" s="25" t="n">
        <v>1982</v>
      </c>
      <c r="L2613" s="25" t="s">
        <v>178</v>
      </c>
      <c r="M2613" s="25" t="s">
        <v>171</v>
      </c>
      <c r="N2613" s="28" t="n">
        <v>5482</v>
      </c>
      <c r="O2613" s="25" t="s">
        <v>57</v>
      </c>
      <c r="P2613" s="33"/>
      <c r="Q2613" s="33"/>
      <c r="R2613" s="34"/>
      <c r="S2613" s="28" t="n">
        <f aca="false">IF(O2613="Won",R2613,IF(O2613="Lost",0,N2613))</f>
        <v>5482</v>
      </c>
      <c r="T2613" s="30" t="str">
        <f aca="false">IF(AND(P2613&lt;&gt;"",Q2613&lt;&gt;""),Q2613-P2613,"")</f>
        <v/>
      </c>
      <c r="U2613" s="30" t="str">
        <f aca="false">IF(AND(O2613="Engaging",P2613&lt;&gt;""),'Leia-me'!$B$5-P2613,"")</f>
        <v/>
      </c>
      <c r="V2613" s="25" t="str">
        <f aca="false">IF(O2613&lt;&gt;"Engaging","",IF(U2613&lt;='Leia-me'!$B$6,"Saudável",IF(U2613&lt;='Leia-me'!$B$7,"Esfriando",IF(U2613&lt;='Leia-me'!$B$8,"Última chance","Zumbi"))))</f>
        <v/>
      </c>
      <c r="W2613" s="25" t="str">
        <f aca="false">IF(O2613="Won",1,IF(O2613="Lost",0,""))</f>
        <v/>
      </c>
      <c r="Y2613" s="25" t="str">
        <f aca="false">IF(E2613="","Sim","")</f>
        <v/>
      </c>
    </row>
    <row r="2614" customFormat="false" ht="15" hidden="false" customHeight="false" outlineLevel="0" collapsed="false">
      <c r="A2614" s="25" t="s">
        <v>2872</v>
      </c>
      <c r="B2614" s="25" t="s">
        <v>67</v>
      </c>
      <c r="C2614" s="25" t="s">
        <v>75</v>
      </c>
      <c r="D2614" s="25" t="s">
        <v>78</v>
      </c>
      <c r="E2614" s="25" t="s">
        <v>639</v>
      </c>
      <c r="F2614" s="25" t="s">
        <v>211</v>
      </c>
      <c r="G2614" s="26" t="n">
        <v>1419.98</v>
      </c>
      <c r="H2614" s="27" t="n">
        <v>4018</v>
      </c>
      <c r="I2614" s="25" t="s">
        <v>147</v>
      </c>
      <c r="K2614" s="25" t="n">
        <v>2003</v>
      </c>
      <c r="L2614" s="25" t="s">
        <v>178</v>
      </c>
      <c r="M2614" s="25" t="s">
        <v>171</v>
      </c>
      <c r="N2614" s="28" t="n">
        <v>5482</v>
      </c>
      <c r="O2614" s="25" t="s">
        <v>57</v>
      </c>
      <c r="P2614" s="33"/>
      <c r="Q2614" s="33"/>
      <c r="R2614" s="34"/>
      <c r="S2614" s="28" t="n">
        <f aca="false">IF(O2614="Won",R2614,IF(O2614="Lost",0,N2614))</f>
        <v>5482</v>
      </c>
      <c r="T2614" s="30" t="str">
        <f aca="false">IF(AND(P2614&lt;&gt;"",Q2614&lt;&gt;""),Q2614-P2614,"")</f>
        <v/>
      </c>
      <c r="U2614" s="30" t="str">
        <f aca="false">IF(AND(O2614="Engaging",P2614&lt;&gt;""),'Leia-me'!$B$5-P2614,"")</f>
        <v/>
      </c>
      <c r="V2614" s="25" t="str">
        <f aca="false">IF(O2614&lt;&gt;"Engaging","",IF(U2614&lt;='Leia-me'!$B$6,"Saudável",IF(U2614&lt;='Leia-me'!$B$7,"Esfriando",IF(U2614&lt;='Leia-me'!$B$8,"Última chance","Zumbi"))))</f>
        <v/>
      </c>
      <c r="W2614" s="25" t="str">
        <f aca="false">IF(O2614="Won",1,IF(O2614="Lost",0,""))</f>
        <v/>
      </c>
      <c r="Y2614" s="25" t="str">
        <f aca="false">IF(E2614="","Sim","")</f>
        <v/>
      </c>
    </row>
    <row r="2615" customFormat="false" ht="15" hidden="false" customHeight="false" outlineLevel="0" collapsed="false">
      <c r="A2615" s="25" t="s">
        <v>2873</v>
      </c>
      <c r="B2615" s="25" t="s">
        <v>67</v>
      </c>
      <c r="C2615" s="25" t="s">
        <v>75</v>
      </c>
      <c r="D2615" s="25" t="s">
        <v>78</v>
      </c>
      <c r="E2615" s="25" t="s">
        <v>644</v>
      </c>
      <c r="F2615" s="25" t="s">
        <v>177</v>
      </c>
      <c r="G2615" s="26" t="n">
        <v>646.1</v>
      </c>
      <c r="H2615" s="27" t="n">
        <v>883</v>
      </c>
      <c r="I2615" s="25" t="s">
        <v>147</v>
      </c>
      <c r="J2615" s="25" t="s">
        <v>199</v>
      </c>
      <c r="K2615" s="25" t="n">
        <v>1993</v>
      </c>
      <c r="L2615" s="25" t="s">
        <v>178</v>
      </c>
      <c r="M2615" s="25" t="s">
        <v>171</v>
      </c>
      <c r="N2615" s="28" t="n">
        <v>5482</v>
      </c>
      <c r="O2615" s="25" t="s">
        <v>57</v>
      </c>
      <c r="P2615" s="33"/>
      <c r="Q2615" s="33"/>
      <c r="R2615" s="34"/>
      <c r="S2615" s="28" t="n">
        <f aca="false">IF(O2615="Won",R2615,IF(O2615="Lost",0,N2615))</f>
        <v>5482</v>
      </c>
      <c r="T2615" s="30" t="str">
        <f aca="false">IF(AND(P2615&lt;&gt;"",Q2615&lt;&gt;""),Q2615-P2615,"")</f>
        <v/>
      </c>
      <c r="U2615" s="30" t="str">
        <f aca="false">IF(AND(O2615="Engaging",P2615&lt;&gt;""),'Leia-me'!$B$5-P2615,"")</f>
        <v/>
      </c>
      <c r="V2615" s="25" t="str">
        <f aca="false">IF(O2615&lt;&gt;"Engaging","",IF(U2615&lt;='Leia-me'!$B$6,"Saudável",IF(U2615&lt;='Leia-me'!$B$7,"Esfriando",IF(U2615&lt;='Leia-me'!$B$8,"Última chance","Zumbi"))))</f>
        <v/>
      </c>
      <c r="W2615" s="25" t="str">
        <f aca="false">IF(O2615="Won",1,IF(O2615="Lost",0,""))</f>
        <v/>
      </c>
      <c r="Y2615" s="25" t="str">
        <f aca="false">IF(E2615="","Sim","")</f>
        <v/>
      </c>
    </row>
    <row r="2616" customFormat="false" ht="15" hidden="false" customHeight="false" outlineLevel="0" collapsed="false">
      <c r="A2616" s="25" t="s">
        <v>2874</v>
      </c>
      <c r="B2616" s="25" t="s">
        <v>67</v>
      </c>
      <c r="C2616" s="25" t="s">
        <v>75</v>
      </c>
      <c r="D2616" s="25" t="s">
        <v>78</v>
      </c>
      <c r="G2616" s="31"/>
      <c r="H2616" s="32"/>
      <c r="L2616" s="25" t="s">
        <v>178</v>
      </c>
      <c r="M2616" s="25" t="s">
        <v>171</v>
      </c>
      <c r="N2616" s="28" t="n">
        <v>5482</v>
      </c>
      <c r="O2616" s="25" t="s">
        <v>57</v>
      </c>
      <c r="P2616" s="33"/>
      <c r="Q2616" s="33"/>
      <c r="R2616" s="34"/>
      <c r="S2616" s="28" t="n">
        <f aca="false">IF(O2616="Won",R2616,IF(O2616="Lost",0,N2616))</f>
        <v>5482</v>
      </c>
      <c r="T2616" s="30" t="str">
        <f aca="false">IF(AND(P2616&lt;&gt;"",Q2616&lt;&gt;""),Q2616-P2616,"")</f>
        <v/>
      </c>
      <c r="U2616" s="30" t="str">
        <f aca="false">IF(AND(O2616="Engaging",P2616&lt;&gt;""),'Leia-me'!$B$5-P2616,"")</f>
        <v/>
      </c>
      <c r="V2616" s="25" t="str">
        <f aca="false">IF(O2616&lt;&gt;"Engaging","",IF(U2616&lt;='Leia-me'!$B$6,"Saudável",IF(U2616&lt;='Leia-me'!$B$7,"Esfriando",IF(U2616&lt;='Leia-me'!$B$8,"Última chance","Zumbi"))))</f>
        <v/>
      </c>
      <c r="W2616" s="25" t="str">
        <f aca="false">IF(O2616="Won",1,IF(O2616="Lost",0,""))</f>
        <v/>
      </c>
      <c r="Y2616" s="25" t="str">
        <f aca="false">IF(E2616="","Sim","")</f>
        <v>Sim</v>
      </c>
    </row>
    <row r="2617" customFormat="false" ht="15" hidden="false" customHeight="false" outlineLevel="0" collapsed="false">
      <c r="A2617" s="25" t="s">
        <v>2875</v>
      </c>
      <c r="B2617" s="25" t="s">
        <v>67</v>
      </c>
      <c r="C2617" s="25" t="s">
        <v>75</v>
      </c>
      <c r="D2617" s="25" t="s">
        <v>78</v>
      </c>
      <c r="G2617" s="31"/>
      <c r="H2617" s="32"/>
      <c r="L2617" s="25" t="s">
        <v>178</v>
      </c>
      <c r="M2617" s="25" t="s">
        <v>171</v>
      </c>
      <c r="N2617" s="28" t="n">
        <v>5482</v>
      </c>
      <c r="O2617" s="25" t="s">
        <v>57</v>
      </c>
      <c r="P2617" s="33"/>
      <c r="Q2617" s="33"/>
      <c r="R2617" s="34"/>
      <c r="S2617" s="28" t="n">
        <f aca="false">IF(O2617="Won",R2617,IF(O2617="Lost",0,N2617))</f>
        <v>5482</v>
      </c>
      <c r="T2617" s="30" t="str">
        <f aca="false">IF(AND(P2617&lt;&gt;"",Q2617&lt;&gt;""),Q2617-P2617,"")</f>
        <v/>
      </c>
      <c r="U2617" s="30" t="str">
        <f aca="false">IF(AND(O2617="Engaging",P2617&lt;&gt;""),'Leia-me'!$B$5-P2617,"")</f>
        <v/>
      </c>
      <c r="V2617" s="25" t="str">
        <f aca="false">IF(O2617&lt;&gt;"Engaging","",IF(U2617&lt;='Leia-me'!$B$6,"Saudável",IF(U2617&lt;='Leia-me'!$B$7,"Esfriando",IF(U2617&lt;='Leia-me'!$B$8,"Última chance","Zumbi"))))</f>
        <v/>
      </c>
      <c r="W2617" s="25" t="str">
        <f aca="false">IF(O2617="Won",1,IF(O2617="Lost",0,""))</f>
        <v/>
      </c>
      <c r="Y2617" s="25" t="str">
        <f aca="false">IF(E2617="","Sim","")</f>
        <v>Sim</v>
      </c>
    </row>
    <row r="2618" customFormat="false" ht="15" hidden="false" customHeight="false" outlineLevel="0" collapsed="false">
      <c r="A2618" s="25" t="s">
        <v>2876</v>
      </c>
      <c r="B2618" s="25" t="s">
        <v>67</v>
      </c>
      <c r="C2618" s="25" t="s">
        <v>75</v>
      </c>
      <c r="D2618" s="25" t="s">
        <v>78</v>
      </c>
      <c r="G2618" s="31"/>
      <c r="H2618" s="32"/>
      <c r="L2618" s="25" t="s">
        <v>178</v>
      </c>
      <c r="M2618" s="25" t="s">
        <v>171</v>
      </c>
      <c r="N2618" s="28" t="n">
        <v>5482</v>
      </c>
      <c r="O2618" s="25" t="s">
        <v>57</v>
      </c>
      <c r="P2618" s="33"/>
      <c r="Q2618" s="33"/>
      <c r="R2618" s="34"/>
      <c r="S2618" s="28" t="n">
        <f aca="false">IF(O2618="Won",R2618,IF(O2618="Lost",0,N2618))</f>
        <v>5482</v>
      </c>
      <c r="T2618" s="30" t="str">
        <f aca="false">IF(AND(P2618&lt;&gt;"",Q2618&lt;&gt;""),Q2618-P2618,"")</f>
        <v/>
      </c>
      <c r="U2618" s="30" t="str">
        <f aca="false">IF(AND(O2618="Engaging",P2618&lt;&gt;""),'Leia-me'!$B$5-P2618,"")</f>
        <v/>
      </c>
      <c r="V2618" s="25" t="str">
        <f aca="false">IF(O2618&lt;&gt;"Engaging","",IF(U2618&lt;='Leia-me'!$B$6,"Saudável",IF(U2618&lt;='Leia-me'!$B$7,"Esfriando",IF(U2618&lt;='Leia-me'!$B$8,"Última chance","Zumbi"))))</f>
        <v/>
      </c>
      <c r="W2618" s="25" t="str">
        <f aca="false">IF(O2618="Won",1,IF(O2618="Lost",0,""))</f>
        <v/>
      </c>
      <c r="Y2618" s="25" t="str">
        <f aca="false">IF(E2618="","Sim","")</f>
        <v>Sim</v>
      </c>
    </row>
    <row r="2619" customFormat="false" ht="15" hidden="false" customHeight="false" outlineLevel="0" collapsed="false">
      <c r="A2619" s="25" t="s">
        <v>2877</v>
      </c>
      <c r="B2619" s="25" t="s">
        <v>67</v>
      </c>
      <c r="C2619" s="25" t="s">
        <v>75</v>
      </c>
      <c r="D2619" s="25" t="s">
        <v>78</v>
      </c>
      <c r="G2619" s="31"/>
      <c r="H2619" s="32"/>
      <c r="L2619" s="25" t="s">
        <v>178</v>
      </c>
      <c r="M2619" s="25" t="s">
        <v>171</v>
      </c>
      <c r="N2619" s="28" t="n">
        <v>5482</v>
      </c>
      <c r="O2619" s="25" t="s">
        <v>57</v>
      </c>
      <c r="P2619" s="33"/>
      <c r="Q2619" s="33"/>
      <c r="R2619" s="34"/>
      <c r="S2619" s="28" t="n">
        <f aca="false">IF(O2619="Won",R2619,IF(O2619="Lost",0,N2619))</f>
        <v>5482</v>
      </c>
      <c r="T2619" s="30" t="str">
        <f aca="false">IF(AND(P2619&lt;&gt;"",Q2619&lt;&gt;""),Q2619-P2619,"")</f>
        <v/>
      </c>
      <c r="U2619" s="30" t="str">
        <f aca="false">IF(AND(O2619="Engaging",P2619&lt;&gt;""),'Leia-me'!$B$5-P2619,"")</f>
        <v/>
      </c>
      <c r="V2619" s="25" t="str">
        <f aca="false">IF(O2619&lt;&gt;"Engaging","",IF(U2619&lt;='Leia-me'!$B$6,"Saudável",IF(U2619&lt;='Leia-me'!$B$7,"Esfriando",IF(U2619&lt;='Leia-me'!$B$8,"Última chance","Zumbi"))))</f>
        <v/>
      </c>
      <c r="W2619" s="25" t="str">
        <f aca="false">IF(O2619="Won",1,IF(O2619="Lost",0,""))</f>
        <v/>
      </c>
      <c r="Y2619" s="25" t="str">
        <f aca="false">IF(E2619="","Sim","")</f>
        <v>Sim</v>
      </c>
    </row>
    <row r="2620" customFormat="false" ht="15" hidden="false" customHeight="false" outlineLevel="0" collapsed="false">
      <c r="A2620" s="25" t="s">
        <v>2878</v>
      </c>
      <c r="B2620" s="25" t="s">
        <v>67</v>
      </c>
      <c r="C2620" s="25" t="s">
        <v>75</v>
      </c>
      <c r="D2620" s="25" t="s">
        <v>78</v>
      </c>
      <c r="G2620" s="31"/>
      <c r="H2620" s="32"/>
      <c r="L2620" s="25" t="s">
        <v>178</v>
      </c>
      <c r="M2620" s="25" t="s">
        <v>171</v>
      </c>
      <c r="N2620" s="28" t="n">
        <v>5482</v>
      </c>
      <c r="O2620" s="25" t="s">
        <v>57</v>
      </c>
      <c r="P2620" s="33"/>
      <c r="Q2620" s="33"/>
      <c r="R2620" s="34"/>
      <c r="S2620" s="28" t="n">
        <f aca="false">IF(O2620="Won",R2620,IF(O2620="Lost",0,N2620))</f>
        <v>5482</v>
      </c>
      <c r="T2620" s="30" t="str">
        <f aca="false">IF(AND(P2620&lt;&gt;"",Q2620&lt;&gt;""),Q2620-P2620,"")</f>
        <v/>
      </c>
      <c r="U2620" s="30" t="str">
        <f aca="false">IF(AND(O2620="Engaging",P2620&lt;&gt;""),'Leia-me'!$B$5-P2620,"")</f>
        <v/>
      </c>
      <c r="V2620" s="25" t="str">
        <f aca="false">IF(O2620&lt;&gt;"Engaging","",IF(U2620&lt;='Leia-me'!$B$6,"Saudável",IF(U2620&lt;='Leia-me'!$B$7,"Esfriando",IF(U2620&lt;='Leia-me'!$B$8,"Última chance","Zumbi"))))</f>
        <v/>
      </c>
      <c r="W2620" s="25" t="str">
        <f aca="false">IF(O2620="Won",1,IF(O2620="Lost",0,""))</f>
        <v/>
      </c>
      <c r="Y2620" s="25" t="str">
        <f aca="false">IF(E2620="","Sim","")</f>
        <v>Sim</v>
      </c>
    </row>
    <row r="2621" customFormat="false" ht="15" hidden="false" customHeight="false" outlineLevel="0" collapsed="false">
      <c r="A2621" s="25" t="s">
        <v>2879</v>
      </c>
      <c r="B2621" s="25" t="s">
        <v>67</v>
      </c>
      <c r="C2621" s="25" t="s">
        <v>75</v>
      </c>
      <c r="D2621" s="25" t="s">
        <v>78</v>
      </c>
      <c r="G2621" s="31"/>
      <c r="H2621" s="32"/>
      <c r="L2621" s="25" t="s">
        <v>178</v>
      </c>
      <c r="M2621" s="25" t="s">
        <v>171</v>
      </c>
      <c r="N2621" s="28" t="n">
        <v>5482</v>
      </c>
      <c r="O2621" s="25" t="s">
        <v>57</v>
      </c>
      <c r="P2621" s="33"/>
      <c r="Q2621" s="33"/>
      <c r="R2621" s="34"/>
      <c r="S2621" s="28" t="n">
        <f aca="false">IF(O2621="Won",R2621,IF(O2621="Lost",0,N2621))</f>
        <v>5482</v>
      </c>
      <c r="T2621" s="30" t="str">
        <f aca="false">IF(AND(P2621&lt;&gt;"",Q2621&lt;&gt;""),Q2621-P2621,"")</f>
        <v/>
      </c>
      <c r="U2621" s="30" t="str">
        <f aca="false">IF(AND(O2621="Engaging",P2621&lt;&gt;""),'Leia-me'!$B$5-P2621,"")</f>
        <v/>
      </c>
      <c r="V2621" s="25" t="str">
        <f aca="false">IF(O2621&lt;&gt;"Engaging","",IF(U2621&lt;='Leia-me'!$B$6,"Saudável",IF(U2621&lt;='Leia-me'!$B$7,"Esfriando",IF(U2621&lt;='Leia-me'!$B$8,"Última chance","Zumbi"))))</f>
        <v/>
      </c>
      <c r="W2621" s="25" t="str">
        <f aca="false">IF(O2621="Won",1,IF(O2621="Lost",0,""))</f>
        <v/>
      </c>
      <c r="Y2621" s="25" t="str">
        <f aca="false">IF(E2621="","Sim","")</f>
        <v>Sim</v>
      </c>
    </row>
    <row r="2622" customFormat="false" ht="15" hidden="false" customHeight="false" outlineLevel="0" collapsed="false">
      <c r="A2622" s="25" t="s">
        <v>2880</v>
      </c>
      <c r="B2622" s="25" t="s">
        <v>67</v>
      </c>
      <c r="C2622" s="25" t="s">
        <v>75</v>
      </c>
      <c r="D2622" s="25" t="s">
        <v>78</v>
      </c>
      <c r="E2622" s="25" t="s">
        <v>151</v>
      </c>
      <c r="F2622" s="25" t="s">
        <v>146</v>
      </c>
      <c r="G2622" s="26" t="n">
        <v>587.34</v>
      </c>
      <c r="H2622" s="27" t="n">
        <v>1356</v>
      </c>
      <c r="I2622" s="25" t="s">
        <v>152</v>
      </c>
      <c r="K2622" s="25" t="n">
        <v>2012</v>
      </c>
      <c r="L2622" s="25" t="s">
        <v>1834</v>
      </c>
      <c r="M2622" s="25" t="s">
        <v>171</v>
      </c>
      <c r="N2622" s="28" t="n">
        <v>4821</v>
      </c>
      <c r="O2622" s="25" t="s">
        <v>57</v>
      </c>
      <c r="P2622" s="33"/>
      <c r="Q2622" s="33"/>
      <c r="R2622" s="34"/>
      <c r="S2622" s="28" t="n">
        <f aca="false">IF(O2622="Won",R2622,IF(O2622="Lost",0,N2622))</f>
        <v>4821</v>
      </c>
      <c r="T2622" s="30" t="str">
        <f aca="false">IF(AND(P2622&lt;&gt;"",Q2622&lt;&gt;""),Q2622-P2622,"")</f>
        <v/>
      </c>
      <c r="U2622" s="30" t="str">
        <f aca="false">IF(AND(O2622="Engaging",P2622&lt;&gt;""),'Leia-me'!$B$5-P2622,"")</f>
        <v/>
      </c>
      <c r="V2622" s="25" t="str">
        <f aca="false">IF(O2622&lt;&gt;"Engaging","",IF(U2622&lt;='Leia-me'!$B$6,"Saudável",IF(U2622&lt;='Leia-me'!$B$7,"Esfriando",IF(U2622&lt;='Leia-me'!$B$8,"Última chance","Zumbi"))))</f>
        <v/>
      </c>
      <c r="W2622" s="25" t="str">
        <f aca="false">IF(O2622="Won",1,IF(O2622="Lost",0,""))</f>
        <v/>
      </c>
      <c r="X2622" s="25" t="s">
        <v>1835</v>
      </c>
      <c r="Y2622" s="25" t="str">
        <f aca="false">IF(E2622="","Sim","")</f>
        <v/>
      </c>
    </row>
    <row r="2623" customFormat="false" ht="15" hidden="false" customHeight="false" outlineLevel="0" collapsed="false">
      <c r="A2623" s="25" t="s">
        <v>2881</v>
      </c>
      <c r="B2623" s="25" t="s">
        <v>67</v>
      </c>
      <c r="C2623" s="25" t="s">
        <v>75</v>
      </c>
      <c r="D2623" s="25" t="s">
        <v>78</v>
      </c>
      <c r="E2623" s="25" t="s">
        <v>248</v>
      </c>
      <c r="F2623" s="25" t="s">
        <v>211</v>
      </c>
      <c r="G2623" s="26" t="n">
        <v>894.33</v>
      </c>
      <c r="H2623" s="27" t="n">
        <v>1635</v>
      </c>
      <c r="I2623" s="25" t="s">
        <v>249</v>
      </c>
      <c r="K2623" s="25" t="n">
        <v>2007</v>
      </c>
      <c r="L2623" s="25" t="s">
        <v>1834</v>
      </c>
      <c r="M2623" s="25" t="s">
        <v>171</v>
      </c>
      <c r="N2623" s="28" t="n">
        <v>4821</v>
      </c>
      <c r="O2623" s="25" t="s">
        <v>57</v>
      </c>
      <c r="P2623" s="33"/>
      <c r="Q2623" s="33"/>
      <c r="R2623" s="34"/>
      <c r="S2623" s="28" t="n">
        <f aca="false">IF(O2623="Won",R2623,IF(O2623="Lost",0,N2623))</f>
        <v>4821</v>
      </c>
      <c r="T2623" s="30" t="str">
        <f aca="false">IF(AND(P2623&lt;&gt;"",Q2623&lt;&gt;""),Q2623-P2623,"")</f>
        <v/>
      </c>
      <c r="U2623" s="30" t="str">
        <f aca="false">IF(AND(O2623="Engaging",P2623&lt;&gt;""),'Leia-me'!$B$5-P2623,"")</f>
        <v/>
      </c>
      <c r="V2623" s="25" t="str">
        <f aca="false">IF(O2623&lt;&gt;"Engaging","",IF(U2623&lt;='Leia-me'!$B$6,"Saudável",IF(U2623&lt;='Leia-me'!$B$7,"Esfriando",IF(U2623&lt;='Leia-me'!$B$8,"Última chance","Zumbi"))))</f>
        <v/>
      </c>
      <c r="W2623" s="25" t="str">
        <f aca="false">IF(O2623="Won",1,IF(O2623="Lost",0,""))</f>
        <v/>
      </c>
      <c r="X2623" s="25" t="s">
        <v>1835</v>
      </c>
      <c r="Y2623" s="25" t="str">
        <f aca="false">IF(E2623="","Sim","")</f>
        <v/>
      </c>
    </row>
    <row r="2624" customFormat="false" ht="15" hidden="false" customHeight="false" outlineLevel="0" collapsed="false">
      <c r="A2624" s="25" t="s">
        <v>2882</v>
      </c>
      <c r="B2624" s="25" t="s">
        <v>67</v>
      </c>
      <c r="C2624" s="25" t="s">
        <v>75</v>
      </c>
      <c r="D2624" s="25" t="s">
        <v>78</v>
      </c>
      <c r="E2624" s="25" t="s">
        <v>162</v>
      </c>
      <c r="F2624" s="25" t="s">
        <v>155</v>
      </c>
      <c r="G2624" s="26" t="n">
        <v>5266.09</v>
      </c>
      <c r="H2624" s="27" t="n">
        <v>8595</v>
      </c>
      <c r="I2624" s="25" t="s">
        <v>147</v>
      </c>
      <c r="J2624" s="25" t="s">
        <v>156</v>
      </c>
      <c r="K2624" s="25" t="n">
        <v>1988</v>
      </c>
      <c r="L2624" s="25" t="s">
        <v>1834</v>
      </c>
      <c r="M2624" s="25" t="s">
        <v>171</v>
      </c>
      <c r="N2624" s="28" t="n">
        <v>4821</v>
      </c>
      <c r="O2624" s="25" t="s">
        <v>57</v>
      </c>
      <c r="P2624" s="33"/>
      <c r="Q2624" s="33"/>
      <c r="R2624" s="34"/>
      <c r="S2624" s="28" t="n">
        <f aca="false">IF(O2624="Won",R2624,IF(O2624="Lost",0,N2624))</f>
        <v>4821</v>
      </c>
      <c r="T2624" s="30" t="str">
        <f aca="false">IF(AND(P2624&lt;&gt;"",Q2624&lt;&gt;""),Q2624-P2624,"")</f>
        <v/>
      </c>
      <c r="U2624" s="30" t="str">
        <f aca="false">IF(AND(O2624="Engaging",P2624&lt;&gt;""),'Leia-me'!$B$5-P2624,"")</f>
        <v/>
      </c>
      <c r="V2624" s="25" t="str">
        <f aca="false">IF(O2624&lt;&gt;"Engaging","",IF(U2624&lt;='Leia-me'!$B$6,"Saudável",IF(U2624&lt;='Leia-me'!$B$7,"Esfriando",IF(U2624&lt;='Leia-me'!$B$8,"Última chance","Zumbi"))))</f>
        <v/>
      </c>
      <c r="W2624" s="25" t="str">
        <f aca="false">IF(O2624="Won",1,IF(O2624="Lost",0,""))</f>
        <v/>
      </c>
      <c r="X2624" s="25" t="s">
        <v>1835</v>
      </c>
      <c r="Y2624" s="25" t="str">
        <f aca="false">IF(E2624="","Sim","")</f>
        <v/>
      </c>
    </row>
    <row r="2625" customFormat="false" ht="15" hidden="false" customHeight="false" outlineLevel="0" collapsed="false">
      <c r="A2625" s="25" t="s">
        <v>2883</v>
      </c>
      <c r="B2625" s="25" t="s">
        <v>67</v>
      </c>
      <c r="C2625" s="25" t="s">
        <v>75</v>
      </c>
      <c r="D2625" s="25" t="s">
        <v>78</v>
      </c>
      <c r="G2625" s="31"/>
      <c r="H2625" s="32"/>
      <c r="L2625" s="25" t="s">
        <v>1834</v>
      </c>
      <c r="M2625" s="25" t="s">
        <v>171</v>
      </c>
      <c r="N2625" s="28" t="n">
        <v>4821</v>
      </c>
      <c r="O2625" s="25" t="s">
        <v>57</v>
      </c>
      <c r="P2625" s="33"/>
      <c r="Q2625" s="33"/>
      <c r="R2625" s="34"/>
      <c r="S2625" s="28" t="n">
        <f aca="false">IF(O2625="Won",R2625,IF(O2625="Lost",0,N2625))</f>
        <v>4821</v>
      </c>
      <c r="T2625" s="30" t="str">
        <f aca="false">IF(AND(P2625&lt;&gt;"",Q2625&lt;&gt;""),Q2625-P2625,"")</f>
        <v/>
      </c>
      <c r="U2625" s="30" t="str">
        <f aca="false">IF(AND(O2625="Engaging",P2625&lt;&gt;""),'Leia-me'!$B$5-P2625,"")</f>
        <v/>
      </c>
      <c r="V2625" s="25" t="str">
        <f aca="false">IF(O2625&lt;&gt;"Engaging","",IF(U2625&lt;='Leia-me'!$B$6,"Saudável",IF(U2625&lt;='Leia-me'!$B$7,"Esfriando",IF(U2625&lt;='Leia-me'!$B$8,"Última chance","Zumbi"))))</f>
        <v/>
      </c>
      <c r="W2625" s="25" t="str">
        <f aca="false">IF(O2625="Won",1,IF(O2625="Lost",0,""))</f>
        <v/>
      </c>
      <c r="X2625" s="25" t="s">
        <v>1835</v>
      </c>
      <c r="Y2625" s="25" t="str">
        <f aca="false">IF(E2625="","Sim","")</f>
        <v>Sim</v>
      </c>
    </row>
    <row r="2626" customFormat="false" ht="15" hidden="false" customHeight="false" outlineLevel="0" collapsed="false">
      <c r="A2626" s="25" t="s">
        <v>2884</v>
      </c>
      <c r="B2626" s="25" t="s">
        <v>67</v>
      </c>
      <c r="C2626" s="25" t="s">
        <v>75</v>
      </c>
      <c r="D2626" s="25" t="s">
        <v>78</v>
      </c>
      <c r="G2626" s="31"/>
      <c r="H2626" s="32"/>
      <c r="L2626" s="25" t="s">
        <v>1834</v>
      </c>
      <c r="M2626" s="25" t="s">
        <v>171</v>
      </c>
      <c r="N2626" s="28" t="n">
        <v>4821</v>
      </c>
      <c r="O2626" s="25" t="s">
        <v>57</v>
      </c>
      <c r="P2626" s="33"/>
      <c r="Q2626" s="33"/>
      <c r="R2626" s="34"/>
      <c r="S2626" s="28" t="n">
        <f aca="false">IF(O2626="Won",R2626,IF(O2626="Lost",0,N2626))</f>
        <v>4821</v>
      </c>
      <c r="T2626" s="30" t="str">
        <f aca="false">IF(AND(P2626&lt;&gt;"",Q2626&lt;&gt;""),Q2626-P2626,"")</f>
        <v/>
      </c>
      <c r="U2626" s="30" t="str">
        <f aca="false">IF(AND(O2626="Engaging",P2626&lt;&gt;""),'Leia-me'!$B$5-P2626,"")</f>
        <v/>
      </c>
      <c r="V2626" s="25" t="str">
        <f aca="false">IF(O2626&lt;&gt;"Engaging","",IF(U2626&lt;='Leia-me'!$B$6,"Saudável",IF(U2626&lt;='Leia-me'!$B$7,"Esfriando",IF(U2626&lt;='Leia-me'!$B$8,"Última chance","Zumbi"))))</f>
        <v/>
      </c>
      <c r="W2626" s="25" t="str">
        <f aca="false">IF(O2626="Won",1,IF(O2626="Lost",0,""))</f>
        <v/>
      </c>
      <c r="X2626" s="25" t="s">
        <v>1835</v>
      </c>
      <c r="Y2626" s="25" t="str">
        <f aca="false">IF(E2626="","Sim","")</f>
        <v>Sim</v>
      </c>
    </row>
    <row r="2627" customFormat="false" ht="15" hidden="false" customHeight="false" outlineLevel="0" collapsed="false">
      <c r="A2627" s="25" t="s">
        <v>2885</v>
      </c>
      <c r="B2627" s="25" t="s">
        <v>67</v>
      </c>
      <c r="C2627" s="25" t="s">
        <v>75</v>
      </c>
      <c r="D2627" s="25" t="s">
        <v>78</v>
      </c>
      <c r="G2627" s="31"/>
      <c r="H2627" s="32"/>
      <c r="L2627" s="25" t="s">
        <v>1834</v>
      </c>
      <c r="M2627" s="25" t="s">
        <v>171</v>
      </c>
      <c r="N2627" s="28" t="n">
        <v>4821</v>
      </c>
      <c r="O2627" s="25" t="s">
        <v>57</v>
      </c>
      <c r="P2627" s="33"/>
      <c r="Q2627" s="33"/>
      <c r="R2627" s="34"/>
      <c r="S2627" s="28" t="n">
        <f aca="false">IF(O2627="Won",R2627,IF(O2627="Lost",0,N2627))</f>
        <v>4821</v>
      </c>
      <c r="T2627" s="30" t="str">
        <f aca="false">IF(AND(P2627&lt;&gt;"",Q2627&lt;&gt;""),Q2627-P2627,"")</f>
        <v/>
      </c>
      <c r="U2627" s="30" t="str">
        <f aca="false">IF(AND(O2627="Engaging",P2627&lt;&gt;""),'Leia-me'!$B$5-P2627,"")</f>
        <v/>
      </c>
      <c r="V2627" s="25" t="str">
        <f aca="false">IF(O2627&lt;&gt;"Engaging","",IF(U2627&lt;='Leia-me'!$B$6,"Saudável",IF(U2627&lt;='Leia-me'!$B$7,"Esfriando",IF(U2627&lt;='Leia-me'!$B$8,"Última chance","Zumbi"))))</f>
        <v/>
      </c>
      <c r="W2627" s="25" t="str">
        <f aca="false">IF(O2627="Won",1,IF(O2627="Lost",0,""))</f>
        <v/>
      </c>
      <c r="X2627" s="25" t="s">
        <v>1835</v>
      </c>
      <c r="Y2627" s="25" t="str">
        <f aca="false">IF(E2627="","Sim","")</f>
        <v>Sim</v>
      </c>
    </row>
    <row r="2628" customFormat="false" ht="15" hidden="false" customHeight="false" outlineLevel="0" collapsed="false">
      <c r="A2628" s="25" t="s">
        <v>2886</v>
      </c>
      <c r="B2628" s="25" t="s">
        <v>67</v>
      </c>
      <c r="C2628" s="25" t="s">
        <v>75</v>
      </c>
      <c r="D2628" s="25" t="s">
        <v>78</v>
      </c>
      <c r="G2628" s="31"/>
      <c r="H2628" s="32"/>
      <c r="L2628" s="25" t="s">
        <v>1834</v>
      </c>
      <c r="M2628" s="25" t="s">
        <v>171</v>
      </c>
      <c r="N2628" s="28" t="n">
        <v>4821</v>
      </c>
      <c r="O2628" s="25" t="s">
        <v>57</v>
      </c>
      <c r="P2628" s="33"/>
      <c r="Q2628" s="33"/>
      <c r="R2628" s="34"/>
      <c r="S2628" s="28" t="n">
        <f aca="false">IF(O2628="Won",R2628,IF(O2628="Lost",0,N2628))</f>
        <v>4821</v>
      </c>
      <c r="T2628" s="30" t="str">
        <f aca="false">IF(AND(P2628&lt;&gt;"",Q2628&lt;&gt;""),Q2628-P2628,"")</f>
        <v/>
      </c>
      <c r="U2628" s="30" t="str">
        <f aca="false">IF(AND(O2628="Engaging",P2628&lt;&gt;""),'Leia-me'!$B$5-P2628,"")</f>
        <v/>
      </c>
      <c r="V2628" s="25" t="str">
        <f aca="false">IF(O2628&lt;&gt;"Engaging","",IF(U2628&lt;='Leia-me'!$B$6,"Saudável",IF(U2628&lt;='Leia-me'!$B$7,"Esfriando",IF(U2628&lt;='Leia-me'!$B$8,"Última chance","Zumbi"))))</f>
        <v/>
      </c>
      <c r="W2628" s="25" t="str">
        <f aca="false">IF(O2628="Won",1,IF(O2628="Lost",0,""))</f>
        <v/>
      </c>
      <c r="X2628" s="25" t="s">
        <v>1835</v>
      </c>
      <c r="Y2628" s="25" t="str">
        <f aca="false">IF(E2628="","Sim","")</f>
        <v>Sim</v>
      </c>
    </row>
    <row r="2629" customFormat="false" ht="15" hidden="false" customHeight="false" outlineLevel="0" collapsed="false">
      <c r="A2629" s="25" t="s">
        <v>2887</v>
      </c>
      <c r="B2629" s="25" t="s">
        <v>67</v>
      </c>
      <c r="C2629" s="25" t="s">
        <v>75</v>
      </c>
      <c r="D2629" s="25" t="s">
        <v>78</v>
      </c>
      <c r="E2629" s="25" t="s">
        <v>191</v>
      </c>
      <c r="F2629" s="25" t="s">
        <v>192</v>
      </c>
      <c r="G2629" s="26" t="n">
        <v>2714.9</v>
      </c>
      <c r="H2629" s="27" t="n">
        <v>2641</v>
      </c>
      <c r="I2629" s="25" t="s">
        <v>147</v>
      </c>
      <c r="J2629" s="25" t="s">
        <v>193</v>
      </c>
      <c r="K2629" s="25" t="n">
        <v>1998</v>
      </c>
      <c r="L2629" s="25" t="s">
        <v>148</v>
      </c>
      <c r="M2629" s="25" t="s">
        <v>149</v>
      </c>
      <c r="N2629" s="28" t="n">
        <v>55</v>
      </c>
      <c r="O2629" s="25" t="s">
        <v>57</v>
      </c>
      <c r="P2629" s="33"/>
      <c r="Q2629" s="33"/>
      <c r="R2629" s="34"/>
      <c r="S2629" s="28" t="n">
        <f aca="false">IF(O2629="Won",R2629,IF(O2629="Lost",0,N2629))</f>
        <v>55</v>
      </c>
      <c r="T2629" s="30" t="str">
        <f aca="false">IF(AND(P2629&lt;&gt;"",Q2629&lt;&gt;""),Q2629-P2629,"")</f>
        <v/>
      </c>
      <c r="U2629" s="30" t="str">
        <f aca="false">IF(AND(O2629="Engaging",P2629&lt;&gt;""),'Leia-me'!$B$5-P2629,"")</f>
        <v/>
      </c>
      <c r="V2629" s="25" t="str">
        <f aca="false">IF(O2629&lt;&gt;"Engaging","",IF(U2629&lt;='Leia-me'!$B$6,"Saudável",IF(U2629&lt;='Leia-me'!$B$7,"Esfriando",IF(U2629&lt;='Leia-me'!$B$8,"Última chance","Zumbi"))))</f>
        <v/>
      </c>
      <c r="W2629" s="25" t="str">
        <f aca="false">IF(O2629="Won",1,IF(O2629="Lost",0,""))</f>
        <v/>
      </c>
      <c r="Y2629" s="25" t="str">
        <f aca="false">IF(E2629="","Sim","")</f>
        <v/>
      </c>
    </row>
    <row r="2630" customFormat="false" ht="15" hidden="false" customHeight="false" outlineLevel="0" collapsed="false">
      <c r="A2630" s="25" t="s">
        <v>2888</v>
      </c>
      <c r="B2630" s="25" t="s">
        <v>67</v>
      </c>
      <c r="C2630" s="25" t="s">
        <v>75</v>
      </c>
      <c r="D2630" s="25" t="s">
        <v>78</v>
      </c>
      <c r="E2630" s="25" t="s">
        <v>2863</v>
      </c>
      <c r="F2630" s="25" t="s">
        <v>211</v>
      </c>
      <c r="G2630" s="26" t="n">
        <v>2437.85</v>
      </c>
      <c r="H2630" s="27" t="n">
        <v>4874</v>
      </c>
      <c r="I2630" s="25" t="s">
        <v>147</v>
      </c>
      <c r="K2630" s="25" t="n">
        <v>2001</v>
      </c>
      <c r="L2630" s="25" t="s">
        <v>148</v>
      </c>
      <c r="M2630" s="25" t="s">
        <v>149</v>
      </c>
      <c r="N2630" s="28" t="n">
        <v>55</v>
      </c>
      <c r="O2630" s="25" t="s">
        <v>57</v>
      </c>
      <c r="P2630" s="33"/>
      <c r="Q2630" s="33"/>
      <c r="R2630" s="34"/>
      <c r="S2630" s="28" t="n">
        <f aca="false">IF(O2630="Won",R2630,IF(O2630="Lost",0,N2630))</f>
        <v>55</v>
      </c>
      <c r="T2630" s="30" t="str">
        <f aca="false">IF(AND(P2630&lt;&gt;"",Q2630&lt;&gt;""),Q2630-P2630,"")</f>
        <v/>
      </c>
      <c r="U2630" s="30" t="str">
        <f aca="false">IF(AND(O2630="Engaging",P2630&lt;&gt;""),'Leia-me'!$B$5-P2630,"")</f>
        <v/>
      </c>
      <c r="V2630" s="25" t="str">
        <f aca="false">IF(O2630&lt;&gt;"Engaging","",IF(U2630&lt;='Leia-me'!$B$6,"Saudável",IF(U2630&lt;='Leia-me'!$B$7,"Esfriando",IF(U2630&lt;='Leia-me'!$B$8,"Última chance","Zumbi"))))</f>
        <v/>
      </c>
      <c r="W2630" s="25" t="str">
        <f aca="false">IF(O2630="Won",1,IF(O2630="Lost",0,""))</f>
        <v/>
      </c>
      <c r="Y2630" s="25" t="str">
        <f aca="false">IF(E2630="","Sim","")</f>
        <v/>
      </c>
    </row>
    <row r="2631" customFormat="false" ht="15" hidden="false" customHeight="false" outlineLevel="0" collapsed="false">
      <c r="A2631" s="25" t="s">
        <v>2889</v>
      </c>
      <c r="B2631" s="25" t="s">
        <v>67</v>
      </c>
      <c r="C2631" s="25" t="s">
        <v>75</v>
      </c>
      <c r="D2631" s="25" t="s">
        <v>78</v>
      </c>
      <c r="E2631" s="25" t="s">
        <v>188</v>
      </c>
      <c r="F2631" s="25" t="s">
        <v>185</v>
      </c>
      <c r="G2631" s="26" t="n">
        <v>1008.06</v>
      </c>
      <c r="H2631" s="27" t="n">
        <v>1238</v>
      </c>
      <c r="I2631" s="25" t="s">
        <v>147</v>
      </c>
      <c r="K2631" s="25" t="n">
        <v>1983</v>
      </c>
      <c r="L2631" s="25" t="s">
        <v>148</v>
      </c>
      <c r="M2631" s="25" t="s">
        <v>149</v>
      </c>
      <c r="N2631" s="28" t="n">
        <v>55</v>
      </c>
      <c r="O2631" s="25" t="s">
        <v>57</v>
      </c>
      <c r="P2631" s="33"/>
      <c r="Q2631" s="33"/>
      <c r="R2631" s="34"/>
      <c r="S2631" s="28" t="n">
        <f aca="false">IF(O2631="Won",R2631,IF(O2631="Lost",0,N2631))</f>
        <v>55</v>
      </c>
      <c r="T2631" s="30" t="str">
        <f aca="false">IF(AND(P2631&lt;&gt;"",Q2631&lt;&gt;""),Q2631-P2631,"")</f>
        <v/>
      </c>
      <c r="U2631" s="30" t="str">
        <f aca="false">IF(AND(O2631="Engaging",P2631&lt;&gt;""),'Leia-me'!$B$5-P2631,"")</f>
        <v/>
      </c>
      <c r="V2631" s="25" t="str">
        <f aca="false">IF(O2631&lt;&gt;"Engaging","",IF(U2631&lt;='Leia-me'!$B$6,"Saudável",IF(U2631&lt;='Leia-me'!$B$7,"Esfriando",IF(U2631&lt;='Leia-me'!$B$8,"Última chance","Zumbi"))))</f>
        <v/>
      </c>
      <c r="W2631" s="25" t="str">
        <f aca="false">IF(O2631="Won",1,IF(O2631="Lost",0,""))</f>
        <v/>
      </c>
      <c r="Y2631" s="25" t="str">
        <f aca="false">IF(E2631="","Sim","")</f>
        <v/>
      </c>
    </row>
    <row r="2632" customFormat="false" ht="15" hidden="false" customHeight="false" outlineLevel="0" collapsed="false">
      <c r="A2632" s="25" t="s">
        <v>2890</v>
      </c>
      <c r="B2632" s="25" t="s">
        <v>67</v>
      </c>
      <c r="C2632" s="25" t="s">
        <v>75</v>
      </c>
      <c r="D2632" s="25" t="s">
        <v>78</v>
      </c>
      <c r="E2632" s="25" t="s">
        <v>1055</v>
      </c>
      <c r="F2632" s="25" t="s">
        <v>146</v>
      </c>
      <c r="G2632" s="26" t="n">
        <v>439.21</v>
      </c>
      <c r="H2632" s="27" t="n">
        <v>792</v>
      </c>
      <c r="I2632" s="25" t="s">
        <v>147</v>
      </c>
      <c r="K2632" s="25" t="n">
        <v>1996</v>
      </c>
      <c r="L2632" s="25" t="s">
        <v>148</v>
      </c>
      <c r="M2632" s="25" t="s">
        <v>149</v>
      </c>
      <c r="N2632" s="28" t="n">
        <v>55</v>
      </c>
      <c r="O2632" s="25" t="s">
        <v>57</v>
      </c>
      <c r="P2632" s="33"/>
      <c r="Q2632" s="33"/>
      <c r="R2632" s="34"/>
      <c r="S2632" s="28" t="n">
        <f aca="false">IF(O2632="Won",R2632,IF(O2632="Lost",0,N2632))</f>
        <v>55</v>
      </c>
      <c r="T2632" s="30" t="str">
        <f aca="false">IF(AND(P2632&lt;&gt;"",Q2632&lt;&gt;""),Q2632-P2632,"")</f>
        <v/>
      </c>
      <c r="U2632" s="30" t="str">
        <f aca="false">IF(AND(O2632="Engaging",P2632&lt;&gt;""),'Leia-me'!$B$5-P2632,"")</f>
        <v/>
      </c>
      <c r="V2632" s="25" t="str">
        <f aca="false">IF(O2632&lt;&gt;"Engaging","",IF(U2632&lt;='Leia-me'!$B$6,"Saudável",IF(U2632&lt;='Leia-me'!$B$7,"Esfriando",IF(U2632&lt;='Leia-me'!$B$8,"Última chance","Zumbi"))))</f>
        <v/>
      </c>
      <c r="W2632" s="25" t="str">
        <f aca="false">IF(O2632="Won",1,IF(O2632="Lost",0,""))</f>
        <v/>
      </c>
      <c r="Y2632" s="25" t="str">
        <f aca="false">IF(E2632="","Sim","")</f>
        <v/>
      </c>
    </row>
    <row r="2633" customFormat="false" ht="15" hidden="false" customHeight="false" outlineLevel="0" collapsed="false">
      <c r="A2633" s="25" t="s">
        <v>2891</v>
      </c>
      <c r="B2633" s="25" t="s">
        <v>67</v>
      </c>
      <c r="C2633" s="25" t="s">
        <v>75</v>
      </c>
      <c r="D2633" s="25" t="s">
        <v>78</v>
      </c>
      <c r="E2633" s="25" t="s">
        <v>463</v>
      </c>
      <c r="F2633" s="25" t="s">
        <v>211</v>
      </c>
      <c r="G2633" s="26" t="n">
        <v>2261.05</v>
      </c>
      <c r="H2633" s="27" t="n">
        <v>3851</v>
      </c>
      <c r="I2633" s="25" t="s">
        <v>147</v>
      </c>
      <c r="K2633" s="25" t="n">
        <v>2005</v>
      </c>
      <c r="L2633" s="25" t="s">
        <v>148</v>
      </c>
      <c r="M2633" s="25" t="s">
        <v>149</v>
      </c>
      <c r="N2633" s="28" t="n">
        <v>55</v>
      </c>
      <c r="O2633" s="25" t="s">
        <v>57</v>
      </c>
      <c r="P2633" s="33"/>
      <c r="Q2633" s="33"/>
      <c r="R2633" s="34"/>
      <c r="S2633" s="28" t="n">
        <f aca="false">IF(O2633="Won",R2633,IF(O2633="Lost",0,N2633))</f>
        <v>55</v>
      </c>
      <c r="T2633" s="30" t="str">
        <f aca="false">IF(AND(P2633&lt;&gt;"",Q2633&lt;&gt;""),Q2633-P2633,"")</f>
        <v/>
      </c>
      <c r="U2633" s="30" t="str">
        <f aca="false">IF(AND(O2633="Engaging",P2633&lt;&gt;""),'Leia-me'!$B$5-P2633,"")</f>
        <v/>
      </c>
      <c r="V2633" s="25" t="str">
        <f aca="false">IF(O2633&lt;&gt;"Engaging","",IF(U2633&lt;='Leia-me'!$B$6,"Saudável",IF(U2633&lt;='Leia-me'!$B$7,"Esfriando",IF(U2633&lt;='Leia-me'!$B$8,"Última chance","Zumbi"))))</f>
        <v/>
      </c>
      <c r="W2633" s="25" t="str">
        <f aca="false">IF(O2633="Won",1,IF(O2633="Lost",0,""))</f>
        <v/>
      </c>
      <c r="Y2633" s="25" t="str">
        <f aca="false">IF(E2633="","Sim","")</f>
        <v/>
      </c>
    </row>
    <row r="2634" customFormat="false" ht="15" hidden="false" customHeight="false" outlineLevel="0" collapsed="false">
      <c r="A2634" s="25" t="s">
        <v>2892</v>
      </c>
      <c r="B2634" s="25" t="s">
        <v>67</v>
      </c>
      <c r="C2634" s="25" t="s">
        <v>75</v>
      </c>
      <c r="D2634" s="25" t="s">
        <v>78</v>
      </c>
      <c r="G2634" s="31"/>
      <c r="H2634" s="32"/>
      <c r="L2634" s="25" t="s">
        <v>148</v>
      </c>
      <c r="M2634" s="25" t="s">
        <v>149</v>
      </c>
      <c r="N2634" s="28" t="n">
        <v>55</v>
      </c>
      <c r="O2634" s="25" t="s">
        <v>57</v>
      </c>
      <c r="P2634" s="33"/>
      <c r="Q2634" s="33"/>
      <c r="R2634" s="34"/>
      <c r="S2634" s="28" t="n">
        <f aca="false">IF(O2634="Won",R2634,IF(O2634="Lost",0,N2634))</f>
        <v>55</v>
      </c>
      <c r="T2634" s="30" t="str">
        <f aca="false">IF(AND(P2634&lt;&gt;"",Q2634&lt;&gt;""),Q2634-P2634,"")</f>
        <v/>
      </c>
      <c r="U2634" s="30" t="str">
        <f aca="false">IF(AND(O2634="Engaging",P2634&lt;&gt;""),'Leia-me'!$B$5-P2634,"")</f>
        <v/>
      </c>
      <c r="V2634" s="25" t="str">
        <f aca="false">IF(O2634&lt;&gt;"Engaging","",IF(U2634&lt;='Leia-me'!$B$6,"Saudável",IF(U2634&lt;='Leia-me'!$B$7,"Esfriando",IF(U2634&lt;='Leia-me'!$B$8,"Última chance","Zumbi"))))</f>
        <v/>
      </c>
      <c r="W2634" s="25" t="str">
        <f aca="false">IF(O2634="Won",1,IF(O2634="Lost",0,""))</f>
        <v/>
      </c>
      <c r="Y2634" s="25" t="str">
        <f aca="false">IF(E2634="","Sim","")</f>
        <v>Sim</v>
      </c>
    </row>
    <row r="2635" customFormat="false" ht="15" hidden="false" customHeight="false" outlineLevel="0" collapsed="false">
      <c r="A2635" s="25" t="s">
        <v>2893</v>
      </c>
      <c r="B2635" s="25" t="s">
        <v>67</v>
      </c>
      <c r="C2635" s="25" t="s">
        <v>75</v>
      </c>
      <c r="D2635" s="25" t="s">
        <v>78</v>
      </c>
      <c r="G2635" s="31"/>
      <c r="H2635" s="32"/>
      <c r="L2635" s="25" t="s">
        <v>148</v>
      </c>
      <c r="M2635" s="25" t="s">
        <v>149</v>
      </c>
      <c r="N2635" s="28" t="n">
        <v>55</v>
      </c>
      <c r="O2635" s="25" t="s">
        <v>57</v>
      </c>
      <c r="P2635" s="33"/>
      <c r="Q2635" s="33"/>
      <c r="R2635" s="34"/>
      <c r="S2635" s="28" t="n">
        <f aca="false">IF(O2635="Won",R2635,IF(O2635="Lost",0,N2635))</f>
        <v>55</v>
      </c>
      <c r="T2635" s="30" t="str">
        <f aca="false">IF(AND(P2635&lt;&gt;"",Q2635&lt;&gt;""),Q2635-P2635,"")</f>
        <v/>
      </c>
      <c r="U2635" s="30" t="str">
        <f aca="false">IF(AND(O2635="Engaging",P2635&lt;&gt;""),'Leia-me'!$B$5-P2635,"")</f>
        <v/>
      </c>
      <c r="V2635" s="25" t="str">
        <f aca="false">IF(O2635&lt;&gt;"Engaging","",IF(U2635&lt;='Leia-me'!$B$6,"Saudável",IF(U2635&lt;='Leia-me'!$B$7,"Esfriando",IF(U2635&lt;='Leia-me'!$B$8,"Última chance","Zumbi"))))</f>
        <v/>
      </c>
      <c r="W2635" s="25" t="str">
        <f aca="false">IF(O2635="Won",1,IF(O2635="Lost",0,""))</f>
        <v/>
      </c>
      <c r="Y2635" s="25" t="str">
        <f aca="false">IF(E2635="","Sim","")</f>
        <v>Sim</v>
      </c>
    </row>
    <row r="2636" customFormat="false" ht="15" hidden="false" customHeight="false" outlineLevel="0" collapsed="false">
      <c r="A2636" s="25" t="s">
        <v>2894</v>
      </c>
      <c r="B2636" s="25" t="s">
        <v>67</v>
      </c>
      <c r="C2636" s="25" t="s">
        <v>75</v>
      </c>
      <c r="D2636" s="25" t="s">
        <v>78</v>
      </c>
      <c r="G2636" s="31"/>
      <c r="H2636" s="32"/>
      <c r="L2636" s="25" t="s">
        <v>148</v>
      </c>
      <c r="M2636" s="25" t="s">
        <v>149</v>
      </c>
      <c r="N2636" s="28" t="n">
        <v>55</v>
      </c>
      <c r="O2636" s="25" t="s">
        <v>57</v>
      </c>
      <c r="P2636" s="33"/>
      <c r="Q2636" s="33"/>
      <c r="R2636" s="34"/>
      <c r="S2636" s="28" t="n">
        <f aca="false">IF(O2636="Won",R2636,IF(O2636="Lost",0,N2636))</f>
        <v>55</v>
      </c>
      <c r="T2636" s="30" t="str">
        <f aca="false">IF(AND(P2636&lt;&gt;"",Q2636&lt;&gt;""),Q2636-P2636,"")</f>
        <v/>
      </c>
      <c r="U2636" s="30" t="str">
        <f aca="false">IF(AND(O2636="Engaging",P2636&lt;&gt;""),'Leia-me'!$B$5-P2636,"")</f>
        <v/>
      </c>
      <c r="V2636" s="25" t="str">
        <f aca="false">IF(O2636&lt;&gt;"Engaging","",IF(U2636&lt;='Leia-me'!$B$6,"Saudável",IF(U2636&lt;='Leia-me'!$B$7,"Esfriando",IF(U2636&lt;='Leia-me'!$B$8,"Última chance","Zumbi"))))</f>
        <v/>
      </c>
      <c r="W2636" s="25" t="str">
        <f aca="false">IF(O2636="Won",1,IF(O2636="Lost",0,""))</f>
        <v/>
      </c>
      <c r="Y2636" s="25" t="str">
        <f aca="false">IF(E2636="","Sim","")</f>
        <v>Sim</v>
      </c>
    </row>
    <row r="2637" customFormat="false" ht="15" hidden="false" customHeight="false" outlineLevel="0" collapsed="false">
      <c r="A2637" s="25" t="s">
        <v>2895</v>
      </c>
      <c r="B2637" s="25" t="s">
        <v>67</v>
      </c>
      <c r="C2637" s="25" t="s">
        <v>75</v>
      </c>
      <c r="D2637" s="25" t="s">
        <v>78</v>
      </c>
      <c r="G2637" s="31"/>
      <c r="H2637" s="32"/>
      <c r="L2637" s="25" t="s">
        <v>148</v>
      </c>
      <c r="M2637" s="25" t="s">
        <v>149</v>
      </c>
      <c r="N2637" s="28" t="n">
        <v>55</v>
      </c>
      <c r="O2637" s="25" t="s">
        <v>57</v>
      </c>
      <c r="P2637" s="33"/>
      <c r="Q2637" s="33"/>
      <c r="R2637" s="34"/>
      <c r="S2637" s="28" t="n">
        <f aca="false">IF(O2637="Won",R2637,IF(O2637="Lost",0,N2637))</f>
        <v>55</v>
      </c>
      <c r="T2637" s="30" t="str">
        <f aca="false">IF(AND(P2637&lt;&gt;"",Q2637&lt;&gt;""),Q2637-P2637,"")</f>
        <v/>
      </c>
      <c r="U2637" s="30" t="str">
        <f aca="false">IF(AND(O2637="Engaging",P2637&lt;&gt;""),'Leia-me'!$B$5-P2637,"")</f>
        <v/>
      </c>
      <c r="V2637" s="25" t="str">
        <f aca="false">IF(O2637&lt;&gt;"Engaging","",IF(U2637&lt;='Leia-me'!$B$6,"Saudável",IF(U2637&lt;='Leia-me'!$B$7,"Esfriando",IF(U2637&lt;='Leia-me'!$B$8,"Última chance","Zumbi"))))</f>
        <v/>
      </c>
      <c r="W2637" s="25" t="str">
        <f aca="false">IF(O2637="Won",1,IF(O2637="Lost",0,""))</f>
        <v/>
      </c>
      <c r="Y2637" s="25" t="str">
        <f aca="false">IF(E2637="","Sim","")</f>
        <v>Sim</v>
      </c>
    </row>
    <row r="2638" customFormat="false" ht="15" hidden="false" customHeight="false" outlineLevel="0" collapsed="false">
      <c r="A2638" s="25" t="s">
        <v>2896</v>
      </c>
      <c r="B2638" s="25" t="s">
        <v>67</v>
      </c>
      <c r="C2638" s="25" t="s">
        <v>75</v>
      </c>
      <c r="D2638" s="25" t="s">
        <v>78</v>
      </c>
      <c r="G2638" s="31"/>
      <c r="H2638" s="32"/>
      <c r="L2638" s="25" t="s">
        <v>148</v>
      </c>
      <c r="M2638" s="25" t="s">
        <v>149</v>
      </c>
      <c r="N2638" s="28" t="n">
        <v>55</v>
      </c>
      <c r="O2638" s="25" t="s">
        <v>57</v>
      </c>
      <c r="P2638" s="33"/>
      <c r="Q2638" s="33"/>
      <c r="R2638" s="34"/>
      <c r="S2638" s="28" t="n">
        <f aca="false">IF(O2638="Won",R2638,IF(O2638="Lost",0,N2638))</f>
        <v>55</v>
      </c>
      <c r="T2638" s="30" t="str">
        <f aca="false">IF(AND(P2638&lt;&gt;"",Q2638&lt;&gt;""),Q2638-P2638,"")</f>
        <v/>
      </c>
      <c r="U2638" s="30" t="str">
        <f aca="false">IF(AND(O2638="Engaging",P2638&lt;&gt;""),'Leia-me'!$B$5-P2638,"")</f>
        <v/>
      </c>
      <c r="V2638" s="25" t="str">
        <f aca="false">IF(O2638&lt;&gt;"Engaging","",IF(U2638&lt;='Leia-me'!$B$6,"Saudável",IF(U2638&lt;='Leia-me'!$B$7,"Esfriando",IF(U2638&lt;='Leia-me'!$B$8,"Última chance","Zumbi"))))</f>
        <v/>
      </c>
      <c r="W2638" s="25" t="str">
        <f aca="false">IF(O2638="Won",1,IF(O2638="Lost",0,""))</f>
        <v/>
      </c>
      <c r="Y2638" s="25" t="str">
        <f aca="false">IF(E2638="","Sim","")</f>
        <v>Sim</v>
      </c>
    </row>
    <row r="2639" customFormat="false" ht="15" hidden="false" customHeight="false" outlineLevel="0" collapsed="false">
      <c r="A2639" s="25" t="s">
        <v>2897</v>
      </c>
      <c r="B2639" s="25" t="s">
        <v>67</v>
      </c>
      <c r="C2639" s="25" t="s">
        <v>75</v>
      </c>
      <c r="D2639" s="25" t="s">
        <v>78</v>
      </c>
      <c r="E2639" s="25" t="s">
        <v>210</v>
      </c>
      <c r="F2639" s="25" t="s">
        <v>211</v>
      </c>
      <c r="G2639" s="26" t="n">
        <v>718.62</v>
      </c>
      <c r="H2639" s="27" t="n">
        <v>2448</v>
      </c>
      <c r="I2639" s="25" t="s">
        <v>147</v>
      </c>
      <c r="K2639" s="25" t="n">
        <v>2001</v>
      </c>
      <c r="L2639" s="25" t="s">
        <v>160</v>
      </c>
      <c r="M2639" s="25" t="s">
        <v>149</v>
      </c>
      <c r="N2639" s="28" t="n">
        <v>3393</v>
      </c>
      <c r="O2639" s="25" t="s">
        <v>57</v>
      </c>
      <c r="P2639" s="33"/>
      <c r="Q2639" s="33"/>
      <c r="R2639" s="34"/>
      <c r="S2639" s="28" t="n">
        <f aca="false">IF(O2639="Won",R2639,IF(O2639="Lost",0,N2639))</f>
        <v>3393</v>
      </c>
      <c r="T2639" s="30" t="str">
        <f aca="false">IF(AND(P2639&lt;&gt;"",Q2639&lt;&gt;""),Q2639-P2639,"")</f>
        <v/>
      </c>
      <c r="U2639" s="30" t="str">
        <f aca="false">IF(AND(O2639="Engaging",P2639&lt;&gt;""),'Leia-me'!$B$5-P2639,"")</f>
        <v/>
      </c>
      <c r="V2639" s="25" t="str">
        <f aca="false">IF(O2639&lt;&gt;"Engaging","",IF(U2639&lt;='Leia-me'!$B$6,"Saudável",IF(U2639&lt;='Leia-me'!$B$7,"Esfriando",IF(U2639&lt;='Leia-me'!$B$8,"Última chance","Zumbi"))))</f>
        <v/>
      </c>
      <c r="W2639" s="25" t="str">
        <f aca="false">IF(O2639="Won",1,IF(O2639="Lost",0,""))</f>
        <v/>
      </c>
      <c r="Y2639" s="25" t="str">
        <f aca="false">IF(E2639="","Sim","")</f>
        <v/>
      </c>
    </row>
    <row r="2640" customFormat="false" ht="15" hidden="false" customHeight="false" outlineLevel="0" collapsed="false">
      <c r="A2640" s="25" t="s">
        <v>2898</v>
      </c>
      <c r="B2640" s="25" t="s">
        <v>67</v>
      </c>
      <c r="C2640" s="25" t="s">
        <v>75</v>
      </c>
      <c r="D2640" s="25" t="s">
        <v>78</v>
      </c>
      <c r="E2640" s="25" t="s">
        <v>478</v>
      </c>
      <c r="F2640" s="25" t="s">
        <v>165</v>
      </c>
      <c r="G2640" s="26" t="n">
        <v>349.81</v>
      </c>
      <c r="H2640" s="27" t="n">
        <v>315</v>
      </c>
      <c r="I2640" s="25" t="s">
        <v>147</v>
      </c>
      <c r="K2640" s="25" t="n">
        <v>2002</v>
      </c>
      <c r="L2640" s="25" t="s">
        <v>160</v>
      </c>
      <c r="M2640" s="25" t="s">
        <v>149</v>
      </c>
      <c r="N2640" s="28" t="n">
        <v>3393</v>
      </c>
      <c r="O2640" s="25" t="s">
        <v>57</v>
      </c>
      <c r="P2640" s="33"/>
      <c r="Q2640" s="33"/>
      <c r="R2640" s="34"/>
      <c r="S2640" s="28" t="n">
        <f aca="false">IF(O2640="Won",R2640,IF(O2640="Lost",0,N2640))</f>
        <v>3393</v>
      </c>
      <c r="T2640" s="30" t="str">
        <f aca="false">IF(AND(P2640&lt;&gt;"",Q2640&lt;&gt;""),Q2640-P2640,"")</f>
        <v/>
      </c>
      <c r="U2640" s="30" t="str">
        <f aca="false">IF(AND(O2640="Engaging",P2640&lt;&gt;""),'Leia-me'!$B$5-P2640,"")</f>
        <v/>
      </c>
      <c r="V2640" s="25" t="str">
        <f aca="false">IF(O2640&lt;&gt;"Engaging","",IF(U2640&lt;='Leia-me'!$B$6,"Saudável",IF(U2640&lt;='Leia-me'!$B$7,"Esfriando",IF(U2640&lt;='Leia-me'!$B$8,"Última chance","Zumbi"))))</f>
        <v/>
      </c>
      <c r="W2640" s="25" t="str">
        <f aca="false">IF(O2640="Won",1,IF(O2640="Lost",0,""))</f>
        <v/>
      </c>
      <c r="Y2640" s="25" t="str">
        <f aca="false">IF(E2640="","Sim","")</f>
        <v/>
      </c>
    </row>
    <row r="2641" customFormat="false" ht="15" hidden="false" customHeight="false" outlineLevel="0" collapsed="false">
      <c r="A2641" s="25" t="s">
        <v>2899</v>
      </c>
      <c r="B2641" s="25" t="s">
        <v>67</v>
      </c>
      <c r="C2641" s="25" t="s">
        <v>75</v>
      </c>
      <c r="D2641" s="25" t="s">
        <v>78</v>
      </c>
      <c r="E2641" s="25" t="s">
        <v>145</v>
      </c>
      <c r="F2641" s="25" t="s">
        <v>146</v>
      </c>
      <c r="G2641" s="26" t="n">
        <v>3922.42</v>
      </c>
      <c r="H2641" s="27" t="n">
        <v>6837</v>
      </c>
      <c r="I2641" s="25" t="s">
        <v>147</v>
      </c>
      <c r="K2641" s="25" t="n">
        <v>1992</v>
      </c>
      <c r="L2641" s="25" t="s">
        <v>160</v>
      </c>
      <c r="M2641" s="25" t="s">
        <v>149</v>
      </c>
      <c r="N2641" s="28" t="n">
        <v>3393</v>
      </c>
      <c r="O2641" s="25" t="s">
        <v>57</v>
      </c>
      <c r="P2641" s="33"/>
      <c r="Q2641" s="33"/>
      <c r="R2641" s="34"/>
      <c r="S2641" s="28" t="n">
        <f aca="false">IF(O2641="Won",R2641,IF(O2641="Lost",0,N2641))</f>
        <v>3393</v>
      </c>
      <c r="T2641" s="30" t="str">
        <f aca="false">IF(AND(P2641&lt;&gt;"",Q2641&lt;&gt;""),Q2641-P2641,"")</f>
        <v/>
      </c>
      <c r="U2641" s="30" t="str">
        <f aca="false">IF(AND(O2641="Engaging",P2641&lt;&gt;""),'Leia-me'!$B$5-P2641,"")</f>
        <v/>
      </c>
      <c r="V2641" s="25" t="str">
        <f aca="false">IF(O2641&lt;&gt;"Engaging","",IF(U2641&lt;='Leia-me'!$B$6,"Saudável",IF(U2641&lt;='Leia-me'!$B$7,"Esfriando",IF(U2641&lt;='Leia-me'!$B$8,"Última chance","Zumbi"))))</f>
        <v/>
      </c>
      <c r="W2641" s="25" t="str">
        <f aca="false">IF(O2641="Won",1,IF(O2641="Lost",0,""))</f>
        <v/>
      </c>
      <c r="Y2641" s="25" t="str">
        <f aca="false">IF(E2641="","Sim","")</f>
        <v/>
      </c>
    </row>
    <row r="2642" customFormat="false" ht="15" hidden="false" customHeight="false" outlineLevel="0" collapsed="false">
      <c r="A2642" s="25" t="s">
        <v>2900</v>
      </c>
      <c r="B2642" s="25" t="s">
        <v>67</v>
      </c>
      <c r="C2642" s="25" t="s">
        <v>75</v>
      </c>
      <c r="D2642" s="25" t="s">
        <v>78</v>
      </c>
      <c r="E2642" s="25" t="s">
        <v>1653</v>
      </c>
      <c r="F2642" s="25" t="s">
        <v>165</v>
      </c>
      <c r="G2642" s="26" t="n">
        <v>3838.39</v>
      </c>
      <c r="H2642" s="27" t="n">
        <v>8274</v>
      </c>
      <c r="I2642" s="25" t="s">
        <v>147</v>
      </c>
      <c r="K2642" s="25" t="n">
        <v>1989</v>
      </c>
      <c r="L2642" s="25" t="s">
        <v>160</v>
      </c>
      <c r="M2642" s="25" t="s">
        <v>149</v>
      </c>
      <c r="N2642" s="28" t="n">
        <v>3393</v>
      </c>
      <c r="O2642" s="25" t="s">
        <v>57</v>
      </c>
      <c r="P2642" s="33"/>
      <c r="Q2642" s="33"/>
      <c r="R2642" s="34"/>
      <c r="S2642" s="28" t="n">
        <f aca="false">IF(O2642="Won",R2642,IF(O2642="Lost",0,N2642))</f>
        <v>3393</v>
      </c>
      <c r="T2642" s="30" t="str">
        <f aca="false">IF(AND(P2642&lt;&gt;"",Q2642&lt;&gt;""),Q2642-P2642,"")</f>
        <v/>
      </c>
      <c r="U2642" s="30" t="str">
        <f aca="false">IF(AND(O2642="Engaging",P2642&lt;&gt;""),'Leia-me'!$B$5-P2642,"")</f>
        <v/>
      </c>
      <c r="V2642" s="25" t="str">
        <f aca="false">IF(O2642&lt;&gt;"Engaging","",IF(U2642&lt;='Leia-me'!$B$6,"Saudável",IF(U2642&lt;='Leia-me'!$B$7,"Esfriando",IF(U2642&lt;='Leia-me'!$B$8,"Última chance","Zumbi"))))</f>
        <v/>
      </c>
      <c r="W2642" s="25" t="str">
        <f aca="false">IF(O2642="Won",1,IF(O2642="Lost",0,""))</f>
        <v/>
      </c>
      <c r="Y2642" s="25" t="str">
        <f aca="false">IF(E2642="","Sim","")</f>
        <v/>
      </c>
    </row>
    <row r="2643" customFormat="false" ht="15" hidden="false" customHeight="false" outlineLevel="0" collapsed="false">
      <c r="A2643" s="25" t="s">
        <v>2901</v>
      </c>
      <c r="B2643" s="25" t="s">
        <v>67</v>
      </c>
      <c r="C2643" s="25" t="s">
        <v>75</v>
      </c>
      <c r="D2643" s="25" t="s">
        <v>78</v>
      </c>
      <c r="G2643" s="31"/>
      <c r="H2643" s="32"/>
      <c r="L2643" s="25" t="s">
        <v>160</v>
      </c>
      <c r="M2643" s="25" t="s">
        <v>149</v>
      </c>
      <c r="N2643" s="28" t="n">
        <v>3393</v>
      </c>
      <c r="O2643" s="25" t="s">
        <v>57</v>
      </c>
      <c r="P2643" s="33"/>
      <c r="Q2643" s="33"/>
      <c r="R2643" s="34"/>
      <c r="S2643" s="28" t="n">
        <f aca="false">IF(O2643="Won",R2643,IF(O2643="Lost",0,N2643))</f>
        <v>3393</v>
      </c>
      <c r="T2643" s="30" t="str">
        <f aca="false">IF(AND(P2643&lt;&gt;"",Q2643&lt;&gt;""),Q2643-P2643,"")</f>
        <v/>
      </c>
      <c r="U2643" s="30" t="str">
        <f aca="false">IF(AND(O2643="Engaging",P2643&lt;&gt;""),'Leia-me'!$B$5-P2643,"")</f>
        <v/>
      </c>
      <c r="V2643" s="25" t="str">
        <f aca="false">IF(O2643&lt;&gt;"Engaging","",IF(U2643&lt;='Leia-me'!$B$6,"Saudável",IF(U2643&lt;='Leia-me'!$B$7,"Esfriando",IF(U2643&lt;='Leia-me'!$B$8,"Última chance","Zumbi"))))</f>
        <v/>
      </c>
      <c r="W2643" s="25" t="str">
        <f aca="false">IF(O2643="Won",1,IF(O2643="Lost",0,""))</f>
        <v/>
      </c>
      <c r="Y2643" s="25" t="str">
        <f aca="false">IF(E2643="","Sim","")</f>
        <v>Sim</v>
      </c>
    </row>
    <row r="2644" customFormat="false" ht="15" hidden="false" customHeight="false" outlineLevel="0" collapsed="false">
      <c r="A2644" s="25" t="s">
        <v>2902</v>
      </c>
      <c r="B2644" s="25" t="s">
        <v>67</v>
      </c>
      <c r="C2644" s="25" t="s">
        <v>75</v>
      </c>
      <c r="D2644" s="25" t="s">
        <v>78</v>
      </c>
      <c r="G2644" s="31"/>
      <c r="H2644" s="32"/>
      <c r="L2644" s="25" t="s">
        <v>160</v>
      </c>
      <c r="M2644" s="25" t="s">
        <v>149</v>
      </c>
      <c r="N2644" s="28" t="n">
        <v>3393</v>
      </c>
      <c r="O2644" s="25" t="s">
        <v>57</v>
      </c>
      <c r="P2644" s="33"/>
      <c r="Q2644" s="33"/>
      <c r="R2644" s="34"/>
      <c r="S2644" s="28" t="n">
        <f aca="false">IF(O2644="Won",R2644,IF(O2644="Lost",0,N2644))</f>
        <v>3393</v>
      </c>
      <c r="T2644" s="30" t="str">
        <f aca="false">IF(AND(P2644&lt;&gt;"",Q2644&lt;&gt;""),Q2644-P2644,"")</f>
        <v/>
      </c>
      <c r="U2644" s="30" t="str">
        <f aca="false">IF(AND(O2644="Engaging",P2644&lt;&gt;""),'Leia-me'!$B$5-P2644,"")</f>
        <v/>
      </c>
      <c r="V2644" s="25" t="str">
        <f aca="false">IF(O2644&lt;&gt;"Engaging","",IF(U2644&lt;='Leia-me'!$B$6,"Saudável",IF(U2644&lt;='Leia-me'!$B$7,"Esfriando",IF(U2644&lt;='Leia-me'!$B$8,"Última chance","Zumbi"))))</f>
        <v/>
      </c>
      <c r="W2644" s="25" t="str">
        <f aca="false">IF(O2644="Won",1,IF(O2644="Lost",0,""))</f>
        <v/>
      </c>
      <c r="Y2644" s="25" t="str">
        <f aca="false">IF(E2644="","Sim","")</f>
        <v>Sim</v>
      </c>
    </row>
    <row r="2645" customFormat="false" ht="15" hidden="false" customHeight="false" outlineLevel="0" collapsed="false">
      <c r="A2645" s="25" t="s">
        <v>2903</v>
      </c>
      <c r="B2645" s="25" t="s">
        <v>67</v>
      </c>
      <c r="C2645" s="25" t="s">
        <v>75</v>
      </c>
      <c r="D2645" s="25" t="s">
        <v>78</v>
      </c>
      <c r="G2645" s="31"/>
      <c r="H2645" s="32"/>
      <c r="L2645" s="25" t="s">
        <v>160</v>
      </c>
      <c r="M2645" s="25" t="s">
        <v>149</v>
      </c>
      <c r="N2645" s="28" t="n">
        <v>3393</v>
      </c>
      <c r="O2645" s="25" t="s">
        <v>57</v>
      </c>
      <c r="P2645" s="33"/>
      <c r="Q2645" s="33"/>
      <c r="R2645" s="34"/>
      <c r="S2645" s="28" t="n">
        <f aca="false">IF(O2645="Won",R2645,IF(O2645="Lost",0,N2645))</f>
        <v>3393</v>
      </c>
      <c r="T2645" s="30" t="str">
        <f aca="false">IF(AND(P2645&lt;&gt;"",Q2645&lt;&gt;""),Q2645-P2645,"")</f>
        <v/>
      </c>
      <c r="U2645" s="30" t="str">
        <f aca="false">IF(AND(O2645="Engaging",P2645&lt;&gt;""),'Leia-me'!$B$5-P2645,"")</f>
        <v/>
      </c>
      <c r="V2645" s="25" t="str">
        <f aca="false">IF(O2645&lt;&gt;"Engaging","",IF(U2645&lt;='Leia-me'!$B$6,"Saudável",IF(U2645&lt;='Leia-me'!$B$7,"Esfriando",IF(U2645&lt;='Leia-me'!$B$8,"Última chance","Zumbi"))))</f>
        <v/>
      </c>
      <c r="W2645" s="25" t="str">
        <f aca="false">IF(O2645="Won",1,IF(O2645="Lost",0,""))</f>
        <v/>
      </c>
      <c r="Y2645" s="25" t="str">
        <f aca="false">IF(E2645="","Sim","")</f>
        <v>Sim</v>
      </c>
    </row>
    <row r="2646" customFormat="false" ht="15" hidden="false" customHeight="false" outlineLevel="0" collapsed="false">
      <c r="A2646" s="25" t="s">
        <v>2904</v>
      </c>
      <c r="B2646" s="25" t="s">
        <v>67</v>
      </c>
      <c r="C2646" s="25" t="s">
        <v>75</v>
      </c>
      <c r="D2646" s="25" t="s">
        <v>78</v>
      </c>
      <c r="G2646" s="31"/>
      <c r="H2646" s="32"/>
      <c r="L2646" s="25" t="s">
        <v>160</v>
      </c>
      <c r="M2646" s="25" t="s">
        <v>149</v>
      </c>
      <c r="N2646" s="28" t="n">
        <v>3393</v>
      </c>
      <c r="O2646" s="25" t="s">
        <v>57</v>
      </c>
      <c r="P2646" s="33"/>
      <c r="Q2646" s="33"/>
      <c r="R2646" s="34"/>
      <c r="S2646" s="28" t="n">
        <f aca="false">IF(O2646="Won",R2646,IF(O2646="Lost",0,N2646))</f>
        <v>3393</v>
      </c>
      <c r="T2646" s="30" t="str">
        <f aca="false">IF(AND(P2646&lt;&gt;"",Q2646&lt;&gt;""),Q2646-P2646,"")</f>
        <v/>
      </c>
      <c r="U2646" s="30" t="str">
        <f aca="false">IF(AND(O2646="Engaging",P2646&lt;&gt;""),'Leia-me'!$B$5-P2646,"")</f>
        <v/>
      </c>
      <c r="V2646" s="25" t="str">
        <f aca="false">IF(O2646&lt;&gt;"Engaging","",IF(U2646&lt;='Leia-me'!$B$6,"Saudável",IF(U2646&lt;='Leia-me'!$B$7,"Esfriando",IF(U2646&lt;='Leia-me'!$B$8,"Última chance","Zumbi"))))</f>
        <v/>
      </c>
      <c r="W2646" s="25" t="str">
        <f aca="false">IF(O2646="Won",1,IF(O2646="Lost",0,""))</f>
        <v/>
      </c>
      <c r="Y2646" s="25" t="str">
        <f aca="false">IF(E2646="","Sim","")</f>
        <v>Sim</v>
      </c>
    </row>
    <row r="2647" customFormat="false" ht="15" hidden="false" customHeight="false" outlineLevel="0" collapsed="false">
      <c r="A2647" s="25" t="s">
        <v>2905</v>
      </c>
      <c r="B2647" s="25" t="s">
        <v>67</v>
      </c>
      <c r="C2647" s="25" t="s">
        <v>75</v>
      </c>
      <c r="D2647" s="25" t="s">
        <v>78</v>
      </c>
      <c r="G2647" s="31"/>
      <c r="H2647" s="32"/>
      <c r="L2647" s="25" t="s">
        <v>160</v>
      </c>
      <c r="M2647" s="25" t="s">
        <v>149</v>
      </c>
      <c r="N2647" s="28" t="n">
        <v>3393</v>
      </c>
      <c r="O2647" s="25" t="s">
        <v>57</v>
      </c>
      <c r="P2647" s="33"/>
      <c r="Q2647" s="33"/>
      <c r="R2647" s="34"/>
      <c r="S2647" s="28" t="n">
        <f aca="false">IF(O2647="Won",R2647,IF(O2647="Lost",0,N2647))</f>
        <v>3393</v>
      </c>
      <c r="T2647" s="30" t="str">
        <f aca="false">IF(AND(P2647&lt;&gt;"",Q2647&lt;&gt;""),Q2647-P2647,"")</f>
        <v/>
      </c>
      <c r="U2647" s="30" t="str">
        <f aca="false">IF(AND(O2647="Engaging",P2647&lt;&gt;""),'Leia-me'!$B$5-P2647,"")</f>
        <v/>
      </c>
      <c r="V2647" s="25" t="str">
        <f aca="false">IF(O2647&lt;&gt;"Engaging","",IF(U2647&lt;='Leia-me'!$B$6,"Saudável",IF(U2647&lt;='Leia-me'!$B$7,"Esfriando",IF(U2647&lt;='Leia-me'!$B$8,"Última chance","Zumbi"))))</f>
        <v/>
      </c>
      <c r="W2647" s="25" t="str">
        <f aca="false">IF(O2647="Won",1,IF(O2647="Lost",0,""))</f>
        <v/>
      </c>
      <c r="Y2647" s="25" t="str">
        <f aca="false">IF(E2647="","Sim","")</f>
        <v>Sim</v>
      </c>
    </row>
    <row r="2648" customFormat="false" ht="15" hidden="false" customHeight="false" outlineLevel="0" collapsed="false">
      <c r="A2648" s="25" t="s">
        <v>2906</v>
      </c>
      <c r="B2648" s="25" t="s">
        <v>67</v>
      </c>
      <c r="C2648" s="25" t="s">
        <v>75</v>
      </c>
      <c r="D2648" s="25" t="s">
        <v>78</v>
      </c>
      <c r="G2648" s="31"/>
      <c r="H2648" s="32"/>
      <c r="L2648" s="25" t="s">
        <v>160</v>
      </c>
      <c r="M2648" s="25" t="s">
        <v>149</v>
      </c>
      <c r="N2648" s="28" t="n">
        <v>3393</v>
      </c>
      <c r="O2648" s="25" t="s">
        <v>57</v>
      </c>
      <c r="P2648" s="33"/>
      <c r="Q2648" s="33"/>
      <c r="R2648" s="34"/>
      <c r="S2648" s="28" t="n">
        <f aca="false">IF(O2648="Won",R2648,IF(O2648="Lost",0,N2648))</f>
        <v>3393</v>
      </c>
      <c r="T2648" s="30" t="str">
        <f aca="false">IF(AND(P2648&lt;&gt;"",Q2648&lt;&gt;""),Q2648-P2648,"")</f>
        <v/>
      </c>
      <c r="U2648" s="30" t="str">
        <f aca="false">IF(AND(O2648="Engaging",P2648&lt;&gt;""),'Leia-me'!$B$5-P2648,"")</f>
        <v/>
      </c>
      <c r="V2648" s="25" t="str">
        <f aca="false">IF(O2648&lt;&gt;"Engaging","",IF(U2648&lt;='Leia-me'!$B$6,"Saudável",IF(U2648&lt;='Leia-me'!$B$7,"Esfriando",IF(U2648&lt;='Leia-me'!$B$8,"Última chance","Zumbi"))))</f>
        <v/>
      </c>
      <c r="W2648" s="25" t="str">
        <f aca="false">IF(O2648="Won",1,IF(O2648="Lost",0,""))</f>
        <v/>
      </c>
      <c r="Y2648" s="25" t="str">
        <f aca="false">IF(E2648="","Sim","")</f>
        <v>Sim</v>
      </c>
    </row>
    <row r="2649" customFormat="false" ht="15" hidden="false" customHeight="false" outlineLevel="0" collapsed="false">
      <c r="A2649" s="25" t="s">
        <v>2907</v>
      </c>
      <c r="B2649" s="25" t="s">
        <v>67</v>
      </c>
      <c r="C2649" s="25" t="s">
        <v>75</v>
      </c>
      <c r="D2649" s="25" t="s">
        <v>76</v>
      </c>
      <c r="E2649" s="25" t="s">
        <v>158</v>
      </c>
      <c r="F2649" s="25" t="s">
        <v>159</v>
      </c>
      <c r="G2649" s="26" t="n">
        <v>291.27</v>
      </c>
      <c r="H2649" s="27" t="n">
        <v>586</v>
      </c>
      <c r="I2649" s="25" t="s">
        <v>147</v>
      </c>
      <c r="K2649" s="25" t="n">
        <v>1997</v>
      </c>
      <c r="L2649" s="25" t="s">
        <v>1834</v>
      </c>
      <c r="M2649" s="25" t="s">
        <v>171</v>
      </c>
      <c r="N2649" s="28" t="n">
        <v>4821</v>
      </c>
      <c r="O2649" s="25" t="s">
        <v>54</v>
      </c>
      <c r="P2649" s="29" t="n">
        <v>42706</v>
      </c>
      <c r="Q2649" s="29" t="n">
        <v>42824</v>
      </c>
      <c r="R2649" s="28" t="n">
        <v>5406</v>
      </c>
      <c r="S2649" s="28" t="n">
        <f aca="false">IF(O2649="Won",R2649,IF(O2649="Lost",0,N2649))</f>
        <v>5406</v>
      </c>
      <c r="T2649" s="30" t="n">
        <f aca="false">IF(AND(P2649&lt;&gt;"",Q2649&lt;&gt;""),Q2649-P2649,"")</f>
        <v>118</v>
      </c>
      <c r="U2649" s="30" t="str">
        <f aca="false">IF(AND(O2649="Engaging",P2649&lt;&gt;""),'Leia-me'!$B$5-P2649,"")</f>
        <v/>
      </c>
      <c r="V2649" s="25" t="str">
        <f aca="false">IF(O2649&lt;&gt;"Engaging","",IF(U2649&lt;='Leia-me'!$B$6,"Saudável",IF(U2649&lt;='Leia-me'!$B$7,"Esfriando",IF(U2649&lt;='Leia-me'!$B$8,"Última chance","Zumbi"))))</f>
        <v/>
      </c>
      <c r="W2649" s="25" t="n">
        <f aca="false">IF(O2649="Won",1,IF(O2649="Lost",0,""))</f>
        <v>1</v>
      </c>
      <c r="X2649" s="25" t="s">
        <v>1835</v>
      </c>
      <c r="Y2649" s="25" t="str">
        <f aca="false">IF(E2649="","Sim","")</f>
        <v/>
      </c>
    </row>
    <row r="2650" customFormat="false" ht="15" hidden="false" customHeight="false" outlineLevel="0" collapsed="false">
      <c r="A2650" s="25" t="s">
        <v>2908</v>
      </c>
      <c r="B2650" s="25" t="s">
        <v>67</v>
      </c>
      <c r="C2650" s="25" t="s">
        <v>75</v>
      </c>
      <c r="D2650" s="25" t="s">
        <v>76</v>
      </c>
      <c r="E2650" s="25" t="s">
        <v>245</v>
      </c>
      <c r="F2650" s="25" t="s">
        <v>185</v>
      </c>
      <c r="G2650" s="26" t="n">
        <v>2938.67</v>
      </c>
      <c r="H2650" s="27" t="n">
        <v>8775</v>
      </c>
      <c r="I2650" s="25" t="s">
        <v>246</v>
      </c>
      <c r="K2650" s="25" t="n">
        <v>1987</v>
      </c>
      <c r="L2650" s="25" t="s">
        <v>148</v>
      </c>
      <c r="M2650" s="25" t="s">
        <v>149</v>
      </c>
      <c r="N2650" s="28" t="n">
        <v>55</v>
      </c>
      <c r="O2650" s="25" t="s">
        <v>54</v>
      </c>
      <c r="P2650" s="29" t="n">
        <v>42711</v>
      </c>
      <c r="Q2650" s="29" t="n">
        <v>42805</v>
      </c>
      <c r="R2650" s="28" t="n">
        <v>51</v>
      </c>
      <c r="S2650" s="28" t="n">
        <f aca="false">IF(O2650="Won",R2650,IF(O2650="Lost",0,N2650))</f>
        <v>51</v>
      </c>
      <c r="T2650" s="30" t="n">
        <f aca="false">IF(AND(P2650&lt;&gt;"",Q2650&lt;&gt;""),Q2650-P2650,"")</f>
        <v>94</v>
      </c>
      <c r="U2650" s="30" t="str">
        <f aca="false">IF(AND(O2650="Engaging",P2650&lt;&gt;""),'Leia-me'!$B$5-P2650,"")</f>
        <v/>
      </c>
      <c r="V2650" s="25" t="str">
        <f aca="false">IF(O2650&lt;&gt;"Engaging","",IF(U2650&lt;='Leia-me'!$B$6,"Saudável",IF(U2650&lt;='Leia-me'!$B$7,"Esfriando",IF(U2650&lt;='Leia-me'!$B$8,"Última chance","Zumbi"))))</f>
        <v/>
      </c>
      <c r="W2650" s="25" t="n">
        <f aca="false">IF(O2650="Won",1,IF(O2650="Lost",0,""))</f>
        <v>1</v>
      </c>
      <c r="Y2650" s="25" t="str">
        <f aca="false">IF(E2650="","Sim","")</f>
        <v/>
      </c>
    </row>
    <row r="2651" customFormat="false" ht="15" hidden="false" customHeight="false" outlineLevel="0" collapsed="false">
      <c r="A2651" s="25" t="s">
        <v>2909</v>
      </c>
      <c r="B2651" s="25" t="s">
        <v>67</v>
      </c>
      <c r="C2651" s="25" t="s">
        <v>75</v>
      </c>
      <c r="D2651" s="25" t="s">
        <v>76</v>
      </c>
      <c r="E2651" s="25" t="s">
        <v>215</v>
      </c>
      <c r="F2651" s="25" t="s">
        <v>177</v>
      </c>
      <c r="G2651" s="26" t="n">
        <v>1102.43</v>
      </c>
      <c r="H2651" s="27" t="n">
        <v>1759</v>
      </c>
      <c r="I2651" s="25" t="s">
        <v>147</v>
      </c>
      <c r="K2651" s="25" t="n">
        <v>2006</v>
      </c>
      <c r="L2651" s="25" t="s">
        <v>186</v>
      </c>
      <c r="M2651" s="25" t="s">
        <v>171</v>
      </c>
      <c r="N2651" s="28" t="n">
        <v>550</v>
      </c>
      <c r="O2651" s="25" t="s">
        <v>54</v>
      </c>
      <c r="P2651" s="29" t="n">
        <v>42715</v>
      </c>
      <c r="Q2651" s="29" t="n">
        <v>42815</v>
      </c>
      <c r="R2651" s="28" t="n">
        <v>543</v>
      </c>
      <c r="S2651" s="28" t="n">
        <f aca="false">IF(O2651="Won",R2651,IF(O2651="Lost",0,N2651))</f>
        <v>543</v>
      </c>
      <c r="T2651" s="30" t="n">
        <f aca="false">IF(AND(P2651&lt;&gt;"",Q2651&lt;&gt;""),Q2651-P2651,"")</f>
        <v>100</v>
      </c>
      <c r="U2651" s="30" t="str">
        <f aca="false">IF(AND(O2651="Engaging",P2651&lt;&gt;""),'Leia-me'!$B$5-P2651,"")</f>
        <v/>
      </c>
      <c r="V2651" s="25" t="str">
        <f aca="false">IF(O2651&lt;&gt;"Engaging","",IF(U2651&lt;='Leia-me'!$B$6,"Saudável",IF(U2651&lt;='Leia-me'!$B$7,"Esfriando",IF(U2651&lt;='Leia-me'!$B$8,"Última chance","Zumbi"))))</f>
        <v/>
      </c>
      <c r="W2651" s="25" t="n">
        <f aca="false">IF(O2651="Won",1,IF(O2651="Lost",0,""))</f>
        <v>1</v>
      </c>
      <c r="Y2651" s="25" t="str">
        <f aca="false">IF(E2651="","Sim","")</f>
        <v/>
      </c>
    </row>
    <row r="2652" customFormat="false" ht="15" hidden="false" customHeight="false" outlineLevel="0" collapsed="false">
      <c r="A2652" s="25" t="s">
        <v>2910</v>
      </c>
      <c r="B2652" s="25" t="s">
        <v>67</v>
      </c>
      <c r="C2652" s="25" t="s">
        <v>75</v>
      </c>
      <c r="D2652" s="25" t="s">
        <v>76</v>
      </c>
      <c r="E2652" s="25" t="s">
        <v>180</v>
      </c>
      <c r="F2652" s="25" t="s">
        <v>146</v>
      </c>
      <c r="G2652" s="26" t="n">
        <v>3178.24</v>
      </c>
      <c r="H2652" s="27" t="n">
        <v>4540</v>
      </c>
      <c r="I2652" s="25" t="s">
        <v>147</v>
      </c>
      <c r="K2652" s="25" t="n">
        <v>2002</v>
      </c>
      <c r="L2652" s="25" t="s">
        <v>186</v>
      </c>
      <c r="M2652" s="25" t="s">
        <v>171</v>
      </c>
      <c r="N2652" s="28" t="n">
        <v>550</v>
      </c>
      <c r="O2652" s="25" t="s">
        <v>54</v>
      </c>
      <c r="P2652" s="29" t="n">
        <v>42717</v>
      </c>
      <c r="Q2652" s="29" t="n">
        <v>42822</v>
      </c>
      <c r="R2652" s="28" t="n">
        <v>519</v>
      </c>
      <c r="S2652" s="28" t="n">
        <f aca="false">IF(O2652="Won",R2652,IF(O2652="Lost",0,N2652))</f>
        <v>519</v>
      </c>
      <c r="T2652" s="30" t="n">
        <f aca="false">IF(AND(P2652&lt;&gt;"",Q2652&lt;&gt;""),Q2652-P2652,"")</f>
        <v>105</v>
      </c>
      <c r="U2652" s="30" t="str">
        <f aca="false">IF(AND(O2652="Engaging",P2652&lt;&gt;""),'Leia-me'!$B$5-P2652,"")</f>
        <v/>
      </c>
      <c r="V2652" s="25" t="str">
        <f aca="false">IF(O2652&lt;&gt;"Engaging","",IF(U2652&lt;='Leia-me'!$B$6,"Saudável",IF(U2652&lt;='Leia-me'!$B$7,"Esfriando",IF(U2652&lt;='Leia-me'!$B$8,"Última chance","Zumbi"))))</f>
        <v/>
      </c>
      <c r="W2652" s="25" t="n">
        <f aca="false">IF(O2652="Won",1,IF(O2652="Lost",0,""))</f>
        <v>1</v>
      </c>
      <c r="Y2652" s="25" t="str">
        <f aca="false">IF(E2652="","Sim","")</f>
        <v/>
      </c>
    </row>
    <row r="2653" customFormat="false" ht="15" hidden="false" customHeight="false" outlineLevel="0" collapsed="false">
      <c r="A2653" s="25" t="s">
        <v>2911</v>
      </c>
      <c r="B2653" s="25" t="s">
        <v>67</v>
      </c>
      <c r="C2653" s="25" t="s">
        <v>75</v>
      </c>
      <c r="D2653" s="25" t="s">
        <v>76</v>
      </c>
      <c r="E2653" s="25" t="s">
        <v>188</v>
      </c>
      <c r="F2653" s="25" t="s">
        <v>185</v>
      </c>
      <c r="G2653" s="26" t="n">
        <v>1008.06</v>
      </c>
      <c r="H2653" s="27" t="n">
        <v>1238</v>
      </c>
      <c r="I2653" s="25" t="s">
        <v>147</v>
      </c>
      <c r="K2653" s="25" t="n">
        <v>1983</v>
      </c>
      <c r="L2653" s="25" t="s">
        <v>186</v>
      </c>
      <c r="M2653" s="25" t="s">
        <v>171</v>
      </c>
      <c r="N2653" s="28" t="n">
        <v>550</v>
      </c>
      <c r="O2653" s="25" t="s">
        <v>55</v>
      </c>
      <c r="P2653" s="29" t="n">
        <v>42725</v>
      </c>
      <c r="Q2653" s="29" t="n">
        <v>42804</v>
      </c>
      <c r="R2653" s="28" t="n">
        <v>0</v>
      </c>
      <c r="S2653" s="28" t="n">
        <f aca="false">IF(O2653="Won",R2653,IF(O2653="Lost",0,N2653))</f>
        <v>0</v>
      </c>
      <c r="T2653" s="30" t="n">
        <f aca="false">IF(AND(P2653&lt;&gt;"",Q2653&lt;&gt;""),Q2653-P2653,"")</f>
        <v>79</v>
      </c>
      <c r="U2653" s="30" t="str">
        <f aca="false">IF(AND(O2653="Engaging",P2653&lt;&gt;""),'Leia-me'!$B$5-P2653,"")</f>
        <v/>
      </c>
      <c r="V2653" s="25" t="str">
        <f aca="false">IF(O2653&lt;&gt;"Engaging","",IF(U2653&lt;='Leia-me'!$B$6,"Saudável",IF(U2653&lt;='Leia-me'!$B$7,"Esfriando",IF(U2653&lt;='Leia-me'!$B$8,"Última chance","Zumbi"))))</f>
        <v/>
      </c>
      <c r="W2653" s="25" t="n">
        <f aca="false">IF(O2653="Won",1,IF(O2653="Lost",0,""))</f>
        <v>0</v>
      </c>
      <c r="Y2653" s="25" t="str">
        <f aca="false">IF(E2653="","Sim","")</f>
        <v/>
      </c>
    </row>
    <row r="2654" customFormat="false" ht="15" hidden="false" customHeight="false" outlineLevel="0" collapsed="false">
      <c r="A2654" s="25" t="s">
        <v>2912</v>
      </c>
      <c r="B2654" s="25" t="s">
        <v>67</v>
      </c>
      <c r="C2654" s="25" t="s">
        <v>75</v>
      </c>
      <c r="D2654" s="25" t="s">
        <v>76</v>
      </c>
      <c r="E2654" s="25" t="s">
        <v>210</v>
      </c>
      <c r="F2654" s="25" t="s">
        <v>211</v>
      </c>
      <c r="G2654" s="26" t="n">
        <v>718.62</v>
      </c>
      <c r="H2654" s="27" t="n">
        <v>2448</v>
      </c>
      <c r="I2654" s="25" t="s">
        <v>147</v>
      </c>
      <c r="K2654" s="25" t="n">
        <v>2001</v>
      </c>
      <c r="L2654" s="25" t="s">
        <v>186</v>
      </c>
      <c r="M2654" s="25" t="s">
        <v>171</v>
      </c>
      <c r="N2654" s="28" t="n">
        <v>550</v>
      </c>
      <c r="O2654" s="25" t="s">
        <v>54</v>
      </c>
      <c r="P2654" s="29" t="n">
        <v>42727</v>
      </c>
      <c r="Q2654" s="29" t="n">
        <v>42806</v>
      </c>
      <c r="R2654" s="28" t="n">
        <v>469</v>
      </c>
      <c r="S2654" s="28" t="n">
        <f aca="false">IF(O2654="Won",R2654,IF(O2654="Lost",0,N2654))</f>
        <v>469</v>
      </c>
      <c r="T2654" s="30" t="n">
        <f aca="false">IF(AND(P2654&lt;&gt;"",Q2654&lt;&gt;""),Q2654-P2654,"")</f>
        <v>79</v>
      </c>
      <c r="U2654" s="30" t="str">
        <f aca="false">IF(AND(O2654="Engaging",P2654&lt;&gt;""),'Leia-me'!$B$5-P2654,"")</f>
        <v/>
      </c>
      <c r="V2654" s="25" t="str">
        <f aca="false">IF(O2654&lt;&gt;"Engaging","",IF(U2654&lt;='Leia-me'!$B$6,"Saudável",IF(U2654&lt;='Leia-me'!$B$7,"Esfriando",IF(U2654&lt;='Leia-me'!$B$8,"Última chance","Zumbi"))))</f>
        <v/>
      </c>
      <c r="W2654" s="25" t="n">
        <f aca="false">IF(O2654="Won",1,IF(O2654="Lost",0,""))</f>
        <v>1</v>
      </c>
      <c r="Y2654" s="25" t="str">
        <f aca="false">IF(E2654="","Sim","")</f>
        <v/>
      </c>
    </row>
    <row r="2655" customFormat="false" ht="15" hidden="false" customHeight="false" outlineLevel="0" collapsed="false">
      <c r="A2655" s="25" t="s">
        <v>2913</v>
      </c>
      <c r="B2655" s="25" t="s">
        <v>67</v>
      </c>
      <c r="C2655" s="25" t="s">
        <v>75</v>
      </c>
      <c r="D2655" s="25" t="s">
        <v>76</v>
      </c>
      <c r="E2655" s="25" t="s">
        <v>191</v>
      </c>
      <c r="F2655" s="25" t="s">
        <v>192</v>
      </c>
      <c r="G2655" s="26" t="n">
        <v>2714.9</v>
      </c>
      <c r="H2655" s="27" t="n">
        <v>2641</v>
      </c>
      <c r="I2655" s="25" t="s">
        <v>147</v>
      </c>
      <c r="J2655" s="25" t="s">
        <v>193</v>
      </c>
      <c r="K2655" s="25" t="n">
        <v>1998</v>
      </c>
      <c r="L2655" s="25" t="s">
        <v>186</v>
      </c>
      <c r="M2655" s="25" t="s">
        <v>171</v>
      </c>
      <c r="N2655" s="28" t="n">
        <v>550</v>
      </c>
      <c r="O2655" s="25" t="s">
        <v>54</v>
      </c>
      <c r="P2655" s="29" t="n">
        <v>42728</v>
      </c>
      <c r="Q2655" s="29" t="n">
        <v>42825</v>
      </c>
      <c r="R2655" s="28" t="n">
        <v>517</v>
      </c>
      <c r="S2655" s="28" t="n">
        <f aca="false">IF(O2655="Won",R2655,IF(O2655="Lost",0,N2655))</f>
        <v>517</v>
      </c>
      <c r="T2655" s="30" t="n">
        <f aca="false">IF(AND(P2655&lt;&gt;"",Q2655&lt;&gt;""),Q2655-P2655,"")</f>
        <v>97</v>
      </c>
      <c r="U2655" s="30" t="str">
        <f aca="false">IF(AND(O2655="Engaging",P2655&lt;&gt;""),'Leia-me'!$B$5-P2655,"")</f>
        <v/>
      </c>
      <c r="V2655" s="25" t="str">
        <f aca="false">IF(O2655&lt;&gt;"Engaging","",IF(U2655&lt;='Leia-me'!$B$6,"Saudável",IF(U2655&lt;='Leia-me'!$B$7,"Esfriando",IF(U2655&lt;='Leia-me'!$B$8,"Última chance","Zumbi"))))</f>
        <v/>
      </c>
      <c r="W2655" s="25" t="n">
        <f aca="false">IF(O2655="Won",1,IF(O2655="Lost",0,""))</f>
        <v>1</v>
      </c>
      <c r="Y2655" s="25" t="str">
        <f aca="false">IF(E2655="","Sim","")</f>
        <v/>
      </c>
    </row>
    <row r="2656" customFormat="false" ht="15" hidden="false" customHeight="false" outlineLevel="0" collapsed="false">
      <c r="A2656" s="25" t="s">
        <v>2914</v>
      </c>
      <c r="B2656" s="25" t="s">
        <v>67</v>
      </c>
      <c r="C2656" s="25" t="s">
        <v>75</v>
      </c>
      <c r="D2656" s="25" t="s">
        <v>76</v>
      </c>
      <c r="E2656" s="25" t="s">
        <v>225</v>
      </c>
      <c r="F2656" s="25" t="s">
        <v>211</v>
      </c>
      <c r="G2656" s="26" t="n">
        <v>1376.8</v>
      </c>
      <c r="H2656" s="27" t="n">
        <v>1165</v>
      </c>
      <c r="I2656" s="25" t="s">
        <v>226</v>
      </c>
      <c r="K2656" s="25" t="n">
        <v>1988</v>
      </c>
      <c r="L2656" s="25" t="s">
        <v>186</v>
      </c>
      <c r="M2656" s="25" t="s">
        <v>171</v>
      </c>
      <c r="N2656" s="28" t="n">
        <v>550</v>
      </c>
      <c r="O2656" s="25" t="s">
        <v>54</v>
      </c>
      <c r="P2656" s="29" t="n">
        <v>42736</v>
      </c>
      <c r="Q2656" s="29" t="n">
        <v>42810</v>
      </c>
      <c r="R2656" s="28" t="n">
        <v>565</v>
      </c>
      <c r="S2656" s="28" t="n">
        <f aca="false">IF(O2656="Won",R2656,IF(O2656="Lost",0,N2656))</f>
        <v>565</v>
      </c>
      <c r="T2656" s="30" t="n">
        <f aca="false">IF(AND(P2656&lt;&gt;"",Q2656&lt;&gt;""),Q2656-P2656,"")</f>
        <v>74</v>
      </c>
      <c r="U2656" s="30" t="str">
        <f aca="false">IF(AND(O2656="Engaging",P2656&lt;&gt;""),'Leia-me'!$B$5-P2656,"")</f>
        <v/>
      </c>
      <c r="V2656" s="25" t="str">
        <f aca="false">IF(O2656&lt;&gt;"Engaging","",IF(U2656&lt;='Leia-me'!$B$6,"Saudável",IF(U2656&lt;='Leia-me'!$B$7,"Esfriando",IF(U2656&lt;='Leia-me'!$B$8,"Última chance","Zumbi"))))</f>
        <v/>
      </c>
      <c r="W2656" s="25" t="n">
        <f aca="false">IF(O2656="Won",1,IF(O2656="Lost",0,""))</f>
        <v>1</v>
      </c>
      <c r="Y2656" s="25" t="str">
        <f aca="false">IF(E2656="","Sim","")</f>
        <v/>
      </c>
    </row>
    <row r="2657" customFormat="false" ht="15" hidden="false" customHeight="false" outlineLevel="0" collapsed="false">
      <c r="A2657" s="25" t="s">
        <v>2915</v>
      </c>
      <c r="B2657" s="25" t="s">
        <v>67</v>
      </c>
      <c r="C2657" s="25" t="s">
        <v>75</v>
      </c>
      <c r="D2657" s="25" t="s">
        <v>76</v>
      </c>
      <c r="E2657" s="25" t="s">
        <v>237</v>
      </c>
      <c r="F2657" s="25" t="s">
        <v>192</v>
      </c>
      <c r="G2657" s="26" t="n">
        <v>4618</v>
      </c>
      <c r="H2657" s="27" t="n">
        <v>10083</v>
      </c>
      <c r="I2657" s="25" t="s">
        <v>147</v>
      </c>
      <c r="K2657" s="25" t="n">
        <v>1982</v>
      </c>
      <c r="L2657" s="25" t="s">
        <v>186</v>
      </c>
      <c r="M2657" s="25" t="s">
        <v>171</v>
      </c>
      <c r="N2657" s="28" t="n">
        <v>550</v>
      </c>
      <c r="O2657" s="25" t="s">
        <v>54</v>
      </c>
      <c r="P2657" s="29" t="n">
        <v>42737</v>
      </c>
      <c r="Q2657" s="29" t="n">
        <v>42859</v>
      </c>
      <c r="R2657" s="28" t="n">
        <v>572</v>
      </c>
      <c r="S2657" s="28" t="n">
        <f aca="false">IF(O2657="Won",R2657,IF(O2657="Lost",0,N2657))</f>
        <v>572</v>
      </c>
      <c r="T2657" s="30" t="n">
        <f aca="false">IF(AND(P2657&lt;&gt;"",Q2657&lt;&gt;""),Q2657-P2657,"")</f>
        <v>122</v>
      </c>
      <c r="U2657" s="30" t="str">
        <f aca="false">IF(AND(O2657="Engaging",P2657&lt;&gt;""),'Leia-me'!$B$5-P2657,"")</f>
        <v/>
      </c>
      <c r="V2657" s="25" t="str">
        <f aca="false">IF(O2657&lt;&gt;"Engaging","",IF(U2657&lt;='Leia-me'!$B$6,"Saudável",IF(U2657&lt;='Leia-me'!$B$7,"Esfriando",IF(U2657&lt;='Leia-me'!$B$8,"Última chance","Zumbi"))))</f>
        <v/>
      </c>
      <c r="W2657" s="25" t="n">
        <f aca="false">IF(O2657="Won",1,IF(O2657="Lost",0,""))</f>
        <v>1</v>
      </c>
      <c r="Y2657" s="25" t="str">
        <f aca="false">IF(E2657="","Sim","")</f>
        <v/>
      </c>
    </row>
    <row r="2658" customFormat="false" ht="15" hidden="false" customHeight="false" outlineLevel="0" collapsed="false">
      <c r="A2658" s="25" t="s">
        <v>2916</v>
      </c>
      <c r="B2658" s="25" t="s">
        <v>67</v>
      </c>
      <c r="C2658" s="25" t="s">
        <v>75</v>
      </c>
      <c r="D2658" s="25" t="s">
        <v>76</v>
      </c>
      <c r="E2658" s="25" t="s">
        <v>162</v>
      </c>
      <c r="F2658" s="25" t="s">
        <v>155</v>
      </c>
      <c r="G2658" s="26" t="n">
        <v>5266.09</v>
      </c>
      <c r="H2658" s="27" t="n">
        <v>8595</v>
      </c>
      <c r="I2658" s="25" t="s">
        <v>147</v>
      </c>
      <c r="J2658" s="25" t="s">
        <v>156</v>
      </c>
      <c r="K2658" s="25" t="n">
        <v>1988</v>
      </c>
      <c r="L2658" s="25" t="s">
        <v>1834</v>
      </c>
      <c r="M2658" s="25" t="s">
        <v>171</v>
      </c>
      <c r="N2658" s="28" t="n">
        <v>4821</v>
      </c>
      <c r="O2658" s="25" t="s">
        <v>54</v>
      </c>
      <c r="P2658" s="29" t="n">
        <v>42740</v>
      </c>
      <c r="Q2658" s="29" t="n">
        <v>42813</v>
      </c>
      <c r="R2658" s="28" t="n">
        <v>4716</v>
      </c>
      <c r="S2658" s="28" t="n">
        <f aca="false">IF(O2658="Won",R2658,IF(O2658="Lost",0,N2658))</f>
        <v>4716</v>
      </c>
      <c r="T2658" s="30" t="n">
        <f aca="false">IF(AND(P2658&lt;&gt;"",Q2658&lt;&gt;""),Q2658-P2658,"")</f>
        <v>73</v>
      </c>
      <c r="U2658" s="30" t="str">
        <f aca="false">IF(AND(O2658="Engaging",P2658&lt;&gt;""),'Leia-me'!$B$5-P2658,"")</f>
        <v/>
      </c>
      <c r="V2658" s="25" t="str">
        <f aca="false">IF(O2658&lt;&gt;"Engaging","",IF(U2658&lt;='Leia-me'!$B$6,"Saudável",IF(U2658&lt;='Leia-me'!$B$7,"Esfriando",IF(U2658&lt;='Leia-me'!$B$8,"Última chance","Zumbi"))))</f>
        <v/>
      </c>
      <c r="W2658" s="25" t="n">
        <f aca="false">IF(O2658="Won",1,IF(O2658="Lost",0,""))</f>
        <v>1</v>
      </c>
      <c r="X2658" s="25" t="s">
        <v>1835</v>
      </c>
      <c r="Y2658" s="25" t="str">
        <f aca="false">IF(E2658="","Sim","")</f>
        <v/>
      </c>
    </row>
    <row r="2659" customFormat="false" ht="15" hidden="false" customHeight="false" outlineLevel="0" collapsed="false">
      <c r="A2659" s="25" t="s">
        <v>2917</v>
      </c>
      <c r="B2659" s="25" t="s">
        <v>67</v>
      </c>
      <c r="C2659" s="25" t="s">
        <v>75</v>
      </c>
      <c r="D2659" s="25" t="s">
        <v>76</v>
      </c>
      <c r="E2659" s="25" t="s">
        <v>169</v>
      </c>
      <c r="F2659" s="25" t="s">
        <v>168</v>
      </c>
      <c r="G2659" s="26" t="n">
        <v>2403.58</v>
      </c>
      <c r="H2659" s="27" t="n">
        <v>8801</v>
      </c>
      <c r="I2659" s="25" t="s">
        <v>147</v>
      </c>
      <c r="K2659" s="25" t="n">
        <v>1986</v>
      </c>
      <c r="L2659" s="25" t="s">
        <v>186</v>
      </c>
      <c r="M2659" s="25" t="s">
        <v>171</v>
      </c>
      <c r="N2659" s="28" t="n">
        <v>550</v>
      </c>
      <c r="O2659" s="25" t="s">
        <v>54</v>
      </c>
      <c r="P2659" s="29" t="n">
        <v>42744</v>
      </c>
      <c r="Q2659" s="29" t="n">
        <v>42796</v>
      </c>
      <c r="R2659" s="28" t="n">
        <v>504</v>
      </c>
      <c r="S2659" s="28" t="n">
        <f aca="false">IF(O2659="Won",R2659,IF(O2659="Lost",0,N2659))</f>
        <v>504</v>
      </c>
      <c r="T2659" s="30" t="n">
        <f aca="false">IF(AND(P2659&lt;&gt;"",Q2659&lt;&gt;""),Q2659-P2659,"")</f>
        <v>52</v>
      </c>
      <c r="U2659" s="30" t="str">
        <f aca="false">IF(AND(O2659="Engaging",P2659&lt;&gt;""),'Leia-me'!$B$5-P2659,"")</f>
        <v/>
      </c>
      <c r="V2659" s="25" t="str">
        <f aca="false">IF(O2659&lt;&gt;"Engaging","",IF(U2659&lt;='Leia-me'!$B$6,"Saudável",IF(U2659&lt;='Leia-me'!$B$7,"Esfriando",IF(U2659&lt;='Leia-me'!$B$8,"Última chance","Zumbi"))))</f>
        <v/>
      </c>
      <c r="W2659" s="25" t="n">
        <f aca="false">IF(O2659="Won",1,IF(O2659="Lost",0,""))</f>
        <v>1</v>
      </c>
      <c r="Y2659" s="25" t="str">
        <f aca="false">IF(E2659="","Sim","")</f>
        <v/>
      </c>
    </row>
    <row r="2660" customFormat="false" ht="15" hidden="false" customHeight="false" outlineLevel="0" collapsed="false">
      <c r="A2660" s="25" t="s">
        <v>2918</v>
      </c>
      <c r="B2660" s="25" t="s">
        <v>67</v>
      </c>
      <c r="C2660" s="25" t="s">
        <v>75</v>
      </c>
      <c r="D2660" s="25" t="s">
        <v>76</v>
      </c>
      <c r="E2660" s="25" t="s">
        <v>154</v>
      </c>
      <c r="F2660" s="25" t="s">
        <v>155</v>
      </c>
      <c r="G2660" s="26" t="n">
        <v>86.68</v>
      </c>
      <c r="H2660" s="27" t="n">
        <v>187</v>
      </c>
      <c r="I2660" s="25" t="s">
        <v>147</v>
      </c>
      <c r="J2660" s="25" t="s">
        <v>156</v>
      </c>
      <c r="K2660" s="25" t="n">
        <v>2007</v>
      </c>
      <c r="L2660" s="25" t="s">
        <v>186</v>
      </c>
      <c r="M2660" s="25" t="s">
        <v>171</v>
      </c>
      <c r="N2660" s="28" t="n">
        <v>550</v>
      </c>
      <c r="O2660" s="25" t="s">
        <v>54</v>
      </c>
      <c r="P2660" s="29" t="n">
        <v>42746</v>
      </c>
      <c r="Q2660" s="29" t="n">
        <v>42822</v>
      </c>
      <c r="R2660" s="28" t="n">
        <v>585</v>
      </c>
      <c r="S2660" s="28" t="n">
        <f aca="false">IF(O2660="Won",R2660,IF(O2660="Lost",0,N2660))</f>
        <v>585</v>
      </c>
      <c r="T2660" s="30" t="n">
        <f aca="false">IF(AND(P2660&lt;&gt;"",Q2660&lt;&gt;""),Q2660-P2660,"")</f>
        <v>76</v>
      </c>
      <c r="U2660" s="30" t="str">
        <f aca="false">IF(AND(O2660="Engaging",P2660&lt;&gt;""),'Leia-me'!$B$5-P2660,"")</f>
        <v/>
      </c>
      <c r="V2660" s="25" t="str">
        <f aca="false">IF(O2660&lt;&gt;"Engaging","",IF(U2660&lt;='Leia-me'!$B$6,"Saudável",IF(U2660&lt;='Leia-me'!$B$7,"Esfriando",IF(U2660&lt;='Leia-me'!$B$8,"Última chance","Zumbi"))))</f>
        <v/>
      </c>
      <c r="W2660" s="25" t="n">
        <f aca="false">IF(O2660="Won",1,IF(O2660="Lost",0,""))</f>
        <v>1</v>
      </c>
      <c r="Y2660" s="25" t="str">
        <f aca="false">IF(E2660="","Sim","")</f>
        <v/>
      </c>
    </row>
    <row r="2661" customFormat="false" ht="15" hidden="false" customHeight="false" outlineLevel="0" collapsed="false">
      <c r="A2661" s="25" t="s">
        <v>2919</v>
      </c>
      <c r="B2661" s="25" t="s">
        <v>67</v>
      </c>
      <c r="C2661" s="25" t="s">
        <v>75</v>
      </c>
      <c r="D2661" s="25" t="s">
        <v>76</v>
      </c>
      <c r="E2661" s="25" t="s">
        <v>240</v>
      </c>
      <c r="F2661" s="25" t="s">
        <v>185</v>
      </c>
      <c r="G2661" s="26" t="n">
        <v>1223.72</v>
      </c>
      <c r="H2661" s="27" t="n">
        <v>2497</v>
      </c>
      <c r="I2661" s="25" t="s">
        <v>241</v>
      </c>
      <c r="K2661" s="25" t="n">
        <v>2000</v>
      </c>
      <c r="L2661" s="25" t="s">
        <v>186</v>
      </c>
      <c r="M2661" s="25" t="s">
        <v>171</v>
      </c>
      <c r="N2661" s="28" t="n">
        <v>550</v>
      </c>
      <c r="O2661" s="25" t="s">
        <v>54</v>
      </c>
      <c r="P2661" s="29" t="n">
        <v>42747</v>
      </c>
      <c r="Q2661" s="29" t="n">
        <v>42872</v>
      </c>
      <c r="R2661" s="28" t="n">
        <v>513</v>
      </c>
      <c r="S2661" s="28" t="n">
        <f aca="false">IF(O2661="Won",R2661,IF(O2661="Lost",0,N2661))</f>
        <v>513</v>
      </c>
      <c r="T2661" s="30" t="n">
        <f aca="false">IF(AND(P2661&lt;&gt;"",Q2661&lt;&gt;""),Q2661-P2661,"")</f>
        <v>125</v>
      </c>
      <c r="U2661" s="30" t="str">
        <f aca="false">IF(AND(O2661="Engaging",P2661&lt;&gt;""),'Leia-me'!$B$5-P2661,"")</f>
        <v/>
      </c>
      <c r="V2661" s="25" t="str">
        <f aca="false">IF(O2661&lt;&gt;"Engaging","",IF(U2661&lt;='Leia-me'!$B$6,"Saudável",IF(U2661&lt;='Leia-me'!$B$7,"Esfriando",IF(U2661&lt;='Leia-me'!$B$8,"Última chance","Zumbi"))))</f>
        <v/>
      </c>
      <c r="W2661" s="25" t="n">
        <f aca="false">IF(O2661="Won",1,IF(O2661="Lost",0,""))</f>
        <v>1</v>
      </c>
      <c r="Y2661" s="25" t="str">
        <f aca="false">IF(E2661="","Sim","")</f>
        <v/>
      </c>
    </row>
    <row r="2662" customFormat="false" ht="15" hidden="false" customHeight="false" outlineLevel="0" collapsed="false">
      <c r="A2662" s="25" t="s">
        <v>2920</v>
      </c>
      <c r="B2662" s="25" t="s">
        <v>67</v>
      </c>
      <c r="C2662" s="25" t="s">
        <v>75</v>
      </c>
      <c r="D2662" s="25" t="s">
        <v>76</v>
      </c>
      <c r="E2662" s="25" t="s">
        <v>248</v>
      </c>
      <c r="F2662" s="25" t="s">
        <v>211</v>
      </c>
      <c r="G2662" s="26" t="n">
        <v>894.33</v>
      </c>
      <c r="H2662" s="27" t="n">
        <v>1635</v>
      </c>
      <c r="I2662" s="25" t="s">
        <v>249</v>
      </c>
      <c r="K2662" s="25" t="n">
        <v>2007</v>
      </c>
      <c r="L2662" s="25" t="s">
        <v>160</v>
      </c>
      <c r="M2662" s="25" t="s">
        <v>149</v>
      </c>
      <c r="N2662" s="28" t="n">
        <v>3393</v>
      </c>
      <c r="O2662" s="25" t="s">
        <v>54</v>
      </c>
      <c r="P2662" s="29" t="n">
        <v>42752</v>
      </c>
      <c r="Q2662" s="29" t="n">
        <v>42808</v>
      </c>
      <c r="R2662" s="28" t="n">
        <v>3257</v>
      </c>
      <c r="S2662" s="28" t="n">
        <f aca="false">IF(O2662="Won",R2662,IF(O2662="Lost",0,N2662))</f>
        <v>3257</v>
      </c>
      <c r="T2662" s="30" t="n">
        <f aca="false">IF(AND(P2662&lt;&gt;"",Q2662&lt;&gt;""),Q2662-P2662,"")</f>
        <v>56</v>
      </c>
      <c r="U2662" s="30" t="str">
        <f aca="false">IF(AND(O2662="Engaging",P2662&lt;&gt;""),'Leia-me'!$B$5-P2662,"")</f>
        <v/>
      </c>
      <c r="V2662" s="25" t="str">
        <f aca="false">IF(O2662&lt;&gt;"Engaging","",IF(U2662&lt;='Leia-me'!$B$6,"Saudável",IF(U2662&lt;='Leia-me'!$B$7,"Esfriando",IF(U2662&lt;='Leia-me'!$B$8,"Última chance","Zumbi"))))</f>
        <v/>
      </c>
      <c r="W2662" s="25" t="n">
        <f aca="false">IF(O2662="Won",1,IF(O2662="Lost",0,""))</f>
        <v>1</v>
      </c>
      <c r="Y2662" s="25" t="str">
        <f aca="false">IF(E2662="","Sim","")</f>
        <v/>
      </c>
    </row>
    <row r="2663" customFormat="false" ht="15" hidden="false" customHeight="false" outlineLevel="0" collapsed="false">
      <c r="A2663" s="25" t="s">
        <v>2921</v>
      </c>
      <c r="B2663" s="25" t="s">
        <v>67</v>
      </c>
      <c r="C2663" s="25" t="s">
        <v>75</v>
      </c>
      <c r="D2663" s="25" t="s">
        <v>76</v>
      </c>
      <c r="E2663" s="25" t="s">
        <v>184</v>
      </c>
      <c r="F2663" s="25" t="s">
        <v>185</v>
      </c>
      <c r="G2663" s="26" t="n">
        <v>1520.66</v>
      </c>
      <c r="H2663" s="27" t="n">
        <v>1806</v>
      </c>
      <c r="I2663" s="25" t="s">
        <v>147</v>
      </c>
      <c r="K2663" s="25" t="n">
        <v>2005</v>
      </c>
      <c r="L2663" s="25" t="s">
        <v>1834</v>
      </c>
      <c r="M2663" s="25" t="s">
        <v>171</v>
      </c>
      <c r="N2663" s="28" t="n">
        <v>4821</v>
      </c>
      <c r="O2663" s="25" t="s">
        <v>55</v>
      </c>
      <c r="P2663" s="29" t="n">
        <v>42753</v>
      </c>
      <c r="Q2663" s="29" t="n">
        <v>42875</v>
      </c>
      <c r="R2663" s="28" t="n">
        <v>0</v>
      </c>
      <c r="S2663" s="28" t="n">
        <f aca="false">IF(O2663="Won",R2663,IF(O2663="Lost",0,N2663))</f>
        <v>0</v>
      </c>
      <c r="T2663" s="30" t="n">
        <f aca="false">IF(AND(P2663&lt;&gt;"",Q2663&lt;&gt;""),Q2663-P2663,"")</f>
        <v>122</v>
      </c>
      <c r="U2663" s="30" t="str">
        <f aca="false">IF(AND(O2663="Engaging",P2663&lt;&gt;""),'Leia-me'!$B$5-P2663,"")</f>
        <v/>
      </c>
      <c r="V2663" s="25" t="str">
        <f aca="false">IF(O2663&lt;&gt;"Engaging","",IF(U2663&lt;='Leia-me'!$B$6,"Saudável",IF(U2663&lt;='Leia-me'!$B$7,"Esfriando",IF(U2663&lt;='Leia-me'!$B$8,"Última chance","Zumbi"))))</f>
        <v/>
      </c>
      <c r="W2663" s="25" t="n">
        <f aca="false">IF(O2663="Won",1,IF(O2663="Lost",0,""))</f>
        <v>0</v>
      </c>
      <c r="X2663" s="25" t="s">
        <v>1835</v>
      </c>
      <c r="Y2663" s="25" t="str">
        <f aca="false">IF(E2663="","Sim","")</f>
        <v/>
      </c>
    </row>
    <row r="2664" customFormat="false" ht="15" hidden="false" customHeight="false" outlineLevel="0" collapsed="false">
      <c r="A2664" s="25" t="s">
        <v>2922</v>
      </c>
      <c r="B2664" s="25" t="s">
        <v>67</v>
      </c>
      <c r="C2664" s="25" t="s">
        <v>75</v>
      </c>
      <c r="D2664" s="25" t="s">
        <v>76</v>
      </c>
      <c r="E2664" s="25" t="s">
        <v>195</v>
      </c>
      <c r="F2664" s="25" t="s">
        <v>185</v>
      </c>
      <c r="G2664" s="26" t="n">
        <v>8170.38</v>
      </c>
      <c r="H2664" s="27" t="n">
        <v>16499</v>
      </c>
      <c r="I2664" s="25" t="s">
        <v>196</v>
      </c>
      <c r="K2664" s="25" t="n">
        <v>1997</v>
      </c>
      <c r="L2664" s="25" t="s">
        <v>1834</v>
      </c>
      <c r="M2664" s="25" t="s">
        <v>171</v>
      </c>
      <c r="N2664" s="28" t="n">
        <v>4821</v>
      </c>
      <c r="O2664" s="25" t="s">
        <v>54</v>
      </c>
      <c r="P2664" s="29" t="n">
        <v>42755</v>
      </c>
      <c r="Q2664" s="29" t="n">
        <v>42860</v>
      </c>
      <c r="R2664" s="28" t="n">
        <v>5008</v>
      </c>
      <c r="S2664" s="28" t="n">
        <f aca="false">IF(O2664="Won",R2664,IF(O2664="Lost",0,N2664))</f>
        <v>5008</v>
      </c>
      <c r="T2664" s="30" t="n">
        <f aca="false">IF(AND(P2664&lt;&gt;"",Q2664&lt;&gt;""),Q2664-P2664,"")</f>
        <v>105</v>
      </c>
      <c r="U2664" s="30" t="str">
        <f aca="false">IF(AND(O2664="Engaging",P2664&lt;&gt;""),'Leia-me'!$B$5-P2664,"")</f>
        <v/>
      </c>
      <c r="V2664" s="25" t="str">
        <f aca="false">IF(O2664&lt;&gt;"Engaging","",IF(U2664&lt;='Leia-me'!$B$6,"Saudável",IF(U2664&lt;='Leia-me'!$B$7,"Esfriando",IF(U2664&lt;='Leia-me'!$B$8,"Última chance","Zumbi"))))</f>
        <v/>
      </c>
      <c r="W2664" s="25" t="n">
        <f aca="false">IF(O2664="Won",1,IF(O2664="Lost",0,""))</f>
        <v>1</v>
      </c>
      <c r="X2664" s="25" t="s">
        <v>1835</v>
      </c>
      <c r="Y2664" s="25" t="str">
        <f aca="false">IF(E2664="","Sim","")</f>
        <v/>
      </c>
    </row>
    <row r="2665" customFormat="false" ht="15" hidden="false" customHeight="false" outlineLevel="0" collapsed="false">
      <c r="A2665" s="25" t="s">
        <v>2923</v>
      </c>
      <c r="B2665" s="25" t="s">
        <v>67</v>
      </c>
      <c r="C2665" s="25" t="s">
        <v>75</v>
      </c>
      <c r="D2665" s="25" t="s">
        <v>76</v>
      </c>
      <c r="E2665" s="25" t="s">
        <v>164</v>
      </c>
      <c r="F2665" s="25" t="s">
        <v>165</v>
      </c>
      <c r="G2665" s="26" t="n">
        <v>217.87</v>
      </c>
      <c r="H2665" s="27" t="n">
        <v>551</v>
      </c>
      <c r="I2665" s="25" t="s">
        <v>147</v>
      </c>
      <c r="K2665" s="25" t="n">
        <v>1998</v>
      </c>
      <c r="L2665" s="25" t="s">
        <v>160</v>
      </c>
      <c r="M2665" s="25" t="s">
        <v>149</v>
      </c>
      <c r="N2665" s="28" t="n">
        <v>3393</v>
      </c>
      <c r="O2665" s="25" t="s">
        <v>54</v>
      </c>
      <c r="P2665" s="29" t="n">
        <v>42755</v>
      </c>
      <c r="Q2665" s="29" t="n">
        <v>42822</v>
      </c>
      <c r="R2665" s="28" t="n">
        <v>3459</v>
      </c>
      <c r="S2665" s="28" t="n">
        <f aca="false">IF(O2665="Won",R2665,IF(O2665="Lost",0,N2665))</f>
        <v>3459</v>
      </c>
      <c r="T2665" s="30" t="n">
        <f aca="false">IF(AND(P2665&lt;&gt;"",Q2665&lt;&gt;""),Q2665-P2665,"")</f>
        <v>67</v>
      </c>
      <c r="U2665" s="30" t="str">
        <f aca="false">IF(AND(O2665="Engaging",P2665&lt;&gt;""),'Leia-me'!$B$5-P2665,"")</f>
        <v/>
      </c>
      <c r="V2665" s="25" t="str">
        <f aca="false">IF(O2665&lt;&gt;"Engaging","",IF(U2665&lt;='Leia-me'!$B$6,"Saudável",IF(U2665&lt;='Leia-me'!$B$7,"Esfriando",IF(U2665&lt;='Leia-me'!$B$8,"Última chance","Zumbi"))))</f>
        <v/>
      </c>
      <c r="W2665" s="25" t="n">
        <f aca="false">IF(O2665="Won",1,IF(O2665="Lost",0,""))</f>
        <v>1</v>
      </c>
      <c r="Y2665" s="25" t="str">
        <f aca="false">IF(E2665="","Sim","")</f>
        <v/>
      </c>
    </row>
    <row r="2666" customFormat="false" ht="15" hidden="false" customHeight="false" outlineLevel="0" collapsed="false">
      <c r="A2666" s="25" t="s">
        <v>2924</v>
      </c>
      <c r="B2666" s="25" t="s">
        <v>67</v>
      </c>
      <c r="C2666" s="25" t="s">
        <v>75</v>
      </c>
      <c r="D2666" s="25" t="s">
        <v>76</v>
      </c>
      <c r="E2666" s="25" t="s">
        <v>191</v>
      </c>
      <c r="F2666" s="25" t="s">
        <v>192</v>
      </c>
      <c r="G2666" s="26" t="n">
        <v>2714.9</v>
      </c>
      <c r="H2666" s="27" t="n">
        <v>2641</v>
      </c>
      <c r="I2666" s="25" t="s">
        <v>147</v>
      </c>
      <c r="J2666" s="25" t="s">
        <v>193</v>
      </c>
      <c r="K2666" s="25" t="n">
        <v>1998</v>
      </c>
      <c r="L2666" s="25" t="s">
        <v>148</v>
      </c>
      <c r="M2666" s="25" t="s">
        <v>149</v>
      </c>
      <c r="N2666" s="28" t="n">
        <v>55</v>
      </c>
      <c r="O2666" s="25" t="s">
        <v>55</v>
      </c>
      <c r="P2666" s="29" t="n">
        <v>42757</v>
      </c>
      <c r="Q2666" s="29" t="n">
        <v>42870</v>
      </c>
      <c r="R2666" s="28" t="n">
        <v>0</v>
      </c>
      <c r="S2666" s="28" t="n">
        <f aca="false">IF(O2666="Won",R2666,IF(O2666="Lost",0,N2666))</f>
        <v>0</v>
      </c>
      <c r="T2666" s="30" t="n">
        <f aca="false">IF(AND(P2666&lt;&gt;"",Q2666&lt;&gt;""),Q2666-P2666,"")</f>
        <v>113</v>
      </c>
      <c r="U2666" s="30" t="str">
        <f aca="false">IF(AND(O2666="Engaging",P2666&lt;&gt;""),'Leia-me'!$B$5-P2666,"")</f>
        <v/>
      </c>
      <c r="V2666" s="25" t="str">
        <f aca="false">IF(O2666&lt;&gt;"Engaging","",IF(U2666&lt;='Leia-me'!$B$6,"Saudável",IF(U2666&lt;='Leia-me'!$B$7,"Esfriando",IF(U2666&lt;='Leia-me'!$B$8,"Última chance","Zumbi"))))</f>
        <v/>
      </c>
      <c r="W2666" s="25" t="n">
        <f aca="false">IF(O2666="Won",1,IF(O2666="Lost",0,""))</f>
        <v>0</v>
      </c>
      <c r="Y2666" s="25" t="str">
        <f aca="false">IF(E2666="","Sim","")</f>
        <v/>
      </c>
    </row>
    <row r="2667" customFormat="false" ht="15" hidden="false" customHeight="false" outlineLevel="0" collapsed="false">
      <c r="A2667" s="25" t="s">
        <v>2925</v>
      </c>
      <c r="B2667" s="25" t="s">
        <v>67</v>
      </c>
      <c r="C2667" s="25" t="s">
        <v>75</v>
      </c>
      <c r="D2667" s="25" t="s">
        <v>76</v>
      </c>
      <c r="E2667" s="25" t="s">
        <v>195</v>
      </c>
      <c r="F2667" s="25" t="s">
        <v>185</v>
      </c>
      <c r="G2667" s="26" t="n">
        <v>8170.38</v>
      </c>
      <c r="H2667" s="27" t="n">
        <v>16499</v>
      </c>
      <c r="I2667" s="25" t="s">
        <v>196</v>
      </c>
      <c r="K2667" s="25" t="n">
        <v>1997</v>
      </c>
      <c r="L2667" s="25" t="s">
        <v>170</v>
      </c>
      <c r="M2667" s="25" t="s">
        <v>171</v>
      </c>
      <c r="N2667" s="28" t="n">
        <v>1096</v>
      </c>
      <c r="O2667" s="25" t="s">
        <v>54</v>
      </c>
      <c r="P2667" s="29" t="n">
        <v>42758</v>
      </c>
      <c r="Q2667" s="29" t="n">
        <v>42872</v>
      </c>
      <c r="R2667" s="28" t="n">
        <v>1039</v>
      </c>
      <c r="S2667" s="28" t="n">
        <f aca="false">IF(O2667="Won",R2667,IF(O2667="Lost",0,N2667))</f>
        <v>1039</v>
      </c>
      <c r="T2667" s="30" t="n">
        <f aca="false">IF(AND(P2667&lt;&gt;"",Q2667&lt;&gt;""),Q2667-P2667,"")</f>
        <v>114</v>
      </c>
      <c r="U2667" s="30" t="str">
        <f aca="false">IF(AND(O2667="Engaging",P2667&lt;&gt;""),'Leia-me'!$B$5-P2667,"")</f>
        <v/>
      </c>
      <c r="V2667" s="25" t="str">
        <f aca="false">IF(O2667&lt;&gt;"Engaging","",IF(U2667&lt;='Leia-me'!$B$6,"Saudável",IF(U2667&lt;='Leia-me'!$B$7,"Esfriando",IF(U2667&lt;='Leia-me'!$B$8,"Última chance","Zumbi"))))</f>
        <v/>
      </c>
      <c r="W2667" s="25" t="n">
        <f aca="false">IF(O2667="Won",1,IF(O2667="Lost",0,""))</f>
        <v>1</v>
      </c>
      <c r="Y2667" s="25" t="str">
        <f aca="false">IF(E2667="","Sim","")</f>
        <v/>
      </c>
    </row>
    <row r="2668" customFormat="false" ht="15" hidden="false" customHeight="false" outlineLevel="0" collapsed="false">
      <c r="A2668" s="25" t="s">
        <v>2926</v>
      </c>
      <c r="B2668" s="25" t="s">
        <v>67</v>
      </c>
      <c r="C2668" s="25" t="s">
        <v>75</v>
      </c>
      <c r="D2668" s="25" t="s">
        <v>76</v>
      </c>
      <c r="E2668" s="25" t="s">
        <v>188</v>
      </c>
      <c r="F2668" s="25" t="s">
        <v>185</v>
      </c>
      <c r="G2668" s="26" t="n">
        <v>1008.06</v>
      </c>
      <c r="H2668" s="27" t="n">
        <v>1238</v>
      </c>
      <c r="I2668" s="25" t="s">
        <v>147</v>
      </c>
      <c r="K2668" s="25" t="n">
        <v>1983</v>
      </c>
      <c r="L2668" s="25" t="s">
        <v>186</v>
      </c>
      <c r="M2668" s="25" t="s">
        <v>171</v>
      </c>
      <c r="N2668" s="28" t="n">
        <v>550</v>
      </c>
      <c r="O2668" s="25" t="s">
        <v>55</v>
      </c>
      <c r="P2668" s="29" t="n">
        <v>42764</v>
      </c>
      <c r="Q2668" s="29" t="n">
        <v>42800</v>
      </c>
      <c r="R2668" s="28" t="n">
        <v>0</v>
      </c>
      <c r="S2668" s="28" t="n">
        <f aca="false">IF(O2668="Won",R2668,IF(O2668="Lost",0,N2668))</f>
        <v>0</v>
      </c>
      <c r="T2668" s="30" t="n">
        <f aca="false">IF(AND(P2668&lt;&gt;"",Q2668&lt;&gt;""),Q2668-P2668,"")</f>
        <v>36</v>
      </c>
      <c r="U2668" s="30" t="str">
        <f aca="false">IF(AND(O2668="Engaging",P2668&lt;&gt;""),'Leia-me'!$B$5-P2668,"")</f>
        <v/>
      </c>
      <c r="V2668" s="25" t="str">
        <f aca="false">IF(O2668&lt;&gt;"Engaging","",IF(U2668&lt;='Leia-me'!$B$6,"Saudável",IF(U2668&lt;='Leia-me'!$B$7,"Esfriando",IF(U2668&lt;='Leia-me'!$B$8,"Última chance","Zumbi"))))</f>
        <v/>
      </c>
      <c r="W2668" s="25" t="n">
        <f aca="false">IF(O2668="Won",1,IF(O2668="Lost",0,""))</f>
        <v>0</v>
      </c>
      <c r="Y2668" s="25" t="str">
        <f aca="false">IF(E2668="","Sim","")</f>
        <v/>
      </c>
    </row>
    <row r="2669" customFormat="false" ht="15" hidden="false" customHeight="false" outlineLevel="0" collapsed="false">
      <c r="A2669" s="25" t="s">
        <v>2927</v>
      </c>
      <c r="B2669" s="25" t="s">
        <v>67</v>
      </c>
      <c r="C2669" s="25" t="s">
        <v>75</v>
      </c>
      <c r="D2669" s="25" t="s">
        <v>76</v>
      </c>
      <c r="E2669" s="25" t="s">
        <v>245</v>
      </c>
      <c r="F2669" s="25" t="s">
        <v>185</v>
      </c>
      <c r="G2669" s="26" t="n">
        <v>2938.67</v>
      </c>
      <c r="H2669" s="27" t="n">
        <v>8775</v>
      </c>
      <c r="I2669" s="25" t="s">
        <v>246</v>
      </c>
      <c r="K2669" s="25" t="n">
        <v>1987</v>
      </c>
      <c r="L2669" s="25" t="s">
        <v>1834</v>
      </c>
      <c r="M2669" s="25" t="s">
        <v>171</v>
      </c>
      <c r="N2669" s="28" t="n">
        <v>4821</v>
      </c>
      <c r="O2669" s="25" t="s">
        <v>54</v>
      </c>
      <c r="P2669" s="29" t="n">
        <v>42764</v>
      </c>
      <c r="Q2669" s="29" t="n">
        <v>42861</v>
      </c>
      <c r="R2669" s="28" t="n">
        <v>4736</v>
      </c>
      <c r="S2669" s="28" t="n">
        <f aca="false">IF(O2669="Won",R2669,IF(O2669="Lost",0,N2669))</f>
        <v>4736</v>
      </c>
      <c r="T2669" s="30" t="n">
        <f aca="false">IF(AND(P2669&lt;&gt;"",Q2669&lt;&gt;""),Q2669-P2669,"")</f>
        <v>97</v>
      </c>
      <c r="U2669" s="30" t="str">
        <f aca="false">IF(AND(O2669="Engaging",P2669&lt;&gt;""),'Leia-me'!$B$5-P2669,"")</f>
        <v/>
      </c>
      <c r="V2669" s="25" t="str">
        <f aca="false">IF(O2669&lt;&gt;"Engaging","",IF(U2669&lt;='Leia-me'!$B$6,"Saudável",IF(U2669&lt;='Leia-me'!$B$7,"Esfriando",IF(U2669&lt;='Leia-me'!$B$8,"Última chance","Zumbi"))))</f>
        <v/>
      </c>
      <c r="W2669" s="25" t="n">
        <f aca="false">IF(O2669="Won",1,IF(O2669="Lost",0,""))</f>
        <v>1</v>
      </c>
      <c r="X2669" s="25" t="s">
        <v>1835</v>
      </c>
      <c r="Y2669" s="25" t="str">
        <f aca="false">IF(E2669="","Sim","")</f>
        <v/>
      </c>
    </row>
    <row r="2670" customFormat="false" ht="15" hidden="false" customHeight="false" outlineLevel="0" collapsed="false">
      <c r="A2670" s="25" t="s">
        <v>2928</v>
      </c>
      <c r="B2670" s="25" t="s">
        <v>67</v>
      </c>
      <c r="C2670" s="25" t="s">
        <v>75</v>
      </c>
      <c r="D2670" s="25" t="s">
        <v>76</v>
      </c>
      <c r="E2670" s="25" t="s">
        <v>266</v>
      </c>
      <c r="F2670" s="25" t="s">
        <v>267</v>
      </c>
      <c r="G2670" s="26" t="n">
        <v>2041.73</v>
      </c>
      <c r="H2670" s="27" t="n">
        <v>5276</v>
      </c>
      <c r="I2670" s="25" t="s">
        <v>147</v>
      </c>
      <c r="K2670" s="25" t="n">
        <v>1997</v>
      </c>
      <c r="L2670" s="25" t="s">
        <v>170</v>
      </c>
      <c r="M2670" s="25" t="s">
        <v>171</v>
      </c>
      <c r="N2670" s="28" t="n">
        <v>1096</v>
      </c>
      <c r="O2670" s="25" t="s">
        <v>55</v>
      </c>
      <c r="P2670" s="29" t="n">
        <v>42768</v>
      </c>
      <c r="Q2670" s="29" t="n">
        <v>42806</v>
      </c>
      <c r="R2670" s="28" t="n">
        <v>0</v>
      </c>
      <c r="S2670" s="28" t="n">
        <f aca="false">IF(O2670="Won",R2670,IF(O2670="Lost",0,N2670))</f>
        <v>0</v>
      </c>
      <c r="T2670" s="30" t="n">
        <f aca="false">IF(AND(P2670&lt;&gt;"",Q2670&lt;&gt;""),Q2670-P2670,"")</f>
        <v>38</v>
      </c>
      <c r="U2670" s="30" t="str">
        <f aca="false">IF(AND(O2670="Engaging",P2670&lt;&gt;""),'Leia-me'!$B$5-P2670,"")</f>
        <v/>
      </c>
      <c r="V2670" s="25" t="str">
        <f aca="false">IF(O2670&lt;&gt;"Engaging","",IF(U2670&lt;='Leia-me'!$B$6,"Saudável",IF(U2670&lt;='Leia-me'!$B$7,"Esfriando",IF(U2670&lt;='Leia-me'!$B$8,"Última chance","Zumbi"))))</f>
        <v/>
      </c>
      <c r="W2670" s="25" t="n">
        <f aca="false">IF(O2670="Won",1,IF(O2670="Lost",0,""))</f>
        <v>0</v>
      </c>
      <c r="Y2670" s="25" t="str">
        <f aca="false">IF(E2670="","Sim","")</f>
        <v/>
      </c>
    </row>
    <row r="2671" customFormat="false" ht="15" hidden="false" customHeight="false" outlineLevel="0" collapsed="false">
      <c r="A2671" s="25" t="s">
        <v>2929</v>
      </c>
      <c r="B2671" s="25" t="s">
        <v>67</v>
      </c>
      <c r="C2671" s="25" t="s">
        <v>75</v>
      </c>
      <c r="D2671" s="25" t="s">
        <v>76</v>
      </c>
      <c r="E2671" s="25" t="s">
        <v>240</v>
      </c>
      <c r="F2671" s="25" t="s">
        <v>185</v>
      </c>
      <c r="G2671" s="26" t="n">
        <v>1223.72</v>
      </c>
      <c r="H2671" s="27" t="n">
        <v>2497</v>
      </c>
      <c r="I2671" s="25" t="s">
        <v>241</v>
      </c>
      <c r="K2671" s="25" t="n">
        <v>2000</v>
      </c>
      <c r="L2671" s="25" t="s">
        <v>186</v>
      </c>
      <c r="M2671" s="25" t="s">
        <v>171</v>
      </c>
      <c r="N2671" s="28" t="n">
        <v>550</v>
      </c>
      <c r="O2671" s="25" t="s">
        <v>55</v>
      </c>
      <c r="P2671" s="29" t="n">
        <v>42769</v>
      </c>
      <c r="Q2671" s="29" t="n">
        <v>42871</v>
      </c>
      <c r="R2671" s="28" t="n">
        <v>0</v>
      </c>
      <c r="S2671" s="28" t="n">
        <f aca="false">IF(O2671="Won",R2671,IF(O2671="Lost",0,N2671))</f>
        <v>0</v>
      </c>
      <c r="T2671" s="30" t="n">
        <f aca="false">IF(AND(P2671&lt;&gt;"",Q2671&lt;&gt;""),Q2671-P2671,"")</f>
        <v>102</v>
      </c>
      <c r="U2671" s="30" t="str">
        <f aca="false">IF(AND(O2671="Engaging",P2671&lt;&gt;""),'Leia-me'!$B$5-P2671,"")</f>
        <v/>
      </c>
      <c r="V2671" s="25" t="str">
        <f aca="false">IF(O2671&lt;&gt;"Engaging","",IF(U2671&lt;='Leia-me'!$B$6,"Saudável",IF(U2671&lt;='Leia-me'!$B$7,"Esfriando",IF(U2671&lt;='Leia-me'!$B$8,"Última chance","Zumbi"))))</f>
        <v/>
      </c>
      <c r="W2671" s="25" t="n">
        <f aca="false">IF(O2671="Won",1,IF(O2671="Lost",0,""))</f>
        <v>0</v>
      </c>
      <c r="Y2671" s="25" t="str">
        <f aca="false">IF(E2671="","Sim","")</f>
        <v/>
      </c>
    </row>
    <row r="2672" customFormat="false" ht="15" hidden="false" customHeight="false" outlineLevel="0" collapsed="false">
      <c r="A2672" s="25" t="s">
        <v>2930</v>
      </c>
      <c r="B2672" s="25" t="s">
        <v>67</v>
      </c>
      <c r="C2672" s="25" t="s">
        <v>75</v>
      </c>
      <c r="D2672" s="25" t="s">
        <v>76</v>
      </c>
      <c r="E2672" s="25" t="s">
        <v>225</v>
      </c>
      <c r="F2672" s="25" t="s">
        <v>211</v>
      </c>
      <c r="G2672" s="26" t="n">
        <v>1376.8</v>
      </c>
      <c r="H2672" s="27" t="n">
        <v>1165</v>
      </c>
      <c r="I2672" s="25" t="s">
        <v>226</v>
      </c>
      <c r="K2672" s="25" t="n">
        <v>1988</v>
      </c>
      <c r="L2672" s="25" t="s">
        <v>170</v>
      </c>
      <c r="M2672" s="25" t="s">
        <v>171</v>
      </c>
      <c r="N2672" s="28" t="n">
        <v>1096</v>
      </c>
      <c r="O2672" s="25" t="s">
        <v>54</v>
      </c>
      <c r="P2672" s="29" t="n">
        <v>42773</v>
      </c>
      <c r="Q2672" s="29" t="n">
        <v>42874</v>
      </c>
      <c r="R2672" s="28" t="n">
        <v>1131</v>
      </c>
      <c r="S2672" s="28" t="n">
        <f aca="false">IF(O2672="Won",R2672,IF(O2672="Lost",0,N2672))</f>
        <v>1131</v>
      </c>
      <c r="T2672" s="30" t="n">
        <f aca="false">IF(AND(P2672&lt;&gt;"",Q2672&lt;&gt;""),Q2672-P2672,"")</f>
        <v>101</v>
      </c>
      <c r="U2672" s="30" t="str">
        <f aca="false">IF(AND(O2672="Engaging",P2672&lt;&gt;""),'Leia-me'!$B$5-P2672,"")</f>
        <v/>
      </c>
      <c r="V2672" s="25" t="str">
        <f aca="false">IF(O2672&lt;&gt;"Engaging","",IF(U2672&lt;='Leia-me'!$B$6,"Saudável",IF(U2672&lt;='Leia-me'!$B$7,"Esfriando",IF(U2672&lt;='Leia-me'!$B$8,"Última chance","Zumbi"))))</f>
        <v/>
      </c>
      <c r="W2672" s="25" t="n">
        <f aca="false">IF(O2672="Won",1,IF(O2672="Lost",0,""))</f>
        <v>1</v>
      </c>
      <c r="Y2672" s="25" t="str">
        <f aca="false">IF(E2672="","Sim","")</f>
        <v/>
      </c>
    </row>
    <row r="2673" customFormat="false" ht="15" hidden="false" customHeight="false" outlineLevel="0" collapsed="false">
      <c r="A2673" s="25" t="s">
        <v>2931</v>
      </c>
      <c r="B2673" s="25" t="s">
        <v>67</v>
      </c>
      <c r="C2673" s="25" t="s">
        <v>75</v>
      </c>
      <c r="D2673" s="25" t="s">
        <v>76</v>
      </c>
      <c r="E2673" s="25" t="s">
        <v>176</v>
      </c>
      <c r="F2673" s="25" t="s">
        <v>177</v>
      </c>
      <c r="G2673" s="26" t="n">
        <v>1698.2</v>
      </c>
      <c r="H2673" s="27" t="n">
        <v>3798</v>
      </c>
      <c r="I2673" s="25" t="s">
        <v>147</v>
      </c>
      <c r="K2673" s="25" t="n">
        <v>1987</v>
      </c>
      <c r="L2673" s="25" t="s">
        <v>186</v>
      </c>
      <c r="M2673" s="25" t="s">
        <v>171</v>
      </c>
      <c r="N2673" s="28" t="n">
        <v>550</v>
      </c>
      <c r="O2673" s="25" t="s">
        <v>55</v>
      </c>
      <c r="P2673" s="29" t="n">
        <v>42774</v>
      </c>
      <c r="Q2673" s="29" t="n">
        <v>42879</v>
      </c>
      <c r="R2673" s="28" t="n">
        <v>0</v>
      </c>
      <c r="S2673" s="28" t="n">
        <f aca="false">IF(O2673="Won",R2673,IF(O2673="Lost",0,N2673))</f>
        <v>0</v>
      </c>
      <c r="T2673" s="30" t="n">
        <f aca="false">IF(AND(P2673&lt;&gt;"",Q2673&lt;&gt;""),Q2673-P2673,"")</f>
        <v>105</v>
      </c>
      <c r="U2673" s="30" t="str">
        <f aca="false">IF(AND(O2673="Engaging",P2673&lt;&gt;""),'Leia-me'!$B$5-P2673,"")</f>
        <v/>
      </c>
      <c r="V2673" s="25" t="str">
        <f aca="false">IF(O2673&lt;&gt;"Engaging","",IF(U2673&lt;='Leia-me'!$B$6,"Saudável",IF(U2673&lt;='Leia-me'!$B$7,"Esfriando",IF(U2673&lt;='Leia-me'!$B$8,"Última chance","Zumbi"))))</f>
        <v/>
      </c>
      <c r="W2673" s="25" t="n">
        <f aca="false">IF(O2673="Won",1,IF(O2673="Lost",0,""))</f>
        <v>0</v>
      </c>
      <c r="Y2673" s="25" t="str">
        <f aca="false">IF(E2673="","Sim","")</f>
        <v/>
      </c>
    </row>
    <row r="2674" customFormat="false" ht="15" hidden="false" customHeight="false" outlineLevel="0" collapsed="false">
      <c r="A2674" s="25" t="s">
        <v>2932</v>
      </c>
      <c r="B2674" s="25" t="s">
        <v>67</v>
      </c>
      <c r="C2674" s="25" t="s">
        <v>75</v>
      </c>
      <c r="D2674" s="25" t="s">
        <v>76</v>
      </c>
      <c r="E2674" s="25" t="s">
        <v>191</v>
      </c>
      <c r="F2674" s="25" t="s">
        <v>192</v>
      </c>
      <c r="G2674" s="26" t="n">
        <v>2714.9</v>
      </c>
      <c r="H2674" s="27" t="n">
        <v>2641</v>
      </c>
      <c r="I2674" s="25" t="s">
        <v>147</v>
      </c>
      <c r="J2674" s="25" t="s">
        <v>193</v>
      </c>
      <c r="K2674" s="25" t="n">
        <v>1998</v>
      </c>
      <c r="L2674" s="25" t="s">
        <v>186</v>
      </c>
      <c r="M2674" s="25" t="s">
        <v>171</v>
      </c>
      <c r="N2674" s="28" t="n">
        <v>550</v>
      </c>
      <c r="O2674" s="25" t="s">
        <v>54</v>
      </c>
      <c r="P2674" s="29" t="n">
        <v>42774</v>
      </c>
      <c r="Q2674" s="29" t="n">
        <v>42859</v>
      </c>
      <c r="R2674" s="28" t="n">
        <v>612</v>
      </c>
      <c r="S2674" s="28" t="n">
        <f aca="false">IF(O2674="Won",R2674,IF(O2674="Lost",0,N2674))</f>
        <v>612</v>
      </c>
      <c r="T2674" s="30" t="n">
        <f aca="false">IF(AND(P2674&lt;&gt;"",Q2674&lt;&gt;""),Q2674-P2674,"")</f>
        <v>85</v>
      </c>
      <c r="U2674" s="30" t="str">
        <f aca="false">IF(AND(O2674="Engaging",P2674&lt;&gt;""),'Leia-me'!$B$5-P2674,"")</f>
        <v/>
      </c>
      <c r="V2674" s="25" t="str">
        <f aca="false">IF(O2674&lt;&gt;"Engaging","",IF(U2674&lt;='Leia-me'!$B$6,"Saudável",IF(U2674&lt;='Leia-me'!$B$7,"Esfriando",IF(U2674&lt;='Leia-me'!$B$8,"Última chance","Zumbi"))))</f>
        <v/>
      </c>
      <c r="W2674" s="25" t="n">
        <f aca="false">IF(O2674="Won",1,IF(O2674="Lost",0,""))</f>
        <v>1</v>
      </c>
      <c r="Y2674" s="25" t="str">
        <f aca="false">IF(E2674="","Sim","")</f>
        <v/>
      </c>
    </row>
    <row r="2675" customFormat="false" ht="15" hidden="false" customHeight="false" outlineLevel="0" collapsed="false">
      <c r="A2675" s="25" t="s">
        <v>2933</v>
      </c>
      <c r="B2675" s="25" t="s">
        <v>67</v>
      </c>
      <c r="C2675" s="25" t="s">
        <v>75</v>
      </c>
      <c r="D2675" s="25" t="s">
        <v>76</v>
      </c>
      <c r="E2675" s="25" t="s">
        <v>158</v>
      </c>
      <c r="F2675" s="25" t="s">
        <v>159</v>
      </c>
      <c r="G2675" s="26" t="n">
        <v>291.27</v>
      </c>
      <c r="H2675" s="27" t="n">
        <v>586</v>
      </c>
      <c r="I2675" s="25" t="s">
        <v>147</v>
      </c>
      <c r="K2675" s="25" t="n">
        <v>1997</v>
      </c>
      <c r="L2675" s="25" t="s">
        <v>170</v>
      </c>
      <c r="M2675" s="25" t="s">
        <v>171</v>
      </c>
      <c r="N2675" s="28" t="n">
        <v>1096</v>
      </c>
      <c r="O2675" s="25" t="s">
        <v>55</v>
      </c>
      <c r="P2675" s="29" t="n">
        <v>42777</v>
      </c>
      <c r="Q2675" s="29" t="n">
        <v>42866</v>
      </c>
      <c r="R2675" s="28" t="n">
        <v>0</v>
      </c>
      <c r="S2675" s="28" t="n">
        <f aca="false">IF(O2675="Won",R2675,IF(O2675="Lost",0,N2675))</f>
        <v>0</v>
      </c>
      <c r="T2675" s="30" t="n">
        <f aca="false">IF(AND(P2675&lt;&gt;"",Q2675&lt;&gt;""),Q2675-P2675,"")</f>
        <v>89</v>
      </c>
      <c r="U2675" s="30" t="str">
        <f aca="false">IF(AND(O2675="Engaging",P2675&lt;&gt;""),'Leia-me'!$B$5-P2675,"")</f>
        <v/>
      </c>
      <c r="V2675" s="25" t="str">
        <f aca="false">IF(O2675&lt;&gt;"Engaging","",IF(U2675&lt;='Leia-me'!$B$6,"Saudável",IF(U2675&lt;='Leia-me'!$B$7,"Esfriando",IF(U2675&lt;='Leia-me'!$B$8,"Última chance","Zumbi"))))</f>
        <v/>
      </c>
      <c r="W2675" s="25" t="n">
        <f aca="false">IF(O2675="Won",1,IF(O2675="Lost",0,""))</f>
        <v>0</v>
      </c>
      <c r="Y2675" s="25" t="str">
        <f aca="false">IF(E2675="","Sim","")</f>
        <v/>
      </c>
    </row>
    <row r="2676" customFormat="false" ht="15" hidden="false" customHeight="false" outlineLevel="0" collapsed="false">
      <c r="A2676" s="25" t="s">
        <v>2934</v>
      </c>
      <c r="B2676" s="25" t="s">
        <v>67</v>
      </c>
      <c r="C2676" s="25" t="s">
        <v>75</v>
      </c>
      <c r="D2676" s="25" t="s">
        <v>76</v>
      </c>
      <c r="E2676" s="25" t="s">
        <v>176</v>
      </c>
      <c r="F2676" s="25" t="s">
        <v>177</v>
      </c>
      <c r="G2676" s="26" t="n">
        <v>1698.2</v>
      </c>
      <c r="H2676" s="27" t="n">
        <v>3798</v>
      </c>
      <c r="I2676" s="25" t="s">
        <v>147</v>
      </c>
      <c r="K2676" s="25" t="n">
        <v>1987</v>
      </c>
      <c r="L2676" s="25" t="s">
        <v>186</v>
      </c>
      <c r="M2676" s="25" t="s">
        <v>171</v>
      </c>
      <c r="N2676" s="28" t="n">
        <v>550</v>
      </c>
      <c r="O2676" s="25" t="s">
        <v>54</v>
      </c>
      <c r="P2676" s="29" t="n">
        <v>42778</v>
      </c>
      <c r="Q2676" s="29" t="n">
        <v>42876</v>
      </c>
      <c r="R2676" s="28" t="n">
        <v>518</v>
      </c>
      <c r="S2676" s="28" t="n">
        <f aca="false">IF(O2676="Won",R2676,IF(O2676="Lost",0,N2676))</f>
        <v>518</v>
      </c>
      <c r="T2676" s="30" t="n">
        <f aca="false">IF(AND(P2676&lt;&gt;"",Q2676&lt;&gt;""),Q2676-P2676,"")</f>
        <v>98</v>
      </c>
      <c r="U2676" s="30" t="str">
        <f aca="false">IF(AND(O2676="Engaging",P2676&lt;&gt;""),'Leia-me'!$B$5-P2676,"")</f>
        <v/>
      </c>
      <c r="V2676" s="25" t="str">
        <f aca="false">IF(O2676&lt;&gt;"Engaging","",IF(U2676&lt;='Leia-me'!$B$6,"Saudável",IF(U2676&lt;='Leia-me'!$B$7,"Esfriando",IF(U2676&lt;='Leia-me'!$B$8,"Última chance","Zumbi"))))</f>
        <v/>
      </c>
      <c r="W2676" s="25" t="n">
        <f aca="false">IF(O2676="Won",1,IF(O2676="Lost",0,""))</f>
        <v>1</v>
      </c>
      <c r="Y2676" s="25" t="str">
        <f aca="false">IF(E2676="","Sim","")</f>
        <v/>
      </c>
    </row>
    <row r="2677" customFormat="false" ht="15" hidden="false" customHeight="false" outlineLevel="0" collapsed="false">
      <c r="A2677" s="25" t="s">
        <v>2935</v>
      </c>
      <c r="B2677" s="25" t="s">
        <v>67</v>
      </c>
      <c r="C2677" s="25" t="s">
        <v>75</v>
      </c>
      <c r="D2677" s="25" t="s">
        <v>76</v>
      </c>
      <c r="E2677" s="25" t="s">
        <v>162</v>
      </c>
      <c r="F2677" s="25" t="s">
        <v>155</v>
      </c>
      <c r="G2677" s="26" t="n">
        <v>5266.09</v>
      </c>
      <c r="H2677" s="27" t="n">
        <v>8595</v>
      </c>
      <c r="I2677" s="25" t="s">
        <v>147</v>
      </c>
      <c r="J2677" s="25" t="s">
        <v>156</v>
      </c>
      <c r="K2677" s="25" t="n">
        <v>1988</v>
      </c>
      <c r="L2677" s="25" t="s">
        <v>160</v>
      </c>
      <c r="M2677" s="25" t="s">
        <v>149</v>
      </c>
      <c r="N2677" s="28" t="n">
        <v>3393</v>
      </c>
      <c r="O2677" s="25" t="s">
        <v>55</v>
      </c>
      <c r="P2677" s="29" t="n">
        <v>42780</v>
      </c>
      <c r="Q2677" s="29" t="n">
        <v>42866</v>
      </c>
      <c r="R2677" s="28" t="n">
        <v>0</v>
      </c>
      <c r="S2677" s="28" t="n">
        <f aca="false">IF(O2677="Won",R2677,IF(O2677="Lost",0,N2677))</f>
        <v>0</v>
      </c>
      <c r="T2677" s="30" t="n">
        <f aca="false">IF(AND(P2677&lt;&gt;"",Q2677&lt;&gt;""),Q2677-P2677,"")</f>
        <v>86</v>
      </c>
      <c r="U2677" s="30" t="str">
        <f aca="false">IF(AND(O2677="Engaging",P2677&lt;&gt;""),'Leia-me'!$B$5-P2677,"")</f>
        <v/>
      </c>
      <c r="V2677" s="25" t="str">
        <f aca="false">IF(O2677&lt;&gt;"Engaging","",IF(U2677&lt;='Leia-me'!$B$6,"Saudável",IF(U2677&lt;='Leia-me'!$B$7,"Esfriando",IF(U2677&lt;='Leia-me'!$B$8,"Última chance","Zumbi"))))</f>
        <v/>
      </c>
      <c r="W2677" s="25" t="n">
        <f aca="false">IF(O2677="Won",1,IF(O2677="Lost",0,""))</f>
        <v>0</v>
      </c>
      <c r="Y2677" s="25" t="str">
        <f aca="false">IF(E2677="","Sim","")</f>
        <v/>
      </c>
    </row>
    <row r="2678" customFormat="false" ht="15" hidden="false" customHeight="false" outlineLevel="0" collapsed="false">
      <c r="A2678" s="25" t="s">
        <v>2936</v>
      </c>
      <c r="B2678" s="25" t="s">
        <v>67</v>
      </c>
      <c r="C2678" s="25" t="s">
        <v>75</v>
      </c>
      <c r="D2678" s="25" t="s">
        <v>76</v>
      </c>
      <c r="E2678" s="25" t="s">
        <v>240</v>
      </c>
      <c r="F2678" s="25" t="s">
        <v>185</v>
      </c>
      <c r="G2678" s="26" t="n">
        <v>1223.72</v>
      </c>
      <c r="H2678" s="27" t="n">
        <v>2497</v>
      </c>
      <c r="I2678" s="25" t="s">
        <v>241</v>
      </c>
      <c r="K2678" s="25" t="n">
        <v>2000</v>
      </c>
      <c r="L2678" s="25" t="s">
        <v>186</v>
      </c>
      <c r="M2678" s="25" t="s">
        <v>171</v>
      </c>
      <c r="N2678" s="28" t="n">
        <v>550</v>
      </c>
      <c r="O2678" s="25" t="s">
        <v>54</v>
      </c>
      <c r="P2678" s="29" t="n">
        <v>42781</v>
      </c>
      <c r="Q2678" s="29" t="n">
        <v>42883</v>
      </c>
      <c r="R2678" s="28" t="n">
        <v>505</v>
      </c>
      <c r="S2678" s="28" t="n">
        <f aca="false">IF(O2678="Won",R2678,IF(O2678="Lost",0,N2678))</f>
        <v>505</v>
      </c>
      <c r="T2678" s="30" t="n">
        <f aca="false">IF(AND(P2678&lt;&gt;"",Q2678&lt;&gt;""),Q2678-P2678,"")</f>
        <v>102</v>
      </c>
      <c r="U2678" s="30" t="str">
        <f aca="false">IF(AND(O2678="Engaging",P2678&lt;&gt;""),'Leia-me'!$B$5-P2678,"")</f>
        <v/>
      </c>
      <c r="V2678" s="25" t="str">
        <f aca="false">IF(O2678&lt;&gt;"Engaging","",IF(U2678&lt;='Leia-me'!$B$6,"Saudável",IF(U2678&lt;='Leia-me'!$B$7,"Esfriando",IF(U2678&lt;='Leia-me'!$B$8,"Última chance","Zumbi"))))</f>
        <v/>
      </c>
      <c r="W2678" s="25" t="n">
        <f aca="false">IF(O2678="Won",1,IF(O2678="Lost",0,""))</f>
        <v>1</v>
      </c>
      <c r="Y2678" s="25" t="str">
        <f aca="false">IF(E2678="","Sim","")</f>
        <v/>
      </c>
    </row>
    <row r="2679" customFormat="false" ht="15" hidden="false" customHeight="false" outlineLevel="0" collapsed="false">
      <c r="A2679" s="25" t="s">
        <v>2937</v>
      </c>
      <c r="B2679" s="25" t="s">
        <v>67</v>
      </c>
      <c r="C2679" s="25" t="s">
        <v>75</v>
      </c>
      <c r="D2679" s="25" t="s">
        <v>76</v>
      </c>
      <c r="E2679" s="25" t="s">
        <v>180</v>
      </c>
      <c r="F2679" s="25" t="s">
        <v>146</v>
      </c>
      <c r="G2679" s="26" t="n">
        <v>3178.24</v>
      </c>
      <c r="H2679" s="27" t="n">
        <v>4540</v>
      </c>
      <c r="I2679" s="25" t="s">
        <v>147</v>
      </c>
      <c r="K2679" s="25" t="n">
        <v>2002</v>
      </c>
      <c r="L2679" s="25" t="s">
        <v>1834</v>
      </c>
      <c r="M2679" s="25" t="s">
        <v>171</v>
      </c>
      <c r="N2679" s="28" t="n">
        <v>4821</v>
      </c>
      <c r="O2679" s="25" t="s">
        <v>54</v>
      </c>
      <c r="P2679" s="29" t="n">
        <v>42783</v>
      </c>
      <c r="Q2679" s="29" t="n">
        <v>42893</v>
      </c>
      <c r="R2679" s="28" t="n">
        <v>4494</v>
      </c>
      <c r="S2679" s="28" t="n">
        <f aca="false">IF(O2679="Won",R2679,IF(O2679="Lost",0,N2679))</f>
        <v>4494</v>
      </c>
      <c r="T2679" s="30" t="n">
        <f aca="false">IF(AND(P2679&lt;&gt;"",Q2679&lt;&gt;""),Q2679-P2679,"")</f>
        <v>110</v>
      </c>
      <c r="U2679" s="30" t="str">
        <f aca="false">IF(AND(O2679="Engaging",P2679&lt;&gt;""),'Leia-me'!$B$5-P2679,"")</f>
        <v/>
      </c>
      <c r="V2679" s="25" t="str">
        <f aca="false">IF(O2679&lt;&gt;"Engaging","",IF(U2679&lt;='Leia-me'!$B$6,"Saudável",IF(U2679&lt;='Leia-me'!$B$7,"Esfriando",IF(U2679&lt;='Leia-me'!$B$8,"Última chance","Zumbi"))))</f>
        <v/>
      </c>
      <c r="W2679" s="25" t="n">
        <f aca="false">IF(O2679="Won",1,IF(O2679="Lost",0,""))</f>
        <v>1</v>
      </c>
      <c r="X2679" s="25" t="s">
        <v>1835</v>
      </c>
      <c r="Y2679" s="25" t="str">
        <f aca="false">IF(E2679="","Sim","")</f>
        <v/>
      </c>
    </row>
    <row r="2680" customFormat="false" ht="15" hidden="false" customHeight="false" outlineLevel="0" collapsed="false">
      <c r="A2680" s="25" t="s">
        <v>2938</v>
      </c>
      <c r="B2680" s="25" t="s">
        <v>67</v>
      </c>
      <c r="C2680" s="25" t="s">
        <v>75</v>
      </c>
      <c r="D2680" s="25" t="s">
        <v>76</v>
      </c>
      <c r="E2680" s="25" t="s">
        <v>184</v>
      </c>
      <c r="F2680" s="25" t="s">
        <v>185</v>
      </c>
      <c r="G2680" s="26" t="n">
        <v>1520.66</v>
      </c>
      <c r="H2680" s="27" t="n">
        <v>1806</v>
      </c>
      <c r="I2680" s="25" t="s">
        <v>147</v>
      </c>
      <c r="K2680" s="25" t="n">
        <v>2005</v>
      </c>
      <c r="L2680" s="25" t="s">
        <v>186</v>
      </c>
      <c r="M2680" s="25" t="s">
        <v>171</v>
      </c>
      <c r="N2680" s="28" t="n">
        <v>550</v>
      </c>
      <c r="O2680" s="25" t="s">
        <v>55</v>
      </c>
      <c r="P2680" s="29" t="n">
        <v>42785</v>
      </c>
      <c r="Q2680" s="29" t="n">
        <v>42880</v>
      </c>
      <c r="R2680" s="28" t="n">
        <v>0</v>
      </c>
      <c r="S2680" s="28" t="n">
        <f aca="false">IF(O2680="Won",R2680,IF(O2680="Lost",0,N2680))</f>
        <v>0</v>
      </c>
      <c r="T2680" s="30" t="n">
        <f aca="false">IF(AND(P2680&lt;&gt;"",Q2680&lt;&gt;""),Q2680-P2680,"")</f>
        <v>95</v>
      </c>
      <c r="U2680" s="30" t="str">
        <f aca="false">IF(AND(O2680="Engaging",P2680&lt;&gt;""),'Leia-me'!$B$5-P2680,"")</f>
        <v/>
      </c>
      <c r="V2680" s="25" t="str">
        <f aca="false">IF(O2680&lt;&gt;"Engaging","",IF(U2680&lt;='Leia-me'!$B$6,"Saudável",IF(U2680&lt;='Leia-me'!$B$7,"Esfriando",IF(U2680&lt;='Leia-me'!$B$8,"Última chance","Zumbi"))))</f>
        <v/>
      </c>
      <c r="W2680" s="25" t="n">
        <f aca="false">IF(O2680="Won",1,IF(O2680="Lost",0,""))</f>
        <v>0</v>
      </c>
      <c r="Y2680" s="25" t="str">
        <f aca="false">IF(E2680="","Sim","")</f>
        <v/>
      </c>
    </row>
    <row r="2681" customFormat="false" ht="15" hidden="false" customHeight="false" outlineLevel="0" collapsed="false">
      <c r="A2681" s="25" t="s">
        <v>2939</v>
      </c>
      <c r="B2681" s="25" t="s">
        <v>67</v>
      </c>
      <c r="C2681" s="25" t="s">
        <v>75</v>
      </c>
      <c r="D2681" s="25" t="s">
        <v>76</v>
      </c>
      <c r="E2681" s="25" t="s">
        <v>176</v>
      </c>
      <c r="F2681" s="25" t="s">
        <v>177</v>
      </c>
      <c r="G2681" s="26" t="n">
        <v>1698.2</v>
      </c>
      <c r="H2681" s="27" t="n">
        <v>3798</v>
      </c>
      <c r="I2681" s="25" t="s">
        <v>147</v>
      </c>
      <c r="K2681" s="25" t="n">
        <v>1987</v>
      </c>
      <c r="L2681" s="25" t="s">
        <v>160</v>
      </c>
      <c r="M2681" s="25" t="s">
        <v>149</v>
      </c>
      <c r="N2681" s="28" t="n">
        <v>3393</v>
      </c>
      <c r="O2681" s="25" t="s">
        <v>55</v>
      </c>
      <c r="P2681" s="29" t="n">
        <v>42790</v>
      </c>
      <c r="Q2681" s="29" t="n">
        <v>42865</v>
      </c>
      <c r="R2681" s="28" t="n">
        <v>0</v>
      </c>
      <c r="S2681" s="28" t="n">
        <f aca="false">IF(O2681="Won",R2681,IF(O2681="Lost",0,N2681))</f>
        <v>0</v>
      </c>
      <c r="T2681" s="30" t="n">
        <f aca="false">IF(AND(P2681&lt;&gt;"",Q2681&lt;&gt;""),Q2681-P2681,"")</f>
        <v>75</v>
      </c>
      <c r="U2681" s="30" t="str">
        <f aca="false">IF(AND(O2681="Engaging",P2681&lt;&gt;""),'Leia-me'!$B$5-P2681,"")</f>
        <v/>
      </c>
      <c r="V2681" s="25" t="str">
        <f aca="false">IF(O2681&lt;&gt;"Engaging","",IF(U2681&lt;='Leia-me'!$B$6,"Saudável",IF(U2681&lt;='Leia-me'!$B$7,"Esfriando",IF(U2681&lt;='Leia-me'!$B$8,"Última chance","Zumbi"))))</f>
        <v/>
      </c>
      <c r="W2681" s="25" t="n">
        <f aca="false">IF(O2681="Won",1,IF(O2681="Lost",0,""))</f>
        <v>0</v>
      </c>
      <c r="Y2681" s="25" t="str">
        <f aca="false">IF(E2681="","Sim","")</f>
        <v/>
      </c>
    </row>
    <row r="2682" customFormat="false" ht="15" hidden="false" customHeight="false" outlineLevel="0" collapsed="false">
      <c r="A2682" s="25" t="s">
        <v>2940</v>
      </c>
      <c r="B2682" s="25" t="s">
        <v>67</v>
      </c>
      <c r="C2682" s="25" t="s">
        <v>75</v>
      </c>
      <c r="D2682" s="25" t="s">
        <v>76</v>
      </c>
      <c r="E2682" s="25" t="s">
        <v>195</v>
      </c>
      <c r="F2682" s="25" t="s">
        <v>185</v>
      </c>
      <c r="G2682" s="26" t="n">
        <v>8170.38</v>
      </c>
      <c r="H2682" s="27" t="n">
        <v>16499</v>
      </c>
      <c r="I2682" s="25" t="s">
        <v>196</v>
      </c>
      <c r="K2682" s="25" t="n">
        <v>1997</v>
      </c>
      <c r="L2682" s="25" t="s">
        <v>170</v>
      </c>
      <c r="M2682" s="25" t="s">
        <v>171</v>
      </c>
      <c r="N2682" s="28" t="n">
        <v>1096</v>
      </c>
      <c r="O2682" s="25" t="s">
        <v>54</v>
      </c>
      <c r="P2682" s="29" t="n">
        <v>42790</v>
      </c>
      <c r="Q2682" s="29" t="n">
        <v>42902</v>
      </c>
      <c r="R2682" s="28" t="n">
        <v>1055</v>
      </c>
      <c r="S2682" s="28" t="n">
        <f aca="false">IF(O2682="Won",R2682,IF(O2682="Lost",0,N2682))</f>
        <v>1055</v>
      </c>
      <c r="T2682" s="30" t="n">
        <f aca="false">IF(AND(P2682&lt;&gt;"",Q2682&lt;&gt;""),Q2682-P2682,"")</f>
        <v>112</v>
      </c>
      <c r="U2682" s="30" t="str">
        <f aca="false">IF(AND(O2682="Engaging",P2682&lt;&gt;""),'Leia-me'!$B$5-P2682,"")</f>
        <v/>
      </c>
      <c r="V2682" s="25" t="str">
        <f aca="false">IF(O2682&lt;&gt;"Engaging","",IF(U2682&lt;='Leia-me'!$B$6,"Saudável",IF(U2682&lt;='Leia-me'!$B$7,"Esfriando",IF(U2682&lt;='Leia-me'!$B$8,"Última chance","Zumbi"))))</f>
        <v/>
      </c>
      <c r="W2682" s="25" t="n">
        <f aca="false">IF(O2682="Won",1,IF(O2682="Lost",0,""))</f>
        <v>1</v>
      </c>
      <c r="Y2682" s="25" t="str">
        <f aca="false">IF(E2682="","Sim","")</f>
        <v/>
      </c>
    </row>
    <row r="2683" customFormat="false" ht="15" hidden="false" customHeight="false" outlineLevel="0" collapsed="false">
      <c r="A2683" s="25" t="s">
        <v>2941</v>
      </c>
      <c r="B2683" s="25" t="s">
        <v>67</v>
      </c>
      <c r="C2683" s="25" t="s">
        <v>75</v>
      </c>
      <c r="D2683" s="25" t="s">
        <v>76</v>
      </c>
      <c r="E2683" s="25" t="s">
        <v>237</v>
      </c>
      <c r="F2683" s="25" t="s">
        <v>192</v>
      </c>
      <c r="G2683" s="26" t="n">
        <v>4618</v>
      </c>
      <c r="H2683" s="27" t="n">
        <v>10083</v>
      </c>
      <c r="I2683" s="25" t="s">
        <v>147</v>
      </c>
      <c r="K2683" s="25" t="n">
        <v>1982</v>
      </c>
      <c r="L2683" s="25" t="s">
        <v>160</v>
      </c>
      <c r="M2683" s="25" t="s">
        <v>149</v>
      </c>
      <c r="N2683" s="28" t="n">
        <v>3393</v>
      </c>
      <c r="O2683" s="25" t="s">
        <v>54</v>
      </c>
      <c r="P2683" s="29" t="n">
        <v>42791</v>
      </c>
      <c r="Q2683" s="29" t="n">
        <v>42861</v>
      </c>
      <c r="R2683" s="28" t="n">
        <v>3281</v>
      </c>
      <c r="S2683" s="28" t="n">
        <f aca="false">IF(O2683="Won",R2683,IF(O2683="Lost",0,N2683))</f>
        <v>3281</v>
      </c>
      <c r="T2683" s="30" t="n">
        <f aca="false">IF(AND(P2683&lt;&gt;"",Q2683&lt;&gt;""),Q2683-P2683,"")</f>
        <v>70</v>
      </c>
      <c r="U2683" s="30" t="str">
        <f aca="false">IF(AND(O2683="Engaging",P2683&lt;&gt;""),'Leia-me'!$B$5-P2683,"")</f>
        <v/>
      </c>
      <c r="V2683" s="25" t="str">
        <f aca="false">IF(O2683&lt;&gt;"Engaging","",IF(U2683&lt;='Leia-me'!$B$6,"Saudável",IF(U2683&lt;='Leia-me'!$B$7,"Esfriando",IF(U2683&lt;='Leia-me'!$B$8,"Última chance","Zumbi"))))</f>
        <v/>
      </c>
      <c r="W2683" s="25" t="n">
        <f aca="false">IF(O2683="Won",1,IF(O2683="Lost",0,""))</f>
        <v>1</v>
      </c>
      <c r="Y2683" s="25" t="str">
        <f aca="false">IF(E2683="","Sim","")</f>
        <v/>
      </c>
    </row>
    <row r="2684" customFormat="false" ht="15" hidden="false" customHeight="false" outlineLevel="0" collapsed="false">
      <c r="A2684" s="25" t="s">
        <v>2942</v>
      </c>
      <c r="B2684" s="25" t="s">
        <v>67</v>
      </c>
      <c r="C2684" s="25" t="s">
        <v>75</v>
      </c>
      <c r="D2684" s="25" t="s">
        <v>76</v>
      </c>
      <c r="E2684" s="25" t="s">
        <v>188</v>
      </c>
      <c r="F2684" s="25" t="s">
        <v>185</v>
      </c>
      <c r="G2684" s="26" t="n">
        <v>1008.06</v>
      </c>
      <c r="H2684" s="27" t="n">
        <v>1238</v>
      </c>
      <c r="I2684" s="25" t="s">
        <v>147</v>
      </c>
      <c r="K2684" s="25" t="n">
        <v>1983</v>
      </c>
      <c r="L2684" s="25" t="s">
        <v>186</v>
      </c>
      <c r="M2684" s="25" t="s">
        <v>171</v>
      </c>
      <c r="N2684" s="28" t="n">
        <v>550</v>
      </c>
      <c r="O2684" s="25" t="s">
        <v>54</v>
      </c>
      <c r="P2684" s="29" t="n">
        <v>42793</v>
      </c>
      <c r="Q2684" s="29" t="n">
        <v>42882</v>
      </c>
      <c r="R2684" s="28" t="n">
        <v>528</v>
      </c>
      <c r="S2684" s="28" t="n">
        <f aca="false">IF(O2684="Won",R2684,IF(O2684="Lost",0,N2684))</f>
        <v>528</v>
      </c>
      <c r="T2684" s="30" t="n">
        <f aca="false">IF(AND(P2684&lt;&gt;"",Q2684&lt;&gt;""),Q2684-P2684,"")</f>
        <v>89</v>
      </c>
      <c r="U2684" s="30" t="str">
        <f aca="false">IF(AND(O2684="Engaging",P2684&lt;&gt;""),'Leia-me'!$B$5-P2684,"")</f>
        <v/>
      </c>
      <c r="V2684" s="25" t="str">
        <f aca="false">IF(O2684&lt;&gt;"Engaging","",IF(U2684&lt;='Leia-me'!$B$6,"Saudável",IF(U2684&lt;='Leia-me'!$B$7,"Esfriando",IF(U2684&lt;='Leia-me'!$B$8,"Última chance","Zumbi"))))</f>
        <v/>
      </c>
      <c r="W2684" s="25" t="n">
        <f aca="false">IF(O2684="Won",1,IF(O2684="Lost",0,""))</f>
        <v>1</v>
      </c>
      <c r="Y2684" s="25" t="str">
        <f aca="false">IF(E2684="","Sim","")</f>
        <v/>
      </c>
    </row>
    <row r="2685" customFormat="false" ht="15" hidden="false" customHeight="false" outlineLevel="0" collapsed="false">
      <c r="A2685" s="25" t="s">
        <v>2943</v>
      </c>
      <c r="B2685" s="25" t="s">
        <v>67</v>
      </c>
      <c r="C2685" s="25" t="s">
        <v>75</v>
      </c>
      <c r="D2685" s="25" t="s">
        <v>76</v>
      </c>
      <c r="E2685" s="25" t="s">
        <v>231</v>
      </c>
      <c r="F2685" s="25" t="s">
        <v>168</v>
      </c>
      <c r="G2685" s="26" t="n">
        <v>45.39</v>
      </c>
      <c r="H2685" s="27" t="n">
        <v>100</v>
      </c>
      <c r="I2685" s="25" t="s">
        <v>147</v>
      </c>
      <c r="J2685" s="25" t="s">
        <v>169</v>
      </c>
      <c r="K2685" s="25" t="n">
        <v>2012</v>
      </c>
      <c r="L2685" s="25" t="s">
        <v>186</v>
      </c>
      <c r="M2685" s="25" t="s">
        <v>171</v>
      </c>
      <c r="N2685" s="28" t="n">
        <v>550</v>
      </c>
      <c r="O2685" s="25" t="s">
        <v>54</v>
      </c>
      <c r="P2685" s="29" t="n">
        <v>42796</v>
      </c>
      <c r="Q2685" s="29" t="n">
        <v>42892</v>
      </c>
      <c r="R2685" s="28" t="n">
        <v>595</v>
      </c>
      <c r="S2685" s="28" t="n">
        <f aca="false">IF(O2685="Won",R2685,IF(O2685="Lost",0,N2685))</f>
        <v>595</v>
      </c>
      <c r="T2685" s="30" t="n">
        <f aca="false">IF(AND(P2685&lt;&gt;"",Q2685&lt;&gt;""),Q2685-P2685,"")</f>
        <v>96</v>
      </c>
      <c r="U2685" s="30" t="str">
        <f aca="false">IF(AND(O2685="Engaging",P2685&lt;&gt;""),'Leia-me'!$B$5-P2685,"")</f>
        <v/>
      </c>
      <c r="V2685" s="25" t="str">
        <f aca="false">IF(O2685&lt;&gt;"Engaging","",IF(U2685&lt;='Leia-me'!$B$6,"Saudável",IF(U2685&lt;='Leia-me'!$B$7,"Esfriando",IF(U2685&lt;='Leia-me'!$B$8,"Última chance","Zumbi"))))</f>
        <v/>
      </c>
      <c r="W2685" s="25" t="n">
        <f aca="false">IF(O2685="Won",1,IF(O2685="Lost",0,""))</f>
        <v>1</v>
      </c>
      <c r="Y2685" s="25" t="str">
        <f aca="false">IF(E2685="","Sim","")</f>
        <v/>
      </c>
    </row>
    <row r="2686" customFormat="false" ht="15" hidden="false" customHeight="false" outlineLevel="0" collapsed="false">
      <c r="A2686" s="25" t="s">
        <v>2944</v>
      </c>
      <c r="B2686" s="25" t="s">
        <v>67</v>
      </c>
      <c r="C2686" s="25" t="s">
        <v>75</v>
      </c>
      <c r="D2686" s="25" t="s">
        <v>76</v>
      </c>
      <c r="E2686" s="25" t="s">
        <v>237</v>
      </c>
      <c r="F2686" s="25" t="s">
        <v>192</v>
      </c>
      <c r="G2686" s="26" t="n">
        <v>4618</v>
      </c>
      <c r="H2686" s="27" t="n">
        <v>10083</v>
      </c>
      <c r="I2686" s="25" t="s">
        <v>147</v>
      </c>
      <c r="K2686" s="25" t="n">
        <v>1982</v>
      </c>
      <c r="L2686" s="25" t="s">
        <v>170</v>
      </c>
      <c r="M2686" s="25" t="s">
        <v>171</v>
      </c>
      <c r="N2686" s="28" t="n">
        <v>1096</v>
      </c>
      <c r="O2686" s="25" t="s">
        <v>55</v>
      </c>
      <c r="P2686" s="29" t="n">
        <v>42797</v>
      </c>
      <c r="Q2686" s="29" t="n">
        <v>42810</v>
      </c>
      <c r="R2686" s="28" t="n">
        <v>0</v>
      </c>
      <c r="S2686" s="28" t="n">
        <f aca="false">IF(O2686="Won",R2686,IF(O2686="Lost",0,N2686))</f>
        <v>0</v>
      </c>
      <c r="T2686" s="30" t="n">
        <f aca="false">IF(AND(P2686&lt;&gt;"",Q2686&lt;&gt;""),Q2686-P2686,"")</f>
        <v>13</v>
      </c>
      <c r="U2686" s="30" t="str">
        <f aca="false">IF(AND(O2686="Engaging",P2686&lt;&gt;""),'Leia-me'!$B$5-P2686,"")</f>
        <v/>
      </c>
      <c r="V2686" s="25" t="str">
        <f aca="false">IF(O2686&lt;&gt;"Engaging","",IF(U2686&lt;='Leia-me'!$B$6,"Saudável",IF(U2686&lt;='Leia-me'!$B$7,"Esfriando",IF(U2686&lt;='Leia-me'!$B$8,"Última chance","Zumbi"))))</f>
        <v/>
      </c>
      <c r="W2686" s="25" t="n">
        <f aca="false">IF(O2686="Won",1,IF(O2686="Lost",0,""))</f>
        <v>0</v>
      </c>
      <c r="Y2686" s="25" t="str">
        <f aca="false">IF(E2686="","Sim","")</f>
        <v/>
      </c>
    </row>
    <row r="2687" customFormat="false" ht="15" hidden="false" customHeight="false" outlineLevel="0" collapsed="false">
      <c r="A2687" s="25" t="s">
        <v>2945</v>
      </c>
      <c r="B2687" s="25" t="s">
        <v>67</v>
      </c>
      <c r="C2687" s="25" t="s">
        <v>75</v>
      </c>
      <c r="D2687" s="25" t="s">
        <v>76</v>
      </c>
      <c r="E2687" s="25" t="s">
        <v>195</v>
      </c>
      <c r="F2687" s="25" t="s">
        <v>185</v>
      </c>
      <c r="G2687" s="26" t="n">
        <v>8170.38</v>
      </c>
      <c r="H2687" s="27" t="n">
        <v>16499</v>
      </c>
      <c r="I2687" s="25" t="s">
        <v>196</v>
      </c>
      <c r="K2687" s="25" t="n">
        <v>1997</v>
      </c>
      <c r="L2687" s="25" t="s">
        <v>170</v>
      </c>
      <c r="M2687" s="25" t="s">
        <v>171</v>
      </c>
      <c r="N2687" s="28" t="n">
        <v>1096</v>
      </c>
      <c r="O2687" s="25" t="s">
        <v>55</v>
      </c>
      <c r="P2687" s="29" t="n">
        <v>42798</v>
      </c>
      <c r="Q2687" s="29" t="n">
        <v>42868</v>
      </c>
      <c r="R2687" s="28" t="n">
        <v>0</v>
      </c>
      <c r="S2687" s="28" t="n">
        <f aca="false">IF(O2687="Won",R2687,IF(O2687="Lost",0,N2687))</f>
        <v>0</v>
      </c>
      <c r="T2687" s="30" t="n">
        <f aca="false">IF(AND(P2687&lt;&gt;"",Q2687&lt;&gt;""),Q2687-P2687,"")</f>
        <v>70</v>
      </c>
      <c r="U2687" s="30" t="str">
        <f aca="false">IF(AND(O2687="Engaging",P2687&lt;&gt;""),'Leia-me'!$B$5-P2687,"")</f>
        <v/>
      </c>
      <c r="V2687" s="25" t="str">
        <f aca="false">IF(O2687&lt;&gt;"Engaging","",IF(U2687&lt;='Leia-me'!$B$6,"Saudável",IF(U2687&lt;='Leia-me'!$B$7,"Esfriando",IF(U2687&lt;='Leia-me'!$B$8,"Última chance","Zumbi"))))</f>
        <v/>
      </c>
      <c r="W2687" s="25" t="n">
        <f aca="false">IF(O2687="Won",1,IF(O2687="Lost",0,""))</f>
        <v>0</v>
      </c>
      <c r="Y2687" s="25" t="str">
        <f aca="false">IF(E2687="","Sim","")</f>
        <v/>
      </c>
    </row>
    <row r="2688" customFormat="false" ht="15" hidden="false" customHeight="false" outlineLevel="0" collapsed="false">
      <c r="A2688" s="25" t="s">
        <v>2946</v>
      </c>
      <c r="B2688" s="25" t="s">
        <v>67</v>
      </c>
      <c r="C2688" s="25" t="s">
        <v>75</v>
      </c>
      <c r="D2688" s="25" t="s">
        <v>76</v>
      </c>
      <c r="E2688" s="25" t="s">
        <v>164</v>
      </c>
      <c r="F2688" s="25" t="s">
        <v>165</v>
      </c>
      <c r="G2688" s="26" t="n">
        <v>217.87</v>
      </c>
      <c r="H2688" s="27" t="n">
        <v>551</v>
      </c>
      <c r="I2688" s="25" t="s">
        <v>147</v>
      </c>
      <c r="K2688" s="25" t="n">
        <v>1998</v>
      </c>
      <c r="L2688" s="25" t="s">
        <v>148</v>
      </c>
      <c r="M2688" s="25" t="s">
        <v>149</v>
      </c>
      <c r="N2688" s="28" t="n">
        <v>55</v>
      </c>
      <c r="O2688" s="25" t="s">
        <v>54</v>
      </c>
      <c r="P2688" s="29" t="n">
        <v>42799</v>
      </c>
      <c r="Q2688" s="29" t="n">
        <v>42860</v>
      </c>
      <c r="R2688" s="28" t="n">
        <v>59</v>
      </c>
      <c r="S2688" s="28" t="n">
        <f aca="false">IF(O2688="Won",R2688,IF(O2688="Lost",0,N2688))</f>
        <v>59</v>
      </c>
      <c r="T2688" s="30" t="n">
        <f aca="false">IF(AND(P2688&lt;&gt;"",Q2688&lt;&gt;""),Q2688-P2688,"")</f>
        <v>61</v>
      </c>
      <c r="U2688" s="30" t="str">
        <f aca="false">IF(AND(O2688="Engaging",P2688&lt;&gt;""),'Leia-me'!$B$5-P2688,"")</f>
        <v/>
      </c>
      <c r="V2688" s="25" t="str">
        <f aca="false">IF(O2688&lt;&gt;"Engaging","",IF(U2688&lt;='Leia-me'!$B$6,"Saudável",IF(U2688&lt;='Leia-me'!$B$7,"Esfriando",IF(U2688&lt;='Leia-me'!$B$8,"Última chance","Zumbi"))))</f>
        <v/>
      </c>
      <c r="W2688" s="25" t="n">
        <f aca="false">IF(O2688="Won",1,IF(O2688="Lost",0,""))</f>
        <v>1</v>
      </c>
      <c r="Y2688" s="25" t="str">
        <f aca="false">IF(E2688="","Sim","")</f>
        <v/>
      </c>
    </row>
    <row r="2689" customFormat="false" ht="15" hidden="false" customHeight="false" outlineLevel="0" collapsed="false">
      <c r="A2689" s="25" t="s">
        <v>2947</v>
      </c>
      <c r="B2689" s="25" t="s">
        <v>67</v>
      </c>
      <c r="C2689" s="25" t="s">
        <v>75</v>
      </c>
      <c r="D2689" s="25" t="s">
        <v>76</v>
      </c>
      <c r="E2689" s="25" t="s">
        <v>169</v>
      </c>
      <c r="F2689" s="25" t="s">
        <v>168</v>
      </c>
      <c r="G2689" s="26" t="n">
        <v>2403.58</v>
      </c>
      <c r="H2689" s="27" t="n">
        <v>8801</v>
      </c>
      <c r="I2689" s="25" t="s">
        <v>147</v>
      </c>
      <c r="K2689" s="25" t="n">
        <v>1986</v>
      </c>
      <c r="L2689" s="25" t="s">
        <v>186</v>
      </c>
      <c r="M2689" s="25" t="s">
        <v>171</v>
      </c>
      <c r="N2689" s="28" t="n">
        <v>550</v>
      </c>
      <c r="O2689" s="25" t="s">
        <v>54</v>
      </c>
      <c r="P2689" s="29" t="n">
        <v>42800</v>
      </c>
      <c r="Q2689" s="29" t="n">
        <v>42886</v>
      </c>
      <c r="R2689" s="28" t="n">
        <v>579</v>
      </c>
      <c r="S2689" s="28" t="n">
        <f aca="false">IF(O2689="Won",R2689,IF(O2689="Lost",0,N2689))</f>
        <v>579</v>
      </c>
      <c r="T2689" s="30" t="n">
        <f aca="false">IF(AND(P2689&lt;&gt;"",Q2689&lt;&gt;""),Q2689-P2689,"")</f>
        <v>86</v>
      </c>
      <c r="U2689" s="30" t="str">
        <f aca="false">IF(AND(O2689="Engaging",P2689&lt;&gt;""),'Leia-me'!$B$5-P2689,"")</f>
        <v/>
      </c>
      <c r="V2689" s="25" t="str">
        <f aca="false">IF(O2689&lt;&gt;"Engaging","",IF(U2689&lt;='Leia-me'!$B$6,"Saudável",IF(U2689&lt;='Leia-me'!$B$7,"Esfriando",IF(U2689&lt;='Leia-me'!$B$8,"Última chance","Zumbi"))))</f>
        <v/>
      </c>
      <c r="W2689" s="25" t="n">
        <f aca="false">IF(O2689="Won",1,IF(O2689="Lost",0,""))</f>
        <v>1</v>
      </c>
      <c r="Y2689" s="25" t="str">
        <f aca="false">IF(E2689="","Sim","")</f>
        <v/>
      </c>
    </row>
    <row r="2690" customFormat="false" ht="15" hidden="false" customHeight="false" outlineLevel="0" collapsed="false">
      <c r="A2690" s="25" t="s">
        <v>2948</v>
      </c>
      <c r="B2690" s="25" t="s">
        <v>67</v>
      </c>
      <c r="C2690" s="25" t="s">
        <v>75</v>
      </c>
      <c r="D2690" s="25" t="s">
        <v>76</v>
      </c>
      <c r="E2690" s="25" t="s">
        <v>154</v>
      </c>
      <c r="F2690" s="25" t="s">
        <v>155</v>
      </c>
      <c r="G2690" s="26" t="n">
        <v>86.68</v>
      </c>
      <c r="H2690" s="27" t="n">
        <v>187</v>
      </c>
      <c r="I2690" s="25" t="s">
        <v>147</v>
      </c>
      <c r="J2690" s="25" t="s">
        <v>156</v>
      </c>
      <c r="K2690" s="25" t="n">
        <v>2007</v>
      </c>
      <c r="L2690" s="25" t="s">
        <v>186</v>
      </c>
      <c r="M2690" s="25" t="s">
        <v>171</v>
      </c>
      <c r="N2690" s="28" t="n">
        <v>550</v>
      </c>
      <c r="O2690" s="25" t="s">
        <v>54</v>
      </c>
      <c r="P2690" s="29" t="n">
        <v>42802</v>
      </c>
      <c r="Q2690" s="29" t="n">
        <v>42818</v>
      </c>
      <c r="R2690" s="28" t="n">
        <v>590</v>
      </c>
      <c r="S2690" s="28" t="n">
        <f aca="false">IF(O2690="Won",R2690,IF(O2690="Lost",0,N2690))</f>
        <v>590</v>
      </c>
      <c r="T2690" s="30" t="n">
        <f aca="false">IF(AND(P2690&lt;&gt;"",Q2690&lt;&gt;""),Q2690-P2690,"")</f>
        <v>16</v>
      </c>
      <c r="U2690" s="30" t="str">
        <f aca="false">IF(AND(O2690="Engaging",P2690&lt;&gt;""),'Leia-me'!$B$5-P2690,"")</f>
        <v/>
      </c>
      <c r="V2690" s="25" t="str">
        <f aca="false">IF(O2690&lt;&gt;"Engaging","",IF(U2690&lt;='Leia-me'!$B$6,"Saudável",IF(U2690&lt;='Leia-me'!$B$7,"Esfriando",IF(U2690&lt;='Leia-me'!$B$8,"Última chance","Zumbi"))))</f>
        <v/>
      </c>
      <c r="W2690" s="25" t="n">
        <f aca="false">IF(O2690="Won",1,IF(O2690="Lost",0,""))</f>
        <v>1</v>
      </c>
      <c r="Y2690" s="25" t="str">
        <f aca="false">IF(E2690="","Sim","")</f>
        <v/>
      </c>
    </row>
    <row r="2691" customFormat="false" ht="15" hidden="false" customHeight="false" outlineLevel="0" collapsed="false">
      <c r="A2691" s="25" t="s">
        <v>2949</v>
      </c>
      <c r="B2691" s="25" t="s">
        <v>67</v>
      </c>
      <c r="C2691" s="25" t="s">
        <v>75</v>
      </c>
      <c r="D2691" s="25" t="s">
        <v>76</v>
      </c>
      <c r="E2691" s="25" t="s">
        <v>145</v>
      </c>
      <c r="F2691" s="25" t="s">
        <v>146</v>
      </c>
      <c r="G2691" s="26" t="n">
        <v>3922.42</v>
      </c>
      <c r="H2691" s="27" t="n">
        <v>6837</v>
      </c>
      <c r="I2691" s="25" t="s">
        <v>147</v>
      </c>
      <c r="K2691" s="25" t="n">
        <v>1992</v>
      </c>
      <c r="L2691" s="25" t="s">
        <v>160</v>
      </c>
      <c r="M2691" s="25" t="s">
        <v>149</v>
      </c>
      <c r="N2691" s="28" t="n">
        <v>3393</v>
      </c>
      <c r="O2691" s="25" t="s">
        <v>54</v>
      </c>
      <c r="P2691" s="29" t="n">
        <v>42802</v>
      </c>
      <c r="Q2691" s="29" t="n">
        <v>42812</v>
      </c>
      <c r="R2691" s="28" t="n">
        <v>3217</v>
      </c>
      <c r="S2691" s="28" t="n">
        <f aca="false">IF(O2691="Won",R2691,IF(O2691="Lost",0,N2691))</f>
        <v>3217</v>
      </c>
      <c r="T2691" s="30" t="n">
        <f aca="false">IF(AND(P2691&lt;&gt;"",Q2691&lt;&gt;""),Q2691-P2691,"")</f>
        <v>10</v>
      </c>
      <c r="U2691" s="30" t="str">
        <f aca="false">IF(AND(O2691="Engaging",P2691&lt;&gt;""),'Leia-me'!$B$5-P2691,"")</f>
        <v/>
      </c>
      <c r="V2691" s="25" t="str">
        <f aca="false">IF(O2691&lt;&gt;"Engaging","",IF(U2691&lt;='Leia-me'!$B$6,"Saudável",IF(U2691&lt;='Leia-me'!$B$7,"Esfriando",IF(U2691&lt;='Leia-me'!$B$8,"Última chance","Zumbi"))))</f>
        <v/>
      </c>
      <c r="W2691" s="25" t="n">
        <f aca="false">IF(O2691="Won",1,IF(O2691="Lost",0,""))</f>
        <v>1</v>
      </c>
      <c r="Y2691" s="25" t="str">
        <f aca="false">IF(E2691="","Sim","")</f>
        <v/>
      </c>
    </row>
    <row r="2692" customFormat="false" ht="15" hidden="false" customHeight="false" outlineLevel="0" collapsed="false">
      <c r="A2692" s="25" t="s">
        <v>2950</v>
      </c>
      <c r="B2692" s="25" t="s">
        <v>67</v>
      </c>
      <c r="C2692" s="25" t="s">
        <v>75</v>
      </c>
      <c r="D2692" s="25" t="s">
        <v>76</v>
      </c>
      <c r="E2692" s="25" t="s">
        <v>151</v>
      </c>
      <c r="F2692" s="25" t="s">
        <v>146</v>
      </c>
      <c r="G2692" s="26" t="n">
        <v>587.34</v>
      </c>
      <c r="H2692" s="27" t="n">
        <v>1356</v>
      </c>
      <c r="I2692" s="25" t="s">
        <v>152</v>
      </c>
      <c r="K2692" s="25" t="n">
        <v>2012</v>
      </c>
      <c r="L2692" s="25" t="s">
        <v>170</v>
      </c>
      <c r="M2692" s="25" t="s">
        <v>171</v>
      </c>
      <c r="N2692" s="28" t="n">
        <v>1096</v>
      </c>
      <c r="O2692" s="25" t="s">
        <v>54</v>
      </c>
      <c r="P2692" s="29" t="n">
        <v>42812</v>
      </c>
      <c r="Q2692" s="29" t="n">
        <v>42881</v>
      </c>
      <c r="R2692" s="28" t="n">
        <v>1137</v>
      </c>
      <c r="S2692" s="28" t="n">
        <f aca="false">IF(O2692="Won",R2692,IF(O2692="Lost",0,N2692))</f>
        <v>1137</v>
      </c>
      <c r="T2692" s="30" t="n">
        <f aca="false">IF(AND(P2692&lt;&gt;"",Q2692&lt;&gt;""),Q2692-P2692,"")</f>
        <v>69</v>
      </c>
      <c r="U2692" s="30" t="str">
        <f aca="false">IF(AND(O2692="Engaging",P2692&lt;&gt;""),'Leia-me'!$B$5-P2692,"")</f>
        <v/>
      </c>
      <c r="V2692" s="25" t="str">
        <f aca="false">IF(O2692&lt;&gt;"Engaging","",IF(U2692&lt;='Leia-me'!$B$6,"Saudável",IF(U2692&lt;='Leia-me'!$B$7,"Esfriando",IF(U2692&lt;='Leia-me'!$B$8,"Última chance","Zumbi"))))</f>
        <v/>
      </c>
      <c r="W2692" s="25" t="n">
        <f aca="false">IF(O2692="Won",1,IF(O2692="Lost",0,""))</f>
        <v>1</v>
      </c>
      <c r="Y2692" s="25" t="str">
        <f aca="false">IF(E2692="","Sim","")</f>
        <v/>
      </c>
    </row>
    <row r="2693" customFormat="false" ht="15" hidden="false" customHeight="false" outlineLevel="0" collapsed="false">
      <c r="A2693" s="25" t="s">
        <v>2951</v>
      </c>
      <c r="B2693" s="25" t="s">
        <v>67</v>
      </c>
      <c r="C2693" s="25" t="s">
        <v>75</v>
      </c>
      <c r="D2693" s="25" t="s">
        <v>76</v>
      </c>
      <c r="E2693" s="25" t="s">
        <v>266</v>
      </c>
      <c r="F2693" s="25" t="s">
        <v>267</v>
      </c>
      <c r="G2693" s="26" t="n">
        <v>2041.73</v>
      </c>
      <c r="H2693" s="27" t="n">
        <v>5276</v>
      </c>
      <c r="I2693" s="25" t="s">
        <v>147</v>
      </c>
      <c r="K2693" s="25" t="n">
        <v>1997</v>
      </c>
      <c r="L2693" s="25" t="s">
        <v>186</v>
      </c>
      <c r="M2693" s="25" t="s">
        <v>171</v>
      </c>
      <c r="N2693" s="28" t="n">
        <v>550</v>
      </c>
      <c r="O2693" s="25" t="s">
        <v>55</v>
      </c>
      <c r="P2693" s="29" t="n">
        <v>42815</v>
      </c>
      <c r="Q2693" s="29" t="n">
        <v>42826</v>
      </c>
      <c r="R2693" s="28" t="n">
        <v>0</v>
      </c>
      <c r="S2693" s="28" t="n">
        <f aca="false">IF(O2693="Won",R2693,IF(O2693="Lost",0,N2693))</f>
        <v>0</v>
      </c>
      <c r="T2693" s="30" t="n">
        <f aca="false">IF(AND(P2693&lt;&gt;"",Q2693&lt;&gt;""),Q2693-P2693,"")</f>
        <v>11</v>
      </c>
      <c r="U2693" s="30" t="str">
        <f aca="false">IF(AND(O2693="Engaging",P2693&lt;&gt;""),'Leia-me'!$B$5-P2693,"")</f>
        <v/>
      </c>
      <c r="V2693" s="25" t="str">
        <f aca="false">IF(O2693&lt;&gt;"Engaging","",IF(U2693&lt;='Leia-me'!$B$6,"Saudável",IF(U2693&lt;='Leia-me'!$B$7,"Esfriando",IF(U2693&lt;='Leia-me'!$B$8,"Última chance","Zumbi"))))</f>
        <v/>
      </c>
      <c r="W2693" s="25" t="n">
        <f aca="false">IF(O2693="Won",1,IF(O2693="Lost",0,""))</f>
        <v>0</v>
      </c>
      <c r="Y2693" s="25" t="str">
        <f aca="false">IF(E2693="","Sim","")</f>
        <v/>
      </c>
    </row>
    <row r="2694" customFormat="false" ht="15" hidden="false" customHeight="false" outlineLevel="0" collapsed="false">
      <c r="A2694" s="25" t="s">
        <v>2952</v>
      </c>
      <c r="B2694" s="25" t="s">
        <v>67</v>
      </c>
      <c r="C2694" s="25" t="s">
        <v>75</v>
      </c>
      <c r="D2694" s="25" t="s">
        <v>76</v>
      </c>
      <c r="E2694" s="25" t="s">
        <v>145</v>
      </c>
      <c r="F2694" s="25" t="s">
        <v>146</v>
      </c>
      <c r="G2694" s="26" t="n">
        <v>3922.42</v>
      </c>
      <c r="H2694" s="27" t="n">
        <v>6837</v>
      </c>
      <c r="I2694" s="25" t="s">
        <v>147</v>
      </c>
      <c r="K2694" s="25" t="n">
        <v>1992</v>
      </c>
      <c r="L2694" s="25" t="s">
        <v>160</v>
      </c>
      <c r="M2694" s="25" t="s">
        <v>149</v>
      </c>
      <c r="N2694" s="28" t="n">
        <v>3393</v>
      </c>
      <c r="O2694" s="25" t="s">
        <v>54</v>
      </c>
      <c r="P2694" s="29" t="n">
        <v>42815</v>
      </c>
      <c r="Q2694" s="29" t="n">
        <v>42866</v>
      </c>
      <c r="R2694" s="28" t="n">
        <v>3232</v>
      </c>
      <c r="S2694" s="28" t="n">
        <f aca="false">IF(O2694="Won",R2694,IF(O2694="Lost",0,N2694))</f>
        <v>3232</v>
      </c>
      <c r="T2694" s="30" t="n">
        <f aca="false">IF(AND(P2694&lt;&gt;"",Q2694&lt;&gt;""),Q2694-P2694,"")</f>
        <v>51</v>
      </c>
      <c r="U2694" s="30" t="str">
        <f aca="false">IF(AND(O2694="Engaging",P2694&lt;&gt;""),'Leia-me'!$B$5-P2694,"")</f>
        <v/>
      </c>
      <c r="V2694" s="25" t="str">
        <f aca="false">IF(O2694&lt;&gt;"Engaging","",IF(U2694&lt;='Leia-me'!$B$6,"Saudável",IF(U2694&lt;='Leia-me'!$B$7,"Esfriando",IF(U2694&lt;='Leia-me'!$B$8,"Última chance","Zumbi"))))</f>
        <v/>
      </c>
      <c r="W2694" s="25" t="n">
        <f aca="false">IF(O2694="Won",1,IF(O2694="Lost",0,""))</f>
        <v>1</v>
      </c>
      <c r="Y2694" s="25" t="str">
        <f aca="false">IF(E2694="","Sim","")</f>
        <v/>
      </c>
    </row>
    <row r="2695" customFormat="false" ht="15" hidden="false" customHeight="false" outlineLevel="0" collapsed="false">
      <c r="A2695" s="25" t="s">
        <v>2953</v>
      </c>
      <c r="B2695" s="25" t="s">
        <v>67</v>
      </c>
      <c r="C2695" s="25" t="s">
        <v>75</v>
      </c>
      <c r="D2695" s="25" t="s">
        <v>76</v>
      </c>
      <c r="E2695" s="25" t="s">
        <v>207</v>
      </c>
      <c r="F2695" s="25" t="s">
        <v>168</v>
      </c>
      <c r="G2695" s="26" t="n">
        <v>375.43</v>
      </c>
      <c r="H2695" s="27" t="n">
        <v>1190</v>
      </c>
      <c r="I2695" s="25" t="s">
        <v>147</v>
      </c>
      <c r="K2695" s="25" t="n">
        <v>1985</v>
      </c>
      <c r="L2695" s="25" t="s">
        <v>170</v>
      </c>
      <c r="M2695" s="25" t="s">
        <v>171</v>
      </c>
      <c r="N2695" s="28" t="n">
        <v>1096</v>
      </c>
      <c r="O2695" s="25" t="s">
        <v>55</v>
      </c>
      <c r="P2695" s="29" t="n">
        <v>42816</v>
      </c>
      <c r="Q2695" s="29" t="n">
        <v>42858</v>
      </c>
      <c r="R2695" s="28" t="n">
        <v>0</v>
      </c>
      <c r="S2695" s="28" t="n">
        <f aca="false">IF(O2695="Won",R2695,IF(O2695="Lost",0,N2695))</f>
        <v>0</v>
      </c>
      <c r="T2695" s="30" t="n">
        <f aca="false">IF(AND(P2695&lt;&gt;"",Q2695&lt;&gt;""),Q2695-P2695,"")</f>
        <v>42</v>
      </c>
      <c r="U2695" s="30" t="str">
        <f aca="false">IF(AND(O2695="Engaging",P2695&lt;&gt;""),'Leia-me'!$B$5-P2695,"")</f>
        <v/>
      </c>
      <c r="V2695" s="25" t="str">
        <f aca="false">IF(O2695&lt;&gt;"Engaging","",IF(U2695&lt;='Leia-me'!$B$6,"Saudável",IF(U2695&lt;='Leia-me'!$B$7,"Esfriando",IF(U2695&lt;='Leia-me'!$B$8,"Última chance","Zumbi"))))</f>
        <v/>
      </c>
      <c r="W2695" s="25" t="n">
        <f aca="false">IF(O2695="Won",1,IF(O2695="Lost",0,""))</f>
        <v>0</v>
      </c>
      <c r="Y2695" s="25" t="str">
        <f aca="false">IF(E2695="","Sim","")</f>
        <v/>
      </c>
    </row>
    <row r="2696" customFormat="false" ht="15" hidden="false" customHeight="false" outlineLevel="0" collapsed="false">
      <c r="A2696" s="25" t="s">
        <v>2954</v>
      </c>
      <c r="B2696" s="25" t="s">
        <v>67</v>
      </c>
      <c r="C2696" s="25" t="s">
        <v>75</v>
      </c>
      <c r="D2696" s="25" t="s">
        <v>76</v>
      </c>
      <c r="E2696" s="25" t="s">
        <v>184</v>
      </c>
      <c r="F2696" s="25" t="s">
        <v>185</v>
      </c>
      <c r="G2696" s="26" t="n">
        <v>1520.66</v>
      </c>
      <c r="H2696" s="27" t="n">
        <v>1806</v>
      </c>
      <c r="I2696" s="25" t="s">
        <v>147</v>
      </c>
      <c r="K2696" s="25" t="n">
        <v>2005</v>
      </c>
      <c r="L2696" s="25" t="s">
        <v>186</v>
      </c>
      <c r="M2696" s="25" t="s">
        <v>171</v>
      </c>
      <c r="N2696" s="28" t="n">
        <v>550</v>
      </c>
      <c r="O2696" s="25" t="s">
        <v>55</v>
      </c>
      <c r="P2696" s="29" t="n">
        <v>42820</v>
      </c>
      <c r="Q2696" s="29" t="n">
        <v>42827</v>
      </c>
      <c r="R2696" s="28" t="n">
        <v>0</v>
      </c>
      <c r="S2696" s="28" t="n">
        <f aca="false">IF(O2696="Won",R2696,IF(O2696="Lost",0,N2696))</f>
        <v>0</v>
      </c>
      <c r="T2696" s="30" t="n">
        <f aca="false">IF(AND(P2696&lt;&gt;"",Q2696&lt;&gt;""),Q2696-P2696,"")</f>
        <v>7</v>
      </c>
      <c r="U2696" s="30" t="str">
        <f aca="false">IF(AND(O2696="Engaging",P2696&lt;&gt;""),'Leia-me'!$B$5-P2696,"")</f>
        <v/>
      </c>
      <c r="V2696" s="25" t="str">
        <f aca="false">IF(O2696&lt;&gt;"Engaging","",IF(U2696&lt;='Leia-me'!$B$6,"Saudável",IF(U2696&lt;='Leia-me'!$B$7,"Esfriando",IF(U2696&lt;='Leia-me'!$B$8,"Última chance","Zumbi"))))</f>
        <v/>
      </c>
      <c r="W2696" s="25" t="n">
        <f aca="false">IF(O2696="Won",1,IF(O2696="Lost",0,""))</f>
        <v>0</v>
      </c>
      <c r="Y2696" s="25" t="str">
        <f aca="false">IF(E2696="","Sim","")</f>
        <v/>
      </c>
    </row>
    <row r="2697" customFormat="false" ht="15" hidden="false" customHeight="false" outlineLevel="0" collapsed="false">
      <c r="A2697" s="25" t="s">
        <v>2955</v>
      </c>
      <c r="B2697" s="25" t="s">
        <v>67</v>
      </c>
      <c r="C2697" s="25" t="s">
        <v>75</v>
      </c>
      <c r="D2697" s="25" t="s">
        <v>76</v>
      </c>
      <c r="E2697" s="25" t="s">
        <v>167</v>
      </c>
      <c r="F2697" s="25" t="s">
        <v>168</v>
      </c>
      <c r="G2697" s="26" t="n">
        <v>2173.98</v>
      </c>
      <c r="H2697" s="27" t="n">
        <v>2928</v>
      </c>
      <c r="I2697" s="25" t="s">
        <v>147</v>
      </c>
      <c r="J2697" s="25" t="s">
        <v>169</v>
      </c>
      <c r="K2697" s="25" t="n">
        <v>1995</v>
      </c>
      <c r="L2697" s="25" t="s">
        <v>178</v>
      </c>
      <c r="M2697" s="25" t="s">
        <v>171</v>
      </c>
      <c r="N2697" s="28" t="n">
        <v>5482</v>
      </c>
      <c r="O2697" s="25" t="s">
        <v>54</v>
      </c>
      <c r="P2697" s="29" t="n">
        <v>42821</v>
      </c>
      <c r="Q2697" s="29" t="n">
        <v>42912</v>
      </c>
      <c r="R2697" s="28" t="n">
        <v>5991</v>
      </c>
      <c r="S2697" s="28" t="n">
        <f aca="false">IF(O2697="Won",R2697,IF(O2697="Lost",0,N2697))</f>
        <v>5991</v>
      </c>
      <c r="T2697" s="30" t="n">
        <f aca="false">IF(AND(P2697&lt;&gt;"",Q2697&lt;&gt;""),Q2697-P2697,"")</f>
        <v>91</v>
      </c>
      <c r="U2697" s="30" t="str">
        <f aca="false">IF(AND(O2697="Engaging",P2697&lt;&gt;""),'Leia-me'!$B$5-P2697,"")</f>
        <v/>
      </c>
      <c r="V2697" s="25" t="str">
        <f aca="false">IF(O2697&lt;&gt;"Engaging","",IF(U2697&lt;='Leia-me'!$B$6,"Saudável",IF(U2697&lt;='Leia-me'!$B$7,"Esfriando",IF(U2697&lt;='Leia-me'!$B$8,"Última chance","Zumbi"))))</f>
        <v/>
      </c>
      <c r="W2697" s="25" t="n">
        <f aca="false">IF(O2697="Won",1,IF(O2697="Lost",0,""))</f>
        <v>1</v>
      </c>
      <c r="Y2697" s="25" t="str">
        <f aca="false">IF(E2697="","Sim","")</f>
        <v/>
      </c>
    </row>
    <row r="2698" customFormat="false" ht="15" hidden="false" customHeight="false" outlineLevel="0" collapsed="false">
      <c r="A2698" s="25" t="s">
        <v>2956</v>
      </c>
      <c r="B2698" s="25" t="s">
        <v>67</v>
      </c>
      <c r="C2698" s="25" t="s">
        <v>75</v>
      </c>
      <c r="D2698" s="25" t="s">
        <v>76</v>
      </c>
      <c r="E2698" s="25" t="s">
        <v>195</v>
      </c>
      <c r="F2698" s="25" t="s">
        <v>185</v>
      </c>
      <c r="G2698" s="26" t="n">
        <v>8170.38</v>
      </c>
      <c r="H2698" s="27" t="n">
        <v>16499</v>
      </c>
      <c r="I2698" s="25" t="s">
        <v>196</v>
      </c>
      <c r="K2698" s="25" t="n">
        <v>1997</v>
      </c>
      <c r="L2698" s="25" t="s">
        <v>186</v>
      </c>
      <c r="M2698" s="25" t="s">
        <v>171</v>
      </c>
      <c r="N2698" s="28" t="n">
        <v>550</v>
      </c>
      <c r="O2698" s="25" t="s">
        <v>54</v>
      </c>
      <c r="P2698" s="29" t="n">
        <v>42823</v>
      </c>
      <c r="Q2698" s="29" t="n">
        <v>42830</v>
      </c>
      <c r="R2698" s="28" t="n">
        <v>553</v>
      </c>
      <c r="S2698" s="28" t="n">
        <f aca="false">IF(O2698="Won",R2698,IF(O2698="Lost",0,N2698))</f>
        <v>553</v>
      </c>
      <c r="T2698" s="30" t="n">
        <f aca="false">IF(AND(P2698&lt;&gt;"",Q2698&lt;&gt;""),Q2698-P2698,"")</f>
        <v>7</v>
      </c>
      <c r="U2698" s="30" t="str">
        <f aca="false">IF(AND(O2698="Engaging",P2698&lt;&gt;""),'Leia-me'!$B$5-P2698,"")</f>
        <v/>
      </c>
      <c r="V2698" s="25" t="str">
        <f aca="false">IF(O2698&lt;&gt;"Engaging","",IF(U2698&lt;='Leia-me'!$B$6,"Saudável",IF(U2698&lt;='Leia-me'!$B$7,"Esfriando",IF(U2698&lt;='Leia-me'!$B$8,"Última chance","Zumbi"))))</f>
        <v/>
      </c>
      <c r="W2698" s="25" t="n">
        <f aca="false">IF(O2698="Won",1,IF(O2698="Lost",0,""))</f>
        <v>1</v>
      </c>
      <c r="Y2698" s="25" t="str">
        <f aca="false">IF(E2698="","Sim","")</f>
        <v/>
      </c>
    </row>
    <row r="2699" customFormat="false" ht="15" hidden="false" customHeight="false" outlineLevel="0" collapsed="false">
      <c r="A2699" s="25" t="s">
        <v>2957</v>
      </c>
      <c r="B2699" s="25" t="s">
        <v>67</v>
      </c>
      <c r="C2699" s="25" t="s">
        <v>75</v>
      </c>
      <c r="D2699" s="25" t="s">
        <v>76</v>
      </c>
      <c r="E2699" s="25" t="s">
        <v>237</v>
      </c>
      <c r="F2699" s="25" t="s">
        <v>192</v>
      </c>
      <c r="G2699" s="26" t="n">
        <v>4618</v>
      </c>
      <c r="H2699" s="27" t="n">
        <v>10083</v>
      </c>
      <c r="I2699" s="25" t="s">
        <v>147</v>
      </c>
      <c r="K2699" s="25" t="n">
        <v>1982</v>
      </c>
      <c r="L2699" s="25" t="s">
        <v>186</v>
      </c>
      <c r="M2699" s="25" t="s">
        <v>171</v>
      </c>
      <c r="N2699" s="28" t="n">
        <v>550</v>
      </c>
      <c r="O2699" s="25" t="s">
        <v>54</v>
      </c>
      <c r="P2699" s="29" t="n">
        <v>42826</v>
      </c>
      <c r="Q2699" s="29" t="n">
        <v>42833</v>
      </c>
      <c r="R2699" s="28" t="n">
        <v>565</v>
      </c>
      <c r="S2699" s="28" t="n">
        <f aca="false">IF(O2699="Won",R2699,IF(O2699="Lost",0,N2699))</f>
        <v>565</v>
      </c>
      <c r="T2699" s="30" t="n">
        <f aca="false">IF(AND(P2699&lt;&gt;"",Q2699&lt;&gt;""),Q2699-P2699,"")</f>
        <v>7</v>
      </c>
      <c r="U2699" s="30" t="str">
        <f aca="false">IF(AND(O2699="Engaging",P2699&lt;&gt;""),'Leia-me'!$B$5-P2699,"")</f>
        <v/>
      </c>
      <c r="V2699" s="25" t="str">
        <f aca="false">IF(O2699&lt;&gt;"Engaging","",IF(U2699&lt;='Leia-me'!$B$6,"Saudável",IF(U2699&lt;='Leia-me'!$B$7,"Esfriando",IF(U2699&lt;='Leia-me'!$B$8,"Última chance","Zumbi"))))</f>
        <v/>
      </c>
      <c r="W2699" s="25" t="n">
        <f aca="false">IF(O2699="Won",1,IF(O2699="Lost",0,""))</f>
        <v>1</v>
      </c>
      <c r="Y2699" s="25" t="str">
        <f aca="false">IF(E2699="","Sim","")</f>
        <v/>
      </c>
    </row>
    <row r="2700" customFormat="false" ht="15" hidden="false" customHeight="false" outlineLevel="0" collapsed="false">
      <c r="A2700" s="25" t="s">
        <v>2958</v>
      </c>
      <c r="B2700" s="25" t="s">
        <v>67</v>
      </c>
      <c r="C2700" s="25" t="s">
        <v>75</v>
      </c>
      <c r="D2700" s="25" t="s">
        <v>76</v>
      </c>
      <c r="E2700" s="25" t="s">
        <v>266</v>
      </c>
      <c r="F2700" s="25" t="s">
        <v>267</v>
      </c>
      <c r="G2700" s="26" t="n">
        <v>2041.73</v>
      </c>
      <c r="H2700" s="27" t="n">
        <v>5276</v>
      </c>
      <c r="I2700" s="25" t="s">
        <v>147</v>
      </c>
      <c r="K2700" s="25" t="n">
        <v>1997</v>
      </c>
      <c r="L2700" s="25" t="s">
        <v>170</v>
      </c>
      <c r="M2700" s="25" t="s">
        <v>171</v>
      </c>
      <c r="N2700" s="28" t="n">
        <v>1096</v>
      </c>
      <c r="O2700" s="25" t="s">
        <v>54</v>
      </c>
      <c r="P2700" s="29" t="n">
        <v>42826</v>
      </c>
      <c r="Q2700" s="29" t="n">
        <v>42891</v>
      </c>
      <c r="R2700" s="28" t="n">
        <v>1184</v>
      </c>
      <c r="S2700" s="28" t="n">
        <f aca="false">IF(O2700="Won",R2700,IF(O2700="Lost",0,N2700))</f>
        <v>1184</v>
      </c>
      <c r="T2700" s="30" t="n">
        <f aca="false">IF(AND(P2700&lt;&gt;"",Q2700&lt;&gt;""),Q2700-P2700,"")</f>
        <v>65</v>
      </c>
      <c r="U2700" s="30" t="str">
        <f aca="false">IF(AND(O2700="Engaging",P2700&lt;&gt;""),'Leia-me'!$B$5-P2700,"")</f>
        <v/>
      </c>
      <c r="V2700" s="25" t="str">
        <f aca="false">IF(O2700&lt;&gt;"Engaging","",IF(U2700&lt;='Leia-me'!$B$6,"Saudável",IF(U2700&lt;='Leia-me'!$B$7,"Esfriando",IF(U2700&lt;='Leia-me'!$B$8,"Última chance","Zumbi"))))</f>
        <v/>
      </c>
      <c r="W2700" s="25" t="n">
        <f aca="false">IF(O2700="Won",1,IF(O2700="Lost",0,""))</f>
        <v>1</v>
      </c>
      <c r="Y2700" s="25" t="str">
        <f aca="false">IF(E2700="","Sim","")</f>
        <v/>
      </c>
    </row>
    <row r="2701" customFormat="false" ht="15" hidden="false" customHeight="false" outlineLevel="0" collapsed="false">
      <c r="A2701" s="25" t="s">
        <v>2959</v>
      </c>
      <c r="B2701" s="25" t="s">
        <v>67</v>
      </c>
      <c r="C2701" s="25" t="s">
        <v>75</v>
      </c>
      <c r="D2701" s="25" t="s">
        <v>76</v>
      </c>
      <c r="E2701" s="25" t="s">
        <v>215</v>
      </c>
      <c r="F2701" s="25" t="s">
        <v>177</v>
      </c>
      <c r="G2701" s="26" t="n">
        <v>1102.43</v>
      </c>
      <c r="H2701" s="27" t="n">
        <v>1759</v>
      </c>
      <c r="I2701" s="25" t="s">
        <v>147</v>
      </c>
      <c r="K2701" s="25" t="n">
        <v>2006</v>
      </c>
      <c r="L2701" s="25" t="s">
        <v>178</v>
      </c>
      <c r="M2701" s="25" t="s">
        <v>171</v>
      </c>
      <c r="N2701" s="28" t="n">
        <v>5482</v>
      </c>
      <c r="O2701" s="25" t="s">
        <v>55</v>
      </c>
      <c r="P2701" s="29" t="n">
        <v>42829</v>
      </c>
      <c r="Q2701" s="29" t="n">
        <v>42831</v>
      </c>
      <c r="R2701" s="28" t="n">
        <v>0</v>
      </c>
      <c r="S2701" s="28" t="n">
        <f aca="false">IF(O2701="Won",R2701,IF(O2701="Lost",0,N2701))</f>
        <v>0</v>
      </c>
      <c r="T2701" s="30" t="n">
        <f aca="false">IF(AND(P2701&lt;&gt;"",Q2701&lt;&gt;""),Q2701-P2701,"")</f>
        <v>2</v>
      </c>
      <c r="U2701" s="30" t="str">
        <f aca="false">IF(AND(O2701="Engaging",P2701&lt;&gt;""),'Leia-me'!$B$5-P2701,"")</f>
        <v/>
      </c>
      <c r="V2701" s="25" t="str">
        <f aca="false">IF(O2701&lt;&gt;"Engaging","",IF(U2701&lt;='Leia-me'!$B$6,"Saudável",IF(U2701&lt;='Leia-me'!$B$7,"Esfriando",IF(U2701&lt;='Leia-me'!$B$8,"Última chance","Zumbi"))))</f>
        <v/>
      </c>
      <c r="W2701" s="25" t="n">
        <f aca="false">IF(O2701="Won",1,IF(O2701="Lost",0,""))</f>
        <v>0</v>
      </c>
      <c r="Y2701" s="25" t="str">
        <f aca="false">IF(E2701="","Sim","")</f>
        <v/>
      </c>
    </row>
    <row r="2702" customFormat="false" ht="15" hidden="false" customHeight="false" outlineLevel="0" collapsed="false">
      <c r="A2702" s="25" t="s">
        <v>2960</v>
      </c>
      <c r="B2702" s="25" t="s">
        <v>67</v>
      </c>
      <c r="C2702" s="25" t="s">
        <v>75</v>
      </c>
      <c r="D2702" s="25" t="s">
        <v>76</v>
      </c>
      <c r="E2702" s="25" t="s">
        <v>207</v>
      </c>
      <c r="F2702" s="25" t="s">
        <v>168</v>
      </c>
      <c r="G2702" s="26" t="n">
        <v>375.43</v>
      </c>
      <c r="H2702" s="27" t="n">
        <v>1190</v>
      </c>
      <c r="I2702" s="25" t="s">
        <v>147</v>
      </c>
      <c r="K2702" s="25" t="n">
        <v>1985</v>
      </c>
      <c r="L2702" s="25" t="s">
        <v>1834</v>
      </c>
      <c r="M2702" s="25" t="s">
        <v>171</v>
      </c>
      <c r="N2702" s="28" t="n">
        <v>4821</v>
      </c>
      <c r="O2702" s="25" t="s">
        <v>54</v>
      </c>
      <c r="P2702" s="29" t="n">
        <v>42829</v>
      </c>
      <c r="Q2702" s="29" t="n">
        <v>42831</v>
      </c>
      <c r="R2702" s="28" t="n">
        <v>5063</v>
      </c>
      <c r="S2702" s="28" t="n">
        <f aca="false">IF(O2702="Won",R2702,IF(O2702="Lost",0,N2702))</f>
        <v>5063</v>
      </c>
      <c r="T2702" s="30" t="n">
        <f aca="false">IF(AND(P2702&lt;&gt;"",Q2702&lt;&gt;""),Q2702-P2702,"")</f>
        <v>2</v>
      </c>
      <c r="U2702" s="30" t="str">
        <f aca="false">IF(AND(O2702="Engaging",P2702&lt;&gt;""),'Leia-me'!$B$5-P2702,"")</f>
        <v/>
      </c>
      <c r="V2702" s="25" t="str">
        <f aca="false">IF(O2702&lt;&gt;"Engaging","",IF(U2702&lt;='Leia-me'!$B$6,"Saudável",IF(U2702&lt;='Leia-me'!$B$7,"Esfriando",IF(U2702&lt;='Leia-me'!$B$8,"Última chance","Zumbi"))))</f>
        <v/>
      </c>
      <c r="W2702" s="25" t="n">
        <f aca="false">IF(O2702="Won",1,IF(O2702="Lost",0,""))</f>
        <v>1</v>
      </c>
      <c r="X2702" s="25" t="s">
        <v>1835</v>
      </c>
      <c r="Y2702" s="25" t="str">
        <f aca="false">IF(E2702="","Sim","")</f>
        <v/>
      </c>
    </row>
    <row r="2703" customFormat="false" ht="15" hidden="false" customHeight="false" outlineLevel="0" collapsed="false">
      <c r="A2703" s="25" t="s">
        <v>2961</v>
      </c>
      <c r="B2703" s="25" t="s">
        <v>67</v>
      </c>
      <c r="C2703" s="25" t="s">
        <v>75</v>
      </c>
      <c r="D2703" s="25" t="s">
        <v>76</v>
      </c>
      <c r="E2703" s="25" t="s">
        <v>225</v>
      </c>
      <c r="F2703" s="25" t="s">
        <v>211</v>
      </c>
      <c r="G2703" s="26" t="n">
        <v>1376.8</v>
      </c>
      <c r="H2703" s="27" t="n">
        <v>1165</v>
      </c>
      <c r="I2703" s="25" t="s">
        <v>226</v>
      </c>
      <c r="K2703" s="25" t="n">
        <v>1988</v>
      </c>
      <c r="L2703" s="25" t="s">
        <v>1834</v>
      </c>
      <c r="M2703" s="25" t="s">
        <v>171</v>
      </c>
      <c r="N2703" s="28" t="n">
        <v>4821</v>
      </c>
      <c r="O2703" s="25" t="s">
        <v>54</v>
      </c>
      <c r="P2703" s="29" t="n">
        <v>42829</v>
      </c>
      <c r="Q2703" s="29" t="n">
        <v>42835</v>
      </c>
      <c r="R2703" s="28" t="n">
        <v>5032</v>
      </c>
      <c r="S2703" s="28" t="n">
        <f aca="false">IF(O2703="Won",R2703,IF(O2703="Lost",0,N2703))</f>
        <v>5032</v>
      </c>
      <c r="T2703" s="30" t="n">
        <f aca="false">IF(AND(P2703&lt;&gt;"",Q2703&lt;&gt;""),Q2703-P2703,"")</f>
        <v>6</v>
      </c>
      <c r="U2703" s="30" t="str">
        <f aca="false">IF(AND(O2703="Engaging",P2703&lt;&gt;""),'Leia-me'!$B$5-P2703,"")</f>
        <v/>
      </c>
      <c r="V2703" s="25" t="str">
        <f aca="false">IF(O2703&lt;&gt;"Engaging","",IF(U2703&lt;='Leia-me'!$B$6,"Saudável",IF(U2703&lt;='Leia-me'!$B$7,"Esfriando",IF(U2703&lt;='Leia-me'!$B$8,"Última chance","Zumbi"))))</f>
        <v/>
      </c>
      <c r="W2703" s="25" t="n">
        <f aca="false">IF(O2703="Won",1,IF(O2703="Lost",0,""))</f>
        <v>1</v>
      </c>
      <c r="X2703" s="25" t="s">
        <v>1835</v>
      </c>
      <c r="Y2703" s="25" t="str">
        <f aca="false">IF(E2703="","Sim","")</f>
        <v/>
      </c>
    </row>
    <row r="2704" customFormat="false" ht="15" hidden="false" customHeight="false" outlineLevel="0" collapsed="false">
      <c r="A2704" s="25" t="s">
        <v>2962</v>
      </c>
      <c r="B2704" s="25" t="s">
        <v>67</v>
      </c>
      <c r="C2704" s="25" t="s">
        <v>75</v>
      </c>
      <c r="D2704" s="25" t="s">
        <v>76</v>
      </c>
      <c r="E2704" s="25" t="s">
        <v>167</v>
      </c>
      <c r="F2704" s="25" t="s">
        <v>168</v>
      </c>
      <c r="G2704" s="26" t="n">
        <v>2173.98</v>
      </c>
      <c r="H2704" s="27" t="n">
        <v>2928</v>
      </c>
      <c r="I2704" s="25" t="s">
        <v>147</v>
      </c>
      <c r="J2704" s="25" t="s">
        <v>169</v>
      </c>
      <c r="K2704" s="25" t="n">
        <v>1995</v>
      </c>
      <c r="L2704" s="25" t="s">
        <v>186</v>
      </c>
      <c r="M2704" s="25" t="s">
        <v>171</v>
      </c>
      <c r="N2704" s="28" t="n">
        <v>550</v>
      </c>
      <c r="O2704" s="25" t="s">
        <v>55</v>
      </c>
      <c r="P2704" s="29" t="n">
        <v>42830</v>
      </c>
      <c r="Q2704" s="29" t="n">
        <v>42954</v>
      </c>
      <c r="R2704" s="28" t="n">
        <v>0</v>
      </c>
      <c r="S2704" s="28" t="n">
        <f aca="false">IF(O2704="Won",R2704,IF(O2704="Lost",0,N2704))</f>
        <v>0</v>
      </c>
      <c r="T2704" s="30" t="n">
        <f aca="false">IF(AND(P2704&lt;&gt;"",Q2704&lt;&gt;""),Q2704-P2704,"")</f>
        <v>124</v>
      </c>
      <c r="U2704" s="30" t="str">
        <f aca="false">IF(AND(O2704="Engaging",P2704&lt;&gt;""),'Leia-me'!$B$5-P2704,"")</f>
        <v/>
      </c>
      <c r="V2704" s="25" t="str">
        <f aca="false">IF(O2704&lt;&gt;"Engaging","",IF(U2704&lt;='Leia-me'!$B$6,"Saudável",IF(U2704&lt;='Leia-me'!$B$7,"Esfriando",IF(U2704&lt;='Leia-me'!$B$8,"Última chance","Zumbi"))))</f>
        <v/>
      </c>
      <c r="W2704" s="25" t="n">
        <f aca="false">IF(O2704="Won",1,IF(O2704="Lost",0,""))</f>
        <v>0</v>
      </c>
      <c r="Y2704" s="25" t="str">
        <f aca="false">IF(E2704="","Sim","")</f>
        <v/>
      </c>
    </row>
    <row r="2705" customFormat="false" ht="15" hidden="false" customHeight="false" outlineLevel="0" collapsed="false">
      <c r="A2705" s="25" t="s">
        <v>2963</v>
      </c>
      <c r="B2705" s="25" t="s">
        <v>67</v>
      </c>
      <c r="C2705" s="25" t="s">
        <v>75</v>
      </c>
      <c r="D2705" s="25" t="s">
        <v>76</v>
      </c>
      <c r="E2705" s="25" t="s">
        <v>245</v>
      </c>
      <c r="F2705" s="25" t="s">
        <v>185</v>
      </c>
      <c r="G2705" s="26" t="n">
        <v>2938.67</v>
      </c>
      <c r="H2705" s="27" t="n">
        <v>8775</v>
      </c>
      <c r="I2705" s="25" t="s">
        <v>246</v>
      </c>
      <c r="K2705" s="25" t="n">
        <v>1987</v>
      </c>
      <c r="L2705" s="25" t="s">
        <v>186</v>
      </c>
      <c r="M2705" s="25" t="s">
        <v>171</v>
      </c>
      <c r="N2705" s="28" t="n">
        <v>550</v>
      </c>
      <c r="O2705" s="25" t="s">
        <v>54</v>
      </c>
      <c r="P2705" s="29" t="n">
        <v>42830</v>
      </c>
      <c r="Q2705" s="29" t="n">
        <v>42867</v>
      </c>
      <c r="R2705" s="28" t="n">
        <v>505</v>
      </c>
      <c r="S2705" s="28" t="n">
        <f aca="false">IF(O2705="Won",R2705,IF(O2705="Lost",0,N2705))</f>
        <v>505</v>
      </c>
      <c r="T2705" s="30" t="n">
        <f aca="false">IF(AND(P2705&lt;&gt;"",Q2705&lt;&gt;""),Q2705-P2705,"")</f>
        <v>37</v>
      </c>
      <c r="U2705" s="30" t="str">
        <f aca="false">IF(AND(O2705="Engaging",P2705&lt;&gt;""),'Leia-me'!$B$5-P2705,"")</f>
        <v/>
      </c>
      <c r="V2705" s="25" t="str">
        <f aca="false">IF(O2705&lt;&gt;"Engaging","",IF(U2705&lt;='Leia-me'!$B$6,"Saudável",IF(U2705&lt;='Leia-me'!$B$7,"Esfriando",IF(U2705&lt;='Leia-me'!$B$8,"Última chance","Zumbi"))))</f>
        <v/>
      </c>
      <c r="W2705" s="25" t="n">
        <f aca="false">IF(O2705="Won",1,IF(O2705="Lost",0,""))</f>
        <v>1</v>
      </c>
      <c r="Y2705" s="25" t="str">
        <f aca="false">IF(E2705="","Sim","")</f>
        <v/>
      </c>
    </row>
    <row r="2706" customFormat="false" ht="15" hidden="false" customHeight="false" outlineLevel="0" collapsed="false">
      <c r="A2706" s="25" t="s">
        <v>2964</v>
      </c>
      <c r="B2706" s="25" t="s">
        <v>67</v>
      </c>
      <c r="C2706" s="25" t="s">
        <v>75</v>
      </c>
      <c r="D2706" s="25" t="s">
        <v>76</v>
      </c>
      <c r="E2706" s="25" t="s">
        <v>266</v>
      </c>
      <c r="F2706" s="25" t="s">
        <v>267</v>
      </c>
      <c r="G2706" s="26" t="n">
        <v>2041.73</v>
      </c>
      <c r="H2706" s="27" t="n">
        <v>5276</v>
      </c>
      <c r="I2706" s="25" t="s">
        <v>147</v>
      </c>
      <c r="K2706" s="25" t="n">
        <v>1997</v>
      </c>
      <c r="L2706" s="25" t="s">
        <v>170</v>
      </c>
      <c r="M2706" s="25" t="s">
        <v>171</v>
      </c>
      <c r="N2706" s="28" t="n">
        <v>1096</v>
      </c>
      <c r="O2706" s="25" t="s">
        <v>54</v>
      </c>
      <c r="P2706" s="29" t="n">
        <v>42832</v>
      </c>
      <c r="Q2706" s="29" t="n">
        <v>42834</v>
      </c>
      <c r="R2706" s="28" t="n">
        <v>1091</v>
      </c>
      <c r="S2706" s="28" t="n">
        <f aca="false">IF(O2706="Won",R2706,IF(O2706="Lost",0,N2706))</f>
        <v>1091</v>
      </c>
      <c r="T2706" s="30" t="n">
        <f aca="false">IF(AND(P2706&lt;&gt;"",Q2706&lt;&gt;""),Q2706-P2706,"")</f>
        <v>2</v>
      </c>
      <c r="U2706" s="30" t="str">
        <f aca="false">IF(AND(O2706="Engaging",P2706&lt;&gt;""),'Leia-me'!$B$5-P2706,"")</f>
        <v/>
      </c>
      <c r="V2706" s="25" t="str">
        <f aca="false">IF(O2706&lt;&gt;"Engaging","",IF(U2706&lt;='Leia-me'!$B$6,"Saudável",IF(U2706&lt;='Leia-me'!$B$7,"Esfriando",IF(U2706&lt;='Leia-me'!$B$8,"Última chance","Zumbi"))))</f>
        <v/>
      </c>
      <c r="W2706" s="25" t="n">
        <f aca="false">IF(O2706="Won",1,IF(O2706="Lost",0,""))</f>
        <v>1</v>
      </c>
      <c r="Y2706" s="25" t="str">
        <f aca="false">IF(E2706="","Sim","")</f>
        <v/>
      </c>
    </row>
    <row r="2707" customFormat="false" ht="15" hidden="false" customHeight="false" outlineLevel="0" collapsed="false">
      <c r="A2707" s="25" t="s">
        <v>2965</v>
      </c>
      <c r="B2707" s="25" t="s">
        <v>67</v>
      </c>
      <c r="C2707" s="25" t="s">
        <v>75</v>
      </c>
      <c r="D2707" s="25" t="s">
        <v>76</v>
      </c>
      <c r="E2707" s="25" t="s">
        <v>257</v>
      </c>
      <c r="F2707" s="25" t="s">
        <v>146</v>
      </c>
      <c r="G2707" s="26" t="n">
        <v>441.08</v>
      </c>
      <c r="H2707" s="27" t="n">
        <v>1210</v>
      </c>
      <c r="I2707" s="25" t="s">
        <v>147</v>
      </c>
      <c r="K2707" s="25" t="n">
        <v>1984</v>
      </c>
      <c r="L2707" s="25" t="s">
        <v>170</v>
      </c>
      <c r="M2707" s="25" t="s">
        <v>171</v>
      </c>
      <c r="N2707" s="28" t="n">
        <v>1096</v>
      </c>
      <c r="O2707" s="25" t="s">
        <v>54</v>
      </c>
      <c r="P2707" s="29" t="n">
        <v>42832</v>
      </c>
      <c r="Q2707" s="29" t="n">
        <v>42842</v>
      </c>
      <c r="R2707" s="28" t="n">
        <v>1189</v>
      </c>
      <c r="S2707" s="28" t="n">
        <f aca="false">IF(O2707="Won",R2707,IF(O2707="Lost",0,N2707))</f>
        <v>1189</v>
      </c>
      <c r="T2707" s="30" t="n">
        <f aca="false">IF(AND(P2707&lt;&gt;"",Q2707&lt;&gt;""),Q2707-P2707,"")</f>
        <v>10</v>
      </c>
      <c r="U2707" s="30" t="str">
        <f aca="false">IF(AND(O2707="Engaging",P2707&lt;&gt;""),'Leia-me'!$B$5-P2707,"")</f>
        <v/>
      </c>
      <c r="V2707" s="25" t="str">
        <f aca="false">IF(O2707&lt;&gt;"Engaging","",IF(U2707&lt;='Leia-me'!$B$6,"Saudável",IF(U2707&lt;='Leia-me'!$B$7,"Esfriando",IF(U2707&lt;='Leia-me'!$B$8,"Última chance","Zumbi"))))</f>
        <v/>
      </c>
      <c r="W2707" s="25" t="n">
        <f aca="false">IF(O2707="Won",1,IF(O2707="Lost",0,""))</f>
        <v>1</v>
      </c>
      <c r="Y2707" s="25" t="str">
        <f aca="false">IF(E2707="","Sim","")</f>
        <v/>
      </c>
    </row>
    <row r="2708" customFormat="false" ht="15" hidden="false" customHeight="false" outlineLevel="0" collapsed="false">
      <c r="A2708" s="25" t="s">
        <v>2966</v>
      </c>
      <c r="B2708" s="25" t="s">
        <v>67</v>
      </c>
      <c r="C2708" s="25" t="s">
        <v>75</v>
      </c>
      <c r="D2708" s="25" t="s">
        <v>76</v>
      </c>
      <c r="E2708" s="25" t="s">
        <v>225</v>
      </c>
      <c r="F2708" s="25" t="s">
        <v>211</v>
      </c>
      <c r="G2708" s="26" t="n">
        <v>1376.8</v>
      </c>
      <c r="H2708" s="27" t="n">
        <v>1165</v>
      </c>
      <c r="I2708" s="25" t="s">
        <v>226</v>
      </c>
      <c r="K2708" s="25" t="n">
        <v>1988</v>
      </c>
      <c r="L2708" s="25" t="s">
        <v>1834</v>
      </c>
      <c r="M2708" s="25" t="s">
        <v>171</v>
      </c>
      <c r="N2708" s="28" t="n">
        <v>4821</v>
      </c>
      <c r="O2708" s="25" t="s">
        <v>54</v>
      </c>
      <c r="P2708" s="29" t="n">
        <v>42832</v>
      </c>
      <c r="Q2708" s="29" t="n">
        <v>42913</v>
      </c>
      <c r="R2708" s="28" t="n">
        <v>4534</v>
      </c>
      <c r="S2708" s="28" t="n">
        <f aca="false">IF(O2708="Won",R2708,IF(O2708="Lost",0,N2708))</f>
        <v>4534</v>
      </c>
      <c r="T2708" s="30" t="n">
        <f aca="false">IF(AND(P2708&lt;&gt;"",Q2708&lt;&gt;""),Q2708-P2708,"")</f>
        <v>81</v>
      </c>
      <c r="U2708" s="30" t="str">
        <f aca="false">IF(AND(O2708="Engaging",P2708&lt;&gt;""),'Leia-me'!$B$5-P2708,"")</f>
        <v/>
      </c>
      <c r="V2708" s="25" t="str">
        <f aca="false">IF(O2708&lt;&gt;"Engaging","",IF(U2708&lt;='Leia-me'!$B$6,"Saudável",IF(U2708&lt;='Leia-me'!$B$7,"Esfriando",IF(U2708&lt;='Leia-me'!$B$8,"Última chance","Zumbi"))))</f>
        <v/>
      </c>
      <c r="W2708" s="25" t="n">
        <f aca="false">IF(O2708="Won",1,IF(O2708="Lost",0,""))</f>
        <v>1</v>
      </c>
      <c r="X2708" s="25" t="s">
        <v>1835</v>
      </c>
      <c r="Y2708" s="25" t="str">
        <f aca="false">IF(E2708="","Sim","")</f>
        <v/>
      </c>
    </row>
    <row r="2709" customFormat="false" ht="15" hidden="false" customHeight="false" outlineLevel="0" collapsed="false">
      <c r="A2709" s="25" t="s">
        <v>2967</v>
      </c>
      <c r="B2709" s="25" t="s">
        <v>67</v>
      </c>
      <c r="C2709" s="25" t="s">
        <v>75</v>
      </c>
      <c r="D2709" s="25" t="s">
        <v>76</v>
      </c>
      <c r="E2709" s="25" t="s">
        <v>184</v>
      </c>
      <c r="F2709" s="25" t="s">
        <v>185</v>
      </c>
      <c r="G2709" s="26" t="n">
        <v>1520.66</v>
      </c>
      <c r="H2709" s="27" t="n">
        <v>1806</v>
      </c>
      <c r="I2709" s="25" t="s">
        <v>147</v>
      </c>
      <c r="K2709" s="25" t="n">
        <v>2005</v>
      </c>
      <c r="L2709" s="25" t="s">
        <v>170</v>
      </c>
      <c r="M2709" s="25" t="s">
        <v>171</v>
      </c>
      <c r="N2709" s="28" t="n">
        <v>1096</v>
      </c>
      <c r="O2709" s="25" t="s">
        <v>54</v>
      </c>
      <c r="P2709" s="29" t="n">
        <v>42835</v>
      </c>
      <c r="Q2709" s="29" t="n">
        <v>42913</v>
      </c>
      <c r="R2709" s="28" t="n">
        <v>1115</v>
      </c>
      <c r="S2709" s="28" t="n">
        <f aca="false">IF(O2709="Won",R2709,IF(O2709="Lost",0,N2709))</f>
        <v>1115</v>
      </c>
      <c r="T2709" s="30" t="n">
        <f aca="false">IF(AND(P2709&lt;&gt;"",Q2709&lt;&gt;""),Q2709-P2709,"")</f>
        <v>78</v>
      </c>
      <c r="U2709" s="30" t="str">
        <f aca="false">IF(AND(O2709="Engaging",P2709&lt;&gt;""),'Leia-me'!$B$5-P2709,"")</f>
        <v/>
      </c>
      <c r="V2709" s="25" t="str">
        <f aca="false">IF(O2709&lt;&gt;"Engaging","",IF(U2709&lt;='Leia-me'!$B$6,"Saudável",IF(U2709&lt;='Leia-me'!$B$7,"Esfriando",IF(U2709&lt;='Leia-me'!$B$8,"Última chance","Zumbi"))))</f>
        <v/>
      </c>
      <c r="W2709" s="25" t="n">
        <f aca="false">IF(O2709="Won",1,IF(O2709="Lost",0,""))</f>
        <v>1</v>
      </c>
      <c r="Y2709" s="25" t="str">
        <f aca="false">IF(E2709="","Sim","")</f>
        <v/>
      </c>
    </row>
    <row r="2710" customFormat="false" ht="15" hidden="false" customHeight="false" outlineLevel="0" collapsed="false">
      <c r="A2710" s="25" t="s">
        <v>2968</v>
      </c>
      <c r="B2710" s="25" t="s">
        <v>67</v>
      </c>
      <c r="C2710" s="25" t="s">
        <v>75</v>
      </c>
      <c r="D2710" s="25" t="s">
        <v>76</v>
      </c>
      <c r="E2710" s="25" t="s">
        <v>210</v>
      </c>
      <c r="F2710" s="25" t="s">
        <v>211</v>
      </c>
      <c r="G2710" s="26" t="n">
        <v>718.62</v>
      </c>
      <c r="H2710" s="27" t="n">
        <v>2448</v>
      </c>
      <c r="I2710" s="25" t="s">
        <v>147</v>
      </c>
      <c r="K2710" s="25" t="n">
        <v>2001</v>
      </c>
      <c r="L2710" s="25" t="s">
        <v>1834</v>
      </c>
      <c r="M2710" s="25" t="s">
        <v>171</v>
      </c>
      <c r="N2710" s="28" t="n">
        <v>4821</v>
      </c>
      <c r="O2710" s="25" t="s">
        <v>55</v>
      </c>
      <c r="P2710" s="29" t="n">
        <v>42837</v>
      </c>
      <c r="Q2710" s="29" t="n">
        <v>42849</v>
      </c>
      <c r="R2710" s="28" t="n">
        <v>0</v>
      </c>
      <c r="S2710" s="28" t="n">
        <f aca="false">IF(O2710="Won",R2710,IF(O2710="Lost",0,N2710))</f>
        <v>0</v>
      </c>
      <c r="T2710" s="30" t="n">
        <f aca="false">IF(AND(P2710&lt;&gt;"",Q2710&lt;&gt;""),Q2710-P2710,"")</f>
        <v>12</v>
      </c>
      <c r="U2710" s="30" t="str">
        <f aca="false">IF(AND(O2710="Engaging",P2710&lt;&gt;""),'Leia-me'!$B$5-P2710,"")</f>
        <v/>
      </c>
      <c r="V2710" s="25" t="str">
        <f aca="false">IF(O2710&lt;&gt;"Engaging","",IF(U2710&lt;='Leia-me'!$B$6,"Saudável",IF(U2710&lt;='Leia-me'!$B$7,"Esfriando",IF(U2710&lt;='Leia-me'!$B$8,"Última chance","Zumbi"))))</f>
        <v/>
      </c>
      <c r="W2710" s="25" t="n">
        <f aca="false">IF(O2710="Won",1,IF(O2710="Lost",0,""))</f>
        <v>0</v>
      </c>
      <c r="X2710" s="25" t="s">
        <v>1835</v>
      </c>
      <c r="Y2710" s="25" t="str">
        <f aca="false">IF(E2710="","Sim","")</f>
        <v/>
      </c>
    </row>
    <row r="2711" customFormat="false" ht="15" hidden="false" customHeight="false" outlineLevel="0" collapsed="false">
      <c r="A2711" s="25" t="s">
        <v>2969</v>
      </c>
      <c r="B2711" s="25" t="s">
        <v>67</v>
      </c>
      <c r="C2711" s="25" t="s">
        <v>75</v>
      </c>
      <c r="D2711" s="25" t="s">
        <v>76</v>
      </c>
      <c r="E2711" s="25" t="s">
        <v>237</v>
      </c>
      <c r="F2711" s="25" t="s">
        <v>192</v>
      </c>
      <c r="G2711" s="26" t="n">
        <v>4618</v>
      </c>
      <c r="H2711" s="27" t="n">
        <v>10083</v>
      </c>
      <c r="I2711" s="25" t="s">
        <v>147</v>
      </c>
      <c r="K2711" s="25" t="n">
        <v>1982</v>
      </c>
      <c r="L2711" s="25" t="s">
        <v>186</v>
      </c>
      <c r="M2711" s="25" t="s">
        <v>171</v>
      </c>
      <c r="N2711" s="28" t="n">
        <v>550</v>
      </c>
      <c r="O2711" s="25" t="s">
        <v>54</v>
      </c>
      <c r="P2711" s="29" t="n">
        <v>42837</v>
      </c>
      <c r="Q2711" s="29" t="n">
        <v>42909</v>
      </c>
      <c r="R2711" s="28" t="n">
        <v>531</v>
      </c>
      <c r="S2711" s="28" t="n">
        <f aca="false">IF(O2711="Won",R2711,IF(O2711="Lost",0,N2711))</f>
        <v>531</v>
      </c>
      <c r="T2711" s="30" t="n">
        <f aca="false">IF(AND(P2711&lt;&gt;"",Q2711&lt;&gt;""),Q2711-P2711,"")</f>
        <v>72</v>
      </c>
      <c r="U2711" s="30" t="str">
        <f aca="false">IF(AND(O2711="Engaging",P2711&lt;&gt;""),'Leia-me'!$B$5-P2711,"")</f>
        <v/>
      </c>
      <c r="V2711" s="25" t="str">
        <f aca="false">IF(O2711&lt;&gt;"Engaging","",IF(U2711&lt;='Leia-me'!$B$6,"Saudável",IF(U2711&lt;='Leia-me'!$B$7,"Esfriando",IF(U2711&lt;='Leia-me'!$B$8,"Última chance","Zumbi"))))</f>
        <v/>
      </c>
      <c r="W2711" s="25" t="n">
        <f aca="false">IF(O2711="Won",1,IF(O2711="Lost",0,""))</f>
        <v>1</v>
      </c>
      <c r="Y2711" s="25" t="str">
        <f aca="false">IF(E2711="","Sim","")</f>
        <v/>
      </c>
    </row>
    <row r="2712" customFormat="false" ht="15" hidden="false" customHeight="false" outlineLevel="0" collapsed="false">
      <c r="A2712" s="25" t="s">
        <v>2970</v>
      </c>
      <c r="B2712" s="25" t="s">
        <v>67</v>
      </c>
      <c r="C2712" s="25" t="s">
        <v>75</v>
      </c>
      <c r="D2712" s="25" t="s">
        <v>76</v>
      </c>
      <c r="E2712" s="25" t="s">
        <v>245</v>
      </c>
      <c r="F2712" s="25" t="s">
        <v>185</v>
      </c>
      <c r="G2712" s="26" t="n">
        <v>2938.67</v>
      </c>
      <c r="H2712" s="27" t="n">
        <v>8775</v>
      </c>
      <c r="I2712" s="25" t="s">
        <v>246</v>
      </c>
      <c r="K2712" s="25" t="n">
        <v>1987</v>
      </c>
      <c r="L2712" s="25" t="s">
        <v>186</v>
      </c>
      <c r="M2712" s="25" t="s">
        <v>171</v>
      </c>
      <c r="N2712" s="28" t="n">
        <v>550</v>
      </c>
      <c r="O2712" s="25" t="s">
        <v>54</v>
      </c>
      <c r="P2712" s="29" t="n">
        <v>42837</v>
      </c>
      <c r="Q2712" s="29" t="n">
        <v>42902</v>
      </c>
      <c r="R2712" s="28" t="n">
        <v>544</v>
      </c>
      <c r="S2712" s="28" t="n">
        <f aca="false">IF(O2712="Won",R2712,IF(O2712="Lost",0,N2712))</f>
        <v>544</v>
      </c>
      <c r="T2712" s="30" t="n">
        <f aca="false">IF(AND(P2712&lt;&gt;"",Q2712&lt;&gt;""),Q2712-P2712,"")</f>
        <v>65</v>
      </c>
      <c r="U2712" s="30" t="str">
        <f aca="false">IF(AND(O2712="Engaging",P2712&lt;&gt;""),'Leia-me'!$B$5-P2712,"")</f>
        <v/>
      </c>
      <c r="V2712" s="25" t="str">
        <f aca="false">IF(O2712&lt;&gt;"Engaging","",IF(U2712&lt;='Leia-me'!$B$6,"Saudável",IF(U2712&lt;='Leia-me'!$B$7,"Esfriando",IF(U2712&lt;='Leia-me'!$B$8,"Última chance","Zumbi"))))</f>
        <v/>
      </c>
      <c r="W2712" s="25" t="n">
        <f aca="false">IF(O2712="Won",1,IF(O2712="Lost",0,""))</f>
        <v>1</v>
      </c>
      <c r="Y2712" s="25" t="str">
        <f aca="false">IF(E2712="","Sim","")</f>
        <v/>
      </c>
    </row>
    <row r="2713" customFormat="false" ht="15" hidden="false" customHeight="false" outlineLevel="0" collapsed="false">
      <c r="A2713" s="25" t="s">
        <v>2971</v>
      </c>
      <c r="B2713" s="25" t="s">
        <v>67</v>
      </c>
      <c r="C2713" s="25" t="s">
        <v>75</v>
      </c>
      <c r="D2713" s="25" t="s">
        <v>76</v>
      </c>
      <c r="E2713" s="25" t="s">
        <v>257</v>
      </c>
      <c r="F2713" s="25" t="s">
        <v>146</v>
      </c>
      <c r="G2713" s="26" t="n">
        <v>441.08</v>
      </c>
      <c r="H2713" s="27" t="n">
        <v>1210</v>
      </c>
      <c r="I2713" s="25" t="s">
        <v>147</v>
      </c>
      <c r="K2713" s="25" t="n">
        <v>1984</v>
      </c>
      <c r="L2713" s="25" t="s">
        <v>186</v>
      </c>
      <c r="M2713" s="25" t="s">
        <v>171</v>
      </c>
      <c r="N2713" s="28" t="n">
        <v>550</v>
      </c>
      <c r="O2713" s="25" t="s">
        <v>54</v>
      </c>
      <c r="P2713" s="29" t="n">
        <v>42839</v>
      </c>
      <c r="Q2713" s="29" t="n">
        <v>42850</v>
      </c>
      <c r="R2713" s="28" t="n">
        <v>565</v>
      </c>
      <c r="S2713" s="28" t="n">
        <f aca="false">IF(O2713="Won",R2713,IF(O2713="Lost",0,N2713))</f>
        <v>565</v>
      </c>
      <c r="T2713" s="30" t="n">
        <f aca="false">IF(AND(P2713&lt;&gt;"",Q2713&lt;&gt;""),Q2713-P2713,"")</f>
        <v>11</v>
      </c>
      <c r="U2713" s="30" t="str">
        <f aca="false">IF(AND(O2713="Engaging",P2713&lt;&gt;""),'Leia-me'!$B$5-P2713,"")</f>
        <v/>
      </c>
      <c r="V2713" s="25" t="str">
        <f aca="false">IF(O2713&lt;&gt;"Engaging","",IF(U2713&lt;='Leia-me'!$B$6,"Saudável",IF(U2713&lt;='Leia-me'!$B$7,"Esfriando",IF(U2713&lt;='Leia-me'!$B$8,"Última chance","Zumbi"))))</f>
        <v/>
      </c>
      <c r="W2713" s="25" t="n">
        <f aca="false">IF(O2713="Won",1,IF(O2713="Lost",0,""))</f>
        <v>1</v>
      </c>
      <c r="Y2713" s="25" t="str">
        <f aca="false">IF(E2713="","Sim","")</f>
        <v/>
      </c>
    </row>
    <row r="2714" customFormat="false" ht="15" hidden="false" customHeight="false" outlineLevel="0" collapsed="false">
      <c r="A2714" s="25" t="s">
        <v>2972</v>
      </c>
      <c r="B2714" s="25" t="s">
        <v>67</v>
      </c>
      <c r="C2714" s="25" t="s">
        <v>75</v>
      </c>
      <c r="D2714" s="25" t="s">
        <v>76</v>
      </c>
      <c r="E2714" s="25" t="s">
        <v>162</v>
      </c>
      <c r="F2714" s="25" t="s">
        <v>155</v>
      </c>
      <c r="G2714" s="26" t="n">
        <v>5266.09</v>
      </c>
      <c r="H2714" s="27" t="n">
        <v>8595</v>
      </c>
      <c r="I2714" s="25" t="s">
        <v>147</v>
      </c>
      <c r="J2714" s="25" t="s">
        <v>156</v>
      </c>
      <c r="K2714" s="25" t="n">
        <v>1988</v>
      </c>
      <c r="L2714" s="25" t="s">
        <v>148</v>
      </c>
      <c r="M2714" s="25" t="s">
        <v>149</v>
      </c>
      <c r="N2714" s="28" t="n">
        <v>55</v>
      </c>
      <c r="O2714" s="25" t="s">
        <v>54</v>
      </c>
      <c r="P2714" s="29" t="n">
        <v>42839</v>
      </c>
      <c r="Q2714" s="29" t="n">
        <v>42849</v>
      </c>
      <c r="R2714" s="28" t="n">
        <v>54</v>
      </c>
      <c r="S2714" s="28" t="n">
        <f aca="false">IF(O2714="Won",R2714,IF(O2714="Lost",0,N2714))</f>
        <v>54</v>
      </c>
      <c r="T2714" s="30" t="n">
        <f aca="false">IF(AND(P2714&lt;&gt;"",Q2714&lt;&gt;""),Q2714-P2714,"")</f>
        <v>10</v>
      </c>
      <c r="U2714" s="30" t="str">
        <f aca="false">IF(AND(O2714="Engaging",P2714&lt;&gt;""),'Leia-me'!$B$5-P2714,"")</f>
        <v/>
      </c>
      <c r="V2714" s="25" t="str">
        <f aca="false">IF(O2714&lt;&gt;"Engaging","",IF(U2714&lt;='Leia-me'!$B$6,"Saudável",IF(U2714&lt;='Leia-me'!$B$7,"Esfriando",IF(U2714&lt;='Leia-me'!$B$8,"Última chance","Zumbi"))))</f>
        <v/>
      </c>
      <c r="W2714" s="25" t="n">
        <f aca="false">IF(O2714="Won",1,IF(O2714="Lost",0,""))</f>
        <v>1</v>
      </c>
      <c r="Y2714" s="25" t="str">
        <f aca="false">IF(E2714="","Sim","")</f>
        <v/>
      </c>
    </row>
    <row r="2715" customFormat="false" ht="15" hidden="false" customHeight="false" outlineLevel="0" collapsed="false">
      <c r="A2715" s="25" t="s">
        <v>2973</v>
      </c>
      <c r="B2715" s="25" t="s">
        <v>67</v>
      </c>
      <c r="C2715" s="25" t="s">
        <v>75</v>
      </c>
      <c r="D2715" s="25" t="s">
        <v>76</v>
      </c>
      <c r="E2715" s="25" t="s">
        <v>231</v>
      </c>
      <c r="F2715" s="25" t="s">
        <v>168</v>
      </c>
      <c r="G2715" s="26" t="n">
        <v>45.39</v>
      </c>
      <c r="H2715" s="27" t="n">
        <v>100</v>
      </c>
      <c r="I2715" s="25" t="s">
        <v>147</v>
      </c>
      <c r="J2715" s="25" t="s">
        <v>169</v>
      </c>
      <c r="K2715" s="25" t="n">
        <v>2012</v>
      </c>
      <c r="L2715" s="25" t="s">
        <v>186</v>
      </c>
      <c r="M2715" s="25" t="s">
        <v>171</v>
      </c>
      <c r="N2715" s="28" t="n">
        <v>550</v>
      </c>
      <c r="O2715" s="25" t="s">
        <v>54</v>
      </c>
      <c r="P2715" s="29" t="n">
        <v>42841</v>
      </c>
      <c r="Q2715" s="29" t="n">
        <v>42849</v>
      </c>
      <c r="R2715" s="28" t="n">
        <v>538</v>
      </c>
      <c r="S2715" s="28" t="n">
        <f aca="false">IF(O2715="Won",R2715,IF(O2715="Lost",0,N2715))</f>
        <v>538</v>
      </c>
      <c r="T2715" s="30" t="n">
        <f aca="false">IF(AND(P2715&lt;&gt;"",Q2715&lt;&gt;""),Q2715-P2715,"")</f>
        <v>8</v>
      </c>
      <c r="U2715" s="30" t="str">
        <f aca="false">IF(AND(O2715="Engaging",P2715&lt;&gt;""),'Leia-me'!$B$5-P2715,"")</f>
        <v/>
      </c>
      <c r="V2715" s="25" t="str">
        <f aca="false">IF(O2715&lt;&gt;"Engaging","",IF(U2715&lt;='Leia-me'!$B$6,"Saudável",IF(U2715&lt;='Leia-me'!$B$7,"Esfriando",IF(U2715&lt;='Leia-me'!$B$8,"Última chance","Zumbi"))))</f>
        <v/>
      </c>
      <c r="W2715" s="25" t="n">
        <f aca="false">IF(O2715="Won",1,IF(O2715="Lost",0,""))</f>
        <v>1</v>
      </c>
      <c r="Y2715" s="25" t="str">
        <f aca="false">IF(E2715="","Sim","")</f>
        <v/>
      </c>
    </row>
    <row r="2716" customFormat="false" ht="15" hidden="false" customHeight="false" outlineLevel="0" collapsed="false">
      <c r="A2716" s="25" t="s">
        <v>2974</v>
      </c>
      <c r="B2716" s="25" t="s">
        <v>67</v>
      </c>
      <c r="C2716" s="25" t="s">
        <v>75</v>
      </c>
      <c r="D2716" s="25" t="s">
        <v>76</v>
      </c>
      <c r="E2716" s="25" t="s">
        <v>164</v>
      </c>
      <c r="F2716" s="25" t="s">
        <v>165</v>
      </c>
      <c r="G2716" s="26" t="n">
        <v>217.87</v>
      </c>
      <c r="H2716" s="27" t="n">
        <v>551</v>
      </c>
      <c r="I2716" s="25" t="s">
        <v>147</v>
      </c>
      <c r="K2716" s="25" t="n">
        <v>1998</v>
      </c>
      <c r="L2716" s="25" t="s">
        <v>148</v>
      </c>
      <c r="M2716" s="25" t="s">
        <v>149</v>
      </c>
      <c r="N2716" s="28" t="n">
        <v>55</v>
      </c>
      <c r="O2716" s="25" t="s">
        <v>54</v>
      </c>
      <c r="P2716" s="29" t="n">
        <v>42841</v>
      </c>
      <c r="Q2716" s="29" t="n">
        <v>42848</v>
      </c>
      <c r="R2716" s="28" t="n">
        <v>68</v>
      </c>
      <c r="S2716" s="28" t="n">
        <f aca="false">IF(O2716="Won",R2716,IF(O2716="Lost",0,N2716))</f>
        <v>68</v>
      </c>
      <c r="T2716" s="30" t="n">
        <f aca="false">IF(AND(P2716&lt;&gt;"",Q2716&lt;&gt;""),Q2716-P2716,"")</f>
        <v>7</v>
      </c>
      <c r="U2716" s="30" t="str">
        <f aca="false">IF(AND(O2716="Engaging",P2716&lt;&gt;""),'Leia-me'!$B$5-P2716,"")</f>
        <v/>
      </c>
      <c r="V2716" s="25" t="str">
        <f aca="false">IF(O2716&lt;&gt;"Engaging","",IF(U2716&lt;='Leia-me'!$B$6,"Saudável",IF(U2716&lt;='Leia-me'!$B$7,"Esfriando",IF(U2716&lt;='Leia-me'!$B$8,"Última chance","Zumbi"))))</f>
        <v/>
      </c>
      <c r="W2716" s="25" t="n">
        <f aca="false">IF(O2716="Won",1,IF(O2716="Lost",0,""))</f>
        <v>1</v>
      </c>
      <c r="Y2716" s="25" t="str">
        <f aca="false">IF(E2716="","Sim","")</f>
        <v/>
      </c>
    </row>
    <row r="2717" customFormat="false" ht="15" hidden="false" customHeight="false" outlineLevel="0" collapsed="false">
      <c r="A2717" s="25" t="s">
        <v>2975</v>
      </c>
      <c r="B2717" s="25" t="s">
        <v>67</v>
      </c>
      <c r="C2717" s="25" t="s">
        <v>75</v>
      </c>
      <c r="D2717" s="25" t="s">
        <v>76</v>
      </c>
      <c r="E2717" s="25" t="s">
        <v>251</v>
      </c>
      <c r="F2717" s="25" t="s">
        <v>211</v>
      </c>
      <c r="G2717" s="26" t="n">
        <v>332.43</v>
      </c>
      <c r="H2717" s="27" t="n">
        <v>799</v>
      </c>
      <c r="I2717" s="25" t="s">
        <v>147</v>
      </c>
      <c r="K2717" s="25" t="n">
        <v>1995</v>
      </c>
      <c r="L2717" s="25" t="s">
        <v>186</v>
      </c>
      <c r="M2717" s="25" t="s">
        <v>171</v>
      </c>
      <c r="N2717" s="28" t="n">
        <v>550</v>
      </c>
      <c r="O2717" s="25" t="s">
        <v>55</v>
      </c>
      <c r="P2717" s="29" t="n">
        <v>42845</v>
      </c>
      <c r="Q2717" s="29" t="n">
        <v>42847</v>
      </c>
      <c r="R2717" s="28" t="n">
        <v>0</v>
      </c>
      <c r="S2717" s="28" t="n">
        <f aca="false">IF(O2717="Won",R2717,IF(O2717="Lost",0,N2717))</f>
        <v>0</v>
      </c>
      <c r="T2717" s="30" t="n">
        <f aca="false">IF(AND(P2717&lt;&gt;"",Q2717&lt;&gt;""),Q2717-P2717,"")</f>
        <v>2</v>
      </c>
      <c r="U2717" s="30" t="str">
        <f aca="false">IF(AND(O2717="Engaging",P2717&lt;&gt;""),'Leia-me'!$B$5-P2717,"")</f>
        <v/>
      </c>
      <c r="V2717" s="25" t="str">
        <f aca="false">IF(O2717&lt;&gt;"Engaging","",IF(U2717&lt;='Leia-me'!$B$6,"Saudável",IF(U2717&lt;='Leia-me'!$B$7,"Esfriando",IF(U2717&lt;='Leia-me'!$B$8,"Última chance","Zumbi"))))</f>
        <v/>
      </c>
      <c r="W2717" s="25" t="n">
        <f aca="false">IF(O2717="Won",1,IF(O2717="Lost",0,""))</f>
        <v>0</v>
      </c>
      <c r="Y2717" s="25" t="str">
        <f aca="false">IF(E2717="","Sim","")</f>
        <v/>
      </c>
    </row>
    <row r="2718" customFormat="false" ht="15" hidden="false" customHeight="false" outlineLevel="0" collapsed="false">
      <c r="A2718" s="25" t="s">
        <v>2976</v>
      </c>
      <c r="B2718" s="25" t="s">
        <v>67</v>
      </c>
      <c r="C2718" s="25" t="s">
        <v>75</v>
      </c>
      <c r="D2718" s="25" t="s">
        <v>76</v>
      </c>
      <c r="E2718" s="25" t="s">
        <v>184</v>
      </c>
      <c r="F2718" s="25" t="s">
        <v>185</v>
      </c>
      <c r="G2718" s="26" t="n">
        <v>1520.66</v>
      </c>
      <c r="H2718" s="27" t="n">
        <v>1806</v>
      </c>
      <c r="I2718" s="25" t="s">
        <v>147</v>
      </c>
      <c r="K2718" s="25" t="n">
        <v>2005</v>
      </c>
      <c r="L2718" s="25" t="s">
        <v>186</v>
      </c>
      <c r="M2718" s="25" t="s">
        <v>171</v>
      </c>
      <c r="N2718" s="28" t="n">
        <v>550</v>
      </c>
      <c r="O2718" s="25" t="s">
        <v>54</v>
      </c>
      <c r="P2718" s="29" t="n">
        <v>42845</v>
      </c>
      <c r="Q2718" s="29" t="n">
        <v>42854</v>
      </c>
      <c r="R2718" s="28" t="n">
        <v>657</v>
      </c>
      <c r="S2718" s="28" t="n">
        <f aca="false">IF(O2718="Won",R2718,IF(O2718="Lost",0,N2718))</f>
        <v>657</v>
      </c>
      <c r="T2718" s="30" t="n">
        <f aca="false">IF(AND(P2718&lt;&gt;"",Q2718&lt;&gt;""),Q2718-P2718,"")</f>
        <v>9</v>
      </c>
      <c r="U2718" s="30" t="str">
        <f aca="false">IF(AND(O2718="Engaging",P2718&lt;&gt;""),'Leia-me'!$B$5-P2718,"")</f>
        <v/>
      </c>
      <c r="V2718" s="25" t="str">
        <f aca="false">IF(O2718&lt;&gt;"Engaging","",IF(U2718&lt;='Leia-me'!$B$6,"Saudável",IF(U2718&lt;='Leia-me'!$B$7,"Esfriando",IF(U2718&lt;='Leia-me'!$B$8,"Última chance","Zumbi"))))</f>
        <v/>
      </c>
      <c r="W2718" s="25" t="n">
        <f aca="false">IF(O2718="Won",1,IF(O2718="Lost",0,""))</f>
        <v>1</v>
      </c>
      <c r="Y2718" s="25" t="str">
        <f aca="false">IF(E2718="","Sim","")</f>
        <v/>
      </c>
    </row>
    <row r="2719" customFormat="false" ht="15" hidden="false" customHeight="false" outlineLevel="0" collapsed="false">
      <c r="A2719" s="25" t="s">
        <v>2977</v>
      </c>
      <c r="B2719" s="25" t="s">
        <v>67</v>
      </c>
      <c r="C2719" s="25" t="s">
        <v>75</v>
      </c>
      <c r="D2719" s="25" t="s">
        <v>76</v>
      </c>
      <c r="E2719" s="25" t="s">
        <v>225</v>
      </c>
      <c r="F2719" s="25" t="s">
        <v>211</v>
      </c>
      <c r="G2719" s="26" t="n">
        <v>1376.8</v>
      </c>
      <c r="H2719" s="27" t="n">
        <v>1165</v>
      </c>
      <c r="I2719" s="25" t="s">
        <v>226</v>
      </c>
      <c r="K2719" s="25" t="n">
        <v>1988</v>
      </c>
      <c r="L2719" s="25" t="s">
        <v>186</v>
      </c>
      <c r="M2719" s="25" t="s">
        <v>171</v>
      </c>
      <c r="N2719" s="28" t="n">
        <v>550</v>
      </c>
      <c r="O2719" s="25" t="s">
        <v>54</v>
      </c>
      <c r="P2719" s="29" t="n">
        <v>42845</v>
      </c>
      <c r="Q2719" s="29" t="n">
        <v>42916</v>
      </c>
      <c r="R2719" s="28" t="n">
        <v>628</v>
      </c>
      <c r="S2719" s="28" t="n">
        <f aca="false">IF(O2719="Won",R2719,IF(O2719="Lost",0,N2719))</f>
        <v>628</v>
      </c>
      <c r="T2719" s="30" t="n">
        <f aca="false">IF(AND(P2719&lt;&gt;"",Q2719&lt;&gt;""),Q2719-P2719,"")</f>
        <v>71</v>
      </c>
      <c r="U2719" s="30" t="str">
        <f aca="false">IF(AND(O2719="Engaging",P2719&lt;&gt;""),'Leia-me'!$B$5-P2719,"")</f>
        <v/>
      </c>
      <c r="V2719" s="25" t="str">
        <f aca="false">IF(O2719&lt;&gt;"Engaging","",IF(U2719&lt;='Leia-me'!$B$6,"Saudável",IF(U2719&lt;='Leia-me'!$B$7,"Esfriando",IF(U2719&lt;='Leia-me'!$B$8,"Última chance","Zumbi"))))</f>
        <v/>
      </c>
      <c r="W2719" s="25" t="n">
        <f aca="false">IF(O2719="Won",1,IF(O2719="Lost",0,""))</f>
        <v>1</v>
      </c>
      <c r="Y2719" s="25" t="str">
        <f aca="false">IF(E2719="","Sim","")</f>
        <v/>
      </c>
    </row>
    <row r="2720" customFormat="false" ht="15" hidden="false" customHeight="false" outlineLevel="0" collapsed="false">
      <c r="A2720" s="25" t="s">
        <v>2978</v>
      </c>
      <c r="B2720" s="25" t="s">
        <v>67</v>
      </c>
      <c r="C2720" s="25" t="s">
        <v>75</v>
      </c>
      <c r="D2720" s="25" t="s">
        <v>76</v>
      </c>
      <c r="E2720" s="25" t="s">
        <v>184</v>
      </c>
      <c r="F2720" s="25" t="s">
        <v>185</v>
      </c>
      <c r="G2720" s="26" t="n">
        <v>1520.66</v>
      </c>
      <c r="H2720" s="27" t="n">
        <v>1806</v>
      </c>
      <c r="I2720" s="25" t="s">
        <v>147</v>
      </c>
      <c r="K2720" s="25" t="n">
        <v>2005</v>
      </c>
      <c r="L2720" s="25" t="s">
        <v>170</v>
      </c>
      <c r="M2720" s="25" t="s">
        <v>171</v>
      </c>
      <c r="N2720" s="28" t="n">
        <v>1096</v>
      </c>
      <c r="O2720" s="25" t="s">
        <v>54</v>
      </c>
      <c r="P2720" s="29" t="n">
        <v>42845</v>
      </c>
      <c r="Q2720" s="29" t="n">
        <v>42901</v>
      </c>
      <c r="R2720" s="28" t="n">
        <v>1183</v>
      </c>
      <c r="S2720" s="28" t="n">
        <f aca="false">IF(O2720="Won",R2720,IF(O2720="Lost",0,N2720))</f>
        <v>1183</v>
      </c>
      <c r="T2720" s="30" t="n">
        <f aca="false">IF(AND(P2720&lt;&gt;"",Q2720&lt;&gt;""),Q2720-P2720,"")</f>
        <v>56</v>
      </c>
      <c r="U2720" s="30" t="str">
        <f aca="false">IF(AND(O2720="Engaging",P2720&lt;&gt;""),'Leia-me'!$B$5-P2720,"")</f>
        <v/>
      </c>
      <c r="V2720" s="25" t="str">
        <f aca="false">IF(O2720&lt;&gt;"Engaging","",IF(U2720&lt;='Leia-me'!$B$6,"Saudável",IF(U2720&lt;='Leia-me'!$B$7,"Esfriando",IF(U2720&lt;='Leia-me'!$B$8,"Última chance","Zumbi"))))</f>
        <v/>
      </c>
      <c r="W2720" s="25" t="n">
        <f aca="false">IF(O2720="Won",1,IF(O2720="Lost",0,""))</f>
        <v>1</v>
      </c>
      <c r="Y2720" s="25" t="str">
        <f aca="false">IF(E2720="","Sim","")</f>
        <v/>
      </c>
    </row>
    <row r="2721" customFormat="false" ht="15" hidden="false" customHeight="false" outlineLevel="0" collapsed="false">
      <c r="A2721" s="25" t="s">
        <v>2979</v>
      </c>
      <c r="B2721" s="25" t="s">
        <v>67</v>
      </c>
      <c r="C2721" s="25" t="s">
        <v>75</v>
      </c>
      <c r="D2721" s="25" t="s">
        <v>76</v>
      </c>
      <c r="E2721" s="25" t="s">
        <v>164</v>
      </c>
      <c r="F2721" s="25" t="s">
        <v>165</v>
      </c>
      <c r="G2721" s="26" t="n">
        <v>217.87</v>
      </c>
      <c r="H2721" s="27" t="n">
        <v>551</v>
      </c>
      <c r="I2721" s="25" t="s">
        <v>147</v>
      </c>
      <c r="K2721" s="25" t="n">
        <v>1998</v>
      </c>
      <c r="L2721" s="25" t="s">
        <v>178</v>
      </c>
      <c r="M2721" s="25" t="s">
        <v>171</v>
      </c>
      <c r="N2721" s="28" t="n">
        <v>5482</v>
      </c>
      <c r="O2721" s="25" t="s">
        <v>54</v>
      </c>
      <c r="P2721" s="29" t="n">
        <v>42845</v>
      </c>
      <c r="Q2721" s="29" t="n">
        <v>42950</v>
      </c>
      <c r="R2721" s="28" t="n">
        <v>5203</v>
      </c>
      <c r="S2721" s="28" t="n">
        <f aca="false">IF(O2721="Won",R2721,IF(O2721="Lost",0,N2721))</f>
        <v>5203</v>
      </c>
      <c r="T2721" s="30" t="n">
        <f aca="false">IF(AND(P2721&lt;&gt;"",Q2721&lt;&gt;""),Q2721-P2721,"")</f>
        <v>105</v>
      </c>
      <c r="U2721" s="30" t="str">
        <f aca="false">IF(AND(O2721="Engaging",P2721&lt;&gt;""),'Leia-me'!$B$5-P2721,"")</f>
        <v/>
      </c>
      <c r="V2721" s="25" t="str">
        <f aca="false">IF(O2721&lt;&gt;"Engaging","",IF(U2721&lt;='Leia-me'!$B$6,"Saudável",IF(U2721&lt;='Leia-me'!$B$7,"Esfriando",IF(U2721&lt;='Leia-me'!$B$8,"Última chance","Zumbi"))))</f>
        <v/>
      </c>
      <c r="W2721" s="25" t="n">
        <f aca="false">IF(O2721="Won",1,IF(O2721="Lost",0,""))</f>
        <v>1</v>
      </c>
      <c r="Y2721" s="25" t="str">
        <f aca="false">IF(E2721="","Sim","")</f>
        <v/>
      </c>
    </row>
    <row r="2722" customFormat="false" ht="15" hidden="false" customHeight="false" outlineLevel="0" collapsed="false">
      <c r="A2722" s="25" t="s">
        <v>2980</v>
      </c>
      <c r="B2722" s="25" t="s">
        <v>67</v>
      </c>
      <c r="C2722" s="25" t="s">
        <v>75</v>
      </c>
      <c r="D2722" s="25" t="s">
        <v>76</v>
      </c>
      <c r="E2722" s="25" t="s">
        <v>154</v>
      </c>
      <c r="F2722" s="25" t="s">
        <v>155</v>
      </c>
      <c r="G2722" s="26" t="n">
        <v>86.68</v>
      </c>
      <c r="H2722" s="27" t="n">
        <v>187</v>
      </c>
      <c r="I2722" s="25" t="s">
        <v>147</v>
      </c>
      <c r="J2722" s="25" t="s">
        <v>156</v>
      </c>
      <c r="K2722" s="25" t="n">
        <v>2007</v>
      </c>
      <c r="L2722" s="25" t="s">
        <v>148</v>
      </c>
      <c r="M2722" s="25" t="s">
        <v>149</v>
      </c>
      <c r="N2722" s="28" t="n">
        <v>55</v>
      </c>
      <c r="O2722" s="25" t="s">
        <v>54</v>
      </c>
      <c r="P2722" s="29" t="n">
        <v>42845</v>
      </c>
      <c r="Q2722" s="29" t="n">
        <v>42852</v>
      </c>
      <c r="R2722" s="28" t="n">
        <v>56</v>
      </c>
      <c r="S2722" s="28" t="n">
        <f aca="false">IF(O2722="Won",R2722,IF(O2722="Lost",0,N2722))</f>
        <v>56</v>
      </c>
      <c r="T2722" s="30" t="n">
        <f aca="false">IF(AND(P2722&lt;&gt;"",Q2722&lt;&gt;""),Q2722-P2722,"")</f>
        <v>7</v>
      </c>
      <c r="U2722" s="30" t="str">
        <f aca="false">IF(AND(O2722="Engaging",P2722&lt;&gt;""),'Leia-me'!$B$5-P2722,"")</f>
        <v/>
      </c>
      <c r="V2722" s="25" t="str">
        <f aca="false">IF(O2722&lt;&gt;"Engaging","",IF(U2722&lt;='Leia-me'!$B$6,"Saudável",IF(U2722&lt;='Leia-me'!$B$7,"Esfriando",IF(U2722&lt;='Leia-me'!$B$8,"Última chance","Zumbi"))))</f>
        <v/>
      </c>
      <c r="W2722" s="25" t="n">
        <f aca="false">IF(O2722="Won",1,IF(O2722="Lost",0,""))</f>
        <v>1</v>
      </c>
      <c r="Y2722" s="25" t="str">
        <f aca="false">IF(E2722="","Sim","")</f>
        <v/>
      </c>
    </row>
    <row r="2723" customFormat="false" ht="15" hidden="false" customHeight="false" outlineLevel="0" collapsed="false">
      <c r="A2723" s="25" t="s">
        <v>2981</v>
      </c>
      <c r="B2723" s="25" t="s">
        <v>67</v>
      </c>
      <c r="C2723" s="25" t="s">
        <v>75</v>
      </c>
      <c r="D2723" s="25" t="s">
        <v>76</v>
      </c>
      <c r="E2723" s="25" t="s">
        <v>167</v>
      </c>
      <c r="F2723" s="25" t="s">
        <v>168</v>
      </c>
      <c r="G2723" s="26" t="n">
        <v>2173.98</v>
      </c>
      <c r="H2723" s="27" t="n">
        <v>2928</v>
      </c>
      <c r="I2723" s="25" t="s">
        <v>147</v>
      </c>
      <c r="J2723" s="25" t="s">
        <v>169</v>
      </c>
      <c r="K2723" s="25" t="n">
        <v>1995</v>
      </c>
      <c r="L2723" s="25" t="s">
        <v>160</v>
      </c>
      <c r="M2723" s="25" t="s">
        <v>149</v>
      </c>
      <c r="N2723" s="28" t="n">
        <v>3393</v>
      </c>
      <c r="O2723" s="25" t="s">
        <v>55</v>
      </c>
      <c r="P2723" s="29" t="n">
        <v>42846</v>
      </c>
      <c r="Q2723" s="29" t="n">
        <v>42847</v>
      </c>
      <c r="R2723" s="28" t="n">
        <v>0</v>
      </c>
      <c r="S2723" s="28" t="n">
        <f aca="false">IF(O2723="Won",R2723,IF(O2723="Lost",0,N2723))</f>
        <v>0</v>
      </c>
      <c r="T2723" s="30" t="n">
        <f aca="false">IF(AND(P2723&lt;&gt;"",Q2723&lt;&gt;""),Q2723-P2723,"")</f>
        <v>1</v>
      </c>
      <c r="U2723" s="30" t="str">
        <f aca="false">IF(AND(O2723="Engaging",P2723&lt;&gt;""),'Leia-me'!$B$5-P2723,"")</f>
        <v/>
      </c>
      <c r="V2723" s="25" t="str">
        <f aca="false">IF(O2723&lt;&gt;"Engaging","",IF(U2723&lt;='Leia-me'!$B$6,"Saudável",IF(U2723&lt;='Leia-me'!$B$7,"Esfriando",IF(U2723&lt;='Leia-me'!$B$8,"Última chance","Zumbi"))))</f>
        <v/>
      </c>
      <c r="W2723" s="25" t="n">
        <f aca="false">IF(O2723="Won",1,IF(O2723="Lost",0,""))</f>
        <v>0</v>
      </c>
      <c r="Y2723" s="25" t="str">
        <f aca="false">IF(E2723="","Sim","")</f>
        <v/>
      </c>
    </row>
    <row r="2724" customFormat="false" ht="15" hidden="false" customHeight="false" outlineLevel="0" collapsed="false">
      <c r="A2724" s="25" t="s">
        <v>2982</v>
      </c>
      <c r="B2724" s="25" t="s">
        <v>67</v>
      </c>
      <c r="C2724" s="25" t="s">
        <v>75</v>
      </c>
      <c r="D2724" s="25" t="s">
        <v>76</v>
      </c>
      <c r="E2724" s="25" t="s">
        <v>145</v>
      </c>
      <c r="F2724" s="25" t="s">
        <v>146</v>
      </c>
      <c r="G2724" s="26" t="n">
        <v>3922.42</v>
      </c>
      <c r="H2724" s="27" t="n">
        <v>6837</v>
      </c>
      <c r="I2724" s="25" t="s">
        <v>147</v>
      </c>
      <c r="K2724" s="25" t="n">
        <v>1992</v>
      </c>
      <c r="L2724" s="25" t="s">
        <v>160</v>
      </c>
      <c r="M2724" s="25" t="s">
        <v>149</v>
      </c>
      <c r="N2724" s="28" t="n">
        <v>3393</v>
      </c>
      <c r="O2724" s="25" t="s">
        <v>55</v>
      </c>
      <c r="P2724" s="29" t="n">
        <v>42846</v>
      </c>
      <c r="Q2724" s="29" t="n">
        <v>42857</v>
      </c>
      <c r="R2724" s="28" t="n">
        <v>0</v>
      </c>
      <c r="S2724" s="28" t="n">
        <f aca="false">IF(O2724="Won",R2724,IF(O2724="Lost",0,N2724))</f>
        <v>0</v>
      </c>
      <c r="T2724" s="30" t="n">
        <f aca="false">IF(AND(P2724&lt;&gt;"",Q2724&lt;&gt;""),Q2724-P2724,"")</f>
        <v>11</v>
      </c>
      <c r="U2724" s="30" t="str">
        <f aca="false">IF(AND(O2724="Engaging",P2724&lt;&gt;""),'Leia-me'!$B$5-P2724,"")</f>
        <v/>
      </c>
      <c r="V2724" s="25" t="str">
        <f aca="false">IF(O2724&lt;&gt;"Engaging","",IF(U2724&lt;='Leia-me'!$B$6,"Saudável",IF(U2724&lt;='Leia-me'!$B$7,"Esfriando",IF(U2724&lt;='Leia-me'!$B$8,"Última chance","Zumbi"))))</f>
        <v/>
      </c>
      <c r="W2724" s="25" t="n">
        <f aca="false">IF(O2724="Won",1,IF(O2724="Lost",0,""))</f>
        <v>0</v>
      </c>
      <c r="Y2724" s="25" t="str">
        <f aca="false">IF(E2724="","Sim","")</f>
        <v/>
      </c>
    </row>
    <row r="2725" customFormat="false" ht="15" hidden="false" customHeight="false" outlineLevel="0" collapsed="false">
      <c r="A2725" s="25" t="s">
        <v>2983</v>
      </c>
      <c r="B2725" s="25" t="s">
        <v>67</v>
      </c>
      <c r="C2725" s="25" t="s">
        <v>75</v>
      </c>
      <c r="D2725" s="25" t="s">
        <v>76</v>
      </c>
      <c r="E2725" s="25" t="s">
        <v>225</v>
      </c>
      <c r="F2725" s="25" t="s">
        <v>211</v>
      </c>
      <c r="G2725" s="26" t="n">
        <v>1376.8</v>
      </c>
      <c r="H2725" s="27" t="n">
        <v>1165</v>
      </c>
      <c r="I2725" s="25" t="s">
        <v>226</v>
      </c>
      <c r="K2725" s="25" t="n">
        <v>1988</v>
      </c>
      <c r="L2725" s="25" t="s">
        <v>148</v>
      </c>
      <c r="M2725" s="25" t="s">
        <v>149</v>
      </c>
      <c r="N2725" s="28" t="n">
        <v>55</v>
      </c>
      <c r="O2725" s="25" t="s">
        <v>54</v>
      </c>
      <c r="P2725" s="29" t="n">
        <v>42846</v>
      </c>
      <c r="Q2725" s="29" t="n">
        <v>42847</v>
      </c>
      <c r="R2725" s="28" t="n">
        <v>55</v>
      </c>
      <c r="S2725" s="28" t="n">
        <f aca="false">IF(O2725="Won",R2725,IF(O2725="Lost",0,N2725))</f>
        <v>55</v>
      </c>
      <c r="T2725" s="30" t="n">
        <f aca="false">IF(AND(P2725&lt;&gt;"",Q2725&lt;&gt;""),Q2725-P2725,"")</f>
        <v>1</v>
      </c>
      <c r="U2725" s="30" t="str">
        <f aca="false">IF(AND(O2725="Engaging",P2725&lt;&gt;""),'Leia-me'!$B$5-P2725,"")</f>
        <v/>
      </c>
      <c r="V2725" s="25" t="str">
        <f aca="false">IF(O2725&lt;&gt;"Engaging","",IF(U2725&lt;='Leia-me'!$B$6,"Saudável",IF(U2725&lt;='Leia-me'!$B$7,"Esfriando",IF(U2725&lt;='Leia-me'!$B$8,"Última chance","Zumbi"))))</f>
        <v/>
      </c>
      <c r="W2725" s="25" t="n">
        <f aca="false">IF(O2725="Won",1,IF(O2725="Lost",0,""))</f>
        <v>1</v>
      </c>
      <c r="Y2725" s="25" t="str">
        <f aca="false">IF(E2725="","Sim","")</f>
        <v/>
      </c>
    </row>
    <row r="2726" customFormat="false" ht="15" hidden="false" customHeight="false" outlineLevel="0" collapsed="false">
      <c r="A2726" s="25" t="s">
        <v>2984</v>
      </c>
      <c r="B2726" s="25" t="s">
        <v>67</v>
      </c>
      <c r="C2726" s="25" t="s">
        <v>75</v>
      </c>
      <c r="D2726" s="25" t="s">
        <v>76</v>
      </c>
      <c r="E2726" s="25" t="s">
        <v>169</v>
      </c>
      <c r="F2726" s="25" t="s">
        <v>168</v>
      </c>
      <c r="G2726" s="26" t="n">
        <v>2403.58</v>
      </c>
      <c r="H2726" s="27" t="n">
        <v>8801</v>
      </c>
      <c r="I2726" s="25" t="s">
        <v>147</v>
      </c>
      <c r="K2726" s="25" t="n">
        <v>1986</v>
      </c>
      <c r="L2726" s="25" t="s">
        <v>186</v>
      </c>
      <c r="M2726" s="25" t="s">
        <v>171</v>
      </c>
      <c r="N2726" s="28" t="n">
        <v>550</v>
      </c>
      <c r="O2726" s="25" t="s">
        <v>54</v>
      </c>
      <c r="P2726" s="29" t="n">
        <v>42847</v>
      </c>
      <c r="Q2726" s="29" t="n">
        <v>42959</v>
      </c>
      <c r="R2726" s="28" t="n">
        <v>570</v>
      </c>
      <c r="S2726" s="28" t="n">
        <f aca="false">IF(O2726="Won",R2726,IF(O2726="Lost",0,N2726))</f>
        <v>570</v>
      </c>
      <c r="T2726" s="30" t="n">
        <f aca="false">IF(AND(P2726&lt;&gt;"",Q2726&lt;&gt;""),Q2726-P2726,"")</f>
        <v>112</v>
      </c>
      <c r="U2726" s="30" t="str">
        <f aca="false">IF(AND(O2726="Engaging",P2726&lt;&gt;""),'Leia-me'!$B$5-P2726,"")</f>
        <v/>
      </c>
      <c r="V2726" s="25" t="str">
        <f aca="false">IF(O2726&lt;&gt;"Engaging","",IF(U2726&lt;='Leia-me'!$B$6,"Saudável",IF(U2726&lt;='Leia-me'!$B$7,"Esfriando",IF(U2726&lt;='Leia-me'!$B$8,"Última chance","Zumbi"))))</f>
        <v/>
      </c>
      <c r="W2726" s="25" t="n">
        <f aca="false">IF(O2726="Won",1,IF(O2726="Lost",0,""))</f>
        <v>1</v>
      </c>
      <c r="Y2726" s="25" t="str">
        <f aca="false">IF(E2726="","Sim","")</f>
        <v/>
      </c>
    </row>
    <row r="2727" customFormat="false" ht="15" hidden="false" customHeight="false" outlineLevel="0" collapsed="false">
      <c r="A2727" s="25" t="s">
        <v>2985</v>
      </c>
      <c r="B2727" s="25" t="s">
        <v>67</v>
      </c>
      <c r="C2727" s="25" t="s">
        <v>75</v>
      </c>
      <c r="D2727" s="25" t="s">
        <v>76</v>
      </c>
      <c r="E2727" s="25" t="s">
        <v>240</v>
      </c>
      <c r="F2727" s="25" t="s">
        <v>185</v>
      </c>
      <c r="G2727" s="26" t="n">
        <v>1223.72</v>
      </c>
      <c r="H2727" s="27" t="n">
        <v>2497</v>
      </c>
      <c r="I2727" s="25" t="s">
        <v>241</v>
      </c>
      <c r="K2727" s="25" t="n">
        <v>2000</v>
      </c>
      <c r="L2727" s="25" t="s">
        <v>186</v>
      </c>
      <c r="M2727" s="25" t="s">
        <v>171</v>
      </c>
      <c r="N2727" s="28" t="n">
        <v>550</v>
      </c>
      <c r="O2727" s="25" t="s">
        <v>54</v>
      </c>
      <c r="P2727" s="29" t="n">
        <v>42849</v>
      </c>
      <c r="Q2727" s="29" t="n">
        <v>42851</v>
      </c>
      <c r="R2727" s="28" t="n">
        <v>580</v>
      </c>
      <c r="S2727" s="28" t="n">
        <f aca="false">IF(O2727="Won",R2727,IF(O2727="Lost",0,N2727))</f>
        <v>580</v>
      </c>
      <c r="T2727" s="30" t="n">
        <f aca="false">IF(AND(P2727&lt;&gt;"",Q2727&lt;&gt;""),Q2727-P2727,"")</f>
        <v>2</v>
      </c>
      <c r="U2727" s="30" t="str">
        <f aca="false">IF(AND(O2727="Engaging",P2727&lt;&gt;""),'Leia-me'!$B$5-P2727,"")</f>
        <v/>
      </c>
      <c r="V2727" s="25" t="str">
        <f aca="false">IF(O2727&lt;&gt;"Engaging","",IF(U2727&lt;='Leia-me'!$B$6,"Saudável",IF(U2727&lt;='Leia-me'!$B$7,"Esfriando",IF(U2727&lt;='Leia-me'!$B$8,"Última chance","Zumbi"))))</f>
        <v/>
      </c>
      <c r="W2727" s="25" t="n">
        <f aca="false">IF(O2727="Won",1,IF(O2727="Lost",0,""))</f>
        <v>1</v>
      </c>
      <c r="Y2727" s="25" t="str">
        <f aca="false">IF(E2727="","Sim","")</f>
        <v/>
      </c>
    </row>
    <row r="2728" customFormat="false" ht="15" hidden="false" customHeight="false" outlineLevel="0" collapsed="false">
      <c r="A2728" s="25" t="s">
        <v>2986</v>
      </c>
      <c r="B2728" s="25" t="s">
        <v>67</v>
      </c>
      <c r="C2728" s="25" t="s">
        <v>75</v>
      </c>
      <c r="D2728" s="25" t="s">
        <v>76</v>
      </c>
      <c r="E2728" s="25" t="s">
        <v>207</v>
      </c>
      <c r="F2728" s="25" t="s">
        <v>168</v>
      </c>
      <c r="G2728" s="26" t="n">
        <v>375.43</v>
      </c>
      <c r="H2728" s="27" t="n">
        <v>1190</v>
      </c>
      <c r="I2728" s="25" t="s">
        <v>147</v>
      </c>
      <c r="K2728" s="25" t="n">
        <v>1985</v>
      </c>
      <c r="L2728" s="25" t="s">
        <v>186</v>
      </c>
      <c r="M2728" s="25" t="s">
        <v>171</v>
      </c>
      <c r="N2728" s="28" t="n">
        <v>550</v>
      </c>
      <c r="O2728" s="25" t="s">
        <v>55</v>
      </c>
      <c r="P2728" s="29" t="n">
        <v>42853</v>
      </c>
      <c r="Q2728" s="29" t="n">
        <v>42962</v>
      </c>
      <c r="R2728" s="28" t="n">
        <v>0</v>
      </c>
      <c r="S2728" s="28" t="n">
        <f aca="false">IF(O2728="Won",R2728,IF(O2728="Lost",0,N2728))</f>
        <v>0</v>
      </c>
      <c r="T2728" s="30" t="n">
        <f aca="false">IF(AND(P2728&lt;&gt;"",Q2728&lt;&gt;""),Q2728-P2728,"")</f>
        <v>109</v>
      </c>
      <c r="U2728" s="30" t="str">
        <f aca="false">IF(AND(O2728="Engaging",P2728&lt;&gt;""),'Leia-me'!$B$5-P2728,"")</f>
        <v/>
      </c>
      <c r="V2728" s="25" t="str">
        <f aca="false">IF(O2728&lt;&gt;"Engaging","",IF(U2728&lt;='Leia-me'!$B$6,"Saudável",IF(U2728&lt;='Leia-me'!$B$7,"Esfriando",IF(U2728&lt;='Leia-me'!$B$8,"Última chance","Zumbi"))))</f>
        <v/>
      </c>
      <c r="W2728" s="25" t="n">
        <f aca="false">IF(O2728="Won",1,IF(O2728="Lost",0,""))</f>
        <v>0</v>
      </c>
      <c r="Y2728" s="25" t="str">
        <f aca="false">IF(E2728="","Sim","")</f>
        <v/>
      </c>
    </row>
    <row r="2729" customFormat="false" ht="15" hidden="false" customHeight="false" outlineLevel="0" collapsed="false">
      <c r="A2729" s="25" t="s">
        <v>2987</v>
      </c>
      <c r="B2729" s="25" t="s">
        <v>67</v>
      </c>
      <c r="C2729" s="25" t="s">
        <v>75</v>
      </c>
      <c r="D2729" s="25" t="s">
        <v>76</v>
      </c>
      <c r="E2729" s="25" t="s">
        <v>164</v>
      </c>
      <c r="F2729" s="25" t="s">
        <v>165</v>
      </c>
      <c r="G2729" s="26" t="n">
        <v>217.87</v>
      </c>
      <c r="H2729" s="27" t="n">
        <v>551</v>
      </c>
      <c r="I2729" s="25" t="s">
        <v>147</v>
      </c>
      <c r="K2729" s="25" t="n">
        <v>1998</v>
      </c>
      <c r="L2729" s="25" t="s">
        <v>186</v>
      </c>
      <c r="M2729" s="25" t="s">
        <v>171</v>
      </c>
      <c r="N2729" s="28" t="n">
        <v>550</v>
      </c>
      <c r="O2729" s="25" t="s">
        <v>54</v>
      </c>
      <c r="P2729" s="29" t="n">
        <v>42855</v>
      </c>
      <c r="Q2729" s="29" t="n">
        <v>42868</v>
      </c>
      <c r="R2729" s="28" t="n">
        <v>586</v>
      </c>
      <c r="S2729" s="28" t="n">
        <f aca="false">IF(O2729="Won",R2729,IF(O2729="Lost",0,N2729))</f>
        <v>586</v>
      </c>
      <c r="T2729" s="30" t="n">
        <f aca="false">IF(AND(P2729&lt;&gt;"",Q2729&lt;&gt;""),Q2729-P2729,"")</f>
        <v>13</v>
      </c>
      <c r="U2729" s="30" t="str">
        <f aca="false">IF(AND(O2729="Engaging",P2729&lt;&gt;""),'Leia-me'!$B$5-P2729,"")</f>
        <v/>
      </c>
      <c r="V2729" s="25" t="str">
        <f aca="false">IF(O2729&lt;&gt;"Engaging","",IF(U2729&lt;='Leia-me'!$B$6,"Saudável",IF(U2729&lt;='Leia-me'!$B$7,"Esfriando",IF(U2729&lt;='Leia-me'!$B$8,"Última chance","Zumbi"))))</f>
        <v/>
      </c>
      <c r="W2729" s="25" t="n">
        <f aca="false">IF(O2729="Won",1,IF(O2729="Lost",0,""))</f>
        <v>1</v>
      </c>
      <c r="Y2729" s="25" t="str">
        <f aca="false">IF(E2729="","Sim","")</f>
        <v/>
      </c>
    </row>
    <row r="2730" customFormat="false" ht="15" hidden="false" customHeight="false" outlineLevel="0" collapsed="false">
      <c r="A2730" s="25" t="s">
        <v>2988</v>
      </c>
      <c r="B2730" s="25" t="s">
        <v>67</v>
      </c>
      <c r="C2730" s="25" t="s">
        <v>75</v>
      </c>
      <c r="D2730" s="25" t="s">
        <v>76</v>
      </c>
      <c r="E2730" s="25" t="s">
        <v>195</v>
      </c>
      <c r="F2730" s="25" t="s">
        <v>185</v>
      </c>
      <c r="G2730" s="26" t="n">
        <v>8170.38</v>
      </c>
      <c r="H2730" s="27" t="n">
        <v>16499</v>
      </c>
      <c r="I2730" s="25" t="s">
        <v>196</v>
      </c>
      <c r="K2730" s="25" t="n">
        <v>1997</v>
      </c>
      <c r="L2730" s="25" t="s">
        <v>186</v>
      </c>
      <c r="M2730" s="25" t="s">
        <v>171</v>
      </c>
      <c r="N2730" s="28" t="n">
        <v>550</v>
      </c>
      <c r="O2730" s="25" t="s">
        <v>54</v>
      </c>
      <c r="P2730" s="29" t="n">
        <v>42856</v>
      </c>
      <c r="Q2730" s="29" t="n">
        <v>42958</v>
      </c>
      <c r="R2730" s="28" t="n">
        <v>543</v>
      </c>
      <c r="S2730" s="28" t="n">
        <f aca="false">IF(O2730="Won",R2730,IF(O2730="Lost",0,N2730))</f>
        <v>543</v>
      </c>
      <c r="T2730" s="30" t="n">
        <f aca="false">IF(AND(P2730&lt;&gt;"",Q2730&lt;&gt;""),Q2730-P2730,"")</f>
        <v>102</v>
      </c>
      <c r="U2730" s="30" t="str">
        <f aca="false">IF(AND(O2730="Engaging",P2730&lt;&gt;""),'Leia-me'!$B$5-P2730,"")</f>
        <v/>
      </c>
      <c r="V2730" s="25" t="str">
        <f aca="false">IF(O2730&lt;&gt;"Engaging","",IF(U2730&lt;='Leia-me'!$B$6,"Saudável",IF(U2730&lt;='Leia-me'!$B$7,"Esfriando",IF(U2730&lt;='Leia-me'!$B$8,"Última chance","Zumbi"))))</f>
        <v/>
      </c>
      <c r="W2730" s="25" t="n">
        <f aca="false">IF(O2730="Won",1,IF(O2730="Lost",0,""))</f>
        <v>1</v>
      </c>
      <c r="Y2730" s="25" t="str">
        <f aca="false">IF(E2730="","Sim","")</f>
        <v/>
      </c>
    </row>
    <row r="2731" customFormat="false" ht="15" hidden="false" customHeight="false" outlineLevel="0" collapsed="false">
      <c r="A2731" s="25" t="s">
        <v>2989</v>
      </c>
      <c r="B2731" s="25" t="s">
        <v>67</v>
      </c>
      <c r="C2731" s="25" t="s">
        <v>75</v>
      </c>
      <c r="D2731" s="25" t="s">
        <v>76</v>
      </c>
      <c r="E2731" s="25" t="s">
        <v>188</v>
      </c>
      <c r="F2731" s="25" t="s">
        <v>185</v>
      </c>
      <c r="G2731" s="26" t="n">
        <v>1008.06</v>
      </c>
      <c r="H2731" s="27" t="n">
        <v>1238</v>
      </c>
      <c r="I2731" s="25" t="s">
        <v>147</v>
      </c>
      <c r="K2731" s="25" t="n">
        <v>1983</v>
      </c>
      <c r="L2731" s="25" t="s">
        <v>186</v>
      </c>
      <c r="M2731" s="25" t="s">
        <v>171</v>
      </c>
      <c r="N2731" s="28" t="n">
        <v>550</v>
      </c>
      <c r="O2731" s="25" t="s">
        <v>54</v>
      </c>
      <c r="P2731" s="29" t="n">
        <v>42857</v>
      </c>
      <c r="Q2731" s="29" t="n">
        <v>42861</v>
      </c>
      <c r="R2731" s="28" t="n">
        <v>526</v>
      </c>
      <c r="S2731" s="28" t="n">
        <f aca="false">IF(O2731="Won",R2731,IF(O2731="Lost",0,N2731))</f>
        <v>526</v>
      </c>
      <c r="T2731" s="30" t="n">
        <f aca="false">IF(AND(P2731&lt;&gt;"",Q2731&lt;&gt;""),Q2731-P2731,"")</f>
        <v>4</v>
      </c>
      <c r="U2731" s="30" t="str">
        <f aca="false">IF(AND(O2731="Engaging",P2731&lt;&gt;""),'Leia-me'!$B$5-P2731,"")</f>
        <v/>
      </c>
      <c r="V2731" s="25" t="str">
        <f aca="false">IF(O2731&lt;&gt;"Engaging","",IF(U2731&lt;='Leia-me'!$B$6,"Saudável",IF(U2731&lt;='Leia-me'!$B$7,"Esfriando",IF(U2731&lt;='Leia-me'!$B$8,"Última chance","Zumbi"))))</f>
        <v/>
      </c>
      <c r="W2731" s="25" t="n">
        <f aca="false">IF(O2731="Won",1,IF(O2731="Lost",0,""))</f>
        <v>1</v>
      </c>
      <c r="Y2731" s="25" t="str">
        <f aca="false">IF(E2731="","Sim","")</f>
        <v/>
      </c>
    </row>
    <row r="2732" customFormat="false" ht="15" hidden="false" customHeight="false" outlineLevel="0" collapsed="false">
      <c r="A2732" s="25" t="s">
        <v>2990</v>
      </c>
      <c r="B2732" s="25" t="s">
        <v>67</v>
      </c>
      <c r="C2732" s="25" t="s">
        <v>75</v>
      </c>
      <c r="D2732" s="25" t="s">
        <v>76</v>
      </c>
      <c r="E2732" s="25" t="s">
        <v>184</v>
      </c>
      <c r="F2732" s="25" t="s">
        <v>185</v>
      </c>
      <c r="G2732" s="26" t="n">
        <v>1520.66</v>
      </c>
      <c r="H2732" s="27" t="n">
        <v>1806</v>
      </c>
      <c r="I2732" s="25" t="s">
        <v>147</v>
      </c>
      <c r="K2732" s="25" t="n">
        <v>2005</v>
      </c>
      <c r="L2732" s="25" t="s">
        <v>148</v>
      </c>
      <c r="M2732" s="25" t="s">
        <v>149</v>
      </c>
      <c r="N2732" s="28" t="n">
        <v>55</v>
      </c>
      <c r="O2732" s="25" t="s">
        <v>54</v>
      </c>
      <c r="P2732" s="29" t="n">
        <v>42858</v>
      </c>
      <c r="Q2732" s="29" t="n">
        <v>42869</v>
      </c>
      <c r="R2732" s="28" t="n">
        <v>60</v>
      </c>
      <c r="S2732" s="28" t="n">
        <f aca="false">IF(O2732="Won",R2732,IF(O2732="Lost",0,N2732))</f>
        <v>60</v>
      </c>
      <c r="T2732" s="30" t="n">
        <f aca="false">IF(AND(P2732&lt;&gt;"",Q2732&lt;&gt;""),Q2732-P2732,"")</f>
        <v>11</v>
      </c>
      <c r="U2732" s="30" t="str">
        <f aca="false">IF(AND(O2732="Engaging",P2732&lt;&gt;""),'Leia-me'!$B$5-P2732,"")</f>
        <v/>
      </c>
      <c r="V2732" s="25" t="str">
        <f aca="false">IF(O2732&lt;&gt;"Engaging","",IF(U2732&lt;='Leia-me'!$B$6,"Saudável",IF(U2732&lt;='Leia-me'!$B$7,"Esfriando",IF(U2732&lt;='Leia-me'!$B$8,"Última chance","Zumbi"))))</f>
        <v/>
      </c>
      <c r="W2732" s="25" t="n">
        <f aca="false">IF(O2732="Won",1,IF(O2732="Lost",0,""))</f>
        <v>1</v>
      </c>
      <c r="Y2732" s="25" t="str">
        <f aca="false">IF(E2732="","Sim","")</f>
        <v/>
      </c>
    </row>
    <row r="2733" customFormat="false" ht="15" hidden="false" customHeight="false" outlineLevel="0" collapsed="false">
      <c r="A2733" s="25" t="s">
        <v>2991</v>
      </c>
      <c r="B2733" s="25" t="s">
        <v>67</v>
      </c>
      <c r="C2733" s="25" t="s">
        <v>75</v>
      </c>
      <c r="D2733" s="25" t="s">
        <v>76</v>
      </c>
      <c r="E2733" s="25" t="s">
        <v>173</v>
      </c>
      <c r="F2733" s="25" t="s">
        <v>146</v>
      </c>
      <c r="G2733" s="26" t="n">
        <v>647.18</v>
      </c>
      <c r="H2733" s="27" t="n">
        <v>1185</v>
      </c>
      <c r="I2733" s="25" t="s">
        <v>174</v>
      </c>
      <c r="K2733" s="25" t="n">
        <v>1986</v>
      </c>
      <c r="L2733" s="25" t="s">
        <v>1834</v>
      </c>
      <c r="M2733" s="25" t="s">
        <v>171</v>
      </c>
      <c r="N2733" s="28" t="n">
        <v>4821</v>
      </c>
      <c r="O2733" s="25" t="s">
        <v>55</v>
      </c>
      <c r="P2733" s="29" t="n">
        <v>42859</v>
      </c>
      <c r="Q2733" s="29" t="n">
        <v>42875</v>
      </c>
      <c r="R2733" s="28" t="n">
        <v>0</v>
      </c>
      <c r="S2733" s="28" t="n">
        <f aca="false">IF(O2733="Won",R2733,IF(O2733="Lost",0,N2733))</f>
        <v>0</v>
      </c>
      <c r="T2733" s="30" t="n">
        <f aca="false">IF(AND(P2733&lt;&gt;"",Q2733&lt;&gt;""),Q2733-P2733,"")</f>
        <v>16</v>
      </c>
      <c r="U2733" s="30" t="str">
        <f aca="false">IF(AND(O2733="Engaging",P2733&lt;&gt;""),'Leia-me'!$B$5-P2733,"")</f>
        <v/>
      </c>
      <c r="V2733" s="25" t="str">
        <f aca="false">IF(O2733&lt;&gt;"Engaging","",IF(U2733&lt;='Leia-me'!$B$6,"Saudável",IF(U2733&lt;='Leia-me'!$B$7,"Esfriando",IF(U2733&lt;='Leia-me'!$B$8,"Última chance","Zumbi"))))</f>
        <v/>
      </c>
      <c r="W2733" s="25" t="n">
        <f aca="false">IF(O2733="Won",1,IF(O2733="Lost",0,""))</f>
        <v>0</v>
      </c>
      <c r="X2733" s="25" t="s">
        <v>1835</v>
      </c>
      <c r="Y2733" s="25" t="str">
        <f aca="false">IF(E2733="","Sim","")</f>
        <v/>
      </c>
    </row>
    <row r="2734" customFormat="false" ht="15" hidden="false" customHeight="false" outlineLevel="0" collapsed="false">
      <c r="A2734" s="25" t="s">
        <v>2992</v>
      </c>
      <c r="B2734" s="25" t="s">
        <v>67</v>
      </c>
      <c r="C2734" s="25" t="s">
        <v>75</v>
      </c>
      <c r="D2734" s="25" t="s">
        <v>76</v>
      </c>
      <c r="E2734" s="25" t="s">
        <v>158</v>
      </c>
      <c r="F2734" s="25" t="s">
        <v>159</v>
      </c>
      <c r="G2734" s="26" t="n">
        <v>291.27</v>
      </c>
      <c r="H2734" s="27" t="n">
        <v>586</v>
      </c>
      <c r="I2734" s="25" t="s">
        <v>147</v>
      </c>
      <c r="K2734" s="25" t="n">
        <v>1997</v>
      </c>
      <c r="L2734" s="25" t="s">
        <v>1834</v>
      </c>
      <c r="M2734" s="25" t="s">
        <v>171</v>
      </c>
      <c r="N2734" s="28" t="n">
        <v>4821</v>
      </c>
      <c r="O2734" s="25" t="s">
        <v>55</v>
      </c>
      <c r="P2734" s="29" t="n">
        <v>42859</v>
      </c>
      <c r="Q2734" s="29" t="n">
        <v>42972</v>
      </c>
      <c r="R2734" s="28" t="n">
        <v>0</v>
      </c>
      <c r="S2734" s="28" t="n">
        <f aca="false">IF(O2734="Won",R2734,IF(O2734="Lost",0,N2734))</f>
        <v>0</v>
      </c>
      <c r="T2734" s="30" t="n">
        <f aca="false">IF(AND(P2734&lt;&gt;"",Q2734&lt;&gt;""),Q2734-P2734,"")</f>
        <v>113</v>
      </c>
      <c r="U2734" s="30" t="str">
        <f aca="false">IF(AND(O2734="Engaging",P2734&lt;&gt;""),'Leia-me'!$B$5-P2734,"")</f>
        <v/>
      </c>
      <c r="V2734" s="25" t="str">
        <f aca="false">IF(O2734&lt;&gt;"Engaging","",IF(U2734&lt;='Leia-me'!$B$6,"Saudável",IF(U2734&lt;='Leia-me'!$B$7,"Esfriando",IF(U2734&lt;='Leia-me'!$B$8,"Última chance","Zumbi"))))</f>
        <v/>
      </c>
      <c r="W2734" s="25" t="n">
        <f aca="false">IF(O2734="Won",1,IF(O2734="Lost",0,""))</f>
        <v>0</v>
      </c>
      <c r="X2734" s="25" t="s">
        <v>1835</v>
      </c>
      <c r="Y2734" s="25" t="str">
        <f aca="false">IF(E2734="","Sim","")</f>
        <v/>
      </c>
    </row>
    <row r="2735" customFormat="false" ht="15" hidden="false" customHeight="false" outlineLevel="0" collapsed="false">
      <c r="A2735" s="25" t="s">
        <v>2993</v>
      </c>
      <c r="B2735" s="25" t="s">
        <v>67</v>
      </c>
      <c r="C2735" s="25" t="s">
        <v>75</v>
      </c>
      <c r="D2735" s="25" t="s">
        <v>76</v>
      </c>
      <c r="E2735" s="25" t="s">
        <v>169</v>
      </c>
      <c r="F2735" s="25" t="s">
        <v>168</v>
      </c>
      <c r="G2735" s="26" t="n">
        <v>2403.58</v>
      </c>
      <c r="H2735" s="27" t="n">
        <v>8801</v>
      </c>
      <c r="I2735" s="25" t="s">
        <v>147</v>
      </c>
      <c r="K2735" s="25" t="n">
        <v>1986</v>
      </c>
      <c r="L2735" s="25" t="s">
        <v>186</v>
      </c>
      <c r="M2735" s="25" t="s">
        <v>171</v>
      </c>
      <c r="N2735" s="28" t="n">
        <v>550</v>
      </c>
      <c r="O2735" s="25" t="s">
        <v>54</v>
      </c>
      <c r="P2735" s="29" t="n">
        <v>42860</v>
      </c>
      <c r="Q2735" s="29" t="n">
        <v>42959</v>
      </c>
      <c r="R2735" s="28" t="n">
        <v>511</v>
      </c>
      <c r="S2735" s="28" t="n">
        <f aca="false">IF(O2735="Won",R2735,IF(O2735="Lost",0,N2735))</f>
        <v>511</v>
      </c>
      <c r="T2735" s="30" t="n">
        <f aca="false">IF(AND(P2735&lt;&gt;"",Q2735&lt;&gt;""),Q2735-P2735,"")</f>
        <v>99</v>
      </c>
      <c r="U2735" s="30" t="str">
        <f aca="false">IF(AND(O2735="Engaging",P2735&lt;&gt;""),'Leia-me'!$B$5-P2735,"")</f>
        <v/>
      </c>
      <c r="V2735" s="25" t="str">
        <f aca="false">IF(O2735&lt;&gt;"Engaging","",IF(U2735&lt;='Leia-me'!$B$6,"Saudável",IF(U2735&lt;='Leia-me'!$B$7,"Esfriando",IF(U2735&lt;='Leia-me'!$B$8,"Última chance","Zumbi"))))</f>
        <v/>
      </c>
      <c r="W2735" s="25" t="n">
        <f aca="false">IF(O2735="Won",1,IF(O2735="Lost",0,""))</f>
        <v>1</v>
      </c>
      <c r="Y2735" s="25" t="str">
        <f aca="false">IF(E2735="","Sim","")</f>
        <v/>
      </c>
    </row>
    <row r="2736" customFormat="false" ht="15" hidden="false" customHeight="false" outlineLevel="0" collapsed="false">
      <c r="A2736" s="25" t="s">
        <v>2994</v>
      </c>
      <c r="B2736" s="25" t="s">
        <v>67</v>
      </c>
      <c r="C2736" s="25" t="s">
        <v>75</v>
      </c>
      <c r="D2736" s="25" t="s">
        <v>76</v>
      </c>
      <c r="E2736" s="25" t="s">
        <v>218</v>
      </c>
      <c r="F2736" s="25" t="s">
        <v>146</v>
      </c>
      <c r="G2736" s="26" t="n">
        <v>4.54</v>
      </c>
      <c r="H2736" s="27" t="n">
        <v>9</v>
      </c>
      <c r="I2736" s="25" t="s">
        <v>147</v>
      </c>
      <c r="K2736" s="25" t="n">
        <v>2017</v>
      </c>
      <c r="L2736" s="25" t="s">
        <v>148</v>
      </c>
      <c r="M2736" s="25" t="s">
        <v>149</v>
      </c>
      <c r="N2736" s="28" t="n">
        <v>55</v>
      </c>
      <c r="O2736" s="25" t="s">
        <v>54</v>
      </c>
      <c r="P2736" s="29" t="n">
        <v>42860</v>
      </c>
      <c r="Q2736" s="29" t="n">
        <v>42948</v>
      </c>
      <c r="R2736" s="28" t="n">
        <v>57</v>
      </c>
      <c r="S2736" s="28" t="n">
        <f aca="false">IF(O2736="Won",R2736,IF(O2736="Lost",0,N2736))</f>
        <v>57</v>
      </c>
      <c r="T2736" s="30" t="n">
        <f aca="false">IF(AND(P2736&lt;&gt;"",Q2736&lt;&gt;""),Q2736-P2736,"")</f>
        <v>88</v>
      </c>
      <c r="U2736" s="30" t="str">
        <f aca="false">IF(AND(O2736="Engaging",P2736&lt;&gt;""),'Leia-me'!$B$5-P2736,"")</f>
        <v/>
      </c>
      <c r="V2736" s="25" t="str">
        <f aca="false">IF(O2736&lt;&gt;"Engaging","",IF(U2736&lt;='Leia-me'!$B$6,"Saudável",IF(U2736&lt;='Leia-me'!$B$7,"Esfriando",IF(U2736&lt;='Leia-me'!$B$8,"Última chance","Zumbi"))))</f>
        <v/>
      </c>
      <c r="W2736" s="25" t="n">
        <f aca="false">IF(O2736="Won",1,IF(O2736="Lost",0,""))</f>
        <v>1</v>
      </c>
      <c r="Y2736" s="25" t="str">
        <f aca="false">IF(E2736="","Sim","")</f>
        <v/>
      </c>
    </row>
    <row r="2737" customFormat="false" ht="15" hidden="false" customHeight="false" outlineLevel="0" collapsed="false">
      <c r="A2737" s="25" t="s">
        <v>2995</v>
      </c>
      <c r="B2737" s="25" t="s">
        <v>67</v>
      </c>
      <c r="C2737" s="25" t="s">
        <v>75</v>
      </c>
      <c r="D2737" s="25" t="s">
        <v>76</v>
      </c>
      <c r="E2737" s="25" t="s">
        <v>218</v>
      </c>
      <c r="F2737" s="25" t="s">
        <v>146</v>
      </c>
      <c r="G2737" s="26" t="n">
        <v>4.54</v>
      </c>
      <c r="H2737" s="27" t="n">
        <v>9</v>
      </c>
      <c r="I2737" s="25" t="s">
        <v>147</v>
      </c>
      <c r="K2737" s="25" t="n">
        <v>2017</v>
      </c>
      <c r="L2737" s="25" t="s">
        <v>186</v>
      </c>
      <c r="M2737" s="25" t="s">
        <v>171</v>
      </c>
      <c r="N2737" s="28" t="n">
        <v>550</v>
      </c>
      <c r="O2737" s="25" t="s">
        <v>55</v>
      </c>
      <c r="P2737" s="29" t="n">
        <v>42861</v>
      </c>
      <c r="Q2737" s="29" t="n">
        <v>42878</v>
      </c>
      <c r="R2737" s="28" t="n">
        <v>0</v>
      </c>
      <c r="S2737" s="28" t="n">
        <f aca="false">IF(O2737="Won",R2737,IF(O2737="Lost",0,N2737))</f>
        <v>0</v>
      </c>
      <c r="T2737" s="30" t="n">
        <f aca="false">IF(AND(P2737&lt;&gt;"",Q2737&lt;&gt;""),Q2737-P2737,"")</f>
        <v>17</v>
      </c>
      <c r="U2737" s="30" t="str">
        <f aca="false">IF(AND(O2737="Engaging",P2737&lt;&gt;""),'Leia-me'!$B$5-P2737,"")</f>
        <v/>
      </c>
      <c r="V2737" s="25" t="str">
        <f aca="false">IF(O2737&lt;&gt;"Engaging","",IF(U2737&lt;='Leia-me'!$B$6,"Saudável",IF(U2737&lt;='Leia-me'!$B$7,"Esfriando",IF(U2737&lt;='Leia-me'!$B$8,"Última chance","Zumbi"))))</f>
        <v/>
      </c>
      <c r="W2737" s="25" t="n">
        <f aca="false">IF(O2737="Won",1,IF(O2737="Lost",0,""))</f>
        <v>0</v>
      </c>
      <c r="Y2737" s="25" t="str">
        <f aca="false">IF(E2737="","Sim","")</f>
        <v/>
      </c>
    </row>
    <row r="2738" customFormat="false" ht="15" hidden="false" customHeight="false" outlineLevel="0" collapsed="false">
      <c r="A2738" s="25" t="s">
        <v>2996</v>
      </c>
      <c r="B2738" s="25" t="s">
        <v>67</v>
      </c>
      <c r="C2738" s="25" t="s">
        <v>75</v>
      </c>
      <c r="D2738" s="25" t="s">
        <v>76</v>
      </c>
      <c r="E2738" s="25" t="s">
        <v>180</v>
      </c>
      <c r="F2738" s="25" t="s">
        <v>146</v>
      </c>
      <c r="G2738" s="26" t="n">
        <v>3178.24</v>
      </c>
      <c r="H2738" s="27" t="n">
        <v>4540</v>
      </c>
      <c r="I2738" s="25" t="s">
        <v>147</v>
      </c>
      <c r="K2738" s="25" t="n">
        <v>2002</v>
      </c>
      <c r="L2738" s="25" t="s">
        <v>1834</v>
      </c>
      <c r="M2738" s="25" t="s">
        <v>171</v>
      </c>
      <c r="N2738" s="28" t="n">
        <v>4821</v>
      </c>
      <c r="O2738" s="25" t="s">
        <v>55</v>
      </c>
      <c r="P2738" s="29" t="n">
        <v>42861</v>
      </c>
      <c r="Q2738" s="29" t="n">
        <v>42873</v>
      </c>
      <c r="R2738" s="28" t="n">
        <v>0</v>
      </c>
      <c r="S2738" s="28" t="n">
        <f aca="false">IF(O2738="Won",R2738,IF(O2738="Lost",0,N2738))</f>
        <v>0</v>
      </c>
      <c r="T2738" s="30" t="n">
        <f aca="false">IF(AND(P2738&lt;&gt;"",Q2738&lt;&gt;""),Q2738-P2738,"")</f>
        <v>12</v>
      </c>
      <c r="U2738" s="30" t="str">
        <f aca="false">IF(AND(O2738="Engaging",P2738&lt;&gt;""),'Leia-me'!$B$5-P2738,"")</f>
        <v/>
      </c>
      <c r="V2738" s="25" t="str">
        <f aca="false">IF(O2738&lt;&gt;"Engaging","",IF(U2738&lt;='Leia-me'!$B$6,"Saudável",IF(U2738&lt;='Leia-me'!$B$7,"Esfriando",IF(U2738&lt;='Leia-me'!$B$8,"Última chance","Zumbi"))))</f>
        <v/>
      </c>
      <c r="W2738" s="25" t="n">
        <f aca="false">IF(O2738="Won",1,IF(O2738="Lost",0,""))</f>
        <v>0</v>
      </c>
      <c r="X2738" s="25" t="s">
        <v>1835</v>
      </c>
      <c r="Y2738" s="25" t="str">
        <f aca="false">IF(E2738="","Sim","")</f>
        <v/>
      </c>
    </row>
    <row r="2739" customFormat="false" ht="15" hidden="false" customHeight="false" outlineLevel="0" collapsed="false">
      <c r="A2739" s="25" t="s">
        <v>2997</v>
      </c>
      <c r="B2739" s="25" t="s">
        <v>67</v>
      </c>
      <c r="C2739" s="25" t="s">
        <v>75</v>
      </c>
      <c r="D2739" s="25" t="s">
        <v>76</v>
      </c>
      <c r="E2739" s="25" t="s">
        <v>191</v>
      </c>
      <c r="F2739" s="25" t="s">
        <v>192</v>
      </c>
      <c r="G2739" s="26" t="n">
        <v>2714.9</v>
      </c>
      <c r="H2739" s="27" t="n">
        <v>2641</v>
      </c>
      <c r="I2739" s="25" t="s">
        <v>147</v>
      </c>
      <c r="J2739" s="25" t="s">
        <v>193</v>
      </c>
      <c r="K2739" s="25" t="n">
        <v>1998</v>
      </c>
      <c r="L2739" s="25" t="s">
        <v>170</v>
      </c>
      <c r="M2739" s="25" t="s">
        <v>171</v>
      </c>
      <c r="N2739" s="28" t="n">
        <v>1096</v>
      </c>
      <c r="O2739" s="25" t="s">
        <v>54</v>
      </c>
      <c r="P2739" s="29" t="n">
        <v>42862</v>
      </c>
      <c r="Q2739" s="29" t="n">
        <v>42980</v>
      </c>
      <c r="R2739" s="28" t="n">
        <v>1093</v>
      </c>
      <c r="S2739" s="28" t="n">
        <f aca="false">IF(O2739="Won",R2739,IF(O2739="Lost",0,N2739))</f>
        <v>1093</v>
      </c>
      <c r="T2739" s="30" t="n">
        <f aca="false">IF(AND(P2739&lt;&gt;"",Q2739&lt;&gt;""),Q2739-P2739,"")</f>
        <v>118</v>
      </c>
      <c r="U2739" s="30" t="str">
        <f aca="false">IF(AND(O2739="Engaging",P2739&lt;&gt;""),'Leia-me'!$B$5-P2739,"")</f>
        <v/>
      </c>
      <c r="V2739" s="25" t="str">
        <f aca="false">IF(O2739&lt;&gt;"Engaging","",IF(U2739&lt;='Leia-me'!$B$6,"Saudável",IF(U2739&lt;='Leia-me'!$B$7,"Esfriando",IF(U2739&lt;='Leia-me'!$B$8,"Última chance","Zumbi"))))</f>
        <v/>
      </c>
      <c r="W2739" s="25" t="n">
        <f aca="false">IF(O2739="Won",1,IF(O2739="Lost",0,""))</f>
        <v>1</v>
      </c>
      <c r="Y2739" s="25" t="str">
        <f aca="false">IF(E2739="","Sim","")</f>
        <v/>
      </c>
    </row>
    <row r="2740" customFormat="false" ht="15" hidden="false" customHeight="false" outlineLevel="0" collapsed="false">
      <c r="A2740" s="25" t="s">
        <v>2998</v>
      </c>
      <c r="B2740" s="25" t="s">
        <v>67</v>
      </c>
      <c r="C2740" s="25" t="s">
        <v>75</v>
      </c>
      <c r="D2740" s="25" t="s">
        <v>76</v>
      </c>
      <c r="E2740" s="25" t="s">
        <v>266</v>
      </c>
      <c r="F2740" s="25" t="s">
        <v>267</v>
      </c>
      <c r="G2740" s="26" t="n">
        <v>2041.73</v>
      </c>
      <c r="H2740" s="27" t="n">
        <v>5276</v>
      </c>
      <c r="I2740" s="25" t="s">
        <v>147</v>
      </c>
      <c r="K2740" s="25" t="n">
        <v>1997</v>
      </c>
      <c r="L2740" s="25" t="s">
        <v>170</v>
      </c>
      <c r="M2740" s="25" t="s">
        <v>171</v>
      </c>
      <c r="N2740" s="28" t="n">
        <v>1096</v>
      </c>
      <c r="O2740" s="25" t="s">
        <v>54</v>
      </c>
      <c r="P2740" s="29" t="n">
        <v>42862</v>
      </c>
      <c r="Q2740" s="29" t="n">
        <v>42957</v>
      </c>
      <c r="R2740" s="28" t="n">
        <v>1194</v>
      </c>
      <c r="S2740" s="28" t="n">
        <f aca="false">IF(O2740="Won",R2740,IF(O2740="Lost",0,N2740))</f>
        <v>1194</v>
      </c>
      <c r="T2740" s="30" t="n">
        <f aca="false">IF(AND(P2740&lt;&gt;"",Q2740&lt;&gt;""),Q2740-P2740,"")</f>
        <v>95</v>
      </c>
      <c r="U2740" s="30" t="str">
        <f aca="false">IF(AND(O2740="Engaging",P2740&lt;&gt;""),'Leia-me'!$B$5-P2740,"")</f>
        <v/>
      </c>
      <c r="V2740" s="25" t="str">
        <f aca="false">IF(O2740&lt;&gt;"Engaging","",IF(U2740&lt;='Leia-me'!$B$6,"Saudável",IF(U2740&lt;='Leia-me'!$B$7,"Esfriando",IF(U2740&lt;='Leia-me'!$B$8,"Última chance","Zumbi"))))</f>
        <v/>
      </c>
      <c r="W2740" s="25" t="n">
        <f aca="false">IF(O2740="Won",1,IF(O2740="Lost",0,""))</f>
        <v>1</v>
      </c>
      <c r="Y2740" s="25" t="str">
        <f aca="false">IF(E2740="","Sim","")</f>
        <v/>
      </c>
    </row>
    <row r="2741" customFormat="false" ht="15" hidden="false" customHeight="false" outlineLevel="0" collapsed="false">
      <c r="A2741" s="25" t="s">
        <v>2999</v>
      </c>
      <c r="B2741" s="25" t="s">
        <v>67</v>
      </c>
      <c r="C2741" s="25" t="s">
        <v>75</v>
      </c>
      <c r="D2741" s="25" t="s">
        <v>76</v>
      </c>
      <c r="E2741" s="25" t="s">
        <v>245</v>
      </c>
      <c r="F2741" s="25" t="s">
        <v>185</v>
      </c>
      <c r="G2741" s="26" t="n">
        <v>2938.67</v>
      </c>
      <c r="H2741" s="27" t="n">
        <v>8775</v>
      </c>
      <c r="I2741" s="25" t="s">
        <v>246</v>
      </c>
      <c r="K2741" s="25" t="n">
        <v>1987</v>
      </c>
      <c r="L2741" s="25" t="s">
        <v>1834</v>
      </c>
      <c r="M2741" s="25" t="s">
        <v>171</v>
      </c>
      <c r="N2741" s="28" t="n">
        <v>4821</v>
      </c>
      <c r="O2741" s="25" t="s">
        <v>54</v>
      </c>
      <c r="P2741" s="29" t="n">
        <v>42862</v>
      </c>
      <c r="Q2741" s="29" t="n">
        <v>42961</v>
      </c>
      <c r="R2741" s="28" t="n">
        <v>5310</v>
      </c>
      <c r="S2741" s="28" t="n">
        <f aca="false">IF(O2741="Won",R2741,IF(O2741="Lost",0,N2741))</f>
        <v>5310</v>
      </c>
      <c r="T2741" s="30" t="n">
        <f aca="false">IF(AND(P2741&lt;&gt;"",Q2741&lt;&gt;""),Q2741-P2741,"")</f>
        <v>99</v>
      </c>
      <c r="U2741" s="30" t="str">
        <f aca="false">IF(AND(O2741="Engaging",P2741&lt;&gt;""),'Leia-me'!$B$5-P2741,"")</f>
        <v/>
      </c>
      <c r="V2741" s="25" t="str">
        <f aca="false">IF(O2741&lt;&gt;"Engaging","",IF(U2741&lt;='Leia-me'!$B$6,"Saudável",IF(U2741&lt;='Leia-me'!$B$7,"Esfriando",IF(U2741&lt;='Leia-me'!$B$8,"Última chance","Zumbi"))))</f>
        <v/>
      </c>
      <c r="W2741" s="25" t="n">
        <f aca="false">IF(O2741="Won",1,IF(O2741="Lost",0,""))</f>
        <v>1</v>
      </c>
      <c r="X2741" s="25" t="s">
        <v>1835</v>
      </c>
      <c r="Y2741" s="25" t="str">
        <f aca="false">IF(E2741="","Sim","")</f>
        <v/>
      </c>
    </row>
    <row r="2742" customFormat="false" ht="15" hidden="false" customHeight="false" outlineLevel="0" collapsed="false">
      <c r="A2742" s="25" t="s">
        <v>3000</v>
      </c>
      <c r="B2742" s="25" t="s">
        <v>67</v>
      </c>
      <c r="C2742" s="25" t="s">
        <v>75</v>
      </c>
      <c r="D2742" s="25" t="s">
        <v>76</v>
      </c>
      <c r="E2742" s="25" t="s">
        <v>176</v>
      </c>
      <c r="F2742" s="25" t="s">
        <v>177</v>
      </c>
      <c r="G2742" s="26" t="n">
        <v>1698.2</v>
      </c>
      <c r="H2742" s="27" t="n">
        <v>3798</v>
      </c>
      <c r="I2742" s="25" t="s">
        <v>147</v>
      </c>
      <c r="K2742" s="25" t="n">
        <v>1987</v>
      </c>
      <c r="L2742" s="25" t="s">
        <v>186</v>
      </c>
      <c r="M2742" s="25" t="s">
        <v>171</v>
      </c>
      <c r="N2742" s="28" t="n">
        <v>550</v>
      </c>
      <c r="O2742" s="25" t="s">
        <v>55</v>
      </c>
      <c r="P2742" s="29" t="n">
        <v>42863</v>
      </c>
      <c r="Q2742" s="29" t="n">
        <v>42968</v>
      </c>
      <c r="R2742" s="28" t="n">
        <v>0</v>
      </c>
      <c r="S2742" s="28" t="n">
        <f aca="false">IF(O2742="Won",R2742,IF(O2742="Lost",0,N2742))</f>
        <v>0</v>
      </c>
      <c r="T2742" s="30" t="n">
        <f aca="false">IF(AND(P2742&lt;&gt;"",Q2742&lt;&gt;""),Q2742-P2742,"")</f>
        <v>105</v>
      </c>
      <c r="U2742" s="30" t="str">
        <f aca="false">IF(AND(O2742="Engaging",P2742&lt;&gt;""),'Leia-me'!$B$5-P2742,"")</f>
        <v/>
      </c>
      <c r="V2742" s="25" t="str">
        <f aca="false">IF(O2742&lt;&gt;"Engaging","",IF(U2742&lt;='Leia-me'!$B$6,"Saudável",IF(U2742&lt;='Leia-me'!$B$7,"Esfriando",IF(U2742&lt;='Leia-me'!$B$8,"Última chance","Zumbi"))))</f>
        <v/>
      </c>
      <c r="W2742" s="25" t="n">
        <f aca="false">IF(O2742="Won",1,IF(O2742="Lost",0,""))</f>
        <v>0</v>
      </c>
      <c r="Y2742" s="25" t="str">
        <f aca="false">IF(E2742="","Sim","")</f>
        <v/>
      </c>
    </row>
    <row r="2743" customFormat="false" ht="15" hidden="false" customHeight="false" outlineLevel="0" collapsed="false">
      <c r="A2743" s="25" t="s">
        <v>3001</v>
      </c>
      <c r="B2743" s="25" t="s">
        <v>67</v>
      </c>
      <c r="C2743" s="25" t="s">
        <v>75</v>
      </c>
      <c r="D2743" s="25" t="s">
        <v>76</v>
      </c>
      <c r="E2743" s="25" t="s">
        <v>176</v>
      </c>
      <c r="F2743" s="25" t="s">
        <v>177</v>
      </c>
      <c r="G2743" s="26" t="n">
        <v>1698.2</v>
      </c>
      <c r="H2743" s="27" t="n">
        <v>3798</v>
      </c>
      <c r="I2743" s="25" t="s">
        <v>147</v>
      </c>
      <c r="K2743" s="25" t="n">
        <v>1987</v>
      </c>
      <c r="L2743" s="25" t="s">
        <v>186</v>
      </c>
      <c r="M2743" s="25" t="s">
        <v>171</v>
      </c>
      <c r="N2743" s="28" t="n">
        <v>550</v>
      </c>
      <c r="O2743" s="25" t="s">
        <v>55</v>
      </c>
      <c r="P2743" s="29" t="n">
        <v>42864</v>
      </c>
      <c r="Q2743" s="29" t="n">
        <v>42913</v>
      </c>
      <c r="R2743" s="28" t="n">
        <v>0</v>
      </c>
      <c r="S2743" s="28" t="n">
        <f aca="false">IF(O2743="Won",R2743,IF(O2743="Lost",0,N2743))</f>
        <v>0</v>
      </c>
      <c r="T2743" s="30" t="n">
        <f aca="false">IF(AND(P2743&lt;&gt;"",Q2743&lt;&gt;""),Q2743-P2743,"")</f>
        <v>49</v>
      </c>
      <c r="U2743" s="30" t="str">
        <f aca="false">IF(AND(O2743="Engaging",P2743&lt;&gt;""),'Leia-me'!$B$5-P2743,"")</f>
        <v/>
      </c>
      <c r="V2743" s="25" t="str">
        <f aca="false">IF(O2743&lt;&gt;"Engaging","",IF(U2743&lt;='Leia-me'!$B$6,"Saudável",IF(U2743&lt;='Leia-me'!$B$7,"Esfriando",IF(U2743&lt;='Leia-me'!$B$8,"Última chance","Zumbi"))))</f>
        <v/>
      </c>
      <c r="W2743" s="25" t="n">
        <f aca="false">IF(O2743="Won",1,IF(O2743="Lost",0,""))</f>
        <v>0</v>
      </c>
      <c r="Y2743" s="25" t="str">
        <f aca="false">IF(E2743="","Sim","")</f>
        <v/>
      </c>
    </row>
    <row r="2744" customFormat="false" ht="15" hidden="false" customHeight="false" outlineLevel="0" collapsed="false">
      <c r="A2744" s="25" t="s">
        <v>3002</v>
      </c>
      <c r="B2744" s="25" t="s">
        <v>67</v>
      </c>
      <c r="C2744" s="25" t="s">
        <v>75</v>
      </c>
      <c r="D2744" s="25" t="s">
        <v>76</v>
      </c>
      <c r="E2744" s="25" t="s">
        <v>154</v>
      </c>
      <c r="F2744" s="25" t="s">
        <v>155</v>
      </c>
      <c r="G2744" s="26" t="n">
        <v>86.68</v>
      </c>
      <c r="H2744" s="27" t="n">
        <v>187</v>
      </c>
      <c r="I2744" s="25" t="s">
        <v>147</v>
      </c>
      <c r="J2744" s="25" t="s">
        <v>156</v>
      </c>
      <c r="K2744" s="25" t="n">
        <v>2007</v>
      </c>
      <c r="L2744" s="25" t="s">
        <v>170</v>
      </c>
      <c r="M2744" s="25" t="s">
        <v>171</v>
      </c>
      <c r="N2744" s="28" t="n">
        <v>1096</v>
      </c>
      <c r="O2744" s="25" t="s">
        <v>54</v>
      </c>
      <c r="P2744" s="29" t="n">
        <v>42864</v>
      </c>
      <c r="Q2744" s="29" t="n">
        <v>42871</v>
      </c>
      <c r="R2744" s="28" t="n">
        <v>1100</v>
      </c>
      <c r="S2744" s="28" t="n">
        <f aca="false">IF(O2744="Won",R2744,IF(O2744="Lost",0,N2744))</f>
        <v>1100</v>
      </c>
      <c r="T2744" s="30" t="n">
        <f aca="false">IF(AND(P2744&lt;&gt;"",Q2744&lt;&gt;""),Q2744-P2744,"")</f>
        <v>7</v>
      </c>
      <c r="U2744" s="30" t="str">
        <f aca="false">IF(AND(O2744="Engaging",P2744&lt;&gt;""),'Leia-me'!$B$5-P2744,"")</f>
        <v/>
      </c>
      <c r="V2744" s="25" t="str">
        <f aca="false">IF(O2744&lt;&gt;"Engaging","",IF(U2744&lt;='Leia-me'!$B$6,"Saudável",IF(U2744&lt;='Leia-me'!$B$7,"Esfriando",IF(U2744&lt;='Leia-me'!$B$8,"Última chance","Zumbi"))))</f>
        <v/>
      </c>
      <c r="W2744" s="25" t="n">
        <f aca="false">IF(O2744="Won",1,IF(O2744="Lost",0,""))</f>
        <v>1</v>
      </c>
      <c r="Y2744" s="25" t="str">
        <f aca="false">IF(E2744="","Sim","")</f>
        <v/>
      </c>
    </row>
    <row r="2745" customFormat="false" ht="15" hidden="false" customHeight="false" outlineLevel="0" collapsed="false">
      <c r="A2745" s="25" t="s">
        <v>3003</v>
      </c>
      <c r="B2745" s="25" t="s">
        <v>67</v>
      </c>
      <c r="C2745" s="25" t="s">
        <v>75</v>
      </c>
      <c r="D2745" s="25" t="s">
        <v>76</v>
      </c>
      <c r="E2745" s="25" t="s">
        <v>167</v>
      </c>
      <c r="F2745" s="25" t="s">
        <v>168</v>
      </c>
      <c r="G2745" s="26" t="n">
        <v>2173.98</v>
      </c>
      <c r="H2745" s="27" t="n">
        <v>2928</v>
      </c>
      <c r="I2745" s="25" t="s">
        <v>147</v>
      </c>
      <c r="J2745" s="25" t="s">
        <v>169</v>
      </c>
      <c r="K2745" s="25" t="n">
        <v>1995</v>
      </c>
      <c r="L2745" s="25" t="s">
        <v>160</v>
      </c>
      <c r="M2745" s="25" t="s">
        <v>149</v>
      </c>
      <c r="N2745" s="28" t="n">
        <v>3393</v>
      </c>
      <c r="O2745" s="25" t="s">
        <v>55</v>
      </c>
      <c r="P2745" s="29" t="n">
        <v>42867</v>
      </c>
      <c r="Q2745" s="29" t="n">
        <v>42875</v>
      </c>
      <c r="R2745" s="28" t="n">
        <v>0</v>
      </c>
      <c r="S2745" s="28" t="n">
        <f aca="false">IF(O2745="Won",R2745,IF(O2745="Lost",0,N2745))</f>
        <v>0</v>
      </c>
      <c r="T2745" s="30" t="n">
        <f aca="false">IF(AND(P2745&lt;&gt;"",Q2745&lt;&gt;""),Q2745-P2745,"")</f>
        <v>8</v>
      </c>
      <c r="U2745" s="30" t="str">
        <f aca="false">IF(AND(O2745="Engaging",P2745&lt;&gt;""),'Leia-me'!$B$5-P2745,"")</f>
        <v/>
      </c>
      <c r="V2745" s="25" t="str">
        <f aca="false">IF(O2745&lt;&gt;"Engaging","",IF(U2745&lt;='Leia-me'!$B$6,"Saudável",IF(U2745&lt;='Leia-me'!$B$7,"Esfriando",IF(U2745&lt;='Leia-me'!$B$8,"Última chance","Zumbi"))))</f>
        <v/>
      </c>
      <c r="W2745" s="25" t="n">
        <f aca="false">IF(O2745="Won",1,IF(O2745="Lost",0,""))</f>
        <v>0</v>
      </c>
      <c r="Y2745" s="25" t="str">
        <f aca="false">IF(E2745="","Sim","")</f>
        <v/>
      </c>
    </row>
    <row r="2746" customFormat="false" ht="15" hidden="false" customHeight="false" outlineLevel="0" collapsed="false">
      <c r="A2746" s="25" t="s">
        <v>3004</v>
      </c>
      <c r="B2746" s="25" t="s">
        <v>67</v>
      </c>
      <c r="C2746" s="25" t="s">
        <v>75</v>
      </c>
      <c r="D2746" s="25" t="s">
        <v>76</v>
      </c>
      <c r="E2746" s="25" t="s">
        <v>191</v>
      </c>
      <c r="F2746" s="25" t="s">
        <v>192</v>
      </c>
      <c r="G2746" s="26" t="n">
        <v>2714.9</v>
      </c>
      <c r="H2746" s="27" t="n">
        <v>2641</v>
      </c>
      <c r="I2746" s="25" t="s">
        <v>147</v>
      </c>
      <c r="J2746" s="25" t="s">
        <v>193</v>
      </c>
      <c r="K2746" s="25" t="n">
        <v>1998</v>
      </c>
      <c r="L2746" s="25" t="s">
        <v>1834</v>
      </c>
      <c r="M2746" s="25" t="s">
        <v>171</v>
      </c>
      <c r="N2746" s="28" t="n">
        <v>4821</v>
      </c>
      <c r="O2746" s="25" t="s">
        <v>54</v>
      </c>
      <c r="P2746" s="29" t="n">
        <v>42868</v>
      </c>
      <c r="Q2746" s="29" t="n">
        <v>42984</v>
      </c>
      <c r="R2746" s="28" t="n">
        <v>5625</v>
      </c>
      <c r="S2746" s="28" t="n">
        <f aca="false">IF(O2746="Won",R2746,IF(O2746="Lost",0,N2746))</f>
        <v>5625</v>
      </c>
      <c r="T2746" s="30" t="n">
        <f aca="false">IF(AND(P2746&lt;&gt;"",Q2746&lt;&gt;""),Q2746-P2746,"")</f>
        <v>116</v>
      </c>
      <c r="U2746" s="30" t="str">
        <f aca="false">IF(AND(O2746="Engaging",P2746&lt;&gt;""),'Leia-me'!$B$5-P2746,"")</f>
        <v/>
      </c>
      <c r="V2746" s="25" t="str">
        <f aca="false">IF(O2746&lt;&gt;"Engaging","",IF(U2746&lt;='Leia-me'!$B$6,"Saudável",IF(U2746&lt;='Leia-me'!$B$7,"Esfriando",IF(U2746&lt;='Leia-me'!$B$8,"Última chance","Zumbi"))))</f>
        <v/>
      </c>
      <c r="W2746" s="25" t="n">
        <f aca="false">IF(O2746="Won",1,IF(O2746="Lost",0,""))</f>
        <v>1</v>
      </c>
      <c r="X2746" s="25" t="s">
        <v>1835</v>
      </c>
      <c r="Y2746" s="25" t="str">
        <f aca="false">IF(E2746="","Sim","")</f>
        <v/>
      </c>
    </row>
    <row r="2747" customFormat="false" ht="15" hidden="false" customHeight="false" outlineLevel="0" collapsed="false">
      <c r="A2747" s="25" t="s">
        <v>3005</v>
      </c>
      <c r="B2747" s="25" t="s">
        <v>67</v>
      </c>
      <c r="C2747" s="25" t="s">
        <v>75</v>
      </c>
      <c r="D2747" s="25" t="s">
        <v>76</v>
      </c>
      <c r="E2747" s="25" t="s">
        <v>248</v>
      </c>
      <c r="F2747" s="25" t="s">
        <v>211</v>
      </c>
      <c r="G2747" s="26" t="n">
        <v>894.33</v>
      </c>
      <c r="H2747" s="27" t="n">
        <v>1635</v>
      </c>
      <c r="I2747" s="25" t="s">
        <v>249</v>
      </c>
      <c r="K2747" s="25" t="n">
        <v>2007</v>
      </c>
      <c r="L2747" s="25" t="s">
        <v>186</v>
      </c>
      <c r="M2747" s="25" t="s">
        <v>171</v>
      </c>
      <c r="N2747" s="28" t="n">
        <v>550</v>
      </c>
      <c r="O2747" s="25" t="s">
        <v>55</v>
      </c>
      <c r="P2747" s="29" t="n">
        <v>42872</v>
      </c>
      <c r="Q2747" s="29" t="n">
        <v>42886</v>
      </c>
      <c r="R2747" s="28" t="n">
        <v>0</v>
      </c>
      <c r="S2747" s="28" t="n">
        <f aca="false">IF(O2747="Won",R2747,IF(O2747="Lost",0,N2747))</f>
        <v>0</v>
      </c>
      <c r="T2747" s="30" t="n">
        <f aca="false">IF(AND(P2747&lt;&gt;"",Q2747&lt;&gt;""),Q2747-P2747,"")</f>
        <v>14</v>
      </c>
      <c r="U2747" s="30" t="str">
        <f aca="false">IF(AND(O2747="Engaging",P2747&lt;&gt;""),'Leia-me'!$B$5-P2747,"")</f>
        <v/>
      </c>
      <c r="V2747" s="25" t="str">
        <f aca="false">IF(O2747&lt;&gt;"Engaging","",IF(U2747&lt;='Leia-me'!$B$6,"Saudável",IF(U2747&lt;='Leia-me'!$B$7,"Esfriando",IF(U2747&lt;='Leia-me'!$B$8,"Última chance","Zumbi"))))</f>
        <v/>
      </c>
      <c r="W2747" s="25" t="n">
        <f aca="false">IF(O2747="Won",1,IF(O2747="Lost",0,""))</f>
        <v>0</v>
      </c>
      <c r="Y2747" s="25" t="str">
        <f aca="false">IF(E2747="","Sim","")</f>
        <v/>
      </c>
    </row>
    <row r="2748" customFormat="false" ht="15" hidden="false" customHeight="false" outlineLevel="0" collapsed="false">
      <c r="A2748" s="25" t="s">
        <v>3006</v>
      </c>
      <c r="B2748" s="25" t="s">
        <v>67</v>
      </c>
      <c r="C2748" s="25" t="s">
        <v>75</v>
      </c>
      <c r="D2748" s="25" t="s">
        <v>76</v>
      </c>
      <c r="E2748" s="25" t="s">
        <v>188</v>
      </c>
      <c r="F2748" s="25" t="s">
        <v>185</v>
      </c>
      <c r="G2748" s="26" t="n">
        <v>1008.06</v>
      </c>
      <c r="H2748" s="27" t="n">
        <v>1238</v>
      </c>
      <c r="I2748" s="25" t="s">
        <v>147</v>
      </c>
      <c r="K2748" s="25" t="n">
        <v>1983</v>
      </c>
      <c r="L2748" s="25" t="s">
        <v>1834</v>
      </c>
      <c r="M2748" s="25" t="s">
        <v>171</v>
      </c>
      <c r="N2748" s="28" t="n">
        <v>4821</v>
      </c>
      <c r="O2748" s="25" t="s">
        <v>55</v>
      </c>
      <c r="P2748" s="29" t="n">
        <v>42874</v>
      </c>
      <c r="Q2748" s="29" t="n">
        <v>42987</v>
      </c>
      <c r="R2748" s="28" t="n">
        <v>0</v>
      </c>
      <c r="S2748" s="28" t="n">
        <f aca="false">IF(O2748="Won",R2748,IF(O2748="Lost",0,N2748))</f>
        <v>0</v>
      </c>
      <c r="T2748" s="30" t="n">
        <f aca="false">IF(AND(P2748&lt;&gt;"",Q2748&lt;&gt;""),Q2748-P2748,"")</f>
        <v>113</v>
      </c>
      <c r="U2748" s="30" t="str">
        <f aca="false">IF(AND(O2748="Engaging",P2748&lt;&gt;""),'Leia-me'!$B$5-P2748,"")</f>
        <v/>
      </c>
      <c r="V2748" s="25" t="str">
        <f aca="false">IF(O2748&lt;&gt;"Engaging","",IF(U2748&lt;='Leia-me'!$B$6,"Saudável",IF(U2748&lt;='Leia-me'!$B$7,"Esfriando",IF(U2748&lt;='Leia-me'!$B$8,"Última chance","Zumbi"))))</f>
        <v/>
      </c>
      <c r="W2748" s="25" t="n">
        <f aca="false">IF(O2748="Won",1,IF(O2748="Lost",0,""))</f>
        <v>0</v>
      </c>
      <c r="X2748" s="25" t="s">
        <v>1835</v>
      </c>
      <c r="Y2748" s="25" t="str">
        <f aca="false">IF(E2748="","Sim","")</f>
        <v/>
      </c>
    </row>
    <row r="2749" customFormat="false" ht="15" hidden="false" customHeight="false" outlineLevel="0" collapsed="false">
      <c r="A2749" s="25" t="s">
        <v>3007</v>
      </c>
      <c r="B2749" s="25" t="s">
        <v>67</v>
      </c>
      <c r="C2749" s="25" t="s">
        <v>75</v>
      </c>
      <c r="D2749" s="25" t="s">
        <v>76</v>
      </c>
      <c r="E2749" s="25" t="s">
        <v>198</v>
      </c>
      <c r="F2749" s="25" t="s">
        <v>177</v>
      </c>
      <c r="G2749" s="26" t="n">
        <v>2819.5</v>
      </c>
      <c r="H2749" s="27" t="n">
        <v>7227</v>
      </c>
      <c r="I2749" s="25" t="s">
        <v>147</v>
      </c>
      <c r="J2749" s="25" t="s">
        <v>199</v>
      </c>
      <c r="K2749" s="25" t="n">
        <v>1991</v>
      </c>
      <c r="L2749" s="25" t="s">
        <v>186</v>
      </c>
      <c r="M2749" s="25" t="s">
        <v>171</v>
      </c>
      <c r="N2749" s="28" t="n">
        <v>550</v>
      </c>
      <c r="O2749" s="25" t="s">
        <v>54</v>
      </c>
      <c r="P2749" s="29" t="n">
        <v>42874</v>
      </c>
      <c r="Q2749" s="29" t="n">
        <v>42888</v>
      </c>
      <c r="R2749" s="28" t="n">
        <v>583</v>
      </c>
      <c r="S2749" s="28" t="n">
        <f aca="false">IF(O2749="Won",R2749,IF(O2749="Lost",0,N2749))</f>
        <v>583</v>
      </c>
      <c r="T2749" s="30" t="n">
        <f aca="false">IF(AND(P2749&lt;&gt;"",Q2749&lt;&gt;""),Q2749-P2749,"")</f>
        <v>14</v>
      </c>
      <c r="U2749" s="30" t="str">
        <f aca="false">IF(AND(O2749="Engaging",P2749&lt;&gt;""),'Leia-me'!$B$5-P2749,"")</f>
        <v/>
      </c>
      <c r="V2749" s="25" t="str">
        <f aca="false">IF(O2749&lt;&gt;"Engaging","",IF(U2749&lt;='Leia-me'!$B$6,"Saudável",IF(U2749&lt;='Leia-me'!$B$7,"Esfriando",IF(U2749&lt;='Leia-me'!$B$8,"Última chance","Zumbi"))))</f>
        <v/>
      </c>
      <c r="W2749" s="25" t="n">
        <f aca="false">IF(O2749="Won",1,IF(O2749="Lost",0,""))</f>
        <v>1</v>
      </c>
      <c r="Y2749" s="25" t="str">
        <f aca="false">IF(E2749="","Sim","")</f>
        <v/>
      </c>
    </row>
    <row r="2750" customFormat="false" ht="15" hidden="false" customHeight="false" outlineLevel="0" collapsed="false">
      <c r="A2750" s="25" t="s">
        <v>3008</v>
      </c>
      <c r="B2750" s="25" t="s">
        <v>67</v>
      </c>
      <c r="C2750" s="25" t="s">
        <v>75</v>
      </c>
      <c r="D2750" s="25" t="s">
        <v>76</v>
      </c>
      <c r="E2750" s="25" t="s">
        <v>195</v>
      </c>
      <c r="F2750" s="25" t="s">
        <v>185</v>
      </c>
      <c r="G2750" s="26" t="n">
        <v>8170.38</v>
      </c>
      <c r="H2750" s="27" t="n">
        <v>16499</v>
      </c>
      <c r="I2750" s="25" t="s">
        <v>196</v>
      </c>
      <c r="K2750" s="25" t="n">
        <v>1997</v>
      </c>
      <c r="L2750" s="25" t="s">
        <v>1834</v>
      </c>
      <c r="M2750" s="25" t="s">
        <v>171</v>
      </c>
      <c r="N2750" s="28" t="n">
        <v>4821</v>
      </c>
      <c r="O2750" s="25" t="s">
        <v>54</v>
      </c>
      <c r="P2750" s="29" t="n">
        <v>42876</v>
      </c>
      <c r="Q2750" s="29" t="n">
        <v>42977</v>
      </c>
      <c r="R2750" s="28" t="n">
        <v>4606</v>
      </c>
      <c r="S2750" s="28" t="n">
        <f aca="false">IF(O2750="Won",R2750,IF(O2750="Lost",0,N2750))</f>
        <v>4606</v>
      </c>
      <c r="T2750" s="30" t="n">
        <f aca="false">IF(AND(P2750&lt;&gt;"",Q2750&lt;&gt;""),Q2750-P2750,"")</f>
        <v>101</v>
      </c>
      <c r="U2750" s="30" t="str">
        <f aca="false">IF(AND(O2750="Engaging",P2750&lt;&gt;""),'Leia-me'!$B$5-P2750,"")</f>
        <v/>
      </c>
      <c r="V2750" s="25" t="str">
        <f aca="false">IF(O2750&lt;&gt;"Engaging","",IF(U2750&lt;='Leia-me'!$B$6,"Saudável",IF(U2750&lt;='Leia-me'!$B$7,"Esfriando",IF(U2750&lt;='Leia-me'!$B$8,"Última chance","Zumbi"))))</f>
        <v/>
      </c>
      <c r="W2750" s="25" t="n">
        <f aca="false">IF(O2750="Won",1,IF(O2750="Lost",0,""))</f>
        <v>1</v>
      </c>
      <c r="X2750" s="25" t="s">
        <v>1835</v>
      </c>
      <c r="Y2750" s="25" t="str">
        <f aca="false">IF(E2750="","Sim","")</f>
        <v/>
      </c>
    </row>
    <row r="2751" customFormat="false" ht="15" hidden="false" customHeight="false" outlineLevel="0" collapsed="false">
      <c r="A2751" s="25" t="s">
        <v>3009</v>
      </c>
      <c r="B2751" s="25" t="s">
        <v>67</v>
      </c>
      <c r="C2751" s="25" t="s">
        <v>75</v>
      </c>
      <c r="D2751" s="25" t="s">
        <v>76</v>
      </c>
      <c r="E2751" s="25" t="s">
        <v>215</v>
      </c>
      <c r="F2751" s="25" t="s">
        <v>177</v>
      </c>
      <c r="G2751" s="26" t="n">
        <v>1102.43</v>
      </c>
      <c r="H2751" s="27" t="n">
        <v>1759</v>
      </c>
      <c r="I2751" s="25" t="s">
        <v>147</v>
      </c>
      <c r="K2751" s="25" t="n">
        <v>2006</v>
      </c>
      <c r="L2751" s="25" t="s">
        <v>148</v>
      </c>
      <c r="M2751" s="25" t="s">
        <v>149</v>
      </c>
      <c r="N2751" s="28" t="n">
        <v>55</v>
      </c>
      <c r="O2751" s="25" t="s">
        <v>55</v>
      </c>
      <c r="P2751" s="29" t="n">
        <v>42878</v>
      </c>
      <c r="Q2751" s="29" t="n">
        <v>42883</v>
      </c>
      <c r="R2751" s="28" t="n">
        <v>0</v>
      </c>
      <c r="S2751" s="28" t="n">
        <f aca="false">IF(O2751="Won",R2751,IF(O2751="Lost",0,N2751))</f>
        <v>0</v>
      </c>
      <c r="T2751" s="30" t="n">
        <f aca="false">IF(AND(P2751&lt;&gt;"",Q2751&lt;&gt;""),Q2751-P2751,"")</f>
        <v>5</v>
      </c>
      <c r="U2751" s="30" t="str">
        <f aca="false">IF(AND(O2751="Engaging",P2751&lt;&gt;""),'Leia-me'!$B$5-P2751,"")</f>
        <v/>
      </c>
      <c r="V2751" s="25" t="str">
        <f aca="false">IF(O2751&lt;&gt;"Engaging","",IF(U2751&lt;='Leia-me'!$B$6,"Saudável",IF(U2751&lt;='Leia-me'!$B$7,"Esfriando",IF(U2751&lt;='Leia-me'!$B$8,"Última chance","Zumbi"))))</f>
        <v/>
      </c>
      <c r="W2751" s="25" t="n">
        <f aca="false">IF(O2751="Won",1,IF(O2751="Lost",0,""))</f>
        <v>0</v>
      </c>
      <c r="Y2751" s="25" t="str">
        <f aca="false">IF(E2751="","Sim","")</f>
        <v/>
      </c>
    </row>
    <row r="2752" customFormat="false" ht="15" hidden="false" customHeight="false" outlineLevel="0" collapsed="false">
      <c r="A2752" s="25" t="s">
        <v>3010</v>
      </c>
      <c r="B2752" s="25" t="s">
        <v>67</v>
      </c>
      <c r="C2752" s="25" t="s">
        <v>75</v>
      </c>
      <c r="D2752" s="25" t="s">
        <v>76</v>
      </c>
      <c r="E2752" s="25" t="s">
        <v>198</v>
      </c>
      <c r="F2752" s="25" t="s">
        <v>177</v>
      </c>
      <c r="G2752" s="26" t="n">
        <v>2819.5</v>
      </c>
      <c r="H2752" s="27" t="n">
        <v>7227</v>
      </c>
      <c r="I2752" s="25" t="s">
        <v>147</v>
      </c>
      <c r="J2752" s="25" t="s">
        <v>199</v>
      </c>
      <c r="K2752" s="25" t="n">
        <v>1991</v>
      </c>
      <c r="L2752" s="25" t="s">
        <v>1834</v>
      </c>
      <c r="M2752" s="25" t="s">
        <v>171</v>
      </c>
      <c r="N2752" s="28" t="n">
        <v>4821</v>
      </c>
      <c r="O2752" s="25" t="s">
        <v>54</v>
      </c>
      <c r="P2752" s="29" t="n">
        <v>42878</v>
      </c>
      <c r="Q2752" s="29" t="n">
        <v>42967</v>
      </c>
      <c r="R2752" s="28" t="n">
        <v>4180</v>
      </c>
      <c r="S2752" s="28" t="n">
        <f aca="false">IF(O2752="Won",R2752,IF(O2752="Lost",0,N2752))</f>
        <v>4180</v>
      </c>
      <c r="T2752" s="30" t="n">
        <f aca="false">IF(AND(P2752&lt;&gt;"",Q2752&lt;&gt;""),Q2752-P2752,"")</f>
        <v>89</v>
      </c>
      <c r="U2752" s="30" t="str">
        <f aca="false">IF(AND(O2752="Engaging",P2752&lt;&gt;""),'Leia-me'!$B$5-P2752,"")</f>
        <v/>
      </c>
      <c r="V2752" s="25" t="str">
        <f aca="false">IF(O2752&lt;&gt;"Engaging","",IF(U2752&lt;='Leia-me'!$B$6,"Saudável",IF(U2752&lt;='Leia-me'!$B$7,"Esfriando",IF(U2752&lt;='Leia-me'!$B$8,"Última chance","Zumbi"))))</f>
        <v/>
      </c>
      <c r="W2752" s="25" t="n">
        <f aca="false">IF(O2752="Won",1,IF(O2752="Lost",0,""))</f>
        <v>1</v>
      </c>
      <c r="X2752" s="25" t="s">
        <v>1835</v>
      </c>
      <c r="Y2752" s="25" t="str">
        <f aca="false">IF(E2752="","Sim","")</f>
        <v/>
      </c>
    </row>
    <row r="2753" customFormat="false" ht="15" hidden="false" customHeight="false" outlineLevel="0" collapsed="false">
      <c r="A2753" s="25" t="s">
        <v>3011</v>
      </c>
      <c r="B2753" s="25" t="s">
        <v>67</v>
      </c>
      <c r="C2753" s="25" t="s">
        <v>75</v>
      </c>
      <c r="D2753" s="25" t="s">
        <v>76</v>
      </c>
      <c r="E2753" s="25" t="s">
        <v>158</v>
      </c>
      <c r="F2753" s="25" t="s">
        <v>159</v>
      </c>
      <c r="G2753" s="26" t="n">
        <v>291.27</v>
      </c>
      <c r="H2753" s="27" t="n">
        <v>586</v>
      </c>
      <c r="I2753" s="25" t="s">
        <v>147</v>
      </c>
      <c r="K2753" s="25" t="n">
        <v>1997</v>
      </c>
      <c r="L2753" s="25" t="s">
        <v>186</v>
      </c>
      <c r="M2753" s="25" t="s">
        <v>171</v>
      </c>
      <c r="N2753" s="28" t="n">
        <v>550</v>
      </c>
      <c r="O2753" s="25" t="s">
        <v>55</v>
      </c>
      <c r="P2753" s="29" t="n">
        <v>42880</v>
      </c>
      <c r="Q2753" s="29" t="n">
        <v>42975</v>
      </c>
      <c r="R2753" s="28" t="n">
        <v>0</v>
      </c>
      <c r="S2753" s="28" t="n">
        <f aca="false">IF(O2753="Won",R2753,IF(O2753="Lost",0,N2753))</f>
        <v>0</v>
      </c>
      <c r="T2753" s="30" t="n">
        <f aca="false">IF(AND(P2753&lt;&gt;"",Q2753&lt;&gt;""),Q2753-P2753,"")</f>
        <v>95</v>
      </c>
      <c r="U2753" s="30" t="str">
        <f aca="false">IF(AND(O2753="Engaging",P2753&lt;&gt;""),'Leia-me'!$B$5-P2753,"")</f>
        <v/>
      </c>
      <c r="V2753" s="25" t="str">
        <f aca="false">IF(O2753&lt;&gt;"Engaging","",IF(U2753&lt;='Leia-me'!$B$6,"Saudável",IF(U2753&lt;='Leia-me'!$B$7,"Esfriando",IF(U2753&lt;='Leia-me'!$B$8,"Última chance","Zumbi"))))</f>
        <v/>
      </c>
      <c r="W2753" s="25" t="n">
        <f aca="false">IF(O2753="Won",1,IF(O2753="Lost",0,""))</f>
        <v>0</v>
      </c>
      <c r="Y2753" s="25" t="str">
        <f aca="false">IF(E2753="","Sim","")</f>
        <v/>
      </c>
    </row>
    <row r="2754" customFormat="false" ht="15" hidden="false" customHeight="false" outlineLevel="0" collapsed="false">
      <c r="A2754" s="25" t="s">
        <v>3012</v>
      </c>
      <c r="B2754" s="25" t="s">
        <v>67</v>
      </c>
      <c r="C2754" s="25" t="s">
        <v>75</v>
      </c>
      <c r="D2754" s="25" t="s">
        <v>76</v>
      </c>
      <c r="E2754" s="25" t="s">
        <v>195</v>
      </c>
      <c r="F2754" s="25" t="s">
        <v>185</v>
      </c>
      <c r="G2754" s="26" t="n">
        <v>8170.38</v>
      </c>
      <c r="H2754" s="27" t="n">
        <v>16499</v>
      </c>
      <c r="I2754" s="25" t="s">
        <v>196</v>
      </c>
      <c r="K2754" s="25" t="n">
        <v>1997</v>
      </c>
      <c r="L2754" s="25" t="s">
        <v>148</v>
      </c>
      <c r="M2754" s="25" t="s">
        <v>149</v>
      </c>
      <c r="N2754" s="28" t="n">
        <v>55</v>
      </c>
      <c r="O2754" s="25" t="s">
        <v>54</v>
      </c>
      <c r="P2754" s="29" t="n">
        <v>42880</v>
      </c>
      <c r="Q2754" s="29" t="n">
        <v>42886</v>
      </c>
      <c r="R2754" s="28" t="n">
        <v>55</v>
      </c>
      <c r="S2754" s="28" t="n">
        <f aca="false">IF(O2754="Won",R2754,IF(O2754="Lost",0,N2754))</f>
        <v>55</v>
      </c>
      <c r="T2754" s="30" t="n">
        <f aca="false">IF(AND(P2754&lt;&gt;"",Q2754&lt;&gt;""),Q2754-P2754,"")</f>
        <v>6</v>
      </c>
      <c r="U2754" s="30" t="str">
        <f aca="false">IF(AND(O2754="Engaging",P2754&lt;&gt;""),'Leia-me'!$B$5-P2754,"")</f>
        <v/>
      </c>
      <c r="V2754" s="25" t="str">
        <f aca="false">IF(O2754&lt;&gt;"Engaging","",IF(U2754&lt;='Leia-me'!$B$6,"Saudável",IF(U2754&lt;='Leia-me'!$B$7,"Esfriando",IF(U2754&lt;='Leia-me'!$B$8,"Última chance","Zumbi"))))</f>
        <v/>
      </c>
      <c r="W2754" s="25" t="n">
        <f aca="false">IF(O2754="Won",1,IF(O2754="Lost",0,""))</f>
        <v>1</v>
      </c>
      <c r="Y2754" s="25" t="str">
        <f aca="false">IF(E2754="","Sim","")</f>
        <v/>
      </c>
    </row>
    <row r="2755" customFormat="false" ht="15" hidden="false" customHeight="false" outlineLevel="0" collapsed="false">
      <c r="A2755" s="25" t="s">
        <v>3013</v>
      </c>
      <c r="B2755" s="25" t="s">
        <v>67</v>
      </c>
      <c r="C2755" s="25" t="s">
        <v>75</v>
      </c>
      <c r="D2755" s="25" t="s">
        <v>76</v>
      </c>
      <c r="E2755" s="25" t="s">
        <v>198</v>
      </c>
      <c r="F2755" s="25" t="s">
        <v>177</v>
      </c>
      <c r="G2755" s="26" t="n">
        <v>2819.5</v>
      </c>
      <c r="H2755" s="27" t="n">
        <v>7227</v>
      </c>
      <c r="I2755" s="25" t="s">
        <v>147</v>
      </c>
      <c r="J2755" s="25" t="s">
        <v>199</v>
      </c>
      <c r="K2755" s="25" t="n">
        <v>1991</v>
      </c>
      <c r="L2755" s="25" t="s">
        <v>160</v>
      </c>
      <c r="M2755" s="25" t="s">
        <v>149</v>
      </c>
      <c r="N2755" s="28" t="n">
        <v>3393</v>
      </c>
      <c r="O2755" s="25" t="s">
        <v>54</v>
      </c>
      <c r="P2755" s="29" t="n">
        <v>42880</v>
      </c>
      <c r="Q2755" s="29" t="n">
        <v>42956</v>
      </c>
      <c r="R2755" s="28" t="n">
        <v>3808</v>
      </c>
      <c r="S2755" s="28" t="n">
        <f aca="false">IF(O2755="Won",R2755,IF(O2755="Lost",0,N2755))</f>
        <v>3808</v>
      </c>
      <c r="T2755" s="30" t="n">
        <f aca="false">IF(AND(P2755&lt;&gt;"",Q2755&lt;&gt;""),Q2755-P2755,"")</f>
        <v>76</v>
      </c>
      <c r="U2755" s="30" t="str">
        <f aca="false">IF(AND(O2755="Engaging",P2755&lt;&gt;""),'Leia-me'!$B$5-P2755,"")</f>
        <v/>
      </c>
      <c r="V2755" s="25" t="str">
        <f aca="false">IF(O2755&lt;&gt;"Engaging","",IF(U2755&lt;='Leia-me'!$B$6,"Saudável",IF(U2755&lt;='Leia-me'!$B$7,"Esfriando",IF(U2755&lt;='Leia-me'!$B$8,"Última chance","Zumbi"))))</f>
        <v/>
      </c>
      <c r="W2755" s="25" t="n">
        <f aca="false">IF(O2755="Won",1,IF(O2755="Lost",0,""))</f>
        <v>1</v>
      </c>
      <c r="Y2755" s="25" t="str">
        <f aca="false">IF(E2755="","Sim","")</f>
        <v/>
      </c>
    </row>
    <row r="2756" customFormat="false" ht="15" hidden="false" customHeight="false" outlineLevel="0" collapsed="false">
      <c r="A2756" s="25" t="s">
        <v>3014</v>
      </c>
      <c r="B2756" s="25" t="s">
        <v>67</v>
      </c>
      <c r="C2756" s="25" t="s">
        <v>75</v>
      </c>
      <c r="D2756" s="25" t="s">
        <v>76</v>
      </c>
      <c r="E2756" s="25" t="s">
        <v>191</v>
      </c>
      <c r="F2756" s="25" t="s">
        <v>192</v>
      </c>
      <c r="G2756" s="26" t="n">
        <v>2714.9</v>
      </c>
      <c r="H2756" s="27" t="n">
        <v>2641</v>
      </c>
      <c r="I2756" s="25" t="s">
        <v>147</v>
      </c>
      <c r="J2756" s="25" t="s">
        <v>193</v>
      </c>
      <c r="K2756" s="25" t="n">
        <v>1998</v>
      </c>
      <c r="L2756" s="25" t="s">
        <v>1834</v>
      </c>
      <c r="M2756" s="25" t="s">
        <v>171</v>
      </c>
      <c r="N2756" s="28" t="n">
        <v>4821</v>
      </c>
      <c r="O2756" s="25" t="s">
        <v>55</v>
      </c>
      <c r="P2756" s="29" t="n">
        <v>42882</v>
      </c>
      <c r="Q2756" s="29" t="n">
        <v>42953</v>
      </c>
      <c r="R2756" s="28" t="n">
        <v>0</v>
      </c>
      <c r="S2756" s="28" t="n">
        <f aca="false">IF(O2756="Won",R2756,IF(O2756="Lost",0,N2756))</f>
        <v>0</v>
      </c>
      <c r="T2756" s="30" t="n">
        <f aca="false">IF(AND(P2756&lt;&gt;"",Q2756&lt;&gt;""),Q2756-P2756,"")</f>
        <v>71</v>
      </c>
      <c r="U2756" s="30" t="str">
        <f aca="false">IF(AND(O2756="Engaging",P2756&lt;&gt;""),'Leia-me'!$B$5-P2756,"")</f>
        <v/>
      </c>
      <c r="V2756" s="25" t="str">
        <f aca="false">IF(O2756&lt;&gt;"Engaging","",IF(U2756&lt;='Leia-me'!$B$6,"Saudável",IF(U2756&lt;='Leia-me'!$B$7,"Esfriando",IF(U2756&lt;='Leia-me'!$B$8,"Última chance","Zumbi"))))</f>
        <v/>
      </c>
      <c r="W2756" s="25" t="n">
        <f aca="false">IF(O2756="Won",1,IF(O2756="Lost",0,""))</f>
        <v>0</v>
      </c>
      <c r="X2756" s="25" t="s">
        <v>1835</v>
      </c>
      <c r="Y2756" s="25" t="str">
        <f aca="false">IF(E2756="","Sim","")</f>
        <v/>
      </c>
    </row>
    <row r="2757" customFormat="false" ht="15" hidden="false" customHeight="false" outlineLevel="0" collapsed="false">
      <c r="A2757" s="25" t="s">
        <v>3015</v>
      </c>
      <c r="B2757" s="25" t="s">
        <v>67</v>
      </c>
      <c r="C2757" s="25" t="s">
        <v>75</v>
      </c>
      <c r="D2757" s="25" t="s">
        <v>76</v>
      </c>
      <c r="E2757" s="25" t="s">
        <v>195</v>
      </c>
      <c r="F2757" s="25" t="s">
        <v>185</v>
      </c>
      <c r="G2757" s="26" t="n">
        <v>8170.38</v>
      </c>
      <c r="H2757" s="27" t="n">
        <v>16499</v>
      </c>
      <c r="I2757" s="25" t="s">
        <v>196</v>
      </c>
      <c r="K2757" s="25" t="n">
        <v>1997</v>
      </c>
      <c r="L2757" s="25" t="s">
        <v>178</v>
      </c>
      <c r="M2757" s="25" t="s">
        <v>171</v>
      </c>
      <c r="N2757" s="28" t="n">
        <v>5482</v>
      </c>
      <c r="O2757" s="25" t="s">
        <v>54</v>
      </c>
      <c r="P2757" s="29" t="n">
        <v>42882</v>
      </c>
      <c r="Q2757" s="29" t="n">
        <v>42964</v>
      </c>
      <c r="R2757" s="28" t="n">
        <v>5769</v>
      </c>
      <c r="S2757" s="28" t="n">
        <f aca="false">IF(O2757="Won",R2757,IF(O2757="Lost",0,N2757))</f>
        <v>5769</v>
      </c>
      <c r="T2757" s="30" t="n">
        <f aca="false">IF(AND(P2757&lt;&gt;"",Q2757&lt;&gt;""),Q2757-P2757,"")</f>
        <v>82</v>
      </c>
      <c r="U2757" s="30" t="str">
        <f aca="false">IF(AND(O2757="Engaging",P2757&lt;&gt;""),'Leia-me'!$B$5-P2757,"")</f>
        <v/>
      </c>
      <c r="V2757" s="25" t="str">
        <f aca="false">IF(O2757&lt;&gt;"Engaging","",IF(U2757&lt;='Leia-me'!$B$6,"Saudável",IF(U2757&lt;='Leia-me'!$B$7,"Esfriando",IF(U2757&lt;='Leia-me'!$B$8,"Última chance","Zumbi"))))</f>
        <v/>
      </c>
      <c r="W2757" s="25" t="n">
        <f aca="false">IF(O2757="Won",1,IF(O2757="Lost",0,""))</f>
        <v>1</v>
      </c>
      <c r="Y2757" s="25" t="str">
        <f aca="false">IF(E2757="","Sim","")</f>
        <v/>
      </c>
    </row>
    <row r="2758" customFormat="false" ht="15" hidden="false" customHeight="false" outlineLevel="0" collapsed="false">
      <c r="A2758" s="25" t="s">
        <v>3016</v>
      </c>
      <c r="B2758" s="25" t="s">
        <v>67</v>
      </c>
      <c r="C2758" s="25" t="s">
        <v>75</v>
      </c>
      <c r="D2758" s="25" t="s">
        <v>76</v>
      </c>
      <c r="E2758" s="25" t="s">
        <v>240</v>
      </c>
      <c r="F2758" s="25" t="s">
        <v>185</v>
      </c>
      <c r="G2758" s="26" t="n">
        <v>1223.72</v>
      </c>
      <c r="H2758" s="27" t="n">
        <v>2497</v>
      </c>
      <c r="I2758" s="25" t="s">
        <v>241</v>
      </c>
      <c r="K2758" s="25" t="n">
        <v>2000</v>
      </c>
      <c r="L2758" s="25" t="s">
        <v>1834</v>
      </c>
      <c r="M2758" s="25" t="s">
        <v>171</v>
      </c>
      <c r="N2758" s="28" t="n">
        <v>4821</v>
      </c>
      <c r="O2758" s="25" t="s">
        <v>54</v>
      </c>
      <c r="P2758" s="29" t="n">
        <v>42882</v>
      </c>
      <c r="Q2758" s="29" t="n">
        <v>42980</v>
      </c>
      <c r="R2758" s="28" t="n">
        <v>4929</v>
      </c>
      <c r="S2758" s="28" t="n">
        <f aca="false">IF(O2758="Won",R2758,IF(O2758="Lost",0,N2758))</f>
        <v>4929</v>
      </c>
      <c r="T2758" s="30" t="n">
        <f aca="false">IF(AND(P2758&lt;&gt;"",Q2758&lt;&gt;""),Q2758-P2758,"")</f>
        <v>98</v>
      </c>
      <c r="U2758" s="30" t="str">
        <f aca="false">IF(AND(O2758="Engaging",P2758&lt;&gt;""),'Leia-me'!$B$5-P2758,"")</f>
        <v/>
      </c>
      <c r="V2758" s="25" t="str">
        <f aca="false">IF(O2758&lt;&gt;"Engaging","",IF(U2758&lt;='Leia-me'!$B$6,"Saudável",IF(U2758&lt;='Leia-me'!$B$7,"Esfriando",IF(U2758&lt;='Leia-me'!$B$8,"Última chance","Zumbi"))))</f>
        <v/>
      </c>
      <c r="W2758" s="25" t="n">
        <f aca="false">IF(O2758="Won",1,IF(O2758="Lost",0,""))</f>
        <v>1</v>
      </c>
      <c r="X2758" s="25" t="s">
        <v>1835</v>
      </c>
      <c r="Y2758" s="25" t="str">
        <f aca="false">IF(E2758="","Sim","")</f>
        <v/>
      </c>
    </row>
    <row r="2759" customFormat="false" ht="15" hidden="false" customHeight="false" outlineLevel="0" collapsed="false">
      <c r="A2759" s="25" t="s">
        <v>3017</v>
      </c>
      <c r="B2759" s="25" t="s">
        <v>67</v>
      </c>
      <c r="C2759" s="25" t="s">
        <v>75</v>
      </c>
      <c r="D2759" s="25" t="s">
        <v>76</v>
      </c>
      <c r="E2759" s="25" t="s">
        <v>188</v>
      </c>
      <c r="F2759" s="25" t="s">
        <v>185</v>
      </c>
      <c r="G2759" s="26" t="n">
        <v>1008.06</v>
      </c>
      <c r="H2759" s="27" t="n">
        <v>1238</v>
      </c>
      <c r="I2759" s="25" t="s">
        <v>147</v>
      </c>
      <c r="K2759" s="25" t="n">
        <v>1983</v>
      </c>
      <c r="L2759" s="25" t="s">
        <v>1834</v>
      </c>
      <c r="M2759" s="25" t="s">
        <v>171</v>
      </c>
      <c r="N2759" s="28" t="n">
        <v>4821</v>
      </c>
      <c r="O2759" s="25" t="s">
        <v>54</v>
      </c>
      <c r="P2759" s="29" t="n">
        <v>42882</v>
      </c>
      <c r="Q2759" s="29" t="n">
        <v>42952</v>
      </c>
      <c r="R2759" s="28" t="n">
        <v>4924</v>
      </c>
      <c r="S2759" s="28" t="n">
        <f aca="false">IF(O2759="Won",R2759,IF(O2759="Lost",0,N2759))</f>
        <v>4924</v>
      </c>
      <c r="T2759" s="30" t="n">
        <f aca="false">IF(AND(P2759&lt;&gt;"",Q2759&lt;&gt;""),Q2759-P2759,"")</f>
        <v>70</v>
      </c>
      <c r="U2759" s="30" t="str">
        <f aca="false">IF(AND(O2759="Engaging",P2759&lt;&gt;""),'Leia-me'!$B$5-P2759,"")</f>
        <v/>
      </c>
      <c r="V2759" s="25" t="str">
        <f aca="false">IF(O2759&lt;&gt;"Engaging","",IF(U2759&lt;='Leia-me'!$B$6,"Saudável",IF(U2759&lt;='Leia-me'!$B$7,"Esfriando",IF(U2759&lt;='Leia-me'!$B$8,"Última chance","Zumbi"))))</f>
        <v/>
      </c>
      <c r="W2759" s="25" t="n">
        <f aca="false">IF(O2759="Won",1,IF(O2759="Lost",0,""))</f>
        <v>1</v>
      </c>
      <c r="X2759" s="25" t="s">
        <v>1835</v>
      </c>
      <c r="Y2759" s="25" t="str">
        <f aca="false">IF(E2759="","Sim","")</f>
        <v/>
      </c>
    </row>
    <row r="2760" customFormat="false" ht="15" hidden="false" customHeight="false" outlineLevel="0" collapsed="false">
      <c r="A2760" s="25" t="s">
        <v>3018</v>
      </c>
      <c r="B2760" s="25" t="s">
        <v>67</v>
      </c>
      <c r="C2760" s="25" t="s">
        <v>75</v>
      </c>
      <c r="D2760" s="25" t="s">
        <v>76</v>
      </c>
      <c r="E2760" s="25" t="s">
        <v>151</v>
      </c>
      <c r="F2760" s="25" t="s">
        <v>146</v>
      </c>
      <c r="G2760" s="26" t="n">
        <v>587.34</v>
      </c>
      <c r="H2760" s="27" t="n">
        <v>1356</v>
      </c>
      <c r="I2760" s="25" t="s">
        <v>152</v>
      </c>
      <c r="K2760" s="25" t="n">
        <v>2012</v>
      </c>
      <c r="L2760" s="25" t="s">
        <v>170</v>
      </c>
      <c r="M2760" s="25" t="s">
        <v>171</v>
      </c>
      <c r="N2760" s="28" t="n">
        <v>1096</v>
      </c>
      <c r="O2760" s="25" t="s">
        <v>55</v>
      </c>
      <c r="P2760" s="29" t="n">
        <v>42884</v>
      </c>
      <c r="Q2760" s="29" t="n">
        <v>42976</v>
      </c>
      <c r="R2760" s="28" t="n">
        <v>0</v>
      </c>
      <c r="S2760" s="28" t="n">
        <f aca="false">IF(O2760="Won",R2760,IF(O2760="Lost",0,N2760))</f>
        <v>0</v>
      </c>
      <c r="T2760" s="30" t="n">
        <f aca="false">IF(AND(P2760&lt;&gt;"",Q2760&lt;&gt;""),Q2760-P2760,"")</f>
        <v>92</v>
      </c>
      <c r="U2760" s="30" t="str">
        <f aca="false">IF(AND(O2760="Engaging",P2760&lt;&gt;""),'Leia-me'!$B$5-P2760,"")</f>
        <v/>
      </c>
      <c r="V2760" s="25" t="str">
        <f aca="false">IF(O2760&lt;&gt;"Engaging","",IF(U2760&lt;='Leia-me'!$B$6,"Saudável",IF(U2760&lt;='Leia-me'!$B$7,"Esfriando",IF(U2760&lt;='Leia-me'!$B$8,"Última chance","Zumbi"))))</f>
        <v/>
      </c>
      <c r="W2760" s="25" t="n">
        <f aca="false">IF(O2760="Won",1,IF(O2760="Lost",0,""))</f>
        <v>0</v>
      </c>
      <c r="Y2760" s="25" t="str">
        <f aca="false">IF(E2760="","Sim","")</f>
        <v/>
      </c>
    </row>
    <row r="2761" customFormat="false" ht="15" hidden="false" customHeight="false" outlineLevel="0" collapsed="false">
      <c r="A2761" s="25" t="s">
        <v>3019</v>
      </c>
      <c r="B2761" s="25" t="s">
        <v>67</v>
      </c>
      <c r="C2761" s="25" t="s">
        <v>75</v>
      </c>
      <c r="D2761" s="25" t="s">
        <v>76</v>
      </c>
      <c r="E2761" s="25" t="s">
        <v>237</v>
      </c>
      <c r="F2761" s="25" t="s">
        <v>192</v>
      </c>
      <c r="G2761" s="26" t="n">
        <v>4618</v>
      </c>
      <c r="H2761" s="27" t="n">
        <v>10083</v>
      </c>
      <c r="I2761" s="25" t="s">
        <v>147</v>
      </c>
      <c r="K2761" s="25" t="n">
        <v>1982</v>
      </c>
      <c r="L2761" s="25" t="s">
        <v>186</v>
      </c>
      <c r="M2761" s="25" t="s">
        <v>171</v>
      </c>
      <c r="N2761" s="28" t="n">
        <v>550</v>
      </c>
      <c r="O2761" s="25" t="s">
        <v>55</v>
      </c>
      <c r="P2761" s="29" t="n">
        <v>42888</v>
      </c>
      <c r="Q2761" s="29" t="n">
        <v>42972</v>
      </c>
      <c r="R2761" s="28" t="n">
        <v>0</v>
      </c>
      <c r="S2761" s="28" t="n">
        <f aca="false">IF(O2761="Won",R2761,IF(O2761="Lost",0,N2761))</f>
        <v>0</v>
      </c>
      <c r="T2761" s="30" t="n">
        <f aca="false">IF(AND(P2761&lt;&gt;"",Q2761&lt;&gt;""),Q2761-P2761,"")</f>
        <v>84</v>
      </c>
      <c r="U2761" s="30" t="str">
        <f aca="false">IF(AND(O2761="Engaging",P2761&lt;&gt;""),'Leia-me'!$B$5-P2761,"")</f>
        <v/>
      </c>
      <c r="V2761" s="25" t="str">
        <f aca="false">IF(O2761&lt;&gt;"Engaging","",IF(U2761&lt;='Leia-me'!$B$6,"Saudável",IF(U2761&lt;='Leia-me'!$B$7,"Esfriando",IF(U2761&lt;='Leia-me'!$B$8,"Última chance","Zumbi"))))</f>
        <v/>
      </c>
      <c r="W2761" s="25" t="n">
        <f aca="false">IF(O2761="Won",1,IF(O2761="Lost",0,""))</f>
        <v>0</v>
      </c>
      <c r="Y2761" s="25" t="str">
        <f aca="false">IF(E2761="","Sim","")</f>
        <v/>
      </c>
    </row>
    <row r="2762" customFormat="false" ht="15" hidden="false" customHeight="false" outlineLevel="0" collapsed="false">
      <c r="A2762" s="25" t="s">
        <v>3020</v>
      </c>
      <c r="B2762" s="25" t="s">
        <v>67</v>
      </c>
      <c r="C2762" s="25" t="s">
        <v>75</v>
      </c>
      <c r="D2762" s="25" t="s">
        <v>76</v>
      </c>
      <c r="E2762" s="25" t="s">
        <v>195</v>
      </c>
      <c r="F2762" s="25" t="s">
        <v>185</v>
      </c>
      <c r="G2762" s="26" t="n">
        <v>8170.38</v>
      </c>
      <c r="H2762" s="27" t="n">
        <v>16499</v>
      </c>
      <c r="I2762" s="25" t="s">
        <v>196</v>
      </c>
      <c r="K2762" s="25" t="n">
        <v>1997</v>
      </c>
      <c r="L2762" s="25" t="s">
        <v>186</v>
      </c>
      <c r="M2762" s="25" t="s">
        <v>171</v>
      </c>
      <c r="N2762" s="28" t="n">
        <v>550</v>
      </c>
      <c r="O2762" s="25" t="s">
        <v>54</v>
      </c>
      <c r="P2762" s="29" t="n">
        <v>42888</v>
      </c>
      <c r="Q2762" s="29" t="n">
        <v>42982</v>
      </c>
      <c r="R2762" s="28" t="n">
        <v>519</v>
      </c>
      <c r="S2762" s="28" t="n">
        <f aca="false">IF(O2762="Won",R2762,IF(O2762="Lost",0,N2762))</f>
        <v>519</v>
      </c>
      <c r="T2762" s="30" t="n">
        <f aca="false">IF(AND(P2762&lt;&gt;"",Q2762&lt;&gt;""),Q2762-P2762,"")</f>
        <v>94</v>
      </c>
      <c r="U2762" s="30" t="str">
        <f aca="false">IF(AND(O2762="Engaging",P2762&lt;&gt;""),'Leia-me'!$B$5-P2762,"")</f>
        <v/>
      </c>
      <c r="V2762" s="25" t="str">
        <f aca="false">IF(O2762&lt;&gt;"Engaging","",IF(U2762&lt;='Leia-me'!$B$6,"Saudável",IF(U2762&lt;='Leia-me'!$B$7,"Esfriando",IF(U2762&lt;='Leia-me'!$B$8,"Última chance","Zumbi"))))</f>
        <v/>
      </c>
      <c r="W2762" s="25" t="n">
        <f aca="false">IF(O2762="Won",1,IF(O2762="Lost",0,""))</f>
        <v>1</v>
      </c>
      <c r="Y2762" s="25" t="str">
        <f aca="false">IF(E2762="","Sim","")</f>
        <v/>
      </c>
    </row>
    <row r="2763" customFormat="false" ht="15" hidden="false" customHeight="false" outlineLevel="0" collapsed="false">
      <c r="A2763" s="25" t="s">
        <v>3021</v>
      </c>
      <c r="B2763" s="25" t="s">
        <v>67</v>
      </c>
      <c r="C2763" s="25" t="s">
        <v>75</v>
      </c>
      <c r="D2763" s="25" t="s">
        <v>76</v>
      </c>
      <c r="E2763" s="25" t="s">
        <v>162</v>
      </c>
      <c r="F2763" s="25" t="s">
        <v>155</v>
      </c>
      <c r="G2763" s="26" t="n">
        <v>5266.09</v>
      </c>
      <c r="H2763" s="27" t="n">
        <v>8595</v>
      </c>
      <c r="I2763" s="25" t="s">
        <v>147</v>
      </c>
      <c r="J2763" s="25" t="s">
        <v>156</v>
      </c>
      <c r="K2763" s="25" t="n">
        <v>1988</v>
      </c>
      <c r="L2763" s="25" t="s">
        <v>186</v>
      </c>
      <c r="M2763" s="25" t="s">
        <v>171</v>
      </c>
      <c r="N2763" s="28" t="n">
        <v>550</v>
      </c>
      <c r="O2763" s="25" t="s">
        <v>54</v>
      </c>
      <c r="P2763" s="29" t="n">
        <v>42889</v>
      </c>
      <c r="Q2763" s="29" t="n">
        <v>42908</v>
      </c>
      <c r="R2763" s="28" t="n">
        <v>639</v>
      </c>
      <c r="S2763" s="28" t="n">
        <f aca="false">IF(O2763="Won",R2763,IF(O2763="Lost",0,N2763))</f>
        <v>639</v>
      </c>
      <c r="T2763" s="30" t="n">
        <f aca="false">IF(AND(P2763&lt;&gt;"",Q2763&lt;&gt;""),Q2763-P2763,"")</f>
        <v>19</v>
      </c>
      <c r="U2763" s="30" t="str">
        <f aca="false">IF(AND(O2763="Engaging",P2763&lt;&gt;""),'Leia-me'!$B$5-P2763,"")</f>
        <v/>
      </c>
      <c r="V2763" s="25" t="str">
        <f aca="false">IF(O2763&lt;&gt;"Engaging","",IF(U2763&lt;='Leia-me'!$B$6,"Saudável",IF(U2763&lt;='Leia-me'!$B$7,"Esfriando",IF(U2763&lt;='Leia-me'!$B$8,"Última chance","Zumbi"))))</f>
        <v/>
      </c>
      <c r="W2763" s="25" t="n">
        <f aca="false">IF(O2763="Won",1,IF(O2763="Lost",0,""))</f>
        <v>1</v>
      </c>
      <c r="Y2763" s="25" t="str">
        <f aca="false">IF(E2763="","Sim","")</f>
        <v/>
      </c>
    </row>
    <row r="2764" customFormat="false" ht="15" hidden="false" customHeight="false" outlineLevel="0" collapsed="false">
      <c r="A2764" s="25" t="s">
        <v>3022</v>
      </c>
      <c r="B2764" s="25" t="s">
        <v>67</v>
      </c>
      <c r="C2764" s="25" t="s">
        <v>75</v>
      </c>
      <c r="D2764" s="25" t="s">
        <v>76</v>
      </c>
      <c r="E2764" s="25" t="s">
        <v>240</v>
      </c>
      <c r="F2764" s="25" t="s">
        <v>185</v>
      </c>
      <c r="G2764" s="26" t="n">
        <v>1223.72</v>
      </c>
      <c r="H2764" s="27" t="n">
        <v>2497</v>
      </c>
      <c r="I2764" s="25" t="s">
        <v>241</v>
      </c>
      <c r="K2764" s="25" t="n">
        <v>2000</v>
      </c>
      <c r="L2764" s="25" t="s">
        <v>170</v>
      </c>
      <c r="M2764" s="25" t="s">
        <v>171</v>
      </c>
      <c r="N2764" s="28" t="n">
        <v>1096</v>
      </c>
      <c r="O2764" s="25" t="s">
        <v>54</v>
      </c>
      <c r="P2764" s="29" t="n">
        <v>42889</v>
      </c>
      <c r="Q2764" s="29" t="n">
        <v>42907</v>
      </c>
      <c r="R2764" s="28" t="n">
        <v>1040</v>
      </c>
      <c r="S2764" s="28" t="n">
        <f aca="false">IF(O2764="Won",R2764,IF(O2764="Lost",0,N2764))</f>
        <v>1040</v>
      </c>
      <c r="T2764" s="30" t="n">
        <f aca="false">IF(AND(P2764&lt;&gt;"",Q2764&lt;&gt;""),Q2764-P2764,"")</f>
        <v>18</v>
      </c>
      <c r="U2764" s="30" t="str">
        <f aca="false">IF(AND(O2764="Engaging",P2764&lt;&gt;""),'Leia-me'!$B$5-P2764,"")</f>
        <v/>
      </c>
      <c r="V2764" s="25" t="str">
        <f aca="false">IF(O2764&lt;&gt;"Engaging","",IF(U2764&lt;='Leia-me'!$B$6,"Saudável",IF(U2764&lt;='Leia-me'!$B$7,"Esfriando",IF(U2764&lt;='Leia-me'!$B$8,"Última chance","Zumbi"))))</f>
        <v/>
      </c>
      <c r="W2764" s="25" t="n">
        <f aca="false">IF(O2764="Won",1,IF(O2764="Lost",0,""))</f>
        <v>1</v>
      </c>
      <c r="Y2764" s="25" t="str">
        <f aca="false">IF(E2764="","Sim","")</f>
        <v/>
      </c>
    </row>
    <row r="2765" customFormat="false" ht="15" hidden="false" customHeight="false" outlineLevel="0" collapsed="false">
      <c r="A2765" s="25" t="s">
        <v>3023</v>
      </c>
      <c r="B2765" s="25" t="s">
        <v>67</v>
      </c>
      <c r="C2765" s="25" t="s">
        <v>75</v>
      </c>
      <c r="D2765" s="25" t="s">
        <v>76</v>
      </c>
      <c r="E2765" s="25" t="s">
        <v>215</v>
      </c>
      <c r="F2765" s="25" t="s">
        <v>177</v>
      </c>
      <c r="G2765" s="26" t="n">
        <v>1102.43</v>
      </c>
      <c r="H2765" s="27" t="n">
        <v>1759</v>
      </c>
      <c r="I2765" s="25" t="s">
        <v>147</v>
      </c>
      <c r="K2765" s="25" t="n">
        <v>2006</v>
      </c>
      <c r="L2765" s="25" t="s">
        <v>1834</v>
      </c>
      <c r="M2765" s="25" t="s">
        <v>171</v>
      </c>
      <c r="N2765" s="28" t="n">
        <v>4821</v>
      </c>
      <c r="O2765" s="25" t="s">
        <v>54</v>
      </c>
      <c r="P2765" s="29" t="n">
        <v>42889</v>
      </c>
      <c r="Q2765" s="29" t="n">
        <v>42990</v>
      </c>
      <c r="R2765" s="28" t="n">
        <v>4138</v>
      </c>
      <c r="S2765" s="28" t="n">
        <f aca="false">IF(O2765="Won",R2765,IF(O2765="Lost",0,N2765))</f>
        <v>4138</v>
      </c>
      <c r="T2765" s="30" t="n">
        <f aca="false">IF(AND(P2765&lt;&gt;"",Q2765&lt;&gt;""),Q2765-P2765,"")</f>
        <v>101</v>
      </c>
      <c r="U2765" s="30" t="str">
        <f aca="false">IF(AND(O2765="Engaging",P2765&lt;&gt;""),'Leia-me'!$B$5-P2765,"")</f>
        <v/>
      </c>
      <c r="V2765" s="25" t="str">
        <f aca="false">IF(O2765&lt;&gt;"Engaging","",IF(U2765&lt;='Leia-me'!$B$6,"Saudável",IF(U2765&lt;='Leia-me'!$B$7,"Esfriando",IF(U2765&lt;='Leia-me'!$B$8,"Última chance","Zumbi"))))</f>
        <v/>
      </c>
      <c r="W2765" s="25" t="n">
        <f aca="false">IF(O2765="Won",1,IF(O2765="Lost",0,""))</f>
        <v>1</v>
      </c>
      <c r="X2765" s="25" t="s">
        <v>1835</v>
      </c>
      <c r="Y2765" s="25" t="str">
        <f aca="false">IF(E2765="","Sim","")</f>
        <v/>
      </c>
    </row>
    <row r="2766" customFormat="false" ht="15" hidden="false" customHeight="false" outlineLevel="0" collapsed="false">
      <c r="A2766" s="25" t="s">
        <v>3024</v>
      </c>
      <c r="B2766" s="25" t="s">
        <v>67</v>
      </c>
      <c r="C2766" s="25" t="s">
        <v>75</v>
      </c>
      <c r="D2766" s="25" t="s">
        <v>76</v>
      </c>
      <c r="E2766" s="25" t="s">
        <v>188</v>
      </c>
      <c r="F2766" s="25" t="s">
        <v>185</v>
      </c>
      <c r="G2766" s="26" t="n">
        <v>1008.06</v>
      </c>
      <c r="H2766" s="27" t="n">
        <v>1238</v>
      </c>
      <c r="I2766" s="25" t="s">
        <v>147</v>
      </c>
      <c r="K2766" s="25" t="n">
        <v>1983</v>
      </c>
      <c r="L2766" s="25" t="s">
        <v>186</v>
      </c>
      <c r="M2766" s="25" t="s">
        <v>171</v>
      </c>
      <c r="N2766" s="28" t="n">
        <v>550</v>
      </c>
      <c r="O2766" s="25" t="s">
        <v>54</v>
      </c>
      <c r="P2766" s="29" t="n">
        <v>42891</v>
      </c>
      <c r="Q2766" s="29" t="n">
        <v>42950</v>
      </c>
      <c r="R2766" s="28" t="n">
        <v>554</v>
      </c>
      <c r="S2766" s="28" t="n">
        <f aca="false">IF(O2766="Won",R2766,IF(O2766="Lost",0,N2766))</f>
        <v>554</v>
      </c>
      <c r="T2766" s="30" t="n">
        <f aca="false">IF(AND(P2766&lt;&gt;"",Q2766&lt;&gt;""),Q2766-P2766,"")</f>
        <v>59</v>
      </c>
      <c r="U2766" s="30" t="str">
        <f aca="false">IF(AND(O2766="Engaging",P2766&lt;&gt;""),'Leia-me'!$B$5-P2766,"")</f>
        <v/>
      </c>
      <c r="V2766" s="25" t="str">
        <f aca="false">IF(O2766&lt;&gt;"Engaging","",IF(U2766&lt;='Leia-me'!$B$6,"Saudável",IF(U2766&lt;='Leia-me'!$B$7,"Esfriando",IF(U2766&lt;='Leia-me'!$B$8,"Última chance","Zumbi"))))</f>
        <v/>
      </c>
      <c r="W2766" s="25" t="n">
        <f aca="false">IF(O2766="Won",1,IF(O2766="Lost",0,""))</f>
        <v>1</v>
      </c>
      <c r="Y2766" s="25" t="str">
        <f aca="false">IF(E2766="","Sim","")</f>
        <v/>
      </c>
    </row>
    <row r="2767" customFormat="false" ht="15" hidden="false" customHeight="false" outlineLevel="0" collapsed="false">
      <c r="A2767" s="25" t="s">
        <v>3025</v>
      </c>
      <c r="B2767" s="25" t="s">
        <v>67</v>
      </c>
      <c r="C2767" s="25" t="s">
        <v>75</v>
      </c>
      <c r="D2767" s="25" t="s">
        <v>76</v>
      </c>
      <c r="E2767" s="25" t="s">
        <v>198</v>
      </c>
      <c r="F2767" s="25" t="s">
        <v>177</v>
      </c>
      <c r="G2767" s="26" t="n">
        <v>2819.5</v>
      </c>
      <c r="H2767" s="27" t="n">
        <v>7227</v>
      </c>
      <c r="I2767" s="25" t="s">
        <v>147</v>
      </c>
      <c r="J2767" s="25" t="s">
        <v>199</v>
      </c>
      <c r="K2767" s="25" t="n">
        <v>1991</v>
      </c>
      <c r="L2767" s="25" t="s">
        <v>170</v>
      </c>
      <c r="M2767" s="25" t="s">
        <v>171</v>
      </c>
      <c r="N2767" s="28" t="n">
        <v>1096</v>
      </c>
      <c r="O2767" s="25" t="s">
        <v>55</v>
      </c>
      <c r="P2767" s="29" t="n">
        <v>42892</v>
      </c>
      <c r="Q2767" s="29" t="n">
        <v>42975</v>
      </c>
      <c r="R2767" s="28" t="n">
        <v>0</v>
      </c>
      <c r="S2767" s="28" t="n">
        <f aca="false">IF(O2767="Won",R2767,IF(O2767="Lost",0,N2767))</f>
        <v>0</v>
      </c>
      <c r="T2767" s="30" t="n">
        <f aca="false">IF(AND(P2767&lt;&gt;"",Q2767&lt;&gt;""),Q2767-P2767,"")</f>
        <v>83</v>
      </c>
      <c r="U2767" s="30" t="str">
        <f aca="false">IF(AND(O2767="Engaging",P2767&lt;&gt;""),'Leia-me'!$B$5-P2767,"")</f>
        <v/>
      </c>
      <c r="V2767" s="25" t="str">
        <f aca="false">IF(O2767&lt;&gt;"Engaging","",IF(U2767&lt;='Leia-me'!$B$6,"Saudável",IF(U2767&lt;='Leia-me'!$B$7,"Esfriando",IF(U2767&lt;='Leia-me'!$B$8,"Última chance","Zumbi"))))</f>
        <v/>
      </c>
      <c r="W2767" s="25" t="n">
        <f aca="false">IF(O2767="Won",1,IF(O2767="Lost",0,""))</f>
        <v>0</v>
      </c>
      <c r="Y2767" s="25" t="str">
        <f aca="false">IF(E2767="","Sim","")</f>
        <v/>
      </c>
    </row>
    <row r="2768" customFormat="false" ht="15" hidden="false" customHeight="false" outlineLevel="0" collapsed="false">
      <c r="A2768" s="25" t="s">
        <v>3026</v>
      </c>
      <c r="B2768" s="25" t="s">
        <v>67</v>
      </c>
      <c r="C2768" s="25" t="s">
        <v>75</v>
      </c>
      <c r="D2768" s="25" t="s">
        <v>76</v>
      </c>
      <c r="E2768" s="25" t="s">
        <v>198</v>
      </c>
      <c r="F2768" s="25" t="s">
        <v>177</v>
      </c>
      <c r="G2768" s="26" t="n">
        <v>2819.5</v>
      </c>
      <c r="H2768" s="27" t="n">
        <v>7227</v>
      </c>
      <c r="I2768" s="25" t="s">
        <v>147</v>
      </c>
      <c r="J2768" s="25" t="s">
        <v>199</v>
      </c>
      <c r="K2768" s="25" t="n">
        <v>1991</v>
      </c>
      <c r="L2768" s="25" t="s">
        <v>186</v>
      </c>
      <c r="M2768" s="25" t="s">
        <v>171</v>
      </c>
      <c r="N2768" s="28" t="n">
        <v>550</v>
      </c>
      <c r="O2768" s="25" t="s">
        <v>54</v>
      </c>
      <c r="P2768" s="29" t="n">
        <v>42892</v>
      </c>
      <c r="Q2768" s="29" t="n">
        <v>42903</v>
      </c>
      <c r="R2768" s="28" t="n">
        <v>624</v>
      </c>
      <c r="S2768" s="28" t="n">
        <f aca="false">IF(O2768="Won",R2768,IF(O2768="Lost",0,N2768))</f>
        <v>624</v>
      </c>
      <c r="T2768" s="30" t="n">
        <f aca="false">IF(AND(P2768&lt;&gt;"",Q2768&lt;&gt;""),Q2768-P2768,"")</f>
        <v>11</v>
      </c>
      <c r="U2768" s="30" t="str">
        <f aca="false">IF(AND(O2768="Engaging",P2768&lt;&gt;""),'Leia-me'!$B$5-P2768,"")</f>
        <v/>
      </c>
      <c r="V2768" s="25" t="str">
        <f aca="false">IF(O2768&lt;&gt;"Engaging","",IF(U2768&lt;='Leia-me'!$B$6,"Saudável",IF(U2768&lt;='Leia-me'!$B$7,"Esfriando",IF(U2768&lt;='Leia-me'!$B$8,"Última chance","Zumbi"))))</f>
        <v/>
      </c>
      <c r="W2768" s="25" t="n">
        <f aca="false">IF(O2768="Won",1,IF(O2768="Lost",0,""))</f>
        <v>1</v>
      </c>
      <c r="Y2768" s="25" t="str">
        <f aca="false">IF(E2768="","Sim","")</f>
        <v/>
      </c>
    </row>
    <row r="2769" customFormat="false" ht="15" hidden="false" customHeight="false" outlineLevel="0" collapsed="false">
      <c r="A2769" s="25" t="s">
        <v>3027</v>
      </c>
      <c r="B2769" s="25" t="s">
        <v>67</v>
      </c>
      <c r="C2769" s="25" t="s">
        <v>75</v>
      </c>
      <c r="D2769" s="25" t="s">
        <v>76</v>
      </c>
      <c r="E2769" s="25" t="s">
        <v>215</v>
      </c>
      <c r="F2769" s="25" t="s">
        <v>177</v>
      </c>
      <c r="G2769" s="26" t="n">
        <v>1102.43</v>
      </c>
      <c r="H2769" s="27" t="n">
        <v>1759</v>
      </c>
      <c r="I2769" s="25" t="s">
        <v>147</v>
      </c>
      <c r="K2769" s="25" t="n">
        <v>2006</v>
      </c>
      <c r="L2769" s="25" t="s">
        <v>170</v>
      </c>
      <c r="M2769" s="25" t="s">
        <v>171</v>
      </c>
      <c r="N2769" s="28" t="n">
        <v>1096</v>
      </c>
      <c r="O2769" s="25" t="s">
        <v>54</v>
      </c>
      <c r="P2769" s="29" t="n">
        <v>42892</v>
      </c>
      <c r="Q2769" s="29" t="n">
        <v>42897</v>
      </c>
      <c r="R2769" s="28" t="n">
        <v>1140</v>
      </c>
      <c r="S2769" s="28" t="n">
        <f aca="false">IF(O2769="Won",R2769,IF(O2769="Lost",0,N2769))</f>
        <v>1140</v>
      </c>
      <c r="T2769" s="30" t="n">
        <f aca="false">IF(AND(P2769&lt;&gt;"",Q2769&lt;&gt;""),Q2769-P2769,"")</f>
        <v>5</v>
      </c>
      <c r="U2769" s="30" t="str">
        <f aca="false">IF(AND(O2769="Engaging",P2769&lt;&gt;""),'Leia-me'!$B$5-P2769,"")</f>
        <v/>
      </c>
      <c r="V2769" s="25" t="str">
        <f aca="false">IF(O2769&lt;&gt;"Engaging","",IF(U2769&lt;='Leia-me'!$B$6,"Saudável",IF(U2769&lt;='Leia-me'!$B$7,"Esfriando",IF(U2769&lt;='Leia-me'!$B$8,"Última chance","Zumbi"))))</f>
        <v/>
      </c>
      <c r="W2769" s="25" t="n">
        <f aca="false">IF(O2769="Won",1,IF(O2769="Lost",0,""))</f>
        <v>1</v>
      </c>
      <c r="Y2769" s="25" t="str">
        <f aca="false">IF(E2769="","Sim","")</f>
        <v/>
      </c>
    </row>
    <row r="2770" customFormat="false" ht="15" hidden="false" customHeight="false" outlineLevel="0" collapsed="false">
      <c r="A2770" s="25" t="s">
        <v>3028</v>
      </c>
      <c r="B2770" s="25" t="s">
        <v>67</v>
      </c>
      <c r="C2770" s="25" t="s">
        <v>75</v>
      </c>
      <c r="D2770" s="25" t="s">
        <v>76</v>
      </c>
      <c r="E2770" s="25" t="s">
        <v>145</v>
      </c>
      <c r="F2770" s="25" t="s">
        <v>146</v>
      </c>
      <c r="G2770" s="26" t="n">
        <v>3922.42</v>
      </c>
      <c r="H2770" s="27" t="n">
        <v>6837</v>
      </c>
      <c r="I2770" s="25" t="s">
        <v>147</v>
      </c>
      <c r="K2770" s="25" t="n">
        <v>1992</v>
      </c>
      <c r="L2770" s="25" t="s">
        <v>186</v>
      </c>
      <c r="M2770" s="25" t="s">
        <v>171</v>
      </c>
      <c r="N2770" s="28" t="n">
        <v>550</v>
      </c>
      <c r="O2770" s="25" t="s">
        <v>54</v>
      </c>
      <c r="P2770" s="29" t="n">
        <v>42893</v>
      </c>
      <c r="Q2770" s="29" t="n">
        <v>42904</v>
      </c>
      <c r="R2770" s="28" t="n">
        <v>627</v>
      </c>
      <c r="S2770" s="28" t="n">
        <f aca="false">IF(O2770="Won",R2770,IF(O2770="Lost",0,N2770))</f>
        <v>627</v>
      </c>
      <c r="T2770" s="30" t="n">
        <f aca="false">IF(AND(P2770&lt;&gt;"",Q2770&lt;&gt;""),Q2770-P2770,"")</f>
        <v>11</v>
      </c>
      <c r="U2770" s="30" t="str">
        <f aca="false">IF(AND(O2770="Engaging",P2770&lt;&gt;""),'Leia-me'!$B$5-P2770,"")</f>
        <v/>
      </c>
      <c r="V2770" s="25" t="str">
        <f aca="false">IF(O2770&lt;&gt;"Engaging","",IF(U2770&lt;='Leia-me'!$B$6,"Saudável",IF(U2770&lt;='Leia-me'!$B$7,"Esfriando",IF(U2770&lt;='Leia-me'!$B$8,"Última chance","Zumbi"))))</f>
        <v/>
      </c>
      <c r="W2770" s="25" t="n">
        <f aca="false">IF(O2770="Won",1,IF(O2770="Lost",0,""))</f>
        <v>1</v>
      </c>
      <c r="Y2770" s="25" t="str">
        <f aca="false">IF(E2770="","Sim","")</f>
        <v/>
      </c>
    </row>
    <row r="2771" customFormat="false" ht="15" hidden="false" customHeight="false" outlineLevel="0" collapsed="false">
      <c r="A2771" s="25" t="s">
        <v>3029</v>
      </c>
      <c r="B2771" s="25" t="s">
        <v>67</v>
      </c>
      <c r="C2771" s="25" t="s">
        <v>75</v>
      </c>
      <c r="D2771" s="25" t="s">
        <v>76</v>
      </c>
      <c r="E2771" s="25" t="s">
        <v>240</v>
      </c>
      <c r="F2771" s="25" t="s">
        <v>185</v>
      </c>
      <c r="G2771" s="26" t="n">
        <v>1223.72</v>
      </c>
      <c r="H2771" s="27" t="n">
        <v>2497</v>
      </c>
      <c r="I2771" s="25" t="s">
        <v>241</v>
      </c>
      <c r="K2771" s="25" t="n">
        <v>2000</v>
      </c>
      <c r="L2771" s="25" t="s">
        <v>170</v>
      </c>
      <c r="M2771" s="25" t="s">
        <v>171</v>
      </c>
      <c r="N2771" s="28" t="n">
        <v>1096</v>
      </c>
      <c r="O2771" s="25" t="s">
        <v>55</v>
      </c>
      <c r="P2771" s="29" t="n">
        <v>42894</v>
      </c>
      <c r="Q2771" s="29" t="n">
        <v>42958</v>
      </c>
      <c r="R2771" s="28" t="n">
        <v>0</v>
      </c>
      <c r="S2771" s="28" t="n">
        <f aca="false">IF(O2771="Won",R2771,IF(O2771="Lost",0,N2771))</f>
        <v>0</v>
      </c>
      <c r="T2771" s="30" t="n">
        <f aca="false">IF(AND(P2771&lt;&gt;"",Q2771&lt;&gt;""),Q2771-P2771,"")</f>
        <v>64</v>
      </c>
      <c r="U2771" s="30" t="str">
        <f aca="false">IF(AND(O2771="Engaging",P2771&lt;&gt;""),'Leia-me'!$B$5-P2771,"")</f>
        <v/>
      </c>
      <c r="V2771" s="25" t="str">
        <f aca="false">IF(O2771&lt;&gt;"Engaging","",IF(U2771&lt;='Leia-me'!$B$6,"Saudável",IF(U2771&lt;='Leia-me'!$B$7,"Esfriando",IF(U2771&lt;='Leia-me'!$B$8,"Última chance","Zumbi"))))</f>
        <v/>
      </c>
      <c r="W2771" s="25" t="n">
        <f aca="false">IF(O2771="Won",1,IF(O2771="Lost",0,""))</f>
        <v>0</v>
      </c>
      <c r="Y2771" s="25" t="str">
        <f aca="false">IF(E2771="","Sim","")</f>
        <v/>
      </c>
    </row>
    <row r="2772" customFormat="false" ht="15" hidden="false" customHeight="false" outlineLevel="0" collapsed="false">
      <c r="A2772" s="25" t="s">
        <v>3030</v>
      </c>
      <c r="B2772" s="25" t="s">
        <v>67</v>
      </c>
      <c r="C2772" s="25" t="s">
        <v>75</v>
      </c>
      <c r="D2772" s="25" t="s">
        <v>76</v>
      </c>
      <c r="E2772" s="25" t="s">
        <v>240</v>
      </c>
      <c r="F2772" s="25" t="s">
        <v>185</v>
      </c>
      <c r="G2772" s="26" t="n">
        <v>1223.72</v>
      </c>
      <c r="H2772" s="27" t="n">
        <v>2497</v>
      </c>
      <c r="I2772" s="25" t="s">
        <v>241</v>
      </c>
      <c r="K2772" s="25" t="n">
        <v>2000</v>
      </c>
      <c r="L2772" s="25" t="s">
        <v>186</v>
      </c>
      <c r="M2772" s="25" t="s">
        <v>171</v>
      </c>
      <c r="N2772" s="28" t="n">
        <v>550</v>
      </c>
      <c r="O2772" s="25" t="s">
        <v>54</v>
      </c>
      <c r="P2772" s="29" t="n">
        <v>42894</v>
      </c>
      <c r="Q2772" s="29" t="n">
        <v>42902</v>
      </c>
      <c r="R2772" s="28" t="n">
        <v>614</v>
      </c>
      <c r="S2772" s="28" t="n">
        <f aca="false">IF(O2772="Won",R2772,IF(O2772="Lost",0,N2772))</f>
        <v>614</v>
      </c>
      <c r="T2772" s="30" t="n">
        <f aca="false">IF(AND(P2772&lt;&gt;"",Q2772&lt;&gt;""),Q2772-P2772,"")</f>
        <v>8</v>
      </c>
      <c r="U2772" s="30" t="str">
        <f aca="false">IF(AND(O2772="Engaging",P2772&lt;&gt;""),'Leia-me'!$B$5-P2772,"")</f>
        <v/>
      </c>
      <c r="V2772" s="25" t="str">
        <f aca="false">IF(O2772&lt;&gt;"Engaging","",IF(U2772&lt;='Leia-me'!$B$6,"Saudável",IF(U2772&lt;='Leia-me'!$B$7,"Esfriando",IF(U2772&lt;='Leia-me'!$B$8,"Última chance","Zumbi"))))</f>
        <v/>
      </c>
      <c r="W2772" s="25" t="n">
        <f aca="false">IF(O2772="Won",1,IF(O2772="Lost",0,""))</f>
        <v>1</v>
      </c>
      <c r="Y2772" s="25" t="str">
        <f aca="false">IF(E2772="","Sim","")</f>
        <v/>
      </c>
    </row>
    <row r="2773" customFormat="false" ht="15" hidden="false" customHeight="false" outlineLevel="0" collapsed="false">
      <c r="A2773" s="25" t="s">
        <v>3031</v>
      </c>
      <c r="B2773" s="25" t="s">
        <v>67</v>
      </c>
      <c r="C2773" s="25" t="s">
        <v>75</v>
      </c>
      <c r="D2773" s="25" t="s">
        <v>76</v>
      </c>
      <c r="E2773" s="25" t="s">
        <v>245</v>
      </c>
      <c r="F2773" s="25" t="s">
        <v>185</v>
      </c>
      <c r="G2773" s="26" t="n">
        <v>2938.67</v>
      </c>
      <c r="H2773" s="27" t="n">
        <v>8775</v>
      </c>
      <c r="I2773" s="25" t="s">
        <v>246</v>
      </c>
      <c r="K2773" s="25" t="n">
        <v>1987</v>
      </c>
      <c r="L2773" s="25" t="s">
        <v>186</v>
      </c>
      <c r="M2773" s="25" t="s">
        <v>171</v>
      </c>
      <c r="N2773" s="28" t="n">
        <v>550</v>
      </c>
      <c r="O2773" s="25" t="s">
        <v>54</v>
      </c>
      <c r="P2773" s="29" t="n">
        <v>42894</v>
      </c>
      <c r="Q2773" s="29" t="n">
        <v>42991</v>
      </c>
      <c r="R2773" s="28" t="n">
        <v>532</v>
      </c>
      <c r="S2773" s="28" t="n">
        <f aca="false">IF(O2773="Won",R2773,IF(O2773="Lost",0,N2773))</f>
        <v>532</v>
      </c>
      <c r="T2773" s="30" t="n">
        <f aca="false">IF(AND(P2773&lt;&gt;"",Q2773&lt;&gt;""),Q2773-P2773,"")</f>
        <v>97</v>
      </c>
      <c r="U2773" s="30" t="str">
        <f aca="false">IF(AND(O2773="Engaging",P2773&lt;&gt;""),'Leia-me'!$B$5-P2773,"")</f>
        <v/>
      </c>
      <c r="V2773" s="25" t="str">
        <f aca="false">IF(O2773&lt;&gt;"Engaging","",IF(U2773&lt;='Leia-me'!$B$6,"Saudável",IF(U2773&lt;='Leia-me'!$B$7,"Esfriando",IF(U2773&lt;='Leia-me'!$B$8,"Última chance","Zumbi"))))</f>
        <v/>
      </c>
      <c r="W2773" s="25" t="n">
        <f aca="false">IF(O2773="Won",1,IF(O2773="Lost",0,""))</f>
        <v>1</v>
      </c>
      <c r="Y2773" s="25" t="str">
        <f aca="false">IF(E2773="","Sim","")</f>
        <v/>
      </c>
    </row>
    <row r="2774" customFormat="false" ht="15" hidden="false" customHeight="false" outlineLevel="0" collapsed="false">
      <c r="A2774" s="25" t="s">
        <v>3032</v>
      </c>
      <c r="B2774" s="25" t="s">
        <v>67</v>
      </c>
      <c r="C2774" s="25" t="s">
        <v>75</v>
      </c>
      <c r="D2774" s="25" t="s">
        <v>76</v>
      </c>
      <c r="E2774" s="25" t="s">
        <v>215</v>
      </c>
      <c r="F2774" s="25" t="s">
        <v>177</v>
      </c>
      <c r="G2774" s="26" t="n">
        <v>1102.43</v>
      </c>
      <c r="H2774" s="27" t="n">
        <v>1759</v>
      </c>
      <c r="I2774" s="25" t="s">
        <v>147</v>
      </c>
      <c r="K2774" s="25" t="n">
        <v>2006</v>
      </c>
      <c r="L2774" s="25" t="s">
        <v>178</v>
      </c>
      <c r="M2774" s="25" t="s">
        <v>171</v>
      </c>
      <c r="N2774" s="28" t="n">
        <v>5482</v>
      </c>
      <c r="O2774" s="25" t="s">
        <v>54</v>
      </c>
      <c r="P2774" s="29" t="n">
        <v>42894</v>
      </c>
      <c r="Q2774" s="29" t="n">
        <v>42974</v>
      </c>
      <c r="R2774" s="28" t="n">
        <v>6096</v>
      </c>
      <c r="S2774" s="28" t="n">
        <f aca="false">IF(O2774="Won",R2774,IF(O2774="Lost",0,N2774))</f>
        <v>6096</v>
      </c>
      <c r="T2774" s="30" t="n">
        <f aca="false">IF(AND(P2774&lt;&gt;"",Q2774&lt;&gt;""),Q2774-P2774,"")</f>
        <v>80</v>
      </c>
      <c r="U2774" s="30" t="str">
        <f aca="false">IF(AND(O2774="Engaging",P2774&lt;&gt;""),'Leia-me'!$B$5-P2774,"")</f>
        <v/>
      </c>
      <c r="V2774" s="25" t="str">
        <f aca="false">IF(O2774&lt;&gt;"Engaging","",IF(U2774&lt;='Leia-me'!$B$6,"Saudável",IF(U2774&lt;='Leia-me'!$B$7,"Esfriando",IF(U2774&lt;='Leia-me'!$B$8,"Última chance","Zumbi"))))</f>
        <v/>
      </c>
      <c r="W2774" s="25" t="n">
        <f aca="false">IF(O2774="Won",1,IF(O2774="Lost",0,""))</f>
        <v>1</v>
      </c>
      <c r="Y2774" s="25" t="str">
        <f aca="false">IF(E2774="","Sim","")</f>
        <v/>
      </c>
    </row>
    <row r="2775" customFormat="false" ht="15" hidden="false" customHeight="false" outlineLevel="0" collapsed="false">
      <c r="A2775" s="25" t="s">
        <v>3033</v>
      </c>
      <c r="B2775" s="25" t="s">
        <v>67</v>
      </c>
      <c r="C2775" s="25" t="s">
        <v>75</v>
      </c>
      <c r="D2775" s="25" t="s">
        <v>76</v>
      </c>
      <c r="E2775" s="25" t="s">
        <v>180</v>
      </c>
      <c r="F2775" s="25" t="s">
        <v>146</v>
      </c>
      <c r="G2775" s="26" t="n">
        <v>3178.24</v>
      </c>
      <c r="H2775" s="27" t="n">
        <v>4540</v>
      </c>
      <c r="I2775" s="25" t="s">
        <v>147</v>
      </c>
      <c r="K2775" s="25" t="n">
        <v>2002</v>
      </c>
      <c r="L2775" s="25" t="s">
        <v>170</v>
      </c>
      <c r="M2775" s="25" t="s">
        <v>171</v>
      </c>
      <c r="N2775" s="28" t="n">
        <v>1096</v>
      </c>
      <c r="O2775" s="25" t="s">
        <v>54</v>
      </c>
      <c r="P2775" s="29" t="n">
        <v>42896</v>
      </c>
      <c r="Q2775" s="29" t="n">
        <v>42903</v>
      </c>
      <c r="R2775" s="28" t="n">
        <v>834</v>
      </c>
      <c r="S2775" s="28" t="n">
        <f aca="false">IF(O2775="Won",R2775,IF(O2775="Lost",0,N2775))</f>
        <v>834</v>
      </c>
      <c r="T2775" s="30" t="n">
        <f aca="false">IF(AND(P2775&lt;&gt;"",Q2775&lt;&gt;""),Q2775-P2775,"")</f>
        <v>7</v>
      </c>
      <c r="U2775" s="30" t="str">
        <f aca="false">IF(AND(O2775="Engaging",P2775&lt;&gt;""),'Leia-me'!$B$5-P2775,"")</f>
        <v/>
      </c>
      <c r="V2775" s="25" t="str">
        <f aca="false">IF(O2775&lt;&gt;"Engaging","",IF(U2775&lt;='Leia-me'!$B$6,"Saudável",IF(U2775&lt;='Leia-me'!$B$7,"Esfriando",IF(U2775&lt;='Leia-me'!$B$8,"Última chance","Zumbi"))))</f>
        <v/>
      </c>
      <c r="W2775" s="25" t="n">
        <f aca="false">IF(O2775="Won",1,IF(O2775="Lost",0,""))</f>
        <v>1</v>
      </c>
      <c r="Y2775" s="25" t="str">
        <f aca="false">IF(E2775="","Sim","")</f>
        <v/>
      </c>
    </row>
    <row r="2776" customFormat="false" ht="15" hidden="false" customHeight="false" outlineLevel="0" collapsed="false">
      <c r="A2776" s="25" t="s">
        <v>3034</v>
      </c>
      <c r="B2776" s="25" t="s">
        <v>67</v>
      </c>
      <c r="C2776" s="25" t="s">
        <v>75</v>
      </c>
      <c r="D2776" s="25" t="s">
        <v>76</v>
      </c>
      <c r="E2776" s="25" t="s">
        <v>257</v>
      </c>
      <c r="F2776" s="25" t="s">
        <v>146</v>
      </c>
      <c r="G2776" s="26" t="n">
        <v>441.08</v>
      </c>
      <c r="H2776" s="27" t="n">
        <v>1210</v>
      </c>
      <c r="I2776" s="25" t="s">
        <v>147</v>
      </c>
      <c r="K2776" s="25" t="n">
        <v>1984</v>
      </c>
      <c r="L2776" s="25" t="s">
        <v>170</v>
      </c>
      <c r="M2776" s="25" t="s">
        <v>171</v>
      </c>
      <c r="N2776" s="28" t="n">
        <v>1096</v>
      </c>
      <c r="O2776" s="25" t="s">
        <v>54</v>
      </c>
      <c r="P2776" s="29" t="n">
        <v>42897</v>
      </c>
      <c r="Q2776" s="29" t="n">
        <v>42998</v>
      </c>
      <c r="R2776" s="28" t="n">
        <v>1144</v>
      </c>
      <c r="S2776" s="28" t="n">
        <f aca="false">IF(O2776="Won",R2776,IF(O2776="Lost",0,N2776))</f>
        <v>1144</v>
      </c>
      <c r="T2776" s="30" t="n">
        <f aca="false">IF(AND(P2776&lt;&gt;"",Q2776&lt;&gt;""),Q2776-P2776,"")</f>
        <v>101</v>
      </c>
      <c r="U2776" s="30" t="str">
        <f aca="false">IF(AND(O2776="Engaging",P2776&lt;&gt;""),'Leia-me'!$B$5-P2776,"")</f>
        <v/>
      </c>
      <c r="V2776" s="25" t="str">
        <f aca="false">IF(O2776&lt;&gt;"Engaging","",IF(U2776&lt;='Leia-me'!$B$6,"Saudável",IF(U2776&lt;='Leia-me'!$B$7,"Esfriando",IF(U2776&lt;='Leia-me'!$B$8,"Última chance","Zumbi"))))</f>
        <v/>
      </c>
      <c r="W2776" s="25" t="n">
        <f aca="false">IF(O2776="Won",1,IF(O2776="Lost",0,""))</f>
        <v>1</v>
      </c>
      <c r="Y2776" s="25" t="str">
        <f aca="false">IF(E2776="","Sim","")</f>
        <v/>
      </c>
    </row>
    <row r="2777" customFormat="false" ht="15" hidden="false" customHeight="false" outlineLevel="0" collapsed="false">
      <c r="A2777" s="25" t="s">
        <v>3035</v>
      </c>
      <c r="B2777" s="25" t="s">
        <v>67</v>
      </c>
      <c r="C2777" s="25" t="s">
        <v>75</v>
      </c>
      <c r="D2777" s="25" t="s">
        <v>76</v>
      </c>
      <c r="E2777" s="25" t="s">
        <v>162</v>
      </c>
      <c r="F2777" s="25" t="s">
        <v>155</v>
      </c>
      <c r="G2777" s="26" t="n">
        <v>5266.09</v>
      </c>
      <c r="H2777" s="27" t="n">
        <v>8595</v>
      </c>
      <c r="I2777" s="25" t="s">
        <v>147</v>
      </c>
      <c r="J2777" s="25" t="s">
        <v>156</v>
      </c>
      <c r="K2777" s="25" t="n">
        <v>1988</v>
      </c>
      <c r="L2777" s="25" t="s">
        <v>186</v>
      </c>
      <c r="M2777" s="25" t="s">
        <v>171</v>
      </c>
      <c r="N2777" s="28" t="n">
        <v>550</v>
      </c>
      <c r="O2777" s="25" t="s">
        <v>55</v>
      </c>
      <c r="P2777" s="29" t="n">
        <v>42899</v>
      </c>
      <c r="Q2777" s="29" t="n">
        <v>42970</v>
      </c>
      <c r="R2777" s="28" t="n">
        <v>0</v>
      </c>
      <c r="S2777" s="28" t="n">
        <f aca="false">IF(O2777="Won",R2777,IF(O2777="Lost",0,N2777))</f>
        <v>0</v>
      </c>
      <c r="T2777" s="30" t="n">
        <f aca="false">IF(AND(P2777&lt;&gt;"",Q2777&lt;&gt;""),Q2777-P2777,"")</f>
        <v>71</v>
      </c>
      <c r="U2777" s="30" t="str">
        <f aca="false">IF(AND(O2777="Engaging",P2777&lt;&gt;""),'Leia-me'!$B$5-P2777,"")</f>
        <v/>
      </c>
      <c r="V2777" s="25" t="str">
        <f aca="false">IF(O2777&lt;&gt;"Engaging","",IF(U2777&lt;='Leia-me'!$B$6,"Saudável",IF(U2777&lt;='Leia-me'!$B$7,"Esfriando",IF(U2777&lt;='Leia-me'!$B$8,"Última chance","Zumbi"))))</f>
        <v/>
      </c>
      <c r="W2777" s="25" t="n">
        <f aca="false">IF(O2777="Won",1,IF(O2777="Lost",0,""))</f>
        <v>0</v>
      </c>
      <c r="Y2777" s="25" t="str">
        <f aca="false">IF(E2777="","Sim","")</f>
        <v/>
      </c>
    </row>
    <row r="2778" customFormat="false" ht="15" hidden="false" customHeight="false" outlineLevel="0" collapsed="false">
      <c r="A2778" s="25" t="s">
        <v>3036</v>
      </c>
      <c r="B2778" s="25" t="s">
        <v>67</v>
      </c>
      <c r="C2778" s="25" t="s">
        <v>75</v>
      </c>
      <c r="D2778" s="25" t="s">
        <v>76</v>
      </c>
      <c r="E2778" s="25" t="s">
        <v>188</v>
      </c>
      <c r="F2778" s="25" t="s">
        <v>185</v>
      </c>
      <c r="G2778" s="26" t="n">
        <v>1008.06</v>
      </c>
      <c r="H2778" s="27" t="n">
        <v>1238</v>
      </c>
      <c r="I2778" s="25" t="s">
        <v>147</v>
      </c>
      <c r="K2778" s="25" t="n">
        <v>1983</v>
      </c>
      <c r="L2778" s="25" t="s">
        <v>186</v>
      </c>
      <c r="M2778" s="25" t="s">
        <v>171</v>
      </c>
      <c r="N2778" s="28" t="n">
        <v>550</v>
      </c>
      <c r="O2778" s="25" t="s">
        <v>54</v>
      </c>
      <c r="P2778" s="29" t="n">
        <v>42900</v>
      </c>
      <c r="Q2778" s="29" t="n">
        <v>42970</v>
      </c>
      <c r="R2778" s="28" t="n">
        <v>580</v>
      </c>
      <c r="S2778" s="28" t="n">
        <f aca="false">IF(O2778="Won",R2778,IF(O2778="Lost",0,N2778))</f>
        <v>580</v>
      </c>
      <c r="T2778" s="30" t="n">
        <f aca="false">IF(AND(P2778&lt;&gt;"",Q2778&lt;&gt;""),Q2778-P2778,"")</f>
        <v>70</v>
      </c>
      <c r="U2778" s="30" t="str">
        <f aca="false">IF(AND(O2778="Engaging",P2778&lt;&gt;""),'Leia-me'!$B$5-P2778,"")</f>
        <v/>
      </c>
      <c r="V2778" s="25" t="str">
        <f aca="false">IF(O2778&lt;&gt;"Engaging","",IF(U2778&lt;='Leia-me'!$B$6,"Saudável",IF(U2778&lt;='Leia-me'!$B$7,"Esfriando",IF(U2778&lt;='Leia-me'!$B$8,"Última chance","Zumbi"))))</f>
        <v/>
      </c>
      <c r="W2778" s="25" t="n">
        <f aca="false">IF(O2778="Won",1,IF(O2778="Lost",0,""))</f>
        <v>1</v>
      </c>
      <c r="Y2778" s="25" t="str">
        <f aca="false">IF(E2778="","Sim","")</f>
        <v/>
      </c>
    </row>
    <row r="2779" customFormat="false" ht="15" hidden="false" customHeight="false" outlineLevel="0" collapsed="false">
      <c r="A2779" s="25" t="s">
        <v>3037</v>
      </c>
      <c r="B2779" s="25" t="s">
        <v>67</v>
      </c>
      <c r="C2779" s="25" t="s">
        <v>75</v>
      </c>
      <c r="D2779" s="25" t="s">
        <v>76</v>
      </c>
      <c r="E2779" s="25" t="s">
        <v>195</v>
      </c>
      <c r="F2779" s="25" t="s">
        <v>185</v>
      </c>
      <c r="G2779" s="26" t="n">
        <v>8170.38</v>
      </c>
      <c r="H2779" s="27" t="n">
        <v>16499</v>
      </c>
      <c r="I2779" s="25" t="s">
        <v>196</v>
      </c>
      <c r="K2779" s="25" t="n">
        <v>1997</v>
      </c>
      <c r="L2779" s="25" t="s">
        <v>186</v>
      </c>
      <c r="M2779" s="25" t="s">
        <v>171</v>
      </c>
      <c r="N2779" s="28" t="n">
        <v>550</v>
      </c>
      <c r="O2779" s="25" t="s">
        <v>54</v>
      </c>
      <c r="P2779" s="29" t="n">
        <v>42901</v>
      </c>
      <c r="Q2779" s="29" t="n">
        <v>42987</v>
      </c>
      <c r="R2779" s="28" t="n">
        <v>460</v>
      </c>
      <c r="S2779" s="28" t="n">
        <f aca="false">IF(O2779="Won",R2779,IF(O2779="Lost",0,N2779))</f>
        <v>460</v>
      </c>
      <c r="T2779" s="30" t="n">
        <f aca="false">IF(AND(P2779&lt;&gt;"",Q2779&lt;&gt;""),Q2779-P2779,"")</f>
        <v>86</v>
      </c>
      <c r="U2779" s="30" t="str">
        <f aca="false">IF(AND(O2779="Engaging",P2779&lt;&gt;""),'Leia-me'!$B$5-P2779,"")</f>
        <v/>
      </c>
      <c r="V2779" s="25" t="str">
        <f aca="false">IF(O2779&lt;&gt;"Engaging","",IF(U2779&lt;='Leia-me'!$B$6,"Saudável",IF(U2779&lt;='Leia-me'!$B$7,"Esfriando",IF(U2779&lt;='Leia-me'!$B$8,"Última chance","Zumbi"))))</f>
        <v/>
      </c>
      <c r="W2779" s="25" t="n">
        <f aca="false">IF(O2779="Won",1,IF(O2779="Lost",0,""))</f>
        <v>1</v>
      </c>
      <c r="Y2779" s="25" t="str">
        <f aca="false">IF(E2779="","Sim","")</f>
        <v/>
      </c>
    </row>
    <row r="2780" customFormat="false" ht="15" hidden="false" customHeight="false" outlineLevel="0" collapsed="false">
      <c r="A2780" s="25" t="s">
        <v>3038</v>
      </c>
      <c r="B2780" s="25" t="s">
        <v>67</v>
      </c>
      <c r="C2780" s="25" t="s">
        <v>75</v>
      </c>
      <c r="D2780" s="25" t="s">
        <v>76</v>
      </c>
      <c r="E2780" s="25" t="s">
        <v>188</v>
      </c>
      <c r="F2780" s="25" t="s">
        <v>185</v>
      </c>
      <c r="G2780" s="26" t="n">
        <v>1008.06</v>
      </c>
      <c r="H2780" s="27" t="n">
        <v>1238</v>
      </c>
      <c r="I2780" s="25" t="s">
        <v>147</v>
      </c>
      <c r="K2780" s="25" t="n">
        <v>1983</v>
      </c>
      <c r="L2780" s="25" t="s">
        <v>186</v>
      </c>
      <c r="M2780" s="25" t="s">
        <v>171</v>
      </c>
      <c r="N2780" s="28" t="n">
        <v>550</v>
      </c>
      <c r="O2780" s="25" t="s">
        <v>54</v>
      </c>
      <c r="P2780" s="29" t="n">
        <v>42901</v>
      </c>
      <c r="Q2780" s="29" t="n">
        <v>42914</v>
      </c>
      <c r="R2780" s="28" t="n">
        <v>546</v>
      </c>
      <c r="S2780" s="28" t="n">
        <f aca="false">IF(O2780="Won",R2780,IF(O2780="Lost",0,N2780))</f>
        <v>546</v>
      </c>
      <c r="T2780" s="30" t="n">
        <f aca="false">IF(AND(P2780&lt;&gt;"",Q2780&lt;&gt;""),Q2780-P2780,"")</f>
        <v>13</v>
      </c>
      <c r="U2780" s="30" t="str">
        <f aca="false">IF(AND(O2780="Engaging",P2780&lt;&gt;""),'Leia-me'!$B$5-P2780,"")</f>
        <v/>
      </c>
      <c r="V2780" s="25" t="str">
        <f aca="false">IF(O2780&lt;&gt;"Engaging","",IF(U2780&lt;='Leia-me'!$B$6,"Saudável",IF(U2780&lt;='Leia-me'!$B$7,"Esfriando",IF(U2780&lt;='Leia-me'!$B$8,"Última chance","Zumbi"))))</f>
        <v/>
      </c>
      <c r="W2780" s="25" t="n">
        <f aca="false">IF(O2780="Won",1,IF(O2780="Lost",0,""))</f>
        <v>1</v>
      </c>
      <c r="Y2780" s="25" t="str">
        <f aca="false">IF(E2780="","Sim","")</f>
        <v/>
      </c>
    </row>
    <row r="2781" customFormat="false" ht="15" hidden="false" customHeight="false" outlineLevel="0" collapsed="false">
      <c r="A2781" s="25" t="s">
        <v>3039</v>
      </c>
      <c r="B2781" s="25" t="s">
        <v>67</v>
      </c>
      <c r="C2781" s="25" t="s">
        <v>75</v>
      </c>
      <c r="D2781" s="25" t="s">
        <v>76</v>
      </c>
      <c r="E2781" s="25" t="s">
        <v>184</v>
      </c>
      <c r="F2781" s="25" t="s">
        <v>185</v>
      </c>
      <c r="G2781" s="26" t="n">
        <v>1520.66</v>
      </c>
      <c r="H2781" s="27" t="n">
        <v>1806</v>
      </c>
      <c r="I2781" s="25" t="s">
        <v>147</v>
      </c>
      <c r="K2781" s="25" t="n">
        <v>2005</v>
      </c>
      <c r="L2781" s="25" t="s">
        <v>170</v>
      </c>
      <c r="M2781" s="25" t="s">
        <v>171</v>
      </c>
      <c r="N2781" s="28" t="n">
        <v>1096</v>
      </c>
      <c r="O2781" s="25" t="s">
        <v>54</v>
      </c>
      <c r="P2781" s="29" t="n">
        <v>42901</v>
      </c>
      <c r="Q2781" s="29" t="n">
        <v>43003</v>
      </c>
      <c r="R2781" s="28" t="n">
        <v>918</v>
      </c>
      <c r="S2781" s="28" t="n">
        <f aca="false">IF(O2781="Won",R2781,IF(O2781="Lost",0,N2781))</f>
        <v>918</v>
      </c>
      <c r="T2781" s="30" t="n">
        <f aca="false">IF(AND(P2781&lt;&gt;"",Q2781&lt;&gt;""),Q2781-P2781,"")</f>
        <v>102</v>
      </c>
      <c r="U2781" s="30" t="str">
        <f aca="false">IF(AND(O2781="Engaging",P2781&lt;&gt;""),'Leia-me'!$B$5-P2781,"")</f>
        <v/>
      </c>
      <c r="V2781" s="25" t="str">
        <f aca="false">IF(O2781&lt;&gt;"Engaging","",IF(U2781&lt;='Leia-me'!$B$6,"Saudável",IF(U2781&lt;='Leia-me'!$B$7,"Esfriando",IF(U2781&lt;='Leia-me'!$B$8,"Última chance","Zumbi"))))</f>
        <v/>
      </c>
      <c r="W2781" s="25" t="n">
        <f aca="false">IF(O2781="Won",1,IF(O2781="Lost",0,""))</f>
        <v>1</v>
      </c>
      <c r="Y2781" s="25" t="str">
        <f aca="false">IF(E2781="","Sim","")</f>
        <v/>
      </c>
    </row>
    <row r="2782" customFormat="false" ht="15" hidden="false" customHeight="false" outlineLevel="0" collapsed="false">
      <c r="A2782" s="25" t="s">
        <v>3040</v>
      </c>
      <c r="B2782" s="25" t="s">
        <v>67</v>
      </c>
      <c r="C2782" s="25" t="s">
        <v>75</v>
      </c>
      <c r="D2782" s="25" t="s">
        <v>76</v>
      </c>
      <c r="E2782" s="25" t="s">
        <v>176</v>
      </c>
      <c r="F2782" s="25" t="s">
        <v>177</v>
      </c>
      <c r="G2782" s="26" t="n">
        <v>1698.2</v>
      </c>
      <c r="H2782" s="27" t="n">
        <v>3798</v>
      </c>
      <c r="I2782" s="25" t="s">
        <v>147</v>
      </c>
      <c r="K2782" s="25" t="n">
        <v>1987</v>
      </c>
      <c r="L2782" s="25" t="s">
        <v>186</v>
      </c>
      <c r="M2782" s="25" t="s">
        <v>171</v>
      </c>
      <c r="N2782" s="28" t="n">
        <v>550</v>
      </c>
      <c r="O2782" s="25" t="s">
        <v>55</v>
      </c>
      <c r="P2782" s="29" t="n">
        <v>42904</v>
      </c>
      <c r="Q2782" s="29" t="n">
        <v>42968</v>
      </c>
      <c r="R2782" s="28" t="n">
        <v>0</v>
      </c>
      <c r="S2782" s="28" t="n">
        <f aca="false">IF(O2782="Won",R2782,IF(O2782="Lost",0,N2782))</f>
        <v>0</v>
      </c>
      <c r="T2782" s="30" t="n">
        <f aca="false">IF(AND(P2782&lt;&gt;"",Q2782&lt;&gt;""),Q2782-P2782,"")</f>
        <v>64</v>
      </c>
      <c r="U2782" s="30" t="str">
        <f aca="false">IF(AND(O2782="Engaging",P2782&lt;&gt;""),'Leia-me'!$B$5-P2782,"")</f>
        <v/>
      </c>
      <c r="V2782" s="25" t="str">
        <f aca="false">IF(O2782&lt;&gt;"Engaging","",IF(U2782&lt;='Leia-me'!$B$6,"Saudável",IF(U2782&lt;='Leia-me'!$B$7,"Esfriando",IF(U2782&lt;='Leia-me'!$B$8,"Última chance","Zumbi"))))</f>
        <v/>
      </c>
      <c r="W2782" s="25" t="n">
        <f aca="false">IF(O2782="Won",1,IF(O2782="Lost",0,""))</f>
        <v>0</v>
      </c>
      <c r="Y2782" s="25" t="str">
        <f aca="false">IF(E2782="","Sim","")</f>
        <v/>
      </c>
    </row>
    <row r="2783" customFormat="false" ht="15" hidden="false" customHeight="false" outlineLevel="0" collapsed="false">
      <c r="A2783" s="25" t="s">
        <v>3041</v>
      </c>
      <c r="B2783" s="25" t="s">
        <v>67</v>
      </c>
      <c r="C2783" s="25" t="s">
        <v>75</v>
      </c>
      <c r="D2783" s="25" t="s">
        <v>76</v>
      </c>
      <c r="E2783" s="25" t="s">
        <v>180</v>
      </c>
      <c r="F2783" s="25" t="s">
        <v>146</v>
      </c>
      <c r="G2783" s="26" t="n">
        <v>3178.24</v>
      </c>
      <c r="H2783" s="27" t="n">
        <v>4540</v>
      </c>
      <c r="I2783" s="25" t="s">
        <v>147</v>
      </c>
      <c r="K2783" s="25" t="n">
        <v>2002</v>
      </c>
      <c r="L2783" s="25" t="s">
        <v>170</v>
      </c>
      <c r="M2783" s="25" t="s">
        <v>171</v>
      </c>
      <c r="N2783" s="28" t="n">
        <v>1096</v>
      </c>
      <c r="O2783" s="25" t="s">
        <v>54</v>
      </c>
      <c r="P2783" s="29" t="n">
        <v>42904</v>
      </c>
      <c r="Q2783" s="29" t="n">
        <v>42917</v>
      </c>
      <c r="R2783" s="28" t="n">
        <v>1149</v>
      </c>
      <c r="S2783" s="28" t="n">
        <f aca="false">IF(O2783="Won",R2783,IF(O2783="Lost",0,N2783))</f>
        <v>1149</v>
      </c>
      <c r="T2783" s="30" t="n">
        <f aca="false">IF(AND(P2783&lt;&gt;"",Q2783&lt;&gt;""),Q2783-P2783,"")</f>
        <v>13</v>
      </c>
      <c r="U2783" s="30" t="str">
        <f aca="false">IF(AND(O2783="Engaging",P2783&lt;&gt;""),'Leia-me'!$B$5-P2783,"")</f>
        <v/>
      </c>
      <c r="V2783" s="25" t="str">
        <f aca="false">IF(O2783&lt;&gt;"Engaging","",IF(U2783&lt;='Leia-me'!$B$6,"Saudável",IF(U2783&lt;='Leia-me'!$B$7,"Esfriando",IF(U2783&lt;='Leia-me'!$B$8,"Última chance","Zumbi"))))</f>
        <v/>
      </c>
      <c r="W2783" s="25" t="n">
        <f aca="false">IF(O2783="Won",1,IF(O2783="Lost",0,""))</f>
        <v>1</v>
      </c>
      <c r="Y2783" s="25" t="str">
        <f aca="false">IF(E2783="","Sim","")</f>
        <v/>
      </c>
    </row>
    <row r="2784" customFormat="false" ht="15" hidden="false" customHeight="false" outlineLevel="0" collapsed="false">
      <c r="A2784" s="25" t="s">
        <v>3042</v>
      </c>
      <c r="B2784" s="25" t="s">
        <v>67</v>
      </c>
      <c r="C2784" s="25" t="s">
        <v>75</v>
      </c>
      <c r="D2784" s="25" t="s">
        <v>76</v>
      </c>
      <c r="E2784" s="25" t="s">
        <v>151</v>
      </c>
      <c r="F2784" s="25" t="s">
        <v>146</v>
      </c>
      <c r="G2784" s="26" t="n">
        <v>587.34</v>
      </c>
      <c r="H2784" s="27" t="n">
        <v>1356</v>
      </c>
      <c r="I2784" s="25" t="s">
        <v>152</v>
      </c>
      <c r="K2784" s="25" t="n">
        <v>2012</v>
      </c>
      <c r="L2784" s="25" t="s">
        <v>1834</v>
      </c>
      <c r="M2784" s="25" t="s">
        <v>171</v>
      </c>
      <c r="N2784" s="28" t="n">
        <v>4821</v>
      </c>
      <c r="O2784" s="25" t="s">
        <v>54</v>
      </c>
      <c r="P2784" s="29" t="n">
        <v>42904</v>
      </c>
      <c r="Q2784" s="29" t="n">
        <v>42993</v>
      </c>
      <c r="R2784" s="28" t="n">
        <v>5220</v>
      </c>
      <c r="S2784" s="28" t="n">
        <f aca="false">IF(O2784="Won",R2784,IF(O2784="Lost",0,N2784))</f>
        <v>5220</v>
      </c>
      <c r="T2784" s="30" t="n">
        <f aca="false">IF(AND(P2784&lt;&gt;"",Q2784&lt;&gt;""),Q2784-P2784,"")</f>
        <v>89</v>
      </c>
      <c r="U2784" s="30" t="str">
        <f aca="false">IF(AND(O2784="Engaging",P2784&lt;&gt;""),'Leia-me'!$B$5-P2784,"")</f>
        <v/>
      </c>
      <c r="V2784" s="25" t="str">
        <f aca="false">IF(O2784&lt;&gt;"Engaging","",IF(U2784&lt;='Leia-me'!$B$6,"Saudável",IF(U2784&lt;='Leia-me'!$B$7,"Esfriando",IF(U2784&lt;='Leia-me'!$B$8,"Última chance","Zumbi"))))</f>
        <v/>
      </c>
      <c r="W2784" s="25" t="n">
        <f aca="false">IF(O2784="Won",1,IF(O2784="Lost",0,""))</f>
        <v>1</v>
      </c>
      <c r="X2784" s="25" t="s">
        <v>1835</v>
      </c>
      <c r="Y2784" s="25" t="str">
        <f aca="false">IF(E2784="","Sim","")</f>
        <v/>
      </c>
    </row>
    <row r="2785" customFormat="false" ht="15" hidden="false" customHeight="false" outlineLevel="0" collapsed="false">
      <c r="A2785" s="25" t="s">
        <v>3043</v>
      </c>
      <c r="B2785" s="25" t="s">
        <v>67</v>
      </c>
      <c r="C2785" s="25" t="s">
        <v>75</v>
      </c>
      <c r="D2785" s="25" t="s">
        <v>76</v>
      </c>
      <c r="E2785" s="25" t="s">
        <v>176</v>
      </c>
      <c r="F2785" s="25" t="s">
        <v>177</v>
      </c>
      <c r="G2785" s="26" t="n">
        <v>1698.2</v>
      </c>
      <c r="H2785" s="27" t="n">
        <v>3798</v>
      </c>
      <c r="I2785" s="25" t="s">
        <v>147</v>
      </c>
      <c r="K2785" s="25" t="n">
        <v>1987</v>
      </c>
      <c r="L2785" s="25" t="s">
        <v>148</v>
      </c>
      <c r="M2785" s="25" t="s">
        <v>149</v>
      </c>
      <c r="N2785" s="28" t="n">
        <v>55</v>
      </c>
      <c r="O2785" s="25" t="s">
        <v>54</v>
      </c>
      <c r="P2785" s="29" t="n">
        <v>42904</v>
      </c>
      <c r="Q2785" s="29" t="n">
        <v>42908</v>
      </c>
      <c r="R2785" s="28" t="n">
        <v>60</v>
      </c>
      <c r="S2785" s="28" t="n">
        <f aca="false">IF(O2785="Won",R2785,IF(O2785="Lost",0,N2785))</f>
        <v>60</v>
      </c>
      <c r="T2785" s="30" t="n">
        <f aca="false">IF(AND(P2785&lt;&gt;"",Q2785&lt;&gt;""),Q2785-P2785,"")</f>
        <v>4</v>
      </c>
      <c r="U2785" s="30" t="str">
        <f aca="false">IF(AND(O2785="Engaging",P2785&lt;&gt;""),'Leia-me'!$B$5-P2785,"")</f>
        <v/>
      </c>
      <c r="V2785" s="25" t="str">
        <f aca="false">IF(O2785&lt;&gt;"Engaging","",IF(U2785&lt;='Leia-me'!$B$6,"Saudável",IF(U2785&lt;='Leia-me'!$B$7,"Esfriando",IF(U2785&lt;='Leia-me'!$B$8,"Última chance","Zumbi"))))</f>
        <v/>
      </c>
      <c r="W2785" s="25" t="n">
        <f aca="false">IF(O2785="Won",1,IF(O2785="Lost",0,""))</f>
        <v>1</v>
      </c>
      <c r="Y2785" s="25" t="str">
        <f aca="false">IF(E2785="","Sim","")</f>
        <v/>
      </c>
    </row>
    <row r="2786" customFormat="false" ht="15" hidden="false" customHeight="false" outlineLevel="0" collapsed="false">
      <c r="A2786" s="25" t="s">
        <v>3044</v>
      </c>
      <c r="B2786" s="25" t="s">
        <v>67</v>
      </c>
      <c r="C2786" s="25" t="s">
        <v>75</v>
      </c>
      <c r="D2786" s="25" t="s">
        <v>76</v>
      </c>
      <c r="E2786" s="25" t="s">
        <v>195</v>
      </c>
      <c r="F2786" s="25" t="s">
        <v>185</v>
      </c>
      <c r="G2786" s="26" t="n">
        <v>8170.38</v>
      </c>
      <c r="H2786" s="27" t="n">
        <v>16499</v>
      </c>
      <c r="I2786" s="25" t="s">
        <v>196</v>
      </c>
      <c r="K2786" s="25" t="n">
        <v>1997</v>
      </c>
      <c r="L2786" s="25" t="s">
        <v>170</v>
      </c>
      <c r="M2786" s="25" t="s">
        <v>171</v>
      </c>
      <c r="N2786" s="28" t="n">
        <v>1096</v>
      </c>
      <c r="O2786" s="25" t="s">
        <v>54</v>
      </c>
      <c r="P2786" s="29" t="n">
        <v>42906</v>
      </c>
      <c r="Q2786" s="29" t="n">
        <v>42967</v>
      </c>
      <c r="R2786" s="28" t="n">
        <v>1132</v>
      </c>
      <c r="S2786" s="28" t="n">
        <f aca="false">IF(O2786="Won",R2786,IF(O2786="Lost",0,N2786))</f>
        <v>1132</v>
      </c>
      <c r="T2786" s="30" t="n">
        <f aca="false">IF(AND(P2786&lt;&gt;"",Q2786&lt;&gt;""),Q2786-P2786,"")</f>
        <v>61</v>
      </c>
      <c r="U2786" s="30" t="str">
        <f aca="false">IF(AND(O2786="Engaging",P2786&lt;&gt;""),'Leia-me'!$B$5-P2786,"")</f>
        <v/>
      </c>
      <c r="V2786" s="25" t="str">
        <f aca="false">IF(O2786&lt;&gt;"Engaging","",IF(U2786&lt;='Leia-me'!$B$6,"Saudável",IF(U2786&lt;='Leia-me'!$B$7,"Esfriando",IF(U2786&lt;='Leia-me'!$B$8,"Última chance","Zumbi"))))</f>
        <v/>
      </c>
      <c r="W2786" s="25" t="n">
        <f aca="false">IF(O2786="Won",1,IF(O2786="Lost",0,""))</f>
        <v>1</v>
      </c>
      <c r="Y2786" s="25" t="str">
        <f aca="false">IF(E2786="","Sim","")</f>
        <v/>
      </c>
    </row>
    <row r="2787" customFormat="false" ht="15" hidden="false" customHeight="false" outlineLevel="0" collapsed="false">
      <c r="A2787" s="25" t="s">
        <v>3045</v>
      </c>
      <c r="B2787" s="25" t="s">
        <v>67</v>
      </c>
      <c r="C2787" s="25" t="s">
        <v>75</v>
      </c>
      <c r="D2787" s="25" t="s">
        <v>76</v>
      </c>
      <c r="E2787" s="25" t="s">
        <v>251</v>
      </c>
      <c r="F2787" s="25" t="s">
        <v>211</v>
      </c>
      <c r="G2787" s="26" t="n">
        <v>332.43</v>
      </c>
      <c r="H2787" s="27" t="n">
        <v>799</v>
      </c>
      <c r="I2787" s="25" t="s">
        <v>147</v>
      </c>
      <c r="K2787" s="25" t="n">
        <v>1995</v>
      </c>
      <c r="L2787" s="25" t="s">
        <v>186</v>
      </c>
      <c r="M2787" s="25" t="s">
        <v>171</v>
      </c>
      <c r="N2787" s="28" t="n">
        <v>550</v>
      </c>
      <c r="O2787" s="25" t="s">
        <v>54</v>
      </c>
      <c r="P2787" s="29" t="n">
        <v>42908</v>
      </c>
      <c r="Q2787" s="29" t="n">
        <v>42974</v>
      </c>
      <c r="R2787" s="28" t="n">
        <v>612</v>
      </c>
      <c r="S2787" s="28" t="n">
        <f aca="false">IF(O2787="Won",R2787,IF(O2787="Lost",0,N2787))</f>
        <v>612</v>
      </c>
      <c r="T2787" s="30" t="n">
        <f aca="false">IF(AND(P2787&lt;&gt;"",Q2787&lt;&gt;""),Q2787-P2787,"")</f>
        <v>66</v>
      </c>
      <c r="U2787" s="30" t="str">
        <f aca="false">IF(AND(O2787="Engaging",P2787&lt;&gt;""),'Leia-me'!$B$5-P2787,"")</f>
        <v/>
      </c>
      <c r="V2787" s="25" t="str">
        <f aca="false">IF(O2787&lt;&gt;"Engaging","",IF(U2787&lt;='Leia-me'!$B$6,"Saudável",IF(U2787&lt;='Leia-me'!$B$7,"Esfriando",IF(U2787&lt;='Leia-me'!$B$8,"Última chance","Zumbi"))))</f>
        <v/>
      </c>
      <c r="W2787" s="25" t="n">
        <f aca="false">IF(O2787="Won",1,IF(O2787="Lost",0,""))</f>
        <v>1</v>
      </c>
      <c r="Y2787" s="25" t="str">
        <f aca="false">IF(E2787="","Sim","")</f>
        <v/>
      </c>
    </row>
    <row r="2788" customFormat="false" ht="15" hidden="false" customHeight="false" outlineLevel="0" collapsed="false">
      <c r="A2788" s="25" t="s">
        <v>3046</v>
      </c>
      <c r="B2788" s="25" t="s">
        <v>67</v>
      </c>
      <c r="C2788" s="25" t="s">
        <v>75</v>
      </c>
      <c r="D2788" s="25" t="s">
        <v>76</v>
      </c>
      <c r="E2788" s="25" t="s">
        <v>198</v>
      </c>
      <c r="F2788" s="25" t="s">
        <v>177</v>
      </c>
      <c r="G2788" s="26" t="n">
        <v>2819.5</v>
      </c>
      <c r="H2788" s="27" t="n">
        <v>7227</v>
      </c>
      <c r="I2788" s="25" t="s">
        <v>147</v>
      </c>
      <c r="J2788" s="25" t="s">
        <v>199</v>
      </c>
      <c r="K2788" s="25" t="n">
        <v>1991</v>
      </c>
      <c r="L2788" s="25" t="s">
        <v>170</v>
      </c>
      <c r="M2788" s="25" t="s">
        <v>171</v>
      </c>
      <c r="N2788" s="28" t="n">
        <v>1096</v>
      </c>
      <c r="O2788" s="25" t="s">
        <v>54</v>
      </c>
      <c r="P2788" s="29" t="n">
        <v>42908</v>
      </c>
      <c r="Q2788" s="29" t="n">
        <v>42912</v>
      </c>
      <c r="R2788" s="28" t="n">
        <v>1033</v>
      </c>
      <c r="S2788" s="28" t="n">
        <f aca="false">IF(O2788="Won",R2788,IF(O2788="Lost",0,N2788))</f>
        <v>1033</v>
      </c>
      <c r="T2788" s="30" t="n">
        <f aca="false">IF(AND(P2788&lt;&gt;"",Q2788&lt;&gt;""),Q2788-P2788,"")</f>
        <v>4</v>
      </c>
      <c r="U2788" s="30" t="str">
        <f aca="false">IF(AND(O2788="Engaging",P2788&lt;&gt;""),'Leia-me'!$B$5-P2788,"")</f>
        <v/>
      </c>
      <c r="V2788" s="25" t="str">
        <f aca="false">IF(O2788&lt;&gt;"Engaging","",IF(U2788&lt;='Leia-me'!$B$6,"Saudável",IF(U2788&lt;='Leia-me'!$B$7,"Esfriando",IF(U2788&lt;='Leia-me'!$B$8,"Última chance","Zumbi"))))</f>
        <v/>
      </c>
      <c r="W2788" s="25" t="n">
        <f aca="false">IF(O2788="Won",1,IF(O2788="Lost",0,""))</f>
        <v>1</v>
      </c>
      <c r="Y2788" s="25" t="str">
        <f aca="false">IF(E2788="","Sim","")</f>
        <v/>
      </c>
    </row>
    <row r="2789" customFormat="false" ht="15" hidden="false" customHeight="false" outlineLevel="0" collapsed="false">
      <c r="A2789" s="25" t="s">
        <v>3047</v>
      </c>
      <c r="B2789" s="25" t="s">
        <v>67</v>
      </c>
      <c r="C2789" s="25" t="s">
        <v>75</v>
      </c>
      <c r="D2789" s="25" t="s">
        <v>76</v>
      </c>
      <c r="E2789" s="25" t="s">
        <v>169</v>
      </c>
      <c r="F2789" s="25" t="s">
        <v>168</v>
      </c>
      <c r="G2789" s="26" t="n">
        <v>2403.58</v>
      </c>
      <c r="H2789" s="27" t="n">
        <v>8801</v>
      </c>
      <c r="I2789" s="25" t="s">
        <v>147</v>
      </c>
      <c r="K2789" s="25" t="n">
        <v>1986</v>
      </c>
      <c r="L2789" s="25" t="s">
        <v>170</v>
      </c>
      <c r="M2789" s="25" t="s">
        <v>171</v>
      </c>
      <c r="N2789" s="28" t="n">
        <v>1096</v>
      </c>
      <c r="O2789" s="25" t="s">
        <v>54</v>
      </c>
      <c r="P2789" s="29" t="n">
        <v>42908</v>
      </c>
      <c r="Q2789" s="29" t="n">
        <v>42991</v>
      </c>
      <c r="R2789" s="28" t="n">
        <v>1051</v>
      </c>
      <c r="S2789" s="28" t="n">
        <f aca="false">IF(O2789="Won",R2789,IF(O2789="Lost",0,N2789))</f>
        <v>1051</v>
      </c>
      <c r="T2789" s="30" t="n">
        <f aca="false">IF(AND(P2789&lt;&gt;"",Q2789&lt;&gt;""),Q2789-P2789,"")</f>
        <v>83</v>
      </c>
      <c r="U2789" s="30" t="str">
        <f aca="false">IF(AND(O2789="Engaging",P2789&lt;&gt;""),'Leia-me'!$B$5-P2789,"")</f>
        <v/>
      </c>
      <c r="V2789" s="25" t="str">
        <f aca="false">IF(O2789&lt;&gt;"Engaging","",IF(U2789&lt;='Leia-me'!$B$6,"Saudável",IF(U2789&lt;='Leia-me'!$B$7,"Esfriando",IF(U2789&lt;='Leia-me'!$B$8,"Última chance","Zumbi"))))</f>
        <v/>
      </c>
      <c r="W2789" s="25" t="n">
        <f aca="false">IF(O2789="Won",1,IF(O2789="Lost",0,""))</f>
        <v>1</v>
      </c>
      <c r="Y2789" s="25" t="str">
        <f aca="false">IF(E2789="","Sim","")</f>
        <v/>
      </c>
    </row>
    <row r="2790" customFormat="false" ht="15" hidden="false" customHeight="false" outlineLevel="0" collapsed="false">
      <c r="A2790" s="25" t="s">
        <v>3048</v>
      </c>
      <c r="B2790" s="25" t="s">
        <v>67</v>
      </c>
      <c r="C2790" s="25" t="s">
        <v>75</v>
      </c>
      <c r="D2790" s="25" t="s">
        <v>76</v>
      </c>
      <c r="E2790" s="25" t="s">
        <v>210</v>
      </c>
      <c r="F2790" s="25" t="s">
        <v>211</v>
      </c>
      <c r="G2790" s="26" t="n">
        <v>718.62</v>
      </c>
      <c r="H2790" s="27" t="n">
        <v>2448</v>
      </c>
      <c r="I2790" s="25" t="s">
        <v>147</v>
      </c>
      <c r="K2790" s="25" t="n">
        <v>2001</v>
      </c>
      <c r="L2790" s="25" t="s">
        <v>186</v>
      </c>
      <c r="M2790" s="25" t="s">
        <v>171</v>
      </c>
      <c r="N2790" s="28" t="n">
        <v>550</v>
      </c>
      <c r="O2790" s="25" t="s">
        <v>54</v>
      </c>
      <c r="P2790" s="29" t="n">
        <v>42912</v>
      </c>
      <c r="Q2790" s="29" t="n">
        <v>42919</v>
      </c>
      <c r="R2790" s="28" t="n">
        <v>504</v>
      </c>
      <c r="S2790" s="28" t="n">
        <f aca="false">IF(O2790="Won",R2790,IF(O2790="Lost",0,N2790))</f>
        <v>504</v>
      </c>
      <c r="T2790" s="30" t="n">
        <f aca="false">IF(AND(P2790&lt;&gt;"",Q2790&lt;&gt;""),Q2790-P2790,"")</f>
        <v>7</v>
      </c>
      <c r="U2790" s="30" t="str">
        <f aca="false">IF(AND(O2790="Engaging",P2790&lt;&gt;""),'Leia-me'!$B$5-P2790,"")</f>
        <v/>
      </c>
      <c r="V2790" s="25" t="str">
        <f aca="false">IF(O2790&lt;&gt;"Engaging","",IF(U2790&lt;='Leia-me'!$B$6,"Saudável",IF(U2790&lt;='Leia-me'!$B$7,"Esfriando",IF(U2790&lt;='Leia-me'!$B$8,"Última chance","Zumbi"))))</f>
        <v/>
      </c>
      <c r="W2790" s="25" t="n">
        <f aca="false">IF(O2790="Won",1,IF(O2790="Lost",0,""))</f>
        <v>1</v>
      </c>
      <c r="Y2790" s="25" t="str">
        <f aca="false">IF(E2790="","Sim","")</f>
        <v/>
      </c>
    </row>
    <row r="2791" customFormat="false" ht="15" hidden="false" customHeight="false" outlineLevel="0" collapsed="false">
      <c r="A2791" s="25" t="s">
        <v>3049</v>
      </c>
      <c r="B2791" s="25" t="s">
        <v>67</v>
      </c>
      <c r="C2791" s="25" t="s">
        <v>75</v>
      </c>
      <c r="D2791" s="25" t="s">
        <v>76</v>
      </c>
      <c r="E2791" s="25" t="s">
        <v>215</v>
      </c>
      <c r="F2791" s="25" t="s">
        <v>177</v>
      </c>
      <c r="G2791" s="26" t="n">
        <v>1102.43</v>
      </c>
      <c r="H2791" s="27" t="n">
        <v>1759</v>
      </c>
      <c r="I2791" s="25" t="s">
        <v>147</v>
      </c>
      <c r="K2791" s="25" t="n">
        <v>2006</v>
      </c>
      <c r="L2791" s="25" t="s">
        <v>170</v>
      </c>
      <c r="M2791" s="25" t="s">
        <v>171</v>
      </c>
      <c r="N2791" s="28" t="n">
        <v>1096</v>
      </c>
      <c r="O2791" s="25" t="s">
        <v>55</v>
      </c>
      <c r="P2791" s="29" t="n">
        <v>42914</v>
      </c>
      <c r="Q2791" s="29" t="n">
        <v>42919</v>
      </c>
      <c r="R2791" s="28" t="n">
        <v>0</v>
      </c>
      <c r="S2791" s="28" t="n">
        <f aca="false">IF(O2791="Won",R2791,IF(O2791="Lost",0,N2791))</f>
        <v>0</v>
      </c>
      <c r="T2791" s="30" t="n">
        <f aca="false">IF(AND(P2791&lt;&gt;"",Q2791&lt;&gt;""),Q2791-P2791,"")</f>
        <v>5</v>
      </c>
      <c r="U2791" s="30" t="str">
        <f aca="false">IF(AND(O2791="Engaging",P2791&lt;&gt;""),'Leia-me'!$B$5-P2791,"")</f>
        <v/>
      </c>
      <c r="V2791" s="25" t="str">
        <f aca="false">IF(O2791&lt;&gt;"Engaging","",IF(U2791&lt;='Leia-me'!$B$6,"Saudável",IF(U2791&lt;='Leia-me'!$B$7,"Esfriando",IF(U2791&lt;='Leia-me'!$B$8,"Última chance","Zumbi"))))</f>
        <v/>
      </c>
      <c r="W2791" s="25" t="n">
        <f aca="false">IF(O2791="Won",1,IF(O2791="Lost",0,""))</f>
        <v>0</v>
      </c>
      <c r="Y2791" s="25" t="str">
        <f aca="false">IF(E2791="","Sim","")</f>
        <v/>
      </c>
    </row>
    <row r="2792" customFormat="false" ht="15" hidden="false" customHeight="false" outlineLevel="0" collapsed="false">
      <c r="A2792" s="25" t="s">
        <v>3050</v>
      </c>
      <c r="B2792" s="25" t="s">
        <v>67</v>
      </c>
      <c r="C2792" s="25" t="s">
        <v>75</v>
      </c>
      <c r="D2792" s="25" t="s">
        <v>76</v>
      </c>
      <c r="E2792" s="25" t="s">
        <v>237</v>
      </c>
      <c r="F2792" s="25" t="s">
        <v>192</v>
      </c>
      <c r="G2792" s="26" t="n">
        <v>4618</v>
      </c>
      <c r="H2792" s="27" t="n">
        <v>10083</v>
      </c>
      <c r="I2792" s="25" t="s">
        <v>147</v>
      </c>
      <c r="K2792" s="25" t="n">
        <v>1982</v>
      </c>
      <c r="L2792" s="25" t="s">
        <v>160</v>
      </c>
      <c r="M2792" s="25" t="s">
        <v>149</v>
      </c>
      <c r="N2792" s="28" t="n">
        <v>3393</v>
      </c>
      <c r="O2792" s="25" t="s">
        <v>55</v>
      </c>
      <c r="P2792" s="29" t="n">
        <v>42914</v>
      </c>
      <c r="Q2792" s="29" t="n">
        <v>42921</v>
      </c>
      <c r="R2792" s="28" t="n">
        <v>0</v>
      </c>
      <c r="S2792" s="28" t="n">
        <f aca="false">IF(O2792="Won",R2792,IF(O2792="Lost",0,N2792))</f>
        <v>0</v>
      </c>
      <c r="T2792" s="30" t="n">
        <f aca="false">IF(AND(P2792&lt;&gt;"",Q2792&lt;&gt;""),Q2792-P2792,"")</f>
        <v>7</v>
      </c>
      <c r="U2792" s="30" t="str">
        <f aca="false">IF(AND(O2792="Engaging",P2792&lt;&gt;""),'Leia-me'!$B$5-P2792,"")</f>
        <v/>
      </c>
      <c r="V2792" s="25" t="str">
        <f aca="false">IF(O2792&lt;&gt;"Engaging","",IF(U2792&lt;='Leia-me'!$B$6,"Saudável",IF(U2792&lt;='Leia-me'!$B$7,"Esfriando",IF(U2792&lt;='Leia-me'!$B$8,"Última chance","Zumbi"))))</f>
        <v/>
      </c>
      <c r="W2792" s="25" t="n">
        <f aca="false">IF(O2792="Won",1,IF(O2792="Lost",0,""))</f>
        <v>0</v>
      </c>
      <c r="Y2792" s="25" t="str">
        <f aca="false">IF(E2792="","Sim","")</f>
        <v/>
      </c>
    </row>
    <row r="2793" customFormat="false" ht="15" hidden="false" customHeight="false" outlineLevel="0" collapsed="false">
      <c r="A2793" s="25" t="s">
        <v>3051</v>
      </c>
      <c r="B2793" s="25" t="s">
        <v>67</v>
      </c>
      <c r="C2793" s="25" t="s">
        <v>75</v>
      </c>
      <c r="D2793" s="25" t="s">
        <v>76</v>
      </c>
      <c r="E2793" s="25" t="s">
        <v>145</v>
      </c>
      <c r="F2793" s="25" t="s">
        <v>146</v>
      </c>
      <c r="G2793" s="26" t="n">
        <v>3922.42</v>
      </c>
      <c r="H2793" s="27" t="n">
        <v>6837</v>
      </c>
      <c r="I2793" s="25" t="s">
        <v>147</v>
      </c>
      <c r="K2793" s="25" t="n">
        <v>1992</v>
      </c>
      <c r="L2793" s="25" t="s">
        <v>186</v>
      </c>
      <c r="M2793" s="25" t="s">
        <v>171</v>
      </c>
      <c r="N2793" s="28" t="n">
        <v>550</v>
      </c>
      <c r="O2793" s="25" t="s">
        <v>54</v>
      </c>
      <c r="P2793" s="29" t="n">
        <v>42914</v>
      </c>
      <c r="Q2793" s="29" t="n">
        <v>42980</v>
      </c>
      <c r="R2793" s="28" t="n">
        <v>501</v>
      </c>
      <c r="S2793" s="28" t="n">
        <f aca="false">IF(O2793="Won",R2793,IF(O2793="Lost",0,N2793))</f>
        <v>501</v>
      </c>
      <c r="T2793" s="30" t="n">
        <f aca="false">IF(AND(P2793&lt;&gt;"",Q2793&lt;&gt;""),Q2793-P2793,"")</f>
        <v>66</v>
      </c>
      <c r="U2793" s="30" t="str">
        <f aca="false">IF(AND(O2793="Engaging",P2793&lt;&gt;""),'Leia-me'!$B$5-P2793,"")</f>
        <v/>
      </c>
      <c r="V2793" s="25" t="str">
        <f aca="false">IF(O2793&lt;&gt;"Engaging","",IF(U2793&lt;='Leia-me'!$B$6,"Saudável",IF(U2793&lt;='Leia-me'!$B$7,"Esfriando",IF(U2793&lt;='Leia-me'!$B$8,"Última chance","Zumbi"))))</f>
        <v/>
      </c>
      <c r="W2793" s="25" t="n">
        <f aca="false">IF(O2793="Won",1,IF(O2793="Lost",0,""))</f>
        <v>1</v>
      </c>
      <c r="Y2793" s="25" t="str">
        <f aca="false">IF(E2793="","Sim","")</f>
        <v/>
      </c>
    </row>
    <row r="2794" customFormat="false" ht="15" hidden="false" customHeight="false" outlineLevel="0" collapsed="false">
      <c r="A2794" s="25" t="s">
        <v>3052</v>
      </c>
      <c r="B2794" s="25" t="s">
        <v>67</v>
      </c>
      <c r="C2794" s="25" t="s">
        <v>75</v>
      </c>
      <c r="D2794" s="25" t="s">
        <v>76</v>
      </c>
      <c r="E2794" s="25" t="s">
        <v>145</v>
      </c>
      <c r="F2794" s="25" t="s">
        <v>146</v>
      </c>
      <c r="G2794" s="26" t="n">
        <v>3922.42</v>
      </c>
      <c r="H2794" s="27" t="n">
        <v>6837</v>
      </c>
      <c r="I2794" s="25" t="s">
        <v>147</v>
      </c>
      <c r="K2794" s="25" t="n">
        <v>1992</v>
      </c>
      <c r="L2794" s="25" t="s">
        <v>170</v>
      </c>
      <c r="M2794" s="25" t="s">
        <v>171</v>
      </c>
      <c r="N2794" s="28" t="n">
        <v>1096</v>
      </c>
      <c r="O2794" s="25" t="s">
        <v>54</v>
      </c>
      <c r="P2794" s="29" t="n">
        <v>42915</v>
      </c>
      <c r="Q2794" s="29" t="n">
        <v>42980</v>
      </c>
      <c r="R2794" s="28" t="n">
        <v>835</v>
      </c>
      <c r="S2794" s="28" t="n">
        <f aca="false">IF(O2794="Won",R2794,IF(O2794="Lost",0,N2794))</f>
        <v>835</v>
      </c>
      <c r="T2794" s="30" t="n">
        <f aca="false">IF(AND(P2794&lt;&gt;"",Q2794&lt;&gt;""),Q2794-P2794,"")</f>
        <v>65</v>
      </c>
      <c r="U2794" s="30" t="str">
        <f aca="false">IF(AND(O2794="Engaging",P2794&lt;&gt;""),'Leia-me'!$B$5-P2794,"")</f>
        <v/>
      </c>
      <c r="V2794" s="25" t="str">
        <f aca="false">IF(O2794&lt;&gt;"Engaging","",IF(U2794&lt;='Leia-me'!$B$6,"Saudável",IF(U2794&lt;='Leia-me'!$B$7,"Esfriando",IF(U2794&lt;='Leia-me'!$B$8,"Última chance","Zumbi"))))</f>
        <v/>
      </c>
      <c r="W2794" s="25" t="n">
        <f aca="false">IF(O2794="Won",1,IF(O2794="Lost",0,""))</f>
        <v>1</v>
      </c>
      <c r="Y2794" s="25" t="str">
        <f aca="false">IF(E2794="","Sim","")</f>
        <v/>
      </c>
    </row>
    <row r="2795" customFormat="false" ht="15" hidden="false" customHeight="false" outlineLevel="0" collapsed="false">
      <c r="A2795" s="25" t="s">
        <v>3053</v>
      </c>
      <c r="B2795" s="25" t="s">
        <v>67</v>
      </c>
      <c r="C2795" s="25" t="s">
        <v>75</v>
      </c>
      <c r="D2795" s="25" t="s">
        <v>76</v>
      </c>
      <c r="E2795" s="25" t="s">
        <v>266</v>
      </c>
      <c r="F2795" s="25" t="s">
        <v>267</v>
      </c>
      <c r="G2795" s="26" t="n">
        <v>2041.73</v>
      </c>
      <c r="H2795" s="27" t="n">
        <v>5276</v>
      </c>
      <c r="I2795" s="25" t="s">
        <v>147</v>
      </c>
      <c r="K2795" s="25" t="n">
        <v>1997</v>
      </c>
      <c r="L2795" s="25" t="s">
        <v>186</v>
      </c>
      <c r="M2795" s="25" t="s">
        <v>171</v>
      </c>
      <c r="N2795" s="28" t="n">
        <v>550</v>
      </c>
      <c r="O2795" s="25" t="s">
        <v>55</v>
      </c>
      <c r="P2795" s="29" t="n">
        <v>42916</v>
      </c>
      <c r="Q2795" s="29" t="n">
        <v>42923</v>
      </c>
      <c r="R2795" s="28" t="n">
        <v>0</v>
      </c>
      <c r="S2795" s="28" t="n">
        <f aca="false">IF(O2795="Won",R2795,IF(O2795="Lost",0,N2795))</f>
        <v>0</v>
      </c>
      <c r="T2795" s="30" t="n">
        <f aca="false">IF(AND(P2795&lt;&gt;"",Q2795&lt;&gt;""),Q2795-P2795,"")</f>
        <v>7</v>
      </c>
      <c r="U2795" s="30" t="str">
        <f aca="false">IF(AND(O2795="Engaging",P2795&lt;&gt;""),'Leia-me'!$B$5-P2795,"")</f>
        <v/>
      </c>
      <c r="V2795" s="25" t="str">
        <f aca="false">IF(O2795&lt;&gt;"Engaging","",IF(U2795&lt;='Leia-me'!$B$6,"Saudável",IF(U2795&lt;='Leia-me'!$B$7,"Esfriando",IF(U2795&lt;='Leia-me'!$B$8,"Última chance","Zumbi"))))</f>
        <v/>
      </c>
      <c r="W2795" s="25" t="n">
        <f aca="false">IF(O2795="Won",1,IF(O2795="Lost",0,""))</f>
        <v>0</v>
      </c>
      <c r="Y2795" s="25" t="str">
        <f aca="false">IF(E2795="","Sim","")</f>
        <v/>
      </c>
    </row>
    <row r="2796" customFormat="false" ht="15" hidden="false" customHeight="false" outlineLevel="0" collapsed="false">
      <c r="A2796" s="25" t="s">
        <v>3054</v>
      </c>
      <c r="B2796" s="25" t="s">
        <v>67</v>
      </c>
      <c r="C2796" s="25" t="s">
        <v>75</v>
      </c>
      <c r="D2796" s="25" t="s">
        <v>76</v>
      </c>
      <c r="E2796" s="25" t="s">
        <v>195</v>
      </c>
      <c r="F2796" s="25" t="s">
        <v>185</v>
      </c>
      <c r="G2796" s="26" t="n">
        <v>8170.38</v>
      </c>
      <c r="H2796" s="27" t="n">
        <v>16499</v>
      </c>
      <c r="I2796" s="25" t="s">
        <v>196</v>
      </c>
      <c r="K2796" s="25" t="n">
        <v>1997</v>
      </c>
      <c r="L2796" s="25" t="s">
        <v>186</v>
      </c>
      <c r="M2796" s="25" t="s">
        <v>171</v>
      </c>
      <c r="N2796" s="28" t="n">
        <v>550</v>
      </c>
      <c r="O2796" s="25" t="s">
        <v>55</v>
      </c>
      <c r="P2796" s="29" t="n">
        <v>42917</v>
      </c>
      <c r="Q2796" s="29" t="n">
        <v>42919</v>
      </c>
      <c r="R2796" s="28" t="n">
        <v>0</v>
      </c>
      <c r="S2796" s="28" t="n">
        <f aca="false">IF(O2796="Won",R2796,IF(O2796="Lost",0,N2796))</f>
        <v>0</v>
      </c>
      <c r="T2796" s="30" t="n">
        <f aca="false">IF(AND(P2796&lt;&gt;"",Q2796&lt;&gt;""),Q2796-P2796,"")</f>
        <v>2</v>
      </c>
      <c r="U2796" s="30" t="str">
        <f aca="false">IF(AND(O2796="Engaging",P2796&lt;&gt;""),'Leia-me'!$B$5-P2796,"")</f>
        <v/>
      </c>
      <c r="V2796" s="25" t="str">
        <f aca="false">IF(O2796&lt;&gt;"Engaging","",IF(U2796&lt;='Leia-me'!$B$6,"Saudável",IF(U2796&lt;='Leia-me'!$B$7,"Esfriando",IF(U2796&lt;='Leia-me'!$B$8,"Última chance","Zumbi"))))</f>
        <v/>
      </c>
      <c r="W2796" s="25" t="n">
        <f aca="false">IF(O2796="Won",1,IF(O2796="Lost",0,""))</f>
        <v>0</v>
      </c>
      <c r="Y2796" s="25" t="str">
        <f aca="false">IF(E2796="","Sim","")</f>
        <v/>
      </c>
    </row>
    <row r="2797" customFormat="false" ht="15" hidden="false" customHeight="false" outlineLevel="0" collapsed="false">
      <c r="A2797" s="25" t="s">
        <v>3055</v>
      </c>
      <c r="B2797" s="25" t="s">
        <v>67</v>
      </c>
      <c r="C2797" s="25" t="s">
        <v>75</v>
      </c>
      <c r="D2797" s="25" t="s">
        <v>76</v>
      </c>
      <c r="E2797" s="25" t="s">
        <v>251</v>
      </c>
      <c r="F2797" s="25" t="s">
        <v>211</v>
      </c>
      <c r="G2797" s="26" t="n">
        <v>332.43</v>
      </c>
      <c r="H2797" s="27" t="n">
        <v>799</v>
      </c>
      <c r="I2797" s="25" t="s">
        <v>147</v>
      </c>
      <c r="K2797" s="25" t="n">
        <v>1995</v>
      </c>
      <c r="L2797" s="25" t="s">
        <v>148</v>
      </c>
      <c r="M2797" s="25" t="s">
        <v>149</v>
      </c>
      <c r="N2797" s="28" t="n">
        <v>55</v>
      </c>
      <c r="O2797" s="25" t="s">
        <v>55</v>
      </c>
      <c r="P2797" s="29" t="n">
        <v>42917</v>
      </c>
      <c r="Q2797" s="29" t="n">
        <v>42974</v>
      </c>
      <c r="R2797" s="28" t="n">
        <v>0</v>
      </c>
      <c r="S2797" s="28" t="n">
        <f aca="false">IF(O2797="Won",R2797,IF(O2797="Lost",0,N2797))</f>
        <v>0</v>
      </c>
      <c r="T2797" s="30" t="n">
        <f aca="false">IF(AND(P2797&lt;&gt;"",Q2797&lt;&gt;""),Q2797-P2797,"")</f>
        <v>57</v>
      </c>
      <c r="U2797" s="30" t="str">
        <f aca="false">IF(AND(O2797="Engaging",P2797&lt;&gt;""),'Leia-me'!$B$5-P2797,"")</f>
        <v/>
      </c>
      <c r="V2797" s="25" t="str">
        <f aca="false">IF(O2797&lt;&gt;"Engaging","",IF(U2797&lt;='Leia-me'!$B$6,"Saudável",IF(U2797&lt;='Leia-me'!$B$7,"Esfriando",IF(U2797&lt;='Leia-me'!$B$8,"Última chance","Zumbi"))))</f>
        <v/>
      </c>
      <c r="W2797" s="25" t="n">
        <f aca="false">IF(O2797="Won",1,IF(O2797="Lost",0,""))</f>
        <v>0</v>
      </c>
      <c r="Y2797" s="25" t="str">
        <f aca="false">IF(E2797="","Sim","")</f>
        <v/>
      </c>
    </row>
    <row r="2798" customFormat="false" ht="15" hidden="false" customHeight="false" outlineLevel="0" collapsed="false">
      <c r="A2798" s="25" t="s">
        <v>3056</v>
      </c>
      <c r="B2798" s="25" t="s">
        <v>67</v>
      </c>
      <c r="C2798" s="25" t="s">
        <v>75</v>
      </c>
      <c r="D2798" s="25" t="s">
        <v>76</v>
      </c>
      <c r="E2798" s="25" t="s">
        <v>231</v>
      </c>
      <c r="F2798" s="25" t="s">
        <v>168</v>
      </c>
      <c r="G2798" s="26" t="n">
        <v>45.39</v>
      </c>
      <c r="H2798" s="27" t="n">
        <v>100</v>
      </c>
      <c r="I2798" s="25" t="s">
        <v>147</v>
      </c>
      <c r="J2798" s="25" t="s">
        <v>169</v>
      </c>
      <c r="K2798" s="25" t="n">
        <v>2012</v>
      </c>
      <c r="L2798" s="25" t="s">
        <v>186</v>
      </c>
      <c r="M2798" s="25" t="s">
        <v>171</v>
      </c>
      <c r="N2798" s="28" t="n">
        <v>550</v>
      </c>
      <c r="O2798" s="25" t="s">
        <v>54</v>
      </c>
      <c r="P2798" s="29" t="n">
        <v>42917</v>
      </c>
      <c r="Q2798" s="29" t="n">
        <v>42927</v>
      </c>
      <c r="R2798" s="28" t="n">
        <v>574</v>
      </c>
      <c r="S2798" s="28" t="n">
        <f aca="false">IF(O2798="Won",R2798,IF(O2798="Lost",0,N2798))</f>
        <v>574</v>
      </c>
      <c r="T2798" s="30" t="n">
        <f aca="false">IF(AND(P2798&lt;&gt;"",Q2798&lt;&gt;""),Q2798-P2798,"")</f>
        <v>10</v>
      </c>
      <c r="U2798" s="30" t="str">
        <f aca="false">IF(AND(O2798="Engaging",P2798&lt;&gt;""),'Leia-me'!$B$5-P2798,"")</f>
        <v/>
      </c>
      <c r="V2798" s="25" t="str">
        <f aca="false">IF(O2798&lt;&gt;"Engaging","",IF(U2798&lt;='Leia-me'!$B$6,"Saudável",IF(U2798&lt;='Leia-me'!$B$7,"Esfriando",IF(U2798&lt;='Leia-me'!$B$8,"Última chance","Zumbi"))))</f>
        <v/>
      </c>
      <c r="W2798" s="25" t="n">
        <f aca="false">IF(O2798="Won",1,IF(O2798="Lost",0,""))</f>
        <v>1</v>
      </c>
      <c r="Y2798" s="25" t="str">
        <f aca="false">IF(E2798="","Sim","")</f>
        <v/>
      </c>
    </row>
    <row r="2799" customFormat="false" ht="15" hidden="false" customHeight="false" outlineLevel="0" collapsed="false">
      <c r="A2799" s="25" t="s">
        <v>3057</v>
      </c>
      <c r="B2799" s="25" t="s">
        <v>67</v>
      </c>
      <c r="C2799" s="25" t="s">
        <v>75</v>
      </c>
      <c r="D2799" s="25" t="s">
        <v>76</v>
      </c>
      <c r="E2799" s="25" t="s">
        <v>191</v>
      </c>
      <c r="F2799" s="25" t="s">
        <v>192</v>
      </c>
      <c r="G2799" s="26" t="n">
        <v>2714.9</v>
      </c>
      <c r="H2799" s="27" t="n">
        <v>2641</v>
      </c>
      <c r="I2799" s="25" t="s">
        <v>147</v>
      </c>
      <c r="J2799" s="25" t="s">
        <v>193</v>
      </c>
      <c r="K2799" s="25" t="n">
        <v>1998</v>
      </c>
      <c r="L2799" s="25" t="s">
        <v>170</v>
      </c>
      <c r="M2799" s="25" t="s">
        <v>171</v>
      </c>
      <c r="N2799" s="28" t="n">
        <v>1096</v>
      </c>
      <c r="O2799" s="25" t="s">
        <v>54</v>
      </c>
      <c r="P2799" s="29" t="n">
        <v>42917</v>
      </c>
      <c r="Q2799" s="29" t="n">
        <v>42958</v>
      </c>
      <c r="R2799" s="28" t="n">
        <v>1012</v>
      </c>
      <c r="S2799" s="28" t="n">
        <f aca="false">IF(O2799="Won",R2799,IF(O2799="Lost",0,N2799))</f>
        <v>1012</v>
      </c>
      <c r="T2799" s="30" t="n">
        <f aca="false">IF(AND(P2799&lt;&gt;"",Q2799&lt;&gt;""),Q2799-P2799,"")</f>
        <v>41</v>
      </c>
      <c r="U2799" s="30" t="str">
        <f aca="false">IF(AND(O2799="Engaging",P2799&lt;&gt;""),'Leia-me'!$B$5-P2799,"")</f>
        <v/>
      </c>
      <c r="V2799" s="25" t="str">
        <f aca="false">IF(O2799&lt;&gt;"Engaging","",IF(U2799&lt;='Leia-me'!$B$6,"Saudável",IF(U2799&lt;='Leia-me'!$B$7,"Esfriando",IF(U2799&lt;='Leia-me'!$B$8,"Última chance","Zumbi"))))</f>
        <v/>
      </c>
      <c r="W2799" s="25" t="n">
        <f aca="false">IF(O2799="Won",1,IF(O2799="Lost",0,""))</f>
        <v>1</v>
      </c>
      <c r="Y2799" s="25" t="str">
        <f aca="false">IF(E2799="","Sim","")</f>
        <v/>
      </c>
    </row>
    <row r="2800" customFormat="false" ht="15" hidden="false" customHeight="false" outlineLevel="0" collapsed="false">
      <c r="A2800" s="25" t="s">
        <v>3058</v>
      </c>
      <c r="B2800" s="25" t="s">
        <v>67</v>
      </c>
      <c r="C2800" s="25" t="s">
        <v>75</v>
      </c>
      <c r="D2800" s="25" t="s">
        <v>76</v>
      </c>
      <c r="E2800" s="25" t="s">
        <v>195</v>
      </c>
      <c r="F2800" s="25" t="s">
        <v>185</v>
      </c>
      <c r="G2800" s="26" t="n">
        <v>8170.38</v>
      </c>
      <c r="H2800" s="27" t="n">
        <v>16499</v>
      </c>
      <c r="I2800" s="25" t="s">
        <v>196</v>
      </c>
      <c r="K2800" s="25" t="n">
        <v>1997</v>
      </c>
      <c r="L2800" s="25" t="s">
        <v>160</v>
      </c>
      <c r="M2800" s="25" t="s">
        <v>149</v>
      </c>
      <c r="N2800" s="28" t="n">
        <v>3393</v>
      </c>
      <c r="O2800" s="25" t="s">
        <v>54</v>
      </c>
      <c r="P2800" s="29" t="n">
        <v>42919</v>
      </c>
      <c r="Q2800" s="29" t="n">
        <v>42921</v>
      </c>
      <c r="R2800" s="28" t="n">
        <v>3101</v>
      </c>
      <c r="S2800" s="28" t="n">
        <f aca="false">IF(O2800="Won",R2800,IF(O2800="Lost",0,N2800))</f>
        <v>3101</v>
      </c>
      <c r="T2800" s="30" t="n">
        <f aca="false">IF(AND(P2800&lt;&gt;"",Q2800&lt;&gt;""),Q2800-P2800,"")</f>
        <v>2</v>
      </c>
      <c r="U2800" s="30" t="str">
        <f aca="false">IF(AND(O2800="Engaging",P2800&lt;&gt;""),'Leia-me'!$B$5-P2800,"")</f>
        <v/>
      </c>
      <c r="V2800" s="25" t="str">
        <f aca="false">IF(O2800&lt;&gt;"Engaging","",IF(U2800&lt;='Leia-me'!$B$6,"Saudável",IF(U2800&lt;='Leia-me'!$B$7,"Esfriando",IF(U2800&lt;='Leia-me'!$B$8,"Última chance","Zumbi"))))</f>
        <v/>
      </c>
      <c r="W2800" s="25" t="n">
        <f aca="false">IF(O2800="Won",1,IF(O2800="Lost",0,""))</f>
        <v>1</v>
      </c>
      <c r="Y2800" s="25" t="str">
        <f aca="false">IF(E2800="","Sim","")</f>
        <v/>
      </c>
    </row>
    <row r="2801" customFormat="false" ht="15" hidden="false" customHeight="false" outlineLevel="0" collapsed="false">
      <c r="A2801" s="25" t="s">
        <v>3059</v>
      </c>
      <c r="B2801" s="25" t="s">
        <v>67</v>
      </c>
      <c r="C2801" s="25" t="s">
        <v>75</v>
      </c>
      <c r="D2801" s="25" t="s">
        <v>76</v>
      </c>
      <c r="E2801" s="25" t="s">
        <v>237</v>
      </c>
      <c r="F2801" s="25" t="s">
        <v>192</v>
      </c>
      <c r="G2801" s="26" t="n">
        <v>4618</v>
      </c>
      <c r="H2801" s="27" t="n">
        <v>10083</v>
      </c>
      <c r="I2801" s="25" t="s">
        <v>147</v>
      </c>
      <c r="K2801" s="25" t="n">
        <v>1982</v>
      </c>
      <c r="L2801" s="25" t="s">
        <v>160</v>
      </c>
      <c r="M2801" s="25" t="s">
        <v>149</v>
      </c>
      <c r="N2801" s="28" t="n">
        <v>3393</v>
      </c>
      <c r="O2801" s="25" t="s">
        <v>55</v>
      </c>
      <c r="P2801" s="29" t="n">
        <v>42921</v>
      </c>
      <c r="Q2801" s="29" t="n">
        <v>42922</v>
      </c>
      <c r="R2801" s="28" t="n">
        <v>0</v>
      </c>
      <c r="S2801" s="28" t="n">
        <f aca="false">IF(O2801="Won",R2801,IF(O2801="Lost",0,N2801))</f>
        <v>0</v>
      </c>
      <c r="T2801" s="30" t="n">
        <f aca="false">IF(AND(P2801&lt;&gt;"",Q2801&lt;&gt;""),Q2801-P2801,"")</f>
        <v>1</v>
      </c>
      <c r="U2801" s="30" t="str">
        <f aca="false">IF(AND(O2801="Engaging",P2801&lt;&gt;""),'Leia-me'!$B$5-P2801,"")</f>
        <v/>
      </c>
      <c r="V2801" s="25" t="str">
        <f aca="false">IF(O2801&lt;&gt;"Engaging","",IF(U2801&lt;='Leia-me'!$B$6,"Saudável",IF(U2801&lt;='Leia-me'!$B$7,"Esfriando",IF(U2801&lt;='Leia-me'!$B$8,"Última chance","Zumbi"))))</f>
        <v/>
      </c>
      <c r="W2801" s="25" t="n">
        <f aca="false">IF(O2801="Won",1,IF(O2801="Lost",0,""))</f>
        <v>0</v>
      </c>
      <c r="Y2801" s="25" t="str">
        <f aca="false">IF(E2801="","Sim","")</f>
        <v/>
      </c>
    </row>
    <row r="2802" customFormat="false" ht="15" hidden="false" customHeight="false" outlineLevel="0" collapsed="false">
      <c r="A2802" s="25" t="s">
        <v>3060</v>
      </c>
      <c r="B2802" s="25" t="s">
        <v>67</v>
      </c>
      <c r="C2802" s="25" t="s">
        <v>75</v>
      </c>
      <c r="D2802" s="25" t="s">
        <v>76</v>
      </c>
      <c r="E2802" s="25" t="s">
        <v>240</v>
      </c>
      <c r="F2802" s="25" t="s">
        <v>185</v>
      </c>
      <c r="G2802" s="26" t="n">
        <v>1223.72</v>
      </c>
      <c r="H2802" s="27" t="n">
        <v>2497</v>
      </c>
      <c r="I2802" s="25" t="s">
        <v>241</v>
      </c>
      <c r="K2802" s="25" t="n">
        <v>2000</v>
      </c>
      <c r="L2802" s="25" t="s">
        <v>1834</v>
      </c>
      <c r="M2802" s="25" t="s">
        <v>171</v>
      </c>
      <c r="N2802" s="28" t="n">
        <v>4821</v>
      </c>
      <c r="O2802" s="25" t="s">
        <v>54</v>
      </c>
      <c r="P2802" s="29" t="n">
        <v>42921</v>
      </c>
      <c r="Q2802" s="29" t="n">
        <v>42933</v>
      </c>
      <c r="R2802" s="28" t="n">
        <v>4213</v>
      </c>
      <c r="S2802" s="28" t="n">
        <f aca="false">IF(O2802="Won",R2802,IF(O2802="Lost",0,N2802))</f>
        <v>4213</v>
      </c>
      <c r="T2802" s="30" t="n">
        <f aca="false">IF(AND(P2802&lt;&gt;"",Q2802&lt;&gt;""),Q2802-P2802,"")</f>
        <v>12</v>
      </c>
      <c r="U2802" s="30" t="str">
        <f aca="false">IF(AND(O2802="Engaging",P2802&lt;&gt;""),'Leia-me'!$B$5-P2802,"")</f>
        <v/>
      </c>
      <c r="V2802" s="25" t="str">
        <f aca="false">IF(O2802&lt;&gt;"Engaging","",IF(U2802&lt;='Leia-me'!$B$6,"Saudável",IF(U2802&lt;='Leia-me'!$B$7,"Esfriando",IF(U2802&lt;='Leia-me'!$B$8,"Última chance","Zumbi"))))</f>
        <v/>
      </c>
      <c r="W2802" s="25" t="n">
        <f aca="false">IF(O2802="Won",1,IF(O2802="Lost",0,""))</f>
        <v>1</v>
      </c>
      <c r="X2802" s="25" t="s">
        <v>1835</v>
      </c>
      <c r="Y2802" s="25" t="str">
        <f aca="false">IF(E2802="","Sim","")</f>
        <v/>
      </c>
    </row>
    <row r="2803" customFormat="false" ht="15" hidden="false" customHeight="false" outlineLevel="0" collapsed="false">
      <c r="A2803" s="25" t="s">
        <v>3061</v>
      </c>
      <c r="B2803" s="25" t="s">
        <v>67</v>
      </c>
      <c r="C2803" s="25" t="s">
        <v>75</v>
      </c>
      <c r="D2803" s="25" t="s">
        <v>76</v>
      </c>
      <c r="E2803" s="25" t="s">
        <v>237</v>
      </c>
      <c r="F2803" s="25" t="s">
        <v>192</v>
      </c>
      <c r="G2803" s="26" t="n">
        <v>4618</v>
      </c>
      <c r="H2803" s="27" t="n">
        <v>10083</v>
      </c>
      <c r="I2803" s="25" t="s">
        <v>147</v>
      </c>
      <c r="K2803" s="25" t="n">
        <v>1982</v>
      </c>
      <c r="L2803" s="25" t="s">
        <v>148</v>
      </c>
      <c r="M2803" s="25" t="s">
        <v>149</v>
      </c>
      <c r="N2803" s="28" t="n">
        <v>55</v>
      </c>
      <c r="O2803" s="25" t="s">
        <v>54</v>
      </c>
      <c r="P2803" s="29" t="n">
        <v>42923</v>
      </c>
      <c r="Q2803" s="29" t="n">
        <v>42927</v>
      </c>
      <c r="R2803" s="28" t="n">
        <v>64</v>
      </c>
      <c r="S2803" s="28" t="n">
        <f aca="false">IF(O2803="Won",R2803,IF(O2803="Lost",0,N2803))</f>
        <v>64</v>
      </c>
      <c r="T2803" s="30" t="n">
        <f aca="false">IF(AND(P2803&lt;&gt;"",Q2803&lt;&gt;""),Q2803-P2803,"")</f>
        <v>4</v>
      </c>
      <c r="U2803" s="30" t="str">
        <f aca="false">IF(AND(O2803="Engaging",P2803&lt;&gt;""),'Leia-me'!$B$5-P2803,"")</f>
        <v/>
      </c>
      <c r="V2803" s="25" t="str">
        <f aca="false">IF(O2803&lt;&gt;"Engaging","",IF(U2803&lt;='Leia-me'!$B$6,"Saudável",IF(U2803&lt;='Leia-me'!$B$7,"Esfriando",IF(U2803&lt;='Leia-me'!$B$8,"Última chance","Zumbi"))))</f>
        <v/>
      </c>
      <c r="W2803" s="25" t="n">
        <f aca="false">IF(O2803="Won",1,IF(O2803="Lost",0,""))</f>
        <v>1</v>
      </c>
      <c r="Y2803" s="25" t="str">
        <f aca="false">IF(E2803="","Sim","")</f>
        <v/>
      </c>
    </row>
    <row r="2804" customFormat="false" ht="15" hidden="false" customHeight="false" outlineLevel="0" collapsed="false">
      <c r="A2804" s="25" t="s">
        <v>3062</v>
      </c>
      <c r="B2804" s="25" t="s">
        <v>67</v>
      </c>
      <c r="C2804" s="25" t="s">
        <v>75</v>
      </c>
      <c r="D2804" s="25" t="s">
        <v>76</v>
      </c>
      <c r="E2804" s="25" t="s">
        <v>231</v>
      </c>
      <c r="F2804" s="25" t="s">
        <v>168</v>
      </c>
      <c r="G2804" s="26" t="n">
        <v>45.39</v>
      </c>
      <c r="H2804" s="27" t="n">
        <v>100</v>
      </c>
      <c r="I2804" s="25" t="s">
        <v>147</v>
      </c>
      <c r="J2804" s="25" t="s">
        <v>169</v>
      </c>
      <c r="K2804" s="25" t="n">
        <v>2012</v>
      </c>
      <c r="L2804" s="25" t="s">
        <v>186</v>
      </c>
      <c r="M2804" s="25" t="s">
        <v>171</v>
      </c>
      <c r="N2804" s="28" t="n">
        <v>550</v>
      </c>
      <c r="O2804" s="25" t="s">
        <v>55</v>
      </c>
      <c r="P2804" s="29" t="n">
        <v>42924</v>
      </c>
      <c r="Q2804" s="29" t="n">
        <v>42925</v>
      </c>
      <c r="R2804" s="28" t="n">
        <v>0</v>
      </c>
      <c r="S2804" s="28" t="n">
        <f aca="false">IF(O2804="Won",R2804,IF(O2804="Lost",0,N2804))</f>
        <v>0</v>
      </c>
      <c r="T2804" s="30" t="n">
        <f aca="false">IF(AND(P2804&lt;&gt;"",Q2804&lt;&gt;""),Q2804-P2804,"")</f>
        <v>1</v>
      </c>
      <c r="U2804" s="30" t="str">
        <f aca="false">IF(AND(O2804="Engaging",P2804&lt;&gt;""),'Leia-me'!$B$5-P2804,"")</f>
        <v/>
      </c>
      <c r="V2804" s="25" t="str">
        <f aca="false">IF(O2804&lt;&gt;"Engaging","",IF(U2804&lt;='Leia-me'!$B$6,"Saudável",IF(U2804&lt;='Leia-me'!$B$7,"Esfriando",IF(U2804&lt;='Leia-me'!$B$8,"Última chance","Zumbi"))))</f>
        <v/>
      </c>
      <c r="W2804" s="25" t="n">
        <f aca="false">IF(O2804="Won",1,IF(O2804="Lost",0,""))</f>
        <v>0</v>
      </c>
      <c r="Y2804" s="25" t="str">
        <f aca="false">IF(E2804="","Sim","")</f>
        <v/>
      </c>
    </row>
    <row r="2805" customFormat="false" ht="15" hidden="false" customHeight="false" outlineLevel="0" collapsed="false">
      <c r="A2805" s="25" t="s">
        <v>3063</v>
      </c>
      <c r="B2805" s="25" t="s">
        <v>67</v>
      </c>
      <c r="C2805" s="25" t="s">
        <v>75</v>
      </c>
      <c r="D2805" s="25" t="s">
        <v>76</v>
      </c>
      <c r="E2805" s="25" t="s">
        <v>266</v>
      </c>
      <c r="F2805" s="25" t="s">
        <v>267</v>
      </c>
      <c r="G2805" s="26" t="n">
        <v>2041.73</v>
      </c>
      <c r="H2805" s="27" t="n">
        <v>5276</v>
      </c>
      <c r="I2805" s="25" t="s">
        <v>147</v>
      </c>
      <c r="K2805" s="25" t="n">
        <v>1997</v>
      </c>
      <c r="L2805" s="25" t="s">
        <v>186</v>
      </c>
      <c r="M2805" s="25" t="s">
        <v>171</v>
      </c>
      <c r="N2805" s="28" t="n">
        <v>550</v>
      </c>
      <c r="O2805" s="25" t="s">
        <v>55</v>
      </c>
      <c r="P2805" s="29" t="n">
        <v>42924</v>
      </c>
      <c r="Q2805" s="29" t="n">
        <v>42990</v>
      </c>
      <c r="R2805" s="28" t="n">
        <v>0</v>
      </c>
      <c r="S2805" s="28" t="n">
        <f aca="false">IF(O2805="Won",R2805,IF(O2805="Lost",0,N2805))</f>
        <v>0</v>
      </c>
      <c r="T2805" s="30" t="n">
        <f aca="false">IF(AND(P2805&lt;&gt;"",Q2805&lt;&gt;""),Q2805-P2805,"")</f>
        <v>66</v>
      </c>
      <c r="U2805" s="30" t="str">
        <f aca="false">IF(AND(O2805="Engaging",P2805&lt;&gt;""),'Leia-me'!$B$5-P2805,"")</f>
        <v/>
      </c>
      <c r="V2805" s="25" t="str">
        <f aca="false">IF(O2805&lt;&gt;"Engaging","",IF(U2805&lt;='Leia-me'!$B$6,"Saudável",IF(U2805&lt;='Leia-me'!$B$7,"Esfriando",IF(U2805&lt;='Leia-me'!$B$8,"Última chance","Zumbi"))))</f>
        <v/>
      </c>
      <c r="W2805" s="25" t="n">
        <f aca="false">IF(O2805="Won",1,IF(O2805="Lost",0,""))</f>
        <v>0</v>
      </c>
      <c r="Y2805" s="25" t="str">
        <f aca="false">IF(E2805="","Sim","")</f>
        <v/>
      </c>
    </row>
    <row r="2806" customFormat="false" ht="15" hidden="false" customHeight="false" outlineLevel="0" collapsed="false">
      <c r="A2806" s="25" t="s">
        <v>3064</v>
      </c>
      <c r="B2806" s="25" t="s">
        <v>67</v>
      </c>
      <c r="C2806" s="25" t="s">
        <v>75</v>
      </c>
      <c r="D2806" s="25" t="s">
        <v>76</v>
      </c>
      <c r="E2806" s="25" t="s">
        <v>210</v>
      </c>
      <c r="F2806" s="25" t="s">
        <v>211</v>
      </c>
      <c r="G2806" s="26" t="n">
        <v>718.62</v>
      </c>
      <c r="H2806" s="27" t="n">
        <v>2448</v>
      </c>
      <c r="I2806" s="25" t="s">
        <v>147</v>
      </c>
      <c r="K2806" s="25" t="n">
        <v>2001</v>
      </c>
      <c r="L2806" s="25" t="s">
        <v>148</v>
      </c>
      <c r="M2806" s="25" t="s">
        <v>149</v>
      </c>
      <c r="N2806" s="28" t="n">
        <v>55</v>
      </c>
      <c r="O2806" s="25" t="s">
        <v>54</v>
      </c>
      <c r="P2806" s="29" t="n">
        <v>42925</v>
      </c>
      <c r="Q2806" s="29" t="n">
        <v>42935</v>
      </c>
      <c r="R2806" s="28" t="n">
        <v>53</v>
      </c>
      <c r="S2806" s="28" t="n">
        <f aca="false">IF(O2806="Won",R2806,IF(O2806="Lost",0,N2806))</f>
        <v>53</v>
      </c>
      <c r="T2806" s="30" t="n">
        <f aca="false">IF(AND(P2806&lt;&gt;"",Q2806&lt;&gt;""),Q2806-P2806,"")</f>
        <v>10</v>
      </c>
      <c r="U2806" s="30" t="str">
        <f aca="false">IF(AND(O2806="Engaging",P2806&lt;&gt;""),'Leia-me'!$B$5-P2806,"")</f>
        <v/>
      </c>
      <c r="V2806" s="25" t="str">
        <f aca="false">IF(O2806&lt;&gt;"Engaging","",IF(U2806&lt;='Leia-me'!$B$6,"Saudável",IF(U2806&lt;='Leia-me'!$B$7,"Esfriando",IF(U2806&lt;='Leia-me'!$B$8,"Última chance","Zumbi"))))</f>
        <v/>
      </c>
      <c r="W2806" s="25" t="n">
        <f aca="false">IF(O2806="Won",1,IF(O2806="Lost",0,""))</f>
        <v>1</v>
      </c>
      <c r="Y2806" s="25" t="str">
        <f aca="false">IF(E2806="","Sim","")</f>
        <v/>
      </c>
    </row>
    <row r="2807" customFormat="false" ht="15" hidden="false" customHeight="false" outlineLevel="0" collapsed="false">
      <c r="A2807" s="25" t="s">
        <v>3065</v>
      </c>
      <c r="B2807" s="25" t="s">
        <v>67</v>
      </c>
      <c r="C2807" s="25" t="s">
        <v>75</v>
      </c>
      <c r="D2807" s="25" t="s">
        <v>76</v>
      </c>
      <c r="E2807" s="25" t="s">
        <v>162</v>
      </c>
      <c r="F2807" s="25" t="s">
        <v>155</v>
      </c>
      <c r="G2807" s="26" t="n">
        <v>5266.09</v>
      </c>
      <c r="H2807" s="27" t="n">
        <v>8595</v>
      </c>
      <c r="I2807" s="25" t="s">
        <v>147</v>
      </c>
      <c r="J2807" s="25" t="s">
        <v>156</v>
      </c>
      <c r="K2807" s="25" t="n">
        <v>1988</v>
      </c>
      <c r="L2807" s="25" t="s">
        <v>186</v>
      </c>
      <c r="M2807" s="25" t="s">
        <v>171</v>
      </c>
      <c r="N2807" s="28" t="n">
        <v>550</v>
      </c>
      <c r="O2807" s="25" t="s">
        <v>54</v>
      </c>
      <c r="P2807" s="29" t="n">
        <v>42927</v>
      </c>
      <c r="Q2807" s="29" t="n">
        <v>42928</v>
      </c>
      <c r="R2807" s="28" t="n">
        <v>576</v>
      </c>
      <c r="S2807" s="28" t="n">
        <f aca="false">IF(O2807="Won",R2807,IF(O2807="Lost",0,N2807))</f>
        <v>576</v>
      </c>
      <c r="T2807" s="30" t="n">
        <f aca="false">IF(AND(P2807&lt;&gt;"",Q2807&lt;&gt;""),Q2807-P2807,"")</f>
        <v>1</v>
      </c>
      <c r="U2807" s="30" t="str">
        <f aca="false">IF(AND(O2807="Engaging",P2807&lt;&gt;""),'Leia-me'!$B$5-P2807,"")</f>
        <v/>
      </c>
      <c r="V2807" s="25" t="str">
        <f aca="false">IF(O2807&lt;&gt;"Engaging","",IF(U2807&lt;='Leia-me'!$B$6,"Saudável",IF(U2807&lt;='Leia-me'!$B$7,"Esfriando",IF(U2807&lt;='Leia-me'!$B$8,"Última chance","Zumbi"))))</f>
        <v/>
      </c>
      <c r="W2807" s="25" t="n">
        <f aca="false">IF(O2807="Won",1,IF(O2807="Lost",0,""))</f>
        <v>1</v>
      </c>
      <c r="Y2807" s="25" t="str">
        <f aca="false">IF(E2807="","Sim","")</f>
        <v/>
      </c>
    </row>
    <row r="2808" customFormat="false" ht="15" hidden="false" customHeight="false" outlineLevel="0" collapsed="false">
      <c r="A2808" s="25" t="s">
        <v>3066</v>
      </c>
      <c r="B2808" s="25" t="s">
        <v>67</v>
      </c>
      <c r="C2808" s="25" t="s">
        <v>75</v>
      </c>
      <c r="D2808" s="25" t="s">
        <v>76</v>
      </c>
      <c r="E2808" s="25" t="s">
        <v>207</v>
      </c>
      <c r="F2808" s="25" t="s">
        <v>168</v>
      </c>
      <c r="G2808" s="26" t="n">
        <v>375.43</v>
      </c>
      <c r="H2808" s="27" t="n">
        <v>1190</v>
      </c>
      <c r="I2808" s="25" t="s">
        <v>147</v>
      </c>
      <c r="K2808" s="25" t="n">
        <v>1985</v>
      </c>
      <c r="L2808" s="25" t="s">
        <v>170</v>
      </c>
      <c r="M2808" s="25" t="s">
        <v>171</v>
      </c>
      <c r="N2808" s="28" t="n">
        <v>1096</v>
      </c>
      <c r="O2808" s="25" t="s">
        <v>54</v>
      </c>
      <c r="P2808" s="29" t="n">
        <v>42927</v>
      </c>
      <c r="Q2808" s="29" t="n">
        <v>42934</v>
      </c>
      <c r="R2808" s="28" t="n">
        <v>1258</v>
      </c>
      <c r="S2808" s="28" t="n">
        <f aca="false">IF(O2808="Won",R2808,IF(O2808="Lost",0,N2808))</f>
        <v>1258</v>
      </c>
      <c r="T2808" s="30" t="n">
        <f aca="false">IF(AND(P2808&lt;&gt;"",Q2808&lt;&gt;""),Q2808-P2808,"")</f>
        <v>7</v>
      </c>
      <c r="U2808" s="30" t="str">
        <f aca="false">IF(AND(O2808="Engaging",P2808&lt;&gt;""),'Leia-me'!$B$5-P2808,"")</f>
        <v/>
      </c>
      <c r="V2808" s="25" t="str">
        <f aca="false">IF(O2808&lt;&gt;"Engaging","",IF(U2808&lt;='Leia-me'!$B$6,"Saudável",IF(U2808&lt;='Leia-me'!$B$7,"Esfriando",IF(U2808&lt;='Leia-me'!$B$8,"Última chance","Zumbi"))))</f>
        <v/>
      </c>
      <c r="W2808" s="25" t="n">
        <f aca="false">IF(O2808="Won",1,IF(O2808="Lost",0,""))</f>
        <v>1</v>
      </c>
      <c r="Y2808" s="25" t="str">
        <f aca="false">IF(E2808="","Sim","")</f>
        <v/>
      </c>
    </row>
    <row r="2809" customFormat="false" ht="15" hidden="false" customHeight="false" outlineLevel="0" collapsed="false">
      <c r="A2809" s="25" t="s">
        <v>3067</v>
      </c>
      <c r="B2809" s="25" t="s">
        <v>67</v>
      </c>
      <c r="C2809" s="25" t="s">
        <v>75</v>
      </c>
      <c r="D2809" s="25" t="s">
        <v>76</v>
      </c>
      <c r="E2809" s="25" t="s">
        <v>188</v>
      </c>
      <c r="F2809" s="25" t="s">
        <v>185</v>
      </c>
      <c r="G2809" s="26" t="n">
        <v>1008.06</v>
      </c>
      <c r="H2809" s="27" t="n">
        <v>1238</v>
      </c>
      <c r="I2809" s="25" t="s">
        <v>147</v>
      </c>
      <c r="K2809" s="25" t="n">
        <v>1983</v>
      </c>
      <c r="L2809" s="25" t="s">
        <v>148</v>
      </c>
      <c r="M2809" s="25" t="s">
        <v>149</v>
      </c>
      <c r="N2809" s="28" t="n">
        <v>55</v>
      </c>
      <c r="O2809" s="25" t="s">
        <v>55</v>
      </c>
      <c r="P2809" s="29" t="n">
        <v>42931</v>
      </c>
      <c r="Q2809" s="29" t="n">
        <v>43043</v>
      </c>
      <c r="R2809" s="28" t="n">
        <v>0</v>
      </c>
      <c r="S2809" s="28" t="n">
        <f aca="false">IF(O2809="Won",R2809,IF(O2809="Lost",0,N2809))</f>
        <v>0</v>
      </c>
      <c r="T2809" s="30" t="n">
        <f aca="false">IF(AND(P2809&lt;&gt;"",Q2809&lt;&gt;""),Q2809-P2809,"")</f>
        <v>112</v>
      </c>
      <c r="U2809" s="30" t="str">
        <f aca="false">IF(AND(O2809="Engaging",P2809&lt;&gt;""),'Leia-me'!$B$5-P2809,"")</f>
        <v/>
      </c>
      <c r="V2809" s="25" t="str">
        <f aca="false">IF(O2809&lt;&gt;"Engaging","",IF(U2809&lt;='Leia-me'!$B$6,"Saudável",IF(U2809&lt;='Leia-me'!$B$7,"Esfriando",IF(U2809&lt;='Leia-me'!$B$8,"Última chance","Zumbi"))))</f>
        <v/>
      </c>
      <c r="W2809" s="25" t="n">
        <f aca="false">IF(O2809="Won",1,IF(O2809="Lost",0,""))</f>
        <v>0</v>
      </c>
      <c r="Y2809" s="25" t="str">
        <f aca="false">IF(E2809="","Sim","")</f>
        <v/>
      </c>
    </row>
    <row r="2810" customFormat="false" ht="15" hidden="false" customHeight="false" outlineLevel="0" collapsed="false">
      <c r="A2810" s="25" t="s">
        <v>3068</v>
      </c>
      <c r="B2810" s="25" t="s">
        <v>67</v>
      </c>
      <c r="C2810" s="25" t="s">
        <v>75</v>
      </c>
      <c r="D2810" s="25" t="s">
        <v>76</v>
      </c>
      <c r="E2810" s="25" t="s">
        <v>180</v>
      </c>
      <c r="F2810" s="25" t="s">
        <v>146</v>
      </c>
      <c r="G2810" s="26" t="n">
        <v>3178.24</v>
      </c>
      <c r="H2810" s="27" t="n">
        <v>4540</v>
      </c>
      <c r="I2810" s="25" t="s">
        <v>147</v>
      </c>
      <c r="K2810" s="25" t="n">
        <v>2002</v>
      </c>
      <c r="L2810" s="25" t="s">
        <v>186</v>
      </c>
      <c r="M2810" s="25" t="s">
        <v>171</v>
      </c>
      <c r="N2810" s="28" t="n">
        <v>550</v>
      </c>
      <c r="O2810" s="25" t="s">
        <v>55</v>
      </c>
      <c r="P2810" s="29" t="n">
        <v>42932</v>
      </c>
      <c r="Q2810" s="29" t="n">
        <v>42941</v>
      </c>
      <c r="R2810" s="28" t="n">
        <v>0</v>
      </c>
      <c r="S2810" s="28" t="n">
        <f aca="false">IF(O2810="Won",R2810,IF(O2810="Lost",0,N2810))</f>
        <v>0</v>
      </c>
      <c r="T2810" s="30" t="n">
        <f aca="false">IF(AND(P2810&lt;&gt;"",Q2810&lt;&gt;""),Q2810-P2810,"")</f>
        <v>9</v>
      </c>
      <c r="U2810" s="30" t="str">
        <f aca="false">IF(AND(O2810="Engaging",P2810&lt;&gt;""),'Leia-me'!$B$5-P2810,"")</f>
        <v/>
      </c>
      <c r="V2810" s="25" t="str">
        <f aca="false">IF(O2810&lt;&gt;"Engaging","",IF(U2810&lt;='Leia-me'!$B$6,"Saudável",IF(U2810&lt;='Leia-me'!$B$7,"Esfriando",IF(U2810&lt;='Leia-me'!$B$8,"Última chance","Zumbi"))))</f>
        <v/>
      </c>
      <c r="W2810" s="25" t="n">
        <f aca="false">IF(O2810="Won",1,IF(O2810="Lost",0,""))</f>
        <v>0</v>
      </c>
      <c r="Y2810" s="25" t="str">
        <f aca="false">IF(E2810="","Sim","")</f>
        <v/>
      </c>
    </row>
    <row r="2811" customFormat="false" ht="15" hidden="false" customHeight="false" outlineLevel="0" collapsed="false">
      <c r="A2811" s="25" t="s">
        <v>3069</v>
      </c>
      <c r="B2811" s="25" t="s">
        <v>67</v>
      </c>
      <c r="C2811" s="25" t="s">
        <v>75</v>
      </c>
      <c r="D2811" s="25" t="s">
        <v>76</v>
      </c>
      <c r="E2811" s="25" t="s">
        <v>248</v>
      </c>
      <c r="F2811" s="25" t="s">
        <v>211</v>
      </c>
      <c r="G2811" s="26" t="n">
        <v>894.33</v>
      </c>
      <c r="H2811" s="27" t="n">
        <v>1635</v>
      </c>
      <c r="I2811" s="25" t="s">
        <v>249</v>
      </c>
      <c r="K2811" s="25" t="n">
        <v>2007</v>
      </c>
      <c r="L2811" s="25" t="s">
        <v>160</v>
      </c>
      <c r="M2811" s="25" t="s">
        <v>149</v>
      </c>
      <c r="N2811" s="28" t="n">
        <v>3393</v>
      </c>
      <c r="O2811" s="25" t="s">
        <v>55</v>
      </c>
      <c r="P2811" s="29" t="n">
        <v>42932</v>
      </c>
      <c r="Q2811" s="29" t="n">
        <v>42944</v>
      </c>
      <c r="R2811" s="28" t="n">
        <v>0</v>
      </c>
      <c r="S2811" s="28" t="n">
        <f aca="false">IF(O2811="Won",R2811,IF(O2811="Lost",0,N2811))</f>
        <v>0</v>
      </c>
      <c r="T2811" s="30" t="n">
        <f aca="false">IF(AND(P2811&lt;&gt;"",Q2811&lt;&gt;""),Q2811-P2811,"")</f>
        <v>12</v>
      </c>
      <c r="U2811" s="30" t="str">
        <f aca="false">IF(AND(O2811="Engaging",P2811&lt;&gt;""),'Leia-me'!$B$5-P2811,"")</f>
        <v/>
      </c>
      <c r="V2811" s="25" t="str">
        <f aca="false">IF(O2811&lt;&gt;"Engaging","",IF(U2811&lt;='Leia-me'!$B$6,"Saudável",IF(U2811&lt;='Leia-me'!$B$7,"Esfriando",IF(U2811&lt;='Leia-me'!$B$8,"Última chance","Zumbi"))))</f>
        <v/>
      </c>
      <c r="W2811" s="25" t="n">
        <f aca="false">IF(O2811="Won",1,IF(O2811="Lost",0,""))</f>
        <v>0</v>
      </c>
      <c r="Y2811" s="25" t="str">
        <f aca="false">IF(E2811="","Sim","")</f>
        <v/>
      </c>
    </row>
    <row r="2812" customFormat="false" ht="15" hidden="false" customHeight="false" outlineLevel="0" collapsed="false">
      <c r="A2812" s="25" t="s">
        <v>3070</v>
      </c>
      <c r="B2812" s="25" t="s">
        <v>67</v>
      </c>
      <c r="C2812" s="25" t="s">
        <v>75</v>
      </c>
      <c r="D2812" s="25" t="s">
        <v>76</v>
      </c>
      <c r="E2812" s="25" t="s">
        <v>191</v>
      </c>
      <c r="F2812" s="25" t="s">
        <v>192</v>
      </c>
      <c r="G2812" s="26" t="n">
        <v>2714.9</v>
      </c>
      <c r="H2812" s="27" t="n">
        <v>2641</v>
      </c>
      <c r="I2812" s="25" t="s">
        <v>147</v>
      </c>
      <c r="J2812" s="25" t="s">
        <v>193</v>
      </c>
      <c r="K2812" s="25" t="n">
        <v>1998</v>
      </c>
      <c r="L2812" s="25" t="s">
        <v>186</v>
      </c>
      <c r="M2812" s="25" t="s">
        <v>171</v>
      </c>
      <c r="N2812" s="28" t="n">
        <v>550</v>
      </c>
      <c r="O2812" s="25" t="s">
        <v>54</v>
      </c>
      <c r="P2812" s="29" t="n">
        <v>42933</v>
      </c>
      <c r="Q2812" s="29" t="n">
        <v>43001</v>
      </c>
      <c r="R2812" s="28" t="n">
        <v>546</v>
      </c>
      <c r="S2812" s="28" t="n">
        <f aca="false">IF(O2812="Won",R2812,IF(O2812="Lost",0,N2812))</f>
        <v>546</v>
      </c>
      <c r="T2812" s="30" t="n">
        <f aca="false">IF(AND(P2812&lt;&gt;"",Q2812&lt;&gt;""),Q2812-P2812,"")</f>
        <v>68</v>
      </c>
      <c r="U2812" s="30" t="str">
        <f aca="false">IF(AND(O2812="Engaging",P2812&lt;&gt;""),'Leia-me'!$B$5-P2812,"")</f>
        <v/>
      </c>
      <c r="V2812" s="25" t="str">
        <f aca="false">IF(O2812&lt;&gt;"Engaging","",IF(U2812&lt;='Leia-me'!$B$6,"Saudável",IF(U2812&lt;='Leia-me'!$B$7,"Esfriando",IF(U2812&lt;='Leia-me'!$B$8,"Última chance","Zumbi"))))</f>
        <v/>
      </c>
      <c r="W2812" s="25" t="n">
        <f aca="false">IF(O2812="Won",1,IF(O2812="Lost",0,""))</f>
        <v>1</v>
      </c>
      <c r="Y2812" s="25" t="str">
        <f aca="false">IF(E2812="","Sim","")</f>
        <v/>
      </c>
    </row>
    <row r="2813" customFormat="false" ht="15" hidden="false" customHeight="false" outlineLevel="0" collapsed="false">
      <c r="A2813" s="25" t="s">
        <v>3071</v>
      </c>
      <c r="B2813" s="25" t="s">
        <v>67</v>
      </c>
      <c r="C2813" s="25" t="s">
        <v>75</v>
      </c>
      <c r="D2813" s="25" t="s">
        <v>76</v>
      </c>
      <c r="E2813" s="25" t="s">
        <v>251</v>
      </c>
      <c r="F2813" s="25" t="s">
        <v>211</v>
      </c>
      <c r="G2813" s="26" t="n">
        <v>332.43</v>
      </c>
      <c r="H2813" s="27" t="n">
        <v>799</v>
      </c>
      <c r="I2813" s="25" t="s">
        <v>147</v>
      </c>
      <c r="K2813" s="25" t="n">
        <v>1995</v>
      </c>
      <c r="L2813" s="25" t="s">
        <v>186</v>
      </c>
      <c r="M2813" s="25" t="s">
        <v>171</v>
      </c>
      <c r="N2813" s="28" t="n">
        <v>550</v>
      </c>
      <c r="O2813" s="25" t="s">
        <v>54</v>
      </c>
      <c r="P2813" s="29" t="n">
        <v>42933</v>
      </c>
      <c r="Q2813" s="29" t="n">
        <v>42940</v>
      </c>
      <c r="R2813" s="28" t="n">
        <v>617</v>
      </c>
      <c r="S2813" s="28" t="n">
        <f aca="false">IF(O2813="Won",R2813,IF(O2813="Lost",0,N2813))</f>
        <v>617</v>
      </c>
      <c r="T2813" s="30" t="n">
        <f aca="false">IF(AND(P2813&lt;&gt;"",Q2813&lt;&gt;""),Q2813-P2813,"")</f>
        <v>7</v>
      </c>
      <c r="U2813" s="30" t="str">
        <f aca="false">IF(AND(O2813="Engaging",P2813&lt;&gt;""),'Leia-me'!$B$5-P2813,"")</f>
        <v/>
      </c>
      <c r="V2813" s="25" t="str">
        <f aca="false">IF(O2813&lt;&gt;"Engaging","",IF(U2813&lt;='Leia-me'!$B$6,"Saudável",IF(U2813&lt;='Leia-me'!$B$7,"Esfriando",IF(U2813&lt;='Leia-me'!$B$8,"Última chance","Zumbi"))))</f>
        <v/>
      </c>
      <c r="W2813" s="25" t="n">
        <f aca="false">IF(O2813="Won",1,IF(O2813="Lost",0,""))</f>
        <v>1</v>
      </c>
      <c r="Y2813" s="25" t="str">
        <f aca="false">IF(E2813="","Sim","")</f>
        <v/>
      </c>
    </row>
    <row r="2814" customFormat="false" ht="15" hidden="false" customHeight="false" outlineLevel="0" collapsed="false">
      <c r="A2814" s="25" t="s">
        <v>3072</v>
      </c>
      <c r="B2814" s="25" t="s">
        <v>67</v>
      </c>
      <c r="C2814" s="25" t="s">
        <v>75</v>
      </c>
      <c r="D2814" s="25" t="s">
        <v>76</v>
      </c>
      <c r="E2814" s="25" t="s">
        <v>266</v>
      </c>
      <c r="F2814" s="25" t="s">
        <v>267</v>
      </c>
      <c r="G2814" s="26" t="n">
        <v>2041.73</v>
      </c>
      <c r="H2814" s="27" t="n">
        <v>5276</v>
      </c>
      <c r="I2814" s="25" t="s">
        <v>147</v>
      </c>
      <c r="K2814" s="25" t="n">
        <v>1997</v>
      </c>
      <c r="L2814" s="25" t="s">
        <v>186</v>
      </c>
      <c r="M2814" s="25" t="s">
        <v>171</v>
      </c>
      <c r="N2814" s="28" t="n">
        <v>550</v>
      </c>
      <c r="O2814" s="25" t="s">
        <v>54</v>
      </c>
      <c r="P2814" s="29" t="n">
        <v>42933</v>
      </c>
      <c r="Q2814" s="29" t="n">
        <v>42942</v>
      </c>
      <c r="R2814" s="28" t="n">
        <v>490</v>
      </c>
      <c r="S2814" s="28" t="n">
        <f aca="false">IF(O2814="Won",R2814,IF(O2814="Lost",0,N2814))</f>
        <v>490</v>
      </c>
      <c r="T2814" s="30" t="n">
        <f aca="false">IF(AND(P2814&lt;&gt;"",Q2814&lt;&gt;""),Q2814-P2814,"")</f>
        <v>9</v>
      </c>
      <c r="U2814" s="30" t="str">
        <f aca="false">IF(AND(O2814="Engaging",P2814&lt;&gt;""),'Leia-me'!$B$5-P2814,"")</f>
        <v/>
      </c>
      <c r="V2814" s="25" t="str">
        <f aca="false">IF(O2814&lt;&gt;"Engaging","",IF(U2814&lt;='Leia-me'!$B$6,"Saudável",IF(U2814&lt;='Leia-me'!$B$7,"Esfriando",IF(U2814&lt;='Leia-me'!$B$8,"Última chance","Zumbi"))))</f>
        <v/>
      </c>
      <c r="W2814" s="25" t="n">
        <f aca="false">IF(O2814="Won",1,IF(O2814="Lost",0,""))</f>
        <v>1</v>
      </c>
      <c r="Y2814" s="25" t="str">
        <f aca="false">IF(E2814="","Sim","")</f>
        <v/>
      </c>
    </row>
    <row r="2815" customFormat="false" ht="15" hidden="false" customHeight="false" outlineLevel="0" collapsed="false">
      <c r="A2815" s="25" t="s">
        <v>3073</v>
      </c>
      <c r="B2815" s="25" t="s">
        <v>67</v>
      </c>
      <c r="C2815" s="25" t="s">
        <v>75</v>
      </c>
      <c r="D2815" s="25" t="s">
        <v>76</v>
      </c>
      <c r="E2815" s="25" t="s">
        <v>169</v>
      </c>
      <c r="F2815" s="25" t="s">
        <v>168</v>
      </c>
      <c r="G2815" s="26" t="n">
        <v>2403.58</v>
      </c>
      <c r="H2815" s="27" t="n">
        <v>8801</v>
      </c>
      <c r="I2815" s="25" t="s">
        <v>147</v>
      </c>
      <c r="K2815" s="25" t="n">
        <v>1986</v>
      </c>
      <c r="L2815" s="25" t="s">
        <v>1834</v>
      </c>
      <c r="M2815" s="25" t="s">
        <v>171</v>
      </c>
      <c r="N2815" s="28" t="n">
        <v>4821</v>
      </c>
      <c r="O2815" s="25" t="s">
        <v>56</v>
      </c>
      <c r="P2815" s="29" t="n">
        <v>42935</v>
      </c>
      <c r="Q2815" s="33"/>
      <c r="R2815" s="34"/>
      <c r="S2815" s="28" t="n">
        <f aca="false">IF(O2815="Won",R2815,IF(O2815="Lost",0,N2815))</f>
        <v>4821</v>
      </c>
      <c r="T2815" s="30" t="str">
        <f aca="false">IF(AND(P2815&lt;&gt;"",Q2815&lt;&gt;""),Q2815-P2815,"")</f>
        <v/>
      </c>
      <c r="U2815" s="30" t="n">
        <f aca="false">IF(AND(O2815="Engaging",P2815&lt;&gt;""),'Leia-me'!$B$5-P2815,"")</f>
        <v>165</v>
      </c>
      <c r="V2815" s="25" t="str">
        <f aca="false">IF(O2815&lt;&gt;"Engaging","",IF(U2815&lt;='Leia-me'!$B$6,"Saudável",IF(U2815&lt;='Leia-me'!$B$7,"Esfriando",IF(U2815&lt;='Leia-me'!$B$8,"Última chance","Zumbi"))))</f>
        <v>Zumbi</v>
      </c>
      <c r="W2815" s="25" t="str">
        <f aca="false">IF(O2815="Won",1,IF(O2815="Lost",0,""))</f>
        <v/>
      </c>
      <c r="X2815" s="25" t="s">
        <v>1835</v>
      </c>
      <c r="Y2815" s="25" t="str">
        <f aca="false">IF(E2815="","Sim","")</f>
        <v/>
      </c>
    </row>
    <row r="2816" customFormat="false" ht="15" hidden="false" customHeight="false" outlineLevel="0" collapsed="false">
      <c r="A2816" s="25" t="s">
        <v>3074</v>
      </c>
      <c r="B2816" s="25" t="s">
        <v>67</v>
      </c>
      <c r="C2816" s="25" t="s">
        <v>75</v>
      </c>
      <c r="D2816" s="25" t="s">
        <v>76</v>
      </c>
      <c r="E2816" s="25" t="s">
        <v>3075</v>
      </c>
      <c r="F2816" s="25" t="s">
        <v>165</v>
      </c>
      <c r="G2816" s="26" t="n">
        <v>4269.9</v>
      </c>
      <c r="H2816" s="27" t="n">
        <v>6472</v>
      </c>
      <c r="I2816" s="25" t="s">
        <v>147</v>
      </c>
      <c r="J2816" s="25" t="s">
        <v>1347</v>
      </c>
      <c r="K2816" s="25" t="n">
        <v>1993</v>
      </c>
      <c r="L2816" s="25" t="s">
        <v>186</v>
      </c>
      <c r="M2816" s="25" t="s">
        <v>171</v>
      </c>
      <c r="N2816" s="28" t="n">
        <v>550</v>
      </c>
      <c r="O2816" s="25" t="s">
        <v>56</v>
      </c>
      <c r="P2816" s="29" t="n">
        <v>42936</v>
      </c>
      <c r="Q2816" s="33"/>
      <c r="R2816" s="34"/>
      <c r="S2816" s="28" t="n">
        <f aca="false">IF(O2816="Won",R2816,IF(O2816="Lost",0,N2816))</f>
        <v>550</v>
      </c>
      <c r="T2816" s="30" t="str">
        <f aca="false">IF(AND(P2816&lt;&gt;"",Q2816&lt;&gt;""),Q2816-P2816,"")</f>
        <v/>
      </c>
      <c r="U2816" s="30" t="n">
        <f aca="false">IF(AND(O2816="Engaging",P2816&lt;&gt;""),'Leia-me'!$B$5-P2816,"")</f>
        <v>164</v>
      </c>
      <c r="V2816" s="25" t="str">
        <f aca="false">IF(O2816&lt;&gt;"Engaging","",IF(U2816&lt;='Leia-me'!$B$6,"Saudável",IF(U2816&lt;='Leia-me'!$B$7,"Esfriando",IF(U2816&lt;='Leia-me'!$B$8,"Última chance","Zumbi"))))</f>
        <v>Zumbi</v>
      </c>
      <c r="W2816" s="25" t="str">
        <f aca="false">IF(O2816="Won",1,IF(O2816="Lost",0,""))</f>
        <v/>
      </c>
      <c r="Y2816" s="25" t="str">
        <f aca="false">IF(E2816="","Sim","")</f>
        <v/>
      </c>
    </row>
    <row r="2817" customFormat="false" ht="15" hidden="false" customHeight="false" outlineLevel="0" collapsed="false">
      <c r="A2817" s="25" t="s">
        <v>3076</v>
      </c>
      <c r="B2817" s="25" t="s">
        <v>67</v>
      </c>
      <c r="C2817" s="25" t="s">
        <v>75</v>
      </c>
      <c r="D2817" s="25" t="s">
        <v>76</v>
      </c>
      <c r="G2817" s="31"/>
      <c r="H2817" s="32"/>
      <c r="L2817" s="25" t="s">
        <v>186</v>
      </c>
      <c r="M2817" s="25" t="s">
        <v>171</v>
      </c>
      <c r="N2817" s="28" t="n">
        <v>550</v>
      </c>
      <c r="O2817" s="25" t="s">
        <v>56</v>
      </c>
      <c r="P2817" s="29" t="n">
        <v>42936</v>
      </c>
      <c r="Q2817" s="33"/>
      <c r="R2817" s="34"/>
      <c r="S2817" s="28" t="n">
        <f aca="false">IF(O2817="Won",R2817,IF(O2817="Lost",0,N2817))</f>
        <v>550</v>
      </c>
      <c r="T2817" s="30" t="str">
        <f aca="false">IF(AND(P2817&lt;&gt;"",Q2817&lt;&gt;""),Q2817-P2817,"")</f>
        <v/>
      </c>
      <c r="U2817" s="30" t="n">
        <f aca="false">IF(AND(O2817="Engaging",P2817&lt;&gt;""),'Leia-me'!$B$5-P2817,"")</f>
        <v>164</v>
      </c>
      <c r="V2817" s="25" t="str">
        <f aca="false">IF(O2817&lt;&gt;"Engaging","",IF(U2817&lt;='Leia-me'!$B$6,"Saudável",IF(U2817&lt;='Leia-me'!$B$7,"Esfriando",IF(U2817&lt;='Leia-me'!$B$8,"Última chance","Zumbi"))))</f>
        <v>Zumbi</v>
      </c>
      <c r="W2817" s="25" t="str">
        <f aca="false">IF(O2817="Won",1,IF(O2817="Lost",0,""))</f>
        <v/>
      </c>
      <c r="Y2817" s="25" t="str">
        <f aca="false">IF(E2817="","Sim","")</f>
        <v>Sim</v>
      </c>
    </row>
    <row r="2818" customFormat="false" ht="15" hidden="false" customHeight="false" outlineLevel="0" collapsed="false">
      <c r="A2818" s="25" t="s">
        <v>3077</v>
      </c>
      <c r="B2818" s="25" t="s">
        <v>67</v>
      </c>
      <c r="C2818" s="25" t="s">
        <v>75</v>
      </c>
      <c r="D2818" s="25" t="s">
        <v>76</v>
      </c>
      <c r="G2818" s="31"/>
      <c r="H2818" s="32"/>
      <c r="L2818" s="25" t="s">
        <v>186</v>
      </c>
      <c r="M2818" s="25" t="s">
        <v>171</v>
      </c>
      <c r="N2818" s="28" t="n">
        <v>550</v>
      </c>
      <c r="O2818" s="25" t="s">
        <v>56</v>
      </c>
      <c r="P2818" s="29" t="n">
        <v>42936</v>
      </c>
      <c r="Q2818" s="33"/>
      <c r="R2818" s="34"/>
      <c r="S2818" s="28" t="n">
        <f aca="false">IF(O2818="Won",R2818,IF(O2818="Lost",0,N2818))</f>
        <v>550</v>
      </c>
      <c r="T2818" s="30" t="str">
        <f aca="false">IF(AND(P2818&lt;&gt;"",Q2818&lt;&gt;""),Q2818-P2818,"")</f>
        <v/>
      </c>
      <c r="U2818" s="30" t="n">
        <f aca="false">IF(AND(O2818="Engaging",P2818&lt;&gt;""),'Leia-me'!$B$5-P2818,"")</f>
        <v>164</v>
      </c>
      <c r="V2818" s="25" t="str">
        <f aca="false">IF(O2818&lt;&gt;"Engaging","",IF(U2818&lt;='Leia-me'!$B$6,"Saudável",IF(U2818&lt;='Leia-me'!$B$7,"Esfriando",IF(U2818&lt;='Leia-me'!$B$8,"Última chance","Zumbi"))))</f>
        <v>Zumbi</v>
      </c>
      <c r="W2818" s="25" t="str">
        <f aca="false">IF(O2818="Won",1,IF(O2818="Lost",0,""))</f>
        <v/>
      </c>
      <c r="Y2818" s="25" t="str">
        <f aca="false">IF(E2818="","Sim","")</f>
        <v>Sim</v>
      </c>
    </row>
    <row r="2819" customFormat="false" ht="15" hidden="false" customHeight="false" outlineLevel="0" collapsed="false">
      <c r="A2819" s="25" t="s">
        <v>3078</v>
      </c>
      <c r="B2819" s="25" t="s">
        <v>67</v>
      </c>
      <c r="C2819" s="25" t="s">
        <v>75</v>
      </c>
      <c r="D2819" s="25" t="s">
        <v>76</v>
      </c>
      <c r="G2819" s="31"/>
      <c r="H2819" s="32"/>
      <c r="L2819" s="25" t="s">
        <v>186</v>
      </c>
      <c r="M2819" s="25" t="s">
        <v>171</v>
      </c>
      <c r="N2819" s="28" t="n">
        <v>550</v>
      </c>
      <c r="O2819" s="25" t="s">
        <v>56</v>
      </c>
      <c r="P2819" s="29" t="n">
        <v>42936</v>
      </c>
      <c r="Q2819" s="33"/>
      <c r="R2819" s="34"/>
      <c r="S2819" s="28" t="n">
        <f aca="false">IF(O2819="Won",R2819,IF(O2819="Lost",0,N2819))</f>
        <v>550</v>
      </c>
      <c r="T2819" s="30" t="str">
        <f aca="false">IF(AND(P2819&lt;&gt;"",Q2819&lt;&gt;""),Q2819-P2819,"")</f>
        <v/>
      </c>
      <c r="U2819" s="30" t="n">
        <f aca="false">IF(AND(O2819="Engaging",P2819&lt;&gt;""),'Leia-me'!$B$5-P2819,"")</f>
        <v>164</v>
      </c>
      <c r="V2819" s="25" t="str">
        <f aca="false">IF(O2819&lt;&gt;"Engaging","",IF(U2819&lt;='Leia-me'!$B$6,"Saudável",IF(U2819&lt;='Leia-me'!$B$7,"Esfriando",IF(U2819&lt;='Leia-me'!$B$8,"Última chance","Zumbi"))))</f>
        <v>Zumbi</v>
      </c>
      <c r="W2819" s="25" t="str">
        <f aca="false">IF(O2819="Won",1,IF(O2819="Lost",0,""))</f>
        <v/>
      </c>
      <c r="Y2819" s="25" t="str">
        <f aca="false">IF(E2819="","Sim","")</f>
        <v>Sim</v>
      </c>
    </row>
    <row r="2820" customFormat="false" ht="15" hidden="false" customHeight="false" outlineLevel="0" collapsed="false">
      <c r="A2820" s="25" t="s">
        <v>3079</v>
      </c>
      <c r="B2820" s="25" t="s">
        <v>67</v>
      </c>
      <c r="C2820" s="25" t="s">
        <v>75</v>
      </c>
      <c r="D2820" s="25" t="s">
        <v>76</v>
      </c>
      <c r="E2820" s="25" t="s">
        <v>1690</v>
      </c>
      <c r="F2820" s="25" t="s">
        <v>211</v>
      </c>
      <c r="G2820" s="26" t="n">
        <v>2520.83</v>
      </c>
      <c r="H2820" s="27" t="n">
        <v>3502</v>
      </c>
      <c r="I2820" s="25" t="s">
        <v>147</v>
      </c>
      <c r="K2820" s="25" t="n">
        <v>1990</v>
      </c>
      <c r="L2820" s="25" t="s">
        <v>170</v>
      </c>
      <c r="M2820" s="25" t="s">
        <v>171</v>
      </c>
      <c r="N2820" s="28" t="n">
        <v>1096</v>
      </c>
      <c r="O2820" s="25" t="s">
        <v>56</v>
      </c>
      <c r="P2820" s="29" t="n">
        <v>42936</v>
      </c>
      <c r="Q2820" s="33"/>
      <c r="R2820" s="34"/>
      <c r="S2820" s="28" t="n">
        <f aca="false">IF(O2820="Won",R2820,IF(O2820="Lost",0,N2820))</f>
        <v>1096</v>
      </c>
      <c r="T2820" s="30" t="str">
        <f aca="false">IF(AND(P2820&lt;&gt;"",Q2820&lt;&gt;""),Q2820-P2820,"")</f>
        <v/>
      </c>
      <c r="U2820" s="30" t="n">
        <f aca="false">IF(AND(O2820="Engaging",P2820&lt;&gt;""),'Leia-me'!$B$5-P2820,"")</f>
        <v>164</v>
      </c>
      <c r="V2820" s="25" t="str">
        <f aca="false">IF(O2820&lt;&gt;"Engaging","",IF(U2820&lt;='Leia-me'!$B$6,"Saudável",IF(U2820&lt;='Leia-me'!$B$7,"Esfriando",IF(U2820&lt;='Leia-me'!$B$8,"Última chance","Zumbi"))))</f>
        <v>Zumbi</v>
      </c>
      <c r="W2820" s="25" t="str">
        <f aca="false">IF(O2820="Won",1,IF(O2820="Lost",0,""))</f>
        <v/>
      </c>
      <c r="Y2820" s="25" t="str">
        <f aca="false">IF(E2820="","Sim","")</f>
        <v/>
      </c>
    </row>
    <row r="2821" customFormat="false" ht="15" hidden="false" customHeight="false" outlineLevel="0" collapsed="false">
      <c r="A2821" s="25" t="s">
        <v>3080</v>
      </c>
      <c r="B2821" s="25" t="s">
        <v>67</v>
      </c>
      <c r="C2821" s="25" t="s">
        <v>75</v>
      </c>
      <c r="D2821" s="25" t="s">
        <v>76</v>
      </c>
      <c r="G2821" s="31"/>
      <c r="H2821" s="32"/>
      <c r="L2821" s="25" t="s">
        <v>170</v>
      </c>
      <c r="M2821" s="25" t="s">
        <v>171</v>
      </c>
      <c r="N2821" s="28" t="n">
        <v>1096</v>
      </c>
      <c r="O2821" s="25" t="s">
        <v>56</v>
      </c>
      <c r="P2821" s="29" t="n">
        <v>42936</v>
      </c>
      <c r="Q2821" s="33"/>
      <c r="R2821" s="34"/>
      <c r="S2821" s="28" t="n">
        <f aca="false">IF(O2821="Won",R2821,IF(O2821="Lost",0,N2821))</f>
        <v>1096</v>
      </c>
      <c r="T2821" s="30" t="str">
        <f aca="false">IF(AND(P2821&lt;&gt;"",Q2821&lt;&gt;""),Q2821-P2821,"")</f>
        <v/>
      </c>
      <c r="U2821" s="30" t="n">
        <f aca="false">IF(AND(O2821="Engaging",P2821&lt;&gt;""),'Leia-me'!$B$5-P2821,"")</f>
        <v>164</v>
      </c>
      <c r="V2821" s="25" t="str">
        <f aca="false">IF(O2821&lt;&gt;"Engaging","",IF(U2821&lt;='Leia-me'!$B$6,"Saudável",IF(U2821&lt;='Leia-me'!$B$7,"Esfriando",IF(U2821&lt;='Leia-me'!$B$8,"Última chance","Zumbi"))))</f>
        <v>Zumbi</v>
      </c>
      <c r="W2821" s="25" t="str">
        <f aca="false">IF(O2821="Won",1,IF(O2821="Lost",0,""))</f>
        <v/>
      </c>
      <c r="Y2821" s="25" t="str">
        <f aca="false">IF(E2821="","Sim","")</f>
        <v>Sim</v>
      </c>
    </row>
    <row r="2822" customFormat="false" ht="15" hidden="false" customHeight="false" outlineLevel="0" collapsed="false">
      <c r="A2822" s="25" t="s">
        <v>3081</v>
      </c>
      <c r="B2822" s="25" t="s">
        <v>67</v>
      </c>
      <c r="C2822" s="25" t="s">
        <v>75</v>
      </c>
      <c r="D2822" s="25" t="s">
        <v>76</v>
      </c>
      <c r="G2822" s="31"/>
      <c r="H2822" s="32"/>
      <c r="L2822" s="25" t="s">
        <v>1834</v>
      </c>
      <c r="M2822" s="25" t="s">
        <v>171</v>
      </c>
      <c r="N2822" s="28" t="n">
        <v>4821</v>
      </c>
      <c r="O2822" s="25" t="s">
        <v>56</v>
      </c>
      <c r="P2822" s="29" t="n">
        <v>42936</v>
      </c>
      <c r="Q2822" s="33"/>
      <c r="R2822" s="34"/>
      <c r="S2822" s="28" t="n">
        <f aca="false">IF(O2822="Won",R2822,IF(O2822="Lost",0,N2822))</f>
        <v>4821</v>
      </c>
      <c r="T2822" s="30" t="str">
        <f aca="false">IF(AND(P2822&lt;&gt;"",Q2822&lt;&gt;""),Q2822-P2822,"")</f>
        <v/>
      </c>
      <c r="U2822" s="30" t="n">
        <f aca="false">IF(AND(O2822="Engaging",P2822&lt;&gt;""),'Leia-me'!$B$5-P2822,"")</f>
        <v>164</v>
      </c>
      <c r="V2822" s="25" t="str">
        <f aca="false">IF(O2822&lt;&gt;"Engaging","",IF(U2822&lt;='Leia-me'!$B$6,"Saudável",IF(U2822&lt;='Leia-me'!$B$7,"Esfriando",IF(U2822&lt;='Leia-me'!$B$8,"Última chance","Zumbi"))))</f>
        <v>Zumbi</v>
      </c>
      <c r="W2822" s="25" t="str">
        <f aca="false">IF(O2822="Won",1,IF(O2822="Lost",0,""))</f>
        <v/>
      </c>
      <c r="X2822" s="25" t="s">
        <v>1835</v>
      </c>
      <c r="Y2822" s="25" t="str">
        <f aca="false">IF(E2822="","Sim","")</f>
        <v>Sim</v>
      </c>
    </row>
    <row r="2823" customFormat="false" ht="15" hidden="false" customHeight="false" outlineLevel="0" collapsed="false">
      <c r="A2823" s="25" t="s">
        <v>3082</v>
      </c>
      <c r="B2823" s="25" t="s">
        <v>67</v>
      </c>
      <c r="C2823" s="25" t="s">
        <v>75</v>
      </c>
      <c r="D2823" s="25" t="s">
        <v>76</v>
      </c>
      <c r="G2823" s="31"/>
      <c r="H2823" s="32"/>
      <c r="L2823" s="25" t="s">
        <v>148</v>
      </c>
      <c r="M2823" s="25" t="s">
        <v>149</v>
      </c>
      <c r="N2823" s="28" t="n">
        <v>55</v>
      </c>
      <c r="O2823" s="25" t="s">
        <v>56</v>
      </c>
      <c r="P2823" s="29" t="n">
        <v>42936</v>
      </c>
      <c r="Q2823" s="33"/>
      <c r="R2823" s="34"/>
      <c r="S2823" s="28" t="n">
        <f aca="false">IF(O2823="Won",R2823,IF(O2823="Lost",0,N2823))</f>
        <v>55</v>
      </c>
      <c r="T2823" s="30" t="str">
        <f aca="false">IF(AND(P2823&lt;&gt;"",Q2823&lt;&gt;""),Q2823-P2823,"")</f>
        <v/>
      </c>
      <c r="U2823" s="30" t="n">
        <f aca="false">IF(AND(O2823="Engaging",P2823&lt;&gt;""),'Leia-me'!$B$5-P2823,"")</f>
        <v>164</v>
      </c>
      <c r="V2823" s="25" t="str">
        <f aca="false">IF(O2823&lt;&gt;"Engaging","",IF(U2823&lt;='Leia-me'!$B$6,"Saudável",IF(U2823&lt;='Leia-me'!$B$7,"Esfriando",IF(U2823&lt;='Leia-me'!$B$8,"Última chance","Zumbi"))))</f>
        <v>Zumbi</v>
      </c>
      <c r="W2823" s="25" t="str">
        <f aca="false">IF(O2823="Won",1,IF(O2823="Lost",0,""))</f>
        <v/>
      </c>
      <c r="Y2823" s="25" t="str">
        <f aca="false">IF(E2823="","Sim","")</f>
        <v>Sim</v>
      </c>
    </row>
    <row r="2824" customFormat="false" ht="15" hidden="false" customHeight="false" outlineLevel="0" collapsed="false">
      <c r="A2824" s="25" t="s">
        <v>3083</v>
      </c>
      <c r="B2824" s="25" t="s">
        <v>67</v>
      </c>
      <c r="C2824" s="25" t="s">
        <v>75</v>
      </c>
      <c r="D2824" s="25" t="s">
        <v>76</v>
      </c>
      <c r="E2824" s="25" t="s">
        <v>176</v>
      </c>
      <c r="F2824" s="25" t="s">
        <v>177</v>
      </c>
      <c r="G2824" s="26" t="n">
        <v>1698.2</v>
      </c>
      <c r="H2824" s="27" t="n">
        <v>3798</v>
      </c>
      <c r="I2824" s="25" t="s">
        <v>147</v>
      </c>
      <c r="K2824" s="25" t="n">
        <v>1987</v>
      </c>
      <c r="L2824" s="25" t="s">
        <v>186</v>
      </c>
      <c r="M2824" s="25" t="s">
        <v>171</v>
      </c>
      <c r="N2824" s="28" t="n">
        <v>550</v>
      </c>
      <c r="O2824" s="25" t="s">
        <v>56</v>
      </c>
      <c r="P2824" s="29" t="n">
        <v>42937</v>
      </c>
      <c r="Q2824" s="33"/>
      <c r="R2824" s="34"/>
      <c r="S2824" s="28" t="n">
        <f aca="false">IF(O2824="Won",R2824,IF(O2824="Lost",0,N2824))</f>
        <v>550</v>
      </c>
      <c r="T2824" s="30" t="str">
        <f aca="false">IF(AND(P2824&lt;&gt;"",Q2824&lt;&gt;""),Q2824-P2824,"")</f>
        <v/>
      </c>
      <c r="U2824" s="30" t="n">
        <f aca="false">IF(AND(O2824="Engaging",P2824&lt;&gt;""),'Leia-me'!$B$5-P2824,"")</f>
        <v>163</v>
      </c>
      <c r="V2824" s="25" t="str">
        <f aca="false">IF(O2824&lt;&gt;"Engaging","",IF(U2824&lt;='Leia-me'!$B$6,"Saudável",IF(U2824&lt;='Leia-me'!$B$7,"Esfriando",IF(U2824&lt;='Leia-me'!$B$8,"Última chance","Zumbi"))))</f>
        <v>Zumbi</v>
      </c>
      <c r="W2824" s="25" t="str">
        <f aca="false">IF(O2824="Won",1,IF(O2824="Lost",0,""))</f>
        <v/>
      </c>
      <c r="Y2824" s="25" t="str">
        <f aca="false">IF(E2824="","Sim","")</f>
        <v/>
      </c>
    </row>
    <row r="2825" customFormat="false" ht="15" hidden="false" customHeight="false" outlineLevel="0" collapsed="false">
      <c r="A2825" s="25" t="s">
        <v>3084</v>
      </c>
      <c r="B2825" s="25" t="s">
        <v>67</v>
      </c>
      <c r="C2825" s="25" t="s">
        <v>75</v>
      </c>
      <c r="D2825" s="25" t="s">
        <v>76</v>
      </c>
      <c r="G2825" s="31"/>
      <c r="H2825" s="32"/>
      <c r="L2825" s="25" t="s">
        <v>170</v>
      </c>
      <c r="M2825" s="25" t="s">
        <v>171</v>
      </c>
      <c r="N2825" s="28" t="n">
        <v>1096</v>
      </c>
      <c r="O2825" s="25" t="s">
        <v>56</v>
      </c>
      <c r="P2825" s="29" t="n">
        <v>42937</v>
      </c>
      <c r="Q2825" s="33"/>
      <c r="R2825" s="34"/>
      <c r="S2825" s="28" t="n">
        <f aca="false">IF(O2825="Won",R2825,IF(O2825="Lost",0,N2825))</f>
        <v>1096</v>
      </c>
      <c r="T2825" s="30" t="str">
        <f aca="false">IF(AND(P2825&lt;&gt;"",Q2825&lt;&gt;""),Q2825-P2825,"")</f>
        <v/>
      </c>
      <c r="U2825" s="30" t="n">
        <f aca="false">IF(AND(O2825="Engaging",P2825&lt;&gt;""),'Leia-me'!$B$5-P2825,"")</f>
        <v>163</v>
      </c>
      <c r="V2825" s="25" t="str">
        <f aca="false">IF(O2825&lt;&gt;"Engaging","",IF(U2825&lt;='Leia-me'!$B$6,"Saudável",IF(U2825&lt;='Leia-me'!$B$7,"Esfriando",IF(U2825&lt;='Leia-me'!$B$8,"Última chance","Zumbi"))))</f>
        <v>Zumbi</v>
      </c>
      <c r="W2825" s="25" t="str">
        <f aca="false">IF(O2825="Won",1,IF(O2825="Lost",0,""))</f>
        <v/>
      </c>
      <c r="Y2825" s="25" t="str">
        <f aca="false">IF(E2825="","Sim","")</f>
        <v>Sim</v>
      </c>
    </row>
    <row r="2826" customFormat="false" ht="15" hidden="false" customHeight="false" outlineLevel="0" collapsed="false">
      <c r="A2826" s="25" t="s">
        <v>3085</v>
      </c>
      <c r="B2826" s="25" t="s">
        <v>67</v>
      </c>
      <c r="C2826" s="25" t="s">
        <v>75</v>
      </c>
      <c r="D2826" s="25" t="s">
        <v>76</v>
      </c>
      <c r="G2826" s="31"/>
      <c r="H2826" s="32"/>
      <c r="L2826" s="25" t="s">
        <v>170</v>
      </c>
      <c r="M2826" s="25" t="s">
        <v>171</v>
      </c>
      <c r="N2826" s="28" t="n">
        <v>1096</v>
      </c>
      <c r="O2826" s="25" t="s">
        <v>56</v>
      </c>
      <c r="P2826" s="29" t="n">
        <v>42937</v>
      </c>
      <c r="Q2826" s="33"/>
      <c r="R2826" s="34"/>
      <c r="S2826" s="28" t="n">
        <f aca="false">IF(O2826="Won",R2826,IF(O2826="Lost",0,N2826))</f>
        <v>1096</v>
      </c>
      <c r="T2826" s="30" t="str">
        <f aca="false">IF(AND(P2826&lt;&gt;"",Q2826&lt;&gt;""),Q2826-P2826,"")</f>
        <v/>
      </c>
      <c r="U2826" s="30" t="n">
        <f aca="false">IF(AND(O2826="Engaging",P2826&lt;&gt;""),'Leia-me'!$B$5-P2826,"")</f>
        <v>163</v>
      </c>
      <c r="V2826" s="25" t="str">
        <f aca="false">IF(O2826&lt;&gt;"Engaging","",IF(U2826&lt;='Leia-me'!$B$6,"Saudável",IF(U2826&lt;='Leia-me'!$B$7,"Esfriando",IF(U2826&lt;='Leia-me'!$B$8,"Última chance","Zumbi"))))</f>
        <v>Zumbi</v>
      </c>
      <c r="W2826" s="25" t="str">
        <f aca="false">IF(O2826="Won",1,IF(O2826="Lost",0,""))</f>
        <v/>
      </c>
      <c r="Y2826" s="25" t="str">
        <f aca="false">IF(E2826="","Sim","")</f>
        <v>Sim</v>
      </c>
    </row>
    <row r="2827" customFormat="false" ht="15" hidden="false" customHeight="false" outlineLevel="0" collapsed="false">
      <c r="A2827" s="25" t="s">
        <v>3086</v>
      </c>
      <c r="B2827" s="25" t="s">
        <v>67</v>
      </c>
      <c r="C2827" s="25" t="s">
        <v>75</v>
      </c>
      <c r="D2827" s="25" t="s">
        <v>76</v>
      </c>
      <c r="G2827" s="31"/>
      <c r="H2827" s="32"/>
      <c r="L2827" s="25" t="s">
        <v>170</v>
      </c>
      <c r="M2827" s="25" t="s">
        <v>171</v>
      </c>
      <c r="N2827" s="28" t="n">
        <v>1096</v>
      </c>
      <c r="O2827" s="25" t="s">
        <v>56</v>
      </c>
      <c r="P2827" s="29" t="n">
        <v>42938</v>
      </c>
      <c r="Q2827" s="33"/>
      <c r="R2827" s="34"/>
      <c r="S2827" s="28" t="n">
        <f aca="false">IF(O2827="Won",R2827,IF(O2827="Lost",0,N2827))</f>
        <v>1096</v>
      </c>
      <c r="T2827" s="30" t="str">
        <f aca="false">IF(AND(P2827&lt;&gt;"",Q2827&lt;&gt;""),Q2827-P2827,"")</f>
        <v/>
      </c>
      <c r="U2827" s="30" t="n">
        <f aca="false">IF(AND(O2827="Engaging",P2827&lt;&gt;""),'Leia-me'!$B$5-P2827,"")</f>
        <v>162</v>
      </c>
      <c r="V2827" s="25" t="str">
        <f aca="false">IF(O2827&lt;&gt;"Engaging","",IF(U2827&lt;='Leia-me'!$B$6,"Saudável",IF(U2827&lt;='Leia-me'!$B$7,"Esfriando",IF(U2827&lt;='Leia-me'!$B$8,"Última chance","Zumbi"))))</f>
        <v>Zumbi</v>
      </c>
      <c r="W2827" s="25" t="str">
        <f aca="false">IF(O2827="Won",1,IF(O2827="Lost",0,""))</f>
        <v/>
      </c>
      <c r="Y2827" s="25" t="str">
        <f aca="false">IF(E2827="","Sim","")</f>
        <v>Sim</v>
      </c>
    </row>
    <row r="2828" customFormat="false" ht="15" hidden="false" customHeight="false" outlineLevel="0" collapsed="false">
      <c r="A2828" s="25" t="s">
        <v>3087</v>
      </c>
      <c r="B2828" s="25" t="s">
        <v>67</v>
      </c>
      <c r="C2828" s="25" t="s">
        <v>75</v>
      </c>
      <c r="D2828" s="25" t="s">
        <v>76</v>
      </c>
      <c r="E2828" s="25" t="s">
        <v>188</v>
      </c>
      <c r="F2828" s="25" t="s">
        <v>185</v>
      </c>
      <c r="G2828" s="26" t="n">
        <v>1008.06</v>
      </c>
      <c r="H2828" s="27" t="n">
        <v>1238</v>
      </c>
      <c r="I2828" s="25" t="s">
        <v>147</v>
      </c>
      <c r="K2828" s="25" t="n">
        <v>1983</v>
      </c>
      <c r="L2828" s="25" t="s">
        <v>186</v>
      </c>
      <c r="M2828" s="25" t="s">
        <v>171</v>
      </c>
      <c r="N2828" s="28" t="n">
        <v>550</v>
      </c>
      <c r="O2828" s="25" t="s">
        <v>55</v>
      </c>
      <c r="P2828" s="29" t="n">
        <v>42938</v>
      </c>
      <c r="Q2828" s="29" t="n">
        <v>43044</v>
      </c>
      <c r="R2828" s="28" t="n">
        <v>0</v>
      </c>
      <c r="S2828" s="28" t="n">
        <f aca="false">IF(O2828="Won",R2828,IF(O2828="Lost",0,N2828))</f>
        <v>0</v>
      </c>
      <c r="T2828" s="30" t="n">
        <f aca="false">IF(AND(P2828&lt;&gt;"",Q2828&lt;&gt;""),Q2828-P2828,"")</f>
        <v>106</v>
      </c>
      <c r="U2828" s="30" t="str">
        <f aca="false">IF(AND(O2828="Engaging",P2828&lt;&gt;""),'Leia-me'!$B$5-P2828,"")</f>
        <v/>
      </c>
      <c r="V2828" s="25" t="str">
        <f aca="false">IF(O2828&lt;&gt;"Engaging","",IF(U2828&lt;='Leia-me'!$B$6,"Saudável",IF(U2828&lt;='Leia-me'!$B$7,"Esfriando",IF(U2828&lt;='Leia-me'!$B$8,"Última chance","Zumbi"))))</f>
        <v/>
      </c>
      <c r="W2828" s="25" t="n">
        <f aca="false">IF(O2828="Won",1,IF(O2828="Lost",0,""))</f>
        <v>0</v>
      </c>
      <c r="Y2828" s="25" t="str">
        <f aca="false">IF(E2828="","Sim","")</f>
        <v/>
      </c>
    </row>
    <row r="2829" customFormat="false" ht="15" hidden="false" customHeight="false" outlineLevel="0" collapsed="false">
      <c r="A2829" s="25" t="s">
        <v>3088</v>
      </c>
      <c r="B2829" s="25" t="s">
        <v>67</v>
      </c>
      <c r="C2829" s="25" t="s">
        <v>75</v>
      </c>
      <c r="D2829" s="25" t="s">
        <v>76</v>
      </c>
      <c r="E2829" s="25" t="s">
        <v>164</v>
      </c>
      <c r="F2829" s="25" t="s">
        <v>165</v>
      </c>
      <c r="G2829" s="26" t="n">
        <v>217.87</v>
      </c>
      <c r="H2829" s="27" t="n">
        <v>551</v>
      </c>
      <c r="I2829" s="25" t="s">
        <v>147</v>
      </c>
      <c r="K2829" s="25" t="n">
        <v>1998</v>
      </c>
      <c r="L2829" s="25" t="s">
        <v>170</v>
      </c>
      <c r="M2829" s="25" t="s">
        <v>171</v>
      </c>
      <c r="N2829" s="28" t="n">
        <v>1096</v>
      </c>
      <c r="O2829" s="25" t="s">
        <v>55</v>
      </c>
      <c r="P2829" s="29" t="n">
        <v>42938</v>
      </c>
      <c r="Q2829" s="29" t="n">
        <v>42940</v>
      </c>
      <c r="R2829" s="28" t="n">
        <v>0</v>
      </c>
      <c r="S2829" s="28" t="n">
        <f aca="false">IF(O2829="Won",R2829,IF(O2829="Lost",0,N2829))</f>
        <v>0</v>
      </c>
      <c r="T2829" s="30" t="n">
        <f aca="false">IF(AND(P2829&lt;&gt;"",Q2829&lt;&gt;""),Q2829-P2829,"")</f>
        <v>2</v>
      </c>
      <c r="U2829" s="30" t="str">
        <f aca="false">IF(AND(O2829="Engaging",P2829&lt;&gt;""),'Leia-me'!$B$5-P2829,"")</f>
        <v/>
      </c>
      <c r="V2829" s="25" t="str">
        <f aca="false">IF(O2829&lt;&gt;"Engaging","",IF(U2829&lt;='Leia-me'!$B$6,"Saudável",IF(U2829&lt;='Leia-me'!$B$7,"Esfriando",IF(U2829&lt;='Leia-me'!$B$8,"Última chance","Zumbi"))))</f>
        <v/>
      </c>
      <c r="W2829" s="25" t="n">
        <f aca="false">IF(O2829="Won",1,IF(O2829="Lost",0,""))</f>
        <v>0</v>
      </c>
      <c r="Y2829" s="25" t="str">
        <f aca="false">IF(E2829="","Sim","")</f>
        <v/>
      </c>
    </row>
    <row r="2830" customFormat="false" ht="15" hidden="false" customHeight="false" outlineLevel="0" collapsed="false">
      <c r="A2830" s="25" t="s">
        <v>3089</v>
      </c>
      <c r="B2830" s="25" t="s">
        <v>67</v>
      </c>
      <c r="C2830" s="25" t="s">
        <v>75</v>
      </c>
      <c r="D2830" s="25" t="s">
        <v>76</v>
      </c>
      <c r="E2830" s="25" t="s">
        <v>195</v>
      </c>
      <c r="F2830" s="25" t="s">
        <v>185</v>
      </c>
      <c r="G2830" s="26" t="n">
        <v>8170.38</v>
      </c>
      <c r="H2830" s="27" t="n">
        <v>16499</v>
      </c>
      <c r="I2830" s="25" t="s">
        <v>196</v>
      </c>
      <c r="K2830" s="25" t="n">
        <v>1997</v>
      </c>
      <c r="L2830" s="25" t="s">
        <v>1834</v>
      </c>
      <c r="M2830" s="25" t="s">
        <v>171</v>
      </c>
      <c r="N2830" s="28" t="n">
        <v>4821</v>
      </c>
      <c r="O2830" s="25" t="s">
        <v>55</v>
      </c>
      <c r="P2830" s="29" t="n">
        <v>42938</v>
      </c>
      <c r="Q2830" s="29" t="n">
        <v>43051</v>
      </c>
      <c r="R2830" s="28" t="n">
        <v>0</v>
      </c>
      <c r="S2830" s="28" t="n">
        <f aca="false">IF(O2830="Won",R2830,IF(O2830="Lost",0,N2830))</f>
        <v>0</v>
      </c>
      <c r="T2830" s="30" t="n">
        <f aca="false">IF(AND(P2830&lt;&gt;"",Q2830&lt;&gt;""),Q2830-P2830,"")</f>
        <v>113</v>
      </c>
      <c r="U2830" s="30" t="str">
        <f aca="false">IF(AND(O2830="Engaging",P2830&lt;&gt;""),'Leia-me'!$B$5-P2830,"")</f>
        <v/>
      </c>
      <c r="V2830" s="25" t="str">
        <f aca="false">IF(O2830&lt;&gt;"Engaging","",IF(U2830&lt;='Leia-me'!$B$6,"Saudável",IF(U2830&lt;='Leia-me'!$B$7,"Esfriando",IF(U2830&lt;='Leia-me'!$B$8,"Última chance","Zumbi"))))</f>
        <v/>
      </c>
      <c r="W2830" s="25" t="n">
        <f aca="false">IF(O2830="Won",1,IF(O2830="Lost",0,""))</f>
        <v>0</v>
      </c>
      <c r="X2830" s="25" t="s">
        <v>1835</v>
      </c>
      <c r="Y2830" s="25" t="str">
        <f aca="false">IF(E2830="","Sim","")</f>
        <v/>
      </c>
    </row>
    <row r="2831" customFormat="false" ht="15" hidden="false" customHeight="false" outlineLevel="0" collapsed="false">
      <c r="A2831" s="25" t="s">
        <v>3090</v>
      </c>
      <c r="B2831" s="25" t="s">
        <v>67</v>
      </c>
      <c r="C2831" s="25" t="s">
        <v>75</v>
      </c>
      <c r="D2831" s="25" t="s">
        <v>76</v>
      </c>
      <c r="E2831" s="25" t="s">
        <v>225</v>
      </c>
      <c r="F2831" s="25" t="s">
        <v>211</v>
      </c>
      <c r="G2831" s="26" t="n">
        <v>1376.8</v>
      </c>
      <c r="H2831" s="27" t="n">
        <v>1165</v>
      </c>
      <c r="I2831" s="25" t="s">
        <v>226</v>
      </c>
      <c r="K2831" s="25" t="n">
        <v>1988</v>
      </c>
      <c r="L2831" s="25" t="s">
        <v>178</v>
      </c>
      <c r="M2831" s="25" t="s">
        <v>171</v>
      </c>
      <c r="N2831" s="28" t="n">
        <v>5482</v>
      </c>
      <c r="O2831" s="25" t="s">
        <v>54</v>
      </c>
      <c r="P2831" s="29" t="n">
        <v>42939</v>
      </c>
      <c r="Q2831" s="29" t="n">
        <v>43058</v>
      </c>
      <c r="R2831" s="28" t="n">
        <v>6049</v>
      </c>
      <c r="S2831" s="28" t="n">
        <f aca="false">IF(O2831="Won",R2831,IF(O2831="Lost",0,N2831))</f>
        <v>6049</v>
      </c>
      <c r="T2831" s="30" t="n">
        <f aca="false">IF(AND(P2831&lt;&gt;"",Q2831&lt;&gt;""),Q2831-P2831,"")</f>
        <v>119</v>
      </c>
      <c r="U2831" s="30" t="str">
        <f aca="false">IF(AND(O2831="Engaging",P2831&lt;&gt;""),'Leia-me'!$B$5-P2831,"")</f>
        <v/>
      </c>
      <c r="V2831" s="25" t="str">
        <f aca="false">IF(O2831&lt;&gt;"Engaging","",IF(U2831&lt;='Leia-me'!$B$6,"Saudável",IF(U2831&lt;='Leia-me'!$B$7,"Esfriando",IF(U2831&lt;='Leia-me'!$B$8,"Última chance","Zumbi"))))</f>
        <v/>
      </c>
      <c r="W2831" s="25" t="n">
        <f aca="false">IF(O2831="Won",1,IF(O2831="Lost",0,""))</f>
        <v>1</v>
      </c>
      <c r="Y2831" s="25" t="str">
        <f aca="false">IF(E2831="","Sim","")</f>
        <v/>
      </c>
    </row>
    <row r="2832" customFormat="false" ht="15" hidden="false" customHeight="false" outlineLevel="0" collapsed="false">
      <c r="A2832" s="25" t="s">
        <v>3091</v>
      </c>
      <c r="B2832" s="25" t="s">
        <v>67</v>
      </c>
      <c r="C2832" s="25" t="s">
        <v>75</v>
      </c>
      <c r="D2832" s="25" t="s">
        <v>76</v>
      </c>
      <c r="G2832" s="31"/>
      <c r="H2832" s="32"/>
      <c r="L2832" s="25" t="s">
        <v>186</v>
      </c>
      <c r="M2832" s="25" t="s">
        <v>171</v>
      </c>
      <c r="N2832" s="28" t="n">
        <v>550</v>
      </c>
      <c r="O2832" s="25" t="s">
        <v>56</v>
      </c>
      <c r="P2832" s="29" t="n">
        <v>42940</v>
      </c>
      <c r="Q2832" s="33"/>
      <c r="R2832" s="34"/>
      <c r="S2832" s="28" t="n">
        <f aca="false">IF(O2832="Won",R2832,IF(O2832="Lost",0,N2832))</f>
        <v>550</v>
      </c>
      <c r="T2832" s="30" t="str">
        <f aca="false">IF(AND(P2832&lt;&gt;"",Q2832&lt;&gt;""),Q2832-P2832,"")</f>
        <v/>
      </c>
      <c r="U2832" s="30" t="n">
        <f aca="false">IF(AND(O2832="Engaging",P2832&lt;&gt;""),'Leia-me'!$B$5-P2832,"")</f>
        <v>160</v>
      </c>
      <c r="V2832" s="25" t="str">
        <f aca="false">IF(O2832&lt;&gt;"Engaging","",IF(U2832&lt;='Leia-me'!$B$6,"Saudável",IF(U2832&lt;='Leia-me'!$B$7,"Esfriando",IF(U2832&lt;='Leia-me'!$B$8,"Última chance","Zumbi"))))</f>
        <v>Zumbi</v>
      </c>
      <c r="W2832" s="25" t="str">
        <f aca="false">IF(O2832="Won",1,IF(O2832="Lost",0,""))</f>
        <v/>
      </c>
      <c r="Y2832" s="25" t="str">
        <f aca="false">IF(E2832="","Sim","")</f>
        <v>Sim</v>
      </c>
    </row>
    <row r="2833" customFormat="false" ht="15" hidden="false" customHeight="false" outlineLevel="0" collapsed="false">
      <c r="A2833" s="25" t="s">
        <v>3092</v>
      </c>
      <c r="B2833" s="25" t="s">
        <v>67</v>
      </c>
      <c r="C2833" s="25" t="s">
        <v>75</v>
      </c>
      <c r="D2833" s="25" t="s">
        <v>76</v>
      </c>
      <c r="E2833" s="25" t="s">
        <v>162</v>
      </c>
      <c r="F2833" s="25" t="s">
        <v>155</v>
      </c>
      <c r="G2833" s="26" t="n">
        <v>5266.09</v>
      </c>
      <c r="H2833" s="27" t="n">
        <v>8595</v>
      </c>
      <c r="I2833" s="25" t="s">
        <v>147</v>
      </c>
      <c r="J2833" s="25" t="s">
        <v>156</v>
      </c>
      <c r="K2833" s="25" t="n">
        <v>1988</v>
      </c>
      <c r="L2833" s="25" t="s">
        <v>1834</v>
      </c>
      <c r="M2833" s="25" t="s">
        <v>171</v>
      </c>
      <c r="N2833" s="28" t="n">
        <v>4821</v>
      </c>
      <c r="O2833" s="25" t="s">
        <v>55</v>
      </c>
      <c r="P2833" s="29" t="n">
        <v>42940</v>
      </c>
      <c r="Q2833" s="29" t="n">
        <v>42941</v>
      </c>
      <c r="R2833" s="28" t="n">
        <v>0</v>
      </c>
      <c r="S2833" s="28" t="n">
        <f aca="false">IF(O2833="Won",R2833,IF(O2833="Lost",0,N2833))</f>
        <v>0</v>
      </c>
      <c r="T2833" s="30" t="n">
        <f aca="false">IF(AND(P2833&lt;&gt;"",Q2833&lt;&gt;""),Q2833-P2833,"")</f>
        <v>1</v>
      </c>
      <c r="U2833" s="30" t="str">
        <f aca="false">IF(AND(O2833="Engaging",P2833&lt;&gt;""),'Leia-me'!$B$5-P2833,"")</f>
        <v/>
      </c>
      <c r="V2833" s="25" t="str">
        <f aca="false">IF(O2833&lt;&gt;"Engaging","",IF(U2833&lt;='Leia-me'!$B$6,"Saudável",IF(U2833&lt;='Leia-me'!$B$7,"Esfriando",IF(U2833&lt;='Leia-me'!$B$8,"Última chance","Zumbi"))))</f>
        <v/>
      </c>
      <c r="W2833" s="25" t="n">
        <f aca="false">IF(O2833="Won",1,IF(O2833="Lost",0,""))</f>
        <v>0</v>
      </c>
      <c r="X2833" s="25" t="s">
        <v>1835</v>
      </c>
      <c r="Y2833" s="25" t="str">
        <f aca="false">IF(E2833="","Sim","")</f>
        <v/>
      </c>
    </row>
    <row r="2834" customFormat="false" ht="15" hidden="false" customHeight="false" outlineLevel="0" collapsed="false">
      <c r="A2834" s="25" t="s">
        <v>3093</v>
      </c>
      <c r="B2834" s="25" t="s">
        <v>67</v>
      </c>
      <c r="C2834" s="25" t="s">
        <v>75</v>
      </c>
      <c r="D2834" s="25" t="s">
        <v>76</v>
      </c>
      <c r="G2834" s="31"/>
      <c r="H2834" s="32"/>
      <c r="L2834" s="25" t="s">
        <v>186</v>
      </c>
      <c r="M2834" s="25" t="s">
        <v>171</v>
      </c>
      <c r="N2834" s="28" t="n">
        <v>550</v>
      </c>
      <c r="O2834" s="25" t="s">
        <v>56</v>
      </c>
      <c r="P2834" s="29" t="n">
        <v>42941</v>
      </c>
      <c r="Q2834" s="33"/>
      <c r="R2834" s="34"/>
      <c r="S2834" s="28" t="n">
        <f aca="false">IF(O2834="Won",R2834,IF(O2834="Lost",0,N2834))</f>
        <v>550</v>
      </c>
      <c r="T2834" s="30" t="str">
        <f aca="false">IF(AND(P2834&lt;&gt;"",Q2834&lt;&gt;""),Q2834-P2834,"")</f>
        <v/>
      </c>
      <c r="U2834" s="30" t="n">
        <f aca="false">IF(AND(O2834="Engaging",P2834&lt;&gt;""),'Leia-me'!$B$5-P2834,"")</f>
        <v>159</v>
      </c>
      <c r="V2834" s="25" t="str">
        <f aca="false">IF(O2834&lt;&gt;"Engaging","",IF(U2834&lt;='Leia-me'!$B$6,"Saudável",IF(U2834&lt;='Leia-me'!$B$7,"Esfriando",IF(U2834&lt;='Leia-me'!$B$8,"Última chance","Zumbi"))))</f>
        <v>Zumbi</v>
      </c>
      <c r="W2834" s="25" t="str">
        <f aca="false">IF(O2834="Won",1,IF(O2834="Lost",0,""))</f>
        <v/>
      </c>
      <c r="Y2834" s="25" t="str">
        <f aca="false">IF(E2834="","Sim","")</f>
        <v>Sim</v>
      </c>
    </row>
    <row r="2835" customFormat="false" ht="15" hidden="false" customHeight="false" outlineLevel="0" collapsed="false">
      <c r="A2835" s="25" t="s">
        <v>3094</v>
      </c>
      <c r="B2835" s="25" t="s">
        <v>67</v>
      </c>
      <c r="C2835" s="25" t="s">
        <v>75</v>
      </c>
      <c r="D2835" s="25" t="s">
        <v>76</v>
      </c>
      <c r="G2835" s="31"/>
      <c r="H2835" s="32"/>
      <c r="L2835" s="25" t="s">
        <v>186</v>
      </c>
      <c r="M2835" s="25" t="s">
        <v>171</v>
      </c>
      <c r="N2835" s="28" t="n">
        <v>550</v>
      </c>
      <c r="O2835" s="25" t="s">
        <v>56</v>
      </c>
      <c r="P2835" s="29" t="n">
        <v>42942</v>
      </c>
      <c r="Q2835" s="33"/>
      <c r="R2835" s="34"/>
      <c r="S2835" s="28" t="n">
        <f aca="false">IF(O2835="Won",R2835,IF(O2835="Lost",0,N2835))</f>
        <v>550</v>
      </c>
      <c r="T2835" s="30" t="str">
        <f aca="false">IF(AND(P2835&lt;&gt;"",Q2835&lt;&gt;""),Q2835-P2835,"")</f>
        <v/>
      </c>
      <c r="U2835" s="30" t="n">
        <f aca="false">IF(AND(O2835="Engaging",P2835&lt;&gt;""),'Leia-me'!$B$5-P2835,"")</f>
        <v>158</v>
      </c>
      <c r="V2835" s="25" t="str">
        <f aca="false">IF(O2835&lt;&gt;"Engaging","",IF(U2835&lt;='Leia-me'!$B$6,"Saudável",IF(U2835&lt;='Leia-me'!$B$7,"Esfriando",IF(U2835&lt;='Leia-me'!$B$8,"Última chance","Zumbi"))))</f>
        <v>Zumbi</v>
      </c>
      <c r="W2835" s="25" t="str">
        <f aca="false">IF(O2835="Won",1,IF(O2835="Lost",0,""))</f>
        <v/>
      </c>
      <c r="Y2835" s="25" t="str">
        <f aca="false">IF(E2835="","Sim","")</f>
        <v>Sim</v>
      </c>
    </row>
    <row r="2836" customFormat="false" ht="15" hidden="false" customHeight="false" outlineLevel="0" collapsed="false">
      <c r="A2836" s="25" t="s">
        <v>3095</v>
      </c>
      <c r="B2836" s="25" t="s">
        <v>67</v>
      </c>
      <c r="C2836" s="25" t="s">
        <v>75</v>
      </c>
      <c r="D2836" s="25" t="s">
        <v>76</v>
      </c>
      <c r="E2836" s="25" t="s">
        <v>240</v>
      </c>
      <c r="F2836" s="25" t="s">
        <v>185</v>
      </c>
      <c r="G2836" s="26" t="n">
        <v>1223.72</v>
      </c>
      <c r="H2836" s="27" t="n">
        <v>2497</v>
      </c>
      <c r="I2836" s="25" t="s">
        <v>241</v>
      </c>
      <c r="K2836" s="25" t="n">
        <v>2000</v>
      </c>
      <c r="L2836" s="25" t="s">
        <v>186</v>
      </c>
      <c r="M2836" s="25" t="s">
        <v>171</v>
      </c>
      <c r="N2836" s="28" t="n">
        <v>550</v>
      </c>
      <c r="O2836" s="25" t="s">
        <v>55</v>
      </c>
      <c r="P2836" s="29" t="n">
        <v>42942</v>
      </c>
      <c r="Q2836" s="29" t="n">
        <v>42946</v>
      </c>
      <c r="R2836" s="28" t="n">
        <v>0</v>
      </c>
      <c r="S2836" s="28" t="n">
        <f aca="false">IF(O2836="Won",R2836,IF(O2836="Lost",0,N2836))</f>
        <v>0</v>
      </c>
      <c r="T2836" s="30" t="n">
        <f aca="false">IF(AND(P2836&lt;&gt;"",Q2836&lt;&gt;""),Q2836-P2836,"")</f>
        <v>4</v>
      </c>
      <c r="U2836" s="30" t="str">
        <f aca="false">IF(AND(O2836="Engaging",P2836&lt;&gt;""),'Leia-me'!$B$5-P2836,"")</f>
        <v/>
      </c>
      <c r="V2836" s="25" t="str">
        <f aca="false">IF(O2836&lt;&gt;"Engaging","",IF(U2836&lt;='Leia-me'!$B$6,"Saudável",IF(U2836&lt;='Leia-me'!$B$7,"Esfriando",IF(U2836&lt;='Leia-me'!$B$8,"Última chance","Zumbi"))))</f>
        <v/>
      </c>
      <c r="W2836" s="25" t="n">
        <f aca="false">IF(O2836="Won",1,IF(O2836="Lost",0,""))</f>
        <v>0</v>
      </c>
      <c r="Y2836" s="25" t="str">
        <f aca="false">IF(E2836="","Sim","")</f>
        <v/>
      </c>
    </row>
    <row r="2837" customFormat="false" ht="15" hidden="false" customHeight="false" outlineLevel="0" collapsed="false">
      <c r="A2837" s="25" t="s">
        <v>3096</v>
      </c>
      <c r="B2837" s="25" t="s">
        <v>67</v>
      </c>
      <c r="C2837" s="25" t="s">
        <v>75</v>
      </c>
      <c r="D2837" s="25" t="s">
        <v>76</v>
      </c>
      <c r="G2837" s="31"/>
      <c r="H2837" s="32"/>
      <c r="L2837" s="25" t="s">
        <v>186</v>
      </c>
      <c r="M2837" s="25" t="s">
        <v>171</v>
      </c>
      <c r="N2837" s="28" t="n">
        <v>550</v>
      </c>
      <c r="O2837" s="25" t="s">
        <v>56</v>
      </c>
      <c r="P2837" s="29" t="n">
        <v>42943</v>
      </c>
      <c r="Q2837" s="33"/>
      <c r="R2837" s="34"/>
      <c r="S2837" s="28" t="n">
        <f aca="false">IF(O2837="Won",R2837,IF(O2837="Lost",0,N2837))</f>
        <v>550</v>
      </c>
      <c r="T2837" s="30" t="str">
        <f aca="false">IF(AND(P2837&lt;&gt;"",Q2837&lt;&gt;""),Q2837-P2837,"")</f>
        <v/>
      </c>
      <c r="U2837" s="30" t="n">
        <f aca="false">IF(AND(O2837="Engaging",P2837&lt;&gt;""),'Leia-me'!$B$5-P2837,"")</f>
        <v>157</v>
      </c>
      <c r="V2837" s="25" t="str">
        <f aca="false">IF(O2837&lt;&gt;"Engaging","",IF(U2837&lt;='Leia-me'!$B$6,"Saudável",IF(U2837&lt;='Leia-me'!$B$7,"Esfriando",IF(U2837&lt;='Leia-me'!$B$8,"Última chance","Zumbi"))))</f>
        <v>Zumbi</v>
      </c>
      <c r="W2837" s="25" t="str">
        <f aca="false">IF(O2837="Won",1,IF(O2837="Lost",0,""))</f>
        <v/>
      </c>
      <c r="Y2837" s="25" t="str">
        <f aca="false">IF(E2837="","Sim","")</f>
        <v>Sim</v>
      </c>
    </row>
    <row r="2838" customFormat="false" ht="15" hidden="false" customHeight="false" outlineLevel="0" collapsed="false">
      <c r="A2838" s="25" t="s">
        <v>3097</v>
      </c>
      <c r="B2838" s="25" t="s">
        <v>67</v>
      </c>
      <c r="C2838" s="25" t="s">
        <v>75</v>
      </c>
      <c r="D2838" s="25" t="s">
        <v>76</v>
      </c>
      <c r="G2838" s="31"/>
      <c r="H2838" s="32"/>
      <c r="L2838" s="25" t="s">
        <v>186</v>
      </c>
      <c r="M2838" s="25" t="s">
        <v>171</v>
      </c>
      <c r="N2838" s="28" t="n">
        <v>550</v>
      </c>
      <c r="O2838" s="25" t="s">
        <v>56</v>
      </c>
      <c r="P2838" s="29" t="n">
        <v>42943</v>
      </c>
      <c r="Q2838" s="33"/>
      <c r="R2838" s="34"/>
      <c r="S2838" s="28" t="n">
        <f aca="false">IF(O2838="Won",R2838,IF(O2838="Lost",0,N2838))</f>
        <v>550</v>
      </c>
      <c r="T2838" s="30" t="str">
        <f aca="false">IF(AND(P2838&lt;&gt;"",Q2838&lt;&gt;""),Q2838-P2838,"")</f>
        <v/>
      </c>
      <c r="U2838" s="30" t="n">
        <f aca="false">IF(AND(O2838="Engaging",P2838&lt;&gt;""),'Leia-me'!$B$5-P2838,"")</f>
        <v>157</v>
      </c>
      <c r="V2838" s="25" t="str">
        <f aca="false">IF(O2838&lt;&gt;"Engaging","",IF(U2838&lt;='Leia-me'!$B$6,"Saudável",IF(U2838&lt;='Leia-me'!$B$7,"Esfriando",IF(U2838&lt;='Leia-me'!$B$8,"Última chance","Zumbi"))))</f>
        <v>Zumbi</v>
      </c>
      <c r="W2838" s="25" t="str">
        <f aca="false">IF(O2838="Won",1,IF(O2838="Lost",0,""))</f>
        <v/>
      </c>
      <c r="Y2838" s="25" t="str">
        <f aca="false">IF(E2838="","Sim","")</f>
        <v>Sim</v>
      </c>
    </row>
    <row r="2839" customFormat="false" ht="15" hidden="false" customHeight="false" outlineLevel="0" collapsed="false">
      <c r="A2839" s="25" t="s">
        <v>3098</v>
      </c>
      <c r="B2839" s="25" t="s">
        <v>67</v>
      </c>
      <c r="C2839" s="25" t="s">
        <v>75</v>
      </c>
      <c r="D2839" s="25" t="s">
        <v>76</v>
      </c>
      <c r="E2839" s="25" t="s">
        <v>433</v>
      </c>
      <c r="F2839" s="25" t="s">
        <v>211</v>
      </c>
      <c r="G2839" s="26" t="n">
        <v>2214.94</v>
      </c>
      <c r="H2839" s="27" t="n">
        <v>5374</v>
      </c>
      <c r="I2839" s="25" t="s">
        <v>147</v>
      </c>
      <c r="K2839" s="25" t="n">
        <v>1996</v>
      </c>
      <c r="L2839" s="25" t="s">
        <v>170</v>
      </c>
      <c r="M2839" s="25" t="s">
        <v>171</v>
      </c>
      <c r="N2839" s="28" t="n">
        <v>1096</v>
      </c>
      <c r="O2839" s="25" t="s">
        <v>56</v>
      </c>
      <c r="P2839" s="29" t="n">
        <v>42943</v>
      </c>
      <c r="Q2839" s="33"/>
      <c r="R2839" s="34"/>
      <c r="S2839" s="28" t="n">
        <f aca="false">IF(O2839="Won",R2839,IF(O2839="Lost",0,N2839))</f>
        <v>1096</v>
      </c>
      <c r="T2839" s="30" t="str">
        <f aca="false">IF(AND(P2839&lt;&gt;"",Q2839&lt;&gt;""),Q2839-P2839,"")</f>
        <v/>
      </c>
      <c r="U2839" s="30" t="n">
        <f aca="false">IF(AND(O2839="Engaging",P2839&lt;&gt;""),'Leia-me'!$B$5-P2839,"")</f>
        <v>157</v>
      </c>
      <c r="V2839" s="25" t="str">
        <f aca="false">IF(O2839&lt;&gt;"Engaging","",IF(U2839&lt;='Leia-me'!$B$6,"Saudável",IF(U2839&lt;='Leia-me'!$B$7,"Esfriando",IF(U2839&lt;='Leia-me'!$B$8,"Última chance","Zumbi"))))</f>
        <v>Zumbi</v>
      </c>
      <c r="W2839" s="25" t="str">
        <f aca="false">IF(O2839="Won",1,IF(O2839="Lost",0,""))</f>
        <v/>
      </c>
      <c r="Y2839" s="25" t="str">
        <f aca="false">IF(E2839="","Sim","")</f>
        <v/>
      </c>
    </row>
    <row r="2840" customFormat="false" ht="15" hidden="false" customHeight="false" outlineLevel="0" collapsed="false">
      <c r="A2840" s="25" t="s">
        <v>3099</v>
      </c>
      <c r="B2840" s="25" t="s">
        <v>67</v>
      </c>
      <c r="C2840" s="25" t="s">
        <v>75</v>
      </c>
      <c r="D2840" s="25" t="s">
        <v>76</v>
      </c>
      <c r="G2840" s="31"/>
      <c r="H2840" s="32"/>
      <c r="L2840" s="25" t="s">
        <v>170</v>
      </c>
      <c r="M2840" s="25" t="s">
        <v>171</v>
      </c>
      <c r="N2840" s="28" t="n">
        <v>1096</v>
      </c>
      <c r="O2840" s="25" t="s">
        <v>56</v>
      </c>
      <c r="P2840" s="29" t="n">
        <v>42943</v>
      </c>
      <c r="Q2840" s="33"/>
      <c r="R2840" s="34"/>
      <c r="S2840" s="28" t="n">
        <f aca="false">IF(O2840="Won",R2840,IF(O2840="Lost",0,N2840))</f>
        <v>1096</v>
      </c>
      <c r="T2840" s="30" t="str">
        <f aca="false">IF(AND(P2840&lt;&gt;"",Q2840&lt;&gt;""),Q2840-P2840,"")</f>
        <v/>
      </c>
      <c r="U2840" s="30" t="n">
        <f aca="false">IF(AND(O2840="Engaging",P2840&lt;&gt;""),'Leia-me'!$B$5-P2840,"")</f>
        <v>157</v>
      </c>
      <c r="V2840" s="25" t="str">
        <f aca="false">IF(O2840&lt;&gt;"Engaging","",IF(U2840&lt;='Leia-me'!$B$6,"Saudável",IF(U2840&lt;='Leia-me'!$B$7,"Esfriando",IF(U2840&lt;='Leia-me'!$B$8,"Última chance","Zumbi"))))</f>
        <v>Zumbi</v>
      </c>
      <c r="W2840" s="25" t="str">
        <f aca="false">IF(O2840="Won",1,IF(O2840="Lost",0,""))</f>
        <v/>
      </c>
      <c r="Y2840" s="25" t="str">
        <f aca="false">IF(E2840="","Sim","")</f>
        <v>Sim</v>
      </c>
    </row>
    <row r="2841" customFormat="false" ht="15" hidden="false" customHeight="false" outlineLevel="0" collapsed="false">
      <c r="A2841" s="25" t="s">
        <v>3100</v>
      </c>
      <c r="B2841" s="25" t="s">
        <v>67</v>
      </c>
      <c r="C2841" s="25" t="s">
        <v>75</v>
      </c>
      <c r="D2841" s="25" t="s">
        <v>76</v>
      </c>
      <c r="G2841" s="31"/>
      <c r="H2841" s="32"/>
      <c r="L2841" s="25" t="s">
        <v>186</v>
      </c>
      <c r="M2841" s="25" t="s">
        <v>171</v>
      </c>
      <c r="N2841" s="28" t="n">
        <v>550</v>
      </c>
      <c r="O2841" s="25" t="s">
        <v>56</v>
      </c>
      <c r="P2841" s="29" t="n">
        <v>42944</v>
      </c>
      <c r="Q2841" s="33"/>
      <c r="R2841" s="34"/>
      <c r="S2841" s="28" t="n">
        <f aca="false">IF(O2841="Won",R2841,IF(O2841="Lost",0,N2841))</f>
        <v>550</v>
      </c>
      <c r="T2841" s="30" t="str">
        <f aca="false">IF(AND(P2841&lt;&gt;"",Q2841&lt;&gt;""),Q2841-P2841,"")</f>
        <v/>
      </c>
      <c r="U2841" s="30" t="n">
        <f aca="false">IF(AND(O2841="Engaging",P2841&lt;&gt;""),'Leia-me'!$B$5-P2841,"")</f>
        <v>156</v>
      </c>
      <c r="V2841" s="25" t="str">
        <f aca="false">IF(O2841&lt;&gt;"Engaging","",IF(U2841&lt;='Leia-me'!$B$6,"Saudável",IF(U2841&lt;='Leia-me'!$B$7,"Esfriando",IF(U2841&lt;='Leia-me'!$B$8,"Última chance","Zumbi"))))</f>
        <v>Zumbi</v>
      </c>
      <c r="W2841" s="25" t="str">
        <f aca="false">IF(O2841="Won",1,IF(O2841="Lost",0,""))</f>
        <v/>
      </c>
      <c r="Y2841" s="25" t="str">
        <f aca="false">IF(E2841="","Sim","")</f>
        <v>Sim</v>
      </c>
    </row>
    <row r="2842" customFormat="false" ht="15" hidden="false" customHeight="false" outlineLevel="0" collapsed="false">
      <c r="A2842" s="25" t="s">
        <v>3101</v>
      </c>
      <c r="B2842" s="25" t="s">
        <v>67</v>
      </c>
      <c r="C2842" s="25" t="s">
        <v>75</v>
      </c>
      <c r="D2842" s="25" t="s">
        <v>76</v>
      </c>
      <c r="G2842" s="31"/>
      <c r="H2842" s="32"/>
      <c r="L2842" s="25" t="s">
        <v>1834</v>
      </c>
      <c r="M2842" s="25" t="s">
        <v>171</v>
      </c>
      <c r="N2842" s="28" t="n">
        <v>4821</v>
      </c>
      <c r="O2842" s="25" t="s">
        <v>56</v>
      </c>
      <c r="P2842" s="29" t="n">
        <v>42944</v>
      </c>
      <c r="Q2842" s="33"/>
      <c r="R2842" s="34"/>
      <c r="S2842" s="28" t="n">
        <f aca="false">IF(O2842="Won",R2842,IF(O2842="Lost",0,N2842))</f>
        <v>4821</v>
      </c>
      <c r="T2842" s="30" t="str">
        <f aca="false">IF(AND(P2842&lt;&gt;"",Q2842&lt;&gt;""),Q2842-P2842,"")</f>
        <v/>
      </c>
      <c r="U2842" s="30" t="n">
        <f aca="false">IF(AND(O2842="Engaging",P2842&lt;&gt;""),'Leia-me'!$B$5-P2842,"")</f>
        <v>156</v>
      </c>
      <c r="V2842" s="25" t="str">
        <f aca="false">IF(O2842&lt;&gt;"Engaging","",IF(U2842&lt;='Leia-me'!$B$6,"Saudável",IF(U2842&lt;='Leia-me'!$B$7,"Esfriando",IF(U2842&lt;='Leia-me'!$B$8,"Última chance","Zumbi"))))</f>
        <v>Zumbi</v>
      </c>
      <c r="W2842" s="25" t="str">
        <f aca="false">IF(O2842="Won",1,IF(O2842="Lost",0,""))</f>
        <v/>
      </c>
      <c r="X2842" s="25" t="s">
        <v>1835</v>
      </c>
      <c r="Y2842" s="25" t="str">
        <f aca="false">IF(E2842="","Sim","")</f>
        <v>Sim</v>
      </c>
    </row>
    <row r="2843" customFormat="false" ht="15" hidden="false" customHeight="false" outlineLevel="0" collapsed="false">
      <c r="A2843" s="25" t="s">
        <v>3102</v>
      </c>
      <c r="B2843" s="25" t="s">
        <v>67</v>
      </c>
      <c r="C2843" s="25" t="s">
        <v>75</v>
      </c>
      <c r="D2843" s="25" t="s">
        <v>76</v>
      </c>
      <c r="E2843" s="25" t="s">
        <v>210</v>
      </c>
      <c r="F2843" s="25" t="s">
        <v>211</v>
      </c>
      <c r="G2843" s="26" t="n">
        <v>718.62</v>
      </c>
      <c r="H2843" s="27" t="n">
        <v>2448</v>
      </c>
      <c r="I2843" s="25" t="s">
        <v>147</v>
      </c>
      <c r="K2843" s="25" t="n">
        <v>2001</v>
      </c>
      <c r="L2843" s="25" t="s">
        <v>1834</v>
      </c>
      <c r="M2843" s="25" t="s">
        <v>171</v>
      </c>
      <c r="N2843" s="28" t="n">
        <v>4821</v>
      </c>
      <c r="O2843" s="25" t="s">
        <v>54</v>
      </c>
      <c r="P2843" s="29" t="n">
        <v>42944</v>
      </c>
      <c r="Q2843" s="29" t="n">
        <v>42945</v>
      </c>
      <c r="R2843" s="28" t="n">
        <v>4671</v>
      </c>
      <c r="S2843" s="28" t="n">
        <f aca="false">IF(O2843="Won",R2843,IF(O2843="Lost",0,N2843))</f>
        <v>4671</v>
      </c>
      <c r="T2843" s="30" t="n">
        <f aca="false">IF(AND(P2843&lt;&gt;"",Q2843&lt;&gt;""),Q2843-P2843,"")</f>
        <v>1</v>
      </c>
      <c r="U2843" s="30" t="str">
        <f aca="false">IF(AND(O2843="Engaging",P2843&lt;&gt;""),'Leia-me'!$B$5-P2843,"")</f>
        <v/>
      </c>
      <c r="V2843" s="25" t="str">
        <f aca="false">IF(O2843&lt;&gt;"Engaging","",IF(U2843&lt;='Leia-me'!$B$6,"Saudável",IF(U2843&lt;='Leia-me'!$B$7,"Esfriando",IF(U2843&lt;='Leia-me'!$B$8,"Última chance","Zumbi"))))</f>
        <v/>
      </c>
      <c r="W2843" s="25" t="n">
        <f aca="false">IF(O2843="Won",1,IF(O2843="Lost",0,""))</f>
        <v>1</v>
      </c>
      <c r="X2843" s="25" t="s">
        <v>1835</v>
      </c>
      <c r="Y2843" s="25" t="str">
        <f aca="false">IF(E2843="","Sim","")</f>
        <v/>
      </c>
    </row>
    <row r="2844" customFormat="false" ht="15" hidden="false" customHeight="false" outlineLevel="0" collapsed="false">
      <c r="A2844" s="25" t="s">
        <v>3103</v>
      </c>
      <c r="B2844" s="25" t="s">
        <v>67</v>
      </c>
      <c r="C2844" s="25" t="s">
        <v>75</v>
      </c>
      <c r="D2844" s="25" t="s">
        <v>76</v>
      </c>
      <c r="G2844" s="31"/>
      <c r="H2844" s="32"/>
      <c r="L2844" s="25" t="s">
        <v>170</v>
      </c>
      <c r="M2844" s="25" t="s">
        <v>171</v>
      </c>
      <c r="N2844" s="28" t="n">
        <v>1096</v>
      </c>
      <c r="O2844" s="25" t="s">
        <v>56</v>
      </c>
      <c r="P2844" s="29" t="n">
        <v>42945</v>
      </c>
      <c r="Q2844" s="33"/>
      <c r="R2844" s="34"/>
      <c r="S2844" s="28" t="n">
        <f aca="false">IF(O2844="Won",R2844,IF(O2844="Lost",0,N2844))</f>
        <v>1096</v>
      </c>
      <c r="T2844" s="30" t="str">
        <f aca="false">IF(AND(P2844&lt;&gt;"",Q2844&lt;&gt;""),Q2844-P2844,"")</f>
        <v/>
      </c>
      <c r="U2844" s="30" t="n">
        <f aca="false">IF(AND(O2844="Engaging",P2844&lt;&gt;""),'Leia-me'!$B$5-P2844,"")</f>
        <v>155</v>
      </c>
      <c r="V2844" s="25" t="str">
        <f aca="false">IF(O2844&lt;&gt;"Engaging","",IF(U2844&lt;='Leia-me'!$B$6,"Saudável",IF(U2844&lt;='Leia-me'!$B$7,"Esfriando",IF(U2844&lt;='Leia-me'!$B$8,"Última chance","Zumbi"))))</f>
        <v>Zumbi</v>
      </c>
      <c r="W2844" s="25" t="str">
        <f aca="false">IF(O2844="Won",1,IF(O2844="Lost",0,""))</f>
        <v/>
      </c>
      <c r="Y2844" s="25" t="str">
        <f aca="false">IF(E2844="","Sim","")</f>
        <v>Sim</v>
      </c>
    </row>
    <row r="2845" customFormat="false" ht="15" hidden="false" customHeight="false" outlineLevel="0" collapsed="false">
      <c r="A2845" s="25" t="s">
        <v>3104</v>
      </c>
      <c r="B2845" s="25" t="s">
        <v>67</v>
      </c>
      <c r="C2845" s="25" t="s">
        <v>75</v>
      </c>
      <c r="D2845" s="25" t="s">
        <v>76</v>
      </c>
      <c r="G2845" s="31"/>
      <c r="H2845" s="32"/>
      <c r="L2845" s="25" t="s">
        <v>148</v>
      </c>
      <c r="M2845" s="25" t="s">
        <v>149</v>
      </c>
      <c r="N2845" s="28" t="n">
        <v>55</v>
      </c>
      <c r="O2845" s="25" t="s">
        <v>56</v>
      </c>
      <c r="P2845" s="29" t="n">
        <v>42945</v>
      </c>
      <c r="Q2845" s="33"/>
      <c r="R2845" s="34"/>
      <c r="S2845" s="28" t="n">
        <f aca="false">IF(O2845="Won",R2845,IF(O2845="Lost",0,N2845))</f>
        <v>55</v>
      </c>
      <c r="T2845" s="30" t="str">
        <f aca="false">IF(AND(P2845&lt;&gt;"",Q2845&lt;&gt;""),Q2845-P2845,"")</f>
        <v/>
      </c>
      <c r="U2845" s="30" t="n">
        <f aca="false">IF(AND(O2845="Engaging",P2845&lt;&gt;""),'Leia-me'!$B$5-P2845,"")</f>
        <v>155</v>
      </c>
      <c r="V2845" s="25" t="str">
        <f aca="false">IF(O2845&lt;&gt;"Engaging","",IF(U2845&lt;='Leia-me'!$B$6,"Saudável",IF(U2845&lt;='Leia-me'!$B$7,"Esfriando",IF(U2845&lt;='Leia-me'!$B$8,"Última chance","Zumbi"))))</f>
        <v>Zumbi</v>
      </c>
      <c r="W2845" s="25" t="str">
        <f aca="false">IF(O2845="Won",1,IF(O2845="Lost",0,""))</f>
        <v/>
      </c>
      <c r="Y2845" s="25" t="str">
        <f aca="false">IF(E2845="","Sim","")</f>
        <v>Sim</v>
      </c>
    </row>
    <row r="2846" customFormat="false" ht="15" hidden="false" customHeight="false" outlineLevel="0" collapsed="false">
      <c r="A2846" s="25" t="s">
        <v>3105</v>
      </c>
      <c r="B2846" s="25" t="s">
        <v>67</v>
      </c>
      <c r="C2846" s="25" t="s">
        <v>75</v>
      </c>
      <c r="D2846" s="25" t="s">
        <v>76</v>
      </c>
      <c r="E2846" s="25" t="s">
        <v>245</v>
      </c>
      <c r="F2846" s="25" t="s">
        <v>185</v>
      </c>
      <c r="G2846" s="26" t="n">
        <v>2938.67</v>
      </c>
      <c r="H2846" s="27" t="n">
        <v>8775</v>
      </c>
      <c r="I2846" s="25" t="s">
        <v>246</v>
      </c>
      <c r="K2846" s="25" t="n">
        <v>1987</v>
      </c>
      <c r="L2846" s="25" t="s">
        <v>1834</v>
      </c>
      <c r="M2846" s="25" t="s">
        <v>171</v>
      </c>
      <c r="N2846" s="28" t="n">
        <v>4821</v>
      </c>
      <c r="O2846" s="25" t="s">
        <v>54</v>
      </c>
      <c r="P2846" s="29" t="n">
        <v>42946</v>
      </c>
      <c r="Q2846" s="29" t="n">
        <v>42947</v>
      </c>
      <c r="R2846" s="28" t="n">
        <v>5741</v>
      </c>
      <c r="S2846" s="28" t="n">
        <f aca="false">IF(O2846="Won",R2846,IF(O2846="Lost",0,N2846))</f>
        <v>5741</v>
      </c>
      <c r="T2846" s="30" t="n">
        <f aca="false">IF(AND(P2846&lt;&gt;"",Q2846&lt;&gt;""),Q2846-P2846,"")</f>
        <v>1</v>
      </c>
      <c r="U2846" s="30" t="str">
        <f aca="false">IF(AND(O2846="Engaging",P2846&lt;&gt;""),'Leia-me'!$B$5-P2846,"")</f>
        <v/>
      </c>
      <c r="V2846" s="25" t="str">
        <f aca="false">IF(O2846&lt;&gt;"Engaging","",IF(U2846&lt;='Leia-me'!$B$6,"Saudável",IF(U2846&lt;='Leia-me'!$B$7,"Esfriando",IF(U2846&lt;='Leia-me'!$B$8,"Última chance","Zumbi"))))</f>
        <v/>
      </c>
      <c r="W2846" s="25" t="n">
        <f aca="false">IF(O2846="Won",1,IF(O2846="Lost",0,""))</f>
        <v>1</v>
      </c>
      <c r="X2846" s="25" t="s">
        <v>1835</v>
      </c>
      <c r="Y2846" s="25" t="str">
        <f aca="false">IF(E2846="","Sim","")</f>
        <v/>
      </c>
    </row>
    <row r="2847" customFormat="false" ht="15" hidden="false" customHeight="false" outlineLevel="0" collapsed="false">
      <c r="A2847" s="25" t="s">
        <v>3106</v>
      </c>
      <c r="B2847" s="25" t="s">
        <v>67</v>
      </c>
      <c r="C2847" s="25" t="s">
        <v>75</v>
      </c>
      <c r="D2847" s="25" t="s">
        <v>76</v>
      </c>
      <c r="G2847" s="31"/>
      <c r="H2847" s="32"/>
      <c r="L2847" s="25" t="s">
        <v>186</v>
      </c>
      <c r="M2847" s="25" t="s">
        <v>171</v>
      </c>
      <c r="N2847" s="28" t="n">
        <v>550</v>
      </c>
      <c r="O2847" s="25" t="s">
        <v>56</v>
      </c>
      <c r="P2847" s="29" t="n">
        <v>42947</v>
      </c>
      <c r="Q2847" s="33"/>
      <c r="R2847" s="34"/>
      <c r="S2847" s="28" t="n">
        <f aca="false">IF(O2847="Won",R2847,IF(O2847="Lost",0,N2847))</f>
        <v>550</v>
      </c>
      <c r="T2847" s="30" t="str">
        <f aca="false">IF(AND(P2847&lt;&gt;"",Q2847&lt;&gt;""),Q2847-P2847,"")</f>
        <v/>
      </c>
      <c r="U2847" s="30" t="n">
        <f aca="false">IF(AND(O2847="Engaging",P2847&lt;&gt;""),'Leia-me'!$B$5-P2847,"")</f>
        <v>153</v>
      </c>
      <c r="V2847" s="25" t="str">
        <f aca="false">IF(O2847&lt;&gt;"Engaging","",IF(U2847&lt;='Leia-me'!$B$6,"Saudável",IF(U2847&lt;='Leia-me'!$B$7,"Esfriando",IF(U2847&lt;='Leia-me'!$B$8,"Última chance","Zumbi"))))</f>
        <v>Zumbi</v>
      </c>
      <c r="W2847" s="25" t="str">
        <f aca="false">IF(O2847="Won",1,IF(O2847="Lost",0,""))</f>
        <v/>
      </c>
      <c r="Y2847" s="25" t="str">
        <f aca="false">IF(E2847="","Sim","")</f>
        <v>Sim</v>
      </c>
    </row>
    <row r="2848" customFormat="false" ht="15" hidden="false" customHeight="false" outlineLevel="0" collapsed="false">
      <c r="A2848" s="25" t="s">
        <v>3107</v>
      </c>
      <c r="B2848" s="25" t="s">
        <v>67</v>
      </c>
      <c r="C2848" s="25" t="s">
        <v>75</v>
      </c>
      <c r="D2848" s="25" t="s">
        <v>76</v>
      </c>
      <c r="E2848" s="25" t="s">
        <v>225</v>
      </c>
      <c r="F2848" s="25" t="s">
        <v>211</v>
      </c>
      <c r="G2848" s="26" t="n">
        <v>1376.8</v>
      </c>
      <c r="H2848" s="27" t="n">
        <v>1165</v>
      </c>
      <c r="I2848" s="25" t="s">
        <v>226</v>
      </c>
      <c r="K2848" s="25" t="n">
        <v>1988</v>
      </c>
      <c r="L2848" s="25" t="s">
        <v>148</v>
      </c>
      <c r="M2848" s="25" t="s">
        <v>149</v>
      </c>
      <c r="N2848" s="28" t="n">
        <v>55</v>
      </c>
      <c r="O2848" s="25" t="s">
        <v>54</v>
      </c>
      <c r="P2848" s="29" t="n">
        <v>42948</v>
      </c>
      <c r="Q2848" s="29" t="n">
        <v>43085</v>
      </c>
      <c r="R2848" s="28" t="n">
        <v>49</v>
      </c>
      <c r="S2848" s="28" t="n">
        <f aca="false">IF(O2848="Won",R2848,IF(O2848="Lost",0,N2848))</f>
        <v>49</v>
      </c>
      <c r="T2848" s="30" t="n">
        <f aca="false">IF(AND(P2848&lt;&gt;"",Q2848&lt;&gt;""),Q2848-P2848,"")</f>
        <v>137</v>
      </c>
      <c r="U2848" s="30" t="str">
        <f aca="false">IF(AND(O2848="Engaging",P2848&lt;&gt;""),'Leia-me'!$B$5-P2848,"")</f>
        <v/>
      </c>
      <c r="V2848" s="25" t="str">
        <f aca="false">IF(O2848&lt;&gt;"Engaging","",IF(U2848&lt;='Leia-me'!$B$6,"Saudável",IF(U2848&lt;='Leia-me'!$B$7,"Esfriando",IF(U2848&lt;='Leia-me'!$B$8,"Última chance","Zumbi"))))</f>
        <v/>
      </c>
      <c r="W2848" s="25" t="n">
        <f aca="false">IF(O2848="Won",1,IF(O2848="Lost",0,""))</f>
        <v>1</v>
      </c>
      <c r="Y2848" s="25" t="str">
        <f aca="false">IF(E2848="","Sim","")</f>
        <v/>
      </c>
    </row>
    <row r="2849" customFormat="false" ht="15" hidden="false" customHeight="false" outlineLevel="0" collapsed="false">
      <c r="A2849" s="25" t="s">
        <v>3108</v>
      </c>
      <c r="B2849" s="25" t="s">
        <v>67</v>
      </c>
      <c r="C2849" s="25" t="s">
        <v>75</v>
      </c>
      <c r="D2849" s="25" t="s">
        <v>76</v>
      </c>
      <c r="G2849" s="31"/>
      <c r="H2849" s="32"/>
      <c r="L2849" s="25" t="s">
        <v>186</v>
      </c>
      <c r="M2849" s="25" t="s">
        <v>171</v>
      </c>
      <c r="N2849" s="28" t="n">
        <v>550</v>
      </c>
      <c r="O2849" s="25" t="s">
        <v>56</v>
      </c>
      <c r="P2849" s="29" t="n">
        <v>42949</v>
      </c>
      <c r="Q2849" s="33"/>
      <c r="R2849" s="34"/>
      <c r="S2849" s="28" t="n">
        <f aca="false">IF(O2849="Won",R2849,IF(O2849="Lost",0,N2849))</f>
        <v>550</v>
      </c>
      <c r="T2849" s="30" t="str">
        <f aca="false">IF(AND(P2849&lt;&gt;"",Q2849&lt;&gt;""),Q2849-P2849,"")</f>
        <v/>
      </c>
      <c r="U2849" s="30" t="n">
        <f aca="false">IF(AND(O2849="Engaging",P2849&lt;&gt;""),'Leia-me'!$B$5-P2849,"")</f>
        <v>151</v>
      </c>
      <c r="V2849" s="25" t="str">
        <f aca="false">IF(O2849&lt;&gt;"Engaging","",IF(U2849&lt;='Leia-me'!$B$6,"Saudável",IF(U2849&lt;='Leia-me'!$B$7,"Esfriando",IF(U2849&lt;='Leia-me'!$B$8,"Última chance","Zumbi"))))</f>
        <v>Zumbi</v>
      </c>
      <c r="W2849" s="25" t="str">
        <f aca="false">IF(O2849="Won",1,IF(O2849="Lost",0,""))</f>
        <v/>
      </c>
      <c r="Y2849" s="25" t="str">
        <f aca="false">IF(E2849="","Sim","")</f>
        <v>Sim</v>
      </c>
    </row>
    <row r="2850" customFormat="false" ht="15" hidden="false" customHeight="false" outlineLevel="0" collapsed="false">
      <c r="A2850" s="25" t="s">
        <v>3109</v>
      </c>
      <c r="B2850" s="25" t="s">
        <v>67</v>
      </c>
      <c r="C2850" s="25" t="s">
        <v>75</v>
      </c>
      <c r="D2850" s="25" t="s">
        <v>76</v>
      </c>
      <c r="G2850" s="31"/>
      <c r="H2850" s="32"/>
      <c r="L2850" s="25" t="s">
        <v>186</v>
      </c>
      <c r="M2850" s="25" t="s">
        <v>171</v>
      </c>
      <c r="N2850" s="28" t="n">
        <v>550</v>
      </c>
      <c r="O2850" s="25" t="s">
        <v>56</v>
      </c>
      <c r="P2850" s="29" t="n">
        <v>42950</v>
      </c>
      <c r="Q2850" s="33"/>
      <c r="R2850" s="34"/>
      <c r="S2850" s="28" t="n">
        <f aca="false">IF(O2850="Won",R2850,IF(O2850="Lost",0,N2850))</f>
        <v>550</v>
      </c>
      <c r="T2850" s="30" t="str">
        <f aca="false">IF(AND(P2850&lt;&gt;"",Q2850&lt;&gt;""),Q2850-P2850,"")</f>
        <v/>
      </c>
      <c r="U2850" s="30" t="n">
        <f aca="false">IF(AND(O2850="Engaging",P2850&lt;&gt;""),'Leia-me'!$B$5-P2850,"")</f>
        <v>150</v>
      </c>
      <c r="V2850" s="25" t="str">
        <f aca="false">IF(O2850&lt;&gt;"Engaging","",IF(U2850&lt;='Leia-me'!$B$6,"Saudável",IF(U2850&lt;='Leia-me'!$B$7,"Esfriando",IF(U2850&lt;='Leia-me'!$B$8,"Última chance","Zumbi"))))</f>
        <v>Zumbi</v>
      </c>
      <c r="W2850" s="25" t="str">
        <f aca="false">IF(O2850="Won",1,IF(O2850="Lost",0,""))</f>
        <v/>
      </c>
      <c r="Y2850" s="25" t="str">
        <f aca="false">IF(E2850="","Sim","")</f>
        <v>Sim</v>
      </c>
    </row>
    <row r="2851" customFormat="false" ht="15" hidden="false" customHeight="false" outlineLevel="0" collapsed="false">
      <c r="A2851" s="25" t="s">
        <v>3110</v>
      </c>
      <c r="B2851" s="25" t="s">
        <v>67</v>
      </c>
      <c r="C2851" s="25" t="s">
        <v>75</v>
      </c>
      <c r="D2851" s="25" t="s">
        <v>76</v>
      </c>
      <c r="G2851" s="31"/>
      <c r="H2851" s="32"/>
      <c r="L2851" s="25" t="s">
        <v>170</v>
      </c>
      <c r="M2851" s="25" t="s">
        <v>171</v>
      </c>
      <c r="N2851" s="28" t="n">
        <v>1096</v>
      </c>
      <c r="O2851" s="25" t="s">
        <v>56</v>
      </c>
      <c r="P2851" s="29" t="n">
        <v>42951</v>
      </c>
      <c r="Q2851" s="33"/>
      <c r="R2851" s="34"/>
      <c r="S2851" s="28" t="n">
        <f aca="false">IF(O2851="Won",R2851,IF(O2851="Lost",0,N2851))</f>
        <v>1096</v>
      </c>
      <c r="T2851" s="30" t="str">
        <f aca="false">IF(AND(P2851&lt;&gt;"",Q2851&lt;&gt;""),Q2851-P2851,"")</f>
        <v/>
      </c>
      <c r="U2851" s="30" t="n">
        <f aca="false">IF(AND(O2851="Engaging",P2851&lt;&gt;""),'Leia-me'!$B$5-P2851,"")</f>
        <v>149</v>
      </c>
      <c r="V2851" s="25" t="str">
        <f aca="false">IF(O2851&lt;&gt;"Engaging","",IF(U2851&lt;='Leia-me'!$B$6,"Saudável",IF(U2851&lt;='Leia-me'!$B$7,"Esfriando",IF(U2851&lt;='Leia-me'!$B$8,"Última chance","Zumbi"))))</f>
        <v>Zumbi</v>
      </c>
      <c r="W2851" s="25" t="str">
        <f aca="false">IF(O2851="Won",1,IF(O2851="Lost",0,""))</f>
        <v/>
      </c>
      <c r="Y2851" s="25" t="str">
        <f aca="false">IF(E2851="","Sim","")</f>
        <v>Sim</v>
      </c>
    </row>
    <row r="2852" customFormat="false" ht="15" hidden="false" customHeight="false" outlineLevel="0" collapsed="false">
      <c r="A2852" s="25" t="s">
        <v>3111</v>
      </c>
      <c r="B2852" s="25" t="s">
        <v>67</v>
      </c>
      <c r="C2852" s="25" t="s">
        <v>75</v>
      </c>
      <c r="D2852" s="25" t="s">
        <v>76</v>
      </c>
      <c r="E2852" s="25" t="s">
        <v>188</v>
      </c>
      <c r="F2852" s="25" t="s">
        <v>185</v>
      </c>
      <c r="G2852" s="26" t="n">
        <v>1008.06</v>
      </c>
      <c r="H2852" s="27" t="n">
        <v>1238</v>
      </c>
      <c r="I2852" s="25" t="s">
        <v>147</v>
      </c>
      <c r="K2852" s="25" t="n">
        <v>1983</v>
      </c>
      <c r="L2852" s="25" t="s">
        <v>170</v>
      </c>
      <c r="M2852" s="25" t="s">
        <v>171</v>
      </c>
      <c r="N2852" s="28" t="n">
        <v>1096</v>
      </c>
      <c r="O2852" s="25" t="s">
        <v>54</v>
      </c>
      <c r="P2852" s="29" t="n">
        <v>42954</v>
      </c>
      <c r="Q2852" s="29" t="n">
        <v>43040</v>
      </c>
      <c r="R2852" s="28" t="n">
        <v>1080</v>
      </c>
      <c r="S2852" s="28" t="n">
        <f aca="false">IF(O2852="Won",R2852,IF(O2852="Lost",0,N2852))</f>
        <v>1080</v>
      </c>
      <c r="T2852" s="30" t="n">
        <f aca="false">IF(AND(P2852&lt;&gt;"",Q2852&lt;&gt;""),Q2852-P2852,"")</f>
        <v>86</v>
      </c>
      <c r="U2852" s="30" t="str">
        <f aca="false">IF(AND(O2852="Engaging",P2852&lt;&gt;""),'Leia-me'!$B$5-P2852,"")</f>
        <v/>
      </c>
      <c r="V2852" s="25" t="str">
        <f aca="false">IF(O2852&lt;&gt;"Engaging","",IF(U2852&lt;='Leia-me'!$B$6,"Saudável",IF(U2852&lt;='Leia-me'!$B$7,"Esfriando",IF(U2852&lt;='Leia-me'!$B$8,"Última chance","Zumbi"))))</f>
        <v/>
      </c>
      <c r="W2852" s="25" t="n">
        <f aca="false">IF(O2852="Won",1,IF(O2852="Lost",0,""))</f>
        <v>1</v>
      </c>
      <c r="Y2852" s="25" t="str">
        <f aca="false">IF(E2852="","Sim","")</f>
        <v/>
      </c>
    </row>
    <row r="2853" customFormat="false" ht="15" hidden="false" customHeight="false" outlineLevel="0" collapsed="false">
      <c r="A2853" s="25" t="s">
        <v>3112</v>
      </c>
      <c r="B2853" s="25" t="s">
        <v>67</v>
      </c>
      <c r="C2853" s="25" t="s">
        <v>75</v>
      </c>
      <c r="D2853" s="25" t="s">
        <v>76</v>
      </c>
      <c r="E2853" s="25" t="s">
        <v>251</v>
      </c>
      <c r="F2853" s="25" t="s">
        <v>211</v>
      </c>
      <c r="G2853" s="26" t="n">
        <v>332.43</v>
      </c>
      <c r="H2853" s="27" t="n">
        <v>799</v>
      </c>
      <c r="I2853" s="25" t="s">
        <v>147</v>
      </c>
      <c r="K2853" s="25" t="n">
        <v>1995</v>
      </c>
      <c r="L2853" s="25" t="s">
        <v>170</v>
      </c>
      <c r="M2853" s="25" t="s">
        <v>171</v>
      </c>
      <c r="N2853" s="28" t="n">
        <v>1096</v>
      </c>
      <c r="O2853" s="25" t="s">
        <v>54</v>
      </c>
      <c r="P2853" s="29" t="n">
        <v>42955</v>
      </c>
      <c r="Q2853" s="29" t="n">
        <v>42964</v>
      </c>
      <c r="R2853" s="28" t="n">
        <v>1085</v>
      </c>
      <c r="S2853" s="28" t="n">
        <f aca="false">IF(O2853="Won",R2853,IF(O2853="Lost",0,N2853))</f>
        <v>1085</v>
      </c>
      <c r="T2853" s="30" t="n">
        <f aca="false">IF(AND(P2853&lt;&gt;"",Q2853&lt;&gt;""),Q2853-P2853,"")</f>
        <v>9</v>
      </c>
      <c r="U2853" s="30" t="str">
        <f aca="false">IF(AND(O2853="Engaging",P2853&lt;&gt;""),'Leia-me'!$B$5-P2853,"")</f>
        <v/>
      </c>
      <c r="V2853" s="25" t="str">
        <f aca="false">IF(O2853&lt;&gt;"Engaging","",IF(U2853&lt;='Leia-me'!$B$6,"Saudável",IF(U2853&lt;='Leia-me'!$B$7,"Esfriando",IF(U2853&lt;='Leia-me'!$B$8,"Última chance","Zumbi"))))</f>
        <v/>
      </c>
      <c r="W2853" s="25" t="n">
        <f aca="false">IF(O2853="Won",1,IF(O2853="Lost",0,""))</f>
        <v>1</v>
      </c>
      <c r="Y2853" s="25" t="str">
        <f aca="false">IF(E2853="","Sim","")</f>
        <v/>
      </c>
    </row>
    <row r="2854" customFormat="false" ht="15" hidden="false" customHeight="false" outlineLevel="0" collapsed="false">
      <c r="A2854" s="25" t="s">
        <v>3113</v>
      </c>
      <c r="B2854" s="25" t="s">
        <v>67</v>
      </c>
      <c r="C2854" s="25" t="s">
        <v>75</v>
      </c>
      <c r="D2854" s="25" t="s">
        <v>76</v>
      </c>
      <c r="G2854" s="31"/>
      <c r="H2854" s="32"/>
      <c r="L2854" s="25" t="s">
        <v>186</v>
      </c>
      <c r="M2854" s="25" t="s">
        <v>171</v>
      </c>
      <c r="N2854" s="28" t="n">
        <v>550</v>
      </c>
      <c r="O2854" s="25" t="s">
        <v>56</v>
      </c>
      <c r="P2854" s="29" t="n">
        <v>42956</v>
      </c>
      <c r="Q2854" s="33"/>
      <c r="R2854" s="34"/>
      <c r="S2854" s="28" t="n">
        <f aca="false">IF(O2854="Won",R2854,IF(O2854="Lost",0,N2854))</f>
        <v>550</v>
      </c>
      <c r="T2854" s="30" t="str">
        <f aca="false">IF(AND(P2854&lt;&gt;"",Q2854&lt;&gt;""),Q2854-P2854,"")</f>
        <v/>
      </c>
      <c r="U2854" s="30" t="n">
        <f aca="false">IF(AND(O2854="Engaging",P2854&lt;&gt;""),'Leia-me'!$B$5-P2854,"")</f>
        <v>144</v>
      </c>
      <c r="V2854" s="25" t="str">
        <f aca="false">IF(O2854&lt;&gt;"Engaging","",IF(U2854&lt;='Leia-me'!$B$6,"Saudável",IF(U2854&lt;='Leia-me'!$B$7,"Esfriando",IF(U2854&lt;='Leia-me'!$B$8,"Última chance","Zumbi"))))</f>
        <v>Zumbi</v>
      </c>
      <c r="W2854" s="25" t="str">
        <f aca="false">IF(O2854="Won",1,IF(O2854="Lost",0,""))</f>
        <v/>
      </c>
      <c r="Y2854" s="25" t="str">
        <f aca="false">IF(E2854="","Sim","")</f>
        <v>Sim</v>
      </c>
    </row>
    <row r="2855" customFormat="false" ht="15" hidden="false" customHeight="false" outlineLevel="0" collapsed="false">
      <c r="A2855" s="25" t="s">
        <v>3114</v>
      </c>
      <c r="B2855" s="25" t="s">
        <v>67</v>
      </c>
      <c r="C2855" s="25" t="s">
        <v>75</v>
      </c>
      <c r="D2855" s="25" t="s">
        <v>76</v>
      </c>
      <c r="E2855" s="25" t="s">
        <v>2863</v>
      </c>
      <c r="F2855" s="25" t="s">
        <v>211</v>
      </c>
      <c r="G2855" s="26" t="n">
        <v>2437.85</v>
      </c>
      <c r="H2855" s="27" t="n">
        <v>4874</v>
      </c>
      <c r="I2855" s="25" t="s">
        <v>147</v>
      </c>
      <c r="K2855" s="25" t="n">
        <v>2001</v>
      </c>
      <c r="L2855" s="25" t="s">
        <v>186</v>
      </c>
      <c r="M2855" s="25" t="s">
        <v>171</v>
      </c>
      <c r="N2855" s="28" t="n">
        <v>550</v>
      </c>
      <c r="O2855" s="25" t="s">
        <v>56</v>
      </c>
      <c r="P2855" s="29" t="n">
        <v>42957</v>
      </c>
      <c r="Q2855" s="33"/>
      <c r="R2855" s="34"/>
      <c r="S2855" s="28" t="n">
        <f aca="false">IF(O2855="Won",R2855,IF(O2855="Lost",0,N2855))</f>
        <v>550</v>
      </c>
      <c r="T2855" s="30" t="str">
        <f aca="false">IF(AND(P2855&lt;&gt;"",Q2855&lt;&gt;""),Q2855-P2855,"")</f>
        <v/>
      </c>
      <c r="U2855" s="30" t="n">
        <f aca="false">IF(AND(O2855="Engaging",P2855&lt;&gt;""),'Leia-me'!$B$5-P2855,"")</f>
        <v>143</v>
      </c>
      <c r="V2855" s="25" t="str">
        <f aca="false">IF(O2855&lt;&gt;"Engaging","",IF(U2855&lt;='Leia-me'!$B$6,"Saudável",IF(U2855&lt;='Leia-me'!$B$7,"Esfriando",IF(U2855&lt;='Leia-me'!$B$8,"Última chance","Zumbi"))))</f>
        <v>Zumbi</v>
      </c>
      <c r="W2855" s="25" t="str">
        <f aca="false">IF(O2855="Won",1,IF(O2855="Lost",0,""))</f>
        <v/>
      </c>
      <c r="Y2855" s="25" t="str">
        <f aca="false">IF(E2855="","Sim","")</f>
        <v/>
      </c>
    </row>
    <row r="2856" customFormat="false" ht="15" hidden="false" customHeight="false" outlineLevel="0" collapsed="false">
      <c r="A2856" s="25" t="s">
        <v>3115</v>
      </c>
      <c r="B2856" s="25" t="s">
        <v>67</v>
      </c>
      <c r="C2856" s="25" t="s">
        <v>75</v>
      </c>
      <c r="D2856" s="25" t="s">
        <v>76</v>
      </c>
      <c r="E2856" s="25" t="s">
        <v>191</v>
      </c>
      <c r="F2856" s="25" t="s">
        <v>192</v>
      </c>
      <c r="G2856" s="26" t="n">
        <v>2714.9</v>
      </c>
      <c r="H2856" s="27" t="n">
        <v>2641</v>
      </c>
      <c r="I2856" s="25" t="s">
        <v>147</v>
      </c>
      <c r="J2856" s="25" t="s">
        <v>193</v>
      </c>
      <c r="K2856" s="25" t="n">
        <v>1998</v>
      </c>
      <c r="L2856" s="25" t="s">
        <v>1834</v>
      </c>
      <c r="M2856" s="25" t="s">
        <v>171</v>
      </c>
      <c r="N2856" s="28" t="n">
        <v>4821</v>
      </c>
      <c r="O2856" s="25" t="s">
        <v>55</v>
      </c>
      <c r="P2856" s="29" t="n">
        <v>42957</v>
      </c>
      <c r="Q2856" s="29" t="n">
        <v>43062</v>
      </c>
      <c r="R2856" s="28" t="n">
        <v>0</v>
      </c>
      <c r="S2856" s="28" t="n">
        <f aca="false">IF(O2856="Won",R2856,IF(O2856="Lost",0,N2856))</f>
        <v>0</v>
      </c>
      <c r="T2856" s="30" t="n">
        <f aca="false">IF(AND(P2856&lt;&gt;"",Q2856&lt;&gt;""),Q2856-P2856,"")</f>
        <v>105</v>
      </c>
      <c r="U2856" s="30" t="str">
        <f aca="false">IF(AND(O2856="Engaging",P2856&lt;&gt;""),'Leia-me'!$B$5-P2856,"")</f>
        <v/>
      </c>
      <c r="V2856" s="25" t="str">
        <f aca="false">IF(O2856&lt;&gt;"Engaging","",IF(U2856&lt;='Leia-me'!$B$6,"Saudável",IF(U2856&lt;='Leia-me'!$B$7,"Esfriando",IF(U2856&lt;='Leia-me'!$B$8,"Última chance","Zumbi"))))</f>
        <v/>
      </c>
      <c r="W2856" s="25" t="n">
        <f aca="false">IF(O2856="Won",1,IF(O2856="Lost",0,""))</f>
        <v>0</v>
      </c>
      <c r="X2856" s="25" t="s">
        <v>1835</v>
      </c>
      <c r="Y2856" s="25" t="str">
        <f aca="false">IF(E2856="","Sim","")</f>
        <v/>
      </c>
    </row>
    <row r="2857" customFormat="false" ht="15" hidden="false" customHeight="false" outlineLevel="0" collapsed="false">
      <c r="A2857" s="25" t="s">
        <v>3116</v>
      </c>
      <c r="B2857" s="25" t="s">
        <v>67</v>
      </c>
      <c r="C2857" s="25" t="s">
        <v>75</v>
      </c>
      <c r="D2857" s="25" t="s">
        <v>76</v>
      </c>
      <c r="E2857" s="25" t="s">
        <v>245</v>
      </c>
      <c r="F2857" s="25" t="s">
        <v>185</v>
      </c>
      <c r="G2857" s="26" t="n">
        <v>2938.67</v>
      </c>
      <c r="H2857" s="27" t="n">
        <v>8775</v>
      </c>
      <c r="I2857" s="25" t="s">
        <v>246</v>
      </c>
      <c r="K2857" s="25" t="n">
        <v>1987</v>
      </c>
      <c r="L2857" s="25" t="s">
        <v>186</v>
      </c>
      <c r="M2857" s="25" t="s">
        <v>171</v>
      </c>
      <c r="N2857" s="28" t="n">
        <v>550</v>
      </c>
      <c r="O2857" s="25" t="s">
        <v>54</v>
      </c>
      <c r="P2857" s="29" t="n">
        <v>42958</v>
      </c>
      <c r="Q2857" s="29" t="n">
        <v>43050</v>
      </c>
      <c r="R2857" s="28" t="n">
        <v>526</v>
      </c>
      <c r="S2857" s="28" t="n">
        <f aca="false">IF(O2857="Won",R2857,IF(O2857="Lost",0,N2857))</f>
        <v>526</v>
      </c>
      <c r="T2857" s="30" t="n">
        <f aca="false">IF(AND(P2857&lt;&gt;"",Q2857&lt;&gt;""),Q2857-P2857,"")</f>
        <v>92</v>
      </c>
      <c r="U2857" s="30" t="str">
        <f aca="false">IF(AND(O2857="Engaging",P2857&lt;&gt;""),'Leia-me'!$B$5-P2857,"")</f>
        <v/>
      </c>
      <c r="V2857" s="25" t="str">
        <f aca="false">IF(O2857&lt;&gt;"Engaging","",IF(U2857&lt;='Leia-me'!$B$6,"Saudável",IF(U2857&lt;='Leia-me'!$B$7,"Esfriando",IF(U2857&lt;='Leia-me'!$B$8,"Última chance","Zumbi"))))</f>
        <v/>
      </c>
      <c r="W2857" s="25" t="n">
        <f aca="false">IF(O2857="Won",1,IF(O2857="Lost",0,""))</f>
        <v>1</v>
      </c>
      <c r="Y2857" s="25" t="str">
        <f aca="false">IF(E2857="","Sim","")</f>
        <v/>
      </c>
    </row>
    <row r="2858" customFormat="false" ht="15" hidden="false" customHeight="false" outlineLevel="0" collapsed="false">
      <c r="A2858" s="25" t="s">
        <v>3117</v>
      </c>
      <c r="B2858" s="25" t="s">
        <v>67</v>
      </c>
      <c r="C2858" s="25" t="s">
        <v>75</v>
      </c>
      <c r="D2858" s="25" t="s">
        <v>76</v>
      </c>
      <c r="E2858" s="25" t="s">
        <v>248</v>
      </c>
      <c r="F2858" s="25" t="s">
        <v>211</v>
      </c>
      <c r="G2858" s="26" t="n">
        <v>894.33</v>
      </c>
      <c r="H2858" s="27" t="n">
        <v>1635</v>
      </c>
      <c r="I2858" s="25" t="s">
        <v>249</v>
      </c>
      <c r="K2858" s="25" t="n">
        <v>2007</v>
      </c>
      <c r="L2858" s="25" t="s">
        <v>1834</v>
      </c>
      <c r="M2858" s="25" t="s">
        <v>171</v>
      </c>
      <c r="N2858" s="28" t="n">
        <v>4821</v>
      </c>
      <c r="O2858" s="25" t="s">
        <v>54</v>
      </c>
      <c r="P2858" s="29" t="n">
        <v>42958</v>
      </c>
      <c r="Q2858" s="29" t="n">
        <v>43049</v>
      </c>
      <c r="R2858" s="28" t="n">
        <v>4809</v>
      </c>
      <c r="S2858" s="28" t="n">
        <f aca="false">IF(O2858="Won",R2858,IF(O2858="Lost",0,N2858))</f>
        <v>4809</v>
      </c>
      <c r="T2858" s="30" t="n">
        <f aca="false">IF(AND(P2858&lt;&gt;"",Q2858&lt;&gt;""),Q2858-P2858,"")</f>
        <v>91</v>
      </c>
      <c r="U2858" s="30" t="str">
        <f aca="false">IF(AND(O2858="Engaging",P2858&lt;&gt;""),'Leia-me'!$B$5-P2858,"")</f>
        <v/>
      </c>
      <c r="V2858" s="25" t="str">
        <f aca="false">IF(O2858&lt;&gt;"Engaging","",IF(U2858&lt;='Leia-me'!$B$6,"Saudável",IF(U2858&lt;='Leia-me'!$B$7,"Esfriando",IF(U2858&lt;='Leia-me'!$B$8,"Última chance","Zumbi"))))</f>
        <v/>
      </c>
      <c r="W2858" s="25" t="n">
        <f aca="false">IF(O2858="Won",1,IF(O2858="Lost",0,""))</f>
        <v>1</v>
      </c>
      <c r="X2858" s="25" t="s">
        <v>1835</v>
      </c>
      <c r="Y2858" s="25" t="str">
        <f aca="false">IF(E2858="","Sim","")</f>
        <v/>
      </c>
    </row>
    <row r="2859" customFormat="false" ht="15" hidden="false" customHeight="false" outlineLevel="0" collapsed="false">
      <c r="A2859" s="25" t="s">
        <v>3118</v>
      </c>
      <c r="B2859" s="25" t="s">
        <v>67</v>
      </c>
      <c r="C2859" s="25" t="s">
        <v>75</v>
      </c>
      <c r="D2859" s="25" t="s">
        <v>76</v>
      </c>
      <c r="G2859" s="31"/>
      <c r="H2859" s="32"/>
      <c r="L2859" s="25" t="s">
        <v>186</v>
      </c>
      <c r="M2859" s="25" t="s">
        <v>171</v>
      </c>
      <c r="N2859" s="28" t="n">
        <v>550</v>
      </c>
      <c r="O2859" s="25" t="s">
        <v>56</v>
      </c>
      <c r="P2859" s="29" t="n">
        <v>42961</v>
      </c>
      <c r="Q2859" s="33"/>
      <c r="R2859" s="34"/>
      <c r="S2859" s="28" t="n">
        <f aca="false">IF(O2859="Won",R2859,IF(O2859="Lost",0,N2859))</f>
        <v>550</v>
      </c>
      <c r="T2859" s="30" t="str">
        <f aca="false">IF(AND(P2859&lt;&gt;"",Q2859&lt;&gt;""),Q2859-P2859,"")</f>
        <v/>
      </c>
      <c r="U2859" s="30" t="n">
        <f aca="false">IF(AND(O2859="Engaging",P2859&lt;&gt;""),'Leia-me'!$B$5-P2859,"")</f>
        <v>139</v>
      </c>
      <c r="V2859" s="25" t="str">
        <f aca="false">IF(O2859&lt;&gt;"Engaging","",IF(U2859&lt;='Leia-me'!$B$6,"Saudável",IF(U2859&lt;='Leia-me'!$B$7,"Esfriando",IF(U2859&lt;='Leia-me'!$B$8,"Última chance","Zumbi"))))</f>
        <v>Zumbi</v>
      </c>
      <c r="W2859" s="25" t="str">
        <f aca="false">IF(O2859="Won",1,IF(O2859="Lost",0,""))</f>
        <v/>
      </c>
      <c r="Y2859" s="25" t="str">
        <f aca="false">IF(E2859="","Sim","")</f>
        <v>Sim</v>
      </c>
    </row>
    <row r="2860" customFormat="false" ht="15" hidden="false" customHeight="false" outlineLevel="0" collapsed="false">
      <c r="A2860" s="25" t="s">
        <v>3119</v>
      </c>
      <c r="B2860" s="25" t="s">
        <v>67</v>
      </c>
      <c r="C2860" s="25" t="s">
        <v>75</v>
      </c>
      <c r="D2860" s="25" t="s">
        <v>76</v>
      </c>
      <c r="G2860" s="31"/>
      <c r="H2860" s="32"/>
      <c r="L2860" s="25" t="s">
        <v>170</v>
      </c>
      <c r="M2860" s="25" t="s">
        <v>171</v>
      </c>
      <c r="N2860" s="28" t="n">
        <v>1096</v>
      </c>
      <c r="O2860" s="25" t="s">
        <v>56</v>
      </c>
      <c r="P2860" s="29" t="n">
        <v>42961</v>
      </c>
      <c r="Q2860" s="33"/>
      <c r="R2860" s="34"/>
      <c r="S2860" s="28" t="n">
        <f aca="false">IF(O2860="Won",R2860,IF(O2860="Lost",0,N2860))</f>
        <v>1096</v>
      </c>
      <c r="T2860" s="30" t="str">
        <f aca="false">IF(AND(P2860&lt;&gt;"",Q2860&lt;&gt;""),Q2860-P2860,"")</f>
        <v/>
      </c>
      <c r="U2860" s="30" t="n">
        <f aca="false">IF(AND(O2860="Engaging",P2860&lt;&gt;""),'Leia-me'!$B$5-P2860,"")</f>
        <v>139</v>
      </c>
      <c r="V2860" s="25" t="str">
        <f aca="false">IF(O2860&lt;&gt;"Engaging","",IF(U2860&lt;='Leia-me'!$B$6,"Saudável",IF(U2860&lt;='Leia-me'!$B$7,"Esfriando",IF(U2860&lt;='Leia-me'!$B$8,"Última chance","Zumbi"))))</f>
        <v>Zumbi</v>
      </c>
      <c r="W2860" s="25" t="str">
        <f aca="false">IF(O2860="Won",1,IF(O2860="Lost",0,""))</f>
        <v/>
      </c>
      <c r="Y2860" s="25" t="str">
        <f aca="false">IF(E2860="","Sim","")</f>
        <v>Sim</v>
      </c>
    </row>
    <row r="2861" customFormat="false" ht="15" hidden="false" customHeight="false" outlineLevel="0" collapsed="false">
      <c r="A2861" s="25" t="s">
        <v>3120</v>
      </c>
      <c r="B2861" s="25" t="s">
        <v>67</v>
      </c>
      <c r="C2861" s="25" t="s">
        <v>75</v>
      </c>
      <c r="D2861" s="25" t="s">
        <v>76</v>
      </c>
      <c r="G2861" s="31"/>
      <c r="H2861" s="32"/>
      <c r="L2861" s="25" t="s">
        <v>1834</v>
      </c>
      <c r="M2861" s="25" t="s">
        <v>171</v>
      </c>
      <c r="N2861" s="28" t="n">
        <v>4821</v>
      </c>
      <c r="O2861" s="25" t="s">
        <v>56</v>
      </c>
      <c r="P2861" s="29" t="n">
        <v>42961</v>
      </c>
      <c r="Q2861" s="33"/>
      <c r="R2861" s="34"/>
      <c r="S2861" s="28" t="n">
        <f aca="false">IF(O2861="Won",R2861,IF(O2861="Lost",0,N2861))</f>
        <v>4821</v>
      </c>
      <c r="T2861" s="30" t="str">
        <f aca="false">IF(AND(P2861&lt;&gt;"",Q2861&lt;&gt;""),Q2861-P2861,"")</f>
        <v/>
      </c>
      <c r="U2861" s="30" t="n">
        <f aca="false">IF(AND(O2861="Engaging",P2861&lt;&gt;""),'Leia-me'!$B$5-P2861,"")</f>
        <v>139</v>
      </c>
      <c r="V2861" s="25" t="str">
        <f aca="false">IF(O2861&lt;&gt;"Engaging","",IF(U2861&lt;='Leia-me'!$B$6,"Saudável",IF(U2861&lt;='Leia-me'!$B$7,"Esfriando",IF(U2861&lt;='Leia-me'!$B$8,"Última chance","Zumbi"))))</f>
        <v>Zumbi</v>
      </c>
      <c r="W2861" s="25" t="str">
        <f aca="false">IF(O2861="Won",1,IF(O2861="Lost",0,""))</f>
        <v/>
      </c>
      <c r="X2861" s="25" t="s">
        <v>1835</v>
      </c>
      <c r="Y2861" s="25" t="str">
        <f aca="false">IF(E2861="","Sim","")</f>
        <v>Sim</v>
      </c>
    </row>
    <row r="2862" customFormat="false" ht="15" hidden="false" customHeight="false" outlineLevel="0" collapsed="false">
      <c r="A2862" s="25" t="s">
        <v>3121</v>
      </c>
      <c r="B2862" s="25" t="s">
        <v>67</v>
      </c>
      <c r="C2862" s="25" t="s">
        <v>75</v>
      </c>
      <c r="D2862" s="25" t="s">
        <v>76</v>
      </c>
      <c r="E2862" s="25" t="s">
        <v>158</v>
      </c>
      <c r="F2862" s="25" t="s">
        <v>159</v>
      </c>
      <c r="G2862" s="26" t="n">
        <v>291.27</v>
      </c>
      <c r="H2862" s="27" t="n">
        <v>586</v>
      </c>
      <c r="I2862" s="25" t="s">
        <v>147</v>
      </c>
      <c r="K2862" s="25" t="n">
        <v>1997</v>
      </c>
      <c r="L2862" s="25" t="s">
        <v>148</v>
      </c>
      <c r="M2862" s="25" t="s">
        <v>149</v>
      </c>
      <c r="N2862" s="28" t="n">
        <v>55</v>
      </c>
      <c r="O2862" s="25" t="s">
        <v>54</v>
      </c>
      <c r="P2862" s="29" t="n">
        <v>42962</v>
      </c>
      <c r="Q2862" s="29" t="n">
        <v>43051</v>
      </c>
      <c r="R2862" s="28" t="n">
        <v>57</v>
      </c>
      <c r="S2862" s="28" t="n">
        <f aca="false">IF(O2862="Won",R2862,IF(O2862="Lost",0,N2862))</f>
        <v>57</v>
      </c>
      <c r="T2862" s="30" t="n">
        <f aca="false">IF(AND(P2862&lt;&gt;"",Q2862&lt;&gt;""),Q2862-P2862,"")</f>
        <v>89</v>
      </c>
      <c r="U2862" s="30" t="str">
        <f aca="false">IF(AND(O2862="Engaging",P2862&lt;&gt;""),'Leia-me'!$B$5-P2862,"")</f>
        <v/>
      </c>
      <c r="V2862" s="25" t="str">
        <f aca="false">IF(O2862&lt;&gt;"Engaging","",IF(U2862&lt;='Leia-me'!$B$6,"Saudável",IF(U2862&lt;='Leia-me'!$B$7,"Esfriando",IF(U2862&lt;='Leia-me'!$B$8,"Última chance","Zumbi"))))</f>
        <v/>
      </c>
      <c r="W2862" s="25" t="n">
        <f aca="false">IF(O2862="Won",1,IF(O2862="Lost",0,""))</f>
        <v>1</v>
      </c>
      <c r="Y2862" s="25" t="str">
        <f aca="false">IF(E2862="","Sim","")</f>
        <v/>
      </c>
    </row>
    <row r="2863" customFormat="false" ht="15" hidden="false" customHeight="false" outlineLevel="0" collapsed="false">
      <c r="A2863" s="25" t="s">
        <v>3122</v>
      </c>
      <c r="B2863" s="25" t="s">
        <v>67</v>
      </c>
      <c r="C2863" s="25" t="s">
        <v>75</v>
      </c>
      <c r="D2863" s="25" t="s">
        <v>76</v>
      </c>
      <c r="E2863" s="25" t="s">
        <v>231</v>
      </c>
      <c r="F2863" s="25" t="s">
        <v>168</v>
      </c>
      <c r="G2863" s="26" t="n">
        <v>45.39</v>
      </c>
      <c r="H2863" s="27" t="n">
        <v>100</v>
      </c>
      <c r="I2863" s="25" t="s">
        <v>147</v>
      </c>
      <c r="J2863" s="25" t="s">
        <v>169</v>
      </c>
      <c r="K2863" s="25" t="n">
        <v>2012</v>
      </c>
      <c r="L2863" s="25" t="s">
        <v>1834</v>
      </c>
      <c r="M2863" s="25" t="s">
        <v>171</v>
      </c>
      <c r="N2863" s="28" t="n">
        <v>4821</v>
      </c>
      <c r="O2863" s="25" t="s">
        <v>55</v>
      </c>
      <c r="P2863" s="29" t="n">
        <v>42965</v>
      </c>
      <c r="Q2863" s="29" t="n">
        <v>42972</v>
      </c>
      <c r="R2863" s="28" t="n">
        <v>0</v>
      </c>
      <c r="S2863" s="28" t="n">
        <f aca="false">IF(O2863="Won",R2863,IF(O2863="Lost",0,N2863))</f>
        <v>0</v>
      </c>
      <c r="T2863" s="30" t="n">
        <f aca="false">IF(AND(P2863&lt;&gt;"",Q2863&lt;&gt;""),Q2863-P2863,"")</f>
        <v>7</v>
      </c>
      <c r="U2863" s="30" t="str">
        <f aca="false">IF(AND(O2863="Engaging",P2863&lt;&gt;""),'Leia-me'!$B$5-P2863,"")</f>
        <v/>
      </c>
      <c r="V2863" s="25" t="str">
        <f aca="false">IF(O2863&lt;&gt;"Engaging","",IF(U2863&lt;='Leia-me'!$B$6,"Saudável",IF(U2863&lt;='Leia-me'!$B$7,"Esfriando",IF(U2863&lt;='Leia-me'!$B$8,"Última chance","Zumbi"))))</f>
        <v/>
      </c>
      <c r="W2863" s="25" t="n">
        <f aca="false">IF(O2863="Won",1,IF(O2863="Lost",0,""))</f>
        <v>0</v>
      </c>
      <c r="X2863" s="25" t="s">
        <v>1835</v>
      </c>
      <c r="Y2863" s="25" t="str">
        <f aca="false">IF(E2863="","Sim","")</f>
        <v/>
      </c>
    </row>
    <row r="2864" customFormat="false" ht="15" hidden="false" customHeight="false" outlineLevel="0" collapsed="false">
      <c r="A2864" s="25" t="s">
        <v>3123</v>
      </c>
      <c r="B2864" s="25" t="s">
        <v>67</v>
      </c>
      <c r="C2864" s="25" t="s">
        <v>75</v>
      </c>
      <c r="D2864" s="25" t="s">
        <v>76</v>
      </c>
      <c r="E2864" s="25" t="s">
        <v>198</v>
      </c>
      <c r="F2864" s="25" t="s">
        <v>177</v>
      </c>
      <c r="G2864" s="26" t="n">
        <v>2819.5</v>
      </c>
      <c r="H2864" s="27" t="n">
        <v>7227</v>
      </c>
      <c r="I2864" s="25" t="s">
        <v>147</v>
      </c>
      <c r="J2864" s="25" t="s">
        <v>199</v>
      </c>
      <c r="K2864" s="25" t="n">
        <v>1991</v>
      </c>
      <c r="L2864" s="25" t="s">
        <v>170</v>
      </c>
      <c r="M2864" s="25" t="s">
        <v>171</v>
      </c>
      <c r="N2864" s="28" t="n">
        <v>1096</v>
      </c>
      <c r="O2864" s="25" t="s">
        <v>54</v>
      </c>
      <c r="P2864" s="29" t="n">
        <v>42966</v>
      </c>
      <c r="Q2864" s="29" t="n">
        <v>43070</v>
      </c>
      <c r="R2864" s="28" t="n">
        <v>1148</v>
      </c>
      <c r="S2864" s="28" t="n">
        <f aca="false">IF(O2864="Won",R2864,IF(O2864="Lost",0,N2864))</f>
        <v>1148</v>
      </c>
      <c r="T2864" s="30" t="n">
        <f aca="false">IF(AND(P2864&lt;&gt;"",Q2864&lt;&gt;""),Q2864-P2864,"")</f>
        <v>104</v>
      </c>
      <c r="U2864" s="30" t="str">
        <f aca="false">IF(AND(O2864="Engaging",P2864&lt;&gt;""),'Leia-me'!$B$5-P2864,"")</f>
        <v/>
      </c>
      <c r="V2864" s="25" t="str">
        <f aca="false">IF(O2864&lt;&gt;"Engaging","",IF(U2864&lt;='Leia-me'!$B$6,"Saudável",IF(U2864&lt;='Leia-me'!$B$7,"Esfriando",IF(U2864&lt;='Leia-me'!$B$8,"Última chance","Zumbi"))))</f>
        <v/>
      </c>
      <c r="W2864" s="25" t="n">
        <f aca="false">IF(O2864="Won",1,IF(O2864="Lost",0,""))</f>
        <v>1</v>
      </c>
      <c r="Y2864" s="25" t="str">
        <f aca="false">IF(E2864="","Sim","")</f>
        <v/>
      </c>
    </row>
    <row r="2865" customFormat="false" ht="15" hidden="false" customHeight="false" outlineLevel="0" collapsed="false">
      <c r="A2865" s="25" t="s">
        <v>3124</v>
      </c>
      <c r="B2865" s="25" t="s">
        <v>67</v>
      </c>
      <c r="C2865" s="25" t="s">
        <v>75</v>
      </c>
      <c r="D2865" s="25" t="s">
        <v>76</v>
      </c>
      <c r="E2865" s="25" t="s">
        <v>245</v>
      </c>
      <c r="F2865" s="25" t="s">
        <v>185</v>
      </c>
      <c r="G2865" s="26" t="n">
        <v>2938.67</v>
      </c>
      <c r="H2865" s="27" t="n">
        <v>8775</v>
      </c>
      <c r="I2865" s="25" t="s">
        <v>246</v>
      </c>
      <c r="K2865" s="25" t="n">
        <v>1987</v>
      </c>
      <c r="L2865" s="25" t="s">
        <v>186</v>
      </c>
      <c r="M2865" s="25" t="s">
        <v>171</v>
      </c>
      <c r="N2865" s="28" t="n">
        <v>550</v>
      </c>
      <c r="O2865" s="25" t="s">
        <v>54</v>
      </c>
      <c r="P2865" s="29" t="n">
        <v>42968</v>
      </c>
      <c r="Q2865" s="29" t="n">
        <v>43099</v>
      </c>
      <c r="R2865" s="28" t="n">
        <v>611</v>
      </c>
      <c r="S2865" s="28" t="n">
        <f aca="false">IF(O2865="Won",R2865,IF(O2865="Lost",0,N2865))</f>
        <v>611</v>
      </c>
      <c r="T2865" s="30" t="n">
        <f aca="false">IF(AND(P2865&lt;&gt;"",Q2865&lt;&gt;""),Q2865-P2865,"")</f>
        <v>131</v>
      </c>
      <c r="U2865" s="30" t="str">
        <f aca="false">IF(AND(O2865="Engaging",P2865&lt;&gt;""),'Leia-me'!$B$5-P2865,"")</f>
        <v/>
      </c>
      <c r="V2865" s="25" t="str">
        <f aca="false">IF(O2865&lt;&gt;"Engaging","",IF(U2865&lt;='Leia-me'!$B$6,"Saudável",IF(U2865&lt;='Leia-me'!$B$7,"Esfriando",IF(U2865&lt;='Leia-me'!$B$8,"Última chance","Zumbi"))))</f>
        <v/>
      </c>
      <c r="W2865" s="25" t="n">
        <f aca="false">IF(O2865="Won",1,IF(O2865="Lost",0,""))</f>
        <v>1</v>
      </c>
      <c r="Y2865" s="25" t="str">
        <f aca="false">IF(E2865="","Sim","")</f>
        <v/>
      </c>
    </row>
    <row r="2866" customFormat="false" ht="15" hidden="false" customHeight="false" outlineLevel="0" collapsed="false">
      <c r="A2866" s="25" t="s">
        <v>3125</v>
      </c>
      <c r="B2866" s="25" t="s">
        <v>67</v>
      </c>
      <c r="C2866" s="25" t="s">
        <v>75</v>
      </c>
      <c r="D2866" s="25" t="s">
        <v>76</v>
      </c>
      <c r="E2866" s="25" t="s">
        <v>154</v>
      </c>
      <c r="F2866" s="25" t="s">
        <v>155</v>
      </c>
      <c r="G2866" s="26" t="n">
        <v>86.68</v>
      </c>
      <c r="H2866" s="27" t="n">
        <v>187</v>
      </c>
      <c r="I2866" s="25" t="s">
        <v>147</v>
      </c>
      <c r="J2866" s="25" t="s">
        <v>156</v>
      </c>
      <c r="K2866" s="25" t="n">
        <v>2007</v>
      </c>
      <c r="L2866" s="25" t="s">
        <v>148</v>
      </c>
      <c r="M2866" s="25" t="s">
        <v>149</v>
      </c>
      <c r="N2866" s="28" t="n">
        <v>55</v>
      </c>
      <c r="O2866" s="25" t="s">
        <v>54</v>
      </c>
      <c r="P2866" s="29" t="n">
        <v>42970</v>
      </c>
      <c r="Q2866" s="29" t="n">
        <v>43058</v>
      </c>
      <c r="R2866" s="28" t="n">
        <v>57</v>
      </c>
      <c r="S2866" s="28" t="n">
        <f aca="false">IF(O2866="Won",R2866,IF(O2866="Lost",0,N2866))</f>
        <v>57</v>
      </c>
      <c r="T2866" s="30" t="n">
        <f aca="false">IF(AND(P2866&lt;&gt;"",Q2866&lt;&gt;""),Q2866-P2866,"")</f>
        <v>88</v>
      </c>
      <c r="U2866" s="30" t="str">
        <f aca="false">IF(AND(O2866="Engaging",P2866&lt;&gt;""),'Leia-me'!$B$5-P2866,"")</f>
        <v/>
      </c>
      <c r="V2866" s="25" t="str">
        <f aca="false">IF(O2866&lt;&gt;"Engaging","",IF(U2866&lt;='Leia-me'!$B$6,"Saudável",IF(U2866&lt;='Leia-me'!$B$7,"Esfriando",IF(U2866&lt;='Leia-me'!$B$8,"Última chance","Zumbi"))))</f>
        <v/>
      </c>
      <c r="W2866" s="25" t="n">
        <f aca="false">IF(O2866="Won",1,IF(O2866="Lost",0,""))</f>
        <v>1</v>
      </c>
      <c r="Y2866" s="25" t="str">
        <f aca="false">IF(E2866="","Sim","")</f>
        <v/>
      </c>
    </row>
    <row r="2867" customFormat="false" ht="15" hidden="false" customHeight="false" outlineLevel="0" collapsed="false">
      <c r="A2867" s="25" t="s">
        <v>3126</v>
      </c>
      <c r="B2867" s="25" t="s">
        <v>67</v>
      </c>
      <c r="C2867" s="25" t="s">
        <v>75</v>
      </c>
      <c r="D2867" s="25" t="s">
        <v>76</v>
      </c>
      <c r="E2867" s="25" t="s">
        <v>237</v>
      </c>
      <c r="F2867" s="25" t="s">
        <v>192</v>
      </c>
      <c r="G2867" s="26" t="n">
        <v>4618</v>
      </c>
      <c r="H2867" s="27" t="n">
        <v>10083</v>
      </c>
      <c r="I2867" s="25" t="s">
        <v>147</v>
      </c>
      <c r="K2867" s="25" t="n">
        <v>1982</v>
      </c>
      <c r="L2867" s="25" t="s">
        <v>186</v>
      </c>
      <c r="M2867" s="25" t="s">
        <v>171</v>
      </c>
      <c r="N2867" s="28" t="n">
        <v>550</v>
      </c>
      <c r="O2867" s="25" t="s">
        <v>54</v>
      </c>
      <c r="P2867" s="29" t="n">
        <v>42972</v>
      </c>
      <c r="Q2867" s="29" t="n">
        <v>42983</v>
      </c>
      <c r="R2867" s="28" t="n">
        <v>474</v>
      </c>
      <c r="S2867" s="28" t="n">
        <f aca="false">IF(O2867="Won",R2867,IF(O2867="Lost",0,N2867))</f>
        <v>474</v>
      </c>
      <c r="T2867" s="30" t="n">
        <f aca="false">IF(AND(P2867&lt;&gt;"",Q2867&lt;&gt;""),Q2867-P2867,"")</f>
        <v>11</v>
      </c>
      <c r="U2867" s="30" t="str">
        <f aca="false">IF(AND(O2867="Engaging",P2867&lt;&gt;""),'Leia-me'!$B$5-P2867,"")</f>
        <v/>
      </c>
      <c r="V2867" s="25" t="str">
        <f aca="false">IF(O2867&lt;&gt;"Engaging","",IF(U2867&lt;='Leia-me'!$B$6,"Saudável",IF(U2867&lt;='Leia-me'!$B$7,"Esfriando",IF(U2867&lt;='Leia-me'!$B$8,"Última chance","Zumbi"))))</f>
        <v/>
      </c>
      <c r="W2867" s="25" t="n">
        <f aca="false">IF(O2867="Won",1,IF(O2867="Lost",0,""))</f>
        <v>1</v>
      </c>
      <c r="Y2867" s="25" t="str">
        <f aca="false">IF(E2867="","Sim","")</f>
        <v/>
      </c>
    </row>
    <row r="2868" customFormat="false" ht="15" hidden="false" customHeight="false" outlineLevel="0" collapsed="false">
      <c r="A2868" s="25" t="s">
        <v>3127</v>
      </c>
      <c r="B2868" s="25" t="s">
        <v>67</v>
      </c>
      <c r="C2868" s="25" t="s">
        <v>75</v>
      </c>
      <c r="D2868" s="25" t="s">
        <v>76</v>
      </c>
      <c r="E2868" s="25" t="s">
        <v>248</v>
      </c>
      <c r="F2868" s="25" t="s">
        <v>211</v>
      </c>
      <c r="G2868" s="26" t="n">
        <v>894.33</v>
      </c>
      <c r="H2868" s="27" t="n">
        <v>1635</v>
      </c>
      <c r="I2868" s="25" t="s">
        <v>249</v>
      </c>
      <c r="K2868" s="25" t="n">
        <v>2007</v>
      </c>
      <c r="L2868" s="25" t="s">
        <v>186</v>
      </c>
      <c r="M2868" s="25" t="s">
        <v>171</v>
      </c>
      <c r="N2868" s="28" t="n">
        <v>550</v>
      </c>
      <c r="O2868" s="25" t="s">
        <v>54</v>
      </c>
      <c r="P2868" s="29" t="n">
        <v>42977</v>
      </c>
      <c r="Q2868" s="29" t="n">
        <v>43092</v>
      </c>
      <c r="R2868" s="28" t="n">
        <v>551</v>
      </c>
      <c r="S2868" s="28" t="n">
        <f aca="false">IF(O2868="Won",R2868,IF(O2868="Lost",0,N2868))</f>
        <v>551</v>
      </c>
      <c r="T2868" s="30" t="n">
        <f aca="false">IF(AND(P2868&lt;&gt;"",Q2868&lt;&gt;""),Q2868-P2868,"")</f>
        <v>115</v>
      </c>
      <c r="U2868" s="30" t="str">
        <f aca="false">IF(AND(O2868="Engaging",P2868&lt;&gt;""),'Leia-me'!$B$5-P2868,"")</f>
        <v/>
      </c>
      <c r="V2868" s="25" t="str">
        <f aca="false">IF(O2868&lt;&gt;"Engaging","",IF(U2868&lt;='Leia-me'!$B$6,"Saudável",IF(U2868&lt;='Leia-me'!$B$7,"Esfriando",IF(U2868&lt;='Leia-me'!$B$8,"Última chance","Zumbi"))))</f>
        <v/>
      </c>
      <c r="W2868" s="25" t="n">
        <f aca="false">IF(O2868="Won",1,IF(O2868="Lost",0,""))</f>
        <v>1</v>
      </c>
      <c r="Y2868" s="25" t="str">
        <f aca="false">IF(E2868="","Sim","")</f>
        <v/>
      </c>
    </row>
    <row r="2869" customFormat="false" ht="15" hidden="false" customHeight="false" outlineLevel="0" collapsed="false">
      <c r="A2869" s="25" t="s">
        <v>3128</v>
      </c>
      <c r="B2869" s="25" t="s">
        <v>67</v>
      </c>
      <c r="C2869" s="25" t="s">
        <v>75</v>
      </c>
      <c r="D2869" s="25" t="s">
        <v>76</v>
      </c>
      <c r="E2869" s="25" t="s">
        <v>240</v>
      </c>
      <c r="F2869" s="25" t="s">
        <v>185</v>
      </c>
      <c r="G2869" s="26" t="n">
        <v>1223.72</v>
      </c>
      <c r="H2869" s="27" t="n">
        <v>2497</v>
      </c>
      <c r="I2869" s="25" t="s">
        <v>241</v>
      </c>
      <c r="K2869" s="25" t="n">
        <v>2000</v>
      </c>
      <c r="L2869" s="25" t="s">
        <v>186</v>
      </c>
      <c r="M2869" s="25" t="s">
        <v>171</v>
      </c>
      <c r="N2869" s="28" t="n">
        <v>550</v>
      </c>
      <c r="O2869" s="25" t="s">
        <v>54</v>
      </c>
      <c r="P2869" s="29" t="n">
        <v>42977</v>
      </c>
      <c r="Q2869" s="29" t="n">
        <v>42986</v>
      </c>
      <c r="R2869" s="28" t="n">
        <v>623</v>
      </c>
      <c r="S2869" s="28" t="n">
        <f aca="false">IF(O2869="Won",R2869,IF(O2869="Lost",0,N2869))</f>
        <v>623</v>
      </c>
      <c r="T2869" s="30" t="n">
        <f aca="false">IF(AND(P2869&lt;&gt;"",Q2869&lt;&gt;""),Q2869-P2869,"")</f>
        <v>9</v>
      </c>
      <c r="U2869" s="30" t="str">
        <f aca="false">IF(AND(O2869="Engaging",P2869&lt;&gt;""),'Leia-me'!$B$5-P2869,"")</f>
        <v/>
      </c>
      <c r="V2869" s="25" t="str">
        <f aca="false">IF(O2869&lt;&gt;"Engaging","",IF(U2869&lt;='Leia-me'!$B$6,"Saudável",IF(U2869&lt;='Leia-me'!$B$7,"Esfriando",IF(U2869&lt;='Leia-me'!$B$8,"Última chance","Zumbi"))))</f>
        <v/>
      </c>
      <c r="W2869" s="25" t="n">
        <f aca="false">IF(O2869="Won",1,IF(O2869="Lost",0,""))</f>
        <v>1</v>
      </c>
      <c r="Y2869" s="25" t="str">
        <f aca="false">IF(E2869="","Sim","")</f>
        <v/>
      </c>
    </row>
    <row r="2870" customFormat="false" ht="15" hidden="false" customHeight="false" outlineLevel="0" collapsed="false">
      <c r="A2870" s="25" t="s">
        <v>3129</v>
      </c>
      <c r="B2870" s="25" t="s">
        <v>67</v>
      </c>
      <c r="C2870" s="25" t="s">
        <v>75</v>
      </c>
      <c r="D2870" s="25" t="s">
        <v>76</v>
      </c>
      <c r="E2870" s="25" t="s">
        <v>240</v>
      </c>
      <c r="F2870" s="25" t="s">
        <v>185</v>
      </c>
      <c r="G2870" s="26" t="n">
        <v>1223.72</v>
      </c>
      <c r="H2870" s="27" t="n">
        <v>2497</v>
      </c>
      <c r="I2870" s="25" t="s">
        <v>241</v>
      </c>
      <c r="K2870" s="25" t="n">
        <v>2000</v>
      </c>
      <c r="L2870" s="25" t="s">
        <v>1834</v>
      </c>
      <c r="M2870" s="25" t="s">
        <v>171</v>
      </c>
      <c r="N2870" s="28" t="n">
        <v>4821</v>
      </c>
      <c r="O2870" s="25" t="s">
        <v>55</v>
      </c>
      <c r="P2870" s="29" t="n">
        <v>42978</v>
      </c>
      <c r="Q2870" s="29" t="n">
        <v>43057</v>
      </c>
      <c r="R2870" s="28" t="n">
        <v>0</v>
      </c>
      <c r="S2870" s="28" t="n">
        <f aca="false">IF(O2870="Won",R2870,IF(O2870="Lost",0,N2870))</f>
        <v>0</v>
      </c>
      <c r="T2870" s="30" t="n">
        <f aca="false">IF(AND(P2870&lt;&gt;"",Q2870&lt;&gt;""),Q2870-P2870,"")</f>
        <v>79</v>
      </c>
      <c r="U2870" s="30" t="str">
        <f aca="false">IF(AND(O2870="Engaging",P2870&lt;&gt;""),'Leia-me'!$B$5-P2870,"")</f>
        <v/>
      </c>
      <c r="V2870" s="25" t="str">
        <f aca="false">IF(O2870&lt;&gt;"Engaging","",IF(U2870&lt;='Leia-me'!$B$6,"Saudável",IF(U2870&lt;='Leia-me'!$B$7,"Esfriando",IF(U2870&lt;='Leia-me'!$B$8,"Última chance","Zumbi"))))</f>
        <v/>
      </c>
      <c r="W2870" s="25" t="n">
        <f aca="false">IF(O2870="Won",1,IF(O2870="Lost",0,""))</f>
        <v>0</v>
      </c>
      <c r="X2870" s="25" t="s">
        <v>1835</v>
      </c>
      <c r="Y2870" s="25" t="str">
        <f aca="false">IF(E2870="","Sim","")</f>
        <v/>
      </c>
    </row>
    <row r="2871" customFormat="false" ht="15" hidden="false" customHeight="false" outlineLevel="0" collapsed="false">
      <c r="A2871" s="25" t="s">
        <v>3130</v>
      </c>
      <c r="B2871" s="25" t="s">
        <v>67</v>
      </c>
      <c r="C2871" s="25" t="s">
        <v>75</v>
      </c>
      <c r="D2871" s="25" t="s">
        <v>76</v>
      </c>
      <c r="E2871" s="25" t="s">
        <v>240</v>
      </c>
      <c r="F2871" s="25" t="s">
        <v>185</v>
      </c>
      <c r="G2871" s="26" t="n">
        <v>1223.72</v>
      </c>
      <c r="H2871" s="27" t="n">
        <v>2497</v>
      </c>
      <c r="I2871" s="25" t="s">
        <v>241</v>
      </c>
      <c r="K2871" s="25" t="n">
        <v>2000</v>
      </c>
      <c r="L2871" s="25" t="s">
        <v>186</v>
      </c>
      <c r="M2871" s="25" t="s">
        <v>171</v>
      </c>
      <c r="N2871" s="28" t="n">
        <v>550</v>
      </c>
      <c r="O2871" s="25" t="s">
        <v>54</v>
      </c>
      <c r="P2871" s="29" t="n">
        <v>42978</v>
      </c>
      <c r="Q2871" s="29" t="n">
        <v>43089</v>
      </c>
      <c r="R2871" s="28" t="n">
        <v>525</v>
      </c>
      <c r="S2871" s="28" t="n">
        <f aca="false">IF(O2871="Won",R2871,IF(O2871="Lost",0,N2871))</f>
        <v>525</v>
      </c>
      <c r="T2871" s="30" t="n">
        <f aca="false">IF(AND(P2871&lt;&gt;"",Q2871&lt;&gt;""),Q2871-P2871,"")</f>
        <v>111</v>
      </c>
      <c r="U2871" s="30" t="str">
        <f aca="false">IF(AND(O2871="Engaging",P2871&lt;&gt;""),'Leia-me'!$B$5-P2871,"")</f>
        <v/>
      </c>
      <c r="V2871" s="25" t="str">
        <f aca="false">IF(O2871&lt;&gt;"Engaging","",IF(U2871&lt;='Leia-me'!$B$6,"Saudável",IF(U2871&lt;='Leia-me'!$B$7,"Esfriando",IF(U2871&lt;='Leia-me'!$B$8,"Última chance","Zumbi"))))</f>
        <v/>
      </c>
      <c r="W2871" s="25" t="n">
        <f aca="false">IF(O2871="Won",1,IF(O2871="Lost",0,""))</f>
        <v>1</v>
      </c>
      <c r="Y2871" s="25" t="str">
        <f aca="false">IF(E2871="","Sim","")</f>
        <v/>
      </c>
    </row>
    <row r="2872" customFormat="false" ht="15" hidden="false" customHeight="false" outlineLevel="0" collapsed="false">
      <c r="A2872" s="25" t="s">
        <v>3131</v>
      </c>
      <c r="B2872" s="25" t="s">
        <v>67</v>
      </c>
      <c r="C2872" s="25" t="s">
        <v>75</v>
      </c>
      <c r="D2872" s="25" t="s">
        <v>76</v>
      </c>
      <c r="E2872" s="25" t="s">
        <v>198</v>
      </c>
      <c r="F2872" s="25" t="s">
        <v>177</v>
      </c>
      <c r="G2872" s="26" t="n">
        <v>2819.5</v>
      </c>
      <c r="H2872" s="27" t="n">
        <v>7227</v>
      </c>
      <c r="I2872" s="25" t="s">
        <v>147</v>
      </c>
      <c r="J2872" s="25" t="s">
        <v>199</v>
      </c>
      <c r="K2872" s="25" t="n">
        <v>1991</v>
      </c>
      <c r="L2872" s="25" t="s">
        <v>1834</v>
      </c>
      <c r="M2872" s="25" t="s">
        <v>171</v>
      </c>
      <c r="N2872" s="28" t="n">
        <v>4821</v>
      </c>
      <c r="O2872" s="25" t="s">
        <v>54</v>
      </c>
      <c r="P2872" s="29" t="n">
        <v>42981</v>
      </c>
      <c r="Q2872" s="29" t="n">
        <v>42994</v>
      </c>
      <c r="R2872" s="28" t="n">
        <v>5080</v>
      </c>
      <c r="S2872" s="28" t="n">
        <f aca="false">IF(O2872="Won",R2872,IF(O2872="Lost",0,N2872))</f>
        <v>5080</v>
      </c>
      <c r="T2872" s="30" t="n">
        <f aca="false">IF(AND(P2872&lt;&gt;"",Q2872&lt;&gt;""),Q2872-P2872,"")</f>
        <v>13</v>
      </c>
      <c r="U2872" s="30" t="str">
        <f aca="false">IF(AND(O2872="Engaging",P2872&lt;&gt;""),'Leia-me'!$B$5-P2872,"")</f>
        <v/>
      </c>
      <c r="V2872" s="25" t="str">
        <f aca="false">IF(O2872&lt;&gt;"Engaging","",IF(U2872&lt;='Leia-me'!$B$6,"Saudável",IF(U2872&lt;='Leia-me'!$B$7,"Esfriando",IF(U2872&lt;='Leia-me'!$B$8,"Última chance","Zumbi"))))</f>
        <v/>
      </c>
      <c r="W2872" s="25" t="n">
        <f aca="false">IF(O2872="Won",1,IF(O2872="Lost",0,""))</f>
        <v>1</v>
      </c>
      <c r="X2872" s="25" t="s">
        <v>1835</v>
      </c>
      <c r="Y2872" s="25" t="str">
        <f aca="false">IF(E2872="","Sim","")</f>
        <v/>
      </c>
    </row>
    <row r="2873" customFormat="false" ht="15" hidden="false" customHeight="false" outlineLevel="0" collapsed="false">
      <c r="A2873" s="25" t="s">
        <v>3132</v>
      </c>
      <c r="B2873" s="25" t="s">
        <v>67</v>
      </c>
      <c r="C2873" s="25" t="s">
        <v>75</v>
      </c>
      <c r="D2873" s="25" t="s">
        <v>76</v>
      </c>
      <c r="E2873" s="25" t="s">
        <v>173</v>
      </c>
      <c r="F2873" s="25" t="s">
        <v>146</v>
      </c>
      <c r="G2873" s="26" t="n">
        <v>647.18</v>
      </c>
      <c r="H2873" s="27" t="n">
        <v>1185</v>
      </c>
      <c r="I2873" s="25" t="s">
        <v>174</v>
      </c>
      <c r="K2873" s="25" t="n">
        <v>1986</v>
      </c>
      <c r="L2873" s="25" t="s">
        <v>1834</v>
      </c>
      <c r="M2873" s="25" t="s">
        <v>171</v>
      </c>
      <c r="N2873" s="28" t="n">
        <v>4821</v>
      </c>
      <c r="O2873" s="25" t="s">
        <v>55</v>
      </c>
      <c r="P2873" s="29" t="n">
        <v>42982</v>
      </c>
      <c r="Q2873" s="29" t="n">
        <v>43058</v>
      </c>
      <c r="R2873" s="28" t="n">
        <v>0</v>
      </c>
      <c r="S2873" s="28" t="n">
        <f aca="false">IF(O2873="Won",R2873,IF(O2873="Lost",0,N2873))</f>
        <v>0</v>
      </c>
      <c r="T2873" s="30" t="n">
        <f aca="false">IF(AND(P2873&lt;&gt;"",Q2873&lt;&gt;""),Q2873-P2873,"")</f>
        <v>76</v>
      </c>
      <c r="U2873" s="30" t="str">
        <f aca="false">IF(AND(O2873="Engaging",P2873&lt;&gt;""),'Leia-me'!$B$5-P2873,"")</f>
        <v/>
      </c>
      <c r="V2873" s="25" t="str">
        <f aca="false">IF(O2873&lt;&gt;"Engaging","",IF(U2873&lt;='Leia-me'!$B$6,"Saudável",IF(U2873&lt;='Leia-me'!$B$7,"Esfriando",IF(U2873&lt;='Leia-me'!$B$8,"Última chance","Zumbi"))))</f>
        <v/>
      </c>
      <c r="W2873" s="25" t="n">
        <f aca="false">IF(O2873="Won",1,IF(O2873="Lost",0,""))</f>
        <v>0</v>
      </c>
      <c r="X2873" s="25" t="s">
        <v>1835</v>
      </c>
      <c r="Y2873" s="25" t="str">
        <f aca="false">IF(E2873="","Sim","")</f>
        <v/>
      </c>
    </row>
    <row r="2874" customFormat="false" ht="15" hidden="false" customHeight="false" outlineLevel="0" collapsed="false">
      <c r="A2874" s="25" t="s">
        <v>3133</v>
      </c>
      <c r="B2874" s="25" t="s">
        <v>67</v>
      </c>
      <c r="C2874" s="25" t="s">
        <v>75</v>
      </c>
      <c r="D2874" s="25" t="s">
        <v>76</v>
      </c>
      <c r="E2874" s="25" t="s">
        <v>158</v>
      </c>
      <c r="F2874" s="25" t="s">
        <v>159</v>
      </c>
      <c r="G2874" s="26" t="n">
        <v>291.27</v>
      </c>
      <c r="H2874" s="27" t="n">
        <v>586</v>
      </c>
      <c r="I2874" s="25" t="s">
        <v>147</v>
      </c>
      <c r="K2874" s="25" t="n">
        <v>1997</v>
      </c>
      <c r="L2874" s="25" t="s">
        <v>186</v>
      </c>
      <c r="M2874" s="25" t="s">
        <v>171</v>
      </c>
      <c r="N2874" s="28" t="n">
        <v>550</v>
      </c>
      <c r="O2874" s="25" t="s">
        <v>55</v>
      </c>
      <c r="P2874" s="29" t="n">
        <v>42984</v>
      </c>
      <c r="Q2874" s="29" t="n">
        <v>43058</v>
      </c>
      <c r="R2874" s="28" t="n">
        <v>0</v>
      </c>
      <c r="S2874" s="28" t="n">
        <f aca="false">IF(O2874="Won",R2874,IF(O2874="Lost",0,N2874))</f>
        <v>0</v>
      </c>
      <c r="T2874" s="30" t="n">
        <f aca="false">IF(AND(P2874&lt;&gt;"",Q2874&lt;&gt;""),Q2874-P2874,"")</f>
        <v>74</v>
      </c>
      <c r="U2874" s="30" t="str">
        <f aca="false">IF(AND(O2874="Engaging",P2874&lt;&gt;""),'Leia-me'!$B$5-P2874,"")</f>
        <v/>
      </c>
      <c r="V2874" s="25" t="str">
        <f aca="false">IF(O2874&lt;&gt;"Engaging","",IF(U2874&lt;='Leia-me'!$B$6,"Saudável",IF(U2874&lt;='Leia-me'!$B$7,"Esfriando",IF(U2874&lt;='Leia-me'!$B$8,"Última chance","Zumbi"))))</f>
        <v/>
      </c>
      <c r="W2874" s="25" t="n">
        <f aca="false">IF(O2874="Won",1,IF(O2874="Lost",0,""))</f>
        <v>0</v>
      </c>
      <c r="Y2874" s="25" t="str">
        <f aca="false">IF(E2874="","Sim","")</f>
        <v/>
      </c>
    </row>
    <row r="2875" customFormat="false" ht="15" hidden="false" customHeight="false" outlineLevel="0" collapsed="false">
      <c r="A2875" s="25" t="s">
        <v>3134</v>
      </c>
      <c r="B2875" s="25" t="s">
        <v>67</v>
      </c>
      <c r="C2875" s="25" t="s">
        <v>75</v>
      </c>
      <c r="D2875" s="25" t="s">
        <v>76</v>
      </c>
      <c r="E2875" s="25" t="s">
        <v>225</v>
      </c>
      <c r="F2875" s="25" t="s">
        <v>211</v>
      </c>
      <c r="G2875" s="26" t="n">
        <v>1376.8</v>
      </c>
      <c r="H2875" s="27" t="n">
        <v>1165</v>
      </c>
      <c r="I2875" s="25" t="s">
        <v>226</v>
      </c>
      <c r="K2875" s="25" t="n">
        <v>1988</v>
      </c>
      <c r="L2875" s="25" t="s">
        <v>186</v>
      </c>
      <c r="M2875" s="25" t="s">
        <v>171</v>
      </c>
      <c r="N2875" s="28" t="n">
        <v>550</v>
      </c>
      <c r="O2875" s="25" t="s">
        <v>54</v>
      </c>
      <c r="P2875" s="29" t="n">
        <v>42984</v>
      </c>
      <c r="Q2875" s="29" t="n">
        <v>43046</v>
      </c>
      <c r="R2875" s="28" t="n">
        <v>532</v>
      </c>
      <c r="S2875" s="28" t="n">
        <f aca="false">IF(O2875="Won",R2875,IF(O2875="Lost",0,N2875))</f>
        <v>532</v>
      </c>
      <c r="T2875" s="30" t="n">
        <f aca="false">IF(AND(P2875&lt;&gt;"",Q2875&lt;&gt;""),Q2875-P2875,"")</f>
        <v>62</v>
      </c>
      <c r="U2875" s="30" t="str">
        <f aca="false">IF(AND(O2875="Engaging",P2875&lt;&gt;""),'Leia-me'!$B$5-P2875,"")</f>
        <v/>
      </c>
      <c r="V2875" s="25" t="str">
        <f aca="false">IF(O2875&lt;&gt;"Engaging","",IF(U2875&lt;='Leia-me'!$B$6,"Saudável",IF(U2875&lt;='Leia-me'!$B$7,"Esfriando",IF(U2875&lt;='Leia-me'!$B$8,"Última chance","Zumbi"))))</f>
        <v/>
      </c>
      <c r="W2875" s="25" t="n">
        <f aca="false">IF(O2875="Won",1,IF(O2875="Lost",0,""))</f>
        <v>1</v>
      </c>
      <c r="Y2875" s="25" t="str">
        <f aca="false">IF(E2875="","Sim","")</f>
        <v/>
      </c>
    </row>
    <row r="2876" customFormat="false" ht="15" hidden="false" customHeight="false" outlineLevel="0" collapsed="false">
      <c r="A2876" s="25" t="s">
        <v>3135</v>
      </c>
      <c r="B2876" s="25" t="s">
        <v>67</v>
      </c>
      <c r="C2876" s="25" t="s">
        <v>75</v>
      </c>
      <c r="D2876" s="25" t="s">
        <v>76</v>
      </c>
      <c r="E2876" s="25" t="s">
        <v>173</v>
      </c>
      <c r="F2876" s="25" t="s">
        <v>146</v>
      </c>
      <c r="G2876" s="26" t="n">
        <v>647.18</v>
      </c>
      <c r="H2876" s="27" t="n">
        <v>1185</v>
      </c>
      <c r="I2876" s="25" t="s">
        <v>174</v>
      </c>
      <c r="K2876" s="25" t="n">
        <v>1986</v>
      </c>
      <c r="L2876" s="25" t="s">
        <v>186</v>
      </c>
      <c r="M2876" s="25" t="s">
        <v>171</v>
      </c>
      <c r="N2876" s="28" t="n">
        <v>550</v>
      </c>
      <c r="O2876" s="25" t="s">
        <v>54</v>
      </c>
      <c r="P2876" s="29" t="n">
        <v>42985</v>
      </c>
      <c r="Q2876" s="29" t="n">
        <v>42996</v>
      </c>
      <c r="R2876" s="28" t="n">
        <v>585</v>
      </c>
      <c r="S2876" s="28" t="n">
        <f aca="false">IF(O2876="Won",R2876,IF(O2876="Lost",0,N2876))</f>
        <v>585</v>
      </c>
      <c r="T2876" s="30" t="n">
        <f aca="false">IF(AND(P2876&lt;&gt;"",Q2876&lt;&gt;""),Q2876-P2876,"")</f>
        <v>11</v>
      </c>
      <c r="U2876" s="30" t="str">
        <f aca="false">IF(AND(O2876="Engaging",P2876&lt;&gt;""),'Leia-me'!$B$5-P2876,"")</f>
        <v/>
      </c>
      <c r="V2876" s="25" t="str">
        <f aca="false">IF(O2876&lt;&gt;"Engaging","",IF(U2876&lt;='Leia-me'!$B$6,"Saudável",IF(U2876&lt;='Leia-me'!$B$7,"Esfriando",IF(U2876&lt;='Leia-me'!$B$8,"Última chance","Zumbi"))))</f>
        <v/>
      </c>
      <c r="W2876" s="25" t="n">
        <f aca="false">IF(O2876="Won",1,IF(O2876="Lost",0,""))</f>
        <v>1</v>
      </c>
      <c r="Y2876" s="25" t="str">
        <f aca="false">IF(E2876="","Sim","")</f>
        <v/>
      </c>
    </row>
    <row r="2877" customFormat="false" ht="15" hidden="false" customHeight="false" outlineLevel="0" collapsed="false">
      <c r="A2877" s="25" t="s">
        <v>3136</v>
      </c>
      <c r="B2877" s="25" t="s">
        <v>67</v>
      </c>
      <c r="C2877" s="25" t="s">
        <v>75</v>
      </c>
      <c r="D2877" s="25" t="s">
        <v>76</v>
      </c>
      <c r="E2877" s="25" t="s">
        <v>151</v>
      </c>
      <c r="F2877" s="25" t="s">
        <v>146</v>
      </c>
      <c r="G2877" s="26" t="n">
        <v>587.34</v>
      </c>
      <c r="H2877" s="27" t="n">
        <v>1356</v>
      </c>
      <c r="I2877" s="25" t="s">
        <v>152</v>
      </c>
      <c r="K2877" s="25" t="n">
        <v>2012</v>
      </c>
      <c r="L2877" s="25" t="s">
        <v>186</v>
      </c>
      <c r="M2877" s="25" t="s">
        <v>171</v>
      </c>
      <c r="N2877" s="28" t="n">
        <v>550</v>
      </c>
      <c r="O2877" s="25" t="s">
        <v>55</v>
      </c>
      <c r="P2877" s="29" t="n">
        <v>42986</v>
      </c>
      <c r="Q2877" s="29" t="n">
        <v>43043</v>
      </c>
      <c r="R2877" s="28" t="n">
        <v>0</v>
      </c>
      <c r="S2877" s="28" t="n">
        <f aca="false">IF(O2877="Won",R2877,IF(O2877="Lost",0,N2877))</f>
        <v>0</v>
      </c>
      <c r="T2877" s="30" t="n">
        <f aca="false">IF(AND(P2877&lt;&gt;"",Q2877&lt;&gt;""),Q2877-P2877,"")</f>
        <v>57</v>
      </c>
      <c r="U2877" s="30" t="str">
        <f aca="false">IF(AND(O2877="Engaging",P2877&lt;&gt;""),'Leia-me'!$B$5-P2877,"")</f>
        <v/>
      </c>
      <c r="V2877" s="25" t="str">
        <f aca="false">IF(O2877&lt;&gt;"Engaging","",IF(U2877&lt;='Leia-me'!$B$6,"Saudável",IF(U2877&lt;='Leia-me'!$B$7,"Esfriando",IF(U2877&lt;='Leia-me'!$B$8,"Última chance","Zumbi"))))</f>
        <v/>
      </c>
      <c r="W2877" s="25" t="n">
        <f aca="false">IF(O2877="Won",1,IF(O2877="Lost",0,""))</f>
        <v>0</v>
      </c>
      <c r="Y2877" s="25" t="str">
        <f aca="false">IF(E2877="","Sim","")</f>
        <v/>
      </c>
    </row>
    <row r="2878" customFormat="false" ht="15" hidden="false" customHeight="false" outlineLevel="0" collapsed="false">
      <c r="A2878" s="25" t="s">
        <v>3137</v>
      </c>
      <c r="B2878" s="25" t="s">
        <v>67</v>
      </c>
      <c r="C2878" s="25" t="s">
        <v>75</v>
      </c>
      <c r="D2878" s="25" t="s">
        <v>76</v>
      </c>
      <c r="E2878" s="25" t="s">
        <v>167</v>
      </c>
      <c r="F2878" s="25" t="s">
        <v>168</v>
      </c>
      <c r="G2878" s="26" t="n">
        <v>2173.98</v>
      </c>
      <c r="H2878" s="27" t="n">
        <v>2928</v>
      </c>
      <c r="I2878" s="25" t="s">
        <v>147</v>
      </c>
      <c r="J2878" s="25" t="s">
        <v>169</v>
      </c>
      <c r="K2878" s="25" t="n">
        <v>1995</v>
      </c>
      <c r="L2878" s="25" t="s">
        <v>186</v>
      </c>
      <c r="M2878" s="25" t="s">
        <v>171</v>
      </c>
      <c r="N2878" s="28" t="n">
        <v>550</v>
      </c>
      <c r="O2878" s="25" t="s">
        <v>55</v>
      </c>
      <c r="P2878" s="29" t="n">
        <v>42988</v>
      </c>
      <c r="Q2878" s="29" t="n">
        <v>43056</v>
      </c>
      <c r="R2878" s="28" t="n">
        <v>0</v>
      </c>
      <c r="S2878" s="28" t="n">
        <f aca="false">IF(O2878="Won",R2878,IF(O2878="Lost",0,N2878))</f>
        <v>0</v>
      </c>
      <c r="T2878" s="30" t="n">
        <f aca="false">IF(AND(P2878&lt;&gt;"",Q2878&lt;&gt;""),Q2878-P2878,"")</f>
        <v>68</v>
      </c>
      <c r="U2878" s="30" t="str">
        <f aca="false">IF(AND(O2878="Engaging",P2878&lt;&gt;""),'Leia-me'!$B$5-P2878,"")</f>
        <v/>
      </c>
      <c r="V2878" s="25" t="str">
        <f aca="false">IF(O2878&lt;&gt;"Engaging","",IF(U2878&lt;='Leia-me'!$B$6,"Saudável",IF(U2878&lt;='Leia-me'!$B$7,"Esfriando",IF(U2878&lt;='Leia-me'!$B$8,"Última chance","Zumbi"))))</f>
        <v/>
      </c>
      <c r="W2878" s="25" t="n">
        <f aca="false">IF(O2878="Won",1,IF(O2878="Lost",0,""))</f>
        <v>0</v>
      </c>
      <c r="Y2878" s="25" t="str">
        <f aca="false">IF(E2878="","Sim","")</f>
        <v/>
      </c>
    </row>
    <row r="2879" customFormat="false" ht="15" hidden="false" customHeight="false" outlineLevel="0" collapsed="false">
      <c r="A2879" s="25" t="s">
        <v>3138</v>
      </c>
      <c r="B2879" s="25" t="s">
        <v>67</v>
      </c>
      <c r="C2879" s="25" t="s">
        <v>75</v>
      </c>
      <c r="D2879" s="25" t="s">
        <v>76</v>
      </c>
      <c r="E2879" s="25" t="s">
        <v>195</v>
      </c>
      <c r="F2879" s="25" t="s">
        <v>185</v>
      </c>
      <c r="G2879" s="26" t="n">
        <v>8170.38</v>
      </c>
      <c r="H2879" s="27" t="n">
        <v>16499</v>
      </c>
      <c r="I2879" s="25" t="s">
        <v>196</v>
      </c>
      <c r="K2879" s="25" t="n">
        <v>1997</v>
      </c>
      <c r="L2879" s="25" t="s">
        <v>186</v>
      </c>
      <c r="M2879" s="25" t="s">
        <v>171</v>
      </c>
      <c r="N2879" s="28" t="n">
        <v>550</v>
      </c>
      <c r="O2879" s="25" t="s">
        <v>55</v>
      </c>
      <c r="P2879" s="29" t="n">
        <v>42988</v>
      </c>
      <c r="Q2879" s="29" t="n">
        <v>43073</v>
      </c>
      <c r="R2879" s="28" t="n">
        <v>0</v>
      </c>
      <c r="S2879" s="28" t="n">
        <f aca="false">IF(O2879="Won",R2879,IF(O2879="Lost",0,N2879))</f>
        <v>0</v>
      </c>
      <c r="T2879" s="30" t="n">
        <f aca="false">IF(AND(P2879&lt;&gt;"",Q2879&lt;&gt;""),Q2879-P2879,"")</f>
        <v>85</v>
      </c>
      <c r="U2879" s="30" t="str">
        <f aca="false">IF(AND(O2879="Engaging",P2879&lt;&gt;""),'Leia-me'!$B$5-P2879,"")</f>
        <v/>
      </c>
      <c r="V2879" s="25" t="str">
        <f aca="false">IF(O2879&lt;&gt;"Engaging","",IF(U2879&lt;='Leia-me'!$B$6,"Saudável",IF(U2879&lt;='Leia-me'!$B$7,"Esfriando",IF(U2879&lt;='Leia-me'!$B$8,"Última chance","Zumbi"))))</f>
        <v/>
      </c>
      <c r="W2879" s="25" t="n">
        <f aca="false">IF(O2879="Won",1,IF(O2879="Lost",0,""))</f>
        <v>0</v>
      </c>
      <c r="Y2879" s="25" t="str">
        <f aca="false">IF(E2879="","Sim","")</f>
        <v/>
      </c>
    </row>
    <row r="2880" customFormat="false" ht="15" hidden="false" customHeight="false" outlineLevel="0" collapsed="false">
      <c r="A2880" s="25" t="s">
        <v>3139</v>
      </c>
      <c r="B2880" s="25" t="s">
        <v>67</v>
      </c>
      <c r="C2880" s="25" t="s">
        <v>75</v>
      </c>
      <c r="D2880" s="25" t="s">
        <v>76</v>
      </c>
      <c r="E2880" s="25" t="s">
        <v>184</v>
      </c>
      <c r="F2880" s="25" t="s">
        <v>185</v>
      </c>
      <c r="G2880" s="26" t="n">
        <v>1520.66</v>
      </c>
      <c r="H2880" s="27" t="n">
        <v>1806</v>
      </c>
      <c r="I2880" s="25" t="s">
        <v>147</v>
      </c>
      <c r="K2880" s="25" t="n">
        <v>2005</v>
      </c>
      <c r="L2880" s="25" t="s">
        <v>186</v>
      </c>
      <c r="M2880" s="25" t="s">
        <v>171</v>
      </c>
      <c r="N2880" s="28" t="n">
        <v>550</v>
      </c>
      <c r="O2880" s="25" t="s">
        <v>54</v>
      </c>
      <c r="P2880" s="29" t="n">
        <v>42990</v>
      </c>
      <c r="Q2880" s="29" t="n">
        <v>42997</v>
      </c>
      <c r="R2880" s="28" t="n">
        <v>530</v>
      </c>
      <c r="S2880" s="28" t="n">
        <f aca="false">IF(O2880="Won",R2880,IF(O2880="Lost",0,N2880))</f>
        <v>530</v>
      </c>
      <c r="T2880" s="30" t="n">
        <f aca="false">IF(AND(P2880&lt;&gt;"",Q2880&lt;&gt;""),Q2880-P2880,"")</f>
        <v>7</v>
      </c>
      <c r="U2880" s="30" t="str">
        <f aca="false">IF(AND(O2880="Engaging",P2880&lt;&gt;""),'Leia-me'!$B$5-P2880,"")</f>
        <v/>
      </c>
      <c r="V2880" s="25" t="str">
        <f aca="false">IF(O2880&lt;&gt;"Engaging","",IF(U2880&lt;='Leia-me'!$B$6,"Saudável",IF(U2880&lt;='Leia-me'!$B$7,"Esfriando",IF(U2880&lt;='Leia-me'!$B$8,"Última chance","Zumbi"))))</f>
        <v/>
      </c>
      <c r="W2880" s="25" t="n">
        <f aca="false">IF(O2880="Won",1,IF(O2880="Lost",0,""))</f>
        <v>1</v>
      </c>
      <c r="Y2880" s="25" t="str">
        <f aca="false">IF(E2880="","Sim","")</f>
        <v/>
      </c>
    </row>
    <row r="2881" customFormat="false" ht="15" hidden="false" customHeight="false" outlineLevel="0" collapsed="false">
      <c r="A2881" s="25" t="s">
        <v>3140</v>
      </c>
      <c r="B2881" s="25" t="s">
        <v>67</v>
      </c>
      <c r="C2881" s="25" t="s">
        <v>75</v>
      </c>
      <c r="D2881" s="25" t="s">
        <v>76</v>
      </c>
      <c r="E2881" s="25" t="s">
        <v>154</v>
      </c>
      <c r="F2881" s="25" t="s">
        <v>155</v>
      </c>
      <c r="G2881" s="26" t="n">
        <v>86.68</v>
      </c>
      <c r="H2881" s="27" t="n">
        <v>187</v>
      </c>
      <c r="I2881" s="25" t="s">
        <v>147</v>
      </c>
      <c r="J2881" s="25" t="s">
        <v>156</v>
      </c>
      <c r="K2881" s="25" t="n">
        <v>2007</v>
      </c>
      <c r="L2881" s="25" t="s">
        <v>170</v>
      </c>
      <c r="M2881" s="25" t="s">
        <v>171</v>
      </c>
      <c r="N2881" s="28" t="n">
        <v>1096</v>
      </c>
      <c r="O2881" s="25" t="s">
        <v>54</v>
      </c>
      <c r="P2881" s="29" t="n">
        <v>42990</v>
      </c>
      <c r="Q2881" s="29" t="n">
        <v>43085</v>
      </c>
      <c r="R2881" s="28" t="n">
        <v>1066</v>
      </c>
      <c r="S2881" s="28" t="n">
        <f aca="false">IF(O2881="Won",R2881,IF(O2881="Lost",0,N2881))</f>
        <v>1066</v>
      </c>
      <c r="T2881" s="30" t="n">
        <f aca="false">IF(AND(P2881&lt;&gt;"",Q2881&lt;&gt;""),Q2881-P2881,"")</f>
        <v>95</v>
      </c>
      <c r="U2881" s="30" t="str">
        <f aca="false">IF(AND(O2881="Engaging",P2881&lt;&gt;""),'Leia-me'!$B$5-P2881,"")</f>
        <v/>
      </c>
      <c r="V2881" s="25" t="str">
        <f aca="false">IF(O2881&lt;&gt;"Engaging","",IF(U2881&lt;='Leia-me'!$B$6,"Saudável",IF(U2881&lt;='Leia-me'!$B$7,"Esfriando",IF(U2881&lt;='Leia-me'!$B$8,"Última chance","Zumbi"))))</f>
        <v/>
      </c>
      <c r="W2881" s="25" t="n">
        <f aca="false">IF(O2881="Won",1,IF(O2881="Lost",0,""))</f>
        <v>1</v>
      </c>
      <c r="Y2881" s="25" t="str">
        <f aca="false">IF(E2881="","Sim","")</f>
        <v/>
      </c>
    </row>
    <row r="2882" customFormat="false" ht="15" hidden="false" customHeight="false" outlineLevel="0" collapsed="false">
      <c r="A2882" s="25" t="s">
        <v>3141</v>
      </c>
      <c r="B2882" s="25" t="s">
        <v>67</v>
      </c>
      <c r="C2882" s="25" t="s">
        <v>75</v>
      </c>
      <c r="D2882" s="25" t="s">
        <v>76</v>
      </c>
      <c r="E2882" s="25" t="s">
        <v>210</v>
      </c>
      <c r="F2882" s="25" t="s">
        <v>211</v>
      </c>
      <c r="G2882" s="26" t="n">
        <v>718.62</v>
      </c>
      <c r="H2882" s="27" t="n">
        <v>2448</v>
      </c>
      <c r="I2882" s="25" t="s">
        <v>147</v>
      </c>
      <c r="K2882" s="25" t="n">
        <v>2001</v>
      </c>
      <c r="L2882" s="25" t="s">
        <v>148</v>
      </c>
      <c r="M2882" s="25" t="s">
        <v>149</v>
      </c>
      <c r="N2882" s="28" t="n">
        <v>55</v>
      </c>
      <c r="O2882" s="25" t="s">
        <v>54</v>
      </c>
      <c r="P2882" s="29" t="n">
        <v>42990</v>
      </c>
      <c r="Q2882" s="29" t="n">
        <v>43087</v>
      </c>
      <c r="R2882" s="28" t="n">
        <v>64</v>
      </c>
      <c r="S2882" s="28" t="n">
        <f aca="false">IF(O2882="Won",R2882,IF(O2882="Lost",0,N2882))</f>
        <v>64</v>
      </c>
      <c r="T2882" s="30" t="n">
        <f aca="false">IF(AND(P2882&lt;&gt;"",Q2882&lt;&gt;""),Q2882-P2882,"")</f>
        <v>97</v>
      </c>
      <c r="U2882" s="30" t="str">
        <f aca="false">IF(AND(O2882="Engaging",P2882&lt;&gt;""),'Leia-me'!$B$5-P2882,"")</f>
        <v/>
      </c>
      <c r="V2882" s="25" t="str">
        <f aca="false">IF(O2882&lt;&gt;"Engaging","",IF(U2882&lt;='Leia-me'!$B$6,"Saudável",IF(U2882&lt;='Leia-me'!$B$7,"Esfriando",IF(U2882&lt;='Leia-me'!$B$8,"Última chance","Zumbi"))))</f>
        <v/>
      </c>
      <c r="W2882" s="25" t="n">
        <f aca="false">IF(O2882="Won",1,IF(O2882="Lost",0,""))</f>
        <v>1</v>
      </c>
      <c r="Y2882" s="25" t="str">
        <f aca="false">IF(E2882="","Sim","")</f>
        <v/>
      </c>
    </row>
    <row r="2883" customFormat="false" ht="15" hidden="false" customHeight="false" outlineLevel="0" collapsed="false">
      <c r="A2883" s="25" t="s">
        <v>3142</v>
      </c>
      <c r="B2883" s="25" t="s">
        <v>67</v>
      </c>
      <c r="C2883" s="25" t="s">
        <v>75</v>
      </c>
      <c r="D2883" s="25" t="s">
        <v>76</v>
      </c>
      <c r="E2883" s="25" t="s">
        <v>245</v>
      </c>
      <c r="F2883" s="25" t="s">
        <v>185</v>
      </c>
      <c r="G2883" s="26" t="n">
        <v>2938.67</v>
      </c>
      <c r="H2883" s="27" t="n">
        <v>8775</v>
      </c>
      <c r="I2883" s="25" t="s">
        <v>246</v>
      </c>
      <c r="K2883" s="25" t="n">
        <v>1987</v>
      </c>
      <c r="L2883" s="25" t="s">
        <v>148</v>
      </c>
      <c r="M2883" s="25" t="s">
        <v>149</v>
      </c>
      <c r="N2883" s="28" t="n">
        <v>55</v>
      </c>
      <c r="O2883" s="25" t="s">
        <v>54</v>
      </c>
      <c r="P2883" s="29" t="n">
        <v>42990</v>
      </c>
      <c r="Q2883" s="29" t="n">
        <v>43094</v>
      </c>
      <c r="R2883" s="28" t="n">
        <v>59</v>
      </c>
      <c r="S2883" s="28" t="n">
        <f aca="false">IF(O2883="Won",R2883,IF(O2883="Lost",0,N2883))</f>
        <v>59</v>
      </c>
      <c r="T2883" s="30" t="n">
        <f aca="false">IF(AND(P2883&lt;&gt;"",Q2883&lt;&gt;""),Q2883-P2883,"")</f>
        <v>104</v>
      </c>
      <c r="U2883" s="30" t="str">
        <f aca="false">IF(AND(O2883="Engaging",P2883&lt;&gt;""),'Leia-me'!$B$5-P2883,"")</f>
        <v/>
      </c>
      <c r="V2883" s="25" t="str">
        <f aca="false">IF(O2883&lt;&gt;"Engaging","",IF(U2883&lt;='Leia-me'!$B$6,"Saudável",IF(U2883&lt;='Leia-me'!$B$7,"Esfriando",IF(U2883&lt;='Leia-me'!$B$8,"Última chance","Zumbi"))))</f>
        <v/>
      </c>
      <c r="W2883" s="25" t="n">
        <f aca="false">IF(O2883="Won",1,IF(O2883="Lost",0,""))</f>
        <v>1</v>
      </c>
      <c r="Y2883" s="25" t="str">
        <f aca="false">IF(E2883="","Sim","")</f>
        <v/>
      </c>
    </row>
    <row r="2884" customFormat="false" ht="15" hidden="false" customHeight="false" outlineLevel="0" collapsed="false">
      <c r="A2884" s="25" t="s">
        <v>3143</v>
      </c>
      <c r="B2884" s="25" t="s">
        <v>67</v>
      </c>
      <c r="C2884" s="25" t="s">
        <v>75</v>
      </c>
      <c r="D2884" s="25" t="s">
        <v>76</v>
      </c>
      <c r="E2884" s="25" t="s">
        <v>176</v>
      </c>
      <c r="F2884" s="25" t="s">
        <v>177</v>
      </c>
      <c r="G2884" s="26" t="n">
        <v>1698.2</v>
      </c>
      <c r="H2884" s="27" t="n">
        <v>3798</v>
      </c>
      <c r="I2884" s="25" t="s">
        <v>147</v>
      </c>
      <c r="K2884" s="25" t="n">
        <v>1987</v>
      </c>
      <c r="L2884" s="25" t="s">
        <v>186</v>
      </c>
      <c r="M2884" s="25" t="s">
        <v>171</v>
      </c>
      <c r="N2884" s="28" t="n">
        <v>550</v>
      </c>
      <c r="O2884" s="25" t="s">
        <v>55</v>
      </c>
      <c r="P2884" s="29" t="n">
        <v>42994</v>
      </c>
      <c r="Q2884" s="29" t="n">
        <v>43058</v>
      </c>
      <c r="R2884" s="28" t="n">
        <v>0</v>
      </c>
      <c r="S2884" s="28" t="n">
        <f aca="false">IF(O2884="Won",R2884,IF(O2884="Lost",0,N2884))</f>
        <v>0</v>
      </c>
      <c r="T2884" s="30" t="n">
        <f aca="false">IF(AND(P2884&lt;&gt;"",Q2884&lt;&gt;""),Q2884-P2884,"")</f>
        <v>64</v>
      </c>
      <c r="U2884" s="30" t="str">
        <f aca="false">IF(AND(O2884="Engaging",P2884&lt;&gt;""),'Leia-me'!$B$5-P2884,"")</f>
        <v/>
      </c>
      <c r="V2884" s="25" t="str">
        <f aca="false">IF(O2884&lt;&gt;"Engaging","",IF(U2884&lt;='Leia-me'!$B$6,"Saudável",IF(U2884&lt;='Leia-me'!$B$7,"Esfriando",IF(U2884&lt;='Leia-me'!$B$8,"Última chance","Zumbi"))))</f>
        <v/>
      </c>
      <c r="W2884" s="25" t="n">
        <f aca="false">IF(O2884="Won",1,IF(O2884="Lost",0,""))</f>
        <v>0</v>
      </c>
      <c r="Y2884" s="25" t="str">
        <f aca="false">IF(E2884="","Sim","")</f>
        <v/>
      </c>
    </row>
    <row r="2885" customFormat="false" ht="15" hidden="false" customHeight="false" outlineLevel="0" collapsed="false">
      <c r="A2885" s="25" t="s">
        <v>3144</v>
      </c>
      <c r="B2885" s="25" t="s">
        <v>67</v>
      </c>
      <c r="C2885" s="25" t="s">
        <v>75</v>
      </c>
      <c r="D2885" s="25" t="s">
        <v>76</v>
      </c>
      <c r="E2885" s="25" t="s">
        <v>225</v>
      </c>
      <c r="F2885" s="25" t="s">
        <v>211</v>
      </c>
      <c r="G2885" s="26" t="n">
        <v>1376.8</v>
      </c>
      <c r="H2885" s="27" t="n">
        <v>1165</v>
      </c>
      <c r="I2885" s="25" t="s">
        <v>226</v>
      </c>
      <c r="K2885" s="25" t="n">
        <v>1988</v>
      </c>
      <c r="L2885" s="25" t="s">
        <v>186</v>
      </c>
      <c r="M2885" s="25" t="s">
        <v>171</v>
      </c>
      <c r="N2885" s="28" t="n">
        <v>550</v>
      </c>
      <c r="O2885" s="25" t="s">
        <v>55</v>
      </c>
      <c r="P2885" s="29" t="n">
        <v>42994</v>
      </c>
      <c r="Q2885" s="29" t="n">
        <v>43065</v>
      </c>
      <c r="R2885" s="28" t="n">
        <v>0</v>
      </c>
      <c r="S2885" s="28" t="n">
        <f aca="false">IF(O2885="Won",R2885,IF(O2885="Lost",0,N2885))</f>
        <v>0</v>
      </c>
      <c r="T2885" s="30" t="n">
        <f aca="false">IF(AND(P2885&lt;&gt;"",Q2885&lt;&gt;""),Q2885-P2885,"")</f>
        <v>71</v>
      </c>
      <c r="U2885" s="30" t="str">
        <f aca="false">IF(AND(O2885="Engaging",P2885&lt;&gt;""),'Leia-me'!$B$5-P2885,"")</f>
        <v/>
      </c>
      <c r="V2885" s="25" t="str">
        <f aca="false">IF(O2885&lt;&gt;"Engaging","",IF(U2885&lt;='Leia-me'!$B$6,"Saudável",IF(U2885&lt;='Leia-me'!$B$7,"Esfriando",IF(U2885&lt;='Leia-me'!$B$8,"Última chance","Zumbi"))))</f>
        <v/>
      </c>
      <c r="W2885" s="25" t="n">
        <f aca="false">IF(O2885="Won",1,IF(O2885="Lost",0,""))</f>
        <v>0</v>
      </c>
      <c r="Y2885" s="25" t="str">
        <f aca="false">IF(E2885="","Sim","")</f>
        <v/>
      </c>
    </row>
    <row r="2886" customFormat="false" ht="15" hidden="false" customHeight="false" outlineLevel="0" collapsed="false">
      <c r="A2886" s="25" t="s">
        <v>3145</v>
      </c>
      <c r="B2886" s="25" t="s">
        <v>67</v>
      </c>
      <c r="C2886" s="25" t="s">
        <v>75</v>
      </c>
      <c r="D2886" s="25" t="s">
        <v>76</v>
      </c>
      <c r="E2886" s="25" t="s">
        <v>266</v>
      </c>
      <c r="F2886" s="25" t="s">
        <v>267</v>
      </c>
      <c r="G2886" s="26" t="n">
        <v>2041.73</v>
      </c>
      <c r="H2886" s="27" t="n">
        <v>5276</v>
      </c>
      <c r="I2886" s="25" t="s">
        <v>147</v>
      </c>
      <c r="K2886" s="25" t="n">
        <v>1997</v>
      </c>
      <c r="L2886" s="25" t="s">
        <v>1834</v>
      </c>
      <c r="M2886" s="25" t="s">
        <v>171</v>
      </c>
      <c r="N2886" s="28" t="n">
        <v>4821</v>
      </c>
      <c r="O2886" s="25" t="s">
        <v>55</v>
      </c>
      <c r="P2886" s="29" t="n">
        <v>42994</v>
      </c>
      <c r="Q2886" s="29" t="n">
        <v>43091</v>
      </c>
      <c r="R2886" s="28" t="n">
        <v>0</v>
      </c>
      <c r="S2886" s="28" t="n">
        <f aca="false">IF(O2886="Won",R2886,IF(O2886="Lost",0,N2886))</f>
        <v>0</v>
      </c>
      <c r="T2886" s="30" t="n">
        <f aca="false">IF(AND(P2886&lt;&gt;"",Q2886&lt;&gt;""),Q2886-P2886,"")</f>
        <v>97</v>
      </c>
      <c r="U2886" s="30" t="str">
        <f aca="false">IF(AND(O2886="Engaging",P2886&lt;&gt;""),'Leia-me'!$B$5-P2886,"")</f>
        <v/>
      </c>
      <c r="V2886" s="25" t="str">
        <f aca="false">IF(O2886&lt;&gt;"Engaging","",IF(U2886&lt;='Leia-me'!$B$6,"Saudável",IF(U2886&lt;='Leia-me'!$B$7,"Esfriando",IF(U2886&lt;='Leia-me'!$B$8,"Última chance","Zumbi"))))</f>
        <v/>
      </c>
      <c r="W2886" s="25" t="n">
        <f aca="false">IF(O2886="Won",1,IF(O2886="Lost",0,""))</f>
        <v>0</v>
      </c>
      <c r="X2886" s="25" t="s">
        <v>1835</v>
      </c>
      <c r="Y2886" s="25" t="str">
        <f aca="false">IF(E2886="","Sim","")</f>
        <v/>
      </c>
    </row>
    <row r="2887" customFormat="false" ht="15" hidden="false" customHeight="false" outlineLevel="0" collapsed="false">
      <c r="A2887" s="25" t="s">
        <v>3146</v>
      </c>
      <c r="B2887" s="25" t="s">
        <v>67</v>
      </c>
      <c r="C2887" s="25" t="s">
        <v>75</v>
      </c>
      <c r="D2887" s="25" t="s">
        <v>76</v>
      </c>
      <c r="E2887" s="25" t="s">
        <v>198</v>
      </c>
      <c r="F2887" s="25" t="s">
        <v>177</v>
      </c>
      <c r="G2887" s="26" t="n">
        <v>2819.5</v>
      </c>
      <c r="H2887" s="27" t="n">
        <v>7227</v>
      </c>
      <c r="I2887" s="25" t="s">
        <v>147</v>
      </c>
      <c r="J2887" s="25" t="s">
        <v>199</v>
      </c>
      <c r="K2887" s="25" t="n">
        <v>1991</v>
      </c>
      <c r="L2887" s="25" t="s">
        <v>170</v>
      </c>
      <c r="M2887" s="25" t="s">
        <v>171</v>
      </c>
      <c r="N2887" s="28" t="n">
        <v>1096</v>
      </c>
      <c r="O2887" s="25" t="s">
        <v>55</v>
      </c>
      <c r="P2887" s="29" t="n">
        <v>42996</v>
      </c>
      <c r="Q2887" s="29" t="n">
        <v>43074</v>
      </c>
      <c r="R2887" s="28" t="n">
        <v>0</v>
      </c>
      <c r="S2887" s="28" t="n">
        <f aca="false">IF(O2887="Won",R2887,IF(O2887="Lost",0,N2887))</f>
        <v>0</v>
      </c>
      <c r="T2887" s="30" t="n">
        <f aca="false">IF(AND(P2887&lt;&gt;"",Q2887&lt;&gt;""),Q2887-P2887,"")</f>
        <v>78</v>
      </c>
      <c r="U2887" s="30" t="str">
        <f aca="false">IF(AND(O2887="Engaging",P2887&lt;&gt;""),'Leia-me'!$B$5-P2887,"")</f>
        <v/>
      </c>
      <c r="V2887" s="25" t="str">
        <f aca="false">IF(O2887&lt;&gt;"Engaging","",IF(U2887&lt;='Leia-me'!$B$6,"Saudável",IF(U2887&lt;='Leia-me'!$B$7,"Esfriando",IF(U2887&lt;='Leia-me'!$B$8,"Última chance","Zumbi"))))</f>
        <v/>
      </c>
      <c r="W2887" s="25" t="n">
        <f aca="false">IF(O2887="Won",1,IF(O2887="Lost",0,""))</f>
        <v>0</v>
      </c>
      <c r="Y2887" s="25" t="str">
        <f aca="false">IF(E2887="","Sim","")</f>
        <v/>
      </c>
    </row>
    <row r="2888" customFormat="false" ht="15" hidden="false" customHeight="false" outlineLevel="0" collapsed="false">
      <c r="A2888" s="25" t="s">
        <v>3147</v>
      </c>
      <c r="B2888" s="25" t="s">
        <v>67</v>
      </c>
      <c r="C2888" s="25" t="s">
        <v>75</v>
      </c>
      <c r="D2888" s="25" t="s">
        <v>76</v>
      </c>
      <c r="E2888" s="25" t="s">
        <v>215</v>
      </c>
      <c r="F2888" s="25" t="s">
        <v>177</v>
      </c>
      <c r="G2888" s="26" t="n">
        <v>1102.43</v>
      </c>
      <c r="H2888" s="27" t="n">
        <v>1759</v>
      </c>
      <c r="I2888" s="25" t="s">
        <v>147</v>
      </c>
      <c r="K2888" s="25" t="n">
        <v>2006</v>
      </c>
      <c r="L2888" s="25" t="s">
        <v>1834</v>
      </c>
      <c r="M2888" s="25" t="s">
        <v>171</v>
      </c>
      <c r="N2888" s="28" t="n">
        <v>4821</v>
      </c>
      <c r="O2888" s="25" t="s">
        <v>54</v>
      </c>
      <c r="P2888" s="29" t="n">
        <v>42996</v>
      </c>
      <c r="Q2888" s="29" t="n">
        <v>43005</v>
      </c>
      <c r="R2888" s="28" t="n">
        <v>4902</v>
      </c>
      <c r="S2888" s="28" t="n">
        <f aca="false">IF(O2888="Won",R2888,IF(O2888="Lost",0,N2888))</f>
        <v>4902</v>
      </c>
      <c r="T2888" s="30" t="n">
        <f aca="false">IF(AND(P2888&lt;&gt;"",Q2888&lt;&gt;""),Q2888-P2888,"")</f>
        <v>9</v>
      </c>
      <c r="U2888" s="30" t="str">
        <f aca="false">IF(AND(O2888="Engaging",P2888&lt;&gt;""),'Leia-me'!$B$5-P2888,"")</f>
        <v/>
      </c>
      <c r="V2888" s="25" t="str">
        <f aca="false">IF(O2888&lt;&gt;"Engaging","",IF(U2888&lt;='Leia-me'!$B$6,"Saudável",IF(U2888&lt;='Leia-me'!$B$7,"Esfriando",IF(U2888&lt;='Leia-me'!$B$8,"Última chance","Zumbi"))))</f>
        <v/>
      </c>
      <c r="W2888" s="25" t="n">
        <f aca="false">IF(O2888="Won",1,IF(O2888="Lost",0,""))</f>
        <v>1</v>
      </c>
      <c r="X2888" s="25" t="s">
        <v>1835</v>
      </c>
      <c r="Y2888" s="25" t="str">
        <f aca="false">IF(E2888="","Sim","")</f>
        <v/>
      </c>
    </row>
    <row r="2889" customFormat="false" ht="15" hidden="false" customHeight="false" outlineLevel="0" collapsed="false">
      <c r="A2889" s="25" t="s">
        <v>3148</v>
      </c>
      <c r="B2889" s="25" t="s">
        <v>67</v>
      </c>
      <c r="C2889" s="25" t="s">
        <v>75</v>
      </c>
      <c r="D2889" s="25" t="s">
        <v>76</v>
      </c>
      <c r="E2889" s="25" t="s">
        <v>169</v>
      </c>
      <c r="F2889" s="25" t="s">
        <v>168</v>
      </c>
      <c r="G2889" s="26" t="n">
        <v>2403.58</v>
      </c>
      <c r="H2889" s="27" t="n">
        <v>8801</v>
      </c>
      <c r="I2889" s="25" t="s">
        <v>147</v>
      </c>
      <c r="K2889" s="25" t="n">
        <v>1986</v>
      </c>
      <c r="L2889" s="25" t="s">
        <v>1834</v>
      </c>
      <c r="M2889" s="25" t="s">
        <v>171</v>
      </c>
      <c r="N2889" s="28" t="n">
        <v>4821</v>
      </c>
      <c r="O2889" s="25" t="s">
        <v>54</v>
      </c>
      <c r="P2889" s="29" t="n">
        <v>42997</v>
      </c>
      <c r="Q2889" s="29" t="n">
        <v>43003</v>
      </c>
      <c r="R2889" s="28" t="n">
        <v>3678</v>
      </c>
      <c r="S2889" s="28" t="n">
        <f aca="false">IF(O2889="Won",R2889,IF(O2889="Lost",0,N2889))</f>
        <v>3678</v>
      </c>
      <c r="T2889" s="30" t="n">
        <f aca="false">IF(AND(P2889&lt;&gt;"",Q2889&lt;&gt;""),Q2889-P2889,"")</f>
        <v>6</v>
      </c>
      <c r="U2889" s="30" t="str">
        <f aca="false">IF(AND(O2889="Engaging",P2889&lt;&gt;""),'Leia-me'!$B$5-P2889,"")</f>
        <v/>
      </c>
      <c r="V2889" s="25" t="str">
        <f aca="false">IF(O2889&lt;&gt;"Engaging","",IF(U2889&lt;='Leia-me'!$B$6,"Saudável",IF(U2889&lt;='Leia-me'!$B$7,"Esfriando",IF(U2889&lt;='Leia-me'!$B$8,"Última chance","Zumbi"))))</f>
        <v/>
      </c>
      <c r="W2889" s="25" t="n">
        <f aca="false">IF(O2889="Won",1,IF(O2889="Lost",0,""))</f>
        <v>1</v>
      </c>
      <c r="X2889" s="25" t="s">
        <v>1835</v>
      </c>
      <c r="Y2889" s="25" t="str">
        <f aca="false">IF(E2889="","Sim","")</f>
        <v/>
      </c>
    </row>
    <row r="2890" customFormat="false" ht="15" hidden="false" customHeight="false" outlineLevel="0" collapsed="false">
      <c r="A2890" s="25" t="s">
        <v>3149</v>
      </c>
      <c r="B2890" s="25" t="s">
        <v>67</v>
      </c>
      <c r="C2890" s="25" t="s">
        <v>75</v>
      </c>
      <c r="D2890" s="25" t="s">
        <v>76</v>
      </c>
      <c r="E2890" s="25" t="s">
        <v>145</v>
      </c>
      <c r="F2890" s="25" t="s">
        <v>146</v>
      </c>
      <c r="G2890" s="26" t="n">
        <v>3922.42</v>
      </c>
      <c r="H2890" s="27" t="n">
        <v>6837</v>
      </c>
      <c r="I2890" s="25" t="s">
        <v>147</v>
      </c>
      <c r="K2890" s="25" t="n">
        <v>1992</v>
      </c>
      <c r="L2890" s="25" t="s">
        <v>1834</v>
      </c>
      <c r="M2890" s="25" t="s">
        <v>171</v>
      </c>
      <c r="N2890" s="28" t="n">
        <v>4821</v>
      </c>
      <c r="O2890" s="25" t="s">
        <v>54</v>
      </c>
      <c r="P2890" s="29" t="n">
        <v>42998</v>
      </c>
      <c r="Q2890" s="29" t="n">
        <v>43008</v>
      </c>
      <c r="R2890" s="28" t="n">
        <v>4361</v>
      </c>
      <c r="S2890" s="28" t="n">
        <f aca="false">IF(O2890="Won",R2890,IF(O2890="Lost",0,N2890))</f>
        <v>4361</v>
      </c>
      <c r="T2890" s="30" t="n">
        <f aca="false">IF(AND(P2890&lt;&gt;"",Q2890&lt;&gt;""),Q2890-P2890,"")</f>
        <v>10</v>
      </c>
      <c r="U2890" s="30" t="str">
        <f aca="false">IF(AND(O2890="Engaging",P2890&lt;&gt;""),'Leia-me'!$B$5-P2890,"")</f>
        <v/>
      </c>
      <c r="V2890" s="25" t="str">
        <f aca="false">IF(O2890&lt;&gt;"Engaging","",IF(U2890&lt;='Leia-me'!$B$6,"Saudável",IF(U2890&lt;='Leia-me'!$B$7,"Esfriando",IF(U2890&lt;='Leia-me'!$B$8,"Última chance","Zumbi"))))</f>
        <v/>
      </c>
      <c r="W2890" s="25" t="n">
        <f aca="false">IF(O2890="Won",1,IF(O2890="Lost",0,""))</f>
        <v>1</v>
      </c>
      <c r="X2890" s="25" t="s">
        <v>1835</v>
      </c>
      <c r="Y2890" s="25" t="str">
        <f aca="false">IF(E2890="","Sim","")</f>
        <v/>
      </c>
    </row>
    <row r="2891" customFormat="false" ht="15" hidden="false" customHeight="false" outlineLevel="0" collapsed="false">
      <c r="A2891" s="25" t="s">
        <v>3150</v>
      </c>
      <c r="B2891" s="25" t="s">
        <v>67</v>
      </c>
      <c r="C2891" s="25" t="s">
        <v>75</v>
      </c>
      <c r="D2891" s="25" t="s">
        <v>76</v>
      </c>
      <c r="E2891" s="25" t="s">
        <v>184</v>
      </c>
      <c r="F2891" s="25" t="s">
        <v>185</v>
      </c>
      <c r="G2891" s="26" t="n">
        <v>1520.66</v>
      </c>
      <c r="H2891" s="27" t="n">
        <v>1806</v>
      </c>
      <c r="I2891" s="25" t="s">
        <v>147</v>
      </c>
      <c r="K2891" s="25" t="n">
        <v>2005</v>
      </c>
      <c r="L2891" s="25" t="s">
        <v>1834</v>
      </c>
      <c r="M2891" s="25" t="s">
        <v>171</v>
      </c>
      <c r="N2891" s="28" t="n">
        <v>4821</v>
      </c>
      <c r="O2891" s="25" t="s">
        <v>54</v>
      </c>
      <c r="P2891" s="29" t="n">
        <v>43000</v>
      </c>
      <c r="Q2891" s="29" t="n">
        <v>43010</v>
      </c>
      <c r="R2891" s="28" t="n">
        <v>3485</v>
      </c>
      <c r="S2891" s="28" t="n">
        <f aca="false">IF(O2891="Won",R2891,IF(O2891="Lost",0,N2891))</f>
        <v>3485</v>
      </c>
      <c r="T2891" s="30" t="n">
        <f aca="false">IF(AND(P2891&lt;&gt;"",Q2891&lt;&gt;""),Q2891-P2891,"")</f>
        <v>10</v>
      </c>
      <c r="U2891" s="30" t="str">
        <f aca="false">IF(AND(O2891="Engaging",P2891&lt;&gt;""),'Leia-me'!$B$5-P2891,"")</f>
        <v/>
      </c>
      <c r="V2891" s="25" t="str">
        <f aca="false">IF(O2891&lt;&gt;"Engaging","",IF(U2891&lt;='Leia-me'!$B$6,"Saudável",IF(U2891&lt;='Leia-me'!$B$7,"Esfriando",IF(U2891&lt;='Leia-me'!$B$8,"Última chance","Zumbi"))))</f>
        <v/>
      </c>
      <c r="W2891" s="25" t="n">
        <f aca="false">IF(O2891="Won",1,IF(O2891="Lost",0,""))</f>
        <v>1</v>
      </c>
      <c r="X2891" s="25" t="s">
        <v>1835</v>
      </c>
      <c r="Y2891" s="25" t="str">
        <f aca="false">IF(E2891="","Sim","")</f>
        <v/>
      </c>
    </row>
    <row r="2892" customFormat="false" ht="15" hidden="false" customHeight="false" outlineLevel="0" collapsed="false">
      <c r="A2892" s="25" t="s">
        <v>3151</v>
      </c>
      <c r="B2892" s="25" t="s">
        <v>67</v>
      </c>
      <c r="C2892" s="25" t="s">
        <v>75</v>
      </c>
      <c r="D2892" s="25" t="s">
        <v>76</v>
      </c>
      <c r="E2892" s="25" t="s">
        <v>169</v>
      </c>
      <c r="F2892" s="25" t="s">
        <v>168</v>
      </c>
      <c r="G2892" s="26" t="n">
        <v>2403.58</v>
      </c>
      <c r="H2892" s="27" t="n">
        <v>8801</v>
      </c>
      <c r="I2892" s="25" t="s">
        <v>147</v>
      </c>
      <c r="K2892" s="25" t="n">
        <v>1986</v>
      </c>
      <c r="L2892" s="25" t="s">
        <v>170</v>
      </c>
      <c r="M2892" s="25" t="s">
        <v>171</v>
      </c>
      <c r="N2892" s="28" t="n">
        <v>1096</v>
      </c>
      <c r="O2892" s="25" t="s">
        <v>55</v>
      </c>
      <c r="P2892" s="29" t="n">
        <v>43001</v>
      </c>
      <c r="Q2892" s="29" t="n">
        <v>43013</v>
      </c>
      <c r="R2892" s="28" t="n">
        <v>0</v>
      </c>
      <c r="S2892" s="28" t="n">
        <f aca="false">IF(O2892="Won",R2892,IF(O2892="Lost",0,N2892))</f>
        <v>0</v>
      </c>
      <c r="T2892" s="30" t="n">
        <f aca="false">IF(AND(P2892&lt;&gt;"",Q2892&lt;&gt;""),Q2892-P2892,"")</f>
        <v>12</v>
      </c>
      <c r="U2892" s="30" t="str">
        <f aca="false">IF(AND(O2892="Engaging",P2892&lt;&gt;""),'Leia-me'!$B$5-P2892,"")</f>
        <v/>
      </c>
      <c r="V2892" s="25" t="str">
        <f aca="false">IF(O2892&lt;&gt;"Engaging","",IF(U2892&lt;='Leia-me'!$B$6,"Saudável",IF(U2892&lt;='Leia-me'!$B$7,"Esfriando",IF(U2892&lt;='Leia-me'!$B$8,"Última chance","Zumbi"))))</f>
        <v/>
      </c>
      <c r="W2892" s="25" t="n">
        <f aca="false">IF(O2892="Won",1,IF(O2892="Lost",0,""))</f>
        <v>0</v>
      </c>
      <c r="Y2892" s="25" t="str">
        <f aca="false">IF(E2892="","Sim","")</f>
        <v/>
      </c>
    </row>
    <row r="2893" customFormat="false" ht="15" hidden="false" customHeight="false" outlineLevel="0" collapsed="false">
      <c r="A2893" s="25" t="s">
        <v>3152</v>
      </c>
      <c r="B2893" s="25" t="s">
        <v>67</v>
      </c>
      <c r="C2893" s="25" t="s">
        <v>75</v>
      </c>
      <c r="D2893" s="25" t="s">
        <v>76</v>
      </c>
      <c r="E2893" s="25" t="s">
        <v>257</v>
      </c>
      <c r="F2893" s="25" t="s">
        <v>146</v>
      </c>
      <c r="G2893" s="26" t="n">
        <v>441.08</v>
      </c>
      <c r="H2893" s="27" t="n">
        <v>1210</v>
      </c>
      <c r="I2893" s="25" t="s">
        <v>147</v>
      </c>
      <c r="K2893" s="25" t="n">
        <v>1984</v>
      </c>
      <c r="L2893" s="25" t="s">
        <v>170</v>
      </c>
      <c r="M2893" s="25" t="s">
        <v>171</v>
      </c>
      <c r="N2893" s="28" t="n">
        <v>1096</v>
      </c>
      <c r="O2893" s="25" t="s">
        <v>54</v>
      </c>
      <c r="P2893" s="29" t="n">
        <v>43001</v>
      </c>
      <c r="Q2893" s="29" t="n">
        <v>43010</v>
      </c>
      <c r="R2893" s="28" t="n">
        <v>1127</v>
      </c>
      <c r="S2893" s="28" t="n">
        <f aca="false">IF(O2893="Won",R2893,IF(O2893="Lost",0,N2893))</f>
        <v>1127</v>
      </c>
      <c r="T2893" s="30" t="n">
        <f aca="false">IF(AND(P2893&lt;&gt;"",Q2893&lt;&gt;""),Q2893-P2893,"")</f>
        <v>9</v>
      </c>
      <c r="U2893" s="30" t="str">
        <f aca="false">IF(AND(O2893="Engaging",P2893&lt;&gt;""),'Leia-me'!$B$5-P2893,"")</f>
        <v/>
      </c>
      <c r="V2893" s="25" t="str">
        <f aca="false">IF(O2893&lt;&gt;"Engaging","",IF(U2893&lt;='Leia-me'!$B$6,"Saudável",IF(U2893&lt;='Leia-me'!$B$7,"Esfriando",IF(U2893&lt;='Leia-me'!$B$8,"Última chance","Zumbi"))))</f>
        <v/>
      </c>
      <c r="W2893" s="25" t="n">
        <f aca="false">IF(O2893="Won",1,IF(O2893="Lost",0,""))</f>
        <v>1</v>
      </c>
      <c r="Y2893" s="25" t="str">
        <f aca="false">IF(E2893="","Sim","")</f>
        <v/>
      </c>
    </row>
    <row r="2894" customFormat="false" ht="15" hidden="false" customHeight="false" outlineLevel="0" collapsed="false">
      <c r="A2894" s="25" t="s">
        <v>3153</v>
      </c>
      <c r="B2894" s="25" t="s">
        <v>67</v>
      </c>
      <c r="C2894" s="25" t="s">
        <v>75</v>
      </c>
      <c r="D2894" s="25" t="s">
        <v>76</v>
      </c>
      <c r="E2894" s="25" t="s">
        <v>154</v>
      </c>
      <c r="F2894" s="25" t="s">
        <v>155</v>
      </c>
      <c r="G2894" s="26" t="n">
        <v>86.68</v>
      </c>
      <c r="H2894" s="27" t="n">
        <v>187</v>
      </c>
      <c r="I2894" s="25" t="s">
        <v>147</v>
      </c>
      <c r="J2894" s="25" t="s">
        <v>156</v>
      </c>
      <c r="K2894" s="25" t="n">
        <v>2007</v>
      </c>
      <c r="L2894" s="25" t="s">
        <v>186</v>
      </c>
      <c r="M2894" s="25" t="s">
        <v>171</v>
      </c>
      <c r="N2894" s="28" t="n">
        <v>550</v>
      </c>
      <c r="O2894" s="25" t="s">
        <v>55</v>
      </c>
      <c r="P2894" s="29" t="n">
        <v>43003</v>
      </c>
      <c r="Q2894" s="29" t="n">
        <v>43011</v>
      </c>
      <c r="R2894" s="28" t="n">
        <v>0</v>
      </c>
      <c r="S2894" s="28" t="n">
        <f aca="false">IF(O2894="Won",R2894,IF(O2894="Lost",0,N2894))</f>
        <v>0</v>
      </c>
      <c r="T2894" s="30" t="n">
        <f aca="false">IF(AND(P2894&lt;&gt;"",Q2894&lt;&gt;""),Q2894-P2894,"")</f>
        <v>8</v>
      </c>
      <c r="U2894" s="30" t="str">
        <f aca="false">IF(AND(O2894="Engaging",P2894&lt;&gt;""),'Leia-me'!$B$5-P2894,"")</f>
        <v/>
      </c>
      <c r="V2894" s="25" t="str">
        <f aca="false">IF(O2894&lt;&gt;"Engaging","",IF(U2894&lt;='Leia-me'!$B$6,"Saudável",IF(U2894&lt;='Leia-me'!$B$7,"Esfriando",IF(U2894&lt;='Leia-me'!$B$8,"Última chance","Zumbi"))))</f>
        <v/>
      </c>
      <c r="W2894" s="25" t="n">
        <f aca="false">IF(O2894="Won",1,IF(O2894="Lost",0,""))</f>
        <v>0</v>
      </c>
      <c r="Y2894" s="25" t="str">
        <f aca="false">IF(E2894="","Sim","")</f>
        <v/>
      </c>
    </row>
    <row r="2895" customFormat="false" ht="15" hidden="false" customHeight="false" outlineLevel="0" collapsed="false">
      <c r="A2895" s="25" t="s">
        <v>3154</v>
      </c>
      <c r="B2895" s="25" t="s">
        <v>67</v>
      </c>
      <c r="C2895" s="25" t="s">
        <v>75</v>
      </c>
      <c r="D2895" s="25" t="s">
        <v>76</v>
      </c>
      <c r="E2895" s="25" t="s">
        <v>237</v>
      </c>
      <c r="F2895" s="25" t="s">
        <v>192</v>
      </c>
      <c r="G2895" s="26" t="n">
        <v>4618</v>
      </c>
      <c r="H2895" s="27" t="n">
        <v>10083</v>
      </c>
      <c r="I2895" s="25" t="s">
        <v>147</v>
      </c>
      <c r="K2895" s="25" t="n">
        <v>1982</v>
      </c>
      <c r="L2895" s="25" t="s">
        <v>178</v>
      </c>
      <c r="M2895" s="25" t="s">
        <v>171</v>
      </c>
      <c r="N2895" s="28" t="n">
        <v>5482</v>
      </c>
      <c r="O2895" s="25" t="s">
        <v>55</v>
      </c>
      <c r="P2895" s="29" t="n">
        <v>43003</v>
      </c>
      <c r="Q2895" s="29" t="n">
        <v>43077</v>
      </c>
      <c r="R2895" s="28" t="n">
        <v>0</v>
      </c>
      <c r="S2895" s="28" t="n">
        <f aca="false">IF(O2895="Won",R2895,IF(O2895="Lost",0,N2895))</f>
        <v>0</v>
      </c>
      <c r="T2895" s="30" t="n">
        <f aca="false">IF(AND(P2895&lt;&gt;"",Q2895&lt;&gt;""),Q2895-P2895,"")</f>
        <v>74</v>
      </c>
      <c r="U2895" s="30" t="str">
        <f aca="false">IF(AND(O2895="Engaging",P2895&lt;&gt;""),'Leia-me'!$B$5-P2895,"")</f>
        <v/>
      </c>
      <c r="V2895" s="25" t="str">
        <f aca="false">IF(O2895&lt;&gt;"Engaging","",IF(U2895&lt;='Leia-me'!$B$6,"Saudável",IF(U2895&lt;='Leia-me'!$B$7,"Esfriando",IF(U2895&lt;='Leia-me'!$B$8,"Última chance","Zumbi"))))</f>
        <v/>
      </c>
      <c r="W2895" s="25" t="n">
        <f aca="false">IF(O2895="Won",1,IF(O2895="Lost",0,""))</f>
        <v>0</v>
      </c>
      <c r="Y2895" s="25" t="str">
        <f aca="false">IF(E2895="","Sim","")</f>
        <v/>
      </c>
    </row>
    <row r="2896" customFormat="false" ht="15" hidden="false" customHeight="false" outlineLevel="0" collapsed="false">
      <c r="A2896" s="25" t="s">
        <v>3155</v>
      </c>
      <c r="B2896" s="25" t="s">
        <v>67</v>
      </c>
      <c r="C2896" s="25" t="s">
        <v>75</v>
      </c>
      <c r="D2896" s="25" t="s">
        <v>76</v>
      </c>
      <c r="E2896" s="25" t="s">
        <v>162</v>
      </c>
      <c r="F2896" s="25" t="s">
        <v>155</v>
      </c>
      <c r="G2896" s="26" t="n">
        <v>5266.09</v>
      </c>
      <c r="H2896" s="27" t="n">
        <v>8595</v>
      </c>
      <c r="I2896" s="25" t="s">
        <v>147</v>
      </c>
      <c r="J2896" s="25" t="s">
        <v>156</v>
      </c>
      <c r="K2896" s="25" t="n">
        <v>1988</v>
      </c>
      <c r="L2896" s="25" t="s">
        <v>1834</v>
      </c>
      <c r="M2896" s="25" t="s">
        <v>171</v>
      </c>
      <c r="N2896" s="28" t="n">
        <v>4821</v>
      </c>
      <c r="O2896" s="25" t="s">
        <v>54</v>
      </c>
      <c r="P2896" s="29" t="n">
        <v>43005</v>
      </c>
      <c r="Q2896" s="29" t="n">
        <v>43091</v>
      </c>
      <c r="R2896" s="28" t="n">
        <v>4869</v>
      </c>
      <c r="S2896" s="28" t="n">
        <f aca="false">IF(O2896="Won",R2896,IF(O2896="Lost",0,N2896))</f>
        <v>4869</v>
      </c>
      <c r="T2896" s="30" t="n">
        <f aca="false">IF(AND(P2896&lt;&gt;"",Q2896&lt;&gt;""),Q2896-P2896,"")</f>
        <v>86</v>
      </c>
      <c r="U2896" s="30" t="str">
        <f aca="false">IF(AND(O2896="Engaging",P2896&lt;&gt;""),'Leia-me'!$B$5-P2896,"")</f>
        <v/>
      </c>
      <c r="V2896" s="25" t="str">
        <f aca="false">IF(O2896&lt;&gt;"Engaging","",IF(U2896&lt;='Leia-me'!$B$6,"Saudável",IF(U2896&lt;='Leia-me'!$B$7,"Esfriando",IF(U2896&lt;='Leia-me'!$B$8,"Última chance","Zumbi"))))</f>
        <v/>
      </c>
      <c r="W2896" s="25" t="n">
        <f aca="false">IF(O2896="Won",1,IF(O2896="Lost",0,""))</f>
        <v>1</v>
      </c>
      <c r="X2896" s="25" t="s">
        <v>1835</v>
      </c>
      <c r="Y2896" s="25" t="str">
        <f aca="false">IF(E2896="","Sim","")</f>
        <v/>
      </c>
    </row>
    <row r="2897" customFormat="false" ht="15" hidden="false" customHeight="false" outlineLevel="0" collapsed="false">
      <c r="A2897" s="25" t="s">
        <v>3156</v>
      </c>
      <c r="B2897" s="25" t="s">
        <v>67</v>
      </c>
      <c r="C2897" s="25" t="s">
        <v>75</v>
      </c>
      <c r="D2897" s="25" t="s">
        <v>76</v>
      </c>
      <c r="E2897" s="25" t="s">
        <v>162</v>
      </c>
      <c r="F2897" s="25" t="s">
        <v>155</v>
      </c>
      <c r="G2897" s="26" t="n">
        <v>5266.09</v>
      </c>
      <c r="H2897" s="27" t="n">
        <v>8595</v>
      </c>
      <c r="I2897" s="25" t="s">
        <v>147</v>
      </c>
      <c r="J2897" s="25" t="s">
        <v>156</v>
      </c>
      <c r="K2897" s="25" t="n">
        <v>1988</v>
      </c>
      <c r="L2897" s="25" t="s">
        <v>186</v>
      </c>
      <c r="M2897" s="25" t="s">
        <v>171</v>
      </c>
      <c r="N2897" s="28" t="n">
        <v>550</v>
      </c>
      <c r="O2897" s="25" t="s">
        <v>54</v>
      </c>
      <c r="P2897" s="29" t="n">
        <v>43009</v>
      </c>
      <c r="Q2897" s="29" t="n">
        <v>43063</v>
      </c>
      <c r="R2897" s="28" t="n">
        <v>571</v>
      </c>
      <c r="S2897" s="28" t="n">
        <f aca="false">IF(O2897="Won",R2897,IF(O2897="Lost",0,N2897))</f>
        <v>571</v>
      </c>
      <c r="T2897" s="30" t="n">
        <f aca="false">IF(AND(P2897&lt;&gt;"",Q2897&lt;&gt;""),Q2897-P2897,"")</f>
        <v>54</v>
      </c>
      <c r="U2897" s="30" t="str">
        <f aca="false">IF(AND(O2897="Engaging",P2897&lt;&gt;""),'Leia-me'!$B$5-P2897,"")</f>
        <v/>
      </c>
      <c r="V2897" s="25" t="str">
        <f aca="false">IF(O2897&lt;&gt;"Engaging","",IF(U2897&lt;='Leia-me'!$B$6,"Saudável",IF(U2897&lt;='Leia-me'!$B$7,"Esfriando",IF(U2897&lt;='Leia-me'!$B$8,"Última chance","Zumbi"))))</f>
        <v/>
      </c>
      <c r="W2897" s="25" t="n">
        <f aca="false">IF(O2897="Won",1,IF(O2897="Lost",0,""))</f>
        <v>1</v>
      </c>
      <c r="Y2897" s="25" t="str">
        <f aca="false">IF(E2897="","Sim","")</f>
        <v/>
      </c>
    </row>
    <row r="2898" customFormat="false" ht="15" hidden="false" customHeight="false" outlineLevel="0" collapsed="false">
      <c r="A2898" s="25" t="s">
        <v>3157</v>
      </c>
      <c r="B2898" s="25" t="s">
        <v>67</v>
      </c>
      <c r="C2898" s="25" t="s">
        <v>75</v>
      </c>
      <c r="D2898" s="25" t="s">
        <v>76</v>
      </c>
      <c r="E2898" s="25" t="s">
        <v>266</v>
      </c>
      <c r="F2898" s="25" t="s">
        <v>267</v>
      </c>
      <c r="G2898" s="26" t="n">
        <v>2041.73</v>
      </c>
      <c r="H2898" s="27" t="n">
        <v>5276</v>
      </c>
      <c r="I2898" s="25" t="s">
        <v>147</v>
      </c>
      <c r="K2898" s="25" t="n">
        <v>1997</v>
      </c>
      <c r="L2898" s="25" t="s">
        <v>186</v>
      </c>
      <c r="M2898" s="25" t="s">
        <v>171</v>
      </c>
      <c r="N2898" s="28" t="n">
        <v>550</v>
      </c>
      <c r="O2898" s="25" t="s">
        <v>55</v>
      </c>
      <c r="P2898" s="29" t="n">
        <v>43010</v>
      </c>
      <c r="Q2898" s="29" t="n">
        <v>43015</v>
      </c>
      <c r="R2898" s="28" t="n">
        <v>0</v>
      </c>
      <c r="S2898" s="28" t="n">
        <f aca="false">IF(O2898="Won",R2898,IF(O2898="Lost",0,N2898))</f>
        <v>0</v>
      </c>
      <c r="T2898" s="30" t="n">
        <f aca="false">IF(AND(P2898&lt;&gt;"",Q2898&lt;&gt;""),Q2898-P2898,"")</f>
        <v>5</v>
      </c>
      <c r="U2898" s="30" t="str">
        <f aca="false">IF(AND(O2898="Engaging",P2898&lt;&gt;""),'Leia-me'!$B$5-P2898,"")</f>
        <v/>
      </c>
      <c r="V2898" s="25" t="str">
        <f aca="false">IF(O2898&lt;&gt;"Engaging","",IF(U2898&lt;='Leia-me'!$B$6,"Saudável",IF(U2898&lt;='Leia-me'!$B$7,"Esfriando",IF(U2898&lt;='Leia-me'!$B$8,"Última chance","Zumbi"))))</f>
        <v/>
      </c>
      <c r="W2898" s="25" t="n">
        <f aca="false">IF(O2898="Won",1,IF(O2898="Lost",0,""))</f>
        <v>0</v>
      </c>
      <c r="Y2898" s="25" t="str">
        <f aca="false">IF(E2898="","Sim","")</f>
        <v/>
      </c>
    </row>
    <row r="2899" customFormat="false" ht="15" hidden="false" customHeight="false" outlineLevel="0" collapsed="false">
      <c r="A2899" s="25" t="s">
        <v>3158</v>
      </c>
      <c r="B2899" s="25" t="s">
        <v>67</v>
      </c>
      <c r="C2899" s="25" t="s">
        <v>75</v>
      </c>
      <c r="D2899" s="25" t="s">
        <v>76</v>
      </c>
      <c r="E2899" s="25" t="s">
        <v>167</v>
      </c>
      <c r="F2899" s="25" t="s">
        <v>168</v>
      </c>
      <c r="G2899" s="26" t="n">
        <v>2173.98</v>
      </c>
      <c r="H2899" s="27" t="n">
        <v>2928</v>
      </c>
      <c r="I2899" s="25" t="s">
        <v>147</v>
      </c>
      <c r="J2899" s="25" t="s">
        <v>169</v>
      </c>
      <c r="K2899" s="25" t="n">
        <v>1995</v>
      </c>
      <c r="L2899" s="25" t="s">
        <v>170</v>
      </c>
      <c r="M2899" s="25" t="s">
        <v>171</v>
      </c>
      <c r="N2899" s="28" t="n">
        <v>1096</v>
      </c>
      <c r="O2899" s="25" t="s">
        <v>55</v>
      </c>
      <c r="P2899" s="29" t="n">
        <v>43010</v>
      </c>
      <c r="Q2899" s="29" t="n">
        <v>43086</v>
      </c>
      <c r="R2899" s="28" t="n">
        <v>0</v>
      </c>
      <c r="S2899" s="28" t="n">
        <f aca="false">IF(O2899="Won",R2899,IF(O2899="Lost",0,N2899))</f>
        <v>0</v>
      </c>
      <c r="T2899" s="30" t="n">
        <f aca="false">IF(AND(P2899&lt;&gt;"",Q2899&lt;&gt;""),Q2899-P2899,"")</f>
        <v>76</v>
      </c>
      <c r="U2899" s="30" t="str">
        <f aca="false">IF(AND(O2899="Engaging",P2899&lt;&gt;""),'Leia-me'!$B$5-P2899,"")</f>
        <v/>
      </c>
      <c r="V2899" s="25" t="str">
        <f aca="false">IF(O2899&lt;&gt;"Engaging","",IF(U2899&lt;='Leia-me'!$B$6,"Saudável",IF(U2899&lt;='Leia-me'!$B$7,"Esfriando",IF(U2899&lt;='Leia-me'!$B$8,"Última chance","Zumbi"))))</f>
        <v/>
      </c>
      <c r="W2899" s="25" t="n">
        <f aca="false">IF(O2899="Won",1,IF(O2899="Lost",0,""))</f>
        <v>0</v>
      </c>
      <c r="Y2899" s="25" t="str">
        <f aca="false">IF(E2899="","Sim","")</f>
        <v/>
      </c>
    </row>
    <row r="2900" customFormat="false" ht="15" hidden="false" customHeight="false" outlineLevel="0" collapsed="false">
      <c r="A2900" s="25" t="s">
        <v>3159</v>
      </c>
      <c r="B2900" s="25" t="s">
        <v>67</v>
      </c>
      <c r="C2900" s="25" t="s">
        <v>75</v>
      </c>
      <c r="D2900" s="25" t="s">
        <v>76</v>
      </c>
      <c r="E2900" s="25" t="s">
        <v>237</v>
      </c>
      <c r="F2900" s="25" t="s">
        <v>192</v>
      </c>
      <c r="G2900" s="26" t="n">
        <v>4618</v>
      </c>
      <c r="H2900" s="27" t="n">
        <v>10083</v>
      </c>
      <c r="I2900" s="25" t="s">
        <v>147</v>
      </c>
      <c r="K2900" s="25" t="n">
        <v>1982</v>
      </c>
      <c r="L2900" s="25" t="s">
        <v>170</v>
      </c>
      <c r="M2900" s="25" t="s">
        <v>171</v>
      </c>
      <c r="N2900" s="28" t="n">
        <v>1096</v>
      </c>
      <c r="O2900" s="25" t="s">
        <v>55</v>
      </c>
      <c r="P2900" s="29" t="n">
        <v>43010</v>
      </c>
      <c r="Q2900" s="29" t="n">
        <v>43018</v>
      </c>
      <c r="R2900" s="28" t="n">
        <v>0</v>
      </c>
      <c r="S2900" s="28" t="n">
        <f aca="false">IF(O2900="Won",R2900,IF(O2900="Lost",0,N2900))</f>
        <v>0</v>
      </c>
      <c r="T2900" s="30" t="n">
        <f aca="false">IF(AND(P2900&lt;&gt;"",Q2900&lt;&gt;""),Q2900-P2900,"")</f>
        <v>8</v>
      </c>
      <c r="U2900" s="30" t="str">
        <f aca="false">IF(AND(O2900="Engaging",P2900&lt;&gt;""),'Leia-me'!$B$5-P2900,"")</f>
        <v/>
      </c>
      <c r="V2900" s="25" t="str">
        <f aca="false">IF(O2900&lt;&gt;"Engaging","",IF(U2900&lt;='Leia-me'!$B$6,"Saudável",IF(U2900&lt;='Leia-me'!$B$7,"Esfriando",IF(U2900&lt;='Leia-me'!$B$8,"Última chance","Zumbi"))))</f>
        <v/>
      </c>
      <c r="W2900" s="25" t="n">
        <f aca="false">IF(O2900="Won",1,IF(O2900="Lost",0,""))</f>
        <v>0</v>
      </c>
      <c r="Y2900" s="25" t="str">
        <f aca="false">IF(E2900="","Sim","")</f>
        <v/>
      </c>
    </row>
    <row r="2901" customFormat="false" ht="15" hidden="false" customHeight="false" outlineLevel="0" collapsed="false">
      <c r="A2901" s="25" t="s">
        <v>3160</v>
      </c>
      <c r="B2901" s="25" t="s">
        <v>67</v>
      </c>
      <c r="C2901" s="25" t="s">
        <v>75</v>
      </c>
      <c r="D2901" s="25" t="s">
        <v>76</v>
      </c>
      <c r="E2901" s="25" t="s">
        <v>180</v>
      </c>
      <c r="F2901" s="25" t="s">
        <v>146</v>
      </c>
      <c r="G2901" s="26" t="n">
        <v>3178.24</v>
      </c>
      <c r="H2901" s="27" t="n">
        <v>4540</v>
      </c>
      <c r="I2901" s="25" t="s">
        <v>147</v>
      </c>
      <c r="K2901" s="25" t="n">
        <v>2002</v>
      </c>
      <c r="L2901" s="25" t="s">
        <v>170</v>
      </c>
      <c r="M2901" s="25" t="s">
        <v>171</v>
      </c>
      <c r="N2901" s="28" t="n">
        <v>1096</v>
      </c>
      <c r="O2901" s="25" t="s">
        <v>55</v>
      </c>
      <c r="P2901" s="29" t="n">
        <v>43010</v>
      </c>
      <c r="Q2901" s="29" t="n">
        <v>43087</v>
      </c>
      <c r="R2901" s="28" t="n">
        <v>0</v>
      </c>
      <c r="S2901" s="28" t="n">
        <f aca="false">IF(O2901="Won",R2901,IF(O2901="Lost",0,N2901))</f>
        <v>0</v>
      </c>
      <c r="T2901" s="30" t="n">
        <f aca="false">IF(AND(P2901&lt;&gt;"",Q2901&lt;&gt;""),Q2901-P2901,"")</f>
        <v>77</v>
      </c>
      <c r="U2901" s="30" t="str">
        <f aca="false">IF(AND(O2901="Engaging",P2901&lt;&gt;""),'Leia-me'!$B$5-P2901,"")</f>
        <v/>
      </c>
      <c r="V2901" s="25" t="str">
        <f aca="false">IF(O2901&lt;&gt;"Engaging","",IF(U2901&lt;='Leia-me'!$B$6,"Saudável",IF(U2901&lt;='Leia-me'!$B$7,"Esfriando",IF(U2901&lt;='Leia-me'!$B$8,"Última chance","Zumbi"))))</f>
        <v/>
      </c>
      <c r="W2901" s="25" t="n">
        <f aca="false">IF(O2901="Won",1,IF(O2901="Lost",0,""))</f>
        <v>0</v>
      </c>
      <c r="Y2901" s="25" t="str">
        <f aca="false">IF(E2901="","Sim","")</f>
        <v/>
      </c>
    </row>
    <row r="2902" customFormat="false" ht="15" hidden="false" customHeight="false" outlineLevel="0" collapsed="false">
      <c r="A2902" s="25" t="s">
        <v>3161</v>
      </c>
      <c r="B2902" s="25" t="s">
        <v>67</v>
      </c>
      <c r="C2902" s="25" t="s">
        <v>75</v>
      </c>
      <c r="D2902" s="25" t="s">
        <v>76</v>
      </c>
      <c r="E2902" s="25" t="s">
        <v>188</v>
      </c>
      <c r="F2902" s="25" t="s">
        <v>185</v>
      </c>
      <c r="G2902" s="26" t="n">
        <v>1008.06</v>
      </c>
      <c r="H2902" s="27" t="n">
        <v>1238</v>
      </c>
      <c r="I2902" s="25" t="s">
        <v>147</v>
      </c>
      <c r="K2902" s="25" t="n">
        <v>1983</v>
      </c>
      <c r="L2902" s="25" t="s">
        <v>148</v>
      </c>
      <c r="M2902" s="25" t="s">
        <v>149</v>
      </c>
      <c r="N2902" s="28" t="n">
        <v>55</v>
      </c>
      <c r="O2902" s="25" t="s">
        <v>55</v>
      </c>
      <c r="P2902" s="29" t="n">
        <v>43011</v>
      </c>
      <c r="Q2902" s="29" t="n">
        <v>43055</v>
      </c>
      <c r="R2902" s="28" t="n">
        <v>0</v>
      </c>
      <c r="S2902" s="28" t="n">
        <f aca="false">IF(O2902="Won",R2902,IF(O2902="Lost",0,N2902))</f>
        <v>0</v>
      </c>
      <c r="T2902" s="30" t="n">
        <f aca="false">IF(AND(P2902&lt;&gt;"",Q2902&lt;&gt;""),Q2902-P2902,"")</f>
        <v>44</v>
      </c>
      <c r="U2902" s="30" t="str">
        <f aca="false">IF(AND(O2902="Engaging",P2902&lt;&gt;""),'Leia-me'!$B$5-P2902,"")</f>
        <v/>
      </c>
      <c r="V2902" s="25" t="str">
        <f aca="false">IF(O2902&lt;&gt;"Engaging","",IF(U2902&lt;='Leia-me'!$B$6,"Saudável",IF(U2902&lt;='Leia-me'!$B$7,"Esfriando",IF(U2902&lt;='Leia-me'!$B$8,"Última chance","Zumbi"))))</f>
        <v/>
      </c>
      <c r="W2902" s="25" t="n">
        <f aca="false">IF(O2902="Won",1,IF(O2902="Lost",0,""))</f>
        <v>0</v>
      </c>
      <c r="Y2902" s="25" t="str">
        <f aca="false">IF(E2902="","Sim","")</f>
        <v/>
      </c>
    </row>
    <row r="2903" customFormat="false" ht="15" hidden="false" customHeight="false" outlineLevel="0" collapsed="false">
      <c r="A2903" s="25" t="s">
        <v>3162</v>
      </c>
      <c r="B2903" s="25" t="s">
        <v>67</v>
      </c>
      <c r="C2903" s="25" t="s">
        <v>75</v>
      </c>
      <c r="D2903" s="25" t="s">
        <v>76</v>
      </c>
      <c r="E2903" s="25" t="s">
        <v>167</v>
      </c>
      <c r="F2903" s="25" t="s">
        <v>168</v>
      </c>
      <c r="G2903" s="26" t="n">
        <v>2173.98</v>
      </c>
      <c r="H2903" s="27" t="n">
        <v>2928</v>
      </c>
      <c r="I2903" s="25" t="s">
        <v>147</v>
      </c>
      <c r="J2903" s="25" t="s">
        <v>169</v>
      </c>
      <c r="K2903" s="25" t="n">
        <v>1995</v>
      </c>
      <c r="L2903" s="25" t="s">
        <v>186</v>
      </c>
      <c r="M2903" s="25" t="s">
        <v>171</v>
      </c>
      <c r="N2903" s="28" t="n">
        <v>550</v>
      </c>
      <c r="O2903" s="25" t="s">
        <v>55</v>
      </c>
      <c r="P2903" s="29" t="n">
        <v>43012</v>
      </c>
      <c r="Q2903" s="29" t="n">
        <v>43092</v>
      </c>
      <c r="R2903" s="28" t="n">
        <v>0</v>
      </c>
      <c r="S2903" s="28" t="n">
        <f aca="false">IF(O2903="Won",R2903,IF(O2903="Lost",0,N2903))</f>
        <v>0</v>
      </c>
      <c r="T2903" s="30" t="n">
        <f aca="false">IF(AND(P2903&lt;&gt;"",Q2903&lt;&gt;""),Q2903-P2903,"")</f>
        <v>80</v>
      </c>
      <c r="U2903" s="30" t="str">
        <f aca="false">IF(AND(O2903="Engaging",P2903&lt;&gt;""),'Leia-me'!$B$5-P2903,"")</f>
        <v/>
      </c>
      <c r="V2903" s="25" t="str">
        <f aca="false">IF(O2903&lt;&gt;"Engaging","",IF(U2903&lt;='Leia-me'!$B$6,"Saudável",IF(U2903&lt;='Leia-me'!$B$7,"Esfriando",IF(U2903&lt;='Leia-me'!$B$8,"Última chance","Zumbi"))))</f>
        <v/>
      </c>
      <c r="W2903" s="25" t="n">
        <f aca="false">IF(O2903="Won",1,IF(O2903="Lost",0,""))</f>
        <v>0</v>
      </c>
      <c r="Y2903" s="25" t="str">
        <f aca="false">IF(E2903="","Sim","")</f>
        <v/>
      </c>
    </row>
    <row r="2904" customFormat="false" ht="15" hidden="false" customHeight="false" outlineLevel="0" collapsed="false">
      <c r="A2904" s="25" t="s">
        <v>3163</v>
      </c>
      <c r="B2904" s="25" t="s">
        <v>67</v>
      </c>
      <c r="C2904" s="25" t="s">
        <v>75</v>
      </c>
      <c r="D2904" s="25" t="s">
        <v>76</v>
      </c>
      <c r="E2904" s="25" t="s">
        <v>231</v>
      </c>
      <c r="F2904" s="25" t="s">
        <v>168</v>
      </c>
      <c r="G2904" s="26" t="n">
        <v>45.39</v>
      </c>
      <c r="H2904" s="27" t="n">
        <v>100</v>
      </c>
      <c r="I2904" s="25" t="s">
        <v>147</v>
      </c>
      <c r="J2904" s="25" t="s">
        <v>169</v>
      </c>
      <c r="K2904" s="25" t="n">
        <v>2012</v>
      </c>
      <c r="L2904" s="25" t="s">
        <v>1834</v>
      </c>
      <c r="M2904" s="25" t="s">
        <v>171</v>
      </c>
      <c r="N2904" s="28" t="n">
        <v>4821</v>
      </c>
      <c r="O2904" s="25" t="s">
        <v>55</v>
      </c>
      <c r="P2904" s="29" t="n">
        <v>43012</v>
      </c>
      <c r="Q2904" s="29" t="n">
        <v>43023</v>
      </c>
      <c r="R2904" s="28" t="n">
        <v>0</v>
      </c>
      <c r="S2904" s="28" t="n">
        <f aca="false">IF(O2904="Won",R2904,IF(O2904="Lost",0,N2904))</f>
        <v>0</v>
      </c>
      <c r="T2904" s="30" t="n">
        <f aca="false">IF(AND(P2904&lt;&gt;"",Q2904&lt;&gt;""),Q2904-P2904,"")</f>
        <v>11</v>
      </c>
      <c r="U2904" s="30" t="str">
        <f aca="false">IF(AND(O2904="Engaging",P2904&lt;&gt;""),'Leia-me'!$B$5-P2904,"")</f>
        <v/>
      </c>
      <c r="V2904" s="25" t="str">
        <f aca="false">IF(O2904&lt;&gt;"Engaging","",IF(U2904&lt;='Leia-me'!$B$6,"Saudável",IF(U2904&lt;='Leia-me'!$B$7,"Esfriando",IF(U2904&lt;='Leia-me'!$B$8,"Última chance","Zumbi"))))</f>
        <v/>
      </c>
      <c r="W2904" s="25" t="n">
        <f aca="false">IF(O2904="Won",1,IF(O2904="Lost",0,""))</f>
        <v>0</v>
      </c>
      <c r="X2904" s="25" t="s">
        <v>1835</v>
      </c>
      <c r="Y2904" s="25" t="str">
        <f aca="false">IF(E2904="","Sim","")</f>
        <v/>
      </c>
    </row>
    <row r="2905" customFormat="false" ht="15" hidden="false" customHeight="false" outlineLevel="0" collapsed="false">
      <c r="A2905" s="25" t="s">
        <v>3164</v>
      </c>
      <c r="B2905" s="25" t="s">
        <v>67</v>
      </c>
      <c r="C2905" s="25" t="s">
        <v>75</v>
      </c>
      <c r="D2905" s="25" t="s">
        <v>76</v>
      </c>
      <c r="E2905" s="25" t="s">
        <v>169</v>
      </c>
      <c r="F2905" s="25" t="s">
        <v>168</v>
      </c>
      <c r="G2905" s="26" t="n">
        <v>2403.58</v>
      </c>
      <c r="H2905" s="27" t="n">
        <v>8801</v>
      </c>
      <c r="I2905" s="25" t="s">
        <v>147</v>
      </c>
      <c r="K2905" s="25" t="n">
        <v>1986</v>
      </c>
      <c r="L2905" s="25" t="s">
        <v>148</v>
      </c>
      <c r="M2905" s="25" t="s">
        <v>149</v>
      </c>
      <c r="N2905" s="28" t="n">
        <v>55</v>
      </c>
      <c r="O2905" s="25" t="s">
        <v>54</v>
      </c>
      <c r="P2905" s="29" t="n">
        <v>43012</v>
      </c>
      <c r="Q2905" s="29" t="n">
        <v>43014</v>
      </c>
      <c r="R2905" s="28" t="n">
        <v>58</v>
      </c>
      <c r="S2905" s="28" t="n">
        <f aca="false">IF(O2905="Won",R2905,IF(O2905="Lost",0,N2905))</f>
        <v>58</v>
      </c>
      <c r="T2905" s="30" t="n">
        <f aca="false">IF(AND(P2905&lt;&gt;"",Q2905&lt;&gt;""),Q2905-P2905,"")</f>
        <v>2</v>
      </c>
      <c r="U2905" s="30" t="str">
        <f aca="false">IF(AND(O2905="Engaging",P2905&lt;&gt;""),'Leia-me'!$B$5-P2905,"")</f>
        <v/>
      </c>
      <c r="V2905" s="25" t="str">
        <f aca="false">IF(O2905&lt;&gt;"Engaging","",IF(U2905&lt;='Leia-me'!$B$6,"Saudável",IF(U2905&lt;='Leia-me'!$B$7,"Esfriando",IF(U2905&lt;='Leia-me'!$B$8,"Última chance","Zumbi"))))</f>
        <v/>
      </c>
      <c r="W2905" s="25" t="n">
        <f aca="false">IF(O2905="Won",1,IF(O2905="Lost",0,""))</f>
        <v>1</v>
      </c>
      <c r="Y2905" s="25" t="str">
        <f aca="false">IF(E2905="","Sim","")</f>
        <v/>
      </c>
    </row>
    <row r="2906" customFormat="false" ht="15" hidden="false" customHeight="false" outlineLevel="0" collapsed="false">
      <c r="A2906" s="25" t="s">
        <v>3165</v>
      </c>
      <c r="B2906" s="25" t="s">
        <v>67</v>
      </c>
      <c r="C2906" s="25" t="s">
        <v>75</v>
      </c>
      <c r="D2906" s="25" t="s">
        <v>76</v>
      </c>
      <c r="E2906" s="25" t="s">
        <v>169</v>
      </c>
      <c r="F2906" s="25" t="s">
        <v>168</v>
      </c>
      <c r="G2906" s="26" t="n">
        <v>2403.58</v>
      </c>
      <c r="H2906" s="27" t="n">
        <v>8801</v>
      </c>
      <c r="I2906" s="25" t="s">
        <v>147</v>
      </c>
      <c r="K2906" s="25" t="n">
        <v>1986</v>
      </c>
      <c r="L2906" s="25" t="s">
        <v>186</v>
      </c>
      <c r="M2906" s="25" t="s">
        <v>171</v>
      </c>
      <c r="N2906" s="28" t="n">
        <v>550</v>
      </c>
      <c r="O2906" s="25" t="s">
        <v>54</v>
      </c>
      <c r="P2906" s="29" t="n">
        <v>43013</v>
      </c>
      <c r="Q2906" s="29" t="n">
        <v>43018</v>
      </c>
      <c r="R2906" s="28" t="n">
        <v>556</v>
      </c>
      <c r="S2906" s="28" t="n">
        <f aca="false">IF(O2906="Won",R2906,IF(O2906="Lost",0,N2906))</f>
        <v>556</v>
      </c>
      <c r="T2906" s="30" t="n">
        <f aca="false">IF(AND(P2906&lt;&gt;"",Q2906&lt;&gt;""),Q2906-P2906,"")</f>
        <v>5</v>
      </c>
      <c r="U2906" s="30" t="str">
        <f aca="false">IF(AND(O2906="Engaging",P2906&lt;&gt;""),'Leia-me'!$B$5-P2906,"")</f>
        <v/>
      </c>
      <c r="V2906" s="25" t="str">
        <f aca="false">IF(O2906&lt;&gt;"Engaging","",IF(U2906&lt;='Leia-me'!$B$6,"Saudável",IF(U2906&lt;='Leia-me'!$B$7,"Esfriando",IF(U2906&lt;='Leia-me'!$B$8,"Última chance","Zumbi"))))</f>
        <v/>
      </c>
      <c r="W2906" s="25" t="n">
        <f aca="false">IF(O2906="Won",1,IF(O2906="Lost",0,""))</f>
        <v>1</v>
      </c>
      <c r="Y2906" s="25" t="str">
        <f aca="false">IF(E2906="","Sim","")</f>
        <v/>
      </c>
    </row>
    <row r="2907" customFormat="false" ht="15" hidden="false" customHeight="false" outlineLevel="0" collapsed="false">
      <c r="A2907" s="25" t="s">
        <v>3166</v>
      </c>
      <c r="B2907" s="25" t="s">
        <v>67</v>
      </c>
      <c r="C2907" s="25" t="s">
        <v>75</v>
      </c>
      <c r="D2907" s="25" t="s">
        <v>76</v>
      </c>
      <c r="E2907" s="25" t="s">
        <v>154</v>
      </c>
      <c r="F2907" s="25" t="s">
        <v>155</v>
      </c>
      <c r="G2907" s="26" t="n">
        <v>86.68</v>
      </c>
      <c r="H2907" s="27" t="n">
        <v>187</v>
      </c>
      <c r="I2907" s="25" t="s">
        <v>147</v>
      </c>
      <c r="J2907" s="25" t="s">
        <v>156</v>
      </c>
      <c r="K2907" s="25" t="n">
        <v>2007</v>
      </c>
      <c r="L2907" s="25" t="s">
        <v>148</v>
      </c>
      <c r="M2907" s="25" t="s">
        <v>149</v>
      </c>
      <c r="N2907" s="28" t="n">
        <v>55</v>
      </c>
      <c r="O2907" s="25" t="s">
        <v>54</v>
      </c>
      <c r="P2907" s="29" t="n">
        <v>43013</v>
      </c>
      <c r="Q2907" s="29" t="n">
        <v>43020</v>
      </c>
      <c r="R2907" s="28" t="n">
        <v>53</v>
      </c>
      <c r="S2907" s="28" t="n">
        <f aca="false">IF(O2907="Won",R2907,IF(O2907="Lost",0,N2907))</f>
        <v>53</v>
      </c>
      <c r="T2907" s="30" t="n">
        <f aca="false">IF(AND(P2907&lt;&gt;"",Q2907&lt;&gt;""),Q2907-P2907,"")</f>
        <v>7</v>
      </c>
      <c r="U2907" s="30" t="str">
        <f aca="false">IF(AND(O2907="Engaging",P2907&lt;&gt;""),'Leia-me'!$B$5-P2907,"")</f>
        <v/>
      </c>
      <c r="V2907" s="25" t="str">
        <f aca="false">IF(O2907&lt;&gt;"Engaging","",IF(U2907&lt;='Leia-me'!$B$6,"Saudável",IF(U2907&lt;='Leia-me'!$B$7,"Esfriando",IF(U2907&lt;='Leia-me'!$B$8,"Última chance","Zumbi"))))</f>
        <v/>
      </c>
      <c r="W2907" s="25" t="n">
        <f aca="false">IF(O2907="Won",1,IF(O2907="Lost",0,""))</f>
        <v>1</v>
      </c>
      <c r="Y2907" s="25" t="str">
        <f aca="false">IF(E2907="","Sim","")</f>
        <v/>
      </c>
    </row>
    <row r="2908" customFormat="false" ht="15" hidden="false" customHeight="false" outlineLevel="0" collapsed="false">
      <c r="A2908" s="25" t="s">
        <v>3167</v>
      </c>
      <c r="B2908" s="25" t="s">
        <v>67</v>
      </c>
      <c r="C2908" s="25" t="s">
        <v>75</v>
      </c>
      <c r="D2908" s="25" t="s">
        <v>76</v>
      </c>
      <c r="E2908" s="25" t="s">
        <v>218</v>
      </c>
      <c r="F2908" s="25" t="s">
        <v>146</v>
      </c>
      <c r="G2908" s="26" t="n">
        <v>4.54</v>
      </c>
      <c r="H2908" s="27" t="n">
        <v>9</v>
      </c>
      <c r="I2908" s="25" t="s">
        <v>147</v>
      </c>
      <c r="K2908" s="25" t="n">
        <v>2017</v>
      </c>
      <c r="L2908" s="25" t="s">
        <v>170</v>
      </c>
      <c r="M2908" s="25" t="s">
        <v>171</v>
      </c>
      <c r="N2908" s="28" t="n">
        <v>1096</v>
      </c>
      <c r="O2908" s="25" t="s">
        <v>55</v>
      </c>
      <c r="P2908" s="29" t="n">
        <v>43014</v>
      </c>
      <c r="Q2908" s="29" t="n">
        <v>43025</v>
      </c>
      <c r="R2908" s="28" t="n">
        <v>0</v>
      </c>
      <c r="S2908" s="28" t="n">
        <f aca="false">IF(O2908="Won",R2908,IF(O2908="Lost",0,N2908))</f>
        <v>0</v>
      </c>
      <c r="T2908" s="30" t="n">
        <f aca="false">IF(AND(P2908&lt;&gt;"",Q2908&lt;&gt;""),Q2908-P2908,"")</f>
        <v>11</v>
      </c>
      <c r="U2908" s="30" t="str">
        <f aca="false">IF(AND(O2908="Engaging",P2908&lt;&gt;""),'Leia-me'!$B$5-P2908,"")</f>
        <v/>
      </c>
      <c r="V2908" s="25" t="str">
        <f aca="false">IF(O2908&lt;&gt;"Engaging","",IF(U2908&lt;='Leia-me'!$B$6,"Saudável",IF(U2908&lt;='Leia-me'!$B$7,"Esfriando",IF(U2908&lt;='Leia-me'!$B$8,"Última chance","Zumbi"))))</f>
        <v/>
      </c>
      <c r="W2908" s="25" t="n">
        <f aca="false">IF(O2908="Won",1,IF(O2908="Lost",0,""))</f>
        <v>0</v>
      </c>
      <c r="Y2908" s="25" t="str">
        <f aca="false">IF(E2908="","Sim","")</f>
        <v/>
      </c>
    </row>
    <row r="2909" customFormat="false" ht="15" hidden="false" customHeight="false" outlineLevel="0" collapsed="false">
      <c r="A2909" s="25" t="s">
        <v>3168</v>
      </c>
      <c r="B2909" s="25" t="s">
        <v>67</v>
      </c>
      <c r="C2909" s="25" t="s">
        <v>75</v>
      </c>
      <c r="D2909" s="25" t="s">
        <v>76</v>
      </c>
      <c r="E2909" s="25" t="s">
        <v>191</v>
      </c>
      <c r="F2909" s="25" t="s">
        <v>192</v>
      </c>
      <c r="G2909" s="26" t="n">
        <v>2714.9</v>
      </c>
      <c r="H2909" s="27" t="n">
        <v>2641</v>
      </c>
      <c r="I2909" s="25" t="s">
        <v>147</v>
      </c>
      <c r="J2909" s="25" t="s">
        <v>193</v>
      </c>
      <c r="K2909" s="25" t="n">
        <v>1998</v>
      </c>
      <c r="L2909" s="25" t="s">
        <v>186</v>
      </c>
      <c r="M2909" s="25" t="s">
        <v>171</v>
      </c>
      <c r="N2909" s="28" t="n">
        <v>550</v>
      </c>
      <c r="O2909" s="25" t="s">
        <v>54</v>
      </c>
      <c r="P2909" s="29" t="n">
        <v>43014</v>
      </c>
      <c r="Q2909" s="29" t="n">
        <v>43100</v>
      </c>
      <c r="R2909" s="28" t="n">
        <v>546</v>
      </c>
      <c r="S2909" s="28" t="n">
        <f aca="false">IF(O2909="Won",R2909,IF(O2909="Lost",0,N2909))</f>
        <v>546</v>
      </c>
      <c r="T2909" s="30" t="n">
        <f aca="false">IF(AND(P2909&lt;&gt;"",Q2909&lt;&gt;""),Q2909-P2909,"")</f>
        <v>86</v>
      </c>
      <c r="U2909" s="30" t="str">
        <f aca="false">IF(AND(O2909="Engaging",P2909&lt;&gt;""),'Leia-me'!$B$5-P2909,"")</f>
        <v/>
      </c>
      <c r="V2909" s="25" t="str">
        <f aca="false">IF(O2909&lt;&gt;"Engaging","",IF(U2909&lt;='Leia-me'!$B$6,"Saudável",IF(U2909&lt;='Leia-me'!$B$7,"Esfriando",IF(U2909&lt;='Leia-me'!$B$8,"Última chance","Zumbi"))))</f>
        <v/>
      </c>
      <c r="W2909" s="25" t="n">
        <f aca="false">IF(O2909="Won",1,IF(O2909="Lost",0,""))</f>
        <v>1</v>
      </c>
      <c r="Y2909" s="25" t="str">
        <f aca="false">IF(E2909="","Sim","")</f>
        <v/>
      </c>
    </row>
    <row r="2910" customFormat="false" ht="15" hidden="false" customHeight="false" outlineLevel="0" collapsed="false">
      <c r="A2910" s="25" t="s">
        <v>3169</v>
      </c>
      <c r="B2910" s="25" t="s">
        <v>67</v>
      </c>
      <c r="C2910" s="25" t="s">
        <v>75</v>
      </c>
      <c r="D2910" s="25" t="s">
        <v>76</v>
      </c>
      <c r="E2910" s="25" t="s">
        <v>188</v>
      </c>
      <c r="F2910" s="25" t="s">
        <v>185</v>
      </c>
      <c r="G2910" s="26" t="n">
        <v>1008.06</v>
      </c>
      <c r="H2910" s="27" t="n">
        <v>1238</v>
      </c>
      <c r="I2910" s="25" t="s">
        <v>147</v>
      </c>
      <c r="K2910" s="25" t="n">
        <v>1983</v>
      </c>
      <c r="L2910" s="25" t="s">
        <v>1834</v>
      </c>
      <c r="M2910" s="25" t="s">
        <v>171</v>
      </c>
      <c r="N2910" s="28" t="n">
        <v>4821</v>
      </c>
      <c r="O2910" s="25" t="s">
        <v>54</v>
      </c>
      <c r="P2910" s="29" t="n">
        <v>43015</v>
      </c>
      <c r="Q2910" s="29" t="n">
        <v>43091</v>
      </c>
      <c r="R2910" s="28" t="n">
        <v>4404</v>
      </c>
      <c r="S2910" s="28" t="n">
        <f aca="false">IF(O2910="Won",R2910,IF(O2910="Lost",0,N2910))</f>
        <v>4404</v>
      </c>
      <c r="T2910" s="30" t="n">
        <f aca="false">IF(AND(P2910&lt;&gt;"",Q2910&lt;&gt;""),Q2910-P2910,"")</f>
        <v>76</v>
      </c>
      <c r="U2910" s="30" t="str">
        <f aca="false">IF(AND(O2910="Engaging",P2910&lt;&gt;""),'Leia-me'!$B$5-P2910,"")</f>
        <v/>
      </c>
      <c r="V2910" s="25" t="str">
        <f aca="false">IF(O2910&lt;&gt;"Engaging","",IF(U2910&lt;='Leia-me'!$B$6,"Saudável",IF(U2910&lt;='Leia-me'!$B$7,"Esfriando",IF(U2910&lt;='Leia-me'!$B$8,"Última chance","Zumbi"))))</f>
        <v/>
      </c>
      <c r="W2910" s="25" t="n">
        <f aca="false">IF(O2910="Won",1,IF(O2910="Lost",0,""))</f>
        <v>1</v>
      </c>
      <c r="X2910" s="25" t="s">
        <v>1835</v>
      </c>
      <c r="Y2910" s="25" t="str">
        <f aca="false">IF(E2910="","Sim","")</f>
        <v/>
      </c>
    </row>
    <row r="2911" customFormat="false" ht="15" hidden="false" customHeight="false" outlineLevel="0" collapsed="false">
      <c r="A2911" s="25" t="s">
        <v>3170</v>
      </c>
      <c r="B2911" s="25" t="s">
        <v>67</v>
      </c>
      <c r="C2911" s="25" t="s">
        <v>75</v>
      </c>
      <c r="D2911" s="25" t="s">
        <v>76</v>
      </c>
      <c r="E2911" s="25" t="s">
        <v>257</v>
      </c>
      <c r="F2911" s="25" t="s">
        <v>146</v>
      </c>
      <c r="G2911" s="26" t="n">
        <v>441.08</v>
      </c>
      <c r="H2911" s="27" t="n">
        <v>1210</v>
      </c>
      <c r="I2911" s="25" t="s">
        <v>147</v>
      </c>
      <c r="K2911" s="25" t="n">
        <v>1984</v>
      </c>
      <c r="L2911" s="25" t="s">
        <v>1834</v>
      </c>
      <c r="M2911" s="25" t="s">
        <v>171</v>
      </c>
      <c r="N2911" s="28" t="n">
        <v>4821</v>
      </c>
      <c r="O2911" s="25" t="s">
        <v>54</v>
      </c>
      <c r="P2911" s="29" t="n">
        <v>43015</v>
      </c>
      <c r="Q2911" s="29" t="n">
        <v>43017</v>
      </c>
      <c r="R2911" s="28" t="n">
        <v>5212</v>
      </c>
      <c r="S2911" s="28" t="n">
        <f aca="false">IF(O2911="Won",R2911,IF(O2911="Lost",0,N2911))</f>
        <v>5212</v>
      </c>
      <c r="T2911" s="30" t="n">
        <f aca="false">IF(AND(P2911&lt;&gt;"",Q2911&lt;&gt;""),Q2911-P2911,"")</f>
        <v>2</v>
      </c>
      <c r="U2911" s="30" t="str">
        <f aca="false">IF(AND(O2911="Engaging",P2911&lt;&gt;""),'Leia-me'!$B$5-P2911,"")</f>
        <v/>
      </c>
      <c r="V2911" s="25" t="str">
        <f aca="false">IF(O2911&lt;&gt;"Engaging","",IF(U2911&lt;='Leia-me'!$B$6,"Saudável",IF(U2911&lt;='Leia-me'!$B$7,"Esfriando",IF(U2911&lt;='Leia-me'!$B$8,"Última chance","Zumbi"))))</f>
        <v/>
      </c>
      <c r="W2911" s="25" t="n">
        <f aca="false">IF(O2911="Won",1,IF(O2911="Lost",0,""))</f>
        <v>1</v>
      </c>
      <c r="X2911" s="25" t="s">
        <v>1835</v>
      </c>
      <c r="Y2911" s="25" t="str">
        <f aca="false">IF(E2911="","Sim","")</f>
        <v/>
      </c>
    </row>
    <row r="2912" customFormat="false" ht="15" hidden="false" customHeight="false" outlineLevel="0" collapsed="false">
      <c r="A2912" s="25" t="s">
        <v>3171</v>
      </c>
      <c r="B2912" s="25" t="s">
        <v>67</v>
      </c>
      <c r="C2912" s="25" t="s">
        <v>75</v>
      </c>
      <c r="D2912" s="25" t="s">
        <v>76</v>
      </c>
      <c r="E2912" s="25" t="s">
        <v>167</v>
      </c>
      <c r="F2912" s="25" t="s">
        <v>168</v>
      </c>
      <c r="G2912" s="26" t="n">
        <v>2173.98</v>
      </c>
      <c r="H2912" s="27" t="n">
        <v>2928</v>
      </c>
      <c r="I2912" s="25" t="s">
        <v>147</v>
      </c>
      <c r="J2912" s="25" t="s">
        <v>169</v>
      </c>
      <c r="K2912" s="25" t="n">
        <v>1995</v>
      </c>
      <c r="L2912" s="25" t="s">
        <v>1834</v>
      </c>
      <c r="M2912" s="25" t="s">
        <v>171</v>
      </c>
      <c r="N2912" s="28" t="n">
        <v>4821</v>
      </c>
      <c r="O2912" s="25" t="s">
        <v>55</v>
      </c>
      <c r="P2912" s="29" t="n">
        <v>43016</v>
      </c>
      <c r="Q2912" s="29" t="n">
        <v>43095</v>
      </c>
      <c r="R2912" s="28" t="n">
        <v>0</v>
      </c>
      <c r="S2912" s="28" t="n">
        <f aca="false">IF(O2912="Won",R2912,IF(O2912="Lost",0,N2912))</f>
        <v>0</v>
      </c>
      <c r="T2912" s="30" t="n">
        <f aca="false">IF(AND(P2912&lt;&gt;"",Q2912&lt;&gt;""),Q2912-P2912,"")</f>
        <v>79</v>
      </c>
      <c r="U2912" s="30" t="str">
        <f aca="false">IF(AND(O2912="Engaging",P2912&lt;&gt;""),'Leia-me'!$B$5-P2912,"")</f>
        <v/>
      </c>
      <c r="V2912" s="25" t="str">
        <f aca="false">IF(O2912&lt;&gt;"Engaging","",IF(U2912&lt;='Leia-me'!$B$6,"Saudável",IF(U2912&lt;='Leia-me'!$B$7,"Esfriando",IF(U2912&lt;='Leia-me'!$B$8,"Última chance","Zumbi"))))</f>
        <v/>
      </c>
      <c r="W2912" s="25" t="n">
        <f aca="false">IF(O2912="Won",1,IF(O2912="Lost",0,""))</f>
        <v>0</v>
      </c>
      <c r="X2912" s="25" t="s">
        <v>1835</v>
      </c>
      <c r="Y2912" s="25" t="str">
        <f aca="false">IF(E2912="","Sim","")</f>
        <v/>
      </c>
    </row>
    <row r="2913" customFormat="false" ht="15" hidden="false" customHeight="false" outlineLevel="0" collapsed="false">
      <c r="A2913" s="25" t="s">
        <v>3172</v>
      </c>
      <c r="B2913" s="25" t="s">
        <v>67</v>
      </c>
      <c r="C2913" s="25" t="s">
        <v>75</v>
      </c>
      <c r="D2913" s="25" t="s">
        <v>76</v>
      </c>
      <c r="E2913" s="25" t="s">
        <v>176</v>
      </c>
      <c r="F2913" s="25" t="s">
        <v>177</v>
      </c>
      <c r="G2913" s="26" t="n">
        <v>1698.2</v>
      </c>
      <c r="H2913" s="27" t="n">
        <v>3798</v>
      </c>
      <c r="I2913" s="25" t="s">
        <v>147</v>
      </c>
      <c r="K2913" s="25" t="n">
        <v>1987</v>
      </c>
      <c r="L2913" s="25" t="s">
        <v>186</v>
      </c>
      <c r="M2913" s="25" t="s">
        <v>171</v>
      </c>
      <c r="N2913" s="28" t="n">
        <v>550</v>
      </c>
      <c r="O2913" s="25" t="s">
        <v>55</v>
      </c>
      <c r="P2913" s="29" t="n">
        <v>43017</v>
      </c>
      <c r="Q2913" s="29" t="n">
        <v>43029</v>
      </c>
      <c r="R2913" s="28" t="n">
        <v>0</v>
      </c>
      <c r="S2913" s="28" t="n">
        <f aca="false">IF(O2913="Won",R2913,IF(O2913="Lost",0,N2913))</f>
        <v>0</v>
      </c>
      <c r="T2913" s="30" t="n">
        <f aca="false">IF(AND(P2913&lt;&gt;"",Q2913&lt;&gt;""),Q2913-P2913,"")</f>
        <v>12</v>
      </c>
      <c r="U2913" s="30" t="str">
        <f aca="false">IF(AND(O2913="Engaging",P2913&lt;&gt;""),'Leia-me'!$B$5-P2913,"")</f>
        <v/>
      </c>
      <c r="V2913" s="25" t="str">
        <f aca="false">IF(O2913&lt;&gt;"Engaging","",IF(U2913&lt;='Leia-me'!$B$6,"Saudável",IF(U2913&lt;='Leia-me'!$B$7,"Esfriando",IF(U2913&lt;='Leia-me'!$B$8,"Última chance","Zumbi"))))</f>
        <v/>
      </c>
      <c r="W2913" s="25" t="n">
        <f aca="false">IF(O2913="Won",1,IF(O2913="Lost",0,""))</f>
        <v>0</v>
      </c>
      <c r="Y2913" s="25" t="str">
        <f aca="false">IF(E2913="","Sim","")</f>
        <v/>
      </c>
    </row>
    <row r="2914" customFormat="false" ht="15" hidden="false" customHeight="false" outlineLevel="0" collapsed="false">
      <c r="A2914" s="25" t="s">
        <v>3173</v>
      </c>
      <c r="B2914" s="25" t="s">
        <v>67</v>
      </c>
      <c r="C2914" s="25" t="s">
        <v>75</v>
      </c>
      <c r="D2914" s="25" t="s">
        <v>76</v>
      </c>
      <c r="E2914" s="25" t="s">
        <v>266</v>
      </c>
      <c r="F2914" s="25" t="s">
        <v>267</v>
      </c>
      <c r="G2914" s="26" t="n">
        <v>2041.73</v>
      </c>
      <c r="H2914" s="27" t="n">
        <v>5276</v>
      </c>
      <c r="I2914" s="25" t="s">
        <v>147</v>
      </c>
      <c r="K2914" s="25" t="n">
        <v>1997</v>
      </c>
      <c r="L2914" s="25" t="s">
        <v>170</v>
      </c>
      <c r="M2914" s="25" t="s">
        <v>171</v>
      </c>
      <c r="N2914" s="28" t="n">
        <v>1096</v>
      </c>
      <c r="O2914" s="25" t="s">
        <v>54</v>
      </c>
      <c r="P2914" s="29" t="n">
        <v>43017</v>
      </c>
      <c r="Q2914" s="29" t="n">
        <v>43064</v>
      </c>
      <c r="R2914" s="28" t="n">
        <v>1190</v>
      </c>
      <c r="S2914" s="28" t="n">
        <f aca="false">IF(O2914="Won",R2914,IF(O2914="Lost",0,N2914))</f>
        <v>1190</v>
      </c>
      <c r="T2914" s="30" t="n">
        <f aca="false">IF(AND(P2914&lt;&gt;"",Q2914&lt;&gt;""),Q2914-P2914,"")</f>
        <v>47</v>
      </c>
      <c r="U2914" s="30" t="str">
        <f aca="false">IF(AND(O2914="Engaging",P2914&lt;&gt;""),'Leia-me'!$B$5-P2914,"")</f>
        <v/>
      </c>
      <c r="V2914" s="25" t="str">
        <f aca="false">IF(O2914&lt;&gt;"Engaging","",IF(U2914&lt;='Leia-me'!$B$6,"Saudável",IF(U2914&lt;='Leia-me'!$B$7,"Esfriando",IF(U2914&lt;='Leia-me'!$B$8,"Última chance","Zumbi"))))</f>
        <v/>
      </c>
      <c r="W2914" s="25" t="n">
        <f aca="false">IF(O2914="Won",1,IF(O2914="Lost",0,""))</f>
        <v>1</v>
      </c>
      <c r="Y2914" s="25" t="str">
        <f aca="false">IF(E2914="","Sim","")</f>
        <v/>
      </c>
    </row>
    <row r="2915" customFormat="false" ht="15" hidden="false" customHeight="false" outlineLevel="0" collapsed="false">
      <c r="A2915" s="25" t="s">
        <v>3174</v>
      </c>
      <c r="B2915" s="25" t="s">
        <v>67</v>
      </c>
      <c r="C2915" s="25" t="s">
        <v>75</v>
      </c>
      <c r="D2915" s="25" t="s">
        <v>76</v>
      </c>
      <c r="E2915" s="25" t="s">
        <v>162</v>
      </c>
      <c r="F2915" s="25" t="s">
        <v>155</v>
      </c>
      <c r="G2915" s="26" t="n">
        <v>5266.09</v>
      </c>
      <c r="H2915" s="27" t="n">
        <v>8595</v>
      </c>
      <c r="I2915" s="25" t="s">
        <v>147</v>
      </c>
      <c r="J2915" s="25" t="s">
        <v>156</v>
      </c>
      <c r="K2915" s="25" t="n">
        <v>1988</v>
      </c>
      <c r="L2915" s="25" t="s">
        <v>160</v>
      </c>
      <c r="M2915" s="25" t="s">
        <v>149</v>
      </c>
      <c r="N2915" s="28" t="n">
        <v>3393</v>
      </c>
      <c r="O2915" s="25" t="s">
        <v>54</v>
      </c>
      <c r="P2915" s="29" t="n">
        <v>43018</v>
      </c>
      <c r="Q2915" s="29" t="n">
        <v>43028</v>
      </c>
      <c r="R2915" s="28" t="n">
        <v>3892</v>
      </c>
      <c r="S2915" s="28" t="n">
        <f aca="false">IF(O2915="Won",R2915,IF(O2915="Lost",0,N2915))</f>
        <v>3892</v>
      </c>
      <c r="T2915" s="30" t="n">
        <f aca="false">IF(AND(P2915&lt;&gt;"",Q2915&lt;&gt;""),Q2915-P2915,"")</f>
        <v>10</v>
      </c>
      <c r="U2915" s="30" t="str">
        <f aca="false">IF(AND(O2915="Engaging",P2915&lt;&gt;""),'Leia-me'!$B$5-P2915,"")</f>
        <v/>
      </c>
      <c r="V2915" s="25" t="str">
        <f aca="false">IF(O2915&lt;&gt;"Engaging","",IF(U2915&lt;='Leia-me'!$B$6,"Saudável",IF(U2915&lt;='Leia-me'!$B$7,"Esfriando",IF(U2915&lt;='Leia-me'!$B$8,"Última chance","Zumbi"))))</f>
        <v/>
      </c>
      <c r="W2915" s="25" t="n">
        <f aca="false">IF(O2915="Won",1,IF(O2915="Lost",0,""))</f>
        <v>1</v>
      </c>
      <c r="Y2915" s="25" t="str">
        <f aca="false">IF(E2915="","Sim","")</f>
        <v/>
      </c>
    </row>
    <row r="2916" customFormat="false" ht="15" hidden="false" customHeight="false" outlineLevel="0" collapsed="false">
      <c r="A2916" s="25" t="s">
        <v>3175</v>
      </c>
      <c r="B2916" s="25" t="s">
        <v>67</v>
      </c>
      <c r="C2916" s="25" t="s">
        <v>75</v>
      </c>
      <c r="D2916" s="25" t="s">
        <v>76</v>
      </c>
      <c r="E2916" s="25" t="s">
        <v>176</v>
      </c>
      <c r="F2916" s="25" t="s">
        <v>177</v>
      </c>
      <c r="G2916" s="26" t="n">
        <v>1698.2</v>
      </c>
      <c r="H2916" s="27" t="n">
        <v>3798</v>
      </c>
      <c r="I2916" s="25" t="s">
        <v>147</v>
      </c>
      <c r="K2916" s="25" t="n">
        <v>1987</v>
      </c>
      <c r="L2916" s="25" t="s">
        <v>186</v>
      </c>
      <c r="M2916" s="25" t="s">
        <v>171</v>
      </c>
      <c r="N2916" s="28" t="n">
        <v>550</v>
      </c>
      <c r="O2916" s="25" t="s">
        <v>54</v>
      </c>
      <c r="P2916" s="29" t="n">
        <v>43019</v>
      </c>
      <c r="Q2916" s="29" t="n">
        <v>43094</v>
      </c>
      <c r="R2916" s="28" t="n">
        <v>592</v>
      </c>
      <c r="S2916" s="28" t="n">
        <f aca="false">IF(O2916="Won",R2916,IF(O2916="Lost",0,N2916))</f>
        <v>592</v>
      </c>
      <c r="T2916" s="30" t="n">
        <f aca="false">IF(AND(P2916&lt;&gt;"",Q2916&lt;&gt;""),Q2916-P2916,"")</f>
        <v>75</v>
      </c>
      <c r="U2916" s="30" t="str">
        <f aca="false">IF(AND(O2916="Engaging",P2916&lt;&gt;""),'Leia-me'!$B$5-P2916,"")</f>
        <v/>
      </c>
      <c r="V2916" s="25" t="str">
        <f aca="false">IF(O2916&lt;&gt;"Engaging","",IF(U2916&lt;='Leia-me'!$B$6,"Saudável",IF(U2916&lt;='Leia-me'!$B$7,"Esfriando",IF(U2916&lt;='Leia-me'!$B$8,"Última chance","Zumbi"))))</f>
        <v/>
      </c>
      <c r="W2916" s="25" t="n">
        <f aca="false">IF(O2916="Won",1,IF(O2916="Lost",0,""))</f>
        <v>1</v>
      </c>
      <c r="Y2916" s="25" t="str">
        <f aca="false">IF(E2916="","Sim","")</f>
        <v/>
      </c>
    </row>
    <row r="2917" customFormat="false" ht="15" hidden="false" customHeight="false" outlineLevel="0" collapsed="false">
      <c r="A2917" s="25" t="s">
        <v>3176</v>
      </c>
      <c r="B2917" s="25" t="s">
        <v>67</v>
      </c>
      <c r="C2917" s="25" t="s">
        <v>75</v>
      </c>
      <c r="D2917" s="25" t="s">
        <v>76</v>
      </c>
      <c r="E2917" s="25" t="s">
        <v>210</v>
      </c>
      <c r="F2917" s="25" t="s">
        <v>211</v>
      </c>
      <c r="G2917" s="26" t="n">
        <v>718.62</v>
      </c>
      <c r="H2917" s="27" t="n">
        <v>2448</v>
      </c>
      <c r="I2917" s="25" t="s">
        <v>147</v>
      </c>
      <c r="K2917" s="25" t="n">
        <v>2001</v>
      </c>
      <c r="L2917" s="25" t="s">
        <v>170</v>
      </c>
      <c r="M2917" s="25" t="s">
        <v>171</v>
      </c>
      <c r="N2917" s="28" t="n">
        <v>1096</v>
      </c>
      <c r="O2917" s="25" t="s">
        <v>54</v>
      </c>
      <c r="P2917" s="29" t="n">
        <v>43019</v>
      </c>
      <c r="Q2917" s="29" t="n">
        <v>43030</v>
      </c>
      <c r="R2917" s="28" t="n">
        <v>969</v>
      </c>
      <c r="S2917" s="28" t="n">
        <f aca="false">IF(O2917="Won",R2917,IF(O2917="Lost",0,N2917))</f>
        <v>969</v>
      </c>
      <c r="T2917" s="30" t="n">
        <f aca="false">IF(AND(P2917&lt;&gt;"",Q2917&lt;&gt;""),Q2917-P2917,"")</f>
        <v>11</v>
      </c>
      <c r="U2917" s="30" t="str">
        <f aca="false">IF(AND(O2917="Engaging",P2917&lt;&gt;""),'Leia-me'!$B$5-P2917,"")</f>
        <v/>
      </c>
      <c r="V2917" s="25" t="str">
        <f aca="false">IF(O2917&lt;&gt;"Engaging","",IF(U2917&lt;='Leia-me'!$B$6,"Saudável",IF(U2917&lt;='Leia-me'!$B$7,"Esfriando",IF(U2917&lt;='Leia-me'!$B$8,"Última chance","Zumbi"))))</f>
        <v/>
      </c>
      <c r="W2917" s="25" t="n">
        <f aca="false">IF(O2917="Won",1,IF(O2917="Lost",0,""))</f>
        <v>1</v>
      </c>
      <c r="Y2917" s="25" t="str">
        <f aca="false">IF(E2917="","Sim","")</f>
        <v/>
      </c>
    </row>
    <row r="2918" customFormat="false" ht="15" hidden="false" customHeight="false" outlineLevel="0" collapsed="false">
      <c r="A2918" s="25" t="s">
        <v>3177</v>
      </c>
      <c r="B2918" s="25" t="s">
        <v>67</v>
      </c>
      <c r="C2918" s="25" t="s">
        <v>75</v>
      </c>
      <c r="D2918" s="25" t="s">
        <v>76</v>
      </c>
      <c r="E2918" s="25" t="s">
        <v>145</v>
      </c>
      <c r="F2918" s="25" t="s">
        <v>146</v>
      </c>
      <c r="G2918" s="26" t="n">
        <v>3922.42</v>
      </c>
      <c r="H2918" s="27" t="n">
        <v>6837</v>
      </c>
      <c r="I2918" s="25" t="s">
        <v>147</v>
      </c>
      <c r="K2918" s="25" t="n">
        <v>1992</v>
      </c>
      <c r="L2918" s="25" t="s">
        <v>160</v>
      </c>
      <c r="M2918" s="25" t="s">
        <v>149</v>
      </c>
      <c r="N2918" s="28" t="n">
        <v>3393</v>
      </c>
      <c r="O2918" s="25" t="s">
        <v>55</v>
      </c>
      <c r="P2918" s="29" t="n">
        <v>43020</v>
      </c>
      <c r="Q2918" s="29" t="n">
        <v>43021</v>
      </c>
      <c r="R2918" s="28" t="n">
        <v>0</v>
      </c>
      <c r="S2918" s="28" t="n">
        <f aca="false">IF(O2918="Won",R2918,IF(O2918="Lost",0,N2918))</f>
        <v>0</v>
      </c>
      <c r="T2918" s="30" t="n">
        <f aca="false">IF(AND(P2918&lt;&gt;"",Q2918&lt;&gt;""),Q2918-P2918,"")</f>
        <v>1</v>
      </c>
      <c r="U2918" s="30" t="str">
        <f aca="false">IF(AND(O2918="Engaging",P2918&lt;&gt;""),'Leia-me'!$B$5-P2918,"")</f>
        <v/>
      </c>
      <c r="V2918" s="25" t="str">
        <f aca="false">IF(O2918&lt;&gt;"Engaging","",IF(U2918&lt;='Leia-me'!$B$6,"Saudável",IF(U2918&lt;='Leia-me'!$B$7,"Esfriando",IF(U2918&lt;='Leia-me'!$B$8,"Última chance","Zumbi"))))</f>
        <v/>
      </c>
      <c r="W2918" s="25" t="n">
        <f aca="false">IF(O2918="Won",1,IF(O2918="Lost",0,""))</f>
        <v>0</v>
      </c>
      <c r="Y2918" s="25" t="str">
        <f aca="false">IF(E2918="","Sim","")</f>
        <v/>
      </c>
    </row>
    <row r="2919" customFormat="false" ht="15" hidden="false" customHeight="false" outlineLevel="0" collapsed="false">
      <c r="A2919" s="25" t="s">
        <v>3178</v>
      </c>
      <c r="B2919" s="25" t="s">
        <v>67</v>
      </c>
      <c r="C2919" s="25" t="s">
        <v>75</v>
      </c>
      <c r="D2919" s="25" t="s">
        <v>76</v>
      </c>
      <c r="E2919" s="25" t="s">
        <v>231</v>
      </c>
      <c r="F2919" s="25" t="s">
        <v>168</v>
      </c>
      <c r="G2919" s="26" t="n">
        <v>45.39</v>
      </c>
      <c r="H2919" s="27" t="n">
        <v>100</v>
      </c>
      <c r="I2919" s="25" t="s">
        <v>147</v>
      </c>
      <c r="J2919" s="25" t="s">
        <v>169</v>
      </c>
      <c r="K2919" s="25" t="n">
        <v>2012</v>
      </c>
      <c r="L2919" s="25" t="s">
        <v>186</v>
      </c>
      <c r="M2919" s="25" t="s">
        <v>171</v>
      </c>
      <c r="N2919" s="28" t="n">
        <v>550</v>
      </c>
      <c r="O2919" s="25" t="s">
        <v>54</v>
      </c>
      <c r="P2919" s="29" t="n">
        <v>43020</v>
      </c>
      <c r="Q2919" s="29" t="n">
        <v>43029</v>
      </c>
      <c r="R2919" s="28" t="n">
        <v>528</v>
      </c>
      <c r="S2919" s="28" t="n">
        <f aca="false">IF(O2919="Won",R2919,IF(O2919="Lost",0,N2919))</f>
        <v>528</v>
      </c>
      <c r="T2919" s="30" t="n">
        <f aca="false">IF(AND(P2919&lt;&gt;"",Q2919&lt;&gt;""),Q2919-P2919,"")</f>
        <v>9</v>
      </c>
      <c r="U2919" s="30" t="str">
        <f aca="false">IF(AND(O2919="Engaging",P2919&lt;&gt;""),'Leia-me'!$B$5-P2919,"")</f>
        <v/>
      </c>
      <c r="V2919" s="25" t="str">
        <f aca="false">IF(O2919&lt;&gt;"Engaging","",IF(U2919&lt;='Leia-me'!$B$6,"Saudável",IF(U2919&lt;='Leia-me'!$B$7,"Esfriando",IF(U2919&lt;='Leia-me'!$B$8,"Última chance","Zumbi"))))</f>
        <v/>
      </c>
      <c r="W2919" s="25" t="n">
        <f aca="false">IF(O2919="Won",1,IF(O2919="Lost",0,""))</f>
        <v>1</v>
      </c>
      <c r="Y2919" s="25" t="str">
        <f aca="false">IF(E2919="","Sim","")</f>
        <v/>
      </c>
    </row>
    <row r="2920" customFormat="false" ht="15" hidden="false" customHeight="false" outlineLevel="0" collapsed="false">
      <c r="A2920" s="25" t="s">
        <v>3179</v>
      </c>
      <c r="B2920" s="25" t="s">
        <v>67</v>
      </c>
      <c r="C2920" s="25" t="s">
        <v>75</v>
      </c>
      <c r="D2920" s="25" t="s">
        <v>76</v>
      </c>
      <c r="E2920" s="25" t="s">
        <v>184</v>
      </c>
      <c r="F2920" s="25" t="s">
        <v>185</v>
      </c>
      <c r="G2920" s="26" t="n">
        <v>1520.66</v>
      </c>
      <c r="H2920" s="27" t="n">
        <v>1806</v>
      </c>
      <c r="I2920" s="25" t="s">
        <v>147</v>
      </c>
      <c r="K2920" s="25" t="n">
        <v>2005</v>
      </c>
      <c r="L2920" s="25" t="s">
        <v>1834</v>
      </c>
      <c r="M2920" s="25" t="s">
        <v>171</v>
      </c>
      <c r="N2920" s="28" t="n">
        <v>4821</v>
      </c>
      <c r="O2920" s="25" t="s">
        <v>54</v>
      </c>
      <c r="P2920" s="29" t="n">
        <v>43020</v>
      </c>
      <c r="Q2920" s="29" t="n">
        <v>43097</v>
      </c>
      <c r="R2920" s="28" t="n">
        <v>5064</v>
      </c>
      <c r="S2920" s="28" t="n">
        <f aca="false">IF(O2920="Won",R2920,IF(O2920="Lost",0,N2920))</f>
        <v>5064</v>
      </c>
      <c r="T2920" s="30" t="n">
        <f aca="false">IF(AND(P2920&lt;&gt;"",Q2920&lt;&gt;""),Q2920-P2920,"")</f>
        <v>77</v>
      </c>
      <c r="U2920" s="30" t="str">
        <f aca="false">IF(AND(O2920="Engaging",P2920&lt;&gt;""),'Leia-me'!$B$5-P2920,"")</f>
        <v/>
      </c>
      <c r="V2920" s="25" t="str">
        <f aca="false">IF(O2920&lt;&gt;"Engaging","",IF(U2920&lt;='Leia-me'!$B$6,"Saudável",IF(U2920&lt;='Leia-me'!$B$7,"Esfriando",IF(U2920&lt;='Leia-me'!$B$8,"Última chance","Zumbi"))))</f>
        <v/>
      </c>
      <c r="W2920" s="25" t="n">
        <f aca="false">IF(O2920="Won",1,IF(O2920="Lost",0,""))</f>
        <v>1</v>
      </c>
      <c r="X2920" s="25" t="s">
        <v>1835</v>
      </c>
      <c r="Y2920" s="25" t="str">
        <f aca="false">IF(E2920="","Sim","")</f>
        <v/>
      </c>
    </row>
    <row r="2921" customFormat="false" ht="15" hidden="false" customHeight="false" outlineLevel="0" collapsed="false">
      <c r="A2921" s="25" t="s">
        <v>3180</v>
      </c>
      <c r="B2921" s="25" t="s">
        <v>67</v>
      </c>
      <c r="C2921" s="25" t="s">
        <v>75</v>
      </c>
      <c r="D2921" s="25" t="s">
        <v>76</v>
      </c>
      <c r="E2921" s="25" t="s">
        <v>184</v>
      </c>
      <c r="F2921" s="25" t="s">
        <v>185</v>
      </c>
      <c r="G2921" s="26" t="n">
        <v>1520.66</v>
      </c>
      <c r="H2921" s="27" t="n">
        <v>1806</v>
      </c>
      <c r="I2921" s="25" t="s">
        <v>147</v>
      </c>
      <c r="K2921" s="25" t="n">
        <v>2005</v>
      </c>
      <c r="L2921" s="25" t="s">
        <v>160</v>
      </c>
      <c r="M2921" s="25" t="s">
        <v>149</v>
      </c>
      <c r="N2921" s="28" t="n">
        <v>3393</v>
      </c>
      <c r="O2921" s="25" t="s">
        <v>54</v>
      </c>
      <c r="P2921" s="29" t="n">
        <v>43020</v>
      </c>
      <c r="Q2921" s="29" t="n">
        <v>43075</v>
      </c>
      <c r="R2921" s="28" t="n">
        <v>3203</v>
      </c>
      <c r="S2921" s="28" t="n">
        <f aca="false">IF(O2921="Won",R2921,IF(O2921="Lost",0,N2921))</f>
        <v>3203</v>
      </c>
      <c r="T2921" s="30" t="n">
        <f aca="false">IF(AND(P2921&lt;&gt;"",Q2921&lt;&gt;""),Q2921-P2921,"")</f>
        <v>55</v>
      </c>
      <c r="U2921" s="30" t="str">
        <f aca="false">IF(AND(O2921="Engaging",P2921&lt;&gt;""),'Leia-me'!$B$5-P2921,"")</f>
        <v/>
      </c>
      <c r="V2921" s="25" t="str">
        <f aca="false">IF(O2921&lt;&gt;"Engaging","",IF(U2921&lt;='Leia-me'!$B$6,"Saudável",IF(U2921&lt;='Leia-me'!$B$7,"Esfriando",IF(U2921&lt;='Leia-me'!$B$8,"Última chance","Zumbi"))))</f>
        <v/>
      </c>
      <c r="W2921" s="25" t="n">
        <f aca="false">IF(O2921="Won",1,IF(O2921="Lost",0,""))</f>
        <v>1</v>
      </c>
      <c r="Y2921" s="25" t="str">
        <f aca="false">IF(E2921="","Sim","")</f>
        <v/>
      </c>
    </row>
    <row r="2922" customFormat="false" ht="15" hidden="false" customHeight="false" outlineLevel="0" collapsed="false">
      <c r="A2922" s="25" t="s">
        <v>3181</v>
      </c>
      <c r="B2922" s="25" t="s">
        <v>67</v>
      </c>
      <c r="C2922" s="25" t="s">
        <v>75</v>
      </c>
      <c r="D2922" s="25" t="s">
        <v>76</v>
      </c>
      <c r="E2922" s="25" t="s">
        <v>184</v>
      </c>
      <c r="F2922" s="25" t="s">
        <v>185</v>
      </c>
      <c r="G2922" s="26" t="n">
        <v>1520.66</v>
      </c>
      <c r="H2922" s="27" t="n">
        <v>1806</v>
      </c>
      <c r="I2922" s="25" t="s">
        <v>147</v>
      </c>
      <c r="K2922" s="25" t="n">
        <v>2005</v>
      </c>
      <c r="L2922" s="25" t="s">
        <v>186</v>
      </c>
      <c r="M2922" s="25" t="s">
        <v>171</v>
      </c>
      <c r="N2922" s="28" t="n">
        <v>550</v>
      </c>
      <c r="O2922" s="25" t="s">
        <v>54</v>
      </c>
      <c r="P2922" s="29" t="n">
        <v>43022</v>
      </c>
      <c r="Q2922" s="29" t="n">
        <v>43030</v>
      </c>
      <c r="R2922" s="28" t="n">
        <v>472</v>
      </c>
      <c r="S2922" s="28" t="n">
        <f aca="false">IF(O2922="Won",R2922,IF(O2922="Lost",0,N2922))</f>
        <v>472</v>
      </c>
      <c r="T2922" s="30" t="n">
        <f aca="false">IF(AND(P2922&lt;&gt;"",Q2922&lt;&gt;""),Q2922-P2922,"")</f>
        <v>8</v>
      </c>
      <c r="U2922" s="30" t="str">
        <f aca="false">IF(AND(O2922="Engaging",P2922&lt;&gt;""),'Leia-me'!$B$5-P2922,"")</f>
        <v/>
      </c>
      <c r="V2922" s="25" t="str">
        <f aca="false">IF(O2922&lt;&gt;"Engaging","",IF(U2922&lt;='Leia-me'!$B$6,"Saudável",IF(U2922&lt;='Leia-me'!$B$7,"Esfriando",IF(U2922&lt;='Leia-me'!$B$8,"Última chance","Zumbi"))))</f>
        <v/>
      </c>
      <c r="W2922" s="25" t="n">
        <f aca="false">IF(O2922="Won",1,IF(O2922="Lost",0,""))</f>
        <v>1</v>
      </c>
      <c r="Y2922" s="25" t="str">
        <f aca="false">IF(E2922="","Sim","")</f>
        <v/>
      </c>
    </row>
    <row r="2923" customFormat="false" ht="15" hidden="false" customHeight="false" outlineLevel="0" collapsed="false">
      <c r="A2923" s="25" t="s">
        <v>3182</v>
      </c>
      <c r="B2923" s="25" t="s">
        <v>67</v>
      </c>
      <c r="C2923" s="25" t="s">
        <v>75</v>
      </c>
      <c r="D2923" s="25" t="s">
        <v>76</v>
      </c>
      <c r="E2923" s="25" t="s">
        <v>176</v>
      </c>
      <c r="F2923" s="25" t="s">
        <v>177</v>
      </c>
      <c r="G2923" s="26" t="n">
        <v>1698.2</v>
      </c>
      <c r="H2923" s="27" t="n">
        <v>3798</v>
      </c>
      <c r="I2923" s="25" t="s">
        <v>147</v>
      </c>
      <c r="K2923" s="25" t="n">
        <v>1987</v>
      </c>
      <c r="L2923" s="25" t="s">
        <v>1834</v>
      </c>
      <c r="M2923" s="25" t="s">
        <v>171</v>
      </c>
      <c r="N2923" s="28" t="n">
        <v>4821</v>
      </c>
      <c r="O2923" s="25" t="s">
        <v>54</v>
      </c>
      <c r="P2923" s="29" t="n">
        <v>43025</v>
      </c>
      <c r="Q2923" s="29" t="n">
        <v>43027</v>
      </c>
      <c r="R2923" s="28" t="n">
        <v>5046</v>
      </c>
      <c r="S2923" s="28" t="n">
        <f aca="false">IF(O2923="Won",R2923,IF(O2923="Lost",0,N2923))</f>
        <v>5046</v>
      </c>
      <c r="T2923" s="30" t="n">
        <f aca="false">IF(AND(P2923&lt;&gt;"",Q2923&lt;&gt;""),Q2923-P2923,"")</f>
        <v>2</v>
      </c>
      <c r="U2923" s="30" t="str">
        <f aca="false">IF(AND(O2923="Engaging",P2923&lt;&gt;""),'Leia-me'!$B$5-P2923,"")</f>
        <v/>
      </c>
      <c r="V2923" s="25" t="str">
        <f aca="false">IF(O2923&lt;&gt;"Engaging","",IF(U2923&lt;='Leia-me'!$B$6,"Saudável",IF(U2923&lt;='Leia-me'!$B$7,"Esfriando",IF(U2923&lt;='Leia-me'!$B$8,"Última chance","Zumbi"))))</f>
        <v/>
      </c>
      <c r="W2923" s="25" t="n">
        <f aca="false">IF(O2923="Won",1,IF(O2923="Lost",0,""))</f>
        <v>1</v>
      </c>
      <c r="X2923" s="25" t="s">
        <v>1835</v>
      </c>
      <c r="Y2923" s="25" t="str">
        <f aca="false">IF(E2923="","Sim","")</f>
        <v/>
      </c>
    </row>
    <row r="2924" customFormat="false" ht="15" hidden="false" customHeight="false" outlineLevel="0" collapsed="false">
      <c r="A2924" s="25" t="s">
        <v>3183</v>
      </c>
      <c r="B2924" s="25" t="s">
        <v>67</v>
      </c>
      <c r="C2924" s="25" t="s">
        <v>75</v>
      </c>
      <c r="D2924" s="25" t="s">
        <v>76</v>
      </c>
      <c r="E2924" s="25" t="s">
        <v>195</v>
      </c>
      <c r="F2924" s="25" t="s">
        <v>185</v>
      </c>
      <c r="G2924" s="26" t="n">
        <v>8170.38</v>
      </c>
      <c r="H2924" s="27" t="n">
        <v>16499</v>
      </c>
      <c r="I2924" s="25" t="s">
        <v>196</v>
      </c>
      <c r="K2924" s="25" t="n">
        <v>1997</v>
      </c>
      <c r="L2924" s="25" t="s">
        <v>178</v>
      </c>
      <c r="M2924" s="25" t="s">
        <v>171</v>
      </c>
      <c r="N2924" s="28" t="n">
        <v>5482</v>
      </c>
      <c r="O2924" s="25" t="s">
        <v>55</v>
      </c>
      <c r="P2924" s="29" t="n">
        <v>43027</v>
      </c>
      <c r="Q2924" s="29" t="n">
        <v>43040</v>
      </c>
      <c r="R2924" s="28" t="n">
        <v>0</v>
      </c>
      <c r="S2924" s="28" t="n">
        <f aca="false">IF(O2924="Won",R2924,IF(O2924="Lost",0,N2924))</f>
        <v>0</v>
      </c>
      <c r="T2924" s="30" t="n">
        <f aca="false">IF(AND(P2924&lt;&gt;"",Q2924&lt;&gt;""),Q2924-P2924,"")</f>
        <v>13</v>
      </c>
      <c r="U2924" s="30" t="str">
        <f aca="false">IF(AND(O2924="Engaging",P2924&lt;&gt;""),'Leia-me'!$B$5-P2924,"")</f>
        <v/>
      </c>
      <c r="V2924" s="25" t="str">
        <f aca="false">IF(O2924&lt;&gt;"Engaging","",IF(U2924&lt;='Leia-me'!$B$6,"Saudável",IF(U2924&lt;='Leia-me'!$B$7,"Esfriando",IF(U2924&lt;='Leia-me'!$B$8,"Última chance","Zumbi"))))</f>
        <v/>
      </c>
      <c r="W2924" s="25" t="n">
        <f aca="false">IF(O2924="Won",1,IF(O2924="Lost",0,""))</f>
        <v>0</v>
      </c>
      <c r="Y2924" s="25" t="str">
        <f aca="false">IF(E2924="","Sim","")</f>
        <v/>
      </c>
    </row>
    <row r="2925" customFormat="false" ht="15" hidden="false" customHeight="false" outlineLevel="0" collapsed="false">
      <c r="A2925" s="25" t="s">
        <v>3184</v>
      </c>
      <c r="B2925" s="25" t="s">
        <v>67</v>
      </c>
      <c r="C2925" s="25" t="s">
        <v>75</v>
      </c>
      <c r="D2925" s="25" t="s">
        <v>76</v>
      </c>
      <c r="E2925" s="25" t="s">
        <v>248</v>
      </c>
      <c r="F2925" s="25" t="s">
        <v>211</v>
      </c>
      <c r="G2925" s="26" t="n">
        <v>894.33</v>
      </c>
      <c r="H2925" s="27" t="n">
        <v>1635</v>
      </c>
      <c r="I2925" s="25" t="s">
        <v>249</v>
      </c>
      <c r="K2925" s="25" t="n">
        <v>2007</v>
      </c>
      <c r="L2925" s="25" t="s">
        <v>186</v>
      </c>
      <c r="M2925" s="25" t="s">
        <v>171</v>
      </c>
      <c r="N2925" s="28" t="n">
        <v>550</v>
      </c>
      <c r="O2925" s="25" t="s">
        <v>55</v>
      </c>
      <c r="P2925" s="29" t="n">
        <v>43029</v>
      </c>
      <c r="Q2925" s="29" t="n">
        <v>43030</v>
      </c>
      <c r="R2925" s="28" t="n">
        <v>0</v>
      </c>
      <c r="S2925" s="28" t="n">
        <f aca="false">IF(O2925="Won",R2925,IF(O2925="Lost",0,N2925))</f>
        <v>0</v>
      </c>
      <c r="T2925" s="30" t="n">
        <f aca="false">IF(AND(P2925&lt;&gt;"",Q2925&lt;&gt;""),Q2925-P2925,"")</f>
        <v>1</v>
      </c>
      <c r="U2925" s="30" t="str">
        <f aca="false">IF(AND(O2925="Engaging",P2925&lt;&gt;""),'Leia-me'!$B$5-P2925,"")</f>
        <v/>
      </c>
      <c r="V2925" s="25" t="str">
        <f aca="false">IF(O2925&lt;&gt;"Engaging","",IF(U2925&lt;='Leia-me'!$B$6,"Saudável",IF(U2925&lt;='Leia-me'!$B$7,"Esfriando",IF(U2925&lt;='Leia-me'!$B$8,"Última chance","Zumbi"))))</f>
        <v/>
      </c>
      <c r="W2925" s="25" t="n">
        <f aca="false">IF(O2925="Won",1,IF(O2925="Lost",0,""))</f>
        <v>0</v>
      </c>
      <c r="Y2925" s="25" t="str">
        <f aca="false">IF(E2925="","Sim","")</f>
        <v/>
      </c>
    </row>
    <row r="2926" customFormat="false" ht="15" hidden="false" customHeight="false" outlineLevel="0" collapsed="false">
      <c r="A2926" s="25" t="s">
        <v>3185</v>
      </c>
      <c r="B2926" s="25" t="s">
        <v>67</v>
      </c>
      <c r="C2926" s="25" t="s">
        <v>75</v>
      </c>
      <c r="D2926" s="25" t="s">
        <v>76</v>
      </c>
      <c r="E2926" s="25" t="s">
        <v>184</v>
      </c>
      <c r="F2926" s="25" t="s">
        <v>185</v>
      </c>
      <c r="G2926" s="26" t="n">
        <v>1520.66</v>
      </c>
      <c r="H2926" s="27" t="n">
        <v>1806</v>
      </c>
      <c r="I2926" s="25" t="s">
        <v>147</v>
      </c>
      <c r="K2926" s="25" t="n">
        <v>2005</v>
      </c>
      <c r="L2926" s="25" t="s">
        <v>170</v>
      </c>
      <c r="M2926" s="25" t="s">
        <v>171</v>
      </c>
      <c r="N2926" s="28" t="n">
        <v>1096</v>
      </c>
      <c r="O2926" s="25" t="s">
        <v>55</v>
      </c>
      <c r="P2926" s="29" t="n">
        <v>43030</v>
      </c>
      <c r="Q2926" s="29" t="n">
        <v>43038</v>
      </c>
      <c r="R2926" s="28" t="n">
        <v>0</v>
      </c>
      <c r="S2926" s="28" t="n">
        <f aca="false">IF(O2926="Won",R2926,IF(O2926="Lost",0,N2926))</f>
        <v>0</v>
      </c>
      <c r="T2926" s="30" t="n">
        <f aca="false">IF(AND(P2926&lt;&gt;"",Q2926&lt;&gt;""),Q2926-P2926,"")</f>
        <v>8</v>
      </c>
      <c r="U2926" s="30" t="str">
        <f aca="false">IF(AND(O2926="Engaging",P2926&lt;&gt;""),'Leia-me'!$B$5-P2926,"")</f>
        <v/>
      </c>
      <c r="V2926" s="25" t="str">
        <f aca="false">IF(O2926&lt;&gt;"Engaging","",IF(U2926&lt;='Leia-me'!$B$6,"Saudável",IF(U2926&lt;='Leia-me'!$B$7,"Esfriando",IF(U2926&lt;='Leia-me'!$B$8,"Última chance","Zumbi"))))</f>
        <v/>
      </c>
      <c r="W2926" s="25" t="n">
        <f aca="false">IF(O2926="Won",1,IF(O2926="Lost",0,""))</f>
        <v>0</v>
      </c>
      <c r="Y2926" s="25" t="str">
        <f aca="false">IF(E2926="","Sim","")</f>
        <v/>
      </c>
    </row>
    <row r="2927" customFormat="false" ht="15" hidden="false" customHeight="false" outlineLevel="0" collapsed="false">
      <c r="A2927" s="25" t="s">
        <v>3186</v>
      </c>
      <c r="B2927" s="25" t="s">
        <v>67</v>
      </c>
      <c r="C2927" s="25" t="s">
        <v>75</v>
      </c>
      <c r="D2927" s="25" t="s">
        <v>76</v>
      </c>
      <c r="E2927" s="25" t="s">
        <v>164</v>
      </c>
      <c r="F2927" s="25" t="s">
        <v>165</v>
      </c>
      <c r="G2927" s="26" t="n">
        <v>217.87</v>
      </c>
      <c r="H2927" s="27" t="n">
        <v>551</v>
      </c>
      <c r="I2927" s="25" t="s">
        <v>147</v>
      </c>
      <c r="K2927" s="25" t="n">
        <v>1998</v>
      </c>
      <c r="L2927" s="25" t="s">
        <v>170</v>
      </c>
      <c r="M2927" s="25" t="s">
        <v>171</v>
      </c>
      <c r="N2927" s="28" t="n">
        <v>1096</v>
      </c>
      <c r="O2927" s="25" t="s">
        <v>55</v>
      </c>
      <c r="P2927" s="29" t="n">
        <v>43032</v>
      </c>
      <c r="Q2927" s="29" t="n">
        <v>43033</v>
      </c>
      <c r="R2927" s="28" t="n">
        <v>0</v>
      </c>
      <c r="S2927" s="28" t="n">
        <f aca="false">IF(O2927="Won",R2927,IF(O2927="Lost",0,N2927))</f>
        <v>0</v>
      </c>
      <c r="T2927" s="30" t="n">
        <f aca="false">IF(AND(P2927&lt;&gt;"",Q2927&lt;&gt;""),Q2927-P2927,"")</f>
        <v>1</v>
      </c>
      <c r="U2927" s="30" t="str">
        <f aca="false">IF(AND(O2927="Engaging",P2927&lt;&gt;""),'Leia-me'!$B$5-P2927,"")</f>
        <v/>
      </c>
      <c r="V2927" s="25" t="str">
        <f aca="false">IF(O2927&lt;&gt;"Engaging","",IF(U2927&lt;='Leia-me'!$B$6,"Saudável",IF(U2927&lt;='Leia-me'!$B$7,"Esfriando",IF(U2927&lt;='Leia-me'!$B$8,"Última chance","Zumbi"))))</f>
        <v/>
      </c>
      <c r="W2927" s="25" t="n">
        <f aca="false">IF(O2927="Won",1,IF(O2927="Lost",0,""))</f>
        <v>0</v>
      </c>
      <c r="Y2927" s="25" t="str">
        <f aca="false">IF(E2927="","Sim","")</f>
        <v/>
      </c>
    </row>
    <row r="2928" customFormat="false" ht="15" hidden="false" customHeight="false" outlineLevel="0" collapsed="false">
      <c r="A2928" s="25" t="s">
        <v>3187</v>
      </c>
      <c r="B2928" s="25" t="s">
        <v>67</v>
      </c>
      <c r="C2928" s="25" t="s">
        <v>75</v>
      </c>
      <c r="D2928" s="25" t="s">
        <v>76</v>
      </c>
      <c r="E2928" s="25" t="s">
        <v>173</v>
      </c>
      <c r="F2928" s="25" t="s">
        <v>146</v>
      </c>
      <c r="G2928" s="26" t="n">
        <v>647.18</v>
      </c>
      <c r="H2928" s="27" t="n">
        <v>1185</v>
      </c>
      <c r="I2928" s="25" t="s">
        <v>174</v>
      </c>
      <c r="K2928" s="25" t="n">
        <v>1986</v>
      </c>
      <c r="L2928" s="25" t="s">
        <v>186</v>
      </c>
      <c r="M2928" s="25" t="s">
        <v>171</v>
      </c>
      <c r="N2928" s="28" t="n">
        <v>550</v>
      </c>
      <c r="O2928" s="25" t="s">
        <v>54</v>
      </c>
      <c r="P2928" s="29" t="n">
        <v>43032</v>
      </c>
      <c r="Q2928" s="29" t="n">
        <v>43037</v>
      </c>
      <c r="R2928" s="28" t="n">
        <v>519</v>
      </c>
      <c r="S2928" s="28" t="n">
        <f aca="false">IF(O2928="Won",R2928,IF(O2928="Lost",0,N2928))</f>
        <v>519</v>
      </c>
      <c r="T2928" s="30" t="n">
        <f aca="false">IF(AND(P2928&lt;&gt;"",Q2928&lt;&gt;""),Q2928-P2928,"")</f>
        <v>5</v>
      </c>
      <c r="U2928" s="30" t="str">
        <f aca="false">IF(AND(O2928="Engaging",P2928&lt;&gt;""),'Leia-me'!$B$5-P2928,"")</f>
        <v/>
      </c>
      <c r="V2928" s="25" t="str">
        <f aca="false">IF(O2928&lt;&gt;"Engaging","",IF(U2928&lt;='Leia-me'!$B$6,"Saudável",IF(U2928&lt;='Leia-me'!$B$7,"Esfriando",IF(U2928&lt;='Leia-me'!$B$8,"Última chance","Zumbi"))))</f>
        <v/>
      </c>
      <c r="W2928" s="25" t="n">
        <f aca="false">IF(O2928="Won",1,IF(O2928="Lost",0,""))</f>
        <v>1</v>
      </c>
      <c r="Y2928" s="25" t="str">
        <f aca="false">IF(E2928="","Sim","")</f>
        <v/>
      </c>
    </row>
    <row r="2929" customFormat="false" ht="15" hidden="false" customHeight="false" outlineLevel="0" collapsed="false">
      <c r="A2929" s="25" t="s">
        <v>3188</v>
      </c>
      <c r="B2929" s="25" t="s">
        <v>67</v>
      </c>
      <c r="C2929" s="25" t="s">
        <v>75</v>
      </c>
      <c r="D2929" s="25" t="s">
        <v>76</v>
      </c>
      <c r="E2929" s="25" t="s">
        <v>173</v>
      </c>
      <c r="F2929" s="25" t="s">
        <v>146</v>
      </c>
      <c r="G2929" s="26" t="n">
        <v>647.18</v>
      </c>
      <c r="H2929" s="27" t="n">
        <v>1185</v>
      </c>
      <c r="I2929" s="25" t="s">
        <v>174</v>
      </c>
      <c r="K2929" s="25" t="n">
        <v>1986</v>
      </c>
      <c r="L2929" s="25" t="s">
        <v>170</v>
      </c>
      <c r="M2929" s="25" t="s">
        <v>171</v>
      </c>
      <c r="N2929" s="28" t="n">
        <v>1096</v>
      </c>
      <c r="O2929" s="25" t="s">
        <v>54</v>
      </c>
      <c r="P2929" s="29" t="n">
        <v>43032</v>
      </c>
      <c r="Q2929" s="29" t="n">
        <v>43033</v>
      </c>
      <c r="R2929" s="28" t="n">
        <v>1243</v>
      </c>
      <c r="S2929" s="28" t="n">
        <f aca="false">IF(O2929="Won",R2929,IF(O2929="Lost",0,N2929))</f>
        <v>1243</v>
      </c>
      <c r="T2929" s="30" t="n">
        <f aca="false">IF(AND(P2929&lt;&gt;"",Q2929&lt;&gt;""),Q2929-P2929,"")</f>
        <v>1</v>
      </c>
      <c r="U2929" s="30" t="str">
        <f aca="false">IF(AND(O2929="Engaging",P2929&lt;&gt;""),'Leia-me'!$B$5-P2929,"")</f>
        <v/>
      </c>
      <c r="V2929" s="25" t="str">
        <f aca="false">IF(O2929&lt;&gt;"Engaging","",IF(U2929&lt;='Leia-me'!$B$6,"Saudável",IF(U2929&lt;='Leia-me'!$B$7,"Esfriando",IF(U2929&lt;='Leia-me'!$B$8,"Última chance","Zumbi"))))</f>
        <v/>
      </c>
      <c r="W2929" s="25" t="n">
        <f aca="false">IF(O2929="Won",1,IF(O2929="Lost",0,""))</f>
        <v>1</v>
      </c>
      <c r="Y2929" s="25" t="str">
        <f aca="false">IF(E2929="","Sim","")</f>
        <v/>
      </c>
    </row>
    <row r="2930" customFormat="false" ht="15" hidden="false" customHeight="false" outlineLevel="0" collapsed="false">
      <c r="A2930" s="25" t="s">
        <v>3189</v>
      </c>
      <c r="B2930" s="25" t="s">
        <v>67</v>
      </c>
      <c r="C2930" s="25" t="s">
        <v>75</v>
      </c>
      <c r="D2930" s="25" t="s">
        <v>76</v>
      </c>
      <c r="E2930" s="25" t="s">
        <v>188</v>
      </c>
      <c r="F2930" s="25" t="s">
        <v>185</v>
      </c>
      <c r="G2930" s="26" t="n">
        <v>1008.06</v>
      </c>
      <c r="H2930" s="27" t="n">
        <v>1238</v>
      </c>
      <c r="I2930" s="25" t="s">
        <v>147</v>
      </c>
      <c r="K2930" s="25" t="n">
        <v>1983</v>
      </c>
      <c r="L2930" s="25" t="s">
        <v>1834</v>
      </c>
      <c r="M2930" s="25" t="s">
        <v>171</v>
      </c>
      <c r="N2930" s="28" t="n">
        <v>4821</v>
      </c>
      <c r="O2930" s="25" t="s">
        <v>54</v>
      </c>
      <c r="P2930" s="29" t="n">
        <v>43033</v>
      </c>
      <c r="Q2930" s="29" t="n">
        <v>43049</v>
      </c>
      <c r="R2930" s="28" t="n">
        <v>4356</v>
      </c>
      <c r="S2930" s="28" t="n">
        <f aca="false">IF(O2930="Won",R2930,IF(O2930="Lost",0,N2930))</f>
        <v>4356</v>
      </c>
      <c r="T2930" s="30" t="n">
        <f aca="false">IF(AND(P2930&lt;&gt;"",Q2930&lt;&gt;""),Q2930-P2930,"")</f>
        <v>16</v>
      </c>
      <c r="U2930" s="30" t="str">
        <f aca="false">IF(AND(O2930="Engaging",P2930&lt;&gt;""),'Leia-me'!$B$5-P2930,"")</f>
        <v/>
      </c>
      <c r="V2930" s="25" t="str">
        <f aca="false">IF(O2930&lt;&gt;"Engaging","",IF(U2930&lt;='Leia-me'!$B$6,"Saudável",IF(U2930&lt;='Leia-me'!$B$7,"Esfriando",IF(U2930&lt;='Leia-me'!$B$8,"Última chance","Zumbi"))))</f>
        <v/>
      </c>
      <c r="W2930" s="25" t="n">
        <f aca="false">IF(O2930="Won",1,IF(O2930="Lost",0,""))</f>
        <v>1</v>
      </c>
      <c r="X2930" s="25" t="s">
        <v>1835</v>
      </c>
      <c r="Y2930" s="25" t="str">
        <f aca="false">IF(E2930="","Sim","")</f>
        <v/>
      </c>
    </row>
    <row r="2931" customFormat="false" ht="15" hidden="false" customHeight="false" outlineLevel="0" collapsed="false">
      <c r="A2931" s="25" t="s">
        <v>3190</v>
      </c>
      <c r="B2931" s="25" t="s">
        <v>67</v>
      </c>
      <c r="C2931" s="25" t="s">
        <v>75</v>
      </c>
      <c r="D2931" s="25" t="s">
        <v>76</v>
      </c>
      <c r="E2931" s="25" t="s">
        <v>162</v>
      </c>
      <c r="F2931" s="25" t="s">
        <v>155</v>
      </c>
      <c r="G2931" s="26" t="n">
        <v>5266.09</v>
      </c>
      <c r="H2931" s="27" t="n">
        <v>8595</v>
      </c>
      <c r="I2931" s="25" t="s">
        <v>147</v>
      </c>
      <c r="J2931" s="25" t="s">
        <v>156</v>
      </c>
      <c r="K2931" s="25" t="n">
        <v>1988</v>
      </c>
      <c r="L2931" s="25" t="s">
        <v>186</v>
      </c>
      <c r="M2931" s="25" t="s">
        <v>171</v>
      </c>
      <c r="N2931" s="28" t="n">
        <v>550</v>
      </c>
      <c r="O2931" s="25" t="s">
        <v>54</v>
      </c>
      <c r="P2931" s="29" t="n">
        <v>43035</v>
      </c>
      <c r="Q2931" s="29" t="n">
        <v>43037</v>
      </c>
      <c r="R2931" s="28" t="n">
        <v>538</v>
      </c>
      <c r="S2931" s="28" t="n">
        <f aca="false">IF(O2931="Won",R2931,IF(O2931="Lost",0,N2931))</f>
        <v>538</v>
      </c>
      <c r="T2931" s="30" t="n">
        <f aca="false">IF(AND(P2931&lt;&gt;"",Q2931&lt;&gt;""),Q2931-P2931,"")</f>
        <v>2</v>
      </c>
      <c r="U2931" s="30" t="str">
        <f aca="false">IF(AND(O2931="Engaging",P2931&lt;&gt;""),'Leia-me'!$B$5-P2931,"")</f>
        <v/>
      </c>
      <c r="V2931" s="25" t="str">
        <f aca="false">IF(O2931&lt;&gt;"Engaging","",IF(U2931&lt;='Leia-me'!$B$6,"Saudável",IF(U2931&lt;='Leia-me'!$B$7,"Esfriando",IF(U2931&lt;='Leia-me'!$B$8,"Última chance","Zumbi"))))</f>
        <v/>
      </c>
      <c r="W2931" s="25" t="n">
        <f aca="false">IF(O2931="Won",1,IF(O2931="Lost",0,""))</f>
        <v>1</v>
      </c>
      <c r="Y2931" s="25" t="str">
        <f aca="false">IF(E2931="","Sim","")</f>
        <v/>
      </c>
    </row>
    <row r="2932" customFormat="false" ht="15" hidden="false" customHeight="false" outlineLevel="0" collapsed="false">
      <c r="A2932" s="25" t="s">
        <v>3191</v>
      </c>
      <c r="B2932" s="25" t="s">
        <v>67</v>
      </c>
      <c r="C2932" s="25" t="s">
        <v>75</v>
      </c>
      <c r="D2932" s="25" t="s">
        <v>76</v>
      </c>
      <c r="E2932" s="25" t="s">
        <v>151</v>
      </c>
      <c r="F2932" s="25" t="s">
        <v>146</v>
      </c>
      <c r="G2932" s="26" t="n">
        <v>587.34</v>
      </c>
      <c r="H2932" s="27" t="n">
        <v>1356</v>
      </c>
      <c r="I2932" s="25" t="s">
        <v>152</v>
      </c>
      <c r="K2932" s="25" t="n">
        <v>2012</v>
      </c>
      <c r="L2932" s="25" t="s">
        <v>148</v>
      </c>
      <c r="M2932" s="25" t="s">
        <v>149</v>
      </c>
      <c r="N2932" s="28" t="n">
        <v>55</v>
      </c>
      <c r="O2932" s="25" t="s">
        <v>54</v>
      </c>
      <c r="P2932" s="29" t="n">
        <v>43037</v>
      </c>
      <c r="Q2932" s="29" t="n">
        <v>43039</v>
      </c>
      <c r="R2932" s="28" t="n">
        <v>62</v>
      </c>
      <c r="S2932" s="28" t="n">
        <f aca="false">IF(O2932="Won",R2932,IF(O2932="Lost",0,N2932))</f>
        <v>62</v>
      </c>
      <c r="T2932" s="30" t="n">
        <f aca="false">IF(AND(P2932&lt;&gt;"",Q2932&lt;&gt;""),Q2932-P2932,"")</f>
        <v>2</v>
      </c>
      <c r="U2932" s="30" t="str">
        <f aca="false">IF(AND(O2932="Engaging",P2932&lt;&gt;""),'Leia-me'!$B$5-P2932,"")</f>
        <v/>
      </c>
      <c r="V2932" s="25" t="str">
        <f aca="false">IF(O2932&lt;&gt;"Engaging","",IF(U2932&lt;='Leia-me'!$B$6,"Saudável",IF(U2932&lt;='Leia-me'!$B$7,"Esfriando",IF(U2932&lt;='Leia-me'!$B$8,"Última chance","Zumbi"))))</f>
        <v/>
      </c>
      <c r="W2932" s="25" t="n">
        <f aca="false">IF(O2932="Won",1,IF(O2932="Lost",0,""))</f>
        <v>1</v>
      </c>
      <c r="Y2932" s="25" t="str">
        <f aca="false">IF(E2932="","Sim","")</f>
        <v/>
      </c>
    </row>
    <row r="2933" customFormat="false" ht="15" hidden="false" customHeight="false" outlineLevel="0" collapsed="false">
      <c r="A2933" s="25" t="s">
        <v>3192</v>
      </c>
      <c r="B2933" s="25" t="s">
        <v>67</v>
      </c>
      <c r="C2933" s="25" t="s">
        <v>75</v>
      </c>
      <c r="D2933" s="25" t="s">
        <v>76</v>
      </c>
      <c r="E2933" s="25" t="s">
        <v>245</v>
      </c>
      <c r="F2933" s="25" t="s">
        <v>185</v>
      </c>
      <c r="G2933" s="26" t="n">
        <v>2938.67</v>
      </c>
      <c r="H2933" s="27" t="n">
        <v>8775</v>
      </c>
      <c r="I2933" s="25" t="s">
        <v>246</v>
      </c>
      <c r="K2933" s="25" t="n">
        <v>1987</v>
      </c>
      <c r="L2933" s="25" t="s">
        <v>170</v>
      </c>
      <c r="M2933" s="25" t="s">
        <v>171</v>
      </c>
      <c r="N2933" s="28" t="n">
        <v>1096</v>
      </c>
      <c r="O2933" s="25" t="s">
        <v>54</v>
      </c>
      <c r="P2933" s="29" t="n">
        <v>43038</v>
      </c>
      <c r="Q2933" s="29" t="n">
        <v>43039</v>
      </c>
      <c r="R2933" s="28" t="n">
        <v>973</v>
      </c>
      <c r="S2933" s="28" t="n">
        <f aca="false">IF(O2933="Won",R2933,IF(O2933="Lost",0,N2933))</f>
        <v>973</v>
      </c>
      <c r="T2933" s="30" t="n">
        <f aca="false">IF(AND(P2933&lt;&gt;"",Q2933&lt;&gt;""),Q2933-P2933,"")</f>
        <v>1</v>
      </c>
      <c r="U2933" s="30" t="str">
        <f aca="false">IF(AND(O2933="Engaging",P2933&lt;&gt;""),'Leia-me'!$B$5-P2933,"")</f>
        <v/>
      </c>
      <c r="V2933" s="25" t="str">
        <f aca="false">IF(O2933&lt;&gt;"Engaging","",IF(U2933&lt;='Leia-me'!$B$6,"Saudável",IF(U2933&lt;='Leia-me'!$B$7,"Esfriando",IF(U2933&lt;='Leia-me'!$B$8,"Última chance","Zumbi"))))</f>
        <v/>
      </c>
      <c r="W2933" s="25" t="n">
        <f aca="false">IF(O2933="Won",1,IF(O2933="Lost",0,""))</f>
        <v>1</v>
      </c>
      <c r="Y2933" s="25" t="str">
        <f aca="false">IF(E2933="","Sim","")</f>
        <v/>
      </c>
    </row>
    <row r="2934" customFormat="false" ht="15" hidden="false" customHeight="false" outlineLevel="0" collapsed="false">
      <c r="A2934" s="25" t="s">
        <v>3193</v>
      </c>
      <c r="B2934" s="25" t="s">
        <v>67</v>
      </c>
      <c r="C2934" s="25" t="s">
        <v>75</v>
      </c>
      <c r="D2934" s="25" t="s">
        <v>76</v>
      </c>
      <c r="E2934" s="25" t="s">
        <v>162</v>
      </c>
      <c r="F2934" s="25" t="s">
        <v>155</v>
      </c>
      <c r="G2934" s="26" t="n">
        <v>5266.09</v>
      </c>
      <c r="H2934" s="27" t="n">
        <v>8595</v>
      </c>
      <c r="I2934" s="25" t="s">
        <v>147</v>
      </c>
      <c r="J2934" s="25" t="s">
        <v>156</v>
      </c>
      <c r="K2934" s="25" t="n">
        <v>1988</v>
      </c>
      <c r="L2934" s="25" t="s">
        <v>186</v>
      </c>
      <c r="M2934" s="25" t="s">
        <v>171</v>
      </c>
      <c r="N2934" s="28" t="n">
        <v>550</v>
      </c>
      <c r="O2934" s="25" t="s">
        <v>55</v>
      </c>
      <c r="P2934" s="29" t="n">
        <v>43040</v>
      </c>
      <c r="Q2934" s="29" t="n">
        <v>43056</v>
      </c>
      <c r="R2934" s="28" t="n">
        <v>0</v>
      </c>
      <c r="S2934" s="28" t="n">
        <f aca="false">IF(O2934="Won",R2934,IF(O2934="Lost",0,N2934))</f>
        <v>0</v>
      </c>
      <c r="T2934" s="30" t="n">
        <f aca="false">IF(AND(P2934&lt;&gt;"",Q2934&lt;&gt;""),Q2934-P2934,"")</f>
        <v>16</v>
      </c>
      <c r="U2934" s="30" t="str">
        <f aca="false">IF(AND(O2934="Engaging",P2934&lt;&gt;""),'Leia-me'!$B$5-P2934,"")</f>
        <v/>
      </c>
      <c r="V2934" s="25" t="str">
        <f aca="false">IF(O2934&lt;&gt;"Engaging","",IF(U2934&lt;='Leia-me'!$B$6,"Saudável",IF(U2934&lt;='Leia-me'!$B$7,"Esfriando",IF(U2934&lt;='Leia-me'!$B$8,"Última chance","Zumbi"))))</f>
        <v/>
      </c>
      <c r="W2934" s="25" t="n">
        <f aca="false">IF(O2934="Won",1,IF(O2934="Lost",0,""))</f>
        <v>0</v>
      </c>
      <c r="Y2934" s="25" t="str">
        <f aca="false">IF(E2934="","Sim","")</f>
        <v/>
      </c>
    </row>
    <row r="2935" customFormat="false" ht="15" hidden="false" customHeight="false" outlineLevel="0" collapsed="false">
      <c r="A2935" s="25" t="s">
        <v>3194</v>
      </c>
      <c r="B2935" s="25" t="s">
        <v>67</v>
      </c>
      <c r="C2935" s="25" t="s">
        <v>75</v>
      </c>
      <c r="D2935" s="25" t="s">
        <v>76</v>
      </c>
      <c r="E2935" s="25" t="s">
        <v>210</v>
      </c>
      <c r="F2935" s="25" t="s">
        <v>211</v>
      </c>
      <c r="G2935" s="26" t="n">
        <v>718.62</v>
      </c>
      <c r="H2935" s="27" t="n">
        <v>2448</v>
      </c>
      <c r="I2935" s="25" t="s">
        <v>147</v>
      </c>
      <c r="K2935" s="25" t="n">
        <v>2001</v>
      </c>
      <c r="L2935" s="25" t="s">
        <v>186</v>
      </c>
      <c r="M2935" s="25" t="s">
        <v>171</v>
      </c>
      <c r="N2935" s="28" t="n">
        <v>550</v>
      </c>
      <c r="O2935" s="25" t="s">
        <v>54</v>
      </c>
      <c r="P2935" s="29" t="n">
        <v>43041</v>
      </c>
      <c r="Q2935" s="29" t="n">
        <v>43042</v>
      </c>
      <c r="R2935" s="28" t="n">
        <v>479</v>
      </c>
      <c r="S2935" s="28" t="n">
        <f aca="false">IF(O2935="Won",R2935,IF(O2935="Lost",0,N2935))</f>
        <v>479</v>
      </c>
      <c r="T2935" s="30" t="n">
        <f aca="false">IF(AND(P2935&lt;&gt;"",Q2935&lt;&gt;""),Q2935-P2935,"")</f>
        <v>1</v>
      </c>
      <c r="U2935" s="30" t="str">
        <f aca="false">IF(AND(O2935="Engaging",P2935&lt;&gt;""),'Leia-me'!$B$5-P2935,"")</f>
        <v/>
      </c>
      <c r="V2935" s="25" t="str">
        <f aca="false">IF(O2935&lt;&gt;"Engaging","",IF(U2935&lt;='Leia-me'!$B$6,"Saudável",IF(U2935&lt;='Leia-me'!$B$7,"Esfriando",IF(U2935&lt;='Leia-me'!$B$8,"Última chance","Zumbi"))))</f>
        <v/>
      </c>
      <c r="W2935" s="25" t="n">
        <f aca="false">IF(O2935="Won",1,IF(O2935="Lost",0,""))</f>
        <v>1</v>
      </c>
      <c r="Y2935" s="25" t="str">
        <f aca="false">IF(E2935="","Sim","")</f>
        <v/>
      </c>
    </row>
    <row r="2936" customFormat="false" ht="15" hidden="false" customHeight="false" outlineLevel="0" collapsed="false">
      <c r="A2936" s="25" t="s">
        <v>3195</v>
      </c>
      <c r="B2936" s="25" t="s">
        <v>67</v>
      </c>
      <c r="C2936" s="25" t="s">
        <v>75</v>
      </c>
      <c r="D2936" s="25" t="s">
        <v>76</v>
      </c>
      <c r="E2936" s="25" t="s">
        <v>248</v>
      </c>
      <c r="F2936" s="25" t="s">
        <v>211</v>
      </c>
      <c r="G2936" s="26" t="n">
        <v>894.33</v>
      </c>
      <c r="H2936" s="27" t="n">
        <v>1635</v>
      </c>
      <c r="I2936" s="25" t="s">
        <v>249</v>
      </c>
      <c r="K2936" s="25" t="n">
        <v>2007</v>
      </c>
      <c r="L2936" s="25" t="s">
        <v>186</v>
      </c>
      <c r="M2936" s="25" t="s">
        <v>171</v>
      </c>
      <c r="N2936" s="28" t="n">
        <v>550</v>
      </c>
      <c r="O2936" s="25" t="s">
        <v>54</v>
      </c>
      <c r="P2936" s="29" t="n">
        <v>43042</v>
      </c>
      <c r="Q2936" s="29" t="n">
        <v>43071</v>
      </c>
      <c r="R2936" s="28" t="n">
        <v>577</v>
      </c>
      <c r="S2936" s="28" t="n">
        <f aca="false">IF(O2936="Won",R2936,IF(O2936="Lost",0,N2936))</f>
        <v>577</v>
      </c>
      <c r="T2936" s="30" t="n">
        <f aca="false">IF(AND(P2936&lt;&gt;"",Q2936&lt;&gt;""),Q2936-P2936,"")</f>
        <v>29</v>
      </c>
      <c r="U2936" s="30" t="str">
        <f aca="false">IF(AND(O2936="Engaging",P2936&lt;&gt;""),'Leia-me'!$B$5-P2936,"")</f>
        <v/>
      </c>
      <c r="V2936" s="25" t="str">
        <f aca="false">IF(O2936&lt;&gt;"Engaging","",IF(U2936&lt;='Leia-me'!$B$6,"Saudável",IF(U2936&lt;='Leia-me'!$B$7,"Esfriando",IF(U2936&lt;='Leia-me'!$B$8,"Última chance","Zumbi"))))</f>
        <v/>
      </c>
      <c r="W2936" s="25" t="n">
        <f aca="false">IF(O2936="Won",1,IF(O2936="Lost",0,""))</f>
        <v>1</v>
      </c>
      <c r="Y2936" s="25" t="str">
        <f aca="false">IF(E2936="","Sim","")</f>
        <v/>
      </c>
    </row>
    <row r="2937" customFormat="false" ht="15" hidden="false" customHeight="false" outlineLevel="0" collapsed="false">
      <c r="A2937" s="25" t="s">
        <v>3196</v>
      </c>
      <c r="B2937" s="25" t="s">
        <v>67</v>
      </c>
      <c r="C2937" s="25" t="s">
        <v>75</v>
      </c>
      <c r="D2937" s="25" t="s">
        <v>76</v>
      </c>
      <c r="E2937" s="25" t="s">
        <v>162</v>
      </c>
      <c r="F2937" s="25" t="s">
        <v>155</v>
      </c>
      <c r="G2937" s="26" t="n">
        <v>5266.09</v>
      </c>
      <c r="H2937" s="27" t="n">
        <v>8595</v>
      </c>
      <c r="I2937" s="25" t="s">
        <v>147</v>
      </c>
      <c r="J2937" s="25" t="s">
        <v>156</v>
      </c>
      <c r="K2937" s="25" t="n">
        <v>1988</v>
      </c>
      <c r="L2937" s="25" t="s">
        <v>1834</v>
      </c>
      <c r="M2937" s="25" t="s">
        <v>171</v>
      </c>
      <c r="N2937" s="28" t="n">
        <v>4821</v>
      </c>
      <c r="O2937" s="25" t="s">
        <v>55</v>
      </c>
      <c r="P2937" s="29" t="n">
        <v>43047</v>
      </c>
      <c r="Q2937" s="29" t="n">
        <v>43055</v>
      </c>
      <c r="R2937" s="28" t="n">
        <v>0</v>
      </c>
      <c r="S2937" s="28" t="n">
        <f aca="false">IF(O2937="Won",R2937,IF(O2937="Lost",0,N2937))</f>
        <v>0</v>
      </c>
      <c r="T2937" s="30" t="n">
        <f aca="false">IF(AND(P2937&lt;&gt;"",Q2937&lt;&gt;""),Q2937-P2937,"")</f>
        <v>8</v>
      </c>
      <c r="U2937" s="30" t="str">
        <f aca="false">IF(AND(O2937="Engaging",P2937&lt;&gt;""),'Leia-me'!$B$5-P2937,"")</f>
        <v/>
      </c>
      <c r="V2937" s="25" t="str">
        <f aca="false">IF(O2937&lt;&gt;"Engaging","",IF(U2937&lt;='Leia-me'!$B$6,"Saudável",IF(U2937&lt;='Leia-me'!$B$7,"Esfriando",IF(U2937&lt;='Leia-me'!$B$8,"Última chance","Zumbi"))))</f>
        <v/>
      </c>
      <c r="W2937" s="25" t="n">
        <f aca="false">IF(O2937="Won",1,IF(O2937="Lost",0,""))</f>
        <v>0</v>
      </c>
      <c r="X2937" s="25" t="s">
        <v>1835</v>
      </c>
      <c r="Y2937" s="25" t="str">
        <f aca="false">IF(E2937="","Sim","")</f>
        <v/>
      </c>
    </row>
    <row r="2938" customFormat="false" ht="15" hidden="false" customHeight="false" outlineLevel="0" collapsed="false">
      <c r="A2938" s="25" t="s">
        <v>3197</v>
      </c>
      <c r="B2938" s="25" t="s">
        <v>67</v>
      </c>
      <c r="C2938" s="25" t="s">
        <v>75</v>
      </c>
      <c r="D2938" s="25" t="s">
        <v>76</v>
      </c>
      <c r="E2938" s="25" t="s">
        <v>162</v>
      </c>
      <c r="F2938" s="25" t="s">
        <v>155</v>
      </c>
      <c r="G2938" s="26" t="n">
        <v>5266.09</v>
      </c>
      <c r="H2938" s="27" t="n">
        <v>8595</v>
      </c>
      <c r="I2938" s="25" t="s">
        <v>147</v>
      </c>
      <c r="J2938" s="25" t="s">
        <v>156</v>
      </c>
      <c r="K2938" s="25" t="n">
        <v>1988</v>
      </c>
      <c r="L2938" s="25" t="s">
        <v>148</v>
      </c>
      <c r="M2938" s="25" t="s">
        <v>149</v>
      </c>
      <c r="N2938" s="28" t="n">
        <v>55</v>
      </c>
      <c r="O2938" s="25" t="s">
        <v>54</v>
      </c>
      <c r="P2938" s="29" t="n">
        <v>43050</v>
      </c>
      <c r="Q2938" s="29" t="n">
        <v>43073</v>
      </c>
      <c r="R2938" s="28" t="n">
        <v>57</v>
      </c>
      <c r="S2938" s="28" t="n">
        <f aca="false">IF(O2938="Won",R2938,IF(O2938="Lost",0,N2938))</f>
        <v>57</v>
      </c>
      <c r="T2938" s="30" t="n">
        <f aca="false">IF(AND(P2938&lt;&gt;"",Q2938&lt;&gt;""),Q2938-P2938,"")</f>
        <v>23</v>
      </c>
      <c r="U2938" s="30" t="str">
        <f aca="false">IF(AND(O2938="Engaging",P2938&lt;&gt;""),'Leia-me'!$B$5-P2938,"")</f>
        <v/>
      </c>
      <c r="V2938" s="25" t="str">
        <f aca="false">IF(O2938&lt;&gt;"Engaging","",IF(U2938&lt;='Leia-me'!$B$6,"Saudável",IF(U2938&lt;='Leia-me'!$B$7,"Esfriando",IF(U2938&lt;='Leia-me'!$B$8,"Última chance","Zumbi"))))</f>
        <v/>
      </c>
      <c r="W2938" s="25" t="n">
        <f aca="false">IF(O2938="Won",1,IF(O2938="Lost",0,""))</f>
        <v>1</v>
      </c>
      <c r="Y2938" s="25" t="str">
        <f aca="false">IF(E2938="","Sim","")</f>
        <v/>
      </c>
    </row>
    <row r="2939" customFormat="false" ht="15" hidden="false" customHeight="false" outlineLevel="0" collapsed="false">
      <c r="A2939" s="25" t="s">
        <v>3198</v>
      </c>
      <c r="B2939" s="25" t="s">
        <v>67</v>
      </c>
      <c r="C2939" s="25" t="s">
        <v>75</v>
      </c>
      <c r="D2939" s="25" t="s">
        <v>76</v>
      </c>
      <c r="E2939" s="25" t="s">
        <v>180</v>
      </c>
      <c r="F2939" s="25" t="s">
        <v>146</v>
      </c>
      <c r="G2939" s="26" t="n">
        <v>3178.24</v>
      </c>
      <c r="H2939" s="27" t="n">
        <v>4540</v>
      </c>
      <c r="I2939" s="25" t="s">
        <v>147</v>
      </c>
      <c r="K2939" s="25" t="n">
        <v>2002</v>
      </c>
      <c r="L2939" s="25" t="s">
        <v>186</v>
      </c>
      <c r="M2939" s="25" t="s">
        <v>171</v>
      </c>
      <c r="N2939" s="28" t="n">
        <v>550</v>
      </c>
      <c r="O2939" s="25" t="s">
        <v>55</v>
      </c>
      <c r="P2939" s="29" t="n">
        <v>43052</v>
      </c>
      <c r="Q2939" s="29" t="n">
        <v>43060</v>
      </c>
      <c r="R2939" s="28" t="n">
        <v>0</v>
      </c>
      <c r="S2939" s="28" t="n">
        <f aca="false">IF(O2939="Won",R2939,IF(O2939="Lost",0,N2939))</f>
        <v>0</v>
      </c>
      <c r="T2939" s="30" t="n">
        <f aca="false">IF(AND(P2939&lt;&gt;"",Q2939&lt;&gt;""),Q2939-P2939,"")</f>
        <v>8</v>
      </c>
      <c r="U2939" s="30" t="str">
        <f aca="false">IF(AND(O2939="Engaging",P2939&lt;&gt;""),'Leia-me'!$B$5-P2939,"")</f>
        <v/>
      </c>
      <c r="V2939" s="25" t="str">
        <f aca="false">IF(O2939&lt;&gt;"Engaging","",IF(U2939&lt;='Leia-me'!$B$6,"Saudável",IF(U2939&lt;='Leia-me'!$B$7,"Esfriando",IF(U2939&lt;='Leia-me'!$B$8,"Última chance","Zumbi"))))</f>
        <v/>
      </c>
      <c r="W2939" s="25" t="n">
        <f aca="false">IF(O2939="Won",1,IF(O2939="Lost",0,""))</f>
        <v>0</v>
      </c>
      <c r="Y2939" s="25" t="str">
        <f aca="false">IF(E2939="","Sim","")</f>
        <v/>
      </c>
    </row>
    <row r="2940" customFormat="false" ht="15" hidden="false" customHeight="false" outlineLevel="0" collapsed="false">
      <c r="A2940" s="25" t="s">
        <v>3199</v>
      </c>
      <c r="B2940" s="25" t="s">
        <v>67</v>
      </c>
      <c r="C2940" s="25" t="s">
        <v>75</v>
      </c>
      <c r="D2940" s="25" t="s">
        <v>76</v>
      </c>
      <c r="E2940" s="25" t="s">
        <v>176</v>
      </c>
      <c r="F2940" s="25" t="s">
        <v>177</v>
      </c>
      <c r="G2940" s="26" t="n">
        <v>1698.2</v>
      </c>
      <c r="H2940" s="27" t="n">
        <v>3798</v>
      </c>
      <c r="I2940" s="25" t="s">
        <v>147</v>
      </c>
      <c r="K2940" s="25" t="n">
        <v>1987</v>
      </c>
      <c r="L2940" s="25" t="s">
        <v>186</v>
      </c>
      <c r="M2940" s="25" t="s">
        <v>171</v>
      </c>
      <c r="N2940" s="28" t="n">
        <v>550</v>
      </c>
      <c r="O2940" s="25" t="s">
        <v>54</v>
      </c>
      <c r="P2940" s="29" t="n">
        <v>43055</v>
      </c>
      <c r="Q2940" s="29" t="n">
        <v>43061</v>
      </c>
      <c r="R2940" s="28" t="n">
        <v>575</v>
      </c>
      <c r="S2940" s="28" t="n">
        <f aca="false">IF(O2940="Won",R2940,IF(O2940="Lost",0,N2940))</f>
        <v>575</v>
      </c>
      <c r="T2940" s="30" t="n">
        <f aca="false">IF(AND(P2940&lt;&gt;"",Q2940&lt;&gt;""),Q2940-P2940,"")</f>
        <v>6</v>
      </c>
      <c r="U2940" s="30" t="str">
        <f aca="false">IF(AND(O2940="Engaging",P2940&lt;&gt;""),'Leia-me'!$B$5-P2940,"")</f>
        <v/>
      </c>
      <c r="V2940" s="25" t="str">
        <f aca="false">IF(O2940&lt;&gt;"Engaging","",IF(U2940&lt;='Leia-me'!$B$6,"Saudável",IF(U2940&lt;='Leia-me'!$B$7,"Esfriando",IF(U2940&lt;='Leia-me'!$B$8,"Última chance","Zumbi"))))</f>
        <v/>
      </c>
      <c r="W2940" s="25" t="n">
        <f aca="false">IF(O2940="Won",1,IF(O2940="Lost",0,""))</f>
        <v>1</v>
      </c>
      <c r="Y2940" s="25" t="str">
        <f aca="false">IF(E2940="","Sim","")</f>
        <v/>
      </c>
    </row>
    <row r="2941" customFormat="false" ht="15" hidden="false" customHeight="false" outlineLevel="0" collapsed="false">
      <c r="A2941" s="25" t="s">
        <v>3200</v>
      </c>
      <c r="B2941" s="25" t="s">
        <v>67</v>
      </c>
      <c r="C2941" s="25" t="s">
        <v>75</v>
      </c>
      <c r="D2941" s="25" t="s">
        <v>76</v>
      </c>
      <c r="E2941" s="25" t="s">
        <v>198</v>
      </c>
      <c r="F2941" s="25" t="s">
        <v>177</v>
      </c>
      <c r="G2941" s="26" t="n">
        <v>2819.5</v>
      </c>
      <c r="H2941" s="27" t="n">
        <v>7227</v>
      </c>
      <c r="I2941" s="25" t="s">
        <v>147</v>
      </c>
      <c r="J2941" s="25" t="s">
        <v>199</v>
      </c>
      <c r="K2941" s="25" t="n">
        <v>1991</v>
      </c>
      <c r="L2941" s="25" t="s">
        <v>170</v>
      </c>
      <c r="M2941" s="25" t="s">
        <v>171</v>
      </c>
      <c r="N2941" s="28" t="n">
        <v>1096</v>
      </c>
      <c r="O2941" s="25" t="s">
        <v>55</v>
      </c>
      <c r="P2941" s="29" t="n">
        <v>43057</v>
      </c>
      <c r="Q2941" s="29" t="n">
        <v>43069</v>
      </c>
      <c r="R2941" s="28" t="n">
        <v>0</v>
      </c>
      <c r="S2941" s="28" t="n">
        <f aca="false">IF(O2941="Won",R2941,IF(O2941="Lost",0,N2941))</f>
        <v>0</v>
      </c>
      <c r="T2941" s="30" t="n">
        <f aca="false">IF(AND(P2941&lt;&gt;"",Q2941&lt;&gt;""),Q2941-P2941,"")</f>
        <v>12</v>
      </c>
      <c r="U2941" s="30" t="str">
        <f aca="false">IF(AND(O2941="Engaging",P2941&lt;&gt;""),'Leia-me'!$B$5-P2941,"")</f>
        <v/>
      </c>
      <c r="V2941" s="25" t="str">
        <f aca="false">IF(O2941&lt;&gt;"Engaging","",IF(U2941&lt;='Leia-me'!$B$6,"Saudável",IF(U2941&lt;='Leia-me'!$B$7,"Esfriando",IF(U2941&lt;='Leia-me'!$B$8,"Última chance","Zumbi"))))</f>
        <v/>
      </c>
      <c r="W2941" s="25" t="n">
        <f aca="false">IF(O2941="Won",1,IF(O2941="Lost",0,""))</f>
        <v>0</v>
      </c>
      <c r="Y2941" s="25" t="str">
        <f aca="false">IF(E2941="","Sim","")</f>
        <v/>
      </c>
    </row>
    <row r="2942" customFormat="false" ht="15" hidden="false" customHeight="false" outlineLevel="0" collapsed="false">
      <c r="A2942" s="25" t="s">
        <v>3201</v>
      </c>
      <c r="B2942" s="25" t="s">
        <v>67</v>
      </c>
      <c r="C2942" s="25" t="s">
        <v>75</v>
      </c>
      <c r="D2942" s="25" t="s">
        <v>76</v>
      </c>
      <c r="E2942" s="25" t="s">
        <v>251</v>
      </c>
      <c r="F2942" s="25" t="s">
        <v>211</v>
      </c>
      <c r="G2942" s="26" t="n">
        <v>332.43</v>
      </c>
      <c r="H2942" s="27" t="n">
        <v>799</v>
      </c>
      <c r="I2942" s="25" t="s">
        <v>147</v>
      </c>
      <c r="K2942" s="25" t="n">
        <v>1995</v>
      </c>
      <c r="L2942" s="25" t="s">
        <v>186</v>
      </c>
      <c r="M2942" s="25" t="s">
        <v>171</v>
      </c>
      <c r="N2942" s="28" t="n">
        <v>550</v>
      </c>
      <c r="O2942" s="25" t="s">
        <v>55</v>
      </c>
      <c r="P2942" s="29" t="n">
        <v>43058</v>
      </c>
      <c r="Q2942" s="29" t="n">
        <v>43060</v>
      </c>
      <c r="R2942" s="28" t="n">
        <v>0</v>
      </c>
      <c r="S2942" s="28" t="n">
        <f aca="false">IF(O2942="Won",R2942,IF(O2942="Lost",0,N2942))</f>
        <v>0</v>
      </c>
      <c r="T2942" s="30" t="n">
        <f aca="false">IF(AND(P2942&lt;&gt;"",Q2942&lt;&gt;""),Q2942-P2942,"")</f>
        <v>2</v>
      </c>
      <c r="U2942" s="30" t="str">
        <f aca="false">IF(AND(O2942="Engaging",P2942&lt;&gt;""),'Leia-me'!$B$5-P2942,"")</f>
        <v/>
      </c>
      <c r="V2942" s="25" t="str">
        <f aca="false">IF(O2942&lt;&gt;"Engaging","",IF(U2942&lt;='Leia-me'!$B$6,"Saudável",IF(U2942&lt;='Leia-me'!$B$7,"Esfriando",IF(U2942&lt;='Leia-me'!$B$8,"Última chance","Zumbi"))))</f>
        <v/>
      </c>
      <c r="W2942" s="25" t="n">
        <f aca="false">IF(O2942="Won",1,IF(O2942="Lost",0,""))</f>
        <v>0</v>
      </c>
      <c r="Y2942" s="25" t="str">
        <f aca="false">IF(E2942="","Sim","")</f>
        <v/>
      </c>
    </row>
    <row r="2943" customFormat="false" ht="15" hidden="false" customHeight="false" outlineLevel="0" collapsed="false">
      <c r="A2943" s="25" t="s">
        <v>3202</v>
      </c>
      <c r="B2943" s="25" t="s">
        <v>67</v>
      </c>
      <c r="C2943" s="25" t="s">
        <v>75</v>
      </c>
      <c r="D2943" s="25" t="s">
        <v>76</v>
      </c>
      <c r="E2943" s="25" t="s">
        <v>191</v>
      </c>
      <c r="F2943" s="25" t="s">
        <v>192</v>
      </c>
      <c r="G2943" s="26" t="n">
        <v>2714.9</v>
      </c>
      <c r="H2943" s="27" t="n">
        <v>2641</v>
      </c>
      <c r="I2943" s="25" t="s">
        <v>147</v>
      </c>
      <c r="J2943" s="25" t="s">
        <v>193</v>
      </c>
      <c r="K2943" s="25" t="n">
        <v>1998</v>
      </c>
      <c r="L2943" s="25" t="s">
        <v>170</v>
      </c>
      <c r="M2943" s="25" t="s">
        <v>171</v>
      </c>
      <c r="N2943" s="28" t="n">
        <v>1096</v>
      </c>
      <c r="O2943" s="25" t="s">
        <v>55</v>
      </c>
      <c r="P2943" s="29" t="n">
        <v>43072</v>
      </c>
      <c r="Q2943" s="29" t="n">
        <v>43089</v>
      </c>
      <c r="R2943" s="28" t="n">
        <v>0</v>
      </c>
      <c r="S2943" s="28" t="n">
        <f aca="false">IF(O2943="Won",R2943,IF(O2943="Lost",0,N2943))</f>
        <v>0</v>
      </c>
      <c r="T2943" s="30" t="n">
        <f aca="false">IF(AND(P2943&lt;&gt;"",Q2943&lt;&gt;""),Q2943-P2943,"")</f>
        <v>17</v>
      </c>
      <c r="U2943" s="30" t="str">
        <f aca="false">IF(AND(O2943="Engaging",P2943&lt;&gt;""),'Leia-me'!$B$5-P2943,"")</f>
        <v/>
      </c>
      <c r="V2943" s="25" t="str">
        <f aca="false">IF(O2943&lt;&gt;"Engaging","",IF(U2943&lt;='Leia-me'!$B$6,"Saudável",IF(U2943&lt;='Leia-me'!$B$7,"Esfriando",IF(U2943&lt;='Leia-me'!$B$8,"Última chance","Zumbi"))))</f>
        <v/>
      </c>
      <c r="W2943" s="25" t="n">
        <f aca="false">IF(O2943="Won",1,IF(O2943="Lost",0,""))</f>
        <v>0</v>
      </c>
      <c r="Y2943" s="25" t="str">
        <f aca="false">IF(E2943="","Sim","")</f>
        <v/>
      </c>
    </row>
    <row r="2944" customFormat="false" ht="15" hidden="false" customHeight="false" outlineLevel="0" collapsed="false">
      <c r="A2944" s="25" t="s">
        <v>3203</v>
      </c>
      <c r="B2944" s="25" t="s">
        <v>67</v>
      </c>
      <c r="C2944" s="25" t="s">
        <v>75</v>
      </c>
      <c r="D2944" s="25" t="s">
        <v>76</v>
      </c>
      <c r="E2944" s="25" t="s">
        <v>248</v>
      </c>
      <c r="F2944" s="25" t="s">
        <v>211</v>
      </c>
      <c r="G2944" s="26" t="n">
        <v>894.33</v>
      </c>
      <c r="H2944" s="27" t="n">
        <v>1635</v>
      </c>
      <c r="I2944" s="25" t="s">
        <v>249</v>
      </c>
      <c r="K2944" s="25" t="n">
        <v>2007</v>
      </c>
      <c r="L2944" s="25" t="s">
        <v>186</v>
      </c>
      <c r="M2944" s="25" t="s">
        <v>171</v>
      </c>
      <c r="N2944" s="28" t="n">
        <v>550</v>
      </c>
      <c r="O2944" s="25" t="s">
        <v>54</v>
      </c>
      <c r="P2944" s="29" t="n">
        <v>43081</v>
      </c>
      <c r="Q2944" s="29" t="n">
        <v>43087</v>
      </c>
      <c r="R2944" s="28" t="n">
        <v>480</v>
      </c>
      <c r="S2944" s="28" t="n">
        <f aca="false">IF(O2944="Won",R2944,IF(O2944="Lost",0,N2944))</f>
        <v>480</v>
      </c>
      <c r="T2944" s="30" t="n">
        <f aca="false">IF(AND(P2944&lt;&gt;"",Q2944&lt;&gt;""),Q2944-P2944,"")</f>
        <v>6</v>
      </c>
      <c r="U2944" s="30" t="str">
        <f aca="false">IF(AND(O2944="Engaging",P2944&lt;&gt;""),'Leia-me'!$B$5-P2944,"")</f>
        <v/>
      </c>
      <c r="V2944" s="25" t="str">
        <f aca="false">IF(O2944&lt;&gt;"Engaging","",IF(U2944&lt;='Leia-me'!$B$6,"Saudável",IF(U2944&lt;='Leia-me'!$B$7,"Esfriando",IF(U2944&lt;='Leia-me'!$B$8,"Última chance","Zumbi"))))</f>
        <v/>
      </c>
      <c r="W2944" s="25" t="n">
        <f aca="false">IF(O2944="Won",1,IF(O2944="Lost",0,""))</f>
        <v>1</v>
      </c>
      <c r="Y2944" s="25" t="str">
        <f aca="false">IF(E2944="","Sim","")</f>
        <v/>
      </c>
    </row>
    <row r="2945" customFormat="false" ht="15" hidden="false" customHeight="false" outlineLevel="0" collapsed="false">
      <c r="A2945" s="25" t="s">
        <v>3204</v>
      </c>
      <c r="B2945" s="25" t="s">
        <v>67</v>
      </c>
      <c r="C2945" s="25" t="s">
        <v>75</v>
      </c>
      <c r="D2945" s="25" t="s">
        <v>76</v>
      </c>
      <c r="E2945" s="25" t="s">
        <v>184</v>
      </c>
      <c r="F2945" s="25" t="s">
        <v>185</v>
      </c>
      <c r="G2945" s="26" t="n">
        <v>1520.66</v>
      </c>
      <c r="H2945" s="27" t="n">
        <v>1806</v>
      </c>
      <c r="I2945" s="25" t="s">
        <v>147</v>
      </c>
      <c r="K2945" s="25" t="n">
        <v>2005</v>
      </c>
      <c r="L2945" s="25" t="s">
        <v>170</v>
      </c>
      <c r="M2945" s="25" t="s">
        <v>171</v>
      </c>
      <c r="N2945" s="28" t="n">
        <v>1096</v>
      </c>
      <c r="O2945" s="25" t="s">
        <v>54</v>
      </c>
      <c r="P2945" s="29" t="n">
        <v>43082</v>
      </c>
      <c r="Q2945" s="29" t="n">
        <v>43097</v>
      </c>
      <c r="R2945" s="28" t="n">
        <v>1166</v>
      </c>
      <c r="S2945" s="28" t="n">
        <f aca="false">IF(O2945="Won",R2945,IF(O2945="Lost",0,N2945))</f>
        <v>1166</v>
      </c>
      <c r="T2945" s="30" t="n">
        <f aca="false">IF(AND(P2945&lt;&gt;"",Q2945&lt;&gt;""),Q2945-P2945,"")</f>
        <v>15</v>
      </c>
      <c r="U2945" s="30" t="str">
        <f aca="false">IF(AND(O2945="Engaging",P2945&lt;&gt;""),'Leia-me'!$B$5-P2945,"")</f>
        <v/>
      </c>
      <c r="V2945" s="25" t="str">
        <f aca="false">IF(O2945&lt;&gt;"Engaging","",IF(U2945&lt;='Leia-me'!$B$6,"Saudável",IF(U2945&lt;='Leia-me'!$B$7,"Esfriando",IF(U2945&lt;='Leia-me'!$B$8,"Última chance","Zumbi"))))</f>
        <v/>
      </c>
      <c r="W2945" s="25" t="n">
        <f aca="false">IF(O2945="Won",1,IF(O2945="Lost",0,""))</f>
        <v>1</v>
      </c>
      <c r="Y2945" s="25" t="str">
        <f aca="false">IF(E2945="","Sim","")</f>
        <v/>
      </c>
    </row>
    <row r="2946" customFormat="false" ht="15" hidden="false" customHeight="false" outlineLevel="0" collapsed="false">
      <c r="A2946" s="25" t="s">
        <v>3205</v>
      </c>
      <c r="B2946" s="25" t="s">
        <v>67</v>
      </c>
      <c r="C2946" s="25" t="s">
        <v>75</v>
      </c>
      <c r="D2946" s="25" t="s">
        <v>76</v>
      </c>
      <c r="E2946" s="25" t="s">
        <v>1156</v>
      </c>
      <c r="F2946" s="25" t="s">
        <v>185</v>
      </c>
      <c r="G2946" s="26" t="n">
        <v>1242.32</v>
      </c>
      <c r="H2946" s="27" t="n">
        <v>3027</v>
      </c>
      <c r="I2946" s="25" t="s">
        <v>147</v>
      </c>
      <c r="J2946" s="25" t="s">
        <v>193</v>
      </c>
      <c r="K2946" s="25" t="n">
        <v>1993</v>
      </c>
      <c r="L2946" s="25" t="s">
        <v>186</v>
      </c>
      <c r="M2946" s="25" t="s">
        <v>171</v>
      </c>
      <c r="N2946" s="28" t="n">
        <v>550</v>
      </c>
      <c r="O2946" s="25" t="s">
        <v>57</v>
      </c>
      <c r="P2946" s="33"/>
      <c r="Q2946" s="33"/>
      <c r="R2946" s="34"/>
      <c r="S2946" s="28" t="n">
        <f aca="false">IF(O2946="Won",R2946,IF(O2946="Lost",0,N2946))</f>
        <v>550</v>
      </c>
      <c r="T2946" s="30" t="str">
        <f aca="false">IF(AND(P2946&lt;&gt;"",Q2946&lt;&gt;""),Q2946-P2946,"")</f>
        <v/>
      </c>
      <c r="U2946" s="30" t="str">
        <f aca="false">IF(AND(O2946="Engaging",P2946&lt;&gt;""),'Leia-me'!$B$5-P2946,"")</f>
        <v/>
      </c>
      <c r="V2946" s="25" t="str">
        <f aca="false">IF(O2946&lt;&gt;"Engaging","",IF(U2946&lt;='Leia-me'!$B$6,"Saudável",IF(U2946&lt;='Leia-me'!$B$7,"Esfriando",IF(U2946&lt;='Leia-me'!$B$8,"Última chance","Zumbi"))))</f>
        <v/>
      </c>
      <c r="W2946" s="25" t="str">
        <f aca="false">IF(O2946="Won",1,IF(O2946="Lost",0,""))</f>
        <v/>
      </c>
      <c r="Y2946" s="25" t="str">
        <f aca="false">IF(E2946="","Sim","")</f>
        <v/>
      </c>
    </row>
    <row r="2947" customFormat="false" ht="15" hidden="false" customHeight="false" outlineLevel="0" collapsed="false">
      <c r="A2947" s="25" t="s">
        <v>3206</v>
      </c>
      <c r="B2947" s="25" t="s">
        <v>67</v>
      </c>
      <c r="C2947" s="25" t="s">
        <v>75</v>
      </c>
      <c r="D2947" s="25" t="s">
        <v>76</v>
      </c>
      <c r="E2947" s="25" t="s">
        <v>184</v>
      </c>
      <c r="F2947" s="25" t="s">
        <v>185</v>
      </c>
      <c r="G2947" s="26" t="n">
        <v>1520.66</v>
      </c>
      <c r="H2947" s="27" t="n">
        <v>1806</v>
      </c>
      <c r="I2947" s="25" t="s">
        <v>147</v>
      </c>
      <c r="K2947" s="25" t="n">
        <v>2005</v>
      </c>
      <c r="L2947" s="25" t="s">
        <v>186</v>
      </c>
      <c r="M2947" s="25" t="s">
        <v>171</v>
      </c>
      <c r="N2947" s="28" t="n">
        <v>550</v>
      </c>
      <c r="O2947" s="25" t="s">
        <v>57</v>
      </c>
      <c r="P2947" s="33"/>
      <c r="Q2947" s="33"/>
      <c r="R2947" s="34"/>
      <c r="S2947" s="28" t="n">
        <f aca="false">IF(O2947="Won",R2947,IF(O2947="Lost",0,N2947))</f>
        <v>550</v>
      </c>
      <c r="T2947" s="30" t="str">
        <f aca="false">IF(AND(P2947&lt;&gt;"",Q2947&lt;&gt;""),Q2947-P2947,"")</f>
        <v/>
      </c>
      <c r="U2947" s="30" t="str">
        <f aca="false">IF(AND(O2947="Engaging",P2947&lt;&gt;""),'Leia-me'!$B$5-P2947,"")</f>
        <v/>
      </c>
      <c r="V2947" s="25" t="str">
        <f aca="false">IF(O2947&lt;&gt;"Engaging","",IF(U2947&lt;='Leia-me'!$B$6,"Saudável",IF(U2947&lt;='Leia-me'!$B$7,"Esfriando",IF(U2947&lt;='Leia-me'!$B$8,"Última chance","Zumbi"))))</f>
        <v/>
      </c>
      <c r="W2947" s="25" t="str">
        <f aca="false">IF(O2947="Won",1,IF(O2947="Lost",0,""))</f>
        <v/>
      </c>
      <c r="Y2947" s="25" t="str">
        <f aca="false">IF(E2947="","Sim","")</f>
        <v/>
      </c>
    </row>
    <row r="2948" customFormat="false" ht="15" hidden="false" customHeight="false" outlineLevel="0" collapsed="false">
      <c r="A2948" s="25" t="s">
        <v>3207</v>
      </c>
      <c r="B2948" s="25" t="s">
        <v>67</v>
      </c>
      <c r="C2948" s="25" t="s">
        <v>75</v>
      </c>
      <c r="D2948" s="25" t="s">
        <v>76</v>
      </c>
      <c r="E2948" s="25" t="s">
        <v>237</v>
      </c>
      <c r="F2948" s="25" t="s">
        <v>192</v>
      </c>
      <c r="G2948" s="26" t="n">
        <v>4618</v>
      </c>
      <c r="H2948" s="27" t="n">
        <v>10083</v>
      </c>
      <c r="I2948" s="25" t="s">
        <v>147</v>
      </c>
      <c r="K2948" s="25" t="n">
        <v>1982</v>
      </c>
      <c r="L2948" s="25" t="s">
        <v>186</v>
      </c>
      <c r="M2948" s="25" t="s">
        <v>171</v>
      </c>
      <c r="N2948" s="28" t="n">
        <v>550</v>
      </c>
      <c r="O2948" s="25" t="s">
        <v>57</v>
      </c>
      <c r="P2948" s="33"/>
      <c r="Q2948" s="33"/>
      <c r="R2948" s="34"/>
      <c r="S2948" s="28" t="n">
        <f aca="false">IF(O2948="Won",R2948,IF(O2948="Lost",0,N2948))</f>
        <v>550</v>
      </c>
      <c r="T2948" s="30" t="str">
        <f aca="false">IF(AND(P2948&lt;&gt;"",Q2948&lt;&gt;""),Q2948-P2948,"")</f>
        <v/>
      </c>
      <c r="U2948" s="30" t="str">
        <f aca="false">IF(AND(O2948="Engaging",P2948&lt;&gt;""),'Leia-me'!$B$5-P2948,"")</f>
        <v/>
      </c>
      <c r="V2948" s="25" t="str">
        <f aca="false">IF(O2948&lt;&gt;"Engaging","",IF(U2948&lt;='Leia-me'!$B$6,"Saudável",IF(U2948&lt;='Leia-me'!$B$7,"Esfriando",IF(U2948&lt;='Leia-me'!$B$8,"Última chance","Zumbi"))))</f>
        <v/>
      </c>
      <c r="W2948" s="25" t="str">
        <f aca="false">IF(O2948="Won",1,IF(O2948="Lost",0,""))</f>
        <v/>
      </c>
      <c r="Y2948" s="25" t="str">
        <f aca="false">IF(E2948="","Sim","")</f>
        <v/>
      </c>
    </row>
    <row r="2949" customFormat="false" ht="15" hidden="false" customHeight="false" outlineLevel="0" collapsed="false">
      <c r="A2949" s="25" t="s">
        <v>3208</v>
      </c>
      <c r="B2949" s="25" t="s">
        <v>67</v>
      </c>
      <c r="C2949" s="25" t="s">
        <v>75</v>
      </c>
      <c r="D2949" s="25" t="s">
        <v>76</v>
      </c>
      <c r="E2949" s="25" t="s">
        <v>154</v>
      </c>
      <c r="F2949" s="25" t="s">
        <v>155</v>
      </c>
      <c r="G2949" s="26" t="n">
        <v>86.68</v>
      </c>
      <c r="H2949" s="27" t="n">
        <v>187</v>
      </c>
      <c r="I2949" s="25" t="s">
        <v>147</v>
      </c>
      <c r="J2949" s="25" t="s">
        <v>156</v>
      </c>
      <c r="K2949" s="25" t="n">
        <v>2007</v>
      </c>
      <c r="L2949" s="25" t="s">
        <v>186</v>
      </c>
      <c r="M2949" s="25" t="s">
        <v>171</v>
      </c>
      <c r="N2949" s="28" t="n">
        <v>550</v>
      </c>
      <c r="O2949" s="25" t="s">
        <v>57</v>
      </c>
      <c r="P2949" s="33"/>
      <c r="Q2949" s="33"/>
      <c r="R2949" s="34"/>
      <c r="S2949" s="28" t="n">
        <f aca="false">IF(O2949="Won",R2949,IF(O2949="Lost",0,N2949))</f>
        <v>550</v>
      </c>
      <c r="T2949" s="30" t="str">
        <f aca="false">IF(AND(P2949&lt;&gt;"",Q2949&lt;&gt;""),Q2949-P2949,"")</f>
        <v/>
      </c>
      <c r="U2949" s="30" t="str">
        <f aca="false">IF(AND(O2949="Engaging",P2949&lt;&gt;""),'Leia-me'!$B$5-P2949,"")</f>
        <v/>
      </c>
      <c r="V2949" s="25" t="str">
        <f aca="false">IF(O2949&lt;&gt;"Engaging","",IF(U2949&lt;='Leia-me'!$B$6,"Saudável",IF(U2949&lt;='Leia-me'!$B$7,"Esfriando",IF(U2949&lt;='Leia-me'!$B$8,"Última chance","Zumbi"))))</f>
        <v/>
      </c>
      <c r="W2949" s="25" t="str">
        <f aca="false">IF(O2949="Won",1,IF(O2949="Lost",0,""))</f>
        <v/>
      </c>
      <c r="Y2949" s="25" t="str">
        <f aca="false">IF(E2949="","Sim","")</f>
        <v/>
      </c>
    </row>
    <row r="2950" customFormat="false" ht="15" hidden="false" customHeight="false" outlineLevel="0" collapsed="false">
      <c r="A2950" s="25" t="s">
        <v>3209</v>
      </c>
      <c r="B2950" s="25" t="s">
        <v>67</v>
      </c>
      <c r="C2950" s="25" t="s">
        <v>75</v>
      </c>
      <c r="D2950" s="25" t="s">
        <v>76</v>
      </c>
      <c r="E2950" s="25" t="s">
        <v>417</v>
      </c>
      <c r="F2950" s="25" t="s">
        <v>211</v>
      </c>
      <c r="G2950" s="26" t="n">
        <v>223.8</v>
      </c>
      <c r="H2950" s="27" t="n">
        <v>299</v>
      </c>
      <c r="I2950" s="25" t="s">
        <v>147</v>
      </c>
      <c r="K2950" s="25" t="n">
        <v>2003</v>
      </c>
      <c r="L2950" s="25" t="s">
        <v>186</v>
      </c>
      <c r="M2950" s="25" t="s">
        <v>171</v>
      </c>
      <c r="N2950" s="28" t="n">
        <v>550</v>
      </c>
      <c r="O2950" s="25" t="s">
        <v>57</v>
      </c>
      <c r="P2950" s="33"/>
      <c r="Q2950" s="33"/>
      <c r="R2950" s="34"/>
      <c r="S2950" s="28" t="n">
        <f aca="false">IF(O2950="Won",R2950,IF(O2950="Lost",0,N2950))</f>
        <v>550</v>
      </c>
      <c r="T2950" s="30" t="str">
        <f aca="false">IF(AND(P2950&lt;&gt;"",Q2950&lt;&gt;""),Q2950-P2950,"")</f>
        <v/>
      </c>
      <c r="U2950" s="30" t="str">
        <f aca="false">IF(AND(O2950="Engaging",P2950&lt;&gt;""),'Leia-me'!$B$5-P2950,"")</f>
        <v/>
      </c>
      <c r="V2950" s="25" t="str">
        <f aca="false">IF(O2950&lt;&gt;"Engaging","",IF(U2950&lt;='Leia-me'!$B$6,"Saudável",IF(U2950&lt;='Leia-me'!$B$7,"Esfriando",IF(U2950&lt;='Leia-me'!$B$8,"Última chance","Zumbi"))))</f>
        <v/>
      </c>
      <c r="W2950" s="25" t="str">
        <f aca="false">IF(O2950="Won",1,IF(O2950="Lost",0,""))</f>
        <v/>
      </c>
      <c r="Y2950" s="25" t="str">
        <f aca="false">IF(E2950="","Sim","")</f>
        <v/>
      </c>
    </row>
    <row r="2951" customFormat="false" ht="15" hidden="false" customHeight="false" outlineLevel="0" collapsed="false">
      <c r="A2951" s="25" t="s">
        <v>3210</v>
      </c>
      <c r="B2951" s="25" t="s">
        <v>67</v>
      </c>
      <c r="C2951" s="25" t="s">
        <v>75</v>
      </c>
      <c r="D2951" s="25" t="s">
        <v>76</v>
      </c>
      <c r="E2951" s="25" t="s">
        <v>1778</v>
      </c>
      <c r="F2951" s="25" t="s">
        <v>146</v>
      </c>
      <c r="G2951" s="26" t="n">
        <v>1618.89</v>
      </c>
      <c r="H2951" s="27" t="n">
        <v>3889</v>
      </c>
      <c r="I2951" s="25" t="s">
        <v>147</v>
      </c>
      <c r="K2951" s="25" t="n">
        <v>2004</v>
      </c>
      <c r="L2951" s="25" t="s">
        <v>186</v>
      </c>
      <c r="M2951" s="25" t="s">
        <v>171</v>
      </c>
      <c r="N2951" s="28" t="n">
        <v>550</v>
      </c>
      <c r="O2951" s="25" t="s">
        <v>57</v>
      </c>
      <c r="P2951" s="33"/>
      <c r="Q2951" s="33"/>
      <c r="R2951" s="34"/>
      <c r="S2951" s="28" t="n">
        <f aca="false">IF(O2951="Won",R2951,IF(O2951="Lost",0,N2951))</f>
        <v>550</v>
      </c>
      <c r="T2951" s="30" t="str">
        <f aca="false">IF(AND(P2951&lt;&gt;"",Q2951&lt;&gt;""),Q2951-P2951,"")</f>
        <v/>
      </c>
      <c r="U2951" s="30" t="str">
        <f aca="false">IF(AND(O2951="Engaging",P2951&lt;&gt;""),'Leia-me'!$B$5-P2951,"")</f>
        <v/>
      </c>
      <c r="V2951" s="25" t="str">
        <f aca="false">IF(O2951&lt;&gt;"Engaging","",IF(U2951&lt;='Leia-me'!$B$6,"Saudável",IF(U2951&lt;='Leia-me'!$B$7,"Esfriando",IF(U2951&lt;='Leia-me'!$B$8,"Última chance","Zumbi"))))</f>
        <v/>
      </c>
      <c r="W2951" s="25" t="str">
        <f aca="false">IF(O2951="Won",1,IF(O2951="Lost",0,""))</f>
        <v/>
      </c>
      <c r="Y2951" s="25" t="str">
        <f aca="false">IF(E2951="","Sim","")</f>
        <v/>
      </c>
    </row>
    <row r="2952" customFormat="false" ht="15" hidden="false" customHeight="false" outlineLevel="0" collapsed="false">
      <c r="A2952" s="25" t="s">
        <v>3211</v>
      </c>
      <c r="B2952" s="25" t="s">
        <v>67</v>
      </c>
      <c r="C2952" s="25" t="s">
        <v>75</v>
      </c>
      <c r="D2952" s="25" t="s">
        <v>76</v>
      </c>
      <c r="E2952" s="25" t="s">
        <v>644</v>
      </c>
      <c r="F2952" s="25" t="s">
        <v>177</v>
      </c>
      <c r="G2952" s="26" t="n">
        <v>646.1</v>
      </c>
      <c r="H2952" s="27" t="n">
        <v>883</v>
      </c>
      <c r="I2952" s="25" t="s">
        <v>147</v>
      </c>
      <c r="J2952" s="25" t="s">
        <v>199</v>
      </c>
      <c r="K2952" s="25" t="n">
        <v>1993</v>
      </c>
      <c r="L2952" s="25" t="s">
        <v>186</v>
      </c>
      <c r="M2952" s="25" t="s">
        <v>171</v>
      </c>
      <c r="N2952" s="28" t="n">
        <v>550</v>
      </c>
      <c r="O2952" s="25" t="s">
        <v>57</v>
      </c>
      <c r="P2952" s="33"/>
      <c r="Q2952" s="33"/>
      <c r="R2952" s="34"/>
      <c r="S2952" s="28" t="n">
        <f aca="false">IF(O2952="Won",R2952,IF(O2952="Lost",0,N2952))</f>
        <v>550</v>
      </c>
      <c r="T2952" s="30" t="str">
        <f aca="false">IF(AND(P2952&lt;&gt;"",Q2952&lt;&gt;""),Q2952-P2952,"")</f>
        <v/>
      </c>
      <c r="U2952" s="30" t="str">
        <f aca="false">IF(AND(O2952="Engaging",P2952&lt;&gt;""),'Leia-me'!$B$5-P2952,"")</f>
        <v/>
      </c>
      <c r="V2952" s="25" t="str">
        <f aca="false">IF(O2952&lt;&gt;"Engaging","",IF(U2952&lt;='Leia-me'!$B$6,"Saudável",IF(U2952&lt;='Leia-me'!$B$7,"Esfriando",IF(U2952&lt;='Leia-me'!$B$8,"Última chance","Zumbi"))))</f>
        <v/>
      </c>
      <c r="W2952" s="25" t="str">
        <f aca="false">IF(O2952="Won",1,IF(O2952="Lost",0,""))</f>
        <v/>
      </c>
      <c r="Y2952" s="25" t="str">
        <f aca="false">IF(E2952="","Sim","")</f>
        <v/>
      </c>
    </row>
    <row r="2953" customFormat="false" ht="15" hidden="false" customHeight="false" outlineLevel="0" collapsed="false">
      <c r="A2953" s="25" t="s">
        <v>3212</v>
      </c>
      <c r="B2953" s="25" t="s">
        <v>67</v>
      </c>
      <c r="C2953" s="25" t="s">
        <v>75</v>
      </c>
      <c r="D2953" s="25" t="s">
        <v>76</v>
      </c>
      <c r="E2953" s="25" t="s">
        <v>1653</v>
      </c>
      <c r="F2953" s="25" t="s">
        <v>165</v>
      </c>
      <c r="G2953" s="26" t="n">
        <v>3838.39</v>
      </c>
      <c r="H2953" s="27" t="n">
        <v>8274</v>
      </c>
      <c r="I2953" s="25" t="s">
        <v>147</v>
      </c>
      <c r="K2953" s="25" t="n">
        <v>1989</v>
      </c>
      <c r="L2953" s="25" t="s">
        <v>186</v>
      </c>
      <c r="M2953" s="25" t="s">
        <v>171</v>
      </c>
      <c r="N2953" s="28" t="n">
        <v>550</v>
      </c>
      <c r="O2953" s="25" t="s">
        <v>57</v>
      </c>
      <c r="P2953" s="33"/>
      <c r="Q2953" s="33"/>
      <c r="R2953" s="34"/>
      <c r="S2953" s="28" t="n">
        <f aca="false">IF(O2953="Won",R2953,IF(O2953="Lost",0,N2953))</f>
        <v>550</v>
      </c>
      <c r="T2953" s="30" t="str">
        <f aca="false">IF(AND(P2953&lt;&gt;"",Q2953&lt;&gt;""),Q2953-P2953,"")</f>
        <v/>
      </c>
      <c r="U2953" s="30" t="str">
        <f aca="false">IF(AND(O2953="Engaging",P2953&lt;&gt;""),'Leia-me'!$B$5-P2953,"")</f>
        <v/>
      </c>
      <c r="V2953" s="25" t="str">
        <f aca="false">IF(O2953&lt;&gt;"Engaging","",IF(U2953&lt;='Leia-me'!$B$6,"Saudável",IF(U2953&lt;='Leia-me'!$B$7,"Esfriando",IF(U2953&lt;='Leia-me'!$B$8,"Última chance","Zumbi"))))</f>
        <v/>
      </c>
      <c r="W2953" s="25" t="str">
        <f aca="false">IF(O2953="Won",1,IF(O2953="Lost",0,""))</f>
        <v/>
      </c>
      <c r="Y2953" s="25" t="str">
        <f aca="false">IF(E2953="","Sim","")</f>
        <v/>
      </c>
    </row>
    <row r="2954" customFormat="false" ht="15" hidden="false" customHeight="false" outlineLevel="0" collapsed="false">
      <c r="A2954" s="25" t="s">
        <v>3213</v>
      </c>
      <c r="B2954" s="25" t="s">
        <v>67</v>
      </c>
      <c r="C2954" s="25" t="s">
        <v>75</v>
      </c>
      <c r="D2954" s="25" t="s">
        <v>76</v>
      </c>
      <c r="E2954" s="25" t="s">
        <v>1371</v>
      </c>
      <c r="F2954" s="25" t="s">
        <v>185</v>
      </c>
      <c r="G2954" s="26" t="n">
        <v>40.79</v>
      </c>
      <c r="H2954" s="27" t="n">
        <v>142</v>
      </c>
      <c r="I2954" s="25" t="s">
        <v>1372</v>
      </c>
      <c r="K2954" s="25" t="n">
        <v>2011</v>
      </c>
      <c r="L2954" s="25" t="s">
        <v>186</v>
      </c>
      <c r="M2954" s="25" t="s">
        <v>171</v>
      </c>
      <c r="N2954" s="28" t="n">
        <v>550</v>
      </c>
      <c r="O2954" s="25" t="s">
        <v>57</v>
      </c>
      <c r="P2954" s="33"/>
      <c r="Q2954" s="33"/>
      <c r="R2954" s="34"/>
      <c r="S2954" s="28" t="n">
        <f aca="false">IF(O2954="Won",R2954,IF(O2954="Lost",0,N2954))</f>
        <v>550</v>
      </c>
      <c r="T2954" s="30" t="str">
        <f aca="false">IF(AND(P2954&lt;&gt;"",Q2954&lt;&gt;""),Q2954-P2954,"")</f>
        <v/>
      </c>
      <c r="U2954" s="30" t="str">
        <f aca="false">IF(AND(O2954="Engaging",P2954&lt;&gt;""),'Leia-me'!$B$5-P2954,"")</f>
        <v/>
      </c>
      <c r="V2954" s="25" t="str">
        <f aca="false">IF(O2954&lt;&gt;"Engaging","",IF(U2954&lt;='Leia-me'!$B$6,"Saudável",IF(U2954&lt;='Leia-me'!$B$7,"Esfriando",IF(U2954&lt;='Leia-me'!$B$8,"Última chance","Zumbi"))))</f>
        <v/>
      </c>
      <c r="W2954" s="25" t="str">
        <f aca="false">IF(O2954="Won",1,IF(O2954="Lost",0,""))</f>
        <v/>
      </c>
      <c r="Y2954" s="25" t="str">
        <f aca="false">IF(E2954="","Sim","")</f>
        <v/>
      </c>
    </row>
    <row r="2955" customFormat="false" ht="15" hidden="false" customHeight="false" outlineLevel="0" collapsed="false">
      <c r="A2955" s="25" t="s">
        <v>3214</v>
      </c>
      <c r="B2955" s="25" t="s">
        <v>67</v>
      </c>
      <c r="C2955" s="25" t="s">
        <v>75</v>
      </c>
      <c r="D2955" s="25" t="s">
        <v>76</v>
      </c>
      <c r="G2955" s="31"/>
      <c r="H2955" s="32"/>
      <c r="L2955" s="25" t="s">
        <v>186</v>
      </c>
      <c r="M2955" s="25" t="s">
        <v>171</v>
      </c>
      <c r="N2955" s="28" t="n">
        <v>550</v>
      </c>
      <c r="O2955" s="25" t="s">
        <v>57</v>
      </c>
      <c r="P2955" s="33"/>
      <c r="Q2955" s="33"/>
      <c r="R2955" s="34"/>
      <c r="S2955" s="28" t="n">
        <f aca="false">IF(O2955="Won",R2955,IF(O2955="Lost",0,N2955))</f>
        <v>550</v>
      </c>
      <c r="T2955" s="30" t="str">
        <f aca="false">IF(AND(P2955&lt;&gt;"",Q2955&lt;&gt;""),Q2955-P2955,"")</f>
        <v/>
      </c>
      <c r="U2955" s="30" t="str">
        <f aca="false">IF(AND(O2955="Engaging",P2955&lt;&gt;""),'Leia-me'!$B$5-P2955,"")</f>
        <v/>
      </c>
      <c r="V2955" s="25" t="str">
        <f aca="false">IF(O2955&lt;&gt;"Engaging","",IF(U2955&lt;='Leia-me'!$B$6,"Saudável",IF(U2955&lt;='Leia-me'!$B$7,"Esfriando",IF(U2955&lt;='Leia-me'!$B$8,"Última chance","Zumbi"))))</f>
        <v/>
      </c>
      <c r="W2955" s="25" t="str">
        <f aca="false">IF(O2955="Won",1,IF(O2955="Lost",0,""))</f>
        <v/>
      </c>
      <c r="Y2955" s="25" t="str">
        <f aca="false">IF(E2955="","Sim","")</f>
        <v>Sim</v>
      </c>
    </row>
    <row r="2956" customFormat="false" ht="15" hidden="false" customHeight="false" outlineLevel="0" collapsed="false">
      <c r="A2956" s="25" t="s">
        <v>3215</v>
      </c>
      <c r="B2956" s="25" t="s">
        <v>67</v>
      </c>
      <c r="C2956" s="25" t="s">
        <v>75</v>
      </c>
      <c r="D2956" s="25" t="s">
        <v>76</v>
      </c>
      <c r="G2956" s="31"/>
      <c r="H2956" s="32"/>
      <c r="L2956" s="25" t="s">
        <v>186</v>
      </c>
      <c r="M2956" s="25" t="s">
        <v>171</v>
      </c>
      <c r="N2956" s="28" t="n">
        <v>550</v>
      </c>
      <c r="O2956" s="25" t="s">
        <v>57</v>
      </c>
      <c r="P2956" s="33"/>
      <c r="Q2956" s="33"/>
      <c r="R2956" s="34"/>
      <c r="S2956" s="28" t="n">
        <f aca="false">IF(O2956="Won",R2956,IF(O2956="Lost",0,N2956))</f>
        <v>550</v>
      </c>
      <c r="T2956" s="30" t="str">
        <f aca="false">IF(AND(P2956&lt;&gt;"",Q2956&lt;&gt;""),Q2956-P2956,"")</f>
        <v/>
      </c>
      <c r="U2956" s="30" t="str">
        <f aca="false">IF(AND(O2956="Engaging",P2956&lt;&gt;""),'Leia-me'!$B$5-P2956,"")</f>
        <v/>
      </c>
      <c r="V2956" s="25" t="str">
        <f aca="false">IF(O2956&lt;&gt;"Engaging","",IF(U2956&lt;='Leia-me'!$B$6,"Saudável",IF(U2956&lt;='Leia-me'!$B$7,"Esfriando",IF(U2956&lt;='Leia-me'!$B$8,"Última chance","Zumbi"))))</f>
        <v/>
      </c>
      <c r="W2956" s="25" t="str">
        <f aca="false">IF(O2956="Won",1,IF(O2956="Lost",0,""))</f>
        <v/>
      </c>
      <c r="Y2956" s="25" t="str">
        <f aca="false">IF(E2956="","Sim","")</f>
        <v>Sim</v>
      </c>
    </row>
    <row r="2957" customFormat="false" ht="15" hidden="false" customHeight="false" outlineLevel="0" collapsed="false">
      <c r="A2957" s="25" t="s">
        <v>3216</v>
      </c>
      <c r="B2957" s="25" t="s">
        <v>67</v>
      </c>
      <c r="C2957" s="25" t="s">
        <v>75</v>
      </c>
      <c r="D2957" s="25" t="s">
        <v>76</v>
      </c>
      <c r="G2957" s="31"/>
      <c r="H2957" s="32"/>
      <c r="L2957" s="25" t="s">
        <v>186</v>
      </c>
      <c r="M2957" s="25" t="s">
        <v>171</v>
      </c>
      <c r="N2957" s="28" t="n">
        <v>550</v>
      </c>
      <c r="O2957" s="25" t="s">
        <v>57</v>
      </c>
      <c r="P2957" s="33"/>
      <c r="Q2957" s="33"/>
      <c r="R2957" s="34"/>
      <c r="S2957" s="28" t="n">
        <f aca="false">IF(O2957="Won",R2957,IF(O2957="Lost",0,N2957))</f>
        <v>550</v>
      </c>
      <c r="T2957" s="30" t="str">
        <f aca="false">IF(AND(P2957&lt;&gt;"",Q2957&lt;&gt;""),Q2957-P2957,"")</f>
        <v/>
      </c>
      <c r="U2957" s="30" t="str">
        <f aca="false">IF(AND(O2957="Engaging",P2957&lt;&gt;""),'Leia-me'!$B$5-P2957,"")</f>
        <v/>
      </c>
      <c r="V2957" s="25" t="str">
        <f aca="false">IF(O2957&lt;&gt;"Engaging","",IF(U2957&lt;='Leia-me'!$B$6,"Saudável",IF(U2957&lt;='Leia-me'!$B$7,"Esfriando",IF(U2957&lt;='Leia-me'!$B$8,"Última chance","Zumbi"))))</f>
        <v/>
      </c>
      <c r="W2957" s="25" t="str">
        <f aca="false">IF(O2957="Won",1,IF(O2957="Lost",0,""))</f>
        <v/>
      </c>
      <c r="Y2957" s="25" t="str">
        <f aca="false">IF(E2957="","Sim","")</f>
        <v>Sim</v>
      </c>
    </row>
    <row r="2958" customFormat="false" ht="15" hidden="false" customHeight="false" outlineLevel="0" collapsed="false">
      <c r="A2958" s="25" t="s">
        <v>3217</v>
      </c>
      <c r="B2958" s="25" t="s">
        <v>67</v>
      </c>
      <c r="C2958" s="25" t="s">
        <v>75</v>
      </c>
      <c r="D2958" s="25" t="s">
        <v>76</v>
      </c>
      <c r="G2958" s="31"/>
      <c r="H2958" s="32"/>
      <c r="L2958" s="25" t="s">
        <v>186</v>
      </c>
      <c r="M2958" s="25" t="s">
        <v>171</v>
      </c>
      <c r="N2958" s="28" t="n">
        <v>550</v>
      </c>
      <c r="O2958" s="25" t="s">
        <v>57</v>
      </c>
      <c r="P2958" s="33"/>
      <c r="Q2958" s="33"/>
      <c r="R2958" s="34"/>
      <c r="S2958" s="28" t="n">
        <f aca="false">IF(O2958="Won",R2958,IF(O2958="Lost",0,N2958))</f>
        <v>550</v>
      </c>
      <c r="T2958" s="30" t="str">
        <f aca="false">IF(AND(P2958&lt;&gt;"",Q2958&lt;&gt;""),Q2958-P2958,"")</f>
        <v/>
      </c>
      <c r="U2958" s="30" t="str">
        <f aca="false">IF(AND(O2958="Engaging",P2958&lt;&gt;""),'Leia-me'!$B$5-P2958,"")</f>
        <v/>
      </c>
      <c r="V2958" s="25" t="str">
        <f aca="false">IF(O2958&lt;&gt;"Engaging","",IF(U2958&lt;='Leia-me'!$B$6,"Saudável",IF(U2958&lt;='Leia-me'!$B$7,"Esfriando",IF(U2958&lt;='Leia-me'!$B$8,"Última chance","Zumbi"))))</f>
        <v/>
      </c>
      <c r="W2958" s="25" t="str">
        <f aca="false">IF(O2958="Won",1,IF(O2958="Lost",0,""))</f>
        <v/>
      </c>
      <c r="Y2958" s="25" t="str">
        <f aca="false">IF(E2958="","Sim","")</f>
        <v>Sim</v>
      </c>
    </row>
    <row r="2959" customFormat="false" ht="15" hidden="false" customHeight="false" outlineLevel="0" collapsed="false">
      <c r="A2959" s="25" t="s">
        <v>3218</v>
      </c>
      <c r="B2959" s="25" t="s">
        <v>67</v>
      </c>
      <c r="C2959" s="25" t="s">
        <v>75</v>
      </c>
      <c r="D2959" s="25" t="s">
        <v>76</v>
      </c>
      <c r="G2959" s="31"/>
      <c r="H2959" s="32"/>
      <c r="L2959" s="25" t="s">
        <v>186</v>
      </c>
      <c r="M2959" s="25" t="s">
        <v>171</v>
      </c>
      <c r="N2959" s="28" t="n">
        <v>550</v>
      </c>
      <c r="O2959" s="25" t="s">
        <v>57</v>
      </c>
      <c r="P2959" s="33"/>
      <c r="Q2959" s="33"/>
      <c r="R2959" s="34"/>
      <c r="S2959" s="28" t="n">
        <f aca="false">IF(O2959="Won",R2959,IF(O2959="Lost",0,N2959))</f>
        <v>550</v>
      </c>
      <c r="T2959" s="30" t="str">
        <f aca="false">IF(AND(P2959&lt;&gt;"",Q2959&lt;&gt;""),Q2959-P2959,"")</f>
        <v/>
      </c>
      <c r="U2959" s="30" t="str">
        <f aca="false">IF(AND(O2959="Engaging",P2959&lt;&gt;""),'Leia-me'!$B$5-P2959,"")</f>
        <v/>
      </c>
      <c r="V2959" s="25" t="str">
        <f aca="false">IF(O2959&lt;&gt;"Engaging","",IF(U2959&lt;='Leia-me'!$B$6,"Saudável",IF(U2959&lt;='Leia-me'!$B$7,"Esfriando",IF(U2959&lt;='Leia-me'!$B$8,"Última chance","Zumbi"))))</f>
        <v/>
      </c>
      <c r="W2959" s="25" t="str">
        <f aca="false">IF(O2959="Won",1,IF(O2959="Lost",0,""))</f>
        <v/>
      </c>
      <c r="Y2959" s="25" t="str">
        <f aca="false">IF(E2959="","Sim","")</f>
        <v>Sim</v>
      </c>
    </row>
    <row r="2960" customFormat="false" ht="15" hidden="false" customHeight="false" outlineLevel="0" collapsed="false">
      <c r="A2960" s="25" t="s">
        <v>3219</v>
      </c>
      <c r="B2960" s="25" t="s">
        <v>67</v>
      </c>
      <c r="C2960" s="25" t="s">
        <v>75</v>
      </c>
      <c r="D2960" s="25" t="s">
        <v>76</v>
      </c>
      <c r="G2960" s="31"/>
      <c r="H2960" s="32"/>
      <c r="L2960" s="25" t="s">
        <v>186</v>
      </c>
      <c r="M2960" s="25" t="s">
        <v>171</v>
      </c>
      <c r="N2960" s="28" t="n">
        <v>550</v>
      </c>
      <c r="O2960" s="25" t="s">
        <v>57</v>
      </c>
      <c r="P2960" s="33"/>
      <c r="Q2960" s="33"/>
      <c r="R2960" s="34"/>
      <c r="S2960" s="28" t="n">
        <f aca="false">IF(O2960="Won",R2960,IF(O2960="Lost",0,N2960))</f>
        <v>550</v>
      </c>
      <c r="T2960" s="30" t="str">
        <f aca="false">IF(AND(P2960&lt;&gt;"",Q2960&lt;&gt;""),Q2960-P2960,"")</f>
        <v/>
      </c>
      <c r="U2960" s="30" t="str">
        <f aca="false">IF(AND(O2960="Engaging",P2960&lt;&gt;""),'Leia-me'!$B$5-P2960,"")</f>
        <v/>
      </c>
      <c r="V2960" s="25" t="str">
        <f aca="false">IF(O2960&lt;&gt;"Engaging","",IF(U2960&lt;='Leia-me'!$B$6,"Saudável",IF(U2960&lt;='Leia-me'!$B$7,"Esfriando",IF(U2960&lt;='Leia-me'!$B$8,"Última chance","Zumbi"))))</f>
        <v/>
      </c>
      <c r="W2960" s="25" t="str">
        <f aca="false">IF(O2960="Won",1,IF(O2960="Lost",0,""))</f>
        <v/>
      </c>
      <c r="Y2960" s="25" t="str">
        <f aca="false">IF(E2960="","Sim","")</f>
        <v>Sim</v>
      </c>
    </row>
    <row r="2961" customFormat="false" ht="15" hidden="false" customHeight="false" outlineLevel="0" collapsed="false">
      <c r="A2961" s="25" t="s">
        <v>3220</v>
      </c>
      <c r="B2961" s="25" t="s">
        <v>67</v>
      </c>
      <c r="C2961" s="25" t="s">
        <v>75</v>
      </c>
      <c r="D2961" s="25" t="s">
        <v>76</v>
      </c>
      <c r="G2961" s="31"/>
      <c r="H2961" s="32"/>
      <c r="L2961" s="25" t="s">
        <v>186</v>
      </c>
      <c r="M2961" s="25" t="s">
        <v>171</v>
      </c>
      <c r="N2961" s="28" t="n">
        <v>550</v>
      </c>
      <c r="O2961" s="25" t="s">
        <v>57</v>
      </c>
      <c r="P2961" s="33"/>
      <c r="Q2961" s="33"/>
      <c r="R2961" s="34"/>
      <c r="S2961" s="28" t="n">
        <f aca="false">IF(O2961="Won",R2961,IF(O2961="Lost",0,N2961))</f>
        <v>550</v>
      </c>
      <c r="T2961" s="30" t="str">
        <f aca="false">IF(AND(P2961&lt;&gt;"",Q2961&lt;&gt;""),Q2961-P2961,"")</f>
        <v/>
      </c>
      <c r="U2961" s="30" t="str">
        <f aca="false">IF(AND(O2961="Engaging",P2961&lt;&gt;""),'Leia-me'!$B$5-P2961,"")</f>
        <v/>
      </c>
      <c r="V2961" s="25" t="str">
        <f aca="false">IF(O2961&lt;&gt;"Engaging","",IF(U2961&lt;='Leia-me'!$B$6,"Saudável",IF(U2961&lt;='Leia-me'!$B$7,"Esfriando",IF(U2961&lt;='Leia-me'!$B$8,"Última chance","Zumbi"))))</f>
        <v/>
      </c>
      <c r="W2961" s="25" t="str">
        <f aca="false">IF(O2961="Won",1,IF(O2961="Lost",0,""))</f>
        <v/>
      </c>
      <c r="Y2961" s="25" t="str">
        <f aca="false">IF(E2961="","Sim","")</f>
        <v>Sim</v>
      </c>
    </row>
    <row r="2962" customFormat="false" ht="15" hidden="false" customHeight="false" outlineLevel="0" collapsed="false">
      <c r="A2962" s="25" t="s">
        <v>3221</v>
      </c>
      <c r="B2962" s="25" t="s">
        <v>67</v>
      </c>
      <c r="C2962" s="25" t="s">
        <v>75</v>
      </c>
      <c r="D2962" s="25" t="s">
        <v>76</v>
      </c>
      <c r="G2962" s="31"/>
      <c r="H2962" s="32"/>
      <c r="L2962" s="25" t="s">
        <v>186</v>
      </c>
      <c r="M2962" s="25" t="s">
        <v>171</v>
      </c>
      <c r="N2962" s="28" t="n">
        <v>550</v>
      </c>
      <c r="O2962" s="25" t="s">
        <v>57</v>
      </c>
      <c r="P2962" s="33"/>
      <c r="Q2962" s="33"/>
      <c r="R2962" s="34"/>
      <c r="S2962" s="28" t="n">
        <f aca="false">IF(O2962="Won",R2962,IF(O2962="Lost",0,N2962))</f>
        <v>550</v>
      </c>
      <c r="T2962" s="30" t="str">
        <f aca="false">IF(AND(P2962&lt;&gt;"",Q2962&lt;&gt;""),Q2962-P2962,"")</f>
        <v/>
      </c>
      <c r="U2962" s="30" t="str">
        <f aca="false">IF(AND(O2962="Engaging",P2962&lt;&gt;""),'Leia-me'!$B$5-P2962,"")</f>
        <v/>
      </c>
      <c r="V2962" s="25" t="str">
        <f aca="false">IF(O2962&lt;&gt;"Engaging","",IF(U2962&lt;='Leia-me'!$B$6,"Saudável",IF(U2962&lt;='Leia-me'!$B$7,"Esfriando",IF(U2962&lt;='Leia-me'!$B$8,"Última chance","Zumbi"))))</f>
        <v/>
      </c>
      <c r="W2962" s="25" t="str">
        <f aca="false">IF(O2962="Won",1,IF(O2962="Lost",0,""))</f>
        <v/>
      </c>
      <c r="Y2962" s="25" t="str">
        <f aca="false">IF(E2962="","Sim","")</f>
        <v>Sim</v>
      </c>
    </row>
    <row r="2963" customFormat="false" ht="15" hidden="false" customHeight="false" outlineLevel="0" collapsed="false">
      <c r="A2963" s="25" t="s">
        <v>3222</v>
      </c>
      <c r="B2963" s="25" t="s">
        <v>67</v>
      </c>
      <c r="C2963" s="25" t="s">
        <v>75</v>
      </c>
      <c r="D2963" s="25" t="s">
        <v>76</v>
      </c>
      <c r="G2963" s="31"/>
      <c r="H2963" s="32"/>
      <c r="L2963" s="25" t="s">
        <v>186</v>
      </c>
      <c r="M2963" s="25" t="s">
        <v>171</v>
      </c>
      <c r="N2963" s="28" t="n">
        <v>550</v>
      </c>
      <c r="O2963" s="25" t="s">
        <v>57</v>
      </c>
      <c r="P2963" s="33"/>
      <c r="Q2963" s="33"/>
      <c r="R2963" s="34"/>
      <c r="S2963" s="28" t="n">
        <f aca="false">IF(O2963="Won",R2963,IF(O2963="Lost",0,N2963))</f>
        <v>550</v>
      </c>
      <c r="T2963" s="30" t="str">
        <f aca="false">IF(AND(P2963&lt;&gt;"",Q2963&lt;&gt;""),Q2963-P2963,"")</f>
        <v/>
      </c>
      <c r="U2963" s="30" t="str">
        <f aca="false">IF(AND(O2963="Engaging",P2963&lt;&gt;""),'Leia-me'!$B$5-P2963,"")</f>
        <v/>
      </c>
      <c r="V2963" s="25" t="str">
        <f aca="false">IF(O2963&lt;&gt;"Engaging","",IF(U2963&lt;='Leia-me'!$B$6,"Saudável",IF(U2963&lt;='Leia-me'!$B$7,"Esfriando",IF(U2963&lt;='Leia-me'!$B$8,"Última chance","Zumbi"))))</f>
        <v/>
      </c>
      <c r="W2963" s="25" t="str">
        <f aca="false">IF(O2963="Won",1,IF(O2963="Lost",0,""))</f>
        <v/>
      </c>
      <c r="Y2963" s="25" t="str">
        <f aca="false">IF(E2963="","Sim","")</f>
        <v>Sim</v>
      </c>
    </row>
    <row r="2964" customFormat="false" ht="15" hidden="false" customHeight="false" outlineLevel="0" collapsed="false">
      <c r="A2964" s="25" t="s">
        <v>3223</v>
      </c>
      <c r="B2964" s="25" t="s">
        <v>67</v>
      </c>
      <c r="C2964" s="25" t="s">
        <v>75</v>
      </c>
      <c r="D2964" s="25" t="s">
        <v>76</v>
      </c>
      <c r="G2964" s="31"/>
      <c r="H2964" s="32"/>
      <c r="L2964" s="25" t="s">
        <v>186</v>
      </c>
      <c r="M2964" s="25" t="s">
        <v>171</v>
      </c>
      <c r="N2964" s="28" t="n">
        <v>550</v>
      </c>
      <c r="O2964" s="25" t="s">
        <v>57</v>
      </c>
      <c r="P2964" s="33"/>
      <c r="Q2964" s="33"/>
      <c r="R2964" s="34"/>
      <c r="S2964" s="28" t="n">
        <f aca="false">IF(O2964="Won",R2964,IF(O2964="Lost",0,N2964))</f>
        <v>550</v>
      </c>
      <c r="T2964" s="30" t="str">
        <f aca="false">IF(AND(P2964&lt;&gt;"",Q2964&lt;&gt;""),Q2964-P2964,"")</f>
        <v/>
      </c>
      <c r="U2964" s="30" t="str">
        <f aca="false">IF(AND(O2964="Engaging",P2964&lt;&gt;""),'Leia-me'!$B$5-P2964,"")</f>
        <v/>
      </c>
      <c r="V2964" s="25" t="str">
        <f aca="false">IF(O2964&lt;&gt;"Engaging","",IF(U2964&lt;='Leia-me'!$B$6,"Saudável",IF(U2964&lt;='Leia-me'!$B$7,"Esfriando",IF(U2964&lt;='Leia-me'!$B$8,"Última chance","Zumbi"))))</f>
        <v/>
      </c>
      <c r="W2964" s="25" t="str">
        <f aca="false">IF(O2964="Won",1,IF(O2964="Lost",0,""))</f>
        <v/>
      </c>
      <c r="Y2964" s="25" t="str">
        <f aca="false">IF(E2964="","Sim","")</f>
        <v>Sim</v>
      </c>
    </row>
    <row r="2965" customFormat="false" ht="15" hidden="false" customHeight="false" outlineLevel="0" collapsed="false">
      <c r="A2965" s="25" t="s">
        <v>3224</v>
      </c>
      <c r="B2965" s="25" t="s">
        <v>67</v>
      </c>
      <c r="C2965" s="25" t="s">
        <v>75</v>
      </c>
      <c r="D2965" s="25" t="s">
        <v>76</v>
      </c>
      <c r="G2965" s="31"/>
      <c r="H2965" s="32"/>
      <c r="L2965" s="25" t="s">
        <v>186</v>
      </c>
      <c r="M2965" s="25" t="s">
        <v>171</v>
      </c>
      <c r="N2965" s="28" t="n">
        <v>550</v>
      </c>
      <c r="O2965" s="25" t="s">
        <v>57</v>
      </c>
      <c r="P2965" s="33"/>
      <c r="Q2965" s="33"/>
      <c r="R2965" s="34"/>
      <c r="S2965" s="28" t="n">
        <f aca="false">IF(O2965="Won",R2965,IF(O2965="Lost",0,N2965))</f>
        <v>550</v>
      </c>
      <c r="T2965" s="30" t="str">
        <f aca="false">IF(AND(P2965&lt;&gt;"",Q2965&lt;&gt;""),Q2965-P2965,"")</f>
        <v/>
      </c>
      <c r="U2965" s="30" t="str">
        <f aca="false">IF(AND(O2965="Engaging",P2965&lt;&gt;""),'Leia-me'!$B$5-P2965,"")</f>
        <v/>
      </c>
      <c r="V2965" s="25" t="str">
        <f aca="false">IF(O2965&lt;&gt;"Engaging","",IF(U2965&lt;='Leia-me'!$B$6,"Saudável",IF(U2965&lt;='Leia-me'!$B$7,"Esfriando",IF(U2965&lt;='Leia-me'!$B$8,"Última chance","Zumbi"))))</f>
        <v/>
      </c>
      <c r="W2965" s="25" t="str">
        <f aca="false">IF(O2965="Won",1,IF(O2965="Lost",0,""))</f>
        <v/>
      </c>
      <c r="Y2965" s="25" t="str">
        <f aca="false">IF(E2965="","Sim","")</f>
        <v>Sim</v>
      </c>
    </row>
    <row r="2966" customFormat="false" ht="15" hidden="false" customHeight="false" outlineLevel="0" collapsed="false">
      <c r="A2966" s="25" t="s">
        <v>3225</v>
      </c>
      <c r="B2966" s="25" t="s">
        <v>67</v>
      </c>
      <c r="C2966" s="25" t="s">
        <v>75</v>
      </c>
      <c r="D2966" s="25" t="s">
        <v>76</v>
      </c>
      <c r="G2966" s="31"/>
      <c r="H2966" s="32"/>
      <c r="L2966" s="25" t="s">
        <v>186</v>
      </c>
      <c r="M2966" s="25" t="s">
        <v>171</v>
      </c>
      <c r="N2966" s="28" t="n">
        <v>550</v>
      </c>
      <c r="O2966" s="25" t="s">
        <v>57</v>
      </c>
      <c r="P2966" s="33"/>
      <c r="Q2966" s="33"/>
      <c r="R2966" s="34"/>
      <c r="S2966" s="28" t="n">
        <f aca="false">IF(O2966="Won",R2966,IF(O2966="Lost",0,N2966))</f>
        <v>550</v>
      </c>
      <c r="T2966" s="30" t="str">
        <f aca="false">IF(AND(P2966&lt;&gt;"",Q2966&lt;&gt;""),Q2966-P2966,"")</f>
        <v/>
      </c>
      <c r="U2966" s="30" t="str">
        <f aca="false">IF(AND(O2966="Engaging",P2966&lt;&gt;""),'Leia-me'!$B$5-P2966,"")</f>
        <v/>
      </c>
      <c r="V2966" s="25" t="str">
        <f aca="false">IF(O2966&lt;&gt;"Engaging","",IF(U2966&lt;='Leia-me'!$B$6,"Saudável",IF(U2966&lt;='Leia-me'!$B$7,"Esfriando",IF(U2966&lt;='Leia-me'!$B$8,"Última chance","Zumbi"))))</f>
        <v/>
      </c>
      <c r="W2966" s="25" t="str">
        <f aca="false">IF(O2966="Won",1,IF(O2966="Lost",0,""))</f>
        <v/>
      </c>
      <c r="Y2966" s="25" t="str">
        <f aca="false">IF(E2966="","Sim","")</f>
        <v>Sim</v>
      </c>
    </row>
    <row r="2967" customFormat="false" ht="15" hidden="false" customHeight="false" outlineLevel="0" collapsed="false">
      <c r="A2967" s="25" t="s">
        <v>3226</v>
      </c>
      <c r="B2967" s="25" t="s">
        <v>67</v>
      </c>
      <c r="C2967" s="25" t="s">
        <v>75</v>
      </c>
      <c r="D2967" s="25" t="s">
        <v>76</v>
      </c>
      <c r="G2967" s="31"/>
      <c r="H2967" s="32"/>
      <c r="L2967" s="25" t="s">
        <v>186</v>
      </c>
      <c r="M2967" s="25" t="s">
        <v>171</v>
      </c>
      <c r="N2967" s="28" t="n">
        <v>550</v>
      </c>
      <c r="O2967" s="25" t="s">
        <v>57</v>
      </c>
      <c r="P2967" s="33"/>
      <c r="Q2967" s="33"/>
      <c r="R2967" s="34"/>
      <c r="S2967" s="28" t="n">
        <f aca="false">IF(O2967="Won",R2967,IF(O2967="Lost",0,N2967))</f>
        <v>550</v>
      </c>
      <c r="T2967" s="30" t="str">
        <f aca="false">IF(AND(P2967&lt;&gt;"",Q2967&lt;&gt;""),Q2967-P2967,"")</f>
        <v/>
      </c>
      <c r="U2967" s="30" t="str">
        <f aca="false">IF(AND(O2967="Engaging",P2967&lt;&gt;""),'Leia-me'!$B$5-P2967,"")</f>
        <v/>
      </c>
      <c r="V2967" s="25" t="str">
        <f aca="false">IF(O2967&lt;&gt;"Engaging","",IF(U2967&lt;='Leia-me'!$B$6,"Saudável",IF(U2967&lt;='Leia-me'!$B$7,"Esfriando",IF(U2967&lt;='Leia-me'!$B$8,"Última chance","Zumbi"))))</f>
        <v/>
      </c>
      <c r="W2967" s="25" t="str">
        <f aca="false">IF(O2967="Won",1,IF(O2967="Lost",0,""))</f>
        <v/>
      </c>
      <c r="Y2967" s="25" t="str">
        <f aca="false">IF(E2967="","Sim","")</f>
        <v>Sim</v>
      </c>
    </row>
    <row r="2968" customFormat="false" ht="15" hidden="false" customHeight="false" outlineLevel="0" collapsed="false">
      <c r="A2968" s="25" t="s">
        <v>3227</v>
      </c>
      <c r="B2968" s="25" t="s">
        <v>67</v>
      </c>
      <c r="C2968" s="25" t="s">
        <v>75</v>
      </c>
      <c r="D2968" s="25" t="s">
        <v>76</v>
      </c>
      <c r="E2968" s="25" t="s">
        <v>240</v>
      </c>
      <c r="F2968" s="25" t="s">
        <v>185</v>
      </c>
      <c r="G2968" s="26" t="n">
        <v>1223.72</v>
      </c>
      <c r="H2968" s="27" t="n">
        <v>2497</v>
      </c>
      <c r="I2968" s="25" t="s">
        <v>241</v>
      </c>
      <c r="K2968" s="25" t="n">
        <v>2000</v>
      </c>
      <c r="L2968" s="25" t="s">
        <v>170</v>
      </c>
      <c r="M2968" s="25" t="s">
        <v>171</v>
      </c>
      <c r="N2968" s="28" t="n">
        <v>1096</v>
      </c>
      <c r="O2968" s="25" t="s">
        <v>57</v>
      </c>
      <c r="P2968" s="33"/>
      <c r="Q2968" s="33"/>
      <c r="R2968" s="34"/>
      <c r="S2968" s="28" t="n">
        <f aca="false">IF(O2968="Won",R2968,IF(O2968="Lost",0,N2968))</f>
        <v>1096</v>
      </c>
      <c r="T2968" s="30" t="str">
        <f aca="false">IF(AND(P2968&lt;&gt;"",Q2968&lt;&gt;""),Q2968-P2968,"")</f>
        <v/>
      </c>
      <c r="U2968" s="30" t="str">
        <f aca="false">IF(AND(O2968="Engaging",P2968&lt;&gt;""),'Leia-me'!$B$5-P2968,"")</f>
        <v/>
      </c>
      <c r="V2968" s="25" t="str">
        <f aca="false">IF(O2968&lt;&gt;"Engaging","",IF(U2968&lt;='Leia-me'!$B$6,"Saudável",IF(U2968&lt;='Leia-me'!$B$7,"Esfriando",IF(U2968&lt;='Leia-me'!$B$8,"Última chance","Zumbi"))))</f>
        <v/>
      </c>
      <c r="W2968" s="25" t="str">
        <f aca="false">IF(O2968="Won",1,IF(O2968="Lost",0,""))</f>
        <v/>
      </c>
      <c r="Y2968" s="25" t="str">
        <f aca="false">IF(E2968="","Sim","")</f>
        <v/>
      </c>
    </row>
    <row r="2969" customFormat="false" ht="15" hidden="false" customHeight="false" outlineLevel="0" collapsed="false">
      <c r="A2969" s="25" t="s">
        <v>3228</v>
      </c>
      <c r="B2969" s="25" t="s">
        <v>67</v>
      </c>
      <c r="C2969" s="25" t="s">
        <v>75</v>
      </c>
      <c r="D2969" s="25" t="s">
        <v>76</v>
      </c>
      <c r="E2969" s="25" t="s">
        <v>180</v>
      </c>
      <c r="F2969" s="25" t="s">
        <v>146</v>
      </c>
      <c r="G2969" s="26" t="n">
        <v>3178.24</v>
      </c>
      <c r="H2969" s="27" t="n">
        <v>4540</v>
      </c>
      <c r="I2969" s="25" t="s">
        <v>147</v>
      </c>
      <c r="K2969" s="25" t="n">
        <v>2002</v>
      </c>
      <c r="L2969" s="25" t="s">
        <v>170</v>
      </c>
      <c r="M2969" s="25" t="s">
        <v>171</v>
      </c>
      <c r="N2969" s="28" t="n">
        <v>1096</v>
      </c>
      <c r="O2969" s="25" t="s">
        <v>57</v>
      </c>
      <c r="P2969" s="33"/>
      <c r="Q2969" s="33"/>
      <c r="R2969" s="34"/>
      <c r="S2969" s="28" t="n">
        <f aca="false">IF(O2969="Won",R2969,IF(O2969="Lost",0,N2969))</f>
        <v>1096</v>
      </c>
      <c r="T2969" s="30" t="str">
        <f aca="false">IF(AND(P2969&lt;&gt;"",Q2969&lt;&gt;""),Q2969-P2969,"")</f>
        <v/>
      </c>
      <c r="U2969" s="30" t="str">
        <f aca="false">IF(AND(O2969="Engaging",P2969&lt;&gt;""),'Leia-me'!$B$5-P2969,"")</f>
        <v/>
      </c>
      <c r="V2969" s="25" t="str">
        <f aca="false">IF(O2969&lt;&gt;"Engaging","",IF(U2969&lt;='Leia-me'!$B$6,"Saudável",IF(U2969&lt;='Leia-me'!$B$7,"Esfriando",IF(U2969&lt;='Leia-me'!$B$8,"Última chance","Zumbi"))))</f>
        <v/>
      </c>
      <c r="W2969" s="25" t="str">
        <f aca="false">IF(O2969="Won",1,IF(O2969="Lost",0,""))</f>
        <v/>
      </c>
      <c r="Y2969" s="25" t="str">
        <f aca="false">IF(E2969="","Sim","")</f>
        <v/>
      </c>
    </row>
    <row r="2970" customFormat="false" ht="15" hidden="false" customHeight="false" outlineLevel="0" collapsed="false">
      <c r="A2970" s="25" t="s">
        <v>3229</v>
      </c>
      <c r="B2970" s="25" t="s">
        <v>67</v>
      </c>
      <c r="C2970" s="25" t="s">
        <v>75</v>
      </c>
      <c r="D2970" s="25" t="s">
        <v>76</v>
      </c>
      <c r="G2970" s="31"/>
      <c r="H2970" s="32"/>
      <c r="L2970" s="25" t="s">
        <v>170</v>
      </c>
      <c r="M2970" s="25" t="s">
        <v>171</v>
      </c>
      <c r="N2970" s="28" t="n">
        <v>1096</v>
      </c>
      <c r="O2970" s="25" t="s">
        <v>57</v>
      </c>
      <c r="P2970" s="33"/>
      <c r="Q2970" s="33"/>
      <c r="R2970" s="34"/>
      <c r="S2970" s="28" t="n">
        <f aca="false">IF(O2970="Won",R2970,IF(O2970="Lost",0,N2970))</f>
        <v>1096</v>
      </c>
      <c r="T2970" s="30" t="str">
        <f aca="false">IF(AND(P2970&lt;&gt;"",Q2970&lt;&gt;""),Q2970-P2970,"")</f>
        <v/>
      </c>
      <c r="U2970" s="30" t="str">
        <f aca="false">IF(AND(O2970="Engaging",P2970&lt;&gt;""),'Leia-me'!$B$5-P2970,"")</f>
        <v/>
      </c>
      <c r="V2970" s="25" t="str">
        <f aca="false">IF(O2970&lt;&gt;"Engaging","",IF(U2970&lt;='Leia-me'!$B$6,"Saudável",IF(U2970&lt;='Leia-me'!$B$7,"Esfriando",IF(U2970&lt;='Leia-me'!$B$8,"Última chance","Zumbi"))))</f>
        <v/>
      </c>
      <c r="W2970" s="25" t="str">
        <f aca="false">IF(O2970="Won",1,IF(O2970="Lost",0,""))</f>
        <v/>
      </c>
      <c r="Y2970" s="25" t="str">
        <f aca="false">IF(E2970="","Sim","")</f>
        <v>Sim</v>
      </c>
    </row>
    <row r="2971" customFormat="false" ht="15" hidden="false" customHeight="false" outlineLevel="0" collapsed="false">
      <c r="A2971" s="25" t="s">
        <v>3230</v>
      </c>
      <c r="B2971" s="25" t="s">
        <v>67</v>
      </c>
      <c r="C2971" s="25" t="s">
        <v>75</v>
      </c>
      <c r="D2971" s="25" t="s">
        <v>76</v>
      </c>
      <c r="G2971" s="31"/>
      <c r="H2971" s="32"/>
      <c r="L2971" s="25" t="s">
        <v>170</v>
      </c>
      <c r="M2971" s="25" t="s">
        <v>171</v>
      </c>
      <c r="N2971" s="28" t="n">
        <v>1096</v>
      </c>
      <c r="O2971" s="25" t="s">
        <v>57</v>
      </c>
      <c r="P2971" s="33"/>
      <c r="Q2971" s="33"/>
      <c r="R2971" s="34"/>
      <c r="S2971" s="28" t="n">
        <f aca="false">IF(O2971="Won",R2971,IF(O2971="Lost",0,N2971))</f>
        <v>1096</v>
      </c>
      <c r="T2971" s="30" t="str">
        <f aca="false">IF(AND(P2971&lt;&gt;"",Q2971&lt;&gt;""),Q2971-P2971,"")</f>
        <v/>
      </c>
      <c r="U2971" s="30" t="str">
        <f aca="false">IF(AND(O2971="Engaging",P2971&lt;&gt;""),'Leia-me'!$B$5-P2971,"")</f>
        <v/>
      </c>
      <c r="V2971" s="25" t="str">
        <f aca="false">IF(O2971&lt;&gt;"Engaging","",IF(U2971&lt;='Leia-me'!$B$6,"Saudável",IF(U2971&lt;='Leia-me'!$B$7,"Esfriando",IF(U2971&lt;='Leia-me'!$B$8,"Última chance","Zumbi"))))</f>
        <v/>
      </c>
      <c r="W2971" s="25" t="str">
        <f aca="false">IF(O2971="Won",1,IF(O2971="Lost",0,""))</f>
        <v/>
      </c>
      <c r="Y2971" s="25" t="str">
        <f aca="false">IF(E2971="","Sim","")</f>
        <v>Sim</v>
      </c>
    </row>
    <row r="2972" customFormat="false" ht="15" hidden="false" customHeight="false" outlineLevel="0" collapsed="false">
      <c r="A2972" s="25" t="s">
        <v>3231</v>
      </c>
      <c r="B2972" s="25" t="s">
        <v>67</v>
      </c>
      <c r="C2972" s="25" t="s">
        <v>75</v>
      </c>
      <c r="D2972" s="25" t="s">
        <v>76</v>
      </c>
      <c r="G2972" s="31"/>
      <c r="H2972" s="32"/>
      <c r="L2972" s="25" t="s">
        <v>170</v>
      </c>
      <c r="M2972" s="25" t="s">
        <v>171</v>
      </c>
      <c r="N2972" s="28" t="n">
        <v>1096</v>
      </c>
      <c r="O2972" s="25" t="s">
        <v>57</v>
      </c>
      <c r="P2972" s="33"/>
      <c r="Q2972" s="33"/>
      <c r="R2972" s="34"/>
      <c r="S2972" s="28" t="n">
        <f aca="false">IF(O2972="Won",R2972,IF(O2972="Lost",0,N2972))</f>
        <v>1096</v>
      </c>
      <c r="T2972" s="30" t="str">
        <f aca="false">IF(AND(P2972&lt;&gt;"",Q2972&lt;&gt;""),Q2972-P2972,"")</f>
        <v/>
      </c>
      <c r="U2972" s="30" t="str">
        <f aca="false">IF(AND(O2972="Engaging",P2972&lt;&gt;""),'Leia-me'!$B$5-P2972,"")</f>
        <v/>
      </c>
      <c r="V2972" s="25" t="str">
        <f aca="false">IF(O2972&lt;&gt;"Engaging","",IF(U2972&lt;='Leia-me'!$B$6,"Saudável",IF(U2972&lt;='Leia-me'!$B$7,"Esfriando",IF(U2972&lt;='Leia-me'!$B$8,"Última chance","Zumbi"))))</f>
        <v/>
      </c>
      <c r="W2972" s="25" t="str">
        <f aca="false">IF(O2972="Won",1,IF(O2972="Lost",0,""))</f>
        <v/>
      </c>
      <c r="Y2972" s="25" t="str">
        <f aca="false">IF(E2972="","Sim","")</f>
        <v>Sim</v>
      </c>
    </row>
    <row r="2973" customFormat="false" ht="15" hidden="false" customHeight="false" outlineLevel="0" collapsed="false">
      <c r="A2973" s="25" t="s">
        <v>3232</v>
      </c>
      <c r="B2973" s="25" t="s">
        <v>67</v>
      </c>
      <c r="C2973" s="25" t="s">
        <v>75</v>
      </c>
      <c r="D2973" s="25" t="s">
        <v>76</v>
      </c>
      <c r="G2973" s="31"/>
      <c r="H2973" s="32"/>
      <c r="L2973" s="25" t="s">
        <v>170</v>
      </c>
      <c r="M2973" s="25" t="s">
        <v>171</v>
      </c>
      <c r="N2973" s="28" t="n">
        <v>1096</v>
      </c>
      <c r="O2973" s="25" t="s">
        <v>57</v>
      </c>
      <c r="P2973" s="33"/>
      <c r="Q2973" s="33"/>
      <c r="R2973" s="34"/>
      <c r="S2973" s="28" t="n">
        <f aca="false">IF(O2973="Won",R2973,IF(O2973="Lost",0,N2973))</f>
        <v>1096</v>
      </c>
      <c r="T2973" s="30" t="str">
        <f aca="false">IF(AND(P2973&lt;&gt;"",Q2973&lt;&gt;""),Q2973-P2973,"")</f>
        <v/>
      </c>
      <c r="U2973" s="30" t="str">
        <f aca="false">IF(AND(O2973="Engaging",P2973&lt;&gt;""),'Leia-me'!$B$5-P2973,"")</f>
        <v/>
      </c>
      <c r="V2973" s="25" t="str">
        <f aca="false">IF(O2973&lt;&gt;"Engaging","",IF(U2973&lt;='Leia-me'!$B$6,"Saudável",IF(U2973&lt;='Leia-me'!$B$7,"Esfriando",IF(U2973&lt;='Leia-me'!$B$8,"Última chance","Zumbi"))))</f>
        <v/>
      </c>
      <c r="W2973" s="25" t="str">
        <f aca="false">IF(O2973="Won",1,IF(O2973="Lost",0,""))</f>
        <v/>
      </c>
      <c r="Y2973" s="25" t="str">
        <f aca="false">IF(E2973="","Sim","")</f>
        <v>Sim</v>
      </c>
    </row>
    <row r="2974" customFormat="false" ht="15" hidden="false" customHeight="false" outlineLevel="0" collapsed="false">
      <c r="A2974" s="25" t="s">
        <v>3233</v>
      </c>
      <c r="B2974" s="25" t="s">
        <v>67</v>
      </c>
      <c r="C2974" s="25" t="s">
        <v>75</v>
      </c>
      <c r="D2974" s="25" t="s">
        <v>76</v>
      </c>
      <c r="E2974" s="25" t="s">
        <v>3075</v>
      </c>
      <c r="F2974" s="25" t="s">
        <v>165</v>
      </c>
      <c r="G2974" s="26" t="n">
        <v>4269.9</v>
      </c>
      <c r="H2974" s="27" t="n">
        <v>6472</v>
      </c>
      <c r="I2974" s="25" t="s">
        <v>147</v>
      </c>
      <c r="J2974" s="25" t="s">
        <v>1347</v>
      </c>
      <c r="K2974" s="25" t="n">
        <v>1993</v>
      </c>
      <c r="L2974" s="25" t="s">
        <v>178</v>
      </c>
      <c r="M2974" s="25" t="s">
        <v>171</v>
      </c>
      <c r="N2974" s="28" t="n">
        <v>5482</v>
      </c>
      <c r="O2974" s="25" t="s">
        <v>57</v>
      </c>
      <c r="P2974" s="33"/>
      <c r="Q2974" s="33"/>
      <c r="R2974" s="34"/>
      <c r="S2974" s="28" t="n">
        <f aca="false">IF(O2974="Won",R2974,IF(O2974="Lost",0,N2974))</f>
        <v>5482</v>
      </c>
      <c r="T2974" s="30" t="str">
        <f aca="false">IF(AND(P2974&lt;&gt;"",Q2974&lt;&gt;""),Q2974-P2974,"")</f>
        <v/>
      </c>
      <c r="U2974" s="30" t="str">
        <f aca="false">IF(AND(O2974="Engaging",P2974&lt;&gt;""),'Leia-me'!$B$5-P2974,"")</f>
        <v/>
      </c>
      <c r="V2974" s="25" t="str">
        <f aca="false">IF(O2974&lt;&gt;"Engaging","",IF(U2974&lt;='Leia-me'!$B$6,"Saudável",IF(U2974&lt;='Leia-me'!$B$7,"Esfriando",IF(U2974&lt;='Leia-me'!$B$8,"Última chance","Zumbi"))))</f>
        <v/>
      </c>
      <c r="W2974" s="25" t="str">
        <f aca="false">IF(O2974="Won",1,IF(O2974="Lost",0,""))</f>
        <v/>
      </c>
      <c r="Y2974" s="25" t="str">
        <f aca="false">IF(E2974="","Sim","")</f>
        <v/>
      </c>
    </row>
    <row r="2975" customFormat="false" ht="15" hidden="false" customHeight="false" outlineLevel="0" collapsed="false">
      <c r="A2975" s="25" t="s">
        <v>3234</v>
      </c>
      <c r="B2975" s="25" t="s">
        <v>67</v>
      </c>
      <c r="C2975" s="25" t="s">
        <v>75</v>
      </c>
      <c r="D2975" s="25" t="s">
        <v>76</v>
      </c>
      <c r="E2975" s="25" t="s">
        <v>421</v>
      </c>
      <c r="F2975" s="25" t="s">
        <v>146</v>
      </c>
      <c r="G2975" s="26" t="n">
        <v>2818.38</v>
      </c>
      <c r="H2975" s="27" t="n">
        <v>6290</v>
      </c>
      <c r="I2975" s="25" t="s">
        <v>147</v>
      </c>
      <c r="K2975" s="25" t="n">
        <v>1994</v>
      </c>
      <c r="L2975" s="25" t="s">
        <v>178</v>
      </c>
      <c r="M2975" s="25" t="s">
        <v>171</v>
      </c>
      <c r="N2975" s="28" t="n">
        <v>5482</v>
      </c>
      <c r="O2975" s="25" t="s">
        <v>57</v>
      </c>
      <c r="P2975" s="33"/>
      <c r="Q2975" s="33"/>
      <c r="R2975" s="34"/>
      <c r="S2975" s="28" t="n">
        <f aca="false">IF(O2975="Won",R2975,IF(O2975="Lost",0,N2975))</f>
        <v>5482</v>
      </c>
      <c r="T2975" s="30" t="str">
        <f aca="false">IF(AND(P2975&lt;&gt;"",Q2975&lt;&gt;""),Q2975-P2975,"")</f>
        <v/>
      </c>
      <c r="U2975" s="30" t="str">
        <f aca="false">IF(AND(O2975="Engaging",P2975&lt;&gt;""),'Leia-me'!$B$5-P2975,"")</f>
        <v/>
      </c>
      <c r="V2975" s="25" t="str">
        <f aca="false">IF(O2975&lt;&gt;"Engaging","",IF(U2975&lt;='Leia-me'!$B$6,"Saudável",IF(U2975&lt;='Leia-me'!$B$7,"Esfriando",IF(U2975&lt;='Leia-me'!$B$8,"Última chance","Zumbi"))))</f>
        <v/>
      </c>
      <c r="W2975" s="25" t="str">
        <f aca="false">IF(O2975="Won",1,IF(O2975="Lost",0,""))</f>
        <v/>
      </c>
      <c r="Y2975" s="25" t="str">
        <f aca="false">IF(E2975="","Sim","")</f>
        <v/>
      </c>
    </row>
    <row r="2976" customFormat="false" ht="15" hidden="false" customHeight="false" outlineLevel="0" collapsed="false">
      <c r="A2976" s="25" t="s">
        <v>3235</v>
      </c>
      <c r="B2976" s="25" t="s">
        <v>67</v>
      </c>
      <c r="C2976" s="25" t="s">
        <v>75</v>
      </c>
      <c r="D2976" s="25" t="s">
        <v>76</v>
      </c>
      <c r="G2976" s="31"/>
      <c r="H2976" s="32"/>
      <c r="L2976" s="25" t="s">
        <v>178</v>
      </c>
      <c r="M2976" s="25" t="s">
        <v>171</v>
      </c>
      <c r="N2976" s="28" t="n">
        <v>5482</v>
      </c>
      <c r="O2976" s="25" t="s">
        <v>57</v>
      </c>
      <c r="P2976" s="33"/>
      <c r="Q2976" s="33"/>
      <c r="R2976" s="34"/>
      <c r="S2976" s="28" t="n">
        <f aca="false">IF(O2976="Won",R2976,IF(O2976="Lost",0,N2976))</f>
        <v>5482</v>
      </c>
      <c r="T2976" s="30" t="str">
        <f aca="false">IF(AND(P2976&lt;&gt;"",Q2976&lt;&gt;""),Q2976-P2976,"")</f>
        <v/>
      </c>
      <c r="U2976" s="30" t="str">
        <f aca="false">IF(AND(O2976="Engaging",P2976&lt;&gt;""),'Leia-me'!$B$5-P2976,"")</f>
        <v/>
      </c>
      <c r="V2976" s="25" t="str">
        <f aca="false">IF(O2976&lt;&gt;"Engaging","",IF(U2976&lt;='Leia-me'!$B$6,"Saudável",IF(U2976&lt;='Leia-me'!$B$7,"Esfriando",IF(U2976&lt;='Leia-me'!$B$8,"Última chance","Zumbi"))))</f>
        <v/>
      </c>
      <c r="W2976" s="25" t="str">
        <f aca="false">IF(O2976="Won",1,IF(O2976="Lost",0,""))</f>
        <v/>
      </c>
      <c r="Y2976" s="25" t="str">
        <f aca="false">IF(E2976="","Sim","")</f>
        <v>Sim</v>
      </c>
    </row>
    <row r="2977" customFormat="false" ht="15" hidden="false" customHeight="false" outlineLevel="0" collapsed="false">
      <c r="A2977" s="25" t="s">
        <v>3236</v>
      </c>
      <c r="B2977" s="25" t="s">
        <v>67</v>
      </c>
      <c r="C2977" s="25" t="s">
        <v>75</v>
      </c>
      <c r="D2977" s="25" t="s">
        <v>76</v>
      </c>
      <c r="G2977" s="31"/>
      <c r="H2977" s="32"/>
      <c r="L2977" s="25" t="s">
        <v>178</v>
      </c>
      <c r="M2977" s="25" t="s">
        <v>171</v>
      </c>
      <c r="N2977" s="28" t="n">
        <v>5482</v>
      </c>
      <c r="O2977" s="25" t="s">
        <v>57</v>
      </c>
      <c r="P2977" s="33"/>
      <c r="Q2977" s="33"/>
      <c r="R2977" s="34"/>
      <c r="S2977" s="28" t="n">
        <f aca="false">IF(O2977="Won",R2977,IF(O2977="Lost",0,N2977))</f>
        <v>5482</v>
      </c>
      <c r="T2977" s="30" t="str">
        <f aca="false">IF(AND(P2977&lt;&gt;"",Q2977&lt;&gt;""),Q2977-P2977,"")</f>
        <v/>
      </c>
      <c r="U2977" s="30" t="str">
        <f aca="false">IF(AND(O2977="Engaging",P2977&lt;&gt;""),'Leia-me'!$B$5-P2977,"")</f>
        <v/>
      </c>
      <c r="V2977" s="25" t="str">
        <f aca="false">IF(O2977&lt;&gt;"Engaging","",IF(U2977&lt;='Leia-me'!$B$6,"Saudável",IF(U2977&lt;='Leia-me'!$B$7,"Esfriando",IF(U2977&lt;='Leia-me'!$B$8,"Última chance","Zumbi"))))</f>
        <v/>
      </c>
      <c r="W2977" s="25" t="str">
        <f aca="false">IF(O2977="Won",1,IF(O2977="Lost",0,""))</f>
        <v/>
      </c>
      <c r="Y2977" s="25" t="str">
        <f aca="false">IF(E2977="","Sim","")</f>
        <v>Sim</v>
      </c>
    </row>
    <row r="2978" customFormat="false" ht="15" hidden="false" customHeight="false" outlineLevel="0" collapsed="false">
      <c r="A2978" s="25" t="s">
        <v>3237</v>
      </c>
      <c r="B2978" s="25" t="s">
        <v>67</v>
      </c>
      <c r="C2978" s="25" t="s">
        <v>75</v>
      </c>
      <c r="D2978" s="25" t="s">
        <v>76</v>
      </c>
      <c r="E2978" s="25" t="s">
        <v>1090</v>
      </c>
      <c r="F2978" s="25" t="s">
        <v>155</v>
      </c>
      <c r="G2978" s="26" t="n">
        <v>6395.05</v>
      </c>
      <c r="H2978" s="27" t="n">
        <v>20275</v>
      </c>
      <c r="I2978" s="25" t="s">
        <v>147</v>
      </c>
      <c r="K2978" s="25" t="n">
        <v>1994</v>
      </c>
      <c r="L2978" s="25" t="s">
        <v>1834</v>
      </c>
      <c r="M2978" s="25" t="s">
        <v>171</v>
      </c>
      <c r="N2978" s="28" t="n">
        <v>4821</v>
      </c>
      <c r="O2978" s="25" t="s">
        <v>57</v>
      </c>
      <c r="P2978" s="33"/>
      <c r="Q2978" s="33"/>
      <c r="R2978" s="34"/>
      <c r="S2978" s="28" t="n">
        <f aca="false">IF(O2978="Won",R2978,IF(O2978="Lost",0,N2978))</f>
        <v>4821</v>
      </c>
      <c r="T2978" s="30" t="str">
        <f aca="false">IF(AND(P2978&lt;&gt;"",Q2978&lt;&gt;""),Q2978-P2978,"")</f>
        <v/>
      </c>
      <c r="U2978" s="30" t="str">
        <f aca="false">IF(AND(O2978="Engaging",P2978&lt;&gt;""),'Leia-me'!$B$5-P2978,"")</f>
        <v/>
      </c>
      <c r="V2978" s="25" t="str">
        <f aca="false">IF(O2978&lt;&gt;"Engaging","",IF(U2978&lt;='Leia-me'!$B$6,"Saudável",IF(U2978&lt;='Leia-me'!$B$7,"Esfriando",IF(U2978&lt;='Leia-me'!$B$8,"Última chance","Zumbi"))))</f>
        <v/>
      </c>
      <c r="W2978" s="25" t="str">
        <f aca="false">IF(O2978="Won",1,IF(O2978="Lost",0,""))</f>
        <v/>
      </c>
      <c r="X2978" s="25" t="s">
        <v>1835</v>
      </c>
      <c r="Y2978" s="25" t="str">
        <f aca="false">IF(E2978="","Sim","")</f>
        <v/>
      </c>
    </row>
    <row r="2979" customFormat="false" ht="15" hidden="false" customHeight="false" outlineLevel="0" collapsed="false">
      <c r="A2979" s="25" t="s">
        <v>3238</v>
      </c>
      <c r="B2979" s="25" t="s">
        <v>67</v>
      </c>
      <c r="C2979" s="25" t="s">
        <v>75</v>
      </c>
      <c r="D2979" s="25" t="s">
        <v>76</v>
      </c>
      <c r="E2979" s="25" t="s">
        <v>2863</v>
      </c>
      <c r="F2979" s="25" t="s">
        <v>211</v>
      </c>
      <c r="G2979" s="26" t="n">
        <v>2437.85</v>
      </c>
      <c r="H2979" s="27" t="n">
        <v>4874</v>
      </c>
      <c r="I2979" s="25" t="s">
        <v>147</v>
      </c>
      <c r="K2979" s="25" t="n">
        <v>2001</v>
      </c>
      <c r="L2979" s="25" t="s">
        <v>1834</v>
      </c>
      <c r="M2979" s="25" t="s">
        <v>171</v>
      </c>
      <c r="N2979" s="28" t="n">
        <v>4821</v>
      </c>
      <c r="O2979" s="25" t="s">
        <v>57</v>
      </c>
      <c r="P2979" s="33"/>
      <c r="Q2979" s="33"/>
      <c r="R2979" s="34"/>
      <c r="S2979" s="28" t="n">
        <f aca="false">IF(O2979="Won",R2979,IF(O2979="Lost",0,N2979))</f>
        <v>4821</v>
      </c>
      <c r="T2979" s="30" t="str">
        <f aca="false">IF(AND(P2979&lt;&gt;"",Q2979&lt;&gt;""),Q2979-P2979,"")</f>
        <v/>
      </c>
      <c r="U2979" s="30" t="str">
        <f aca="false">IF(AND(O2979="Engaging",P2979&lt;&gt;""),'Leia-me'!$B$5-P2979,"")</f>
        <v/>
      </c>
      <c r="V2979" s="25" t="str">
        <f aca="false">IF(O2979&lt;&gt;"Engaging","",IF(U2979&lt;='Leia-me'!$B$6,"Saudável",IF(U2979&lt;='Leia-me'!$B$7,"Esfriando",IF(U2979&lt;='Leia-me'!$B$8,"Última chance","Zumbi"))))</f>
        <v/>
      </c>
      <c r="W2979" s="25" t="str">
        <f aca="false">IF(O2979="Won",1,IF(O2979="Lost",0,""))</f>
        <v/>
      </c>
      <c r="X2979" s="25" t="s">
        <v>1835</v>
      </c>
      <c r="Y2979" s="25" t="str">
        <f aca="false">IF(E2979="","Sim","")</f>
        <v/>
      </c>
    </row>
    <row r="2980" customFormat="false" ht="15" hidden="false" customHeight="false" outlineLevel="0" collapsed="false">
      <c r="A2980" s="25" t="s">
        <v>3239</v>
      </c>
      <c r="B2980" s="25" t="s">
        <v>67</v>
      </c>
      <c r="C2980" s="25" t="s">
        <v>75</v>
      </c>
      <c r="D2980" s="25" t="s">
        <v>76</v>
      </c>
      <c r="G2980" s="31"/>
      <c r="H2980" s="32"/>
      <c r="L2980" s="25" t="s">
        <v>1834</v>
      </c>
      <c r="M2980" s="25" t="s">
        <v>171</v>
      </c>
      <c r="N2980" s="28" t="n">
        <v>4821</v>
      </c>
      <c r="O2980" s="25" t="s">
        <v>57</v>
      </c>
      <c r="P2980" s="33"/>
      <c r="Q2980" s="33"/>
      <c r="R2980" s="34"/>
      <c r="S2980" s="28" t="n">
        <f aca="false">IF(O2980="Won",R2980,IF(O2980="Lost",0,N2980))</f>
        <v>4821</v>
      </c>
      <c r="T2980" s="30" t="str">
        <f aca="false">IF(AND(P2980&lt;&gt;"",Q2980&lt;&gt;""),Q2980-P2980,"")</f>
        <v/>
      </c>
      <c r="U2980" s="30" t="str">
        <f aca="false">IF(AND(O2980="Engaging",P2980&lt;&gt;""),'Leia-me'!$B$5-P2980,"")</f>
        <v/>
      </c>
      <c r="V2980" s="25" t="str">
        <f aca="false">IF(O2980&lt;&gt;"Engaging","",IF(U2980&lt;='Leia-me'!$B$6,"Saudável",IF(U2980&lt;='Leia-me'!$B$7,"Esfriando",IF(U2980&lt;='Leia-me'!$B$8,"Última chance","Zumbi"))))</f>
        <v/>
      </c>
      <c r="W2980" s="25" t="str">
        <f aca="false">IF(O2980="Won",1,IF(O2980="Lost",0,""))</f>
        <v/>
      </c>
      <c r="X2980" s="25" t="s">
        <v>1835</v>
      </c>
      <c r="Y2980" s="25" t="str">
        <f aca="false">IF(E2980="","Sim","")</f>
        <v>Sim</v>
      </c>
    </row>
    <row r="2981" customFormat="false" ht="15" hidden="false" customHeight="false" outlineLevel="0" collapsed="false">
      <c r="A2981" s="25" t="s">
        <v>3240</v>
      </c>
      <c r="B2981" s="25" t="s">
        <v>67</v>
      </c>
      <c r="C2981" s="25" t="s">
        <v>75</v>
      </c>
      <c r="D2981" s="25" t="s">
        <v>76</v>
      </c>
      <c r="G2981" s="31"/>
      <c r="H2981" s="32"/>
      <c r="L2981" s="25" t="s">
        <v>1834</v>
      </c>
      <c r="M2981" s="25" t="s">
        <v>171</v>
      </c>
      <c r="N2981" s="28" t="n">
        <v>4821</v>
      </c>
      <c r="O2981" s="25" t="s">
        <v>57</v>
      </c>
      <c r="P2981" s="33"/>
      <c r="Q2981" s="33"/>
      <c r="R2981" s="34"/>
      <c r="S2981" s="28" t="n">
        <f aca="false">IF(O2981="Won",R2981,IF(O2981="Lost",0,N2981))</f>
        <v>4821</v>
      </c>
      <c r="T2981" s="30" t="str">
        <f aca="false">IF(AND(P2981&lt;&gt;"",Q2981&lt;&gt;""),Q2981-P2981,"")</f>
        <v/>
      </c>
      <c r="U2981" s="30" t="str">
        <f aca="false">IF(AND(O2981="Engaging",P2981&lt;&gt;""),'Leia-me'!$B$5-P2981,"")</f>
        <v/>
      </c>
      <c r="V2981" s="25" t="str">
        <f aca="false">IF(O2981&lt;&gt;"Engaging","",IF(U2981&lt;='Leia-me'!$B$6,"Saudável",IF(U2981&lt;='Leia-me'!$B$7,"Esfriando",IF(U2981&lt;='Leia-me'!$B$8,"Última chance","Zumbi"))))</f>
        <v/>
      </c>
      <c r="W2981" s="25" t="str">
        <f aca="false">IF(O2981="Won",1,IF(O2981="Lost",0,""))</f>
        <v/>
      </c>
      <c r="X2981" s="25" t="s">
        <v>1835</v>
      </c>
      <c r="Y2981" s="25" t="str">
        <f aca="false">IF(E2981="","Sim","")</f>
        <v>Sim</v>
      </c>
    </row>
    <row r="2982" customFormat="false" ht="15" hidden="false" customHeight="false" outlineLevel="0" collapsed="false">
      <c r="A2982" s="25" t="s">
        <v>3241</v>
      </c>
      <c r="B2982" s="25" t="s">
        <v>67</v>
      </c>
      <c r="C2982" s="25" t="s">
        <v>75</v>
      </c>
      <c r="D2982" s="25" t="s">
        <v>76</v>
      </c>
      <c r="G2982" s="31"/>
      <c r="H2982" s="32"/>
      <c r="L2982" s="25" t="s">
        <v>1834</v>
      </c>
      <c r="M2982" s="25" t="s">
        <v>171</v>
      </c>
      <c r="N2982" s="28" t="n">
        <v>4821</v>
      </c>
      <c r="O2982" s="25" t="s">
        <v>57</v>
      </c>
      <c r="P2982" s="33"/>
      <c r="Q2982" s="33"/>
      <c r="R2982" s="34"/>
      <c r="S2982" s="28" t="n">
        <f aca="false">IF(O2982="Won",R2982,IF(O2982="Lost",0,N2982))</f>
        <v>4821</v>
      </c>
      <c r="T2982" s="30" t="str">
        <f aca="false">IF(AND(P2982&lt;&gt;"",Q2982&lt;&gt;""),Q2982-P2982,"")</f>
        <v/>
      </c>
      <c r="U2982" s="30" t="str">
        <f aca="false">IF(AND(O2982="Engaging",P2982&lt;&gt;""),'Leia-me'!$B$5-P2982,"")</f>
        <v/>
      </c>
      <c r="V2982" s="25" t="str">
        <f aca="false">IF(O2982&lt;&gt;"Engaging","",IF(U2982&lt;='Leia-me'!$B$6,"Saudável",IF(U2982&lt;='Leia-me'!$B$7,"Esfriando",IF(U2982&lt;='Leia-me'!$B$8,"Última chance","Zumbi"))))</f>
        <v/>
      </c>
      <c r="W2982" s="25" t="str">
        <f aca="false">IF(O2982="Won",1,IF(O2982="Lost",0,""))</f>
        <v/>
      </c>
      <c r="X2982" s="25" t="s">
        <v>1835</v>
      </c>
      <c r="Y2982" s="25" t="str">
        <f aca="false">IF(E2982="","Sim","")</f>
        <v>Sim</v>
      </c>
    </row>
    <row r="2983" customFormat="false" ht="15" hidden="false" customHeight="false" outlineLevel="0" collapsed="false">
      <c r="A2983" s="25" t="s">
        <v>3242</v>
      </c>
      <c r="B2983" s="25" t="s">
        <v>67</v>
      </c>
      <c r="C2983" s="25" t="s">
        <v>75</v>
      </c>
      <c r="D2983" s="25" t="s">
        <v>76</v>
      </c>
      <c r="G2983" s="31"/>
      <c r="H2983" s="32"/>
      <c r="L2983" s="25" t="s">
        <v>1834</v>
      </c>
      <c r="M2983" s="25" t="s">
        <v>171</v>
      </c>
      <c r="N2983" s="28" t="n">
        <v>4821</v>
      </c>
      <c r="O2983" s="25" t="s">
        <v>57</v>
      </c>
      <c r="P2983" s="33"/>
      <c r="Q2983" s="33"/>
      <c r="R2983" s="34"/>
      <c r="S2983" s="28" t="n">
        <f aca="false">IF(O2983="Won",R2983,IF(O2983="Lost",0,N2983))</f>
        <v>4821</v>
      </c>
      <c r="T2983" s="30" t="str">
        <f aca="false">IF(AND(P2983&lt;&gt;"",Q2983&lt;&gt;""),Q2983-P2983,"")</f>
        <v/>
      </c>
      <c r="U2983" s="30" t="str">
        <f aca="false">IF(AND(O2983="Engaging",P2983&lt;&gt;""),'Leia-me'!$B$5-P2983,"")</f>
        <v/>
      </c>
      <c r="V2983" s="25" t="str">
        <f aca="false">IF(O2983&lt;&gt;"Engaging","",IF(U2983&lt;='Leia-me'!$B$6,"Saudável",IF(U2983&lt;='Leia-me'!$B$7,"Esfriando",IF(U2983&lt;='Leia-me'!$B$8,"Última chance","Zumbi"))))</f>
        <v/>
      </c>
      <c r="W2983" s="25" t="str">
        <f aca="false">IF(O2983="Won",1,IF(O2983="Lost",0,""))</f>
        <v/>
      </c>
      <c r="X2983" s="25" t="s">
        <v>1835</v>
      </c>
      <c r="Y2983" s="25" t="str">
        <f aca="false">IF(E2983="","Sim","")</f>
        <v>Sim</v>
      </c>
    </row>
    <row r="2984" customFormat="false" ht="15" hidden="false" customHeight="false" outlineLevel="0" collapsed="false">
      <c r="A2984" s="25" t="s">
        <v>3243</v>
      </c>
      <c r="B2984" s="25" t="s">
        <v>67</v>
      </c>
      <c r="C2984" s="25" t="s">
        <v>75</v>
      </c>
      <c r="D2984" s="25" t="s">
        <v>76</v>
      </c>
      <c r="G2984" s="31"/>
      <c r="H2984" s="32"/>
      <c r="L2984" s="25" t="s">
        <v>1834</v>
      </c>
      <c r="M2984" s="25" t="s">
        <v>171</v>
      </c>
      <c r="N2984" s="28" t="n">
        <v>4821</v>
      </c>
      <c r="O2984" s="25" t="s">
        <v>57</v>
      </c>
      <c r="P2984" s="33"/>
      <c r="Q2984" s="33"/>
      <c r="R2984" s="34"/>
      <c r="S2984" s="28" t="n">
        <f aca="false">IF(O2984="Won",R2984,IF(O2984="Lost",0,N2984))</f>
        <v>4821</v>
      </c>
      <c r="T2984" s="30" t="str">
        <f aca="false">IF(AND(P2984&lt;&gt;"",Q2984&lt;&gt;""),Q2984-P2984,"")</f>
        <v/>
      </c>
      <c r="U2984" s="30" t="str">
        <f aca="false">IF(AND(O2984="Engaging",P2984&lt;&gt;""),'Leia-me'!$B$5-P2984,"")</f>
        <v/>
      </c>
      <c r="V2984" s="25" t="str">
        <f aca="false">IF(O2984&lt;&gt;"Engaging","",IF(U2984&lt;='Leia-me'!$B$6,"Saudável",IF(U2984&lt;='Leia-me'!$B$7,"Esfriando",IF(U2984&lt;='Leia-me'!$B$8,"Última chance","Zumbi"))))</f>
        <v/>
      </c>
      <c r="W2984" s="25" t="str">
        <f aca="false">IF(O2984="Won",1,IF(O2984="Lost",0,""))</f>
        <v/>
      </c>
      <c r="X2984" s="25" t="s">
        <v>1835</v>
      </c>
      <c r="Y2984" s="25" t="str">
        <f aca="false">IF(E2984="","Sim","")</f>
        <v>Sim</v>
      </c>
    </row>
    <row r="2985" customFormat="false" ht="15" hidden="false" customHeight="false" outlineLevel="0" collapsed="false">
      <c r="A2985" s="25" t="s">
        <v>3244</v>
      </c>
      <c r="B2985" s="25" t="s">
        <v>67</v>
      </c>
      <c r="C2985" s="25" t="s">
        <v>75</v>
      </c>
      <c r="D2985" s="25" t="s">
        <v>76</v>
      </c>
      <c r="G2985" s="31"/>
      <c r="H2985" s="32"/>
      <c r="L2985" s="25" t="s">
        <v>1834</v>
      </c>
      <c r="M2985" s="25" t="s">
        <v>171</v>
      </c>
      <c r="N2985" s="28" t="n">
        <v>4821</v>
      </c>
      <c r="O2985" s="25" t="s">
        <v>57</v>
      </c>
      <c r="P2985" s="33"/>
      <c r="Q2985" s="33"/>
      <c r="R2985" s="34"/>
      <c r="S2985" s="28" t="n">
        <f aca="false">IF(O2985="Won",R2985,IF(O2985="Lost",0,N2985))</f>
        <v>4821</v>
      </c>
      <c r="T2985" s="30" t="str">
        <f aca="false">IF(AND(P2985&lt;&gt;"",Q2985&lt;&gt;""),Q2985-P2985,"")</f>
        <v/>
      </c>
      <c r="U2985" s="30" t="str">
        <f aca="false">IF(AND(O2985="Engaging",P2985&lt;&gt;""),'Leia-me'!$B$5-P2985,"")</f>
        <v/>
      </c>
      <c r="V2985" s="25" t="str">
        <f aca="false">IF(O2985&lt;&gt;"Engaging","",IF(U2985&lt;='Leia-me'!$B$6,"Saudável",IF(U2985&lt;='Leia-me'!$B$7,"Esfriando",IF(U2985&lt;='Leia-me'!$B$8,"Última chance","Zumbi"))))</f>
        <v/>
      </c>
      <c r="W2985" s="25" t="str">
        <f aca="false">IF(O2985="Won",1,IF(O2985="Lost",0,""))</f>
        <v/>
      </c>
      <c r="X2985" s="25" t="s">
        <v>1835</v>
      </c>
      <c r="Y2985" s="25" t="str">
        <f aca="false">IF(E2985="","Sim","")</f>
        <v>Sim</v>
      </c>
    </row>
    <row r="2986" customFormat="false" ht="15" hidden="false" customHeight="false" outlineLevel="0" collapsed="false">
      <c r="A2986" s="25" t="s">
        <v>3245</v>
      </c>
      <c r="B2986" s="25" t="s">
        <v>67</v>
      </c>
      <c r="C2986" s="25" t="s">
        <v>75</v>
      </c>
      <c r="D2986" s="25" t="s">
        <v>76</v>
      </c>
      <c r="G2986" s="31"/>
      <c r="H2986" s="32"/>
      <c r="L2986" s="25" t="s">
        <v>1834</v>
      </c>
      <c r="M2986" s="25" t="s">
        <v>171</v>
      </c>
      <c r="N2986" s="28" t="n">
        <v>4821</v>
      </c>
      <c r="O2986" s="25" t="s">
        <v>57</v>
      </c>
      <c r="P2986" s="33"/>
      <c r="Q2986" s="33"/>
      <c r="R2986" s="34"/>
      <c r="S2986" s="28" t="n">
        <f aca="false">IF(O2986="Won",R2986,IF(O2986="Lost",0,N2986))</f>
        <v>4821</v>
      </c>
      <c r="T2986" s="30" t="str">
        <f aca="false">IF(AND(P2986&lt;&gt;"",Q2986&lt;&gt;""),Q2986-P2986,"")</f>
        <v/>
      </c>
      <c r="U2986" s="30" t="str">
        <f aca="false">IF(AND(O2986="Engaging",P2986&lt;&gt;""),'Leia-me'!$B$5-P2986,"")</f>
        <v/>
      </c>
      <c r="V2986" s="25" t="str">
        <f aca="false">IF(O2986&lt;&gt;"Engaging","",IF(U2986&lt;='Leia-me'!$B$6,"Saudável",IF(U2986&lt;='Leia-me'!$B$7,"Esfriando",IF(U2986&lt;='Leia-me'!$B$8,"Última chance","Zumbi"))))</f>
        <v/>
      </c>
      <c r="W2986" s="25" t="str">
        <f aca="false">IF(O2986="Won",1,IF(O2986="Lost",0,""))</f>
        <v/>
      </c>
      <c r="X2986" s="25" t="s">
        <v>1835</v>
      </c>
      <c r="Y2986" s="25" t="str">
        <f aca="false">IF(E2986="","Sim","")</f>
        <v>Sim</v>
      </c>
    </row>
    <row r="2987" customFormat="false" ht="15" hidden="false" customHeight="false" outlineLevel="0" collapsed="false">
      <c r="A2987" s="25" t="s">
        <v>3246</v>
      </c>
      <c r="B2987" s="25" t="s">
        <v>67</v>
      </c>
      <c r="C2987" s="25" t="s">
        <v>75</v>
      </c>
      <c r="D2987" s="25" t="s">
        <v>76</v>
      </c>
      <c r="E2987" s="25" t="s">
        <v>1789</v>
      </c>
      <c r="F2987" s="25" t="s">
        <v>211</v>
      </c>
      <c r="G2987" s="26" t="n">
        <v>497.11</v>
      </c>
      <c r="H2987" s="27" t="n">
        <v>1588</v>
      </c>
      <c r="I2987" s="25" t="s">
        <v>147</v>
      </c>
      <c r="K2987" s="25" t="n">
        <v>2009</v>
      </c>
      <c r="L2987" s="25" t="s">
        <v>148</v>
      </c>
      <c r="M2987" s="25" t="s">
        <v>149</v>
      </c>
      <c r="N2987" s="28" t="n">
        <v>55</v>
      </c>
      <c r="O2987" s="25" t="s">
        <v>57</v>
      </c>
      <c r="P2987" s="33"/>
      <c r="Q2987" s="33"/>
      <c r="R2987" s="34"/>
      <c r="S2987" s="28" t="n">
        <f aca="false">IF(O2987="Won",R2987,IF(O2987="Lost",0,N2987))</f>
        <v>55</v>
      </c>
      <c r="T2987" s="30" t="str">
        <f aca="false">IF(AND(P2987&lt;&gt;"",Q2987&lt;&gt;""),Q2987-P2987,"")</f>
        <v/>
      </c>
      <c r="U2987" s="30" t="str">
        <f aca="false">IF(AND(O2987="Engaging",P2987&lt;&gt;""),'Leia-me'!$B$5-P2987,"")</f>
        <v/>
      </c>
      <c r="V2987" s="25" t="str">
        <f aca="false">IF(O2987&lt;&gt;"Engaging","",IF(U2987&lt;='Leia-me'!$B$6,"Saudável",IF(U2987&lt;='Leia-me'!$B$7,"Esfriando",IF(U2987&lt;='Leia-me'!$B$8,"Última chance","Zumbi"))))</f>
        <v/>
      </c>
      <c r="W2987" s="25" t="str">
        <f aca="false">IF(O2987="Won",1,IF(O2987="Lost",0,""))</f>
        <v/>
      </c>
      <c r="Y2987" s="25" t="str">
        <f aca="false">IF(E2987="","Sim","")</f>
        <v/>
      </c>
    </row>
    <row r="2988" customFormat="false" ht="15" hidden="false" customHeight="false" outlineLevel="0" collapsed="false">
      <c r="A2988" s="25" t="s">
        <v>3247</v>
      </c>
      <c r="B2988" s="25" t="s">
        <v>67</v>
      </c>
      <c r="C2988" s="25" t="s">
        <v>75</v>
      </c>
      <c r="D2988" s="25" t="s">
        <v>76</v>
      </c>
      <c r="E2988" s="25" t="s">
        <v>1156</v>
      </c>
      <c r="F2988" s="25" t="s">
        <v>185</v>
      </c>
      <c r="G2988" s="26" t="n">
        <v>1242.32</v>
      </c>
      <c r="H2988" s="27" t="n">
        <v>3027</v>
      </c>
      <c r="I2988" s="25" t="s">
        <v>147</v>
      </c>
      <c r="J2988" s="25" t="s">
        <v>193</v>
      </c>
      <c r="K2988" s="25" t="n">
        <v>1993</v>
      </c>
      <c r="L2988" s="25" t="s">
        <v>148</v>
      </c>
      <c r="M2988" s="25" t="s">
        <v>149</v>
      </c>
      <c r="N2988" s="28" t="n">
        <v>55</v>
      </c>
      <c r="O2988" s="25" t="s">
        <v>57</v>
      </c>
      <c r="P2988" s="33"/>
      <c r="Q2988" s="33"/>
      <c r="R2988" s="34"/>
      <c r="S2988" s="28" t="n">
        <f aca="false">IF(O2988="Won",R2988,IF(O2988="Lost",0,N2988))</f>
        <v>55</v>
      </c>
      <c r="T2988" s="30" t="str">
        <f aca="false">IF(AND(P2988&lt;&gt;"",Q2988&lt;&gt;""),Q2988-P2988,"")</f>
        <v/>
      </c>
      <c r="U2988" s="30" t="str">
        <f aca="false">IF(AND(O2988="Engaging",P2988&lt;&gt;""),'Leia-me'!$B$5-P2988,"")</f>
        <v/>
      </c>
      <c r="V2988" s="25" t="str">
        <f aca="false">IF(O2988&lt;&gt;"Engaging","",IF(U2988&lt;='Leia-me'!$B$6,"Saudável",IF(U2988&lt;='Leia-me'!$B$7,"Esfriando",IF(U2988&lt;='Leia-me'!$B$8,"Última chance","Zumbi"))))</f>
        <v/>
      </c>
      <c r="W2988" s="25" t="str">
        <f aca="false">IF(O2988="Won",1,IF(O2988="Lost",0,""))</f>
        <v/>
      </c>
      <c r="Y2988" s="25" t="str">
        <f aca="false">IF(E2988="","Sim","")</f>
        <v/>
      </c>
    </row>
    <row r="2989" customFormat="false" ht="15" hidden="false" customHeight="false" outlineLevel="0" collapsed="false">
      <c r="A2989" s="25" t="s">
        <v>3248</v>
      </c>
      <c r="B2989" s="25" t="s">
        <v>67</v>
      </c>
      <c r="C2989" s="25" t="s">
        <v>75</v>
      </c>
      <c r="D2989" s="25" t="s">
        <v>76</v>
      </c>
      <c r="G2989" s="31"/>
      <c r="H2989" s="32"/>
      <c r="L2989" s="25" t="s">
        <v>148</v>
      </c>
      <c r="M2989" s="25" t="s">
        <v>149</v>
      </c>
      <c r="N2989" s="28" t="n">
        <v>55</v>
      </c>
      <c r="O2989" s="25" t="s">
        <v>57</v>
      </c>
      <c r="P2989" s="33"/>
      <c r="Q2989" s="33"/>
      <c r="R2989" s="34"/>
      <c r="S2989" s="28" t="n">
        <f aca="false">IF(O2989="Won",R2989,IF(O2989="Lost",0,N2989))</f>
        <v>55</v>
      </c>
      <c r="T2989" s="30" t="str">
        <f aca="false">IF(AND(P2989&lt;&gt;"",Q2989&lt;&gt;""),Q2989-P2989,"")</f>
        <v/>
      </c>
      <c r="U2989" s="30" t="str">
        <f aca="false">IF(AND(O2989="Engaging",P2989&lt;&gt;""),'Leia-me'!$B$5-P2989,"")</f>
        <v/>
      </c>
      <c r="V2989" s="25" t="str">
        <f aca="false">IF(O2989&lt;&gt;"Engaging","",IF(U2989&lt;='Leia-me'!$B$6,"Saudável",IF(U2989&lt;='Leia-me'!$B$7,"Esfriando",IF(U2989&lt;='Leia-me'!$B$8,"Última chance","Zumbi"))))</f>
        <v/>
      </c>
      <c r="W2989" s="25" t="str">
        <f aca="false">IF(O2989="Won",1,IF(O2989="Lost",0,""))</f>
        <v/>
      </c>
      <c r="Y2989" s="25" t="str">
        <f aca="false">IF(E2989="","Sim","")</f>
        <v>Sim</v>
      </c>
    </row>
    <row r="2990" customFormat="false" ht="15" hidden="false" customHeight="false" outlineLevel="0" collapsed="false">
      <c r="A2990" s="25" t="s">
        <v>3249</v>
      </c>
      <c r="B2990" s="25" t="s">
        <v>67</v>
      </c>
      <c r="C2990" s="25" t="s">
        <v>75</v>
      </c>
      <c r="D2990" s="25" t="s">
        <v>76</v>
      </c>
      <c r="G2990" s="31"/>
      <c r="H2990" s="32"/>
      <c r="L2990" s="25" t="s">
        <v>148</v>
      </c>
      <c r="M2990" s="25" t="s">
        <v>149</v>
      </c>
      <c r="N2990" s="28" t="n">
        <v>55</v>
      </c>
      <c r="O2990" s="25" t="s">
        <v>57</v>
      </c>
      <c r="P2990" s="33"/>
      <c r="Q2990" s="33"/>
      <c r="R2990" s="34"/>
      <c r="S2990" s="28" t="n">
        <f aca="false">IF(O2990="Won",R2990,IF(O2990="Lost",0,N2990))</f>
        <v>55</v>
      </c>
      <c r="T2990" s="30" t="str">
        <f aca="false">IF(AND(P2990&lt;&gt;"",Q2990&lt;&gt;""),Q2990-P2990,"")</f>
        <v/>
      </c>
      <c r="U2990" s="30" t="str">
        <f aca="false">IF(AND(O2990="Engaging",P2990&lt;&gt;""),'Leia-me'!$B$5-P2990,"")</f>
        <v/>
      </c>
      <c r="V2990" s="25" t="str">
        <f aca="false">IF(O2990&lt;&gt;"Engaging","",IF(U2990&lt;='Leia-me'!$B$6,"Saudável",IF(U2990&lt;='Leia-me'!$B$7,"Esfriando",IF(U2990&lt;='Leia-me'!$B$8,"Última chance","Zumbi"))))</f>
        <v/>
      </c>
      <c r="W2990" s="25" t="str">
        <f aca="false">IF(O2990="Won",1,IF(O2990="Lost",0,""))</f>
        <v/>
      </c>
      <c r="Y2990" s="25" t="str">
        <f aca="false">IF(E2990="","Sim","")</f>
        <v>Sim</v>
      </c>
    </row>
    <row r="2991" customFormat="false" ht="15" hidden="false" customHeight="false" outlineLevel="0" collapsed="false">
      <c r="A2991" s="25" t="s">
        <v>3250</v>
      </c>
      <c r="B2991" s="25" t="s">
        <v>67</v>
      </c>
      <c r="C2991" s="25" t="s">
        <v>75</v>
      </c>
      <c r="D2991" s="25" t="s">
        <v>76</v>
      </c>
      <c r="G2991" s="31"/>
      <c r="H2991" s="32"/>
      <c r="L2991" s="25" t="s">
        <v>148</v>
      </c>
      <c r="M2991" s="25" t="s">
        <v>149</v>
      </c>
      <c r="N2991" s="28" t="n">
        <v>55</v>
      </c>
      <c r="O2991" s="25" t="s">
        <v>57</v>
      </c>
      <c r="P2991" s="33"/>
      <c r="Q2991" s="33"/>
      <c r="R2991" s="34"/>
      <c r="S2991" s="28" t="n">
        <f aca="false">IF(O2991="Won",R2991,IF(O2991="Lost",0,N2991))</f>
        <v>55</v>
      </c>
      <c r="T2991" s="30" t="str">
        <f aca="false">IF(AND(P2991&lt;&gt;"",Q2991&lt;&gt;""),Q2991-P2991,"")</f>
        <v/>
      </c>
      <c r="U2991" s="30" t="str">
        <f aca="false">IF(AND(O2991="Engaging",P2991&lt;&gt;""),'Leia-me'!$B$5-P2991,"")</f>
        <v/>
      </c>
      <c r="V2991" s="25" t="str">
        <f aca="false">IF(O2991&lt;&gt;"Engaging","",IF(U2991&lt;='Leia-me'!$B$6,"Saudável",IF(U2991&lt;='Leia-me'!$B$7,"Esfriando",IF(U2991&lt;='Leia-me'!$B$8,"Última chance","Zumbi"))))</f>
        <v/>
      </c>
      <c r="W2991" s="25" t="str">
        <f aca="false">IF(O2991="Won",1,IF(O2991="Lost",0,""))</f>
        <v/>
      </c>
      <c r="Y2991" s="25" t="str">
        <f aca="false">IF(E2991="","Sim","")</f>
        <v>Sim</v>
      </c>
    </row>
    <row r="2992" customFormat="false" ht="15" hidden="false" customHeight="false" outlineLevel="0" collapsed="false">
      <c r="A2992" s="25" t="s">
        <v>3251</v>
      </c>
      <c r="B2992" s="25" t="s">
        <v>67</v>
      </c>
      <c r="C2992" s="25" t="s">
        <v>75</v>
      </c>
      <c r="D2992" s="25" t="s">
        <v>76</v>
      </c>
      <c r="G2992" s="31"/>
      <c r="H2992" s="32"/>
      <c r="L2992" s="25" t="s">
        <v>148</v>
      </c>
      <c r="M2992" s="25" t="s">
        <v>149</v>
      </c>
      <c r="N2992" s="28" t="n">
        <v>55</v>
      </c>
      <c r="O2992" s="25" t="s">
        <v>57</v>
      </c>
      <c r="P2992" s="33"/>
      <c r="Q2992" s="33"/>
      <c r="R2992" s="34"/>
      <c r="S2992" s="28" t="n">
        <f aca="false">IF(O2992="Won",R2992,IF(O2992="Lost",0,N2992))</f>
        <v>55</v>
      </c>
      <c r="T2992" s="30" t="str">
        <f aca="false">IF(AND(P2992&lt;&gt;"",Q2992&lt;&gt;""),Q2992-P2992,"")</f>
        <v/>
      </c>
      <c r="U2992" s="30" t="str">
        <f aca="false">IF(AND(O2992="Engaging",P2992&lt;&gt;""),'Leia-me'!$B$5-P2992,"")</f>
        <v/>
      </c>
      <c r="V2992" s="25" t="str">
        <f aca="false">IF(O2992&lt;&gt;"Engaging","",IF(U2992&lt;='Leia-me'!$B$6,"Saudável",IF(U2992&lt;='Leia-me'!$B$7,"Esfriando",IF(U2992&lt;='Leia-me'!$B$8,"Última chance","Zumbi"))))</f>
        <v/>
      </c>
      <c r="W2992" s="25" t="str">
        <f aca="false">IF(O2992="Won",1,IF(O2992="Lost",0,""))</f>
        <v/>
      </c>
      <c r="Y2992" s="25" t="str">
        <f aca="false">IF(E2992="","Sim","")</f>
        <v>Sim</v>
      </c>
    </row>
    <row r="2993" customFormat="false" ht="15" hidden="false" customHeight="false" outlineLevel="0" collapsed="false">
      <c r="A2993" s="25" t="s">
        <v>3252</v>
      </c>
      <c r="B2993" s="25" t="s">
        <v>67</v>
      </c>
      <c r="C2993" s="25" t="s">
        <v>75</v>
      </c>
      <c r="D2993" s="25" t="s">
        <v>76</v>
      </c>
      <c r="G2993" s="31"/>
      <c r="H2993" s="32"/>
      <c r="L2993" s="25" t="s">
        <v>160</v>
      </c>
      <c r="M2993" s="25" t="s">
        <v>149</v>
      </c>
      <c r="N2993" s="28" t="n">
        <v>3393</v>
      </c>
      <c r="O2993" s="25" t="s">
        <v>57</v>
      </c>
      <c r="P2993" s="33"/>
      <c r="Q2993" s="33"/>
      <c r="R2993" s="34"/>
      <c r="S2993" s="28" t="n">
        <f aca="false">IF(O2993="Won",R2993,IF(O2993="Lost",0,N2993))</f>
        <v>3393</v>
      </c>
      <c r="T2993" s="30" t="str">
        <f aca="false">IF(AND(P2993&lt;&gt;"",Q2993&lt;&gt;""),Q2993-P2993,"")</f>
        <v/>
      </c>
      <c r="U2993" s="30" t="str">
        <f aca="false">IF(AND(O2993="Engaging",P2993&lt;&gt;""),'Leia-me'!$B$5-P2993,"")</f>
        <v/>
      </c>
      <c r="V2993" s="25" t="str">
        <f aca="false">IF(O2993&lt;&gt;"Engaging","",IF(U2993&lt;='Leia-me'!$B$6,"Saudável",IF(U2993&lt;='Leia-me'!$B$7,"Esfriando",IF(U2993&lt;='Leia-me'!$B$8,"Última chance","Zumbi"))))</f>
        <v/>
      </c>
      <c r="W2993" s="25" t="str">
        <f aca="false">IF(O2993="Won",1,IF(O2993="Lost",0,""))</f>
        <v/>
      </c>
      <c r="Y2993" s="25" t="str">
        <f aca="false">IF(E2993="","Sim","")</f>
        <v>Sim</v>
      </c>
    </row>
    <row r="2994" customFormat="false" ht="15" hidden="false" customHeight="false" outlineLevel="0" collapsed="false">
      <c r="A2994" s="25" t="s">
        <v>3253</v>
      </c>
      <c r="B2994" s="25" t="s">
        <v>67</v>
      </c>
      <c r="C2994" s="25" t="s">
        <v>75</v>
      </c>
      <c r="D2994" s="25" t="s">
        <v>77</v>
      </c>
      <c r="E2994" s="25" t="s">
        <v>248</v>
      </c>
      <c r="F2994" s="25" t="s">
        <v>211</v>
      </c>
      <c r="G2994" s="26" t="n">
        <v>894.33</v>
      </c>
      <c r="H2994" s="27" t="n">
        <v>1635</v>
      </c>
      <c r="I2994" s="25" t="s">
        <v>249</v>
      </c>
      <c r="K2994" s="25" t="n">
        <v>2007</v>
      </c>
      <c r="L2994" s="25" t="s">
        <v>170</v>
      </c>
      <c r="M2994" s="25" t="s">
        <v>171</v>
      </c>
      <c r="N2994" s="28" t="n">
        <v>1096</v>
      </c>
      <c r="O2994" s="25" t="s">
        <v>54</v>
      </c>
      <c r="P2994" s="29" t="n">
        <v>42689</v>
      </c>
      <c r="Q2994" s="29" t="n">
        <v>42814</v>
      </c>
      <c r="R2994" s="28" t="n">
        <v>1162</v>
      </c>
      <c r="S2994" s="28" t="n">
        <f aca="false">IF(O2994="Won",R2994,IF(O2994="Lost",0,N2994))</f>
        <v>1162</v>
      </c>
      <c r="T2994" s="30" t="n">
        <f aca="false">IF(AND(P2994&lt;&gt;"",Q2994&lt;&gt;""),Q2994-P2994,"")</f>
        <v>125</v>
      </c>
      <c r="U2994" s="30" t="str">
        <f aca="false">IF(AND(O2994="Engaging",P2994&lt;&gt;""),'Leia-me'!$B$5-P2994,"")</f>
        <v/>
      </c>
      <c r="V2994" s="25" t="str">
        <f aca="false">IF(O2994&lt;&gt;"Engaging","",IF(U2994&lt;='Leia-me'!$B$6,"Saudável",IF(U2994&lt;='Leia-me'!$B$7,"Esfriando",IF(U2994&lt;='Leia-me'!$B$8,"Última chance","Zumbi"))))</f>
        <v/>
      </c>
      <c r="W2994" s="25" t="n">
        <f aca="false">IF(O2994="Won",1,IF(O2994="Lost",0,""))</f>
        <v>1</v>
      </c>
      <c r="Y2994" s="25" t="str">
        <f aca="false">IF(E2994="","Sim","")</f>
        <v/>
      </c>
    </row>
    <row r="2995" customFormat="false" ht="15" hidden="false" customHeight="false" outlineLevel="0" collapsed="false">
      <c r="A2995" s="25" t="s">
        <v>3254</v>
      </c>
      <c r="B2995" s="25" t="s">
        <v>67</v>
      </c>
      <c r="C2995" s="25" t="s">
        <v>75</v>
      </c>
      <c r="D2995" s="25" t="s">
        <v>77</v>
      </c>
      <c r="E2995" s="25" t="s">
        <v>215</v>
      </c>
      <c r="F2995" s="25" t="s">
        <v>177</v>
      </c>
      <c r="G2995" s="26" t="n">
        <v>1102.43</v>
      </c>
      <c r="H2995" s="27" t="n">
        <v>1759</v>
      </c>
      <c r="I2995" s="25" t="s">
        <v>147</v>
      </c>
      <c r="K2995" s="25" t="n">
        <v>2006</v>
      </c>
      <c r="L2995" s="25" t="s">
        <v>170</v>
      </c>
      <c r="M2995" s="25" t="s">
        <v>171</v>
      </c>
      <c r="N2995" s="28" t="n">
        <v>1096</v>
      </c>
      <c r="O2995" s="25" t="s">
        <v>54</v>
      </c>
      <c r="P2995" s="29" t="n">
        <v>42691</v>
      </c>
      <c r="Q2995" s="29" t="n">
        <v>42811</v>
      </c>
      <c r="R2995" s="28" t="n">
        <v>903</v>
      </c>
      <c r="S2995" s="28" t="n">
        <f aca="false">IF(O2995="Won",R2995,IF(O2995="Lost",0,N2995))</f>
        <v>903</v>
      </c>
      <c r="T2995" s="30" t="n">
        <f aca="false">IF(AND(P2995&lt;&gt;"",Q2995&lt;&gt;""),Q2995-P2995,"")</f>
        <v>120</v>
      </c>
      <c r="U2995" s="30" t="str">
        <f aca="false">IF(AND(O2995="Engaging",P2995&lt;&gt;""),'Leia-me'!$B$5-P2995,"")</f>
        <v/>
      </c>
      <c r="V2995" s="25" t="str">
        <f aca="false">IF(O2995&lt;&gt;"Engaging","",IF(U2995&lt;='Leia-me'!$B$6,"Saudável",IF(U2995&lt;='Leia-me'!$B$7,"Esfriando",IF(U2995&lt;='Leia-me'!$B$8,"Última chance","Zumbi"))))</f>
        <v/>
      </c>
      <c r="W2995" s="25" t="n">
        <f aca="false">IF(O2995="Won",1,IF(O2995="Lost",0,""))</f>
        <v>1</v>
      </c>
      <c r="Y2995" s="25" t="str">
        <f aca="false">IF(E2995="","Sim","")</f>
        <v/>
      </c>
    </row>
    <row r="2996" customFormat="false" ht="15" hidden="false" customHeight="false" outlineLevel="0" collapsed="false">
      <c r="A2996" s="25" t="s">
        <v>3255</v>
      </c>
      <c r="B2996" s="25" t="s">
        <v>67</v>
      </c>
      <c r="C2996" s="25" t="s">
        <v>75</v>
      </c>
      <c r="D2996" s="25" t="s">
        <v>77</v>
      </c>
      <c r="E2996" s="25" t="s">
        <v>184</v>
      </c>
      <c r="F2996" s="25" t="s">
        <v>185</v>
      </c>
      <c r="G2996" s="26" t="n">
        <v>1520.66</v>
      </c>
      <c r="H2996" s="27" t="n">
        <v>1806</v>
      </c>
      <c r="I2996" s="25" t="s">
        <v>147</v>
      </c>
      <c r="K2996" s="25" t="n">
        <v>2005</v>
      </c>
      <c r="L2996" s="25" t="s">
        <v>1834</v>
      </c>
      <c r="M2996" s="25" t="s">
        <v>171</v>
      </c>
      <c r="N2996" s="28" t="n">
        <v>4821</v>
      </c>
      <c r="O2996" s="25" t="s">
        <v>54</v>
      </c>
      <c r="P2996" s="29" t="n">
        <v>42695</v>
      </c>
      <c r="Q2996" s="29" t="n">
        <v>42795</v>
      </c>
      <c r="R2996" s="28" t="n">
        <v>4926</v>
      </c>
      <c r="S2996" s="28" t="n">
        <f aca="false">IF(O2996="Won",R2996,IF(O2996="Lost",0,N2996))</f>
        <v>4926</v>
      </c>
      <c r="T2996" s="30" t="n">
        <f aca="false">IF(AND(P2996&lt;&gt;"",Q2996&lt;&gt;""),Q2996-P2996,"")</f>
        <v>100</v>
      </c>
      <c r="U2996" s="30" t="str">
        <f aca="false">IF(AND(O2996="Engaging",P2996&lt;&gt;""),'Leia-me'!$B$5-P2996,"")</f>
        <v/>
      </c>
      <c r="V2996" s="25" t="str">
        <f aca="false">IF(O2996&lt;&gt;"Engaging","",IF(U2996&lt;='Leia-me'!$B$6,"Saudável",IF(U2996&lt;='Leia-me'!$B$7,"Esfriando",IF(U2996&lt;='Leia-me'!$B$8,"Última chance","Zumbi"))))</f>
        <v/>
      </c>
      <c r="W2996" s="25" t="n">
        <f aca="false">IF(O2996="Won",1,IF(O2996="Lost",0,""))</f>
        <v>1</v>
      </c>
      <c r="X2996" s="25" t="s">
        <v>1835</v>
      </c>
      <c r="Y2996" s="25" t="str">
        <f aca="false">IF(E2996="","Sim","")</f>
        <v/>
      </c>
    </row>
    <row r="2997" customFormat="false" ht="15" hidden="false" customHeight="false" outlineLevel="0" collapsed="false">
      <c r="A2997" s="25" t="s">
        <v>3256</v>
      </c>
      <c r="B2997" s="25" t="s">
        <v>67</v>
      </c>
      <c r="C2997" s="25" t="s">
        <v>75</v>
      </c>
      <c r="D2997" s="25" t="s">
        <v>77</v>
      </c>
      <c r="E2997" s="25" t="s">
        <v>251</v>
      </c>
      <c r="F2997" s="25" t="s">
        <v>211</v>
      </c>
      <c r="G2997" s="26" t="n">
        <v>332.43</v>
      </c>
      <c r="H2997" s="27" t="n">
        <v>799</v>
      </c>
      <c r="I2997" s="25" t="s">
        <v>147</v>
      </c>
      <c r="K2997" s="25" t="n">
        <v>1995</v>
      </c>
      <c r="L2997" s="25" t="s">
        <v>186</v>
      </c>
      <c r="M2997" s="25" t="s">
        <v>171</v>
      </c>
      <c r="N2997" s="28" t="n">
        <v>550</v>
      </c>
      <c r="O2997" s="25" t="s">
        <v>54</v>
      </c>
      <c r="P2997" s="29" t="n">
        <v>42696</v>
      </c>
      <c r="Q2997" s="29" t="n">
        <v>42797</v>
      </c>
      <c r="R2997" s="28" t="n">
        <v>508</v>
      </c>
      <c r="S2997" s="28" t="n">
        <f aca="false">IF(O2997="Won",R2997,IF(O2997="Lost",0,N2997))</f>
        <v>508</v>
      </c>
      <c r="T2997" s="30" t="n">
        <f aca="false">IF(AND(P2997&lt;&gt;"",Q2997&lt;&gt;""),Q2997-P2997,"")</f>
        <v>101</v>
      </c>
      <c r="U2997" s="30" t="str">
        <f aca="false">IF(AND(O2997="Engaging",P2997&lt;&gt;""),'Leia-me'!$B$5-P2997,"")</f>
        <v/>
      </c>
      <c r="V2997" s="25" t="str">
        <f aca="false">IF(O2997&lt;&gt;"Engaging","",IF(U2997&lt;='Leia-me'!$B$6,"Saudável",IF(U2997&lt;='Leia-me'!$B$7,"Esfriando",IF(U2997&lt;='Leia-me'!$B$8,"Última chance","Zumbi"))))</f>
        <v/>
      </c>
      <c r="W2997" s="25" t="n">
        <f aca="false">IF(O2997="Won",1,IF(O2997="Lost",0,""))</f>
        <v>1</v>
      </c>
      <c r="Y2997" s="25" t="str">
        <f aca="false">IF(E2997="","Sim","")</f>
        <v/>
      </c>
    </row>
    <row r="2998" customFormat="false" ht="15" hidden="false" customHeight="false" outlineLevel="0" collapsed="false">
      <c r="A2998" s="25" t="s">
        <v>3257</v>
      </c>
      <c r="B2998" s="25" t="s">
        <v>67</v>
      </c>
      <c r="C2998" s="25" t="s">
        <v>75</v>
      </c>
      <c r="D2998" s="25" t="s">
        <v>77</v>
      </c>
      <c r="E2998" s="25" t="s">
        <v>191</v>
      </c>
      <c r="F2998" s="25" t="s">
        <v>192</v>
      </c>
      <c r="G2998" s="26" t="n">
        <v>2714.9</v>
      </c>
      <c r="H2998" s="27" t="n">
        <v>2641</v>
      </c>
      <c r="I2998" s="25" t="s">
        <v>147</v>
      </c>
      <c r="J2998" s="25" t="s">
        <v>193</v>
      </c>
      <c r="K2998" s="25" t="n">
        <v>1998</v>
      </c>
      <c r="L2998" s="25" t="s">
        <v>170</v>
      </c>
      <c r="M2998" s="25" t="s">
        <v>171</v>
      </c>
      <c r="N2998" s="28" t="n">
        <v>1096</v>
      </c>
      <c r="O2998" s="25" t="s">
        <v>55</v>
      </c>
      <c r="P2998" s="29" t="n">
        <v>42698</v>
      </c>
      <c r="Q2998" s="29" t="n">
        <v>42799</v>
      </c>
      <c r="R2998" s="28" t="n">
        <v>0</v>
      </c>
      <c r="S2998" s="28" t="n">
        <f aca="false">IF(O2998="Won",R2998,IF(O2998="Lost",0,N2998))</f>
        <v>0</v>
      </c>
      <c r="T2998" s="30" t="n">
        <f aca="false">IF(AND(P2998&lt;&gt;"",Q2998&lt;&gt;""),Q2998-P2998,"")</f>
        <v>101</v>
      </c>
      <c r="U2998" s="30" t="str">
        <f aca="false">IF(AND(O2998="Engaging",P2998&lt;&gt;""),'Leia-me'!$B$5-P2998,"")</f>
        <v/>
      </c>
      <c r="V2998" s="25" t="str">
        <f aca="false">IF(O2998&lt;&gt;"Engaging","",IF(U2998&lt;='Leia-me'!$B$6,"Saudável",IF(U2998&lt;='Leia-me'!$B$7,"Esfriando",IF(U2998&lt;='Leia-me'!$B$8,"Última chance","Zumbi"))))</f>
        <v/>
      </c>
      <c r="W2998" s="25" t="n">
        <f aca="false">IF(O2998="Won",1,IF(O2998="Lost",0,""))</f>
        <v>0</v>
      </c>
      <c r="Y2998" s="25" t="str">
        <f aca="false">IF(E2998="","Sim","")</f>
        <v/>
      </c>
    </row>
    <row r="2999" customFormat="false" ht="15" hidden="false" customHeight="false" outlineLevel="0" collapsed="false">
      <c r="A2999" s="25" t="s">
        <v>3258</v>
      </c>
      <c r="B2999" s="25" t="s">
        <v>67</v>
      </c>
      <c r="C2999" s="25" t="s">
        <v>75</v>
      </c>
      <c r="D2999" s="25" t="s">
        <v>77</v>
      </c>
      <c r="E2999" s="25" t="s">
        <v>245</v>
      </c>
      <c r="F2999" s="25" t="s">
        <v>185</v>
      </c>
      <c r="G2999" s="26" t="n">
        <v>2938.67</v>
      </c>
      <c r="H2999" s="27" t="n">
        <v>8775</v>
      </c>
      <c r="I2999" s="25" t="s">
        <v>246</v>
      </c>
      <c r="K2999" s="25" t="n">
        <v>1987</v>
      </c>
      <c r="L2999" s="25" t="s">
        <v>178</v>
      </c>
      <c r="M2999" s="25" t="s">
        <v>171</v>
      </c>
      <c r="N2999" s="28" t="n">
        <v>5482</v>
      </c>
      <c r="O2999" s="25" t="s">
        <v>54</v>
      </c>
      <c r="P2999" s="29" t="n">
        <v>42708</v>
      </c>
      <c r="Q2999" s="29" t="n">
        <v>42810</v>
      </c>
      <c r="R2999" s="28" t="n">
        <v>5787</v>
      </c>
      <c r="S2999" s="28" t="n">
        <f aca="false">IF(O2999="Won",R2999,IF(O2999="Lost",0,N2999))</f>
        <v>5787</v>
      </c>
      <c r="T2999" s="30" t="n">
        <f aca="false">IF(AND(P2999&lt;&gt;"",Q2999&lt;&gt;""),Q2999-P2999,"")</f>
        <v>102</v>
      </c>
      <c r="U2999" s="30" t="str">
        <f aca="false">IF(AND(O2999="Engaging",P2999&lt;&gt;""),'Leia-me'!$B$5-P2999,"")</f>
        <v/>
      </c>
      <c r="V2999" s="25" t="str">
        <f aca="false">IF(O2999&lt;&gt;"Engaging","",IF(U2999&lt;='Leia-me'!$B$6,"Saudável",IF(U2999&lt;='Leia-me'!$B$7,"Esfriando",IF(U2999&lt;='Leia-me'!$B$8,"Última chance","Zumbi"))))</f>
        <v/>
      </c>
      <c r="W2999" s="25" t="n">
        <f aca="false">IF(O2999="Won",1,IF(O2999="Lost",0,""))</f>
        <v>1</v>
      </c>
      <c r="Y2999" s="25" t="str">
        <f aca="false">IF(E2999="","Sim","")</f>
        <v/>
      </c>
    </row>
    <row r="3000" customFormat="false" ht="15" hidden="false" customHeight="false" outlineLevel="0" collapsed="false">
      <c r="A3000" s="25" t="s">
        <v>3259</v>
      </c>
      <c r="B3000" s="25" t="s">
        <v>67</v>
      </c>
      <c r="C3000" s="25" t="s">
        <v>75</v>
      </c>
      <c r="D3000" s="25" t="s">
        <v>77</v>
      </c>
      <c r="E3000" s="25" t="s">
        <v>215</v>
      </c>
      <c r="F3000" s="25" t="s">
        <v>177</v>
      </c>
      <c r="G3000" s="26" t="n">
        <v>1102.43</v>
      </c>
      <c r="H3000" s="27" t="n">
        <v>1759</v>
      </c>
      <c r="I3000" s="25" t="s">
        <v>147</v>
      </c>
      <c r="K3000" s="25" t="n">
        <v>2006</v>
      </c>
      <c r="L3000" s="25" t="s">
        <v>170</v>
      </c>
      <c r="M3000" s="25" t="s">
        <v>171</v>
      </c>
      <c r="N3000" s="28" t="n">
        <v>1096</v>
      </c>
      <c r="O3000" s="25" t="s">
        <v>55</v>
      </c>
      <c r="P3000" s="29" t="n">
        <v>42723</v>
      </c>
      <c r="Q3000" s="29" t="n">
        <v>42806</v>
      </c>
      <c r="R3000" s="28" t="n">
        <v>0</v>
      </c>
      <c r="S3000" s="28" t="n">
        <f aca="false">IF(O3000="Won",R3000,IF(O3000="Lost",0,N3000))</f>
        <v>0</v>
      </c>
      <c r="T3000" s="30" t="n">
        <f aca="false">IF(AND(P3000&lt;&gt;"",Q3000&lt;&gt;""),Q3000-P3000,"")</f>
        <v>83</v>
      </c>
      <c r="U3000" s="30" t="str">
        <f aca="false">IF(AND(O3000="Engaging",P3000&lt;&gt;""),'Leia-me'!$B$5-P3000,"")</f>
        <v/>
      </c>
      <c r="V3000" s="25" t="str">
        <f aca="false">IF(O3000&lt;&gt;"Engaging","",IF(U3000&lt;='Leia-me'!$B$6,"Saudável",IF(U3000&lt;='Leia-me'!$B$7,"Esfriando",IF(U3000&lt;='Leia-me'!$B$8,"Última chance","Zumbi"))))</f>
        <v/>
      </c>
      <c r="W3000" s="25" t="n">
        <f aca="false">IF(O3000="Won",1,IF(O3000="Lost",0,""))</f>
        <v>0</v>
      </c>
      <c r="Y3000" s="25" t="str">
        <f aca="false">IF(E3000="","Sim","")</f>
        <v/>
      </c>
    </row>
    <row r="3001" customFormat="false" ht="15" hidden="false" customHeight="false" outlineLevel="0" collapsed="false">
      <c r="A3001" s="25" t="s">
        <v>3260</v>
      </c>
      <c r="B3001" s="25" t="s">
        <v>67</v>
      </c>
      <c r="C3001" s="25" t="s">
        <v>75</v>
      </c>
      <c r="D3001" s="25" t="s">
        <v>77</v>
      </c>
      <c r="E3001" s="25" t="s">
        <v>198</v>
      </c>
      <c r="F3001" s="25" t="s">
        <v>177</v>
      </c>
      <c r="G3001" s="26" t="n">
        <v>2819.5</v>
      </c>
      <c r="H3001" s="27" t="n">
        <v>7227</v>
      </c>
      <c r="I3001" s="25" t="s">
        <v>147</v>
      </c>
      <c r="J3001" s="25" t="s">
        <v>199</v>
      </c>
      <c r="K3001" s="25" t="n">
        <v>1991</v>
      </c>
      <c r="L3001" s="25" t="s">
        <v>148</v>
      </c>
      <c r="M3001" s="25" t="s">
        <v>149</v>
      </c>
      <c r="N3001" s="28" t="n">
        <v>55</v>
      </c>
      <c r="O3001" s="25" t="s">
        <v>54</v>
      </c>
      <c r="P3001" s="29" t="n">
        <v>42733</v>
      </c>
      <c r="Q3001" s="29" t="n">
        <v>42797</v>
      </c>
      <c r="R3001" s="28" t="n">
        <v>52</v>
      </c>
      <c r="S3001" s="28" t="n">
        <f aca="false">IF(O3001="Won",R3001,IF(O3001="Lost",0,N3001))</f>
        <v>52</v>
      </c>
      <c r="T3001" s="30" t="n">
        <f aca="false">IF(AND(P3001&lt;&gt;"",Q3001&lt;&gt;""),Q3001-P3001,"")</f>
        <v>64</v>
      </c>
      <c r="U3001" s="30" t="str">
        <f aca="false">IF(AND(O3001="Engaging",P3001&lt;&gt;""),'Leia-me'!$B$5-P3001,"")</f>
        <v/>
      </c>
      <c r="V3001" s="25" t="str">
        <f aca="false">IF(O3001&lt;&gt;"Engaging","",IF(U3001&lt;='Leia-me'!$B$6,"Saudável",IF(U3001&lt;='Leia-me'!$B$7,"Esfriando",IF(U3001&lt;='Leia-me'!$B$8,"Última chance","Zumbi"))))</f>
        <v/>
      </c>
      <c r="W3001" s="25" t="n">
        <f aca="false">IF(O3001="Won",1,IF(O3001="Lost",0,""))</f>
        <v>1</v>
      </c>
      <c r="Y3001" s="25" t="str">
        <f aca="false">IF(E3001="","Sim","")</f>
        <v/>
      </c>
    </row>
    <row r="3002" customFormat="false" ht="15" hidden="false" customHeight="false" outlineLevel="0" collapsed="false">
      <c r="A3002" s="25" t="s">
        <v>3261</v>
      </c>
      <c r="B3002" s="25" t="s">
        <v>67</v>
      </c>
      <c r="C3002" s="25" t="s">
        <v>75</v>
      </c>
      <c r="D3002" s="25" t="s">
        <v>77</v>
      </c>
      <c r="E3002" s="25" t="s">
        <v>257</v>
      </c>
      <c r="F3002" s="25" t="s">
        <v>146</v>
      </c>
      <c r="G3002" s="26" t="n">
        <v>441.08</v>
      </c>
      <c r="H3002" s="27" t="n">
        <v>1210</v>
      </c>
      <c r="I3002" s="25" t="s">
        <v>147</v>
      </c>
      <c r="K3002" s="25" t="n">
        <v>1984</v>
      </c>
      <c r="L3002" s="25" t="s">
        <v>160</v>
      </c>
      <c r="M3002" s="25" t="s">
        <v>149</v>
      </c>
      <c r="N3002" s="28" t="n">
        <v>3393</v>
      </c>
      <c r="O3002" s="25" t="s">
        <v>54</v>
      </c>
      <c r="P3002" s="29" t="n">
        <v>42737</v>
      </c>
      <c r="Q3002" s="29" t="n">
        <v>42804</v>
      </c>
      <c r="R3002" s="28" t="n">
        <v>3647</v>
      </c>
      <c r="S3002" s="28" t="n">
        <f aca="false">IF(O3002="Won",R3002,IF(O3002="Lost",0,N3002))</f>
        <v>3647</v>
      </c>
      <c r="T3002" s="30" t="n">
        <f aca="false">IF(AND(P3002&lt;&gt;"",Q3002&lt;&gt;""),Q3002-P3002,"")</f>
        <v>67</v>
      </c>
      <c r="U3002" s="30" t="str">
        <f aca="false">IF(AND(O3002="Engaging",P3002&lt;&gt;""),'Leia-me'!$B$5-P3002,"")</f>
        <v/>
      </c>
      <c r="V3002" s="25" t="str">
        <f aca="false">IF(O3002&lt;&gt;"Engaging","",IF(U3002&lt;='Leia-me'!$B$6,"Saudável",IF(U3002&lt;='Leia-me'!$B$7,"Esfriando",IF(U3002&lt;='Leia-me'!$B$8,"Última chance","Zumbi"))))</f>
        <v/>
      </c>
      <c r="W3002" s="25" t="n">
        <f aca="false">IF(O3002="Won",1,IF(O3002="Lost",0,""))</f>
        <v>1</v>
      </c>
      <c r="Y3002" s="25" t="str">
        <f aca="false">IF(E3002="","Sim","")</f>
        <v/>
      </c>
    </row>
    <row r="3003" customFormat="false" ht="15" hidden="false" customHeight="false" outlineLevel="0" collapsed="false">
      <c r="A3003" s="25" t="s">
        <v>3262</v>
      </c>
      <c r="B3003" s="25" t="s">
        <v>67</v>
      </c>
      <c r="C3003" s="25" t="s">
        <v>75</v>
      </c>
      <c r="D3003" s="25" t="s">
        <v>77</v>
      </c>
      <c r="E3003" s="25" t="s">
        <v>162</v>
      </c>
      <c r="F3003" s="25" t="s">
        <v>155</v>
      </c>
      <c r="G3003" s="26" t="n">
        <v>5266.09</v>
      </c>
      <c r="H3003" s="27" t="n">
        <v>8595</v>
      </c>
      <c r="I3003" s="25" t="s">
        <v>147</v>
      </c>
      <c r="J3003" s="25" t="s">
        <v>156</v>
      </c>
      <c r="K3003" s="25" t="n">
        <v>1988</v>
      </c>
      <c r="L3003" s="25" t="s">
        <v>1834</v>
      </c>
      <c r="M3003" s="25" t="s">
        <v>171</v>
      </c>
      <c r="N3003" s="28" t="n">
        <v>4821</v>
      </c>
      <c r="O3003" s="25" t="s">
        <v>54</v>
      </c>
      <c r="P3003" s="29" t="n">
        <v>42739</v>
      </c>
      <c r="Q3003" s="29" t="n">
        <v>42860</v>
      </c>
      <c r="R3003" s="28" t="n">
        <v>4667</v>
      </c>
      <c r="S3003" s="28" t="n">
        <f aca="false">IF(O3003="Won",R3003,IF(O3003="Lost",0,N3003))</f>
        <v>4667</v>
      </c>
      <c r="T3003" s="30" t="n">
        <f aca="false">IF(AND(P3003&lt;&gt;"",Q3003&lt;&gt;""),Q3003-P3003,"")</f>
        <v>121</v>
      </c>
      <c r="U3003" s="30" t="str">
        <f aca="false">IF(AND(O3003="Engaging",P3003&lt;&gt;""),'Leia-me'!$B$5-P3003,"")</f>
        <v/>
      </c>
      <c r="V3003" s="25" t="str">
        <f aca="false">IF(O3003&lt;&gt;"Engaging","",IF(U3003&lt;='Leia-me'!$B$6,"Saudável",IF(U3003&lt;='Leia-me'!$B$7,"Esfriando",IF(U3003&lt;='Leia-me'!$B$8,"Última chance","Zumbi"))))</f>
        <v/>
      </c>
      <c r="W3003" s="25" t="n">
        <f aca="false">IF(O3003="Won",1,IF(O3003="Lost",0,""))</f>
        <v>1</v>
      </c>
      <c r="X3003" s="25" t="s">
        <v>1835</v>
      </c>
      <c r="Y3003" s="25" t="str">
        <f aca="false">IF(E3003="","Sim","")</f>
        <v/>
      </c>
    </row>
    <row r="3004" customFormat="false" ht="15" hidden="false" customHeight="false" outlineLevel="0" collapsed="false">
      <c r="A3004" s="25" t="s">
        <v>3263</v>
      </c>
      <c r="B3004" s="25" t="s">
        <v>67</v>
      </c>
      <c r="C3004" s="25" t="s">
        <v>75</v>
      </c>
      <c r="D3004" s="25" t="s">
        <v>77</v>
      </c>
      <c r="E3004" s="25" t="s">
        <v>245</v>
      </c>
      <c r="F3004" s="25" t="s">
        <v>185</v>
      </c>
      <c r="G3004" s="26" t="n">
        <v>2938.67</v>
      </c>
      <c r="H3004" s="27" t="n">
        <v>8775</v>
      </c>
      <c r="I3004" s="25" t="s">
        <v>246</v>
      </c>
      <c r="K3004" s="25" t="n">
        <v>1987</v>
      </c>
      <c r="L3004" s="25" t="s">
        <v>170</v>
      </c>
      <c r="M3004" s="25" t="s">
        <v>171</v>
      </c>
      <c r="N3004" s="28" t="n">
        <v>1096</v>
      </c>
      <c r="O3004" s="25" t="s">
        <v>55</v>
      </c>
      <c r="P3004" s="29" t="n">
        <v>42746</v>
      </c>
      <c r="Q3004" s="29" t="n">
        <v>42825</v>
      </c>
      <c r="R3004" s="28" t="n">
        <v>0</v>
      </c>
      <c r="S3004" s="28" t="n">
        <f aca="false">IF(O3004="Won",R3004,IF(O3004="Lost",0,N3004))</f>
        <v>0</v>
      </c>
      <c r="T3004" s="30" t="n">
        <f aca="false">IF(AND(P3004&lt;&gt;"",Q3004&lt;&gt;""),Q3004-P3004,"")</f>
        <v>79</v>
      </c>
      <c r="U3004" s="30" t="str">
        <f aca="false">IF(AND(O3004="Engaging",P3004&lt;&gt;""),'Leia-me'!$B$5-P3004,"")</f>
        <v/>
      </c>
      <c r="V3004" s="25" t="str">
        <f aca="false">IF(O3004&lt;&gt;"Engaging","",IF(U3004&lt;='Leia-me'!$B$6,"Saudável",IF(U3004&lt;='Leia-me'!$B$7,"Esfriando",IF(U3004&lt;='Leia-me'!$B$8,"Última chance","Zumbi"))))</f>
        <v/>
      </c>
      <c r="W3004" s="25" t="n">
        <f aca="false">IF(O3004="Won",1,IF(O3004="Lost",0,""))</f>
        <v>0</v>
      </c>
      <c r="Y3004" s="25" t="str">
        <f aca="false">IF(E3004="","Sim","")</f>
        <v/>
      </c>
    </row>
    <row r="3005" customFormat="false" ht="15" hidden="false" customHeight="false" outlineLevel="0" collapsed="false">
      <c r="A3005" s="25" t="s">
        <v>3264</v>
      </c>
      <c r="B3005" s="25" t="s">
        <v>67</v>
      </c>
      <c r="C3005" s="25" t="s">
        <v>75</v>
      </c>
      <c r="D3005" s="25" t="s">
        <v>77</v>
      </c>
      <c r="E3005" s="25" t="s">
        <v>173</v>
      </c>
      <c r="F3005" s="25" t="s">
        <v>146</v>
      </c>
      <c r="G3005" s="26" t="n">
        <v>647.18</v>
      </c>
      <c r="H3005" s="27" t="n">
        <v>1185</v>
      </c>
      <c r="I3005" s="25" t="s">
        <v>174</v>
      </c>
      <c r="K3005" s="25" t="n">
        <v>1986</v>
      </c>
      <c r="L3005" s="25" t="s">
        <v>148</v>
      </c>
      <c r="M3005" s="25" t="s">
        <v>149</v>
      </c>
      <c r="N3005" s="28" t="n">
        <v>55</v>
      </c>
      <c r="O3005" s="25" t="s">
        <v>54</v>
      </c>
      <c r="P3005" s="29" t="n">
        <v>42756</v>
      </c>
      <c r="Q3005" s="29" t="n">
        <v>42892</v>
      </c>
      <c r="R3005" s="28" t="n">
        <v>41</v>
      </c>
      <c r="S3005" s="28" t="n">
        <f aca="false">IF(O3005="Won",R3005,IF(O3005="Lost",0,N3005))</f>
        <v>41</v>
      </c>
      <c r="T3005" s="30" t="n">
        <f aca="false">IF(AND(P3005&lt;&gt;"",Q3005&lt;&gt;""),Q3005-P3005,"")</f>
        <v>136</v>
      </c>
      <c r="U3005" s="30" t="str">
        <f aca="false">IF(AND(O3005="Engaging",P3005&lt;&gt;""),'Leia-me'!$B$5-P3005,"")</f>
        <v/>
      </c>
      <c r="V3005" s="25" t="str">
        <f aca="false">IF(O3005&lt;&gt;"Engaging","",IF(U3005&lt;='Leia-me'!$B$6,"Saudável",IF(U3005&lt;='Leia-me'!$B$7,"Esfriando",IF(U3005&lt;='Leia-me'!$B$8,"Última chance","Zumbi"))))</f>
        <v/>
      </c>
      <c r="W3005" s="25" t="n">
        <f aca="false">IF(O3005="Won",1,IF(O3005="Lost",0,""))</f>
        <v>1</v>
      </c>
      <c r="Y3005" s="25" t="str">
        <f aca="false">IF(E3005="","Sim","")</f>
        <v/>
      </c>
    </row>
    <row r="3006" customFormat="false" ht="15" hidden="false" customHeight="false" outlineLevel="0" collapsed="false">
      <c r="A3006" s="25" t="s">
        <v>3265</v>
      </c>
      <c r="B3006" s="25" t="s">
        <v>67</v>
      </c>
      <c r="C3006" s="25" t="s">
        <v>75</v>
      </c>
      <c r="D3006" s="25" t="s">
        <v>77</v>
      </c>
      <c r="E3006" s="25" t="s">
        <v>191</v>
      </c>
      <c r="F3006" s="25" t="s">
        <v>192</v>
      </c>
      <c r="G3006" s="26" t="n">
        <v>2714.9</v>
      </c>
      <c r="H3006" s="27" t="n">
        <v>2641</v>
      </c>
      <c r="I3006" s="25" t="s">
        <v>147</v>
      </c>
      <c r="J3006" s="25" t="s">
        <v>193</v>
      </c>
      <c r="K3006" s="25" t="n">
        <v>1998</v>
      </c>
      <c r="L3006" s="25" t="s">
        <v>170</v>
      </c>
      <c r="M3006" s="25" t="s">
        <v>171</v>
      </c>
      <c r="N3006" s="28" t="n">
        <v>1096</v>
      </c>
      <c r="O3006" s="25" t="s">
        <v>54</v>
      </c>
      <c r="P3006" s="29" t="n">
        <v>42765</v>
      </c>
      <c r="Q3006" s="29" t="n">
        <v>42892</v>
      </c>
      <c r="R3006" s="28" t="n">
        <v>1190</v>
      </c>
      <c r="S3006" s="28" t="n">
        <f aca="false">IF(O3006="Won",R3006,IF(O3006="Lost",0,N3006))</f>
        <v>1190</v>
      </c>
      <c r="T3006" s="30" t="n">
        <f aca="false">IF(AND(P3006&lt;&gt;"",Q3006&lt;&gt;""),Q3006-P3006,"")</f>
        <v>127</v>
      </c>
      <c r="U3006" s="30" t="str">
        <f aca="false">IF(AND(O3006="Engaging",P3006&lt;&gt;""),'Leia-me'!$B$5-P3006,"")</f>
        <v/>
      </c>
      <c r="V3006" s="25" t="str">
        <f aca="false">IF(O3006&lt;&gt;"Engaging","",IF(U3006&lt;='Leia-me'!$B$6,"Saudável",IF(U3006&lt;='Leia-me'!$B$7,"Esfriando",IF(U3006&lt;='Leia-me'!$B$8,"Última chance","Zumbi"))))</f>
        <v/>
      </c>
      <c r="W3006" s="25" t="n">
        <f aca="false">IF(O3006="Won",1,IF(O3006="Lost",0,""))</f>
        <v>1</v>
      </c>
      <c r="Y3006" s="25" t="str">
        <f aca="false">IF(E3006="","Sim","")</f>
        <v/>
      </c>
    </row>
    <row r="3007" customFormat="false" ht="15" hidden="false" customHeight="false" outlineLevel="0" collapsed="false">
      <c r="A3007" s="25" t="s">
        <v>3266</v>
      </c>
      <c r="B3007" s="25" t="s">
        <v>67</v>
      </c>
      <c r="C3007" s="25" t="s">
        <v>75</v>
      </c>
      <c r="D3007" s="25" t="s">
        <v>77</v>
      </c>
      <c r="E3007" s="25" t="s">
        <v>145</v>
      </c>
      <c r="F3007" s="25" t="s">
        <v>146</v>
      </c>
      <c r="G3007" s="26" t="n">
        <v>3922.42</v>
      </c>
      <c r="H3007" s="27" t="n">
        <v>6837</v>
      </c>
      <c r="I3007" s="25" t="s">
        <v>147</v>
      </c>
      <c r="K3007" s="25" t="n">
        <v>1992</v>
      </c>
      <c r="L3007" s="25" t="s">
        <v>186</v>
      </c>
      <c r="M3007" s="25" t="s">
        <v>171</v>
      </c>
      <c r="N3007" s="28" t="n">
        <v>550</v>
      </c>
      <c r="O3007" s="25" t="s">
        <v>54</v>
      </c>
      <c r="P3007" s="29" t="n">
        <v>42769</v>
      </c>
      <c r="Q3007" s="29" t="n">
        <v>42876</v>
      </c>
      <c r="R3007" s="28" t="n">
        <v>538</v>
      </c>
      <c r="S3007" s="28" t="n">
        <f aca="false">IF(O3007="Won",R3007,IF(O3007="Lost",0,N3007))</f>
        <v>538</v>
      </c>
      <c r="T3007" s="30" t="n">
        <f aca="false">IF(AND(P3007&lt;&gt;"",Q3007&lt;&gt;""),Q3007-P3007,"")</f>
        <v>107</v>
      </c>
      <c r="U3007" s="30" t="str">
        <f aca="false">IF(AND(O3007="Engaging",P3007&lt;&gt;""),'Leia-me'!$B$5-P3007,"")</f>
        <v/>
      </c>
      <c r="V3007" s="25" t="str">
        <f aca="false">IF(O3007&lt;&gt;"Engaging","",IF(U3007&lt;='Leia-me'!$B$6,"Saudável",IF(U3007&lt;='Leia-me'!$B$7,"Esfriando",IF(U3007&lt;='Leia-me'!$B$8,"Última chance","Zumbi"))))</f>
        <v/>
      </c>
      <c r="W3007" s="25" t="n">
        <f aca="false">IF(O3007="Won",1,IF(O3007="Lost",0,""))</f>
        <v>1</v>
      </c>
      <c r="Y3007" s="25" t="str">
        <f aca="false">IF(E3007="","Sim","")</f>
        <v/>
      </c>
    </row>
    <row r="3008" customFormat="false" ht="15" hidden="false" customHeight="false" outlineLevel="0" collapsed="false">
      <c r="A3008" s="25" t="s">
        <v>3267</v>
      </c>
      <c r="B3008" s="25" t="s">
        <v>67</v>
      </c>
      <c r="C3008" s="25" t="s">
        <v>75</v>
      </c>
      <c r="D3008" s="25" t="s">
        <v>77</v>
      </c>
      <c r="E3008" s="25" t="s">
        <v>207</v>
      </c>
      <c r="F3008" s="25" t="s">
        <v>168</v>
      </c>
      <c r="G3008" s="26" t="n">
        <v>375.43</v>
      </c>
      <c r="H3008" s="27" t="n">
        <v>1190</v>
      </c>
      <c r="I3008" s="25" t="s">
        <v>147</v>
      </c>
      <c r="K3008" s="25" t="n">
        <v>1985</v>
      </c>
      <c r="L3008" s="25" t="s">
        <v>170</v>
      </c>
      <c r="M3008" s="25" t="s">
        <v>171</v>
      </c>
      <c r="N3008" s="28" t="n">
        <v>1096</v>
      </c>
      <c r="O3008" s="25" t="s">
        <v>54</v>
      </c>
      <c r="P3008" s="29" t="n">
        <v>42773</v>
      </c>
      <c r="Q3008" s="29" t="n">
        <v>42822</v>
      </c>
      <c r="R3008" s="28" t="n">
        <v>1062</v>
      </c>
      <c r="S3008" s="28" t="n">
        <f aca="false">IF(O3008="Won",R3008,IF(O3008="Lost",0,N3008))</f>
        <v>1062</v>
      </c>
      <c r="T3008" s="30" t="n">
        <f aca="false">IF(AND(P3008&lt;&gt;"",Q3008&lt;&gt;""),Q3008-P3008,"")</f>
        <v>49</v>
      </c>
      <c r="U3008" s="30" t="str">
        <f aca="false">IF(AND(O3008="Engaging",P3008&lt;&gt;""),'Leia-me'!$B$5-P3008,"")</f>
        <v/>
      </c>
      <c r="V3008" s="25" t="str">
        <f aca="false">IF(O3008&lt;&gt;"Engaging","",IF(U3008&lt;='Leia-me'!$B$6,"Saudável",IF(U3008&lt;='Leia-me'!$B$7,"Esfriando",IF(U3008&lt;='Leia-me'!$B$8,"Última chance","Zumbi"))))</f>
        <v/>
      </c>
      <c r="W3008" s="25" t="n">
        <f aca="false">IF(O3008="Won",1,IF(O3008="Lost",0,""))</f>
        <v>1</v>
      </c>
      <c r="Y3008" s="25" t="str">
        <f aca="false">IF(E3008="","Sim","")</f>
        <v/>
      </c>
    </row>
    <row r="3009" customFormat="false" ht="15" hidden="false" customHeight="false" outlineLevel="0" collapsed="false">
      <c r="A3009" s="25" t="s">
        <v>3268</v>
      </c>
      <c r="B3009" s="25" t="s">
        <v>67</v>
      </c>
      <c r="C3009" s="25" t="s">
        <v>75</v>
      </c>
      <c r="D3009" s="25" t="s">
        <v>77</v>
      </c>
      <c r="E3009" s="25" t="s">
        <v>218</v>
      </c>
      <c r="F3009" s="25" t="s">
        <v>146</v>
      </c>
      <c r="G3009" s="26" t="n">
        <v>4.54</v>
      </c>
      <c r="H3009" s="27" t="n">
        <v>9</v>
      </c>
      <c r="I3009" s="25" t="s">
        <v>147</v>
      </c>
      <c r="K3009" s="25" t="n">
        <v>2017</v>
      </c>
      <c r="L3009" s="25" t="s">
        <v>160</v>
      </c>
      <c r="M3009" s="25" t="s">
        <v>149</v>
      </c>
      <c r="N3009" s="28" t="n">
        <v>3393</v>
      </c>
      <c r="O3009" s="25" t="s">
        <v>55</v>
      </c>
      <c r="P3009" s="29" t="n">
        <v>42774</v>
      </c>
      <c r="Q3009" s="29" t="n">
        <v>42868</v>
      </c>
      <c r="R3009" s="28" t="n">
        <v>0</v>
      </c>
      <c r="S3009" s="28" t="n">
        <f aca="false">IF(O3009="Won",R3009,IF(O3009="Lost",0,N3009))</f>
        <v>0</v>
      </c>
      <c r="T3009" s="30" t="n">
        <f aca="false">IF(AND(P3009&lt;&gt;"",Q3009&lt;&gt;""),Q3009-P3009,"")</f>
        <v>94</v>
      </c>
      <c r="U3009" s="30" t="str">
        <f aca="false">IF(AND(O3009="Engaging",P3009&lt;&gt;""),'Leia-me'!$B$5-P3009,"")</f>
        <v/>
      </c>
      <c r="V3009" s="25" t="str">
        <f aca="false">IF(O3009&lt;&gt;"Engaging","",IF(U3009&lt;='Leia-me'!$B$6,"Saudável",IF(U3009&lt;='Leia-me'!$B$7,"Esfriando",IF(U3009&lt;='Leia-me'!$B$8,"Última chance","Zumbi"))))</f>
        <v/>
      </c>
      <c r="W3009" s="25" t="n">
        <f aca="false">IF(O3009="Won",1,IF(O3009="Lost",0,""))</f>
        <v>0</v>
      </c>
      <c r="Y3009" s="25" t="str">
        <f aca="false">IF(E3009="","Sim","")</f>
        <v/>
      </c>
    </row>
    <row r="3010" customFormat="false" ht="15" hidden="false" customHeight="false" outlineLevel="0" collapsed="false">
      <c r="A3010" s="25" t="s">
        <v>3269</v>
      </c>
      <c r="B3010" s="25" t="s">
        <v>67</v>
      </c>
      <c r="C3010" s="25" t="s">
        <v>75</v>
      </c>
      <c r="D3010" s="25" t="s">
        <v>77</v>
      </c>
      <c r="E3010" s="25" t="s">
        <v>210</v>
      </c>
      <c r="F3010" s="25" t="s">
        <v>211</v>
      </c>
      <c r="G3010" s="26" t="n">
        <v>718.62</v>
      </c>
      <c r="H3010" s="27" t="n">
        <v>2448</v>
      </c>
      <c r="I3010" s="25" t="s">
        <v>147</v>
      </c>
      <c r="K3010" s="25" t="n">
        <v>2001</v>
      </c>
      <c r="L3010" s="25" t="s">
        <v>178</v>
      </c>
      <c r="M3010" s="25" t="s">
        <v>171</v>
      </c>
      <c r="N3010" s="28" t="n">
        <v>5482</v>
      </c>
      <c r="O3010" s="25" t="s">
        <v>54</v>
      </c>
      <c r="P3010" s="29" t="n">
        <v>42774</v>
      </c>
      <c r="Q3010" s="29" t="n">
        <v>42859</v>
      </c>
      <c r="R3010" s="28" t="n">
        <v>6292</v>
      </c>
      <c r="S3010" s="28" t="n">
        <f aca="false">IF(O3010="Won",R3010,IF(O3010="Lost",0,N3010))</f>
        <v>6292</v>
      </c>
      <c r="T3010" s="30" t="n">
        <f aca="false">IF(AND(P3010&lt;&gt;"",Q3010&lt;&gt;""),Q3010-P3010,"")</f>
        <v>85</v>
      </c>
      <c r="U3010" s="30" t="str">
        <f aca="false">IF(AND(O3010="Engaging",P3010&lt;&gt;""),'Leia-me'!$B$5-P3010,"")</f>
        <v/>
      </c>
      <c r="V3010" s="25" t="str">
        <f aca="false">IF(O3010&lt;&gt;"Engaging","",IF(U3010&lt;='Leia-me'!$B$6,"Saudável",IF(U3010&lt;='Leia-me'!$B$7,"Esfriando",IF(U3010&lt;='Leia-me'!$B$8,"Última chance","Zumbi"))))</f>
        <v/>
      </c>
      <c r="W3010" s="25" t="n">
        <f aca="false">IF(O3010="Won",1,IF(O3010="Lost",0,""))</f>
        <v>1</v>
      </c>
      <c r="Y3010" s="25" t="str">
        <f aca="false">IF(E3010="","Sim","")</f>
        <v/>
      </c>
    </row>
    <row r="3011" customFormat="false" ht="15" hidden="false" customHeight="false" outlineLevel="0" collapsed="false">
      <c r="A3011" s="25" t="s">
        <v>3270</v>
      </c>
      <c r="B3011" s="25" t="s">
        <v>67</v>
      </c>
      <c r="C3011" s="25" t="s">
        <v>75</v>
      </c>
      <c r="D3011" s="25" t="s">
        <v>77</v>
      </c>
      <c r="E3011" s="25" t="s">
        <v>245</v>
      </c>
      <c r="F3011" s="25" t="s">
        <v>185</v>
      </c>
      <c r="G3011" s="26" t="n">
        <v>2938.67</v>
      </c>
      <c r="H3011" s="27" t="n">
        <v>8775</v>
      </c>
      <c r="I3011" s="25" t="s">
        <v>246</v>
      </c>
      <c r="K3011" s="25" t="n">
        <v>1987</v>
      </c>
      <c r="L3011" s="25" t="s">
        <v>170</v>
      </c>
      <c r="M3011" s="25" t="s">
        <v>171</v>
      </c>
      <c r="N3011" s="28" t="n">
        <v>1096</v>
      </c>
      <c r="O3011" s="25" t="s">
        <v>54</v>
      </c>
      <c r="P3011" s="29" t="n">
        <v>42775</v>
      </c>
      <c r="Q3011" s="29" t="n">
        <v>42882</v>
      </c>
      <c r="R3011" s="28" t="n">
        <v>1050</v>
      </c>
      <c r="S3011" s="28" t="n">
        <f aca="false">IF(O3011="Won",R3011,IF(O3011="Lost",0,N3011))</f>
        <v>1050</v>
      </c>
      <c r="T3011" s="30" t="n">
        <f aca="false">IF(AND(P3011&lt;&gt;"",Q3011&lt;&gt;""),Q3011-P3011,"")</f>
        <v>107</v>
      </c>
      <c r="U3011" s="30" t="str">
        <f aca="false">IF(AND(O3011="Engaging",P3011&lt;&gt;""),'Leia-me'!$B$5-P3011,"")</f>
        <v/>
      </c>
      <c r="V3011" s="25" t="str">
        <f aca="false">IF(O3011&lt;&gt;"Engaging","",IF(U3011&lt;='Leia-me'!$B$6,"Saudável",IF(U3011&lt;='Leia-me'!$B$7,"Esfriando",IF(U3011&lt;='Leia-me'!$B$8,"Última chance","Zumbi"))))</f>
        <v/>
      </c>
      <c r="W3011" s="25" t="n">
        <f aca="false">IF(O3011="Won",1,IF(O3011="Lost",0,""))</f>
        <v>1</v>
      </c>
      <c r="Y3011" s="25" t="str">
        <f aca="false">IF(E3011="","Sim","")</f>
        <v/>
      </c>
    </row>
    <row r="3012" customFormat="false" ht="15" hidden="false" customHeight="false" outlineLevel="0" collapsed="false">
      <c r="A3012" s="25" t="s">
        <v>3271</v>
      </c>
      <c r="B3012" s="25" t="s">
        <v>67</v>
      </c>
      <c r="C3012" s="25" t="s">
        <v>75</v>
      </c>
      <c r="D3012" s="25" t="s">
        <v>77</v>
      </c>
      <c r="E3012" s="25" t="s">
        <v>215</v>
      </c>
      <c r="F3012" s="25" t="s">
        <v>177</v>
      </c>
      <c r="G3012" s="26" t="n">
        <v>1102.43</v>
      </c>
      <c r="H3012" s="27" t="n">
        <v>1759</v>
      </c>
      <c r="I3012" s="25" t="s">
        <v>147</v>
      </c>
      <c r="K3012" s="25" t="n">
        <v>2006</v>
      </c>
      <c r="L3012" s="25" t="s">
        <v>178</v>
      </c>
      <c r="M3012" s="25" t="s">
        <v>171</v>
      </c>
      <c r="N3012" s="28" t="n">
        <v>5482</v>
      </c>
      <c r="O3012" s="25" t="s">
        <v>55</v>
      </c>
      <c r="P3012" s="29" t="n">
        <v>42779</v>
      </c>
      <c r="Q3012" s="29" t="n">
        <v>42886</v>
      </c>
      <c r="R3012" s="28" t="n">
        <v>0</v>
      </c>
      <c r="S3012" s="28" t="n">
        <f aca="false">IF(O3012="Won",R3012,IF(O3012="Lost",0,N3012))</f>
        <v>0</v>
      </c>
      <c r="T3012" s="30" t="n">
        <f aca="false">IF(AND(P3012&lt;&gt;"",Q3012&lt;&gt;""),Q3012-P3012,"")</f>
        <v>107</v>
      </c>
      <c r="U3012" s="30" t="str">
        <f aca="false">IF(AND(O3012="Engaging",P3012&lt;&gt;""),'Leia-me'!$B$5-P3012,"")</f>
        <v/>
      </c>
      <c r="V3012" s="25" t="str">
        <f aca="false">IF(O3012&lt;&gt;"Engaging","",IF(U3012&lt;='Leia-me'!$B$6,"Saudável",IF(U3012&lt;='Leia-me'!$B$7,"Esfriando",IF(U3012&lt;='Leia-me'!$B$8,"Última chance","Zumbi"))))</f>
        <v/>
      </c>
      <c r="W3012" s="25" t="n">
        <f aca="false">IF(O3012="Won",1,IF(O3012="Lost",0,""))</f>
        <v>0</v>
      </c>
      <c r="Y3012" s="25" t="str">
        <f aca="false">IF(E3012="","Sim","")</f>
        <v/>
      </c>
    </row>
    <row r="3013" customFormat="false" ht="15" hidden="false" customHeight="false" outlineLevel="0" collapsed="false">
      <c r="A3013" s="25" t="s">
        <v>3272</v>
      </c>
      <c r="B3013" s="25" t="s">
        <v>67</v>
      </c>
      <c r="C3013" s="25" t="s">
        <v>75</v>
      </c>
      <c r="D3013" s="25" t="s">
        <v>77</v>
      </c>
      <c r="E3013" s="25" t="s">
        <v>164</v>
      </c>
      <c r="F3013" s="25" t="s">
        <v>165</v>
      </c>
      <c r="G3013" s="26" t="n">
        <v>217.87</v>
      </c>
      <c r="H3013" s="27" t="n">
        <v>551</v>
      </c>
      <c r="I3013" s="25" t="s">
        <v>147</v>
      </c>
      <c r="K3013" s="25" t="n">
        <v>1998</v>
      </c>
      <c r="L3013" s="25" t="s">
        <v>186</v>
      </c>
      <c r="M3013" s="25" t="s">
        <v>171</v>
      </c>
      <c r="N3013" s="28" t="n">
        <v>550</v>
      </c>
      <c r="O3013" s="25" t="s">
        <v>54</v>
      </c>
      <c r="P3013" s="29" t="n">
        <v>42782</v>
      </c>
      <c r="Q3013" s="29" t="n">
        <v>42795</v>
      </c>
      <c r="R3013" s="28" t="n">
        <v>608</v>
      </c>
      <c r="S3013" s="28" t="n">
        <f aca="false">IF(O3013="Won",R3013,IF(O3013="Lost",0,N3013))</f>
        <v>608</v>
      </c>
      <c r="T3013" s="30" t="n">
        <f aca="false">IF(AND(P3013&lt;&gt;"",Q3013&lt;&gt;""),Q3013-P3013,"")</f>
        <v>13</v>
      </c>
      <c r="U3013" s="30" t="str">
        <f aca="false">IF(AND(O3013="Engaging",P3013&lt;&gt;""),'Leia-me'!$B$5-P3013,"")</f>
        <v/>
      </c>
      <c r="V3013" s="25" t="str">
        <f aca="false">IF(O3013&lt;&gt;"Engaging","",IF(U3013&lt;='Leia-me'!$B$6,"Saudável",IF(U3013&lt;='Leia-me'!$B$7,"Esfriando",IF(U3013&lt;='Leia-me'!$B$8,"Última chance","Zumbi"))))</f>
        <v/>
      </c>
      <c r="W3013" s="25" t="n">
        <f aca="false">IF(O3013="Won",1,IF(O3013="Lost",0,""))</f>
        <v>1</v>
      </c>
      <c r="Y3013" s="25" t="str">
        <f aca="false">IF(E3013="","Sim","")</f>
        <v/>
      </c>
    </row>
    <row r="3014" customFormat="false" ht="15" hidden="false" customHeight="false" outlineLevel="0" collapsed="false">
      <c r="A3014" s="25" t="s">
        <v>3273</v>
      </c>
      <c r="B3014" s="25" t="s">
        <v>67</v>
      </c>
      <c r="C3014" s="25" t="s">
        <v>75</v>
      </c>
      <c r="D3014" s="25" t="s">
        <v>77</v>
      </c>
      <c r="E3014" s="25" t="s">
        <v>248</v>
      </c>
      <c r="F3014" s="25" t="s">
        <v>211</v>
      </c>
      <c r="G3014" s="26" t="n">
        <v>894.33</v>
      </c>
      <c r="H3014" s="27" t="n">
        <v>1635</v>
      </c>
      <c r="I3014" s="25" t="s">
        <v>249</v>
      </c>
      <c r="K3014" s="25" t="n">
        <v>2007</v>
      </c>
      <c r="L3014" s="25" t="s">
        <v>148</v>
      </c>
      <c r="M3014" s="25" t="s">
        <v>149</v>
      </c>
      <c r="N3014" s="28" t="n">
        <v>55</v>
      </c>
      <c r="O3014" s="25" t="s">
        <v>55</v>
      </c>
      <c r="P3014" s="29" t="n">
        <v>42784</v>
      </c>
      <c r="Q3014" s="29" t="n">
        <v>42885</v>
      </c>
      <c r="R3014" s="28" t="n">
        <v>0</v>
      </c>
      <c r="S3014" s="28" t="n">
        <f aca="false">IF(O3014="Won",R3014,IF(O3014="Lost",0,N3014))</f>
        <v>0</v>
      </c>
      <c r="T3014" s="30" t="n">
        <f aca="false">IF(AND(P3014&lt;&gt;"",Q3014&lt;&gt;""),Q3014-P3014,"")</f>
        <v>101</v>
      </c>
      <c r="U3014" s="30" t="str">
        <f aca="false">IF(AND(O3014="Engaging",P3014&lt;&gt;""),'Leia-me'!$B$5-P3014,"")</f>
        <v/>
      </c>
      <c r="V3014" s="25" t="str">
        <f aca="false">IF(O3014&lt;&gt;"Engaging","",IF(U3014&lt;='Leia-me'!$B$6,"Saudável",IF(U3014&lt;='Leia-me'!$B$7,"Esfriando",IF(U3014&lt;='Leia-me'!$B$8,"Última chance","Zumbi"))))</f>
        <v/>
      </c>
      <c r="W3014" s="25" t="n">
        <f aca="false">IF(O3014="Won",1,IF(O3014="Lost",0,""))</f>
        <v>0</v>
      </c>
      <c r="Y3014" s="25" t="str">
        <f aca="false">IF(E3014="","Sim","")</f>
        <v/>
      </c>
    </row>
    <row r="3015" customFormat="false" ht="15" hidden="false" customHeight="false" outlineLevel="0" collapsed="false">
      <c r="A3015" s="25" t="s">
        <v>3274</v>
      </c>
      <c r="B3015" s="25" t="s">
        <v>67</v>
      </c>
      <c r="C3015" s="25" t="s">
        <v>75</v>
      </c>
      <c r="D3015" s="25" t="s">
        <v>77</v>
      </c>
      <c r="E3015" s="25" t="s">
        <v>198</v>
      </c>
      <c r="F3015" s="25" t="s">
        <v>177</v>
      </c>
      <c r="G3015" s="26" t="n">
        <v>2819.5</v>
      </c>
      <c r="H3015" s="27" t="n">
        <v>7227</v>
      </c>
      <c r="I3015" s="25" t="s">
        <v>147</v>
      </c>
      <c r="J3015" s="25" t="s">
        <v>199</v>
      </c>
      <c r="K3015" s="25" t="n">
        <v>1991</v>
      </c>
      <c r="L3015" s="25" t="s">
        <v>178</v>
      </c>
      <c r="M3015" s="25" t="s">
        <v>171</v>
      </c>
      <c r="N3015" s="28" t="n">
        <v>5482</v>
      </c>
      <c r="O3015" s="25" t="s">
        <v>54</v>
      </c>
      <c r="P3015" s="29" t="n">
        <v>42786</v>
      </c>
      <c r="Q3015" s="29" t="n">
        <v>42889</v>
      </c>
      <c r="R3015" s="28" t="n">
        <v>5015</v>
      </c>
      <c r="S3015" s="28" t="n">
        <f aca="false">IF(O3015="Won",R3015,IF(O3015="Lost",0,N3015))</f>
        <v>5015</v>
      </c>
      <c r="T3015" s="30" t="n">
        <f aca="false">IF(AND(P3015&lt;&gt;"",Q3015&lt;&gt;""),Q3015-P3015,"")</f>
        <v>103</v>
      </c>
      <c r="U3015" s="30" t="str">
        <f aca="false">IF(AND(O3015="Engaging",P3015&lt;&gt;""),'Leia-me'!$B$5-P3015,"")</f>
        <v/>
      </c>
      <c r="V3015" s="25" t="str">
        <f aca="false">IF(O3015&lt;&gt;"Engaging","",IF(U3015&lt;='Leia-me'!$B$6,"Saudável",IF(U3015&lt;='Leia-me'!$B$7,"Esfriando",IF(U3015&lt;='Leia-me'!$B$8,"Última chance","Zumbi"))))</f>
        <v/>
      </c>
      <c r="W3015" s="25" t="n">
        <f aca="false">IF(O3015="Won",1,IF(O3015="Lost",0,""))</f>
        <v>1</v>
      </c>
      <c r="Y3015" s="25" t="str">
        <f aca="false">IF(E3015="","Sim","")</f>
        <v/>
      </c>
    </row>
    <row r="3016" customFormat="false" ht="15" hidden="false" customHeight="false" outlineLevel="0" collapsed="false">
      <c r="A3016" s="25" t="s">
        <v>3275</v>
      </c>
      <c r="B3016" s="25" t="s">
        <v>67</v>
      </c>
      <c r="C3016" s="25" t="s">
        <v>75</v>
      </c>
      <c r="D3016" s="25" t="s">
        <v>77</v>
      </c>
      <c r="E3016" s="25" t="s">
        <v>231</v>
      </c>
      <c r="F3016" s="25" t="s">
        <v>168</v>
      </c>
      <c r="G3016" s="26" t="n">
        <v>45.39</v>
      </c>
      <c r="H3016" s="27" t="n">
        <v>100</v>
      </c>
      <c r="I3016" s="25" t="s">
        <v>147</v>
      </c>
      <c r="J3016" s="25" t="s">
        <v>169</v>
      </c>
      <c r="K3016" s="25" t="n">
        <v>2012</v>
      </c>
      <c r="L3016" s="25" t="s">
        <v>170</v>
      </c>
      <c r="M3016" s="25" t="s">
        <v>171</v>
      </c>
      <c r="N3016" s="28" t="n">
        <v>1096</v>
      </c>
      <c r="O3016" s="25" t="s">
        <v>54</v>
      </c>
      <c r="P3016" s="29" t="n">
        <v>42791</v>
      </c>
      <c r="Q3016" s="29" t="n">
        <v>42916</v>
      </c>
      <c r="R3016" s="28" t="n">
        <v>1081</v>
      </c>
      <c r="S3016" s="28" t="n">
        <f aca="false">IF(O3016="Won",R3016,IF(O3016="Lost",0,N3016))</f>
        <v>1081</v>
      </c>
      <c r="T3016" s="30" t="n">
        <f aca="false">IF(AND(P3016&lt;&gt;"",Q3016&lt;&gt;""),Q3016-P3016,"")</f>
        <v>125</v>
      </c>
      <c r="U3016" s="30" t="str">
        <f aca="false">IF(AND(O3016="Engaging",P3016&lt;&gt;""),'Leia-me'!$B$5-P3016,"")</f>
        <v/>
      </c>
      <c r="V3016" s="25" t="str">
        <f aca="false">IF(O3016&lt;&gt;"Engaging","",IF(U3016&lt;='Leia-me'!$B$6,"Saudável",IF(U3016&lt;='Leia-me'!$B$7,"Esfriando",IF(U3016&lt;='Leia-me'!$B$8,"Última chance","Zumbi"))))</f>
        <v/>
      </c>
      <c r="W3016" s="25" t="n">
        <f aca="false">IF(O3016="Won",1,IF(O3016="Lost",0,""))</f>
        <v>1</v>
      </c>
      <c r="Y3016" s="25" t="str">
        <f aca="false">IF(E3016="","Sim","")</f>
        <v/>
      </c>
    </row>
    <row r="3017" customFormat="false" ht="15" hidden="false" customHeight="false" outlineLevel="0" collapsed="false">
      <c r="A3017" s="25" t="s">
        <v>3276</v>
      </c>
      <c r="B3017" s="25" t="s">
        <v>67</v>
      </c>
      <c r="C3017" s="25" t="s">
        <v>75</v>
      </c>
      <c r="D3017" s="25" t="s">
        <v>77</v>
      </c>
      <c r="E3017" s="25" t="s">
        <v>257</v>
      </c>
      <c r="F3017" s="25" t="s">
        <v>146</v>
      </c>
      <c r="G3017" s="26" t="n">
        <v>441.08</v>
      </c>
      <c r="H3017" s="27" t="n">
        <v>1210</v>
      </c>
      <c r="I3017" s="25" t="s">
        <v>147</v>
      </c>
      <c r="K3017" s="25" t="n">
        <v>1984</v>
      </c>
      <c r="L3017" s="25" t="s">
        <v>170</v>
      </c>
      <c r="M3017" s="25" t="s">
        <v>171</v>
      </c>
      <c r="N3017" s="28" t="n">
        <v>1096</v>
      </c>
      <c r="O3017" s="25" t="s">
        <v>54</v>
      </c>
      <c r="P3017" s="29" t="n">
        <v>42791</v>
      </c>
      <c r="Q3017" s="29" t="n">
        <v>42864</v>
      </c>
      <c r="R3017" s="28" t="n">
        <v>962</v>
      </c>
      <c r="S3017" s="28" t="n">
        <f aca="false">IF(O3017="Won",R3017,IF(O3017="Lost",0,N3017))</f>
        <v>962</v>
      </c>
      <c r="T3017" s="30" t="n">
        <f aca="false">IF(AND(P3017&lt;&gt;"",Q3017&lt;&gt;""),Q3017-P3017,"")</f>
        <v>73</v>
      </c>
      <c r="U3017" s="30" t="str">
        <f aca="false">IF(AND(O3017="Engaging",P3017&lt;&gt;""),'Leia-me'!$B$5-P3017,"")</f>
        <v/>
      </c>
      <c r="V3017" s="25" t="str">
        <f aca="false">IF(O3017&lt;&gt;"Engaging","",IF(U3017&lt;='Leia-me'!$B$6,"Saudável",IF(U3017&lt;='Leia-me'!$B$7,"Esfriando",IF(U3017&lt;='Leia-me'!$B$8,"Última chance","Zumbi"))))</f>
        <v/>
      </c>
      <c r="W3017" s="25" t="n">
        <f aca="false">IF(O3017="Won",1,IF(O3017="Lost",0,""))</f>
        <v>1</v>
      </c>
      <c r="Y3017" s="25" t="str">
        <f aca="false">IF(E3017="","Sim","")</f>
        <v/>
      </c>
    </row>
    <row r="3018" customFormat="false" ht="15" hidden="false" customHeight="false" outlineLevel="0" collapsed="false">
      <c r="A3018" s="25" t="s">
        <v>3277</v>
      </c>
      <c r="B3018" s="25" t="s">
        <v>67</v>
      </c>
      <c r="C3018" s="25" t="s">
        <v>75</v>
      </c>
      <c r="D3018" s="25" t="s">
        <v>77</v>
      </c>
      <c r="E3018" s="25" t="s">
        <v>180</v>
      </c>
      <c r="F3018" s="25" t="s">
        <v>146</v>
      </c>
      <c r="G3018" s="26" t="n">
        <v>3178.24</v>
      </c>
      <c r="H3018" s="27" t="n">
        <v>4540</v>
      </c>
      <c r="I3018" s="25" t="s">
        <v>147</v>
      </c>
      <c r="K3018" s="25" t="n">
        <v>2002</v>
      </c>
      <c r="L3018" s="25" t="s">
        <v>170</v>
      </c>
      <c r="M3018" s="25" t="s">
        <v>171</v>
      </c>
      <c r="N3018" s="28" t="n">
        <v>1096</v>
      </c>
      <c r="O3018" s="25" t="s">
        <v>54</v>
      </c>
      <c r="P3018" s="29" t="n">
        <v>42793</v>
      </c>
      <c r="Q3018" s="29" t="n">
        <v>42864</v>
      </c>
      <c r="R3018" s="28" t="n">
        <v>1028</v>
      </c>
      <c r="S3018" s="28" t="n">
        <f aca="false">IF(O3018="Won",R3018,IF(O3018="Lost",0,N3018))</f>
        <v>1028</v>
      </c>
      <c r="T3018" s="30" t="n">
        <f aca="false">IF(AND(P3018&lt;&gt;"",Q3018&lt;&gt;""),Q3018-P3018,"")</f>
        <v>71</v>
      </c>
      <c r="U3018" s="30" t="str">
        <f aca="false">IF(AND(O3018="Engaging",P3018&lt;&gt;""),'Leia-me'!$B$5-P3018,"")</f>
        <v/>
      </c>
      <c r="V3018" s="25" t="str">
        <f aca="false">IF(O3018&lt;&gt;"Engaging","",IF(U3018&lt;='Leia-me'!$B$6,"Saudável",IF(U3018&lt;='Leia-me'!$B$7,"Esfriando",IF(U3018&lt;='Leia-me'!$B$8,"Última chance","Zumbi"))))</f>
        <v/>
      </c>
      <c r="W3018" s="25" t="n">
        <f aca="false">IF(O3018="Won",1,IF(O3018="Lost",0,""))</f>
        <v>1</v>
      </c>
      <c r="Y3018" s="25" t="str">
        <f aca="false">IF(E3018="","Sim","")</f>
        <v/>
      </c>
    </row>
    <row r="3019" customFormat="false" ht="15" hidden="false" customHeight="false" outlineLevel="0" collapsed="false">
      <c r="A3019" s="25" t="s">
        <v>3278</v>
      </c>
      <c r="B3019" s="25" t="s">
        <v>67</v>
      </c>
      <c r="C3019" s="25" t="s">
        <v>75</v>
      </c>
      <c r="D3019" s="25" t="s">
        <v>77</v>
      </c>
      <c r="E3019" s="25" t="s">
        <v>164</v>
      </c>
      <c r="F3019" s="25" t="s">
        <v>165</v>
      </c>
      <c r="G3019" s="26" t="n">
        <v>217.87</v>
      </c>
      <c r="H3019" s="27" t="n">
        <v>551</v>
      </c>
      <c r="I3019" s="25" t="s">
        <v>147</v>
      </c>
      <c r="K3019" s="25" t="n">
        <v>1998</v>
      </c>
      <c r="L3019" s="25" t="s">
        <v>160</v>
      </c>
      <c r="M3019" s="25" t="s">
        <v>149</v>
      </c>
      <c r="N3019" s="28" t="n">
        <v>3393</v>
      </c>
      <c r="O3019" s="25" t="s">
        <v>54</v>
      </c>
      <c r="P3019" s="29" t="n">
        <v>42793</v>
      </c>
      <c r="Q3019" s="29" t="n">
        <v>42914</v>
      </c>
      <c r="R3019" s="28" t="n">
        <v>2863</v>
      </c>
      <c r="S3019" s="28" t="n">
        <f aca="false">IF(O3019="Won",R3019,IF(O3019="Lost",0,N3019))</f>
        <v>2863</v>
      </c>
      <c r="T3019" s="30" t="n">
        <f aca="false">IF(AND(P3019&lt;&gt;"",Q3019&lt;&gt;""),Q3019-P3019,"")</f>
        <v>121</v>
      </c>
      <c r="U3019" s="30" t="str">
        <f aca="false">IF(AND(O3019="Engaging",P3019&lt;&gt;""),'Leia-me'!$B$5-P3019,"")</f>
        <v/>
      </c>
      <c r="V3019" s="25" t="str">
        <f aca="false">IF(O3019&lt;&gt;"Engaging","",IF(U3019&lt;='Leia-me'!$B$6,"Saudável",IF(U3019&lt;='Leia-me'!$B$7,"Esfriando",IF(U3019&lt;='Leia-me'!$B$8,"Última chance","Zumbi"))))</f>
        <v/>
      </c>
      <c r="W3019" s="25" t="n">
        <f aca="false">IF(O3019="Won",1,IF(O3019="Lost",0,""))</f>
        <v>1</v>
      </c>
      <c r="Y3019" s="25" t="str">
        <f aca="false">IF(E3019="","Sim","")</f>
        <v/>
      </c>
    </row>
    <row r="3020" customFormat="false" ht="15" hidden="false" customHeight="false" outlineLevel="0" collapsed="false">
      <c r="A3020" s="25" t="s">
        <v>3279</v>
      </c>
      <c r="B3020" s="25" t="s">
        <v>67</v>
      </c>
      <c r="C3020" s="25" t="s">
        <v>75</v>
      </c>
      <c r="D3020" s="25" t="s">
        <v>77</v>
      </c>
      <c r="E3020" s="25" t="s">
        <v>169</v>
      </c>
      <c r="F3020" s="25" t="s">
        <v>168</v>
      </c>
      <c r="G3020" s="26" t="n">
        <v>2403.58</v>
      </c>
      <c r="H3020" s="27" t="n">
        <v>8801</v>
      </c>
      <c r="I3020" s="25" t="s">
        <v>147</v>
      </c>
      <c r="K3020" s="25" t="n">
        <v>1986</v>
      </c>
      <c r="L3020" s="25" t="s">
        <v>160</v>
      </c>
      <c r="M3020" s="25" t="s">
        <v>149</v>
      </c>
      <c r="N3020" s="28" t="n">
        <v>3393</v>
      </c>
      <c r="O3020" s="25" t="s">
        <v>55</v>
      </c>
      <c r="P3020" s="29" t="n">
        <v>42795</v>
      </c>
      <c r="Q3020" s="29" t="n">
        <v>42897</v>
      </c>
      <c r="R3020" s="28" t="n">
        <v>0</v>
      </c>
      <c r="S3020" s="28" t="n">
        <f aca="false">IF(O3020="Won",R3020,IF(O3020="Lost",0,N3020))</f>
        <v>0</v>
      </c>
      <c r="T3020" s="30" t="n">
        <f aca="false">IF(AND(P3020&lt;&gt;"",Q3020&lt;&gt;""),Q3020-P3020,"")</f>
        <v>102</v>
      </c>
      <c r="U3020" s="30" t="str">
        <f aca="false">IF(AND(O3020="Engaging",P3020&lt;&gt;""),'Leia-me'!$B$5-P3020,"")</f>
        <v/>
      </c>
      <c r="V3020" s="25" t="str">
        <f aca="false">IF(O3020&lt;&gt;"Engaging","",IF(U3020&lt;='Leia-me'!$B$6,"Saudável",IF(U3020&lt;='Leia-me'!$B$7,"Esfriando",IF(U3020&lt;='Leia-me'!$B$8,"Última chance","Zumbi"))))</f>
        <v/>
      </c>
      <c r="W3020" s="25" t="n">
        <f aca="false">IF(O3020="Won",1,IF(O3020="Lost",0,""))</f>
        <v>0</v>
      </c>
      <c r="Y3020" s="25" t="str">
        <f aca="false">IF(E3020="","Sim","")</f>
        <v/>
      </c>
    </row>
    <row r="3021" customFormat="false" ht="15" hidden="false" customHeight="false" outlineLevel="0" collapsed="false">
      <c r="A3021" s="25" t="s">
        <v>3280</v>
      </c>
      <c r="B3021" s="25" t="s">
        <v>67</v>
      </c>
      <c r="C3021" s="25" t="s">
        <v>75</v>
      </c>
      <c r="D3021" s="25" t="s">
        <v>77</v>
      </c>
      <c r="E3021" s="25" t="s">
        <v>184</v>
      </c>
      <c r="F3021" s="25" t="s">
        <v>185</v>
      </c>
      <c r="G3021" s="26" t="n">
        <v>1520.66</v>
      </c>
      <c r="H3021" s="27" t="n">
        <v>1806</v>
      </c>
      <c r="I3021" s="25" t="s">
        <v>147</v>
      </c>
      <c r="K3021" s="25" t="n">
        <v>2005</v>
      </c>
      <c r="L3021" s="25" t="s">
        <v>186</v>
      </c>
      <c r="M3021" s="25" t="s">
        <v>171</v>
      </c>
      <c r="N3021" s="28" t="n">
        <v>550</v>
      </c>
      <c r="O3021" s="25" t="s">
        <v>55</v>
      </c>
      <c r="P3021" s="29" t="n">
        <v>42797</v>
      </c>
      <c r="Q3021" s="29" t="n">
        <v>42883</v>
      </c>
      <c r="R3021" s="28" t="n">
        <v>0</v>
      </c>
      <c r="S3021" s="28" t="n">
        <f aca="false">IF(O3021="Won",R3021,IF(O3021="Lost",0,N3021))</f>
        <v>0</v>
      </c>
      <c r="T3021" s="30" t="n">
        <f aca="false">IF(AND(P3021&lt;&gt;"",Q3021&lt;&gt;""),Q3021-P3021,"")</f>
        <v>86</v>
      </c>
      <c r="U3021" s="30" t="str">
        <f aca="false">IF(AND(O3021="Engaging",P3021&lt;&gt;""),'Leia-me'!$B$5-P3021,"")</f>
        <v/>
      </c>
      <c r="V3021" s="25" t="str">
        <f aca="false">IF(O3021&lt;&gt;"Engaging","",IF(U3021&lt;='Leia-me'!$B$6,"Saudável",IF(U3021&lt;='Leia-me'!$B$7,"Esfriando",IF(U3021&lt;='Leia-me'!$B$8,"Última chance","Zumbi"))))</f>
        <v/>
      </c>
      <c r="W3021" s="25" t="n">
        <f aca="false">IF(O3021="Won",1,IF(O3021="Lost",0,""))</f>
        <v>0</v>
      </c>
      <c r="Y3021" s="25" t="str">
        <f aca="false">IF(E3021="","Sim","")</f>
        <v/>
      </c>
    </row>
    <row r="3022" customFormat="false" ht="15" hidden="false" customHeight="false" outlineLevel="0" collapsed="false">
      <c r="A3022" s="25" t="s">
        <v>3281</v>
      </c>
      <c r="B3022" s="25" t="s">
        <v>67</v>
      </c>
      <c r="C3022" s="25" t="s">
        <v>75</v>
      </c>
      <c r="D3022" s="25" t="s">
        <v>77</v>
      </c>
      <c r="E3022" s="25" t="s">
        <v>198</v>
      </c>
      <c r="F3022" s="25" t="s">
        <v>177</v>
      </c>
      <c r="G3022" s="26" t="n">
        <v>2819.5</v>
      </c>
      <c r="H3022" s="27" t="n">
        <v>7227</v>
      </c>
      <c r="I3022" s="25" t="s">
        <v>147</v>
      </c>
      <c r="J3022" s="25" t="s">
        <v>199</v>
      </c>
      <c r="K3022" s="25" t="n">
        <v>1991</v>
      </c>
      <c r="L3022" s="25" t="s">
        <v>170</v>
      </c>
      <c r="M3022" s="25" t="s">
        <v>171</v>
      </c>
      <c r="N3022" s="28" t="n">
        <v>1096</v>
      </c>
      <c r="O3022" s="25" t="s">
        <v>54</v>
      </c>
      <c r="P3022" s="29" t="n">
        <v>42797</v>
      </c>
      <c r="Q3022" s="29" t="n">
        <v>42810</v>
      </c>
      <c r="R3022" s="28" t="n">
        <v>1062</v>
      </c>
      <c r="S3022" s="28" t="n">
        <f aca="false">IF(O3022="Won",R3022,IF(O3022="Lost",0,N3022))</f>
        <v>1062</v>
      </c>
      <c r="T3022" s="30" t="n">
        <f aca="false">IF(AND(P3022&lt;&gt;"",Q3022&lt;&gt;""),Q3022-P3022,"")</f>
        <v>13</v>
      </c>
      <c r="U3022" s="30" t="str">
        <f aca="false">IF(AND(O3022="Engaging",P3022&lt;&gt;""),'Leia-me'!$B$5-P3022,"")</f>
        <v/>
      </c>
      <c r="V3022" s="25" t="str">
        <f aca="false">IF(O3022&lt;&gt;"Engaging","",IF(U3022&lt;='Leia-me'!$B$6,"Saudável",IF(U3022&lt;='Leia-me'!$B$7,"Esfriando",IF(U3022&lt;='Leia-me'!$B$8,"Última chance","Zumbi"))))</f>
        <v/>
      </c>
      <c r="W3022" s="25" t="n">
        <f aca="false">IF(O3022="Won",1,IF(O3022="Lost",0,""))</f>
        <v>1</v>
      </c>
      <c r="Y3022" s="25" t="str">
        <f aca="false">IF(E3022="","Sim","")</f>
        <v/>
      </c>
    </row>
    <row r="3023" customFormat="false" ht="15" hidden="false" customHeight="false" outlineLevel="0" collapsed="false">
      <c r="A3023" s="25" t="s">
        <v>3282</v>
      </c>
      <c r="B3023" s="25" t="s">
        <v>67</v>
      </c>
      <c r="C3023" s="25" t="s">
        <v>75</v>
      </c>
      <c r="D3023" s="25" t="s">
        <v>77</v>
      </c>
      <c r="E3023" s="25" t="s">
        <v>176</v>
      </c>
      <c r="F3023" s="25" t="s">
        <v>177</v>
      </c>
      <c r="G3023" s="26" t="n">
        <v>1698.2</v>
      </c>
      <c r="H3023" s="27" t="n">
        <v>3798</v>
      </c>
      <c r="I3023" s="25" t="s">
        <v>147</v>
      </c>
      <c r="K3023" s="25" t="n">
        <v>1987</v>
      </c>
      <c r="L3023" s="25" t="s">
        <v>186</v>
      </c>
      <c r="M3023" s="25" t="s">
        <v>171</v>
      </c>
      <c r="N3023" s="28" t="n">
        <v>550</v>
      </c>
      <c r="O3023" s="25" t="s">
        <v>54</v>
      </c>
      <c r="P3023" s="29" t="n">
        <v>42798</v>
      </c>
      <c r="Q3023" s="29" t="n">
        <v>42820</v>
      </c>
      <c r="R3023" s="28" t="n">
        <v>579</v>
      </c>
      <c r="S3023" s="28" t="n">
        <f aca="false">IF(O3023="Won",R3023,IF(O3023="Lost",0,N3023))</f>
        <v>579</v>
      </c>
      <c r="T3023" s="30" t="n">
        <f aca="false">IF(AND(P3023&lt;&gt;"",Q3023&lt;&gt;""),Q3023-P3023,"")</f>
        <v>22</v>
      </c>
      <c r="U3023" s="30" t="str">
        <f aca="false">IF(AND(O3023="Engaging",P3023&lt;&gt;""),'Leia-me'!$B$5-P3023,"")</f>
        <v/>
      </c>
      <c r="V3023" s="25" t="str">
        <f aca="false">IF(O3023&lt;&gt;"Engaging","",IF(U3023&lt;='Leia-me'!$B$6,"Saudável",IF(U3023&lt;='Leia-me'!$B$7,"Esfriando",IF(U3023&lt;='Leia-me'!$B$8,"Última chance","Zumbi"))))</f>
        <v/>
      </c>
      <c r="W3023" s="25" t="n">
        <f aca="false">IF(O3023="Won",1,IF(O3023="Lost",0,""))</f>
        <v>1</v>
      </c>
      <c r="Y3023" s="25" t="str">
        <f aca="false">IF(E3023="","Sim","")</f>
        <v/>
      </c>
    </row>
    <row r="3024" customFormat="false" ht="15" hidden="false" customHeight="false" outlineLevel="0" collapsed="false">
      <c r="A3024" s="25" t="s">
        <v>3283</v>
      </c>
      <c r="B3024" s="25" t="s">
        <v>67</v>
      </c>
      <c r="C3024" s="25" t="s">
        <v>75</v>
      </c>
      <c r="D3024" s="25" t="s">
        <v>77</v>
      </c>
      <c r="E3024" s="25" t="s">
        <v>231</v>
      </c>
      <c r="F3024" s="25" t="s">
        <v>168</v>
      </c>
      <c r="G3024" s="26" t="n">
        <v>45.39</v>
      </c>
      <c r="H3024" s="27" t="n">
        <v>100</v>
      </c>
      <c r="I3024" s="25" t="s">
        <v>147</v>
      </c>
      <c r="J3024" s="25" t="s">
        <v>169</v>
      </c>
      <c r="K3024" s="25" t="n">
        <v>2012</v>
      </c>
      <c r="L3024" s="25" t="s">
        <v>148</v>
      </c>
      <c r="M3024" s="25" t="s">
        <v>149</v>
      </c>
      <c r="N3024" s="28" t="n">
        <v>55</v>
      </c>
      <c r="O3024" s="25" t="s">
        <v>55</v>
      </c>
      <c r="P3024" s="29" t="n">
        <v>42799</v>
      </c>
      <c r="Q3024" s="29" t="n">
        <v>42881</v>
      </c>
      <c r="R3024" s="28" t="n">
        <v>0</v>
      </c>
      <c r="S3024" s="28" t="n">
        <f aca="false">IF(O3024="Won",R3024,IF(O3024="Lost",0,N3024))</f>
        <v>0</v>
      </c>
      <c r="T3024" s="30" t="n">
        <f aca="false">IF(AND(P3024&lt;&gt;"",Q3024&lt;&gt;""),Q3024-P3024,"")</f>
        <v>82</v>
      </c>
      <c r="U3024" s="30" t="str">
        <f aca="false">IF(AND(O3024="Engaging",P3024&lt;&gt;""),'Leia-me'!$B$5-P3024,"")</f>
        <v/>
      </c>
      <c r="V3024" s="25" t="str">
        <f aca="false">IF(O3024&lt;&gt;"Engaging","",IF(U3024&lt;='Leia-me'!$B$6,"Saudável",IF(U3024&lt;='Leia-me'!$B$7,"Esfriando",IF(U3024&lt;='Leia-me'!$B$8,"Última chance","Zumbi"))))</f>
        <v/>
      </c>
      <c r="W3024" s="25" t="n">
        <f aca="false">IF(O3024="Won",1,IF(O3024="Lost",0,""))</f>
        <v>0</v>
      </c>
      <c r="Y3024" s="25" t="str">
        <f aca="false">IF(E3024="","Sim","")</f>
        <v/>
      </c>
    </row>
    <row r="3025" customFormat="false" ht="15" hidden="false" customHeight="false" outlineLevel="0" collapsed="false">
      <c r="A3025" s="25" t="s">
        <v>3284</v>
      </c>
      <c r="B3025" s="25" t="s">
        <v>67</v>
      </c>
      <c r="C3025" s="25" t="s">
        <v>75</v>
      </c>
      <c r="D3025" s="25" t="s">
        <v>77</v>
      </c>
      <c r="E3025" s="25" t="s">
        <v>180</v>
      </c>
      <c r="F3025" s="25" t="s">
        <v>146</v>
      </c>
      <c r="G3025" s="26" t="n">
        <v>3178.24</v>
      </c>
      <c r="H3025" s="27" t="n">
        <v>4540</v>
      </c>
      <c r="I3025" s="25" t="s">
        <v>147</v>
      </c>
      <c r="K3025" s="25" t="n">
        <v>2002</v>
      </c>
      <c r="L3025" s="25" t="s">
        <v>186</v>
      </c>
      <c r="M3025" s="25" t="s">
        <v>171</v>
      </c>
      <c r="N3025" s="28" t="n">
        <v>550</v>
      </c>
      <c r="O3025" s="25" t="s">
        <v>54</v>
      </c>
      <c r="P3025" s="29" t="n">
        <v>42800</v>
      </c>
      <c r="Q3025" s="29" t="n">
        <v>42897</v>
      </c>
      <c r="R3025" s="28" t="n">
        <v>545</v>
      </c>
      <c r="S3025" s="28" t="n">
        <f aca="false">IF(O3025="Won",R3025,IF(O3025="Lost",0,N3025))</f>
        <v>545</v>
      </c>
      <c r="T3025" s="30" t="n">
        <f aca="false">IF(AND(P3025&lt;&gt;"",Q3025&lt;&gt;""),Q3025-P3025,"")</f>
        <v>97</v>
      </c>
      <c r="U3025" s="30" t="str">
        <f aca="false">IF(AND(O3025="Engaging",P3025&lt;&gt;""),'Leia-me'!$B$5-P3025,"")</f>
        <v/>
      </c>
      <c r="V3025" s="25" t="str">
        <f aca="false">IF(O3025&lt;&gt;"Engaging","",IF(U3025&lt;='Leia-me'!$B$6,"Saudável",IF(U3025&lt;='Leia-me'!$B$7,"Esfriando",IF(U3025&lt;='Leia-me'!$B$8,"Última chance","Zumbi"))))</f>
        <v/>
      </c>
      <c r="W3025" s="25" t="n">
        <f aca="false">IF(O3025="Won",1,IF(O3025="Lost",0,""))</f>
        <v>1</v>
      </c>
      <c r="Y3025" s="25" t="str">
        <f aca="false">IF(E3025="","Sim","")</f>
        <v/>
      </c>
    </row>
    <row r="3026" customFormat="false" ht="15" hidden="false" customHeight="false" outlineLevel="0" collapsed="false">
      <c r="A3026" s="25" t="s">
        <v>3285</v>
      </c>
      <c r="B3026" s="25" t="s">
        <v>67</v>
      </c>
      <c r="C3026" s="25" t="s">
        <v>75</v>
      </c>
      <c r="D3026" s="25" t="s">
        <v>77</v>
      </c>
      <c r="E3026" s="25" t="s">
        <v>191</v>
      </c>
      <c r="F3026" s="25" t="s">
        <v>192</v>
      </c>
      <c r="G3026" s="26" t="n">
        <v>2714.9</v>
      </c>
      <c r="H3026" s="27" t="n">
        <v>2641</v>
      </c>
      <c r="I3026" s="25" t="s">
        <v>147</v>
      </c>
      <c r="J3026" s="25" t="s">
        <v>193</v>
      </c>
      <c r="K3026" s="25" t="n">
        <v>1998</v>
      </c>
      <c r="L3026" s="25" t="s">
        <v>148</v>
      </c>
      <c r="M3026" s="25" t="s">
        <v>149</v>
      </c>
      <c r="N3026" s="28" t="n">
        <v>55</v>
      </c>
      <c r="O3026" s="25" t="s">
        <v>54</v>
      </c>
      <c r="P3026" s="29" t="n">
        <v>42803</v>
      </c>
      <c r="Q3026" s="29" t="n">
        <v>42887</v>
      </c>
      <c r="R3026" s="28" t="n">
        <v>51</v>
      </c>
      <c r="S3026" s="28" t="n">
        <f aca="false">IF(O3026="Won",R3026,IF(O3026="Lost",0,N3026))</f>
        <v>51</v>
      </c>
      <c r="T3026" s="30" t="n">
        <f aca="false">IF(AND(P3026&lt;&gt;"",Q3026&lt;&gt;""),Q3026-P3026,"")</f>
        <v>84</v>
      </c>
      <c r="U3026" s="30" t="str">
        <f aca="false">IF(AND(O3026="Engaging",P3026&lt;&gt;""),'Leia-me'!$B$5-P3026,"")</f>
        <v/>
      </c>
      <c r="V3026" s="25" t="str">
        <f aca="false">IF(O3026&lt;&gt;"Engaging","",IF(U3026&lt;='Leia-me'!$B$6,"Saudável",IF(U3026&lt;='Leia-me'!$B$7,"Esfriando",IF(U3026&lt;='Leia-me'!$B$8,"Última chance","Zumbi"))))</f>
        <v/>
      </c>
      <c r="W3026" s="25" t="n">
        <f aca="false">IF(O3026="Won",1,IF(O3026="Lost",0,""))</f>
        <v>1</v>
      </c>
      <c r="Y3026" s="25" t="str">
        <f aca="false">IF(E3026="","Sim","")</f>
        <v/>
      </c>
    </row>
    <row r="3027" customFormat="false" ht="15" hidden="false" customHeight="false" outlineLevel="0" collapsed="false">
      <c r="A3027" s="25" t="s">
        <v>3286</v>
      </c>
      <c r="B3027" s="25" t="s">
        <v>67</v>
      </c>
      <c r="C3027" s="25" t="s">
        <v>75</v>
      </c>
      <c r="D3027" s="25" t="s">
        <v>77</v>
      </c>
      <c r="E3027" s="25" t="s">
        <v>180</v>
      </c>
      <c r="F3027" s="25" t="s">
        <v>146</v>
      </c>
      <c r="G3027" s="26" t="n">
        <v>3178.24</v>
      </c>
      <c r="H3027" s="27" t="n">
        <v>4540</v>
      </c>
      <c r="I3027" s="25" t="s">
        <v>147</v>
      </c>
      <c r="K3027" s="25" t="n">
        <v>2002</v>
      </c>
      <c r="L3027" s="25" t="s">
        <v>186</v>
      </c>
      <c r="M3027" s="25" t="s">
        <v>171</v>
      </c>
      <c r="N3027" s="28" t="n">
        <v>550</v>
      </c>
      <c r="O3027" s="25" t="s">
        <v>55</v>
      </c>
      <c r="P3027" s="29" t="n">
        <v>42808</v>
      </c>
      <c r="Q3027" s="29" t="n">
        <v>42872</v>
      </c>
      <c r="R3027" s="28" t="n">
        <v>0</v>
      </c>
      <c r="S3027" s="28" t="n">
        <f aca="false">IF(O3027="Won",R3027,IF(O3027="Lost",0,N3027))</f>
        <v>0</v>
      </c>
      <c r="T3027" s="30" t="n">
        <f aca="false">IF(AND(P3027&lt;&gt;"",Q3027&lt;&gt;""),Q3027-P3027,"")</f>
        <v>64</v>
      </c>
      <c r="U3027" s="30" t="str">
        <f aca="false">IF(AND(O3027="Engaging",P3027&lt;&gt;""),'Leia-me'!$B$5-P3027,"")</f>
        <v/>
      </c>
      <c r="V3027" s="25" t="str">
        <f aca="false">IF(O3027&lt;&gt;"Engaging","",IF(U3027&lt;='Leia-me'!$B$6,"Saudável",IF(U3027&lt;='Leia-me'!$B$7,"Esfriando",IF(U3027&lt;='Leia-me'!$B$8,"Última chance","Zumbi"))))</f>
        <v/>
      </c>
      <c r="W3027" s="25" t="n">
        <f aca="false">IF(O3027="Won",1,IF(O3027="Lost",0,""))</f>
        <v>0</v>
      </c>
      <c r="Y3027" s="25" t="str">
        <f aca="false">IF(E3027="","Sim","")</f>
        <v/>
      </c>
    </row>
    <row r="3028" customFormat="false" ht="15" hidden="false" customHeight="false" outlineLevel="0" collapsed="false">
      <c r="A3028" s="25" t="s">
        <v>3287</v>
      </c>
      <c r="B3028" s="25" t="s">
        <v>67</v>
      </c>
      <c r="C3028" s="25" t="s">
        <v>75</v>
      </c>
      <c r="D3028" s="25" t="s">
        <v>77</v>
      </c>
      <c r="E3028" s="25" t="s">
        <v>162</v>
      </c>
      <c r="F3028" s="25" t="s">
        <v>155</v>
      </c>
      <c r="G3028" s="26" t="n">
        <v>5266.09</v>
      </c>
      <c r="H3028" s="27" t="n">
        <v>8595</v>
      </c>
      <c r="I3028" s="25" t="s">
        <v>147</v>
      </c>
      <c r="J3028" s="25" t="s">
        <v>156</v>
      </c>
      <c r="K3028" s="25" t="n">
        <v>1988</v>
      </c>
      <c r="L3028" s="25" t="s">
        <v>178</v>
      </c>
      <c r="M3028" s="25" t="s">
        <v>171</v>
      </c>
      <c r="N3028" s="28" t="n">
        <v>5482</v>
      </c>
      <c r="O3028" s="25" t="s">
        <v>54</v>
      </c>
      <c r="P3028" s="29" t="n">
        <v>42812</v>
      </c>
      <c r="Q3028" s="29" t="n">
        <v>42888</v>
      </c>
      <c r="R3028" s="28" t="n">
        <v>6553</v>
      </c>
      <c r="S3028" s="28" t="n">
        <f aca="false">IF(O3028="Won",R3028,IF(O3028="Lost",0,N3028))</f>
        <v>6553</v>
      </c>
      <c r="T3028" s="30" t="n">
        <f aca="false">IF(AND(P3028&lt;&gt;"",Q3028&lt;&gt;""),Q3028-P3028,"")</f>
        <v>76</v>
      </c>
      <c r="U3028" s="30" t="str">
        <f aca="false">IF(AND(O3028="Engaging",P3028&lt;&gt;""),'Leia-me'!$B$5-P3028,"")</f>
        <v/>
      </c>
      <c r="V3028" s="25" t="str">
        <f aca="false">IF(O3028&lt;&gt;"Engaging","",IF(U3028&lt;='Leia-me'!$B$6,"Saudável",IF(U3028&lt;='Leia-me'!$B$7,"Esfriando",IF(U3028&lt;='Leia-me'!$B$8,"Última chance","Zumbi"))))</f>
        <v/>
      </c>
      <c r="W3028" s="25" t="n">
        <f aca="false">IF(O3028="Won",1,IF(O3028="Lost",0,""))</f>
        <v>1</v>
      </c>
      <c r="Y3028" s="25" t="str">
        <f aca="false">IF(E3028="","Sim","")</f>
        <v/>
      </c>
    </row>
    <row r="3029" customFormat="false" ht="15" hidden="false" customHeight="false" outlineLevel="0" collapsed="false">
      <c r="A3029" s="25" t="s">
        <v>3288</v>
      </c>
      <c r="B3029" s="25" t="s">
        <v>67</v>
      </c>
      <c r="C3029" s="25" t="s">
        <v>75</v>
      </c>
      <c r="D3029" s="25" t="s">
        <v>77</v>
      </c>
      <c r="E3029" s="25" t="s">
        <v>173</v>
      </c>
      <c r="F3029" s="25" t="s">
        <v>146</v>
      </c>
      <c r="G3029" s="26" t="n">
        <v>647.18</v>
      </c>
      <c r="H3029" s="27" t="n">
        <v>1185</v>
      </c>
      <c r="I3029" s="25" t="s">
        <v>174</v>
      </c>
      <c r="K3029" s="25" t="n">
        <v>1986</v>
      </c>
      <c r="L3029" s="25" t="s">
        <v>160</v>
      </c>
      <c r="M3029" s="25" t="s">
        <v>149</v>
      </c>
      <c r="N3029" s="28" t="n">
        <v>3393</v>
      </c>
      <c r="O3029" s="25" t="s">
        <v>54</v>
      </c>
      <c r="P3029" s="29" t="n">
        <v>42812</v>
      </c>
      <c r="Q3029" s="29" t="n">
        <v>42862</v>
      </c>
      <c r="R3029" s="28" t="n">
        <v>3542</v>
      </c>
      <c r="S3029" s="28" t="n">
        <f aca="false">IF(O3029="Won",R3029,IF(O3029="Lost",0,N3029))</f>
        <v>3542</v>
      </c>
      <c r="T3029" s="30" t="n">
        <f aca="false">IF(AND(P3029&lt;&gt;"",Q3029&lt;&gt;""),Q3029-P3029,"")</f>
        <v>50</v>
      </c>
      <c r="U3029" s="30" t="str">
        <f aca="false">IF(AND(O3029="Engaging",P3029&lt;&gt;""),'Leia-me'!$B$5-P3029,"")</f>
        <v/>
      </c>
      <c r="V3029" s="25" t="str">
        <f aca="false">IF(O3029&lt;&gt;"Engaging","",IF(U3029&lt;='Leia-me'!$B$6,"Saudável",IF(U3029&lt;='Leia-me'!$B$7,"Esfriando",IF(U3029&lt;='Leia-me'!$B$8,"Última chance","Zumbi"))))</f>
        <v/>
      </c>
      <c r="W3029" s="25" t="n">
        <f aca="false">IF(O3029="Won",1,IF(O3029="Lost",0,""))</f>
        <v>1</v>
      </c>
      <c r="Y3029" s="25" t="str">
        <f aca="false">IF(E3029="","Sim","")</f>
        <v/>
      </c>
    </row>
    <row r="3030" customFormat="false" ht="15" hidden="false" customHeight="false" outlineLevel="0" collapsed="false">
      <c r="A3030" s="25" t="s">
        <v>3289</v>
      </c>
      <c r="B3030" s="25" t="s">
        <v>67</v>
      </c>
      <c r="C3030" s="25" t="s">
        <v>75</v>
      </c>
      <c r="D3030" s="25" t="s">
        <v>77</v>
      </c>
      <c r="E3030" s="25" t="s">
        <v>162</v>
      </c>
      <c r="F3030" s="25" t="s">
        <v>155</v>
      </c>
      <c r="G3030" s="26" t="n">
        <v>5266.09</v>
      </c>
      <c r="H3030" s="27" t="n">
        <v>8595</v>
      </c>
      <c r="I3030" s="25" t="s">
        <v>147</v>
      </c>
      <c r="J3030" s="25" t="s">
        <v>156</v>
      </c>
      <c r="K3030" s="25" t="n">
        <v>1988</v>
      </c>
      <c r="L3030" s="25" t="s">
        <v>170</v>
      </c>
      <c r="M3030" s="25" t="s">
        <v>171</v>
      </c>
      <c r="N3030" s="28" t="n">
        <v>1096</v>
      </c>
      <c r="O3030" s="25" t="s">
        <v>54</v>
      </c>
      <c r="P3030" s="29" t="n">
        <v>42818</v>
      </c>
      <c r="Q3030" s="29" t="n">
        <v>42916</v>
      </c>
      <c r="R3030" s="28" t="n">
        <v>1185</v>
      </c>
      <c r="S3030" s="28" t="n">
        <f aca="false">IF(O3030="Won",R3030,IF(O3030="Lost",0,N3030))</f>
        <v>1185</v>
      </c>
      <c r="T3030" s="30" t="n">
        <f aca="false">IF(AND(P3030&lt;&gt;"",Q3030&lt;&gt;""),Q3030-P3030,"")</f>
        <v>98</v>
      </c>
      <c r="U3030" s="30" t="str">
        <f aca="false">IF(AND(O3030="Engaging",P3030&lt;&gt;""),'Leia-me'!$B$5-P3030,"")</f>
        <v/>
      </c>
      <c r="V3030" s="25" t="str">
        <f aca="false">IF(O3030&lt;&gt;"Engaging","",IF(U3030&lt;='Leia-me'!$B$6,"Saudável",IF(U3030&lt;='Leia-me'!$B$7,"Esfriando",IF(U3030&lt;='Leia-me'!$B$8,"Última chance","Zumbi"))))</f>
        <v/>
      </c>
      <c r="W3030" s="25" t="n">
        <f aca="false">IF(O3030="Won",1,IF(O3030="Lost",0,""))</f>
        <v>1</v>
      </c>
      <c r="Y3030" s="25" t="str">
        <f aca="false">IF(E3030="","Sim","")</f>
        <v/>
      </c>
    </row>
    <row r="3031" customFormat="false" ht="15" hidden="false" customHeight="false" outlineLevel="0" collapsed="false">
      <c r="A3031" s="25" t="s">
        <v>3290</v>
      </c>
      <c r="B3031" s="25" t="s">
        <v>67</v>
      </c>
      <c r="C3031" s="25" t="s">
        <v>75</v>
      </c>
      <c r="D3031" s="25" t="s">
        <v>77</v>
      </c>
      <c r="E3031" s="25" t="s">
        <v>215</v>
      </c>
      <c r="F3031" s="25" t="s">
        <v>177</v>
      </c>
      <c r="G3031" s="26" t="n">
        <v>1102.43</v>
      </c>
      <c r="H3031" s="27" t="n">
        <v>1759</v>
      </c>
      <c r="I3031" s="25" t="s">
        <v>147</v>
      </c>
      <c r="K3031" s="25" t="n">
        <v>2006</v>
      </c>
      <c r="L3031" s="25" t="s">
        <v>148</v>
      </c>
      <c r="M3031" s="25" t="s">
        <v>149</v>
      </c>
      <c r="N3031" s="28" t="n">
        <v>55</v>
      </c>
      <c r="O3031" s="25" t="s">
        <v>54</v>
      </c>
      <c r="P3031" s="29" t="n">
        <v>42818</v>
      </c>
      <c r="Q3031" s="29" t="n">
        <v>42820</v>
      </c>
      <c r="R3031" s="28" t="n">
        <v>48</v>
      </c>
      <c r="S3031" s="28" t="n">
        <f aca="false">IF(O3031="Won",R3031,IF(O3031="Lost",0,N3031))</f>
        <v>48</v>
      </c>
      <c r="T3031" s="30" t="n">
        <f aca="false">IF(AND(P3031&lt;&gt;"",Q3031&lt;&gt;""),Q3031-P3031,"")</f>
        <v>2</v>
      </c>
      <c r="U3031" s="30" t="str">
        <f aca="false">IF(AND(O3031="Engaging",P3031&lt;&gt;""),'Leia-me'!$B$5-P3031,"")</f>
        <v/>
      </c>
      <c r="V3031" s="25" t="str">
        <f aca="false">IF(O3031&lt;&gt;"Engaging","",IF(U3031&lt;='Leia-me'!$B$6,"Saudável",IF(U3031&lt;='Leia-me'!$B$7,"Esfriando",IF(U3031&lt;='Leia-me'!$B$8,"Última chance","Zumbi"))))</f>
        <v/>
      </c>
      <c r="W3031" s="25" t="n">
        <f aca="false">IF(O3031="Won",1,IF(O3031="Lost",0,""))</f>
        <v>1</v>
      </c>
      <c r="Y3031" s="25" t="str">
        <f aca="false">IF(E3031="","Sim","")</f>
        <v/>
      </c>
    </row>
    <row r="3032" customFormat="false" ht="15" hidden="false" customHeight="false" outlineLevel="0" collapsed="false">
      <c r="A3032" s="25" t="s">
        <v>3291</v>
      </c>
      <c r="B3032" s="25" t="s">
        <v>67</v>
      </c>
      <c r="C3032" s="25" t="s">
        <v>75</v>
      </c>
      <c r="D3032" s="25" t="s">
        <v>77</v>
      </c>
      <c r="E3032" s="25" t="s">
        <v>231</v>
      </c>
      <c r="F3032" s="25" t="s">
        <v>168</v>
      </c>
      <c r="G3032" s="26" t="n">
        <v>45.39</v>
      </c>
      <c r="H3032" s="27" t="n">
        <v>100</v>
      </c>
      <c r="I3032" s="25" t="s">
        <v>147</v>
      </c>
      <c r="J3032" s="25" t="s">
        <v>169</v>
      </c>
      <c r="K3032" s="25" t="n">
        <v>2012</v>
      </c>
      <c r="L3032" s="25" t="s">
        <v>148</v>
      </c>
      <c r="M3032" s="25" t="s">
        <v>149</v>
      </c>
      <c r="N3032" s="28" t="n">
        <v>55</v>
      </c>
      <c r="O3032" s="25" t="s">
        <v>54</v>
      </c>
      <c r="P3032" s="29" t="n">
        <v>42819</v>
      </c>
      <c r="Q3032" s="29" t="n">
        <v>42905</v>
      </c>
      <c r="R3032" s="28" t="n">
        <v>54</v>
      </c>
      <c r="S3032" s="28" t="n">
        <f aca="false">IF(O3032="Won",R3032,IF(O3032="Lost",0,N3032))</f>
        <v>54</v>
      </c>
      <c r="T3032" s="30" t="n">
        <f aca="false">IF(AND(P3032&lt;&gt;"",Q3032&lt;&gt;""),Q3032-P3032,"")</f>
        <v>86</v>
      </c>
      <c r="U3032" s="30" t="str">
        <f aca="false">IF(AND(O3032="Engaging",P3032&lt;&gt;""),'Leia-me'!$B$5-P3032,"")</f>
        <v/>
      </c>
      <c r="V3032" s="25" t="str">
        <f aca="false">IF(O3032&lt;&gt;"Engaging","",IF(U3032&lt;='Leia-me'!$B$6,"Saudável",IF(U3032&lt;='Leia-me'!$B$7,"Esfriando",IF(U3032&lt;='Leia-me'!$B$8,"Última chance","Zumbi"))))</f>
        <v/>
      </c>
      <c r="W3032" s="25" t="n">
        <f aca="false">IF(O3032="Won",1,IF(O3032="Lost",0,""))</f>
        <v>1</v>
      </c>
      <c r="Y3032" s="25" t="str">
        <f aca="false">IF(E3032="","Sim","")</f>
        <v/>
      </c>
    </row>
    <row r="3033" customFormat="false" ht="15" hidden="false" customHeight="false" outlineLevel="0" collapsed="false">
      <c r="A3033" s="25" t="s">
        <v>3292</v>
      </c>
      <c r="B3033" s="25" t="s">
        <v>67</v>
      </c>
      <c r="C3033" s="25" t="s">
        <v>75</v>
      </c>
      <c r="D3033" s="25" t="s">
        <v>77</v>
      </c>
      <c r="E3033" s="25" t="s">
        <v>225</v>
      </c>
      <c r="F3033" s="25" t="s">
        <v>211</v>
      </c>
      <c r="G3033" s="26" t="n">
        <v>1376.8</v>
      </c>
      <c r="H3033" s="27" t="n">
        <v>1165</v>
      </c>
      <c r="I3033" s="25" t="s">
        <v>226</v>
      </c>
      <c r="K3033" s="25" t="n">
        <v>1988</v>
      </c>
      <c r="L3033" s="25" t="s">
        <v>160</v>
      </c>
      <c r="M3033" s="25" t="s">
        <v>149</v>
      </c>
      <c r="N3033" s="28" t="n">
        <v>3393</v>
      </c>
      <c r="O3033" s="25" t="s">
        <v>55</v>
      </c>
      <c r="P3033" s="29" t="n">
        <v>42820</v>
      </c>
      <c r="Q3033" s="29" t="n">
        <v>42828</v>
      </c>
      <c r="R3033" s="28" t="n">
        <v>0</v>
      </c>
      <c r="S3033" s="28" t="n">
        <f aca="false">IF(O3033="Won",R3033,IF(O3033="Lost",0,N3033))</f>
        <v>0</v>
      </c>
      <c r="T3033" s="30" t="n">
        <f aca="false">IF(AND(P3033&lt;&gt;"",Q3033&lt;&gt;""),Q3033-P3033,"")</f>
        <v>8</v>
      </c>
      <c r="U3033" s="30" t="str">
        <f aca="false">IF(AND(O3033="Engaging",P3033&lt;&gt;""),'Leia-me'!$B$5-P3033,"")</f>
        <v/>
      </c>
      <c r="V3033" s="25" t="str">
        <f aca="false">IF(O3033&lt;&gt;"Engaging","",IF(U3033&lt;='Leia-me'!$B$6,"Saudável",IF(U3033&lt;='Leia-me'!$B$7,"Esfriando",IF(U3033&lt;='Leia-me'!$B$8,"Última chance","Zumbi"))))</f>
        <v/>
      </c>
      <c r="W3033" s="25" t="n">
        <f aca="false">IF(O3033="Won",1,IF(O3033="Lost",0,""))</f>
        <v>0</v>
      </c>
      <c r="Y3033" s="25" t="str">
        <f aca="false">IF(E3033="","Sim","")</f>
        <v/>
      </c>
    </row>
    <row r="3034" customFormat="false" ht="15" hidden="false" customHeight="false" outlineLevel="0" collapsed="false">
      <c r="A3034" s="25" t="s">
        <v>3293</v>
      </c>
      <c r="B3034" s="25" t="s">
        <v>67</v>
      </c>
      <c r="C3034" s="25" t="s">
        <v>75</v>
      </c>
      <c r="D3034" s="25" t="s">
        <v>77</v>
      </c>
      <c r="E3034" s="25" t="s">
        <v>207</v>
      </c>
      <c r="F3034" s="25" t="s">
        <v>168</v>
      </c>
      <c r="G3034" s="26" t="n">
        <v>375.43</v>
      </c>
      <c r="H3034" s="27" t="n">
        <v>1190</v>
      </c>
      <c r="I3034" s="25" t="s">
        <v>147</v>
      </c>
      <c r="K3034" s="25" t="n">
        <v>1985</v>
      </c>
      <c r="L3034" s="25" t="s">
        <v>186</v>
      </c>
      <c r="M3034" s="25" t="s">
        <v>171</v>
      </c>
      <c r="N3034" s="28" t="n">
        <v>550</v>
      </c>
      <c r="O3034" s="25" t="s">
        <v>54</v>
      </c>
      <c r="P3034" s="29" t="n">
        <v>42823</v>
      </c>
      <c r="Q3034" s="29" t="n">
        <v>42888</v>
      </c>
      <c r="R3034" s="28" t="n">
        <v>490</v>
      </c>
      <c r="S3034" s="28" t="n">
        <f aca="false">IF(O3034="Won",R3034,IF(O3034="Lost",0,N3034))</f>
        <v>490</v>
      </c>
      <c r="T3034" s="30" t="n">
        <f aca="false">IF(AND(P3034&lt;&gt;"",Q3034&lt;&gt;""),Q3034-P3034,"")</f>
        <v>65</v>
      </c>
      <c r="U3034" s="30" t="str">
        <f aca="false">IF(AND(O3034="Engaging",P3034&lt;&gt;""),'Leia-me'!$B$5-P3034,"")</f>
        <v/>
      </c>
      <c r="V3034" s="25" t="str">
        <f aca="false">IF(O3034&lt;&gt;"Engaging","",IF(U3034&lt;='Leia-me'!$B$6,"Saudável",IF(U3034&lt;='Leia-me'!$B$7,"Esfriando",IF(U3034&lt;='Leia-me'!$B$8,"Última chance","Zumbi"))))</f>
        <v/>
      </c>
      <c r="W3034" s="25" t="n">
        <f aca="false">IF(O3034="Won",1,IF(O3034="Lost",0,""))</f>
        <v>1</v>
      </c>
      <c r="Y3034" s="25" t="str">
        <f aca="false">IF(E3034="","Sim","")</f>
        <v/>
      </c>
    </row>
    <row r="3035" customFormat="false" ht="15" hidden="false" customHeight="false" outlineLevel="0" collapsed="false">
      <c r="A3035" s="25" t="s">
        <v>3294</v>
      </c>
      <c r="B3035" s="25" t="s">
        <v>67</v>
      </c>
      <c r="C3035" s="25" t="s">
        <v>75</v>
      </c>
      <c r="D3035" s="25" t="s">
        <v>77</v>
      </c>
      <c r="E3035" s="25" t="s">
        <v>158</v>
      </c>
      <c r="F3035" s="25" t="s">
        <v>159</v>
      </c>
      <c r="G3035" s="26" t="n">
        <v>291.27</v>
      </c>
      <c r="H3035" s="27" t="n">
        <v>586</v>
      </c>
      <c r="I3035" s="25" t="s">
        <v>147</v>
      </c>
      <c r="K3035" s="25" t="n">
        <v>1997</v>
      </c>
      <c r="L3035" s="25" t="s">
        <v>1834</v>
      </c>
      <c r="M3035" s="25" t="s">
        <v>171</v>
      </c>
      <c r="N3035" s="28" t="n">
        <v>4821</v>
      </c>
      <c r="O3035" s="25" t="s">
        <v>55</v>
      </c>
      <c r="P3035" s="29" t="n">
        <v>42824</v>
      </c>
      <c r="Q3035" s="29" t="n">
        <v>42831</v>
      </c>
      <c r="R3035" s="28" t="n">
        <v>0</v>
      </c>
      <c r="S3035" s="28" t="n">
        <f aca="false">IF(O3035="Won",R3035,IF(O3035="Lost",0,N3035))</f>
        <v>0</v>
      </c>
      <c r="T3035" s="30" t="n">
        <f aca="false">IF(AND(P3035&lt;&gt;"",Q3035&lt;&gt;""),Q3035-P3035,"")</f>
        <v>7</v>
      </c>
      <c r="U3035" s="30" t="str">
        <f aca="false">IF(AND(O3035="Engaging",P3035&lt;&gt;""),'Leia-me'!$B$5-P3035,"")</f>
        <v/>
      </c>
      <c r="V3035" s="25" t="str">
        <f aca="false">IF(O3035&lt;&gt;"Engaging","",IF(U3035&lt;='Leia-me'!$B$6,"Saudável",IF(U3035&lt;='Leia-me'!$B$7,"Esfriando",IF(U3035&lt;='Leia-me'!$B$8,"Última chance","Zumbi"))))</f>
        <v/>
      </c>
      <c r="W3035" s="25" t="n">
        <f aca="false">IF(O3035="Won",1,IF(O3035="Lost",0,""))</f>
        <v>0</v>
      </c>
      <c r="X3035" s="25" t="s">
        <v>1835</v>
      </c>
      <c r="Y3035" s="25" t="str">
        <f aca="false">IF(E3035="","Sim","")</f>
        <v/>
      </c>
    </row>
    <row r="3036" customFormat="false" ht="15" hidden="false" customHeight="false" outlineLevel="0" collapsed="false">
      <c r="A3036" s="25" t="s">
        <v>3295</v>
      </c>
      <c r="B3036" s="25" t="s">
        <v>67</v>
      </c>
      <c r="C3036" s="25" t="s">
        <v>75</v>
      </c>
      <c r="D3036" s="25" t="s">
        <v>77</v>
      </c>
      <c r="E3036" s="25" t="s">
        <v>188</v>
      </c>
      <c r="F3036" s="25" t="s">
        <v>185</v>
      </c>
      <c r="G3036" s="26" t="n">
        <v>1008.06</v>
      </c>
      <c r="H3036" s="27" t="n">
        <v>1238</v>
      </c>
      <c r="I3036" s="25" t="s">
        <v>147</v>
      </c>
      <c r="K3036" s="25" t="n">
        <v>1983</v>
      </c>
      <c r="L3036" s="25" t="s">
        <v>160</v>
      </c>
      <c r="M3036" s="25" t="s">
        <v>149</v>
      </c>
      <c r="N3036" s="28" t="n">
        <v>3393</v>
      </c>
      <c r="O3036" s="25" t="s">
        <v>55</v>
      </c>
      <c r="P3036" s="29" t="n">
        <v>42826</v>
      </c>
      <c r="Q3036" s="29" t="n">
        <v>42835</v>
      </c>
      <c r="R3036" s="28" t="n">
        <v>0</v>
      </c>
      <c r="S3036" s="28" t="n">
        <f aca="false">IF(O3036="Won",R3036,IF(O3036="Lost",0,N3036))</f>
        <v>0</v>
      </c>
      <c r="T3036" s="30" t="n">
        <f aca="false">IF(AND(P3036&lt;&gt;"",Q3036&lt;&gt;""),Q3036-P3036,"")</f>
        <v>9</v>
      </c>
      <c r="U3036" s="30" t="str">
        <f aca="false">IF(AND(O3036="Engaging",P3036&lt;&gt;""),'Leia-me'!$B$5-P3036,"")</f>
        <v/>
      </c>
      <c r="V3036" s="25" t="str">
        <f aca="false">IF(O3036&lt;&gt;"Engaging","",IF(U3036&lt;='Leia-me'!$B$6,"Saudável",IF(U3036&lt;='Leia-me'!$B$7,"Esfriando",IF(U3036&lt;='Leia-me'!$B$8,"Última chance","Zumbi"))))</f>
        <v/>
      </c>
      <c r="W3036" s="25" t="n">
        <f aca="false">IF(O3036="Won",1,IF(O3036="Lost",0,""))</f>
        <v>0</v>
      </c>
      <c r="Y3036" s="25" t="str">
        <f aca="false">IF(E3036="","Sim","")</f>
        <v/>
      </c>
    </row>
    <row r="3037" customFormat="false" ht="15" hidden="false" customHeight="false" outlineLevel="0" collapsed="false">
      <c r="A3037" s="25" t="s">
        <v>3296</v>
      </c>
      <c r="B3037" s="25" t="s">
        <v>67</v>
      </c>
      <c r="C3037" s="25" t="s">
        <v>75</v>
      </c>
      <c r="D3037" s="25" t="s">
        <v>77</v>
      </c>
      <c r="E3037" s="25" t="s">
        <v>198</v>
      </c>
      <c r="F3037" s="25" t="s">
        <v>177</v>
      </c>
      <c r="G3037" s="26" t="n">
        <v>2819.5</v>
      </c>
      <c r="H3037" s="27" t="n">
        <v>7227</v>
      </c>
      <c r="I3037" s="25" t="s">
        <v>147</v>
      </c>
      <c r="J3037" s="25" t="s">
        <v>199</v>
      </c>
      <c r="K3037" s="25" t="n">
        <v>1991</v>
      </c>
      <c r="L3037" s="25" t="s">
        <v>170</v>
      </c>
      <c r="M3037" s="25" t="s">
        <v>171</v>
      </c>
      <c r="N3037" s="28" t="n">
        <v>1096</v>
      </c>
      <c r="O3037" s="25" t="s">
        <v>54</v>
      </c>
      <c r="P3037" s="29" t="n">
        <v>42827</v>
      </c>
      <c r="Q3037" s="29" t="n">
        <v>42836</v>
      </c>
      <c r="R3037" s="28" t="n">
        <v>949</v>
      </c>
      <c r="S3037" s="28" t="n">
        <f aca="false">IF(O3037="Won",R3037,IF(O3037="Lost",0,N3037))</f>
        <v>949</v>
      </c>
      <c r="T3037" s="30" t="n">
        <f aca="false">IF(AND(P3037&lt;&gt;"",Q3037&lt;&gt;""),Q3037-P3037,"")</f>
        <v>9</v>
      </c>
      <c r="U3037" s="30" t="str">
        <f aca="false">IF(AND(O3037="Engaging",P3037&lt;&gt;""),'Leia-me'!$B$5-P3037,"")</f>
        <v/>
      </c>
      <c r="V3037" s="25" t="str">
        <f aca="false">IF(O3037&lt;&gt;"Engaging","",IF(U3037&lt;='Leia-me'!$B$6,"Saudável",IF(U3037&lt;='Leia-me'!$B$7,"Esfriando",IF(U3037&lt;='Leia-me'!$B$8,"Última chance","Zumbi"))))</f>
        <v/>
      </c>
      <c r="W3037" s="25" t="n">
        <f aca="false">IF(O3037="Won",1,IF(O3037="Lost",0,""))</f>
        <v>1</v>
      </c>
      <c r="Y3037" s="25" t="str">
        <f aca="false">IF(E3037="","Sim","")</f>
        <v/>
      </c>
    </row>
    <row r="3038" customFormat="false" ht="15" hidden="false" customHeight="false" outlineLevel="0" collapsed="false">
      <c r="A3038" s="25" t="s">
        <v>3297</v>
      </c>
      <c r="B3038" s="25" t="s">
        <v>67</v>
      </c>
      <c r="C3038" s="25" t="s">
        <v>75</v>
      </c>
      <c r="D3038" s="25" t="s">
        <v>77</v>
      </c>
      <c r="E3038" s="25" t="s">
        <v>154</v>
      </c>
      <c r="F3038" s="25" t="s">
        <v>155</v>
      </c>
      <c r="G3038" s="26" t="n">
        <v>86.68</v>
      </c>
      <c r="H3038" s="27" t="n">
        <v>187</v>
      </c>
      <c r="I3038" s="25" t="s">
        <v>147</v>
      </c>
      <c r="J3038" s="25" t="s">
        <v>156</v>
      </c>
      <c r="K3038" s="25" t="n">
        <v>2007</v>
      </c>
      <c r="L3038" s="25" t="s">
        <v>160</v>
      </c>
      <c r="M3038" s="25" t="s">
        <v>149</v>
      </c>
      <c r="N3038" s="28" t="n">
        <v>3393</v>
      </c>
      <c r="O3038" s="25" t="s">
        <v>54</v>
      </c>
      <c r="P3038" s="29" t="n">
        <v>42829</v>
      </c>
      <c r="Q3038" s="29" t="n">
        <v>42891</v>
      </c>
      <c r="R3038" s="28" t="n">
        <v>3011</v>
      </c>
      <c r="S3038" s="28" t="n">
        <f aca="false">IF(O3038="Won",R3038,IF(O3038="Lost",0,N3038))</f>
        <v>3011</v>
      </c>
      <c r="T3038" s="30" t="n">
        <f aca="false">IF(AND(P3038&lt;&gt;"",Q3038&lt;&gt;""),Q3038-P3038,"")</f>
        <v>62</v>
      </c>
      <c r="U3038" s="30" t="str">
        <f aca="false">IF(AND(O3038="Engaging",P3038&lt;&gt;""),'Leia-me'!$B$5-P3038,"")</f>
        <v/>
      </c>
      <c r="V3038" s="25" t="str">
        <f aca="false">IF(O3038&lt;&gt;"Engaging","",IF(U3038&lt;='Leia-me'!$B$6,"Saudável",IF(U3038&lt;='Leia-me'!$B$7,"Esfriando",IF(U3038&lt;='Leia-me'!$B$8,"Última chance","Zumbi"))))</f>
        <v/>
      </c>
      <c r="W3038" s="25" t="n">
        <f aca="false">IF(O3038="Won",1,IF(O3038="Lost",0,""))</f>
        <v>1</v>
      </c>
      <c r="Y3038" s="25" t="str">
        <f aca="false">IF(E3038="","Sim","")</f>
        <v/>
      </c>
    </row>
    <row r="3039" customFormat="false" ht="15" hidden="false" customHeight="false" outlineLevel="0" collapsed="false">
      <c r="A3039" s="25" t="s">
        <v>3298</v>
      </c>
      <c r="B3039" s="25" t="s">
        <v>67</v>
      </c>
      <c r="C3039" s="25" t="s">
        <v>75</v>
      </c>
      <c r="D3039" s="25" t="s">
        <v>77</v>
      </c>
      <c r="E3039" s="25" t="s">
        <v>169</v>
      </c>
      <c r="F3039" s="25" t="s">
        <v>168</v>
      </c>
      <c r="G3039" s="26" t="n">
        <v>2403.58</v>
      </c>
      <c r="H3039" s="27" t="n">
        <v>8801</v>
      </c>
      <c r="I3039" s="25" t="s">
        <v>147</v>
      </c>
      <c r="K3039" s="25" t="n">
        <v>1986</v>
      </c>
      <c r="L3039" s="25" t="s">
        <v>170</v>
      </c>
      <c r="M3039" s="25" t="s">
        <v>171</v>
      </c>
      <c r="N3039" s="28" t="n">
        <v>1096</v>
      </c>
      <c r="O3039" s="25" t="s">
        <v>54</v>
      </c>
      <c r="P3039" s="29" t="n">
        <v>42834</v>
      </c>
      <c r="Q3039" s="29" t="n">
        <v>42835</v>
      </c>
      <c r="R3039" s="28" t="n">
        <v>1204</v>
      </c>
      <c r="S3039" s="28" t="n">
        <f aca="false">IF(O3039="Won",R3039,IF(O3039="Lost",0,N3039))</f>
        <v>1204</v>
      </c>
      <c r="T3039" s="30" t="n">
        <f aca="false">IF(AND(P3039&lt;&gt;"",Q3039&lt;&gt;""),Q3039-P3039,"")</f>
        <v>1</v>
      </c>
      <c r="U3039" s="30" t="str">
        <f aca="false">IF(AND(O3039="Engaging",P3039&lt;&gt;""),'Leia-me'!$B$5-P3039,"")</f>
        <v/>
      </c>
      <c r="V3039" s="25" t="str">
        <f aca="false">IF(O3039&lt;&gt;"Engaging","",IF(U3039&lt;='Leia-me'!$B$6,"Saudável",IF(U3039&lt;='Leia-me'!$B$7,"Esfriando",IF(U3039&lt;='Leia-me'!$B$8,"Última chance","Zumbi"))))</f>
        <v/>
      </c>
      <c r="W3039" s="25" t="n">
        <f aca="false">IF(O3039="Won",1,IF(O3039="Lost",0,""))</f>
        <v>1</v>
      </c>
      <c r="Y3039" s="25" t="str">
        <f aca="false">IF(E3039="","Sim","")</f>
        <v/>
      </c>
    </row>
    <row r="3040" customFormat="false" ht="15" hidden="false" customHeight="false" outlineLevel="0" collapsed="false">
      <c r="A3040" s="25" t="s">
        <v>3299</v>
      </c>
      <c r="B3040" s="25" t="s">
        <v>67</v>
      </c>
      <c r="C3040" s="25" t="s">
        <v>75</v>
      </c>
      <c r="D3040" s="25" t="s">
        <v>77</v>
      </c>
      <c r="E3040" s="25" t="s">
        <v>218</v>
      </c>
      <c r="F3040" s="25" t="s">
        <v>146</v>
      </c>
      <c r="G3040" s="26" t="n">
        <v>4.54</v>
      </c>
      <c r="H3040" s="27" t="n">
        <v>9</v>
      </c>
      <c r="I3040" s="25" t="s">
        <v>147</v>
      </c>
      <c r="K3040" s="25" t="n">
        <v>2017</v>
      </c>
      <c r="L3040" s="25" t="s">
        <v>186</v>
      </c>
      <c r="M3040" s="25" t="s">
        <v>171</v>
      </c>
      <c r="N3040" s="28" t="n">
        <v>550</v>
      </c>
      <c r="O3040" s="25" t="s">
        <v>55</v>
      </c>
      <c r="P3040" s="29" t="n">
        <v>42835</v>
      </c>
      <c r="Q3040" s="29" t="n">
        <v>42846</v>
      </c>
      <c r="R3040" s="28" t="n">
        <v>0</v>
      </c>
      <c r="S3040" s="28" t="n">
        <f aca="false">IF(O3040="Won",R3040,IF(O3040="Lost",0,N3040))</f>
        <v>0</v>
      </c>
      <c r="T3040" s="30" t="n">
        <f aca="false">IF(AND(P3040&lt;&gt;"",Q3040&lt;&gt;""),Q3040-P3040,"")</f>
        <v>11</v>
      </c>
      <c r="U3040" s="30" t="str">
        <f aca="false">IF(AND(O3040="Engaging",P3040&lt;&gt;""),'Leia-me'!$B$5-P3040,"")</f>
        <v/>
      </c>
      <c r="V3040" s="25" t="str">
        <f aca="false">IF(O3040&lt;&gt;"Engaging","",IF(U3040&lt;='Leia-me'!$B$6,"Saudável",IF(U3040&lt;='Leia-me'!$B$7,"Esfriando",IF(U3040&lt;='Leia-me'!$B$8,"Última chance","Zumbi"))))</f>
        <v/>
      </c>
      <c r="W3040" s="25" t="n">
        <f aca="false">IF(O3040="Won",1,IF(O3040="Lost",0,""))</f>
        <v>0</v>
      </c>
      <c r="Y3040" s="25" t="str">
        <f aca="false">IF(E3040="","Sim","")</f>
        <v/>
      </c>
    </row>
    <row r="3041" customFormat="false" ht="15" hidden="false" customHeight="false" outlineLevel="0" collapsed="false">
      <c r="A3041" s="25" t="s">
        <v>3300</v>
      </c>
      <c r="B3041" s="25" t="s">
        <v>67</v>
      </c>
      <c r="C3041" s="25" t="s">
        <v>75</v>
      </c>
      <c r="D3041" s="25" t="s">
        <v>77</v>
      </c>
      <c r="E3041" s="25" t="s">
        <v>245</v>
      </c>
      <c r="F3041" s="25" t="s">
        <v>185</v>
      </c>
      <c r="G3041" s="26" t="n">
        <v>2938.67</v>
      </c>
      <c r="H3041" s="27" t="n">
        <v>8775</v>
      </c>
      <c r="I3041" s="25" t="s">
        <v>246</v>
      </c>
      <c r="K3041" s="25" t="n">
        <v>1987</v>
      </c>
      <c r="L3041" s="25" t="s">
        <v>1834</v>
      </c>
      <c r="M3041" s="25" t="s">
        <v>171</v>
      </c>
      <c r="N3041" s="28" t="n">
        <v>4821</v>
      </c>
      <c r="O3041" s="25" t="s">
        <v>54</v>
      </c>
      <c r="P3041" s="29" t="n">
        <v>42835</v>
      </c>
      <c r="Q3041" s="29" t="n">
        <v>42895</v>
      </c>
      <c r="R3041" s="28" t="n">
        <v>4413</v>
      </c>
      <c r="S3041" s="28" t="n">
        <f aca="false">IF(O3041="Won",R3041,IF(O3041="Lost",0,N3041))</f>
        <v>4413</v>
      </c>
      <c r="T3041" s="30" t="n">
        <f aca="false">IF(AND(P3041&lt;&gt;"",Q3041&lt;&gt;""),Q3041-P3041,"")</f>
        <v>60</v>
      </c>
      <c r="U3041" s="30" t="str">
        <f aca="false">IF(AND(O3041="Engaging",P3041&lt;&gt;""),'Leia-me'!$B$5-P3041,"")</f>
        <v/>
      </c>
      <c r="V3041" s="25" t="str">
        <f aca="false">IF(O3041&lt;&gt;"Engaging","",IF(U3041&lt;='Leia-me'!$B$6,"Saudável",IF(U3041&lt;='Leia-me'!$B$7,"Esfriando",IF(U3041&lt;='Leia-me'!$B$8,"Última chance","Zumbi"))))</f>
        <v/>
      </c>
      <c r="W3041" s="25" t="n">
        <f aca="false">IF(O3041="Won",1,IF(O3041="Lost",0,""))</f>
        <v>1</v>
      </c>
      <c r="X3041" s="25" t="s">
        <v>1835</v>
      </c>
      <c r="Y3041" s="25" t="str">
        <f aca="false">IF(E3041="","Sim","")</f>
        <v/>
      </c>
    </row>
    <row r="3042" customFormat="false" ht="15" hidden="false" customHeight="false" outlineLevel="0" collapsed="false">
      <c r="A3042" s="25" t="s">
        <v>3301</v>
      </c>
      <c r="B3042" s="25" t="s">
        <v>67</v>
      </c>
      <c r="C3042" s="25" t="s">
        <v>75</v>
      </c>
      <c r="D3042" s="25" t="s">
        <v>77</v>
      </c>
      <c r="E3042" s="25" t="s">
        <v>191</v>
      </c>
      <c r="F3042" s="25" t="s">
        <v>192</v>
      </c>
      <c r="G3042" s="26" t="n">
        <v>2714.9</v>
      </c>
      <c r="H3042" s="27" t="n">
        <v>2641</v>
      </c>
      <c r="I3042" s="25" t="s">
        <v>147</v>
      </c>
      <c r="J3042" s="25" t="s">
        <v>193</v>
      </c>
      <c r="K3042" s="25" t="n">
        <v>1998</v>
      </c>
      <c r="L3042" s="25" t="s">
        <v>170</v>
      </c>
      <c r="M3042" s="25" t="s">
        <v>171</v>
      </c>
      <c r="N3042" s="28" t="n">
        <v>1096</v>
      </c>
      <c r="O3042" s="25" t="s">
        <v>55</v>
      </c>
      <c r="P3042" s="29" t="n">
        <v>42837</v>
      </c>
      <c r="Q3042" s="29" t="n">
        <v>42838</v>
      </c>
      <c r="R3042" s="28" t="n">
        <v>0</v>
      </c>
      <c r="S3042" s="28" t="n">
        <f aca="false">IF(O3042="Won",R3042,IF(O3042="Lost",0,N3042))</f>
        <v>0</v>
      </c>
      <c r="T3042" s="30" t="n">
        <f aca="false">IF(AND(P3042&lt;&gt;"",Q3042&lt;&gt;""),Q3042-P3042,"")</f>
        <v>1</v>
      </c>
      <c r="U3042" s="30" t="str">
        <f aca="false">IF(AND(O3042="Engaging",P3042&lt;&gt;""),'Leia-me'!$B$5-P3042,"")</f>
        <v/>
      </c>
      <c r="V3042" s="25" t="str">
        <f aca="false">IF(O3042&lt;&gt;"Engaging","",IF(U3042&lt;='Leia-me'!$B$6,"Saudável",IF(U3042&lt;='Leia-me'!$B$7,"Esfriando",IF(U3042&lt;='Leia-me'!$B$8,"Última chance","Zumbi"))))</f>
        <v/>
      </c>
      <c r="W3042" s="25" t="n">
        <f aca="false">IF(O3042="Won",1,IF(O3042="Lost",0,""))</f>
        <v>0</v>
      </c>
      <c r="Y3042" s="25" t="str">
        <f aca="false">IF(E3042="","Sim","")</f>
        <v/>
      </c>
    </row>
    <row r="3043" customFormat="false" ht="15" hidden="false" customHeight="false" outlineLevel="0" collapsed="false">
      <c r="A3043" s="25" t="s">
        <v>3302</v>
      </c>
      <c r="B3043" s="25" t="s">
        <v>67</v>
      </c>
      <c r="C3043" s="25" t="s">
        <v>75</v>
      </c>
      <c r="D3043" s="25" t="s">
        <v>77</v>
      </c>
      <c r="E3043" s="25" t="s">
        <v>195</v>
      </c>
      <c r="F3043" s="25" t="s">
        <v>185</v>
      </c>
      <c r="G3043" s="26" t="n">
        <v>8170.38</v>
      </c>
      <c r="H3043" s="27" t="n">
        <v>16499</v>
      </c>
      <c r="I3043" s="25" t="s">
        <v>196</v>
      </c>
      <c r="K3043" s="25" t="n">
        <v>1997</v>
      </c>
      <c r="L3043" s="25" t="s">
        <v>178</v>
      </c>
      <c r="M3043" s="25" t="s">
        <v>171</v>
      </c>
      <c r="N3043" s="28" t="n">
        <v>5482</v>
      </c>
      <c r="O3043" s="25" t="s">
        <v>55</v>
      </c>
      <c r="P3043" s="29" t="n">
        <v>42837</v>
      </c>
      <c r="Q3043" s="29" t="n">
        <v>42839</v>
      </c>
      <c r="R3043" s="28" t="n">
        <v>0</v>
      </c>
      <c r="S3043" s="28" t="n">
        <f aca="false">IF(O3043="Won",R3043,IF(O3043="Lost",0,N3043))</f>
        <v>0</v>
      </c>
      <c r="T3043" s="30" t="n">
        <f aca="false">IF(AND(P3043&lt;&gt;"",Q3043&lt;&gt;""),Q3043-P3043,"")</f>
        <v>2</v>
      </c>
      <c r="U3043" s="30" t="str">
        <f aca="false">IF(AND(O3043="Engaging",P3043&lt;&gt;""),'Leia-me'!$B$5-P3043,"")</f>
        <v/>
      </c>
      <c r="V3043" s="25" t="str">
        <f aca="false">IF(O3043&lt;&gt;"Engaging","",IF(U3043&lt;='Leia-me'!$B$6,"Saudável",IF(U3043&lt;='Leia-me'!$B$7,"Esfriando",IF(U3043&lt;='Leia-me'!$B$8,"Última chance","Zumbi"))))</f>
        <v/>
      </c>
      <c r="W3043" s="25" t="n">
        <f aca="false">IF(O3043="Won",1,IF(O3043="Lost",0,""))</f>
        <v>0</v>
      </c>
      <c r="Y3043" s="25" t="str">
        <f aca="false">IF(E3043="","Sim","")</f>
        <v/>
      </c>
    </row>
    <row r="3044" customFormat="false" ht="15" hidden="false" customHeight="false" outlineLevel="0" collapsed="false">
      <c r="A3044" s="25" t="s">
        <v>3303</v>
      </c>
      <c r="B3044" s="25" t="s">
        <v>67</v>
      </c>
      <c r="C3044" s="25" t="s">
        <v>75</v>
      </c>
      <c r="D3044" s="25" t="s">
        <v>77</v>
      </c>
      <c r="E3044" s="25" t="s">
        <v>167</v>
      </c>
      <c r="F3044" s="25" t="s">
        <v>168</v>
      </c>
      <c r="G3044" s="26" t="n">
        <v>2173.98</v>
      </c>
      <c r="H3044" s="27" t="n">
        <v>2928</v>
      </c>
      <c r="I3044" s="25" t="s">
        <v>147</v>
      </c>
      <c r="J3044" s="25" t="s">
        <v>169</v>
      </c>
      <c r="K3044" s="25" t="n">
        <v>1995</v>
      </c>
      <c r="L3044" s="25" t="s">
        <v>170</v>
      </c>
      <c r="M3044" s="25" t="s">
        <v>171</v>
      </c>
      <c r="N3044" s="28" t="n">
        <v>1096</v>
      </c>
      <c r="O3044" s="25" t="s">
        <v>54</v>
      </c>
      <c r="P3044" s="29" t="n">
        <v>42842</v>
      </c>
      <c r="Q3044" s="29" t="n">
        <v>42848</v>
      </c>
      <c r="R3044" s="28" t="n">
        <v>1160</v>
      </c>
      <c r="S3044" s="28" t="n">
        <f aca="false">IF(O3044="Won",R3044,IF(O3044="Lost",0,N3044))</f>
        <v>1160</v>
      </c>
      <c r="T3044" s="30" t="n">
        <f aca="false">IF(AND(P3044&lt;&gt;"",Q3044&lt;&gt;""),Q3044-P3044,"")</f>
        <v>6</v>
      </c>
      <c r="U3044" s="30" t="str">
        <f aca="false">IF(AND(O3044="Engaging",P3044&lt;&gt;""),'Leia-me'!$B$5-P3044,"")</f>
        <v/>
      </c>
      <c r="V3044" s="25" t="str">
        <f aca="false">IF(O3044&lt;&gt;"Engaging","",IF(U3044&lt;='Leia-me'!$B$6,"Saudável",IF(U3044&lt;='Leia-me'!$B$7,"Esfriando",IF(U3044&lt;='Leia-me'!$B$8,"Última chance","Zumbi"))))</f>
        <v/>
      </c>
      <c r="W3044" s="25" t="n">
        <f aca="false">IF(O3044="Won",1,IF(O3044="Lost",0,""))</f>
        <v>1</v>
      </c>
      <c r="Y3044" s="25" t="str">
        <f aca="false">IF(E3044="","Sim","")</f>
        <v/>
      </c>
    </row>
    <row r="3045" customFormat="false" ht="15" hidden="false" customHeight="false" outlineLevel="0" collapsed="false">
      <c r="A3045" s="25" t="s">
        <v>3304</v>
      </c>
      <c r="B3045" s="25" t="s">
        <v>67</v>
      </c>
      <c r="C3045" s="25" t="s">
        <v>75</v>
      </c>
      <c r="D3045" s="25" t="s">
        <v>77</v>
      </c>
      <c r="E3045" s="25" t="s">
        <v>215</v>
      </c>
      <c r="F3045" s="25" t="s">
        <v>177</v>
      </c>
      <c r="G3045" s="26" t="n">
        <v>1102.43</v>
      </c>
      <c r="H3045" s="27" t="n">
        <v>1759</v>
      </c>
      <c r="I3045" s="25" t="s">
        <v>147</v>
      </c>
      <c r="K3045" s="25" t="n">
        <v>2006</v>
      </c>
      <c r="L3045" s="25" t="s">
        <v>148</v>
      </c>
      <c r="M3045" s="25" t="s">
        <v>149</v>
      </c>
      <c r="N3045" s="28" t="n">
        <v>55</v>
      </c>
      <c r="O3045" s="25" t="s">
        <v>54</v>
      </c>
      <c r="P3045" s="29" t="n">
        <v>42845</v>
      </c>
      <c r="Q3045" s="29" t="n">
        <v>42853</v>
      </c>
      <c r="R3045" s="28" t="n">
        <v>64</v>
      </c>
      <c r="S3045" s="28" t="n">
        <f aca="false">IF(O3045="Won",R3045,IF(O3045="Lost",0,N3045))</f>
        <v>64</v>
      </c>
      <c r="T3045" s="30" t="n">
        <f aca="false">IF(AND(P3045&lt;&gt;"",Q3045&lt;&gt;""),Q3045-P3045,"")</f>
        <v>8</v>
      </c>
      <c r="U3045" s="30" t="str">
        <f aca="false">IF(AND(O3045="Engaging",P3045&lt;&gt;""),'Leia-me'!$B$5-P3045,"")</f>
        <v/>
      </c>
      <c r="V3045" s="25" t="str">
        <f aca="false">IF(O3045&lt;&gt;"Engaging","",IF(U3045&lt;='Leia-me'!$B$6,"Saudável",IF(U3045&lt;='Leia-me'!$B$7,"Esfriando",IF(U3045&lt;='Leia-me'!$B$8,"Última chance","Zumbi"))))</f>
        <v/>
      </c>
      <c r="W3045" s="25" t="n">
        <f aca="false">IF(O3045="Won",1,IF(O3045="Lost",0,""))</f>
        <v>1</v>
      </c>
      <c r="Y3045" s="25" t="str">
        <f aca="false">IF(E3045="","Sim","")</f>
        <v/>
      </c>
    </row>
    <row r="3046" customFormat="false" ht="15" hidden="false" customHeight="false" outlineLevel="0" collapsed="false">
      <c r="A3046" s="25" t="s">
        <v>3305</v>
      </c>
      <c r="B3046" s="25" t="s">
        <v>67</v>
      </c>
      <c r="C3046" s="25" t="s">
        <v>75</v>
      </c>
      <c r="D3046" s="25" t="s">
        <v>77</v>
      </c>
      <c r="E3046" s="25" t="s">
        <v>231</v>
      </c>
      <c r="F3046" s="25" t="s">
        <v>168</v>
      </c>
      <c r="G3046" s="26" t="n">
        <v>45.39</v>
      </c>
      <c r="H3046" s="27" t="n">
        <v>100</v>
      </c>
      <c r="I3046" s="25" t="s">
        <v>147</v>
      </c>
      <c r="J3046" s="25" t="s">
        <v>169</v>
      </c>
      <c r="K3046" s="25" t="n">
        <v>2012</v>
      </c>
      <c r="L3046" s="25" t="s">
        <v>160</v>
      </c>
      <c r="M3046" s="25" t="s">
        <v>149</v>
      </c>
      <c r="N3046" s="28" t="n">
        <v>3393</v>
      </c>
      <c r="O3046" s="25" t="s">
        <v>55</v>
      </c>
      <c r="P3046" s="29" t="n">
        <v>42846</v>
      </c>
      <c r="Q3046" s="29" t="n">
        <v>42884</v>
      </c>
      <c r="R3046" s="28" t="n">
        <v>0</v>
      </c>
      <c r="S3046" s="28" t="n">
        <f aca="false">IF(O3046="Won",R3046,IF(O3046="Lost",0,N3046))</f>
        <v>0</v>
      </c>
      <c r="T3046" s="30" t="n">
        <f aca="false">IF(AND(P3046&lt;&gt;"",Q3046&lt;&gt;""),Q3046-P3046,"")</f>
        <v>38</v>
      </c>
      <c r="U3046" s="30" t="str">
        <f aca="false">IF(AND(O3046="Engaging",P3046&lt;&gt;""),'Leia-me'!$B$5-P3046,"")</f>
        <v/>
      </c>
      <c r="V3046" s="25" t="str">
        <f aca="false">IF(O3046&lt;&gt;"Engaging","",IF(U3046&lt;='Leia-me'!$B$6,"Saudável",IF(U3046&lt;='Leia-me'!$B$7,"Esfriando",IF(U3046&lt;='Leia-me'!$B$8,"Última chance","Zumbi"))))</f>
        <v/>
      </c>
      <c r="W3046" s="25" t="n">
        <f aca="false">IF(O3046="Won",1,IF(O3046="Lost",0,""))</f>
        <v>0</v>
      </c>
      <c r="Y3046" s="25" t="str">
        <f aca="false">IF(E3046="","Sim","")</f>
        <v/>
      </c>
    </row>
    <row r="3047" customFormat="false" ht="15" hidden="false" customHeight="false" outlineLevel="0" collapsed="false">
      <c r="A3047" s="25" t="s">
        <v>3306</v>
      </c>
      <c r="B3047" s="25" t="s">
        <v>67</v>
      </c>
      <c r="C3047" s="25" t="s">
        <v>75</v>
      </c>
      <c r="D3047" s="25" t="s">
        <v>77</v>
      </c>
      <c r="E3047" s="25" t="s">
        <v>207</v>
      </c>
      <c r="F3047" s="25" t="s">
        <v>168</v>
      </c>
      <c r="G3047" s="26" t="n">
        <v>375.43</v>
      </c>
      <c r="H3047" s="27" t="n">
        <v>1190</v>
      </c>
      <c r="I3047" s="25" t="s">
        <v>147</v>
      </c>
      <c r="K3047" s="25" t="n">
        <v>1985</v>
      </c>
      <c r="L3047" s="25" t="s">
        <v>160</v>
      </c>
      <c r="M3047" s="25" t="s">
        <v>149</v>
      </c>
      <c r="N3047" s="28" t="n">
        <v>3393</v>
      </c>
      <c r="O3047" s="25" t="s">
        <v>55</v>
      </c>
      <c r="P3047" s="29" t="n">
        <v>42850</v>
      </c>
      <c r="Q3047" s="29" t="n">
        <v>42857</v>
      </c>
      <c r="R3047" s="28" t="n">
        <v>0</v>
      </c>
      <c r="S3047" s="28" t="n">
        <f aca="false">IF(O3047="Won",R3047,IF(O3047="Lost",0,N3047))</f>
        <v>0</v>
      </c>
      <c r="T3047" s="30" t="n">
        <f aca="false">IF(AND(P3047&lt;&gt;"",Q3047&lt;&gt;""),Q3047-P3047,"")</f>
        <v>7</v>
      </c>
      <c r="U3047" s="30" t="str">
        <f aca="false">IF(AND(O3047="Engaging",P3047&lt;&gt;""),'Leia-me'!$B$5-P3047,"")</f>
        <v/>
      </c>
      <c r="V3047" s="25" t="str">
        <f aca="false">IF(O3047&lt;&gt;"Engaging","",IF(U3047&lt;='Leia-me'!$B$6,"Saudável",IF(U3047&lt;='Leia-me'!$B$7,"Esfriando",IF(U3047&lt;='Leia-me'!$B$8,"Última chance","Zumbi"))))</f>
        <v/>
      </c>
      <c r="W3047" s="25" t="n">
        <f aca="false">IF(O3047="Won",1,IF(O3047="Lost",0,""))</f>
        <v>0</v>
      </c>
      <c r="Y3047" s="25" t="str">
        <f aca="false">IF(E3047="","Sim","")</f>
        <v/>
      </c>
    </row>
    <row r="3048" customFormat="false" ht="15" hidden="false" customHeight="false" outlineLevel="0" collapsed="false">
      <c r="A3048" s="25" t="s">
        <v>3307</v>
      </c>
      <c r="B3048" s="25" t="s">
        <v>67</v>
      </c>
      <c r="C3048" s="25" t="s">
        <v>75</v>
      </c>
      <c r="D3048" s="25" t="s">
        <v>77</v>
      </c>
      <c r="E3048" s="25" t="s">
        <v>198</v>
      </c>
      <c r="F3048" s="25" t="s">
        <v>177</v>
      </c>
      <c r="G3048" s="26" t="n">
        <v>2819.5</v>
      </c>
      <c r="H3048" s="27" t="n">
        <v>7227</v>
      </c>
      <c r="I3048" s="25" t="s">
        <v>147</v>
      </c>
      <c r="J3048" s="25" t="s">
        <v>199</v>
      </c>
      <c r="K3048" s="25" t="n">
        <v>1991</v>
      </c>
      <c r="L3048" s="25" t="s">
        <v>170</v>
      </c>
      <c r="M3048" s="25" t="s">
        <v>171</v>
      </c>
      <c r="N3048" s="28" t="n">
        <v>1096</v>
      </c>
      <c r="O3048" s="25" t="s">
        <v>54</v>
      </c>
      <c r="P3048" s="29" t="n">
        <v>42851</v>
      </c>
      <c r="Q3048" s="29" t="n">
        <v>42899</v>
      </c>
      <c r="R3048" s="28" t="n">
        <v>1105</v>
      </c>
      <c r="S3048" s="28" t="n">
        <f aca="false">IF(O3048="Won",R3048,IF(O3048="Lost",0,N3048))</f>
        <v>1105</v>
      </c>
      <c r="T3048" s="30" t="n">
        <f aca="false">IF(AND(P3048&lt;&gt;"",Q3048&lt;&gt;""),Q3048-P3048,"")</f>
        <v>48</v>
      </c>
      <c r="U3048" s="30" t="str">
        <f aca="false">IF(AND(O3048="Engaging",P3048&lt;&gt;""),'Leia-me'!$B$5-P3048,"")</f>
        <v/>
      </c>
      <c r="V3048" s="25" t="str">
        <f aca="false">IF(O3048&lt;&gt;"Engaging","",IF(U3048&lt;='Leia-me'!$B$6,"Saudável",IF(U3048&lt;='Leia-me'!$B$7,"Esfriando",IF(U3048&lt;='Leia-me'!$B$8,"Última chance","Zumbi"))))</f>
        <v/>
      </c>
      <c r="W3048" s="25" t="n">
        <f aca="false">IF(O3048="Won",1,IF(O3048="Lost",0,""))</f>
        <v>1</v>
      </c>
      <c r="Y3048" s="25" t="str">
        <f aca="false">IF(E3048="","Sim","")</f>
        <v/>
      </c>
    </row>
    <row r="3049" customFormat="false" ht="15" hidden="false" customHeight="false" outlineLevel="0" collapsed="false">
      <c r="A3049" s="25" t="s">
        <v>3308</v>
      </c>
      <c r="B3049" s="25" t="s">
        <v>67</v>
      </c>
      <c r="C3049" s="25" t="s">
        <v>75</v>
      </c>
      <c r="D3049" s="25" t="s">
        <v>77</v>
      </c>
      <c r="E3049" s="25" t="s">
        <v>184</v>
      </c>
      <c r="F3049" s="25" t="s">
        <v>185</v>
      </c>
      <c r="G3049" s="26" t="n">
        <v>1520.66</v>
      </c>
      <c r="H3049" s="27" t="n">
        <v>1806</v>
      </c>
      <c r="I3049" s="25" t="s">
        <v>147</v>
      </c>
      <c r="K3049" s="25" t="n">
        <v>2005</v>
      </c>
      <c r="L3049" s="25" t="s">
        <v>186</v>
      </c>
      <c r="M3049" s="25" t="s">
        <v>171</v>
      </c>
      <c r="N3049" s="28" t="n">
        <v>550</v>
      </c>
      <c r="O3049" s="25" t="s">
        <v>55</v>
      </c>
      <c r="P3049" s="29" t="n">
        <v>42852</v>
      </c>
      <c r="Q3049" s="29" t="n">
        <v>42953</v>
      </c>
      <c r="R3049" s="28" t="n">
        <v>0</v>
      </c>
      <c r="S3049" s="28" t="n">
        <f aca="false">IF(O3049="Won",R3049,IF(O3049="Lost",0,N3049))</f>
        <v>0</v>
      </c>
      <c r="T3049" s="30" t="n">
        <f aca="false">IF(AND(P3049&lt;&gt;"",Q3049&lt;&gt;""),Q3049-P3049,"")</f>
        <v>101</v>
      </c>
      <c r="U3049" s="30" t="str">
        <f aca="false">IF(AND(O3049="Engaging",P3049&lt;&gt;""),'Leia-me'!$B$5-P3049,"")</f>
        <v/>
      </c>
      <c r="V3049" s="25" t="str">
        <f aca="false">IF(O3049&lt;&gt;"Engaging","",IF(U3049&lt;='Leia-me'!$B$6,"Saudável",IF(U3049&lt;='Leia-me'!$B$7,"Esfriando",IF(U3049&lt;='Leia-me'!$B$8,"Última chance","Zumbi"))))</f>
        <v/>
      </c>
      <c r="W3049" s="25" t="n">
        <f aca="false">IF(O3049="Won",1,IF(O3049="Lost",0,""))</f>
        <v>0</v>
      </c>
      <c r="Y3049" s="25" t="str">
        <f aca="false">IF(E3049="","Sim","")</f>
        <v/>
      </c>
    </row>
    <row r="3050" customFormat="false" ht="15" hidden="false" customHeight="false" outlineLevel="0" collapsed="false">
      <c r="A3050" s="25" t="s">
        <v>3309</v>
      </c>
      <c r="B3050" s="25" t="s">
        <v>67</v>
      </c>
      <c r="C3050" s="25" t="s">
        <v>75</v>
      </c>
      <c r="D3050" s="25" t="s">
        <v>77</v>
      </c>
      <c r="E3050" s="25" t="s">
        <v>245</v>
      </c>
      <c r="F3050" s="25" t="s">
        <v>185</v>
      </c>
      <c r="G3050" s="26" t="n">
        <v>2938.67</v>
      </c>
      <c r="H3050" s="27" t="n">
        <v>8775</v>
      </c>
      <c r="I3050" s="25" t="s">
        <v>246</v>
      </c>
      <c r="K3050" s="25" t="n">
        <v>1987</v>
      </c>
      <c r="L3050" s="25" t="s">
        <v>186</v>
      </c>
      <c r="M3050" s="25" t="s">
        <v>171</v>
      </c>
      <c r="N3050" s="28" t="n">
        <v>550</v>
      </c>
      <c r="O3050" s="25" t="s">
        <v>54</v>
      </c>
      <c r="P3050" s="29" t="n">
        <v>42855</v>
      </c>
      <c r="Q3050" s="29" t="n">
        <v>42980</v>
      </c>
      <c r="R3050" s="28" t="n">
        <v>433</v>
      </c>
      <c r="S3050" s="28" t="n">
        <f aca="false">IF(O3050="Won",R3050,IF(O3050="Lost",0,N3050))</f>
        <v>433</v>
      </c>
      <c r="T3050" s="30" t="n">
        <f aca="false">IF(AND(P3050&lt;&gt;"",Q3050&lt;&gt;""),Q3050-P3050,"")</f>
        <v>125</v>
      </c>
      <c r="U3050" s="30" t="str">
        <f aca="false">IF(AND(O3050="Engaging",P3050&lt;&gt;""),'Leia-me'!$B$5-P3050,"")</f>
        <v/>
      </c>
      <c r="V3050" s="25" t="str">
        <f aca="false">IF(O3050&lt;&gt;"Engaging","",IF(U3050&lt;='Leia-me'!$B$6,"Saudável",IF(U3050&lt;='Leia-me'!$B$7,"Esfriando",IF(U3050&lt;='Leia-me'!$B$8,"Última chance","Zumbi"))))</f>
        <v/>
      </c>
      <c r="W3050" s="25" t="n">
        <f aca="false">IF(O3050="Won",1,IF(O3050="Lost",0,""))</f>
        <v>1</v>
      </c>
      <c r="Y3050" s="25" t="str">
        <f aca="false">IF(E3050="","Sim","")</f>
        <v/>
      </c>
    </row>
    <row r="3051" customFormat="false" ht="15" hidden="false" customHeight="false" outlineLevel="0" collapsed="false">
      <c r="A3051" s="25" t="s">
        <v>3310</v>
      </c>
      <c r="B3051" s="25" t="s">
        <v>67</v>
      </c>
      <c r="C3051" s="25" t="s">
        <v>75</v>
      </c>
      <c r="D3051" s="25" t="s">
        <v>77</v>
      </c>
      <c r="E3051" s="25" t="s">
        <v>151</v>
      </c>
      <c r="F3051" s="25" t="s">
        <v>146</v>
      </c>
      <c r="G3051" s="26" t="n">
        <v>587.34</v>
      </c>
      <c r="H3051" s="27" t="n">
        <v>1356</v>
      </c>
      <c r="I3051" s="25" t="s">
        <v>152</v>
      </c>
      <c r="K3051" s="25" t="n">
        <v>2012</v>
      </c>
      <c r="L3051" s="25" t="s">
        <v>170</v>
      </c>
      <c r="M3051" s="25" t="s">
        <v>171</v>
      </c>
      <c r="N3051" s="28" t="n">
        <v>1096</v>
      </c>
      <c r="O3051" s="25" t="s">
        <v>55</v>
      </c>
      <c r="P3051" s="29" t="n">
        <v>42860</v>
      </c>
      <c r="Q3051" s="29" t="n">
        <v>42863</v>
      </c>
      <c r="R3051" s="28" t="n">
        <v>0</v>
      </c>
      <c r="S3051" s="28" t="n">
        <f aca="false">IF(O3051="Won",R3051,IF(O3051="Lost",0,N3051))</f>
        <v>0</v>
      </c>
      <c r="T3051" s="30" t="n">
        <f aca="false">IF(AND(P3051&lt;&gt;"",Q3051&lt;&gt;""),Q3051-P3051,"")</f>
        <v>3</v>
      </c>
      <c r="U3051" s="30" t="str">
        <f aca="false">IF(AND(O3051="Engaging",P3051&lt;&gt;""),'Leia-me'!$B$5-P3051,"")</f>
        <v/>
      </c>
      <c r="V3051" s="25" t="str">
        <f aca="false">IF(O3051&lt;&gt;"Engaging","",IF(U3051&lt;='Leia-me'!$B$6,"Saudável",IF(U3051&lt;='Leia-me'!$B$7,"Esfriando",IF(U3051&lt;='Leia-me'!$B$8,"Última chance","Zumbi"))))</f>
        <v/>
      </c>
      <c r="W3051" s="25" t="n">
        <f aca="false">IF(O3051="Won",1,IF(O3051="Lost",0,""))</f>
        <v>0</v>
      </c>
      <c r="Y3051" s="25" t="str">
        <f aca="false">IF(E3051="","Sim","")</f>
        <v/>
      </c>
    </row>
    <row r="3052" customFormat="false" ht="15" hidden="false" customHeight="false" outlineLevel="0" collapsed="false">
      <c r="A3052" s="25" t="s">
        <v>3311</v>
      </c>
      <c r="B3052" s="25" t="s">
        <v>67</v>
      </c>
      <c r="C3052" s="25" t="s">
        <v>75</v>
      </c>
      <c r="D3052" s="25" t="s">
        <v>77</v>
      </c>
      <c r="E3052" s="25" t="s">
        <v>191</v>
      </c>
      <c r="F3052" s="25" t="s">
        <v>192</v>
      </c>
      <c r="G3052" s="26" t="n">
        <v>2714.9</v>
      </c>
      <c r="H3052" s="27" t="n">
        <v>2641</v>
      </c>
      <c r="I3052" s="25" t="s">
        <v>147</v>
      </c>
      <c r="J3052" s="25" t="s">
        <v>193</v>
      </c>
      <c r="K3052" s="25" t="n">
        <v>1998</v>
      </c>
      <c r="L3052" s="25" t="s">
        <v>178</v>
      </c>
      <c r="M3052" s="25" t="s">
        <v>171</v>
      </c>
      <c r="N3052" s="28" t="n">
        <v>5482</v>
      </c>
      <c r="O3052" s="25" t="s">
        <v>55</v>
      </c>
      <c r="P3052" s="29" t="n">
        <v>42863</v>
      </c>
      <c r="Q3052" s="29" t="n">
        <v>42875</v>
      </c>
      <c r="R3052" s="28" t="n">
        <v>0</v>
      </c>
      <c r="S3052" s="28" t="n">
        <f aca="false">IF(O3052="Won",R3052,IF(O3052="Lost",0,N3052))</f>
        <v>0</v>
      </c>
      <c r="T3052" s="30" t="n">
        <f aca="false">IF(AND(P3052&lt;&gt;"",Q3052&lt;&gt;""),Q3052-P3052,"")</f>
        <v>12</v>
      </c>
      <c r="U3052" s="30" t="str">
        <f aca="false">IF(AND(O3052="Engaging",P3052&lt;&gt;""),'Leia-me'!$B$5-P3052,"")</f>
        <v/>
      </c>
      <c r="V3052" s="25" t="str">
        <f aca="false">IF(O3052&lt;&gt;"Engaging","",IF(U3052&lt;='Leia-me'!$B$6,"Saudável",IF(U3052&lt;='Leia-me'!$B$7,"Esfriando",IF(U3052&lt;='Leia-me'!$B$8,"Última chance","Zumbi"))))</f>
        <v/>
      </c>
      <c r="W3052" s="25" t="n">
        <f aca="false">IF(O3052="Won",1,IF(O3052="Lost",0,""))</f>
        <v>0</v>
      </c>
      <c r="Y3052" s="25" t="str">
        <f aca="false">IF(E3052="","Sim","")</f>
        <v/>
      </c>
    </row>
    <row r="3053" customFormat="false" ht="15" hidden="false" customHeight="false" outlineLevel="0" collapsed="false">
      <c r="A3053" s="25" t="s">
        <v>3312</v>
      </c>
      <c r="B3053" s="25" t="s">
        <v>67</v>
      </c>
      <c r="C3053" s="25" t="s">
        <v>75</v>
      </c>
      <c r="D3053" s="25" t="s">
        <v>77</v>
      </c>
      <c r="E3053" s="25" t="s">
        <v>248</v>
      </c>
      <c r="F3053" s="25" t="s">
        <v>211</v>
      </c>
      <c r="G3053" s="26" t="n">
        <v>894.33</v>
      </c>
      <c r="H3053" s="27" t="n">
        <v>1635</v>
      </c>
      <c r="I3053" s="25" t="s">
        <v>249</v>
      </c>
      <c r="K3053" s="25" t="n">
        <v>2007</v>
      </c>
      <c r="L3053" s="25" t="s">
        <v>160</v>
      </c>
      <c r="M3053" s="25" t="s">
        <v>149</v>
      </c>
      <c r="N3053" s="28" t="n">
        <v>3393</v>
      </c>
      <c r="O3053" s="25" t="s">
        <v>54</v>
      </c>
      <c r="P3053" s="29" t="n">
        <v>42865</v>
      </c>
      <c r="Q3053" s="29" t="n">
        <v>42879</v>
      </c>
      <c r="R3053" s="28" t="n">
        <v>3604</v>
      </c>
      <c r="S3053" s="28" t="n">
        <f aca="false">IF(O3053="Won",R3053,IF(O3053="Lost",0,N3053))</f>
        <v>3604</v>
      </c>
      <c r="T3053" s="30" t="n">
        <f aca="false">IF(AND(P3053&lt;&gt;"",Q3053&lt;&gt;""),Q3053-P3053,"")</f>
        <v>14</v>
      </c>
      <c r="U3053" s="30" t="str">
        <f aca="false">IF(AND(O3053="Engaging",P3053&lt;&gt;""),'Leia-me'!$B$5-P3053,"")</f>
        <v/>
      </c>
      <c r="V3053" s="25" t="str">
        <f aca="false">IF(O3053&lt;&gt;"Engaging","",IF(U3053&lt;='Leia-me'!$B$6,"Saudável",IF(U3053&lt;='Leia-me'!$B$7,"Esfriando",IF(U3053&lt;='Leia-me'!$B$8,"Última chance","Zumbi"))))</f>
        <v/>
      </c>
      <c r="W3053" s="25" t="n">
        <f aca="false">IF(O3053="Won",1,IF(O3053="Lost",0,""))</f>
        <v>1</v>
      </c>
      <c r="Y3053" s="25" t="str">
        <f aca="false">IF(E3053="","Sim","")</f>
        <v/>
      </c>
    </row>
    <row r="3054" customFormat="false" ht="15" hidden="false" customHeight="false" outlineLevel="0" collapsed="false">
      <c r="A3054" s="25" t="s">
        <v>3313</v>
      </c>
      <c r="B3054" s="25" t="s">
        <v>67</v>
      </c>
      <c r="C3054" s="25" t="s">
        <v>75</v>
      </c>
      <c r="D3054" s="25" t="s">
        <v>77</v>
      </c>
      <c r="E3054" s="25" t="s">
        <v>191</v>
      </c>
      <c r="F3054" s="25" t="s">
        <v>192</v>
      </c>
      <c r="G3054" s="26" t="n">
        <v>2714.9</v>
      </c>
      <c r="H3054" s="27" t="n">
        <v>2641</v>
      </c>
      <c r="I3054" s="25" t="s">
        <v>147</v>
      </c>
      <c r="J3054" s="25" t="s">
        <v>193</v>
      </c>
      <c r="K3054" s="25" t="n">
        <v>1998</v>
      </c>
      <c r="L3054" s="25" t="s">
        <v>178</v>
      </c>
      <c r="M3054" s="25" t="s">
        <v>171</v>
      </c>
      <c r="N3054" s="28" t="n">
        <v>5482</v>
      </c>
      <c r="O3054" s="25" t="s">
        <v>55</v>
      </c>
      <c r="P3054" s="29" t="n">
        <v>42867</v>
      </c>
      <c r="Q3054" s="29" t="n">
        <v>42959</v>
      </c>
      <c r="R3054" s="28" t="n">
        <v>0</v>
      </c>
      <c r="S3054" s="28" t="n">
        <f aca="false">IF(O3054="Won",R3054,IF(O3054="Lost",0,N3054))</f>
        <v>0</v>
      </c>
      <c r="T3054" s="30" t="n">
        <f aca="false">IF(AND(P3054&lt;&gt;"",Q3054&lt;&gt;""),Q3054-P3054,"")</f>
        <v>92</v>
      </c>
      <c r="U3054" s="30" t="str">
        <f aca="false">IF(AND(O3054="Engaging",P3054&lt;&gt;""),'Leia-me'!$B$5-P3054,"")</f>
        <v/>
      </c>
      <c r="V3054" s="25" t="str">
        <f aca="false">IF(O3054&lt;&gt;"Engaging","",IF(U3054&lt;='Leia-me'!$B$6,"Saudável",IF(U3054&lt;='Leia-me'!$B$7,"Esfriando",IF(U3054&lt;='Leia-me'!$B$8,"Última chance","Zumbi"))))</f>
        <v/>
      </c>
      <c r="W3054" s="25" t="n">
        <f aca="false">IF(O3054="Won",1,IF(O3054="Lost",0,""))</f>
        <v>0</v>
      </c>
      <c r="Y3054" s="25" t="str">
        <f aca="false">IF(E3054="","Sim","")</f>
        <v/>
      </c>
    </row>
    <row r="3055" customFormat="false" ht="15" hidden="false" customHeight="false" outlineLevel="0" collapsed="false">
      <c r="A3055" s="25" t="s">
        <v>3314</v>
      </c>
      <c r="B3055" s="25" t="s">
        <v>67</v>
      </c>
      <c r="C3055" s="25" t="s">
        <v>75</v>
      </c>
      <c r="D3055" s="25" t="s">
        <v>77</v>
      </c>
      <c r="E3055" s="25" t="s">
        <v>251</v>
      </c>
      <c r="F3055" s="25" t="s">
        <v>211</v>
      </c>
      <c r="G3055" s="26" t="n">
        <v>332.43</v>
      </c>
      <c r="H3055" s="27" t="n">
        <v>799</v>
      </c>
      <c r="I3055" s="25" t="s">
        <v>147</v>
      </c>
      <c r="K3055" s="25" t="n">
        <v>1995</v>
      </c>
      <c r="L3055" s="25" t="s">
        <v>148</v>
      </c>
      <c r="M3055" s="25" t="s">
        <v>149</v>
      </c>
      <c r="N3055" s="28" t="n">
        <v>55</v>
      </c>
      <c r="O3055" s="25" t="s">
        <v>55</v>
      </c>
      <c r="P3055" s="29" t="n">
        <v>42870</v>
      </c>
      <c r="Q3055" s="29" t="n">
        <v>42957</v>
      </c>
      <c r="R3055" s="28" t="n">
        <v>0</v>
      </c>
      <c r="S3055" s="28" t="n">
        <f aca="false">IF(O3055="Won",R3055,IF(O3055="Lost",0,N3055))</f>
        <v>0</v>
      </c>
      <c r="T3055" s="30" t="n">
        <f aca="false">IF(AND(P3055&lt;&gt;"",Q3055&lt;&gt;""),Q3055-P3055,"")</f>
        <v>87</v>
      </c>
      <c r="U3055" s="30" t="str">
        <f aca="false">IF(AND(O3055="Engaging",P3055&lt;&gt;""),'Leia-me'!$B$5-P3055,"")</f>
        <v/>
      </c>
      <c r="V3055" s="25" t="str">
        <f aca="false">IF(O3055&lt;&gt;"Engaging","",IF(U3055&lt;='Leia-me'!$B$6,"Saudável",IF(U3055&lt;='Leia-me'!$B$7,"Esfriando",IF(U3055&lt;='Leia-me'!$B$8,"Última chance","Zumbi"))))</f>
        <v/>
      </c>
      <c r="W3055" s="25" t="n">
        <f aca="false">IF(O3055="Won",1,IF(O3055="Lost",0,""))</f>
        <v>0</v>
      </c>
      <c r="Y3055" s="25" t="str">
        <f aca="false">IF(E3055="","Sim","")</f>
        <v/>
      </c>
    </row>
    <row r="3056" customFormat="false" ht="15" hidden="false" customHeight="false" outlineLevel="0" collapsed="false">
      <c r="A3056" s="25" t="s">
        <v>3315</v>
      </c>
      <c r="B3056" s="25" t="s">
        <v>67</v>
      </c>
      <c r="C3056" s="25" t="s">
        <v>75</v>
      </c>
      <c r="D3056" s="25" t="s">
        <v>77</v>
      </c>
      <c r="E3056" s="25" t="s">
        <v>210</v>
      </c>
      <c r="F3056" s="25" t="s">
        <v>211</v>
      </c>
      <c r="G3056" s="26" t="n">
        <v>718.62</v>
      </c>
      <c r="H3056" s="27" t="n">
        <v>2448</v>
      </c>
      <c r="I3056" s="25" t="s">
        <v>147</v>
      </c>
      <c r="K3056" s="25" t="n">
        <v>2001</v>
      </c>
      <c r="L3056" s="25" t="s">
        <v>160</v>
      </c>
      <c r="M3056" s="25" t="s">
        <v>149</v>
      </c>
      <c r="N3056" s="28" t="n">
        <v>3393</v>
      </c>
      <c r="O3056" s="25" t="s">
        <v>55</v>
      </c>
      <c r="P3056" s="29" t="n">
        <v>42870</v>
      </c>
      <c r="Q3056" s="29" t="n">
        <v>42968</v>
      </c>
      <c r="R3056" s="28" t="n">
        <v>0</v>
      </c>
      <c r="S3056" s="28" t="n">
        <f aca="false">IF(O3056="Won",R3056,IF(O3056="Lost",0,N3056))</f>
        <v>0</v>
      </c>
      <c r="T3056" s="30" t="n">
        <f aca="false">IF(AND(P3056&lt;&gt;"",Q3056&lt;&gt;""),Q3056-P3056,"")</f>
        <v>98</v>
      </c>
      <c r="U3056" s="30" t="str">
        <f aca="false">IF(AND(O3056="Engaging",P3056&lt;&gt;""),'Leia-me'!$B$5-P3056,"")</f>
        <v/>
      </c>
      <c r="V3056" s="25" t="str">
        <f aca="false">IF(O3056&lt;&gt;"Engaging","",IF(U3056&lt;='Leia-me'!$B$6,"Saudável",IF(U3056&lt;='Leia-me'!$B$7,"Esfriando",IF(U3056&lt;='Leia-me'!$B$8,"Última chance","Zumbi"))))</f>
        <v/>
      </c>
      <c r="W3056" s="25" t="n">
        <f aca="false">IF(O3056="Won",1,IF(O3056="Lost",0,""))</f>
        <v>0</v>
      </c>
      <c r="Y3056" s="25" t="str">
        <f aca="false">IF(E3056="","Sim","")</f>
        <v/>
      </c>
    </row>
    <row r="3057" customFormat="false" ht="15" hidden="false" customHeight="false" outlineLevel="0" collapsed="false">
      <c r="A3057" s="25" t="s">
        <v>3316</v>
      </c>
      <c r="B3057" s="25" t="s">
        <v>67</v>
      </c>
      <c r="C3057" s="25" t="s">
        <v>75</v>
      </c>
      <c r="D3057" s="25" t="s">
        <v>77</v>
      </c>
      <c r="E3057" s="25" t="s">
        <v>158</v>
      </c>
      <c r="F3057" s="25" t="s">
        <v>159</v>
      </c>
      <c r="G3057" s="26" t="n">
        <v>291.27</v>
      </c>
      <c r="H3057" s="27" t="n">
        <v>586</v>
      </c>
      <c r="I3057" s="25" t="s">
        <v>147</v>
      </c>
      <c r="K3057" s="25" t="n">
        <v>1997</v>
      </c>
      <c r="L3057" s="25" t="s">
        <v>170</v>
      </c>
      <c r="M3057" s="25" t="s">
        <v>171</v>
      </c>
      <c r="N3057" s="28" t="n">
        <v>1096</v>
      </c>
      <c r="O3057" s="25" t="s">
        <v>55</v>
      </c>
      <c r="P3057" s="29" t="n">
        <v>42871</v>
      </c>
      <c r="Q3057" s="29" t="n">
        <v>42879</v>
      </c>
      <c r="R3057" s="28" t="n">
        <v>0</v>
      </c>
      <c r="S3057" s="28" t="n">
        <f aca="false">IF(O3057="Won",R3057,IF(O3057="Lost",0,N3057))</f>
        <v>0</v>
      </c>
      <c r="T3057" s="30" t="n">
        <f aca="false">IF(AND(P3057&lt;&gt;"",Q3057&lt;&gt;""),Q3057-P3057,"")</f>
        <v>8</v>
      </c>
      <c r="U3057" s="30" t="str">
        <f aca="false">IF(AND(O3057="Engaging",P3057&lt;&gt;""),'Leia-me'!$B$5-P3057,"")</f>
        <v/>
      </c>
      <c r="V3057" s="25" t="str">
        <f aca="false">IF(O3057&lt;&gt;"Engaging","",IF(U3057&lt;='Leia-me'!$B$6,"Saudável",IF(U3057&lt;='Leia-me'!$B$7,"Esfriando",IF(U3057&lt;='Leia-me'!$B$8,"Última chance","Zumbi"))))</f>
        <v/>
      </c>
      <c r="W3057" s="25" t="n">
        <f aca="false">IF(O3057="Won",1,IF(O3057="Lost",0,""))</f>
        <v>0</v>
      </c>
      <c r="Y3057" s="25" t="str">
        <f aca="false">IF(E3057="","Sim","")</f>
        <v/>
      </c>
    </row>
    <row r="3058" customFormat="false" ht="15" hidden="false" customHeight="false" outlineLevel="0" collapsed="false">
      <c r="A3058" s="25" t="s">
        <v>3317</v>
      </c>
      <c r="B3058" s="25" t="s">
        <v>67</v>
      </c>
      <c r="C3058" s="25" t="s">
        <v>75</v>
      </c>
      <c r="D3058" s="25" t="s">
        <v>77</v>
      </c>
      <c r="E3058" s="25" t="s">
        <v>151</v>
      </c>
      <c r="F3058" s="25" t="s">
        <v>146</v>
      </c>
      <c r="G3058" s="26" t="n">
        <v>587.34</v>
      </c>
      <c r="H3058" s="27" t="n">
        <v>1356</v>
      </c>
      <c r="I3058" s="25" t="s">
        <v>152</v>
      </c>
      <c r="K3058" s="25" t="n">
        <v>2012</v>
      </c>
      <c r="L3058" s="25" t="s">
        <v>148</v>
      </c>
      <c r="M3058" s="25" t="s">
        <v>149</v>
      </c>
      <c r="N3058" s="28" t="n">
        <v>55</v>
      </c>
      <c r="O3058" s="25" t="s">
        <v>55</v>
      </c>
      <c r="P3058" s="29" t="n">
        <v>42873</v>
      </c>
      <c r="Q3058" s="29" t="n">
        <v>42988</v>
      </c>
      <c r="R3058" s="28" t="n">
        <v>0</v>
      </c>
      <c r="S3058" s="28" t="n">
        <f aca="false">IF(O3058="Won",R3058,IF(O3058="Lost",0,N3058))</f>
        <v>0</v>
      </c>
      <c r="T3058" s="30" t="n">
        <f aca="false">IF(AND(P3058&lt;&gt;"",Q3058&lt;&gt;""),Q3058-P3058,"")</f>
        <v>115</v>
      </c>
      <c r="U3058" s="30" t="str">
        <f aca="false">IF(AND(O3058="Engaging",P3058&lt;&gt;""),'Leia-me'!$B$5-P3058,"")</f>
        <v/>
      </c>
      <c r="V3058" s="25" t="str">
        <f aca="false">IF(O3058&lt;&gt;"Engaging","",IF(U3058&lt;='Leia-me'!$B$6,"Saudável",IF(U3058&lt;='Leia-me'!$B$7,"Esfriando",IF(U3058&lt;='Leia-me'!$B$8,"Última chance","Zumbi"))))</f>
        <v/>
      </c>
      <c r="W3058" s="25" t="n">
        <f aca="false">IF(O3058="Won",1,IF(O3058="Lost",0,""))</f>
        <v>0</v>
      </c>
      <c r="Y3058" s="25" t="str">
        <f aca="false">IF(E3058="","Sim","")</f>
        <v/>
      </c>
    </row>
    <row r="3059" customFormat="false" ht="15" hidden="false" customHeight="false" outlineLevel="0" collapsed="false">
      <c r="A3059" s="25" t="s">
        <v>3318</v>
      </c>
      <c r="B3059" s="25" t="s">
        <v>67</v>
      </c>
      <c r="C3059" s="25" t="s">
        <v>75</v>
      </c>
      <c r="D3059" s="25" t="s">
        <v>77</v>
      </c>
      <c r="E3059" s="25" t="s">
        <v>164</v>
      </c>
      <c r="F3059" s="25" t="s">
        <v>165</v>
      </c>
      <c r="G3059" s="26" t="n">
        <v>217.87</v>
      </c>
      <c r="H3059" s="27" t="n">
        <v>551</v>
      </c>
      <c r="I3059" s="25" t="s">
        <v>147</v>
      </c>
      <c r="K3059" s="25" t="n">
        <v>1998</v>
      </c>
      <c r="L3059" s="25" t="s">
        <v>178</v>
      </c>
      <c r="M3059" s="25" t="s">
        <v>171</v>
      </c>
      <c r="N3059" s="28" t="n">
        <v>5482</v>
      </c>
      <c r="O3059" s="25" t="s">
        <v>54</v>
      </c>
      <c r="P3059" s="29" t="n">
        <v>42873</v>
      </c>
      <c r="Q3059" s="29" t="n">
        <v>42897</v>
      </c>
      <c r="R3059" s="28" t="n">
        <v>5241</v>
      </c>
      <c r="S3059" s="28" t="n">
        <f aca="false">IF(O3059="Won",R3059,IF(O3059="Lost",0,N3059))</f>
        <v>5241</v>
      </c>
      <c r="T3059" s="30" t="n">
        <f aca="false">IF(AND(P3059&lt;&gt;"",Q3059&lt;&gt;""),Q3059-P3059,"")</f>
        <v>24</v>
      </c>
      <c r="U3059" s="30" t="str">
        <f aca="false">IF(AND(O3059="Engaging",P3059&lt;&gt;""),'Leia-me'!$B$5-P3059,"")</f>
        <v/>
      </c>
      <c r="V3059" s="25" t="str">
        <f aca="false">IF(O3059&lt;&gt;"Engaging","",IF(U3059&lt;='Leia-me'!$B$6,"Saudável",IF(U3059&lt;='Leia-me'!$B$7,"Esfriando",IF(U3059&lt;='Leia-me'!$B$8,"Última chance","Zumbi"))))</f>
        <v/>
      </c>
      <c r="W3059" s="25" t="n">
        <f aca="false">IF(O3059="Won",1,IF(O3059="Lost",0,""))</f>
        <v>1</v>
      </c>
      <c r="Y3059" s="25" t="str">
        <f aca="false">IF(E3059="","Sim","")</f>
        <v/>
      </c>
    </row>
    <row r="3060" customFormat="false" ht="15" hidden="false" customHeight="false" outlineLevel="0" collapsed="false">
      <c r="A3060" s="25" t="s">
        <v>3319</v>
      </c>
      <c r="B3060" s="25" t="s">
        <v>67</v>
      </c>
      <c r="C3060" s="25" t="s">
        <v>75</v>
      </c>
      <c r="D3060" s="25" t="s">
        <v>77</v>
      </c>
      <c r="E3060" s="25" t="s">
        <v>162</v>
      </c>
      <c r="F3060" s="25" t="s">
        <v>155</v>
      </c>
      <c r="G3060" s="26" t="n">
        <v>5266.09</v>
      </c>
      <c r="H3060" s="27" t="n">
        <v>8595</v>
      </c>
      <c r="I3060" s="25" t="s">
        <v>147</v>
      </c>
      <c r="J3060" s="25" t="s">
        <v>156</v>
      </c>
      <c r="K3060" s="25" t="n">
        <v>1988</v>
      </c>
      <c r="L3060" s="25" t="s">
        <v>160</v>
      </c>
      <c r="M3060" s="25" t="s">
        <v>149</v>
      </c>
      <c r="N3060" s="28" t="n">
        <v>3393</v>
      </c>
      <c r="O3060" s="25" t="s">
        <v>54</v>
      </c>
      <c r="P3060" s="29" t="n">
        <v>42876</v>
      </c>
      <c r="Q3060" s="29" t="n">
        <v>42983</v>
      </c>
      <c r="R3060" s="28" t="n">
        <v>2785</v>
      </c>
      <c r="S3060" s="28" t="n">
        <f aca="false">IF(O3060="Won",R3060,IF(O3060="Lost",0,N3060))</f>
        <v>2785</v>
      </c>
      <c r="T3060" s="30" t="n">
        <f aca="false">IF(AND(P3060&lt;&gt;"",Q3060&lt;&gt;""),Q3060-P3060,"")</f>
        <v>107</v>
      </c>
      <c r="U3060" s="30" t="str">
        <f aca="false">IF(AND(O3060="Engaging",P3060&lt;&gt;""),'Leia-me'!$B$5-P3060,"")</f>
        <v/>
      </c>
      <c r="V3060" s="25" t="str">
        <f aca="false">IF(O3060&lt;&gt;"Engaging","",IF(U3060&lt;='Leia-me'!$B$6,"Saudável",IF(U3060&lt;='Leia-me'!$B$7,"Esfriando",IF(U3060&lt;='Leia-me'!$B$8,"Última chance","Zumbi"))))</f>
        <v/>
      </c>
      <c r="W3060" s="25" t="n">
        <f aca="false">IF(O3060="Won",1,IF(O3060="Lost",0,""))</f>
        <v>1</v>
      </c>
      <c r="Y3060" s="25" t="str">
        <f aca="false">IF(E3060="","Sim","")</f>
        <v/>
      </c>
    </row>
    <row r="3061" customFormat="false" ht="15" hidden="false" customHeight="false" outlineLevel="0" collapsed="false">
      <c r="A3061" s="25" t="s">
        <v>3320</v>
      </c>
      <c r="B3061" s="25" t="s">
        <v>67</v>
      </c>
      <c r="C3061" s="25" t="s">
        <v>75</v>
      </c>
      <c r="D3061" s="25" t="s">
        <v>77</v>
      </c>
      <c r="E3061" s="25" t="s">
        <v>266</v>
      </c>
      <c r="F3061" s="25" t="s">
        <v>267</v>
      </c>
      <c r="G3061" s="26" t="n">
        <v>2041.73</v>
      </c>
      <c r="H3061" s="27" t="n">
        <v>5276</v>
      </c>
      <c r="I3061" s="25" t="s">
        <v>147</v>
      </c>
      <c r="K3061" s="25" t="n">
        <v>1997</v>
      </c>
      <c r="L3061" s="25" t="s">
        <v>160</v>
      </c>
      <c r="M3061" s="25" t="s">
        <v>149</v>
      </c>
      <c r="N3061" s="28" t="n">
        <v>3393</v>
      </c>
      <c r="O3061" s="25" t="s">
        <v>55</v>
      </c>
      <c r="P3061" s="29" t="n">
        <v>42878</v>
      </c>
      <c r="Q3061" s="29" t="n">
        <v>42991</v>
      </c>
      <c r="R3061" s="28" t="n">
        <v>0</v>
      </c>
      <c r="S3061" s="28" t="n">
        <f aca="false">IF(O3061="Won",R3061,IF(O3061="Lost",0,N3061))</f>
        <v>0</v>
      </c>
      <c r="T3061" s="30" t="n">
        <f aca="false">IF(AND(P3061&lt;&gt;"",Q3061&lt;&gt;""),Q3061-P3061,"")</f>
        <v>113</v>
      </c>
      <c r="U3061" s="30" t="str">
        <f aca="false">IF(AND(O3061="Engaging",P3061&lt;&gt;""),'Leia-me'!$B$5-P3061,"")</f>
        <v/>
      </c>
      <c r="V3061" s="25" t="str">
        <f aca="false">IF(O3061&lt;&gt;"Engaging","",IF(U3061&lt;='Leia-me'!$B$6,"Saudável",IF(U3061&lt;='Leia-me'!$B$7,"Esfriando",IF(U3061&lt;='Leia-me'!$B$8,"Última chance","Zumbi"))))</f>
        <v/>
      </c>
      <c r="W3061" s="25" t="n">
        <f aca="false">IF(O3061="Won",1,IF(O3061="Lost",0,""))</f>
        <v>0</v>
      </c>
      <c r="Y3061" s="25" t="str">
        <f aca="false">IF(E3061="","Sim","")</f>
        <v/>
      </c>
    </row>
    <row r="3062" customFormat="false" ht="15" hidden="false" customHeight="false" outlineLevel="0" collapsed="false">
      <c r="A3062" s="25" t="s">
        <v>3321</v>
      </c>
      <c r="B3062" s="25" t="s">
        <v>67</v>
      </c>
      <c r="C3062" s="25" t="s">
        <v>75</v>
      </c>
      <c r="D3062" s="25" t="s">
        <v>77</v>
      </c>
      <c r="E3062" s="25" t="s">
        <v>145</v>
      </c>
      <c r="F3062" s="25" t="s">
        <v>146</v>
      </c>
      <c r="G3062" s="26" t="n">
        <v>3922.42</v>
      </c>
      <c r="H3062" s="27" t="n">
        <v>6837</v>
      </c>
      <c r="I3062" s="25" t="s">
        <v>147</v>
      </c>
      <c r="K3062" s="25" t="n">
        <v>1992</v>
      </c>
      <c r="L3062" s="25" t="s">
        <v>170</v>
      </c>
      <c r="M3062" s="25" t="s">
        <v>171</v>
      </c>
      <c r="N3062" s="28" t="n">
        <v>1096</v>
      </c>
      <c r="O3062" s="25" t="s">
        <v>54</v>
      </c>
      <c r="P3062" s="29" t="n">
        <v>42880</v>
      </c>
      <c r="Q3062" s="29" t="n">
        <v>42951</v>
      </c>
      <c r="R3062" s="28" t="n">
        <v>1275</v>
      </c>
      <c r="S3062" s="28" t="n">
        <f aca="false">IF(O3062="Won",R3062,IF(O3062="Lost",0,N3062))</f>
        <v>1275</v>
      </c>
      <c r="T3062" s="30" t="n">
        <f aca="false">IF(AND(P3062&lt;&gt;"",Q3062&lt;&gt;""),Q3062-P3062,"")</f>
        <v>71</v>
      </c>
      <c r="U3062" s="30" t="str">
        <f aca="false">IF(AND(O3062="Engaging",P3062&lt;&gt;""),'Leia-me'!$B$5-P3062,"")</f>
        <v/>
      </c>
      <c r="V3062" s="25" t="str">
        <f aca="false">IF(O3062&lt;&gt;"Engaging","",IF(U3062&lt;='Leia-me'!$B$6,"Saudável",IF(U3062&lt;='Leia-me'!$B$7,"Esfriando",IF(U3062&lt;='Leia-me'!$B$8,"Última chance","Zumbi"))))</f>
        <v/>
      </c>
      <c r="W3062" s="25" t="n">
        <f aca="false">IF(O3062="Won",1,IF(O3062="Lost",0,""))</f>
        <v>1</v>
      </c>
      <c r="Y3062" s="25" t="str">
        <f aca="false">IF(E3062="","Sim","")</f>
        <v/>
      </c>
    </row>
    <row r="3063" customFormat="false" ht="15" hidden="false" customHeight="false" outlineLevel="0" collapsed="false">
      <c r="A3063" s="25" t="s">
        <v>3322</v>
      </c>
      <c r="B3063" s="25" t="s">
        <v>67</v>
      </c>
      <c r="C3063" s="25" t="s">
        <v>75</v>
      </c>
      <c r="D3063" s="25" t="s">
        <v>77</v>
      </c>
      <c r="E3063" s="25" t="s">
        <v>162</v>
      </c>
      <c r="F3063" s="25" t="s">
        <v>155</v>
      </c>
      <c r="G3063" s="26" t="n">
        <v>5266.09</v>
      </c>
      <c r="H3063" s="27" t="n">
        <v>8595</v>
      </c>
      <c r="I3063" s="25" t="s">
        <v>147</v>
      </c>
      <c r="J3063" s="25" t="s">
        <v>156</v>
      </c>
      <c r="K3063" s="25" t="n">
        <v>1988</v>
      </c>
      <c r="L3063" s="25" t="s">
        <v>160</v>
      </c>
      <c r="M3063" s="25" t="s">
        <v>149</v>
      </c>
      <c r="N3063" s="28" t="n">
        <v>3393</v>
      </c>
      <c r="O3063" s="25" t="s">
        <v>54</v>
      </c>
      <c r="P3063" s="29" t="n">
        <v>42880</v>
      </c>
      <c r="Q3063" s="29" t="n">
        <v>42966</v>
      </c>
      <c r="R3063" s="28" t="n">
        <v>3428</v>
      </c>
      <c r="S3063" s="28" t="n">
        <f aca="false">IF(O3063="Won",R3063,IF(O3063="Lost",0,N3063))</f>
        <v>3428</v>
      </c>
      <c r="T3063" s="30" t="n">
        <f aca="false">IF(AND(P3063&lt;&gt;"",Q3063&lt;&gt;""),Q3063-P3063,"")</f>
        <v>86</v>
      </c>
      <c r="U3063" s="30" t="str">
        <f aca="false">IF(AND(O3063="Engaging",P3063&lt;&gt;""),'Leia-me'!$B$5-P3063,"")</f>
        <v/>
      </c>
      <c r="V3063" s="25" t="str">
        <f aca="false">IF(O3063&lt;&gt;"Engaging","",IF(U3063&lt;='Leia-me'!$B$6,"Saudável",IF(U3063&lt;='Leia-me'!$B$7,"Esfriando",IF(U3063&lt;='Leia-me'!$B$8,"Última chance","Zumbi"))))</f>
        <v/>
      </c>
      <c r="W3063" s="25" t="n">
        <f aca="false">IF(O3063="Won",1,IF(O3063="Lost",0,""))</f>
        <v>1</v>
      </c>
      <c r="Y3063" s="25" t="str">
        <f aca="false">IF(E3063="","Sim","")</f>
        <v/>
      </c>
    </row>
    <row r="3064" customFormat="false" ht="15" hidden="false" customHeight="false" outlineLevel="0" collapsed="false">
      <c r="A3064" s="25" t="s">
        <v>3323</v>
      </c>
      <c r="B3064" s="25" t="s">
        <v>67</v>
      </c>
      <c r="C3064" s="25" t="s">
        <v>75</v>
      </c>
      <c r="D3064" s="25" t="s">
        <v>77</v>
      </c>
      <c r="E3064" s="25" t="s">
        <v>251</v>
      </c>
      <c r="F3064" s="25" t="s">
        <v>211</v>
      </c>
      <c r="G3064" s="26" t="n">
        <v>332.43</v>
      </c>
      <c r="H3064" s="27" t="n">
        <v>799</v>
      </c>
      <c r="I3064" s="25" t="s">
        <v>147</v>
      </c>
      <c r="K3064" s="25" t="n">
        <v>1995</v>
      </c>
      <c r="L3064" s="25" t="s">
        <v>170</v>
      </c>
      <c r="M3064" s="25" t="s">
        <v>171</v>
      </c>
      <c r="N3064" s="28" t="n">
        <v>1096</v>
      </c>
      <c r="O3064" s="25" t="s">
        <v>54</v>
      </c>
      <c r="P3064" s="29" t="n">
        <v>42882</v>
      </c>
      <c r="Q3064" s="29" t="n">
        <v>42904</v>
      </c>
      <c r="R3064" s="28" t="n">
        <v>1115</v>
      </c>
      <c r="S3064" s="28" t="n">
        <f aca="false">IF(O3064="Won",R3064,IF(O3064="Lost",0,N3064))</f>
        <v>1115</v>
      </c>
      <c r="T3064" s="30" t="n">
        <f aca="false">IF(AND(P3064&lt;&gt;"",Q3064&lt;&gt;""),Q3064-P3064,"")</f>
        <v>22</v>
      </c>
      <c r="U3064" s="30" t="str">
        <f aca="false">IF(AND(O3064="Engaging",P3064&lt;&gt;""),'Leia-me'!$B$5-P3064,"")</f>
        <v/>
      </c>
      <c r="V3064" s="25" t="str">
        <f aca="false">IF(O3064&lt;&gt;"Engaging","",IF(U3064&lt;='Leia-me'!$B$6,"Saudável",IF(U3064&lt;='Leia-me'!$B$7,"Esfriando",IF(U3064&lt;='Leia-me'!$B$8,"Última chance","Zumbi"))))</f>
        <v/>
      </c>
      <c r="W3064" s="25" t="n">
        <f aca="false">IF(O3064="Won",1,IF(O3064="Lost",0,""))</f>
        <v>1</v>
      </c>
      <c r="Y3064" s="25" t="str">
        <f aca="false">IF(E3064="","Sim","")</f>
        <v/>
      </c>
    </row>
    <row r="3065" customFormat="false" ht="15" hidden="false" customHeight="false" outlineLevel="0" collapsed="false">
      <c r="A3065" s="25" t="s">
        <v>3324</v>
      </c>
      <c r="B3065" s="25" t="s">
        <v>67</v>
      </c>
      <c r="C3065" s="25" t="s">
        <v>75</v>
      </c>
      <c r="D3065" s="25" t="s">
        <v>77</v>
      </c>
      <c r="E3065" s="25" t="s">
        <v>184</v>
      </c>
      <c r="F3065" s="25" t="s">
        <v>185</v>
      </c>
      <c r="G3065" s="26" t="n">
        <v>1520.66</v>
      </c>
      <c r="H3065" s="27" t="n">
        <v>1806</v>
      </c>
      <c r="I3065" s="25" t="s">
        <v>147</v>
      </c>
      <c r="K3065" s="25" t="n">
        <v>2005</v>
      </c>
      <c r="L3065" s="25" t="s">
        <v>160</v>
      </c>
      <c r="M3065" s="25" t="s">
        <v>149</v>
      </c>
      <c r="N3065" s="28" t="n">
        <v>3393</v>
      </c>
      <c r="O3065" s="25" t="s">
        <v>54</v>
      </c>
      <c r="P3065" s="29" t="n">
        <v>42882</v>
      </c>
      <c r="Q3065" s="29" t="n">
        <v>42970</v>
      </c>
      <c r="R3065" s="28" t="n">
        <v>3407</v>
      </c>
      <c r="S3065" s="28" t="n">
        <f aca="false">IF(O3065="Won",R3065,IF(O3065="Lost",0,N3065))</f>
        <v>3407</v>
      </c>
      <c r="T3065" s="30" t="n">
        <f aca="false">IF(AND(P3065&lt;&gt;"",Q3065&lt;&gt;""),Q3065-P3065,"")</f>
        <v>88</v>
      </c>
      <c r="U3065" s="30" t="str">
        <f aca="false">IF(AND(O3065="Engaging",P3065&lt;&gt;""),'Leia-me'!$B$5-P3065,"")</f>
        <v/>
      </c>
      <c r="V3065" s="25" t="str">
        <f aca="false">IF(O3065&lt;&gt;"Engaging","",IF(U3065&lt;='Leia-me'!$B$6,"Saudável",IF(U3065&lt;='Leia-me'!$B$7,"Esfriando",IF(U3065&lt;='Leia-me'!$B$8,"Última chance","Zumbi"))))</f>
        <v/>
      </c>
      <c r="W3065" s="25" t="n">
        <f aca="false">IF(O3065="Won",1,IF(O3065="Lost",0,""))</f>
        <v>1</v>
      </c>
      <c r="Y3065" s="25" t="str">
        <f aca="false">IF(E3065="","Sim","")</f>
        <v/>
      </c>
    </row>
    <row r="3066" customFormat="false" ht="15" hidden="false" customHeight="false" outlineLevel="0" collapsed="false">
      <c r="A3066" s="25" t="s">
        <v>3325</v>
      </c>
      <c r="B3066" s="25" t="s">
        <v>67</v>
      </c>
      <c r="C3066" s="25" t="s">
        <v>75</v>
      </c>
      <c r="D3066" s="25" t="s">
        <v>77</v>
      </c>
      <c r="E3066" s="25" t="s">
        <v>215</v>
      </c>
      <c r="F3066" s="25" t="s">
        <v>177</v>
      </c>
      <c r="G3066" s="26" t="n">
        <v>1102.43</v>
      </c>
      <c r="H3066" s="27" t="n">
        <v>1759</v>
      </c>
      <c r="I3066" s="25" t="s">
        <v>147</v>
      </c>
      <c r="K3066" s="25" t="n">
        <v>2006</v>
      </c>
      <c r="L3066" s="25" t="s">
        <v>160</v>
      </c>
      <c r="M3066" s="25" t="s">
        <v>149</v>
      </c>
      <c r="N3066" s="28" t="n">
        <v>3393</v>
      </c>
      <c r="O3066" s="25" t="s">
        <v>54</v>
      </c>
      <c r="P3066" s="29" t="n">
        <v>42885</v>
      </c>
      <c r="Q3066" s="29" t="n">
        <v>42889</v>
      </c>
      <c r="R3066" s="28" t="n">
        <v>3236</v>
      </c>
      <c r="S3066" s="28" t="n">
        <f aca="false">IF(O3066="Won",R3066,IF(O3066="Lost",0,N3066))</f>
        <v>3236</v>
      </c>
      <c r="T3066" s="30" t="n">
        <f aca="false">IF(AND(P3066&lt;&gt;"",Q3066&lt;&gt;""),Q3066-P3066,"")</f>
        <v>4</v>
      </c>
      <c r="U3066" s="30" t="str">
        <f aca="false">IF(AND(O3066="Engaging",P3066&lt;&gt;""),'Leia-me'!$B$5-P3066,"")</f>
        <v/>
      </c>
      <c r="V3066" s="25" t="str">
        <f aca="false">IF(O3066&lt;&gt;"Engaging","",IF(U3066&lt;='Leia-me'!$B$6,"Saudável",IF(U3066&lt;='Leia-me'!$B$7,"Esfriando",IF(U3066&lt;='Leia-me'!$B$8,"Última chance","Zumbi"))))</f>
        <v/>
      </c>
      <c r="W3066" s="25" t="n">
        <f aca="false">IF(O3066="Won",1,IF(O3066="Lost",0,""))</f>
        <v>1</v>
      </c>
      <c r="Y3066" s="25" t="str">
        <f aca="false">IF(E3066="","Sim","")</f>
        <v/>
      </c>
    </row>
    <row r="3067" customFormat="false" ht="15" hidden="false" customHeight="false" outlineLevel="0" collapsed="false">
      <c r="A3067" s="25" t="s">
        <v>3326</v>
      </c>
      <c r="B3067" s="25" t="s">
        <v>67</v>
      </c>
      <c r="C3067" s="25" t="s">
        <v>75</v>
      </c>
      <c r="D3067" s="25" t="s">
        <v>77</v>
      </c>
      <c r="E3067" s="25" t="s">
        <v>218</v>
      </c>
      <c r="F3067" s="25" t="s">
        <v>146</v>
      </c>
      <c r="G3067" s="26" t="n">
        <v>4.54</v>
      </c>
      <c r="H3067" s="27" t="n">
        <v>9</v>
      </c>
      <c r="I3067" s="25" t="s">
        <v>147</v>
      </c>
      <c r="K3067" s="25" t="n">
        <v>2017</v>
      </c>
      <c r="L3067" s="25" t="s">
        <v>178</v>
      </c>
      <c r="M3067" s="25" t="s">
        <v>171</v>
      </c>
      <c r="N3067" s="28" t="n">
        <v>5482</v>
      </c>
      <c r="O3067" s="25" t="s">
        <v>54</v>
      </c>
      <c r="P3067" s="29" t="n">
        <v>42888</v>
      </c>
      <c r="Q3067" s="29" t="n">
        <v>42968</v>
      </c>
      <c r="R3067" s="28" t="n">
        <v>5712</v>
      </c>
      <c r="S3067" s="28" t="n">
        <f aca="false">IF(O3067="Won",R3067,IF(O3067="Lost",0,N3067))</f>
        <v>5712</v>
      </c>
      <c r="T3067" s="30" t="n">
        <f aca="false">IF(AND(P3067&lt;&gt;"",Q3067&lt;&gt;""),Q3067-P3067,"")</f>
        <v>80</v>
      </c>
      <c r="U3067" s="30" t="str">
        <f aca="false">IF(AND(O3067="Engaging",P3067&lt;&gt;""),'Leia-me'!$B$5-P3067,"")</f>
        <v/>
      </c>
      <c r="V3067" s="25" t="str">
        <f aca="false">IF(O3067&lt;&gt;"Engaging","",IF(U3067&lt;='Leia-me'!$B$6,"Saudável",IF(U3067&lt;='Leia-me'!$B$7,"Esfriando",IF(U3067&lt;='Leia-me'!$B$8,"Última chance","Zumbi"))))</f>
        <v/>
      </c>
      <c r="W3067" s="25" t="n">
        <f aca="false">IF(O3067="Won",1,IF(O3067="Lost",0,""))</f>
        <v>1</v>
      </c>
      <c r="Y3067" s="25" t="str">
        <f aca="false">IF(E3067="","Sim","")</f>
        <v/>
      </c>
    </row>
    <row r="3068" customFormat="false" ht="15" hidden="false" customHeight="false" outlineLevel="0" collapsed="false">
      <c r="A3068" s="25" t="s">
        <v>3327</v>
      </c>
      <c r="B3068" s="25" t="s">
        <v>67</v>
      </c>
      <c r="C3068" s="25" t="s">
        <v>75</v>
      </c>
      <c r="D3068" s="25" t="s">
        <v>77</v>
      </c>
      <c r="E3068" s="25" t="s">
        <v>180</v>
      </c>
      <c r="F3068" s="25" t="s">
        <v>146</v>
      </c>
      <c r="G3068" s="26" t="n">
        <v>3178.24</v>
      </c>
      <c r="H3068" s="27" t="n">
        <v>4540</v>
      </c>
      <c r="I3068" s="25" t="s">
        <v>147</v>
      </c>
      <c r="K3068" s="25" t="n">
        <v>2002</v>
      </c>
      <c r="L3068" s="25" t="s">
        <v>170</v>
      </c>
      <c r="M3068" s="25" t="s">
        <v>171</v>
      </c>
      <c r="N3068" s="28" t="n">
        <v>1096</v>
      </c>
      <c r="O3068" s="25" t="s">
        <v>54</v>
      </c>
      <c r="P3068" s="29" t="n">
        <v>42889</v>
      </c>
      <c r="Q3068" s="29" t="n">
        <v>42952</v>
      </c>
      <c r="R3068" s="28" t="n">
        <v>1017</v>
      </c>
      <c r="S3068" s="28" t="n">
        <f aca="false">IF(O3068="Won",R3068,IF(O3068="Lost",0,N3068))</f>
        <v>1017</v>
      </c>
      <c r="T3068" s="30" t="n">
        <f aca="false">IF(AND(P3068&lt;&gt;"",Q3068&lt;&gt;""),Q3068-P3068,"")</f>
        <v>63</v>
      </c>
      <c r="U3068" s="30" t="str">
        <f aca="false">IF(AND(O3068="Engaging",P3068&lt;&gt;""),'Leia-me'!$B$5-P3068,"")</f>
        <v/>
      </c>
      <c r="V3068" s="25" t="str">
        <f aca="false">IF(O3068&lt;&gt;"Engaging","",IF(U3068&lt;='Leia-me'!$B$6,"Saudável",IF(U3068&lt;='Leia-me'!$B$7,"Esfriando",IF(U3068&lt;='Leia-me'!$B$8,"Última chance","Zumbi"))))</f>
        <v/>
      </c>
      <c r="W3068" s="25" t="n">
        <f aca="false">IF(O3068="Won",1,IF(O3068="Lost",0,""))</f>
        <v>1</v>
      </c>
      <c r="Y3068" s="25" t="str">
        <f aca="false">IF(E3068="","Sim","")</f>
        <v/>
      </c>
    </row>
    <row r="3069" customFormat="false" ht="15" hidden="false" customHeight="false" outlineLevel="0" collapsed="false">
      <c r="A3069" s="25" t="s">
        <v>3328</v>
      </c>
      <c r="B3069" s="25" t="s">
        <v>67</v>
      </c>
      <c r="C3069" s="25" t="s">
        <v>75</v>
      </c>
      <c r="D3069" s="25" t="s">
        <v>77</v>
      </c>
      <c r="E3069" s="25" t="s">
        <v>251</v>
      </c>
      <c r="F3069" s="25" t="s">
        <v>211</v>
      </c>
      <c r="G3069" s="26" t="n">
        <v>332.43</v>
      </c>
      <c r="H3069" s="27" t="n">
        <v>799</v>
      </c>
      <c r="I3069" s="25" t="s">
        <v>147</v>
      </c>
      <c r="K3069" s="25" t="n">
        <v>1995</v>
      </c>
      <c r="L3069" s="25" t="s">
        <v>1834</v>
      </c>
      <c r="M3069" s="25" t="s">
        <v>171</v>
      </c>
      <c r="N3069" s="28" t="n">
        <v>4821</v>
      </c>
      <c r="O3069" s="25" t="s">
        <v>54</v>
      </c>
      <c r="P3069" s="29" t="n">
        <v>42891</v>
      </c>
      <c r="Q3069" s="29" t="n">
        <v>42997</v>
      </c>
      <c r="R3069" s="28" t="n">
        <v>5055</v>
      </c>
      <c r="S3069" s="28" t="n">
        <f aca="false">IF(O3069="Won",R3069,IF(O3069="Lost",0,N3069))</f>
        <v>5055</v>
      </c>
      <c r="T3069" s="30" t="n">
        <f aca="false">IF(AND(P3069&lt;&gt;"",Q3069&lt;&gt;""),Q3069-P3069,"")</f>
        <v>106</v>
      </c>
      <c r="U3069" s="30" t="str">
        <f aca="false">IF(AND(O3069="Engaging",P3069&lt;&gt;""),'Leia-me'!$B$5-P3069,"")</f>
        <v/>
      </c>
      <c r="V3069" s="25" t="str">
        <f aca="false">IF(O3069&lt;&gt;"Engaging","",IF(U3069&lt;='Leia-me'!$B$6,"Saudável",IF(U3069&lt;='Leia-me'!$B$7,"Esfriando",IF(U3069&lt;='Leia-me'!$B$8,"Última chance","Zumbi"))))</f>
        <v/>
      </c>
      <c r="W3069" s="25" t="n">
        <f aca="false">IF(O3069="Won",1,IF(O3069="Lost",0,""))</f>
        <v>1</v>
      </c>
      <c r="X3069" s="25" t="s">
        <v>1835</v>
      </c>
      <c r="Y3069" s="25" t="str">
        <f aca="false">IF(E3069="","Sim","")</f>
        <v/>
      </c>
    </row>
    <row r="3070" customFormat="false" ht="15" hidden="false" customHeight="false" outlineLevel="0" collapsed="false">
      <c r="A3070" s="25" t="s">
        <v>3329</v>
      </c>
      <c r="B3070" s="25" t="s">
        <v>67</v>
      </c>
      <c r="C3070" s="25" t="s">
        <v>75</v>
      </c>
      <c r="D3070" s="25" t="s">
        <v>77</v>
      </c>
      <c r="E3070" s="25" t="s">
        <v>231</v>
      </c>
      <c r="F3070" s="25" t="s">
        <v>168</v>
      </c>
      <c r="G3070" s="26" t="n">
        <v>45.39</v>
      </c>
      <c r="H3070" s="27" t="n">
        <v>100</v>
      </c>
      <c r="I3070" s="25" t="s">
        <v>147</v>
      </c>
      <c r="J3070" s="25" t="s">
        <v>169</v>
      </c>
      <c r="K3070" s="25" t="n">
        <v>2012</v>
      </c>
      <c r="L3070" s="25" t="s">
        <v>148</v>
      </c>
      <c r="M3070" s="25" t="s">
        <v>149</v>
      </c>
      <c r="N3070" s="28" t="n">
        <v>55</v>
      </c>
      <c r="O3070" s="25" t="s">
        <v>54</v>
      </c>
      <c r="P3070" s="29" t="n">
        <v>42891</v>
      </c>
      <c r="Q3070" s="29" t="n">
        <v>42908</v>
      </c>
      <c r="R3070" s="28" t="n">
        <v>60</v>
      </c>
      <c r="S3070" s="28" t="n">
        <f aca="false">IF(O3070="Won",R3070,IF(O3070="Lost",0,N3070))</f>
        <v>60</v>
      </c>
      <c r="T3070" s="30" t="n">
        <f aca="false">IF(AND(P3070&lt;&gt;"",Q3070&lt;&gt;""),Q3070-P3070,"")</f>
        <v>17</v>
      </c>
      <c r="U3070" s="30" t="str">
        <f aca="false">IF(AND(O3070="Engaging",P3070&lt;&gt;""),'Leia-me'!$B$5-P3070,"")</f>
        <v/>
      </c>
      <c r="V3070" s="25" t="str">
        <f aca="false">IF(O3070&lt;&gt;"Engaging","",IF(U3070&lt;='Leia-me'!$B$6,"Saudável",IF(U3070&lt;='Leia-me'!$B$7,"Esfriando",IF(U3070&lt;='Leia-me'!$B$8,"Última chance","Zumbi"))))</f>
        <v/>
      </c>
      <c r="W3070" s="25" t="n">
        <f aca="false">IF(O3070="Won",1,IF(O3070="Lost",0,""))</f>
        <v>1</v>
      </c>
      <c r="Y3070" s="25" t="str">
        <f aca="false">IF(E3070="","Sim","")</f>
        <v/>
      </c>
    </row>
    <row r="3071" customFormat="false" ht="15" hidden="false" customHeight="false" outlineLevel="0" collapsed="false">
      <c r="A3071" s="25" t="s">
        <v>3330</v>
      </c>
      <c r="B3071" s="25" t="s">
        <v>67</v>
      </c>
      <c r="C3071" s="25" t="s">
        <v>75</v>
      </c>
      <c r="D3071" s="25" t="s">
        <v>77</v>
      </c>
      <c r="E3071" s="25" t="s">
        <v>180</v>
      </c>
      <c r="F3071" s="25" t="s">
        <v>146</v>
      </c>
      <c r="G3071" s="26" t="n">
        <v>3178.24</v>
      </c>
      <c r="H3071" s="27" t="n">
        <v>4540</v>
      </c>
      <c r="I3071" s="25" t="s">
        <v>147</v>
      </c>
      <c r="K3071" s="25" t="n">
        <v>2002</v>
      </c>
      <c r="L3071" s="25" t="s">
        <v>160</v>
      </c>
      <c r="M3071" s="25" t="s">
        <v>149</v>
      </c>
      <c r="N3071" s="28" t="n">
        <v>3393</v>
      </c>
      <c r="O3071" s="25" t="s">
        <v>55</v>
      </c>
      <c r="P3071" s="29" t="n">
        <v>42893</v>
      </c>
      <c r="Q3071" s="29" t="n">
        <v>42982</v>
      </c>
      <c r="R3071" s="28" t="n">
        <v>0</v>
      </c>
      <c r="S3071" s="28" t="n">
        <f aca="false">IF(O3071="Won",R3071,IF(O3071="Lost",0,N3071))</f>
        <v>0</v>
      </c>
      <c r="T3071" s="30" t="n">
        <f aca="false">IF(AND(P3071&lt;&gt;"",Q3071&lt;&gt;""),Q3071-P3071,"")</f>
        <v>89</v>
      </c>
      <c r="U3071" s="30" t="str">
        <f aca="false">IF(AND(O3071="Engaging",P3071&lt;&gt;""),'Leia-me'!$B$5-P3071,"")</f>
        <v/>
      </c>
      <c r="V3071" s="25" t="str">
        <f aca="false">IF(O3071&lt;&gt;"Engaging","",IF(U3071&lt;='Leia-me'!$B$6,"Saudável",IF(U3071&lt;='Leia-me'!$B$7,"Esfriando",IF(U3071&lt;='Leia-me'!$B$8,"Última chance","Zumbi"))))</f>
        <v/>
      </c>
      <c r="W3071" s="25" t="n">
        <f aca="false">IF(O3071="Won",1,IF(O3071="Lost",0,""))</f>
        <v>0</v>
      </c>
      <c r="Y3071" s="25" t="str">
        <f aca="false">IF(E3071="","Sim","")</f>
        <v/>
      </c>
    </row>
    <row r="3072" customFormat="false" ht="15" hidden="false" customHeight="false" outlineLevel="0" collapsed="false">
      <c r="A3072" s="25" t="s">
        <v>3331</v>
      </c>
      <c r="B3072" s="25" t="s">
        <v>67</v>
      </c>
      <c r="C3072" s="25" t="s">
        <v>75</v>
      </c>
      <c r="D3072" s="25" t="s">
        <v>77</v>
      </c>
      <c r="E3072" s="25" t="s">
        <v>266</v>
      </c>
      <c r="F3072" s="25" t="s">
        <v>267</v>
      </c>
      <c r="G3072" s="26" t="n">
        <v>2041.73</v>
      </c>
      <c r="H3072" s="27" t="n">
        <v>5276</v>
      </c>
      <c r="I3072" s="25" t="s">
        <v>147</v>
      </c>
      <c r="K3072" s="25" t="n">
        <v>1997</v>
      </c>
      <c r="L3072" s="25" t="s">
        <v>186</v>
      </c>
      <c r="M3072" s="25" t="s">
        <v>171</v>
      </c>
      <c r="N3072" s="28" t="n">
        <v>550</v>
      </c>
      <c r="O3072" s="25" t="s">
        <v>54</v>
      </c>
      <c r="P3072" s="29" t="n">
        <v>42894</v>
      </c>
      <c r="Q3072" s="29" t="n">
        <v>42966</v>
      </c>
      <c r="R3072" s="28" t="n">
        <v>517</v>
      </c>
      <c r="S3072" s="28" t="n">
        <f aca="false">IF(O3072="Won",R3072,IF(O3072="Lost",0,N3072))</f>
        <v>517</v>
      </c>
      <c r="T3072" s="30" t="n">
        <f aca="false">IF(AND(P3072&lt;&gt;"",Q3072&lt;&gt;""),Q3072-P3072,"")</f>
        <v>72</v>
      </c>
      <c r="U3072" s="30" t="str">
        <f aca="false">IF(AND(O3072="Engaging",P3072&lt;&gt;""),'Leia-me'!$B$5-P3072,"")</f>
        <v/>
      </c>
      <c r="V3072" s="25" t="str">
        <f aca="false">IF(O3072&lt;&gt;"Engaging","",IF(U3072&lt;='Leia-me'!$B$6,"Saudável",IF(U3072&lt;='Leia-me'!$B$7,"Esfriando",IF(U3072&lt;='Leia-me'!$B$8,"Última chance","Zumbi"))))</f>
        <v/>
      </c>
      <c r="W3072" s="25" t="n">
        <f aca="false">IF(O3072="Won",1,IF(O3072="Lost",0,""))</f>
        <v>1</v>
      </c>
      <c r="Y3072" s="25" t="str">
        <f aca="false">IF(E3072="","Sim","")</f>
        <v/>
      </c>
    </row>
    <row r="3073" customFormat="false" ht="15" hidden="false" customHeight="false" outlineLevel="0" collapsed="false">
      <c r="A3073" s="25" t="s">
        <v>3332</v>
      </c>
      <c r="B3073" s="25" t="s">
        <v>67</v>
      </c>
      <c r="C3073" s="25" t="s">
        <v>75</v>
      </c>
      <c r="D3073" s="25" t="s">
        <v>77</v>
      </c>
      <c r="E3073" s="25" t="s">
        <v>257</v>
      </c>
      <c r="F3073" s="25" t="s">
        <v>146</v>
      </c>
      <c r="G3073" s="26" t="n">
        <v>441.08</v>
      </c>
      <c r="H3073" s="27" t="n">
        <v>1210</v>
      </c>
      <c r="I3073" s="25" t="s">
        <v>147</v>
      </c>
      <c r="K3073" s="25" t="n">
        <v>1984</v>
      </c>
      <c r="L3073" s="25" t="s">
        <v>170</v>
      </c>
      <c r="M3073" s="25" t="s">
        <v>171</v>
      </c>
      <c r="N3073" s="28" t="n">
        <v>1096</v>
      </c>
      <c r="O3073" s="25" t="s">
        <v>54</v>
      </c>
      <c r="P3073" s="29" t="n">
        <v>42894</v>
      </c>
      <c r="Q3073" s="29" t="n">
        <v>42900</v>
      </c>
      <c r="R3073" s="28" t="n">
        <v>881</v>
      </c>
      <c r="S3073" s="28" t="n">
        <f aca="false">IF(O3073="Won",R3073,IF(O3073="Lost",0,N3073))</f>
        <v>881</v>
      </c>
      <c r="T3073" s="30" t="n">
        <f aca="false">IF(AND(P3073&lt;&gt;"",Q3073&lt;&gt;""),Q3073-P3073,"")</f>
        <v>6</v>
      </c>
      <c r="U3073" s="30" t="str">
        <f aca="false">IF(AND(O3073="Engaging",P3073&lt;&gt;""),'Leia-me'!$B$5-P3073,"")</f>
        <v/>
      </c>
      <c r="V3073" s="25" t="str">
        <f aca="false">IF(O3073&lt;&gt;"Engaging","",IF(U3073&lt;='Leia-me'!$B$6,"Saudável",IF(U3073&lt;='Leia-me'!$B$7,"Esfriando",IF(U3073&lt;='Leia-me'!$B$8,"Última chance","Zumbi"))))</f>
        <v/>
      </c>
      <c r="W3073" s="25" t="n">
        <f aca="false">IF(O3073="Won",1,IF(O3073="Lost",0,""))</f>
        <v>1</v>
      </c>
      <c r="Y3073" s="25" t="str">
        <f aca="false">IF(E3073="","Sim","")</f>
        <v/>
      </c>
    </row>
    <row r="3074" customFormat="false" ht="15" hidden="false" customHeight="false" outlineLevel="0" collapsed="false">
      <c r="A3074" s="25" t="s">
        <v>3333</v>
      </c>
      <c r="B3074" s="25" t="s">
        <v>67</v>
      </c>
      <c r="C3074" s="25" t="s">
        <v>75</v>
      </c>
      <c r="D3074" s="25" t="s">
        <v>77</v>
      </c>
      <c r="E3074" s="25" t="s">
        <v>154</v>
      </c>
      <c r="F3074" s="25" t="s">
        <v>155</v>
      </c>
      <c r="G3074" s="26" t="n">
        <v>86.68</v>
      </c>
      <c r="H3074" s="27" t="n">
        <v>187</v>
      </c>
      <c r="I3074" s="25" t="s">
        <v>147</v>
      </c>
      <c r="J3074" s="25" t="s">
        <v>156</v>
      </c>
      <c r="K3074" s="25" t="n">
        <v>2007</v>
      </c>
      <c r="L3074" s="25" t="s">
        <v>1834</v>
      </c>
      <c r="M3074" s="25" t="s">
        <v>171</v>
      </c>
      <c r="N3074" s="28" t="n">
        <v>4821</v>
      </c>
      <c r="O3074" s="25" t="s">
        <v>54</v>
      </c>
      <c r="P3074" s="29" t="n">
        <v>42894</v>
      </c>
      <c r="Q3074" s="29" t="n">
        <v>42910</v>
      </c>
      <c r="R3074" s="28" t="n">
        <v>4272</v>
      </c>
      <c r="S3074" s="28" t="n">
        <f aca="false">IF(O3074="Won",R3074,IF(O3074="Lost",0,N3074))</f>
        <v>4272</v>
      </c>
      <c r="T3074" s="30" t="n">
        <f aca="false">IF(AND(P3074&lt;&gt;"",Q3074&lt;&gt;""),Q3074-P3074,"")</f>
        <v>16</v>
      </c>
      <c r="U3074" s="30" t="str">
        <f aca="false">IF(AND(O3074="Engaging",P3074&lt;&gt;""),'Leia-me'!$B$5-P3074,"")</f>
        <v/>
      </c>
      <c r="V3074" s="25" t="str">
        <f aca="false">IF(O3074&lt;&gt;"Engaging","",IF(U3074&lt;='Leia-me'!$B$6,"Saudável",IF(U3074&lt;='Leia-me'!$B$7,"Esfriando",IF(U3074&lt;='Leia-me'!$B$8,"Última chance","Zumbi"))))</f>
        <v/>
      </c>
      <c r="W3074" s="25" t="n">
        <f aca="false">IF(O3074="Won",1,IF(O3074="Lost",0,""))</f>
        <v>1</v>
      </c>
      <c r="X3074" s="25" t="s">
        <v>1835</v>
      </c>
      <c r="Y3074" s="25" t="str">
        <f aca="false">IF(E3074="","Sim","")</f>
        <v/>
      </c>
    </row>
    <row r="3075" customFormat="false" ht="15" hidden="false" customHeight="false" outlineLevel="0" collapsed="false">
      <c r="A3075" s="25" t="s">
        <v>3334</v>
      </c>
      <c r="B3075" s="25" t="s">
        <v>67</v>
      </c>
      <c r="C3075" s="25" t="s">
        <v>75</v>
      </c>
      <c r="D3075" s="25" t="s">
        <v>77</v>
      </c>
      <c r="E3075" s="25" t="s">
        <v>251</v>
      </c>
      <c r="F3075" s="25" t="s">
        <v>211</v>
      </c>
      <c r="G3075" s="26" t="n">
        <v>332.43</v>
      </c>
      <c r="H3075" s="27" t="n">
        <v>799</v>
      </c>
      <c r="I3075" s="25" t="s">
        <v>147</v>
      </c>
      <c r="K3075" s="25" t="n">
        <v>1995</v>
      </c>
      <c r="L3075" s="25" t="s">
        <v>160</v>
      </c>
      <c r="M3075" s="25" t="s">
        <v>149</v>
      </c>
      <c r="N3075" s="28" t="n">
        <v>3393</v>
      </c>
      <c r="O3075" s="25" t="s">
        <v>55</v>
      </c>
      <c r="P3075" s="29" t="n">
        <v>42896</v>
      </c>
      <c r="Q3075" s="29" t="n">
        <v>42997</v>
      </c>
      <c r="R3075" s="28" t="n">
        <v>0</v>
      </c>
      <c r="S3075" s="28" t="n">
        <f aca="false">IF(O3075="Won",R3075,IF(O3075="Lost",0,N3075))</f>
        <v>0</v>
      </c>
      <c r="T3075" s="30" t="n">
        <f aca="false">IF(AND(P3075&lt;&gt;"",Q3075&lt;&gt;""),Q3075-P3075,"")</f>
        <v>101</v>
      </c>
      <c r="U3075" s="30" t="str">
        <f aca="false">IF(AND(O3075="Engaging",P3075&lt;&gt;""),'Leia-me'!$B$5-P3075,"")</f>
        <v/>
      </c>
      <c r="V3075" s="25" t="str">
        <f aca="false">IF(O3075&lt;&gt;"Engaging","",IF(U3075&lt;='Leia-me'!$B$6,"Saudável",IF(U3075&lt;='Leia-me'!$B$7,"Esfriando",IF(U3075&lt;='Leia-me'!$B$8,"Última chance","Zumbi"))))</f>
        <v/>
      </c>
      <c r="W3075" s="25" t="n">
        <f aca="false">IF(O3075="Won",1,IF(O3075="Lost",0,""))</f>
        <v>0</v>
      </c>
      <c r="Y3075" s="25" t="str">
        <f aca="false">IF(E3075="","Sim","")</f>
        <v/>
      </c>
    </row>
    <row r="3076" customFormat="false" ht="15" hidden="false" customHeight="false" outlineLevel="0" collapsed="false">
      <c r="A3076" s="25" t="s">
        <v>3335</v>
      </c>
      <c r="B3076" s="25" t="s">
        <v>67</v>
      </c>
      <c r="C3076" s="25" t="s">
        <v>75</v>
      </c>
      <c r="D3076" s="25" t="s">
        <v>77</v>
      </c>
      <c r="E3076" s="25" t="s">
        <v>245</v>
      </c>
      <c r="F3076" s="25" t="s">
        <v>185</v>
      </c>
      <c r="G3076" s="26" t="n">
        <v>2938.67</v>
      </c>
      <c r="H3076" s="27" t="n">
        <v>8775</v>
      </c>
      <c r="I3076" s="25" t="s">
        <v>246</v>
      </c>
      <c r="K3076" s="25" t="n">
        <v>1987</v>
      </c>
      <c r="L3076" s="25" t="s">
        <v>148</v>
      </c>
      <c r="M3076" s="25" t="s">
        <v>149</v>
      </c>
      <c r="N3076" s="28" t="n">
        <v>55</v>
      </c>
      <c r="O3076" s="25" t="s">
        <v>54</v>
      </c>
      <c r="P3076" s="29" t="n">
        <v>42896</v>
      </c>
      <c r="Q3076" s="29" t="n">
        <v>42905</v>
      </c>
      <c r="R3076" s="28" t="n">
        <v>54</v>
      </c>
      <c r="S3076" s="28" t="n">
        <f aca="false">IF(O3076="Won",R3076,IF(O3076="Lost",0,N3076))</f>
        <v>54</v>
      </c>
      <c r="T3076" s="30" t="n">
        <f aca="false">IF(AND(P3076&lt;&gt;"",Q3076&lt;&gt;""),Q3076-P3076,"")</f>
        <v>9</v>
      </c>
      <c r="U3076" s="30" t="str">
        <f aca="false">IF(AND(O3076="Engaging",P3076&lt;&gt;""),'Leia-me'!$B$5-P3076,"")</f>
        <v/>
      </c>
      <c r="V3076" s="25" t="str">
        <f aca="false">IF(O3076&lt;&gt;"Engaging","",IF(U3076&lt;='Leia-me'!$B$6,"Saudável",IF(U3076&lt;='Leia-me'!$B$7,"Esfriando",IF(U3076&lt;='Leia-me'!$B$8,"Última chance","Zumbi"))))</f>
        <v/>
      </c>
      <c r="W3076" s="25" t="n">
        <f aca="false">IF(O3076="Won",1,IF(O3076="Lost",0,""))</f>
        <v>1</v>
      </c>
      <c r="Y3076" s="25" t="str">
        <f aca="false">IF(E3076="","Sim","")</f>
        <v/>
      </c>
    </row>
    <row r="3077" customFormat="false" ht="15" hidden="false" customHeight="false" outlineLevel="0" collapsed="false">
      <c r="A3077" s="25" t="s">
        <v>3336</v>
      </c>
      <c r="B3077" s="25" t="s">
        <v>67</v>
      </c>
      <c r="C3077" s="25" t="s">
        <v>75</v>
      </c>
      <c r="D3077" s="25" t="s">
        <v>77</v>
      </c>
      <c r="E3077" s="25" t="s">
        <v>266</v>
      </c>
      <c r="F3077" s="25" t="s">
        <v>267</v>
      </c>
      <c r="G3077" s="26" t="n">
        <v>2041.73</v>
      </c>
      <c r="H3077" s="27" t="n">
        <v>5276</v>
      </c>
      <c r="I3077" s="25" t="s">
        <v>147</v>
      </c>
      <c r="K3077" s="25" t="n">
        <v>1997</v>
      </c>
      <c r="L3077" s="25" t="s">
        <v>186</v>
      </c>
      <c r="M3077" s="25" t="s">
        <v>171</v>
      </c>
      <c r="N3077" s="28" t="n">
        <v>550</v>
      </c>
      <c r="O3077" s="25" t="s">
        <v>55</v>
      </c>
      <c r="P3077" s="29" t="n">
        <v>42904</v>
      </c>
      <c r="Q3077" s="29" t="n">
        <v>42981</v>
      </c>
      <c r="R3077" s="28" t="n">
        <v>0</v>
      </c>
      <c r="S3077" s="28" t="n">
        <f aca="false">IF(O3077="Won",R3077,IF(O3077="Lost",0,N3077))</f>
        <v>0</v>
      </c>
      <c r="T3077" s="30" t="n">
        <f aca="false">IF(AND(P3077&lt;&gt;"",Q3077&lt;&gt;""),Q3077-P3077,"")</f>
        <v>77</v>
      </c>
      <c r="U3077" s="30" t="str">
        <f aca="false">IF(AND(O3077="Engaging",P3077&lt;&gt;""),'Leia-me'!$B$5-P3077,"")</f>
        <v/>
      </c>
      <c r="V3077" s="25" t="str">
        <f aca="false">IF(O3077&lt;&gt;"Engaging","",IF(U3077&lt;='Leia-me'!$B$6,"Saudável",IF(U3077&lt;='Leia-me'!$B$7,"Esfriando",IF(U3077&lt;='Leia-me'!$B$8,"Última chance","Zumbi"))))</f>
        <v/>
      </c>
      <c r="W3077" s="25" t="n">
        <f aca="false">IF(O3077="Won",1,IF(O3077="Lost",0,""))</f>
        <v>0</v>
      </c>
      <c r="Y3077" s="25" t="str">
        <f aca="false">IF(E3077="","Sim","")</f>
        <v/>
      </c>
    </row>
    <row r="3078" customFormat="false" ht="15" hidden="false" customHeight="false" outlineLevel="0" collapsed="false">
      <c r="A3078" s="25" t="s">
        <v>3337</v>
      </c>
      <c r="B3078" s="25" t="s">
        <v>67</v>
      </c>
      <c r="C3078" s="25" t="s">
        <v>75</v>
      </c>
      <c r="D3078" s="25" t="s">
        <v>77</v>
      </c>
      <c r="E3078" s="25" t="s">
        <v>240</v>
      </c>
      <c r="F3078" s="25" t="s">
        <v>185</v>
      </c>
      <c r="G3078" s="26" t="n">
        <v>1223.72</v>
      </c>
      <c r="H3078" s="27" t="n">
        <v>2497</v>
      </c>
      <c r="I3078" s="25" t="s">
        <v>241</v>
      </c>
      <c r="K3078" s="25" t="n">
        <v>2000</v>
      </c>
      <c r="L3078" s="25" t="s">
        <v>178</v>
      </c>
      <c r="M3078" s="25" t="s">
        <v>171</v>
      </c>
      <c r="N3078" s="28" t="n">
        <v>5482</v>
      </c>
      <c r="O3078" s="25" t="s">
        <v>54</v>
      </c>
      <c r="P3078" s="29" t="n">
        <v>42904</v>
      </c>
      <c r="Q3078" s="29" t="n">
        <v>42968</v>
      </c>
      <c r="R3078" s="28" t="n">
        <v>5472</v>
      </c>
      <c r="S3078" s="28" t="n">
        <f aca="false">IF(O3078="Won",R3078,IF(O3078="Lost",0,N3078))</f>
        <v>5472</v>
      </c>
      <c r="T3078" s="30" t="n">
        <f aca="false">IF(AND(P3078&lt;&gt;"",Q3078&lt;&gt;""),Q3078-P3078,"")</f>
        <v>64</v>
      </c>
      <c r="U3078" s="30" t="str">
        <f aca="false">IF(AND(O3078="Engaging",P3078&lt;&gt;""),'Leia-me'!$B$5-P3078,"")</f>
        <v/>
      </c>
      <c r="V3078" s="25" t="str">
        <f aca="false">IF(O3078&lt;&gt;"Engaging","",IF(U3078&lt;='Leia-me'!$B$6,"Saudável",IF(U3078&lt;='Leia-me'!$B$7,"Esfriando",IF(U3078&lt;='Leia-me'!$B$8,"Última chance","Zumbi"))))</f>
        <v/>
      </c>
      <c r="W3078" s="25" t="n">
        <f aca="false">IF(O3078="Won",1,IF(O3078="Lost",0,""))</f>
        <v>1</v>
      </c>
      <c r="Y3078" s="25" t="str">
        <f aca="false">IF(E3078="","Sim","")</f>
        <v/>
      </c>
    </row>
    <row r="3079" customFormat="false" ht="15" hidden="false" customHeight="false" outlineLevel="0" collapsed="false">
      <c r="A3079" s="25" t="s">
        <v>3338</v>
      </c>
      <c r="B3079" s="25" t="s">
        <v>67</v>
      </c>
      <c r="C3079" s="25" t="s">
        <v>75</v>
      </c>
      <c r="D3079" s="25" t="s">
        <v>77</v>
      </c>
      <c r="E3079" s="25" t="s">
        <v>176</v>
      </c>
      <c r="F3079" s="25" t="s">
        <v>177</v>
      </c>
      <c r="G3079" s="26" t="n">
        <v>1698.2</v>
      </c>
      <c r="H3079" s="27" t="n">
        <v>3798</v>
      </c>
      <c r="I3079" s="25" t="s">
        <v>147</v>
      </c>
      <c r="K3079" s="25" t="n">
        <v>1987</v>
      </c>
      <c r="L3079" s="25" t="s">
        <v>160</v>
      </c>
      <c r="M3079" s="25" t="s">
        <v>149</v>
      </c>
      <c r="N3079" s="28" t="n">
        <v>3393</v>
      </c>
      <c r="O3079" s="25" t="s">
        <v>54</v>
      </c>
      <c r="P3079" s="29" t="n">
        <v>42908</v>
      </c>
      <c r="Q3079" s="29" t="n">
        <v>43006</v>
      </c>
      <c r="R3079" s="28" t="n">
        <v>3590</v>
      </c>
      <c r="S3079" s="28" t="n">
        <f aca="false">IF(O3079="Won",R3079,IF(O3079="Lost",0,N3079))</f>
        <v>3590</v>
      </c>
      <c r="T3079" s="30" t="n">
        <f aca="false">IF(AND(P3079&lt;&gt;"",Q3079&lt;&gt;""),Q3079-P3079,"")</f>
        <v>98</v>
      </c>
      <c r="U3079" s="30" t="str">
        <f aca="false">IF(AND(O3079="Engaging",P3079&lt;&gt;""),'Leia-me'!$B$5-P3079,"")</f>
        <v/>
      </c>
      <c r="V3079" s="25" t="str">
        <f aca="false">IF(O3079&lt;&gt;"Engaging","",IF(U3079&lt;='Leia-me'!$B$6,"Saudável",IF(U3079&lt;='Leia-me'!$B$7,"Esfriando",IF(U3079&lt;='Leia-me'!$B$8,"Última chance","Zumbi"))))</f>
        <v/>
      </c>
      <c r="W3079" s="25" t="n">
        <f aca="false">IF(O3079="Won",1,IF(O3079="Lost",0,""))</f>
        <v>1</v>
      </c>
      <c r="Y3079" s="25" t="str">
        <f aca="false">IF(E3079="","Sim","")</f>
        <v/>
      </c>
    </row>
    <row r="3080" customFormat="false" ht="15" hidden="false" customHeight="false" outlineLevel="0" collapsed="false">
      <c r="A3080" s="25" t="s">
        <v>3339</v>
      </c>
      <c r="B3080" s="25" t="s">
        <v>67</v>
      </c>
      <c r="C3080" s="25" t="s">
        <v>75</v>
      </c>
      <c r="D3080" s="25" t="s">
        <v>77</v>
      </c>
      <c r="E3080" s="25" t="s">
        <v>207</v>
      </c>
      <c r="F3080" s="25" t="s">
        <v>168</v>
      </c>
      <c r="G3080" s="26" t="n">
        <v>375.43</v>
      </c>
      <c r="H3080" s="27" t="n">
        <v>1190</v>
      </c>
      <c r="I3080" s="25" t="s">
        <v>147</v>
      </c>
      <c r="K3080" s="25" t="n">
        <v>1985</v>
      </c>
      <c r="L3080" s="25" t="s">
        <v>160</v>
      </c>
      <c r="M3080" s="25" t="s">
        <v>149</v>
      </c>
      <c r="N3080" s="28" t="n">
        <v>3393</v>
      </c>
      <c r="O3080" s="25" t="s">
        <v>55</v>
      </c>
      <c r="P3080" s="29" t="n">
        <v>42909</v>
      </c>
      <c r="Q3080" s="29" t="n">
        <v>43000</v>
      </c>
      <c r="R3080" s="28" t="n">
        <v>0</v>
      </c>
      <c r="S3080" s="28" t="n">
        <f aca="false">IF(O3080="Won",R3080,IF(O3080="Lost",0,N3080))</f>
        <v>0</v>
      </c>
      <c r="T3080" s="30" t="n">
        <f aca="false">IF(AND(P3080&lt;&gt;"",Q3080&lt;&gt;""),Q3080-P3080,"")</f>
        <v>91</v>
      </c>
      <c r="U3080" s="30" t="str">
        <f aca="false">IF(AND(O3080="Engaging",P3080&lt;&gt;""),'Leia-me'!$B$5-P3080,"")</f>
        <v/>
      </c>
      <c r="V3080" s="25" t="str">
        <f aca="false">IF(O3080&lt;&gt;"Engaging","",IF(U3080&lt;='Leia-me'!$B$6,"Saudável",IF(U3080&lt;='Leia-me'!$B$7,"Esfriando",IF(U3080&lt;='Leia-me'!$B$8,"Última chance","Zumbi"))))</f>
        <v/>
      </c>
      <c r="W3080" s="25" t="n">
        <f aca="false">IF(O3080="Won",1,IF(O3080="Lost",0,""))</f>
        <v>0</v>
      </c>
      <c r="Y3080" s="25" t="str">
        <f aca="false">IF(E3080="","Sim","")</f>
        <v/>
      </c>
    </row>
    <row r="3081" customFormat="false" ht="15" hidden="false" customHeight="false" outlineLevel="0" collapsed="false">
      <c r="A3081" s="25" t="s">
        <v>3340</v>
      </c>
      <c r="B3081" s="25" t="s">
        <v>67</v>
      </c>
      <c r="C3081" s="25" t="s">
        <v>75</v>
      </c>
      <c r="D3081" s="25" t="s">
        <v>77</v>
      </c>
      <c r="E3081" s="25" t="s">
        <v>173</v>
      </c>
      <c r="F3081" s="25" t="s">
        <v>146</v>
      </c>
      <c r="G3081" s="26" t="n">
        <v>647.18</v>
      </c>
      <c r="H3081" s="27" t="n">
        <v>1185</v>
      </c>
      <c r="I3081" s="25" t="s">
        <v>174</v>
      </c>
      <c r="K3081" s="25" t="n">
        <v>1986</v>
      </c>
      <c r="L3081" s="25" t="s">
        <v>178</v>
      </c>
      <c r="M3081" s="25" t="s">
        <v>171</v>
      </c>
      <c r="N3081" s="28" t="n">
        <v>5482</v>
      </c>
      <c r="O3081" s="25" t="s">
        <v>55</v>
      </c>
      <c r="P3081" s="29" t="n">
        <v>42911</v>
      </c>
      <c r="Q3081" s="29" t="n">
        <v>42961</v>
      </c>
      <c r="R3081" s="28" t="n">
        <v>0</v>
      </c>
      <c r="S3081" s="28" t="n">
        <f aca="false">IF(O3081="Won",R3081,IF(O3081="Lost",0,N3081))</f>
        <v>0</v>
      </c>
      <c r="T3081" s="30" t="n">
        <f aca="false">IF(AND(P3081&lt;&gt;"",Q3081&lt;&gt;""),Q3081-P3081,"")</f>
        <v>50</v>
      </c>
      <c r="U3081" s="30" t="str">
        <f aca="false">IF(AND(O3081="Engaging",P3081&lt;&gt;""),'Leia-me'!$B$5-P3081,"")</f>
        <v/>
      </c>
      <c r="V3081" s="25" t="str">
        <f aca="false">IF(O3081&lt;&gt;"Engaging","",IF(U3081&lt;='Leia-me'!$B$6,"Saudável",IF(U3081&lt;='Leia-me'!$B$7,"Esfriando",IF(U3081&lt;='Leia-me'!$B$8,"Última chance","Zumbi"))))</f>
        <v/>
      </c>
      <c r="W3081" s="25" t="n">
        <f aca="false">IF(O3081="Won",1,IF(O3081="Lost",0,""))</f>
        <v>0</v>
      </c>
      <c r="Y3081" s="25" t="str">
        <f aca="false">IF(E3081="","Sim","")</f>
        <v/>
      </c>
    </row>
    <row r="3082" customFormat="false" ht="15" hidden="false" customHeight="false" outlineLevel="0" collapsed="false">
      <c r="A3082" s="25" t="s">
        <v>3341</v>
      </c>
      <c r="B3082" s="25" t="s">
        <v>67</v>
      </c>
      <c r="C3082" s="25" t="s">
        <v>75</v>
      </c>
      <c r="D3082" s="25" t="s">
        <v>77</v>
      </c>
      <c r="E3082" s="25" t="s">
        <v>266</v>
      </c>
      <c r="F3082" s="25" t="s">
        <v>267</v>
      </c>
      <c r="G3082" s="26" t="n">
        <v>2041.73</v>
      </c>
      <c r="H3082" s="27" t="n">
        <v>5276</v>
      </c>
      <c r="I3082" s="25" t="s">
        <v>147</v>
      </c>
      <c r="K3082" s="25" t="n">
        <v>1997</v>
      </c>
      <c r="L3082" s="25" t="s">
        <v>170</v>
      </c>
      <c r="M3082" s="25" t="s">
        <v>171</v>
      </c>
      <c r="N3082" s="28" t="n">
        <v>1096</v>
      </c>
      <c r="O3082" s="25" t="s">
        <v>54</v>
      </c>
      <c r="P3082" s="29" t="n">
        <v>42911</v>
      </c>
      <c r="Q3082" s="29" t="n">
        <v>42918</v>
      </c>
      <c r="R3082" s="28" t="n">
        <v>839</v>
      </c>
      <c r="S3082" s="28" t="n">
        <f aca="false">IF(O3082="Won",R3082,IF(O3082="Lost",0,N3082))</f>
        <v>839</v>
      </c>
      <c r="T3082" s="30" t="n">
        <f aca="false">IF(AND(P3082&lt;&gt;"",Q3082&lt;&gt;""),Q3082-P3082,"")</f>
        <v>7</v>
      </c>
      <c r="U3082" s="30" t="str">
        <f aca="false">IF(AND(O3082="Engaging",P3082&lt;&gt;""),'Leia-me'!$B$5-P3082,"")</f>
        <v/>
      </c>
      <c r="V3082" s="25" t="str">
        <f aca="false">IF(O3082&lt;&gt;"Engaging","",IF(U3082&lt;='Leia-me'!$B$6,"Saudável",IF(U3082&lt;='Leia-me'!$B$7,"Esfriando",IF(U3082&lt;='Leia-me'!$B$8,"Última chance","Zumbi"))))</f>
        <v/>
      </c>
      <c r="W3082" s="25" t="n">
        <f aca="false">IF(O3082="Won",1,IF(O3082="Lost",0,""))</f>
        <v>1</v>
      </c>
      <c r="Y3082" s="25" t="str">
        <f aca="false">IF(E3082="","Sim","")</f>
        <v/>
      </c>
    </row>
    <row r="3083" customFormat="false" ht="15" hidden="false" customHeight="false" outlineLevel="0" collapsed="false">
      <c r="A3083" s="25" t="s">
        <v>3342</v>
      </c>
      <c r="B3083" s="25" t="s">
        <v>67</v>
      </c>
      <c r="C3083" s="25" t="s">
        <v>75</v>
      </c>
      <c r="D3083" s="25" t="s">
        <v>77</v>
      </c>
      <c r="E3083" s="25" t="s">
        <v>231</v>
      </c>
      <c r="F3083" s="25" t="s">
        <v>168</v>
      </c>
      <c r="G3083" s="26" t="n">
        <v>45.39</v>
      </c>
      <c r="H3083" s="27" t="n">
        <v>100</v>
      </c>
      <c r="I3083" s="25" t="s">
        <v>147</v>
      </c>
      <c r="J3083" s="25" t="s">
        <v>169</v>
      </c>
      <c r="K3083" s="25" t="n">
        <v>2012</v>
      </c>
      <c r="L3083" s="25" t="s">
        <v>178</v>
      </c>
      <c r="M3083" s="25" t="s">
        <v>171</v>
      </c>
      <c r="N3083" s="28" t="n">
        <v>5482</v>
      </c>
      <c r="O3083" s="25" t="s">
        <v>54</v>
      </c>
      <c r="P3083" s="29" t="n">
        <v>42912</v>
      </c>
      <c r="Q3083" s="29" t="n">
        <v>42973</v>
      </c>
      <c r="R3083" s="28" t="n">
        <v>5217</v>
      </c>
      <c r="S3083" s="28" t="n">
        <f aca="false">IF(O3083="Won",R3083,IF(O3083="Lost",0,N3083))</f>
        <v>5217</v>
      </c>
      <c r="T3083" s="30" t="n">
        <f aca="false">IF(AND(P3083&lt;&gt;"",Q3083&lt;&gt;""),Q3083-P3083,"")</f>
        <v>61</v>
      </c>
      <c r="U3083" s="30" t="str">
        <f aca="false">IF(AND(O3083="Engaging",P3083&lt;&gt;""),'Leia-me'!$B$5-P3083,"")</f>
        <v/>
      </c>
      <c r="V3083" s="25" t="str">
        <f aca="false">IF(O3083&lt;&gt;"Engaging","",IF(U3083&lt;='Leia-me'!$B$6,"Saudável",IF(U3083&lt;='Leia-me'!$B$7,"Esfriando",IF(U3083&lt;='Leia-me'!$B$8,"Última chance","Zumbi"))))</f>
        <v/>
      </c>
      <c r="W3083" s="25" t="n">
        <f aca="false">IF(O3083="Won",1,IF(O3083="Lost",0,""))</f>
        <v>1</v>
      </c>
      <c r="Y3083" s="25" t="str">
        <f aca="false">IF(E3083="","Sim","")</f>
        <v/>
      </c>
    </row>
    <row r="3084" customFormat="false" ht="15" hidden="false" customHeight="false" outlineLevel="0" collapsed="false">
      <c r="A3084" s="25" t="s">
        <v>3343</v>
      </c>
      <c r="B3084" s="25" t="s">
        <v>67</v>
      </c>
      <c r="C3084" s="25" t="s">
        <v>75</v>
      </c>
      <c r="D3084" s="25" t="s">
        <v>77</v>
      </c>
      <c r="E3084" s="25" t="s">
        <v>225</v>
      </c>
      <c r="F3084" s="25" t="s">
        <v>211</v>
      </c>
      <c r="G3084" s="26" t="n">
        <v>1376.8</v>
      </c>
      <c r="H3084" s="27" t="n">
        <v>1165</v>
      </c>
      <c r="I3084" s="25" t="s">
        <v>226</v>
      </c>
      <c r="K3084" s="25" t="n">
        <v>1988</v>
      </c>
      <c r="L3084" s="25" t="s">
        <v>178</v>
      </c>
      <c r="M3084" s="25" t="s">
        <v>171</v>
      </c>
      <c r="N3084" s="28" t="n">
        <v>5482</v>
      </c>
      <c r="O3084" s="25" t="s">
        <v>54</v>
      </c>
      <c r="P3084" s="29" t="n">
        <v>42912</v>
      </c>
      <c r="Q3084" s="29" t="n">
        <v>42921</v>
      </c>
      <c r="R3084" s="28" t="n">
        <v>4181</v>
      </c>
      <c r="S3084" s="28" t="n">
        <f aca="false">IF(O3084="Won",R3084,IF(O3084="Lost",0,N3084))</f>
        <v>4181</v>
      </c>
      <c r="T3084" s="30" t="n">
        <f aca="false">IF(AND(P3084&lt;&gt;"",Q3084&lt;&gt;""),Q3084-P3084,"")</f>
        <v>9</v>
      </c>
      <c r="U3084" s="30" t="str">
        <f aca="false">IF(AND(O3084="Engaging",P3084&lt;&gt;""),'Leia-me'!$B$5-P3084,"")</f>
        <v/>
      </c>
      <c r="V3084" s="25" t="str">
        <f aca="false">IF(O3084&lt;&gt;"Engaging","",IF(U3084&lt;='Leia-me'!$B$6,"Saudável",IF(U3084&lt;='Leia-me'!$B$7,"Esfriando",IF(U3084&lt;='Leia-me'!$B$8,"Última chance","Zumbi"))))</f>
        <v/>
      </c>
      <c r="W3084" s="25" t="n">
        <f aca="false">IF(O3084="Won",1,IF(O3084="Lost",0,""))</f>
        <v>1</v>
      </c>
      <c r="Y3084" s="25" t="str">
        <f aca="false">IF(E3084="","Sim","")</f>
        <v/>
      </c>
    </row>
    <row r="3085" customFormat="false" ht="15" hidden="false" customHeight="false" outlineLevel="0" collapsed="false">
      <c r="A3085" s="25" t="s">
        <v>3344</v>
      </c>
      <c r="B3085" s="25" t="s">
        <v>67</v>
      </c>
      <c r="C3085" s="25" t="s">
        <v>75</v>
      </c>
      <c r="D3085" s="25" t="s">
        <v>77</v>
      </c>
      <c r="E3085" s="25" t="s">
        <v>240</v>
      </c>
      <c r="F3085" s="25" t="s">
        <v>185</v>
      </c>
      <c r="G3085" s="26" t="n">
        <v>1223.72</v>
      </c>
      <c r="H3085" s="27" t="n">
        <v>2497</v>
      </c>
      <c r="I3085" s="25" t="s">
        <v>241</v>
      </c>
      <c r="K3085" s="25" t="n">
        <v>2000</v>
      </c>
      <c r="L3085" s="25" t="s">
        <v>170</v>
      </c>
      <c r="M3085" s="25" t="s">
        <v>171</v>
      </c>
      <c r="N3085" s="28" t="n">
        <v>1096</v>
      </c>
      <c r="O3085" s="25" t="s">
        <v>54</v>
      </c>
      <c r="P3085" s="29" t="n">
        <v>42913</v>
      </c>
      <c r="Q3085" s="29" t="n">
        <v>42918</v>
      </c>
      <c r="R3085" s="28" t="n">
        <v>1176</v>
      </c>
      <c r="S3085" s="28" t="n">
        <f aca="false">IF(O3085="Won",R3085,IF(O3085="Lost",0,N3085))</f>
        <v>1176</v>
      </c>
      <c r="T3085" s="30" t="n">
        <f aca="false">IF(AND(P3085&lt;&gt;"",Q3085&lt;&gt;""),Q3085-P3085,"")</f>
        <v>5</v>
      </c>
      <c r="U3085" s="30" t="str">
        <f aca="false">IF(AND(O3085="Engaging",P3085&lt;&gt;""),'Leia-me'!$B$5-P3085,"")</f>
        <v/>
      </c>
      <c r="V3085" s="25" t="str">
        <f aca="false">IF(O3085&lt;&gt;"Engaging","",IF(U3085&lt;='Leia-me'!$B$6,"Saudável",IF(U3085&lt;='Leia-me'!$B$7,"Esfriando",IF(U3085&lt;='Leia-me'!$B$8,"Última chance","Zumbi"))))</f>
        <v/>
      </c>
      <c r="W3085" s="25" t="n">
        <f aca="false">IF(O3085="Won",1,IF(O3085="Lost",0,""))</f>
        <v>1</v>
      </c>
      <c r="Y3085" s="25" t="str">
        <f aca="false">IF(E3085="","Sim","")</f>
        <v/>
      </c>
    </row>
    <row r="3086" customFormat="false" ht="15" hidden="false" customHeight="false" outlineLevel="0" collapsed="false">
      <c r="A3086" s="25" t="s">
        <v>3345</v>
      </c>
      <c r="B3086" s="25" t="s">
        <v>67</v>
      </c>
      <c r="C3086" s="25" t="s">
        <v>75</v>
      </c>
      <c r="D3086" s="25" t="s">
        <v>77</v>
      </c>
      <c r="E3086" s="25" t="s">
        <v>207</v>
      </c>
      <c r="F3086" s="25" t="s">
        <v>168</v>
      </c>
      <c r="G3086" s="26" t="n">
        <v>375.43</v>
      </c>
      <c r="H3086" s="27" t="n">
        <v>1190</v>
      </c>
      <c r="I3086" s="25" t="s">
        <v>147</v>
      </c>
      <c r="K3086" s="25" t="n">
        <v>1985</v>
      </c>
      <c r="L3086" s="25" t="s">
        <v>160</v>
      </c>
      <c r="M3086" s="25" t="s">
        <v>149</v>
      </c>
      <c r="N3086" s="28" t="n">
        <v>3393</v>
      </c>
      <c r="O3086" s="25" t="s">
        <v>54</v>
      </c>
      <c r="P3086" s="29" t="n">
        <v>42916</v>
      </c>
      <c r="Q3086" s="29" t="n">
        <v>42925</v>
      </c>
      <c r="R3086" s="28" t="n">
        <v>3699</v>
      </c>
      <c r="S3086" s="28" t="n">
        <f aca="false">IF(O3086="Won",R3086,IF(O3086="Lost",0,N3086))</f>
        <v>3699</v>
      </c>
      <c r="T3086" s="30" t="n">
        <f aca="false">IF(AND(P3086&lt;&gt;"",Q3086&lt;&gt;""),Q3086-P3086,"")</f>
        <v>9</v>
      </c>
      <c r="U3086" s="30" t="str">
        <f aca="false">IF(AND(O3086="Engaging",P3086&lt;&gt;""),'Leia-me'!$B$5-P3086,"")</f>
        <v/>
      </c>
      <c r="V3086" s="25" t="str">
        <f aca="false">IF(O3086&lt;&gt;"Engaging","",IF(U3086&lt;='Leia-me'!$B$6,"Saudável",IF(U3086&lt;='Leia-me'!$B$7,"Esfriando",IF(U3086&lt;='Leia-me'!$B$8,"Última chance","Zumbi"))))</f>
        <v/>
      </c>
      <c r="W3086" s="25" t="n">
        <f aca="false">IF(O3086="Won",1,IF(O3086="Lost",0,""))</f>
        <v>1</v>
      </c>
      <c r="Y3086" s="25" t="str">
        <f aca="false">IF(E3086="","Sim","")</f>
        <v/>
      </c>
    </row>
    <row r="3087" customFormat="false" ht="15" hidden="false" customHeight="false" outlineLevel="0" collapsed="false">
      <c r="A3087" s="25" t="s">
        <v>3346</v>
      </c>
      <c r="B3087" s="25" t="s">
        <v>67</v>
      </c>
      <c r="C3087" s="25" t="s">
        <v>75</v>
      </c>
      <c r="D3087" s="25" t="s">
        <v>77</v>
      </c>
      <c r="E3087" s="25" t="s">
        <v>176</v>
      </c>
      <c r="F3087" s="25" t="s">
        <v>177</v>
      </c>
      <c r="G3087" s="26" t="n">
        <v>1698.2</v>
      </c>
      <c r="H3087" s="27" t="n">
        <v>3798</v>
      </c>
      <c r="I3087" s="25" t="s">
        <v>147</v>
      </c>
      <c r="K3087" s="25" t="n">
        <v>1987</v>
      </c>
      <c r="L3087" s="25" t="s">
        <v>178</v>
      </c>
      <c r="M3087" s="25" t="s">
        <v>171</v>
      </c>
      <c r="N3087" s="28" t="n">
        <v>5482</v>
      </c>
      <c r="O3087" s="25" t="s">
        <v>54</v>
      </c>
      <c r="P3087" s="29" t="n">
        <v>42917</v>
      </c>
      <c r="Q3087" s="29" t="n">
        <v>42925</v>
      </c>
      <c r="R3087" s="28" t="n">
        <v>5422</v>
      </c>
      <c r="S3087" s="28" t="n">
        <f aca="false">IF(O3087="Won",R3087,IF(O3087="Lost",0,N3087))</f>
        <v>5422</v>
      </c>
      <c r="T3087" s="30" t="n">
        <f aca="false">IF(AND(P3087&lt;&gt;"",Q3087&lt;&gt;""),Q3087-P3087,"")</f>
        <v>8</v>
      </c>
      <c r="U3087" s="30" t="str">
        <f aca="false">IF(AND(O3087="Engaging",P3087&lt;&gt;""),'Leia-me'!$B$5-P3087,"")</f>
        <v/>
      </c>
      <c r="V3087" s="25" t="str">
        <f aca="false">IF(O3087&lt;&gt;"Engaging","",IF(U3087&lt;='Leia-me'!$B$6,"Saudável",IF(U3087&lt;='Leia-me'!$B$7,"Esfriando",IF(U3087&lt;='Leia-me'!$B$8,"Última chance","Zumbi"))))</f>
        <v/>
      </c>
      <c r="W3087" s="25" t="n">
        <f aca="false">IF(O3087="Won",1,IF(O3087="Lost",0,""))</f>
        <v>1</v>
      </c>
      <c r="Y3087" s="25" t="str">
        <f aca="false">IF(E3087="","Sim","")</f>
        <v/>
      </c>
    </row>
    <row r="3088" customFormat="false" ht="15" hidden="false" customHeight="false" outlineLevel="0" collapsed="false">
      <c r="A3088" s="25" t="s">
        <v>3347</v>
      </c>
      <c r="B3088" s="25" t="s">
        <v>67</v>
      </c>
      <c r="C3088" s="25" t="s">
        <v>75</v>
      </c>
      <c r="D3088" s="25" t="s">
        <v>77</v>
      </c>
      <c r="E3088" s="25" t="s">
        <v>164</v>
      </c>
      <c r="F3088" s="25" t="s">
        <v>165</v>
      </c>
      <c r="G3088" s="26" t="n">
        <v>217.87</v>
      </c>
      <c r="H3088" s="27" t="n">
        <v>551</v>
      </c>
      <c r="I3088" s="25" t="s">
        <v>147</v>
      </c>
      <c r="K3088" s="25" t="n">
        <v>1998</v>
      </c>
      <c r="L3088" s="25" t="s">
        <v>160</v>
      </c>
      <c r="M3088" s="25" t="s">
        <v>149</v>
      </c>
      <c r="N3088" s="28" t="n">
        <v>3393</v>
      </c>
      <c r="O3088" s="25" t="s">
        <v>54</v>
      </c>
      <c r="P3088" s="29" t="n">
        <v>42917</v>
      </c>
      <c r="Q3088" s="29" t="n">
        <v>42927</v>
      </c>
      <c r="R3088" s="28" t="n">
        <v>3657</v>
      </c>
      <c r="S3088" s="28" t="n">
        <f aca="false">IF(O3088="Won",R3088,IF(O3088="Lost",0,N3088))</f>
        <v>3657</v>
      </c>
      <c r="T3088" s="30" t="n">
        <f aca="false">IF(AND(P3088&lt;&gt;"",Q3088&lt;&gt;""),Q3088-P3088,"")</f>
        <v>10</v>
      </c>
      <c r="U3088" s="30" t="str">
        <f aca="false">IF(AND(O3088="Engaging",P3088&lt;&gt;""),'Leia-me'!$B$5-P3088,"")</f>
        <v/>
      </c>
      <c r="V3088" s="25" t="str">
        <f aca="false">IF(O3088&lt;&gt;"Engaging","",IF(U3088&lt;='Leia-me'!$B$6,"Saudável",IF(U3088&lt;='Leia-me'!$B$7,"Esfriando",IF(U3088&lt;='Leia-me'!$B$8,"Última chance","Zumbi"))))</f>
        <v/>
      </c>
      <c r="W3088" s="25" t="n">
        <f aca="false">IF(O3088="Won",1,IF(O3088="Lost",0,""))</f>
        <v>1</v>
      </c>
      <c r="Y3088" s="25" t="str">
        <f aca="false">IF(E3088="","Sim","")</f>
        <v/>
      </c>
    </row>
    <row r="3089" customFormat="false" ht="15" hidden="false" customHeight="false" outlineLevel="0" collapsed="false">
      <c r="A3089" s="25" t="s">
        <v>3348</v>
      </c>
      <c r="B3089" s="25" t="s">
        <v>67</v>
      </c>
      <c r="C3089" s="25" t="s">
        <v>75</v>
      </c>
      <c r="D3089" s="25" t="s">
        <v>77</v>
      </c>
      <c r="E3089" s="25" t="s">
        <v>198</v>
      </c>
      <c r="F3089" s="25" t="s">
        <v>177</v>
      </c>
      <c r="G3089" s="26" t="n">
        <v>2819.5</v>
      </c>
      <c r="H3089" s="27" t="n">
        <v>7227</v>
      </c>
      <c r="I3089" s="25" t="s">
        <v>147</v>
      </c>
      <c r="J3089" s="25" t="s">
        <v>199</v>
      </c>
      <c r="K3089" s="25" t="n">
        <v>1991</v>
      </c>
      <c r="L3089" s="25" t="s">
        <v>170</v>
      </c>
      <c r="M3089" s="25" t="s">
        <v>171</v>
      </c>
      <c r="N3089" s="28" t="n">
        <v>1096</v>
      </c>
      <c r="O3089" s="25" t="s">
        <v>54</v>
      </c>
      <c r="P3089" s="29" t="n">
        <v>42919</v>
      </c>
      <c r="Q3089" s="29" t="n">
        <v>42927</v>
      </c>
      <c r="R3089" s="28" t="n">
        <v>1204</v>
      </c>
      <c r="S3089" s="28" t="n">
        <f aca="false">IF(O3089="Won",R3089,IF(O3089="Lost",0,N3089))</f>
        <v>1204</v>
      </c>
      <c r="T3089" s="30" t="n">
        <f aca="false">IF(AND(P3089&lt;&gt;"",Q3089&lt;&gt;""),Q3089-P3089,"")</f>
        <v>8</v>
      </c>
      <c r="U3089" s="30" t="str">
        <f aca="false">IF(AND(O3089="Engaging",P3089&lt;&gt;""),'Leia-me'!$B$5-P3089,"")</f>
        <v/>
      </c>
      <c r="V3089" s="25" t="str">
        <f aca="false">IF(O3089&lt;&gt;"Engaging","",IF(U3089&lt;='Leia-me'!$B$6,"Saudável",IF(U3089&lt;='Leia-me'!$B$7,"Esfriando",IF(U3089&lt;='Leia-me'!$B$8,"Última chance","Zumbi"))))</f>
        <v/>
      </c>
      <c r="W3089" s="25" t="n">
        <f aca="false">IF(O3089="Won",1,IF(O3089="Lost",0,""))</f>
        <v>1</v>
      </c>
      <c r="Y3089" s="25" t="str">
        <f aca="false">IF(E3089="","Sim","")</f>
        <v/>
      </c>
    </row>
    <row r="3090" customFormat="false" ht="15" hidden="false" customHeight="false" outlineLevel="0" collapsed="false">
      <c r="A3090" s="25" t="s">
        <v>3349</v>
      </c>
      <c r="B3090" s="25" t="s">
        <v>67</v>
      </c>
      <c r="C3090" s="25" t="s">
        <v>75</v>
      </c>
      <c r="D3090" s="25" t="s">
        <v>77</v>
      </c>
      <c r="E3090" s="25" t="s">
        <v>240</v>
      </c>
      <c r="F3090" s="25" t="s">
        <v>185</v>
      </c>
      <c r="G3090" s="26" t="n">
        <v>1223.72</v>
      </c>
      <c r="H3090" s="27" t="n">
        <v>2497</v>
      </c>
      <c r="I3090" s="25" t="s">
        <v>241</v>
      </c>
      <c r="K3090" s="25" t="n">
        <v>2000</v>
      </c>
      <c r="L3090" s="25" t="s">
        <v>160</v>
      </c>
      <c r="M3090" s="25" t="s">
        <v>149</v>
      </c>
      <c r="N3090" s="28" t="n">
        <v>3393</v>
      </c>
      <c r="O3090" s="25" t="s">
        <v>55</v>
      </c>
      <c r="P3090" s="29" t="n">
        <v>42921</v>
      </c>
      <c r="Q3090" s="29" t="n">
        <v>42929</v>
      </c>
      <c r="R3090" s="28" t="n">
        <v>0</v>
      </c>
      <c r="S3090" s="28" t="n">
        <f aca="false">IF(O3090="Won",R3090,IF(O3090="Lost",0,N3090))</f>
        <v>0</v>
      </c>
      <c r="T3090" s="30" t="n">
        <f aca="false">IF(AND(P3090&lt;&gt;"",Q3090&lt;&gt;""),Q3090-P3090,"")</f>
        <v>8</v>
      </c>
      <c r="U3090" s="30" t="str">
        <f aca="false">IF(AND(O3090="Engaging",P3090&lt;&gt;""),'Leia-me'!$B$5-P3090,"")</f>
        <v/>
      </c>
      <c r="V3090" s="25" t="str">
        <f aca="false">IF(O3090&lt;&gt;"Engaging","",IF(U3090&lt;='Leia-me'!$B$6,"Saudável",IF(U3090&lt;='Leia-me'!$B$7,"Esfriando",IF(U3090&lt;='Leia-me'!$B$8,"Última chance","Zumbi"))))</f>
        <v/>
      </c>
      <c r="W3090" s="25" t="n">
        <f aca="false">IF(O3090="Won",1,IF(O3090="Lost",0,""))</f>
        <v>0</v>
      </c>
      <c r="Y3090" s="25" t="str">
        <f aca="false">IF(E3090="","Sim","")</f>
        <v/>
      </c>
    </row>
    <row r="3091" customFormat="false" ht="15" hidden="false" customHeight="false" outlineLevel="0" collapsed="false">
      <c r="A3091" s="25" t="s">
        <v>3350</v>
      </c>
      <c r="B3091" s="25" t="s">
        <v>67</v>
      </c>
      <c r="C3091" s="25" t="s">
        <v>75</v>
      </c>
      <c r="D3091" s="25" t="s">
        <v>77</v>
      </c>
      <c r="E3091" s="25" t="s">
        <v>191</v>
      </c>
      <c r="F3091" s="25" t="s">
        <v>192</v>
      </c>
      <c r="G3091" s="26" t="n">
        <v>2714.9</v>
      </c>
      <c r="H3091" s="27" t="n">
        <v>2641</v>
      </c>
      <c r="I3091" s="25" t="s">
        <v>147</v>
      </c>
      <c r="J3091" s="25" t="s">
        <v>193</v>
      </c>
      <c r="K3091" s="25" t="n">
        <v>1998</v>
      </c>
      <c r="L3091" s="25" t="s">
        <v>160</v>
      </c>
      <c r="M3091" s="25" t="s">
        <v>149</v>
      </c>
      <c r="N3091" s="28" t="n">
        <v>3393</v>
      </c>
      <c r="O3091" s="25" t="s">
        <v>54</v>
      </c>
      <c r="P3091" s="29" t="n">
        <v>42921</v>
      </c>
      <c r="Q3091" s="29" t="n">
        <v>42955</v>
      </c>
      <c r="R3091" s="28" t="n">
        <v>3458</v>
      </c>
      <c r="S3091" s="28" t="n">
        <f aca="false">IF(O3091="Won",R3091,IF(O3091="Lost",0,N3091))</f>
        <v>3458</v>
      </c>
      <c r="T3091" s="30" t="n">
        <f aca="false">IF(AND(P3091&lt;&gt;"",Q3091&lt;&gt;""),Q3091-P3091,"")</f>
        <v>34</v>
      </c>
      <c r="U3091" s="30" t="str">
        <f aca="false">IF(AND(O3091="Engaging",P3091&lt;&gt;""),'Leia-me'!$B$5-P3091,"")</f>
        <v/>
      </c>
      <c r="V3091" s="25" t="str">
        <f aca="false">IF(O3091&lt;&gt;"Engaging","",IF(U3091&lt;='Leia-me'!$B$6,"Saudável",IF(U3091&lt;='Leia-me'!$B$7,"Esfriando",IF(U3091&lt;='Leia-me'!$B$8,"Última chance","Zumbi"))))</f>
        <v/>
      </c>
      <c r="W3091" s="25" t="n">
        <f aca="false">IF(O3091="Won",1,IF(O3091="Lost",0,""))</f>
        <v>1</v>
      </c>
      <c r="Y3091" s="25" t="str">
        <f aca="false">IF(E3091="","Sim","")</f>
        <v/>
      </c>
    </row>
    <row r="3092" customFormat="false" ht="15" hidden="false" customHeight="false" outlineLevel="0" collapsed="false">
      <c r="A3092" s="25" t="s">
        <v>3351</v>
      </c>
      <c r="B3092" s="25" t="s">
        <v>67</v>
      </c>
      <c r="C3092" s="25" t="s">
        <v>75</v>
      </c>
      <c r="D3092" s="25" t="s">
        <v>77</v>
      </c>
      <c r="E3092" s="25" t="s">
        <v>218</v>
      </c>
      <c r="F3092" s="25" t="s">
        <v>146</v>
      </c>
      <c r="G3092" s="26" t="n">
        <v>4.54</v>
      </c>
      <c r="H3092" s="27" t="n">
        <v>9</v>
      </c>
      <c r="I3092" s="25" t="s">
        <v>147</v>
      </c>
      <c r="K3092" s="25" t="n">
        <v>2017</v>
      </c>
      <c r="L3092" s="25" t="s">
        <v>186</v>
      </c>
      <c r="M3092" s="25" t="s">
        <v>171</v>
      </c>
      <c r="N3092" s="28" t="n">
        <v>550</v>
      </c>
      <c r="O3092" s="25" t="s">
        <v>55</v>
      </c>
      <c r="P3092" s="29" t="n">
        <v>42922</v>
      </c>
      <c r="Q3092" s="29" t="n">
        <v>42923</v>
      </c>
      <c r="R3092" s="28" t="n">
        <v>0</v>
      </c>
      <c r="S3092" s="28" t="n">
        <f aca="false">IF(O3092="Won",R3092,IF(O3092="Lost",0,N3092))</f>
        <v>0</v>
      </c>
      <c r="T3092" s="30" t="n">
        <f aca="false">IF(AND(P3092&lt;&gt;"",Q3092&lt;&gt;""),Q3092-P3092,"")</f>
        <v>1</v>
      </c>
      <c r="U3092" s="30" t="str">
        <f aca="false">IF(AND(O3092="Engaging",P3092&lt;&gt;""),'Leia-me'!$B$5-P3092,"")</f>
        <v/>
      </c>
      <c r="V3092" s="25" t="str">
        <f aca="false">IF(O3092&lt;&gt;"Engaging","",IF(U3092&lt;='Leia-me'!$B$6,"Saudável",IF(U3092&lt;='Leia-me'!$B$7,"Esfriando",IF(U3092&lt;='Leia-me'!$B$8,"Última chance","Zumbi"))))</f>
        <v/>
      </c>
      <c r="W3092" s="25" t="n">
        <f aca="false">IF(O3092="Won",1,IF(O3092="Lost",0,""))</f>
        <v>0</v>
      </c>
      <c r="Y3092" s="25" t="str">
        <f aca="false">IF(E3092="","Sim","")</f>
        <v/>
      </c>
    </row>
    <row r="3093" customFormat="false" ht="15" hidden="false" customHeight="false" outlineLevel="0" collapsed="false">
      <c r="A3093" s="25" t="s">
        <v>3352</v>
      </c>
      <c r="B3093" s="25" t="s">
        <v>67</v>
      </c>
      <c r="C3093" s="25" t="s">
        <v>75</v>
      </c>
      <c r="D3093" s="25" t="s">
        <v>77</v>
      </c>
      <c r="E3093" s="25" t="s">
        <v>198</v>
      </c>
      <c r="F3093" s="25" t="s">
        <v>177</v>
      </c>
      <c r="G3093" s="26" t="n">
        <v>2819.5</v>
      </c>
      <c r="H3093" s="27" t="n">
        <v>7227</v>
      </c>
      <c r="I3093" s="25" t="s">
        <v>147</v>
      </c>
      <c r="J3093" s="25" t="s">
        <v>199</v>
      </c>
      <c r="K3093" s="25" t="n">
        <v>1991</v>
      </c>
      <c r="L3093" s="25" t="s">
        <v>178</v>
      </c>
      <c r="M3093" s="25" t="s">
        <v>171</v>
      </c>
      <c r="N3093" s="28" t="n">
        <v>5482</v>
      </c>
      <c r="O3093" s="25" t="s">
        <v>54</v>
      </c>
      <c r="P3093" s="29" t="n">
        <v>42922</v>
      </c>
      <c r="Q3093" s="29" t="n">
        <v>42923</v>
      </c>
      <c r="R3093" s="28" t="n">
        <v>5966</v>
      </c>
      <c r="S3093" s="28" t="n">
        <f aca="false">IF(O3093="Won",R3093,IF(O3093="Lost",0,N3093))</f>
        <v>5966</v>
      </c>
      <c r="T3093" s="30" t="n">
        <f aca="false">IF(AND(P3093&lt;&gt;"",Q3093&lt;&gt;""),Q3093-P3093,"")</f>
        <v>1</v>
      </c>
      <c r="U3093" s="30" t="str">
        <f aca="false">IF(AND(O3093="Engaging",P3093&lt;&gt;""),'Leia-me'!$B$5-P3093,"")</f>
        <v/>
      </c>
      <c r="V3093" s="25" t="str">
        <f aca="false">IF(O3093&lt;&gt;"Engaging","",IF(U3093&lt;='Leia-me'!$B$6,"Saudável",IF(U3093&lt;='Leia-me'!$B$7,"Esfriando",IF(U3093&lt;='Leia-me'!$B$8,"Última chance","Zumbi"))))</f>
        <v/>
      </c>
      <c r="W3093" s="25" t="n">
        <f aca="false">IF(O3093="Won",1,IF(O3093="Lost",0,""))</f>
        <v>1</v>
      </c>
      <c r="Y3093" s="25" t="str">
        <f aca="false">IF(E3093="","Sim","")</f>
        <v/>
      </c>
    </row>
    <row r="3094" customFormat="false" ht="15" hidden="false" customHeight="false" outlineLevel="0" collapsed="false">
      <c r="A3094" s="25" t="s">
        <v>3353</v>
      </c>
      <c r="B3094" s="25" t="s">
        <v>67</v>
      </c>
      <c r="C3094" s="25" t="s">
        <v>75</v>
      </c>
      <c r="D3094" s="25" t="s">
        <v>77</v>
      </c>
      <c r="E3094" s="25" t="s">
        <v>169</v>
      </c>
      <c r="F3094" s="25" t="s">
        <v>168</v>
      </c>
      <c r="G3094" s="26" t="n">
        <v>2403.58</v>
      </c>
      <c r="H3094" s="27" t="n">
        <v>8801</v>
      </c>
      <c r="I3094" s="25" t="s">
        <v>147</v>
      </c>
      <c r="K3094" s="25" t="n">
        <v>1986</v>
      </c>
      <c r="L3094" s="25" t="s">
        <v>170</v>
      </c>
      <c r="M3094" s="25" t="s">
        <v>171</v>
      </c>
      <c r="N3094" s="28" t="n">
        <v>1096</v>
      </c>
      <c r="O3094" s="25" t="s">
        <v>54</v>
      </c>
      <c r="P3094" s="29" t="n">
        <v>42923</v>
      </c>
      <c r="Q3094" s="29" t="n">
        <v>42933</v>
      </c>
      <c r="R3094" s="28" t="n">
        <v>1193</v>
      </c>
      <c r="S3094" s="28" t="n">
        <f aca="false">IF(O3094="Won",R3094,IF(O3094="Lost",0,N3094))</f>
        <v>1193</v>
      </c>
      <c r="T3094" s="30" t="n">
        <f aca="false">IF(AND(P3094&lt;&gt;"",Q3094&lt;&gt;""),Q3094-P3094,"")</f>
        <v>10</v>
      </c>
      <c r="U3094" s="30" t="str">
        <f aca="false">IF(AND(O3094="Engaging",P3094&lt;&gt;""),'Leia-me'!$B$5-P3094,"")</f>
        <v/>
      </c>
      <c r="V3094" s="25" t="str">
        <f aca="false">IF(O3094&lt;&gt;"Engaging","",IF(U3094&lt;='Leia-me'!$B$6,"Saudável",IF(U3094&lt;='Leia-me'!$B$7,"Esfriando",IF(U3094&lt;='Leia-me'!$B$8,"Última chance","Zumbi"))))</f>
        <v/>
      </c>
      <c r="W3094" s="25" t="n">
        <f aca="false">IF(O3094="Won",1,IF(O3094="Lost",0,""))</f>
        <v>1</v>
      </c>
      <c r="Y3094" s="25" t="str">
        <f aca="false">IF(E3094="","Sim","")</f>
        <v/>
      </c>
    </row>
    <row r="3095" customFormat="false" ht="15" hidden="false" customHeight="false" outlineLevel="0" collapsed="false">
      <c r="A3095" s="25" t="s">
        <v>3354</v>
      </c>
      <c r="B3095" s="25" t="s">
        <v>67</v>
      </c>
      <c r="C3095" s="25" t="s">
        <v>75</v>
      </c>
      <c r="D3095" s="25" t="s">
        <v>77</v>
      </c>
      <c r="E3095" s="25" t="s">
        <v>184</v>
      </c>
      <c r="F3095" s="25" t="s">
        <v>185</v>
      </c>
      <c r="G3095" s="26" t="n">
        <v>1520.66</v>
      </c>
      <c r="H3095" s="27" t="n">
        <v>1806</v>
      </c>
      <c r="I3095" s="25" t="s">
        <v>147</v>
      </c>
      <c r="K3095" s="25" t="n">
        <v>2005</v>
      </c>
      <c r="L3095" s="25" t="s">
        <v>148</v>
      </c>
      <c r="M3095" s="25" t="s">
        <v>149</v>
      </c>
      <c r="N3095" s="28" t="n">
        <v>55</v>
      </c>
      <c r="O3095" s="25" t="s">
        <v>54</v>
      </c>
      <c r="P3095" s="29" t="n">
        <v>42925</v>
      </c>
      <c r="Q3095" s="29" t="n">
        <v>42979</v>
      </c>
      <c r="R3095" s="28" t="n">
        <v>54</v>
      </c>
      <c r="S3095" s="28" t="n">
        <f aca="false">IF(O3095="Won",R3095,IF(O3095="Lost",0,N3095))</f>
        <v>54</v>
      </c>
      <c r="T3095" s="30" t="n">
        <f aca="false">IF(AND(P3095&lt;&gt;"",Q3095&lt;&gt;""),Q3095-P3095,"")</f>
        <v>54</v>
      </c>
      <c r="U3095" s="30" t="str">
        <f aca="false">IF(AND(O3095="Engaging",P3095&lt;&gt;""),'Leia-me'!$B$5-P3095,"")</f>
        <v/>
      </c>
      <c r="V3095" s="25" t="str">
        <f aca="false">IF(O3095&lt;&gt;"Engaging","",IF(U3095&lt;='Leia-me'!$B$6,"Saudável",IF(U3095&lt;='Leia-me'!$B$7,"Esfriando",IF(U3095&lt;='Leia-me'!$B$8,"Última chance","Zumbi"))))</f>
        <v/>
      </c>
      <c r="W3095" s="25" t="n">
        <f aca="false">IF(O3095="Won",1,IF(O3095="Lost",0,""))</f>
        <v>1</v>
      </c>
      <c r="Y3095" s="25" t="str">
        <f aca="false">IF(E3095="","Sim","")</f>
        <v/>
      </c>
    </row>
    <row r="3096" customFormat="false" ht="15" hidden="false" customHeight="false" outlineLevel="0" collapsed="false">
      <c r="A3096" s="25" t="s">
        <v>3355</v>
      </c>
      <c r="B3096" s="25" t="s">
        <v>67</v>
      </c>
      <c r="C3096" s="25" t="s">
        <v>75</v>
      </c>
      <c r="D3096" s="25" t="s">
        <v>77</v>
      </c>
      <c r="E3096" s="25" t="s">
        <v>245</v>
      </c>
      <c r="F3096" s="25" t="s">
        <v>185</v>
      </c>
      <c r="G3096" s="26" t="n">
        <v>2938.67</v>
      </c>
      <c r="H3096" s="27" t="n">
        <v>8775</v>
      </c>
      <c r="I3096" s="25" t="s">
        <v>246</v>
      </c>
      <c r="K3096" s="25" t="n">
        <v>1987</v>
      </c>
      <c r="L3096" s="25" t="s">
        <v>160</v>
      </c>
      <c r="M3096" s="25" t="s">
        <v>149</v>
      </c>
      <c r="N3096" s="28" t="n">
        <v>3393</v>
      </c>
      <c r="O3096" s="25" t="s">
        <v>55</v>
      </c>
      <c r="P3096" s="29" t="n">
        <v>42926</v>
      </c>
      <c r="Q3096" s="29" t="n">
        <v>42928</v>
      </c>
      <c r="R3096" s="28" t="n">
        <v>0</v>
      </c>
      <c r="S3096" s="28" t="n">
        <f aca="false">IF(O3096="Won",R3096,IF(O3096="Lost",0,N3096))</f>
        <v>0</v>
      </c>
      <c r="T3096" s="30" t="n">
        <f aca="false">IF(AND(P3096&lt;&gt;"",Q3096&lt;&gt;""),Q3096-P3096,"")</f>
        <v>2</v>
      </c>
      <c r="U3096" s="30" t="str">
        <f aca="false">IF(AND(O3096="Engaging",P3096&lt;&gt;""),'Leia-me'!$B$5-P3096,"")</f>
        <v/>
      </c>
      <c r="V3096" s="25" t="str">
        <f aca="false">IF(O3096&lt;&gt;"Engaging","",IF(U3096&lt;='Leia-me'!$B$6,"Saudável",IF(U3096&lt;='Leia-me'!$B$7,"Esfriando",IF(U3096&lt;='Leia-me'!$B$8,"Última chance","Zumbi"))))</f>
        <v/>
      </c>
      <c r="W3096" s="25" t="n">
        <f aca="false">IF(O3096="Won",1,IF(O3096="Lost",0,""))</f>
        <v>0</v>
      </c>
      <c r="Y3096" s="25" t="str">
        <f aca="false">IF(E3096="","Sim","")</f>
        <v/>
      </c>
    </row>
    <row r="3097" customFormat="false" ht="15" hidden="false" customHeight="false" outlineLevel="0" collapsed="false">
      <c r="A3097" s="25" t="s">
        <v>3356</v>
      </c>
      <c r="B3097" s="25" t="s">
        <v>67</v>
      </c>
      <c r="C3097" s="25" t="s">
        <v>75</v>
      </c>
      <c r="D3097" s="25" t="s">
        <v>77</v>
      </c>
      <c r="E3097" s="25" t="s">
        <v>245</v>
      </c>
      <c r="F3097" s="25" t="s">
        <v>185</v>
      </c>
      <c r="G3097" s="26" t="n">
        <v>2938.67</v>
      </c>
      <c r="H3097" s="27" t="n">
        <v>8775</v>
      </c>
      <c r="I3097" s="25" t="s">
        <v>246</v>
      </c>
      <c r="K3097" s="25" t="n">
        <v>1987</v>
      </c>
      <c r="L3097" s="25" t="s">
        <v>148</v>
      </c>
      <c r="M3097" s="25" t="s">
        <v>149</v>
      </c>
      <c r="N3097" s="28" t="n">
        <v>55</v>
      </c>
      <c r="O3097" s="25" t="s">
        <v>54</v>
      </c>
      <c r="P3097" s="29" t="n">
        <v>42933</v>
      </c>
      <c r="Q3097" s="29" t="n">
        <v>42942</v>
      </c>
      <c r="R3097" s="28" t="n">
        <v>53</v>
      </c>
      <c r="S3097" s="28" t="n">
        <f aca="false">IF(O3097="Won",R3097,IF(O3097="Lost",0,N3097))</f>
        <v>53</v>
      </c>
      <c r="T3097" s="30" t="n">
        <f aca="false">IF(AND(P3097&lt;&gt;"",Q3097&lt;&gt;""),Q3097-P3097,"")</f>
        <v>9</v>
      </c>
      <c r="U3097" s="30" t="str">
        <f aca="false">IF(AND(O3097="Engaging",P3097&lt;&gt;""),'Leia-me'!$B$5-P3097,"")</f>
        <v/>
      </c>
      <c r="V3097" s="25" t="str">
        <f aca="false">IF(O3097&lt;&gt;"Engaging","",IF(U3097&lt;='Leia-me'!$B$6,"Saudável",IF(U3097&lt;='Leia-me'!$B$7,"Esfriando",IF(U3097&lt;='Leia-me'!$B$8,"Última chance","Zumbi"))))</f>
        <v/>
      </c>
      <c r="W3097" s="25" t="n">
        <f aca="false">IF(O3097="Won",1,IF(O3097="Lost",0,""))</f>
        <v>1</v>
      </c>
      <c r="Y3097" s="25" t="str">
        <f aca="false">IF(E3097="","Sim","")</f>
        <v/>
      </c>
    </row>
    <row r="3098" customFormat="false" ht="15" hidden="false" customHeight="false" outlineLevel="0" collapsed="false">
      <c r="A3098" s="25" t="s">
        <v>3357</v>
      </c>
      <c r="B3098" s="25" t="s">
        <v>67</v>
      </c>
      <c r="C3098" s="25" t="s">
        <v>75</v>
      </c>
      <c r="D3098" s="25" t="s">
        <v>77</v>
      </c>
      <c r="E3098" s="25" t="s">
        <v>240</v>
      </c>
      <c r="F3098" s="25" t="s">
        <v>185</v>
      </c>
      <c r="G3098" s="26" t="n">
        <v>1223.72</v>
      </c>
      <c r="H3098" s="27" t="n">
        <v>2497</v>
      </c>
      <c r="I3098" s="25" t="s">
        <v>241</v>
      </c>
      <c r="K3098" s="25" t="n">
        <v>2000</v>
      </c>
      <c r="L3098" s="25" t="s">
        <v>178</v>
      </c>
      <c r="M3098" s="25" t="s">
        <v>171</v>
      </c>
      <c r="N3098" s="28" t="n">
        <v>5482</v>
      </c>
      <c r="O3098" s="25" t="s">
        <v>54</v>
      </c>
      <c r="P3098" s="29" t="n">
        <v>42934</v>
      </c>
      <c r="Q3098" s="29" t="n">
        <v>42942</v>
      </c>
      <c r="R3098" s="28" t="n">
        <v>5698</v>
      </c>
      <c r="S3098" s="28" t="n">
        <f aca="false">IF(O3098="Won",R3098,IF(O3098="Lost",0,N3098))</f>
        <v>5698</v>
      </c>
      <c r="T3098" s="30" t="n">
        <f aca="false">IF(AND(P3098&lt;&gt;"",Q3098&lt;&gt;""),Q3098-P3098,"")</f>
        <v>8</v>
      </c>
      <c r="U3098" s="30" t="str">
        <f aca="false">IF(AND(O3098="Engaging",P3098&lt;&gt;""),'Leia-me'!$B$5-P3098,"")</f>
        <v/>
      </c>
      <c r="V3098" s="25" t="str">
        <f aca="false">IF(O3098&lt;&gt;"Engaging","",IF(U3098&lt;='Leia-me'!$B$6,"Saudável",IF(U3098&lt;='Leia-me'!$B$7,"Esfriando",IF(U3098&lt;='Leia-me'!$B$8,"Última chance","Zumbi"))))</f>
        <v/>
      </c>
      <c r="W3098" s="25" t="n">
        <f aca="false">IF(O3098="Won",1,IF(O3098="Lost",0,""))</f>
        <v>1</v>
      </c>
      <c r="Y3098" s="25" t="str">
        <f aca="false">IF(E3098="","Sim","")</f>
        <v/>
      </c>
    </row>
    <row r="3099" customFormat="false" ht="15" hidden="false" customHeight="false" outlineLevel="0" collapsed="false">
      <c r="A3099" s="25" t="s">
        <v>3358</v>
      </c>
      <c r="B3099" s="25" t="s">
        <v>67</v>
      </c>
      <c r="C3099" s="25" t="s">
        <v>75</v>
      </c>
      <c r="D3099" s="25" t="s">
        <v>77</v>
      </c>
      <c r="E3099" s="25" t="s">
        <v>3359</v>
      </c>
      <c r="F3099" s="25" t="s">
        <v>159</v>
      </c>
      <c r="G3099" s="26" t="n">
        <v>882.12</v>
      </c>
      <c r="H3099" s="27" t="n">
        <v>2769</v>
      </c>
      <c r="I3099" s="25" t="s">
        <v>147</v>
      </c>
      <c r="K3099" s="25" t="n">
        <v>1997</v>
      </c>
      <c r="L3099" s="25" t="s">
        <v>178</v>
      </c>
      <c r="M3099" s="25" t="s">
        <v>171</v>
      </c>
      <c r="N3099" s="28" t="n">
        <v>5482</v>
      </c>
      <c r="O3099" s="25" t="s">
        <v>56</v>
      </c>
      <c r="P3099" s="29" t="n">
        <v>42935</v>
      </c>
      <c r="Q3099" s="33"/>
      <c r="R3099" s="34"/>
      <c r="S3099" s="28" t="n">
        <f aca="false">IF(O3099="Won",R3099,IF(O3099="Lost",0,N3099))</f>
        <v>5482</v>
      </c>
      <c r="T3099" s="30" t="str">
        <f aca="false">IF(AND(P3099&lt;&gt;"",Q3099&lt;&gt;""),Q3099-P3099,"")</f>
        <v/>
      </c>
      <c r="U3099" s="30" t="n">
        <f aca="false">IF(AND(O3099="Engaging",P3099&lt;&gt;""),'Leia-me'!$B$5-P3099,"")</f>
        <v>165</v>
      </c>
      <c r="V3099" s="25" t="str">
        <f aca="false">IF(O3099&lt;&gt;"Engaging","",IF(U3099&lt;='Leia-me'!$B$6,"Saudável",IF(U3099&lt;='Leia-me'!$B$7,"Esfriando",IF(U3099&lt;='Leia-me'!$B$8,"Última chance","Zumbi"))))</f>
        <v>Zumbi</v>
      </c>
      <c r="W3099" s="25" t="str">
        <f aca="false">IF(O3099="Won",1,IF(O3099="Lost",0,""))</f>
        <v/>
      </c>
      <c r="Y3099" s="25" t="str">
        <f aca="false">IF(E3099="","Sim","")</f>
        <v/>
      </c>
    </row>
    <row r="3100" customFormat="false" ht="15" hidden="false" customHeight="false" outlineLevel="0" collapsed="false">
      <c r="A3100" s="25" t="s">
        <v>3360</v>
      </c>
      <c r="B3100" s="25" t="s">
        <v>67</v>
      </c>
      <c r="C3100" s="25" t="s">
        <v>75</v>
      </c>
      <c r="D3100" s="25" t="s">
        <v>77</v>
      </c>
      <c r="G3100" s="31"/>
      <c r="H3100" s="32"/>
      <c r="L3100" s="25" t="s">
        <v>160</v>
      </c>
      <c r="M3100" s="25" t="s">
        <v>149</v>
      </c>
      <c r="N3100" s="28" t="n">
        <v>3393</v>
      </c>
      <c r="O3100" s="25" t="s">
        <v>56</v>
      </c>
      <c r="P3100" s="29" t="n">
        <v>42935</v>
      </c>
      <c r="Q3100" s="33"/>
      <c r="R3100" s="34"/>
      <c r="S3100" s="28" t="n">
        <f aca="false">IF(O3100="Won",R3100,IF(O3100="Lost",0,N3100))</f>
        <v>3393</v>
      </c>
      <c r="T3100" s="30" t="str">
        <f aca="false">IF(AND(P3100&lt;&gt;"",Q3100&lt;&gt;""),Q3100-P3100,"")</f>
        <v/>
      </c>
      <c r="U3100" s="30" t="n">
        <f aca="false">IF(AND(O3100="Engaging",P3100&lt;&gt;""),'Leia-me'!$B$5-P3100,"")</f>
        <v>165</v>
      </c>
      <c r="V3100" s="25" t="str">
        <f aca="false">IF(O3100&lt;&gt;"Engaging","",IF(U3100&lt;='Leia-me'!$B$6,"Saudável",IF(U3100&lt;='Leia-me'!$B$7,"Esfriando",IF(U3100&lt;='Leia-me'!$B$8,"Última chance","Zumbi"))))</f>
        <v>Zumbi</v>
      </c>
      <c r="W3100" s="25" t="str">
        <f aca="false">IF(O3100="Won",1,IF(O3100="Lost",0,""))</f>
        <v/>
      </c>
      <c r="Y3100" s="25" t="str">
        <f aca="false">IF(E3100="","Sim","")</f>
        <v>Sim</v>
      </c>
    </row>
    <row r="3101" customFormat="false" ht="15" hidden="false" customHeight="false" outlineLevel="0" collapsed="false">
      <c r="A3101" s="25" t="s">
        <v>3361</v>
      </c>
      <c r="B3101" s="25" t="s">
        <v>67</v>
      </c>
      <c r="C3101" s="25" t="s">
        <v>75</v>
      </c>
      <c r="D3101" s="25" t="s">
        <v>77</v>
      </c>
      <c r="E3101" s="25" t="s">
        <v>245</v>
      </c>
      <c r="F3101" s="25" t="s">
        <v>185</v>
      </c>
      <c r="G3101" s="26" t="n">
        <v>2938.67</v>
      </c>
      <c r="H3101" s="27" t="n">
        <v>8775</v>
      </c>
      <c r="I3101" s="25" t="s">
        <v>246</v>
      </c>
      <c r="K3101" s="25" t="n">
        <v>1987</v>
      </c>
      <c r="L3101" s="25" t="s">
        <v>186</v>
      </c>
      <c r="M3101" s="25" t="s">
        <v>171</v>
      </c>
      <c r="N3101" s="28" t="n">
        <v>550</v>
      </c>
      <c r="O3101" s="25" t="s">
        <v>54</v>
      </c>
      <c r="P3101" s="29" t="n">
        <v>42935</v>
      </c>
      <c r="Q3101" s="29" t="n">
        <v>43003</v>
      </c>
      <c r="R3101" s="28" t="n">
        <v>571</v>
      </c>
      <c r="S3101" s="28" t="n">
        <f aca="false">IF(O3101="Won",R3101,IF(O3101="Lost",0,N3101))</f>
        <v>571</v>
      </c>
      <c r="T3101" s="30" t="n">
        <f aca="false">IF(AND(P3101&lt;&gt;"",Q3101&lt;&gt;""),Q3101-P3101,"")</f>
        <v>68</v>
      </c>
      <c r="U3101" s="30" t="str">
        <f aca="false">IF(AND(O3101="Engaging",P3101&lt;&gt;""),'Leia-me'!$B$5-P3101,"")</f>
        <v/>
      </c>
      <c r="V3101" s="25" t="str">
        <f aca="false">IF(O3101&lt;&gt;"Engaging","",IF(U3101&lt;='Leia-me'!$B$6,"Saudável",IF(U3101&lt;='Leia-me'!$B$7,"Esfriando",IF(U3101&lt;='Leia-me'!$B$8,"Última chance","Zumbi"))))</f>
        <v/>
      </c>
      <c r="W3101" s="25" t="n">
        <f aca="false">IF(O3101="Won",1,IF(O3101="Lost",0,""))</f>
        <v>1</v>
      </c>
      <c r="Y3101" s="25" t="str">
        <f aca="false">IF(E3101="","Sim","")</f>
        <v/>
      </c>
    </row>
    <row r="3102" customFormat="false" ht="15" hidden="false" customHeight="false" outlineLevel="0" collapsed="false">
      <c r="A3102" s="25" t="s">
        <v>3362</v>
      </c>
      <c r="B3102" s="25" t="s">
        <v>67</v>
      </c>
      <c r="C3102" s="25" t="s">
        <v>75</v>
      </c>
      <c r="D3102" s="25" t="s">
        <v>77</v>
      </c>
      <c r="E3102" s="25" t="s">
        <v>622</v>
      </c>
      <c r="F3102" s="25" t="s">
        <v>211</v>
      </c>
      <c r="G3102" s="26" t="n">
        <v>167.89</v>
      </c>
      <c r="H3102" s="27" t="n">
        <v>493</v>
      </c>
      <c r="I3102" s="25" t="s">
        <v>623</v>
      </c>
      <c r="K3102" s="25" t="n">
        <v>2000</v>
      </c>
      <c r="L3102" s="25" t="s">
        <v>1834</v>
      </c>
      <c r="M3102" s="25" t="s">
        <v>171</v>
      </c>
      <c r="N3102" s="28" t="n">
        <v>4821</v>
      </c>
      <c r="O3102" s="25" t="s">
        <v>56</v>
      </c>
      <c r="P3102" s="29" t="n">
        <v>42936</v>
      </c>
      <c r="Q3102" s="33"/>
      <c r="R3102" s="34"/>
      <c r="S3102" s="28" t="n">
        <f aca="false">IF(O3102="Won",R3102,IF(O3102="Lost",0,N3102))</f>
        <v>4821</v>
      </c>
      <c r="T3102" s="30" t="str">
        <f aca="false">IF(AND(P3102&lt;&gt;"",Q3102&lt;&gt;""),Q3102-P3102,"")</f>
        <v/>
      </c>
      <c r="U3102" s="30" t="n">
        <f aca="false">IF(AND(O3102="Engaging",P3102&lt;&gt;""),'Leia-me'!$B$5-P3102,"")</f>
        <v>164</v>
      </c>
      <c r="V3102" s="25" t="str">
        <f aca="false">IF(O3102&lt;&gt;"Engaging","",IF(U3102&lt;='Leia-me'!$B$6,"Saudável",IF(U3102&lt;='Leia-me'!$B$7,"Esfriando",IF(U3102&lt;='Leia-me'!$B$8,"Última chance","Zumbi"))))</f>
        <v>Zumbi</v>
      </c>
      <c r="W3102" s="25" t="str">
        <f aca="false">IF(O3102="Won",1,IF(O3102="Lost",0,""))</f>
        <v/>
      </c>
      <c r="X3102" s="25" t="s">
        <v>1835</v>
      </c>
      <c r="Y3102" s="25" t="str">
        <f aca="false">IF(E3102="","Sim","")</f>
        <v/>
      </c>
    </row>
    <row r="3103" customFormat="false" ht="15" hidden="false" customHeight="false" outlineLevel="0" collapsed="false">
      <c r="A3103" s="25" t="s">
        <v>3363</v>
      </c>
      <c r="B3103" s="25" t="s">
        <v>67</v>
      </c>
      <c r="C3103" s="25" t="s">
        <v>75</v>
      </c>
      <c r="D3103" s="25" t="s">
        <v>77</v>
      </c>
      <c r="E3103" s="25" t="s">
        <v>162</v>
      </c>
      <c r="F3103" s="25" t="s">
        <v>155</v>
      </c>
      <c r="G3103" s="26" t="n">
        <v>5266.09</v>
      </c>
      <c r="H3103" s="27" t="n">
        <v>8595</v>
      </c>
      <c r="I3103" s="25" t="s">
        <v>147</v>
      </c>
      <c r="J3103" s="25" t="s">
        <v>156</v>
      </c>
      <c r="K3103" s="25" t="n">
        <v>1988</v>
      </c>
      <c r="L3103" s="25" t="s">
        <v>170</v>
      </c>
      <c r="M3103" s="25" t="s">
        <v>171</v>
      </c>
      <c r="N3103" s="28" t="n">
        <v>1096</v>
      </c>
      <c r="O3103" s="25" t="s">
        <v>56</v>
      </c>
      <c r="P3103" s="29" t="n">
        <v>42937</v>
      </c>
      <c r="Q3103" s="33"/>
      <c r="R3103" s="34"/>
      <c r="S3103" s="28" t="n">
        <f aca="false">IF(O3103="Won",R3103,IF(O3103="Lost",0,N3103))</f>
        <v>1096</v>
      </c>
      <c r="T3103" s="30" t="str">
        <f aca="false">IF(AND(P3103&lt;&gt;"",Q3103&lt;&gt;""),Q3103-P3103,"")</f>
        <v/>
      </c>
      <c r="U3103" s="30" t="n">
        <f aca="false">IF(AND(O3103="Engaging",P3103&lt;&gt;""),'Leia-me'!$B$5-P3103,"")</f>
        <v>163</v>
      </c>
      <c r="V3103" s="25" t="str">
        <f aca="false">IF(O3103&lt;&gt;"Engaging","",IF(U3103&lt;='Leia-me'!$B$6,"Saudável",IF(U3103&lt;='Leia-me'!$B$7,"Esfriando",IF(U3103&lt;='Leia-me'!$B$8,"Última chance","Zumbi"))))</f>
        <v>Zumbi</v>
      </c>
      <c r="W3103" s="25" t="str">
        <f aca="false">IF(O3103="Won",1,IF(O3103="Lost",0,""))</f>
        <v/>
      </c>
      <c r="Y3103" s="25" t="str">
        <f aca="false">IF(E3103="","Sim","")</f>
        <v/>
      </c>
    </row>
    <row r="3104" customFormat="false" ht="15" hidden="false" customHeight="false" outlineLevel="0" collapsed="false">
      <c r="A3104" s="25" t="s">
        <v>3364</v>
      </c>
      <c r="B3104" s="25" t="s">
        <v>67</v>
      </c>
      <c r="C3104" s="25" t="s">
        <v>75</v>
      </c>
      <c r="D3104" s="25" t="s">
        <v>77</v>
      </c>
      <c r="E3104" s="25" t="s">
        <v>421</v>
      </c>
      <c r="F3104" s="25" t="s">
        <v>146</v>
      </c>
      <c r="G3104" s="26" t="n">
        <v>2818.38</v>
      </c>
      <c r="H3104" s="27" t="n">
        <v>6290</v>
      </c>
      <c r="I3104" s="25" t="s">
        <v>147</v>
      </c>
      <c r="K3104" s="25" t="n">
        <v>1994</v>
      </c>
      <c r="L3104" s="25" t="s">
        <v>178</v>
      </c>
      <c r="M3104" s="25" t="s">
        <v>171</v>
      </c>
      <c r="N3104" s="28" t="n">
        <v>5482</v>
      </c>
      <c r="O3104" s="25" t="s">
        <v>56</v>
      </c>
      <c r="P3104" s="29" t="n">
        <v>42937</v>
      </c>
      <c r="Q3104" s="33"/>
      <c r="R3104" s="34"/>
      <c r="S3104" s="28" t="n">
        <f aca="false">IF(O3104="Won",R3104,IF(O3104="Lost",0,N3104))</f>
        <v>5482</v>
      </c>
      <c r="T3104" s="30" t="str">
        <f aca="false">IF(AND(P3104&lt;&gt;"",Q3104&lt;&gt;""),Q3104-P3104,"")</f>
        <v/>
      </c>
      <c r="U3104" s="30" t="n">
        <f aca="false">IF(AND(O3104="Engaging",P3104&lt;&gt;""),'Leia-me'!$B$5-P3104,"")</f>
        <v>163</v>
      </c>
      <c r="V3104" s="25" t="str">
        <f aca="false">IF(O3104&lt;&gt;"Engaging","",IF(U3104&lt;='Leia-me'!$B$6,"Saudável",IF(U3104&lt;='Leia-me'!$B$7,"Esfriando",IF(U3104&lt;='Leia-me'!$B$8,"Última chance","Zumbi"))))</f>
        <v>Zumbi</v>
      </c>
      <c r="W3104" s="25" t="str">
        <f aca="false">IF(O3104="Won",1,IF(O3104="Lost",0,""))</f>
        <v/>
      </c>
      <c r="Y3104" s="25" t="str">
        <f aca="false">IF(E3104="","Sim","")</f>
        <v/>
      </c>
    </row>
    <row r="3105" customFormat="false" ht="15" hidden="false" customHeight="false" outlineLevel="0" collapsed="false">
      <c r="A3105" s="25" t="s">
        <v>3365</v>
      </c>
      <c r="B3105" s="25" t="s">
        <v>67</v>
      </c>
      <c r="C3105" s="25" t="s">
        <v>75</v>
      </c>
      <c r="D3105" s="25" t="s">
        <v>77</v>
      </c>
      <c r="E3105" s="25" t="s">
        <v>210</v>
      </c>
      <c r="F3105" s="25" t="s">
        <v>211</v>
      </c>
      <c r="G3105" s="26" t="n">
        <v>718.62</v>
      </c>
      <c r="H3105" s="27" t="n">
        <v>2448</v>
      </c>
      <c r="I3105" s="25" t="s">
        <v>147</v>
      </c>
      <c r="K3105" s="25" t="n">
        <v>2001</v>
      </c>
      <c r="L3105" s="25" t="s">
        <v>160</v>
      </c>
      <c r="M3105" s="25" t="s">
        <v>149</v>
      </c>
      <c r="N3105" s="28" t="n">
        <v>3393</v>
      </c>
      <c r="O3105" s="25" t="s">
        <v>55</v>
      </c>
      <c r="P3105" s="29" t="n">
        <v>42938</v>
      </c>
      <c r="Q3105" s="29" t="n">
        <v>42940</v>
      </c>
      <c r="R3105" s="28" t="n">
        <v>0</v>
      </c>
      <c r="S3105" s="28" t="n">
        <f aca="false">IF(O3105="Won",R3105,IF(O3105="Lost",0,N3105))</f>
        <v>0</v>
      </c>
      <c r="T3105" s="30" t="n">
        <f aca="false">IF(AND(P3105&lt;&gt;"",Q3105&lt;&gt;""),Q3105-P3105,"")</f>
        <v>2</v>
      </c>
      <c r="U3105" s="30" t="str">
        <f aca="false">IF(AND(O3105="Engaging",P3105&lt;&gt;""),'Leia-me'!$B$5-P3105,"")</f>
        <v/>
      </c>
      <c r="V3105" s="25" t="str">
        <f aca="false">IF(O3105&lt;&gt;"Engaging","",IF(U3105&lt;='Leia-me'!$B$6,"Saudável",IF(U3105&lt;='Leia-me'!$B$7,"Esfriando",IF(U3105&lt;='Leia-me'!$B$8,"Última chance","Zumbi"))))</f>
        <v/>
      </c>
      <c r="W3105" s="25" t="n">
        <f aca="false">IF(O3105="Won",1,IF(O3105="Lost",0,""))</f>
        <v>0</v>
      </c>
      <c r="Y3105" s="25" t="str">
        <f aca="false">IF(E3105="","Sim","")</f>
        <v/>
      </c>
    </row>
    <row r="3106" customFormat="false" ht="15" hidden="false" customHeight="false" outlineLevel="0" collapsed="false">
      <c r="A3106" s="25" t="s">
        <v>3366</v>
      </c>
      <c r="B3106" s="25" t="s">
        <v>67</v>
      </c>
      <c r="C3106" s="25" t="s">
        <v>75</v>
      </c>
      <c r="D3106" s="25" t="s">
        <v>77</v>
      </c>
      <c r="E3106" s="25" t="s">
        <v>237</v>
      </c>
      <c r="F3106" s="25" t="s">
        <v>192</v>
      </c>
      <c r="G3106" s="26" t="n">
        <v>4618</v>
      </c>
      <c r="H3106" s="27" t="n">
        <v>10083</v>
      </c>
      <c r="I3106" s="25" t="s">
        <v>147</v>
      </c>
      <c r="K3106" s="25" t="n">
        <v>1982</v>
      </c>
      <c r="L3106" s="25" t="s">
        <v>170</v>
      </c>
      <c r="M3106" s="25" t="s">
        <v>171</v>
      </c>
      <c r="N3106" s="28" t="n">
        <v>1096</v>
      </c>
      <c r="O3106" s="25" t="s">
        <v>55</v>
      </c>
      <c r="P3106" s="29" t="n">
        <v>42939</v>
      </c>
      <c r="Q3106" s="29" t="n">
        <v>42941</v>
      </c>
      <c r="R3106" s="28" t="n">
        <v>0</v>
      </c>
      <c r="S3106" s="28" t="n">
        <f aca="false">IF(O3106="Won",R3106,IF(O3106="Lost",0,N3106))</f>
        <v>0</v>
      </c>
      <c r="T3106" s="30" t="n">
        <f aca="false">IF(AND(P3106&lt;&gt;"",Q3106&lt;&gt;""),Q3106-P3106,"")</f>
        <v>2</v>
      </c>
      <c r="U3106" s="30" t="str">
        <f aca="false">IF(AND(O3106="Engaging",P3106&lt;&gt;""),'Leia-me'!$B$5-P3106,"")</f>
        <v/>
      </c>
      <c r="V3106" s="25" t="str">
        <f aca="false">IF(O3106&lt;&gt;"Engaging","",IF(U3106&lt;='Leia-me'!$B$6,"Saudável",IF(U3106&lt;='Leia-me'!$B$7,"Esfriando",IF(U3106&lt;='Leia-me'!$B$8,"Última chance","Zumbi"))))</f>
        <v/>
      </c>
      <c r="W3106" s="25" t="n">
        <f aca="false">IF(O3106="Won",1,IF(O3106="Lost",0,""))</f>
        <v>0</v>
      </c>
      <c r="Y3106" s="25" t="str">
        <f aca="false">IF(E3106="","Sim","")</f>
        <v/>
      </c>
    </row>
    <row r="3107" customFormat="false" ht="15" hidden="false" customHeight="false" outlineLevel="0" collapsed="false">
      <c r="A3107" s="25" t="s">
        <v>3367</v>
      </c>
      <c r="B3107" s="25" t="s">
        <v>67</v>
      </c>
      <c r="C3107" s="25" t="s">
        <v>75</v>
      </c>
      <c r="D3107" s="25" t="s">
        <v>77</v>
      </c>
      <c r="E3107" s="25" t="s">
        <v>251</v>
      </c>
      <c r="F3107" s="25" t="s">
        <v>211</v>
      </c>
      <c r="G3107" s="26" t="n">
        <v>332.43</v>
      </c>
      <c r="H3107" s="27" t="n">
        <v>799</v>
      </c>
      <c r="I3107" s="25" t="s">
        <v>147</v>
      </c>
      <c r="K3107" s="25" t="n">
        <v>1995</v>
      </c>
      <c r="L3107" s="25" t="s">
        <v>170</v>
      </c>
      <c r="M3107" s="25" t="s">
        <v>171</v>
      </c>
      <c r="N3107" s="28" t="n">
        <v>1096</v>
      </c>
      <c r="O3107" s="25" t="s">
        <v>54</v>
      </c>
      <c r="P3107" s="29" t="n">
        <v>42939</v>
      </c>
      <c r="Q3107" s="29" t="n">
        <v>42954</v>
      </c>
      <c r="R3107" s="28" t="n">
        <v>1006</v>
      </c>
      <c r="S3107" s="28" t="n">
        <f aca="false">IF(O3107="Won",R3107,IF(O3107="Lost",0,N3107))</f>
        <v>1006</v>
      </c>
      <c r="T3107" s="30" t="n">
        <f aca="false">IF(AND(P3107&lt;&gt;"",Q3107&lt;&gt;""),Q3107-P3107,"")</f>
        <v>15</v>
      </c>
      <c r="U3107" s="30" t="str">
        <f aca="false">IF(AND(O3107="Engaging",P3107&lt;&gt;""),'Leia-me'!$B$5-P3107,"")</f>
        <v/>
      </c>
      <c r="V3107" s="25" t="str">
        <f aca="false">IF(O3107&lt;&gt;"Engaging","",IF(U3107&lt;='Leia-me'!$B$6,"Saudável",IF(U3107&lt;='Leia-me'!$B$7,"Esfriando",IF(U3107&lt;='Leia-me'!$B$8,"Última chance","Zumbi"))))</f>
        <v/>
      </c>
      <c r="W3107" s="25" t="n">
        <f aca="false">IF(O3107="Won",1,IF(O3107="Lost",0,""))</f>
        <v>1</v>
      </c>
      <c r="Y3107" s="25" t="str">
        <f aca="false">IF(E3107="","Sim","")</f>
        <v/>
      </c>
    </row>
    <row r="3108" customFormat="false" ht="15" hidden="false" customHeight="false" outlineLevel="0" collapsed="false">
      <c r="A3108" s="25" t="s">
        <v>3368</v>
      </c>
      <c r="B3108" s="25" t="s">
        <v>67</v>
      </c>
      <c r="C3108" s="25" t="s">
        <v>75</v>
      </c>
      <c r="D3108" s="25" t="s">
        <v>77</v>
      </c>
      <c r="E3108" s="25" t="s">
        <v>225</v>
      </c>
      <c r="F3108" s="25" t="s">
        <v>211</v>
      </c>
      <c r="G3108" s="26" t="n">
        <v>1376.8</v>
      </c>
      <c r="H3108" s="27" t="n">
        <v>1165</v>
      </c>
      <c r="I3108" s="25" t="s">
        <v>226</v>
      </c>
      <c r="K3108" s="25" t="n">
        <v>1988</v>
      </c>
      <c r="L3108" s="25" t="s">
        <v>160</v>
      </c>
      <c r="M3108" s="25" t="s">
        <v>149</v>
      </c>
      <c r="N3108" s="28" t="n">
        <v>3393</v>
      </c>
      <c r="O3108" s="25" t="s">
        <v>54</v>
      </c>
      <c r="P3108" s="29" t="n">
        <v>42939</v>
      </c>
      <c r="Q3108" s="29" t="n">
        <v>42949</v>
      </c>
      <c r="R3108" s="28" t="n">
        <v>3367</v>
      </c>
      <c r="S3108" s="28" t="n">
        <f aca="false">IF(O3108="Won",R3108,IF(O3108="Lost",0,N3108))</f>
        <v>3367</v>
      </c>
      <c r="T3108" s="30" t="n">
        <f aca="false">IF(AND(P3108&lt;&gt;"",Q3108&lt;&gt;""),Q3108-P3108,"")</f>
        <v>10</v>
      </c>
      <c r="U3108" s="30" t="str">
        <f aca="false">IF(AND(O3108="Engaging",P3108&lt;&gt;""),'Leia-me'!$B$5-P3108,"")</f>
        <v/>
      </c>
      <c r="V3108" s="25" t="str">
        <f aca="false">IF(O3108&lt;&gt;"Engaging","",IF(U3108&lt;='Leia-me'!$B$6,"Saudável",IF(U3108&lt;='Leia-me'!$B$7,"Esfriando",IF(U3108&lt;='Leia-me'!$B$8,"Última chance","Zumbi"))))</f>
        <v/>
      </c>
      <c r="W3108" s="25" t="n">
        <f aca="false">IF(O3108="Won",1,IF(O3108="Lost",0,""))</f>
        <v>1</v>
      </c>
      <c r="Y3108" s="25" t="str">
        <f aca="false">IF(E3108="","Sim","")</f>
        <v/>
      </c>
    </row>
    <row r="3109" customFormat="false" ht="15" hidden="false" customHeight="false" outlineLevel="0" collapsed="false">
      <c r="A3109" s="25" t="s">
        <v>3369</v>
      </c>
      <c r="B3109" s="25" t="s">
        <v>67</v>
      </c>
      <c r="C3109" s="25" t="s">
        <v>75</v>
      </c>
      <c r="D3109" s="25" t="s">
        <v>77</v>
      </c>
      <c r="G3109" s="31"/>
      <c r="H3109" s="32"/>
      <c r="L3109" s="25" t="s">
        <v>186</v>
      </c>
      <c r="M3109" s="25" t="s">
        <v>171</v>
      </c>
      <c r="N3109" s="28" t="n">
        <v>550</v>
      </c>
      <c r="O3109" s="25" t="s">
        <v>56</v>
      </c>
      <c r="P3109" s="29" t="n">
        <v>42940</v>
      </c>
      <c r="Q3109" s="33"/>
      <c r="R3109" s="34"/>
      <c r="S3109" s="28" t="n">
        <f aca="false">IF(O3109="Won",R3109,IF(O3109="Lost",0,N3109))</f>
        <v>550</v>
      </c>
      <c r="T3109" s="30" t="str">
        <f aca="false">IF(AND(P3109&lt;&gt;"",Q3109&lt;&gt;""),Q3109-P3109,"")</f>
        <v/>
      </c>
      <c r="U3109" s="30" t="n">
        <f aca="false">IF(AND(O3109="Engaging",P3109&lt;&gt;""),'Leia-me'!$B$5-P3109,"")</f>
        <v>160</v>
      </c>
      <c r="V3109" s="25" t="str">
        <f aca="false">IF(O3109&lt;&gt;"Engaging","",IF(U3109&lt;='Leia-me'!$B$6,"Saudável",IF(U3109&lt;='Leia-me'!$B$7,"Esfriando",IF(U3109&lt;='Leia-me'!$B$8,"Última chance","Zumbi"))))</f>
        <v>Zumbi</v>
      </c>
      <c r="W3109" s="25" t="str">
        <f aca="false">IF(O3109="Won",1,IF(O3109="Lost",0,""))</f>
        <v/>
      </c>
      <c r="Y3109" s="25" t="str">
        <f aca="false">IF(E3109="","Sim","")</f>
        <v>Sim</v>
      </c>
    </row>
    <row r="3110" customFormat="false" ht="15" hidden="false" customHeight="false" outlineLevel="0" collapsed="false">
      <c r="A3110" s="25" t="s">
        <v>3370</v>
      </c>
      <c r="B3110" s="25" t="s">
        <v>67</v>
      </c>
      <c r="C3110" s="25" t="s">
        <v>75</v>
      </c>
      <c r="D3110" s="25" t="s">
        <v>77</v>
      </c>
      <c r="G3110" s="31"/>
      <c r="H3110" s="32"/>
      <c r="L3110" s="25" t="s">
        <v>170</v>
      </c>
      <c r="M3110" s="25" t="s">
        <v>171</v>
      </c>
      <c r="N3110" s="28" t="n">
        <v>1096</v>
      </c>
      <c r="O3110" s="25" t="s">
        <v>56</v>
      </c>
      <c r="P3110" s="29" t="n">
        <v>42940</v>
      </c>
      <c r="Q3110" s="33"/>
      <c r="R3110" s="34"/>
      <c r="S3110" s="28" t="n">
        <f aca="false">IF(O3110="Won",R3110,IF(O3110="Lost",0,N3110))</f>
        <v>1096</v>
      </c>
      <c r="T3110" s="30" t="str">
        <f aca="false">IF(AND(P3110&lt;&gt;"",Q3110&lt;&gt;""),Q3110-P3110,"")</f>
        <v/>
      </c>
      <c r="U3110" s="30" t="n">
        <f aca="false">IF(AND(O3110="Engaging",P3110&lt;&gt;""),'Leia-me'!$B$5-P3110,"")</f>
        <v>160</v>
      </c>
      <c r="V3110" s="25" t="str">
        <f aca="false">IF(O3110&lt;&gt;"Engaging","",IF(U3110&lt;='Leia-me'!$B$6,"Saudável",IF(U3110&lt;='Leia-me'!$B$7,"Esfriando",IF(U3110&lt;='Leia-me'!$B$8,"Última chance","Zumbi"))))</f>
        <v>Zumbi</v>
      </c>
      <c r="W3110" s="25" t="str">
        <f aca="false">IF(O3110="Won",1,IF(O3110="Lost",0,""))</f>
        <v/>
      </c>
      <c r="Y3110" s="25" t="str">
        <f aca="false">IF(E3110="","Sim","")</f>
        <v>Sim</v>
      </c>
    </row>
    <row r="3111" customFormat="false" ht="15" hidden="false" customHeight="false" outlineLevel="0" collapsed="false">
      <c r="A3111" s="25" t="s">
        <v>3371</v>
      </c>
      <c r="B3111" s="25" t="s">
        <v>67</v>
      </c>
      <c r="C3111" s="25" t="s">
        <v>75</v>
      </c>
      <c r="D3111" s="25" t="s">
        <v>77</v>
      </c>
      <c r="E3111" s="25" t="s">
        <v>207</v>
      </c>
      <c r="F3111" s="25" t="s">
        <v>168</v>
      </c>
      <c r="G3111" s="26" t="n">
        <v>375.43</v>
      </c>
      <c r="H3111" s="27" t="n">
        <v>1190</v>
      </c>
      <c r="I3111" s="25" t="s">
        <v>147</v>
      </c>
      <c r="K3111" s="25" t="n">
        <v>1985</v>
      </c>
      <c r="L3111" s="25" t="s">
        <v>170</v>
      </c>
      <c r="M3111" s="25" t="s">
        <v>171</v>
      </c>
      <c r="N3111" s="28" t="n">
        <v>1096</v>
      </c>
      <c r="O3111" s="25" t="s">
        <v>54</v>
      </c>
      <c r="P3111" s="29" t="n">
        <v>42940</v>
      </c>
      <c r="Q3111" s="29" t="n">
        <v>42941</v>
      </c>
      <c r="R3111" s="28" t="n">
        <v>1171</v>
      </c>
      <c r="S3111" s="28" t="n">
        <f aca="false">IF(O3111="Won",R3111,IF(O3111="Lost",0,N3111))</f>
        <v>1171</v>
      </c>
      <c r="T3111" s="30" t="n">
        <f aca="false">IF(AND(P3111&lt;&gt;"",Q3111&lt;&gt;""),Q3111-P3111,"")</f>
        <v>1</v>
      </c>
      <c r="U3111" s="30" t="str">
        <f aca="false">IF(AND(O3111="Engaging",P3111&lt;&gt;""),'Leia-me'!$B$5-P3111,"")</f>
        <v/>
      </c>
      <c r="V3111" s="25" t="str">
        <f aca="false">IF(O3111&lt;&gt;"Engaging","",IF(U3111&lt;='Leia-me'!$B$6,"Saudável",IF(U3111&lt;='Leia-me'!$B$7,"Esfriando",IF(U3111&lt;='Leia-me'!$B$8,"Última chance","Zumbi"))))</f>
        <v/>
      </c>
      <c r="W3111" s="25" t="n">
        <f aca="false">IF(O3111="Won",1,IF(O3111="Lost",0,""))</f>
        <v>1</v>
      </c>
      <c r="Y3111" s="25" t="str">
        <f aca="false">IF(E3111="","Sim","")</f>
        <v/>
      </c>
    </row>
    <row r="3112" customFormat="false" ht="15" hidden="false" customHeight="false" outlineLevel="0" collapsed="false">
      <c r="A3112" s="25" t="s">
        <v>3372</v>
      </c>
      <c r="B3112" s="25" t="s">
        <v>67</v>
      </c>
      <c r="C3112" s="25" t="s">
        <v>75</v>
      </c>
      <c r="D3112" s="25" t="s">
        <v>77</v>
      </c>
      <c r="E3112" s="25" t="s">
        <v>3373</v>
      </c>
      <c r="F3112" s="25" t="s">
        <v>192</v>
      </c>
      <c r="G3112" s="26" t="n">
        <v>4478.47</v>
      </c>
      <c r="H3112" s="27" t="n">
        <v>13809</v>
      </c>
      <c r="I3112" s="25" t="s">
        <v>147</v>
      </c>
      <c r="K3112" s="25" t="n">
        <v>1979</v>
      </c>
      <c r="L3112" s="25" t="s">
        <v>186</v>
      </c>
      <c r="M3112" s="25" t="s">
        <v>171</v>
      </c>
      <c r="N3112" s="28" t="n">
        <v>550</v>
      </c>
      <c r="O3112" s="25" t="s">
        <v>56</v>
      </c>
      <c r="P3112" s="29" t="n">
        <v>42941</v>
      </c>
      <c r="Q3112" s="33"/>
      <c r="R3112" s="34"/>
      <c r="S3112" s="28" t="n">
        <f aca="false">IF(O3112="Won",R3112,IF(O3112="Lost",0,N3112))</f>
        <v>550</v>
      </c>
      <c r="T3112" s="30" t="str">
        <f aca="false">IF(AND(P3112&lt;&gt;"",Q3112&lt;&gt;""),Q3112-P3112,"")</f>
        <v/>
      </c>
      <c r="U3112" s="30" t="n">
        <f aca="false">IF(AND(O3112="Engaging",P3112&lt;&gt;""),'Leia-me'!$B$5-P3112,"")</f>
        <v>159</v>
      </c>
      <c r="V3112" s="25" t="str">
        <f aca="false">IF(O3112&lt;&gt;"Engaging","",IF(U3112&lt;='Leia-me'!$B$6,"Saudável",IF(U3112&lt;='Leia-me'!$B$7,"Esfriando",IF(U3112&lt;='Leia-me'!$B$8,"Última chance","Zumbi"))))</f>
        <v>Zumbi</v>
      </c>
      <c r="W3112" s="25" t="str">
        <f aca="false">IF(O3112="Won",1,IF(O3112="Lost",0,""))</f>
        <v/>
      </c>
      <c r="Y3112" s="25" t="str">
        <f aca="false">IF(E3112="","Sim","")</f>
        <v/>
      </c>
    </row>
    <row r="3113" customFormat="false" ht="15" hidden="false" customHeight="false" outlineLevel="0" collapsed="false">
      <c r="A3113" s="25" t="s">
        <v>3374</v>
      </c>
      <c r="B3113" s="25" t="s">
        <v>67</v>
      </c>
      <c r="C3113" s="25" t="s">
        <v>75</v>
      </c>
      <c r="D3113" s="25" t="s">
        <v>77</v>
      </c>
      <c r="G3113" s="31"/>
      <c r="H3113" s="32"/>
      <c r="L3113" s="25" t="s">
        <v>178</v>
      </c>
      <c r="M3113" s="25" t="s">
        <v>171</v>
      </c>
      <c r="N3113" s="28" t="n">
        <v>5482</v>
      </c>
      <c r="O3113" s="25" t="s">
        <v>56</v>
      </c>
      <c r="P3113" s="29" t="n">
        <v>42941</v>
      </c>
      <c r="Q3113" s="33"/>
      <c r="R3113" s="34"/>
      <c r="S3113" s="28" t="n">
        <f aca="false">IF(O3113="Won",R3113,IF(O3113="Lost",0,N3113))</f>
        <v>5482</v>
      </c>
      <c r="T3113" s="30" t="str">
        <f aca="false">IF(AND(P3113&lt;&gt;"",Q3113&lt;&gt;""),Q3113-P3113,"")</f>
        <v/>
      </c>
      <c r="U3113" s="30" t="n">
        <f aca="false">IF(AND(O3113="Engaging",P3113&lt;&gt;""),'Leia-me'!$B$5-P3113,"")</f>
        <v>159</v>
      </c>
      <c r="V3113" s="25" t="str">
        <f aca="false">IF(O3113&lt;&gt;"Engaging","",IF(U3113&lt;='Leia-me'!$B$6,"Saudável",IF(U3113&lt;='Leia-me'!$B$7,"Esfriando",IF(U3113&lt;='Leia-me'!$B$8,"Última chance","Zumbi"))))</f>
        <v>Zumbi</v>
      </c>
      <c r="W3113" s="25" t="str">
        <f aca="false">IF(O3113="Won",1,IF(O3113="Lost",0,""))</f>
        <v/>
      </c>
      <c r="Y3113" s="25" t="str">
        <f aca="false">IF(E3113="","Sim","")</f>
        <v>Sim</v>
      </c>
    </row>
    <row r="3114" customFormat="false" ht="15" hidden="false" customHeight="false" outlineLevel="0" collapsed="false">
      <c r="A3114" s="25" t="s">
        <v>3375</v>
      </c>
      <c r="B3114" s="25" t="s">
        <v>67</v>
      </c>
      <c r="C3114" s="25" t="s">
        <v>75</v>
      </c>
      <c r="D3114" s="25" t="s">
        <v>77</v>
      </c>
      <c r="E3114" s="25" t="s">
        <v>162</v>
      </c>
      <c r="F3114" s="25" t="s">
        <v>155</v>
      </c>
      <c r="G3114" s="26" t="n">
        <v>5266.09</v>
      </c>
      <c r="H3114" s="27" t="n">
        <v>8595</v>
      </c>
      <c r="I3114" s="25" t="s">
        <v>147</v>
      </c>
      <c r="J3114" s="25" t="s">
        <v>156</v>
      </c>
      <c r="K3114" s="25" t="n">
        <v>1988</v>
      </c>
      <c r="L3114" s="25" t="s">
        <v>148</v>
      </c>
      <c r="M3114" s="25" t="s">
        <v>149</v>
      </c>
      <c r="N3114" s="28" t="n">
        <v>55</v>
      </c>
      <c r="O3114" s="25" t="s">
        <v>56</v>
      </c>
      <c r="P3114" s="29" t="n">
        <v>42941</v>
      </c>
      <c r="Q3114" s="33"/>
      <c r="R3114" s="34"/>
      <c r="S3114" s="28" t="n">
        <f aca="false">IF(O3114="Won",R3114,IF(O3114="Lost",0,N3114))</f>
        <v>55</v>
      </c>
      <c r="T3114" s="30" t="str">
        <f aca="false">IF(AND(P3114&lt;&gt;"",Q3114&lt;&gt;""),Q3114-P3114,"")</f>
        <v/>
      </c>
      <c r="U3114" s="30" t="n">
        <f aca="false">IF(AND(O3114="Engaging",P3114&lt;&gt;""),'Leia-me'!$B$5-P3114,"")</f>
        <v>159</v>
      </c>
      <c r="V3114" s="25" t="str">
        <f aca="false">IF(O3114&lt;&gt;"Engaging","",IF(U3114&lt;='Leia-me'!$B$6,"Saudável",IF(U3114&lt;='Leia-me'!$B$7,"Esfriando",IF(U3114&lt;='Leia-me'!$B$8,"Última chance","Zumbi"))))</f>
        <v>Zumbi</v>
      </c>
      <c r="W3114" s="25" t="str">
        <f aca="false">IF(O3114="Won",1,IF(O3114="Lost",0,""))</f>
        <v/>
      </c>
      <c r="Y3114" s="25" t="str">
        <f aca="false">IF(E3114="","Sim","")</f>
        <v/>
      </c>
    </row>
    <row r="3115" customFormat="false" ht="15" hidden="false" customHeight="false" outlineLevel="0" collapsed="false">
      <c r="A3115" s="25" t="s">
        <v>3376</v>
      </c>
      <c r="B3115" s="25" t="s">
        <v>67</v>
      </c>
      <c r="C3115" s="25" t="s">
        <v>75</v>
      </c>
      <c r="D3115" s="25" t="s">
        <v>77</v>
      </c>
      <c r="E3115" s="25" t="s">
        <v>210</v>
      </c>
      <c r="F3115" s="25" t="s">
        <v>211</v>
      </c>
      <c r="G3115" s="26" t="n">
        <v>718.62</v>
      </c>
      <c r="H3115" s="27" t="n">
        <v>2448</v>
      </c>
      <c r="I3115" s="25" t="s">
        <v>147</v>
      </c>
      <c r="K3115" s="25" t="n">
        <v>2001</v>
      </c>
      <c r="L3115" s="25" t="s">
        <v>170</v>
      </c>
      <c r="M3115" s="25" t="s">
        <v>171</v>
      </c>
      <c r="N3115" s="28" t="n">
        <v>1096</v>
      </c>
      <c r="O3115" s="25" t="s">
        <v>54</v>
      </c>
      <c r="P3115" s="29" t="n">
        <v>42941</v>
      </c>
      <c r="Q3115" s="29" t="n">
        <v>42943</v>
      </c>
      <c r="R3115" s="28" t="n">
        <v>1031</v>
      </c>
      <c r="S3115" s="28" t="n">
        <f aca="false">IF(O3115="Won",R3115,IF(O3115="Lost",0,N3115))</f>
        <v>1031</v>
      </c>
      <c r="T3115" s="30" t="n">
        <f aca="false">IF(AND(P3115&lt;&gt;"",Q3115&lt;&gt;""),Q3115-P3115,"")</f>
        <v>2</v>
      </c>
      <c r="U3115" s="30" t="str">
        <f aca="false">IF(AND(O3115="Engaging",P3115&lt;&gt;""),'Leia-me'!$B$5-P3115,"")</f>
        <v/>
      </c>
      <c r="V3115" s="25" t="str">
        <f aca="false">IF(O3115&lt;&gt;"Engaging","",IF(U3115&lt;='Leia-me'!$B$6,"Saudável",IF(U3115&lt;='Leia-me'!$B$7,"Esfriando",IF(U3115&lt;='Leia-me'!$B$8,"Última chance","Zumbi"))))</f>
        <v/>
      </c>
      <c r="W3115" s="25" t="n">
        <f aca="false">IF(O3115="Won",1,IF(O3115="Lost",0,""))</f>
        <v>1</v>
      </c>
      <c r="Y3115" s="25" t="str">
        <f aca="false">IF(E3115="","Sim","")</f>
        <v/>
      </c>
    </row>
    <row r="3116" customFormat="false" ht="15" hidden="false" customHeight="false" outlineLevel="0" collapsed="false">
      <c r="A3116" s="25" t="s">
        <v>3377</v>
      </c>
      <c r="B3116" s="25" t="s">
        <v>67</v>
      </c>
      <c r="C3116" s="25" t="s">
        <v>75</v>
      </c>
      <c r="D3116" s="25" t="s">
        <v>77</v>
      </c>
      <c r="E3116" s="25" t="s">
        <v>145</v>
      </c>
      <c r="F3116" s="25" t="s">
        <v>146</v>
      </c>
      <c r="G3116" s="26" t="n">
        <v>3922.42</v>
      </c>
      <c r="H3116" s="27" t="n">
        <v>6837</v>
      </c>
      <c r="I3116" s="25" t="s">
        <v>147</v>
      </c>
      <c r="K3116" s="25" t="n">
        <v>1992</v>
      </c>
      <c r="L3116" s="25" t="s">
        <v>170</v>
      </c>
      <c r="M3116" s="25" t="s">
        <v>171</v>
      </c>
      <c r="N3116" s="28" t="n">
        <v>1096</v>
      </c>
      <c r="O3116" s="25" t="s">
        <v>54</v>
      </c>
      <c r="P3116" s="29" t="n">
        <v>42942</v>
      </c>
      <c r="Q3116" s="29" t="n">
        <v>42944</v>
      </c>
      <c r="R3116" s="28" t="n">
        <v>1044</v>
      </c>
      <c r="S3116" s="28" t="n">
        <f aca="false">IF(O3116="Won",R3116,IF(O3116="Lost",0,N3116))</f>
        <v>1044</v>
      </c>
      <c r="T3116" s="30" t="n">
        <f aca="false">IF(AND(P3116&lt;&gt;"",Q3116&lt;&gt;""),Q3116-P3116,"")</f>
        <v>2</v>
      </c>
      <c r="U3116" s="30" t="str">
        <f aca="false">IF(AND(O3116="Engaging",P3116&lt;&gt;""),'Leia-me'!$B$5-P3116,"")</f>
        <v/>
      </c>
      <c r="V3116" s="25" t="str">
        <f aca="false">IF(O3116&lt;&gt;"Engaging","",IF(U3116&lt;='Leia-me'!$B$6,"Saudável",IF(U3116&lt;='Leia-me'!$B$7,"Esfriando",IF(U3116&lt;='Leia-me'!$B$8,"Última chance","Zumbi"))))</f>
        <v/>
      </c>
      <c r="W3116" s="25" t="n">
        <f aca="false">IF(O3116="Won",1,IF(O3116="Lost",0,""))</f>
        <v>1</v>
      </c>
      <c r="Y3116" s="25" t="str">
        <f aca="false">IF(E3116="","Sim","")</f>
        <v/>
      </c>
    </row>
    <row r="3117" customFormat="false" ht="15" hidden="false" customHeight="false" outlineLevel="0" collapsed="false">
      <c r="A3117" s="25" t="s">
        <v>3378</v>
      </c>
      <c r="B3117" s="25" t="s">
        <v>67</v>
      </c>
      <c r="C3117" s="25" t="s">
        <v>75</v>
      </c>
      <c r="D3117" s="25" t="s">
        <v>77</v>
      </c>
      <c r="G3117" s="31"/>
      <c r="H3117" s="32"/>
      <c r="L3117" s="25" t="s">
        <v>186</v>
      </c>
      <c r="M3117" s="25" t="s">
        <v>171</v>
      </c>
      <c r="N3117" s="28" t="n">
        <v>550</v>
      </c>
      <c r="O3117" s="25" t="s">
        <v>56</v>
      </c>
      <c r="P3117" s="29" t="n">
        <v>42943</v>
      </c>
      <c r="Q3117" s="33"/>
      <c r="R3117" s="34"/>
      <c r="S3117" s="28" t="n">
        <f aca="false">IF(O3117="Won",R3117,IF(O3117="Lost",0,N3117))</f>
        <v>550</v>
      </c>
      <c r="T3117" s="30" t="str">
        <f aca="false">IF(AND(P3117&lt;&gt;"",Q3117&lt;&gt;""),Q3117-P3117,"")</f>
        <v/>
      </c>
      <c r="U3117" s="30" t="n">
        <f aca="false">IF(AND(O3117="Engaging",P3117&lt;&gt;""),'Leia-me'!$B$5-P3117,"")</f>
        <v>157</v>
      </c>
      <c r="V3117" s="25" t="str">
        <f aca="false">IF(O3117&lt;&gt;"Engaging","",IF(U3117&lt;='Leia-me'!$B$6,"Saudável",IF(U3117&lt;='Leia-me'!$B$7,"Esfriando",IF(U3117&lt;='Leia-me'!$B$8,"Última chance","Zumbi"))))</f>
        <v>Zumbi</v>
      </c>
      <c r="W3117" s="25" t="str">
        <f aca="false">IF(O3117="Won",1,IF(O3117="Lost",0,""))</f>
        <v/>
      </c>
      <c r="Y3117" s="25" t="str">
        <f aca="false">IF(E3117="","Sim","")</f>
        <v>Sim</v>
      </c>
    </row>
    <row r="3118" customFormat="false" ht="15" hidden="false" customHeight="false" outlineLevel="0" collapsed="false">
      <c r="A3118" s="25" t="s">
        <v>3379</v>
      </c>
      <c r="B3118" s="25" t="s">
        <v>67</v>
      </c>
      <c r="C3118" s="25" t="s">
        <v>75</v>
      </c>
      <c r="D3118" s="25" t="s">
        <v>77</v>
      </c>
      <c r="E3118" s="25" t="s">
        <v>433</v>
      </c>
      <c r="F3118" s="25" t="s">
        <v>211</v>
      </c>
      <c r="G3118" s="26" t="n">
        <v>2214.94</v>
      </c>
      <c r="H3118" s="27" t="n">
        <v>5374</v>
      </c>
      <c r="I3118" s="25" t="s">
        <v>147</v>
      </c>
      <c r="K3118" s="25" t="n">
        <v>1996</v>
      </c>
      <c r="L3118" s="25" t="s">
        <v>170</v>
      </c>
      <c r="M3118" s="25" t="s">
        <v>171</v>
      </c>
      <c r="N3118" s="28" t="n">
        <v>1096</v>
      </c>
      <c r="O3118" s="25" t="s">
        <v>56</v>
      </c>
      <c r="P3118" s="29" t="n">
        <v>42943</v>
      </c>
      <c r="Q3118" s="33"/>
      <c r="R3118" s="34"/>
      <c r="S3118" s="28" t="n">
        <f aca="false">IF(O3118="Won",R3118,IF(O3118="Lost",0,N3118))</f>
        <v>1096</v>
      </c>
      <c r="T3118" s="30" t="str">
        <f aca="false">IF(AND(P3118&lt;&gt;"",Q3118&lt;&gt;""),Q3118-P3118,"")</f>
        <v/>
      </c>
      <c r="U3118" s="30" t="n">
        <f aca="false">IF(AND(O3118="Engaging",P3118&lt;&gt;""),'Leia-me'!$B$5-P3118,"")</f>
        <v>157</v>
      </c>
      <c r="V3118" s="25" t="str">
        <f aca="false">IF(O3118&lt;&gt;"Engaging","",IF(U3118&lt;='Leia-me'!$B$6,"Saudável",IF(U3118&lt;='Leia-me'!$B$7,"Esfriando",IF(U3118&lt;='Leia-me'!$B$8,"Última chance","Zumbi"))))</f>
        <v>Zumbi</v>
      </c>
      <c r="W3118" s="25" t="str">
        <f aca="false">IF(O3118="Won",1,IF(O3118="Lost",0,""))</f>
        <v/>
      </c>
      <c r="Y3118" s="25" t="str">
        <f aca="false">IF(E3118="","Sim","")</f>
        <v/>
      </c>
    </row>
    <row r="3119" customFormat="false" ht="15" hidden="false" customHeight="false" outlineLevel="0" collapsed="false">
      <c r="A3119" s="25" t="s">
        <v>3380</v>
      </c>
      <c r="B3119" s="25" t="s">
        <v>67</v>
      </c>
      <c r="C3119" s="25" t="s">
        <v>75</v>
      </c>
      <c r="D3119" s="25" t="s">
        <v>77</v>
      </c>
      <c r="E3119" s="25" t="s">
        <v>2739</v>
      </c>
      <c r="F3119" s="25" t="s">
        <v>159</v>
      </c>
      <c r="G3119" s="26" t="n">
        <v>2871.35</v>
      </c>
      <c r="H3119" s="27" t="n">
        <v>9561</v>
      </c>
      <c r="I3119" s="25" t="s">
        <v>147</v>
      </c>
      <c r="K3119" s="25" t="n">
        <v>1983</v>
      </c>
      <c r="L3119" s="25" t="s">
        <v>170</v>
      </c>
      <c r="M3119" s="25" t="s">
        <v>171</v>
      </c>
      <c r="N3119" s="28" t="n">
        <v>1096</v>
      </c>
      <c r="O3119" s="25" t="s">
        <v>56</v>
      </c>
      <c r="P3119" s="29" t="n">
        <v>42943</v>
      </c>
      <c r="Q3119" s="33"/>
      <c r="R3119" s="34"/>
      <c r="S3119" s="28" t="n">
        <f aca="false">IF(O3119="Won",R3119,IF(O3119="Lost",0,N3119))</f>
        <v>1096</v>
      </c>
      <c r="T3119" s="30" t="str">
        <f aca="false">IF(AND(P3119&lt;&gt;"",Q3119&lt;&gt;""),Q3119-P3119,"")</f>
        <v/>
      </c>
      <c r="U3119" s="30" t="n">
        <f aca="false">IF(AND(O3119="Engaging",P3119&lt;&gt;""),'Leia-me'!$B$5-P3119,"")</f>
        <v>157</v>
      </c>
      <c r="V3119" s="25" t="str">
        <f aca="false">IF(O3119&lt;&gt;"Engaging","",IF(U3119&lt;='Leia-me'!$B$6,"Saudável",IF(U3119&lt;='Leia-me'!$B$7,"Esfriando",IF(U3119&lt;='Leia-me'!$B$8,"Última chance","Zumbi"))))</f>
        <v>Zumbi</v>
      </c>
      <c r="W3119" s="25" t="str">
        <f aca="false">IF(O3119="Won",1,IF(O3119="Lost",0,""))</f>
        <v/>
      </c>
      <c r="Y3119" s="25" t="str">
        <f aca="false">IF(E3119="","Sim","")</f>
        <v/>
      </c>
    </row>
    <row r="3120" customFormat="false" ht="15" hidden="false" customHeight="false" outlineLevel="0" collapsed="false">
      <c r="A3120" s="25" t="s">
        <v>3381</v>
      </c>
      <c r="B3120" s="25" t="s">
        <v>67</v>
      </c>
      <c r="C3120" s="25" t="s">
        <v>75</v>
      </c>
      <c r="D3120" s="25" t="s">
        <v>77</v>
      </c>
      <c r="E3120" s="25" t="s">
        <v>248</v>
      </c>
      <c r="F3120" s="25" t="s">
        <v>211</v>
      </c>
      <c r="G3120" s="26" t="n">
        <v>894.33</v>
      </c>
      <c r="H3120" s="27" t="n">
        <v>1635</v>
      </c>
      <c r="I3120" s="25" t="s">
        <v>249</v>
      </c>
      <c r="K3120" s="25" t="n">
        <v>2007</v>
      </c>
      <c r="L3120" s="25" t="s">
        <v>148</v>
      </c>
      <c r="M3120" s="25" t="s">
        <v>149</v>
      </c>
      <c r="N3120" s="28" t="n">
        <v>55</v>
      </c>
      <c r="O3120" s="25" t="s">
        <v>55</v>
      </c>
      <c r="P3120" s="29" t="n">
        <v>42943</v>
      </c>
      <c r="Q3120" s="29" t="n">
        <v>42948</v>
      </c>
      <c r="R3120" s="28" t="n">
        <v>0</v>
      </c>
      <c r="S3120" s="28" t="n">
        <f aca="false">IF(O3120="Won",R3120,IF(O3120="Lost",0,N3120))</f>
        <v>0</v>
      </c>
      <c r="T3120" s="30" t="n">
        <f aca="false">IF(AND(P3120&lt;&gt;"",Q3120&lt;&gt;""),Q3120-P3120,"")</f>
        <v>5</v>
      </c>
      <c r="U3120" s="30" t="str">
        <f aca="false">IF(AND(O3120="Engaging",P3120&lt;&gt;""),'Leia-me'!$B$5-P3120,"")</f>
        <v/>
      </c>
      <c r="V3120" s="25" t="str">
        <f aca="false">IF(O3120&lt;&gt;"Engaging","",IF(U3120&lt;='Leia-me'!$B$6,"Saudável",IF(U3120&lt;='Leia-me'!$B$7,"Esfriando",IF(U3120&lt;='Leia-me'!$B$8,"Última chance","Zumbi"))))</f>
        <v/>
      </c>
      <c r="W3120" s="25" t="n">
        <f aca="false">IF(O3120="Won",1,IF(O3120="Lost",0,""))</f>
        <v>0</v>
      </c>
      <c r="Y3120" s="25" t="str">
        <f aca="false">IF(E3120="","Sim","")</f>
        <v/>
      </c>
    </row>
    <row r="3121" customFormat="false" ht="15" hidden="false" customHeight="false" outlineLevel="0" collapsed="false">
      <c r="A3121" s="25" t="s">
        <v>3382</v>
      </c>
      <c r="B3121" s="25" t="s">
        <v>67</v>
      </c>
      <c r="C3121" s="25" t="s">
        <v>75</v>
      </c>
      <c r="D3121" s="25" t="s">
        <v>77</v>
      </c>
      <c r="E3121" s="25" t="s">
        <v>164</v>
      </c>
      <c r="F3121" s="25" t="s">
        <v>165</v>
      </c>
      <c r="G3121" s="26" t="n">
        <v>217.87</v>
      </c>
      <c r="H3121" s="27" t="n">
        <v>551</v>
      </c>
      <c r="I3121" s="25" t="s">
        <v>147</v>
      </c>
      <c r="K3121" s="25" t="n">
        <v>1998</v>
      </c>
      <c r="L3121" s="25" t="s">
        <v>170</v>
      </c>
      <c r="M3121" s="25" t="s">
        <v>171</v>
      </c>
      <c r="N3121" s="28" t="n">
        <v>1096</v>
      </c>
      <c r="O3121" s="25" t="s">
        <v>54</v>
      </c>
      <c r="P3121" s="29" t="n">
        <v>42943</v>
      </c>
      <c r="Q3121" s="29" t="n">
        <v>42954</v>
      </c>
      <c r="R3121" s="28" t="n">
        <v>965</v>
      </c>
      <c r="S3121" s="28" t="n">
        <f aca="false">IF(O3121="Won",R3121,IF(O3121="Lost",0,N3121))</f>
        <v>965</v>
      </c>
      <c r="T3121" s="30" t="n">
        <f aca="false">IF(AND(P3121&lt;&gt;"",Q3121&lt;&gt;""),Q3121-P3121,"")</f>
        <v>11</v>
      </c>
      <c r="U3121" s="30" t="str">
        <f aca="false">IF(AND(O3121="Engaging",P3121&lt;&gt;""),'Leia-me'!$B$5-P3121,"")</f>
        <v/>
      </c>
      <c r="V3121" s="25" t="str">
        <f aca="false">IF(O3121&lt;&gt;"Engaging","",IF(U3121&lt;='Leia-me'!$B$6,"Saudável",IF(U3121&lt;='Leia-me'!$B$7,"Esfriando",IF(U3121&lt;='Leia-me'!$B$8,"Última chance","Zumbi"))))</f>
        <v/>
      </c>
      <c r="W3121" s="25" t="n">
        <f aca="false">IF(O3121="Won",1,IF(O3121="Lost",0,""))</f>
        <v>1</v>
      </c>
      <c r="Y3121" s="25" t="str">
        <f aca="false">IF(E3121="","Sim","")</f>
        <v/>
      </c>
    </row>
    <row r="3122" customFormat="false" ht="15" hidden="false" customHeight="false" outlineLevel="0" collapsed="false">
      <c r="A3122" s="25" t="s">
        <v>3383</v>
      </c>
      <c r="B3122" s="25" t="s">
        <v>67</v>
      </c>
      <c r="C3122" s="25" t="s">
        <v>75</v>
      </c>
      <c r="D3122" s="25" t="s">
        <v>77</v>
      </c>
      <c r="G3122" s="31"/>
      <c r="H3122" s="32"/>
      <c r="L3122" s="25" t="s">
        <v>186</v>
      </c>
      <c r="M3122" s="25" t="s">
        <v>171</v>
      </c>
      <c r="N3122" s="28" t="n">
        <v>550</v>
      </c>
      <c r="O3122" s="25" t="s">
        <v>56</v>
      </c>
      <c r="P3122" s="29" t="n">
        <v>42944</v>
      </c>
      <c r="Q3122" s="33"/>
      <c r="R3122" s="34"/>
      <c r="S3122" s="28" t="n">
        <f aca="false">IF(O3122="Won",R3122,IF(O3122="Lost",0,N3122))</f>
        <v>550</v>
      </c>
      <c r="T3122" s="30" t="str">
        <f aca="false">IF(AND(P3122&lt;&gt;"",Q3122&lt;&gt;""),Q3122-P3122,"")</f>
        <v/>
      </c>
      <c r="U3122" s="30" t="n">
        <f aca="false">IF(AND(O3122="Engaging",P3122&lt;&gt;""),'Leia-me'!$B$5-P3122,"")</f>
        <v>156</v>
      </c>
      <c r="V3122" s="25" t="str">
        <f aca="false">IF(O3122&lt;&gt;"Engaging","",IF(U3122&lt;='Leia-me'!$B$6,"Saudável",IF(U3122&lt;='Leia-me'!$B$7,"Esfriando",IF(U3122&lt;='Leia-me'!$B$8,"Última chance","Zumbi"))))</f>
        <v>Zumbi</v>
      </c>
      <c r="W3122" s="25" t="str">
        <f aca="false">IF(O3122="Won",1,IF(O3122="Lost",0,""))</f>
        <v/>
      </c>
      <c r="Y3122" s="25" t="str">
        <f aca="false">IF(E3122="","Sim","")</f>
        <v>Sim</v>
      </c>
    </row>
    <row r="3123" customFormat="false" ht="15" hidden="false" customHeight="false" outlineLevel="0" collapsed="false">
      <c r="A3123" s="25" t="s">
        <v>3384</v>
      </c>
      <c r="B3123" s="25" t="s">
        <v>67</v>
      </c>
      <c r="C3123" s="25" t="s">
        <v>75</v>
      </c>
      <c r="D3123" s="25" t="s">
        <v>77</v>
      </c>
      <c r="G3123" s="31"/>
      <c r="H3123" s="32"/>
      <c r="L3123" s="25" t="s">
        <v>170</v>
      </c>
      <c r="M3123" s="25" t="s">
        <v>171</v>
      </c>
      <c r="N3123" s="28" t="n">
        <v>1096</v>
      </c>
      <c r="O3123" s="25" t="s">
        <v>56</v>
      </c>
      <c r="P3123" s="29" t="n">
        <v>42944</v>
      </c>
      <c r="Q3123" s="33"/>
      <c r="R3123" s="34"/>
      <c r="S3123" s="28" t="n">
        <f aca="false">IF(O3123="Won",R3123,IF(O3123="Lost",0,N3123))</f>
        <v>1096</v>
      </c>
      <c r="T3123" s="30" t="str">
        <f aca="false">IF(AND(P3123&lt;&gt;"",Q3123&lt;&gt;""),Q3123-P3123,"")</f>
        <v/>
      </c>
      <c r="U3123" s="30" t="n">
        <f aca="false">IF(AND(O3123="Engaging",P3123&lt;&gt;""),'Leia-me'!$B$5-P3123,"")</f>
        <v>156</v>
      </c>
      <c r="V3123" s="25" t="str">
        <f aca="false">IF(O3123&lt;&gt;"Engaging","",IF(U3123&lt;='Leia-me'!$B$6,"Saudável",IF(U3123&lt;='Leia-me'!$B$7,"Esfriando",IF(U3123&lt;='Leia-me'!$B$8,"Última chance","Zumbi"))))</f>
        <v>Zumbi</v>
      </c>
      <c r="W3123" s="25" t="str">
        <f aca="false">IF(O3123="Won",1,IF(O3123="Lost",0,""))</f>
        <v/>
      </c>
      <c r="Y3123" s="25" t="str">
        <f aca="false">IF(E3123="","Sim","")</f>
        <v>Sim</v>
      </c>
    </row>
    <row r="3124" customFormat="false" ht="15" hidden="false" customHeight="false" outlineLevel="0" collapsed="false">
      <c r="A3124" s="25" t="s">
        <v>3385</v>
      </c>
      <c r="B3124" s="25" t="s">
        <v>67</v>
      </c>
      <c r="C3124" s="25" t="s">
        <v>75</v>
      </c>
      <c r="D3124" s="25" t="s">
        <v>77</v>
      </c>
      <c r="E3124" s="25" t="s">
        <v>210</v>
      </c>
      <c r="F3124" s="25" t="s">
        <v>211</v>
      </c>
      <c r="G3124" s="26" t="n">
        <v>718.62</v>
      </c>
      <c r="H3124" s="27" t="n">
        <v>2448</v>
      </c>
      <c r="I3124" s="25" t="s">
        <v>147</v>
      </c>
      <c r="K3124" s="25" t="n">
        <v>2001</v>
      </c>
      <c r="L3124" s="25" t="s">
        <v>1834</v>
      </c>
      <c r="M3124" s="25" t="s">
        <v>171</v>
      </c>
      <c r="N3124" s="28" t="n">
        <v>4821</v>
      </c>
      <c r="O3124" s="25" t="s">
        <v>54</v>
      </c>
      <c r="P3124" s="29" t="n">
        <v>42944</v>
      </c>
      <c r="Q3124" s="29" t="n">
        <v>42945</v>
      </c>
      <c r="R3124" s="28" t="n">
        <v>4172</v>
      </c>
      <c r="S3124" s="28" t="n">
        <f aca="false">IF(O3124="Won",R3124,IF(O3124="Lost",0,N3124))</f>
        <v>4172</v>
      </c>
      <c r="T3124" s="30" t="n">
        <f aca="false">IF(AND(P3124&lt;&gt;"",Q3124&lt;&gt;""),Q3124-P3124,"")</f>
        <v>1</v>
      </c>
      <c r="U3124" s="30" t="str">
        <f aca="false">IF(AND(O3124="Engaging",P3124&lt;&gt;""),'Leia-me'!$B$5-P3124,"")</f>
        <v/>
      </c>
      <c r="V3124" s="25" t="str">
        <f aca="false">IF(O3124&lt;&gt;"Engaging","",IF(U3124&lt;='Leia-me'!$B$6,"Saudável",IF(U3124&lt;='Leia-me'!$B$7,"Esfriando",IF(U3124&lt;='Leia-me'!$B$8,"Última chance","Zumbi"))))</f>
        <v/>
      </c>
      <c r="W3124" s="25" t="n">
        <f aca="false">IF(O3124="Won",1,IF(O3124="Lost",0,""))</f>
        <v>1</v>
      </c>
      <c r="X3124" s="25" t="s">
        <v>1835</v>
      </c>
      <c r="Y3124" s="25" t="str">
        <f aca="false">IF(E3124="","Sim","")</f>
        <v/>
      </c>
    </row>
    <row r="3125" customFormat="false" ht="15" hidden="false" customHeight="false" outlineLevel="0" collapsed="false">
      <c r="A3125" s="25" t="s">
        <v>3386</v>
      </c>
      <c r="B3125" s="25" t="s">
        <v>67</v>
      </c>
      <c r="C3125" s="25" t="s">
        <v>75</v>
      </c>
      <c r="D3125" s="25" t="s">
        <v>77</v>
      </c>
      <c r="G3125" s="31"/>
      <c r="H3125" s="32"/>
      <c r="L3125" s="25" t="s">
        <v>186</v>
      </c>
      <c r="M3125" s="25" t="s">
        <v>171</v>
      </c>
      <c r="N3125" s="28" t="n">
        <v>550</v>
      </c>
      <c r="O3125" s="25" t="s">
        <v>56</v>
      </c>
      <c r="P3125" s="29" t="n">
        <v>42945</v>
      </c>
      <c r="Q3125" s="33"/>
      <c r="R3125" s="34"/>
      <c r="S3125" s="28" t="n">
        <f aca="false">IF(O3125="Won",R3125,IF(O3125="Lost",0,N3125))</f>
        <v>550</v>
      </c>
      <c r="T3125" s="30" t="str">
        <f aca="false">IF(AND(P3125&lt;&gt;"",Q3125&lt;&gt;""),Q3125-P3125,"")</f>
        <v/>
      </c>
      <c r="U3125" s="30" t="n">
        <f aca="false">IF(AND(O3125="Engaging",P3125&lt;&gt;""),'Leia-me'!$B$5-P3125,"")</f>
        <v>155</v>
      </c>
      <c r="V3125" s="25" t="str">
        <f aca="false">IF(O3125&lt;&gt;"Engaging","",IF(U3125&lt;='Leia-me'!$B$6,"Saudável",IF(U3125&lt;='Leia-me'!$B$7,"Esfriando",IF(U3125&lt;='Leia-me'!$B$8,"Última chance","Zumbi"))))</f>
        <v>Zumbi</v>
      </c>
      <c r="W3125" s="25" t="str">
        <f aca="false">IF(O3125="Won",1,IF(O3125="Lost",0,""))</f>
        <v/>
      </c>
      <c r="Y3125" s="25" t="str">
        <f aca="false">IF(E3125="","Sim","")</f>
        <v>Sim</v>
      </c>
    </row>
    <row r="3126" customFormat="false" ht="15" hidden="false" customHeight="false" outlineLevel="0" collapsed="false">
      <c r="A3126" s="25" t="s">
        <v>3387</v>
      </c>
      <c r="B3126" s="25" t="s">
        <v>67</v>
      </c>
      <c r="C3126" s="25" t="s">
        <v>75</v>
      </c>
      <c r="D3126" s="25" t="s">
        <v>77</v>
      </c>
      <c r="G3126" s="31"/>
      <c r="H3126" s="32"/>
      <c r="L3126" s="25" t="s">
        <v>170</v>
      </c>
      <c r="M3126" s="25" t="s">
        <v>171</v>
      </c>
      <c r="N3126" s="28" t="n">
        <v>1096</v>
      </c>
      <c r="O3126" s="25" t="s">
        <v>56</v>
      </c>
      <c r="P3126" s="29" t="n">
        <v>42946</v>
      </c>
      <c r="Q3126" s="33"/>
      <c r="R3126" s="34"/>
      <c r="S3126" s="28" t="n">
        <f aca="false">IF(O3126="Won",R3126,IF(O3126="Lost",0,N3126))</f>
        <v>1096</v>
      </c>
      <c r="T3126" s="30" t="str">
        <f aca="false">IF(AND(P3126&lt;&gt;"",Q3126&lt;&gt;""),Q3126-P3126,"")</f>
        <v/>
      </c>
      <c r="U3126" s="30" t="n">
        <f aca="false">IF(AND(O3126="Engaging",P3126&lt;&gt;""),'Leia-me'!$B$5-P3126,"")</f>
        <v>154</v>
      </c>
      <c r="V3126" s="25" t="str">
        <f aca="false">IF(O3126&lt;&gt;"Engaging","",IF(U3126&lt;='Leia-me'!$B$6,"Saudável",IF(U3126&lt;='Leia-me'!$B$7,"Esfriando",IF(U3126&lt;='Leia-me'!$B$8,"Última chance","Zumbi"))))</f>
        <v>Zumbi</v>
      </c>
      <c r="W3126" s="25" t="str">
        <f aca="false">IF(O3126="Won",1,IF(O3126="Lost",0,""))</f>
        <v/>
      </c>
      <c r="Y3126" s="25" t="str">
        <f aca="false">IF(E3126="","Sim","")</f>
        <v>Sim</v>
      </c>
    </row>
    <row r="3127" customFormat="false" ht="15" hidden="false" customHeight="false" outlineLevel="0" collapsed="false">
      <c r="A3127" s="25" t="s">
        <v>3388</v>
      </c>
      <c r="B3127" s="25" t="s">
        <v>67</v>
      </c>
      <c r="C3127" s="25" t="s">
        <v>75</v>
      </c>
      <c r="D3127" s="25" t="s">
        <v>77</v>
      </c>
      <c r="G3127" s="31"/>
      <c r="H3127" s="32"/>
      <c r="L3127" s="25" t="s">
        <v>148</v>
      </c>
      <c r="M3127" s="25" t="s">
        <v>149</v>
      </c>
      <c r="N3127" s="28" t="n">
        <v>55</v>
      </c>
      <c r="O3127" s="25" t="s">
        <v>56</v>
      </c>
      <c r="P3127" s="29" t="n">
        <v>42946</v>
      </c>
      <c r="Q3127" s="33"/>
      <c r="R3127" s="34"/>
      <c r="S3127" s="28" t="n">
        <f aca="false">IF(O3127="Won",R3127,IF(O3127="Lost",0,N3127))</f>
        <v>55</v>
      </c>
      <c r="T3127" s="30" t="str">
        <f aca="false">IF(AND(P3127&lt;&gt;"",Q3127&lt;&gt;""),Q3127-P3127,"")</f>
        <v/>
      </c>
      <c r="U3127" s="30" t="n">
        <f aca="false">IF(AND(O3127="Engaging",P3127&lt;&gt;""),'Leia-me'!$B$5-P3127,"")</f>
        <v>154</v>
      </c>
      <c r="V3127" s="25" t="str">
        <f aca="false">IF(O3127&lt;&gt;"Engaging","",IF(U3127&lt;='Leia-me'!$B$6,"Saudável",IF(U3127&lt;='Leia-me'!$B$7,"Esfriando",IF(U3127&lt;='Leia-me'!$B$8,"Última chance","Zumbi"))))</f>
        <v>Zumbi</v>
      </c>
      <c r="W3127" s="25" t="str">
        <f aca="false">IF(O3127="Won",1,IF(O3127="Lost",0,""))</f>
        <v/>
      </c>
      <c r="Y3127" s="25" t="str">
        <f aca="false">IF(E3127="","Sim","")</f>
        <v>Sim</v>
      </c>
    </row>
    <row r="3128" customFormat="false" ht="15" hidden="false" customHeight="false" outlineLevel="0" collapsed="false">
      <c r="A3128" s="25" t="s">
        <v>3389</v>
      </c>
      <c r="B3128" s="25" t="s">
        <v>67</v>
      </c>
      <c r="C3128" s="25" t="s">
        <v>75</v>
      </c>
      <c r="D3128" s="25" t="s">
        <v>77</v>
      </c>
      <c r="G3128" s="31"/>
      <c r="H3128" s="32"/>
      <c r="L3128" s="25" t="s">
        <v>170</v>
      </c>
      <c r="M3128" s="25" t="s">
        <v>171</v>
      </c>
      <c r="N3128" s="28" t="n">
        <v>1096</v>
      </c>
      <c r="O3128" s="25" t="s">
        <v>56</v>
      </c>
      <c r="P3128" s="29" t="n">
        <v>42947</v>
      </c>
      <c r="Q3128" s="33"/>
      <c r="R3128" s="34"/>
      <c r="S3128" s="28" t="n">
        <f aca="false">IF(O3128="Won",R3128,IF(O3128="Lost",0,N3128))</f>
        <v>1096</v>
      </c>
      <c r="T3128" s="30" t="str">
        <f aca="false">IF(AND(P3128&lt;&gt;"",Q3128&lt;&gt;""),Q3128-P3128,"")</f>
        <v/>
      </c>
      <c r="U3128" s="30" t="n">
        <f aca="false">IF(AND(O3128="Engaging",P3128&lt;&gt;""),'Leia-me'!$B$5-P3128,"")</f>
        <v>153</v>
      </c>
      <c r="V3128" s="25" t="str">
        <f aca="false">IF(O3128&lt;&gt;"Engaging","",IF(U3128&lt;='Leia-me'!$B$6,"Saudável",IF(U3128&lt;='Leia-me'!$B$7,"Esfriando",IF(U3128&lt;='Leia-me'!$B$8,"Última chance","Zumbi"))))</f>
        <v>Zumbi</v>
      </c>
      <c r="W3128" s="25" t="str">
        <f aca="false">IF(O3128="Won",1,IF(O3128="Lost",0,""))</f>
        <v/>
      </c>
      <c r="Y3128" s="25" t="str">
        <f aca="false">IF(E3128="","Sim","")</f>
        <v>Sim</v>
      </c>
    </row>
    <row r="3129" customFormat="false" ht="15" hidden="false" customHeight="false" outlineLevel="0" collapsed="false">
      <c r="A3129" s="25" t="s">
        <v>3390</v>
      </c>
      <c r="B3129" s="25" t="s">
        <v>67</v>
      </c>
      <c r="C3129" s="25" t="s">
        <v>75</v>
      </c>
      <c r="D3129" s="25" t="s">
        <v>77</v>
      </c>
      <c r="G3129" s="31"/>
      <c r="H3129" s="32"/>
      <c r="L3129" s="25" t="s">
        <v>2445</v>
      </c>
      <c r="M3129" s="25" t="s">
        <v>2446</v>
      </c>
      <c r="N3129" s="28" t="n">
        <v>26768</v>
      </c>
      <c r="O3129" s="25" t="s">
        <v>56</v>
      </c>
      <c r="P3129" s="29" t="n">
        <v>42948</v>
      </c>
      <c r="Q3129" s="33"/>
      <c r="R3129" s="34"/>
      <c r="S3129" s="28" t="n">
        <f aca="false">IF(O3129="Won",R3129,IF(O3129="Lost",0,N3129))</f>
        <v>26768</v>
      </c>
      <c r="T3129" s="30" t="str">
        <f aca="false">IF(AND(P3129&lt;&gt;"",Q3129&lt;&gt;""),Q3129-P3129,"")</f>
        <v/>
      </c>
      <c r="U3129" s="30" t="n">
        <f aca="false">IF(AND(O3129="Engaging",P3129&lt;&gt;""),'Leia-me'!$B$5-P3129,"")</f>
        <v>152</v>
      </c>
      <c r="V3129" s="25" t="str">
        <f aca="false">IF(O3129&lt;&gt;"Engaging","",IF(U3129&lt;='Leia-me'!$B$6,"Saudável",IF(U3129&lt;='Leia-me'!$B$7,"Esfriando",IF(U3129&lt;='Leia-me'!$B$8,"Última chance","Zumbi"))))</f>
        <v>Zumbi</v>
      </c>
      <c r="W3129" s="25" t="str">
        <f aca="false">IF(O3129="Won",1,IF(O3129="Lost",0,""))</f>
        <v/>
      </c>
      <c r="Y3129" s="25" t="str">
        <f aca="false">IF(E3129="","Sim","")</f>
        <v>Sim</v>
      </c>
    </row>
    <row r="3130" customFormat="false" ht="15" hidden="false" customHeight="false" outlineLevel="0" collapsed="false">
      <c r="A3130" s="25" t="s">
        <v>3391</v>
      </c>
      <c r="B3130" s="25" t="s">
        <v>67</v>
      </c>
      <c r="C3130" s="25" t="s">
        <v>75</v>
      </c>
      <c r="D3130" s="25" t="s">
        <v>77</v>
      </c>
      <c r="G3130" s="31"/>
      <c r="H3130" s="32"/>
      <c r="L3130" s="25" t="s">
        <v>178</v>
      </c>
      <c r="M3130" s="25" t="s">
        <v>171</v>
      </c>
      <c r="N3130" s="28" t="n">
        <v>5482</v>
      </c>
      <c r="O3130" s="25" t="s">
        <v>56</v>
      </c>
      <c r="P3130" s="29" t="n">
        <v>42948</v>
      </c>
      <c r="Q3130" s="33"/>
      <c r="R3130" s="34"/>
      <c r="S3130" s="28" t="n">
        <f aca="false">IF(O3130="Won",R3130,IF(O3130="Lost",0,N3130))</f>
        <v>5482</v>
      </c>
      <c r="T3130" s="30" t="str">
        <f aca="false">IF(AND(P3130&lt;&gt;"",Q3130&lt;&gt;""),Q3130-P3130,"")</f>
        <v/>
      </c>
      <c r="U3130" s="30" t="n">
        <f aca="false">IF(AND(O3130="Engaging",P3130&lt;&gt;""),'Leia-me'!$B$5-P3130,"")</f>
        <v>152</v>
      </c>
      <c r="V3130" s="25" t="str">
        <f aca="false">IF(O3130&lt;&gt;"Engaging","",IF(U3130&lt;='Leia-me'!$B$6,"Saudável",IF(U3130&lt;='Leia-me'!$B$7,"Esfriando",IF(U3130&lt;='Leia-me'!$B$8,"Última chance","Zumbi"))))</f>
        <v>Zumbi</v>
      </c>
      <c r="W3130" s="25" t="str">
        <f aca="false">IF(O3130="Won",1,IF(O3130="Lost",0,""))</f>
        <v/>
      </c>
      <c r="Y3130" s="25" t="str">
        <f aca="false">IF(E3130="","Sim","")</f>
        <v>Sim</v>
      </c>
    </row>
    <row r="3131" customFormat="false" ht="15" hidden="false" customHeight="false" outlineLevel="0" collapsed="false">
      <c r="A3131" s="25" t="s">
        <v>3392</v>
      </c>
      <c r="B3131" s="25" t="s">
        <v>67</v>
      </c>
      <c r="C3131" s="25" t="s">
        <v>75</v>
      </c>
      <c r="D3131" s="25" t="s">
        <v>77</v>
      </c>
      <c r="G3131" s="31"/>
      <c r="H3131" s="32"/>
      <c r="L3131" s="25" t="s">
        <v>1834</v>
      </c>
      <c r="M3131" s="25" t="s">
        <v>171</v>
      </c>
      <c r="N3131" s="28" t="n">
        <v>4821</v>
      </c>
      <c r="O3131" s="25" t="s">
        <v>56</v>
      </c>
      <c r="P3131" s="29" t="n">
        <v>42948</v>
      </c>
      <c r="Q3131" s="33"/>
      <c r="R3131" s="34"/>
      <c r="S3131" s="28" t="n">
        <f aca="false">IF(O3131="Won",R3131,IF(O3131="Lost",0,N3131))</f>
        <v>4821</v>
      </c>
      <c r="T3131" s="30" t="str">
        <f aca="false">IF(AND(P3131&lt;&gt;"",Q3131&lt;&gt;""),Q3131-P3131,"")</f>
        <v/>
      </c>
      <c r="U3131" s="30" t="n">
        <f aca="false">IF(AND(O3131="Engaging",P3131&lt;&gt;""),'Leia-me'!$B$5-P3131,"")</f>
        <v>152</v>
      </c>
      <c r="V3131" s="25" t="str">
        <f aca="false">IF(O3131&lt;&gt;"Engaging","",IF(U3131&lt;='Leia-me'!$B$6,"Saudável",IF(U3131&lt;='Leia-me'!$B$7,"Esfriando",IF(U3131&lt;='Leia-me'!$B$8,"Última chance","Zumbi"))))</f>
        <v>Zumbi</v>
      </c>
      <c r="W3131" s="25" t="str">
        <f aca="false">IF(O3131="Won",1,IF(O3131="Lost",0,""))</f>
        <v/>
      </c>
      <c r="X3131" s="25" t="s">
        <v>1835</v>
      </c>
      <c r="Y3131" s="25" t="str">
        <f aca="false">IF(E3131="","Sim","")</f>
        <v>Sim</v>
      </c>
    </row>
    <row r="3132" customFormat="false" ht="15" hidden="false" customHeight="false" outlineLevel="0" collapsed="false">
      <c r="A3132" s="25" t="s">
        <v>3393</v>
      </c>
      <c r="B3132" s="25" t="s">
        <v>67</v>
      </c>
      <c r="C3132" s="25" t="s">
        <v>75</v>
      </c>
      <c r="D3132" s="25" t="s">
        <v>77</v>
      </c>
      <c r="G3132" s="31"/>
      <c r="H3132" s="32"/>
      <c r="L3132" s="25" t="s">
        <v>160</v>
      </c>
      <c r="M3132" s="25" t="s">
        <v>149</v>
      </c>
      <c r="N3132" s="28" t="n">
        <v>3393</v>
      </c>
      <c r="O3132" s="25" t="s">
        <v>56</v>
      </c>
      <c r="P3132" s="29" t="n">
        <v>42950</v>
      </c>
      <c r="Q3132" s="33"/>
      <c r="R3132" s="34"/>
      <c r="S3132" s="28" t="n">
        <f aca="false">IF(O3132="Won",R3132,IF(O3132="Lost",0,N3132))</f>
        <v>3393</v>
      </c>
      <c r="T3132" s="30" t="str">
        <f aca="false">IF(AND(P3132&lt;&gt;"",Q3132&lt;&gt;""),Q3132-P3132,"")</f>
        <v/>
      </c>
      <c r="U3132" s="30" t="n">
        <f aca="false">IF(AND(O3132="Engaging",P3132&lt;&gt;""),'Leia-me'!$B$5-P3132,"")</f>
        <v>150</v>
      </c>
      <c r="V3132" s="25" t="str">
        <f aca="false">IF(O3132&lt;&gt;"Engaging","",IF(U3132&lt;='Leia-me'!$B$6,"Saudável",IF(U3132&lt;='Leia-me'!$B$7,"Esfriando",IF(U3132&lt;='Leia-me'!$B$8,"Última chance","Zumbi"))))</f>
        <v>Zumbi</v>
      </c>
      <c r="W3132" s="25" t="str">
        <f aca="false">IF(O3132="Won",1,IF(O3132="Lost",0,""))</f>
        <v/>
      </c>
      <c r="Y3132" s="25" t="str">
        <f aca="false">IF(E3132="","Sim","")</f>
        <v>Sim</v>
      </c>
    </row>
    <row r="3133" customFormat="false" ht="15" hidden="false" customHeight="false" outlineLevel="0" collapsed="false">
      <c r="A3133" s="25" t="s">
        <v>3394</v>
      </c>
      <c r="B3133" s="25" t="s">
        <v>67</v>
      </c>
      <c r="C3133" s="25" t="s">
        <v>75</v>
      </c>
      <c r="D3133" s="25" t="s">
        <v>77</v>
      </c>
      <c r="E3133" s="25" t="s">
        <v>215</v>
      </c>
      <c r="F3133" s="25" t="s">
        <v>177</v>
      </c>
      <c r="G3133" s="26" t="n">
        <v>1102.43</v>
      </c>
      <c r="H3133" s="27" t="n">
        <v>1759</v>
      </c>
      <c r="I3133" s="25" t="s">
        <v>147</v>
      </c>
      <c r="K3133" s="25" t="n">
        <v>2006</v>
      </c>
      <c r="L3133" s="25" t="s">
        <v>186</v>
      </c>
      <c r="M3133" s="25" t="s">
        <v>171</v>
      </c>
      <c r="N3133" s="28" t="n">
        <v>550</v>
      </c>
      <c r="O3133" s="25" t="s">
        <v>54</v>
      </c>
      <c r="P3133" s="29" t="n">
        <v>42952</v>
      </c>
      <c r="Q3133" s="29" t="n">
        <v>43083</v>
      </c>
      <c r="R3133" s="28" t="n">
        <v>609</v>
      </c>
      <c r="S3133" s="28" t="n">
        <f aca="false">IF(O3133="Won",R3133,IF(O3133="Lost",0,N3133))</f>
        <v>609</v>
      </c>
      <c r="T3133" s="30" t="n">
        <f aca="false">IF(AND(P3133&lt;&gt;"",Q3133&lt;&gt;""),Q3133-P3133,"")</f>
        <v>131</v>
      </c>
      <c r="U3133" s="30" t="str">
        <f aca="false">IF(AND(O3133="Engaging",P3133&lt;&gt;""),'Leia-me'!$B$5-P3133,"")</f>
        <v/>
      </c>
      <c r="V3133" s="25" t="str">
        <f aca="false">IF(O3133&lt;&gt;"Engaging","",IF(U3133&lt;='Leia-me'!$B$6,"Saudável",IF(U3133&lt;='Leia-me'!$B$7,"Esfriando",IF(U3133&lt;='Leia-me'!$B$8,"Última chance","Zumbi"))))</f>
        <v/>
      </c>
      <c r="W3133" s="25" t="n">
        <f aca="false">IF(O3133="Won",1,IF(O3133="Lost",0,""))</f>
        <v>1</v>
      </c>
      <c r="Y3133" s="25" t="str">
        <f aca="false">IF(E3133="","Sim","")</f>
        <v/>
      </c>
    </row>
    <row r="3134" customFormat="false" ht="15" hidden="false" customHeight="false" outlineLevel="0" collapsed="false">
      <c r="A3134" s="25" t="s">
        <v>3395</v>
      </c>
      <c r="B3134" s="25" t="s">
        <v>67</v>
      </c>
      <c r="C3134" s="25" t="s">
        <v>75</v>
      </c>
      <c r="D3134" s="25" t="s">
        <v>77</v>
      </c>
      <c r="G3134" s="31"/>
      <c r="H3134" s="32"/>
      <c r="L3134" s="25" t="s">
        <v>178</v>
      </c>
      <c r="M3134" s="25" t="s">
        <v>171</v>
      </c>
      <c r="N3134" s="28" t="n">
        <v>5482</v>
      </c>
      <c r="O3134" s="25" t="s">
        <v>56</v>
      </c>
      <c r="P3134" s="29" t="n">
        <v>42953</v>
      </c>
      <c r="Q3134" s="33"/>
      <c r="R3134" s="34"/>
      <c r="S3134" s="28" t="n">
        <f aca="false">IF(O3134="Won",R3134,IF(O3134="Lost",0,N3134))</f>
        <v>5482</v>
      </c>
      <c r="T3134" s="30" t="str">
        <f aca="false">IF(AND(P3134&lt;&gt;"",Q3134&lt;&gt;""),Q3134-P3134,"")</f>
        <v/>
      </c>
      <c r="U3134" s="30" t="n">
        <f aca="false">IF(AND(O3134="Engaging",P3134&lt;&gt;""),'Leia-me'!$B$5-P3134,"")</f>
        <v>147</v>
      </c>
      <c r="V3134" s="25" t="str">
        <f aca="false">IF(O3134&lt;&gt;"Engaging","",IF(U3134&lt;='Leia-me'!$B$6,"Saudável",IF(U3134&lt;='Leia-me'!$B$7,"Esfriando",IF(U3134&lt;='Leia-me'!$B$8,"Última chance","Zumbi"))))</f>
        <v>Zumbi</v>
      </c>
      <c r="W3134" s="25" t="str">
        <f aca="false">IF(O3134="Won",1,IF(O3134="Lost",0,""))</f>
        <v/>
      </c>
      <c r="Y3134" s="25" t="str">
        <f aca="false">IF(E3134="","Sim","")</f>
        <v>Sim</v>
      </c>
    </row>
    <row r="3135" customFormat="false" ht="15" hidden="false" customHeight="false" outlineLevel="0" collapsed="false">
      <c r="A3135" s="25" t="s">
        <v>3396</v>
      </c>
      <c r="B3135" s="25" t="s">
        <v>67</v>
      </c>
      <c r="C3135" s="25" t="s">
        <v>75</v>
      </c>
      <c r="D3135" s="25" t="s">
        <v>77</v>
      </c>
      <c r="E3135" s="25" t="s">
        <v>257</v>
      </c>
      <c r="F3135" s="25" t="s">
        <v>146</v>
      </c>
      <c r="G3135" s="26" t="n">
        <v>441.08</v>
      </c>
      <c r="H3135" s="27" t="n">
        <v>1210</v>
      </c>
      <c r="I3135" s="25" t="s">
        <v>147</v>
      </c>
      <c r="K3135" s="25" t="n">
        <v>1984</v>
      </c>
      <c r="L3135" s="25" t="s">
        <v>170</v>
      </c>
      <c r="M3135" s="25" t="s">
        <v>171</v>
      </c>
      <c r="N3135" s="28" t="n">
        <v>1096</v>
      </c>
      <c r="O3135" s="25" t="s">
        <v>54</v>
      </c>
      <c r="P3135" s="29" t="n">
        <v>42955</v>
      </c>
      <c r="Q3135" s="29" t="n">
        <v>43046</v>
      </c>
      <c r="R3135" s="28" t="n">
        <v>1196</v>
      </c>
      <c r="S3135" s="28" t="n">
        <f aca="false">IF(O3135="Won",R3135,IF(O3135="Lost",0,N3135))</f>
        <v>1196</v>
      </c>
      <c r="T3135" s="30" t="n">
        <f aca="false">IF(AND(P3135&lt;&gt;"",Q3135&lt;&gt;""),Q3135-P3135,"")</f>
        <v>91</v>
      </c>
      <c r="U3135" s="30" t="str">
        <f aca="false">IF(AND(O3135="Engaging",P3135&lt;&gt;""),'Leia-me'!$B$5-P3135,"")</f>
        <v/>
      </c>
      <c r="V3135" s="25" t="str">
        <f aca="false">IF(O3135&lt;&gt;"Engaging","",IF(U3135&lt;='Leia-me'!$B$6,"Saudável",IF(U3135&lt;='Leia-me'!$B$7,"Esfriando",IF(U3135&lt;='Leia-me'!$B$8,"Última chance","Zumbi"))))</f>
        <v/>
      </c>
      <c r="W3135" s="25" t="n">
        <f aca="false">IF(O3135="Won",1,IF(O3135="Lost",0,""))</f>
        <v>1</v>
      </c>
      <c r="Y3135" s="25" t="str">
        <f aca="false">IF(E3135="","Sim","")</f>
        <v/>
      </c>
    </row>
    <row r="3136" customFormat="false" ht="15" hidden="false" customHeight="false" outlineLevel="0" collapsed="false">
      <c r="A3136" s="25" t="s">
        <v>3397</v>
      </c>
      <c r="B3136" s="25" t="s">
        <v>67</v>
      </c>
      <c r="C3136" s="25" t="s">
        <v>75</v>
      </c>
      <c r="D3136" s="25" t="s">
        <v>77</v>
      </c>
      <c r="E3136" s="25" t="s">
        <v>266</v>
      </c>
      <c r="F3136" s="25" t="s">
        <v>267</v>
      </c>
      <c r="G3136" s="26" t="n">
        <v>2041.73</v>
      </c>
      <c r="H3136" s="27" t="n">
        <v>5276</v>
      </c>
      <c r="I3136" s="25" t="s">
        <v>147</v>
      </c>
      <c r="K3136" s="25" t="n">
        <v>1997</v>
      </c>
      <c r="L3136" s="25" t="s">
        <v>178</v>
      </c>
      <c r="M3136" s="25" t="s">
        <v>171</v>
      </c>
      <c r="N3136" s="28" t="n">
        <v>5482</v>
      </c>
      <c r="O3136" s="25" t="s">
        <v>54</v>
      </c>
      <c r="P3136" s="29" t="n">
        <v>42955</v>
      </c>
      <c r="Q3136" s="29" t="n">
        <v>42966</v>
      </c>
      <c r="R3136" s="28" t="n">
        <v>5572</v>
      </c>
      <c r="S3136" s="28" t="n">
        <f aca="false">IF(O3136="Won",R3136,IF(O3136="Lost",0,N3136))</f>
        <v>5572</v>
      </c>
      <c r="T3136" s="30" t="n">
        <f aca="false">IF(AND(P3136&lt;&gt;"",Q3136&lt;&gt;""),Q3136-P3136,"")</f>
        <v>11</v>
      </c>
      <c r="U3136" s="30" t="str">
        <f aca="false">IF(AND(O3136="Engaging",P3136&lt;&gt;""),'Leia-me'!$B$5-P3136,"")</f>
        <v/>
      </c>
      <c r="V3136" s="25" t="str">
        <f aca="false">IF(O3136&lt;&gt;"Engaging","",IF(U3136&lt;='Leia-me'!$B$6,"Saudável",IF(U3136&lt;='Leia-me'!$B$7,"Esfriando",IF(U3136&lt;='Leia-me'!$B$8,"Última chance","Zumbi"))))</f>
        <v/>
      </c>
      <c r="W3136" s="25" t="n">
        <f aca="false">IF(O3136="Won",1,IF(O3136="Lost",0,""))</f>
        <v>1</v>
      </c>
      <c r="Y3136" s="25" t="str">
        <f aca="false">IF(E3136="","Sim","")</f>
        <v/>
      </c>
    </row>
    <row r="3137" customFormat="false" ht="15" hidden="false" customHeight="false" outlineLevel="0" collapsed="false">
      <c r="A3137" s="25" t="s">
        <v>3398</v>
      </c>
      <c r="B3137" s="25" t="s">
        <v>67</v>
      </c>
      <c r="C3137" s="25" t="s">
        <v>75</v>
      </c>
      <c r="D3137" s="25" t="s">
        <v>77</v>
      </c>
      <c r="E3137" s="25" t="s">
        <v>428</v>
      </c>
      <c r="F3137" s="25" t="s">
        <v>267</v>
      </c>
      <c r="G3137" s="26" t="n">
        <v>792.46</v>
      </c>
      <c r="H3137" s="27" t="n">
        <v>1299</v>
      </c>
      <c r="I3137" s="25" t="s">
        <v>147</v>
      </c>
      <c r="K3137" s="25" t="n">
        <v>1982</v>
      </c>
      <c r="L3137" s="25" t="s">
        <v>178</v>
      </c>
      <c r="M3137" s="25" t="s">
        <v>171</v>
      </c>
      <c r="N3137" s="28" t="n">
        <v>5482</v>
      </c>
      <c r="O3137" s="25" t="s">
        <v>56</v>
      </c>
      <c r="P3137" s="29" t="n">
        <v>42956</v>
      </c>
      <c r="Q3137" s="33"/>
      <c r="R3137" s="34"/>
      <c r="S3137" s="28" t="n">
        <f aca="false">IF(O3137="Won",R3137,IF(O3137="Lost",0,N3137))</f>
        <v>5482</v>
      </c>
      <c r="T3137" s="30" t="str">
        <f aca="false">IF(AND(P3137&lt;&gt;"",Q3137&lt;&gt;""),Q3137-P3137,"")</f>
        <v/>
      </c>
      <c r="U3137" s="30" t="n">
        <f aca="false">IF(AND(O3137="Engaging",P3137&lt;&gt;""),'Leia-me'!$B$5-P3137,"")</f>
        <v>144</v>
      </c>
      <c r="V3137" s="25" t="str">
        <f aca="false">IF(O3137&lt;&gt;"Engaging","",IF(U3137&lt;='Leia-me'!$B$6,"Saudável",IF(U3137&lt;='Leia-me'!$B$7,"Esfriando",IF(U3137&lt;='Leia-me'!$B$8,"Última chance","Zumbi"))))</f>
        <v>Zumbi</v>
      </c>
      <c r="W3137" s="25" t="str">
        <f aca="false">IF(O3137="Won",1,IF(O3137="Lost",0,""))</f>
        <v/>
      </c>
      <c r="Y3137" s="25" t="str">
        <f aca="false">IF(E3137="","Sim","")</f>
        <v/>
      </c>
    </row>
    <row r="3138" customFormat="false" ht="15" hidden="false" customHeight="false" outlineLevel="0" collapsed="false">
      <c r="A3138" s="25" t="s">
        <v>3399</v>
      </c>
      <c r="B3138" s="25" t="s">
        <v>67</v>
      </c>
      <c r="C3138" s="25" t="s">
        <v>75</v>
      </c>
      <c r="D3138" s="25" t="s">
        <v>77</v>
      </c>
      <c r="G3138" s="31"/>
      <c r="H3138" s="32"/>
      <c r="L3138" s="25" t="s">
        <v>160</v>
      </c>
      <c r="M3138" s="25" t="s">
        <v>149</v>
      </c>
      <c r="N3138" s="28" t="n">
        <v>3393</v>
      </c>
      <c r="O3138" s="25" t="s">
        <v>56</v>
      </c>
      <c r="P3138" s="29" t="n">
        <v>42956</v>
      </c>
      <c r="Q3138" s="33"/>
      <c r="R3138" s="34"/>
      <c r="S3138" s="28" t="n">
        <f aca="false">IF(O3138="Won",R3138,IF(O3138="Lost",0,N3138))</f>
        <v>3393</v>
      </c>
      <c r="T3138" s="30" t="str">
        <f aca="false">IF(AND(P3138&lt;&gt;"",Q3138&lt;&gt;""),Q3138-P3138,"")</f>
        <v/>
      </c>
      <c r="U3138" s="30" t="n">
        <f aca="false">IF(AND(O3138="Engaging",P3138&lt;&gt;""),'Leia-me'!$B$5-P3138,"")</f>
        <v>144</v>
      </c>
      <c r="V3138" s="25" t="str">
        <f aca="false">IF(O3138&lt;&gt;"Engaging","",IF(U3138&lt;='Leia-me'!$B$6,"Saudável",IF(U3138&lt;='Leia-me'!$B$7,"Esfriando",IF(U3138&lt;='Leia-me'!$B$8,"Última chance","Zumbi"))))</f>
        <v>Zumbi</v>
      </c>
      <c r="W3138" s="25" t="str">
        <f aca="false">IF(O3138="Won",1,IF(O3138="Lost",0,""))</f>
        <v/>
      </c>
      <c r="Y3138" s="25" t="str">
        <f aca="false">IF(E3138="","Sim","")</f>
        <v>Sim</v>
      </c>
    </row>
    <row r="3139" customFormat="false" ht="15" hidden="false" customHeight="false" outlineLevel="0" collapsed="false">
      <c r="A3139" s="25" t="s">
        <v>3400</v>
      </c>
      <c r="B3139" s="25" t="s">
        <v>67</v>
      </c>
      <c r="C3139" s="25" t="s">
        <v>75</v>
      </c>
      <c r="D3139" s="25" t="s">
        <v>77</v>
      </c>
      <c r="E3139" s="25" t="s">
        <v>622</v>
      </c>
      <c r="F3139" s="25" t="s">
        <v>211</v>
      </c>
      <c r="G3139" s="26" t="n">
        <v>167.89</v>
      </c>
      <c r="H3139" s="27" t="n">
        <v>493</v>
      </c>
      <c r="I3139" s="25" t="s">
        <v>623</v>
      </c>
      <c r="K3139" s="25" t="n">
        <v>2000</v>
      </c>
      <c r="L3139" s="25" t="s">
        <v>178</v>
      </c>
      <c r="M3139" s="25" t="s">
        <v>171</v>
      </c>
      <c r="N3139" s="28" t="n">
        <v>5482</v>
      </c>
      <c r="O3139" s="25" t="s">
        <v>56</v>
      </c>
      <c r="P3139" s="29" t="n">
        <v>42957</v>
      </c>
      <c r="Q3139" s="33"/>
      <c r="R3139" s="34"/>
      <c r="S3139" s="28" t="n">
        <f aca="false">IF(O3139="Won",R3139,IF(O3139="Lost",0,N3139))</f>
        <v>5482</v>
      </c>
      <c r="T3139" s="30" t="str">
        <f aca="false">IF(AND(P3139&lt;&gt;"",Q3139&lt;&gt;""),Q3139-P3139,"")</f>
        <v/>
      </c>
      <c r="U3139" s="30" t="n">
        <f aca="false">IF(AND(O3139="Engaging",P3139&lt;&gt;""),'Leia-me'!$B$5-P3139,"")</f>
        <v>143</v>
      </c>
      <c r="V3139" s="25" t="str">
        <f aca="false">IF(O3139&lt;&gt;"Engaging","",IF(U3139&lt;='Leia-me'!$B$6,"Saudável",IF(U3139&lt;='Leia-me'!$B$7,"Esfriando",IF(U3139&lt;='Leia-me'!$B$8,"Última chance","Zumbi"))))</f>
        <v>Zumbi</v>
      </c>
      <c r="W3139" s="25" t="str">
        <f aca="false">IF(O3139="Won",1,IF(O3139="Lost",0,""))</f>
        <v/>
      </c>
      <c r="Y3139" s="25" t="str">
        <f aca="false">IF(E3139="","Sim","")</f>
        <v/>
      </c>
    </row>
    <row r="3140" customFormat="false" ht="15" hidden="false" customHeight="false" outlineLevel="0" collapsed="false">
      <c r="A3140" s="25" t="s">
        <v>3401</v>
      </c>
      <c r="B3140" s="25" t="s">
        <v>67</v>
      </c>
      <c r="C3140" s="25" t="s">
        <v>75</v>
      </c>
      <c r="D3140" s="25" t="s">
        <v>77</v>
      </c>
      <c r="G3140" s="31"/>
      <c r="H3140" s="32"/>
      <c r="L3140" s="25" t="s">
        <v>148</v>
      </c>
      <c r="M3140" s="25" t="s">
        <v>149</v>
      </c>
      <c r="N3140" s="28" t="n">
        <v>55</v>
      </c>
      <c r="O3140" s="25" t="s">
        <v>56</v>
      </c>
      <c r="P3140" s="29" t="n">
        <v>42957</v>
      </c>
      <c r="Q3140" s="33"/>
      <c r="R3140" s="34"/>
      <c r="S3140" s="28" t="n">
        <f aca="false">IF(O3140="Won",R3140,IF(O3140="Lost",0,N3140))</f>
        <v>55</v>
      </c>
      <c r="T3140" s="30" t="str">
        <f aca="false">IF(AND(P3140&lt;&gt;"",Q3140&lt;&gt;""),Q3140-P3140,"")</f>
        <v/>
      </c>
      <c r="U3140" s="30" t="n">
        <f aca="false">IF(AND(O3140="Engaging",P3140&lt;&gt;""),'Leia-me'!$B$5-P3140,"")</f>
        <v>143</v>
      </c>
      <c r="V3140" s="25" t="str">
        <f aca="false">IF(O3140&lt;&gt;"Engaging","",IF(U3140&lt;='Leia-me'!$B$6,"Saudável",IF(U3140&lt;='Leia-me'!$B$7,"Esfriando",IF(U3140&lt;='Leia-me'!$B$8,"Última chance","Zumbi"))))</f>
        <v>Zumbi</v>
      </c>
      <c r="W3140" s="25" t="str">
        <f aca="false">IF(O3140="Won",1,IF(O3140="Lost",0,""))</f>
        <v/>
      </c>
      <c r="Y3140" s="25" t="str">
        <f aca="false">IF(E3140="","Sim","")</f>
        <v>Sim</v>
      </c>
    </row>
    <row r="3141" customFormat="false" ht="15" hidden="false" customHeight="false" outlineLevel="0" collapsed="false">
      <c r="A3141" s="25" t="s">
        <v>3402</v>
      </c>
      <c r="B3141" s="25" t="s">
        <v>67</v>
      </c>
      <c r="C3141" s="25" t="s">
        <v>75</v>
      </c>
      <c r="D3141" s="25" t="s">
        <v>77</v>
      </c>
      <c r="E3141" s="25" t="s">
        <v>191</v>
      </c>
      <c r="F3141" s="25" t="s">
        <v>192</v>
      </c>
      <c r="G3141" s="26" t="n">
        <v>2714.9</v>
      </c>
      <c r="H3141" s="27" t="n">
        <v>2641</v>
      </c>
      <c r="I3141" s="25" t="s">
        <v>147</v>
      </c>
      <c r="J3141" s="25" t="s">
        <v>193</v>
      </c>
      <c r="K3141" s="25" t="n">
        <v>1998</v>
      </c>
      <c r="L3141" s="25" t="s">
        <v>170</v>
      </c>
      <c r="M3141" s="25" t="s">
        <v>171</v>
      </c>
      <c r="N3141" s="28" t="n">
        <v>1096</v>
      </c>
      <c r="O3141" s="25" t="s">
        <v>54</v>
      </c>
      <c r="P3141" s="29" t="n">
        <v>42957</v>
      </c>
      <c r="Q3141" s="29" t="n">
        <v>42974</v>
      </c>
      <c r="R3141" s="28" t="n">
        <v>1108</v>
      </c>
      <c r="S3141" s="28" t="n">
        <f aca="false">IF(O3141="Won",R3141,IF(O3141="Lost",0,N3141))</f>
        <v>1108</v>
      </c>
      <c r="T3141" s="30" t="n">
        <f aca="false">IF(AND(P3141&lt;&gt;"",Q3141&lt;&gt;""),Q3141-P3141,"")</f>
        <v>17</v>
      </c>
      <c r="U3141" s="30" t="str">
        <f aca="false">IF(AND(O3141="Engaging",P3141&lt;&gt;""),'Leia-me'!$B$5-P3141,"")</f>
        <v/>
      </c>
      <c r="V3141" s="25" t="str">
        <f aca="false">IF(O3141&lt;&gt;"Engaging","",IF(U3141&lt;='Leia-me'!$B$6,"Saudável",IF(U3141&lt;='Leia-me'!$B$7,"Esfriando",IF(U3141&lt;='Leia-me'!$B$8,"Última chance","Zumbi"))))</f>
        <v/>
      </c>
      <c r="W3141" s="25" t="n">
        <f aca="false">IF(O3141="Won",1,IF(O3141="Lost",0,""))</f>
        <v>1</v>
      </c>
      <c r="Y3141" s="25" t="str">
        <f aca="false">IF(E3141="","Sim","")</f>
        <v/>
      </c>
    </row>
    <row r="3142" customFormat="false" ht="15" hidden="false" customHeight="false" outlineLevel="0" collapsed="false">
      <c r="A3142" s="25" t="s">
        <v>3403</v>
      </c>
      <c r="B3142" s="25" t="s">
        <v>67</v>
      </c>
      <c r="C3142" s="25" t="s">
        <v>75</v>
      </c>
      <c r="D3142" s="25" t="s">
        <v>77</v>
      </c>
      <c r="E3142" s="25" t="s">
        <v>225</v>
      </c>
      <c r="F3142" s="25" t="s">
        <v>211</v>
      </c>
      <c r="G3142" s="26" t="n">
        <v>1376.8</v>
      </c>
      <c r="H3142" s="27" t="n">
        <v>1165</v>
      </c>
      <c r="I3142" s="25" t="s">
        <v>226</v>
      </c>
      <c r="K3142" s="25" t="n">
        <v>1988</v>
      </c>
      <c r="L3142" s="25" t="s">
        <v>160</v>
      </c>
      <c r="M3142" s="25" t="s">
        <v>149</v>
      </c>
      <c r="N3142" s="28" t="n">
        <v>3393</v>
      </c>
      <c r="O3142" s="25" t="s">
        <v>56</v>
      </c>
      <c r="P3142" s="29" t="n">
        <v>42958</v>
      </c>
      <c r="Q3142" s="33"/>
      <c r="R3142" s="34"/>
      <c r="S3142" s="28" t="n">
        <f aca="false">IF(O3142="Won",R3142,IF(O3142="Lost",0,N3142))</f>
        <v>3393</v>
      </c>
      <c r="T3142" s="30" t="str">
        <f aca="false">IF(AND(P3142&lt;&gt;"",Q3142&lt;&gt;""),Q3142-P3142,"")</f>
        <v/>
      </c>
      <c r="U3142" s="30" t="n">
        <f aca="false">IF(AND(O3142="Engaging",P3142&lt;&gt;""),'Leia-me'!$B$5-P3142,"")</f>
        <v>142</v>
      </c>
      <c r="V3142" s="25" t="str">
        <f aca="false">IF(O3142&lt;&gt;"Engaging","",IF(U3142&lt;='Leia-me'!$B$6,"Saudável",IF(U3142&lt;='Leia-me'!$B$7,"Esfriando",IF(U3142&lt;='Leia-me'!$B$8,"Última chance","Zumbi"))))</f>
        <v>Zumbi</v>
      </c>
      <c r="W3142" s="25" t="str">
        <f aca="false">IF(O3142="Won",1,IF(O3142="Lost",0,""))</f>
        <v/>
      </c>
      <c r="Y3142" s="25" t="str">
        <f aca="false">IF(E3142="","Sim","")</f>
        <v/>
      </c>
    </row>
    <row r="3143" customFormat="false" ht="15" hidden="false" customHeight="false" outlineLevel="0" collapsed="false">
      <c r="A3143" s="25" t="s">
        <v>3404</v>
      </c>
      <c r="B3143" s="25" t="s">
        <v>67</v>
      </c>
      <c r="C3143" s="25" t="s">
        <v>75</v>
      </c>
      <c r="D3143" s="25" t="s">
        <v>77</v>
      </c>
      <c r="E3143" s="25" t="s">
        <v>1156</v>
      </c>
      <c r="F3143" s="25" t="s">
        <v>185</v>
      </c>
      <c r="G3143" s="26" t="n">
        <v>1242.32</v>
      </c>
      <c r="H3143" s="27" t="n">
        <v>3027</v>
      </c>
      <c r="I3143" s="25" t="s">
        <v>147</v>
      </c>
      <c r="J3143" s="25" t="s">
        <v>193</v>
      </c>
      <c r="K3143" s="25" t="n">
        <v>1993</v>
      </c>
      <c r="L3143" s="25" t="s">
        <v>186</v>
      </c>
      <c r="M3143" s="25" t="s">
        <v>171</v>
      </c>
      <c r="N3143" s="28" t="n">
        <v>550</v>
      </c>
      <c r="O3143" s="25" t="s">
        <v>56</v>
      </c>
      <c r="P3143" s="29" t="n">
        <v>42959</v>
      </c>
      <c r="Q3143" s="33"/>
      <c r="R3143" s="34"/>
      <c r="S3143" s="28" t="n">
        <f aca="false">IF(O3143="Won",R3143,IF(O3143="Lost",0,N3143))</f>
        <v>550</v>
      </c>
      <c r="T3143" s="30" t="str">
        <f aca="false">IF(AND(P3143&lt;&gt;"",Q3143&lt;&gt;""),Q3143-P3143,"")</f>
        <v/>
      </c>
      <c r="U3143" s="30" t="n">
        <f aca="false">IF(AND(O3143="Engaging",P3143&lt;&gt;""),'Leia-me'!$B$5-P3143,"")</f>
        <v>141</v>
      </c>
      <c r="V3143" s="25" t="str">
        <f aca="false">IF(O3143&lt;&gt;"Engaging","",IF(U3143&lt;='Leia-me'!$B$6,"Saudável",IF(U3143&lt;='Leia-me'!$B$7,"Esfriando",IF(U3143&lt;='Leia-me'!$B$8,"Última chance","Zumbi"))))</f>
        <v>Zumbi</v>
      </c>
      <c r="W3143" s="25" t="str">
        <f aca="false">IF(O3143="Won",1,IF(O3143="Lost",0,""))</f>
        <v/>
      </c>
      <c r="Y3143" s="25" t="str">
        <f aca="false">IF(E3143="","Sim","")</f>
        <v/>
      </c>
    </row>
    <row r="3144" customFormat="false" ht="15" hidden="false" customHeight="false" outlineLevel="0" collapsed="false">
      <c r="A3144" s="25" t="s">
        <v>3405</v>
      </c>
      <c r="B3144" s="25" t="s">
        <v>67</v>
      </c>
      <c r="C3144" s="25" t="s">
        <v>75</v>
      </c>
      <c r="D3144" s="25" t="s">
        <v>77</v>
      </c>
      <c r="G3144" s="31"/>
      <c r="H3144" s="32"/>
      <c r="L3144" s="25" t="s">
        <v>170</v>
      </c>
      <c r="M3144" s="25" t="s">
        <v>171</v>
      </c>
      <c r="N3144" s="28" t="n">
        <v>1096</v>
      </c>
      <c r="O3144" s="25" t="s">
        <v>56</v>
      </c>
      <c r="P3144" s="29" t="n">
        <v>42960</v>
      </c>
      <c r="Q3144" s="33"/>
      <c r="R3144" s="34"/>
      <c r="S3144" s="28" t="n">
        <f aca="false">IF(O3144="Won",R3144,IF(O3144="Lost",0,N3144))</f>
        <v>1096</v>
      </c>
      <c r="T3144" s="30" t="str">
        <f aca="false">IF(AND(P3144&lt;&gt;"",Q3144&lt;&gt;""),Q3144-P3144,"")</f>
        <v/>
      </c>
      <c r="U3144" s="30" t="n">
        <f aca="false">IF(AND(O3144="Engaging",P3144&lt;&gt;""),'Leia-me'!$B$5-P3144,"")</f>
        <v>140</v>
      </c>
      <c r="V3144" s="25" t="str">
        <f aca="false">IF(O3144&lt;&gt;"Engaging","",IF(U3144&lt;='Leia-me'!$B$6,"Saudável",IF(U3144&lt;='Leia-me'!$B$7,"Esfriando",IF(U3144&lt;='Leia-me'!$B$8,"Última chance","Zumbi"))))</f>
        <v>Zumbi</v>
      </c>
      <c r="W3144" s="25" t="str">
        <f aca="false">IF(O3144="Won",1,IF(O3144="Lost",0,""))</f>
        <v/>
      </c>
      <c r="Y3144" s="25" t="str">
        <f aca="false">IF(E3144="","Sim","")</f>
        <v>Sim</v>
      </c>
    </row>
    <row r="3145" customFormat="false" ht="15" hidden="false" customHeight="false" outlineLevel="0" collapsed="false">
      <c r="A3145" s="25" t="s">
        <v>3406</v>
      </c>
      <c r="B3145" s="25" t="s">
        <v>67</v>
      </c>
      <c r="C3145" s="25" t="s">
        <v>75</v>
      </c>
      <c r="D3145" s="25" t="s">
        <v>77</v>
      </c>
      <c r="G3145" s="31"/>
      <c r="H3145" s="32"/>
      <c r="L3145" s="25" t="s">
        <v>1834</v>
      </c>
      <c r="M3145" s="25" t="s">
        <v>171</v>
      </c>
      <c r="N3145" s="28" t="n">
        <v>4821</v>
      </c>
      <c r="O3145" s="25" t="s">
        <v>56</v>
      </c>
      <c r="P3145" s="29" t="n">
        <v>42960</v>
      </c>
      <c r="Q3145" s="33"/>
      <c r="R3145" s="34"/>
      <c r="S3145" s="28" t="n">
        <f aca="false">IF(O3145="Won",R3145,IF(O3145="Lost",0,N3145))</f>
        <v>4821</v>
      </c>
      <c r="T3145" s="30" t="str">
        <f aca="false">IF(AND(P3145&lt;&gt;"",Q3145&lt;&gt;""),Q3145-P3145,"")</f>
        <v/>
      </c>
      <c r="U3145" s="30" t="n">
        <f aca="false">IF(AND(O3145="Engaging",P3145&lt;&gt;""),'Leia-me'!$B$5-P3145,"")</f>
        <v>140</v>
      </c>
      <c r="V3145" s="25" t="str">
        <f aca="false">IF(O3145&lt;&gt;"Engaging","",IF(U3145&lt;='Leia-me'!$B$6,"Saudável",IF(U3145&lt;='Leia-me'!$B$7,"Esfriando",IF(U3145&lt;='Leia-me'!$B$8,"Última chance","Zumbi"))))</f>
        <v>Zumbi</v>
      </c>
      <c r="W3145" s="25" t="str">
        <f aca="false">IF(O3145="Won",1,IF(O3145="Lost",0,""))</f>
        <v/>
      </c>
      <c r="X3145" s="25" t="s">
        <v>1835</v>
      </c>
      <c r="Y3145" s="25" t="str">
        <f aca="false">IF(E3145="","Sim","")</f>
        <v>Sim</v>
      </c>
    </row>
    <row r="3146" customFormat="false" ht="15" hidden="false" customHeight="false" outlineLevel="0" collapsed="false">
      <c r="A3146" s="25" t="s">
        <v>3407</v>
      </c>
      <c r="B3146" s="25" t="s">
        <v>67</v>
      </c>
      <c r="C3146" s="25" t="s">
        <v>75</v>
      </c>
      <c r="D3146" s="25" t="s">
        <v>77</v>
      </c>
      <c r="E3146" s="25" t="s">
        <v>207</v>
      </c>
      <c r="F3146" s="25" t="s">
        <v>168</v>
      </c>
      <c r="G3146" s="26" t="n">
        <v>375.43</v>
      </c>
      <c r="H3146" s="27" t="n">
        <v>1190</v>
      </c>
      <c r="I3146" s="25" t="s">
        <v>147</v>
      </c>
      <c r="K3146" s="25" t="n">
        <v>1985</v>
      </c>
      <c r="L3146" s="25" t="s">
        <v>148</v>
      </c>
      <c r="M3146" s="25" t="s">
        <v>149</v>
      </c>
      <c r="N3146" s="28" t="n">
        <v>55</v>
      </c>
      <c r="O3146" s="25" t="s">
        <v>55</v>
      </c>
      <c r="P3146" s="29" t="n">
        <v>42960</v>
      </c>
      <c r="Q3146" s="29" t="n">
        <v>43064</v>
      </c>
      <c r="R3146" s="28" t="n">
        <v>0</v>
      </c>
      <c r="S3146" s="28" t="n">
        <f aca="false">IF(O3146="Won",R3146,IF(O3146="Lost",0,N3146))</f>
        <v>0</v>
      </c>
      <c r="T3146" s="30" t="n">
        <f aca="false">IF(AND(P3146&lt;&gt;"",Q3146&lt;&gt;""),Q3146-P3146,"")</f>
        <v>104</v>
      </c>
      <c r="U3146" s="30" t="str">
        <f aca="false">IF(AND(O3146="Engaging",P3146&lt;&gt;""),'Leia-me'!$B$5-P3146,"")</f>
        <v/>
      </c>
      <c r="V3146" s="25" t="str">
        <f aca="false">IF(O3146&lt;&gt;"Engaging","",IF(U3146&lt;='Leia-me'!$B$6,"Saudável",IF(U3146&lt;='Leia-me'!$B$7,"Esfriando",IF(U3146&lt;='Leia-me'!$B$8,"Última chance","Zumbi"))))</f>
        <v/>
      </c>
      <c r="W3146" s="25" t="n">
        <f aca="false">IF(O3146="Won",1,IF(O3146="Lost",0,""))</f>
        <v>0</v>
      </c>
      <c r="Y3146" s="25" t="str">
        <f aca="false">IF(E3146="","Sim","")</f>
        <v/>
      </c>
    </row>
    <row r="3147" customFormat="false" ht="15" hidden="false" customHeight="false" outlineLevel="0" collapsed="false">
      <c r="A3147" s="25" t="s">
        <v>3408</v>
      </c>
      <c r="B3147" s="25" t="s">
        <v>67</v>
      </c>
      <c r="C3147" s="25" t="s">
        <v>75</v>
      </c>
      <c r="D3147" s="25" t="s">
        <v>77</v>
      </c>
      <c r="E3147" s="25" t="s">
        <v>433</v>
      </c>
      <c r="F3147" s="25" t="s">
        <v>211</v>
      </c>
      <c r="G3147" s="26" t="n">
        <v>2214.94</v>
      </c>
      <c r="H3147" s="27" t="n">
        <v>5374</v>
      </c>
      <c r="I3147" s="25" t="s">
        <v>147</v>
      </c>
      <c r="K3147" s="25" t="n">
        <v>1996</v>
      </c>
      <c r="L3147" s="25" t="s">
        <v>160</v>
      </c>
      <c r="M3147" s="25" t="s">
        <v>149</v>
      </c>
      <c r="N3147" s="28" t="n">
        <v>3393</v>
      </c>
      <c r="O3147" s="25" t="s">
        <v>56</v>
      </c>
      <c r="P3147" s="29" t="n">
        <v>42961</v>
      </c>
      <c r="Q3147" s="33"/>
      <c r="R3147" s="34"/>
      <c r="S3147" s="28" t="n">
        <f aca="false">IF(O3147="Won",R3147,IF(O3147="Lost",0,N3147))</f>
        <v>3393</v>
      </c>
      <c r="T3147" s="30" t="str">
        <f aca="false">IF(AND(P3147&lt;&gt;"",Q3147&lt;&gt;""),Q3147-P3147,"")</f>
        <v/>
      </c>
      <c r="U3147" s="30" t="n">
        <f aca="false">IF(AND(O3147="Engaging",P3147&lt;&gt;""),'Leia-me'!$B$5-P3147,"")</f>
        <v>139</v>
      </c>
      <c r="V3147" s="25" t="str">
        <f aca="false">IF(O3147&lt;&gt;"Engaging","",IF(U3147&lt;='Leia-me'!$B$6,"Saudável",IF(U3147&lt;='Leia-me'!$B$7,"Esfriando",IF(U3147&lt;='Leia-me'!$B$8,"Última chance","Zumbi"))))</f>
        <v>Zumbi</v>
      </c>
      <c r="W3147" s="25" t="str">
        <f aca="false">IF(O3147="Won",1,IF(O3147="Lost",0,""))</f>
        <v/>
      </c>
      <c r="Y3147" s="25" t="str">
        <f aca="false">IF(E3147="","Sim","")</f>
        <v/>
      </c>
    </row>
    <row r="3148" customFormat="false" ht="15" hidden="false" customHeight="false" outlineLevel="0" collapsed="false">
      <c r="A3148" s="25" t="s">
        <v>3409</v>
      </c>
      <c r="B3148" s="25" t="s">
        <v>67</v>
      </c>
      <c r="C3148" s="25" t="s">
        <v>75</v>
      </c>
      <c r="D3148" s="25" t="s">
        <v>77</v>
      </c>
      <c r="E3148" s="25" t="s">
        <v>180</v>
      </c>
      <c r="F3148" s="25" t="s">
        <v>146</v>
      </c>
      <c r="G3148" s="26" t="n">
        <v>3178.24</v>
      </c>
      <c r="H3148" s="27" t="n">
        <v>4540</v>
      </c>
      <c r="I3148" s="25" t="s">
        <v>147</v>
      </c>
      <c r="K3148" s="25" t="n">
        <v>2002</v>
      </c>
      <c r="L3148" s="25" t="s">
        <v>178</v>
      </c>
      <c r="M3148" s="25" t="s">
        <v>171</v>
      </c>
      <c r="N3148" s="28" t="n">
        <v>5482</v>
      </c>
      <c r="O3148" s="25" t="s">
        <v>55</v>
      </c>
      <c r="P3148" s="29" t="n">
        <v>42962</v>
      </c>
      <c r="Q3148" s="29" t="n">
        <v>42974</v>
      </c>
      <c r="R3148" s="28" t="n">
        <v>0</v>
      </c>
      <c r="S3148" s="28" t="n">
        <f aca="false">IF(O3148="Won",R3148,IF(O3148="Lost",0,N3148))</f>
        <v>0</v>
      </c>
      <c r="T3148" s="30" t="n">
        <f aca="false">IF(AND(P3148&lt;&gt;"",Q3148&lt;&gt;""),Q3148-P3148,"")</f>
        <v>12</v>
      </c>
      <c r="U3148" s="30" t="str">
        <f aca="false">IF(AND(O3148="Engaging",P3148&lt;&gt;""),'Leia-me'!$B$5-P3148,"")</f>
        <v/>
      </c>
      <c r="V3148" s="25" t="str">
        <f aca="false">IF(O3148&lt;&gt;"Engaging","",IF(U3148&lt;='Leia-me'!$B$6,"Saudável",IF(U3148&lt;='Leia-me'!$B$7,"Esfriando",IF(U3148&lt;='Leia-me'!$B$8,"Última chance","Zumbi"))))</f>
        <v/>
      </c>
      <c r="W3148" s="25" t="n">
        <f aca="false">IF(O3148="Won",1,IF(O3148="Lost",0,""))</f>
        <v>0</v>
      </c>
      <c r="Y3148" s="25" t="str">
        <f aca="false">IF(E3148="","Sim","")</f>
        <v/>
      </c>
    </row>
    <row r="3149" customFormat="false" ht="15" hidden="false" customHeight="false" outlineLevel="0" collapsed="false">
      <c r="A3149" s="25" t="s">
        <v>3410</v>
      </c>
      <c r="B3149" s="25" t="s">
        <v>67</v>
      </c>
      <c r="C3149" s="25" t="s">
        <v>75</v>
      </c>
      <c r="D3149" s="25" t="s">
        <v>77</v>
      </c>
      <c r="E3149" s="25" t="s">
        <v>145</v>
      </c>
      <c r="F3149" s="25" t="s">
        <v>146</v>
      </c>
      <c r="G3149" s="26" t="n">
        <v>3922.42</v>
      </c>
      <c r="H3149" s="27" t="n">
        <v>6837</v>
      </c>
      <c r="I3149" s="25" t="s">
        <v>147</v>
      </c>
      <c r="K3149" s="25" t="n">
        <v>1992</v>
      </c>
      <c r="L3149" s="25" t="s">
        <v>186</v>
      </c>
      <c r="M3149" s="25" t="s">
        <v>171</v>
      </c>
      <c r="N3149" s="28" t="n">
        <v>550</v>
      </c>
      <c r="O3149" s="25" t="s">
        <v>54</v>
      </c>
      <c r="P3149" s="29" t="n">
        <v>42965</v>
      </c>
      <c r="Q3149" s="29" t="n">
        <v>43099</v>
      </c>
      <c r="R3149" s="28" t="n">
        <v>580</v>
      </c>
      <c r="S3149" s="28" t="n">
        <f aca="false">IF(O3149="Won",R3149,IF(O3149="Lost",0,N3149))</f>
        <v>580</v>
      </c>
      <c r="T3149" s="30" t="n">
        <f aca="false">IF(AND(P3149&lt;&gt;"",Q3149&lt;&gt;""),Q3149-P3149,"")</f>
        <v>134</v>
      </c>
      <c r="U3149" s="30" t="str">
        <f aca="false">IF(AND(O3149="Engaging",P3149&lt;&gt;""),'Leia-me'!$B$5-P3149,"")</f>
        <v/>
      </c>
      <c r="V3149" s="25" t="str">
        <f aca="false">IF(O3149&lt;&gt;"Engaging","",IF(U3149&lt;='Leia-me'!$B$6,"Saudável",IF(U3149&lt;='Leia-me'!$B$7,"Esfriando",IF(U3149&lt;='Leia-me'!$B$8,"Última chance","Zumbi"))))</f>
        <v/>
      </c>
      <c r="W3149" s="25" t="n">
        <f aca="false">IF(O3149="Won",1,IF(O3149="Lost",0,""))</f>
        <v>1</v>
      </c>
      <c r="Y3149" s="25" t="str">
        <f aca="false">IF(E3149="","Sim","")</f>
        <v/>
      </c>
    </row>
    <row r="3150" customFormat="false" ht="15" hidden="false" customHeight="false" outlineLevel="0" collapsed="false">
      <c r="A3150" s="25" t="s">
        <v>3411</v>
      </c>
      <c r="B3150" s="25" t="s">
        <v>67</v>
      </c>
      <c r="C3150" s="25" t="s">
        <v>75</v>
      </c>
      <c r="D3150" s="25" t="s">
        <v>77</v>
      </c>
      <c r="E3150" s="25" t="s">
        <v>180</v>
      </c>
      <c r="F3150" s="25" t="s">
        <v>146</v>
      </c>
      <c r="G3150" s="26" t="n">
        <v>3178.24</v>
      </c>
      <c r="H3150" s="27" t="n">
        <v>4540</v>
      </c>
      <c r="I3150" s="25" t="s">
        <v>147</v>
      </c>
      <c r="K3150" s="25" t="n">
        <v>2002</v>
      </c>
      <c r="L3150" s="25" t="s">
        <v>178</v>
      </c>
      <c r="M3150" s="25" t="s">
        <v>171</v>
      </c>
      <c r="N3150" s="28" t="n">
        <v>5482</v>
      </c>
      <c r="O3150" s="25" t="s">
        <v>55</v>
      </c>
      <c r="P3150" s="29" t="n">
        <v>42969</v>
      </c>
      <c r="Q3150" s="29" t="n">
        <v>42978</v>
      </c>
      <c r="R3150" s="28" t="n">
        <v>0</v>
      </c>
      <c r="S3150" s="28" t="n">
        <f aca="false">IF(O3150="Won",R3150,IF(O3150="Lost",0,N3150))</f>
        <v>0</v>
      </c>
      <c r="T3150" s="30" t="n">
        <f aca="false">IF(AND(P3150&lt;&gt;"",Q3150&lt;&gt;""),Q3150-P3150,"")</f>
        <v>9</v>
      </c>
      <c r="U3150" s="30" t="str">
        <f aca="false">IF(AND(O3150="Engaging",P3150&lt;&gt;""),'Leia-me'!$B$5-P3150,"")</f>
        <v/>
      </c>
      <c r="V3150" s="25" t="str">
        <f aca="false">IF(O3150&lt;&gt;"Engaging","",IF(U3150&lt;='Leia-me'!$B$6,"Saudável",IF(U3150&lt;='Leia-me'!$B$7,"Esfriando",IF(U3150&lt;='Leia-me'!$B$8,"Última chance","Zumbi"))))</f>
        <v/>
      </c>
      <c r="W3150" s="25" t="n">
        <f aca="false">IF(O3150="Won",1,IF(O3150="Lost",0,""))</f>
        <v>0</v>
      </c>
      <c r="Y3150" s="25" t="str">
        <f aca="false">IF(E3150="","Sim","")</f>
        <v/>
      </c>
    </row>
    <row r="3151" customFormat="false" ht="15" hidden="false" customHeight="false" outlineLevel="0" collapsed="false">
      <c r="A3151" s="25" t="s">
        <v>3412</v>
      </c>
      <c r="B3151" s="25" t="s">
        <v>67</v>
      </c>
      <c r="C3151" s="25" t="s">
        <v>75</v>
      </c>
      <c r="D3151" s="25" t="s">
        <v>77</v>
      </c>
      <c r="E3151" s="25" t="s">
        <v>167</v>
      </c>
      <c r="F3151" s="25" t="s">
        <v>168</v>
      </c>
      <c r="G3151" s="26" t="n">
        <v>2173.98</v>
      </c>
      <c r="H3151" s="27" t="n">
        <v>2928</v>
      </c>
      <c r="I3151" s="25" t="s">
        <v>147</v>
      </c>
      <c r="J3151" s="25" t="s">
        <v>169</v>
      </c>
      <c r="K3151" s="25" t="n">
        <v>1995</v>
      </c>
      <c r="L3151" s="25" t="s">
        <v>178</v>
      </c>
      <c r="M3151" s="25" t="s">
        <v>171</v>
      </c>
      <c r="N3151" s="28" t="n">
        <v>5482</v>
      </c>
      <c r="O3151" s="25" t="s">
        <v>54</v>
      </c>
      <c r="P3151" s="29" t="n">
        <v>42971</v>
      </c>
      <c r="Q3151" s="29" t="n">
        <v>43042</v>
      </c>
      <c r="R3151" s="28" t="n">
        <v>6322</v>
      </c>
      <c r="S3151" s="28" t="n">
        <f aca="false">IF(O3151="Won",R3151,IF(O3151="Lost",0,N3151))</f>
        <v>6322</v>
      </c>
      <c r="T3151" s="30" t="n">
        <f aca="false">IF(AND(P3151&lt;&gt;"",Q3151&lt;&gt;""),Q3151-P3151,"")</f>
        <v>71</v>
      </c>
      <c r="U3151" s="30" t="str">
        <f aca="false">IF(AND(O3151="Engaging",P3151&lt;&gt;""),'Leia-me'!$B$5-P3151,"")</f>
        <v/>
      </c>
      <c r="V3151" s="25" t="str">
        <f aca="false">IF(O3151&lt;&gt;"Engaging","",IF(U3151&lt;='Leia-me'!$B$6,"Saudável",IF(U3151&lt;='Leia-me'!$B$7,"Esfriando",IF(U3151&lt;='Leia-me'!$B$8,"Última chance","Zumbi"))))</f>
        <v/>
      </c>
      <c r="W3151" s="25" t="n">
        <f aca="false">IF(O3151="Won",1,IF(O3151="Lost",0,""))</f>
        <v>1</v>
      </c>
      <c r="Y3151" s="25" t="str">
        <f aca="false">IF(E3151="","Sim","")</f>
        <v/>
      </c>
    </row>
    <row r="3152" customFormat="false" ht="15" hidden="false" customHeight="false" outlineLevel="0" collapsed="false">
      <c r="A3152" s="25" t="s">
        <v>3413</v>
      </c>
      <c r="B3152" s="25" t="s">
        <v>67</v>
      </c>
      <c r="C3152" s="25" t="s">
        <v>75</v>
      </c>
      <c r="D3152" s="25" t="s">
        <v>77</v>
      </c>
      <c r="E3152" s="25" t="s">
        <v>215</v>
      </c>
      <c r="F3152" s="25" t="s">
        <v>177</v>
      </c>
      <c r="G3152" s="26" t="n">
        <v>1102.43</v>
      </c>
      <c r="H3152" s="27" t="n">
        <v>1759</v>
      </c>
      <c r="I3152" s="25" t="s">
        <v>147</v>
      </c>
      <c r="K3152" s="25" t="n">
        <v>2006</v>
      </c>
      <c r="L3152" s="25" t="s">
        <v>160</v>
      </c>
      <c r="M3152" s="25" t="s">
        <v>149</v>
      </c>
      <c r="N3152" s="28" t="n">
        <v>3393</v>
      </c>
      <c r="O3152" s="25" t="s">
        <v>55</v>
      </c>
      <c r="P3152" s="29" t="n">
        <v>42974</v>
      </c>
      <c r="Q3152" s="29" t="n">
        <v>43084</v>
      </c>
      <c r="R3152" s="28" t="n">
        <v>0</v>
      </c>
      <c r="S3152" s="28" t="n">
        <f aca="false">IF(O3152="Won",R3152,IF(O3152="Lost",0,N3152))</f>
        <v>0</v>
      </c>
      <c r="T3152" s="30" t="n">
        <f aca="false">IF(AND(P3152&lt;&gt;"",Q3152&lt;&gt;""),Q3152-P3152,"")</f>
        <v>110</v>
      </c>
      <c r="U3152" s="30" t="str">
        <f aca="false">IF(AND(O3152="Engaging",P3152&lt;&gt;""),'Leia-me'!$B$5-P3152,"")</f>
        <v/>
      </c>
      <c r="V3152" s="25" t="str">
        <f aca="false">IF(O3152&lt;&gt;"Engaging","",IF(U3152&lt;='Leia-me'!$B$6,"Saudável",IF(U3152&lt;='Leia-me'!$B$7,"Esfriando",IF(U3152&lt;='Leia-me'!$B$8,"Última chance","Zumbi"))))</f>
        <v/>
      </c>
      <c r="W3152" s="25" t="n">
        <f aca="false">IF(O3152="Won",1,IF(O3152="Lost",0,""))</f>
        <v>0</v>
      </c>
      <c r="Y3152" s="25" t="str">
        <f aca="false">IF(E3152="","Sim","")</f>
        <v/>
      </c>
    </row>
    <row r="3153" customFormat="false" ht="15" hidden="false" customHeight="false" outlineLevel="0" collapsed="false">
      <c r="A3153" s="25" t="s">
        <v>3414</v>
      </c>
      <c r="B3153" s="25" t="s">
        <v>67</v>
      </c>
      <c r="C3153" s="25" t="s">
        <v>75</v>
      </c>
      <c r="D3153" s="25" t="s">
        <v>77</v>
      </c>
      <c r="E3153" s="25" t="s">
        <v>218</v>
      </c>
      <c r="F3153" s="25" t="s">
        <v>146</v>
      </c>
      <c r="G3153" s="26" t="n">
        <v>4.54</v>
      </c>
      <c r="H3153" s="27" t="n">
        <v>9</v>
      </c>
      <c r="I3153" s="25" t="s">
        <v>147</v>
      </c>
      <c r="K3153" s="25" t="n">
        <v>2017</v>
      </c>
      <c r="L3153" s="25" t="s">
        <v>186</v>
      </c>
      <c r="M3153" s="25" t="s">
        <v>171</v>
      </c>
      <c r="N3153" s="28" t="n">
        <v>550</v>
      </c>
      <c r="O3153" s="25" t="s">
        <v>54</v>
      </c>
      <c r="P3153" s="29" t="n">
        <v>42977</v>
      </c>
      <c r="Q3153" s="29" t="n">
        <v>43091</v>
      </c>
      <c r="R3153" s="28" t="n">
        <v>555</v>
      </c>
      <c r="S3153" s="28" t="n">
        <f aca="false">IF(O3153="Won",R3153,IF(O3153="Lost",0,N3153))</f>
        <v>555</v>
      </c>
      <c r="T3153" s="30" t="n">
        <f aca="false">IF(AND(P3153&lt;&gt;"",Q3153&lt;&gt;""),Q3153-P3153,"")</f>
        <v>114</v>
      </c>
      <c r="U3153" s="30" t="str">
        <f aca="false">IF(AND(O3153="Engaging",P3153&lt;&gt;""),'Leia-me'!$B$5-P3153,"")</f>
        <v/>
      </c>
      <c r="V3153" s="25" t="str">
        <f aca="false">IF(O3153&lt;&gt;"Engaging","",IF(U3153&lt;='Leia-me'!$B$6,"Saudável",IF(U3153&lt;='Leia-me'!$B$7,"Esfriando",IF(U3153&lt;='Leia-me'!$B$8,"Última chance","Zumbi"))))</f>
        <v/>
      </c>
      <c r="W3153" s="25" t="n">
        <f aca="false">IF(O3153="Won",1,IF(O3153="Lost",0,""))</f>
        <v>1</v>
      </c>
      <c r="Y3153" s="25" t="str">
        <f aca="false">IF(E3153="","Sim","")</f>
        <v/>
      </c>
    </row>
    <row r="3154" customFormat="false" ht="15" hidden="false" customHeight="false" outlineLevel="0" collapsed="false">
      <c r="A3154" s="25" t="s">
        <v>3415</v>
      </c>
      <c r="B3154" s="25" t="s">
        <v>67</v>
      </c>
      <c r="C3154" s="25" t="s">
        <v>75</v>
      </c>
      <c r="D3154" s="25" t="s">
        <v>77</v>
      </c>
      <c r="E3154" s="25" t="s">
        <v>237</v>
      </c>
      <c r="F3154" s="25" t="s">
        <v>192</v>
      </c>
      <c r="G3154" s="26" t="n">
        <v>4618</v>
      </c>
      <c r="H3154" s="27" t="n">
        <v>10083</v>
      </c>
      <c r="I3154" s="25" t="s">
        <v>147</v>
      </c>
      <c r="K3154" s="25" t="n">
        <v>1982</v>
      </c>
      <c r="L3154" s="25" t="s">
        <v>160</v>
      </c>
      <c r="M3154" s="25" t="s">
        <v>149</v>
      </c>
      <c r="N3154" s="28" t="n">
        <v>3393</v>
      </c>
      <c r="O3154" s="25" t="s">
        <v>54</v>
      </c>
      <c r="P3154" s="29" t="n">
        <v>42977</v>
      </c>
      <c r="Q3154" s="29" t="n">
        <v>43053</v>
      </c>
      <c r="R3154" s="28" t="n">
        <v>3703</v>
      </c>
      <c r="S3154" s="28" t="n">
        <f aca="false">IF(O3154="Won",R3154,IF(O3154="Lost",0,N3154))</f>
        <v>3703</v>
      </c>
      <c r="T3154" s="30" t="n">
        <f aca="false">IF(AND(P3154&lt;&gt;"",Q3154&lt;&gt;""),Q3154-P3154,"")</f>
        <v>76</v>
      </c>
      <c r="U3154" s="30" t="str">
        <f aca="false">IF(AND(O3154="Engaging",P3154&lt;&gt;""),'Leia-me'!$B$5-P3154,"")</f>
        <v/>
      </c>
      <c r="V3154" s="25" t="str">
        <f aca="false">IF(O3154&lt;&gt;"Engaging","",IF(U3154&lt;='Leia-me'!$B$6,"Saudável",IF(U3154&lt;='Leia-me'!$B$7,"Esfriando",IF(U3154&lt;='Leia-me'!$B$8,"Última chance","Zumbi"))))</f>
        <v/>
      </c>
      <c r="W3154" s="25" t="n">
        <f aca="false">IF(O3154="Won",1,IF(O3154="Lost",0,""))</f>
        <v>1</v>
      </c>
      <c r="Y3154" s="25" t="str">
        <f aca="false">IF(E3154="","Sim","")</f>
        <v/>
      </c>
    </row>
    <row r="3155" customFormat="false" ht="15" hidden="false" customHeight="false" outlineLevel="0" collapsed="false">
      <c r="A3155" s="25" t="s">
        <v>3416</v>
      </c>
      <c r="B3155" s="25" t="s">
        <v>67</v>
      </c>
      <c r="C3155" s="25" t="s">
        <v>75</v>
      </c>
      <c r="D3155" s="25" t="s">
        <v>77</v>
      </c>
      <c r="E3155" s="25" t="s">
        <v>237</v>
      </c>
      <c r="F3155" s="25" t="s">
        <v>192</v>
      </c>
      <c r="G3155" s="26" t="n">
        <v>4618</v>
      </c>
      <c r="H3155" s="27" t="n">
        <v>10083</v>
      </c>
      <c r="I3155" s="25" t="s">
        <v>147</v>
      </c>
      <c r="K3155" s="25" t="n">
        <v>1982</v>
      </c>
      <c r="L3155" s="25" t="s">
        <v>178</v>
      </c>
      <c r="M3155" s="25" t="s">
        <v>171</v>
      </c>
      <c r="N3155" s="28" t="n">
        <v>5482</v>
      </c>
      <c r="O3155" s="25" t="s">
        <v>54</v>
      </c>
      <c r="P3155" s="29" t="n">
        <v>42978</v>
      </c>
      <c r="Q3155" s="29" t="n">
        <v>42994</v>
      </c>
      <c r="R3155" s="28" t="n">
        <v>4809</v>
      </c>
      <c r="S3155" s="28" t="n">
        <f aca="false">IF(O3155="Won",R3155,IF(O3155="Lost",0,N3155))</f>
        <v>4809</v>
      </c>
      <c r="T3155" s="30" t="n">
        <f aca="false">IF(AND(P3155&lt;&gt;"",Q3155&lt;&gt;""),Q3155-P3155,"")</f>
        <v>16</v>
      </c>
      <c r="U3155" s="30" t="str">
        <f aca="false">IF(AND(O3155="Engaging",P3155&lt;&gt;""),'Leia-me'!$B$5-P3155,"")</f>
        <v/>
      </c>
      <c r="V3155" s="25" t="str">
        <f aca="false">IF(O3155&lt;&gt;"Engaging","",IF(U3155&lt;='Leia-me'!$B$6,"Saudável",IF(U3155&lt;='Leia-me'!$B$7,"Esfriando",IF(U3155&lt;='Leia-me'!$B$8,"Última chance","Zumbi"))))</f>
        <v/>
      </c>
      <c r="W3155" s="25" t="n">
        <f aca="false">IF(O3155="Won",1,IF(O3155="Lost",0,""))</f>
        <v>1</v>
      </c>
      <c r="Y3155" s="25" t="str">
        <f aca="false">IF(E3155="","Sim","")</f>
        <v/>
      </c>
    </row>
    <row r="3156" customFormat="false" ht="15" hidden="false" customHeight="false" outlineLevel="0" collapsed="false">
      <c r="A3156" s="25" t="s">
        <v>3417</v>
      </c>
      <c r="B3156" s="25" t="s">
        <v>67</v>
      </c>
      <c r="C3156" s="25" t="s">
        <v>75</v>
      </c>
      <c r="D3156" s="25" t="s">
        <v>77</v>
      </c>
      <c r="E3156" s="25" t="s">
        <v>151</v>
      </c>
      <c r="F3156" s="25" t="s">
        <v>146</v>
      </c>
      <c r="G3156" s="26" t="n">
        <v>587.34</v>
      </c>
      <c r="H3156" s="27" t="n">
        <v>1356</v>
      </c>
      <c r="I3156" s="25" t="s">
        <v>152</v>
      </c>
      <c r="K3156" s="25" t="n">
        <v>2012</v>
      </c>
      <c r="L3156" s="25" t="s">
        <v>170</v>
      </c>
      <c r="M3156" s="25" t="s">
        <v>171</v>
      </c>
      <c r="N3156" s="28" t="n">
        <v>1096</v>
      </c>
      <c r="O3156" s="25" t="s">
        <v>55</v>
      </c>
      <c r="P3156" s="29" t="n">
        <v>42980</v>
      </c>
      <c r="Q3156" s="29" t="n">
        <v>43082</v>
      </c>
      <c r="R3156" s="28" t="n">
        <v>0</v>
      </c>
      <c r="S3156" s="28" t="n">
        <f aca="false">IF(O3156="Won",R3156,IF(O3156="Lost",0,N3156))</f>
        <v>0</v>
      </c>
      <c r="T3156" s="30" t="n">
        <f aca="false">IF(AND(P3156&lt;&gt;"",Q3156&lt;&gt;""),Q3156-P3156,"")</f>
        <v>102</v>
      </c>
      <c r="U3156" s="30" t="str">
        <f aca="false">IF(AND(O3156="Engaging",P3156&lt;&gt;""),'Leia-me'!$B$5-P3156,"")</f>
        <v/>
      </c>
      <c r="V3156" s="25" t="str">
        <f aca="false">IF(O3156&lt;&gt;"Engaging","",IF(U3156&lt;='Leia-me'!$B$6,"Saudável",IF(U3156&lt;='Leia-me'!$B$7,"Esfriando",IF(U3156&lt;='Leia-me'!$B$8,"Última chance","Zumbi"))))</f>
        <v/>
      </c>
      <c r="W3156" s="25" t="n">
        <f aca="false">IF(O3156="Won",1,IF(O3156="Lost",0,""))</f>
        <v>0</v>
      </c>
      <c r="Y3156" s="25" t="str">
        <f aca="false">IF(E3156="","Sim","")</f>
        <v/>
      </c>
    </row>
    <row r="3157" customFormat="false" ht="15" hidden="false" customHeight="false" outlineLevel="0" collapsed="false">
      <c r="A3157" s="25" t="s">
        <v>3418</v>
      </c>
      <c r="B3157" s="25" t="s">
        <v>67</v>
      </c>
      <c r="C3157" s="25" t="s">
        <v>75</v>
      </c>
      <c r="D3157" s="25" t="s">
        <v>77</v>
      </c>
      <c r="E3157" s="25" t="s">
        <v>176</v>
      </c>
      <c r="F3157" s="25" t="s">
        <v>177</v>
      </c>
      <c r="G3157" s="26" t="n">
        <v>1698.2</v>
      </c>
      <c r="H3157" s="27" t="n">
        <v>3798</v>
      </c>
      <c r="I3157" s="25" t="s">
        <v>147</v>
      </c>
      <c r="K3157" s="25" t="n">
        <v>1987</v>
      </c>
      <c r="L3157" s="25" t="s">
        <v>170</v>
      </c>
      <c r="M3157" s="25" t="s">
        <v>171</v>
      </c>
      <c r="N3157" s="28" t="n">
        <v>1096</v>
      </c>
      <c r="O3157" s="25" t="s">
        <v>55</v>
      </c>
      <c r="P3157" s="29" t="n">
        <v>42980</v>
      </c>
      <c r="Q3157" s="29" t="n">
        <v>43068</v>
      </c>
      <c r="R3157" s="28" t="n">
        <v>0</v>
      </c>
      <c r="S3157" s="28" t="n">
        <f aca="false">IF(O3157="Won",R3157,IF(O3157="Lost",0,N3157))</f>
        <v>0</v>
      </c>
      <c r="T3157" s="30" t="n">
        <f aca="false">IF(AND(P3157&lt;&gt;"",Q3157&lt;&gt;""),Q3157-P3157,"")</f>
        <v>88</v>
      </c>
      <c r="U3157" s="30" t="str">
        <f aca="false">IF(AND(O3157="Engaging",P3157&lt;&gt;""),'Leia-me'!$B$5-P3157,"")</f>
        <v/>
      </c>
      <c r="V3157" s="25" t="str">
        <f aca="false">IF(O3157&lt;&gt;"Engaging","",IF(U3157&lt;='Leia-me'!$B$6,"Saudável",IF(U3157&lt;='Leia-me'!$B$7,"Esfriando",IF(U3157&lt;='Leia-me'!$B$8,"Última chance","Zumbi"))))</f>
        <v/>
      </c>
      <c r="W3157" s="25" t="n">
        <f aca="false">IF(O3157="Won",1,IF(O3157="Lost",0,""))</f>
        <v>0</v>
      </c>
      <c r="Y3157" s="25" t="str">
        <f aca="false">IF(E3157="","Sim","")</f>
        <v/>
      </c>
    </row>
    <row r="3158" customFormat="false" ht="15" hidden="false" customHeight="false" outlineLevel="0" collapsed="false">
      <c r="A3158" s="25" t="s">
        <v>3419</v>
      </c>
      <c r="B3158" s="25" t="s">
        <v>67</v>
      </c>
      <c r="C3158" s="25" t="s">
        <v>75</v>
      </c>
      <c r="D3158" s="25" t="s">
        <v>77</v>
      </c>
      <c r="E3158" s="25" t="s">
        <v>198</v>
      </c>
      <c r="F3158" s="25" t="s">
        <v>177</v>
      </c>
      <c r="G3158" s="26" t="n">
        <v>2819.5</v>
      </c>
      <c r="H3158" s="27" t="n">
        <v>7227</v>
      </c>
      <c r="I3158" s="25" t="s">
        <v>147</v>
      </c>
      <c r="J3158" s="25" t="s">
        <v>199</v>
      </c>
      <c r="K3158" s="25" t="n">
        <v>1991</v>
      </c>
      <c r="L3158" s="25" t="s">
        <v>178</v>
      </c>
      <c r="M3158" s="25" t="s">
        <v>171</v>
      </c>
      <c r="N3158" s="28" t="n">
        <v>5482</v>
      </c>
      <c r="O3158" s="25" t="s">
        <v>54</v>
      </c>
      <c r="P3158" s="29" t="n">
        <v>42984</v>
      </c>
      <c r="Q3158" s="29" t="n">
        <v>43089</v>
      </c>
      <c r="R3158" s="28" t="n">
        <v>5788</v>
      </c>
      <c r="S3158" s="28" t="n">
        <f aca="false">IF(O3158="Won",R3158,IF(O3158="Lost",0,N3158))</f>
        <v>5788</v>
      </c>
      <c r="T3158" s="30" t="n">
        <f aca="false">IF(AND(P3158&lt;&gt;"",Q3158&lt;&gt;""),Q3158-P3158,"")</f>
        <v>105</v>
      </c>
      <c r="U3158" s="30" t="str">
        <f aca="false">IF(AND(O3158="Engaging",P3158&lt;&gt;""),'Leia-me'!$B$5-P3158,"")</f>
        <v/>
      </c>
      <c r="V3158" s="25" t="str">
        <f aca="false">IF(O3158&lt;&gt;"Engaging","",IF(U3158&lt;='Leia-me'!$B$6,"Saudável",IF(U3158&lt;='Leia-me'!$B$7,"Esfriando",IF(U3158&lt;='Leia-me'!$B$8,"Última chance","Zumbi"))))</f>
        <v/>
      </c>
      <c r="W3158" s="25" t="n">
        <f aca="false">IF(O3158="Won",1,IF(O3158="Lost",0,""))</f>
        <v>1</v>
      </c>
      <c r="Y3158" s="25" t="str">
        <f aca="false">IF(E3158="","Sim","")</f>
        <v/>
      </c>
    </row>
    <row r="3159" customFormat="false" ht="15" hidden="false" customHeight="false" outlineLevel="0" collapsed="false">
      <c r="A3159" s="25" t="s">
        <v>3420</v>
      </c>
      <c r="B3159" s="25" t="s">
        <v>67</v>
      </c>
      <c r="C3159" s="25" t="s">
        <v>75</v>
      </c>
      <c r="D3159" s="25" t="s">
        <v>77</v>
      </c>
      <c r="E3159" s="25" t="s">
        <v>240</v>
      </c>
      <c r="F3159" s="25" t="s">
        <v>185</v>
      </c>
      <c r="G3159" s="26" t="n">
        <v>1223.72</v>
      </c>
      <c r="H3159" s="27" t="n">
        <v>2497</v>
      </c>
      <c r="I3159" s="25" t="s">
        <v>241</v>
      </c>
      <c r="K3159" s="25" t="n">
        <v>2000</v>
      </c>
      <c r="L3159" s="25" t="s">
        <v>170</v>
      </c>
      <c r="M3159" s="25" t="s">
        <v>171</v>
      </c>
      <c r="N3159" s="28" t="n">
        <v>1096</v>
      </c>
      <c r="O3159" s="25" t="s">
        <v>54</v>
      </c>
      <c r="P3159" s="29" t="n">
        <v>42986</v>
      </c>
      <c r="Q3159" s="29" t="n">
        <v>43072</v>
      </c>
      <c r="R3159" s="28" t="n">
        <v>1021</v>
      </c>
      <c r="S3159" s="28" t="n">
        <f aca="false">IF(O3159="Won",R3159,IF(O3159="Lost",0,N3159))</f>
        <v>1021</v>
      </c>
      <c r="T3159" s="30" t="n">
        <f aca="false">IF(AND(P3159&lt;&gt;"",Q3159&lt;&gt;""),Q3159-P3159,"")</f>
        <v>86</v>
      </c>
      <c r="U3159" s="30" t="str">
        <f aca="false">IF(AND(O3159="Engaging",P3159&lt;&gt;""),'Leia-me'!$B$5-P3159,"")</f>
        <v/>
      </c>
      <c r="V3159" s="25" t="str">
        <f aca="false">IF(O3159&lt;&gt;"Engaging","",IF(U3159&lt;='Leia-me'!$B$6,"Saudável",IF(U3159&lt;='Leia-me'!$B$7,"Esfriando",IF(U3159&lt;='Leia-me'!$B$8,"Última chance","Zumbi"))))</f>
        <v/>
      </c>
      <c r="W3159" s="25" t="n">
        <f aca="false">IF(O3159="Won",1,IF(O3159="Lost",0,""))</f>
        <v>1</v>
      </c>
      <c r="Y3159" s="25" t="str">
        <f aca="false">IF(E3159="","Sim","")</f>
        <v/>
      </c>
    </row>
    <row r="3160" customFormat="false" ht="15" hidden="false" customHeight="false" outlineLevel="0" collapsed="false">
      <c r="A3160" s="25" t="s">
        <v>3421</v>
      </c>
      <c r="B3160" s="25" t="s">
        <v>67</v>
      </c>
      <c r="C3160" s="25" t="s">
        <v>75</v>
      </c>
      <c r="D3160" s="25" t="s">
        <v>77</v>
      </c>
      <c r="E3160" s="25" t="s">
        <v>173</v>
      </c>
      <c r="F3160" s="25" t="s">
        <v>146</v>
      </c>
      <c r="G3160" s="26" t="n">
        <v>647.18</v>
      </c>
      <c r="H3160" s="27" t="n">
        <v>1185</v>
      </c>
      <c r="I3160" s="25" t="s">
        <v>174</v>
      </c>
      <c r="K3160" s="25" t="n">
        <v>1986</v>
      </c>
      <c r="L3160" s="25" t="s">
        <v>148</v>
      </c>
      <c r="M3160" s="25" t="s">
        <v>149</v>
      </c>
      <c r="N3160" s="28" t="n">
        <v>55</v>
      </c>
      <c r="O3160" s="25" t="s">
        <v>54</v>
      </c>
      <c r="P3160" s="29" t="n">
        <v>42990</v>
      </c>
      <c r="Q3160" s="29" t="n">
        <v>42999</v>
      </c>
      <c r="R3160" s="28" t="n">
        <v>72</v>
      </c>
      <c r="S3160" s="28" t="n">
        <f aca="false">IF(O3160="Won",R3160,IF(O3160="Lost",0,N3160))</f>
        <v>72</v>
      </c>
      <c r="T3160" s="30" t="n">
        <f aca="false">IF(AND(P3160&lt;&gt;"",Q3160&lt;&gt;""),Q3160-P3160,"")</f>
        <v>9</v>
      </c>
      <c r="U3160" s="30" t="str">
        <f aca="false">IF(AND(O3160="Engaging",P3160&lt;&gt;""),'Leia-me'!$B$5-P3160,"")</f>
        <v/>
      </c>
      <c r="V3160" s="25" t="str">
        <f aca="false">IF(O3160&lt;&gt;"Engaging","",IF(U3160&lt;='Leia-me'!$B$6,"Saudável",IF(U3160&lt;='Leia-me'!$B$7,"Esfriando",IF(U3160&lt;='Leia-me'!$B$8,"Última chance","Zumbi"))))</f>
        <v/>
      </c>
      <c r="W3160" s="25" t="n">
        <f aca="false">IF(O3160="Won",1,IF(O3160="Lost",0,""))</f>
        <v>1</v>
      </c>
      <c r="Y3160" s="25" t="str">
        <f aca="false">IF(E3160="","Sim","")</f>
        <v/>
      </c>
    </row>
    <row r="3161" customFormat="false" ht="15" hidden="false" customHeight="false" outlineLevel="0" collapsed="false">
      <c r="A3161" s="25" t="s">
        <v>3422</v>
      </c>
      <c r="B3161" s="25" t="s">
        <v>67</v>
      </c>
      <c r="C3161" s="25" t="s">
        <v>75</v>
      </c>
      <c r="D3161" s="25" t="s">
        <v>77</v>
      </c>
      <c r="E3161" s="25" t="s">
        <v>210</v>
      </c>
      <c r="F3161" s="25" t="s">
        <v>211</v>
      </c>
      <c r="G3161" s="26" t="n">
        <v>718.62</v>
      </c>
      <c r="H3161" s="27" t="n">
        <v>2448</v>
      </c>
      <c r="I3161" s="25" t="s">
        <v>147</v>
      </c>
      <c r="K3161" s="25" t="n">
        <v>2001</v>
      </c>
      <c r="L3161" s="25" t="s">
        <v>186</v>
      </c>
      <c r="M3161" s="25" t="s">
        <v>171</v>
      </c>
      <c r="N3161" s="28" t="n">
        <v>550</v>
      </c>
      <c r="O3161" s="25" t="s">
        <v>54</v>
      </c>
      <c r="P3161" s="29" t="n">
        <v>42991</v>
      </c>
      <c r="Q3161" s="29" t="n">
        <v>43060</v>
      </c>
      <c r="R3161" s="28" t="n">
        <v>477</v>
      </c>
      <c r="S3161" s="28" t="n">
        <f aca="false">IF(O3161="Won",R3161,IF(O3161="Lost",0,N3161))</f>
        <v>477</v>
      </c>
      <c r="T3161" s="30" t="n">
        <f aca="false">IF(AND(P3161&lt;&gt;"",Q3161&lt;&gt;""),Q3161-P3161,"")</f>
        <v>69</v>
      </c>
      <c r="U3161" s="30" t="str">
        <f aca="false">IF(AND(O3161="Engaging",P3161&lt;&gt;""),'Leia-me'!$B$5-P3161,"")</f>
        <v/>
      </c>
      <c r="V3161" s="25" t="str">
        <f aca="false">IF(O3161&lt;&gt;"Engaging","",IF(U3161&lt;='Leia-me'!$B$6,"Saudável",IF(U3161&lt;='Leia-me'!$B$7,"Esfriando",IF(U3161&lt;='Leia-me'!$B$8,"Última chance","Zumbi"))))</f>
        <v/>
      </c>
      <c r="W3161" s="25" t="n">
        <f aca="false">IF(O3161="Won",1,IF(O3161="Lost",0,""))</f>
        <v>1</v>
      </c>
      <c r="Y3161" s="25" t="str">
        <f aca="false">IF(E3161="","Sim","")</f>
        <v/>
      </c>
    </row>
    <row r="3162" customFormat="false" ht="15" hidden="false" customHeight="false" outlineLevel="0" collapsed="false">
      <c r="A3162" s="25" t="s">
        <v>3423</v>
      </c>
      <c r="B3162" s="25" t="s">
        <v>67</v>
      </c>
      <c r="C3162" s="25" t="s">
        <v>75</v>
      </c>
      <c r="D3162" s="25" t="s">
        <v>77</v>
      </c>
      <c r="E3162" s="25" t="s">
        <v>151</v>
      </c>
      <c r="F3162" s="25" t="s">
        <v>146</v>
      </c>
      <c r="G3162" s="26" t="n">
        <v>587.34</v>
      </c>
      <c r="H3162" s="27" t="n">
        <v>1356</v>
      </c>
      <c r="I3162" s="25" t="s">
        <v>152</v>
      </c>
      <c r="K3162" s="25" t="n">
        <v>2012</v>
      </c>
      <c r="L3162" s="25" t="s">
        <v>170</v>
      </c>
      <c r="M3162" s="25" t="s">
        <v>171</v>
      </c>
      <c r="N3162" s="28" t="n">
        <v>1096</v>
      </c>
      <c r="O3162" s="25" t="s">
        <v>54</v>
      </c>
      <c r="P3162" s="29" t="n">
        <v>42992</v>
      </c>
      <c r="Q3162" s="29" t="n">
        <v>43083</v>
      </c>
      <c r="R3162" s="28" t="n">
        <v>1086</v>
      </c>
      <c r="S3162" s="28" t="n">
        <f aca="false">IF(O3162="Won",R3162,IF(O3162="Lost",0,N3162))</f>
        <v>1086</v>
      </c>
      <c r="T3162" s="30" t="n">
        <f aca="false">IF(AND(P3162&lt;&gt;"",Q3162&lt;&gt;""),Q3162-P3162,"")</f>
        <v>91</v>
      </c>
      <c r="U3162" s="30" t="str">
        <f aca="false">IF(AND(O3162="Engaging",P3162&lt;&gt;""),'Leia-me'!$B$5-P3162,"")</f>
        <v/>
      </c>
      <c r="V3162" s="25" t="str">
        <f aca="false">IF(O3162&lt;&gt;"Engaging","",IF(U3162&lt;='Leia-me'!$B$6,"Saudável",IF(U3162&lt;='Leia-me'!$B$7,"Esfriando",IF(U3162&lt;='Leia-me'!$B$8,"Última chance","Zumbi"))))</f>
        <v/>
      </c>
      <c r="W3162" s="25" t="n">
        <f aca="false">IF(O3162="Won",1,IF(O3162="Lost",0,""))</f>
        <v>1</v>
      </c>
      <c r="Y3162" s="25" t="str">
        <f aca="false">IF(E3162="","Sim","")</f>
        <v/>
      </c>
    </row>
    <row r="3163" customFormat="false" ht="15" hidden="false" customHeight="false" outlineLevel="0" collapsed="false">
      <c r="A3163" s="25" t="s">
        <v>3424</v>
      </c>
      <c r="B3163" s="25" t="s">
        <v>67</v>
      </c>
      <c r="C3163" s="25" t="s">
        <v>75</v>
      </c>
      <c r="D3163" s="25" t="s">
        <v>77</v>
      </c>
      <c r="E3163" s="25" t="s">
        <v>191</v>
      </c>
      <c r="F3163" s="25" t="s">
        <v>192</v>
      </c>
      <c r="G3163" s="26" t="n">
        <v>2714.9</v>
      </c>
      <c r="H3163" s="27" t="n">
        <v>2641</v>
      </c>
      <c r="I3163" s="25" t="s">
        <v>147</v>
      </c>
      <c r="J3163" s="25" t="s">
        <v>193</v>
      </c>
      <c r="K3163" s="25" t="n">
        <v>1998</v>
      </c>
      <c r="L3163" s="25" t="s">
        <v>170</v>
      </c>
      <c r="M3163" s="25" t="s">
        <v>171</v>
      </c>
      <c r="N3163" s="28" t="n">
        <v>1096</v>
      </c>
      <c r="O3163" s="25" t="s">
        <v>55</v>
      </c>
      <c r="P3163" s="29" t="n">
        <v>42997</v>
      </c>
      <c r="Q3163" s="29" t="n">
        <v>43062</v>
      </c>
      <c r="R3163" s="28" t="n">
        <v>0</v>
      </c>
      <c r="S3163" s="28" t="n">
        <f aca="false">IF(O3163="Won",R3163,IF(O3163="Lost",0,N3163))</f>
        <v>0</v>
      </c>
      <c r="T3163" s="30" t="n">
        <f aca="false">IF(AND(P3163&lt;&gt;"",Q3163&lt;&gt;""),Q3163-P3163,"")</f>
        <v>65</v>
      </c>
      <c r="U3163" s="30" t="str">
        <f aca="false">IF(AND(O3163="Engaging",P3163&lt;&gt;""),'Leia-me'!$B$5-P3163,"")</f>
        <v/>
      </c>
      <c r="V3163" s="25" t="str">
        <f aca="false">IF(O3163&lt;&gt;"Engaging","",IF(U3163&lt;='Leia-me'!$B$6,"Saudável",IF(U3163&lt;='Leia-me'!$B$7,"Esfriando",IF(U3163&lt;='Leia-me'!$B$8,"Última chance","Zumbi"))))</f>
        <v/>
      </c>
      <c r="W3163" s="25" t="n">
        <f aca="false">IF(O3163="Won",1,IF(O3163="Lost",0,""))</f>
        <v>0</v>
      </c>
      <c r="Y3163" s="25" t="str">
        <f aca="false">IF(E3163="","Sim","")</f>
        <v/>
      </c>
    </row>
    <row r="3164" customFormat="false" ht="15" hidden="false" customHeight="false" outlineLevel="0" collapsed="false">
      <c r="A3164" s="25" t="s">
        <v>3425</v>
      </c>
      <c r="B3164" s="25" t="s">
        <v>67</v>
      </c>
      <c r="C3164" s="25" t="s">
        <v>75</v>
      </c>
      <c r="D3164" s="25" t="s">
        <v>77</v>
      </c>
      <c r="E3164" s="25" t="s">
        <v>266</v>
      </c>
      <c r="F3164" s="25" t="s">
        <v>267</v>
      </c>
      <c r="G3164" s="26" t="n">
        <v>2041.73</v>
      </c>
      <c r="H3164" s="27" t="n">
        <v>5276</v>
      </c>
      <c r="I3164" s="25" t="s">
        <v>147</v>
      </c>
      <c r="K3164" s="25" t="n">
        <v>1997</v>
      </c>
      <c r="L3164" s="25" t="s">
        <v>170</v>
      </c>
      <c r="M3164" s="25" t="s">
        <v>171</v>
      </c>
      <c r="N3164" s="28" t="n">
        <v>1096</v>
      </c>
      <c r="O3164" s="25" t="s">
        <v>55</v>
      </c>
      <c r="P3164" s="29" t="n">
        <v>42997</v>
      </c>
      <c r="Q3164" s="29" t="n">
        <v>43049</v>
      </c>
      <c r="R3164" s="28" t="n">
        <v>0</v>
      </c>
      <c r="S3164" s="28" t="n">
        <f aca="false">IF(O3164="Won",R3164,IF(O3164="Lost",0,N3164))</f>
        <v>0</v>
      </c>
      <c r="T3164" s="30" t="n">
        <f aca="false">IF(AND(P3164&lt;&gt;"",Q3164&lt;&gt;""),Q3164-P3164,"")</f>
        <v>52</v>
      </c>
      <c r="U3164" s="30" t="str">
        <f aca="false">IF(AND(O3164="Engaging",P3164&lt;&gt;""),'Leia-me'!$B$5-P3164,"")</f>
        <v/>
      </c>
      <c r="V3164" s="25" t="str">
        <f aca="false">IF(O3164&lt;&gt;"Engaging","",IF(U3164&lt;='Leia-me'!$B$6,"Saudável",IF(U3164&lt;='Leia-me'!$B$7,"Esfriando",IF(U3164&lt;='Leia-me'!$B$8,"Última chance","Zumbi"))))</f>
        <v/>
      </c>
      <c r="W3164" s="25" t="n">
        <f aca="false">IF(O3164="Won",1,IF(O3164="Lost",0,""))</f>
        <v>0</v>
      </c>
      <c r="Y3164" s="25" t="str">
        <f aca="false">IF(E3164="","Sim","")</f>
        <v/>
      </c>
    </row>
    <row r="3165" customFormat="false" ht="15" hidden="false" customHeight="false" outlineLevel="0" collapsed="false">
      <c r="A3165" s="25" t="s">
        <v>3426</v>
      </c>
      <c r="B3165" s="25" t="s">
        <v>67</v>
      </c>
      <c r="C3165" s="25" t="s">
        <v>75</v>
      </c>
      <c r="D3165" s="25" t="s">
        <v>77</v>
      </c>
      <c r="E3165" s="25" t="s">
        <v>154</v>
      </c>
      <c r="F3165" s="25" t="s">
        <v>155</v>
      </c>
      <c r="G3165" s="26" t="n">
        <v>86.68</v>
      </c>
      <c r="H3165" s="27" t="n">
        <v>187</v>
      </c>
      <c r="I3165" s="25" t="s">
        <v>147</v>
      </c>
      <c r="J3165" s="25" t="s">
        <v>156</v>
      </c>
      <c r="K3165" s="25" t="n">
        <v>2007</v>
      </c>
      <c r="L3165" s="25" t="s">
        <v>186</v>
      </c>
      <c r="M3165" s="25" t="s">
        <v>171</v>
      </c>
      <c r="N3165" s="28" t="n">
        <v>550</v>
      </c>
      <c r="O3165" s="25" t="s">
        <v>54</v>
      </c>
      <c r="P3165" s="29" t="n">
        <v>42997</v>
      </c>
      <c r="Q3165" s="29" t="n">
        <v>43056</v>
      </c>
      <c r="R3165" s="28" t="n">
        <v>574</v>
      </c>
      <c r="S3165" s="28" t="n">
        <f aca="false">IF(O3165="Won",R3165,IF(O3165="Lost",0,N3165))</f>
        <v>574</v>
      </c>
      <c r="T3165" s="30" t="n">
        <f aca="false">IF(AND(P3165&lt;&gt;"",Q3165&lt;&gt;""),Q3165-P3165,"")</f>
        <v>59</v>
      </c>
      <c r="U3165" s="30" t="str">
        <f aca="false">IF(AND(O3165="Engaging",P3165&lt;&gt;""),'Leia-me'!$B$5-P3165,"")</f>
        <v/>
      </c>
      <c r="V3165" s="25" t="str">
        <f aca="false">IF(O3165&lt;&gt;"Engaging","",IF(U3165&lt;='Leia-me'!$B$6,"Saudável",IF(U3165&lt;='Leia-me'!$B$7,"Esfriando",IF(U3165&lt;='Leia-me'!$B$8,"Última chance","Zumbi"))))</f>
        <v/>
      </c>
      <c r="W3165" s="25" t="n">
        <f aca="false">IF(O3165="Won",1,IF(O3165="Lost",0,""))</f>
        <v>1</v>
      </c>
      <c r="Y3165" s="25" t="str">
        <f aca="false">IF(E3165="","Sim","")</f>
        <v/>
      </c>
    </row>
    <row r="3166" customFormat="false" ht="15" hidden="false" customHeight="false" outlineLevel="0" collapsed="false">
      <c r="A3166" s="25" t="s">
        <v>3427</v>
      </c>
      <c r="B3166" s="25" t="s">
        <v>67</v>
      </c>
      <c r="C3166" s="25" t="s">
        <v>75</v>
      </c>
      <c r="D3166" s="25" t="s">
        <v>77</v>
      </c>
      <c r="E3166" s="25" t="s">
        <v>266</v>
      </c>
      <c r="F3166" s="25" t="s">
        <v>267</v>
      </c>
      <c r="G3166" s="26" t="n">
        <v>2041.73</v>
      </c>
      <c r="H3166" s="27" t="n">
        <v>5276</v>
      </c>
      <c r="I3166" s="25" t="s">
        <v>147</v>
      </c>
      <c r="K3166" s="25" t="n">
        <v>1997</v>
      </c>
      <c r="L3166" s="25" t="s">
        <v>148</v>
      </c>
      <c r="M3166" s="25" t="s">
        <v>149</v>
      </c>
      <c r="N3166" s="28" t="n">
        <v>55</v>
      </c>
      <c r="O3166" s="25" t="s">
        <v>54</v>
      </c>
      <c r="P3166" s="29" t="n">
        <v>42999</v>
      </c>
      <c r="Q3166" s="29" t="n">
        <v>43005</v>
      </c>
      <c r="R3166" s="28" t="n">
        <v>68</v>
      </c>
      <c r="S3166" s="28" t="n">
        <f aca="false">IF(O3166="Won",R3166,IF(O3166="Lost",0,N3166))</f>
        <v>68</v>
      </c>
      <c r="T3166" s="30" t="n">
        <f aca="false">IF(AND(P3166&lt;&gt;"",Q3166&lt;&gt;""),Q3166-P3166,"")</f>
        <v>6</v>
      </c>
      <c r="U3166" s="30" t="str">
        <f aca="false">IF(AND(O3166="Engaging",P3166&lt;&gt;""),'Leia-me'!$B$5-P3166,"")</f>
        <v/>
      </c>
      <c r="V3166" s="25" t="str">
        <f aca="false">IF(O3166&lt;&gt;"Engaging","",IF(U3166&lt;='Leia-me'!$B$6,"Saudável",IF(U3166&lt;='Leia-me'!$B$7,"Esfriando",IF(U3166&lt;='Leia-me'!$B$8,"Última chance","Zumbi"))))</f>
        <v/>
      </c>
      <c r="W3166" s="25" t="n">
        <f aca="false">IF(O3166="Won",1,IF(O3166="Lost",0,""))</f>
        <v>1</v>
      </c>
      <c r="Y3166" s="25" t="str">
        <f aca="false">IF(E3166="","Sim","")</f>
        <v/>
      </c>
    </row>
    <row r="3167" customFormat="false" ht="15" hidden="false" customHeight="false" outlineLevel="0" collapsed="false">
      <c r="A3167" s="25" t="s">
        <v>3428</v>
      </c>
      <c r="B3167" s="25" t="s">
        <v>67</v>
      </c>
      <c r="C3167" s="25" t="s">
        <v>75</v>
      </c>
      <c r="D3167" s="25" t="s">
        <v>77</v>
      </c>
      <c r="E3167" s="25" t="s">
        <v>237</v>
      </c>
      <c r="F3167" s="25" t="s">
        <v>192</v>
      </c>
      <c r="G3167" s="26" t="n">
        <v>4618</v>
      </c>
      <c r="H3167" s="27" t="n">
        <v>10083</v>
      </c>
      <c r="I3167" s="25" t="s">
        <v>147</v>
      </c>
      <c r="K3167" s="25" t="n">
        <v>1982</v>
      </c>
      <c r="L3167" s="25" t="s">
        <v>170</v>
      </c>
      <c r="M3167" s="25" t="s">
        <v>171</v>
      </c>
      <c r="N3167" s="28" t="n">
        <v>1096</v>
      </c>
      <c r="O3167" s="25" t="s">
        <v>55</v>
      </c>
      <c r="P3167" s="29" t="n">
        <v>43003</v>
      </c>
      <c r="Q3167" s="29" t="n">
        <v>43012</v>
      </c>
      <c r="R3167" s="28" t="n">
        <v>0</v>
      </c>
      <c r="S3167" s="28" t="n">
        <f aca="false">IF(O3167="Won",R3167,IF(O3167="Lost",0,N3167))</f>
        <v>0</v>
      </c>
      <c r="T3167" s="30" t="n">
        <f aca="false">IF(AND(P3167&lt;&gt;"",Q3167&lt;&gt;""),Q3167-P3167,"")</f>
        <v>9</v>
      </c>
      <c r="U3167" s="30" t="str">
        <f aca="false">IF(AND(O3167="Engaging",P3167&lt;&gt;""),'Leia-me'!$B$5-P3167,"")</f>
        <v/>
      </c>
      <c r="V3167" s="25" t="str">
        <f aca="false">IF(O3167&lt;&gt;"Engaging","",IF(U3167&lt;='Leia-me'!$B$6,"Saudável",IF(U3167&lt;='Leia-me'!$B$7,"Esfriando",IF(U3167&lt;='Leia-me'!$B$8,"Última chance","Zumbi"))))</f>
        <v/>
      </c>
      <c r="W3167" s="25" t="n">
        <f aca="false">IF(O3167="Won",1,IF(O3167="Lost",0,""))</f>
        <v>0</v>
      </c>
      <c r="Y3167" s="25" t="str">
        <f aca="false">IF(E3167="","Sim","")</f>
        <v/>
      </c>
    </row>
    <row r="3168" customFormat="false" ht="15" hidden="false" customHeight="false" outlineLevel="0" collapsed="false">
      <c r="A3168" s="25" t="s">
        <v>3429</v>
      </c>
      <c r="B3168" s="25" t="s">
        <v>67</v>
      </c>
      <c r="C3168" s="25" t="s">
        <v>75</v>
      </c>
      <c r="D3168" s="25" t="s">
        <v>77</v>
      </c>
      <c r="E3168" s="25" t="s">
        <v>164</v>
      </c>
      <c r="F3168" s="25" t="s">
        <v>165</v>
      </c>
      <c r="G3168" s="26" t="n">
        <v>217.87</v>
      </c>
      <c r="H3168" s="27" t="n">
        <v>551</v>
      </c>
      <c r="I3168" s="25" t="s">
        <v>147</v>
      </c>
      <c r="K3168" s="25" t="n">
        <v>1998</v>
      </c>
      <c r="L3168" s="25" t="s">
        <v>170</v>
      </c>
      <c r="M3168" s="25" t="s">
        <v>171</v>
      </c>
      <c r="N3168" s="28" t="n">
        <v>1096</v>
      </c>
      <c r="O3168" s="25" t="s">
        <v>55</v>
      </c>
      <c r="P3168" s="29" t="n">
        <v>43004</v>
      </c>
      <c r="Q3168" s="29" t="n">
        <v>43011</v>
      </c>
      <c r="R3168" s="28" t="n">
        <v>0</v>
      </c>
      <c r="S3168" s="28" t="n">
        <f aca="false">IF(O3168="Won",R3168,IF(O3168="Lost",0,N3168))</f>
        <v>0</v>
      </c>
      <c r="T3168" s="30" t="n">
        <f aca="false">IF(AND(P3168&lt;&gt;"",Q3168&lt;&gt;""),Q3168-P3168,"")</f>
        <v>7</v>
      </c>
      <c r="U3168" s="30" t="str">
        <f aca="false">IF(AND(O3168="Engaging",P3168&lt;&gt;""),'Leia-me'!$B$5-P3168,"")</f>
        <v/>
      </c>
      <c r="V3168" s="25" t="str">
        <f aca="false">IF(O3168&lt;&gt;"Engaging","",IF(U3168&lt;='Leia-me'!$B$6,"Saudável",IF(U3168&lt;='Leia-me'!$B$7,"Esfriando",IF(U3168&lt;='Leia-me'!$B$8,"Última chance","Zumbi"))))</f>
        <v/>
      </c>
      <c r="W3168" s="25" t="n">
        <f aca="false">IF(O3168="Won",1,IF(O3168="Lost",0,""))</f>
        <v>0</v>
      </c>
      <c r="Y3168" s="25" t="str">
        <f aca="false">IF(E3168="","Sim","")</f>
        <v/>
      </c>
    </row>
    <row r="3169" customFormat="false" ht="15" hidden="false" customHeight="false" outlineLevel="0" collapsed="false">
      <c r="A3169" s="25" t="s">
        <v>3430</v>
      </c>
      <c r="B3169" s="25" t="s">
        <v>67</v>
      </c>
      <c r="C3169" s="25" t="s">
        <v>75</v>
      </c>
      <c r="D3169" s="25" t="s">
        <v>77</v>
      </c>
      <c r="E3169" s="25" t="s">
        <v>210</v>
      </c>
      <c r="F3169" s="25" t="s">
        <v>211</v>
      </c>
      <c r="G3169" s="26" t="n">
        <v>718.62</v>
      </c>
      <c r="H3169" s="27" t="n">
        <v>2448</v>
      </c>
      <c r="I3169" s="25" t="s">
        <v>147</v>
      </c>
      <c r="K3169" s="25" t="n">
        <v>2001</v>
      </c>
      <c r="L3169" s="25" t="s">
        <v>160</v>
      </c>
      <c r="M3169" s="25" t="s">
        <v>149</v>
      </c>
      <c r="N3169" s="28" t="n">
        <v>3393</v>
      </c>
      <c r="O3169" s="25" t="s">
        <v>55</v>
      </c>
      <c r="P3169" s="29" t="n">
        <v>43004</v>
      </c>
      <c r="Q3169" s="29" t="n">
        <v>43015</v>
      </c>
      <c r="R3169" s="28" t="n">
        <v>0</v>
      </c>
      <c r="S3169" s="28" t="n">
        <f aca="false">IF(O3169="Won",R3169,IF(O3169="Lost",0,N3169))</f>
        <v>0</v>
      </c>
      <c r="T3169" s="30" t="n">
        <f aca="false">IF(AND(P3169&lt;&gt;"",Q3169&lt;&gt;""),Q3169-P3169,"")</f>
        <v>11</v>
      </c>
      <c r="U3169" s="30" t="str">
        <f aca="false">IF(AND(O3169="Engaging",P3169&lt;&gt;""),'Leia-me'!$B$5-P3169,"")</f>
        <v/>
      </c>
      <c r="V3169" s="25" t="str">
        <f aca="false">IF(O3169&lt;&gt;"Engaging","",IF(U3169&lt;='Leia-me'!$B$6,"Saudável",IF(U3169&lt;='Leia-me'!$B$7,"Esfriando",IF(U3169&lt;='Leia-me'!$B$8,"Última chance","Zumbi"))))</f>
        <v/>
      </c>
      <c r="W3169" s="25" t="n">
        <f aca="false">IF(O3169="Won",1,IF(O3169="Lost",0,""))</f>
        <v>0</v>
      </c>
      <c r="Y3169" s="25" t="str">
        <f aca="false">IF(E3169="","Sim","")</f>
        <v/>
      </c>
    </row>
    <row r="3170" customFormat="false" ht="15" hidden="false" customHeight="false" outlineLevel="0" collapsed="false">
      <c r="A3170" s="25" t="s">
        <v>3431</v>
      </c>
      <c r="B3170" s="25" t="s">
        <v>67</v>
      </c>
      <c r="C3170" s="25" t="s">
        <v>75</v>
      </c>
      <c r="D3170" s="25" t="s">
        <v>77</v>
      </c>
      <c r="E3170" s="25" t="s">
        <v>245</v>
      </c>
      <c r="F3170" s="25" t="s">
        <v>185</v>
      </c>
      <c r="G3170" s="26" t="n">
        <v>2938.67</v>
      </c>
      <c r="H3170" s="27" t="n">
        <v>8775</v>
      </c>
      <c r="I3170" s="25" t="s">
        <v>246</v>
      </c>
      <c r="K3170" s="25" t="n">
        <v>1987</v>
      </c>
      <c r="L3170" s="25" t="s">
        <v>160</v>
      </c>
      <c r="M3170" s="25" t="s">
        <v>149</v>
      </c>
      <c r="N3170" s="28" t="n">
        <v>3393</v>
      </c>
      <c r="O3170" s="25" t="s">
        <v>55</v>
      </c>
      <c r="P3170" s="29" t="n">
        <v>43004</v>
      </c>
      <c r="Q3170" s="29" t="n">
        <v>43012</v>
      </c>
      <c r="R3170" s="28" t="n">
        <v>0</v>
      </c>
      <c r="S3170" s="28" t="n">
        <f aca="false">IF(O3170="Won",R3170,IF(O3170="Lost",0,N3170))</f>
        <v>0</v>
      </c>
      <c r="T3170" s="30" t="n">
        <f aca="false">IF(AND(P3170&lt;&gt;"",Q3170&lt;&gt;""),Q3170-P3170,"")</f>
        <v>8</v>
      </c>
      <c r="U3170" s="30" t="str">
        <f aca="false">IF(AND(O3170="Engaging",P3170&lt;&gt;""),'Leia-me'!$B$5-P3170,"")</f>
        <v/>
      </c>
      <c r="V3170" s="25" t="str">
        <f aca="false">IF(O3170&lt;&gt;"Engaging","",IF(U3170&lt;='Leia-me'!$B$6,"Saudável",IF(U3170&lt;='Leia-me'!$B$7,"Esfriando",IF(U3170&lt;='Leia-me'!$B$8,"Última chance","Zumbi"))))</f>
        <v/>
      </c>
      <c r="W3170" s="25" t="n">
        <f aca="false">IF(O3170="Won",1,IF(O3170="Lost",0,""))</f>
        <v>0</v>
      </c>
      <c r="Y3170" s="25" t="str">
        <f aca="false">IF(E3170="","Sim","")</f>
        <v/>
      </c>
    </row>
    <row r="3171" customFormat="false" ht="15" hidden="false" customHeight="false" outlineLevel="0" collapsed="false">
      <c r="A3171" s="25" t="s">
        <v>3432</v>
      </c>
      <c r="B3171" s="25" t="s">
        <v>67</v>
      </c>
      <c r="C3171" s="25" t="s">
        <v>75</v>
      </c>
      <c r="D3171" s="25" t="s">
        <v>77</v>
      </c>
      <c r="E3171" s="25" t="s">
        <v>207</v>
      </c>
      <c r="F3171" s="25" t="s">
        <v>168</v>
      </c>
      <c r="G3171" s="26" t="n">
        <v>375.43</v>
      </c>
      <c r="H3171" s="27" t="n">
        <v>1190</v>
      </c>
      <c r="I3171" s="25" t="s">
        <v>147</v>
      </c>
      <c r="K3171" s="25" t="n">
        <v>1985</v>
      </c>
      <c r="L3171" s="25" t="s">
        <v>178</v>
      </c>
      <c r="M3171" s="25" t="s">
        <v>171</v>
      </c>
      <c r="N3171" s="28" t="n">
        <v>5482</v>
      </c>
      <c r="O3171" s="25" t="s">
        <v>54</v>
      </c>
      <c r="P3171" s="29" t="n">
        <v>43004</v>
      </c>
      <c r="Q3171" s="29" t="n">
        <v>43015</v>
      </c>
      <c r="R3171" s="28" t="n">
        <v>5708</v>
      </c>
      <c r="S3171" s="28" t="n">
        <f aca="false">IF(O3171="Won",R3171,IF(O3171="Lost",0,N3171))</f>
        <v>5708</v>
      </c>
      <c r="T3171" s="30" t="n">
        <f aca="false">IF(AND(P3171&lt;&gt;"",Q3171&lt;&gt;""),Q3171-P3171,"")</f>
        <v>11</v>
      </c>
      <c r="U3171" s="30" t="str">
        <f aca="false">IF(AND(O3171="Engaging",P3171&lt;&gt;""),'Leia-me'!$B$5-P3171,"")</f>
        <v/>
      </c>
      <c r="V3171" s="25" t="str">
        <f aca="false">IF(O3171&lt;&gt;"Engaging","",IF(U3171&lt;='Leia-me'!$B$6,"Saudável",IF(U3171&lt;='Leia-me'!$B$7,"Esfriando",IF(U3171&lt;='Leia-me'!$B$8,"Última chance","Zumbi"))))</f>
        <v/>
      </c>
      <c r="W3171" s="25" t="n">
        <f aca="false">IF(O3171="Won",1,IF(O3171="Lost",0,""))</f>
        <v>1</v>
      </c>
      <c r="Y3171" s="25" t="str">
        <f aca="false">IF(E3171="","Sim","")</f>
        <v/>
      </c>
    </row>
    <row r="3172" customFormat="false" ht="15" hidden="false" customHeight="false" outlineLevel="0" collapsed="false">
      <c r="A3172" s="25" t="s">
        <v>3433</v>
      </c>
      <c r="B3172" s="25" t="s">
        <v>67</v>
      </c>
      <c r="C3172" s="25" t="s">
        <v>75</v>
      </c>
      <c r="D3172" s="25" t="s">
        <v>77</v>
      </c>
      <c r="E3172" s="25" t="s">
        <v>237</v>
      </c>
      <c r="F3172" s="25" t="s">
        <v>192</v>
      </c>
      <c r="G3172" s="26" t="n">
        <v>4618</v>
      </c>
      <c r="H3172" s="27" t="n">
        <v>10083</v>
      </c>
      <c r="I3172" s="25" t="s">
        <v>147</v>
      </c>
      <c r="K3172" s="25" t="n">
        <v>1982</v>
      </c>
      <c r="L3172" s="25" t="s">
        <v>170</v>
      </c>
      <c r="M3172" s="25" t="s">
        <v>171</v>
      </c>
      <c r="N3172" s="28" t="n">
        <v>1096</v>
      </c>
      <c r="O3172" s="25" t="s">
        <v>55</v>
      </c>
      <c r="P3172" s="29" t="n">
        <v>43005</v>
      </c>
      <c r="Q3172" s="29" t="n">
        <v>43010</v>
      </c>
      <c r="R3172" s="28" t="n">
        <v>0</v>
      </c>
      <c r="S3172" s="28" t="n">
        <f aca="false">IF(O3172="Won",R3172,IF(O3172="Lost",0,N3172))</f>
        <v>0</v>
      </c>
      <c r="T3172" s="30" t="n">
        <f aca="false">IF(AND(P3172&lt;&gt;"",Q3172&lt;&gt;""),Q3172-P3172,"")</f>
        <v>5</v>
      </c>
      <c r="U3172" s="30" t="str">
        <f aca="false">IF(AND(O3172="Engaging",P3172&lt;&gt;""),'Leia-me'!$B$5-P3172,"")</f>
        <v/>
      </c>
      <c r="V3172" s="25" t="str">
        <f aca="false">IF(O3172&lt;&gt;"Engaging","",IF(U3172&lt;='Leia-me'!$B$6,"Saudável",IF(U3172&lt;='Leia-me'!$B$7,"Esfriando",IF(U3172&lt;='Leia-me'!$B$8,"Última chance","Zumbi"))))</f>
        <v/>
      </c>
      <c r="W3172" s="25" t="n">
        <f aca="false">IF(O3172="Won",1,IF(O3172="Lost",0,""))</f>
        <v>0</v>
      </c>
      <c r="Y3172" s="25" t="str">
        <f aca="false">IF(E3172="","Sim","")</f>
        <v/>
      </c>
    </row>
    <row r="3173" customFormat="false" ht="15" hidden="false" customHeight="false" outlineLevel="0" collapsed="false">
      <c r="A3173" s="25" t="s">
        <v>3434</v>
      </c>
      <c r="B3173" s="25" t="s">
        <v>67</v>
      </c>
      <c r="C3173" s="25" t="s">
        <v>75</v>
      </c>
      <c r="D3173" s="25" t="s">
        <v>77</v>
      </c>
      <c r="E3173" s="25" t="s">
        <v>162</v>
      </c>
      <c r="F3173" s="25" t="s">
        <v>155</v>
      </c>
      <c r="G3173" s="26" t="n">
        <v>5266.09</v>
      </c>
      <c r="H3173" s="27" t="n">
        <v>8595</v>
      </c>
      <c r="I3173" s="25" t="s">
        <v>147</v>
      </c>
      <c r="J3173" s="25" t="s">
        <v>156</v>
      </c>
      <c r="K3173" s="25" t="n">
        <v>1988</v>
      </c>
      <c r="L3173" s="25" t="s">
        <v>178</v>
      </c>
      <c r="M3173" s="25" t="s">
        <v>171</v>
      </c>
      <c r="N3173" s="28" t="n">
        <v>5482</v>
      </c>
      <c r="O3173" s="25" t="s">
        <v>54</v>
      </c>
      <c r="P3173" s="29" t="n">
        <v>43005</v>
      </c>
      <c r="Q3173" s="29" t="n">
        <v>43013</v>
      </c>
      <c r="R3173" s="28" t="n">
        <v>5280</v>
      </c>
      <c r="S3173" s="28" t="n">
        <f aca="false">IF(O3173="Won",R3173,IF(O3173="Lost",0,N3173))</f>
        <v>5280</v>
      </c>
      <c r="T3173" s="30" t="n">
        <f aca="false">IF(AND(P3173&lt;&gt;"",Q3173&lt;&gt;""),Q3173-P3173,"")</f>
        <v>8</v>
      </c>
      <c r="U3173" s="30" t="str">
        <f aca="false">IF(AND(O3173="Engaging",P3173&lt;&gt;""),'Leia-me'!$B$5-P3173,"")</f>
        <v/>
      </c>
      <c r="V3173" s="25" t="str">
        <f aca="false">IF(O3173&lt;&gt;"Engaging","",IF(U3173&lt;='Leia-me'!$B$6,"Saudável",IF(U3173&lt;='Leia-me'!$B$7,"Esfriando",IF(U3173&lt;='Leia-me'!$B$8,"Última chance","Zumbi"))))</f>
        <v/>
      </c>
      <c r="W3173" s="25" t="n">
        <f aca="false">IF(O3173="Won",1,IF(O3173="Lost",0,""))</f>
        <v>1</v>
      </c>
      <c r="Y3173" s="25" t="str">
        <f aca="false">IF(E3173="","Sim","")</f>
        <v/>
      </c>
    </row>
    <row r="3174" customFormat="false" ht="15" hidden="false" customHeight="false" outlineLevel="0" collapsed="false">
      <c r="A3174" s="25" t="s">
        <v>3435</v>
      </c>
      <c r="B3174" s="25" t="s">
        <v>67</v>
      </c>
      <c r="C3174" s="25" t="s">
        <v>75</v>
      </c>
      <c r="D3174" s="25" t="s">
        <v>77</v>
      </c>
      <c r="E3174" s="25" t="s">
        <v>154</v>
      </c>
      <c r="F3174" s="25" t="s">
        <v>155</v>
      </c>
      <c r="G3174" s="26" t="n">
        <v>86.68</v>
      </c>
      <c r="H3174" s="27" t="n">
        <v>187</v>
      </c>
      <c r="I3174" s="25" t="s">
        <v>147</v>
      </c>
      <c r="J3174" s="25" t="s">
        <v>156</v>
      </c>
      <c r="K3174" s="25" t="n">
        <v>2007</v>
      </c>
      <c r="L3174" s="25" t="s">
        <v>170</v>
      </c>
      <c r="M3174" s="25" t="s">
        <v>171</v>
      </c>
      <c r="N3174" s="28" t="n">
        <v>1096</v>
      </c>
      <c r="O3174" s="25" t="s">
        <v>55</v>
      </c>
      <c r="P3174" s="29" t="n">
        <v>43006</v>
      </c>
      <c r="Q3174" s="29" t="n">
        <v>43042</v>
      </c>
      <c r="R3174" s="28" t="n">
        <v>0</v>
      </c>
      <c r="S3174" s="28" t="n">
        <f aca="false">IF(O3174="Won",R3174,IF(O3174="Lost",0,N3174))</f>
        <v>0</v>
      </c>
      <c r="T3174" s="30" t="n">
        <f aca="false">IF(AND(P3174&lt;&gt;"",Q3174&lt;&gt;""),Q3174-P3174,"")</f>
        <v>36</v>
      </c>
      <c r="U3174" s="30" t="str">
        <f aca="false">IF(AND(O3174="Engaging",P3174&lt;&gt;""),'Leia-me'!$B$5-P3174,"")</f>
        <v/>
      </c>
      <c r="V3174" s="25" t="str">
        <f aca="false">IF(O3174&lt;&gt;"Engaging","",IF(U3174&lt;='Leia-me'!$B$6,"Saudável",IF(U3174&lt;='Leia-me'!$B$7,"Esfriando",IF(U3174&lt;='Leia-me'!$B$8,"Última chance","Zumbi"))))</f>
        <v/>
      </c>
      <c r="W3174" s="25" t="n">
        <f aca="false">IF(O3174="Won",1,IF(O3174="Lost",0,""))</f>
        <v>0</v>
      </c>
      <c r="Y3174" s="25" t="str">
        <f aca="false">IF(E3174="","Sim","")</f>
        <v/>
      </c>
    </row>
    <row r="3175" customFormat="false" ht="15" hidden="false" customHeight="false" outlineLevel="0" collapsed="false">
      <c r="A3175" s="25" t="s">
        <v>3436</v>
      </c>
      <c r="B3175" s="25" t="s">
        <v>67</v>
      </c>
      <c r="C3175" s="25" t="s">
        <v>75</v>
      </c>
      <c r="D3175" s="25" t="s">
        <v>77</v>
      </c>
      <c r="E3175" s="25" t="s">
        <v>195</v>
      </c>
      <c r="F3175" s="25" t="s">
        <v>185</v>
      </c>
      <c r="G3175" s="26" t="n">
        <v>8170.38</v>
      </c>
      <c r="H3175" s="27" t="n">
        <v>16499</v>
      </c>
      <c r="I3175" s="25" t="s">
        <v>196</v>
      </c>
      <c r="K3175" s="25" t="n">
        <v>1997</v>
      </c>
      <c r="L3175" s="25" t="s">
        <v>160</v>
      </c>
      <c r="M3175" s="25" t="s">
        <v>149</v>
      </c>
      <c r="N3175" s="28" t="n">
        <v>3393</v>
      </c>
      <c r="O3175" s="25" t="s">
        <v>55</v>
      </c>
      <c r="P3175" s="29" t="n">
        <v>43006</v>
      </c>
      <c r="Q3175" s="29" t="n">
        <v>43011</v>
      </c>
      <c r="R3175" s="28" t="n">
        <v>0</v>
      </c>
      <c r="S3175" s="28" t="n">
        <f aca="false">IF(O3175="Won",R3175,IF(O3175="Lost",0,N3175))</f>
        <v>0</v>
      </c>
      <c r="T3175" s="30" t="n">
        <f aca="false">IF(AND(P3175&lt;&gt;"",Q3175&lt;&gt;""),Q3175-P3175,"")</f>
        <v>5</v>
      </c>
      <c r="U3175" s="30" t="str">
        <f aca="false">IF(AND(O3175="Engaging",P3175&lt;&gt;""),'Leia-me'!$B$5-P3175,"")</f>
        <v/>
      </c>
      <c r="V3175" s="25" t="str">
        <f aca="false">IF(O3175&lt;&gt;"Engaging","",IF(U3175&lt;='Leia-me'!$B$6,"Saudável",IF(U3175&lt;='Leia-me'!$B$7,"Esfriando",IF(U3175&lt;='Leia-me'!$B$8,"Última chance","Zumbi"))))</f>
        <v/>
      </c>
      <c r="W3175" s="25" t="n">
        <f aca="false">IF(O3175="Won",1,IF(O3175="Lost",0,""))</f>
        <v>0</v>
      </c>
      <c r="Y3175" s="25" t="str">
        <f aca="false">IF(E3175="","Sim","")</f>
        <v/>
      </c>
    </row>
    <row r="3176" customFormat="false" ht="15" hidden="false" customHeight="false" outlineLevel="0" collapsed="false">
      <c r="A3176" s="25" t="s">
        <v>3437</v>
      </c>
      <c r="B3176" s="25" t="s">
        <v>67</v>
      </c>
      <c r="C3176" s="25" t="s">
        <v>75</v>
      </c>
      <c r="D3176" s="25" t="s">
        <v>77</v>
      </c>
      <c r="E3176" s="25" t="s">
        <v>145</v>
      </c>
      <c r="F3176" s="25" t="s">
        <v>146</v>
      </c>
      <c r="G3176" s="26" t="n">
        <v>3922.42</v>
      </c>
      <c r="H3176" s="27" t="n">
        <v>6837</v>
      </c>
      <c r="I3176" s="25" t="s">
        <v>147</v>
      </c>
      <c r="K3176" s="25" t="n">
        <v>1992</v>
      </c>
      <c r="L3176" s="25" t="s">
        <v>170</v>
      </c>
      <c r="M3176" s="25" t="s">
        <v>171</v>
      </c>
      <c r="N3176" s="28" t="n">
        <v>1096</v>
      </c>
      <c r="O3176" s="25" t="s">
        <v>54</v>
      </c>
      <c r="P3176" s="29" t="n">
        <v>43006</v>
      </c>
      <c r="Q3176" s="29" t="n">
        <v>43069</v>
      </c>
      <c r="R3176" s="28" t="n">
        <v>1133</v>
      </c>
      <c r="S3176" s="28" t="n">
        <f aca="false">IF(O3176="Won",R3176,IF(O3176="Lost",0,N3176))</f>
        <v>1133</v>
      </c>
      <c r="T3176" s="30" t="n">
        <f aca="false">IF(AND(P3176&lt;&gt;"",Q3176&lt;&gt;""),Q3176-P3176,"")</f>
        <v>63</v>
      </c>
      <c r="U3176" s="30" t="str">
        <f aca="false">IF(AND(O3176="Engaging",P3176&lt;&gt;""),'Leia-me'!$B$5-P3176,"")</f>
        <v/>
      </c>
      <c r="V3176" s="25" t="str">
        <f aca="false">IF(O3176&lt;&gt;"Engaging","",IF(U3176&lt;='Leia-me'!$B$6,"Saudável",IF(U3176&lt;='Leia-me'!$B$7,"Esfriando",IF(U3176&lt;='Leia-me'!$B$8,"Última chance","Zumbi"))))</f>
        <v/>
      </c>
      <c r="W3176" s="25" t="n">
        <f aca="false">IF(O3176="Won",1,IF(O3176="Lost",0,""))</f>
        <v>1</v>
      </c>
      <c r="Y3176" s="25" t="str">
        <f aca="false">IF(E3176="","Sim","")</f>
        <v/>
      </c>
    </row>
    <row r="3177" customFormat="false" ht="15" hidden="false" customHeight="false" outlineLevel="0" collapsed="false">
      <c r="A3177" s="25" t="s">
        <v>3438</v>
      </c>
      <c r="B3177" s="25" t="s">
        <v>67</v>
      </c>
      <c r="C3177" s="25" t="s">
        <v>75</v>
      </c>
      <c r="D3177" s="25" t="s">
        <v>77</v>
      </c>
      <c r="E3177" s="25" t="s">
        <v>251</v>
      </c>
      <c r="F3177" s="25" t="s">
        <v>211</v>
      </c>
      <c r="G3177" s="26" t="n">
        <v>332.43</v>
      </c>
      <c r="H3177" s="27" t="n">
        <v>799</v>
      </c>
      <c r="I3177" s="25" t="s">
        <v>147</v>
      </c>
      <c r="K3177" s="25" t="n">
        <v>1995</v>
      </c>
      <c r="L3177" s="25" t="s">
        <v>160</v>
      </c>
      <c r="M3177" s="25" t="s">
        <v>149</v>
      </c>
      <c r="N3177" s="28" t="n">
        <v>3393</v>
      </c>
      <c r="O3177" s="25" t="s">
        <v>54</v>
      </c>
      <c r="P3177" s="29" t="n">
        <v>43007</v>
      </c>
      <c r="Q3177" s="29" t="n">
        <v>43013</v>
      </c>
      <c r="R3177" s="28" t="n">
        <v>3957</v>
      </c>
      <c r="S3177" s="28" t="n">
        <f aca="false">IF(O3177="Won",R3177,IF(O3177="Lost",0,N3177))</f>
        <v>3957</v>
      </c>
      <c r="T3177" s="30" t="n">
        <f aca="false">IF(AND(P3177&lt;&gt;"",Q3177&lt;&gt;""),Q3177-P3177,"")</f>
        <v>6</v>
      </c>
      <c r="U3177" s="30" t="str">
        <f aca="false">IF(AND(O3177="Engaging",P3177&lt;&gt;""),'Leia-me'!$B$5-P3177,"")</f>
        <v/>
      </c>
      <c r="V3177" s="25" t="str">
        <f aca="false">IF(O3177&lt;&gt;"Engaging","",IF(U3177&lt;='Leia-me'!$B$6,"Saudável",IF(U3177&lt;='Leia-me'!$B$7,"Esfriando",IF(U3177&lt;='Leia-me'!$B$8,"Última chance","Zumbi"))))</f>
        <v/>
      </c>
      <c r="W3177" s="25" t="n">
        <f aca="false">IF(O3177="Won",1,IF(O3177="Lost",0,""))</f>
        <v>1</v>
      </c>
      <c r="Y3177" s="25" t="str">
        <f aca="false">IF(E3177="","Sim","")</f>
        <v/>
      </c>
    </row>
    <row r="3178" customFormat="false" ht="15" hidden="false" customHeight="false" outlineLevel="0" collapsed="false">
      <c r="A3178" s="25" t="s">
        <v>3439</v>
      </c>
      <c r="B3178" s="25" t="s">
        <v>67</v>
      </c>
      <c r="C3178" s="25" t="s">
        <v>75</v>
      </c>
      <c r="D3178" s="25" t="s">
        <v>77</v>
      </c>
      <c r="E3178" s="25" t="s">
        <v>266</v>
      </c>
      <c r="F3178" s="25" t="s">
        <v>267</v>
      </c>
      <c r="G3178" s="26" t="n">
        <v>2041.73</v>
      </c>
      <c r="H3178" s="27" t="n">
        <v>5276</v>
      </c>
      <c r="I3178" s="25" t="s">
        <v>147</v>
      </c>
      <c r="K3178" s="25" t="n">
        <v>1997</v>
      </c>
      <c r="L3178" s="25" t="s">
        <v>1834</v>
      </c>
      <c r="M3178" s="25" t="s">
        <v>171</v>
      </c>
      <c r="N3178" s="28" t="n">
        <v>4821</v>
      </c>
      <c r="O3178" s="25" t="s">
        <v>54</v>
      </c>
      <c r="P3178" s="29" t="n">
        <v>43008</v>
      </c>
      <c r="Q3178" s="29" t="n">
        <v>43017</v>
      </c>
      <c r="R3178" s="28" t="n">
        <v>5007</v>
      </c>
      <c r="S3178" s="28" t="n">
        <f aca="false">IF(O3178="Won",R3178,IF(O3178="Lost",0,N3178))</f>
        <v>5007</v>
      </c>
      <c r="T3178" s="30" t="n">
        <f aca="false">IF(AND(P3178&lt;&gt;"",Q3178&lt;&gt;""),Q3178-P3178,"")</f>
        <v>9</v>
      </c>
      <c r="U3178" s="30" t="str">
        <f aca="false">IF(AND(O3178="Engaging",P3178&lt;&gt;""),'Leia-me'!$B$5-P3178,"")</f>
        <v/>
      </c>
      <c r="V3178" s="25" t="str">
        <f aca="false">IF(O3178&lt;&gt;"Engaging","",IF(U3178&lt;='Leia-me'!$B$6,"Saudável",IF(U3178&lt;='Leia-me'!$B$7,"Esfriando",IF(U3178&lt;='Leia-me'!$B$8,"Última chance","Zumbi"))))</f>
        <v/>
      </c>
      <c r="W3178" s="25" t="n">
        <f aca="false">IF(O3178="Won",1,IF(O3178="Lost",0,""))</f>
        <v>1</v>
      </c>
      <c r="X3178" s="25" t="s">
        <v>1835</v>
      </c>
      <c r="Y3178" s="25" t="str">
        <f aca="false">IF(E3178="","Sim","")</f>
        <v/>
      </c>
    </row>
    <row r="3179" customFormat="false" ht="15" hidden="false" customHeight="false" outlineLevel="0" collapsed="false">
      <c r="A3179" s="25" t="s">
        <v>3440</v>
      </c>
      <c r="B3179" s="25" t="s">
        <v>67</v>
      </c>
      <c r="C3179" s="25" t="s">
        <v>75</v>
      </c>
      <c r="D3179" s="25" t="s">
        <v>77</v>
      </c>
      <c r="E3179" s="25" t="s">
        <v>158</v>
      </c>
      <c r="F3179" s="25" t="s">
        <v>159</v>
      </c>
      <c r="G3179" s="26" t="n">
        <v>291.27</v>
      </c>
      <c r="H3179" s="27" t="n">
        <v>586</v>
      </c>
      <c r="I3179" s="25" t="s">
        <v>147</v>
      </c>
      <c r="K3179" s="25" t="n">
        <v>1997</v>
      </c>
      <c r="L3179" s="25" t="s">
        <v>186</v>
      </c>
      <c r="M3179" s="25" t="s">
        <v>171</v>
      </c>
      <c r="N3179" s="28" t="n">
        <v>550</v>
      </c>
      <c r="O3179" s="25" t="s">
        <v>55</v>
      </c>
      <c r="P3179" s="29" t="n">
        <v>43009</v>
      </c>
      <c r="Q3179" s="29" t="n">
        <v>43020</v>
      </c>
      <c r="R3179" s="28" t="n">
        <v>0</v>
      </c>
      <c r="S3179" s="28" t="n">
        <f aca="false">IF(O3179="Won",R3179,IF(O3179="Lost",0,N3179))</f>
        <v>0</v>
      </c>
      <c r="T3179" s="30" t="n">
        <f aca="false">IF(AND(P3179&lt;&gt;"",Q3179&lt;&gt;""),Q3179-P3179,"")</f>
        <v>11</v>
      </c>
      <c r="U3179" s="30" t="str">
        <f aca="false">IF(AND(O3179="Engaging",P3179&lt;&gt;""),'Leia-me'!$B$5-P3179,"")</f>
        <v/>
      </c>
      <c r="V3179" s="25" t="str">
        <f aca="false">IF(O3179&lt;&gt;"Engaging","",IF(U3179&lt;='Leia-me'!$B$6,"Saudável",IF(U3179&lt;='Leia-me'!$B$7,"Esfriando",IF(U3179&lt;='Leia-me'!$B$8,"Última chance","Zumbi"))))</f>
        <v/>
      </c>
      <c r="W3179" s="25" t="n">
        <f aca="false">IF(O3179="Won",1,IF(O3179="Lost",0,""))</f>
        <v>0</v>
      </c>
      <c r="Y3179" s="25" t="str">
        <f aca="false">IF(E3179="","Sim","")</f>
        <v/>
      </c>
    </row>
    <row r="3180" customFormat="false" ht="15" hidden="false" customHeight="false" outlineLevel="0" collapsed="false">
      <c r="A3180" s="25" t="s">
        <v>3441</v>
      </c>
      <c r="B3180" s="25" t="s">
        <v>67</v>
      </c>
      <c r="C3180" s="25" t="s">
        <v>75</v>
      </c>
      <c r="D3180" s="25" t="s">
        <v>77</v>
      </c>
      <c r="E3180" s="25" t="s">
        <v>218</v>
      </c>
      <c r="F3180" s="25" t="s">
        <v>146</v>
      </c>
      <c r="G3180" s="26" t="n">
        <v>4.54</v>
      </c>
      <c r="H3180" s="27" t="n">
        <v>9</v>
      </c>
      <c r="I3180" s="25" t="s">
        <v>147</v>
      </c>
      <c r="K3180" s="25" t="n">
        <v>2017</v>
      </c>
      <c r="L3180" s="25" t="s">
        <v>1834</v>
      </c>
      <c r="M3180" s="25" t="s">
        <v>171</v>
      </c>
      <c r="N3180" s="28" t="n">
        <v>4821</v>
      </c>
      <c r="O3180" s="25" t="s">
        <v>54</v>
      </c>
      <c r="P3180" s="29" t="n">
        <v>43009</v>
      </c>
      <c r="Q3180" s="29" t="n">
        <v>43084</v>
      </c>
      <c r="R3180" s="28" t="n">
        <v>4578</v>
      </c>
      <c r="S3180" s="28" t="n">
        <f aca="false">IF(O3180="Won",R3180,IF(O3180="Lost",0,N3180))</f>
        <v>4578</v>
      </c>
      <c r="T3180" s="30" t="n">
        <f aca="false">IF(AND(P3180&lt;&gt;"",Q3180&lt;&gt;""),Q3180-P3180,"")</f>
        <v>75</v>
      </c>
      <c r="U3180" s="30" t="str">
        <f aca="false">IF(AND(O3180="Engaging",P3180&lt;&gt;""),'Leia-me'!$B$5-P3180,"")</f>
        <v/>
      </c>
      <c r="V3180" s="25" t="str">
        <f aca="false">IF(O3180&lt;&gt;"Engaging","",IF(U3180&lt;='Leia-me'!$B$6,"Saudável",IF(U3180&lt;='Leia-me'!$B$7,"Esfriando",IF(U3180&lt;='Leia-me'!$B$8,"Última chance","Zumbi"))))</f>
        <v/>
      </c>
      <c r="W3180" s="25" t="n">
        <f aca="false">IF(O3180="Won",1,IF(O3180="Lost",0,""))</f>
        <v>1</v>
      </c>
      <c r="X3180" s="25" t="s">
        <v>1835</v>
      </c>
      <c r="Y3180" s="25" t="str">
        <f aca="false">IF(E3180="","Sim","")</f>
        <v/>
      </c>
    </row>
    <row r="3181" customFormat="false" ht="15" hidden="false" customHeight="false" outlineLevel="0" collapsed="false">
      <c r="A3181" s="25" t="s">
        <v>3442</v>
      </c>
      <c r="B3181" s="25" t="s">
        <v>67</v>
      </c>
      <c r="C3181" s="25" t="s">
        <v>75</v>
      </c>
      <c r="D3181" s="25" t="s">
        <v>77</v>
      </c>
      <c r="E3181" s="25" t="s">
        <v>145</v>
      </c>
      <c r="F3181" s="25" t="s">
        <v>146</v>
      </c>
      <c r="G3181" s="26" t="n">
        <v>3922.42</v>
      </c>
      <c r="H3181" s="27" t="n">
        <v>6837</v>
      </c>
      <c r="I3181" s="25" t="s">
        <v>147</v>
      </c>
      <c r="K3181" s="25" t="n">
        <v>1992</v>
      </c>
      <c r="L3181" s="25" t="s">
        <v>170</v>
      </c>
      <c r="M3181" s="25" t="s">
        <v>171</v>
      </c>
      <c r="N3181" s="28" t="n">
        <v>1096</v>
      </c>
      <c r="O3181" s="25" t="s">
        <v>55</v>
      </c>
      <c r="P3181" s="29" t="n">
        <v>43010</v>
      </c>
      <c r="Q3181" s="29" t="n">
        <v>43012</v>
      </c>
      <c r="R3181" s="28" t="n">
        <v>0</v>
      </c>
      <c r="S3181" s="28" t="n">
        <f aca="false">IF(O3181="Won",R3181,IF(O3181="Lost",0,N3181))</f>
        <v>0</v>
      </c>
      <c r="T3181" s="30" t="n">
        <f aca="false">IF(AND(P3181&lt;&gt;"",Q3181&lt;&gt;""),Q3181-P3181,"")</f>
        <v>2</v>
      </c>
      <c r="U3181" s="30" t="str">
        <f aca="false">IF(AND(O3181="Engaging",P3181&lt;&gt;""),'Leia-me'!$B$5-P3181,"")</f>
        <v/>
      </c>
      <c r="V3181" s="25" t="str">
        <f aca="false">IF(O3181&lt;&gt;"Engaging","",IF(U3181&lt;='Leia-me'!$B$6,"Saudável",IF(U3181&lt;='Leia-me'!$B$7,"Esfriando",IF(U3181&lt;='Leia-me'!$B$8,"Última chance","Zumbi"))))</f>
        <v/>
      </c>
      <c r="W3181" s="25" t="n">
        <f aca="false">IF(O3181="Won",1,IF(O3181="Lost",0,""))</f>
        <v>0</v>
      </c>
      <c r="Y3181" s="25" t="str">
        <f aca="false">IF(E3181="","Sim","")</f>
        <v/>
      </c>
    </row>
    <row r="3182" customFormat="false" ht="15" hidden="false" customHeight="false" outlineLevel="0" collapsed="false">
      <c r="A3182" s="25" t="s">
        <v>3443</v>
      </c>
      <c r="B3182" s="25" t="s">
        <v>67</v>
      </c>
      <c r="C3182" s="25" t="s">
        <v>75</v>
      </c>
      <c r="D3182" s="25" t="s">
        <v>77</v>
      </c>
      <c r="E3182" s="25" t="s">
        <v>210</v>
      </c>
      <c r="F3182" s="25" t="s">
        <v>211</v>
      </c>
      <c r="G3182" s="26" t="n">
        <v>718.62</v>
      </c>
      <c r="H3182" s="27" t="n">
        <v>2448</v>
      </c>
      <c r="I3182" s="25" t="s">
        <v>147</v>
      </c>
      <c r="K3182" s="25" t="n">
        <v>2001</v>
      </c>
      <c r="L3182" s="25" t="s">
        <v>148</v>
      </c>
      <c r="M3182" s="25" t="s">
        <v>149</v>
      </c>
      <c r="N3182" s="28" t="n">
        <v>55</v>
      </c>
      <c r="O3182" s="25" t="s">
        <v>54</v>
      </c>
      <c r="P3182" s="29" t="n">
        <v>43010</v>
      </c>
      <c r="Q3182" s="29" t="n">
        <v>43017</v>
      </c>
      <c r="R3182" s="28" t="n">
        <v>56</v>
      </c>
      <c r="S3182" s="28" t="n">
        <f aca="false">IF(O3182="Won",R3182,IF(O3182="Lost",0,N3182))</f>
        <v>56</v>
      </c>
      <c r="T3182" s="30" t="n">
        <f aca="false">IF(AND(P3182&lt;&gt;"",Q3182&lt;&gt;""),Q3182-P3182,"")</f>
        <v>7</v>
      </c>
      <c r="U3182" s="30" t="str">
        <f aca="false">IF(AND(O3182="Engaging",P3182&lt;&gt;""),'Leia-me'!$B$5-P3182,"")</f>
        <v/>
      </c>
      <c r="V3182" s="25" t="str">
        <f aca="false">IF(O3182&lt;&gt;"Engaging","",IF(U3182&lt;='Leia-me'!$B$6,"Saudável",IF(U3182&lt;='Leia-me'!$B$7,"Esfriando",IF(U3182&lt;='Leia-me'!$B$8,"Última chance","Zumbi"))))</f>
        <v/>
      </c>
      <c r="W3182" s="25" t="n">
        <f aca="false">IF(O3182="Won",1,IF(O3182="Lost",0,""))</f>
        <v>1</v>
      </c>
      <c r="Y3182" s="25" t="str">
        <f aca="false">IF(E3182="","Sim","")</f>
        <v/>
      </c>
    </row>
    <row r="3183" customFormat="false" ht="15" hidden="false" customHeight="false" outlineLevel="0" collapsed="false">
      <c r="A3183" s="25" t="s">
        <v>3444</v>
      </c>
      <c r="B3183" s="25" t="s">
        <v>67</v>
      </c>
      <c r="C3183" s="25" t="s">
        <v>75</v>
      </c>
      <c r="D3183" s="25" t="s">
        <v>77</v>
      </c>
      <c r="E3183" s="25" t="s">
        <v>245</v>
      </c>
      <c r="F3183" s="25" t="s">
        <v>185</v>
      </c>
      <c r="G3183" s="26" t="n">
        <v>2938.67</v>
      </c>
      <c r="H3183" s="27" t="n">
        <v>8775</v>
      </c>
      <c r="I3183" s="25" t="s">
        <v>246</v>
      </c>
      <c r="K3183" s="25" t="n">
        <v>1987</v>
      </c>
      <c r="L3183" s="25" t="s">
        <v>1834</v>
      </c>
      <c r="M3183" s="25" t="s">
        <v>171</v>
      </c>
      <c r="N3183" s="28" t="n">
        <v>4821</v>
      </c>
      <c r="O3183" s="25" t="s">
        <v>55</v>
      </c>
      <c r="P3183" s="29" t="n">
        <v>43011</v>
      </c>
      <c r="Q3183" s="29" t="n">
        <v>43063</v>
      </c>
      <c r="R3183" s="28" t="n">
        <v>0</v>
      </c>
      <c r="S3183" s="28" t="n">
        <f aca="false">IF(O3183="Won",R3183,IF(O3183="Lost",0,N3183))</f>
        <v>0</v>
      </c>
      <c r="T3183" s="30" t="n">
        <f aca="false">IF(AND(P3183&lt;&gt;"",Q3183&lt;&gt;""),Q3183-P3183,"")</f>
        <v>52</v>
      </c>
      <c r="U3183" s="30" t="str">
        <f aca="false">IF(AND(O3183="Engaging",P3183&lt;&gt;""),'Leia-me'!$B$5-P3183,"")</f>
        <v/>
      </c>
      <c r="V3183" s="25" t="str">
        <f aca="false">IF(O3183&lt;&gt;"Engaging","",IF(U3183&lt;='Leia-me'!$B$6,"Saudável",IF(U3183&lt;='Leia-me'!$B$7,"Esfriando",IF(U3183&lt;='Leia-me'!$B$8,"Última chance","Zumbi"))))</f>
        <v/>
      </c>
      <c r="W3183" s="25" t="n">
        <f aca="false">IF(O3183="Won",1,IF(O3183="Lost",0,""))</f>
        <v>0</v>
      </c>
      <c r="X3183" s="25" t="s">
        <v>1835</v>
      </c>
      <c r="Y3183" s="25" t="str">
        <f aca="false">IF(E3183="","Sim","")</f>
        <v/>
      </c>
    </row>
    <row r="3184" customFormat="false" ht="15" hidden="false" customHeight="false" outlineLevel="0" collapsed="false">
      <c r="A3184" s="25" t="s">
        <v>3445</v>
      </c>
      <c r="B3184" s="25" t="s">
        <v>67</v>
      </c>
      <c r="C3184" s="25" t="s">
        <v>75</v>
      </c>
      <c r="D3184" s="25" t="s">
        <v>77</v>
      </c>
      <c r="E3184" s="25" t="s">
        <v>266</v>
      </c>
      <c r="F3184" s="25" t="s">
        <v>267</v>
      </c>
      <c r="G3184" s="26" t="n">
        <v>2041.73</v>
      </c>
      <c r="H3184" s="27" t="n">
        <v>5276</v>
      </c>
      <c r="I3184" s="25" t="s">
        <v>147</v>
      </c>
      <c r="K3184" s="25" t="n">
        <v>1997</v>
      </c>
      <c r="L3184" s="25" t="s">
        <v>186</v>
      </c>
      <c r="M3184" s="25" t="s">
        <v>171</v>
      </c>
      <c r="N3184" s="28" t="n">
        <v>550</v>
      </c>
      <c r="O3184" s="25" t="s">
        <v>54</v>
      </c>
      <c r="P3184" s="29" t="n">
        <v>43013</v>
      </c>
      <c r="Q3184" s="29" t="n">
        <v>43093</v>
      </c>
      <c r="R3184" s="28" t="n">
        <v>550</v>
      </c>
      <c r="S3184" s="28" t="n">
        <f aca="false">IF(O3184="Won",R3184,IF(O3184="Lost",0,N3184))</f>
        <v>550</v>
      </c>
      <c r="T3184" s="30" t="n">
        <f aca="false">IF(AND(P3184&lt;&gt;"",Q3184&lt;&gt;""),Q3184-P3184,"")</f>
        <v>80</v>
      </c>
      <c r="U3184" s="30" t="str">
        <f aca="false">IF(AND(O3184="Engaging",P3184&lt;&gt;""),'Leia-me'!$B$5-P3184,"")</f>
        <v/>
      </c>
      <c r="V3184" s="25" t="str">
        <f aca="false">IF(O3184&lt;&gt;"Engaging","",IF(U3184&lt;='Leia-me'!$B$6,"Saudável",IF(U3184&lt;='Leia-me'!$B$7,"Esfriando",IF(U3184&lt;='Leia-me'!$B$8,"Última chance","Zumbi"))))</f>
        <v/>
      </c>
      <c r="W3184" s="25" t="n">
        <f aca="false">IF(O3184="Won",1,IF(O3184="Lost",0,""))</f>
        <v>1</v>
      </c>
      <c r="Y3184" s="25" t="str">
        <f aca="false">IF(E3184="","Sim","")</f>
        <v/>
      </c>
    </row>
    <row r="3185" customFormat="false" ht="15" hidden="false" customHeight="false" outlineLevel="0" collapsed="false">
      <c r="A3185" s="25" t="s">
        <v>3446</v>
      </c>
      <c r="B3185" s="25" t="s">
        <v>67</v>
      </c>
      <c r="C3185" s="25" t="s">
        <v>75</v>
      </c>
      <c r="D3185" s="25" t="s">
        <v>77</v>
      </c>
      <c r="E3185" s="25" t="s">
        <v>215</v>
      </c>
      <c r="F3185" s="25" t="s">
        <v>177</v>
      </c>
      <c r="G3185" s="26" t="n">
        <v>1102.43</v>
      </c>
      <c r="H3185" s="27" t="n">
        <v>1759</v>
      </c>
      <c r="I3185" s="25" t="s">
        <v>147</v>
      </c>
      <c r="K3185" s="25" t="n">
        <v>2006</v>
      </c>
      <c r="L3185" s="25" t="s">
        <v>170</v>
      </c>
      <c r="M3185" s="25" t="s">
        <v>171</v>
      </c>
      <c r="N3185" s="28" t="n">
        <v>1096</v>
      </c>
      <c r="O3185" s="25" t="s">
        <v>55</v>
      </c>
      <c r="P3185" s="29" t="n">
        <v>43015</v>
      </c>
      <c r="Q3185" s="29" t="n">
        <v>43023</v>
      </c>
      <c r="R3185" s="28" t="n">
        <v>0</v>
      </c>
      <c r="S3185" s="28" t="n">
        <f aca="false">IF(O3185="Won",R3185,IF(O3185="Lost",0,N3185))</f>
        <v>0</v>
      </c>
      <c r="T3185" s="30" t="n">
        <f aca="false">IF(AND(P3185&lt;&gt;"",Q3185&lt;&gt;""),Q3185-P3185,"")</f>
        <v>8</v>
      </c>
      <c r="U3185" s="30" t="str">
        <f aca="false">IF(AND(O3185="Engaging",P3185&lt;&gt;""),'Leia-me'!$B$5-P3185,"")</f>
        <v/>
      </c>
      <c r="V3185" s="25" t="str">
        <f aca="false">IF(O3185&lt;&gt;"Engaging","",IF(U3185&lt;='Leia-me'!$B$6,"Saudável",IF(U3185&lt;='Leia-me'!$B$7,"Esfriando",IF(U3185&lt;='Leia-me'!$B$8,"Última chance","Zumbi"))))</f>
        <v/>
      </c>
      <c r="W3185" s="25" t="n">
        <f aca="false">IF(O3185="Won",1,IF(O3185="Lost",0,""))</f>
        <v>0</v>
      </c>
      <c r="Y3185" s="25" t="str">
        <f aca="false">IF(E3185="","Sim","")</f>
        <v/>
      </c>
    </row>
    <row r="3186" customFormat="false" ht="15" hidden="false" customHeight="false" outlineLevel="0" collapsed="false">
      <c r="A3186" s="25" t="s">
        <v>3447</v>
      </c>
      <c r="B3186" s="25" t="s">
        <v>67</v>
      </c>
      <c r="C3186" s="25" t="s">
        <v>75</v>
      </c>
      <c r="D3186" s="25" t="s">
        <v>77</v>
      </c>
      <c r="E3186" s="25" t="s">
        <v>225</v>
      </c>
      <c r="F3186" s="25" t="s">
        <v>211</v>
      </c>
      <c r="G3186" s="26" t="n">
        <v>1376.8</v>
      </c>
      <c r="H3186" s="27" t="n">
        <v>1165</v>
      </c>
      <c r="I3186" s="25" t="s">
        <v>226</v>
      </c>
      <c r="K3186" s="25" t="n">
        <v>1988</v>
      </c>
      <c r="L3186" s="25" t="s">
        <v>186</v>
      </c>
      <c r="M3186" s="25" t="s">
        <v>171</v>
      </c>
      <c r="N3186" s="28" t="n">
        <v>550</v>
      </c>
      <c r="O3186" s="25" t="s">
        <v>54</v>
      </c>
      <c r="P3186" s="29" t="n">
        <v>43015</v>
      </c>
      <c r="Q3186" s="29" t="n">
        <v>43016</v>
      </c>
      <c r="R3186" s="28" t="n">
        <v>661</v>
      </c>
      <c r="S3186" s="28" t="n">
        <f aca="false">IF(O3186="Won",R3186,IF(O3186="Lost",0,N3186))</f>
        <v>661</v>
      </c>
      <c r="T3186" s="30" t="n">
        <f aca="false">IF(AND(P3186&lt;&gt;"",Q3186&lt;&gt;""),Q3186-P3186,"")</f>
        <v>1</v>
      </c>
      <c r="U3186" s="30" t="str">
        <f aca="false">IF(AND(O3186="Engaging",P3186&lt;&gt;""),'Leia-me'!$B$5-P3186,"")</f>
        <v/>
      </c>
      <c r="V3186" s="25" t="str">
        <f aca="false">IF(O3186&lt;&gt;"Engaging","",IF(U3186&lt;='Leia-me'!$B$6,"Saudável",IF(U3186&lt;='Leia-me'!$B$7,"Esfriando",IF(U3186&lt;='Leia-me'!$B$8,"Última chance","Zumbi"))))</f>
        <v/>
      </c>
      <c r="W3186" s="25" t="n">
        <f aca="false">IF(O3186="Won",1,IF(O3186="Lost",0,""))</f>
        <v>1</v>
      </c>
      <c r="Y3186" s="25" t="str">
        <f aca="false">IF(E3186="","Sim","")</f>
        <v/>
      </c>
    </row>
    <row r="3187" customFormat="false" ht="15" hidden="false" customHeight="false" outlineLevel="0" collapsed="false">
      <c r="A3187" s="25" t="s">
        <v>3448</v>
      </c>
      <c r="B3187" s="25" t="s">
        <v>67</v>
      </c>
      <c r="C3187" s="25" t="s">
        <v>75</v>
      </c>
      <c r="D3187" s="25" t="s">
        <v>77</v>
      </c>
      <c r="E3187" s="25" t="s">
        <v>248</v>
      </c>
      <c r="F3187" s="25" t="s">
        <v>211</v>
      </c>
      <c r="G3187" s="26" t="n">
        <v>894.33</v>
      </c>
      <c r="H3187" s="27" t="n">
        <v>1635</v>
      </c>
      <c r="I3187" s="25" t="s">
        <v>249</v>
      </c>
      <c r="K3187" s="25" t="n">
        <v>2007</v>
      </c>
      <c r="L3187" s="25" t="s">
        <v>170</v>
      </c>
      <c r="M3187" s="25" t="s">
        <v>171</v>
      </c>
      <c r="N3187" s="28" t="n">
        <v>1096</v>
      </c>
      <c r="O3187" s="25" t="s">
        <v>54</v>
      </c>
      <c r="P3187" s="29" t="n">
        <v>43015</v>
      </c>
      <c r="Q3187" s="29" t="n">
        <v>43022</v>
      </c>
      <c r="R3187" s="28" t="n">
        <v>1240</v>
      </c>
      <c r="S3187" s="28" t="n">
        <f aca="false">IF(O3187="Won",R3187,IF(O3187="Lost",0,N3187))</f>
        <v>1240</v>
      </c>
      <c r="T3187" s="30" t="n">
        <f aca="false">IF(AND(P3187&lt;&gt;"",Q3187&lt;&gt;""),Q3187-P3187,"")</f>
        <v>7</v>
      </c>
      <c r="U3187" s="30" t="str">
        <f aca="false">IF(AND(O3187="Engaging",P3187&lt;&gt;""),'Leia-me'!$B$5-P3187,"")</f>
        <v/>
      </c>
      <c r="V3187" s="25" t="str">
        <f aca="false">IF(O3187&lt;&gt;"Engaging","",IF(U3187&lt;='Leia-me'!$B$6,"Saudável",IF(U3187&lt;='Leia-me'!$B$7,"Esfriando",IF(U3187&lt;='Leia-me'!$B$8,"Última chance","Zumbi"))))</f>
        <v/>
      </c>
      <c r="W3187" s="25" t="n">
        <f aca="false">IF(O3187="Won",1,IF(O3187="Lost",0,""))</f>
        <v>1</v>
      </c>
      <c r="Y3187" s="25" t="str">
        <f aca="false">IF(E3187="","Sim","")</f>
        <v/>
      </c>
    </row>
    <row r="3188" customFormat="false" ht="15" hidden="false" customHeight="false" outlineLevel="0" collapsed="false">
      <c r="A3188" s="25" t="s">
        <v>3449</v>
      </c>
      <c r="B3188" s="25" t="s">
        <v>67</v>
      </c>
      <c r="C3188" s="25" t="s">
        <v>75</v>
      </c>
      <c r="D3188" s="25" t="s">
        <v>77</v>
      </c>
      <c r="E3188" s="25" t="s">
        <v>180</v>
      </c>
      <c r="F3188" s="25" t="s">
        <v>146</v>
      </c>
      <c r="G3188" s="26" t="n">
        <v>3178.24</v>
      </c>
      <c r="H3188" s="27" t="n">
        <v>4540</v>
      </c>
      <c r="I3188" s="25" t="s">
        <v>147</v>
      </c>
      <c r="K3188" s="25" t="n">
        <v>2002</v>
      </c>
      <c r="L3188" s="25" t="s">
        <v>160</v>
      </c>
      <c r="M3188" s="25" t="s">
        <v>149</v>
      </c>
      <c r="N3188" s="28" t="n">
        <v>3393</v>
      </c>
      <c r="O3188" s="25" t="s">
        <v>54</v>
      </c>
      <c r="P3188" s="29" t="n">
        <v>43015</v>
      </c>
      <c r="Q3188" s="29" t="n">
        <v>43089</v>
      </c>
      <c r="R3188" s="28" t="n">
        <v>2763</v>
      </c>
      <c r="S3188" s="28" t="n">
        <f aca="false">IF(O3188="Won",R3188,IF(O3188="Lost",0,N3188))</f>
        <v>2763</v>
      </c>
      <c r="T3188" s="30" t="n">
        <f aca="false">IF(AND(P3188&lt;&gt;"",Q3188&lt;&gt;""),Q3188-P3188,"")</f>
        <v>74</v>
      </c>
      <c r="U3188" s="30" t="str">
        <f aca="false">IF(AND(O3188="Engaging",P3188&lt;&gt;""),'Leia-me'!$B$5-P3188,"")</f>
        <v/>
      </c>
      <c r="V3188" s="25" t="str">
        <f aca="false">IF(O3188&lt;&gt;"Engaging","",IF(U3188&lt;='Leia-me'!$B$6,"Saudável",IF(U3188&lt;='Leia-me'!$B$7,"Esfriando",IF(U3188&lt;='Leia-me'!$B$8,"Última chance","Zumbi"))))</f>
        <v/>
      </c>
      <c r="W3188" s="25" t="n">
        <f aca="false">IF(O3188="Won",1,IF(O3188="Lost",0,""))</f>
        <v>1</v>
      </c>
      <c r="Y3188" s="25" t="str">
        <f aca="false">IF(E3188="","Sim","")</f>
        <v/>
      </c>
    </row>
    <row r="3189" customFormat="false" ht="15" hidden="false" customHeight="false" outlineLevel="0" collapsed="false">
      <c r="A3189" s="25" t="s">
        <v>3450</v>
      </c>
      <c r="B3189" s="25" t="s">
        <v>67</v>
      </c>
      <c r="C3189" s="25" t="s">
        <v>75</v>
      </c>
      <c r="D3189" s="25" t="s">
        <v>77</v>
      </c>
      <c r="E3189" s="25" t="s">
        <v>248</v>
      </c>
      <c r="F3189" s="25" t="s">
        <v>211</v>
      </c>
      <c r="G3189" s="26" t="n">
        <v>894.33</v>
      </c>
      <c r="H3189" s="27" t="n">
        <v>1635</v>
      </c>
      <c r="I3189" s="25" t="s">
        <v>249</v>
      </c>
      <c r="K3189" s="25" t="n">
        <v>2007</v>
      </c>
      <c r="L3189" s="25" t="s">
        <v>170</v>
      </c>
      <c r="M3189" s="25" t="s">
        <v>171</v>
      </c>
      <c r="N3189" s="28" t="n">
        <v>1096</v>
      </c>
      <c r="O3189" s="25" t="s">
        <v>55</v>
      </c>
      <c r="P3189" s="29" t="n">
        <v>43017</v>
      </c>
      <c r="Q3189" s="29" t="n">
        <v>43069</v>
      </c>
      <c r="R3189" s="28" t="n">
        <v>0</v>
      </c>
      <c r="S3189" s="28" t="n">
        <f aca="false">IF(O3189="Won",R3189,IF(O3189="Lost",0,N3189))</f>
        <v>0</v>
      </c>
      <c r="T3189" s="30" t="n">
        <f aca="false">IF(AND(P3189&lt;&gt;"",Q3189&lt;&gt;""),Q3189-P3189,"")</f>
        <v>52</v>
      </c>
      <c r="U3189" s="30" t="str">
        <f aca="false">IF(AND(O3189="Engaging",P3189&lt;&gt;""),'Leia-me'!$B$5-P3189,"")</f>
        <v/>
      </c>
      <c r="V3189" s="25" t="str">
        <f aca="false">IF(O3189&lt;&gt;"Engaging","",IF(U3189&lt;='Leia-me'!$B$6,"Saudável",IF(U3189&lt;='Leia-me'!$B$7,"Esfriando",IF(U3189&lt;='Leia-me'!$B$8,"Última chance","Zumbi"))))</f>
        <v/>
      </c>
      <c r="W3189" s="25" t="n">
        <f aca="false">IF(O3189="Won",1,IF(O3189="Lost",0,""))</f>
        <v>0</v>
      </c>
      <c r="Y3189" s="25" t="str">
        <f aca="false">IF(E3189="","Sim","")</f>
        <v/>
      </c>
    </row>
    <row r="3190" customFormat="false" ht="15" hidden="false" customHeight="false" outlineLevel="0" collapsed="false">
      <c r="A3190" s="25" t="s">
        <v>3451</v>
      </c>
      <c r="B3190" s="25" t="s">
        <v>67</v>
      </c>
      <c r="C3190" s="25" t="s">
        <v>75</v>
      </c>
      <c r="D3190" s="25" t="s">
        <v>77</v>
      </c>
      <c r="E3190" s="25" t="s">
        <v>231</v>
      </c>
      <c r="F3190" s="25" t="s">
        <v>168</v>
      </c>
      <c r="G3190" s="26" t="n">
        <v>45.39</v>
      </c>
      <c r="H3190" s="27" t="n">
        <v>100</v>
      </c>
      <c r="I3190" s="25" t="s">
        <v>147</v>
      </c>
      <c r="J3190" s="25" t="s">
        <v>169</v>
      </c>
      <c r="K3190" s="25" t="n">
        <v>2012</v>
      </c>
      <c r="L3190" s="25" t="s">
        <v>186</v>
      </c>
      <c r="M3190" s="25" t="s">
        <v>171</v>
      </c>
      <c r="N3190" s="28" t="n">
        <v>550</v>
      </c>
      <c r="O3190" s="25" t="s">
        <v>55</v>
      </c>
      <c r="P3190" s="29" t="n">
        <v>43018</v>
      </c>
      <c r="Q3190" s="29" t="n">
        <v>43027</v>
      </c>
      <c r="R3190" s="28" t="n">
        <v>0</v>
      </c>
      <c r="S3190" s="28" t="n">
        <f aca="false">IF(O3190="Won",R3190,IF(O3190="Lost",0,N3190))</f>
        <v>0</v>
      </c>
      <c r="T3190" s="30" t="n">
        <f aca="false">IF(AND(P3190&lt;&gt;"",Q3190&lt;&gt;""),Q3190-P3190,"")</f>
        <v>9</v>
      </c>
      <c r="U3190" s="30" t="str">
        <f aca="false">IF(AND(O3190="Engaging",P3190&lt;&gt;""),'Leia-me'!$B$5-P3190,"")</f>
        <v/>
      </c>
      <c r="V3190" s="25" t="str">
        <f aca="false">IF(O3190&lt;&gt;"Engaging","",IF(U3190&lt;='Leia-me'!$B$6,"Saudável",IF(U3190&lt;='Leia-me'!$B$7,"Esfriando",IF(U3190&lt;='Leia-me'!$B$8,"Última chance","Zumbi"))))</f>
        <v/>
      </c>
      <c r="W3190" s="25" t="n">
        <f aca="false">IF(O3190="Won",1,IF(O3190="Lost",0,""))</f>
        <v>0</v>
      </c>
      <c r="Y3190" s="25" t="str">
        <f aca="false">IF(E3190="","Sim","")</f>
        <v/>
      </c>
    </row>
    <row r="3191" customFormat="false" ht="15" hidden="false" customHeight="false" outlineLevel="0" collapsed="false">
      <c r="A3191" s="25" t="s">
        <v>3452</v>
      </c>
      <c r="B3191" s="25" t="s">
        <v>67</v>
      </c>
      <c r="C3191" s="25" t="s">
        <v>75</v>
      </c>
      <c r="D3191" s="25" t="s">
        <v>77</v>
      </c>
      <c r="E3191" s="25" t="s">
        <v>240</v>
      </c>
      <c r="F3191" s="25" t="s">
        <v>185</v>
      </c>
      <c r="G3191" s="26" t="n">
        <v>1223.72</v>
      </c>
      <c r="H3191" s="27" t="n">
        <v>2497</v>
      </c>
      <c r="I3191" s="25" t="s">
        <v>241</v>
      </c>
      <c r="K3191" s="25" t="n">
        <v>2000</v>
      </c>
      <c r="L3191" s="25" t="s">
        <v>160</v>
      </c>
      <c r="M3191" s="25" t="s">
        <v>149</v>
      </c>
      <c r="N3191" s="28" t="n">
        <v>3393</v>
      </c>
      <c r="O3191" s="25" t="s">
        <v>54</v>
      </c>
      <c r="P3191" s="29" t="n">
        <v>43018</v>
      </c>
      <c r="Q3191" s="29" t="n">
        <v>43025</v>
      </c>
      <c r="R3191" s="28" t="n">
        <v>3578</v>
      </c>
      <c r="S3191" s="28" t="n">
        <f aca="false">IF(O3191="Won",R3191,IF(O3191="Lost",0,N3191))</f>
        <v>3578</v>
      </c>
      <c r="T3191" s="30" t="n">
        <f aca="false">IF(AND(P3191&lt;&gt;"",Q3191&lt;&gt;""),Q3191-P3191,"")</f>
        <v>7</v>
      </c>
      <c r="U3191" s="30" t="str">
        <f aca="false">IF(AND(O3191="Engaging",P3191&lt;&gt;""),'Leia-me'!$B$5-P3191,"")</f>
        <v/>
      </c>
      <c r="V3191" s="25" t="str">
        <f aca="false">IF(O3191&lt;&gt;"Engaging","",IF(U3191&lt;='Leia-me'!$B$6,"Saudável",IF(U3191&lt;='Leia-me'!$B$7,"Esfriando",IF(U3191&lt;='Leia-me'!$B$8,"Última chance","Zumbi"))))</f>
        <v/>
      </c>
      <c r="W3191" s="25" t="n">
        <f aca="false">IF(O3191="Won",1,IF(O3191="Lost",0,""))</f>
        <v>1</v>
      </c>
      <c r="Y3191" s="25" t="str">
        <f aca="false">IF(E3191="","Sim","")</f>
        <v/>
      </c>
    </row>
    <row r="3192" customFormat="false" ht="15" hidden="false" customHeight="false" outlineLevel="0" collapsed="false">
      <c r="A3192" s="25" t="s">
        <v>3453</v>
      </c>
      <c r="B3192" s="25" t="s">
        <v>67</v>
      </c>
      <c r="C3192" s="25" t="s">
        <v>75</v>
      </c>
      <c r="D3192" s="25" t="s">
        <v>77</v>
      </c>
      <c r="E3192" s="25" t="s">
        <v>151</v>
      </c>
      <c r="F3192" s="25" t="s">
        <v>146</v>
      </c>
      <c r="G3192" s="26" t="n">
        <v>587.34</v>
      </c>
      <c r="H3192" s="27" t="n">
        <v>1356</v>
      </c>
      <c r="I3192" s="25" t="s">
        <v>152</v>
      </c>
      <c r="K3192" s="25" t="n">
        <v>2012</v>
      </c>
      <c r="L3192" s="25" t="s">
        <v>178</v>
      </c>
      <c r="M3192" s="25" t="s">
        <v>171</v>
      </c>
      <c r="N3192" s="28" t="n">
        <v>5482</v>
      </c>
      <c r="O3192" s="25" t="s">
        <v>54</v>
      </c>
      <c r="P3192" s="29" t="n">
        <v>43019</v>
      </c>
      <c r="Q3192" s="29" t="n">
        <v>43084</v>
      </c>
      <c r="R3192" s="28" t="n">
        <v>5271</v>
      </c>
      <c r="S3192" s="28" t="n">
        <f aca="false">IF(O3192="Won",R3192,IF(O3192="Lost",0,N3192))</f>
        <v>5271</v>
      </c>
      <c r="T3192" s="30" t="n">
        <f aca="false">IF(AND(P3192&lt;&gt;"",Q3192&lt;&gt;""),Q3192-P3192,"")</f>
        <v>65</v>
      </c>
      <c r="U3192" s="30" t="str">
        <f aca="false">IF(AND(O3192="Engaging",P3192&lt;&gt;""),'Leia-me'!$B$5-P3192,"")</f>
        <v/>
      </c>
      <c r="V3192" s="25" t="str">
        <f aca="false">IF(O3192&lt;&gt;"Engaging","",IF(U3192&lt;='Leia-me'!$B$6,"Saudável",IF(U3192&lt;='Leia-me'!$B$7,"Esfriando",IF(U3192&lt;='Leia-me'!$B$8,"Última chance","Zumbi"))))</f>
        <v/>
      </c>
      <c r="W3192" s="25" t="n">
        <f aca="false">IF(O3192="Won",1,IF(O3192="Lost",0,""))</f>
        <v>1</v>
      </c>
      <c r="Y3192" s="25" t="str">
        <f aca="false">IF(E3192="","Sim","")</f>
        <v/>
      </c>
    </row>
    <row r="3193" customFormat="false" ht="15" hidden="false" customHeight="false" outlineLevel="0" collapsed="false">
      <c r="A3193" s="25" t="s">
        <v>3454</v>
      </c>
      <c r="B3193" s="25" t="s">
        <v>67</v>
      </c>
      <c r="C3193" s="25" t="s">
        <v>75</v>
      </c>
      <c r="D3193" s="25" t="s">
        <v>77</v>
      </c>
      <c r="E3193" s="25" t="s">
        <v>225</v>
      </c>
      <c r="F3193" s="25" t="s">
        <v>211</v>
      </c>
      <c r="G3193" s="26" t="n">
        <v>1376.8</v>
      </c>
      <c r="H3193" s="27" t="n">
        <v>1165</v>
      </c>
      <c r="I3193" s="25" t="s">
        <v>226</v>
      </c>
      <c r="K3193" s="25" t="n">
        <v>1988</v>
      </c>
      <c r="L3193" s="25" t="s">
        <v>1834</v>
      </c>
      <c r="M3193" s="25" t="s">
        <v>171</v>
      </c>
      <c r="N3193" s="28" t="n">
        <v>4821</v>
      </c>
      <c r="O3193" s="25" t="s">
        <v>55</v>
      </c>
      <c r="P3193" s="29" t="n">
        <v>43022</v>
      </c>
      <c r="Q3193" s="29" t="n">
        <v>43026</v>
      </c>
      <c r="R3193" s="28" t="n">
        <v>0</v>
      </c>
      <c r="S3193" s="28" t="n">
        <f aca="false">IF(O3193="Won",R3193,IF(O3193="Lost",0,N3193))</f>
        <v>0</v>
      </c>
      <c r="T3193" s="30" t="n">
        <f aca="false">IF(AND(P3193&lt;&gt;"",Q3193&lt;&gt;""),Q3193-P3193,"")</f>
        <v>4</v>
      </c>
      <c r="U3193" s="30" t="str">
        <f aca="false">IF(AND(O3193="Engaging",P3193&lt;&gt;""),'Leia-me'!$B$5-P3193,"")</f>
        <v/>
      </c>
      <c r="V3193" s="25" t="str">
        <f aca="false">IF(O3193&lt;&gt;"Engaging","",IF(U3193&lt;='Leia-me'!$B$6,"Saudável",IF(U3193&lt;='Leia-me'!$B$7,"Esfriando",IF(U3193&lt;='Leia-me'!$B$8,"Última chance","Zumbi"))))</f>
        <v/>
      </c>
      <c r="W3193" s="25" t="n">
        <f aca="false">IF(O3193="Won",1,IF(O3193="Lost",0,""))</f>
        <v>0</v>
      </c>
      <c r="X3193" s="25" t="s">
        <v>1835</v>
      </c>
      <c r="Y3193" s="25" t="str">
        <f aca="false">IF(E3193="","Sim","")</f>
        <v/>
      </c>
    </row>
    <row r="3194" customFormat="false" ht="15" hidden="false" customHeight="false" outlineLevel="0" collapsed="false">
      <c r="A3194" s="25" t="s">
        <v>3455</v>
      </c>
      <c r="B3194" s="25" t="s">
        <v>67</v>
      </c>
      <c r="C3194" s="25" t="s">
        <v>75</v>
      </c>
      <c r="D3194" s="25" t="s">
        <v>77</v>
      </c>
      <c r="E3194" s="25" t="s">
        <v>237</v>
      </c>
      <c r="F3194" s="25" t="s">
        <v>192</v>
      </c>
      <c r="G3194" s="26" t="n">
        <v>4618</v>
      </c>
      <c r="H3194" s="27" t="n">
        <v>10083</v>
      </c>
      <c r="I3194" s="25" t="s">
        <v>147</v>
      </c>
      <c r="K3194" s="25" t="n">
        <v>1982</v>
      </c>
      <c r="L3194" s="25" t="s">
        <v>186</v>
      </c>
      <c r="M3194" s="25" t="s">
        <v>171</v>
      </c>
      <c r="N3194" s="28" t="n">
        <v>550</v>
      </c>
      <c r="O3194" s="25" t="s">
        <v>54</v>
      </c>
      <c r="P3194" s="29" t="n">
        <v>43022</v>
      </c>
      <c r="Q3194" s="29" t="n">
        <v>43095</v>
      </c>
      <c r="R3194" s="28" t="n">
        <v>615</v>
      </c>
      <c r="S3194" s="28" t="n">
        <f aca="false">IF(O3194="Won",R3194,IF(O3194="Lost",0,N3194))</f>
        <v>615</v>
      </c>
      <c r="T3194" s="30" t="n">
        <f aca="false">IF(AND(P3194&lt;&gt;"",Q3194&lt;&gt;""),Q3194-P3194,"")</f>
        <v>73</v>
      </c>
      <c r="U3194" s="30" t="str">
        <f aca="false">IF(AND(O3194="Engaging",P3194&lt;&gt;""),'Leia-me'!$B$5-P3194,"")</f>
        <v/>
      </c>
      <c r="V3194" s="25" t="str">
        <f aca="false">IF(O3194&lt;&gt;"Engaging","",IF(U3194&lt;='Leia-me'!$B$6,"Saudável",IF(U3194&lt;='Leia-me'!$B$7,"Esfriando",IF(U3194&lt;='Leia-me'!$B$8,"Última chance","Zumbi"))))</f>
        <v/>
      </c>
      <c r="W3194" s="25" t="n">
        <f aca="false">IF(O3194="Won",1,IF(O3194="Lost",0,""))</f>
        <v>1</v>
      </c>
      <c r="Y3194" s="25" t="str">
        <f aca="false">IF(E3194="","Sim","")</f>
        <v/>
      </c>
    </row>
    <row r="3195" customFormat="false" ht="15" hidden="false" customHeight="false" outlineLevel="0" collapsed="false">
      <c r="A3195" s="25" t="s">
        <v>3456</v>
      </c>
      <c r="B3195" s="25" t="s">
        <v>67</v>
      </c>
      <c r="C3195" s="25" t="s">
        <v>75</v>
      </c>
      <c r="D3195" s="25" t="s">
        <v>77</v>
      </c>
      <c r="E3195" s="25" t="s">
        <v>240</v>
      </c>
      <c r="F3195" s="25" t="s">
        <v>185</v>
      </c>
      <c r="G3195" s="26" t="n">
        <v>1223.72</v>
      </c>
      <c r="H3195" s="27" t="n">
        <v>2497</v>
      </c>
      <c r="I3195" s="25" t="s">
        <v>241</v>
      </c>
      <c r="K3195" s="25" t="n">
        <v>2000</v>
      </c>
      <c r="L3195" s="25" t="s">
        <v>178</v>
      </c>
      <c r="M3195" s="25" t="s">
        <v>171</v>
      </c>
      <c r="N3195" s="28" t="n">
        <v>5482</v>
      </c>
      <c r="O3195" s="25" t="s">
        <v>55</v>
      </c>
      <c r="P3195" s="29" t="n">
        <v>43023</v>
      </c>
      <c r="Q3195" s="29" t="n">
        <v>43032</v>
      </c>
      <c r="R3195" s="28" t="n">
        <v>0</v>
      </c>
      <c r="S3195" s="28" t="n">
        <f aca="false">IF(O3195="Won",R3195,IF(O3195="Lost",0,N3195))</f>
        <v>0</v>
      </c>
      <c r="T3195" s="30" t="n">
        <f aca="false">IF(AND(P3195&lt;&gt;"",Q3195&lt;&gt;""),Q3195-P3195,"")</f>
        <v>9</v>
      </c>
      <c r="U3195" s="30" t="str">
        <f aca="false">IF(AND(O3195="Engaging",P3195&lt;&gt;""),'Leia-me'!$B$5-P3195,"")</f>
        <v/>
      </c>
      <c r="V3195" s="25" t="str">
        <f aca="false">IF(O3195&lt;&gt;"Engaging","",IF(U3195&lt;='Leia-me'!$B$6,"Saudável",IF(U3195&lt;='Leia-me'!$B$7,"Esfriando",IF(U3195&lt;='Leia-me'!$B$8,"Última chance","Zumbi"))))</f>
        <v/>
      </c>
      <c r="W3195" s="25" t="n">
        <f aca="false">IF(O3195="Won",1,IF(O3195="Lost",0,""))</f>
        <v>0</v>
      </c>
      <c r="Y3195" s="25" t="str">
        <f aca="false">IF(E3195="","Sim","")</f>
        <v/>
      </c>
    </row>
    <row r="3196" customFormat="false" ht="15" hidden="false" customHeight="false" outlineLevel="0" collapsed="false">
      <c r="A3196" s="25" t="s">
        <v>3457</v>
      </c>
      <c r="B3196" s="25" t="s">
        <v>67</v>
      </c>
      <c r="C3196" s="25" t="s">
        <v>75</v>
      </c>
      <c r="D3196" s="25" t="s">
        <v>77</v>
      </c>
      <c r="E3196" s="25" t="s">
        <v>225</v>
      </c>
      <c r="F3196" s="25" t="s">
        <v>211</v>
      </c>
      <c r="G3196" s="26" t="n">
        <v>1376.8</v>
      </c>
      <c r="H3196" s="27" t="n">
        <v>1165</v>
      </c>
      <c r="I3196" s="25" t="s">
        <v>226</v>
      </c>
      <c r="K3196" s="25" t="n">
        <v>1988</v>
      </c>
      <c r="L3196" s="25" t="s">
        <v>1834</v>
      </c>
      <c r="M3196" s="25" t="s">
        <v>171</v>
      </c>
      <c r="N3196" s="28" t="n">
        <v>4821</v>
      </c>
      <c r="O3196" s="25" t="s">
        <v>55</v>
      </c>
      <c r="P3196" s="29" t="n">
        <v>43023</v>
      </c>
      <c r="Q3196" s="29" t="n">
        <v>43031</v>
      </c>
      <c r="R3196" s="28" t="n">
        <v>0</v>
      </c>
      <c r="S3196" s="28" t="n">
        <f aca="false">IF(O3196="Won",R3196,IF(O3196="Lost",0,N3196))</f>
        <v>0</v>
      </c>
      <c r="T3196" s="30" t="n">
        <f aca="false">IF(AND(P3196&lt;&gt;"",Q3196&lt;&gt;""),Q3196-P3196,"")</f>
        <v>8</v>
      </c>
      <c r="U3196" s="30" t="str">
        <f aca="false">IF(AND(O3196="Engaging",P3196&lt;&gt;""),'Leia-me'!$B$5-P3196,"")</f>
        <v/>
      </c>
      <c r="V3196" s="25" t="str">
        <f aca="false">IF(O3196&lt;&gt;"Engaging","",IF(U3196&lt;='Leia-me'!$B$6,"Saudável",IF(U3196&lt;='Leia-me'!$B$7,"Esfriando",IF(U3196&lt;='Leia-me'!$B$8,"Última chance","Zumbi"))))</f>
        <v/>
      </c>
      <c r="W3196" s="25" t="n">
        <f aca="false">IF(O3196="Won",1,IF(O3196="Lost",0,""))</f>
        <v>0</v>
      </c>
      <c r="X3196" s="25" t="s">
        <v>1835</v>
      </c>
      <c r="Y3196" s="25" t="str">
        <f aca="false">IF(E3196="","Sim","")</f>
        <v/>
      </c>
    </row>
    <row r="3197" customFormat="false" ht="15" hidden="false" customHeight="false" outlineLevel="0" collapsed="false">
      <c r="A3197" s="25" t="s">
        <v>3458</v>
      </c>
      <c r="B3197" s="25" t="s">
        <v>67</v>
      </c>
      <c r="C3197" s="25" t="s">
        <v>75</v>
      </c>
      <c r="D3197" s="25" t="s">
        <v>77</v>
      </c>
      <c r="E3197" s="25" t="s">
        <v>195</v>
      </c>
      <c r="F3197" s="25" t="s">
        <v>185</v>
      </c>
      <c r="G3197" s="26" t="n">
        <v>8170.38</v>
      </c>
      <c r="H3197" s="27" t="n">
        <v>16499</v>
      </c>
      <c r="I3197" s="25" t="s">
        <v>196</v>
      </c>
      <c r="K3197" s="25" t="n">
        <v>1997</v>
      </c>
      <c r="L3197" s="25" t="s">
        <v>170</v>
      </c>
      <c r="M3197" s="25" t="s">
        <v>171</v>
      </c>
      <c r="N3197" s="28" t="n">
        <v>1096</v>
      </c>
      <c r="O3197" s="25" t="s">
        <v>55</v>
      </c>
      <c r="P3197" s="29" t="n">
        <v>43024</v>
      </c>
      <c r="Q3197" s="29" t="n">
        <v>43029</v>
      </c>
      <c r="R3197" s="28" t="n">
        <v>0</v>
      </c>
      <c r="S3197" s="28" t="n">
        <f aca="false">IF(O3197="Won",R3197,IF(O3197="Lost",0,N3197))</f>
        <v>0</v>
      </c>
      <c r="T3197" s="30" t="n">
        <f aca="false">IF(AND(P3197&lt;&gt;"",Q3197&lt;&gt;""),Q3197-P3197,"")</f>
        <v>5</v>
      </c>
      <c r="U3197" s="30" t="str">
        <f aca="false">IF(AND(O3197="Engaging",P3197&lt;&gt;""),'Leia-me'!$B$5-P3197,"")</f>
        <v/>
      </c>
      <c r="V3197" s="25" t="str">
        <f aca="false">IF(O3197&lt;&gt;"Engaging","",IF(U3197&lt;='Leia-me'!$B$6,"Saudável",IF(U3197&lt;='Leia-me'!$B$7,"Esfriando",IF(U3197&lt;='Leia-me'!$B$8,"Última chance","Zumbi"))))</f>
        <v/>
      </c>
      <c r="W3197" s="25" t="n">
        <f aca="false">IF(O3197="Won",1,IF(O3197="Lost",0,""))</f>
        <v>0</v>
      </c>
      <c r="Y3197" s="25" t="str">
        <f aca="false">IF(E3197="","Sim","")</f>
        <v/>
      </c>
    </row>
    <row r="3198" customFormat="false" ht="15" hidden="false" customHeight="false" outlineLevel="0" collapsed="false">
      <c r="A3198" s="25" t="s">
        <v>3459</v>
      </c>
      <c r="B3198" s="25" t="s">
        <v>67</v>
      </c>
      <c r="C3198" s="25" t="s">
        <v>75</v>
      </c>
      <c r="D3198" s="25" t="s">
        <v>77</v>
      </c>
      <c r="E3198" s="25" t="s">
        <v>167</v>
      </c>
      <c r="F3198" s="25" t="s">
        <v>168</v>
      </c>
      <c r="G3198" s="26" t="n">
        <v>2173.98</v>
      </c>
      <c r="H3198" s="27" t="n">
        <v>2928</v>
      </c>
      <c r="I3198" s="25" t="s">
        <v>147</v>
      </c>
      <c r="J3198" s="25" t="s">
        <v>169</v>
      </c>
      <c r="K3198" s="25" t="n">
        <v>1995</v>
      </c>
      <c r="L3198" s="25" t="s">
        <v>148</v>
      </c>
      <c r="M3198" s="25" t="s">
        <v>149</v>
      </c>
      <c r="N3198" s="28" t="n">
        <v>55</v>
      </c>
      <c r="O3198" s="25" t="s">
        <v>54</v>
      </c>
      <c r="P3198" s="29" t="n">
        <v>43025</v>
      </c>
      <c r="Q3198" s="29" t="n">
        <v>43034</v>
      </c>
      <c r="R3198" s="28" t="n">
        <v>64</v>
      </c>
      <c r="S3198" s="28" t="n">
        <f aca="false">IF(O3198="Won",R3198,IF(O3198="Lost",0,N3198))</f>
        <v>64</v>
      </c>
      <c r="T3198" s="30" t="n">
        <f aca="false">IF(AND(P3198&lt;&gt;"",Q3198&lt;&gt;""),Q3198-P3198,"")</f>
        <v>9</v>
      </c>
      <c r="U3198" s="30" t="str">
        <f aca="false">IF(AND(O3198="Engaging",P3198&lt;&gt;""),'Leia-me'!$B$5-P3198,"")</f>
        <v/>
      </c>
      <c r="V3198" s="25" t="str">
        <f aca="false">IF(O3198&lt;&gt;"Engaging","",IF(U3198&lt;='Leia-me'!$B$6,"Saudável",IF(U3198&lt;='Leia-me'!$B$7,"Esfriando",IF(U3198&lt;='Leia-me'!$B$8,"Última chance","Zumbi"))))</f>
        <v/>
      </c>
      <c r="W3198" s="25" t="n">
        <f aca="false">IF(O3198="Won",1,IF(O3198="Lost",0,""))</f>
        <v>1</v>
      </c>
      <c r="Y3198" s="25" t="str">
        <f aca="false">IF(E3198="","Sim","")</f>
        <v/>
      </c>
    </row>
    <row r="3199" customFormat="false" ht="15" hidden="false" customHeight="false" outlineLevel="0" collapsed="false">
      <c r="A3199" s="25" t="s">
        <v>3460</v>
      </c>
      <c r="B3199" s="25" t="s">
        <v>67</v>
      </c>
      <c r="C3199" s="25" t="s">
        <v>75</v>
      </c>
      <c r="D3199" s="25" t="s">
        <v>77</v>
      </c>
      <c r="E3199" s="25" t="s">
        <v>151</v>
      </c>
      <c r="F3199" s="25" t="s">
        <v>146</v>
      </c>
      <c r="G3199" s="26" t="n">
        <v>587.34</v>
      </c>
      <c r="H3199" s="27" t="n">
        <v>1356</v>
      </c>
      <c r="I3199" s="25" t="s">
        <v>152</v>
      </c>
      <c r="K3199" s="25" t="n">
        <v>2012</v>
      </c>
      <c r="L3199" s="25" t="s">
        <v>148</v>
      </c>
      <c r="M3199" s="25" t="s">
        <v>149</v>
      </c>
      <c r="N3199" s="28" t="n">
        <v>55</v>
      </c>
      <c r="O3199" s="25" t="s">
        <v>54</v>
      </c>
      <c r="P3199" s="29" t="n">
        <v>43026</v>
      </c>
      <c r="Q3199" s="29" t="n">
        <v>43038</v>
      </c>
      <c r="R3199" s="28" t="n">
        <v>43</v>
      </c>
      <c r="S3199" s="28" t="n">
        <f aca="false">IF(O3199="Won",R3199,IF(O3199="Lost",0,N3199))</f>
        <v>43</v>
      </c>
      <c r="T3199" s="30" t="n">
        <f aca="false">IF(AND(P3199&lt;&gt;"",Q3199&lt;&gt;""),Q3199-P3199,"")</f>
        <v>12</v>
      </c>
      <c r="U3199" s="30" t="str">
        <f aca="false">IF(AND(O3199="Engaging",P3199&lt;&gt;""),'Leia-me'!$B$5-P3199,"")</f>
        <v/>
      </c>
      <c r="V3199" s="25" t="str">
        <f aca="false">IF(O3199&lt;&gt;"Engaging","",IF(U3199&lt;='Leia-me'!$B$6,"Saudável",IF(U3199&lt;='Leia-me'!$B$7,"Esfriando",IF(U3199&lt;='Leia-me'!$B$8,"Última chance","Zumbi"))))</f>
        <v/>
      </c>
      <c r="W3199" s="25" t="n">
        <f aca="false">IF(O3199="Won",1,IF(O3199="Lost",0,""))</f>
        <v>1</v>
      </c>
      <c r="Y3199" s="25" t="str">
        <f aca="false">IF(E3199="","Sim","")</f>
        <v/>
      </c>
    </row>
    <row r="3200" customFormat="false" ht="15" hidden="false" customHeight="false" outlineLevel="0" collapsed="false">
      <c r="A3200" s="25" t="s">
        <v>3461</v>
      </c>
      <c r="B3200" s="25" t="s">
        <v>67</v>
      </c>
      <c r="C3200" s="25" t="s">
        <v>75</v>
      </c>
      <c r="D3200" s="25" t="s">
        <v>77</v>
      </c>
      <c r="E3200" s="25" t="s">
        <v>195</v>
      </c>
      <c r="F3200" s="25" t="s">
        <v>185</v>
      </c>
      <c r="G3200" s="26" t="n">
        <v>8170.38</v>
      </c>
      <c r="H3200" s="27" t="n">
        <v>16499</v>
      </c>
      <c r="I3200" s="25" t="s">
        <v>196</v>
      </c>
      <c r="K3200" s="25" t="n">
        <v>1997</v>
      </c>
      <c r="L3200" s="25" t="s">
        <v>148</v>
      </c>
      <c r="M3200" s="25" t="s">
        <v>149</v>
      </c>
      <c r="N3200" s="28" t="n">
        <v>55</v>
      </c>
      <c r="O3200" s="25" t="s">
        <v>54</v>
      </c>
      <c r="P3200" s="29" t="n">
        <v>43026</v>
      </c>
      <c r="Q3200" s="29" t="n">
        <v>43088</v>
      </c>
      <c r="R3200" s="28" t="n">
        <v>60</v>
      </c>
      <c r="S3200" s="28" t="n">
        <f aca="false">IF(O3200="Won",R3200,IF(O3200="Lost",0,N3200))</f>
        <v>60</v>
      </c>
      <c r="T3200" s="30" t="n">
        <f aca="false">IF(AND(P3200&lt;&gt;"",Q3200&lt;&gt;""),Q3200-P3200,"")</f>
        <v>62</v>
      </c>
      <c r="U3200" s="30" t="str">
        <f aca="false">IF(AND(O3200="Engaging",P3200&lt;&gt;""),'Leia-me'!$B$5-P3200,"")</f>
        <v/>
      </c>
      <c r="V3200" s="25" t="str">
        <f aca="false">IF(O3200&lt;&gt;"Engaging","",IF(U3200&lt;='Leia-me'!$B$6,"Saudável",IF(U3200&lt;='Leia-me'!$B$7,"Esfriando",IF(U3200&lt;='Leia-me'!$B$8,"Última chance","Zumbi"))))</f>
        <v/>
      </c>
      <c r="W3200" s="25" t="n">
        <f aca="false">IF(O3200="Won",1,IF(O3200="Lost",0,""))</f>
        <v>1</v>
      </c>
      <c r="Y3200" s="25" t="str">
        <f aca="false">IF(E3200="","Sim","")</f>
        <v/>
      </c>
    </row>
    <row r="3201" customFormat="false" ht="15" hidden="false" customHeight="false" outlineLevel="0" collapsed="false">
      <c r="A3201" s="25" t="s">
        <v>3462</v>
      </c>
      <c r="B3201" s="25" t="s">
        <v>67</v>
      </c>
      <c r="C3201" s="25" t="s">
        <v>75</v>
      </c>
      <c r="D3201" s="25" t="s">
        <v>77</v>
      </c>
      <c r="E3201" s="25" t="s">
        <v>231</v>
      </c>
      <c r="F3201" s="25" t="s">
        <v>168</v>
      </c>
      <c r="G3201" s="26" t="n">
        <v>45.39</v>
      </c>
      <c r="H3201" s="27" t="n">
        <v>100</v>
      </c>
      <c r="I3201" s="25" t="s">
        <v>147</v>
      </c>
      <c r="J3201" s="25" t="s">
        <v>169</v>
      </c>
      <c r="K3201" s="25" t="n">
        <v>2012</v>
      </c>
      <c r="L3201" s="25" t="s">
        <v>1834</v>
      </c>
      <c r="M3201" s="25" t="s">
        <v>171</v>
      </c>
      <c r="N3201" s="28" t="n">
        <v>4821</v>
      </c>
      <c r="O3201" s="25" t="s">
        <v>55</v>
      </c>
      <c r="P3201" s="29" t="n">
        <v>43027</v>
      </c>
      <c r="Q3201" s="29" t="n">
        <v>43037</v>
      </c>
      <c r="R3201" s="28" t="n">
        <v>0</v>
      </c>
      <c r="S3201" s="28" t="n">
        <f aca="false">IF(O3201="Won",R3201,IF(O3201="Lost",0,N3201))</f>
        <v>0</v>
      </c>
      <c r="T3201" s="30" t="n">
        <f aca="false">IF(AND(P3201&lt;&gt;"",Q3201&lt;&gt;""),Q3201-P3201,"")</f>
        <v>10</v>
      </c>
      <c r="U3201" s="30" t="str">
        <f aca="false">IF(AND(O3201="Engaging",P3201&lt;&gt;""),'Leia-me'!$B$5-P3201,"")</f>
        <v/>
      </c>
      <c r="V3201" s="25" t="str">
        <f aca="false">IF(O3201&lt;&gt;"Engaging","",IF(U3201&lt;='Leia-me'!$B$6,"Saudável",IF(U3201&lt;='Leia-me'!$B$7,"Esfriando",IF(U3201&lt;='Leia-me'!$B$8,"Última chance","Zumbi"))))</f>
        <v/>
      </c>
      <c r="W3201" s="25" t="n">
        <f aca="false">IF(O3201="Won",1,IF(O3201="Lost",0,""))</f>
        <v>0</v>
      </c>
      <c r="X3201" s="25" t="s">
        <v>1835</v>
      </c>
      <c r="Y3201" s="25" t="str">
        <f aca="false">IF(E3201="","Sim","")</f>
        <v/>
      </c>
    </row>
    <row r="3202" customFormat="false" ht="15" hidden="false" customHeight="false" outlineLevel="0" collapsed="false">
      <c r="A3202" s="25" t="s">
        <v>3463</v>
      </c>
      <c r="B3202" s="25" t="s">
        <v>67</v>
      </c>
      <c r="C3202" s="25" t="s">
        <v>75</v>
      </c>
      <c r="D3202" s="25" t="s">
        <v>77</v>
      </c>
      <c r="E3202" s="25" t="s">
        <v>180</v>
      </c>
      <c r="F3202" s="25" t="s">
        <v>146</v>
      </c>
      <c r="G3202" s="26" t="n">
        <v>3178.24</v>
      </c>
      <c r="H3202" s="27" t="n">
        <v>4540</v>
      </c>
      <c r="I3202" s="25" t="s">
        <v>147</v>
      </c>
      <c r="K3202" s="25" t="n">
        <v>2002</v>
      </c>
      <c r="L3202" s="25" t="s">
        <v>170</v>
      </c>
      <c r="M3202" s="25" t="s">
        <v>171</v>
      </c>
      <c r="N3202" s="28" t="n">
        <v>1096</v>
      </c>
      <c r="O3202" s="25" t="s">
        <v>55</v>
      </c>
      <c r="P3202" s="29" t="n">
        <v>43030</v>
      </c>
      <c r="Q3202" s="29" t="n">
        <v>43042</v>
      </c>
      <c r="R3202" s="28" t="n">
        <v>0</v>
      </c>
      <c r="S3202" s="28" t="n">
        <f aca="false">IF(O3202="Won",R3202,IF(O3202="Lost",0,N3202))</f>
        <v>0</v>
      </c>
      <c r="T3202" s="30" t="n">
        <f aca="false">IF(AND(P3202&lt;&gt;"",Q3202&lt;&gt;""),Q3202-P3202,"")</f>
        <v>12</v>
      </c>
      <c r="U3202" s="30" t="str">
        <f aca="false">IF(AND(O3202="Engaging",P3202&lt;&gt;""),'Leia-me'!$B$5-P3202,"")</f>
        <v/>
      </c>
      <c r="V3202" s="25" t="str">
        <f aca="false">IF(O3202&lt;&gt;"Engaging","",IF(U3202&lt;='Leia-me'!$B$6,"Saudável",IF(U3202&lt;='Leia-me'!$B$7,"Esfriando",IF(U3202&lt;='Leia-me'!$B$8,"Última chance","Zumbi"))))</f>
        <v/>
      </c>
      <c r="W3202" s="25" t="n">
        <f aca="false">IF(O3202="Won",1,IF(O3202="Lost",0,""))</f>
        <v>0</v>
      </c>
      <c r="Y3202" s="25" t="str">
        <f aca="false">IF(E3202="","Sim","")</f>
        <v/>
      </c>
    </row>
    <row r="3203" customFormat="false" ht="15" hidden="false" customHeight="false" outlineLevel="0" collapsed="false">
      <c r="A3203" s="25" t="s">
        <v>3464</v>
      </c>
      <c r="B3203" s="25" t="s">
        <v>67</v>
      </c>
      <c r="C3203" s="25" t="s">
        <v>75</v>
      </c>
      <c r="D3203" s="25" t="s">
        <v>77</v>
      </c>
      <c r="E3203" s="25" t="s">
        <v>225</v>
      </c>
      <c r="F3203" s="25" t="s">
        <v>211</v>
      </c>
      <c r="G3203" s="26" t="n">
        <v>1376.8</v>
      </c>
      <c r="H3203" s="27" t="n">
        <v>1165</v>
      </c>
      <c r="I3203" s="25" t="s">
        <v>226</v>
      </c>
      <c r="K3203" s="25" t="n">
        <v>1988</v>
      </c>
      <c r="L3203" s="25" t="s">
        <v>178</v>
      </c>
      <c r="M3203" s="25" t="s">
        <v>171</v>
      </c>
      <c r="N3203" s="28" t="n">
        <v>5482</v>
      </c>
      <c r="O3203" s="25" t="s">
        <v>54</v>
      </c>
      <c r="P3203" s="29" t="n">
        <v>43030</v>
      </c>
      <c r="Q3203" s="29" t="n">
        <v>43031</v>
      </c>
      <c r="R3203" s="28" t="n">
        <v>6233</v>
      </c>
      <c r="S3203" s="28" t="n">
        <f aca="false">IF(O3203="Won",R3203,IF(O3203="Lost",0,N3203))</f>
        <v>6233</v>
      </c>
      <c r="T3203" s="30" t="n">
        <f aca="false">IF(AND(P3203&lt;&gt;"",Q3203&lt;&gt;""),Q3203-P3203,"")</f>
        <v>1</v>
      </c>
      <c r="U3203" s="30" t="str">
        <f aca="false">IF(AND(O3203="Engaging",P3203&lt;&gt;""),'Leia-me'!$B$5-P3203,"")</f>
        <v/>
      </c>
      <c r="V3203" s="25" t="str">
        <f aca="false">IF(O3203&lt;&gt;"Engaging","",IF(U3203&lt;='Leia-me'!$B$6,"Saudável",IF(U3203&lt;='Leia-me'!$B$7,"Esfriando",IF(U3203&lt;='Leia-me'!$B$8,"Última chance","Zumbi"))))</f>
        <v/>
      </c>
      <c r="W3203" s="25" t="n">
        <f aca="false">IF(O3203="Won",1,IF(O3203="Lost",0,""))</f>
        <v>1</v>
      </c>
      <c r="Y3203" s="25" t="str">
        <f aca="false">IF(E3203="","Sim","")</f>
        <v/>
      </c>
    </row>
    <row r="3204" customFormat="false" ht="15" hidden="false" customHeight="false" outlineLevel="0" collapsed="false">
      <c r="A3204" s="25" t="s">
        <v>3465</v>
      </c>
      <c r="B3204" s="25" t="s">
        <v>67</v>
      </c>
      <c r="C3204" s="25" t="s">
        <v>75</v>
      </c>
      <c r="D3204" s="25" t="s">
        <v>77</v>
      </c>
      <c r="E3204" s="25" t="s">
        <v>164</v>
      </c>
      <c r="F3204" s="25" t="s">
        <v>165</v>
      </c>
      <c r="G3204" s="26" t="n">
        <v>217.87</v>
      </c>
      <c r="H3204" s="27" t="n">
        <v>551</v>
      </c>
      <c r="I3204" s="25" t="s">
        <v>147</v>
      </c>
      <c r="K3204" s="25" t="n">
        <v>1998</v>
      </c>
      <c r="L3204" s="25" t="s">
        <v>148</v>
      </c>
      <c r="M3204" s="25" t="s">
        <v>149</v>
      </c>
      <c r="N3204" s="28" t="n">
        <v>55</v>
      </c>
      <c r="O3204" s="25" t="s">
        <v>54</v>
      </c>
      <c r="P3204" s="29" t="n">
        <v>43030</v>
      </c>
      <c r="Q3204" s="29" t="n">
        <v>43067</v>
      </c>
      <c r="R3204" s="28" t="n">
        <v>55</v>
      </c>
      <c r="S3204" s="28" t="n">
        <f aca="false">IF(O3204="Won",R3204,IF(O3204="Lost",0,N3204))</f>
        <v>55</v>
      </c>
      <c r="T3204" s="30" t="n">
        <f aca="false">IF(AND(P3204&lt;&gt;"",Q3204&lt;&gt;""),Q3204-P3204,"")</f>
        <v>37</v>
      </c>
      <c r="U3204" s="30" t="str">
        <f aca="false">IF(AND(O3204="Engaging",P3204&lt;&gt;""),'Leia-me'!$B$5-P3204,"")</f>
        <v/>
      </c>
      <c r="V3204" s="25" t="str">
        <f aca="false">IF(O3204&lt;&gt;"Engaging","",IF(U3204&lt;='Leia-me'!$B$6,"Saudável",IF(U3204&lt;='Leia-me'!$B$7,"Esfriando",IF(U3204&lt;='Leia-me'!$B$8,"Última chance","Zumbi"))))</f>
        <v/>
      </c>
      <c r="W3204" s="25" t="n">
        <f aca="false">IF(O3204="Won",1,IF(O3204="Lost",0,""))</f>
        <v>1</v>
      </c>
      <c r="Y3204" s="25" t="str">
        <f aca="false">IF(E3204="","Sim","")</f>
        <v/>
      </c>
    </row>
    <row r="3205" customFormat="false" ht="15" hidden="false" customHeight="false" outlineLevel="0" collapsed="false">
      <c r="A3205" s="25" t="s">
        <v>3466</v>
      </c>
      <c r="B3205" s="25" t="s">
        <v>67</v>
      </c>
      <c r="C3205" s="25" t="s">
        <v>75</v>
      </c>
      <c r="D3205" s="25" t="s">
        <v>77</v>
      </c>
      <c r="E3205" s="25" t="s">
        <v>198</v>
      </c>
      <c r="F3205" s="25" t="s">
        <v>177</v>
      </c>
      <c r="G3205" s="26" t="n">
        <v>2819.5</v>
      </c>
      <c r="H3205" s="27" t="n">
        <v>7227</v>
      </c>
      <c r="I3205" s="25" t="s">
        <v>147</v>
      </c>
      <c r="J3205" s="25" t="s">
        <v>199</v>
      </c>
      <c r="K3205" s="25" t="n">
        <v>1991</v>
      </c>
      <c r="L3205" s="25" t="s">
        <v>170</v>
      </c>
      <c r="M3205" s="25" t="s">
        <v>171</v>
      </c>
      <c r="N3205" s="28" t="n">
        <v>1096</v>
      </c>
      <c r="O3205" s="25" t="s">
        <v>55</v>
      </c>
      <c r="P3205" s="29" t="n">
        <v>43031</v>
      </c>
      <c r="Q3205" s="29" t="n">
        <v>43058</v>
      </c>
      <c r="R3205" s="28" t="n">
        <v>0</v>
      </c>
      <c r="S3205" s="28" t="n">
        <f aca="false">IF(O3205="Won",R3205,IF(O3205="Lost",0,N3205))</f>
        <v>0</v>
      </c>
      <c r="T3205" s="30" t="n">
        <f aca="false">IF(AND(P3205&lt;&gt;"",Q3205&lt;&gt;""),Q3205-P3205,"")</f>
        <v>27</v>
      </c>
      <c r="U3205" s="30" t="str">
        <f aca="false">IF(AND(O3205="Engaging",P3205&lt;&gt;""),'Leia-me'!$B$5-P3205,"")</f>
        <v/>
      </c>
      <c r="V3205" s="25" t="str">
        <f aca="false">IF(O3205&lt;&gt;"Engaging","",IF(U3205&lt;='Leia-me'!$B$6,"Saudável",IF(U3205&lt;='Leia-me'!$B$7,"Esfriando",IF(U3205&lt;='Leia-me'!$B$8,"Última chance","Zumbi"))))</f>
        <v/>
      </c>
      <c r="W3205" s="25" t="n">
        <f aca="false">IF(O3205="Won",1,IF(O3205="Lost",0,""))</f>
        <v>0</v>
      </c>
      <c r="Y3205" s="25" t="str">
        <f aca="false">IF(E3205="","Sim","")</f>
        <v/>
      </c>
    </row>
    <row r="3206" customFormat="false" ht="15" hidden="false" customHeight="false" outlineLevel="0" collapsed="false">
      <c r="A3206" s="25" t="s">
        <v>3467</v>
      </c>
      <c r="B3206" s="25" t="s">
        <v>67</v>
      </c>
      <c r="C3206" s="25" t="s">
        <v>75</v>
      </c>
      <c r="D3206" s="25" t="s">
        <v>77</v>
      </c>
      <c r="E3206" s="25" t="s">
        <v>162</v>
      </c>
      <c r="F3206" s="25" t="s">
        <v>155</v>
      </c>
      <c r="G3206" s="26" t="n">
        <v>5266.09</v>
      </c>
      <c r="H3206" s="27" t="n">
        <v>8595</v>
      </c>
      <c r="I3206" s="25" t="s">
        <v>147</v>
      </c>
      <c r="J3206" s="25" t="s">
        <v>156</v>
      </c>
      <c r="K3206" s="25" t="n">
        <v>1988</v>
      </c>
      <c r="L3206" s="25" t="s">
        <v>178</v>
      </c>
      <c r="M3206" s="25" t="s">
        <v>171</v>
      </c>
      <c r="N3206" s="28" t="n">
        <v>5482</v>
      </c>
      <c r="O3206" s="25" t="s">
        <v>54</v>
      </c>
      <c r="P3206" s="29" t="n">
        <v>43031</v>
      </c>
      <c r="Q3206" s="29" t="n">
        <v>43038</v>
      </c>
      <c r="R3206" s="28" t="n">
        <v>5516</v>
      </c>
      <c r="S3206" s="28" t="n">
        <f aca="false">IF(O3206="Won",R3206,IF(O3206="Lost",0,N3206))</f>
        <v>5516</v>
      </c>
      <c r="T3206" s="30" t="n">
        <f aca="false">IF(AND(P3206&lt;&gt;"",Q3206&lt;&gt;""),Q3206-P3206,"")</f>
        <v>7</v>
      </c>
      <c r="U3206" s="30" t="str">
        <f aca="false">IF(AND(O3206="Engaging",P3206&lt;&gt;""),'Leia-me'!$B$5-P3206,"")</f>
        <v/>
      </c>
      <c r="V3206" s="25" t="str">
        <f aca="false">IF(O3206&lt;&gt;"Engaging","",IF(U3206&lt;='Leia-me'!$B$6,"Saudável",IF(U3206&lt;='Leia-me'!$B$7,"Esfriando",IF(U3206&lt;='Leia-me'!$B$8,"Última chance","Zumbi"))))</f>
        <v/>
      </c>
      <c r="W3206" s="25" t="n">
        <f aca="false">IF(O3206="Won",1,IF(O3206="Lost",0,""))</f>
        <v>1</v>
      </c>
      <c r="Y3206" s="25" t="str">
        <f aca="false">IF(E3206="","Sim","")</f>
        <v/>
      </c>
    </row>
    <row r="3207" customFormat="false" ht="15" hidden="false" customHeight="false" outlineLevel="0" collapsed="false">
      <c r="A3207" s="25" t="s">
        <v>3468</v>
      </c>
      <c r="B3207" s="25" t="s">
        <v>67</v>
      </c>
      <c r="C3207" s="25" t="s">
        <v>75</v>
      </c>
      <c r="D3207" s="25" t="s">
        <v>77</v>
      </c>
      <c r="E3207" s="25" t="s">
        <v>195</v>
      </c>
      <c r="F3207" s="25" t="s">
        <v>185</v>
      </c>
      <c r="G3207" s="26" t="n">
        <v>8170.38</v>
      </c>
      <c r="H3207" s="27" t="n">
        <v>16499</v>
      </c>
      <c r="I3207" s="25" t="s">
        <v>196</v>
      </c>
      <c r="K3207" s="25" t="n">
        <v>1997</v>
      </c>
      <c r="L3207" s="25" t="s">
        <v>186</v>
      </c>
      <c r="M3207" s="25" t="s">
        <v>171</v>
      </c>
      <c r="N3207" s="28" t="n">
        <v>550</v>
      </c>
      <c r="O3207" s="25" t="s">
        <v>55</v>
      </c>
      <c r="P3207" s="29" t="n">
        <v>43032</v>
      </c>
      <c r="Q3207" s="29" t="n">
        <v>43093</v>
      </c>
      <c r="R3207" s="28" t="n">
        <v>0</v>
      </c>
      <c r="S3207" s="28" t="n">
        <f aca="false">IF(O3207="Won",R3207,IF(O3207="Lost",0,N3207))</f>
        <v>0</v>
      </c>
      <c r="T3207" s="30" t="n">
        <f aca="false">IF(AND(P3207&lt;&gt;"",Q3207&lt;&gt;""),Q3207-P3207,"")</f>
        <v>61</v>
      </c>
      <c r="U3207" s="30" t="str">
        <f aca="false">IF(AND(O3207="Engaging",P3207&lt;&gt;""),'Leia-me'!$B$5-P3207,"")</f>
        <v/>
      </c>
      <c r="V3207" s="25" t="str">
        <f aca="false">IF(O3207&lt;&gt;"Engaging","",IF(U3207&lt;='Leia-me'!$B$6,"Saudável",IF(U3207&lt;='Leia-me'!$B$7,"Esfriando",IF(U3207&lt;='Leia-me'!$B$8,"Última chance","Zumbi"))))</f>
        <v/>
      </c>
      <c r="W3207" s="25" t="n">
        <f aca="false">IF(O3207="Won",1,IF(O3207="Lost",0,""))</f>
        <v>0</v>
      </c>
      <c r="Y3207" s="25" t="str">
        <f aca="false">IF(E3207="","Sim","")</f>
        <v/>
      </c>
    </row>
    <row r="3208" customFormat="false" ht="15" hidden="false" customHeight="false" outlineLevel="0" collapsed="false">
      <c r="A3208" s="25" t="s">
        <v>3469</v>
      </c>
      <c r="B3208" s="25" t="s">
        <v>67</v>
      </c>
      <c r="C3208" s="25" t="s">
        <v>75</v>
      </c>
      <c r="D3208" s="25" t="s">
        <v>77</v>
      </c>
      <c r="E3208" s="25" t="s">
        <v>248</v>
      </c>
      <c r="F3208" s="25" t="s">
        <v>211</v>
      </c>
      <c r="G3208" s="26" t="n">
        <v>894.33</v>
      </c>
      <c r="H3208" s="27" t="n">
        <v>1635</v>
      </c>
      <c r="I3208" s="25" t="s">
        <v>249</v>
      </c>
      <c r="K3208" s="25" t="n">
        <v>2007</v>
      </c>
      <c r="L3208" s="25" t="s">
        <v>160</v>
      </c>
      <c r="M3208" s="25" t="s">
        <v>149</v>
      </c>
      <c r="N3208" s="28" t="n">
        <v>3393</v>
      </c>
      <c r="O3208" s="25" t="s">
        <v>55</v>
      </c>
      <c r="P3208" s="29" t="n">
        <v>43032</v>
      </c>
      <c r="Q3208" s="29" t="n">
        <v>43098</v>
      </c>
      <c r="R3208" s="28" t="n">
        <v>0</v>
      </c>
      <c r="S3208" s="28" t="n">
        <f aca="false">IF(O3208="Won",R3208,IF(O3208="Lost",0,N3208))</f>
        <v>0</v>
      </c>
      <c r="T3208" s="30" t="n">
        <f aca="false">IF(AND(P3208&lt;&gt;"",Q3208&lt;&gt;""),Q3208-P3208,"")</f>
        <v>66</v>
      </c>
      <c r="U3208" s="30" t="str">
        <f aca="false">IF(AND(O3208="Engaging",P3208&lt;&gt;""),'Leia-me'!$B$5-P3208,"")</f>
        <v/>
      </c>
      <c r="V3208" s="25" t="str">
        <f aca="false">IF(O3208&lt;&gt;"Engaging","",IF(U3208&lt;='Leia-me'!$B$6,"Saudável",IF(U3208&lt;='Leia-me'!$B$7,"Esfriando",IF(U3208&lt;='Leia-me'!$B$8,"Última chance","Zumbi"))))</f>
        <v/>
      </c>
      <c r="W3208" s="25" t="n">
        <f aca="false">IF(O3208="Won",1,IF(O3208="Lost",0,""))</f>
        <v>0</v>
      </c>
      <c r="Y3208" s="25" t="str">
        <f aca="false">IF(E3208="","Sim","")</f>
        <v/>
      </c>
    </row>
    <row r="3209" customFormat="false" ht="15" hidden="false" customHeight="false" outlineLevel="0" collapsed="false">
      <c r="A3209" s="25" t="s">
        <v>3470</v>
      </c>
      <c r="B3209" s="25" t="s">
        <v>67</v>
      </c>
      <c r="C3209" s="25" t="s">
        <v>75</v>
      </c>
      <c r="D3209" s="25" t="s">
        <v>77</v>
      </c>
      <c r="E3209" s="25" t="s">
        <v>231</v>
      </c>
      <c r="F3209" s="25" t="s">
        <v>168</v>
      </c>
      <c r="G3209" s="26" t="n">
        <v>45.39</v>
      </c>
      <c r="H3209" s="27" t="n">
        <v>100</v>
      </c>
      <c r="I3209" s="25" t="s">
        <v>147</v>
      </c>
      <c r="J3209" s="25" t="s">
        <v>169</v>
      </c>
      <c r="K3209" s="25" t="n">
        <v>2012</v>
      </c>
      <c r="L3209" s="25" t="s">
        <v>1834</v>
      </c>
      <c r="M3209" s="25" t="s">
        <v>171</v>
      </c>
      <c r="N3209" s="28" t="n">
        <v>4821</v>
      </c>
      <c r="O3209" s="25" t="s">
        <v>54</v>
      </c>
      <c r="P3209" s="29" t="n">
        <v>43034</v>
      </c>
      <c r="Q3209" s="29" t="n">
        <v>43039</v>
      </c>
      <c r="R3209" s="28" t="n">
        <v>4377</v>
      </c>
      <c r="S3209" s="28" t="n">
        <f aca="false">IF(O3209="Won",R3209,IF(O3209="Lost",0,N3209))</f>
        <v>4377</v>
      </c>
      <c r="T3209" s="30" t="n">
        <f aca="false">IF(AND(P3209&lt;&gt;"",Q3209&lt;&gt;""),Q3209-P3209,"")</f>
        <v>5</v>
      </c>
      <c r="U3209" s="30" t="str">
        <f aca="false">IF(AND(O3209="Engaging",P3209&lt;&gt;""),'Leia-me'!$B$5-P3209,"")</f>
        <v/>
      </c>
      <c r="V3209" s="25" t="str">
        <f aca="false">IF(O3209&lt;&gt;"Engaging","",IF(U3209&lt;='Leia-me'!$B$6,"Saudável",IF(U3209&lt;='Leia-me'!$B$7,"Esfriando",IF(U3209&lt;='Leia-me'!$B$8,"Última chance","Zumbi"))))</f>
        <v/>
      </c>
      <c r="W3209" s="25" t="n">
        <f aca="false">IF(O3209="Won",1,IF(O3209="Lost",0,""))</f>
        <v>1</v>
      </c>
      <c r="X3209" s="25" t="s">
        <v>1835</v>
      </c>
      <c r="Y3209" s="25" t="str">
        <f aca="false">IF(E3209="","Sim","")</f>
        <v/>
      </c>
    </row>
    <row r="3210" customFormat="false" ht="15" hidden="false" customHeight="false" outlineLevel="0" collapsed="false">
      <c r="A3210" s="25" t="s">
        <v>3471</v>
      </c>
      <c r="B3210" s="25" t="s">
        <v>67</v>
      </c>
      <c r="C3210" s="25" t="s">
        <v>75</v>
      </c>
      <c r="D3210" s="25" t="s">
        <v>77</v>
      </c>
      <c r="E3210" s="25" t="s">
        <v>173</v>
      </c>
      <c r="F3210" s="25" t="s">
        <v>146</v>
      </c>
      <c r="G3210" s="26" t="n">
        <v>647.18</v>
      </c>
      <c r="H3210" s="27" t="n">
        <v>1185</v>
      </c>
      <c r="I3210" s="25" t="s">
        <v>174</v>
      </c>
      <c r="K3210" s="25" t="n">
        <v>1986</v>
      </c>
      <c r="L3210" s="25" t="s">
        <v>160</v>
      </c>
      <c r="M3210" s="25" t="s">
        <v>149</v>
      </c>
      <c r="N3210" s="28" t="n">
        <v>3393</v>
      </c>
      <c r="O3210" s="25" t="s">
        <v>54</v>
      </c>
      <c r="P3210" s="29" t="n">
        <v>43034</v>
      </c>
      <c r="Q3210" s="29" t="n">
        <v>43035</v>
      </c>
      <c r="R3210" s="28" t="n">
        <v>3353</v>
      </c>
      <c r="S3210" s="28" t="n">
        <f aca="false">IF(O3210="Won",R3210,IF(O3210="Lost",0,N3210))</f>
        <v>3353</v>
      </c>
      <c r="T3210" s="30" t="n">
        <f aca="false">IF(AND(P3210&lt;&gt;"",Q3210&lt;&gt;""),Q3210-P3210,"")</f>
        <v>1</v>
      </c>
      <c r="U3210" s="30" t="str">
        <f aca="false">IF(AND(O3210="Engaging",P3210&lt;&gt;""),'Leia-me'!$B$5-P3210,"")</f>
        <v/>
      </c>
      <c r="V3210" s="25" t="str">
        <f aca="false">IF(O3210&lt;&gt;"Engaging","",IF(U3210&lt;='Leia-me'!$B$6,"Saudável",IF(U3210&lt;='Leia-me'!$B$7,"Esfriando",IF(U3210&lt;='Leia-me'!$B$8,"Última chance","Zumbi"))))</f>
        <v/>
      </c>
      <c r="W3210" s="25" t="n">
        <f aca="false">IF(O3210="Won",1,IF(O3210="Lost",0,""))</f>
        <v>1</v>
      </c>
      <c r="Y3210" s="25" t="str">
        <f aca="false">IF(E3210="","Sim","")</f>
        <v/>
      </c>
    </row>
    <row r="3211" customFormat="false" ht="15" hidden="false" customHeight="false" outlineLevel="0" collapsed="false">
      <c r="A3211" s="25" t="s">
        <v>3472</v>
      </c>
      <c r="B3211" s="25" t="s">
        <v>67</v>
      </c>
      <c r="C3211" s="25" t="s">
        <v>75</v>
      </c>
      <c r="D3211" s="25" t="s">
        <v>77</v>
      </c>
      <c r="E3211" s="25" t="s">
        <v>180</v>
      </c>
      <c r="F3211" s="25" t="s">
        <v>146</v>
      </c>
      <c r="G3211" s="26" t="n">
        <v>3178.24</v>
      </c>
      <c r="H3211" s="27" t="n">
        <v>4540</v>
      </c>
      <c r="I3211" s="25" t="s">
        <v>147</v>
      </c>
      <c r="K3211" s="25" t="n">
        <v>2002</v>
      </c>
      <c r="L3211" s="25" t="s">
        <v>160</v>
      </c>
      <c r="M3211" s="25" t="s">
        <v>149</v>
      </c>
      <c r="N3211" s="28" t="n">
        <v>3393</v>
      </c>
      <c r="O3211" s="25" t="s">
        <v>54</v>
      </c>
      <c r="P3211" s="29" t="n">
        <v>43035</v>
      </c>
      <c r="Q3211" s="29" t="n">
        <v>43046</v>
      </c>
      <c r="R3211" s="28" t="n">
        <v>3561</v>
      </c>
      <c r="S3211" s="28" t="n">
        <f aca="false">IF(O3211="Won",R3211,IF(O3211="Lost",0,N3211))</f>
        <v>3561</v>
      </c>
      <c r="T3211" s="30" t="n">
        <f aca="false">IF(AND(P3211&lt;&gt;"",Q3211&lt;&gt;""),Q3211-P3211,"")</f>
        <v>11</v>
      </c>
      <c r="U3211" s="30" t="str">
        <f aca="false">IF(AND(O3211="Engaging",P3211&lt;&gt;""),'Leia-me'!$B$5-P3211,"")</f>
        <v/>
      </c>
      <c r="V3211" s="25" t="str">
        <f aca="false">IF(O3211&lt;&gt;"Engaging","",IF(U3211&lt;='Leia-me'!$B$6,"Saudável",IF(U3211&lt;='Leia-me'!$B$7,"Esfriando",IF(U3211&lt;='Leia-me'!$B$8,"Última chance","Zumbi"))))</f>
        <v/>
      </c>
      <c r="W3211" s="25" t="n">
        <f aca="false">IF(O3211="Won",1,IF(O3211="Lost",0,""))</f>
        <v>1</v>
      </c>
      <c r="Y3211" s="25" t="str">
        <f aca="false">IF(E3211="","Sim","")</f>
        <v/>
      </c>
    </row>
    <row r="3212" customFormat="false" ht="15" hidden="false" customHeight="false" outlineLevel="0" collapsed="false">
      <c r="A3212" s="25" t="s">
        <v>3473</v>
      </c>
      <c r="B3212" s="25" t="s">
        <v>67</v>
      </c>
      <c r="C3212" s="25" t="s">
        <v>75</v>
      </c>
      <c r="D3212" s="25" t="s">
        <v>77</v>
      </c>
      <c r="E3212" s="25" t="s">
        <v>162</v>
      </c>
      <c r="F3212" s="25" t="s">
        <v>155</v>
      </c>
      <c r="G3212" s="26" t="n">
        <v>5266.09</v>
      </c>
      <c r="H3212" s="27" t="n">
        <v>8595</v>
      </c>
      <c r="I3212" s="25" t="s">
        <v>147</v>
      </c>
      <c r="J3212" s="25" t="s">
        <v>156</v>
      </c>
      <c r="K3212" s="25" t="n">
        <v>1988</v>
      </c>
      <c r="L3212" s="25" t="s">
        <v>1834</v>
      </c>
      <c r="M3212" s="25" t="s">
        <v>171</v>
      </c>
      <c r="N3212" s="28" t="n">
        <v>4821</v>
      </c>
      <c r="O3212" s="25" t="s">
        <v>54</v>
      </c>
      <c r="P3212" s="29" t="n">
        <v>43042</v>
      </c>
      <c r="Q3212" s="29" t="n">
        <v>43087</v>
      </c>
      <c r="R3212" s="28" t="n">
        <v>4591</v>
      </c>
      <c r="S3212" s="28" t="n">
        <f aca="false">IF(O3212="Won",R3212,IF(O3212="Lost",0,N3212))</f>
        <v>4591</v>
      </c>
      <c r="T3212" s="30" t="n">
        <f aca="false">IF(AND(P3212&lt;&gt;"",Q3212&lt;&gt;""),Q3212-P3212,"")</f>
        <v>45</v>
      </c>
      <c r="U3212" s="30" t="str">
        <f aca="false">IF(AND(O3212="Engaging",P3212&lt;&gt;""),'Leia-me'!$B$5-P3212,"")</f>
        <v/>
      </c>
      <c r="V3212" s="25" t="str">
        <f aca="false">IF(O3212&lt;&gt;"Engaging","",IF(U3212&lt;='Leia-me'!$B$6,"Saudável",IF(U3212&lt;='Leia-me'!$B$7,"Esfriando",IF(U3212&lt;='Leia-me'!$B$8,"Última chance","Zumbi"))))</f>
        <v/>
      </c>
      <c r="W3212" s="25" t="n">
        <f aca="false">IF(O3212="Won",1,IF(O3212="Lost",0,""))</f>
        <v>1</v>
      </c>
      <c r="X3212" s="25" t="s">
        <v>1835</v>
      </c>
      <c r="Y3212" s="25" t="str">
        <f aca="false">IF(E3212="","Sim","")</f>
        <v/>
      </c>
    </row>
    <row r="3213" customFormat="false" ht="15" hidden="false" customHeight="false" outlineLevel="0" collapsed="false">
      <c r="A3213" s="25" t="s">
        <v>3474</v>
      </c>
      <c r="B3213" s="25" t="s">
        <v>67</v>
      </c>
      <c r="C3213" s="25" t="s">
        <v>75</v>
      </c>
      <c r="D3213" s="25" t="s">
        <v>77</v>
      </c>
      <c r="E3213" s="25" t="s">
        <v>245</v>
      </c>
      <c r="F3213" s="25" t="s">
        <v>185</v>
      </c>
      <c r="G3213" s="26" t="n">
        <v>2938.67</v>
      </c>
      <c r="H3213" s="27" t="n">
        <v>8775</v>
      </c>
      <c r="I3213" s="25" t="s">
        <v>246</v>
      </c>
      <c r="K3213" s="25" t="n">
        <v>1987</v>
      </c>
      <c r="L3213" s="25" t="s">
        <v>1834</v>
      </c>
      <c r="M3213" s="25" t="s">
        <v>171</v>
      </c>
      <c r="N3213" s="28" t="n">
        <v>4821</v>
      </c>
      <c r="O3213" s="25" t="s">
        <v>55</v>
      </c>
      <c r="P3213" s="29" t="n">
        <v>43043</v>
      </c>
      <c r="Q3213" s="29" t="n">
        <v>43044</v>
      </c>
      <c r="R3213" s="28" t="n">
        <v>0</v>
      </c>
      <c r="S3213" s="28" t="n">
        <f aca="false">IF(O3213="Won",R3213,IF(O3213="Lost",0,N3213))</f>
        <v>0</v>
      </c>
      <c r="T3213" s="30" t="n">
        <f aca="false">IF(AND(P3213&lt;&gt;"",Q3213&lt;&gt;""),Q3213-P3213,"")</f>
        <v>1</v>
      </c>
      <c r="U3213" s="30" t="str">
        <f aca="false">IF(AND(O3213="Engaging",P3213&lt;&gt;""),'Leia-me'!$B$5-P3213,"")</f>
        <v/>
      </c>
      <c r="V3213" s="25" t="str">
        <f aca="false">IF(O3213&lt;&gt;"Engaging","",IF(U3213&lt;='Leia-me'!$B$6,"Saudável",IF(U3213&lt;='Leia-me'!$B$7,"Esfriando",IF(U3213&lt;='Leia-me'!$B$8,"Última chance","Zumbi"))))</f>
        <v/>
      </c>
      <c r="W3213" s="25" t="n">
        <f aca="false">IF(O3213="Won",1,IF(O3213="Lost",0,""))</f>
        <v>0</v>
      </c>
      <c r="X3213" s="25" t="s">
        <v>1835</v>
      </c>
      <c r="Y3213" s="25" t="str">
        <f aca="false">IF(E3213="","Sim","")</f>
        <v/>
      </c>
    </row>
    <row r="3214" customFormat="false" ht="15" hidden="false" customHeight="false" outlineLevel="0" collapsed="false">
      <c r="A3214" s="25" t="s">
        <v>3475</v>
      </c>
      <c r="B3214" s="25" t="s">
        <v>67</v>
      </c>
      <c r="C3214" s="25" t="s">
        <v>75</v>
      </c>
      <c r="D3214" s="25" t="s">
        <v>77</v>
      </c>
      <c r="E3214" s="25" t="s">
        <v>237</v>
      </c>
      <c r="F3214" s="25" t="s">
        <v>192</v>
      </c>
      <c r="G3214" s="26" t="n">
        <v>4618</v>
      </c>
      <c r="H3214" s="27" t="n">
        <v>10083</v>
      </c>
      <c r="I3214" s="25" t="s">
        <v>147</v>
      </c>
      <c r="K3214" s="25" t="n">
        <v>1982</v>
      </c>
      <c r="L3214" s="25" t="s">
        <v>160</v>
      </c>
      <c r="M3214" s="25" t="s">
        <v>149</v>
      </c>
      <c r="N3214" s="28" t="n">
        <v>3393</v>
      </c>
      <c r="O3214" s="25" t="s">
        <v>55</v>
      </c>
      <c r="P3214" s="29" t="n">
        <v>43044</v>
      </c>
      <c r="Q3214" s="29" t="n">
        <v>43056</v>
      </c>
      <c r="R3214" s="28" t="n">
        <v>0</v>
      </c>
      <c r="S3214" s="28" t="n">
        <f aca="false">IF(O3214="Won",R3214,IF(O3214="Lost",0,N3214))</f>
        <v>0</v>
      </c>
      <c r="T3214" s="30" t="n">
        <f aca="false">IF(AND(P3214&lt;&gt;"",Q3214&lt;&gt;""),Q3214-P3214,"")</f>
        <v>12</v>
      </c>
      <c r="U3214" s="30" t="str">
        <f aca="false">IF(AND(O3214="Engaging",P3214&lt;&gt;""),'Leia-me'!$B$5-P3214,"")</f>
        <v/>
      </c>
      <c r="V3214" s="25" t="str">
        <f aca="false">IF(O3214&lt;&gt;"Engaging","",IF(U3214&lt;='Leia-me'!$B$6,"Saudável",IF(U3214&lt;='Leia-me'!$B$7,"Esfriando",IF(U3214&lt;='Leia-me'!$B$8,"Última chance","Zumbi"))))</f>
        <v/>
      </c>
      <c r="W3214" s="25" t="n">
        <f aca="false">IF(O3214="Won",1,IF(O3214="Lost",0,""))</f>
        <v>0</v>
      </c>
      <c r="Y3214" s="25" t="str">
        <f aca="false">IF(E3214="","Sim","")</f>
        <v/>
      </c>
    </row>
    <row r="3215" customFormat="false" ht="15" hidden="false" customHeight="false" outlineLevel="0" collapsed="false">
      <c r="A3215" s="25" t="s">
        <v>3476</v>
      </c>
      <c r="B3215" s="25" t="s">
        <v>67</v>
      </c>
      <c r="C3215" s="25" t="s">
        <v>75</v>
      </c>
      <c r="D3215" s="25" t="s">
        <v>77</v>
      </c>
      <c r="E3215" s="25" t="s">
        <v>266</v>
      </c>
      <c r="F3215" s="25" t="s">
        <v>267</v>
      </c>
      <c r="G3215" s="26" t="n">
        <v>2041.73</v>
      </c>
      <c r="H3215" s="27" t="n">
        <v>5276</v>
      </c>
      <c r="I3215" s="25" t="s">
        <v>147</v>
      </c>
      <c r="K3215" s="25" t="n">
        <v>1997</v>
      </c>
      <c r="L3215" s="25" t="s">
        <v>170</v>
      </c>
      <c r="M3215" s="25" t="s">
        <v>171</v>
      </c>
      <c r="N3215" s="28" t="n">
        <v>1096</v>
      </c>
      <c r="O3215" s="25" t="s">
        <v>54</v>
      </c>
      <c r="P3215" s="29" t="n">
        <v>43047</v>
      </c>
      <c r="Q3215" s="29" t="n">
        <v>43056</v>
      </c>
      <c r="R3215" s="28" t="n">
        <v>985</v>
      </c>
      <c r="S3215" s="28" t="n">
        <f aca="false">IF(O3215="Won",R3215,IF(O3215="Lost",0,N3215))</f>
        <v>985</v>
      </c>
      <c r="T3215" s="30" t="n">
        <f aca="false">IF(AND(P3215&lt;&gt;"",Q3215&lt;&gt;""),Q3215-P3215,"")</f>
        <v>9</v>
      </c>
      <c r="U3215" s="30" t="str">
        <f aca="false">IF(AND(O3215="Engaging",P3215&lt;&gt;""),'Leia-me'!$B$5-P3215,"")</f>
        <v/>
      </c>
      <c r="V3215" s="25" t="str">
        <f aca="false">IF(O3215&lt;&gt;"Engaging","",IF(U3215&lt;='Leia-me'!$B$6,"Saudável",IF(U3215&lt;='Leia-me'!$B$7,"Esfriando",IF(U3215&lt;='Leia-me'!$B$8,"Última chance","Zumbi"))))</f>
        <v/>
      </c>
      <c r="W3215" s="25" t="n">
        <f aca="false">IF(O3215="Won",1,IF(O3215="Lost",0,""))</f>
        <v>1</v>
      </c>
      <c r="Y3215" s="25" t="str">
        <f aca="false">IF(E3215="","Sim","")</f>
        <v/>
      </c>
    </row>
    <row r="3216" customFormat="false" ht="15" hidden="false" customHeight="false" outlineLevel="0" collapsed="false">
      <c r="A3216" s="25" t="s">
        <v>3477</v>
      </c>
      <c r="B3216" s="25" t="s">
        <v>67</v>
      </c>
      <c r="C3216" s="25" t="s">
        <v>75</v>
      </c>
      <c r="D3216" s="25" t="s">
        <v>77</v>
      </c>
      <c r="E3216" s="25" t="s">
        <v>251</v>
      </c>
      <c r="F3216" s="25" t="s">
        <v>211</v>
      </c>
      <c r="G3216" s="26" t="n">
        <v>332.43</v>
      </c>
      <c r="H3216" s="27" t="n">
        <v>799</v>
      </c>
      <c r="I3216" s="25" t="s">
        <v>147</v>
      </c>
      <c r="K3216" s="25" t="n">
        <v>1995</v>
      </c>
      <c r="L3216" s="25" t="s">
        <v>178</v>
      </c>
      <c r="M3216" s="25" t="s">
        <v>171</v>
      </c>
      <c r="N3216" s="28" t="n">
        <v>5482</v>
      </c>
      <c r="O3216" s="25" t="s">
        <v>55</v>
      </c>
      <c r="P3216" s="29" t="n">
        <v>43050</v>
      </c>
      <c r="Q3216" s="29" t="n">
        <v>43061</v>
      </c>
      <c r="R3216" s="28" t="n">
        <v>0</v>
      </c>
      <c r="S3216" s="28" t="n">
        <f aca="false">IF(O3216="Won",R3216,IF(O3216="Lost",0,N3216))</f>
        <v>0</v>
      </c>
      <c r="T3216" s="30" t="n">
        <f aca="false">IF(AND(P3216&lt;&gt;"",Q3216&lt;&gt;""),Q3216-P3216,"")</f>
        <v>11</v>
      </c>
      <c r="U3216" s="30" t="str">
        <f aca="false">IF(AND(O3216="Engaging",P3216&lt;&gt;""),'Leia-me'!$B$5-P3216,"")</f>
        <v/>
      </c>
      <c r="V3216" s="25" t="str">
        <f aca="false">IF(O3216&lt;&gt;"Engaging","",IF(U3216&lt;='Leia-me'!$B$6,"Saudável",IF(U3216&lt;='Leia-me'!$B$7,"Esfriando",IF(U3216&lt;='Leia-me'!$B$8,"Última chance","Zumbi"))))</f>
        <v/>
      </c>
      <c r="W3216" s="25" t="n">
        <f aca="false">IF(O3216="Won",1,IF(O3216="Lost",0,""))</f>
        <v>0</v>
      </c>
      <c r="Y3216" s="25" t="str">
        <f aca="false">IF(E3216="","Sim","")</f>
        <v/>
      </c>
    </row>
    <row r="3217" customFormat="false" ht="15" hidden="false" customHeight="false" outlineLevel="0" collapsed="false">
      <c r="A3217" s="25" t="s">
        <v>3478</v>
      </c>
      <c r="B3217" s="25" t="s">
        <v>67</v>
      </c>
      <c r="C3217" s="25" t="s">
        <v>75</v>
      </c>
      <c r="D3217" s="25" t="s">
        <v>77</v>
      </c>
      <c r="E3217" s="25" t="s">
        <v>245</v>
      </c>
      <c r="F3217" s="25" t="s">
        <v>185</v>
      </c>
      <c r="G3217" s="26" t="n">
        <v>2938.67</v>
      </c>
      <c r="H3217" s="27" t="n">
        <v>8775</v>
      </c>
      <c r="I3217" s="25" t="s">
        <v>246</v>
      </c>
      <c r="K3217" s="25" t="n">
        <v>1987</v>
      </c>
      <c r="L3217" s="25" t="s">
        <v>178</v>
      </c>
      <c r="M3217" s="25" t="s">
        <v>171</v>
      </c>
      <c r="N3217" s="28" t="n">
        <v>5482</v>
      </c>
      <c r="O3217" s="25" t="s">
        <v>54</v>
      </c>
      <c r="P3217" s="29" t="n">
        <v>43051</v>
      </c>
      <c r="Q3217" s="29" t="n">
        <v>43053</v>
      </c>
      <c r="R3217" s="28" t="n">
        <v>5916</v>
      </c>
      <c r="S3217" s="28" t="n">
        <f aca="false">IF(O3217="Won",R3217,IF(O3217="Lost",0,N3217))</f>
        <v>5916</v>
      </c>
      <c r="T3217" s="30" t="n">
        <f aca="false">IF(AND(P3217&lt;&gt;"",Q3217&lt;&gt;""),Q3217-P3217,"")</f>
        <v>2</v>
      </c>
      <c r="U3217" s="30" t="str">
        <f aca="false">IF(AND(O3217="Engaging",P3217&lt;&gt;""),'Leia-me'!$B$5-P3217,"")</f>
        <v/>
      </c>
      <c r="V3217" s="25" t="str">
        <f aca="false">IF(O3217&lt;&gt;"Engaging","",IF(U3217&lt;='Leia-me'!$B$6,"Saudável",IF(U3217&lt;='Leia-me'!$B$7,"Esfriando",IF(U3217&lt;='Leia-me'!$B$8,"Última chance","Zumbi"))))</f>
        <v/>
      </c>
      <c r="W3217" s="25" t="n">
        <f aca="false">IF(O3217="Won",1,IF(O3217="Lost",0,""))</f>
        <v>1</v>
      </c>
      <c r="Y3217" s="25" t="str">
        <f aca="false">IF(E3217="","Sim","")</f>
        <v/>
      </c>
    </row>
    <row r="3218" customFormat="false" ht="15" hidden="false" customHeight="false" outlineLevel="0" collapsed="false">
      <c r="A3218" s="25" t="s">
        <v>3479</v>
      </c>
      <c r="B3218" s="25" t="s">
        <v>67</v>
      </c>
      <c r="C3218" s="25" t="s">
        <v>75</v>
      </c>
      <c r="D3218" s="25" t="s">
        <v>77</v>
      </c>
      <c r="E3218" s="25" t="s">
        <v>145</v>
      </c>
      <c r="F3218" s="25" t="s">
        <v>146</v>
      </c>
      <c r="G3218" s="26" t="n">
        <v>3922.42</v>
      </c>
      <c r="H3218" s="27" t="n">
        <v>6837</v>
      </c>
      <c r="I3218" s="25" t="s">
        <v>147</v>
      </c>
      <c r="K3218" s="25" t="n">
        <v>1992</v>
      </c>
      <c r="L3218" s="25" t="s">
        <v>170</v>
      </c>
      <c r="M3218" s="25" t="s">
        <v>171</v>
      </c>
      <c r="N3218" s="28" t="n">
        <v>1096</v>
      </c>
      <c r="O3218" s="25" t="s">
        <v>54</v>
      </c>
      <c r="P3218" s="29" t="n">
        <v>43053</v>
      </c>
      <c r="Q3218" s="29" t="n">
        <v>43062</v>
      </c>
      <c r="R3218" s="28" t="n">
        <v>947</v>
      </c>
      <c r="S3218" s="28" t="n">
        <f aca="false">IF(O3218="Won",R3218,IF(O3218="Lost",0,N3218))</f>
        <v>947</v>
      </c>
      <c r="T3218" s="30" t="n">
        <f aca="false">IF(AND(P3218&lt;&gt;"",Q3218&lt;&gt;""),Q3218-P3218,"")</f>
        <v>9</v>
      </c>
      <c r="U3218" s="30" t="str">
        <f aca="false">IF(AND(O3218="Engaging",P3218&lt;&gt;""),'Leia-me'!$B$5-P3218,"")</f>
        <v/>
      </c>
      <c r="V3218" s="25" t="str">
        <f aca="false">IF(O3218&lt;&gt;"Engaging","",IF(U3218&lt;='Leia-me'!$B$6,"Saudável",IF(U3218&lt;='Leia-me'!$B$7,"Esfriando",IF(U3218&lt;='Leia-me'!$B$8,"Última chance","Zumbi"))))</f>
        <v/>
      </c>
      <c r="W3218" s="25" t="n">
        <f aca="false">IF(O3218="Won",1,IF(O3218="Lost",0,""))</f>
        <v>1</v>
      </c>
      <c r="Y3218" s="25" t="str">
        <f aca="false">IF(E3218="","Sim","")</f>
        <v/>
      </c>
    </row>
    <row r="3219" customFormat="false" ht="15" hidden="false" customHeight="false" outlineLevel="0" collapsed="false">
      <c r="A3219" s="25" t="s">
        <v>3480</v>
      </c>
      <c r="B3219" s="25" t="s">
        <v>67</v>
      </c>
      <c r="C3219" s="25" t="s">
        <v>75</v>
      </c>
      <c r="D3219" s="25" t="s">
        <v>77</v>
      </c>
      <c r="E3219" s="25" t="s">
        <v>145</v>
      </c>
      <c r="F3219" s="25" t="s">
        <v>146</v>
      </c>
      <c r="G3219" s="26" t="n">
        <v>3922.42</v>
      </c>
      <c r="H3219" s="27" t="n">
        <v>6837</v>
      </c>
      <c r="I3219" s="25" t="s">
        <v>147</v>
      </c>
      <c r="K3219" s="25" t="n">
        <v>1992</v>
      </c>
      <c r="L3219" s="25" t="s">
        <v>160</v>
      </c>
      <c r="M3219" s="25" t="s">
        <v>149</v>
      </c>
      <c r="N3219" s="28" t="n">
        <v>3393</v>
      </c>
      <c r="O3219" s="25" t="s">
        <v>55</v>
      </c>
      <c r="P3219" s="29" t="n">
        <v>43062</v>
      </c>
      <c r="Q3219" s="29" t="n">
        <v>43064</v>
      </c>
      <c r="R3219" s="28" t="n">
        <v>0</v>
      </c>
      <c r="S3219" s="28" t="n">
        <f aca="false">IF(O3219="Won",R3219,IF(O3219="Lost",0,N3219))</f>
        <v>0</v>
      </c>
      <c r="T3219" s="30" t="n">
        <f aca="false">IF(AND(P3219&lt;&gt;"",Q3219&lt;&gt;""),Q3219-P3219,"")</f>
        <v>2</v>
      </c>
      <c r="U3219" s="30" t="str">
        <f aca="false">IF(AND(O3219="Engaging",P3219&lt;&gt;""),'Leia-me'!$B$5-P3219,"")</f>
        <v/>
      </c>
      <c r="V3219" s="25" t="str">
        <f aca="false">IF(O3219&lt;&gt;"Engaging","",IF(U3219&lt;='Leia-me'!$B$6,"Saudável",IF(U3219&lt;='Leia-me'!$B$7,"Esfriando",IF(U3219&lt;='Leia-me'!$B$8,"Última chance","Zumbi"))))</f>
        <v/>
      </c>
      <c r="W3219" s="25" t="n">
        <f aca="false">IF(O3219="Won",1,IF(O3219="Lost",0,""))</f>
        <v>0</v>
      </c>
      <c r="Y3219" s="25" t="str">
        <f aca="false">IF(E3219="","Sim","")</f>
        <v/>
      </c>
    </row>
    <row r="3220" customFormat="false" ht="15" hidden="false" customHeight="false" outlineLevel="0" collapsed="false">
      <c r="A3220" s="25" t="s">
        <v>3481</v>
      </c>
      <c r="B3220" s="25" t="s">
        <v>67</v>
      </c>
      <c r="C3220" s="25" t="s">
        <v>75</v>
      </c>
      <c r="D3220" s="25" t="s">
        <v>77</v>
      </c>
      <c r="E3220" s="25" t="s">
        <v>251</v>
      </c>
      <c r="F3220" s="25" t="s">
        <v>211</v>
      </c>
      <c r="G3220" s="26" t="n">
        <v>332.43</v>
      </c>
      <c r="H3220" s="27" t="n">
        <v>799</v>
      </c>
      <c r="I3220" s="25" t="s">
        <v>147</v>
      </c>
      <c r="K3220" s="25" t="n">
        <v>1995</v>
      </c>
      <c r="L3220" s="25" t="s">
        <v>178</v>
      </c>
      <c r="M3220" s="25" t="s">
        <v>171</v>
      </c>
      <c r="N3220" s="28" t="n">
        <v>5482</v>
      </c>
      <c r="O3220" s="25" t="s">
        <v>54</v>
      </c>
      <c r="P3220" s="29" t="n">
        <v>43076</v>
      </c>
      <c r="Q3220" s="29" t="n">
        <v>43097</v>
      </c>
      <c r="R3220" s="28" t="n">
        <v>5862</v>
      </c>
      <c r="S3220" s="28" t="n">
        <f aca="false">IF(O3220="Won",R3220,IF(O3220="Lost",0,N3220))</f>
        <v>5862</v>
      </c>
      <c r="T3220" s="30" t="n">
        <f aca="false">IF(AND(P3220&lt;&gt;"",Q3220&lt;&gt;""),Q3220-P3220,"")</f>
        <v>21</v>
      </c>
      <c r="U3220" s="30" t="str">
        <f aca="false">IF(AND(O3220="Engaging",P3220&lt;&gt;""),'Leia-me'!$B$5-P3220,"")</f>
        <v/>
      </c>
      <c r="V3220" s="25" t="str">
        <f aca="false">IF(O3220&lt;&gt;"Engaging","",IF(U3220&lt;='Leia-me'!$B$6,"Saudável",IF(U3220&lt;='Leia-me'!$B$7,"Esfriando",IF(U3220&lt;='Leia-me'!$B$8,"Última chance","Zumbi"))))</f>
        <v/>
      </c>
      <c r="W3220" s="25" t="n">
        <f aca="false">IF(O3220="Won",1,IF(O3220="Lost",0,""))</f>
        <v>1</v>
      </c>
      <c r="Y3220" s="25" t="str">
        <f aca="false">IF(E3220="","Sim","")</f>
        <v/>
      </c>
    </row>
    <row r="3221" customFormat="false" ht="15" hidden="false" customHeight="false" outlineLevel="0" collapsed="false">
      <c r="A3221" s="25" t="s">
        <v>3482</v>
      </c>
      <c r="B3221" s="25" t="s">
        <v>67</v>
      </c>
      <c r="C3221" s="25" t="s">
        <v>75</v>
      </c>
      <c r="D3221" s="25" t="s">
        <v>77</v>
      </c>
      <c r="E3221" s="25" t="s">
        <v>2863</v>
      </c>
      <c r="F3221" s="25" t="s">
        <v>211</v>
      </c>
      <c r="G3221" s="26" t="n">
        <v>2437.85</v>
      </c>
      <c r="H3221" s="27" t="n">
        <v>4874</v>
      </c>
      <c r="I3221" s="25" t="s">
        <v>147</v>
      </c>
      <c r="K3221" s="25" t="n">
        <v>2001</v>
      </c>
      <c r="L3221" s="25" t="s">
        <v>186</v>
      </c>
      <c r="M3221" s="25" t="s">
        <v>171</v>
      </c>
      <c r="N3221" s="28" t="n">
        <v>550</v>
      </c>
      <c r="O3221" s="25" t="s">
        <v>57</v>
      </c>
      <c r="P3221" s="33"/>
      <c r="Q3221" s="33"/>
      <c r="R3221" s="34"/>
      <c r="S3221" s="28" t="n">
        <f aca="false">IF(O3221="Won",R3221,IF(O3221="Lost",0,N3221))</f>
        <v>550</v>
      </c>
      <c r="T3221" s="30" t="str">
        <f aca="false">IF(AND(P3221&lt;&gt;"",Q3221&lt;&gt;""),Q3221-P3221,"")</f>
        <v/>
      </c>
      <c r="U3221" s="30" t="str">
        <f aca="false">IF(AND(O3221="Engaging",P3221&lt;&gt;""),'Leia-me'!$B$5-P3221,"")</f>
        <v/>
      </c>
      <c r="V3221" s="25" t="str">
        <f aca="false">IF(O3221&lt;&gt;"Engaging","",IF(U3221&lt;='Leia-me'!$B$6,"Saudável",IF(U3221&lt;='Leia-me'!$B$7,"Esfriando",IF(U3221&lt;='Leia-me'!$B$8,"Última chance","Zumbi"))))</f>
        <v/>
      </c>
      <c r="W3221" s="25" t="str">
        <f aca="false">IF(O3221="Won",1,IF(O3221="Lost",0,""))</f>
        <v/>
      </c>
      <c r="Y3221" s="25" t="str">
        <f aca="false">IF(E3221="","Sim","")</f>
        <v/>
      </c>
    </row>
    <row r="3222" customFormat="false" ht="15" hidden="false" customHeight="false" outlineLevel="0" collapsed="false">
      <c r="A3222" s="25" t="s">
        <v>3483</v>
      </c>
      <c r="B3222" s="25" t="s">
        <v>67</v>
      </c>
      <c r="C3222" s="25" t="s">
        <v>75</v>
      </c>
      <c r="D3222" s="25" t="s">
        <v>77</v>
      </c>
      <c r="E3222" s="25" t="s">
        <v>176</v>
      </c>
      <c r="F3222" s="25" t="s">
        <v>177</v>
      </c>
      <c r="G3222" s="26" t="n">
        <v>1698.2</v>
      </c>
      <c r="H3222" s="27" t="n">
        <v>3798</v>
      </c>
      <c r="I3222" s="25" t="s">
        <v>147</v>
      </c>
      <c r="K3222" s="25" t="n">
        <v>1987</v>
      </c>
      <c r="L3222" s="25" t="s">
        <v>186</v>
      </c>
      <c r="M3222" s="25" t="s">
        <v>171</v>
      </c>
      <c r="N3222" s="28" t="n">
        <v>550</v>
      </c>
      <c r="O3222" s="25" t="s">
        <v>57</v>
      </c>
      <c r="P3222" s="33"/>
      <c r="Q3222" s="33"/>
      <c r="R3222" s="34"/>
      <c r="S3222" s="28" t="n">
        <f aca="false">IF(O3222="Won",R3222,IF(O3222="Lost",0,N3222))</f>
        <v>550</v>
      </c>
      <c r="T3222" s="30" t="str">
        <f aca="false">IF(AND(P3222&lt;&gt;"",Q3222&lt;&gt;""),Q3222-P3222,"")</f>
        <v/>
      </c>
      <c r="U3222" s="30" t="str">
        <f aca="false">IF(AND(O3222="Engaging",P3222&lt;&gt;""),'Leia-me'!$B$5-P3222,"")</f>
        <v/>
      </c>
      <c r="V3222" s="25" t="str">
        <f aca="false">IF(O3222&lt;&gt;"Engaging","",IF(U3222&lt;='Leia-me'!$B$6,"Saudável",IF(U3222&lt;='Leia-me'!$B$7,"Esfriando",IF(U3222&lt;='Leia-me'!$B$8,"Última chance","Zumbi"))))</f>
        <v/>
      </c>
      <c r="W3222" s="25" t="str">
        <f aca="false">IF(O3222="Won",1,IF(O3222="Lost",0,""))</f>
        <v/>
      </c>
      <c r="Y3222" s="25" t="str">
        <f aca="false">IF(E3222="","Sim","")</f>
        <v/>
      </c>
    </row>
    <row r="3223" customFormat="false" ht="15" hidden="false" customHeight="false" outlineLevel="0" collapsed="false">
      <c r="A3223" s="25" t="s">
        <v>3484</v>
      </c>
      <c r="B3223" s="25" t="s">
        <v>67</v>
      </c>
      <c r="C3223" s="25" t="s">
        <v>75</v>
      </c>
      <c r="D3223" s="25" t="s">
        <v>77</v>
      </c>
      <c r="E3223" s="25" t="s">
        <v>1653</v>
      </c>
      <c r="F3223" s="25" t="s">
        <v>165</v>
      </c>
      <c r="G3223" s="26" t="n">
        <v>3838.39</v>
      </c>
      <c r="H3223" s="27" t="n">
        <v>8274</v>
      </c>
      <c r="I3223" s="25" t="s">
        <v>147</v>
      </c>
      <c r="K3223" s="25" t="n">
        <v>1989</v>
      </c>
      <c r="L3223" s="25" t="s">
        <v>186</v>
      </c>
      <c r="M3223" s="25" t="s">
        <v>171</v>
      </c>
      <c r="N3223" s="28" t="n">
        <v>550</v>
      </c>
      <c r="O3223" s="25" t="s">
        <v>57</v>
      </c>
      <c r="P3223" s="33"/>
      <c r="Q3223" s="33"/>
      <c r="R3223" s="34"/>
      <c r="S3223" s="28" t="n">
        <f aca="false">IF(O3223="Won",R3223,IF(O3223="Lost",0,N3223))</f>
        <v>550</v>
      </c>
      <c r="T3223" s="30" t="str">
        <f aca="false">IF(AND(P3223&lt;&gt;"",Q3223&lt;&gt;""),Q3223-P3223,"")</f>
        <v/>
      </c>
      <c r="U3223" s="30" t="str">
        <f aca="false">IF(AND(O3223="Engaging",P3223&lt;&gt;""),'Leia-me'!$B$5-P3223,"")</f>
        <v/>
      </c>
      <c r="V3223" s="25" t="str">
        <f aca="false">IF(O3223&lt;&gt;"Engaging","",IF(U3223&lt;='Leia-me'!$B$6,"Saudável",IF(U3223&lt;='Leia-me'!$B$7,"Esfriando",IF(U3223&lt;='Leia-me'!$B$8,"Última chance","Zumbi"))))</f>
        <v/>
      </c>
      <c r="W3223" s="25" t="str">
        <f aca="false">IF(O3223="Won",1,IF(O3223="Lost",0,""))</f>
        <v/>
      </c>
      <c r="Y3223" s="25" t="str">
        <f aca="false">IF(E3223="","Sim","")</f>
        <v/>
      </c>
    </row>
    <row r="3224" customFormat="false" ht="15" hidden="false" customHeight="false" outlineLevel="0" collapsed="false">
      <c r="A3224" s="25" t="s">
        <v>3485</v>
      </c>
      <c r="B3224" s="25" t="s">
        <v>67</v>
      </c>
      <c r="C3224" s="25" t="s">
        <v>75</v>
      </c>
      <c r="D3224" s="25" t="s">
        <v>77</v>
      </c>
      <c r="G3224" s="31"/>
      <c r="H3224" s="32"/>
      <c r="L3224" s="25" t="s">
        <v>186</v>
      </c>
      <c r="M3224" s="25" t="s">
        <v>171</v>
      </c>
      <c r="N3224" s="28" t="n">
        <v>550</v>
      </c>
      <c r="O3224" s="25" t="s">
        <v>57</v>
      </c>
      <c r="P3224" s="33"/>
      <c r="Q3224" s="33"/>
      <c r="R3224" s="34"/>
      <c r="S3224" s="28" t="n">
        <f aca="false">IF(O3224="Won",R3224,IF(O3224="Lost",0,N3224))</f>
        <v>550</v>
      </c>
      <c r="T3224" s="30" t="str">
        <f aca="false">IF(AND(P3224&lt;&gt;"",Q3224&lt;&gt;""),Q3224-P3224,"")</f>
        <v/>
      </c>
      <c r="U3224" s="30" t="str">
        <f aca="false">IF(AND(O3224="Engaging",P3224&lt;&gt;""),'Leia-me'!$B$5-P3224,"")</f>
        <v/>
      </c>
      <c r="V3224" s="25" t="str">
        <f aca="false">IF(O3224&lt;&gt;"Engaging","",IF(U3224&lt;='Leia-me'!$B$6,"Saudável",IF(U3224&lt;='Leia-me'!$B$7,"Esfriando",IF(U3224&lt;='Leia-me'!$B$8,"Última chance","Zumbi"))))</f>
        <v/>
      </c>
      <c r="W3224" s="25" t="str">
        <f aca="false">IF(O3224="Won",1,IF(O3224="Lost",0,""))</f>
        <v/>
      </c>
      <c r="Y3224" s="25" t="str">
        <f aca="false">IF(E3224="","Sim","")</f>
        <v>Sim</v>
      </c>
    </row>
    <row r="3225" customFormat="false" ht="15" hidden="false" customHeight="false" outlineLevel="0" collapsed="false">
      <c r="A3225" s="25" t="s">
        <v>3486</v>
      </c>
      <c r="B3225" s="25" t="s">
        <v>67</v>
      </c>
      <c r="C3225" s="25" t="s">
        <v>75</v>
      </c>
      <c r="D3225" s="25" t="s">
        <v>77</v>
      </c>
      <c r="G3225" s="31"/>
      <c r="H3225" s="32"/>
      <c r="L3225" s="25" t="s">
        <v>186</v>
      </c>
      <c r="M3225" s="25" t="s">
        <v>171</v>
      </c>
      <c r="N3225" s="28" t="n">
        <v>550</v>
      </c>
      <c r="O3225" s="25" t="s">
        <v>57</v>
      </c>
      <c r="P3225" s="33"/>
      <c r="Q3225" s="33"/>
      <c r="R3225" s="34"/>
      <c r="S3225" s="28" t="n">
        <f aca="false">IF(O3225="Won",R3225,IF(O3225="Lost",0,N3225))</f>
        <v>550</v>
      </c>
      <c r="T3225" s="30" t="str">
        <f aca="false">IF(AND(P3225&lt;&gt;"",Q3225&lt;&gt;""),Q3225-P3225,"")</f>
        <v/>
      </c>
      <c r="U3225" s="30" t="str">
        <f aca="false">IF(AND(O3225="Engaging",P3225&lt;&gt;""),'Leia-me'!$B$5-P3225,"")</f>
        <v/>
      </c>
      <c r="V3225" s="25" t="str">
        <f aca="false">IF(O3225&lt;&gt;"Engaging","",IF(U3225&lt;='Leia-me'!$B$6,"Saudável",IF(U3225&lt;='Leia-me'!$B$7,"Esfriando",IF(U3225&lt;='Leia-me'!$B$8,"Última chance","Zumbi"))))</f>
        <v/>
      </c>
      <c r="W3225" s="25" t="str">
        <f aca="false">IF(O3225="Won",1,IF(O3225="Lost",0,""))</f>
        <v/>
      </c>
      <c r="Y3225" s="25" t="str">
        <f aca="false">IF(E3225="","Sim","")</f>
        <v>Sim</v>
      </c>
    </row>
    <row r="3226" customFormat="false" ht="15" hidden="false" customHeight="false" outlineLevel="0" collapsed="false">
      <c r="A3226" s="25" t="s">
        <v>3487</v>
      </c>
      <c r="B3226" s="25" t="s">
        <v>67</v>
      </c>
      <c r="C3226" s="25" t="s">
        <v>75</v>
      </c>
      <c r="D3226" s="25" t="s">
        <v>77</v>
      </c>
      <c r="G3226" s="31"/>
      <c r="H3226" s="32"/>
      <c r="L3226" s="25" t="s">
        <v>186</v>
      </c>
      <c r="M3226" s="25" t="s">
        <v>171</v>
      </c>
      <c r="N3226" s="28" t="n">
        <v>550</v>
      </c>
      <c r="O3226" s="25" t="s">
        <v>57</v>
      </c>
      <c r="P3226" s="33"/>
      <c r="Q3226" s="33"/>
      <c r="R3226" s="34"/>
      <c r="S3226" s="28" t="n">
        <f aca="false">IF(O3226="Won",R3226,IF(O3226="Lost",0,N3226))</f>
        <v>550</v>
      </c>
      <c r="T3226" s="30" t="str">
        <f aca="false">IF(AND(P3226&lt;&gt;"",Q3226&lt;&gt;""),Q3226-P3226,"")</f>
        <v/>
      </c>
      <c r="U3226" s="30" t="str">
        <f aca="false">IF(AND(O3226="Engaging",P3226&lt;&gt;""),'Leia-me'!$B$5-P3226,"")</f>
        <v/>
      </c>
      <c r="V3226" s="25" t="str">
        <f aca="false">IF(O3226&lt;&gt;"Engaging","",IF(U3226&lt;='Leia-me'!$B$6,"Saudável",IF(U3226&lt;='Leia-me'!$B$7,"Esfriando",IF(U3226&lt;='Leia-me'!$B$8,"Última chance","Zumbi"))))</f>
        <v/>
      </c>
      <c r="W3226" s="25" t="str">
        <f aca="false">IF(O3226="Won",1,IF(O3226="Lost",0,""))</f>
        <v/>
      </c>
      <c r="Y3226" s="25" t="str">
        <f aca="false">IF(E3226="","Sim","")</f>
        <v>Sim</v>
      </c>
    </row>
    <row r="3227" customFormat="false" ht="15" hidden="false" customHeight="false" outlineLevel="0" collapsed="false">
      <c r="A3227" s="25" t="s">
        <v>3488</v>
      </c>
      <c r="B3227" s="25" t="s">
        <v>67</v>
      </c>
      <c r="C3227" s="25" t="s">
        <v>75</v>
      </c>
      <c r="D3227" s="25" t="s">
        <v>77</v>
      </c>
      <c r="G3227" s="31"/>
      <c r="H3227" s="32"/>
      <c r="L3227" s="25" t="s">
        <v>186</v>
      </c>
      <c r="M3227" s="25" t="s">
        <v>171</v>
      </c>
      <c r="N3227" s="28" t="n">
        <v>550</v>
      </c>
      <c r="O3227" s="25" t="s">
        <v>57</v>
      </c>
      <c r="P3227" s="33"/>
      <c r="Q3227" s="33"/>
      <c r="R3227" s="34"/>
      <c r="S3227" s="28" t="n">
        <f aca="false">IF(O3227="Won",R3227,IF(O3227="Lost",0,N3227))</f>
        <v>550</v>
      </c>
      <c r="T3227" s="30" t="str">
        <f aca="false">IF(AND(P3227&lt;&gt;"",Q3227&lt;&gt;""),Q3227-P3227,"")</f>
        <v/>
      </c>
      <c r="U3227" s="30" t="str">
        <f aca="false">IF(AND(O3227="Engaging",P3227&lt;&gt;""),'Leia-me'!$B$5-P3227,"")</f>
        <v/>
      </c>
      <c r="V3227" s="25" t="str">
        <f aca="false">IF(O3227&lt;&gt;"Engaging","",IF(U3227&lt;='Leia-me'!$B$6,"Saudável",IF(U3227&lt;='Leia-me'!$B$7,"Esfriando",IF(U3227&lt;='Leia-me'!$B$8,"Última chance","Zumbi"))))</f>
        <v/>
      </c>
      <c r="W3227" s="25" t="str">
        <f aca="false">IF(O3227="Won",1,IF(O3227="Lost",0,""))</f>
        <v/>
      </c>
      <c r="Y3227" s="25" t="str">
        <f aca="false">IF(E3227="","Sim","")</f>
        <v>Sim</v>
      </c>
    </row>
    <row r="3228" customFormat="false" ht="15" hidden="false" customHeight="false" outlineLevel="0" collapsed="false">
      <c r="A3228" s="25" t="s">
        <v>3489</v>
      </c>
      <c r="B3228" s="25" t="s">
        <v>67</v>
      </c>
      <c r="C3228" s="25" t="s">
        <v>75</v>
      </c>
      <c r="D3228" s="25" t="s">
        <v>77</v>
      </c>
      <c r="G3228" s="31"/>
      <c r="H3228" s="32"/>
      <c r="L3228" s="25" t="s">
        <v>186</v>
      </c>
      <c r="M3228" s="25" t="s">
        <v>171</v>
      </c>
      <c r="N3228" s="28" t="n">
        <v>550</v>
      </c>
      <c r="O3228" s="25" t="s">
        <v>57</v>
      </c>
      <c r="P3228" s="33"/>
      <c r="Q3228" s="33"/>
      <c r="R3228" s="34"/>
      <c r="S3228" s="28" t="n">
        <f aca="false">IF(O3228="Won",R3228,IF(O3228="Lost",0,N3228))</f>
        <v>550</v>
      </c>
      <c r="T3228" s="30" t="str">
        <f aca="false">IF(AND(P3228&lt;&gt;"",Q3228&lt;&gt;""),Q3228-P3228,"")</f>
        <v/>
      </c>
      <c r="U3228" s="30" t="str">
        <f aca="false">IF(AND(O3228="Engaging",P3228&lt;&gt;""),'Leia-me'!$B$5-P3228,"")</f>
        <v/>
      </c>
      <c r="V3228" s="25" t="str">
        <f aca="false">IF(O3228&lt;&gt;"Engaging","",IF(U3228&lt;='Leia-me'!$B$6,"Saudável",IF(U3228&lt;='Leia-me'!$B$7,"Esfriando",IF(U3228&lt;='Leia-me'!$B$8,"Última chance","Zumbi"))))</f>
        <v/>
      </c>
      <c r="W3228" s="25" t="str">
        <f aca="false">IF(O3228="Won",1,IF(O3228="Lost",0,""))</f>
        <v/>
      </c>
      <c r="Y3228" s="25" t="str">
        <f aca="false">IF(E3228="","Sim","")</f>
        <v>Sim</v>
      </c>
    </row>
    <row r="3229" customFormat="false" ht="15" hidden="false" customHeight="false" outlineLevel="0" collapsed="false">
      <c r="A3229" s="25" t="s">
        <v>3490</v>
      </c>
      <c r="B3229" s="25" t="s">
        <v>67</v>
      </c>
      <c r="C3229" s="25" t="s">
        <v>75</v>
      </c>
      <c r="D3229" s="25" t="s">
        <v>77</v>
      </c>
      <c r="G3229" s="31"/>
      <c r="H3229" s="32"/>
      <c r="L3229" s="25" t="s">
        <v>186</v>
      </c>
      <c r="M3229" s="25" t="s">
        <v>171</v>
      </c>
      <c r="N3229" s="28" t="n">
        <v>550</v>
      </c>
      <c r="O3229" s="25" t="s">
        <v>57</v>
      </c>
      <c r="P3229" s="33"/>
      <c r="Q3229" s="33"/>
      <c r="R3229" s="34"/>
      <c r="S3229" s="28" t="n">
        <f aca="false">IF(O3229="Won",R3229,IF(O3229="Lost",0,N3229))</f>
        <v>550</v>
      </c>
      <c r="T3229" s="30" t="str">
        <f aca="false">IF(AND(P3229&lt;&gt;"",Q3229&lt;&gt;""),Q3229-P3229,"")</f>
        <v/>
      </c>
      <c r="U3229" s="30" t="str">
        <f aca="false">IF(AND(O3229="Engaging",P3229&lt;&gt;""),'Leia-me'!$B$5-P3229,"")</f>
        <v/>
      </c>
      <c r="V3229" s="25" t="str">
        <f aca="false">IF(O3229&lt;&gt;"Engaging","",IF(U3229&lt;='Leia-me'!$B$6,"Saudável",IF(U3229&lt;='Leia-me'!$B$7,"Esfriando",IF(U3229&lt;='Leia-me'!$B$8,"Última chance","Zumbi"))))</f>
        <v/>
      </c>
      <c r="W3229" s="25" t="str">
        <f aca="false">IF(O3229="Won",1,IF(O3229="Lost",0,""))</f>
        <v/>
      </c>
      <c r="Y3229" s="25" t="str">
        <f aca="false">IF(E3229="","Sim","")</f>
        <v>Sim</v>
      </c>
    </row>
    <row r="3230" customFormat="false" ht="15" hidden="false" customHeight="false" outlineLevel="0" collapsed="false">
      <c r="A3230" s="25" t="s">
        <v>3491</v>
      </c>
      <c r="B3230" s="25" t="s">
        <v>67</v>
      </c>
      <c r="C3230" s="25" t="s">
        <v>75</v>
      </c>
      <c r="D3230" s="25" t="s">
        <v>77</v>
      </c>
      <c r="E3230" s="25" t="s">
        <v>661</v>
      </c>
      <c r="F3230" s="25" t="s">
        <v>146</v>
      </c>
      <c r="G3230" s="26" t="n">
        <v>251.41</v>
      </c>
      <c r="H3230" s="27" t="n">
        <v>495</v>
      </c>
      <c r="I3230" s="25" t="s">
        <v>147</v>
      </c>
      <c r="K3230" s="25" t="n">
        <v>1999</v>
      </c>
      <c r="L3230" s="25" t="s">
        <v>170</v>
      </c>
      <c r="M3230" s="25" t="s">
        <v>171</v>
      </c>
      <c r="N3230" s="28" t="n">
        <v>1096</v>
      </c>
      <c r="O3230" s="25" t="s">
        <v>57</v>
      </c>
      <c r="P3230" s="33"/>
      <c r="Q3230" s="33"/>
      <c r="R3230" s="34"/>
      <c r="S3230" s="28" t="n">
        <f aca="false">IF(O3230="Won",R3230,IF(O3230="Lost",0,N3230))</f>
        <v>1096</v>
      </c>
      <c r="T3230" s="30" t="str">
        <f aca="false">IF(AND(P3230&lt;&gt;"",Q3230&lt;&gt;""),Q3230-P3230,"")</f>
        <v/>
      </c>
      <c r="U3230" s="30" t="str">
        <f aca="false">IF(AND(O3230="Engaging",P3230&lt;&gt;""),'Leia-me'!$B$5-P3230,"")</f>
        <v/>
      </c>
      <c r="V3230" s="25" t="str">
        <f aca="false">IF(O3230&lt;&gt;"Engaging","",IF(U3230&lt;='Leia-me'!$B$6,"Saudável",IF(U3230&lt;='Leia-me'!$B$7,"Esfriando",IF(U3230&lt;='Leia-me'!$B$8,"Última chance","Zumbi"))))</f>
        <v/>
      </c>
      <c r="W3230" s="25" t="str">
        <f aca="false">IF(O3230="Won",1,IF(O3230="Lost",0,""))</f>
        <v/>
      </c>
      <c r="Y3230" s="25" t="str">
        <f aca="false">IF(E3230="","Sim","")</f>
        <v/>
      </c>
    </row>
    <row r="3231" customFormat="false" ht="15" hidden="false" customHeight="false" outlineLevel="0" collapsed="false">
      <c r="A3231" s="25" t="s">
        <v>3492</v>
      </c>
      <c r="B3231" s="25" t="s">
        <v>67</v>
      </c>
      <c r="C3231" s="25" t="s">
        <v>75</v>
      </c>
      <c r="D3231" s="25" t="s">
        <v>77</v>
      </c>
      <c r="E3231" s="25" t="s">
        <v>452</v>
      </c>
      <c r="F3231" s="25" t="s">
        <v>185</v>
      </c>
      <c r="G3231" s="26" t="n">
        <v>1712.68</v>
      </c>
      <c r="H3231" s="27" t="n">
        <v>3194</v>
      </c>
      <c r="I3231" s="25" t="s">
        <v>147</v>
      </c>
      <c r="J3231" s="25" t="s">
        <v>193</v>
      </c>
      <c r="K3231" s="25" t="n">
        <v>1992</v>
      </c>
      <c r="L3231" s="25" t="s">
        <v>170</v>
      </c>
      <c r="M3231" s="25" t="s">
        <v>171</v>
      </c>
      <c r="N3231" s="28" t="n">
        <v>1096</v>
      </c>
      <c r="O3231" s="25" t="s">
        <v>57</v>
      </c>
      <c r="P3231" s="33"/>
      <c r="Q3231" s="33"/>
      <c r="R3231" s="34"/>
      <c r="S3231" s="28" t="n">
        <f aca="false">IF(O3231="Won",R3231,IF(O3231="Lost",0,N3231))</f>
        <v>1096</v>
      </c>
      <c r="T3231" s="30" t="str">
        <f aca="false">IF(AND(P3231&lt;&gt;"",Q3231&lt;&gt;""),Q3231-P3231,"")</f>
        <v/>
      </c>
      <c r="U3231" s="30" t="str">
        <f aca="false">IF(AND(O3231="Engaging",P3231&lt;&gt;""),'Leia-me'!$B$5-P3231,"")</f>
        <v/>
      </c>
      <c r="V3231" s="25" t="str">
        <f aca="false">IF(O3231&lt;&gt;"Engaging","",IF(U3231&lt;='Leia-me'!$B$6,"Saudável",IF(U3231&lt;='Leia-me'!$B$7,"Esfriando",IF(U3231&lt;='Leia-me'!$B$8,"Última chance","Zumbi"))))</f>
        <v/>
      </c>
      <c r="W3231" s="25" t="str">
        <f aca="false">IF(O3231="Won",1,IF(O3231="Lost",0,""))</f>
        <v/>
      </c>
      <c r="Y3231" s="25" t="str">
        <f aca="false">IF(E3231="","Sim","")</f>
        <v/>
      </c>
    </row>
    <row r="3232" customFormat="false" ht="15" hidden="false" customHeight="false" outlineLevel="0" collapsed="false">
      <c r="A3232" s="25" t="s">
        <v>3493</v>
      </c>
      <c r="B3232" s="25" t="s">
        <v>67</v>
      </c>
      <c r="C3232" s="25" t="s">
        <v>75</v>
      </c>
      <c r="D3232" s="25" t="s">
        <v>77</v>
      </c>
      <c r="E3232" s="25" t="s">
        <v>639</v>
      </c>
      <c r="F3232" s="25" t="s">
        <v>211</v>
      </c>
      <c r="G3232" s="26" t="n">
        <v>1419.98</v>
      </c>
      <c r="H3232" s="27" t="n">
        <v>4018</v>
      </c>
      <c r="I3232" s="25" t="s">
        <v>147</v>
      </c>
      <c r="K3232" s="25" t="n">
        <v>2003</v>
      </c>
      <c r="L3232" s="25" t="s">
        <v>170</v>
      </c>
      <c r="M3232" s="25" t="s">
        <v>171</v>
      </c>
      <c r="N3232" s="28" t="n">
        <v>1096</v>
      </c>
      <c r="O3232" s="25" t="s">
        <v>57</v>
      </c>
      <c r="P3232" s="33"/>
      <c r="Q3232" s="33"/>
      <c r="R3232" s="34"/>
      <c r="S3232" s="28" t="n">
        <f aca="false">IF(O3232="Won",R3232,IF(O3232="Lost",0,N3232))</f>
        <v>1096</v>
      </c>
      <c r="T3232" s="30" t="str">
        <f aca="false">IF(AND(P3232&lt;&gt;"",Q3232&lt;&gt;""),Q3232-P3232,"")</f>
        <v/>
      </c>
      <c r="U3232" s="30" t="str">
        <f aca="false">IF(AND(O3232="Engaging",P3232&lt;&gt;""),'Leia-me'!$B$5-P3232,"")</f>
        <v/>
      </c>
      <c r="V3232" s="25" t="str">
        <f aca="false">IF(O3232&lt;&gt;"Engaging","",IF(U3232&lt;='Leia-me'!$B$6,"Saudável",IF(U3232&lt;='Leia-me'!$B$7,"Esfriando",IF(U3232&lt;='Leia-me'!$B$8,"Última chance","Zumbi"))))</f>
        <v/>
      </c>
      <c r="W3232" s="25" t="str">
        <f aca="false">IF(O3232="Won",1,IF(O3232="Lost",0,""))</f>
        <v/>
      </c>
      <c r="Y3232" s="25" t="str">
        <f aca="false">IF(E3232="","Sim","")</f>
        <v/>
      </c>
    </row>
    <row r="3233" customFormat="false" ht="15" hidden="false" customHeight="false" outlineLevel="0" collapsed="false">
      <c r="A3233" s="25" t="s">
        <v>3494</v>
      </c>
      <c r="B3233" s="25" t="s">
        <v>67</v>
      </c>
      <c r="C3233" s="25" t="s">
        <v>75</v>
      </c>
      <c r="D3233" s="25" t="s">
        <v>77</v>
      </c>
      <c r="E3233" s="25" t="s">
        <v>421</v>
      </c>
      <c r="F3233" s="25" t="s">
        <v>146</v>
      </c>
      <c r="G3233" s="26" t="n">
        <v>2818.38</v>
      </c>
      <c r="H3233" s="27" t="n">
        <v>6290</v>
      </c>
      <c r="I3233" s="25" t="s">
        <v>147</v>
      </c>
      <c r="K3233" s="25" t="n">
        <v>1994</v>
      </c>
      <c r="L3233" s="25" t="s">
        <v>170</v>
      </c>
      <c r="M3233" s="25" t="s">
        <v>171</v>
      </c>
      <c r="N3233" s="28" t="n">
        <v>1096</v>
      </c>
      <c r="O3233" s="25" t="s">
        <v>57</v>
      </c>
      <c r="P3233" s="33"/>
      <c r="Q3233" s="33"/>
      <c r="R3233" s="34"/>
      <c r="S3233" s="28" t="n">
        <f aca="false">IF(O3233="Won",R3233,IF(O3233="Lost",0,N3233))</f>
        <v>1096</v>
      </c>
      <c r="T3233" s="30" t="str">
        <f aca="false">IF(AND(P3233&lt;&gt;"",Q3233&lt;&gt;""),Q3233-P3233,"")</f>
        <v/>
      </c>
      <c r="U3233" s="30" t="str">
        <f aca="false">IF(AND(O3233="Engaging",P3233&lt;&gt;""),'Leia-me'!$B$5-P3233,"")</f>
        <v/>
      </c>
      <c r="V3233" s="25" t="str">
        <f aca="false">IF(O3233&lt;&gt;"Engaging","",IF(U3233&lt;='Leia-me'!$B$6,"Saudável",IF(U3233&lt;='Leia-me'!$B$7,"Esfriando",IF(U3233&lt;='Leia-me'!$B$8,"Última chance","Zumbi"))))</f>
        <v/>
      </c>
      <c r="W3233" s="25" t="str">
        <f aca="false">IF(O3233="Won",1,IF(O3233="Lost",0,""))</f>
        <v/>
      </c>
      <c r="Y3233" s="25" t="str">
        <f aca="false">IF(E3233="","Sim","")</f>
        <v/>
      </c>
    </row>
    <row r="3234" customFormat="false" ht="15" hidden="false" customHeight="false" outlineLevel="0" collapsed="false">
      <c r="A3234" s="25" t="s">
        <v>3495</v>
      </c>
      <c r="B3234" s="25" t="s">
        <v>67</v>
      </c>
      <c r="C3234" s="25" t="s">
        <v>75</v>
      </c>
      <c r="D3234" s="25" t="s">
        <v>77</v>
      </c>
      <c r="E3234" s="25" t="s">
        <v>251</v>
      </c>
      <c r="F3234" s="25" t="s">
        <v>211</v>
      </c>
      <c r="G3234" s="26" t="n">
        <v>332.43</v>
      </c>
      <c r="H3234" s="27" t="n">
        <v>799</v>
      </c>
      <c r="I3234" s="25" t="s">
        <v>147</v>
      </c>
      <c r="K3234" s="25" t="n">
        <v>1995</v>
      </c>
      <c r="L3234" s="25" t="s">
        <v>170</v>
      </c>
      <c r="M3234" s="25" t="s">
        <v>171</v>
      </c>
      <c r="N3234" s="28" t="n">
        <v>1096</v>
      </c>
      <c r="O3234" s="25" t="s">
        <v>57</v>
      </c>
      <c r="P3234" s="33"/>
      <c r="Q3234" s="33"/>
      <c r="R3234" s="34"/>
      <c r="S3234" s="28" t="n">
        <f aca="false">IF(O3234="Won",R3234,IF(O3234="Lost",0,N3234))</f>
        <v>1096</v>
      </c>
      <c r="T3234" s="30" t="str">
        <f aca="false">IF(AND(P3234&lt;&gt;"",Q3234&lt;&gt;""),Q3234-P3234,"")</f>
        <v/>
      </c>
      <c r="U3234" s="30" t="str">
        <f aca="false">IF(AND(O3234="Engaging",P3234&lt;&gt;""),'Leia-me'!$B$5-P3234,"")</f>
        <v/>
      </c>
      <c r="V3234" s="25" t="str">
        <f aca="false">IF(O3234&lt;&gt;"Engaging","",IF(U3234&lt;='Leia-me'!$B$6,"Saudável",IF(U3234&lt;='Leia-me'!$B$7,"Esfriando",IF(U3234&lt;='Leia-me'!$B$8,"Última chance","Zumbi"))))</f>
        <v/>
      </c>
      <c r="W3234" s="25" t="str">
        <f aca="false">IF(O3234="Won",1,IF(O3234="Lost",0,""))</f>
        <v/>
      </c>
      <c r="Y3234" s="25" t="str">
        <f aca="false">IF(E3234="","Sim","")</f>
        <v/>
      </c>
    </row>
    <row r="3235" customFormat="false" ht="15" hidden="false" customHeight="false" outlineLevel="0" collapsed="false">
      <c r="A3235" s="25" t="s">
        <v>3496</v>
      </c>
      <c r="B3235" s="25" t="s">
        <v>67</v>
      </c>
      <c r="C3235" s="25" t="s">
        <v>75</v>
      </c>
      <c r="D3235" s="25" t="s">
        <v>77</v>
      </c>
      <c r="E3235" s="25" t="s">
        <v>257</v>
      </c>
      <c r="F3235" s="25" t="s">
        <v>146</v>
      </c>
      <c r="G3235" s="26" t="n">
        <v>441.08</v>
      </c>
      <c r="H3235" s="27" t="n">
        <v>1210</v>
      </c>
      <c r="I3235" s="25" t="s">
        <v>147</v>
      </c>
      <c r="K3235" s="25" t="n">
        <v>1984</v>
      </c>
      <c r="L3235" s="25" t="s">
        <v>170</v>
      </c>
      <c r="M3235" s="25" t="s">
        <v>171</v>
      </c>
      <c r="N3235" s="28" t="n">
        <v>1096</v>
      </c>
      <c r="O3235" s="25" t="s">
        <v>57</v>
      </c>
      <c r="P3235" s="33"/>
      <c r="Q3235" s="33"/>
      <c r="R3235" s="34"/>
      <c r="S3235" s="28" t="n">
        <f aca="false">IF(O3235="Won",R3235,IF(O3235="Lost",0,N3235))</f>
        <v>1096</v>
      </c>
      <c r="T3235" s="30" t="str">
        <f aca="false">IF(AND(P3235&lt;&gt;"",Q3235&lt;&gt;""),Q3235-P3235,"")</f>
        <v/>
      </c>
      <c r="U3235" s="30" t="str">
        <f aca="false">IF(AND(O3235="Engaging",P3235&lt;&gt;""),'Leia-me'!$B$5-P3235,"")</f>
        <v/>
      </c>
      <c r="V3235" s="25" t="str">
        <f aca="false">IF(O3235&lt;&gt;"Engaging","",IF(U3235&lt;='Leia-me'!$B$6,"Saudável",IF(U3235&lt;='Leia-me'!$B$7,"Esfriando",IF(U3235&lt;='Leia-me'!$B$8,"Última chance","Zumbi"))))</f>
        <v/>
      </c>
      <c r="W3235" s="25" t="str">
        <f aca="false">IF(O3235="Won",1,IF(O3235="Lost",0,""))</f>
        <v/>
      </c>
      <c r="Y3235" s="25" t="str">
        <f aca="false">IF(E3235="","Sim","")</f>
        <v/>
      </c>
    </row>
    <row r="3236" customFormat="false" ht="15" hidden="false" customHeight="false" outlineLevel="0" collapsed="false">
      <c r="A3236" s="25" t="s">
        <v>3497</v>
      </c>
      <c r="B3236" s="25" t="s">
        <v>67</v>
      </c>
      <c r="C3236" s="25" t="s">
        <v>75</v>
      </c>
      <c r="D3236" s="25" t="s">
        <v>77</v>
      </c>
      <c r="G3236" s="31"/>
      <c r="H3236" s="32"/>
      <c r="L3236" s="25" t="s">
        <v>170</v>
      </c>
      <c r="M3236" s="25" t="s">
        <v>171</v>
      </c>
      <c r="N3236" s="28" t="n">
        <v>1096</v>
      </c>
      <c r="O3236" s="25" t="s">
        <v>57</v>
      </c>
      <c r="P3236" s="33"/>
      <c r="Q3236" s="33"/>
      <c r="R3236" s="34"/>
      <c r="S3236" s="28" t="n">
        <f aca="false">IF(O3236="Won",R3236,IF(O3236="Lost",0,N3236))</f>
        <v>1096</v>
      </c>
      <c r="T3236" s="30" t="str">
        <f aca="false">IF(AND(P3236&lt;&gt;"",Q3236&lt;&gt;""),Q3236-P3236,"")</f>
        <v/>
      </c>
      <c r="U3236" s="30" t="str">
        <f aca="false">IF(AND(O3236="Engaging",P3236&lt;&gt;""),'Leia-me'!$B$5-P3236,"")</f>
        <v/>
      </c>
      <c r="V3236" s="25" t="str">
        <f aca="false">IF(O3236&lt;&gt;"Engaging","",IF(U3236&lt;='Leia-me'!$B$6,"Saudável",IF(U3236&lt;='Leia-me'!$B$7,"Esfriando",IF(U3236&lt;='Leia-me'!$B$8,"Última chance","Zumbi"))))</f>
        <v/>
      </c>
      <c r="W3236" s="25" t="str">
        <f aca="false">IF(O3236="Won",1,IF(O3236="Lost",0,""))</f>
        <v/>
      </c>
      <c r="Y3236" s="25" t="str">
        <f aca="false">IF(E3236="","Sim","")</f>
        <v>Sim</v>
      </c>
    </row>
    <row r="3237" customFormat="false" ht="15" hidden="false" customHeight="false" outlineLevel="0" collapsed="false">
      <c r="A3237" s="25" t="s">
        <v>3498</v>
      </c>
      <c r="B3237" s="25" t="s">
        <v>67</v>
      </c>
      <c r="C3237" s="25" t="s">
        <v>75</v>
      </c>
      <c r="D3237" s="25" t="s">
        <v>77</v>
      </c>
      <c r="G3237" s="31"/>
      <c r="H3237" s="32"/>
      <c r="L3237" s="25" t="s">
        <v>170</v>
      </c>
      <c r="M3237" s="25" t="s">
        <v>171</v>
      </c>
      <c r="N3237" s="28" t="n">
        <v>1096</v>
      </c>
      <c r="O3237" s="25" t="s">
        <v>57</v>
      </c>
      <c r="P3237" s="33"/>
      <c r="Q3237" s="33"/>
      <c r="R3237" s="34"/>
      <c r="S3237" s="28" t="n">
        <f aca="false">IF(O3237="Won",R3237,IF(O3237="Lost",0,N3237))</f>
        <v>1096</v>
      </c>
      <c r="T3237" s="30" t="str">
        <f aca="false">IF(AND(P3237&lt;&gt;"",Q3237&lt;&gt;""),Q3237-P3237,"")</f>
        <v/>
      </c>
      <c r="U3237" s="30" t="str">
        <f aca="false">IF(AND(O3237="Engaging",P3237&lt;&gt;""),'Leia-me'!$B$5-P3237,"")</f>
        <v/>
      </c>
      <c r="V3237" s="25" t="str">
        <f aca="false">IF(O3237&lt;&gt;"Engaging","",IF(U3237&lt;='Leia-me'!$B$6,"Saudável",IF(U3237&lt;='Leia-me'!$B$7,"Esfriando",IF(U3237&lt;='Leia-me'!$B$8,"Última chance","Zumbi"))))</f>
        <v/>
      </c>
      <c r="W3237" s="25" t="str">
        <f aca="false">IF(O3237="Won",1,IF(O3237="Lost",0,""))</f>
        <v/>
      </c>
      <c r="Y3237" s="25" t="str">
        <f aca="false">IF(E3237="","Sim","")</f>
        <v>Sim</v>
      </c>
    </row>
    <row r="3238" customFormat="false" ht="15" hidden="false" customHeight="false" outlineLevel="0" collapsed="false">
      <c r="A3238" s="25" t="s">
        <v>3499</v>
      </c>
      <c r="B3238" s="25" t="s">
        <v>67</v>
      </c>
      <c r="C3238" s="25" t="s">
        <v>75</v>
      </c>
      <c r="D3238" s="25" t="s">
        <v>77</v>
      </c>
      <c r="G3238" s="31"/>
      <c r="H3238" s="32"/>
      <c r="L3238" s="25" t="s">
        <v>170</v>
      </c>
      <c r="M3238" s="25" t="s">
        <v>171</v>
      </c>
      <c r="N3238" s="28" t="n">
        <v>1096</v>
      </c>
      <c r="O3238" s="25" t="s">
        <v>57</v>
      </c>
      <c r="P3238" s="33"/>
      <c r="Q3238" s="33"/>
      <c r="R3238" s="34"/>
      <c r="S3238" s="28" t="n">
        <f aca="false">IF(O3238="Won",R3238,IF(O3238="Lost",0,N3238))</f>
        <v>1096</v>
      </c>
      <c r="T3238" s="30" t="str">
        <f aca="false">IF(AND(P3238&lt;&gt;"",Q3238&lt;&gt;""),Q3238-P3238,"")</f>
        <v/>
      </c>
      <c r="U3238" s="30" t="str">
        <f aca="false">IF(AND(O3238="Engaging",P3238&lt;&gt;""),'Leia-me'!$B$5-P3238,"")</f>
        <v/>
      </c>
      <c r="V3238" s="25" t="str">
        <f aca="false">IF(O3238&lt;&gt;"Engaging","",IF(U3238&lt;='Leia-me'!$B$6,"Saudável",IF(U3238&lt;='Leia-me'!$B$7,"Esfriando",IF(U3238&lt;='Leia-me'!$B$8,"Última chance","Zumbi"))))</f>
        <v/>
      </c>
      <c r="W3238" s="25" t="str">
        <f aca="false">IF(O3238="Won",1,IF(O3238="Lost",0,""))</f>
        <v/>
      </c>
      <c r="Y3238" s="25" t="str">
        <f aca="false">IF(E3238="","Sim","")</f>
        <v>Sim</v>
      </c>
    </row>
    <row r="3239" customFormat="false" ht="15" hidden="false" customHeight="false" outlineLevel="0" collapsed="false">
      <c r="A3239" s="25" t="s">
        <v>3500</v>
      </c>
      <c r="B3239" s="25" t="s">
        <v>67</v>
      </c>
      <c r="C3239" s="25" t="s">
        <v>75</v>
      </c>
      <c r="D3239" s="25" t="s">
        <v>77</v>
      </c>
      <c r="G3239" s="31"/>
      <c r="H3239" s="32"/>
      <c r="L3239" s="25" t="s">
        <v>170</v>
      </c>
      <c r="M3239" s="25" t="s">
        <v>171</v>
      </c>
      <c r="N3239" s="28" t="n">
        <v>1096</v>
      </c>
      <c r="O3239" s="25" t="s">
        <v>57</v>
      </c>
      <c r="P3239" s="33"/>
      <c r="Q3239" s="33"/>
      <c r="R3239" s="34"/>
      <c r="S3239" s="28" t="n">
        <f aca="false">IF(O3239="Won",R3239,IF(O3239="Lost",0,N3239))</f>
        <v>1096</v>
      </c>
      <c r="T3239" s="30" t="str">
        <f aca="false">IF(AND(P3239&lt;&gt;"",Q3239&lt;&gt;""),Q3239-P3239,"")</f>
        <v/>
      </c>
      <c r="U3239" s="30" t="str">
        <f aca="false">IF(AND(O3239="Engaging",P3239&lt;&gt;""),'Leia-me'!$B$5-P3239,"")</f>
        <v/>
      </c>
      <c r="V3239" s="25" t="str">
        <f aca="false">IF(O3239&lt;&gt;"Engaging","",IF(U3239&lt;='Leia-me'!$B$6,"Saudável",IF(U3239&lt;='Leia-me'!$B$7,"Esfriando",IF(U3239&lt;='Leia-me'!$B$8,"Última chance","Zumbi"))))</f>
        <v/>
      </c>
      <c r="W3239" s="25" t="str">
        <f aca="false">IF(O3239="Won",1,IF(O3239="Lost",0,""))</f>
        <v/>
      </c>
      <c r="Y3239" s="25" t="str">
        <f aca="false">IF(E3239="","Sim","")</f>
        <v>Sim</v>
      </c>
    </row>
    <row r="3240" customFormat="false" ht="15" hidden="false" customHeight="false" outlineLevel="0" collapsed="false">
      <c r="A3240" s="25" t="s">
        <v>3501</v>
      </c>
      <c r="B3240" s="25" t="s">
        <v>67</v>
      </c>
      <c r="C3240" s="25" t="s">
        <v>75</v>
      </c>
      <c r="D3240" s="25" t="s">
        <v>77</v>
      </c>
      <c r="G3240" s="31"/>
      <c r="H3240" s="32"/>
      <c r="L3240" s="25" t="s">
        <v>170</v>
      </c>
      <c r="M3240" s="25" t="s">
        <v>171</v>
      </c>
      <c r="N3240" s="28" t="n">
        <v>1096</v>
      </c>
      <c r="O3240" s="25" t="s">
        <v>57</v>
      </c>
      <c r="P3240" s="33"/>
      <c r="Q3240" s="33"/>
      <c r="R3240" s="34"/>
      <c r="S3240" s="28" t="n">
        <f aca="false">IF(O3240="Won",R3240,IF(O3240="Lost",0,N3240))</f>
        <v>1096</v>
      </c>
      <c r="T3240" s="30" t="str">
        <f aca="false">IF(AND(P3240&lt;&gt;"",Q3240&lt;&gt;""),Q3240-P3240,"")</f>
        <v/>
      </c>
      <c r="U3240" s="30" t="str">
        <f aca="false">IF(AND(O3240="Engaging",P3240&lt;&gt;""),'Leia-me'!$B$5-P3240,"")</f>
        <v/>
      </c>
      <c r="V3240" s="25" t="str">
        <f aca="false">IF(O3240&lt;&gt;"Engaging","",IF(U3240&lt;='Leia-me'!$B$6,"Saudável",IF(U3240&lt;='Leia-me'!$B$7,"Esfriando",IF(U3240&lt;='Leia-me'!$B$8,"Última chance","Zumbi"))))</f>
        <v/>
      </c>
      <c r="W3240" s="25" t="str">
        <f aca="false">IF(O3240="Won",1,IF(O3240="Lost",0,""))</f>
        <v/>
      </c>
      <c r="Y3240" s="25" t="str">
        <f aca="false">IF(E3240="","Sim","")</f>
        <v>Sim</v>
      </c>
    </row>
    <row r="3241" customFormat="false" ht="15" hidden="false" customHeight="false" outlineLevel="0" collapsed="false">
      <c r="A3241" s="25" t="s">
        <v>3502</v>
      </c>
      <c r="B3241" s="25" t="s">
        <v>67</v>
      </c>
      <c r="C3241" s="25" t="s">
        <v>75</v>
      </c>
      <c r="D3241" s="25" t="s">
        <v>77</v>
      </c>
      <c r="G3241" s="31"/>
      <c r="H3241" s="32"/>
      <c r="L3241" s="25" t="s">
        <v>170</v>
      </c>
      <c r="M3241" s="25" t="s">
        <v>171</v>
      </c>
      <c r="N3241" s="28" t="n">
        <v>1096</v>
      </c>
      <c r="O3241" s="25" t="s">
        <v>57</v>
      </c>
      <c r="P3241" s="33"/>
      <c r="Q3241" s="33"/>
      <c r="R3241" s="34"/>
      <c r="S3241" s="28" t="n">
        <f aca="false">IF(O3241="Won",R3241,IF(O3241="Lost",0,N3241))</f>
        <v>1096</v>
      </c>
      <c r="T3241" s="30" t="str">
        <f aca="false">IF(AND(P3241&lt;&gt;"",Q3241&lt;&gt;""),Q3241-P3241,"")</f>
        <v/>
      </c>
      <c r="U3241" s="30" t="str">
        <f aca="false">IF(AND(O3241="Engaging",P3241&lt;&gt;""),'Leia-me'!$B$5-P3241,"")</f>
        <v/>
      </c>
      <c r="V3241" s="25" t="str">
        <f aca="false">IF(O3241&lt;&gt;"Engaging","",IF(U3241&lt;='Leia-me'!$B$6,"Saudável",IF(U3241&lt;='Leia-me'!$B$7,"Esfriando",IF(U3241&lt;='Leia-me'!$B$8,"Última chance","Zumbi"))))</f>
        <v/>
      </c>
      <c r="W3241" s="25" t="str">
        <f aca="false">IF(O3241="Won",1,IF(O3241="Lost",0,""))</f>
        <v/>
      </c>
      <c r="Y3241" s="25" t="str">
        <f aca="false">IF(E3241="","Sim","")</f>
        <v>Sim</v>
      </c>
    </row>
    <row r="3242" customFormat="false" ht="15" hidden="false" customHeight="false" outlineLevel="0" collapsed="false">
      <c r="A3242" s="25" t="s">
        <v>3503</v>
      </c>
      <c r="B3242" s="25" t="s">
        <v>67</v>
      </c>
      <c r="C3242" s="25" t="s">
        <v>75</v>
      </c>
      <c r="D3242" s="25" t="s">
        <v>77</v>
      </c>
      <c r="G3242" s="31"/>
      <c r="H3242" s="32"/>
      <c r="L3242" s="25" t="s">
        <v>170</v>
      </c>
      <c r="M3242" s="25" t="s">
        <v>171</v>
      </c>
      <c r="N3242" s="28" t="n">
        <v>1096</v>
      </c>
      <c r="O3242" s="25" t="s">
        <v>57</v>
      </c>
      <c r="P3242" s="33"/>
      <c r="Q3242" s="33"/>
      <c r="R3242" s="34"/>
      <c r="S3242" s="28" t="n">
        <f aca="false">IF(O3242="Won",R3242,IF(O3242="Lost",0,N3242))</f>
        <v>1096</v>
      </c>
      <c r="T3242" s="30" t="str">
        <f aca="false">IF(AND(P3242&lt;&gt;"",Q3242&lt;&gt;""),Q3242-P3242,"")</f>
        <v/>
      </c>
      <c r="U3242" s="30" t="str">
        <f aca="false">IF(AND(O3242="Engaging",P3242&lt;&gt;""),'Leia-me'!$B$5-P3242,"")</f>
        <v/>
      </c>
      <c r="V3242" s="25" t="str">
        <f aca="false">IF(O3242&lt;&gt;"Engaging","",IF(U3242&lt;='Leia-me'!$B$6,"Saudável",IF(U3242&lt;='Leia-me'!$B$7,"Esfriando",IF(U3242&lt;='Leia-me'!$B$8,"Última chance","Zumbi"))))</f>
        <v/>
      </c>
      <c r="W3242" s="25" t="str">
        <f aca="false">IF(O3242="Won",1,IF(O3242="Lost",0,""))</f>
        <v/>
      </c>
      <c r="Y3242" s="25" t="str">
        <f aca="false">IF(E3242="","Sim","")</f>
        <v>Sim</v>
      </c>
    </row>
    <row r="3243" customFormat="false" ht="15" hidden="false" customHeight="false" outlineLevel="0" collapsed="false">
      <c r="A3243" s="25" t="s">
        <v>3504</v>
      </c>
      <c r="B3243" s="25" t="s">
        <v>67</v>
      </c>
      <c r="C3243" s="25" t="s">
        <v>75</v>
      </c>
      <c r="D3243" s="25" t="s">
        <v>77</v>
      </c>
      <c r="G3243" s="31"/>
      <c r="H3243" s="32"/>
      <c r="L3243" s="25" t="s">
        <v>170</v>
      </c>
      <c r="M3243" s="25" t="s">
        <v>171</v>
      </c>
      <c r="N3243" s="28" t="n">
        <v>1096</v>
      </c>
      <c r="O3243" s="25" t="s">
        <v>57</v>
      </c>
      <c r="P3243" s="33"/>
      <c r="Q3243" s="33"/>
      <c r="R3243" s="34"/>
      <c r="S3243" s="28" t="n">
        <f aca="false">IF(O3243="Won",R3243,IF(O3243="Lost",0,N3243))</f>
        <v>1096</v>
      </c>
      <c r="T3243" s="30" t="str">
        <f aca="false">IF(AND(P3243&lt;&gt;"",Q3243&lt;&gt;""),Q3243-P3243,"")</f>
        <v/>
      </c>
      <c r="U3243" s="30" t="str">
        <f aca="false">IF(AND(O3243="Engaging",P3243&lt;&gt;""),'Leia-me'!$B$5-P3243,"")</f>
        <v/>
      </c>
      <c r="V3243" s="25" t="str">
        <f aca="false">IF(O3243&lt;&gt;"Engaging","",IF(U3243&lt;='Leia-me'!$B$6,"Saudável",IF(U3243&lt;='Leia-me'!$B$7,"Esfriando",IF(U3243&lt;='Leia-me'!$B$8,"Última chance","Zumbi"))))</f>
        <v/>
      </c>
      <c r="W3243" s="25" t="str">
        <f aca="false">IF(O3243="Won",1,IF(O3243="Lost",0,""))</f>
        <v/>
      </c>
      <c r="Y3243" s="25" t="str">
        <f aca="false">IF(E3243="","Sim","")</f>
        <v>Sim</v>
      </c>
    </row>
    <row r="3244" customFormat="false" ht="15" hidden="false" customHeight="false" outlineLevel="0" collapsed="false">
      <c r="A3244" s="25" t="s">
        <v>3505</v>
      </c>
      <c r="B3244" s="25" t="s">
        <v>67</v>
      </c>
      <c r="C3244" s="25" t="s">
        <v>75</v>
      </c>
      <c r="D3244" s="25" t="s">
        <v>77</v>
      </c>
      <c r="G3244" s="31"/>
      <c r="H3244" s="32"/>
      <c r="L3244" s="25" t="s">
        <v>178</v>
      </c>
      <c r="M3244" s="25" t="s">
        <v>171</v>
      </c>
      <c r="N3244" s="28" t="n">
        <v>5482</v>
      </c>
      <c r="O3244" s="25" t="s">
        <v>57</v>
      </c>
      <c r="P3244" s="33"/>
      <c r="Q3244" s="33"/>
      <c r="R3244" s="34"/>
      <c r="S3244" s="28" t="n">
        <f aca="false">IF(O3244="Won",R3244,IF(O3244="Lost",0,N3244))</f>
        <v>5482</v>
      </c>
      <c r="T3244" s="30" t="str">
        <f aca="false">IF(AND(P3244&lt;&gt;"",Q3244&lt;&gt;""),Q3244-P3244,"")</f>
        <v/>
      </c>
      <c r="U3244" s="30" t="str">
        <f aca="false">IF(AND(O3244="Engaging",P3244&lt;&gt;""),'Leia-me'!$B$5-P3244,"")</f>
        <v/>
      </c>
      <c r="V3244" s="25" t="str">
        <f aca="false">IF(O3244&lt;&gt;"Engaging","",IF(U3244&lt;='Leia-me'!$B$6,"Saudável",IF(U3244&lt;='Leia-me'!$B$7,"Esfriando",IF(U3244&lt;='Leia-me'!$B$8,"Última chance","Zumbi"))))</f>
        <v/>
      </c>
      <c r="W3244" s="25" t="str">
        <f aca="false">IF(O3244="Won",1,IF(O3244="Lost",0,""))</f>
        <v/>
      </c>
      <c r="Y3244" s="25" t="str">
        <f aca="false">IF(E3244="","Sim","")</f>
        <v>Sim</v>
      </c>
    </row>
    <row r="3245" customFormat="false" ht="15" hidden="false" customHeight="false" outlineLevel="0" collapsed="false">
      <c r="A3245" s="25" t="s">
        <v>3506</v>
      </c>
      <c r="B3245" s="25" t="s">
        <v>67</v>
      </c>
      <c r="C3245" s="25" t="s">
        <v>75</v>
      </c>
      <c r="D3245" s="25" t="s">
        <v>77</v>
      </c>
      <c r="G3245" s="31"/>
      <c r="H3245" s="32"/>
      <c r="L3245" s="25" t="s">
        <v>178</v>
      </c>
      <c r="M3245" s="25" t="s">
        <v>171</v>
      </c>
      <c r="N3245" s="28" t="n">
        <v>5482</v>
      </c>
      <c r="O3245" s="25" t="s">
        <v>57</v>
      </c>
      <c r="P3245" s="33"/>
      <c r="Q3245" s="33"/>
      <c r="R3245" s="34"/>
      <c r="S3245" s="28" t="n">
        <f aca="false">IF(O3245="Won",R3245,IF(O3245="Lost",0,N3245))</f>
        <v>5482</v>
      </c>
      <c r="T3245" s="30" t="str">
        <f aca="false">IF(AND(P3245&lt;&gt;"",Q3245&lt;&gt;""),Q3245-P3245,"")</f>
        <v/>
      </c>
      <c r="U3245" s="30" t="str">
        <f aca="false">IF(AND(O3245="Engaging",P3245&lt;&gt;""),'Leia-me'!$B$5-P3245,"")</f>
        <v/>
      </c>
      <c r="V3245" s="25" t="str">
        <f aca="false">IF(O3245&lt;&gt;"Engaging","",IF(U3245&lt;='Leia-me'!$B$6,"Saudável",IF(U3245&lt;='Leia-me'!$B$7,"Esfriando",IF(U3245&lt;='Leia-me'!$B$8,"Última chance","Zumbi"))))</f>
        <v/>
      </c>
      <c r="W3245" s="25" t="str">
        <f aca="false">IF(O3245="Won",1,IF(O3245="Lost",0,""))</f>
        <v/>
      </c>
      <c r="Y3245" s="25" t="str">
        <f aca="false">IF(E3245="","Sim","")</f>
        <v>Sim</v>
      </c>
    </row>
    <row r="3246" customFormat="false" ht="15" hidden="false" customHeight="false" outlineLevel="0" collapsed="false">
      <c r="A3246" s="25" t="s">
        <v>3507</v>
      </c>
      <c r="B3246" s="25" t="s">
        <v>67</v>
      </c>
      <c r="C3246" s="25" t="s">
        <v>75</v>
      </c>
      <c r="D3246" s="25" t="s">
        <v>77</v>
      </c>
      <c r="G3246" s="31"/>
      <c r="H3246" s="32"/>
      <c r="L3246" s="25" t="s">
        <v>178</v>
      </c>
      <c r="M3246" s="25" t="s">
        <v>171</v>
      </c>
      <c r="N3246" s="28" t="n">
        <v>5482</v>
      </c>
      <c r="O3246" s="25" t="s">
        <v>57</v>
      </c>
      <c r="P3246" s="33"/>
      <c r="Q3246" s="33"/>
      <c r="R3246" s="34"/>
      <c r="S3246" s="28" t="n">
        <f aca="false">IF(O3246="Won",R3246,IF(O3246="Lost",0,N3246))</f>
        <v>5482</v>
      </c>
      <c r="T3246" s="30" t="str">
        <f aca="false">IF(AND(P3246&lt;&gt;"",Q3246&lt;&gt;""),Q3246-P3246,"")</f>
        <v/>
      </c>
      <c r="U3246" s="30" t="str">
        <f aca="false">IF(AND(O3246="Engaging",P3246&lt;&gt;""),'Leia-me'!$B$5-P3246,"")</f>
        <v/>
      </c>
      <c r="V3246" s="25" t="str">
        <f aca="false">IF(O3246&lt;&gt;"Engaging","",IF(U3246&lt;='Leia-me'!$B$6,"Saudável",IF(U3246&lt;='Leia-me'!$B$7,"Esfriando",IF(U3246&lt;='Leia-me'!$B$8,"Última chance","Zumbi"))))</f>
        <v/>
      </c>
      <c r="W3246" s="25" t="str">
        <f aca="false">IF(O3246="Won",1,IF(O3246="Lost",0,""))</f>
        <v/>
      </c>
      <c r="Y3246" s="25" t="str">
        <f aca="false">IF(E3246="","Sim","")</f>
        <v>Sim</v>
      </c>
    </row>
    <row r="3247" customFormat="false" ht="15" hidden="false" customHeight="false" outlineLevel="0" collapsed="false">
      <c r="A3247" s="25" t="s">
        <v>3508</v>
      </c>
      <c r="B3247" s="25" t="s">
        <v>67</v>
      </c>
      <c r="C3247" s="25" t="s">
        <v>75</v>
      </c>
      <c r="D3247" s="25" t="s">
        <v>77</v>
      </c>
      <c r="G3247" s="31"/>
      <c r="H3247" s="32"/>
      <c r="L3247" s="25" t="s">
        <v>178</v>
      </c>
      <c r="M3247" s="25" t="s">
        <v>171</v>
      </c>
      <c r="N3247" s="28" t="n">
        <v>5482</v>
      </c>
      <c r="O3247" s="25" t="s">
        <v>57</v>
      </c>
      <c r="P3247" s="33"/>
      <c r="Q3247" s="33"/>
      <c r="R3247" s="34"/>
      <c r="S3247" s="28" t="n">
        <f aca="false">IF(O3247="Won",R3247,IF(O3247="Lost",0,N3247))</f>
        <v>5482</v>
      </c>
      <c r="T3247" s="30" t="str">
        <f aca="false">IF(AND(P3247&lt;&gt;"",Q3247&lt;&gt;""),Q3247-P3247,"")</f>
        <v/>
      </c>
      <c r="U3247" s="30" t="str">
        <f aca="false">IF(AND(O3247="Engaging",P3247&lt;&gt;""),'Leia-me'!$B$5-P3247,"")</f>
        <v/>
      </c>
      <c r="V3247" s="25" t="str">
        <f aca="false">IF(O3247&lt;&gt;"Engaging","",IF(U3247&lt;='Leia-me'!$B$6,"Saudável",IF(U3247&lt;='Leia-me'!$B$7,"Esfriando",IF(U3247&lt;='Leia-me'!$B$8,"Última chance","Zumbi"))))</f>
        <v/>
      </c>
      <c r="W3247" s="25" t="str">
        <f aca="false">IF(O3247="Won",1,IF(O3247="Lost",0,""))</f>
        <v/>
      </c>
      <c r="Y3247" s="25" t="str">
        <f aca="false">IF(E3247="","Sim","")</f>
        <v>Sim</v>
      </c>
    </row>
    <row r="3248" customFormat="false" ht="15" hidden="false" customHeight="false" outlineLevel="0" collapsed="false">
      <c r="A3248" s="25" t="s">
        <v>3509</v>
      </c>
      <c r="B3248" s="25" t="s">
        <v>67</v>
      </c>
      <c r="C3248" s="25" t="s">
        <v>75</v>
      </c>
      <c r="D3248" s="25" t="s">
        <v>77</v>
      </c>
      <c r="G3248" s="31"/>
      <c r="H3248" s="32"/>
      <c r="L3248" s="25" t="s">
        <v>178</v>
      </c>
      <c r="M3248" s="25" t="s">
        <v>171</v>
      </c>
      <c r="N3248" s="28" t="n">
        <v>5482</v>
      </c>
      <c r="O3248" s="25" t="s">
        <v>57</v>
      </c>
      <c r="P3248" s="33"/>
      <c r="Q3248" s="33"/>
      <c r="R3248" s="34"/>
      <c r="S3248" s="28" t="n">
        <f aca="false">IF(O3248="Won",R3248,IF(O3248="Lost",0,N3248))</f>
        <v>5482</v>
      </c>
      <c r="T3248" s="30" t="str">
        <f aca="false">IF(AND(P3248&lt;&gt;"",Q3248&lt;&gt;""),Q3248-P3248,"")</f>
        <v/>
      </c>
      <c r="U3248" s="30" t="str">
        <f aca="false">IF(AND(O3248="Engaging",P3248&lt;&gt;""),'Leia-me'!$B$5-P3248,"")</f>
        <v/>
      </c>
      <c r="V3248" s="25" t="str">
        <f aca="false">IF(O3248&lt;&gt;"Engaging","",IF(U3248&lt;='Leia-me'!$B$6,"Saudável",IF(U3248&lt;='Leia-me'!$B$7,"Esfriando",IF(U3248&lt;='Leia-me'!$B$8,"Última chance","Zumbi"))))</f>
        <v/>
      </c>
      <c r="W3248" s="25" t="str">
        <f aca="false">IF(O3248="Won",1,IF(O3248="Lost",0,""))</f>
        <v/>
      </c>
      <c r="Y3248" s="25" t="str">
        <f aca="false">IF(E3248="","Sim","")</f>
        <v>Sim</v>
      </c>
    </row>
    <row r="3249" customFormat="false" ht="15" hidden="false" customHeight="false" outlineLevel="0" collapsed="false">
      <c r="A3249" s="25" t="s">
        <v>3510</v>
      </c>
      <c r="B3249" s="25" t="s">
        <v>67</v>
      </c>
      <c r="C3249" s="25" t="s">
        <v>75</v>
      </c>
      <c r="D3249" s="25" t="s">
        <v>77</v>
      </c>
      <c r="E3249" s="25" t="s">
        <v>3511</v>
      </c>
      <c r="F3249" s="25" t="s">
        <v>168</v>
      </c>
      <c r="G3249" s="26" t="n">
        <v>1197.44</v>
      </c>
      <c r="H3249" s="27" t="n">
        <v>2570</v>
      </c>
      <c r="I3249" s="25" t="s">
        <v>147</v>
      </c>
      <c r="K3249" s="25" t="n">
        <v>1999</v>
      </c>
      <c r="L3249" s="25" t="s">
        <v>1834</v>
      </c>
      <c r="M3249" s="25" t="s">
        <v>171</v>
      </c>
      <c r="N3249" s="28" t="n">
        <v>4821</v>
      </c>
      <c r="O3249" s="25" t="s">
        <v>57</v>
      </c>
      <c r="P3249" s="33"/>
      <c r="Q3249" s="33"/>
      <c r="R3249" s="34"/>
      <c r="S3249" s="28" t="n">
        <f aca="false">IF(O3249="Won",R3249,IF(O3249="Lost",0,N3249))</f>
        <v>4821</v>
      </c>
      <c r="T3249" s="30" t="str">
        <f aca="false">IF(AND(P3249&lt;&gt;"",Q3249&lt;&gt;""),Q3249-P3249,"")</f>
        <v/>
      </c>
      <c r="U3249" s="30" t="str">
        <f aca="false">IF(AND(O3249="Engaging",P3249&lt;&gt;""),'Leia-me'!$B$5-P3249,"")</f>
        <v/>
      </c>
      <c r="V3249" s="25" t="str">
        <f aca="false">IF(O3249&lt;&gt;"Engaging","",IF(U3249&lt;='Leia-me'!$B$6,"Saudável",IF(U3249&lt;='Leia-me'!$B$7,"Esfriando",IF(U3249&lt;='Leia-me'!$B$8,"Última chance","Zumbi"))))</f>
        <v/>
      </c>
      <c r="W3249" s="25" t="str">
        <f aca="false">IF(O3249="Won",1,IF(O3249="Lost",0,""))</f>
        <v/>
      </c>
      <c r="X3249" s="25" t="s">
        <v>1835</v>
      </c>
      <c r="Y3249" s="25" t="str">
        <f aca="false">IF(E3249="","Sim","")</f>
        <v/>
      </c>
    </row>
    <row r="3250" customFormat="false" ht="15" hidden="false" customHeight="false" outlineLevel="0" collapsed="false">
      <c r="A3250" s="25" t="s">
        <v>3512</v>
      </c>
      <c r="B3250" s="25" t="s">
        <v>67</v>
      </c>
      <c r="C3250" s="25" t="s">
        <v>75</v>
      </c>
      <c r="D3250" s="25" t="s">
        <v>77</v>
      </c>
      <c r="E3250" s="25" t="s">
        <v>215</v>
      </c>
      <c r="F3250" s="25" t="s">
        <v>177</v>
      </c>
      <c r="G3250" s="26" t="n">
        <v>1102.43</v>
      </c>
      <c r="H3250" s="27" t="n">
        <v>1759</v>
      </c>
      <c r="I3250" s="25" t="s">
        <v>147</v>
      </c>
      <c r="K3250" s="25" t="n">
        <v>2006</v>
      </c>
      <c r="L3250" s="25" t="s">
        <v>1834</v>
      </c>
      <c r="M3250" s="25" t="s">
        <v>171</v>
      </c>
      <c r="N3250" s="28" t="n">
        <v>4821</v>
      </c>
      <c r="O3250" s="25" t="s">
        <v>57</v>
      </c>
      <c r="P3250" s="33"/>
      <c r="Q3250" s="33"/>
      <c r="R3250" s="34"/>
      <c r="S3250" s="28" t="n">
        <f aca="false">IF(O3250="Won",R3250,IF(O3250="Lost",0,N3250))</f>
        <v>4821</v>
      </c>
      <c r="T3250" s="30" t="str">
        <f aca="false">IF(AND(P3250&lt;&gt;"",Q3250&lt;&gt;""),Q3250-P3250,"")</f>
        <v/>
      </c>
      <c r="U3250" s="30" t="str">
        <f aca="false">IF(AND(O3250="Engaging",P3250&lt;&gt;""),'Leia-me'!$B$5-P3250,"")</f>
        <v/>
      </c>
      <c r="V3250" s="25" t="str">
        <f aca="false">IF(O3250&lt;&gt;"Engaging","",IF(U3250&lt;='Leia-me'!$B$6,"Saudável",IF(U3250&lt;='Leia-me'!$B$7,"Esfriando",IF(U3250&lt;='Leia-me'!$B$8,"Última chance","Zumbi"))))</f>
        <v/>
      </c>
      <c r="W3250" s="25" t="str">
        <f aca="false">IF(O3250="Won",1,IF(O3250="Lost",0,""))</f>
        <v/>
      </c>
      <c r="X3250" s="25" t="s">
        <v>1835</v>
      </c>
      <c r="Y3250" s="25" t="str">
        <f aca="false">IF(E3250="","Sim","")</f>
        <v/>
      </c>
    </row>
    <row r="3251" customFormat="false" ht="15" hidden="false" customHeight="false" outlineLevel="0" collapsed="false">
      <c r="A3251" s="25" t="s">
        <v>3513</v>
      </c>
      <c r="B3251" s="25" t="s">
        <v>67</v>
      </c>
      <c r="C3251" s="25" t="s">
        <v>75</v>
      </c>
      <c r="D3251" s="25" t="s">
        <v>77</v>
      </c>
      <c r="E3251" s="25" t="s">
        <v>207</v>
      </c>
      <c r="F3251" s="25" t="s">
        <v>168</v>
      </c>
      <c r="G3251" s="26" t="n">
        <v>375.43</v>
      </c>
      <c r="H3251" s="27" t="n">
        <v>1190</v>
      </c>
      <c r="I3251" s="25" t="s">
        <v>147</v>
      </c>
      <c r="K3251" s="25" t="n">
        <v>1985</v>
      </c>
      <c r="L3251" s="25" t="s">
        <v>1834</v>
      </c>
      <c r="M3251" s="25" t="s">
        <v>171</v>
      </c>
      <c r="N3251" s="28" t="n">
        <v>4821</v>
      </c>
      <c r="O3251" s="25" t="s">
        <v>57</v>
      </c>
      <c r="P3251" s="33"/>
      <c r="Q3251" s="33"/>
      <c r="R3251" s="34"/>
      <c r="S3251" s="28" t="n">
        <f aca="false">IF(O3251="Won",R3251,IF(O3251="Lost",0,N3251))</f>
        <v>4821</v>
      </c>
      <c r="T3251" s="30" t="str">
        <f aca="false">IF(AND(P3251&lt;&gt;"",Q3251&lt;&gt;""),Q3251-P3251,"")</f>
        <v/>
      </c>
      <c r="U3251" s="30" t="str">
        <f aca="false">IF(AND(O3251="Engaging",P3251&lt;&gt;""),'Leia-me'!$B$5-P3251,"")</f>
        <v/>
      </c>
      <c r="V3251" s="25" t="str">
        <f aca="false">IF(O3251&lt;&gt;"Engaging","",IF(U3251&lt;='Leia-me'!$B$6,"Saudável",IF(U3251&lt;='Leia-me'!$B$7,"Esfriando",IF(U3251&lt;='Leia-me'!$B$8,"Última chance","Zumbi"))))</f>
        <v/>
      </c>
      <c r="W3251" s="25" t="str">
        <f aca="false">IF(O3251="Won",1,IF(O3251="Lost",0,""))</f>
        <v/>
      </c>
      <c r="X3251" s="25" t="s">
        <v>1835</v>
      </c>
      <c r="Y3251" s="25" t="str">
        <f aca="false">IF(E3251="","Sim","")</f>
        <v/>
      </c>
    </row>
    <row r="3252" customFormat="false" ht="15" hidden="false" customHeight="false" outlineLevel="0" collapsed="false">
      <c r="A3252" s="25" t="s">
        <v>3514</v>
      </c>
      <c r="B3252" s="25" t="s">
        <v>67</v>
      </c>
      <c r="C3252" s="25" t="s">
        <v>75</v>
      </c>
      <c r="D3252" s="25" t="s">
        <v>77</v>
      </c>
      <c r="E3252" s="25" t="s">
        <v>478</v>
      </c>
      <c r="F3252" s="25" t="s">
        <v>165</v>
      </c>
      <c r="G3252" s="26" t="n">
        <v>349.81</v>
      </c>
      <c r="H3252" s="27" t="n">
        <v>315</v>
      </c>
      <c r="I3252" s="25" t="s">
        <v>147</v>
      </c>
      <c r="K3252" s="25" t="n">
        <v>2002</v>
      </c>
      <c r="L3252" s="25" t="s">
        <v>1834</v>
      </c>
      <c r="M3252" s="25" t="s">
        <v>171</v>
      </c>
      <c r="N3252" s="28" t="n">
        <v>4821</v>
      </c>
      <c r="O3252" s="25" t="s">
        <v>57</v>
      </c>
      <c r="P3252" s="33"/>
      <c r="Q3252" s="33"/>
      <c r="R3252" s="34"/>
      <c r="S3252" s="28" t="n">
        <f aca="false">IF(O3252="Won",R3252,IF(O3252="Lost",0,N3252))</f>
        <v>4821</v>
      </c>
      <c r="T3252" s="30" t="str">
        <f aca="false">IF(AND(P3252&lt;&gt;"",Q3252&lt;&gt;""),Q3252-P3252,"")</f>
        <v/>
      </c>
      <c r="U3252" s="30" t="str">
        <f aca="false">IF(AND(O3252="Engaging",P3252&lt;&gt;""),'Leia-me'!$B$5-P3252,"")</f>
        <v/>
      </c>
      <c r="V3252" s="25" t="str">
        <f aca="false">IF(O3252&lt;&gt;"Engaging","",IF(U3252&lt;='Leia-me'!$B$6,"Saudável",IF(U3252&lt;='Leia-me'!$B$7,"Esfriando",IF(U3252&lt;='Leia-me'!$B$8,"Última chance","Zumbi"))))</f>
        <v/>
      </c>
      <c r="W3252" s="25" t="str">
        <f aca="false">IF(O3252="Won",1,IF(O3252="Lost",0,""))</f>
        <v/>
      </c>
      <c r="X3252" s="25" t="s">
        <v>1835</v>
      </c>
      <c r="Y3252" s="25" t="str">
        <f aca="false">IF(E3252="","Sim","")</f>
        <v/>
      </c>
    </row>
    <row r="3253" customFormat="false" ht="15" hidden="false" customHeight="false" outlineLevel="0" collapsed="false">
      <c r="A3253" s="25" t="s">
        <v>3515</v>
      </c>
      <c r="B3253" s="25" t="s">
        <v>67</v>
      </c>
      <c r="C3253" s="25" t="s">
        <v>75</v>
      </c>
      <c r="D3253" s="25" t="s">
        <v>77</v>
      </c>
      <c r="G3253" s="31"/>
      <c r="H3253" s="32"/>
      <c r="L3253" s="25" t="s">
        <v>1834</v>
      </c>
      <c r="M3253" s="25" t="s">
        <v>171</v>
      </c>
      <c r="N3253" s="28" t="n">
        <v>4821</v>
      </c>
      <c r="O3253" s="25" t="s">
        <v>57</v>
      </c>
      <c r="P3253" s="33"/>
      <c r="Q3253" s="33"/>
      <c r="R3253" s="34"/>
      <c r="S3253" s="28" t="n">
        <f aca="false">IF(O3253="Won",R3253,IF(O3253="Lost",0,N3253))</f>
        <v>4821</v>
      </c>
      <c r="T3253" s="30" t="str">
        <f aca="false">IF(AND(P3253&lt;&gt;"",Q3253&lt;&gt;""),Q3253-P3253,"")</f>
        <v/>
      </c>
      <c r="U3253" s="30" t="str">
        <f aca="false">IF(AND(O3253="Engaging",P3253&lt;&gt;""),'Leia-me'!$B$5-P3253,"")</f>
        <v/>
      </c>
      <c r="V3253" s="25" t="str">
        <f aca="false">IF(O3253&lt;&gt;"Engaging","",IF(U3253&lt;='Leia-me'!$B$6,"Saudável",IF(U3253&lt;='Leia-me'!$B$7,"Esfriando",IF(U3253&lt;='Leia-me'!$B$8,"Última chance","Zumbi"))))</f>
        <v/>
      </c>
      <c r="W3253" s="25" t="str">
        <f aca="false">IF(O3253="Won",1,IF(O3253="Lost",0,""))</f>
        <v/>
      </c>
      <c r="X3253" s="25" t="s">
        <v>1835</v>
      </c>
      <c r="Y3253" s="25" t="str">
        <f aca="false">IF(E3253="","Sim","")</f>
        <v>Sim</v>
      </c>
    </row>
    <row r="3254" customFormat="false" ht="15" hidden="false" customHeight="false" outlineLevel="0" collapsed="false">
      <c r="A3254" s="25" t="s">
        <v>3516</v>
      </c>
      <c r="B3254" s="25" t="s">
        <v>67</v>
      </c>
      <c r="C3254" s="25" t="s">
        <v>75</v>
      </c>
      <c r="D3254" s="25" t="s">
        <v>77</v>
      </c>
      <c r="G3254" s="31"/>
      <c r="H3254" s="32"/>
      <c r="L3254" s="25" t="s">
        <v>1834</v>
      </c>
      <c r="M3254" s="25" t="s">
        <v>171</v>
      </c>
      <c r="N3254" s="28" t="n">
        <v>4821</v>
      </c>
      <c r="O3254" s="25" t="s">
        <v>57</v>
      </c>
      <c r="P3254" s="33"/>
      <c r="Q3254" s="33"/>
      <c r="R3254" s="34"/>
      <c r="S3254" s="28" t="n">
        <f aca="false">IF(O3254="Won",R3254,IF(O3254="Lost",0,N3254))</f>
        <v>4821</v>
      </c>
      <c r="T3254" s="30" t="str">
        <f aca="false">IF(AND(P3254&lt;&gt;"",Q3254&lt;&gt;""),Q3254-P3254,"")</f>
        <v/>
      </c>
      <c r="U3254" s="30" t="str">
        <f aca="false">IF(AND(O3254="Engaging",P3254&lt;&gt;""),'Leia-me'!$B$5-P3254,"")</f>
        <v/>
      </c>
      <c r="V3254" s="25" t="str">
        <f aca="false">IF(O3254&lt;&gt;"Engaging","",IF(U3254&lt;='Leia-me'!$B$6,"Saudável",IF(U3254&lt;='Leia-me'!$B$7,"Esfriando",IF(U3254&lt;='Leia-me'!$B$8,"Última chance","Zumbi"))))</f>
        <v/>
      </c>
      <c r="W3254" s="25" t="str">
        <f aca="false">IF(O3254="Won",1,IF(O3254="Lost",0,""))</f>
        <v/>
      </c>
      <c r="X3254" s="25" t="s">
        <v>1835</v>
      </c>
      <c r="Y3254" s="25" t="str">
        <f aca="false">IF(E3254="","Sim","")</f>
        <v>Sim</v>
      </c>
    </row>
    <row r="3255" customFormat="false" ht="15" hidden="false" customHeight="false" outlineLevel="0" collapsed="false">
      <c r="A3255" s="25" t="s">
        <v>3517</v>
      </c>
      <c r="B3255" s="25" t="s">
        <v>67</v>
      </c>
      <c r="C3255" s="25" t="s">
        <v>75</v>
      </c>
      <c r="D3255" s="25" t="s">
        <v>77</v>
      </c>
      <c r="G3255" s="31"/>
      <c r="H3255" s="32"/>
      <c r="L3255" s="25" t="s">
        <v>1834</v>
      </c>
      <c r="M3255" s="25" t="s">
        <v>171</v>
      </c>
      <c r="N3255" s="28" t="n">
        <v>4821</v>
      </c>
      <c r="O3255" s="25" t="s">
        <v>57</v>
      </c>
      <c r="P3255" s="33"/>
      <c r="Q3255" s="33"/>
      <c r="R3255" s="34"/>
      <c r="S3255" s="28" t="n">
        <f aca="false">IF(O3255="Won",R3255,IF(O3255="Lost",0,N3255))</f>
        <v>4821</v>
      </c>
      <c r="T3255" s="30" t="str">
        <f aca="false">IF(AND(P3255&lt;&gt;"",Q3255&lt;&gt;""),Q3255-P3255,"")</f>
        <v/>
      </c>
      <c r="U3255" s="30" t="str">
        <f aca="false">IF(AND(O3255="Engaging",P3255&lt;&gt;""),'Leia-me'!$B$5-P3255,"")</f>
        <v/>
      </c>
      <c r="V3255" s="25" t="str">
        <f aca="false">IF(O3255&lt;&gt;"Engaging","",IF(U3255&lt;='Leia-me'!$B$6,"Saudável",IF(U3255&lt;='Leia-me'!$B$7,"Esfriando",IF(U3255&lt;='Leia-me'!$B$8,"Última chance","Zumbi"))))</f>
        <v/>
      </c>
      <c r="W3255" s="25" t="str">
        <f aca="false">IF(O3255="Won",1,IF(O3255="Lost",0,""))</f>
        <v/>
      </c>
      <c r="X3255" s="25" t="s">
        <v>1835</v>
      </c>
      <c r="Y3255" s="25" t="str">
        <f aca="false">IF(E3255="","Sim","")</f>
        <v>Sim</v>
      </c>
    </row>
    <row r="3256" customFormat="false" ht="15" hidden="false" customHeight="false" outlineLevel="0" collapsed="false">
      <c r="A3256" s="25" t="s">
        <v>3518</v>
      </c>
      <c r="B3256" s="25" t="s">
        <v>67</v>
      </c>
      <c r="C3256" s="25" t="s">
        <v>75</v>
      </c>
      <c r="D3256" s="25" t="s">
        <v>77</v>
      </c>
      <c r="G3256" s="31"/>
      <c r="H3256" s="32"/>
      <c r="L3256" s="25" t="s">
        <v>1834</v>
      </c>
      <c r="M3256" s="25" t="s">
        <v>171</v>
      </c>
      <c r="N3256" s="28" t="n">
        <v>4821</v>
      </c>
      <c r="O3256" s="25" t="s">
        <v>57</v>
      </c>
      <c r="P3256" s="33"/>
      <c r="Q3256" s="33"/>
      <c r="R3256" s="34"/>
      <c r="S3256" s="28" t="n">
        <f aca="false">IF(O3256="Won",R3256,IF(O3256="Lost",0,N3256))</f>
        <v>4821</v>
      </c>
      <c r="T3256" s="30" t="str">
        <f aca="false">IF(AND(P3256&lt;&gt;"",Q3256&lt;&gt;""),Q3256-P3256,"")</f>
        <v/>
      </c>
      <c r="U3256" s="30" t="str">
        <f aca="false">IF(AND(O3256="Engaging",P3256&lt;&gt;""),'Leia-me'!$B$5-P3256,"")</f>
        <v/>
      </c>
      <c r="V3256" s="25" t="str">
        <f aca="false">IF(O3256&lt;&gt;"Engaging","",IF(U3256&lt;='Leia-me'!$B$6,"Saudável",IF(U3256&lt;='Leia-me'!$B$7,"Esfriando",IF(U3256&lt;='Leia-me'!$B$8,"Última chance","Zumbi"))))</f>
        <v/>
      </c>
      <c r="W3256" s="25" t="str">
        <f aca="false">IF(O3256="Won",1,IF(O3256="Lost",0,""))</f>
        <v/>
      </c>
      <c r="X3256" s="25" t="s">
        <v>1835</v>
      </c>
      <c r="Y3256" s="25" t="str">
        <f aca="false">IF(E3256="","Sim","")</f>
        <v>Sim</v>
      </c>
    </row>
    <row r="3257" customFormat="false" ht="15" hidden="false" customHeight="false" outlineLevel="0" collapsed="false">
      <c r="A3257" s="25" t="s">
        <v>3519</v>
      </c>
      <c r="B3257" s="25" t="s">
        <v>67</v>
      </c>
      <c r="C3257" s="25" t="s">
        <v>75</v>
      </c>
      <c r="D3257" s="25" t="s">
        <v>77</v>
      </c>
      <c r="E3257" s="25" t="s">
        <v>1646</v>
      </c>
      <c r="F3257" s="25" t="s">
        <v>185</v>
      </c>
      <c r="G3257" s="26" t="n">
        <v>587.72</v>
      </c>
      <c r="H3257" s="27" t="n">
        <v>1501</v>
      </c>
      <c r="I3257" s="25" t="s">
        <v>147</v>
      </c>
      <c r="K3257" s="25" t="n">
        <v>2010</v>
      </c>
      <c r="L3257" s="25" t="s">
        <v>148</v>
      </c>
      <c r="M3257" s="25" t="s">
        <v>149</v>
      </c>
      <c r="N3257" s="28" t="n">
        <v>55</v>
      </c>
      <c r="O3257" s="25" t="s">
        <v>57</v>
      </c>
      <c r="P3257" s="33"/>
      <c r="Q3257" s="33"/>
      <c r="R3257" s="34"/>
      <c r="S3257" s="28" t="n">
        <f aca="false">IF(O3257="Won",R3257,IF(O3257="Lost",0,N3257))</f>
        <v>55</v>
      </c>
      <c r="T3257" s="30" t="str">
        <f aca="false">IF(AND(P3257&lt;&gt;"",Q3257&lt;&gt;""),Q3257-P3257,"")</f>
        <v/>
      </c>
      <c r="U3257" s="30" t="str">
        <f aca="false">IF(AND(O3257="Engaging",P3257&lt;&gt;""),'Leia-me'!$B$5-P3257,"")</f>
        <v/>
      </c>
      <c r="V3257" s="25" t="str">
        <f aca="false">IF(O3257&lt;&gt;"Engaging","",IF(U3257&lt;='Leia-me'!$B$6,"Saudável",IF(U3257&lt;='Leia-me'!$B$7,"Esfriando",IF(U3257&lt;='Leia-me'!$B$8,"Última chance","Zumbi"))))</f>
        <v/>
      </c>
      <c r="W3257" s="25" t="str">
        <f aca="false">IF(O3257="Won",1,IF(O3257="Lost",0,""))</f>
        <v/>
      </c>
      <c r="Y3257" s="25" t="str">
        <f aca="false">IF(E3257="","Sim","")</f>
        <v/>
      </c>
    </row>
    <row r="3258" customFormat="false" ht="15" hidden="false" customHeight="false" outlineLevel="0" collapsed="false">
      <c r="A3258" s="25" t="s">
        <v>3520</v>
      </c>
      <c r="B3258" s="25" t="s">
        <v>67</v>
      </c>
      <c r="C3258" s="25" t="s">
        <v>75</v>
      </c>
      <c r="D3258" s="25" t="s">
        <v>77</v>
      </c>
      <c r="E3258" s="25" t="s">
        <v>2484</v>
      </c>
      <c r="F3258" s="25" t="s">
        <v>155</v>
      </c>
      <c r="G3258" s="26" t="n">
        <v>1825.82</v>
      </c>
      <c r="H3258" s="27" t="n">
        <v>5595</v>
      </c>
      <c r="I3258" s="25" t="s">
        <v>147</v>
      </c>
      <c r="J3258" s="25" t="s">
        <v>156</v>
      </c>
      <c r="K3258" s="25" t="n">
        <v>1995</v>
      </c>
      <c r="L3258" s="25" t="s">
        <v>148</v>
      </c>
      <c r="M3258" s="25" t="s">
        <v>149</v>
      </c>
      <c r="N3258" s="28" t="n">
        <v>55</v>
      </c>
      <c r="O3258" s="25" t="s">
        <v>57</v>
      </c>
      <c r="P3258" s="33"/>
      <c r="Q3258" s="33"/>
      <c r="R3258" s="34"/>
      <c r="S3258" s="28" t="n">
        <f aca="false">IF(O3258="Won",R3258,IF(O3258="Lost",0,N3258))</f>
        <v>55</v>
      </c>
      <c r="T3258" s="30" t="str">
        <f aca="false">IF(AND(P3258&lt;&gt;"",Q3258&lt;&gt;""),Q3258-P3258,"")</f>
        <v/>
      </c>
      <c r="U3258" s="30" t="str">
        <f aca="false">IF(AND(O3258="Engaging",P3258&lt;&gt;""),'Leia-me'!$B$5-P3258,"")</f>
        <v/>
      </c>
      <c r="V3258" s="25" t="str">
        <f aca="false">IF(O3258&lt;&gt;"Engaging","",IF(U3258&lt;='Leia-me'!$B$6,"Saudável",IF(U3258&lt;='Leia-me'!$B$7,"Esfriando",IF(U3258&lt;='Leia-me'!$B$8,"Última chance","Zumbi"))))</f>
        <v/>
      </c>
      <c r="W3258" s="25" t="str">
        <f aca="false">IF(O3258="Won",1,IF(O3258="Lost",0,""))</f>
        <v/>
      </c>
      <c r="Y3258" s="25" t="str">
        <f aca="false">IF(E3258="","Sim","")</f>
        <v/>
      </c>
    </row>
    <row r="3259" customFormat="false" ht="15" hidden="false" customHeight="false" outlineLevel="0" collapsed="false">
      <c r="A3259" s="25" t="s">
        <v>3521</v>
      </c>
      <c r="B3259" s="25" t="s">
        <v>67</v>
      </c>
      <c r="C3259" s="25" t="s">
        <v>75</v>
      </c>
      <c r="D3259" s="25" t="s">
        <v>77</v>
      </c>
      <c r="E3259" s="25" t="s">
        <v>240</v>
      </c>
      <c r="F3259" s="25" t="s">
        <v>185</v>
      </c>
      <c r="G3259" s="26" t="n">
        <v>1223.72</v>
      </c>
      <c r="H3259" s="27" t="n">
        <v>2497</v>
      </c>
      <c r="I3259" s="25" t="s">
        <v>241</v>
      </c>
      <c r="K3259" s="25" t="n">
        <v>2000</v>
      </c>
      <c r="L3259" s="25" t="s">
        <v>148</v>
      </c>
      <c r="M3259" s="25" t="s">
        <v>149</v>
      </c>
      <c r="N3259" s="28" t="n">
        <v>55</v>
      </c>
      <c r="O3259" s="25" t="s">
        <v>57</v>
      </c>
      <c r="P3259" s="33"/>
      <c r="Q3259" s="33"/>
      <c r="R3259" s="34"/>
      <c r="S3259" s="28" t="n">
        <f aca="false">IF(O3259="Won",R3259,IF(O3259="Lost",0,N3259))</f>
        <v>55</v>
      </c>
      <c r="T3259" s="30" t="str">
        <f aca="false">IF(AND(P3259&lt;&gt;"",Q3259&lt;&gt;""),Q3259-P3259,"")</f>
        <v/>
      </c>
      <c r="U3259" s="30" t="str">
        <f aca="false">IF(AND(O3259="Engaging",P3259&lt;&gt;""),'Leia-me'!$B$5-P3259,"")</f>
        <v/>
      </c>
      <c r="V3259" s="25" t="str">
        <f aca="false">IF(O3259&lt;&gt;"Engaging","",IF(U3259&lt;='Leia-me'!$B$6,"Saudável",IF(U3259&lt;='Leia-me'!$B$7,"Esfriando",IF(U3259&lt;='Leia-me'!$B$8,"Última chance","Zumbi"))))</f>
        <v/>
      </c>
      <c r="W3259" s="25" t="str">
        <f aca="false">IF(O3259="Won",1,IF(O3259="Lost",0,""))</f>
        <v/>
      </c>
      <c r="Y3259" s="25" t="str">
        <f aca="false">IF(E3259="","Sim","")</f>
        <v/>
      </c>
    </row>
    <row r="3260" customFormat="false" ht="15" hidden="false" customHeight="false" outlineLevel="0" collapsed="false">
      <c r="A3260" s="25" t="s">
        <v>3522</v>
      </c>
      <c r="B3260" s="25" t="s">
        <v>67</v>
      </c>
      <c r="C3260" s="25" t="s">
        <v>75</v>
      </c>
      <c r="D3260" s="25" t="s">
        <v>77</v>
      </c>
      <c r="E3260" s="25" t="s">
        <v>245</v>
      </c>
      <c r="F3260" s="25" t="s">
        <v>185</v>
      </c>
      <c r="G3260" s="26" t="n">
        <v>2938.67</v>
      </c>
      <c r="H3260" s="27" t="n">
        <v>8775</v>
      </c>
      <c r="I3260" s="25" t="s">
        <v>246</v>
      </c>
      <c r="K3260" s="25" t="n">
        <v>1987</v>
      </c>
      <c r="L3260" s="25" t="s">
        <v>148</v>
      </c>
      <c r="M3260" s="25" t="s">
        <v>149</v>
      </c>
      <c r="N3260" s="28" t="n">
        <v>55</v>
      </c>
      <c r="O3260" s="25" t="s">
        <v>57</v>
      </c>
      <c r="P3260" s="33"/>
      <c r="Q3260" s="33"/>
      <c r="R3260" s="34"/>
      <c r="S3260" s="28" t="n">
        <f aca="false">IF(O3260="Won",R3260,IF(O3260="Lost",0,N3260))</f>
        <v>55</v>
      </c>
      <c r="T3260" s="30" t="str">
        <f aca="false">IF(AND(P3260&lt;&gt;"",Q3260&lt;&gt;""),Q3260-P3260,"")</f>
        <v/>
      </c>
      <c r="U3260" s="30" t="str">
        <f aca="false">IF(AND(O3260="Engaging",P3260&lt;&gt;""),'Leia-me'!$B$5-P3260,"")</f>
        <v/>
      </c>
      <c r="V3260" s="25" t="str">
        <f aca="false">IF(O3260&lt;&gt;"Engaging","",IF(U3260&lt;='Leia-me'!$B$6,"Saudável",IF(U3260&lt;='Leia-me'!$B$7,"Esfriando",IF(U3260&lt;='Leia-me'!$B$8,"Última chance","Zumbi"))))</f>
        <v/>
      </c>
      <c r="W3260" s="25" t="str">
        <f aca="false">IF(O3260="Won",1,IF(O3260="Lost",0,""))</f>
        <v/>
      </c>
      <c r="Y3260" s="25" t="str">
        <f aca="false">IF(E3260="","Sim","")</f>
        <v/>
      </c>
    </row>
    <row r="3261" customFormat="false" ht="15" hidden="false" customHeight="false" outlineLevel="0" collapsed="false">
      <c r="A3261" s="25" t="s">
        <v>3523</v>
      </c>
      <c r="B3261" s="25" t="s">
        <v>67</v>
      </c>
      <c r="C3261" s="25" t="s">
        <v>75</v>
      </c>
      <c r="D3261" s="25" t="s">
        <v>77</v>
      </c>
      <c r="G3261" s="31"/>
      <c r="H3261" s="32"/>
      <c r="L3261" s="25" t="s">
        <v>148</v>
      </c>
      <c r="M3261" s="25" t="s">
        <v>149</v>
      </c>
      <c r="N3261" s="28" t="n">
        <v>55</v>
      </c>
      <c r="O3261" s="25" t="s">
        <v>57</v>
      </c>
      <c r="P3261" s="33"/>
      <c r="Q3261" s="33"/>
      <c r="R3261" s="34"/>
      <c r="S3261" s="28" t="n">
        <f aca="false">IF(O3261="Won",R3261,IF(O3261="Lost",0,N3261))</f>
        <v>55</v>
      </c>
      <c r="T3261" s="30" t="str">
        <f aca="false">IF(AND(P3261&lt;&gt;"",Q3261&lt;&gt;""),Q3261-P3261,"")</f>
        <v/>
      </c>
      <c r="U3261" s="30" t="str">
        <f aca="false">IF(AND(O3261="Engaging",P3261&lt;&gt;""),'Leia-me'!$B$5-P3261,"")</f>
        <v/>
      </c>
      <c r="V3261" s="25" t="str">
        <f aca="false">IF(O3261&lt;&gt;"Engaging","",IF(U3261&lt;='Leia-me'!$B$6,"Saudável",IF(U3261&lt;='Leia-me'!$B$7,"Esfriando",IF(U3261&lt;='Leia-me'!$B$8,"Última chance","Zumbi"))))</f>
        <v/>
      </c>
      <c r="W3261" s="25" t="str">
        <f aca="false">IF(O3261="Won",1,IF(O3261="Lost",0,""))</f>
        <v/>
      </c>
      <c r="Y3261" s="25" t="str">
        <f aca="false">IF(E3261="","Sim","")</f>
        <v>Sim</v>
      </c>
    </row>
    <row r="3262" customFormat="false" ht="15" hidden="false" customHeight="false" outlineLevel="0" collapsed="false">
      <c r="A3262" s="25" t="s">
        <v>3524</v>
      </c>
      <c r="B3262" s="25" t="s">
        <v>67</v>
      </c>
      <c r="C3262" s="25" t="s">
        <v>75</v>
      </c>
      <c r="D3262" s="25" t="s">
        <v>77</v>
      </c>
      <c r="G3262" s="31"/>
      <c r="H3262" s="32"/>
      <c r="L3262" s="25" t="s">
        <v>148</v>
      </c>
      <c r="M3262" s="25" t="s">
        <v>149</v>
      </c>
      <c r="N3262" s="28" t="n">
        <v>55</v>
      </c>
      <c r="O3262" s="25" t="s">
        <v>57</v>
      </c>
      <c r="P3262" s="33"/>
      <c r="Q3262" s="33"/>
      <c r="R3262" s="34"/>
      <c r="S3262" s="28" t="n">
        <f aca="false">IF(O3262="Won",R3262,IF(O3262="Lost",0,N3262))</f>
        <v>55</v>
      </c>
      <c r="T3262" s="30" t="str">
        <f aca="false">IF(AND(P3262&lt;&gt;"",Q3262&lt;&gt;""),Q3262-P3262,"")</f>
        <v/>
      </c>
      <c r="U3262" s="30" t="str">
        <f aca="false">IF(AND(O3262="Engaging",P3262&lt;&gt;""),'Leia-me'!$B$5-P3262,"")</f>
        <v/>
      </c>
      <c r="V3262" s="25" t="str">
        <f aca="false">IF(O3262&lt;&gt;"Engaging","",IF(U3262&lt;='Leia-me'!$B$6,"Saudável",IF(U3262&lt;='Leia-me'!$B$7,"Esfriando",IF(U3262&lt;='Leia-me'!$B$8,"Última chance","Zumbi"))))</f>
        <v/>
      </c>
      <c r="W3262" s="25" t="str">
        <f aca="false">IF(O3262="Won",1,IF(O3262="Lost",0,""))</f>
        <v/>
      </c>
      <c r="Y3262" s="25" t="str">
        <f aca="false">IF(E3262="","Sim","")</f>
        <v>Sim</v>
      </c>
    </row>
    <row r="3263" customFormat="false" ht="15" hidden="false" customHeight="false" outlineLevel="0" collapsed="false">
      <c r="A3263" s="25" t="s">
        <v>3525</v>
      </c>
      <c r="B3263" s="25" t="s">
        <v>67</v>
      </c>
      <c r="C3263" s="25" t="s">
        <v>75</v>
      </c>
      <c r="D3263" s="25" t="s">
        <v>77</v>
      </c>
      <c r="G3263" s="31"/>
      <c r="H3263" s="32"/>
      <c r="L3263" s="25" t="s">
        <v>148</v>
      </c>
      <c r="M3263" s="25" t="s">
        <v>149</v>
      </c>
      <c r="N3263" s="28" t="n">
        <v>55</v>
      </c>
      <c r="O3263" s="25" t="s">
        <v>57</v>
      </c>
      <c r="P3263" s="33"/>
      <c r="Q3263" s="33"/>
      <c r="R3263" s="34"/>
      <c r="S3263" s="28" t="n">
        <f aca="false">IF(O3263="Won",R3263,IF(O3263="Lost",0,N3263))</f>
        <v>55</v>
      </c>
      <c r="T3263" s="30" t="str">
        <f aca="false">IF(AND(P3263&lt;&gt;"",Q3263&lt;&gt;""),Q3263-P3263,"")</f>
        <v/>
      </c>
      <c r="U3263" s="30" t="str">
        <f aca="false">IF(AND(O3263="Engaging",P3263&lt;&gt;""),'Leia-me'!$B$5-P3263,"")</f>
        <v/>
      </c>
      <c r="V3263" s="25" t="str">
        <f aca="false">IF(O3263&lt;&gt;"Engaging","",IF(U3263&lt;='Leia-me'!$B$6,"Saudável",IF(U3263&lt;='Leia-me'!$B$7,"Esfriando",IF(U3263&lt;='Leia-me'!$B$8,"Última chance","Zumbi"))))</f>
        <v/>
      </c>
      <c r="W3263" s="25" t="str">
        <f aca="false">IF(O3263="Won",1,IF(O3263="Lost",0,""))</f>
        <v/>
      </c>
      <c r="Y3263" s="25" t="str">
        <f aca="false">IF(E3263="","Sim","")</f>
        <v>Sim</v>
      </c>
    </row>
    <row r="3264" customFormat="false" ht="15" hidden="false" customHeight="false" outlineLevel="0" collapsed="false">
      <c r="A3264" s="25" t="s">
        <v>3526</v>
      </c>
      <c r="B3264" s="25" t="s">
        <v>67</v>
      </c>
      <c r="C3264" s="25" t="s">
        <v>75</v>
      </c>
      <c r="D3264" s="25" t="s">
        <v>77</v>
      </c>
      <c r="G3264" s="31"/>
      <c r="H3264" s="32"/>
      <c r="L3264" s="25" t="s">
        <v>148</v>
      </c>
      <c r="M3264" s="25" t="s">
        <v>149</v>
      </c>
      <c r="N3264" s="28" t="n">
        <v>55</v>
      </c>
      <c r="O3264" s="25" t="s">
        <v>57</v>
      </c>
      <c r="P3264" s="33"/>
      <c r="Q3264" s="33"/>
      <c r="R3264" s="34"/>
      <c r="S3264" s="28" t="n">
        <f aca="false">IF(O3264="Won",R3264,IF(O3264="Lost",0,N3264))</f>
        <v>55</v>
      </c>
      <c r="T3264" s="30" t="str">
        <f aca="false">IF(AND(P3264&lt;&gt;"",Q3264&lt;&gt;""),Q3264-P3264,"")</f>
        <v/>
      </c>
      <c r="U3264" s="30" t="str">
        <f aca="false">IF(AND(O3264="Engaging",P3264&lt;&gt;""),'Leia-me'!$B$5-P3264,"")</f>
        <v/>
      </c>
      <c r="V3264" s="25" t="str">
        <f aca="false">IF(O3264&lt;&gt;"Engaging","",IF(U3264&lt;='Leia-me'!$B$6,"Saudável",IF(U3264&lt;='Leia-me'!$B$7,"Esfriando",IF(U3264&lt;='Leia-me'!$B$8,"Última chance","Zumbi"))))</f>
        <v/>
      </c>
      <c r="W3264" s="25" t="str">
        <f aca="false">IF(O3264="Won",1,IF(O3264="Lost",0,""))</f>
        <v/>
      </c>
      <c r="Y3264" s="25" t="str">
        <f aca="false">IF(E3264="","Sim","")</f>
        <v>Sim</v>
      </c>
    </row>
    <row r="3265" customFormat="false" ht="15" hidden="false" customHeight="false" outlineLevel="0" collapsed="false">
      <c r="A3265" s="25" t="s">
        <v>3527</v>
      </c>
      <c r="B3265" s="25" t="s">
        <v>67</v>
      </c>
      <c r="C3265" s="25" t="s">
        <v>75</v>
      </c>
      <c r="D3265" s="25" t="s">
        <v>77</v>
      </c>
      <c r="E3265" s="25" t="s">
        <v>193</v>
      </c>
      <c r="F3265" s="25" t="s">
        <v>185</v>
      </c>
      <c r="G3265" s="26" t="n">
        <v>1100.04</v>
      </c>
      <c r="H3265" s="27" t="n">
        <v>2822</v>
      </c>
      <c r="I3265" s="25" t="s">
        <v>147</v>
      </c>
      <c r="K3265" s="25" t="n">
        <v>1996</v>
      </c>
      <c r="L3265" s="25" t="s">
        <v>160</v>
      </c>
      <c r="M3265" s="25" t="s">
        <v>149</v>
      </c>
      <c r="N3265" s="28" t="n">
        <v>3393</v>
      </c>
      <c r="O3265" s="25" t="s">
        <v>57</v>
      </c>
      <c r="P3265" s="33"/>
      <c r="Q3265" s="33"/>
      <c r="R3265" s="34"/>
      <c r="S3265" s="28" t="n">
        <f aca="false">IF(O3265="Won",R3265,IF(O3265="Lost",0,N3265))</f>
        <v>3393</v>
      </c>
      <c r="T3265" s="30" t="str">
        <f aca="false">IF(AND(P3265&lt;&gt;"",Q3265&lt;&gt;""),Q3265-P3265,"")</f>
        <v/>
      </c>
      <c r="U3265" s="30" t="str">
        <f aca="false">IF(AND(O3265="Engaging",P3265&lt;&gt;""),'Leia-me'!$B$5-P3265,"")</f>
        <v/>
      </c>
      <c r="V3265" s="25" t="str">
        <f aca="false">IF(O3265&lt;&gt;"Engaging","",IF(U3265&lt;='Leia-me'!$B$6,"Saudável",IF(U3265&lt;='Leia-me'!$B$7,"Esfriando",IF(U3265&lt;='Leia-me'!$B$8,"Última chance","Zumbi"))))</f>
        <v/>
      </c>
      <c r="W3265" s="25" t="str">
        <f aca="false">IF(O3265="Won",1,IF(O3265="Lost",0,""))</f>
        <v/>
      </c>
      <c r="Y3265" s="25" t="str">
        <f aca="false">IF(E3265="","Sim","")</f>
        <v/>
      </c>
    </row>
    <row r="3266" customFormat="false" ht="15" hidden="false" customHeight="false" outlineLevel="0" collapsed="false">
      <c r="A3266" s="25" t="s">
        <v>3528</v>
      </c>
      <c r="B3266" s="25" t="s">
        <v>67</v>
      </c>
      <c r="C3266" s="25" t="s">
        <v>75</v>
      </c>
      <c r="D3266" s="25" t="s">
        <v>77</v>
      </c>
      <c r="E3266" s="25" t="s">
        <v>218</v>
      </c>
      <c r="F3266" s="25" t="s">
        <v>146</v>
      </c>
      <c r="G3266" s="26" t="n">
        <v>4.54</v>
      </c>
      <c r="H3266" s="27" t="n">
        <v>9</v>
      </c>
      <c r="I3266" s="25" t="s">
        <v>147</v>
      </c>
      <c r="K3266" s="25" t="n">
        <v>2017</v>
      </c>
      <c r="L3266" s="25" t="s">
        <v>160</v>
      </c>
      <c r="M3266" s="25" t="s">
        <v>149</v>
      </c>
      <c r="N3266" s="28" t="n">
        <v>3393</v>
      </c>
      <c r="O3266" s="25" t="s">
        <v>57</v>
      </c>
      <c r="P3266" s="33"/>
      <c r="Q3266" s="33"/>
      <c r="R3266" s="34"/>
      <c r="S3266" s="28" t="n">
        <f aca="false">IF(O3266="Won",R3266,IF(O3266="Lost",0,N3266))</f>
        <v>3393</v>
      </c>
      <c r="T3266" s="30" t="str">
        <f aca="false">IF(AND(P3266&lt;&gt;"",Q3266&lt;&gt;""),Q3266-P3266,"")</f>
        <v/>
      </c>
      <c r="U3266" s="30" t="str">
        <f aca="false">IF(AND(O3266="Engaging",P3266&lt;&gt;""),'Leia-me'!$B$5-P3266,"")</f>
        <v/>
      </c>
      <c r="V3266" s="25" t="str">
        <f aca="false">IF(O3266&lt;&gt;"Engaging","",IF(U3266&lt;='Leia-me'!$B$6,"Saudável",IF(U3266&lt;='Leia-me'!$B$7,"Esfriando",IF(U3266&lt;='Leia-me'!$B$8,"Última chance","Zumbi"))))</f>
        <v/>
      </c>
      <c r="W3266" s="25" t="str">
        <f aca="false">IF(O3266="Won",1,IF(O3266="Lost",0,""))</f>
        <v/>
      </c>
      <c r="Y3266" s="25" t="str">
        <f aca="false">IF(E3266="","Sim","")</f>
        <v/>
      </c>
    </row>
    <row r="3267" customFormat="false" ht="15" hidden="false" customHeight="false" outlineLevel="0" collapsed="false">
      <c r="A3267" s="25" t="s">
        <v>3529</v>
      </c>
      <c r="B3267" s="25" t="s">
        <v>67</v>
      </c>
      <c r="C3267" s="25" t="s">
        <v>75</v>
      </c>
      <c r="D3267" s="25" t="s">
        <v>77</v>
      </c>
      <c r="E3267" s="25" t="s">
        <v>1187</v>
      </c>
      <c r="F3267" s="25" t="s">
        <v>159</v>
      </c>
      <c r="G3267" s="26" t="n">
        <v>2059.9</v>
      </c>
      <c r="H3267" s="27" t="n">
        <v>3644</v>
      </c>
      <c r="I3267" s="25" t="s">
        <v>147</v>
      </c>
      <c r="K3267" s="25" t="n">
        <v>1988</v>
      </c>
      <c r="L3267" s="25" t="s">
        <v>160</v>
      </c>
      <c r="M3267" s="25" t="s">
        <v>149</v>
      </c>
      <c r="N3267" s="28" t="n">
        <v>3393</v>
      </c>
      <c r="O3267" s="25" t="s">
        <v>57</v>
      </c>
      <c r="P3267" s="33"/>
      <c r="Q3267" s="33"/>
      <c r="R3267" s="34"/>
      <c r="S3267" s="28" t="n">
        <f aca="false">IF(O3267="Won",R3267,IF(O3267="Lost",0,N3267))</f>
        <v>3393</v>
      </c>
      <c r="T3267" s="30" t="str">
        <f aca="false">IF(AND(P3267&lt;&gt;"",Q3267&lt;&gt;""),Q3267-P3267,"")</f>
        <v/>
      </c>
      <c r="U3267" s="30" t="str">
        <f aca="false">IF(AND(O3267="Engaging",P3267&lt;&gt;""),'Leia-me'!$B$5-P3267,"")</f>
        <v/>
      </c>
      <c r="V3267" s="25" t="str">
        <f aca="false">IF(O3267&lt;&gt;"Engaging","",IF(U3267&lt;='Leia-me'!$B$6,"Saudável",IF(U3267&lt;='Leia-me'!$B$7,"Esfriando",IF(U3267&lt;='Leia-me'!$B$8,"Última chance","Zumbi"))))</f>
        <v/>
      </c>
      <c r="W3267" s="25" t="str">
        <f aca="false">IF(O3267="Won",1,IF(O3267="Lost",0,""))</f>
        <v/>
      </c>
      <c r="Y3267" s="25" t="str">
        <f aca="false">IF(E3267="","Sim","")</f>
        <v/>
      </c>
    </row>
    <row r="3268" customFormat="false" ht="15" hidden="false" customHeight="false" outlineLevel="0" collapsed="false">
      <c r="A3268" s="25" t="s">
        <v>3530</v>
      </c>
      <c r="B3268" s="25" t="s">
        <v>67</v>
      </c>
      <c r="C3268" s="25" t="s">
        <v>75</v>
      </c>
      <c r="D3268" s="25" t="s">
        <v>77</v>
      </c>
      <c r="E3268" s="25" t="s">
        <v>2530</v>
      </c>
      <c r="F3268" s="25" t="s">
        <v>185</v>
      </c>
      <c r="G3268" s="26" t="n">
        <v>527.11</v>
      </c>
      <c r="H3268" s="27" t="n">
        <v>1428</v>
      </c>
      <c r="I3268" s="25" t="s">
        <v>147</v>
      </c>
      <c r="J3268" s="25" t="s">
        <v>193</v>
      </c>
      <c r="K3268" s="25" t="n">
        <v>2011</v>
      </c>
      <c r="L3268" s="25" t="s">
        <v>160</v>
      </c>
      <c r="M3268" s="25" t="s">
        <v>149</v>
      </c>
      <c r="N3268" s="28" t="n">
        <v>3393</v>
      </c>
      <c r="O3268" s="25" t="s">
        <v>57</v>
      </c>
      <c r="P3268" s="33"/>
      <c r="Q3268" s="33"/>
      <c r="R3268" s="34"/>
      <c r="S3268" s="28" t="n">
        <f aca="false">IF(O3268="Won",R3268,IF(O3268="Lost",0,N3268))</f>
        <v>3393</v>
      </c>
      <c r="T3268" s="30" t="str">
        <f aca="false">IF(AND(P3268&lt;&gt;"",Q3268&lt;&gt;""),Q3268-P3268,"")</f>
        <v/>
      </c>
      <c r="U3268" s="30" t="str">
        <f aca="false">IF(AND(O3268="Engaging",P3268&lt;&gt;""),'Leia-me'!$B$5-P3268,"")</f>
        <v/>
      </c>
      <c r="V3268" s="25" t="str">
        <f aca="false">IF(O3268&lt;&gt;"Engaging","",IF(U3268&lt;='Leia-me'!$B$6,"Saudável",IF(U3268&lt;='Leia-me'!$B$7,"Esfriando",IF(U3268&lt;='Leia-me'!$B$8,"Última chance","Zumbi"))))</f>
        <v/>
      </c>
      <c r="W3268" s="25" t="str">
        <f aca="false">IF(O3268="Won",1,IF(O3268="Lost",0,""))</f>
        <v/>
      </c>
      <c r="Y3268" s="25" t="str">
        <f aca="false">IF(E3268="","Sim","")</f>
        <v/>
      </c>
    </row>
    <row r="3269" customFormat="false" ht="15" hidden="false" customHeight="false" outlineLevel="0" collapsed="false">
      <c r="A3269" s="25" t="s">
        <v>3531</v>
      </c>
      <c r="B3269" s="25" t="s">
        <v>67</v>
      </c>
      <c r="C3269" s="25" t="s">
        <v>75</v>
      </c>
      <c r="D3269" s="25" t="s">
        <v>77</v>
      </c>
      <c r="G3269" s="31"/>
      <c r="H3269" s="32"/>
      <c r="L3269" s="25" t="s">
        <v>160</v>
      </c>
      <c r="M3269" s="25" t="s">
        <v>149</v>
      </c>
      <c r="N3269" s="28" t="n">
        <v>3393</v>
      </c>
      <c r="O3269" s="25" t="s">
        <v>57</v>
      </c>
      <c r="P3269" s="33"/>
      <c r="Q3269" s="33"/>
      <c r="R3269" s="34"/>
      <c r="S3269" s="28" t="n">
        <f aca="false">IF(O3269="Won",R3269,IF(O3269="Lost",0,N3269))</f>
        <v>3393</v>
      </c>
      <c r="T3269" s="30" t="str">
        <f aca="false">IF(AND(P3269&lt;&gt;"",Q3269&lt;&gt;""),Q3269-P3269,"")</f>
        <v/>
      </c>
      <c r="U3269" s="30" t="str">
        <f aca="false">IF(AND(O3269="Engaging",P3269&lt;&gt;""),'Leia-me'!$B$5-P3269,"")</f>
        <v/>
      </c>
      <c r="V3269" s="25" t="str">
        <f aca="false">IF(O3269&lt;&gt;"Engaging","",IF(U3269&lt;='Leia-me'!$B$6,"Saudável",IF(U3269&lt;='Leia-me'!$B$7,"Esfriando",IF(U3269&lt;='Leia-me'!$B$8,"Última chance","Zumbi"))))</f>
        <v/>
      </c>
      <c r="W3269" s="25" t="str">
        <f aca="false">IF(O3269="Won",1,IF(O3269="Lost",0,""))</f>
        <v/>
      </c>
      <c r="Y3269" s="25" t="str">
        <f aca="false">IF(E3269="","Sim","")</f>
        <v>Sim</v>
      </c>
    </row>
    <row r="3270" customFormat="false" ht="15" hidden="false" customHeight="false" outlineLevel="0" collapsed="false">
      <c r="A3270" s="25" t="s">
        <v>3532</v>
      </c>
      <c r="B3270" s="25" t="s">
        <v>67</v>
      </c>
      <c r="C3270" s="25" t="s">
        <v>75</v>
      </c>
      <c r="D3270" s="25" t="s">
        <v>77</v>
      </c>
      <c r="G3270" s="31"/>
      <c r="H3270" s="32"/>
      <c r="L3270" s="25" t="s">
        <v>160</v>
      </c>
      <c r="M3270" s="25" t="s">
        <v>149</v>
      </c>
      <c r="N3270" s="28" t="n">
        <v>3393</v>
      </c>
      <c r="O3270" s="25" t="s">
        <v>57</v>
      </c>
      <c r="P3270" s="33"/>
      <c r="Q3270" s="33"/>
      <c r="R3270" s="34"/>
      <c r="S3270" s="28" t="n">
        <f aca="false">IF(O3270="Won",R3270,IF(O3270="Lost",0,N3270))</f>
        <v>3393</v>
      </c>
      <c r="T3270" s="30" t="str">
        <f aca="false">IF(AND(P3270&lt;&gt;"",Q3270&lt;&gt;""),Q3270-P3270,"")</f>
        <v/>
      </c>
      <c r="U3270" s="30" t="str">
        <f aca="false">IF(AND(O3270="Engaging",P3270&lt;&gt;""),'Leia-me'!$B$5-P3270,"")</f>
        <v/>
      </c>
      <c r="V3270" s="25" t="str">
        <f aca="false">IF(O3270&lt;&gt;"Engaging","",IF(U3270&lt;='Leia-me'!$B$6,"Saudável",IF(U3270&lt;='Leia-me'!$B$7,"Esfriando",IF(U3270&lt;='Leia-me'!$B$8,"Última chance","Zumbi"))))</f>
        <v/>
      </c>
      <c r="W3270" s="25" t="str">
        <f aca="false">IF(O3270="Won",1,IF(O3270="Lost",0,""))</f>
        <v/>
      </c>
      <c r="Y3270" s="25" t="str">
        <f aca="false">IF(E3270="","Sim","")</f>
        <v>Sim</v>
      </c>
    </row>
    <row r="3271" customFormat="false" ht="15" hidden="false" customHeight="false" outlineLevel="0" collapsed="false">
      <c r="A3271" s="25" t="s">
        <v>3533</v>
      </c>
      <c r="B3271" s="25" t="s">
        <v>67</v>
      </c>
      <c r="C3271" s="25" t="s">
        <v>75</v>
      </c>
      <c r="D3271" s="25" t="s">
        <v>77</v>
      </c>
      <c r="G3271" s="31"/>
      <c r="H3271" s="32"/>
      <c r="L3271" s="25" t="s">
        <v>160</v>
      </c>
      <c r="M3271" s="25" t="s">
        <v>149</v>
      </c>
      <c r="N3271" s="28" t="n">
        <v>3393</v>
      </c>
      <c r="O3271" s="25" t="s">
        <v>57</v>
      </c>
      <c r="P3271" s="33"/>
      <c r="Q3271" s="33"/>
      <c r="R3271" s="34"/>
      <c r="S3271" s="28" t="n">
        <f aca="false">IF(O3271="Won",R3271,IF(O3271="Lost",0,N3271))</f>
        <v>3393</v>
      </c>
      <c r="T3271" s="30" t="str">
        <f aca="false">IF(AND(P3271&lt;&gt;"",Q3271&lt;&gt;""),Q3271-P3271,"")</f>
        <v/>
      </c>
      <c r="U3271" s="30" t="str">
        <f aca="false">IF(AND(O3271="Engaging",P3271&lt;&gt;""),'Leia-me'!$B$5-P3271,"")</f>
        <v/>
      </c>
      <c r="V3271" s="25" t="str">
        <f aca="false">IF(O3271&lt;&gt;"Engaging","",IF(U3271&lt;='Leia-me'!$B$6,"Saudável",IF(U3271&lt;='Leia-me'!$B$7,"Esfriando",IF(U3271&lt;='Leia-me'!$B$8,"Última chance","Zumbi"))))</f>
        <v/>
      </c>
      <c r="W3271" s="25" t="str">
        <f aca="false">IF(O3271="Won",1,IF(O3271="Lost",0,""))</f>
        <v/>
      </c>
      <c r="Y3271" s="25" t="str">
        <f aca="false">IF(E3271="","Sim","")</f>
        <v>Sim</v>
      </c>
    </row>
    <row r="3272" customFormat="false" ht="15" hidden="false" customHeight="false" outlineLevel="0" collapsed="false">
      <c r="A3272" s="25" t="s">
        <v>3534</v>
      </c>
      <c r="B3272" s="25" t="s">
        <v>67</v>
      </c>
      <c r="C3272" s="25" t="s">
        <v>75</v>
      </c>
      <c r="D3272" s="25" t="s">
        <v>77</v>
      </c>
      <c r="G3272" s="31"/>
      <c r="H3272" s="32"/>
      <c r="L3272" s="25" t="s">
        <v>160</v>
      </c>
      <c r="M3272" s="25" t="s">
        <v>149</v>
      </c>
      <c r="N3272" s="28" t="n">
        <v>3393</v>
      </c>
      <c r="O3272" s="25" t="s">
        <v>57</v>
      </c>
      <c r="P3272" s="33"/>
      <c r="Q3272" s="33"/>
      <c r="R3272" s="34"/>
      <c r="S3272" s="28" t="n">
        <f aca="false">IF(O3272="Won",R3272,IF(O3272="Lost",0,N3272))</f>
        <v>3393</v>
      </c>
      <c r="T3272" s="30" t="str">
        <f aca="false">IF(AND(P3272&lt;&gt;"",Q3272&lt;&gt;""),Q3272-P3272,"")</f>
        <v/>
      </c>
      <c r="U3272" s="30" t="str">
        <f aca="false">IF(AND(O3272="Engaging",P3272&lt;&gt;""),'Leia-me'!$B$5-P3272,"")</f>
        <v/>
      </c>
      <c r="V3272" s="25" t="str">
        <f aca="false">IF(O3272&lt;&gt;"Engaging","",IF(U3272&lt;='Leia-me'!$B$6,"Saudável",IF(U3272&lt;='Leia-me'!$B$7,"Esfriando",IF(U3272&lt;='Leia-me'!$B$8,"Última chance","Zumbi"))))</f>
        <v/>
      </c>
      <c r="W3272" s="25" t="str">
        <f aca="false">IF(O3272="Won",1,IF(O3272="Lost",0,""))</f>
        <v/>
      </c>
      <c r="Y3272" s="25" t="str">
        <f aca="false">IF(E3272="","Sim","")</f>
        <v>Sim</v>
      </c>
    </row>
    <row r="3273" customFormat="false" ht="15" hidden="false" customHeight="false" outlineLevel="0" collapsed="false">
      <c r="A3273" s="25" t="s">
        <v>3535</v>
      </c>
      <c r="B3273" s="25" t="s">
        <v>67</v>
      </c>
      <c r="C3273" s="25" t="s">
        <v>75</v>
      </c>
      <c r="D3273" s="25" t="s">
        <v>77</v>
      </c>
      <c r="G3273" s="31"/>
      <c r="H3273" s="32"/>
      <c r="L3273" s="25" t="s">
        <v>160</v>
      </c>
      <c r="M3273" s="25" t="s">
        <v>149</v>
      </c>
      <c r="N3273" s="28" t="n">
        <v>3393</v>
      </c>
      <c r="O3273" s="25" t="s">
        <v>57</v>
      </c>
      <c r="P3273" s="33"/>
      <c r="Q3273" s="33"/>
      <c r="R3273" s="34"/>
      <c r="S3273" s="28" t="n">
        <f aca="false">IF(O3273="Won",R3273,IF(O3273="Lost",0,N3273))</f>
        <v>3393</v>
      </c>
      <c r="T3273" s="30" t="str">
        <f aca="false">IF(AND(P3273&lt;&gt;"",Q3273&lt;&gt;""),Q3273-P3273,"")</f>
        <v/>
      </c>
      <c r="U3273" s="30" t="str">
        <f aca="false">IF(AND(O3273="Engaging",P3273&lt;&gt;""),'Leia-me'!$B$5-P3273,"")</f>
        <v/>
      </c>
      <c r="V3273" s="25" t="str">
        <f aca="false">IF(O3273&lt;&gt;"Engaging","",IF(U3273&lt;='Leia-me'!$B$6,"Saudável",IF(U3273&lt;='Leia-me'!$B$7,"Esfriando",IF(U3273&lt;='Leia-me'!$B$8,"Última chance","Zumbi"))))</f>
        <v/>
      </c>
      <c r="W3273" s="25" t="str">
        <f aca="false">IF(O3273="Won",1,IF(O3273="Lost",0,""))</f>
        <v/>
      </c>
      <c r="Y3273" s="25" t="str">
        <f aca="false">IF(E3273="","Sim","")</f>
        <v>Sim</v>
      </c>
    </row>
    <row r="3274" customFormat="false" ht="15" hidden="false" customHeight="false" outlineLevel="0" collapsed="false">
      <c r="A3274" s="25" t="s">
        <v>3536</v>
      </c>
      <c r="B3274" s="25" t="s">
        <v>67</v>
      </c>
      <c r="C3274" s="25" t="s">
        <v>75</v>
      </c>
      <c r="D3274" s="25" t="s">
        <v>77</v>
      </c>
      <c r="G3274" s="31"/>
      <c r="H3274" s="32"/>
      <c r="L3274" s="25" t="s">
        <v>160</v>
      </c>
      <c r="M3274" s="25" t="s">
        <v>149</v>
      </c>
      <c r="N3274" s="28" t="n">
        <v>3393</v>
      </c>
      <c r="O3274" s="25" t="s">
        <v>57</v>
      </c>
      <c r="P3274" s="33"/>
      <c r="Q3274" s="33"/>
      <c r="R3274" s="34"/>
      <c r="S3274" s="28" t="n">
        <f aca="false">IF(O3274="Won",R3274,IF(O3274="Lost",0,N3274))</f>
        <v>3393</v>
      </c>
      <c r="T3274" s="30" t="str">
        <f aca="false">IF(AND(P3274&lt;&gt;"",Q3274&lt;&gt;""),Q3274-P3274,"")</f>
        <v/>
      </c>
      <c r="U3274" s="30" t="str">
        <f aca="false">IF(AND(O3274="Engaging",P3274&lt;&gt;""),'Leia-me'!$B$5-P3274,"")</f>
        <v/>
      </c>
      <c r="V3274" s="25" t="str">
        <f aca="false">IF(O3274&lt;&gt;"Engaging","",IF(U3274&lt;='Leia-me'!$B$6,"Saudável",IF(U3274&lt;='Leia-me'!$B$7,"Esfriando",IF(U3274&lt;='Leia-me'!$B$8,"Última chance","Zumbi"))))</f>
        <v/>
      </c>
      <c r="W3274" s="25" t="str">
        <f aca="false">IF(O3274="Won",1,IF(O3274="Lost",0,""))</f>
        <v/>
      </c>
      <c r="Y3274" s="25" t="str">
        <f aca="false">IF(E3274="","Sim","")</f>
        <v>Sim</v>
      </c>
    </row>
    <row r="3275" customFormat="false" ht="15" hidden="false" customHeight="false" outlineLevel="0" collapsed="false">
      <c r="A3275" s="25" t="s">
        <v>3537</v>
      </c>
      <c r="B3275" s="25" t="s">
        <v>67</v>
      </c>
      <c r="C3275" s="25" t="s">
        <v>75</v>
      </c>
      <c r="D3275" s="25" t="s">
        <v>79</v>
      </c>
      <c r="E3275" s="25" t="s">
        <v>257</v>
      </c>
      <c r="F3275" s="25" t="s">
        <v>146</v>
      </c>
      <c r="G3275" s="26" t="n">
        <v>441.08</v>
      </c>
      <c r="H3275" s="27" t="n">
        <v>1210</v>
      </c>
      <c r="I3275" s="25" t="s">
        <v>147</v>
      </c>
      <c r="K3275" s="25" t="n">
        <v>1984</v>
      </c>
      <c r="L3275" s="25" t="s">
        <v>170</v>
      </c>
      <c r="M3275" s="25" t="s">
        <v>171</v>
      </c>
      <c r="N3275" s="28" t="n">
        <v>1096</v>
      </c>
      <c r="O3275" s="25" t="s">
        <v>54</v>
      </c>
      <c r="P3275" s="29" t="n">
        <v>42675</v>
      </c>
      <c r="Q3275" s="29" t="n">
        <v>42797</v>
      </c>
      <c r="R3275" s="28" t="n">
        <v>1026</v>
      </c>
      <c r="S3275" s="28" t="n">
        <f aca="false">IF(O3275="Won",R3275,IF(O3275="Lost",0,N3275))</f>
        <v>1026</v>
      </c>
      <c r="T3275" s="30" t="n">
        <f aca="false">IF(AND(P3275&lt;&gt;"",Q3275&lt;&gt;""),Q3275-P3275,"")</f>
        <v>122</v>
      </c>
      <c r="U3275" s="30" t="str">
        <f aca="false">IF(AND(O3275="Engaging",P3275&lt;&gt;""),'Leia-me'!$B$5-P3275,"")</f>
        <v/>
      </c>
      <c r="V3275" s="25" t="str">
        <f aca="false">IF(O3275&lt;&gt;"Engaging","",IF(U3275&lt;='Leia-me'!$B$6,"Saudável",IF(U3275&lt;='Leia-me'!$B$7,"Esfriando",IF(U3275&lt;='Leia-me'!$B$8,"Última chance","Zumbi"))))</f>
        <v/>
      </c>
      <c r="W3275" s="25" t="n">
        <f aca="false">IF(O3275="Won",1,IF(O3275="Lost",0,""))</f>
        <v>1</v>
      </c>
      <c r="Y3275" s="25" t="str">
        <f aca="false">IF(E3275="","Sim","")</f>
        <v/>
      </c>
    </row>
    <row r="3276" customFormat="false" ht="15" hidden="false" customHeight="false" outlineLevel="0" collapsed="false">
      <c r="A3276" s="25" t="s">
        <v>3538</v>
      </c>
      <c r="B3276" s="25" t="s">
        <v>67</v>
      </c>
      <c r="C3276" s="25" t="s">
        <v>75</v>
      </c>
      <c r="D3276" s="25" t="s">
        <v>79</v>
      </c>
      <c r="E3276" s="25" t="s">
        <v>145</v>
      </c>
      <c r="F3276" s="25" t="s">
        <v>146</v>
      </c>
      <c r="G3276" s="26" t="n">
        <v>3922.42</v>
      </c>
      <c r="H3276" s="27" t="n">
        <v>6837</v>
      </c>
      <c r="I3276" s="25" t="s">
        <v>147</v>
      </c>
      <c r="K3276" s="25" t="n">
        <v>1992</v>
      </c>
      <c r="L3276" s="25" t="s">
        <v>186</v>
      </c>
      <c r="M3276" s="25" t="s">
        <v>171</v>
      </c>
      <c r="N3276" s="28" t="n">
        <v>550</v>
      </c>
      <c r="O3276" s="25" t="s">
        <v>54</v>
      </c>
      <c r="P3276" s="29" t="n">
        <v>42691</v>
      </c>
      <c r="Q3276" s="29" t="n">
        <v>42799</v>
      </c>
      <c r="R3276" s="28" t="n">
        <v>487</v>
      </c>
      <c r="S3276" s="28" t="n">
        <f aca="false">IF(O3276="Won",R3276,IF(O3276="Lost",0,N3276))</f>
        <v>487</v>
      </c>
      <c r="T3276" s="30" t="n">
        <f aca="false">IF(AND(P3276&lt;&gt;"",Q3276&lt;&gt;""),Q3276-P3276,"")</f>
        <v>108</v>
      </c>
      <c r="U3276" s="30" t="str">
        <f aca="false">IF(AND(O3276="Engaging",P3276&lt;&gt;""),'Leia-me'!$B$5-P3276,"")</f>
        <v/>
      </c>
      <c r="V3276" s="25" t="str">
        <f aca="false">IF(O3276&lt;&gt;"Engaging","",IF(U3276&lt;='Leia-me'!$B$6,"Saudável",IF(U3276&lt;='Leia-me'!$B$7,"Esfriando",IF(U3276&lt;='Leia-me'!$B$8,"Última chance","Zumbi"))))</f>
        <v/>
      </c>
      <c r="W3276" s="25" t="n">
        <f aca="false">IF(O3276="Won",1,IF(O3276="Lost",0,""))</f>
        <v>1</v>
      </c>
      <c r="Y3276" s="25" t="str">
        <f aca="false">IF(E3276="","Sim","")</f>
        <v/>
      </c>
    </row>
    <row r="3277" customFormat="false" ht="15" hidden="false" customHeight="false" outlineLevel="0" collapsed="false">
      <c r="A3277" s="25" t="s">
        <v>3539</v>
      </c>
      <c r="B3277" s="25" t="s">
        <v>67</v>
      </c>
      <c r="C3277" s="25" t="s">
        <v>75</v>
      </c>
      <c r="D3277" s="25" t="s">
        <v>79</v>
      </c>
      <c r="E3277" s="25" t="s">
        <v>167</v>
      </c>
      <c r="F3277" s="25" t="s">
        <v>168</v>
      </c>
      <c r="G3277" s="26" t="n">
        <v>2173.98</v>
      </c>
      <c r="H3277" s="27" t="n">
        <v>2928</v>
      </c>
      <c r="I3277" s="25" t="s">
        <v>147</v>
      </c>
      <c r="J3277" s="25" t="s">
        <v>169</v>
      </c>
      <c r="K3277" s="25" t="n">
        <v>1995</v>
      </c>
      <c r="L3277" s="25" t="s">
        <v>170</v>
      </c>
      <c r="M3277" s="25" t="s">
        <v>171</v>
      </c>
      <c r="N3277" s="28" t="n">
        <v>1096</v>
      </c>
      <c r="O3277" s="25" t="s">
        <v>54</v>
      </c>
      <c r="P3277" s="29" t="n">
        <v>42694</v>
      </c>
      <c r="Q3277" s="29" t="n">
        <v>42803</v>
      </c>
      <c r="R3277" s="28" t="n">
        <v>1033</v>
      </c>
      <c r="S3277" s="28" t="n">
        <f aca="false">IF(O3277="Won",R3277,IF(O3277="Lost",0,N3277))</f>
        <v>1033</v>
      </c>
      <c r="T3277" s="30" t="n">
        <f aca="false">IF(AND(P3277&lt;&gt;"",Q3277&lt;&gt;""),Q3277-P3277,"")</f>
        <v>109</v>
      </c>
      <c r="U3277" s="30" t="str">
        <f aca="false">IF(AND(O3277="Engaging",P3277&lt;&gt;""),'Leia-me'!$B$5-P3277,"")</f>
        <v/>
      </c>
      <c r="V3277" s="25" t="str">
        <f aca="false">IF(O3277&lt;&gt;"Engaging","",IF(U3277&lt;='Leia-me'!$B$6,"Saudável",IF(U3277&lt;='Leia-me'!$B$7,"Esfriando",IF(U3277&lt;='Leia-me'!$B$8,"Última chance","Zumbi"))))</f>
        <v/>
      </c>
      <c r="W3277" s="25" t="n">
        <f aca="false">IF(O3277="Won",1,IF(O3277="Lost",0,""))</f>
        <v>1</v>
      </c>
      <c r="Y3277" s="25" t="str">
        <f aca="false">IF(E3277="","Sim","")</f>
        <v/>
      </c>
    </row>
    <row r="3278" customFormat="false" ht="15" hidden="false" customHeight="false" outlineLevel="0" collapsed="false">
      <c r="A3278" s="25" t="s">
        <v>3540</v>
      </c>
      <c r="B3278" s="25" t="s">
        <v>67</v>
      </c>
      <c r="C3278" s="25" t="s">
        <v>75</v>
      </c>
      <c r="D3278" s="25" t="s">
        <v>79</v>
      </c>
      <c r="E3278" s="25" t="s">
        <v>240</v>
      </c>
      <c r="F3278" s="25" t="s">
        <v>185</v>
      </c>
      <c r="G3278" s="26" t="n">
        <v>1223.72</v>
      </c>
      <c r="H3278" s="27" t="n">
        <v>2497</v>
      </c>
      <c r="I3278" s="25" t="s">
        <v>241</v>
      </c>
      <c r="K3278" s="25" t="n">
        <v>2000</v>
      </c>
      <c r="L3278" s="25" t="s">
        <v>170</v>
      </c>
      <c r="M3278" s="25" t="s">
        <v>171</v>
      </c>
      <c r="N3278" s="28" t="n">
        <v>1096</v>
      </c>
      <c r="O3278" s="25" t="s">
        <v>54</v>
      </c>
      <c r="P3278" s="29" t="n">
        <v>42700</v>
      </c>
      <c r="Q3278" s="29" t="n">
        <v>42815</v>
      </c>
      <c r="R3278" s="28" t="n">
        <v>1080</v>
      </c>
      <c r="S3278" s="28" t="n">
        <f aca="false">IF(O3278="Won",R3278,IF(O3278="Lost",0,N3278))</f>
        <v>1080</v>
      </c>
      <c r="T3278" s="30" t="n">
        <f aca="false">IF(AND(P3278&lt;&gt;"",Q3278&lt;&gt;""),Q3278-P3278,"")</f>
        <v>115</v>
      </c>
      <c r="U3278" s="30" t="str">
        <f aca="false">IF(AND(O3278="Engaging",P3278&lt;&gt;""),'Leia-me'!$B$5-P3278,"")</f>
        <v/>
      </c>
      <c r="V3278" s="25" t="str">
        <f aca="false">IF(O3278&lt;&gt;"Engaging","",IF(U3278&lt;='Leia-me'!$B$6,"Saudável",IF(U3278&lt;='Leia-me'!$B$7,"Esfriando",IF(U3278&lt;='Leia-me'!$B$8,"Última chance","Zumbi"))))</f>
        <v/>
      </c>
      <c r="W3278" s="25" t="n">
        <f aca="false">IF(O3278="Won",1,IF(O3278="Lost",0,""))</f>
        <v>1</v>
      </c>
      <c r="Y3278" s="25" t="str">
        <f aca="false">IF(E3278="","Sim","")</f>
        <v/>
      </c>
    </row>
    <row r="3279" customFormat="false" ht="15" hidden="false" customHeight="false" outlineLevel="0" collapsed="false">
      <c r="A3279" s="25" t="s">
        <v>3541</v>
      </c>
      <c r="B3279" s="25" t="s">
        <v>67</v>
      </c>
      <c r="C3279" s="25" t="s">
        <v>75</v>
      </c>
      <c r="D3279" s="25" t="s">
        <v>79</v>
      </c>
      <c r="E3279" s="25" t="s">
        <v>210</v>
      </c>
      <c r="F3279" s="25" t="s">
        <v>211</v>
      </c>
      <c r="G3279" s="26" t="n">
        <v>718.62</v>
      </c>
      <c r="H3279" s="27" t="n">
        <v>2448</v>
      </c>
      <c r="I3279" s="25" t="s">
        <v>147</v>
      </c>
      <c r="K3279" s="25" t="n">
        <v>2001</v>
      </c>
      <c r="L3279" s="25" t="s">
        <v>186</v>
      </c>
      <c r="M3279" s="25" t="s">
        <v>171</v>
      </c>
      <c r="N3279" s="28" t="n">
        <v>550</v>
      </c>
      <c r="O3279" s="25" t="s">
        <v>54</v>
      </c>
      <c r="P3279" s="29" t="n">
        <v>42705</v>
      </c>
      <c r="Q3279" s="29" t="n">
        <v>42820</v>
      </c>
      <c r="R3279" s="28" t="n">
        <v>546</v>
      </c>
      <c r="S3279" s="28" t="n">
        <f aca="false">IF(O3279="Won",R3279,IF(O3279="Lost",0,N3279))</f>
        <v>546</v>
      </c>
      <c r="T3279" s="30" t="n">
        <f aca="false">IF(AND(P3279&lt;&gt;"",Q3279&lt;&gt;""),Q3279-P3279,"")</f>
        <v>115</v>
      </c>
      <c r="U3279" s="30" t="str">
        <f aca="false">IF(AND(O3279="Engaging",P3279&lt;&gt;""),'Leia-me'!$B$5-P3279,"")</f>
        <v/>
      </c>
      <c r="V3279" s="25" t="str">
        <f aca="false">IF(O3279&lt;&gt;"Engaging","",IF(U3279&lt;='Leia-me'!$B$6,"Saudável",IF(U3279&lt;='Leia-me'!$B$7,"Esfriando",IF(U3279&lt;='Leia-me'!$B$8,"Última chance","Zumbi"))))</f>
        <v/>
      </c>
      <c r="W3279" s="25" t="n">
        <f aca="false">IF(O3279="Won",1,IF(O3279="Lost",0,""))</f>
        <v>1</v>
      </c>
      <c r="Y3279" s="25" t="str">
        <f aca="false">IF(E3279="","Sim","")</f>
        <v/>
      </c>
    </row>
    <row r="3280" customFormat="false" ht="15" hidden="false" customHeight="false" outlineLevel="0" collapsed="false">
      <c r="A3280" s="25" t="s">
        <v>3542</v>
      </c>
      <c r="B3280" s="25" t="s">
        <v>67</v>
      </c>
      <c r="C3280" s="25" t="s">
        <v>75</v>
      </c>
      <c r="D3280" s="25" t="s">
        <v>79</v>
      </c>
      <c r="E3280" s="25" t="s">
        <v>169</v>
      </c>
      <c r="F3280" s="25" t="s">
        <v>168</v>
      </c>
      <c r="G3280" s="26" t="n">
        <v>2403.58</v>
      </c>
      <c r="H3280" s="27" t="n">
        <v>8801</v>
      </c>
      <c r="I3280" s="25" t="s">
        <v>147</v>
      </c>
      <c r="K3280" s="25" t="n">
        <v>1986</v>
      </c>
      <c r="L3280" s="25" t="s">
        <v>148</v>
      </c>
      <c r="M3280" s="25" t="s">
        <v>149</v>
      </c>
      <c r="N3280" s="28" t="n">
        <v>55</v>
      </c>
      <c r="O3280" s="25" t="s">
        <v>54</v>
      </c>
      <c r="P3280" s="29" t="n">
        <v>42714</v>
      </c>
      <c r="Q3280" s="29" t="n">
        <v>42818</v>
      </c>
      <c r="R3280" s="28" t="n">
        <v>48</v>
      </c>
      <c r="S3280" s="28" t="n">
        <f aca="false">IF(O3280="Won",R3280,IF(O3280="Lost",0,N3280))</f>
        <v>48</v>
      </c>
      <c r="T3280" s="30" t="n">
        <f aca="false">IF(AND(P3280&lt;&gt;"",Q3280&lt;&gt;""),Q3280-P3280,"")</f>
        <v>104</v>
      </c>
      <c r="U3280" s="30" t="str">
        <f aca="false">IF(AND(O3280="Engaging",P3280&lt;&gt;""),'Leia-me'!$B$5-P3280,"")</f>
        <v/>
      </c>
      <c r="V3280" s="25" t="str">
        <f aca="false">IF(O3280&lt;&gt;"Engaging","",IF(U3280&lt;='Leia-me'!$B$6,"Saudável",IF(U3280&lt;='Leia-me'!$B$7,"Esfriando",IF(U3280&lt;='Leia-me'!$B$8,"Última chance","Zumbi"))))</f>
        <v/>
      </c>
      <c r="W3280" s="25" t="n">
        <f aca="false">IF(O3280="Won",1,IF(O3280="Lost",0,""))</f>
        <v>1</v>
      </c>
      <c r="Y3280" s="25" t="str">
        <f aca="false">IF(E3280="","Sim","")</f>
        <v/>
      </c>
    </row>
    <row r="3281" customFormat="false" ht="15" hidden="false" customHeight="false" outlineLevel="0" collapsed="false">
      <c r="A3281" s="25" t="s">
        <v>3543</v>
      </c>
      <c r="B3281" s="25" t="s">
        <v>67</v>
      </c>
      <c r="C3281" s="25" t="s">
        <v>75</v>
      </c>
      <c r="D3281" s="25" t="s">
        <v>79</v>
      </c>
      <c r="E3281" s="25" t="s">
        <v>164</v>
      </c>
      <c r="F3281" s="25" t="s">
        <v>165</v>
      </c>
      <c r="G3281" s="26" t="n">
        <v>217.87</v>
      </c>
      <c r="H3281" s="27" t="n">
        <v>551</v>
      </c>
      <c r="I3281" s="25" t="s">
        <v>147</v>
      </c>
      <c r="K3281" s="25" t="n">
        <v>1998</v>
      </c>
      <c r="L3281" s="25" t="s">
        <v>170</v>
      </c>
      <c r="M3281" s="25" t="s">
        <v>171</v>
      </c>
      <c r="N3281" s="28" t="n">
        <v>1096</v>
      </c>
      <c r="O3281" s="25" t="s">
        <v>54</v>
      </c>
      <c r="P3281" s="29" t="n">
        <v>42725</v>
      </c>
      <c r="Q3281" s="29" t="n">
        <v>42815</v>
      </c>
      <c r="R3281" s="28" t="n">
        <v>1212</v>
      </c>
      <c r="S3281" s="28" t="n">
        <f aca="false">IF(O3281="Won",R3281,IF(O3281="Lost",0,N3281))</f>
        <v>1212</v>
      </c>
      <c r="T3281" s="30" t="n">
        <f aca="false">IF(AND(P3281&lt;&gt;"",Q3281&lt;&gt;""),Q3281-P3281,"")</f>
        <v>90</v>
      </c>
      <c r="U3281" s="30" t="str">
        <f aca="false">IF(AND(O3281="Engaging",P3281&lt;&gt;""),'Leia-me'!$B$5-P3281,"")</f>
        <v/>
      </c>
      <c r="V3281" s="25" t="str">
        <f aca="false">IF(O3281&lt;&gt;"Engaging","",IF(U3281&lt;='Leia-me'!$B$6,"Saudável",IF(U3281&lt;='Leia-me'!$B$7,"Esfriando",IF(U3281&lt;='Leia-me'!$B$8,"Última chance","Zumbi"))))</f>
        <v/>
      </c>
      <c r="W3281" s="25" t="n">
        <f aca="false">IF(O3281="Won",1,IF(O3281="Lost",0,""))</f>
        <v>1</v>
      </c>
      <c r="Y3281" s="25" t="str">
        <f aca="false">IF(E3281="","Sim","")</f>
        <v/>
      </c>
    </row>
    <row r="3282" customFormat="false" ht="15" hidden="false" customHeight="false" outlineLevel="0" collapsed="false">
      <c r="A3282" s="25" t="s">
        <v>3544</v>
      </c>
      <c r="B3282" s="25" t="s">
        <v>67</v>
      </c>
      <c r="C3282" s="25" t="s">
        <v>75</v>
      </c>
      <c r="D3282" s="25" t="s">
        <v>79</v>
      </c>
      <c r="E3282" s="25" t="s">
        <v>164</v>
      </c>
      <c r="F3282" s="25" t="s">
        <v>165</v>
      </c>
      <c r="G3282" s="26" t="n">
        <v>217.87</v>
      </c>
      <c r="H3282" s="27" t="n">
        <v>551</v>
      </c>
      <c r="I3282" s="25" t="s">
        <v>147</v>
      </c>
      <c r="K3282" s="25" t="n">
        <v>1998</v>
      </c>
      <c r="L3282" s="25" t="s">
        <v>186</v>
      </c>
      <c r="M3282" s="25" t="s">
        <v>171</v>
      </c>
      <c r="N3282" s="28" t="n">
        <v>550</v>
      </c>
      <c r="O3282" s="25" t="s">
        <v>55</v>
      </c>
      <c r="P3282" s="29" t="n">
        <v>42728</v>
      </c>
      <c r="Q3282" s="29" t="n">
        <v>42804</v>
      </c>
      <c r="R3282" s="28" t="n">
        <v>0</v>
      </c>
      <c r="S3282" s="28" t="n">
        <f aca="false">IF(O3282="Won",R3282,IF(O3282="Lost",0,N3282))</f>
        <v>0</v>
      </c>
      <c r="T3282" s="30" t="n">
        <f aca="false">IF(AND(P3282&lt;&gt;"",Q3282&lt;&gt;""),Q3282-P3282,"")</f>
        <v>76</v>
      </c>
      <c r="U3282" s="30" t="str">
        <f aca="false">IF(AND(O3282="Engaging",P3282&lt;&gt;""),'Leia-me'!$B$5-P3282,"")</f>
        <v/>
      </c>
      <c r="V3282" s="25" t="str">
        <f aca="false">IF(O3282&lt;&gt;"Engaging","",IF(U3282&lt;='Leia-me'!$B$6,"Saudável",IF(U3282&lt;='Leia-me'!$B$7,"Esfriando",IF(U3282&lt;='Leia-me'!$B$8,"Última chance","Zumbi"))))</f>
        <v/>
      </c>
      <c r="W3282" s="25" t="n">
        <f aca="false">IF(O3282="Won",1,IF(O3282="Lost",0,""))</f>
        <v>0</v>
      </c>
      <c r="Y3282" s="25" t="str">
        <f aca="false">IF(E3282="","Sim","")</f>
        <v/>
      </c>
    </row>
    <row r="3283" customFormat="false" ht="15" hidden="false" customHeight="false" outlineLevel="0" collapsed="false">
      <c r="A3283" s="25" t="s">
        <v>3545</v>
      </c>
      <c r="B3283" s="25" t="s">
        <v>67</v>
      </c>
      <c r="C3283" s="25" t="s">
        <v>75</v>
      </c>
      <c r="D3283" s="25" t="s">
        <v>79</v>
      </c>
      <c r="E3283" s="25" t="s">
        <v>162</v>
      </c>
      <c r="F3283" s="25" t="s">
        <v>155</v>
      </c>
      <c r="G3283" s="26" t="n">
        <v>5266.09</v>
      </c>
      <c r="H3283" s="27" t="n">
        <v>8595</v>
      </c>
      <c r="I3283" s="25" t="s">
        <v>147</v>
      </c>
      <c r="J3283" s="25" t="s">
        <v>156</v>
      </c>
      <c r="K3283" s="25" t="n">
        <v>1988</v>
      </c>
      <c r="L3283" s="25" t="s">
        <v>160</v>
      </c>
      <c r="M3283" s="25" t="s">
        <v>149</v>
      </c>
      <c r="N3283" s="28" t="n">
        <v>3393</v>
      </c>
      <c r="O3283" s="25" t="s">
        <v>54</v>
      </c>
      <c r="P3283" s="29" t="n">
        <v>42730</v>
      </c>
      <c r="Q3283" s="29" t="n">
        <v>42796</v>
      </c>
      <c r="R3283" s="28" t="n">
        <v>3841</v>
      </c>
      <c r="S3283" s="28" t="n">
        <f aca="false">IF(O3283="Won",R3283,IF(O3283="Lost",0,N3283))</f>
        <v>3841</v>
      </c>
      <c r="T3283" s="30" t="n">
        <f aca="false">IF(AND(P3283&lt;&gt;"",Q3283&lt;&gt;""),Q3283-P3283,"")</f>
        <v>66</v>
      </c>
      <c r="U3283" s="30" t="str">
        <f aca="false">IF(AND(O3283="Engaging",P3283&lt;&gt;""),'Leia-me'!$B$5-P3283,"")</f>
        <v/>
      </c>
      <c r="V3283" s="25" t="str">
        <f aca="false">IF(O3283&lt;&gt;"Engaging","",IF(U3283&lt;='Leia-me'!$B$6,"Saudável",IF(U3283&lt;='Leia-me'!$B$7,"Esfriando",IF(U3283&lt;='Leia-me'!$B$8,"Última chance","Zumbi"))))</f>
        <v/>
      </c>
      <c r="W3283" s="25" t="n">
        <f aca="false">IF(O3283="Won",1,IF(O3283="Lost",0,""))</f>
        <v>1</v>
      </c>
      <c r="Y3283" s="25" t="str">
        <f aca="false">IF(E3283="","Sim","")</f>
        <v/>
      </c>
    </row>
    <row r="3284" customFormat="false" ht="15" hidden="false" customHeight="false" outlineLevel="0" collapsed="false">
      <c r="A3284" s="25" t="s">
        <v>3546</v>
      </c>
      <c r="B3284" s="25" t="s">
        <v>67</v>
      </c>
      <c r="C3284" s="25" t="s">
        <v>75</v>
      </c>
      <c r="D3284" s="25" t="s">
        <v>79</v>
      </c>
      <c r="E3284" s="25" t="s">
        <v>266</v>
      </c>
      <c r="F3284" s="25" t="s">
        <v>267</v>
      </c>
      <c r="G3284" s="26" t="n">
        <v>2041.73</v>
      </c>
      <c r="H3284" s="27" t="n">
        <v>5276</v>
      </c>
      <c r="I3284" s="25" t="s">
        <v>147</v>
      </c>
      <c r="K3284" s="25" t="n">
        <v>1997</v>
      </c>
      <c r="L3284" s="25" t="s">
        <v>178</v>
      </c>
      <c r="M3284" s="25" t="s">
        <v>171</v>
      </c>
      <c r="N3284" s="28" t="n">
        <v>5482</v>
      </c>
      <c r="O3284" s="25" t="s">
        <v>54</v>
      </c>
      <c r="P3284" s="29" t="n">
        <v>42750</v>
      </c>
      <c r="Q3284" s="29" t="n">
        <v>42870</v>
      </c>
      <c r="R3284" s="28" t="n">
        <v>6270</v>
      </c>
      <c r="S3284" s="28" t="n">
        <f aca="false">IF(O3284="Won",R3284,IF(O3284="Lost",0,N3284))</f>
        <v>6270</v>
      </c>
      <c r="T3284" s="30" t="n">
        <f aca="false">IF(AND(P3284&lt;&gt;"",Q3284&lt;&gt;""),Q3284-P3284,"")</f>
        <v>120</v>
      </c>
      <c r="U3284" s="30" t="str">
        <f aca="false">IF(AND(O3284="Engaging",P3284&lt;&gt;""),'Leia-me'!$B$5-P3284,"")</f>
        <v/>
      </c>
      <c r="V3284" s="25" t="str">
        <f aca="false">IF(O3284&lt;&gt;"Engaging","",IF(U3284&lt;='Leia-me'!$B$6,"Saudável",IF(U3284&lt;='Leia-me'!$B$7,"Esfriando",IF(U3284&lt;='Leia-me'!$B$8,"Última chance","Zumbi"))))</f>
        <v/>
      </c>
      <c r="W3284" s="25" t="n">
        <f aca="false">IF(O3284="Won",1,IF(O3284="Lost",0,""))</f>
        <v>1</v>
      </c>
      <c r="Y3284" s="25" t="str">
        <f aca="false">IF(E3284="","Sim","")</f>
        <v/>
      </c>
    </row>
    <row r="3285" customFormat="false" ht="15" hidden="false" customHeight="false" outlineLevel="0" collapsed="false">
      <c r="A3285" s="25" t="s">
        <v>3547</v>
      </c>
      <c r="B3285" s="25" t="s">
        <v>67</v>
      </c>
      <c r="C3285" s="25" t="s">
        <v>75</v>
      </c>
      <c r="D3285" s="25" t="s">
        <v>79</v>
      </c>
      <c r="E3285" s="25" t="s">
        <v>195</v>
      </c>
      <c r="F3285" s="25" t="s">
        <v>185</v>
      </c>
      <c r="G3285" s="26" t="n">
        <v>8170.38</v>
      </c>
      <c r="H3285" s="27" t="n">
        <v>16499</v>
      </c>
      <c r="I3285" s="25" t="s">
        <v>196</v>
      </c>
      <c r="K3285" s="25" t="n">
        <v>1997</v>
      </c>
      <c r="L3285" s="25" t="s">
        <v>170</v>
      </c>
      <c r="M3285" s="25" t="s">
        <v>171</v>
      </c>
      <c r="N3285" s="28" t="n">
        <v>1096</v>
      </c>
      <c r="O3285" s="25" t="s">
        <v>54</v>
      </c>
      <c r="P3285" s="29" t="n">
        <v>42752</v>
      </c>
      <c r="Q3285" s="29" t="n">
        <v>42817</v>
      </c>
      <c r="R3285" s="28" t="n">
        <v>1343</v>
      </c>
      <c r="S3285" s="28" t="n">
        <f aca="false">IF(O3285="Won",R3285,IF(O3285="Lost",0,N3285))</f>
        <v>1343</v>
      </c>
      <c r="T3285" s="30" t="n">
        <f aca="false">IF(AND(P3285&lt;&gt;"",Q3285&lt;&gt;""),Q3285-P3285,"")</f>
        <v>65</v>
      </c>
      <c r="U3285" s="30" t="str">
        <f aca="false">IF(AND(O3285="Engaging",P3285&lt;&gt;""),'Leia-me'!$B$5-P3285,"")</f>
        <v/>
      </c>
      <c r="V3285" s="25" t="str">
        <f aca="false">IF(O3285&lt;&gt;"Engaging","",IF(U3285&lt;='Leia-me'!$B$6,"Saudável",IF(U3285&lt;='Leia-me'!$B$7,"Esfriando",IF(U3285&lt;='Leia-me'!$B$8,"Última chance","Zumbi"))))</f>
        <v/>
      </c>
      <c r="W3285" s="25" t="n">
        <f aca="false">IF(O3285="Won",1,IF(O3285="Lost",0,""))</f>
        <v>1</v>
      </c>
      <c r="Y3285" s="25" t="str">
        <f aca="false">IF(E3285="","Sim","")</f>
        <v/>
      </c>
    </row>
    <row r="3286" customFormat="false" ht="15" hidden="false" customHeight="false" outlineLevel="0" collapsed="false">
      <c r="A3286" s="25" t="s">
        <v>3548</v>
      </c>
      <c r="B3286" s="25" t="s">
        <v>67</v>
      </c>
      <c r="C3286" s="25" t="s">
        <v>75</v>
      </c>
      <c r="D3286" s="25" t="s">
        <v>79</v>
      </c>
      <c r="E3286" s="25" t="s">
        <v>188</v>
      </c>
      <c r="F3286" s="25" t="s">
        <v>185</v>
      </c>
      <c r="G3286" s="26" t="n">
        <v>1008.06</v>
      </c>
      <c r="H3286" s="27" t="n">
        <v>1238</v>
      </c>
      <c r="I3286" s="25" t="s">
        <v>147</v>
      </c>
      <c r="K3286" s="25" t="n">
        <v>1983</v>
      </c>
      <c r="L3286" s="25" t="s">
        <v>148</v>
      </c>
      <c r="M3286" s="25" t="s">
        <v>149</v>
      </c>
      <c r="N3286" s="28" t="n">
        <v>55</v>
      </c>
      <c r="O3286" s="25" t="s">
        <v>54</v>
      </c>
      <c r="P3286" s="29" t="n">
        <v>42752</v>
      </c>
      <c r="Q3286" s="29" t="n">
        <v>42869</v>
      </c>
      <c r="R3286" s="28" t="n">
        <v>55</v>
      </c>
      <c r="S3286" s="28" t="n">
        <f aca="false">IF(O3286="Won",R3286,IF(O3286="Lost",0,N3286))</f>
        <v>55</v>
      </c>
      <c r="T3286" s="30" t="n">
        <f aca="false">IF(AND(P3286&lt;&gt;"",Q3286&lt;&gt;""),Q3286-P3286,"")</f>
        <v>117</v>
      </c>
      <c r="U3286" s="30" t="str">
        <f aca="false">IF(AND(O3286="Engaging",P3286&lt;&gt;""),'Leia-me'!$B$5-P3286,"")</f>
        <v/>
      </c>
      <c r="V3286" s="25" t="str">
        <f aca="false">IF(O3286&lt;&gt;"Engaging","",IF(U3286&lt;='Leia-me'!$B$6,"Saudável",IF(U3286&lt;='Leia-me'!$B$7,"Esfriando",IF(U3286&lt;='Leia-me'!$B$8,"Última chance","Zumbi"))))</f>
        <v/>
      </c>
      <c r="W3286" s="25" t="n">
        <f aca="false">IF(O3286="Won",1,IF(O3286="Lost",0,""))</f>
        <v>1</v>
      </c>
      <c r="Y3286" s="25" t="str">
        <f aca="false">IF(E3286="","Sim","")</f>
        <v/>
      </c>
    </row>
    <row r="3287" customFormat="false" ht="15" hidden="false" customHeight="false" outlineLevel="0" collapsed="false">
      <c r="A3287" s="25" t="s">
        <v>3549</v>
      </c>
      <c r="B3287" s="25" t="s">
        <v>67</v>
      </c>
      <c r="C3287" s="25" t="s">
        <v>75</v>
      </c>
      <c r="D3287" s="25" t="s">
        <v>79</v>
      </c>
      <c r="E3287" s="25" t="s">
        <v>248</v>
      </c>
      <c r="F3287" s="25" t="s">
        <v>211</v>
      </c>
      <c r="G3287" s="26" t="n">
        <v>894.33</v>
      </c>
      <c r="H3287" s="27" t="n">
        <v>1635</v>
      </c>
      <c r="I3287" s="25" t="s">
        <v>249</v>
      </c>
      <c r="K3287" s="25" t="n">
        <v>2007</v>
      </c>
      <c r="L3287" s="25" t="s">
        <v>148</v>
      </c>
      <c r="M3287" s="25" t="s">
        <v>149</v>
      </c>
      <c r="N3287" s="28" t="n">
        <v>55</v>
      </c>
      <c r="O3287" s="25" t="s">
        <v>55</v>
      </c>
      <c r="P3287" s="29" t="n">
        <v>42764</v>
      </c>
      <c r="Q3287" s="29" t="n">
        <v>42860</v>
      </c>
      <c r="R3287" s="28" t="n">
        <v>0</v>
      </c>
      <c r="S3287" s="28" t="n">
        <f aca="false">IF(O3287="Won",R3287,IF(O3287="Lost",0,N3287))</f>
        <v>0</v>
      </c>
      <c r="T3287" s="30" t="n">
        <f aca="false">IF(AND(P3287&lt;&gt;"",Q3287&lt;&gt;""),Q3287-P3287,"")</f>
        <v>96</v>
      </c>
      <c r="U3287" s="30" t="str">
        <f aca="false">IF(AND(O3287="Engaging",P3287&lt;&gt;""),'Leia-me'!$B$5-P3287,"")</f>
        <v/>
      </c>
      <c r="V3287" s="25" t="str">
        <f aca="false">IF(O3287&lt;&gt;"Engaging","",IF(U3287&lt;='Leia-me'!$B$6,"Saudável",IF(U3287&lt;='Leia-me'!$B$7,"Esfriando",IF(U3287&lt;='Leia-me'!$B$8,"Última chance","Zumbi"))))</f>
        <v/>
      </c>
      <c r="W3287" s="25" t="n">
        <f aca="false">IF(O3287="Won",1,IF(O3287="Lost",0,""))</f>
        <v>0</v>
      </c>
      <c r="Y3287" s="25" t="str">
        <f aca="false">IF(E3287="","Sim","")</f>
        <v/>
      </c>
    </row>
    <row r="3288" customFormat="false" ht="15" hidden="false" customHeight="false" outlineLevel="0" collapsed="false">
      <c r="A3288" s="25" t="s">
        <v>3550</v>
      </c>
      <c r="B3288" s="25" t="s">
        <v>67</v>
      </c>
      <c r="C3288" s="25" t="s">
        <v>75</v>
      </c>
      <c r="D3288" s="25" t="s">
        <v>79</v>
      </c>
      <c r="E3288" s="25" t="s">
        <v>184</v>
      </c>
      <c r="F3288" s="25" t="s">
        <v>185</v>
      </c>
      <c r="G3288" s="26" t="n">
        <v>1520.66</v>
      </c>
      <c r="H3288" s="27" t="n">
        <v>1806</v>
      </c>
      <c r="I3288" s="25" t="s">
        <v>147</v>
      </c>
      <c r="K3288" s="25" t="n">
        <v>2005</v>
      </c>
      <c r="L3288" s="25" t="s">
        <v>1834</v>
      </c>
      <c r="M3288" s="25" t="s">
        <v>171</v>
      </c>
      <c r="N3288" s="28" t="n">
        <v>4821</v>
      </c>
      <c r="O3288" s="25" t="s">
        <v>55</v>
      </c>
      <c r="P3288" s="29" t="n">
        <v>42768</v>
      </c>
      <c r="Q3288" s="29" t="n">
        <v>42860</v>
      </c>
      <c r="R3288" s="28" t="n">
        <v>0</v>
      </c>
      <c r="S3288" s="28" t="n">
        <f aca="false">IF(O3288="Won",R3288,IF(O3288="Lost",0,N3288))</f>
        <v>0</v>
      </c>
      <c r="T3288" s="30" t="n">
        <f aca="false">IF(AND(P3288&lt;&gt;"",Q3288&lt;&gt;""),Q3288-P3288,"")</f>
        <v>92</v>
      </c>
      <c r="U3288" s="30" t="str">
        <f aca="false">IF(AND(O3288="Engaging",P3288&lt;&gt;""),'Leia-me'!$B$5-P3288,"")</f>
        <v/>
      </c>
      <c r="V3288" s="25" t="str">
        <f aca="false">IF(O3288&lt;&gt;"Engaging","",IF(U3288&lt;='Leia-me'!$B$6,"Saudável",IF(U3288&lt;='Leia-me'!$B$7,"Esfriando",IF(U3288&lt;='Leia-me'!$B$8,"Última chance","Zumbi"))))</f>
        <v/>
      </c>
      <c r="W3288" s="25" t="n">
        <f aca="false">IF(O3288="Won",1,IF(O3288="Lost",0,""))</f>
        <v>0</v>
      </c>
      <c r="X3288" s="25" t="s">
        <v>1835</v>
      </c>
      <c r="Y3288" s="25" t="str">
        <f aca="false">IF(E3288="","Sim","")</f>
        <v/>
      </c>
    </row>
    <row r="3289" customFormat="false" ht="15" hidden="false" customHeight="false" outlineLevel="0" collapsed="false">
      <c r="A3289" s="25" t="s">
        <v>3551</v>
      </c>
      <c r="B3289" s="25" t="s">
        <v>67</v>
      </c>
      <c r="C3289" s="25" t="s">
        <v>75</v>
      </c>
      <c r="D3289" s="25" t="s">
        <v>79</v>
      </c>
      <c r="E3289" s="25" t="s">
        <v>191</v>
      </c>
      <c r="F3289" s="25" t="s">
        <v>192</v>
      </c>
      <c r="G3289" s="26" t="n">
        <v>2714.9</v>
      </c>
      <c r="H3289" s="27" t="n">
        <v>2641</v>
      </c>
      <c r="I3289" s="25" t="s">
        <v>147</v>
      </c>
      <c r="J3289" s="25" t="s">
        <v>193</v>
      </c>
      <c r="K3289" s="25" t="n">
        <v>1998</v>
      </c>
      <c r="L3289" s="25" t="s">
        <v>170</v>
      </c>
      <c r="M3289" s="25" t="s">
        <v>171</v>
      </c>
      <c r="N3289" s="28" t="n">
        <v>1096</v>
      </c>
      <c r="O3289" s="25" t="s">
        <v>54</v>
      </c>
      <c r="P3289" s="29" t="n">
        <v>42769</v>
      </c>
      <c r="Q3289" s="29" t="n">
        <v>42901</v>
      </c>
      <c r="R3289" s="28" t="n">
        <v>1018</v>
      </c>
      <c r="S3289" s="28" t="n">
        <f aca="false">IF(O3289="Won",R3289,IF(O3289="Lost",0,N3289))</f>
        <v>1018</v>
      </c>
      <c r="T3289" s="30" t="n">
        <f aca="false">IF(AND(P3289&lt;&gt;"",Q3289&lt;&gt;""),Q3289-P3289,"")</f>
        <v>132</v>
      </c>
      <c r="U3289" s="30" t="str">
        <f aca="false">IF(AND(O3289="Engaging",P3289&lt;&gt;""),'Leia-me'!$B$5-P3289,"")</f>
        <v/>
      </c>
      <c r="V3289" s="25" t="str">
        <f aca="false">IF(O3289&lt;&gt;"Engaging","",IF(U3289&lt;='Leia-me'!$B$6,"Saudável",IF(U3289&lt;='Leia-me'!$B$7,"Esfriando",IF(U3289&lt;='Leia-me'!$B$8,"Última chance","Zumbi"))))</f>
        <v/>
      </c>
      <c r="W3289" s="25" t="n">
        <f aca="false">IF(O3289="Won",1,IF(O3289="Lost",0,""))</f>
        <v>1</v>
      </c>
      <c r="Y3289" s="25" t="str">
        <f aca="false">IF(E3289="","Sim","")</f>
        <v/>
      </c>
    </row>
    <row r="3290" customFormat="false" ht="15" hidden="false" customHeight="false" outlineLevel="0" collapsed="false">
      <c r="A3290" s="25" t="s">
        <v>3552</v>
      </c>
      <c r="B3290" s="25" t="s">
        <v>67</v>
      </c>
      <c r="C3290" s="25" t="s">
        <v>75</v>
      </c>
      <c r="D3290" s="25" t="s">
        <v>79</v>
      </c>
      <c r="E3290" s="25" t="s">
        <v>167</v>
      </c>
      <c r="F3290" s="25" t="s">
        <v>168</v>
      </c>
      <c r="G3290" s="26" t="n">
        <v>2173.98</v>
      </c>
      <c r="H3290" s="27" t="n">
        <v>2928</v>
      </c>
      <c r="I3290" s="25" t="s">
        <v>147</v>
      </c>
      <c r="J3290" s="25" t="s">
        <v>169</v>
      </c>
      <c r="K3290" s="25" t="n">
        <v>1995</v>
      </c>
      <c r="L3290" s="25" t="s">
        <v>186</v>
      </c>
      <c r="M3290" s="25" t="s">
        <v>171</v>
      </c>
      <c r="N3290" s="28" t="n">
        <v>550</v>
      </c>
      <c r="O3290" s="25" t="s">
        <v>55</v>
      </c>
      <c r="P3290" s="29" t="n">
        <v>42770</v>
      </c>
      <c r="Q3290" s="29" t="n">
        <v>42871</v>
      </c>
      <c r="R3290" s="28" t="n">
        <v>0</v>
      </c>
      <c r="S3290" s="28" t="n">
        <f aca="false">IF(O3290="Won",R3290,IF(O3290="Lost",0,N3290))</f>
        <v>0</v>
      </c>
      <c r="T3290" s="30" t="n">
        <f aca="false">IF(AND(P3290&lt;&gt;"",Q3290&lt;&gt;""),Q3290-P3290,"")</f>
        <v>101</v>
      </c>
      <c r="U3290" s="30" t="str">
        <f aca="false">IF(AND(O3290="Engaging",P3290&lt;&gt;""),'Leia-me'!$B$5-P3290,"")</f>
        <v/>
      </c>
      <c r="V3290" s="25" t="str">
        <f aca="false">IF(O3290&lt;&gt;"Engaging","",IF(U3290&lt;='Leia-me'!$B$6,"Saudável",IF(U3290&lt;='Leia-me'!$B$7,"Esfriando",IF(U3290&lt;='Leia-me'!$B$8,"Última chance","Zumbi"))))</f>
        <v/>
      </c>
      <c r="W3290" s="25" t="n">
        <f aca="false">IF(O3290="Won",1,IF(O3290="Lost",0,""))</f>
        <v>0</v>
      </c>
      <c r="Y3290" s="25" t="str">
        <f aca="false">IF(E3290="","Sim","")</f>
        <v/>
      </c>
    </row>
    <row r="3291" customFormat="false" ht="15" hidden="false" customHeight="false" outlineLevel="0" collapsed="false">
      <c r="A3291" s="25" t="s">
        <v>3553</v>
      </c>
      <c r="B3291" s="25" t="s">
        <v>67</v>
      </c>
      <c r="C3291" s="25" t="s">
        <v>75</v>
      </c>
      <c r="D3291" s="25" t="s">
        <v>79</v>
      </c>
      <c r="E3291" s="25" t="s">
        <v>198</v>
      </c>
      <c r="F3291" s="25" t="s">
        <v>177</v>
      </c>
      <c r="G3291" s="26" t="n">
        <v>2819.5</v>
      </c>
      <c r="H3291" s="27" t="n">
        <v>7227</v>
      </c>
      <c r="I3291" s="25" t="s">
        <v>147</v>
      </c>
      <c r="J3291" s="25" t="s">
        <v>199</v>
      </c>
      <c r="K3291" s="25" t="n">
        <v>1991</v>
      </c>
      <c r="L3291" s="25" t="s">
        <v>148</v>
      </c>
      <c r="M3291" s="25" t="s">
        <v>149</v>
      </c>
      <c r="N3291" s="28" t="n">
        <v>55</v>
      </c>
      <c r="O3291" s="25" t="s">
        <v>55</v>
      </c>
      <c r="P3291" s="29" t="n">
        <v>42774</v>
      </c>
      <c r="Q3291" s="29" t="n">
        <v>42911</v>
      </c>
      <c r="R3291" s="28" t="n">
        <v>0</v>
      </c>
      <c r="S3291" s="28" t="n">
        <f aca="false">IF(O3291="Won",R3291,IF(O3291="Lost",0,N3291))</f>
        <v>0</v>
      </c>
      <c r="T3291" s="30" t="n">
        <f aca="false">IF(AND(P3291&lt;&gt;"",Q3291&lt;&gt;""),Q3291-P3291,"")</f>
        <v>137</v>
      </c>
      <c r="U3291" s="30" t="str">
        <f aca="false">IF(AND(O3291="Engaging",P3291&lt;&gt;""),'Leia-me'!$B$5-P3291,"")</f>
        <v/>
      </c>
      <c r="V3291" s="25" t="str">
        <f aca="false">IF(O3291&lt;&gt;"Engaging","",IF(U3291&lt;='Leia-me'!$B$6,"Saudável",IF(U3291&lt;='Leia-me'!$B$7,"Esfriando",IF(U3291&lt;='Leia-me'!$B$8,"Última chance","Zumbi"))))</f>
        <v/>
      </c>
      <c r="W3291" s="25" t="n">
        <f aca="false">IF(O3291="Won",1,IF(O3291="Lost",0,""))</f>
        <v>0</v>
      </c>
      <c r="Y3291" s="25" t="str">
        <f aca="false">IF(E3291="","Sim","")</f>
        <v/>
      </c>
    </row>
    <row r="3292" customFormat="false" ht="15" hidden="false" customHeight="false" outlineLevel="0" collapsed="false">
      <c r="A3292" s="25" t="s">
        <v>3554</v>
      </c>
      <c r="B3292" s="25" t="s">
        <v>67</v>
      </c>
      <c r="C3292" s="25" t="s">
        <v>75</v>
      </c>
      <c r="D3292" s="25" t="s">
        <v>79</v>
      </c>
      <c r="E3292" s="25" t="s">
        <v>198</v>
      </c>
      <c r="F3292" s="25" t="s">
        <v>177</v>
      </c>
      <c r="G3292" s="26" t="n">
        <v>2819.5</v>
      </c>
      <c r="H3292" s="27" t="n">
        <v>7227</v>
      </c>
      <c r="I3292" s="25" t="s">
        <v>147</v>
      </c>
      <c r="J3292" s="25" t="s">
        <v>199</v>
      </c>
      <c r="K3292" s="25" t="n">
        <v>1991</v>
      </c>
      <c r="L3292" s="25" t="s">
        <v>186</v>
      </c>
      <c r="M3292" s="25" t="s">
        <v>171</v>
      </c>
      <c r="N3292" s="28" t="n">
        <v>550</v>
      </c>
      <c r="O3292" s="25" t="s">
        <v>55</v>
      </c>
      <c r="P3292" s="29" t="n">
        <v>42775</v>
      </c>
      <c r="Q3292" s="29" t="n">
        <v>42880</v>
      </c>
      <c r="R3292" s="28" t="n">
        <v>0</v>
      </c>
      <c r="S3292" s="28" t="n">
        <f aca="false">IF(O3292="Won",R3292,IF(O3292="Lost",0,N3292))</f>
        <v>0</v>
      </c>
      <c r="T3292" s="30" t="n">
        <f aca="false">IF(AND(P3292&lt;&gt;"",Q3292&lt;&gt;""),Q3292-P3292,"")</f>
        <v>105</v>
      </c>
      <c r="U3292" s="30" t="str">
        <f aca="false">IF(AND(O3292="Engaging",P3292&lt;&gt;""),'Leia-me'!$B$5-P3292,"")</f>
        <v/>
      </c>
      <c r="V3292" s="25" t="str">
        <f aca="false">IF(O3292&lt;&gt;"Engaging","",IF(U3292&lt;='Leia-me'!$B$6,"Saudável",IF(U3292&lt;='Leia-me'!$B$7,"Esfriando",IF(U3292&lt;='Leia-me'!$B$8,"Última chance","Zumbi"))))</f>
        <v/>
      </c>
      <c r="W3292" s="25" t="n">
        <f aca="false">IF(O3292="Won",1,IF(O3292="Lost",0,""))</f>
        <v>0</v>
      </c>
      <c r="Y3292" s="25" t="str">
        <f aca="false">IF(E3292="","Sim","")</f>
        <v/>
      </c>
    </row>
    <row r="3293" customFormat="false" ht="15" hidden="false" customHeight="false" outlineLevel="0" collapsed="false">
      <c r="A3293" s="25" t="s">
        <v>3555</v>
      </c>
      <c r="B3293" s="25" t="s">
        <v>67</v>
      </c>
      <c r="C3293" s="25" t="s">
        <v>75</v>
      </c>
      <c r="D3293" s="25" t="s">
        <v>79</v>
      </c>
      <c r="E3293" s="25" t="s">
        <v>237</v>
      </c>
      <c r="F3293" s="25" t="s">
        <v>192</v>
      </c>
      <c r="G3293" s="26" t="n">
        <v>4618</v>
      </c>
      <c r="H3293" s="27" t="n">
        <v>10083</v>
      </c>
      <c r="I3293" s="25" t="s">
        <v>147</v>
      </c>
      <c r="K3293" s="25" t="n">
        <v>1982</v>
      </c>
      <c r="L3293" s="25" t="s">
        <v>186</v>
      </c>
      <c r="M3293" s="25" t="s">
        <v>171</v>
      </c>
      <c r="N3293" s="28" t="n">
        <v>550</v>
      </c>
      <c r="O3293" s="25" t="s">
        <v>54</v>
      </c>
      <c r="P3293" s="29" t="n">
        <v>42775</v>
      </c>
      <c r="Q3293" s="29" t="n">
        <v>42891</v>
      </c>
      <c r="R3293" s="28" t="n">
        <v>672</v>
      </c>
      <c r="S3293" s="28" t="n">
        <f aca="false">IF(O3293="Won",R3293,IF(O3293="Lost",0,N3293))</f>
        <v>672</v>
      </c>
      <c r="T3293" s="30" t="n">
        <f aca="false">IF(AND(P3293&lt;&gt;"",Q3293&lt;&gt;""),Q3293-P3293,"")</f>
        <v>116</v>
      </c>
      <c r="U3293" s="30" t="str">
        <f aca="false">IF(AND(O3293="Engaging",P3293&lt;&gt;""),'Leia-me'!$B$5-P3293,"")</f>
        <v/>
      </c>
      <c r="V3293" s="25" t="str">
        <f aca="false">IF(O3293&lt;&gt;"Engaging","",IF(U3293&lt;='Leia-me'!$B$6,"Saudável",IF(U3293&lt;='Leia-me'!$B$7,"Esfriando",IF(U3293&lt;='Leia-me'!$B$8,"Última chance","Zumbi"))))</f>
        <v/>
      </c>
      <c r="W3293" s="25" t="n">
        <f aca="false">IF(O3293="Won",1,IF(O3293="Lost",0,""))</f>
        <v>1</v>
      </c>
      <c r="Y3293" s="25" t="str">
        <f aca="false">IF(E3293="","Sim","")</f>
        <v/>
      </c>
    </row>
    <row r="3294" customFormat="false" ht="15" hidden="false" customHeight="false" outlineLevel="0" collapsed="false">
      <c r="A3294" s="25" t="s">
        <v>3556</v>
      </c>
      <c r="B3294" s="25" t="s">
        <v>67</v>
      </c>
      <c r="C3294" s="25" t="s">
        <v>75</v>
      </c>
      <c r="D3294" s="25" t="s">
        <v>79</v>
      </c>
      <c r="E3294" s="25" t="s">
        <v>240</v>
      </c>
      <c r="F3294" s="25" t="s">
        <v>185</v>
      </c>
      <c r="G3294" s="26" t="n">
        <v>1223.72</v>
      </c>
      <c r="H3294" s="27" t="n">
        <v>2497</v>
      </c>
      <c r="I3294" s="25" t="s">
        <v>241</v>
      </c>
      <c r="K3294" s="25" t="n">
        <v>2000</v>
      </c>
      <c r="L3294" s="25" t="s">
        <v>1834</v>
      </c>
      <c r="M3294" s="25" t="s">
        <v>171</v>
      </c>
      <c r="N3294" s="28" t="n">
        <v>4821</v>
      </c>
      <c r="O3294" s="25" t="s">
        <v>55</v>
      </c>
      <c r="P3294" s="29" t="n">
        <v>42782</v>
      </c>
      <c r="Q3294" s="29" t="n">
        <v>42872</v>
      </c>
      <c r="R3294" s="28" t="n">
        <v>0</v>
      </c>
      <c r="S3294" s="28" t="n">
        <f aca="false">IF(O3294="Won",R3294,IF(O3294="Lost",0,N3294))</f>
        <v>0</v>
      </c>
      <c r="T3294" s="30" t="n">
        <f aca="false">IF(AND(P3294&lt;&gt;"",Q3294&lt;&gt;""),Q3294-P3294,"")</f>
        <v>90</v>
      </c>
      <c r="U3294" s="30" t="str">
        <f aca="false">IF(AND(O3294="Engaging",P3294&lt;&gt;""),'Leia-me'!$B$5-P3294,"")</f>
        <v/>
      </c>
      <c r="V3294" s="25" t="str">
        <f aca="false">IF(O3294&lt;&gt;"Engaging","",IF(U3294&lt;='Leia-me'!$B$6,"Saudável",IF(U3294&lt;='Leia-me'!$B$7,"Esfriando",IF(U3294&lt;='Leia-me'!$B$8,"Última chance","Zumbi"))))</f>
        <v/>
      </c>
      <c r="W3294" s="25" t="n">
        <f aca="false">IF(O3294="Won",1,IF(O3294="Lost",0,""))</f>
        <v>0</v>
      </c>
      <c r="X3294" s="25" t="s">
        <v>1835</v>
      </c>
      <c r="Y3294" s="25" t="str">
        <f aca="false">IF(E3294="","Sim","")</f>
        <v/>
      </c>
    </row>
    <row r="3295" customFormat="false" ht="15" hidden="false" customHeight="false" outlineLevel="0" collapsed="false">
      <c r="A3295" s="25" t="s">
        <v>3557</v>
      </c>
      <c r="B3295" s="25" t="s">
        <v>67</v>
      </c>
      <c r="C3295" s="25" t="s">
        <v>75</v>
      </c>
      <c r="D3295" s="25" t="s">
        <v>79</v>
      </c>
      <c r="E3295" s="25" t="s">
        <v>184</v>
      </c>
      <c r="F3295" s="25" t="s">
        <v>185</v>
      </c>
      <c r="G3295" s="26" t="n">
        <v>1520.66</v>
      </c>
      <c r="H3295" s="27" t="n">
        <v>1806</v>
      </c>
      <c r="I3295" s="25" t="s">
        <v>147</v>
      </c>
      <c r="K3295" s="25" t="n">
        <v>2005</v>
      </c>
      <c r="L3295" s="25" t="s">
        <v>160</v>
      </c>
      <c r="M3295" s="25" t="s">
        <v>149</v>
      </c>
      <c r="N3295" s="28" t="n">
        <v>3393</v>
      </c>
      <c r="O3295" s="25" t="s">
        <v>55</v>
      </c>
      <c r="P3295" s="29" t="n">
        <v>42783</v>
      </c>
      <c r="Q3295" s="29" t="n">
        <v>42869</v>
      </c>
      <c r="R3295" s="28" t="n">
        <v>0</v>
      </c>
      <c r="S3295" s="28" t="n">
        <f aca="false">IF(O3295="Won",R3295,IF(O3295="Lost",0,N3295))</f>
        <v>0</v>
      </c>
      <c r="T3295" s="30" t="n">
        <f aca="false">IF(AND(P3295&lt;&gt;"",Q3295&lt;&gt;""),Q3295-P3295,"")</f>
        <v>86</v>
      </c>
      <c r="U3295" s="30" t="str">
        <f aca="false">IF(AND(O3295="Engaging",P3295&lt;&gt;""),'Leia-me'!$B$5-P3295,"")</f>
        <v/>
      </c>
      <c r="V3295" s="25" t="str">
        <f aca="false">IF(O3295&lt;&gt;"Engaging","",IF(U3295&lt;='Leia-me'!$B$6,"Saudável",IF(U3295&lt;='Leia-me'!$B$7,"Esfriando",IF(U3295&lt;='Leia-me'!$B$8,"Última chance","Zumbi"))))</f>
        <v/>
      </c>
      <c r="W3295" s="25" t="n">
        <f aca="false">IF(O3295="Won",1,IF(O3295="Lost",0,""))</f>
        <v>0</v>
      </c>
      <c r="Y3295" s="25" t="str">
        <f aca="false">IF(E3295="","Sim","")</f>
        <v/>
      </c>
    </row>
    <row r="3296" customFormat="false" ht="15" hidden="false" customHeight="false" outlineLevel="0" collapsed="false">
      <c r="A3296" s="25" t="s">
        <v>3558</v>
      </c>
      <c r="B3296" s="25" t="s">
        <v>67</v>
      </c>
      <c r="C3296" s="25" t="s">
        <v>75</v>
      </c>
      <c r="D3296" s="25" t="s">
        <v>79</v>
      </c>
      <c r="E3296" s="25" t="s">
        <v>248</v>
      </c>
      <c r="F3296" s="25" t="s">
        <v>211</v>
      </c>
      <c r="G3296" s="26" t="n">
        <v>894.33</v>
      </c>
      <c r="H3296" s="27" t="n">
        <v>1635</v>
      </c>
      <c r="I3296" s="25" t="s">
        <v>249</v>
      </c>
      <c r="K3296" s="25" t="n">
        <v>2007</v>
      </c>
      <c r="L3296" s="25" t="s">
        <v>170</v>
      </c>
      <c r="M3296" s="25" t="s">
        <v>171</v>
      </c>
      <c r="N3296" s="28" t="n">
        <v>1096</v>
      </c>
      <c r="O3296" s="25" t="s">
        <v>54</v>
      </c>
      <c r="P3296" s="29" t="n">
        <v>42788</v>
      </c>
      <c r="Q3296" s="29" t="n">
        <v>42882</v>
      </c>
      <c r="R3296" s="28" t="n">
        <v>1051</v>
      </c>
      <c r="S3296" s="28" t="n">
        <f aca="false">IF(O3296="Won",R3296,IF(O3296="Lost",0,N3296))</f>
        <v>1051</v>
      </c>
      <c r="T3296" s="30" t="n">
        <f aca="false">IF(AND(P3296&lt;&gt;"",Q3296&lt;&gt;""),Q3296-P3296,"")</f>
        <v>94</v>
      </c>
      <c r="U3296" s="30" t="str">
        <f aca="false">IF(AND(O3296="Engaging",P3296&lt;&gt;""),'Leia-me'!$B$5-P3296,"")</f>
        <v/>
      </c>
      <c r="V3296" s="25" t="str">
        <f aca="false">IF(O3296&lt;&gt;"Engaging","",IF(U3296&lt;='Leia-me'!$B$6,"Saudável",IF(U3296&lt;='Leia-me'!$B$7,"Esfriando",IF(U3296&lt;='Leia-me'!$B$8,"Última chance","Zumbi"))))</f>
        <v/>
      </c>
      <c r="W3296" s="25" t="n">
        <f aca="false">IF(O3296="Won",1,IF(O3296="Lost",0,""))</f>
        <v>1</v>
      </c>
      <c r="Y3296" s="25" t="str">
        <f aca="false">IF(E3296="","Sim","")</f>
        <v/>
      </c>
    </row>
    <row r="3297" customFormat="false" ht="15" hidden="false" customHeight="false" outlineLevel="0" collapsed="false">
      <c r="A3297" s="25" t="s">
        <v>3559</v>
      </c>
      <c r="B3297" s="25" t="s">
        <v>67</v>
      </c>
      <c r="C3297" s="25" t="s">
        <v>75</v>
      </c>
      <c r="D3297" s="25" t="s">
        <v>79</v>
      </c>
      <c r="E3297" s="25" t="s">
        <v>184</v>
      </c>
      <c r="F3297" s="25" t="s">
        <v>185</v>
      </c>
      <c r="G3297" s="26" t="n">
        <v>1520.66</v>
      </c>
      <c r="H3297" s="27" t="n">
        <v>1806</v>
      </c>
      <c r="I3297" s="25" t="s">
        <v>147</v>
      </c>
      <c r="K3297" s="25" t="n">
        <v>2005</v>
      </c>
      <c r="L3297" s="25" t="s">
        <v>178</v>
      </c>
      <c r="M3297" s="25" t="s">
        <v>171</v>
      </c>
      <c r="N3297" s="28" t="n">
        <v>5482</v>
      </c>
      <c r="O3297" s="25" t="s">
        <v>54</v>
      </c>
      <c r="P3297" s="29" t="n">
        <v>42788</v>
      </c>
      <c r="Q3297" s="29" t="n">
        <v>42801</v>
      </c>
      <c r="R3297" s="28" t="n">
        <v>5604</v>
      </c>
      <c r="S3297" s="28" t="n">
        <f aca="false">IF(O3297="Won",R3297,IF(O3297="Lost",0,N3297))</f>
        <v>5604</v>
      </c>
      <c r="T3297" s="30" t="n">
        <f aca="false">IF(AND(P3297&lt;&gt;"",Q3297&lt;&gt;""),Q3297-P3297,"")</f>
        <v>13</v>
      </c>
      <c r="U3297" s="30" t="str">
        <f aca="false">IF(AND(O3297="Engaging",P3297&lt;&gt;""),'Leia-me'!$B$5-P3297,"")</f>
        <v/>
      </c>
      <c r="V3297" s="25" t="str">
        <f aca="false">IF(O3297&lt;&gt;"Engaging","",IF(U3297&lt;='Leia-me'!$B$6,"Saudável",IF(U3297&lt;='Leia-me'!$B$7,"Esfriando",IF(U3297&lt;='Leia-me'!$B$8,"Última chance","Zumbi"))))</f>
        <v/>
      </c>
      <c r="W3297" s="25" t="n">
        <f aca="false">IF(O3297="Won",1,IF(O3297="Lost",0,""))</f>
        <v>1</v>
      </c>
      <c r="Y3297" s="25" t="str">
        <f aca="false">IF(E3297="","Sim","")</f>
        <v/>
      </c>
    </row>
    <row r="3298" customFormat="false" ht="15" hidden="false" customHeight="false" outlineLevel="0" collapsed="false">
      <c r="A3298" s="25" t="s">
        <v>3560</v>
      </c>
      <c r="B3298" s="25" t="s">
        <v>67</v>
      </c>
      <c r="C3298" s="25" t="s">
        <v>75</v>
      </c>
      <c r="D3298" s="25" t="s">
        <v>79</v>
      </c>
      <c r="E3298" s="25" t="s">
        <v>191</v>
      </c>
      <c r="F3298" s="25" t="s">
        <v>192</v>
      </c>
      <c r="G3298" s="26" t="n">
        <v>2714.9</v>
      </c>
      <c r="H3298" s="27" t="n">
        <v>2641</v>
      </c>
      <c r="I3298" s="25" t="s">
        <v>147</v>
      </c>
      <c r="J3298" s="25" t="s">
        <v>193</v>
      </c>
      <c r="K3298" s="25" t="n">
        <v>1998</v>
      </c>
      <c r="L3298" s="25" t="s">
        <v>170</v>
      </c>
      <c r="M3298" s="25" t="s">
        <v>171</v>
      </c>
      <c r="N3298" s="28" t="n">
        <v>1096</v>
      </c>
      <c r="O3298" s="25" t="s">
        <v>54</v>
      </c>
      <c r="P3298" s="29" t="n">
        <v>42791</v>
      </c>
      <c r="Q3298" s="29" t="n">
        <v>42800</v>
      </c>
      <c r="R3298" s="28" t="n">
        <v>1123</v>
      </c>
      <c r="S3298" s="28" t="n">
        <f aca="false">IF(O3298="Won",R3298,IF(O3298="Lost",0,N3298))</f>
        <v>1123</v>
      </c>
      <c r="T3298" s="30" t="n">
        <f aca="false">IF(AND(P3298&lt;&gt;"",Q3298&lt;&gt;""),Q3298-P3298,"")</f>
        <v>9</v>
      </c>
      <c r="U3298" s="30" t="str">
        <f aca="false">IF(AND(O3298="Engaging",P3298&lt;&gt;""),'Leia-me'!$B$5-P3298,"")</f>
        <v/>
      </c>
      <c r="V3298" s="25" t="str">
        <f aca="false">IF(O3298&lt;&gt;"Engaging","",IF(U3298&lt;='Leia-me'!$B$6,"Saudável",IF(U3298&lt;='Leia-me'!$B$7,"Esfriando",IF(U3298&lt;='Leia-me'!$B$8,"Última chance","Zumbi"))))</f>
        <v/>
      </c>
      <c r="W3298" s="25" t="n">
        <f aca="false">IF(O3298="Won",1,IF(O3298="Lost",0,""))</f>
        <v>1</v>
      </c>
      <c r="Y3298" s="25" t="str">
        <f aca="false">IF(E3298="","Sim","")</f>
        <v/>
      </c>
    </row>
    <row r="3299" customFormat="false" ht="15" hidden="false" customHeight="false" outlineLevel="0" collapsed="false">
      <c r="A3299" s="25" t="s">
        <v>3561</v>
      </c>
      <c r="B3299" s="25" t="s">
        <v>67</v>
      </c>
      <c r="C3299" s="25" t="s">
        <v>75</v>
      </c>
      <c r="D3299" s="25" t="s">
        <v>79</v>
      </c>
      <c r="E3299" s="25" t="s">
        <v>191</v>
      </c>
      <c r="F3299" s="25" t="s">
        <v>192</v>
      </c>
      <c r="G3299" s="26" t="n">
        <v>2714.9</v>
      </c>
      <c r="H3299" s="27" t="n">
        <v>2641</v>
      </c>
      <c r="I3299" s="25" t="s">
        <v>147</v>
      </c>
      <c r="J3299" s="25" t="s">
        <v>193</v>
      </c>
      <c r="K3299" s="25" t="n">
        <v>1998</v>
      </c>
      <c r="L3299" s="25" t="s">
        <v>148</v>
      </c>
      <c r="M3299" s="25" t="s">
        <v>149</v>
      </c>
      <c r="N3299" s="28" t="n">
        <v>55</v>
      </c>
      <c r="O3299" s="25" t="s">
        <v>55</v>
      </c>
      <c r="P3299" s="29" t="n">
        <v>42792</v>
      </c>
      <c r="Q3299" s="29" t="n">
        <v>42875</v>
      </c>
      <c r="R3299" s="28" t="n">
        <v>0</v>
      </c>
      <c r="S3299" s="28" t="n">
        <f aca="false">IF(O3299="Won",R3299,IF(O3299="Lost",0,N3299))</f>
        <v>0</v>
      </c>
      <c r="T3299" s="30" t="n">
        <f aca="false">IF(AND(P3299&lt;&gt;"",Q3299&lt;&gt;""),Q3299-P3299,"")</f>
        <v>83</v>
      </c>
      <c r="U3299" s="30" t="str">
        <f aca="false">IF(AND(O3299="Engaging",P3299&lt;&gt;""),'Leia-me'!$B$5-P3299,"")</f>
        <v/>
      </c>
      <c r="V3299" s="25" t="str">
        <f aca="false">IF(O3299&lt;&gt;"Engaging","",IF(U3299&lt;='Leia-me'!$B$6,"Saudável",IF(U3299&lt;='Leia-me'!$B$7,"Esfriando",IF(U3299&lt;='Leia-me'!$B$8,"Última chance","Zumbi"))))</f>
        <v/>
      </c>
      <c r="W3299" s="25" t="n">
        <f aca="false">IF(O3299="Won",1,IF(O3299="Lost",0,""))</f>
        <v>0</v>
      </c>
      <c r="Y3299" s="25" t="str">
        <f aca="false">IF(E3299="","Sim","")</f>
        <v/>
      </c>
    </row>
    <row r="3300" customFormat="false" ht="15" hidden="false" customHeight="false" outlineLevel="0" collapsed="false">
      <c r="A3300" s="25" t="s">
        <v>3562</v>
      </c>
      <c r="B3300" s="25" t="s">
        <v>67</v>
      </c>
      <c r="C3300" s="25" t="s">
        <v>75</v>
      </c>
      <c r="D3300" s="25" t="s">
        <v>79</v>
      </c>
      <c r="E3300" s="25" t="s">
        <v>173</v>
      </c>
      <c r="F3300" s="25" t="s">
        <v>146</v>
      </c>
      <c r="G3300" s="26" t="n">
        <v>647.18</v>
      </c>
      <c r="H3300" s="27" t="n">
        <v>1185</v>
      </c>
      <c r="I3300" s="25" t="s">
        <v>174</v>
      </c>
      <c r="K3300" s="25" t="n">
        <v>1986</v>
      </c>
      <c r="L3300" s="25" t="s">
        <v>186</v>
      </c>
      <c r="M3300" s="25" t="s">
        <v>171</v>
      </c>
      <c r="N3300" s="28" t="n">
        <v>550</v>
      </c>
      <c r="O3300" s="25" t="s">
        <v>55</v>
      </c>
      <c r="P3300" s="29" t="n">
        <v>42793</v>
      </c>
      <c r="Q3300" s="29" t="n">
        <v>42863</v>
      </c>
      <c r="R3300" s="28" t="n">
        <v>0</v>
      </c>
      <c r="S3300" s="28" t="n">
        <f aca="false">IF(O3300="Won",R3300,IF(O3300="Lost",0,N3300))</f>
        <v>0</v>
      </c>
      <c r="T3300" s="30" t="n">
        <f aca="false">IF(AND(P3300&lt;&gt;"",Q3300&lt;&gt;""),Q3300-P3300,"")</f>
        <v>70</v>
      </c>
      <c r="U3300" s="30" t="str">
        <f aca="false">IF(AND(O3300="Engaging",P3300&lt;&gt;""),'Leia-me'!$B$5-P3300,"")</f>
        <v/>
      </c>
      <c r="V3300" s="25" t="str">
        <f aca="false">IF(O3300&lt;&gt;"Engaging","",IF(U3300&lt;='Leia-me'!$B$6,"Saudável",IF(U3300&lt;='Leia-me'!$B$7,"Esfriando",IF(U3300&lt;='Leia-me'!$B$8,"Última chance","Zumbi"))))</f>
        <v/>
      </c>
      <c r="W3300" s="25" t="n">
        <f aca="false">IF(O3300="Won",1,IF(O3300="Lost",0,""))</f>
        <v>0</v>
      </c>
      <c r="Y3300" s="25" t="str">
        <f aca="false">IF(E3300="","Sim","")</f>
        <v/>
      </c>
    </row>
    <row r="3301" customFormat="false" ht="15" hidden="false" customHeight="false" outlineLevel="0" collapsed="false">
      <c r="A3301" s="25" t="s">
        <v>3563</v>
      </c>
      <c r="B3301" s="25" t="s">
        <v>67</v>
      </c>
      <c r="C3301" s="25" t="s">
        <v>75</v>
      </c>
      <c r="D3301" s="25" t="s">
        <v>79</v>
      </c>
      <c r="E3301" s="25" t="s">
        <v>151</v>
      </c>
      <c r="F3301" s="25" t="s">
        <v>146</v>
      </c>
      <c r="G3301" s="26" t="n">
        <v>587.34</v>
      </c>
      <c r="H3301" s="27" t="n">
        <v>1356</v>
      </c>
      <c r="I3301" s="25" t="s">
        <v>152</v>
      </c>
      <c r="K3301" s="25" t="n">
        <v>2012</v>
      </c>
      <c r="L3301" s="25" t="s">
        <v>1834</v>
      </c>
      <c r="M3301" s="25" t="s">
        <v>171</v>
      </c>
      <c r="N3301" s="28" t="n">
        <v>4821</v>
      </c>
      <c r="O3301" s="25" t="s">
        <v>55</v>
      </c>
      <c r="P3301" s="29" t="n">
        <v>42798</v>
      </c>
      <c r="Q3301" s="29" t="n">
        <v>42857</v>
      </c>
      <c r="R3301" s="28" t="n">
        <v>0</v>
      </c>
      <c r="S3301" s="28" t="n">
        <f aca="false">IF(O3301="Won",R3301,IF(O3301="Lost",0,N3301))</f>
        <v>0</v>
      </c>
      <c r="T3301" s="30" t="n">
        <f aca="false">IF(AND(P3301&lt;&gt;"",Q3301&lt;&gt;""),Q3301-P3301,"")</f>
        <v>59</v>
      </c>
      <c r="U3301" s="30" t="str">
        <f aca="false">IF(AND(O3301="Engaging",P3301&lt;&gt;""),'Leia-me'!$B$5-P3301,"")</f>
        <v/>
      </c>
      <c r="V3301" s="25" t="str">
        <f aca="false">IF(O3301&lt;&gt;"Engaging","",IF(U3301&lt;='Leia-me'!$B$6,"Saudável",IF(U3301&lt;='Leia-me'!$B$7,"Esfriando",IF(U3301&lt;='Leia-me'!$B$8,"Última chance","Zumbi"))))</f>
        <v/>
      </c>
      <c r="W3301" s="25" t="n">
        <f aca="false">IF(O3301="Won",1,IF(O3301="Lost",0,""))</f>
        <v>0</v>
      </c>
      <c r="X3301" s="25" t="s">
        <v>1835</v>
      </c>
      <c r="Y3301" s="25" t="str">
        <f aca="false">IF(E3301="","Sim","")</f>
        <v/>
      </c>
    </row>
    <row r="3302" customFormat="false" ht="15" hidden="false" customHeight="false" outlineLevel="0" collapsed="false">
      <c r="A3302" s="25" t="s">
        <v>3564</v>
      </c>
      <c r="B3302" s="25" t="s">
        <v>67</v>
      </c>
      <c r="C3302" s="25" t="s">
        <v>75</v>
      </c>
      <c r="D3302" s="25" t="s">
        <v>79</v>
      </c>
      <c r="E3302" s="25" t="s">
        <v>162</v>
      </c>
      <c r="F3302" s="25" t="s">
        <v>155</v>
      </c>
      <c r="G3302" s="26" t="n">
        <v>5266.09</v>
      </c>
      <c r="H3302" s="27" t="n">
        <v>8595</v>
      </c>
      <c r="I3302" s="25" t="s">
        <v>147</v>
      </c>
      <c r="J3302" s="25" t="s">
        <v>156</v>
      </c>
      <c r="K3302" s="25" t="n">
        <v>1988</v>
      </c>
      <c r="L3302" s="25" t="s">
        <v>1834</v>
      </c>
      <c r="M3302" s="25" t="s">
        <v>171</v>
      </c>
      <c r="N3302" s="28" t="n">
        <v>4821</v>
      </c>
      <c r="O3302" s="25" t="s">
        <v>55</v>
      </c>
      <c r="P3302" s="29" t="n">
        <v>42798</v>
      </c>
      <c r="Q3302" s="29" t="n">
        <v>42882</v>
      </c>
      <c r="R3302" s="28" t="n">
        <v>0</v>
      </c>
      <c r="S3302" s="28" t="n">
        <f aca="false">IF(O3302="Won",R3302,IF(O3302="Lost",0,N3302))</f>
        <v>0</v>
      </c>
      <c r="T3302" s="30" t="n">
        <f aca="false">IF(AND(P3302&lt;&gt;"",Q3302&lt;&gt;""),Q3302-P3302,"")</f>
        <v>84</v>
      </c>
      <c r="U3302" s="30" t="str">
        <f aca="false">IF(AND(O3302="Engaging",P3302&lt;&gt;""),'Leia-me'!$B$5-P3302,"")</f>
        <v/>
      </c>
      <c r="V3302" s="25" t="str">
        <f aca="false">IF(O3302&lt;&gt;"Engaging","",IF(U3302&lt;='Leia-me'!$B$6,"Saudável",IF(U3302&lt;='Leia-me'!$B$7,"Esfriando",IF(U3302&lt;='Leia-me'!$B$8,"Última chance","Zumbi"))))</f>
        <v/>
      </c>
      <c r="W3302" s="25" t="n">
        <f aca="false">IF(O3302="Won",1,IF(O3302="Lost",0,""))</f>
        <v>0</v>
      </c>
      <c r="X3302" s="25" t="s">
        <v>1835</v>
      </c>
      <c r="Y3302" s="25" t="str">
        <f aca="false">IF(E3302="","Sim","")</f>
        <v/>
      </c>
    </row>
    <row r="3303" customFormat="false" ht="15" hidden="false" customHeight="false" outlineLevel="0" collapsed="false">
      <c r="A3303" s="25" t="s">
        <v>3565</v>
      </c>
      <c r="B3303" s="25" t="s">
        <v>67</v>
      </c>
      <c r="C3303" s="25" t="s">
        <v>75</v>
      </c>
      <c r="D3303" s="25" t="s">
        <v>79</v>
      </c>
      <c r="E3303" s="25" t="s">
        <v>215</v>
      </c>
      <c r="F3303" s="25" t="s">
        <v>177</v>
      </c>
      <c r="G3303" s="26" t="n">
        <v>1102.43</v>
      </c>
      <c r="H3303" s="27" t="n">
        <v>1759</v>
      </c>
      <c r="I3303" s="25" t="s">
        <v>147</v>
      </c>
      <c r="K3303" s="25" t="n">
        <v>2006</v>
      </c>
      <c r="L3303" s="25" t="s">
        <v>160</v>
      </c>
      <c r="M3303" s="25" t="s">
        <v>149</v>
      </c>
      <c r="N3303" s="28" t="n">
        <v>3393</v>
      </c>
      <c r="O3303" s="25" t="s">
        <v>54</v>
      </c>
      <c r="P3303" s="29" t="n">
        <v>42800</v>
      </c>
      <c r="Q3303" s="29" t="n">
        <v>42870</v>
      </c>
      <c r="R3303" s="28" t="n">
        <v>3423</v>
      </c>
      <c r="S3303" s="28" t="n">
        <f aca="false">IF(O3303="Won",R3303,IF(O3303="Lost",0,N3303))</f>
        <v>3423</v>
      </c>
      <c r="T3303" s="30" t="n">
        <f aca="false">IF(AND(P3303&lt;&gt;"",Q3303&lt;&gt;""),Q3303-P3303,"")</f>
        <v>70</v>
      </c>
      <c r="U3303" s="30" t="str">
        <f aca="false">IF(AND(O3303="Engaging",P3303&lt;&gt;""),'Leia-me'!$B$5-P3303,"")</f>
        <v/>
      </c>
      <c r="V3303" s="25" t="str">
        <f aca="false">IF(O3303&lt;&gt;"Engaging","",IF(U3303&lt;='Leia-me'!$B$6,"Saudável",IF(U3303&lt;='Leia-me'!$B$7,"Esfriando",IF(U3303&lt;='Leia-me'!$B$8,"Última chance","Zumbi"))))</f>
        <v/>
      </c>
      <c r="W3303" s="25" t="n">
        <f aca="false">IF(O3303="Won",1,IF(O3303="Lost",0,""))</f>
        <v>1</v>
      </c>
      <c r="Y3303" s="25" t="str">
        <f aca="false">IF(E3303="","Sim","")</f>
        <v/>
      </c>
    </row>
    <row r="3304" customFormat="false" ht="15" hidden="false" customHeight="false" outlineLevel="0" collapsed="false">
      <c r="A3304" s="25" t="s">
        <v>3566</v>
      </c>
      <c r="B3304" s="25" t="s">
        <v>67</v>
      </c>
      <c r="C3304" s="25" t="s">
        <v>75</v>
      </c>
      <c r="D3304" s="25" t="s">
        <v>79</v>
      </c>
      <c r="E3304" s="25" t="s">
        <v>145</v>
      </c>
      <c r="F3304" s="25" t="s">
        <v>146</v>
      </c>
      <c r="G3304" s="26" t="n">
        <v>3922.42</v>
      </c>
      <c r="H3304" s="27" t="n">
        <v>6837</v>
      </c>
      <c r="I3304" s="25" t="s">
        <v>147</v>
      </c>
      <c r="K3304" s="25" t="n">
        <v>1992</v>
      </c>
      <c r="L3304" s="25" t="s">
        <v>160</v>
      </c>
      <c r="M3304" s="25" t="s">
        <v>149</v>
      </c>
      <c r="N3304" s="28" t="n">
        <v>3393</v>
      </c>
      <c r="O3304" s="25" t="s">
        <v>54</v>
      </c>
      <c r="P3304" s="29" t="n">
        <v>42800</v>
      </c>
      <c r="Q3304" s="29" t="n">
        <v>42813</v>
      </c>
      <c r="R3304" s="28" t="n">
        <v>3167</v>
      </c>
      <c r="S3304" s="28" t="n">
        <f aca="false">IF(O3304="Won",R3304,IF(O3304="Lost",0,N3304))</f>
        <v>3167</v>
      </c>
      <c r="T3304" s="30" t="n">
        <f aca="false">IF(AND(P3304&lt;&gt;"",Q3304&lt;&gt;""),Q3304-P3304,"")</f>
        <v>13</v>
      </c>
      <c r="U3304" s="30" t="str">
        <f aca="false">IF(AND(O3304="Engaging",P3304&lt;&gt;""),'Leia-me'!$B$5-P3304,"")</f>
        <v/>
      </c>
      <c r="V3304" s="25" t="str">
        <f aca="false">IF(O3304&lt;&gt;"Engaging","",IF(U3304&lt;='Leia-me'!$B$6,"Saudável",IF(U3304&lt;='Leia-me'!$B$7,"Esfriando",IF(U3304&lt;='Leia-me'!$B$8,"Última chance","Zumbi"))))</f>
        <v/>
      </c>
      <c r="W3304" s="25" t="n">
        <f aca="false">IF(O3304="Won",1,IF(O3304="Lost",0,""))</f>
        <v>1</v>
      </c>
      <c r="Y3304" s="25" t="str">
        <f aca="false">IF(E3304="","Sim","")</f>
        <v/>
      </c>
    </row>
    <row r="3305" customFormat="false" ht="15" hidden="false" customHeight="false" outlineLevel="0" collapsed="false">
      <c r="A3305" s="25" t="s">
        <v>3567</v>
      </c>
      <c r="B3305" s="25" t="s">
        <v>67</v>
      </c>
      <c r="C3305" s="25" t="s">
        <v>75</v>
      </c>
      <c r="D3305" s="25" t="s">
        <v>79</v>
      </c>
      <c r="E3305" s="25" t="s">
        <v>180</v>
      </c>
      <c r="F3305" s="25" t="s">
        <v>146</v>
      </c>
      <c r="G3305" s="26" t="n">
        <v>3178.24</v>
      </c>
      <c r="H3305" s="27" t="n">
        <v>4540</v>
      </c>
      <c r="I3305" s="25" t="s">
        <v>147</v>
      </c>
      <c r="K3305" s="25" t="n">
        <v>2002</v>
      </c>
      <c r="L3305" s="25" t="s">
        <v>170</v>
      </c>
      <c r="M3305" s="25" t="s">
        <v>171</v>
      </c>
      <c r="N3305" s="28" t="n">
        <v>1096</v>
      </c>
      <c r="O3305" s="25" t="s">
        <v>54</v>
      </c>
      <c r="P3305" s="29" t="n">
        <v>42801</v>
      </c>
      <c r="Q3305" s="29" t="n">
        <v>42898</v>
      </c>
      <c r="R3305" s="28" t="n">
        <v>1190</v>
      </c>
      <c r="S3305" s="28" t="n">
        <f aca="false">IF(O3305="Won",R3305,IF(O3305="Lost",0,N3305))</f>
        <v>1190</v>
      </c>
      <c r="T3305" s="30" t="n">
        <f aca="false">IF(AND(P3305&lt;&gt;"",Q3305&lt;&gt;""),Q3305-P3305,"")</f>
        <v>97</v>
      </c>
      <c r="U3305" s="30" t="str">
        <f aca="false">IF(AND(O3305="Engaging",P3305&lt;&gt;""),'Leia-me'!$B$5-P3305,"")</f>
        <v/>
      </c>
      <c r="V3305" s="25" t="str">
        <f aca="false">IF(O3305&lt;&gt;"Engaging","",IF(U3305&lt;='Leia-me'!$B$6,"Saudável",IF(U3305&lt;='Leia-me'!$B$7,"Esfriando",IF(U3305&lt;='Leia-me'!$B$8,"Última chance","Zumbi"))))</f>
        <v/>
      </c>
      <c r="W3305" s="25" t="n">
        <f aca="false">IF(O3305="Won",1,IF(O3305="Lost",0,""))</f>
        <v>1</v>
      </c>
      <c r="Y3305" s="25" t="str">
        <f aca="false">IF(E3305="","Sim","")</f>
        <v/>
      </c>
    </row>
    <row r="3306" customFormat="false" ht="15" hidden="false" customHeight="false" outlineLevel="0" collapsed="false">
      <c r="A3306" s="25" t="s">
        <v>3568</v>
      </c>
      <c r="B3306" s="25" t="s">
        <v>67</v>
      </c>
      <c r="C3306" s="25" t="s">
        <v>75</v>
      </c>
      <c r="D3306" s="25" t="s">
        <v>79</v>
      </c>
      <c r="E3306" s="25" t="s">
        <v>215</v>
      </c>
      <c r="F3306" s="25" t="s">
        <v>177</v>
      </c>
      <c r="G3306" s="26" t="n">
        <v>1102.43</v>
      </c>
      <c r="H3306" s="27" t="n">
        <v>1759</v>
      </c>
      <c r="I3306" s="25" t="s">
        <v>147</v>
      </c>
      <c r="K3306" s="25" t="n">
        <v>2006</v>
      </c>
      <c r="L3306" s="25" t="s">
        <v>170</v>
      </c>
      <c r="M3306" s="25" t="s">
        <v>171</v>
      </c>
      <c r="N3306" s="28" t="n">
        <v>1096</v>
      </c>
      <c r="O3306" s="25" t="s">
        <v>55</v>
      </c>
      <c r="P3306" s="29" t="n">
        <v>42806</v>
      </c>
      <c r="Q3306" s="29" t="n">
        <v>42863</v>
      </c>
      <c r="R3306" s="28" t="n">
        <v>0</v>
      </c>
      <c r="S3306" s="28" t="n">
        <f aca="false">IF(O3306="Won",R3306,IF(O3306="Lost",0,N3306))</f>
        <v>0</v>
      </c>
      <c r="T3306" s="30" t="n">
        <f aca="false">IF(AND(P3306&lt;&gt;"",Q3306&lt;&gt;""),Q3306-P3306,"")</f>
        <v>57</v>
      </c>
      <c r="U3306" s="30" t="str">
        <f aca="false">IF(AND(O3306="Engaging",P3306&lt;&gt;""),'Leia-me'!$B$5-P3306,"")</f>
        <v/>
      </c>
      <c r="V3306" s="25" t="str">
        <f aca="false">IF(O3306&lt;&gt;"Engaging","",IF(U3306&lt;='Leia-me'!$B$6,"Saudável",IF(U3306&lt;='Leia-me'!$B$7,"Esfriando",IF(U3306&lt;='Leia-me'!$B$8,"Última chance","Zumbi"))))</f>
        <v/>
      </c>
      <c r="W3306" s="25" t="n">
        <f aca="false">IF(O3306="Won",1,IF(O3306="Lost",0,""))</f>
        <v>0</v>
      </c>
      <c r="Y3306" s="25" t="str">
        <f aca="false">IF(E3306="","Sim","")</f>
        <v/>
      </c>
    </row>
    <row r="3307" customFormat="false" ht="15" hidden="false" customHeight="false" outlineLevel="0" collapsed="false">
      <c r="A3307" s="25" t="s">
        <v>3569</v>
      </c>
      <c r="B3307" s="25" t="s">
        <v>67</v>
      </c>
      <c r="C3307" s="25" t="s">
        <v>75</v>
      </c>
      <c r="D3307" s="25" t="s">
        <v>79</v>
      </c>
      <c r="E3307" s="25" t="s">
        <v>248</v>
      </c>
      <c r="F3307" s="25" t="s">
        <v>211</v>
      </c>
      <c r="G3307" s="26" t="n">
        <v>894.33</v>
      </c>
      <c r="H3307" s="27" t="n">
        <v>1635</v>
      </c>
      <c r="I3307" s="25" t="s">
        <v>249</v>
      </c>
      <c r="K3307" s="25" t="n">
        <v>2007</v>
      </c>
      <c r="L3307" s="25" t="s">
        <v>178</v>
      </c>
      <c r="M3307" s="25" t="s">
        <v>171</v>
      </c>
      <c r="N3307" s="28" t="n">
        <v>5482</v>
      </c>
      <c r="O3307" s="25" t="s">
        <v>54</v>
      </c>
      <c r="P3307" s="29" t="n">
        <v>42814</v>
      </c>
      <c r="Q3307" s="29" t="n">
        <v>42861</v>
      </c>
      <c r="R3307" s="28" t="n">
        <v>5616</v>
      </c>
      <c r="S3307" s="28" t="n">
        <f aca="false">IF(O3307="Won",R3307,IF(O3307="Lost",0,N3307))</f>
        <v>5616</v>
      </c>
      <c r="T3307" s="30" t="n">
        <f aca="false">IF(AND(P3307&lt;&gt;"",Q3307&lt;&gt;""),Q3307-P3307,"")</f>
        <v>47</v>
      </c>
      <c r="U3307" s="30" t="str">
        <f aca="false">IF(AND(O3307="Engaging",P3307&lt;&gt;""),'Leia-me'!$B$5-P3307,"")</f>
        <v/>
      </c>
      <c r="V3307" s="25" t="str">
        <f aca="false">IF(O3307&lt;&gt;"Engaging","",IF(U3307&lt;='Leia-me'!$B$6,"Saudável",IF(U3307&lt;='Leia-me'!$B$7,"Esfriando",IF(U3307&lt;='Leia-me'!$B$8,"Última chance","Zumbi"))))</f>
        <v/>
      </c>
      <c r="W3307" s="25" t="n">
        <f aca="false">IF(O3307="Won",1,IF(O3307="Lost",0,""))</f>
        <v>1</v>
      </c>
      <c r="Y3307" s="25" t="str">
        <f aca="false">IF(E3307="","Sim","")</f>
        <v/>
      </c>
    </row>
    <row r="3308" customFormat="false" ht="15" hidden="false" customHeight="false" outlineLevel="0" collapsed="false">
      <c r="A3308" s="25" t="s">
        <v>3570</v>
      </c>
      <c r="B3308" s="25" t="s">
        <v>67</v>
      </c>
      <c r="C3308" s="25" t="s">
        <v>75</v>
      </c>
      <c r="D3308" s="25" t="s">
        <v>79</v>
      </c>
      <c r="E3308" s="25" t="s">
        <v>218</v>
      </c>
      <c r="F3308" s="25" t="s">
        <v>146</v>
      </c>
      <c r="G3308" s="26" t="n">
        <v>4.54</v>
      </c>
      <c r="H3308" s="27" t="n">
        <v>9</v>
      </c>
      <c r="I3308" s="25" t="s">
        <v>147</v>
      </c>
      <c r="K3308" s="25" t="n">
        <v>2017</v>
      </c>
      <c r="L3308" s="25" t="s">
        <v>186</v>
      </c>
      <c r="M3308" s="25" t="s">
        <v>171</v>
      </c>
      <c r="N3308" s="28" t="n">
        <v>550</v>
      </c>
      <c r="O3308" s="25" t="s">
        <v>55</v>
      </c>
      <c r="P3308" s="29" t="n">
        <v>42816</v>
      </c>
      <c r="Q3308" s="29" t="n">
        <v>42904</v>
      </c>
      <c r="R3308" s="28" t="n">
        <v>0</v>
      </c>
      <c r="S3308" s="28" t="n">
        <f aca="false">IF(O3308="Won",R3308,IF(O3308="Lost",0,N3308))</f>
        <v>0</v>
      </c>
      <c r="T3308" s="30" t="n">
        <f aca="false">IF(AND(P3308&lt;&gt;"",Q3308&lt;&gt;""),Q3308-P3308,"")</f>
        <v>88</v>
      </c>
      <c r="U3308" s="30" t="str">
        <f aca="false">IF(AND(O3308="Engaging",P3308&lt;&gt;""),'Leia-me'!$B$5-P3308,"")</f>
        <v/>
      </c>
      <c r="V3308" s="25" t="str">
        <f aca="false">IF(O3308&lt;&gt;"Engaging","",IF(U3308&lt;='Leia-me'!$B$6,"Saudável",IF(U3308&lt;='Leia-me'!$B$7,"Esfriando",IF(U3308&lt;='Leia-me'!$B$8,"Última chance","Zumbi"))))</f>
        <v/>
      </c>
      <c r="W3308" s="25" t="n">
        <f aca="false">IF(O3308="Won",1,IF(O3308="Lost",0,""))</f>
        <v>0</v>
      </c>
      <c r="Y3308" s="25" t="str">
        <f aca="false">IF(E3308="","Sim","")</f>
        <v/>
      </c>
    </row>
    <row r="3309" customFormat="false" ht="15" hidden="false" customHeight="false" outlineLevel="0" collapsed="false">
      <c r="A3309" s="25" t="s">
        <v>3571</v>
      </c>
      <c r="B3309" s="25" t="s">
        <v>67</v>
      </c>
      <c r="C3309" s="25" t="s">
        <v>75</v>
      </c>
      <c r="D3309" s="25" t="s">
        <v>79</v>
      </c>
      <c r="E3309" s="25" t="s">
        <v>225</v>
      </c>
      <c r="F3309" s="25" t="s">
        <v>211</v>
      </c>
      <c r="G3309" s="26" t="n">
        <v>1376.8</v>
      </c>
      <c r="H3309" s="27" t="n">
        <v>1165</v>
      </c>
      <c r="I3309" s="25" t="s">
        <v>226</v>
      </c>
      <c r="K3309" s="25" t="n">
        <v>1988</v>
      </c>
      <c r="L3309" s="25" t="s">
        <v>186</v>
      </c>
      <c r="M3309" s="25" t="s">
        <v>171</v>
      </c>
      <c r="N3309" s="28" t="n">
        <v>550</v>
      </c>
      <c r="O3309" s="25" t="s">
        <v>54</v>
      </c>
      <c r="P3309" s="29" t="n">
        <v>42819</v>
      </c>
      <c r="Q3309" s="29" t="n">
        <v>42886</v>
      </c>
      <c r="R3309" s="28" t="n">
        <v>571</v>
      </c>
      <c r="S3309" s="28" t="n">
        <f aca="false">IF(O3309="Won",R3309,IF(O3309="Lost",0,N3309))</f>
        <v>571</v>
      </c>
      <c r="T3309" s="30" t="n">
        <f aca="false">IF(AND(P3309&lt;&gt;"",Q3309&lt;&gt;""),Q3309-P3309,"")</f>
        <v>67</v>
      </c>
      <c r="U3309" s="30" t="str">
        <f aca="false">IF(AND(O3309="Engaging",P3309&lt;&gt;""),'Leia-me'!$B$5-P3309,"")</f>
        <v/>
      </c>
      <c r="V3309" s="25" t="str">
        <f aca="false">IF(O3309&lt;&gt;"Engaging","",IF(U3309&lt;='Leia-me'!$B$6,"Saudável",IF(U3309&lt;='Leia-me'!$B$7,"Esfriando",IF(U3309&lt;='Leia-me'!$B$8,"Última chance","Zumbi"))))</f>
        <v/>
      </c>
      <c r="W3309" s="25" t="n">
        <f aca="false">IF(O3309="Won",1,IF(O3309="Lost",0,""))</f>
        <v>1</v>
      </c>
      <c r="Y3309" s="25" t="str">
        <f aca="false">IF(E3309="","Sim","")</f>
        <v/>
      </c>
    </row>
    <row r="3310" customFormat="false" ht="15" hidden="false" customHeight="false" outlineLevel="0" collapsed="false">
      <c r="A3310" s="25" t="s">
        <v>3572</v>
      </c>
      <c r="B3310" s="25" t="s">
        <v>67</v>
      </c>
      <c r="C3310" s="25" t="s">
        <v>75</v>
      </c>
      <c r="D3310" s="25" t="s">
        <v>79</v>
      </c>
      <c r="E3310" s="25" t="s">
        <v>237</v>
      </c>
      <c r="F3310" s="25" t="s">
        <v>192</v>
      </c>
      <c r="G3310" s="26" t="n">
        <v>4618</v>
      </c>
      <c r="H3310" s="27" t="n">
        <v>10083</v>
      </c>
      <c r="I3310" s="25" t="s">
        <v>147</v>
      </c>
      <c r="K3310" s="25" t="n">
        <v>1982</v>
      </c>
      <c r="L3310" s="25" t="s">
        <v>1834</v>
      </c>
      <c r="M3310" s="25" t="s">
        <v>171</v>
      </c>
      <c r="N3310" s="28" t="n">
        <v>4821</v>
      </c>
      <c r="O3310" s="25" t="s">
        <v>54</v>
      </c>
      <c r="P3310" s="29" t="n">
        <v>42820</v>
      </c>
      <c r="Q3310" s="29" t="n">
        <v>42867</v>
      </c>
      <c r="R3310" s="28" t="n">
        <v>4280</v>
      </c>
      <c r="S3310" s="28" t="n">
        <f aca="false">IF(O3310="Won",R3310,IF(O3310="Lost",0,N3310))</f>
        <v>4280</v>
      </c>
      <c r="T3310" s="30" t="n">
        <f aca="false">IF(AND(P3310&lt;&gt;"",Q3310&lt;&gt;""),Q3310-P3310,"")</f>
        <v>47</v>
      </c>
      <c r="U3310" s="30" t="str">
        <f aca="false">IF(AND(O3310="Engaging",P3310&lt;&gt;""),'Leia-me'!$B$5-P3310,"")</f>
        <v/>
      </c>
      <c r="V3310" s="25" t="str">
        <f aca="false">IF(O3310&lt;&gt;"Engaging","",IF(U3310&lt;='Leia-me'!$B$6,"Saudável",IF(U3310&lt;='Leia-me'!$B$7,"Esfriando",IF(U3310&lt;='Leia-me'!$B$8,"Última chance","Zumbi"))))</f>
        <v/>
      </c>
      <c r="W3310" s="25" t="n">
        <f aca="false">IF(O3310="Won",1,IF(O3310="Lost",0,""))</f>
        <v>1</v>
      </c>
      <c r="X3310" s="25" t="s">
        <v>1835</v>
      </c>
      <c r="Y3310" s="25" t="str">
        <f aca="false">IF(E3310="","Sim","")</f>
        <v/>
      </c>
    </row>
    <row r="3311" customFormat="false" ht="15" hidden="false" customHeight="false" outlineLevel="0" collapsed="false">
      <c r="A3311" s="25" t="s">
        <v>3573</v>
      </c>
      <c r="B3311" s="25" t="s">
        <v>67</v>
      </c>
      <c r="C3311" s="25" t="s">
        <v>75</v>
      </c>
      <c r="D3311" s="25" t="s">
        <v>79</v>
      </c>
      <c r="E3311" s="25" t="s">
        <v>240</v>
      </c>
      <c r="F3311" s="25" t="s">
        <v>185</v>
      </c>
      <c r="G3311" s="26" t="n">
        <v>1223.72</v>
      </c>
      <c r="H3311" s="27" t="n">
        <v>2497</v>
      </c>
      <c r="I3311" s="25" t="s">
        <v>241</v>
      </c>
      <c r="K3311" s="25" t="n">
        <v>2000</v>
      </c>
      <c r="L3311" s="25" t="s">
        <v>178</v>
      </c>
      <c r="M3311" s="25" t="s">
        <v>171</v>
      </c>
      <c r="N3311" s="28" t="n">
        <v>5482</v>
      </c>
      <c r="O3311" s="25" t="s">
        <v>54</v>
      </c>
      <c r="P3311" s="29" t="n">
        <v>42822</v>
      </c>
      <c r="Q3311" s="29" t="n">
        <v>42830</v>
      </c>
      <c r="R3311" s="28" t="n">
        <v>5972</v>
      </c>
      <c r="S3311" s="28" t="n">
        <f aca="false">IF(O3311="Won",R3311,IF(O3311="Lost",0,N3311))</f>
        <v>5972</v>
      </c>
      <c r="T3311" s="30" t="n">
        <f aca="false">IF(AND(P3311&lt;&gt;"",Q3311&lt;&gt;""),Q3311-P3311,"")</f>
        <v>8</v>
      </c>
      <c r="U3311" s="30" t="str">
        <f aca="false">IF(AND(O3311="Engaging",P3311&lt;&gt;""),'Leia-me'!$B$5-P3311,"")</f>
        <v/>
      </c>
      <c r="V3311" s="25" t="str">
        <f aca="false">IF(O3311&lt;&gt;"Engaging","",IF(U3311&lt;='Leia-me'!$B$6,"Saudável",IF(U3311&lt;='Leia-me'!$B$7,"Esfriando",IF(U3311&lt;='Leia-me'!$B$8,"Última chance","Zumbi"))))</f>
        <v/>
      </c>
      <c r="W3311" s="25" t="n">
        <f aca="false">IF(O3311="Won",1,IF(O3311="Lost",0,""))</f>
        <v>1</v>
      </c>
      <c r="Y3311" s="25" t="str">
        <f aca="false">IF(E3311="","Sim","")</f>
        <v/>
      </c>
    </row>
    <row r="3312" customFormat="false" ht="15" hidden="false" customHeight="false" outlineLevel="0" collapsed="false">
      <c r="A3312" s="25" t="s">
        <v>3574</v>
      </c>
      <c r="B3312" s="25" t="s">
        <v>67</v>
      </c>
      <c r="C3312" s="25" t="s">
        <v>75</v>
      </c>
      <c r="D3312" s="25" t="s">
        <v>79</v>
      </c>
      <c r="E3312" s="25" t="s">
        <v>195</v>
      </c>
      <c r="F3312" s="25" t="s">
        <v>185</v>
      </c>
      <c r="G3312" s="26" t="n">
        <v>8170.38</v>
      </c>
      <c r="H3312" s="27" t="n">
        <v>16499</v>
      </c>
      <c r="I3312" s="25" t="s">
        <v>196</v>
      </c>
      <c r="K3312" s="25" t="n">
        <v>1997</v>
      </c>
      <c r="L3312" s="25" t="s">
        <v>186</v>
      </c>
      <c r="M3312" s="25" t="s">
        <v>171</v>
      </c>
      <c r="N3312" s="28" t="n">
        <v>550</v>
      </c>
      <c r="O3312" s="25" t="s">
        <v>54</v>
      </c>
      <c r="P3312" s="29" t="n">
        <v>42826</v>
      </c>
      <c r="Q3312" s="29" t="n">
        <v>42835</v>
      </c>
      <c r="R3312" s="28" t="n">
        <v>531</v>
      </c>
      <c r="S3312" s="28" t="n">
        <f aca="false">IF(O3312="Won",R3312,IF(O3312="Lost",0,N3312))</f>
        <v>531</v>
      </c>
      <c r="T3312" s="30" t="n">
        <f aca="false">IF(AND(P3312&lt;&gt;"",Q3312&lt;&gt;""),Q3312-P3312,"")</f>
        <v>9</v>
      </c>
      <c r="U3312" s="30" t="str">
        <f aca="false">IF(AND(O3312="Engaging",P3312&lt;&gt;""),'Leia-me'!$B$5-P3312,"")</f>
        <v/>
      </c>
      <c r="V3312" s="25" t="str">
        <f aca="false">IF(O3312&lt;&gt;"Engaging","",IF(U3312&lt;='Leia-me'!$B$6,"Saudável",IF(U3312&lt;='Leia-me'!$B$7,"Esfriando",IF(U3312&lt;='Leia-me'!$B$8,"Última chance","Zumbi"))))</f>
        <v/>
      </c>
      <c r="W3312" s="25" t="n">
        <f aca="false">IF(O3312="Won",1,IF(O3312="Lost",0,""))</f>
        <v>1</v>
      </c>
      <c r="Y3312" s="25" t="str">
        <f aca="false">IF(E3312="","Sim","")</f>
        <v/>
      </c>
    </row>
    <row r="3313" customFormat="false" ht="15" hidden="false" customHeight="false" outlineLevel="0" collapsed="false">
      <c r="A3313" s="25" t="s">
        <v>3575</v>
      </c>
      <c r="B3313" s="25" t="s">
        <v>67</v>
      </c>
      <c r="C3313" s="25" t="s">
        <v>75</v>
      </c>
      <c r="D3313" s="25" t="s">
        <v>79</v>
      </c>
      <c r="E3313" s="25" t="s">
        <v>173</v>
      </c>
      <c r="F3313" s="25" t="s">
        <v>146</v>
      </c>
      <c r="G3313" s="26" t="n">
        <v>647.18</v>
      </c>
      <c r="H3313" s="27" t="n">
        <v>1185</v>
      </c>
      <c r="I3313" s="25" t="s">
        <v>174</v>
      </c>
      <c r="K3313" s="25" t="n">
        <v>1986</v>
      </c>
      <c r="L3313" s="25" t="s">
        <v>170</v>
      </c>
      <c r="M3313" s="25" t="s">
        <v>171</v>
      </c>
      <c r="N3313" s="28" t="n">
        <v>1096</v>
      </c>
      <c r="O3313" s="25" t="s">
        <v>54</v>
      </c>
      <c r="P3313" s="29" t="n">
        <v>42829</v>
      </c>
      <c r="Q3313" s="29" t="n">
        <v>42897</v>
      </c>
      <c r="R3313" s="28" t="n">
        <v>1067</v>
      </c>
      <c r="S3313" s="28" t="n">
        <f aca="false">IF(O3313="Won",R3313,IF(O3313="Lost",0,N3313))</f>
        <v>1067</v>
      </c>
      <c r="T3313" s="30" t="n">
        <f aca="false">IF(AND(P3313&lt;&gt;"",Q3313&lt;&gt;""),Q3313-P3313,"")</f>
        <v>68</v>
      </c>
      <c r="U3313" s="30" t="str">
        <f aca="false">IF(AND(O3313="Engaging",P3313&lt;&gt;""),'Leia-me'!$B$5-P3313,"")</f>
        <v/>
      </c>
      <c r="V3313" s="25" t="str">
        <f aca="false">IF(O3313&lt;&gt;"Engaging","",IF(U3313&lt;='Leia-me'!$B$6,"Saudável",IF(U3313&lt;='Leia-me'!$B$7,"Esfriando",IF(U3313&lt;='Leia-me'!$B$8,"Última chance","Zumbi"))))</f>
        <v/>
      </c>
      <c r="W3313" s="25" t="n">
        <f aca="false">IF(O3313="Won",1,IF(O3313="Lost",0,""))</f>
        <v>1</v>
      </c>
      <c r="Y3313" s="25" t="str">
        <f aca="false">IF(E3313="","Sim","")</f>
        <v/>
      </c>
    </row>
    <row r="3314" customFormat="false" ht="15" hidden="false" customHeight="false" outlineLevel="0" collapsed="false">
      <c r="A3314" s="25" t="s">
        <v>3576</v>
      </c>
      <c r="B3314" s="25" t="s">
        <v>67</v>
      </c>
      <c r="C3314" s="25" t="s">
        <v>75</v>
      </c>
      <c r="D3314" s="25" t="s">
        <v>79</v>
      </c>
      <c r="E3314" s="25" t="s">
        <v>180</v>
      </c>
      <c r="F3314" s="25" t="s">
        <v>146</v>
      </c>
      <c r="G3314" s="26" t="n">
        <v>3178.24</v>
      </c>
      <c r="H3314" s="27" t="n">
        <v>4540</v>
      </c>
      <c r="I3314" s="25" t="s">
        <v>147</v>
      </c>
      <c r="K3314" s="25" t="n">
        <v>2002</v>
      </c>
      <c r="L3314" s="25" t="s">
        <v>186</v>
      </c>
      <c r="M3314" s="25" t="s">
        <v>171</v>
      </c>
      <c r="N3314" s="28" t="n">
        <v>550</v>
      </c>
      <c r="O3314" s="25" t="s">
        <v>55</v>
      </c>
      <c r="P3314" s="29" t="n">
        <v>42831</v>
      </c>
      <c r="Q3314" s="29" t="n">
        <v>42841</v>
      </c>
      <c r="R3314" s="28" t="n">
        <v>0</v>
      </c>
      <c r="S3314" s="28" t="n">
        <f aca="false">IF(O3314="Won",R3314,IF(O3314="Lost",0,N3314))</f>
        <v>0</v>
      </c>
      <c r="T3314" s="30" t="n">
        <f aca="false">IF(AND(P3314&lt;&gt;"",Q3314&lt;&gt;""),Q3314-P3314,"")</f>
        <v>10</v>
      </c>
      <c r="U3314" s="30" t="str">
        <f aca="false">IF(AND(O3314="Engaging",P3314&lt;&gt;""),'Leia-me'!$B$5-P3314,"")</f>
        <v/>
      </c>
      <c r="V3314" s="25" t="str">
        <f aca="false">IF(O3314&lt;&gt;"Engaging","",IF(U3314&lt;='Leia-me'!$B$6,"Saudável",IF(U3314&lt;='Leia-me'!$B$7,"Esfriando",IF(U3314&lt;='Leia-me'!$B$8,"Última chance","Zumbi"))))</f>
        <v/>
      </c>
      <c r="W3314" s="25" t="n">
        <f aca="false">IF(O3314="Won",1,IF(O3314="Lost",0,""))</f>
        <v>0</v>
      </c>
      <c r="Y3314" s="25" t="str">
        <f aca="false">IF(E3314="","Sim","")</f>
        <v/>
      </c>
    </row>
    <row r="3315" customFormat="false" ht="15" hidden="false" customHeight="false" outlineLevel="0" collapsed="false">
      <c r="A3315" s="25" t="s">
        <v>3577</v>
      </c>
      <c r="B3315" s="25" t="s">
        <v>67</v>
      </c>
      <c r="C3315" s="25" t="s">
        <v>75</v>
      </c>
      <c r="D3315" s="25" t="s">
        <v>79</v>
      </c>
      <c r="E3315" s="25" t="s">
        <v>210</v>
      </c>
      <c r="F3315" s="25" t="s">
        <v>211</v>
      </c>
      <c r="G3315" s="26" t="n">
        <v>718.62</v>
      </c>
      <c r="H3315" s="27" t="n">
        <v>2448</v>
      </c>
      <c r="I3315" s="25" t="s">
        <v>147</v>
      </c>
      <c r="K3315" s="25" t="n">
        <v>2001</v>
      </c>
      <c r="L3315" s="25" t="s">
        <v>186</v>
      </c>
      <c r="M3315" s="25" t="s">
        <v>171</v>
      </c>
      <c r="N3315" s="28" t="n">
        <v>550</v>
      </c>
      <c r="O3315" s="25" t="s">
        <v>55</v>
      </c>
      <c r="P3315" s="29" t="n">
        <v>42832</v>
      </c>
      <c r="Q3315" s="29" t="n">
        <v>42841</v>
      </c>
      <c r="R3315" s="28" t="n">
        <v>0</v>
      </c>
      <c r="S3315" s="28" t="n">
        <f aca="false">IF(O3315="Won",R3315,IF(O3315="Lost",0,N3315))</f>
        <v>0</v>
      </c>
      <c r="T3315" s="30" t="n">
        <f aca="false">IF(AND(P3315&lt;&gt;"",Q3315&lt;&gt;""),Q3315-P3315,"")</f>
        <v>9</v>
      </c>
      <c r="U3315" s="30" t="str">
        <f aca="false">IF(AND(O3315="Engaging",P3315&lt;&gt;""),'Leia-me'!$B$5-P3315,"")</f>
        <v/>
      </c>
      <c r="V3315" s="25" t="str">
        <f aca="false">IF(O3315&lt;&gt;"Engaging","",IF(U3315&lt;='Leia-me'!$B$6,"Saudável",IF(U3315&lt;='Leia-me'!$B$7,"Esfriando",IF(U3315&lt;='Leia-me'!$B$8,"Última chance","Zumbi"))))</f>
        <v/>
      </c>
      <c r="W3315" s="25" t="n">
        <f aca="false">IF(O3315="Won",1,IF(O3315="Lost",0,""))</f>
        <v>0</v>
      </c>
      <c r="Y3315" s="25" t="str">
        <f aca="false">IF(E3315="","Sim","")</f>
        <v/>
      </c>
    </row>
    <row r="3316" customFormat="false" ht="15" hidden="false" customHeight="false" outlineLevel="0" collapsed="false">
      <c r="A3316" s="25" t="s">
        <v>3578</v>
      </c>
      <c r="B3316" s="25" t="s">
        <v>67</v>
      </c>
      <c r="C3316" s="25" t="s">
        <v>75</v>
      </c>
      <c r="D3316" s="25" t="s">
        <v>79</v>
      </c>
      <c r="E3316" s="25" t="s">
        <v>207</v>
      </c>
      <c r="F3316" s="25" t="s">
        <v>168</v>
      </c>
      <c r="G3316" s="26" t="n">
        <v>375.43</v>
      </c>
      <c r="H3316" s="27" t="n">
        <v>1190</v>
      </c>
      <c r="I3316" s="25" t="s">
        <v>147</v>
      </c>
      <c r="K3316" s="25" t="n">
        <v>1985</v>
      </c>
      <c r="L3316" s="25" t="s">
        <v>170</v>
      </c>
      <c r="M3316" s="25" t="s">
        <v>171</v>
      </c>
      <c r="N3316" s="28" t="n">
        <v>1096</v>
      </c>
      <c r="O3316" s="25" t="s">
        <v>54</v>
      </c>
      <c r="P3316" s="29" t="n">
        <v>42834</v>
      </c>
      <c r="Q3316" s="29" t="n">
        <v>42835</v>
      </c>
      <c r="R3316" s="28" t="n">
        <v>970</v>
      </c>
      <c r="S3316" s="28" t="n">
        <f aca="false">IF(O3316="Won",R3316,IF(O3316="Lost",0,N3316))</f>
        <v>970</v>
      </c>
      <c r="T3316" s="30" t="n">
        <f aca="false">IF(AND(P3316&lt;&gt;"",Q3316&lt;&gt;""),Q3316-P3316,"")</f>
        <v>1</v>
      </c>
      <c r="U3316" s="30" t="str">
        <f aca="false">IF(AND(O3316="Engaging",P3316&lt;&gt;""),'Leia-me'!$B$5-P3316,"")</f>
        <v/>
      </c>
      <c r="V3316" s="25" t="str">
        <f aca="false">IF(O3316&lt;&gt;"Engaging","",IF(U3316&lt;='Leia-me'!$B$6,"Saudável",IF(U3316&lt;='Leia-me'!$B$7,"Esfriando",IF(U3316&lt;='Leia-me'!$B$8,"Última chance","Zumbi"))))</f>
        <v/>
      </c>
      <c r="W3316" s="25" t="n">
        <f aca="false">IF(O3316="Won",1,IF(O3316="Lost",0,""))</f>
        <v>1</v>
      </c>
      <c r="Y3316" s="25" t="str">
        <f aca="false">IF(E3316="","Sim","")</f>
        <v/>
      </c>
    </row>
    <row r="3317" customFormat="false" ht="15" hidden="false" customHeight="false" outlineLevel="0" collapsed="false">
      <c r="A3317" s="25" t="s">
        <v>3579</v>
      </c>
      <c r="B3317" s="25" t="s">
        <v>67</v>
      </c>
      <c r="C3317" s="25" t="s">
        <v>75</v>
      </c>
      <c r="D3317" s="25" t="s">
        <v>79</v>
      </c>
      <c r="E3317" s="25" t="s">
        <v>167</v>
      </c>
      <c r="F3317" s="25" t="s">
        <v>168</v>
      </c>
      <c r="G3317" s="26" t="n">
        <v>2173.98</v>
      </c>
      <c r="H3317" s="27" t="n">
        <v>2928</v>
      </c>
      <c r="I3317" s="25" t="s">
        <v>147</v>
      </c>
      <c r="J3317" s="25" t="s">
        <v>169</v>
      </c>
      <c r="K3317" s="25" t="n">
        <v>1995</v>
      </c>
      <c r="L3317" s="25" t="s">
        <v>160</v>
      </c>
      <c r="M3317" s="25" t="s">
        <v>149</v>
      </c>
      <c r="N3317" s="28" t="n">
        <v>3393</v>
      </c>
      <c r="O3317" s="25" t="s">
        <v>55</v>
      </c>
      <c r="P3317" s="29" t="n">
        <v>42836</v>
      </c>
      <c r="Q3317" s="29" t="n">
        <v>42837</v>
      </c>
      <c r="R3317" s="28" t="n">
        <v>0</v>
      </c>
      <c r="S3317" s="28" t="n">
        <f aca="false">IF(O3317="Won",R3317,IF(O3317="Lost",0,N3317))</f>
        <v>0</v>
      </c>
      <c r="T3317" s="30" t="n">
        <f aca="false">IF(AND(P3317&lt;&gt;"",Q3317&lt;&gt;""),Q3317-P3317,"")</f>
        <v>1</v>
      </c>
      <c r="U3317" s="30" t="str">
        <f aca="false">IF(AND(O3317="Engaging",P3317&lt;&gt;""),'Leia-me'!$B$5-P3317,"")</f>
        <v/>
      </c>
      <c r="V3317" s="25" t="str">
        <f aca="false">IF(O3317&lt;&gt;"Engaging","",IF(U3317&lt;='Leia-me'!$B$6,"Saudável",IF(U3317&lt;='Leia-me'!$B$7,"Esfriando",IF(U3317&lt;='Leia-me'!$B$8,"Última chance","Zumbi"))))</f>
        <v/>
      </c>
      <c r="W3317" s="25" t="n">
        <f aca="false">IF(O3317="Won",1,IF(O3317="Lost",0,""))</f>
        <v>0</v>
      </c>
      <c r="Y3317" s="25" t="str">
        <f aca="false">IF(E3317="","Sim","")</f>
        <v/>
      </c>
    </row>
    <row r="3318" customFormat="false" ht="15" hidden="false" customHeight="false" outlineLevel="0" collapsed="false">
      <c r="A3318" s="25" t="s">
        <v>3580</v>
      </c>
      <c r="B3318" s="25" t="s">
        <v>67</v>
      </c>
      <c r="C3318" s="25" t="s">
        <v>75</v>
      </c>
      <c r="D3318" s="25" t="s">
        <v>79</v>
      </c>
      <c r="E3318" s="25" t="s">
        <v>154</v>
      </c>
      <c r="F3318" s="25" t="s">
        <v>155</v>
      </c>
      <c r="G3318" s="26" t="n">
        <v>86.68</v>
      </c>
      <c r="H3318" s="27" t="n">
        <v>187</v>
      </c>
      <c r="I3318" s="25" t="s">
        <v>147</v>
      </c>
      <c r="J3318" s="25" t="s">
        <v>156</v>
      </c>
      <c r="K3318" s="25" t="n">
        <v>2007</v>
      </c>
      <c r="L3318" s="25" t="s">
        <v>186</v>
      </c>
      <c r="M3318" s="25" t="s">
        <v>171</v>
      </c>
      <c r="N3318" s="28" t="n">
        <v>550</v>
      </c>
      <c r="O3318" s="25" t="s">
        <v>54</v>
      </c>
      <c r="P3318" s="29" t="n">
        <v>42836</v>
      </c>
      <c r="Q3318" s="29" t="n">
        <v>42837</v>
      </c>
      <c r="R3318" s="28" t="n">
        <v>504</v>
      </c>
      <c r="S3318" s="28" t="n">
        <f aca="false">IF(O3318="Won",R3318,IF(O3318="Lost",0,N3318))</f>
        <v>504</v>
      </c>
      <c r="T3318" s="30" t="n">
        <f aca="false">IF(AND(P3318&lt;&gt;"",Q3318&lt;&gt;""),Q3318-P3318,"")</f>
        <v>1</v>
      </c>
      <c r="U3318" s="30" t="str">
        <f aca="false">IF(AND(O3318="Engaging",P3318&lt;&gt;""),'Leia-me'!$B$5-P3318,"")</f>
        <v/>
      </c>
      <c r="V3318" s="25" t="str">
        <f aca="false">IF(O3318&lt;&gt;"Engaging","",IF(U3318&lt;='Leia-me'!$B$6,"Saudável",IF(U3318&lt;='Leia-me'!$B$7,"Esfriando",IF(U3318&lt;='Leia-me'!$B$8,"Última chance","Zumbi"))))</f>
        <v/>
      </c>
      <c r="W3318" s="25" t="n">
        <f aca="false">IF(O3318="Won",1,IF(O3318="Lost",0,""))</f>
        <v>1</v>
      </c>
      <c r="Y3318" s="25" t="str">
        <f aca="false">IF(E3318="","Sim","")</f>
        <v/>
      </c>
    </row>
    <row r="3319" customFormat="false" ht="15" hidden="false" customHeight="false" outlineLevel="0" collapsed="false">
      <c r="A3319" s="25" t="s">
        <v>3581</v>
      </c>
      <c r="B3319" s="25" t="s">
        <v>67</v>
      </c>
      <c r="C3319" s="25" t="s">
        <v>75</v>
      </c>
      <c r="D3319" s="25" t="s">
        <v>79</v>
      </c>
      <c r="E3319" s="25" t="s">
        <v>154</v>
      </c>
      <c r="F3319" s="25" t="s">
        <v>155</v>
      </c>
      <c r="G3319" s="26" t="n">
        <v>86.68</v>
      </c>
      <c r="H3319" s="27" t="n">
        <v>187</v>
      </c>
      <c r="I3319" s="25" t="s">
        <v>147</v>
      </c>
      <c r="J3319" s="25" t="s">
        <v>156</v>
      </c>
      <c r="K3319" s="25" t="n">
        <v>2007</v>
      </c>
      <c r="L3319" s="25" t="s">
        <v>148</v>
      </c>
      <c r="M3319" s="25" t="s">
        <v>149</v>
      </c>
      <c r="N3319" s="28" t="n">
        <v>55</v>
      </c>
      <c r="O3319" s="25" t="s">
        <v>54</v>
      </c>
      <c r="P3319" s="29" t="n">
        <v>42836</v>
      </c>
      <c r="Q3319" s="29" t="n">
        <v>42838</v>
      </c>
      <c r="R3319" s="28" t="n">
        <v>55</v>
      </c>
      <c r="S3319" s="28" t="n">
        <f aca="false">IF(O3319="Won",R3319,IF(O3319="Lost",0,N3319))</f>
        <v>55</v>
      </c>
      <c r="T3319" s="30" t="n">
        <f aca="false">IF(AND(P3319&lt;&gt;"",Q3319&lt;&gt;""),Q3319-P3319,"")</f>
        <v>2</v>
      </c>
      <c r="U3319" s="30" t="str">
        <f aca="false">IF(AND(O3319="Engaging",P3319&lt;&gt;""),'Leia-me'!$B$5-P3319,"")</f>
        <v/>
      </c>
      <c r="V3319" s="25" t="str">
        <f aca="false">IF(O3319&lt;&gt;"Engaging","",IF(U3319&lt;='Leia-me'!$B$6,"Saudável",IF(U3319&lt;='Leia-me'!$B$7,"Esfriando",IF(U3319&lt;='Leia-me'!$B$8,"Última chance","Zumbi"))))</f>
        <v/>
      </c>
      <c r="W3319" s="25" t="n">
        <f aca="false">IF(O3319="Won",1,IF(O3319="Lost",0,""))</f>
        <v>1</v>
      </c>
      <c r="Y3319" s="25" t="str">
        <f aca="false">IF(E3319="","Sim","")</f>
        <v/>
      </c>
    </row>
    <row r="3320" customFormat="false" ht="15" hidden="false" customHeight="false" outlineLevel="0" collapsed="false">
      <c r="A3320" s="25" t="s">
        <v>3582</v>
      </c>
      <c r="B3320" s="25" t="s">
        <v>67</v>
      </c>
      <c r="C3320" s="25" t="s">
        <v>75</v>
      </c>
      <c r="D3320" s="25" t="s">
        <v>79</v>
      </c>
      <c r="E3320" s="25" t="s">
        <v>231</v>
      </c>
      <c r="F3320" s="25" t="s">
        <v>168</v>
      </c>
      <c r="G3320" s="26" t="n">
        <v>45.39</v>
      </c>
      <c r="H3320" s="27" t="n">
        <v>100</v>
      </c>
      <c r="I3320" s="25" t="s">
        <v>147</v>
      </c>
      <c r="J3320" s="25" t="s">
        <v>169</v>
      </c>
      <c r="K3320" s="25" t="n">
        <v>2012</v>
      </c>
      <c r="L3320" s="25" t="s">
        <v>170</v>
      </c>
      <c r="M3320" s="25" t="s">
        <v>171</v>
      </c>
      <c r="N3320" s="28" t="n">
        <v>1096</v>
      </c>
      <c r="O3320" s="25" t="s">
        <v>55</v>
      </c>
      <c r="P3320" s="29" t="n">
        <v>42838</v>
      </c>
      <c r="Q3320" s="29" t="n">
        <v>42902</v>
      </c>
      <c r="R3320" s="28" t="n">
        <v>0</v>
      </c>
      <c r="S3320" s="28" t="n">
        <f aca="false">IF(O3320="Won",R3320,IF(O3320="Lost",0,N3320))</f>
        <v>0</v>
      </c>
      <c r="T3320" s="30" t="n">
        <f aca="false">IF(AND(P3320&lt;&gt;"",Q3320&lt;&gt;""),Q3320-P3320,"")</f>
        <v>64</v>
      </c>
      <c r="U3320" s="30" t="str">
        <f aca="false">IF(AND(O3320="Engaging",P3320&lt;&gt;""),'Leia-me'!$B$5-P3320,"")</f>
        <v/>
      </c>
      <c r="V3320" s="25" t="str">
        <f aca="false">IF(O3320&lt;&gt;"Engaging","",IF(U3320&lt;='Leia-me'!$B$6,"Saudável",IF(U3320&lt;='Leia-me'!$B$7,"Esfriando",IF(U3320&lt;='Leia-me'!$B$8,"Última chance","Zumbi"))))</f>
        <v/>
      </c>
      <c r="W3320" s="25" t="n">
        <f aca="false">IF(O3320="Won",1,IF(O3320="Lost",0,""))</f>
        <v>0</v>
      </c>
      <c r="Y3320" s="25" t="str">
        <f aca="false">IF(E3320="","Sim","")</f>
        <v/>
      </c>
    </row>
    <row r="3321" customFormat="false" ht="15" hidden="false" customHeight="false" outlineLevel="0" collapsed="false">
      <c r="A3321" s="25" t="s">
        <v>3583</v>
      </c>
      <c r="B3321" s="25" t="s">
        <v>67</v>
      </c>
      <c r="C3321" s="25" t="s">
        <v>75</v>
      </c>
      <c r="D3321" s="25" t="s">
        <v>79</v>
      </c>
      <c r="E3321" s="25" t="s">
        <v>169</v>
      </c>
      <c r="F3321" s="25" t="s">
        <v>168</v>
      </c>
      <c r="G3321" s="26" t="n">
        <v>2403.58</v>
      </c>
      <c r="H3321" s="27" t="n">
        <v>8801</v>
      </c>
      <c r="I3321" s="25" t="s">
        <v>147</v>
      </c>
      <c r="K3321" s="25" t="n">
        <v>1986</v>
      </c>
      <c r="L3321" s="25" t="s">
        <v>186</v>
      </c>
      <c r="M3321" s="25" t="s">
        <v>171</v>
      </c>
      <c r="N3321" s="28" t="n">
        <v>550</v>
      </c>
      <c r="O3321" s="25" t="s">
        <v>54</v>
      </c>
      <c r="P3321" s="29" t="n">
        <v>42842</v>
      </c>
      <c r="Q3321" s="29" t="n">
        <v>42892</v>
      </c>
      <c r="R3321" s="28" t="n">
        <v>491</v>
      </c>
      <c r="S3321" s="28" t="n">
        <f aca="false">IF(O3321="Won",R3321,IF(O3321="Lost",0,N3321))</f>
        <v>491</v>
      </c>
      <c r="T3321" s="30" t="n">
        <f aca="false">IF(AND(P3321&lt;&gt;"",Q3321&lt;&gt;""),Q3321-P3321,"")</f>
        <v>50</v>
      </c>
      <c r="U3321" s="30" t="str">
        <f aca="false">IF(AND(O3321="Engaging",P3321&lt;&gt;""),'Leia-me'!$B$5-P3321,"")</f>
        <v/>
      </c>
      <c r="V3321" s="25" t="str">
        <f aca="false">IF(O3321&lt;&gt;"Engaging","",IF(U3321&lt;='Leia-me'!$B$6,"Saudável",IF(U3321&lt;='Leia-me'!$B$7,"Esfriando",IF(U3321&lt;='Leia-me'!$B$8,"Última chance","Zumbi"))))</f>
        <v/>
      </c>
      <c r="W3321" s="25" t="n">
        <f aca="false">IF(O3321="Won",1,IF(O3321="Lost",0,""))</f>
        <v>1</v>
      </c>
      <c r="Y3321" s="25" t="str">
        <f aca="false">IF(E3321="","Sim","")</f>
        <v/>
      </c>
    </row>
    <row r="3322" customFormat="false" ht="15" hidden="false" customHeight="false" outlineLevel="0" collapsed="false">
      <c r="A3322" s="25" t="s">
        <v>3584</v>
      </c>
      <c r="B3322" s="25" t="s">
        <v>67</v>
      </c>
      <c r="C3322" s="25" t="s">
        <v>75</v>
      </c>
      <c r="D3322" s="25" t="s">
        <v>79</v>
      </c>
      <c r="E3322" s="25" t="s">
        <v>145</v>
      </c>
      <c r="F3322" s="25" t="s">
        <v>146</v>
      </c>
      <c r="G3322" s="26" t="n">
        <v>3922.42</v>
      </c>
      <c r="H3322" s="27" t="n">
        <v>6837</v>
      </c>
      <c r="I3322" s="25" t="s">
        <v>147</v>
      </c>
      <c r="K3322" s="25" t="n">
        <v>1992</v>
      </c>
      <c r="L3322" s="25" t="s">
        <v>160</v>
      </c>
      <c r="M3322" s="25" t="s">
        <v>149</v>
      </c>
      <c r="N3322" s="28" t="n">
        <v>3393</v>
      </c>
      <c r="O3322" s="25" t="s">
        <v>55</v>
      </c>
      <c r="P3322" s="29" t="n">
        <v>42843</v>
      </c>
      <c r="Q3322" s="29" t="n">
        <v>42877</v>
      </c>
      <c r="R3322" s="28" t="n">
        <v>0</v>
      </c>
      <c r="S3322" s="28" t="n">
        <f aca="false">IF(O3322="Won",R3322,IF(O3322="Lost",0,N3322))</f>
        <v>0</v>
      </c>
      <c r="T3322" s="30" t="n">
        <f aca="false">IF(AND(P3322&lt;&gt;"",Q3322&lt;&gt;""),Q3322-P3322,"")</f>
        <v>34</v>
      </c>
      <c r="U3322" s="30" t="str">
        <f aca="false">IF(AND(O3322="Engaging",P3322&lt;&gt;""),'Leia-me'!$B$5-P3322,"")</f>
        <v/>
      </c>
      <c r="V3322" s="25" t="str">
        <f aca="false">IF(O3322&lt;&gt;"Engaging","",IF(U3322&lt;='Leia-me'!$B$6,"Saudável",IF(U3322&lt;='Leia-me'!$B$7,"Esfriando",IF(U3322&lt;='Leia-me'!$B$8,"Última chance","Zumbi"))))</f>
        <v/>
      </c>
      <c r="W3322" s="25" t="n">
        <f aca="false">IF(O3322="Won",1,IF(O3322="Lost",0,""))</f>
        <v>0</v>
      </c>
      <c r="Y3322" s="25" t="str">
        <f aca="false">IF(E3322="","Sim","")</f>
        <v/>
      </c>
    </row>
    <row r="3323" customFormat="false" ht="15" hidden="false" customHeight="false" outlineLevel="0" collapsed="false">
      <c r="A3323" s="25" t="s">
        <v>3585</v>
      </c>
      <c r="B3323" s="25" t="s">
        <v>67</v>
      </c>
      <c r="C3323" s="25" t="s">
        <v>75</v>
      </c>
      <c r="D3323" s="25" t="s">
        <v>79</v>
      </c>
      <c r="E3323" s="25" t="s">
        <v>169</v>
      </c>
      <c r="F3323" s="25" t="s">
        <v>168</v>
      </c>
      <c r="G3323" s="26" t="n">
        <v>2403.58</v>
      </c>
      <c r="H3323" s="27" t="n">
        <v>8801</v>
      </c>
      <c r="I3323" s="25" t="s">
        <v>147</v>
      </c>
      <c r="K3323" s="25" t="n">
        <v>1986</v>
      </c>
      <c r="L3323" s="25" t="s">
        <v>160</v>
      </c>
      <c r="M3323" s="25" t="s">
        <v>149</v>
      </c>
      <c r="N3323" s="28" t="n">
        <v>3393</v>
      </c>
      <c r="O3323" s="25" t="s">
        <v>54</v>
      </c>
      <c r="P3323" s="29" t="n">
        <v>42843</v>
      </c>
      <c r="Q3323" s="29" t="n">
        <v>42844</v>
      </c>
      <c r="R3323" s="28" t="n">
        <v>3392</v>
      </c>
      <c r="S3323" s="28" t="n">
        <f aca="false">IF(O3323="Won",R3323,IF(O3323="Lost",0,N3323))</f>
        <v>3392</v>
      </c>
      <c r="T3323" s="30" t="n">
        <f aca="false">IF(AND(P3323&lt;&gt;"",Q3323&lt;&gt;""),Q3323-P3323,"")</f>
        <v>1</v>
      </c>
      <c r="U3323" s="30" t="str">
        <f aca="false">IF(AND(O3323="Engaging",P3323&lt;&gt;""),'Leia-me'!$B$5-P3323,"")</f>
        <v/>
      </c>
      <c r="V3323" s="25" t="str">
        <f aca="false">IF(O3323&lt;&gt;"Engaging","",IF(U3323&lt;='Leia-me'!$B$6,"Saudável",IF(U3323&lt;='Leia-me'!$B$7,"Esfriando",IF(U3323&lt;='Leia-me'!$B$8,"Última chance","Zumbi"))))</f>
        <v/>
      </c>
      <c r="W3323" s="25" t="n">
        <f aca="false">IF(O3323="Won",1,IF(O3323="Lost",0,""))</f>
        <v>1</v>
      </c>
      <c r="Y3323" s="25" t="str">
        <f aca="false">IF(E3323="","Sim","")</f>
        <v/>
      </c>
    </row>
    <row r="3324" customFormat="false" ht="15" hidden="false" customHeight="false" outlineLevel="0" collapsed="false">
      <c r="A3324" s="25" t="s">
        <v>3586</v>
      </c>
      <c r="B3324" s="25" t="s">
        <v>67</v>
      </c>
      <c r="C3324" s="25" t="s">
        <v>75</v>
      </c>
      <c r="D3324" s="25" t="s">
        <v>79</v>
      </c>
      <c r="E3324" s="25" t="s">
        <v>210</v>
      </c>
      <c r="F3324" s="25" t="s">
        <v>211</v>
      </c>
      <c r="G3324" s="26" t="n">
        <v>718.62</v>
      </c>
      <c r="H3324" s="27" t="n">
        <v>2448</v>
      </c>
      <c r="I3324" s="25" t="s">
        <v>147</v>
      </c>
      <c r="K3324" s="25" t="n">
        <v>2001</v>
      </c>
      <c r="L3324" s="25" t="s">
        <v>186</v>
      </c>
      <c r="M3324" s="25" t="s">
        <v>171</v>
      </c>
      <c r="N3324" s="28" t="n">
        <v>550</v>
      </c>
      <c r="O3324" s="25" t="s">
        <v>55</v>
      </c>
      <c r="P3324" s="29" t="n">
        <v>42844</v>
      </c>
      <c r="Q3324" s="29" t="n">
        <v>42846</v>
      </c>
      <c r="R3324" s="28" t="n">
        <v>0</v>
      </c>
      <c r="S3324" s="28" t="n">
        <f aca="false">IF(O3324="Won",R3324,IF(O3324="Lost",0,N3324))</f>
        <v>0</v>
      </c>
      <c r="T3324" s="30" t="n">
        <f aca="false">IF(AND(P3324&lt;&gt;"",Q3324&lt;&gt;""),Q3324-P3324,"")</f>
        <v>2</v>
      </c>
      <c r="U3324" s="30" t="str">
        <f aca="false">IF(AND(O3324="Engaging",P3324&lt;&gt;""),'Leia-me'!$B$5-P3324,"")</f>
        <v/>
      </c>
      <c r="V3324" s="25" t="str">
        <f aca="false">IF(O3324&lt;&gt;"Engaging","",IF(U3324&lt;='Leia-me'!$B$6,"Saudável",IF(U3324&lt;='Leia-me'!$B$7,"Esfriando",IF(U3324&lt;='Leia-me'!$B$8,"Última chance","Zumbi"))))</f>
        <v/>
      </c>
      <c r="W3324" s="25" t="n">
        <f aca="false">IF(O3324="Won",1,IF(O3324="Lost",0,""))</f>
        <v>0</v>
      </c>
      <c r="Y3324" s="25" t="str">
        <f aca="false">IF(E3324="","Sim","")</f>
        <v/>
      </c>
    </row>
    <row r="3325" customFormat="false" ht="15" hidden="false" customHeight="false" outlineLevel="0" collapsed="false">
      <c r="A3325" s="25" t="s">
        <v>3587</v>
      </c>
      <c r="B3325" s="25" t="s">
        <v>67</v>
      </c>
      <c r="C3325" s="25" t="s">
        <v>75</v>
      </c>
      <c r="D3325" s="25" t="s">
        <v>79</v>
      </c>
      <c r="E3325" s="25" t="s">
        <v>225</v>
      </c>
      <c r="F3325" s="25" t="s">
        <v>211</v>
      </c>
      <c r="G3325" s="26" t="n">
        <v>1376.8</v>
      </c>
      <c r="H3325" s="27" t="n">
        <v>1165</v>
      </c>
      <c r="I3325" s="25" t="s">
        <v>226</v>
      </c>
      <c r="K3325" s="25" t="n">
        <v>1988</v>
      </c>
      <c r="L3325" s="25" t="s">
        <v>178</v>
      </c>
      <c r="M3325" s="25" t="s">
        <v>171</v>
      </c>
      <c r="N3325" s="28" t="n">
        <v>5482</v>
      </c>
      <c r="O3325" s="25" t="s">
        <v>54</v>
      </c>
      <c r="P3325" s="29" t="n">
        <v>42847</v>
      </c>
      <c r="Q3325" s="29" t="n">
        <v>42855</v>
      </c>
      <c r="R3325" s="28" t="n">
        <v>6384</v>
      </c>
      <c r="S3325" s="28" t="n">
        <f aca="false">IF(O3325="Won",R3325,IF(O3325="Lost",0,N3325))</f>
        <v>6384</v>
      </c>
      <c r="T3325" s="30" t="n">
        <f aca="false">IF(AND(P3325&lt;&gt;"",Q3325&lt;&gt;""),Q3325-P3325,"")</f>
        <v>8</v>
      </c>
      <c r="U3325" s="30" t="str">
        <f aca="false">IF(AND(O3325="Engaging",P3325&lt;&gt;""),'Leia-me'!$B$5-P3325,"")</f>
        <v/>
      </c>
      <c r="V3325" s="25" t="str">
        <f aca="false">IF(O3325&lt;&gt;"Engaging","",IF(U3325&lt;='Leia-me'!$B$6,"Saudável",IF(U3325&lt;='Leia-me'!$B$7,"Esfriando",IF(U3325&lt;='Leia-me'!$B$8,"Última chance","Zumbi"))))</f>
        <v/>
      </c>
      <c r="W3325" s="25" t="n">
        <f aca="false">IF(O3325="Won",1,IF(O3325="Lost",0,""))</f>
        <v>1</v>
      </c>
      <c r="Y3325" s="25" t="str">
        <f aca="false">IF(E3325="","Sim","")</f>
        <v/>
      </c>
    </row>
    <row r="3326" customFormat="false" ht="15" hidden="false" customHeight="false" outlineLevel="0" collapsed="false">
      <c r="A3326" s="25" t="s">
        <v>3588</v>
      </c>
      <c r="B3326" s="25" t="s">
        <v>67</v>
      </c>
      <c r="C3326" s="25" t="s">
        <v>75</v>
      </c>
      <c r="D3326" s="25" t="s">
        <v>79</v>
      </c>
      <c r="E3326" s="25" t="s">
        <v>248</v>
      </c>
      <c r="F3326" s="25" t="s">
        <v>211</v>
      </c>
      <c r="G3326" s="26" t="n">
        <v>894.33</v>
      </c>
      <c r="H3326" s="27" t="n">
        <v>1635</v>
      </c>
      <c r="I3326" s="25" t="s">
        <v>249</v>
      </c>
      <c r="K3326" s="25" t="n">
        <v>2007</v>
      </c>
      <c r="L3326" s="25" t="s">
        <v>186</v>
      </c>
      <c r="M3326" s="25" t="s">
        <v>171</v>
      </c>
      <c r="N3326" s="28" t="n">
        <v>550</v>
      </c>
      <c r="O3326" s="25" t="s">
        <v>54</v>
      </c>
      <c r="P3326" s="29" t="n">
        <v>42848</v>
      </c>
      <c r="Q3326" s="29" t="n">
        <v>42849</v>
      </c>
      <c r="R3326" s="28" t="n">
        <v>554</v>
      </c>
      <c r="S3326" s="28" t="n">
        <f aca="false">IF(O3326="Won",R3326,IF(O3326="Lost",0,N3326))</f>
        <v>554</v>
      </c>
      <c r="T3326" s="30" t="n">
        <f aca="false">IF(AND(P3326&lt;&gt;"",Q3326&lt;&gt;""),Q3326-P3326,"")</f>
        <v>1</v>
      </c>
      <c r="U3326" s="30" t="str">
        <f aca="false">IF(AND(O3326="Engaging",P3326&lt;&gt;""),'Leia-me'!$B$5-P3326,"")</f>
        <v/>
      </c>
      <c r="V3326" s="25" t="str">
        <f aca="false">IF(O3326&lt;&gt;"Engaging","",IF(U3326&lt;='Leia-me'!$B$6,"Saudável",IF(U3326&lt;='Leia-me'!$B$7,"Esfriando",IF(U3326&lt;='Leia-me'!$B$8,"Última chance","Zumbi"))))</f>
        <v/>
      </c>
      <c r="W3326" s="25" t="n">
        <f aca="false">IF(O3326="Won",1,IF(O3326="Lost",0,""))</f>
        <v>1</v>
      </c>
      <c r="Y3326" s="25" t="str">
        <f aca="false">IF(E3326="","Sim","")</f>
        <v/>
      </c>
    </row>
    <row r="3327" customFormat="false" ht="15" hidden="false" customHeight="false" outlineLevel="0" collapsed="false">
      <c r="A3327" s="25" t="s">
        <v>3589</v>
      </c>
      <c r="B3327" s="25" t="s">
        <v>67</v>
      </c>
      <c r="C3327" s="25" t="s">
        <v>75</v>
      </c>
      <c r="D3327" s="25" t="s">
        <v>79</v>
      </c>
      <c r="E3327" s="25" t="s">
        <v>188</v>
      </c>
      <c r="F3327" s="25" t="s">
        <v>185</v>
      </c>
      <c r="G3327" s="26" t="n">
        <v>1008.06</v>
      </c>
      <c r="H3327" s="27" t="n">
        <v>1238</v>
      </c>
      <c r="I3327" s="25" t="s">
        <v>147</v>
      </c>
      <c r="K3327" s="25" t="n">
        <v>1983</v>
      </c>
      <c r="L3327" s="25" t="s">
        <v>1834</v>
      </c>
      <c r="M3327" s="25" t="s">
        <v>171</v>
      </c>
      <c r="N3327" s="28" t="n">
        <v>4821</v>
      </c>
      <c r="O3327" s="25" t="s">
        <v>54</v>
      </c>
      <c r="P3327" s="29" t="n">
        <v>42848</v>
      </c>
      <c r="Q3327" s="29" t="n">
        <v>42979</v>
      </c>
      <c r="R3327" s="28" t="n">
        <v>4835</v>
      </c>
      <c r="S3327" s="28" t="n">
        <f aca="false">IF(O3327="Won",R3327,IF(O3327="Lost",0,N3327))</f>
        <v>4835</v>
      </c>
      <c r="T3327" s="30" t="n">
        <f aca="false">IF(AND(P3327&lt;&gt;"",Q3327&lt;&gt;""),Q3327-P3327,"")</f>
        <v>131</v>
      </c>
      <c r="U3327" s="30" t="str">
        <f aca="false">IF(AND(O3327="Engaging",P3327&lt;&gt;""),'Leia-me'!$B$5-P3327,"")</f>
        <v/>
      </c>
      <c r="V3327" s="25" t="str">
        <f aca="false">IF(O3327&lt;&gt;"Engaging","",IF(U3327&lt;='Leia-me'!$B$6,"Saudável",IF(U3327&lt;='Leia-me'!$B$7,"Esfriando",IF(U3327&lt;='Leia-me'!$B$8,"Última chance","Zumbi"))))</f>
        <v/>
      </c>
      <c r="W3327" s="25" t="n">
        <f aca="false">IF(O3327="Won",1,IF(O3327="Lost",0,""))</f>
        <v>1</v>
      </c>
      <c r="X3327" s="25" t="s">
        <v>1835</v>
      </c>
      <c r="Y3327" s="25" t="str">
        <f aca="false">IF(E3327="","Sim","")</f>
        <v/>
      </c>
    </row>
    <row r="3328" customFormat="false" ht="15" hidden="false" customHeight="false" outlineLevel="0" collapsed="false">
      <c r="A3328" s="25" t="s">
        <v>3590</v>
      </c>
      <c r="B3328" s="25" t="s">
        <v>67</v>
      </c>
      <c r="C3328" s="25" t="s">
        <v>75</v>
      </c>
      <c r="D3328" s="25" t="s">
        <v>79</v>
      </c>
      <c r="E3328" s="25" t="s">
        <v>162</v>
      </c>
      <c r="F3328" s="25" t="s">
        <v>155</v>
      </c>
      <c r="G3328" s="26" t="n">
        <v>5266.09</v>
      </c>
      <c r="H3328" s="27" t="n">
        <v>8595</v>
      </c>
      <c r="I3328" s="25" t="s">
        <v>147</v>
      </c>
      <c r="J3328" s="25" t="s">
        <v>156</v>
      </c>
      <c r="K3328" s="25" t="n">
        <v>1988</v>
      </c>
      <c r="L3328" s="25" t="s">
        <v>178</v>
      </c>
      <c r="M3328" s="25" t="s">
        <v>171</v>
      </c>
      <c r="N3328" s="28" t="n">
        <v>5482</v>
      </c>
      <c r="O3328" s="25" t="s">
        <v>54</v>
      </c>
      <c r="P3328" s="29" t="n">
        <v>42850</v>
      </c>
      <c r="Q3328" s="29" t="n">
        <v>42866</v>
      </c>
      <c r="R3328" s="28" t="n">
        <v>6039</v>
      </c>
      <c r="S3328" s="28" t="n">
        <f aca="false">IF(O3328="Won",R3328,IF(O3328="Lost",0,N3328))</f>
        <v>6039</v>
      </c>
      <c r="T3328" s="30" t="n">
        <f aca="false">IF(AND(P3328&lt;&gt;"",Q3328&lt;&gt;""),Q3328-P3328,"")</f>
        <v>16</v>
      </c>
      <c r="U3328" s="30" t="str">
        <f aca="false">IF(AND(O3328="Engaging",P3328&lt;&gt;""),'Leia-me'!$B$5-P3328,"")</f>
        <v/>
      </c>
      <c r="V3328" s="25" t="str">
        <f aca="false">IF(O3328&lt;&gt;"Engaging","",IF(U3328&lt;='Leia-me'!$B$6,"Saudável",IF(U3328&lt;='Leia-me'!$B$7,"Esfriando",IF(U3328&lt;='Leia-me'!$B$8,"Última chance","Zumbi"))))</f>
        <v/>
      </c>
      <c r="W3328" s="25" t="n">
        <f aca="false">IF(O3328="Won",1,IF(O3328="Lost",0,""))</f>
        <v>1</v>
      </c>
      <c r="Y3328" s="25" t="str">
        <f aca="false">IF(E3328="","Sim","")</f>
        <v/>
      </c>
    </row>
    <row r="3329" customFormat="false" ht="15" hidden="false" customHeight="false" outlineLevel="0" collapsed="false">
      <c r="A3329" s="25" t="s">
        <v>3591</v>
      </c>
      <c r="B3329" s="25" t="s">
        <v>67</v>
      </c>
      <c r="C3329" s="25" t="s">
        <v>75</v>
      </c>
      <c r="D3329" s="25" t="s">
        <v>79</v>
      </c>
      <c r="E3329" s="25" t="s">
        <v>218</v>
      </c>
      <c r="F3329" s="25" t="s">
        <v>146</v>
      </c>
      <c r="G3329" s="26" t="n">
        <v>4.54</v>
      </c>
      <c r="H3329" s="27" t="n">
        <v>9</v>
      </c>
      <c r="I3329" s="25" t="s">
        <v>147</v>
      </c>
      <c r="K3329" s="25" t="n">
        <v>2017</v>
      </c>
      <c r="L3329" s="25" t="s">
        <v>148</v>
      </c>
      <c r="M3329" s="25" t="s">
        <v>149</v>
      </c>
      <c r="N3329" s="28" t="n">
        <v>55</v>
      </c>
      <c r="O3329" s="25" t="s">
        <v>54</v>
      </c>
      <c r="P3329" s="29" t="n">
        <v>42851</v>
      </c>
      <c r="Q3329" s="29" t="n">
        <v>42891</v>
      </c>
      <c r="R3329" s="28" t="n">
        <v>54</v>
      </c>
      <c r="S3329" s="28" t="n">
        <f aca="false">IF(O3329="Won",R3329,IF(O3329="Lost",0,N3329))</f>
        <v>54</v>
      </c>
      <c r="T3329" s="30" t="n">
        <f aca="false">IF(AND(P3329&lt;&gt;"",Q3329&lt;&gt;""),Q3329-P3329,"")</f>
        <v>40</v>
      </c>
      <c r="U3329" s="30" t="str">
        <f aca="false">IF(AND(O3329="Engaging",P3329&lt;&gt;""),'Leia-me'!$B$5-P3329,"")</f>
        <v/>
      </c>
      <c r="V3329" s="25" t="str">
        <f aca="false">IF(O3329&lt;&gt;"Engaging","",IF(U3329&lt;='Leia-me'!$B$6,"Saudável",IF(U3329&lt;='Leia-me'!$B$7,"Esfriando",IF(U3329&lt;='Leia-me'!$B$8,"Última chance","Zumbi"))))</f>
        <v/>
      </c>
      <c r="W3329" s="25" t="n">
        <f aca="false">IF(O3329="Won",1,IF(O3329="Lost",0,""))</f>
        <v>1</v>
      </c>
      <c r="Y3329" s="25" t="str">
        <f aca="false">IF(E3329="","Sim","")</f>
        <v/>
      </c>
    </row>
    <row r="3330" customFormat="false" ht="15" hidden="false" customHeight="false" outlineLevel="0" collapsed="false">
      <c r="A3330" s="25" t="s">
        <v>3592</v>
      </c>
      <c r="B3330" s="25" t="s">
        <v>67</v>
      </c>
      <c r="C3330" s="25" t="s">
        <v>75</v>
      </c>
      <c r="D3330" s="25" t="s">
        <v>79</v>
      </c>
      <c r="E3330" s="25" t="s">
        <v>154</v>
      </c>
      <c r="F3330" s="25" t="s">
        <v>155</v>
      </c>
      <c r="G3330" s="26" t="n">
        <v>86.68</v>
      </c>
      <c r="H3330" s="27" t="n">
        <v>187</v>
      </c>
      <c r="I3330" s="25" t="s">
        <v>147</v>
      </c>
      <c r="J3330" s="25" t="s">
        <v>156</v>
      </c>
      <c r="K3330" s="25" t="n">
        <v>2007</v>
      </c>
      <c r="L3330" s="25" t="s">
        <v>160</v>
      </c>
      <c r="M3330" s="25" t="s">
        <v>149</v>
      </c>
      <c r="N3330" s="28" t="n">
        <v>3393</v>
      </c>
      <c r="O3330" s="25" t="s">
        <v>54</v>
      </c>
      <c r="P3330" s="29" t="n">
        <v>42852</v>
      </c>
      <c r="Q3330" s="29" t="n">
        <v>42865</v>
      </c>
      <c r="R3330" s="28" t="n">
        <v>3397</v>
      </c>
      <c r="S3330" s="28" t="n">
        <f aca="false">IF(O3330="Won",R3330,IF(O3330="Lost",0,N3330))</f>
        <v>3397</v>
      </c>
      <c r="T3330" s="30" t="n">
        <f aca="false">IF(AND(P3330&lt;&gt;"",Q3330&lt;&gt;""),Q3330-P3330,"")</f>
        <v>13</v>
      </c>
      <c r="U3330" s="30" t="str">
        <f aca="false">IF(AND(O3330="Engaging",P3330&lt;&gt;""),'Leia-me'!$B$5-P3330,"")</f>
        <v/>
      </c>
      <c r="V3330" s="25" t="str">
        <f aca="false">IF(O3330&lt;&gt;"Engaging","",IF(U3330&lt;='Leia-me'!$B$6,"Saudável",IF(U3330&lt;='Leia-me'!$B$7,"Esfriando",IF(U3330&lt;='Leia-me'!$B$8,"Última chance","Zumbi"))))</f>
        <v/>
      </c>
      <c r="W3330" s="25" t="n">
        <f aca="false">IF(O3330="Won",1,IF(O3330="Lost",0,""))</f>
        <v>1</v>
      </c>
      <c r="Y3330" s="25" t="str">
        <f aca="false">IF(E3330="","Sim","")</f>
        <v/>
      </c>
    </row>
    <row r="3331" customFormat="false" ht="15" hidden="false" customHeight="false" outlineLevel="0" collapsed="false">
      <c r="A3331" s="25" t="s">
        <v>3593</v>
      </c>
      <c r="B3331" s="25" t="s">
        <v>67</v>
      </c>
      <c r="C3331" s="25" t="s">
        <v>75</v>
      </c>
      <c r="D3331" s="25" t="s">
        <v>79</v>
      </c>
      <c r="E3331" s="25" t="s">
        <v>218</v>
      </c>
      <c r="F3331" s="25" t="s">
        <v>146</v>
      </c>
      <c r="G3331" s="26" t="n">
        <v>4.54</v>
      </c>
      <c r="H3331" s="27" t="n">
        <v>9</v>
      </c>
      <c r="I3331" s="25" t="s">
        <v>147</v>
      </c>
      <c r="K3331" s="25" t="n">
        <v>2017</v>
      </c>
      <c r="L3331" s="25" t="s">
        <v>186</v>
      </c>
      <c r="M3331" s="25" t="s">
        <v>171</v>
      </c>
      <c r="N3331" s="28" t="n">
        <v>550</v>
      </c>
      <c r="O3331" s="25" t="s">
        <v>54</v>
      </c>
      <c r="P3331" s="29" t="n">
        <v>42855</v>
      </c>
      <c r="Q3331" s="29" t="n">
        <v>42861</v>
      </c>
      <c r="R3331" s="28" t="n">
        <v>557</v>
      </c>
      <c r="S3331" s="28" t="n">
        <f aca="false">IF(O3331="Won",R3331,IF(O3331="Lost",0,N3331))</f>
        <v>557</v>
      </c>
      <c r="T3331" s="30" t="n">
        <f aca="false">IF(AND(P3331&lt;&gt;"",Q3331&lt;&gt;""),Q3331-P3331,"")</f>
        <v>6</v>
      </c>
      <c r="U3331" s="30" t="str">
        <f aca="false">IF(AND(O3331="Engaging",P3331&lt;&gt;""),'Leia-me'!$B$5-P3331,"")</f>
        <v/>
      </c>
      <c r="V3331" s="25" t="str">
        <f aca="false">IF(O3331&lt;&gt;"Engaging","",IF(U3331&lt;='Leia-me'!$B$6,"Saudável",IF(U3331&lt;='Leia-me'!$B$7,"Esfriando",IF(U3331&lt;='Leia-me'!$B$8,"Última chance","Zumbi"))))</f>
        <v/>
      </c>
      <c r="W3331" s="25" t="n">
        <f aca="false">IF(O3331="Won",1,IF(O3331="Lost",0,""))</f>
        <v>1</v>
      </c>
      <c r="Y3331" s="25" t="str">
        <f aca="false">IF(E3331="","Sim","")</f>
        <v/>
      </c>
    </row>
    <row r="3332" customFormat="false" ht="15" hidden="false" customHeight="false" outlineLevel="0" collapsed="false">
      <c r="A3332" s="25" t="s">
        <v>3594</v>
      </c>
      <c r="B3332" s="25" t="s">
        <v>67</v>
      </c>
      <c r="C3332" s="25" t="s">
        <v>75</v>
      </c>
      <c r="D3332" s="25" t="s">
        <v>79</v>
      </c>
      <c r="E3332" s="25" t="s">
        <v>231</v>
      </c>
      <c r="F3332" s="25" t="s">
        <v>168</v>
      </c>
      <c r="G3332" s="26" t="n">
        <v>45.39</v>
      </c>
      <c r="H3332" s="27" t="n">
        <v>100</v>
      </c>
      <c r="I3332" s="25" t="s">
        <v>147</v>
      </c>
      <c r="J3332" s="25" t="s">
        <v>169</v>
      </c>
      <c r="K3332" s="25" t="n">
        <v>2012</v>
      </c>
      <c r="L3332" s="25" t="s">
        <v>186</v>
      </c>
      <c r="M3332" s="25" t="s">
        <v>171</v>
      </c>
      <c r="N3332" s="28" t="n">
        <v>550</v>
      </c>
      <c r="O3332" s="25" t="s">
        <v>54</v>
      </c>
      <c r="P3332" s="29" t="n">
        <v>42856</v>
      </c>
      <c r="Q3332" s="29" t="n">
        <v>42871</v>
      </c>
      <c r="R3332" s="28" t="n">
        <v>554</v>
      </c>
      <c r="S3332" s="28" t="n">
        <f aca="false">IF(O3332="Won",R3332,IF(O3332="Lost",0,N3332))</f>
        <v>554</v>
      </c>
      <c r="T3332" s="30" t="n">
        <f aca="false">IF(AND(P3332&lt;&gt;"",Q3332&lt;&gt;""),Q3332-P3332,"")</f>
        <v>15</v>
      </c>
      <c r="U3332" s="30" t="str">
        <f aca="false">IF(AND(O3332="Engaging",P3332&lt;&gt;""),'Leia-me'!$B$5-P3332,"")</f>
        <v/>
      </c>
      <c r="V3332" s="25" t="str">
        <f aca="false">IF(O3332&lt;&gt;"Engaging","",IF(U3332&lt;='Leia-me'!$B$6,"Saudável",IF(U3332&lt;='Leia-me'!$B$7,"Esfriando",IF(U3332&lt;='Leia-me'!$B$8,"Última chance","Zumbi"))))</f>
        <v/>
      </c>
      <c r="W3332" s="25" t="n">
        <f aca="false">IF(O3332="Won",1,IF(O3332="Lost",0,""))</f>
        <v>1</v>
      </c>
      <c r="Y3332" s="25" t="str">
        <f aca="false">IF(E3332="","Sim","")</f>
        <v/>
      </c>
    </row>
    <row r="3333" customFormat="false" ht="15" hidden="false" customHeight="false" outlineLevel="0" collapsed="false">
      <c r="A3333" s="25" t="s">
        <v>3595</v>
      </c>
      <c r="B3333" s="25" t="s">
        <v>67</v>
      </c>
      <c r="C3333" s="25" t="s">
        <v>75</v>
      </c>
      <c r="D3333" s="25" t="s">
        <v>79</v>
      </c>
      <c r="E3333" s="25" t="s">
        <v>176</v>
      </c>
      <c r="F3333" s="25" t="s">
        <v>177</v>
      </c>
      <c r="G3333" s="26" t="n">
        <v>1698.2</v>
      </c>
      <c r="H3333" s="27" t="n">
        <v>3798</v>
      </c>
      <c r="I3333" s="25" t="s">
        <v>147</v>
      </c>
      <c r="K3333" s="25" t="n">
        <v>1987</v>
      </c>
      <c r="L3333" s="25" t="s">
        <v>170</v>
      </c>
      <c r="M3333" s="25" t="s">
        <v>171</v>
      </c>
      <c r="N3333" s="28" t="n">
        <v>1096</v>
      </c>
      <c r="O3333" s="25" t="s">
        <v>55</v>
      </c>
      <c r="P3333" s="29" t="n">
        <v>42859</v>
      </c>
      <c r="Q3333" s="29" t="n">
        <v>42972</v>
      </c>
      <c r="R3333" s="28" t="n">
        <v>0</v>
      </c>
      <c r="S3333" s="28" t="n">
        <f aca="false">IF(O3333="Won",R3333,IF(O3333="Lost",0,N3333))</f>
        <v>0</v>
      </c>
      <c r="T3333" s="30" t="n">
        <f aca="false">IF(AND(P3333&lt;&gt;"",Q3333&lt;&gt;""),Q3333-P3333,"")</f>
        <v>113</v>
      </c>
      <c r="U3333" s="30" t="str">
        <f aca="false">IF(AND(O3333="Engaging",P3333&lt;&gt;""),'Leia-me'!$B$5-P3333,"")</f>
        <v/>
      </c>
      <c r="V3333" s="25" t="str">
        <f aca="false">IF(O3333&lt;&gt;"Engaging","",IF(U3333&lt;='Leia-me'!$B$6,"Saudável",IF(U3333&lt;='Leia-me'!$B$7,"Esfriando",IF(U3333&lt;='Leia-me'!$B$8,"Última chance","Zumbi"))))</f>
        <v/>
      </c>
      <c r="W3333" s="25" t="n">
        <f aca="false">IF(O3333="Won",1,IF(O3333="Lost",0,""))</f>
        <v>0</v>
      </c>
      <c r="Y3333" s="25" t="str">
        <f aca="false">IF(E3333="","Sim","")</f>
        <v/>
      </c>
    </row>
    <row r="3334" customFormat="false" ht="15" hidden="false" customHeight="false" outlineLevel="0" collapsed="false">
      <c r="A3334" s="25" t="s">
        <v>3596</v>
      </c>
      <c r="B3334" s="25" t="s">
        <v>67</v>
      </c>
      <c r="C3334" s="25" t="s">
        <v>75</v>
      </c>
      <c r="D3334" s="25" t="s">
        <v>79</v>
      </c>
      <c r="E3334" s="25" t="s">
        <v>248</v>
      </c>
      <c r="F3334" s="25" t="s">
        <v>211</v>
      </c>
      <c r="G3334" s="26" t="n">
        <v>894.33</v>
      </c>
      <c r="H3334" s="27" t="n">
        <v>1635</v>
      </c>
      <c r="I3334" s="25" t="s">
        <v>249</v>
      </c>
      <c r="K3334" s="25" t="n">
        <v>2007</v>
      </c>
      <c r="L3334" s="25" t="s">
        <v>186</v>
      </c>
      <c r="M3334" s="25" t="s">
        <v>171</v>
      </c>
      <c r="N3334" s="28" t="n">
        <v>550</v>
      </c>
      <c r="O3334" s="25" t="s">
        <v>54</v>
      </c>
      <c r="P3334" s="29" t="n">
        <v>42859</v>
      </c>
      <c r="Q3334" s="29" t="n">
        <v>42952</v>
      </c>
      <c r="R3334" s="28" t="n">
        <v>528</v>
      </c>
      <c r="S3334" s="28" t="n">
        <f aca="false">IF(O3334="Won",R3334,IF(O3334="Lost",0,N3334))</f>
        <v>528</v>
      </c>
      <c r="T3334" s="30" t="n">
        <f aca="false">IF(AND(P3334&lt;&gt;"",Q3334&lt;&gt;""),Q3334-P3334,"")</f>
        <v>93</v>
      </c>
      <c r="U3334" s="30" t="str">
        <f aca="false">IF(AND(O3334="Engaging",P3334&lt;&gt;""),'Leia-me'!$B$5-P3334,"")</f>
        <v/>
      </c>
      <c r="V3334" s="25" t="str">
        <f aca="false">IF(O3334&lt;&gt;"Engaging","",IF(U3334&lt;='Leia-me'!$B$6,"Saudável",IF(U3334&lt;='Leia-me'!$B$7,"Esfriando",IF(U3334&lt;='Leia-me'!$B$8,"Última chance","Zumbi"))))</f>
        <v/>
      </c>
      <c r="W3334" s="25" t="n">
        <f aca="false">IF(O3334="Won",1,IF(O3334="Lost",0,""))</f>
        <v>1</v>
      </c>
      <c r="Y3334" s="25" t="str">
        <f aca="false">IF(E3334="","Sim","")</f>
        <v/>
      </c>
    </row>
    <row r="3335" customFormat="false" ht="15" hidden="false" customHeight="false" outlineLevel="0" collapsed="false">
      <c r="A3335" s="25" t="s">
        <v>3597</v>
      </c>
      <c r="B3335" s="25" t="s">
        <v>67</v>
      </c>
      <c r="C3335" s="25" t="s">
        <v>75</v>
      </c>
      <c r="D3335" s="25" t="s">
        <v>79</v>
      </c>
      <c r="E3335" s="25" t="s">
        <v>176</v>
      </c>
      <c r="F3335" s="25" t="s">
        <v>177</v>
      </c>
      <c r="G3335" s="26" t="n">
        <v>1698.2</v>
      </c>
      <c r="H3335" s="27" t="n">
        <v>3798</v>
      </c>
      <c r="I3335" s="25" t="s">
        <v>147</v>
      </c>
      <c r="K3335" s="25" t="n">
        <v>1987</v>
      </c>
      <c r="L3335" s="25" t="s">
        <v>170</v>
      </c>
      <c r="M3335" s="25" t="s">
        <v>171</v>
      </c>
      <c r="N3335" s="28" t="n">
        <v>1096</v>
      </c>
      <c r="O3335" s="25" t="s">
        <v>54</v>
      </c>
      <c r="P3335" s="29" t="n">
        <v>42859</v>
      </c>
      <c r="Q3335" s="29" t="n">
        <v>42906</v>
      </c>
      <c r="R3335" s="28" t="n">
        <v>1188</v>
      </c>
      <c r="S3335" s="28" t="n">
        <f aca="false">IF(O3335="Won",R3335,IF(O3335="Lost",0,N3335))</f>
        <v>1188</v>
      </c>
      <c r="T3335" s="30" t="n">
        <f aca="false">IF(AND(P3335&lt;&gt;"",Q3335&lt;&gt;""),Q3335-P3335,"")</f>
        <v>47</v>
      </c>
      <c r="U3335" s="30" t="str">
        <f aca="false">IF(AND(O3335="Engaging",P3335&lt;&gt;""),'Leia-me'!$B$5-P3335,"")</f>
        <v/>
      </c>
      <c r="V3335" s="25" t="str">
        <f aca="false">IF(O3335&lt;&gt;"Engaging","",IF(U3335&lt;='Leia-me'!$B$6,"Saudável",IF(U3335&lt;='Leia-me'!$B$7,"Esfriando",IF(U3335&lt;='Leia-me'!$B$8,"Última chance","Zumbi"))))</f>
        <v/>
      </c>
      <c r="W3335" s="25" t="n">
        <f aca="false">IF(O3335="Won",1,IF(O3335="Lost",0,""))</f>
        <v>1</v>
      </c>
      <c r="Y3335" s="25" t="str">
        <f aca="false">IF(E3335="","Sim","")</f>
        <v/>
      </c>
    </row>
    <row r="3336" customFormat="false" ht="15" hidden="false" customHeight="false" outlineLevel="0" collapsed="false">
      <c r="A3336" s="25" t="s">
        <v>3598</v>
      </c>
      <c r="B3336" s="25" t="s">
        <v>67</v>
      </c>
      <c r="C3336" s="25" t="s">
        <v>75</v>
      </c>
      <c r="D3336" s="25" t="s">
        <v>79</v>
      </c>
      <c r="E3336" s="25" t="s">
        <v>198</v>
      </c>
      <c r="F3336" s="25" t="s">
        <v>177</v>
      </c>
      <c r="G3336" s="26" t="n">
        <v>2819.5</v>
      </c>
      <c r="H3336" s="27" t="n">
        <v>7227</v>
      </c>
      <c r="I3336" s="25" t="s">
        <v>147</v>
      </c>
      <c r="J3336" s="25" t="s">
        <v>199</v>
      </c>
      <c r="K3336" s="25" t="n">
        <v>1991</v>
      </c>
      <c r="L3336" s="25" t="s">
        <v>170</v>
      </c>
      <c r="M3336" s="25" t="s">
        <v>171</v>
      </c>
      <c r="N3336" s="28" t="n">
        <v>1096</v>
      </c>
      <c r="O3336" s="25" t="s">
        <v>54</v>
      </c>
      <c r="P3336" s="29" t="n">
        <v>42860</v>
      </c>
      <c r="Q3336" s="29" t="n">
        <v>42996</v>
      </c>
      <c r="R3336" s="28" t="n">
        <v>984</v>
      </c>
      <c r="S3336" s="28" t="n">
        <f aca="false">IF(O3336="Won",R3336,IF(O3336="Lost",0,N3336))</f>
        <v>984</v>
      </c>
      <c r="T3336" s="30" t="n">
        <f aca="false">IF(AND(P3336&lt;&gt;"",Q3336&lt;&gt;""),Q3336-P3336,"")</f>
        <v>136</v>
      </c>
      <c r="U3336" s="30" t="str">
        <f aca="false">IF(AND(O3336="Engaging",P3336&lt;&gt;""),'Leia-me'!$B$5-P3336,"")</f>
        <v/>
      </c>
      <c r="V3336" s="25" t="str">
        <f aca="false">IF(O3336&lt;&gt;"Engaging","",IF(U3336&lt;='Leia-me'!$B$6,"Saudável",IF(U3336&lt;='Leia-me'!$B$7,"Esfriando",IF(U3336&lt;='Leia-me'!$B$8,"Última chance","Zumbi"))))</f>
        <v/>
      </c>
      <c r="W3336" s="25" t="n">
        <f aca="false">IF(O3336="Won",1,IF(O3336="Lost",0,""))</f>
        <v>1</v>
      </c>
      <c r="Y3336" s="25" t="str">
        <f aca="false">IF(E3336="","Sim","")</f>
        <v/>
      </c>
    </row>
    <row r="3337" customFormat="false" ht="15" hidden="false" customHeight="false" outlineLevel="0" collapsed="false">
      <c r="A3337" s="25" t="s">
        <v>3599</v>
      </c>
      <c r="B3337" s="25" t="s">
        <v>67</v>
      </c>
      <c r="C3337" s="25" t="s">
        <v>75</v>
      </c>
      <c r="D3337" s="25" t="s">
        <v>79</v>
      </c>
      <c r="E3337" s="25" t="s">
        <v>191</v>
      </c>
      <c r="F3337" s="25" t="s">
        <v>192</v>
      </c>
      <c r="G3337" s="26" t="n">
        <v>2714.9</v>
      </c>
      <c r="H3337" s="27" t="n">
        <v>2641</v>
      </c>
      <c r="I3337" s="25" t="s">
        <v>147</v>
      </c>
      <c r="J3337" s="25" t="s">
        <v>193</v>
      </c>
      <c r="K3337" s="25" t="n">
        <v>1998</v>
      </c>
      <c r="L3337" s="25" t="s">
        <v>148</v>
      </c>
      <c r="M3337" s="25" t="s">
        <v>149</v>
      </c>
      <c r="N3337" s="28" t="n">
        <v>55</v>
      </c>
      <c r="O3337" s="25" t="s">
        <v>55</v>
      </c>
      <c r="P3337" s="29" t="n">
        <v>42861</v>
      </c>
      <c r="Q3337" s="29" t="n">
        <v>42881</v>
      </c>
      <c r="R3337" s="28" t="n">
        <v>0</v>
      </c>
      <c r="S3337" s="28" t="n">
        <f aca="false">IF(O3337="Won",R3337,IF(O3337="Lost",0,N3337))</f>
        <v>0</v>
      </c>
      <c r="T3337" s="30" t="n">
        <f aca="false">IF(AND(P3337&lt;&gt;"",Q3337&lt;&gt;""),Q3337-P3337,"")</f>
        <v>20</v>
      </c>
      <c r="U3337" s="30" t="str">
        <f aca="false">IF(AND(O3337="Engaging",P3337&lt;&gt;""),'Leia-me'!$B$5-P3337,"")</f>
        <v/>
      </c>
      <c r="V3337" s="25" t="str">
        <f aca="false">IF(O3337&lt;&gt;"Engaging","",IF(U3337&lt;='Leia-me'!$B$6,"Saudável",IF(U3337&lt;='Leia-me'!$B$7,"Esfriando",IF(U3337&lt;='Leia-me'!$B$8,"Última chance","Zumbi"))))</f>
        <v/>
      </c>
      <c r="W3337" s="25" t="n">
        <f aca="false">IF(O3337="Won",1,IF(O3337="Lost",0,""))</f>
        <v>0</v>
      </c>
      <c r="Y3337" s="25" t="str">
        <f aca="false">IF(E3337="","Sim","")</f>
        <v/>
      </c>
    </row>
    <row r="3338" customFormat="false" ht="15" hidden="false" customHeight="false" outlineLevel="0" collapsed="false">
      <c r="A3338" s="25" t="s">
        <v>3600</v>
      </c>
      <c r="B3338" s="25" t="s">
        <v>67</v>
      </c>
      <c r="C3338" s="25" t="s">
        <v>75</v>
      </c>
      <c r="D3338" s="25" t="s">
        <v>79</v>
      </c>
      <c r="E3338" s="25" t="s">
        <v>145</v>
      </c>
      <c r="F3338" s="25" t="s">
        <v>146</v>
      </c>
      <c r="G3338" s="26" t="n">
        <v>3922.42</v>
      </c>
      <c r="H3338" s="27" t="n">
        <v>6837</v>
      </c>
      <c r="I3338" s="25" t="s">
        <v>147</v>
      </c>
      <c r="K3338" s="25" t="n">
        <v>1992</v>
      </c>
      <c r="L3338" s="25" t="s">
        <v>170</v>
      </c>
      <c r="M3338" s="25" t="s">
        <v>171</v>
      </c>
      <c r="N3338" s="28" t="n">
        <v>1096</v>
      </c>
      <c r="O3338" s="25" t="s">
        <v>55</v>
      </c>
      <c r="P3338" s="29" t="n">
        <v>42864</v>
      </c>
      <c r="Q3338" s="29" t="n">
        <v>42875</v>
      </c>
      <c r="R3338" s="28" t="n">
        <v>0</v>
      </c>
      <c r="S3338" s="28" t="n">
        <f aca="false">IF(O3338="Won",R3338,IF(O3338="Lost",0,N3338))</f>
        <v>0</v>
      </c>
      <c r="T3338" s="30" t="n">
        <f aca="false">IF(AND(P3338&lt;&gt;"",Q3338&lt;&gt;""),Q3338-P3338,"")</f>
        <v>11</v>
      </c>
      <c r="U3338" s="30" t="str">
        <f aca="false">IF(AND(O3338="Engaging",P3338&lt;&gt;""),'Leia-me'!$B$5-P3338,"")</f>
        <v/>
      </c>
      <c r="V3338" s="25" t="str">
        <f aca="false">IF(O3338&lt;&gt;"Engaging","",IF(U3338&lt;='Leia-me'!$B$6,"Saudável",IF(U3338&lt;='Leia-me'!$B$7,"Esfriando",IF(U3338&lt;='Leia-me'!$B$8,"Última chance","Zumbi"))))</f>
        <v/>
      </c>
      <c r="W3338" s="25" t="n">
        <f aca="false">IF(O3338="Won",1,IF(O3338="Lost",0,""))</f>
        <v>0</v>
      </c>
      <c r="Y3338" s="25" t="str">
        <f aca="false">IF(E3338="","Sim","")</f>
        <v/>
      </c>
    </row>
    <row r="3339" customFormat="false" ht="15" hidden="false" customHeight="false" outlineLevel="0" collapsed="false">
      <c r="A3339" s="25" t="s">
        <v>3601</v>
      </c>
      <c r="B3339" s="25" t="s">
        <v>67</v>
      </c>
      <c r="C3339" s="25" t="s">
        <v>75</v>
      </c>
      <c r="D3339" s="25" t="s">
        <v>79</v>
      </c>
      <c r="E3339" s="25" t="s">
        <v>145</v>
      </c>
      <c r="F3339" s="25" t="s">
        <v>146</v>
      </c>
      <c r="G3339" s="26" t="n">
        <v>3922.42</v>
      </c>
      <c r="H3339" s="27" t="n">
        <v>6837</v>
      </c>
      <c r="I3339" s="25" t="s">
        <v>147</v>
      </c>
      <c r="K3339" s="25" t="n">
        <v>1992</v>
      </c>
      <c r="L3339" s="25" t="s">
        <v>148</v>
      </c>
      <c r="M3339" s="25" t="s">
        <v>149</v>
      </c>
      <c r="N3339" s="28" t="n">
        <v>55</v>
      </c>
      <c r="O3339" s="25" t="s">
        <v>55</v>
      </c>
      <c r="P3339" s="29" t="n">
        <v>42864</v>
      </c>
      <c r="Q3339" s="29" t="n">
        <v>42969</v>
      </c>
      <c r="R3339" s="28" t="n">
        <v>0</v>
      </c>
      <c r="S3339" s="28" t="n">
        <f aca="false">IF(O3339="Won",R3339,IF(O3339="Lost",0,N3339))</f>
        <v>0</v>
      </c>
      <c r="T3339" s="30" t="n">
        <f aca="false">IF(AND(P3339&lt;&gt;"",Q3339&lt;&gt;""),Q3339-P3339,"")</f>
        <v>105</v>
      </c>
      <c r="U3339" s="30" t="str">
        <f aca="false">IF(AND(O3339="Engaging",P3339&lt;&gt;""),'Leia-me'!$B$5-P3339,"")</f>
        <v/>
      </c>
      <c r="V3339" s="25" t="str">
        <f aca="false">IF(O3339&lt;&gt;"Engaging","",IF(U3339&lt;='Leia-me'!$B$6,"Saudável",IF(U3339&lt;='Leia-me'!$B$7,"Esfriando",IF(U3339&lt;='Leia-me'!$B$8,"Última chance","Zumbi"))))</f>
        <v/>
      </c>
      <c r="W3339" s="25" t="n">
        <f aca="false">IF(O3339="Won",1,IF(O3339="Lost",0,""))</f>
        <v>0</v>
      </c>
      <c r="Y3339" s="25" t="str">
        <f aca="false">IF(E3339="","Sim","")</f>
        <v/>
      </c>
    </row>
    <row r="3340" customFormat="false" ht="15" hidden="false" customHeight="false" outlineLevel="0" collapsed="false">
      <c r="A3340" s="25" t="s">
        <v>3602</v>
      </c>
      <c r="B3340" s="25" t="s">
        <v>67</v>
      </c>
      <c r="C3340" s="25" t="s">
        <v>75</v>
      </c>
      <c r="D3340" s="25" t="s">
        <v>79</v>
      </c>
      <c r="E3340" s="25" t="s">
        <v>251</v>
      </c>
      <c r="F3340" s="25" t="s">
        <v>211</v>
      </c>
      <c r="G3340" s="26" t="n">
        <v>332.43</v>
      </c>
      <c r="H3340" s="27" t="n">
        <v>799</v>
      </c>
      <c r="I3340" s="25" t="s">
        <v>147</v>
      </c>
      <c r="K3340" s="25" t="n">
        <v>1995</v>
      </c>
      <c r="L3340" s="25" t="s">
        <v>170</v>
      </c>
      <c r="M3340" s="25" t="s">
        <v>171</v>
      </c>
      <c r="N3340" s="28" t="n">
        <v>1096</v>
      </c>
      <c r="O3340" s="25" t="s">
        <v>55</v>
      </c>
      <c r="P3340" s="29" t="n">
        <v>42865</v>
      </c>
      <c r="Q3340" s="29" t="n">
        <v>42997</v>
      </c>
      <c r="R3340" s="28" t="n">
        <v>0</v>
      </c>
      <c r="S3340" s="28" t="n">
        <f aca="false">IF(O3340="Won",R3340,IF(O3340="Lost",0,N3340))</f>
        <v>0</v>
      </c>
      <c r="T3340" s="30" t="n">
        <f aca="false">IF(AND(P3340&lt;&gt;"",Q3340&lt;&gt;""),Q3340-P3340,"")</f>
        <v>132</v>
      </c>
      <c r="U3340" s="30" t="str">
        <f aca="false">IF(AND(O3340="Engaging",P3340&lt;&gt;""),'Leia-me'!$B$5-P3340,"")</f>
        <v/>
      </c>
      <c r="V3340" s="25" t="str">
        <f aca="false">IF(O3340&lt;&gt;"Engaging","",IF(U3340&lt;='Leia-me'!$B$6,"Saudável",IF(U3340&lt;='Leia-me'!$B$7,"Esfriando",IF(U3340&lt;='Leia-me'!$B$8,"Última chance","Zumbi"))))</f>
        <v/>
      </c>
      <c r="W3340" s="25" t="n">
        <f aca="false">IF(O3340="Won",1,IF(O3340="Lost",0,""))</f>
        <v>0</v>
      </c>
      <c r="Y3340" s="25" t="str">
        <f aca="false">IF(E3340="","Sim","")</f>
        <v/>
      </c>
    </row>
    <row r="3341" customFormat="false" ht="15" hidden="false" customHeight="false" outlineLevel="0" collapsed="false">
      <c r="A3341" s="25" t="s">
        <v>3603</v>
      </c>
      <c r="B3341" s="25" t="s">
        <v>67</v>
      </c>
      <c r="C3341" s="25" t="s">
        <v>75</v>
      </c>
      <c r="D3341" s="25" t="s">
        <v>79</v>
      </c>
      <c r="E3341" s="25" t="s">
        <v>237</v>
      </c>
      <c r="F3341" s="25" t="s">
        <v>192</v>
      </c>
      <c r="G3341" s="26" t="n">
        <v>4618</v>
      </c>
      <c r="H3341" s="27" t="n">
        <v>10083</v>
      </c>
      <c r="I3341" s="25" t="s">
        <v>147</v>
      </c>
      <c r="K3341" s="25" t="n">
        <v>1982</v>
      </c>
      <c r="L3341" s="25" t="s">
        <v>170</v>
      </c>
      <c r="M3341" s="25" t="s">
        <v>171</v>
      </c>
      <c r="N3341" s="28" t="n">
        <v>1096</v>
      </c>
      <c r="O3341" s="25" t="s">
        <v>55</v>
      </c>
      <c r="P3341" s="29" t="n">
        <v>42868</v>
      </c>
      <c r="Q3341" s="29" t="n">
        <v>42971</v>
      </c>
      <c r="R3341" s="28" t="n">
        <v>0</v>
      </c>
      <c r="S3341" s="28" t="n">
        <f aca="false">IF(O3341="Won",R3341,IF(O3341="Lost",0,N3341))</f>
        <v>0</v>
      </c>
      <c r="T3341" s="30" t="n">
        <f aca="false">IF(AND(P3341&lt;&gt;"",Q3341&lt;&gt;""),Q3341-P3341,"")</f>
        <v>103</v>
      </c>
      <c r="U3341" s="30" t="str">
        <f aca="false">IF(AND(O3341="Engaging",P3341&lt;&gt;""),'Leia-me'!$B$5-P3341,"")</f>
        <v/>
      </c>
      <c r="V3341" s="25" t="str">
        <f aca="false">IF(O3341&lt;&gt;"Engaging","",IF(U3341&lt;='Leia-me'!$B$6,"Saudável",IF(U3341&lt;='Leia-me'!$B$7,"Esfriando",IF(U3341&lt;='Leia-me'!$B$8,"Última chance","Zumbi"))))</f>
        <v/>
      </c>
      <c r="W3341" s="25" t="n">
        <f aca="false">IF(O3341="Won",1,IF(O3341="Lost",0,""))</f>
        <v>0</v>
      </c>
      <c r="Y3341" s="25" t="str">
        <f aca="false">IF(E3341="","Sim","")</f>
        <v/>
      </c>
    </row>
    <row r="3342" customFormat="false" ht="15" hidden="false" customHeight="false" outlineLevel="0" collapsed="false">
      <c r="A3342" s="25" t="s">
        <v>3604</v>
      </c>
      <c r="B3342" s="25" t="s">
        <v>67</v>
      </c>
      <c r="C3342" s="25" t="s">
        <v>75</v>
      </c>
      <c r="D3342" s="25" t="s">
        <v>79</v>
      </c>
      <c r="E3342" s="25" t="s">
        <v>176</v>
      </c>
      <c r="F3342" s="25" t="s">
        <v>177</v>
      </c>
      <c r="G3342" s="26" t="n">
        <v>1698.2</v>
      </c>
      <c r="H3342" s="27" t="n">
        <v>3798</v>
      </c>
      <c r="I3342" s="25" t="s">
        <v>147</v>
      </c>
      <c r="K3342" s="25" t="n">
        <v>1987</v>
      </c>
      <c r="L3342" s="25" t="s">
        <v>170</v>
      </c>
      <c r="M3342" s="25" t="s">
        <v>171</v>
      </c>
      <c r="N3342" s="28" t="n">
        <v>1096</v>
      </c>
      <c r="O3342" s="25" t="s">
        <v>54</v>
      </c>
      <c r="P3342" s="29" t="n">
        <v>42869</v>
      </c>
      <c r="Q3342" s="29" t="n">
        <v>42893</v>
      </c>
      <c r="R3342" s="28" t="n">
        <v>1064</v>
      </c>
      <c r="S3342" s="28" t="n">
        <f aca="false">IF(O3342="Won",R3342,IF(O3342="Lost",0,N3342))</f>
        <v>1064</v>
      </c>
      <c r="T3342" s="30" t="n">
        <f aca="false">IF(AND(P3342&lt;&gt;"",Q3342&lt;&gt;""),Q3342-P3342,"")</f>
        <v>24</v>
      </c>
      <c r="U3342" s="30" t="str">
        <f aca="false">IF(AND(O3342="Engaging",P3342&lt;&gt;""),'Leia-me'!$B$5-P3342,"")</f>
        <v/>
      </c>
      <c r="V3342" s="25" t="str">
        <f aca="false">IF(O3342&lt;&gt;"Engaging","",IF(U3342&lt;='Leia-me'!$B$6,"Saudável",IF(U3342&lt;='Leia-me'!$B$7,"Esfriando",IF(U3342&lt;='Leia-me'!$B$8,"Última chance","Zumbi"))))</f>
        <v/>
      </c>
      <c r="W3342" s="25" t="n">
        <f aca="false">IF(O3342="Won",1,IF(O3342="Lost",0,""))</f>
        <v>1</v>
      </c>
      <c r="Y3342" s="25" t="str">
        <f aca="false">IF(E3342="","Sim","")</f>
        <v/>
      </c>
    </row>
    <row r="3343" customFormat="false" ht="15" hidden="false" customHeight="false" outlineLevel="0" collapsed="false">
      <c r="A3343" s="25" t="s">
        <v>3605</v>
      </c>
      <c r="B3343" s="25" t="s">
        <v>67</v>
      </c>
      <c r="C3343" s="25" t="s">
        <v>75</v>
      </c>
      <c r="D3343" s="25" t="s">
        <v>79</v>
      </c>
      <c r="E3343" s="25" t="s">
        <v>169</v>
      </c>
      <c r="F3343" s="25" t="s">
        <v>168</v>
      </c>
      <c r="G3343" s="26" t="n">
        <v>2403.58</v>
      </c>
      <c r="H3343" s="27" t="n">
        <v>8801</v>
      </c>
      <c r="I3343" s="25" t="s">
        <v>147</v>
      </c>
      <c r="K3343" s="25" t="n">
        <v>1986</v>
      </c>
      <c r="L3343" s="25" t="s">
        <v>186</v>
      </c>
      <c r="M3343" s="25" t="s">
        <v>171</v>
      </c>
      <c r="N3343" s="28" t="n">
        <v>550</v>
      </c>
      <c r="O3343" s="25" t="s">
        <v>55</v>
      </c>
      <c r="P3343" s="29" t="n">
        <v>42870</v>
      </c>
      <c r="Q3343" s="29" t="n">
        <v>42958</v>
      </c>
      <c r="R3343" s="28" t="n">
        <v>0</v>
      </c>
      <c r="S3343" s="28" t="n">
        <f aca="false">IF(O3343="Won",R3343,IF(O3343="Lost",0,N3343))</f>
        <v>0</v>
      </c>
      <c r="T3343" s="30" t="n">
        <f aca="false">IF(AND(P3343&lt;&gt;"",Q3343&lt;&gt;""),Q3343-P3343,"")</f>
        <v>88</v>
      </c>
      <c r="U3343" s="30" t="str">
        <f aca="false">IF(AND(O3343="Engaging",P3343&lt;&gt;""),'Leia-me'!$B$5-P3343,"")</f>
        <v/>
      </c>
      <c r="V3343" s="25" t="str">
        <f aca="false">IF(O3343&lt;&gt;"Engaging","",IF(U3343&lt;='Leia-me'!$B$6,"Saudável",IF(U3343&lt;='Leia-me'!$B$7,"Esfriando",IF(U3343&lt;='Leia-me'!$B$8,"Última chance","Zumbi"))))</f>
        <v/>
      </c>
      <c r="W3343" s="25" t="n">
        <f aca="false">IF(O3343="Won",1,IF(O3343="Lost",0,""))</f>
        <v>0</v>
      </c>
      <c r="Y3343" s="25" t="str">
        <f aca="false">IF(E3343="","Sim","")</f>
        <v/>
      </c>
    </row>
    <row r="3344" customFormat="false" ht="15" hidden="false" customHeight="false" outlineLevel="0" collapsed="false">
      <c r="A3344" s="25" t="s">
        <v>3606</v>
      </c>
      <c r="B3344" s="25" t="s">
        <v>67</v>
      </c>
      <c r="C3344" s="25" t="s">
        <v>75</v>
      </c>
      <c r="D3344" s="25" t="s">
        <v>79</v>
      </c>
      <c r="E3344" s="25" t="s">
        <v>237</v>
      </c>
      <c r="F3344" s="25" t="s">
        <v>192</v>
      </c>
      <c r="G3344" s="26" t="n">
        <v>4618</v>
      </c>
      <c r="H3344" s="27" t="n">
        <v>10083</v>
      </c>
      <c r="I3344" s="25" t="s">
        <v>147</v>
      </c>
      <c r="K3344" s="25" t="n">
        <v>1982</v>
      </c>
      <c r="L3344" s="25" t="s">
        <v>186</v>
      </c>
      <c r="M3344" s="25" t="s">
        <v>171</v>
      </c>
      <c r="N3344" s="28" t="n">
        <v>550</v>
      </c>
      <c r="O3344" s="25" t="s">
        <v>54</v>
      </c>
      <c r="P3344" s="29" t="n">
        <v>42870</v>
      </c>
      <c r="Q3344" s="29" t="n">
        <v>42913</v>
      </c>
      <c r="R3344" s="28" t="n">
        <v>603</v>
      </c>
      <c r="S3344" s="28" t="n">
        <f aca="false">IF(O3344="Won",R3344,IF(O3344="Lost",0,N3344))</f>
        <v>603</v>
      </c>
      <c r="T3344" s="30" t="n">
        <f aca="false">IF(AND(P3344&lt;&gt;"",Q3344&lt;&gt;""),Q3344-P3344,"")</f>
        <v>43</v>
      </c>
      <c r="U3344" s="30" t="str">
        <f aca="false">IF(AND(O3344="Engaging",P3344&lt;&gt;""),'Leia-me'!$B$5-P3344,"")</f>
        <v/>
      </c>
      <c r="V3344" s="25" t="str">
        <f aca="false">IF(O3344&lt;&gt;"Engaging","",IF(U3344&lt;='Leia-me'!$B$6,"Saudável",IF(U3344&lt;='Leia-me'!$B$7,"Esfriando",IF(U3344&lt;='Leia-me'!$B$8,"Última chance","Zumbi"))))</f>
        <v/>
      </c>
      <c r="W3344" s="25" t="n">
        <f aca="false">IF(O3344="Won",1,IF(O3344="Lost",0,""))</f>
        <v>1</v>
      </c>
      <c r="Y3344" s="25" t="str">
        <f aca="false">IF(E3344="","Sim","")</f>
        <v/>
      </c>
    </row>
    <row r="3345" customFormat="false" ht="15" hidden="false" customHeight="false" outlineLevel="0" collapsed="false">
      <c r="A3345" s="25" t="s">
        <v>3607</v>
      </c>
      <c r="B3345" s="25" t="s">
        <v>67</v>
      </c>
      <c r="C3345" s="25" t="s">
        <v>75</v>
      </c>
      <c r="D3345" s="25" t="s">
        <v>79</v>
      </c>
      <c r="E3345" s="25" t="s">
        <v>169</v>
      </c>
      <c r="F3345" s="25" t="s">
        <v>168</v>
      </c>
      <c r="G3345" s="26" t="n">
        <v>2403.58</v>
      </c>
      <c r="H3345" s="27" t="n">
        <v>8801</v>
      </c>
      <c r="I3345" s="25" t="s">
        <v>147</v>
      </c>
      <c r="K3345" s="25" t="n">
        <v>1986</v>
      </c>
      <c r="L3345" s="25" t="s">
        <v>186</v>
      </c>
      <c r="M3345" s="25" t="s">
        <v>171</v>
      </c>
      <c r="N3345" s="28" t="n">
        <v>550</v>
      </c>
      <c r="O3345" s="25" t="s">
        <v>54</v>
      </c>
      <c r="P3345" s="29" t="n">
        <v>42870</v>
      </c>
      <c r="Q3345" s="29" t="n">
        <v>42983</v>
      </c>
      <c r="R3345" s="28" t="n">
        <v>545</v>
      </c>
      <c r="S3345" s="28" t="n">
        <f aca="false">IF(O3345="Won",R3345,IF(O3345="Lost",0,N3345))</f>
        <v>545</v>
      </c>
      <c r="T3345" s="30" t="n">
        <f aca="false">IF(AND(P3345&lt;&gt;"",Q3345&lt;&gt;""),Q3345-P3345,"")</f>
        <v>113</v>
      </c>
      <c r="U3345" s="30" t="str">
        <f aca="false">IF(AND(O3345="Engaging",P3345&lt;&gt;""),'Leia-me'!$B$5-P3345,"")</f>
        <v/>
      </c>
      <c r="V3345" s="25" t="str">
        <f aca="false">IF(O3345&lt;&gt;"Engaging","",IF(U3345&lt;='Leia-me'!$B$6,"Saudável",IF(U3345&lt;='Leia-me'!$B$7,"Esfriando",IF(U3345&lt;='Leia-me'!$B$8,"Última chance","Zumbi"))))</f>
        <v/>
      </c>
      <c r="W3345" s="25" t="n">
        <f aca="false">IF(O3345="Won",1,IF(O3345="Lost",0,""))</f>
        <v>1</v>
      </c>
      <c r="Y3345" s="25" t="str">
        <f aca="false">IF(E3345="","Sim","")</f>
        <v/>
      </c>
    </row>
    <row r="3346" customFormat="false" ht="15" hidden="false" customHeight="false" outlineLevel="0" collapsed="false">
      <c r="A3346" s="25" t="s">
        <v>3608</v>
      </c>
      <c r="B3346" s="25" t="s">
        <v>67</v>
      </c>
      <c r="C3346" s="25" t="s">
        <v>75</v>
      </c>
      <c r="D3346" s="25" t="s">
        <v>79</v>
      </c>
      <c r="E3346" s="25" t="s">
        <v>188</v>
      </c>
      <c r="F3346" s="25" t="s">
        <v>185</v>
      </c>
      <c r="G3346" s="26" t="n">
        <v>1008.06</v>
      </c>
      <c r="H3346" s="27" t="n">
        <v>1238</v>
      </c>
      <c r="I3346" s="25" t="s">
        <v>147</v>
      </c>
      <c r="K3346" s="25" t="n">
        <v>1983</v>
      </c>
      <c r="L3346" s="25" t="s">
        <v>186</v>
      </c>
      <c r="M3346" s="25" t="s">
        <v>171</v>
      </c>
      <c r="N3346" s="28" t="n">
        <v>550</v>
      </c>
      <c r="O3346" s="25" t="s">
        <v>54</v>
      </c>
      <c r="P3346" s="29" t="n">
        <v>42873</v>
      </c>
      <c r="Q3346" s="29" t="n">
        <v>42891</v>
      </c>
      <c r="R3346" s="28" t="n">
        <v>616</v>
      </c>
      <c r="S3346" s="28" t="n">
        <f aca="false">IF(O3346="Won",R3346,IF(O3346="Lost",0,N3346))</f>
        <v>616</v>
      </c>
      <c r="T3346" s="30" t="n">
        <f aca="false">IF(AND(P3346&lt;&gt;"",Q3346&lt;&gt;""),Q3346-P3346,"")</f>
        <v>18</v>
      </c>
      <c r="U3346" s="30" t="str">
        <f aca="false">IF(AND(O3346="Engaging",P3346&lt;&gt;""),'Leia-me'!$B$5-P3346,"")</f>
        <v/>
      </c>
      <c r="V3346" s="25" t="str">
        <f aca="false">IF(O3346&lt;&gt;"Engaging","",IF(U3346&lt;='Leia-me'!$B$6,"Saudável",IF(U3346&lt;='Leia-me'!$B$7,"Esfriando",IF(U3346&lt;='Leia-me'!$B$8,"Última chance","Zumbi"))))</f>
        <v/>
      </c>
      <c r="W3346" s="25" t="n">
        <f aca="false">IF(O3346="Won",1,IF(O3346="Lost",0,""))</f>
        <v>1</v>
      </c>
      <c r="Y3346" s="25" t="str">
        <f aca="false">IF(E3346="","Sim","")</f>
        <v/>
      </c>
    </row>
    <row r="3347" customFormat="false" ht="15" hidden="false" customHeight="false" outlineLevel="0" collapsed="false">
      <c r="A3347" s="25" t="s">
        <v>3609</v>
      </c>
      <c r="B3347" s="25" t="s">
        <v>67</v>
      </c>
      <c r="C3347" s="25" t="s">
        <v>75</v>
      </c>
      <c r="D3347" s="25" t="s">
        <v>79</v>
      </c>
      <c r="E3347" s="25" t="s">
        <v>237</v>
      </c>
      <c r="F3347" s="25" t="s">
        <v>192</v>
      </c>
      <c r="G3347" s="26" t="n">
        <v>4618</v>
      </c>
      <c r="H3347" s="27" t="n">
        <v>10083</v>
      </c>
      <c r="I3347" s="25" t="s">
        <v>147</v>
      </c>
      <c r="K3347" s="25" t="n">
        <v>1982</v>
      </c>
      <c r="L3347" s="25" t="s">
        <v>148</v>
      </c>
      <c r="M3347" s="25" t="s">
        <v>149</v>
      </c>
      <c r="N3347" s="28" t="n">
        <v>55</v>
      </c>
      <c r="O3347" s="25" t="s">
        <v>54</v>
      </c>
      <c r="P3347" s="29" t="n">
        <v>42875</v>
      </c>
      <c r="Q3347" s="29" t="n">
        <v>42956</v>
      </c>
      <c r="R3347" s="28" t="n">
        <v>60</v>
      </c>
      <c r="S3347" s="28" t="n">
        <f aca="false">IF(O3347="Won",R3347,IF(O3347="Lost",0,N3347))</f>
        <v>60</v>
      </c>
      <c r="T3347" s="30" t="n">
        <f aca="false">IF(AND(P3347&lt;&gt;"",Q3347&lt;&gt;""),Q3347-P3347,"")</f>
        <v>81</v>
      </c>
      <c r="U3347" s="30" t="str">
        <f aca="false">IF(AND(O3347="Engaging",P3347&lt;&gt;""),'Leia-me'!$B$5-P3347,"")</f>
        <v/>
      </c>
      <c r="V3347" s="25" t="str">
        <f aca="false">IF(O3347&lt;&gt;"Engaging","",IF(U3347&lt;='Leia-me'!$B$6,"Saudável",IF(U3347&lt;='Leia-me'!$B$7,"Esfriando",IF(U3347&lt;='Leia-me'!$B$8,"Última chance","Zumbi"))))</f>
        <v/>
      </c>
      <c r="W3347" s="25" t="n">
        <f aca="false">IF(O3347="Won",1,IF(O3347="Lost",0,""))</f>
        <v>1</v>
      </c>
      <c r="Y3347" s="25" t="str">
        <f aca="false">IF(E3347="","Sim","")</f>
        <v/>
      </c>
    </row>
    <row r="3348" customFormat="false" ht="15" hidden="false" customHeight="false" outlineLevel="0" collapsed="false">
      <c r="A3348" s="25" t="s">
        <v>3610</v>
      </c>
      <c r="B3348" s="25" t="s">
        <v>67</v>
      </c>
      <c r="C3348" s="25" t="s">
        <v>75</v>
      </c>
      <c r="D3348" s="25" t="s">
        <v>79</v>
      </c>
      <c r="E3348" s="25" t="s">
        <v>151</v>
      </c>
      <c r="F3348" s="25" t="s">
        <v>146</v>
      </c>
      <c r="G3348" s="26" t="n">
        <v>587.34</v>
      </c>
      <c r="H3348" s="27" t="n">
        <v>1356</v>
      </c>
      <c r="I3348" s="25" t="s">
        <v>152</v>
      </c>
      <c r="K3348" s="25" t="n">
        <v>2012</v>
      </c>
      <c r="L3348" s="25" t="s">
        <v>148</v>
      </c>
      <c r="M3348" s="25" t="s">
        <v>149</v>
      </c>
      <c r="N3348" s="28" t="n">
        <v>55</v>
      </c>
      <c r="O3348" s="25" t="s">
        <v>54</v>
      </c>
      <c r="P3348" s="29" t="n">
        <v>42876</v>
      </c>
      <c r="Q3348" s="29" t="n">
        <v>42948</v>
      </c>
      <c r="R3348" s="28" t="n">
        <v>57</v>
      </c>
      <c r="S3348" s="28" t="n">
        <f aca="false">IF(O3348="Won",R3348,IF(O3348="Lost",0,N3348))</f>
        <v>57</v>
      </c>
      <c r="T3348" s="30" t="n">
        <f aca="false">IF(AND(P3348&lt;&gt;"",Q3348&lt;&gt;""),Q3348-P3348,"")</f>
        <v>72</v>
      </c>
      <c r="U3348" s="30" t="str">
        <f aca="false">IF(AND(O3348="Engaging",P3348&lt;&gt;""),'Leia-me'!$B$5-P3348,"")</f>
        <v/>
      </c>
      <c r="V3348" s="25" t="str">
        <f aca="false">IF(O3348&lt;&gt;"Engaging","",IF(U3348&lt;='Leia-me'!$B$6,"Saudável",IF(U3348&lt;='Leia-me'!$B$7,"Esfriando",IF(U3348&lt;='Leia-me'!$B$8,"Última chance","Zumbi"))))</f>
        <v/>
      </c>
      <c r="W3348" s="25" t="n">
        <f aca="false">IF(O3348="Won",1,IF(O3348="Lost",0,""))</f>
        <v>1</v>
      </c>
      <c r="Y3348" s="25" t="str">
        <f aca="false">IF(E3348="","Sim","")</f>
        <v/>
      </c>
    </row>
    <row r="3349" customFormat="false" ht="15" hidden="false" customHeight="false" outlineLevel="0" collapsed="false">
      <c r="A3349" s="25" t="s">
        <v>3611</v>
      </c>
      <c r="B3349" s="25" t="s">
        <v>67</v>
      </c>
      <c r="C3349" s="25" t="s">
        <v>75</v>
      </c>
      <c r="D3349" s="25" t="s">
        <v>79</v>
      </c>
      <c r="E3349" s="25" t="s">
        <v>240</v>
      </c>
      <c r="F3349" s="25" t="s">
        <v>185</v>
      </c>
      <c r="G3349" s="26" t="n">
        <v>1223.72</v>
      </c>
      <c r="H3349" s="27" t="n">
        <v>2497</v>
      </c>
      <c r="I3349" s="25" t="s">
        <v>241</v>
      </c>
      <c r="K3349" s="25" t="n">
        <v>2000</v>
      </c>
      <c r="L3349" s="25" t="s">
        <v>186</v>
      </c>
      <c r="M3349" s="25" t="s">
        <v>171</v>
      </c>
      <c r="N3349" s="28" t="n">
        <v>550</v>
      </c>
      <c r="O3349" s="25" t="s">
        <v>54</v>
      </c>
      <c r="P3349" s="29" t="n">
        <v>42878</v>
      </c>
      <c r="Q3349" s="29" t="n">
        <v>42986</v>
      </c>
      <c r="R3349" s="28" t="n">
        <v>578</v>
      </c>
      <c r="S3349" s="28" t="n">
        <f aca="false">IF(O3349="Won",R3349,IF(O3349="Lost",0,N3349))</f>
        <v>578</v>
      </c>
      <c r="T3349" s="30" t="n">
        <f aca="false">IF(AND(P3349&lt;&gt;"",Q3349&lt;&gt;""),Q3349-P3349,"")</f>
        <v>108</v>
      </c>
      <c r="U3349" s="30" t="str">
        <f aca="false">IF(AND(O3349="Engaging",P3349&lt;&gt;""),'Leia-me'!$B$5-P3349,"")</f>
        <v/>
      </c>
      <c r="V3349" s="25" t="str">
        <f aca="false">IF(O3349&lt;&gt;"Engaging","",IF(U3349&lt;='Leia-me'!$B$6,"Saudável",IF(U3349&lt;='Leia-me'!$B$7,"Esfriando",IF(U3349&lt;='Leia-me'!$B$8,"Última chance","Zumbi"))))</f>
        <v/>
      </c>
      <c r="W3349" s="25" t="n">
        <f aca="false">IF(O3349="Won",1,IF(O3349="Lost",0,""))</f>
        <v>1</v>
      </c>
      <c r="Y3349" s="25" t="str">
        <f aca="false">IF(E3349="","Sim","")</f>
        <v/>
      </c>
    </row>
    <row r="3350" customFormat="false" ht="15" hidden="false" customHeight="false" outlineLevel="0" collapsed="false">
      <c r="A3350" s="25" t="s">
        <v>3612</v>
      </c>
      <c r="B3350" s="25" t="s">
        <v>67</v>
      </c>
      <c r="C3350" s="25" t="s">
        <v>75</v>
      </c>
      <c r="D3350" s="25" t="s">
        <v>79</v>
      </c>
      <c r="E3350" s="25" t="s">
        <v>167</v>
      </c>
      <c r="F3350" s="25" t="s">
        <v>168</v>
      </c>
      <c r="G3350" s="26" t="n">
        <v>2173.98</v>
      </c>
      <c r="H3350" s="27" t="n">
        <v>2928</v>
      </c>
      <c r="I3350" s="25" t="s">
        <v>147</v>
      </c>
      <c r="J3350" s="25" t="s">
        <v>169</v>
      </c>
      <c r="K3350" s="25" t="n">
        <v>1995</v>
      </c>
      <c r="L3350" s="25" t="s">
        <v>1834</v>
      </c>
      <c r="M3350" s="25" t="s">
        <v>171</v>
      </c>
      <c r="N3350" s="28" t="n">
        <v>4821</v>
      </c>
      <c r="O3350" s="25" t="s">
        <v>55</v>
      </c>
      <c r="P3350" s="29" t="n">
        <v>42879</v>
      </c>
      <c r="Q3350" s="29" t="n">
        <v>42973</v>
      </c>
      <c r="R3350" s="28" t="n">
        <v>0</v>
      </c>
      <c r="S3350" s="28" t="n">
        <f aca="false">IF(O3350="Won",R3350,IF(O3350="Lost",0,N3350))</f>
        <v>0</v>
      </c>
      <c r="T3350" s="30" t="n">
        <f aca="false">IF(AND(P3350&lt;&gt;"",Q3350&lt;&gt;""),Q3350-P3350,"")</f>
        <v>94</v>
      </c>
      <c r="U3350" s="30" t="str">
        <f aca="false">IF(AND(O3350="Engaging",P3350&lt;&gt;""),'Leia-me'!$B$5-P3350,"")</f>
        <v/>
      </c>
      <c r="V3350" s="25" t="str">
        <f aca="false">IF(O3350&lt;&gt;"Engaging","",IF(U3350&lt;='Leia-me'!$B$6,"Saudável",IF(U3350&lt;='Leia-me'!$B$7,"Esfriando",IF(U3350&lt;='Leia-me'!$B$8,"Última chance","Zumbi"))))</f>
        <v/>
      </c>
      <c r="W3350" s="25" t="n">
        <f aca="false">IF(O3350="Won",1,IF(O3350="Lost",0,""))</f>
        <v>0</v>
      </c>
      <c r="X3350" s="25" t="s">
        <v>1835</v>
      </c>
      <c r="Y3350" s="25" t="str">
        <f aca="false">IF(E3350="","Sim","")</f>
        <v/>
      </c>
    </row>
    <row r="3351" customFormat="false" ht="15" hidden="false" customHeight="false" outlineLevel="0" collapsed="false">
      <c r="A3351" s="25" t="s">
        <v>3613</v>
      </c>
      <c r="B3351" s="25" t="s">
        <v>67</v>
      </c>
      <c r="C3351" s="25" t="s">
        <v>75</v>
      </c>
      <c r="D3351" s="25" t="s">
        <v>79</v>
      </c>
      <c r="E3351" s="25" t="s">
        <v>225</v>
      </c>
      <c r="F3351" s="25" t="s">
        <v>211</v>
      </c>
      <c r="G3351" s="26" t="n">
        <v>1376.8</v>
      </c>
      <c r="H3351" s="27" t="n">
        <v>1165</v>
      </c>
      <c r="I3351" s="25" t="s">
        <v>226</v>
      </c>
      <c r="K3351" s="25" t="n">
        <v>1988</v>
      </c>
      <c r="L3351" s="25" t="s">
        <v>148</v>
      </c>
      <c r="M3351" s="25" t="s">
        <v>149</v>
      </c>
      <c r="N3351" s="28" t="n">
        <v>55</v>
      </c>
      <c r="O3351" s="25" t="s">
        <v>55</v>
      </c>
      <c r="P3351" s="29" t="n">
        <v>42881</v>
      </c>
      <c r="Q3351" s="29" t="n">
        <v>42886</v>
      </c>
      <c r="R3351" s="28" t="n">
        <v>0</v>
      </c>
      <c r="S3351" s="28" t="n">
        <f aca="false">IF(O3351="Won",R3351,IF(O3351="Lost",0,N3351))</f>
        <v>0</v>
      </c>
      <c r="T3351" s="30" t="n">
        <f aca="false">IF(AND(P3351&lt;&gt;"",Q3351&lt;&gt;""),Q3351-P3351,"")</f>
        <v>5</v>
      </c>
      <c r="U3351" s="30" t="str">
        <f aca="false">IF(AND(O3351="Engaging",P3351&lt;&gt;""),'Leia-me'!$B$5-P3351,"")</f>
        <v/>
      </c>
      <c r="V3351" s="25" t="str">
        <f aca="false">IF(O3351&lt;&gt;"Engaging","",IF(U3351&lt;='Leia-me'!$B$6,"Saudável",IF(U3351&lt;='Leia-me'!$B$7,"Esfriando",IF(U3351&lt;='Leia-me'!$B$8,"Última chance","Zumbi"))))</f>
        <v/>
      </c>
      <c r="W3351" s="25" t="n">
        <f aca="false">IF(O3351="Won",1,IF(O3351="Lost",0,""))</f>
        <v>0</v>
      </c>
      <c r="Y3351" s="25" t="str">
        <f aca="false">IF(E3351="","Sim","")</f>
        <v/>
      </c>
    </row>
    <row r="3352" customFormat="false" ht="15" hidden="false" customHeight="false" outlineLevel="0" collapsed="false">
      <c r="A3352" s="25" t="s">
        <v>3614</v>
      </c>
      <c r="B3352" s="25" t="s">
        <v>67</v>
      </c>
      <c r="C3352" s="25" t="s">
        <v>75</v>
      </c>
      <c r="D3352" s="25" t="s">
        <v>79</v>
      </c>
      <c r="E3352" s="25" t="s">
        <v>210</v>
      </c>
      <c r="F3352" s="25" t="s">
        <v>211</v>
      </c>
      <c r="G3352" s="26" t="n">
        <v>718.62</v>
      </c>
      <c r="H3352" s="27" t="n">
        <v>2448</v>
      </c>
      <c r="I3352" s="25" t="s">
        <v>147</v>
      </c>
      <c r="K3352" s="25" t="n">
        <v>2001</v>
      </c>
      <c r="L3352" s="25" t="s">
        <v>186</v>
      </c>
      <c r="M3352" s="25" t="s">
        <v>171</v>
      </c>
      <c r="N3352" s="28" t="n">
        <v>550</v>
      </c>
      <c r="O3352" s="25" t="s">
        <v>54</v>
      </c>
      <c r="P3352" s="29" t="n">
        <v>42882</v>
      </c>
      <c r="Q3352" s="29" t="n">
        <v>42981</v>
      </c>
      <c r="R3352" s="28" t="n">
        <v>540</v>
      </c>
      <c r="S3352" s="28" t="n">
        <f aca="false">IF(O3352="Won",R3352,IF(O3352="Lost",0,N3352))</f>
        <v>540</v>
      </c>
      <c r="T3352" s="30" t="n">
        <f aca="false">IF(AND(P3352&lt;&gt;"",Q3352&lt;&gt;""),Q3352-P3352,"")</f>
        <v>99</v>
      </c>
      <c r="U3352" s="30" t="str">
        <f aca="false">IF(AND(O3352="Engaging",P3352&lt;&gt;""),'Leia-me'!$B$5-P3352,"")</f>
        <v/>
      </c>
      <c r="V3352" s="25" t="str">
        <f aca="false">IF(O3352&lt;&gt;"Engaging","",IF(U3352&lt;='Leia-me'!$B$6,"Saudável",IF(U3352&lt;='Leia-me'!$B$7,"Esfriando",IF(U3352&lt;='Leia-me'!$B$8,"Última chance","Zumbi"))))</f>
        <v/>
      </c>
      <c r="W3352" s="25" t="n">
        <f aca="false">IF(O3352="Won",1,IF(O3352="Lost",0,""))</f>
        <v>1</v>
      </c>
      <c r="Y3352" s="25" t="str">
        <f aca="false">IF(E3352="","Sim","")</f>
        <v/>
      </c>
    </row>
    <row r="3353" customFormat="false" ht="15" hidden="false" customHeight="false" outlineLevel="0" collapsed="false">
      <c r="A3353" s="25" t="s">
        <v>3615</v>
      </c>
      <c r="B3353" s="25" t="s">
        <v>67</v>
      </c>
      <c r="C3353" s="25" t="s">
        <v>75</v>
      </c>
      <c r="D3353" s="25" t="s">
        <v>79</v>
      </c>
      <c r="E3353" s="25" t="s">
        <v>164</v>
      </c>
      <c r="F3353" s="25" t="s">
        <v>165</v>
      </c>
      <c r="G3353" s="26" t="n">
        <v>217.87</v>
      </c>
      <c r="H3353" s="27" t="n">
        <v>551</v>
      </c>
      <c r="I3353" s="25" t="s">
        <v>147</v>
      </c>
      <c r="K3353" s="25" t="n">
        <v>1998</v>
      </c>
      <c r="L3353" s="25" t="s">
        <v>186</v>
      </c>
      <c r="M3353" s="25" t="s">
        <v>171</v>
      </c>
      <c r="N3353" s="28" t="n">
        <v>550</v>
      </c>
      <c r="O3353" s="25" t="s">
        <v>55</v>
      </c>
      <c r="P3353" s="29" t="n">
        <v>42887</v>
      </c>
      <c r="Q3353" s="29" t="n">
        <v>42999</v>
      </c>
      <c r="R3353" s="28" t="n">
        <v>0</v>
      </c>
      <c r="S3353" s="28" t="n">
        <f aca="false">IF(O3353="Won",R3353,IF(O3353="Lost",0,N3353))</f>
        <v>0</v>
      </c>
      <c r="T3353" s="30" t="n">
        <f aca="false">IF(AND(P3353&lt;&gt;"",Q3353&lt;&gt;""),Q3353-P3353,"")</f>
        <v>112</v>
      </c>
      <c r="U3353" s="30" t="str">
        <f aca="false">IF(AND(O3353="Engaging",P3353&lt;&gt;""),'Leia-me'!$B$5-P3353,"")</f>
        <v/>
      </c>
      <c r="V3353" s="25" t="str">
        <f aca="false">IF(O3353&lt;&gt;"Engaging","",IF(U3353&lt;='Leia-me'!$B$6,"Saudável",IF(U3353&lt;='Leia-me'!$B$7,"Esfriando",IF(U3353&lt;='Leia-me'!$B$8,"Última chance","Zumbi"))))</f>
        <v/>
      </c>
      <c r="W3353" s="25" t="n">
        <f aca="false">IF(O3353="Won",1,IF(O3353="Lost",0,""))</f>
        <v>0</v>
      </c>
      <c r="Y3353" s="25" t="str">
        <f aca="false">IF(E3353="","Sim","")</f>
        <v/>
      </c>
    </row>
    <row r="3354" customFormat="false" ht="15" hidden="false" customHeight="false" outlineLevel="0" collapsed="false">
      <c r="A3354" s="25" t="s">
        <v>3616</v>
      </c>
      <c r="B3354" s="25" t="s">
        <v>67</v>
      </c>
      <c r="C3354" s="25" t="s">
        <v>75</v>
      </c>
      <c r="D3354" s="25" t="s">
        <v>79</v>
      </c>
      <c r="E3354" s="25" t="s">
        <v>145</v>
      </c>
      <c r="F3354" s="25" t="s">
        <v>146</v>
      </c>
      <c r="G3354" s="26" t="n">
        <v>3922.42</v>
      </c>
      <c r="H3354" s="27" t="n">
        <v>6837</v>
      </c>
      <c r="I3354" s="25" t="s">
        <v>147</v>
      </c>
      <c r="K3354" s="25" t="n">
        <v>1992</v>
      </c>
      <c r="L3354" s="25" t="s">
        <v>186</v>
      </c>
      <c r="M3354" s="25" t="s">
        <v>171</v>
      </c>
      <c r="N3354" s="28" t="n">
        <v>550</v>
      </c>
      <c r="O3354" s="25" t="s">
        <v>55</v>
      </c>
      <c r="P3354" s="29" t="n">
        <v>42887</v>
      </c>
      <c r="Q3354" s="29" t="n">
        <v>43003</v>
      </c>
      <c r="R3354" s="28" t="n">
        <v>0</v>
      </c>
      <c r="S3354" s="28" t="n">
        <f aca="false">IF(O3354="Won",R3354,IF(O3354="Lost",0,N3354))</f>
        <v>0</v>
      </c>
      <c r="T3354" s="30" t="n">
        <f aca="false">IF(AND(P3354&lt;&gt;"",Q3354&lt;&gt;""),Q3354-P3354,"")</f>
        <v>116</v>
      </c>
      <c r="U3354" s="30" t="str">
        <f aca="false">IF(AND(O3354="Engaging",P3354&lt;&gt;""),'Leia-me'!$B$5-P3354,"")</f>
        <v/>
      </c>
      <c r="V3354" s="25" t="str">
        <f aca="false">IF(O3354&lt;&gt;"Engaging","",IF(U3354&lt;='Leia-me'!$B$6,"Saudável",IF(U3354&lt;='Leia-me'!$B$7,"Esfriando",IF(U3354&lt;='Leia-me'!$B$8,"Última chance","Zumbi"))))</f>
        <v/>
      </c>
      <c r="W3354" s="25" t="n">
        <f aca="false">IF(O3354="Won",1,IF(O3354="Lost",0,""))</f>
        <v>0</v>
      </c>
      <c r="Y3354" s="25" t="str">
        <f aca="false">IF(E3354="","Sim","")</f>
        <v/>
      </c>
    </row>
    <row r="3355" customFormat="false" ht="15" hidden="false" customHeight="false" outlineLevel="0" collapsed="false">
      <c r="A3355" s="25" t="s">
        <v>3617</v>
      </c>
      <c r="B3355" s="25" t="s">
        <v>67</v>
      </c>
      <c r="C3355" s="25" t="s">
        <v>75</v>
      </c>
      <c r="D3355" s="25" t="s">
        <v>79</v>
      </c>
      <c r="E3355" s="25" t="s">
        <v>169</v>
      </c>
      <c r="F3355" s="25" t="s">
        <v>168</v>
      </c>
      <c r="G3355" s="26" t="n">
        <v>2403.58</v>
      </c>
      <c r="H3355" s="27" t="n">
        <v>8801</v>
      </c>
      <c r="I3355" s="25" t="s">
        <v>147</v>
      </c>
      <c r="K3355" s="25" t="n">
        <v>1986</v>
      </c>
      <c r="L3355" s="25" t="s">
        <v>186</v>
      </c>
      <c r="M3355" s="25" t="s">
        <v>171</v>
      </c>
      <c r="N3355" s="28" t="n">
        <v>550</v>
      </c>
      <c r="O3355" s="25" t="s">
        <v>54</v>
      </c>
      <c r="P3355" s="29" t="n">
        <v>42891</v>
      </c>
      <c r="Q3355" s="29" t="n">
        <v>43004</v>
      </c>
      <c r="R3355" s="28" t="n">
        <v>479</v>
      </c>
      <c r="S3355" s="28" t="n">
        <f aca="false">IF(O3355="Won",R3355,IF(O3355="Lost",0,N3355))</f>
        <v>479</v>
      </c>
      <c r="T3355" s="30" t="n">
        <f aca="false">IF(AND(P3355&lt;&gt;"",Q3355&lt;&gt;""),Q3355-P3355,"")</f>
        <v>113</v>
      </c>
      <c r="U3355" s="30" t="str">
        <f aca="false">IF(AND(O3355="Engaging",P3355&lt;&gt;""),'Leia-me'!$B$5-P3355,"")</f>
        <v/>
      </c>
      <c r="V3355" s="25" t="str">
        <f aca="false">IF(O3355&lt;&gt;"Engaging","",IF(U3355&lt;='Leia-me'!$B$6,"Saudável",IF(U3355&lt;='Leia-me'!$B$7,"Esfriando",IF(U3355&lt;='Leia-me'!$B$8,"Última chance","Zumbi"))))</f>
        <v/>
      </c>
      <c r="W3355" s="25" t="n">
        <f aca="false">IF(O3355="Won",1,IF(O3355="Lost",0,""))</f>
        <v>1</v>
      </c>
      <c r="Y3355" s="25" t="str">
        <f aca="false">IF(E3355="","Sim","")</f>
        <v/>
      </c>
    </row>
    <row r="3356" customFormat="false" ht="15" hidden="false" customHeight="false" outlineLevel="0" collapsed="false">
      <c r="A3356" s="25" t="s">
        <v>3618</v>
      </c>
      <c r="B3356" s="25" t="s">
        <v>67</v>
      </c>
      <c r="C3356" s="25" t="s">
        <v>75</v>
      </c>
      <c r="D3356" s="25" t="s">
        <v>79</v>
      </c>
      <c r="E3356" s="25" t="s">
        <v>240</v>
      </c>
      <c r="F3356" s="25" t="s">
        <v>185</v>
      </c>
      <c r="G3356" s="26" t="n">
        <v>1223.72</v>
      </c>
      <c r="H3356" s="27" t="n">
        <v>2497</v>
      </c>
      <c r="I3356" s="25" t="s">
        <v>241</v>
      </c>
      <c r="K3356" s="25" t="n">
        <v>2000</v>
      </c>
      <c r="L3356" s="25" t="s">
        <v>160</v>
      </c>
      <c r="M3356" s="25" t="s">
        <v>149</v>
      </c>
      <c r="N3356" s="28" t="n">
        <v>3393</v>
      </c>
      <c r="O3356" s="25" t="s">
        <v>54</v>
      </c>
      <c r="P3356" s="29" t="n">
        <v>42891</v>
      </c>
      <c r="Q3356" s="29" t="n">
        <v>42992</v>
      </c>
      <c r="R3356" s="28" t="n">
        <v>3449</v>
      </c>
      <c r="S3356" s="28" t="n">
        <f aca="false">IF(O3356="Won",R3356,IF(O3356="Lost",0,N3356))</f>
        <v>3449</v>
      </c>
      <c r="T3356" s="30" t="n">
        <f aca="false">IF(AND(P3356&lt;&gt;"",Q3356&lt;&gt;""),Q3356-P3356,"")</f>
        <v>101</v>
      </c>
      <c r="U3356" s="30" t="str">
        <f aca="false">IF(AND(O3356="Engaging",P3356&lt;&gt;""),'Leia-me'!$B$5-P3356,"")</f>
        <v/>
      </c>
      <c r="V3356" s="25" t="str">
        <f aca="false">IF(O3356&lt;&gt;"Engaging","",IF(U3356&lt;='Leia-me'!$B$6,"Saudável",IF(U3356&lt;='Leia-me'!$B$7,"Esfriando",IF(U3356&lt;='Leia-me'!$B$8,"Última chance","Zumbi"))))</f>
        <v/>
      </c>
      <c r="W3356" s="25" t="n">
        <f aca="false">IF(O3356="Won",1,IF(O3356="Lost",0,""))</f>
        <v>1</v>
      </c>
      <c r="Y3356" s="25" t="str">
        <f aca="false">IF(E3356="","Sim","")</f>
        <v/>
      </c>
    </row>
    <row r="3357" customFormat="false" ht="15" hidden="false" customHeight="false" outlineLevel="0" collapsed="false">
      <c r="A3357" s="25" t="s">
        <v>3619</v>
      </c>
      <c r="B3357" s="25" t="s">
        <v>67</v>
      </c>
      <c r="C3357" s="25" t="s">
        <v>75</v>
      </c>
      <c r="D3357" s="25" t="s">
        <v>79</v>
      </c>
      <c r="E3357" s="25" t="s">
        <v>158</v>
      </c>
      <c r="F3357" s="25" t="s">
        <v>159</v>
      </c>
      <c r="G3357" s="26" t="n">
        <v>291.27</v>
      </c>
      <c r="H3357" s="27" t="n">
        <v>586</v>
      </c>
      <c r="I3357" s="25" t="s">
        <v>147</v>
      </c>
      <c r="K3357" s="25" t="n">
        <v>1997</v>
      </c>
      <c r="L3357" s="25" t="s">
        <v>170</v>
      </c>
      <c r="M3357" s="25" t="s">
        <v>171</v>
      </c>
      <c r="N3357" s="28" t="n">
        <v>1096</v>
      </c>
      <c r="O3357" s="25" t="s">
        <v>54</v>
      </c>
      <c r="P3357" s="29" t="n">
        <v>42892</v>
      </c>
      <c r="Q3357" s="29" t="n">
        <v>42952</v>
      </c>
      <c r="R3357" s="28" t="n">
        <v>1267</v>
      </c>
      <c r="S3357" s="28" t="n">
        <f aca="false">IF(O3357="Won",R3357,IF(O3357="Lost",0,N3357))</f>
        <v>1267</v>
      </c>
      <c r="T3357" s="30" t="n">
        <f aca="false">IF(AND(P3357&lt;&gt;"",Q3357&lt;&gt;""),Q3357-P3357,"")</f>
        <v>60</v>
      </c>
      <c r="U3357" s="30" t="str">
        <f aca="false">IF(AND(O3357="Engaging",P3357&lt;&gt;""),'Leia-me'!$B$5-P3357,"")</f>
        <v/>
      </c>
      <c r="V3357" s="25" t="str">
        <f aca="false">IF(O3357&lt;&gt;"Engaging","",IF(U3357&lt;='Leia-me'!$B$6,"Saudável",IF(U3357&lt;='Leia-me'!$B$7,"Esfriando",IF(U3357&lt;='Leia-me'!$B$8,"Última chance","Zumbi"))))</f>
        <v/>
      </c>
      <c r="W3357" s="25" t="n">
        <f aca="false">IF(O3357="Won",1,IF(O3357="Lost",0,""))</f>
        <v>1</v>
      </c>
      <c r="Y3357" s="25" t="str">
        <f aca="false">IF(E3357="","Sim","")</f>
        <v/>
      </c>
    </row>
    <row r="3358" customFormat="false" ht="15" hidden="false" customHeight="false" outlineLevel="0" collapsed="false">
      <c r="A3358" s="25" t="s">
        <v>3620</v>
      </c>
      <c r="B3358" s="25" t="s">
        <v>67</v>
      </c>
      <c r="C3358" s="25" t="s">
        <v>75</v>
      </c>
      <c r="D3358" s="25" t="s">
        <v>79</v>
      </c>
      <c r="E3358" s="25" t="s">
        <v>188</v>
      </c>
      <c r="F3358" s="25" t="s">
        <v>185</v>
      </c>
      <c r="G3358" s="26" t="n">
        <v>1008.06</v>
      </c>
      <c r="H3358" s="27" t="n">
        <v>1238</v>
      </c>
      <c r="I3358" s="25" t="s">
        <v>147</v>
      </c>
      <c r="K3358" s="25" t="n">
        <v>1983</v>
      </c>
      <c r="L3358" s="25" t="s">
        <v>170</v>
      </c>
      <c r="M3358" s="25" t="s">
        <v>171</v>
      </c>
      <c r="N3358" s="28" t="n">
        <v>1096</v>
      </c>
      <c r="O3358" s="25" t="s">
        <v>55</v>
      </c>
      <c r="P3358" s="29" t="n">
        <v>42895</v>
      </c>
      <c r="Q3358" s="29" t="n">
        <v>42951</v>
      </c>
      <c r="R3358" s="28" t="n">
        <v>0</v>
      </c>
      <c r="S3358" s="28" t="n">
        <f aca="false">IF(O3358="Won",R3358,IF(O3358="Lost",0,N3358))</f>
        <v>0</v>
      </c>
      <c r="T3358" s="30" t="n">
        <f aca="false">IF(AND(P3358&lt;&gt;"",Q3358&lt;&gt;""),Q3358-P3358,"")</f>
        <v>56</v>
      </c>
      <c r="U3358" s="30" t="str">
        <f aca="false">IF(AND(O3358="Engaging",P3358&lt;&gt;""),'Leia-me'!$B$5-P3358,"")</f>
        <v/>
      </c>
      <c r="V3358" s="25" t="str">
        <f aca="false">IF(O3358&lt;&gt;"Engaging","",IF(U3358&lt;='Leia-me'!$B$6,"Saudável",IF(U3358&lt;='Leia-me'!$B$7,"Esfriando",IF(U3358&lt;='Leia-me'!$B$8,"Última chance","Zumbi"))))</f>
        <v/>
      </c>
      <c r="W3358" s="25" t="n">
        <f aca="false">IF(O3358="Won",1,IF(O3358="Lost",0,""))</f>
        <v>0</v>
      </c>
      <c r="Y3358" s="25" t="str">
        <f aca="false">IF(E3358="","Sim","")</f>
        <v/>
      </c>
    </row>
    <row r="3359" customFormat="false" ht="15" hidden="false" customHeight="false" outlineLevel="0" collapsed="false">
      <c r="A3359" s="25" t="s">
        <v>3621</v>
      </c>
      <c r="B3359" s="25" t="s">
        <v>67</v>
      </c>
      <c r="C3359" s="25" t="s">
        <v>75</v>
      </c>
      <c r="D3359" s="25" t="s">
        <v>79</v>
      </c>
      <c r="E3359" s="25" t="s">
        <v>225</v>
      </c>
      <c r="F3359" s="25" t="s">
        <v>211</v>
      </c>
      <c r="G3359" s="26" t="n">
        <v>1376.8</v>
      </c>
      <c r="H3359" s="27" t="n">
        <v>1165</v>
      </c>
      <c r="I3359" s="25" t="s">
        <v>226</v>
      </c>
      <c r="K3359" s="25" t="n">
        <v>1988</v>
      </c>
      <c r="L3359" s="25" t="s">
        <v>186</v>
      </c>
      <c r="M3359" s="25" t="s">
        <v>171</v>
      </c>
      <c r="N3359" s="28" t="n">
        <v>550</v>
      </c>
      <c r="O3359" s="25" t="s">
        <v>55</v>
      </c>
      <c r="P3359" s="29" t="n">
        <v>42896</v>
      </c>
      <c r="Q3359" s="29" t="n">
        <v>42985</v>
      </c>
      <c r="R3359" s="28" t="n">
        <v>0</v>
      </c>
      <c r="S3359" s="28" t="n">
        <f aca="false">IF(O3359="Won",R3359,IF(O3359="Lost",0,N3359))</f>
        <v>0</v>
      </c>
      <c r="T3359" s="30" t="n">
        <f aca="false">IF(AND(P3359&lt;&gt;"",Q3359&lt;&gt;""),Q3359-P3359,"")</f>
        <v>89</v>
      </c>
      <c r="U3359" s="30" t="str">
        <f aca="false">IF(AND(O3359="Engaging",P3359&lt;&gt;""),'Leia-me'!$B$5-P3359,"")</f>
        <v/>
      </c>
      <c r="V3359" s="25" t="str">
        <f aca="false">IF(O3359&lt;&gt;"Engaging","",IF(U3359&lt;='Leia-me'!$B$6,"Saudável",IF(U3359&lt;='Leia-me'!$B$7,"Esfriando",IF(U3359&lt;='Leia-me'!$B$8,"Última chance","Zumbi"))))</f>
        <v/>
      </c>
      <c r="W3359" s="25" t="n">
        <f aca="false">IF(O3359="Won",1,IF(O3359="Lost",0,""))</f>
        <v>0</v>
      </c>
      <c r="Y3359" s="25" t="str">
        <f aca="false">IF(E3359="","Sim","")</f>
        <v/>
      </c>
    </row>
    <row r="3360" customFormat="false" ht="15" hidden="false" customHeight="false" outlineLevel="0" collapsed="false">
      <c r="A3360" s="25" t="s">
        <v>3622</v>
      </c>
      <c r="B3360" s="25" t="s">
        <v>67</v>
      </c>
      <c r="C3360" s="25" t="s">
        <v>75</v>
      </c>
      <c r="D3360" s="25" t="s">
        <v>79</v>
      </c>
      <c r="E3360" s="25" t="s">
        <v>164</v>
      </c>
      <c r="F3360" s="25" t="s">
        <v>165</v>
      </c>
      <c r="G3360" s="26" t="n">
        <v>217.87</v>
      </c>
      <c r="H3360" s="27" t="n">
        <v>551</v>
      </c>
      <c r="I3360" s="25" t="s">
        <v>147</v>
      </c>
      <c r="K3360" s="25" t="n">
        <v>1998</v>
      </c>
      <c r="L3360" s="25" t="s">
        <v>186</v>
      </c>
      <c r="M3360" s="25" t="s">
        <v>171</v>
      </c>
      <c r="N3360" s="28" t="n">
        <v>550</v>
      </c>
      <c r="O3360" s="25" t="s">
        <v>54</v>
      </c>
      <c r="P3360" s="29" t="n">
        <v>42896</v>
      </c>
      <c r="Q3360" s="29" t="n">
        <v>42907</v>
      </c>
      <c r="R3360" s="28" t="n">
        <v>527</v>
      </c>
      <c r="S3360" s="28" t="n">
        <f aca="false">IF(O3360="Won",R3360,IF(O3360="Lost",0,N3360))</f>
        <v>527</v>
      </c>
      <c r="T3360" s="30" t="n">
        <f aca="false">IF(AND(P3360&lt;&gt;"",Q3360&lt;&gt;""),Q3360-P3360,"")</f>
        <v>11</v>
      </c>
      <c r="U3360" s="30" t="str">
        <f aca="false">IF(AND(O3360="Engaging",P3360&lt;&gt;""),'Leia-me'!$B$5-P3360,"")</f>
        <v/>
      </c>
      <c r="V3360" s="25" t="str">
        <f aca="false">IF(O3360&lt;&gt;"Engaging","",IF(U3360&lt;='Leia-me'!$B$6,"Saudável",IF(U3360&lt;='Leia-me'!$B$7,"Esfriando",IF(U3360&lt;='Leia-me'!$B$8,"Última chance","Zumbi"))))</f>
        <v/>
      </c>
      <c r="W3360" s="25" t="n">
        <f aca="false">IF(O3360="Won",1,IF(O3360="Lost",0,""))</f>
        <v>1</v>
      </c>
      <c r="Y3360" s="25" t="str">
        <f aca="false">IF(E3360="","Sim","")</f>
        <v/>
      </c>
    </row>
    <row r="3361" customFormat="false" ht="15" hidden="false" customHeight="false" outlineLevel="0" collapsed="false">
      <c r="A3361" s="25" t="s">
        <v>3623</v>
      </c>
      <c r="B3361" s="25" t="s">
        <v>67</v>
      </c>
      <c r="C3361" s="25" t="s">
        <v>75</v>
      </c>
      <c r="D3361" s="25" t="s">
        <v>79</v>
      </c>
      <c r="E3361" s="25" t="s">
        <v>240</v>
      </c>
      <c r="F3361" s="25" t="s">
        <v>185</v>
      </c>
      <c r="G3361" s="26" t="n">
        <v>1223.72</v>
      </c>
      <c r="H3361" s="27" t="n">
        <v>2497</v>
      </c>
      <c r="I3361" s="25" t="s">
        <v>241</v>
      </c>
      <c r="K3361" s="25" t="n">
        <v>2000</v>
      </c>
      <c r="L3361" s="25" t="s">
        <v>160</v>
      </c>
      <c r="M3361" s="25" t="s">
        <v>149</v>
      </c>
      <c r="N3361" s="28" t="n">
        <v>3393</v>
      </c>
      <c r="O3361" s="25" t="s">
        <v>54</v>
      </c>
      <c r="P3361" s="29" t="n">
        <v>42896</v>
      </c>
      <c r="Q3361" s="29" t="n">
        <v>42898</v>
      </c>
      <c r="R3361" s="28" t="n">
        <v>2724</v>
      </c>
      <c r="S3361" s="28" t="n">
        <f aca="false">IF(O3361="Won",R3361,IF(O3361="Lost",0,N3361))</f>
        <v>2724</v>
      </c>
      <c r="T3361" s="30" t="n">
        <f aca="false">IF(AND(P3361&lt;&gt;"",Q3361&lt;&gt;""),Q3361-P3361,"")</f>
        <v>2</v>
      </c>
      <c r="U3361" s="30" t="str">
        <f aca="false">IF(AND(O3361="Engaging",P3361&lt;&gt;""),'Leia-me'!$B$5-P3361,"")</f>
        <v/>
      </c>
      <c r="V3361" s="25" t="str">
        <f aca="false">IF(O3361&lt;&gt;"Engaging","",IF(U3361&lt;='Leia-me'!$B$6,"Saudável",IF(U3361&lt;='Leia-me'!$B$7,"Esfriando",IF(U3361&lt;='Leia-me'!$B$8,"Última chance","Zumbi"))))</f>
        <v/>
      </c>
      <c r="W3361" s="25" t="n">
        <f aca="false">IF(O3361="Won",1,IF(O3361="Lost",0,""))</f>
        <v>1</v>
      </c>
      <c r="Y3361" s="25" t="str">
        <f aca="false">IF(E3361="","Sim","")</f>
        <v/>
      </c>
    </row>
    <row r="3362" customFormat="false" ht="15" hidden="false" customHeight="false" outlineLevel="0" collapsed="false">
      <c r="A3362" s="25" t="s">
        <v>3624</v>
      </c>
      <c r="B3362" s="25" t="s">
        <v>67</v>
      </c>
      <c r="C3362" s="25" t="s">
        <v>75</v>
      </c>
      <c r="D3362" s="25" t="s">
        <v>79</v>
      </c>
      <c r="E3362" s="25" t="s">
        <v>164</v>
      </c>
      <c r="F3362" s="25" t="s">
        <v>165</v>
      </c>
      <c r="G3362" s="26" t="n">
        <v>217.87</v>
      </c>
      <c r="H3362" s="27" t="n">
        <v>551</v>
      </c>
      <c r="I3362" s="25" t="s">
        <v>147</v>
      </c>
      <c r="K3362" s="25" t="n">
        <v>1998</v>
      </c>
      <c r="L3362" s="25" t="s">
        <v>148</v>
      </c>
      <c r="M3362" s="25" t="s">
        <v>149</v>
      </c>
      <c r="N3362" s="28" t="n">
        <v>55</v>
      </c>
      <c r="O3362" s="25" t="s">
        <v>54</v>
      </c>
      <c r="P3362" s="29" t="n">
        <v>42898</v>
      </c>
      <c r="Q3362" s="29" t="n">
        <v>42988</v>
      </c>
      <c r="R3362" s="28" t="n">
        <v>61</v>
      </c>
      <c r="S3362" s="28" t="n">
        <f aca="false">IF(O3362="Won",R3362,IF(O3362="Lost",0,N3362))</f>
        <v>61</v>
      </c>
      <c r="T3362" s="30" t="n">
        <f aca="false">IF(AND(P3362&lt;&gt;"",Q3362&lt;&gt;""),Q3362-P3362,"")</f>
        <v>90</v>
      </c>
      <c r="U3362" s="30" t="str">
        <f aca="false">IF(AND(O3362="Engaging",P3362&lt;&gt;""),'Leia-me'!$B$5-P3362,"")</f>
        <v/>
      </c>
      <c r="V3362" s="25" t="str">
        <f aca="false">IF(O3362&lt;&gt;"Engaging","",IF(U3362&lt;='Leia-me'!$B$6,"Saudável",IF(U3362&lt;='Leia-me'!$B$7,"Esfriando",IF(U3362&lt;='Leia-me'!$B$8,"Última chance","Zumbi"))))</f>
        <v/>
      </c>
      <c r="W3362" s="25" t="n">
        <f aca="false">IF(O3362="Won",1,IF(O3362="Lost",0,""))</f>
        <v>1</v>
      </c>
      <c r="Y3362" s="25" t="str">
        <f aca="false">IF(E3362="","Sim","")</f>
        <v/>
      </c>
    </row>
    <row r="3363" customFormat="false" ht="15" hidden="false" customHeight="false" outlineLevel="0" collapsed="false">
      <c r="A3363" s="25" t="s">
        <v>3625</v>
      </c>
      <c r="B3363" s="25" t="s">
        <v>67</v>
      </c>
      <c r="C3363" s="25" t="s">
        <v>75</v>
      </c>
      <c r="D3363" s="25" t="s">
        <v>79</v>
      </c>
      <c r="E3363" s="25" t="s">
        <v>198</v>
      </c>
      <c r="F3363" s="25" t="s">
        <v>177</v>
      </c>
      <c r="G3363" s="26" t="n">
        <v>2819.5</v>
      </c>
      <c r="H3363" s="27" t="n">
        <v>7227</v>
      </c>
      <c r="I3363" s="25" t="s">
        <v>147</v>
      </c>
      <c r="J3363" s="25" t="s">
        <v>199</v>
      </c>
      <c r="K3363" s="25" t="n">
        <v>1991</v>
      </c>
      <c r="L3363" s="25" t="s">
        <v>170</v>
      </c>
      <c r="M3363" s="25" t="s">
        <v>171</v>
      </c>
      <c r="N3363" s="28" t="n">
        <v>1096</v>
      </c>
      <c r="O3363" s="25" t="s">
        <v>55</v>
      </c>
      <c r="P3363" s="29" t="n">
        <v>42899</v>
      </c>
      <c r="Q3363" s="29" t="n">
        <v>42968</v>
      </c>
      <c r="R3363" s="28" t="n">
        <v>0</v>
      </c>
      <c r="S3363" s="28" t="n">
        <f aca="false">IF(O3363="Won",R3363,IF(O3363="Lost",0,N3363))</f>
        <v>0</v>
      </c>
      <c r="T3363" s="30" t="n">
        <f aca="false">IF(AND(P3363&lt;&gt;"",Q3363&lt;&gt;""),Q3363-P3363,"")</f>
        <v>69</v>
      </c>
      <c r="U3363" s="30" t="str">
        <f aca="false">IF(AND(O3363="Engaging",P3363&lt;&gt;""),'Leia-me'!$B$5-P3363,"")</f>
        <v/>
      </c>
      <c r="V3363" s="25" t="str">
        <f aca="false">IF(O3363&lt;&gt;"Engaging","",IF(U3363&lt;='Leia-me'!$B$6,"Saudável",IF(U3363&lt;='Leia-me'!$B$7,"Esfriando",IF(U3363&lt;='Leia-me'!$B$8,"Última chance","Zumbi"))))</f>
        <v/>
      </c>
      <c r="W3363" s="25" t="n">
        <f aca="false">IF(O3363="Won",1,IF(O3363="Lost",0,""))</f>
        <v>0</v>
      </c>
      <c r="Y3363" s="25" t="str">
        <f aca="false">IF(E3363="","Sim","")</f>
        <v/>
      </c>
    </row>
    <row r="3364" customFormat="false" ht="15" hidden="false" customHeight="false" outlineLevel="0" collapsed="false">
      <c r="A3364" s="25" t="s">
        <v>3626</v>
      </c>
      <c r="B3364" s="25" t="s">
        <v>67</v>
      </c>
      <c r="C3364" s="25" t="s">
        <v>75</v>
      </c>
      <c r="D3364" s="25" t="s">
        <v>79</v>
      </c>
      <c r="E3364" s="25" t="s">
        <v>145</v>
      </c>
      <c r="F3364" s="25" t="s">
        <v>146</v>
      </c>
      <c r="G3364" s="26" t="n">
        <v>3922.42</v>
      </c>
      <c r="H3364" s="27" t="n">
        <v>6837</v>
      </c>
      <c r="I3364" s="25" t="s">
        <v>147</v>
      </c>
      <c r="K3364" s="25" t="n">
        <v>1992</v>
      </c>
      <c r="L3364" s="25" t="s">
        <v>148</v>
      </c>
      <c r="M3364" s="25" t="s">
        <v>149</v>
      </c>
      <c r="N3364" s="28" t="n">
        <v>55</v>
      </c>
      <c r="O3364" s="25" t="s">
        <v>54</v>
      </c>
      <c r="P3364" s="29" t="n">
        <v>42900</v>
      </c>
      <c r="Q3364" s="29" t="n">
        <v>42997</v>
      </c>
      <c r="R3364" s="28" t="n">
        <v>54</v>
      </c>
      <c r="S3364" s="28" t="n">
        <f aca="false">IF(O3364="Won",R3364,IF(O3364="Lost",0,N3364))</f>
        <v>54</v>
      </c>
      <c r="T3364" s="30" t="n">
        <f aca="false">IF(AND(P3364&lt;&gt;"",Q3364&lt;&gt;""),Q3364-P3364,"")</f>
        <v>97</v>
      </c>
      <c r="U3364" s="30" t="str">
        <f aca="false">IF(AND(O3364="Engaging",P3364&lt;&gt;""),'Leia-me'!$B$5-P3364,"")</f>
        <v/>
      </c>
      <c r="V3364" s="25" t="str">
        <f aca="false">IF(O3364&lt;&gt;"Engaging","",IF(U3364&lt;='Leia-me'!$B$6,"Saudável",IF(U3364&lt;='Leia-me'!$B$7,"Esfriando",IF(U3364&lt;='Leia-me'!$B$8,"Última chance","Zumbi"))))</f>
        <v/>
      </c>
      <c r="W3364" s="25" t="n">
        <f aca="false">IF(O3364="Won",1,IF(O3364="Lost",0,""))</f>
        <v>1</v>
      </c>
      <c r="Y3364" s="25" t="str">
        <f aca="false">IF(E3364="","Sim","")</f>
        <v/>
      </c>
    </row>
    <row r="3365" customFormat="false" ht="15" hidden="false" customHeight="false" outlineLevel="0" collapsed="false">
      <c r="A3365" s="25" t="s">
        <v>3627</v>
      </c>
      <c r="B3365" s="25" t="s">
        <v>67</v>
      </c>
      <c r="C3365" s="25" t="s">
        <v>75</v>
      </c>
      <c r="D3365" s="25" t="s">
        <v>79</v>
      </c>
      <c r="E3365" s="25" t="s">
        <v>151</v>
      </c>
      <c r="F3365" s="25" t="s">
        <v>146</v>
      </c>
      <c r="G3365" s="26" t="n">
        <v>587.34</v>
      </c>
      <c r="H3365" s="27" t="n">
        <v>1356</v>
      </c>
      <c r="I3365" s="25" t="s">
        <v>152</v>
      </c>
      <c r="K3365" s="25" t="n">
        <v>2012</v>
      </c>
      <c r="L3365" s="25" t="s">
        <v>170</v>
      </c>
      <c r="M3365" s="25" t="s">
        <v>171</v>
      </c>
      <c r="N3365" s="28" t="n">
        <v>1096</v>
      </c>
      <c r="O3365" s="25" t="s">
        <v>54</v>
      </c>
      <c r="P3365" s="29" t="n">
        <v>42902</v>
      </c>
      <c r="Q3365" s="29" t="n">
        <v>42995</v>
      </c>
      <c r="R3365" s="28" t="n">
        <v>1063</v>
      </c>
      <c r="S3365" s="28" t="n">
        <f aca="false">IF(O3365="Won",R3365,IF(O3365="Lost",0,N3365))</f>
        <v>1063</v>
      </c>
      <c r="T3365" s="30" t="n">
        <f aca="false">IF(AND(P3365&lt;&gt;"",Q3365&lt;&gt;""),Q3365-P3365,"")</f>
        <v>93</v>
      </c>
      <c r="U3365" s="30" t="str">
        <f aca="false">IF(AND(O3365="Engaging",P3365&lt;&gt;""),'Leia-me'!$B$5-P3365,"")</f>
        <v/>
      </c>
      <c r="V3365" s="25" t="str">
        <f aca="false">IF(O3365&lt;&gt;"Engaging","",IF(U3365&lt;='Leia-me'!$B$6,"Saudável",IF(U3365&lt;='Leia-me'!$B$7,"Esfriando",IF(U3365&lt;='Leia-me'!$B$8,"Última chance","Zumbi"))))</f>
        <v/>
      </c>
      <c r="W3365" s="25" t="n">
        <f aca="false">IF(O3365="Won",1,IF(O3365="Lost",0,""))</f>
        <v>1</v>
      </c>
      <c r="Y3365" s="25" t="str">
        <f aca="false">IF(E3365="","Sim","")</f>
        <v/>
      </c>
    </row>
    <row r="3366" customFormat="false" ht="15" hidden="false" customHeight="false" outlineLevel="0" collapsed="false">
      <c r="A3366" s="25" t="s">
        <v>3628</v>
      </c>
      <c r="B3366" s="25" t="s">
        <v>67</v>
      </c>
      <c r="C3366" s="25" t="s">
        <v>75</v>
      </c>
      <c r="D3366" s="25" t="s">
        <v>79</v>
      </c>
      <c r="E3366" s="25" t="s">
        <v>248</v>
      </c>
      <c r="F3366" s="25" t="s">
        <v>211</v>
      </c>
      <c r="G3366" s="26" t="n">
        <v>894.33</v>
      </c>
      <c r="H3366" s="27" t="n">
        <v>1635</v>
      </c>
      <c r="I3366" s="25" t="s">
        <v>249</v>
      </c>
      <c r="K3366" s="25" t="n">
        <v>2007</v>
      </c>
      <c r="L3366" s="25" t="s">
        <v>1834</v>
      </c>
      <c r="M3366" s="25" t="s">
        <v>171</v>
      </c>
      <c r="N3366" s="28" t="n">
        <v>4821</v>
      </c>
      <c r="O3366" s="25" t="s">
        <v>55</v>
      </c>
      <c r="P3366" s="29" t="n">
        <v>42904</v>
      </c>
      <c r="Q3366" s="29" t="n">
        <v>42907</v>
      </c>
      <c r="R3366" s="28" t="n">
        <v>0</v>
      </c>
      <c r="S3366" s="28" t="n">
        <f aca="false">IF(O3366="Won",R3366,IF(O3366="Lost",0,N3366))</f>
        <v>0</v>
      </c>
      <c r="T3366" s="30" t="n">
        <f aca="false">IF(AND(P3366&lt;&gt;"",Q3366&lt;&gt;""),Q3366-P3366,"")</f>
        <v>3</v>
      </c>
      <c r="U3366" s="30" t="str">
        <f aca="false">IF(AND(O3366="Engaging",P3366&lt;&gt;""),'Leia-me'!$B$5-P3366,"")</f>
        <v/>
      </c>
      <c r="V3366" s="25" t="str">
        <f aca="false">IF(O3366&lt;&gt;"Engaging","",IF(U3366&lt;='Leia-me'!$B$6,"Saudável",IF(U3366&lt;='Leia-me'!$B$7,"Esfriando",IF(U3366&lt;='Leia-me'!$B$8,"Última chance","Zumbi"))))</f>
        <v/>
      </c>
      <c r="W3366" s="25" t="n">
        <f aca="false">IF(O3366="Won",1,IF(O3366="Lost",0,""))</f>
        <v>0</v>
      </c>
      <c r="X3366" s="25" t="s">
        <v>1835</v>
      </c>
      <c r="Y3366" s="25" t="str">
        <f aca="false">IF(E3366="","Sim","")</f>
        <v/>
      </c>
    </row>
    <row r="3367" customFormat="false" ht="15" hidden="false" customHeight="false" outlineLevel="0" collapsed="false">
      <c r="A3367" s="25" t="s">
        <v>3629</v>
      </c>
      <c r="B3367" s="25" t="s">
        <v>67</v>
      </c>
      <c r="C3367" s="25" t="s">
        <v>75</v>
      </c>
      <c r="D3367" s="25" t="s">
        <v>79</v>
      </c>
      <c r="E3367" s="25" t="s">
        <v>266</v>
      </c>
      <c r="F3367" s="25" t="s">
        <v>267</v>
      </c>
      <c r="G3367" s="26" t="n">
        <v>2041.73</v>
      </c>
      <c r="H3367" s="27" t="n">
        <v>5276</v>
      </c>
      <c r="I3367" s="25" t="s">
        <v>147</v>
      </c>
      <c r="K3367" s="25" t="n">
        <v>1997</v>
      </c>
      <c r="L3367" s="25" t="s">
        <v>186</v>
      </c>
      <c r="M3367" s="25" t="s">
        <v>171</v>
      </c>
      <c r="N3367" s="28" t="n">
        <v>550</v>
      </c>
      <c r="O3367" s="25" t="s">
        <v>54</v>
      </c>
      <c r="P3367" s="29" t="n">
        <v>42907</v>
      </c>
      <c r="Q3367" s="29" t="n">
        <v>43008</v>
      </c>
      <c r="R3367" s="28" t="n">
        <v>587</v>
      </c>
      <c r="S3367" s="28" t="n">
        <f aca="false">IF(O3367="Won",R3367,IF(O3367="Lost",0,N3367))</f>
        <v>587</v>
      </c>
      <c r="T3367" s="30" t="n">
        <f aca="false">IF(AND(P3367&lt;&gt;"",Q3367&lt;&gt;""),Q3367-P3367,"")</f>
        <v>101</v>
      </c>
      <c r="U3367" s="30" t="str">
        <f aca="false">IF(AND(O3367="Engaging",P3367&lt;&gt;""),'Leia-me'!$B$5-P3367,"")</f>
        <v/>
      </c>
      <c r="V3367" s="25" t="str">
        <f aca="false">IF(O3367&lt;&gt;"Engaging","",IF(U3367&lt;='Leia-me'!$B$6,"Saudável",IF(U3367&lt;='Leia-me'!$B$7,"Esfriando",IF(U3367&lt;='Leia-me'!$B$8,"Última chance","Zumbi"))))</f>
        <v/>
      </c>
      <c r="W3367" s="25" t="n">
        <f aca="false">IF(O3367="Won",1,IF(O3367="Lost",0,""))</f>
        <v>1</v>
      </c>
      <c r="Y3367" s="25" t="str">
        <f aca="false">IF(E3367="","Sim","")</f>
        <v/>
      </c>
    </row>
    <row r="3368" customFormat="false" ht="15" hidden="false" customHeight="false" outlineLevel="0" collapsed="false">
      <c r="A3368" s="25" t="s">
        <v>3630</v>
      </c>
      <c r="B3368" s="25" t="s">
        <v>67</v>
      </c>
      <c r="C3368" s="25" t="s">
        <v>75</v>
      </c>
      <c r="D3368" s="25" t="s">
        <v>79</v>
      </c>
      <c r="E3368" s="25" t="s">
        <v>154</v>
      </c>
      <c r="F3368" s="25" t="s">
        <v>155</v>
      </c>
      <c r="G3368" s="26" t="n">
        <v>86.68</v>
      </c>
      <c r="H3368" s="27" t="n">
        <v>187</v>
      </c>
      <c r="I3368" s="25" t="s">
        <v>147</v>
      </c>
      <c r="J3368" s="25" t="s">
        <v>156</v>
      </c>
      <c r="K3368" s="25" t="n">
        <v>2007</v>
      </c>
      <c r="L3368" s="25" t="s">
        <v>186</v>
      </c>
      <c r="M3368" s="25" t="s">
        <v>171</v>
      </c>
      <c r="N3368" s="28" t="n">
        <v>550</v>
      </c>
      <c r="O3368" s="25" t="s">
        <v>54</v>
      </c>
      <c r="P3368" s="29" t="n">
        <v>42908</v>
      </c>
      <c r="Q3368" s="29" t="n">
        <v>42919</v>
      </c>
      <c r="R3368" s="28" t="n">
        <v>557</v>
      </c>
      <c r="S3368" s="28" t="n">
        <f aca="false">IF(O3368="Won",R3368,IF(O3368="Lost",0,N3368))</f>
        <v>557</v>
      </c>
      <c r="T3368" s="30" t="n">
        <f aca="false">IF(AND(P3368&lt;&gt;"",Q3368&lt;&gt;""),Q3368-P3368,"")</f>
        <v>11</v>
      </c>
      <c r="U3368" s="30" t="str">
        <f aca="false">IF(AND(O3368="Engaging",P3368&lt;&gt;""),'Leia-me'!$B$5-P3368,"")</f>
        <v/>
      </c>
      <c r="V3368" s="25" t="str">
        <f aca="false">IF(O3368&lt;&gt;"Engaging","",IF(U3368&lt;='Leia-me'!$B$6,"Saudável",IF(U3368&lt;='Leia-me'!$B$7,"Esfriando",IF(U3368&lt;='Leia-me'!$B$8,"Última chance","Zumbi"))))</f>
        <v/>
      </c>
      <c r="W3368" s="25" t="n">
        <f aca="false">IF(O3368="Won",1,IF(O3368="Lost",0,""))</f>
        <v>1</v>
      </c>
      <c r="Y3368" s="25" t="str">
        <f aca="false">IF(E3368="","Sim","")</f>
        <v/>
      </c>
    </row>
    <row r="3369" customFormat="false" ht="15" hidden="false" customHeight="false" outlineLevel="0" collapsed="false">
      <c r="A3369" s="25" t="s">
        <v>3631</v>
      </c>
      <c r="B3369" s="25" t="s">
        <v>67</v>
      </c>
      <c r="C3369" s="25" t="s">
        <v>75</v>
      </c>
      <c r="D3369" s="25" t="s">
        <v>79</v>
      </c>
      <c r="E3369" s="25" t="s">
        <v>218</v>
      </c>
      <c r="F3369" s="25" t="s">
        <v>146</v>
      </c>
      <c r="G3369" s="26" t="n">
        <v>4.54</v>
      </c>
      <c r="H3369" s="27" t="n">
        <v>9</v>
      </c>
      <c r="I3369" s="25" t="s">
        <v>147</v>
      </c>
      <c r="K3369" s="25" t="n">
        <v>2017</v>
      </c>
      <c r="L3369" s="25" t="s">
        <v>170</v>
      </c>
      <c r="M3369" s="25" t="s">
        <v>171</v>
      </c>
      <c r="N3369" s="28" t="n">
        <v>1096</v>
      </c>
      <c r="O3369" s="25" t="s">
        <v>54</v>
      </c>
      <c r="P3369" s="29" t="n">
        <v>42909</v>
      </c>
      <c r="Q3369" s="29" t="n">
        <v>42918</v>
      </c>
      <c r="R3369" s="28" t="n">
        <v>932</v>
      </c>
      <c r="S3369" s="28" t="n">
        <f aca="false">IF(O3369="Won",R3369,IF(O3369="Lost",0,N3369))</f>
        <v>932</v>
      </c>
      <c r="T3369" s="30" t="n">
        <f aca="false">IF(AND(P3369&lt;&gt;"",Q3369&lt;&gt;""),Q3369-P3369,"")</f>
        <v>9</v>
      </c>
      <c r="U3369" s="30" t="str">
        <f aca="false">IF(AND(O3369="Engaging",P3369&lt;&gt;""),'Leia-me'!$B$5-P3369,"")</f>
        <v/>
      </c>
      <c r="V3369" s="25" t="str">
        <f aca="false">IF(O3369&lt;&gt;"Engaging","",IF(U3369&lt;='Leia-me'!$B$6,"Saudável",IF(U3369&lt;='Leia-me'!$B$7,"Esfriando",IF(U3369&lt;='Leia-me'!$B$8,"Última chance","Zumbi"))))</f>
        <v/>
      </c>
      <c r="W3369" s="25" t="n">
        <f aca="false">IF(O3369="Won",1,IF(O3369="Lost",0,""))</f>
        <v>1</v>
      </c>
      <c r="Y3369" s="25" t="str">
        <f aca="false">IF(E3369="","Sim","")</f>
        <v/>
      </c>
    </row>
    <row r="3370" customFormat="false" ht="15" hidden="false" customHeight="false" outlineLevel="0" collapsed="false">
      <c r="A3370" s="25" t="s">
        <v>3632</v>
      </c>
      <c r="B3370" s="25" t="s">
        <v>67</v>
      </c>
      <c r="C3370" s="25" t="s">
        <v>75</v>
      </c>
      <c r="D3370" s="25" t="s">
        <v>79</v>
      </c>
      <c r="E3370" s="25" t="s">
        <v>162</v>
      </c>
      <c r="F3370" s="25" t="s">
        <v>155</v>
      </c>
      <c r="G3370" s="26" t="n">
        <v>5266.09</v>
      </c>
      <c r="H3370" s="27" t="n">
        <v>8595</v>
      </c>
      <c r="I3370" s="25" t="s">
        <v>147</v>
      </c>
      <c r="J3370" s="25" t="s">
        <v>156</v>
      </c>
      <c r="K3370" s="25" t="n">
        <v>1988</v>
      </c>
      <c r="L3370" s="25" t="s">
        <v>170</v>
      </c>
      <c r="M3370" s="25" t="s">
        <v>171</v>
      </c>
      <c r="N3370" s="28" t="n">
        <v>1096</v>
      </c>
      <c r="O3370" s="25" t="s">
        <v>55</v>
      </c>
      <c r="P3370" s="29" t="n">
        <v>42911</v>
      </c>
      <c r="Q3370" s="29" t="n">
        <v>42921</v>
      </c>
      <c r="R3370" s="28" t="n">
        <v>0</v>
      </c>
      <c r="S3370" s="28" t="n">
        <f aca="false">IF(O3370="Won",R3370,IF(O3370="Lost",0,N3370))</f>
        <v>0</v>
      </c>
      <c r="T3370" s="30" t="n">
        <f aca="false">IF(AND(P3370&lt;&gt;"",Q3370&lt;&gt;""),Q3370-P3370,"")</f>
        <v>10</v>
      </c>
      <c r="U3370" s="30" t="str">
        <f aca="false">IF(AND(O3370="Engaging",P3370&lt;&gt;""),'Leia-me'!$B$5-P3370,"")</f>
        <v/>
      </c>
      <c r="V3370" s="25" t="str">
        <f aca="false">IF(O3370&lt;&gt;"Engaging","",IF(U3370&lt;='Leia-me'!$B$6,"Saudável",IF(U3370&lt;='Leia-me'!$B$7,"Esfriando",IF(U3370&lt;='Leia-me'!$B$8,"Última chance","Zumbi"))))</f>
        <v/>
      </c>
      <c r="W3370" s="25" t="n">
        <f aca="false">IF(O3370="Won",1,IF(O3370="Lost",0,""))</f>
        <v>0</v>
      </c>
      <c r="Y3370" s="25" t="str">
        <f aca="false">IF(E3370="","Sim","")</f>
        <v/>
      </c>
    </row>
    <row r="3371" customFormat="false" ht="15" hidden="false" customHeight="false" outlineLevel="0" collapsed="false">
      <c r="A3371" s="25" t="s">
        <v>3633</v>
      </c>
      <c r="B3371" s="25" t="s">
        <v>67</v>
      </c>
      <c r="C3371" s="25" t="s">
        <v>75</v>
      </c>
      <c r="D3371" s="25" t="s">
        <v>79</v>
      </c>
      <c r="E3371" s="25" t="s">
        <v>164</v>
      </c>
      <c r="F3371" s="25" t="s">
        <v>165</v>
      </c>
      <c r="G3371" s="26" t="n">
        <v>217.87</v>
      </c>
      <c r="H3371" s="27" t="n">
        <v>551</v>
      </c>
      <c r="I3371" s="25" t="s">
        <v>147</v>
      </c>
      <c r="K3371" s="25" t="n">
        <v>1998</v>
      </c>
      <c r="L3371" s="25" t="s">
        <v>178</v>
      </c>
      <c r="M3371" s="25" t="s">
        <v>171</v>
      </c>
      <c r="N3371" s="28" t="n">
        <v>5482</v>
      </c>
      <c r="O3371" s="25" t="s">
        <v>54</v>
      </c>
      <c r="P3371" s="29" t="n">
        <v>42913</v>
      </c>
      <c r="Q3371" s="29" t="n">
        <v>42917</v>
      </c>
      <c r="R3371" s="28" t="n">
        <v>4766</v>
      </c>
      <c r="S3371" s="28" t="n">
        <f aca="false">IF(O3371="Won",R3371,IF(O3371="Lost",0,N3371))</f>
        <v>4766</v>
      </c>
      <c r="T3371" s="30" t="n">
        <f aca="false">IF(AND(P3371&lt;&gt;"",Q3371&lt;&gt;""),Q3371-P3371,"")</f>
        <v>4</v>
      </c>
      <c r="U3371" s="30" t="str">
        <f aca="false">IF(AND(O3371="Engaging",P3371&lt;&gt;""),'Leia-me'!$B$5-P3371,"")</f>
        <v/>
      </c>
      <c r="V3371" s="25" t="str">
        <f aca="false">IF(O3371&lt;&gt;"Engaging","",IF(U3371&lt;='Leia-me'!$B$6,"Saudável",IF(U3371&lt;='Leia-me'!$B$7,"Esfriando",IF(U3371&lt;='Leia-me'!$B$8,"Última chance","Zumbi"))))</f>
        <v/>
      </c>
      <c r="W3371" s="25" t="n">
        <f aca="false">IF(O3371="Won",1,IF(O3371="Lost",0,""))</f>
        <v>1</v>
      </c>
      <c r="Y3371" s="25" t="str">
        <f aca="false">IF(E3371="","Sim","")</f>
        <v/>
      </c>
    </row>
    <row r="3372" customFormat="false" ht="15" hidden="false" customHeight="false" outlineLevel="0" collapsed="false">
      <c r="A3372" s="25" t="s">
        <v>3634</v>
      </c>
      <c r="B3372" s="25" t="s">
        <v>67</v>
      </c>
      <c r="C3372" s="25" t="s">
        <v>75</v>
      </c>
      <c r="D3372" s="25" t="s">
        <v>79</v>
      </c>
      <c r="E3372" s="25" t="s">
        <v>207</v>
      </c>
      <c r="F3372" s="25" t="s">
        <v>168</v>
      </c>
      <c r="G3372" s="26" t="n">
        <v>375.43</v>
      </c>
      <c r="H3372" s="27" t="n">
        <v>1190</v>
      </c>
      <c r="I3372" s="25" t="s">
        <v>147</v>
      </c>
      <c r="K3372" s="25" t="n">
        <v>1985</v>
      </c>
      <c r="L3372" s="25" t="s">
        <v>1834</v>
      </c>
      <c r="M3372" s="25" t="s">
        <v>171</v>
      </c>
      <c r="N3372" s="28" t="n">
        <v>4821</v>
      </c>
      <c r="O3372" s="25" t="s">
        <v>55</v>
      </c>
      <c r="P3372" s="29" t="n">
        <v>42915</v>
      </c>
      <c r="Q3372" s="29" t="n">
        <v>42924</v>
      </c>
      <c r="R3372" s="28" t="n">
        <v>0</v>
      </c>
      <c r="S3372" s="28" t="n">
        <f aca="false">IF(O3372="Won",R3372,IF(O3372="Lost",0,N3372))</f>
        <v>0</v>
      </c>
      <c r="T3372" s="30" t="n">
        <f aca="false">IF(AND(P3372&lt;&gt;"",Q3372&lt;&gt;""),Q3372-P3372,"")</f>
        <v>9</v>
      </c>
      <c r="U3372" s="30" t="str">
        <f aca="false">IF(AND(O3372="Engaging",P3372&lt;&gt;""),'Leia-me'!$B$5-P3372,"")</f>
        <v/>
      </c>
      <c r="V3372" s="25" t="str">
        <f aca="false">IF(O3372&lt;&gt;"Engaging","",IF(U3372&lt;='Leia-me'!$B$6,"Saudável",IF(U3372&lt;='Leia-me'!$B$7,"Esfriando",IF(U3372&lt;='Leia-me'!$B$8,"Última chance","Zumbi"))))</f>
        <v/>
      </c>
      <c r="W3372" s="25" t="n">
        <f aca="false">IF(O3372="Won",1,IF(O3372="Lost",0,""))</f>
        <v>0</v>
      </c>
      <c r="X3372" s="25" t="s">
        <v>1835</v>
      </c>
      <c r="Y3372" s="25" t="str">
        <f aca="false">IF(E3372="","Sim","")</f>
        <v/>
      </c>
    </row>
    <row r="3373" customFormat="false" ht="15" hidden="false" customHeight="false" outlineLevel="0" collapsed="false">
      <c r="A3373" s="25" t="s">
        <v>3635</v>
      </c>
      <c r="B3373" s="25" t="s">
        <v>67</v>
      </c>
      <c r="C3373" s="25" t="s">
        <v>75</v>
      </c>
      <c r="D3373" s="25" t="s">
        <v>79</v>
      </c>
      <c r="E3373" s="25" t="s">
        <v>162</v>
      </c>
      <c r="F3373" s="25" t="s">
        <v>155</v>
      </c>
      <c r="G3373" s="26" t="n">
        <v>5266.09</v>
      </c>
      <c r="H3373" s="27" t="n">
        <v>8595</v>
      </c>
      <c r="I3373" s="25" t="s">
        <v>147</v>
      </c>
      <c r="J3373" s="25" t="s">
        <v>156</v>
      </c>
      <c r="K3373" s="25" t="n">
        <v>1988</v>
      </c>
      <c r="L3373" s="25" t="s">
        <v>186</v>
      </c>
      <c r="M3373" s="25" t="s">
        <v>171</v>
      </c>
      <c r="N3373" s="28" t="n">
        <v>550</v>
      </c>
      <c r="O3373" s="25" t="s">
        <v>54</v>
      </c>
      <c r="P3373" s="29" t="n">
        <v>42915</v>
      </c>
      <c r="Q3373" s="29" t="n">
        <v>42956</v>
      </c>
      <c r="R3373" s="28" t="n">
        <v>568</v>
      </c>
      <c r="S3373" s="28" t="n">
        <f aca="false">IF(O3373="Won",R3373,IF(O3373="Lost",0,N3373))</f>
        <v>568</v>
      </c>
      <c r="T3373" s="30" t="n">
        <f aca="false">IF(AND(P3373&lt;&gt;"",Q3373&lt;&gt;""),Q3373-P3373,"")</f>
        <v>41</v>
      </c>
      <c r="U3373" s="30" t="str">
        <f aca="false">IF(AND(O3373="Engaging",P3373&lt;&gt;""),'Leia-me'!$B$5-P3373,"")</f>
        <v/>
      </c>
      <c r="V3373" s="25" t="str">
        <f aca="false">IF(O3373&lt;&gt;"Engaging","",IF(U3373&lt;='Leia-me'!$B$6,"Saudável",IF(U3373&lt;='Leia-me'!$B$7,"Esfriando",IF(U3373&lt;='Leia-me'!$B$8,"Última chance","Zumbi"))))</f>
        <v/>
      </c>
      <c r="W3373" s="25" t="n">
        <f aca="false">IF(O3373="Won",1,IF(O3373="Lost",0,""))</f>
        <v>1</v>
      </c>
      <c r="Y3373" s="25" t="str">
        <f aca="false">IF(E3373="","Sim","")</f>
        <v/>
      </c>
    </row>
    <row r="3374" customFormat="false" ht="15" hidden="false" customHeight="false" outlineLevel="0" collapsed="false">
      <c r="A3374" s="25" t="s">
        <v>3636</v>
      </c>
      <c r="B3374" s="25" t="s">
        <v>67</v>
      </c>
      <c r="C3374" s="25" t="s">
        <v>75</v>
      </c>
      <c r="D3374" s="25" t="s">
        <v>79</v>
      </c>
      <c r="E3374" s="25" t="s">
        <v>237</v>
      </c>
      <c r="F3374" s="25" t="s">
        <v>192</v>
      </c>
      <c r="G3374" s="26" t="n">
        <v>4618</v>
      </c>
      <c r="H3374" s="27" t="n">
        <v>10083</v>
      </c>
      <c r="I3374" s="25" t="s">
        <v>147</v>
      </c>
      <c r="K3374" s="25" t="n">
        <v>1982</v>
      </c>
      <c r="L3374" s="25" t="s">
        <v>1834</v>
      </c>
      <c r="M3374" s="25" t="s">
        <v>171</v>
      </c>
      <c r="N3374" s="28" t="n">
        <v>4821</v>
      </c>
      <c r="O3374" s="25" t="s">
        <v>55</v>
      </c>
      <c r="P3374" s="29" t="n">
        <v>42916</v>
      </c>
      <c r="Q3374" s="29" t="n">
        <v>42917</v>
      </c>
      <c r="R3374" s="28" t="n">
        <v>0</v>
      </c>
      <c r="S3374" s="28" t="n">
        <f aca="false">IF(O3374="Won",R3374,IF(O3374="Lost",0,N3374))</f>
        <v>0</v>
      </c>
      <c r="T3374" s="30" t="n">
        <f aca="false">IF(AND(P3374&lt;&gt;"",Q3374&lt;&gt;""),Q3374-P3374,"")</f>
        <v>1</v>
      </c>
      <c r="U3374" s="30" t="str">
        <f aca="false">IF(AND(O3374="Engaging",P3374&lt;&gt;""),'Leia-me'!$B$5-P3374,"")</f>
        <v/>
      </c>
      <c r="V3374" s="25" t="str">
        <f aca="false">IF(O3374&lt;&gt;"Engaging","",IF(U3374&lt;='Leia-me'!$B$6,"Saudável",IF(U3374&lt;='Leia-me'!$B$7,"Esfriando",IF(U3374&lt;='Leia-me'!$B$8,"Última chance","Zumbi"))))</f>
        <v/>
      </c>
      <c r="W3374" s="25" t="n">
        <f aca="false">IF(O3374="Won",1,IF(O3374="Lost",0,""))</f>
        <v>0</v>
      </c>
      <c r="X3374" s="25" t="s">
        <v>1835</v>
      </c>
      <c r="Y3374" s="25" t="str">
        <f aca="false">IF(E3374="","Sim","")</f>
        <v/>
      </c>
    </row>
    <row r="3375" customFormat="false" ht="15" hidden="false" customHeight="false" outlineLevel="0" collapsed="false">
      <c r="A3375" s="25" t="s">
        <v>3637</v>
      </c>
      <c r="B3375" s="25" t="s">
        <v>67</v>
      </c>
      <c r="C3375" s="25" t="s">
        <v>75</v>
      </c>
      <c r="D3375" s="25" t="s">
        <v>79</v>
      </c>
      <c r="E3375" s="25" t="s">
        <v>251</v>
      </c>
      <c r="F3375" s="25" t="s">
        <v>211</v>
      </c>
      <c r="G3375" s="26" t="n">
        <v>332.43</v>
      </c>
      <c r="H3375" s="27" t="n">
        <v>799</v>
      </c>
      <c r="I3375" s="25" t="s">
        <v>147</v>
      </c>
      <c r="K3375" s="25" t="n">
        <v>1995</v>
      </c>
      <c r="L3375" s="25" t="s">
        <v>170</v>
      </c>
      <c r="M3375" s="25" t="s">
        <v>171</v>
      </c>
      <c r="N3375" s="28" t="n">
        <v>1096</v>
      </c>
      <c r="O3375" s="25" t="s">
        <v>55</v>
      </c>
      <c r="P3375" s="29" t="n">
        <v>42917</v>
      </c>
      <c r="Q3375" s="29" t="n">
        <v>42926</v>
      </c>
      <c r="R3375" s="28" t="n">
        <v>0</v>
      </c>
      <c r="S3375" s="28" t="n">
        <f aca="false">IF(O3375="Won",R3375,IF(O3375="Lost",0,N3375))</f>
        <v>0</v>
      </c>
      <c r="T3375" s="30" t="n">
        <f aca="false">IF(AND(P3375&lt;&gt;"",Q3375&lt;&gt;""),Q3375-P3375,"")</f>
        <v>9</v>
      </c>
      <c r="U3375" s="30" t="str">
        <f aca="false">IF(AND(O3375="Engaging",P3375&lt;&gt;""),'Leia-me'!$B$5-P3375,"")</f>
        <v/>
      </c>
      <c r="V3375" s="25" t="str">
        <f aca="false">IF(O3375&lt;&gt;"Engaging","",IF(U3375&lt;='Leia-me'!$B$6,"Saudável",IF(U3375&lt;='Leia-me'!$B$7,"Esfriando",IF(U3375&lt;='Leia-me'!$B$8,"Última chance","Zumbi"))))</f>
        <v/>
      </c>
      <c r="W3375" s="25" t="n">
        <f aca="false">IF(O3375="Won",1,IF(O3375="Lost",0,""))</f>
        <v>0</v>
      </c>
      <c r="Y3375" s="25" t="str">
        <f aca="false">IF(E3375="","Sim","")</f>
        <v/>
      </c>
    </row>
    <row r="3376" customFormat="false" ht="15" hidden="false" customHeight="false" outlineLevel="0" collapsed="false">
      <c r="A3376" s="25" t="s">
        <v>3638</v>
      </c>
      <c r="B3376" s="25" t="s">
        <v>67</v>
      </c>
      <c r="C3376" s="25" t="s">
        <v>75</v>
      </c>
      <c r="D3376" s="25" t="s">
        <v>79</v>
      </c>
      <c r="E3376" s="25" t="s">
        <v>266</v>
      </c>
      <c r="F3376" s="25" t="s">
        <v>267</v>
      </c>
      <c r="G3376" s="26" t="n">
        <v>2041.73</v>
      </c>
      <c r="H3376" s="27" t="n">
        <v>5276</v>
      </c>
      <c r="I3376" s="25" t="s">
        <v>147</v>
      </c>
      <c r="K3376" s="25" t="n">
        <v>1997</v>
      </c>
      <c r="L3376" s="25" t="s">
        <v>148</v>
      </c>
      <c r="M3376" s="25" t="s">
        <v>149</v>
      </c>
      <c r="N3376" s="28" t="n">
        <v>55</v>
      </c>
      <c r="O3376" s="25" t="s">
        <v>54</v>
      </c>
      <c r="P3376" s="29" t="n">
        <v>42917</v>
      </c>
      <c r="Q3376" s="29" t="n">
        <v>42928</v>
      </c>
      <c r="R3376" s="28" t="n">
        <v>50</v>
      </c>
      <c r="S3376" s="28" t="n">
        <f aca="false">IF(O3376="Won",R3376,IF(O3376="Lost",0,N3376))</f>
        <v>50</v>
      </c>
      <c r="T3376" s="30" t="n">
        <f aca="false">IF(AND(P3376&lt;&gt;"",Q3376&lt;&gt;""),Q3376-P3376,"")</f>
        <v>11</v>
      </c>
      <c r="U3376" s="30" t="str">
        <f aca="false">IF(AND(O3376="Engaging",P3376&lt;&gt;""),'Leia-me'!$B$5-P3376,"")</f>
        <v/>
      </c>
      <c r="V3376" s="25" t="str">
        <f aca="false">IF(O3376&lt;&gt;"Engaging","",IF(U3376&lt;='Leia-me'!$B$6,"Saudável",IF(U3376&lt;='Leia-me'!$B$7,"Esfriando",IF(U3376&lt;='Leia-me'!$B$8,"Última chance","Zumbi"))))</f>
        <v/>
      </c>
      <c r="W3376" s="25" t="n">
        <f aca="false">IF(O3376="Won",1,IF(O3376="Lost",0,""))</f>
        <v>1</v>
      </c>
      <c r="Y3376" s="25" t="str">
        <f aca="false">IF(E3376="","Sim","")</f>
        <v/>
      </c>
    </row>
    <row r="3377" customFormat="false" ht="15" hidden="false" customHeight="false" outlineLevel="0" collapsed="false">
      <c r="A3377" s="25" t="s">
        <v>3639</v>
      </c>
      <c r="B3377" s="25" t="s">
        <v>67</v>
      </c>
      <c r="C3377" s="25" t="s">
        <v>75</v>
      </c>
      <c r="D3377" s="25" t="s">
        <v>79</v>
      </c>
      <c r="E3377" s="25" t="s">
        <v>198</v>
      </c>
      <c r="F3377" s="25" t="s">
        <v>177</v>
      </c>
      <c r="G3377" s="26" t="n">
        <v>2819.5</v>
      </c>
      <c r="H3377" s="27" t="n">
        <v>7227</v>
      </c>
      <c r="I3377" s="25" t="s">
        <v>147</v>
      </c>
      <c r="J3377" s="25" t="s">
        <v>199</v>
      </c>
      <c r="K3377" s="25" t="n">
        <v>1991</v>
      </c>
      <c r="L3377" s="25" t="s">
        <v>170</v>
      </c>
      <c r="M3377" s="25" t="s">
        <v>171</v>
      </c>
      <c r="N3377" s="28" t="n">
        <v>1096</v>
      </c>
      <c r="O3377" s="25" t="s">
        <v>54</v>
      </c>
      <c r="P3377" s="29" t="n">
        <v>42918</v>
      </c>
      <c r="Q3377" s="29" t="n">
        <v>43001</v>
      </c>
      <c r="R3377" s="28" t="n">
        <v>1157</v>
      </c>
      <c r="S3377" s="28" t="n">
        <f aca="false">IF(O3377="Won",R3377,IF(O3377="Lost",0,N3377))</f>
        <v>1157</v>
      </c>
      <c r="T3377" s="30" t="n">
        <f aca="false">IF(AND(P3377&lt;&gt;"",Q3377&lt;&gt;""),Q3377-P3377,"")</f>
        <v>83</v>
      </c>
      <c r="U3377" s="30" t="str">
        <f aca="false">IF(AND(O3377="Engaging",P3377&lt;&gt;""),'Leia-me'!$B$5-P3377,"")</f>
        <v/>
      </c>
      <c r="V3377" s="25" t="str">
        <f aca="false">IF(O3377&lt;&gt;"Engaging","",IF(U3377&lt;='Leia-me'!$B$6,"Saudável",IF(U3377&lt;='Leia-me'!$B$7,"Esfriando",IF(U3377&lt;='Leia-me'!$B$8,"Última chance","Zumbi"))))</f>
        <v/>
      </c>
      <c r="W3377" s="25" t="n">
        <f aca="false">IF(O3377="Won",1,IF(O3377="Lost",0,""))</f>
        <v>1</v>
      </c>
      <c r="Y3377" s="25" t="str">
        <f aca="false">IF(E3377="","Sim","")</f>
        <v/>
      </c>
    </row>
    <row r="3378" customFormat="false" ht="15" hidden="false" customHeight="false" outlineLevel="0" collapsed="false">
      <c r="A3378" s="25" t="s">
        <v>3640</v>
      </c>
      <c r="B3378" s="25" t="s">
        <v>67</v>
      </c>
      <c r="C3378" s="25" t="s">
        <v>75</v>
      </c>
      <c r="D3378" s="25" t="s">
        <v>79</v>
      </c>
      <c r="E3378" s="25" t="s">
        <v>162</v>
      </c>
      <c r="F3378" s="25" t="s">
        <v>155</v>
      </c>
      <c r="G3378" s="26" t="n">
        <v>5266.09</v>
      </c>
      <c r="H3378" s="27" t="n">
        <v>8595</v>
      </c>
      <c r="I3378" s="25" t="s">
        <v>147</v>
      </c>
      <c r="J3378" s="25" t="s">
        <v>156</v>
      </c>
      <c r="K3378" s="25" t="n">
        <v>1988</v>
      </c>
      <c r="L3378" s="25" t="s">
        <v>186</v>
      </c>
      <c r="M3378" s="25" t="s">
        <v>171</v>
      </c>
      <c r="N3378" s="28" t="n">
        <v>550</v>
      </c>
      <c r="O3378" s="25" t="s">
        <v>55</v>
      </c>
      <c r="P3378" s="29" t="n">
        <v>42920</v>
      </c>
      <c r="Q3378" s="29" t="n">
        <v>42931</v>
      </c>
      <c r="R3378" s="28" t="n">
        <v>0</v>
      </c>
      <c r="S3378" s="28" t="n">
        <f aca="false">IF(O3378="Won",R3378,IF(O3378="Lost",0,N3378))</f>
        <v>0</v>
      </c>
      <c r="T3378" s="30" t="n">
        <f aca="false">IF(AND(P3378&lt;&gt;"",Q3378&lt;&gt;""),Q3378-P3378,"")</f>
        <v>11</v>
      </c>
      <c r="U3378" s="30" t="str">
        <f aca="false">IF(AND(O3378="Engaging",P3378&lt;&gt;""),'Leia-me'!$B$5-P3378,"")</f>
        <v/>
      </c>
      <c r="V3378" s="25" t="str">
        <f aca="false">IF(O3378&lt;&gt;"Engaging","",IF(U3378&lt;='Leia-me'!$B$6,"Saudável",IF(U3378&lt;='Leia-me'!$B$7,"Esfriando",IF(U3378&lt;='Leia-me'!$B$8,"Última chance","Zumbi"))))</f>
        <v/>
      </c>
      <c r="W3378" s="25" t="n">
        <f aca="false">IF(O3378="Won",1,IF(O3378="Lost",0,""))</f>
        <v>0</v>
      </c>
      <c r="Y3378" s="25" t="str">
        <f aca="false">IF(E3378="","Sim","")</f>
        <v/>
      </c>
    </row>
    <row r="3379" customFormat="false" ht="15" hidden="false" customHeight="false" outlineLevel="0" collapsed="false">
      <c r="A3379" s="25" t="s">
        <v>3641</v>
      </c>
      <c r="B3379" s="25" t="s">
        <v>67</v>
      </c>
      <c r="C3379" s="25" t="s">
        <v>75</v>
      </c>
      <c r="D3379" s="25" t="s">
        <v>79</v>
      </c>
      <c r="E3379" s="25" t="s">
        <v>173</v>
      </c>
      <c r="F3379" s="25" t="s">
        <v>146</v>
      </c>
      <c r="G3379" s="26" t="n">
        <v>647.18</v>
      </c>
      <c r="H3379" s="27" t="n">
        <v>1185</v>
      </c>
      <c r="I3379" s="25" t="s">
        <v>174</v>
      </c>
      <c r="K3379" s="25" t="n">
        <v>1986</v>
      </c>
      <c r="L3379" s="25" t="s">
        <v>170</v>
      </c>
      <c r="M3379" s="25" t="s">
        <v>171</v>
      </c>
      <c r="N3379" s="28" t="n">
        <v>1096</v>
      </c>
      <c r="O3379" s="25" t="s">
        <v>54</v>
      </c>
      <c r="P3379" s="29" t="n">
        <v>42923</v>
      </c>
      <c r="Q3379" s="29" t="n">
        <v>42927</v>
      </c>
      <c r="R3379" s="28" t="n">
        <v>1088</v>
      </c>
      <c r="S3379" s="28" t="n">
        <f aca="false">IF(O3379="Won",R3379,IF(O3379="Lost",0,N3379))</f>
        <v>1088</v>
      </c>
      <c r="T3379" s="30" t="n">
        <f aca="false">IF(AND(P3379&lt;&gt;"",Q3379&lt;&gt;""),Q3379-P3379,"")</f>
        <v>4</v>
      </c>
      <c r="U3379" s="30" t="str">
        <f aca="false">IF(AND(O3379="Engaging",P3379&lt;&gt;""),'Leia-me'!$B$5-P3379,"")</f>
        <v/>
      </c>
      <c r="V3379" s="25" t="str">
        <f aca="false">IF(O3379&lt;&gt;"Engaging","",IF(U3379&lt;='Leia-me'!$B$6,"Saudável",IF(U3379&lt;='Leia-me'!$B$7,"Esfriando",IF(U3379&lt;='Leia-me'!$B$8,"Última chance","Zumbi"))))</f>
        <v/>
      </c>
      <c r="W3379" s="25" t="n">
        <f aca="false">IF(O3379="Won",1,IF(O3379="Lost",0,""))</f>
        <v>1</v>
      </c>
      <c r="Y3379" s="25" t="str">
        <f aca="false">IF(E3379="","Sim","")</f>
        <v/>
      </c>
    </row>
    <row r="3380" customFormat="false" ht="15" hidden="false" customHeight="false" outlineLevel="0" collapsed="false">
      <c r="A3380" s="25" t="s">
        <v>3642</v>
      </c>
      <c r="B3380" s="25" t="s">
        <v>67</v>
      </c>
      <c r="C3380" s="25" t="s">
        <v>75</v>
      </c>
      <c r="D3380" s="25" t="s">
        <v>79</v>
      </c>
      <c r="E3380" s="25" t="s">
        <v>245</v>
      </c>
      <c r="F3380" s="25" t="s">
        <v>185</v>
      </c>
      <c r="G3380" s="26" t="n">
        <v>2938.67</v>
      </c>
      <c r="H3380" s="27" t="n">
        <v>8775</v>
      </c>
      <c r="I3380" s="25" t="s">
        <v>246</v>
      </c>
      <c r="K3380" s="25" t="n">
        <v>1987</v>
      </c>
      <c r="L3380" s="25" t="s">
        <v>178</v>
      </c>
      <c r="M3380" s="25" t="s">
        <v>171</v>
      </c>
      <c r="N3380" s="28" t="n">
        <v>5482</v>
      </c>
      <c r="O3380" s="25" t="s">
        <v>55</v>
      </c>
      <c r="P3380" s="29" t="n">
        <v>42925</v>
      </c>
      <c r="Q3380" s="29" t="n">
        <v>42935</v>
      </c>
      <c r="R3380" s="28" t="n">
        <v>0</v>
      </c>
      <c r="S3380" s="28" t="n">
        <f aca="false">IF(O3380="Won",R3380,IF(O3380="Lost",0,N3380))</f>
        <v>0</v>
      </c>
      <c r="T3380" s="30" t="n">
        <f aca="false">IF(AND(P3380&lt;&gt;"",Q3380&lt;&gt;""),Q3380-P3380,"")</f>
        <v>10</v>
      </c>
      <c r="U3380" s="30" t="str">
        <f aca="false">IF(AND(O3380="Engaging",P3380&lt;&gt;""),'Leia-me'!$B$5-P3380,"")</f>
        <v/>
      </c>
      <c r="V3380" s="25" t="str">
        <f aca="false">IF(O3380&lt;&gt;"Engaging","",IF(U3380&lt;='Leia-me'!$B$6,"Saudável",IF(U3380&lt;='Leia-me'!$B$7,"Esfriando",IF(U3380&lt;='Leia-me'!$B$8,"Última chance","Zumbi"))))</f>
        <v/>
      </c>
      <c r="W3380" s="25" t="n">
        <f aca="false">IF(O3380="Won",1,IF(O3380="Lost",0,""))</f>
        <v>0</v>
      </c>
      <c r="Y3380" s="25" t="str">
        <f aca="false">IF(E3380="","Sim","")</f>
        <v/>
      </c>
    </row>
    <row r="3381" customFormat="false" ht="15" hidden="false" customHeight="false" outlineLevel="0" collapsed="false">
      <c r="A3381" s="25" t="s">
        <v>3643</v>
      </c>
      <c r="B3381" s="25" t="s">
        <v>67</v>
      </c>
      <c r="C3381" s="25" t="s">
        <v>75</v>
      </c>
      <c r="D3381" s="25" t="s">
        <v>79</v>
      </c>
      <c r="E3381" s="25" t="s">
        <v>173</v>
      </c>
      <c r="F3381" s="25" t="s">
        <v>146</v>
      </c>
      <c r="G3381" s="26" t="n">
        <v>647.18</v>
      </c>
      <c r="H3381" s="27" t="n">
        <v>1185</v>
      </c>
      <c r="I3381" s="25" t="s">
        <v>174</v>
      </c>
      <c r="K3381" s="25" t="n">
        <v>1986</v>
      </c>
      <c r="L3381" s="25" t="s">
        <v>178</v>
      </c>
      <c r="M3381" s="25" t="s">
        <v>171</v>
      </c>
      <c r="N3381" s="28" t="n">
        <v>5482</v>
      </c>
      <c r="O3381" s="25" t="s">
        <v>54</v>
      </c>
      <c r="P3381" s="29" t="n">
        <v>42925</v>
      </c>
      <c r="Q3381" s="29" t="n">
        <v>43002</v>
      </c>
      <c r="R3381" s="28" t="n">
        <v>5944</v>
      </c>
      <c r="S3381" s="28" t="n">
        <f aca="false">IF(O3381="Won",R3381,IF(O3381="Lost",0,N3381))</f>
        <v>5944</v>
      </c>
      <c r="T3381" s="30" t="n">
        <f aca="false">IF(AND(P3381&lt;&gt;"",Q3381&lt;&gt;""),Q3381-P3381,"")</f>
        <v>77</v>
      </c>
      <c r="U3381" s="30" t="str">
        <f aca="false">IF(AND(O3381="Engaging",P3381&lt;&gt;""),'Leia-me'!$B$5-P3381,"")</f>
        <v/>
      </c>
      <c r="V3381" s="25" t="str">
        <f aca="false">IF(O3381&lt;&gt;"Engaging","",IF(U3381&lt;='Leia-me'!$B$6,"Saudável",IF(U3381&lt;='Leia-me'!$B$7,"Esfriando",IF(U3381&lt;='Leia-me'!$B$8,"Última chance","Zumbi"))))</f>
        <v/>
      </c>
      <c r="W3381" s="25" t="n">
        <f aca="false">IF(O3381="Won",1,IF(O3381="Lost",0,""))</f>
        <v>1</v>
      </c>
      <c r="Y3381" s="25" t="str">
        <f aca="false">IF(E3381="","Sim","")</f>
        <v/>
      </c>
    </row>
    <row r="3382" customFormat="false" ht="15" hidden="false" customHeight="false" outlineLevel="0" collapsed="false">
      <c r="A3382" s="25" t="s">
        <v>3644</v>
      </c>
      <c r="B3382" s="25" t="s">
        <v>67</v>
      </c>
      <c r="C3382" s="25" t="s">
        <v>75</v>
      </c>
      <c r="D3382" s="25" t="s">
        <v>79</v>
      </c>
      <c r="E3382" s="25" t="s">
        <v>225</v>
      </c>
      <c r="F3382" s="25" t="s">
        <v>211</v>
      </c>
      <c r="G3382" s="26" t="n">
        <v>1376.8</v>
      </c>
      <c r="H3382" s="27" t="n">
        <v>1165</v>
      </c>
      <c r="I3382" s="25" t="s">
        <v>226</v>
      </c>
      <c r="K3382" s="25" t="n">
        <v>1988</v>
      </c>
      <c r="L3382" s="25" t="s">
        <v>170</v>
      </c>
      <c r="M3382" s="25" t="s">
        <v>171</v>
      </c>
      <c r="N3382" s="28" t="n">
        <v>1096</v>
      </c>
      <c r="O3382" s="25" t="s">
        <v>54</v>
      </c>
      <c r="P3382" s="29" t="n">
        <v>42928</v>
      </c>
      <c r="Q3382" s="29" t="n">
        <v>42967</v>
      </c>
      <c r="R3382" s="28" t="n">
        <v>960</v>
      </c>
      <c r="S3382" s="28" t="n">
        <f aca="false">IF(O3382="Won",R3382,IF(O3382="Lost",0,N3382))</f>
        <v>960</v>
      </c>
      <c r="T3382" s="30" t="n">
        <f aca="false">IF(AND(P3382&lt;&gt;"",Q3382&lt;&gt;""),Q3382-P3382,"")</f>
        <v>39</v>
      </c>
      <c r="U3382" s="30" t="str">
        <f aca="false">IF(AND(O3382="Engaging",P3382&lt;&gt;""),'Leia-me'!$B$5-P3382,"")</f>
        <v/>
      </c>
      <c r="V3382" s="25" t="str">
        <f aca="false">IF(O3382&lt;&gt;"Engaging","",IF(U3382&lt;='Leia-me'!$B$6,"Saudável",IF(U3382&lt;='Leia-me'!$B$7,"Esfriando",IF(U3382&lt;='Leia-me'!$B$8,"Última chance","Zumbi"))))</f>
        <v/>
      </c>
      <c r="W3382" s="25" t="n">
        <f aca="false">IF(O3382="Won",1,IF(O3382="Lost",0,""))</f>
        <v>1</v>
      </c>
      <c r="Y3382" s="25" t="str">
        <f aca="false">IF(E3382="","Sim","")</f>
        <v/>
      </c>
    </row>
    <row r="3383" customFormat="false" ht="15" hidden="false" customHeight="false" outlineLevel="0" collapsed="false">
      <c r="A3383" s="25" t="s">
        <v>3645</v>
      </c>
      <c r="B3383" s="25" t="s">
        <v>67</v>
      </c>
      <c r="C3383" s="25" t="s">
        <v>75</v>
      </c>
      <c r="D3383" s="25" t="s">
        <v>79</v>
      </c>
      <c r="E3383" s="25" t="s">
        <v>191</v>
      </c>
      <c r="F3383" s="25" t="s">
        <v>192</v>
      </c>
      <c r="G3383" s="26" t="n">
        <v>2714.9</v>
      </c>
      <c r="H3383" s="27" t="n">
        <v>2641</v>
      </c>
      <c r="I3383" s="25" t="s">
        <v>147</v>
      </c>
      <c r="J3383" s="25" t="s">
        <v>193</v>
      </c>
      <c r="K3383" s="25" t="n">
        <v>1998</v>
      </c>
      <c r="L3383" s="25" t="s">
        <v>186</v>
      </c>
      <c r="M3383" s="25" t="s">
        <v>171</v>
      </c>
      <c r="N3383" s="28" t="n">
        <v>550</v>
      </c>
      <c r="O3383" s="25" t="s">
        <v>54</v>
      </c>
      <c r="P3383" s="29" t="n">
        <v>42929</v>
      </c>
      <c r="Q3383" s="29" t="n">
        <v>42940</v>
      </c>
      <c r="R3383" s="28" t="n">
        <v>550</v>
      </c>
      <c r="S3383" s="28" t="n">
        <f aca="false">IF(O3383="Won",R3383,IF(O3383="Lost",0,N3383))</f>
        <v>550</v>
      </c>
      <c r="T3383" s="30" t="n">
        <f aca="false">IF(AND(P3383&lt;&gt;"",Q3383&lt;&gt;""),Q3383-P3383,"")</f>
        <v>11</v>
      </c>
      <c r="U3383" s="30" t="str">
        <f aca="false">IF(AND(O3383="Engaging",P3383&lt;&gt;""),'Leia-me'!$B$5-P3383,"")</f>
        <v/>
      </c>
      <c r="V3383" s="25" t="str">
        <f aca="false">IF(O3383&lt;&gt;"Engaging","",IF(U3383&lt;='Leia-me'!$B$6,"Saudável",IF(U3383&lt;='Leia-me'!$B$7,"Esfriando",IF(U3383&lt;='Leia-me'!$B$8,"Última chance","Zumbi"))))</f>
        <v/>
      </c>
      <c r="W3383" s="25" t="n">
        <f aca="false">IF(O3383="Won",1,IF(O3383="Lost",0,""))</f>
        <v>1</v>
      </c>
      <c r="Y3383" s="25" t="str">
        <f aca="false">IF(E3383="","Sim","")</f>
        <v/>
      </c>
    </row>
    <row r="3384" customFormat="false" ht="15" hidden="false" customHeight="false" outlineLevel="0" collapsed="false">
      <c r="A3384" s="25" t="s">
        <v>3646</v>
      </c>
      <c r="B3384" s="25" t="s">
        <v>67</v>
      </c>
      <c r="C3384" s="25" t="s">
        <v>75</v>
      </c>
      <c r="D3384" s="25" t="s">
        <v>79</v>
      </c>
      <c r="E3384" s="25" t="s">
        <v>154</v>
      </c>
      <c r="F3384" s="25" t="s">
        <v>155</v>
      </c>
      <c r="G3384" s="26" t="n">
        <v>86.68</v>
      </c>
      <c r="H3384" s="27" t="n">
        <v>187</v>
      </c>
      <c r="I3384" s="25" t="s">
        <v>147</v>
      </c>
      <c r="J3384" s="25" t="s">
        <v>156</v>
      </c>
      <c r="K3384" s="25" t="n">
        <v>2007</v>
      </c>
      <c r="L3384" s="25" t="s">
        <v>186</v>
      </c>
      <c r="M3384" s="25" t="s">
        <v>171</v>
      </c>
      <c r="N3384" s="28" t="n">
        <v>550</v>
      </c>
      <c r="O3384" s="25" t="s">
        <v>54</v>
      </c>
      <c r="P3384" s="29" t="n">
        <v>42929</v>
      </c>
      <c r="Q3384" s="29" t="n">
        <v>43006</v>
      </c>
      <c r="R3384" s="28" t="n">
        <v>469</v>
      </c>
      <c r="S3384" s="28" t="n">
        <f aca="false">IF(O3384="Won",R3384,IF(O3384="Lost",0,N3384))</f>
        <v>469</v>
      </c>
      <c r="T3384" s="30" t="n">
        <f aca="false">IF(AND(P3384&lt;&gt;"",Q3384&lt;&gt;""),Q3384-P3384,"")</f>
        <v>77</v>
      </c>
      <c r="U3384" s="30" t="str">
        <f aca="false">IF(AND(O3384="Engaging",P3384&lt;&gt;""),'Leia-me'!$B$5-P3384,"")</f>
        <v/>
      </c>
      <c r="V3384" s="25" t="str">
        <f aca="false">IF(O3384&lt;&gt;"Engaging","",IF(U3384&lt;='Leia-me'!$B$6,"Saudável",IF(U3384&lt;='Leia-me'!$B$7,"Esfriando",IF(U3384&lt;='Leia-me'!$B$8,"Última chance","Zumbi"))))</f>
        <v/>
      </c>
      <c r="W3384" s="25" t="n">
        <f aca="false">IF(O3384="Won",1,IF(O3384="Lost",0,""))</f>
        <v>1</v>
      </c>
      <c r="Y3384" s="25" t="str">
        <f aca="false">IF(E3384="","Sim","")</f>
        <v/>
      </c>
    </row>
    <row r="3385" customFormat="false" ht="15" hidden="false" customHeight="false" outlineLevel="0" collapsed="false">
      <c r="A3385" s="25" t="s">
        <v>3647</v>
      </c>
      <c r="B3385" s="25" t="s">
        <v>67</v>
      </c>
      <c r="C3385" s="25" t="s">
        <v>75</v>
      </c>
      <c r="D3385" s="25" t="s">
        <v>79</v>
      </c>
      <c r="E3385" s="25" t="s">
        <v>145</v>
      </c>
      <c r="F3385" s="25" t="s">
        <v>146</v>
      </c>
      <c r="G3385" s="26" t="n">
        <v>3922.42</v>
      </c>
      <c r="H3385" s="27" t="n">
        <v>6837</v>
      </c>
      <c r="I3385" s="25" t="s">
        <v>147</v>
      </c>
      <c r="K3385" s="25" t="n">
        <v>1992</v>
      </c>
      <c r="L3385" s="25" t="s">
        <v>186</v>
      </c>
      <c r="M3385" s="25" t="s">
        <v>171</v>
      </c>
      <c r="N3385" s="28" t="n">
        <v>550</v>
      </c>
      <c r="O3385" s="25" t="s">
        <v>54</v>
      </c>
      <c r="P3385" s="29" t="n">
        <v>42929</v>
      </c>
      <c r="Q3385" s="29" t="n">
        <v>42930</v>
      </c>
      <c r="R3385" s="28" t="n">
        <v>585</v>
      </c>
      <c r="S3385" s="28" t="n">
        <f aca="false">IF(O3385="Won",R3385,IF(O3385="Lost",0,N3385))</f>
        <v>585</v>
      </c>
      <c r="T3385" s="30" t="n">
        <f aca="false">IF(AND(P3385&lt;&gt;"",Q3385&lt;&gt;""),Q3385-P3385,"")</f>
        <v>1</v>
      </c>
      <c r="U3385" s="30" t="str">
        <f aca="false">IF(AND(O3385="Engaging",P3385&lt;&gt;""),'Leia-me'!$B$5-P3385,"")</f>
        <v/>
      </c>
      <c r="V3385" s="25" t="str">
        <f aca="false">IF(O3385&lt;&gt;"Engaging","",IF(U3385&lt;='Leia-me'!$B$6,"Saudável",IF(U3385&lt;='Leia-me'!$B$7,"Esfriando",IF(U3385&lt;='Leia-me'!$B$8,"Última chance","Zumbi"))))</f>
        <v/>
      </c>
      <c r="W3385" s="25" t="n">
        <f aca="false">IF(O3385="Won",1,IF(O3385="Lost",0,""))</f>
        <v>1</v>
      </c>
      <c r="Y3385" s="25" t="str">
        <f aca="false">IF(E3385="","Sim","")</f>
        <v/>
      </c>
    </row>
    <row r="3386" customFormat="false" ht="15" hidden="false" customHeight="false" outlineLevel="0" collapsed="false">
      <c r="A3386" s="25" t="s">
        <v>3648</v>
      </c>
      <c r="B3386" s="25" t="s">
        <v>67</v>
      </c>
      <c r="C3386" s="25" t="s">
        <v>75</v>
      </c>
      <c r="D3386" s="25" t="s">
        <v>79</v>
      </c>
      <c r="E3386" s="25" t="s">
        <v>231</v>
      </c>
      <c r="F3386" s="25" t="s">
        <v>168</v>
      </c>
      <c r="G3386" s="26" t="n">
        <v>45.39</v>
      </c>
      <c r="H3386" s="27" t="n">
        <v>100</v>
      </c>
      <c r="I3386" s="25" t="s">
        <v>147</v>
      </c>
      <c r="J3386" s="25" t="s">
        <v>169</v>
      </c>
      <c r="K3386" s="25" t="n">
        <v>2012</v>
      </c>
      <c r="L3386" s="25" t="s">
        <v>170</v>
      </c>
      <c r="M3386" s="25" t="s">
        <v>171</v>
      </c>
      <c r="N3386" s="28" t="n">
        <v>1096</v>
      </c>
      <c r="O3386" s="25" t="s">
        <v>54</v>
      </c>
      <c r="P3386" s="29" t="n">
        <v>42929</v>
      </c>
      <c r="Q3386" s="29" t="n">
        <v>42976</v>
      </c>
      <c r="R3386" s="28" t="n">
        <v>943</v>
      </c>
      <c r="S3386" s="28" t="n">
        <f aca="false">IF(O3386="Won",R3386,IF(O3386="Lost",0,N3386))</f>
        <v>943</v>
      </c>
      <c r="T3386" s="30" t="n">
        <f aca="false">IF(AND(P3386&lt;&gt;"",Q3386&lt;&gt;""),Q3386-P3386,"")</f>
        <v>47</v>
      </c>
      <c r="U3386" s="30" t="str">
        <f aca="false">IF(AND(O3386="Engaging",P3386&lt;&gt;""),'Leia-me'!$B$5-P3386,"")</f>
        <v/>
      </c>
      <c r="V3386" s="25" t="str">
        <f aca="false">IF(O3386&lt;&gt;"Engaging","",IF(U3386&lt;='Leia-me'!$B$6,"Saudável",IF(U3386&lt;='Leia-me'!$B$7,"Esfriando",IF(U3386&lt;='Leia-me'!$B$8,"Última chance","Zumbi"))))</f>
        <v/>
      </c>
      <c r="W3386" s="25" t="n">
        <f aca="false">IF(O3386="Won",1,IF(O3386="Lost",0,""))</f>
        <v>1</v>
      </c>
      <c r="Y3386" s="25" t="str">
        <f aca="false">IF(E3386="","Sim","")</f>
        <v/>
      </c>
    </row>
    <row r="3387" customFormat="false" ht="15" hidden="false" customHeight="false" outlineLevel="0" collapsed="false">
      <c r="A3387" s="25" t="s">
        <v>3649</v>
      </c>
      <c r="B3387" s="25" t="s">
        <v>67</v>
      </c>
      <c r="C3387" s="25" t="s">
        <v>75</v>
      </c>
      <c r="D3387" s="25" t="s">
        <v>79</v>
      </c>
      <c r="E3387" s="25" t="s">
        <v>145</v>
      </c>
      <c r="F3387" s="25" t="s">
        <v>146</v>
      </c>
      <c r="G3387" s="26" t="n">
        <v>3922.42</v>
      </c>
      <c r="H3387" s="27" t="n">
        <v>6837</v>
      </c>
      <c r="I3387" s="25" t="s">
        <v>147</v>
      </c>
      <c r="K3387" s="25" t="n">
        <v>1992</v>
      </c>
      <c r="L3387" s="25" t="s">
        <v>160</v>
      </c>
      <c r="M3387" s="25" t="s">
        <v>149</v>
      </c>
      <c r="N3387" s="28" t="n">
        <v>3393</v>
      </c>
      <c r="O3387" s="25" t="s">
        <v>55</v>
      </c>
      <c r="P3387" s="29" t="n">
        <v>42930</v>
      </c>
      <c r="Q3387" s="29" t="n">
        <v>43048</v>
      </c>
      <c r="R3387" s="28" t="n">
        <v>0</v>
      </c>
      <c r="S3387" s="28" t="n">
        <f aca="false">IF(O3387="Won",R3387,IF(O3387="Lost",0,N3387))</f>
        <v>0</v>
      </c>
      <c r="T3387" s="30" t="n">
        <f aca="false">IF(AND(P3387&lt;&gt;"",Q3387&lt;&gt;""),Q3387-P3387,"")</f>
        <v>118</v>
      </c>
      <c r="U3387" s="30" t="str">
        <f aca="false">IF(AND(O3387="Engaging",P3387&lt;&gt;""),'Leia-me'!$B$5-P3387,"")</f>
        <v/>
      </c>
      <c r="V3387" s="25" t="str">
        <f aca="false">IF(O3387&lt;&gt;"Engaging","",IF(U3387&lt;='Leia-me'!$B$6,"Saudável",IF(U3387&lt;='Leia-me'!$B$7,"Esfriando",IF(U3387&lt;='Leia-me'!$B$8,"Última chance","Zumbi"))))</f>
        <v/>
      </c>
      <c r="W3387" s="25" t="n">
        <f aca="false">IF(O3387="Won",1,IF(O3387="Lost",0,""))</f>
        <v>0</v>
      </c>
      <c r="Y3387" s="25" t="str">
        <f aca="false">IF(E3387="","Sim","")</f>
        <v/>
      </c>
    </row>
    <row r="3388" customFormat="false" ht="15" hidden="false" customHeight="false" outlineLevel="0" collapsed="false">
      <c r="A3388" s="25" t="s">
        <v>3650</v>
      </c>
      <c r="B3388" s="25" t="s">
        <v>67</v>
      </c>
      <c r="C3388" s="25" t="s">
        <v>75</v>
      </c>
      <c r="D3388" s="25" t="s">
        <v>79</v>
      </c>
      <c r="E3388" s="25" t="s">
        <v>210</v>
      </c>
      <c r="F3388" s="25" t="s">
        <v>211</v>
      </c>
      <c r="G3388" s="26" t="n">
        <v>718.62</v>
      </c>
      <c r="H3388" s="27" t="n">
        <v>2448</v>
      </c>
      <c r="I3388" s="25" t="s">
        <v>147</v>
      </c>
      <c r="K3388" s="25" t="n">
        <v>2001</v>
      </c>
      <c r="L3388" s="25" t="s">
        <v>160</v>
      </c>
      <c r="M3388" s="25" t="s">
        <v>149</v>
      </c>
      <c r="N3388" s="28" t="n">
        <v>3393</v>
      </c>
      <c r="O3388" s="25" t="s">
        <v>54</v>
      </c>
      <c r="P3388" s="29" t="n">
        <v>42931</v>
      </c>
      <c r="Q3388" s="29" t="n">
        <v>42980</v>
      </c>
      <c r="R3388" s="28" t="n">
        <v>3501</v>
      </c>
      <c r="S3388" s="28" t="n">
        <f aca="false">IF(O3388="Won",R3388,IF(O3388="Lost",0,N3388))</f>
        <v>3501</v>
      </c>
      <c r="T3388" s="30" t="n">
        <f aca="false">IF(AND(P3388&lt;&gt;"",Q3388&lt;&gt;""),Q3388-P3388,"")</f>
        <v>49</v>
      </c>
      <c r="U3388" s="30" t="str">
        <f aca="false">IF(AND(O3388="Engaging",P3388&lt;&gt;""),'Leia-me'!$B$5-P3388,"")</f>
        <v/>
      </c>
      <c r="V3388" s="25" t="str">
        <f aca="false">IF(O3388&lt;&gt;"Engaging","",IF(U3388&lt;='Leia-me'!$B$6,"Saudável",IF(U3388&lt;='Leia-me'!$B$7,"Esfriando",IF(U3388&lt;='Leia-me'!$B$8,"Última chance","Zumbi"))))</f>
        <v/>
      </c>
      <c r="W3388" s="25" t="n">
        <f aca="false">IF(O3388="Won",1,IF(O3388="Lost",0,""))</f>
        <v>1</v>
      </c>
      <c r="Y3388" s="25" t="str">
        <f aca="false">IF(E3388="","Sim","")</f>
        <v/>
      </c>
    </row>
    <row r="3389" customFormat="false" ht="15" hidden="false" customHeight="false" outlineLevel="0" collapsed="false">
      <c r="A3389" s="25" t="s">
        <v>3651</v>
      </c>
      <c r="B3389" s="25" t="s">
        <v>67</v>
      </c>
      <c r="C3389" s="25" t="s">
        <v>75</v>
      </c>
      <c r="D3389" s="25" t="s">
        <v>79</v>
      </c>
      <c r="E3389" s="25" t="s">
        <v>158</v>
      </c>
      <c r="F3389" s="25" t="s">
        <v>159</v>
      </c>
      <c r="G3389" s="26" t="n">
        <v>291.27</v>
      </c>
      <c r="H3389" s="27" t="n">
        <v>586</v>
      </c>
      <c r="I3389" s="25" t="s">
        <v>147</v>
      </c>
      <c r="K3389" s="25" t="n">
        <v>1997</v>
      </c>
      <c r="L3389" s="25" t="s">
        <v>170</v>
      </c>
      <c r="M3389" s="25" t="s">
        <v>171</v>
      </c>
      <c r="N3389" s="28" t="n">
        <v>1096</v>
      </c>
      <c r="O3389" s="25" t="s">
        <v>54</v>
      </c>
      <c r="P3389" s="29" t="n">
        <v>42933</v>
      </c>
      <c r="Q3389" s="29" t="n">
        <v>42943</v>
      </c>
      <c r="R3389" s="28" t="n">
        <v>1114</v>
      </c>
      <c r="S3389" s="28" t="n">
        <f aca="false">IF(O3389="Won",R3389,IF(O3389="Lost",0,N3389))</f>
        <v>1114</v>
      </c>
      <c r="T3389" s="30" t="n">
        <f aca="false">IF(AND(P3389&lt;&gt;"",Q3389&lt;&gt;""),Q3389-P3389,"")</f>
        <v>10</v>
      </c>
      <c r="U3389" s="30" t="str">
        <f aca="false">IF(AND(O3389="Engaging",P3389&lt;&gt;""),'Leia-me'!$B$5-P3389,"")</f>
        <v/>
      </c>
      <c r="V3389" s="25" t="str">
        <f aca="false">IF(O3389&lt;&gt;"Engaging","",IF(U3389&lt;='Leia-me'!$B$6,"Saudável",IF(U3389&lt;='Leia-me'!$B$7,"Esfriando",IF(U3389&lt;='Leia-me'!$B$8,"Última chance","Zumbi"))))</f>
        <v/>
      </c>
      <c r="W3389" s="25" t="n">
        <f aca="false">IF(O3389="Won",1,IF(O3389="Lost",0,""))</f>
        <v>1</v>
      </c>
      <c r="Y3389" s="25" t="str">
        <f aca="false">IF(E3389="","Sim","")</f>
        <v/>
      </c>
    </row>
    <row r="3390" customFormat="false" ht="15" hidden="false" customHeight="false" outlineLevel="0" collapsed="false">
      <c r="A3390" s="25" t="s">
        <v>3652</v>
      </c>
      <c r="B3390" s="25" t="s">
        <v>67</v>
      </c>
      <c r="C3390" s="25" t="s">
        <v>75</v>
      </c>
      <c r="D3390" s="25" t="s">
        <v>79</v>
      </c>
      <c r="E3390" s="25" t="s">
        <v>176</v>
      </c>
      <c r="F3390" s="25" t="s">
        <v>177</v>
      </c>
      <c r="G3390" s="26" t="n">
        <v>1698.2</v>
      </c>
      <c r="H3390" s="27" t="n">
        <v>3798</v>
      </c>
      <c r="I3390" s="25" t="s">
        <v>147</v>
      </c>
      <c r="K3390" s="25" t="n">
        <v>1987</v>
      </c>
      <c r="L3390" s="25" t="s">
        <v>186</v>
      </c>
      <c r="M3390" s="25" t="s">
        <v>171</v>
      </c>
      <c r="N3390" s="28" t="n">
        <v>550</v>
      </c>
      <c r="O3390" s="25" t="s">
        <v>55</v>
      </c>
      <c r="P3390" s="29" t="n">
        <v>42934</v>
      </c>
      <c r="Q3390" s="29" t="n">
        <v>42944</v>
      </c>
      <c r="R3390" s="28" t="n">
        <v>0</v>
      </c>
      <c r="S3390" s="28" t="n">
        <f aca="false">IF(O3390="Won",R3390,IF(O3390="Lost",0,N3390))</f>
        <v>0</v>
      </c>
      <c r="T3390" s="30" t="n">
        <f aca="false">IF(AND(P3390&lt;&gt;"",Q3390&lt;&gt;""),Q3390-P3390,"")</f>
        <v>10</v>
      </c>
      <c r="U3390" s="30" t="str">
        <f aca="false">IF(AND(O3390="Engaging",P3390&lt;&gt;""),'Leia-me'!$B$5-P3390,"")</f>
        <v/>
      </c>
      <c r="V3390" s="25" t="str">
        <f aca="false">IF(O3390&lt;&gt;"Engaging","",IF(U3390&lt;='Leia-me'!$B$6,"Saudável",IF(U3390&lt;='Leia-me'!$B$7,"Esfriando",IF(U3390&lt;='Leia-me'!$B$8,"Última chance","Zumbi"))))</f>
        <v/>
      </c>
      <c r="W3390" s="25" t="n">
        <f aca="false">IF(O3390="Won",1,IF(O3390="Lost",0,""))</f>
        <v>0</v>
      </c>
      <c r="Y3390" s="25" t="str">
        <f aca="false">IF(E3390="","Sim","")</f>
        <v/>
      </c>
    </row>
    <row r="3391" customFormat="false" ht="15" hidden="false" customHeight="false" outlineLevel="0" collapsed="false">
      <c r="A3391" s="25" t="s">
        <v>3653</v>
      </c>
      <c r="B3391" s="25" t="s">
        <v>67</v>
      </c>
      <c r="C3391" s="25" t="s">
        <v>75</v>
      </c>
      <c r="D3391" s="25" t="s">
        <v>79</v>
      </c>
      <c r="E3391" s="25" t="s">
        <v>428</v>
      </c>
      <c r="F3391" s="25" t="s">
        <v>267</v>
      </c>
      <c r="G3391" s="26" t="n">
        <v>792.46</v>
      </c>
      <c r="H3391" s="27" t="n">
        <v>1299</v>
      </c>
      <c r="I3391" s="25" t="s">
        <v>147</v>
      </c>
      <c r="K3391" s="25" t="n">
        <v>1982</v>
      </c>
      <c r="L3391" s="25" t="s">
        <v>186</v>
      </c>
      <c r="M3391" s="25" t="s">
        <v>171</v>
      </c>
      <c r="N3391" s="28" t="n">
        <v>550</v>
      </c>
      <c r="O3391" s="25" t="s">
        <v>56</v>
      </c>
      <c r="P3391" s="29" t="n">
        <v>42935</v>
      </c>
      <c r="Q3391" s="33"/>
      <c r="R3391" s="34"/>
      <c r="S3391" s="28" t="n">
        <f aca="false">IF(O3391="Won",R3391,IF(O3391="Lost",0,N3391))</f>
        <v>550</v>
      </c>
      <c r="T3391" s="30" t="str">
        <f aca="false">IF(AND(P3391&lt;&gt;"",Q3391&lt;&gt;""),Q3391-P3391,"")</f>
        <v/>
      </c>
      <c r="U3391" s="30" t="n">
        <f aca="false">IF(AND(O3391="Engaging",P3391&lt;&gt;""),'Leia-me'!$B$5-P3391,"")</f>
        <v>165</v>
      </c>
      <c r="V3391" s="25" t="str">
        <f aca="false">IF(O3391&lt;&gt;"Engaging","",IF(U3391&lt;='Leia-me'!$B$6,"Saudável",IF(U3391&lt;='Leia-me'!$B$7,"Esfriando",IF(U3391&lt;='Leia-me'!$B$8,"Última chance","Zumbi"))))</f>
        <v>Zumbi</v>
      </c>
      <c r="W3391" s="25" t="str">
        <f aca="false">IF(O3391="Won",1,IF(O3391="Lost",0,""))</f>
        <v/>
      </c>
      <c r="Y3391" s="25" t="str">
        <f aca="false">IF(E3391="","Sim","")</f>
        <v/>
      </c>
    </row>
    <row r="3392" customFormat="false" ht="15" hidden="false" customHeight="false" outlineLevel="0" collapsed="false">
      <c r="A3392" s="25" t="s">
        <v>3654</v>
      </c>
      <c r="B3392" s="25" t="s">
        <v>67</v>
      </c>
      <c r="C3392" s="25" t="s">
        <v>75</v>
      </c>
      <c r="D3392" s="25" t="s">
        <v>79</v>
      </c>
      <c r="G3392" s="31"/>
      <c r="H3392" s="32"/>
      <c r="L3392" s="25" t="s">
        <v>170</v>
      </c>
      <c r="M3392" s="25" t="s">
        <v>171</v>
      </c>
      <c r="N3392" s="28" t="n">
        <v>1096</v>
      </c>
      <c r="O3392" s="25" t="s">
        <v>56</v>
      </c>
      <c r="P3392" s="29" t="n">
        <v>42936</v>
      </c>
      <c r="Q3392" s="33"/>
      <c r="R3392" s="34"/>
      <c r="S3392" s="28" t="n">
        <f aca="false">IF(O3392="Won",R3392,IF(O3392="Lost",0,N3392))</f>
        <v>1096</v>
      </c>
      <c r="T3392" s="30" t="str">
        <f aca="false">IF(AND(P3392&lt;&gt;"",Q3392&lt;&gt;""),Q3392-P3392,"")</f>
        <v/>
      </c>
      <c r="U3392" s="30" t="n">
        <f aca="false">IF(AND(O3392="Engaging",P3392&lt;&gt;""),'Leia-me'!$B$5-P3392,"")</f>
        <v>164</v>
      </c>
      <c r="V3392" s="25" t="str">
        <f aca="false">IF(O3392&lt;&gt;"Engaging","",IF(U3392&lt;='Leia-me'!$B$6,"Saudável",IF(U3392&lt;='Leia-me'!$B$7,"Esfriando",IF(U3392&lt;='Leia-me'!$B$8,"Última chance","Zumbi"))))</f>
        <v>Zumbi</v>
      </c>
      <c r="W3392" s="25" t="str">
        <f aca="false">IF(O3392="Won",1,IF(O3392="Lost",0,""))</f>
        <v/>
      </c>
      <c r="Y3392" s="25" t="str">
        <f aca="false">IF(E3392="","Sim","")</f>
        <v>Sim</v>
      </c>
    </row>
    <row r="3393" customFormat="false" ht="15" hidden="false" customHeight="false" outlineLevel="0" collapsed="false">
      <c r="A3393" s="25" t="s">
        <v>3655</v>
      </c>
      <c r="B3393" s="25" t="s">
        <v>67</v>
      </c>
      <c r="C3393" s="25" t="s">
        <v>75</v>
      </c>
      <c r="D3393" s="25" t="s">
        <v>79</v>
      </c>
      <c r="E3393" s="25" t="s">
        <v>1789</v>
      </c>
      <c r="F3393" s="25" t="s">
        <v>211</v>
      </c>
      <c r="G3393" s="26" t="n">
        <v>497.11</v>
      </c>
      <c r="H3393" s="27" t="n">
        <v>1588</v>
      </c>
      <c r="I3393" s="25" t="s">
        <v>147</v>
      </c>
      <c r="K3393" s="25" t="n">
        <v>2009</v>
      </c>
      <c r="L3393" s="25" t="s">
        <v>178</v>
      </c>
      <c r="M3393" s="25" t="s">
        <v>171</v>
      </c>
      <c r="N3393" s="28" t="n">
        <v>5482</v>
      </c>
      <c r="O3393" s="25" t="s">
        <v>56</v>
      </c>
      <c r="P3393" s="29" t="n">
        <v>42936</v>
      </c>
      <c r="Q3393" s="33"/>
      <c r="R3393" s="34"/>
      <c r="S3393" s="28" t="n">
        <f aca="false">IF(O3393="Won",R3393,IF(O3393="Lost",0,N3393))</f>
        <v>5482</v>
      </c>
      <c r="T3393" s="30" t="str">
        <f aca="false">IF(AND(P3393&lt;&gt;"",Q3393&lt;&gt;""),Q3393-P3393,"")</f>
        <v/>
      </c>
      <c r="U3393" s="30" t="n">
        <f aca="false">IF(AND(O3393="Engaging",P3393&lt;&gt;""),'Leia-me'!$B$5-P3393,"")</f>
        <v>164</v>
      </c>
      <c r="V3393" s="25" t="str">
        <f aca="false">IF(O3393&lt;&gt;"Engaging","",IF(U3393&lt;='Leia-me'!$B$6,"Saudável",IF(U3393&lt;='Leia-me'!$B$7,"Esfriando",IF(U3393&lt;='Leia-me'!$B$8,"Última chance","Zumbi"))))</f>
        <v>Zumbi</v>
      </c>
      <c r="W3393" s="25" t="str">
        <f aca="false">IF(O3393="Won",1,IF(O3393="Lost",0,""))</f>
        <v/>
      </c>
      <c r="Y3393" s="25" t="str">
        <f aca="false">IF(E3393="","Sim","")</f>
        <v/>
      </c>
    </row>
    <row r="3394" customFormat="false" ht="15" hidden="false" customHeight="false" outlineLevel="0" collapsed="false">
      <c r="A3394" s="25" t="s">
        <v>3656</v>
      </c>
      <c r="B3394" s="25" t="s">
        <v>67</v>
      </c>
      <c r="C3394" s="25" t="s">
        <v>75</v>
      </c>
      <c r="D3394" s="25" t="s">
        <v>79</v>
      </c>
      <c r="E3394" s="25" t="s">
        <v>191</v>
      </c>
      <c r="F3394" s="25" t="s">
        <v>192</v>
      </c>
      <c r="G3394" s="26" t="n">
        <v>2714.9</v>
      </c>
      <c r="H3394" s="27" t="n">
        <v>2641</v>
      </c>
      <c r="I3394" s="25" t="s">
        <v>147</v>
      </c>
      <c r="J3394" s="25" t="s">
        <v>193</v>
      </c>
      <c r="K3394" s="25" t="n">
        <v>1998</v>
      </c>
      <c r="L3394" s="25" t="s">
        <v>178</v>
      </c>
      <c r="M3394" s="25" t="s">
        <v>171</v>
      </c>
      <c r="N3394" s="28" t="n">
        <v>5482</v>
      </c>
      <c r="O3394" s="25" t="s">
        <v>55</v>
      </c>
      <c r="P3394" s="29" t="n">
        <v>42937</v>
      </c>
      <c r="Q3394" s="29" t="n">
        <v>42944</v>
      </c>
      <c r="R3394" s="28" t="n">
        <v>0</v>
      </c>
      <c r="S3394" s="28" t="n">
        <f aca="false">IF(O3394="Won",R3394,IF(O3394="Lost",0,N3394))</f>
        <v>0</v>
      </c>
      <c r="T3394" s="30" t="n">
        <f aca="false">IF(AND(P3394&lt;&gt;"",Q3394&lt;&gt;""),Q3394-P3394,"")</f>
        <v>7</v>
      </c>
      <c r="U3394" s="30" t="str">
        <f aca="false">IF(AND(O3394="Engaging",P3394&lt;&gt;""),'Leia-me'!$B$5-P3394,"")</f>
        <v/>
      </c>
      <c r="V3394" s="25" t="str">
        <f aca="false">IF(O3394&lt;&gt;"Engaging","",IF(U3394&lt;='Leia-me'!$B$6,"Saudável",IF(U3394&lt;='Leia-me'!$B$7,"Esfriando",IF(U3394&lt;='Leia-me'!$B$8,"Última chance","Zumbi"))))</f>
        <v/>
      </c>
      <c r="W3394" s="25" t="n">
        <f aca="false">IF(O3394="Won",1,IF(O3394="Lost",0,""))</f>
        <v>0</v>
      </c>
      <c r="Y3394" s="25" t="str">
        <f aca="false">IF(E3394="","Sim","")</f>
        <v/>
      </c>
    </row>
    <row r="3395" customFormat="false" ht="15" hidden="false" customHeight="false" outlineLevel="0" collapsed="false">
      <c r="A3395" s="25" t="s">
        <v>3657</v>
      </c>
      <c r="B3395" s="25" t="s">
        <v>67</v>
      </c>
      <c r="C3395" s="25" t="s">
        <v>75</v>
      </c>
      <c r="D3395" s="25" t="s">
        <v>79</v>
      </c>
      <c r="E3395" s="25" t="s">
        <v>237</v>
      </c>
      <c r="F3395" s="25" t="s">
        <v>192</v>
      </c>
      <c r="G3395" s="26" t="n">
        <v>4618</v>
      </c>
      <c r="H3395" s="27" t="n">
        <v>10083</v>
      </c>
      <c r="I3395" s="25" t="s">
        <v>147</v>
      </c>
      <c r="K3395" s="25" t="n">
        <v>1982</v>
      </c>
      <c r="L3395" s="25" t="s">
        <v>186</v>
      </c>
      <c r="M3395" s="25" t="s">
        <v>171</v>
      </c>
      <c r="N3395" s="28" t="n">
        <v>550</v>
      </c>
      <c r="O3395" s="25" t="s">
        <v>54</v>
      </c>
      <c r="P3395" s="29" t="n">
        <v>42937</v>
      </c>
      <c r="Q3395" s="29" t="n">
        <v>42946</v>
      </c>
      <c r="R3395" s="28" t="n">
        <v>418</v>
      </c>
      <c r="S3395" s="28" t="n">
        <f aca="false">IF(O3395="Won",R3395,IF(O3395="Lost",0,N3395))</f>
        <v>418</v>
      </c>
      <c r="T3395" s="30" t="n">
        <f aca="false">IF(AND(P3395&lt;&gt;"",Q3395&lt;&gt;""),Q3395-P3395,"")</f>
        <v>9</v>
      </c>
      <c r="U3395" s="30" t="str">
        <f aca="false">IF(AND(O3395="Engaging",P3395&lt;&gt;""),'Leia-me'!$B$5-P3395,"")</f>
        <v/>
      </c>
      <c r="V3395" s="25" t="str">
        <f aca="false">IF(O3395&lt;&gt;"Engaging","",IF(U3395&lt;='Leia-me'!$B$6,"Saudável",IF(U3395&lt;='Leia-me'!$B$7,"Esfriando",IF(U3395&lt;='Leia-me'!$B$8,"Última chance","Zumbi"))))</f>
        <v/>
      </c>
      <c r="W3395" s="25" t="n">
        <f aca="false">IF(O3395="Won",1,IF(O3395="Lost",0,""))</f>
        <v>1</v>
      </c>
      <c r="Y3395" s="25" t="str">
        <f aca="false">IF(E3395="","Sim","")</f>
        <v/>
      </c>
    </row>
    <row r="3396" customFormat="false" ht="15" hidden="false" customHeight="false" outlineLevel="0" collapsed="false">
      <c r="A3396" s="25" t="s">
        <v>3658</v>
      </c>
      <c r="B3396" s="25" t="s">
        <v>67</v>
      </c>
      <c r="C3396" s="25" t="s">
        <v>75</v>
      </c>
      <c r="D3396" s="25" t="s">
        <v>79</v>
      </c>
      <c r="E3396" s="25" t="s">
        <v>225</v>
      </c>
      <c r="F3396" s="25" t="s">
        <v>211</v>
      </c>
      <c r="G3396" s="26" t="n">
        <v>1376.8</v>
      </c>
      <c r="H3396" s="27" t="n">
        <v>1165</v>
      </c>
      <c r="I3396" s="25" t="s">
        <v>226</v>
      </c>
      <c r="K3396" s="25" t="n">
        <v>1988</v>
      </c>
      <c r="L3396" s="25" t="s">
        <v>148</v>
      </c>
      <c r="M3396" s="25" t="s">
        <v>149</v>
      </c>
      <c r="N3396" s="28" t="n">
        <v>55</v>
      </c>
      <c r="O3396" s="25" t="s">
        <v>54</v>
      </c>
      <c r="P3396" s="29" t="n">
        <v>42937</v>
      </c>
      <c r="Q3396" s="29" t="n">
        <v>42944</v>
      </c>
      <c r="R3396" s="28" t="n">
        <v>54</v>
      </c>
      <c r="S3396" s="28" t="n">
        <f aca="false">IF(O3396="Won",R3396,IF(O3396="Lost",0,N3396))</f>
        <v>54</v>
      </c>
      <c r="T3396" s="30" t="n">
        <f aca="false">IF(AND(P3396&lt;&gt;"",Q3396&lt;&gt;""),Q3396-P3396,"")</f>
        <v>7</v>
      </c>
      <c r="U3396" s="30" t="str">
        <f aca="false">IF(AND(O3396="Engaging",P3396&lt;&gt;""),'Leia-me'!$B$5-P3396,"")</f>
        <v/>
      </c>
      <c r="V3396" s="25" t="str">
        <f aca="false">IF(O3396&lt;&gt;"Engaging","",IF(U3396&lt;='Leia-me'!$B$6,"Saudável",IF(U3396&lt;='Leia-me'!$B$7,"Esfriando",IF(U3396&lt;='Leia-me'!$B$8,"Última chance","Zumbi"))))</f>
        <v/>
      </c>
      <c r="W3396" s="25" t="n">
        <f aca="false">IF(O3396="Won",1,IF(O3396="Lost",0,""))</f>
        <v>1</v>
      </c>
      <c r="Y3396" s="25" t="str">
        <f aca="false">IF(E3396="","Sim","")</f>
        <v/>
      </c>
    </row>
    <row r="3397" customFormat="false" ht="15" hidden="false" customHeight="false" outlineLevel="0" collapsed="false">
      <c r="A3397" s="25" t="s">
        <v>3659</v>
      </c>
      <c r="B3397" s="25" t="s">
        <v>67</v>
      </c>
      <c r="C3397" s="25" t="s">
        <v>75</v>
      </c>
      <c r="D3397" s="25" t="s">
        <v>79</v>
      </c>
      <c r="E3397" s="25" t="s">
        <v>245</v>
      </c>
      <c r="F3397" s="25" t="s">
        <v>185</v>
      </c>
      <c r="G3397" s="26" t="n">
        <v>2938.67</v>
      </c>
      <c r="H3397" s="27" t="n">
        <v>8775</v>
      </c>
      <c r="I3397" s="25" t="s">
        <v>246</v>
      </c>
      <c r="K3397" s="25" t="n">
        <v>1987</v>
      </c>
      <c r="L3397" s="25" t="s">
        <v>160</v>
      </c>
      <c r="M3397" s="25" t="s">
        <v>149</v>
      </c>
      <c r="N3397" s="28" t="n">
        <v>3393</v>
      </c>
      <c r="O3397" s="25" t="s">
        <v>54</v>
      </c>
      <c r="P3397" s="29" t="n">
        <v>42938</v>
      </c>
      <c r="Q3397" s="29" t="n">
        <v>43006</v>
      </c>
      <c r="R3397" s="28" t="n">
        <v>3696</v>
      </c>
      <c r="S3397" s="28" t="n">
        <f aca="false">IF(O3397="Won",R3397,IF(O3397="Lost",0,N3397))</f>
        <v>3696</v>
      </c>
      <c r="T3397" s="30" t="n">
        <f aca="false">IF(AND(P3397&lt;&gt;"",Q3397&lt;&gt;""),Q3397-P3397,"")</f>
        <v>68</v>
      </c>
      <c r="U3397" s="30" t="str">
        <f aca="false">IF(AND(O3397="Engaging",P3397&lt;&gt;""),'Leia-me'!$B$5-P3397,"")</f>
        <v/>
      </c>
      <c r="V3397" s="25" t="str">
        <f aca="false">IF(O3397&lt;&gt;"Engaging","",IF(U3397&lt;='Leia-me'!$B$6,"Saudável",IF(U3397&lt;='Leia-me'!$B$7,"Esfriando",IF(U3397&lt;='Leia-me'!$B$8,"Última chance","Zumbi"))))</f>
        <v/>
      </c>
      <c r="W3397" s="25" t="n">
        <f aca="false">IF(O3397="Won",1,IF(O3397="Lost",0,""))</f>
        <v>1</v>
      </c>
      <c r="Y3397" s="25" t="str">
        <f aca="false">IF(E3397="","Sim","")</f>
        <v/>
      </c>
    </row>
    <row r="3398" customFormat="false" ht="15" hidden="false" customHeight="false" outlineLevel="0" collapsed="false">
      <c r="A3398" s="25" t="s">
        <v>3660</v>
      </c>
      <c r="B3398" s="25" t="s">
        <v>67</v>
      </c>
      <c r="C3398" s="25" t="s">
        <v>75</v>
      </c>
      <c r="D3398" s="25" t="s">
        <v>79</v>
      </c>
      <c r="E3398" s="25" t="s">
        <v>1653</v>
      </c>
      <c r="F3398" s="25" t="s">
        <v>165</v>
      </c>
      <c r="G3398" s="26" t="n">
        <v>3838.39</v>
      </c>
      <c r="H3398" s="27" t="n">
        <v>8274</v>
      </c>
      <c r="I3398" s="25" t="s">
        <v>147</v>
      </c>
      <c r="K3398" s="25" t="n">
        <v>1989</v>
      </c>
      <c r="L3398" s="25" t="s">
        <v>170</v>
      </c>
      <c r="M3398" s="25" t="s">
        <v>171</v>
      </c>
      <c r="N3398" s="28" t="n">
        <v>1096</v>
      </c>
      <c r="O3398" s="25" t="s">
        <v>56</v>
      </c>
      <c r="P3398" s="29" t="n">
        <v>42939</v>
      </c>
      <c r="Q3398" s="33"/>
      <c r="R3398" s="34"/>
      <c r="S3398" s="28" t="n">
        <f aca="false">IF(O3398="Won",R3398,IF(O3398="Lost",0,N3398))</f>
        <v>1096</v>
      </c>
      <c r="T3398" s="30" t="str">
        <f aca="false">IF(AND(P3398&lt;&gt;"",Q3398&lt;&gt;""),Q3398-P3398,"")</f>
        <v/>
      </c>
      <c r="U3398" s="30" t="n">
        <f aca="false">IF(AND(O3398="Engaging",P3398&lt;&gt;""),'Leia-me'!$B$5-P3398,"")</f>
        <v>161</v>
      </c>
      <c r="V3398" s="25" t="str">
        <f aca="false">IF(O3398&lt;&gt;"Engaging","",IF(U3398&lt;='Leia-me'!$B$6,"Saudável",IF(U3398&lt;='Leia-me'!$B$7,"Esfriando",IF(U3398&lt;='Leia-me'!$B$8,"Última chance","Zumbi"))))</f>
        <v>Zumbi</v>
      </c>
      <c r="W3398" s="25" t="str">
        <f aca="false">IF(O3398="Won",1,IF(O3398="Lost",0,""))</f>
        <v/>
      </c>
      <c r="Y3398" s="25" t="str">
        <f aca="false">IF(E3398="","Sim","")</f>
        <v/>
      </c>
    </row>
    <row r="3399" customFormat="false" ht="15" hidden="false" customHeight="false" outlineLevel="0" collapsed="false">
      <c r="A3399" s="25" t="s">
        <v>3661</v>
      </c>
      <c r="B3399" s="25" t="s">
        <v>67</v>
      </c>
      <c r="C3399" s="25" t="s">
        <v>75</v>
      </c>
      <c r="D3399" s="25" t="s">
        <v>79</v>
      </c>
      <c r="G3399" s="31"/>
      <c r="H3399" s="32"/>
      <c r="L3399" s="25" t="s">
        <v>160</v>
      </c>
      <c r="M3399" s="25" t="s">
        <v>149</v>
      </c>
      <c r="N3399" s="28" t="n">
        <v>3393</v>
      </c>
      <c r="O3399" s="25" t="s">
        <v>56</v>
      </c>
      <c r="P3399" s="29" t="n">
        <v>42939</v>
      </c>
      <c r="Q3399" s="33"/>
      <c r="R3399" s="34"/>
      <c r="S3399" s="28" t="n">
        <f aca="false">IF(O3399="Won",R3399,IF(O3399="Lost",0,N3399))</f>
        <v>3393</v>
      </c>
      <c r="T3399" s="30" t="str">
        <f aca="false">IF(AND(P3399&lt;&gt;"",Q3399&lt;&gt;""),Q3399-P3399,"")</f>
        <v/>
      </c>
      <c r="U3399" s="30" t="n">
        <f aca="false">IF(AND(O3399="Engaging",P3399&lt;&gt;""),'Leia-me'!$B$5-P3399,"")</f>
        <v>161</v>
      </c>
      <c r="V3399" s="25" t="str">
        <f aca="false">IF(O3399&lt;&gt;"Engaging","",IF(U3399&lt;='Leia-me'!$B$6,"Saudável",IF(U3399&lt;='Leia-me'!$B$7,"Esfriando",IF(U3399&lt;='Leia-me'!$B$8,"Última chance","Zumbi"))))</f>
        <v>Zumbi</v>
      </c>
      <c r="W3399" s="25" t="str">
        <f aca="false">IF(O3399="Won",1,IF(O3399="Lost",0,""))</f>
        <v/>
      </c>
      <c r="Y3399" s="25" t="str">
        <f aca="false">IF(E3399="","Sim","")</f>
        <v>Sim</v>
      </c>
    </row>
    <row r="3400" customFormat="false" ht="15" hidden="false" customHeight="false" outlineLevel="0" collapsed="false">
      <c r="A3400" s="25" t="s">
        <v>3662</v>
      </c>
      <c r="B3400" s="25" t="s">
        <v>67</v>
      </c>
      <c r="C3400" s="25" t="s">
        <v>75</v>
      </c>
      <c r="D3400" s="25" t="s">
        <v>79</v>
      </c>
      <c r="E3400" s="25" t="s">
        <v>210</v>
      </c>
      <c r="F3400" s="25" t="s">
        <v>211</v>
      </c>
      <c r="G3400" s="26" t="n">
        <v>718.62</v>
      </c>
      <c r="H3400" s="27" t="n">
        <v>2448</v>
      </c>
      <c r="I3400" s="25" t="s">
        <v>147</v>
      </c>
      <c r="K3400" s="25" t="n">
        <v>2001</v>
      </c>
      <c r="L3400" s="25" t="s">
        <v>170</v>
      </c>
      <c r="M3400" s="25" t="s">
        <v>171</v>
      </c>
      <c r="N3400" s="28" t="n">
        <v>1096</v>
      </c>
      <c r="O3400" s="25" t="s">
        <v>55</v>
      </c>
      <c r="P3400" s="29" t="n">
        <v>42939</v>
      </c>
      <c r="Q3400" s="29" t="n">
        <v>42941</v>
      </c>
      <c r="R3400" s="28" t="n">
        <v>0</v>
      </c>
      <c r="S3400" s="28" t="n">
        <f aca="false">IF(O3400="Won",R3400,IF(O3400="Lost",0,N3400))</f>
        <v>0</v>
      </c>
      <c r="T3400" s="30" t="n">
        <f aca="false">IF(AND(P3400&lt;&gt;"",Q3400&lt;&gt;""),Q3400-P3400,"")</f>
        <v>2</v>
      </c>
      <c r="U3400" s="30" t="str">
        <f aca="false">IF(AND(O3400="Engaging",P3400&lt;&gt;""),'Leia-me'!$B$5-P3400,"")</f>
        <v/>
      </c>
      <c r="V3400" s="25" t="str">
        <f aca="false">IF(O3400&lt;&gt;"Engaging","",IF(U3400&lt;='Leia-me'!$B$6,"Saudável",IF(U3400&lt;='Leia-me'!$B$7,"Esfriando",IF(U3400&lt;='Leia-me'!$B$8,"Última chance","Zumbi"))))</f>
        <v/>
      </c>
      <c r="W3400" s="25" t="n">
        <f aca="false">IF(O3400="Won",1,IF(O3400="Lost",0,""))</f>
        <v>0</v>
      </c>
      <c r="Y3400" s="25" t="str">
        <f aca="false">IF(E3400="","Sim","")</f>
        <v/>
      </c>
    </row>
    <row r="3401" customFormat="false" ht="15" hidden="false" customHeight="false" outlineLevel="0" collapsed="false">
      <c r="A3401" s="25" t="s">
        <v>3663</v>
      </c>
      <c r="B3401" s="25" t="s">
        <v>67</v>
      </c>
      <c r="C3401" s="25" t="s">
        <v>75</v>
      </c>
      <c r="D3401" s="25" t="s">
        <v>79</v>
      </c>
      <c r="G3401" s="31"/>
      <c r="H3401" s="32"/>
      <c r="L3401" s="25" t="s">
        <v>1834</v>
      </c>
      <c r="M3401" s="25" t="s">
        <v>171</v>
      </c>
      <c r="N3401" s="28" t="n">
        <v>4821</v>
      </c>
      <c r="O3401" s="25" t="s">
        <v>56</v>
      </c>
      <c r="P3401" s="29" t="n">
        <v>42940</v>
      </c>
      <c r="Q3401" s="33"/>
      <c r="R3401" s="34"/>
      <c r="S3401" s="28" t="n">
        <f aca="false">IF(O3401="Won",R3401,IF(O3401="Lost",0,N3401))</f>
        <v>4821</v>
      </c>
      <c r="T3401" s="30" t="str">
        <f aca="false">IF(AND(P3401&lt;&gt;"",Q3401&lt;&gt;""),Q3401-P3401,"")</f>
        <v/>
      </c>
      <c r="U3401" s="30" t="n">
        <f aca="false">IF(AND(O3401="Engaging",P3401&lt;&gt;""),'Leia-me'!$B$5-P3401,"")</f>
        <v>160</v>
      </c>
      <c r="V3401" s="25" t="str">
        <f aca="false">IF(O3401&lt;&gt;"Engaging","",IF(U3401&lt;='Leia-me'!$B$6,"Saudável",IF(U3401&lt;='Leia-me'!$B$7,"Esfriando",IF(U3401&lt;='Leia-me'!$B$8,"Última chance","Zumbi"))))</f>
        <v>Zumbi</v>
      </c>
      <c r="W3401" s="25" t="str">
        <f aca="false">IF(O3401="Won",1,IF(O3401="Lost",0,""))</f>
        <v/>
      </c>
      <c r="X3401" s="25" t="s">
        <v>1835</v>
      </c>
      <c r="Y3401" s="25" t="str">
        <f aca="false">IF(E3401="","Sim","")</f>
        <v>Sim</v>
      </c>
    </row>
    <row r="3402" customFormat="false" ht="15" hidden="false" customHeight="false" outlineLevel="0" collapsed="false">
      <c r="A3402" s="25" t="s">
        <v>3664</v>
      </c>
      <c r="B3402" s="25" t="s">
        <v>67</v>
      </c>
      <c r="C3402" s="25" t="s">
        <v>75</v>
      </c>
      <c r="D3402" s="25" t="s">
        <v>79</v>
      </c>
      <c r="E3402" s="25" t="s">
        <v>225</v>
      </c>
      <c r="F3402" s="25" t="s">
        <v>211</v>
      </c>
      <c r="G3402" s="26" t="n">
        <v>1376.8</v>
      </c>
      <c r="H3402" s="27" t="n">
        <v>1165</v>
      </c>
      <c r="I3402" s="25" t="s">
        <v>226</v>
      </c>
      <c r="K3402" s="25" t="n">
        <v>1988</v>
      </c>
      <c r="L3402" s="25" t="s">
        <v>186</v>
      </c>
      <c r="M3402" s="25" t="s">
        <v>171</v>
      </c>
      <c r="N3402" s="28" t="n">
        <v>550</v>
      </c>
      <c r="O3402" s="25" t="s">
        <v>55</v>
      </c>
      <c r="P3402" s="29" t="n">
        <v>42940</v>
      </c>
      <c r="Q3402" s="29" t="n">
        <v>43045</v>
      </c>
      <c r="R3402" s="28" t="n">
        <v>0</v>
      </c>
      <c r="S3402" s="28" t="n">
        <f aca="false">IF(O3402="Won",R3402,IF(O3402="Lost",0,N3402))</f>
        <v>0</v>
      </c>
      <c r="T3402" s="30" t="n">
        <f aca="false">IF(AND(P3402&lt;&gt;"",Q3402&lt;&gt;""),Q3402-P3402,"")</f>
        <v>105</v>
      </c>
      <c r="U3402" s="30" t="str">
        <f aca="false">IF(AND(O3402="Engaging",P3402&lt;&gt;""),'Leia-me'!$B$5-P3402,"")</f>
        <v/>
      </c>
      <c r="V3402" s="25" t="str">
        <f aca="false">IF(O3402&lt;&gt;"Engaging","",IF(U3402&lt;='Leia-me'!$B$6,"Saudável",IF(U3402&lt;='Leia-me'!$B$7,"Esfriando",IF(U3402&lt;='Leia-me'!$B$8,"Última chance","Zumbi"))))</f>
        <v/>
      </c>
      <c r="W3402" s="25" t="n">
        <f aca="false">IF(O3402="Won",1,IF(O3402="Lost",0,""))</f>
        <v>0</v>
      </c>
      <c r="Y3402" s="25" t="str">
        <f aca="false">IF(E3402="","Sim","")</f>
        <v/>
      </c>
    </row>
    <row r="3403" customFormat="false" ht="15" hidden="false" customHeight="false" outlineLevel="0" collapsed="false">
      <c r="A3403" s="25" t="s">
        <v>3665</v>
      </c>
      <c r="B3403" s="25" t="s">
        <v>67</v>
      </c>
      <c r="C3403" s="25" t="s">
        <v>75</v>
      </c>
      <c r="D3403" s="25" t="s">
        <v>79</v>
      </c>
      <c r="E3403" s="25" t="s">
        <v>1158</v>
      </c>
      <c r="F3403" s="25" t="s">
        <v>185</v>
      </c>
      <c r="G3403" s="26" t="n">
        <v>7708.38</v>
      </c>
      <c r="H3403" s="27" t="n">
        <v>13756</v>
      </c>
      <c r="I3403" s="25" t="s">
        <v>147</v>
      </c>
      <c r="K3403" s="25" t="n">
        <v>1980</v>
      </c>
      <c r="L3403" s="25" t="s">
        <v>170</v>
      </c>
      <c r="M3403" s="25" t="s">
        <v>171</v>
      </c>
      <c r="N3403" s="28" t="n">
        <v>1096</v>
      </c>
      <c r="O3403" s="25" t="s">
        <v>56</v>
      </c>
      <c r="P3403" s="29" t="n">
        <v>42941</v>
      </c>
      <c r="Q3403" s="33"/>
      <c r="R3403" s="34"/>
      <c r="S3403" s="28" t="n">
        <f aca="false">IF(O3403="Won",R3403,IF(O3403="Lost",0,N3403))</f>
        <v>1096</v>
      </c>
      <c r="T3403" s="30" t="str">
        <f aca="false">IF(AND(P3403&lt;&gt;"",Q3403&lt;&gt;""),Q3403-P3403,"")</f>
        <v/>
      </c>
      <c r="U3403" s="30" t="n">
        <f aca="false">IF(AND(O3403="Engaging",P3403&lt;&gt;""),'Leia-me'!$B$5-P3403,"")</f>
        <v>159</v>
      </c>
      <c r="V3403" s="25" t="str">
        <f aca="false">IF(O3403&lt;&gt;"Engaging","",IF(U3403&lt;='Leia-me'!$B$6,"Saudável",IF(U3403&lt;='Leia-me'!$B$7,"Esfriando",IF(U3403&lt;='Leia-me'!$B$8,"Última chance","Zumbi"))))</f>
        <v>Zumbi</v>
      </c>
      <c r="W3403" s="25" t="str">
        <f aca="false">IF(O3403="Won",1,IF(O3403="Lost",0,""))</f>
        <v/>
      </c>
      <c r="Y3403" s="25" t="str">
        <f aca="false">IF(E3403="","Sim","")</f>
        <v/>
      </c>
    </row>
    <row r="3404" customFormat="false" ht="15" hidden="false" customHeight="false" outlineLevel="0" collapsed="false">
      <c r="A3404" s="25" t="s">
        <v>3666</v>
      </c>
      <c r="B3404" s="25" t="s">
        <v>67</v>
      </c>
      <c r="C3404" s="25" t="s">
        <v>75</v>
      </c>
      <c r="D3404" s="25" t="s">
        <v>79</v>
      </c>
      <c r="G3404" s="31"/>
      <c r="H3404" s="32"/>
      <c r="L3404" s="25" t="s">
        <v>170</v>
      </c>
      <c r="M3404" s="25" t="s">
        <v>171</v>
      </c>
      <c r="N3404" s="28" t="n">
        <v>1096</v>
      </c>
      <c r="O3404" s="25" t="s">
        <v>56</v>
      </c>
      <c r="P3404" s="29" t="n">
        <v>42941</v>
      </c>
      <c r="Q3404" s="33"/>
      <c r="R3404" s="34"/>
      <c r="S3404" s="28" t="n">
        <f aca="false">IF(O3404="Won",R3404,IF(O3404="Lost",0,N3404))</f>
        <v>1096</v>
      </c>
      <c r="T3404" s="30" t="str">
        <f aca="false">IF(AND(P3404&lt;&gt;"",Q3404&lt;&gt;""),Q3404-P3404,"")</f>
        <v/>
      </c>
      <c r="U3404" s="30" t="n">
        <f aca="false">IF(AND(O3404="Engaging",P3404&lt;&gt;""),'Leia-me'!$B$5-P3404,"")</f>
        <v>159</v>
      </c>
      <c r="V3404" s="25" t="str">
        <f aca="false">IF(O3404&lt;&gt;"Engaging","",IF(U3404&lt;='Leia-me'!$B$6,"Saudável",IF(U3404&lt;='Leia-me'!$B$7,"Esfriando",IF(U3404&lt;='Leia-me'!$B$8,"Última chance","Zumbi"))))</f>
        <v>Zumbi</v>
      </c>
      <c r="W3404" s="25" t="str">
        <f aca="false">IF(O3404="Won",1,IF(O3404="Lost",0,""))</f>
        <v/>
      </c>
      <c r="Y3404" s="25" t="str">
        <f aca="false">IF(E3404="","Sim","")</f>
        <v>Sim</v>
      </c>
    </row>
    <row r="3405" customFormat="false" ht="15" hidden="false" customHeight="false" outlineLevel="0" collapsed="false">
      <c r="A3405" s="25" t="s">
        <v>3667</v>
      </c>
      <c r="B3405" s="25" t="s">
        <v>67</v>
      </c>
      <c r="C3405" s="25" t="s">
        <v>75</v>
      </c>
      <c r="D3405" s="25" t="s">
        <v>79</v>
      </c>
      <c r="E3405" s="25" t="s">
        <v>2484</v>
      </c>
      <c r="F3405" s="25" t="s">
        <v>155</v>
      </c>
      <c r="G3405" s="26" t="n">
        <v>1825.82</v>
      </c>
      <c r="H3405" s="27" t="n">
        <v>5595</v>
      </c>
      <c r="I3405" s="25" t="s">
        <v>147</v>
      </c>
      <c r="J3405" s="25" t="s">
        <v>156</v>
      </c>
      <c r="K3405" s="25" t="n">
        <v>1995</v>
      </c>
      <c r="L3405" s="25" t="s">
        <v>160</v>
      </c>
      <c r="M3405" s="25" t="s">
        <v>149</v>
      </c>
      <c r="N3405" s="28" t="n">
        <v>3393</v>
      </c>
      <c r="O3405" s="25" t="s">
        <v>56</v>
      </c>
      <c r="P3405" s="29" t="n">
        <v>42941</v>
      </c>
      <c r="Q3405" s="33"/>
      <c r="R3405" s="34"/>
      <c r="S3405" s="28" t="n">
        <f aca="false">IF(O3405="Won",R3405,IF(O3405="Lost",0,N3405))</f>
        <v>3393</v>
      </c>
      <c r="T3405" s="30" t="str">
        <f aca="false">IF(AND(P3405&lt;&gt;"",Q3405&lt;&gt;""),Q3405-P3405,"")</f>
        <v/>
      </c>
      <c r="U3405" s="30" t="n">
        <f aca="false">IF(AND(O3405="Engaging",P3405&lt;&gt;""),'Leia-me'!$B$5-P3405,"")</f>
        <v>159</v>
      </c>
      <c r="V3405" s="25" t="str">
        <f aca="false">IF(O3405&lt;&gt;"Engaging","",IF(U3405&lt;='Leia-me'!$B$6,"Saudável",IF(U3405&lt;='Leia-me'!$B$7,"Esfriando",IF(U3405&lt;='Leia-me'!$B$8,"Última chance","Zumbi"))))</f>
        <v>Zumbi</v>
      </c>
      <c r="W3405" s="25" t="str">
        <f aca="false">IF(O3405="Won",1,IF(O3405="Lost",0,""))</f>
        <v/>
      </c>
      <c r="Y3405" s="25" t="str">
        <f aca="false">IF(E3405="","Sim","")</f>
        <v/>
      </c>
    </row>
    <row r="3406" customFormat="false" ht="15" hidden="false" customHeight="false" outlineLevel="0" collapsed="false">
      <c r="A3406" s="25" t="s">
        <v>3668</v>
      </c>
      <c r="B3406" s="25" t="s">
        <v>67</v>
      </c>
      <c r="C3406" s="25" t="s">
        <v>75</v>
      </c>
      <c r="D3406" s="25" t="s">
        <v>79</v>
      </c>
      <c r="E3406" s="25" t="s">
        <v>167</v>
      </c>
      <c r="F3406" s="25" t="s">
        <v>168</v>
      </c>
      <c r="G3406" s="26" t="n">
        <v>2173.98</v>
      </c>
      <c r="H3406" s="27" t="n">
        <v>2928</v>
      </c>
      <c r="I3406" s="25" t="s">
        <v>147</v>
      </c>
      <c r="J3406" s="25" t="s">
        <v>169</v>
      </c>
      <c r="K3406" s="25" t="n">
        <v>1995</v>
      </c>
      <c r="L3406" s="25" t="s">
        <v>170</v>
      </c>
      <c r="M3406" s="25" t="s">
        <v>171</v>
      </c>
      <c r="N3406" s="28" t="n">
        <v>1096</v>
      </c>
      <c r="O3406" s="25" t="s">
        <v>54</v>
      </c>
      <c r="P3406" s="29" t="n">
        <v>42941</v>
      </c>
      <c r="Q3406" s="29" t="n">
        <v>43042</v>
      </c>
      <c r="R3406" s="28" t="n">
        <v>1077</v>
      </c>
      <c r="S3406" s="28" t="n">
        <f aca="false">IF(O3406="Won",R3406,IF(O3406="Lost",0,N3406))</f>
        <v>1077</v>
      </c>
      <c r="T3406" s="30" t="n">
        <f aca="false">IF(AND(P3406&lt;&gt;"",Q3406&lt;&gt;""),Q3406-P3406,"")</f>
        <v>101</v>
      </c>
      <c r="U3406" s="30" t="str">
        <f aca="false">IF(AND(O3406="Engaging",P3406&lt;&gt;""),'Leia-me'!$B$5-P3406,"")</f>
        <v/>
      </c>
      <c r="V3406" s="25" t="str">
        <f aca="false">IF(O3406&lt;&gt;"Engaging","",IF(U3406&lt;='Leia-me'!$B$6,"Saudável",IF(U3406&lt;='Leia-me'!$B$7,"Esfriando",IF(U3406&lt;='Leia-me'!$B$8,"Última chance","Zumbi"))))</f>
        <v/>
      </c>
      <c r="W3406" s="25" t="n">
        <f aca="false">IF(O3406="Won",1,IF(O3406="Lost",0,""))</f>
        <v>1</v>
      </c>
      <c r="Y3406" s="25" t="str">
        <f aca="false">IF(E3406="","Sim","")</f>
        <v/>
      </c>
    </row>
    <row r="3407" customFormat="false" ht="15" hidden="false" customHeight="false" outlineLevel="0" collapsed="false">
      <c r="A3407" s="25" t="s">
        <v>3669</v>
      </c>
      <c r="B3407" s="25" t="s">
        <v>67</v>
      </c>
      <c r="C3407" s="25" t="s">
        <v>75</v>
      </c>
      <c r="D3407" s="25" t="s">
        <v>79</v>
      </c>
      <c r="E3407" s="25" t="s">
        <v>1049</v>
      </c>
      <c r="F3407" s="25" t="s">
        <v>177</v>
      </c>
      <c r="G3407" s="26" t="n">
        <v>2022.14</v>
      </c>
      <c r="H3407" s="27" t="n">
        <v>5113</v>
      </c>
      <c r="I3407" s="25" t="s">
        <v>147</v>
      </c>
      <c r="K3407" s="25" t="n">
        <v>1998</v>
      </c>
      <c r="L3407" s="25" t="s">
        <v>170</v>
      </c>
      <c r="M3407" s="25" t="s">
        <v>171</v>
      </c>
      <c r="N3407" s="28" t="n">
        <v>1096</v>
      </c>
      <c r="O3407" s="25" t="s">
        <v>56</v>
      </c>
      <c r="P3407" s="29" t="n">
        <v>42942</v>
      </c>
      <c r="Q3407" s="33"/>
      <c r="R3407" s="34"/>
      <c r="S3407" s="28" t="n">
        <f aca="false">IF(O3407="Won",R3407,IF(O3407="Lost",0,N3407))</f>
        <v>1096</v>
      </c>
      <c r="T3407" s="30" t="str">
        <f aca="false">IF(AND(P3407&lt;&gt;"",Q3407&lt;&gt;""),Q3407-P3407,"")</f>
        <v/>
      </c>
      <c r="U3407" s="30" t="n">
        <f aca="false">IF(AND(O3407="Engaging",P3407&lt;&gt;""),'Leia-me'!$B$5-P3407,"")</f>
        <v>158</v>
      </c>
      <c r="V3407" s="25" t="str">
        <f aca="false">IF(O3407&lt;&gt;"Engaging","",IF(U3407&lt;='Leia-me'!$B$6,"Saudável",IF(U3407&lt;='Leia-me'!$B$7,"Esfriando",IF(U3407&lt;='Leia-me'!$B$8,"Última chance","Zumbi"))))</f>
        <v>Zumbi</v>
      </c>
      <c r="W3407" s="25" t="str">
        <f aca="false">IF(O3407="Won",1,IF(O3407="Lost",0,""))</f>
        <v/>
      </c>
      <c r="Y3407" s="25" t="str">
        <f aca="false">IF(E3407="","Sim","")</f>
        <v/>
      </c>
    </row>
    <row r="3408" customFormat="false" ht="15" hidden="false" customHeight="false" outlineLevel="0" collapsed="false">
      <c r="A3408" s="25" t="s">
        <v>3670</v>
      </c>
      <c r="B3408" s="25" t="s">
        <v>67</v>
      </c>
      <c r="C3408" s="25" t="s">
        <v>75</v>
      </c>
      <c r="D3408" s="25" t="s">
        <v>79</v>
      </c>
      <c r="G3408" s="31"/>
      <c r="H3408" s="32"/>
      <c r="L3408" s="25" t="s">
        <v>186</v>
      </c>
      <c r="M3408" s="25" t="s">
        <v>171</v>
      </c>
      <c r="N3408" s="28" t="n">
        <v>550</v>
      </c>
      <c r="O3408" s="25" t="s">
        <v>56</v>
      </c>
      <c r="P3408" s="29" t="n">
        <v>42943</v>
      </c>
      <c r="Q3408" s="33"/>
      <c r="R3408" s="34"/>
      <c r="S3408" s="28" t="n">
        <f aca="false">IF(O3408="Won",R3408,IF(O3408="Lost",0,N3408))</f>
        <v>550</v>
      </c>
      <c r="T3408" s="30" t="str">
        <f aca="false">IF(AND(P3408&lt;&gt;"",Q3408&lt;&gt;""),Q3408-P3408,"")</f>
        <v/>
      </c>
      <c r="U3408" s="30" t="n">
        <f aca="false">IF(AND(O3408="Engaging",P3408&lt;&gt;""),'Leia-me'!$B$5-P3408,"")</f>
        <v>157</v>
      </c>
      <c r="V3408" s="25" t="str">
        <f aca="false">IF(O3408&lt;&gt;"Engaging","",IF(U3408&lt;='Leia-me'!$B$6,"Saudável",IF(U3408&lt;='Leia-me'!$B$7,"Esfriando",IF(U3408&lt;='Leia-me'!$B$8,"Última chance","Zumbi"))))</f>
        <v>Zumbi</v>
      </c>
      <c r="W3408" s="25" t="str">
        <f aca="false">IF(O3408="Won",1,IF(O3408="Lost",0,""))</f>
        <v/>
      </c>
      <c r="Y3408" s="25" t="str">
        <f aca="false">IF(E3408="","Sim","")</f>
        <v>Sim</v>
      </c>
    </row>
    <row r="3409" customFormat="false" ht="15" hidden="false" customHeight="false" outlineLevel="0" collapsed="false">
      <c r="A3409" s="25" t="s">
        <v>3671</v>
      </c>
      <c r="B3409" s="25" t="s">
        <v>67</v>
      </c>
      <c r="C3409" s="25" t="s">
        <v>75</v>
      </c>
      <c r="D3409" s="25" t="s">
        <v>79</v>
      </c>
      <c r="G3409" s="31"/>
      <c r="H3409" s="32"/>
      <c r="L3409" s="25" t="s">
        <v>148</v>
      </c>
      <c r="M3409" s="25" t="s">
        <v>149</v>
      </c>
      <c r="N3409" s="28" t="n">
        <v>55</v>
      </c>
      <c r="O3409" s="25" t="s">
        <v>56</v>
      </c>
      <c r="P3409" s="29" t="n">
        <v>42943</v>
      </c>
      <c r="Q3409" s="33"/>
      <c r="R3409" s="34"/>
      <c r="S3409" s="28" t="n">
        <f aca="false">IF(O3409="Won",R3409,IF(O3409="Lost",0,N3409))</f>
        <v>55</v>
      </c>
      <c r="T3409" s="30" t="str">
        <f aca="false">IF(AND(P3409&lt;&gt;"",Q3409&lt;&gt;""),Q3409-P3409,"")</f>
        <v/>
      </c>
      <c r="U3409" s="30" t="n">
        <f aca="false">IF(AND(O3409="Engaging",P3409&lt;&gt;""),'Leia-me'!$B$5-P3409,"")</f>
        <v>157</v>
      </c>
      <c r="V3409" s="25" t="str">
        <f aca="false">IF(O3409&lt;&gt;"Engaging","",IF(U3409&lt;='Leia-me'!$B$6,"Saudável",IF(U3409&lt;='Leia-me'!$B$7,"Esfriando",IF(U3409&lt;='Leia-me'!$B$8,"Última chance","Zumbi"))))</f>
        <v>Zumbi</v>
      </c>
      <c r="W3409" s="25" t="str">
        <f aca="false">IF(O3409="Won",1,IF(O3409="Lost",0,""))</f>
        <v/>
      </c>
      <c r="Y3409" s="25" t="str">
        <f aca="false">IF(E3409="","Sim","")</f>
        <v>Sim</v>
      </c>
    </row>
    <row r="3410" customFormat="false" ht="15" hidden="false" customHeight="false" outlineLevel="0" collapsed="false">
      <c r="A3410" s="25" t="s">
        <v>3672</v>
      </c>
      <c r="B3410" s="25" t="s">
        <v>67</v>
      </c>
      <c r="C3410" s="25" t="s">
        <v>75</v>
      </c>
      <c r="D3410" s="25" t="s">
        <v>79</v>
      </c>
      <c r="E3410" s="25" t="s">
        <v>162</v>
      </c>
      <c r="F3410" s="25" t="s">
        <v>155</v>
      </c>
      <c r="G3410" s="26" t="n">
        <v>5266.09</v>
      </c>
      <c r="H3410" s="27" t="n">
        <v>8595</v>
      </c>
      <c r="I3410" s="25" t="s">
        <v>147</v>
      </c>
      <c r="J3410" s="25" t="s">
        <v>156</v>
      </c>
      <c r="K3410" s="25" t="n">
        <v>1988</v>
      </c>
      <c r="L3410" s="25" t="s">
        <v>160</v>
      </c>
      <c r="M3410" s="25" t="s">
        <v>149</v>
      </c>
      <c r="N3410" s="28" t="n">
        <v>3393</v>
      </c>
      <c r="O3410" s="25" t="s">
        <v>56</v>
      </c>
      <c r="P3410" s="29" t="n">
        <v>42944</v>
      </c>
      <c r="Q3410" s="33"/>
      <c r="R3410" s="34"/>
      <c r="S3410" s="28" t="n">
        <f aca="false">IF(O3410="Won",R3410,IF(O3410="Lost",0,N3410))</f>
        <v>3393</v>
      </c>
      <c r="T3410" s="30" t="str">
        <f aca="false">IF(AND(P3410&lt;&gt;"",Q3410&lt;&gt;""),Q3410-P3410,"")</f>
        <v/>
      </c>
      <c r="U3410" s="30" t="n">
        <f aca="false">IF(AND(O3410="Engaging",P3410&lt;&gt;""),'Leia-me'!$B$5-P3410,"")</f>
        <v>156</v>
      </c>
      <c r="V3410" s="25" t="str">
        <f aca="false">IF(O3410&lt;&gt;"Engaging","",IF(U3410&lt;='Leia-me'!$B$6,"Saudável",IF(U3410&lt;='Leia-me'!$B$7,"Esfriando",IF(U3410&lt;='Leia-me'!$B$8,"Última chance","Zumbi"))))</f>
        <v>Zumbi</v>
      </c>
      <c r="W3410" s="25" t="str">
        <f aca="false">IF(O3410="Won",1,IF(O3410="Lost",0,""))</f>
        <v/>
      </c>
      <c r="Y3410" s="25" t="str">
        <f aca="false">IF(E3410="","Sim","")</f>
        <v/>
      </c>
    </row>
    <row r="3411" customFormat="false" ht="15" hidden="false" customHeight="false" outlineLevel="0" collapsed="false">
      <c r="A3411" s="25" t="s">
        <v>3673</v>
      </c>
      <c r="B3411" s="25" t="s">
        <v>67</v>
      </c>
      <c r="C3411" s="25" t="s">
        <v>75</v>
      </c>
      <c r="D3411" s="25" t="s">
        <v>79</v>
      </c>
      <c r="E3411" s="25" t="s">
        <v>452</v>
      </c>
      <c r="F3411" s="25" t="s">
        <v>185</v>
      </c>
      <c r="G3411" s="26" t="n">
        <v>1712.68</v>
      </c>
      <c r="H3411" s="27" t="n">
        <v>3194</v>
      </c>
      <c r="I3411" s="25" t="s">
        <v>147</v>
      </c>
      <c r="J3411" s="25" t="s">
        <v>193</v>
      </c>
      <c r="K3411" s="25" t="n">
        <v>1992</v>
      </c>
      <c r="L3411" s="25" t="s">
        <v>186</v>
      </c>
      <c r="M3411" s="25" t="s">
        <v>171</v>
      </c>
      <c r="N3411" s="28" t="n">
        <v>550</v>
      </c>
      <c r="O3411" s="25" t="s">
        <v>56</v>
      </c>
      <c r="P3411" s="29" t="n">
        <v>42946</v>
      </c>
      <c r="Q3411" s="33"/>
      <c r="R3411" s="34"/>
      <c r="S3411" s="28" t="n">
        <f aca="false">IF(O3411="Won",R3411,IF(O3411="Lost",0,N3411))</f>
        <v>550</v>
      </c>
      <c r="T3411" s="30" t="str">
        <f aca="false">IF(AND(P3411&lt;&gt;"",Q3411&lt;&gt;""),Q3411-P3411,"")</f>
        <v/>
      </c>
      <c r="U3411" s="30" t="n">
        <f aca="false">IF(AND(O3411="Engaging",P3411&lt;&gt;""),'Leia-me'!$B$5-P3411,"")</f>
        <v>154</v>
      </c>
      <c r="V3411" s="25" t="str">
        <f aca="false">IF(O3411&lt;&gt;"Engaging","",IF(U3411&lt;='Leia-me'!$B$6,"Saudável",IF(U3411&lt;='Leia-me'!$B$7,"Esfriando",IF(U3411&lt;='Leia-me'!$B$8,"Última chance","Zumbi"))))</f>
        <v>Zumbi</v>
      </c>
      <c r="W3411" s="25" t="str">
        <f aca="false">IF(O3411="Won",1,IF(O3411="Lost",0,""))</f>
        <v/>
      </c>
      <c r="Y3411" s="25" t="str">
        <f aca="false">IF(E3411="","Sim","")</f>
        <v/>
      </c>
    </row>
    <row r="3412" customFormat="false" ht="15" hidden="false" customHeight="false" outlineLevel="0" collapsed="false">
      <c r="A3412" s="25" t="s">
        <v>3674</v>
      </c>
      <c r="B3412" s="25" t="s">
        <v>67</v>
      </c>
      <c r="C3412" s="25" t="s">
        <v>75</v>
      </c>
      <c r="D3412" s="25" t="s">
        <v>79</v>
      </c>
      <c r="G3412" s="31"/>
      <c r="H3412" s="32"/>
      <c r="L3412" s="25" t="s">
        <v>186</v>
      </c>
      <c r="M3412" s="25" t="s">
        <v>171</v>
      </c>
      <c r="N3412" s="28" t="n">
        <v>550</v>
      </c>
      <c r="O3412" s="25" t="s">
        <v>56</v>
      </c>
      <c r="P3412" s="29" t="n">
        <v>42946</v>
      </c>
      <c r="Q3412" s="33"/>
      <c r="R3412" s="34"/>
      <c r="S3412" s="28" t="n">
        <f aca="false">IF(O3412="Won",R3412,IF(O3412="Lost",0,N3412))</f>
        <v>550</v>
      </c>
      <c r="T3412" s="30" t="str">
        <f aca="false">IF(AND(P3412&lt;&gt;"",Q3412&lt;&gt;""),Q3412-P3412,"")</f>
        <v/>
      </c>
      <c r="U3412" s="30" t="n">
        <f aca="false">IF(AND(O3412="Engaging",P3412&lt;&gt;""),'Leia-me'!$B$5-P3412,"")</f>
        <v>154</v>
      </c>
      <c r="V3412" s="25" t="str">
        <f aca="false">IF(O3412&lt;&gt;"Engaging","",IF(U3412&lt;='Leia-me'!$B$6,"Saudável",IF(U3412&lt;='Leia-me'!$B$7,"Esfriando",IF(U3412&lt;='Leia-me'!$B$8,"Última chance","Zumbi"))))</f>
        <v>Zumbi</v>
      </c>
      <c r="W3412" s="25" t="str">
        <f aca="false">IF(O3412="Won",1,IF(O3412="Lost",0,""))</f>
        <v/>
      </c>
      <c r="Y3412" s="25" t="str">
        <f aca="false">IF(E3412="","Sim","")</f>
        <v>Sim</v>
      </c>
    </row>
    <row r="3413" customFormat="false" ht="15" hidden="false" customHeight="false" outlineLevel="0" collapsed="false">
      <c r="A3413" s="25" t="s">
        <v>3675</v>
      </c>
      <c r="B3413" s="25" t="s">
        <v>67</v>
      </c>
      <c r="C3413" s="25" t="s">
        <v>75</v>
      </c>
      <c r="D3413" s="25" t="s">
        <v>79</v>
      </c>
      <c r="E3413" s="25" t="s">
        <v>237</v>
      </c>
      <c r="F3413" s="25" t="s">
        <v>192</v>
      </c>
      <c r="G3413" s="26" t="n">
        <v>4618</v>
      </c>
      <c r="H3413" s="27" t="n">
        <v>10083</v>
      </c>
      <c r="I3413" s="25" t="s">
        <v>147</v>
      </c>
      <c r="K3413" s="25" t="n">
        <v>1982</v>
      </c>
      <c r="L3413" s="25" t="s">
        <v>170</v>
      </c>
      <c r="M3413" s="25" t="s">
        <v>171</v>
      </c>
      <c r="N3413" s="28" t="n">
        <v>1096</v>
      </c>
      <c r="O3413" s="25" t="s">
        <v>56</v>
      </c>
      <c r="P3413" s="29" t="n">
        <v>42946</v>
      </c>
      <c r="Q3413" s="33"/>
      <c r="R3413" s="34"/>
      <c r="S3413" s="28" t="n">
        <f aca="false">IF(O3413="Won",R3413,IF(O3413="Lost",0,N3413))</f>
        <v>1096</v>
      </c>
      <c r="T3413" s="30" t="str">
        <f aca="false">IF(AND(P3413&lt;&gt;"",Q3413&lt;&gt;""),Q3413-P3413,"")</f>
        <v/>
      </c>
      <c r="U3413" s="30" t="n">
        <f aca="false">IF(AND(O3413="Engaging",P3413&lt;&gt;""),'Leia-me'!$B$5-P3413,"")</f>
        <v>154</v>
      </c>
      <c r="V3413" s="25" t="str">
        <f aca="false">IF(O3413&lt;&gt;"Engaging","",IF(U3413&lt;='Leia-me'!$B$6,"Saudável",IF(U3413&lt;='Leia-me'!$B$7,"Esfriando",IF(U3413&lt;='Leia-me'!$B$8,"Última chance","Zumbi"))))</f>
        <v>Zumbi</v>
      </c>
      <c r="W3413" s="25" t="str">
        <f aca="false">IF(O3413="Won",1,IF(O3413="Lost",0,""))</f>
        <v/>
      </c>
      <c r="Y3413" s="25" t="str">
        <f aca="false">IF(E3413="","Sim","")</f>
        <v/>
      </c>
    </row>
    <row r="3414" customFormat="false" ht="15" hidden="false" customHeight="false" outlineLevel="0" collapsed="false">
      <c r="A3414" s="25" t="s">
        <v>3676</v>
      </c>
      <c r="B3414" s="25" t="s">
        <v>67</v>
      </c>
      <c r="C3414" s="25" t="s">
        <v>75</v>
      </c>
      <c r="D3414" s="25" t="s">
        <v>79</v>
      </c>
      <c r="G3414" s="31"/>
      <c r="H3414" s="32"/>
      <c r="L3414" s="25" t="s">
        <v>148</v>
      </c>
      <c r="M3414" s="25" t="s">
        <v>149</v>
      </c>
      <c r="N3414" s="28" t="n">
        <v>55</v>
      </c>
      <c r="O3414" s="25" t="s">
        <v>56</v>
      </c>
      <c r="P3414" s="29" t="n">
        <v>42946</v>
      </c>
      <c r="Q3414" s="33"/>
      <c r="R3414" s="34"/>
      <c r="S3414" s="28" t="n">
        <f aca="false">IF(O3414="Won",R3414,IF(O3414="Lost",0,N3414))</f>
        <v>55</v>
      </c>
      <c r="T3414" s="30" t="str">
        <f aca="false">IF(AND(P3414&lt;&gt;"",Q3414&lt;&gt;""),Q3414-P3414,"")</f>
        <v/>
      </c>
      <c r="U3414" s="30" t="n">
        <f aca="false">IF(AND(O3414="Engaging",P3414&lt;&gt;""),'Leia-me'!$B$5-P3414,"")</f>
        <v>154</v>
      </c>
      <c r="V3414" s="25" t="str">
        <f aca="false">IF(O3414&lt;&gt;"Engaging","",IF(U3414&lt;='Leia-me'!$B$6,"Saudável",IF(U3414&lt;='Leia-me'!$B$7,"Esfriando",IF(U3414&lt;='Leia-me'!$B$8,"Última chance","Zumbi"))))</f>
        <v>Zumbi</v>
      </c>
      <c r="W3414" s="25" t="str">
        <f aca="false">IF(O3414="Won",1,IF(O3414="Lost",0,""))</f>
        <v/>
      </c>
      <c r="Y3414" s="25" t="str">
        <f aca="false">IF(E3414="","Sim","")</f>
        <v>Sim</v>
      </c>
    </row>
    <row r="3415" customFormat="false" ht="15" hidden="false" customHeight="false" outlineLevel="0" collapsed="false">
      <c r="A3415" s="25" t="s">
        <v>3677</v>
      </c>
      <c r="B3415" s="25" t="s">
        <v>67</v>
      </c>
      <c r="C3415" s="25" t="s">
        <v>75</v>
      </c>
      <c r="D3415" s="25" t="s">
        <v>79</v>
      </c>
      <c r="E3415" s="25" t="s">
        <v>494</v>
      </c>
      <c r="F3415" s="25" t="s">
        <v>192</v>
      </c>
      <c r="G3415" s="26" t="n">
        <v>11698.03</v>
      </c>
      <c r="H3415" s="27" t="n">
        <v>34288</v>
      </c>
      <c r="I3415" s="25" t="s">
        <v>147</v>
      </c>
      <c r="K3415" s="25" t="n">
        <v>1982</v>
      </c>
      <c r="L3415" s="25" t="s">
        <v>186</v>
      </c>
      <c r="M3415" s="25" t="s">
        <v>171</v>
      </c>
      <c r="N3415" s="28" t="n">
        <v>550</v>
      </c>
      <c r="O3415" s="25" t="s">
        <v>56</v>
      </c>
      <c r="P3415" s="29" t="n">
        <v>42947</v>
      </c>
      <c r="Q3415" s="33"/>
      <c r="R3415" s="34"/>
      <c r="S3415" s="28" t="n">
        <f aca="false">IF(O3415="Won",R3415,IF(O3415="Lost",0,N3415))</f>
        <v>550</v>
      </c>
      <c r="T3415" s="30" t="str">
        <f aca="false">IF(AND(P3415&lt;&gt;"",Q3415&lt;&gt;""),Q3415-P3415,"")</f>
        <v/>
      </c>
      <c r="U3415" s="30" t="n">
        <f aca="false">IF(AND(O3415="Engaging",P3415&lt;&gt;""),'Leia-me'!$B$5-P3415,"")</f>
        <v>153</v>
      </c>
      <c r="V3415" s="25" t="str">
        <f aca="false">IF(O3415&lt;&gt;"Engaging","",IF(U3415&lt;='Leia-me'!$B$6,"Saudável",IF(U3415&lt;='Leia-me'!$B$7,"Esfriando",IF(U3415&lt;='Leia-me'!$B$8,"Última chance","Zumbi"))))</f>
        <v>Zumbi</v>
      </c>
      <c r="W3415" s="25" t="str">
        <f aca="false">IF(O3415="Won",1,IF(O3415="Lost",0,""))</f>
        <v/>
      </c>
      <c r="Y3415" s="25" t="str">
        <f aca="false">IF(E3415="","Sim","")</f>
        <v/>
      </c>
    </row>
    <row r="3416" customFormat="false" ht="15" hidden="false" customHeight="false" outlineLevel="0" collapsed="false">
      <c r="A3416" s="25" t="s">
        <v>3678</v>
      </c>
      <c r="B3416" s="25" t="s">
        <v>67</v>
      </c>
      <c r="C3416" s="25" t="s">
        <v>75</v>
      </c>
      <c r="D3416" s="25" t="s">
        <v>79</v>
      </c>
      <c r="G3416" s="31"/>
      <c r="H3416" s="32"/>
      <c r="L3416" s="25" t="s">
        <v>170</v>
      </c>
      <c r="M3416" s="25" t="s">
        <v>171</v>
      </c>
      <c r="N3416" s="28" t="n">
        <v>1096</v>
      </c>
      <c r="O3416" s="25" t="s">
        <v>56</v>
      </c>
      <c r="P3416" s="29" t="n">
        <v>42947</v>
      </c>
      <c r="Q3416" s="33"/>
      <c r="R3416" s="34"/>
      <c r="S3416" s="28" t="n">
        <f aca="false">IF(O3416="Won",R3416,IF(O3416="Lost",0,N3416))</f>
        <v>1096</v>
      </c>
      <c r="T3416" s="30" t="str">
        <f aca="false">IF(AND(P3416&lt;&gt;"",Q3416&lt;&gt;""),Q3416-P3416,"")</f>
        <v/>
      </c>
      <c r="U3416" s="30" t="n">
        <f aca="false">IF(AND(O3416="Engaging",P3416&lt;&gt;""),'Leia-me'!$B$5-P3416,"")</f>
        <v>153</v>
      </c>
      <c r="V3416" s="25" t="str">
        <f aca="false">IF(O3416&lt;&gt;"Engaging","",IF(U3416&lt;='Leia-me'!$B$6,"Saudável",IF(U3416&lt;='Leia-me'!$B$7,"Esfriando",IF(U3416&lt;='Leia-me'!$B$8,"Última chance","Zumbi"))))</f>
        <v>Zumbi</v>
      </c>
      <c r="W3416" s="25" t="str">
        <f aca="false">IF(O3416="Won",1,IF(O3416="Lost",0,""))</f>
        <v/>
      </c>
      <c r="Y3416" s="25" t="str">
        <f aca="false">IF(E3416="","Sim","")</f>
        <v>Sim</v>
      </c>
    </row>
    <row r="3417" customFormat="false" ht="15" hidden="false" customHeight="false" outlineLevel="0" collapsed="false">
      <c r="A3417" s="25" t="s">
        <v>3679</v>
      </c>
      <c r="B3417" s="25" t="s">
        <v>67</v>
      </c>
      <c r="C3417" s="25" t="s">
        <v>75</v>
      </c>
      <c r="D3417" s="25" t="s">
        <v>79</v>
      </c>
      <c r="E3417" s="25" t="s">
        <v>245</v>
      </c>
      <c r="F3417" s="25" t="s">
        <v>185</v>
      </c>
      <c r="G3417" s="26" t="n">
        <v>2938.67</v>
      </c>
      <c r="H3417" s="27" t="n">
        <v>8775</v>
      </c>
      <c r="I3417" s="25" t="s">
        <v>246</v>
      </c>
      <c r="K3417" s="25" t="n">
        <v>1987</v>
      </c>
      <c r="L3417" s="25" t="s">
        <v>170</v>
      </c>
      <c r="M3417" s="25" t="s">
        <v>171</v>
      </c>
      <c r="N3417" s="28" t="n">
        <v>1096</v>
      </c>
      <c r="O3417" s="25" t="s">
        <v>56</v>
      </c>
      <c r="P3417" s="29" t="n">
        <v>42948</v>
      </c>
      <c r="Q3417" s="33"/>
      <c r="R3417" s="34"/>
      <c r="S3417" s="28" t="n">
        <f aca="false">IF(O3417="Won",R3417,IF(O3417="Lost",0,N3417))</f>
        <v>1096</v>
      </c>
      <c r="T3417" s="30" t="str">
        <f aca="false">IF(AND(P3417&lt;&gt;"",Q3417&lt;&gt;""),Q3417-P3417,"")</f>
        <v/>
      </c>
      <c r="U3417" s="30" t="n">
        <f aca="false">IF(AND(O3417="Engaging",P3417&lt;&gt;""),'Leia-me'!$B$5-P3417,"")</f>
        <v>152</v>
      </c>
      <c r="V3417" s="25" t="str">
        <f aca="false">IF(O3417&lt;&gt;"Engaging","",IF(U3417&lt;='Leia-me'!$B$6,"Saudável",IF(U3417&lt;='Leia-me'!$B$7,"Esfriando",IF(U3417&lt;='Leia-me'!$B$8,"Última chance","Zumbi"))))</f>
        <v>Zumbi</v>
      </c>
      <c r="W3417" s="25" t="str">
        <f aca="false">IF(O3417="Won",1,IF(O3417="Lost",0,""))</f>
        <v/>
      </c>
      <c r="Y3417" s="25" t="str">
        <f aca="false">IF(E3417="","Sim","")</f>
        <v/>
      </c>
    </row>
    <row r="3418" customFormat="false" ht="15" hidden="false" customHeight="false" outlineLevel="0" collapsed="false">
      <c r="A3418" s="25" t="s">
        <v>3680</v>
      </c>
      <c r="B3418" s="25" t="s">
        <v>67</v>
      </c>
      <c r="C3418" s="25" t="s">
        <v>75</v>
      </c>
      <c r="D3418" s="25" t="s">
        <v>79</v>
      </c>
      <c r="E3418" s="25" t="s">
        <v>3373</v>
      </c>
      <c r="F3418" s="25" t="s">
        <v>192</v>
      </c>
      <c r="G3418" s="26" t="n">
        <v>4478.47</v>
      </c>
      <c r="H3418" s="27" t="n">
        <v>13809</v>
      </c>
      <c r="I3418" s="25" t="s">
        <v>147</v>
      </c>
      <c r="K3418" s="25" t="n">
        <v>1979</v>
      </c>
      <c r="L3418" s="25" t="s">
        <v>1834</v>
      </c>
      <c r="M3418" s="25" t="s">
        <v>171</v>
      </c>
      <c r="N3418" s="28" t="n">
        <v>4821</v>
      </c>
      <c r="O3418" s="25" t="s">
        <v>56</v>
      </c>
      <c r="P3418" s="29" t="n">
        <v>42948</v>
      </c>
      <c r="Q3418" s="33"/>
      <c r="R3418" s="34"/>
      <c r="S3418" s="28" t="n">
        <f aca="false">IF(O3418="Won",R3418,IF(O3418="Lost",0,N3418))</f>
        <v>4821</v>
      </c>
      <c r="T3418" s="30" t="str">
        <f aca="false">IF(AND(P3418&lt;&gt;"",Q3418&lt;&gt;""),Q3418-P3418,"")</f>
        <v/>
      </c>
      <c r="U3418" s="30" t="n">
        <f aca="false">IF(AND(O3418="Engaging",P3418&lt;&gt;""),'Leia-me'!$B$5-P3418,"")</f>
        <v>152</v>
      </c>
      <c r="V3418" s="25" t="str">
        <f aca="false">IF(O3418&lt;&gt;"Engaging","",IF(U3418&lt;='Leia-me'!$B$6,"Saudável",IF(U3418&lt;='Leia-me'!$B$7,"Esfriando",IF(U3418&lt;='Leia-me'!$B$8,"Última chance","Zumbi"))))</f>
        <v>Zumbi</v>
      </c>
      <c r="W3418" s="25" t="str">
        <f aca="false">IF(O3418="Won",1,IF(O3418="Lost",0,""))</f>
        <v/>
      </c>
      <c r="X3418" s="25" t="s">
        <v>1835</v>
      </c>
      <c r="Y3418" s="25" t="str">
        <f aca="false">IF(E3418="","Sim","")</f>
        <v/>
      </c>
    </row>
    <row r="3419" customFormat="false" ht="15" hidden="false" customHeight="false" outlineLevel="0" collapsed="false">
      <c r="A3419" s="25" t="s">
        <v>3681</v>
      </c>
      <c r="B3419" s="25" t="s">
        <v>67</v>
      </c>
      <c r="C3419" s="25" t="s">
        <v>75</v>
      </c>
      <c r="D3419" s="25" t="s">
        <v>79</v>
      </c>
      <c r="G3419" s="31"/>
      <c r="H3419" s="32"/>
      <c r="L3419" s="25" t="s">
        <v>1834</v>
      </c>
      <c r="M3419" s="25" t="s">
        <v>171</v>
      </c>
      <c r="N3419" s="28" t="n">
        <v>4821</v>
      </c>
      <c r="O3419" s="25" t="s">
        <v>56</v>
      </c>
      <c r="P3419" s="29" t="n">
        <v>42949</v>
      </c>
      <c r="Q3419" s="33"/>
      <c r="R3419" s="34"/>
      <c r="S3419" s="28" t="n">
        <f aca="false">IF(O3419="Won",R3419,IF(O3419="Lost",0,N3419))</f>
        <v>4821</v>
      </c>
      <c r="T3419" s="30" t="str">
        <f aca="false">IF(AND(P3419&lt;&gt;"",Q3419&lt;&gt;""),Q3419-P3419,"")</f>
        <v/>
      </c>
      <c r="U3419" s="30" t="n">
        <f aca="false">IF(AND(O3419="Engaging",P3419&lt;&gt;""),'Leia-me'!$B$5-P3419,"")</f>
        <v>151</v>
      </c>
      <c r="V3419" s="25" t="str">
        <f aca="false">IF(O3419&lt;&gt;"Engaging","",IF(U3419&lt;='Leia-me'!$B$6,"Saudável",IF(U3419&lt;='Leia-me'!$B$7,"Esfriando",IF(U3419&lt;='Leia-me'!$B$8,"Última chance","Zumbi"))))</f>
        <v>Zumbi</v>
      </c>
      <c r="W3419" s="25" t="str">
        <f aca="false">IF(O3419="Won",1,IF(O3419="Lost",0,""))</f>
        <v/>
      </c>
      <c r="X3419" s="25" t="s">
        <v>1835</v>
      </c>
      <c r="Y3419" s="25" t="str">
        <f aca="false">IF(E3419="","Sim","")</f>
        <v>Sim</v>
      </c>
    </row>
    <row r="3420" customFormat="false" ht="15" hidden="false" customHeight="false" outlineLevel="0" collapsed="false">
      <c r="A3420" s="25" t="s">
        <v>3682</v>
      </c>
      <c r="B3420" s="25" t="s">
        <v>67</v>
      </c>
      <c r="C3420" s="25" t="s">
        <v>75</v>
      </c>
      <c r="D3420" s="25" t="s">
        <v>79</v>
      </c>
      <c r="E3420" s="25" t="s">
        <v>154</v>
      </c>
      <c r="F3420" s="25" t="s">
        <v>155</v>
      </c>
      <c r="G3420" s="26" t="n">
        <v>86.68</v>
      </c>
      <c r="H3420" s="27" t="n">
        <v>187</v>
      </c>
      <c r="I3420" s="25" t="s">
        <v>147</v>
      </c>
      <c r="J3420" s="25" t="s">
        <v>156</v>
      </c>
      <c r="K3420" s="25" t="n">
        <v>2007</v>
      </c>
      <c r="L3420" s="25" t="s">
        <v>170</v>
      </c>
      <c r="M3420" s="25" t="s">
        <v>171</v>
      </c>
      <c r="N3420" s="28" t="n">
        <v>1096</v>
      </c>
      <c r="O3420" s="25" t="s">
        <v>56</v>
      </c>
      <c r="P3420" s="29" t="n">
        <v>42950</v>
      </c>
      <c r="Q3420" s="33"/>
      <c r="R3420" s="34"/>
      <c r="S3420" s="28" t="n">
        <f aca="false">IF(O3420="Won",R3420,IF(O3420="Lost",0,N3420))</f>
        <v>1096</v>
      </c>
      <c r="T3420" s="30" t="str">
        <f aca="false">IF(AND(P3420&lt;&gt;"",Q3420&lt;&gt;""),Q3420-P3420,"")</f>
        <v/>
      </c>
      <c r="U3420" s="30" t="n">
        <f aca="false">IF(AND(O3420="Engaging",P3420&lt;&gt;""),'Leia-me'!$B$5-P3420,"")</f>
        <v>150</v>
      </c>
      <c r="V3420" s="25" t="str">
        <f aca="false">IF(O3420&lt;&gt;"Engaging","",IF(U3420&lt;='Leia-me'!$B$6,"Saudável",IF(U3420&lt;='Leia-me'!$B$7,"Esfriando",IF(U3420&lt;='Leia-me'!$B$8,"Última chance","Zumbi"))))</f>
        <v>Zumbi</v>
      </c>
      <c r="W3420" s="25" t="str">
        <f aca="false">IF(O3420="Won",1,IF(O3420="Lost",0,""))</f>
        <v/>
      </c>
      <c r="Y3420" s="25" t="str">
        <f aca="false">IF(E3420="","Sim","")</f>
        <v/>
      </c>
    </row>
    <row r="3421" customFormat="false" ht="15" hidden="false" customHeight="false" outlineLevel="0" collapsed="false">
      <c r="A3421" s="25" t="s">
        <v>3683</v>
      </c>
      <c r="B3421" s="25" t="s">
        <v>67</v>
      </c>
      <c r="C3421" s="25" t="s">
        <v>75</v>
      </c>
      <c r="D3421" s="25" t="s">
        <v>79</v>
      </c>
      <c r="G3421" s="31"/>
      <c r="H3421" s="32"/>
      <c r="L3421" s="25" t="s">
        <v>148</v>
      </c>
      <c r="M3421" s="25" t="s">
        <v>149</v>
      </c>
      <c r="N3421" s="28" t="n">
        <v>55</v>
      </c>
      <c r="O3421" s="25" t="s">
        <v>56</v>
      </c>
      <c r="P3421" s="29" t="n">
        <v>42950</v>
      </c>
      <c r="Q3421" s="33"/>
      <c r="R3421" s="34"/>
      <c r="S3421" s="28" t="n">
        <f aca="false">IF(O3421="Won",R3421,IF(O3421="Lost",0,N3421))</f>
        <v>55</v>
      </c>
      <c r="T3421" s="30" t="str">
        <f aca="false">IF(AND(P3421&lt;&gt;"",Q3421&lt;&gt;""),Q3421-P3421,"")</f>
        <v/>
      </c>
      <c r="U3421" s="30" t="n">
        <f aca="false">IF(AND(O3421="Engaging",P3421&lt;&gt;""),'Leia-me'!$B$5-P3421,"")</f>
        <v>150</v>
      </c>
      <c r="V3421" s="25" t="str">
        <f aca="false">IF(O3421&lt;&gt;"Engaging","",IF(U3421&lt;='Leia-me'!$B$6,"Saudável",IF(U3421&lt;='Leia-me'!$B$7,"Esfriando",IF(U3421&lt;='Leia-me'!$B$8,"Última chance","Zumbi"))))</f>
        <v>Zumbi</v>
      </c>
      <c r="W3421" s="25" t="str">
        <f aca="false">IF(O3421="Won",1,IF(O3421="Lost",0,""))</f>
        <v/>
      </c>
      <c r="Y3421" s="25" t="str">
        <f aca="false">IF(E3421="","Sim","")</f>
        <v>Sim</v>
      </c>
    </row>
    <row r="3422" customFormat="false" ht="15" hidden="false" customHeight="false" outlineLevel="0" collapsed="false">
      <c r="A3422" s="25" t="s">
        <v>3684</v>
      </c>
      <c r="B3422" s="25" t="s">
        <v>67</v>
      </c>
      <c r="C3422" s="25" t="s">
        <v>75</v>
      </c>
      <c r="D3422" s="25" t="s">
        <v>79</v>
      </c>
      <c r="E3422" s="25" t="s">
        <v>169</v>
      </c>
      <c r="F3422" s="25" t="s">
        <v>168</v>
      </c>
      <c r="G3422" s="26" t="n">
        <v>2403.58</v>
      </c>
      <c r="H3422" s="27" t="n">
        <v>8801</v>
      </c>
      <c r="I3422" s="25" t="s">
        <v>147</v>
      </c>
      <c r="K3422" s="25" t="n">
        <v>1986</v>
      </c>
      <c r="L3422" s="25" t="s">
        <v>170</v>
      </c>
      <c r="M3422" s="25" t="s">
        <v>171</v>
      </c>
      <c r="N3422" s="28" t="n">
        <v>1096</v>
      </c>
      <c r="O3422" s="25" t="s">
        <v>54</v>
      </c>
      <c r="P3422" s="29" t="n">
        <v>42950</v>
      </c>
      <c r="Q3422" s="29" t="n">
        <v>42968</v>
      </c>
      <c r="R3422" s="28" t="n">
        <v>1126</v>
      </c>
      <c r="S3422" s="28" t="n">
        <f aca="false">IF(O3422="Won",R3422,IF(O3422="Lost",0,N3422))</f>
        <v>1126</v>
      </c>
      <c r="T3422" s="30" t="n">
        <f aca="false">IF(AND(P3422&lt;&gt;"",Q3422&lt;&gt;""),Q3422-P3422,"")</f>
        <v>18</v>
      </c>
      <c r="U3422" s="30" t="str">
        <f aca="false">IF(AND(O3422="Engaging",P3422&lt;&gt;""),'Leia-me'!$B$5-P3422,"")</f>
        <v/>
      </c>
      <c r="V3422" s="25" t="str">
        <f aca="false">IF(O3422&lt;&gt;"Engaging","",IF(U3422&lt;='Leia-me'!$B$6,"Saudável",IF(U3422&lt;='Leia-me'!$B$7,"Esfriando",IF(U3422&lt;='Leia-me'!$B$8,"Última chance","Zumbi"))))</f>
        <v/>
      </c>
      <c r="W3422" s="25" t="n">
        <f aca="false">IF(O3422="Won",1,IF(O3422="Lost",0,""))</f>
        <v>1</v>
      </c>
      <c r="Y3422" s="25" t="str">
        <f aca="false">IF(E3422="","Sim","")</f>
        <v/>
      </c>
    </row>
    <row r="3423" customFormat="false" ht="15" hidden="false" customHeight="false" outlineLevel="0" collapsed="false">
      <c r="A3423" s="25" t="s">
        <v>3685</v>
      </c>
      <c r="B3423" s="25" t="s">
        <v>67</v>
      </c>
      <c r="C3423" s="25" t="s">
        <v>75</v>
      </c>
      <c r="D3423" s="25" t="s">
        <v>79</v>
      </c>
      <c r="E3423" s="25" t="s">
        <v>661</v>
      </c>
      <c r="F3423" s="25" t="s">
        <v>146</v>
      </c>
      <c r="G3423" s="26" t="n">
        <v>251.41</v>
      </c>
      <c r="H3423" s="27" t="n">
        <v>495</v>
      </c>
      <c r="I3423" s="25" t="s">
        <v>147</v>
      </c>
      <c r="K3423" s="25" t="n">
        <v>1999</v>
      </c>
      <c r="L3423" s="25" t="s">
        <v>170</v>
      </c>
      <c r="M3423" s="25" t="s">
        <v>171</v>
      </c>
      <c r="N3423" s="28" t="n">
        <v>1096</v>
      </c>
      <c r="O3423" s="25" t="s">
        <v>56</v>
      </c>
      <c r="P3423" s="29" t="n">
        <v>42951</v>
      </c>
      <c r="Q3423" s="33"/>
      <c r="R3423" s="34"/>
      <c r="S3423" s="28" t="n">
        <f aca="false">IF(O3423="Won",R3423,IF(O3423="Lost",0,N3423))</f>
        <v>1096</v>
      </c>
      <c r="T3423" s="30" t="str">
        <f aca="false">IF(AND(P3423&lt;&gt;"",Q3423&lt;&gt;""),Q3423-P3423,"")</f>
        <v/>
      </c>
      <c r="U3423" s="30" t="n">
        <f aca="false">IF(AND(O3423="Engaging",P3423&lt;&gt;""),'Leia-me'!$B$5-P3423,"")</f>
        <v>149</v>
      </c>
      <c r="V3423" s="25" t="str">
        <f aca="false">IF(O3423&lt;&gt;"Engaging","",IF(U3423&lt;='Leia-me'!$B$6,"Saudável",IF(U3423&lt;='Leia-me'!$B$7,"Esfriando",IF(U3423&lt;='Leia-me'!$B$8,"Última chance","Zumbi"))))</f>
        <v>Zumbi</v>
      </c>
      <c r="W3423" s="25" t="str">
        <f aca="false">IF(O3423="Won",1,IF(O3423="Lost",0,""))</f>
        <v/>
      </c>
      <c r="Y3423" s="25" t="str">
        <f aca="false">IF(E3423="","Sim","")</f>
        <v/>
      </c>
    </row>
    <row r="3424" customFormat="false" ht="15" hidden="false" customHeight="false" outlineLevel="0" collapsed="false">
      <c r="A3424" s="25" t="s">
        <v>3686</v>
      </c>
      <c r="B3424" s="25" t="s">
        <v>67</v>
      </c>
      <c r="C3424" s="25" t="s">
        <v>75</v>
      </c>
      <c r="D3424" s="25" t="s">
        <v>79</v>
      </c>
      <c r="E3424" s="25" t="s">
        <v>173</v>
      </c>
      <c r="F3424" s="25" t="s">
        <v>146</v>
      </c>
      <c r="G3424" s="26" t="n">
        <v>647.18</v>
      </c>
      <c r="H3424" s="27" t="n">
        <v>1185</v>
      </c>
      <c r="I3424" s="25" t="s">
        <v>174</v>
      </c>
      <c r="K3424" s="25" t="n">
        <v>1986</v>
      </c>
      <c r="L3424" s="25" t="s">
        <v>170</v>
      </c>
      <c r="M3424" s="25" t="s">
        <v>171</v>
      </c>
      <c r="N3424" s="28" t="n">
        <v>1096</v>
      </c>
      <c r="O3424" s="25" t="s">
        <v>56</v>
      </c>
      <c r="P3424" s="29" t="n">
        <v>42954</v>
      </c>
      <c r="Q3424" s="33"/>
      <c r="R3424" s="34"/>
      <c r="S3424" s="28" t="n">
        <f aca="false">IF(O3424="Won",R3424,IF(O3424="Lost",0,N3424))</f>
        <v>1096</v>
      </c>
      <c r="T3424" s="30" t="str">
        <f aca="false">IF(AND(P3424&lt;&gt;"",Q3424&lt;&gt;""),Q3424-P3424,"")</f>
        <v/>
      </c>
      <c r="U3424" s="30" t="n">
        <f aca="false">IF(AND(O3424="Engaging",P3424&lt;&gt;""),'Leia-me'!$B$5-P3424,"")</f>
        <v>146</v>
      </c>
      <c r="V3424" s="25" t="str">
        <f aca="false">IF(O3424&lt;&gt;"Engaging","",IF(U3424&lt;='Leia-me'!$B$6,"Saudável",IF(U3424&lt;='Leia-me'!$B$7,"Esfriando",IF(U3424&lt;='Leia-me'!$B$8,"Última chance","Zumbi"))))</f>
        <v>Zumbi</v>
      </c>
      <c r="W3424" s="25" t="str">
        <f aca="false">IF(O3424="Won",1,IF(O3424="Lost",0,""))</f>
        <v/>
      </c>
      <c r="Y3424" s="25" t="str">
        <f aca="false">IF(E3424="","Sim","")</f>
        <v/>
      </c>
    </row>
    <row r="3425" customFormat="false" ht="15" hidden="false" customHeight="false" outlineLevel="0" collapsed="false">
      <c r="A3425" s="25" t="s">
        <v>3687</v>
      </c>
      <c r="B3425" s="25" t="s">
        <v>67</v>
      </c>
      <c r="C3425" s="25" t="s">
        <v>75</v>
      </c>
      <c r="D3425" s="25" t="s">
        <v>79</v>
      </c>
      <c r="G3425" s="31"/>
      <c r="H3425" s="32"/>
      <c r="L3425" s="25" t="s">
        <v>1834</v>
      </c>
      <c r="M3425" s="25" t="s">
        <v>171</v>
      </c>
      <c r="N3425" s="28" t="n">
        <v>4821</v>
      </c>
      <c r="O3425" s="25" t="s">
        <v>56</v>
      </c>
      <c r="P3425" s="29" t="n">
        <v>42954</v>
      </c>
      <c r="Q3425" s="33"/>
      <c r="R3425" s="34"/>
      <c r="S3425" s="28" t="n">
        <f aca="false">IF(O3425="Won",R3425,IF(O3425="Lost",0,N3425))</f>
        <v>4821</v>
      </c>
      <c r="T3425" s="30" t="str">
        <f aca="false">IF(AND(P3425&lt;&gt;"",Q3425&lt;&gt;""),Q3425-P3425,"")</f>
        <v/>
      </c>
      <c r="U3425" s="30" t="n">
        <f aca="false">IF(AND(O3425="Engaging",P3425&lt;&gt;""),'Leia-me'!$B$5-P3425,"")</f>
        <v>146</v>
      </c>
      <c r="V3425" s="25" t="str">
        <f aca="false">IF(O3425&lt;&gt;"Engaging","",IF(U3425&lt;='Leia-me'!$B$6,"Saudável",IF(U3425&lt;='Leia-me'!$B$7,"Esfriando",IF(U3425&lt;='Leia-me'!$B$8,"Última chance","Zumbi"))))</f>
        <v>Zumbi</v>
      </c>
      <c r="W3425" s="25" t="str">
        <f aca="false">IF(O3425="Won",1,IF(O3425="Lost",0,""))</f>
        <v/>
      </c>
      <c r="X3425" s="25" t="s">
        <v>1835</v>
      </c>
      <c r="Y3425" s="25" t="str">
        <f aca="false">IF(E3425="","Sim","")</f>
        <v>Sim</v>
      </c>
    </row>
    <row r="3426" customFormat="false" ht="15" hidden="false" customHeight="false" outlineLevel="0" collapsed="false">
      <c r="A3426" s="25" t="s">
        <v>3688</v>
      </c>
      <c r="B3426" s="25" t="s">
        <v>67</v>
      </c>
      <c r="C3426" s="25" t="s">
        <v>75</v>
      </c>
      <c r="D3426" s="25" t="s">
        <v>79</v>
      </c>
      <c r="E3426" s="25" t="s">
        <v>164</v>
      </c>
      <c r="F3426" s="25" t="s">
        <v>165</v>
      </c>
      <c r="G3426" s="26" t="n">
        <v>217.87</v>
      </c>
      <c r="H3426" s="27" t="n">
        <v>551</v>
      </c>
      <c r="I3426" s="25" t="s">
        <v>147</v>
      </c>
      <c r="K3426" s="25" t="n">
        <v>1998</v>
      </c>
      <c r="L3426" s="25" t="s">
        <v>178</v>
      </c>
      <c r="M3426" s="25" t="s">
        <v>171</v>
      </c>
      <c r="N3426" s="28" t="n">
        <v>5482</v>
      </c>
      <c r="O3426" s="25" t="s">
        <v>55</v>
      </c>
      <c r="P3426" s="29" t="n">
        <v>42956</v>
      </c>
      <c r="Q3426" s="29" t="n">
        <v>43064</v>
      </c>
      <c r="R3426" s="28" t="n">
        <v>0</v>
      </c>
      <c r="S3426" s="28" t="n">
        <f aca="false">IF(O3426="Won",R3426,IF(O3426="Lost",0,N3426))</f>
        <v>0</v>
      </c>
      <c r="T3426" s="30" t="n">
        <f aca="false">IF(AND(P3426&lt;&gt;"",Q3426&lt;&gt;""),Q3426-P3426,"")</f>
        <v>108</v>
      </c>
      <c r="U3426" s="30" t="str">
        <f aca="false">IF(AND(O3426="Engaging",P3426&lt;&gt;""),'Leia-me'!$B$5-P3426,"")</f>
        <v/>
      </c>
      <c r="V3426" s="25" t="str">
        <f aca="false">IF(O3426&lt;&gt;"Engaging","",IF(U3426&lt;='Leia-me'!$B$6,"Saudável",IF(U3426&lt;='Leia-me'!$B$7,"Esfriando",IF(U3426&lt;='Leia-me'!$B$8,"Última chance","Zumbi"))))</f>
        <v/>
      </c>
      <c r="W3426" s="25" t="n">
        <f aca="false">IF(O3426="Won",1,IF(O3426="Lost",0,""))</f>
        <v>0</v>
      </c>
      <c r="Y3426" s="25" t="str">
        <f aca="false">IF(E3426="","Sim","")</f>
        <v/>
      </c>
    </row>
    <row r="3427" customFormat="false" ht="15" hidden="false" customHeight="false" outlineLevel="0" collapsed="false">
      <c r="A3427" s="25" t="s">
        <v>3689</v>
      </c>
      <c r="B3427" s="25" t="s">
        <v>67</v>
      </c>
      <c r="C3427" s="25" t="s">
        <v>75</v>
      </c>
      <c r="D3427" s="25" t="s">
        <v>79</v>
      </c>
      <c r="E3427" s="25" t="s">
        <v>195</v>
      </c>
      <c r="F3427" s="25" t="s">
        <v>185</v>
      </c>
      <c r="G3427" s="26" t="n">
        <v>8170.38</v>
      </c>
      <c r="H3427" s="27" t="n">
        <v>16499</v>
      </c>
      <c r="I3427" s="25" t="s">
        <v>196</v>
      </c>
      <c r="K3427" s="25" t="n">
        <v>1997</v>
      </c>
      <c r="L3427" s="25" t="s">
        <v>186</v>
      </c>
      <c r="M3427" s="25" t="s">
        <v>171</v>
      </c>
      <c r="N3427" s="28" t="n">
        <v>550</v>
      </c>
      <c r="O3427" s="25" t="s">
        <v>54</v>
      </c>
      <c r="P3427" s="29" t="n">
        <v>42956</v>
      </c>
      <c r="Q3427" s="29" t="n">
        <v>43078</v>
      </c>
      <c r="R3427" s="28" t="n">
        <v>569</v>
      </c>
      <c r="S3427" s="28" t="n">
        <f aca="false">IF(O3427="Won",R3427,IF(O3427="Lost",0,N3427))</f>
        <v>569</v>
      </c>
      <c r="T3427" s="30" t="n">
        <f aca="false">IF(AND(P3427&lt;&gt;"",Q3427&lt;&gt;""),Q3427-P3427,"")</f>
        <v>122</v>
      </c>
      <c r="U3427" s="30" t="str">
        <f aca="false">IF(AND(O3427="Engaging",P3427&lt;&gt;""),'Leia-me'!$B$5-P3427,"")</f>
        <v/>
      </c>
      <c r="V3427" s="25" t="str">
        <f aca="false">IF(O3427&lt;&gt;"Engaging","",IF(U3427&lt;='Leia-me'!$B$6,"Saudável",IF(U3427&lt;='Leia-me'!$B$7,"Esfriando",IF(U3427&lt;='Leia-me'!$B$8,"Última chance","Zumbi"))))</f>
        <v/>
      </c>
      <c r="W3427" s="25" t="n">
        <f aca="false">IF(O3427="Won",1,IF(O3427="Lost",0,""))</f>
        <v>1</v>
      </c>
      <c r="Y3427" s="25" t="str">
        <f aca="false">IF(E3427="","Sim","")</f>
        <v/>
      </c>
    </row>
    <row r="3428" customFormat="false" ht="15" hidden="false" customHeight="false" outlineLevel="0" collapsed="false">
      <c r="A3428" s="25" t="s">
        <v>3690</v>
      </c>
      <c r="B3428" s="25" t="s">
        <v>67</v>
      </c>
      <c r="C3428" s="25" t="s">
        <v>75</v>
      </c>
      <c r="D3428" s="25" t="s">
        <v>79</v>
      </c>
      <c r="G3428" s="31"/>
      <c r="H3428" s="32"/>
      <c r="L3428" s="25" t="s">
        <v>170</v>
      </c>
      <c r="M3428" s="25" t="s">
        <v>171</v>
      </c>
      <c r="N3428" s="28" t="n">
        <v>1096</v>
      </c>
      <c r="O3428" s="25" t="s">
        <v>56</v>
      </c>
      <c r="P3428" s="29" t="n">
        <v>42957</v>
      </c>
      <c r="Q3428" s="33"/>
      <c r="R3428" s="34"/>
      <c r="S3428" s="28" t="n">
        <f aca="false">IF(O3428="Won",R3428,IF(O3428="Lost",0,N3428))</f>
        <v>1096</v>
      </c>
      <c r="T3428" s="30" t="str">
        <f aca="false">IF(AND(P3428&lt;&gt;"",Q3428&lt;&gt;""),Q3428-P3428,"")</f>
        <v/>
      </c>
      <c r="U3428" s="30" t="n">
        <f aca="false">IF(AND(O3428="Engaging",P3428&lt;&gt;""),'Leia-me'!$B$5-P3428,"")</f>
        <v>143</v>
      </c>
      <c r="V3428" s="25" t="str">
        <f aca="false">IF(O3428&lt;&gt;"Engaging","",IF(U3428&lt;='Leia-me'!$B$6,"Saudável",IF(U3428&lt;='Leia-me'!$B$7,"Esfriando",IF(U3428&lt;='Leia-me'!$B$8,"Última chance","Zumbi"))))</f>
        <v>Zumbi</v>
      </c>
      <c r="W3428" s="25" t="str">
        <f aca="false">IF(O3428="Won",1,IF(O3428="Lost",0,""))</f>
        <v/>
      </c>
      <c r="Y3428" s="25" t="str">
        <f aca="false">IF(E3428="","Sim","")</f>
        <v>Sim</v>
      </c>
    </row>
    <row r="3429" customFormat="false" ht="15" hidden="false" customHeight="false" outlineLevel="0" collapsed="false">
      <c r="A3429" s="25" t="s">
        <v>3691</v>
      </c>
      <c r="B3429" s="25" t="s">
        <v>67</v>
      </c>
      <c r="C3429" s="25" t="s">
        <v>75</v>
      </c>
      <c r="D3429" s="25" t="s">
        <v>79</v>
      </c>
      <c r="E3429" s="25" t="s">
        <v>176</v>
      </c>
      <c r="F3429" s="25" t="s">
        <v>177</v>
      </c>
      <c r="G3429" s="26" t="n">
        <v>1698.2</v>
      </c>
      <c r="H3429" s="27" t="n">
        <v>3798</v>
      </c>
      <c r="I3429" s="25" t="s">
        <v>147</v>
      </c>
      <c r="K3429" s="25" t="n">
        <v>1987</v>
      </c>
      <c r="L3429" s="25" t="s">
        <v>186</v>
      </c>
      <c r="M3429" s="25" t="s">
        <v>171</v>
      </c>
      <c r="N3429" s="28" t="n">
        <v>550</v>
      </c>
      <c r="O3429" s="25" t="s">
        <v>55</v>
      </c>
      <c r="P3429" s="29" t="n">
        <v>42957</v>
      </c>
      <c r="Q3429" s="29" t="n">
        <v>42994</v>
      </c>
      <c r="R3429" s="28" t="n">
        <v>0</v>
      </c>
      <c r="S3429" s="28" t="n">
        <f aca="false">IF(O3429="Won",R3429,IF(O3429="Lost",0,N3429))</f>
        <v>0</v>
      </c>
      <c r="T3429" s="30" t="n">
        <f aca="false">IF(AND(P3429&lt;&gt;"",Q3429&lt;&gt;""),Q3429-P3429,"")</f>
        <v>37</v>
      </c>
      <c r="U3429" s="30" t="str">
        <f aca="false">IF(AND(O3429="Engaging",P3429&lt;&gt;""),'Leia-me'!$B$5-P3429,"")</f>
        <v/>
      </c>
      <c r="V3429" s="25" t="str">
        <f aca="false">IF(O3429&lt;&gt;"Engaging","",IF(U3429&lt;='Leia-me'!$B$6,"Saudável",IF(U3429&lt;='Leia-me'!$B$7,"Esfriando",IF(U3429&lt;='Leia-me'!$B$8,"Última chance","Zumbi"))))</f>
        <v/>
      </c>
      <c r="W3429" s="25" t="n">
        <f aca="false">IF(O3429="Won",1,IF(O3429="Lost",0,""))</f>
        <v>0</v>
      </c>
      <c r="Y3429" s="25" t="str">
        <f aca="false">IF(E3429="","Sim","")</f>
        <v/>
      </c>
    </row>
    <row r="3430" customFormat="false" ht="15" hidden="false" customHeight="false" outlineLevel="0" collapsed="false">
      <c r="A3430" s="25" t="s">
        <v>3692</v>
      </c>
      <c r="B3430" s="25" t="s">
        <v>67</v>
      </c>
      <c r="C3430" s="25" t="s">
        <v>75</v>
      </c>
      <c r="D3430" s="25" t="s">
        <v>79</v>
      </c>
      <c r="E3430" s="25" t="s">
        <v>169</v>
      </c>
      <c r="F3430" s="25" t="s">
        <v>168</v>
      </c>
      <c r="G3430" s="26" t="n">
        <v>2403.58</v>
      </c>
      <c r="H3430" s="27" t="n">
        <v>8801</v>
      </c>
      <c r="I3430" s="25" t="s">
        <v>147</v>
      </c>
      <c r="K3430" s="25" t="n">
        <v>1986</v>
      </c>
      <c r="L3430" s="25" t="s">
        <v>178</v>
      </c>
      <c r="M3430" s="25" t="s">
        <v>171</v>
      </c>
      <c r="N3430" s="28" t="n">
        <v>5482</v>
      </c>
      <c r="O3430" s="25" t="s">
        <v>54</v>
      </c>
      <c r="P3430" s="29" t="n">
        <v>42957</v>
      </c>
      <c r="Q3430" s="29" t="n">
        <v>42972</v>
      </c>
      <c r="R3430" s="28" t="n">
        <v>5671</v>
      </c>
      <c r="S3430" s="28" t="n">
        <f aca="false">IF(O3430="Won",R3430,IF(O3430="Lost",0,N3430))</f>
        <v>5671</v>
      </c>
      <c r="T3430" s="30" t="n">
        <f aca="false">IF(AND(P3430&lt;&gt;"",Q3430&lt;&gt;""),Q3430-P3430,"")</f>
        <v>15</v>
      </c>
      <c r="U3430" s="30" t="str">
        <f aca="false">IF(AND(O3430="Engaging",P3430&lt;&gt;""),'Leia-me'!$B$5-P3430,"")</f>
        <v/>
      </c>
      <c r="V3430" s="25" t="str">
        <f aca="false">IF(O3430&lt;&gt;"Engaging","",IF(U3430&lt;='Leia-me'!$B$6,"Saudável",IF(U3430&lt;='Leia-me'!$B$7,"Esfriando",IF(U3430&lt;='Leia-me'!$B$8,"Última chance","Zumbi"))))</f>
        <v/>
      </c>
      <c r="W3430" s="25" t="n">
        <f aca="false">IF(O3430="Won",1,IF(O3430="Lost",0,""))</f>
        <v>1</v>
      </c>
      <c r="Y3430" s="25" t="str">
        <f aca="false">IF(E3430="","Sim","")</f>
        <v/>
      </c>
    </row>
    <row r="3431" customFormat="false" ht="15" hidden="false" customHeight="false" outlineLevel="0" collapsed="false">
      <c r="A3431" s="25" t="s">
        <v>3693</v>
      </c>
      <c r="B3431" s="25" t="s">
        <v>67</v>
      </c>
      <c r="C3431" s="25" t="s">
        <v>75</v>
      </c>
      <c r="D3431" s="25" t="s">
        <v>79</v>
      </c>
      <c r="G3431" s="31"/>
      <c r="H3431" s="32"/>
      <c r="L3431" s="25" t="s">
        <v>170</v>
      </c>
      <c r="M3431" s="25" t="s">
        <v>171</v>
      </c>
      <c r="N3431" s="28" t="n">
        <v>1096</v>
      </c>
      <c r="O3431" s="25" t="s">
        <v>56</v>
      </c>
      <c r="P3431" s="29" t="n">
        <v>42962</v>
      </c>
      <c r="Q3431" s="33"/>
      <c r="R3431" s="34"/>
      <c r="S3431" s="28" t="n">
        <f aca="false">IF(O3431="Won",R3431,IF(O3431="Lost",0,N3431))</f>
        <v>1096</v>
      </c>
      <c r="T3431" s="30" t="str">
        <f aca="false">IF(AND(P3431&lt;&gt;"",Q3431&lt;&gt;""),Q3431-P3431,"")</f>
        <v/>
      </c>
      <c r="U3431" s="30" t="n">
        <f aca="false">IF(AND(O3431="Engaging",P3431&lt;&gt;""),'Leia-me'!$B$5-P3431,"")</f>
        <v>138</v>
      </c>
      <c r="V3431" s="25" t="str">
        <f aca="false">IF(O3431&lt;&gt;"Engaging","",IF(U3431&lt;='Leia-me'!$B$6,"Saudável",IF(U3431&lt;='Leia-me'!$B$7,"Esfriando",IF(U3431&lt;='Leia-me'!$B$8,"Última chance","Zumbi"))))</f>
        <v>Última chance</v>
      </c>
      <c r="W3431" s="25" t="str">
        <f aca="false">IF(O3431="Won",1,IF(O3431="Lost",0,""))</f>
        <v/>
      </c>
      <c r="Y3431" s="25" t="str">
        <f aca="false">IF(E3431="","Sim","")</f>
        <v>Sim</v>
      </c>
    </row>
    <row r="3432" customFormat="false" ht="15" hidden="false" customHeight="false" outlineLevel="0" collapsed="false">
      <c r="A3432" s="25" t="s">
        <v>3694</v>
      </c>
      <c r="B3432" s="25" t="s">
        <v>67</v>
      </c>
      <c r="C3432" s="25" t="s">
        <v>75</v>
      </c>
      <c r="D3432" s="25" t="s">
        <v>79</v>
      </c>
      <c r="G3432" s="31"/>
      <c r="H3432" s="32"/>
      <c r="L3432" s="25" t="s">
        <v>1834</v>
      </c>
      <c r="M3432" s="25" t="s">
        <v>171</v>
      </c>
      <c r="N3432" s="28" t="n">
        <v>4821</v>
      </c>
      <c r="O3432" s="25" t="s">
        <v>56</v>
      </c>
      <c r="P3432" s="29" t="n">
        <v>42962</v>
      </c>
      <c r="Q3432" s="33"/>
      <c r="R3432" s="34"/>
      <c r="S3432" s="28" t="n">
        <f aca="false">IF(O3432="Won",R3432,IF(O3432="Lost",0,N3432))</f>
        <v>4821</v>
      </c>
      <c r="T3432" s="30" t="str">
        <f aca="false">IF(AND(P3432&lt;&gt;"",Q3432&lt;&gt;""),Q3432-P3432,"")</f>
        <v/>
      </c>
      <c r="U3432" s="30" t="n">
        <f aca="false">IF(AND(O3432="Engaging",P3432&lt;&gt;""),'Leia-me'!$B$5-P3432,"")</f>
        <v>138</v>
      </c>
      <c r="V3432" s="25" t="str">
        <f aca="false">IF(O3432&lt;&gt;"Engaging","",IF(U3432&lt;='Leia-me'!$B$6,"Saudável",IF(U3432&lt;='Leia-me'!$B$7,"Esfriando",IF(U3432&lt;='Leia-me'!$B$8,"Última chance","Zumbi"))))</f>
        <v>Última chance</v>
      </c>
      <c r="W3432" s="25" t="str">
        <f aca="false">IF(O3432="Won",1,IF(O3432="Lost",0,""))</f>
        <v/>
      </c>
      <c r="X3432" s="25" t="s">
        <v>1835</v>
      </c>
      <c r="Y3432" s="25" t="str">
        <f aca="false">IF(E3432="","Sim","")</f>
        <v>Sim</v>
      </c>
    </row>
    <row r="3433" customFormat="false" ht="15" hidden="false" customHeight="false" outlineLevel="0" collapsed="false">
      <c r="A3433" s="25" t="s">
        <v>3695</v>
      </c>
      <c r="B3433" s="25" t="s">
        <v>67</v>
      </c>
      <c r="C3433" s="25" t="s">
        <v>75</v>
      </c>
      <c r="D3433" s="25" t="s">
        <v>79</v>
      </c>
      <c r="E3433" s="25" t="s">
        <v>180</v>
      </c>
      <c r="F3433" s="25" t="s">
        <v>146</v>
      </c>
      <c r="G3433" s="26" t="n">
        <v>3178.24</v>
      </c>
      <c r="H3433" s="27" t="n">
        <v>4540</v>
      </c>
      <c r="I3433" s="25" t="s">
        <v>147</v>
      </c>
      <c r="K3433" s="25" t="n">
        <v>2002</v>
      </c>
      <c r="L3433" s="25" t="s">
        <v>186</v>
      </c>
      <c r="M3433" s="25" t="s">
        <v>171</v>
      </c>
      <c r="N3433" s="28" t="n">
        <v>550</v>
      </c>
      <c r="O3433" s="25" t="s">
        <v>55</v>
      </c>
      <c r="P3433" s="29" t="n">
        <v>42970</v>
      </c>
      <c r="Q3433" s="29" t="n">
        <v>42983</v>
      </c>
      <c r="R3433" s="28" t="n">
        <v>0</v>
      </c>
      <c r="S3433" s="28" t="n">
        <f aca="false">IF(O3433="Won",R3433,IF(O3433="Lost",0,N3433))</f>
        <v>0</v>
      </c>
      <c r="T3433" s="30" t="n">
        <f aca="false">IF(AND(P3433&lt;&gt;"",Q3433&lt;&gt;""),Q3433-P3433,"")</f>
        <v>13</v>
      </c>
      <c r="U3433" s="30" t="str">
        <f aca="false">IF(AND(O3433="Engaging",P3433&lt;&gt;""),'Leia-me'!$B$5-P3433,"")</f>
        <v/>
      </c>
      <c r="V3433" s="25" t="str">
        <f aca="false">IF(O3433&lt;&gt;"Engaging","",IF(U3433&lt;='Leia-me'!$B$6,"Saudável",IF(U3433&lt;='Leia-me'!$B$7,"Esfriando",IF(U3433&lt;='Leia-me'!$B$8,"Última chance","Zumbi"))))</f>
        <v/>
      </c>
      <c r="W3433" s="25" t="n">
        <f aca="false">IF(O3433="Won",1,IF(O3433="Lost",0,""))</f>
        <v>0</v>
      </c>
      <c r="Y3433" s="25" t="str">
        <f aca="false">IF(E3433="","Sim","")</f>
        <v/>
      </c>
    </row>
    <row r="3434" customFormat="false" ht="15" hidden="false" customHeight="false" outlineLevel="0" collapsed="false">
      <c r="A3434" s="25" t="s">
        <v>3696</v>
      </c>
      <c r="B3434" s="25" t="s">
        <v>67</v>
      </c>
      <c r="C3434" s="25" t="s">
        <v>75</v>
      </c>
      <c r="D3434" s="25" t="s">
        <v>79</v>
      </c>
      <c r="E3434" s="25" t="s">
        <v>215</v>
      </c>
      <c r="F3434" s="25" t="s">
        <v>177</v>
      </c>
      <c r="G3434" s="26" t="n">
        <v>1102.43</v>
      </c>
      <c r="H3434" s="27" t="n">
        <v>1759</v>
      </c>
      <c r="I3434" s="25" t="s">
        <v>147</v>
      </c>
      <c r="K3434" s="25" t="n">
        <v>2006</v>
      </c>
      <c r="L3434" s="25" t="s">
        <v>148</v>
      </c>
      <c r="M3434" s="25" t="s">
        <v>149</v>
      </c>
      <c r="N3434" s="28" t="n">
        <v>55</v>
      </c>
      <c r="O3434" s="25" t="s">
        <v>55</v>
      </c>
      <c r="P3434" s="29" t="n">
        <v>42971</v>
      </c>
      <c r="Q3434" s="29" t="n">
        <v>42978</v>
      </c>
      <c r="R3434" s="28" t="n">
        <v>0</v>
      </c>
      <c r="S3434" s="28" t="n">
        <f aca="false">IF(O3434="Won",R3434,IF(O3434="Lost",0,N3434))</f>
        <v>0</v>
      </c>
      <c r="T3434" s="30" t="n">
        <f aca="false">IF(AND(P3434&lt;&gt;"",Q3434&lt;&gt;""),Q3434-P3434,"")</f>
        <v>7</v>
      </c>
      <c r="U3434" s="30" t="str">
        <f aca="false">IF(AND(O3434="Engaging",P3434&lt;&gt;""),'Leia-me'!$B$5-P3434,"")</f>
        <v/>
      </c>
      <c r="V3434" s="25" t="str">
        <f aca="false">IF(O3434&lt;&gt;"Engaging","",IF(U3434&lt;='Leia-me'!$B$6,"Saudável",IF(U3434&lt;='Leia-me'!$B$7,"Esfriando",IF(U3434&lt;='Leia-me'!$B$8,"Última chance","Zumbi"))))</f>
        <v/>
      </c>
      <c r="W3434" s="25" t="n">
        <f aca="false">IF(O3434="Won",1,IF(O3434="Lost",0,""))</f>
        <v>0</v>
      </c>
      <c r="Y3434" s="25" t="str">
        <f aca="false">IF(E3434="","Sim","")</f>
        <v/>
      </c>
    </row>
    <row r="3435" customFormat="false" ht="15" hidden="false" customHeight="false" outlineLevel="0" collapsed="false">
      <c r="A3435" s="25" t="s">
        <v>3697</v>
      </c>
      <c r="B3435" s="25" t="s">
        <v>67</v>
      </c>
      <c r="C3435" s="25" t="s">
        <v>75</v>
      </c>
      <c r="D3435" s="25" t="s">
        <v>79</v>
      </c>
      <c r="E3435" s="25" t="s">
        <v>176</v>
      </c>
      <c r="F3435" s="25" t="s">
        <v>177</v>
      </c>
      <c r="G3435" s="26" t="n">
        <v>1698.2</v>
      </c>
      <c r="H3435" s="27" t="n">
        <v>3798</v>
      </c>
      <c r="I3435" s="25" t="s">
        <v>147</v>
      </c>
      <c r="K3435" s="25" t="n">
        <v>1987</v>
      </c>
      <c r="L3435" s="25" t="s">
        <v>170</v>
      </c>
      <c r="M3435" s="25" t="s">
        <v>171</v>
      </c>
      <c r="N3435" s="28" t="n">
        <v>1096</v>
      </c>
      <c r="O3435" s="25" t="s">
        <v>55</v>
      </c>
      <c r="P3435" s="29" t="n">
        <v>42972</v>
      </c>
      <c r="Q3435" s="29" t="n">
        <v>42977</v>
      </c>
      <c r="R3435" s="28" t="n">
        <v>0</v>
      </c>
      <c r="S3435" s="28" t="n">
        <f aca="false">IF(O3435="Won",R3435,IF(O3435="Lost",0,N3435))</f>
        <v>0</v>
      </c>
      <c r="T3435" s="30" t="n">
        <f aca="false">IF(AND(P3435&lt;&gt;"",Q3435&lt;&gt;""),Q3435-P3435,"")</f>
        <v>5</v>
      </c>
      <c r="U3435" s="30" t="str">
        <f aca="false">IF(AND(O3435="Engaging",P3435&lt;&gt;""),'Leia-me'!$B$5-P3435,"")</f>
        <v/>
      </c>
      <c r="V3435" s="25" t="str">
        <f aca="false">IF(O3435&lt;&gt;"Engaging","",IF(U3435&lt;='Leia-me'!$B$6,"Saudável",IF(U3435&lt;='Leia-me'!$B$7,"Esfriando",IF(U3435&lt;='Leia-me'!$B$8,"Última chance","Zumbi"))))</f>
        <v/>
      </c>
      <c r="W3435" s="25" t="n">
        <f aca="false">IF(O3435="Won",1,IF(O3435="Lost",0,""))</f>
        <v>0</v>
      </c>
      <c r="Y3435" s="25" t="str">
        <f aca="false">IF(E3435="","Sim","")</f>
        <v/>
      </c>
    </row>
    <row r="3436" customFormat="false" ht="15" hidden="false" customHeight="false" outlineLevel="0" collapsed="false">
      <c r="A3436" s="25" t="s">
        <v>3698</v>
      </c>
      <c r="B3436" s="25" t="s">
        <v>67</v>
      </c>
      <c r="C3436" s="25" t="s">
        <v>75</v>
      </c>
      <c r="D3436" s="25" t="s">
        <v>79</v>
      </c>
      <c r="E3436" s="25" t="s">
        <v>245</v>
      </c>
      <c r="F3436" s="25" t="s">
        <v>185</v>
      </c>
      <c r="G3436" s="26" t="n">
        <v>2938.67</v>
      </c>
      <c r="H3436" s="27" t="n">
        <v>8775</v>
      </c>
      <c r="I3436" s="25" t="s">
        <v>246</v>
      </c>
      <c r="K3436" s="25" t="n">
        <v>1987</v>
      </c>
      <c r="L3436" s="25" t="s">
        <v>148</v>
      </c>
      <c r="M3436" s="25" t="s">
        <v>149</v>
      </c>
      <c r="N3436" s="28" t="n">
        <v>55</v>
      </c>
      <c r="O3436" s="25" t="s">
        <v>54</v>
      </c>
      <c r="P3436" s="29" t="n">
        <v>42972</v>
      </c>
      <c r="Q3436" s="29" t="n">
        <v>43061</v>
      </c>
      <c r="R3436" s="28" t="n">
        <v>63</v>
      </c>
      <c r="S3436" s="28" t="n">
        <f aca="false">IF(O3436="Won",R3436,IF(O3436="Lost",0,N3436))</f>
        <v>63</v>
      </c>
      <c r="T3436" s="30" t="n">
        <f aca="false">IF(AND(P3436&lt;&gt;"",Q3436&lt;&gt;""),Q3436-P3436,"")</f>
        <v>89</v>
      </c>
      <c r="U3436" s="30" t="str">
        <f aca="false">IF(AND(O3436="Engaging",P3436&lt;&gt;""),'Leia-me'!$B$5-P3436,"")</f>
        <v/>
      </c>
      <c r="V3436" s="25" t="str">
        <f aca="false">IF(O3436&lt;&gt;"Engaging","",IF(U3436&lt;='Leia-me'!$B$6,"Saudável",IF(U3436&lt;='Leia-me'!$B$7,"Esfriando",IF(U3436&lt;='Leia-me'!$B$8,"Última chance","Zumbi"))))</f>
        <v/>
      </c>
      <c r="W3436" s="25" t="n">
        <f aca="false">IF(O3436="Won",1,IF(O3436="Lost",0,""))</f>
        <v>1</v>
      </c>
      <c r="Y3436" s="25" t="str">
        <f aca="false">IF(E3436="","Sim","")</f>
        <v/>
      </c>
    </row>
    <row r="3437" customFormat="false" ht="15" hidden="false" customHeight="false" outlineLevel="0" collapsed="false">
      <c r="A3437" s="25" t="s">
        <v>3699</v>
      </c>
      <c r="B3437" s="25" t="s">
        <v>67</v>
      </c>
      <c r="C3437" s="25" t="s">
        <v>75</v>
      </c>
      <c r="D3437" s="25" t="s">
        <v>79</v>
      </c>
      <c r="E3437" s="25" t="s">
        <v>188</v>
      </c>
      <c r="F3437" s="25" t="s">
        <v>185</v>
      </c>
      <c r="G3437" s="26" t="n">
        <v>1008.06</v>
      </c>
      <c r="H3437" s="27" t="n">
        <v>1238</v>
      </c>
      <c r="I3437" s="25" t="s">
        <v>147</v>
      </c>
      <c r="K3437" s="25" t="n">
        <v>1983</v>
      </c>
      <c r="L3437" s="25" t="s">
        <v>170</v>
      </c>
      <c r="M3437" s="25" t="s">
        <v>171</v>
      </c>
      <c r="N3437" s="28" t="n">
        <v>1096</v>
      </c>
      <c r="O3437" s="25" t="s">
        <v>54</v>
      </c>
      <c r="P3437" s="29" t="n">
        <v>42975</v>
      </c>
      <c r="Q3437" s="29" t="n">
        <v>42991</v>
      </c>
      <c r="R3437" s="28" t="n">
        <v>1105</v>
      </c>
      <c r="S3437" s="28" t="n">
        <f aca="false">IF(O3437="Won",R3437,IF(O3437="Lost",0,N3437))</f>
        <v>1105</v>
      </c>
      <c r="T3437" s="30" t="n">
        <f aca="false">IF(AND(P3437&lt;&gt;"",Q3437&lt;&gt;""),Q3437-P3437,"")</f>
        <v>16</v>
      </c>
      <c r="U3437" s="30" t="str">
        <f aca="false">IF(AND(O3437="Engaging",P3437&lt;&gt;""),'Leia-me'!$B$5-P3437,"")</f>
        <v/>
      </c>
      <c r="V3437" s="25" t="str">
        <f aca="false">IF(O3437&lt;&gt;"Engaging","",IF(U3437&lt;='Leia-me'!$B$6,"Saudável",IF(U3437&lt;='Leia-me'!$B$7,"Esfriando",IF(U3437&lt;='Leia-me'!$B$8,"Última chance","Zumbi"))))</f>
        <v/>
      </c>
      <c r="W3437" s="25" t="n">
        <f aca="false">IF(O3437="Won",1,IF(O3437="Lost",0,""))</f>
        <v>1</v>
      </c>
      <c r="Y3437" s="25" t="str">
        <f aca="false">IF(E3437="","Sim","")</f>
        <v/>
      </c>
    </row>
    <row r="3438" customFormat="false" ht="15" hidden="false" customHeight="false" outlineLevel="0" collapsed="false">
      <c r="A3438" s="25" t="s">
        <v>3700</v>
      </c>
      <c r="B3438" s="25" t="s">
        <v>67</v>
      </c>
      <c r="C3438" s="25" t="s">
        <v>75</v>
      </c>
      <c r="D3438" s="25" t="s">
        <v>79</v>
      </c>
      <c r="E3438" s="25" t="s">
        <v>257</v>
      </c>
      <c r="F3438" s="25" t="s">
        <v>146</v>
      </c>
      <c r="G3438" s="26" t="n">
        <v>441.08</v>
      </c>
      <c r="H3438" s="27" t="n">
        <v>1210</v>
      </c>
      <c r="I3438" s="25" t="s">
        <v>147</v>
      </c>
      <c r="K3438" s="25" t="n">
        <v>1984</v>
      </c>
      <c r="L3438" s="25" t="s">
        <v>160</v>
      </c>
      <c r="M3438" s="25" t="s">
        <v>149</v>
      </c>
      <c r="N3438" s="28" t="n">
        <v>3393</v>
      </c>
      <c r="O3438" s="25" t="s">
        <v>55</v>
      </c>
      <c r="P3438" s="29" t="n">
        <v>42976</v>
      </c>
      <c r="Q3438" s="29" t="n">
        <v>43067</v>
      </c>
      <c r="R3438" s="28" t="n">
        <v>0</v>
      </c>
      <c r="S3438" s="28" t="n">
        <f aca="false">IF(O3438="Won",R3438,IF(O3438="Lost",0,N3438))</f>
        <v>0</v>
      </c>
      <c r="T3438" s="30" t="n">
        <f aca="false">IF(AND(P3438&lt;&gt;"",Q3438&lt;&gt;""),Q3438-P3438,"")</f>
        <v>91</v>
      </c>
      <c r="U3438" s="30" t="str">
        <f aca="false">IF(AND(O3438="Engaging",P3438&lt;&gt;""),'Leia-me'!$B$5-P3438,"")</f>
        <v/>
      </c>
      <c r="V3438" s="25" t="str">
        <f aca="false">IF(O3438&lt;&gt;"Engaging","",IF(U3438&lt;='Leia-me'!$B$6,"Saudável",IF(U3438&lt;='Leia-me'!$B$7,"Esfriando",IF(U3438&lt;='Leia-me'!$B$8,"Última chance","Zumbi"))))</f>
        <v/>
      </c>
      <c r="W3438" s="25" t="n">
        <f aca="false">IF(O3438="Won",1,IF(O3438="Lost",0,""))</f>
        <v>0</v>
      </c>
      <c r="Y3438" s="25" t="str">
        <f aca="false">IF(E3438="","Sim","")</f>
        <v/>
      </c>
    </row>
    <row r="3439" customFormat="false" ht="15" hidden="false" customHeight="false" outlineLevel="0" collapsed="false">
      <c r="A3439" s="25" t="s">
        <v>3701</v>
      </c>
      <c r="B3439" s="25" t="s">
        <v>67</v>
      </c>
      <c r="C3439" s="25" t="s">
        <v>75</v>
      </c>
      <c r="D3439" s="25" t="s">
        <v>79</v>
      </c>
      <c r="E3439" s="25" t="s">
        <v>210</v>
      </c>
      <c r="F3439" s="25" t="s">
        <v>211</v>
      </c>
      <c r="G3439" s="26" t="n">
        <v>718.62</v>
      </c>
      <c r="H3439" s="27" t="n">
        <v>2448</v>
      </c>
      <c r="I3439" s="25" t="s">
        <v>147</v>
      </c>
      <c r="K3439" s="25" t="n">
        <v>2001</v>
      </c>
      <c r="L3439" s="25" t="s">
        <v>1834</v>
      </c>
      <c r="M3439" s="25" t="s">
        <v>171</v>
      </c>
      <c r="N3439" s="28" t="n">
        <v>4821</v>
      </c>
      <c r="O3439" s="25" t="s">
        <v>55</v>
      </c>
      <c r="P3439" s="29" t="n">
        <v>42977</v>
      </c>
      <c r="Q3439" s="29" t="n">
        <v>43059</v>
      </c>
      <c r="R3439" s="28" t="n">
        <v>0</v>
      </c>
      <c r="S3439" s="28" t="n">
        <f aca="false">IF(O3439="Won",R3439,IF(O3439="Lost",0,N3439))</f>
        <v>0</v>
      </c>
      <c r="T3439" s="30" t="n">
        <f aca="false">IF(AND(P3439&lt;&gt;"",Q3439&lt;&gt;""),Q3439-P3439,"")</f>
        <v>82</v>
      </c>
      <c r="U3439" s="30" t="str">
        <f aca="false">IF(AND(O3439="Engaging",P3439&lt;&gt;""),'Leia-me'!$B$5-P3439,"")</f>
        <v/>
      </c>
      <c r="V3439" s="25" t="str">
        <f aca="false">IF(O3439&lt;&gt;"Engaging","",IF(U3439&lt;='Leia-me'!$B$6,"Saudável",IF(U3439&lt;='Leia-me'!$B$7,"Esfriando",IF(U3439&lt;='Leia-me'!$B$8,"Última chance","Zumbi"))))</f>
        <v/>
      </c>
      <c r="W3439" s="25" t="n">
        <f aca="false">IF(O3439="Won",1,IF(O3439="Lost",0,""))</f>
        <v>0</v>
      </c>
      <c r="X3439" s="25" t="s">
        <v>1835</v>
      </c>
      <c r="Y3439" s="25" t="str">
        <f aca="false">IF(E3439="","Sim","")</f>
        <v/>
      </c>
    </row>
    <row r="3440" customFormat="false" ht="15" hidden="false" customHeight="false" outlineLevel="0" collapsed="false">
      <c r="A3440" s="25" t="s">
        <v>3702</v>
      </c>
      <c r="B3440" s="25" t="s">
        <v>67</v>
      </c>
      <c r="C3440" s="25" t="s">
        <v>75</v>
      </c>
      <c r="D3440" s="25" t="s">
        <v>79</v>
      </c>
      <c r="E3440" s="25" t="s">
        <v>257</v>
      </c>
      <c r="F3440" s="25" t="s">
        <v>146</v>
      </c>
      <c r="G3440" s="26" t="n">
        <v>441.08</v>
      </c>
      <c r="H3440" s="27" t="n">
        <v>1210</v>
      </c>
      <c r="I3440" s="25" t="s">
        <v>147</v>
      </c>
      <c r="K3440" s="25" t="n">
        <v>1984</v>
      </c>
      <c r="L3440" s="25" t="s">
        <v>170</v>
      </c>
      <c r="M3440" s="25" t="s">
        <v>171</v>
      </c>
      <c r="N3440" s="28" t="n">
        <v>1096</v>
      </c>
      <c r="O3440" s="25" t="s">
        <v>54</v>
      </c>
      <c r="P3440" s="29" t="n">
        <v>42979</v>
      </c>
      <c r="Q3440" s="29" t="n">
        <v>42992</v>
      </c>
      <c r="R3440" s="28" t="n">
        <v>1098</v>
      </c>
      <c r="S3440" s="28" t="n">
        <f aca="false">IF(O3440="Won",R3440,IF(O3440="Lost",0,N3440))</f>
        <v>1098</v>
      </c>
      <c r="T3440" s="30" t="n">
        <f aca="false">IF(AND(P3440&lt;&gt;"",Q3440&lt;&gt;""),Q3440-P3440,"")</f>
        <v>13</v>
      </c>
      <c r="U3440" s="30" t="str">
        <f aca="false">IF(AND(O3440="Engaging",P3440&lt;&gt;""),'Leia-me'!$B$5-P3440,"")</f>
        <v/>
      </c>
      <c r="V3440" s="25" t="str">
        <f aca="false">IF(O3440&lt;&gt;"Engaging","",IF(U3440&lt;='Leia-me'!$B$6,"Saudável",IF(U3440&lt;='Leia-me'!$B$7,"Esfriando",IF(U3440&lt;='Leia-me'!$B$8,"Última chance","Zumbi"))))</f>
        <v/>
      </c>
      <c r="W3440" s="25" t="n">
        <f aca="false">IF(O3440="Won",1,IF(O3440="Lost",0,""))</f>
        <v>1</v>
      </c>
      <c r="Y3440" s="25" t="str">
        <f aca="false">IF(E3440="","Sim","")</f>
        <v/>
      </c>
    </row>
    <row r="3441" customFormat="false" ht="15" hidden="false" customHeight="false" outlineLevel="0" collapsed="false">
      <c r="A3441" s="25" t="s">
        <v>3703</v>
      </c>
      <c r="B3441" s="25" t="s">
        <v>67</v>
      </c>
      <c r="C3441" s="25" t="s">
        <v>75</v>
      </c>
      <c r="D3441" s="25" t="s">
        <v>79</v>
      </c>
      <c r="E3441" s="25" t="s">
        <v>245</v>
      </c>
      <c r="F3441" s="25" t="s">
        <v>185</v>
      </c>
      <c r="G3441" s="26" t="n">
        <v>2938.67</v>
      </c>
      <c r="H3441" s="27" t="n">
        <v>8775</v>
      </c>
      <c r="I3441" s="25" t="s">
        <v>246</v>
      </c>
      <c r="K3441" s="25" t="n">
        <v>1987</v>
      </c>
      <c r="L3441" s="25" t="s">
        <v>160</v>
      </c>
      <c r="M3441" s="25" t="s">
        <v>149</v>
      </c>
      <c r="N3441" s="28" t="n">
        <v>3393</v>
      </c>
      <c r="O3441" s="25" t="s">
        <v>54</v>
      </c>
      <c r="P3441" s="29" t="n">
        <v>42982</v>
      </c>
      <c r="Q3441" s="29" t="n">
        <v>43084</v>
      </c>
      <c r="R3441" s="28" t="n">
        <v>2814</v>
      </c>
      <c r="S3441" s="28" t="n">
        <f aca="false">IF(O3441="Won",R3441,IF(O3441="Lost",0,N3441))</f>
        <v>2814</v>
      </c>
      <c r="T3441" s="30" t="n">
        <f aca="false">IF(AND(P3441&lt;&gt;"",Q3441&lt;&gt;""),Q3441-P3441,"")</f>
        <v>102</v>
      </c>
      <c r="U3441" s="30" t="str">
        <f aca="false">IF(AND(O3441="Engaging",P3441&lt;&gt;""),'Leia-me'!$B$5-P3441,"")</f>
        <v/>
      </c>
      <c r="V3441" s="25" t="str">
        <f aca="false">IF(O3441&lt;&gt;"Engaging","",IF(U3441&lt;='Leia-me'!$B$6,"Saudável",IF(U3441&lt;='Leia-me'!$B$7,"Esfriando",IF(U3441&lt;='Leia-me'!$B$8,"Última chance","Zumbi"))))</f>
        <v/>
      </c>
      <c r="W3441" s="25" t="n">
        <f aca="false">IF(O3441="Won",1,IF(O3441="Lost",0,""))</f>
        <v>1</v>
      </c>
      <c r="Y3441" s="25" t="str">
        <f aca="false">IF(E3441="","Sim","")</f>
        <v/>
      </c>
    </row>
    <row r="3442" customFormat="false" ht="15" hidden="false" customHeight="false" outlineLevel="0" collapsed="false">
      <c r="A3442" s="25" t="s">
        <v>3704</v>
      </c>
      <c r="B3442" s="25" t="s">
        <v>67</v>
      </c>
      <c r="C3442" s="25" t="s">
        <v>75</v>
      </c>
      <c r="D3442" s="25" t="s">
        <v>79</v>
      </c>
      <c r="E3442" s="25" t="s">
        <v>188</v>
      </c>
      <c r="F3442" s="25" t="s">
        <v>185</v>
      </c>
      <c r="G3442" s="26" t="n">
        <v>1008.06</v>
      </c>
      <c r="H3442" s="27" t="n">
        <v>1238</v>
      </c>
      <c r="I3442" s="25" t="s">
        <v>147</v>
      </c>
      <c r="K3442" s="25" t="n">
        <v>1983</v>
      </c>
      <c r="L3442" s="25" t="s">
        <v>170</v>
      </c>
      <c r="M3442" s="25" t="s">
        <v>171</v>
      </c>
      <c r="N3442" s="28" t="n">
        <v>1096</v>
      </c>
      <c r="O3442" s="25" t="s">
        <v>55</v>
      </c>
      <c r="P3442" s="29" t="n">
        <v>42983</v>
      </c>
      <c r="Q3442" s="29" t="n">
        <v>43065</v>
      </c>
      <c r="R3442" s="28" t="n">
        <v>0</v>
      </c>
      <c r="S3442" s="28" t="n">
        <f aca="false">IF(O3442="Won",R3442,IF(O3442="Lost",0,N3442))</f>
        <v>0</v>
      </c>
      <c r="T3442" s="30" t="n">
        <f aca="false">IF(AND(P3442&lt;&gt;"",Q3442&lt;&gt;""),Q3442-P3442,"")</f>
        <v>82</v>
      </c>
      <c r="U3442" s="30" t="str">
        <f aca="false">IF(AND(O3442="Engaging",P3442&lt;&gt;""),'Leia-me'!$B$5-P3442,"")</f>
        <v/>
      </c>
      <c r="V3442" s="25" t="str">
        <f aca="false">IF(O3442&lt;&gt;"Engaging","",IF(U3442&lt;='Leia-me'!$B$6,"Saudável",IF(U3442&lt;='Leia-me'!$B$7,"Esfriando",IF(U3442&lt;='Leia-me'!$B$8,"Última chance","Zumbi"))))</f>
        <v/>
      </c>
      <c r="W3442" s="25" t="n">
        <f aca="false">IF(O3442="Won",1,IF(O3442="Lost",0,""))</f>
        <v>0</v>
      </c>
      <c r="Y3442" s="25" t="str">
        <f aca="false">IF(E3442="","Sim","")</f>
        <v/>
      </c>
    </row>
    <row r="3443" customFormat="false" ht="15" hidden="false" customHeight="false" outlineLevel="0" collapsed="false">
      <c r="A3443" s="25" t="s">
        <v>3705</v>
      </c>
      <c r="B3443" s="25" t="s">
        <v>67</v>
      </c>
      <c r="C3443" s="25" t="s">
        <v>75</v>
      </c>
      <c r="D3443" s="25" t="s">
        <v>79</v>
      </c>
      <c r="E3443" s="25" t="s">
        <v>237</v>
      </c>
      <c r="F3443" s="25" t="s">
        <v>192</v>
      </c>
      <c r="G3443" s="26" t="n">
        <v>4618</v>
      </c>
      <c r="H3443" s="27" t="n">
        <v>10083</v>
      </c>
      <c r="I3443" s="25" t="s">
        <v>147</v>
      </c>
      <c r="K3443" s="25" t="n">
        <v>1982</v>
      </c>
      <c r="L3443" s="25" t="s">
        <v>170</v>
      </c>
      <c r="M3443" s="25" t="s">
        <v>171</v>
      </c>
      <c r="N3443" s="28" t="n">
        <v>1096</v>
      </c>
      <c r="O3443" s="25" t="s">
        <v>54</v>
      </c>
      <c r="P3443" s="29" t="n">
        <v>42983</v>
      </c>
      <c r="Q3443" s="29" t="n">
        <v>42994</v>
      </c>
      <c r="R3443" s="28" t="n">
        <v>1166</v>
      </c>
      <c r="S3443" s="28" t="n">
        <f aca="false">IF(O3443="Won",R3443,IF(O3443="Lost",0,N3443))</f>
        <v>1166</v>
      </c>
      <c r="T3443" s="30" t="n">
        <f aca="false">IF(AND(P3443&lt;&gt;"",Q3443&lt;&gt;""),Q3443-P3443,"")</f>
        <v>11</v>
      </c>
      <c r="U3443" s="30" t="str">
        <f aca="false">IF(AND(O3443="Engaging",P3443&lt;&gt;""),'Leia-me'!$B$5-P3443,"")</f>
        <v/>
      </c>
      <c r="V3443" s="25" t="str">
        <f aca="false">IF(O3443&lt;&gt;"Engaging","",IF(U3443&lt;='Leia-me'!$B$6,"Saudável",IF(U3443&lt;='Leia-me'!$B$7,"Esfriando",IF(U3443&lt;='Leia-me'!$B$8,"Última chance","Zumbi"))))</f>
        <v/>
      </c>
      <c r="W3443" s="25" t="n">
        <f aca="false">IF(O3443="Won",1,IF(O3443="Lost",0,""))</f>
        <v>1</v>
      </c>
      <c r="Y3443" s="25" t="str">
        <f aca="false">IF(E3443="","Sim","")</f>
        <v/>
      </c>
    </row>
    <row r="3444" customFormat="false" ht="15" hidden="false" customHeight="false" outlineLevel="0" collapsed="false">
      <c r="A3444" s="25" t="s">
        <v>3706</v>
      </c>
      <c r="B3444" s="25" t="s">
        <v>67</v>
      </c>
      <c r="C3444" s="25" t="s">
        <v>75</v>
      </c>
      <c r="D3444" s="25" t="s">
        <v>79</v>
      </c>
      <c r="E3444" s="25" t="s">
        <v>237</v>
      </c>
      <c r="F3444" s="25" t="s">
        <v>192</v>
      </c>
      <c r="G3444" s="26" t="n">
        <v>4618</v>
      </c>
      <c r="H3444" s="27" t="n">
        <v>10083</v>
      </c>
      <c r="I3444" s="25" t="s">
        <v>147</v>
      </c>
      <c r="K3444" s="25" t="n">
        <v>1982</v>
      </c>
      <c r="L3444" s="25" t="s">
        <v>186</v>
      </c>
      <c r="M3444" s="25" t="s">
        <v>171</v>
      </c>
      <c r="N3444" s="28" t="n">
        <v>550</v>
      </c>
      <c r="O3444" s="25" t="s">
        <v>54</v>
      </c>
      <c r="P3444" s="29" t="n">
        <v>42985</v>
      </c>
      <c r="Q3444" s="29" t="n">
        <v>43088</v>
      </c>
      <c r="R3444" s="28" t="n">
        <v>587</v>
      </c>
      <c r="S3444" s="28" t="n">
        <f aca="false">IF(O3444="Won",R3444,IF(O3444="Lost",0,N3444))</f>
        <v>587</v>
      </c>
      <c r="T3444" s="30" t="n">
        <f aca="false">IF(AND(P3444&lt;&gt;"",Q3444&lt;&gt;""),Q3444-P3444,"")</f>
        <v>103</v>
      </c>
      <c r="U3444" s="30" t="str">
        <f aca="false">IF(AND(O3444="Engaging",P3444&lt;&gt;""),'Leia-me'!$B$5-P3444,"")</f>
        <v/>
      </c>
      <c r="V3444" s="25" t="str">
        <f aca="false">IF(O3444&lt;&gt;"Engaging","",IF(U3444&lt;='Leia-me'!$B$6,"Saudável",IF(U3444&lt;='Leia-me'!$B$7,"Esfriando",IF(U3444&lt;='Leia-me'!$B$8,"Última chance","Zumbi"))))</f>
        <v/>
      </c>
      <c r="W3444" s="25" t="n">
        <f aca="false">IF(O3444="Won",1,IF(O3444="Lost",0,""))</f>
        <v>1</v>
      </c>
      <c r="Y3444" s="25" t="str">
        <f aca="false">IF(E3444="","Sim","")</f>
        <v/>
      </c>
    </row>
    <row r="3445" customFormat="false" ht="15" hidden="false" customHeight="false" outlineLevel="0" collapsed="false">
      <c r="A3445" s="25" t="s">
        <v>3707</v>
      </c>
      <c r="B3445" s="25" t="s">
        <v>67</v>
      </c>
      <c r="C3445" s="25" t="s">
        <v>75</v>
      </c>
      <c r="D3445" s="25" t="s">
        <v>79</v>
      </c>
      <c r="E3445" s="25" t="s">
        <v>215</v>
      </c>
      <c r="F3445" s="25" t="s">
        <v>177</v>
      </c>
      <c r="G3445" s="26" t="n">
        <v>1102.43</v>
      </c>
      <c r="H3445" s="27" t="n">
        <v>1759</v>
      </c>
      <c r="I3445" s="25" t="s">
        <v>147</v>
      </c>
      <c r="K3445" s="25" t="n">
        <v>2006</v>
      </c>
      <c r="L3445" s="25" t="s">
        <v>1834</v>
      </c>
      <c r="M3445" s="25" t="s">
        <v>171</v>
      </c>
      <c r="N3445" s="28" t="n">
        <v>4821</v>
      </c>
      <c r="O3445" s="25" t="s">
        <v>55</v>
      </c>
      <c r="P3445" s="29" t="n">
        <v>42987</v>
      </c>
      <c r="Q3445" s="29" t="n">
        <v>43054</v>
      </c>
      <c r="R3445" s="28" t="n">
        <v>0</v>
      </c>
      <c r="S3445" s="28" t="n">
        <f aca="false">IF(O3445="Won",R3445,IF(O3445="Lost",0,N3445))</f>
        <v>0</v>
      </c>
      <c r="T3445" s="30" t="n">
        <f aca="false">IF(AND(P3445&lt;&gt;"",Q3445&lt;&gt;""),Q3445-P3445,"")</f>
        <v>67</v>
      </c>
      <c r="U3445" s="30" t="str">
        <f aca="false">IF(AND(O3445="Engaging",P3445&lt;&gt;""),'Leia-me'!$B$5-P3445,"")</f>
        <v/>
      </c>
      <c r="V3445" s="25" t="str">
        <f aca="false">IF(O3445&lt;&gt;"Engaging","",IF(U3445&lt;='Leia-me'!$B$6,"Saudável",IF(U3445&lt;='Leia-me'!$B$7,"Esfriando",IF(U3445&lt;='Leia-me'!$B$8,"Última chance","Zumbi"))))</f>
        <v/>
      </c>
      <c r="W3445" s="25" t="n">
        <f aca="false">IF(O3445="Won",1,IF(O3445="Lost",0,""))</f>
        <v>0</v>
      </c>
      <c r="X3445" s="25" t="s">
        <v>1835</v>
      </c>
      <c r="Y3445" s="25" t="str">
        <f aca="false">IF(E3445="","Sim","")</f>
        <v/>
      </c>
    </row>
    <row r="3446" customFormat="false" ht="15" hidden="false" customHeight="false" outlineLevel="0" collapsed="false">
      <c r="A3446" s="25" t="s">
        <v>3708</v>
      </c>
      <c r="B3446" s="25" t="s">
        <v>67</v>
      </c>
      <c r="C3446" s="25" t="s">
        <v>75</v>
      </c>
      <c r="D3446" s="25" t="s">
        <v>79</v>
      </c>
      <c r="E3446" s="25" t="s">
        <v>164</v>
      </c>
      <c r="F3446" s="25" t="s">
        <v>165</v>
      </c>
      <c r="G3446" s="26" t="n">
        <v>217.87</v>
      </c>
      <c r="H3446" s="27" t="n">
        <v>551</v>
      </c>
      <c r="I3446" s="25" t="s">
        <v>147</v>
      </c>
      <c r="K3446" s="25" t="n">
        <v>1998</v>
      </c>
      <c r="L3446" s="25" t="s">
        <v>186</v>
      </c>
      <c r="M3446" s="25" t="s">
        <v>171</v>
      </c>
      <c r="N3446" s="28" t="n">
        <v>550</v>
      </c>
      <c r="O3446" s="25" t="s">
        <v>54</v>
      </c>
      <c r="P3446" s="29" t="n">
        <v>42987</v>
      </c>
      <c r="Q3446" s="29" t="n">
        <v>43002</v>
      </c>
      <c r="R3446" s="28" t="n">
        <v>568</v>
      </c>
      <c r="S3446" s="28" t="n">
        <f aca="false">IF(O3446="Won",R3446,IF(O3446="Lost",0,N3446))</f>
        <v>568</v>
      </c>
      <c r="T3446" s="30" t="n">
        <f aca="false">IF(AND(P3446&lt;&gt;"",Q3446&lt;&gt;""),Q3446-P3446,"")</f>
        <v>15</v>
      </c>
      <c r="U3446" s="30" t="str">
        <f aca="false">IF(AND(O3446="Engaging",P3446&lt;&gt;""),'Leia-me'!$B$5-P3446,"")</f>
        <v/>
      </c>
      <c r="V3446" s="25" t="str">
        <f aca="false">IF(O3446&lt;&gt;"Engaging","",IF(U3446&lt;='Leia-me'!$B$6,"Saudável",IF(U3446&lt;='Leia-me'!$B$7,"Esfriando",IF(U3446&lt;='Leia-me'!$B$8,"Última chance","Zumbi"))))</f>
        <v/>
      </c>
      <c r="W3446" s="25" t="n">
        <f aca="false">IF(O3446="Won",1,IF(O3446="Lost",0,""))</f>
        <v>1</v>
      </c>
      <c r="Y3446" s="25" t="str">
        <f aca="false">IF(E3446="","Sim","")</f>
        <v/>
      </c>
    </row>
    <row r="3447" customFormat="false" ht="15" hidden="false" customHeight="false" outlineLevel="0" collapsed="false">
      <c r="A3447" s="25" t="s">
        <v>3709</v>
      </c>
      <c r="B3447" s="25" t="s">
        <v>67</v>
      </c>
      <c r="C3447" s="25" t="s">
        <v>75</v>
      </c>
      <c r="D3447" s="25" t="s">
        <v>79</v>
      </c>
      <c r="E3447" s="25" t="s">
        <v>169</v>
      </c>
      <c r="F3447" s="25" t="s">
        <v>168</v>
      </c>
      <c r="G3447" s="26" t="n">
        <v>2403.58</v>
      </c>
      <c r="H3447" s="27" t="n">
        <v>8801</v>
      </c>
      <c r="I3447" s="25" t="s">
        <v>147</v>
      </c>
      <c r="K3447" s="25" t="n">
        <v>1986</v>
      </c>
      <c r="L3447" s="25" t="s">
        <v>178</v>
      </c>
      <c r="M3447" s="25" t="s">
        <v>171</v>
      </c>
      <c r="N3447" s="28" t="n">
        <v>5482</v>
      </c>
      <c r="O3447" s="25" t="s">
        <v>54</v>
      </c>
      <c r="P3447" s="29" t="n">
        <v>42987</v>
      </c>
      <c r="Q3447" s="29" t="n">
        <v>43066</v>
      </c>
      <c r="R3447" s="28" t="n">
        <v>6255</v>
      </c>
      <c r="S3447" s="28" t="n">
        <f aca="false">IF(O3447="Won",R3447,IF(O3447="Lost",0,N3447))</f>
        <v>6255</v>
      </c>
      <c r="T3447" s="30" t="n">
        <f aca="false">IF(AND(P3447&lt;&gt;"",Q3447&lt;&gt;""),Q3447-P3447,"")</f>
        <v>79</v>
      </c>
      <c r="U3447" s="30" t="str">
        <f aca="false">IF(AND(O3447="Engaging",P3447&lt;&gt;""),'Leia-me'!$B$5-P3447,"")</f>
        <v/>
      </c>
      <c r="V3447" s="25" t="str">
        <f aca="false">IF(O3447&lt;&gt;"Engaging","",IF(U3447&lt;='Leia-me'!$B$6,"Saudável",IF(U3447&lt;='Leia-me'!$B$7,"Esfriando",IF(U3447&lt;='Leia-me'!$B$8,"Última chance","Zumbi"))))</f>
        <v/>
      </c>
      <c r="W3447" s="25" t="n">
        <f aca="false">IF(O3447="Won",1,IF(O3447="Lost",0,""))</f>
        <v>1</v>
      </c>
      <c r="Y3447" s="25" t="str">
        <f aca="false">IF(E3447="","Sim","")</f>
        <v/>
      </c>
    </row>
    <row r="3448" customFormat="false" ht="15" hidden="false" customHeight="false" outlineLevel="0" collapsed="false">
      <c r="A3448" s="25" t="s">
        <v>3710</v>
      </c>
      <c r="B3448" s="25" t="s">
        <v>67</v>
      </c>
      <c r="C3448" s="25" t="s">
        <v>75</v>
      </c>
      <c r="D3448" s="25" t="s">
        <v>79</v>
      </c>
      <c r="E3448" s="25" t="s">
        <v>162</v>
      </c>
      <c r="F3448" s="25" t="s">
        <v>155</v>
      </c>
      <c r="G3448" s="26" t="n">
        <v>5266.09</v>
      </c>
      <c r="H3448" s="27" t="n">
        <v>8595</v>
      </c>
      <c r="I3448" s="25" t="s">
        <v>147</v>
      </c>
      <c r="J3448" s="25" t="s">
        <v>156</v>
      </c>
      <c r="K3448" s="25" t="n">
        <v>1988</v>
      </c>
      <c r="L3448" s="25" t="s">
        <v>160</v>
      </c>
      <c r="M3448" s="25" t="s">
        <v>149</v>
      </c>
      <c r="N3448" s="28" t="n">
        <v>3393</v>
      </c>
      <c r="O3448" s="25" t="s">
        <v>54</v>
      </c>
      <c r="P3448" s="29" t="n">
        <v>42991</v>
      </c>
      <c r="Q3448" s="29" t="n">
        <v>43069</v>
      </c>
      <c r="R3448" s="28" t="n">
        <v>3902</v>
      </c>
      <c r="S3448" s="28" t="n">
        <f aca="false">IF(O3448="Won",R3448,IF(O3448="Lost",0,N3448))</f>
        <v>3902</v>
      </c>
      <c r="T3448" s="30" t="n">
        <f aca="false">IF(AND(P3448&lt;&gt;"",Q3448&lt;&gt;""),Q3448-P3448,"")</f>
        <v>78</v>
      </c>
      <c r="U3448" s="30" t="str">
        <f aca="false">IF(AND(O3448="Engaging",P3448&lt;&gt;""),'Leia-me'!$B$5-P3448,"")</f>
        <v/>
      </c>
      <c r="V3448" s="25" t="str">
        <f aca="false">IF(O3448&lt;&gt;"Engaging","",IF(U3448&lt;='Leia-me'!$B$6,"Saudável",IF(U3448&lt;='Leia-me'!$B$7,"Esfriando",IF(U3448&lt;='Leia-me'!$B$8,"Última chance","Zumbi"))))</f>
        <v/>
      </c>
      <c r="W3448" s="25" t="n">
        <f aca="false">IF(O3448="Won",1,IF(O3448="Lost",0,""))</f>
        <v>1</v>
      </c>
      <c r="Y3448" s="25" t="str">
        <f aca="false">IF(E3448="","Sim","")</f>
        <v/>
      </c>
    </row>
    <row r="3449" customFormat="false" ht="15" hidden="false" customHeight="false" outlineLevel="0" collapsed="false">
      <c r="A3449" s="25" t="s">
        <v>3711</v>
      </c>
      <c r="B3449" s="25" t="s">
        <v>67</v>
      </c>
      <c r="C3449" s="25" t="s">
        <v>75</v>
      </c>
      <c r="D3449" s="25" t="s">
        <v>79</v>
      </c>
      <c r="E3449" s="25" t="s">
        <v>162</v>
      </c>
      <c r="F3449" s="25" t="s">
        <v>155</v>
      </c>
      <c r="G3449" s="26" t="n">
        <v>5266.09</v>
      </c>
      <c r="H3449" s="27" t="n">
        <v>8595</v>
      </c>
      <c r="I3449" s="25" t="s">
        <v>147</v>
      </c>
      <c r="J3449" s="25" t="s">
        <v>156</v>
      </c>
      <c r="K3449" s="25" t="n">
        <v>1988</v>
      </c>
      <c r="L3449" s="25" t="s">
        <v>186</v>
      </c>
      <c r="M3449" s="25" t="s">
        <v>171</v>
      </c>
      <c r="N3449" s="28" t="n">
        <v>550</v>
      </c>
      <c r="O3449" s="25" t="s">
        <v>54</v>
      </c>
      <c r="P3449" s="29" t="n">
        <v>42994</v>
      </c>
      <c r="Q3449" s="29" t="n">
        <v>43058</v>
      </c>
      <c r="R3449" s="28" t="n">
        <v>637</v>
      </c>
      <c r="S3449" s="28" t="n">
        <f aca="false">IF(O3449="Won",R3449,IF(O3449="Lost",0,N3449))</f>
        <v>637</v>
      </c>
      <c r="T3449" s="30" t="n">
        <f aca="false">IF(AND(P3449&lt;&gt;"",Q3449&lt;&gt;""),Q3449-P3449,"")</f>
        <v>64</v>
      </c>
      <c r="U3449" s="30" t="str">
        <f aca="false">IF(AND(O3449="Engaging",P3449&lt;&gt;""),'Leia-me'!$B$5-P3449,"")</f>
        <v/>
      </c>
      <c r="V3449" s="25" t="str">
        <f aca="false">IF(O3449&lt;&gt;"Engaging","",IF(U3449&lt;='Leia-me'!$B$6,"Saudável",IF(U3449&lt;='Leia-me'!$B$7,"Esfriando",IF(U3449&lt;='Leia-me'!$B$8,"Última chance","Zumbi"))))</f>
        <v/>
      </c>
      <c r="W3449" s="25" t="n">
        <f aca="false">IF(O3449="Won",1,IF(O3449="Lost",0,""))</f>
        <v>1</v>
      </c>
      <c r="Y3449" s="25" t="str">
        <f aca="false">IF(E3449="","Sim","")</f>
        <v/>
      </c>
    </row>
    <row r="3450" customFormat="false" ht="15" hidden="false" customHeight="false" outlineLevel="0" collapsed="false">
      <c r="A3450" s="25" t="s">
        <v>3712</v>
      </c>
      <c r="B3450" s="25" t="s">
        <v>67</v>
      </c>
      <c r="C3450" s="25" t="s">
        <v>75</v>
      </c>
      <c r="D3450" s="25" t="s">
        <v>79</v>
      </c>
      <c r="E3450" s="25" t="s">
        <v>237</v>
      </c>
      <c r="F3450" s="25" t="s">
        <v>192</v>
      </c>
      <c r="G3450" s="26" t="n">
        <v>4618</v>
      </c>
      <c r="H3450" s="27" t="n">
        <v>10083</v>
      </c>
      <c r="I3450" s="25" t="s">
        <v>147</v>
      </c>
      <c r="K3450" s="25" t="n">
        <v>1982</v>
      </c>
      <c r="L3450" s="25" t="s">
        <v>170</v>
      </c>
      <c r="M3450" s="25" t="s">
        <v>171</v>
      </c>
      <c r="N3450" s="28" t="n">
        <v>1096</v>
      </c>
      <c r="O3450" s="25" t="s">
        <v>54</v>
      </c>
      <c r="P3450" s="29" t="n">
        <v>42996</v>
      </c>
      <c r="Q3450" s="29" t="n">
        <v>43092</v>
      </c>
      <c r="R3450" s="28" t="n">
        <v>1020</v>
      </c>
      <c r="S3450" s="28" t="n">
        <f aca="false">IF(O3450="Won",R3450,IF(O3450="Lost",0,N3450))</f>
        <v>1020</v>
      </c>
      <c r="T3450" s="30" t="n">
        <f aca="false">IF(AND(P3450&lt;&gt;"",Q3450&lt;&gt;""),Q3450-P3450,"")</f>
        <v>96</v>
      </c>
      <c r="U3450" s="30" t="str">
        <f aca="false">IF(AND(O3450="Engaging",P3450&lt;&gt;""),'Leia-me'!$B$5-P3450,"")</f>
        <v/>
      </c>
      <c r="V3450" s="25" t="str">
        <f aca="false">IF(O3450&lt;&gt;"Engaging","",IF(U3450&lt;='Leia-me'!$B$6,"Saudável",IF(U3450&lt;='Leia-me'!$B$7,"Esfriando",IF(U3450&lt;='Leia-me'!$B$8,"Última chance","Zumbi"))))</f>
        <v/>
      </c>
      <c r="W3450" s="25" t="n">
        <f aca="false">IF(O3450="Won",1,IF(O3450="Lost",0,""))</f>
        <v>1</v>
      </c>
      <c r="Y3450" s="25" t="str">
        <f aca="false">IF(E3450="","Sim","")</f>
        <v/>
      </c>
    </row>
    <row r="3451" customFormat="false" ht="15" hidden="false" customHeight="false" outlineLevel="0" collapsed="false">
      <c r="A3451" s="25" t="s">
        <v>3713</v>
      </c>
      <c r="B3451" s="25" t="s">
        <v>67</v>
      </c>
      <c r="C3451" s="25" t="s">
        <v>75</v>
      </c>
      <c r="D3451" s="25" t="s">
        <v>79</v>
      </c>
      <c r="E3451" s="25" t="s">
        <v>218</v>
      </c>
      <c r="F3451" s="25" t="s">
        <v>146</v>
      </c>
      <c r="G3451" s="26" t="n">
        <v>4.54</v>
      </c>
      <c r="H3451" s="27" t="n">
        <v>9</v>
      </c>
      <c r="I3451" s="25" t="s">
        <v>147</v>
      </c>
      <c r="K3451" s="25" t="n">
        <v>2017</v>
      </c>
      <c r="L3451" s="25" t="s">
        <v>160</v>
      </c>
      <c r="M3451" s="25" t="s">
        <v>149</v>
      </c>
      <c r="N3451" s="28" t="n">
        <v>3393</v>
      </c>
      <c r="O3451" s="25" t="s">
        <v>54</v>
      </c>
      <c r="P3451" s="29" t="n">
        <v>42997</v>
      </c>
      <c r="Q3451" s="29" t="n">
        <v>43073</v>
      </c>
      <c r="R3451" s="28" t="n">
        <v>3079</v>
      </c>
      <c r="S3451" s="28" t="n">
        <f aca="false">IF(O3451="Won",R3451,IF(O3451="Lost",0,N3451))</f>
        <v>3079</v>
      </c>
      <c r="T3451" s="30" t="n">
        <f aca="false">IF(AND(P3451&lt;&gt;"",Q3451&lt;&gt;""),Q3451-P3451,"")</f>
        <v>76</v>
      </c>
      <c r="U3451" s="30" t="str">
        <f aca="false">IF(AND(O3451="Engaging",P3451&lt;&gt;""),'Leia-me'!$B$5-P3451,"")</f>
        <v/>
      </c>
      <c r="V3451" s="25" t="str">
        <f aca="false">IF(O3451&lt;&gt;"Engaging","",IF(U3451&lt;='Leia-me'!$B$6,"Saudável",IF(U3451&lt;='Leia-me'!$B$7,"Esfriando",IF(U3451&lt;='Leia-me'!$B$8,"Última chance","Zumbi"))))</f>
        <v/>
      </c>
      <c r="W3451" s="25" t="n">
        <f aca="false">IF(O3451="Won",1,IF(O3451="Lost",0,""))</f>
        <v>1</v>
      </c>
      <c r="Y3451" s="25" t="str">
        <f aca="false">IF(E3451="","Sim","")</f>
        <v/>
      </c>
    </row>
    <row r="3452" customFormat="false" ht="15" hidden="false" customHeight="false" outlineLevel="0" collapsed="false">
      <c r="A3452" s="25" t="s">
        <v>3714</v>
      </c>
      <c r="B3452" s="25" t="s">
        <v>67</v>
      </c>
      <c r="C3452" s="25" t="s">
        <v>75</v>
      </c>
      <c r="D3452" s="25" t="s">
        <v>79</v>
      </c>
      <c r="E3452" s="25" t="s">
        <v>257</v>
      </c>
      <c r="F3452" s="25" t="s">
        <v>146</v>
      </c>
      <c r="G3452" s="26" t="n">
        <v>441.08</v>
      </c>
      <c r="H3452" s="27" t="n">
        <v>1210</v>
      </c>
      <c r="I3452" s="25" t="s">
        <v>147</v>
      </c>
      <c r="K3452" s="25" t="n">
        <v>1984</v>
      </c>
      <c r="L3452" s="25" t="s">
        <v>170</v>
      </c>
      <c r="M3452" s="25" t="s">
        <v>171</v>
      </c>
      <c r="N3452" s="28" t="n">
        <v>1096</v>
      </c>
      <c r="O3452" s="25" t="s">
        <v>54</v>
      </c>
      <c r="P3452" s="29" t="n">
        <v>43003</v>
      </c>
      <c r="Q3452" s="29" t="n">
        <v>43012</v>
      </c>
      <c r="R3452" s="28" t="n">
        <v>1189</v>
      </c>
      <c r="S3452" s="28" t="n">
        <f aca="false">IF(O3452="Won",R3452,IF(O3452="Lost",0,N3452))</f>
        <v>1189</v>
      </c>
      <c r="T3452" s="30" t="n">
        <f aca="false">IF(AND(P3452&lt;&gt;"",Q3452&lt;&gt;""),Q3452-P3452,"")</f>
        <v>9</v>
      </c>
      <c r="U3452" s="30" t="str">
        <f aca="false">IF(AND(O3452="Engaging",P3452&lt;&gt;""),'Leia-me'!$B$5-P3452,"")</f>
        <v/>
      </c>
      <c r="V3452" s="25" t="str">
        <f aca="false">IF(O3452&lt;&gt;"Engaging","",IF(U3452&lt;='Leia-me'!$B$6,"Saudável",IF(U3452&lt;='Leia-me'!$B$7,"Esfriando",IF(U3452&lt;='Leia-me'!$B$8,"Última chance","Zumbi"))))</f>
        <v/>
      </c>
      <c r="W3452" s="25" t="n">
        <f aca="false">IF(O3452="Won",1,IF(O3452="Lost",0,""))</f>
        <v>1</v>
      </c>
      <c r="Y3452" s="25" t="str">
        <f aca="false">IF(E3452="","Sim","")</f>
        <v/>
      </c>
    </row>
    <row r="3453" customFormat="false" ht="15" hidden="false" customHeight="false" outlineLevel="0" collapsed="false">
      <c r="A3453" s="25" t="s">
        <v>3715</v>
      </c>
      <c r="B3453" s="25" t="s">
        <v>67</v>
      </c>
      <c r="C3453" s="25" t="s">
        <v>75</v>
      </c>
      <c r="D3453" s="25" t="s">
        <v>79</v>
      </c>
      <c r="E3453" s="25" t="s">
        <v>195</v>
      </c>
      <c r="F3453" s="25" t="s">
        <v>185</v>
      </c>
      <c r="G3453" s="26" t="n">
        <v>8170.38</v>
      </c>
      <c r="H3453" s="27" t="n">
        <v>16499</v>
      </c>
      <c r="I3453" s="25" t="s">
        <v>196</v>
      </c>
      <c r="K3453" s="25" t="n">
        <v>1997</v>
      </c>
      <c r="L3453" s="25" t="s">
        <v>148</v>
      </c>
      <c r="M3453" s="25" t="s">
        <v>149</v>
      </c>
      <c r="N3453" s="28" t="n">
        <v>55</v>
      </c>
      <c r="O3453" s="25" t="s">
        <v>54</v>
      </c>
      <c r="P3453" s="29" t="n">
        <v>43003</v>
      </c>
      <c r="Q3453" s="29" t="n">
        <v>43067</v>
      </c>
      <c r="R3453" s="28" t="n">
        <v>51</v>
      </c>
      <c r="S3453" s="28" t="n">
        <f aca="false">IF(O3453="Won",R3453,IF(O3453="Lost",0,N3453))</f>
        <v>51</v>
      </c>
      <c r="T3453" s="30" t="n">
        <f aca="false">IF(AND(P3453&lt;&gt;"",Q3453&lt;&gt;""),Q3453-P3453,"")</f>
        <v>64</v>
      </c>
      <c r="U3453" s="30" t="str">
        <f aca="false">IF(AND(O3453="Engaging",P3453&lt;&gt;""),'Leia-me'!$B$5-P3453,"")</f>
        <v/>
      </c>
      <c r="V3453" s="25" t="str">
        <f aca="false">IF(O3453&lt;&gt;"Engaging","",IF(U3453&lt;='Leia-me'!$B$6,"Saudável",IF(U3453&lt;='Leia-me'!$B$7,"Esfriando",IF(U3453&lt;='Leia-me'!$B$8,"Última chance","Zumbi"))))</f>
        <v/>
      </c>
      <c r="W3453" s="25" t="n">
        <f aca="false">IF(O3453="Won",1,IF(O3453="Lost",0,""))</f>
        <v>1</v>
      </c>
      <c r="Y3453" s="25" t="str">
        <f aca="false">IF(E3453="","Sim","")</f>
        <v/>
      </c>
    </row>
    <row r="3454" customFormat="false" ht="15" hidden="false" customHeight="false" outlineLevel="0" collapsed="false">
      <c r="A3454" s="25" t="s">
        <v>3716</v>
      </c>
      <c r="B3454" s="25" t="s">
        <v>67</v>
      </c>
      <c r="C3454" s="25" t="s">
        <v>75</v>
      </c>
      <c r="D3454" s="25" t="s">
        <v>79</v>
      </c>
      <c r="E3454" s="25" t="s">
        <v>162</v>
      </c>
      <c r="F3454" s="25" t="s">
        <v>155</v>
      </c>
      <c r="G3454" s="26" t="n">
        <v>5266.09</v>
      </c>
      <c r="H3454" s="27" t="n">
        <v>8595</v>
      </c>
      <c r="I3454" s="25" t="s">
        <v>147</v>
      </c>
      <c r="J3454" s="25" t="s">
        <v>156</v>
      </c>
      <c r="K3454" s="25" t="n">
        <v>1988</v>
      </c>
      <c r="L3454" s="25" t="s">
        <v>186</v>
      </c>
      <c r="M3454" s="25" t="s">
        <v>171</v>
      </c>
      <c r="N3454" s="28" t="n">
        <v>550</v>
      </c>
      <c r="O3454" s="25" t="s">
        <v>54</v>
      </c>
      <c r="P3454" s="29" t="n">
        <v>43007</v>
      </c>
      <c r="Q3454" s="29" t="n">
        <v>43099</v>
      </c>
      <c r="R3454" s="28" t="n">
        <v>523</v>
      </c>
      <c r="S3454" s="28" t="n">
        <f aca="false">IF(O3454="Won",R3454,IF(O3454="Lost",0,N3454))</f>
        <v>523</v>
      </c>
      <c r="T3454" s="30" t="n">
        <f aca="false">IF(AND(P3454&lt;&gt;"",Q3454&lt;&gt;""),Q3454-P3454,"")</f>
        <v>92</v>
      </c>
      <c r="U3454" s="30" t="str">
        <f aca="false">IF(AND(O3454="Engaging",P3454&lt;&gt;""),'Leia-me'!$B$5-P3454,"")</f>
        <v/>
      </c>
      <c r="V3454" s="25" t="str">
        <f aca="false">IF(O3454&lt;&gt;"Engaging","",IF(U3454&lt;='Leia-me'!$B$6,"Saudável",IF(U3454&lt;='Leia-me'!$B$7,"Esfriando",IF(U3454&lt;='Leia-me'!$B$8,"Última chance","Zumbi"))))</f>
        <v/>
      </c>
      <c r="W3454" s="25" t="n">
        <f aca="false">IF(O3454="Won",1,IF(O3454="Lost",0,""))</f>
        <v>1</v>
      </c>
      <c r="Y3454" s="25" t="str">
        <f aca="false">IF(E3454="","Sim","")</f>
        <v/>
      </c>
    </row>
    <row r="3455" customFormat="false" ht="15" hidden="false" customHeight="false" outlineLevel="0" collapsed="false">
      <c r="A3455" s="25" t="s">
        <v>3717</v>
      </c>
      <c r="B3455" s="25" t="s">
        <v>67</v>
      </c>
      <c r="C3455" s="25" t="s">
        <v>75</v>
      </c>
      <c r="D3455" s="25" t="s">
        <v>79</v>
      </c>
      <c r="E3455" s="25" t="s">
        <v>162</v>
      </c>
      <c r="F3455" s="25" t="s">
        <v>155</v>
      </c>
      <c r="G3455" s="26" t="n">
        <v>5266.09</v>
      </c>
      <c r="H3455" s="27" t="n">
        <v>8595</v>
      </c>
      <c r="I3455" s="25" t="s">
        <v>147</v>
      </c>
      <c r="J3455" s="25" t="s">
        <v>156</v>
      </c>
      <c r="K3455" s="25" t="n">
        <v>1988</v>
      </c>
      <c r="L3455" s="25" t="s">
        <v>170</v>
      </c>
      <c r="M3455" s="25" t="s">
        <v>171</v>
      </c>
      <c r="N3455" s="28" t="n">
        <v>1096</v>
      </c>
      <c r="O3455" s="25" t="s">
        <v>54</v>
      </c>
      <c r="P3455" s="29" t="n">
        <v>43007</v>
      </c>
      <c r="Q3455" s="29" t="n">
        <v>43090</v>
      </c>
      <c r="R3455" s="28" t="n">
        <v>1156</v>
      </c>
      <c r="S3455" s="28" t="n">
        <f aca="false">IF(O3455="Won",R3455,IF(O3455="Lost",0,N3455))</f>
        <v>1156</v>
      </c>
      <c r="T3455" s="30" t="n">
        <f aca="false">IF(AND(P3455&lt;&gt;"",Q3455&lt;&gt;""),Q3455-P3455,"")</f>
        <v>83</v>
      </c>
      <c r="U3455" s="30" t="str">
        <f aca="false">IF(AND(O3455="Engaging",P3455&lt;&gt;""),'Leia-me'!$B$5-P3455,"")</f>
        <v/>
      </c>
      <c r="V3455" s="25" t="str">
        <f aca="false">IF(O3455&lt;&gt;"Engaging","",IF(U3455&lt;='Leia-me'!$B$6,"Saudável",IF(U3455&lt;='Leia-me'!$B$7,"Esfriando",IF(U3455&lt;='Leia-me'!$B$8,"Última chance","Zumbi"))))</f>
        <v/>
      </c>
      <c r="W3455" s="25" t="n">
        <f aca="false">IF(O3455="Won",1,IF(O3455="Lost",0,""))</f>
        <v>1</v>
      </c>
      <c r="Y3455" s="25" t="str">
        <f aca="false">IF(E3455="","Sim","")</f>
        <v/>
      </c>
    </row>
    <row r="3456" customFormat="false" ht="15" hidden="false" customHeight="false" outlineLevel="0" collapsed="false">
      <c r="A3456" s="25" t="s">
        <v>3718</v>
      </c>
      <c r="B3456" s="25" t="s">
        <v>67</v>
      </c>
      <c r="C3456" s="25" t="s">
        <v>75</v>
      </c>
      <c r="D3456" s="25" t="s">
        <v>79</v>
      </c>
      <c r="E3456" s="25" t="s">
        <v>180</v>
      </c>
      <c r="F3456" s="25" t="s">
        <v>146</v>
      </c>
      <c r="G3456" s="26" t="n">
        <v>3178.24</v>
      </c>
      <c r="H3456" s="27" t="n">
        <v>4540</v>
      </c>
      <c r="I3456" s="25" t="s">
        <v>147</v>
      </c>
      <c r="K3456" s="25" t="n">
        <v>2002</v>
      </c>
      <c r="L3456" s="25" t="s">
        <v>170</v>
      </c>
      <c r="M3456" s="25" t="s">
        <v>171</v>
      </c>
      <c r="N3456" s="28" t="n">
        <v>1096</v>
      </c>
      <c r="O3456" s="25" t="s">
        <v>54</v>
      </c>
      <c r="P3456" s="29" t="n">
        <v>43008</v>
      </c>
      <c r="Q3456" s="29" t="n">
        <v>43066</v>
      </c>
      <c r="R3456" s="28" t="n">
        <v>1117</v>
      </c>
      <c r="S3456" s="28" t="n">
        <f aca="false">IF(O3456="Won",R3456,IF(O3456="Lost",0,N3456))</f>
        <v>1117</v>
      </c>
      <c r="T3456" s="30" t="n">
        <f aca="false">IF(AND(P3456&lt;&gt;"",Q3456&lt;&gt;""),Q3456-P3456,"")</f>
        <v>58</v>
      </c>
      <c r="U3456" s="30" t="str">
        <f aca="false">IF(AND(O3456="Engaging",P3456&lt;&gt;""),'Leia-me'!$B$5-P3456,"")</f>
        <v/>
      </c>
      <c r="V3456" s="25" t="str">
        <f aca="false">IF(O3456&lt;&gt;"Engaging","",IF(U3456&lt;='Leia-me'!$B$6,"Saudável",IF(U3456&lt;='Leia-me'!$B$7,"Esfriando",IF(U3456&lt;='Leia-me'!$B$8,"Última chance","Zumbi"))))</f>
        <v/>
      </c>
      <c r="W3456" s="25" t="n">
        <f aca="false">IF(O3456="Won",1,IF(O3456="Lost",0,""))</f>
        <v>1</v>
      </c>
      <c r="Y3456" s="25" t="str">
        <f aca="false">IF(E3456="","Sim","")</f>
        <v/>
      </c>
    </row>
    <row r="3457" customFormat="false" ht="15" hidden="false" customHeight="false" outlineLevel="0" collapsed="false">
      <c r="A3457" s="25" t="s">
        <v>3719</v>
      </c>
      <c r="B3457" s="25" t="s">
        <v>67</v>
      </c>
      <c r="C3457" s="25" t="s">
        <v>75</v>
      </c>
      <c r="D3457" s="25" t="s">
        <v>79</v>
      </c>
      <c r="E3457" s="25" t="s">
        <v>237</v>
      </c>
      <c r="F3457" s="25" t="s">
        <v>192</v>
      </c>
      <c r="G3457" s="26" t="n">
        <v>4618</v>
      </c>
      <c r="H3457" s="27" t="n">
        <v>10083</v>
      </c>
      <c r="I3457" s="25" t="s">
        <v>147</v>
      </c>
      <c r="K3457" s="25" t="n">
        <v>1982</v>
      </c>
      <c r="L3457" s="25" t="s">
        <v>170</v>
      </c>
      <c r="M3457" s="25" t="s">
        <v>171</v>
      </c>
      <c r="N3457" s="28" t="n">
        <v>1096</v>
      </c>
      <c r="O3457" s="25" t="s">
        <v>55</v>
      </c>
      <c r="P3457" s="29" t="n">
        <v>43013</v>
      </c>
      <c r="Q3457" s="29" t="n">
        <v>43021</v>
      </c>
      <c r="R3457" s="28" t="n">
        <v>0</v>
      </c>
      <c r="S3457" s="28" t="n">
        <f aca="false">IF(O3457="Won",R3457,IF(O3457="Lost",0,N3457))</f>
        <v>0</v>
      </c>
      <c r="T3457" s="30" t="n">
        <f aca="false">IF(AND(P3457&lt;&gt;"",Q3457&lt;&gt;""),Q3457-P3457,"")</f>
        <v>8</v>
      </c>
      <c r="U3457" s="30" t="str">
        <f aca="false">IF(AND(O3457="Engaging",P3457&lt;&gt;""),'Leia-me'!$B$5-P3457,"")</f>
        <v/>
      </c>
      <c r="V3457" s="25" t="str">
        <f aca="false">IF(O3457&lt;&gt;"Engaging","",IF(U3457&lt;='Leia-me'!$B$6,"Saudável",IF(U3457&lt;='Leia-me'!$B$7,"Esfriando",IF(U3457&lt;='Leia-me'!$B$8,"Última chance","Zumbi"))))</f>
        <v/>
      </c>
      <c r="W3457" s="25" t="n">
        <f aca="false">IF(O3457="Won",1,IF(O3457="Lost",0,""))</f>
        <v>0</v>
      </c>
      <c r="Y3457" s="25" t="str">
        <f aca="false">IF(E3457="","Sim","")</f>
        <v/>
      </c>
    </row>
    <row r="3458" customFormat="false" ht="15" hidden="false" customHeight="false" outlineLevel="0" collapsed="false">
      <c r="A3458" s="25" t="s">
        <v>3720</v>
      </c>
      <c r="B3458" s="25" t="s">
        <v>67</v>
      </c>
      <c r="C3458" s="25" t="s">
        <v>75</v>
      </c>
      <c r="D3458" s="25" t="s">
        <v>79</v>
      </c>
      <c r="E3458" s="25" t="s">
        <v>237</v>
      </c>
      <c r="F3458" s="25" t="s">
        <v>192</v>
      </c>
      <c r="G3458" s="26" t="n">
        <v>4618</v>
      </c>
      <c r="H3458" s="27" t="n">
        <v>10083</v>
      </c>
      <c r="I3458" s="25" t="s">
        <v>147</v>
      </c>
      <c r="K3458" s="25" t="n">
        <v>1982</v>
      </c>
      <c r="L3458" s="25" t="s">
        <v>170</v>
      </c>
      <c r="M3458" s="25" t="s">
        <v>171</v>
      </c>
      <c r="N3458" s="28" t="n">
        <v>1096</v>
      </c>
      <c r="O3458" s="25" t="s">
        <v>55</v>
      </c>
      <c r="P3458" s="29" t="n">
        <v>43013</v>
      </c>
      <c r="Q3458" s="29" t="n">
        <v>43023</v>
      </c>
      <c r="R3458" s="28" t="n">
        <v>0</v>
      </c>
      <c r="S3458" s="28" t="n">
        <f aca="false">IF(O3458="Won",R3458,IF(O3458="Lost",0,N3458))</f>
        <v>0</v>
      </c>
      <c r="T3458" s="30" t="n">
        <f aca="false">IF(AND(P3458&lt;&gt;"",Q3458&lt;&gt;""),Q3458-P3458,"")</f>
        <v>10</v>
      </c>
      <c r="U3458" s="30" t="str">
        <f aca="false">IF(AND(O3458="Engaging",P3458&lt;&gt;""),'Leia-me'!$B$5-P3458,"")</f>
        <v/>
      </c>
      <c r="V3458" s="25" t="str">
        <f aca="false">IF(O3458&lt;&gt;"Engaging","",IF(U3458&lt;='Leia-me'!$B$6,"Saudável",IF(U3458&lt;='Leia-me'!$B$7,"Esfriando",IF(U3458&lt;='Leia-me'!$B$8,"Última chance","Zumbi"))))</f>
        <v/>
      </c>
      <c r="W3458" s="25" t="n">
        <f aca="false">IF(O3458="Won",1,IF(O3458="Lost",0,""))</f>
        <v>0</v>
      </c>
      <c r="Y3458" s="25" t="str">
        <f aca="false">IF(E3458="","Sim","")</f>
        <v/>
      </c>
    </row>
    <row r="3459" customFormat="false" ht="15" hidden="false" customHeight="false" outlineLevel="0" collapsed="false">
      <c r="A3459" s="25" t="s">
        <v>3721</v>
      </c>
      <c r="B3459" s="25" t="s">
        <v>67</v>
      </c>
      <c r="C3459" s="25" t="s">
        <v>75</v>
      </c>
      <c r="D3459" s="25" t="s">
        <v>79</v>
      </c>
      <c r="E3459" s="25" t="s">
        <v>198</v>
      </c>
      <c r="F3459" s="25" t="s">
        <v>177</v>
      </c>
      <c r="G3459" s="26" t="n">
        <v>2819.5</v>
      </c>
      <c r="H3459" s="27" t="n">
        <v>7227</v>
      </c>
      <c r="I3459" s="25" t="s">
        <v>147</v>
      </c>
      <c r="J3459" s="25" t="s">
        <v>199</v>
      </c>
      <c r="K3459" s="25" t="n">
        <v>1991</v>
      </c>
      <c r="L3459" s="25" t="s">
        <v>1834</v>
      </c>
      <c r="M3459" s="25" t="s">
        <v>171</v>
      </c>
      <c r="N3459" s="28" t="n">
        <v>4821</v>
      </c>
      <c r="O3459" s="25" t="s">
        <v>55</v>
      </c>
      <c r="P3459" s="29" t="n">
        <v>43013</v>
      </c>
      <c r="Q3459" s="29" t="n">
        <v>43023</v>
      </c>
      <c r="R3459" s="28" t="n">
        <v>0</v>
      </c>
      <c r="S3459" s="28" t="n">
        <f aca="false">IF(O3459="Won",R3459,IF(O3459="Lost",0,N3459))</f>
        <v>0</v>
      </c>
      <c r="T3459" s="30" t="n">
        <f aca="false">IF(AND(P3459&lt;&gt;"",Q3459&lt;&gt;""),Q3459-P3459,"")</f>
        <v>10</v>
      </c>
      <c r="U3459" s="30" t="str">
        <f aca="false">IF(AND(O3459="Engaging",P3459&lt;&gt;""),'Leia-me'!$B$5-P3459,"")</f>
        <v/>
      </c>
      <c r="V3459" s="25" t="str">
        <f aca="false">IF(O3459&lt;&gt;"Engaging","",IF(U3459&lt;='Leia-me'!$B$6,"Saudável",IF(U3459&lt;='Leia-me'!$B$7,"Esfriando",IF(U3459&lt;='Leia-me'!$B$8,"Última chance","Zumbi"))))</f>
        <v/>
      </c>
      <c r="W3459" s="25" t="n">
        <f aca="false">IF(O3459="Won",1,IF(O3459="Lost",0,""))</f>
        <v>0</v>
      </c>
      <c r="X3459" s="25" t="s">
        <v>1835</v>
      </c>
      <c r="Y3459" s="25" t="str">
        <f aca="false">IF(E3459="","Sim","")</f>
        <v/>
      </c>
    </row>
    <row r="3460" customFormat="false" ht="15" hidden="false" customHeight="false" outlineLevel="0" collapsed="false">
      <c r="A3460" s="25" t="s">
        <v>3722</v>
      </c>
      <c r="B3460" s="25" t="s">
        <v>67</v>
      </c>
      <c r="C3460" s="25" t="s">
        <v>75</v>
      </c>
      <c r="D3460" s="25" t="s">
        <v>79</v>
      </c>
      <c r="E3460" s="25" t="s">
        <v>158</v>
      </c>
      <c r="F3460" s="25" t="s">
        <v>159</v>
      </c>
      <c r="G3460" s="26" t="n">
        <v>291.27</v>
      </c>
      <c r="H3460" s="27" t="n">
        <v>586</v>
      </c>
      <c r="I3460" s="25" t="s">
        <v>147</v>
      </c>
      <c r="K3460" s="25" t="n">
        <v>1997</v>
      </c>
      <c r="L3460" s="25" t="s">
        <v>186</v>
      </c>
      <c r="M3460" s="25" t="s">
        <v>171</v>
      </c>
      <c r="N3460" s="28" t="n">
        <v>550</v>
      </c>
      <c r="O3460" s="25" t="s">
        <v>55</v>
      </c>
      <c r="P3460" s="29" t="n">
        <v>43017</v>
      </c>
      <c r="Q3460" s="29" t="n">
        <v>43029</v>
      </c>
      <c r="R3460" s="28" t="n">
        <v>0</v>
      </c>
      <c r="S3460" s="28" t="n">
        <f aca="false">IF(O3460="Won",R3460,IF(O3460="Lost",0,N3460))</f>
        <v>0</v>
      </c>
      <c r="T3460" s="30" t="n">
        <f aca="false">IF(AND(P3460&lt;&gt;"",Q3460&lt;&gt;""),Q3460-P3460,"")</f>
        <v>12</v>
      </c>
      <c r="U3460" s="30" t="str">
        <f aca="false">IF(AND(O3460="Engaging",P3460&lt;&gt;""),'Leia-me'!$B$5-P3460,"")</f>
        <v/>
      </c>
      <c r="V3460" s="25" t="str">
        <f aca="false">IF(O3460&lt;&gt;"Engaging","",IF(U3460&lt;='Leia-me'!$B$6,"Saudável",IF(U3460&lt;='Leia-me'!$B$7,"Esfriando",IF(U3460&lt;='Leia-me'!$B$8,"Última chance","Zumbi"))))</f>
        <v/>
      </c>
      <c r="W3460" s="25" t="n">
        <f aca="false">IF(O3460="Won",1,IF(O3460="Lost",0,""))</f>
        <v>0</v>
      </c>
      <c r="Y3460" s="25" t="str">
        <f aca="false">IF(E3460="","Sim","")</f>
        <v/>
      </c>
    </row>
    <row r="3461" customFormat="false" ht="15" hidden="false" customHeight="false" outlineLevel="0" collapsed="false">
      <c r="A3461" s="25" t="s">
        <v>3723</v>
      </c>
      <c r="B3461" s="25" t="s">
        <v>67</v>
      </c>
      <c r="C3461" s="25" t="s">
        <v>75</v>
      </c>
      <c r="D3461" s="25" t="s">
        <v>79</v>
      </c>
      <c r="E3461" s="25" t="s">
        <v>176</v>
      </c>
      <c r="F3461" s="25" t="s">
        <v>177</v>
      </c>
      <c r="G3461" s="26" t="n">
        <v>1698.2</v>
      </c>
      <c r="H3461" s="27" t="n">
        <v>3798</v>
      </c>
      <c r="I3461" s="25" t="s">
        <v>147</v>
      </c>
      <c r="K3461" s="25" t="n">
        <v>1987</v>
      </c>
      <c r="L3461" s="25" t="s">
        <v>170</v>
      </c>
      <c r="M3461" s="25" t="s">
        <v>171</v>
      </c>
      <c r="N3461" s="28" t="n">
        <v>1096</v>
      </c>
      <c r="O3461" s="25" t="s">
        <v>54</v>
      </c>
      <c r="P3461" s="29" t="n">
        <v>43017</v>
      </c>
      <c r="Q3461" s="29" t="n">
        <v>43018</v>
      </c>
      <c r="R3461" s="28" t="n">
        <v>1129</v>
      </c>
      <c r="S3461" s="28" t="n">
        <f aca="false">IF(O3461="Won",R3461,IF(O3461="Lost",0,N3461))</f>
        <v>1129</v>
      </c>
      <c r="T3461" s="30" t="n">
        <f aca="false">IF(AND(P3461&lt;&gt;"",Q3461&lt;&gt;""),Q3461-P3461,"")</f>
        <v>1</v>
      </c>
      <c r="U3461" s="30" t="str">
        <f aca="false">IF(AND(O3461="Engaging",P3461&lt;&gt;""),'Leia-me'!$B$5-P3461,"")</f>
        <v/>
      </c>
      <c r="V3461" s="25" t="str">
        <f aca="false">IF(O3461&lt;&gt;"Engaging","",IF(U3461&lt;='Leia-me'!$B$6,"Saudável",IF(U3461&lt;='Leia-me'!$B$7,"Esfriando",IF(U3461&lt;='Leia-me'!$B$8,"Última chance","Zumbi"))))</f>
        <v/>
      </c>
      <c r="W3461" s="25" t="n">
        <f aca="false">IF(O3461="Won",1,IF(O3461="Lost",0,""))</f>
        <v>1</v>
      </c>
      <c r="Y3461" s="25" t="str">
        <f aca="false">IF(E3461="","Sim","")</f>
        <v/>
      </c>
    </row>
    <row r="3462" customFormat="false" ht="15" hidden="false" customHeight="false" outlineLevel="0" collapsed="false">
      <c r="A3462" s="25" t="s">
        <v>3724</v>
      </c>
      <c r="B3462" s="25" t="s">
        <v>67</v>
      </c>
      <c r="C3462" s="25" t="s">
        <v>75</v>
      </c>
      <c r="D3462" s="25" t="s">
        <v>79</v>
      </c>
      <c r="E3462" s="25" t="s">
        <v>145</v>
      </c>
      <c r="F3462" s="25" t="s">
        <v>146</v>
      </c>
      <c r="G3462" s="26" t="n">
        <v>3922.42</v>
      </c>
      <c r="H3462" s="27" t="n">
        <v>6837</v>
      </c>
      <c r="I3462" s="25" t="s">
        <v>147</v>
      </c>
      <c r="K3462" s="25" t="n">
        <v>1992</v>
      </c>
      <c r="L3462" s="25" t="s">
        <v>170</v>
      </c>
      <c r="M3462" s="25" t="s">
        <v>171</v>
      </c>
      <c r="N3462" s="28" t="n">
        <v>1096</v>
      </c>
      <c r="O3462" s="25" t="s">
        <v>55</v>
      </c>
      <c r="P3462" s="29" t="n">
        <v>43022</v>
      </c>
      <c r="Q3462" s="29" t="n">
        <v>43100</v>
      </c>
      <c r="R3462" s="28" t="n">
        <v>0</v>
      </c>
      <c r="S3462" s="28" t="n">
        <f aca="false">IF(O3462="Won",R3462,IF(O3462="Lost",0,N3462))</f>
        <v>0</v>
      </c>
      <c r="T3462" s="30" t="n">
        <f aca="false">IF(AND(P3462&lt;&gt;"",Q3462&lt;&gt;""),Q3462-P3462,"")</f>
        <v>78</v>
      </c>
      <c r="U3462" s="30" t="str">
        <f aca="false">IF(AND(O3462="Engaging",P3462&lt;&gt;""),'Leia-me'!$B$5-P3462,"")</f>
        <v/>
      </c>
      <c r="V3462" s="25" t="str">
        <f aca="false">IF(O3462&lt;&gt;"Engaging","",IF(U3462&lt;='Leia-me'!$B$6,"Saudável",IF(U3462&lt;='Leia-me'!$B$7,"Esfriando",IF(U3462&lt;='Leia-me'!$B$8,"Última chance","Zumbi"))))</f>
        <v/>
      </c>
      <c r="W3462" s="25" t="n">
        <f aca="false">IF(O3462="Won",1,IF(O3462="Lost",0,""))</f>
        <v>0</v>
      </c>
      <c r="Y3462" s="25" t="str">
        <f aca="false">IF(E3462="","Sim","")</f>
        <v/>
      </c>
    </row>
    <row r="3463" customFormat="false" ht="15" hidden="false" customHeight="false" outlineLevel="0" collapsed="false">
      <c r="A3463" s="25" t="s">
        <v>3725</v>
      </c>
      <c r="B3463" s="25" t="s">
        <v>67</v>
      </c>
      <c r="C3463" s="25" t="s">
        <v>75</v>
      </c>
      <c r="D3463" s="25" t="s">
        <v>79</v>
      </c>
      <c r="E3463" s="25" t="s">
        <v>195</v>
      </c>
      <c r="F3463" s="25" t="s">
        <v>185</v>
      </c>
      <c r="G3463" s="26" t="n">
        <v>8170.38</v>
      </c>
      <c r="H3463" s="27" t="n">
        <v>16499</v>
      </c>
      <c r="I3463" s="25" t="s">
        <v>196</v>
      </c>
      <c r="K3463" s="25" t="n">
        <v>1997</v>
      </c>
      <c r="L3463" s="25" t="s">
        <v>170</v>
      </c>
      <c r="M3463" s="25" t="s">
        <v>171</v>
      </c>
      <c r="N3463" s="28" t="n">
        <v>1096</v>
      </c>
      <c r="O3463" s="25" t="s">
        <v>55</v>
      </c>
      <c r="P3463" s="29" t="n">
        <v>43024</v>
      </c>
      <c r="Q3463" s="29" t="n">
        <v>43058</v>
      </c>
      <c r="R3463" s="28" t="n">
        <v>0</v>
      </c>
      <c r="S3463" s="28" t="n">
        <f aca="false">IF(O3463="Won",R3463,IF(O3463="Lost",0,N3463))</f>
        <v>0</v>
      </c>
      <c r="T3463" s="30" t="n">
        <f aca="false">IF(AND(P3463&lt;&gt;"",Q3463&lt;&gt;""),Q3463-P3463,"")</f>
        <v>34</v>
      </c>
      <c r="U3463" s="30" t="str">
        <f aca="false">IF(AND(O3463="Engaging",P3463&lt;&gt;""),'Leia-me'!$B$5-P3463,"")</f>
        <v/>
      </c>
      <c r="V3463" s="25" t="str">
        <f aca="false">IF(O3463&lt;&gt;"Engaging","",IF(U3463&lt;='Leia-me'!$B$6,"Saudável",IF(U3463&lt;='Leia-me'!$B$7,"Esfriando",IF(U3463&lt;='Leia-me'!$B$8,"Última chance","Zumbi"))))</f>
        <v/>
      </c>
      <c r="W3463" s="25" t="n">
        <f aca="false">IF(O3463="Won",1,IF(O3463="Lost",0,""))</f>
        <v>0</v>
      </c>
      <c r="Y3463" s="25" t="str">
        <f aca="false">IF(E3463="","Sim","")</f>
        <v/>
      </c>
    </row>
    <row r="3464" customFormat="false" ht="15" hidden="false" customHeight="false" outlineLevel="0" collapsed="false">
      <c r="A3464" s="25" t="s">
        <v>3726</v>
      </c>
      <c r="B3464" s="25" t="s">
        <v>67</v>
      </c>
      <c r="C3464" s="25" t="s">
        <v>75</v>
      </c>
      <c r="D3464" s="25" t="s">
        <v>79</v>
      </c>
      <c r="E3464" s="25" t="s">
        <v>162</v>
      </c>
      <c r="F3464" s="25" t="s">
        <v>155</v>
      </c>
      <c r="G3464" s="26" t="n">
        <v>5266.09</v>
      </c>
      <c r="H3464" s="27" t="n">
        <v>8595</v>
      </c>
      <c r="I3464" s="25" t="s">
        <v>147</v>
      </c>
      <c r="J3464" s="25" t="s">
        <v>156</v>
      </c>
      <c r="K3464" s="25" t="n">
        <v>1988</v>
      </c>
      <c r="L3464" s="25" t="s">
        <v>186</v>
      </c>
      <c r="M3464" s="25" t="s">
        <v>171</v>
      </c>
      <c r="N3464" s="28" t="n">
        <v>550</v>
      </c>
      <c r="O3464" s="25" t="s">
        <v>55</v>
      </c>
      <c r="P3464" s="29" t="n">
        <v>43026</v>
      </c>
      <c r="Q3464" s="29" t="n">
        <v>43037</v>
      </c>
      <c r="R3464" s="28" t="n">
        <v>0</v>
      </c>
      <c r="S3464" s="28" t="n">
        <f aca="false">IF(O3464="Won",R3464,IF(O3464="Lost",0,N3464))</f>
        <v>0</v>
      </c>
      <c r="T3464" s="30" t="n">
        <f aca="false">IF(AND(P3464&lt;&gt;"",Q3464&lt;&gt;""),Q3464-P3464,"")</f>
        <v>11</v>
      </c>
      <c r="U3464" s="30" t="str">
        <f aca="false">IF(AND(O3464="Engaging",P3464&lt;&gt;""),'Leia-me'!$B$5-P3464,"")</f>
        <v/>
      </c>
      <c r="V3464" s="25" t="str">
        <f aca="false">IF(O3464&lt;&gt;"Engaging","",IF(U3464&lt;='Leia-me'!$B$6,"Saudável",IF(U3464&lt;='Leia-me'!$B$7,"Esfriando",IF(U3464&lt;='Leia-me'!$B$8,"Última chance","Zumbi"))))</f>
        <v/>
      </c>
      <c r="W3464" s="25" t="n">
        <f aca="false">IF(O3464="Won",1,IF(O3464="Lost",0,""))</f>
        <v>0</v>
      </c>
      <c r="Y3464" s="25" t="str">
        <f aca="false">IF(E3464="","Sim","")</f>
        <v/>
      </c>
    </row>
    <row r="3465" customFormat="false" ht="15" hidden="false" customHeight="false" outlineLevel="0" collapsed="false">
      <c r="A3465" s="25" t="s">
        <v>3727</v>
      </c>
      <c r="B3465" s="25" t="s">
        <v>67</v>
      </c>
      <c r="C3465" s="25" t="s">
        <v>75</v>
      </c>
      <c r="D3465" s="25" t="s">
        <v>79</v>
      </c>
      <c r="E3465" s="25" t="s">
        <v>145</v>
      </c>
      <c r="F3465" s="25" t="s">
        <v>146</v>
      </c>
      <c r="G3465" s="26" t="n">
        <v>3922.42</v>
      </c>
      <c r="H3465" s="27" t="n">
        <v>6837</v>
      </c>
      <c r="I3465" s="25" t="s">
        <v>147</v>
      </c>
      <c r="K3465" s="25" t="n">
        <v>1992</v>
      </c>
      <c r="L3465" s="25" t="s">
        <v>186</v>
      </c>
      <c r="M3465" s="25" t="s">
        <v>171</v>
      </c>
      <c r="N3465" s="28" t="n">
        <v>550</v>
      </c>
      <c r="O3465" s="25" t="s">
        <v>54</v>
      </c>
      <c r="P3465" s="29" t="n">
        <v>43026</v>
      </c>
      <c r="Q3465" s="29" t="n">
        <v>43035</v>
      </c>
      <c r="R3465" s="28" t="n">
        <v>461</v>
      </c>
      <c r="S3465" s="28" t="n">
        <f aca="false">IF(O3465="Won",R3465,IF(O3465="Lost",0,N3465))</f>
        <v>461</v>
      </c>
      <c r="T3465" s="30" t="n">
        <f aca="false">IF(AND(P3465&lt;&gt;"",Q3465&lt;&gt;""),Q3465-P3465,"")</f>
        <v>9</v>
      </c>
      <c r="U3465" s="30" t="str">
        <f aca="false">IF(AND(O3465="Engaging",P3465&lt;&gt;""),'Leia-me'!$B$5-P3465,"")</f>
        <v/>
      </c>
      <c r="V3465" s="25" t="str">
        <f aca="false">IF(O3465&lt;&gt;"Engaging","",IF(U3465&lt;='Leia-me'!$B$6,"Saudável",IF(U3465&lt;='Leia-me'!$B$7,"Esfriando",IF(U3465&lt;='Leia-me'!$B$8,"Última chance","Zumbi"))))</f>
        <v/>
      </c>
      <c r="W3465" s="25" t="n">
        <f aca="false">IF(O3465="Won",1,IF(O3465="Lost",0,""))</f>
        <v>1</v>
      </c>
      <c r="Y3465" s="25" t="str">
        <f aca="false">IF(E3465="","Sim","")</f>
        <v/>
      </c>
    </row>
    <row r="3466" customFormat="false" ht="15" hidden="false" customHeight="false" outlineLevel="0" collapsed="false">
      <c r="A3466" s="25" t="s">
        <v>3728</v>
      </c>
      <c r="B3466" s="25" t="s">
        <v>67</v>
      </c>
      <c r="C3466" s="25" t="s">
        <v>75</v>
      </c>
      <c r="D3466" s="25" t="s">
        <v>79</v>
      </c>
      <c r="E3466" s="25" t="s">
        <v>198</v>
      </c>
      <c r="F3466" s="25" t="s">
        <v>177</v>
      </c>
      <c r="G3466" s="26" t="n">
        <v>2819.5</v>
      </c>
      <c r="H3466" s="27" t="n">
        <v>7227</v>
      </c>
      <c r="I3466" s="25" t="s">
        <v>147</v>
      </c>
      <c r="J3466" s="25" t="s">
        <v>199</v>
      </c>
      <c r="K3466" s="25" t="n">
        <v>1991</v>
      </c>
      <c r="L3466" s="25" t="s">
        <v>170</v>
      </c>
      <c r="M3466" s="25" t="s">
        <v>171</v>
      </c>
      <c r="N3466" s="28" t="n">
        <v>1096</v>
      </c>
      <c r="O3466" s="25" t="s">
        <v>54</v>
      </c>
      <c r="P3466" s="29" t="n">
        <v>43028</v>
      </c>
      <c r="Q3466" s="29" t="n">
        <v>43081</v>
      </c>
      <c r="R3466" s="28" t="n">
        <v>1135</v>
      </c>
      <c r="S3466" s="28" t="n">
        <f aca="false">IF(O3466="Won",R3466,IF(O3466="Lost",0,N3466))</f>
        <v>1135</v>
      </c>
      <c r="T3466" s="30" t="n">
        <f aca="false">IF(AND(P3466&lt;&gt;"",Q3466&lt;&gt;""),Q3466-P3466,"")</f>
        <v>53</v>
      </c>
      <c r="U3466" s="30" t="str">
        <f aca="false">IF(AND(O3466="Engaging",P3466&lt;&gt;""),'Leia-me'!$B$5-P3466,"")</f>
        <v/>
      </c>
      <c r="V3466" s="25" t="str">
        <f aca="false">IF(O3466&lt;&gt;"Engaging","",IF(U3466&lt;='Leia-me'!$B$6,"Saudável",IF(U3466&lt;='Leia-me'!$B$7,"Esfriando",IF(U3466&lt;='Leia-me'!$B$8,"Última chance","Zumbi"))))</f>
        <v/>
      </c>
      <c r="W3466" s="25" t="n">
        <f aca="false">IF(O3466="Won",1,IF(O3466="Lost",0,""))</f>
        <v>1</v>
      </c>
      <c r="Y3466" s="25" t="str">
        <f aca="false">IF(E3466="","Sim","")</f>
        <v/>
      </c>
    </row>
    <row r="3467" customFormat="false" ht="15" hidden="false" customHeight="false" outlineLevel="0" collapsed="false">
      <c r="A3467" s="25" t="s">
        <v>3729</v>
      </c>
      <c r="B3467" s="25" t="s">
        <v>67</v>
      </c>
      <c r="C3467" s="25" t="s">
        <v>75</v>
      </c>
      <c r="D3467" s="25" t="s">
        <v>79</v>
      </c>
      <c r="E3467" s="25" t="s">
        <v>164</v>
      </c>
      <c r="F3467" s="25" t="s">
        <v>165</v>
      </c>
      <c r="G3467" s="26" t="n">
        <v>217.87</v>
      </c>
      <c r="H3467" s="27" t="n">
        <v>551</v>
      </c>
      <c r="I3467" s="25" t="s">
        <v>147</v>
      </c>
      <c r="K3467" s="25" t="n">
        <v>1998</v>
      </c>
      <c r="L3467" s="25" t="s">
        <v>148</v>
      </c>
      <c r="M3467" s="25" t="s">
        <v>149</v>
      </c>
      <c r="N3467" s="28" t="n">
        <v>55</v>
      </c>
      <c r="O3467" s="25" t="s">
        <v>55</v>
      </c>
      <c r="P3467" s="29" t="n">
        <v>43029</v>
      </c>
      <c r="Q3467" s="29" t="n">
        <v>43040</v>
      </c>
      <c r="R3467" s="28" t="n">
        <v>0</v>
      </c>
      <c r="S3467" s="28" t="n">
        <f aca="false">IF(O3467="Won",R3467,IF(O3467="Lost",0,N3467))</f>
        <v>0</v>
      </c>
      <c r="T3467" s="30" t="n">
        <f aca="false">IF(AND(P3467&lt;&gt;"",Q3467&lt;&gt;""),Q3467-P3467,"")</f>
        <v>11</v>
      </c>
      <c r="U3467" s="30" t="str">
        <f aca="false">IF(AND(O3467="Engaging",P3467&lt;&gt;""),'Leia-me'!$B$5-P3467,"")</f>
        <v/>
      </c>
      <c r="V3467" s="25" t="str">
        <f aca="false">IF(O3467&lt;&gt;"Engaging","",IF(U3467&lt;='Leia-me'!$B$6,"Saudável",IF(U3467&lt;='Leia-me'!$B$7,"Esfriando",IF(U3467&lt;='Leia-me'!$B$8,"Última chance","Zumbi"))))</f>
        <v/>
      </c>
      <c r="W3467" s="25" t="n">
        <f aca="false">IF(O3467="Won",1,IF(O3467="Lost",0,""))</f>
        <v>0</v>
      </c>
      <c r="Y3467" s="25" t="str">
        <f aca="false">IF(E3467="","Sim","")</f>
        <v/>
      </c>
    </row>
    <row r="3468" customFormat="false" ht="15" hidden="false" customHeight="false" outlineLevel="0" collapsed="false">
      <c r="A3468" s="25" t="s">
        <v>3730</v>
      </c>
      <c r="B3468" s="25" t="s">
        <v>67</v>
      </c>
      <c r="C3468" s="25" t="s">
        <v>75</v>
      </c>
      <c r="D3468" s="25" t="s">
        <v>79</v>
      </c>
      <c r="E3468" s="25" t="s">
        <v>240</v>
      </c>
      <c r="F3468" s="25" t="s">
        <v>185</v>
      </c>
      <c r="G3468" s="26" t="n">
        <v>1223.72</v>
      </c>
      <c r="H3468" s="27" t="n">
        <v>2497</v>
      </c>
      <c r="I3468" s="25" t="s">
        <v>241</v>
      </c>
      <c r="K3468" s="25" t="n">
        <v>2000</v>
      </c>
      <c r="L3468" s="25" t="s">
        <v>148</v>
      </c>
      <c r="M3468" s="25" t="s">
        <v>149</v>
      </c>
      <c r="N3468" s="28" t="n">
        <v>55</v>
      </c>
      <c r="O3468" s="25" t="s">
        <v>55</v>
      </c>
      <c r="P3468" s="29" t="n">
        <v>43030</v>
      </c>
      <c r="Q3468" s="29" t="n">
        <v>43036</v>
      </c>
      <c r="R3468" s="28" t="n">
        <v>0</v>
      </c>
      <c r="S3468" s="28" t="n">
        <f aca="false">IF(O3468="Won",R3468,IF(O3468="Lost",0,N3468))</f>
        <v>0</v>
      </c>
      <c r="T3468" s="30" t="n">
        <f aca="false">IF(AND(P3468&lt;&gt;"",Q3468&lt;&gt;""),Q3468-P3468,"")</f>
        <v>6</v>
      </c>
      <c r="U3468" s="30" t="str">
        <f aca="false">IF(AND(O3468="Engaging",P3468&lt;&gt;""),'Leia-me'!$B$5-P3468,"")</f>
        <v/>
      </c>
      <c r="V3468" s="25" t="str">
        <f aca="false">IF(O3468&lt;&gt;"Engaging","",IF(U3468&lt;='Leia-me'!$B$6,"Saudável",IF(U3468&lt;='Leia-me'!$B$7,"Esfriando",IF(U3468&lt;='Leia-me'!$B$8,"Última chance","Zumbi"))))</f>
        <v/>
      </c>
      <c r="W3468" s="25" t="n">
        <f aca="false">IF(O3468="Won",1,IF(O3468="Lost",0,""))</f>
        <v>0</v>
      </c>
      <c r="Y3468" s="25" t="str">
        <f aca="false">IF(E3468="","Sim","")</f>
        <v/>
      </c>
    </row>
    <row r="3469" customFormat="false" ht="15" hidden="false" customHeight="false" outlineLevel="0" collapsed="false">
      <c r="A3469" s="25" t="s">
        <v>3731</v>
      </c>
      <c r="B3469" s="25" t="s">
        <v>67</v>
      </c>
      <c r="C3469" s="25" t="s">
        <v>75</v>
      </c>
      <c r="D3469" s="25" t="s">
        <v>79</v>
      </c>
      <c r="E3469" s="25" t="s">
        <v>184</v>
      </c>
      <c r="F3469" s="25" t="s">
        <v>185</v>
      </c>
      <c r="G3469" s="26" t="n">
        <v>1520.66</v>
      </c>
      <c r="H3469" s="27" t="n">
        <v>1806</v>
      </c>
      <c r="I3469" s="25" t="s">
        <v>147</v>
      </c>
      <c r="K3469" s="25" t="n">
        <v>2005</v>
      </c>
      <c r="L3469" s="25" t="s">
        <v>178</v>
      </c>
      <c r="M3469" s="25" t="s">
        <v>171</v>
      </c>
      <c r="N3469" s="28" t="n">
        <v>5482</v>
      </c>
      <c r="O3469" s="25" t="s">
        <v>54</v>
      </c>
      <c r="P3469" s="29" t="n">
        <v>43030</v>
      </c>
      <c r="Q3469" s="29" t="n">
        <v>43079</v>
      </c>
      <c r="R3469" s="28" t="n">
        <v>6142</v>
      </c>
      <c r="S3469" s="28" t="n">
        <f aca="false">IF(O3469="Won",R3469,IF(O3469="Lost",0,N3469))</f>
        <v>6142</v>
      </c>
      <c r="T3469" s="30" t="n">
        <f aca="false">IF(AND(P3469&lt;&gt;"",Q3469&lt;&gt;""),Q3469-P3469,"")</f>
        <v>49</v>
      </c>
      <c r="U3469" s="30" t="str">
        <f aca="false">IF(AND(O3469="Engaging",P3469&lt;&gt;""),'Leia-me'!$B$5-P3469,"")</f>
        <v/>
      </c>
      <c r="V3469" s="25" t="str">
        <f aca="false">IF(O3469&lt;&gt;"Engaging","",IF(U3469&lt;='Leia-me'!$B$6,"Saudável",IF(U3469&lt;='Leia-me'!$B$7,"Esfriando",IF(U3469&lt;='Leia-me'!$B$8,"Última chance","Zumbi"))))</f>
        <v/>
      </c>
      <c r="W3469" s="25" t="n">
        <f aca="false">IF(O3469="Won",1,IF(O3469="Lost",0,""))</f>
        <v>1</v>
      </c>
      <c r="Y3469" s="25" t="str">
        <f aca="false">IF(E3469="","Sim","")</f>
        <v/>
      </c>
    </row>
    <row r="3470" customFormat="false" ht="15" hidden="false" customHeight="false" outlineLevel="0" collapsed="false">
      <c r="A3470" s="25" t="s">
        <v>3732</v>
      </c>
      <c r="B3470" s="25" t="s">
        <v>67</v>
      </c>
      <c r="C3470" s="25" t="s">
        <v>75</v>
      </c>
      <c r="D3470" s="25" t="s">
        <v>79</v>
      </c>
      <c r="E3470" s="25" t="s">
        <v>184</v>
      </c>
      <c r="F3470" s="25" t="s">
        <v>185</v>
      </c>
      <c r="G3470" s="26" t="n">
        <v>1520.66</v>
      </c>
      <c r="H3470" s="27" t="n">
        <v>1806</v>
      </c>
      <c r="I3470" s="25" t="s">
        <v>147</v>
      </c>
      <c r="K3470" s="25" t="n">
        <v>2005</v>
      </c>
      <c r="L3470" s="25" t="s">
        <v>186</v>
      </c>
      <c r="M3470" s="25" t="s">
        <v>171</v>
      </c>
      <c r="N3470" s="28" t="n">
        <v>550</v>
      </c>
      <c r="O3470" s="25" t="s">
        <v>55</v>
      </c>
      <c r="P3470" s="29" t="n">
        <v>43034</v>
      </c>
      <c r="Q3470" s="29" t="n">
        <v>43038</v>
      </c>
      <c r="R3470" s="28" t="n">
        <v>0</v>
      </c>
      <c r="S3470" s="28" t="n">
        <f aca="false">IF(O3470="Won",R3470,IF(O3470="Lost",0,N3470))</f>
        <v>0</v>
      </c>
      <c r="T3470" s="30" t="n">
        <f aca="false">IF(AND(P3470&lt;&gt;"",Q3470&lt;&gt;""),Q3470-P3470,"")</f>
        <v>4</v>
      </c>
      <c r="U3470" s="30" t="str">
        <f aca="false">IF(AND(O3470="Engaging",P3470&lt;&gt;""),'Leia-me'!$B$5-P3470,"")</f>
        <v/>
      </c>
      <c r="V3470" s="25" t="str">
        <f aca="false">IF(O3470&lt;&gt;"Engaging","",IF(U3470&lt;='Leia-me'!$B$6,"Saudável",IF(U3470&lt;='Leia-me'!$B$7,"Esfriando",IF(U3470&lt;='Leia-me'!$B$8,"Última chance","Zumbi"))))</f>
        <v/>
      </c>
      <c r="W3470" s="25" t="n">
        <f aca="false">IF(O3470="Won",1,IF(O3470="Lost",0,""))</f>
        <v>0</v>
      </c>
      <c r="Y3470" s="25" t="str">
        <f aca="false">IF(E3470="","Sim","")</f>
        <v/>
      </c>
    </row>
    <row r="3471" customFormat="false" ht="15" hidden="false" customHeight="false" outlineLevel="0" collapsed="false">
      <c r="A3471" s="25" t="s">
        <v>3733</v>
      </c>
      <c r="B3471" s="25" t="s">
        <v>67</v>
      </c>
      <c r="C3471" s="25" t="s">
        <v>75</v>
      </c>
      <c r="D3471" s="25" t="s">
        <v>79</v>
      </c>
      <c r="E3471" s="25" t="s">
        <v>198</v>
      </c>
      <c r="F3471" s="25" t="s">
        <v>177</v>
      </c>
      <c r="G3471" s="26" t="n">
        <v>2819.5</v>
      </c>
      <c r="H3471" s="27" t="n">
        <v>7227</v>
      </c>
      <c r="I3471" s="25" t="s">
        <v>147</v>
      </c>
      <c r="J3471" s="25" t="s">
        <v>199</v>
      </c>
      <c r="K3471" s="25" t="n">
        <v>1991</v>
      </c>
      <c r="L3471" s="25" t="s">
        <v>1834</v>
      </c>
      <c r="M3471" s="25" t="s">
        <v>171</v>
      </c>
      <c r="N3471" s="28" t="n">
        <v>4821</v>
      </c>
      <c r="O3471" s="25" t="s">
        <v>55</v>
      </c>
      <c r="P3471" s="29" t="n">
        <v>43045</v>
      </c>
      <c r="Q3471" s="29" t="n">
        <v>43052</v>
      </c>
      <c r="R3471" s="28" t="n">
        <v>0</v>
      </c>
      <c r="S3471" s="28" t="n">
        <f aca="false">IF(O3471="Won",R3471,IF(O3471="Lost",0,N3471))</f>
        <v>0</v>
      </c>
      <c r="T3471" s="30" t="n">
        <f aca="false">IF(AND(P3471&lt;&gt;"",Q3471&lt;&gt;""),Q3471-P3471,"")</f>
        <v>7</v>
      </c>
      <c r="U3471" s="30" t="str">
        <f aca="false">IF(AND(O3471="Engaging",P3471&lt;&gt;""),'Leia-me'!$B$5-P3471,"")</f>
        <v/>
      </c>
      <c r="V3471" s="25" t="str">
        <f aca="false">IF(O3471&lt;&gt;"Engaging","",IF(U3471&lt;='Leia-me'!$B$6,"Saudável",IF(U3471&lt;='Leia-me'!$B$7,"Esfriando",IF(U3471&lt;='Leia-me'!$B$8,"Última chance","Zumbi"))))</f>
        <v/>
      </c>
      <c r="W3471" s="25" t="n">
        <f aca="false">IF(O3471="Won",1,IF(O3471="Lost",0,""))</f>
        <v>0</v>
      </c>
      <c r="X3471" s="25" t="s">
        <v>1835</v>
      </c>
      <c r="Y3471" s="25" t="str">
        <f aca="false">IF(E3471="","Sim","")</f>
        <v/>
      </c>
    </row>
    <row r="3472" customFormat="false" ht="15" hidden="false" customHeight="false" outlineLevel="0" collapsed="false">
      <c r="A3472" s="25" t="s">
        <v>3734</v>
      </c>
      <c r="B3472" s="25" t="s">
        <v>67</v>
      </c>
      <c r="C3472" s="25" t="s">
        <v>75</v>
      </c>
      <c r="D3472" s="25" t="s">
        <v>79</v>
      </c>
      <c r="E3472" s="25" t="s">
        <v>231</v>
      </c>
      <c r="F3472" s="25" t="s">
        <v>168</v>
      </c>
      <c r="G3472" s="26" t="n">
        <v>45.39</v>
      </c>
      <c r="H3472" s="27" t="n">
        <v>100</v>
      </c>
      <c r="I3472" s="25" t="s">
        <v>147</v>
      </c>
      <c r="J3472" s="25" t="s">
        <v>169</v>
      </c>
      <c r="K3472" s="25" t="n">
        <v>2012</v>
      </c>
      <c r="L3472" s="25" t="s">
        <v>170</v>
      </c>
      <c r="M3472" s="25" t="s">
        <v>171</v>
      </c>
      <c r="N3472" s="28" t="n">
        <v>1096</v>
      </c>
      <c r="O3472" s="25" t="s">
        <v>54</v>
      </c>
      <c r="P3472" s="29" t="n">
        <v>43047</v>
      </c>
      <c r="Q3472" s="29" t="n">
        <v>43059</v>
      </c>
      <c r="R3472" s="28" t="n">
        <v>1133</v>
      </c>
      <c r="S3472" s="28" t="n">
        <f aca="false">IF(O3472="Won",R3472,IF(O3472="Lost",0,N3472))</f>
        <v>1133</v>
      </c>
      <c r="T3472" s="30" t="n">
        <f aca="false">IF(AND(P3472&lt;&gt;"",Q3472&lt;&gt;""),Q3472-P3472,"")</f>
        <v>12</v>
      </c>
      <c r="U3472" s="30" t="str">
        <f aca="false">IF(AND(O3472="Engaging",P3472&lt;&gt;""),'Leia-me'!$B$5-P3472,"")</f>
        <v/>
      </c>
      <c r="V3472" s="25" t="str">
        <f aca="false">IF(O3472&lt;&gt;"Engaging","",IF(U3472&lt;='Leia-me'!$B$6,"Saudável",IF(U3472&lt;='Leia-me'!$B$7,"Esfriando",IF(U3472&lt;='Leia-me'!$B$8,"Última chance","Zumbi"))))</f>
        <v/>
      </c>
      <c r="W3472" s="25" t="n">
        <f aca="false">IF(O3472="Won",1,IF(O3472="Lost",0,""))</f>
        <v>1</v>
      </c>
      <c r="Y3472" s="25" t="str">
        <f aca="false">IF(E3472="","Sim","")</f>
        <v/>
      </c>
    </row>
    <row r="3473" customFormat="false" ht="15" hidden="false" customHeight="false" outlineLevel="0" collapsed="false">
      <c r="A3473" s="25" t="s">
        <v>3735</v>
      </c>
      <c r="B3473" s="25" t="s">
        <v>67</v>
      </c>
      <c r="C3473" s="25" t="s">
        <v>75</v>
      </c>
      <c r="D3473" s="25" t="s">
        <v>79</v>
      </c>
      <c r="E3473" s="25" t="s">
        <v>248</v>
      </c>
      <c r="F3473" s="25" t="s">
        <v>211</v>
      </c>
      <c r="G3473" s="26" t="n">
        <v>894.33</v>
      </c>
      <c r="H3473" s="27" t="n">
        <v>1635</v>
      </c>
      <c r="I3473" s="25" t="s">
        <v>249</v>
      </c>
      <c r="K3473" s="25" t="n">
        <v>2007</v>
      </c>
      <c r="L3473" s="25" t="s">
        <v>170</v>
      </c>
      <c r="M3473" s="25" t="s">
        <v>171</v>
      </c>
      <c r="N3473" s="28" t="n">
        <v>1096</v>
      </c>
      <c r="O3473" s="25" t="s">
        <v>55</v>
      </c>
      <c r="P3473" s="29" t="n">
        <v>43050</v>
      </c>
      <c r="Q3473" s="29" t="n">
        <v>43061</v>
      </c>
      <c r="R3473" s="28" t="n">
        <v>0</v>
      </c>
      <c r="S3473" s="28" t="n">
        <f aca="false">IF(O3473="Won",R3473,IF(O3473="Lost",0,N3473))</f>
        <v>0</v>
      </c>
      <c r="T3473" s="30" t="n">
        <f aca="false">IF(AND(P3473&lt;&gt;"",Q3473&lt;&gt;""),Q3473-P3473,"")</f>
        <v>11</v>
      </c>
      <c r="U3473" s="30" t="str">
        <f aca="false">IF(AND(O3473="Engaging",P3473&lt;&gt;""),'Leia-me'!$B$5-P3473,"")</f>
        <v/>
      </c>
      <c r="V3473" s="25" t="str">
        <f aca="false">IF(O3473&lt;&gt;"Engaging","",IF(U3473&lt;='Leia-me'!$B$6,"Saudável",IF(U3473&lt;='Leia-me'!$B$7,"Esfriando",IF(U3473&lt;='Leia-me'!$B$8,"Última chance","Zumbi"))))</f>
        <v/>
      </c>
      <c r="W3473" s="25" t="n">
        <f aca="false">IF(O3473="Won",1,IF(O3473="Lost",0,""))</f>
        <v>0</v>
      </c>
      <c r="Y3473" s="25" t="str">
        <f aca="false">IF(E3473="","Sim","")</f>
        <v/>
      </c>
    </row>
    <row r="3474" customFormat="false" ht="15" hidden="false" customHeight="false" outlineLevel="0" collapsed="false">
      <c r="A3474" s="25" t="s">
        <v>3736</v>
      </c>
      <c r="B3474" s="25" t="s">
        <v>67</v>
      </c>
      <c r="C3474" s="25" t="s">
        <v>75</v>
      </c>
      <c r="D3474" s="25" t="s">
        <v>79</v>
      </c>
      <c r="E3474" s="25" t="s">
        <v>210</v>
      </c>
      <c r="F3474" s="25" t="s">
        <v>211</v>
      </c>
      <c r="G3474" s="26" t="n">
        <v>718.62</v>
      </c>
      <c r="H3474" s="27" t="n">
        <v>2448</v>
      </c>
      <c r="I3474" s="25" t="s">
        <v>147</v>
      </c>
      <c r="K3474" s="25" t="n">
        <v>2001</v>
      </c>
      <c r="L3474" s="25" t="s">
        <v>170</v>
      </c>
      <c r="M3474" s="25" t="s">
        <v>171</v>
      </c>
      <c r="N3474" s="28" t="n">
        <v>1096</v>
      </c>
      <c r="O3474" s="25" t="s">
        <v>55</v>
      </c>
      <c r="P3474" s="29" t="n">
        <v>43055</v>
      </c>
      <c r="Q3474" s="29" t="n">
        <v>43065</v>
      </c>
      <c r="R3474" s="28" t="n">
        <v>0</v>
      </c>
      <c r="S3474" s="28" t="n">
        <f aca="false">IF(O3474="Won",R3474,IF(O3474="Lost",0,N3474))</f>
        <v>0</v>
      </c>
      <c r="T3474" s="30" t="n">
        <f aca="false">IF(AND(P3474&lt;&gt;"",Q3474&lt;&gt;""),Q3474-P3474,"")</f>
        <v>10</v>
      </c>
      <c r="U3474" s="30" t="str">
        <f aca="false">IF(AND(O3474="Engaging",P3474&lt;&gt;""),'Leia-me'!$B$5-P3474,"")</f>
        <v/>
      </c>
      <c r="V3474" s="25" t="str">
        <f aca="false">IF(O3474&lt;&gt;"Engaging","",IF(U3474&lt;='Leia-me'!$B$6,"Saudável",IF(U3474&lt;='Leia-me'!$B$7,"Esfriando",IF(U3474&lt;='Leia-me'!$B$8,"Última chance","Zumbi"))))</f>
        <v/>
      </c>
      <c r="W3474" s="25" t="n">
        <f aca="false">IF(O3474="Won",1,IF(O3474="Lost",0,""))</f>
        <v>0</v>
      </c>
      <c r="Y3474" s="25" t="str">
        <f aca="false">IF(E3474="","Sim","")</f>
        <v/>
      </c>
    </row>
    <row r="3475" customFormat="false" ht="15" hidden="false" customHeight="false" outlineLevel="0" collapsed="false">
      <c r="A3475" s="25" t="s">
        <v>3737</v>
      </c>
      <c r="B3475" s="25" t="s">
        <v>67</v>
      </c>
      <c r="C3475" s="25" t="s">
        <v>75</v>
      </c>
      <c r="D3475" s="25" t="s">
        <v>79</v>
      </c>
      <c r="E3475" s="25" t="s">
        <v>180</v>
      </c>
      <c r="F3475" s="25" t="s">
        <v>146</v>
      </c>
      <c r="G3475" s="26" t="n">
        <v>3178.24</v>
      </c>
      <c r="H3475" s="27" t="n">
        <v>4540</v>
      </c>
      <c r="I3475" s="25" t="s">
        <v>147</v>
      </c>
      <c r="K3475" s="25" t="n">
        <v>2002</v>
      </c>
      <c r="L3475" s="25" t="s">
        <v>186</v>
      </c>
      <c r="M3475" s="25" t="s">
        <v>171</v>
      </c>
      <c r="N3475" s="28" t="n">
        <v>550</v>
      </c>
      <c r="O3475" s="25" t="s">
        <v>54</v>
      </c>
      <c r="P3475" s="29" t="n">
        <v>43058</v>
      </c>
      <c r="Q3475" s="29" t="n">
        <v>43067</v>
      </c>
      <c r="R3475" s="28" t="n">
        <v>662</v>
      </c>
      <c r="S3475" s="28" t="n">
        <f aca="false">IF(O3475="Won",R3475,IF(O3475="Lost",0,N3475))</f>
        <v>662</v>
      </c>
      <c r="T3475" s="30" t="n">
        <f aca="false">IF(AND(P3475&lt;&gt;"",Q3475&lt;&gt;""),Q3475-P3475,"")</f>
        <v>9</v>
      </c>
      <c r="U3475" s="30" t="str">
        <f aca="false">IF(AND(O3475="Engaging",P3475&lt;&gt;""),'Leia-me'!$B$5-P3475,"")</f>
        <v/>
      </c>
      <c r="V3475" s="25" t="str">
        <f aca="false">IF(O3475&lt;&gt;"Engaging","",IF(U3475&lt;='Leia-me'!$B$6,"Saudável",IF(U3475&lt;='Leia-me'!$B$7,"Esfriando",IF(U3475&lt;='Leia-me'!$B$8,"Última chance","Zumbi"))))</f>
        <v/>
      </c>
      <c r="W3475" s="25" t="n">
        <f aca="false">IF(O3475="Won",1,IF(O3475="Lost",0,""))</f>
        <v>1</v>
      </c>
      <c r="Y3475" s="25" t="str">
        <f aca="false">IF(E3475="","Sim","")</f>
        <v/>
      </c>
    </row>
    <row r="3476" customFormat="false" ht="15" hidden="false" customHeight="false" outlineLevel="0" collapsed="false">
      <c r="A3476" s="25" t="s">
        <v>3738</v>
      </c>
      <c r="B3476" s="25" t="s">
        <v>67</v>
      </c>
      <c r="C3476" s="25" t="s">
        <v>75</v>
      </c>
      <c r="D3476" s="25" t="s">
        <v>79</v>
      </c>
      <c r="E3476" s="25" t="s">
        <v>251</v>
      </c>
      <c r="F3476" s="25" t="s">
        <v>211</v>
      </c>
      <c r="G3476" s="26" t="n">
        <v>332.43</v>
      </c>
      <c r="H3476" s="27" t="n">
        <v>799</v>
      </c>
      <c r="I3476" s="25" t="s">
        <v>147</v>
      </c>
      <c r="K3476" s="25" t="n">
        <v>1995</v>
      </c>
      <c r="L3476" s="25" t="s">
        <v>148</v>
      </c>
      <c r="M3476" s="25" t="s">
        <v>149</v>
      </c>
      <c r="N3476" s="28" t="n">
        <v>55</v>
      </c>
      <c r="O3476" s="25" t="s">
        <v>55</v>
      </c>
      <c r="P3476" s="29" t="n">
        <v>43062</v>
      </c>
      <c r="Q3476" s="29" t="n">
        <v>43067</v>
      </c>
      <c r="R3476" s="28" t="n">
        <v>0</v>
      </c>
      <c r="S3476" s="28" t="n">
        <f aca="false">IF(O3476="Won",R3476,IF(O3476="Lost",0,N3476))</f>
        <v>0</v>
      </c>
      <c r="T3476" s="30" t="n">
        <f aca="false">IF(AND(P3476&lt;&gt;"",Q3476&lt;&gt;""),Q3476-P3476,"")</f>
        <v>5</v>
      </c>
      <c r="U3476" s="30" t="str">
        <f aca="false">IF(AND(O3476="Engaging",P3476&lt;&gt;""),'Leia-me'!$B$5-P3476,"")</f>
        <v/>
      </c>
      <c r="V3476" s="25" t="str">
        <f aca="false">IF(O3476&lt;&gt;"Engaging","",IF(U3476&lt;='Leia-me'!$B$6,"Saudável",IF(U3476&lt;='Leia-me'!$B$7,"Esfriando",IF(U3476&lt;='Leia-me'!$B$8,"Última chance","Zumbi"))))</f>
        <v/>
      </c>
      <c r="W3476" s="25" t="n">
        <f aca="false">IF(O3476="Won",1,IF(O3476="Lost",0,""))</f>
        <v>0</v>
      </c>
      <c r="Y3476" s="25" t="str">
        <f aca="false">IF(E3476="","Sim","")</f>
        <v/>
      </c>
    </row>
    <row r="3477" customFormat="false" ht="15" hidden="false" customHeight="false" outlineLevel="0" collapsed="false">
      <c r="A3477" s="25" t="s">
        <v>3739</v>
      </c>
      <c r="B3477" s="25" t="s">
        <v>67</v>
      </c>
      <c r="C3477" s="25" t="s">
        <v>75</v>
      </c>
      <c r="D3477" s="25" t="s">
        <v>79</v>
      </c>
      <c r="E3477" s="25" t="s">
        <v>164</v>
      </c>
      <c r="F3477" s="25" t="s">
        <v>165</v>
      </c>
      <c r="G3477" s="26" t="n">
        <v>217.87</v>
      </c>
      <c r="H3477" s="27" t="n">
        <v>551</v>
      </c>
      <c r="I3477" s="25" t="s">
        <v>147</v>
      </c>
      <c r="K3477" s="25" t="n">
        <v>1998</v>
      </c>
      <c r="L3477" s="25" t="s">
        <v>186</v>
      </c>
      <c r="M3477" s="25" t="s">
        <v>171</v>
      </c>
      <c r="N3477" s="28" t="n">
        <v>550</v>
      </c>
      <c r="O3477" s="25" t="s">
        <v>55</v>
      </c>
      <c r="P3477" s="29" t="n">
        <v>43067</v>
      </c>
      <c r="Q3477" s="29" t="n">
        <v>43074</v>
      </c>
      <c r="R3477" s="28" t="n">
        <v>0</v>
      </c>
      <c r="S3477" s="28" t="n">
        <f aca="false">IF(O3477="Won",R3477,IF(O3477="Lost",0,N3477))</f>
        <v>0</v>
      </c>
      <c r="T3477" s="30" t="n">
        <f aca="false">IF(AND(P3477&lt;&gt;"",Q3477&lt;&gt;""),Q3477-P3477,"")</f>
        <v>7</v>
      </c>
      <c r="U3477" s="30" t="str">
        <f aca="false">IF(AND(O3477="Engaging",P3477&lt;&gt;""),'Leia-me'!$B$5-P3477,"")</f>
        <v/>
      </c>
      <c r="V3477" s="25" t="str">
        <f aca="false">IF(O3477&lt;&gt;"Engaging","",IF(U3477&lt;='Leia-me'!$B$6,"Saudável",IF(U3477&lt;='Leia-me'!$B$7,"Esfriando",IF(U3477&lt;='Leia-me'!$B$8,"Última chance","Zumbi"))))</f>
        <v/>
      </c>
      <c r="W3477" s="25" t="n">
        <f aca="false">IF(O3477="Won",1,IF(O3477="Lost",0,""))</f>
        <v>0</v>
      </c>
      <c r="Y3477" s="25" t="str">
        <f aca="false">IF(E3477="","Sim","")</f>
        <v/>
      </c>
    </row>
    <row r="3478" customFormat="false" ht="15" hidden="false" customHeight="false" outlineLevel="0" collapsed="false">
      <c r="A3478" s="25" t="s">
        <v>3740</v>
      </c>
      <c r="B3478" s="25" t="s">
        <v>67</v>
      </c>
      <c r="C3478" s="25" t="s">
        <v>75</v>
      </c>
      <c r="D3478" s="25" t="s">
        <v>79</v>
      </c>
      <c r="E3478" s="25" t="s">
        <v>198</v>
      </c>
      <c r="F3478" s="25" t="s">
        <v>177</v>
      </c>
      <c r="G3478" s="26" t="n">
        <v>2819.5</v>
      </c>
      <c r="H3478" s="27" t="n">
        <v>7227</v>
      </c>
      <c r="I3478" s="25" t="s">
        <v>147</v>
      </c>
      <c r="J3478" s="25" t="s">
        <v>199</v>
      </c>
      <c r="K3478" s="25" t="n">
        <v>1991</v>
      </c>
      <c r="L3478" s="25" t="s">
        <v>178</v>
      </c>
      <c r="M3478" s="25" t="s">
        <v>171</v>
      </c>
      <c r="N3478" s="28" t="n">
        <v>5482</v>
      </c>
      <c r="O3478" s="25" t="s">
        <v>54</v>
      </c>
      <c r="P3478" s="29" t="n">
        <v>43074</v>
      </c>
      <c r="Q3478" s="29" t="n">
        <v>43088</v>
      </c>
      <c r="R3478" s="28" t="n">
        <v>6141</v>
      </c>
      <c r="S3478" s="28" t="n">
        <f aca="false">IF(O3478="Won",R3478,IF(O3478="Lost",0,N3478))</f>
        <v>6141</v>
      </c>
      <c r="T3478" s="30" t="n">
        <f aca="false">IF(AND(P3478&lt;&gt;"",Q3478&lt;&gt;""),Q3478-P3478,"")</f>
        <v>14</v>
      </c>
      <c r="U3478" s="30" t="str">
        <f aca="false">IF(AND(O3478="Engaging",P3478&lt;&gt;""),'Leia-me'!$B$5-P3478,"")</f>
        <v/>
      </c>
      <c r="V3478" s="25" t="str">
        <f aca="false">IF(O3478&lt;&gt;"Engaging","",IF(U3478&lt;='Leia-me'!$B$6,"Saudável",IF(U3478&lt;='Leia-me'!$B$7,"Esfriando",IF(U3478&lt;='Leia-me'!$B$8,"Última chance","Zumbi"))))</f>
        <v/>
      </c>
      <c r="W3478" s="25" t="n">
        <f aca="false">IF(O3478="Won",1,IF(O3478="Lost",0,""))</f>
        <v>1</v>
      </c>
      <c r="Y3478" s="25" t="str">
        <f aca="false">IF(E3478="","Sim","")</f>
        <v/>
      </c>
    </row>
    <row r="3479" customFormat="false" ht="15" hidden="false" customHeight="false" outlineLevel="0" collapsed="false">
      <c r="A3479" s="25" t="s">
        <v>3741</v>
      </c>
      <c r="B3479" s="25" t="s">
        <v>67</v>
      </c>
      <c r="C3479" s="25" t="s">
        <v>75</v>
      </c>
      <c r="D3479" s="25" t="s">
        <v>79</v>
      </c>
      <c r="E3479" s="25" t="s">
        <v>184</v>
      </c>
      <c r="F3479" s="25" t="s">
        <v>185</v>
      </c>
      <c r="G3479" s="26" t="n">
        <v>1520.66</v>
      </c>
      <c r="H3479" s="27" t="n">
        <v>1806</v>
      </c>
      <c r="I3479" s="25" t="s">
        <v>147</v>
      </c>
      <c r="K3479" s="25" t="n">
        <v>2005</v>
      </c>
      <c r="L3479" s="25" t="s">
        <v>170</v>
      </c>
      <c r="M3479" s="25" t="s">
        <v>171</v>
      </c>
      <c r="N3479" s="28" t="n">
        <v>1096</v>
      </c>
      <c r="O3479" s="25" t="s">
        <v>54</v>
      </c>
      <c r="P3479" s="29" t="n">
        <v>43078</v>
      </c>
      <c r="Q3479" s="29" t="n">
        <v>43093</v>
      </c>
      <c r="R3479" s="28" t="n">
        <v>1047</v>
      </c>
      <c r="S3479" s="28" t="n">
        <f aca="false">IF(O3479="Won",R3479,IF(O3479="Lost",0,N3479))</f>
        <v>1047</v>
      </c>
      <c r="T3479" s="30" t="n">
        <f aca="false">IF(AND(P3479&lt;&gt;"",Q3479&lt;&gt;""),Q3479-P3479,"")</f>
        <v>15</v>
      </c>
      <c r="U3479" s="30" t="str">
        <f aca="false">IF(AND(O3479="Engaging",P3479&lt;&gt;""),'Leia-me'!$B$5-P3479,"")</f>
        <v/>
      </c>
      <c r="V3479" s="25" t="str">
        <f aca="false">IF(O3479&lt;&gt;"Engaging","",IF(U3479&lt;='Leia-me'!$B$6,"Saudável",IF(U3479&lt;='Leia-me'!$B$7,"Esfriando",IF(U3479&lt;='Leia-me'!$B$8,"Última chance","Zumbi"))))</f>
        <v/>
      </c>
      <c r="W3479" s="25" t="n">
        <f aca="false">IF(O3479="Won",1,IF(O3479="Lost",0,""))</f>
        <v>1</v>
      </c>
      <c r="Y3479" s="25" t="str">
        <f aca="false">IF(E3479="","Sim","")</f>
        <v/>
      </c>
    </row>
    <row r="3480" customFormat="false" ht="15" hidden="false" customHeight="false" outlineLevel="0" collapsed="false">
      <c r="A3480" s="25" t="s">
        <v>3742</v>
      </c>
      <c r="B3480" s="25" t="s">
        <v>67</v>
      </c>
      <c r="C3480" s="25" t="s">
        <v>75</v>
      </c>
      <c r="D3480" s="25" t="s">
        <v>79</v>
      </c>
      <c r="E3480" s="25" t="s">
        <v>417</v>
      </c>
      <c r="F3480" s="25" t="s">
        <v>211</v>
      </c>
      <c r="G3480" s="26" t="n">
        <v>223.8</v>
      </c>
      <c r="H3480" s="27" t="n">
        <v>299</v>
      </c>
      <c r="I3480" s="25" t="s">
        <v>147</v>
      </c>
      <c r="K3480" s="25" t="n">
        <v>2003</v>
      </c>
      <c r="L3480" s="25" t="s">
        <v>186</v>
      </c>
      <c r="M3480" s="25" t="s">
        <v>171</v>
      </c>
      <c r="N3480" s="28" t="n">
        <v>550</v>
      </c>
      <c r="O3480" s="25" t="s">
        <v>57</v>
      </c>
      <c r="P3480" s="33"/>
      <c r="Q3480" s="33"/>
      <c r="R3480" s="34"/>
      <c r="S3480" s="28" t="n">
        <f aca="false">IF(O3480="Won",R3480,IF(O3480="Lost",0,N3480))</f>
        <v>550</v>
      </c>
      <c r="T3480" s="30" t="str">
        <f aca="false">IF(AND(P3480&lt;&gt;"",Q3480&lt;&gt;""),Q3480-P3480,"")</f>
        <v/>
      </c>
      <c r="U3480" s="30" t="str">
        <f aca="false">IF(AND(O3480="Engaging",P3480&lt;&gt;""),'Leia-me'!$B$5-P3480,"")</f>
        <v/>
      </c>
      <c r="V3480" s="25" t="str">
        <f aca="false">IF(O3480&lt;&gt;"Engaging","",IF(U3480&lt;='Leia-me'!$B$6,"Saudável",IF(U3480&lt;='Leia-me'!$B$7,"Esfriando",IF(U3480&lt;='Leia-me'!$B$8,"Última chance","Zumbi"))))</f>
        <v/>
      </c>
      <c r="W3480" s="25" t="str">
        <f aca="false">IF(O3480="Won",1,IF(O3480="Lost",0,""))</f>
        <v/>
      </c>
      <c r="Y3480" s="25" t="str">
        <f aca="false">IF(E3480="","Sim","")</f>
        <v/>
      </c>
    </row>
    <row r="3481" customFormat="false" ht="15" hidden="false" customHeight="false" outlineLevel="0" collapsed="false">
      <c r="A3481" s="25" t="s">
        <v>3743</v>
      </c>
      <c r="B3481" s="25" t="s">
        <v>67</v>
      </c>
      <c r="C3481" s="25" t="s">
        <v>75</v>
      </c>
      <c r="D3481" s="25" t="s">
        <v>79</v>
      </c>
      <c r="E3481" s="25" t="s">
        <v>639</v>
      </c>
      <c r="F3481" s="25" t="s">
        <v>211</v>
      </c>
      <c r="G3481" s="26" t="n">
        <v>1419.98</v>
      </c>
      <c r="H3481" s="27" t="n">
        <v>4018</v>
      </c>
      <c r="I3481" s="25" t="s">
        <v>147</v>
      </c>
      <c r="K3481" s="25" t="n">
        <v>2003</v>
      </c>
      <c r="L3481" s="25" t="s">
        <v>186</v>
      </c>
      <c r="M3481" s="25" t="s">
        <v>171</v>
      </c>
      <c r="N3481" s="28" t="n">
        <v>550</v>
      </c>
      <c r="O3481" s="25" t="s">
        <v>57</v>
      </c>
      <c r="P3481" s="33"/>
      <c r="Q3481" s="33"/>
      <c r="R3481" s="34"/>
      <c r="S3481" s="28" t="n">
        <f aca="false">IF(O3481="Won",R3481,IF(O3481="Lost",0,N3481))</f>
        <v>550</v>
      </c>
      <c r="T3481" s="30" t="str">
        <f aca="false">IF(AND(P3481&lt;&gt;"",Q3481&lt;&gt;""),Q3481-P3481,"")</f>
        <v/>
      </c>
      <c r="U3481" s="30" t="str">
        <f aca="false">IF(AND(O3481="Engaging",P3481&lt;&gt;""),'Leia-me'!$B$5-P3481,"")</f>
        <v/>
      </c>
      <c r="V3481" s="25" t="str">
        <f aca="false">IF(O3481&lt;&gt;"Engaging","",IF(U3481&lt;='Leia-me'!$B$6,"Saudável",IF(U3481&lt;='Leia-me'!$B$7,"Esfriando",IF(U3481&lt;='Leia-me'!$B$8,"Última chance","Zumbi"))))</f>
        <v/>
      </c>
      <c r="W3481" s="25" t="str">
        <f aca="false">IF(O3481="Won",1,IF(O3481="Lost",0,""))</f>
        <v/>
      </c>
      <c r="Y3481" s="25" t="str">
        <f aca="false">IF(E3481="","Sim","")</f>
        <v/>
      </c>
    </row>
    <row r="3482" customFormat="false" ht="15" hidden="false" customHeight="false" outlineLevel="0" collapsed="false">
      <c r="A3482" s="25" t="s">
        <v>3744</v>
      </c>
      <c r="B3482" s="25" t="s">
        <v>67</v>
      </c>
      <c r="C3482" s="25" t="s">
        <v>75</v>
      </c>
      <c r="D3482" s="25" t="s">
        <v>79</v>
      </c>
      <c r="G3482" s="31"/>
      <c r="H3482" s="32"/>
      <c r="L3482" s="25" t="s">
        <v>186</v>
      </c>
      <c r="M3482" s="25" t="s">
        <v>171</v>
      </c>
      <c r="N3482" s="28" t="n">
        <v>550</v>
      </c>
      <c r="O3482" s="25" t="s">
        <v>57</v>
      </c>
      <c r="P3482" s="33"/>
      <c r="Q3482" s="33"/>
      <c r="R3482" s="34"/>
      <c r="S3482" s="28" t="n">
        <f aca="false">IF(O3482="Won",R3482,IF(O3482="Lost",0,N3482))</f>
        <v>550</v>
      </c>
      <c r="T3482" s="30" t="str">
        <f aca="false">IF(AND(P3482&lt;&gt;"",Q3482&lt;&gt;""),Q3482-P3482,"")</f>
        <v/>
      </c>
      <c r="U3482" s="30" t="str">
        <f aca="false">IF(AND(O3482="Engaging",P3482&lt;&gt;""),'Leia-me'!$B$5-P3482,"")</f>
        <v/>
      </c>
      <c r="V3482" s="25" t="str">
        <f aca="false">IF(O3482&lt;&gt;"Engaging","",IF(U3482&lt;='Leia-me'!$B$6,"Saudável",IF(U3482&lt;='Leia-me'!$B$7,"Esfriando",IF(U3482&lt;='Leia-me'!$B$8,"Última chance","Zumbi"))))</f>
        <v/>
      </c>
      <c r="W3482" s="25" t="str">
        <f aca="false">IF(O3482="Won",1,IF(O3482="Lost",0,""))</f>
        <v/>
      </c>
      <c r="Y3482" s="25" t="str">
        <f aca="false">IF(E3482="","Sim","")</f>
        <v>Sim</v>
      </c>
    </row>
    <row r="3483" customFormat="false" ht="15" hidden="false" customHeight="false" outlineLevel="0" collapsed="false">
      <c r="A3483" s="25" t="s">
        <v>3745</v>
      </c>
      <c r="B3483" s="25" t="s">
        <v>67</v>
      </c>
      <c r="C3483" s="25" t="s">
        <v>75</v>
      </c>
      <c r="D3483" s="25" t="s">
        <v>79</v>
      </c>
      <c r="G3483" s="31"/>
      <c r="H3483" s="32"/>
      <c r="L3483" s="25" t="s">
        <v>186</v>
      </c>
      <c r="M3483" s="25" t="s">
        <v>171</v>
      </c>
      <c r="N3483" s="28" t="n">
        <v>550</v>
      </c>
      <c r="O3483" s="25" t="s">
        <v>57</v>
      </c>
      <c r="P3483" s="33"/>
      <c r="Q3483" s="33"/>
      <c r="R3483" s="34"/>
      <c r="S3483" s="28" t="n">
        <f aca="false">IF(O3483="Won",R3483,IF(O3483="Lost",0,N3483))</f>
        <v>550</v>
      </c>
      <c r="T3483" s="30" t="str">
        <f aca="false">IF(AND(P3483&lt;&gt;"",Q3483&lt;&gt;""),Q3483-P3483,"")</f>
        <v/>
      </c>
      <c r="U3483" s="30" t="str">
        <f aca="false">IF(AND(O3483="Engaging",P3483&lt;&gt;""),'Leia-me'!$B$5-P3483,"")</f>
        <v/>
      </c>
      <c r="V3483" s="25" t="str">
        <f aca="false">IF(O3483&lt;&gt;"Engaging","",IF(U3483&lt;='Leia-me'!$B$6,"Saudável",IF(U3483&lt;='Leia-me'!$B$7,"Esfriando",IF(U3483&lt;='Leia-me'!$B$8,"Última chance","Zumbi"))))</f>
        <v/>
      </c>
      <c r="W3483" s="25" t="str">
        <f aca="false">IF(O3483="Won",1,IF(O3483="Lost",0,""))</f>
        <v/>
      </c>
      <c r="Y3483" s="25" t="str">
        <f aca="false">IF(E3483="","Sim","")</f>
        <v>Sim</v>
      </c>
    </row>
    <row r="3484" customFormat="false" ht="15" hidden="false" customHeight="false" outlineLevel="0" collapsed="false">
      <c r="A3484" s="25" t="s">
        <v>3746</v>
      </c>
      <c r="B3484" s="25" t="s">
        <v>67</v>
      </c>
      <c r="C3484" s="25" t="s">
        <v>75</v>
      </c>
      <c r="D3484" s="25" t="s">
        <v>79</v>
      </c>
      <c r="G3484" s="31"/>
      <c r="H3484" s="32"/>
      <c r="L3484" s="25" t="s">
        <v>186</v>
      </c>
      <c r="M3484" s="25" t="s">
        <v>171</v>
      </c>
      <c r="N3484" s="28" t="n">
        <v>550</v>
      </c>
      <c r="O3484" s="25" t="s">
        <v>57</v>
      </c>
      <c r="P3484" s="33"/>
      <c r="Q3484" s="33"/>
      <c r="R3484" s="34"/>
      <c r="S3484" s="28" t="n">
        <f aca="false">IF(O3484="Won",R3484,IF(O3484="Lost",0,N3484))</f>
        <v>550</v>
      </c>
      <c r="T3484" s="30" t="str">
        <f aca="false">IF(AND(P3484&lt;&gt;"",Q3484&lt;&gt;""),Q3484-P3484,"")</f>
        <v/>
      </c>
      <c r="U3484" s="30" t="str">
        <f aca="false">IF(AND(O3484="Engaging",P3484&lt;&gt;""),'Leia-me'!$B$5-P3484,"")</f>
        <v/>
      </c>
      <c r="V3484" s="25" t="str">
        <f aca="false">IF(O3484&lt;&gt;"Engaging","",IF(U3484&lt;='Leia-me'!$B$6,"Saudável",IF(U3484&lt;='Leia-me'!$B$7,"Esfriando",IF(U3484&lt;='Leia-me'!$B$8,"Última chance","Zumbi"))))</f>
        <v/>
      </c>
      <c r="W3484" s="25" t="str">
        <f aca="false">IF(O3484="Won",1,IF(O3484="Lost",0,""))</f>
        <v/>
      </c>
      <c r="Y3484" s="25" t="str">
        <f aca="false">IF(E3484="","Sim","")</f>
        <v>Sim</v>
      </c>
    </row>
    <row r="3485" customFormat="false" ht="15" hidden="false" customHeight="false" outlineLevel="0" collapsed="false">
      <c r="A3485" s="25" t="s">
        <v>3747</v>
      </c>
      <c r="B3485" s="25" t="s">
        <v>67</v>
      </c>
      <c r="C3485" s="25" t="s">
        <v>75</v>
      </c>
      <c r="D3485" s="25" t="s">
        <v>79</v>
      </c>
      <c r="G3485" s="31"/>
      <c r="H3485" s="32"/>
      <c r="L3485" s="25" t="s">
        <v>186</v>
      </c>
      <c r="M3485" s="25" t="s">
        <v>171</v>
      </c>
      <c r="N3485" s="28" t="n">
        <v>550</v>
      </c>
      <c r="O3485" s="25" t="s">
        <v>57</v>
      </c>
      <c r="P3485" s="33"/>
      <c r="Q3485" s="33"/>
      <c r="R3485" s="34"/>
      <c r="S3485" s="28" t="n">
        <f aca="false">IF(O3485="Won",R3485,IF(O3485="Lost",0,N3485))</f>
        <v>550</v>
      </c>
      <c r="T3485" s="30" t="str">
        <f aca="false">IF(AND(P3485&lt;&gt;"",Q3485&lt;&gt;""),Q3485-P3485,"")</f>
        <v/>
      </c>
      <c r="U3485" s="30" t="str">
        <f aca="false">IF(AND(O3485="Engaging",P3485&lt;&gt;""),'Leia-me'!$B$5-P3485,"")</f>
        <v/>
      </c>
      <c r="V3485" s="25" t="str">
        <f aca="false">IF(O3485&lt;&gt;"Engaging","",IF(U3485&lt;='Leia-me'!$B$6,"Saudável",IF(U3485&lt;='Leia-me'!$B$7,"Esfriando",IF(U3485&lt;='Leia-me'!$B$8,"Última chance","Zumbi"))))</f>
        <v/>
      </c>
      <c r="W3485" s="25" t="str">
        <f aca="false">IF(O3485="Won",1,IF(O3485="Lost",0,""))</f>
        <v/>
      </c>
      <c r="Y3485" s="25" t="str">
        <f aca="false">IF(E3485="","Sim","")</f>
        <v>Sim</v>
      </c>
    </row>
    <row r="3486" customFormat="false" ht="15" hidden="false" customHeight="false" outlineLevel="0" collapsed="false">
      <c r="A3486" s="25" t="s">
        <v>3748</v>
      </c>
      <c r="B3486" s="25" t="s">
        <v>67</v>
      </c>
      <c r="C3486" s="25" t="s">
        <v>75</v>
      </c>
      <c r="D3486" s="25" t="s">
        <v>79</v>
      </c>
      <c r="G3486" s="31"/>
      <c r="H3486" s="32"/>
      <c r="L3486" s="25" t="s">
        <v>186</v>
      </c>
      <c r="M3486" s="25" t="s">
        <v>171</v>
      </c>
      <c r="N3486" s="28" t="n">
        <v>550</v>
      </c>
      <c r="O3486" s="25" t="s">
        <v>57</v>
      </c>
      <c r="P3486" s="33"/>
      <c r="Q3486" s="33"/>
      <c r="R3486" s="34"/>
      <c r="S3486" s="28" t="n">
        <f aca="false">IF(O3486="Won",R3486,IF(O3486="Lost",0,N3486))</f>
        <v>550</v>
      </c>
      <c r="T3486" s="30" t="str">
        <f aca="false">IF(AND(P3486&lt;&gt;"",Q3486&lt;&gt;""),Q3486-P3486,"")</f>
        <v/>
      </c>
      <c r="U3486" s="30" t="str">
        <f aca="false">IF(AND(O3486="Engaging",P3486&lt;&gt;""),'Leia-me'!$B$5-P3486,"")</f>
        <v/>
      </c>
      <c r="V3486" s="25" t="str">
        <f aca="false">IF(O3486&lt;&gt;"Engaging","",IF(U3486&lt;='Leia-me'!$B$6,"Saudável",IF(U3486&lt;='Leia-me'!$B$7,"Esfriando",IF(U3486&lt;='Leia-me'!$B$8,"Última chance","Zumbi"))))</f>
        <v/>
      </c>
      <c r="W3486" s="25" t="str">
        <f aca="false">IF(O3486="Won",1,IF(O3486="Lost",0,""))</f>
        <v/>
      </c>
      <c r="Y3486" s="25" t="str">
        <f aca="false">IF(E3486="","Sim","")</f>
        <v>Sim</v>
      </c>
    </row>
    <row r="3487" customFormat="false" ht="15" hidden="false" customHeight="false" outlineLevel="0" collapsed="false">
      <c r="A3487" s="25" t="s">
        <v>3749</v>
      </c>
      <c r="B3487" s="25" t="s">
        <v>67</v>
      </c>
      <c r="C3487" s="25" t="s">
        <v>75</v>
      </c>
      <c r="D3487" s="25" t="s">
        <v>79</v>
      </c>
      <c r="G3487" s="31"/>
      <c r="H3487" s="32"/>
      <c r="L3487" s="25" t="s">
        <v>186</v>
      </c>
      <c r="M3487" s="25" t="s">
        <v>171</v>
      </c>
      <c r="N3487" s="28" t="n">
        <v>550</v>
      </c>
      <c r="O3487" s="25" t="s">
        <v>57</v>
      </c>
      <c r="P3487" s="33"/>
      <c r="Q3487" s="33"/>
      <c r="R3487" s="34"/>
      <c r="S3487" s="28" t="n">
        <f aca="false">IF(O3487="Won",R3487,IF(O3487="Lost",0,N3487))</f>
        <v>550</v>
      </c>
      <c r="T3487" s="30" t="str">
        <f aca="false">IF(AND(P3487&lt;&gt;"",Q3487&lt;&gt;""),Q3487-P3487,"")</f>
        <v/>
      </c>
      <c r="U3487" s="30" t="str">
        <f aca="false">IF(AND(O3487="Engaging",P3487&lt;&gt;""),'Leia-me'!$B$5-P3487,"")</f>
        <v/>
      </c>
      <c r="V3487" s="25" t="str">
        <f aca="false">IF(O3487&lt;&gt;"Engaging","",IF(U3487&lt;='Leia-me'!$B$6,"Saudável",IF(U3487&lt;='Leia-me'!$B$7,"Esfriando",IF(U3487&lt;='Leia-me'!$B$8,"Última chance","Zumbi"))))</f>
        <v/>
      </c>
      <c r="W3487" s="25" t="str">
        <f aca="false">IF(O3487="Won",1,IF(O3487="Lost",0,""))</f>
        <v/>
      </c>
      <c r="Y3487" s="25" t="str">
        <f aca="false">IF(E3487="","Sim","")</f>
        <v>Sim</v>
      </c>
    </row>
    <row r="3488" customFormat="false" ht="15" hidden="false" customHeight="false" outlineLevel="0" collapsed="false">
      <c r="A3488" s="25" t="s">
        <v>3750</v>
      </c>
      <c r="B3488" s="25" t="s">
        <v>67</v>
      </c>
      <c r="C3488" s="25" t="s">
        <v>75</v>
      </c>
      <c r="D3488" s="25" t="s">
        <v>79</v>
      </c>
      <c r="G3488" s="31"/>
      <c r="H3488" s="32"/>
      <c r="L3488" s="25" t="s">
        <v>186</v>
      </c>
      <c r="M3488" s="25" t="s">
        <v>171</v>
      </c>
      <c r="N3488" s="28" t="n">
        <v>550</v>
      </c>
      <c r="O3488" s="25" t="s">
        <v>57</v>
      </c>
      <c r="P3488" s="33"/>
      <c r="Q3488" s="33"/>
      <c r="R3488" s="34"/>
      <c r="S3488" s="28" t="n">
        <f aca="false">IF(O3488="Won",R3488,IF(O3488="Lost",0,N3488))</f>
        <v>550</v>
      </c>
      <c r="T3488" s="30" t="str">
        <f aca="false">IF(AND(P3488&lt;&gt;"",Q3488&lt;&gt;""),Q3488-P3488,"")</f>
        <v/>
      </c>
      <c r="U3488" s="30" t="str">
        <f aca="false">IF(AND(O3488="Engaging",P3488&lt;&gt;""),'Leia-me'!$B$5-P3488,"")</f>
        <v/>
      </c>
      <c r="V3488" s="25" t="str">
        <f aca="false">IF(O3488&lt;&gt;"Engaging","",IF(U3488&lt;='Leia-me'!$B$6,"Saudável",IF(U3488&lt;='Leia-me'!$B$7,"Esfriando",IF(U3488&lt;='Leia-me'!$B$8,"Última chance","Zumbi"))))</f>
        <v/>
      </c>
      <c r="W3488" s="25" t="str">
        <f aca="false">IF(O3488="Won",1,IF(O3488="Lost",0,""))</f>
        <v/>
      </c>
      <c r="Y3488" s="25" t="str">
        <f aca="false">IF(E3488="","Sim","")</f>
        <v>Sim</v>
      </c>
    </row>
    <row r="3489" customFormat="false" ht="15" hidden="false" customHeight="false" outlineLevel="0" collapsed="false">
      <c r="A3489" s="25" t="s">
        <v>3751</v>
      </c>
      <c r="B3489" s="25" t="s">
        <v>67</v>
      </c>
      <c r="C3489" s="25" t="s">
        <v>75</v>
      </c>
      <c r="D3489" s="25" t="s">
        <v>79</v>
      </c>
      <c r="G3489" s="31"/>
      <c r="H3489" s="32"/>
      <c r="L3489" s="25" t="s">
        <v>186</v>
      </c>
      <c r="M3489" s="25" t="s">
        <v>171</v>
      </c>
      <c r="N3489" s="28" t="n">
        <v>550</v>
      </c>
      <c r="O3489" s="25" t="s">
        <v>57</v>
      </c>
      <c r="P3489" s="33"/>
      <c r="Q3489" s="33"/>
      <c r="R3489" s="34"/>
      <c r="S3489" s="28" t="n">
        <f aca="false">IF(O3489="Won",R3489,IF(O3489="Lost",0,N3489))</f>
        <v>550</v>
      </c>
      <c r="T3489" s="30" t="str">
        <f aca="false">IF(AND(P3489&lt;&gt;"",Q3489&lt;&gt;""),Q3489-P3489,"")</f>
        <v/>
      </c>
      <c r="U3489" s="30" t="str">
        <f aca="false">IF(AND(O3489="Engaging",P3489&lt;&gt;""),'Leia-me'!$B$5-P3489,"")</f>
        <v/>
      </c>
      <c r="V3489" s="25" t="str">
        <f aca="false">IF(O3489&lt;&gt;"Engaging","",IF(U3489&lt;='Leia-me'!$B$6,"Saudável",IF(U3489&lt;='Leia-me'!$B$7,"Esfriando",IF(U3489&lt;='Leia-me'!$B$8,"Última chance","Zumbi"))))</f>
        <v/>
      </c>
      <c r="W3489" s="25" t="str">
        <f aca="false">IF(O3489="Won",1,IF(O3489="Lost",0,""))</f>
        <v/>
      </c>
      <c r="Y3489" s="25" t="str">
        <f aca="false">IF(E3489="","Sim","")</f>
        <v>Sim</v>
      </c>
    </row>
    <row r="3490" customFormat="false" ht="15" hidden="false" customHeight="false" outlineLevel="0" collapsed="false">
      <c r="A3490" s="25" t="s">
        <v>3752</v>
      </c>
      <c r="B3490" s="25" t="s">
        <v>67</v>
      </c>
      <c r="C3490" s="25" t="s">
        <v>75</v>
      </c>
      <c r="D3490" s="25" t="s">
        <v>79</v>
      </c>
      <c r="G3490" s="31"/>
      <c r="H3490" s="32"/>
      <c r="L3490" s="25" t="s">
        <v>186</v>
      </c>
      <c r="M3490" s="25" t="s">
        <v>171</v>
      </c>
      <c r="N3490" s="28" t="n">
        <v>550</v>
      </c>
      <c r="O3490" s="25" t="s">
        <v>57</v>
      </c>
      <c r="P3490" s="33"/>
      <c r="Q3490" s="33"/>
      <c r="R3490" s="34"/>
      <c r="S3490" s="28" t="n">
        <f aca="false">IF(O3490="Won",R3490,IF(O3490="Lost",0,N3490))</f>
        <v>550</v>
      </c>
      <c r="T3490" s="30" t="str">
        <f aca="false">IF(AND(P3490&lt;&gt;"",Q3490&lt;&gt;""),Q3490-P3490,"")</f>
        <v/>
      </c>
      <c r="U3490" s="30" t="str">
        <f aca="false">IF(AND(O3490="Engaging",P3490&lt;&gt;""),'Leia-me'!$B$5-P3490,"")</f>
        <v/>
      </c>
      <c r="V3490" s="25" t="str">
        <f aca="false">IF(O3490&lt;&gt;"Engaging","",IF(U3490&lt;='Leia-me'!$B$6,"Saudável",IF(U3490&lt;='Leia-me'!$B$7,"Esfriando",IF(U3490&lt;='Leia-me'!$B$8,"Última chance","Zumbi"))))</f>
        <v/>
      </c>
      <c r="W3490" s="25" t="str">
        <f aca="false">IF(O3490="Won",1,IF(O3490="Lost",0,""))</f>
        <v/>
      </c>
      <c r="Y3490" s="25" t="str">
        <f aca="false">IF(E3490="","Sim","")</f>
        <v>Sim</v>
      </c>
    </row>
    <row r="3491" customFormat="false" ht="15" hidden="false" customHeight="false" outlineLevel="0" collapsed="false">
      <c r="A3491" s="25" t="s">
        <v>3753</v>
      </c>
      <c r="B3491" s="25" t="s">
        <v>67</v>
      </c>
      <c r="C3491" s="25" t="s">
        <v>75</v>
      </c>
      <c r="D3491" s="25" t="s">
        <v>79</v>
      </c>
      <c r="E3491" s="25" t="s">
        <v>636</v>
      </c>
      <c r="F3491" s="25" t="s">
        <v>267</v>
      </c>
      <c r="G3491" s="26" t="n">
        <v>405.59</v>
      </c>
      <c r="H3491" s="27" t="n">
        <v>1179</v>
      </c>
      <c r="I3491" s="25" t="s">
        <v>637</v>
      </c>
      <c r="J3491" s="25" t="s">
        <v>266</v>
      </c>
      <c r="K3491" s="25" t="n">
        <v>1987</v>
      </c>
      <c r="L3491" s="25" t="s">
        <v>170</v>
      </c>
      <c r="M3491" s="25" t="s">
        <v>171</v>
      </c>
      <c r="N3491" s="28" t="n">
        <v>1096</v>
      </c>
      <c r="O3491" s="25" t="s">
        <v>57</v>
      </c>
      <c r="P3491" s="33"/>
      <c r="Q3491" s="33"/>
      <c r="R3491" s="34"/>
      <c r="S3491" s="28" t="n">
        <f aca="false">IF(O3491="Won",R3491,IF(O3491="Lost",0,N3491))</f>
        <v>1096</v>
      </c>
      <c r="T3491" s="30" t="str">
        <f aca="false">IF(AND(P3491&lt;&gt;"",Q3491&lt;&gt;""),Q3491-P3491,"")</f>
        <v/>
      </c>
      <c r="U3491" s="30" t="str">
        <f aca="false">IF(AND(O3491="Engaging",P3491&lt;&gt;""),'Leia-me'!$B$5-P3491,"")</f>
        <v/>
      </c>
      <c r="V3491" s="25" t="str">
        <f aca="false">IF(O3491&lt;&gt;"Engaging","",IF(U3491&lt;='Leia-me'!$B$6,"Saudável",IF(U3491&lt;='Leia-me'!$B$7,"Esfriando",IF(U3491&lt;='Leia-me'!$B$8,"Última chance","Zumbi"))))</f>
        <v/>
      </c>
      <c r="W3491" s="25" t="str">
        <f aca="false">IF(O3491="Won",1,IF(O3491="Lost",0,""))</f>
        <v/>
      </c>
      <c r="Y3491" s="25" t="str">
        <f aca="false">IF(E3491="","Sim","")</f>
        <v/>
      </c>
    </row>
    <row r="3492" customFormat="false" ht="15" hidden="false" customHeight="false" outlineLevel="0" collapsed="false">
      <c r="A3492" s="25" t="s">
        <v>3754</v>
      </c>
      <c r="B3492" s="25" t="s">
        <v>67</v>
      </c>
      <c r="C3492" s="25" t="s">
        <v>75</v>
      </c>
      <c r="D3492" s="25" t="s">
        <v>79</v>
      </c>
      <c r="E3492" s="25" t="s">
        <v>225</v>
      </c>
      <c r="F3492" s="25" t="s">
        <v>211</v>
      </c>
      <c r="G3492" s="26" t="n">
        <v>1376.8</v>
      </c>
      <c r="H3492" s="27" t="n">
        <v>1165</v>
      </c>
      <c r="I3492" s="25" t="s">
        <v>226</v>
      </c>
      <c r="K3492" s="25" t="n">
        <v>1988</v>
      </c>
      <c r="L3492" s="25" t="s">
        <v>170</v>
      </c>
      <c r="M3492" s="25" t="s">
        <v>171</v>
      </c>
      <c r="N3492" s="28" t="n">
        <v>1096</v>
      </c>
      <c r="O3492" s="25" t="s">
        <v>57</v>
      </c>
      <c r="P3492" s="33"/>
      <c r="Q3492" s="33"/>
      <c r="R3492" s="34"/>
      <c r="S3492" s="28" t="n">
        <f aca="false">IF(O3492="Won",R3492,IF(O3492="Lost",0,N3492))</f>
        <v>1096</v>
      </c>
      <c r="T3492" s="30" t="str">
        <f aca="false">IF(AND(P3492&lt;&gt;"",Q3492&lt;&gt;""),Q3492-P3492,"")</f>
        <v/>
      </c>
      <c r="U3492" s="30" t="str">
        <f aca="false">IF(AND(O3492="Engaging",P3492&lt;&gt;""),'Leia-me'!$B$5-P3492,"")</f>
        <v/>
      </c>
      <c r="V3492" s="25" t="str">
        <f aca="false">IF(O3492&lt;&gt;"Engaging","",IF(U3492&lt;='Leia-me'!$B$6,"Saudável",IF(U3492&lt;='Leia-me'!$B$7,"Esfriando",IF(U3492&lt;='Leia-me'!$B$8,"Última chance","Zumbi"))))</f>
        <v/>
      </c>
      <c r="W3492" s="25" t="str">
        <f aca="false">IF(O3492="Won",1,IF(O3492="Lost",0,""))</f>
        <v/>
      </c>
      <c r="Y3492" s="25" t="str">
        <f aca="false">IF(E3492="","Sim","")</f>
        <v/>
      </c>
    </row>
    <row r="3493" customFormat="false" ht="15" hidden="false" customHeight="false" outlineLevel="0" collapsed="false">
      <c r="A3493" s="25" t="s">
        <v>3755</v>
      </c>
      <c r="B3493" s="25" t="s">
        <v>67</v>
      </c>
      <c r="C3493" s="25" t="s">
        <v>75</v>
      </c>
      <c r="D3493" s="25" t="s">
        <v>79</v>
      </c>
      <c r="E3493" s="25" t="s">
        <v>646</v>
      </c>
      <c r="F3493" s="25" t="s">
        <v>165</v>
      </c>
      <c r="G3493" s="26" t="n">
        <v>324.19</v>
      </c>
      <c r="H3493" s="27" t="n">
        <v>978</v>
      </c>
      <c r="I3493" s="25" t="s">
        <v>147</v>
      </c>
      <c r="K3493" s="25" t="n">
        <v>1992</v>
      </c>
      <c r="L3493" s="25" t="s">
        <v>170</v>
      </c>
      <c r="M3493" s="25" t="s">
        <v>171</v>
      </c>
      <c r="N3493" s="28" t="n">
        <v>1096</v>
      </c>
      <c r="O3493" s="25" t="s">
        <v>57</v>
      </c>
      <c r="P3493" s="33"/>
      <c r="Q3493" s="33"/>
      <c r="R3493" s="34"/>
      <c r="S3493" s="28" t="n">
        <f aca="false">IF(O3493="Won",R3493,IF(O3493="Lost",0,N3493))</f>
        <v>1096</v>
      </c>
      <c r="T3493" s="30" t="str">
        <f aca="false">IF(AND(P3493&lt;&gt;"",Q3493&lt;&gt;""),Q3493-P3493,"")</f>
        <v/>
      </c>
      <c r="U3493" s="30" t="str">
        <f aca="false">IF(AND(O3493="Engaging",P3493&lt;&gt;""),'Leia-me'!$B$5-P3493,"")</f>
        <v/>
      </c>
      <c r="V3493" s="25" t="str">
        <f aca="false">IF(O3493&lt;&gt;"Engaging","",IF(U3493&lt;='Leia-me'!$B$6,"Saudável",IF(U3493&lt;='Leia-me'!$B$7,"Esfriando",IF(U3493&lt;='Leia-me'!$B$8,"Última chance","Zumbi"))))</f>
        <v/>
      </c>
      <c r="W3493" s="25" t="str">
        <f aca="false">IF(O3493="Won",1,IF(O3493="Lost",0,""))</f>
        <v/>
      </c>
      <c r="Y3493" s="25" t="str">
        <f aca="false">IF(E3493="","Sim","")</f>
        <v/>
      </c>
    </row>
    <row r="3494" customFormat="false" ht="15" hidden="false" customHeight="false" outlineLevel="0" collapsed="false">
      <c r="A3494" s="25" t="s">
        <v>3756</v>
      </c>
      <c r="B3494" s="25" t="s">
        <v>67</v>
      </c>
      <c r="C3494" s="25" t="s">
        <v>75</v>
      </c>
      <c r="D3494" s="25" t="s">
        <v>79</v>
      </c>
      <c r="G3494" s="31"/>
      <c r="H3494" s="32"/>
      <c r="L3494" s="25" t="s">
        <v>170</v>
      </c>
      <c r="M3494" s="25" t="s">
        <v>171</v>
      </c>
      <c r="N3494" s="28" t="n">
        <v>1096</v>
      </c>
      <c r="O3494" s="25" t="s">
        <v>57</v>
      </c>
      <c r="P3494" s="33"/>
      <c r="Q3494" s="33"/>
      <c r="R3494" s="34"/>
      <c r="S3494" s="28" t="n">
        <f aca="false">IF(O3494="Won",R3494,IF(O3494="Lost",0,N3494))</f>
        <v>1096</v>
      </c>
      <c r="T3494" s="30" t="str">
        <f aca="false">IF(AND(P3494&lt;&gt;"",Q3494&lt;&gt;""),Q3494-P3494,"")</f>
        <v/>
      </c>
      <c r="U3494" s="30" t="str">
        <f aca="false">IF(AND(O3494="Engaging",P3494&lt;&gt;""),'Leia-me'!$B$5-P3494,"")</f>
        <v/>
      </c>
      <c r="V3494" s="25" t="str">
        <f aca="false">IF(O3494&lt;&gt;"Engaging","",IF(U3494&lt;='Leia-me'!$B$6,"Saudável",IF(U3494&lt;='Leia-me'!$B$7,"Esfriando",IF(U3494&lt;='Leia-me'!$B$8,"Última chance","Zumbi"))))</f>
        <v/>
      </c>
      <c r="W3494" s="25" t="str">
        <f aca="false">IF(O3494="Won",1,IF(O3494="Lost",0,""))</f>
        <v/>
      </c>
      <c r="Y3494" s="25" t="str">
        <f aca="false">IF(E3494="","Sim","")</f>
        <v>Sim</v>
      </c>
    </row>
    <row r="3495" customFormat="false" ht="15" hidden="false" customHeight="false" outlineLevel="0" collapsed="false">
      <c r="A3495" s="25" t="s">
        <v>3757</v>
      </c>
      <c r="B3495" s="25" t="s">
        <v>67</v>
      </c>
      <c r="C3495" s="25" t="s">
        <v>75</v>
      </c>
      <c r="D3495" s="25" t="s">
        <v>79</v>
      </c>
      <c r="G3495" s="31"/>
      <c r="H3495" s="32"/>
      <c r="L3495" s="25" t="s">
        <v>170</v>
      </c>
      <c r="M3495" s="25" t="s">
        <v>171</v>
      </c>
      <c r="N3495" s="28" t="n">
        <v>1096</v>
      </c>
      <c r="O3495" s="25" t="s">
        <v>57</v>
      </c>
      <c r="P3495" s="33"/>
      <c r="Q3495" s="33"/>
      <c r="R3495" s="34"/>
      <c r="S3495" s="28" t="n">
        <f aca="false">IF(O3495="Won",R3495,IF(O3495="Lost",0,N3495))</f>
        <v>1096</v>
      </c>
      <c r="T3495" s="30" t="str">
        <f aca="false">IF(AND(P3495&lt;&gt;"",Q3495&lt;&gt;""),Q3495-P3495,"")</f>
        <v/>
      </c>
      <c r="U3495" s="30" t="str">
        <f aca="false">IF(AND(O3495="Engaging",P3495&lt;&gt;""),'Leia-me'!$B$5-P3495,"")</f>
        <v/>
      </c>
      <c r="V3495" s="25" t="str">
        <f aca="false">IF(O3495&lt;&gt;"Engaging","",IF(U3495&lt;='Leia-me'!$B$6,"Saudável",IF(U3495&lt;='Leia-me'!$B$7,"Esfriando",IF(U3495&lt;='Leia-me'!$B$8,"Última chance","Zumbi"))))</f>
        <v/>
      </c>
      <c r="W3495" s="25" t="str">
        <f aca="false">IF(O3495="Won",1,IF(O3495="Lost",0,""))</f>
        <v/>
      </c>
      <c r="Y3495" s="25" t="str">
        <f aca="false">IF(E3495="","Sim","")</f>
        <v>Sim</v>
      </c>
    </row>
    <row r="3496" customFormat="false" ht="15" hidden="false" customHeight="false" outlineLevel="0" collapsed="false">
      <c r="A3496" s="25" t="s">
        <v>3758</v>
      </c>
      <c r="B3496" s="25" t="s">
        <v>67</v>
      </c>
      <c r="C3496" s="25" t="s">
        <v>75</v>
      </c>
      <c r="D3496" s="25" t="s">
        <v>79</v>
      </c>
      <c r="G3496" s="31"/>
      <c r="H3496" s="32"/>
      <c r="L3496" s="25" t="s">
        <v>170</v>
      </c>
      <c r="M3496" s="25" t="s">
        <v>171</v>
      </c>
      <c r="N3496" s="28" t="n">
        <v>1096</v>
      </c>
      <c r="O3496" s="25" t="s">
        <v>57</v>
      </c>
      <c r="P3496" s="33"/>
      <c r="Q3496" s="33"/>
      <c r="R3496" s="34"/>
      <c r="S3496" s="28" t="n">
        <f aca="false">IF(O3496="Won",R3496,IF(O3496="Lost",0,N3496))</f>
        <v>1096</v>
      </c>
      <c r="T3496" s="30" t="str">
        <f aca="false">IF(AND(P3496&lt;&gt;"",Q3496&lt;&gt;""),Q3496-P3496,"")</f>
        <v/>
      </c>
      <c r="U3496" s="30" t="str">
        <f aca="false">IF(AND(O3496="Engaging",P3496&lt;&gt;""),'Leia-me'!$B$5-P3496,"")</f>
        <v/>
      </c>
      <c r="V3496" s="25" t="str">
        <f aca="false">IF(O3496&lt;&gt;"Engaging","",IF(U3496&lt;='Leia-me'!$B$6,"Saudável",IF(U3496&lt;='Leia-me'!$B$7,"Esfriando",IF(U3496&lt;='Leia-me'!$B$8,"Última chance","Zumbi"))))</f>
        <v/>
      </c>
      <c r="W3496" s="25" t="str">
        <f aca="false">IF(O3496="Won",1,IF(O3496="Lost",0,""))</f>
        <v/>
      </c>
      <c r="Y3496" s="25" t="str">
        <f aca="false">IF(E3496="","Sim","")</f>
        <v>Sim</v>
      </c>
    </row>
    <row r="3497" customFormat="false" ht="15" hidden="false" customHeight="false" outlineLevel="0" collapsed="false">
      <c r="A3497" s="25" t="s">
        <v>3759</v>
      </c>
      <c r="B3497" s="25" t="s">
        <v>67</v>
      </c>
      <c r="C3497" s="25" t="s">
        <v>75</v>
      </c>
      <c r="D3497" s="25" t="s">
        <v>79</v>
      </c>
      <c r="E3497" s="25" t="s">
        <v>1158</v>
      </c>
      <c r="F3497" s="25" t="s">
        <v>185</v>
      </c>
      <c r="G3497" s="26" t="n">
        <v>7708.38</v>
      </c>
      <c r="H3497" s="27" t="n">
        <v>13756</v>
      </c>
      <c r="I3497" s="25" t="s">
        <v>147</v>
      </c>
      <c r="K3497" s="25" t="n">
        <v>1980</v>
      </c>
      <c r="L3497" s="25" t="s">
        <v>178</v>
      </c>
      <c r="M3497" s="25" t="s">
        <v>171</v>
      </c>
      <c r="N3497" s="28" t="n">
        <v>5482</v>
      </c>
      <c r="O3497" s="25" t="s">
        <v>57</v>
      </c>
      <c r="P3497" s="33"/>
      <c r="Q3497" s="33"/>
      <c r="R3497" s="34"/>
      <c r="S3497" s="28" t="n">
        <f aca="false">IF(O3497="Won",R3497,IF(O3497="Lost",0,N3497))</f>
        <v>5482</v>
      </c>
      <c r="T3497" s="30" t="str">
        <f aca="false">IF(AND(P3497&lt;&gt;"",Q3497&lt;&gt;""),Q3497-P3497,"")</f>
        <v/>
      </c>
      <c r="U3497" s="30" t="str">
        <f aca="false">IF(AND(O3497="Engaging",P3497&lt;&gt;""),'Leia-me'!$B$5-P3497,"")</f>
        <v/>
      </c>
      <c r="V3497" s="25" t="str">
        <f aca="false">IF(O3497&lt;&gt;"Engaging","",IF(U3497&lt;='Leia-me'!$B$6,"Saudável",IF(U3497&lt;='Leia-me'!$B$7,"Esfriando",IF(U3497&lt;='Leia-me'!$B$8,"Última chance","Zumbi"))))</f>
        <v/>
      </c>
      <c r="W3497" s="25" t="str">
        <f aca="false">IF(O3497="Won",1,IF(O3497="Lost",0,""))</f>
        <v/>
      </c>
      <c r="Y3497" s="25" t="str">
        <f aca="false">IF(E3497="","Sim","")</f>
        <v/>
      </c>
    </row>
    <row r="3498" customFormat="false" ht="15" hidden="false" customHeight="false" outlineLevel="0" collapsed="false">
      <c r="A3498" s="25" t="s">
        <v>3760</v>
      </c>
      <c r="B3498" s="25" t="s">
        <v>67</v>
      </c>
      <c r="C3498" s="25" t="s">
        <v>75</v>
      </c>
      <c r="D3498" s="25" t="s">
        <v>79</v>
      </c>
      <c r="E3498" s="25" t="s">
        <v>1371</v>
      </c>
      <c r="F3498" s="25" t="s">
        <v>185</v>
      </c>
      <c r="G3498" s="26" t="n">
        <v>40.79</v>
      </c>
      <c r="H3498" s="27" t="n">
        <v>142</v>
      </c>
      <c r="I3498" s="25" t="s">
        <v>1372</v>
      </c>
      <c r="K3498" s="25" t="n">
        <v>2011</v>
      </c>
      <c r="L3498" s="25" t="s">
        <v>178</v>
      </c>
      <c r="M3498" s="25" t="s">
        <v>171</v>
      </c>
      <c r="N3498" s="28" t="n">
        <v>5482</v>
      </c>
      <c r="O3498" s="25" t="s">
        <v>57</v>
      </c>
      <c r="P3498" s="33"/>
      <c r="Q3498" s="33"/>
      <c r="R3498" s="34"/>
      <c r="S3498" s="28" t="n">
        <f aca="false">IF(O3498="Won",R3498,IF(O3498="Lost",0,N3498))</f>
        <v>5482</v>
      </c>
      <c r="T3498" s="30" t="str">
        <f aca="false">IF(AND(P3498&lt;&gt;"",Q3498&lt;&gt;""),Q3498-P3498,"")</f>
        <v/>
      </c>
      <c r="U3498" s="30" t="str">
        <f aca="false">IF(AND(O3498="Engaging",P3498&lt;&gt;""),'Leia-me'!$B$5-P3498,"")</f>
        <v/>
      </c>
      <c r="V3498" s="25" t="str">
        <f aca="false">IF(O3498&lt;&gt;"Engaging","",IF(U3498&lt;='Leia-me'!$B$6,"Saudável",IF(U3498&lt;='Leia-me'!$B$7,"Esfriando",IF(U3498&lt;='Leia-me'!$B$8,"Última chance","Zumbi"))))</f>
        <v/>
      </c>
      <c r="W3498" s="25" t="str">
        <f aca="false">IF(O3498="Won",1,IF(O3498="Lost",0,""))</f>
        <v/>
      </c>
      <c r="Y3498" s="25" t="str">
        <f aca="false">IF(E3498="","Sim","")</f>
        <v/>
      </c>
    </row>
    <row r="3499" customFormat="false" ht="15" hidden="false" customHeight="false" outlineLevel="0" collapsed="false">
      <c r="A3499" s="25" t="s">
        <v>3761</v>
      </c>
      <c r="B3499" s="25" t="s">
        <v>67</v>
      </c>
      <c r="C3499" s="25" t="s">
        <v>75</v>
      </c>
      <c r="D3499" s="25" t="s">
        <v>79</v>
      </c>
      <c r="G3499" s="31"/>
      <c r="H3499" s="32"/>
      <c r="L3499" s="25" t="s">
        <v>178</v>
      </c>
      <c r="M3499" s="25" t="s">
        <v>171</v>
      </c>
      <c r="N3499" s="28" t="n">
        <v>5482</v>
      </c>
      <c r="O3499" s="25" t="s">
        <v>57</v>
      </c>
      <c r="P3499" s="33"/>
      <c r="Q3499" s="33"/>
      <c r="R3499" s="34"/>
      <c r="S3499" s="28" t="n">
        <f aca="false">IF(O3499="Won",R3499,IF(O3499="Lost",0,N3499))</f>
        <v>5482</v>
      </c>
      <c r="T3499" s="30" t="str">
        <f aca="false">IF(AND(P3499&lt;&gt;"",Q3499&lt;&gt;""),Q3499-P3499,"")</f>
        <v/>
      </c>
      <c r="U3499" s="30" t="str">
        <f aca="false">IF(AND(O3499="Engaging",P3499&lt;&gt;""),'Leia-me'!$B$5-P3499,"")</f>
        <v/>
      </c>
      <c r="V3499" s="25" t="str">
        <f aca="false">IF(O3499&lt;&gt;"Engaging","",IF(U3499&lt;='Leia-me'!$B$6,"Saudável",IF(U3499&lt;='Leia-me'!$B$7,"Esfriando",IF(U3499&lt;='Leia-me'!$B$8,"Última chance","Zumbi"))))</f>
        <v/>
      </c>
      <c r="W3499" s="25" t="str">
        <f aca="false">IF(O3499="Won",1,IF(O3499="Lost",0,""))</f>
        <v/>
      </c>
      <c r="Y3499" s="25" t="str">
        <f aca="false">IF(E3499="","Sim","")</f>
        <v>Sim</v>
      </c>
    </row>
    <row r="3500" customFormat="false" ht="15" hidden="false" customHeight="false" outlineLevel="0" collapsed="false">
      <c r="A3500" s="25" t="s">
        <v>3762</v>
      </c>
      <c r="B3500" s="25" t="s">
        <v>67</v>
      </c>
      <c r="C3500" s="25" t="s">
        <v>75</v>
      </c>
      <c r="D3500" s="25" t="s">
        <v>79</v>
      </c>
      <c r="G3500" s="31"/>
      <c r="H3500" s="32"/>
      <c r="L3500" s="25" t="s">
        <v>1834</v>
      </c>
      <c r="M3500" s="25" t="s">
        <v>171</v>
      </c>
      <c r="N3500" s="28" t="n">
        <v>4821</v>
      </c>
      <c r="O3500" s="25" t="s">
        <v>57</v>
      </c>
      <c r="P3500" s="33"/>
      <c r="Q3500" s="33"/>
      <c r="R3500" s="34"/>
      <c r="S3500" s="28" t="n">
        <f aca="false">IF(O3500="Won",R3500,IF(O3500="Lost",0,N3500))</f>
        <v>4821</v>
      </c>
      <c r="T3500" s="30" t="str">
        <f aca="false">IF(AND(P3500&lt;&gt;"",Q3500&lt;&gt;""),Q3500-P3500,"")</f>
        <v/>
      </c>
      <c r="U3500" s="30" t="str">
        <f aca="false">IF(AND(O3500="Engaging",P3500&lt;&gt;""),'Leia-me'!$B$5-P3500,"")</f>
        <v/>
      </c>
      <c r="V3500" s="25" t="str">
        <f aca="false">IF(O3500&lt;&gt;"Engaging","",IF(U3500&lt;='Leia-me'!$B$6,"Saudável",IF(U3500&lt;='Leia-me'!$B$7,"Esfriando",IF(U3500&lt;='Leia-me'!$B$8,"Última chance","Zumbi"))))</f>
        <v/>
      </c>
      <c r="W3500" s="25" t="str">
        <f aca="false">IF(O3500="Won",1,IF(O3500="Lost",0,""))</f>
        <v/>
      </c>
      <c r="X3500" s="25" t="s">
        <v>1835</v>
      </c>
      <c r="Y3500" s="25" t="str">
        <f aca="false">IF(E3500="","Sim","")</f>
        <v>Sim</v>
      </c>
    </row>
    <row r="3501" customFormat="false" ht="15" hidden="false" customHeight="false" outlineLevel="0" collapsed="false">
      <c r="A3501" s="25" t="s">
        <v>3763</v>
      </c>
      <c r="B3501" s="25" t="s">
        <v>67</v>
      </c>
      <c r="C3501" s="25" t="s">
        <v>75</v>
      </c>
      <c r="D3501" s="25" t="s">
        <v>79</v>
      </c>
      <c r="G3501" s="31"/>
      <c r="H3501" s="32"/>
      <c r="L3501" s="25" t="s">
        <v>1834</v>
      </c>
      <c r="M3501" s="25" t="s">
        <v>171</v>
      </c>
      <c r="N3501" s="28" t="n">
        <v>4821</v>
      </c>
      <c r="O3501" s="25" t="s">
        <v>57</v>
      </c>
      <c r="P3501" s="33"/>
      <c r="Q3501" s="33"/>
      <c r="R3501" s="34"/>
      <c r="S3501" s="28" t="n">
        <f aca="false">IF(O3501="Won",R3501,IF(O3501="Lost",0,N3501))</f>
        <v>4821</v>
      </c>
      <c r="T3501" s="30" t="str">
        <f aca="false">IF(AND(P3501&lt;&gt;"",Q3501&lt;&gt;""),Q3501-P3501,"")</f>
        <v/>
      </c>
      <c r="U3501" s="30" t="str">
        <f aca="false">IF(AND(O3501="Engaging",P3501&lt;&gt;""),'Leia-me'!$B$5-P3501,"")</f>
        <v/>
      </c>
      <c r="V3501" s="25" t="str">
        <f aca="false">IF(O3501&lt;&gt;"Engaging","",IF(U3501&lt;='Leia-me'!$B$6,"Saudável",IF(U3501&lt;='Leia-me'!$B$7,"Esfriando",IF(U3501&lt;='Leia-me'!$B$8,"Última chance","Zumbi"))))</f>
        <v/>
      </c>
      <c r="W3501" s="25" t="str">
        <f aca="false">IF(O3501="Won",1,IF(O3501="Lost",0,""))</f>
        <v/>
      </c>
      <c r="X3501" s="25" t="s">
        <v>1835</v>
      </c>
      <c r="Y3501" s="25" t="str">
        <f aca="false">IF(E3501="","Sim","")</f>
        <v>Sim</v>
      </c>
    </row>
    <row r="3502" customFormat="false" ht="15" hidden="false" customHeight="false" outlineLevel="0" collapsed="false">
      <c r="A3502" s="25" t="s">
        <v>3764</v>
      </c>
      <c r="B3502" s="25" t="s">
        <v>67</v>
      </c>
      <c r="C3502" s="25" t="s">
        <v>75</v>
      </c>
      <c r="D3502" s="25" t="s">
        <v>79</v>
      </c>
      <c r="G3502" s="31"/>
      <c r="H3502" s="32"/>
      <c r="L3502" s="25" t="s">
        <v>1834</v>
      </c>
      <c r="M3502" s="25" t="s">
        <v>171</v>
      </c>
      <c r="N3502" s="28" t="n">
        <v>4821</v>
      </c>
      <c r="O3502" s="25" t="s">
        <v>57</v>
      </c>
      <c r="P3502" s="33"/>
      <c r="Q3502" s="33"/>
      <c r="R3502" s="34"/>
      <c r="S3502" s="28" t="n">
        <f aca="false">IF(O3502="Won",R3502,IF(O3502="Lost",0,N3502))</f>
        <v>4821</v>
      </c>
      <c r="T3502" s="30" t="str">
        <f aca="false">IF(AND(P3502&lt;&gt;"",Q3502&lt;&gt;""),Q3502-P3502,"")</f>
        <v/>
      </c>
      <c r="U3502" s="30" t="str">
        <f aca="false">IF(AND(O3502="Engaging",P3502&lt;&gt;""),'Leia-me'!$B$5-P3502,"")</f>
        <v/>
      </c>
      <c r="V3502" s="25" t="str">
        <f aca="false">IF(O3502&lt;&gt;"Engaging","",IF(U3502&lt;='Leia-me'!$B$6,"Saudável",IF(U3502&lt;='Leia-me'!$B$7,"Esfriando",IF(U3502&lt;='Leia-me'!$B$8,"Última chance","Zumbi"))))</f>
        <v/>
      </c>
      <c r="W3502" s="25" t="str">
        <f aca="false">IF(O3502="Won",1,IF(O3502="Lost",0,""))</f>
        <v/>
      </c>
      <c r="X3502" s="25" t="s">
        <v>1835</v>
      </c>
      <c r="Y3502" s="25" t="str">
        <f aca="false">IF(E3502="","Sim","")</f>
        <v>Sim</v>
      </c>
    </row>
    <row r="3503" customFormat="false" ht="15" hidden="false" customHeight="false" outlineLevel="0" collapsed="false">
      <c r="A3503" s="25" t="s">
        <v>3765</v>
      </c>
      <c r="B3503" s="25" t="s">
        <v>67</v>
      </c>
      <c r="C3503" s="25" t="s">
        <v>75</v>
      </c>
      <c r="D3503" s="25" t="s">
        <v>79</v>
      </c>
      <c r="E3503" s="25" t="s">
        <v>195</v>
      </c>
      <c r="F3503" s="25" t="s">
        <v>185</v>
      </c>
      <c r="G3503" s="26" t="n">
        <v>8170.38</v>
      </c>
      <c r="H3503" s="27" t="n">
        <v>16499</v>
      </c>
      <c r="I3503" s="25" t="s">
        <v>196</v>
      </c>
      <c r="K3503" s="25" t="n">
        <v>1997</v>
      </c>
      <c r="L3503" s="25" t="s">
        <v>148</v>
      </c>
      <c r="M3503" s="25" t="s">
        <v>149</v>
      </c>
      <c r="N3503" s="28" t="n">
        <v>55</v>
      </c>
      <c r="O3503" s="25" t="s">
        <v>57</v>
      </c>
      <c r="P3503" s="33"/>
      <c r="Q3503" s="33"/>
      <c r="R3503" s="34"/>
      <c r="S3503" s="28" t="n">
        <f aca="false">IF(O3503="Won",R3503,IF(O3503="Lost",0,N3503))</f>
        <v>55</v>
      </c>
      <c r="T3503" s="30" t="str">
        <f aca="false">IF(AND(P3503&lt;&gt;"",Q3503&lt;&gt;""),Q3503-P3503,"")</f>
        <v/>
      </c>
      <c r="U3503" s="30" t="str">
        <f aca="false">IF(AND(O3503="Engaging",P3503&lt;&gt;""),'Leia-me'!$B$5-P3503,"")</f>
        <v/>
      </c>
      <c r="V3503" s="25" t="str">
        <f aca="false">IF(O3503&lt;&gt;"Engaging","",IF(U3503&lt;='Leia-me'!$B$6,"Saudável",IF(U3503&lt;='Leia-me'!$B$7,"Esfriando",IF(U3503&lt;='Leia-me'!$B$8,"Última chance","Zumbi"))))</f>
        <v/>
      </c>
      <c r="W3503" s="25" t="str">
        <f aca="false">IF(O3503="Won",1,IF(O3503="Lost",0,""))</f>
        <v/>
      </c>
      <c r="Y3503" s="25" t="str">
        <f aca="false">IF(E3503="","Sim","")</f>
        <v/>
      </c>
    </row>
    <row r="3504" customFormat="false" ht="15" hidden="false" customHeight="false" outlineLevel="0" collapsed="false">
      <c r="A3504" s="25" t="s">
        <v>3766</v>
      </c>
      <c r="B3504" s="25" t="s">
        <v>67</v>
      </c>
      <c r="C3504" s="25" t="s">
        <v>75</v>
      </c>
      <c r="D3504" s="25" t="s">
        <v>79</v>
      </c>
      <c r="E3504" s="25" t="s">
        <v>1158</v>
      </c>
      <c r="F3504" s="25" t="s">
        <v>185</v>
      </c>
      <c r="G3504" s="26" t="n">
        <v>7708.38</v>
      </c>
      <c r="H3504" s="27" t="n">
        <v>13756</v>
      </c>
      <c r="I3504" s="25" t="s">
        <v>147</v>
      </c>
      <c r="K3504" s="25" t="n">
        <v>1980</v>
      </c>
      <c r="L3504" s="25" t="s">
        <v>148</v>
      </c>
      <c r="M3504" s="25" t="s">
        <v>149</v>
      </c>
      <c r="N3504" s="28" t="n">
        <v>55</v>
      </c>
      <c r="O3504" s="25" t="s">
        <v>57</v>
      </c>
      <c r="P3504" s="33"/>
      <c r="Q3504" s="33"/>
      <c r="R3504" s="34"/>
      <c r="S3504" s="28" t="n">
        <f aca="false">IF(O3504="Won",R3504,IF(O3504="Lost",0,N3504))</f>
        <v>55</v>
      </c>
      <c r="T3504" s="30" t="str">
        <f aca="false">IF(AND(P3504&lt;&gt;"",Q3504&lt;&gt;""),Q3504-P3504,"")</f>
        <v/>
      </c>
      <c r="U3504" s="30" t="str">
        <f aca="false">IF(AND(O3504="Engaging",P3504&lt;&gt;""),'Leia-me'!$B$5-P3504,"")</f>
        <v/>
      </c>
      <c r="V3504" s="25" t="str">
        <f aca="false">IF(O3504&lt;&gt;"Engaging","",IF(U3504&lt;='Leia-me'!$B$6,"Saudável",IF(U3504&lt;='Leia-me'!$B$7,"Esfriando",IF(U3504&lt;='Leia-me'!$B$8,"Última chance","Zumbi"))))</f>
        <v/>
      </c>
      <c r="W3504" s="25" t="str">
        <f aca="false">IF(O3504="Won",1,IF(O3504="Lost",0,""))</f>
        <v/>
      </c>
      <c r="Y3504" s="25" t="str">
        <f aca="false">IF(E3504="","Sim","")</f>
        <v/>
      </c>
    </row>
    <row r="3505" customFormat="false" ht="15" hidden="false" customHeight="false" outlineLevel="0" collapsed="false">
      <c r="A3505" s="25" t="s">
        <v>3767</v>
      </c>
      <c r="B3505" s="25" t="s">
        <v>67</v>
      </c>
      <c r="C3505" s="25" t="s">
        <v>75</v>
      </c>
      <c r="D3505" s="25" t="s">
        <v>79</v>
      </c>
      <c r="G3505" s="31"/>
      <c r="H3505" s="32"/>
      <c r="L3505" s="25" t="s">
        <v>148</v>
      </c>
      <c r="M3505" s="25" t="s">
        <v>149</v>
      </c>
      <c r="N3505" s="28" t="n">
        <v>55</v>
      </c>
      <c r="O3505" s="25" t="s">
        <v>57</v>
      </c>
      <c r="P3505" s="33"/>
      <c r="Q3505" s="33"/>
      <c r="R3505" s="34"/>
      <c r="S3505" s="28" t="n">
        <f aca="false">IF(O3505="Won",R3505,IF(O3505="Lost",0,N3505))</f>
        <v>55</v>
      </c>
      <c r="T3505" s="30" t="str">
        <f aca="false">IF(AND(P3505&lt;&gt;"",Q3505&lt;&gt;""),Q3505-P3505,"")</f>
        <v/>
      </c>
      <c r="U3505" s="30" t="str">
        <f aca="false">IF(AND(O3505="Engaging",P3505&lt;&gt;""),'Leia-me'!$B$5-P3505,"")</f>
        <v/>
      </c>
      <c r="V3505" s="25" t="str">
        <f aca="false">IF(O3505&lt;&gt;"Engaging","",IF(U3505&lt;='Leia-me'!$B$6,"Saudável",IF(U3505&lt;='Leia-me'!$B$7,"Esfriando",IF(U3505&lt;='Leia-me'!$B$8,"Última chance","Zumbi"))))</f>
        <v/>
      </c>
      <c r="W3505" s="25" t="str">
        <f aca="false">IF(O3505="Won",1,IF(O3505="Lost",0,""))</f>
        <v/>
      </c>
      <c r="Y3505" s="25" t="str">
        <f aca="false">IF(E3505="","Sim","")</f>
        <v>Sim</v>
      </c>
    </row>
    <row r="3506" customFormat="false" ht="15" hidden="false" customHeight="false" outlineLevel="0" collapsed="false">
      <c r="A3506" s="25" t="s">
        <v>3768</v>
      </c>
      <c r="B3506" s="25" t="s">
        <v>67</v>
      </c>
      <c r="C3506" s="25" t="s">
        <v>75</v>
      </c>
      <c r="D3506" s="25" t="s">
        <v>79</v>
      </c>
      <c r="G3506" s="31"/>
      <c r="H3506" s="32"/>
      <c r="L3506" s="25" t="s">
        <v>148</v>
      </c>
      <c r="M3506" s="25" t="s">
        <v>149</v>
      </c>
      <c r="N3506" s="28" t="n">
        <v>55</v>
      </c>
      <c r="O3506" s="25" t="s">
        <v>57</v>
      </c>
      <c r="P3506" s="33"/>
      <c r="Q3506" s="33"/>
      <c r="R3506" s="34"/>
      <c r="S3506" s="28" t="n">
        <f aca="false">IF(O3506="Won",R3506,IF(O3506="Lost",0,N3506))</f>
        <v>55</v>
      </c>
      <c r="T3506" s="30" t="str">
        <f aca="false">IF(AND(P3506&lt;&gt;"",Q3506&lt;&gt;""),Q3506-P3506,"")</f>
        <v/>
      </c>
      <c r="U3506" s="30" t="str">
        <f aca="false">IF(AND(O3506="Engaging",P3506&lt;&gt;""),'Leia-me'!$B$5-P3506,"")</f>
        <v/>
      </c>
      <c r="V3506" s="25" t="str">
        <f aca="false">IF(O3506&lt;&gt;"Engaging","",IF(U3506&lt;='Leia-me'!$B$6,"Saudável",IF(U3506&lt;='Leia-me'!$B$7,"Esfriando",IF(U3506&lt;='Leia-me'!$B$8,"Última chance","Zumbi"))))</f>
        <v/>
      </c>
      <c r="W3506" s="25" t="str">
        <f aca="false">IF(O3506="Won",1,IF(O3506="Lost",0,""))</f>
        <v/>
      </c>
      <c r="Y3506" s="25" t="str">
        <f aca="false">IF(E3506="","Sim","")</f>
        <v>Sim</v>
      </c>
    </row>
    <row r="3507" customFormat="false" ht="15" hidden="false" customHeight="false" outlineLevel="0" collapsed="false">
      <c r="A3507" s="25" t="s">
        <v>3769</v>
      </c>
      <c r="B3507" s="25" t="s">
        <v>67</v>
      </c>
      <c r="C3507" s="25" t="s">
        <v>75</v>
      </c>
      <c r="D3507" s="25" t="s">
        <v>79</v>
      </c>
      <c r="G3507" s="31"/>
      <c r="H3507" s="32"/>
      <c r="L3507" s="25" t="s">
        <v>148</v>
      </c>
      <c r="M3507" s="25" t="s">
        <v>149</v>
      </c>
      <c r="N3507" s="28" t="n">
        <v>55</v>
      </c>
      <c r="O3507" s="25" t="s">
        <v>57</v>
      </c>
      <c r="P3507" s="33"/>
      <c r="Q3507" s="33"/>
      <c r="R3507" s="34"/>
      <c r="S3507" s="28" t="n">
        <f aca="false">IF(O3507="Won",R3507,IF(O3507="Lost",0,N3507))</f>
        <v>55</v>
      </c>
      <c r="T3507" s="30" t="str">
        <f aca="false">IF(AND(P3507&lt;&gt;"",Q3507&lt;&gt;""),Q3507-P3507,"")</f>
        <v/>
      </c>
      <c r="U3507" s="30" t="str">
        <f aca="false">IF(AND(O3507="Engaging",P3507&lt;&gt;""),'Leia-me'!$B$5-P3507,"")</f>
        <v/>
      </c>
      <c r="V3507" s="25" t="str">
        <f aca="false">IF(O3507&lt;&gt;"Engaging","",IF(U3507&lt;='Leia-me'!$B$6,"Saudável",IF(U3507&lt;='Leia-me'!$B$7,"Esfriando",IF(U3507&lt;='Leia-me'!$B$8,"Última chance","Zumbi"))))</f>
        <v/>
      </c>
      <c r="W3507" s="25" t="str">
        <f aca="false">IF(O3507="Won",1,IF(O3507="Lost",0,""))</f>
        <v/>
      </c>
      <c r="Y3507" s="25" t="str">
        <f aca="false">IF(E3507="","Sim","")</f>
        <v>Sim</v>
      </c>
    </row>
    <row r="3508" customFormat="false" ht="15" hidden="false" customHeight="false" outlineLevel="0" collapsed="false">
      <c r="A3508" s="25" t="s">
        <v>3770</v>
      </c>
      <c r="B3508" s="25" t="s">
        <v>67</v>
      </c>
      <c r="C3508" s="25" t="s">
        <v>75</v>
      </c>
      <c r="D3508" s="25" t="s">
        <v>79</v>
      </c>
      <c r="G3508" s="31"/>
      <c r="H3508" s="32"/>
      <c r="L3508" s="25" t="s">
        <v>148</v>
      </c>
      <c r="M3508" s="25" t="s">
        <v>149</v>
      </c>
      <c r="N3508" s="28" t="n">
        <v>55</v>
      </c>
      <c r="O3508" s="25" t="s">
        <v>57</v>
      </c>
      <c r="P3508" s="33"/>
      <c r="Q3508" s="33"/>
      <c r="R3508" s="34"/>
      <c r="S3508" s="28" t="n">
        <f aca="false">IF(O3508="Won",R3508,IF(O3508="Lost",0,N3508))</f>
        <v>55</v>
      </c>
      <c r="T3508" s="30" t="str">
        <f aca="false">IF(AND(P3508&lt;&gt;"",Q3508&lt;&gt;""),Q3508-P3508,"")</f>
        <v/>
      </c>
      <c r="U3508" s="30" t="str">
        <f aca="false">IF(AND(O3508="Engaging",P3508&lt;&gt;""),'Leia-me'!$B$5-P3508,"")</f>
        <v/>
      </c>
      <c r="V3508" s="25" t="str">
        <f aca="false">IF(O3508&lt;&gt;"Engaging","",IF(U3508&lt;='Leia-me'!$B$6,"Saudável",IF(U3508&lt;='Leia-me'!$B$7,"Esfriando",IF(U3508&lt;='Leia-me'!$B$8,"Última chance","Zumbi"))))</f>
        <v/>
      </c>
      <c r="W3508" s="25" t="str">
        <f aca="false">IF(O3508="Won",1,IF(O3508="Lost",0,""))</f>
        <v/>
      </c>
      <c r="Y3508" s="25" t="str">
        <f aca="false">IF(E3508="","Sim","")</f>
        <v>Sim</v>
      </c>
    </row>
    <row r="3509" customFormat="false" ht="15" hidden="false" customHeight="false" outlineLevel="0" collapsed="false">
      <c r="A3509" s="25" t="s">
        <v>3771</v>
      </c>
      <c r="B3509" s="25" t="s">
        <v>67</v>
      </c>
      <c r="C3509" s="25" t="s">
        <v>75</v>
      </c>
      <c r="D3509" s="25" t="s">
        <v>79</v>
      </c>
      <c r="G3509" s="31"/>
      <c r="H3509" s="32"/>
      <c r="L3509" s="25" t="s">
        <v>148</v>
      </c>
      <c r="M3509" s="25" t="s">
        <v>149</v>
      </c>
      <c r="N3509" s="28" t="n">
        <v>55</v>
      </c>
      <c r="O3509" s="25" t="s">
        <v>57</v>
      </c>
      <c r="P3509" s="33"/>
      <c r="Q3509" s="33"/>
      <c r="R3509" s="34"/>
      <c r="S3509" s="28" t="n">
        <f aca="false">IF(O3509="Won",R3509,IF(O3509="Lost",0,N3509))</f>
        <v>55</v>
      </c>
      <c r="T3509" s="30" t="str">
        <f aca="false">IF(AND(P3509&lt;&gt;"",Q3509&lt;&gt;""),Q3509-P3509,"")</f>
        <v/>
      </c>
      <c r="U3509" s="30" t="str">
        <f aca="false">IF(AND(O3509="Engaging",P3509&lt;&gt;""),'Leia-me'!$B$5-P3509,"")</f>
        <v/>
      </c>
      <c r="V3509" s="25" t="str">
        <f aca="false">IF(O3509&lt;&gt;"Engaging","",IF(U3509&lt;='Leia-me'!$B$6,"Saudável",IF(U3509&lt;='Leia-me'!$B$7,"Esfriando",IF(U3509&lt;='Leia-me'!$B$8,"Última chance","Zumbi"))))</f>
        <v/>
      </c>
      <c r="W3509" s="25" t="str">
        <f aca="false">IF(O3509="Won",1,IF(O3509="Lost",0,""))</f>
        <v/>
      </c>
      <c r="Y3509" s="25" t="str">
        <f aca="false">IF(E3509="","Sim","")</f>
        <v>Sim</v>
      </c>
    </row>
    <row r="3510" customFormat="false" ht="15" hidden="false" customHeight="false" outlineLevel="0" collapsed="false">
      <c r="A3510" s="25" t="s">
        <v>3772</v>
      </c>
      <c r="B3510" s="25" t="s">
        <v>67</v>
      </c>
      <c r="C3510" s="25" t="s">
        <v>75</v>
      </c>
      <c r="D3510" s="25" t="s">
        <v>79</v>
      </c>
      <c r="G3510" s="31"/>
      <c r="H3510" s="32"/>
      <c r="L3510" s="25" t="s">
        <v>148</v>
      </c>
      <c r="M3510" s="25" t="s">
        <v>149</v>
      </c>
      <c r="N3510" s="28" t="n">
        <v>55</v>
      </c>
      <c r="O3510" s="25" t="s">
        <v>57</v>
      </c>
      <c r="P3510" s="33"/>
      <c r="Q3510" s="33"/>
      <c r="R3510" s="34"/>
      <c r="S3510" s="28" t="n">
        <f aca="false">IF(O3510="Won",R3510,IF(O3510="Lost",0,N3510))</f>
        <v>55</v>
      </c>
      <c r="T3510" s="30" t="str">
        <f aca="false">IF(AND(P3510&lt;&gt;"",Q3510&lt;&gt;""),Q3510-P3510,"")</f>
        <v/>
      </c>
      <c r="U3510" s="30" t="str">
        <f aca="false">IF(AND(O3510="Engaging",P3510&lt;&gt;""),'Leia-me'!$B$5-P3510,"")</f>
        <v/>
      </c>
      <c r="V3510" s="25" t="str">
        <f aca="false">IF(O3510&lt;&gt;"Engaging","",IF(U3510&lt;='Leia-me'!$B$6,"Saudável",IF(U3510&lt;='Leia-me'!$B$7,"Esfriando",IF(U3510&lt;='Leia-me'!$B$8,"Última chance","Zumbi"))))</f>
        <v/>
      </c>
      <c r="W3510" s="25" t="str">
        <f aca="false">IF(O3510="Won",1,IF(O3510="Lost",0,""))</f>
        <v/>
      </c>
      <c r="Y3510" s="25" t="str">
        <f aca="false">IF(E3510="","Sim","")</f>
        <v>Sim</v>
      </c>
    </row>
    <row r="3511" customFormat="false" ht="15" hidden="false" customHeight="false" outlineLevel="0" collapsed="false">
      <c r="A3511" s="25" t="s">
        <v>3773</v>
      </c>
      <c r="B3511" s="25" t="s">
        <v>67</v>
      </c>
      <c r="C3511" s="25" t="s">
        <v>75</v>
      </c>
      <c r="D3511" s="25" t="s">
        <v>79</v>
      </c>
      <c r="G3511" s="31"/>
      <c r="H3511" s="32"/>
      <c r="L3511" s="25" t="s">
        <v>148</v>
      </c>
      <c r="M3511" s="25" t="s">
        <v>149</v>
      </c>
      <c r="N3511" s="28" t="n">
        <v>55</v>
      </c>
      <c r="O3511" s="25" t="s">
        <v>57</v>
      </c>
      <c r="P3511" s="33"/>
      <c r="Q3511" s="33"/>
      <c r="R3511" s="34"/>
      <c r="S3511" s="28" t="n">
        <f aca="false">IF(O3511="Won",R3511,IF(O3511="Lost",0,N3511))</f>
        <v>55</v>
      </c>
      <c r="T3511" s="30" t="str">
        <f aca="false">IF(AND(P3511&lt;&gt;"",Q3511&lt;&gt;""),Q3511-P3511,"")</f>
        <v/>
      </c>
      <c r="U3511" s="30" t="str">
        <f aca="false">IF(AND(O3511="Engaging",P3511&lt;&gt;""),'Leia-me'!$B$5-P3511,"")</f>
        <v/>
      </c>
      <c r="V3511" s="25" t="str">
        <f aca="false">IF(O3511&lt;&gt;"Engaging","",IF(U3511&lt;='Leia-me'!$B$6,"Saudável",IF(U3511&lt;='Leia-me'!$B$7,"Esfriando",IF(U3511&lt;='Leia-me'!$B$8,"Última chance","Zumbi"))))</f>
        <v/>
      </c>
      <c r="W3511" s="25" t="str">
        <f aca="false">IF(O3511="Won",1,IF(O3511="Lost",0,""))</f>
        <v/>
      </c>
      <c r="Y3511" s="25" t="str">
        <f aca="false">IF(E3511="","Sim","")</f>
        <v>Sim</v>
      </c>
    </row>
    <row r="3512" customFormat="false" ht="15" hidden="false" customHeight="false" outlineLevel="0" collapsed="false">
      <c r="A3512" s="25" t="s">
        <v>3774</v>
      </c>
      <c r="B3512" s="25" t="s">
        <v>67</v>
      </c>
      <c r="C3512" s="25" t="s">
        <v>75</v>
      </c>
      <c r="D3512" s="25" t="s">
        <v>79</v>
      </c>
      <c r="E3512" s="25" t="s">
        <v>2484</v>
      </c>
      <c r="F3512" s="25" t="s">
        <v>155</v>
      </c>
      <c r="G3512" s="26" t="n">
        <v>1825.82</v>
      </c>
      <c r="H3512" s="27" t="n">
        <v>5595</v>
      </c>
      <c r="I3512" s="25" t="s">
        <v>147</v>
      </c>
      <c r="J3512" s="25" t="s">
        <v>156</v>
      </c>
      <c r="K3512" s="25" t="n">
        <v>1995</v>
      </c>
      <c r="L3512" s="25" t="s">
        <v>160</v>
      </c>
      <c r="M3512" s="25" t="s">
        <v>149</v>
      </c>
      <c r="N3512" s="28" t="n">
        <v>3393</v>
      </c>
      <c r="O3512" s="25" t="s">
        <v>57</v>
      </c>
      <c r="P3512" s="33"/>
      <c r="Q3512" s="33"/>
      <c r="R3512" s="34"/>
      <c r="S3512" s="28" t="n">
        <f aca="false">IF(O3512="Won",R3512,IF(O3512="Lost",0,N3512))</f>
        <v>3393</v>
      </c>
      <c r="T3512" s="30" t="str">
        <f aca="false">IF(AND(P3512&lt;&gt;"",Q3512&lt;&gt;""),Q3512-P3512,"")</f>
        <v/>
      </c>
      <c r="U3512" s="30" t="str">
        <f aca="false">IF(AND(O3512="Engaging",P3512&lt;&gt;""),'Leia-me'!$B$5-P3512,"")</f>
        <v/>
      </c>
      <c r="V3512" s="25" t="str">
        <f aca="false">IF(O3512&lt;&gt;"Engaging","",IF(U3512&lt;='Leia-me'!$B$6,"Saudável",IF(U3512&lt;='Leia-me'!$B$7,"Esfriando",IF(U3512&lt;='Leia-me'!$B$8,"Última chance","Zumbi"))))</f>
        <v/>
      </c>
      <c r="W3512" s="25" t="str">
        <f aca="false">IF(O3512="Won",1,IF(O3512="Lost",0,""))</f>
        <v/>
      </c>
      <c r="Y3512" s="25" t="str">
        <f aca="false">IF(E3512="","Sim","")</f>
        <v/>
      </c>
    </row>
    <row r="3513" customFormat="false" ht="15" hidden="false" customHeight="false" outlineLevel="0" collapsed="false">
      <c r="A3513" s="25" t="s">
        <v>3775</v>
      </c>
      <c r="B3513" s="25" t="s">
        <v>67</v>
      </c>
      <c r="C3513" s="25" t="s">
        <v>75</v>
      </c>
      <c r="D3513" s="25" t="s">
        <v>79</v>
      </c>
      <c r="G3513" s="31"/>
      <c r="H3513" s="32"/>
      <c r="L3513" s="25" t="s">
        <v>160</v>
      </c>
      <c r="M3513" s="25" t="s">
        <v>149</v>
      </c>
      <c r="N3513" s="28" t="n">
        <v>3393</v>
      </c>
      <c r="O3513" s="25" t="s">
        <v>57</v>
      </c>
      <c r="P3513" s="33"/>
      <c r="Q3513" s="33"/>
      <c r="R3513" s="34"/>
      <c r="S3513" s="28" t="n">
        <f aca="false">IF(O3513="Won",R3513,IF(O3513="Lost",0,N3513))</f>
        <v>3393</v>
      </c>
      <c r="T3513" s="30" t="str">
        <f aca="false">IF(AND(P3513&lt;&gt;"",Q3513&lt;&gt;""),Q3513-P3513,"")</f>
        <v/>
      </c>
      <c r="U3513" s="30" t="str">
        <f aca="false">IF(AND(O3513="Engaging",P3513&lt;&gt;""),'Leia-me'!$B$5-P3513,"")</f>
        <v/>
      </c>
      <c r="V3513" s="25" t="str">
        <f aca="false">IF(O3513&lt;&gt;"Engaging","",IF(U3513&lt;='Leia-me'!$B$6,"Saudável",IF(U3513&lt;='Leia-me'!$B$7,"Esfriando",IF(U3513&lt;='Leia-me'!$B$8,"Última chance","Zumbi"))))</f>
        <v/>
      </c>
      <c r="W3513" s="25" t="str">
        <f aca="false">IF(O3513="Won",1,IF(O3513="Lost",0,""))</f>
        <v/>
      </c>
      <c r="Y3513" s="25" t="str">
        <f aca="false">IF(E3513="","Sim","")</f>
        <v>Sim</v>
      </c>
    </row>
    <row r="3514" customFormat="false" ht="15" hidden="false" customHeight="false" outlineLevel="0" collapsed="false">
      <c r="A3514" s="25" t="s">
        <v>3776</v>
      </c>
      <c r="B3514" s="25" t="s">
        <v>84</v>
      </c>
      <c r="C3514" s="25" t="s">
        <v>85</v>
      </c>
      <c r="D3514" s="25" t="s">
        <v>87</v>
      </c>
      <c r="E3514" s="25" t="s">
        <v>663</v>
      </c>
      <c r="F3514" s="25" t="s">
        <v>146</v>
      </c>
      <c r="G3514" s="26" t="n">
        <v>326.82</v>
      </c>
      <c r="H3514" s="27" t="n">
        <v>1016</v>
      </c>
      <c r="I3514" s="25" t="s">
        <v>147</v>
      </c>
      <c r="K3514" s="25" t="n">
        <v>1991</v>
      </c>
      <c r="L3514" s="25" t="s">
        <v>148</v>
      </c>
      <c r="M3514" s="25" t="s">
        <v>149</v>
      </c>
      <c r="N3514" s="28" t="n">
        <v>55</v>
      </c>
      <c r="O3514" s="25" t="s">
        <v>54</v>
      </c>
      <c r="P3514" s="29" t="n">
        <v>42696</v>
      </c>
      <c r="Q3514" s="29" t="n">
        <v>42798</v>
      </c>
      <c r="R3514" s="28" t="n">
        <v>62</v>
      </c>
      <c r="S3514" s="28" t="n">
        <f aca="false">IF(O3514="Won",R3514,IF(O3514="Lost",0,N3514))</f>
        <v>62</v>
      </c>
      <c r="T3514" s="30" t="n">
        <f aca="false">IF(AND(P3514&lt;&gt;"",Q3514&lt;&gt;""),Q3514-P3514,"")</f>
        <v>102</v>
      </c>
      <c r="U3514" s="30" t="str">
        <f aca="false">IF(AND(O3514="Engaging",P3514&lt;&gt;""),'Leia-me'!$B$5-P3514,"")</f>
        <v/>
      </c>
      <c r="V3514" s="25" t="str">
        <f aca="false">IF(O3514&lt;&gt;"Engaging","",IF(U3514&lt;='Leia-me'!$B$6,"Saudável",IF(U3514&lt;='Leia-me'!$B$7,"Esfriando",IF(U3514&lt;='Leia-me'!$B$8,"Última chance","Zumbi"))))</f>
        <v/>
      </c>
      <c r="W3514" s="25" t="n">
        <f aca="false">IF(O3514="Won",1,IF(O3514="Lost",0,""))</f>
        <v>1</v>
      </c>
      <c r="Y3514" s="25" t="str">
        <f aca="false">IF(E3514="","Sim","")</f>
        <v/>
      </c>
    </row>
    <row r="3515" customFormat="false" ht="15" hidden="false" customHeight="false" outlineLevel="0" collapsed="false">
      <c r="A3515" s="25" t="s">
        <v>3777</v>
      </c>
      <c r="B3515" s="25" t="s">
        <v>84</v>
      </c>
      <c r="C3515" s="25" t="s">
        <v>85</v>
      </c>
      <c r="D3515" s="25" t="s">
        <v>87</v>
      </c>
      <c r="E3515" s="25" t="s">
        <v>3075</v>
      </c>
      <c r="F3515" s="25" t="s">
        <v>165</v>
      </c>
      <c r="G3515" s="26" t="n">
        <v>4269.9</v>
      </c>
      <c r="H3515" s="27" t="n">
        <v>6472</v>
      </c>
      <c r="I3515" s="25" t="s">
        <v>147</v>
      </c>
      <c r="J3515" s="25" t="s">
        <v>1347</v>
      </c>
      <c r="K3515" s="25" t="n">
        <v>1993</v>
      </c>
      <c r="L3515" s="25" t="s">
        <v>186</v>
      </c>
      <c r="M3515" s="25" t="s">
        <v>171</v>
      </c>
      <c r="N3515" s="28" t="n">
        <v>550</v>
      </c>
      <c r="O3515" s="25" t="s">
        <v>56</v>
      </c>
      <c r="P3515" s="29" t="n">
        <v>42697</v>
      </c>
      <c r="Q3515" s="33"/>
      <c r="R3515" s="34"/>
      <c r="S3515" s="28" t="n">
        <f aca="false">IF(O3515="Won",R3515,IF(O3515="Lost",0,N3515))</f>
        <v>550</v>
      </c>
      <c r="T3515" s="30" t="str">
        <f aca="false">IF(AND(P3515&lt;&gt;"",Q3515&lt;&gt;""),Q3515-P3515,"")</f>
        <v/>
      </c>
      <c r="U3515" s="30" t="n">
        <f aca="false">IF(AND(O3515="Engaging",P3515&lt;&gt;""),'Leia-me'!$B$5-P3515,"")</f>
        <v>403</v>
      </c>
      <c r="V3515" s="25" t="str">
        <f aca="false">IF(O3515&lt;&gt;"Engaging","",IF(U3515&lt;='Leia-me'!$B$6,"Saudável",IF(U3515&lt;='Leia-me'!$B$7,"Esfriando",IF(U3515&lt;='Leia-me'!$B$8,"Última chance","Zumbi"))))</f>
        <v>Zumbi</v>
      </c>
      <c r="W3515" s="25" t="str">
        <f aca="false">IF(O3515="Won",1,IF(O3515="Lost",0,""))</f>
        <v/>
      </c>
      <c r="Y3515" s="25" t="str">
        <f aca="false">IF(E3515="","Sim","")</f>
        <v/>
      </c>
    </row>
    <row r="3516" customFormat="false" ht="15" hidden="false" customHeight="false" outlineLevel="0" collapsed="false">
      <c r="A3516" s="25" t="s">
        <v>3778</v>
      </c>
      <c r="B3516" s="25" t="s">
        <v>84</v>
      </c>
      <c r="C3516" s="25" t="s">
        <v>85</v>
      </c>
      <c r="D3516" s="25" t="s">
        <v>87</v>
      </c>
      <c r="E3516" s="25" t="s">
        <v>3359</v>
      </c>
      <c r="F3516" s="25" t="s">
        <v>159</v>
      </c>
      <c r="G3516" s="26" t="n">
        <v>882.12</v>
      </c>
      <c r="H3516" s="27" t="n">
        <v>2769</v>
      </c>
      <c r="I3516" s="25" t="s">
        <v>147</v>
      </c>
      <c r="K3516" s="25" t="n">
        <v>1997</v>
      </c>
      <c r="L3516" s="25" t="s">
        <v>178</v>
      </c>
      <c r="M3516" s="25" t="s">
        <v>171</v>
      </c>
      <c r="N3516" s="28" t="n">
        <v>5482</v>
      </c>
      <c r="O3516" s="25" t="s">
        <v>54</v>
      </c>
      <c r="P3516" s="29" t="n">
        <v>42697</v>
      </c>
      <c r="Q3516" s="29" t="n">
        <v>42797</v>
      </c>
      <c r="R3516" s="28" t="n">
        <v>5790</v>
      </c>
      <c r="S3516" s="28" t="n">
        <f aca="false">IF(O3516="Won",R3516,IF(O3516="Lost",0,N3516))</f>
        <v>5790</v>
      </c>
      <c r="T3516" s="30" t="n">
        <f aca="false">IF(AND(P3516&lt;&gt;"",Q3516&lt;&gt;""),Q3516-P3516,"")</f>
        <v>100</v>
      </c>
      <c r="U3516" s="30" t="str">
        <f aca="false">IF(AND(O3516="Engaging",P3516&lt;&gt;""),'Leia-me'!$B$5-P3516,"")</f>
        <v/>
      </c>
      <c r="V3516" s="25" t="str">
        <f aca="false">IF(O3516&lt;&gt;"Engaging","",IF(U3516&lt;='Leia-me'!$B$6,"Saudável",IF(U3516&lt;='Leia-me'!$B$7,"Esfriando",IF(U3516&lt;='Leia-me'!$B$8,"Última chance","Zumbi"))))</f>
        <v/>
      </c>
      <c r="W3516" s="25" t="n">
        <f aca="false">IF(O3516="Won",1,IF(O3516="Lost",0,""))</f>
        <v>1</v>
      </c>
      <c r="Y3516" s="25" t="str">
        <f aca="false">IF(E3516="","Sim","")</f>
        <v/>
      </c>
    </row>
    <row r="3517" customFormat="false" ht="15" hidden="false" customHeight="false" outlineLevel="0" collapsed="false">
      <c r="A3517" s="25" t="s">
        <v>3779</v>
      </c>
      <c r="B3517" s="25" t="s">
        <v>84</v>
      </c>
      <c r="C3517" s="25" t="s">
        <v>85</v>
      </c>
      <c r="D3517" s="25" t="s">
        <v>87</v>
      </c>
      <c r="E3517" s="25" t="s">
        <v>661</v>
      </c>
      <c r="F3517" s="25" t="s">
        <v>146</v>
      </c>
      <c r="G3517" s="26" t="n">
        <v>251.41</v>
      </c>
      <c r="H3517" s="27" t="n">
        <v>495</v>
      </c>
      <c r="I3517" s="25" t="s">
        <v>147</v>
      </c>
      <c r="K3517" s="25" t="n">
        <v>1999</v>
      </c>
      <c r="L3517" s="25" t="s">
        <v>178</v>
      </c>
      <c r="M3517" s="25" t="s">
        <v>171</v>
      </c>
      <c r="N3517" s="28" t="n">
        <v>5482</v>
      </c>
      <c r="O3517" s="25" t="s">
        <v>54</v>
      </c>
      <c r="P3517" s="29" t="n">
        <v>42699</v>
      </c>
      <c r="Q3517" s="29" t="n">
        <v>42795</v>
      </c>
      <c r="R3517" s="28" t="n">
        <v>5964</v>
      </c>
      <c r="S3517" s="28" t="n">
        <f aca="false">IF(O3517="Won",R3517,IF(O3517="Lost",0,N3517))</f>
        <v>5964</v>
      </c>
      <c r="T3517" s="30" t="n">
        <f aca="false">IF(AND(P3517&lt;&gt;"",Q3517&lt;&gt;""),Q3517-P3517,"")</f>
        <v>96</v>
      </c>
      <c r="U3517" s="30" t="str">
        <f aca="false">IF(AND(O3517="Engaging",P3517&lt;&gt;""),'Leia-me'!$B$5-P3517,"")</f>
        <v/>
      </c>
      <c r="V3517" s="25" t="str">
        <f aca="false">IF(O3517&lt;&gt;"Engaging","",IF(U3517&lt;='Leia-me'!$B$6,"Saudável",IF(U3517&lt;='Leia-me'!$B$7,"Esfriando",IF(U3517&lt;='Leia-me'!$B$8,"Última chance","Zumbi"))))</f>
        <v/>
      </c>
      <c r="W3517" s="25" t="n">
        <f aca="false">IF(O3517="Won",1,IF(O3517="Lost",0,""))</f>
        <v>1</v>
      </c>
      <c r="Y3517" s="25" t="str">
        <f aca="false">IF(E3517="","Sim","")</f>
        <v/>
      </c>
    </row>
    <row r="3518" customFormat="false" ht="15" hidden="false" customHeight="false" outlineLevel="0" collapsed="false">
      <c r="A3518" s="25" t="s">
        <v>3780</v>
      </c>
      <c r="B3518" s="25" t="s">
        <v>84</v>
      </c>
      <c r="C3518" s="25" t="s">
        <v>85</v>
      </c>
      <c r="D3518" s="25" t="s">
        <v>87</v>
      </c>
      <c r="E3518" s="25" t="s">
        <v>661</v>
      </c>
      <c r="F3518" s="25" t="s">
        <v>146</v>
      </c>
      <c r="G3518" s="26" t="n">
        <v>251.41</v>
      </c>
      <c r="H3518" s="27" t="n">
        <v>495</v>
      </c>
      <c r="I3518" s="25" t="s">
        <v>147</v>
      </c>
      <c r="K3518" s="25" t="n">
        <v>1999</v>
      </c>
      <c r="L3518" s="25" t="s">
        <v>1834</v>
      </c>
      <c r="M3518" s="25" t="s">
        <v>171</v>
      </c>
      <c r="N3518" s="28" t="n">
        <v>4821</v>
      </c>
      <c r="O3518" s="25" t="s">
        <v>54</v>
      </c>
      <c r="P3518" s="29" t="n">
        <v>42699</v>
      </c>
      <c r="Q3518" s="29" t="n">
        <v>42800</v>
      </c>
      <c r="R3518" s="28" t="n">
        <v>4570</v>
      </c>
      <c r="S3518" s="28" t="n">
        <f aca="false">IF(O3518="Won",R3518,IF(O3518="Lost",0,N3518))</f>
        <v>4570</v>
      </c>
      <c r="T3518" s="30" t="n">
        <f aca="false">IF(AND(P3518&lt;&gt;"",Q3518&lt;&gt;""),Q3518-P3518,"")</f>
        <v>101</v>
      </c>
      <c r="U3518" s="30" t="str">
        <f aca="false">IF(AND(O3518="Engaging",P3518&lt;&gt;""),'Leia-me'!$B$5-P3518,"")</f>
        <v/>
      </c>
      <c r="V3518" s="25" t="str">
        <f aca="false">IF(O3518&lt;&gt;"Engaging","",IF(U3518&lt;='Leia-me'!$B$6,"Saudável",IF(U3518&lt;='Leia-me'!$B$7,"Esfriando",IF(U3518&lt;='Leia-me'!$B$8,"Última chance","Zumbi"))))</f>
        <v/>
      </c>
      <c r="W3518" s="25" t="n">
        <f aca="false">IF(O3518="Won",1,IF(O3518="Lost",0,""))</f>
        <v>1</v>
      </c>
      <c r="X3518" s="25" t="s">
        <v>1835</v>
      </c>
      <c r="Y3518" s="25" t="str">
        <f aca="false">IF(E3518="","Sim","")</f>
        <v/>
      </c>
    </row>
    <row r="3519" customFormat="false" ht="15" hidden="false" customHeight="false" outlineLevel="0" collapsed="false">
      <c r="A3519" s="25" t="s">
        <v>3781</v>
      </c>
      <c r="B3519" s="25" t="s">
        <v>84</v>
      </c>
      <c r="C3519" s="25" t="s">
        <v>85</v>
      </c>
      <c r="D3519" s="25" t="s">
        <v>87</v>
      </c>
      <c r="E3519" s="25" t="s">
        <v>1690</v>
      </c>
      <c r="F3519" s="25" t="s">
        <v>211</v>
      </c>
      <c r="G3519" s="26" t="n">
        <v>2520.83</v>
      </c>
      <c r="H3519" s="27" t="n">
        <v>3502</v>
      </c>
      <c r="I3519" s="25" t="s">
        <v>147</v>
      </c>
      <c r="K3519" s="25" t="n">
        <v>1990</v>
      </c>
      <c r="L3519" s="25" t="s">
        <v>186</v>
      </c>
      <c r="M3519" s="25" t="s">
        <v>171</v>
      </c>
      <c r="N3519" s="28" t="n">
        <v>550</v>
      </c>
      <c r="O3519" s="25" t="s">
        <v>54</v>
      </c>
      <c r="P3519" s="29" t="n">
        <v>42705</v>
      </c>
      <c r="Q3519" s="29" t="n">
        <v>42820</v>
      </c>
      <c r="R3519" s="28" t="n">
        <v>513</v>
      </c>
      <c r="S3519" s="28" t="n">
        <f aca="false">IF(O3519="Won",R3519,IF(O3519="Lost",0,N3519))</f>
        <v>513</v>
      </c>
      <c r="T3519" s="30" t="n">
        <f aca="false">IF(AND(P3519&lt;&gt;"",Q3519&lt;&gt;""),Q3519-P3519,"")</f>
        <v>115</v>
      </c>
      <c r="U3519" s="30" t="str">
        <f aca="false">IF(AND(O3519="Engaging",P3519&lt;&gt;""),'Leia-me'!$B$5-P3519,"")</f>
        <v/>
      </c>
      <c r="V3519" s="25" t="str">
        <f aca="false">IF(O3519&lt;&gt;"Engaging","",IF(U3519&lt;='Leia-me'!$B$6,"Saudável",IF(U3519&lt;='Leia-me'!$B$7,"Esfriando",IF(U3519&lt;='Leia-me'!$B$8,"Última chance","Zumbi"))))</f>
        <v/>
      </c>
      <c r="W3519" s="25" t="n">
        <f aca="false">IF(O3519="Won",1,IF(O3519="Lost",0,""))</f>
        <v>1</v>
      </c>
      <c r="Y3519" s="25" t="str">
        <f aca="false">IF(E3519="","Sim","")</f>
        <v/>
      </c>
    </row>
    <row r="3520" customFormat="false" ht="15" hidden="false" customHeight="false" outlineLevel="0" collapsed="false">
      <c r="A3520" s="25" t="s">
        <v>3782</v>
      </c>
      <c r="B3520" s="25" t="s">
        <v>84</v>
      </c>
      <c r="C3520" s="25" t="s">
        <v>85</v>
      </c>
      <c r="D3520" s="25" t="s">
        <v>87</v>
      </c>
      <c r="E3520" s="25" t="s">
        <v>1158</v>
      </c>
      <c r="F3520" s="25" t="s">
        <v>185</v>
      </c>
      <c r="G3520" s="26" t="n">
        <v>7708.38</v>
      </c>
      <c r="H3520" s="27" t="n">
        <v>13756</v>
      </c>
      <c r="I3520" s="25" t="s">
        <v>147</v>
      </c>
      <c r="K3520" s="25" t="n">
        <v>1980</v>
      </c>
      <c r="L3520" s="25" t="s">
        <v>186</v>
      </c>
      <c r="M3520" s="25" t="s">
        <v>171</v>
      </c>
      <c r="N3520" s="28" t="n">
        <v>550</v>
      </c>
      <c r="O3520" s="25" t="s">
        <v>54</v>
      </c>
      <c r="P3520" s="29" t="n">
        <v>42705</v>
      </c>
      <c r="Q3520" s="29" t="n">
        <v>42822</v>
      </c>
      <c r="R3520" s="28" t="n">
        <v>590</v>
      </c>
      <c r="S3520" s="28" t="n">
        <f aca="false">IF(O3520="Won",R3520,IF(O3520="Lost",0,N3520))</f>
        <v>590</v>
      </c>
      <c r="T3520" s="30" t="n">
        <f aca="false">IF(AND(P3520&lt;&gt;"",Q3520&lt;&gt;""),Q3520-P3520,"")</f>
        <v>117</v>
      </c>
      <c r="U3520" s="30" t="str">
        <f aca="false">IF(AND(O3520="Engaging",P3520&lt;&gt;""),'Leia-me'!$B$5-P3520,"")</f>
        <v/>
      </c>
      <c r="V3520" s="25" t="str">
        <f aca="false">IF(O3520&lt;&gt;"Engaging","",IF(U3520&lt;='Leia-me'!$B$6,"Saudável",IF(U3520&lt;='Leia-me'!$B$7,"Esfriando",IF(U3520&lt;='Leia-me'!$B$8,"Última chance","Zumbi"))))</f>
        <v/>
      </c>
      <c r="W3520" s="25" t="n">
        <f aca="false">IF(O3520="Won",1,IF(O3520="Lost",0,""))</f>
        <v>1</v>
      </c>
      <c r="Y3520" s="25" t="str">
        <f aca="false">IF(E3520="","Sim","")</f>
        <v/>
      </c>
    </row>
    <row r="3521" customFormat="false" ht="15" hidden="false" customHeight="false" outlineLevel="0" collapsed="false">
      <c r="A3521" s="25" t="s">
        <v>3783</v>
      </c>
      <c r="B3521" s="25" t="s">
        <v>84</v>
      </c>
      <c r="C3521" s="25" t="s">
        <v>85</v>
      </c>
      <c r="D3521" s="25" t="s">
        <v>87</v>
      </c>
      <c r="E3521" s="25" t="s">
        <v>1090</v>
      </c>
      <c r="F3521" s="25" t="s">
        <v>155</v>
      </c>
      <c r="G3521" s="26" t="n">
        <v>6395.05</v>
      </c>
      <c r="H3521" s="27" t="n">
        <v>20275</v>
      </c>
      <c r="I3521" s="25" t="s">
        <v>147</v>
      </c>
      <c r="K3521" s="25" t="n">
        <v>1994</v>
      </c>
      <c r="L3521" s="25" t="s">
        <v>186</v>
      </c>
      <c r="M3521" s="25" t="s">
        <v>171</v>
      </c>
      <c r="N3521" s="28" t="n">
        <v>550</v>
      </c>
      <c r="O3521" s="25" t="s">
        <v>54</v>
      </c>
      <c r="P3521" s="29" t="n">
        <v>42708</v>
      </c>
      <c r="Q3521" s="29" t="n">
        <v>42814</v>
      </c>
      <c r="R3521" s="28" t="n">
        <v>513</v>
      </c>
      <c r="S3521" s="28" t="n">
        <f aca="false">IF(O3521="Won",R3521,IF(O3521="Lost",0,N3521))</f>
        <v>513</v>
      </c>
      <c r="T3521" s="30" t="n">
        <f aca="false">IF(AND(P3521&lt;&gt;"",Q3521&lt;&gt;""),Q3521-P3521,"")</f>
        <v>106</v>
      </c>
      <c r="U3521" s="30" t="str">
        <f aca="false">IF(AND(O3521="Engaging",P3521&lt;&gt;""),'Leia-me'!$B$5-P3521,"")</f>
        <v/>
      </c>
      <c r="V3521" s="25" t="str">
        <f aca="false">IF(O3521&lt;&gt;"Engaging","",IF(U3521&lt;='Leia-me'!$B$6,"Saudável",IF(U3521&lt;='Leia-me'!$B$7,"Esfriando",IF(U3521&lt;='Leia-me'!$B$8,"Última chance","Zumbi"))))</f>
        <v/>
      </c>
      <c r="W3521" s="25" t="n">
        <f aca="false">IF(O3521="Won",1,IF(O3521="Lost",0,""))</f>
        <v>1</v>
      </c>
      <c r="Y3521" s="25" t="str">
        <f aca="false">IF(E3521="","Sim","")</f>
        <v/>
      </c>
    </row>
    <row r="3522" customFormat="false" ht="15" hidden="false" customHeight="false" outlineLevel="0" collapsed="false">
      <c r="A3522" s="25" t="s">
        <v>3784</v>
      </c>
      <c r="B3522" s="25" t="s">
        <v>84</v>
      </c>
      <c r="C3522" s="25" t="s">
        <v>85</v>
      </c>
      <c r="D3522" s="25" t="s">
        <v>87</v>
      </c>
      <c r="E3522" s="25" t="s">
        <v>1671</v>
      </c>
      <c r="F3522" s="25" t="s">
        <v>168</v>
      </c>
      <c r="G3522" s="26" t="n">
        <v>3027.46</v>
      </c>
      <c r="H3522" s="27" t="n">
        <v>9516</v>
      </c>
      <c r="I3522" s="25" t="s">
        <v>1672</v>
      </c>
      <c r="K3522" s="25" t="n">
        <v>1984</v>
      </c>
      <c r="L3522" s="25" t="s">
        <v>170</v>
      </c>
      <c r="M3522" s="25" t="s">
        <v>171</v>
      </c>
      <c r="N3522" s="28" t="n">
        <v>1096</v>
      </c>
      <c r="O3522" s="25" t="s">
        <v>54</v>
      </c>
      <c r="P3522" s="29" t="n">
        <v>42713</v>
      </c>
      <c r="Q3522" s="29" t="n">
        <v>42808</v>
      </c>
      <c r="R3522" s="28" t="n">
        <v>1034</v>
      </c>
      <c r="S3522" s="28" t="n">
        <f aca="false">IF(O3522="Won",R3522,IF(O3522="Lost",0,N3522))</f>
        <v>1034</v>
      </c>
      <c r="T3522" s="30" t="n">
        <f aca="false">IF(AND(P3522&lt;&gt;"",Q3522&lt;&gt;""),Q3522-P3522,"")</f>
        <v>95</v>
      </c>
      <c r="U3522" s="30" t="str">
        <f aca="false">IF(AND(O3522="Engaging",P3522&lt;&gt;""),'Leia-me'!$B$5-P3522,"")</f>
        <v/>
      </c>
      <c r="V3522" s="25" t="str">
        <f aca="false">IF(O3522&lt;&gt;"Engaging","",IF(U3522&lt;='Leia-me'!$B$6,"Saudável",IF(U3522&lt;='Leia-me'!$B$7,"Esfriando",IF(U3522&lt;='Leia-me'!$B$8,"Última chance","Zumbi"))))</f>
        <v/>
      </c>
      <c r="W3522" s="25" t="n">
        <f aca="false">IF(O3522="Won",1,IF(O3522="Lost",0,""))</f>
        <v>1</v>
      </c>
      <c r="Y3522" s="25" t="str">
        <f aca="false">IF(E3522="","Sim","")</f>
        <v/>
      </c>
    </row>
    <row r="3523" customFormat="false" ht="15" hidden="false" customHeight="false" outlineLevel="0" collapsed="false">
      <c r="A3523" s="25" t="s">
        <v>3785</v>
      </c>
      <c r="B3523" s="25" t="s">
        <v>84</v>
      </c>
      <c r="C3523" s="25" t="s">
        <v>85</v>
      </c>
      <c r="D3523" s="25" t="s">
        <v>87</v>
      </c>
      <c r="G3523" s="31"/>
      <c r="H3523" s="32"/>
      <c r="L3523" s="25" t="s">
        <v>178</v>
      </c>
      <c r="M3523" s="25" t="s">
        <v>171</v>
      </c>
      <c r="N3523" s="28" t="n">
        <v>5482</v>
      </c>
      <c r="O3523" s="25" t="s">
        <v>56</v>
      </c>
      <c r="P3523" s="29" t="n">
        <v>42721</v>
      </c>
      <c r="Q3523" s="33"/>
      <c r="R3523" s="34"/>
      <c r="S3523" s="28" t="n">
        <f aca="false">IF(O3523="Won",R3523,IF(O3523="Lost",0,N3523))</f>
        <v>5482</v>
      </c>
      <c r="T3523" s="30" t="str">
        <f aca="false">IF(AND(P3523&lt;&gt;"",Q3523&lt;&gt;""),Q3523-P3523,"")</f>
        <v/>
      </c>
      <c r="U3523" s="30" t="n">
        <f aca="false">IF(AND(O3523="Engaging",P3523&lt;&gt;""),'Leia-me'!$B$5-P3523,"")</f>
        <v>379</v>
      </c>
      <c r="V3523" s="25" t="str">
        <f aca="false">IF(O3523&lt;&gt;"Engaging","",IF(U3523&lt;='Leia-me'!$B$6,"Saudável",IF(U3523&lt;='Leia-me'!$B$7,"Esfriando",IF(U3523&lt;='Leia-me'!$B$8,"Última chance","Zumbi"))))</f>
        <v>Zumbi</v>
      </c>
      <c r="W3523" s="25" t="str">
        <f aca="false">IF(O3523="Won",1,IF(O3523="Lost",0,""))</f>
        <v/>
      </c>
      <c r="Y3523" s="25" t="str">
        <f aca="false">IF(E3523="","Sim","")</f>
        <v>Sim</v>
      </c>
    </row>
    <row r="3524" customFormat="false" ht="15" hidden="false" customHeight="false" outlineLevel="0" collapsed="false">
      <c r="A3524" s="25" t="s">
        <v>3786</v>
      </c>
      <c r="B3524" s="25" t="s">
        <v>84</v>
      </c>
      <c r="C3524" s="25" t="s">
        <v>85</v>
      </c>
      <c r="D3524" s="25" t="s">
        <v>87</v>
      </c>
      <c r="E3524" s="25" t="s">
        <v>1158</v>
      </c>
      <c r="F3524" s="25" t="s">
        <v>185</v>
      </c>
      <c r="G3524" s="26" t="n">
        <v>7708.38</v>
      </c>
      <c r="H3524" s="27" t="n">
        <v>13756</v>
      </c>
      <c r="I3524" s="25" t="s">
        <v>147</v>
      </c>
      <c r="K3524" s="25" t="n">
        <v>1980</v>
      </c>
      <c r="L3524" s="25" t="s">
        <v>170</v>
      </c>
      <c r="M3524" s="25" t="s">
        <v>171</v>
      </c>
      <c r="N3524" s="28" t="n">
        <v>1096</v>
      </c>
      <c r="O3524" s="25" t="s">
        <v>54</v>
      </c>
      <c r="P3524" s="29" t="n">
        <v>42721</v>
      </c>
      <c r="Q3524" s="29" t="n">
        <v>42807</v>
      </c>
      <c r="R3524" s="28" t="n">
        <v>1255</v>
      </c>
      <c r="S3524" s="28" t="n">
        <f aca="false">IF(O3524="Won",R3524,IF(O3524="Lost",0,N3524))</f>
        <v>1255</v>
      </c>
      <c r="T3524" s="30" t="n">
        <f aca="false">IF(AND(P3524&lt;&gt;"",Q3524&lt;&gt;""),Q3524-P3524,"")</f>
        <v>86</v>
      </c>
      <c r="U3524" s="30" t="str">
        <f aca="false">IF(AND(O3524="Engaging",P3524&lt;&gt;""),'Leia-me'!$B$5-P3524,"")</f>
        <v/>
      </c>
      <c r="V3524" s="25" t="str">
        <f aca="false">IF(O3524&lt;&gt;"Engaging","",IF(U3524&lt;='Leia-me'!$B$6,"Saudável",IF(U3524&lt;='Leia-me'!$B$7,"Esfriando",IF(U3524&lt;='Leia-me'!$B$8,"Última chance","Zumbi"))))</f>
        <v/>
      </c>
      <c r="W3524" s="25" t="n">
        <f aca="false">IF(O3524="Won",1,IF(O3524="Lost",0,""))</f>
        <v>1</v>
      </c>
      <c r="Y3524" s="25" t="str">
        <f aca="false">IF(E3524="","Sim","")</f>
        <v/>
      </c>
    </row>
    <row r="3525" customFormat="false" ht="15" hidden="false" customHeight="false" outlineLevel="0" collapsed="false">
      <c r="A3525" s="25" t="s">
        <v>3787</v>
      </c>
      <c r="B3525" s="25" t="s">
        <v>84</v>
      </c>
      <c r="C3525" s="25" t="s">
        <v>85</v>
      </c>
      <c r="D3525" s="25" t="s">
        <v>87</v>
      </c>
      <c r="E3525" s="25" t="s">
        <v>463</v>
      </c>
      <c r="F3525" s="25" t="s">
        <v>211</v>
      </c>
      <c r="G3525" s="26" t="n">
        <v>2261.05</v>
      </c>
      <c r="H3525" s="27" t="n">
        <v>3851</v>
      </c>
      <c r="I3525" s="25" t="s">
        <v>147</v>
      </c>
      <c r="K3525" s="25" t="n">
        <v>2005</v>
      </c>
      <c r="L3525" s="25" t="s">
        <v>160</v>
      </c>
      <c r="M3525" s="25" t="s">
        <v>149</v>
      </c>
      <c r="N3525" s="28" t="n">
        <v>3393</v>
      </c>
      <c r="O3525" s="25" t="s">
        <v>54</v>
      </c>
      <c r="P3525" s="29" t="n">
        <v>42725</v>
      </c>
      <c r="Q3525" s="29" t="n">
        <v>42803</v>
      </c>
      <c r="R3525" s="28" t="n">
        <v>3577</v>
      </c>
      <c r="S3525" s="28" t="n">
        <f aca="false">IF(O3525="Won",R3525,IF(O3525="Lost",0,N3525))</f>
        <v>3577</v>
      </c>
      <c r="T3525" s="30" t="n">
        <f aca="false">IF(AND(P3525&lt;&gt;"",Q3525&lt;&gt;""),Q3525-P3525,"")</f>
        <v>78</v>
      </c>
      <c r="U3525" s="30" t="str">
        <f aca="false">IF(AND(O3525="Engaging",P3525&lt;&gt;""),'Leia-me'!$B$5-P3525,"")</f>
        <v/>
      </c>
      <c r="V3525" s="25" t="str">
        <f aca="false">IF(O3525&lt;&gt;"Engaging","",IF(U3525&lt;='Leia-me'!$B$6,"Saudável",IF(U3525&lt;='Leia-me'!$B$7,"Esfriando",IF(U3525&lt;='Leia-me'!$B$8,"Última chance","Zumbi"))))</f>
        <v/>
      </c>
      <c r="W3525" s="25" t="n">
        <f aca="false">IF(O3525="Won",1,IF(O3525="Lost",0,""))</f>
        <v>1</v>
      </c>
      <c r="Y3525" s="25" t="str">
        <f aca="false">IF(E3525="","Sim","")</f>
        <v/>
      </c>
    </row>
    <row r="3526" customFormat="false" ht="15" hidden="false" customHeight="false" outlineLevel="0" collapsed="false">
      <c r="A3526" s="25" t="s">
        <v>3788</v>
      </c>
      <c r="B3526" s="25" t="s">
        <v>84</v>
      </c>
      <c r="C3526" s="25" t="s">
        <v>85</v>
      </c>
      <c r="D3526" s="25" t="s">
        <v>87</v>
      </c>
      <c r="G3526" s="31"/>
      <c r="H3526" s="32"/>
      <c r="L3526" s="25" t="s">
        <v>186</v>
      </c>
      <c r="M3526" s="25" t="s">
        <v>171</v>
      </c>
      <c r="N3526" s="28" t="n">
        <v>550</v>
      </c>
      <c r="O3526" s="25" t="s">
        <v>56</v>
      </c>
      <c r="P3526" s="29" t="n">
        <v>42727</v>
      </c>
      <c r="Q3526" s="33"/>
      <c r="R3526" s="34"/>
      <c r="S3526" s="28" t="n">
        <f aca="false">IF(O3526="Won",R3526,IF(O3526="Lost",0,N3526))</f>
        <v>550</v>
      </c>
      <c r="T3526" s="30" t="str">
        <f aca="false">IF(AND(P3526&lt;&gt;"",Q3526&lt;&gt;""),Q3526-P3526,"")</f>
        <v/>
      </c>
      <c r="U3526" s="30" t="n">
        <f aca="false">IF(AND(O3526="Engaging",P3526&lt;&gt;""),'Leia-me'!$B$5-P3526,"")</f>
        <v>373</v>
      </c>
      <c r="V3526" s="25" t="str">
        <f aca="false">IF(O3526&lt;&gt;"Engaging","",IF(U3526&lt;='Leia-me'!$B$6,"Saudável",IF(U3526&lt;='Leia-me'!$B$7,"Esfriando",IF(U3526&lt;='Leia-me'!$B$8,"Última chance","Zumbi"))))</f>
        <v>Zumbi</v>
      </c>
      <c r="W3526" s="25" t="str">
        <f aca="false">IF(O3526="Won",1,IF(O3526="Lost",0,""))</f>
        <v/>
      </c>
      <c r="Y3526" s="25" t="str">
        <f aca="false">IF(E3526="","Sim","")</f>
        <v>Sim</v>
      </c>
    </row>
    <row r="3527" customFormat="false" ht="15" hidden="false" customHeight="false" outlineLevel="0" collapsed="false">
      <c r="A3527" s="25" t="s">
        <v>3789</v>
      </c>
      <c r="B3527" s="25" t="s">
        <v>84</v>
      </c>
      <c r="C3527" s="25" t="s">
        <v>85</v>
      </c>
      <c r="D3527" s="25" t="s">
        <v>87</v>
      </c>
      <c r="E3527" s="25" t="s">
        <v>218</v>
      </c>
      <c r="F3527" s="25" t="s">
        <v>146</v>
      </c>
      <c r="G3527" s="26" t="n">
        <v>4.54</v>
      </c>
      <c r="H3527" s="27" t="n">
        <v>9</v>
      </c>
      <c r="I3527" s="25" t="s">
        <v>147</v>
      </c>
      <c r="K3527" s="25" t="n">
        <v>2017</v>
      </c>
      <c r="L3527" s="25" t="s">
        <v>178</v>
      </c>
      <c r="M3527" s="25" t="s">
        <v>171</v>
      </c>
      <c r="N3527" s="28" t="n">
        <v>5482</v>
      </c>
      <c r="O3527" s="25" t="s">
        <v>54</v>
      </c>
      <c r="P3527" s="29" t="n">
        <v>42728</v>
      </c>
      <c r="Q3527" s="29" t="n">
        <v>42820</v>
      </c>
      <c r="R3527" s="28" t="n">
        <v>5228</v>
      </c>
      <c r="S3527" s="28" t="n">
        <f aca="false">IF(O3527="Won",R3527,IF(O3527="Lost",0,N3527))</f>
        <v>5228</v>
      </c>
      <c r="T3527" s="30" t="n">
        <f aca="false">IF(AND(P3527&lt;&gt;"",Q3527&lt;&gt;""),Q3527-P3527,"")</f>
        <v>92</v>
      </c>
      <c r="U3527" s="30" t="str">
        <f aca="false">IF(AND(O3527="Engaging",P3527&lt;&gt;""),'Leia-me'!$B$5-P3527,"")</f>
        <v/>
      </c>
      <c r="V3527" s="25" t="str">
        <f aca="false">IF(O3527&lt;&gt;"Engaging","",IF(U3527&lt;='Leia-me'!$B$6,"Saudável",IF(U3527&lt;='Leia-me'!$B$7,"Esfriando",IF(U3527&lt;='Leia-me'!$B$8,"Última chance","Zumbi"))))</f>
        <v/>
      </c>
      <c r="W3527" s="25" t="n">
        <f aca="false">IF(O3527="Won",1,IF(O3527="Lost",0,""))</f>
        <v>1</v>
      </c>
      <c r="Y3527" s="25" t="str">
        <f aca="false">IF(E3527="","Sim","")</f>
        <v/>
      </c>
    </row>
    <row r="3528" customFormat="false" ht="15" hidden="false" customHeight="false" outlineLevel="0" collapsed="false">
      <c r="A3528" s="25" t="s">
        <v>3790</v>
      </c>
      <c r="B3528" s="25" t="s">
        <v>84</v>
      </c>
      <c r="C3528" s="25" t="s">
        <v>85</v>
      </c>
      <c r="D3528" s="25" t="s">
        <v>87</v>
      </c>
      <c r="G3528" s="31"/>
      <c r="H3528" s="32"/>
      <c r="L3528" s="25" t="s">
        <v>1834</v>
      </c>
      <c r="M3528" s="25" t="s">
        <v>171</v>
      </c>
      <c r="N3528" s="28" t="n">
        <v>4821</v>
      </c>
      <c r="O3528" s="25" t="s">
        <v>56</v>
      </c>
      <c r="P3528" s="29" t="n">
        <v>42732</v>
      </c>
      <c r="Q3528" s="33"/>
      <c r="R3528" s="34"/>
      <c r="S3528" s="28" t="n">
        <f aca="false">IF(O3528="Won",R3528,IF(O3528="Lost",0,N3528))</f>
        <v>4821</v>
      </c>
      <c r="T3528" s="30" t="str">
        <f aca="false">IF(AND(P3528&lt;&gt;"",Q3528&lt;&gt;""),Q3528-P3528,"")</f>
        <v/>
      </c>
      <c r="U3528" s="30" t="n">
        <f aca="false">IF(AND(O3528="Engaging",P3528&lt;&gt;""),'Leia-me'!$B$5-P3528,"")</f>
        <v>368</v>
      </c>
      <c r="V3528" s="25" t="str">
        <f aca="false">IF(O3528&lt;&gt;"Engaging","",IF(U3528&lt;='Leia-me'!$B$6,"Saudável",IF(U3528&lt;='Leia-me'!$B$7,"Esfriando",IF(U3528&lt;='Leia-me'!$B$8,"Última chance","Zumbi"))))</f>
        <v>Zumbi</v>
      </c>
      <c r="W3528" s="25" t="str">
        <f aca="false">IF(O3528="Won",1,IF(O3528="Lost",0,""))</f>
        <v/>
      </c>
      <c r="X3528" s="25" t="s">
        <v>1835</v>
      </c>
      <c r="Y3528" s="25" t="str">
        <f aca="false">IF(E3528="","Sim","")</f>
        <v>Sim</v>
      </c>
    </row>
    <row r="3529" customFormat="false" ht="15" hidden="false" customHeight="false" outlineLevel="0" collapsed="false">
      <c r="A3529" s="25" t="s">
        <v>3791</v>
      </c>
      <c r="B3529" s="25" t="s">
        <v>84</v>
      </c>
      <c r="C3529" s="25" t="s">
        <v>85</v>
      </c>
      <c r="D3529" s="25" t="s">
        <v>87</v>
      </c>
      <c r="E3529" s="25" t="s">
        <v>484</v>
      </c>
      <c r="F3529" s="25" t="s">
        <v>211</v>
      </c>
      <c r="G3529" s="26" t="n">
        <v>5158.71</v>
      </c>
      <c r="H3529" s="27" t="n">
        <v>17479</v>
      </c>
      <c r="I3529" s="25" t="s">
        <v>485</v>
      </c>
      <c r="K3529" s="25" t="n">
        <v>1995</v>
      </c>
      <c r="L3529" s="25" t="s">
        <v>178</v>
      </c>
      <c r="M3529" s="25" t="s">
        <v>171</v>
      </c>
      <c r="N3529" s="28" t="n">
        <v>5482</v>
      </c>
      <c r="O3529" s="25" t="s">
        <v>54</v>
      </c>
      <c r="P3529" s="29" t="n">
        <v>42733</v>
      </c>
      <c r="Q3529" s="29" t="n">
        <v>42817</v>
      </c>
      <c r="R3529" s="28" t="n">
        <v>5002</v>
      </c>
      <c r="S3529" s="28" t="n">
        <f aca="false">IF(O3529="Won",R3529,IF(O3529="Lost",0,N3529))</f>
        <v>5002</v>
      </c>
      <c r="T3529" s="30" t="n">
        <f aca="false">IF(AND(P3529&lt;&gt;"",Q3529&lt;&gt;""),Q3529-P3529,"")</f>
        <v>84</v>
      </c>
      <c r="U3529" s="30" t="str">
        <f aca="false">IF(AND(O3529="Engaging",P3529&lt;&gt;""),'Leia-me'!$B$5-P3529,"")</f>
        <v/>
      </c>
      <c r="V3529" s="25" t="str">
        <f aca="false">IF(O3529&lt;&gt;"Engaging","",IF(U3529&lt;='Leia-me'!$B$6,"Saudável",IF(U3529&lt;='Leia-me'!$B$7,"Esfriando",IF(U3529&lt;='Leia-me'!$B$8,"Última chance","Zumbi"))))</f>
        <v/>
      </c>
      <c r="W3529" s="25" t="n">
        <f aca="false">IF(O3529="Won",1,IF(O3529="Lost",0,""))</f>
        <v>1</v>
      </c>
      <c r="Y3529" s="25" t="str">
        <f aca="false">IF(E3529="","Sim","")</f>
        <v/>
      </c>
    </row>
    <row r="3530" customFormat="false" ht="15" hidden="false" customHeight="false" outlineLevel="0" collapsed="false">
      <c r="A3530" s="25" t="s">
        <v>3792</v>
      </c>
      <c r="B3530" s="25" t="s">
        <v>84</v>
      </c>
      <c r="C3530" s="25" t="s">
        <v>85</v>
      </c>
      <c r="D3530" s="25" t="s">
        <v>87</v>
      </c>
      <c r="E3530" s="25" t="s">
        <v>1690</v>
      </c>
      <c r="F3530" s="25" t="s">
        <v>211</v>
      </c>
      <c r="G3530" s="26" t="n">
        <v>2520.83</v>
      </c>
      <c r="H3530" s="27" t="n">
        <v>3502</v>
      </c>
      <c r="I3530" s="25" t="s">
        <v>147</v>
      </c>
      <c r="K3530" s="25" t="n">
        <v>1990</v>
      </c>
      <c r="L3530" s="25" t="s">
        <v>160</v>
      </c>
      <c r="M3530" s="25" t="s">
        <v>149</v>
      </c>
      <c r="N3530" s="28" t="n">
        <v>3393</v>
      </c>
      <c r="O3530" s="25" t="s">
        <v>54</v>
      </c>
      <c r="P3530" s="29" t="n">
        <v>42733</v>
      </c>
      <c r="Q3530" s="29" t="n">
        <v>42797</v>
      </c>
      <c r="R3530" s="28" t="n">
        <v>3351</v>
      </c>
      <c r="S3530" s="28" t="n">
        <f aca="false">IF(O3530="Won",R3530,IF(O3530="Lost",0,N3530))</f>
        <v>3351</v>
      </c>
      <c r="T3530" s="30" t="n">
        <f aca="false">IF(AND(P3530&lt;&gt;"",Q3530&lt;&gt;""),Q3530-P3530,"")</f>
        <v>64</v>
      </c>
      <c r="U3530" s="30" t="str">
        <f aca="false">IF(AND(O3530="Engaging",P3530&lt;&gt;""),'Leia-me'!$B$5-P3530,"")</f>
        <v/>
      </c>
      <c r="V3530" s="25" t="str">
        <f aca="false">IF(O3530&lt;&gt;"Engaging","",IF(U3530&lt;='Leia-me'!$B$6,"Saudável",IF(U3530&lt;='Leia-me'!$B$7,"Esfriando",IF(U3530&lt;='Leia-me'!$B$8,"Última chance","Zumbi"))))</f>
        <v/>
      </c>
      <c r="W3530" s="25" t="n">
        <f aca="false">IF(O3530="Won",1,IF(O3530="Lost",0,""))</f>
        <v>1</v>
      </c>
      <c r="Y3530" s="25" t="str">
        <f aca="false">IF(E3530="","Sim","")</f>
        <v/>
      </c>
    </row>
    <row r="3531" customFormat="false" ht="15" hidden="false" customHeight="false" outlineLevel="0" collapsed="false">
      <c r="A3531" s="25" t="s">
        <v>3793</v>
      </c>
      <c r="B3531" s="25" t="s">
        <v>84</v>
      </c>
      <c r="C3531" s="25" t="s">
        <v>85</v>
      </c>
      <c r="D3531" s="25" t="s">
        <v>87</v>
      </c>
      <c r="E3531" s="25" t="s">
        <v>167</v>
      </c>
      <c r="F3531" s="25" t="s">
        <v>168</v>
      </c>
      <c r="G3531" s="26" t="n">
        <v>2173.98</v>
      </c>
      <c r="H3531" s="27" t="n">
        <v>2928</v>
      </c>
      <c r="I3531" s="25" t="s">
        <v>147</v>
      </c>
      <c r="J3531" s="25" t="s">
        <v>169</v>
      </c>
      <c r="K3531" s="25" t="n">
        <v>1995</v>
      </c>
      <c r="L3531" s="25" t="s">
        <v>170</v>
      </c>
      <c r="M3531" s="25" t="s">
        <v>171</v>
      </c>
      <c r="N3531" s="28" t="n">
        <v>1096</v>
      </c>
      <c r="O3531" s="25" t="s">
        <v>56</v>
      </c>
      <c r="P3531" s="29" t="n">
        <v>42737</v>
      </c>
      <c r="Q3531" s="33"/>
      <c r="R3531" s="34"/>
      <c r="S3531" s="28" t="n">
        <f aca="false">IF(O3531="Won",R3531,IF(O3531="Lost",0,N3531))</f>
        <v>1096</v>
      </c>
      <c r="T3531" s="30" t="str">
        <f aca="false">IF(AND(P3531&lt;&gt;"",Q3531&lt;&gt;""),Q3531-P3531,"")</f>
        <v/>
      </c>
      <c r="U3531" s="30" t="n">
        <f aca="false">IF(AND(O3531="Engaging",P3531&lt;&gt;""),'Leia-me'!$B$5-P3531,"")</f>
        <v>363</v>
      </c>
      <c r="V3531" s="25" t="str">
        <f aca="false">IF(O3531&lt;&gt;"Engaging","",IF(U3531&lt;='Leia-me'!$B$6,"Saudável",IF(U3531&lt;='Leia-me'!$B$7,"Esfriando",IF(U3531&lt;='Leia-me'!$B$8,"Última chance","Zumbi"))))</f>
        <v>Zumbi</v>
      </c>
      <c r="W3531" s="25" t="str">
        <f aca="false">IF(O3531="Won",1,IF(O3531="Lost",0,""))</f>
        <v/>
      </c>
      <c r="Y3531" s="25" t="str">
        <f aca="false">IF(E3531="","Sim","")</f>
        <v/>
      </c>
    </row>
    <row r="3532" customFormat="false" ht="15" hidden="false" customHeight="false" outlineLevel="0" collapsed="false">
      <c r="A3532" s="25" t="s">
        <v>3794</v>
      </c>
      <c r="B3532" s="25" t="s">
        <v>84</v>
      </c>
      <c r="C3532" s="25" t="s">
        <v>85</v>
      </c>
      <c r="D3532" s="25" t="s">
        <v>87</v>
      </c>
      <c r="G3532" s="31"/>
      <c r="H3532" s="32"/>
      <c r="L3532" s="25" t="s">
        <v>170</v>
      </c>
      <c r="M3532" s="25" t="s">
        <v>171</v>
      </c>
      <c r="N3532" s="28" t="n">
        <v>1096</v>
      </c>
      <c r="O3532" s="25" t="s">
        <v>56</v>
      </c>
      <c r="P3532" s="29" t="n">
        <v>42737</v>
      </c>
      <c r="Q3532" s="33"/>
      <c r="R3532" s="34"/>
      <c r="S3532" s="28" t="n">
        <f aca="false">IF(O3532="Won",R3532,IF(O3532="Lost",0,N3532))</f>
        <v>1096</v>
      </c>
      <c r="T3532" s="30" t="str">
        <f aca="false">IF(AND(P3532&lt;&gt;"",Q3532&lt;&gt;""),Q3532-P3532,"")</f>
        <v/>
      </c>
      <c r="U3532" s="30" t="n">
        <f aca="false">IF(AND(O3532="Engaging",P3532&lt;&gt;""),'Leia-me'!$B$5-P3532,"")</f>
        <v>363</v>
      </c>
      <c r="V3532" s="25" t="str">
        <f aca="false">IF(O3532&lt;&gt;"Engaging","",IF(U3532&lt;='Leia-me'!$B$6,"Saudável",IF(U3532&lt;='Leia-me'!$B$7,"Esfriando",IF(U3532&lt;='Leia-me'!$B$8,"Última chance","Zumbi"))))</f>
        <v>Zumbi</v>
      </c>
      <c r="W3532" s="25" t="str">
        <f aca="false">IF(O3532="Won",1,IF(O3532="Lost",0,""))</f>
        <v/>
      </c>
      <c r="Y3532" s="25" t="str">
        <f aca="false">IF(E3532="","Sim","")</f>
        <v>Sim</v>
      </c>
    </row>
    <row r="3533" customFormat="false" ht="15" hidden="false" customHeight="false" outlineLevel="0" collapsed="false">
      <c r="A3533" s="25" t="s">
        <v>3795</v>
      </c>
      <c r="B3533" s="25" t="s">
        <v>84</v>
      </c>
      <c r="C3533" s="25" t="s">
        <v>85</v>
      </c>
      <c r="D3533" s="25" t="s">
        <v>87</v>
      </c>
      <c r="G3533" s="31"/>
      <c r="H3533" s="32"/>
      <c r="L3533" s="25" t="s">
        <v>148</v>
      </c>
      <c r="M3533" s="25" t="s">
        <v>149</v>
      </c>
      <c r="N3533" s="28" t="n">
        <v>55</v>
      </c>
      <c r="O3533" s="25" t="s">
        <v>56</v>
      </c>
      <c r="P3533" s="29" t="n">
        <v>42742</v>
      </c>
      <c r="Q3533" s="33"/>
      <c r="R3533" s="34"/>
      <c r="S3533" s="28" t="n">
        <f aca="false">IF(O3533="Won",R3533,IF(O3533="Lost",0,N3533))</f>
        <v>55</v>
      </c>
      <c r="T3533" s="30" t="str">
        <f aca="false">IF(AND(P3533&lt;&gt;"",Q3533&lt;&gt;""),Q3533-P3533,"")</f>
        <v/>
      </c>
      <c r="U3533" s="30" t="n">
        <f aca="false">IF(AND(O3533="Engaging",P3533&lt;&gt;""),'Leia-me'!$B$5-P3533,"")</f>
        <v>358</v>
      </c>
      <c r="V3533" s="25" t="str">
        <f aca="false">IF(O3533&lt;&gt;"Engaging","",IF(U3533&lt;='Leia-me'!$B$6,"Saudável",IF(U3533&lt;='Leia-me'!$B$7,"Esfriando",IF(U3533&lt;='Leia-me'!$B$8,"Última chance","Zumbi"))))</f>
        <v>Zumbi</v>
      </c>
      <c r="W3533" s="25" t="str">
        <f aca="false">IF(O3533="Won",1,IF(O3533="Lost",0,""))</f>
        <v/>
      </c>
      <c r="Y3533" s="25" t="str">
        <f aca="false">IF(E3533="","Sim","")</f>
        <v>Sim</v>
      </c>
    </row>
    <row r="3534" customFormat="false" ht="15" hidden="false" customHeight="false" outlineLevel="0" collapsed="false">
      <c r="A3534" s="25" t="s">
        <v>3796</v>
      </c>
      <c r="B3534" s="25" t="s">
        <v>84</v>
      </c>
      <c r="C3534" s="25" t="s">
        <v>85</v>
      </c>
      <c r="D3534" s="25" t="s">
        <v>87</v>
      </c>
      <c r="E3534" s="25" t="s">
        <v>1653</v>
      </c>
      <c r="F3534" s="25" t="s">
        <v>165</v>
      </c>
      <c r="G3534" s="26" t="n">
        <v>3838.39</v>
      </c>
      <c r="H3534" s="27" t="n">
        <v>8274</v>
      </c>
      <c r="I3534" s="25" t="s">
        <v>147</v>
      </c>
      <c r="K3534" s="25" t="n">
        <v>1989</v>
      </c>
      <c r="L3534" s="25" t="s">
        <v>170</v>
      </c>
      <c r="M3534" s="25" t="s">
        <v>171</v>
      </c>
      <c r="N3534" s="28" t="n">
        <v>1096</v>
      </c>
      <c r="O3534" s="25" t="s">
        <v>54</v>
      </c>
      <c r="P3534" s="29" t="n">
        <v>42742</v>
      </c>
      <c r="Q3534" s="29" t="n">
        <v>42810</v>
      </c>
      <c r="R3534" s="28" t="n">
        <v>1257</v>
      </c>
      <c r="S3534" s="28" t="n">
        <f aca="false">IF(O3534="Won",R3534,IF(O3534="Lost",0,N3534))</f>
        <v>1257</v>
      </c>
      <c r="T3534" s="30" t="n">
        <f aca="false">IF(AND(P3534&lt;&gt;"",Q3534&lt;&gt;""),Q3534-P3534,"")</f>
        <v>68</v>
      </c>
      <c r="U3534" s="30" t="str">
        <f aca="false">IF(AND(O3534="Engaging",P3534&lt;&gt;""),'Leia-me'!$B$5-P3534,"")</f>
        <v/>
      </c>
      <c r="V3534" s="25" t="str">
        <f aca="false">IF(O3534&lt;&gt;"Engaging","",IF(U3534&lt;='Leia-me'!$B$6,"Saudável",IF(U3534&lt;='Leia-me'!$B$7,"Esfriando",IF(U3534&lt;='Leia-me'!$B$8,"Última chance","Zumbi"))))</f>
        <v/>
      </c>
      <c r="W3534" s="25" t="n">
        <f aca="false">IF(O3534="Won",1,IF(O3534="Lost",0,""))</f>
        <v>1</v>
      </c>
      <c r="Y3534" s="25" t="str">
        <f aca="false">IF(E3534="","Sim","")</f>
        <v/>
      </c>
    </row>
    <row r="3535" customFormat="false" ht="15" hidden="false" customHeight="false" outlineLevel="0" collapsed="false">
      <c r="A3535" s="25" t="s">
        <v>3797</v>
      </c>
      <c r="B3535" s="25" t="s">
        <v>84</v>
      </c>
      <c r="C3535" s="25" t="s">
        <v>85</v>
      </c>
      <c r="D3535" s="25" t="s">
        <v>87</v>
      </c>
      <c r="E3535" s="25" t="s">
        <v>661</v>
      </c>
      <c r="F3535" s="25" t="s">
        <v>146</v>
      </c>
      <c r="G3535" s="26" t="n">
        <v>251.41</v>
      </c>
      <c r="H3535" s="27" t="n">
        <v>495</v>
      </c>
      <c r="I3535" s="25" t="s">
        <v>147</v>
      </c>
      <c r="K3535" s="25" t="n">
        <v>1999</v>
      </c>
      <c r="L3535" s="25" t="s">
        <v>178</v>
      </c>
      <c r="M3535" s="25" t="s">
        <v>171</v>
      </c>
      <c r="N3535" s="28" t="n">
        <v>5482</v>
      </c>
      <c r="O3535" s="25" t="s">
        <v>54</v>
      </c>
      <c r="P3535" s="29" t="n">
        <v>42744</v>
      </c>
      <c r="Q3535" s="29" t="n">
        <v>42824</v>
      </c>
      <c r="R3535" s="28" t="n">
        <v>4974</v>
      </c>
      <c r="S3535" s="28" t="n">
        <f aca="false">IF(O3535="Won",R3535,IF(O3535="Lost",0,N3535))</f>
        <v>4974</v>
      </c>
      <c r="T3535" s="30" t="n">
        <f aca="false">IF(AND(P3535&lt;&gt;"",Q3535&lt;&gt;""),Q3535-P3535,"")</f>
        <v>80</v>
      </c>
      <c r="U3535" s="30" t="str">
        <f aca="false">IF(AND(O3535="Engaging",P3535&lt;&gt;""),'Leia-me'!$B$5-P3535,"")</f>
        <v/>
      </c>
      <c r="V3535" s="25" t="str">
        <f aca="false">IF(O3535&lt;&gt;"Engaging","",IF(U3535&lt;='Leia-me'!$B$6,"Saudável",IF(U3535&lt;='Leia-me'!$B$7,"Esfriando",IF(U3535&lt;='Leia-me'!$B$8,"Última chance","Zumbi"))))</f>
        <v/>
      </c>
      <c r="W3535" s="25" t="n">
        <f aca="false">IF(O3535="Won",1,IF(O3535="Lost",0,""))</f>
        <v>1</v>
      </c>
      <c r="Y3535" s="25" t="str">
        <f aca="false">IF(E3535="","Sim","")</f>
        <v/>
      </c>
    </row>
    <row r="3536" customFormat="false" ht="15" hidden="false" customHeight="false" outlineLevel="0" collapsed="false">
      <c r="A3536" s="25" t="s">
        <v>3798</v>
      </c>
      <c r="B3536" s="25" t="s">
        <v>84</v>
      </c>
      <c r="C3536" s="25" t="s">
        <v>85</v>
      </c>
      <c r="D3536" s="25" t="s">
        <v>87</v>
      </c>
      <c r="E3536" s="25" t="s">
        <v>636</v>
      </c>
      <c r="F3536" s="25" t="s">
        <v>267</v>
      </c>
      <c r="G3536" s="26" t="n">
        <v>405.59</v>
      </c>
      <c r="H3536" s="27" t="n">
        <v>1179</v>
      </c>
      <c r="I3536" s="25" t="s">
        <v>637</v>
      </c>
      <c r="J3536" s="25" t="s">
        <v>266</v>
      </c>
      <c r="K3536" s="25" t="n">
        <v>1987</v>
      </c>
      <c r="L3536" s="25" t="s">
        <v>1834</v>
      </c>
      <c r="M3536" s="25" t="s">
        <v>171</v>
      </c>
      <c r="N3536" s="28" t="n">
        <v>4821</v>
      </c>
      <c r="O3536" s="25" t="s">
        <v>56</v>
      </c>
      <c r="P3536" s="29" t="n">
        <v>42746</v>
      </c>
      <c r="Q3536" s="33"/>
      <c r="R3536" s="34"/>
      <c r="S3536" s="28" t="n">
        <f aca="false">IF(O3536="Won",R3536,IF(O3536="Lost",0,N3536))</f>
        <v>4821</v>
      </c>
      <c r="T3536" s="30" t="str">
        <f aca="false">IF(AND(P3536&lt;&gt;"",Q3536&lt;&gt;""),Q3536-P3536,"")</f>
        <v/>
      </c>
      <c r="U3536" s="30" t="n">
        <f aca="false">IF(AND(O3536="Engaging",P3536&lt;&gt;""),'Leia-me'!$B$5-P3536,"")</f>
        <v>354</v>
      </c>
      <c r="V3536" s="25" t="str">
        <f aca="false">IF(O3536&lt;&gt;"Engaging","",IF(U3536&lt;='Leia-me'!$B$6,"Saudável",IF(U3536&lt;='Leia-me'!$B$7,"Esfriando",IF(U3536&lt;='Leia-me'!$B$8,"Última chance","Zumbi"))))</f>
        <v>Zumbi</v>
      </c>
      <c r="W3536" s="25" t="str">
        <f aca="false">IF(O3536="Won",1,IF(O3536="Lost",0,""))</f>
        <v/>
      </c>
      <c r="X3536" s="25" t="s">
        <v>1835</v>
      </c>
      <c r="Y3536" s="25" t="str">
        <f aca="false">IF(E3536="","Sim","")</f>
        <v/>
      </c>
    </row>
    <row r="3537" customFormat="false" ht="15" hidden="false" customHeight="false" outlineLevel="0" collapsed="false">
      <c r="A3537" s="25" t="s">
        <v>3799</v>
      </c>
      <c r="B3537" s="25" t="s">
        <v>84</v>
      </c>
      <c r="C3537" s="25" t="s">
        <v>85</v>
      </c>
      <c r="D3537" s="25" t="s">
        <v>87</v>
      </c>
      <c r="G3537" s="31"/>
      <c r="H3537" s="32"/>
      <c r="L3537" s="25" t="s">
        <v>1834</v>
      </c>
      <c r="M3537" s="25" t="s">
        <v>171</v>
      </c>
      <c r="N3537" s="28" t="n">
        <v>4821</v>
      </c>
      <c r="O3537" s="25" t="s">
        <v>56</v>
      </c>
      <c r="P3537" s="29" t="n">
        <v>42746</v>
      </c>
      <c r="Q3537" s="33"/>
      <c r="R3537" s="34"/>
      <c r="S3537" s="28" t="n">
        <f aca="false">IF(O3537="Won",R3537,IF(O3537="Lost",0,N3537))</f>
        <v>4821</v>
      </c>
      <c r="T3537" s="30" t="str">
        <f aca="false">IF(AND(P3537&lt;&gt;"",Q3537&lt;&gt;""),Q3537-P3537,"")</f>
        <v/>
      </c>
      <c r="U3537" s="30" t="n">
        <f aca="false">IF(AND(O3537="Engaging",P3537&lt;&gt;""),'Leia-me'!$B$5-P3537,"")</f>
        <v>354</v>
      </c>
      <c r="V3537" s="25" t="str">
        <f aca="false">IF(O3537&lt;&gt;"Engaging","",IF(U3537&lt;='Leia-me'!$B$6,"Saudável",IF(U3537&lt;='Leia-me'!$B$7,"Esfriando",IF(U3537&lt;='Leia-me'!$B$8,"Última chance","Zumbi"))))</f>
        <v>Zumbi</v>
      </c>
      <c r="W3537" s="25" t="str">
        <f aca="false">IF(O3537="Won",1,IF(O3537="Lost",0,""))</f>
        <v/>
      </c>
      <c r="X3537" s="25" t="s">
        <v>1835</v>
      </c>
      <c r="Y3537" s="25" t="str">
        <f aca="false">IF(E3537="","Sim","")</f>
        <v>Sim</v>
      </c>
    </row>
    <row r="3538" customFormat="false" ht="15" hidden="false" customHeight="false" outlineLevel="0" collapsed="false">
      <c r="A3538" s="25" t="s">
        <v>3800</v>
      </c>
      <c r="B3538" s="25" t="s">
        <v>84</v>
      </c>
      <c r="C3538" s="25" t="s">
        <v>85</v>
      </c>
      <c r="D3538" s="25" t="s">
        <v>87</v>
      </c>
      <c r="E3538" s="25" t="s">
        <v>644</v>
      </c>
      <c r="F3538" s="25" t="s">
        <v>177</v>
      </c>
      <c r="G3538" s="26" t="n">
        <v>646.1</v>
      </c>
      <c r="H3538" s="27" t="n">
        <v>883</v>
      </c>
      <c r="I3538" s="25" t="s">
        <v>147</v>
      </c>
      <c r="J3538" s="25" t="s">
        <v>199</v>
      </c>
      <c r="K3538" s="25" t="n">
        <v>1993</v>
      </c>
      <c r="L3538" s="25" t="s">
        <v>186</v>
      </c>
      <c r="M3538" s="25" t="s">
        <v>171</v>
      </c>
      <c r="N3538" s="28" t="n">
        <v>550</v>
      </c>
      <c r="O3538" s="25" t="s">
        <v>54</v>
      </c>
      <c r="P3538" s="29" t="n">
        <v>42747</v>
      </c>
      <c r="Q3538" s="29" t="n">
        <v>42804</v>
      </c>
      <c r="R3538" s="28" t="n">
        <v>540</v>
      </c>
      <c r="S3538" s="28" t="n">
        <f aca="false">IF(O3538="Won",R3538,IF(O3538="Lost",0,N3538))</f>
        <v>540</v>
      </c>
      <c r="T3538" s="30" t="n">
        <f aca="false">IF(AND(P3538&lt;&gt;"",Q3538&lt;&gt;""),Q3538-P3538,"")</f>
        <v>57</v>
      </c>
      <c r="U3538" s="30" t="str">
        <f aca="false">IF(AND(O3538="Engaging",P3538&lt;&gt;""),'Leia-me'!$B$5-P3538,"")</f>
        <v/>
      </c>
      <c r="V3538" s="25" t="str">
        <f aca="false">IF(O3538&lt;&gt;"Engaging","",IF(U3538&lt;='Leia-me'!$B$6,"Saudável",IF(U3538&lt;='Leia-me'!$B$7,"Esfriando",IF(U3538&lt;='Leia-me'!$B$8,"Última chance","Zumbi"))))</f>
        <v/>
      </c>
      <c r="W3538" s="25" t="n">
        <f aca="false">IF(O3538="Won",1,IF(O3538="Lost",0,""))</f>
        <v>1</v>
      </c>
      <c r="Y3538" s="25" t="str">
        <f aca="false">IF(E3538="","Sim","")</f>
        <v/>
      </c>
    </row>
    <row r="3539" customFormat="false" ht="15" hidden="false" customHeight="false" outlineLevel="0" collapsed="false">
      <c r="A3539" s="25" t="s">
        <v>3801</v>
      </c>
      <c r="B3539" s="25" t="s">
        <v>84</v>
      </c>
      <c r="C3539" s="25" t="s">
        <v>85</v>
      </c>
      <c r="D3539" s="25" t="s">
        <v>87</v>
      </c>
      <c r="E3539" s="25" t="s">
        <v>646</v>
      </c>
      <c r="F3539" s="25" t="s">
        <v>165</v>
      </c>
      <c r="G3539" s="26" t="n">
        <v>324.19</v>
      </c>
      <c r="H3539" s="27" t="n">
        <v>978</v>
      </c>
      <c r="I3539" s="25" t="s">
        <v>147</v>
      </c>
      <c r="K3539" s="25" t="n">
        <v>1992</v>
      </c>
      <c r="L3539" s="25" t="s">
        <v>178</v>
      </c>
      <c r="M3539" s="25" t="s">
        <v>171</v>
      </c>
      <c r="N3539" s="28" t="n">
        <v>5482</v>
      </c>
      <c r="O3539" s="25" t="s">
        <v>56</v>
      </c>
      <c r="P3539" s="29" t="n">
        <v>42750</v>
      </c>
      <c r="Q3539" s="33"/>
      <c r="R3539" s="34"/>
      <c r="S3539" s="28" t="n">
        <f aca="false">IF(O3539="Won",R3539,IF(O3539="Lost",0,N3539))</f>
        <v>5482</v>
      </c>
      <c r="T3539" s="30" t="str">
        <f aca="false">IF(AND(P3539&lt;&gt;"",Q3539&lt;&gt;""),Q3539-P3539,"")</f>
        <v/>
      </c>
      <c r="U3539" s="30" t="n">
        <f aca="false">IF(AND(O3539="Engaging",P3539&lt;&gt;""),'Leia-me'!$B$5-P3539,"")</f>
        <v>350</v>
      </c>
      <c r="V3539" s="25" t="str">
        <f aca="false">IF(O3539&lt;&gt;"Engaging","",IF(U3539&lt;='Leia-me'!$B$6,"Saudável",IF(U3539&lt;='Leia-me'!$B$7,"Esfriando",IF(U3539&lt;='Leia-me'!$B$8,"Última chance","Zumbi"))))</f>
        <v>Zumbi</v>
      </c>
      <c r="W3539" s="25" t="str">
        <f aca="false">IF(O3539="Won",1,IF(O3539="Lost",0,""))</f>
        <v/>
      </c>
      <c r="Y3539" s="25" t="str">
        <f aca="false">IF(E3539="","Sim","")</f>
        <v/>
      </c>
    </row>
    <row r="3540" customFormat="false" ht="15" hidden="false" customHeight="false" outlineLevel="0" collapsed="false">
      <c r="A3540" s="25" t="s">
        <v>3802</v>
      </c>
      <c r="B3540" s="25" t="s">
        <v>84</v>
      </c>
      <c r="C3540" s="25" t="s">
        <v>85</v>
      </c>
      <c r="D3540" s="25" t="s">
        <v>87</v>
      </c>
      <c r="E3540" s="25" t="s">
        <v>169</v>
      </c>
      <c r="F3540" s="25" t="s">
        <v>168</v>
      </c>
      <c r="G3540" s="26" t="n">
        <v>2403.58</v>
      </c>
      <c r="H3540" s="27" t="n">
        <v>8801</v>
      </c>
      <c r="I3540" s="25" t="s">
        <v>147</v>
      </c>
      <c r="K3540" s="25" t="n">
        <v>1986</v>
      </c>
      <c r="L3540" s="25" t="s">
        <v>1834</v>
      </c>
      <c r="M3540" s="25" t="s">
        <v>171</v>
      </c>
      <c r="N3540" s="28" t="n">
        <v>4821</v>
      </c>
      <c r="O3540" s="25" t="s">
        <v>56</v>
      </c>
      <c r="P3540" s="29" t="n">
        <v>42750</v>
      </c>
      <c r="Q3540" s="33"/>
      <c r="R3540" s="34"/>
      <c r="S3540" s="28" t="n">
        <f aca="false">IF(O3540="Won",R3540,IF(O3540="Lost",0,N3540))</f>
        <v>4821</v>
      </c>
      <c r="T3540" s="30" t="str">
        <f aca="false">IF(AND(P3540&lt;&gt;"",Q3540&lt;&gt;""),Q3540-P3540,"")</f>
        <v/>
      </c>
      <c r="U3540" s="30" t="n">
        <f aca="false">IF(AND(O3540="Engaging",P3540&lt;&gt;""),'Leia-me'!$B$5-P3540,"")</f>
        <v>350</v>
      </c>
      <c r="V3540" s="25" t="str">
        <f aca="false">IF(O3540&lt;&gt;"Engaging","",IF(U3540&lt;='Leia-me'!$B$6,"Saudável",IF(U3540&lt;='Leia-me'!$B$7,"Esfriando",IF(U3540&lt;='Leia-me'!$B$8,"Última chance","Zumbi"))))</f>
        <v>Zumbi</v>
      </c>
      <c r="W3540" s="25" t="str">
        <f aca="false">IF(O3540="Won",1,IF(O3540="Lost",0,""))</f>
        <v/>
      </c>
      <c r="X3540" s="25" t="s">
        <v>1835</v>
      </c>
      <c r="Y3540" s="25" t="str">
        <f aca="false">IF(E3540="","Sim","")</f>
        <v/>
      </c>
    </row>
    <row r="3541" customFormat="false" ht="15" hidden="false" customHeight="false" outlineLevel="0" collapsed="false">
      <c r="A3541" s="25" t="s">
        <v>3803</v>
      </c>
      <c r="B3541" s="25" t="s">
        <v>84</v>
      </c>
      <c r="C3541" s="25" t="s">
        <v>85</v>
      </c>
      <c r="D3541" s="25" t="s">
        <v>87</v>
      </c>
      <c r="E3541" s="25" t="s">
        <v>1090</v>
      </c>
      <c r="F3541" s="25" t="s">
        <v>155</v>
      </c>
      <c r="G3541" s="26" t="n">
        <v>6395.05</v>
      </c>
      <c r="H3541" s="27" t="n">
        <v>20275</v>
      </c>
      <c r="I3541" s="25" t="s">
        <v>147</v>
      </c>
      <c r="K3541" s="25" t="n">
        <v>1994</v>
      </c>
      <c r="L3541" s="25" t="s">
        <v>170</v>
      </c>
      <c r="M3541" s="25" t="s">
        <v>171</v>
      </c>
      <c r="N3541" s="28" t="n">
        <v>1096</v>
      </c>
      <c r="O3541" s="25" t="s">
        <v>55</v>
      </c>
      <c r="P3541" s="29" t="n">
        <v>42750</v>
      </c>
      <c r="Q3541" s="29" t="n">
        <v>42857</v>
      </c>
      <c r="R3541" s="28" t="n">
        <v>0</v>
      </c>
      <c r="S3541" s="28" t="n">
        <f aca="false">IF(O3541="Won",R3541,IF(O3541="Lost",0,N3541))</f>
        <v>0</v>
      </c>
      <c r="T3541" s="30" t="n">
        <f aca="false">IF(AND(P3541&lt;&gt;"",Q3541&lt;&gt;""),Q3541-P3541,"")</f>
        <v>107</v>
      </c>
      <c r="U3541" s="30" t="str">
        <f aca="false">IF(AND(O3541="Engaging",P3541&lt;&gt;""),'Leia-me'!$B$5-P3541,"")</f>
        <v/>
      </c>
      <c r="V3541" s="25" t="str">
        <f aca="false">IF(O3541&lt;&gt;"Engaging","",IF(U3541&lt;='Leia-me'!$B$6,"Saudável",IF(U3541&lt;='Leia-me'!$B$7,"Esfriando",IF(U3541&lt;='Leia-me'!$B$8,"Última chance","Zumbi"))))</f>
        <v/>
      </c>
      <c r="W3541" s="25" t="n">
        <f aca="false">IF(O3541="Won",1,IF(O3541="Lost",0,""))</f>
        <v>0</v>
      </c>
      <c r="Y3541" s="25" t="str">
        <f aca="false">IF(E3541="","Sim","")</f>
        <v/>
      </c>
    </row>
    <row r="3542" customFormat="false" ht="15" hidden="false" customHeight="false" outlineLevel="0" collapsed="false">
      <c r="A3542" s="25" t="s">
        <v>3804</v>
      </c>
      <c r="B3542" s="25" t="s">
        <v>84</v>
      </c>
      <c r="C3542" s="25" t="s">
        <v>85</v>
      </c>
      <c r="D3542" s="25" t="s">
        <v>87</v>
      </c>
      <c r="E3542" s="25" t="s">
        <v>3359</v>
      </c>
      <c r="F3542" s="25" t="s">
        <v>159</v>
      </c>
      <c r="G3542" s="26" t="n">
        <v>882.12</v>
      </c>
      <c r="H3542" s="27" t="n">
        <v>2769</v>
      </c>
      <c r="I3542" s="25" t="s">
        <v>147</v>
      </c>
      <c r="K3542" s="25" t="n">
        <v>1997</v>
      </c>
      <c r="L3542" s="25" t="s">
        <v>186</v>
      </c>
      <c r="M3542" s="25" t="s">
        <v>171</v>
      </c>
      <c r="N3542" s="28" t="n">
        <v>550</v>
      </c>
      <c r="O3542" s="25" t="s">
        <v>54</v>
      </c>
      <c r="P3542" s="29" t="n">
        <v>42755</v>
      </c>
      <c r="Q3542" s="29" t="n">
        <v>42892</v>
      </c>
      <c r="R3542" s="28" t="n">
        <v>599</v>
      </c>
      <c r="S3542" s="28" t="n">
        <f aca="false">IF(O3542="Won",R3542,IF(O3542="Lost",0,N3542))</f>
        <v>599</v>
      </c>
      <c r="T3542" s="30" t="n">
        <f aca="false">IF(AND(P3542&lt;&gt;"",Q3542&lt;&gt;""),Q3542-P3542,"")</f>
        <v>137</v>
      </c>
      <c r="U3542" s="30" t="str">
        <f aca="false">IF(AND(O3542="Engaging",P3542&lt;&gt;""),'Leia-me'!$B$5-P3542,"")</f>
        <v/>
      </c>
      <c r="V3542" s="25" t="str">
        <f aca="false">IF(O3542&lt;&gt;"Engaging","",IF(U3542&lt;='Leia-me'!$B$6,"Saudável",IF(U3542&lt;='Leia-me'!$B$7,"Esfriando",IF(U3542&lt;='Leia-me'!$B$8,"Última chance","Zumbi"))))</f>
        <v/>
      </c>
      <c r="W3542" s="25" t="n">
        <f aca="false">IF(O3542="Won",1,IF(O3542="Lost",0,""))</f>
        <v>1</v>
      </c>
      <c r="Y3542" s="25" t="str">
        <f aca="false">IF(E3542="","Sim","")</f>
        <v/>
      </c>
    </row>
    <row r="3543" customFormat="false" ht="15" hidden="false" customHeight="false" outlineLevel="0" collapsed="false">
      <c r="A3543" s="25" t="s">
        <v>3805</v>
      </c>
      <c r="B3543" s="25" t="s">
        <v>84</v>
      </c>
      <c r="C3543" s="25" t="s">
        <v>85</v>
      </c>
      <c r="D3543" s="25" t="s">
        <v>87</v>
      </c>
      <c r="E3543" s="25" t="s">
        <v>240</v>
      </c>
      <c r="F3543" s="25" t="s">
        <v>185</v>
      </c>
      <c r="G3543" s="26" t="n">
        <v>1223.72</v>
      </c>
      <c r="H3543" s="27" t="n">
        <v>2497</v>
      </c>
      <c r="I3543" s="25" t="s">
        <v>241</v>
      </c>
      <c r="K3543" s="25" t="n">
        <v>2000</v>
      </c>
      <c r="L3543" s="25" t="s">
        <v>1834</v>
      </c>
      <c r="M3543" s="25" t="s">
        <v>171</v>
      </c>
      <c r="N3543" s="28" t="n">
        <v>4821</v>
      </c>
      <c r="O3543" s="25" t="s">
        <v>56</v>
      </c>
      <c r="P3543" s="29" t="n">
        <v>42756</v>
      </c>
      <c r="Q3543" s="33"/>
      <c r="R3543" s="34"/>
      <c r="S3543" s="28" t="n">
        <f aca="false">IF(O3543="Won",R3543,IF(O3543="Lost",0,N3543))</f>
        <v>4821</v>
      </c>
      <c r="T3543" s="30" t="str">
        <f aca="false">IF(AND(P3543&lt;&gt;"",Q3543&lt;&gt;""),Q3543-P3543,"")</f>
        <v/>
      </c>
      <c r="U3543" s="30" t="n">
        <f aca="false">IF(AND(O3543="Engaging",P3543&lt;&gt;""),'Leia-me'!$B$5-P3543,"")</f>
        <v>344</v>
      </c>
      <c r="V3543" s="25" t="str">
        <f aca="false">IF(O3543&lt;&gt;"Engaging","",IF(U3543&lt;='Leia-me'!$B$6,"Saudável",IF(U3543&lt;='Leia-me'!$B$7,"Esfriando",IF(U3543&lt;='Leia-me'!$B$8,"Última chance","Zumbi"))))</f>
        <v>Zumbi</v>
      </c>
      <c r="W3543" s="25" t="str">
        <f aca="false">IF(O3543="Won",1,IF(O3543="Lost",0,""))</f>
        <v/>
      </c>
      <c r="X3543" s="25" t="s">
        <v>1835</v>
      </c>
      <c r="Y3543" s="25" t="str">
        <f aca="false">IF(E3543="","Sim","")</f>
        <v/>
      </c>
    </row>
    <row r="3544" customFormat="false" ht="15" hidden="false" customHeight="false" outlineLevel="0" collapsed="false">
      <c r="A3544" s="25" t="s">
        <v>3806</v>
      </c>
      <c r="B3544" s="25" t="s">
        <v>84</v>
      </c>
      <c r="C3544" s="25" t="s">
        <v>85</v>
      </c>
      <c r="D3544" s="25" t="s">
        <v>87</v>
      </c>
      <c r="E3544" s="25" t="s">
        <v>1653</v>
      </c>
      <c r="F3544" s="25" t="s">
        <v>165</v>
      </c>
      <c r="G3544" s="26" t="n">
        <v>3838.39</v>
      </c>
      <c r="H3544" s="27" t="n">
        <v>8274</v>
      </c>
      <c r="I3544" s="25" t="s">
        <v>147</v>
      </c>
      <c r="K3544" s="25" t="n">
        <v>1989</v>
      </c>
      <c r="L3544" s="25" t="s">
        <v>178</v>
      </c>
      <c r="M3544" s="25" t="s">
        <v>171</v>
      </c>
      <c r="N3544" s="28" t="n">
        <v>5482</v>
      </c>
      <c r="O3544" s="25" t="s">
        <v>54</v>
      </c>
      <c r="P3544" s="29" t="n">
        <v>42762</v>
      </c>
      <c r="Q3544" s="29" t="n">
        <v>42877</v>
      </c>
      <c r="R3544" s="28" t="n">
        <v>5051</v>
      </c>
      <c r="S3544" s="28" t="n">
        <f aca="false">IF(O3544="Won",R3544,IF(O3544="Lost",0,N3544))</f>
        <v>5051</v>
      </c>
      <c r="T3544" s="30" t="n">
        <f aca="false">IF(AND(P3544&lt;&gt;"",Q3544&lt;&gt;""),Q3544-P3544,"")</f>
        <v>115</v>
      </c>
      <c r="U3544" s="30" t="str">
        <f aca="false">IF(AND(O3544="Engaging",P3544&lt;&gt;""),'Leia-me'!$B$5-P3544,"")</f>
        <v/>
      </c>
      <c r="V3544" s="25" t="str">
        <f aca="false">IF(O3544&lt;&gt;"Engaging","",IF(U3544&lt;='Leia-me'!$B$6,"Saudável",IF(U3544&lt;='Leia-me'!$B$7,"Esfriando",IF(U3544&lt;='Leia-me'!$B$8,"Última chance","Zumbi"))))</f>
        <v/>
      </c>
      <c r="W3544" s="25" t="n">
        <f aca="false">IF(O3544="Won",1,IF(O3544="Lost",0,""))</f>
        <v>1</v>
      </c>
      <c r="Y3544" s="25" t="str">
        <f aca="false">IF(E3544="","Sim","")</f>
        <v/>
      </c>
    </row>
    <row r="3545" customFormat="false" ht="15" hidden="false" customHeight="false" outlineLevel="0" collapsed="false">
      <c r="A3545" s="25" t="s">
        <v>3807</v>
      </c>
      <c r="B3545" s="25" t="s">
        <v>84</v>
      </c>
      <c r="C3545" s="25" t="s">
        <v>85</v>
      </c>
      <c r="D3545" s="25" t="s">
        <v>87</v>
      </c>
      <c r="E3545" s="25" t="s">
        <v>251</v>
      </c>
      <c r="F3545" s="25" t="s">
        <v>211</v>
      </c>
      <c r="G3545" s="26" t="n">
        <v>332.43</v>
      </c>
      <c r="H3545" s="27" t="n">
        <v>799</v>
      </c>
      <c r="I3545" s="25" t="s">
        <v>147</v>
      </c>
      <c r="K3545" s="25" t="n">
        <v>1995</v>
      </c>
      <c r="L3545" s="25" t="s">
        <v>170</v>
      </c>
      <c r="M3545" s="25" t="s">
        <v>171</v>
      </c>
      <c r="N3545" s="28" t="n">
        <v>1096</v>
      </c>
      <c r="O3545" s="25" t="s">
        <v>56</v>
      </c>
      <c r="P3545" s="29" t="n">
        <v>42763</v>
      </c>
      <c r="Q3545" s="33"/>
      <c r="R3545" s="34"/>
      <c r="S3545" s="28" t="n">
        <f aca="false">IF(O3545="Won",R3545,IF(O3545="Lost",0,N3545))</f>
        <v>1096</v>
      </c>
      <c r="T3545" s="30" t="str">
        <f aca="false">IF(AND(P3545&lt;&gt;"",Q3545&lt;&gt;""),Q3545-P3545,"")</f>
        <v/>
      </c>
      <c r="U3545" s="30" t="n">
        <f aca="false">IF(AND(O3545="Engaging",P3545&lt;&gt;""),'Leia-me'!$B$5-P3545,"")</f>
        <v>337</v>
      </c>
      <c r="V3545" s="25" t="str">
        <f aca="false">IF(O3545&lt;&gt;"Engaging","",IF(U3545&lt;='Leia-me'!$B$6,"Saudável",IF(U3545&lt;='Leia-me'!$B$7,"Esfriando",IF(U3545&lt;='Leia-me'!$B$8,"Última chance","Zumbi"))))</f>
        <v>Zumbi</v>
      </c>
      <c r="W3545" s="25" t="str">
        <f aca="false">IF(O3545="Won",1,IF(O3545="Lost",0,""))</f>
        <v/>
      </c>
      <c r="Y3545" s="25" t="str">
        <f aca="false">IF(E3545="","Sim","")</f>
        <v/>
      </c>
    </row>
    <row r="3546" customFormat="false" ht="15" hidden="false" customHeight="false" outlineLevel="0" collapsed="false">
      <c r="A3546" s="25" t="s">
        <v>3808</v>
      </c>
      <c r="B3546" s="25" t="s">
        <v>84</v>
      </c>
      <c r="C3546" s="25" t="s">
        <v>85</v>
      </c>
      <c r="D3546" s="25" t="s">
        <v>87</v>
      </c>
      <c r="E3546" s="25" t="s">
        <v>445</v>
      </c>
      <c r="F3546" s="25" t="s">
        <v>192</v>
      </c>
      <c r="G3546" s="26" t="n">
        <v>987.39</v>
      </c>
      <c r="H3546" s="27" t="n">
        <v>2253</v>
      </c>
      <c r="I3546" s="25" t="s">
        <v>147</v>
      </c>
      <c r="K3546" s="25" t="n">
        <v>2002</v>
      </c>
      <c r="L3546" s="25" t="s">
        <v>1834</v>
      </c>
      <c r="M3546" s="25" t="s">
        <v>171</v>
      </c>
      <c r="N3546" s="28" t="n">
        <v>4821</v>
      </c>
      <c r="O3546" s="25" t="s">
        <v>54</v>
      </c>
      <c r="P3546" s="29" t="n">
        <v>42765</v>
      </c>
      <c r="Q3546" s="29" t="n">
        <v>42868</v>
      </c>
      <c r="R3546" s="28" t="n">
        <v>5035</v>
      </c>
      <c r="S3546" s="28" t="n">
        <f aca="false">IF(O3546="Won",R3546,IF(O3546="Lost",0,N3546))</f>
        <v>5035</v>
      </c>
      <c r="T3546" s="30" t="n">
        <f aca="false">IF(AND(P3546&lt;&gt;"",Q3546&lt;&gt;""),Q3546-P3546,"")</f>
        <v>103</v>
      </c>
      <c r="U3546" s="30" t="str">
        <f aca="false">IF(AND(O3546="Engaging",P3546&lt;&gt;""),'Leia-me'!$B$5-P3546,"")</f>
        <v/>
      </c>
      <c r="V3546" s="25" t="str">
        <f aca="false">IF(O3546&lt;&gt;"Engaging","",IF(U3546&lt;='Leia-me'!$B$6,"Saudável",IF(U3546&lt;='Leia-me'!$B$7,"Esfriando",IF(U3546&lt;='Leia-me'!$B$8,"Última chance","Zumbi"))))</f>
        <v/>
      </c>
      <c r="W3546" s="25" t="n">
        <f aca="false">IF(O3546="Won",1,IF(O3546="Lost",0,""))</f>
        <v>1</v>
      </c>
      <c r="X3546" s="25" t="s">
        <v>1835</v>
      </c>
      <c r="Y3546" s="25" t="str">
        <f aca="false">IF(E3546="","Sim","")</f>
        <v/>
      </c>
    </row>
    <row r="3547" customFormat="false" ht="15" hidden="false" customHeight="false" outlineLevel="0" collapsed="false">
      <c r="A3547" s="25" t="s">
        <v>3809</v>
      </c>
      <c r="B3547" s="25" t="s">
        <v>84</v>
      </c>
      <c r="C3547" s="25" t="s">
        <v>85</v>
      </c>
      <c r="D3547" s="25" t="s">
        <v>87</v>
      </c>
      <c r="G3547" s="31"/>
      <c r="H3547" s="32"/>
      <c r="L3547" s="25" t="s">
        <v>186</v>
      </c>
      <c r="M3547" s="25" t="s">
        <v>171</v>
      </c>
      <c r="N3547" s="28" t="n">
        <v>550</v>
      </c>
      <c r="O3547" s="25" t="s">
        <v>56</v>
      </c>
      <c r="P3547" s="29" t="n">
        <v>42766</v>
      </c>
      <c r="Q3547" s="33"/>
      <c r="R3547" s="34"/>
      <c r="S3547" s="28" t="n">
        <f aca="false">IF(O3547="Won",R3547,IF(O3547="Lost",0,N3547))</f>
        <v>550</v>
      </c>
      <c r="T3547" s="30" t="str">
        <f aca="false">IF(AND(P3547&lt;&gt;"",Q3547&lt;&gt;""),Q3547-P3547,"")</f>
        <v/>
      </c>
      <c r="U3547" s="30" t="n">
        <f aca="false">IF(AND(O3547="Engaging",P3547&lt;&gt;""),'Leia-me'!$B$5-P3547,"")</f>
        <v>334</v>
      </c>
      <c r="V3547" s="25" t="str">
        <f aca="false">IF(O3547&lt;&gt;"Engaging","",IF(U3547&lt;='Leia-me'!$B$6,"Saudável",IF(U3547&lt;='Leia-me'!$B$7,"Esfriando",IF(U3547&lt;='Leia-me'!$B$8,"Última chance","Zumbi"))))</f>
        <v>Zumbi</v>
      </c>
      <c r="W3547" s="25" t="str">
        <f aca="false">IF(O3547="Won",1,IF(O3547="Lost",0,""))</f>
        <v/>
      </c>
      <c r="Y3547" s="25" t="str">
        <f aca="false">IF(E3547="","Sim","")</f>
        <v>Sim</v>
      </c>
    </row>
    <row r="3548" customFormat="false" ht="15" hidden="false" customHeight="false" outlineLevel="0" collapsed="false">
      <c r="A3548" s="25" t="s">
        <v>3810</v>
      </c>
      <c r="B3548" s="25" t="s">
        <v>84</v>
      </c>
      <c r="C3548" s="25" t="s">
        <v>85</v>
      </c>
      <c r="D3548" s="25" t="s">
        <v>87</v>
      </c>
      <c r="E3548" s="25" t="s">
        <v>218</v>
      </c>
      <c r="F3548" s="25" t="s">
        <v>146</v>
      </c>
      <c r="G3548" s="26" t="n">
        <v>4.54</v>
      </c>
      <c r="H3548" s="27" t="n">
        <v>9</v>
      </c>
      <c r="I3548" s="25" t="s">
        <v>147</v>
      </c>
      <c r="K3548" s="25" t="n">
        <v>2017</v>
      </c>
      <c r="L3548" s="25" t="s">
        <v>186</v>
      </c>
      <c r="M3548" s="25" t="s">
        <v>171</v>
      </c>
      <c r="N3548" s="28" t="n">
        <v>550</v>
      </c>
      <c r="O3548" s="25" t="s">
        <v>54</v>
      </c>
      <c r="P3548" s="29" t="n">
        <v>42769</v>
      </c>
      <c r="Q3548" s="29" t="n">
        <v>42860</v>
      </c>
      <c r="R3548" s="28" t="n">
        <v>515</v>
      </c>
      <c r="S3548" s="28" t="n">
        <f aca="false">IF(O3548="Won",R3548,IF(O3548="Lost",0,N3548))</f>
        <v>515</v>
      </c>
      <c r="T3548" s="30" t="n">
        <f aca="false">IF(AND(P3548&lt;&gt;"",Q3548&lt;&gt;""),Q3548-P3548,"")</f>
        <v>91</v>
      </c>
      <c r="U3548" s="30" t="str">
        <f aca="false">IF(AND(O3548="Engaging",P3548&lt;&gt;""),'Leia-me'!$B$5-P3548,"")</f>
        <v/>
      </c>
      <c r="V3548" s="25" t="str">
        <f aca="false">IF(O3548&lt;&gt;"Engaging","",IF(U3548&lt;='Leia-me'!$B$6,"Saudável",IF(U3548&lt;='Leia-me'!$B$7,"Esfriando",IF(U3548&lt;='Leia-me'!$B$8,"Última chance","Zumbi"))))</f>
        <v/>
      </c>
      <c r="W3548" s="25" t="n">
        <f aca="false">IF(O3548="Won",1,IF(O3548="Lost",0,""))</f>
        <v>1</v>
      </c>
      <c r="Y3548" s="25" t="str">
        <f aca="false">IF(E3548="","Sim","")</f>
        <v/>
      </c>
    </row>
    <row r="3549" customFormat="false" ht="15" hidden="false" customHeight="false" outlineLevel="0" collapsed="false">
      <c r="A3549" s="25" t="s">
        <v>3811</v>
      </c>
      <c r="B3549" s="25" t="s">
        <v>84</v>
      </c>
      <c r="C3549" s="25" t="s">
        <v>85</v>
      </c>
      <c r="D3549" s="25" t="s">
        <v>87</v>
      </c>
      <c r="E3549" s="25" t="s">
        <v>237</v>
      </c>
      <c r="F3549" s="25" t="s">
        <v>192</v>
      </c>
      <c r="G3549" s="26" t="n">
        <v>4618</v>
      </c>
      <c r="H3549" s="27" t="n">
        <v>10083</v>
      </c>
      <c r="I3549" s="25" t="s">
        <v>147</v>
      </c>
      <c r="K3549" s="25" t="n">
        <v>1982</v>
      </c>
      <c r="L3549" s="25" t="s">
        <v>186</v>
      </c>
      <c r="M3549" s="25" t="s">
        <v>171</v>
      </c>
      <c r="N3549" s="28" t="n">
        <v>550</v>
      </c>
      <c r="O3549" s="25" t="s">
        <v>56</v>
      </c>
      <c r="P3549" s="29" t="n">
        <v>42770</v>
      </c>
      <c r="Q3549" s="33"/>
      <c r="R3549" s="34"/>
      <c r="S3549" s="28" t="n">
        <f aca="false">IF(O3549="Won",R3549,IF(O3549="Lost",0,N3549))</f>
        <v>550</v>
      </c>
      <c r="T3549" s="30" t="str">
        <f aca="false">IF(AND(P3549&lt;&gt;"",Q3549&lt;&gt;""),Q3549-P3549,"")</f>
        <v/>
      </c>
      <c r="U3549" s="30" t="n">
        <f aca="false">IF(AND(O3549="Engaging",P3549&lt;&gt;""),'Leia-me'!$B$5-P3549,"")</f>
        <v>330</v>
      </c>
      <c r="V3549" s="25" t="str">
        <f aca="false">IF(O3549&lt;&gt;"Engaging","",IF(U3549&lt;='Leia-me'!$B$6,"Saudável",IF(U3549&lt;='Leia-me'!$B$7,"Esfriando",IF(U3549&lt;='Leia-me'!$B$8,"Última chance","Zumbi"))))</f>
        <v>Zumbi</v>
      </c>
      <c r="W3549" s="25" t="str">
        <f aca="false">IF(O3549="Won",1,IF(O3549="Lost",0,""))</f>
        <v/>
      </c>
      <c r="Y3549" s="25" t="str">
        <f aca="false">IF(E3549="","Sim","")</f>
        <v/>
      </c>
    </row>
    <row r="3550" customFormat="false" ht="15" hidden="false" customHeight="false" outlineLevel="0" collapsed="false">
      <c r="A3550" s="25" t="s">
        <v>3812</v>
      </c>
      <c r="B3550" s="25" t="s">
        <v>84</v>
      </c>
      <c r="C3550" s="25" t="s">
        <v>85</v>
      </c>
      <c r="D3550" s="25" t="s">
        <v>87</v>
      </c>
      <c r="E3550" s="25" t="s">
        <v>1690</v>
      </c>
      <c r="F3550" s="25" t="s">
        <v>211</v>
      </c>
      <c r="G3550" s="26" t="n">
        <v>2520.83</v>
      </c>
      <c r="H3550" s="27" t="n">
        <v>3502</v>
      </c>
      <c r="I3550" s="25" t="s">
        <v>147</v>
      </c>
      <c r="K3550" s="25" t="n">
        <v>1990</v>
      </c>
      <c r="L3550" s="25" t="s">
        <v>178</v>
      </c>
      <c r="M3550" s="25" t="s">
        <v>171</v>
      </c>
      <c r="N3550" s="28" t="n">
        <v>5482</v>
      </c>
      <c r="O3550" s="25" t="s">
        <v>54</v>
      </c>
      <c r="P3550" s="29" t="n">
        <v>42772</v>
      </c>
      <c r="Q3550" s="29" t="n">
        <v>42877</v>
      </c>
      <c r="R3550" s="28" t="n">
        <v>5505</v>
      </c>
      <c r="S3550" s="28" t="n">
        <f aca="false">IF(O3550="Won",R3550,IF(O3550="Lost",0,N3550))</f>
        <v>5505</v>
      </c>
      <c r="T3550" s="30" t="n">
        <f aca="false">IF(AND(P3550&lt;&gt;"",Q3550&lt;&gt;""),Q3550-P3550,"")</f>
        <v>105</v>
      </c>
      <c r="U3550" s="30" t="str">
        <f aca="false">IF(AND(O3550="Engaging",P3550&lt;&gt;""),'Leia-me'!$B$5-P3550,"")</f>
        <v/>
      </c>
      <c r="V3550" s="25" t="str">
        <f aca="false">IF(O3550&lt;&gt;"Engaging","",IF(U3550&lt;='Leia-me'!$B$6,"Saudável",IF(U3550&lt;='Leia-me'!$B$7,"Esfriando",IF(U3550&lt;='Leia-me'!$B$8,"Última chance","Zumbi"))))</f>
        <v/>
      </c>
      <c r="W3550" s="25" t="n">
        <f aca="false">IF(O3550="Won",1,IF(O3550="Lost",0,""))</f>
        <v>1</v>
      </c>
      <c r="Y3550" s="25" t="str">
        <f aca="false">IF(E3550="","Sim","")</f>
        <v/>
      </c>
    </row>
    <row r="3551" customFormat="false" ht="15" hidden="false" customHeight="false" outlineLevel="0" collapsed="false">
      <c r="A3551" s="25" t="s">
        <v>3813</v>
      </c>
      <c r="B3551" s="25" t="s">
        <v>84</v>
      </c>
      <c r="C3551" s="25" t="s">
        <v>85</v>
      </c>
      <c r="D3551" s="25" t="s">
        <v>87</v>
      </c>
      <c r="E3551" s="25" t="s">
        <v>1049</v>
      </c>
      <c r="F3551" s="25" t="s">
        <v>177</v>
      </c>
      <c r="G3551" s="26" t="n">
        <v>2022.14</v>
      </c>
      <c r="H3551" s="27" t="n">
        <v>5113</v>
      </c>
      <c r="I3551" s="25" t="s">
        <v>147</v>
      </c>
      <c r="K3551" s="25" t="n">
        <v>1998</v>
      </c>
      <c r="L3551" s="25" t="s">
        <v>148</v>
      </c>
      <c r="M3551" s="25" t="s">
        <v>149</v>
      </c>
      <c r="N3551" s="28" t="n">
        <v>55</v>
      </c>
      <c r="O3551" s="25" t="s">
        <v>55</v>
      </c>
      <c r="P3551" s="29" t="n">
        <v>42774</v>
      </c>
      <c r="Q3551" s="29" t="n">
        <v>42825</v>
      </c>
      <c r="R3551" s="28" t="n">
        <v>0</v>
      </c>
      <c r="S3551" s="28" t="n">
        <f aca="false">IF(O3551="Won",R3551,IF(O3551="Lost",0,N3551))</f>
        <v>0</v>
      </c>
      <c r="T3551" s="30" t="n">
        <f aca="false">IF(AND(P3551&lt;&gt;"",Q3551&lt;&gt;""),Q3551-P3551,"")</f>
        <v>51</v>
      </c>
      <c r="U3551" s="30" t="str">
        <f aca="false">IF(AND(O3551="Engaging",P3551&lt;&gt;""),'Leia-me'!$B$5-P3551,"")</f>
        <v/>
      </c>
      <c r="V3551" s="25" t="str">
        <f aca="false">IF(O3551&lt;&gt;"Engaging","",IF(U3551&lt;='Leia-me'!$B$6,"Saudável",IF(U3551&lt;='Leia-me'!$B$7,"Esfriando",IF(U3551&lt;='Leia-me'!$B$8,"Última chance","Zumbi"))))</f>
        <v/>
      </c>
      <c r="W3551" s="25" t="n">
        <f aca="false">IF(O3551="Won",1,IF(O3551="Lost",0,""))</f>
        <v>0</v>
      </c>
      <c r="Y3551" s="25" t="str">
        <f aca="false">IF(E3551="","Sim","")</f>
        <v/>
      </c>
    </row>
    <row r="3552" customFormat="false" ht="15" hidden="false" customHeight="false" outlineLevel="0" collapsed="false">
      <c r="A3552" s="25" t="s">
        <v>3814</v>
      </c>
      <c r="B3552" s="25" t="s">
        <v>84</v>
      </c>
      <c r="C3552" s="25" t="s">
        <v>85</v>
      </c>
      <c r="D3552" s="25" t="s">
        <v>87</v>
      </c>
      <c r="E3552" s="25" t="s">
        <v>661</v>
      </c>
      <c r="F3552" s="25" t="s">
        <v>146</v>
      </c>
      <c r="G3552" s="26" t="n">
        <v>251.41</v>
      </c>
      <c r="H3552" s="27" t="n">
        <v>495</v>
      </c>
      <c r="I3552" s="25" t="s">
        <v>147</v>
      </c>
      <c r="K3552" s="25" t="n">
        <v>1999</v>
      </c>
      <c r="L3552" s="25" t="s">
        <v>186</v>
      </c>
      <c r="M3552" s="25" t="s">
        <v>171</v>
      </c>
      <c r="N3552" s="28" t="n">
        <v>550</v>
      </c>
      <c r="O3552" s="25" t="s">
        <v>54</v>
      </c>
      <c r="P3552" s="29" t="n">
        <v>42775</v>
      </c>
      <c r="Q3552" s="29" t="n">
        <v>42880</v>
      </c>
      <c r="R3552" s="28" t="n">
        <v>603</v>
      </c>
      <c r="S3552" s="28" t="n">
        <f aca="false">IF(O3552="Won",R3552,IF(O3552="Lost",0,N3552))</f>
        <v>603</v>
      </c>
      <c r="T3552" s="30" t="n">
        <f aca="false">IF(AND(P3552&lt;&gt;"",Q3552&lt;&gt;""),Q3552-P3552,"")</f>
        <v>105</v>
      </c>
      <c r="U3552" s="30" t="str">
        <f aca="false">IF(AND(O3552="Engaging",P3552&lt;&gt;""),'Leia-me'!$B$5-P3552,"")</f>
        <v/>
      </c>
      <c r="V3552" s="25" t="str">
        <f aca="false">IF(O3552&lt;&gt;"Engaging","",IF(U3552&lt;='Leia-me'!$B$6,"Saudável",IF(U3552&lt;='Leia-me'!$B$7,"Esfriando",IF(U3552&lt;='Leia-me'!$B$8,"Última chance","Zumbi"))))</f>
        <v/>
      </c>
      <c r="W3552" s="25" t="n">
        <f aca="false">IF(O3552="Won",1,IF(O3552="Lost",0,""))</f>
        <v>1</v>
      </c>
      <c r="Y3552" s="25" t="str">
        <f aca="false">IF(E3552="","Sim","")</f>
        <v/>
      </c>
    </row>
    <row r="3553" customFormat="false" ht="15" hidden="false" customHeight="false" outlineLevel="0" collapsed="false">
      <c r="A3553" s="25" t="s">
        <v>3815</v>
      </c>
      <c r="B3553" s="25" t="s">
        <v>84</v>
      </c>
      <c r="C3553" s="25" t="s">
        <v>85</v>
      </c>
      <c r="D3553" s="25" t="s">
        <v>87</v>
      </c>
      <c r="E3553" s="25" t="s">
        <v>484</v>
      </c>
      <c r="F3553" s="25" t="s">
        <v>211</v>
      </c>
      <c r="G3553" s="26" t="n">
        <v>5158.71</v>
      </c>
      <c r="H3553" s="27" t="n">
        <v>17479</v>
      </c>
      <c r="I3553" s="25" t="s">
        <v>485</v>
      </c>
      <c r="K3553" s="25" t="n">
        <v>1995</v>
      </c>
      <c r="L3553" s="25" t="s">
        <v>1834</v>
      </c>
      <c r="M3553" s="25" t="s">
        <v>171</v>
      </c>
      <c r="N3553" s="28" t="n">
        <v>4821</v>
      </c>
      <c r="O3553" s="25" t="s">
        <v>54</v>
      </c>
      <c r="P3553" s="29" t="n">
        <v>42778</v>
      </c>
      <c r="Q3553" s="29" t="n">
        <v>42863</v>
      </c>
      <c r="R3553" s="28" t="n">
        <v>4833</v>
      </c>
      <c r="S3553" s="28" t="n">
        <f aca="false">IF(O3553="Won",R3553,IF(O3553="Lost",0,N3553))</f>
        <v>4833</v>
      </c>
      <c r="T3553" s="30" t="n">
        <f aca="false">IF(AND(P3553&lt;&gt;"",Q3553&lt;&gt;""),Q3553-P3553,"")</f>
        <v>85</v>
      </c>
      <c r="U3553" s="30" t="str">
        <f aca="false">IF(AND(O3553="Engaging",P3553&lt;&gt;""),'Leia-me'!$B$5-P3553,"")</f>
        <v/>
      </c>
      <c r="V3553" s="25" t="str">
        <f aca="false">IF(O3553&lt;&gt;"Engaging","",IF(U3553&lt;='Leia-me'!$B$6,"Saudável",IF(U3553&lt;='Leia-me'!$B$7,"Esfriando",IF(U3553&lt;='Leia-me'!$B$8,"Última chance","Zumbi"))))</f>
        <v/>
      </c>
      <c r="W3553" s="25" t="n">
        <f aca="false">IF(O3553="Won",1,IF(O3553="Lost",0,""))</f>
        <v>1</v>
      </c>
      <c r="X3553" s="25" t="s">
        <v>1835</v>
      </c>
      <c r="Y3553" s="25" t="str">
        <f aca="false">IF(E3553="","Sim","")</f>
        <v/>
      </c>
    </row>
    <row r="3554" customFormat="false" ht="15" hidden="false" customHeight="false" outlineLevel="0" collapsed="false">
      <c r="A3554" s="25" t="s">
        <v>3816</v>
      </c>
      <c r="B3554" s="25" t="s">
        <v>84</v>
      </c>
      <c r="C3554" s="25" t="s">
        <v>85</v>
      </c>
      <c r="D3554" s="25" t="s">
        <v>87</v>
      </c>
      <c r="G3554" s="31"/>
      <c r="H3554" s="32"/>
      <c r="L3554" s="25" t="s">
        <v>178</v>
      </c>
      <c r="M3554" s="25" t="s">
        <v>171</v>
      </c>
      <c r="N3554" s="28" t="n">
        <v>5482</v>
      </c>
      <c r="O3554" s="25" t="s">
        <v>56</v>
      </c>
      <c r="P3554" s="29" t="n">
        <v>42781</v>
      </c>
      <c r="Q3554" s="33"/>
      <c r="R3554" s="34"/>
      <c r="S3554" s="28" t="n">
        <f aca="false">IF(O3554="Won",R3554,IF(O3554="Lost",0,N3554))</f>
        <v>5482</v>
      </c>
      <c r="T3554" s="30" t="str">
        <f aca="false">IF(AND(P3554&lt;&gt;"",Q3554&lt;&gt;""),Q3554-P3554,"")</f>
        <v/>
      </c>
      <c r="U3554" s="30" t="n">
        <f aca="false">IF(AND(O3554="Engaging",P3554&lt;&gt;""),'Leia-me'!$B$5-P3554,"")</f>
        <v>319</v>
      </c>
      <c r="V3554" s="25" t="str">
        <f aca="false">IF(O3554&lt;&gt;"Engaging","",IF(U3554&lt;='Leia-me'!$B$6,"Saudável",IF(U3554&lt;='Leia-me'!$B$7,"Esfriando",IF(U3554&lt;='Leia-me'!$B$8,"Última chance","Zumbi"))))</f>
        <v>Zumbi</v>
      </c>
      <c r="W3554" s="25" t="str">
        <f aca="false">IF(O3554="Won",1,IF(O3554="Lost",0,""))</f>
        <v/>
      </c>
      <c r="Y3554" s="25" t="str">
        <f aca="false">IF(E3554="","Sim","")</f>
        <v>Sim</v>
      </c>
    </row>
    <row r="3555" customFormat="false" ht="15" hidden="false" customHeight="false" outlineLevel="0" collapsed="false">
      <c r="A3555" s="25" t="s">
        <v>3817</v>
      </c>
      <c r="B3555" s="25" t="s">
        <v>84</v>
      </c>
      <c r="C3555" s="25" t="s">
        <v>85</v>
      </c>
      <c r="D3555" s="25" t="s">
        <v>87</v>
      </c>
      <c r="E3555" s="25" t="s">
        <v>421</v>
      </c>
      <c r="F3555" s="25" t="s">
        <v>146</v>
      </c>
      <c r="G3555" s="26" t="n">
        <v>2818.38</v>
      </c>
      <c r="H3555" s="27" t="n">
        <v>6290</v>
      </c>
      <c r="I3555" s="25" t="s">
        <v>147</v>
      </c>
      <c r="K3555" s="25" t="n">
        <v>1994</v>
      </c>
      <c r="L3555" s="25" t="s">
        <v>170</v>
      </c>
      <c r="M3555" s="25" t="s">
        <v>171</v>
      </c>
      <c r="N3555" s="28" t="n">
        <v>1096</v>
      </c>
      <c r="O3555" s="25" t="s">
        <v>54</v>
      </c>
      <c r="P3555" s="29" t="n">
        <v>42782</v>
      </c>
      <c r="Q3555" s="29" t="n">
        <v>42884</v>
      </c>
      <c r="R3555" s="28" t="n">
        <v>1111</v>
      </c>
      <c r="S3555" s="28" t="n">
        <f aca="false">IF(O3555="Won",R3555,IF(O3555="Lost",0,N3555))</f>
        <v>1111</v>
      </c>
      <c r="T3555" s="30" t="n">
        <f aca="false">IF(AND(P3555&lt;&gt;"",Q3555&lt;&gt;""),Q3555-P3555,"")</f>
        <v>102</v>
      </c>
      <c r="U3555" s="30" t="str">
        <f aca="false">IF(AND(O3555="Engaging",P3555&lt;&gt;""),'Leia-me'!$B$5-P3555,"")</f>
        <v/>
      </c>
      <c r="V3555" s="25" t="str">
        <f aca="false">IF(O3555&lt;&gt;"Engaging","",IF(U3555&lt;='Leia-me'!$B$6,"Saudável",IF(U3555&lt;='Leia-me'!$B$7,"Esfriando",IF(U3555&lt;='Leia-me'!$B$8,"Última chance","Zumbi"))))</f>
        <v/>
      </c>
      <c r="W3555" s="25" t="n">
        <f aca="false">IF(O3555="Won",1,IF(O3555="Lost",0,""))</f>
        <v>1</v>
      </c>
      <c r="Y3555" s="25" t="str">
        <f aca="false">IF(E3555="","Sim","")</f>
        <v/>
      </c>
    </row>
    <row r="3556" customFormat="false" ht="15" hidden="false" customHeight="false" outlineLevel="0" collapsed="false">
      <c r="A3556" s="25" t="s">
        <v>3818</v>
      </c>
      <c r="B3556" s="25" t="s">
        <v>84</v>
      </c>
      <c r="C3556" s="25" t="s">
        <v>85</v>
      </c>
      <c r="D3556" s="25" t="s">
        <v>87</v>
      </c>
      <c r="E3556" s="25" t="s">
        <v>1640</v>
      </c>
      <c r="F3556" s="25" t="s">
        <v>211</v>
      </c>
      <c r="G3556" s="26" t="n">
        <v>71.12</v>
      </c>
      <c r="H3556" s="27" t="n">
        <v>144</v>
      </c>
      <c r="I3556" s="25" t="s">
        <v>147</v>
      </c>
      <c r="K3556" s="25" t="n">
        <v>2010</v>
      </c>
      <c r="L3556" s="25" t="s">
        <v>148</v>
      </c>
      <c r="M3556" s="25" t="s">
        <v>149</v>
      </c>
      <c r="N3556" s="28" t="n">
        <v>55</v>
      </c>
      <c r="O3556" s="25" t="s">
        <v>55</v>
      </c>
      <c r="P3556" s="29" t="n">
        <v>42784</v>
      </c>
      <c r="Q3556" s="29" t="n">
        <v>42881</v>
      </c>
      <c r="R3556" s="28" t="n">
        <v>0</v>
      </c>
      <c r="S3556" s="28" t="n">
        <f aca="false">IF(O3556="Won",R3556,IF(O3556="Lost",0,N3556))</f>
        <v>0</v>
      </c>
      <c r="T3556" s="30" t="n">
        <f aca="false">IF(AND(P3556&lt;&gt;"",Q3556&lt;&gt;""),Q3556-P3556,"")</f>
        <v>97</v>
      </c>
      <c r="U3556" s="30" t="str">
        <f aca="false">IF(AND(O3556="Engaging",P3556&lt;&gt;""),'Leia-me'!$B$5-P3556,"")</f>
        <v/>
      </c>
      <c r="V3556" s="25" t="str">
        <f aca="false">IF(O3556&lt;&gt;"Engaging","",IF(U3556&lt;='Leia-me'!$B$6,"Saudável",IF(U3556&lt;='Leia-me'!$B$7,"Esfriando",IF(U3556&lt;='Leia-me'!$B$8,"Última chance","Zumbi"))))</f>
        <v/>
      </c>
      <c r="W3556" s="25" t="n">
        <f aca="false">IF(O3556="Won",1,IF(O3556="Lost",0,""))</f>
        <v>0</v>
      </c>
      <c r="Y3556" s="25" t="str">
        <f aca="false">IF(E3556="","Sim","")</f>
        <v/>
      </c>
    </row>
    <row r="3557" customFormat="false" ht="15" hidden="false" customHeight="false" outlineLevel="0" collapsed="false">
      <c r="A3557" s="25" t="s">
        <v>3819</v>
      </c>
      <c r="B3557" s="25" t="s">
        <v>84</v>
      </c>
      <c r="C3557" s="25" t="s">
        <v>85</v>
      </c>
      <c r="D3557" s="25" t="s">
        <v>87</v>
      </c>
      <c r="E3557" s="25" t="s">
        <v>622</v>
      </c>
      <c r="F3557" s="25" t="s">
        <v>211</v>
      </c>
      <c r="G3557" s="26" t="n">
        <v>167.89</v>
      </c>
      <c r="H3557" s="27" t="n">
        <v>493</v>
      </c>
      <c r="I3557" s="25" t="s">
        <v>623</v>
      </c>
      <c r="K3557" s="25" t="n">
        <v>2000</v>
      </c>
      <c r="L3557" s="25" t="s">
        <v>148</v>
      </c>
      <c r="M3557" s="25" t="s">
        <v>149</v>
      </c>
      <c r="N3557" s="28" t="n">
        <v>55</v>
      </c>
      <c r="O3557" s="25" t="s">
        <v>54</v>
      </c>
      <c r="P3557" s="29" t="n">
        <v>42785</v>
      </c>
      <c r="Q3557" s="29" t="n">
        <v>42904</v>
      </c>
      <c r="R3557" s="28" t="n">
        <v>56</v>
      </c>
      <c r="S3557" s="28" t="n">
        <f aca="false">IF(O3557="Won",R3557,IF(O3557="Lost",0,N3557))</f>
        <v>56</v>
      </c>
      <c r="T3557" s="30" t="n">
        <f aca="false">IF(AND(P3557&lt;&gt;"",Q3557&lt;&gt;""),Q3557-P3557,"")</f>
        <v>119</v>
      </c>
      <c r="U3557" s="30" t="str">
        <f aca="false">IF(AND(O3557="Engaging",P3557&lt;&gt;""),'Leia-me'!$B$5-P3557,"")</f>
        <v/>
      </c>
      <c r="V3557" s="25" t="str">
        <f aca="false">IF(O3557&lt;&gt;"Engaging","",IF(U3557&lt;='Leia-me'!$B$6,"Saudável",IF(U3557&lt;='Leia-me'!$B$7,"Esfriando",IF(U3557&lt;='Leia-me'!$B$8,"Última chance","Zumbi"))))</f>
        <v/>
      </c>
      <c r="W3557" s="25" t="n">
        <f aca="false">IF(O3557="Won",1,IF(O3557="Lost",0,""))</f>
        <v>1</v>
      </c>
      <c r="Y3557" s="25" t="str">
        <f aca="false">IF(E3557="","Sim","")</f>
        <v/>
      </c>
    </row>
    <row r="3558" customFormat="false" ht="15" hidden="false" customHeight="false" outlineLevel="0" collapsed="false">
      <c r="A3558" s="25" t="s">
        <v>3820</v>
      </c>
      <c r="B3558" s="25" t="s">
        <v>84</v>
      </c>
      <c r="C3558" s="25" t="s">
        <v>85</v>
      </c>
      <c r="D3558" s="25" t="s">
        <v>87</v>
      </c>
      <c r="E3558" s="25" t="s">
        <v>644</v>
      </c>
      <c r="F3558" s="25" t="s">
        <v>177</v>
      </c>
      <c r="G3558" s="26" t="n">
        <v>646.1</v>
      </c>
      <c r="H3558" s="27" t="n">
        <v>883</v>
      </c>
      <c r="I3558" s="25" t="s">
        <v>147</v>
      </c>
      <c r="J3558" s="25" t="s">
        <v>199</v>
      </c>
      <c r="K3558" s="25" t="n">
        <v>1993</v>
      </c>
      <c r="L3558" s="25" t="s">
        <v>160</v>
      </c>
      <c r="M3558" s="25" t="s">
        <v>149</v>
      </c>
      <c r="N3558" s="28" t="n">
        <v>3393</v>
      </c>
      <c r="O3558" s="25" t="s">
        <v>55</v>
      </c>
      <c r="P3558" s="29" t="n">
        <v>42788</v>
      </c>
      <c r="Q3558" s="29" t="n">
        <v>42894</v>
      </c>
      <c r="R3558" s="28" t="n">
        <v>0</v>
      </c>
      <c r="S3558" s="28" t="n">
        <f aca="false">IF(O3558="Won",R3558,IF(O3558="Lost",0,N3558))</f>
        <v>0</v>
      </c>
      <c r="T3558" s="30" t="n">
        <f aca="false">IF(AND(P3558&lt;&gt;"",Q3558&lt;&gt;""),Q3558-P3558,"")</f>
        <v>106</v>
      </c>
      <c r="U3558" s="30" t="str">
        <f aca="false">IF(AND(O3558="Engaging",P3558&lt;&gt;""),'Leia-me'!$B$5-P3558,"")</f>
        <v/>
      </c>
      <c r="V3558" s="25" t="str">
        <f aca="false">IF(O3558&lt;&gt;"Engaging","",IF(U3558&lt;='Leia-me'!$B$6,"Saudável",IF(U3558&lt;='Leia-me'!$B$7,"Esfriando",IF(U3558&lt;='Leia-me'!$B$8,"Última chance","Zumbi"))))</f>
        <v/>
      </c>
      <c r="W3558" s="25" t="n">
        <f aca="false">IF(O3558="Won",1,IF(O3558="Lost",0,""))</f>
        <v>0</v>
      </c>
      <c r="Y3558" s="25" t="str">
        <f aca="false">IF(E3558="","Sim","")</f>
        <v/>
      </c>
    </row>
    <row r="3559" customFormat="false" ht="15" hidden="false" customHeight="false" outlineLevel="0" collapsed="false">
      <c r="A3559" s="25" t="s">
        <v>3821</v>
      </c>
      <c r="B3559" s="25" t="s">
        <v>84</v>
      </c>
      <c r="C3559" s="25" t="s">
        <v>85</v>
      </c>
      <c r="D3559" s="25" t="s">
        <v>87</v>
      </c>
      <c r="E3559" s="25" t="s">
        <v>1371</v>
      </c>
      <c r="F3559" s="25" t="s">
        <v>185</v>
      </c>
      <c r="G3559" s="26" t="n">
        <v>40.79</v>
      </c>
      <c r="H3559" s="27" t="n">
        <v>142</v>
      </c>
      <c r="I3559" s="25" t="s">
        <v>1372</v>
      </c>
      <c r="K3559" s="25" t="n">
        <v>2011</v>
      </c>
      <c r="L3559" s="25" t="s">
        <v>1834</v>
      </c>
      <c r="M3559" s="25" t="s">
        <v>171</v>
      </c>
      <c r="N3559" s="28" t="n">
        <v>4821</v>
      </c>
      <c r="O3559" s="25" t="s">
        <v>54</v>
      </c>
      <c r="P3559" s="29" t="n">
        <v>42788</v>
      </c>
      <c r="Q3559" s="29" t="n">
        <v>42914</v>
      </c>
      <c r="R3559" s="28" t="n">
        <v>5133</v>
      </c>
      <c r="S3559" s="28" t="n">
        <f aca="false">IF(O3559="Won",R3559,IF(O3559="Lost",0,N3559))</f>
        <v>5133</v>
      </c>
      <c r="T3559" s="30" t="n">
        <f aca="false">IF(AND(P3559&lt;&gt;"",Q3559&lt;&gt;""),Q3559-P3559,"")</f>
        <v>126</v>
      </c>
      <c r="U3559" s="30" t="str">
        <f aca="false">IF(AND(O3559="Engaging",P3559&lt;&gt;""),'Leia-me'!$B$5-P3559,"")</f>
        <v/>
      </c>
      <c r="V3559" s="25" t="str">
        <f aca="false">IF(O3559&lt;&gt;"Engaging","",IF(U3559&lt;='Leia-me'!$B$6,"Saudável",IF(U3559&lt;='Leia-me'!$B$7,"Esfriando",IF(U3559&lt;='Leia-me'!$B$8,"Última chance","Zumbi"))))</f>
        <v/>
      </c>
      <c r="W3559" s="25" t="n">
        <f aca="false">IF(O3559="Won",1,IF(O3559="Lost",0,""))</f>
        <v>1</v>
      </c>
      <c r="X3559" s="25" t="s">
        <v>1835</v>
      </c>
      <c r="Y3559" s="25" t="str">
        <f aca="false">IF(E3559="","Sim","")</f>
        <v/>
      </c>
    </row>
    <row r="3560" customFormat="false" ht="15" hidden="false" customHeight="false" outlineLevel="0" collapsed="false">
      <c r="A3560" s="25" t="s">
        <v>3822</v>
      </c>
      <c r="B3560" s="25" t="s">
        <v>84</v>
      </c>
      <c r="C3560" s="25" t="s">
        <v>85</v>
      </c>
      <c r="D3560" s="25" t="s">
        <v>87</v>
      </c>
      <c r="G3560" s="31"/>
      <c r="H3560" s="32"/>
      <c r="L3560" s="25" t="s">
        <v>186</v>
      </c>
      <c r="M3560" s="25" t="s">
        <v>171</v>
      </c>
      <c r="N3560" s="28" t="n">
        <v>550</v>
      </c>
      <c r="O3560" s="25" t="s">
        <v>56</v>
      </c>
      <c r="P3560" s="29" t="n">
        <v>42789</v>
      </c>
      <c r="Q3560" s="33"/>
      <c r="R3560" s="34"/>
      <c r="S3560" s="28" t="n">
        <f aca="false">IF(O3560="Won",R3560,IF(O3560="Lost",0,N3560))</f>
        <v>550</v>
      </c>
      <c r="T3560" s="30" t="str">
        <f aca="false">IF(AND(P3560&lt;&gt;"",Q3560&lt;&gt;""),Q3560-P3560,"")</f>
        <v/>
      </c>
      <c r="U3560" s="30" t="n">
        <f aca="false">IF(AND(O3560="Engaging",P3560&lt;&gt;""),'Leia-me'!$B$5-P3560,"")</f>
        <v>311</v>
      </c>
      <c r="V3560" s="25" t="str">
        <f aca="false">IF(O3560&lt;&gt;"Engaging","",IF(U3560&lt;='Leia-me'!$B$6,"Saudável",IF(U3560&lt;='Leia-me'!$B$7,"Esfriando",IF(U3560&lt;='Leia-me'!$B$8,"Última chance","Zumbi"))))</f>
        <v>Zumbi</v>
      </c>
      <c r="W3560" s="25" t="str">
        <f aca="false">IF(O3560="Won",1,IF(O3560="Lost",0,""))</f>
        <v/>
      </c>
      <c r="Y3560" s="25" t="str">
        <f aca="false">IF(E3560="","Sim","")</f>
        <v>Sim</v>
      </c>
    </row>
    <row r="3561" customFormat="false" ht="15" hidden="false" customHeight="false" outlineLevel="0" collapsed="false">
      <c r="A3561" s="25" t="s">
        <v>3823</v>
      </c>
      <c r="B3561" s="25" t="s">
        <v>84</v>
      </c>
      <c r="C3561" s="25" t="s">
        <v>85</v>
      </c>
      <c r="D3561" s="25" t="s">
        <v>87</v>
      </c>
      <c r="E3561" s="25" t="s">
        <v>1189</v>
      </c>
      <c r="F3561" s="25" t="s">
        <v>211</v>
      </c>
      <c r="G3561" s="26" t="n">
        <v>702.72</v>
      </c>
      <c r="H3561" s="27" t="n">
        <v>1831</v>
      </c>
      <c r="I3561" s="25" t="s">
        <v>147</v>
      </c>
      <c r="K3561" s="25" t="n">
        <v>2004</v>
      </c>
      <c r="L3561" s="25" t="s">
        <v>148</v>
      </c>
      <c r="M3561" s="25" t="s">
        <v>149</v>
      </c>
      <c r="N3561" s="28" t="n">
        <v>55</v>
      </c>
      <c r="O3561" s="25" t="s">
        <v>54</v>
      </c>
      <c r="P3561" s="29" t="n">
        <v>42789</v>
      </c>
      <c r="Q3561" s="29" t="n">
        <v>42796</v>
      </c>
      <c r="R3561" s="28" t="n">
        <v>50</v>
      </c>
      <c r="S3561" s="28" t="n">
        <f aca="false">IF(O3561="Won",R3561,IF(O3561="Lost",0,N3561))</f>
        <v>50</v>
      </c>
      <c r="T3561" s="30" t="n">
        <f aca="false">IF(AND(P3561&lt;&gt;"",Q3561&lt;&gt;""),Q3561-P3561,"")</f>
        <v>7</v>
      </c>
      <c r="U3561" s="30" t="str">
        <f aca="false">IF(AND(O3561="Engaging",P3561&lt;&gt;""),'Leia-me'!$B$5-P3561,"")</f>
        <v/>
      </c>
      <c r="V3561" s="25" t="str">
        <f aca="false">IF(O3561&lt;&gt;"Engaging","",IF(U3561&lt;='Leia-me'!$B$6,"Saudável",IF(U3561&lt;='Leia-me'!$B$7,"Esfriando",IF(U3561&lt;='Leia-me'!$B$8,"Última chance","Zumbi"))))</f>
        <v/>
      </c>
      <c r="W3561" s="25" t="n">
        <f aca="false">IF(O3561="Won",1,IF(O3561="Lost",0,""))</f>
        <v>1</v>
      </c>
      <c r="Y3561" s="25" t="str">
        <f aca="false">IF(E3561="","Sim","")</f>
        <v/>
      </c>
    </row>
    <row r="3562" customFormat="false" ht="15" hidden="false" customHeight="false" outlineLevel="0" collapsed="false">
      <c r="A3562" s="25" t="s">
        <v>3824</v>
      </c>
      <c r="B3562" s="25" t="s">
        <v>84</v>
      </c>
      <c r="C3562" s="25" t="s">
        <v>85</v>
      </c>
      <c r="D3562" s="25" t="s">
        <v>87</v>
      </c>
      <c r="G3562" s="31"/>
      <c r="H3562" s="32"/>
      <c r="L3562" s="25" t="s">
        <v>186</v>
      </c>
      <c r="M3562" s="25" t="s">
        <v>171</v>
      </c>
      <c r="N3562" s="28" t="n">
        <v>550</v>
      </c>
      <c r="O3562" s="25" t="s">
        <v>56</v>
      </c>
      <c r="P3562" s="29" t="n">
        <v>42790</v>
      </c>
      <c r="Q3562" s="33"/>
      <c r="R3562" s="34"/>
      <c r="S3562" s="28" t="n">
        <f aca="false">IF(O3562="Won",R3562,IF(O3562="Lost",0,N3562))</f>
        <v>550</v>
      </c>
      <c r="T3562" s="30" t="str">
        <f aca="false">IF(AND(P3562&lt;&gt;"",Q3562&lt;&gt;""),Q3562-P3562,"")</f>
        <v/>
      </c>
      <c r="U3562" s="30" t="n">
        <f aca="false">IF(AND(O3562="Engaging",P3562&lt;&gt;""),'Leia-me'!$B$5-P3562,"")</f>
        <v>310</v>
      </c>
      <c r="V3562" s="25" t="str">
        <f aca="false">IF(O3562&lt;&gt;"Engaging","",IF(U3562&lt;='Leia-me'!$B$6,"Saudável",IF(U3562&lt;='Leia-me'!$B$7,"Esfriando",IF(U3562&lt;='Leia-me'!$B$8,"Última chance","Zumbi"))))</f>
        <v>Zumbi</v>
      </c>
      <c r="W3562" s="25" t="str">
        <f aca="false">IF(O3562="Won",1,IF(O3562="Lost",0,""))</f>
        <v/>
      </c>
      <c r="Y3562" s="25" t="str">
        <f aca="false">IF(E3562="","Sim","")</f>
        <v>Sim</v>
      </c>
    </row>
    <row r="3563" customFormat="false" ht="15" hidden="false" customHeight="false" outlineLevel="0" collapsed="false">
      <c r="A3563" s="25" t="s">
        <v>3825</v>
      </c>
      <c r="B3563" s="25" t="s">
        <v>84</v>
      </c>
      <c r="C3563" s="25" t="s">
        <v>85</v>
      </c>
      <c r="D3563" s="25" t="s">
        <v>87</v>
      </c>
      <c r="E3563" s="25" t="s">
        <v>1653</v>
      </c>
      <c r="F3563" s="25" t="s">
        <v>165</v>
      </c>
      <c r="G3563" s="26" t="n">
        <v>3838.39</v>
      </c>
      <c r="H3563" s="27" t="n">
        <v>8274</v>
      </c>
      <c r="I3563" s="25" t="s">
        <v>147</v>
      </c>
      <c r="K3563" s="25" t="n">
        <v>1989</v>
      </c>
      <c r="L3563" s="25" t="s">
        <v>160</v>
      </c>
      <c r="M3563" s="25" t="s">
        <v>149</v>
      </c>
      <c r="N3563" s="28" t="n">
        <v>3393</v>
      </c>
      <c r="O3563" s="25" t="s">
        <v>55</v>
      </c>
      <c r="P3563" s="29" t="n">
        <v>42790</v>
      </c>
      <c r="Q3563" s="29" t="n">
        <v>42866</v>
      </c>
      <c r="R3563" s="28" t="n">
        <v>0</v>
      </c>
      <c r="S3563" s="28" t="n">
        <f aca="false">IF(O3563="Won",R3563,IF(O3563="Lost",0,N3563))</f>
        <v>0</v>
      </c>
      <c r="T3563" s="30" t="n">
        <f aca="false">IF(AND(P3563&lt;&gt;"",Q3563&lt;&gt;""),Q3563-P3563,"")</f>
        <v>76</v>
      </c>
      <c r="U3563" s="30" t="str">
        <f aca="false">IF(AND(O3563="Engaging",P3563&lt;&gt;""),'Leia-me'!$B$5-P3563,"")</f>
        <v/>
      </c>
      <c r="V3563" s="25" t="str">
        <f aca="false">IF(O3563&lt;&gt;"Engaging","",IF(U3563&lt;='Leia-me'!$B$6,"Saudável",IF(U3563&lt;='Leia-me'!$B$7,"Esfriando",IF(U3563&lt;='Leia-me'!$B$8,"Última chance","Zumbi"))))</f>
        <v/>
      </c>
      <c r="W3563" s="25" t="n">
        <f aca="false">IF(O3563="Won",1,IF(O3563="Lost",0,""))</f>
        <v>0</v>
      </c>
      <c r="Y3563" s="25" t="str">
        <f aca="false">IF(E3563="","Sim","")</f>
        <v/>
      </c>
    </row>
    <row r="3564" customFormat="false" ht="15" hidden="false" customHeight="false" outlineLevel="0" collapsed="false">
      <c r="A3564" s="25" t="s">
        <v>3826</v>
      </c>
      <c r="B3564" s="25" t="s">
        <v>84</v>
      </c>
      <c r="C3564" s="25" t="s">
        <v>85</v>
      </c>
      <c r="D3564" s="25" t="s">
        <v>87</v>
      </c>
      <c r="E3564" s="25" t="s">
        <v>494</v>
      </c>
      <c r="F3564" s="25" t="s">
        <v>192</v>
      </c>
      <c r="G3564" s="26" t="n">
        <v>11698.03</v>
      </c>
      <c r="H3564" s="27" t="n">
        <v>34288</v>
      </c>
      <c r="I3564" s="25" t="s">
        <v>147</v>
      </c>
      <c r="K3564" s="25" t="n">
        <v>1982</v>
      </c>
      <c r="L3564" s="25" t="s">
        <v>170</v>
      </c>
      <c r="M3564" s="25" t="s">
        <v>171</v>
      </c>
      <c r="N3564" s="28" t="n">
        <v>1096</v>
      </c>
      <c r="O3564" s="25" t="s">
        <v>55</v>
      </c>
      <c r="P3564" s="29" t="n">
        <v>42791</v>
      </c>
      <c r="Q3564" s="29" t="n">
        <v>42876</v>
      </c>
      <c r="R3564" s="28" t="n">
        <v>0</v>
      </c>
      <c r="S3564" s="28" t="n">
        <f aca="false">IF(O3564="Won",R3564,IF(O3564="Lost",0,N3564))</f>
        <v>0</v>
      </c>
      <c r="T3564" s="30" t="n">
        <f aca="false">IF(AND(P3564&lt;&gt;"",Q3564&lt;&gt;""),Q3564-P3564,"")</f>
        <v>85</v>
      </c>
      <c r="U3564" s="30" t="str">
        <f aca="false">IF(AND(O3564="Engaging",P3564&lt;&gt;""),'Leia-me'!$B$5-P3564,"")</f>
        <v/>
      </c>
      <c r="V3564" s="25" t="str">
        <f aca="false">IF(O3564&lt;&gt;"Engaging","",IF(U3564&lt;='Leia-me'!$B$6,"Saudável",IF(U3564&lt;='Leia-me'!$B$7,"Esfriando",IF(U3564&lt;='Leia-me'!$B$8,"Última chance","Zumbi"))))</f>
        <v/>
      </c>
      <c r="W3564" s="25" t="n">
        <f aca="false">IF(O3564="Won",1,IF(O3564="Lost",0,""))</f>
        <v>0</v>
      </c>
      <c r="Y3564" s="25" t="str">
        <f aca="false">IF(E3564="","Sim","")</f>
        <v/>
      </c>
    </row>
    <row r="3565" customFormat="false" ht="15" hidden="false" customHeight="false" outlineLevel="0" collapsed="false">
      <c r="A3565" s="25" t="s">
        <v>3827</v>
      </c>
      <c r="B3565" s="25" t="s">
        <v>84</v>
      </c>
      <c r="C3565" s="25" t="s">
        <v>85</v>
      </c>
      <c r="D3565" s="25" t="s">
        <v>87</v>
      </c>
      <c r="E3565" s="25" t="s">
        <v>639</v>
      </c>
      <c r="F3565" s="25" t="s">
        <v>211</v>
      </c>
      <c r="G3565" s="26" t="n">
        <v>1419.98</v>
      </c>
      <c r="H3565" s="27" t="n">
        <v>4018</v>
      </c>
      <c r="I3565" s="25" t="s">
        <v>147</v>
      </c>
      <c r="K3565" s="25" t="n">
        <v>2003</v>
      </c>
      <c r="L3565" s="25" t="s">
        <v>160</v>
      </c>
      <c r="M3565" s="25" t="s">
        <v>149</v>
      </c>
      <c r="N3565" s="28" t="n">
        <v>3393</v>
      </c>
      <c r="O3565" s="25" t="s">
        <v>55</v>
      </c>
      <c r="P3565" s="29" t="n">
        <v>42792</v>
      </c>
      <c r="Q3565" s="29" t="n">
        <v>42896</v>
      </c>
      <c r="R3565" s="28" t="n">
        <v>0</v>
      </c>
      <c r="S3565" s="28" t="n">
        <f aca="false">IF(O3565="Won",R3565,IF(O3565="Lost",0,N3565))</f>
        <v>0</v>
      </c>
      <c r="T3565" s="30" t="n">
        <f aca="false">IF(AND(P3565&lt;&gt;"",Q3565&lt;&gt;""),Q3565-P3565,"")</f>
        <v>104</v>
      </c>
      <c r="U3565" s="30" t="str">
        <f aca="false">IF(AND(O3565="Engaging",P3565&lt;&gt;""),'Leia-me'!$B$5-P3565,"")</f>
        <v/>
      </c>
      <c r="V3565" s="25" t="str">
        <f aca="false">IF(O3565&lt;&gt;"Engaging","",IF(U3565&lt;='Leia-me'!$B$6,"Saudável",IF(U3565&lt;='Leia-me'!$B$7,"Esfriando",IF(U3565&lt;='Leia-me'!$B$8,"Última chance","Zumbi"))))</f>
        <v/>
      </c>
      <c r="W3565" s="25" t="n">
        <f aca="false">IF(O3565="Won",1,IF(O3565="Lost",0,""))</f>
        <v>0</v>
      </c>
      <c r="Y3565" s="25" t="str">
        <f aca="false">IF(E3565="","Sim","")</f>
        <v/>
      </c>
    </row>
    <row r="3566" customFormat="false" ht="15" hidden="false" customHeight="false" outlineLevel="0" collapsed="false">
      <c r="A3566" s="25" t="s">
        <v>3828</v>
      </c>
      <c r="B3566" s="25" t="s">
        <v>84</v>
      </c>
      <c r="C3566" s="25" t="s">
        <v>85</v>
      </c>
      <c r="D3566" s="25" t="s">
        <v>87</v>
      </c>
      <c r="E3566" s="25" t="s">
        <v>1653</v>
      </c>
      <c r="F3566" s="25" t="s">
        <v>165</v>
      </c>
      <c r="G3566" s="26" t="n">
        <v>3838.39</v>
      </c>
      <c r="H3566" s="27" t="n">
        <v>8274</v>
      </c>
      <c r="I3566" s="25" t="s">
        <v>147</v>
      </c>
      <c r="K3566" s="25" t="n">
        <v>1989</v>
      </c>
      <c r="L3566" s="25" t="s">
        <v>186</v>
      </c>
      <c r="M3566" s="25" t="s">
        <v>171</v>
      </c>
      <c r="N3566" s="28" t="n">
        <v>550</v>
      </c>
      <c r="O3566" s="25" t="s">
        <v>55</v>
      </c>
      <c r="P3566" s="29" t="n">
        <v>42793</v>
      </c>
      <c r="Q3566" s="29" t="n">
        <v>42859</v>
      </c>
      <c r="R3566" s="28" t="n">
        <v>0</v>
      </c>
      <c r="S3566" s="28" t="n">
        <f aca="false">IF(O3566="Won",R3566,IF(O3566="Lost",0,N3566))</f>
        <v>0</v>
      </c>
      <c r="T3566" s="30" t="n">
        <f aca="false">IF(AND(P3566&lt;&gt;"",Q3566&lt;&gt;""),Q3566-P3566,"")</f>
        <v>66</v>
      </c>
      <c r="U3566" s="30" t="str">
        <f aca="false">IF(AND(O3566="Engaging",P3566&lt;&gt;""),'Leia-me'!$B$5-P3566,"")</f>
        <v/>
      </c>
      <c r="V3566" s="25" t="str">
        <f aca="false">IF(O3566&lt;&gt;"Engaging","",IF(U3566&lt;='Leia-me'!$B$6,"Saudável",IF(U3566&lt;='Leia-me'!$B$7,"Esfriando",IF(U3566&lt;='Leia-me'!$B$8,"Última chance","Zumbi"))))</f>
        <v/>
      </c>
      <c r="W3566" s="25" t="n">
        <f aca="false">IF(O3566="Won",1,IF(O3566="Lost",0,""))</f>
        <v>0</v>
      </c>
      <c r="Y3566" s="25" t="str">
        <f aca="false">IF(E3566="","Sim","")</f>
        <v/>
      </c>
    </row>
    <row r="3567" customFormat="false" ht="15" hidden="false" customHeight="false" outlineLevel="0" collapsed="false">
      <c r="A3567" s="25" t="s">
        <v>3829</v>
      </c>
      <c r="B3567" s="25" t="s">
        <v>84</v>
      </c>
      <c r="C3567" s="25" t="s">
        <v>85</v>
      </c>
      <c r="D3567" s="25" t="s">
        <v>87</v>
      </c>
      <c r="E3567" s="25" t="s">
        <v>1158</v>
      </c>
      <c r="F3567" s="25" t="s">
        <v>185</v>
      </c>
      <c r="G3567" s="26" t="n">
        <v>7708.38</v>
      </c>
      <c r="H3567" s="27" t="n">
        <v>13756</v>
      </c>
      <c r="I3567" s="25" t="s">
        <v>147</v>
      </c>
      <c r="K3567" s="25" t="n">
        <v>1980</v>
      </c>
      <c r="L3567" s="25" t="s">
        <v>178</v>
      </c>
      <c r="M3567" s="25" t="s">
        <v>171</v>
      </c>
      <c r="N3567" s="28" t="n">
        <v>5482</v>
      </c>
      <c r="O3567" s="25" t="s">
        <v>54</v>
      </c>
      <c r="P3567" s="29" t="n">
        <v>42793</v>
      </c>
      <c r="Q3567" s="29" t="n">
        <v>42885</v>
      </c>
      <c r="R3567" s="28" t="n">
        <v>5159</v>
      </c>
      <c r="S3567" s="28" t="n">
        <f aca="false">IF(O3567="Won",R3567,IF(O3567="Lost",0,N3567))</f>
        <v>5159</v>
      </c>
      <c r="T3567" s="30" t="n">
        <f aca="false">IF(AND(P3567&lt;&gt;"",Q3567&lt;&gt;""),Q3567-P3567,"")</f>
        <v>92</v>
      </c>
      <c r="U3567" s="30" t="str">
        <f aca="false">IF(AND(O3567="Engaging",P3567&lt;&gt;""),'Leia-me'!$B$5-P3567,"")</f>
        <v/>
      </c>
      <c r="V3567" s="25" t="str">
        <f aca="false">IF(O3567&lt;&gt;"Engaging","",IF(U3567&lt;='Leia-me'!$B$6,"Saudável",IF(U3567&lt;='Leia-me'!$B$7,"Esfriando",IF(U3567&lt;='Leia-me'!$B$8,"Última chance","Zumbi"))))</f>
        <v/>
      </c>
      <c r="W3567" s="25" t="n">
        <f aca="false">IF(O3567="Won",1,IF(O3567="Lost",0,""))</f>
        <v>1</v>
      </c>
      <c r="Y3567" s="25" t="str">
        <f aca="false">IF(E3567="","Sim","")</f>
        <v/>
      </c>
    </row>
    <row r="3568" customFormat="false" ht="15" hidden="false" customHeight="false" outlineLevel="0" collapsed="false">
      <c r="A3568" s="25" t="s">
        <v>3830</v>
      </c>
      <c r="B3568" s="25" t="s">
        <v>84</v>
      </c>
      <c r="C3568" s="25" t="s">
        <v>85</v>
      </c>
      <c r="D3568" s="25" t="s">
        <v>87</v>
      </c>
      <c r="G3568" s="31"/>
      <c r="H3568" s="32"/>
      <c r="L3568" s="25" t="s">
        <v>1834</v>
      </c>
      <c r="M3568" s="25" t="s">
        <v>171</v>
      </c>
      <c r="N3568" s="28" t="n">
        <v>4821</v>
      </c>
      <c r="O3568" s="25" t="s">
        <v>56</v>
      </c>
      <c r="P3568" s="29" t="n">
        <v>42795</v>
      </c>
      <c r="Q3568" s="33"/>
      <c r="R3568" s="34"/>
      <c r="S3568" s="28" t="n">
        <f aca="false">IF(O3568="Won",R3568,IF(O3568="Lost",0,N3568))</f>
        <v>4821</v>
      </c>
      <c r="T3568" s="30" t="str">
        <f aca="false">IF(AND(P3568&lt;&gt;"",Q3568&lt;&gt;""),Q3568-P3568,"")</f>
        <v/>
      </c>
      <c r="U3568" s="30" t="n">
        <f aca="false">IF(AND(O3568="Engaging",P3568&lt;&gt;""),'Leia-me'!$B$5-P3568,"")</f>
        <v>305</v>
      </c>
      <c r="V3568" s="25" t="str">
        <f aca="false">IF(O3568&lt;&gt;"Engaging","",IF(U3568&lt;='Leia-me'!$B$6,"Saudável",IF(U3568&lt;='Leia-me'!$B$7,"Esfriando",IF(U3568&lt;='Leia-me'!$B$8,"Última chance","Zumbi"))))</f>
        <v>Zumbi</v>
      </c>
      <c r="W3568" s="25" t="str">
        <f aca="false">IF(O3568="Won",1,IF(O3568="Lost",0,""))</f>
        <v/>
      </c>
      <c r="X3568" s="25" t="s">
        <v>1835</v>
      </c>
      <c r="Y3568" s="25" t="str">
        <f aca="false">IF(E3568="","Sim","")</f>
        <v>Sim</v>
      </c>
    </row>
    <row r="3569" customFormat="false" ht="15" hidden="false" customHeight="false" outlineLevel="0" collapsed="false">
      <c r="A3569" s="25" t="s">
        <v>3831</v>
      </c>
      <c r="B3569" s="25" t="s">
        <v>84</v>
      </c>
      <c r="C3569" s="25" t="s">
        <v>85</v>
      </c>
      <c r="D3569" s="25" t="s">
        <v>87</v>
      </c>
      <c r="E3569" s="25" t="s">
        <v>1371</v>
      </c>
      <c r="F3569" s="25" t="s">
        <v>185</v>
      </c>
      <c r="G3569" s="26" t="n">
        <v>40.79</v>
      </c>
      <c r="H3569" s="27" t="n">
        <v>142</v>
      </c>
      <c r="I3569" s="25" t="s">
        <v>1372</v>
      </c>
      <c r="K3569" s="25" t="n">
        <v>2011</v>
      </c>
      <c r="L3569" s="25" t="s">
        <v>170</v>
      </c>
      <c r="M3569" s="25" t="s">
        <v>171</v>
      </c>
      <c r="N3569" s="28" t="n">
        <v>1096</v>
      </c>
      <c r="O3569" s="25" t="s">
        <v>55</v>
      </c>
      <c r="P3569" s="29" t="n">
        <v>42798</v>
      </c>
      <c r="Q3569" s="29" t="n">
        <v>42864</v>
      </c>
      <c r="R3569" s="28" t="n">
        <v>0</v>
      </c>
      <c r="S3569" s="28" t="n">
        <f aca="false">IF(O3569="Won",R3569,IF(O3569="Lost",0,N3569))</f>
        <v>0</v>
      </c>
      <c r="T3569" s="30" t="n">
        <f aca="false">IF(AND(P3569&lt;&gt;"",Q3569&lt;&gt;""),Q3569-P3569,"")</f>
        <v>66</v>
      </c>
      <c r="U3569" s="30" t="str">
        <f aca="false">IF(AND(O3569="Engaging",P3569&lt;&gt;""),'Leia-me'!$B$5-P3569,"")</f>
        <v/>
      </c>
      <c r="V3569" s="25" t="str">
        <f aca="false">IF(O3569&lt;&gt;"Engaging","",IF(U3569&lt;='Leia-me'!$B$6,"Saudável",IF(U3569&lt;='Leia-me'!$B$7,"Esfriando",IF(U3569&lt;='Leia-me'!$B$8,"Última chance","Zumbi"))))</f>
        <v/>
      </c>
      <c r="W3569" s="25" t="n">
        <f aca="false">IF(O3569="Won",1,IF(O3569="Lost",0,""))</f>
        <v>0</v>
      </c>
      <c r="Y3569" s="25" t="str">
        <f aca="false">IF(E3569="","Sim","")</f>
        <v/>
      </c>
    </row>
    <row r="3570" customFormat="false" ht="15" hidden="false" customHeight="false" outlineLevel="0" collapsed="false">
      <c r="A3570" s="25" t="s">
        <v>3832</v>
      </c>
      <c r="B3570" s="25" t="s">
        <v>84</v>
      </c>
      <c r="C3570" s="25" t="s">
        <v>85</v>
      </c>
      <c r="D3570" s="25" t="s">
        <v>87</v>
      </c>
      <c r="E3570" s="25" t="s">
        <v>452</v>
      </c>
      <c r="F3570" s="25" t="s">
        <v>185</v>
      </c>
      <c r="G3570" s="26" t="n">
        <v>1712.68</v>
      </c>
      <c r="H3570" s="27" t="n">
        <v>3194</v>
      </c>
      <c r="I3570" s="25" t="s">
        <v>147</v>
      </c>
      <c r="J3570" s="25" t="s">
        <v>193</v>
      </c>
      <c r="K3570" s="25" t="n">
        <v>1992</v>
      </c>
      <c r="L3570" s="25" t="s">
        <v>186</v>
      </c>
      <c r="M3570" s="25" t="s">
        <v>171</v>
      </c>
      <c r="N3570" s="28" t="n">
        <v>550</v>
      </c>
      <c r="O3570" s="25" t="s">
        <v>54</v>
      </c>
      <c r="P3570" s="29" t="n">
        <v>42801</v>
      </c>
      <c r="Q3570" s="29" t="n">
        <v>42804</v>
      </c>
      <c r="R3570" s="28" t="n">
        <v>542</v>
      </c>
      <c r="S3570" s="28" t="n">
        <f aca="false">IF(O3570="Won",R3570,IF(O3570="Lost",0,N3570))</f>
        <v>542</v>
      </c>
      <c r="T3570" s="30" t="n">
        <f aca="false">IF(AND(P3570&lt;&gt;"",Q3570&lt;&gt;""),Q3570-P3570,"")</f>
        <v>3</v>
      </c>
      <c r="U3570" s="30" t="str">
        <f aca="false">IF(AND(O3570="Engaging",P3570&lt;&gt;""),'Leia-me'!$B$5-P3570,"")</f>
        <v/>
      </c>
      <c r="V3570" s="25" t="str">
        <f aca="false">IF(O3570&lt;&gt;"Engaging","",IF(U3570&lt;='Leia-me'!$B$6,"Saudável",IF(U3570&lt;='Leia-me'!$B$7,"Esfriando",IF(U3570&lt;='Leia-me'!$B$8,"Última chance","Zumbi"))))</f>
        <v/>
      </c>
      <c r="W3570" s="25" t="n">
        <f aca="false">IF(O3570="Won",1,IF(O3570="Lost",0,""))</f>
        <v>1</v>
      </c>
      <c r="Y3570" s="25" t="str">
        <f aca="false">IF(E3570="","Sim","")</f>
        <v/>
      </c>
    </row>
    <row r="3571" customFormat="false" ht="15" hidden="false" customHeight="false" outlineLevel="0" collapsed="false">
      <c r="A3571" s="25" t="s">
        <v>3833</v>
      </c>
      <c r="B3571" s="25" t="s">
        <v>84</v>
      </c>
      <c r="C3571" s="25" t="s">
        <v>85</v>
      </c>
      <c r="D3571" s="25" t="s">
        <v>87</v>
      </c>
      <c r="E3571" s="25" t="s">
        <v>1653</v>
      </c>
      <c r="F3571" s="25" t="s">
        <v>165</v>
      </c>
      <c r="G3571" s="26" t="n">
        <v>3838.39</v>
      </c>
      <c r="H3571" s="27" t="n">
        <v>8274</v>
      </c>
      <c r="I3571" s="25" t="s">
        <v>147</v>
      </c>
      <c r="K3571" s="25" t="n">
        <v>1989</v>
      </c>
      <c r="L3571" s="25" t="s">
        <v>1834</v>
      </c>
      <c r="M3571" s="25" t="s">
        <v>171</v>
      </c>
      <c r="N3571" s="28" t="n">
        <v>4821</v>
      </c>
      <c r="O3571" s="25" t="s">
        <v>54</v>
      </c>
      <c r="P3571" s="29" t="n">
        <v>42801</v>
      </c>
      <c r="Q3571" s="29" t="n">
        <v>42810</v>
      </c>
      <c r="R3571" s="28" t="n">
        <v>4980</v>
      </c>
      <c r="S3571" s="28" t="n">
        <f aca="false">IF(O3571="Won",R3571,IF(O3571="Lost",0,N3571))</f>
        <v>4980</v>
      </c>
      <c r="T3571" s="30" t="n">
        <f aca="false">IF(AND(P3571&lt;&gt;"",Q3571&lt;&gt;""),Q3571-P3571,"")</f>
        <v>9</v>
      </c>
      <c r="U3571" s="30" t="str">
        <f aca="false">IF(AND(O3571="Engaging",P3571&lt;&gt;""),'Leia-me'!$B$5-P3571,"")</f>
        <v/>
      </c>
      <c r="V3571" s="25" t="str">
        <f aca="false">IF(O3571&lt;&gt;"Engaging","",IF(U3571&lt;='Leia-me'!$B$6,"Saudável",IF(U3571&lt;='Leia-me'!$B$7,"Esfriando",IF(U3571&lt;='Leia-me'!$B$8,"Última chance","Zumbi"))))</f>
        <v/>
      </c>
      <c r="W3571" s="25" t="n">
        <f aca="false">IF(O3571="Won",1,IF(O3571="Lost",0,""))</f>
        <v>1</v>
      </c>
      <c r="X3571" s="25" t="s">
        <v>1835</v>
      </c>
      <c r="Y3571" s="25" t="str">
        <f aca="false">IF(E3571="","Sim","")</f>
        <v/>
      </c>
    </row>
    <row r="3572" customFormat="false" ht="15" hidden="false" customHeight="false" outlineLevel="0" collapsed="false">
      <c r="A3572" s="25" t="s">
        <v>3834</v>
      </c>
      <c r="B3572" s="25" t="s">
        <v>84</v>
      </c>
      <c r="C3572" s="25" t="s">
        <v>85</v>
      </c>
      <c r="D3572" s="25" t="s">
        <v>87</v>
      </c>
      <c r="E3572" s="25" t="s">
        <v>445</v>
      </c>
      <c r="F3572" s="25" t="s">
        <v>192</v>
      </c>
      <c r="G3572" s="26" t="n">
        <v>987.39</v>
      </c>
      <c r="H3572" s="27" t="n">
        <v>2253</v>
      </c>
      <c r="I3572" s="25" t="s">
        <v>147</v>
      </c>
      <c r="K3572" s="25" t="n">
        <v>2002</v>
      </c>
      <c r="L3572" s="25" t="s">
        <v>170</v>
      </c>
      <c r="M3572" s="25" t="s">
        <v>171</v>
      </c>
      <c r="N3572" s="28" t="n">
        <v>1096</v>
      </c>
      <c r="O3572" s="25" t="s">
        <v>54</v>
      </c>
      <c r="P3572" s="29" t="n">
        <v>42802</v>
      </c>
      <c r="Q3572" s="29" t="n">
        <v>42888</v>
      </c>
      <c r="R3572" s="28" t="n">
        <v>857</v>
      </c>
      <c r="S3572" s="28" t="n">
        <f aca="false">IF(O3572="Won",R3572,IF(O3572="Lost",0,N3572))</f>
        <v>857</v>
      </c>
      <c r="T3572" s="30" t="n">
        <f aca="false">IF(AND(P3572&lt;&gt;"",Q3572&lt;&gt;""),Q3572-P3572,"")</f>
        <v>86</v>
      </c>
      <c r="U3572" s="30" t="str">
        <f aca="false">IF(AND(O3572="Engaging",P3572&lt;&gt;""),'Leia-me'!$B$5-P3572,"")</f>
        <v/>
      </c>
      <c r="V3572" s="25" t="str">
        <f aca="false">IF(O3572&lt;&gt;"Engaging","",IF(U3572&lt;='Leia-me'!$B$6,"Saudável",IF(U3572&lt;='Leia-me'!$B$7,"Esfriando",IF(U3572&lt;='Leia-me'!$B$8,"Última chance","Zumbi"))))</f>
        <v/>
      </c>
      <c r="W3572" s="25" t="n">
        <f aca="false">IF(O3572="Won",1,IF(O3572="Lost",0,""))</f>
        <v>1</v>
      </c>
      <c r="Y3572" s="25" t="str">
        <f aca="false">IF(E3572="","Sim","")</f>
        <v/>
      </c>
    </row>
    <row r="3573" customFormat="false" ht="15" hidden="false" customHeight="false" outlineLevel="0" collapsed="false">
      <c r="A3573" s="25" t="s">
        <v>3835</v>
      </c>
      <c r="B3573" s="25" t="s">
        <v>84</v>
      </c>
      <c r="C3573" s="25" t="s">
        <v>85</v>
      </c>
      <c r="D3573" s="25" t="s">
        <v>87</v>
      </c>
      <c r="G3573" s="31"/>
      <c r="H3573" s="32"/>
      <c r="L3573" s="25" t="s">
        <v>170</v>
      </c>
      <c r="M3573" s="25" t="s">
        <v>171</v>
      </c>
      <c r="N3573" s="28" t="n">
        <v>1096</v>
      </c>
      <c r="O3573" s="25" t="s">
        <v>56</v>
      </c>
      <c r="P3573" s="29" t="n">
        <v>42803</v>
      </c>
      <c r="Q3573" s="33"/>
      <c r="R3573" s="34"/>
      <c r="S3573" s="28" t="n">
        <f aca="false">IF(O3573="Won",R3573,IF(O3573="Lost",0,N3573))</f>
        <v>1096</v>
      </c>
      <c r="T3573" s="30" t="str">
        <f aca="false">IF(AND(P3573&lt;&gt;"",Q3573&lt;&gt;""),Q3573-P3573,"")</f>
        <v/>
      </c>
      <c r="U3573" s="30" t="n">
        <f aca="false">IF(AND(O3573="Engaging",P3573&lt;&gt;""),'Leia-me'!$B$5-P3573,"")</f>
        <v>297</v>
      </c>
      <c r="V3573" s="25" t="str">
        <f aca="false">IF(O3573&lt;&gt;"Engaging","",IF(U3573&lt;='Leia-me'!$B$6,"Saudável",IF(U3573&lt;='Leia-me'!$B$7,"Esfriando",IF(U3573&lt;='Leia-me'!$B$8,"Última chance","Zumbi"))))</f>
        <v>Zumbi</v>
      </c>
      <c r="W3573" s="25" t="str">
        <f aca="false">IF(O3573="Won",1,IF(O3573="Lost",0,""))</f>
        <v/>
      </c>
      <c r="Y3573" s="25" t="str">
        <f aca="false">IF(E3573="","Sim","")</f>
        <v>Sim</v>
      </c>
    </row>
    <row r="3574" customFormat="false" ht="15" hidden="false" customHeight="false" outlineLevel="0" collapsed="false">
      <c r="A3574" s="25" t="s">
        <v>3836</v>
      </c>
      <c r="B3574" s="25" t="s">
        <v>84</v>
      </c>
      <c r="C3574" s="25" t="s">
        <v>85</v>
      </c>
      <c r="D3574" s="25" t="s">
        <v>87</v>
      </c>
      <c r="E3574" s="25" t="s">
        <v>1090</v>
      </c>
      <c r="F3574" s="25" t="s">
        <v>155</v>
      </c>
      <c r="G3574" s="26" t="n">
        <v>6395.05</v>
      </c>
      <c r="H3574" s="27" t="n">
        <v>20275</v>
      </c>
      <c r="I3574" s="25" t="s">
        <v>147</v>
      </c>
      <c r="K3574" s="25" t="n">
        <v>1994</v>
      </c>
      <c r="L3574" s="25" t="s">
        <v>170</v>
      </c>
      <c r="M3574" s="25" t="s">
        <v>171</v>
      </c>
      <c r="N3574" s="28" t="n">
        <v>1096</v>
      </c>
      <c r="O3574" s="25" t="s">
        <v>54</v>
      </c>
      <c r="P3574" s="29" t="n">
        <v>42806</v>
      </c>
      <c r="Q3574" s="29" t="n">
        <v>42897</v>
      </c>
      <c r="R3574" s="28" t="n">
        <v>1074</v>
      </c>
      <c r="S3574" s="28" t="n">
        <f aca="false">IF(O3574="Won",R3574,IF(O3574="Lost",0,N3574))</f>
        <v>1074</v>
      </c>
      <c r="T3574" s="30" t="n">
        <f aca="false">IF(AND(P3574&lt;&gt;"",Q3574&lt;&gt;""),Q3574-P3574,"")</f>
        <v>91</v>
      </c>
      <c r="U3574" s="30" t="str">
        <f aca="false">IF(AND(O3574="Engaging",P3574&lt;&gt;""),'Leia-me'!$B$5-P3574,"")</f>
        <v/>
      </c>
      <c r="V3574" s="25" t="str">
        <f aca="false">IF(O3574&lt;&gt;"Engaging","",IF(U3574&lt;='Leia-me'!$B$6,"Saudável",IF(U3574&lt;='Leia-me'!$B$7,"Esfriando",IF(U3574&lt;='Leia-me'!$B$8,"Última chance","Zumbi"))))</f>
        <v/>
      </c>
      <c r="W3574" s="25" t="n">
        <f aca="false">IF(O3574="Won",1,IF(O3574="Lost",0,""))</f>
        <v>1</v>
      </c>
      <c r="Y3574" s="25" t="str">
        <f aca="false">IF(E3574="","Sim","")</f>
        <v/>
      </c>
    </row>
    <row r="3575" customFormat="false" ht="15" hidden="false" customHeight="false" outlineLevel="0" collapsed="false">
      <c r="A3575" s="25" t="s">
        <v>3837</v>
      </c>
      <c r="B3575" s="25" t="s">
        <v>84</v>
      </c>
      <c r="C3575" s="25" t="s">
        <v>85</v>
      </c>
      <c r="D3575" s="25" t="s">
        <v>87</v>
      </c>
      <c r="E3575" s="25" t="s">
        <v>1347</v>
      </c>
      <c r="F3575" s="25" t="s">
        <v>165</v>
      </c>
      <c r="G3575" s="26" t="n">
        <v>665.06</v>
      </c>
      <c r="H3575" s="27" t="n">
        <v>1095</v>
      </c>
      <c r="I3575" s="25" t="s">
        <v>147</v>
      </c>
      <c r="K3575" s="25" t="n">
        <v>1989</v>
      </c>
      <c r="L3575" s="25" t="s">
        <v>148</v>
      </c>
      <c r="M3575" s="25" t="s">
        <v>149</v>
      </c>
      <c r="N3575" s="28" t="n">
        <v>55</v>
      </c>
      <c r="O3575" s="25" t="s">
        <v>54</v>
      </c>
      <c r="P3575" s="29" t="n">
        <v>42807</v>
      </c>
      <c r="Q3575" s="29" t="n">
        <v>42818</v>
      </c>
      <c r="R3575" s="28" t="n">
        <v>50</v>
      </c>
      <c r="S3575" s="28" t="n">
        <f aca="false">IF(O3575="Won",R3575,IF(O3575="Lost",0,N3575))</f>
        <v>50</v>
      </c>
      <c r="T3575" s="30" t="n">
        <f aca="false">IF(AND(P3575&lt;&gt;"",Q3575&lt;&gt;""),Q3575-P3575,"")</f>
        <v>11</v>
      </c>
      <c r="U3575" s="30" t="str">
        <f aca="false">IF(AND(O3575="Engaging",P3575&lt;&gt;""),'Leia-me'!$B$5-P3575,"")</f>
        <v/>
      </c>
      <c r="V3575" s="25" t="str">
        <f aca="false">IF(O3575&lt;&gt;"Engaging","",IF(U3575&lt;='Leia-me'!$B$6,"Saudável",IF(U3575&lt;='Leia-me'!$B$7,"Esfriando",IF(U3575&lt;='Leia-me'!$B$8,"Última chance","Zumbi"))))</f>
        <v/>
      </c>
      <c r="W3575" s="25" t="n">
        <f aca="false">IF(O3575="Won",1,IF(O3575="Lost",0,""))</f>
        <v>1</v>
      </c>
      <c r="Y3575" s="25" t="str">
        <f aca="false">IF(E3575="","Sim","")</f>
        <v/>
      </c>
    </row>
    <row r="3576" customFormat="false" ht="15" hidden="false" customHeight="false" outlineLevel="0" collapsed="false">
      <c r="A3576" s="25" t="s">
        <v>3838</v>
      </c>
      <c r="B3576" s="25" t="s">
        <v>84</v>
      </c>
      <c r="C3576" s="25" t="s">
        <v>85</v>
      </c>
      <c r="D3576" s="25" t="s">
        <v>87</v>
      </c>
      <c r="E3576" s="25" t="s">
        <v>644</v>
      </c>
      <c r="F3576" s="25" t="s">
        <v>177</v>
      </c>
      <c r="G3576" s="26" t="n">
        <v>646.1</v>
      </c>
      <c r="H3576" s="27" t="n">
        <v>883</v>
      </c>
      <c r="I3576" s="25" t="s">
        <v>147</v>
      </c>
      <c r="J3576" s="25" t="s">
        <v>199</v>
      </c>
      <c r="K3576" s="25" t="n">
        <v>1993</v>
      </c>
      <c r="L3576" s="25" t="s">
        <v>1834</v>
      </c>
      <c r="M3576" s="25" t="s">
        <v>171</v>
      </c>
      <c r="N3576" s="28" t="n">
        <v>4821</v>
      </c>
      <c r="O3576" s="25" t="s">
        <v>54</v>
      </c>
      <c r="P3576" s="29" t="n">
        <v>42810</v>
      </c>
      <c r="Q3576" s="29" t="n">
        <v>42887</v>
      </c>
      <c r="R3576" s="28" t="n">
        <v>4833</v>
      </c>
      <c r="S3576" s="28" t="n">
        <f aca="false">IF(O3576="Won",R3576,IF(O3576="Lost",0,N3576))</f>
        <v>4833</v>
      </c>
      <c r="T3576" s="30" t="n">
        <f aca="false">IF(AND(P3576&lt;&gt;"",Q3576&lt;&gt;""),Q3576-P3576,"")</f>
        <v>77</v>
      </c>
      <c r="U3576" s="30" t="str">
        <f aca="false">IF(AND(O3576="Engaging",P3576&lt;&gt;""),'Leia-me'!$B$5-P3576,"")</f>
        <v/>
      </c>
      <c r="V3576" s="25" t="str">
        <f aca="false">IF(O3576&lt;&gt;"Engaging","",IF(U3576&lt;='Leia-me'!$B$6,"Saudável",IF(U3576&lt;='Leia-me'!$B$7,"Esfriando",IF(U3576&lt;='Leia-me'!$B$8,"Última chance","Zumbi"))))</f>
        <v/>
      </c>
      <c r="W3576" s="25" t="n">
        <f aca="false">IF(O3576="Won",1,IF(O3576="Lost",0,""))</f>
        <v>1</v>
      </c>
      <c r="X3576" s="25" t="s">
        <v>1835</v>
      </c>
      <c r="Y3576" s="25" t="str">
        <f aca="false">IF(E3576="","Sim","")</f>
        <v/>
      </c>
    </row>
    <row r="3577" customFormat="false" ht="15" hidden="false" customHeight="false" outlineLevel="0" collapsed="false">
      <c r="A3577" s="25" t="s">
        <v>3839</v>
      </c>
      <c r="B3577" s="25" t="s">
        <v>84</v>
      </c>
      <c r="C3577" s="25" t="s">
        <v>85</v>
      </c>
      <c r="D3577" s="25" t="s">
        <v>87</v>
      </c>
      <c r="G3577" s="31"/>
      <c r="H3577" s="32"/>
      <c r="L3577" s="25" t="s">
        <v>186</v>
      </c>
      <c r="M3577" s="25" t="s">
        <v>171</v>
      </c>
      <c r="N3577" s="28" t="n">
        <v>550</v>
      </c>
      <c r="O3577" s="25" t="s">
        <v>56</v>
      </c>
      <c r="P3577" s="29" t="n">
        <v>42811</v>
      </c>
      <c r="Q3577" s="33"/>
      <c r="R3577" s="34"/>
      <c r="S3577" s="28" t="n">
        <f aca="false">IF(O3577="Won",R3577,IF(O3577="Lost",0,N3577))</f>
        <v>550</v>
      </c>
      <c r="T3577" s="30" t="str">
        <f aca="false">IF(AND(P3577&lt;&gt;"",Q3577&lt;&gt;""),Q3577-P3577,"")</f>
        <v/>
      </c>
      <c r="U3577" s="30" t="n">
        <f aca="false">IF(AND(O3577="Engaging",P3577&lt;&gt;""),'Leia-me'!$B$5-P3577,"")</f>
        <v>289</v>
      </c>
      <c r="V3577" s="25" t="str">
        <f aca="false">IF(O3577&lt;&gt;"Engaging","",IF(U3577&lt;='Leia-me'!$B$6,"Saudável",IF(U3577&lt;='Leia-me'!$B$7,"Esfriando",IF(U3577&lt;='Leia-me'!$B$8,"Última chance","Zumbi"))))</f>
        <v>Zumbi</v>
      </c>
      <c r="W3577" s="25" t="str">
        <f aca="false">IF(O3577="Won",1,IF(O3577="Lost",0,""))</f>
        <v/>
      </c>
      <c r="Y3577" s="25" t="str">
        <f aca="false">IF(E3577="","Sim","")</f>
        <v>Sim</v>
      </c>
    </row>
    <row r="3578" customFormat="false" ht="15" hidden="false" customHeight="false" outlineLevel="0" collapsed="false">
      <c r="A3578" s="25" t="s">
        <v>3840</v>
      </c>
      <c r="B3578" s="25" t="s">
        <v>84</v>
      </c>
      <c r="C3578" s="25" t="s">
        <v>85</v>
      </c>
      <c r="D3578" s="25" t="s">
        <v>87</v>
      </c>
      <c r="E3578" s="25" t="s">
        <v>207</v>
      </c>
      <c r="F3578" s="25" t="s">
        <v>168</v>
      </c>
      <c r="G3578" s="26" t="n">
        <v>375.43</v>
      </c>
      <c r="H3578" s="27" t="n">
        <v>1190</v>
      </c>
      <c r="I3578" s="25" t="s">
        <v>147</v>
      </c>
      <c r="K3578" s="25" t="n">
        <v>1985</v>
      </c>
      <c r="L3578" s="25" t="s">
        <v>170</v>
      </c>
      <c r="M3578" s="25" t="s">
        <v>171</v>
      </c>
      <c r="N3578" s="28" t="n">
        <v>1096</v>
      </c>
      <c r="O3578" s="25" t="s">
        <v>56</v>
      </c>
      <c r="P3578" s="29" t="n">
        <v>42811</v>
      </c>
      <c r="Q3578" s="33"/>
      <c r="R3578" s="34"/>
      <c r="S3578" s="28" t="n">
        <f aca="false">IF(O3578="Won",R3578,IF(O3578="Lost",0,N3578))</f>
        <v>1096</v>
      </c>
      <c r="T3578" s="30" t="str">
        <f aca="false">IF(AND(P3578&lt;&gt;"",Q3578&lt;&gt;""),Q3578-P3578,"")</f>
        <v/>
      </c>
      <c r="U3578" s="30" t="n">
        <f aca="false">IF(AND(O3578="Engaging",P3578&lt;&gt;""),'Leia-me'!$B$5-P3578,"")</f>
        <v>289</v>
      </c>
      <c r="V3578" s="25" t="str">
        <f aca="false">IF(O3578&lt;&gt;"Engaging","",IF(U3578&lt;='Leia-me'!$B$6,"Saudável",IF(U3578&lt;='Leia-me'!$B$7,"Esfriando",IF(U3578&lt;='Leia-me'!$B$8,"Última chance","Zumbi"))))</f>
        <v>Zumbi</v>
      </c>
      <c r="W3578" s="25" t="str">
        <f aca="false">IF(O3578="Won",1,IF(O3578="Lost",0,""))</f>
        <v/>
      </c>
      <c r="Y3578" s="25" t="str">
        <f aca="false">IF(E3578="","Sim","")</f>
        <v/>
      </c>
    </row>
    <row r="3579" customFormat="false" ht="15" hidden="false" customHeight="false" outlineLevel="0" collapsed="false">
      <c r="A3579" s="25" t="s">
        <v>3841</v>
      </c>
      <c r="B3579" s="25" t="s">
        <v>84</v>
      </c>
      <c r="C3579" s="25" t="s">
        <v>85</v>
      </c>
      <c r="D3579" s="25" t="s">
        <v>87</v>
      </c>
      <c r="E3579" s="25" t="s">
        <v>639</v>
      </c>
      <c r="F3579" s="25" t="s">
        <v>211</v>
      </c>
      <c r="G3579" s="26" t="n">
        <v>1419.98</v>
      </c>
      <c r="H3579" s="27" t="n">
        <v>4018</v>
      </c>
      <c r="I3579" s="25" t="s">
        <v>147</v>
      </c>
      <c r="K3579" s="25" t="n">
        <v>2003</v>
      </c>
      <c r="L3579" s="25" t="s">
        <v>1834</v>
      </c>
      <c r="M3579" s="25" t="s">
        <v>171</v>
      </c>
      <c r="N3579" s="28" t="n">
        <v>4821</v>
      </c>
      <c r="O3579" s="25" t="s">
        <v>55</v>
      </c>
      <c r="P3579" s="29" t="n">
        <v>42811</v>
      </c>
      <c r="Q3579" s="29" t="n">
        <v>42858</v>
      </c>
      <c r="R3579" s="28" t="n">
        <v>0</v>
      </c>
      <c r="S3579" s="28" t="n">
        <f aca="false">IF(O3579="Won",R3579,IF(O3579="Lost",0,N3579))</f>
        <v>0</v>
      </c>
      <c r="T3579" s="30" t="n">
        <f aca="false">IF(AND(P3579&lt;&gt;"",Q3579&lt;&gt;""),Q3579-P3579,"")</f>
        <v>47</v>
      </c>
      <c r="U3579" s="30" t="str">
        <f aca="false">IF(AND(O3579="Engaging",P3579&lt;&gt;""),'Leia-me'!$B$5-P3579,"")</f>
        <v/>
      </c>
      <c r="V3579" s="25" t="str">
        <f aca="false">IF(O3579&lt;&gt;"Engaging","",IF(U3579&lt;='Leia-me'!$B$6,"Saudável",IF(U3579&lt;='Leia-me'!$B$7,"Esfriando",IF(U3579&lt;='Leia-me'!$B$8,"Última chance","Zumbi"))))</f>
        <v/>
      </c>
      <c r="W3579" s="25" t="n">
        <f aca="false">IF(O3579="Won",1,IF(O3579="Lost",0,""))</f>
        <v>0</v>
      </c>
      <c r="X3579" s="25" t="s">
        <v>1835</v>
      </c>
      <c r="Y3579" s="25" t="str">
        <f aca="false">IF(E3579="","Sim","")</f>
        <v/>
      </c>
    </row>
    <row r="3580" customFormat="false" ht="15" hidden="false" customHeight="false" outlineLevel="0" collapsed="false">
      <c r="A3580" s="25" t="s">
        <v>3842</v>
      </c>
      <c r="B3580" s="25" t="s">
        <v>84</v>
      </c>
      <c r="C3580" s="25" t="s">
        <v>85</v>
      </c>
      <c r="D3580" s="25" t="s">
        <v>87</v>
      </c>
      <c r="E3580" s="25" t="s">
        <v>3373</v>
      </c>
      <c r="F3580" s="25" t="s">
        <v>192</v>
      </c>
      <c r="G3580" s="26" t="n">
        <v>4478.47</v>
      </c>
      <c r="H3580" s="27" t="n">
        <v>13809</v>
      </c>
      <c r="I3580" s="25" t="s">
        <v>147</v>
      </c>
      <c r="K3580" s="25" t="n">
        <v>1979</v>
      </c>
      <c r="L3580" s="25" t="s">
        <v>186</v>
      </c>
      <c r="M3580" s="25" t="s">
        <v>171</v>
      </c>
      <c r="N3580" s="28" t="n">
        <v>550</v>
      </c>
      <c r="O3580" s="25" t="s">
        <v>54</v>
      </c>
      <c r="P3580" s="29" t="n">
        <v>42813</v>
      </c>
      <c r="Q3580" s="29" t="n">
        <v>42816</v>
      </c>
      <c r="R3580" s="28" t="n">
        <v>586</v>
      </c>
      <c r="S3580" s="28" t="n">
        <f aca="false">IF(O3580="Won",R3580,IF(O3580="Lost",0,N3580))</f>
        <v>586</v>
      </c>
      <c r="T3580" s="30" t="n">
        <f aca="false">IF(AND(P3580&lt;&gt;"",Q3580&lt;&gt;""),Q3580-P3580,"")</f>
        <v>3</v>
      </c>
      <c r="U3580" s="30" t="str">
        <f aca="false">IF(AND(O3580="Engaging",P3580&lt;&gt;""),'Leia-me'!$B$5-P3580,"")</f>
        <v/>
      </c>
      <c r="V3580" s="25" t="str">
        <f aca="false">IF(O3580&lt;&gt;"Engaging","",IF(U3580&lt;='Leia-me'!$B$6,"Saudável",IF(U3580&lt;='Leia-me'!$B$7,"Esfriando",IF(U3580&lt;='Leia-me'!$B$8,"Última chance","Zumbi"))))</f>
        <v/>
      </c>
      <c r="W3580" s="25" t="n">
        <f aca="false">IF(O3580="Won",1,IF(O3580="Lost",0,""))</f>
        <v>1</v>
      </c>
      <c r="Y3580" s="25" t="str">
        <f aca="false">IF(E3580="","Sim","")</f>
        <v/>
      </c>
    </row>
    <row r="3581" customFormat="false" ht="15" hidden="false" customHeight="false" outlineLevel="0" collapsed="false">
      <c r="A3581" s="25" t="s">
        <v>3843</v>
      </c>
      <c r="B3581" s="25" t="s">
        <v>84</v>
      </c>
      <c r="C3581" s="25" t="s">
        <v>85</v>
      </c>
      <c r="D3581" s="25" t="s">
        <v>87</v>
      </c>
      <c r="E3581" s="25" t="s">
        <v>1055</v>
      </c>
      <c r="F3581" s="25" t="s">
        <v>146</v>
      </c>
      <c r="G3581" s="26" t="n">
        <v>439.21</v>
      </c>
      <c r="H3581" s="27" t="n">
        <v>792</v>
      </c>
      <c r="I3581" s="25" t="s">
        <v>147</v>
      </c>
      <c r="K3581" s="25" t="n">
        <v>1996</v>
      </c>
      <c r="L3581" s="25" t="s">
        <v>148</v>
      </c>
      <c r="M3581" s="25" t="s">
        <v>149</v>
      </c>
      <c r="N3581" s="28" t="n">
        <v>55</v>
      </c>
      <c r="O3581" s="25" t="s">
        <v>54</v>
      </c>
      <c r="P3581" s="29" t="n">
        <v>42813</v>
      </c>
      <c r="Q3581" s="29" t="n">
        <v>42819</v>
      </c>
      <c r="R3581" s="28" t="n">
        <v>41</v>
      </c>
      <c r="S3581" s="28" t="n">
        <f aca="false">IF(O3581="Won",R3581,IF(O3581="Lost",0,N3581))</f>
        <v>41</v>
      </c>
      <c r="T3581" s="30" t="n">
        <f aca="false">IF(AND(P3581&lt;&gt;"",Q3581&lt;&gt;""),Q3581-P3581,"")</f>
        <v>6</v>
      </c>
      <c r="U3581" s="30" t="str">
        <f aca="false">IF(AND(O3581="Engaging",P3581&lt;&gt;""),'Leia-me'!$B$5-P3581,"")</f>
        <v/>
      </c>
      <c r="V3581" s="25" t="str">
        <f aca="false">IF(O3581&lt;&gt;"Engaging","",IF(U3581&lt;='Leia-me'!$B$6,"Saudável",IF(U3581&lt;='Leia-me'!$B$7,"Esfriando",IF(U3581&lt;='Leia-me'!$B$8,"Última chance","Zumbi"))))</f>
        <v/>
      </c>
      <c r="W3581" s="25" t="n">
        <f aca="false">IF(O3581="Won",1,IF(O3581="Lost",0,""))</f>
        <v>1</v>
      </c>
      <c r="Y3581" s="25" t="str">
        <f aca="false">IF(E3581="","Sim","")</f>
        <v/>
      </c>
    </row>
    <row r="3582" customFormat="false" ht="15" hidden="false" customHeight="false" outlineLevel="0" collapsed="false">
      <c r="A3582" s="25" t="s">
        <v>3844</v>
      </c>
      <c r="B3582" s="25" t="s">
        <v>84</v>
      </c>
      <c r="C3582" s="25" t="s">
        <v>85</v>
      </c>
      <c r="D3582" s="25" t="s">
        <v>87</v>
      </c>
      <c r="E3582" s="25" t="s">
        <v>2863</v>
      </c>
      <c r="F3582" s="25" t="s">
        <v>211</v>
      </c>
      <c r="G3582" s="26" t="n">
        <v>2437.85</v>
      </c>
      <c r="H3582" s="27" t="n">
        <v>4874</v>
      </c>
      <c r="I3582" s="25" t="s">
        <v>147</v>
      </c>
      <c r="K3582" s="25" t="n">
        <v>2001</v>
      </c>
      <c r="L3582" s="25" t="s">
        <v>186</v>
      </c>
      <c r="M3582" s="25" t="s">
        <v>171</v>
      </c>
      <c r="N3582" s="28" t="n">
        <v>550</v>
      </c>
      <c r="O3582" s="25" t="s">
        <v>56</v>
      </c>
      <c r="P3582" s="29" t="n">
        <v>42814</v>
      </c>
      <c r="Q3582" s="33"/>
      <c r="R3582" s="34"/>
      <c r="S3582" s="28" t="n">
        <f aca="false">IF(O3582="Won",R3582,IF(O3582="Lost",0,N3582))</f>
        <v>550</v>
      </c>
      <c r="T3582" s="30" t="str">
        <f aca="false">IF(AND(P3582&lt;&gt;"",Q3582&lt;&gt;""),Q3582-P3582,"")</f>
        <v/>
      </c>
      <c r="U3582" s="30" t="n">
        <f aca="false">IF(AND(O3582="Engaging",P3582&lt;&gt;""),'Leia-me'!$B$5-P3582,"")</f>
        <v>286</v>
      </c>
      <c r="V3582" s="25" t="str">
        <f aca="false">IF(O3582&lt;&gt;"Engaging","",IF(U3582&lt;='Leia-me'!$B$6,"Saudável",IF(U3582&lt;='Leia-me'!$B$7,"Esfriando",IF(U3582&lt;='Leia-me'!$B$8,"Última chance","Zumbi"))))</f>
        <v>Zumbi</v>
      </c>
      <c r="W3582" s="25" t="str">
        <f aca="false">IF(O3582="Won",1,IF(O3582="Lost",0,""))</f>
        <v/>
      </c>
      <c r="Y3582" s="25" t="str">
        <f aca="false">IF(E3582="","Sim","")</f>
        <v/>
      </c>
    </row>
    <row r="3583" customFormat="false" ht="15" hidden="false" customHeight="false" outlineLevel="0" collapsed="false">
      <c r="A3583" s="25" t="s">
        <v>3845</v>
      </c>
      <c r="B3583" s="25" t="s">
        <v>84</v>
      </c>
      <c r="C3583" s="25" t="s">
        <v>85</v>
      </c>
      <c r="D3583" s="25" t="s">
        <v>87</v>
      </c>
      <c r="E3583" s="25" t="s">
        <v>622</v>
      </c>
      <c r="F3583" s="25" t="s">
        <v>211</v>
      </c>
      <c r="G3583" s="26" t="n">
        <v>167.89</v>
      </c>
      <c r="H3583" s="27" t="n">
        <v>493</v>
      </c>
      <c r="I3583" s="25" t="s">
        <v>623</v>
      </c>
      <c r="K3583" s="25" t="n">
        <v>2000</v>
      </c>
      <c r="L3583" s="25" t="s">
        <v>1834</v>
      </c>
      <c r="M3583" s="25" t="s">
        <v>171</v>
      </c>
      <c r="N3583" s="28" t="n">
        <v>4821</v>
      </c>
      <c r="O3583" s="25" t="s">
        <v>55</v>
      </c>
      <c r="P3583" s="29" t="n">
        <v>42817</v>
      </c>
      <c r="Q3583" s="29" t="n">
        <v>42897</v>
      </c>
      <c r="R3583" s="28" t="n">
        <v>0</v>
      </c>
      <c r="S3583" s="28" t="n">
        <f aca="false">IF(O3583="Won",R3583,IF(O3583="Lost",0,N3583))</f>
        <v>0</v>
      </c>
      <c r="T3583" s="30" t="n">
        <f aca="false">IF(AND(P3583&lt;&gt;"",Q3583&lt;&gt;""),Q3583-P3583,"")</f>
        <v>80</v>
      </c>
      <c r="U3583" s="30" t="str">
        <f aca="false">IF(AND(O3583="Engaging",P3583&lt;&gt;""),'Leia-me'!$B$5-P3583,"")</f>
        <v/>
      </c>
      <c r="V3583" s="25" t="str">
        <f aca="false">IF(O3583&lt;&gt;"Engaging","",IF(U3583&lt;='Leia-me'!$B$6,"Saudável",IF(U3583&lt;='Leia-me'!$B$7,"Esfriando",IF(U3583&lt;='Leia-me'!$B$8,"Última chance","Zumbi"))))</f>
        <v/>
      </c>
      <c r="W3583" s="25" t="n">
        <f aca="false">IF(O3583="Won",1,IF(O3583="Lost",0,""))</f>
        <v>0</v>
      </c>
      <c r="X3583" s="25" t="s">
        <v>1835</v>
      </c>
      <c r="Y3583" s="25" t="str">
        <f aca="false">IF(E3583="","Sim","")</f>
        <v/>
      </c>
    </row>
    <row r="3584" customFormat="false" ht="15" hidden="false" customHeight="false" outlineLevel="0" collapsed="false">
      <c r="A3584" s="25" t="s">
        <v>3846</v>
      </c>
      <c r="B3584" s="25" t="s">
        <v>84</v>
      </c>
      <c r="C3584" s="25" t="s">
        <v>85</v>
      </c>
      <c r="D3584" s="25" t="s">
        <v>87</v>
      </c>
      <c r="G3584" s="31"/>
      <c r="H3584" s="32"/>
      <c r="L3584" s="25" t="s">
        <v>186</v>
      </c>
      <c r="M3584" s="25" t="s">
        <v>171</v>
      </c>
      <c r="N3584" s="28" t="n">
        <v>550</v>
      </c>
      <c r="O3584" s="25" t="s">
        <v>56</v>
      </c>
      <c r="P3584" s="29" t="n">
        <v>42818</v>
      </c>
      <c r="Q3584" s="33"/>
      <c r="R3584" s="34"/>
      <c r="S3584" s="28" t="n">
        <f aca="false">IF(O3584="Won",R3584,IF(O3584="Lost",0,N3584))</f>
        <v>550</v>
      </c>
      <c r="T3584" s="30" t="str">
        <f aca="false">IF(AND(P3584&lt;&gt;"",Q3584&lt;&gt;""),Q3584-P3584,"")</f>
        <v/>
      </c>
      <c r="U3584" s="30" t="n">
        <f aca="false">IF(AND(O3584="Engaging",P3584&lt;&gt;""),'Leia-me'!$B$5-P3584,"")</f>
        <v>282</v>
      </c>
      <c r="V3584" s="25" t="str">
        <f aca="false">IF(O3584&lt;&gt;"Engaging","",IF(U3584&lt;='Leia-me'!$B$6,"Saudável",IF(U3584&lt;='Leia-me'!$B$7,"Esfriando",IF(U3584&lt;='Leia-me'!$B$8,"Última chance","Zumbi"))))</f>
        <v>Zumbi</v>
      </c>
      <c r="W3584" s="25" t="str">
        <f aca="false">IF(O3584="Won",1,IF(O3584="Lost",0,""))</f>
        <v/>
      </c>
      <c r="Y3584" s="25" t="str">
        <f aca="false">IF(E3584="","Sim","")</f>
        <v>Sim</v>
      </c>
    </row>
    <row r="3585" customFormat="false" ht="15" hidden="false" customHeight="false" outlineLevel="0" collapsed="false">
      <c r="A3585" s="25" t="s">
        <v>3847</v>
      </c>
      <c r="B3585" s="25" t="s">
        <v>84</v>
      </c>
      <c r="C3585" s="25" t="s">
        <v>85</v>
      </c>
      <c r="D3585" s="25" t="s">
        <v>87</v>
      </c>
      <c r="E3585" s="25" t="s">
        <v>1671</v>
      </c>
      <c r="F3585" s="25" t="s">
        <v>168</v>
      </c>
      <c r="G3585" s="26" t="n">
        <v>3027.46</v>
      </c>
      <c r="H3585" s="27" t="n">
        <v>9516</v>
      </c>
      <c r="I3585" s="25" t="s">
        <v>1672</v>
      </c>
      <c r="K3585" s="25" t="n">
        <v>1984</v>
      </c>
      <c r="L3585" s="25" t="s">
        <v>160</v>
      </c>
      <c r="M3585" s="25" t="s">
        <v>149</v>
      </c>
      <c r="N3585" s="28" t="n">
        <v>3393</v>
      </c>
      <c r="O3585" s="25" t="s">
        <v>54</v>
      </c>
      <c r="P3585" s="29" t="n">
        <v>42818</v>
      </c>
      <c r="Q3585" s="29" t="n">
        <v>42825</v>
      </c>
      <c r="R3585" s="28" t="n">
        <v>3498</v>
      </c>
      <c r="S3585" s="28" t="n">
        <f aca="false">IF(O3585="Won",R3585,IF(O3585="Lost",0,N3585))</f>
        <v>3498</v>
      </c>
      <c r="T3585" s="30" t="n">
        <f aca="false">IF(AND(P3585&lt;&gt;"",Q3585&lt;&gt;""),Q3585-P3585,"")</f>
        <v>7</v>
      </c>
      <c r="U3585" s="30" t="str">
        <f aca="false">IF(AND(O3585="Engaging",P3585&lt;&gt;""),'Leia-me'!$B$5-P3585,"")</f>
        <v/>
      </c>
      <c r="V3585" s="25" t="str">
        <f aca="false">IF(O3585&lt;&gt;"Engaging","",IF(U3585&lt;='Leia-me'!$B$6,"Saudável",IF(U3585&lt;='Leia-me'!$B$7,"Esfriando",IF(U3585&lt;='Leia-me'!$B$8,"Última chance","Zumbi"))))</f>
        <v/>
      </c>
      <c r="W3585" s="25" t="n">
        <f aca="false">IF(O3585="Won",1,IF(O3585="Lost",0,""))</f>
        <v>1</v>
      </c>
      <c r="Y3585" s="25" t="str">
        <f aca="false">IF(E3585="","Sim","")</f>
        <v/>
      </c>
    </row>
    <row r="3586" customFormat="false" ht="15" hidden="false" customHeight="false" outlineLevel="0" collapsed="false">
      <c r="A3586" s="25" t="s">
        <v>3848</v>
      </c>
      <c r="B3586" s="25" t="s">
        <v>84</v>
      </c>
      <c r="C3586" s="25" t="s">
        <v>85</v>
      </c>
      <c r="D3586" s="25" t="s">
        <v>87</v>
      </c>
      <c r="E3586" s="25" t="s">
        <v>663</v>
      </c>
      <c r="F3586" s="25" t="s">
        <v>146</v>
      </c>
      <c r="G3586" s="26" t="n">
        <v>326.82</v>
      </c>
      <c r="H3586" s="27" t="n">
        <v>1016</v>
      </c>
      <c r="I3586" s="25" t="s">
        <v>147</v>
      </c>
      <c r="K3586" s="25" t="n">
        <v>1991</v>
      </c>
      <c r="L3586" s="25" t="s">
        <v>1834</v>
      </c>
      <c r="M3586" s="25" t="s">
        <v>171</v>
      </c>
      <c r="N3586" s="28" t="n">
        <v>4821</v>
      </c>
      <c r="O3586" s="25" t="s">
        <v>55</v>
      </c>
      <c r="P3586" s="29" t="n">
        <v>42822</v>
      </c>
      <c r="Q3586" s="29" t="n">
        <v>42832</v>
      </c>
      <c r="R3586" s="28" t="n">
        <v>0</v>
      </c>
      <c r="S3586" s="28" t="n">
        <f aca="false">IF(O3586="Won",R3586,IF(O3586="Lost",0,N3586))</f>
        <v>0</v>
      </c>
      <c r="T3586" s="30" t="n">
        <f aca="false">IF(AND(P3586&lt;&gt;"",Q3586&lt;&gt;""),Q3586-P3586,"")</f>
        <v>10</v>
      </c>
      <c r="U3586" s="30" t="str">
        <f aca="false">IF(AND(O3586="Engaging",P3586&lt;&gt;""),'Leia-me'!$B$5-P3586,"")</f>
        <v/>
      </c>
      <c r="V3586" s="25" t="str">
        <f aca="false">IF(O3586&lt;&gt;"Engaging","",IF(U3586&lt;='Leia-me'!$B$6,"Saudável",IF(U3586&lt;='Leia-me'!$B$7,"Esfriando",IF(U3586&lt;='Leia-me'!$B$8,"Última chance","Zumbi"))))</f>
        <v/>
      </c>
      <c r="W3586" s="25" t="n">
        <f aca="false">IF(O3586="Won",1,IF(O3586="Lost",0,""))</f>
        <v>0</v>
      </c>
      <c r="X3586" s="25" t="s">
        <v>1835</v>
      </c>
      <c r="Y3586" s="25" t="str">
        <f aca="false">IF(E3586="","Sim","")</f>
        <v/>
      </c>
    </row>
    <row r="3587" customFormat="false" ht="15" hidden="false" customHeight="false" outlineLevel="0" collapsed="false">
      <c r="A3587" s="25" t="s">
        <v>3849</v>
      </c>
      <c r="B3587" s="25" t="s">
        <v>84</v>
      </c>
      <c r="C3587" s="25" t="s">
        <v>85</v>
      </c>
      <c r="D3587" s="25" t="s">
        <v>87</v>
      </c>
      <c r="E3587" s="25" t="s">
        <v>484</v>
      </c>
      <c r="F3587" s="25" t="s">
        <v>211</v>
      </c>
      <c r="G3587" s="26" t="n">
        <v>5158.71</v>
      </c>
      <c r="H3587" s="27" t="n">
        <v>17479</v>
      </c>
      <c r="I3587" s="25" t="s">
        <v>485</v>
      </c>
      <c r="K3587" s="25" t="n">
        <v>1995</v>
      </c>
      <c r="L3587" s="25" t="s">
        <v>1834</v>
      </c>
      <c r="M3587" s="25" t="s">
        <v>171</v>
      </c>
      <c r="N3587" s="28" t="n">
        <v>4821</v>
      </c>
      <c r="O3587" s="25" t="s">
        <v>55</v>
      </c>
      <c r="P3587" s="29" t="n">
        <v>42822</v>
      </c>
      <c r="Q3587" s="29" t="n">
        <v>42883</v>
      </c>
      <c r="R3587" s="28" t="n">
        <v>0</v>
      </c>
      <c r="S3587" s="28" t="n">
        <f aca="false">IF(O3587="Won",R3587,IF(O3587="Lost",0,N3587))</f>
        <v>0</v>
      </c>
      <c r="T3587" s="30" t="n">
        <f aca="false">IF(AND(P3587&lt;&gt;"",Q3587&lt;&gt;""),Q3587-P3587,"")</f>
        <v>61</v>
      </c>
      <c r="U3587" s="30" t="str">
        <f aca="false">IF(AND(O3587="Engaging",P3587&lt;&gt;""),'Leia-me'!$B$5-P3587,"")</f>
        <v/>
      </c>
      <c r="V3587" s="25" t="str">
        <f aca="false">IF(O3587&lt;&gt;"Engaging","",IF(U3587&lt;='Leia-me'!$B$6,"Saudável",IF(U3587&lt;='Leia-me'!$B$7,"Esfriando",IF(U3587&lt;='Leia-me'!$B$8,"Última chance","Zumbi"))))</f>
        <v/>
      </c>
      <c r="W3587" s="25" t="n">
        <f aca="false">IF(O3587="Won",1,IF(O3587="Lost",0,""))</f>
        <v>0</v>
      </c>
      <c r="X3587" s="25" t="s">
        <v>1835</v>
      </c>
      <c r="Y3587" s="25" t="str">
        <f aca="false">IF(E3587="","Sim","")</f>
        <v/>
      </c>
    </row>
    <row r="3588" customFormat="false" ht="15" hidden="false" customHeight="false" outlineLevel="0" collapsed="false">
      <c r="A3588" s="25" t="s">
        <v>3850</v>
      </c>
      <c r="B3588" s="25" t="s">
        <v>84</v>
      </c>
      <c r="C3588" s="25" t="s">
        <v>85</v>
      </c>
      <c r="D3588" s="25" t="s">
        <v>87</v>
      </c>
      <c r="E3588" s="25" t="s">
        <v>484</v>
      </c>
      <c r="F3588" s="25" t="s">
        <v>211</v>
      </c>
      <c r="G3588" s="26" t="n">
        <v>5158.71</v>
      </c>
      <c r="H3588" s="27" t="n">
        <v>17479</v>
      </c>
      <c r="I3588" s="25" t="s">
        <v>485</v>
      </c>
      <c r="K3588" s="25" t="n">
        <v>1995</v>
      </c>
      <c r="L3588" s="25" t="s">
        <v>178</v>
      </c>
      <c r="M3588" s="25" t="s">
        <v>171</v>
      </c>
      <c r="N3588" s="28" t="n">
        <v>5482</v>
      </c>
      <c r="O3588" s="25" t="s">
        <v>54</v>
      </c>
      <c r="P3588" s="29" t="n">
        <v>42824</v>
      </c>
      <c r="Q3588" s="29" t="n">
        <v>42912</v>
      </c>
      <c r="R3588" s="28" t="n">
        <v>5189</v>
      </c>
      <c r="S3588" s="28" t="n">
        <f aca="false">IF(O3588="Won",R3588,IF(O3588="Lost",0,N3588))</f>
        <v>5189</v>
      </c>
      <c r="T3588" s="30" t="n">
        <f aca="false">IF(AND(P3588&lt;&gt;"",Q3588&lt;&gt;""),Q3588-P3588,"")</f>
        <v>88</v>
      </c>
      <c r="U3588" s="30" t="str">
        <f aca="false">IF(AND(O3588="Engaging",P3588&lt;&gt;""),'Leia-me'!$B$5-P3588,"")</f>
        <v/>
      </c>
      <c r="V3588" s="25" t="str">
        <f aca="false">IF(O3588&lt;&gt;"Engaging","",IF(U3588&lt;='Leia-me'!$B$6,"Saudável",IF(U3588&lt;='Leia-me'!$B$7,"Esfriando",IF(U3588&lt;='Leia-me'!$B$8,"Última chance","Zumbi"))))</f>
        <v/>
      </c>
      <c r="W3588" s="25" t="n">
        <f aca="false">IF(O3588="Won",1,IF(O3588="Lost",0,""))</f>
        <v>1</v>
      </c>
      <c r="Y3588" s="25" t="str">
        <f aca="false">IF(E3588="","Sim","")</f>
        <v/>
      </c>
    </row>
    <row r="3589" customFormat="false" ht="15" hidden="false" customHeight="false" outlineLevel="0" collapsed="false">
      <c r="A3589" s="25" t="s">
        <v>3851</v>
      </c>
      <c r="B3589" s="25" t="s">
        <v>84</v>
      </c>
      <c r="C3589" s="25" t="s">
        <v>85</v>
      </c>
      <c r="D3589" s="25" t="s">
        <v>87</v>
      </c>
      <c r="E3589" s="25" t="s">
        <v>609</v>
      </c>
      <c r="F3589" s="25" t="s">
        <v>267</v>
      </c>
      <c r="G3589" s="26" t="n">
        <v>692.19</v>
      </c>
      <c r="H3589" s="27" t="n">
        <v>1922</v>
      </c>
      <c r="I3589" s="25" t="s">
        <v>147</v>
      </c>
      <c r="K3589" s="25" t="n">
        <v>2003</v>
      </c>
      <c r="L3589" s="25" t="s">
        <v>186</v>
      </c>
      <c r="M3589" s="25" t="s">
        <v>171</v>
      </c>
      <c r="N3589" s="28" t="n">
        <v>550</v>
      </c>
      <c r="O3589" s="25" t="s">
        <v>56</v>
      </c>
      <c r="P3589" s="29" t="n">
        <v>42825</v>
      </c>
      <c r="Q3589" s="33"/>
      <c r="R3589" s="34"/>
      <c r="S3589" s="28" t="n">
        <f aca="false">IF(O3589="Won",R3589,IF(O3589="Lost",0,N3589))</f>
        <v>550</v>
      </c>
      <c r="T3589" s="30" t="str">
        <f aca="false">IF(AND(P3589&lt;&gt;"",Q3589&lt;&gt;""),Q3589-P3589,"")</f>
        <v/>
      </c>
      <c r="U3589" s="30" t="n">
        <f aca="false">IF(AND(O3589="Engaging",P3589&lt;&gt;""),'Leia-me'!$B$5-P3589,"")</f>
        <v>275</v>
      </c>
      <c r="V3589" s="25" t="str">
        <f aca="false">IF(O3589&lt;&gt;"Engaging","",IF(U3589&lt;='Leia-me'!$B$6,"Saudável",IF(U3589&lt;='Leia-me'!$B$7,"Esfriando",IF(U3589&lt;='Leia-me'!$B$8,"Última chance","Zumbi"))))</f>
        <v>Zumbi</v>
      </c>
      <c r="W3589" s="25" t="str">
        <f aca="false">IF(O3589="Won",1,IF(O3589="Lost",0,""))</f>
        <v/>
      </c>
      <c r="Y3589" s="25" t="str">
        <f aca="false">IF(E3589="","Sim","")</f>
        <v/>
      </c>
    </row>
    <row r="3590" customFormat="false" ht="15" hidden="false" customHeight="false" outlineLevel="0" collapsed="false">
      <c r="A3590" s="25" t="s">
        <v>3852</v>
      </c>
      <c r="B3590" s="25" t="s">
        <v>84</v>
      </c>
      <c r="C3590" s="25" t="s">
        <v>85</v>
      </c>
      <c r="D3590" s="25" t="s">
        <v>87</v>
      </c>
      <c r="E3590" s="25" t="s">
        <v>3373</v>
      </c>
      <c r="F3590" s="25" t="s">
        <v>192</v>
      </c>
      <c r="G3590" s="26" t="n">
        <v>4478.47</v>
      </c>
      <c r="H3590" s="27" t="n">
        <v>13809</v>
      </c>
      <c r="I3590" s="25" t="s">
        <v>147</v>
      </c>
      <c r="K3590" s="25" t="n">
        <v>1979</v>
      </c>
      <c r="L3590" s="25" t="s">
        <v>170</v>
      </c>
      <c r="M3590" s="25" t="s">
        <v>171</v>
      </c>
      <c r="N3590" s="28" t="n">
        <v>1096</v>
      </c>
      <c r="O3590" s="25" t="s">
        <v>55</v>
      </c>
      <c r="P3590" s="29" t="n">
        <v>42826</v>
      </c>
      <c r="Q3590" s="29" t="n">
        <v>42836</v>
      </c>
      <c r="R3590" s="28" t="n">
        <v>0</v>
      </c>
      <c r="S3590" s="28" t="n">
        <f aca="false">IF(O3590="Won",R3590,IF(O3590="Lost",0,N3590))</f>
        <v>0</v>
      </c>
      <c r="T3590" s="30" t="n">
        <f aca="false">IF(AND(P3590&lt;&gt;"",Q3590&lt;&gt;""),Q3590-P3590,"")</f>
        <v>10</v>
      </c>
      <c r="U3590" s="30" t="str">
        <f aca="false">IF(AND(O3590="Engaging",P3590&lt;&gt;""),'Leia-me'!$B$5-P3590,"")</f>
        <v/>
      </c>
      <c r="V3590" s="25" t="str">
        <f aca="false">IF(O3590&lt;&gt;"Engaging","",IF(U3590&lt;='Leia-me'!$B$6,"Saudável",IF(U3590&lt;='Leia-me'!$B$7,"Esfriando",IF(U3590&lt;='Leia-me'!$B$8,"Última chance","Zumbi"))))</f>
        <v/>
      </c>
      <c r="W3590" s="25" t="n">
        <f aca="false">IF(O3590="Won",1,IF(O3590="Lost",0,""))</f>
        <v>0</v>
      </c>
      <c r="Y3590" s="25" t="str">
        <f aca="false">IF(E3590="","Sim","")</f>
        <v/>
      </c>
    </row>
    <row r="3591" customFormat="false" ht="15" hidden="false" customHeight="false" outlineLevel="0" collapsed="false">
      <c r="A3591" s="25" t="s">
        <v>3853</v>
      </c>
      <c r="B3591" s="25" t="s">
        <v>84</v>
      </c>
      <c r="C3591" s="25" t="s">
        <v>85</v>
      </c>
      <c r="D3591" s="25" t="s">
        <v>87</v>
      </c>
      <c r="E3591" s="25" t="s">
        <v>1653</v>
      </c>
      <c r="F3591" s="25" t="s">
        <v>165</v>
      </c>
      <c r="G3591" s="26" t="n">
        <v>3838.39</v>
      </c>
      <c r="H3591" s="27" t="n">
        <v>8274</v>
      </c>
      <c r="I3591" s="25" t="s">
        <v>147</v>
      </c>
      <c r="K3591" s="25" t="n">
        <v>1989</v>
      </c>
      <c r="L3591" s="25" t="s">
        <v>178</v>
      </c>
      <c r="M3591" s="25" t="s">
        <v>171</v>
      </c>
      <c r="N3591" s="28" t="n">
        <v>5482</v>
      </c>
      <c r="O3591" s="25" t="s">
        <v>54</v>
      </c>
      <c r="P3591" s="29" t="n">
        <v>42827</v>
      </c>
      <c r="Q3591" s="29" t="n">
        <v>42883</v>
      </c>
      <c r="R3591" s="28" t="n">
        <v>5125</v>
      </c>
      <c r="S3591" s="28" t="n">
        <f aca="false">IF(O3591="Won",R3591,IF(O3591="Lost",0,N3591))</f>
        <v>5125</v>
      </c>
      <c r="T3591" s="30" t="n">
        <f aca="false">IF(AND(P3591&lt;&gt;"",Q3591&lt;&gt;""),Q3591-P3591,"")</f>
        <v>56</v>
      </c>
      <c r="U3591" s="30" t="str">
        <f aca="false">IF(AND(O3591="Engaging",P3591&lt;&gt;""),'Leia-me'!$B$5-P3591,"")</f>
        <v/>
      </c>
      <c r="V3591" s="25" t="str">
        <f aca="false">IF(O3591&lt;&gt;"Engaging","",IF(U3591&lt;='Leia-me'!$B$6,"Saudável",IF(U3591&lt;='Leia-me'!$B$7,"Esfriando",IF(U3591&lt;='Leia-me'!$B$8,"Última chance","Zumbi"))))</f>
        <v/>
      </c>
      <c r="W3591" s="25" t="n">
        <f aca="false">IF(O3591="Won",1,IF(O3591="Lost",0,""))</f>
        <v>1</v>
      </c>
      <c r="Y3591" s="25" t="str">
        <f aca="false">IF(E3591="","Sim","")</f>
        <v/>
      </c>
    </row>
    <row r="3592" customFormat="false" ht="15" hidden="false" customHeight="false" outlineLevel="0" collapsed="false">
      <c r="A3592" s="25" t="s">
        <v>3854</v>
      </c>
      <c r="B3592" s="25" t="s">
        <v>84</v>
      </c>
      <c r="C3592" s="25" t="s">
        <v>85</v>
      </c>
      <c r="D3592" s="25" t="s">
        <v>87</v>
      </c>
      <c r="E3592" s="25" t="s">
        <v>661</v>
      </c>
      <c r="F3592" s="25" t="s">
        <v>146</v>
      </c>
      <c r="G3592" s="26" t="n">
        <v>251.41</v>
      </c>
      <c r="H3592" s="27" t="n">
        <v>495</v>
      </c>
      <c r="I3592" s="25" t="s">
        <v>147</v>
      </c>
      <c r="K3592" s="25" t="n">
        <v>1999</v>
      </c>
      <c r="L3592" s="25" t="s">
        <v>160</v>
      </c>
      <c r="M3592" s="25" t="s">
        <v>149</v>
      </c>
      <c r="N3592" s="28" t="n">
        <v>3393</v>
      </c>
      <c r="O3592" s="25" t="s">
        <v>54</v>
      </c>
      <c r="P3592" s="29" t="n">
        <v>42828</v>
      </c>
      <c r="Q3592" s="29" t="n">
        <v>42835</v>
      </c>
      <c r="R3592" s="28" t="n">
        <v>2794</v>
      </c>
      <c r="S3592" s="28" t="n">
        <f aca="false">IF(O3592="Won",R3592,IF(O3592="Lost",0,N3592))</f>
        <v>2794</v>
      </c>
      <c r="T3592" s="30" t="n">
        <f aca="false">IF(AND(P3592&lt;&gt;"",Q3592&lt;&gt;""),Q3592-P3592,"")</f>
        <v>7</v>
      </c>
      <c r="U3592" s="30" t="str">
        <f aca="false">IF(AND(O3592="Engaging",P3592&lt;&gt;""),'Leia-me'!$B$5-P3592,"")</f>
        <v/>
      </c>
      <c r="V3592" s="25" t="str">
        <f aca="false">IF(O3592&lt;&gt;"Engaging","",IF(U3592&lt;='Leia-me'!$B$6,"Saudável",IF(U3592&lt;='Leia-me'!$B$7,"Esfriando",IF(U3592&lt;='Leia-me'!$B$8,"Última chance","Zumbi"))))</f>
        <v/>
      </c>
      <c r="W3592" s="25" t="n">
        <f aca="false">IF(O3592="Won",1,IF(O3592="Lost",0,""))</f>
        <v>1</v>
      </c>
      <c r="Y3592" s="25" t="str">
        <f aca="false">IF(E3592="","Sim","")</f>
        <v/>
      </c>
    </row>
    <row r="3593" customFormat="false" ht="15" hidden="false" customHeight="false" outlineLevel="0" collapsed="false">
      <c r="A3593" s="25" t="s">
        <v>3855</v>
      </c>
      <c r="B3593" s="25" t="s">
        <v>84</v>
      </c>
      <c r="C3593" s="25" t="s">
        <v>85</v>
      </c>
      <c r="D3593" s="25" t="s">
        <v>87</v>
      </c>
      <c r="G3593" s="31"/>
      <c r="H3593" s="32"/>
      <c r="L3593" s="25" t="s">
        <v>178</v>
      </c>
      <c r="M3593" s="25" t="s">
        <v>171</v>
      </c>
      <c r="N3593" s="28" t="n">
        <v>5482</v>
      </c>
      <c r="O3593" s="25" t="s">
        <v>56</v>
      </c>
      <c r="P3593" s="29" t="n">
        <v>42829</v>
      </c>
      <c r="Q3593" s="33"/>
      <c r="R3593" s="34"/>
      <c r="S3593" s="28" t="n">
        <f aca="false">IF(O3593="Won",R3593,IF(O3593="Lost",0,N3593))</f>
        <v>5482</v>
      </c>
      <c r="T3593" s="30" t="str">
        <f aca="false">IF(AND(P3593&lt;&gt;"",Q3593&lt;&gt;""),Q3593-P3593,"")</f>
        <v/>
      </c>
      <c r="U3593" s="30" t="n">
        <f aca="false">IF(AND(O3593="Engaging",P3593&lt;&gt;""),'Leia-me'!$B$5-P3593,"")</f>
        <v>271</v>
      </c>
      <c r="V3593" s="25" t="str">
        <f aca="false">IF(O3593&lt;&gt;"Engaging","",IF(U3593&lt;='Leia-me'!$B$6,"Saudável",IF(U3593&lt;='Leia-me'!$B$7,"Esfriando",IF(U3593&lt;='Leia-me'!$B$8,"Última chance","Zumbi"))))</f>
        <v>Zumbi</v>
      </c>
      <c r="W3593" s="25" t="str">
        <f aca="false">IF(O3593="Won",1,IF(O3593="Lost",0,""))</f>
        <v/>
      </c>
      <c r="Y3593" s="25" t="str">
        <f aca="false">IF(E3593="","Sim","")</f>
        <v>Sim</v>
      </c>
    </row>
    <row r="3594" customFormat="false" ht="15" hidden="false" customHeight="false" outlineLevel="0" collapsed="false">
      <c r="A3594" s="25" t="s">
        <v>3856</v>
      </c>
      <c r="B3594" s="25" t="s">
        <v>84</v>
      </c>
      <c r="C3594" s="25" t="s">
        <v>85</v>
      </c>
      <c r="D3594" s="25" t="s">
        <v>87</v>
      </c>
      <c r="E3594" s="25" t="s">
        <v>484</v>
      </c>
      <c r="F3594" s="25" t="s">
        <v>211</v>
      </c>
      <c r="G3594" s="26" t="n">
        <v>5158.71</v>
      </c>
      <c r="H3594" s="27" t="n">
        <v>17479</v>
      </c>
      <c r="I3594" s="25" t="s">
        <v>485</v>
      </c>
      <c r="K3594" s="25" t="n">
        <v>1995</v>
      </c>
      <c r="L3594" s="25" t="s">
        <v>186</v>
      </c>
      <c r="M3594" s="25" t="s">
        <v>171</v>
      </c>
      <c r="N3594" s="28" t="n">
        <v>550</v>
      </c>
      <c r="O3594" s="25" t="s">
        <v>55</v>
      </c>
      <c r="P3594" s="29" t="n">
        <v>42829</v>
      </c>
      <c r="Q3594" s="29" t="n">
        <v>42865</v>
      </c>
      <c r="R3594" s="28" t="n">
        <v>0</v>
      </c>
      <c r="S3594" s="28" t="n">
        <f aca="false">IF(O3594="Won",R3594,IF(O3594="Lost",0,N3594))</f>
        <v>0</v>
      </c>
      <c r="T3594" s="30" t="n">
        <f aca="false">IF(AND(P3594&lt;&gt;"",Q3594&lt;&gt;""),Q3594-P3594,"")</f>
        <v>36</v>
      </c>
      <c r="U3594" s="30" t="str">
        <f aca="false">IF(AND(O3594="Engaging",P3594&lt;&gt;""),'Leia-me'!$B$5-P3594,"")</f>
        <v/>
      </c>
      <c r="V3594" s="25" t="str">
        <f aca="false">IF(O3594&lt;&gt;"Engaging","",IF(U3594&lt;='Leia-me'!$B$6,"Saudável",IF(U3594&lt;='Leia-me'!$B$7,"Esfriando",IF(U3594&lt;='Leia-me'!$B$8,"Última chance","Zumbi"))))</f>
        <v/>
      </c>
      <c r="W3594" s="25" t="n">
        <f aca="false">IF(O3594="Won",1,IF(O3594="Lost",0,""))</f>
        <v>0</v>
      </c>
      <c r="Y3594" s="25" t="str">
        <f aca="false">IF(E3594="","Sim","")</f>
        <v/>
      </c>
    </row>
    <row r="3595" customFormat="false" ht="15" hidden="false" customHeight="false" outlineLevel="0" collapsed="false">
      <c r="A3595" s="25" t="s">
        <v>3857</v>
      </c>
      <c r="B3595" s="25" t="s">
        <v>84</v>
      </c>
      <c r="C3595" s="25" t="s">
        <v>85</v>
      </c>
      <c r="D3595" s="25" t="s">
        <v>87</v>
      </c>
      <c r="E3595" s="25" t="s">
        <v>494</v>
      </c>
      <c r="F3595" s="25" t="s">
        <v>192</v>
      </c>
      <c r="G3595" s="26" t="n">
        <v>11698.03</v>
      </c>
      <c r="H3595" s="27" t="n">
        <v>34288</v>
      </c>
      <c r="I3595" s="25" t="s">
        <v>147</v>
      </c>
      <c r="K3595" s="25" t="n">
        <v>1982</v>
      </c>
      <c r="L3595" s="25" t="s">
        <v>170</v>
      </c>
      <c r="M3595" s="25" t="s">
        <v>171</v>
      </c>
      <c r="N3595" s="28" t="n">
        <v>1096</v>
      </c>
      <c r="O3595" s="25" t="s">
        <v>55</v>
      </c>
      <c r="P3595" s="29" t="n">
        <v>42829</v>
      </c>
      <c r="Q3595" s="29" t="n">
        <v>42836</v>
      </c>
      <c r="R3595" s="28" t="n">
        <v>0</v>
      </c>
      <c r="S3595" s="28" t="n">
        <f aca="false">IF(O3595="Won",R3595,IF(O3595="Lost",0,N3595))</f>
        <v>0</v>
      </c>
      <c r="T3595" s="30" t="n">
        <f aca="false">IF(AND(P3595&lt;&gt;"",Q3595&lt;&gt;""),Q3595-P3595,"")</f>
        <v>7</v>
      </c>
      <c r="U3595" s="30" t="str">
        <f aca="false">IF(AND(O3595="Engaging",P3595&lt;&gt;""),'Leia-me'!$B$5-P3595,"")</f>
        <v/>
      </c>
      <c r="V3595" s="25" t="str">
        <f aca="false">IF(O3595&lt;&gt;"Engaging","",IF(U3595&lt;='Leia-me'!$B$6,"Saudável",IF(U3595&lt;='Leia-me'!$B$7,"Esfriando",IF(U3595&lt;='Leia-me'!$B$8,"Última chance","Zumbi"))))</f>
        <v/>
      </c>
      <c r="W3595" s="25" t="n">
        <f aca="false">IF(O3595="Won",1,IF(O3595="Lost",0,""))</f>
        <v>0</v>
      </c>
      <c r="Y3595" s="25" t="str">
        <f aca="false">IF(E3595="","Sim","")</f>
        <v/>
      </c>
    </row>
    <row r="3596" customFormat="false" ht="15" hidden="false" customHeight="false" outlineLevel="0" collapsed="false">
      <c r="A3596" s="25" t="s">
        <v>3858</v>
      </c>
      <c r="B3596" s="25" t="s">
        <v>84</v>
      </c>
      <c r="C3596" s="25" t="s">
        <v>85</v>
      </c>
      <c r="D3596" s="25" t="s">
        <v>87</v>
      </c>
      <c r="E3596" s="25" t="s">
        <v>644</v>
      </c>
      <c r="F3596" s="25" t="s">
        <v>177</v>
      </c>
      <c r="G3596" s="26" t="n">
        <v>646.1</v>
      </c>
      <c r="H3596" s="27" t="n">
        <v>883</v>
      </c>
      <c r="I3596" s="25" t="s">
        <v>147</v>
      </c>
      <c r="J3596" s="25" t="s">
        <v>199</v>
      </c>
      <c r="K3596" s="25" t="n">
        <v>1993</v>
      </c>
      <c r="L3596" s="25" t="s">
        <v>186</v>
      </c>
      <c r="M3596" s="25" t="s">
        <v>171</v>
      </c>
      <c r="N3596" s="28" t="n">
        <v>550</v>
      </c>
      <c r="O3596" s="25" t="s">
        <v>54</v>
      </c>
      <c r="P3596" s="29" t="n">
        <v>42829</v>
      </c>
      <c r="Q3596" s="29" t="n">
        <v>42836</v>
      </c>
      <c r="R3596" s="28" t="n">
        <v>593</v>
      </c>
      <c r="S3596" s="28" t="n">
        <f aca="false">IF(O3596="Won",R3596,IF(O3596="Lost",0,N3596))</f>
        <v>593</v>
      </c>
      <c r="T3596" s="30" t="n">
        <f aca="false">IF(AND(P3596&lt;&gt;"",Q3596&lt;&gt;""),Q3596-P3596,"")</f>
        <v>7</v>
      </c>
      <c r="U3596" s="30" t="str">
        <f aca="false">IF(AND(O3596="Engaging",P3596&lt;&gt;""),'Leia-me'!$B$5-P3596,"")</f>
        <v/>
      </c>
      <c r="V3596" s="25" t="str">
        <f aca="false">IF(O3596&lt;&gt;"Engaging","",IF(U3596&lt;='Leia-me'!$B$6,"Saudável",IF(U3596&lt;='Leia-me'!$B$7,"Esfriando",IF(U3596&lt;='Leia-me'!$B$8,"Última chance","Zumbi"))))</f>
        <v/>
      </c>
      <c r="W3596" s="25" t="n">
        <f aca="false">IF(O3596="Won",1,IF(O3596="Lost",0,""))</f>
        <v>1</v>
      </c>
      <c r="Y3596" s="25" t="str">
        <f aca="false">IF(E3596="","Sim","")</f>
        <v/>
      </c>
    </row>
    <row r="3597" customFormat="false" ht="15" hidden="false" customHeight="false" outlineLevel="0" collapsed="false">
      <c r="A3597" s="25" t="s">
        <v>3859</v>
      </c>
      <c r="B3597" s="25" t="s">
        <v>84</v>
      </c>
      <c r="C3597" s="25" t="s">
        <v>85</v>
      </c>
      <c r="D3597" s="25" t="s">
        <v>87</v>
      </c>
      <c r="E3597" s="25" t="s">
        <v>639</v>
      </c>
      <c r="F3597" s="25" t="s">
        <v>211</v>
      </c>
      <c r="G3597" s="26" t="n">
        <v>1419.98</v>
      </c>
      <c r="H3597" s="27" t="n">
        <v>4018</v>
      </c>
      <c r="I3597" s="25" t="s">
        <v>147</v>
      </c>
      <c r="K3597" s="25" t="n">
        <v>2003</v>
      </c>
      <c r="L3597" s="25" t="s">
        <v>1834</v>
      </c>
      <c r="M3597" s="25" t="s">
        <v>171</v>
      </c>
      <c r="N3597" s="28" t="n">
        <v>4821</v>
      </c>
      <c r="O3597" s="25" t="s">
        <v>54</v>
      </c>
      <c r="P3597" s="29" t="n">
        <v>42829</v>
      </c>
      <c r="Q3597" s="29" t="n">
        <v>42912</v>
      </c>
      <c r="R3597" s="28" t="n">
        <v>5197</v>
      </c>
      <c r="S3597" s="28" t="n">
        <f aca="false">IF(O3597="Won",R3597,IF(O3597="Lost",0,N3597))</f>
        <v>5197</v>
      </c>
      <c r="T3597" s="30" t="n">
        <f aca="false">IF(AND(P3597&lt;&gt;"",Q3597&lt;&gt;""),Q3597-P3597,"")</f>
        <v>83</v>
      </c>
      <c r="U3597" s="30" t="str">
        <f aca="false">IF(AND(O3597="Engaging",P3597&lt;&gt;""),'Leia-me'!$B$5-P3597,"")</f>
        <v/>
      </c>
      <c r="V3597" s="25" t="str">
        <f aca="false">IF(O3597&lt;&gt;"Engaging","",IF(U3597&lt;='Leia-me'!$B$6,"Saudável",IF(U3597&lt;='Leia-me'!$B$7,"Esfriando",IF(U3597&lt;='Leia-me'!$B$8,"Última chance","Zumbi"))))</f>
        <v/>
      </c>
      <c r="W3597" s="25" t="n">
        <f aca="false">IF(O3597="Won",1,IF(O3597="Lost",0,""))</f>
        <v>1</v>
      </c>
      <c r="X3597" s="25" t="s">
        <v>1835</v>
      </c>
      <c r="Y3597" s="25" t="str">
        <f aca="false">IF(E3597="","Sim","")</f>
        <v/>
      </c>
    </row>
    <row r="3598" customFormat="false" ht="15" hidden="false" customHeight="false" outlineLevel="0" collapsed="false">
      <c r="A3598" s="25" t="s">
        <v>3860</v>
      </c>
      <c r="B3598" s="25" t="s">
        <v>84</v>
      </c>
      <c r="C3598" s="25" t="s">
        <v>85</v>
      </c>
      <c r="D3598" s="25" t="s">
        <v>87</v>
      </c>
      <c r="E3598" s="25" t="s">
        <v>421</v>
      </c>
      <c r="F3598" s="25" t="s">
        <v>146</v>
      </c>
      <c r="G3598" s="26" t="n">
        <v>2818.38</v>
      </c>
      <c r="H3598" s="27" t="n">
        <v>6290</v>
      </c>
      <c r="I3598" s="25" t="s">
        <v>147</v>
      </c>
      <c r="K3598" s="25" t="n">
        <v>1994</v>
      </c>
      <c r="L3598" s="25" t="s">
        <v>186</v>
      </c>
      <c r="M3598" s="25" t="s">
        <v>171</v>
      </c>
      <c r="N3598" s="28" t="n">
        <v>550</v>
      </c>
      <c r="O3598" s="25" t="s">
        <v>55</v>
      </c>
      <c r="P3598" s="29" t="n">
        <v>42830</v>
      </c>
      <c r="Q3598" s="29" t="n">
        <v>42832</v>
      </c>
      <c r="R3598" s="28" t="n">
        <v>0</v>
      </c>
      <c r="S3598" s="28" t="n">
        <f aca="false">IF(O3598="Won",R3598,IF(O3598="Lost",0,N3598))</f>
        <v>0</v>
      </c>
      <c r="T3598" s="30" t="n">
        <f aca="false">IF(AND(P3598&lt;&gt;"",Q3598&lt;&gt;""),Q3598-P3598,"")</f>
        <v>2</v>
      </c>
      <c r="U3598" s="30" t="str">
        <f aca="false">IF(AND(O3598="Engaging",P3598&lt;&gt;""),'Leia-me'!$B$5-P3598,"")</f>
        <v/>
      </c>
      <c r="V3598" s="25" t="str">
        <f aca="false">IF(O3598&lt;&gt;"Engaging","",IF(U3598&lt;='Leia-me'!$B$6,"Saudável",IF(U3598&lt;='Leia-me'!$B$7,"Esfriando",IF(U3598&lt;='Leia-me'!$B$8,"Última chance","Zumbi"))))</f>
        <v/>
      </c>
      <c r="W3598" s="25" t="n">
        <f aca="false">IF(O3598="Won",1,IF(O3598="Lost",0,""))</f>
        <v>0</v>
      </c>
      <c r="Y3598" s="25" t="str">
        <f aca="false">IF(E3598="","Sim","")</f>
        <v/>
      </c>
    </row>
    <row r="3599" customFormat="false" ht="15" hidden="false" customHeight="false" outlineLevel="0" collapsed="false">
      <c r="A3599" s="25" t="s">
        <v>3861</v>
      </c>
      <c r="B3599" s="25" t="s">
        <v>84</v>
      </c>
      <c r="C3599" s="25" t="s">
        <v>85</v>
      </c>
      <c r="D3599" s="25" t="s">
        <v>87</v>
      </c>
      <c r="E3599" s="25" t="s">
        <v>445</v>
      </c>
      <c r="F3599" s="25" t="s">
        <v>192</v>
      </c>
      <c r="G3599" s="26" t="n">
        <v>987.39</v>
      </c>
      <c r="H3599" s="27" t="n">
        <v>2253</v>
      </c>
      <c r="I3599" s="25" t="s">
        <v>147</v>
      </c>
      <c r="K3599" s="25" t="n">
        <v>2002</v>
      </c>
      <c r="L3599" s="25" t="s">
        <v>170</v>
      </c>
      <c r="M3599" s="25" t="s">
        <v>171</v>
      </c>
      <c r="N3599" s="28" t="n">
        <v>1096</v>
      </c>
      <c r="O3599" s="25" t="s">
        <v>54</v>
      </c>
      <c r="P3599" s="29" t="n">
        <v>42830</v>
      </c>
      <c r="Q3599" s="29" t="n">
        <v>42835</v>
      </c>
      <c r="R3599" s="28" t="n">
        <v>1083</v>
      </c>
      <c r="S3599" s="28" t="n">
        <f aca="false">IF(O3599="Won",R3599,IF(O3599="Lost",0,N3599))</f>
        <v>1083</v>
      </c>
      <c r="T3599" s="30" t="n">
        <f aca="false">IF(AND(P3599&lt;&gt;"",Q3599&lt;&gt;""),Q3599-P3599,"")</f>
        <v>5</v>
      </c>
      <c r="U3599" s="30" t="str">
        <f aca="false">IF(AND(O3599="Engaging",P3599&lt;&gt;""),'Leia-me'!$B$5-P3599,"")</f>
        <v/>
      </c>
      <c r="V3599" s="25" t="str">
        <f aca="false">IF(O3599&lt;&gt;"Engaging","",IF(U3599&lt;='Leia-me'!$B$6,"Saudável",IF(U3599&lt;='Leia-me'!$B$7,"Esfriando",IF(U3599&lt;='Leia-me'!$B$8,"Última chance","Zumbi"))))</f>
        <v/>
      </c>
      <c r="W3599" s="25" t="n">
        <f aca="false">IF(O3599="Won",1,IF(O3599="Lost",0,""))</f>
        <v>1</v>
      </c>
      <c r="Y3599" s="25" t="str">
        <f aca="false">IF(E3599="","Sim","")</f>
        <v/>
      </c>
    </row>
    <row r="3600" customFormat="false" ht="15" hidden="false" customHeight="false" outlineLevel="0" collapsed="false">
      <c r="A3600" s="25" t="s">
        <v>3862</v>
      </c>
      <c r="B3600" s="25" t="s">
        <v>84</v>
      </c>
      <c r="C3600" s="25" t="s">
        <v>85</v>
      </c>
      <c r="D3600" s="25" t="s">
        <v>87</v>
      </c>
      <c r="G3600" s="31"/>
      <c r="H3600" s="32"/>
      <c r="L3600" s="25" t="s">
        <v>160</v>
      </c>
      <c r="M3600" s="25" t="s">
        <v>149</v>
      </c>
      <c r="N3600" s="28" t="n">
        <v>3393</v>
      </c>
      <c r="O3600" s="25" t="s">
        <v>56</v>
      </c>
      <c r="P3600" s="29" t="n">
        <v>42832</v>
      </c>
      <c r="Q3600" s="33"/>
      <c r="R3600" s="34"/>
      <c r="S3600" s="28" t="n">
        <f aca="false">IF(O3600="Won",R3600,IF(O3600="Lost",0,N3600))</f>
        <v>3393</v>
      </c>
      <c r="T3600" s="30" t="str">
        <f aca="false">IF(AND(P3600&lt;&gt;"",Q3600&lt;&gt;""),Q3600-P3600,"")</f>
        <v/>
      </c>
      <c r="U3600" s="30" t="n">
        <f aca="false">IF(AND(O3600="Engaging",P3600&lt;&gt;""),'Leia-me'!$B$5-P3600,"")</f>
        <v>268</v>
      </c>
      <c r="V3600" s="25" t="str">
        <f aca="false">IF(O3600&lt;&gt;"Engaging","",IF(U3600&lt;='Leia-me'!$B$6,"Saudável",IF(U3600&lt;='Leia-me'!$B$7,"Esfriando",IF(U3600&lt;='Leia-me'!$B$8,"Última chance","Zumbi"))))</f>
        <v>Zumbi</v>
      </c>
      <c r="W3600" s="25" t="str">
        <f aca="false">IF(O3600="Won",1,IF(O3600="Lost",0,""))</f>
        <v/>
      </c>
      <c r="Y3600" s="25" t="str">
        <f aca="false">IF(E3600="","Sim","")</f>
        <v>Sim</v>
      </c>
    </row>
    <row r="3601" customFormat="false" ht="15" hidden="false" customHeight="false" outlineLevel="0" collapsed="false">
      <c r="A3601" s="25" t="s">
        <v>3863</v>
      </c>
      <c r="B3601" s="25" t="s">
        <v>84</v>
      </c>
      <c r="C3601" s="25" t="s">
        <v>85</v>
      </c>
      <c r="D3601" s="25" t="s">
        <v>87</v>
      </c>
      <c r="E3601" s="25" t="s">
        <v>1158</v>
      </c>
      <c r="F3601" s="25" t="s">
        <v>185</v>
      </c>
      <c r="G3601" s="26" t="n">
        <v>7708.38</v>
      </c>
      <c r="H3601" s="27" t="n">
        <v>13756</v>
      </c>
      <c r="I3601" s="25" t="s">
        <v>147</v>
      </c>
      <c r="K3601" s="25" t="n">
        <v>1980</v>
      </c>
      <c r="L3601" s="25" t="s">
        <v>178</v>
      </c>
      <c r="M3601" s="25" t="s">
        <v>171</v>
      </c>
      <c r="N3601" s="28" t="n">
        <v>5482</v>
      </c>
      <c r="O3601" s="25" t="s">
        <v>54</v>
      </c>
      <c r="P3601" s="29" t="n">
        <v>42832</v>
      </c>
      <c r="Q3601" s="29" t="n">
        <v>42840</v>
      </c>
      <c r="R3601" s="28" t="n">
        <v>5684</v>
      </c>
      <c r="S3601" s="28" t="n">
        <f aca="false">IF(O3601="Won",R3601,IF(O3601="Lost",0,N3601))</f>
        <v>5684</v>
      </c>
      <c r="T3601" s="30" t="n">
        <f aca="false">IF(AND(P3601&lt;&gt;"",Q3601&lt;&gt;""),Q3601-P3601,"")</f>
        <v>8</v>
      </c>
      <c r="U3601" s="30" t="str">
        <f aca="false">IF(AND(O3601="Engaging",P3601&lt;&gt;""),'Leia-me'!$B$5-P3601,"")</f>
        <v/>
      </c>
      <c r="V3601" s="25" t="str">
        <f aca="false">IF(O3601&lt;&gt;"Engaging","",IF(U3601&lt;='Leia-me'!$B$6,"Saudável",IF(U3601&lt;='Leia-me'!$B$7,"Esfriando",IF(U3601&lt;='Leia-me'!$B$8,"Última chance","Zumbi"))))</f>
        <v/>
      </c>
      <c r="W3601" s="25" t="n">
        <f aca="false">IF(O3601="Won",1,IF(O3601="Lost",0,""))</f>
        <v>1</v>
      </c>
      <c r="Y3601" s="25" t="str">
        <f aca="false">IF(E3601="","Sim","")</f>
        <v/>
      </c>
    </row>
    <row r="3602" customFormat="false" ht="15" hidden="false" customHeight="false" outlineLevel="0" collapsed="false">
      <c r="A3602" s="25" t="s">
        <v>3864</v>
      </c>
      <c r="B3602" s="25" t="s">
        <v>84</v>
      </c>
      <c r="C3602" s="25" t="s">
        <v>85</v>
      </c>
      <c r="D3602" s="25" t="s">
        <v>87</v>
      </c>
      <c r="E3602" s="25" t="s">
        <v>1640</v>
      </c>
      <c r="F3602" s="25" t="s">
        <v>211</v>
      </c>
      <c r="G3602" s="26" t="n">
        <v>71.12</v>
      </c>
      <c r="H3602" s="27" t="n">
        <v>144</v>
      </c>
      <c r="I3602" s="25" t="s">
        <v>147</v>
      </c>
      <c r="K3602" s="25" t="n">
        <v>2010</v>
      </c>
      <c r="L3602" s="25" t="s">
        <v>186</v>
      </c>
      <c r="M3602" s="25" t="s">
        <v>171</v>
      </c>
      <c r="N3602" s="28" t="n">
        <v>550</v>
      </c>
      <c r="O3602" s="25" t="s">
        <v>54</v>
      </c>
      <c r="P3602" s="29" t="n">
        <v>42833</v>
      </c>
      <c r="Q3602" s="29" t="n">
        <v>42882</v>
      </c>
      <c r="R3602" s="28" t="n">
        <v>491</v>
      </c>
      <c r="S3602" s="28" t="n">
        <f aca="false">IF(O3602="Won",R3602,IF(O3602="Lost",0,N3602))</f>
        <v>491</v>
      </c>
      <c r="T3602" s="30" t="n">
        <f aca="false">IF(AND(P3602&lt;&gt;"",Q3602&lt;&gt;""),Q3602-P3602,"")</f>
        <v>49</v>
      </c>
      <c r="U3602" s="30" t="str">
        <f aca="false">IF(AND(O3602="Engaging",P3602&lt;&gt;""),'Leia-me'!$B$5-P3602,"")</f>
        <v/>
      </c>
      <c r="V3602" s="25" t="str">
        <f aca="false">IF(O3602&lt;&gt;"Engaging","",IF(U3602&lt;='Leia-me'!$B$6,"Saudável",IF(U3602&lt;='Leia-me'!$B$7,"Esfriando",IF(U3602&lt;='Leia-me'!$B$8,"Última chance","Zumbi"))))</f>
        <v/>
      </c>
      <c r="W3602" s="25" t="n">
        <f aca="false">IF(O3602="Won",1,IF(O3602="Lost",0,""))</f>
        <v>1</v>
      </c>
      <c r="Y3602" s="25" t="str">
        <f aca="false">IF(E3602="","Sim","")</f>
        <v/>
      </c>
    </row>
    <row r="3603" customFormat="false" ht="15" hidden="false" customHeight="false" outlineLevel="0" collapsed="false">
      <c r="A3603" s="25" t="s">
        <v>3865</v>
      </c>
      <c r="B3603" s="25" t="s">
        <v>84</v>
      </c>
      <c r="C3603" s="25" t="s">
        <v>85</v>
      </c>
      <c r="D3603" s="25" t="s">
        <v>87</v>
      </c>
      <c r="G3603" s="31"/>
      <c r="H3603" s="32"/>
      <c r="L3603" s="25" t="s">
        <v>160</v>
      </c>
      <c r="M3603" s="25" t="s">
        <v>149</v>
      </c>
      <c r="N3603" s="28" t="n">
        <v>3393</v>
      </c>
      <c r="O3603" s="25" t="s">
        <v>56</v>
      </c>
      <c r="P3603" s="29" t="n">
        <v>42834</v>
      </c>
      <c r="Q3603" s="33"/>
      <c r="R3603" s="34"/>
      <c r="S3603" s="28" t="n">
        <f aca="false">IF(O3603="Won",R3603,IF(O3603="Lost",0,N3603))</f>
        <v>3393</v>
      </c>
      <c r="T3603" s="30" t="str">
        <f aca="false">IF(AND(P3603&lt;&gt;"",Q3603&lt;&gt;""),Q3603-P3603,"")</f>
        <v/>
      </c>
      <c r="U3603" s="30" t="n">
        <f aca="false">IF(AND(O3603="Engaging",P3603&lt;&gt;""),'Leia-me'!$B$5-P3603,"")</f>
        <v>266</v>
      </c>
      <c r="V3603" s="25" t="str">
        <f aca="false">IF(O3603&lt;&gt;"Engaging","",IF(U3603&lt;='Leia-me'!$B$6,"Saudável",IF(U3603&lt;='Leia-me'!$B$7,"Esfriando",IF(U3603&lt;='Leia-me'!$B$8,"Última chance","Zumbi"))))</f>
        <v>Zumbi</v>
      </c>
      <c r="W3603" s="25" t="str">
        <f aca="false">IF(O3603="Won",1,IF(O3603="Lost",0,""))</f>
        <v/>
      </c>
      <c r="Y3603" s="25" t="str">
        <f aca="false">IF(E3603="","Sim","")</f>
        <v>Sim</v>
      </c>
    </row>
    <row r="3604" customFormat="false" ht="15" hidden="false" customHeight="false" outlineLevel="0" collapsed="false">
      <c r="A3604" s="25" t="s">
        <v>3866</v>
      </c>
      <c r="B3604" s="25" t="s">
        <v>84</v>
      </c>
      <c r="C3604" s="25" t="s">
        <v>85</v>
      </c>
      <c r="D3604" s="25" t="s">
        <v>87</v>
      </c>
      <c r="E3604" s="25" t="s">
        <v>245</v>
      </c>
      <c r="F3604" s="25" t="s">
        <v>185</v>
      </c>
      <c r="G3604" s="26" t="n">
        <v>2938.67</v>
      </c>
      <c r="H3604" s="27" t="n">
        <v>8775</v>
      </c>
      <c r="I3604" s="25" t="s">
        <v>246</v>
      </c>
      <c r="K3604" s="25" t="n">
        <v>1987</v>
      </c>
      <c r="L3604" s="25" t="s">
        <v>178</v>
      </c>
      <c r="M3604" s="25" t="s">
        <v>171</v>
      </c>
      <c r="N3604" s="28" t="n">
        <v>5482</v>
      </c>
      <c r="O3604" s="25" t="s">
        <v>56</v>
      </c>
      <c r="P3604" s="29" t="n">
        <v>42837</v>
      </c>
      <c r="Q3604" s="33"/>
      <c r="R3604" s="34"/>
      <c r="S3604" s="28" t="n">
        <f aca="false">IF(O3604="Won",R3604,IF(O3604="Lost",0,N3604))</f>
        <v>5482</v>
      </c>
      <c r="T3604" s="30" t="str">
        <f aca="false">IF(AND(P3604&lt;&gt;"",Q3604&lt;&gt;""),Q3604-P3604,"")</f>
        <v/>
      </c>
      <c r="U3604" s="30" t="n">
        <f aca="false">IF(AND(O3604="Engaging",P3604&lt;&gt;""),'Leia-me'!$B$5-P3604,"")</f>
        <v>263</v>
      </c>
      <c r="V3604" s="25" t="str">
        <f aca="false">IF(O3604&lt;&gt;"Engaging","",IF(U3604&lt;='Leia-me'!$B$6,"Saudável",IF(U3604&lt;='Leia-me'!$B$7,"Esfriando",IF(U3604&lt;='Leia-me'!$B$8,"Última chance","Zumbi"))))</f>
        <v>Zumbi</v>
      </c>
      <c r="W3604" s="25" t="str">
        <f aca="false">IF(O3604="Won",1,IF(O3604="Lost",0,""))</f>
        <v/>
      </c>
      <c r="Y3604" s="25" t="str">
        <f aca="false">IF(E3604="","Sim","")</f>
        <v/>
      </c>
    </row>
    <row r="3605" customFormat="false" ht="15" hidden="false" customHeight="false" outlineLevel="0" collapsed="false">
      <c r="A3605" s="25" t="s">
        <v>3867</v>
      </c>
      <c r="B3605" s="25" t="s">
        <v>84</v>
      </c>
      <c r="C3605" s="25" t="s">
        <v>85</v>
      </c>
      <c r="D3605" s="25" t="s">
        <v>87</v>
      </c>
      <c r="E3605" s="25" t="s">
        <v>452</v>
      </c>
      <c r="F3605" s="25" t="s">
        <v>185</v>
      </c>
      <c r="G3605" s="26" t="n">
        <v>1712.68</v>
      </c>
      <c r="H3605" s="27" t="n">
        <v>3194</v>
      </c>
      <c r="I3605" s="25" t="s">
        <v>147</v>
      </c>
      <c r="J3605" s="25" t="s">
        <v>193</v>
      </c>
      <c r="K3605" s="25" t="n">
        <v>1992</v>
      </c>
      <c r="L3605" s="25" t="s">
        <v>186</v>
      </c>
      <c r="M3605" s="25" t="s">
        <v>171</v>
      </c>
      <c r="N3605" s="28" t="n">
        <v>550</v>
      </c>
      <c r="O3605" s="25" t="s">
        <v>55</v>
      </c>
      <c r="P3605" s="29" t="n">
        <v>42838</v>
      </c>
      <c r="Q3605" s="29" t="n">
        <v>42848</v>
      </c>
      <c r="R3605" s="28" t="n">
        <v>0</v>
      </c>
      <c r="S3605" s="28" t="n">
        <f aca="false">IF(O3605="Won",R3605,IF(O3605="Lost",0,N3605))</f>
        <v>0</v>
      </c>
      <c r="T3605" s="30" t="n">
        <f aca="false">IF(AND(P3605&lt;&gt;"",Q3605&lt;&gt;""),Q3605-P3605,"")</f>
        <v>10</v>
      </c>
      <c r="U3605" s="30" t="str">
        <f aca="false">IF(AND(O3605="Engaging",P3605&lt;&gt;""),'Leia-me'!$B$5-P3605,"")</f>
        <v/>
      </c>
      <c r="V3605" s="25" t="str">
        <f aca="false">IF(O3605&lt;&gt;"Engaging","",IF(U3605&lt;='Leia-me'!$B$6,"Saudável",IF(U3605&lt;='Leia-me'!$B$7,"Esfriando",IF(U3605&lt;='Leia-me'!$B$8,"Última chance","Zumbi"))))</f>
        <v/>
      </c>
      <c r="W3605" s="25" t="n">
        <f aca="false">IF(O3605="Won",1,IF(O3605="Lost",0,""))</f>
        <v>0</v>
      </c>
      <c r="Y3605" s="25" t="str">
        <f aca="false">IF(E3605="","Sim","")</f>
        <v/>
      </c>
    </row>
    <row r="3606" customFormat="false" ht="15" hidden="false" customHeight="false" outlineLevel="0" collapsed="false">
      <c r="A3606" s="25" t="s">
        <v>3868</v>
      </c>
      <c r="B3606" s="25" t="s">
        <v>84</v>
      </c>
      <c r="C3606" s="25" t="s">
        <v>85</v>
      </c>
      <c r="D3606" s="25" t="s">
        <v>87</v>
      </c>
      <c r="E3606" s="25" t="s">
        <v>421</v>
      </c>
      <c r="F3606" s="25" t="s">
        <v>146</v>
      </c>
      <c r="G3606" s="26" t="n">
        <v>2818.38</v>
      </c>
      <c r="H3606" s="27" t="n">
        <v>6290</v>
      </c>
      <c r="I3606" s="25" t="s">
        <v>147</v>
      </c>
      <c r="K3606" s="25" t="n">
        <v>1994</v>
      </c>
      <c r="L3606" s="25" t="s">
        <v>1834</v>
      </c>
      <c r="M3606" s="25" t="s">
        <v>171</v>
      </c>
      <c r="N3606" s="28" t="n">
        <v>4821</v>
      </c>
      <c r="O3606" s="25" t="s">
        <v>55</v>
      </c>
      <c r="P3606" s="29" t="n">
        <v>42838</v>
      </c>
      <c r="Q3606" s="29" t="n">
        <v>42843</v>
      </c>
      <c r="R3606" s="28" t="n">
        <v>0</v>
      </c>
      <c r="S3606" s="28" t="n">
        <f aca="false">IF(O3606="Won",R3606,IF(O3606="Lost",0,N3606))</f>
        <v>0</v>
      </c>
      <c r="T3606" s="30" t="n">
        <f aca="false">IF(AND(P3606&lt;&gt;"",Q3606&lt;&gt;""),Q3606-P3606,"")</f>
        <v>5</v>
      </c>
      <c r="U3606" s="30" t="str">
        <f aca="false">IF(AND(O3606="Engaging",P3606&lt;&gt;""),'Leia-me'!$B$5-P3606,"")</f>
        <v/>
      </c>
      <c r="V3606" s="25" t="str">
        <f aca="false">IF(O3606&lt;&gt;"Engaging","",IF(U3606&lt;='Leia-me'!$B$6,"Saudável",IF(U3606&lt;='Leia-me'!$B$7,"Esfriando",IF(U3606&lt;='Leia-me'!$B$8,"Última chance","Zumbi"))))</f>
        <v/>
      </c>
      <c r="W3606" s="25" t="n">
        <f aca="false">IF(O3606="Won",1,IF(O3606="Lost",0,""))</f>
        <v>0</v>
      </c>
      <c r="X3606" s="25" t="s">
        <v>1835</v>
      </c>
      <c r="Y3606" s="25" t="str">
        <f aca="false">IF(E3606="","Sim","")</f>
        <v/>
      </c>
    </row>
    <row r="3607" customFormat="false" ht="15" hidden="false" customHeight="false" outlineLevel="0" collapsed="false">
      <c r="A3607" s="25" t="s">
        <v>3869</v>
      </c>
      <c r="B3607" s="25" t="s">
        <v>84</v>
      </c>
      <c r="C3607" s="25" t="s">
        <v>85</v>
      </c>
      <c r="D3607" s="25" t="s">
        <v>87</v>
      </c>
      <c r="E3607" s="25" t="s">
        <v>1347</v>
      </c>
      <c r="F3607" s="25" t="s">
        <v>165</v>
      </c>
      <c r="G3607" s="26" t="n">
        <v>665.06</v>
      </c>
      <c r="H3607" s="27" t="n">
        <v>1095</v>
      </c>
      <c r="I3607" s="25" t="s">
        <v>147</v>
      </c>
      <c r="K3607" s="25" t="n">
        <v>1989</v>
      </c>
      <c r="L3607" s="25" t="s">
        <v>170</v>
      </c>
      <c r="M3607" s="25" t="s">
        <v>171</v>
      </c>
      <c r="N3607" s="28" t="n">
        <v>1096</v>
      </c>
      <c r="O3607" s="25" t="s">
        <v>54</v>
      </c>
      <c r="P3607" s="29" t="n">
        <v>42839</v>
      </c>
      <c r="Q3607" s="29" t="n">
        <v>42848</v>
      </c>
      <c r="R3607" s="28" t="n">
        <v>1033</v>
      </c>
      <c r="S3607" s="28" t="n">
        <f aca="false">IF(O3607="Won",R3607,IF(O3607="Lost",0,N3607))</f>
        <v>1033</v>
      </c>
      <c r="T3607" s="30" t="n">
        <f aca="false">IF(AND(P3607&lt;&gt;"",Q3607&lt;&gt;""),Q3607-P3607,"")</f>
        <v>9</v>
      </c>
      <c r="U3607" s="30" t="str">
        <f aca="false">IF(AND(O3607="Engaging",P3607&lt;&gt;""),'Leia-me'!$B$5-P3607,"")</f>
        <v/>
      </c>
      <c r="V3607" s="25" t="str">
        <f aca="false">IF(O3607&lt;&gt;"Engaging","",IF(U3607&lt;='Leia-me'!$B$6,"Saudável",IF(U3607&lt;='Leia-me'!$B$7,"Esfriando",IF(U3607&lt;='Leia-me'!$B$8,"Última chance","Zumbi"))))</f>
        <v/>
      </c>
      <c r="W3607" s="25" t="n">
        <f aca="false">IF(O3607="Won",1,IF(O3607="Lost",0,""))</f>
        <v>1</v>
      </c>
      <c r="Y3607" s="25" t="str">
        <f aca="false">IF(E3607="","Sim","")</f>
        <v/>
      </c>
    </row>
    <row r="3608" customFormat="false" ht="15" hidden="false" customHeight="false" outlineLevel="0" collapsed="false">
      <c r="A3608" s="25" t="s">
        <v>3870</v>
      </c>
      <c r="B3608" s="25" t="s">
        <v>84</v>
      </c>
      <c r="C3608" s="25" t="s">
        <v>85</v>
      </c>
      <c r="D3608" s="25" t="s">
        <v>87</v>
      </c>
      <c r="E3608" s="25" t="s">
        <v>3359</v>
      </c>
      <c r="F3608" s="25" t="s">
        <v>159</v>
      </c>
      <c r="G3608" s="26" t="n">
        <v>882.12</v>
      </c>
      <c r="H3608" s="27" t="n">
        <v>2769</v>
      </c>
      <c r="I3608" s="25" t="s">
        <v>147</v>
      </c>
      <c r="K3608" s="25" t="n">
        <v>1997</v>
      </c>
      <c r="L3608" s="25" t="s">
        <v>186</v>
      </c>
      <c r="M3608" s="25" t="s">
        <v>171</v>
      </c>
      <c r="N3608" s="28" t="n">
        <v>550</v>
      </c>
      <c r="O3608" s="25" t="s">
        <v>55</v>
      </c>
      <c r="P3608" s="29" t="n">
        <v>42842</v>
      </c>
      <c r="Q3608" s="29" t="n">
        <v>42843</v>
      </c>
      <c r="R3608" s="28" t="n">
        <v>0</v>
      </c>
      <c r="S3608" s="28" t="n">
        <f aca="false">IF(O3608="Won",R3608,IF(O3608="Lost",0,N3608))</f>
        <v>0</v>
      </c>
      <c r="T3608" s="30" t="n">
        <f aca="false">IF(AND(P3608&lt;&gt;"",Q3608&lt;&gt;""),Q3608-P3608,"")</f>
        <v>1</v>
      </c>
      <c r="U3608" s="30" t="str">
        <f aca="false">IF(AND(O3608="Engaging",P3608&lt;&gt;""),'Leia-me'!$B$5-P3608,"")</f>
        <v/>
      </c>
      <c r="V3608" s="25" t="str">
        <f aca="false">IF(O3608&lt;&gt;"Engaging","",IF(U3608&lt;='Leia-me'!$B$6,"Saudável",IF(U3608&lt;='Leia-me'!$B$7,"Esfriando",IF(U3608&lt;='Leia-me'!$B$8,"Última chance","Zumbi"))))</f>
        <v/>
      </c>
      <c r="W3608" s="25" t="n">
        <f aca="false">IF(O3608="Won",1,IF(O3608="Lost",0,""))</f>
        <v>0</v>
      </c>
      <c r="Y3608" s="25" t="str">
        <f aca="false">IF(E3608="","Sim","")</f>
        <v/>
      </c>
    </row>
    <row r="3609" customFormat="false" ht="15" hidden="false" customHeight="false" outlineLevel="0" collapsed="false">
      <c r="A3609" s="25" t="s">
        <v>3871</v>
      </c>
      <c r="B3609" s="25" t="s">
        <v>84</v>
      </c>
      <c r="C3609" s="25" t="s">
        <v>85</v>
      </c>
      <c r="D3609" s="25" t="s">
        <v>87</v>
      </c>
      <c r="E3609" s="25" t="s">
        <v>1371</v>
      </c>
      <c r="F3609" s="25" t="s">
        <v>185</v>
      </c>
      <c r="G3609" s="26" t="n">
        <v>40.79</v>
      </c>
      <c r="H3609" s="27" t="n">
        <v>142</v>
      </c>
      <c r="I3609" s="25" t="s">
        <v>1372</v>
      </c>
      <c r="K3609" s="25" t="n">
        <v>2011</v>
      </c>
      <c r="L3609" s="25" t="s">
        <v>186</v>
      </c>
      <c r="M3609" s="25" t="s">
        <v>171</v>
      </c>
      <c r="N3609" s="28" t="n">
        <v>550</v>
      </c>
      <c r="O3609" s="25" t="s">
        <v>55</v>
      </c>
      <c r="P3609" s="29" t="n">
        <v>42842</v>
      </c>
      <c r="Q3609" s="29" t="n">
        <v>42846</v>
      </c>
      <c r="R3609" s="28" t="n">
        <v>0</v>
      </c>
      <c r="S3609" s="28" t="n">
        <f aca="false">IF(O3609="Won",R3609,IF(O3609="Lost",0,N3609))</f>
        <v>0</v>
      </c>
      <c r="T3609" s="30" t="n">
        <f aca="false">IF(AND(P3609&lt;&gt;"",Q3609&lt;&gt;""),Q3609-P3609,"")</f>
        <v>4</v>
      </c>
      <c r="U3609" s="30" t="str">
        <f aca="false">IF(AND(O3609="Engaging",P3609&lt;&gt;""),'Leia-me'!$B$5-P3609,"")</f>
        <v/>
      </c>
      <c r="V3609" s="25" t="str">
        <f aca="false">IF(O3609&lt;&gt;"Engaging","",IF(U3609&lt;='Leia-me'!$B$6,"Saudável",IF(U3609&lt;='Leia-me'!$B$7,"Esfriando",IF(U3609&lt;='Leia-me'!$B$8,"Última chance","Zumbi"))))</f>
        <v/>
      </c>
      <c r="W3609" s="25" t="n">
        <f aca="false">IF(O3609="Won",1,IF(O3609="Lost",0,""))</f>
        <v>0</v>
      </c>
      <c r="Y3609" s="25" t="str">
        <f aca="false">IF(E3609="","Sim","")</f>
        <v/>
      </c>
    </row>
    <row r="3610" customFormat="false" ht="15" hidden="false" customHeight="false" outlineLevel="0" collapsed="false">
      <c r="A3610" s="25" t="s">
        <v>3872</v>
      </c>
      <c r="B3610" s="25" t="s">
        <v>84</v>
      </c>
      <c r="C3610" s="25" t="s">
        <v>85</v>
      </c>
      <c r="D3610" s="25" t="s">
        <v>87</v>
      </c>
      <c r="E3610" s="25" t="s">
        <v>2530</v>
      </c>
      <c r="F3610" s="25" t="s">
        <v>185</v>
      </c>
      <c r="G3610" s="26" t="n">
        <v>527.11</v>
      </c>
      <c r="H3610" s="27" t="n">
        <v>1428</v>
      </c>
      <c r="I3610" s="25" t="s">
        <v>147</v>
      </c>
      <c r="J3610" s="25" t="s">
        <v>193</v>
      </c>
      <c r="K3610" s="25" t="n">
        <v>2011</v>
      </c>
      <c r="L3610" s="25" t="s">
        <v>1834</v>
      </c>
      <c r="M3610" s="25" t="s">
        <v>171</v>
      </c>
      <c r="N3610" s="28" t="n">
        <v>4821</v>
      </c>
      <c r="O3610" s="25" t="s">
        <v>54</v>
      </c>
      <c r="P3610" s="29" t="n">
        <v>42842</v>
      </c>
      <c r="Q3610" s="29" t="n">
        <v>42887</v>
      </c>
      <c r="R3610" s="28" t="n">
        <v>5032</v>
      </c>
      <c r="S3610" s="28" t="n">
        <f aca="false">IF(O3610="Won",R3610,IF(O3610="Lost",0,N3610))</f>
        <v>5032</v>
      </c>
      <c r="T3610" s="30" t="n">
        <f aca="false">IF(AND(P3610&lt;&gt;"",Q3610&lt;&gt;""),Q3610-P3610,"")</f>
        <v>45</v>
      </c>
      <c r="U3610" s="30" t="str">
        <f aca="false">IF(AND(O3610="Engaging",P3610&lt;&gt;""),'Leia-me'!$B$5-P3610,"")</f>
        <v/>
      </c>
      <c r="V3610" s="25" t="str">
        <f aca="false">IF(O3610&lt;&gt;"Engaging","",IF(U3610&lt;='Leia-me'!$B$6,"Saudável",IF(U3610&lt;='Leia-me'!$B$7,"Esfriando",IF(U3610&lt;='Leia-me'!$B$8,"Última chance","Zumbi"))))</f>
        <v/>
      </c>
      <c r="W3610" s="25" t="n">
        <f aca="false">IF(O3610="Won",1,IF(O3610="Lost",0,""))</f>
        <v>1</v>
      </c>
      <c r="X3610" s="25" t="s">
        <v>1835</v>
      </c>
      <c r="Y3610" s="25" t="str">
        <f aca="false">IF(E3610="","Sim","")</f>
        <v/>
      </c>
    </row>
    <row r="3611" customFormat="false" ht="15" hidden="false" customHeight="false" outlineLevel="0" collapsed="false">
      <c r="A3611" s="25" t="s">
        <v>3873</v>
      </c>
      <c r="B3611" s="25" t="s">
        <v>84</v>
      </c>
      <c r="C3611" s="25" t="s">
        <v>85</v>
      </c>
      <c r="D3611" s="25" t="s">
        <v>87</v>
      </c>
      <c r="E3611" s="25" t="s">
        <v>463</v>
      </c>
      <c r="F3611" s="25" t="s">
        <v>211</v>
      </c>
      <c r="G3611" s="26" t="n">
        <v>2261.05</v>
      </c>
      <c r="H3611" s="27" t="n">
        <v>3851</v>
      </c>
      <c r="I3611" s="25" t="s">
        <v>147</v>
      </c>
      <c r="K3611" s="25" t="n">
        <v>2005</v>
      </c>
      <c r="L3611" s="25" t="s">
        <v>178</v>
      </c>
      <c r="M3611" s="25" t="s">
        <v>171</v>
      </c>
      <c r="N3611" s="28" t="n">
        <v>5482</v>
      </c>
      <c r="O3611" s="25" t="s">
        <v>55</v>
      </c>
      <c r="P3611" s="29" t="n">
        <v>42843</v>
      </c>
      <c r="Q3611" s="29" t="n">
        <v>42859</v>
      </c>
      <c r="R3611" s="28" t="n">
        <v>0</v>
      </c>
      <c r="S3611" s="28" t="n">
        <f aca="false">IF(O3611="Won",R3611,IF(O3611="Lost",0,N3611))</f>
        <v>0</v>
      </c>
      <c r="T3611" s="30" t="n">
        <f aca="false">IF(AND(P3611&lt;&gt;"",Q3611&lt;&gt;""),Q3611-P3611,"")</f>
        <v>16</v>
      </c>
      <c r="U3611" s="30" t="str">
        <f aca="false">IF(AND(O3611="Engaging",P3611&lt;&gt;""),'Leia-me'!$B$5-P3611,"")</f>
        <v/>
      </c>
      <c r="V3611" s="25" t="str">
        <f aca="false">IF(O3611&lt;&gt;"Engaging","",IF(U3611&lt;='Leia-me'!$B$6,"Saudável",IF(U3611&lt;='Leia-me'!$B$7,"Esfriando",IF(U3611&lt;='Leia-me'!$B$8,"Última chance","Zumbi"))))</f>
        <v/>
      </c>
      <c r="W3611" s="25" t="n">
        <f aca="false">IF(O3611="Won",1,IF(O3611="Lost",0,""))</f>
        <v>0</v>
      </c>
      <c r="Y3611" s="25" t="str">
        <f aca="false">IF(E3611="","Sim","")</f>
        <v/>
      </c>
    </row>
    <row r="3612" customFormat="false" ht="15" hidden="false" customHeight="false" outlineLevel="0" collapsed="false">
      <c r="A3612" s="25" t="s">
        <v>3874</v>
      </c>
      <c r="B3612" s="25" t="s">
        <v>84</v>
      </c>
      <c r="C3612" s="25" t="s">
        <v>85</v>
      </c>
      <c r="D3612" s="25" t="s">
        <v>87</v>
      </c>
      <c r="E3612" s="25" t="s">
        <v>1158</v>
      </c>
      <c r="F3612" s="25" t="s">
        <v>185</v>
      </c>
      <c r="G3612" s="26" t="n">
        <v>7708.38</v>
      </c>
      <c r="H3612" s="27" t="n">
        <v>13756</v>
      </c>
      <c r="I3612" s="25" t="s">
        <v>147</v>
      </c>
      <c r="K3612" s="25" t="n">
        <v>1980</v>
      </c>
      <c r="L3612" s="25" t="s">
        <v>160</v>
      </c>
      <c r="M3612" s="25" t="s">
        <v>149</v>
      </c>
      <c r="N3612" s="28" t="n">
        <v>3393</v>
      </c>
      <c r="O3612" s="25" t="s">
        <v>54</v>
      </c>
      <c r="P3612" s="29" t="n">
        <v>42843</v>
      </c>
      <c r="Q3612" s="29" t="n">
        <v>42858</v>
      </c>
      <c r="R3612" s="28" t="n">
        <v>3041</v>
      </c>
      <c r="S3612" s="28" t="n">
        <f aca="false">IF(O3612="Won",R3612,IF(O3612="Lost",0,N3612))</f>
        <v>3041</v>
      </c>
      <c r="T3612" s="30" t="n">
        <f aca="false">IF(AND(P3612&lt;&gt;"",Q3612&lt;&gt;""),Q3612-P3612,"")</f>
        <v>15</v>
      </c>
      <c r="U3612" s="30" t="str">
        <f aca="false">IF(AND(O3612="Engaging",P3612&lt;&gt;""),'Leia-me'!$B$5-P3612,"")</f>
        <v/>
      </c>
      <c r="V3612" s="25" t="str">
        <f aca="false">IF(O3612&lt;&gt;"Engaging","",IF(U3612&lt;='Leia-me'!$B$6,"Saudável",IF(U3612&lt;='Leia-me'!$B$7,"Esfriando",IF(U3612&lt;='Leia-me'!$B$8,"Última chance","Zumbi"))))</f>
        <v/>
      </c>
      <c r="W3612" s="25" t="n">
        <f aca="false">IF(O3612="Won",1,IF(O3612="Lost",0,""))</f>
        <v>1</v>
      </c>
      <c r="Y3612" s="25" t="str">
        <f aca="false">IF(E3612="","Sim","")</f>
        <v/>
      </c>
    </row>
    <row r="3613" customFormat="false" ht="15" hidden="false" customHeight="false" outlineLevel="0" collapsed="false">
      <c r="A3613" s="25" t="s">
        <v>3875</v>
      </c>
      <c r="B3613" s="25" t="s">
        <v>84</v>
      </c>
      <c r="C3613" s="25" t="s">
        <v>85</v>
      </c>
      <c r="D3613" s="25" t="s">
        <v>87</v>
      </c>
      <c r="G3613" s="31"/>
      <c r="H3613" s="32"/>
      <c r="L3613" s="25" t="s">
        <v>186</v>
      </c>
      <c r="M3613" s="25" t="s">
        <v>171</v>
      </c>
      <c r="N3613" s="28" t="n">
        <v>550</v>
      </c>
      <c r="O3613" s="25" t="s">
        <v>56</v>
      </c>
      <c r="P3613" s="29" t="n">
        <v>42844</v>
      </c>
      <c r="Q3613" s="33"/>
      <c r="R3613" s="34"/>
      <c r="S3613" s="28" t="n">
        <f aca="false">IF(O3613="Won",R3613,IF(O3613="Lost",0,N3613))</f>
        <v>550</v>
      </c>
      <c r="T3613" s="30" t="str">
        <f aca="false">IF(AND(P3613&lt;&gt;"",Q3613&lt;&gt;""),Q3613-P3613,"")</f>
        <v/>
      </c>
      <c r="U3613" s="30" t="n">
        <f aca="false">IF(AND(O3613="Engaging",P3613&lt;&gt;""),'Leia-me'!$B$5-P3613,"")</f>
        <v>256</v>
      </c>
      <c r="V3613" s="25" t="str">
        <f aca="false">IF(O3613&lt;&gt;"Engaging","",IF(U3613&lt;='Leia-me'!$B$6,"Saudável",IF(U3613&lt;='Leia-me'!$B$7,"Esfriando",IF(U3613&lt;='Leia-me'!$B$8,"Última chance","Zumbi"))))</f>
        <v>Zumbi</v>
      </c>
      <c r="W3613" s="25" t="str">
        <f aca="false">IF(O3613="Won",1,IF(O3613="Lost",0,""))</f>
        <v/>
      </c>
      <c r="Y3613" s="25" t="str">
        <f aca="false">IF(E3613="","Sim","")</f>
        <v>Sim</v>
      </c>
    </row>
    <row r="3614" customFormat="false" ht="15" hidden="false" customHeight="false" outlineLevel="0" collapsed="false">
      <c r="A3614" s="25" t="s">
        <v>3876</v>
      </c>
      <c r="B3614" s="25" t="s">
        <v>84</v>
      </c>
      <c r="C3614" s="25" t="s">
        <v>85</v>
      </c>
      <c r="D3614" s="25" t="s">
        <v>87</v>
      </c>
      <c r="E3614" s="25" t="s">
        <v>639</v>
      </c>
      <c r="F3614" s="25" t="s">
        <v>211</v>
      </c>
      <c r="G3614" s="26" t="n">
        <v>1419.98</v>
      </c>
      <c r="H3614" s="27" t="n">
        <v>4018</v>
      </c>
      <c r="I3614" s="25" t="s">
        <v>147</v>
      </c>
      <c r="K3614" s="25" t="n">
        <v>2003</v>
      </c>
      <c r="L3614" s="25" t="s">
        <v>178</v>
      </c>
      <c r="M3614" s="25" t="s">
        <v>171</v>
      </c>
      <c r="N3614" s="28" t="n">
        <v>5482</v>
      </c>
      <c r="O3614" s="25" t="s">
        <v>55</v>
      </c>
      <c r="P3614" s="29" t="n">
        <v>42845</v>
      </c>
      <c r="Q3614" s="29" t="n">
        <v>42856</v>
      </c>
      <c r="R3614" s="28" t="n">
        <v>0</v>
      </c>
      <c r="S3614" s="28" t="n">
        <f aca="false">IF(O3614="Won",R3614,IF(O3614="Lost",0,N3614))</f>
        <v>0</v>
      </c>
      <c r="T3614" s="30" t="n">
        <f aca="false">IF(AND(P3614&lt;&gt;"",Q3614&lt;&gt;""),Q3614-P3614,"")</f>
        <v>11</v>
      </c>
      <c r="U3614" s="30" t="str">
        <f aca="false">IF(AND(O3614="Engaging",P3614&lt;&gt;""),'Leia-me'!$B$5-P3614,"")</f>
        <v/>
      </c>
      <c r="V3614" s="25" t="str">
        <f aca="false">IF(O3614&lt;&gt;"Engaging","",IF(U3614&lt;='Leia-me'!$B$6,"Saudável",IF(U3614&lt;='Leia-me'!$B$7,"Esfriando",IF(U3614&lt;='Leia-me'!$B$8,"Última chance","Zumbi"))))</f>
        <v/>
      </c>
      <c r="W3614" s="25" t="n">
        <f aca="false">IF(O3614="Won",1,IF(O3614="Lost",0,""))</f>
        <v>0</v>
      </c>
      <c r="Y3614" s="25" t="str">
        <f aca="false">IF(E3614="","Sim","")</f>
        <v/>
      </c>
    </row>
    <row r="3615" customFormat="false" ht="15" hidden="false" customHeight="false" outlineLevel="0" collapsed="false">
      <c r="A3615" s="25" t="s">
        <v>3877</v>
      </c>
      <c r="B3615" s="25" t="s">
        <v>84</v>
      </c>
      <c r="C3615" s="25" t="s">
        <v>85</v>
      </c>
      <c r="D3615" s="25" t="s">
        <v>87</v>
      </c>
      <c r="E3615" s="25" t="s">
        <v>1671</v>
      </c>
      <c r="F3615" s="25" t="s">
        <v>168</v>
      </c>
      <c r="G3615" s="26" t="n">
        <v>3027.46</v>
      </c>
      <c r="H3615" s="27" t="n">
        <v>9516</v>
      </c>
      <c r="I3615" s="25" t="s">
        <v>1672</v>
      </c>
      <c r="K3615" s="25" t="n">
        <v>1984</v>
      </c>
      <c r="L3615" s="25" t="s">
        <v>1834</v>
      </c>
      <c r="M3615" s="25" t="s">
        <v>171</v>
      </c>
      <c r="N3615" s="28" t="n">
        <v>4821</v>
      </c>
      <c r="O3615" s="25" t="s">
        <v>55</v>
      </c>
      <c r="P3615" s="29" t="n">
        <v>42848</v>
      </c>
      <c r="Q3615" s="29" t="n">
        <v>42855</v>
      </c>
      <c r="R3615" s="28" t="n">
        <v>0</v>
      </c>
      <c r="S3615" s="28" t="n">
        <f aca="false">IF(O3615="Won",R3615,IF(O3615="Lost",0,N3615))</f>
        <v>0</v>
      </c>
      <c r="T3615" s="30" t="n">
        <f aca="false">IF(AND(P3615&lt;&gt;"",Q3615&lt;&gt;""),Q3615-P3615,"")</f>
        <v>7</v>
      </c>
      <c r="U3615" s="30" t="str">
        <f aca="false">IF(AND(O3615="Engaging",P3615&lt;&gt;""),'Leia-me'!$B$5-P3615,"")</f>
        <v/>
      </c>
      <c r="V3615" s="25" t="str">
        <f aca="false">IF(O3615&lt;&gt;"Engaging","",IF(U3615&lt;='Leia-me'!$B$6,"Saudável",IF(U3615&lt;='Leia-me'!$B$7,"Esfriando",IF(U3615&lt;='Leia-me'!$B$8,"Última chance","Zumbi"))))</f>
        <v/>
      </c>
      <c r="W3615" s="25" t="n">
        <f aca="false">IF(O3615="Won",1,IF(O3615="Lost",0,""))</f>
        <v>0</v>
      </c>
      <c r="X3615" s="25" t="s">
        <v>1835</v>
      </c>
      <c r="Y3615" s="25" t="str">
        <f aca="false">IF(E3615="","Sim","")</f>
        <v/>
      </c>
    </row>
    <row r="3616" customFormat="false" ht="15" hidden="false" customHeight="false" outlineLevel="0" collapsed="false">
      <c r="A3616" s="25" t="s">
        <v>3878</v>
      </c>
      <c r="B3616" s="25" t="s">
        <v>84</v>
      </c>
      <c r="C3616" s="25" t="s">
        <v>85</v>
      </c>
      <c r="D3616" s="25" t="s">
        <v>87</v>
      </c>
      <c r="E3616" s="25" t="s">
        <v>3373</v>
      </c>
      <c r="F3616" s="25" t="s">
        <v>192</v>
      </c>
      <c r="G3616" s="26" t="n">
        <v>4478.47</v>
      </c>
      <c r="H3616" s="27" t="n">
        <v>13809</v>
      </c>
      <c r="I3616" s="25" t="s">
        <v>147</v>
      </c>
      <c r="K3616" s="25" t="n">
        <v>1979</v>
      </c>
      <c r="L3616" s="25" t="s">
        <v>178</v>
      </c>
      <c r="M3616" s="25" t="s">
        <v>171</v>
      </c>
      <c r="N3616" s="28" t="n">
        <v>5482</v>
      </c>
      <c r="O3616" s="25" t="s">
        <v>54</v>
      </c>
      <c r="P3616" s="29" t="n">
        <v>42848</v>
      </c>
      <c r="Q3616" s="29" t="n">
        <v>42849</v>
      </c>
      <c r="R3616" s="28" t="n">
        <v>5780</v>
      </c>
      <c r="S3616" s="28" t="n">
        <f aca="false">IF(O3616="Won",R3616,IF(O3616="Lost",0,N3616))</f>
        <v>5780</v>
      </c>
      <c r="T3616" s="30" t="n">
        <f aca="false">IF(AND(P3616&lt;&gt;"",Q3616&lt;&gt;""),Q3616-P3616,"")</f>
        <v>1</v>
      </c>
      <c r="U3616" s="30" t="str">
        <f aca="false">IF(AND(O3616="Engaging",P3616&lt;&gt;""),'Leia-me'!$B$5-P3616,"")</f>
        <v/>
      </c>
      <c r="V3616" s="25" t="str">
        <f aca="false">IF(O3616&lt;&gt;"Engaging","",IF(U3616&lt;='Leia-me'!$B$6,"Saudável",IF(U3616&lt;='Leia-me'!$B$7,"Esfriando",IF(U3616&lt;='Leia-me'!$B$8,"Última chance","Zumbi"))))</f>
        <v/>
      </c>
      <c r="W3616" s="25" t="n">
        <f aca="false">IF(O3616="Won",1,IF(O3616="Lost",0,""))</f>
        <v>1</v>
      </c>
      <c r="Y3616" s="25" t="str">
        <f aca="false">IF(E3616="","Sim","")</f>
        <v/>
      </c>
    </row>
    <row r="3617" customFormat="false" ht="15" hidden="false" customHeight="false" outlineLevel="0" collapsed="false">
      <c r="A3617" s="25" t="s">
        <v>3879</v>
      </c>
      <c r="B3617" s="25" t="s">
        <v>84</v>
      </c>
      <c r="C3617" s="25" t="s">
        <v>85</v>
      </c>
      <c r="D3617" s="25" t="s">
        <v>87</v>
      </c>
      <c r="E3617" s="25" t="s">
        <v>1371</v>
      </c>
      <c r="F3617" s="25" t="s">
        <v>185</v>
      </c>
      <c r="G3617" s="26" t="n">
        <v>40.79</v>
      </c>
      <c r="H3617" s="27" t="n">
        <v>142</v>
      </c>
      <c r="I3617" s="25" t="s">
        <v>1372</v>
      </c>
      <c r="K3617" s="25" t="n">
        <v>2011</v>
      </c>
      <c r="L3617" s="25" t="s">
        <v>1834</v>
      </c>
      <c r="M3617" s="25" t="s">
        <v>171</v>
      </c>
      <c r="N3617" s="28" t="n">
        <v>4821</v>
      </c>
      <c r="O3617" s="25" t="s">
        <v>54</v>
      </c>
      <c r="P3617" s="29" t="n">
        <v>42848</v>
      </c>
      <c r="Q3617" s="29" t="n">
        <v>42855</v>
      </c>
      <c r="R3617" s="28" t="n">
        <v>5787</v>
      </c>
      <c r="S3617" s="28" t="n">
        <f aca="false">IF(O3617="Won",R3617,IF(O3617="Lost",0,N3617))</f>
        <v>5787</v>
      </c>
      <c r="T3617" s="30" t="n">
        <f aca="false">IF(AND(P3617&lt;&gt;"",Q3617&lt;&gt;""),Q3617-P3617,"")</f>
        <v>7</v>
      </c>
      <c r="U3617" s="30" t="str">
        <f aca="false">IF(AND(O3617="Engaging",P3617&lt;&gt;""),'Leia-me'!$B$5-P3617,"")</f>
        <v/>
      </c>
      <c r="V3617" s="25" t="str">
        <f aca="false">IF(O3617&lt;&gt;"Engaging","",IF(U3617&lt;='Leia-me'!$B$6,"Saudável",IF(U3617&lt;='Leia-me'!$B$7,"Esfriando",IF(U3617&lt;='Leia-me'!$B$8,"Última chance","Zumbi"))))</f>
        <v/>
      </c>
      <c r="W3617" s="25" t="n">
        <f aca="false">IF(O3617="Won",1,IF(O3617="Lost",0,""))</f>
        <v>1</v>
      </c>
      <c r="X3617" s="25" t="s">
        <v>1835</v>
      </c>
      <c r="Y3617" s="25" t="str">
        <f aca="false">IF(E3617="","Sim","")</f>
        <v/>
      </c>
    </row>
    <row r="3618" customFormat="false" ht="15" hidden="false" customHeight="false" outlineLevel="0" collapsed="false">
      <c r="A3618" s="25" t="s">
        <v>3880</v>
      </c>
      <c r="B3618" s="25" t="s">
        <v>84</v>
      </c>
      <c r="C3618" s="25" t="s">
        <v>85</v>
      </c>
      <c r="D3618" s="25" t="s">
        <v>87</v>
      </c>
      <c r="G3618" s="31"/>
      <c r="H3618" s="32"/>
      <c r="L3618" s="25" t="s">
        <v>160</v>
      </c>
      <c r="M3618" s="25" t="s">
        <v>149</v>
      </c>
      <c r="N3618" s="28" t="n">
        <v>3393</v>
      </c>
      <c r="O3618" s="25" t="s">
        <v>56</v>
      </c>
      <c r="P3618" s="29" t="n">
        <v>42849</v>
      </c>
      <c r="Q3618" s="33"/>
      <c r="R3618" s="34"/>
      <c r="S3618" s="28" t="n">
        <f aca="false">IF(O3618="Won",R3618,IF(O3618="Lost",0,N3618))</f>
        <v>3393</v>
      </c>
      <c r="T3618" s="30" t="str">
        <f aca="false">IF(AND(P3618&lt;&gt;"",Q3618&lt;&gt;""),Q3618-P3618,"")</f>
        <v/>
      </c>
      <c r="U3618" s="30" t="n">
        <f aca="false">IF(AND(O3618="Engaging",P3618&lt;&gt;""),'Leia-me'!$B$5-P3618,"")</f>
        <v>251</v>
      </c>
      <c r="V3618" s="25" t="str">
        <f aca="false">IF(O3618&lt;&gt;"Engaging","",IF(U3618&lt;='Leia-me'!$B$6,"Saudável",IF(U3618&lt;='Leia-me'!$B$7,"Esfriando",IF(U3618&lt;='Leia-me'!$B$8,"Última chance","Zumbi"))))</f>
        <v>Zumbi</v>
      </c>
      <c r="W3618" s="25" t="str">
        <f aca="false">IF(O3618="Won",1,IF(O3618="Lost",0,""))</f>
        <v/>
      </c>
      <c r="Y3618" s="25" t="str">
        <f aca="false">IF(E3618="","Sim","")</f>
        <v>Sim</v>
      </c>
    </row>
    <row r="3619" customFormat="false" ht="15" hidden="false" customHeight="false" outlineLevel="0" collapsed="false">
      <c r="A3619" s="25" t="s">
        <v>3881</v>
      </c>
      <c r="B3619" s="25" t="s">
        <v>84</v>
      </c>
      <c r="C3619" s="25" t="s">
        <v>85</v>
      </c>
      <c r="D3619" s="25" t="s">
        <v>87</v>
      </c>
      <c r="E3619" s="25" t="s">
        <v>639</v>
      </c>
      <c r="F3619" s="25" t="s">
        <v>211</v>
      </c>
      <c r="G3619" s="26" t="n">
        <v>1419.98</v>
      </c>
      <c r="H3619" s="27" t="n">
        <v>4018</v>
      </c>
      <c r="I3619" s="25" t="s">
        <v>147</v>
      </c>
      <c r="K3619" s="25" t="n">
        <v>2003</v>
      </c>
      <c r="L3619" s="25" t="s">
        <v>1834</v>
      </c>
      <c r="M3619" s="25" t="s">
        <v>171</v>
      </c>
      <c r="N3619" s="28" t="n">
        <v>4821</v>
      </c>
      <c r="O3619" s="25" t="s">
        <v>54</v>
      </c>
      <c r="P3619" s="29" t="n">
        <v>42849</v>
      </c>
      <c r="Q3619" s="29" t="n">
        <v>42951</v>
      </c>
      <c r="R3619" s="28" t="n">
        <v>4505</v>
      </c>
      <c r="S3619" s="28" t="n">
        <f aca="false">IF(O3619="Won",R3619,IF(O3619="Lost",0,N3619))</f>
        <v>4505</v>
      </c>
      <c r="T3619" s="30" t="n">
        <f aca="false">IF(AND(P3619&lt;&gt;"",Q3619&lt;&gt;""),Q3619-P3619,"")</f>
        <v>102</v>
      </c>
      <c r="U3619" s="30" t="str">
        <f aca="false">IF(AND(O3619="Engaging",P3619&lt;&gt;""),'Leia-me'!$B$5-P3619,"")</f>
        <v/>
      </c>
      <c r="V3619" s="25" t="str">
        <f aca="false">IF(O3619&lt;&gt;"Engaging","",IF(U3619&lt;='Leia-me'!$B$6,"Saudável",IF(U3619&lt;='Leia-me'!$B$7,"Esfriando",IF(U3619&lt;='Leia-me'!$B$8,"Última chance","Zumbi"))))</f>
        <v/>
      </c>
      <c r="W3619" s="25" t="n">
        <f aca="false">IF(O3619="Won",1,IF(O3619="Lost",0,""))</f>
        <v>1</v>
      </c>
      <c r="X3619" s="25" t="s">
        <v>1835</v>
      </c>
      <c r="Y3619" s="25" t="str">
        <f aca="false">IF(E3619="","Sim","")</f>
        <v/>
      </c>
    </row>
    <row r="3620" customFormat="false" ht="15" hidden="false" customHeight="false" outlineLevel="0" collapsed="false">
      <c r="A3620" s="25" t="s">
        <v>3882</v>
      </c>
      <c r="B3620" s="25" t="s">
        <v>84</v>
      </c>
      <c r="C3620" s="25" t="s">
        <v>85</v>
      </c>
      <c r="D3620" s="25" t="s">
        <v>87</v>
      </c>
      <c r="E3620" s="25" t="s">
        <v>1156</v>
      </c>
      <c r="F3620" s="25" t="s">
        <v>185</v>
      </c>
      <c r="G3620" s="26" t="n">
        <v>1242.32</v>
      </c>
      <c r="H3620" s="27" t="n">
        <v>3027</v>
      </c>
      <c r="I3620" s="25" t="s">
        <v>147</v>
      </c>
      <c r="J3620" s="25" t="s">
        <v>193</v>
      </c>
      <c r="K3620" s="25" t="n">
        <v>1993</v>
      </c>
      <c r="L3620" s="25" t="s">
        <v>186</v>
      </c>
      <c r="M3620" s="25" t="s">
        <v>171</v>
      </c>
      <c r="N3620" s="28" t="n">
        <v>550</v>
      </c>
      <c r="O3620" s="25" t="s">
        <v>54</v>
      </c>
      <c r="P3620" s="29" t="n">
        <v>42850</v>
      </c>
      <c r="Q3620" s="29" t="n">
        <v>42861</v>
      </c>
      <c r="R3620" s="28" t="n">
        <v>562</v>
      </c>
      <c r="S3620" s="28" t="n">
        <f aca="false">IF(O3620="Won",R3620,IF(O3620="Lost",0,N3620))</f>
        <v>562</v>
      </c>
      <c r="T3620" s="30" t="n">
        <f aca="false">IF(AND(P3620&lt;&gt;"",Q3620&lt;&gt;""),Q3620-P3620,"")</f>
        <v>11</v>
      </c>
      <c r="U3620" s="30" t="str">
        <f aca="false">IF(AND(O3620="Engaging",P3620&lt;&gt;""),'Leia-me'!$B$5-P3620,"")</f>
        <v/>
      </c>
      <c r="V3620" s="25" t="str">
        <f aca="false">IF(O3620&lt;&gt;"Engaging","",IF(U3620&lt;='Leia-me'!$B$6,"Saudável",IF(U3620&lt;='Leia-me'!$B$7,"Esfriando",IF(U3620&lt;='Leia-me'!$B$8,"Última chance","Zumbi"))))</f>
        <v/>
      </c>
      <c r="W3620" s="25" t="n">
        <f aca="false">IF(O3620="Won",1,IF(O3620="Lost",0,""))</f>
        <v>1</v>
      </c>
      <c r="Y3620" s="25" t="str">
        <f aca="false">IF(E3620="","Sim","")</f>
        <v/>
      </c>
    </row>
    <row r="3621" customFormat="false" ht="15" hidden="false" customHeight="false" outlineLevel="0" collapsed="false">
      <c r="A3621" s="25" t="s">
        <v>3883</v>
      </c>
      <c r="B3621" s="25" t="s">
        <v>84</v>
      </c>
      <c r="C3621" s="25" t="s">
        <v>85</v>
      </c>
      <c r="D3621" s="25" t="s">
        <v>87</v>
      </c>
      <c r="G3621" s="31"/>
      <c r="H3621" s="32"/>
      <c r="L3621" s="25" t="s">
        <v>178</v>
      </c>
      <c r="M3621" s="25" t="s">
        <v>171</v>
      </c>
      <c r="N3621" s="28" t="n">
        <v>5482</v>
      </c>
      <c r="O3621" s="25" t="s">
        <v>56</v>
      </c>
      <c r="P3621" s="29" t="n">
        <v>42851</v>
      </c>
      <c r="Q3621" s="33"/>
      <c r="R3621" s="34"/>
      <c r="S3621" s="28" t="n">
        <f aca="false">IF(O3621="Won",R3621,IF(O3621="Lost",0,N3621))</f>
        <v>5482</v>
      </c>
      <c r="T3621" s="30" t="str">
        <f aca="false">IF(AND(P3621&lt;&gt;"",Q3621&lt;&gt;""),Q3621-P3621,"")</f>
        <v/>
      </c>
      <c r="U3621" s="30" t="n">
        <f aca="false">IF(AND(O3621="Engaging",P3621&lt;&gt;""),'Leia-me'!$B$5-P3621,"")</f>
        <v>249</v>
      </c>
      <c r="V3621" s="25" t="str">
        <f aca="false">IF(O3621&lt;&gt;"Engaging","",IF(U3621&lt;='Leia-me'!$B$6,"Saudável",IF(U3621&lt;='Leia-me'!$B$7,"Esfriando",IF(U3621&lt;='Leia-me'!$B$8,"Última chance","Zumbi"))))</f>
        <v>Zumbi</v>
      </c>
      <c r="W3621" s="25" t="str">
        <f aca="false">IF(O3621="Won",1,IF(O3621="Lost",0,""))</f>
        <v/>
      </c>
      <c r="Y3621" s="25" t="str">
        <f aca="false">IF(E3621="","Sim","")</f>
        <v>Sim</v>
      </c>
    </row>
    <row r="3622" customFormat="false" ht="15" hidden="false" customHeight="false" outlineLevel="0" collapsed="false">
      <c r="A3622" s="25" t="s">
        <v>3884</v>
      </c>
      <c r="B3622" s="25" t="s">
        <v>84</v>
      </c>
      <c r="C3622" s="25" t="s">
        <v>85</v>
      </c>
      <c r="D3622" s="25" t="s">
        <v>87</v>
      </c>
      <c r="E3622" s="25" t="s">
        <v>3511</v>
      </c>
      <c r="F3622" s="25" t="s">
        <v>168</v>
      </c>
      <c r="G3622" s="26" t="n">
        <v>1197.44</v>
      </c>
      <c r="H3622" s="27" t="n">
        <v>2570</v>
      </c>
      <c r="I3622" s="25" t="s">
        <v>147</v>
      </c>
      <c r="K3622" s="25" t="n">
        <v>1999</v>
      </c>
      <c r="L3622" s="25" t="s">
        <v>148</v>
      </c>
      <c r="M3622" s="25" t="s">
        <v>149</v>
      </c>
      <c r="N3622" s="28" t="n">
        <v>55</v>
      </c>
      <c r="O3622" s="25" t="s">
        <v>55</v>
      </c>
      <c r="P3622" s="29" t="n">
        <v>42851</v>
      </c>
      <c r="Q3622" s="29" t="n">
        <v>42951</v>
      </c>
      <c r="R3622" s="28" t="n">
        <v>0</v>
      </c>
      <c r="S3622" s="28" t="n">
        <f aca="false">IF(O3622="Won",R3622,IF(O3622="Lost",0,N3622))</f>
        <v>0</v>
      </c>
      <c r="T3622" s="30" t="n">
        <f aca="false">IF(AND(P3622&lt;&gt;"",Q3622&lt;&gt;""),Q3622-P3622,"")</f>
        <v>100</v>
      </c>
      <c r="U3622" s="30" t="str">
        <f aca="false">IF(AND(O3622="Engaging",P3622&lt;&gt;""),'Leia-me'!$B$5-P3622,"")</f>
        <v/>
      </c>
      <c r="V3622" s="25" t="str">
        <f aca="false">IF(O3622&lt;&gt;"Engaging","",IF(U3622&lt;='Leia-me'!$B$6,"Saudável",IF(U3622&lt;='Leia-me'!$B$7,"Esfriando",IF(U3622&lt;='Leia-me'!$B$8,"Última chance","Zumbi"))))</f>
        <v/>
      </c>
      <c r="W3622" s="25" t="n">
        <f aca="false">IF(O3622="Won",1,IF(O3622="Lost",0,""))</f>
        <v>0</v>
      </c>
      <c r="Y3622" s="25" t="str">
        <f aca="false">IF(E3622="","Sim","")</f>
        <v/>
      </c>
    </row>
    <row r="3623" customFormat="false" ht="15" hidden="false" customHeight="false" outlineLevel="0" collapsed="false">
      <c r="A3623" s="25" t="s">
        <v>3885</v>
      </c>
      <c r="B3623" s="25" t="s">
        <v>84</v>
      </c>
      <c r="C3623" s="25" t="s">
        <v>85</v>
      </c>
      <c r="D3623" s="25" t="s">
        <v>87</v>
      </c>
      <c r="E3623" s="25" t="s">
        <v>1090</v>
      </c>
      <c r="F3623" s="25" t="s">
        <v>155</v>
      </c>
      <c r="G3623" s="26" t="n">
        <v>6395.05</v>
      </c>
      <c r="H3623" s="27" t="n">
        <v>20275</v>
      </c>
      <c r="I3623" s="25" t="s">
        <v>147</v>
      </c>
      <c r="K3623" s="25" t="n">
        <v>1994</v>
      </c>
      <c r="L3623" s="25" t="s">
        <v>186</v>
      </c>
      <c r="M3623" s="25" t="s">
        <v>171</v>
      </c>
      <c r="N3623" s="28" t="n">
        <v>550</v>
      </c>
      <c r="O3623" s="25" t="s">
        <v>54</v>
      </c>
      <c r="P3623" s="29" t="n">
        <v>42855</v>
      </c>
      <c r="Q3623" s="29" t="n">
        <v>42958</v>
      </c>
      <c r="R3623" s="28" t="n">
        <v>527</v>
      </c>
      <c r="S3623" s="28" t="n">
        <f aca="false">IF(O3623="Won",R3623,IF(O3623="Lost",0,N3623))</f>
        <v>527</v>
      </c>
      <c r="T3623" s="30" t="n">
        <f aca="false">IF(AND(P3623&lt;&gt;"",Q3623&lt;&gt;""),Q3623-P3623,"")</f>
        <v>103</v>
      </c>
      <c r="U3623" s="30" t="str">
        <f aca="false">IF(AND(O3623="Engaging",P3623&lt;&gt;""),'Leia-me'!$B$5-P3623,"")</f>
        <v/>
      </c>
      <c r="V3623" s="25" t="str">
        <f aca="false">IF(O3623&lt;&gt;"Engaging","",IF(U3623&lt;='Leia-me'!$B$6,"Saudável",IF(U3623&lt;='Leia-me'!$B$7,"Esfriando",IF(U3623&lt;='Leia-me'!$B$8,"Última chance","Zumbi"))))</f>
        <v/>
      </c>
      <c r="W3623" s="25" t="n">
        <f aca="false">IF(O3623="Won",1,IF(O3623="Lost",0,""))</f>
        <v>1</v>
      </c>
      <c r="Y3623" s="25" t="str">
        <f aca="false">IF(E3623="","Sim","")</f>
        <v/>
      </c>
    </row>
    <row r="3624" customFormat="false" ht="15" hidden="false" customHeight="false" outlineLevel="0" collapsed="false">
      <c r="A3624" s="25" t="s">
        <v>3886</v>
      </c>
      <c r="B3624" s="25" t="s">
        <v>84</v>
      </c>
      <c r="C3624" s="25" t="s">
        <v>85</v>
      </c>
      <c r="D3624" s="25" t="s">
        <v>87</v>
      </c>
      <c r="E3624" s="25" t="s">
        <v>1371</v>
      </c>
      <c r="F3624" s="25" t="s">
        <v>185</v>
      </c>
      <c r="G3624" s="26" t="n">
        <v>40.79</v>
      </c>
      <c r="H3624" s="27" t="n">
        <v>142</v>
      </c>
      <c r="I3624" s="25" t="s">
        <v>1372</v>
      </c>
      <c r="K3624" s="25" t="n">
        <v>2011</v>
      </c>
      <c r="L3624" s="25" t="s">
        <v>186</v>
      </c>
      <c r="M3624" s="25" t="s">
        <v>171</v>
      </c>
      <c r="N3624" s="28" t="n">
        <v>550</v>
      </c>
      <c r="O3624" s="25" t="s">
        <v>56</v>
      </c>
      <c r="P3624" s="29" t="n">
        <v>42856</v>
      </c>
      <c r="Q3624" s="33"/>
      <c r="R3624" s="34"/>
      <c r="S3624" s="28" t="n">
        <f aca="false">IF(O3624="Won",R3624,IF(O3624="Lost",0,N3624))</f>
        <v>550</v>
      </c>
      <c r="T3624" s="30" t="str">
        <f aca="false">IF(AND(P3624&lt;&gt;"",Q3624&lt;&gt;""),Q3624-P3624,"")</f>
        <v/>
      </c>
      <c r="U3624" s="30" t="n">
        <f aca="false">IF(AND(O3624="Engaging",P3624&lt;&gt;""),'Leia-me'!$B$5-P3624,"")</f>
        <v>244</v>
      </c>
      <c r="V3624" s="25" t="str">
        <f aca="false">IF(O3624&lt;&gt;"Engaging","",IF(U3624&lt;='Leia-me'!$B$6,"Saudável",IF(U3624&lt;='Leia-me'!$B$7,"Esfriando",IF(U3624&lt;='Leia-me'!$B$8,"Última chance","Zumbi"))))</f>
        <v>Zumbi</v>
      </c>
      <c r="W3624" s="25" t="str">
        <f aca="false">IF(O3624="Won",1,IF(O3624="Lost",0,""))</f>
        <v/>
      </c>
      <c r="Y3624" s="25" t="str">
        <f aca="false">IF(E3624="","Sim","")</f>
        <v/>
      </c>
    </row>
    <row r="3625" customFormat="false" ht="15" hidden="false" customHeight="false" outlineLevel="0" collapsed="false">
      <c r="A3625" s="25" t="s">
        <v>3887</v>
      </c>
      <c r="B3625" s="25" t="s">
        <v>84</v>
      </c>
      <c r="C3625" s="25" t="s">
        <v>85</v>
      </c>
      <c r="D3625" s="25" t="s">
        <v>87</v>
      </c>
      <c r="E3625" s="25" t="s">
        <v>484</v>
      </c>
      <c r="F3625" s="25" t="s">
        <v>211</v>
      </c>
      <c r="G3625" s="26" t="n">
        <v>5158.71</v>
      </c>
      <c r="H3625" s="27" t="n">
        <v>17479</v>
      </c>
      <c r="I3625" s="25" t="s">
        <v>485</v>
      </c>
      <c r="K3625" s="25" t="n">
        <v>1995</v>
      </c>
      <c r="L3625" s="25" t="s">
        <v>178</v>
      </c>
      <c r="M3625" s="25" t="s">
        <v>171</v>
      </c>
      <c r="N3625" s="28" t="n">
        <v>5482</v>
      </c>
      <c r="O3625" s="25" t="s">
        <v>56</v>
      </c>
      <c r="P3625" s="29" t="n">
        <v>42861</v>
      </c>
      <c r="Q3625" s="33"/>
      <c r="R3625" s="34"/>
      <c r="S3625" s="28" t="n">
        <f aca="false">IF(O3625="Won",R3625,IF(O3625="Lost",0,N3625))</f>
        <v>5482</v>
      </c>
      <c r="T3625" s="30" t="str">
        <f aca="false">IF(AND(P3625&lt;&gt;"",Q3625&lt;&gt;""),Q3625-P3625,"")</f>
        <v/>
      </c>
      <c r="U3625" s="30" t="n">
        <f aca="false">IF(AND(O3625="Engaging",P3625&lt;&gt;""),'Leia-me'!$B$5-P3625,"")</f>
        <v>239</v>
      </c>
      <c r="V3625" s="25" t="str">
        <f aca="false">IF(O3625&lt;&gt;"Engaging","",IF(U3625&lt;='Leia-me'!$B$6,"Saudável",IF(U3625&lt;='Leia-me'!$B$7,"Esfriando",IF(U3625&lt;='Leia-me'!$B$8,"Última chance","Zumbi"))))</f>
        <v>Zumbi</v>
      </c>
      <c r="W3625" s="25" t="str">
        <f aca="false">IF(O3625="Won",1,IF(O3625="Lost",0,""))</f>
        <v/>
      </c>
      <c r="Y3625" s="25" t="str">
        <f aca="false">IF(E3625="","Sim","")</f>
        <v/>
      </c>
    </row>
    <row r="3626" customFormat="false" ht="15" hidden="false" customHeight="false" outlineLevel="0" collapsed="false">
      <c r="A3626" s="25" t="s">
        <v>3888</v>
      </c>
      <c r="B3626" s="25" t="s">
        <v>84</v>
      </c>
      <c r="C3626" s="25" t="s">
        <v>85</v>
      </c>
      <c r="D3626" s="25" t="s">
        <v>87</v>
      </c>
      <c r="E3626" s="25" t="s">
        <v>639</v>
      </c>
      <c r="F3626" s="25" t="s">
        <v>211</v>
      </c>
      <c r="G3626" s="26" t="n">
        <v>1419.98</v>
      </c>
      <c r="H3626" s="27" t="n">
        <v>4018</v>
      </c>
      <c r="I3626" s="25" t="s">
        <v>147</v>
      </c>
      <c r="K3626" s="25" t="n">
        <v>2003</v>
      </c>
      <c r="L3626" s="25" t="s">
        <v>170</v>
      </c>
      <c r="M3626" s="25" t="s">
        <v>171</v>
      </c>
      <c r="N3626" s="28" t="n">
        <v>1096</v>
      </c>
      <c r="O3626" s="25" t="s">
        <v>56</v>
      </c>
      <c r="P3626" s="29" t="n">
        <v>42862</v>
      </c>
      <c r="Q3626" s="33"/>
      <c r="R3626" s="34"/>
      <c r="S3626" s="28" t="n">
        <f aca="false">IF(O3626="Won",R3626,IF(O3626="Lost",0,N3626))</f>
        <v>1096</v>
      </c>
      <c r="T3626" s="30" t="str">
        <f aca="false">IF(AND(P3626&lt;&gt;"",Q3626&lt;&gt;""),Q3626-P3626,"")</f>
        <v/>
      </c>
      <c r="U3626" s="30" t="n">
        <f aca="false">IF(AND(O3626="Engaging",P3626&lt;&gt;""),'Leia-me'!$B$5-P3626,"")</f>
        <v>238</v>
      </c>
      <c r="V3626" s="25" t="str">
        <f aca="false">IF(O3626&lt;&gt;"Engaging","",IF(U3626&lt;='Leia-me'!$B$6,"Saudável",IF(U3626&lt;='Leia-me'!$B$7,"Esfriando",IF(U3626&lt;='Leia-me'!$B$8,"Última chance","Zumbi"))))</f>
        <v>Zumbi</v>
      </c>
      <c r="W3626" s="25" t="str">
        <f aca="false">IF(O3626="Won",1,IF(O3626="Lost",0,""))</f>
        <v/>
      </c>
      <c r="Y3626" s="25" t="str">
        <f aca="false">IF(E3626="","Sim","")</f>
        <v/>
      </c>
    </row>
    <row r="3627" customFormat="false" ht="15" hidden="false" customHeight="false" outlineLevel="0" collapsed="false">
      <c r="A3627" s="25" t="s">
        <v>3889</v>
      </c>
      <c r="B3627" s="25" t="s">
        <v>84</v>
      </c>
      <c r="C3627" s="25" t="s">
        <v>85</v>
      </c>
      <c r="D3627" s="25" t="s">
        <v>87</v>
      </c>
      <c r="G3627" s="31"/>
      <c r="H3627" s="32"/>
      <c r="L3627" s="25" t="s">
        <v>1834</v>
      </c>
      <c r="M3627" s="25" t="s">
        <v>171</v>
      </c>
      <c r="N3627" s="28" t="n">
        <v>4821</v>
      </c>
      <c r="O3627" s="25" t="s">
        <v>56</v>
      </c>
      <c r="P3627" s="29" t="n">
        <v>42862</v>
      </c>
      <c r="Q3627" s="33"/>
      <c r="R3627" s="34"/>
      <c r="S3627" s="28" t="n">
        <f aca="false">IF(O3627="Won",R3627,IF(O3627="Lost",0,N3627))</f>
        <v>4821</v>
      </c>
      <c r="T3627" s="30" t="str">
        <f aca="false">IF(AND(P3627&lt;&gt;"",Q3627&lt;&gt;""),Q3627-P3627,"")</f>
        <v/>
      </c>
      <c r="U3627" s="30" t="n">
        <f aca="false">IF(AND(O3627="Engaging",P3627&lt;&gt;""),'Leia-me'!$B$5-P3627,"")</f>
        <v>238</v>
      </c>
      <c r="V3627" s="25" t="str">
        <f aca="false">IF(O3627&lt;&gt;"Engaging","",IF(U3627&lt;='Leia-me'!$B$6,"Saudável",IF(U3627&lt;='Leia-me'!$B$7,"Esfriando",IF(U3627&lt;='Leia-me'!$B$8,"Última chance","Zumbi"))))</f>
        <v>Zumbi</v>
      </c>
      <c r="W3627" s="25" t="str">
        <f aca="false">IF(O3627="Won",1,IF(O3627="Lost",0,""))</f>
        <v/>
      </c>
      <c r="X3627" s="25" t="s">
        <v>1835</v>
      </c>
      <c r="Y3627" s="25" t="str">
        <f aca="false">IF(E3627="","Sim","")</f>
        <v>Sim</v>
      </c>
    </row>
    <row r="3628" customFormat="false" ht="15" hidden="false" customHeight="false" outlineLevel="0" collapsed="false">
      <c r="A3628" s="25" t="s">
        <v>3890</v>
      </c>
      <c r="B3628" s="25" t="s">
        <v>84</v>
      </c>
      <c r="C3628" s="25" t="s">
        <v>85</v>
      </c>
      <c r="D3628" s="25" t="s">
        <v>87</v>
      </c>
      <c r="E3628" s="25" t="s">
        <v>3359</v>
      </c>
      <c r="F3628" s="25" t="s">
        <v>159</v>
      </c>
      <c r="G3628" s="26" t="n">
        <v>882.12</v>
      </c>
      <c r="H3628" s="27" t="n">
        <v>2769</v>
      </c>
      <c r="I3628" s="25" t="s">
        <v>147</v>
      </c>
      <c r="K3628" s="25" t="n">
        <v>1997</v>
      </c>
      <c r="L3628" s="25" t="s">
        <v>1834</v>
      </c>
      <c r="M3628" s="25" t="s">
        <v>171</v>
      </c>
      <c r="N3628" s="28" t="n">
        <v>4821</v>
      </c>
      <c r="O3628" s="25" t="s">
        <v>54</v>
      </c>
      <c r="P3628" s="29" t="n">
        <v>42862</v>
      </c>
      <c r="Q3628" s="29" t="n">
        <v>42870</v>
      </c>
      <c r="R3628" s="28" t="n">
        <v>3960</v>
      </c>
      <c r="S3628" s="28" t="n">
        <f aca="false">IF(O3628="Won",R3628,IF(O3628="Lost",0,N3628))</f>
        <v>3960</v>
      </c>
      <c r="T3628" s="30" t="n">
        <f aca="false">IF(AND(P3628&lt;&gt;"",Q3628&lt;&gt;""),Q3628-P3628,"")</f>
        <v>8</v>
      </c>
      <c r="U3628" s="30" t="str">
        <f aca="false">IF(AND(O3628="Engaging",P3628&lt;&gt;""),'Leia-me'!$B$5-P3628,"")</f>
        <v/>
      </c>
      <c r="V3628" s="25" t="str">
        <f aca="false">IF(O3628&lt;&gt;"Engaging","",IF(U3628&lt;='Leia-me'!$B$6,"Saudável",IF(U3628&lt;='Leia-me'!$B$7,"Esfriando",IF(U3628&lt;='Leia-me'!$B$8,"Última chance","Zumbi"))))</f>
        <v/>
      </c>
      <c r="W3628" s="25" t="n">
        <f aca="false">IF(O3628="Won",1,IF(O3628="Lost",0,""))</f>
        <v>1</v>
      </c>
      <c r="X3628" s="25" t="s">
        <v>1835</v>
      </c>
      <c r="Y3628" s="25" t="str">
        <f aca="false">IF(E3628="","Sim","")</f>
        <v/>
      </c>
    </row>
    <row r="3629" customFormat="false" ht="15" hidden="false" customHeight="false" outlineLevel="0" collapsed="false">
      <c r="A3629" s="25" t="s">
        <v>3891</v>
      </c>
      <c r="B3629" s="25" t="s">
        <v>84</v>
      </c>
      <c r="C3629" s="25" t="s">
        <v>85</v>
      </c>
      <c r="D3629" s="25" t="s">
        <v>87</v>
      </c>
      <c r="E3629" s="25" t="s">
        <v>1158</v>
      </c>
      <c r="F3629" s="25" t="s">
        <v>185</v>
      </c>
      <c r="G3629" s="26" t="n">
        <v>7708.38</v>
      </c>
      <c r="H3629" s="27" t="n">
        <v>13756</v>
      </c>
      <c r="I3629" s="25" t="s">
        <v>147</v>
      </c>
      <c r="K3629" s="25" t="n">
        <v>1980</v>
      </c>
      <c r="L3629" s="25" t="s">
        <v>160</v>
      </c>
      <c r="M3629" s="25" t="s">
        <v>149</v>
      </c>
      <c r="N3629" s="28" t="n">
        <v>3393</v>
      </c>
      <c r="O3629" s="25" t="s">
        <v>55</v>
      </c>
      <c r="P3629" s="29" t="n">
        <v>42865</v>
      </c>
      <c r="Q3629" s="29" t="n">
        <v>42869</v>
      </c>
      <c r="R3629" s="28" t="n">
        <v>0</v>
      </c>
      <c r="S3629" s="28" t="n">
        <f aca="false">IF(O3629="Won",R3629,IF(O3629="Lost",0,N3629))</f>
        <v>0</v>
      </c>
      <c r="T3629" s="30" t="n">
        <f aca="false">IF(AND(P3629&lt;&gt;"",Q3629&lt;&gt;""),Q3629-P3629,"")</f>
        <v>4</v>
      </c>
      <c r="U3629" s="30" t="str">
        <f aca="false">IF(AND(O3629="Engaging",P3629&lt;&gt;""),'Leia-me'!$B$5-P3629,"")</f>
        <v/>
      </c>
      <c r="V3629" s="25" t="str">
        <f aca="false">IF(O3629&lt;&gt;"Engaging","",IF(U3629&lt;='Leia-me'!$B$6,"Saudável",IF(U3629&lt;='Leia-me'!$B$7,"Esfriando",IF(U3629&lt;='Leia-me'!$B$8,"Última chance","Zumbi"))))</f>
        <v/>
      </c>
      <c r="W3629" s="25" t="n">
        <f aca="false">IF(O3629="Won",1,IF(O3629="Lost",0,""))</f>
        <v>0</v>
      </c>
      <c r="Y3629" s="25" t="str">
        <f aca="false">IF(E3629="","Sim","")</f>
        <v/>
      </c>
    </row>
    <row r="3630" customFormat="false" ht="15" hidden="false" customHeight="false" outlineLevel="0" collapsed="false">
      <c r="A3630" s="25" t="s">
        <v>3892</v>
      </c>
      <c r="B3630" s="25" t="s">
        <v>84</v>
      </c>
      <c r="C3630" s="25" t="s">
        <v>85</v>
      </c>
      <c r="D3630" s="25" t="s">
        <v>87</v>
      </c>
      <c r="E3630" s="25" t="s">
        <v>421</v>
      </c>
      <c r="F3630" s="25" t="s">
        <v>146</v>
      </c>
      <c r="G3630" s="26" t="n">
        <v>2818.38</v>
      </c>
      <c r="H3630" s="27" t="n">
        <v>6290</v>
      </c>
      <c r="I3630" s="25" t="s">
        <v>147</v>
      </c>
      <c r="K3630" s="25" t="n">
        <v>1994</v>
      </c>
      <c r="L3630" s="25" t="s">
        <v>1834</v>
      </c>
      <c r="M3630" s="25" t="s">
        <v>171</v>
      </c>
      <c r="N3630" s="28" t="n">
        <v>4821</v>
      </c>
      <c r="O3630" s="25" t="s">
        <v>54</v>
      </c>
      <c r="P3630" s="29" t="n">
        <v>42865</v>
      </c>
      <c r="Q3630" s="29" t="n">
        <v>42953</v>
      </c>
      <c r="R3630" s="28" t="n">
        <v>4861</v>
      </c>
      <c r="S3630" s="28" t="n">
        <f aca="false">IF(O3630="Won",R3630,IF(O3630="Lost",0,N3630))</f>
        <v>4861</v>
      </c>
      <c r="T3630" s="30" t="n">
        <f aca="false">IF(AND(P3630&lt;&gt;"",Q3630&lt;&gt;""),Q3630-P3630,"")</f>
        <v>88</v>
      </c>
      <c r="U3630" s="30" t="str">
        <f aca="false">IF(AND(O3630="Engaging",P3630&lt;&gt;""),'Leia-me'!$B$5-P3630,"")</f>
        <v/>
      </c>
      <c r="V3630" s="25" t="str">
        <f aca="false">IF(O3630&lt;&gt;"Engaging","",IF(U3630&lt;='Leia-me'!$B$6,"Saudável",IF(U3630&lt;='Leia-me'!$B$7,"Esfriando",IF(U3630&lt;='Leia-me'!$B$8,"Última chance","Zumbi"))))</f>
        <v/>
      </c>
      <c r="W3630" s="25" t="n">
        <f aca="false">IF(O3630="Won",1,IF(O3630="Lost",0,""))</f>
        <v>1</v>
      </c>
      <c r="X3630" s="25" t="s">
        <v>1835</v>
      </c>
      <c r="Y3630" s="25" t="str">
        <f aca="false">IF(E3630="","Sim","")</f>
        <v/>
      </c>
    </row>
    <row r="3631" customFormat="false" ht="15" hidden="false" customHeight="false" outlineLevel="0" collapsed="false">
      <c r="A3631" s="25" t="s">
        <v>3893</v>
      </c>
      <c r="B3631" s="25" t="s">
        <v>84</v>
      </c>
      <c r="C3631" s="25" t="s">
        <v>85</v>
      </c>
      <c r="D3631" s="25" t="s">
        <v>87</v>
      </c>
      <c r="G3631" s="31"/>
      <c r="H3631" s="32"/>
      <c r="L3631" s="25" t="s">
        <v>148</v>
      </c>
      <c r="M3631" s="25" t="s">
        <v>149</v>
      </c>
      <c r="N3631" s="28" t="n">
        <v>55</v>
      </c>
      <c r="O3631" s="25" t="s">
        <v>56</v>
      </c>
      <c r="P3631" s="29" t="n">
        <v>42866</v>
      </c>
      <c r="Q3631" s="33"/>
      <c r="R3631" s="34"/>
      <c r="S3631" s="28" t="n">
        <f aca="false">IF(O3631="Won",R3631,IF(O3631="Lost",0,N3631))</f>
        <v>55</v>
      </c>
      <c r="T3631" s="30" t="str">
        <f aca="false">IF(AND(P3631&lt;&gt;"",Q3631&lt;&gt;""),Q3631-P3631,"")</f>
        <v/>
      </c>
      <c r="U3631" s="30" t="n">
        <f aca="false">IF(AND(O3631="Engaging",P3631&lt;&gt;""),'Leia-me'!$B$5-P3631,"")</f>
        <v>234</v>
      </c>
      <c r="V3631" s="25" t="str">
        <f aca="false">IF(O3631&lt;&gt;"Engaging","",IF(U3631&lt;='Leia-me'!$B$6,"Saudável",IF(U3631&lt;='Leia-me'!$B$7,"Esfriando",IF(U3631&lt;='Leia-me'!$B$8,"Última chance","Zumbi"))))</f>
        <v>Zumbi</v>
      </c>
      <c r="W3631" s="25" t="str">
        <f aca="false">IF(O3631="Won",1,IF(O3631="Lost",0,""))</f>
        <v/>
      </c>
      <c r="Y3631" s="25" t="str">
        <f aca="false">IF(E3631="","Sim","")</f>
        <v>Sim</v>
      </c>
    </row>
    <row r="3632" customFormat="false" ht="15" hidden="false" customHeight="false" outlineLevel="0" collapsed="false">
      <c r="A3632" s="25" t="s">
        <v>3894</v>
      </c>
      <c r="B3632" s="25" t="s">
        <v>84</v>
      </c>
      <c r="C3632" s="25" t="s">
        <v>85</v>
      </c>
      <c r="D3632" s="25" t="s">
        <v>87</v>
      </c>
      <c r="E3632" s="25" t="s">
        <v>622</v>
      </c>
      <c r="F3632" s="25" t="s">
        <v>211</v>
      </c>
      <c r="G3632" s="26" t="n">
        <v>167.89</v>
      </c>
      <c r="H3632" s="27" t="n">
        <v>493</v>
      </c>
      <c r="I3632" s="25" t="s">
        <v>623</v>
      </c>
      <c r="K3632" s="25" t="n">
        <v>2000</v>
      </c>
      <c r="L3632" s="25" t="s">
        <v>160</v>
      </c>
      <c r="M3632" s="25" t="s">
        <v>149</v>
      </c>
      <c r="N3632" s="28" t="n">
        <v>3393</v>
      </c>
      <c r="O3632" s="25" t="s">
        <v>55</v>
      </c>
      <c r="P3632" s="29" t="n">
        <v>42867</v>
      </c>
      <c r="Q3632" s="29" t="n">
        <v>42971</v>
      </c>
      <c r="R3632" s="28" t="n">
        <v>0</v>
      </c>
      <c r="S3632" s="28" t="n">
        <f aca="false">IF(O3632="Won",R3632,IF(O3632="Lost",0,N3632))</f>
        <v>0</v>
      </c>
      <c r="T3632" s="30" t="n">
        <f aca="false">IF(AND(P3632&lt;&gt;"",Q3632&lt;&gt;""),Q3632-P3632,"")</f>
        <v>104</v>
      </c>
      <c r="U3632" s="30" t="str">
        <f aca="false">IF(AND(O3632="Engaging",P3632&lt;&gt;""),'Leia-me'!$B$5-P3632,"")</f>
        <v/>
      </c>
      <c r="V3632" s="25" t="str">
        <f aca="false">IF(O3632&lt;&gt;"Engaging","",IF(U3632&lt;='Leia-me'!$B$6,"Saudável",IF(U3632&lt;='Leia-me'!$B$7,"Esfriando",IF(U3632&lt;='Leia-me'!$B$8,"Última chance","Zumbi"))))</f>
        <v/>
      </c>
      <c r="W3632" s="25" t="n">
        <f aca="false">IF(O3632="Won",1,IF(O3632="Lost",0,""))</f>
        <v>0</v>
      </c>
      <c r="Y3632" s="25" t="str">
        <f aca="false">IF(E3632="","Sim","")</f>
        <v/>
      </c>
    </row>
    <row r="3633" customFormat="false" ht="15" hidden="false" customHeight="false" outlineLevel="0" collapsed="false">
      <c r="A3633" s="25" t="s">
        <v>3895</v>
      </c>
      <c r="B3633" s="25" t="s">
        <v>84</v>
      </c>
      <c r="C3633" s="25" t="s">
        <v>85</v>
      </c>
      <c r="D3633" s="25" t="s">
        <v>87</v>
      </c>
      <c r="G3633" s="31"/>
      <c r="H3633" s="32"/>
      <c r="L3633" s="25" t="s">
        <v>160</v>
      </c>
      <c r="M3633" s="25" t="s">
        <v>149</v>
      </c>
      <c r="N3633" s="28" t="n">
        <v>3393</v>
      </c>
      <c r="O3633" s="25" t="s">
        <v>56</v>
      </c>
      <c r="P3633" s="29" t="n">
        <v>42868</v>
      </c>
      <c r="Q3633" s="33"/>
      <c r="R3633" s="34"/>
      <c r="S3633" s="28" t="n">
        <f aca="false">IF(O3633="Won",R3633,IF(O3633="Lost",0,N3633))</f>
        <v>3393</v>
      </c>
      <c r="T3633" s="30" t="str">
        <f aca="false">IF(AND(P3633&lt;&gt;"",Q3633&lt;&gt;""),Q3633-P3633,"")</f>
        <v/>
      </c>
      <c r="U3633" s="30" t="n">
        <f aca="false">IF(AND(O3633="Engaging",P3633&lt;&gt;""),'Leia-me'!$B$5-P3633,"")</f>
        <v>232</v>
      </c>
      <c r="V3633" s="25" t="str">
        <f aca="false">IF(O3633&lt;&gt;"Engaging","",IF(U3633&lt;='Leia-me'!$B$6,"Saudável",IF(U3633&lt;='Leia-me'!$B$7,"Esfriando",IF(U3633&lt;='Leia-me'!$B$8,"Última chance","Zumbi"))))</f>
        <v>Zumbi</v>
      </c>
      <c r="W3633" s="25" t="str">
        <f aca="false">IF(O3633="Won",1,IF(O3633="Lost",0,""))</f>
        <v/>
      </c>
      <c r="Y3633" s="25" t="str">
        <f aca="false">IF(E3633="","Sim","")</f>
        <v>Sim</v>
      </c>
    </row>
    <row r="3634" customFormat="false" ht="15" hidden="false" customHeight="false" outlineLevel="0" collapsed="false">
      <c r="A3634" s="25" t="s">
        <v>3896</v>
      </c>
      <c r="B3634" s="25" t="s">
        <v>84</v>
      </c>
      <c r="C3634" s="25" t="s">
        <v>85</v>
      </c>
      <c r="D3634" s="25" t="s">
        <v>87</v>
      </c>
      <c r="E3634" s="25" t="s">
        <v>622</v>
      </c>
      <c r="F3634" s="25" t="s">
        <v>211</v>
      </c>
      <c r="G3634" s="26" t="n">
        <v>167.89</v>
      </c>
      <c r="H3634" s="27" t="n">
        <v>493</v>
      </c>
      <c r="I3634" s="25" t="s">
        <v>623</v>
      </c>
      <c r="K3634" s="25" t="n">
        <v>2000</v>
      </c>
      <c r="L3634" s="25" t="s">
        <v>186</v>
      </c>
      <c r="M3634" s="25" t="s">
        <v>171</v>
      </c>
      <c r="N3634" s="28" t="n">
        <v>550</v>
      </c>
      <c r="O3634" s="25" t="s">
        <v>55</v>
      </c>
      <c r="P3634" s="29" t="n">
        <v>42868</v>
      </c>
      <c r="Q3634" s="29" t="n">
        <v>42955</v>
      </c>
      <c r="R3634" s="28" t="n">
        <v>0</v>
      </c>
      <c r="S3634" s="28" t="n">
        <f aca="false">IF(O3634="Won",R3634,IF(O3634="Lost",0,N3634))</f>
        <v>0</v>
      </c>
      <c r="T3634" s="30" t="n">
        <f aca="false">IF(AND(P3634&lt;&gt;"",Q3634&lt;&gt;""),Q3634-P3634,"")</f>
        <v>87</v>
      </c>
      <c r="U3634" s="30" t="str">
        <f aca="false">IF(AND(O3634="Engaging",P3634&lt;&gt;""),'Leia-me'!$B$5-P3634,"")</f>
        <v/>
      </c>
      <c r="V3634" s="25" t="str">
        <f aca="false">IF(O3634&lt;&gt;"Engaging","",IF(U3634&lt;='Leia-me'!$B$6,"Saudável",IF(U3634&lt;='Leia-me'!$B$7,"Esfriando",IF(U3634&lt;='Leia-me'!$B$8,"Última chance","Zumbi"))))</f>
        <v/>
      </c>
      <c r="W3634" s="25" t="n">
        <f aca="false">IF(O3634="Won",1,IF(O3634="Lost",0,""))</f>
        <v>0</v>
      </c>
      <c r="Y3634" s="25" t="str">
        <f aca="false">IF(E3634="","Sim","")</f>
        <v/>
      </c>
    </row>
    <row r="3635" customFormat="false" ht="15" hidden="false" customHeight="false" outlineLevel="0" collapsed="false">
      <c r="A3635" s="25" t="s">
        <v>3897</v>
      </c>
      <c r="B3635" s="25" t="s">
        <v>84</v>
      </c>
      <c r="C3635" s="25" t="s">
        <v>85</v>
      </c>
      <c r="D3635" s="25" t="s">
        <v>87</v>
      </c>
      <c r="E3635" s="25" t="s">
        <v>639</v>
      </c>
      <c r="F3635" s="25" t="s">
        <v>211</v>
      </c>
      <c r="G3635" s="26" t="n">
        <v>1419.98</v>
      </c>
      <c r="H3635" s="27" t="n">
        <v>4018</v>
      </c>
      <c r="I3635" s="25" t="s">
        <v>147</v>
      </c>
      <c r="K3635" s="25" t="n">
        <v>2003</v>
      </c>
      <c r="L3635" s="25" t="s">
        <v>170</v>
      </c>
      <c r="M3635" s="25" t="s">
        <v>171</v>
      </c>
      <c r="N3635" s="28" t="n">
        <v>1096</v>
      </c>
      <c r="O3635" s="25" t="s">
        <v>54</v>
      </c>
      <c r="P3635" s="29" t="n">
        <v>42868</v>
      </c>
      <c r="Q3635" s="29" t="n">
        <v>42967</v>
      </c>
      <c r="R3635" s="28" t="n">
        <v>866</v>
      </c>
      <c r="S3635" s="28" t="n">
        <f aca="false">IF(O3635="Won",R3635,IF(O3635="Lost",0,N3635))</f>
        <v>866</v>
      </c>
      <c r="T3635" s="30" t="n">
        <f aca="false">IF(AND(P3635&lt;&gt;"",Q3635&lt;&gt;""),Q3635-P3635,"")</f>
        <v>99</v>
      </c>
      <c r="U3635" s="30" t="str">
        <f aca="false">IF(AND(O3635="Engaging",P3635&lt;&gt;""),'Leia-me'!$B$5-P3635,"")</f>
        <v/>
      </c>
      <c r="V3635" s="25" t="str">
        <f aca="false">IF(O3635&lt;&gt;"Engaging","",IF(U3635&lt;='Leia-me'!$B$6,"Saudável",IF(U3635&lt;='Leia-me'!$B$7,"Esfriando",IF(U3635&lt;='Leia-me'!$B$8,"Última chance","Zumbi"))))</f>
        <v/>
      </c>
      <c r="W3635" s="25" t="n">
        <f aca="false">IF(O3635="Won",1,IF(O3635="Lost",0,""))</f>
        <v>1</v>
      </c>
      <c r="Y3635" s="25" t="str">
        <f aca="false">IF(E3635="","Sim","")</f>
        <v/>
      </c>
    </row>
    <row r="3636" customFormat="false" ht="15" hidden="false" customHeight="false" outlineLevel="0" collapsed="false">
      <c r="A3636" s="25" t="s">
        <v>3898</v>
      </c>
      <c r="B3636" s="25" t="s">
        <v>84</v>
      </c>
      <c r="C3636" s="25" t="s">
        <v>85</v>
      </c>
      <c r="D3636" s="25" t="s">
        <v>87</v>
      </c>
      <c r="G3636" s="31"/>
      <c r="H3636" s="32"/>
      <c r="L3636" s="25" t="s">
        <v>160</v>
      </c>
      <c r="M3636" s="25" t="s">
        <v>149</v>
      </c>
      <c r="N3636" s="28" t="n">
        <v>3393</v>
      </c>
      <c r="O3636" s="25" t="s">
        <v>56</v>
      </c>
      <c r="P3636" s="29" t="n">
        <v>42871</v>
      </c>
      <c r="Q3636" s="33"/>
      <c r="R3636" s="34"/>
      <c r="S3636" s="28" t="n">
        <f aca="false">IF(O3636="Won",R3636,IF(O3636="Lost",0,N3636))</f>
        <v>3393</v>
      </c>
      <c r="T3636" s="30" t="str">
        <f aca="false">IF(AND(P3636&lt;&gt;"",Q3636&lt;&gt;""),Q3636-P3636,"")</f>
        <v/>
      </c>
      <c r="U3636" s="30" t="n">
        <f aca="false">IF(AND(O3636="Engaging",P3636&lt;&gt;""),'Leia-me'!$B$5-P3636,"")</f>
        <v>229</v>
      </c>
      <c r="V3636" s="25" t="str">
        <f aca="false">IF(O3636&lt;&gt;"Engaging","",IF(U3636&lt;='Leia-me'!$B$6,"Saudável",IF(U3636&lt;='Leia-me'!$B$7,"Esfriando",IF(U3636&lt;='Leia-me'!$B$8,"Última chance","Zumbi"))))</f>
        <v>Zumbi</v>
      </c>
      <c r="W3636" s="25" t="str">
        <f aca="false">IF(O3636="Won",1,IF(O3636="Lost",0,""))</f>
        <v/>
      </c>
      <c r="Y3636" s="25" t="str">
        <f aca="false">IF(E3636="","Sim","")</f>
        <v>Sim</v>
      </c>
    </row>
    <row r="3637" customFormat="false" ht="15" hidden="false" customHeight="false" outlineLevel="0" collapsed="false">
      <c r="A3637" s="25" t="s">
        <v>3899</v>
      </c>
      <c r="B3637" s="25" t="s">
        <v>84</v>
      </c>
      <c r="C3637" s="25" t="s">
        <v>85</v>
      </c>
      <c r="D3637" s="25" t="s">
        <v>87</v>
      </c>
      <c r="E3637" s="25" t="s">
        <v>452</v>
      </c>
      <c r="F3637" s="25" t="s">
        <v>185</v>
      </c>
      <c r="G3637" s="26" t="n">
        <v>1712.68</v>
      </c>
      <c r="H3637" s="27" t="n">
        <v>3194</v>
      </c>
      <c r="I3637" s="25" t="s">
        <v>147</v>
      </c>
      <c r="J3637" s="25" t="s">
        <v>193</v>
      </c>
      <c r="K3637" s="25" t="n">
        <v>1992</v>
      </c>
      <c r="L3637" s="25" t="s">
        <v>186</v>
      </c>
      <c r="M3637" s="25" t="s">
        <v>171</v>
      </c>
      <c r="N3637" s="28" t="n">
        <v>550</v>
      </c>
      <c r="O3637" s="25" t="s">
        <v>56</v>
      </c>
      <c r="P3637" s="29" t="n">
        <v>42873</v>
      </c>
      <c r="Q3637" s="33"/>
      <c r="R3637" s="34"/>
      <c r="S3637" s="28" t="n">
        <f aca="false">IF(O3637="Won",R3637,IF(O3637="Lost",0,N3637))</f>
        <v>550</v>
      </c>
      <c r="T3637" s="30" t="str">
        <f aca="false">IF(AND(P3637&lt;&gt;"",Q3637&lt;&gt;""),Q3637-P3637,"")</f>
        <v/>
      </c>
      <c r="U3637" s="30" t="n">
        <f aca="false">IF(AND(O3637="Engaging",P3637&lt;&gt;""),'Leia-me'!$B$5-P3637,"")</f>
        <v>227</v>
      </c>
      <c r="V3637" s="25" t="str">
        <f aca="false">IF(O3637&lt;&gt;"Engaging","",IF(U3637&lt;='Leia-me'!$B$6,"Saudável",IF(U3637&lt;='Leia-me'!$B$7,"Esfriando",IF(U3637&lt;='Leia-me'!$B$8,"Última chance","Zumbi"))))</f>
        <v>Zumbi</v>
      </c>
      <c r="W3637" s="25" t="str">
        <f aca="false">IF(O3637="Won",1,IF(O3637="Lost",0,""))</f>
        <v/>
      </c>
      <c r="Y3637" s="25" t="str">
        <f aca="false">IF(E3637="","Sim","")</f>
        <v/>
      </c>
    </row>
    <row r="3638" customFormat="false" ht="15" hidden="false" customHeight="false" outlineLevel="0" collapsed="false">
      <c r="A3638" s="25" t="s">
        <v>3900</v>
      </c>
      <c r="B3638" s="25" t="s">
        <v>84</v>
      </c>
      <c r="C3638" s="25" t="s">
        <v>85</v>
      </c>
      <c r="D3638" s="25" t="s">
        <v>87</v>
      </c>
      <c r="E3638" s="25" t="s">
        <v>484</v>
      </c>
      <c r="F3638" s="25" t="s">
        <v>211</v>
      </c>
      <c r="G3638" s="26" t="n">
        <v>5158.71</v>
      </c>
      <c r="H3638" s="27" t="n">
        <v>17479</v>
      </c>
      <c r="I3638" s="25" t="s">
        <v>485</v>
      </c>
      <c r="K3638" s="25" t="n">
        <v>1995</v>
      </c>
      <c r="L3638" s="25" t="s">
        <v>186</v>
      </c>
      <c r="M3638" s="25" t="s">
        <v>171</v>
      </c>
      <c r="N3638" s="28" t="n">
        <v>550</v>
      </c>
      <c r="O3638" s="25" t="s">
        <v>54</v>
      </c>
      <c r="P3638" s="29" t="n">
        <v>42874</v>
      </c>
      <c r="Q3638" s="29" t="n">
        <v>42982</v>
      </c>
      <c r="R3638" s="28" t="n">
        <v>503</v>
      </c>
      <c r="S3638" s="28" t="n">
        <f aca="false">IF(O3638="Won",R3638,IF(O3638="Lost",0,N3638))</f>
        <v>503</v>
      </c>
      <c r="T3638" s="30" t="n">
        <f aca="false">IF(AND(P3638&lt;&gt;"",Q3638&lt;&gt;""),Q3638-P3638,"")</f>
        <v>108</v>
      </c>
      <c r="U3638" s="30" t="str">
        <f aca="false">IF(AND(O3638="Engaging",P3638&lt;&gt;""),'Leia-me'!$B$5-P3638,"")</f>
        <v/>
      </c>
      <c r="V3638" s="25" t="str">
        <f aca="false">IF(O3638&lt;&gt;"Engaging","",IF(U3638&lt;='Leia-me'!$B$6,"Saudável",IF(U3638&lt;='Leia-me'!$B$7,"Esfriando",IF(U3638&lt;='Leia-me'!$B$8,"Última chance","Zumbi"))))</f>
        <v/>
      </c>
      <c r="W3638" s="25" t="n">
        <f aca="false">IF(O3638="Won",1,IF(O3638="Lost",0,""))</f>
        <v>1</v>
      </c>
      <c r="Y3638" s="25" t="str">
        <f aca="false">IF(E3638="","Sim","")</f>
        <v/>
      </c>
    </row>
    <row r="3639" customFormat="false" ht="15" hidden="false" customHeight="false" outlineLevel="0" collapsed="false">
      <c r="A3639" s="25" t="s">
        <v>3901</v>
      </c>
      <c r="B3639" s="25" t="s">
        <v>84</v>
      </c>
      <c r="C3639" s="25" t="s">
        <v>85</v>
      </c>
      <c r="D3639" s="25" t="s">
        <v>87</v>
      </c>
      <c r="E3639" s="25" t="s">
        <v>1347</v>
      </c>
      <c r="F3639" s="25" t="s">
        <v>165</v>
      </c>
      <c r="G3639" s="26" t="n">
        <v>665.06</v>
      </c>
      <c r="H3639" s="27" t="n">
        <v>1095</v>
      </c>
      <c r="I3639" s="25" t="s">
        <v>147</v>
      </c>
      <c r="K3639" s="25" t="n">
        <v>1989</v>
      </c>
      <c r="L3639" s="25" t="s">
        <v>186</v>
      </c>
      <c r="M3639" s="25" t="s">
        <v>171</v>
      </c>
      <c r="N3639" s="28" t="n">
        <v>550</v>
      </c>
      <c r="O3639" s="25" t="s">
        <v>54</v>
      </c>
      <c r="P3639" s="29" t="n">
        <v>42874</v>
      </c>
      <c r="Q3639" s="29" t="n">
        <v>42950</v>
      </c>
      <c r="R3639" s="28" t="n">
        <v>516</v>
      </c>
      <c r="S3639" s="28" t="n">
        <f aca="false">IF(O3639="Won",R3639,IF(O3639="Lost",0,N3639))</f>
        <v>516</v>
      </c>
      <c r="T3639" s="30" t="n">
        <f aca="false">IF(AND(P3639&lt;&gt;"",Q3639&lt;&gt;""),Q3639-P3639,"")</f>
        <v>76</v>
      </c>
      <c r="U3639" s="30" t="str">
        <f aca="false">IF(AND(O3639="Engaging",P3639&lt;&gt;""),'Leia-me'!$B$5-P3639,"")</f>
        <v/>
      </c>
      <c r="V3639" s="25" t="str">
        <f aca="false">IF(O3639&lt;&gt;"Engaging","",IF(U3639&lt;='Leia-me'!$B$6,"Saudável",IF(U3639&lt;='Leia-me'!$B$7,"Esfriando",IF(U3639&lt;='Leia-me'!$B$8,"Última chance","Zumbi"))))</f>
        <v/>
      </c>
      <c r="W3639" s="25" t="n">
        <f aca="false">IF(O3639="Won",1,IF(O3639="Lost",0,""))</f>
        <v>1</v>
      </c>
      <c r="Y3639" s="25" t="str">
        <f aca="false">IF(E3639="","Sim","")</f>
        <v/>
      </c>
    </row>
    <row r="3640" customFormat="false" ht="15" hidden="false" customHeight="false" outlineLevel="0" collapsed="false">
      <c r="A3640" s="25" t="s">
        <v>3902</v>
      </c>
      <c r="B3640" s="25" t="s">
        <v>84</v>
      </c>
      <c r="C3640" s="25" t="s">
        <v>85</v>
      </c>
      <c r="D3640" s="25" t="s">
        <v>87</v>
      </c>
      <c r="G3640" s="31"/>
      <c r="H3640" s="32"/>
      <c r="L3640" s="25" t="s">
        <v>1834</v>
      </c>
      <c r="M3640" s="25" t="s">
        <v>171</v>
      </c>
      <c r="N3640" s="28" t="n">
        <v>4821</v>
      </c>
      <c r="O3640" s="25" t="s">
        <v>56</v>
      </c>
      <c r="P3640" s="29" t="n">
        <v>42875</v>
      </c>
      <c r="Q3640" s="33"/>
      <c r="R3640" s="34"/>
      <c r="S3640" s="28" t="n">
        <f aca="false">IF(O3640="Won",R3640,IF(O3640="Lost",0,N3640))</f>
        <v>4821</v>
      </c>
      <c r="T3640" s="30" t="str">
        <f aca="false">IF(AND(P3640&lt;&gt;"",Q3640&lt;&gt;""),Q3640-P3640,"")</f>
        <v/>
      </c>
      <c r="U3640" s="30" t="n">
        <f aca="false">IF(AND(O3640="Engaging",P3640&lt;&gt;""),'Leia-me'!$B$5-P3640,"")</f>
        <v>225</v>
      </c>
      <c r="V3640" s="25" t="str">
        <f aca="false">IF(O3640&lt;&gt;"Engaging","",IF(U3640&lt;='Leia-me'!$B$6,"Saudável",IF(U3640&lt;='Leia-me'!$B$7,"Esfriando",IF(U3640&lt;='Leia-me'!$B$8,"Última chance","Zumbi"))))</f>
        <v>Zumbi</v>
      </c>
      <c r="W3640" s="25" t="str">
        <f aca="false">IF(O3640="Won",1,IF(O3640="Lost",0,""))</f>
        <v/>
      </c>
      <c r="X3640" s="25" t="s">
        <v>1835</v>
      </c>
      <c r="Y3640" s="25" t="str">
        <f aca="false">IF(E3640="","Sim","")</f>
        <v>Sim</v>
      </c>
    </row>
    <row r="3641" customFormat="false" ht="15" hidden="false" customHeight="false" outlineLevel="0" collapsed="false">
      <c r="A3641" s="25" t="s">
        <v>3903</v>
      </c>
      <c r="B3641" s="25" t="s">
        <v>84</v>
      </c>
      <c r="C3641" s="25" t="s">
        <v>85</v>
      </c>
      <c r="D3641" s="25" t="s">
        <v>87</v>
      </c>
      <c r="E3641" s="25" t="s">
        <v>162</v>
      </c>
      <c r="F3641" s="25" t="s">
        <v>155</v>
      </c>
      <c r="G3641" s="26" t="n">
        <v>5266.09</v>
      </c>
      <c r="H3641" s="27" t="n">
        <v>8595</v>
      </c>
      <c r="I3641" s="25" t="s">
        <v>147</v>
      </c>
      <c r="J3641" s="25" t="s">
        <v>156</v>
      </c>
      <c r="K3641" s="25" t="n">
        <v>1988</v>
      </c>
      <c r="L3641" s="25" t="s">
        <v>186</v>
      </c>
      <c r="M3641" s="25" t="s">
        <v>171</v>
      </c>
      <c r="N3641" s="28" t="n">
        <v>550</v>
      </c>
      <c r="O3641" s="25" t="s">
        <v>56</v>
      </c>
      <c r="P3641" s="29" t="n">
        <v>42876</v>
      </c>
      <c r="Q3641" s="33"/>
      <c r="R3641" s="34"/>
      <c r="S3641" s="28" t="n">
        <f aca="false">IF(O3641="Won",R3641,IF(O3641="Lost",0,N3641))</f>
        <v>550</v>
      </c>
      <c r="T3641" s="30" t="str">
        <f aca="false">IF(AND(P3641&lt;&gt;"",Q3641&lt;&gt;""),Q3641-P3641,"")</f>
        <v/>
      </c>
      <c r="U3641" s="30" t="n">
        <f aca="false">IF(AND(O3641="Engaging",P3641&lt;&gt;""),'Leia-me'!$B$5-P3641,"")</f>
        <v>224</v>
      </c>
      <c r="V3641" s="25" t="str">
        <f aca="false">IF(O3641&lt;&gt;"Engaging","",IF(U3641&lt;='Leia-me'!$B$6,"Saudável",IF(U3641&lt;='Leia-me'!$B$7,"Esfriando",IF(U3641&lt;='Leia-me'!$B$8,"Última chance","Zumbi"))))</f>
        <v>Zumbi</v>
      </c>
      <c r="W3641" s="25" t="str">
        <f aca="false">IF(O3641="Won",1,IF(O3641="Lost",0,""))</f>
        <v/>
      </c>
      <c r="Y3641" s="25" t="str">
        <f aca="false">IF(E3641="","Sim","")</f>
        <v/>
      </c>
    </row>
    <row r="3642" customFormat="false" ht="15" hidden="false" customHeight="false" outlineLevel="0" collapsed="false">
      <c r="A3642" s="25" t="s">
        <v>3904</v>
      </c>
      <c r="B3642" s="25" t="s">
        <v>84</v>
      </c>
      <c r="C3642" s="25" t="s">
        <v>85</v>
      </c>
      <c r="D3642" s="25" t="s">
        <v>87</v>
      </c>
      <c r="E3642" s="25" t="s">
        <v>417</v>
      </c>
      <c r="F3642" s="25" t="s">
        <v>211</v>
      </c>
      <c r="G3642" s="26" t="n">
        <v>223.8</v>
      </c>
      <c r="H3642" s="27" t="n">
        <v>299</v>
      </c>
      <c r="I3642" s="25" t="s">
        <v>147</v>
      </c>
      <c r="K3642" s="25" t="n">
        <v>2003</v>
      </c>
      <c r="L3642" s="25" t="s">
        <v>170</v>
      </c>
      <c r="M3642" s="25" t="s">
        <v>171</v>
      </c>
      <c r="N3642" s="28" t="n">
        <v>1096</v>
      </c>
      <c r="O3642" s="25" t="s">
        <v>56</v>
      </c>
      <c r="P3642" s="29" t="n">
        <v>42877</v>
      </c>
      <c r="Q3642" s="33"/>
      <c r="R3642" s="34"/>
      <c r="S3642" s="28" t="n">
        <f aca="false">IF(O3642="Won",R3642,IF(O3642="Lost",0,N3642))</f>
        <v>1096</v>
      </c>
      <c r="T3642" s="30" t="str">
        <f aca="false">IF(AND(P3642&lt;&gt;"",Q3642&lt;&gt;""),Q3642-P3642,"")</f>
        <v/>
      </c>
      <c r="U3642" s="30" t="n">
        <f aca="false">IF(AND(O3642="Engaging",P3642&lt;&gt;""),'Leia-me'!$B$5-P3642,"")</f>
        <v>223</v>
      </c>
      <c r="V3642" s="25" t="str">
        <f aca="false">IF(O3642&lt;&gt;"Engaging","",IF(U3642&lt;='Leia-me'!$B$6,"Saudável",IF(U3642&lt;='Leia-me'!$B$7,"Esfriando",IF(U3642&lt;='Leia-me'!$B$8,"Última chance","Zumbi"))))</f>
        <v>Zumbi</v>
      </c>
      <c r="W3642" s="25" t="str">
        <f aca="false">IF(O3642="Won",1,IF(O3642="Lost",0,""))</f>
        <v/>
      </c>
      <c r="Y3642" s="25" t="str">
        <f aca="false">IF(E3642="","Sim","")</f>
        <v/>
      </c>
    </row>
    <row r="3643" customFormat="false" ht="15" hidden="false" customHeight="false" outlineLevel="0" collapsed="false">
      <c r="A3643" s="25" t="s">
        <v>3905</v>
      </c>
      <c r="B3643" s="25" t="s">
        <v>84</v>
      </c>
      <c r="C3643" s="25" t="s">
        <v>85</v>
      </c>
      <c r="D3643" s="25" t="s">
        <v>87</v>
      </c>
      <c r="E3643" s="25" t="s">
        <v>1055</v>
      </c>
      <c r="F3643" s="25" t="s">
        <v>146</v>
      </c>
      <c r="G3643" s="26" t="n">
        <v>439.21</v>
      </c>
      <c r="H3643" s="27" t="n">
        <v>792</v>
      </c>
      <c r="I3643" s="25" t="s">
        <v>147</v>
      </c>
      <c r="K3643" s="25" t="n">
        <v>1996</v>
      </c>
      <c r="L3643" s="25" t="s">
        <v>186</v>
      </c>
      <c r="M3643" s="25" t="s">
        <v>171</v>
      </c>
      <c r="N3643" s="28" t="n">
        <v>550</v>
      </c>
      <c r="O3643" s="25" t="s">
        <v>54</v>
      </c>
      <c r="P3643" s="29" t="n">
        <v>42878</v>
      </c>
      <c r="Q3643" s="29" t="n">
        <v>42881</v>
      </c>
      <c r="R3643" s="28" t="n">
        <v>463</v>
      </c>
      <c r="S3643" s="28" t="n">
        <f aca="false">IF(O3643="Won",R3643,IF(O3643="Lost",0,N3643))</f>
        <v>463</v>
      </c>
      <c r="T3643" s="30" t="n">
        <f aca="false">IF(AND(P3643&lt;&gt;"",Q3643&lt;&gt;""),Q3643-P3643,"")</f>
        <v>3</v>
      </c>
      <c r="U3643" s="30" t="str">
        <f aca="false">IF(AND(O3643="Engaging",P3643&lt;&gt;""),'Leia-me'!$B$5-P3643,"")</f>
        <v/>
      </c>
      <c r="V3643" s="25" t="str">
        <f aca="false">IF(O3643&lt;&gt;"Engaging","",IF(U3643&lt;='Leia-me'!$B$6,"Saudável",IF(U3643&lt;='Leia-me'!$B$7,"Esfriando",IF(U3643&lt;='Leia-me'!$B$8,"Última chance","Zumbi"))))</f>
        <v/>
      </c>
      <c r="W3643" s="25" t="n">
        <f aca="false">IF(O3643="Won",1,IF(O3643="Lost",0,""))</f>
        <v>1</v>
      </c>
      <c r="Y3643" s="25" t="str">
        <f aca="false">IF(E3643="","Sim","")</f>
        <v/>
      </c>
    </row>
    <row r="3644" customFormat="false" ht="15" hidden="false" customHeight="false" outlineLevel="0" collapsed="false">
      <c r="A3644" s="25" t="s">
        <v>3906</v>
      </c>
      <c r="B3644" s="25" t="s">
        <v>84</v>
      </c>
      <c r="C3644" s="25" t="s">
        <v>85</v>
      </c>
      <c r="D3644" s="25" t="s">
        <v>87</v>
      </c>
      <c r="E3644" s="25" t="s">
        <v>419</v>
      </c>
      <c r="F3644" s="25" t="s">
        <v>146</v>
      </c>
      <c r="G3644" s="26" t="n">
        <v>2741.37</v>
      </c>
      <c r="H3644" s="27" t="n">
        <v>9226</v>
      </c>
      <c r="I3644" s="25" t="s">
        <v>147</v>
      </c>
      <c r="K3644" s="25" t="n">
        <v>1985</v>
      </c>
      <c r="L3644" s="25" t="s">
        <v>186</v>
      </c>
      <c r="M3644" s="25" t="s">
        <v>171</v>
      </c>
      <c r="N3644" s="28" t="n">
        <v>550</v>
      </c>
      <c r="O3644" s="25" t="s">
        <v>56</v>
      </c>
      <c r="P3644" s="29" t="n">
        <v>42879</v>
      </c>
      <c r="Q3644" s="33"/>
      <c r="R3644" s="34"/>
      <c r="S3644" s="28" t="n">
        <f aca="false">IF(O3644="Won",R3644,IF(O3644="Lost",0,N3644))</f>
        <v>550</v>
      </c>
      <c r="T3644" s="30" t="str">
        <f aca="false">IF(AND(P3644&lt;&gt;"",Q3644&lt;&gt;""),Q3644-P3644,"")</f>
        <v/>
      </c>
      <c r="U3644" s="30" t="n">
        <f aca="false">IF(AND(O3644="Engaging",P3644&lt;&gt;""),'Leia-me'!$B$5-P3644,"")</f>
        <v>221</v>
      </c>
      <c r="V3644" s="25" t="str">
        <f aca="false">IF(O3644&lt;&gt;"Engaging","",IF(U3644&lt;='Leia-me'!$B$6,"Saudável",IF(U3644&lt;='Leia-me'!$B$7,"Esfriando",IF(U3644&lt;='Leia-me'!$B$8,"Última chance","Zumbi"))))</f>
        <v>Zumbi</v>
      </c>
      <c r="W3644" s="25" t="str">
        <f aca="false">IF(O3644="Won",1,IF(O3644="Lost",0,""))</f>
        <v/>
      </c>
      <c r="Y3644" s="25" t="str">
        <f aca="false">IF(E3644="","Sim","")</f>
        <v/>
      </c>
    </row>
    <row r="3645" customFormat="false" ht="15" hidden="false" customHeight="false" outlineLevel="0" collapsed="false">
      <c r="A3645" s="25" t="s">
        <v>3907</v>
      </c>
      <c r="B3645" s="25" t="s">
        <v>84</v>
      </c>
      <c r="C3645" s="25" t="s">
        <v>85</v>
      </c>
      <c r="D3645" s="25" t="s">
        <v>87</v>
      </c>
      <c r="E3645" s="25" t="s">
        <v>169</v>
      </c>
      <c r="F3645" s="25" t="s">
        <v>168</v>
      </c>
      <c r="G3645" s="26" t="n">
        <v>2403.58</v>
      </c>
      <c r="H3645" s="27" t="n">
        <v>8801</v>
      </c>
      <c r="I3645" s="25" t="s">
        <v>147</v>
      </c>
      <c r="K3645" s="25" t="n">
        <v>1986</v>
      </c>
      <c r="L3645" s="25" t="s">
        <v>178</v>
      </c>
      <c r="M3645" s="25" t="s">
        <v>171</v>
      </c>
      <c r="N3645" s="28" t="n">
        <v>5482</v>
      </c>
      <c r="O3645" s="25" t="s">
        <v>56</v>
      </c>
      <c r="P3645" s="29" t="n">
        <v>42880</v>
      </c>
      <c r="Q3645" s="33"/>
      <c r="R3645" s="34"/>
      <c r="S3645" s="28" t="n">
        <f aca="false">IF(O3645="Won",R3645,IF(O3645="Lost",0,N3645))</f>
        <v>5482</v>
      </c>
      <c r="T3645" s="30" t="str">
        <f aca="false">IF(AND(P3645&lt;&gt;"",Q3645&lt;&gt;""),Q3645-P3645,"")</f>
        <v/>
      </c>
      <c r="U3645" s="30" t="n">
        <f aca="false">IF(AND(O3645="Engaging",P3645&lt;&gt;""),'Leia-me'!$B$5-P3645,"")</f>
        <v>220</v>
      </c>
      <c r="V3645" s="25" t="str">
        <f aca="false">IF(O3645&lt;&gt;"Engaging","",IF(U3645&lt;='Leia-me'!$B$6,"Saudável",IF(U3645&lt;='Leia-me'!$B$7,"Esfriando",IF(U3645&lt;='Leia-me'!$B$8,"Última chance","Zumbi"))))</f>
        <v>Zumbi</v>
      </c>
      <c r="W3645" s="25" t="str">
        <f aca="false">IF(O3645="Won",1,IF(O3645="Lost",0,""))</f>
        <v/>
      </c>
      <c r="Y3645" s="25" t="str">
        <f aca="false">IF(E3645="","Sim","")</f>
        <v/>
      </c>
    </row>
    <row r="3646" customFormat="false" ht="15" hidden="false" customHeight="false" outlineLevel="0" collapsed="false">
      <c r="A3646" s="25" t="s">
        <v>3908</v>
      </c>
      <c r="B3646" s="25" t="s">
        <v>84</v>
      </c>
      <c r="C3646" s="25" t="s">
        <v>85</v>
      </c>
      <c r="D3646" s="25" t="s">
        <v>87</v>
      </c>
      <c r="E3646" s="25" t="s">
        <v>1158</v>
      </c>
      <c r="F3646" s="25" t="s">
        <v>185</v>
      </c>
      <c r="G3646" s="26" t="n">
        <v>7708.38</v>
      </c>
      <c r="H3646" s="27" t="n">
        <v>13756</v>
      </c>
      <c r="I3646" s="25" t="s">
        <v>147</v>
      </c>
      <c r="K3646" s="25" t="n">
        <v>1980</v>
      </c>
      <c r="L3646" s="25" t="s">
        <v>186</v>
      </c>
      <c r="M3646" s="25" t="s">
        <v>171</v>
      </c>
      <c r="N3646" s="28" t="n">
        <v>550</v>
      </c>
      <c r="O3646" s="25" t="s">
        <v>54</v>
      </c>
      <c r="P3646" s="29" t="n">
        <v>42880</v>
      </c>
      <c r="Q3646" s="29" t="n">
        <v>43003</v>
      </c>
      <c r="R3646" s="28" t="n">
        <v>616</v>
      </c>
      <c r="S3646" s="28" t="n">
        <f aca="false">IF(O3646="Won",R3646,IF(O3646="Lost",0,N3646))</f>
        <v>616</v>
      </c>
      <c r="T3646" s="30" t="n">
        <f aca="false">IF(AND(P3646&lt;&gt;"",Q3646&lt;&gt;""),Q3646-P3646,"")</f>
        <v>123</v>
      </c>
      <c r="U3646" s="30" t="str">
        <f aca="false">IF(AND(O3646="Engaging",P3646&lt;&gt;""),'Leia-me'!$B$5-P3646,"")</f>
        <v/>
      </c>
      <c r="V3646" s="25" t="str">
        <f aca="false">IF(O3646&lt;&gt;"Engaging","",IF(U3646&lt;='Leia-me'!$B$6,"Saudável",IF(U3646&lt;='Leia-me'!$B$7,"Esfriando",IF(U3646&lt;='Leia-me'!$B$8,"Última chance","Zumbi"))))</f>
        <v/>
      </c>
      <c r="W3646" s="25" t="n">
        <f aca="false">IF(O3646="Won",1,IF(O3646="Lost",0,""))</f>
        <v>1</v>
      </c>
      <c r="Y3646" s="25" t="str">
        <f aca="false">IF(E3646="","Sim","")</f>
        <v/>
      </c>
    </row>
    <row r="3647" customFormat="false" ht="15" hidden="false" customHeight="false" outlineLevel="0" collapsed="false">
      <c r="A3647" s="25" t="s">
        <v>3909</v>
      </c>
      <c r="B3647" s="25" t="s">
        <v>84</v>
      </c>
      <c r="C3647" s="25" t="s">
        <v>85</v>
      </c>
      <c r="D3647" s="25" t="s">
        <v>87</v>
      </c>
      <c r="E3647" s="25" t="s">
        <v>1671</v>
      </c>
      <c r="F3647" s="25" t="s">
        <v>168</v>
      </c>
      <c r="G3647" s="26" t="n">
        <v>3027.46</v>
      </c>
      <c r="H3647" s="27" t="n">
        <v>9516</v>
      </c>
      <c r="I3647" s="25" t="s">
        <v>1672</v>
      </c>
      <c r="K3647" s="25" t="n">
        <v>1984</v>
      </c>
      <c r="L3647" s="25" t="s">
        <v>186</v>
      </c>
      <c r="M3647" s="25" t="s">
        <v>171</v>
      </c>
      <c r="N3647" s="28" t="n">
        <v>550</v>
      </c>
      <c r="O3647" s="25" t="s">
        <v>54</v>
      </c>
      <c r="P3647" s="29" t="n">
        <v>42881</v>
      </c>
      <c r="Q3647" s="29" t="n">
        <v>42996</v>
      </c>
      <c r="R3647" s="28" t="n">
        <v>560</v>
      </c>
      <c r="S3647" s="28" t="n">
        <f aca="false">IF(O3647="Won",R3647,IF(O3647="Lost",0,N3647))</f>
        <v>560</v>
      </c>
      <c r="T3647" s="30" t="n">
        <f aca="false">IF(AND(P3647&lt;&gt;"",Q3647&lt;&gt;""),Q3647-P3647,"")</f>
        <v>115</v>
      </c>
      <c r="U3647" s="30" t="str">
        <f aca="false">IF(AND(O3647="Engaging",P3647&lt;&gt;""),'Leia-me'!$B$5-P3647,"")</f>
        <v/>
      </c>
      <c r="V3647" s="25" t="str">
        <f aca="false">IF(O3647&lt;&gt;"Engaging","",IF(U3647&lt;='Leia-me'!$B$6,"Saudável",IF(U3647&lt;='Leia-me'!$B$7,"Esfriando",IF(U3647&lt;='Leia-me'!$B$8,"Última chance","Zumbi"))))</f>
        <v/>
      </c>
      <c r="W3647" s="25" t="n">
        <f aca="false">IF(O3647="Won",1,IF(O3647="Lost",0,""))</f>
        <v>1</v>
      </c>
      <c r="Y3647" s="25" t="str">
        <f aca="false">IF(E3647="","Sim","")</f>
        <v/>
      </c>
    </row>
    <row r="3648" customFormat="false" ht="15" hidden="false" customHeight="false" outlineLevel="0" collapsed="false">
      <c r="A3648" s="25" t="s">
        <v>3910</v>
      </c>
      <c r="B3648" s="25" t="s">
        <v>84</v>
      </c>
      <c r="C3648" s="25" t="s">
        <v>85</v>
      </c>
      <c r="D3648" s="25" t="s">
        <v>87</v>
      </c>
      <c r="E3648" s="25" t="s">
        <v>452</v>
      </c>
      <c r="F3648" s="25" t="s">
        <v>185</v>
      </c>
      <c r="G3648" s="26" t="n">
        <v>1712.68</v>
      </c>
      <c r="H3648" s="27" t="n">
        <v>3194</v>
      </c>
      <c r="I3648" s="25" t="s">
        <v>147</v>
      </c>
      <c r="J3648" s="25" t="s">
        <v>193</v>
      </c>
      <c r="K3648" s="25" t="n">
        <v>1992</v>
      </c>
      <c r="L3648" s="25" t="s">
        <v>1834</v>
      </c>
      <c r="M3648" s="25" t="s">
        <v>171</v>
      </c>
      <c r="N3648" s="28" t="n">
        <v>4821</v>
      </c>
      <c r="O3648" s="25" t="s">
        <v>54</v>
      </c>
      <c r="P3648" s="29" t="n">
        <v>42881</v>
      </c>
      <c r="Q3648" s="29" t="n">
        <v>42895</v>
      </c>
      <c r="R3648" s="28" t="n">
        <v>5324</v>
      </c>
      <c r="S3648" s="28" t="n">
        <f aca="false">IF(O3648="Won",R3648,IF(O3648="Lost",0,N3648))</f>
        <v>5324</v>
      </c>
      <c r="T3648" s="30" t="n">
        <f aca="false">IF(AND(P3648&lt;&gt;"",Q3648&lt;&gt;""),Q3648-P3648,"")</f>
        <v>14</v>
      </c>
      <c r="U3648" s="30" t="str">
        <f aca="false">IF(AND(O3648="Engaging",P3648&lt;&gt;""),'Leia-me'!$B$5-P3648,"")</f>
        <v/>
      </c>
      <c r="V3648" s="25" t="str">
        <f aca="false">IF(O3648&lt;&gt;"Engaging","",IF(U3648&lt;='Leia-me'!$B$6,"Saudável",IF(U3648&lt;='Leia-me'!$B$7,"Esfriando",IF(U3648&lt;='Leia-me'!$B$8,"Última chance","Zumbi"))))</f>
        <v/>
      </c>
      <c r="W3648" s="25" t="n">
        <f aca="false">IF(O3648="Won",1,IF(O3648="Lost",0,""))</f>
        <v>1</v>
      </c>
      <c r="X3648" s="25" t="s">
        <v>1835</v>
      </c>
      <c r="Y3648" s="25" t="str">
        <f aca="false">IF(E3648="","Sim","")</f>
        <v/>
      </c>
    </row>
    <row r="3649" customFormat="false" ht="15" hidden="false" customHeight="false" outlineLevel="0" collapsed="false">
      <c r="A3649" s="25" t="s">
        <v>3911</v>
      </c>
      <c r="B3649" s="25" t="s">
        <v>84</v>
      </c>
      <c r="C3649" s="25" t="s">
        <v>85</v>
      </c>
      <c r="D3649" s="25" t="s">
        <v>87</v>
      </c>
      <c r="E3649" s="25" t="s">
        <v>1640</v>
      </c>
      <c r="F3649" s="25" t="s">
        <v>211</v>
      </c>
      <c r="G3649" s="26" t="n">
        <v>71.12</v>
      </c>
      <c r="H3649" s="27" t="n">
        <v>144</v>
      </c>
      <c r="I3649" s="25" t="s">
        <v>147</v>
      </c>
      <c r="K3649" s="25" t="n">
        <v>2010</v>
      </c>
      <c r="L3649" s="25" t="s">
        <v>1834</v>
      </c>
      <c r="M3649" s="25" t="s">
        <v>171</v>
      </c>
      <c r="N3649" s="28" t="n">
        <v>4821</v>
      </c>
      <c r="O3649" s="25" t="s">
        <v>56</v>
      </c>
      <c r="P3649" s="29" t="n">
        <v>42884</v>
      </c>
      <c r="Q3649" s="33"/>
      <c r="R3649" s="34"/>
      <c r="S3649" s="28" t="n">
        <f aca="false">IF(O3649="Won",R3649,IF(O3649="Lost",0,N3649))</f>
        <v>4821</v>
      </c>
      <c r="T3649" s="30" t="str">
        <f aca="false">IF(AND(P3649&lt;&gt;"",Q3649&lt;&gt;""),Q3649-P3649,"")</f>
        <v/>
      </c>
      <c r="U3649" s="30" t="n">
        <f aca="false">IF(AND(O3649="Engaging",P3649&lt;&gt;""),'Leia-me'!$B$5-P3649,"")</f>
        <v>216</v>
      </c>
      <c r="V3649" s="25" t="str">
        <f aca="false">IF(O3649&lt;&gt;"Engaging","",IF(U3649&lt;='Leia-me'!$B$6,"Saudável",IF(U3649&lt;='Leia-me'!$B$7,"Esfriando",IF(U3649&lt;='Leia-me'!$B$8,"Última chance","Zumbi"))))</f>
        <v>Zumbi</v>
      </c>
      <c r="W3649" s="25" t="str">
        <f aca="false">IF(O3649="Won",1,IF(O3649="Lost",0,""))</f>
        <v/>
      </c>
      <c r="X3649" s="25" t="s">
        <v>1835</v>
      </c>
      <c r="Y3649" s="25" t="str">
        <f aca="false">IF(E3649="","Sim","")</f>
        <v/>
      </c>
    </row>
    <row r="3650" customFormat="false" ht="15" hidden="false" customHeight="false" outlineLevel="0" collapsed="false">
      <c r="A3650" s="25" t="s">
        <v>3912</v>
      </c>
      <c r="B3650" s="25" t="s">
        <v>84</v>
      </c>
      <c r="C3650" s="25" t="s">
        <v>85</v>
      </c>
      <c r="D3650" s="25" t="s">
        <v>87</v>
      </c>
      <c r="E3650" s="25" t="s">
        <v>1795</v>
      </c>
      <c r="F3650" s="25" t="s">
        <v>177</v>
      </c>
      <c r="G3650" s="26" t="n">
        <v>355.23</v>
      </c>
      <c r="H3650" s="27" t="n">
        <v>853</v>
      </c>
      <c r="I3650" s="25" t="s">
        <v>147</v>
      </c>
      <c r="K3650" s="25" t="n">
        <v>1994</v>
      </c>
      <c r="L3650" s="25" t="s">
        <v>1834</v>
      </c>
      <c r="M3650" s="25" t="s">
        <v>171</v>
      </c>
      <c r="N3650" s="28" t="n">
        <v>4821</v>
      </c>
      <c r="O3650" s="25" t="s">
        <v>54</v>
      </c>
      <c r="P3650" s="29" t="n">
        <v>42884</v>
      </c>
      <c r="Q3650" s="29" t="n">
        <v>42897</v>
      </c>
      <c r="R3650" s="28" t="n">
        <v>5642</v>
      </c>
      <c r="S3650" s="28" t="n">
        <f aca="false">IF(O3650="Won",R3650,IF(O3650="Lost",0,N3650))</f>
        <v>5642</v>
      </c>
      <c r="T3650" s="30" t="n">
        <f aca="false">IF(AND(P3650&lt;&gt;"",Q3650&lt;&gt;""),Q3650-P3650,"")</f>
        <v>13</v>
      </c>
      <c r="U3650" s="30" t="str">
        <f aca="false">IF(AND(O3650="Engaging",P3650&lt;&gt;""),'Leia-me'!$B$5-P3650,"")</f>
        <v/>
      </c>
      <c r="V3650" s="25" t="str">
        <f aca="false">IF(O3650&lt;&gt;"Engaging","",IF(U3650&lt;='Leia-me'!$B$6,"Saudável",IF(U3650&lt;='Leia-me'!$B$7,"Esfriando",IF(U3650&lt;='Leia-me'!$B$8,"Última chance","Zumbi"))))</f>
        <v/>
      </c>
      <c r="W3650" s="25" t="n">
        <f aca="false">IF(O3650="Won",1,IF(O3650="Lost",0,""))</f>
        <v>1</v>
      </c>
      <c r="X3650" s="25" t="s">
        <v>1835</v>
      </c>
      <c r="Y3650" s="25" t="str">
        <f aca="false">IF(E3650="","Sim","")</f>
        <v/>
      </c>
    </row>
    <row r="3651" customFormat="false" ht="15" hidden="false" customHeight="false" outlineLevel="0" collapsed="false">
      <c r="A3651" s="25" t="s">
        <v>3913</v>
      </c>
      <c r="B3651" s="25" t="s">
        <v>84</v>
      </c>
      <c r="C3651" s="25" t="s">
        <v>85</v>
      </c>
      <c r="D3651" s="25" t="s">
        <v>87</v>
      </c>
      <c r="E3651" s="25" t="s">
        <v>1049</v>
      </c>
      <c r="F3651" s="25" t="s">
        <v>177</v>
      </c>
      <c r="G3651" s="26" t="n">
        <v>2022.14</v>
      </c>
      <c r="H3651" s="27" t="n">
        <v>5113</v>
      </c>
      <c r="I3651" s="25" t="s">
        <v>147</v>
      </c>
      <c r="K3651" s="25" t="n">
        <v>1998</v>
      </c>
      <c r="L3651" s="25" t="s">
        <v>1834</v>
      </c>
      <c r="M3651" s="25" t="s">
        <v>171</v>
      </c>
      <c r="N3651" s="28" t="n">
        <v>4821</v>
      </c>
      <c r="O3651" s="25" t="s">
        <v>54</v>
      </c>
      <c r="P3651" s="29" t="n">
        <v>42884</v>
      </c>
      <c r="Q3651" s="29" t="n">
        <v>42897</v>
      </c>
      <c r="R3651" s="28" t="n">
        <v>5081</v>
      </c>
      <c r="S3651" s="28" t="n">
        <f aca="false">IF(O3651="Won",R3651,IF(O3651="Lost",0,N3651))</f>
        <v>5081</v>
      </c>
      <c r="T3651" s="30" t="n">
        <f aca="false">IF(AND(P3651&lt;&gt;"",Q3651&lt;&gt;""),Q3651-P3651,"")</f>
        <v>13</v>
      </c>
      <c r="U3651" s="30" t="str">
        <f aca="false">IF(AND(O3651="Engaging",P3651&lt;&gt;""),'Leia-me'!$B$5-P3651,"")</f>
        <v/>
      </c>
      <c r="V3651" s="25" t="str">
        <f aca="false">IF(O3651&lt;&gt;"Engaging","",IF(U3651&lt;='Leia-me'!$B$6,"Saudável",IF(U3651&lt;='Leia-me'!$B$7,"Esfriando",IF(U3651&lt;='Leia-me'!$B$8,"Última chance","Zumbi"))))</f>
        <v/>
      </c>
      <c r="W3651" s="25" t="n">
        <f aca="false">IF(O3651="Won",1,IF(O3651="Lost",0,""))</f>
        <v>1</v>
      </c>
      <c r="X3651" s="25" t="s">
        <v>1835</v>
      </c>
      <c r="Y3651" s="25" t="str">
        <f aca="false">IF(E3651="","Sim","")</f>
        <v/>
      </c>
    </row>
    <row r="3652" customFormat="false" ht="15" hidden="false" customHeight="false" outlineLevel="0" collapsed="false">
      <c r="A3652" s="25" t="s">
        <v>3914</v>
      </c>
      <c r="B3652" s="25" t="s">
        <v>84</v>
      </c>
      <c r="C3652" s="25" t="s">
        <v>85</v>
      </c>
      <c r="D3652" s="25" t="s">
        <v>87</v>
      </c>
      <c r="E3652" s="25" t="s">
        <v>1653</v>
      </c>
      <c r="F3652" s="25" t="s">
        <v>165</v>
      </c>
      <c r="G3652" s="26" t="n">
        <v>3838.39</v>
      </c>
      <c r="H3652" s="27" t="n">
        <v>8274</v>
      </c>
      <c r="I3652" s="25" t="s">
        <v>147</v>
      </c>
      <c r="K3652" s="25" t="n">
        <v>1989</v>
      </c>
      <c r="L3652" s="25" t="s">
        <v>1834</v>
      </c>
      <c r="M3652" s="25" t="s">
        <v>171</v>
      </c>
      <c r="N3652" s="28" t="n">
        <v>4821</v>
      </c>
      <c r="O3652" s="25" t="s">
        <v>54</v>
      </c>
      <c r="P3652" s="29" t="n">
        <v>42885</v>
      </c>
      <c r="Q3652" s="29" t="n">
        <v>42892</v>
      </c>
      <c r="R3652" s="28" t="n">
        <v>4687</v>
      </c>
      <c r="S3652" s="28" t="n">
        <f aca="false">IF(O3652="Won",R3652,IF(O3652="Lost",0,N3652))</f>
        <v>4687</v>
      </c>
      <c r="T3652" s="30" t="n">
        <f aca="false">IF(AND(P3652&lt;&gt;"",Q3652&lt;&gt;""),Q3652-P3652,"")</f>
        <v>7</v>
      </c>
      <c r="U3652" s="30" t="str">
        <f aca="false">IF(AND(O3652="Engaging",P3652&lt;&gt;""),'Leia-me'!$B$5-P3652,"")</f>
        <v/>
      </c>
      <c r="V3652" s="25" t="str">
        <f aca="false">IF(O3652&lt;&gt;"Engaging","",IF(U3652&lt;='Leia-me'!$B$6,"Saudável",IF(U3652&lt;='Leia-me'!$B$7,"Esfriando",IF(U3652&lt;='Leia-me'!$B$8,"Última chance","Zumbi"))))</f>
        <v/>
      </c>
      <c r="W3652" s="25" t="n">
        <f aca="false">IF(O3652="Won",1,IF(O3652="Lost",0,""))</f>
        <v>1</v>
      </c>
      <c r="X3652" s="25" t="s">
        <v>1835</v>
      </c>
      <c r="Y3652" s="25" t="str">
        <f aca="false">IF(E3652="","Sim","")</f>
        <v/>
      </c>
    </row>
    <row r="3653" customFormat="false" ht="15" hidden="false" customHeight="false" outlineLevel="0" collapsed="false">
      <c r="A3653" s="25" t="s">
        <v>3915</v>
      </c>
      <c r="B3653" s="25" t="s">
        <v>84</v>
      </c>
      <c r="C3653" s="25" t="s">
        <v>85</v>
      </c>
      <c r="D3653" s="25" t="s">
        <v>87</v>
      </c>
      <c r="E3653" s="25" t="s">
        <v>494</v>
      </c>
      <c r="F3653" s="25" t="s">
        <v>192</v>
      </c>
      <c r="G3653" s="26" t="n">
        <v>11698.03</v>
      </c>
      <c r="H3653" s="27" t="n">
        <v>34288</v>
      </c>
      <c r="I3653" s="25" t="s">
        <v>147</v>
      </c>
      <c r="K3653" s="25" t="n">
        <v>1982</v>
      </c>
      <c r="L3653" s="25" t="s">
        <v>160</v>
      </c>
      <c r="M3653" s="25" t="s">
        <v>149</v>
      </c>
      <c r="N3653" s="28" t="n">
        <v>3393</v>
      </c>
      <c r="O3653" s="25" t="s">
        <v>54</v>
      </c>
      <c r="P3653" s="29" t="n">
        <v>42887</v>
      </c>
      <c r="Q3653" s="29" t="n">
        <v>42981</v>
      </c>
      <c r="R3653" s="28" t="n">
        <v>3527</v>
      </c>
      <c r="S3653" s="28" t="n">
        <f aca="false">IF(O3653="Won",R3653,IF(O3653="Lost",0,N3653))</f>
        <v>3527</v>
      </c>
      <c r="T3653" s="30" t="n">
        <f aca="false">IF(AND(P3653&lt;&gt;"",Q3653&lt;&gt;""),Q3653-P3653,"")</f>
        <v>94</v>
      </c>
      <c r="U3653" s="30" t="str">
        <f aca="false">IF(AND(O3653="Engaging",P3653&lt;&gt;""),'Leia-me'!$B$5-P3653,"")</f>
        <v/>
      </c>
      <c r="V3653" s="25" t="str">
        <f aca="false">IF(O3653&lt;&gt;"Engaging","",IF(U3653&lt;='Leia-me'!$B$6,"Saudável",IF(U3653&lt;='Leia-me'!$B$7,"Esfriando",IF(U3653&lt;='Leia-me'!$B$8,"Última chance","Zumbi"))))</f>
        <v/>
      </c>
      <c r="W3653" s="25" t="n">
        <f aca="false">IF(O3653="Won",1,IF(O3653="Lost",0,""))</f>
        <v>1</v>
      </c>
      <c r="Y3653" s="25" t="str">
        <f aca="false">IF(E3653="","Sim","")</f>
        <v/>
      </c>
    </row>
    <row r="3654" customFormat="false" ht="15" hidden="false" customHeight="false" outlineLevel="0" collapsed="false">
      <c r="A3654" s="25" t="s">
        <v>3916</v>
      </c>
      <c r="B3654" s="25" t="s">
        <v>84</v>
      </c>
      <c r="C3654" s="25" t="s">
        <v>85</v>
      </c>
      <c r="D3654" s="25" t="s">
        <v>87</v>
      </c>
      <c r="E3654" s="25" t="s">
        <v>484</v>
      </c>
      <c r="F3654" s="25" t="s">
        <v>211</v>
      </c>
      <c r="G3654" s="26" t="n">
        <v>5158.71</v>
      </c>
      <c r="H3654" s="27" t="n">
        <v>17479</v>
      </c>
      <c r="I3654" s="25" t="s">
        <v>485</v>
      </c>
      <c r="K3654" s="25" t="n">
        <v>1995</v>
      </c>
      <c r="L3654" s="25" t="s">
        <v>186</v>
      </c>
      <c r="M3654" s="25" t="s">
        <v>171</v>
      </c>
      <c r="N3654" s="28" t="n">
        <v>550</v>
      </c>
      <c r="O3654" s="25" t="s">
        <v>54</v>
      </c>
      <c r="P3654" s="29" t="n">
        <v>42888</v>
      </c>
      <c r="Q3654" s="29" t="n">
        <v>42997</v>
      </c>
      <c r="R3654" s="28" t="n">
        <v>651</v>
      </c>
      <c r="S3654" s="28" t="n">
        <f aca="false">IF(O3654="Won",R3654,IF(O3654="Lost",0,N3654))</f>
        <v>651</v>
      </c>
      <c r="T3654" s="30" t="n">
        <f aca="false">IF(AND(P3654&lt;&gt;"",Q3654&lt;&gt;""),Q3654-P3654,"")</f>
        <v>109</v>
      </c>
      <c r="U3654" s="30" t="str">
        <f aca="false">IF(AND(O3654="Engaging",P3654&lt;&gt;""),'Leia-me'!$B$5-P3654,"")</f>
        <v/>
      </c>
      <c r="V3654" s="25" t="str">
        <f aca="false">IF(O3654&lt;&gt;"Engaging","",IF(U3654&lt;='Leia-me'!$B$6,"Saudável",IF(U3654&lt;='Leia-me'!$B$7,"Esfriando",IF(U3654&lt;='Leia-me'!$B$8,"Última chance","Zumbi"))))</f>
        <v/>
      </c>
      <c r="W3654" s="25" t="n">
        <f aca="false">IF(O3654="Won",1,IF(O3654="Lost",0,""))</f>
        <v>1</v>
      </c>
      <c r="Y3654" s="25" t="str">
        <f aca="false">IF(E3654="","Sim","")</f>
        <v/>
      </c>
    </row>
    <row r="3655" customFormat="false" ht="15" hidden="false" customHeight="false" outlineLevel="0" collapsed="false">
      <c r="A3655" s="25" t="s">
        <v>3917</v>
      </c>
      <c r="B3655" s="25" t="s">
        <v>84</v>
      </c>
      <c r="C3655" s="25" t="s">
        <v>85</v>
      </c>
      <c r="D3655" s="25" t="s">
        <v>87</v>
      </c>
      <c r="E3655" s="25" t="s">
        <v>494</v>
      </c>
      <c r="F3655" s="25" t="s">
        <v>192</v>
      </c>
      <c r="G3655" s="26" t="n">
        <v>11698.03</v>
      </c>
      <c r="H3655" s="27" t="n">
        <v>34288</v>
      </c>
      <c r="I3655" s="25" t="s">
        <v>147</v>
      </c>
      <c r="K3655" s="25" t="n">
        <v>1982</v>
      </c>
      <c r="L3655" s="25" t="s">
        <v>170</v>
      </c>
      <c r="M3655" s="25" t="s">
        <v>171</v>
      </c>
      <c r="N3655" s="28" t="n">
        <v>1096</v>
      </c>
      <c r="O3655" s="25" t="s">
        <v>54</v>
      </c>
      <c r="P3655" s="29" t="n">
        <v>42891</v>
      </c>
      <c r="Q3655" s="29" t="n">
        <v>42896</v>
      </c>
      <c r="R3655" s="28" t="n">
        <v>899</v>
      </c>
      <c r="S3655" s="28" t="n">
        <f aca="false">IF(O3655="Won",R3655,IF(O3655="Lost",0,N3655))</f>
        <v>899</v>
      </c>
      <c r="T3655" s="30" t="n">
        <f aca="false">IF(AND(P3655&lt;&gt;"",Q3655&lt;&gt;""),Q3655-P3655,"")</f>
        <v>5</v>
      </c>
      <c r="U3655" s="30" t="str">
        <f aca="false">IF(AND(O3655="Engaging",P3655&lt;&gt;""),'Leia-me'!$B$5-P3655,"")</f>
        <v/>
      </c>
      <c r="V3655" s="25" t="str">
        <f aca="false">IF(O3655&lt;&gt;"Engaging","",IF(U3655&lt;='Leia-me'!$B$6,"Saudável",IF(U3655&lt;='Leia-me'!$B$7,"Esfriando",IF(U3655&lt;='Leia-me'!$B$8,"Última chance","Zumbi"))))</f>
        <v/>
      </c>
      <c r="W3655" s="25" t="n">
        <f aca="false">IF(O3655="Won",1,IF(O3655="Lost",0,""))</f>
        <v>1</v>
      </c>
      <c r="Y3655" s="25" t="str">
        <f aca="false">IF(E3655="","Sim","")</f>
        <v/>
      </c>
    </row>
    <row r="3656" customFormat="false" ht="15" hidden="false" customHeight="false" outlineLevel="0" collapsed="false">
      <c r="A3656" s="25" t="s">
        <v>3918</v>
      </c>
      <c r="B3656" s="25" t="s">
        <v>84</v>
      </c>
      <c r="C3656" s="25" t="s">
        <v>85</v>
      </c>
      <c r="D3656" s="25" t="s">
        <v>87</v>
      </c>
      <c r="E3656" s="25" t="s">
        <v>484</v>
      </c>
      <c r="F3656" s="25" t="s">
        <v>211</v>
      </c>
      <c r="G3656" s="26" t="n">
        <v>5158.71</v>
      </c>
      <c r="H3656" s="27" t="n">
        <v>17479</v>
      </c>
      <c r="I3656" s="25" t="s">
        <v>485</v>
      </c>
      <c r="K3656" s="25" t="n">
        <v>1995</v>
      </c>
      <c r="L3656" s="25" t="s">
        <v>1834</v>
      </c>
      <c r="M3656" s="25" t="s">
        <v>171</v>
      </c>
      <c r="N3656" s="28" t="n">
        <v>4821</v>
      </c>
      <c r="O3656" s="25" t="s">
        <v>54</v>
      </c>
      <c r="P3656" s="29" t="n">
        <v>42892</v>
      </c>
      <c r="Q3656" s="29" t="n">
        <v>42958</v>
      </c>
      <c r="R3656" s="28" t="n">
        <v>4230</v>
      </c>
      <c r="S3656" s="28" t="n">
        <f aca="false">IF(O3656="Won",R3656,IF(O3656="Lost",0,N3656))</f>
        <v>4230</v>
      </c>
      <c r="T3656" s="30" t="n">
        <f aca="false">IF(AND(P3656&lt;&gt;"",Q3656&lt;&gt;""),Q3656-P3656,"")</f>
        <v>66</v>
      </c>
      <c r="U3656" s="30" t="str">
        <f aca="false">IF(AND(O3656="Engaging",P3656&lt;&gt;""),'Leia-me'!$B$5-P3656,"")</f>
        <v/>
      </c>
      <c r="V3656" s="25" t="str">
        <f aca="false">IF(O3656&lt;&gt;"Engaging","",IF(U3656&lt;='Leia-me'!$B$6,"Saudável",IF(U3656&lt;='Leia-me'!$B$7,"Esfriando",IF(U3656&lt;='Leia-me'!$B$8,"Última chance","Zumbi"))))</f>
        <v/>
      </c>
      <c r="W3656" s="25" t="n">
        <f aca="false">IF(O3656="Won",1,IF(O3656="Lost",0,""))</f>
        <v>1</v>
      </c>
      <c r="X3656" s="25" t="s">
        <v>1835</v>
      </c>
      <c r="Y3656" s="25" t="str">
        <f aca="false">IF(E3656="","Sim","")</f>
        <v/>
      </c>
    </row>
    <row r="3657" customFormat="false" ht="15" hidden="false" customHeight="false" outlineLevel="0" collapsed="false">
      <c r="A3657" s="25" t="s">
        <v>3919</v>
      </c>
      <c r="B3657" s="25" t="s">
        <v>84</v>
      </c>
      <c r="C3657" s="25" t="s">
        <v>85</v>
      </c>
      <c r="D3657" s="25" t="s">
        <v>87</v>
      </c>
      <c r="E3657" s="25" t="s">
        <v>1156</v>
      </c>
      <c r="F3657" s="25" t="s">
        <v>185</v>
      </c>
      <c r="G3657" s="26" t="n">
        <v>1242.32</v>
      </c>
      <c r="H3657" s="27" t="n">
        <v>3027</v>
      </c>
      <c r="I3657" s="25" t="s">
        <v>147</v>
      </c>
      <c r="J3657" s="25" t="s">
        <v>193</v>
      </c>
      <c r="K3657" s="25" t="n">
        <v>1993</v>
      </c>
      <c r="L3657" s="25" t="s">
        <v>186</v>
      </c>
      <c r="M3657" s="25" t="s">
        <v>171</v>
      </c>
      <c r="N3657" s="28" t="n">
        <v>550</v>
      </c>
      <c r="O3657" s="25" t="s">
        <v>54</v>
      </c>
      <c r="P3657" s="29" t="n">
        <v>42894</v>
      </c>
      <c r="Q3657" s="29" t="n">
        <v>42952</v>
      </c>
      <c r="R3657" s="28" t="n">
        <v>602</v>
      </c>
      <c r="S3657" s="28" t="n">
        <f aca="false">IF(O3657="Won",R3657,IF(O3657="Lost",0,N3657))</f>
        <v>602</v>
      </c>
      <c r="T3657" s="30" t="n">
        <f aca="false">IF(AND(P3657&lt;&gt;"",Q3657&lt;&gt;""),Q3657-P3657,"")</f>
        <v>58</v>
      </c>
      <c r="U3657" s="30" t="str">
        <f aca="false">IF(AND(O3657="Engaging",P3657&lt;&gt;""),'Leia-me'!$B$5-P3657,"")</f>
        <v/>
      </c>
      <c r="V3657" s="25" t="str">
        <f aca="false">IF(O3657&lt;&gt;"Engaging","",IF(U3657&lt;='Leia-me'!$B$6,"Saudável",IF(U3657&lt;='Leia-me'!$B$7,"Esfriando",IF(U3657&lt;='Leia-me'!$B$8,"Última chance","Zumbi"))))</f>
        <v/>
      </c>
      <c r="W3657" s="25" t="n">
        <f aca="false">IF(O3657="Won",1,IF(O3657="Lost",0,""))</f>
        <v>1</v>
      </c>
      <c r="Y3657" s="25" t="str">
        <f aca="false">IF(E3657="","Sim","")</f>
        <v/>
      </c>
    </row>
    <row r="3658" customFormat="false" ht="15" hidden="false" customHeight="false" outlineLevel="0" collapsed="false">
      <c r="A3658" s="25" t="s">
        <v>3920</v>
      </c>
      <c r="B3658" s="25" t="s">
        <v>84</v>
      </c>
      <c r="C3658" s="25" t="s">
        <v>85</v>
      </c>
      <c r="D3658" s="25" t="s">
        <v>87</v>
      </c>
      <c r="E3658" s="25" t="s">
        <v>1653</v>
      </c>
      <c r="F3658" s="25" t="s">
        <v>165</v>
      </c>
      <c r="G3658" s="26" t="n">
        <v>3838.39</v>
      </c>
      <c r="H3658" s="27" t="n">
        <v>8274</v>
      </c>
      <c r="I3658" s="25" t="s">
        <v>147</v>
      </c>
      <c r="K3658" s="25" t="n">
        <v>1989</v>
      </c>
      <c r="L3658" s="25" t="s">
        <v>186</v>
      </c>
      <c r="M3658" s="25" t="s">
        <v>171</v>
      </c>
      <c r="N3658" s="28" t="n">
        <v>550</v>
      </c>
      <c r="O3658" s="25" t="s">
        <v>54</v>
      </c>
      <c r="P3658" s="29" t="n">
        <v>42894</v>
      </c>
      <c r="Q3658" s="29" t="n">
        <v>42959</v>
      </c>
      <c r="R3658" s="28" t="n">
        <v>515</v>
      </c>
      <c r="S3658" s="28" t="n">
        <f aca="false">IF(O3658="Won",R3658,IF(O3658="Lost",0,N3658))</f>
        <v>515</v>
      </c>
      <c r="T3658" s="30" t="n">
        <f aca="false">IF(AND(P3658&lt;&gt;"",Q3658&lt;&gt;""),Q3658-P3658,"")</f>
        <v>65</v>
      </c>
      <c r="U3658" s="30" t="str">
        <f aca="false">IF(AND(O3658="Engaging",P3658&lt;&gt;""),'Leia-me'!$B$5-P3658,"")</f>
        <v/>
      </c>
      <c r="V3658" s="25" t="str">
        <f aca="false">IF(O3658&lt;&gt;"Engaging","",IF(U3658&lt;='Leia-me'!$B$6,"Saudável",IF(U3658&lt;='Leia-me'!$B$7,"Esfriando",IF(U3658&lt;='Leia-me'!$B$8,"Última chance","Zumbi"))))</f>
        <v/>
      </c>
      <c r="W3658" s="25" t="n">
        <f aca="false">IF(O3658="Won",1,IF(O3658="Lost",0,""))</f>
        <v>1</v>
      </c>
      <c r="Y3658" s="25" t="str">
        <f aca="false">IF(E3658="","Sim","")</f>
        <v/>
      </c>
    </row>
    <row r="3659" customFormat="false" ht="15" hidden="false" customHeight="false" outlineLevel="0" collapsed="false">
      <c r="A3659" s="25" t="s">
        <v>3921</v>
      </c>
      <c r="B3659" s="25" t="s">
        <v>84</v>
      </c>
      <c r="C3659" s="25" t="s">
        <v>85</v>
      </c>
      <c r="D3659" s="25" t="s">
        <v>87</v>
      </c>
      <c r="G3659" s="31"/>
      <c r="H3659" s="32"/>
      <c r="L3659" s="25" t="s">
        <v>148</v>
      </c>
      <c r="M3659" s="25" t="s">
        <v>149</v>
      </c>
      <c r="N3659" s="28" t="n">
        <v>55</v>
      </c>
      <c r="O3659" s="25" t="s">
        <v>56</v>
      </c>
      <c r="P3659" s="29" t="n">
        <v>42895</v>
      </c>
      <c r="Q3659" s="33"/>
      <c r="R3659" s="34"/>
      <c r="S3659" s="28" t="n">
        <f aca="false">IF(O3659="Won",R3659,IF(O3659="Lost",0,N3659))</f>
        <v>55</v>
      </c>
      <c r="T3659" s="30" t="str">
        <f aca="false">IF(AND(P3659&lt;&gt;"",Q3659&lt;&gt;""),Q3659-P3659,"")</f>
        <v/>
      </c>
      <c r="U3659" s="30" t="n">
        <f aca="false">IF(AND(O3659="Engaging",P3659&lt;&gt;""),'Leia-me'!$B$5-P3659,"")</f>
        <v>205</v>
      </c>
      <c r="V3659" s="25" t="str">
        <f aca="false">IF(O3659&lt;&gt;"Engaging","",IF(U3659&lt;='Leia-me'!$B$6,"Saudável",IF(U3659&lt;='Leia-me'!$B$7,"Esfriando",IF(U3659&lt;='Leia-me'!$B$8,"Última chance","Zumbi"))))</f>
        <v>Zumbi</v>
      </c>
      <c r="W3659" s="25" t="str">
        <f aca="false">IF(O3659="Won",1,IF(O3659="Lost",0,""))</f>
        <v/>
      </c>
      <c r="Y3659" s="25" t="str">
        <f aca="false">IF(E3659="","Sim","")</f>
        <v>Sim</v>
      </c>
    </row>
    <row r="3660" customFormat="false" ht="15" hidden="false" customHeight="false" outlineLevel="0" collapsed="false">
      <c r="A3660" s="25" t="s">
        <v>3922</v>
      </c>
      <c r="B3660" s="25" t="s">
        <v>84</v>
      </c>
      <c r="C3660" s="25" t="s">
        <v>85</v>
      </c>
      <c r="D3660" s="25" t="s">
        <v>87</v>
      </c>
      <c r="E3660" s="25" t="s">
        <v>1347</v>
      </c>
      <c r="F3660" s="25" t="s">
        <v>165</v>
      </c>
      <c r="G3660" s="26" t="n">
        <v>665.06</v>
      </c>
      <c r="H3660" s="27" t="n">
        <v>1095</v>
      </c>
      <c r="I3660" s="25" t="s">
        <v>147</v>
      </c>
      <c r="K3660" s="25" t="n">
        <v>1989</v>
      </c>
      <c r="L3660" s="25" t="s">
        <v>160</v>
      </c>
      <c r="M3660" s="25" t="s">
        <v>149</v>
      </c>
      <c r="N3660" s="28" t="n">
        <v>3393</v>
      </c>
      <c r="O3660" s="25" t="s">
        <v>56</v>
      </c>
      <c r="P3660" s="29" t="n">
        <v>42895</v>
      </c>
      <c r="Q3660" s="33"/>
      <c r="R3660" s="34"/>
      <c r="S3660" s="28" t="n">
        <f aca="false">IF(O3660="Won",R3660,IF(O3660="Lost",0,N3660))</f>
        <v>3393</v>
      </c>
      <c r="T3660" s="30" t="str">
        <f aca="false">IF(AND(P3660&lt;&gt;"",Q3660&lt;&gt;""),Q3660-P3660,"")</f>
        <v/>
      </c>
      <c r="U3660" s="30" t="n">
        <f aca="false">IF(AND(O3660="Engaging",P3660&lt;&gt;""),'Leia-me'!$B$5-P3660,"")</f>
        <v>205</v>
      </c>
      <c r="V3660" s="25" t="str">
        <f aca="false">IF(O3660&lt;&gt;"Engaging","",IF(U3660&lt;='Leia-me'!$B$6,"Saudável",IF(U3660&lt;='Leia-me'!$B$7,"Esfriando",IF(U3660&lt;='Leia-me'!$B$8,"Última chance","Zumbi"))))</f>
        <v>Zumbi</v>
      </c>
      <c r="W3660" s="25" t="str">
        <f aca="false">IF(O3660="Won",1,IF(O3660="Lost",0,""))</f>
        <v/>
      </c>
      <c r="Y3660" s="25" t="str">
        <f aca="false">IF(E3660="","Sim","")</f>
        <v/>
      </c>
    </row>
    <row r="3661" customFormat="false" ht="15" hidden="false" customHeight="false" outlineLevel="0" collapsed="false">
      <c r="A3661" s="25" t="s">
        <v>3923</v>
      </c>
      <c r="B3661" s="25" t="s">
        <v>84</v>
      </c>
      <c r="C3661" s="25" t="s">
        <v>85</v>
      </c>
      <c r="D3661" s="25" t="s">
        <v>87</v>
      </c>
      <c r="E3661" s="25" t="s">
        <v>484</v>
      </c>
      <c r="F3661" s="25" t="s">
        <v>211</v>
      </c>
      <c r="G3661" s="26" t="n">
        <v>5158.71</v>
      </c>
      <c r="H3661" s="27" t="n">
        <v>17479</v>
      </c>
      <c r="I3661" s="25" t="s">
        <v>485</v>
      </c>
      <c r="K3661" s="25" t="n">
        <v>1995</v>
      </c>
      <c r="L3661" s="25" t="s">
        <v>148</v>
      </c>
      <c r="M3661" s="25" t="s">
        <v>149</v>
      </c>
      <c r="N3661" s="28" t="n">
        <v>55</v>
      </c>
      <c r="O3661" s="25" t="s">
        <v>55</v>
      </c>
      <c r="P3661" s="29" t="n">
        <v>42896</v>
      </c>
      <c r="Q3661" s="29" t="n">
        <v>42974</v>
      </c>
      <c r="R3661" s="28" t="n">
        <v>0</v>
      </c>
      <c r="S3661" s="28" t="n">
        <f aca="false">IF(O3661="Won",R3661,IF(O3661="Lost",0,N3661))</f>
        <v>0</v>
      </c>
      <c r="T3661" s="30" t="n">
        <f aca="false">IF(AND(P3661&lt;&gt;"",Q3661&lt;&gt;""),Q3661-P3661,"")</f>
        <v>78</v>
      </c>
      <c r="U3661" s="30" t="str">
        <f aca="false">IF(AND(O3661="Engaging",P3661&lt;&gt;""),'Leia-me'!$B$5-P3661,"")</f>
        <v/>
      </c>
      <c r="V3661" s="25" t="str">
        <f aca="false">IF(O3661&lt;&gt;"Engaging","",IF(U3661&lt;='Leia-me'!$B$6,"Saudável",IF(U3661&lt;='Leia-me'!$B$7,"Esfriando",IF(U3661&lt;='Leia-me'!$B$8,"Última chance","Zumbi"))))</f>
        <v/>
      </c>
      <c r="W3661" s="25" t="n">
        <f aca="false">IF(O3661="Won",1,IF(O3661="Lost",0,""))</f>
        <v>0</v>
      </c>
      <c r="Y3661" s="25" t="str">
        <f aca="false">IF(E3661="","Sim","")</f>
        <v/>
      </c>
    </row>
    <row r="3662" customFormat="false" ht="15" hidden="false" customHeight="false" outlineLevel="0" collapsed="false">
      <c r="A3662" s="25" t="s">
        <v>3924</v>
      </c>
      <c r="B3662" s="25" t="s">
        <v>84</v>
      </c>
      <c r="C3662" s="25" t="s">
        <v>85</v>
      </c>
      <c r="D3662" s="25" t="s">
        <v>87</v>
      </c>
      <c r="E3662" s="25" t="s">
        <v>1055</v>
      </c>
      <c r="F3662" s="25" t="s">
        <v>146</v>
      </c>
      <c r="G3662" s="26" t="n">
        <v>439.21</v>
      </c>
      <c r="H3662" s="27" t="n">
        <v>792</v>
      </c>
      <c r="I3662" s="25" t="s">
        <v>147</v>
      </c>
      <c r="K3662" s="25" t="n">
        <v>1996</v>
      </c>
      <c r="L3662" s="25" t="s">
        <v>160</v>
      </c>
      <c r="M3662" s="25" t="s">
        <v>149</v>
      </c>
      <c r="N3662" s="28" t="n">
        <v>3393</v>
      </c>
      <c r="O3662" s="25" t="s">
        <v>54</v>
      </c>
      <c r="P3662" s="29" t="n">
        <v>42897</v>
      </c>
      <c r="Q3662" s="29" t="n">
        <v>42994</v>
      </c>
      <c r="R3662" s="28" t="n">
        <v>3777</v>
      </c>
      <c r="S3662" s="28" t="n">
        <f aca="false">IF(O3662="Won",R3662,IF(O3662="Lost",0,N3662))</f>
        <v>3777</v>
      </c>
      <c r="T3662" s="30" t="n">
        <f aca="false">IF(AND(P3662&lt;&gt;"",Q3662&lt;&gt;""),Q3662-P3662,"")</f>
        <v>97</v>
      </c>
      <c r="U3662" s="30" t="str">
        <f aca="false">IF(AND(O3662="Engaging",P3662&lt;&gt;""),'Leia-me'!$B$5-P3662,"")</f>
        <v/>
      </c>
      <c r="V3662" s="25" t="str">
        <f aca="false">IF(O3662&lt;&gt;"Engaging","",IF(U3662&lt;='Leia-me'!$B$6,"Saudável",IF(U3662&lt;='Leia-me'!$B$7,"Esfriando",IF(U3662&lt;='Leia-me'!$B$8,"Última chance","Zumbi"))))</f>
        <v/>
      </c>
      <c r="W3662" s="25" t="n">
        <f aca="false">IF(O3662="Won",1,IF(O3662="Lost",0,""))</f>
        <v>1</v>
      </c>
      <c r="Y3662" s="25" t="str">
        <f aca="false">IF(E3662="","Sim","")</f>
        <v/>
      </c>
    </row>
    <row r="3663" customFormat="false" ht="15" hidden="false" customHeight="false" outlineLevel="0" collapsed="false">
      <c r="A3663" s="25" t="s">
        <v>3925</v>
      </c>
      <c r="B3663" s="25" t="s">
        <v>84</v>
      </c>
      <c r="C3663" s="25" t="s">
        <v>85</v>
      </c>
      <c r="D3663" s="25" t="s">
        <v>87</v>
      </c>
      <c r="E3663" s="25" t="s">
        <v>661</v>
      </c>
      <c r="F3663" s="25" t="s">
        <v>146</v>
      </c>
      <c r="G3663" s="26" t="n">
        <v>251.41</v>
      </c>
      <c r="H3663" s="27" t="n">
        <v>495</v>
      </c>
      <c r="I3663" s="25" t="s">
        <v>147</v>
      </c>
      <c r="K3663" s="25" t="n">
        <v>1999</v>
      </c>
      <c r="L3663" s="25" t="s">
        <v>1834</v>
      </c>
      <c r="M3663" s="25" t="s">
        <v>171</v>
      </c>
      <c r="N3663" s="28" t="n">
        <v>4821</v>
      </c>
      <c r="O3663" s="25" t="s">
        <v>56</v>
      </c>
      <c r="P3663" s="29" t="n">
        <v>42898</v>
      </c>
      <c r="Q3663" s="33"/>
      <c r="R3663" s="34"/>
      <c r="S3663" s="28" t="n">
        <f aca="false">IF(O3663="Won",R3663,IF(O3663="Lost",0,N3663))</f>
        <v>4821</v>
      </c>
      <c r="T3663" s="30" t="str">
        <f aca="false">IF(AND(P3663&lt;&gt;"",Q3663&lt;&gt;""),Q3663-P3663,"")</f>
        <v/>
      </c>
      <c r="U3663" s="30" t="n">
        <f aca="false">IF(AND(O3663="Engaging",P3663&lt;&gt;""),'Leia-me'!$B$5-P3663,"")</f>
        <v>202</v>
      </c>
      <c r="V3663" s="25" t="str">
        <f aca="false">IF(O3663&lt;&gt;"Engaging","",IF(U3663&lt;='Leia-me'!$B$6,"Saudável",IF(U3663&lt;='Leia-me'!$B$7,"Esfriando",IF(U3663&lt;='Leia-me'!$B$8,"Última chance","Zumbi"))))</f>
        <v>Zumbi</v>
      </c>
      <c r="W3663" s="25" t="str">
        <f aca="false">IF(O3663="Won",1,IF(O3663="Lost",0,""))</f>
        <v/>
      </c>
      <c r="X3663" s="25" t="s">
        <v>1835</v>
      </c>
      <c r="Y3663" s="25" t="str">
        <f aca="false">IF(E3663="","Sim","")</f>
        <v/>
      </c>
    </row>
    <row r="3664" customFormat="false" ht="15" hidden="false" customHeight="false" outlineLevel="0" collapsed="false">
      <c r="A3664" s="25" t="s">
        <v>3926</v>
      </c>
      <c r="B3664" s="25" t="s">
        <v>84</v>
      </c>
      <c r="C3664" s="25" t="s">
        <v>85</v>
      </c>
      <c r="D3664" s="25" t="s">
        <v>87</v>
      </c>
      <c r="E3664" s="25" t="s">
        <v>2530</v>
      </c>
      <c r="F3664" s="25" t="s">
        <v>185</v>
      </c>
      <c r="G3664" s="26" t="n">
        <v>527.11</v>
      </c>
      <c r="H3664" s="27" t="n">
        <v>1428</v>
      </c>
      <c r="I3664" s="25" t="s">
        <v>147</v>
      </c>
      <c r="J3664" s="25" t="s">
        <v>193</v>
      </c>
      <c r="K3664" s="25" t="n">
        <v>2011</v>
      </c>
      <c r="L3664" s="25" t="s">
        <v>186</v>
      </c>
      <c r="M3664" s="25" t="s">
        <v>171</v>
      </c>
      <c r="N3664" s="28" t="n">
        <v>550</v>
      </c>
      <c r="O3664" s="25" t="s">
        <v>55</v>
      </c>
      <c r="P3664" s="29" t="n">
        <v>42898</v>
      </c>
      <c r="Q3664" s="29" t="n">
        <v>42965</v>
      </c>
      <c r="R3664" s="28" t="n">
        <v>0</v>
      </c>
      <c r="S3664" s="28" t="n">
        <f aca="false">IF(O3664="Won",R3664,IF(O3664="Lost",0,N3664))</f>
        <v>0</v>
      </c>
      <c r="T3664" s="30" t="n">
        <f aca="false">IF(AND(P3664&lt;&gt;"",Q3664&lt;&gt;""),Q3664-P3664,"")</f>
        <v>67</v>
      </c>
      <c r="U3664" s="30" t="str">
        <f aca="false">IF(AND(O3664="Engaging",P3664&lt;&gt;""),'Leia-me'!$B$5-P3664,"")</f>
        <v/>
      </c>
      <c r="V3664" s="25" t="str">
        <f aca="false">IF(O3664&lt;&gt;"Engaging","",IF(U3664&lt;='Leia-me'!$B$6,"Saudável",IF(U3664&lt;='Leia-me'!$B$7,"Esfriando",IF(U3664&lt;='Leia-me'!$B$8,"Última chance","Zumbi"))))</f>
        <v/>
      </c>
      <c r="W3664" s="25" t="n">
        <f aca="false">IF(O3664="Won",1,IF(O3664="Lost",0,""))</f>
        <v>0</v>
      </c>
      <c r="Y3664" s="25" t="str">
        <f aca="false">IF(E3664="","Sim","")</f>
        <v/>
      </c>
    </row>
    <row r="3665" customFormat="false" ht="15" hidden="false" customHeight="false" outlineLevel="0" collapsed="false">
      <c r="A3665" s="25" t="s">
        <v>3927</v>
      </c>
      <c r="B3665" s="25" t="s">
        <v>84</v>
      </c>
      <c r="C3665" s="25" t="s">
        <v>85</v>
      </c>
      <c r="D3665" s="25" t="s">
        <v>87</v>
      </c>
      <c r="G3665" s="31"/>
      <c r="H3665" s="32"/>
      <c r="L3665" s="25" t="s">
        <v>170</v>
      </c>
      <c r="M3665" s="25" t="s">
        <v>171</v>
      </c>
      <c r="N3665" s="28" t="n">
        <v>1096</v>
      </c>
      <c r="O3665" s="25" t="s">
        <v>56</v>
      </c>
      <c r="P3665" s="29" t="n">
        <v>42900</v>
      </c>
      <c r="Q3665" s="33"/>
      <c r="R3665" s="34"/>
      <c r="S3665" s="28" t="n">
        <f aca="false">IF(O3665="Won",R3665,IF(O3665="Lost",0,N3665))</f>
        <v>1096</v>
      </c>
      <c r="T3665" s="30" t="str">
        <f aca="false">IF(AND(P3665&lt;&gt;"",Q3665&lt;&gt;""),Q3665-P3665,"")</f>
        <v/>
      </c>
      <c r="U3665" s="30" t="n">
        <f aca="false">IF(AND(O3665="Engaging",P3665&lt;&gt;""),'Leia-me'!$B$5-P3665,"")</f>
        <v>200</v>
      </c>
      <c r="V3665" s="25" t="str">
        <f aca="false">IF(O3665&lt;&gt;"Engaging","",IF(U3665&lt;='Leia-me'!$B$6,"Saudável",IF(U3665&lt;='Leia-me'!$B$7,"Esfriando",IF(U3665&lt;='Leia-me'!$B$8,"Última chance","Zumbi"))))</f>
        <v>Zumbi</v>
      </c>
      <c r="W3665" s="25" t="str">
        <f aca="false">IF(O3665="Won",1,IF(O3665="Lost",0,""))</f>
        <v/>
      </c>
      <c r="Y3665" s="25" t="str">
        <f aca="false">IF(E3665="","Sim","")</f>
        <v>Sim</v>
      </c>
    </row>
    <row r="3666" customFormat="false" ht="15" hidden="false" customHeight="false" outlineLevel="0" collapsed="false">
      <c r="A3666" s="25" t="s">
        <v>3928</v>
      </c>
      <c r="B3666" s="25" t="s">
        <v>84</v>
      </c>
      <c r="C3666" s="25" t="s">
        <v>85</v>
      </c>
      <c r="D3666" s="25" t="s">
        <v>87</v>
      </c>
      <c r="E3666" s="25" t="s">
        <v>484</v>
      </c>
      <c r="F3666" s="25" t="s">
        <v>211</v>
      </c>
      <c r="G3666" s="26" t="n">
        <v>5158.71</v>
      </c>
      <c r="H3666" s="27" t="n">
        <v>17479</v>
      </c>
      <c r="I3666" s="25" t="s">
        <v>485</v>
      </c>
      <c r="K3666" s="25" t="n">
        <v>1995</v>
      </c>
      <c r="L3666" s="25" t="s">
        <v>186</v>
      </c>
      <c r="M3666" s="25" t="s">
        <v>171</v>
      </c>
      <c r="N3666" s="28" t="n">
        <v>550</v>
      </c>
      <c r="O3666" s="25" t="s">
        <v>54</v>
      </c>
      <c r="P3666" s="29" t="n">
        <v>42900</v>
      </c>
      <c r="Q3666" s="29" t="n">
        <v>42980</v>
      </c>
      <c r="R3666" s="28" t="n">
        <v>525</v>
      </c>
      <c r="S3666" s="28" t="n">
        <f aca="false">IF(O3666="Won",R3666,IF(O3666="Lost",0,N3666))</f>
        <v>525</v>
      </c>
      <c r="T3666" s="30" t="n">
        <f aca="false">IF(AND(P3666&lt;&gt;"",Q3666&lt;&gt;""),Q3666-P3666,"")</f>
        <v>80</v>
      </c>
      <c r="U3666" s="30" t="str">
        <f aca="false">IF(AND(O3666="Engaging",P3666&lt;&gt;""),'Leia-me'!$B$5-P3666,"")</f>
        <v/>
      </c>
      <c r="V3666" s="25" t="str">
        <f aca="false">IF(O3666&lt;&gt;"Engaging","",IF(U3666&lt;='Leia-me'!$B$6,"Saudável",IF(U3666&lt;='Leia-me'!$B$7,"Esfriando",IF(U3666&lt;='Leia-me'!$B$8,"Última chance","Zumbi"))))</f>
        <v/>
      </c>
      <c r="W3666" s="25" t="n">
        <f aca="false">IF(O3666="Won",1,IF(O3666="Lost",0,""))</f>
        <v>1</v>
      </c>
      <c r="Y3666" s="25" t="str">
        <f aca="false">IF(E3666="","Sim","")</f>
        <v/>
      </c>
    </row>
    <row r="3667" customFormat="false" ht="15" hidden="false" customHeight="false" outlineLevel="0" collapsed="false">
      <c r="A3667" s="25" t="s">
        <v>3929</v>
      </c>
      <c r="B3667" s="25" t="s">
        <v>84</v>
      </c>
      <c r="C3667" s="25" t="s">
        <v>85</v>
      </c>
      <c r="D3667" s="25" t="s">
        <v>87</v>
      </c>
      <c r="E3667" s="25" t="s">
        <v>1640</v>
      </c>
      <c r="F3667" s="25" t="s">
        <v>211</v>
      </c>
      <c r="G3667" s="26" t="n">
        <v>71.12</v>
      </c>
      <c r="H3667" s="27" t="n">
        <v>144</v>
      </c>
      <c r="I3667" s="25" t="s">
        <v>147</v>
      </c>
      <c r="K3667" s="25" t="n">
        <v>2010</v>
      </c>
      <c r="L3667" s="25" t="s">
        <v>170</v>
      </c>
      <c r="M3667" s="25" t="s">
        <v>171</v>
      </c>
      <c r="N3667" s="28" t="n">
        <v>1096</v>
      </c>
      <c r="O3667" s="25" t="s">
        <v>55</v>
      </c>
      <c r="P3667" s="29" t="n">
        <v>42901</v>
      </c>
      <c r="Q3667" s="29" t="n">
        <v>42997</v>
      </c>
      <c r="R3667" s="28" t="n">
        <v>0</v>
      </c>
      <c r="S3667" s="28" t="n">
        <f aca="false">IF(O3667="Won",R3667,IF(O3667="Lost",0,N3667))</f>
        <v>0</v>
      </c>
      <c r="T3667" s="30" t="n">
        <f aca="false">IF(AND(P3667&lt;&gt;"",Q3667&lt;&gt;""),Q3667-P3667,"")</f>
        <v>96</v>
      </c>
      <c r="U3667" s="30" t="str">
        <f aca="false">IF(AND(O3667="Engaging",P3667&lt;&gt;""),'Leia-me'!$B$5-P3667,"")</f>
        <v/>
      </c>
      <c r="V3667" s="25" t="str">
        <f aca="false">IF(O3667&lt;&gt;"Engaging","",IF(U3667&lt;='Leia-me'!$B$6,"Saudável",IF(U3667&lt;='Leia-me'!$B$7,"Esfriando",IF(U3667&lt;='Leia-me'!$B$8,"Última chance","Zumbi"))))</f>
        <v/>
      </c>
      <c r="W3667" s="25" t="n">
        <f aca="false">IF(O3667="Won",1,IF(O3667="Lost",0,""))</f>
        <v>0</v>
      </c>
      <c r="Y3667" s="25" t="str">
        <f aca="false">IF(E3667="","Sim","")</f>
        <v/>
      </c>
    </row>
    <row r="3668" customFormat="false" ht="15" hidden="false" customHeight="false" outlineLevel="0" collapsed="false">
      <c r="A3668" s="25" t="s">
        <v>3930</v>
      </c>
      <c r="B3668" s="25" t="s">
        <v>84</v>
      </c>
      <c r="C3668" s="25" t="s">
        <v>85</v>
      </c>
      <c r="D3668" s="25" t="s">
        <v>87</v>
      </c>
      <c r="E3668" s="25" t="s">
        <v>622</v>
      </c>
      <c r="F3668" s="25" t="s">
        <v>211</v>
      </c>
      <c r="G3668" s="26" t="n">
        <v>167.89</v>
      </c>
      <c r="H3668" s="27" t="n">
        <v>493</v>
      </c>
      <c r="I3668" s="25" t="s">
        <v>623</v>
      </c>
      <c r="K3668" s="25" t="n">
        <v>2000</v>
      </c>
      <c r="L3668" s="25" t="s">
        <v>1834</v>
      </c>
      <c r="M3668" s="25" t="s">
        <v>171</v>
      </c>
      <c r="N3668" s="28" t="n">
        <v>4821</v>
      </c>
      <c r="O3668" s="25" t="s">
        <v>54</v>
      </c>
      <c r="P3668" s="29" t="n">
        <v>42903</v>
      </c>
      <c r="Q3668" s="29" t="n">
        <v>42987</v>
      </c>
      <c r="R3668" s="28" t="n">
        <v>4960</v>
      </c>
      <c r="S3668" s="28" t="n">
        <f aca="false">IF(O3668="Won",R3668,IF(O3668="Lost",0,N3668))</f>
        <v>4960</v>
      </c>
      <c r="T3668" s="30" t="n">
        <f aca="false">IF(AND(P3668&lt;&gt;"",Q3668&lt;&gt;""),Q3668-P3668,"")</f>
        <v>84</v>
      </c>
      <c r="U3668" s="30" t="str">
        <f aca="false">IF(AND(O3668="Engaging",P3668&lt;&gt;""),'Leia-me'!$B$5-P3668,"")</f>
        <v/>
      </c>
      <c r="V3668" s="25" t="str">
        <f aca="false">IF(O3668&lt;&gt;"Engaging","",IF(U3668&lt;='Leia-me'!$B$6,"Saudável",IF(U3668&lt;='Leia-me'!$B$7,"Esfriando",IF(U3668&lt;='Leia-me'!$B$8,"Última chance","Zumbi"))))</f>
        <v/>
      </c>
      <c r="W3668" s="25" t="n">
        <f aca="false">IF(O3668="Won",1,IF(O3668="Lost",0,""))</f>
        <v>1</v>
      </c>
      <c r="X3668" s="25" t="s">
        <v>1835</v>
      </c>
      <c r="Y3668" s="25" t="str">
        <f aca="false">IF(E3668="","Sim","")</f>
        <v/>
      </c>
    </row>
    <row r="3669" customFormat="false" ht="15" hidden="false" customHeight="false" outlineLevel="0" collapsed="false">
      <c r="A3669" s="25" t="s">
        <v>3931</v>
      </c>
      <c r="B3669" s="25" t="s">
        <v>84</v>
      </c>
      <c r="C3669" s="25" t="s">
        <v>85</v>
      </c>
      <c r="D3669" s="25" t="s">
        <v>87</v>
      </c>
      <c r="G3669" s="31"/>
      <c r="H3669" s="32"/>
      <c r="L3669" s="25" t="s">
        <v>170</v>
      </c>
      <c r="M3669" s="25" t="s">
        <v>171</v>
      </c>
      <c r="N3669" s="28" t="n">
        <v>1096</v>
      </c>
      <c r="O3669" s="25" t="s">
        <v>56</v>
      </c>
      <c r="P3669" s="29" t="n">
        <v>42905</v>
      </c>
      <c r="Q3669" s="33"/>
      <c r="R3669" s="34"/>
      <c r="S3669" s="28" t="n">
        <f aca="false">IF(O3669="Won",R3669,IF(O3669="Lost",0,N3669))</f>
        <v>1096</v>
      </c>
      <c r="T3669" s="30" t="str">
        <f aca="false">IF(AND(P3669&lt;&gt;"",Q3669&lt;&gt;""),Q3669-P3669,"")</f>
        <v/>
      </c>
      <c r="U3669" s="30" t="n">
        <f aca="false">IF(AND(O3669="Engaging",P3669&lt;&gt;""),'Leia-me'!$B$5-P3669,"")</f>
        <v>195</v>
      </c>
      <c r="V3669" s="25" t="str">
        <f aca="false">IF(O3669&lt;&gt;"Engaging","",IF(U3669&lt;='Leia-me'!$B$6,"Saudável",IF(U3669&lt;='Leia-me'!$B$7,"Esfriando",IF(U3669&lt;='Leia-me'!$B$8,"Última chance","Zumbi"))))</f>
        <v>Zumbi</v>
      </c>
      <c r="W3669" s="25" t="str">
        <f aca="false">IF(O3669="Won",1,IF(O3669="Lost",0,""))</f>
        <v/>
      </c>
      <c r="Y3669" s="25" t="str">
        <f aca="false">IF(E3669="","Sim","")</f>
        <v>Sim</v>
      </c>
    </row>
    <row r="3670" customFormat="false" ht="15" hidden="false" customHeight="false" outlineLevel="0" collapsed="false">
      <c r="A3670" s="25" t="s">
        <v>3932</v>
      </c>
      <c r="B3670" s="25" t="s">
        <v>84</v>
      </c>
      <c r="C3670" s="25" t="s">
        <v>85</v>
      </c>
      <c r="D3670" s="25" t="s">
        <v>87</v>
      </c>
      <c r="E3670" s="25" t="s">
        <v>1090</v>
      </c>
      <c r="F3670" s="25" t="s">
        <v>155</v>
      </c>
      <c r="G3670" s="26" t="n">
        <v>6395.05</v>
      </c>
      <c r="H3670" s="27" t="n">
        <v>20275</v>
      </c>
      <c r="I3670" s="25" t="s">
        <v>147</v>
      </c>
      <c r="K3670" s="25" t="n">
        <v>1994</v>
      </c>
      <c r="L3670" s="25" t="s">
        <v>170</v>
      </c>
      <c r="M3670" s="25" t="s">
        <v>171</v>
      </c>
      <c r="N3670" s="28" t="n">
        <v>1096</v>
      </c>
      <c r="O3670" s="25" t="s">
        <v>54</v>
      </c>
      <c r="P3670" s="29" t="n">
        <v>42905</v>
      </c>
      <c r="Q3670" s="29" t="n">
        <v>42999</v>
      </c>
      <c r="R3670" s="28" t="n">
        <v>1236</v>
      </c>
      <c r="S3670" s="28" t="n">
        <f aca="false">IF(O3670="Won",R3670,IF(O3670="Lost",0,N3670))</f>
        <v>1236</v>
      </c>
      <c r="T3670" s="30" t="n">
        <f aca="false">IF(AND(P3670&lt;&gt;"",Q3670&lt;&gt;""),Q3670-P3670,"")</f>
        <v>94</v>
      </c>
      <c r="U3670" s="30" t="str">
        <f aca="false">IF(AND(O3670="Engaging",P3670&lt;&gt;""),'Leia-me'!$B$5-P3670,"")</f>
        <v/>
      </c>
      <c r="V3670" s="25" t="str">
        <f aca="false">IF(O3670&lt;&gt;"Engaging","",IF(U3670&lt;='Leia-me'!$B$6,"Saudável",IF(U3670&lt;='Leia-me'!$B$7,"Esfriando",IF(U3670&lt;='Leia-me'!$B$8,"Última chance","Zumbi"))))</f>
        <v/>
      </c>
      <c r="W3670" s="25" t="n">
        <f aca="false">IF(O3670="Won",1,IF(O3670="Lost",0,""))</f>
        <v>1</v>
      </c>
      <c r="Y3670" s="25" t="str">
        <f aca="false">IF(E3670="","Sim","")</f>
        <v/>
      </c>
    </row>
    <row r="3671" customFormat="false" ht="15" hidden="false" customHeight="false" outlineLevel="0" collapsed="false">
      <c r="A3671" s="25" t="s">
        <v>3933</v>
      </c>
      <c r="B3671" s="25" t="s">
        <v>84</v>
      </c>
      <c r="C3671" s="25" t="s">
        <v>85</v>
      </c>
      <c r="D3671" s="25" t="s">
        <v>87</v>
      </c>
      <c r="E3671" s="25" t="s">
        <v>1653</v>
      </c>
      <c r="F3671" s="25" t="s">
        <v>165</v>
      </c>
      <c r="G3671" s="26" t="n">
        <v>3838.39</v>
      </c>
      <c r="H3671" s="27" t="n">
        <v>8274</v>
      </c>
      <c r="I3671" s="25" t="s">
        <v>147</v>
      </c>
      <c r="K3671" s="25" t="n">
        <v>1989</v>
      </c>
      <c r="L3671" s="25" t="s">
        <v>186</v>
      </c>
      <c r="M3671" s="25" t="s">
        <v>171</v>
      </c>
      <c r="N3671" s="28" t="n">
        <v>550</v>
      </c>
      <c r="O3671" s="25" t="s">
        <v>55</v>
      </c>
      <c r="P3671" s="29" t="n">
        <v>42906</v>
      </c>
      <c r="Q3671" s="29" t="n">
        <v>42999</v>
      </c>
      <c r="R3671" s="28" t="n">
        <v>0</v>
      </c>
      <c r="S3671" s="28" t="n">
        <f aca="false">IF(O3671="Won",R3671,IF(O3671="Lost",0,N3671))</f>
        <v>0</v>
      </c>
      <c r="T3671" s="30" t="n">
        <f aca="false">IF(AND(P3671&lt;&gt;"",Q3671&lt;&gt;""),Q3671-P3671,"")</f>
        <v>93</v>
      </c>
      <c r="U3671" s="30" t="str">
        <f aca="false">IF(AND(O3671="Engaging",P3671&lt;&gt;""),'Leia-me'!$B$5-P3671,"")</f>
        <v/>
      </c>
      <c r="V3671" s="25" t="str">
        <f aca="false">IF(O3671&lt;&gt;"Engaging","",IF(U3671&lt;='Leia-me'!$B$6,"Saudável",IF(U3671&lt;='Leia-me'!$B$7,"Esfriando",IF(U3671&lt;='Leia-me'!$B$8,"Última chance","Zumbi"))))</f>
        <v/>
      </c>
      <c r="W3671" s="25" t="n">
        <f aca="false">IF(O3671="Won",1,IF(O3671="Lost",0,""))</f>
        <v>0</v>
      </c>
      <c r="Y3671" s="25" t="str">
        <f aca="false">IF(E3671="","Sim","")</f>
        <v/>
      </c>
    </row>
    <row r="3672" customFormat="false" ht="15" hidden="false" customHeight="false" outlineLevel="0" collapsed="false">
      <c r="A3672" s="25" t="s">
        <v>3934</v>
      </c>
      <c r="B3672" s="25" t="s">
        <v>84</v>
      </c>
      <c r="C3672" s="25" t="s">
        <v>85</v>
      </c>
      <c r="D3672" s="25" t="s">
        <v>87</v>
      </c>
      <c r="E3672" s="25" t="s">
        <v>421</v>
      </c>
      <c r="F3672" s="25" t="s">
        <v>146</v>
      </c>
      <c r="G3672" s="26" t="n">
        <v>2818.38</v>
      </c>
      <c r="H3672" s="27" t="n">
        <v>6290</v>
      </c>
      <c r="I3672" s="25" t="s">
        <v>147</v>
      </c>
      <c r="K3672" s="25" t="n">
        <v>1994</v>
      </c>
      <c r="L3672" s="25" t="s">
        <v>186</v>
      </c>
      <c r="M3672" s="25" t="s">
        <v>171</v>
      </c>
      <c r="N3672" s="28" t="n">
        <v>550</v>
      </c>
      <c r="O3672" s="25" t="s">
        <v>54</v>
      </c>
      <c r="P3672" s="29" t="n">
        <v>42907</v>
      </c>
      <c r="Q3672" s="29" t="n">
        <v>42911</v>
      </c>
      <c r="R3672" s="28" t="n">
        <v>551</v>
      </c>
      <c r="S3672" s="28" t="n">
        <f aca="false">IF(O3672="Won",R3672,IF(O3672="Lost",0,N3672))</f>
        <v>551</v>
      </c>
      <c r="T3672" s="30" t="n">
        <f aca="false">IF(AND(P3672&lt;&gt;"",Q3672&lt;&gt;""),Q3672-P3672,"")</f>
        <v>4</v>
      </c>
      <c r="U3672" s="30" t="str">
        <f aca="false">IF(AND(O3672="Engaging",P3672&lt;&gt;""),'Leia-me'!$B$5-P3672,"")</f>
        <v/>
      </c>
      <c r="V3672" s="25" t="str">
        <f aca="false">IF(O3672&lt;&gt;"Engaging","",IF(U3672&lt;='Leia-me'!$B$6,"Saudável",IF(U3672&lt;='Leia-me'!$B$7,"Esfriando",IF(U3672&lt;='Leia-me'!$B$8,"Última chance","Zumbi"))))</f>
        <v/>
      </c>
      <c r="W3672" s="25" t="n">
        <f aca="false">IF(O3672="Won",1,IF(O3672="Lost",0,""))</f>
        <v>1</v>
      </c>
      <c r="Y3672" s="25" t="str">
        <f aca="false">IF(E3672="","Sim","")</f>
        <v/>
      </c>
    </row>
    <row r="3673" customFormat="false" ht="15" hidden="false" customHeight="false" outlineLevel="0" collapsed="false">
      <c r="A3673" s="25" t="s">
        <v>3935</v>
      </c>
      <c r="B3673" s="25" t="s">
        <v>84</v>
      </c>
      <c r="C3673" s="25" t="s">
        <v>85</v>
      </c>
      <c r="D3673" s="25" t="s">
        <v>87</v>
      </c>
      <c r="E3673" s="25" t="s">
        <v>644</v>
      </c>
      <c r="F3673" s="25" t="s">
        <v>177</v>
      </c>
      <c r="G3673" s="26" t="n">
        <v>646.1</v>
      </c>
      <c r="H3673" s="27" t="n">
        <v>883</v>
      </c>
      <c r="I3673" s="25" t="s">
        <v>147</v>
      </c>
      <c r="J3673" s="25" t="s">
        <v>199</v>
      </c>
      <c r="K3673" s="25" t="n">
        <v>1993</v>
      </c>
      <c r="L3673" s="25" t="s">
        <v>186</v>
      </c>
      <c r="M3673" s="25" t="s">
        <v>171</v>
      </c>
      <c r="N3673" s="28" t="n">
        <v>550</v>
      </c>
      <c r="O3673" s="25" t="s">
        <v>55</v>
      </c>
      <c r="P3673" s="29" t="n">
        <v>42909</v>
      </c>
      <c r="Q3673" s="29" t="n">
        <v>42919</v>
      </c>
      <c r="R3673" s="28" t="n">
        <v>0</v>
      </c>
      <c r="S3673" s="28" t="n">
        <f aca="false">IF(O3673="Won",R3673,IF(O3673="Lost",0,N3673))</f>
        <v>0</v>
      </c>
      <c r="T3673" s="30" t="n">
        <f aca="false">IF(AND(P3673&lt;&gt;"",Q3673&lt;&gt;""),Q3673-P3673,"")</f>
        <v>10</v>
      </c>
      <c r="U3673" s="30" t="str">
        <f aca="false">IF(AND(O3673="Engaging",P3673&lt;&gt;""),'Leia-me'!$B$5-P3673,"")</f>
        <v/>
      </c>
      <c r="V3673" s="25" t="str">
        <f aca="false">IF(O3673&lt;&gt;"Engaging","",IF(U3673&lt;='Leia-me'!$B$6,"Saudável",IF(U3673&lt;='Leia-me'!$B$7,"Esfriando",IF(U3673&lt;='Leia-me'!$B$8,"Última chance","Zumbi"))))</f>
        <v/>
      </c>
      <c r="W3673" s="25" t="n">
        <f aca="false">IF(O3673="Won",1,IF(O3673="Lost",0,""))</f>
        <v>0</v>
      </c>
      <c r="Y3673" s="25" t="str">
        <f aca="false">IF(E3673="","Sim","")</f>
        <v/>
      </c>
    </row>
    <row r="3674" customFormat="false" ht="15" hidden="false" customHeight="false" outlineLevel="0" collapsed="false">
      <c r="A3674" s="25" t="s">
        <v>3936</v>
      </c>
      <c r="B3674" s="25" t="s">
        <v>84</v>
      </c>
      <c r="C3674" s="25" t="s">
        <v>85</v>
      </c>
      <c r="D3674" s="25" t="s">
        <v>87</v>
      </c>
      <c r="E3674" s="25" t="s">
        <v>193</v>
      </c>
      <c r="F3674" s="25" t="s">
        <v>185</v>
      </c>
      <c r="G3674" s="26" t="n">
        <v>1100.04</v>
      </c>
      <c r="H3674" s="27" t="n">
        <v>2822</v>
      </c>
      <c r="I3674" s="25" t="s">
        <v>147</v>
      </c>
      <c r="K3674" s="25" t="n">
        <v>1996</v>
      </c>
      <c r="L3674" s="25" t="s">
        <v>1834</v>
      </c>
      <c r="M3674" s="25" t="s">
        <v>171</v>
      </c>
      <c r="N3674" s="28" t="n">
        <v>4821</v>
      </c>
      <c r="O3674" s="25" t="s">
        <v>55</v>
      </c>
      <c r="P3674" s="29" t="n">
        <v>42909</v>
      </c>
      <c r="Q3674" s="29" t="n">
        <v>42917</v>
      </c>
      <c r="R3674" s="28" t="n">
        <v>0</v>
      </c>
      <c r="S3674" s="28" t="n">
        <f aca="false">IF(O3674="Won",R3674,IF(O3674="Lost",0,N3674))</f>
        <v>0</v>
      </c>
      <c r="T3674" s="30" t="n">
        <f aca="false">IF(AND(P3674&lt;&gt;"",Q3674&lt;&gt;""),Q3674-P3674,"")</f>
        <v>8</v>
      </c>
      <c r="U3674" s="30" t="str">
        <f aca="false">IF(AND(O3674="Engaging",P3674&lt;&gt;""),'Leia-me'!$B$5-P3674,"")</f>
        <v/>
      </c>
      <c r="V3674" s="25" t="str">
        <f aca="false">IF(O3674&lt;&gt;"Engaging","",IF(U3674&lt;='Leia-me'!$B$6,"Saudável",IF(U3674&lt;='Leia-me'!$B$7,"Esfriando",IF(U3674&lt;='Leia-me'!$B$8,"Última chance","Zumbi"))))</f>
        <v/>
      </c>
      <c r="W3674" s="25" t="n">
        <f aca="false">IF(O3674="Won",1,IF(O3674="Lost",0,""))</f>
        <v>0</v>
      </c>
      <c r="X3674" s="25" t="s">
        <v>1835</v>
      </c>
      <c r="Y3674" s="25" t="str">
        <f aca="false">IF(E3674="","Sim","")</f>
        <v/>
      </c>
    </row>
    <row r="3675" customFormat="false" ht="15" hidden="false" customHeight="false" outlineLevel="0" collapsed="false">
      <c r="A3675" s="25" t="s">
        <v>3937</v>
      </c>
      <c r="B3675" s="25" t="s">
        <v>84</v>
      </c>
      <c r="C3675" s="25" t="s">
        <v>85</v>
      </c>
      <c r="D3675" s="25" t="s">
        <v>87</v>
      </c>
      <c r="E3675" s="25" t="s">
        <v>2530</v>
      </c>
      <c r="F3675" s="25" t="s">
        <v>185</v>
      </c>
      <c r="G3675" s="26" t="n">
        <v>527.11</v>
      </c>
      <c r="H3675" s="27" t="n">
        <v>1428</v>
      </c>
      <c r="I3675" s="25" t="s">
        <v>147</v>
      </c>
      <c r="J3675" s="25" t="s">
        <v>193</v>
      </c>
      <c r="K3675" s="25" t="n">
        <v>2011</v>
      </c>
      <c r="L3675" s="25" t="s">
        <v>178</v>
      </c>
      <c r="M3675" s="25" t="s">
        <v>171</v>
      </c>
      <c r="N3675" s="28" t="n">
        <v>5482</v>
      </c>
      <c r="O3675" s="25" t="s">
        <v>54</v>
      </c>
      <c r="P3675" s="29" t="n">
        <v>42909</v>
      </c>
      <c r="Q3675" s="29" t="n">
        <v>42917</v>
      </c>
      <c r="R3675" s="28" t="n">
        <v>5640</v>
      </c>
      <c r="S3675" s="28" t="n">
        <f aca="false">IF(O3675="Won",R3675,IF(O3675="Lost",0,N3675))</f>
        <v>5640</v>
      </c>
      <c r="T3675" s="30" t="n">
        <f aca="false">IF(AND(P3675&lt;&gt;"",Q3675&lt;&gt;""),Q3675-P3675,"")</f>
        <v>8</v>
      </c>
      <c r="U3675" s="30" t="str">
        <f aca="false">IF(AND(O3675="Engaging",P3675&lt;&gt;""),'Leia-me'!$B$5-P3675,"")</f>
        <v/>
      </c>
      <c r="V3675" s="25" t="str">
        <f aca="false">IF(O3675&lt;&gt;"Engaging","",IF(U3675&lt;='Leia-me'!$B$6,"Saudável",IF(U3675&lt;='Leia-me'!$B$7,"Esfriando",IF(U3675&lt;='Leia-me'!$B$8,"Última chance","Zumbi"))))</f>
        <v/>
      </c>
      <c r="W3675" s="25" t="n">
        <f aca="false">IF(O3675="Won",1,IF(O3675="Lost",0,""))</f>
        <v>1</v>
      </c>
      <c r="Y3675" s="25" t="str">
        <f aca="false">IF(E3675="","Sim","")</f>
        <v/>
      </c>
    </row>
    <row r="3676" customFormat="false" ht="15" hidden="false" customHeight="false" outlineLevel="0" collapsed="false">
      <c r="A3676" s="25" t="s">
        <v>3938</v>
      </c>
      <c r="B3676" s="25" t="s">
        <v>84</v>
      </c>
      <c r="C3676" s="25" t="s">
        <v>85</v>
      </c>
      <c r="D3676" s="25" t="s">
        <v>87</v>
      </c>
      <c r="G3676" s="31"/>
      <c r="H3676" s="32"/>
      <c r="L3676" s="25" t="s">
        <v>1834</v>
      </c>
      <c r="M3676" s="25" t="s">
        <v>171</v>
      </c>
      <c r="N3676" s="28" t="n">
        <v>4821</v>
      </c>
      <c r="O3676" s="25" t="s">
        <v>56</v>
      </c>
      <c r="P3676" s="29" t="n">
        <v>42910</v>
      </c>
      <c r="Q3676" s="33"/>
      <c r="R3676" s="34"/>
      <c r="S3676" s="28" t="n">
        <f aca="false">IF(O3676="Won",R3676,IF(O3676="Lost",0,N3676))</f>
        <v>4821</v>
      </c>
      <c r="T3676" s="30" t="str">
        <f aca="false">IF(AND(P3676&lt;&gt;"",Q3676&lt;&gt;""),Q3676-P3676,"")</f>
        <v/>
      </c>
      <c r="U3676" s="30" t="n">
        <f aca="false">IF(AND(O3676="Engaging",P3676&lt;&gt;""),'Leia-me'!$B$5-P3676,"")</f>
        <v>190</v>
      </c>
      <c r="V3676" s="25" t="str">
        <f aca="false">IF(O3676&lt;&gt;"Engaging","",IF(U3676&lt;='Leia-me'!$B$6,"Saudável",IF(U3676&lt;='Leia-me'!$B$7,"Esfriando",IF(U3676&lt;='Leia-me'!$B$8,"Última chance","Zumbi"))))</f>
        <v>Zumbi</v>
      </c>
      <c r="W3676" s="25" t="str">
        <f aca="false">IF(O3676="Won",1,IF(O3676="Lost",0,""))</f>
        <v/>
      </c>
      <c r="X3676" s="25" t="s">
        <v>1835</v>
      </c>
      <c r="Y3676" s="25" t="str">
        <f aca="false">IF(E3676="","Sim","")</f>
        <v>Sim</v>
      </c>
    </row>
    <row r="3677" customFormat="false" ht="15" hidden="false" customHeight="false" outlineLevel="0" collapsed="false">
      <c r="A3677" s="25" t="s">
        <v>3939</v>
      </c>
      <c r="B3677" s="25" t="s">
        <v>84</v>
      </c>
      <c r="C3677" s="25" t="s">
        <v>85</v>
      </c>
      <c r="D3677" s="25" t="s">
        <v>87</v>
      </c>
      <c r="E3677" s="25" t="s">
        <v>1049</v>
      </c>
      <c r="F3677" s="25" t="s">
        <v>177</v>
      </c>
      <c r="G3677" s="26" t="n">
        <v>2022.14</v>
      </c>
      <c r="H3677" s="27" t="n">
        <v>5113</v>
      </c>
      <c r="I3677" s="25" t="s">
        <v>147</v>
      </c>
      <c r="K3677" s="25" t="n">
        <v>1998</v>
      </c>
      <c r="L3677" s="25" t="s">
        <v>170</v>
      </c>
      <c r="M3677" s="25" t="s">
        <v>171</v>
      </c>
      <c r="N3677" s="28" t="n">
        <v>1096</v>
      </c>
      <c r="O3677" s="25" t="s">
        <v>55</v>
      </c>
      <c r="P3677" s="29" t="n">
        <v>42910</v>
      </c>
      <c r="Q3677" s="29" t="n">
        <v>42919</v>
      </c>
      <c r="R3677" s="28" t="n">
        <v>0</v>
      </c>
      <c r="S3677" s="28" t="n">
        <f aca="false">IF(O3677="Won",R3677,IF(O3677="Lost",0,N3677))</f>
        <v>0</v>
      </c>
      <c r="T3677" s="30" t="n">
        <f aca="false">IF(AND(P3677&lt;&gt;"",Q3677&lt;&gt;""),Q3677-P3677,"")</f>
        <v>9</v>
      </c>
      <c r="U3677" s="30" t="str">
        <f aca="false">IF(AND(O3677="Engaging",P3677&lt;&gt;""),'Leia-me'!$B$5-P3677,"")</f>
        <v/>
      </c>
      <c r="V3677" s="25" t="str">
        <f aca="false">IF(O3677&lt;&gt;"Engaging","",IF(U3677&lt;='Leia-me'!$B$6,"Saudável",IF(U3677&lt;='Leia-me'!$B$7,"Esfriando",IF(U3677&lt;='Leia-me'!$B$8,"Última chance","Zumbi"))))</f>
        <v/>
      </c>
      <c r="W3677" s="25" t="n">
        <f aca="false">IF(O3677="Won",1,IF(O3677="Lost",0,""))</f>
        <v>0</v>
      </c>
      <c r="Y3677" s="25" t="str">
        <f aca="false">IF(E3677="","Sim","")</f>
        <v/>
      </c>
    </row>
    <row r="3678" customFormat="false" ht="15" hidden="false" customHeight="false" outlineLevel="0" collapsed="false">
      <c r="A3678" s="25" t="s">
        <v>3940</v>
      </c>
      <c r="B3678" s="25" t="s">
        <v>84</v>
      </c>
      <c r="C3678" s="25" t="s">
        <v>85</v>
      </c>
      <c r="D3678" s="25" t="s">
        <v>87</v>
      </c>
      <c r="E3678" s="25" t="s">
        <v>1189</v>
      </c>
      <c r="F3678" s="25" t="s">
        <v>211</v>
      </c>
      <c r="G3678" s="26" t="n">
        <v>702.72</v>
      </c>
      <c r="H3678" s="27" t="n">
        <v>1831</v>
      </c>
      <c r="I3678" s="25" t="s">
        <v>147</v>
      </c>
      <c r="K3678" s="25" t="n">
        <v>2004</v>
      </c>
      <c r="L3678" s="25" t="s">
        <v>178</v>
      </c>
      <c r="M3678" s="25" t="s">
        <v>171</v>
      </c>
      <c r="N3678" s="28" t="n">
        <v>5482</v>
      </c>
      <c r="O3678" s="25" t="s">
        <v>54</v>
      </c>
      <c r="P3678" s="29" t="n">
        <v>42910</v>
      </c>
      <c r="Q3678" s="29" t="n">
        <v>42969</v>
      </c>
      <c r="R3678" s="28" t="n">
        <v>5038</v>
      </c>
      <c r="S3678" s="28" t="n">
        <f aca="false">IF(O3678="Won",R3678,IF(O3678="Lost",0,N3678))</f>
        <v>5038</v>
      </c>
      <c r="T3678" s="30" t="n">
        <f aca="false">IF(AND(P3678&lt;&gt;"",Q3678&lt;&gt;""),Q3678-P3678,"")</f>
        <v>59</v>
      </c>
      <c r="U3678" s="30" t="str">
        <f aca="false">IF(AND(O3678="Engaging",P3678&lt;&gt;""),'Leia-me'!$B$5-P3678,"")</f>
        <v/>
      </c>
      <c r="V3678" s="25" t="str">
        <f aca="false">IF(O3678&lt;&gt;"Engaging","",IF(U3678&lt;='Leia-me'!$B$6,"Saudável",IF(U3678&lt;='Leia-me'!$B$7,"Esfriando",IF(U3678&lt;='Leia-me'!$B$8,"Última chance","Zumbi"))))</f>
        <v/>
      </c>
      <c r="W3678" s="25" t="n">
        <f aca="false">IF(O3678="Won",1,IF(O3678="Lost",0,""))</f>
        <v>1</v>
      </c>
      <c r="Y3678" s="25" t="str">
        <f aca="false">IF(E3678="","Sim","")</f>
        <v/>
      </c>
    </row>
    <row r="3679" customFormat="false" ht="15" hidden="false" customHeight="false" outlineLevel="0" collapsed="false">
      <c r="A3679" s="25" t="s">
        <v>3941</v>
      </c>
      <c r="B3679" s="25" t="s">
        <v>84</v>
      </c>
      <c r="C3679" s="25" t="s">
        <v>85</v>
      </c>
      <c r="D3679" s="25" t="s">
        <v>87</v>
      </c>
      <c r="E3679" s="25" t="s">
        <v>3373</v>
      </c>
      <c r="F3679" s="25" t="s">
        <v>192</v>
      </c>
      <c r="G3679" s="26" t="n">
        <v>4478.47</v>
      </c>
      <c r="H3679" s="27" t="n">
        <v>13809</v>
      </c>
      <c r="I3679" s="25" t="s">
        <v>147</v>
      </c>
      <c r="K3679" s="25" t="n">
        <v>1979</v>
      </c>
      <c r="L3679" s="25" t="s">
        <v>1834</v>
      </c>
      <c r="M3679" s="25" t="s">
        <v>171</v>
      </c>
      <c r="N3679" s="28" t="n">
        <v>4821</v>
      </c>
      <c r="O3679" s="25" t="s">
        <v>54</v>
      </c>
      <c r="P3679" s="29" t="n">
        <v>42910</v>
      </c>
      <c r="Q3679" s="29" t="n">
        <v>42918</v>
      </c>
      <c r="R3679" s="28" t="n">
        <v>5088</v>
      </c>
      <c r="S3679" s="28" t="n">
        <f aca="false">IF(O3679="Won",R3679,IF(O3679="Lost",0,N3679))</f>
        <v>5088</v>
      </c>
      <c r="T3679" s="30" t="n">
        <f aca="false">IF(AND(P3679&lt;&gt;"",Q3679&lt;&gt;""),Q3679-P3679,"")</f>
        <v>8</v>
      </c>
      <c r="U3679" s="30" t="str">
        <f aca="false">IF(AND(O3679="Engaging",P3679&lt;&gt;""),'Leia-me'!$B$5-P3679,"")</f>
        <v/>
      </c>
      <c r="V3679" s="25" t="str">
        <f aca="false">IF(O3679&lt;&gt;"Engaging","",IF(U3679&lt;='Leia-me'!$B$6,"Saudável",IF(U3679&lt;='Leia-me'!$B$7,"Esfriando",IF(U3679&lt;='Leia-me'!$B$8,"Última chance","Zumbi"))))</f>
        <v/>
      </c>
      <c r="W3679" s="25" t="n">
        <f aca="false">IF(O3679="Won",1,IF(O3679="Lost",0,""))</f>
        <v>1</v>
      </c>
      <c r="X3679" s="25" t="s">
        <v>1835</v>
      </c>
      <c r="Y3679" s="25" t="str">
        <f aca="false">IF(E3679="","Sim","")</f>
        <v/>
      </c>
    </row>
    <row r="3680" customFormat="false" ht="15" hidden="false" customHeight="false" outlineLevel="0" collapsed="false">
      <c r="A3680" s="25" t="s">
        <v>3942</v>
      </c>
      <c r="B3680" s="25" t="s">
        <v>84</v>
      </c>
      <c r="C3680" s="25" t="s">
        <v>85</v>
      </c>
      <c r="D3680" s="25" t="s">
        <v>87</v>
      </c>
      <c r="E3680" s="25" t="s">
        <v>452</v>
      </c>
      <c r="F3680" s="25" t="s">
        <v>185</v>
      </c>
      <c r="G3680" s="26" t="n">
        <v>1712.68</v>
      </c>
      <c r="H3680" s="27" t="n">
        <v>3194</v>
      </c>
      <c r="I3680" s="25" t="s">
        <v>147</v>
      </c>
      <c r="J3680" s="25" t="s">
        <v>193</v>
      </c>
      <c r="K3680" s="25" t="n">
        <v>1992</v>
      </c>
      <c r="L3680" s="25" t="s">
        <v>178</v>
      </c>
      <c r="M3680" s="25" t="s">
        <v>171</v>
      </c>
      <c r="N3680" s="28" t="n">
        <v>5482</v>
      </c>
      <c r="O3680" s="25" t="s">
        <v>54</v>
      </c>
      <c r="P3680" s="29" t="n">
        <v>42912</v>
      </c>
      <c r="Q3680" s="29" t="n">
        <v>42989</v>
      </c>
      <c r="R3680" s="28" t="n">
        <v>4905</v>
      </c>
      <c r="S3680" s="28" t="n">
        <f aca="false">IF(O3680="Won",R3680,IF(O3680="Lost",0,N3680))</f>
        <v>4905</v>
      </c>
      <c r="T3680" s="30" t="n">
        <f aca="false">IF(AND(P3680&lt;&gt;"",Q3680&lt;&gt;""),Q3680-P3680,"")</f>
        <v>77</v>
      </c>
      <c r="U3680" s="30" t="str">
        <f aca="false">IF(AND(O3680="Engaging",P3680&lt;&gt;""),'Leia-me'!$B$5-P3680,"")</f>
        <v/>
      </c>
      <c r="V3680" s="25" t="str">
        <f aca="false">IF(O3680&lt;&gt;"Engaging","",IF(U3680&lt;='Leia-me'!$B$6,"Saudável",IF(U3680&lt;='Leia-me'!$B$7,"Esfriando",IF(U3680&lt;='Leia-me'!$B$8,"Última chance","Zumbi"))))</f>
        <v/>
      </c>
      <c r="W3680" s="25" t="n">
        <f aca="false">IF(O3680="Won",1,IF(O3680="Lost",0,""))</f>
        <v>1</v>
      </c>
      <c r="Y3680" s="25" t="str">
        <f aca="false">IF(E3680="","Sim","")</f>
        <v/>
      </c>
    </row>
    <row r="3681" customFormat="false" ht="15" hidden="false" customHeight="false" outlineLevel="0" collapsed="false">
      <c r="A3681" s="25" t="s">
        <v>3943</v>
      </c>
      <c r="B3681" s="25" t="s">
        <v>84</v>
      </c>
      <c r="C3681" s="25" t="s">
        <v>85</v>
      </c>
      <c r="D3681" s="25" t="s">
        <v>87</v>
      </c>
      <c r="E3681" s="25" t="s">
        <v>484</v>
      </c>
      <c r="F3681" s="25" t="s">
        <v>211</v>
      </c>
      <c r="G3681" s="26" t="n">
        <v>5158.71</v>
      </c>
      <c r="H3681" s="27" t="n">
        <v>17479</v>
      </c>
      <c r="I3681" s="25" t="s">
        <v>485</v>
      </c>
      <c r="K3681" s="25" t="n">
        <v>1995</v>
      </c>
      <c r="L3681" s="25" t="s">
        <v>178</v>
      </c>
      <c r="M3681" s="25" t="s">
        <v>171</v>
      </c>
      <c r="N3681" s="28" t="n">
        <v>5482</v>
      </c>
      <c r="O3681" s="25" t="s">
        <v>54</v>
      </c>
      <c r="P3681" s="29" t="n">
        <v>42913</v>
      </c>
      <c r="Q3681" s="29" t="n">
        <v>42923</v>
      </c>
      <c r="R3681" s="28" t="n">
        <v>5121</v>
      </c>
      <c r="S3681" s="28" t="n">
        <f aca="false">IF(O3681="Won",R3681,IF(O3681="Lost",0,N3681))</f>
        <v>5121</v>
      </c>
      <c r="T3681" s="30" t="n">
        <f aca="false">IF(AND(P3681&lt;&gt;"",Q3681&lt;&gt;""),Q3681-P3681,"")</f>
        <v>10</v>
      </c>
      <c r="U3681" s="30" t="str">
        <f aca="false">IF(AND(O3681="Engaging",P3681&lt;&gt;""),'Leia-me'!$B$5-P3681,"")</f>
        <v/>
      </c>
      <c r="V3681" s="25" t="str">
        <f aca="false">IF(O3681&lt;&gt;"Engaging","",IF(U3681&lt;='Leia-me'!$B$6,"Saudável",IF(U3681&lt;='Leia-me'!$B$7,"Esfriando",IF(U3681&lt;='Leia-me'!$B$8,"Última chance","Zumbi"))))</f>
        <v/>
      </c>
      <c r="W3681" s="25" t="n">
        <f aca="false">IF(O3681="Won",1,IF(O3681="Lost",0,""))</f>
        <v>1</v>
      </c>
      <c r="Y3681" s="25" t="str">
        <f aca="false">IF(E3681="","Sim","")</f>
        <v/>
      </c>
    </row>
    <row r="3682" customFormat="false" ht="15" hidden="false" customHeight="false" outlineLevel="0" collapsed="false">
      <c r="A3682" s="25" t="s">
        <v>3944</v>
      </c>
      <c r="B3682" s="25" t="s">
        <v>84</v>
      </c>
      <c r="C3682" s="25" t="s">
        <v>85</v>
      </c>
      <c r="D3682" s="25" t="s">
        <v>87</v>
      </c>
      <c r="G3682" s="31"/>
      <c r="H3682" s="32"/>
      <c r="L3682" s="25" t="s">
        <v>170</v>
      </c>
      <c r="M3682" s="25" t="s">
        <v>171</v>
      </c>
      <c r="N3682" s="28" t="n">
        <v>1096</v>
      </c>
      <c r="O3682" s="25" t="s">
        <v>56</v>
      </c>
      <c r="P3682" s="29" t="n">
        <v>42915</v>
      </c>
      <c r="Q3682" s="33"/>
      <c r="R3682" s="34"/>
      <c r="S3682" s="28" t="n">
        <f aca="false">IF(O3682="Won",R3682,IF(O3682="Lost",0,N3682))</f>
        <v>1096</v>
      </c>
      <c r="T3682" s="30" t="str">
        <f aca="false">IF(AND(P3682&lt;&gt;"",Q3682&lt;&gt;""),Q3682-P3682,"")</f>
        <v/>
      </c>
      <c r="U3682" s="30" t="n">
        <f aca="false">IF(AND(O3682="Engaging",P3682&lt;&gt;""),'Leia-me'!$B$5-P3682,"")</f>
        <v>185</v>
      </c>
      <c r="V3682" s="25" t="str">
        <f aca="false">IF(O3682&lt;&gt;"Engaging","",IF(U3682&lt;='Leia-me'!$B$6,"Saudável",IF(U3682&lt;='Leia-me'!$B$7,"Esfriando",IF(U3682&lt;='Leia-me'!$B$8,"Última chance","Zumbi"))))</f>
        <v>Zumbi</v>
      </c>
      <c r="W3682" s="25" t="str">
        <f aca="false">IF(O3682="Won",1,IF(O3682="Lost",0,""))</f>
        <v/>
      </c>
      <c r="Y3682" s="25" t="str">
        <f aca="false">IF(E3682="","Sim","")</f>
        <v>Sim</v>
      </c>
    </row>
    <row r="3683" customFormat="false" ht="15" hidden="false" customHeight="false" outlineLevel="0" collapsed="false">
      <c r="A3683" s="25" t="s">
        <v>3945</v>
      </c>
      <c r="B3683" s="25" t="s">
        <v>84</v>
      </c>
      <c r="C3683" s="25" t="s">
        <v>85</v>
      </c>
      <c r="D3683" s="25" t="s">
        <v>87</v>
      </c>
      <c r="E3683" s="25" t="s">
        <v>421</v>
      </c>
      <c r="F3683" s="25" t="s">
        <v>146</v>
      </c>
      <c r="G3683" s="26" t="n">
        <v>2818.38</v>
      </c>
      <c r="H3683" s="27" t="n">
        <v>6290</v>
      </c>
      <c r="I3683" s="25" t="s">
        <v>147</v>
      </c>
      <c r="K3683" s="25" t="n">
        <v>1994</v>
      </c>
      <c r="L3683" s="25" t="s">
        <v>186</v>
      </c>
      <c r="M3683" s="25" t="s">
        <v>171</v>
      </c>
      <c r="N3683" s="28" t="n">
        <v>550</v>
      </c>
      <c r="O3683" s="25" t="s">
        <v>55</v>
      </c>
      <c r="P3683" s="29" t="n">
        <v>42916</v>
      </c>
      <c r="Q3683" s="29" t="n">
        <v>42928</v>
      </c>
      <c r="R3683" s="28" t="n">
        <v>0</v>
      </c>
      <c r="S3683" s="28" t="n">
        <f aca="false">IF(O3683="Won",R3683,IF(O3683="Lost",0,N3683))</f>
        <v>0</v>
      </c>
      <c r="T3683" s="30" t="n">
        <f aca="false">IF(AND(P3683&lt;&gt;"",Q3683&lt;&gt;""),Q3683-P3683,"")</f>
        <v>12</v>
      </c>
      <c r="U3683" s="30" t="str">
        <f aca="false">IF(AND(O3683="Engaging",P3683&lt;&gt;""),'Leia-me'!$B$5-P3683,"")</f>
        <v/>
      </c>
      <c r="V3683" s="25" t="str">
        <f aca="false">IF(O3683&lt;&gt;"Engaging","",IF(U3683&lt;='Leia-me'!$B$6,"Saudável",IF(U3683&lt;='Leia-me'!$B$7,"Esfriando",IF(U3683&lt;='Leia-me'!$B$8,"Última chance","Zumbi"))))</f>
        <v/>
      </c>
      <c r="W3683" s="25" t="n">
        <f aca="false">IF(O3683="Won",1,IF(O3683="Lost",0,""))</f>
        <v>0</v>
      </c>
      <c r="Y3683" s="25" t="str">
        <f aca="false">IF(E3683="","Sim","")</f>
        <v/>
      </c>
    </row>
    <row r="3684" customFormat="false" ht="15" hidden="false" customHeight="false" outlineLevel="0" collapsed="false">
      <c r="A3684" s="25" t="s">
        <v>3946</v>
      </c>
      <c r="B3684" s="25" t="s">
        <v>84</v>
      </c>
      <c r="C3684" s="25" t="s">
        <v>85</v>
      </c>
      <c r="D3684" s="25" t="s">
        <v>87</v>
      </c>
      <c r="G3684" s="31"/>
      <c r="H3684" s="32"/>
      <c r="L3684" s="25" t="s">
        <v>178</v>
      </c>
      <c r="M3684" s="25" t="s">
        <v>171</v>
      </c>
      <c r="N3684" s="28" t="n">
        <v>5482</v>
      </c>
      <c r="O3684" s="25" t="s">
        <v>56</v>
      </c>
      <c r="P3684" s="29" t="n">
        <v>42917</v>
      </c>
      <c r="Q3684" s="33"/>
      <c r="R3684" s="34"/>
      <c r="S3684" s="28" t="n">
        <f aca="false">IF(O3684="Won",R3684,IF(O3684="Lost",0,N3684))</f>
        <v>5482</v>
      </c>
      <c r="T3684" s="30" t="str">
        <f aca="false">IF(AND(P3684&lt;&gt;"",Q3684&lt;&gt;""),Q3684-P3684,"")</f>
        <v/>
      </c>
      <c r="U3684" s="30" t="n">
        <f aca="false">IF(AND(O3684="Engaging",P3684&lt;&gt;""),'Leia-me'!$B$5-P3684,"")</f>
        <v>183</v>
      </c>
      <c r="V3684" s="25" t="str">
        <f aca="false">IF(O3684&lt;&gt;"Engaging","",IF(U3684&lt;='Leia-me'!$B$6,"Saudável",IF(U3684&lt;='Leia-me'!$B$7,"Esfriando",IF(U3684&lt;='Leia-me'!$B$8,"Última chance","Zumbi"))))</f>
        <v>Zumbi</v>
      </c>
      <c r="W3684" s="25" t="str">
        <f aca="false">IF(O3684="Won",1,IF(O3684="Lost",0,""))</f>
        <v/>
      </c>
      <c r="Y3684" s="25" t="str">
        <f aca="false">IF(E3684="","Sim","")</f>
        <v>Sim</v>
      </c>
    </row>
    <row r="3685" customFormat="false" ht="15" hidden="false" customHeight="false" outlineLevel="0" collapsed="false">
      <c r="A3685" s="25" t="s">
        <v>3947</v>
      </c>
      <c r="B3685" s="25" t="s">
        <v>84</v>
      </c>
      <c r="C3685" s="25" t="s">
        <v>85</v>
      </c>
      <c r="D3685" s="25" t="s">
        <v>87</v>
      </c>
      <c r="G3685" s="31"/>
      <c r="H3685" s="32"/>
      <c r="L3685" s="25" t="s">
        <v>160</v>
      </c>
      <c r="M3685" s="25" t="s">
        <v>149</v>
      </c>
      <c r="N3685" s="28" t="n">
        <v>3393</v>
      </c>
      <c r="O3685" s="25" t="s">
        <v>56</v>
      </c>
      <c r="P3685" s="29" t="n">
        <v>42917</v>
      </c>
      <c r="Q3685" s="33"/>
      <c r="R3685" s="34"/>
      <c r="S3685" s="28" t="n">
        <f aca="false">IF(O3685="Won",R3685,IF(O3685="Lost",0,N3685))</f>
        <v>3393</v>
      </c>
      <c r="T3685" s="30" t="str">
        <f aca="false">IF(AND(P3685&lt;&gt;"",Q3685&lt;&gt;""),Q3685-P3685,"")</f>
        <v/>
      </c>
      <c r="U3685" s="30" t="n">
        <f aca="false">IF(AND(O3685="Engaging",P3685&lt;&gt;""),'Leia-me'!$B$5-P3685,"")</f>
        <v>183</v>
      </c>
      <c r="V3685" s="25" t="str">
        <f aca="false">IF(O3685&lt;&gt;"Engaging","",IF(U3685&lt;='Leia-me'!$B$6,"Saudável",IF(U3685&lt;='Leia-me'!$B$7,"Esfriando",IF(U3685&lt;='Leia-me'!$B$8,"Última chance","Zumbi"))))</f>
        <v>Zumbi</v>
      </c>
      <c r="W3685" s="25" t="str">
        <f aca="false">IF(O3685="Won",1,IF(O3685="Lost",0,""))</f>
        <v/>
      </c>
      <c r="Y3685" s="25" t="str">
        <f aca="false">IF(E3685="","Sim","")</f>
        <v>Sim</v>
      </c>
    </row>
    <row r="3686" customFormat="false" ht="15" hidden="false" customHeight="false" outlineLevel="0" collapsed="false">
      <c r="A3686" s="25" t="s">
        <v>3948</v>
      </c>
      <c r="B3686" s="25" t="s">
        <v>84</v>
      </c>
      <c r="C3686" s="25" t="s">
        <v>85</v>
      </c>
      <c r="D3686" s="25" t="s">
        <v>87</v>
      </c>
      <c r="G3686" s="31"/>
      <c r="H3686" s="32"/>
      <c r="L3686" s="25" t="s">
        <v>1834</v>
      </c>
      <c r="M3686" s="25" t="s">
        <v>171</v>
      </c>
      <c r="N3686" s="28" t="n">
        <v>4821</v>
      </c>
      <c r="O3686" s="25" t="s">
        <v>56</v>
      </c>
      <c r="P3686" s="29" t="n">
        <v>42918</v>
      </c>
      <c r="Q3686" s="33"/>
      <c r="R3686" s="34"/>
      <c r="S3686" s="28" t="n">
        <f aca="false">IF(O3686="Won",R3686,IF(O3686="Lost",0,N3686))</f>
        <v>4821</v>
      </c>
      <c r="T3686" s="30" t="str">
        <f aca="false">IF(AND(P3686&lt;&gt;"",Q3686&lt;&gt;""),Q3686-P3686,"")</f>
        <v/>
      </c>
      <c r="U3686" s="30" t="n">
        <f aca="false">IF(AND(O3686="Engaging",P3686&lt;&gt;""),'Leia-me'!$B$5-P3686,"")</f>
        <v>182</v>
      </c>
      <c r="V3686" s="25" t="str">
        <f aca="false">IF(O3686&lt;&gt;"Engaging","",IF(U3686&lt;='Leia-me'!$B$6,"Saudável",IF(U3686&lt;='Leia-me'!$B$7,"Esfriando",IF(U3686&lt;='Leia-me'!$B$8,"Última chance","Zumbi"))))</f>
        <v>Zumbi</v>
      </c>
      <c r="W3686" s="25" t="str">
        <f aca="false">IF(O3686="Won",1,IF(O3686="Lost",0,""))</f>
        <v/>
      </c>
      <c r="X3686" s="25" t="s">
        <v>1835</v>
      </c>
      <c r="Y3686" s="25" t="str">
        <f aca="false">IF(E3686="","Sim","")</f>
        <v>Sim</v>
      </c>
    </row>
    <row r="3687" customFormat="false" ht="15" hidden="false" customHeight="false" outlineLevel="0" collapsed="false">
      <c r="A3687" s="25" t="s">
        <v>3949</v>
      </c>
      <c r="B3687" s="25" t="s">
        <v>84</v>
      </c>
      <c r="C3687" s="25" t="s">
        <v>85</v>
      </c>
      <c r="D3687" s="25" t="s">
        <v>87</v>
      </c>
      <c r="E3687" s="25" t="s">
        <v>3359</v>
      </c>
      <c r="F3687" s="25" t="s">
        <v>159</v>
      </c>
      <c r="G3687" s="26" t="n">
        <v>882.12</v>
      </c>
      <c r="H3687" s="27" t="n">
        <v>2769</v>
      </c>
      <c r="I3687" s="25" t="s">
        <v>147</v>
      </c>
      <c r="K3687" s="25" t="n">
        <v>1997</v>
      </c>
      <c r="L3687" s="25" t="s">
        <v>1834</v>
      </c>
      <c r="M3687" s="25" t="s">
        <v>171</v>
      </c>
      <c r="N3687" s="28" t="n">
        <v>4821</v>
      </c>
      <c r="O3687" s="25" t="s">
        <v>54</v>
      </c>
      <c r="P3687" s="29" t="n">
        <v>42918</v>
      </c>
      <c r="Q3687" s="29" t="n">
        <v>42924</v>
      </c>
      <c r="R3687" s="28" t="n">
        <v>4830</v>
      </c>
      <c r="S3687" s="28" t="n">
        <f aca="false">IF(O3687="Won",R3687,IF(O3687="Lost",0,N3687))</f>
        <v>4830</v>
      </c>
      <c r="T3687" s="30" t="n">
        <f aca="false">IF(AND(P3687&lt;&gt;"",Q3687&lt;&gt;""),Q3687-P3687,"")</f>
        <v>6</v>
      </c>
      <c r="U3687" s="30" t="str">
        <f aca="false">IF(AND(O3687="Engaging",P3687&lt;&gt;""),'Leia-me'!$B$5-P3687,"")</f>
        <v/>
      </c>
      <c r="V3687" s="25" t="str">
        <f aca="false">IF(O3687&lt;&gt;"Engaging","",IF(U3687&lt;='Leia-me'!$B$6,"Saudável",IF(U3687&lt;='Leia-me'!$B$7,"Esfriando",IF(U3687&lt;='Leia-me'!$B$8,"Última chance","Zumbi"))))</f>
        <v/>
      </c>
      <c r="W3687" s="25" t="n">
        <f aca="false">IF(O3687="Won",1,IF(O3687="Lost",0,""))</f>
        <v>1</v>
      </c>
      <c r="X3687" s="25" t="s">
        <v>1835</v>
      </c>
      <c r="Y3687" s="25" t="str">
        <f aca="false">IF(E3687="","Sim","")</f>
        <v/>
      </c>
    </row>
    <row r="3688" customFormat="false" ht="15" hidden="false" customHeight="false" outlineLevel="0" collapsed="false">
      <c r="A3688" s="25" t="s">
        <v>3950</v>
      </c>
      <c r="B3688" s="25" t="s">
        <v>84</v>
      </c>
      <c r="C3688" s="25" t="s">
        <v>85</v>
      </c>
      <c r="D3688" s="25" t="s">
        <v>87</v>
      </c>
      <c r="E3688" s="25" t="s">
        <v>1156</v>
      </c>
      <c r="F3688" s="25" t="s">
        <v>185</v>
      </c>
      <c r="G3688" s="26" t="n">
        <v>1242.32</v>
      </c>
      <c r="H3688" s="27" t="n">
        <v>3027</v>
      </c>
      <c r="I3688" s="25" t="s">
        <v>147</v>
      </c>
      <c r="J3688" s="25" t="s">
        <v>193</v>
      </c>
      <c r="K3688" s="25" t="n">
        <v>1993</v>
      </c>
      <c r="L3688" s="25" t="s">
        <v>178</v>
      </c>
      <c r="M3688" s="25" t="s">
        <v>171</v>
      </c>
      <c r="N3688" s="28" t="n">
        <v>5482</v>
      </c>
      <c r="O3688" s="25" t="s">
        <v>55</v>
      </c>
      <c r="P3688" s="29" t="n">
        <v>42921</v>
      </c>
      <c r="Q3688" s="29" t="n">
        <v>42930</v>
      </c>
      <c r="R3688" s="28" t="n">
        <v>0</v>
      </c>
      <c r="S3688" s="28" t="n">
        <f aca="false">IF(O3688="Won",R3688,IF(O3688="Lost",0,N3688))</f>
        <v>0</v>
      </c>
      <c r="T3688" s="30" t="n">
        <f aca="false">IF(AND(P3688&lt;&gt;"",Q3688&lt;&gt;""),Q3688-P3688,"")</f>
        <v>9</v>
      </c>
      <c r="U3688" s="30" t="str">
        <f aca="false">IF(AND(O3688="Engaging",P3688&lt;&gt;""),'Leia-me'!$B$5-P3688,"")</f>
        <v/>
      </c>
      <c r="V3688" s="25" t="str">
        <f aca="false">IF(O3688&lt;&gt;"Engaging","",IF(U3688&lt;='Leia-me'!$B$6,"Saudável",IF(U3688&lt;='Leia-me'!$B$7,"Esfriando",IF(U3688&lt;='Leia-me'!$B$8,"Última chance","Zumbi"))))</f>
        <v/>
      </c>
      <c r="W3688" s="25" t="n">
        <f aca="false">IF(O3688="Won",1,IF(O3688="Lost",0,""))</f>
        <v>0</v>
      </c>
      <c r="Y3688" s="25" t="str">
        <f aca="false">IF(E3688="","Sim","")</f>
        <v/>
      </c>
    </row>
    <row r="3689" customFormat="false" ht="15" hidden="false" customHeight="false" outlineLevel="0" collapsed="false">
      <c r="A3689" s="25" t="s">
        <v>3951</v>
      </c>
      <c r="B3689" s="25" t="s">
        <v>84</v>
      </c>
      <c r="C3689" s="25" t="s">
        <v>85</v>
      </c>
      <c r="D3689" s="25" t="s">
        <v>87</v>
      </c>
      <c r="G3689" s="31"/>
      <c r="H3689" s="32"/>
      <c r="L3689" s="25" t="s">
        <v>170</v>
      </c>
      <c r="M3689" s="25" t="s">
        <v>171</v>
      </c>
      <c r="N3689" s="28" t="n">
        <v>1096</v>
      </c>
      <c r="O3689" s="25" t="s">
        <v>56</v>
      </c>
      <c r="P3689" s="29" t="n">
        <v>42922</v>
      </c>
      <c r="Q3689" s="33"/>
      <c r="R3689" s="34"/>
      <c r="S3689" s="28" t="n">
        <f aca="false">IF(O3689="Won",R3689,IF(O3689="Lost",0,N3689))</f>
        <v>1096</v>
      </c>
      <c r="T3689" s="30" t="str">
        <f aca="false">IF(AND(P3689&lt;&gt;"",Q3689&lt;&gt;""),Q3689-P3689,"")</f>
        <v/>
      </c>
      <c r="U3689" s="30" t="n">
        <f aca="false">IF(AND(O3689="Engaging",P3689&lt;&gt;""),'Leia-me'!$B$5-P3689,"")</f>
        <v>178</v>
      </c>
      <c r="V3689" s="25" t="str">
        <f aca="false">IF(O3689&lt;&gt;"Engaging","",IF(U3689&lt;='Leia-me'!$B$6,"Saudável",IF(U3689&lt;='Leia-me'!$B$7,"Esfriando",IF(U3689&lt;='Leia-me'!$B$8,"Última chance","Zumbi"))))</f>
        <v>Zumbi</v>
      </c>
      <c r="W3689" s="25" t="str">
        <f aca="false">IF(O3689="Won",1,IF(O3689="Lost",0,""))</f>
        <v/>
      </c>
      <c r="Y3689" s="25" t="str">
        <f aca="false">IF(E3689="","Sim","")</f>
        <v>Sim</v>
      </c>
    </row>
    <row r="3690" customFormat="false" ht="15" hidden="false" customHeight="false" outlineLevel="0" collapsed="false">
      <c r="A3690" s="25" t="s">
        <v>3952</v>
      </c>
      <c r="B3690" s="25" t="s">
        <v>84</v>
      </c>
      <c r="C3690" s="25" t="s">
        <v>85</v>
      </c>
      <c r="D3690" s="25" t="s">
        <v>87</v>
      </c>
      <c r="E3690" s="25" t="s">
        <v>644</v>
      </c>
      <c r="F3690" s="25" t="s">
        <v>177</v>
      </c>
      <c r="G3690" s="26" t="n">
        <v>646.1</v>
      </c>
      <c r="H3690" s="27" t="n">
        <v>883</v>
      </c>
      <c r="I3690" s="25" t="s">
        <v>147</v>
      </c>
      <c r="J3690" s="25" t="s">
        <v>199</v>
      </c>
      <c r="K3690" s="25" t="n">
        <v>1993</v>
      </c>
      <c r="L3690" s="25" t="s">
        <v>1834</v>
      </c>
      <c r="M3690" s="25" t="s">
        <v>171</v>
      </c>
      <c r="N3690" s="28" t="n">
        <v>4821</v>
      </c>
      <c r="O3690" s="25" t="s">
        <v>55</v>
      </c>
      <c r="P3690" s="29" t="n">
        <v>42922</v>
      </c>
      <c r="Q3690" s="29" t="n">
        <v>42931</v>
      </c>
      <c r="R3690" s="28" t="n">
        <v>0</v>
      </c>
      <c r="S3690" s="28" t="n">
        <f aca="false">IF(O3690="Won",R3690,IF(O3690="Lost",0,N3690))</f>
        <v>0</v>
      </c>
      <c r="T3690" s="30" t="n">
        <f aca="false">IF(AND(P3690&lt;&gt;"",Q3690&lt;&gt;""),Q3690-P3690,"")</f>
        <v>9</v>
      </c>
      <c r="U3690" s="30" t="str">
        <f aca="false">IF(AND(O3690="Engaging",P3690&lt;&gt;""),'Leia-me'!$B$5-P3690,"")</f>
        <v/>
      </c>
      <c r="V3690" s="25" t="str">
        <f aca="false">IF(O3690&lt;&gt;"Engaging","",IF(U3690&lt;='Leia-me'!$B$6,"Saudável",IF(U3690&lt;='Leia-me'!$B$7,"Esfriando",IF(U3690&lt;='Leia-me'!$B$8,"Última chance","Zumbi"))))</f>
        <v/>
      </c>
      <c r="W3690" s="25" t="n">
        <f aca="false">IF(O3690="Won",1,IF(O3690="Lost",0,""))</f>
        <v>0</v>
      </c>
      <c r="X3690" s="25" t="s">
        <v>1835</v>
      </c>
      <c r="Y3690" s="25" t="str">
        <f aca="false">IF(E3690="","Sim","")</f>
        <v/>
      </c>
    </row>
    <row r="3691" customFormat="false" ht="15" hidden="false" customHeight="false" outlineLevel="0" collapsed="false">
      <c r="A3691" s="25" t="s">
        <v>3953</v>
      </c>
      <c r="B3691" s="25" t="s">
        <v>84</v>
      </c>
      <c r="C3691" s="25" t="s">
        <v>85</v>
      </c>
      <c r="D3691" s="25" t="s">
        <v>87</v>
      </c>
      <c r="E3691" s="25" t="s">
        <v>421</v>
      </c>
      <c r="F3691" s="25" t="s">
        <v>146</v>
      </c>
      <c r="G3691" s="26" t="n">
        <v>2818.38</v>
      </c>
      <c r="H3691" s="27" t="n">
        <v>6290</v>
      </c>
      <c r="I3691" s="25" t="s">
        <v>147</v>
      </c>
      <c r="K3691" s="25" t="n">
        <v>1994</v>
      </c>
      <c r="L3691" s="25" t="s">
        <v>186</v>
      </c>
      <c r="M3691" s="25" t="s">
        <v>171</v>
      </c>
      <c r="N3691" s="28" t="n">
        <v>550</v>
      </c>
      <c r="O3691" s="25" t="s">
        <v>55</v>
      </c>
      <c r="P3691" s="29" t="n">
        <v>42923</v>
      </c>
      <c r="Q3691" s="29" t="n">
        <v>42930</v>
      </c>
      <c r="R3691" s="28" t="n">
        <v>0</v>
      </c>
      <c r="S3691" s="28" t="n">
        <f aca="false">IF(O3691="Won",R3691,IF(O3691="Lost",0,N3691))</f>
        <v>0</v>
      </c>
      <c r="T3691" s="30" t="n">
        <f aca="false">IF(AND(P3691&lt;&gt;"",Q3691&lt;&gt;""),Q3691-P3691,"")</f>
        <v>7</v>
      </c>
      <c r="U3691" s="30" t="str">
        <f aca="false">IF(AND(O3691="Engaging",P3691&lt;&gt;""),'Leia-me'!$B$5-P3691,"")</f>
        <v/>
      </c>
      <c r="V3691" s="25" t="str">
        <f aca="false">IF(O3691&lt;&gt;"Engaging","",IF(U3691&lt;='Leia-me'!$B$6,"Saudável",IF(U3691&lt;='Leia-me'!$B$7,"Esfriando",IF(U3691&lt;='Leia-me'!$B$8,"Última chance","Zumbi"))))</f>
        <v/>
      </c>
      <c r="W3691" s="25" t="n">
        <f aca="false">IF(O3691="Won",1,IF(O3691="Lost",0,""))</f>
        <v>0</v>
      </c>
      <c r="Y3691" s="25" t="str">
        <f aca="false">IF(E3691="","Sim","")</f>
        <v/>
      </c>
    </row>
    <row r="3692" customFormat="false" ht="15" hidden="false" customHeight="false" outlineLevel="0" collapsed="false">
      <c r="A3692" s="25" t="s">
        <v>3954</v>
      </c>
      <c r="B3692" s="25" t="s">
        <v>84</v>
      </c>
      <c r="C3692" s="25" t="s">
        <v>85</v>
      </c>
      <c r="D3692" s="25" t="s">
        <v>87</v>
      </c>
      <c r="E3692" s="25" t="s">
        <v>494</v>
      </c>
      <c r="F3692" s="25" t="s">
        <v>192</v>
      </c>
      <c r="G3692" s="26" t="n">
        <v>11698.03</v>
      </c>
      <c r="H3692" s="27" t="n">
        <v>34288</v>
      </c>
      <c r="I3692" s="25" t="s">
        <v>147</v>
      </c>
      <c r="K3692" s="25" t="n">
        <v>1982</v>
      </c>
      <c r="L3692" s="25" t="s">
        <v>178</v>
      </c>
      <c r="M3692" s="25" t="s">
        <v>171</v>
      </c>
      <c r="N3692" s="28" t="n">
        <v>5482</v>
      </c>
      <c r="O3692" s="25" t="s">
        <v>54</v>
      </c>
      <c r="P3692" s="29" t="n">
        <v>42923</v>
      </c>
      <c r="Q3692" s="29" t="n">
        <v>42995</v>
      </c>
      <c r="R3692" s="28" t="n">
        <v>5666</v>
      </c>
      <c r="S3692" s="28" t="n">
        <f aca="false">IF(O3692="Won",R3692,IF(O3692="Lost",0,N3692))</f>
        <v>5666</v>
      </c>
      <c r="T3692" s="30" t="n">
        <f aca="false">IF(AND(P3692&lt;&gt;"",Q3692&lt;&gt;""),Q3692-P3692,"")</f>
        <v>72</v>
      </c>
      <c r="U3692" s="30" t="str">
        <f aca="false">IF(AND(O3692="Engaging",P3692&lt;&gt;""),'Leia-me'!$B$5-P3692,"")</f>
        <v/>
      </c>
      <c r="V3692" s="25" t="str">
        <f aca="false">IF(O3692&lt;&gt;"Engaging","",IF(U3692&lt;='Leia-me'!$B$6,"Saudável",IF(U3692&lt;='Leia-me'!$B$7,"Esfriando",IF(U3692&lt;='Leia-me'!$B$8,"Última chance","Zumbi"))))</f>
        <v/>
      </c>
      <c r="W3692" s="25" t="n">
        <f aca="false">IF(O3692="Won",1,IF(O3692="Lost",0,""))</f>
        <v>1</v>
      </c>
      <c r="Y3692" s="25" t="str">
        <f aca="false">IF(E3692="","Sim","")</f>
        <v/>
      </c>
    </row>
    <row r="3693" customFormat="false" ht="15" hidden="false" customHeight="false" outlineLevel="0" collapsed="false">
      <c r="A3693" s="25" t="s">
        <v>3955</v>
      </c>
      <c r="B3693" s="25" t="s">
        <v>84</v>
      </c>
      <c r="C3693" s="25" t="s">
        <v>85</v>
      </c>
      <c r="D3693" s="25" t="s">
        <v>87</v>
      </c>
      <c r="E3693" s="25" t="s">
        <v>193</v>
      </c>
      <c r="F3693" s="25" t="s">
        <v>185</v>
      </c>
      <c r="G3693" s="26" t="n">
        <v>1100.04</v>
      </c>
      <c r="H3693" s="27" t="n">
        <v>2822</v>
      </c>
      <c r="I3693" s="25" t="s">
        <v>147</v>
      </c>
      <c r="K3693" s="25" t="n">
        <v>1996</v>
      </c>
      <c r="L3693" s="25" t="s">
        <v>186</v>
      </c>
      <c r="M3693" s="25" t="s">
        <v>171</v>
      </c>
      <c r="N3693" s="28" t="n">
        <v>550</v>
      </c>
      <c r="O3693" s="25" t="s">
        <v>56</v>
      </c>
      <c r="P3693" s="29" t="n">
        <v>42924</v>
      </c>
      <c r="Q3693" s="33"/>
      <c r="R3693" s="34"/>
      <c r="S3693" s="28" t="n">
        <f aca="false">IF(O3693="Won",R3693,IF(O3693="Lost",0,N3693))</f>
        <v>550</v>
      </c>
      <c r="T3693" s="30" t="str">
        <f aca="false">IF(AND(P3693&lt;&gt;"",Q3693&lt;&gt;""),Q3693-P3693,"")</f>
        <v/>
      </c>
      <c r="U3693" s="30" t="n">
        <f aca="false">IF(AND(O3693="Engaging",P3693&lt;&gt;""),'Leia-me'!$B$5-P3693,"")</f>
        <v>176</v>
      </c>
      <c r="V3693" s="25" t="str">
        <f aca="false">IF(O3693&lt;&gt;"Engaging","",IF(U3693&lt;='Leia-me'!$B$6,"Saudável",IF(U3693&lt;='Leia-me'!$B$7,"Esfriando",IF(U3693&lt;='Leia-me'!$B$8,"Última chance","Zumbi"))))</f>
        <v>Zumbi</v>
      </c>
      <c r="W3693" s="25" t="str">
        <f aca="false">IF(O3693="Won",1,IF(O3693="Lost",0,""))</f>
        <v/>
      </c>
      <c r="Y3693" s="25" t="str">
        <f aca="false">IF(E3693="","Sim","")</f>
        <v/>
      </c>
    </row>
    <row r="3694" customFormat="false" ht="15" hidden="false" customHeight="false" outlineLevel="0" collapsed="false">
      <c r="A3694" s="25" t="s">
        <v>3956</v>
      </c>
      <c r="B3694" s="25" t="s">
        <v>84</v>
      </c>
      <c r="C3694" s="25" t="s">
        <v>85</v>
      </c>
      <c r="D3694" s="25" t="s">
        <v>87</v>
      </c>
      <c r="E3694" s="25" t="s">
        <v>639</v>
      </c>
      <c r="F3694" s="25" t="s">
        <v>211</v>
      </c>
      <c r="G3694" s="26" t="n">
        <v>1419.98</v>
      </c>
      <c r="H3694" s="27" t="n">
        <v>4018</v>
      </c>
      <c r="I3694" s="25" t="s">
        <v>147</v>
      </c>
      <c r="K3694" s="25" t="n">
        <v>2003</v>
      </c>
      <c r="L3694" s="25" t="s">
        <v>160</v>
      </c>
      <c r="M3694" s="25" t="s">
        <v>149</v>
      </c>
      <c r="N3694" s="28" t="n">
        <v>3393</v>
      </c>
      <c r="O3694" s="25" t="s">
        <v>55</v>
      </c>
      <c r="P3694" s="29" t="n">
        <v>42924</v>
      </c>
      <c r="Q3694" s="29" t="n">
        <v>42925</v>
      </c>
      <c r="R3694" s="28" t="n">
        <v>0</v>
      </c>
      <c r="S3694" s="28" t="n">
        <f aca="false">IF(O3694="Won",R3694,IF(O3694="Lost",0,N3694))</f>
        <v>0</v>
      </c>
      <c r="T3694" s="30" t="n">
        <f aca="false">IF(AND(P3694&lt;&gt;"",Q3694&lt;&gt;""),Q3694-P3694,"")</f>
        <v>1</v>
      </c>
      <c r="U3694" s="30" t="str">
        <f aca="false">IF(AND(O3694="Engaging",P3694&lt;&gt;""),'Leia-me'!$B$5-P3694,"")</f>
        <v/>
      </c>
      <c r="V3694" s="25" t="str">
        <f aca="false">IF(O3694&lt;&gt;"Engaging","",IF(U3694&lt;='Leia-me'!$B$6,"Saudável",IF(U3694&lt;='Leia-me'!$B$7,"Esfriando",IF(U3694&lt;='Leia-me'!$B$8,"Última chance","Zumbi"))))</f>
        <v/>
      </c>
      <c r="W3694" s="25" t="n">
        <f aca="false">IF(O3694="Won",1,IF(O3694="Lost",0,""))</f>
        <v>0</v>
      </c>
      <c r="Y3694" s="25" t="str">
        <f aca="false">IF(E3694="","Sim","")</f>
        <v/>
      </c>
    </row>
    <row r="3695" customFormat="false" ht="15" hidden="false" customHeight="false" outlineLevel="0" collapsed="false">
      <c r="A3695" s="25" t="s">
        <v>3957</v>
      </c>
      <c r="B3695" s="25" t="s">
        <v>84</v>
      </c>
      <c r="C3695" s="25" t="s">
        <v>85</v>
      </c>
      <c r="D3695" s="25" t="s">
        <v>87</v>
      </c>
      <c r="E3695" s="25" t="s">
        <v>1049</v>
      </c>
      <c r="F3695" s="25" t="s">
        <v>177</v>
      </c>
      <c r="G3695" s="26" t="n">
        <v>2022.14</v>
      </c>
      <c r="H3695" s="27" t="n">
        <v>5113</v>
      </c>
      <c r="I3695" s="25" t="s">
        <v>147</v>
      </c>
      <c r="K3695" s="25" t="n">
        <v>1998</v>
      </c>
      <c r="L3695" s="25" t="s">
        <v>1834</v>
      </c>
      <c r="M3695" s="25" t="s">
        <v>171</v>
      </c>
      <c r="N3695" s="28" t="n">
        <v>4821</v>
      </c>
      <c r="O3695" s="25" t="s">
        <v>54</v>
      </c>
      <c r="P3695" s="29" t="n">
        <v>42924</v>
      </c>
      <c r="Q3695" s="29" t="n">
        <v>42935</v>
      </c>
      <c r="R3695" s="28" t="n">
        <v>5137</v>
      </c>
      <c r="S3695" s="28" t="n">
        <f aca="false">IF(O3695="Won",R3695,IF(O3695="Lost",0,N3695))</f>
        <v>5137</v>
      </c>
      <c r="T3695" s="30" t="n">
        <f aca="false">IF(AND(P3695&lt;&gt;"",Q3695&lt;&gt;""),Q3695-P3695,"")</f>
        <v>11</v>
      </c>
      <c r="U3695" s="30" t="str">
        <f aca="false">IF(AND(O3695="Engaging",P3695&lt;&gt;""),'Leia-me'!$B$5-P3695,"")</f>
        <v/>
      </c>
      <c r="V3695" s="25" t="str">
        <f aca="false">IF(O3695&lt;&gt;"Engaging","",IF(U3695&lt;='Leia-me'!$B$6,"Saudável",IF(U3695&lt;='Leia-me'!$B$7,"Esfriando",IF(U3695&lt;='Leia-me'!$B$8,"Última chance","Zumbi"))))</f>
        <v/>
      </c>
      <c r="W3695" s="25" t="n">
        <f aca="false">IF(O3695="Won",1,IF(O3695="Lost",0,""))</f>
        <v>1</v>
      </c>
      <c r="X3695" s="25" t="s">
        <v>1835</v>
      </c>
      <c r="Y3695" s="25" t="str">
        <f aca="false">IF(E3695="","Sim","")</f>
        <v/>
      </c>
    </row>
    <row r="3696" customFormat="false" ht="15" hidden="false" customHeight="false" outlineLevel="0" collapsed="false">
      <c r="A3696" s="25" t="s">
        <v>3958</v>
      </c>
      <c r="B3696" s="25" t="s">
        <v>84</v>
      </c>
      <c r="C3696" s="25" t="s">
        <v>85</v>
      </c>
      <c r="D3696" s="25" t="s">
        <v>87</v>
      </c>
      <c r="E3696" s="25" t="s">
        <v>1690</v>
      </c>
      <c r="F3696" s="25" t="s">
        <v>211</v>
      </c>
      <c r="G3696" s="26" t="n">
        <v>2520.83</v>
      </c>
      <c r="H3696" s="27" t="n">
        <v>3502</v>
      </c>
      <c r="I3696" s="25" t="s">
        <v>147</v>
      </c>
      <c r="K3696" s="25" t="n">
        <v>1990</v>
      </c>
      <c r="L3696" s="25" t="s">
        <v>186</v>
      </c>
      <c r="M3696" s="25" t="s">
        <v>171</v>
      </c>
      <c r="N3696" s="28" t="n">
        <v>550</v>
      </c>
      <c r="O3696" s="25" t="s">
        <v>54</v>
      </c>
      <c r="P3696" s="29" t="n">
        <v>42925</v>
      </c>
      <c r="Q3696" s="29" t="n">
        <v>42926</v>
      </c>
      <c r="R3696" s="28" t="n">
        <v>665</v>
      </c>
      <c r="S3696" s="28" t="n">
        <f aca="false">IF(O3696="Won",R3696,IF(O3696="Lost",0,N3696))</f>
        <v>665</v>
      </c>
      <c r="T3696" s="30" t="n">
        <f aca="false">IF(AND(P3696&lt;&gt;"",Q3696&lt;&gt;""),Q3696-P3696,"")</f>
        <v>1</v>
      </c>
      <c r="U3696" s="30" t="str">
        <f aca="false">IF(AND(O3696="Engaging",P3696&lt;&gt;""),'Leia-me'!$B$5-P3696,"")</f>
        <v/>
      </c>
      <c r="V3696" s="25" t="str">
        <f aca="false">IF(O3696&lt;&gt;"Engaging","",IF(U3696&lt;='Leia-me'!$B$6,"Saudável",IF(U3696&lt;='Leia-me'!$B$7,"Esfriando",IF(U3696&lt;='Leia-me'!$B$8,"Última chance","Zumbi"))))</f>
        <v/>
      </c>
      <c r="W3696" s="25" t="n">
        <f aca="false">IF(O3696="Won",1,IF(O3696="Lost",0,""))</f>
        <v>1</v>
      </c>
      <c r="Y3696" s="25" t="str">
        <f aca="false">IF(E3696="","Sim","")</f>
        <v/>
      </c>
    </row>
    <row r="3697" customFormat="false" ht="15" hidden="false" customHeight="false" outlineLevel="0" collapsed="false">
      <c r="A3697" s="25" t="s">
        <v>3959</v>
      </c>
      <c r="B3697" s="25" t="s">
        <v>84</v>
      </c>
      <c r="C3697" s="25" t="s">
        <v>85</v>
      </c>
      <c r="D3697" s="25" t="s">
        <v>87</v>
      </c>
      <c r="E3697" s="25" t="s">
        <v>1640</v>
      </c>
      <c r="F3697" s="25" t="s">
        <v>211</v>
      </c>
      <c r="G3697" s="26" t="n">
        <v>71.12</v>
      </c>
      <c r="H3697" s="27" t="n">
        <v>144</v>
      </c>
      <c r="I3697" s="25" t="s">
        <v>147</v>
      </c>
      <c r="K3697" s="25" t="n">
        <v>2010</v>
      </c>
      <c r="L3697" s="25" t="s">
        <v>170</v>
      </c>
      <c r="M3697" s="25" t="s">
        <v>171</v>
      </c>
      <c r="N3697" s="28" t="n">
        <v>1096</v>
      </c>
      <c r="O3697" s="25" t="s">
        <v>54</v>
      </c>
      <c r="P3697" s="29" t="n">
        <v>42925</v>
      </c>
      <c r="Q3697" s="29" t="n">
        <v>42931</v>
      </c>
      <c r="R3697" s="28" t="n">
        <v>1122</v>
      </c>
      <c r="S3697" s="28" t="n">
        <f aca="false">IF(O3697="Won",R3697,IF(O3697="Lost",0,N3697))</f>
        <v>1122</v>
      </c>
      <c r="T3697" s="30" t="n">
        <f aca="false">IF(AND(P3697&lt;&gt;"",Q3697&lt;&gt;""),Q3697-P3697,"")</f>
        <v>6</v>
      </c>
      <c r="U3697" s="30" t="str">
        <f aca="false">IF(AND(O3697="Engaging",P3697&lt;&gt;""),'Leia-me'!$B$5-P3697,"")</f>
        <v/>
      </c>
      <c r="V3697" s="25" t="str">
        <f aca="false">IF(O3697&lt;&gt;"Engaging","",IF(U3697&lt;='Leia-me'!$B$6,"Saudável",IF(U3697&lt;='Leia-me'!$B$7,"Esfriando",IF(U3697&lt;='Leia-me'!$B$8,"Última chance","Zumbi"))))</f>
        <v/>
      </c>
      <c r="W3697" s="25" t="n">
        <f aca="false">IF(O3697="Won",1,IF(O3697="Lost",0,""))</f>
        <v>1</v>
      </c>
      <c r="Y3697" s="25" t="str">
        <f aca="false">IF(E3697="","Sim","")</f>
        <v/>
      </c>
    </row>
    <row r="3698" customFormat="false" ht="15" hidden="false" customHeight="false" outlineLevel="0" collapsed="false">
      <c r="A3698" s="25" t="s">
        <v>3960</v>
      </c>
      <c r="B3698" s="25" t="s">
        <v>84</v>
      </c>
      <c r="C3698" s="25" t="s">
        <v>85</v>
      </c>
      <c r="D3698" s="25" t="s">
        <v>87</v>
      </c>
      <c r="E3698" s="25" t="s">
        <v>1049</v>
      </c>
      <c r="F3698" s="25" t="s">
        <v>177</v>
      </c>
      <c r="G3698" s="26" t="n">
        <v>2022.14</v>
      </c>
      <c r="H3698" s="27" t="n">
        <v>5113</v>
      </c>
      <c r="I3698" s="25" t="s">
        <v>147</v>
      </c>
      <c r="K3698" s="25" t="n">
        <v>1998</v>
      </c>
      <c r="L3698" s="25" t="s">
        <v>178</v>
      </c>
      <c r="M3698" s="25" t="s">
        <v>171</v>
      </c>
      <c r="N3698" s="28" t="n">
        <v>5482</v>
      </c>
      <c r="O3698" s="25" t="s">
        <v>54</v>
      </c>
      <c r="P3698" s="29" t="n">
        <v>42925</v>
      </c>
      <c r="Q3698" s="29" t="n">
        <v>42934</v>
      </c>
      <c r="R3698" s="28" t="n">
        <v>5578</v>
      </c>
      <c r="S3698" s="28" t="n">
        <f aca="false">IF(O3698="Won",R3698,IF(O3698="Lost",0,N3698))</f>
        <v>5578</v>
      </c>
      <c r="T3698" s="30" t="n">
        <f aca="false">IF(AND(P3698&lt;&gt;"",Q3698&lt;&gt;""),Q3698-P3698,"")</f>
        <v>9</v>
      </c>
      <c r="U3698" s="30" t="str">
        <f aca="false">IF(AND(O3698="Engaging",P3698&lt;&gt;""),'Leia-me'!$B$5-P3698,"")</f>
        <v/>
      </c>
      <c r="V3698" s="25" t="str">
        <f aca="false">IF(O3698&lt;&gt;"Engaging","",IF(U3698&lt;='Leia-me'!$B$6,"Saudável",IF(U3698&lt;='Leia-me'!$B$7,"Esfriando",IF(U3698&lt;='Leia-me'!$B$8,"Última chance","Zumbi"))))</f>
        <v/>
      </c>
      <c r="W3698" s="25" t="n">
        <f aca="false">IF(O3698="Won",1,IF(O3698="Lost",0,""))</f>
        <v>1</v>
      </c>
      <c r="Y3698" s="25" t="str">
        <f aca="false">IF(E3698="","Sim","")</f>
        <v/>
      </c>
    </row>
    <row r="3699" customFormat="false" ht="15" hidden="false" customHeight="false" outlineLevel="0" collapsed="false">
      <c r="A3699" s="25" t="s">
        <v>3961</v>
      </c>
      <c r="B3699" s="25" t="s">
        <v>84</v>
      </c>
      <c r="C3699" s="25" t="s">
        <v>85</v>
      </c>
      <c r="D3699" s="25" t="s">
        <v>87</v>
      </c>
      <c r="E3699" s="25" t="s">
        <v>421</v>
      </c>
      <c r="F3699" s="25" t="s">
        <v>146</v>
      </c>
      <c r="G3699" s="26" t="n">
        <v>2818.38</v>
      </c>
      <c r="H3699" s="27" t="n">
        <v>6290</v>
      </c>
      <c r="I3699" s="25" t="s">
        <v>147</v>
      </c>
      <c r="K3699" s="25" t="n">
        <v>1994</v>
      </c>
      <c r="L3699" s="25" t="s">
        <v>160</v>
      </c>
      <c r="M3699" s="25" t="s">
        <v>149</v>
      </c>
      <c r="N3699" s="28" t="n">
        <v>3393</v>
      </c>
      <c r="O3699" s="25" t="s">
        <v>55</v>
      </c>
      <c r="P3699" s="29" t="n">
        <v>42927</v>
      </c>
      <c r="Q3699" s="29" t="n">
        <v>42929</v>
      </c>
      <c r="R3699" s="28" t="n">
        <v>0</v>
      </c>
      <c r="S3699" s="28" t="n">
        <f aca="false">IF(O3699="Won",R3699,IF(O3699="Lost",0,N3699))</f>
        <v>0</v>
      </c>
      <c r="T3699" s="30" t="n">
        <f aca="false">IF(AND(P3699&lt;&gt;"",Q3699&lt;&gt;""),Q3699-P3699,"")</f>
        <v>2</v>
      </c>
      <c r="U3699" s="30" t="str">
        <f aca="false">IF(AND(O3699="Engaging",P3699&lt;&gt;""),'Leia-me'!$B$5-P3699,"")</f>
        <v/>
      </c>
      <c r="V3699" s="25" t="str">
        <f aca="false">IF(O3699&lt;&gt;"Engaging","",IF(U3699&lt;='Leia-me'!$B$6,"Saudável",IF(U3699&lt;='Leia-me'!$B$7,"Esfriando",IF(U3699&lt;='Leia-me'!$B$8,"Última chance","Zumbi"))))</f>
        <v/>
      </c>
      <c r="W3699" s="25" t="n">
        <f aca="false">IF(O3699="Won",1,IF(O3699="Lost",0,""))</f>
        <v>0</v>
      </c>
      <c r="Y3699" s="25" t="str">
        <f aca="false">IF(E3699="","Sim","")</f>
        <v/>
      </c>
    </row>
    <row r="3700" customFormat="false" ht="15" hidden="false" customHeight="false" outlineLevel="0" collapsed="false">
      <c r="A3700" s="25" t="s">
        <v>3962</v>
      </c>
      <c r="B3700" s="25" t="s">
        <v>84</v>
      </c>
      <c r="C3700" s="25" t="s">
        <v>85</v>
      </c>
      <c r="D3700" s="25" t="s">
        <v>87</v>
      </c>
      <c r="G3700" s="31"/>
      <c r="H3700" s="32"/>
      <c r="L3700" s="25" t="s">
        <v>148</v>
      </c>
      <c r="M3700" s="25" t="s">
        <v>149</v>
      </c>
      <c r="N3700" s="28" t="n">
        <v>55</v>
      </c>
      <c r="O3700" s="25" t="s">
        <v>56</v>
      </c>
      <c r="P3700" s="29" t="n">
        <v>42928</v>
      </c>
      <c r="Q3700" s="33"/>
      <c r="R3700" s="34"/>
      <c r="S3700" s="28" t="n">
        <f aca="false">IF(O3700="Won",R3700,IF(O3700="Lost",0,N3700))</f>
        <v>55</v>
      </c>
      <c r="T3700" s="30" t="str">
        <f aca="false">IF(AND(P3700&lt;&gt;"",Q3700&lt;&gt;""),Q3700-P3700,"")</f>
        <v/>
      </c>
      <c r="U3700" s="30" t="n">
        <f aca="false">IF(AND(O3700="Engaging",P3700&lt;&gt;""),'Leia-me'!$B$5-P3700,"")</f>
        <v>172</v>
      </c>
      <c r="V3700" s="25" t="str">
        <f aca="false">IF(O3700&lt;&gt;"Engaging","",IF(U3700&lt;='Leia-me'!$B$6,"Saudável",IF(U3700&lt;='Leia-me'!$B$7,"Esfriando",IF(U3700&lt;='Leia-me'!$B$8,"Última chance","Zumbi"))))</f>
        <v>Zumbi</v>
      </c>
      <c r="W3700" s="25" t="str">
        <f aca="false">IF(O3700="Won",1,IF(O3700="Lost",0,""))</f>
        <v/>
      </c>
      <c r="Y3700" s="25" t="str">
        <f aca="false">IF(E3700="","Sim","")</f>
        <v>Sim</v>
      </c>
    </row>
    <row r="3701" customFormat="false" ht="15" hidden="false" customHeight="false" outlineLevel="0" collapsed="false">
      <c r="A3701" s="25" t="s">
        <v>3963</v>
      </c>
      <c r="B3701" s="25" t="s">
        <v>84</v>
      </c>
      <c r="C3701" s="25" t="s">
        <v>85</v>
      </c>
      <c r="D3701" s="25" t="s">
        <v>87</v>
      </c>
      <c r="E3701" s="25" t="s">
        <v>3511</v>
      </c>
      <c r="F3701" s="25" t="s">
        <v>168</v>
      </c>
      <c r="G3701" s="26" t="n">
        <v>1197.44</v>
      </c>
      <c r="H3701" s="27" t="n">
        <v>2570</v>
      </c>
      <c r="I3701" s="25" t="s">
        <v>147</v>
      </c>
      <c r="K3701" s="25" t="n">
        <v>1999</v>
      </c>
      <c r="L3701" s="25" t="s">
        <v>186</v>
      </c>
      <c r="M3701" s="25" t="s">
        <v>171</v>
      </c>
      <c r="N3701" s="28" t="n">
        <v>550</v>
      </c>
      <c r="O3701" s="25" t="s">
        <v>54</v>
      </c>
      <c r="P3701" s="29" t="n">
        <v>42930</v>
      </c>
      <c r="Q3701" s="29" t="n">
        <v>42993</v>
      </c>
      <c r="R3701" s="28" t="n">
        <v>530</v>
      </c>
      <c r="S3701" s="28" t="n">
        <f aca="false">IF(O3701="Won",R3701,IF(O3701="Lost",0,N3701))</f>
        <v>530</v>
      </c>
      <c r="T3701" s="30" t="n">
        <f aca="false">IF(AND(P3701&lt;&gt;"",Q3701&lt;&gt;""),Q3701-P3701,"")</f>
        <v>63</v>
      </c>
      <c r="U3701" s="30" t="str">
        <f aca="false">IF(AND(O3701="Engaging",P3701&lt;&gt;""),'Leia-me'!$B$5-P3701,"")</f>
        <v/>
      </c>
      <c r="V3701" s="25" t="str">
        <f aca="false">IF(O3701&lt;&gt;"Engaging","",IF(U3701&lt;='Leia-me'!$B$6,"Saudável",IF(U3701&lt;='Leia-me'!$B$7,"Esfriando",IF(U3701&lt;='Leia-me'!$B$8,"Última chance","Zumbi"))))</f>
        <v/>
      </c>
      <c r="W3701" s="25" t="n">
        <f aca="false">IF(O3701="Won",1,IF(O3701="Lost",0,""))</f>
        <v>1</v>
      </c>
      <c r="Y3701" s="25" t="str">
        <f aca="false">IF(E3701="","Sim","")</f>
        <v/>
      </c>
    </row>
    <row r="3702" customFormat="false" ht="15" hidden="false" customHeight="false" outlineLevel="0" collapsed="false">
      <c r="A3702" s="25" t="s">
        <v>3964</v>
      </c>
      <c r="B3702" s="25" t="s">
        <v>84</v>
      </c>
      <c r="C3702" s="25" t="s">
        <v>85</v>
      </c>
      <c r="D3702" s="25" t="s">
        <v>87</v>
      </c>
      <c r="E3702" s="25" t="s">
        <v>1158</v>
      </c>
      <c r="F3702" s="25" t="s">
        <v>185</v>
      </c>
      <c r="G3702" s="26" t="n">
        <v>7708.38</v>
      </c>
      <c r="H3702" s="27" t="n">
        <v>13756</v>
      </c>
      <c r="I3702" s="25" t="s">
        <v>147</v>
      </c>
      <c r="K3702" s="25" t="n">
        <v>1980</v>
      </c>
      <c r="L3702" s="25" t="s">
        <v>178</v>
      </c>
      <c r="M3702" s="25" t="s">
        <v>171</v>
      </c>
      <c r="N3702" s="28" t="n">
        <v>5482</v>
      </c>
      <c r="O3702" s="25" t="s">
        <v>54</v>
      </c>
      <c r="P3702" s="29" t="n">
        <v>42930</v>
      </c>
      <c r="Q3702" s="29" t="n">
        <v>43001</v>
      </c>
      <c r="R3702" s="28" t="n">
        <v>4989</v>
      </c>
      <c r="S3702" s="28" t="n">
        <f aca="false">IF(O3702="Won",R3702,IF(O3702="Lost",0,N3702))</f>
        <v>4989</v>
      </c>
      <c r="T3702" s="30" t="n">
        <f aca="false">IF(AND(P3702&lt;&gt;"",Q3702&lt;&gt;""),Q3702-P3702,"")</f>
        <v>71</v>
      </c>
      <c r="U3702" s="30" t="str">
        <f aca="false">IF(AND(O3702="Engaging",P3702&lt;&gt;""),'Leia-me'!$B$5-P3702,"")</f>
        <v/>
      </c>
      <c r="V3702" s="25" t="str">
        <f aca="false">IF(O3702&lt;&gt;"Engaging","",IF(U3702&lt;='Leia-me'!$B$6,"Saudável",IF(U3702&lt;='Leia-me'!$B$7,"Esfriando",IF(U3702&lt;='Leia-me'!$B$8,"Última chance","Zumbi"))))</f>
        <v/>
      </c>
      <c r="W3702" s="25" t="n">
        <f aca="false">IF(O3702="Won",1,IF(O3702="Lost",0,""))</f>
        <v>1</v>
      </c>
      <c r="Y3702" s="25" t="str">
        <f aca="false">IF(E3702="","Sim","")</f>
        <v/>
      </c>
    </row>
    <row r="3703" customFormat="false" ht="15" hidden="false" customHeight="false" outlineLevel="0" collapsed="false">
      <c r="A3703" s="25" t="s">
        <v>3965</v>
      </c>
      <c r="B3703" s="25" t="s">
        <v>84</v>
      </c>
      <c r="C3703" s="25" t="s">
        <v>85</v>
      </c>
      <c r="D3703" s="25" t="s">
        <v>87</v>
      </c>
      <c r="G3703" s="31"/>
      <c r="H3703" s="32"/>
      <c r="L3703" s="25" t="s">
        <v>170</v>
      </c>
      <c r="M3703" s="25" t="s">
        <v>171</v>
      </c>
      <c r="N3703" s="28" t="n">
        <v>1096</v>
      </c>
      <c r="O3703" s="25" t="s">
        <v>56</v>
      </c>
      <c r="P3703" s="29" t="n">
        <v>42934</v>
      </c>
      <c r="Q3703" s="33"/>
      <c r="R3703" s="34"/>
      <c r="S3703" s="28" t="n">
        <f aca="false">IF(O3703="Won",R3703,IF(O3703="Lost",0,N3703))</f>
        <v>1096</v>
      </c>
      <c r="T3703" s="30" t="str">
        <f aca="false">IF(AND(P3703&lt;&gt;"",Q3703&lt;&gt;""),Q3703-P3703,"")</f>
        <v/>
      </c>
      <c r="U3703" s="30" t="n">
        <f aca="false">IF(AND(O3703="Engaging",P3703&lt;&gt;""),'Leia-me'!$B$5-P3703,"")</f>
        <v>166</v>
      </c>
      <c r="V3703" s="25" t="str">
        <f aca="false">IF(O3703&lt;&gt;"Engaging","",IF(U3703&lt;='Leia-me'!$B$6,"Saudável",IF(U3703&lt;='Leia-me'!$B$7,"Esfriando",IF(U3703&lt;='Leia-me'!$B$8,"Última chance","Zumbi"))))</f>
        <v>Zumbi</v>
      </c>
      <c r="W3703" s="25" t="str">
        <f aca="false">IF(O3703="Won",1,IF(O3703="Lost",0,""))</f>
        <v/>
      </c>
      <c r="Y3703" s="25" t="str">
        <f aca="false">IF(E3703="","Sim","")</f>
        <v>Sim</v>
      </c>
    </row>
    <row r="3704" customFormat="false" ht="15" hidden="false" customHeight="false" outlineLevel="0" collapsed="false">
      <c r="A3704" s="25" t="s">
        <v>3966</v>
      </c>
      <c r="B3704" s="25" t="s">
        <v>84</v>
      </c>
      <c r="C3704" s="25" t="s">
        <v>85</v>
      </c>
      <c r="D3704" s="25" t="s">
        <v>87</v>
      </c>
      <c r="E3704" s="25" t="s">
        <v>452</v>
      </c>
      <c r="F3704" s="25" t="s">
        <v>185</v>
      </c>
      <c r="G3704" s="26" t="n">
        <v>1712.68</v>
      </c>
      <c r="H3704" s="27" t="n">
        <v>3194</v>
      </c>
      <c r="I3704" s="25" t="s">
        <v>147</v>
      </c>
      <c r="J3704" s="25" t="s">
        <v>193</v>
      </c>
      <c r="K3704" s="25" t="n">
        <v>1992</v>
      </c>
      <c r="L3704" s="25" t="s">
        <v>170</v>
      </c>
      <c r="M3704" s="25" t="s">
        <v>171</v>
      </c>
      <c r="N3704" s="28" t="n">
        <v>1096</v>
      </c>
      <c r="O3704" s="25" t="s">
        <v>54</v>
      </c>
      <c r="P3704" s="29" t="n">
        <v>42935</v>
      </c>
      <c r="Q3704" s="29" t="n">
        <v>42946</v>
      </c>
      <c r="R3704" s="28" t="n">
        <v>955</v>
      </c>
      <c r="S3704" s="28" t="n">
        <f aca="false">IF(O3704="Won",R3704,IF(O3704="Lost",0,N3704))</f>
        <v>955</v>
      </c>
      <c r="T3704" s="30" t="n">
        <f aca="false">IF(AND(P3704&lt;&gt;"",Q3704&lt;&gt;""),Q3704-P3704,"")</f>
        <v>11</v>
      </c>
      <c r="U3704" s="30" t="str">
        <f aca="false">IF(AND(O3704="Engaging",P3704&lt;&gt;""),'Leia-me'!$B$5-P3704,"")</f>
        <v/>
      </c>
      <c r="V3704" s="25" t="str">
        <f aca="false">IF(O3704&lt;&gt;"Engaging","",IF(U3704&lt;='Leia-me'!$B$6,"Saudável",IF(U3704&lt;='Leia-me'!$B$7,"Esfriando",IF(U3704&lt;='Leia-me'!$B$8,"Última chance","Zumbi"))))</f>
        <v/>
      </c>
      <c r="W3704" s="25" t="n">
        <f aca="false">IF(O3704="Won",1,IF(O3704="Lost",0,""))</f>
        <v>1</v>
      </c>
      <c r="Y3704" s="25" t="str">
        <f aca="false">IF(E3704="","Sim","")</f>
        <v/>
      </c>
    </row>
    <row r="3705" customFormat="false" ht="15" hidden="false" customHeight="false" outlineLevel="0" collapsed="false">
      <c r="A3705" s="25" t="s">
        <v>3967</v>
      </c>
      <c r="B3705" s="25" t="s">
        <v>84</v>
      </c>
      <c r="C3705" s="25" t="s">
        <v>85</v>
      </c>
      <c r="D3705" s="25" t="s">
        <v>87</v>
      </c>
      <c r="E3705" s="25" t="s">
        <v>3359</v>
      </c>
      <c r="F3705" s="25" t="s">
        <v>159</v>
      </c>
      <c r="G3705" s="26" t="n">
        <v>882.12</v>
      </c>
      <c r="H3705" s="27" t="n">
        <v>2769</v>
      </c>
      <c r="I3705" s="25" t="s">
        <v>147</v>
      </c>
      <c r="K3705" s="25" t="n">
        <v>1997</v>
      </c>
      <c r="L3705" s="25" t="s">
        <v>178</v>
      </c>
      <c r="M3705" s="25" t="s">
        <v>171</v>
      </c>
      <c r="N3705" s="28" t="n">
        <v>5482</v>
      </c>
      <c r="O3705" s="25" t="s">
        <v>55</v>
      </c>
      <c r="P3705" s="29" t="n">
        <v>42936</v>
      </c>
      <c r="Q3705" s="29" t="n">
        <v>42937</v>
      </c>
      <c r="R3705" s="28" t="n">
        <v>0</v>
      </c>
      <c r="S3705" s="28" t="n">
        <f aca="false">IF(O3705="Won",R3705,IF(O3705="Lost",0,N3705))</f>
        <v>0</v>
      </c>
      <c r="T3705" s="30" t="n">
        <f aca="false">IF(AND(P3705&lt;&gt;"",Q3705&lt;&gt;""),Q3705-P3705,"")</f>
        <v>1</v>
      </c>
      <c r="U3705" s="30" t="str">
        <f aca="false">IF(AND(O3705="Engaging",P3705&lt;&gt;""),'Leia-me'!$B$5-P3705,"")</f>
        <v/>
      </c>
      <c r="V3705" s="25" t="str">
        <f aca="false">IF(O3705&lt;&gt;"Engaging","",IF(U3705&lt;='Leia-me'!$B$6,"Saudável",IF(U3705&lt;='Leia-me'!$B$7,"Esfriando",IF(U3705&lt;='Leia-me'!$B$8,"Última chance","Zumbi"))))</f>
        <v/>
      </c>
      <c r="W3705" s="25" t="n">
        <f aca="false">IF(O3705="Won",1,IF(O3705="Lost",0,""))</f>
        <v>0</v>
      </c>
      <c r="Y3705" s="25" t="str">
        <f aca="false">IF(E3705="","Sim","")</f>
        <v/>
      </c>
    </row>
    <row r="3706" customFormat="false" ht="15" hidden="false" customHeight="false" outlineLevel="0" collapsed="false">
      <c r="A3706" s="25" t="s">
        <v>3968</v>
      </c>
      <c r="B3706" s="25" t="s">
        <v>84</v>
      </c>
      <c r="C3706" s="25" t="s">
        <v>85</v>
      </c>
      <c r="D3706" s="25" t="s">
        <v>87</v>
      </c>
      <c r="E3706" s="25" t="s">
        <v>452</v>
      </c>
      <c r="F3706" s="25" t="s">
        <v>185</v>
      </c>
      <c r="G3706" s="26" t="n">
        <v>1712.68</v>
      </c>
      <c r="H3706" s="27" t="n">
        <v>3194</v>
      </c>
      <c r="I3706" s="25" t="s">
        <v>147</v>
      </c>
      <c r="J3706" s="25" t="s">
        <v>193</v>
      </c>
      <c r="K3706" s="25" t="n">
        <v>1992</v>
      </c>
      <c r="L3706" s="25" t="s">
        <v>1834</v>
      </c>
      <c r="M3706" s="25" t="s">
        <v>171</v>
      </c>
      <c r="N3706" s="28" t="n">
        <v>4821</v>
      </c>
      <c r="O3706" s="25" t="s">
        <v>55</v>
      </c>
      <c r="P3706" s="29" t="n">
        <v>42936</v>
      </c>
      <c r="Q3706" s="29" t="n">
        <v>42947</v>
      </c>
      <c r="R3706" s="28" t="n">
        <v>0</v>
      </c>
      <c r="S3706" s="28" t="n">
        <f aca="false">IF(O3706="Won",R3706,IF(O3706="Lost",0,N3706))</f>
        <v>0</v>
      </c>
      <c r="T3706" s="30" t="n">
        <f aca="false">IF(AND(P3706&lt;&gt;"",Q3706&lt;&gt;""),Q3706-P3706,"")</f>
        <v>11</v>
      </c>
      <c r="U3706" s="30" t="str">
        <f aca="false">IF(AND(O3706="Engaging",P3706&lt;&gt;""),'Leia-me'!$B$5-P3706,"")</f>
        <v/>
      </c>
      <c r="V3706" s="25" t="str">
        <f aca="false">IF(O3706&lt;&gt;"Engaging","",IF(U3706&lt;='Leia-me'!$B$6,"Saudável",IF(U3706&lt;='Leia-me'!$B$7,"Esfriando",IF(U3706&lt;='Leia-me'!$B$8,"Última chance","Zumbi"))))</f>
        <v/>
      </c>
      <c r="W3706" s="25" t="n">
        <f aca="false">IF(O3706="Won",1,IF(O3706="Lost",0,""))</f>
        <v>0</v>
      </c>
      <c r="X3706" s="25" t="s">
        <v>1835</v>
      </c>
      <c r="Y3706" s="25" t="str">
        <f aca="false">IF(E3706="","Sim","")</f>
        <v/>
      </c>
    </row>
    <row r="3707" customFormat="false" ht="15" hidden="false" customHeight="false" outlineLevel="0" collapsed="false">
      <c r="A3707" s="25" t="s">
        <v>3969</v>
      </c>
      <c r="B3707" s="25" t="s">
        <v>84</v>
      </c>
      <c r="C3707" s="25" t="s">
        <v>85</v>
      </c>
      <c r="D3707" s="25" t="s">
        <v>87</v>
      </c>
      <c r="E3707" s="25" t="s">
        <v>3511</v>
      </c>
      <c r="F3707" s="25" t="s">
        <v>168</v>
      </c>
      <c r="G3707" s="26" t="n">
        <v>1197.44</v>
      </c>
      <c r="H3707" s="27" t="n">
        <v>2570</v>
      </c>
      <c r="I3707" s="25" t="s">
        <v>147</v>
      </c>
      <c r="K3707" s="25" t="n">
        <v>1999</v>
      </c>
      <c r="L3707" s="25" t="s">
        <v>1834</v>
      </c>
      <c r="M3707" s="25" t="s">
        <v>171</v>
      </c>
      <c r="N3707" s="28" t="n">
        <v>4821</v>
      </c>
      <c r="O3707" s="25" t="s">
        <v>55</v>
      </c>
      <c r="P3707" s="29" t="n">
        <v>42938</v>
      </c>
      <c r="Q3707" s="29" t="n">
        <v>42949</v>
      </c>
      <c r="R3707" s="28" t="n">
        <v>0</v>
      </c>
      <c r="S3707" s="28" t="n">
        <f aca="false">IF(O3707="Won",R3707,IF(O3707="Lost",0,N3707))</f>
        <v>0</v>
      </c>
      <c r="T3707" s="30" t="n">
        <f aca="false">IF(AND(P3707&lt;&gt;"",Q3707&lt;&gt;""),Q3707-P3707,"")</f>
        <v>11</v>
      </c>
      <c r="U3707" s="30" t="str">
        <f aca="false">IF(AND(O3707="Engaging",P3707&lt;&gt;""),'Leia-me'!$B$5-P3707,"")</f>
        <v/>
      </c>
      <c r="V3707" s="25" t="str">
        <f aca="false">IF(O3707&lt;&gt;"Engaging","",IF(U3707&lt;='Leia-me'!$B$6,"Saudável",IF(U3707&lt;='Leia-me'!$B$7,"Esfriando",IF(U3707&lt;='Leia-me'!$B$8,"Última chance","Zumbi"))))</f>
        <v/>
      </c>
      <c r="W3707" s="25" t="n">
        <f aca="false">IF(O3707="Won",1,IF(O3707="Lost",0,""))</f>
        <v>0</v>
      </c>
      <c r="X3707" s="25" t="s">
        <v>1835</v>
      </c>
      <c r="Y3707" s="25" t="str">
        <f aca="false">IF(E3707="","Sim","")</f>
        <v/>
      </c>
    </row>
    <row r="3708" customFormat="false" ht="15" hidden="false" customHeight="false" outlineLevel="0" collapsed="false">
      <c r="A3708" s="25" t="s">
        <v>3970</v>
      </c>
      <c r="B3708" s="25" t="s">
        <v>84</v>
      </c>
      <c r="C3708" s="25" t="s">
        <v>85</v>
      </c>
      <c r="D3708" s="25" t="s">
        <v>87</v>
      </c>
      <c r="E3708" s="25" t="s">
        <v>484</v>
      </c>
      <c r="F3708" s="25" t="s">
        <v>211</v>
      </c>
      <c r="G3708" s="26" t="n">
        <v>5158.71</v>
      </c>
      <c r="H3708" s="27" t="n">
        <v>17479</v>
      </c>
      <c r="I3708" s="25" t="s">
        <v>485</v>
      </c>
      <c r="K3708" s="25" t="n">
        <v>1995</v>
      </c>
      <c r="L3708" s="25" t="s">
        <v>1834</v>
      </c>
      <c r="M3708" s="25" t="s">
        <v>171</v>
      </c>
      <c r="N3708" s="28" t="n">
        <v>4821</v>
      </c>
      <c r="O3708" s="25" t="s">
        <v>55</v>
      </c>
      <c r="P3708" s="29" t="n">
        <v>42938</v>
      </c>
      <c r="Q3708" s="29" t="n">
        <v>42945</v>
      </c>
      <c r="R3708" s="28" t="n">
        <v>0</v>
      </c>
      <c r="S3708" s="28" t="n">
        <f aca="false">IF(O3708="Won",R3708,IF(O3708="Lost",0,N3708))</f>
        <v>0</v>
      </c>
      <c r="T3708" s="30" t="n">
        <f aca="false">IF(AND(P3708&lt;&gt;"",Q3708&lt;&gt;""),Q3708-P3708,"")</f>
        <v>7</v>
      </c>
      <c r="U3708" s="30" t="str">
        <f aca="false">IF(AND(O3708="Engaging",P3708&lt;&gt;""),'Leia-me'!$B$5-P3708,"")</f>
        <v/>
      </c>
      <c r="V3708" s="25" t="str">
        <f aca="false">IF(O3708&lt;&gt;"Engaging","",IF(U3708&lt;='Leia-me'!$B$6,"Saudável",IF(U3708&lt;='Leia-me'!$B$7,"Esfriando",IF(U3708&lt;='Leia-me'!$B$8,"Última chance","Zumbi"))))</f>
        <v/>
      </c>
      <c r="W3708" s="25" t="n">
        <f aca="false">IF(O3708="Won",1,IF(O3708="Lost",0,""))</f>
        <v>0</v>
      </c>
      <c r="X3708" s="25" t="s">
        <v>1835</v>
      </c>
      <c r="Y3708" s="25" t="str">
        <f aca="false">IF(E3708="","Sim","")</f>
        <v/>
      </c>
    </row>
    <row r="3709" customFormat="false" ht="15" hidden="false" customHeight="false" outlineLevel="0" collapsed="false">
      <c r="A3709" s="25" t="s">
        <v>3971</v>
      </c>
      <c r="B3709" s="25" t="s">
        <v>84</v>
      </c>
      <c r="C3709" s="25" t="s">
        <v>85</v>
      </c>
      <c r="D3709" s="25" t="s">
        <v>87</v>
      </c>
      <c r="E3709" s="25" t="s">
        <v>1189</v>
      </c>
      <c r="F3709" s="25" t="s">
        <v>211</v>
      </c>
      <c r="G3709" s="26" t="n">
        <v>702.72</v>
      </c>
      <c r="H3709" s="27" t="n">
        <v>1831</v>
      </c>
      <c r="I3709" s="25" t="s">
        <v>147</v>
      </c>
      <c r="K3709" s="25" t="n">
        <v>2004</v>
      </c>
      <c r="L3709" s="25" t="s">
        <v>186</v>
      </c>
      <c r="M3709" s="25" t="s">
        <v>171</v>
      </c>
      <c r="N3709" s="28" t="n">
        <v>550</v>
      </c>
      <c r="O3709" s="25" t="s">
        <v>54</v>
      </c>
      <c r="P3709" s="29" t="n">
        <v>42939</v>
      </c>
      <c r="Q3709" s="29" t="n">
        <v>42941</v>
      </c>
      <c r="R3709" s="28" t="n">
        <v>630</v>
      </c>
      <c r="S3709" s="28" t="n">
        <f aca="false">IF(O3709="Won",R3709,IF(O3709="Lost",0,N3709))</f>
        <v>630</v>
      </c>
      <c r="T3709" s="30" t="n">
        <f aca="false">IF(AND(P3709&lt;&gt;"",Q3709&lt;&gt;""),Q3709-P3709,"")</f>
        <v>2</v>
      </c>
      <c r="U3709" s="30" t="str">
        <f aca="false">IF(AND(O3709="Engaging",P3709&lt;&gt;""),'Leia-me'!$B$5-P3709,"")</f>
        <v/>
      </c>
      <c r="V3709" s="25" t="str">
        <f aca="false">IF(O3709&lt;&gt;"Engaging","",IF(U3709&lt;='Leia-me'!$B$6,"Saudável",IF(U3709&lt;='Leia-me'!$B$7,"Esfriando",IF(U3709&lt;='Leia-me'!$B$8,"Última chance","Zumbi"))))</f>
        <v/>
      </c>
      <c r="W3709" s="25" t="n">
        <f aca="false">IF(O3709="Won",1,IF(O3709="Lost",0,""))</f>
        <v>1</v>
      </c>
      <c r="Y3709" s="25" t="str">
        <f aca="false">IF(E3709="","Sim","")</f>
        <v/>
      </c>
    </row>
    <row r="3710" customFormat="false" ht="15" hidden="false" customHeight="false" outlineLevel="0" collapsed="false">
      <c r="A3710" s="25" t="s">
        <v>3972</v>
      </c>
      <c r="B3710" s="25" t="s">
        <v>84</v>
      </c>
      <c r="C3710" s="25" t="s">
        <v>85</v>
      </c>
      <c r="D3710" s="25" t="s">
        <v>87</v>
      </c>
      <c r="E3710" s="25" t="s">
        <v>3373</v>
      </c>
      <c r="F3710" s="25" t="s">
        <v>192</v>
      </c>
      <c r="G3710" s="26" t="n">
        <v>4478.47</v>
      </c>
      <c r="H3710" s="27" t="n">
        <v>13809</v>
      </c>
      <c r="I3710" s="25" t="s">
        <v>147</v>
      </c>
      <c r="K3710" s="25" t="n">
        <v>1979</v>
      </c>
      <c r="L3710" s="25" t="s">
        <v>186</v>
      </c>
      <c r="M3710" s="25" t="s">
        <v>171</v>
      </c>
      <c r="N3710" s="28" t="n">
        <v>550</v>
      </c>
      <c r="O3710" s="25" t="s">
        <v>54</v>
      </c>
      <c r="P3710" s="29" t="n">
        <v>42940</v>
      </c>
      <c r="Q3710" s="29" t="n">
        <v>42942</v>
      </c>
      <c r="R3710" s="28" t="n">
        <v>458</v>
      </c>
      <c r="S3710" s="28" t="n">
        <f aca="false">IF(O3710="Won",R3710,IF(O3710="Lost",0,N3710))</f>
        <v>458</v>
      </c>
      <c r="T3710" s="30" t="n">
        <f aca="false">IF(AND(P3710&lt;&gt;"",Q3710&lt;&gt;""),Q3710-P3710,"")</f>
        <v>2</v>
      </c>
      <c r="U3710" s="30" t="str">
        <f aca="false">IF(AND(O3710="Engaging",P3710&lt;&gt;""),'Leia-me'!$B$5-P3710,"")</f>
        <v/>
      </c>
      <c r="V3710" s="25" t="str">
        <f aca="false">IF(O3710&lt;&gt;"Engaging","",IF(U3710&lt;='Leia-me'!$B$6,"Saudável",IF(U3710&lt;='Leia-me'!$B$7,"Esfriando",IF(U3710&lt;='Leia-me'!$B$8,"Última chance","Zumbi"))))</f>
        <v/>
      </c>
      <c r="W3710" s="25" t="n">
        <f aca="false">IF(O3710="Won",1,IF(O3710="Lost",0,""))</f>
        <v>1</v>
      </c>
      <c r="Y3710" s="25" t="str">
        <f aca="false">IF(E3710="","Sim","")</f>
        <v/>
      </c>
    </row>
    <row r="3711" customFormat="false" ht="15" hidden="false" customHeight="false" outlineLevel="0" collapsed="false">
      <c r="A3711" s="25" t="s">
        <v>3973</v>
      </c>
      <c r="B3711" s="25" t="s">
        <v>84</v>
      </c>
      <c r="C3711" s="25" t="s">
        <v>85</v>
      </c>
      <c r="D3711" s="25" t="s">
        <v>87</v>
      </c>
      <c r="E3711" s="25" t="s">
        <v>494</v>
      </c>
      <c r="F3711" s="25" t="s">
        <v>192</v>
      </c>
      <c r="G3711" s="26" t="n">
        <v>11698.03</v>
      </c>
      <c r="H3711" s="27" t="n">
        <v>34288</v>
      </c>
      <c r="I3711" s="25" t="s">
        <v>147</v>
      </c>
      <c r="K3711" s="25" t="n">
        <v>1982</v>
      </c>
      <c r="L3711" s="25" t="s">
        <v>186</v>
      </c>
      <c r="M3711" s="25" t="s">
        <v>171</v>
      </c>
      <c r="N3711" s="28" t="n">
        <v>550</v>
      </c>
      <c r="O3711" s="25" t="s">
        <v>55</v>
      </c>
      <c r="P3711" s="29" t="n">
        <v>42941</v>
      </c>
      <c r="Q3711" s="29" t="n">
        <v>42949</v>
      </c>
      <c r="R3711" s="28" t="n">
        <v>0</v>
      </c>
      <c r="S3711" s="28" t="n">
        <f aca="false">IF(O3711="Won",R3711,IF(O3711="Lost",0,N3711))</f>
        <v>0</v>
      </c>
      <c r="T3711" s="30" t="n">
        <f aca="false">IF(AND(P3711&lt;&gt;"",Q3711&lt;&gt;""),Q3711-P3711,"")</f>
        <v>8</v>
      </c>
      <c r="U3711" s="30" t="str">
        <f aca="false">IF(AND(O3711="Engaging",P3711&lt;&gt;""),'Leia-me'!$B$5-P3711,"")</f>
        <v/>
      </c>
      <c r="V3711" s="25" t="str">
        <f aca="false">IF(O3711&lt;&gt;"Engaging","",IF(U3711&lt;='Leia-me'!$B$6,"Saudável",IF(U3711&lt;='Leia-me'!$B$7,"Esfriando",IF(U3711&lt;='Leia-me'!$B$8,"Última chance","Zumbi"))))</f>
        <v/>
      </c>
      <c r="W3711" s="25" t="n">
        <f aca="false">IF(O3711="Won",1,IF(O3711="Lost",0,""))</f>
        <v>0</v>
      </c>
      <c r="Y3711" s="25" t="str">
        <f aca="false">IF(E3711="","Sim","")</f>
        <v/>
      </c>
    </row>
    <row r="3712" customFormat="false" ht="15" hidden="false" customHeight="false" outlineLevel="0" collapsed="false">
      <c r="A3712" s="25" t="s">
        <v>3974</v>
      </c>
      <c r="B3712" s="25" t="s">
        <v>84</v>
      </c>
      <c r="C3712" s="25" t="s">
        <v>85</v>
      </c>
      <c r="D3712" s="25" t="s">
        <v>87</v>
      </c>
      <c r="E3712" s="25" t="s">
        <v>3511</v>
      </c>
      <c r="F3712" s="25" t="s">
        <v>168</v>
      </c>
      <c r="G3712" s="26" t="n">
        <v>1197.44</v>
      </c>
      <c r="H3712" s="27" t="n">
        <v>2570</v>
      </c>
      <c r="I3712" s="25" t="s">
        <v>147</v>
      </c>
      <c r="K3712" s="25" t="n">
        <v>1999</v>
      </c>
      <c r="L3712" s="25" t="s">
        <v>170</v>
      </c>
      <c r="M3712" s="25" t="s">
        <v>171</v>
      </c>
      <c r="N3712" s="28" t="n">
        <v>1096</v>
      </c>
      <c r="O3712" s="25" t="s">
        <v>55</v>
      </c>
      <c r="P3712" s="29" t="n">
        <v>42943</v>
      </c>
      <c r="Q3712" s="29" t="n">
        <v>42945</v>
      </c>
      <c r="R3712" s="28" t="n">
        <v>0</v>
      </c>
      <c r="S3712" s="28" t="n">
        <f aca="false">IF(O3712="Won",R3712,IF(O3712="Lost",0,N3712))</f>
        <v>0</v>
      </c>
      <c r="T3712" s="30" t="n">
        <f aca="false">IF(AND(P3712&lt;&gt;"",Q3712&lt;&gt;""),Q3712-P3712,"")</f>
        <v>2</v>
      </c>
      <c r="U3712" s="30" t="str">
        <f aca="false">IF(AND(O3712="Engaging",P3712&lt;&gt;""),'Leia-me'!$B$5-P3712,"")</f>
        <v/>
      </c>
      <c r="V3712" s="25" t="str">
        <f aca="false">IF(O3712&lt;&gt;"Engaging","",IF(U3712&lt;='Leia-me'!$B$6,"Saudável",IF(U3712&lt;='Leia-me'!$B$7,"Esfriando",IF(U3712&lt;='Leia-me'!$B$8,"Última chance","Zumbi"))))</f>
        <v/>
      </c>
      <c r="W3712" s="25" t="n">
        <f aca="false">IF(O3712="Won",1,IF(O3712="Lost",0,""))</f>
        <v>0</v>
      </c>
      <c r="Y3712" s="25" t="str">
        <f aca="false">IF(E3712="","Sim","")</f>
        <v/>
      </c>
    </row>
    <row r="3713" customFormat="false" ht="15" hidden="false" customHeight="false" outlineLevel="0" collapsed="false">
      <c r="A3713" s="25" t="s">
        <v>3975</v>
      </c>
      <c r="B3713" s="25" t="s">
        <v>84</v>
      </c>
      <c r="C3713" s="25" t="s">
        <v>85</v>
      </c>
      <c r="D3713" s="25" t="s">
        <v>87</v>
      </c>
      <c r="E3713" s="25" t="s">
        <v>484</v>
      </c>
      <c r="F3713" s="25" t="s">
        <v>211</v>
      </c>
      <c r="G3713" s="26" t="n">
        <v>5158.71</v>
      </c>
      <c r="H3713" s="27" t="n">
        <v>17479</v>
      </c>
      <c r="I3713" s="25" t="s">
        <v>485</v>
      </c>
      <c r="K3713" s="25" t="n">
        <v>1995</v>
      </c>
      <c r="L3713" s="25" t="s">
        <v>186</v>
      </c>
      <c r="M3713" s="25" t="s">
        <v>171</v>
      </c>
      <c r="N3713" s="28" t="n">
        <v>550</v>
      </c>
      <c r="O3713" s="25" t="s">
        <v>54</v>
      </c>
      <c r="P3713" s="29" t="n">
        <v>42944</v>
      </c>
      <c r="Q3713" s="29" t="n">
        <v>43050</v>
      </c>
      <c r="R3713" s="28" t="n">
        <v>550</v>
      </c>
      <c r="S3713" s="28" t="n">
        <f aca="false">IF(O3713="Won",R3713,IF(O3713="Lost",0,N3713))</f>
        <v>550</v>
      </c>
      <c r="T3713" s="30" t="n">
        <f aca="false">IF(AND(P3713&lt;&gt;"",Q3713&lt;&gt;""),Q3713-P3713,"")</f>
        <v>106</v>
      </c>
      <c r="U3713" s="30" t="str">
        <f aca="false">IF(AND(O3713="Engaging",P3713&lt;&gt;""),'Leia-me'!$B$5-P3713,"")</f>
        <v/>
      </c>
      <c r="V3713" s="25" t="str">
        <f aca="false">IF(O3713&lt;&gt;"Engaging","",IF(U3713&lt;='Leia-me'!$B$6,"Saudável",IF(U3713&lt;='Leia-me'!$B$7,"Esfriando",IF(U3713&lt;='Leia-me'!$B$8,"Última chance","Zumbi"))))</f>
        <v/>
      </c>
      <c r="W3713" s="25" t="n">
        <f aca="false">IF(O3713="Won",1,IF(O3713="Lost",0,""))</f>
        <v>1</v>
      </c>
      <c r="Y3713" s="25" t="str">
        <f aca="false">IF(E3713="","Sim","")</f>
        <v/>
      </c>
    </row>
    <row r="3714" customFormat="false" ht="15" hidden="false" customHeight="false" outlineLevel="0" collapsed="false">
      <c r="A3714" s="25" t="s">
        <v>3976</v>
      </c>
      <c r="B3714" s="25" t="s">
        <v>84</v>
      </c>
      <c r="C3714" s="25" t="s">
        <v>85</v>
      </c>
      <c r="D3714" s="25" t="s">
        <v>87</v>
      </c>
      <c r="G3714" s="31"/>
      <c r="H3714" s="32"/>
      <c r="L3714" s="25" t="s">
        <v>160</v>
      </c>
      <c r="M3714" s="25" t="s">
        <v>149</v>
      </c>
      <c r="N3714" s="28" t="n">
        <v>3393</v>
      </c>
      <c r="O3714" s="25" t="s">
        <v>56</v>
      </c>
      <c r="P3714" s="29" t="n">
        <v>42945</v>
      </c>
      <c r="Q3714" s="33"/>
      <c r="R3714" s="34"/>
      <c r="S3714" s="28" t="n">
        <f aca="false">IF(O3714="Won",R3714,IF(O3714="Lost",0,N3714))</f>
        <v>3393</v>
      </c>
      <c r="T3714" s="30" t="str">
        <f aca="false">IF(AND(P3714&lt;&gt;"",Q3714&lt;&gt;""),Q3714-P3714,"")</f>
        <v/>
      </c>
      <c r="U3714" s="30" t="n">
        <f aca="false">IF(AND(O3714="Engaging",P3714&lt;&gt;""),'Leia-me'!$B$5-P3714,"")</f>
        <v>155</v>
      </c>
      <c r="V3714" s="25" t="str">
        <f aca="false">IF(O3714&lt;&gt;"Engaging","",IF(U3714&lt;='Leia-me'!$B$6,"Saudável",IF(U3714&lt;='Leia-me'!$B$7,"Esfriando",IF(U3714&lt;='Leia-me'!$B$8,"Última chance","Zumbi"))))</f>
        <v>Zumbi</v>
      </c>
      <c r="W3714" s="25" t="str">
        <f aca="false">IF(O3714="Won",1,IF(O3714="Lost",0,""))</f>
        <v/>
      </c>
      <c r="Y3714" s="25" t="str">
        <f aca="false">IF(E3714="","Sim","")</f>
        <v>Sim</v>
      </c>
    </row>
    <row r="3715" customFormat="false" ht="15" hidden="false" customHeight="false" outlineLevel="0" collapsed="false">
      <c r="A3715" s="25" t="s">
        <v>3977</v>
      </c>
      <c r="B3715" s="25" t="s">
        <v>84</v>
      </c>
      <c r="C3715" s="25" t="s">
        <v>85</v>
      </c>
      <c r="D3715" s="25" t="s">
        <v>87</v>
      </c>
      <c r="E3715" s="25" t="s">
        <v>1049</v>
      </c>
      <c r="F3715" s="25" t="s">
        <v>177</v>
      </c>
      <c r="G3715" s="26" t="n">
        <v>2022.14</v>
      </c>
      <c r="H3715" s="27" t="n">
        <v>5113</v>
      </c>
      <c r="I3715" s="25" t="s">
        <v>147</v>
      </c>
      <c r="K3715" s="25" t="n">
        <v>1998</v>
      </c>
      <c r="L3715" s="25" t="s">
        <v>160</v>
      </c>
      <c r="M3715" s="25" t="s">
        <v>149</v>
      </c>
      <c r="N3715" s="28" t="n">
        <v>3393</v>
      </c>
      <c r="O3715" s="25" t="s">
        <v>54</v>
      </c>
      <c r="P3715" s="29" t="n">
        <v>42946</v>
      </c>
      <c r="Q3715" s="29" t="n">
        <v>43057</v>
      </c>
      <c r="R3715" s="28" t="n">
        <v>3113</v>
      </c>
      <c r="S3715" s="28" t="n">
        <f aca="false">IF(O3715="Won",R3715,IF(O3715="Lost",0,N3715))</f>
        <v>3113</v>
      </c>
      <c r="T3715" s="30" t="n">
        <f aca="false">IF(AND(P3715&lt;&gt;"",Q3715&lt;&gt;""),Q3715-P3715,"")</f>
        <v>111</v>
      </c>
      <c r="U3715" s="30" t="str">
        <f aca="false">IF(AND(O3715="Engaging",P3715&lt;&gt;""),'Leia-me'!$B$5-P3715,"")</f>
        <v/>
      </c>
      <c r="V3715" s="25" t="str">
        <f aca="false">IF(O3715&lt;&gt;"Engaging","",IF(U3715&lt;='Leia-me'!$B$6,"Saudável",IF(U3715&lt;='Leia-me'!$B$7,"Esfriando",IF(U3715&lt;='Leia-me'!$B$8,"Última chance","Zumbi"))))</f>
        <v/>
      </c>
      <c r="W3715" s="25" t="n">
        <f aca="false">IF(O3715="Won",1,IF(O3715="Lost",0,""))</f>
        <v>1</v>
      </c>
      <c r="Y3715" s="25" t="str">
        <f aca="false">IF(E3715="","Sim","")</f>
        <v/>
      </c>
    </row>
    <row r="3716" customFormat="false" ht="15" hidden="false" customHeight="false" outlineLevel="0" collapsed="false">
      <c r="A3716" s="25" t="s">
        <v>3978</v>
      </c>
      <c r="B3716" s="25" t="s">
        <v>84</v>
      </c>
      <c r="C3716" s="25" t="s">
        <v>85</v>
      </c>
      <c r="D3716" s="25" t="s">
        <v>87</v>
      </c>
      <c r="E3716" s="25" t="s">
        <v>218</v>
      </c>
      <c r="F3716" s="25" t="s">
        <v>146</v>
      </c>
      <c r="G3716" s="26" t="n">
        <v>4.54</v>
      </c>
      <c r="H3716" s="27" t="n">
        <v>9</v>
      </c>
      <c r="I3716" s="25" t="s">
        <v>147</v>
      </c>
      <c r="K3716" s="25" t="n">
        <v>2017</v>
      </c>
      <c r="L3716" s="25" t="s">
        <v>170</v>
      </c>
      <c r="M3716" s="25" t="s">
        <v>171</v>
      </c>
      <c r="N3716" s="28" t="n">
        <v>1096</v>
      </c>
      <c r="O3716" s="25" t="s">
        <v>54</v>
      </c>
      <c r="P3716" s="29" t="n">
        <v>42949</v>
      </c>
      <c r="Q3716" s="29" t="n">
        <v>43048</v>
      </c>
      <c r="R3716" s="28" t="n">
        <v>1123</v>
      </c>
      <c r="S3716" s="28" t="n">
        <f aca="false">IF(O3716="Won",R3716,IF(O3716="Lost",0,N3716))</f>
        <v>1123</v>
      </c>
      <c r="T3716" s="30" t="n">
        <f aca="false">IF(AND(P3716&lt;&gt;"",Q3716&lt;&gt;""),Q3716-P3716,"")</f>
        <v>99</v>
      </c>
      <c r="U3716" s="30" t="str">
        <f aca="false">IF(AND(O3716="Engaging",P3716&lt;&gt;""),'Leia-me'!$B$5-P3716,"")</f>
        <v/>
      </c>
      <c r="V3716" s="25" t="str">
        <f aca="false">IF(O3716&lt;&gt;"Engaging","",IF(U3716&lt;='Leia-me'!$B$6,"Saudável",IF(U3716&lt;='Leia-me'!$B$7,"Esfriando",IF(U3716&lt;='Leia-me'!$B$8,"Última chance","Zumbi"))))</f>
        <v/>
      </c>
      <c r="W3716" s="25" t="n">
        <f aca="false">IF(O3716="Won",1,IF(O3716="Lost",0,""))</f>
        <v>1</v>
      </c>
      <c r="Y3716" s="25" t="str">
        <f aca="false">IF(E3716="","Sim","")</f>
        <v/>
      </c>
    </row>
    <row r="3717" customFormat="false" ht="15" hidden="false" customHeight="false" outlineLevel="0" collapsed="false">
      <c r="A3717" s="25" t="s">
        <v>3979</v>
      </c>
      <c r="B3717" s="25" t="s">
        <v>84</v>
      </c>
      <c r="C3717" s="25" t="s">
        <v>85</v>
      </c>
      <c r="D3717" s="25" t="s">
        <v>87</v>
      </c>
      <c r="E3717" s="25" t="s">
        <v>1090</v>
      </c>
      <c r="F3717" s="25" t="s">
        <v>155</v>
      </c>
      <c r="G3717" s="26" t="n">
        <v>6395.05</v>
      </c>
      <c r="H3717" s="27" t="n">
        <v>20275</v>
      </c>
      <c r="I3717" s="25" t="s">
        <v>147</v>
      </c>
      <c r="K3717" s="25" t="n">
        <v>1994</v>
      </c>
      <c r="L3717" s="25" t="s">
        <v>1834</v>
      </c>
      <c r="M3717" s="25" t="s">
        <v>171</v>
      </c>
      <c r="N3717" s="28" t="n">
        <v>4821</v>
      </c>
      <c r="O3717" s="25" t="s">
        <v>54</v>
      </c>
      <c r="P3717" s="29" t="n">
        <v>42949</v>
      </c>
      <c r="Q3717" s="29" t="n">
        <v>42959</v>
      </c>
      <c r="R3717" s="28" t="n">
        <v>5205</v>
      </c>
      <c r="S3717" s="28" t="n">
        <f aca="false">IF(O3717="Won",R3717,IF(O3717="Lost",0,N3717))</f>
        <v>5205</v>
      </c>
      <c r="T3717" s="30" t="n">
        <f aca="false">IF(AND(P3717&lt;&gt;"",Q3717&lt;&gt;""),Q3717-P3717,"")</f>
        <v>10</v>
      </c>
      <c r="U3717" s="30" t="str">
        <f aca="false">IF(AND(O3717="Engaging",P3717&lt;&gt;""),'Leia-me'!$B$5-P3717,"")</f>
        <v/>
      </c>
      <c r="V3717" s="25" t="str">
        <f aca="false">IF(O3717&lt;&gt;"Engaging","",IF(U3717&lt;='Leia-me'!$B$6,"Saudável",IF(U3717&lt;='Leia-me'!$B$7,"Esfriando",IF(U3717&lt;='Leia-me'!$B$8,"Última chance","Zumbi"))))</f>
        <v/>
      </c>
      <c r="W3717" s="25" t="n">
        <f aca="false">IF(O3717="Won",1,IF(O3717="Lost",0,""))</f>
        <v>1</v>
      </c>
      <c r="X3717" s="25" t="s">
        <v>1835</v>
      </c>
      <c r="Y3717" s="25" t="str">
        <f aca="false">IF(E3717="","Sim","")</f>
        <v/>
      </c>
    </row>
    <row r="3718" customFormat="false" ht="15" hidden="false" customHeight="false" outlineLevel="0" collapsed="false">
      <c r="A3718" s="25" t="s">
        <v>3980</v>
      </c>
      <c r="B3718" s="25" t="s">
        <v>84</v>
      </c>
      <c r="C3718" s="25" t="s">
        <v>85</v>
      </c>
      <c r="D3718" s="25" t="s">
        <v>87</v>
      </c>
      <c r="E3718" s="25" t="s">
        <v>210</v>
      </c>
      <c r="F3718" s="25" t="s">
        <v>211</v>
      </c>
      <c r="G3718" s="26" t="n">
        <v>718.62</v>
      </c>
      <c r="H3718" s="27" t="n">
        <v>2448</v>
      </c>
      <c r="I3718" s="25" t="s">
        <v>147</v>
      </c>
      <c r="K3718" s="25" t="n">
        <v>2001</v>
      </c>
      <c r="L3718" s="25" t="s">
        <v>148</v>
      </c>
      <c r="M3718" s="25" t="s">
        <v>149</v>
      </c>
      <c r="N3718" s="28" t="n">
        <v>55</v>
      </c>
      <c r="O3718" s="25" t="s">
        <v>56</v>
      </c>
      <c r="P3718" s="29" t="n">
        <v>42951</v>
      </c>
      <c r="Q3718" s="33"/>
      <c r="R3718" s="34"/>
      <c r="S3718" s="28" t="n">
        <f aca="false">IF(O3718="Won",R3718,IF(O3718="Lost",0,N3718))</f>
        <v>55</v>
      </c>
      <c r="T3718" s="30" t="str">
        <f aca="false">IF(AND(P3718&lt;&gt;"",Q3718&lt;&gt;""),Q3718-P3718,"")</f>
        <v/>
      </c>
      <c r="U3718" s="30" t="n">
        <f aca="false">IF(AND(O3718="Engaging",P3718&lt;&gt;""),'Leia-me'!$B$5-P3718,"")</f>
        <v>149</v>
      </c>
      <c r="V3718" s="25" t="str">
        <f aca="false">IF(O3718&lt;&gt;"Engaging","",IF(U3718&lt;='Leia-me'!$B$6,"Saudável",IF(U3718&lt;='Leia-me'!$B$7,"Esfriando",IF(U3718&lt;='Leia-me'!$B$8,"Última chance","Zumbi"))))</f>
        <v>Zumbi</v>
      </c>
      <c r="W3718" s="25" t="str">
        <f aca="false">IF(O3718="Won",1,IF(O3718="Lost",0,""))</f>
        <v/>
      </c>
      <c r="Y3718" s="25" t="str">
        <f aca="false">IF(E3718="","Sim","")</f>
        <v/>
      </c>
    </row>
    <row r="3719" customFormat="false" ht="15" hidden="false" customHeight="false" outlineLevel="0" collapsed="false">
      <c r="A3719" s="25" t="s">
        <v>3981</v>
      </c>
      <c r="B3719" s="25" t="s">
        <v>84</v>
      </c>
      <c r="C3719" s="25" t="s">
        <v>85</v>
      </c>
      <c r="D3719" s="25" t="s">
        <v>87</v>
      </c>
      <c r="E3719" s="25" t="s">
        <v>1158</v>
      </c>
      <c r="F3719" s="25" t="s">
        <v>185</v>
      </c>
      <c r="G3719" s="26" t="n">
        <v>7708.38</v>
      </c>
      <c r="H3719" s="27" t="n">
        <v>13756</v>
      </c>
      <c r="I3719" s="25" t="s">
        <v>147</v>
      </c>
      <c r="K3719" s="25" t="n">
        <v>1980</v>
      </c>
      <c r="L3719" s="25" t="s">
        <v>170</v>
      </c>
      <c r="M3719" s="25" t="s">
        <v>171</v>
      </c>
      <c r="N3719" s="28" t="n">
        <v>1096</v>
      </c>
      <c r="O3719" s="25" t="s">
        <v>55</v>
      </c>
      <c r="P3719" s="29" t="n">
        <v>42953</v>
      </c>
      <c r="Q3719" s="29" t="n">
        <v>43043</v>
      </c>
      <c r="R3719" s="28" t="n">
        <v>0</v>
      </c>
      <c r="S3719" s="28" t="n">
        <f aca="false">IF(O3719="Won",R3719,IF(O3719="Lost",0,N3719))</f>
        <v>0</v>
      </c>
      <c r="T3719" s="30" t="n">
        <f aca="false">IF(AND(P3719&lt;&gt;"",Q3719&lt;&gt;""),Q3719-P3719,"")</f>
        <v>90</v>
      </c>
      <c r="U3719" s="30" t="str">
        <f aca="false">IF(AND(O3719="Engaging",P3719&lt;&gt;""),'Leia-me'!$B$5-P3719,"")</f>
        <v/>
      </c>
      <c r="V3719" s="25" t="str">
        <f aca="false">IF(O3719&lt;&gt;"Engaging","",IF(U3719&lt;='Leia-me'!$B$6,"Saudável",IF(U3719&lt;='Leia-me'!$B$7,"Esfriando",IF(U3719&lt;='Leia-me'!$B$8,"Última chance","Zumbi"))))</f>
        <v/>
      </c>
      <c r="W3719" s="25" t="n">
        <f aca="false">IF(O3719="Won",1,IF(O3719="Lost",0,""))</f>
        <v>0</v>
      </c>
      <c r="Y3719" s="25" t="str">
        <f aca="false">IF(E3719="","Sim","")</f>
        <v/>
      </c>
    </row>
    <row r="3720" customFormat="false" ht="15" hidden="false" customHeight="false" outlineLevel="0" collapsed="false">
      <c r="A3720" s="25" t="s">
        <v>3982</v>
      </c>
      <c r="B3720" s="25" t="s">
        <v>84</v>
      </c>
      <c r="C3720" s="25" t="s">
        <v>85</v>
      </c>
      <c r="D3720" s="25" t="s">
        <v>87</v>
      </c>
      <c r="E3720" s="25" t="s">
        <v>1156</v>
      </c>
      <c r="F3720" s="25" t="s">
        <v>185</v>
      </c>
      <c r="G3720" s="26" t="n">
        <v>1242.32</v>
      </c>
      <c r="H3720" s="27" t="n">
        <v>3027</v>
      </c>
      <c r="I3720" s="25" t="s">
        <v>147</v>
      </c>
      <c r="J3720" s="25" t="s">
        <v>193</v>
      </c>
      <c r="K3720" s="25" t="n">
        <v>1993</v>
      </c>
      <c r="L3720" s="25" t="s">
        <v>148</v>
      </c>
      <c r="M3720" s="25" t="s">
        <v>149</v>
      </c>
      <c r="N3720" s="28" t="n">
        <v>55</v>
      </c>
      <c r="O3720" s="25" t="s">
        <v>54</v>
      </c>
      <c r="P3720" s="29" t="n">
        <v>42953</v>
      </c>
      <c r="Q3720" s="29" t="n">
        <v>43070</v>
      </c>
      <c r="R3720" s="28" t="n">
        <v>59</v>
      </c>
      <c r="S3720" s="28" t="n">
        <f aca="false">IF(O3720="Won",R3720,IF(O3720="Lost",0,N3720))</f>
        <v>59</v>
      </c>
      <c r="T3720" s="30" t="n">
        <f aca="false">IF(AND(P3720&lt;&gt;"",Q3720&lt;&gt;""),Q3720-P3720,"")</f>
        <v>117</v>
      </c>
      <c r="U3720" s="30" t="str">
        <f aca="false">IF(AND(O3720="Engaging",P3720&lt;&gt;""),'Leia-me'!$B$5-P3720,"")</f>
        <v/>
      </c>
      <c r="V3720" s="25" t="str">
        <f aca="false">IF(O3720&lt;&gt;"Engaging","",IF(U3720&lt;='Leia-me'!$B$6,"Saudável",IF(U3720&lt;='Leia-me'!$B$7,"Esfriando",IF(U3720&lt;='Leia-me'!$B$8,"Última chance","Zumbi"))))</f>
        <v/>
      </c>
      <c r="W3720" s="25" t="n">
        <f aca="false">IF(O3720="Won",1,IF(O3720="Lost",0,""))</f>
        <v>1</v>
      </c>
      <c r="Y3720" s="25" t="str">
        <f aca="false">IF(E3720="","Sim","")</f>
        <v/>
      </c>
    </row>
    <row r="3721" customFormat="false" ht="15" hidden="false" customHeight="false" outlineLevel="0" collapsed="false">
      <c r="A3721" s="25" t="s">
        <v>3983</v>
      </c>
      <c r="B3721" s="25" t="s">
        <v>84</v>
      </c>
      <c r="C3721" s="25" t="s">
        <v>85</v>
      </c>
      <c r="D3721" s="25" t="s">
        <v>87</v>
      </c>
      <c r="E3721" s="25" t="s">
        <v>452</v>
      </c>
      <c r="F3721" s="25" t="s">
        <v>185</v>
      </c>
      <c r="G3721" s="26" t="n">
        <v>1712.68</v>
      </c>
      <c r="H3721" s="27" t="n">
        <v>3194</v>
      </c>
      <c r="I3721" s="25" t="s">
        <v>147</v>
      </c>
      <c r="J3721" s="25" t="s">
        <v>193</v>
      </c>
      <c r="K3721" s="25" t="n">
        <v>1992</v>
      </c>
      <c r="L3721" s="25" t="s">
        <v>148</v>
      </c>
      <c r="M3721" s="25" t="s">
        <v>149</v>
      </c>
      <c r="N3721" s="28" t="n">
        <v>55</v>
      </c>
      <c r="O3721" s="25" t="s">
        <v>54</v>
      </c>
      <c r="P3721" s="29" t="n">
        <v>42953</v>
      </c>
      <c r="Q3721" s="29" t="n">
        <v>43053</v>
      </c>
      <c r="R3721" s="28" t="n">
        <v>54</v>
      </c>
      <c r="S3721" s="28" t="n">
        <f aca="false">IF(O3721="Won",R3721,IF(O3721="Lost",0,N3721))</f>
        <v>54</v>
      </c>
      <c r="T3721" s="30" t="n">
        <f aca="false">IF(AND(P3721&lt;&gt;"",Q3721&lt;&gt;""),Q3721-P3721,"")</f>
        <v>100</v>
      </c>
      <c r="U3721" s="30" t="str">
        <f aca="false">IF(AND(O3721="Engaging",P3721&lt;&gt;""),'Leia-me'!$B$5-P3721,"")</f>
        <v/>
      </c>
      <c r="V3721" s="25" t="str">
        <f aca="false">IF(O3721&lt;&gt;"Engaging","",IF(U3721&lt;='Leia-me'!$B$6,"Saudável",IF(U3721&lt;='Leia-me'!$B$7,"Esfriando",IF(U3721&lt;='Leia-me'!$B$8,"Última chance","Zumbi"))))</f>
        <v/>
      </c>
      <c r="W3721" s="25" t="n">
        <f aca="false">IF(O3721="Won",1,IF(O3721="Lost",0,""))</f>
        <v>1</v>
      </c>
      <c r="Y3721" s="25" t="str">
        <f aca="false">IF(E3721="","Sim","")</f>
        <v/>
      </c>
    </row>
    <row r="3722" customFormat="false" ht="15" hidden="false" customHeight="false" outlineLevel="0" collapsed="false">
      <c r="A3722" s="25" t="s">
        <v>3984</v>
      </c>
      <c r="B3722" s="25" t="s">
        <v>84</v>
      </c>
      <c r="C3722" s="25" t="s">
        <v>85</v>
      </c>
      <c r="D3722" s="25" t="s">
        <v>87</v>
      </c>
      <c r="E3722" s="25" t="s">
        <v>622</v>
      </c>
      <c r="F3722" s="25" t="s">
        <v>211</v>
      </c>
      <c r="G3722" s="26" t="n">
        <v>167.89</v>
      </c>
      <c r="H3722" s="27" t="n">
        <v>493</v>
      </c>
      <c r="I3722" s="25" t="s">
        <v>623</v>
      </c>
      <c r="K3722" s="25" t="n">
        <v>2000</v>
      </c>
      <c r="L3722" s="25" t="s">
        <v>170</v>
      </c>
      <c r="M3722" s="25" t="s">
        <v>171</v>
      </c>
      <c r="N3722" s="28" t="n">
        <v>1096</v>
      </c>
      <c r="O3722" s="25" t="s">
        <v>55</v>
      </c>
      <c r="P3722" s="29" t="n">
        <v>42954</v>
      </c>
      <c r="Q3722" s="29" t="n">
        <v>43088</v>
      </c>
      <c r="R3722" s="28" t="n">
        <v>0</v>
      </c>
      <c r="S3722" s="28" t="n">
        <f aca="false">IF(O3722="Won",R3722,IF(O3722="Lost",0,N3722))</f>
        <v>0</v>
      </c>
      <c r="T3722" s="30" t="n">
        <f aca="false">IF(AND(P3722&lt;&gt;"",Q3722&lt;&gt;""),Q3722-P3722,"")</f>
        <v>134</v>
      </c>
      <c r="U3722" s="30" t="str">
        <f aca="false">IF(AND(O3722="Engaging",P3722&lt;&gt;""),'Leia-me'!$B$5-P3722,"")</f>
        <v/>
      </c>
      <c r="V3722" s="25" t="str">
        <f aca="false">IF(O3722&lt;&gt;"Engaging","",IF(U3722&lt;='Leia-me'!$B$6,"Saudável",IF(U3722&lt;='Leia-me'!$B$7,"Esfriando",IF(U3722&lt;='Leia-me'!$B$8,"Última chance","Zumbi"))))</f>
        <v/>
      </c>
      <c r="W3722" s="25" t="n">
        <f aca="false">IF(O3722="Won",1,IF(O3722="Lost",0,""))</f>
        <v>0</v>
      </c>
      <c r="Y3722" s="25" t="str">
        <f aca="false">IF(E3722="","Sim","")</f>
        <v/>
      </c>
    </row>
    <row r="3723" customFormat="false" ht="15" hidden="false" customHeight="false" outlineLevel="0" collapsed="false">
      <c r="A3723" s="25" t="s">
        <v>3985</v>
      </c>
      <c r="B3723" s="25" t="s">
        <v>84</v>
      </c>
      <c r="C3723" s="25" t="s">
        <v>85</v>
      </c>
      <c r="D3723" s="25" t="s">
        <v>87</v>
      </c>
      <c r="E3723" s="25" t="s">
        <v>3373</v>
      </c>
      <c r="F3723" s="25" t="s">
        <v>192</v>
      </c>
      <c r="G3723" s="26" t="n">
        <v>4478.47</v>
      </c>
      <c r="H3723" s="27" t="n">
        <v>13809</v>
      </c>
      <c r="I3723" s="25" t="s">
        <v>147</v>
      </c>
      <c r="K3723" s="25" t="n">
        <v>1979</v>
      </c>
      <c r="L3723" s="25" t="s">
        <v>178</v>
      </c>
      <c r="M3723" s="25" t="s">
        <v>171</v>
      </c>
      <c r="N3723" s="28" t="n">
        <v>5482</v>
      </c>
      <c r="O3723" s="25" t="s">
        <v>54</v>
      </c>
      <c r="P3723" s="29" t="n">
        <v>42954</v>
      </c>
      <c r="Q3723" s="29" t="n">
        <v>43058</v>
      </c>
      <c r="R3723" s="28" t="n">
        <v>4648</v>
      </c>
      <c r="S3723" s="28" t="n">
        <f aca="false">IF(O3723="Won",R3723,IF(O3723="Lost",0,N3723))</f>
        <v>4648</v>
      </c>
      <c r="T3723" s="30" t="n">
        <f aca="false">IF(AND(P3723&lt;&gt;"",Q3723&lt;&gt;""),Q3723-P3723,"")</f>
        <v>104</v>
      </c>
      <c r="U3723" s="30" t="str">
        <f aca="false">IF(AND(O3723="Engaging",P3723&lt;&gt;""),'Leia-me'!$B$5-P3723,"")</f>
        <v/>
      </c>
      <c r="V3723" s="25" t="str">
        <f aca="false">IF(O3723&lt;&gt;"Engaging","",IF(U3723&lt;='Leia-me'!$B$6,"Saudável",IF(U3723&lt;='Leia-me'!$B$7,"Esfriando",IF(U3723&lt;='Leia-me'!$B$8,"Última chance","Zumbi"))))</f>
        <v/>
      </c>
      <c r="W3723" s="25" t="n">
        <f aca="false">IF(O3723="Won",1,IF(O3723="Lost",0,""))</f>
        <v>1</v>
      </c>
      <c r="Y3723" s="25" t="str">
        <f aca="false">IF(E3723="","Sim","")</f>
        <v/>
      </c>
    </row>
    <row r="3724" customFormat="false" ht="15" hidden="false" customHeight="false" outlineLevel="0" collapsed="false">
      <c r="A3724" s="25" t="s">
        <v>3986</v>
      </c>
      <c r="B3724" s="25" t="s">
        <v>84</v>
      </c>
      <c r="C3724" s="25" t="s">
        <v>85</v>
      </c>
      <c r="D3724" s="25" t="s">
        <v>87</v>
      </c>
      <c r="E3724" s="25" t="s">
        <v>1690</v>
      </c>
      <c r="F3724" s="25" t="s">
        <v>211</v>
      </c>
      <c r="G3724" s="26" t="n">
        <v>2520.83</v>
      </c>
      <c r="H3724" s="27" t="n">
        <v>3502</v>
      </c>
      <c r="I3724" s="25" t="s">
        <v>147</v>
      </c>
      <c r="K3724" s="25" t="n">
        <v>1990</v>
      </c>
      <c r="L3724" s="25" t="s">
        <v>1834</v>
      </c>
      <c r="M3724" s="25" t="s">
        <v>171</v>
      </c>
      <c r="N3724" s="28" t="n">
        <v>4821</v>
      </c>
      <c r="O3724" s="25" t="s">
        <v>54</v>
      </c>
      <c r="P3724" s="29" t="n">
        <v>42954</v>
      </c>
      <c r="Q3724" s="29" t="n">
        <v>43074</v>
      </c>
      <c r="R3724" s="28" t="n">
        <v>4639</v>
      </c>
      <c r="S3724" s="28" t="n">
        <f aca="false">IF(O3724="Won",R3724,IF(O3724="Lost",0,N3724))</f>
        <v>4639</v>
      </c>
      <c r="T3724" s="30" t="n">
        <f aca="false">IF(AND(P3724&lt;&gt;"",Q3724&lt;&gt;""),Q3724-P3724,"")</f>
        <v>120</v>
      </c>
      <c r="U3724" s="30" t="str">
        <f aca="false">IF(AND(O3724="Engaging",P3724&lt;&gt;""),'Leia-me'!$B$5-P3724,"")</f>
        <v/>
      </c>
      <c r="V3724" s="25" t="str">
        <f aca="false">IF(O3724&lt;&gt;"Engaging","",IF(U3724&lt;='Leia-me'!$B$6,"Saudável",IF(U3724&lt;='Leia-me'!$B$7,"Esfriando",IF(U3724&lt;='Leia-me'!$B$8,"Última chance","Zumbi"))))</f>
        <v/>
      </c>
      <c r="W3724" s="25" t="n">
        <f aca="false">IF(O3724="Won",1,IF(O3724="Lost",0,""))</f>
        <v>1</v>
      </c>
      <c r="X3724" s="25" t="s">
        <v>1835</v>
      </c>
      <c r="Y3724" s="25" t="str">
        <f aca="false">IF(E3724="","Sim","")</f>
        <v/>
      </c>
    </row>
    <row r="3725" customFormat="false" ht="15" hidden="false" customHeight="false" outlineLevel="0" collapsed="false">
      <c r="A3725" s="25" t="s">
        <v>3987</v>
      </c>
      <c r="B3725" s="25" t="s">
        <v>84</v>
      </c>
      <c r="C3725" s="25" t="s">
        <v>85</v>
      </c>
      <c r="D3725" s="25" t="s">
        <v>87</v>
      </c>
      <c r="E3725" s="25" t="s">
        <v>1189</v>
      </c>
      <c r="F3725" s="25" t="s">
        <v>211</v>
      </c>
      <c r="G3725" s="26" t="n">
        <v>702.72</v>
      </c>
      <c r="H3725" s="27" t="n">
        <v>1831</v>
      </c>
      <c r="I3725" s="25" t="s">
        <v>147</v>
      </c>
      <c r="K3725" s="25" t="n">
        <v>2004</v>
      </c>
      <c r="L3725" s="25" t="s">
        <v>186</v>
      </c>
      <c r="M3725" s="25" t="s">
        <v>171</v>
      </c>
      <c r="N3725" s="28" t="n">
        <v>550</v>
      </c>
      <c r="O3725" s="25" t="s">
        <v>55</v>
      </c>
      <c r="P3725" s="29" t="n">
        <v>42957</v>
      </c>
      <c r="Q3725" s="29" t="n">
        <v>42969</v>
      </c>
      <c r="R3725" s="28" t="n">
        <v>0</v>
      </c>
      <c r="S3725" s="28" t="n">
        <f aca="false">IF(O3725="Won",R3725,IF(O3725="Lost",0,N3725))</f>
        <v>0</v>
      </c>
      <c r="T3725" s="30" t="n">
        <f aca="false">IF(AND(P3725&lt;&gt;"",Q3725&lt;&gt;""),Q3725-P3725,"")</f>
        <v>12</v>
      </c>
      <c r="U3725" s="30" t="str">
        <f aca="false">IF(AND(O3725="Engaging",P3725&lt;&gt;""),'Leia-me'!$B$5-P3725,"")</f>
        <v/>
      </c>
      <c r="V3725" s="25" t="str">
        <f aca="false">IF(O3725&lt;&gt;"Engaging","",IF(U3725&lt;='Leia-me'!$B$6,"Saudável",IF(U3725&lt;='Leia-me'!$B$7,"Esfriando",IF(U3725&lt;='Leia-me'!$B$8,"Última chance","Zumbi"))))</f>
        <v/>
      </c>
      <c r="W3725" s="25" t="n">
        <f aca="false">IF(O3725="Won",1,IF(O3725="Lost",0,""))</f>
        <v>0</v>
      </c>
      <c r="Y3725" s="25" t="str">
        <f aca="false">IF(E3725="","Sim","")</f>
        <v/>
      </c>
    </row>
    <row r="3726" customFormat="false" ht="15" hidden="false" customHeight="false" outlineLevel="0" collapsed="false">
      <c r="A3726" s="25" t="s">
        <v>3988</v>
      </c>
      <c r="B3726" s="25" t="s">
        <v>84</v>
      </c>
      <c r="C3726" s="25" t="s">
        <v>85</v>
      </c>
      <c r="D3726" s="25" t="s">
        <v>87</v>
      </c>
      <c r="E3726" s="25" t="s">
        <v>452</v>
      </c>
      <c r="F3726" s="25" t="s">
        <v>185</v>
      </c>
      <c r="G3726" s="26" t="n">
        <v>1712.68</v>
      </c>
      <c r="H3726" s="27" t="n">
        <v>3194</v>
      </c>
      <c r="I3726" s="25" t="s">
        <v>147</v>
      </c>
      <c r="J3726" s="25" t="s">
        <v>193</v>
      </c>
      <c r="K3726" s="25" t="n">
        <v>1992</v>
      </c>
      <c r="L3726" s="25" t="s">
        <v>170</v>
      </c>
      <c r="M3726" s="25" t="s">
        <v>171</v>
      </c>
      <c r="N3726" s="28" t="n">
        <v>1096</v>
      </c>
      <c r="O3726" s="25" t="s">
        <v>54</v>
      </c>
      <c r="P3726" s="29" t="n">
        <v>42957</v>
      </c>
      <c r="Q3726" s="29" t="n">
        <v>42967</v>
      </c>
      <c r="R3726" s="28" t="n">
        <v>1143</v>
      </c>
      <c r="S3726" s="28" t="n">
        <f aca="false">IF(O3726="Won",R3726,IF(O3726="Lost",0,N3726))</f>
        <v>1143</v>
      </c>
      <c r="T3726" s="30" t="n">
        <f aca="false">IF(AND(P3726&lt;&gt;"",Q3726&lt;&gt;""),Q3726-P3726,"")</f>
        <v>10</v>
      </c>
      <c r="U3726" s="30" t="str">
        <f aca="false">IF(AND(O3726="Engaging",P3726&lt;&gt;""),'Leia-me'!$B$5-P3726,"")</f>
        <v/>
      </c>
      <c r="V3726" s="25" t="str">
        <f aca="false">IF(O3726&lt;&gt;"Engaging","",IF(U3726&lt;='Leia-me'!$B$6,"Saudável",IF(U3726&lt;='Leia-me'!$B$7,"Esfriando",IF(U3726&lt;='Leia-me'!$B$8,"Última chance","Zumbi"))))</f>
        <v/>
      </c>
      <c r="W3726" s="25" t="n">
        <f aca="false">IF(O3726="Won",1,IF(O3726="Lost",0,""))</f>
        <v>1</v>
      </c>
      <c r="Y3726" s="25" t="str">
        <f aca="false">IF(E3726="","Sim","")</f>
        <v/>
      </c>
    </row>
    <row r="3727" customFormat="false" ht="15" hidden="false" customHeight="false" outlineLevel="0" collapsed="false">
      <c r="A3727" s="25" t="s">
        <v>3989</v>
      </c>
      <c r="B3727" s="25" t="s">
        <v>84</v>
      </c>
      <c r="C3727" s="25" t="s">
        <v>85</v>
      </c>
      <c r="D3727" s="25" t="s">
        <v>87</v>
      </c>
      <c r="E3727" s="25" t="s">
        <v>1049</v>
      </c>
      <c r="F3727" s="25" t="s">
        <v>177</v>
      </c>
      <c r="G3727" s="26" t="n">
        <v>2022.14</v>
      </c>
      <c r="H3727" s="27" t="n">
        <v>5113</v>
      </c>
      <c r="I3727" s="25" t="s">
        <v>147</v>
      </c>
      <c r="K3727" s="25" t="n">
        <v>1998</v>
      </c>
      <c r="L3727" s="25" t="s">
        <v>1834</v>
      </c>
      <c r="M3727" s="25" t="s">
        <v>171</v>
      </c>
      <c r="N3727" s="28" t="n">
        <v>4821</v>
      </c>
      <c r="O3727" s="25" t="s">
        <v>55</v>
      </c>
      <c r="P3727" s="29" t="n">
        <v>42959</v>
      </c>
      <c r="Q3727" s="29" t="n">
        <v>42960</v>
      </c>
      <c r="R3727" s="28" t="n">
        <v>0</v>
      </c>
      <c r="S3727" s="28" t="n">
        <f aca="false">IF(O3727="Won",R3727,IF(O3727="Lost",0,N3727))</f>
        <v>0</v>
      </c>
      <c r="T3727" s="30" t="n">
        <f aca="false">IF(AND(P3727&lt;&gt;"",Q3727&lt;&gt;""),Q3727-P3727,"")</f>
        <v>1</v>
      </c>
      <c r="U3727" s="30" t="str">
        <f aca="false">IF(AND(O3727="Engaging",P3727&lt;&gt;""),'Leia-me'!$B$5-P3727,"")</f>
        <v/>
      </c>
      <c r="V3727" s="25" t="str">
        <f aca="false">IF(O3727&lt;&gt;"Engaging","",IF(U3727&lt;='Leia-me'!$B$6,"Saudável",IF(U3727&lt;='Leia-me'!$B$7,"Esfriando",IF(U3727&lt;='Leia-me'!$B$8,"Última chance","Zumbi"))))</f>
        <v/>
      </c>
      <c r="W3727" s="25" t="n">
        <f aca="false">IF(O3727="Won",1,IF(O3727="Lost",0,""))</f>
        <v>0</v>
      </c>
      <c r="X3727" s="25" t="s">
        <v>1835</v>
      </c>
      <c r="Y3727" s="25" t="str">
        <f aca="false">IF(E3727="","Sim","")</f>
        <v/>
      </c>
    </row>
    <row r="3728" customFormat="false" ht="15" hidden="false" customHeight="false" outlineLevel="0" collapsed="false">
      <c r="A3728" s="25" t="s">
        <v>3990</v>
      </c>
      <c r="B3728" s="25" t="s">
        <v>84</v>
      </c>
      <c r="C3728" s="25" t="s">
        <v>85</v>
      </c>
      <c r="D3728" s="25" t="s">
        <v>87</v>
      </c>
      <c r="E3728" s="25" t="s">
        <v>1640</v>
      </c>
      <c r="F3728" s="25" t="s">
        <v>211</v>
      </c>
      <c r="G3728" s="26" t="n">
        <v>71.12</v>
      </c>
      <c r="H3728" s="27" t="n">
        <v>144</v>
      </c>
      <c r="I3728" s="25" t="s">
        <v>147</v>
      </c>
      <c r="K3728" s="25" t="n">
        <v>2010</v>
      </c>
      <c r="L3728" s="25" t="s">
        <v>186</v>
      </c>
      <c r="M3728" s="25" t="s">
        <v>171</v>
      </c>
      <c r="N3728" s="28" t="n">
        <v>550</v>
      </c>
      <c r="O3728" s="25" t="s">
        <v>54</v>
      </c>
      <c r="P3728" s="29" t="n">
        <v>42959</v>
      </c>
      <c r="Q3728" s="29" t="n">
        <v>42981</v>
      </c>
      <c r="R3728" s="28" t="n">
        <v>524</v>
      </c>
      <c r="S3728" s="28" t="n">
        <f aca="false">IF(O3728="Won",R3728,IF(O3728="Lost",0,N3728))</f>
        <v>524</v>
      </c>
      <c r="T3728" s="30" t="n">
        <f aca="false">IF(AND(P3728&lt;&gt;"",Q3728&lt;&gt;""),Q3728-P3728,"")</f>
        <v>22</v>
      </c>
      <c r="U3728" s="30" t="str">
        <f aca="false">IF(AND(O3728="Engaging",P3728&lt;&gt;""),'Leia-me'!$B$5-P3728,"")</f>
        <v/>
      </c>
      <c r="V3728" s="25" t="str">
        <f aca="false">IF(O3728&lt;&gt;"Engaging","",IF(U3728&lt;='Leia-me'!$B$6,"Saudável",IF(U3728&lt;='Leia-me'!$B$7,"Esfriando",IF(U3728&lt;='Leia-me'!$B$8,"Última chance","Zumbi"))))</f>
        <v/>
      </c>
      <c r="W3728" s="25" t="n">
        <f aca="false">IF(O3728="Won",1,IF(O3728="Lost",0,""))</f>
        <v>1</v>
      </c>
      <c r="Y3728" s="25" t="str">
        <f aca="false">IF(E3728="","Sim","")</f>
        <v/>
      </c>
    </row>
    <row r="3729" customFormat="false" ht="15" hidden="false" customHeight="false" outlineLevel="0" collapsed="false">
      <c r="A3729" s="25" t="s">
        <v>3991</v>
      </c>
      <c r="B3729" s="25" t="s">
        <v>84</v>
      </c>
      <c r="C3729" s="25" t="s">
        <v>85</v>
      </c>
      <c r="D3729" s="25" t="s">
        <v>87</v>
      </c>
      <c r="G3729" s="31"/>
      <c r="H3729" s="32"/>
      <c r="L3729" s="25" t="s">
        <v>160</v>
      </c>
      <c r="M3729" s="25" t="s">
        <v>149</v>
      </c>
      <c r="N3729" s="28" t="n">
        <v>3393</v>
      </c>
      <c r="O3729" s="25" t="s">
        <v>56</v>
      </c>
      <c r="P3729" s="29" t="n">
        <v>42960</v>
      </c>
      <c r="Q3729" s="33"/>
      <c r="R3729" s="34"/>
      <c r="S3729" s="28" t="n">
        <f aca="false">IF(O3729="Won",R3729,IF(O3729="Lost",0,N3729))</f>
        <v>3393</v>
      </c>
      <c r="T3729" s="30" t="str">
        <f aca="false">IF(AND(P3729&lt;&gt;"",Q3729&lt;&gt;""),Q3729-P3729,"")</f>
        <v/>
      </c>
      <c r="U3729" s="30" t="n">
        <f aca="false">IF(AND(O3729="Engaging",P3729&lt;&gt;""),'Leia-me'!$B$5-P3729,"")</f>
        <v>140</v>
      </c>
      <c r="V3729" s="25" t="str">
        <f aca="false">IF(O3729&lt;&gt;"Engaging","",IF(U3729&lt;='Leia-me'!$B$6,"Saudável",IF(U3729&lt;='Leia-me'!$B$7,"Esfriando",IF(U3729&lt;='Leia-me'!$B$8,"Última chance","Zumbi"))))</f>
        <v>Zumbi</v>
      </c>
      <c r="W3729" s="25" t="str">
        <f aca="false">IF(O3729="Won",1,IF(O3729="Lost",0,""))</f>
        <v/>
      </c>
      <c r="Y3729" s="25" t="str">
        <f aca="false">IF(E3729="","Sim","")</f>
        <v>Sim</v>
      </c>
    </row>
    <row r="3730" customFormat="false" ht="15" hidden="false" customHeight="false" outlineLevel="0" collapsed="false">
      <c r="A3730" s="25" t="s">
        <v>3992</v>
      </c>
      <c r="B3730" s="25" t="s">
        <v>84</v>
      </c>
      <c r="C3730" s="25" t="s">
        <v>85</v>
      </c>
      <c r="D3730" s="25" t="s">
        <v>87</v>
      </c>
      <c r="E3730" s="25" t="s">
        <v>3373</v>
      </c>
      <c r="F3730" s="25" t="s">
        <v>192</v>
      </c>
      <c r="G3730" s="26" t="n">
        <v>4478.47</v>
      </c>
      <c r="H3730" s="27" t="n">
        <v>13809</v>
      </c>
      <c r="I3730" s="25" t="s">
        <v>147</v>
      </c>
      <c r="K3730" s="25" t="n">
        <v>1979</v>
      </c>
      <c r="L3730" s="25" t="s">
        <v>1834</v>
      </c>
      <c r="M3730" s="25" t="s">
        <v>171</v>
      </c>
      <c r="N3730" s="28" t="n">
        <v>4821</v>
      </c>
      <c r="O3730" s="25" t="s">
        <v>54</v>
      </c>
      <c r="P3730" s="29" t="n">
        <v>42960</v>
      </c>
      <c r="Q3730" s="29" t="n">
        <v>42969</v>
      </c>
      <c r="R3730" s="28" t="n">
        <v>4498</v>
      </c>
      <c r="S3730" s="28" t="n">
        <f aca="false">IF(O3730="Won",R3730,IF(O3730="Lost",0,N3730))</f>
        <v>4498</v>
      </c>
      <c r="T3730" s="30" t="n">
        <f aca="false">IF(AND(P3730&lt;&gt;"",Q3730&lt;&gt;""),Q3730-P3730,"")</f>
        <v>9</v>
      </c>
      <c r="U3730" s="30" t="str">
        <f aca="false">IF(AND(O3730="Engaging",P3730&lt;&gt;""),'Leia-me'!$B$5-P3730,"")</f>
        <v/>
      </c>
      <c r="V3730" s="25" t="str">
        <f aca="false">IF(O3730&lt;&gt;"Engaging","",IF(U3730&lt;='Leia-me'!$B$6,"Saudável",IF(U3730&lt;='Leia-me'!$B$7,"Esfriando",IF(U3730&lt;='Leia-me'!$B$8,"Última chance","Zumbi"))))</f>
        <v/>
      </c>
      <c r="W3730" s="25" t="n">
        <f aca="false">IF(O3730="Won",1,IF(O3730="Lost",0,""))</f>
        <v>1</v>
      </c>
      <c r="X3730" s="25" t="s">
        <v>1835</v>
      </c>
      <c r="Y3730" s="25" t="str">
        <f aca="false">IF(E3730="","Sim","")</f>
        <v/>
      </c>
    </row>
    <row r="3731" customFormat="false" ht="15" hidden="false" customHeight="false" outlineLevel="0" collapsed="false">
      <c r="A3731" s="25" t="s">
        <v>3993</v>
      </c>
      <c r="B3731" s="25" t="s">
        <v>84</v>
      </c>
      <c r="C3731" s="25" t="s">
        <v>85</v>
      </c>
      <c r="D3731" s="25" t="s">
        <v>87</v>
      </c>
      <c r="E3731" s="25" t="s">
        <v>1371</v>
      </c>
      <c r="F3731" s="25" t="s">
        <v>185</v>
      </c>
      <c r="G3731" s="26" t="n">
        <v>40.79</v>
      </c>
      <c r="H3731" s="27" t="n">
        <v>142</v>
      </c>
      <c r="I3731" s="25" t="s">
        <v>1372</v>
      </c>
      <c r="K3731" s="25" t="n">
        <v>2011</v>
      </c>
      <c r="L3731" s="25" t="s">
        <v>148</v>
      </c>
      <c r="M3731" s="25" t="s">
        <v>149</v>
      </c>
      <c r="N3731" s="28" t="n">
        <v>55</v>
      </c>
      <c r="O3731" s="25" t="s">
        <v>54</v>
      </c>
      <c r="P3731" s="29" t="n">
        <v>42960</v>
      </c>
      <c r="Q3731" s="29" t="n">
        <v>42979</v>
      </c>
      <c r="R3731" s="28" t="n">
        <v>59</v>
      </c>
      <c r="S3731" s="28" t="n">
        <f aca="false">IF(O3731="Won",R3731,IF(O3731="Lost",0,N3731))</f>
        <v>59</v>
      </c>
      <c r="T3731" s="30" t="n">
        <f aca="false">IF(AND(P3731&lt;&gt;"",Q3731&lt;&gt;""),Q3731-P3731,"")</f>
        <v>19</v>
      </c>
      <c r="U3731" s="30" t="str">
        <f aca="false">IF(AND(O3731="Engaging",P3731&lt;&gt;""),'Leia-me'!$B$5-P3731,"")</f>
        <v/>
      </c>
      <c r="V3731" s="25" t="str">
        <f aca="false">IF(O3731&lt;&gt;"Engaging","",IF(U3731&lt;='Leia-me'!$B$6,"Saudável",IF(U3731&lt;='Leia-me'!$B$7,"Esfriando",IF(U3731&lt;='Leia-me'!$B$8,"Última chance","Zumbi"))))</f>
        <v/>
      </c>
      <c r="W3731" s="25" t="n">
        <f aca="false">IF(O3731="Won",1,IF(O3731="Lost",0,""))</f>
        <v>1</v>
      </c>
      <c r="Y3731" s="25" t="str">
        <f aca="false">IF(E3731="","Sim","")</f>
        <v/>
      </c>
    </row>
    <row r="3732" customFormat="false" ht="15" hidden="false" customHeight="false" outlineLevel="0" collapsed="false">
      <c r="A3732" s="25" t="s">
        <v>3994</v>
      </c>
      <c r="B3732" s="25" t="s">
        <v>84</v>
      </c>
      <c r="C3732" s="25" t="s">
        <v>85</v>
      </c>
      <c r="D3732" s="25" t="s">
        <v>87</v>
      </c>
      <c r="E3732" s="25" t="s">
        <v>218</v>
      </c>
      <c r="F3732" s="25" t="s">
        <v>146</v>
      </c>
      <c r="G3732" s="26" t="n">
        <v>4.54</v>
      </c>
      <c r="H3732" s="27" t="n">
        <v>9</v>
      </c>
      <c r="I3732" s="25" t="s">
        <v>147</v>
      </c>
      <c r="K3732" s="25" t="n">
        <v>2017</v>
      </c>
      <c r="L3732" s="25" t="s">
        <v>160</v>
      </c>
      <c r="M3732" s="25" t="s">
        <v>149</v>
      </c>
      <c r="N3732" s="28" t="n">
        <v>3393</v>
      </c>
      <c r="O3732" s="25" t="s">
        <v>55</v>
      </c>
      <c r="P3732" s="29" t="n">
        <v>42962</v>
      </c>
      <c r="Q3732" s="29" t="n">
        <v>42975</v>
      </c>
      <c r="R3732" s="28" t="n">
        <v>0</v>
      </c>
      <c r="S3732" s="28" t="n">
        <f aca="false">IF(O3732="Won",R3732,IF(O3732="Lost",0,N3732))</f>
        <v>0</v>
      </c>
      <c r="T3732" s="30" t="n">
        <f aca="false">IF(AND(P3732&lt;&gt;"",Q3732&lt;&gt;""),Q3732-P3732,"")</f>
        <v>13</v>
      </c>
      <c r="U3732" s="30" t="str">
        <f aca="false">IF(AND(O3732="Engaging",P3732&lt;&gt;""),'Leia-me'!$B$5-P3732,"")</f>
        <v/>
      </c>
      <c r="V3732" s="25" t="str">
        <f aca="false">IF(O3732&lt;&gt;"Engaging","",IF(U3732&lt;='Leia-me'!$B$6,"Saudável",IF(U3732&lt;='Leia-me'!$B$7,"Esfriando",IF(U3732&lt;='Leia-me'!$B$8,"Última chance","Zumbi"))))</f>
        <v/>
      </c>
      <c r="W3732" s="25" t="n">
        <f aca="false">IF(O3732="Won",1,IF(O3732="Lost",0,""))</f>
        <v>0</v>
      </c>
      <c r="Y3732" s="25" t="str">
        <f aca="false">IF(E3732="","Sim","")</f>
        <v/>
      </c>
    </row>
    <row r="3733" customFormat="false" ht="15" hidden="false" customHeight="false" outlineLevel="0" collapsed="false">
      <c r="A3733" s="25" t="s">
        <v>3995</v>
      </c>
      <c r="B3733" s="25" t="s">
        <v>84</v>
      </c>
      <c r="C3733" s="25" t="s">
        <v>85</v>
      </c>
      <c r="D3733" s="25" t="s">
        <v>87</v>
      </c>
      <c r="E3733" s="25" t="s">
        <v>1055</v>
      </c>
      <c r="F3733" s="25" t="s">
        <v>146</v>
      </c>
      <c r="G3733" s="26" t="n">
        <v>439.21</v>
      </c>
      <c r="H3733" s="27" t="n">
        <v>792</v>
      </c>
      <c r="I3733" s="25" t="s">
        <v>147</v>
      </c>
      <c r="K3733" s="25" t="n">
        <v>1996</v>
      </c>
      <c r="L3733" s="25" t="s">
        <v>178</v>
      </c>
      <c r="M3733" s="25" t="s">
        <v>171</v>
      </c>
      <c r="N3733" s="28" t="n">
        <v>5482</v>
      </c>
      <c r="O3733" s="25" t="s">
        <v>54</v>
      </c>
      <c r="P3733" s="29" t="n">
        <v>42962</v>
      </c>
      <c r="Q3733" s="29" t="n">
        <v>42979</v>
      </c>
      <c r="R3733" s="28" t="n">
        <v>4520</v>
      </c>
      <c r="S3733" s="28" t="n">
        <f aca="false">IF(O3733="Won",R3733,IF(O3733="Lost",0,N3733))</f>
        <v>4520</v>
      </c>
      <c r="T3733" s="30" t="n">
        <f aca="false">IF(AND(P3733&lt;&gt;"",Q3733&lt;&gt;""),Q3733-P3733,"")</f>
        <v>17</v>
      </c>
      <c r="U3733" s="30" t="str">
        <f aca="false">IF(AND(O3733="Engaging",P3733&lt;&gt;""),'Leia-me'!$B$5-P3733,"")</f>
        <v/>
      </c>
      <c r="V3733" s="25" t="str">
        <f aca="false">IF(O3733&lt;&gt;"Engaging","",IF(U3733&lt;='Leia-me'!$B$6,"Saudável",IF(U3733&lt;='Leia-me'!$B$7,"Esfriando",IF(U3733&lt;='Leia-me'!$B$8,"Última chance","Zumbi"))))</f>
        <v/>
      </c>
      <c r="W3733" s="25" t="n">
        <f aca="false">IF(O3733="Won",1,IF(O3733="Lost",0,""))</f>
        <v>1</v>
      </c>
      <c r="Y3733" s="25" t="str">
        <f aca="false">IF(E3733="","Sim","")</f>
        <v/>
      </c>
    </row>
    <row r="3734" customFormat="false" ht="15" hidden="false" customHeight="false" outlineLevel="0" collapsed="false">
      <c r="A3734" s="25" t="s">
        <v>3996</v>
      </c>
      <c r="B3734" s="25" t="s">
        <v>84</v>
      </c>
      <c r="C3734" s="25" t="s">
        <v>85</v>
      </c>
      <c r="D3734" s="25" t="s">
        <v>87</v>
      </c>
      <c r="E3734" s="25" t="s">
        <v>1049</v>
      </c>
      <c r="F3734" s="25" t="s">
        <v>177</v>
      </c>
      <c r="G3734" s="26" t="n">
        <v>2022.14</v>
      </c>
      <c r="H3734" s="27" t="n">
        <v>5113</v>
      </c>
      <c r="I3734" s="25" t="s">
        <v>147</v>
      </c>
      <c r="K3734" s="25" t="n">
        <v>1998</v>
      </c>
      <c r="L3734" s="25" t="s">
        <v>1834</v>
      </c>
      <c r="M3734" s="25" t="s">
        <v>171</v>
      </c>
      <c r="N3734" s="28" t="n">
        <v>4821</v>
      </c>
      <c r="O3734" s="25" t="s">
        <v>54</v>
      </c>
      <c r="P3734" s="29" t="n">
        <v>42962</v>
      </c>
      <c r="Q3734" s="29" t="n">
        <v>43048</v>
      </c>
      <c r="R3734" s="28" t="n">
        <v>5868</v>
      </c>
      <c r="S3734" s="28" t="n">
        <f aca="false">IF(O3734="Won",R3734,IF(O3734="Lost",0,N3734))</f>
        <v>5868</v>
      </c>
      <c r="T3734" s="30" t="n">
        <f aca="false">IF(AND(P3734&lt;&gt;"",Q3734&lt;&gt;""),Q3734-P3734,"")</f>
        <v>86</v>
      </c>
      <c r="U3734" s="30" t="str">
        <f aca="false">IF(AND(O3734="Engaging",P3734&lt;&gt;""),'Leia-me'!$B$5-P3734,"")</f>
        <v/>
      </c>
      <c r="V3734" s="25" t="str">
        <f aca="false">IF(O3734&lt;&gt;"Engaging","",IF(U3734&lt;='Leia-me'!$B$6,"Saudável",IF(U3734&lt;='Leia-me'!$B$7,"Esfriando",IF(U3734&lt;='Leia-me'!$B$8,"Última chance","Zumbi"))))</f>
        <v/>
      </c>
      <c r="W3734" s="25" t="n">
        <f aca="false">IF(O3734="Won",1,IF(O3734="Lost",0,""))</f>
        <v>1</v>
      </c>
      <c r="X3734" s="25" t="s">
        <v>1835</v>
      </c>
      <c r="Y3734" s="25" t="str">
        <f aca="false">IF(E3734="","Sim","")</f>
        <v/>
      </c>
    </row>
    <row r="3735" customFormat="false" ht="15" hidden="false" customHeight="false" outlineLevel="0" collapsed="false">
      <c r="A3735" s="25" t="s">
        <v>3997</v>
      </c>
      <c r="B3735" s="25" t="s">
        <v>84</v>
      </c>
      <c r="C3735" s="25" t="s">
        <v>85</v>
      </c>
      <c r="D3735" s="25" t="s">
        <v>87</v>
      </c>
      <c r="E3735" s="25" t="s">
        <v>1690</v>
      </c>
      <c r="F3735" s="25" t="s">
        <v>211</v>
      </c>
      <c r="G3735" s="26" t="n">
        <v>2520.83</v>
      </c>
      <c r="H3735" s="27" t="n">
        <v>3502</v>
      </c>
      <c r="I3735" s="25" t="s">
        <v>147</v>
      </c>
      <c r="K3735" s="25" t="n">
        <v>1990</v>
      </c>
      <c r="L3735" s="25" t="s">
        <v>170</v>
      </c>
      <c r="M3735" s="25" t="s">
        <v>171</v>
      </c>
      <c r="N3735" s="28" t="n">
        <v>1096</v>
      </c>
      <c r="O3735" s="25" t="s">
        <v>55</v>
      </c>
      <c r="P3735" s="29" t="n">
        <v>42964</v>
      </c>
      <c r="Q3735" s="29" t="n">
        <v>43044</v>
      </c>
      <c r="R3735" s="28" t="n">
        <v>0</v>
      </c>
      <c r="S3735" s="28" t="n">
        <f aca="false">IF(O3735="Won",R3735,IF(O3735="Lost",0,N3735))</f>
        <v>0</v>
      </c>
      <c r="T3735" s="30" t="n">
        <f aca="false">IF(AND(P3735&lt;&gt;"",Q3735&lt;&gt;""),Q3735-P3735,"")</f>
        <v>80</v>
      </c>
      <c r="U3735" s="30" t="str">
        <f aca="false">IF(AND(O3735="Engaging",P3735&lt;&gt;""),'Leia-me'!$B$5-P3735,"")</f>
        <v/>
      </c>
      <c r="V3735" s="25" t="str">
        <f aca="false">IF(O3735&lt;&gt;"Engaging","",IF(U3735&lt;='Leia-me'!$B$6,"Saudável",IF(U3735&lt;='Leia-me'!$B$7,"Esfriando",IF(U3735&lt;='Leia-me'!$B$8,"Última chance","Zumbi"))))</f>
        <v/>
      </c>
      <c r="W3735" s="25" t="n">
        <f aca="false">IF(O3735="Won",1,IF(O3735="Lost",0,""))</f>
        <v>0</v>
      </c>
      <c r="Y3735" s="25" t="str">
        <f aca="false">IF(E3735="","Sim","")</f>
        <v/>
      </c>
    </row>
    <row r="3736" customFormat="false" ht="15" hidden="false" customHeight="false" outlineLevel="0" collapsed="false">
      <c r="A3736" s="25" t="s">
        <v>3998</v>
      </c>
      <c r="B3736" s="25" t="s">
        <v>84</v>
      </c>
      <c r="C3736" s="25" t="s">
        <v>85</v>
      </c>
      <c r="D3736" s="25" t="s">
        <v>87</v>
      </c>
      <c r="G3736" s="31"/>
      <c r="H3736" s="32"/>
      <c r="L3736" s="25" t="s">
        <v>160</v>
      </c>
      <c r="M3736" s="25" t="s">
        <v>149</v>
      </c>
      <c r="N3736" s="28" t="n">
        <v>3393</v>
      </c>
      <c r="O3736" s="25" t="s">
        <v>56</v>
      </c>
      <c r="P3736" s="29" t="n">
        <v>42965</v>
      </c>
      <c r="Q3736" s="33"/>
      <c r="R3736" s="34"/>
      <c r="S3736" s="28" t="n">
        <f aca="false">IF(O3736="Won",R3736,IF(O3736="Lost",0,N3736))</f>
        <v>3393</v>
      </c>
      <c r="T3736" s="30" t="str">
        <f aca="false">IF(AND(P3736&lt;&gt;"",Q3736&lt;&gt;""),Q3736-P3736,"")</f>
        <v/>
      </c>
      <c r="U3736" s="30" t="n">
        <f aca="false">IF(AND(O3736="Engaging",P3736&lt;&gt;""),'Leia-me'!$B$5-P3736,"")</f>
        <v>135</v>
      </c>
      <c r="V3736" s="25" t="str">
        <f aca="false">IF(O3736&lt;&gt;"Engaging","",IF(U3736&lt;='Leia-me'!$B$6,"Saudável",IF(U3736&lt;='Leia-me'!$B$7,"Esfriando",IF(U3736&lt;='Leia-me'!$B$8,"Última chance","Zumbi"))))</f>
        <v>Última chance</v>
      </c>
      <c r="W3736" s="25" t="str">
        <f aca="false">IF(O3736="Won",1,IF(O3736="Lost",0,""))</f>
        <v/>
      </c>
      <c r="Y3736" s="25" t="str">
        <f aca="false">IF(E3736="","Sim","")</f>
        <v>Sim</v>
      </c>
    </row>
    <row r="3737" customFormat="false" ht="15" hidden="false" customHeight="false" outlineLevel="0" collapsed="false">
      <c r="A3737" s="25" t="s">
        <v>3999</v>
      </c>
      <c r="B3737" s="25" t="s">
        <v>84</v>
      </c>
      <c r="C3737" s="25" t="s">
        <v>85</v>
      </c>
      <c r="D3737" s="25" t="s">
        <v>87</v>
      </c>
      <c r="E3737" s="25" t="s">
        <v>661</v>
      </c>
      <c r="F3737" s="25" t="s">
        <v>146</v>
      </c>
      <c r="G3737" s="26" t="n">
        <v>251.41</v>
      </c>
      <c r="H3737" s="27" t="n">
        <v>495</v>
      </c>
      <c r="I3737" s="25" t="s">
        <v>147</v>
      </c>
      <c r="K3737" s="25" t="n">
        <v>1999</v>
      </c>
      <c r="L3737" s="25" t="s">
        <v>160</v>
      </c>
      <c r="M3737" s="25" t="s">
        <v>149</v>
      </c>
      <c r="N3737" s="28" t="n">
        <v>3393</v>
      </c>
      <c r="O3737" s="25" t="s">
        <v>55</v>
      </c>
      <c r="P3737" s="29" t="n">
        <v>42965</v>
      </c>
      <c r="Q3737" s="29" t="n">
        <v>42978</v>
      </c>
      <c r="R3737" s="28" t="n">
        <v>0</v>
      </c>
      <c r="S3737" s="28" t="n">
        <f aca="false">IF(O3737="Won",R3737,IF(O3737="Lost",0,N3737))</f>
        <v>0</v>
      </c>
      <c r="T3737" s="30" t="n">
        <f aca="false">IF(AND(P3737&lt;&gt;"",Q3737&lt;&gt;""),Q3737-P3737,"")</f>
        <v>13</v>
      </c>
      <c r="U3737" s="30" t="str">
        <f aca="false">IF(AND(O3737="Engaging",P3737&lt;&gt;""),'Leia-me'!$B$5-P3737,"")</f>
        <v/>
      </c>
      <c r="V3737" s="25" t="str">
        <f aca="false">IF(O3737&lt;&gt;"Engaging","",IF(U3737&lt;='Leia-me'!$B$6,"Saudável",IF(U3737&lt;='Leia-me'!$B$7,"Esfriando",IF(U3737&lt;='Leia-me'!$B$8,"Última chance","Zumbi"))))</f>
        <v/>
      </c>
      <c r="W3737" s="25" t="n">
        <f aca="false">IF(O3737="Won",1,IF(O3737="Lost",0,""))</f>
        <v>0</v>
      </c>
      <c r="Y3737" s="25" t="str">
        <f aca="false">IF(E3737="","Sim","")</f>
        <v/>
      </c>
    </row>
    <row r="3738" customFormat="false" ht="15" hidden="false" customHeight="false" outlineLevel="0" collapsed="false">
      <c r="A3738" s="25" t="s">
        <v>4000</v>
      </c>
      <c r="B3738" s="25" t="s">
        <v>84</v>
      </c>
      <c r="C3738" s="25" t="s">
        <v>85</v>
      </c>
      <c r="D3738" s="25" t="s">
        <v>87</v>
      </c>
      <c r="E3738" s="25" t="s">
        <v>421</v>
      </c>
      <c r="F3738" s="25" t="s">
        <v>146</v>
      </c>
      <c r="G3738" s="26" t="n">
        <v>2818.38</v>
      </c>
      <c r="H3738" s="27" t="n">
        <v>6290</v>
      </c>
      <c r="I3738" s="25" t="s">
        <v>147</v>
      </c>
      <c r="K3738" s="25" t="n">
        <v>1994</v>
      </c>
      <c r="L3738" s="25" t="s">
        <v>178</v>
      </c>
      <c r="M3738" s="25" t="s">
        <v>171</v>
      </c>
      <c r="N3738" s="28" t="n">
        <v>5482</v>
      </c>
      <c r="O3738" s="25" t="s">
        <v>54</v>
      </c>
      <c r="P3738" s="29" t="n">
        <v>42965</v>
      </c>
      <c r="Q3738" s="29" t="n">
        <v>43043</v>
      </c>
      <c r="R3738" s="28" t="n">
        <v>6372</v>
      </c>
      <c r="S3738" s="28" t="n">
        <f aca="false">IF(O3738="Won",R3738,IF(O3738="Lost",0,N3738))</f>
        <v>6372</v>
      </c>
      <c r="T3738" s="30" t="n">
        <f aca="false">IF(AND(P3738&lt;&gt;"",Q3738&lt;&gt;""),Q3738-P3738,"")</f>
        <v>78</v>
      </c>
      <c r="U3738" s="30" t="str">
        <f aca="false">IF(AND(O3738="Engaging",P3738&lt;&gt;""),'Leia-me'!$B$5-P3738,"")</f>
        <v/>
      </c>
      <c r="V3738" s="25" t="str">
        <f aca="false">IF(O3738&lt;&gt;"Engaging","",IF(U3738&lt;='Leia-me'!$B$6,"Saudável",IF(U3738&lt;='Leia-me'!$B$7,"Esfriando",IF(U3738&lt;='Leia-me'!$B$8,"Última chance","Zumbi"))))</f>
        <v/>
      </c>
      <c r="W3738" s="25" t="n">
        <f aca="false">IF(O3738="Won",1,IF(O3738="Lost",0,""))</f>
        <v>1</v>
      </c>
      <c r="Y3738" s="25" t="str">
        <f aca="false">IF(E3738="","Sim","")</f>
        <v/>
      </c>
    </row>
    <row r="3739" customFormat="false" ht="15" hidden="false" customHeight="false" outlineLevel="0" collapsed="false">
      <c r="A3739" s="25" t="s">
        <v>4001</v>
      </c>
      <c r="B3739" s="25" t="s">
        <v>84</v>
      </c>
      <c r="C3739" s="25" t="s">
        <v>85</v>
      </c>
      <c r="D3739" s="25" t="s">
        <v>87</v>
      </c>
      <c r="E3739" s="25" t="s">
        <v>1055</v>
      </c>
      <c r="F3739" s="25" t="s">
        <v>146</v>
      </c>
      <c r="G3739" s="26" t="n">
        <v>439.21</v>
      </c>
      <c r="H3739" s="27" t="n">
        <v>792</v>
      </c>
      <c r="I3739" s="25" t="s">
        <v>147</v>
      </c>
      <c r="K3739" s="25" t="n">
        <v>1996</v>
      </c>
      <c r="L3739" s="25" t="s">
        <v>178</v>
      </c>
      <c r="M3739" s="25" t="s">
        <v>171</v>
      </c>
      <c r="N3739" s="28" t="n">
        <v>5482</v>
      </c>
      <c r="O3739" s="25" t="s">
        <v>54</v>
      </c>
      <c r="P3739" s="29" t="n">
        <v>42969</v>
      </c>
      <c r="Q3739" s="29" t="n">
        <v>43045</v>
      </c>
      <c r="R3739" s="28" t="n">
        <v>5529</v>
      </c>
      <c r="S3739" s="28" t="n">
        <f aca="false">IF(O3739="Won",R3739,IF(O3739="Lost",0,N3739))</f>
        <v>5529</v>
      </c>
      <c r="T3739" s="30" t="n">
        <f aca="false">IF(AND(P3739&lt;&gt;"",Q3739&lt;&gt;""),Q3739-P3739,"")</f>
        <v>76</v>
      </c>
      <c r="U3739" s="30" t="str">
        <f aca="false">IF(AND(O3739="Engaging",P3739&lt;&gt;""),'Leia-me'!$B$5-P3739,"")</f>
        <v/>
      </c>
      <c r="V3739" s="25" t="str">
        <f aca="false">IF(O3739&lt;&gt;"Engaging","",IF(U3739&lt;='Leia-me'!$B$6,"Saudável",IF(U3739&lt;='Leia-me'!$B$7,"Esfriando",IF(U3739&lt;='Leia-me'!$B$8,"Última chance","Zumbi"))))</f>
        <v/>
      </c>
      <c r="W3739" s="25" t="n">
        <f aca="false">IF(O3739="Won",1,IF(O3739="Lost",0,""))</f>
        <v>1</v>
      </c>
      <c r="Y3739" s="25" t="str">
        <f aca="false">IF(E3739="","Sim","")</f>
        <v/>
      </c>
    </row>
    <row r="3740" customFormat="false" ht="15" hidden="false" customHeight="false" outlineLevel="0" collapsed="false">
      <c r="A3740" s="25" t="s">
        <v>4002</v>
      </c>
      <c r="B3740" s="25" t="s">
        <v>84</v>
      </c>
      <c r="C3740" s="25" t="s">
        <v>85</v>
      </c>
      <c r="D3740" s="25" t="s">
        <v>87</v>
      </c>
      <c r="E3740" s="25" t="s">
        <v>1690</v>
      </c>
      <c r="F3740" s="25" t="s">
        <v>211</v>
      </c>
      <c r="G3740" s="26" t="n">
        <v>2520.83</v>
      </c>
      <c r="H3740" s="27" t="n">
        <v>3502</v>
      </c>
      <c r="I3740" s="25" t="s">
        <v>147</v>
      </c>
      <c r="K3740" s="25" t="n">
        <v>1990</v>
      </c>
      <c r="L3740" s="25" t="s">
        <v>1834</v>
      </c>
      <c r="M3740" s="25" t="s">
        <v>171</v>
      </c>
      <c r="N3740" s="28" t="n">
        <v>4821</v>
      </c>
      <c r="O3740" s="25" t="s">
        <v>54</v>
      </c>
      <c r="P3740" s="29" t="n">
        <v>42969</v>
      </c>
      <c r="Q3740" s="29" t="n">
        <v>42980</v>
      </c>
      <c r="R3740" s="28" t="n">
        <v>5002</v>
      </c>
      <c r="S3740" s="28" t="n">
        <f aca="false">IF(O3740="Won",R3740,IF(O3740="Lost",0,N3740))</f>
        <v>5002</v>
      </c>
      <c r="T3740" s="30" t="n">
        <f aca="false">IF(AND(P3740&lt;&gt;"",Q3740&lt;&gt;""),Q3740-P3740,"")</f>
        <v>11</v>
      </c>
      <c r="U3740" s="30" t="str">
        <f aca="false">IF(AND(O3740="Engaging",P3740&lt;&gt;""),'Leia-me'!$B$5-P3740,"")</f>
        <v/>
      </c>
      <c r="V3740" s="25" t="str">
        <f aca="false">IF(O3740&lt;&gt;"Engaging","",IF(U3740&lt;='Leia-me'!$B$6,"Saudável",IF(U3740&lt;='Leia-me'!$B$7,"Esfriando",IF(U3740&lt;='Leia-me'!$B$8,"Última chance","Zumbi"))))</f>
        <v/>
      </c>
      <c r="W3740" s="25" t="n">
        <f aca="false">IF(O3740="Won",1,IF(O3740="Lost",0,""))</f>
        <v>1</v>
      </c>
      <c r="X3740" s="25" t="s">
        <v>1835</v>
      </c>
      <c r="Y3740" s="25" t="str">
        <f aca="false">IF(E3740="","Sim","")</f>
        <v/>
      </c>
    </row>
    <row r="3741" customFormat="false" ht="15" hidden="false" customHeight="false" outlineLevel="0" collapsed="false">
      <c r="A3741" s="25" t="s">
        <v>4003</v>
      </c>
      <c r="B3741" s="25" t="s">
        <v>84</v>
      </c>
      <c r="C3741" s="25" t="s">
        <v>85</v>
      </c>
      <c r="D3741" s="25" t="s">
        <v>87</v>
      </c>
      <c r="G3741" s="31"/>
      <c r="H3741" s="32"/>
      <c r="L3741" s="25" t="s">
        <v>178</v>
      </c>
      <c r="M3741" s="25" t="s">
        <v>171</v>
      </c>
      <c r="N3741" s="28" t="n">
        <v>5482</v>
      </c>
      <c r="O3741" s="25" t="s">
        <v>56</v>
      </c>
      <c r="P3741" s="29" t="n">
        <v>42972</v>
      </c>
      <c r="Q3741" s="33"/>
      <c r="R3741" s="34"/>
      <c r="S3741" s="28" t="n">
        <f aca="false">IF(O3741="Won",R3741,IF(O3741="Lost",0,N3741))</f>
        <v>5482</v>
      </c>
      <c r="T3741" s="30" t="str">
        <f aca="false">IF(AND(P3741&lt;&gt;"",Q3741&lt;&gt;""),Q3741-P3741,"")</f>
        <v/>
      </c>
      <c r="U3741" s="30" t="n">
        <f aca="false">IF(AND(O3741="Engaging",P3741&lt;&gt;""),'Leia-me'!$B$5-P3741,"")</f>
        <v>128</v>
      </c>
      <c r="V3741" s="25" t="str">
        <f aca="false">IF(O3741&lt;&gt;"Engaging","",IF(U3741&lt;='Leia-me'!$B$6,"Saudável",IF(U3741&lt;='Leia-me'!$B$7,"Esfriando",IF(U3741&lt;='Leia-me'!$B$8,"Última chance","Zumbi"))))</f>
        <v>Última chance</v>
      </c>
      <c r="W3741" s="25" t="str">
        <f aca="false">IF(O3741="Won",1,IF(O3741="Lost",0,""))</f>
        <v/>
      </c>
      <c r="Y3741" s="25" t="str">
        <f aca="false">IF(E3741="","Sim","")</f>
        <v>Sim</v>
      </c>
    </row>
    <row r="3742" customFormat="false" ht="15" hidden="false" customHeight="false" outlineLevel="0" collapsed="false">
      <c r="A3742" s="25" t="s">
        <v>4004</v>
      </c>
      <c r="B3742" s="25" t="s">
        <v>84</v>
      </c>
      <c r="C3742" s="25" t="s">
        <v>85</v>
      </c>
      <c r="D3742" s="25" t="s">
        <v>87</v>
      </c>
      <c r="E3742" s="25" t="s">
        <v>463</v>
      </c>
      <c r="F3742" s="25" t="s">
        <v>211</v>
      </c>
      <c r="G3742" s="26" t="n">
        <v>2261.05</v>
      </c>
      <c r="H3742" s="27" t="n">
        <v>3851</v>
      </c>
      <c r="I3742" s="25" t="s">
        <v>147</v>
      </c>
      <c r="K3742" s="25" t="n">
        <v>2005</v>
      </c>
      <c r="L3742" s="25" t="s">
        <v>170</v>
      </c>
      <c r="M3742" s="25" t="s">
        <v>171</v>
      </c>
      <c r="N3742" s="28" t="n">
        <v>1096</v>
      </c>
      <c r="O3742" s="25" t="s">
        <v>54</v>
      </c>
      <c r="P3742" s="29" t="n">
        <v>42972</v>
      </c>
      <c r="Q3742" s="29" t="n">
        <v>43041</v>
      </c>
      <c r="R3742" s="28" t="n">
        <v>977</v>
      </c>
      <c r="S3742" s="28" t="n">
        <f aca="false">IF(O3742="Won",R3742,IF(O3742="Lost",0,N3742))</f>
        <v>977</v>
      </c>
      <c r="T3742" s="30" t="n">
        <f aca="false">IF(AND(P3742&lt;&gt;"",Q3742&lt;&gt;""),Q3742-P3742,"")</f>
        <v>69</v>
      </c>
      <c r="U3742" s="30" t="str">
        <f aca="false">IF(AND(O3742="Engaging",P3742&lt;&gt;""),'Leia-me'!$B$5-P3742,"")</f>
        <v/>
      </c>
      <c r="V3742" s="25" t="str">
        <f aca="false">IF(O3742&lt;&gt;"Engaging","",IF(U3742&lt;='Leia-me'!$B$6,"Saudável",IF(U3742&lt;='Leia-me'!$B$7,"Esfriando",IF(U3742&lt;='Leia-me'!$B$8,"Última chance","Zumbi"))))</f>
        <v/>
      </c>
      <c r="W3742" s="25" t="n">
        <f aca="false">IF(O3742="Won",1,IF(O3742="Lost",0,""))</f>
        <v>1</v>
      </c>
      <c r="Y3742" s="25" t="str">
        <f aca="false">IF(E3742="","Sim","")</f>
        <v/>
      </c>
    </row>
    <row r="3743" customFormat="false" ht="15" hidden="false" customHeight="false" outlineLevel="0" collapsed="false">
      <c r="A3743" s="25" t="s">
        <v>4005</v>
      </c>
      <c r="B3743" s="25" t="s">
        <v>84</v>
      </c>
      <c r="C3743" s="25" t="s">
        <v>85</v>
      </c>
      <c r="D3743" s="25" t="s">
        <v>87</v>
      </c>
      <c r="E3743" s="25" t="s">
        <v>445</v>
      </c>
      <c r="F3743" s="25" t="s">
        <v>192</v>
      </c>
      <c r="G3743" s="26" t="n">
        <v>987.39</v>
      </c>
      <c r="H3743" s="27" t="n">
        <v>2253</v>
      </c>
      <c r="I3743" s="25" t="s">
        <v>147</v>
      </c>
      <c r="K3743" s="25" t="n">
        <v>2002</v>
      </c>
      <c r="L3743" s="25" t="s">
        <v>170</v>
      </c>
      <c r="M3743" s="25" t="s">
        <v>171</v>
      </c>
      <c r="N3743" s="28" t="n">
        <v>1096</v>
      </c>
      <c r="O3743" s="25" t="s">
        <v>54</v>
      </c>
      <c r="P3743" s="29" t="n">
        <v>42973</v>
      </c>
      <c r="Q3743" s="29" t="n">
        <v>43058</v>
      </c>
      <c r="R3743" s="28" t="n">
        <v>1046</v>
      </c>
      <c r="S3743" s="28" t="n">
        <f aca="false">IF(O3743="Won",R3743,IF(O3743="Lost",0,N3743))</f>
        <v>1046</v>
      </c>
      <c r="T3743" s="30" t="n">
        <f aca="false">IF(AND(P3743&lt;&gt;"",Q3743&lt;&gt;""),Q3743-P3743,"")</f>
        <v>85</v>
      </c>
      <c r="U3743" s="30" t="str">
        <f aca="false">IF(AND(O3743="Engaging",P3743&lt;&gt;""),'Leia-me'!$B$5-P3743,"")</f>
        <v/>
      </c>
      <c r="V3743" s="25" t="str">
        <f aca="false">IF(O3743&lt;&gt;"Engaging","",IF(U3743&lt;='Leia-me'!$B$6,"Saudável",IF(U3743&lt;='Leia-me'!$B$7,"Esfriando",IF(U3743&lt;='Leia-me'!$B$8,"Última chance","Zumbi"))))</f>
        <v/>
      </c>
      <c r="W3743" s="25" t="n">
        <f aca="false">IF(O3743="Won",1,IF(O3743="Lost",0,""))</f>
        <v>1</v>
      </c>
      <c r="Y3743" s="25" t="str">
        <f aca="false">IF(E3743="","Sim","")</f>
        <v/>
      </c>
    </row>
    <row r="3744" customFormat="false" ht="15" hidden="false" customHeight="false" outlineLevel="0" collapsed="false">
      <c r="A3744" s="25" t="s">
        <v>4006</v>
      </c>
      <c r="B3744" s="25" t="s">
        <v>84</v>
      </c>
      <c r="C3744" s="25" t="s">
        <v>85</v>
      </c>
      <c r="D3744" s="25" t="s">
        <v>87</v>
      </c>
      <c r="E3744" s="25" t="s">
        <v>1778</v>
      </c>
      <c r="F3744" s="25" t="s">
        <v>146</v>
      </c>
      <c r="G3744" s="26" t="n">
        <v>1618.89</v>
      </c>
      <c r="H3744" s="27" t="n">
        <v>3889</v>
      </c>
      <c r="I3744" s="25" t="s">
        <v>147</v>
      </c>
      <c r="K3744" s="25" t="n">
        <v>2004</v>
      </c>
      <c r="L3744" s="25" t="s">
        <v>178</v>
      </c>
      <c r="M3744" s="25" t="s">
        <v>171</v>
      </c>
      <c r="N3744" s="28" t="n">
        <v>5482</v>
      </c>
      <c r="O3744" s="25" t="s">
        <v>56</v>
      </c>
      <c r="P3744" s="29" t="n">
        <v>42974</v>
      </c>
      <c r="Q3744" s="33"/>
      <c r="R3744" s="34"/>
      <c r="S3744" s="28" t="n">
        <f aca="false">IF(O3744="Won",R3744,IF(O3744="Lost",0,N3744))</f>
        <v>5482</v>
      </c>
      <c r="T3744" s="30" t="str">
        <f aca="false">IF(AND(P3744&lt;&gt;"",Q3744&lt;&gt;""),Q3744-P3744,"")</f>
        <v/>
      </c>
      <c r="U3744" s="30" t="n">
        <f aca="false">IF(AND(O3744="Engaging",P3744&lt;&gt;""),'Leia-me'!$B$5-P3744,"")</f>
        <v>126</v>
      </c>
      <c r="V3744" s="25" t="str">
        <f aca="false">IF(O3744&lt;&gt;"Engaging","",IF(U3744&lt;='Leia-me'!$B$6,"Saudável",IF(U3744&lt;='Leia-me'!$B$7,"Esfriando",IF(U3744&lt;='Leia-me'!$B$8,"Última chance","Zumbi"))))</f>
        <v>Última chance</v>
      </c>
      <c r="W3744" s="25" t="str">
        <f aca="false">IF(O3744="Won",1,IF(O3744="Lost",0,""))</f>
        <v/>
      </c>
      <c r="Y3744" s="25" t="str">
        <f aca="false">IF(E3744="","Sim","")</f>
        <v/>
      </c>
    </row>
    <row r="3745" customFormat="false" ht="15" hidden="false" customHeight="false" outlineLevel="0" collapsed="false">
      <c r="A3745" s="25" t="s">
        <v>4007</v>
      </c>
      <c r="B3745" s="25" t="s">
        <v>84</v>
      </c>
      <c r="C3745" s="25" t="s">
        <v>85</v>
      </c>
      <c r="D3745" s="25" t="s">
        <v>87</v>
      </c>
      <c r="E3745" s="25" t="s">
        <v>193</v>
      </c>
      <c r="F3745" s="25" t="s">
        <v>185</v>
      </c>
      <c r="G3745" s="26" t="n">
        <v>1100.04</v>
      </c>
      <c r="H3745" s="27" t="n">
        <v>2822</v>
      </c>
      <c r="I3745" s="25" t="s">
        <v>147</v>
      </c>
      <c r="K3745" s="25" t="n">
        <v>1996</v>
      </c>
      <c r="L3745" s="25" t="s">
        <v>178</v>
      </c>
      <c r="M3745" s="25" t="s">
        <v>171</v>
      </c>
      <c r="N3745" s="28" t="n">
        <v>5482</v>
      </c>
      <c r="O3745" s="25" t="s">
        <v>55</v>
      </c>
      <c r="P3745" s="29" t="n">
        <v>42975</v>
      </c>
      <c r="Q3745" s="29" t="n">
        <v>43046</v>
      </c>
      <c r="R3745" s="28" t="n">
        <v>0</v>
      </c>
      <c r="S3745" s="28" t="n">
        <f aca="false">IF(O3745="Won",R3745,IF(O3745="Lost",0,N3745))</f>
        <v>0</v>
      </c>
      <c r="T3745" s="30" t="n">
        <f aca="false">IF(AND(P3745&lt;&gt;"",Q3745&lt;&gt;""),Q3745-P3745,"")</f>
        <v>71</v>
      </c>
      <c r="U3745" s="30" t="str">
        <f aca="false">IF(AND(O3745="Engaging",P3745&lt;&gt;""),'Leia-me'!$B$5-P3745,"")</f>
        <v/>
      </c>
      <c r="V3745" s="25" t="str">
        <f aca="false">IF(O3745&lt;&gt;"Engaging","",IF(U3745&lt;='Leia-me'!$B$6,"Saudável",IF(U3745&lt;='Leia-me'!$B$7,"Esfriando",IF(U3745&lt;='Leia-me'!$B$8,"Última chance","Zumbi"))))</f>
        <v/>
      </c>
      <c r="W3745" s="25" t="n">
        <f aca="false">IF(O3745="Won",1,IF(O3745="Lost",0,""))</f>
        <v>0</v>
      </c>
      <c r="Y3745" s="25" t="str">
        <f aca="false">IF(E3745="","Sim","")</f>
        <v/>
      </c>
    </row>
    <row r="3746" customFormat="false" ht="15" hidden="false" customHeight="false" outlineLevel="0" collapsed="false">
      <c r="A3746" s="25" t="s">
        <v>4008</v>
      </c>
      <c r="B3746" s="25" t="s">
        <v>84</v>
      </c>
      <c r="C3746" s="25" t="s">
        <v>85</v>
      </c>
      <c r="D3746" s="25" t="s">
        <v>87</v>
      </c>
      <c r="E3746" s="25" t="s">
        <v>452</v>
      </c>
      <c r="F3746" s="25" t="s">
        <v>185</v>
      </c>
      <c r="G3746" s="26" t="n">
        <v>1712.68</v>
      </c>
      <c r="H3746" s="27" t="n">
        <v>3194</v>
      </c>
      <c r="I3746" s="25" t="s">
        <v>147</v>
      </c>
      <c r="J3746" s="25" t="s">
        <v>193</v>
      </c>
      <c r="K3746" s="25" t="n">
        <v>1992</v>
      </c>
      <c r="L3746" s="25" t="s">
        <v>170</v>
      </c>
      <c r="M3746" s="25" t="s">
        <v>171</v>
      </c>
      <c r="N3746" s="28" t="n">
        <v>1096</v>
      </c>
      <c r="O3746" s="25" t="s">
        <v>54</v>
      </c>
      <c r="P3746" s="29" t="n">
        <v>42976</v>
      </c>
      <c r="Q3746" s="29" t="n">
        <v>43070</v>
      </c>
      <c r="R3746" s="28" t="n">
        <v>1251</v>
      </c>
      <c r="S3746" s="28" t="n">
        <f aca="false">IF(O3746="Won",R3746,IF(O3746="Lost",0,N3746))</f>
        <v>1251</v>
      </c>
      <c r="T3746" s="30" t="n">
        <f aca="false">IF(AND(P3746&lt;&gt;"",Q3746&lt;&gt;""),Q3746-P3746,"")</f>
        <v>94</v>
      </c>
      <c r="U3746" s="30" t="str">
        <f aca="false">IF(AND(O3746="Engaging",P3746&lt;&gt;""),'Leia-me'!$B$5-P3746,"")</f>
        <v/>
      </c>
      <c r="V3746" s="25" t="str">
        <f aca="false">IF(O3746&lt;&gt;"Engaging","",IF(U3746&lt;='Leia-me'!$B$6,"Saudável",IF(U3746&lt;='Leia-me'!$B$7,"Esfriando",IF(U3746&lt;='Leia-me'!$B$8,"Última chance","Zumbi"))))</f>
        <v/>
      </c>
      <c r="W3746" s="25" t="n">
        <f aca="false">IF(O3746="Won",1,IF(O3746="Lost",0,""))</f>
        <v>1</v>
      </c>
      <c r="Y3746" s="25" t="str">
        <f aca="false">IF(E3746="","Sim","")</f>
        <v/>
      </c>
    </row>
    <row r="3747" customFormat="false" ht="15" hidden="false" customHeight="false" outlineLevel="0" collapsed="false">
      <c r="A3747" s="25" t="s">
        <v>4009</v>
      </c>
      <c r="B3747" s="25" t="s">
        <v>84</v>
      </c>
      <c r="C3747" s="25" t="s">
        <v>85</v>
      </c>
      <c r="D3747" s="25" t="s">
        <v>87</v>
      </c>
      <c r="E3747" s="25" t="s">
        <v>1690</v>
      </c>
      <c r="F3747" s="25" t="s">
        <v>211</v>
      </c>
      <c r="G3747" s="26" t="n">
        <v>2520.83</v>
      </c>
      <c r="H3747" s="27" t="n">
        <v>3502</v>
      </c>
      <c r="I3747" s="25" t="s">
        <v>147</v>
      </c>
      <c r="K3747" s="25" t="n">
        <v>1990</v>
      </c>
      <c r="L3747" s="25" t="s">
        <v>148</v>
      </c>
      <c r="M3747" s="25" t="s">
        <v>149</v>
      </c>
      <c r="N3747" s="28" t="n">
        <v>55</v>
      </c>
      <c r="O3747" s="25" t="s">
        <v>54</v>
      </c>
      <c r="P3747" s="29" t="n">
        <v>42977</v>
      </c>
      <c r="Q3747" s="29" t="n">
        <v>43062</v>
      </c>
      <c r="R3747" s="28" t="n">
        <v>59</v>
      </c>
      <c r="S3747" s="28" t="n">
        <f aca="false">IF(O3747="Won",R3747,IF(O3747="Lost",0,N3747))</f>
        <v>59</v>
      </c>
      <c r="T3747" s="30" t="n">
        <f aca="false">IF(AND(P3747&lt;&gt;"",Q3747&lt;&gt;""),Q3747-P3747,"")</f>
        <v>85</v>
      </c>
      <c r="U3747" s="30" t="str">
        <f aca="false">IF(AND(O3747="Engaging",P3747&lt;&gt;""),'Leia-me'!$B$5-P3747,"")</f>
        <v/>
      </c>
      <c r="V3747" s="25" t="str">
        <f aca="false">IF(O3747&lt;&gt;"Engaging","",IF(U3747&lt;='Leia-me'!$B$6,"Saudável",IF(U3747&lt;='Leia-me'!$B$7,"Esfriando",IF(U3747&lt;='Leia-me'!$B$8,"Última chance","Zumbi"))))</f>
        <v/>
      </c>
      <c r="W3747" s="25" t="n">
        <f aca="false">IF(O3747="Won",1,IF(O3747="Lost",0,""))</f>
        <v>1</v>
      </c>
      <c r="Y3747" s="25" t="str">
        <f aca="false">IF(E3747="","Sim","")</f>
        <v/>
      </c>
    </row>
    <row r="3748" customFormat="false" ht="15" hidden="false" customHeight="false" outlineLevel="0" collapsed="false">
      <c r="A3748" s="25" t="s">
        <v>4010</v>
      </c>
      <c r="B3748" s="25" t="s">
        <v>84</v>
      </c>
      <c r="C3748" s="25" t="s">
        <v>85</v>
      </c>
      <c r="D3748" s="25" t="s">
        <v>87</v>
      </c>
      <c r="E3748" s="25" t="s">
        <v>639</v>
      </c>
      <c r="F3748" s="25" t="s">
        <v>211</v>
      </c>
      <c r="G3748" s="26" t="n">
        <v>1419.98</v>
      </c>
      <c r="H3748" s="27" t="n">
        <v>4018</v>
      </c>
      <c r="I3748" s="25" t="s">
        <v>147</v>
      </c>
      <c r="K3748" s="25" t="n">
        <v>2003</v>
      </c>
      <c r="L3748" s="25" t="s">
        <v>160</v>
      </c>
      <c r="M3748" s="25" t="s">
        <v>149</v>
      </c>
      <c r="N3748" s="28" t="n">
        <v>3393</v>
      </c>
      <c r="O3748" s="25" t="s">
        <v>55</v>
      </c>
      <c r="P3748" s="29" t="n">
        <v>42978</v>
      </c>
      <c r="Q3748" s="29" t="n">
        <v>43052</v>
      </c>
      <c r="R3748" s="28" t="n">
        <v>0</v>
      </c>
      <c r="S3748" s="28" t="n">
        <f aca="false">IF(O3748="Won",R3748,IF(O3748="Lost",0,N3748))</f>
        <v>0</v>
      </c>
      <c r="T3748" s="30" t="n">
        <f aca="false">IF(AND(P3748&lt;&gt;"",Q3748&lt;&gt;""),Q3748-P3748,"")</f>
        <v>74</v>
      </c>
      <c r="U3748" s="30" t="str">
        <f aca="false">IF(AND(O3748="Engaging",P3748&lt;&gt;""),'Leia-me'!$B$5-P3748,"")</f>
        <v/>
      </c>
      <c r="V3748" s="25" t="str">
        <f aca="false">IF(O3748&lt;&gt;"Engaging","",IF(U3748&lt;='Leia-me'!$B$6,"Saudável",IF(U3748&lt;='Leia-me'!$B$7,"Esfriando",IF(U3748&lt;='Leia-me'!$B$8,"Última chance","Zumbi"))))</f>
        <v/>
      </c>
      <c r="W3748" s="25" t="n">
        <f aca="false">IF(O3748="Won",1,IF(O3748="Lost",0,""))</f>
        <v>0</v>
      </c>
      <c r="Y3748" s="25" t="str">
        <f aca="false">IF(E3748="","Sim","")</f>
        <v/>
      </c>
    </row>
    <row r="3749" customFormat="false" ht="15" hidden="false" customHeight="false" outlineLevel="0" collapsed="false">
      <c r="A3749" s="25" t="s">
        <v>4011</v>
      </c>
      <c r="B3749" s="25" t="s">
        <v>84</v>
      </c>
      <c r="C3749" s="25" t="s">
        <v>85</v>
      </c>
      <c r="D3749" s="25" t="s">
        <v>87</v>
      </c>
      <c r="E3749" s="25" t="s">
        <v>868</v>
      </c>
      <c r="F3749" s="25" t="s">
        <v>168</v>
      </c>
      <c r="G3749" s="26" t="n">
        <v>2952.73</v>
      </c>
      <c r="H3749" s="27" t="n">
        <v>5107</v>
      </c>
      <c r="I3749" s="25" t="s">
        <v>147</v>
      </c>
      <c r="K3749" s="25" t="n">
        <v>2000</v>
      </c>
      <c r="L3749" s="25" t="s">
        <v>178</v>
      </c>
      <c r="M3749" s="25" t="s">
        <v>171</v>
      </c>
      <c r="N3749" s="28" t="n">
        <v>5482</v>
      </c>
      <c r="O3749" s="25" t="s">
        <v>56</v>
      </c>
      <c r="P3749" s="29" t="n">
        <v>42979</v>
      </c>
      <c r="Q3749" s="33"/>
      <c r="R3749" s="34"/>
      <c r="S3749" s="28" t="n">
        <f aca="false">IF(O3749="Won",R3749,IF(O3749="Lost",0,N3749))</f>
        <v>5482</v>
      </c>
      <c r="T3749" s="30" t="str">
        <f aca="false">IF(AND(P3749&lt;&gt;"",Q3749&lt;&gt;""),Q3749-P3749,"")</f>
        <v/>
      </c>
      <c r="U3749" s="30" t="n">
        <f aca="false">IF(AND(O3749="Engaging",P3749&lt;&gt;""),'Leia-me'!$B$5-P3749,"")</f>
        <v>121</v>
      </c>
      <c r="V3749" s="25" t="str">
        <f aca="false">IF(O3749&lt;&gt;"Engaging","",IF(U3749&lt;='Leia-me'!$B$6,"Saudável",IF(U3749&lt;='Leia-me'!$B$7,"Esfriando",IF(U3749&lt;='Leia-me'!$B$8,"Última chance","Zumbi"))))</f>
        <v>Última chance</v>
      </c>
      <c r="W3749" s="25" t="str">
        <f aca="false">IF(O3749="Won",1,IF(O3749="Lost",0,""))</f>
        <v/>
      </c>
      <c r="Y3749" s="25" t="str">
        <f aca="false">IF(E3749="","Sim","")</f>
        <v/>
      </c>
    </row>
    <row r="3750" customFormat="false" ht="15" hidden="false" customHeight="false" outlineLevel="0" collapsed="false">
      <c r="A3750" s="25" t="s">
        <v>4012</v>
      </c>
      <c r="B3750" s="25" t="s">
        <v>84</v>
      </c>
      <c r="C3750" s="25" t="s">
        <v>85</v>
      </c>
      <c r="D3750" s="25" t="s">
        <v>87</v>
      </c>
      <c r="G3750" s="31"/>
      <c r="H3750" s="32"/>
      <c r="L3750" s="25" t="s">
        <v>1834</v>
      </c>
      <c r="M3750" s="25" t="s">
        <v>171</v>
      </c>
      <c r="N3750" s="28" t="n">
        <v>4821</v>
      </c>
      <c r="O3750" s="25" t="s">
        <v>56</v>
      </c>
      <c r="P3750" s="29" t="n">
        <v>42982</v>
      </c>
      <c r="Q3750" s="33"/>
      <c r="R3750" s="34"/>
      <c r="S3750" s="28" t="n">
        <f aca="false">IF(O3750="Won",R3750,IF(O3750="Lost",0,N3750))</f>
        <v>4821</v>
      </c>
      <c r="T3750" s="30" t="str">
        <f aca="false">IF(AND(P3750&lt;&gt;"",Q3750&lt;&gt;""),Q3750-P3750,"")</f>
        <v/>
      </c>
      <c r="U3750" s="30" t="n">
        <f aca="false">IF(AND(O3750="Engaging",P3750&lt;&gt;""),'Leia-me'!$B$5-P3750,"")</f>
        <v>118</v>
      </c>
      <c r="V3750" s="25" t="str">
        <f aca="false">IF(O3750&lt;&gt;"Engaging","",IF(U3750&lt;='Leia-me'!$B$6,"Saudável",IF(U3750&lt;='Leia-me'!$B$7,"Esfriando",IF(U3750&lt;='Leia-me'!$B$8,"Última chance","Zumbi"))))</f>
        <v>Esfriando</v>
      </c>
      <c r="W3750" s="25" t="str">
        <f aca="false">IF(O3750="Won",1,IF(O3750="Lost",0,""))</f>
        <v/>
      </c>
      <c r="X3750" s="25" t="s">
        <v>1835</v>
      </c>
      <c r="Y3750" s="25" t="str">
        <f aca="false">IF(E3750="","Sim","")</f>
        <v>Sim</v>
      </c>
    </row>
    <row r="3751" customFormat="false" ht="15" hidden="false" customHeight="false" outlineLevel="0" collapsed="false">
      <c r="A3751" s="25" t="s">
        <v>4013</v>
      </c>
      <c r="B3751" s="25" t="s">
        <v>84</v>
      </c>
      <c r="C3751" s="25" t="s">
        <v>85</v>
      </c>
      <c r="D3751" s="25" t="s">
        <v>87</v>
      </c>
      <c r="E3751" s="25" t="s">
        <v>1653</v>
      </c>
      <c r="F3751" s="25" t="s">
        <v>165</v>
      </c>
      <c r="G3751" s="26" t="n">
        <v>3838.39</v>
      </c>
      <c r="H3751" s="27" t="n">
        <v>8274</v>
      </c>
      <c r="I3751" s="25" t="s">
        <v>147</v>
      </c>
      <c r="K3751" s="25" t="n">
        <v>1989</v>
      </c>
      <c r="L3751" s="25" t="s">
        <v>178</v>
      </c>
      <c r="M3751" s="25" t="s">
        <v>171</v>
      </c>
      <c r="N3751" s="28" t="n">
        <v>5482</v>
      </c>
      <c r="O3751" s="25" t="s">
        <v>54</v>
      </c>
      <c r="P3751" s="29" t="n">
        <v>42982</v>
      </c>
      <c r="Q3751" s="29" t="n">
        <v>43095</v>
      </c>
      <c r="R3751" s="28" t="n">
        <v>4631</v>
      </c>
      <c r="S3751" s="28" t="n">
        <f aca="false">IF(O3751="Won",R3751,IF(O3751="Lost",0,N3751))</f>
        <v>4631</v>
      </c>
      <c r="T3751" s="30" t="n">
        <f aca="false">IF(AND(P3751&lt;&gt;"",Q3751&lt;&gt;""),Q3751-P3751,"")</f>
        <v>113</v>
      </c>
      <c r="U3751" s="30" t="str">
        <f aca="false">IF(AND(O3751="Engaging",P3751&lt;&gt;""),'Leia-me'!$B$5-P3751,"")</f>
        <v/>
      </c>
      <c r="V3751" s="25" t="str">
        <f aca="false">IF(O3751&lt;&gt;"Engaging","",IF(U3751&lt;='Leia-me'!$B$6,"Saudável",IF(U3751&lt;='Leia-me'!$B$7,"Esfriando",IF(U3751&lt;='Leia-me'!$B$8,"Última chance","Zumbi"))))</f>
        <v/>
      </c>
      <c r="W3751" s="25" t="n">
        <f aca="false">IF(O3751="Won",1,IF(O3751="Lost",0,""))</f>
        <v>1</v>
      </c>
      <c r="Y3751" s="25" t="str">
        <f aca="false">IF(E3751="","Sim","")</f>
        <v/>
      </c>
    </row>
    <row r="3752" customFormat="false" ht="15" hidden="false" customHeight="false" outlineLevel="0" collapsed="false">
      <c r="A3752" s="25" t="s">
        <v>4014</v>
      </c>
      <c r="B3752" s="25" t="s">
        <v>84</v>
      </c>
      <c r="C3752" s="25" t="s">
        <v>85</v>
      </c>
      <c r="D3752" s="25" t="s">
        <v>87</v>
      </c>
      <c r="E3752" s="25" t="s">
        <v>2530</v>
      </c>
      <c r="F3752" s="25" t="s">
        <v>185</v>
      </c>
      <c r="G3752" s="26" t="n">
        <v>527.11</v>
      </c>
      <c r="H3752" s="27" t="n">
        <v>1428</v>
      </c>
      <c r="I3752" s="25" t="s">
        <v>147</v>
      </c>
      <c r="J3752" s="25" t="s">
        <v>193</v>
      </c>
      <c r="K3752" s="25" t="n">
        <v>2011</v>
      </c>
      <c r="L3752" s="25" t="s">
        <v>170</v>
      </c>
      <c r="M3752" s="25" t="s">
        <v>171</v>
      </c>
      <c r="N3752" s="28" t="n">
        <v>1096</v>
      </c>
      <c r="O3752" s="25" t="s">
        <v>54</v>
      </c>
      <c r="P3752" s="29" t="n">
        <v>42983</v>
      </c>
      <c r="Q3752" s="29" t="n">
        <v>43056</v>
      </c>
      <c r="R3752" s="28" t="n">
        <v>1076</v>
      </c>
      <c r="S3752" s="28" t="n">
        <f aca="false">IF(O3752="Won",R3752,IF(O3752="Lost",0,N3752))</f>
        <v>1076</v>
      </c>
      <c r="T3752" s="30" t="n">
        <f aca="false">IF(AND(P3752&lt;&gt;"",Q3752&lt;&gt;""),Q3752-P3752,"")</f>
        <v>73</v>
      </c>
      <c r="U3752" s="30" t="str">
        <f aca="false">IF(AND(O3752="Engaging",P3752&lt;&gt;""),'Leia-me'!$B$5-P3752,"")</f>
        <v/>
      </c>
      <c r="V3752" s="25" t="str">
        <f aca="false">IF(O3752&lt;&gt;"Engaging","",IF(U3752&lt;='Leia-me'!$B$6,"Saudável",IF(U3752&lt;='Leia-me'!$B$7,"Esfriando",IF(U3752&lt;='Leia-me'!$B$8,"Última chance","Zumbi"))))</f>
        <v/>
      </c>
      <c r="W3752" s="25" t="n">
        <f aca="false">IF(O3752="Won",1,IF(O3752="Lost",0,""))</f>
        <v>1</v>
      </c>
      <c r="Y3752" s="25" t="str">
        <f aca="false">IF(E3752="","Sim","")</f>
        <v/>
      </c>
    </row>
    <row r="3753" customFormat="false" ht="15" hidden="false" customHeight="false" outlineLevel="0" collapsed="false">
      <c r="A3753" s="25" t="s">
        <v>4015</v>
      </c>
      <c r="B3753" s="25" t="s">
        <v>84</v>
      </c>
      <c r="C3753" s="25" t="s">
        <v>85</v>
      </c>
      <c r="D3753" s="25" t="s">
        <v>87</v>
      </c>
      <c r="E3753" s="25" t="s">
        <v>639</v>
      </c>
      <c r="F3753" s="25" t="s">
        <v>211</v>
      </c>
      <c r="G3753" s="26" t="n">
        <v>1419.98</v>
      </c>
      <c r="H3753" s="27" t="n">
        <v>4018</v>
      </c>
      <c r="I3753" s="25" t="s">
        <v>147</v>
      </c>
      <c r="K3753" s="25" t="n">
        <v>2003</v>
      </c>
      <c r="L3753" s="25" t="s">
        <v>1834</v>
      </c>
      <c r="M3753" s="25" t="s">
        <v>171</v>
      </c>
      <c r="N3753" s="28" t="n">
        <v>4821</v>
      </c>
      <c r="O3753" s="25" t="s">
        <v>55</v>
      </c>
      <c r="P3753" s="29" t="n">
        <v>42985</v>
      </c>
      <c r="Q3753" s="29" t="n">
        <v>43057</v>
      </c>
      <c r="R3753" s="28" t="n">
        <v>0</v>
      </c>
      <c r="S3753" s="28" t="n">
        <f aca="false">IF(O3753="Won",R3753,IF(O3753="Lost",0,N3753))</f>
        <v>0</v>
      </c>
      <c r="T3753" s="30" t="n">
        <f aca="false">IF(AND(P3753&lt;&gt;"",Q3753&lt;&gt;""),Q3753-P3753,"")</f>
        <v>72</v>
      </c>
      <c r="U3753" s="30" t="str">
        <f aca="false">IF(AND(O3753="Engaging",P3753&lt;&gt;""),'Leia-me'!$B$5-P3753,"")</f>
        <v/>
      </c>
      <c r="V3753" s="25" t="str">
        <f aca="false">IF(O3753&lt;&gt;"Engaging","",IF(U3753&lt;='Leia-me'!$B$6,"Saudável",IF(U3753&lt;='Leia-me'!$B$7,"Esfriando",IF(U3753&lt;='Leia-me'!$B$8,"Última chance","Zumbi"))))</f>
        <v/>
      </c>
      <c r="W3753" s="25" t="n">
        <f aca="false">IF(O3753="Won",1,IF(O3753="Lost",0,""))</f>
        <v>0</v>
      </c>
      <c r="X3753" s="25" t="s">
        <v>1835</v>
      </c>
      <c r="Y3753" s="25" t="str">
        <f aca="false">IF(E3753="","Sim","")</f>
        <v/>
      </c>
    </row>
    <row r="3754" customFormat="false" ht="15" hidden="false" customHeight="false" outlineLevel="0" collapsed="false">
      <c r="A3754" s="25" t="s">
        <v>4016</v>
      </c>
      <c r="B3754" s="25" t="s">
        <v>84</v>
      </c>
      <c r="C3754" s="25" t="s">
        <v>85</v>
      </c>
      <c r="D3754" s="25" t="s">
        <v>87</v>
      </c>
      <c r="E3754" s="25" t="s">
        <v>3511</v>
      </c>
      <c r="F3754" s="25" t="s">
        <v>168</v>
      </c>
      <c r="G3754" s="26" t="n">
        <v>1197.44</v>
      </c>
      <c r="H3754" s="27" t="n">
        <v>2570</v>
      </c>
      <c r="I3754" s="25" t="s">
        <v>147</v>
      </c>
      <c r="K3754" s="25" t="n">
        <v>1999</v>
      </c>
      <c r="L3754" s="25" t="s">
        <v>1834</v>
      </c>
      <c r="M3754" s="25" t="s">
        <v>171</v>
      </c>
      <c r="N3754" s="28" t="n">
        <v>4821</v>
      </c>
      <c r="O3754" s="25" t="s">
        <v>54</v>
      </c>
      <c r="P3754" s="29" t="n">
        <v>42985</v>
      </c>
      <c r="Q3754" s="29" t="n">
        <v>42996</v>
      </c>
      <c r="R3754" s="28" t="n">
        <v>4975</v>
      </c>
      <c r="S3754" s="28" t="n">
        <f aca="false">IF(O3754="Won",R3754,IF(O3754="Lost",0,N3754))</f>
        <v>4975</v>
      </c>
      <c r="T3754" s="30" t="n">
        <f aca="false">IF(AND(P3754&lt;&gt;"",Q3754&lt;&gt;""),Q3754-P3754,"")</f>
        <v>11</v>
      </c>
      <c r="U3754" s="30" t="str">
        <f aca="false">IF(AND(O3754="Engaging",P3754&lt;&gt;""),'Leia-me'!$B$5-P3754,"")</f>
        <v/>
      </c>
      <c r="V3754" s="25" t="str">
        <f aca="false">IF(O3754&lt;&gt;"Engaging","",IF(U3754&lt;='Leia-me'!$B$6,"Saudável",IF(U3754&lt;='Leia-me'!$B$7,"Esfriando",IF(U3754&lt;='Leia-me'!$B$8,"Última chance","Zumbi"))))</f>
        <v/>
      </c>
      <c r="W3754" s="25" t="n">
        <f aca="false">IF(O3754="Won",1,IF(O3754="Lost",0,""))</f>
        <v>1</v>
      </c>
      <c r="X3754" s="25" t="s">
        <v>1835</v>
      </c>
      <c r="Y3754" s="25" t="str">
        <f aca="false">IF(E3754="","Sim","")</f>
        <v/>
      </c>
    </row>
    <row r="3755" customFormat="false" ht="15" hidden="false" customHeight="false" outlineLevel="0" collapsed="false">
      <c r="A3755" s="25" t="s">
        <v>4017</v>
      </c>
      <c r="B3755" s="25" t="s">
        <v>84</v>
      </c>
      <c r="C3755" s="25" t="s">
        <v>85</v>
      </c>
      <c r="D3755" s="25" t="s">
        <v>87</v>
      </c>
      <c r="E3755" s="25" t="s">
        <v>1049</v>
      </c>
      <c r="F3755" s="25" t="s">
        <v>177</v>
      </c>
      <c r="G3755" s="26" t="n">
        <v>2022.14</v>
      </c>
      <c r="H3755" s="27" t="n">
        <v>5113</v>
      </c>
      <c r="I3755" s="25" t="s">
        <v>147</v>
      </c>
      <c r="K3755" s="25" t="n">
        <v>1998</v>
      </c>
      <c r="L3755" s="25" t="s">
        <v>148</v>
      </c>
      <c r="M3755" s="25" t="s">
        <v>149</v>
      </c>
      <c r="N3755" s="28" t="n">
        <v>55</v>
      </c>
      <c r="O3755" s="25" t="s">
        <v>54</v>
      </c>
      <c r="P3755" s="29" t="n">
        <v>42985</v>
      </c>
      <c r="Q3755" s="29" t="n">
        <v>42995</v>
      </c>
      <c r="R3755" s="28" t="n">
        <v>54</v>
      </c>
      <c r="S3755" s="28" t="n">
        <f aca="false">IF(O3755="Won",R3755,IF(O3755="Lost",0,N3755))</f>
        <v>54</v>
      </c>
      <c r="T3755" s="30" t="n">
        <f aca="false">IF(AND(P3755&lt;&gt;"",Q3755&lt;&gt;""),Q3755-P3755,"")</f>
        <v>10</v>
      </c>
      <c r="U3755" s="30" t="str">
        <f aca="false">IF(AND(O3755="Engaging",P3755&lt;&gt;""),'Leia-me'!$B$5-P3755,"")</f>
        <v/>
      </c>
      <c r="V3755" s="25" t="str">
        <f aca="false">IF(O3755&lt;&gt;"Engaging","",IF(U3755&lt;='Leia-me'!$B$6,"Saudável",IF(U3755&lt;='Leia-me'!$B$7,"Esfriando",IF(U3755&lt;='Leia-me'!$B$8,"Última chance","Zumbi"))))</f>
        <v/>
      </c>
      <c r="W3755" s="25" t="n">
        <f aca="false">IF(O3755="Won",1,IF(O3755="Lost",0,""))</f>
        <v>1</v>
      </c>
      <c r="Y3755" s="25" t="str">
        <f aca="false">IF(E3755="","Sim","")</f>
        <v/>
      </c>
    </row>
    <row r="3756" customFormat="false" ht="15" hidden="false" customHeight="false" outlineLevel="0" collapsed="false">
      <c r="A3756" s="25" t="s">
        <v>4018</v>
      </c>
      <c r="B3756" s="25" t="s">
        <v>84</v>
      </c>
      <c r="C3756" s="25" t="s">
        <v>85</v>
      </c>
      <c r="D3756" s="25" t="s">
        <v>87</v>
      </c>
      <c r="E3756" s="25" t="s">
        <v>1156</v>
      </c>
      <c r="F3756" s="25" t="s">
        <v>185</v>
      </c>
      <c r="G3756" s="26" t="n">
        <v>1242.32</v>
      </c>
      <c r="H3756" s="27" t="n">
        <v>3027</v>
      </c>
      <c r="I3756" s="25" t="s">
        <v>147</v>
      </c>
      <c r="J3756" s="25" t="s">
        <v>193</v>
      </c>
      <c r="K3756" s="25" t="n">
        <v>1993</v>
      </c>
      <c r="L3756" s="25" t="s">
        <v>1834</v>
      </c>
      <c r="M3756" s="25" t="s">
        <v>171</v>
      </c>
      <c r="N3756" s="28" t="n">
        <v>4821</v>
      </c>
      <c r="O3756" s="25" t="s">
        <v>55</v>
      </c>
      <c r="P3756" s="29" t="n">
        <v>42986</v>
      </c>
      <c r="Q3756" s="29" t="n">
        <v>43099</v>
      </c>
      <c r="R3756" s="28" t="n">
        <v>0</v>
      </c>
      <c r="S3756" s="28" t="n">
        <f aca="false">IF(O3756="Won",R3756,IF(O3756="Lost",0,N3756))</f>
        <v>0</v>
      </c>
      <c r="T3756" s="30" t="n">
        <f aca="false">IF(AND(P3756&lt;&gt;"",Q3756&lt;&gt;""),Q3756-P3756,"")</f>
        <v>113</v>
      </c>
      <c r="U3756" s="30" t="str">
        <f aca="false">IF(AND(O3756="Engaging",P3756&lt;&gt;""),'Leia-me'!$B$5-P3756,"")</f>
        <v/>
      </c>
      <c r="V3756" s="25" t="str">
        <f aca="false">IF(O3756&lt;&gt;"Engaging","",IF(U3756&lt;='Leia-me'!$B$6,"Saudável",IF(U3756&lt;='Leia-me'!$B$7,"Esfriando",IF(U3756&lt;='Leia-me'!$B$8,"Última chance","Zumbi"))))</f>
        <v/>
      </c>
      <c r="W3756" s="25" t="n">
        <f aca="false">IF(O3756="Won",1,IF(O3756="Lost",0,""))</f>
        <v>0</v>
      </c>
      <c r="X3756" s="25" t="s">
        <v>1835</v>
      </c>
      <c r="Y3756" s="25" t="str">
        <f aca="false">IF(E3756="","Sim","")</f>
        <v/>
      </c>
    </row>
    <row r="3757" customFormat="false" ht="15" hidden="false" customHeight="false" outlineLevel="0" collapsed="false">
      <c r="A3757" s="25" t="s">
        <v>4019</v>
      </c>
      <c r="B3757" s="25" t="s">
        <v>84</v>
      </c>
      <c r="C3757" s="25" t="s">
        <v>85</v>
      </c>
      <c r="D3757" s="25" t="s">
        <v>87</v>
      </c>
      <c r="E3757" s="25" t="s">
        <v>1158</v>
      </c>
      <c r="F3757" s="25" t="s">
        <v>185</v>
      </c>
      <c r="G3757" s="26" t="n">
        <v>7708.38</v>
      </c>
      <c r="H3757" s="27" t="n">
        <v>13756</v>
      </c>
      <c r="I3757" s="25" t="s">
        <v>147</v>
      </c>
      <c r="K3757" s="25" t="n">
        <v>1980</v>
      </c>
      <c r="L3757" s="25" t="s">
        <v>1834</v>
      </c>
      <c r="M3757" s="25" t="s">
        <v>171</v>
      </c>
      <c r="N3757" s="28" t="n">
        <v>4821</v>
      </c>
      <c r="O3757" s="25" t="s">
        <v>54</v>
      </c>
      <c r="P3757" s="29" t="n">
        <v>42987</v>
      </c>
      <c r="Q3757" s="29" t="n">
        <v>42991</v>
      </c>
      <c r="R3757" s="28" t="n">
        <v>5067</v>
      </c>
      <c r="S3757" s="28" t="n">
        <f aca="false">IF(O3757="Won",R3757,IF(O3757="Lost",0,N3757))</f>
        <v>5067</v>
      </c>
      <c r="T3757" s="30" t="n">
        <f aca="false">IF(AND(P3757&lt;&gt;"",Q3757&lt;&gt;""),Q3757-P3757,"")</f>
        <v>4</v>
      </c>
      <c r="U3757" s="30" t="str">
        <f aca="false">IF(AND(O3757="Engaging",P3757&lt;&gt;""),'Leia-me'!$B$5-P3757,"")</f>
        <v/>
      </c>
      <c r="V3757" s="25" t="str">
        <f aca="false">IF(O3757&lt;&gt;"Engaging","",IF(U3757&lt;='Leia-me'!$B$6,"Saudável",IF(U3757&lt;='Leia-me'!$B$7,"Esfriando",IF(U3757&lt;='Leia-me'!$B$8,"Última chance","Zumbi"))))</f>
        <v/>
      </c>
      <c r="W3757" s="25" t="n">
        <f aca="false">IF(O3757="Won",1,IF(O3757="Lost",0,""))</f>
        <v>1</v>
      </c>
      <c r="X3757" s="25" t="s">
        <v>1835</v>
      </c>
      <c r="Y3757" s="25" t="str">
        <f aca="false">IF(E3757="","Sim","")</f>
        <v/>
      </c>
    </row>
    <row r="3758" customFormat="false" ht="15" hidden="false" customHeight="false" outlineLevel="0" collapsed="false">
      <c r="A3758" s="25" t="s">
        <v>4020</v>
      </c>
      <c r="B3758" s="25" t="s">
        <v>84</v>
      </c>
      <c r="C3758" s="25" t="s">
        <v>85</v>
      </c>
      <c r="D3758" s="25" t="s">
        <v>87</v>
      </c>
      <c r="E3758" s="25" t="s">
        <v>1049</v>
      </c>
      <c r="F3758" s="25" t="s">
        <v>177</v>
      </c>
      <c r="G3758" s="26" t="n">
        <v>2022.14</v>
      </c>
      <c r="H3758" s="27" t="n">
        <v>5113</v>
      </c>
      <c r="I3758" s="25" t="s">
        <v>147</v>
      </c>
      <c r="K3758" s="25" t="n">
        <v>1998</v>
      </c>
      <c r="L3758" s="25" t="s">
        <v>178</v>
      </c>
      <c r="M3758" s="25" t="s">
        <v>171</v>
      </c>
      <c r="N3758" s="28" t="n">
        <v>5482</v>
      </c>
      <c r="O3758" s="25" t="s">
        <v>54</v>
      </c>
      <c r="P3758" s="29" t="n">
        <v>42988</v>
      </c>
      <c r="Q3758" s="29" t="n">
        <v>42993</v>
      </c>
      <c r="R3758" s="28" t="n">
        <v>5717</v>
      </c>
      <c r="S3758" s="28" t="n">
        <f aca="false">IF(O3758="Won",R3758,IF(O3758="Lost",0,N3758))</f>
        <v>5717</v>
      </c>
      <c r="T3758" s="30" t="n">
        <f aca="false">IF(AND(P3758&lt;&gt;"",Q3758&lt;&gt;""),Q3758-P3758,"")</f>
        <v>5</v>
      </c>
      <c r="U3758" s="30" t="str">
        <f aca="false">IF(AND(O3758="Engaging",P3758&lt;&gt;""),'Leia-me'!$B$5-P3758,"")</f>
        <v/>
      </c>
      <c r="V3758" s="25" t="str">
        <f aca="false">IF(O3758&lt;&gt;"Engaging","",IF(U3758&lt;='Leia-me'!$B$6,"Saudável",IF(U3758&lt;='Leia-me'!$B$7,"Esfriando",IF(U3758&lt;='Leia-me'!$B$8,"Última chance","Zumbi"))))</f>
        <v/>
      </c>
      <c r="W3758" s="25" t="n">
        <f aca="false">IF(O3758="Won",1,IF(O3758="Lost",0,""))</f>
        <v>1</v>
      </c>
      <c r="Y3758" s="25" t="str">
        <f aca="false">IF(E3758="","Sim","")</f>
        <v/>
      </c>
    </row>
    <row r="3759" customFormat="false" ht="15" hidden="false" customHeight="false" outlineLevel="0" collapsed="false">
      <c r="A3759" s="25" t="s">
        <v>4021</v>
      </c>
      <c r="B3759" s="25" t="s">
        <v>84</v>
      </c>
      <c r="C3759" s="25" t="s">
        <v>85</v>
      </c>
      <c r="D3759" s="25" t="s">
        <v>87</v>
      </c>
      <c r="E3759" s="25" t="s">
        <v>452</v>
      </c>
      <c r="F3759" s="25" t="s">
        <v>185</v>
      </c>
      <c r="G3759" s="26" t="n">
        <v>1712.68</v>
      </c>
      <c r="H3759" s="27" t="n">
        <v>3194</v>
      </c>
      <c r="I3759" s="25" t="s">
        <v>147</v>
      </c>
      <c r="J3759" s="25" t="s">
        <v>193</v>
      </c>
      <c r="K3759" s="25" t="n">
        <v>1992</v>
      </c>
      <c r="L3759" s="25" t="s">
        <v>1834</v>
      </c>
      <c r="M3759" s="25" t="s">
        <v>171</v>
      </c>
      <c r="N3759" s="28" t="n">
        <v>4821</v>
      </c>
      <c r="O3759" s="25" t="s">
        <v>54</v>
      </c>
      <c r="P3759" s="29" t="n">
        <v>42988</v>
      </c>
      <c r="Q3759" s="29" t="n">
        <v>42993</v>
      </c>
      <c r="R3759" s="28" t="n">
        <v>5027</v>
      </c>
      <c r="S3759" s="28" t="n">
        <f aca="false">IF(O3759="Won",R3759,IF(O3759="Lost",0,N3759))</f>
        <v>5027</v>
      </c>
      <c r="T3759" s="30" t="n">
        <f aca="false">IF(AND(P3759&lt;&gt;"",Q3759&lt;&gt;""),Q3759-P3759,"")</f>
        <v>5</v>
      </c>
      <c r="U3759" s="30" t="str">
        <f aca="false">IF(AND(O3759="Engaging",P3759&lt;&gt;""),'Leia-me'!$B$5-P3759,"")</f>
        <v/>
      </c>
      <c r="V3759" s="25" t="str">
        <f aca="false">IF(O3759&lt;&gt;"Engaging","",IF(U3759&lt;='Leia-me'!$B$6,"Saudável",IF(U3759&lt;='Leia-me'!$B$7,"Esfriando",IF(U3759&lt;='Leia-me'!$B$8,"Última chance","Zumbi"))))</f>
        <v/>
      </c>
      <c r="W3759" s="25" t="n">
        <f aca="false">IF(O3759="Won",1,IF(O3759="Lost",0,""))</f>
        <v>1</v>
      </c>
      <c r="X3759" s="25" t="s">
        <v>1835</v>
      </c>
      <c r="Y3759" s="25" t="str">
        <f aca="false">IF(E3759="","Sim","")</f>
        <v/>
      </c>
    </row>
    <row r="3760" customFormat="false" ht="15" hidden="false" customHeight="false" outlineLevel="0" collapsed="false">
      <c r="A3760" s="25" t="s">
        <v>4022</v>
      </c>
      <c r="B3760" s="25" t="s">
        <v>84</v>
      </c>
      <c r="C3760" s="25" t="s">
        <v>85</v>
      </c>
      <c r="D3760" s="25" t="s">
        <v>87</v>
      </c>
      <c r="G3760" s="31"/>
      <c r="H3760" s="32"/>
      <c r="L3760" s="25" t="s">
        <v>186</v>
      </c>
      <c r="M3760" s="25" t="s">
        <v>171</v>
      </c>
      <c r="N3760" s="28" t="n">
        <v>550</v>
      </c>
      <c r="O3760" s="25" t="s">
        <v>56</v>
      </c>
      <c r="P3760" s="29" t="n">
        <v>42989</v>
      </c>
      <c r="Q3760" s="33"/>
      <c r="R3760" s="34"/>
      <c r="S3760" s="28" t="n">
        <f aca="false">IF(O3760="Won",R3760,IF(O3760="Lost",0,N3760))</f>
        <v>550</v>
      </c>
      <c r="T3760" s="30" t="str">
        <f aca="false">IF(AND(P3760&lt;&gt;"",Q3760&lt;&gt;""),Q3760-P3760,"")</f>
        <v/>
      </c>
      <c r="U3760" s="30" t="n">
        <f aca="false">IF(AND(O3760="Engaging",P3760&lt;&gt;""),'Leia-me'!$B$5-P3760,"")</f>
        <v>111</v>
      </c>
      <c r="V3760" s="25" t="str">
        <f aca="false">IF(O3760&lt;&gt;"Engaging","",IF(U3760&lt;='Leia-me'!$B$6,"Saudável",IF(U3760&lt;='Leia-me'!$B$7,"Esfriando",IF(U3760&lt;='Leia-me'!$B$8,"Última chance","Zumbi"))))</f>
        <v>Esfriando</v>
      </c>
      <c r="W3760" s="25" t="str">
        <f aca="false">IF(O3760="Won",1,IF(O3760="Lost",0,""))</f>
        <v/>
      </c>
      <c r="Y3760" s="25" t="str">
        <f aca="false">IF(E3760="","Sim","")</f>
        <v>Sim</v>
      </c>
    </row>
    <row r="3761" customFormat="false" ht="15" hidden="false" customHeight="false" outlineLevel="0" collapsed="false">
      <c r="A3761" s="25" t="s">
        <v>4023</v>
      </c>
      <c r="B3761" s="25" t="s">
        <v>84</v>
      </c>
      <c r="C3761" s="25" t="s">
        <v>85</v>
      </c>
      <c r="D3761" s="25" t="s">
        <v>87</v>
      </c>
      <c r="G3761" s="31"/>
      <c r="H3761" s="32"/>
      <c r="L3761" s="25" t="s">
        <v>1834</v>
      </c>
      <c r="M3761" s="25" t="s">
        <v>171</v>
      </c>
      <c r="N3761" s="28" t="n">
        <v>4821</v>
      </c>
      <c r="O3761" s="25" t="s">
        <v>56</v>
      </c>
      <c r="P3761" s="29" t="n">
        <v>42989</v>
      </c>
      <c r="Q3761" s="33"/>
      <c r="R3761" s="34"/>
      <c r="S3761" s="28" t="n">
        <f aca="false">IF(O3761="Won",R3761,IF(O3761="Lost",0,N3761))</f>
        <v>4821</v>
      </c>
      <c r="T3761" s="30" t="str">
        <f aca="false">IF(AND(P3761&lt;&gt;"",Q3761&lt;&gt;""),Q3761-P3761,"")</f>
        <v/>
      </c>
      <c r="U3761" s="30" t="n">
        <f aca="false">IF(AND(O3761="Engaging",P3761&lt;&gt;""),'Leia-me'!$B$5-P3761,"")</f>
        <v>111</v>
      </c>
      <c r="V3761" s="25" t="str">
        <f aca="false">IF(O3761&lt;&gt;"Engaging","",IF(U3761&lt;='Leia-me'!$B$6,"Saudável",IF(U3761&lt;='Leia-me'!$B$7,"Esfriando",IF(U3761&lt;='Leia-me'!$B$8,"Última chance","Zumbi"))))</f>
        <v>Esfriando</v>
      </c>
      <c r="W3761" s="25" t="str">
        <f aca="false">IF(O3761="Won",1,IF(O3761="Lost",0,""))</f>
        <v/>
      </c>
      <c r="X3761" s="25" t="s">
        <v>1835</v>
      </c>
      <c r="Y3761" s="25" t="str">
        <f aca="false">IF(E3761="","Sim","")</f>
        <v>Sim</v>
      </c>
    </row>
    <row r="3762" customFormat="false" ht="15" hidden="false" customHeight="false" outlineLevel="0" collapsed="false">
      <c r="A3762" s="25" t="s">
        <v>4024</v>
      </c>
      <c r="B3762" s="25" t="s">
        <v>84</v>
      </c>
      <c r="C3762" s="25" t="s">
        <v>85</v>
      </c>
      <c r="D3762" s="25" t="s">
        <v>87</v>
      </c>
      <c r="E3762" s="25" t="s">
        <v>494</v>
      </c>
      <c r="F3762" s="25" t="s">
        <v>192</v>
      </c>
      <c r="G3762" s="26" t="n">
        <v>11698.03</v>
      </c>
      <c r="H3762" s="27" t="n">
        <v>34288</v>
      </c>
      <c r="I3762" s="25" t="s">
        <v>147</v>
      </c>
      <c r="K3762" s="25" t="n">
        <v>1982</v>
      </c>
      <c r="L3762" s="25" t="s">
        <v>148</v>
      </c>
      <c r="M3762" s="25" t="s">
        <v>149</v>
      </c>
      <c r="N3762" s="28" t="n">
        <v>55</v>
      </c>
      <c r="O3762" s="25" t="s">
        <v>55</v>
      </c>
      <c r="P3762" s="29" t="n">
        <v>42990</v>
      </c>
      <c r="Q3762" s="29" t="n">
        <v>43070</v>
      </c>
      <c r="R3762" s="28" t="n">
        <v>0</v>
      </c>
      <c r="S3762" s="28" t="n">
        <f aca="false">IF(O3762="Won",R3762,IF(O3762="Lost",0,N3762))</f>
        <v>0</v>
      </c>
      <c r="T3762" s="30" t="n">
        <f aca="false">IF(AND(P3762&lt;&gt;"",Q3762&lt;&gt;""),Q3762-P3762,"")</f>
        <v>80</v>
      </c>
      <c r="U3762" s="30" t="str">
        <f aca="false">IF(AND(O3762="Engaging",P3762&lt;&gt;""),'Leia-me'!$B$5-P3762,"")</f>
        <v/>
      </c>
      <c r="V3762" s="25" t="str">
        <f aca="false">IF(O3762&lt;&gt;"Engaging","",IF(U3762&lt;='Leia-me'!$B$6,"Saudável",IF(U3762&lt;='Leia-me'!$B$7,"Esfriando",IF(U3762&lt;='Leia-me'!$B$8,"Última chance","Zumbi"))))</f>
        <v/>
      </c>
      <c r="W3762" s="25" t="n">
        <f aca="false">IF(O3762="Won",1,IF(O3762="Lost",0,""))</f>
        <v>0</v>
      </c>
      <c r="Y3762" s="25" t="str">
        <f aca="false">IF(E3762="","Sim","")</f>
        <v/>
      </c>
    </row>
    <row r="3763" customFormat="false" ht="15" hidden="false" customHeight="false" outlineLevel="0" collapsed="false">
      <c r="A3763" s="25" t="s">
        <v>4025</v>
      </c>
      <c r="B3763" s="25" t="s">
        <v>84</v>
      </c>
      <c r="C3763" s="25" t="s">
        <v>85</v>
      </c>
      <c r="D3763" s="25" t="s">
        <v>87</v>
      </c>
      <c r="E3763" s="25" t="s">
        <v>1158</v>
      </c>
      <c r="F3763" s="25" t="s">
        <v>185</v>
      </c>
      <c r="G3763" s="26" t="n">
        <v>7708.38</v>
      </c>
      <c r="H3763" s="27" t="n">
        <v>13756</v>
      </c>
      <c r="I3763" s="25" t="s">
        <v>147</v>
      </c>
      <c r="K3763" s="25" t="n">
        <v>1980</v>
      </c>
      <c r="L3763" s="25" t="s">
        <v>186</v>
      </c>
      <c r="M3763" s="25" t="s">
        <v>171</v>
      </c>
      <c r="N3763" s="28" t="n">
        <v>550</v>
      </c>
      <c r="O3763" s="25" t="s">
        <v>55</v>
      </c>
      <c r="P3763" s="29" t="n">
        <v>42991</v>
      </c>
      <c r="Q3763" s="29" t="n">
        <v>43042</v>
      </c>
      <c r="R3763" s="28" t="n">
        <v>0</v>
      </c>
      <c r="S3763" s="28" t="n">
        <f aca="false">IF(O3763="Won",R3763,IF(O3763="Lost",0,N3763))</f>
        <v>0</v>
      </c>
      <c r="T3763" s="30" t="n">
        <f aca="false">IF(AND(P3763&lt;&gt;"",Q3763&lt;&gt;""),Q3763-P3763,"")</f>
        <v>51</v>
      </c>
      <c r="U3763" s="30" t="str">
        <f aca="false">IF(AND(O3763="Engaging",P3763&lt;&gt;""),'Leia-me'!$B$5-P3763,"")</f>
        <v/>
      </c>
      <c r="V3763" s="25" t="str">
        <f aca="false">IF(O3763&lt;&gt;"Engaging","",IF(U3763&lt;='Leia-me'!$B$6,"Saudável",IF(U3763&lt;='Leia-me'!$B$7,"Esfriando",IF(U3763&lt;='Leia-me'!$B$8,"Última chance","Zumbi"))))</f>
        <v/>
      </c>
      <c r="W3763" s="25" t="n">
        <f aca="false">IF(O3763="Won",1,IF(O3763="Lost",0,""))</f>
        <v>0</v>
      </c>
      <c r="Y3763" s="25" t="str">
        <f aca="false">IF(E3763="","Sim","")</f>
        <v/>
      </c>
    </row>
    <row r="3764" customFormat="false" ht="15" hidden="false" customHeight="false" outlineLevel="0" collapsed="false">
      <c r="A3764" s="25" t="s">
        <v>4026</v>
      </c>
      <c r="B3764" s="25" t="s">
        <v>84</v>
      </c>
      <c r="C3764" s="25" t="s">
        <v>85</v>
      </c>
      <c r="D3764" s="25" t="s">
        <v>87</v>
      </c>
      <c r="E3764" s="25" t="s">
        <v>1189</v>
      </c>
      <c r="F3764" s="25" t="s">
        <v>211</v>
      </c>
      <c r="G3764" s="26" t="n">
        <v>702.72</v>
      </c>
      <c r="H3764" s="27" t="n">
        <v>1831</v>
      </c>
      <c r="I3764" s="25" t="s">
        <v>147</v>
      </c>
      <c r="K3764" s="25" t="n">
        <v>2004</v>
      </c>
      <c r="L3764" s="25" t="s">
        <v>1834</v>
      </c>
      <c r="M3764" s="25" t="s">
        <v>171</v>
      </c>
      <c r="N3764" s="28" t="n">
        <v>4821</v>
      </c>
      <c r="O3764" s="25" t="s">
        <v>54</v>
      </c>
      <c r="P3764" s="29" t="n">
        <v>42991</v>
      </c>
      <c r="Q3764" s="29" t="n">
        <v>42996</v>
      </c>
      <c r="R3764" s="28" t="n">
        <v>4535</v>
      </c>
      <c r="S3764" s="28" t="n">
        <f aca="false">IF(O3764="Won",R3764,IF(O3764="Lost",0,N3764))</f>
        <v>4535</v>
      </c>
      <c r="T3764" s="30" t="n">
        <f aca="false">IF(AND(P3764&lt;&gt;"",Q3764&lt;&gt;""),Q3764-P3764,"")</f>
        <v>5</v>
      </c>
      <c r="U3764" s="30" t="str">
        <f aca="false">IF(AND(O3764="Engaging",P3764&lt;&gt;""),'Leia-me'!$B$5-P3764,"")</f>
        <v/>
      </c>
      <c r="V3764" s="25" t="str">
        <f aca="false">IF(O3764&lt;&gt;"Engaging","",IF(U3764&lt;='Leia-me'!$B$6,"Saudável",IF(U3764&lt;='Leia-me'!$B$7,"Esfriando",IF(U3764&lt;='Leia-me'!$B$8,"Última chance","Zumbi"))))</f>
        <v/>
      </c>
      <c r="W3764" s="25" t="n">
        <f aca="false">IF(O3764="Won",1,IF(O3764="Lost",0,""))</f>
        <v>1</v>
      </c>
      <c r="X3764" s="25" t="s">
        <v>1835</v>
      </c>
      <c r="Y3764" s="25" t="str">
        <f aca="false">IF(E3764="","Sim","")</f>
        <v/>
      </c>
    </row>
    <row r="3765" customFormat="false" ht="15" hidden="false" customHeight="false" outlineLevel="0" collapsed="false">
      <c r="A3765" s="25" t="s">
        <v>4027</v>
      </c>
      <c r="B3765" s="25" t="s">
        <v>84</v>
      </c>
      <c r="C3765" s="25" t="s">
        <v>85</v>
      </c>
      <c r="D3765" s="25" t="s">
        <v>87</v>
      </c>
      <c r="G3765" s="31"/>
      <c r="H3765" s="32"/>
      <c r="L3765" s="25" t="s">
        <v>186</v>
      </c>
      <c r="M3765" s="25" t="s">
        <v>171</v>
      </c>
      <c r="N3765" s="28" t="n">
        <v>550</v>
      </c>
      <c r="O3765" s="25" t="s">
        <v>56</v>
      </c>
      <c r="P3765" s="29" t="n">
        <v>42993</v>
      </c>
      <c r="Q3765" s="33"/>
      <c r="R3765" s="34"/>
      <c r="S3765" s="28" t="n">
        <f aca="false">IF(O3765="Won",R3765,IF(O3765="Lost",0,N3765))</f>
        <v>550</v>
      </c>
      <c r="T3765" s="30" t="str">
        <f aca="false">IF(AND(P3765&lt;&gt;"",Q3765&lt;&gt;""),Q3765-P3765,"")</f>
        <v/>
      </c>
      <c r="U3765" s="30" t="n">
        <f aca="false">IF(AND(O3765="Engaging",P3765&lt;&gt;""),'Leia-me'!$B$5-P3765,"")</f>
        <v>107</v>
      </c>
      <c r="V3765" s="25" t="str">
        <f aca="false">IF(O3765&lt;&gt;"Engaging","",IF(U3765&lt;='Leia-me'!$B$6,"Saudável",IF(U3765&lt;='Leia-me'!$B$7,"Esfriando",IF(U3765&lt;='Leia-me'!$B$8,"Última chance","Zumbi"))))</f>
        <v>Esfriando</v>
      </c>
      <c r="W3765" s="25" t="str">
        <f aca="false">IF(O3765="Won",1,IF(O3765="Lost",0,""))</f>
        <v/>
      </c>
      <c r="Y3765" s="25" t="str">
        <f aca="false">IF(E3765="","Sim","")</f>
        <v>Sim</v>
      </c>
    </row>
    <row r="3766" customFormat="false" ht="15" hidden="false" customHeight="false" outlineLevel="0" collapsed="false">
      <c r="A3766" s="25" t="s">
        <v>4028</v>
      </c>
      <c r="B3766" s="25" t="s">
        <v>84</v>
      </c>
      <c r="C3766" s="25" t="s">
        <v>85</v>
      </c>
      <c r="D3766" s="25" t="s">
        <v>87</v>
      </c>
      <c r="E3766" s="25" t="s">
        <v>494</v>
      </c>
      <c r="F3766" s="25" t="s">
        <v>192</v>
      </c>
      <c r="G3766" s="26" t="n">
        <v>11698.03</v>
      </c>
      <c r="H3766" s="27" t="n">
        <v>34288</v>
      </c>
      <c r="I3766" s="25" t="s">
        <v>147</v>
      </c>
      <c r="K3766" s="25" t="n">
        <v>1982</v>
      </c>
      <c r="L3766" s="25" t="s">
        <v>178</v>
      </c>
      <c r="M3766" s="25" t="s">
        <v>171</v>
      </c>
      <c r="N3766" s="28" t="n">
        <v>5482</v>
      </c>
      <c r="O3766" s="25" t="s">
        <v>54</v>
      </c>
      <c r="P3766" s="29" t="n">
        <v>42994</v>
      </c>
      <c r="Q3766" s="29" t="n">
        <v>43002</v>
      </c>
      <c r="R3766" s="28" t="n">
        <v>5820</v>
      </c>
      <c r="S3766" s="28" t="n">
        <f aca="false">IF(O3766="Won",R3766,IF(O3766="Lost",0,N3766))</f>
        <v>5820</v>
      </c>
      <c r="T3766" s="30" t="n">
        <f aca="false">IF(AND(P3766&lt;&gt;"",Q3766&lt;&gt;""),Q3766-P3766,"")</f>
        <v>8</v>
      </c>
      <c r="U3766" s="30" t="str">
        <f aca="false">IF(AND(O3766="Engaging",P3766&lt;&gt;""),'Leia-me'!$B$5-P3766,"")</f>
        <v/>
      </c>
      <c r="V3766" s="25" t="str">
        <f aca="false">IF(O3766&lt;&gt;"Engaging","",IF(U3766&lt;='Leia-me'!$B$6,"Saudável",IF(U3766&lt;='Leia-me'!$B$7,"Esfriando",IF(U3766&lt;='Leia-me'!$B$8,"Última chance","Zumbi"))))</f>
        <v/>
      </c>
      <c r="W3766" s="25" t="n">
        <f aca="false">IF(O3766="Won",1,IF(O3766="Lost",0,""))</f>
        <v>1</v>
      </c>
      <c r="Y3766" s="25" t="str">
        <f aca="false">IF(E3766="","Sim","")</f>
        <v/>
      </c>
    </row>
    <row r="3767" customFormat="false" ht="15" hidden="false" customHeight="false" outlineLevel="0" collapsed="false">
      <c r="A3767" s="25" t="s">
        <v>4029</v>
      </c>
      <c r="B3767" s="25" t="s">
        <v>84</v>
      </c>
      <c r="C3767" s="25" t="s">
        <v>85</v>
      </c>
      <c r="D3767" s="25" t="s">
        <v>87</v>
      </c>
      <c r="E3767" s="25" t="s">
        <v>484</v>
      </c>
      <c r="F3767" s="25" t="s">
        <v>211</v>
      </c>
      <c r="G3767" s="26" t="n">
        <v>5158.71</v>
      </c>
      <c r="H3767" s="27" t="n">
        <v>17479</v>
      </c>
      <c r="I3767" s="25" t="s">
        <v>485</v>
      </c>
      <c r="K3767" s="25" t="n">
        <v>1995</v>
      </c>
      <c r="L3767" s="25" t="s">
        <v>1834</v>
      </c>
      <c r="M3767" s="25" t="s">
        <v>171</v>
      </c>
      <c r="N3767" s="28" t="n">
        <v>4821</v>
      </c>
      <c r="O3767" s="25" t="s">
        <v>55</v>
      </c>
      <c r="P3767" s="29" t="n">
        <v>42995</v>
      </c>
      <c r="Q3767" s="29" t="n">
        <v>43053</v>
      </c>
      <c r="R3767" s="28" t="n">
        <v>0</v>
      </c>
      <c r="S3767" s="28" t="n">
        <f aca="false">IF(O3767="Won",R3767,IF(O3767="Lost",0,N3767))</f>
        <v>0</v>
      </c>
      <c r="T3767" s="30" t="n">
        <f aca="false">IF(AND(P3767&lt;&gt;"",Q3767&lt;&gt;""),Q3767-P3767,"")</f>
        <v>58</v>
      </c>
      <c r="U3767" s="30" t="str">
        <f aca="false">IF(AND(O3767="Engaging",P3767&lt;&gt;""),'Leia-me'!$B$5-P3767,"")</f>
        <v/>
      </c>
      <c r="V3767" s="25" t="str">
        <f aca="false">IF(O3767&lt;&gt;"Engaging","",IF(U3767&lt;='Leia-me'!$B$6,"Saudável",IF(U3767&lt;='Leia-me'!$B$7,"Esfriando",IF(U3767&lt;='Leia-me'!$B$8,"Última chance","Zumbi"))))</f>
        <v/>
      </c>
      <c r="W3767" s="25" t="n">
        <f aca="false">IF(O3767="Won",1,IF(O3767="Lost",0,""))</f>
        <v>0</v>
      </c>
      <c r="X3767" s="25" t="s">
        <v>1835</v>
      </c>
      <c r="Y3767" s="25" t="str">
        <f aca="false">IF(E3767="","Sim","")</f>
        <v/>
      </c>
    </row>
    <row r="3768" customFormat="false" ht="15" hidden="false" customHeight="false" outlineLevel="0" collapsed="false">
      <c r="A3768" s="25" t="s">
        <v>4030</v>
      </c>
      <c r="B3768" s="25" t="s">
        <v>84</v>
      </c>
      <c r="C3768" s="25" t="s">
        <v>85</v>
      </c>
      <c r="D3768" s="25" t="s">
        <v>87</v>
      </c>
      <c r="E3768" s="25" t="s">
        <v>622</v>
      </c>
      <c r="F3768" s="25" t="s">
        <v>211</v>
      </c>
      <c r="G3768" s="26" t="n">
        <v>167.89</v>
      </c>
      <c r="H3768" s="27" t="n">
        <v>493</v>
      </c>
      <c r="I3768" s="25" t="s">
        <v>623</v>
      </c>
      <c r="K3768" s="25" t="n">
        <v>2000</v>
      </c>
      <c r="L3768" s="25" t="s">
        <v>186</v>
      </c>
      <c r="M3768" s="25" t="s">
        <v>171</v>
      </c>
      <c r="N3768" s="28" t="n">
        <v>550</v>
      </c>
      <c r="O3768" s="25" t="s">
        <v>54</v>
      </c>
      <c r="P3768" s="29" t="n">
        <v>42995</v>
      </c>
      <c r="Q3768" s="29" t="n">
        <v>43088</v>
      </c>
      <c r="R3768" s="28" t="n">
        <v>538</v>
      </c>
      <c r="S3768" s="28" t="n">
        <f aca="false">IF(O3768="Won",R3768,IF(O3768="Lost",0,N3768))</f>
        <v>538</v>
      </c>
      <c r="T3768" s="30" t="n">
        <f aca="false">IF(AND(P3768&lt;&gt;"",Q3768&lt;&gt;""),Q3768-P3768,"")</f>
        <v>93</v>
      </c>
      <c r="U3768" s="30" t="str">
        <f aca="false">IF(AND(O3768="Engaging",P3768&lt;&gt;""),'Leia-me'!$B$5-P3768,"")</f>
        <v/>
      </c>
      <c r="V3768" s="25" t="str">
        <f aca="false">IF(O3768&lt;&gt;"Engaging","",IF(U3768&lt;='Leia-me'!$B$6,"Saudável",IF(U3768&lt;='Leia-me'!$B$7,"Esfriando",IF(U3768&lt;='Leia-me'!$B$8,"Última chance","Zumbi"))))</f>
        <v/>
      </c>
      <c r="W3768" s="25" t="n">
        <f aca="false">IF(O3768="Won",1,IF(O3768="Lost",0,""))</f>
        <v>1</v>
      </c>
      <c r="Y3768" s="25" t="str">
        <f aca="false">IF(E3768="","Sim","")</f>
        <v/>
      </c>
    </row>
    <row r="3769" customFormat="false" ht="15" hidden="false" customHeight="false" outlineLevel="0" collapsed="false">
      <c r="A3769" s="25" t="s">
        <v>4031</v>
      </c>
      <c r="B3769" s="25" t="s">
        <v>84</v>
      </c>
      <c r="C3769" s="25" t="s">
        <v>85</v>
      </c>
      <c r="D3769" s="25" t="s">
        <v>87</v>
      </c>
      <c r="G3769" s="31"/>
      <c r="H3769" s="32"/>
      <c r="L3769" s="25" t="s">
        <v>178</v>
      </c>
      <c r="M3769" s="25" t="s">
        <v>171</v>
      </c>
      <c r="N3769" s="28" t="n">
        <v>5482</v>
      </c>
      <c r="O3769" s="25" t="s">
        <v>56</v>
      </c>
      <c r="P3769" s="29" t="n">
        <v>42997</v>
      </c>
      <c r="Q3769" s="33"/>
      <c r="R3769" s="34"/>
      <c r="S3769" s="28" t="n">
        <f aca="false">IF(O3769="Won",R3769,IF(O3769="Lost",0,N3769))</f>
        <v>5482</v>
      </c>
      <c r="T3769" s="30" t="str">
        <f aca="false">IF(AND(P3769&lt;&gt;"",Q3769&lt;&gt;""),Q3769-P3769,"")</f>
        <v/>
      </c>
      <c r="U3769" s="30" t="n">
        <f aca="false">IF(AND(O3769="Engaging",P3769&lt;&gt;""),'Leia-me'!$B$5-P3769,"")</f>
        <v>103</v>
      </c>
      <c r="V3769" s="25" t="str">
        <f aca="false">IF(O3769&lt;&gt;"Engaging","",IF(U3769&lt;='Leia-me'!$B$6,"Saudável",IF(U3769&lt;='Leia-me'!$B$7,"Esfriando",IF(U3769&lt;='Leia-me'!$B$8,"Última chance","Zumbi"))))</f>
        <v>Esfriando</v>
      </c>
      <c r="W3769" s="25" t="str">
        <f aca="false">IF(O3769="Won",1,IF(O3769="Lost",0,""))</f>
        <v/>
      </c>
      <c r="Y3769" s="25" t="str">
        <f aca="false">IF(E3769="","Sim","")</f>
        <v>Sim</v>
      </c>
    </row>
    <row r="3770" customFormat="false" ht="15" hidden="false" customHeight="false" outlineLevel="0" collapsed="false">
      <c r="A3770" s="25" t="s">
        <v>4032</v>
      </c>
      <c r="B3770" s="25" t="s">
        <v>84</v>
      </c>
      <c r="C3770" s="25" t="s">
        <v>85</v>
      </c>
      <c r="D3770" s="25" t="s">
        <v>87</v>
      </c>
      <c r="E3770" s="25" t="s">
        <v>1690</v>
      </c>
      <c r="F3770" s="25" t="s">
        <v>211</v>
      </c>
      <c r="G3770" s="26" t="n">
        <v>2520.83</v>
      </c>
      <c r="H3770" s="27" t="n">
        <v>3502</v>
      </c>
      <c r="I3770" s="25" t="s">
        <v>147</v>
      </c>
      <c r="K3770" s="25" t="n">
        <v>1990</v>
      </c>
      <c r="L3770" s="25" t="s">
        <v>1834</v>
      </c>
      <c r="M3770" s="25" t="s">
        <v>171</v>
      </c>
      <c r="N3770" s="28" t="n">
        <v>4821</v>
      </c>
      <c r="O3770" s="25" t="s">
        <v>54</v>
      </c>
      <c r="P3770" s="29" t="n">
        <v>42998</v>
      </c>
      <c r="Q3770" s="29" t="n">
        <v>43007</v>
      </c>
      <c r="R3770" s="28" t="n">
        <v>5037</v>
      </c>
      <c r="S3770" s="28" t="n">
        <f aca="false">IF(O3770="Won",R3770,IF(O3770="Lost",0,N3770))</f>
        <v>5037</v>
      </c>
      <c r="T3770" s="30" t="n">
        <f aca="false">IF(AND(P3770&lt;&gt;"",Q3770&lt;&gt;""),Q3770-P3770,"")</f>
        <v>9</v>
      </c>
      <c r="U3770" s="30" t="str">
        <f aca="false">IF(AND(O3770="Engaging",P3770&lt;&gt;""),'Leia-me'!$B$5-P3770,"")</f>
        <v/>
      </c>
      <c r="V3770" s="25" t="str">
        <f aca="false">IF(O3770&lt;&gt;"Engaging","",IF(U3770&lt;='Leia-me'!$B$6,"Saudável",IF(U3770&lt;='Leia-me'!$B$7,"Esfriando",IF(U3770&lt;='Leia-me'!$B$8,"Última chance","Zumbi"))))</f>
        <v/>
      </c>
      <c r="W3770" s="25" t="n">
        <f aca="false">IF(O3770="Won",1,IF(O3770="Lost",0,""))</f>
        <v>1</v>
      </c>
      <c r="X3770" s="25" t="s">
        <v>1835</v>
      </c>
      <c r="Y3770" s="25" t="str">
        <f aca="false">IF(E3770="","Sim","")</f>
        <v/>
      </c>
    </row>
    <row r="3771" customFormat="false" ht="15" hidden="false" customHeight="false" outlineLevel="0" collapsed="false">
      <c r="A3771" s="25" t="s">
        <v>4033</v>
      </c>
      <c r="B3771" s="25" t="s">
        <v>84</v>
      </c>
      <c r="C3771" s="25" t="s">
        <v>85</v>
      </c>
      <c r="D3771" s="25" t="s">
        <v>87</v>
      </c>
      <c r="E3771" s="25" t="s">
        <v>639</v>
      </c>
      <c r="F3771" s="25" t="s">
        <v>211</v>
      </c>
      <c r="G3771" s="26" t="n">
        <v>1419.98</v>
      </c>
      <c r="H3771" s="27" t="n">
        <v>4018</v>
      </c>
      <c r="I3771" s="25" t="s">
        <v>147</v>
      </c>
      <c r="K3771" s="25" t="n">
        <v>2003</v>
      </c>
      <c r="L3771" s="25" t="s">
        <v>170</v>
      </c>
      <c r="M3771" s="25" t="s">
        <v>171</v>
      </c>
      <c r="N3771" s="28" t="n">
        <v>1096</v>
      </c>
      <c r="O3771" s="25" t="s">
        <v>55</v>
      </c>
      <c r="P3771" s="29" t="n">
        <v>42999</v>
      </c>
      <c r="Q3771" s="29" t="n">
        <v>43061</v>
      </c>
      <c r="R3771" s="28" t="n">
        <v>0</v>
      </c>
      <c r="S3771" s="28" t="n">
        <f aca="false">IF(O3771="Won",R3771,IF(O3771="Lost",0,N3771))</f>
        <v>0</v>
      </c>
      <c r="T3771" s="30" t="n">
        <f aca="false">IF(AND(P3771&lt;&gt;"",Q3771&lt;&gt;""),Q3771-P3771,"")</f>
        <v>62</v>
      </c>
      <c r="U3771" s="30" t="str">
        <f aca="false">IF(AND(O3771="Engaging",P3771&lt;&gt;""),'Leia-me'!$B$5-P3771,"")</f>
        <v/>
      </c>
      <c r="V3771" s="25" t="str">
        <f aca="false">IF(O3771&lt;&gt;"Engaging","",IF(U3771&lt;='Leia-me'!$B$6,"Saudável",IF(U3771&lt;='Leia-me'!$B$7,"Esfriando",IF(U3771&lt;='Leia-me'!$B$8,"Última chance","Zumbi"))))</f>
        <v/>
      </c>
      <c r="W3771" s="25" t="n">
        <f aca="false">IF(O3771="Won",1,IF(O3771="Lost",0,""))</f>
        <v>0</v>
      </c>
      <c r="Y3771" s="25" t="str">
        <f aca="false">IF(E3771="","Sim","")</f>
        <v/>
      </c>
    </row>
    <row r="3772" customFormat="false" ht="15" hidden="false" customHeight="false" outlineLevel="0" collapsed="false">
      <c r="A3772" s="25" t="s">
        <v>4034</v>
      </c>
      <c r="B3772" s="25" t="s">
        <v>84</v>
      </c>
      <c r="C3772" s="25" t="s">
        <v>85</v>
      </c>
      <c r="D3772" s="25" t="s">
        <v>87</v>
      </c>
      <c r="E3772" s="25" t="s">
        <v>494</v>
      </c>
      <c r="F3772" s="25" t="s">
        <v>192</v>
      </c>
      <c r="G3772" s="26" t="n">
        <v>11698.03</v>
      </c>
      <c r="H3772" s="27" t="n">
        <v>34288</v>
      </c>
      <c r="I3772" s="25" t="s">
        <v>147</v>
      </c>
      <c r="K3772" s="25" t="n">
        <v>1982</v>
      </c>
      <c r="L3772" s="25" t="s">
        <v>1834</v>
      </c>
      <c r="M3772" s="25" t="s">
        <v>171</v>
      </c>
      <c r="N3772" s="28" t="n">
        <v>4821</v>
      </c>
      <c r="O3772" s="25" t="s">
        <v>55</v>
      </c>
      <c r="P3772" s="29" t="n">
        <v>42999</v>
      </c>
      <c r="Q3772" s="29" t="n">
        <v>43003</v>
      </c>
      <c r="R3772" s="28" t="n">
        <v>0</v>
      </c>
      <c r="S3772" s="28" t="n">
        <f aca="false">IF(O3772="Won",R3772,IF(O3772="Lost",0,N3772))</f>
        <v>0</v>
      </c>
      <c r="T3772" s="30" t="n">
        <f aca="false">IF(AND(P3772&lt;&gt;"",Q3772&lt;&gt;""),Q3772-P3772,"")</f>
        <v>4</v>
      </c>
      <c r="U3772" s="30" t="str">
        <f aca="false">IF(AND(O3772="Engaging",P3772&lt;&gt;""),'Leia-me'!$B$5-P3772,"")</f>
        <v/>
      </c>
      <c r="V3772" s="25" t="str">
        <f aca="false">IF(O3772&lt;&gt;"Engaging","",IF(U3772&lt;='Leia-me'!$B$6,"Saudável",IF(U3772&lt;='Leia-me'!$B$7,"Esfriando",IF(U3772&lt;='Leia-me'!$B$8,"Última chance","Zumbi"))))</f>
        <v/>
      </c>
      <c r="W3772" s="25" t="n">
        <f aca="false">IF(O3772="Won",1,IF(O3772="Lost",0,""))</f>
        <v>0</v>
      </c>
      <c r="X3772" s="25" t="s">
        <v>1835</v>
      </c>
      <c r="Y3772" s="25" t="str">
        <f aca="false">IF(E3772="","Sim","")</f>
        <v/>
      </c>
    </row>
    <row r="3773" customFormat="false" ht="15" hidden="false" customHeight="false" outlineLevel="0" collapsed="false">
      <c r="A3773" s="25" t="s">
        <v>4035</v>
      </c>
      <c r="B3773" s="25" t="s">
        <v>84</v>
      </c>
      <c r="C3773" s="25" t="s">
        <v>85</v>
      </c>
      <c r="D3773" s="25" t="s">
        <v>87</v>
      </c>
      <c r="E3773" s="25" t="s">
        <v>1156</v>
      </c>
      <c r="F3773" s="25" t="s">
        <v>185</v>
      </c>
      <c r="G3773" s="26" t="n">
        <v>1242.32</v>
      </c>
      <c r="H3773" s="27" t="n">
        <v>3027</v>
      </c>
      <c r="I3773" s="25" t="s">
        <v>147</v>
      </c>
      <c r="J3773" s="25" t="s">
        <v>193</v>
      </c>
      <c r="K3773" s="25" t="n">
        <v>1993</v>
      </c>
      <c r="L3773" s="25" t="s">
        <v>186</v>
      </c>
      <c r="M3773" s="25" t="s">
        <v>171</v>
      </c>
      <c r="N3773" s="28" t="n">
        <v>550</v>
      </c>
      <c r="O3773" s="25" t="s">
        <v>54</v>
      </c>
      <c r="P3773" s="29" t="n">
        <v>42999</v>
      </c>
      <c r="Q3773" s="29" t="n">
        <v>43090</v>
      </c>
      <c r="R3773" s="28" t="n">
        <v>550</v>
      </c>
      <c r="S3773" s="28" t="n">
        <f aca="false">IF(O3773="Won",R3773,IF(O3773="Lost",0,N3773))</f>
        <v>550</v>
      </c>
      <c r="T3773" s="30" t="n">
        <f aca="false">IF(AND(P3773&lt;&gt;"",Q3773&lt;&gt;""),Q3773-P3773,"")</f>
        <v>91</v>
      </c>
      <c r="U3773" s="30" t="str">
        <f aca="false">IF(AND(O3773="Engaging",P3773&lt;&gt;""),'Leia-me'!$B$5-P3773,"")</f>
        <v/>
      </c>
      <c r="V3773" s="25" t="str">
        <f aca="false">IF(O3773&lt;&gt;"Engaging","",IF(U3773&lt;='Leia-me'!$B$6,"Saudável",IF(U3773&lt;='Leia-me'!$B$7,"Esfriando",IF(U3773&lt;='Leia-me'!$B$8,"Última chance","Zumbi"))))</f>
        <v/>
      </c>
      <c r="W3773" s="25" t="n">
        <f aca="false">IF(O3773="Won",1,IF(O3773="Lost",0,""))</f>
        <v>1</v>
      </c>
      <c r="Y3773" s="25" t="str">
        <f aca="false">IF(E3773="","Sim","")</f>
        <v/>
      </c>
    </row>
    <row r="3774" customFormat="false" ht="15" hidden="false" customHeight="false" outlineLevel="0" collapsed="false">
      <c r="A3774" s="25" t="s">
        <v>4036</v>
      </c>
      <c r="B3774" s="25" t="s">
        <v>84</v>
      </c>
      <c r="C3774" s="25" t="s">
        <v>85</v>
      </c>
      <c r="D3774" s="25" t="s">
        <v>87</v>
      </c>
      <c r="E3774" s="25" t="s">
        <v>3373</v>
      </c>
      <c r="F3774" s="25" t="s">
        <v>192</v>
      </c>
      <c r="G3774" s="26" t="n">
        <v>4478.47</v>
      </c>
      <c r="H3774" s="27" t="n">
        <v>13809</v>
      </c>
      <c r="I3774" s="25" t="s">
        <v>147</v>
      </c>
      <c r="K3774" s="25" t="n">
        <v>1979</v>
      </c>
      <c r="L3774" s="25" t="s">
        <v>186</v>
      </c>
      <c r="M3774" s="25" t="s">
        <v>171</v>
      </c>
      <c r="N3774" s="28" t="n">
        <v>550</v>
      </c>
      <c r="O3774" s="25" t="s">
        <v>55</v>
      </c>
      <c r="P3774" s="29" t="n">
        <v>43000</v>
      </c>
      <c r="Q3774" s="29" t="n">
        <v>43068</v>
      </c>
      <c r="R3774" s="28" t="n">
        <v>0</v>
      </c>
      <c r="S3774" s="28" t="n">
        <f aca="false">IF(O3774="Won",R3774,IF(O3774="Lost",0,N3774))</f>
        <v>0</v>
      </c>
      <c r="T3774" s="30" t="n">
        <f aca="false">IF(AND(P3774&lt;&gt;"",Q3774&lt;&gt;""),Q3774-P3774,"")</f>
        <v>68</v>
      </c>
      <c r="U3774" s="30" t="str">
        <f aca="false">IF(AND(O3774="Engaging",P3774&lt;&gt;""),'Leia-me'!$B$5-P3774,"")</f>
        <v/>
      </c>
      <c r="V3774" s="25" t="str">
        <f aca="false">IF(O3774&lt;&gt;"Engaging","",IF(U3774&lt;='Leia-me'!$B$6,"Saudável",IF(U3774&lt;='Leia-me'!$B$7,"Esfriando",IF(U3774&lt;='Leia-me'!$B$8,"Última chance","Zumbi"))))</f>
        <v/>
      </c>
      <c r="W3774" s="25" t="n">
        <f aca="false">IF(O3774="Won",1,IF(O3774="Lost",0,""))</f>
        <v>0</v>
      </c>
      <c r="Y3774" s="25" t="str">
        <f aca="false">IF(E3774="","Sim","")</f>
        <v/>
      </c>
    </row>
    <row r="3775" customFormat="false" ht="15" hidden="false" customHeight="false" outlineLevel="0" collapsed="false">
      <c r="A3775" s="25" t="s">
        <v>4037</v>
      </c>
      <c r="B3775" s="25" t="s">
        <v>84</v>
      </c>
      <c r="C3775" s="25" t="s">
        <v>85</v>
      </c>
      <c r="D3775" s="25" t="s">
        <v>87</v>
      </c>
      <c r="E3775" s="25" t="s">
        <v>1795</v>
      </c>
      <c r="F3775" s="25" t="s">
        <v>177</v>
      </c>
      <c r="G3775" s="26" t="n">
        <v>355.23</v>
      </c>
      <c r="H3775" s="27" t="n">
        <v>853</v>
      </c>
      <c r="I3775" s="25" t="s">
        <v>147</v>
      </c>
      <c r="K3775" s="25" t="n">
        <v>1994</v>
      </c>
      <c r="L3775" s="25" t="s">
        <v>1834</v>
      </c>
      <c r="M3775" s="25" t="s">
        <v>171</v>
      </c>
      <c r="N3775" s="28" t="n">
        <v>4821</v>
      </c>
      <c r="O3775" s="25" t="s">
        <v>54</v>
      </c>
      <c r="P3775" s="29" t="n">
        <v>43002</v>
      </c>
      <c r="Q3775" s="29" t="n">
        <v>43096</v>
      </c>
      <c r="R3775" s="28" t="n">
        <v>5069</v>
      </c>
      <c r="S3775" s="28" t="n">
        <f aca="false">IF(O3775="Won",R3775,IF(O3775="Lost",0,N3775))</f>
        <v>5069</v>
      </c>
      <c r="T3775" s="30" t="n">
        <f aca="false">IF(AND(P3775&lt;&gt;"",Q3775&lt;&gt;""),Q3775-P3775,"")</f>
        <v>94</v>
      </c>
      <c r="U3775" s="30" t="str">
        <f aca="false">IF(AND(O3775="Engaging",P3775&lt;&gt;""),'Leia-me'!$B$5-P3775,"")</f>
        <v/>
      </c>
      <c r="V3775" s="25" t="str">
        <f aca="false">IF(O3775&lt;&gt;"Engaging","",IF(U3775&lt;='Leia-me'!$B$6,"Saudável",IF(U3775&lt;='Leia-me'!$B$7,"Esfriando",IF(U3775&lt;='Leia-me'!$B$8,"Última chance","Zumbi"))))</f>
        <v/>
      </c>
      <c r="W3775" s="25" t="n">
        <f aca="false">IF(O3775="Won",1,IF(O3775="Lost",0,""))</f>
        <v>1</v>
      </c>
      <c r="X3775" s="25" t="s">
        <v>1835</v>
      </c>
      <c r="Y3775" s="25" t="str">
        <f aca="false">IF(E3775="","Sim","")</f>
        <v/>
      </c>
    </row>
    <row r="3776" customFormat="false" ht="15" hidden="false" customHeight="false" outlineLevel="0" collapsed="false">
      <c r="A3776" s="25" t="s">
        <v>4038</v>
      </c>
      <c r="B3776" s="25" t="s">
        <v>84</v>
      </c>
      <c r="C3776" s="25" t="s">
        <v>85</v>
      </c>
      <c r="D3776" s="25" t="s">
        <v>87</v>
      </c>
      <c r="G3776" s="31"/>
      <c r="H3776" s="32"/>
      <c r="L3776" s="25" t="s">
        <v>1834</v>
      </c>
      <c r="M3776" s="25" t="s">
        <v>171</v>
      </c>
      <c r="N3776" s="28" t="n">
        <v>4821</v>
      </c>
      <c r="O3776" s="25" t="s">
        <v>56</v>
      </c>
      <c r="P3776" s="29" t="n">
        <v>43004</v>
      </c>
      <c r="Q3776" s="33"/>
      <c r="R3776" s="34"/>
      <c r="S3776" s="28" t="n">
        <f aca="false">IF(O3776="Won",R3776,IF(O3776="Lost",0,N3776))</f>
        <v>4821</v>
      </c>
      <c r="T3776" s="30" t="str">
        <f aca="false">IF(AND(P3776&lt;&gt;"",Q3776&lt;&gt;""),Q3776-P3776,"")</f>
        <v/>
      </c>
      <c r="U3776" s="30" t="n">
        <f aca="false">IF(AND(O3776="Engaging",P3776&lt;&gt;""),'Leia-me'!$B$5-P3776,"")</f>
        <v>96</v>
      </c>
      <c r="V3776" s="25" t="str">
        <f aca="false">IF(O3776&lt;&gt;"Engaging","",IF(U3776&lt;='Leia-me'!$B$6,"Saudável",IF(U3776&lt;='Leia-me'!$B$7,"Esfriando",IF(U3776&lt;='Leia-me'!$B$8,"Última chance","Zumbi"))))</f>
        <v>Esfriando</v>
      </c>
      <c r="W3776" s="25" t="str">
        <f aca="false">IF(O3776="Won",1,IF(O3776="Lost",0,""))</f>
        <v/>
      </c>
      <c r="X3776" s="25" t="s">
        <v>1835</v>
      </c>
      <c r="Y3776" s="25" t="str">
        <f aca="false">IF(E3776="","Sim","")</f>
        <v>Sim</v>
      </c>
    </row>
    <row r="3777" customFormat="false" ht="15" hidden="false" customHeight="false" outlineLevel="0" collapsed="false">
      <c r="A3777" s="25" t="s">
        <v>4039</v>
      </c>
      <c r="B3777" s="25" t="s">
        <v>84</v>
      </c>
      <c r="C3777" s="25" t="s">
        <v>85</v>
      </c>
      <c r="D3777" s="25" t="s">
        <v>87</v>
      </c>
      <c r="E3777" s="25" t="s">
        <v>1653</v>
      </c>
      <c r="F3777" s="25" t="s">
        <v>165</v>
      </c>
      <c r="G3777" s="26" t="n">
        <v>3838.39</v>
      </c>
      <c r="H3777" s="27" t="n">
        <v>8274</v>
      </c>
      <c r="I3777" s="25" t="s">
        <v>147</v>
      </c>
      <c r="K3777" s="25" t="n">
        <v>1989</v>
      </c>
      <c r="L3777" s="25" t="s">
        <v>170</v>
      </c>
      <c r="M3777" s="25" t="s">
        <v>171</v>
      </c>
      <c r="N3777" s="28" t="n">
        <v>1096</v>
      </c>
      <c r="O3777" s="25" t="s">
        <v>55</v>
      </c>
      <c r="P3777" s="29" t="n">
        <v>43004</v>
      </c>
      <c r="Q3777" s="29" t="n">
        <v>43058</v>
      </c>
      <c r="R3777" s="28" t="n">
        <v>0</v>
      </c>
      <c r="S3777" s="28" t="n">
        <f aca="false">IF(O3777="Won",R3777,IF(O3777="Lost",0,N3777))</f>
        <v>0</v>
      </c>
      <c r="T3777" s="30" t="n">
        <f aca="false">IF(AND(P3777&lt;&gt;"",Q3777&lt;&gt;""),Q3777-P3777,"")</f>
        <v>54</v>
      </c>
      <c r="U3777" s="30" t="str">
        <f aca="false">IF(AND(O3777="Engaging",P3777&lt;&gt;""),'Leia-me'!$B$5-P3777,"")</f>
        <v/>
      </c>
      <c r="V3777" s="25" t="str">
        <f aca="false">IF(O3777&lt;&gt;"Engaging","",IF(U3777&lt;='Leia-me'!$B$6,"Saudável",IF(U3777&lt;='Leia-me'!$B$7,"Esfriando",IF(U3777&lt;='Leia-me'!$B$8,"Última chance","Zumbi"))))</f>
        <v/>
      </c>
      <c r="W3777" s="25" t="n">
        <f aca="false">IF(O3777="Won",1,IF(O3777="Lost",0,""))</f>
        <v>0</v>
      </c>
      <c r="Y3777" s="25" t="str">
        <f aca="false">IF(E3777="","Sim","")</f>
        <v/>
      </c>
    </row>
    <row r="3778" customFormat="false" ht="15" hidden="false" customHeight="false" outlineLevel="0" collapsed="false">
      <c r="A3778" s="25" t="s">
        <v>4040</v>
      </c>
      <c r="B3778" s="25" t="s">
        <v>84</v>
      </c>
      <c r="C3778" s="25" t="s">
        <v>85</v>
      </c>
      <c r="D3778" s="25" t="s">
        <v>87</v>
      </c>
      <c r="E3778" s="25" t="s">
        <v>1189</v>
      </c>
      <c r="F3778" s="25" t="s">
        <v>211</v>
      </c>
      <c r="G3778" s="26" t="n">
        <v>702.72</v>
      </c>
      <c r="H3778" s="27" t="n">
        <v>1831</v>
      </c>
      <c r="I3778" s="25" t="s">
        <v>147</v>
      </c>
      <c r="K3778" s="25" t="n">
        <v>2004</v>
      </c>
      <c r="L3778" s="25" t="s">
        <v>186</v>
      </c>
      <c r="M3778" s="25" t="s">
        <v>171</v>
      </c>
      <c r="N3778" s="28" t="n">
        <v>550</v>
      </c>
      <c r="O3778" s="25" t="s">
        <v>54</v>
      </c>
      <c r="P3778" s="29" t="n">
        <v>43005</v>
      </c>
      <c r="Q3778" s="29" t="n">
        <v>43013</v>
      </c>
      <c r="R3778" s="28" t="n">
        <v>495</v>
      </c>
      <c r="S3778" s="28" t="n">
        <f aca="false">IF(O3778="Won",R3778,IF(O3778="Lost",0,N3778))</f>
        <v>495</v>
      </c>
      <c r="T3778" s="30" t="n">
        <f aca="false">IF(AND(P3778&lt;&gt;"",Q3778&lt;&gt;""),Q3778-P3778,"")</f>
        <v>8</v>
      </c>
      <c r="U3778" s="30" t="str">
        <f aca="false">IF(AND(O3778="Engaging",P3778&lt;&gt;""),'Leia-me'!$B$5-P3778,"")</f>
        <v/>
      </c>
      <c r="V3778" s="25" t="str">
        <f aca="false">IF(O3778&lt;&gt;"Engaging","",IF(U3778&lt;='Leia-me'!$B$6,"Saudável",IF(U3778&lt;='Leia-me'!$B$7,"Esfriando",IF(U3778&lt;='Leia-me'!$B$8,"Última chance","Zumbi"))))</f>
        <v/>
      </c>
      <c r="W3778" s="25" t="n">
        <f aca="false">IF(O3778="Won",1,IF(O3778="Lost",0,""))</f>
        <v>1</v>
      </c>
      <c r="Y3778" s="25" t="str">
        <f aca="false">IF(E3778="","Sim","")</f>
        <v/>
      </c>
    </row>
    <row r="3779" customFormat="false" ht="15" hidden="false" customHeight="false" outlineLevel="0" collapsed="false">
      <c r="A3779" s="25" t="s">
        <v>4041</v>
      </c>
      <c r="B3779" s="25" t="s">
        <v>84</v>
      </c>
      <c r="C3779" s="25" t="s">
        <v>85</v>
      </c>
      <c r="D3779" s="25" t="s">
        <v>87</v>
      </c>
      <c r="E3779" s="25" t="s">
        <v>663</v>
      </c>
      <c r="F3779" s="25" t="s">
        <v>146</v>
      </c>
      <c r="G3779" s="26" t="n">
        <v>326.82</v>
      </c>
      <c r="H3779" s="27" t="n">
        <v>1016</v>
      </c>
      <c r="I3779" s="25" t="s">
        <v>147</v>
      </c>
      <c r="K3779" s="25" t="n">
        <v>1991</v>
      </c>
      <c r="L3779" s="25" t="s">
        <v>170</v>
      </c>
      <c r="M3779" s="25" t="s">
        <v>171</v>
      </c>
      <c r="N3779" s="28" t="n">
        <v>1096</v>
      </c>
      <c r="O3779" s="25" t="s">
        <v>54</v>
      </c>
      <c r="P3779" s="29" t="n">
        <v>43005</v>
      </c>
      <c r="Q3779" s="29" t="n">
        <v>43013</v>
      </c>
      <c r="R3779" s="28" t="n">
        <v>955</v>
      </c>
      <c r="S3779" s="28" t="n">
        <f aca="false">IF(O3779="Won",R3779,IF(O3779="Lost",0,N3779))</f>
        <v>955</v>
      </c>
      <c r="T3779" s="30" t="n">
        <f aca="false">IF(AND(P3779&lt;&gt;"",Q3779&lt;&gt;""),Q3779-P3779,"")</f>
        <v>8</v>
      </c>
      <c r="U3779" s="30" t="str">
        <f aca="false">IF(AND(O3779="Engaging",P3779&lt;&gt;""),'Leia-me'!$B$5-P3779,"")</f>
        <v/>
      </c>
      <c r="V3779" s="25" t="str">
        <f aca="false">IF(O3779&lt;&gt;"Engaging","",IF(U3779&lt;='Leia-me'!$B$6,"Saudável",IF(U3779&lt;='Leia-me'!$B$7,"Esfriando",IF(U3779&lt;='Leia-me'!$B$8,"Última chance","Zumbi"))))</f>
        <v/>
      </c>
      <c r="W3779" s="25" t="n">
        <f aca="false">IF(O3779="Won",1,IF(O3779="Lost",0,""))</f>
        <v>1</v>
      </c>
      <c r="Y3779" s="25" t="str">
        <f aca="false">IF(E3779="","Sim","")</f>
        <v/>
      </c>
    </row>
    <row r="3780" customFormat="false" ht="15" hidden="false" customHeight="false" outlineLevel="0" collapsed="false">
      <c r="A3780" s="25" t="s">
        <v>4042</v>
      </c>
      <c r="B3780" s="25" t="s">
        <v>84</v>
      </c>
      <c r="C3780" s="25" t="s">
        <v>85</v>
      </c>
      <c r="D3780" s="25" t="s">
        <v>87</v>
      </c>
      <c r="E3780" s="25" t="s">
        <v>1158</v>
      </c>
      <c r="F3780" s="25" t="s">
        <v>185</v>
      </c>
      <c r="G3780" s="26" t="n">
        <v>7708.38</v>
      </c>
      <c r="H3780" s="27" t="n">
        <v>13756</v>
      </c>
      <c r="I3780" s="25" t="s">
        <v>147</v>
      </c>
      <c r="K3780" s="25" t="n">
        <v>1980</v>
      </c>
      <c r="L3780" s="25" t="s">
        <v>178</v>
      </c>
      <c r="M3780" s="25" t="s">
        <v>171</v>
      </c>
      <c r="N3780" s="28" t="n">
        <v>5482</v>
      </c>
      <c r="O3780" s="25" t="s">
        <v>55</v>
      </c>
      <c r="P3780" s="29" t="n">
        <v>43009</v>
      </c>
      <c r="Q3780" s="29" t="n">
        <v>43015</v>
      </c>
      <c r="R3780" s="28" t="n">
        <v>0</v>
      </c>
      <c r="S3780" s="28" t="n">
        <f aca="false">IF(O3780="Won",R3780,IF(O3780="Lost",0,N3780))</f>
        <v>0</v>
      </c>
      <c r="T3780" s="30" t="n">
        <f aca="false">IF(AND(P3780&lt;&gt;"",Q3780&lt;&gt;""),Q3780-P3780,"")</f>
        <v>6</v>
      </c>
      <c r="U3780" s="30" t="str">
        <f aca="false">IF(AND(O3780="Engaging",P3780&lt;&gt;""),'Leia-me'!$B$5-P3780,"")</f>
        <v/>
      </c>
      <c r="V3780" s="25" t="str">
        <f aca="false">IF(O3780&lt;&gt;"Engaging","",IF(U3780&lt;='Leia-me'!$B$6,"Saudável",IF(U3780&lt;='Leia-me'!$B$7,"Esfriando",IF(U3780&lt;='Leia-me'!$B$8,"Última chance","Zumbi"))))</f>
        <v/>
      </c>
      <c r="W3780" s="25" t="n">
        <f aca="false">IF(O3780="Won",1,IF(O3780="Lost",0,""))</f>
        <v>0</v>
      </c>
      <c r="Y3780" s="25" t="str">
        <f aca="false">IF(E3780="","Sim","")</f>
        <v/>
      </c>
    </row>
    <row r="3781" customFormat="false" ht="15" hidden="false" customHeight="false" outlineLevel="0" collapsed="false">
      <c r="A3781" s="25" t="s">
        <v>4043</v>
      </c>
      <c r="B3781" s="25" t="s">
        <v>84</v>
      </c>
      <c r="C3781" s="25" t="s">
        <v>85</v>
      </c>
      <c r="D3781" s="25" t="s">
        <v>87</v>
      </c>
      <c r="E3781" s="25" t="s">
        <v>452</v>
      </c>
      <c r="F3781" s="25" t="s">
        <v>185</v>
      </c>
      <c r="G3781" s="26" t="n">
        <v>1712.68</v>
      </c>
      <c r="H3781" s="27" t="n">
        <v>3194</v>
      </c>
      <c r="I3781" s="25" t="s">
        <v>147</v>
      </c>
      <c r="J3781" s="25" t="s">
        <v>193</v>
      </c>
      <c r="K3781" s="25" t="n">
        <v>1992</v>
      </c>
      <c r="L3781" s="25" t="s">
        <v>170</v>
      </c>
      <c r="M3781" s="25" t="s">
        <v>171</v>
      </c>
      <c r="N3781" s="28" t="n">
        <v>1096</v>
      </c>
      <c r="O3781" s="25" t="s">
        <v>54</v>
      </c>
      <c r="P3781" s="29" t="n">
        <v>43009</v>
      </c>
      <c r="Q3781" s="29" t="n">
        <v>43011</v>
      </c>
      <c r="R3781" s="28" t="n">
        <v>1076</v>
      </c>
      <c r="S3781" s="28" t="n">
        <f aca="false">IF(O3781="Won",R3781,IF(O3781="Lost",0,N3781))</f>
        <v>1076</v>
      </c>
      <c r="T3781" s="30" t="n">
        <f aca="false">IF(AND(P3781&lt;&gt;"",Q3781&lt;&gt;""),Q3781-P3781,"")</f>
        <v>2</v>
      </c>
      <c r="U3781" s="30" t="str">
        <f aca="false">IF(AND(O3781="Engaging",P3781&lt;&gt;""),'Leia-me'!$B$5-P3781,"")</f>
        <v/>
      </c>
      <c r="V3781" s="25" t="str">
        <f aca="false">IF(O3781&lt;&gt;"Engaging","",IF(U3781&lt;='Leia-me'!$B$6,"Saudável",IF(U3781&lt;='Leia-me'!$B$7,"Esfriando",IF(U3781&lt;='Leia-me'!$B$8,"Última chance","Zumbi"))))</f>
        <v/>
      </c>
      <c r="W3781" s="25" t="n">
        <f aca="false">IF(O3781="Won",1,IF(O3781="Lost",0,""))</f>
        <v>1</v>
      </c>
      <c r="Y3781" s="25" t="str">
        <f aca="false">IF(E3781="","Sim","")</f>
        <v/>
      </c>
    </row>
    <row r="3782" customFormat="false" ht="15" hidden="false" customHeight="false" outlineLevel="0" collapsed="false">
      <c r="A3782" s="25" t="s">
        <v>4044</v>
      </c>
      <c r="B3782" s="25" t="s">
        <v>84</v>
      </c>
      <c r="C3782" s="25" t="s">
        <v>85</v>
      </c>
      <c r="D3782" s="25" t="s">
        <v>87</v>
      </c>
      <c r="E3782" s="25" t="s">
        <v>1671</v>
      </c>
      <c r="F3782" s="25" t="s">
        <v>168</v>
      </c>
      <c r="G3782" s="26" t="n">
        <v>3027.46</v>
      </c>
      <c r="H3782" s="27" t="n">
        <v>9516</v>
      </c>
      <c r="I3782" s="25" t="s">
        <v>1672</v>
      </c>
      <c r="K3782" s="25" t="n">
        <v>1984</v>
      </c>
      <c r="L3782" s="25" t="s">
        <v>178</v>
      </c>
      <c r="M3782" s="25" t="s">
        <v>171</v>
      </c>
      <c r="N3782" s="28" t="n">
        <v>5482</v>
      </c>
      <c r="O3782" s="25" t="s">
        <v>54</v>
      </c>
      <c r="P3782" s="29" t="n">
        <v>43009</v>
      </c>
      <c r="Q3782" s="29" t="n">
        <v>43087</v>
      </c>
      <c r="R3782" s="28" t="n">
        <v>5528</v>
      </c>
      <c r="S3782" s="28" t="n">
        <f aca="false">IF(O3782="Won",R3782,IF(O3782="Lost",0,N3782))</f>
        <v>5528</v>
      </c>
      <c r="T3782" s="30" t="n">
        <f aca="false">IF(AND(P3782&lt;&gt;"",Q3782&lt;&gt;""),Q3782-P3782,"")</f>
        <v>78</v>
      </c>
      <c r="U3782" s="30" t="str">
        <f aca="false">IF(AND(O3782="Engaging",P3782&lt;&gt;""),'Leia-me'!$B$5-P3782,"")</f>
        <v/>
      </c>
      <c r="V3782" s="25" t="str">
        <f aca="false">IF(O3782&lt;&gt;"Engaging","",IF(U3782&lt;='Leia-me'!$B$6,"Saudável",IF(U3782&lt;='Leia-me'!$B$7,"Esfriando",IF(U3782&lt;='Leia-me'!$B$8,"Última chance","Zumbi"))))</f>
        <v/>
      </c>
      <c r="W3782" s="25" t="n">
        <f aca="false">IF(O3782="Won",1,IF(O3782="Lost",0,""))</f>
        <v>1</v>
      </c>
      <c r="Y3782" s="25" t="str">
        <f aca="false">IF(E3782="","Sim","")</f>
        <v/>
      </c>
    </row>
    <row r="3783" customFormat="false" ht="15" hidden="false" customHeight="false" outlineLevel="0" collapsed="false">
      <c r="A3783" s="25" t="s">
        <v>4045</v>
      </c>
      <c r="B3783" s="25" t="s">
        <v>84</v>
      </c>
      <c r="C3783" s="25" t="s">
        <v>85</v>
      </c>
      <c r="D3783" s="25" t="s">
        <v>87</v>
      </c>
      <c r="E3783" s="25" t="s">
        <v>445</v>
      </c>
      <c r="F3783" s="25" t="s">
        <v>192</v>
      </c>
      <c r="G3783" s="26" t="n">
        <v>987.39</v>
      </c>
      <c r="H3783" s="27" t="n">
        <v>2253</v>
      </c>
      <c r="I3783" s="25" t="s">
        <v>147</v>
      </c>
      <c r="K3783" s="25" t="n">
        <v>2002</v>
      </c>
      <c r="L3783" s="25" t="s">
        <v>186</v>
      </c>
      <c r="M3783" s="25" t="s">
        <v>171</v>
      </c>
      <c r="N3783" s="28" t="n">
        <v>550</v>
      </c>
      <c r="O3783" s="25" t="s">
        <v>54</v>
      </c>
      <c r="P3783" s="29" t="n">
        <v>43011</v>
      </c>
      <c r="Q3783" s="29" t="n">
        <v>43012</v>
      </c>
      <c r="R3783" s="28" t="n">
        <v>616</v>
      </c>
      <c r="S3783" s="28" t="n">
        <f aca="false">IF(O3783="Won",R3783,IF(O3783="Lost",0,N3783))</f>
        <v>616</v>
      </c>
      <c r="T3783" s="30" t="n">
        <f aca="false">IF(AND(P3783&lt;&gt;"",Q3783&lt;&gt;""),Q3783-P3783,"")</f>
        <v>1</v>
      </c>
      <c r="U3783" s="30" t="str">
        <f aca="false">IF(AND(O3783="Engaging",P3783&lt;&gt;""),'Leia-me'!$B$5-P3783,"")</f>
        <v/>
      </c>
      <c r="V3783" s="25" t="str">
        <f aca="false">IF(O3783&lt;&gt;"Engaging","",IF(U3783&lt;='Leia-me'!$B$6,"Saudável",IF(U3783&lt;='Leia-me'!$B$7,"Esfriando",IF(U3783&lt;='Leia-me'!$B$8,"Última chance","Zumbi"))))</f>
        <v/>
      </c>
      <c r="W3783" s="25" t="n">
        <f aca="false">IF(O3783="Won",1,IF(O3783="Lost",0,""))</f>
        <v>1</v>
      </c>
      <c r="Y3783" s="25" t="str">
        <f aca="false">IF(E3783="","Sim","")</f>
        <v/>
      </c>
    </row>
    <row r="3784" customFormat="false" ht="15" hidden="false" customHeight="false" outlineLevel="0" collapsed="false">
      <c r="A3784" s="25" t="s">
        <v>4046</v>
      </c>
      <c r="B3784" s="25" t="s">
        <v>84</v>
      </c>
      <c r="C3784" s="25" t="s">
        <v>85</v>
      </c>
      <c r="D3784" s="25" t="s">
        <v>87</v>
      </c>
      <c r="G3784" s="31"/>
      <c r="H3784" s="32"/>
      <c r="L3784" s="25" t="s">
        <v>186</v>
      </c>
      <c r="M3784" s="25" t="s">
        <v>171</v>
      </c>
      <c r="N3784" s="28" t="n">
        <v>550</v>
      </c>
      <c r="O3784" s="25" t="s">
        <v>56</v>
      </c>
      <c r="P3784" s="29" t="n">
        <v>43012</v>
      </c>
      <c r="Q3784" s="33"/>
      <c r="R3784" s="34"/>
      <c r="S3784" s="28" t="n">
        <f aca="false">IF(O3784="Won",R3784,IF(O3784="Lost",0,N3784))</f>
        <v>550</v>
      </c>
      <c r="T3784" s="30" t="str">
        <f aca="false">IF(AND(P3784&lt;&gt;"",Q3784&lt;&gt;""),Q3784-P3784,"")</f>
        <v/>
      </c>
      <c r="U3784" s="30" t="n">
        <f aca="false">IF(AND(O3784="Engaging",P3784&lt;&gt;""),'Leia-me'!$B$5-P3784,"")</f>
        <v>88</v>
      </c>
      <c r="V3784" s="25" t="str">
        <f aca="false">IF(O3784&lt;&gt;"Engaging","",IF(U3784&lt;='Leia-me'!$B$6,"Saudável",IF(U3784&lt;='Leia-me'!$B$7,"Esfriando",IF(U3784&lt;='Leia-me'!$B$8,"Última chance","Zumbi"))))</f>
        <v>Saudável</v>
      </c>
      <c r="W3784" s="25" t="str">
        <f aca="false">IF(O3784="Won",1,IF(O3784="Lost",0,""))</f>
        <v/>
      </c>
      <c r="Y3784" s="25" t="str">
        <f aca="false">IF(E3784="","Sim","")</f>
        <v>Sim</v>
      </c>
    </row>
    <row r="3785" customFormat="false" ht="15" hidden="false" customHeight="false" outlineLevel="0" collapsed="false">
      <c r="A3785" s="25" t="s">
        <v>4047</v>
      </c>
      <c r="B3785" s="25" t="s">
        <v>84</v>
      </c>
      <c r="C3785" s="25" t="s">
        <v>85</v>
      </c>
      <c r="D3785" s="25" t="s">
        <v>87</v>
      </c>
      <c r="E3785" s="25" t="s">
        <v>3373</v>
      </c>
      <c r="F3785" s="25" t="s">
        <v>192</v>
      </c>
      <c r="G3785" s="26" t="n">
        <v>4478.47</v>
      </c>
      <c r="H3785" s="27" t="n">
        <v>13809</v>
      </c>
      <c r="I3785" s="25" t="s">
        <v>147</v>
      </c>
      <c r="K3785" s="25" t="n">
        <v>1979</v>
      </c>
      <c r="L3785" s="25" t="s">
        <v>1834</v>
      </c>
      <c r="M3785" s="25" t="s">
        <v>171</v>
      </c>
      <c r="N3785" s="28" t="n">
        <v>4821</v>
      </c>
      <c r="O3785" s="25" t="s">
        <v>55</v>
      </c>
      <c r="P3785" s="29" t="n">
        <v>43013</v>
      </c>
      <c r="Q3785" s="29" t="n">
        <v>43021</v>
      </c>
      <c r="R3785" s="28" t="n">
        <v>0</v>
      </c>
      <c r="S3785" s="28" t="n">
        <f aca="false">IF(O3785="Won",R3785,IF(O3785="Lost",0,N3785))</f>
        <v>0</v>
      </c>
      <c r="T3785" s="30" t="n">
        <f aca="false">IF(AND(P3785&lt;&gt;"",Q3785&lt;&gt;""),Q3785-P3785,"")</f>
        <v>8</v>
      </c>
      <c r="U3785" s="30" t="str">
        <f aca="false">IF(AND(O3785="Engaging",P3785&lt;&gt;""),'Leia-me'!$B$5-P3785,"")</f>
        <v/>
      </c>
      <c r="V3785" s="25" t="str">
        <f aca="false">IF(O3785&lt;&gt;"Engaging","",IF(U3785&lt;='Leia-me'!$B$6,"Saudável",IF(U3785&lt;='Leia-me'!$B$7,"Esfriando",IF(U3785&lt;='Leia-me'!$B$8,"Última chance","Zumbi"))))</f>
        <v/>
      </c>
      <c r="W3785" s="25" t="n">
        <f aca="false">IF(O3785="Won",1,IF(O3785="Lost",0,""))</f>
        <v>0</v>
      </c>
      <c r="X3785" s="25" t="s">
        <v>1835</v>
      </c>
      <c r="Y3785" s="25" t="str">
        <f aca="false">IF(E3785="","Sim","")</f>
        <v/>
      </c>
    </row>
    <row r="3786" customFormat="false" ht="15" hidden="false" customHeight="false" outlineLevel="0" collapsed="false">
      <c r="A3786" s="25" t="s">
        <v>4048</v>
      </c>
      <c r="B3786" s="25" t="s">
        <v>84</v>
      </c>
      <c r="C3786" s="25" t="s">
        <v>85</v>
      </c>
      <c r="D3786" s="25" t="s">
        <v>87</v>
      </c>
      <c r="E3786" s="25" t="s">
        <v>3511</v>
      </c>
      <c r="F3786" s="25" t="s">
        <v>168</v>
      </c>
      <c r="G3786" s="26" t="n">
        <v>1197.44</v>
      </c>
      <c r="H3786" s="27" t="n">
        <v>2570</v>
      </c>
      <c r="I3786" s="25" t="s">
        <v>147</v>
      </c>
      <c r="K3786" s="25" t="n">
        <v>1999</v>
      </c>
      <c r="L3786" s="25" t="s">
        <v>170</v>
      </c>
      <c r="M3786" s="25" t="s">
        <v>171</v>
      </c>
      <c r="N3786" s="28" t="n">
        <v>1096</v>
      </c>
      <c r="O3786" s="25" t="s">
        <v>54</v>
      </c>
      <c r="P3786" s="29" t="n">
        <v>43014</v>
      </c>
      <c r="Q3786" s="29" t="n">
        <v>43024</v>
      </c>
      <c r="R3786" s="28" t="n">
        <v>1095</v>
      </c>
      <c r="S3786" s="28" t="n">
        <f aca="false">IF(O3786="Won",R3786,IF(O3786="Lost",0,N3786))</f>
        <v>1095</v>
      </c>
      <c r="T3786" s="30" t="n">
        <f aca="false">IF(AND(P3786&lt;&gt;"",Q3786&lt;&gt;""),Q3786-P3786,"")</f>
        <v>10</v>
      </c>
      <c r="U3786" s="30" t="str">
        <f aca="false">IF(AND(O3786="Engaging",P3786&lt;&gt;""),'Leia-me'!$B$5-P3786,"")</f>
        <v/>
      </c>
      <c r="V3786" s="25" t="str">
        <f aca="false">IF(O3786&lt;&gt;"Engaging","",IF(U3786&lt;='Leia-me'!$B$6,"Saudável",IF(U3786&lt;='Leia-me'!$B$7,"Esfriando",IF(U3786&lt;='Leia-me'!$B$8,"Última chance","Zumbi"))))</f>
        <v/>
      </c>
      <c r="W3786" s="25" t="n">
        <f aca="false">IF(O3786="Won",1,IF(O3786="Lost",0,""))</f>
        <v>1</v>
      </c>
      <c r="Y3786" s="25" t="str">
        <f aca="false">IF(E3786="","Sim","")</f>
        <v/>
      </c>
    </row>
    <row r="3787" customFormat="false" ht="15" hidden="false" customHeight="false" outlineLevel="0" collapsed="false">
      <c r="A3787" s="25" t="s">
        <v>4049</v>
      </c>
      <c r="B3787" s="25" t="s">
        <v>84</v>
      </c>
      <c r="C3787" s="25" t="s">
        <v>85</v>
      </c>
      <c r="D3787" s="25" t="s">
        <v>87</v>
      </c>
      <c r="E3787" s="25" t="s">
        <v>3373</v>
      </c>
      <c r="F3787" s="25" t="s">
        <v>192</v>
      </c>
      <c r="G3787" s="26" t="n">
        <v>4478.47</v>
      </c>
      <c r="H3787" s="27" t="n">
        <v>13809</v>
      </c>
      <c r="I3787" s="25" t="s">
        <v>147</v>
      </c>
      <c r="K3787" s="25" t="n">
        <v>1979</v>
      </c>
      <c r="L3787" s="25" t="s">
        <v>186</v>
      </c>
      <c r="M3787" s="25" t="s">
        <v>171</v>
      </c>
      <c r="N3787" s="28" t="n">
        <v>550</v>
      </c>
      <c r="O3787" s="25" t="s">
        <v>55</v>
      </c>
      <c r="P3787" s="29" t="n">
        <v>43016</v>
      </c>
      <c r="Q3787" s="29" t="n">
        <v>43024</v>
      </c>
      <c r="R3787" s="28" t="n">
        <v>0</v>
      </c>
      <c r="S3787" s="28" t="n">
        <f aca="false">IF(O3787="Won",R3787,IF(O3787="Lost",0,N3787))</f>
        <v>0</v>
      </c>
      <c r="T3787" s="30" t="n">
        <f aca="false">IF(AND(P3787&lt;&gt;"",Q3787&lt;&gt;""),Q3787-P3787,"")</f>
        <v>8</v>
      </c>
      <c r="U3787" s="30" t="str">
        <f aca="false">IF(AND(O3787="Engaging",P3787&lt;&gt;""),'Leia-me'!$B$5-P3787,"")</f>
        <v/>
      </c>
      <c r="V3787" s="25" t="str">
        <f aca="false">IF(O3787&lt;&gt;"Engaging","",IF(U3787&lt;='Leia-me'!$B$6,"Saudável",IF(U3787&lt;='Leia-me'!$B$7,"Esfriando",IF(U3787&lt;='Leia-me'!$B$8,"Última chance","Zumbi"))))</f>
        <v/>
      </c>
      <c r="W3787" s="25" t="n">
        <f aca="false">IF(O3787="Won",1,IF(O3787="Lost",0,""))</f>
        <v>0</v>
      </c>
      <c r="Y3787" s="25" t="str">
        <f aca="false">IF(E3787="","Sim","")</f>
        <v/>
      </c>
    </row>
    <row r="3788" customFormat="false" ht="15" hidden="false" customHeight="false" outlineLevel="0" collapsed="false">
      <c r="A3788" s="25" t="s">
        <v>4050</v>
      </c>
      <c r="B3788" s="25" t="s">
        <v>84</v>
      </c>
      <c r="C3788" s="25" t="s">
        <v>85</v>
      </c>
      <c r="D3788" s="25" t="s">
        <v>87</v>
      </c>
      <c r="E3788" s="25" t="s">
        <v>1189</v>
      </c>
      <c r="F3788" s="25" t="s">
        <v>211</v>
      </c>
      <c r="G3788" s="26" t="n">
        <v>702.72</v>
      </c>
      <c r="H3788" s="27" t="n">
        <v>1831</v>
      </c>
      <c r="I3788" s="25" t="s">
        <v>147</v>
      </c>
      <c r="K3788" s="25" t="n">
        <v>2004</v>
      </c>
      <c r="L3788" s="25" t="s">
        <v>178</v>
      </c>
      <c r="M3788" s="25" t="s">
        <v>171</v>
      </c>
      <c r="N3788" s="28" t="n">
        <v>5482</v>
      </c>
      <c r="O3788" s="25" t="s">
        <v>54</v>
      </c>
      <c r="P3788" s="29" t="n">
        <v>43017</v>
      </c>
      <c r="Q3788" s="29" t="n">
        <v>43023</v>
      </c>
      <c r="R3788" s="28" t="n">
        <v>5711</v>
      </c>
      <c r="S3788" s="28" t="n">
        <f aca="false">IF(O3788="Won",R3788,IF(O3788="Lost",0,N3788))</f>
        <v>5711</v>
      </c>
      <c r="T3788" s="30" t="n">
        <f aca="false">IF(AND(P3788&lt;&gt;"",Q3788&lt;&gt;""),Q3788-P3788,"")</f>
        <v>6</v>
      </c>
      <c r="U3788" s="30" t="str">
        <f aca="false">IF(AND(O3788="Engaging",P3788&lt;&gt;""),'Leia-me'!$B$5-P3788,"")</f>
        <v/>
      </c>
      <c r="V3788" s="25" t="str">
        <f aca="false">IF(O3788&lt;&gt;"Engaging","",IF(U3788&lt;='Leia-me'!$B$6,"Saudável",IF(U3788&lt;='Leia-me'!$B$7,"Esfriando",IF(U3788&lt;='Leia-me'!$B$8,"Última chance","Zumbi"))))</f>
        <v/>
      </c>
      <c r="W3788" s="25" t="n">
        <f aca="false">IF(O3788="Won",1,IF(O3788="Lost",0,""))</f>
        <v>1</v>
      </c>
      <c r="Y3788" s="25" t="str">
        <f aca="false">IF(E3788="","Sim","")</f>
        <v/>
      </c>
    </row>
    <row r="3789" customFormat="false" ht="15" hidden="false" customHeight="false" outlineLevel="0" collapsed="false">
      <c r="A3789" s="25" t="s">
        <v>4051</v>
      </c>
      <c r="B3789" s="25" t="s">
        <v>84</v>
      </c>
      <c r="C3789" s="25" t="s">
        <v>85</v>
      </c>
      <c r="D3789" s="25" t="s">
        <v>87</v>
      </c>
      <c r="E3789" s="25" t="s">
        <v>494</v>
      </c>
      <c r="F3789" s="25" t="s">
        <v>192</v>
      </c>
      <c r="G3789" s="26" t="n">
        <v>11698.03</v>
      </c>
      <c r="H3789" s="27" t="n">
        <v>34288</v>
      </c>
      <c r="I3789" s="25" t="s">
        <v>147</v>
      </c>
      <c r="K3789" s="25" t="n">
        <v>1982</v>
      </c>
      <c r="L3789" s="25" t="s">
        <v>170</v>
      </c>
      <c r="M3789" s="25" t="s">
        <v>171</v>
      </c>
      <c r="N3789" s="28" t="n">
        <v>1096</v>
      </c>
      <c r="O3789" s="25" t="s">
        <v>55</v>
      </c>
      <c r="P3789" s="29" t="n">
        <v>43018</v>
      </c>
      <c r="Q3789" s="29" t="n">
        <v>43023</v>
      </c>
      <c r="R3789" s="28" t="n">
        <v>0</v>
      </c>
      <c r="S3789" s="28" t="n">
        <f aca="false">IF(O3789="Won",R3789,IF(O3789="Lost",0,N3789))</f>
        <v>0</v>
      </c>
      <c r="T3789" s="30" t="n">
        <f aca="false">IF(AND(P3789&lt;&gt;"",Q3789&lt;&gt;""),Q3789-P3789,"")</f>
        <v>5</v>
      </c>
      <c r="U3789" s="30" t="str">
        <f aca="false">IF(AND(O3789="Engaging",P3789&lt;&gt;""),'Leia-me'!$B$5-P3789,"")</f>
        <v/>
      </c>
      <c r="V3789" s="25" t="str">
        <f aca="false">IF(O3789&lt;&gt;"Engaging","",IF(U3789&lt;='Leia-me'!$B$6,"Saudável",IF(U3789&lt;='Leia-me'!$B$7,"Esfriando",IF(U3789&lt;='Leia-me'!$B$8,"Última chance","Zumbi"))))</f>
        <v/>
      </c>
      <c r="W3789" s="25" t="n">
        <f aca="false">IF(O3789="Won",1,IF(O3789="Lost",0,""))</f>
        <v>0</v>
      </c>
      <c r="Y3789" s="25" t="str">
        <f aca="false">IF(E3789="","Sim","")</f>
        <v/>
      </c>
    </row>
    <row r="3790" customFormat="false" ht="15" hidden="false" customHeight="false" outlineLevel="0" collapsed="false">
      <c r="A3790" s="25" t="s">
        <v>4052</v>
      </c>
      <c r="B3790" s="25" t="s">
        <v>84</v>
      </c>
      <c r="C3790" s="25" t="s">
        <v>85</v>
      </c>
      <c r="D3790" s="25" t="s">
        <v>87</v>
      </c>
      <c r="E3790" s="25" t="s">
        <v>1090</v>
      </c>
      <c r="F3790" s="25" t="s">
        <v>155</v>
      </c>
      <c r="G3790" s="26" t="n">
        <v>6395.05</v>
      </c>
      <c r="H3790" s="27" t="n">
        <v>20275</v>
      </c>
      <c r="I3790" s="25" t="s">
        <v>147</v>
      </c>
      <c r="K3790" s="25" t="n">
        <v>1994</v>
      </c>
      <c r="L3790" s="25" t="s">
        <v>1834</v>
      </c>
      <c r="M3790" s="25" t="s">
        <v>171</v>
      </c>
      <c r="N3790" s="28" t="n">
        <v>4821</v>
      </c>
      <c r="O3790" s="25" t="s">
        <v>54</v>
      </c>
      <c r="P3790" s="29" t="n">
        <v>43019</v>
      </c>
      <c r="Q3790" s="29" t="n">
        <v>43089</v>
      </c>
      <c r="R3790" s="28" t="n">
        <v>4501</v>
      </c>
      <c r="S3790" s="28" t="n">
        <f aca="false">IF(O3790="Won",R3790,IF(O3790="Lost",0,N3790))</f>
        <v>4501</v>
      </c>
      <c r="T3790" s="30" t="n">
        <f aca="false">IF(AND(P3790&lt;&gt;"",Q3790&lt;&gt;""),Q3790-P3790,"")</f>
        <v>70</v>
      </c>
      <c r="U3790" s="30" t="str">
        <f aca="false">IF(AND(O3790="Engaging",P3790&lt;&gt;""),'Leia-me'!$B$5-P3790,"")</f>
        <v/>
      </c>
      <c r="V3790" s="25" t="str">
        <f aca="false">IF(O3790&lt;&gt;"Engaging","",IF(U3790&lt;='Leia-me'!$B$6,"Saudável",IF(U3790&lt;='Leia-me'!$B$7,"Esfriando",IF(U3790&lt;='Leia-me'!$B$8,"Última chance","Zumbi"))))</f>
        <v/>
      </c>
      <c r="W3790" s="25" t="n">
        <f aca="false">IF(O3790="Won",1,IF(O3790="Lost",0,""))</f>
        <v>1</v>
      </c>
      <c r="X3790" s="25" t="s">
        <v>1835</v>
      </c>
      <c r="Y3790" s="25" t="str">
        <f aca="false">IF(E3790="","Sim","")</f>
        <v/>
      </c>
    </row>
    <row r="3791" customFormat="false" ht="15" hidden="false" customHeight="false" outlineLevel="0" collapsed="false">
      <c r="A3791" s="25" t="s">
        <v>4053</v>
      </c>
      <c r="B3791" s="25" t="s">
        <v>84</v>
      </c>
      <c r="C3791" s="25" t="s">
        <v>85</v>
      </c>
      <c r="D3791" s="25" t="s">
        <v>87</v>
      </c>
      <c r="G3791" s="31"/>
      <c r="H3791" s="32"/>
      <c r="L3791" s="25" t="s">
        <v>170</v>
      </c>
      <c r="M3791" s="25" t="s">
        <v>171</v>
      </c>
      <c r="N3791" s="28" t="n">
        <v>1096</v>
      </c>
      <c r="O3791" s="25" t="s">
        <v>56</v>
      </c>
      <c r="P3791" s="29" t="n">
        <v>43020</v>
      </c>
      <c r="Q3791" s="33"/>
      <c r="R3791" s="34"/>
      <c r="S3791" s="28" t="n">
        <f aca="false">IF(O3791="Won",R3791,IF(O3791="Lost",0,N3791))</f>
        <v>1096</v>
      </c>
      <c r="T3791" s="30" t="str">
        <f aca="false">IF(AND(P3791&lt;&gt;"",Q3791&lt;&gt;""),Q3791-P3791,"")</f>
        <v/>
      </c>
      <c r="U3791" s="30" t="n">
        <f aca="false">IF(AND(O3791="Engaging",P3791&lt;&gt;""),'Leia-me'!$B$5-P3791,"")</f>
        <v>80</v>
      </c>
      <c r="V3791" s="25" t="str">
        <f aca="false">IF(O3791&lt;&gt;"Engaging","",IF(U3791&lt;='Leia-me'!$B$6,"Saudável",IF(U3791&lt;='Leia-me'!$B$7,"Esfriando",IF(U3791&lt;='Leia-me'!$B$8,"Última chance","Zumbi"))))</f>
        <v>Saudável</v>
      </c>
      <c r="W3791" s="25" t="str">
        <f aca="false">IF(O3791="Won",1,IF(O3791="Lost",0,""))</f>
        <v/>
      </c>
      <c r="Y3791" s="25" t="str">
        <f aca="false">IF(E3791="","Sim","")</f>
        <v>Sim</v>
      </c>
    </row>
    <row r="3792" customFormat="false" ht="15" hidden="false" customHeight="false" outlineLevel="0" collapsed="false">
      <c r="A3792" s="25" t="s">
        <v>4054</v>
      </c>
      <c r="B3792" s="25" t="s">
        <v>84</v>
      </c>
      <c r="C3792" s="25" t="s">
        <v>85</v>
      </c>
      <c r="D3792" s="25" t="s">
        <v>87</v>
      </c>
      <c r="E3792" s="25" t="s">
        <v>1640</v>
      </c>
      <c r="F3792" s="25" t="s">
        <v>211</v>
      </c>
      <c r="G3792" s="26" t="n">
        <v>71.12</v>
      </c>
      <c r="H3792" s="27" t="n">
        <v>144</v>
      </c>
      <c r="I3792" s="25" t="s">
        <v>147</v>
      </c>
      <c r="K3792" s="25" t="n">
        <v>2010</v>
      </c>
      <c r="L3792" s="25" t="s">
        <v>170</v>
      </c>
      <c r="M3792" s="25" t="s">
        <v>171</v>
      </c>
      <c r="N3792" s="28" t="n">
        <v>1096</v>
      </c>
      <c r="O3792" s="25" t="s">
        <v>55</v>
      </c>
      <c r="P3792" s="29" t="n">
        <v>43021</v>
      </c>
      <c r="Q3792" s="29" t="n">
        <v>43028</v>
      </c>
      <c r="R3792" s="28" t="n">
        <v>0</v>
      </c>
      <c r="S3792" s="28" t="n">
        <f aca="false">IF(O3792="Won",R3792,IF(O3792="Lost",0,N3792))</f>
        <v>0</v>
      </c>
      <c r="T3792" s="30" t="n">
        <f aca="false">IF(AND(P3792&lt;&gt;"",Q3792&lt;&gt;""),Q3792-P3792,"")</f>
        <v>7</v>
      </c>
      <c r="U3792" s="30" t="str">
        <f aca="false">IF(AND(O3792="Engaging",P3792&lt;&gt;""),'Leia-me'!$B$5-P3792,"")</f>
        <v/>
      </c>
      <c r="V3792" s="25" t="str">
        <f aca="false">IF(O3792&lt;&gt;"Engaging","",IF(U3792&lt;='Leia-me'!$B$6,"Saudável",IF(U3792&lt;='Leia-me'!$B$7,"Esfriando",IF(U3792&lt;='Leia-me'!$B$8,"Última chance","Zumbi"))))</f>
        <v/>
      </c>
      <c r="W3792" s="25" t="n">
        <f aca="false">IF(O3792="Won",1,IF(O3792="Lost",0,""))</f>
        <v>0</v>
      </c>
      <c r="Y3792" s="25" t="str">
        <f aca="false">IF(E3792="","Sim","")</f>
        <v/>
      </c>
    </row>
    <row r="3793" customFormat="false" ht="15" hidden="false" customHeight="false" outlineLevel="0" collapsed="false">
      <c r="A3793" s="25" t="s">
        <v>4055</v>
      </c>
      <c r="B3793" s="25" t="s">
        <v>84</v>
      </c>
      <c r="C3793" s="25" t="s">
        <v>85</v>
      </c>
      <c r="D3793" s="25" t="s">
        <v>87</v>
      </c>
      <c r="E3793" s="25" t="s">
        <v>463</v>
      </c>
      <c r="F3793" s="25" t="s">
        <v>211</v>
      </c>
      <c r="G3793" s="26" t="n">
        <v>2261.05</v>
      </c>
      <c r="H3793" s="27" t="n">
        <v>3851</v>
      </c>
      <c r="I3793" s="25" t="s">
        <v>147</v>
      </c>
      <c r="K3793" s="25" t="n">
        <v>2005</v>
      </c>
      <c r="L3793" s="25" t="s">
        <v>178</v>
      </c>
      <c r="M3793" s="25" t="s">
        <v>171</v>
      </c>
      <c r="N3793" s="28" t="n">
        <v>5482</v>
      </c>
      <c r="O3793" s="25" t="s">
        <v>55</v>
      </c>
      <c r="P3793" s="29" t="n">
        <v>43021</v>
      </c>
      <c r="Q3793" s="29" t="n">
        <v>43060</v>
      </c>
      <c r="R3793" s="28" t="n">
        <v>0</v>
      </c>
      <c r="S3793" s="28" t="n">
        <f aca="false">IF(O3793="Won",R3793,IF(O3793="Lost",0,N3793))</f>
        <v>0</v>
      </c>
      <c r="T3793" s="30" t="n">
        <f aca="false">IF(AND(P3793&lt;&gt;"",Q3793&lt;&gt;""),Q3793-P3793,"")</f>
        <v>39</v>
      </c>
      <c r="U3793" s="30" t="str">
        <f aca="false">IF(AND(O3793="Engaging",P3793&lt;&gt;""),'Leia-me'!$B$5-P3793,"")</f>
        <v/>
      </c>
      <c r="V3793" s="25" t="str">
        <f aca="false">IF(O3793&lt;&gt;"Engaging","",IF(U3793&lt;='Leia-me'!$B$6,"Saudável",IF(U3793&lt;='Leia-me'!$B$7,"Esfriando",IF(U3793&lt;='Leia-me'!$B$8,"Última chance","Zumbi"))))</f>
        <v/>
      </c>
      <c r="W3793" s="25" t="n">
        <f aca="false">IF(O3793="Won",1,IF(O3793="Lost",0,""))</f>
        <v>0</v>
      </c>
      <c r="Y3793" s="25" t="str">
        <f aca="false">IF(E3793="","Sim","")</f>
        <v/>
      </c>
    </row>
    <row r="3794" customFormat="false" ht="15" hidden="false" customHeight="false" outlineLevel="0" collapsed="false">
      <c r="A3794" s="25" t="s">
        <v>4056</v>
      </c>
      <c r="B3794" s="25" t="s">
        <v>84</v>
      </c>
      <c r="C3794" s="25" t="s">
        <v>85</v>
      </c>
      <c r="D3794" s="25" t="s">
        <v>87</v>
      </c>
      <c r="E3794" s="25" t="s">
        <v>1055</v>
      </c>
      <c r="F3794" s="25" t="s">
        <v>146</v>
      </c>
      <c r="G3794" s="26" t="n">
        <v>439.21</v>
      </c>
      <c r="H3794" s="27" t="n">
        <v>792</v>
      </c>
      <c r="I3794" s="25" t="s">
        <v>147</v>
      </c>
      <c r="K3794" s="25" t="n">
        <v>1996</v>
      </c>
      <c r="L3794" s="25" t="s">
        <v>186</v>
      </c>
      <c r="M3794" s="25" t="s">
        <v>171</v>
      </c>
      <c r="N3794" s="28" t="n">
        <v>550</v>
      </c>
      <c r="O3794" s="25" t="s">
        <v>54</v>
      </c>
      <c r="P3794" s="29" t="n">
        <v>43022</v>
      </c>
      <c r="Q3794" s="29" t="n">
        <v>43056</v>
      </c>
      <c r="R3794" s="28" t="n">
        <v>560</v>
      </c>
      <c r="S3794" s="28" t="n">
        <f aca="false">IF(O3794="Won",R3794,IF(O3794="Lost",0,N3794))</f>
        <v>560</v>
      </c>
      <c r="T3794" s="30" t="n">
        <f aca="false">IF(AND(P3794&lt;&gt;"",Q3794&lt;&gt;""),Q3794-P3794,"")</f>
        <v>34</v>
      </c>
      <c r="U3794" s="30" t="str">
        <f aca="false">IF(AND(O3794="Engaging",P3794&lt;&gt;""),'Leia-me'!$B$5-P3794,"")</f>
        <v/>
      </c>
      <c r="V3794" s="25" t="str">
        <f aca="false">IF(O3794&lt;&gt;"Engaging","",IF(U3794&lt;='Leia-me'!$B$6,"Saudável",IF(U3794&lt;='Leia-me'!$B$7,"Esfriando",IF(U3794&lt;='Leia-me'!$B$8,"Última chance","Zumbi"))))</f>
        <v/>
      </c>
      <c r="W3794" s="25" t="n">
        <f aca="false">IF(O3794="Won",1,IF(O3794="Lost",0,""))</f>
        <v>1</v>
      </c>
      <c r="Y3794" s="25" t="str">
        <f aca="false">IF(E3794="","Sim","")</f>
        <v/>
      </c>
    </row>
    <row r="3795" customFormat="false" ht="15" hidden="false" customHeight="false" outlineLevel="0" collapsed="false">
      <c r="A3795" s="25" t="s">
        <v>4057</v>
      </c>
      <c r="B3795" s="25" t="s">
        <v>84</v>
      </c>
      <c r="C3795" s="25" t="s">
        <v>85</v>
      </c>
      <c r="D3795" s="25" t="s">
        <v>87</v>
      </c>
      <c r="E3795" s="25" t="s">
        <v>1371</v>
      </c>
      <c r="F3795" s="25" t="s">
        <v>185</v>
      </c>
      <c r="G3795" s="26" t="n">
        <v>40.79</v>
      </c>
      <c r="H3795" s="27" t="n">
        <v>142</v>
      </c>
      <c r="I3795" s="25" t="s">
        <v>1372</v>
      </c>
      <c r="K3795" s="25" t="n">
        <v>2011</v>
      </c>
      <c r="L3795" s="25" t="s">
        <v>1834</v>
      </c>
      <c r="M3795" s="25" t="s">
        <v>171</v>
      </c>
      <c r="N3795" s="28" t="n">
        <v>4821</v>
      </c>
      <c r="O3795" s="25" t="s">
        <v>54</v>
      </c>
      <c r="P3795" s="29" t="n">
        <v>43024</v>
      </c>
      <c r="Q3795" s="29" t="n">
        <v>43025</v>
      </c>
      <c r="R3795" s="28" t="n">
        <v>4247</v>
      </c>
      <c r="S3795" s="28" t="n">
        <f aca="false">IF(O3795="Won",R3795,IF(O3795="Lost",0,N3795))</f>
        <v>4247</v>
      </c>
      <c r="T3795" s="30" t="n">
        <f aca="false">IF(AND(P3795&lt;&gt;"",Q3795&lt;&gt;""),Q3795-P3795,"")</f>
        <v>1</v>
      </c>
      <c r="U3795" s="30" t="str">
        <f aca="false">IF(AND(O3795="Engaging",P3795&lt;&gt;""),'Leia-me'!$B$5-P3795,"")</f>
        <v/>
      </c>
      <c r="V3795" s="25" t="str">
        <f aca="false">IF(O3795&lt;&gt;"Engaging","",IF(U3795&lt;='Leia-me'!$B$6,"Saudável",IF(U3795&lt;='Leia-me'!$B$7,"Esfriando",IF(U3795&lt;='Leia-me'!$B$8,"Última chance","Zumbi"))))</f>
        <v/>
      </c>
      <c r="W3795" s="25" t="n">
        <f aca="false">IF(O3795="Won",1,IF(O3795="Lost",0,""))</f>
        <v>1</v>
      </c>
      <c r="X3795" s="25" t="s">
        <v>1835</v>
      </c>
      <c r="Y3795" s="25" t="str">
        <f aca="false">IF(E3795="","Sim","")</f>
        <v/>
      </c>
    </row>
    <row r="3796" customFormat="false" ht="15" hidden="false" customHeight="false" outlineLevel="0" collapsed="false">
      <c r="A3796" s="25" t="s">
        <v>4058</v>
      </c>
      <c r="B3796" s="25" t="s">
        <v>84</v>
      </c>
      <c r="C3796" s="25" t="s">
        <v>85</v>
      </c>
      <c r="D3796" s="25" t="s">
        <v>87</v>
      </c>
      <c r="E3796" s="25" t="s">
        <v>639</v>
      </c>
      <c r="F3796" s="25" t="s">
        <v>211</v>
      </c>
      <c r="G3796" s="26" t="n">
        <v>1419.98</v>
      </c>
      <c r="H3796" s="27" t="n">
        <v>4018</v>
      </c>
      <c r="I3796" s="25" t="s">
        <v>147</v>
      </c>
      <c r="K3796" s="25" t="n">
        <v>2003</v>
      </c>
      <c r="L3796" s="25" t="s">
        <v>160</v>
      </c>
      <c r="M3796" s="25" t="s">
        <v>149</v>
      </c>
      <c r="N3796" s="28" t="n">
        <v>3393</v>
      </c>
      <c r="O3796" s="25" t="s">
        <v>55</v>
      </c>
      <c r="P3796" s="29" t="n">
        <v>43025</v>
      </c>
      <c r="Q3796" s="29" t="n">
        <v>43082</v>
      </c>
      <c r="R3796" s="28" t="n">
        <v>0</v>
      </c>
      <c r="S3796" s="28" t="n">
        <f aca="false">IF(O3796="Won",R3796,IF(O3796="Lost",0,N3796))</f>
        <v>0</v>
      </c>
      <c r="T3796" s="30" t="n">
        <f aca="false">IF(AND(P3796&lt;&gt;"",Q3796&lt;&gt;""),Q3796-P3796,"")</f>
        <v>57</v>
      </c>
      <c r="U3796" s="30" t="str">
        <f aca="false">IF(AND(O3796="Engaging",P3796&lt;&gt;""),'Leia-me'!$B$5-P3796,"")</f>
        <v/>
      </c>
      <c r="V3796" s="25" t="str">
        <f aca="false">IF(O3796&lt;&gt;"Engaging","",IF(U3796&lt;='Leia-me'!$B$6,"Saudável",IF(U3796&lt;='Leia-me'!$B$7,"Esfriando",IF(U3796&lt;='Leia-me'!$B$8,"Última chance","Zumbi"))))</f>
        <v/>
      </c>
      <c r="W3796" s="25" t="n">
        <f aca="false">IF(O3796="Won",1,IF(O3796="Lost",0,""))</f>
        <v>0</v>
      </c>
      <c r="Y3796" s="25" t="str">
        <f aca="false">IF(E3796="","Sim","")</f>
        <v/>
      </c>
    </row>
    <row r="3797" customFormat="false" ht="15" hidden="false" customHeight="false" outlineLevel="0" collapsed="false">
      <c r="A3797" s="25" t="s">
        <v>4059</v>
      </c>
      <c r="B3797" s="25" t="s">
        <v>84</v>
      </c>
      <c r="C3797" s="25" t="s">
        <v>85</v>
      </c>
      <c r="D3797" s="25" t="s">
        <v>87</v>
      </c>
      <c r="E3797" s="25" t="s">
        <v>1158</v>
      </c>
      <c r="F3797" s="25" t="s">
        <v>185</v>
      </c>
      <c r="G3797" s="26" t="n">
        <v>7708.38</v>
      </c>
      <c r="H3797" s="27" t="n">
        <v>13756</v>
      </c>
      <c r="I3797" s="25" t="s">
        <v>147</v>
      </c>
      <c r="K3797" s="25" t="n">
        <v>1980</v>
      </c>
      <c r="L3797" s="25" t="s">
        <v>170</v>
      </c>
      <c r="M3797" s="25" t="s">
        <v>171</v>
      </c>
      <c r="N3797" s="28" t="n">
        <v>1096</v>
      </c>
      <c r="O3797" s="25" t="s">
        <v>55</v>
      </c>
      <c r="P3797" s="29" t="n">
        <v>43026</v>
      </c>
      <c r="Q3797" s="29" t="n">
        <v>43033</v>
      </c>
      <c r="R3797" s="28" t="n">
        <v>0</v>
      </c>
      <c r="S3797" s="28" t="n">
        <f aca="false">IF(O3797="Won",R3797,IF(O3797="Lost",0,N3797))</f>
        <v>0</v>
      </c>
      <c r="T3797" s="30" t="n">
        <f aca="false">IF(AND(P3797&lt;&gt;"",Q3797&lt;&gt;""),Q3797-P3797,"")</f>
        <v>7</v>
      </c>
      <c r="U3797" s="30" t="str">
        <f aca="false">IF(AND(O3797="Engaging",P3797&lt;&gt;""),'Leia-me'!$B$5-P3797,"")</f>
        <v/>
      </c>
      <c r="V3797" s="25" t="str">
        <f aca="false">IF(O3797&lt;&gt;"Engaging","",IF(U3797&lt;='Leia-me'!$B$6,"Saudável",IF(U3797&lt;='Leia-me'!$B$7,"Esfriando",IF(U3797&lt;='Leia-me'!$B$8,"Última chance","Zumbi"))))</f>
        <v/>
      </c>
      <c r="W3797" s="25" t="n">
        <f aca="false">IF(O3797="Won",1,IF(O3797="Lost",0,""))</f>
        <v>0</v>
      </c>
      <c r="Y3797" s="25" t="str">
        <f aca="false">IF(E3797="","Sim","")</f>
        <v/>
      </c>
    </row>
    <row r="3798" customFormat="false" ht="15" hidden="false" customHeight="false" outlineLevel="0" collapsed="false">
      <c r="A3798" s="25" t="s">
        <v>4060</v>
      </c>
      <c r="B3798" s="25" t="s">
        <v>84</v>
      </c>
      <c r="C3798" s="25" t="s">
        <v>85</v>
      </c>
      <c r="D3798" s="25" t="s">
        <v>87</v>
      </c>
      <c r="E3798" s="25" t="s">
        <v>3373</v>
      </c>
      <c r="F3798" s="25" t="s">
        <v>192</v>
      </c>
      <c r="G3798" s="26" t="n">
        <v>4478.47</v>
      </c>
      <c r="H3798" s="27" t="n">
        <v>13809</v>
      </c>
      <c r="I3798" s="25" t="s">
        <v>147</v>
      </c>
      <c r="K3798" s="25" t="n">
        <v>1979</v>
      </c>
      <c r="L3798" s="25" t="s">
        <v>160</v>
      </c>
      <c r="M3798" s="25" t="s">
        <v>149</v>
      </c>
      <c r="N3798" s="28" t="n">
        <v>3393</v>
      </c>
      <c r="O3798" s="25" t="s">
        <v>54</v>
      </c>
      <c r="P3798" s="29" t="n">
        <v>43026</v>
      </c>
      <c r="Q3798" s="29" t="n">
        <v>43034</v>
      </c>
      <c r="R3798" s="28" t="n">
        <v>3225</v>
      </c>
      <c r="S3798" s="28" t="n">
        <f aca="false">IF(O3798="Won",R3798,IF(O3798="Lost",0,N3798))</f>
        <v>3225</v>
      </c>
      <c r="T3798" s="30" t="n">
        <f aca="false">IF(AND(P3798&lt;&gt;"",Q3798&lt;&gt;""),Q3798-P3798,"")</f>
        <v>8</v>
      </c>
      <c r="U3798" s="30" t="str">
        <f aca="false">IF(AND(O3798="Engaging",P3798&lt;&gt;""),'Leia-me'!$B$5-P3798,"")</f>
        <v/>
      </c>
      <c r="V3798" s="25" t="str">
        <f aca="false">IF(O3798&lt;&gt;"Engaging","",IF(U3798&lt;='Leia-me'!$B$6,"Saudável",IF(U3798&lt;='Leia-me'!$B$7,"Esfriando",IF(U3798&lt;='Leia-me'!$B$8,"Última chance","Zumbi"))))</f>
        <v/>
      </c>
      <c r="W3798" s="25" t="n">
        <f aca="false">IF(O3798="Won",1,IF(O3798="Lost",0,""))</f>
        <v>1</v>
      </c>
      <c r="Y3798" s="25" t="str">
        <f aca="false">IF(E3798="","Sim","")</f>
        <v/>
      </c>
    </row>
    <row r="3799" customFormat="false" ht="15" hidden="false" customHeight="false" outlineLevel="0" collapsed="false">
      <c r="A3799" s="25" t="s">
        <v>4061</v>
      </c>
      <c r="B3799" s="25" t="s">
        <v>84</v>
      </c>
      <c r="C3799" s="25" t="s">
        <v>85</v>
      </c>
      <c r="D3799" s="25" t="s">
        <v>87</v>
      </c>
      <c r="E3799" s="25" t="s">
        <v>494</v>
      </c>
      <c r="F3799" s="25" t="s">
        <v>192</v>
      </c>
      <c r="G3799" s="26" t="n">
        <v>11698.03</v>
      </c>
      <c r="H3799" s="27" t="n">
        <v>34288</v>
      </c>
      <c r="I3799" s="25" t="s">
        <v>147</v>
      </c>
      <c r="K3799" s="25" t="n">
        <v>1982</v>
      </c>
      <c r="L3799" s="25" t="s">
        <v>160</v>
      </c>
      <c r="M3799" s="25" t="s">
        <v>149</v>
      </c>
      <c r="N3799" s="28" t="n">
        <v>3393</v>
      </c>
      <c r="O3799" s="25" t="s">
        <v>55</v>
      </c>
      <c r="P3799" s="29" t="n">
        <v>43027</v>
      </c>
      <c r="Q3799" s="29" t="n">
        <v>43095</v>
      </c>
      <c r="R3799" s="28" t="n">
        <v>0</v>
      </c>
      <c r="S3799" s="28" t="n">
        <f aca="false">IF(O3799="Won",R3799,IF(O3799="Lost",0,N3799))</f>
        <v>0</v>
      </c>
      <c r="T3799" s="30" t="n">
        <f aca="false">IF(AND(P3799&lt;&gt;"",Q3799&lt;&gt;""),Q3799-P3799,"")</f>
        <v>68</v>
      </c>
      <c r="U3799" s="30" t="str">
        <f aca="false">IF(AND(O3799="Engaging",P3799&lt;&gt;""),'Leia-me'!$B$5-P3799,"")</f>
        <v/>
      </c>
      <c r="V3799" s="25" t="str">
        <f aca="false">IF(O3799&lt;&gt;"Engaging","",IF(U3799&lt;='Leia-me'!$B$6,"Saudável",IF(U3799&lt;='Leia-me'!$B$7,"Esfriando",IF(U3799&lt;='Leia-me'!$B$8,"Última chance","Zumbi"))))</f>
        <v/>
      </c>
      <c r="W3799" s="25" t="n">
        <f aca="false">IF(O3799="Won",1,IF(O3799="Lost",0,""))</f>
        <v>0</v>
      </c>
      <c r="Y3799" s="25" t="str">
        <f aca="false">IF(E3799="","Sim","")</f>
        <v/>
      </c>
    </row>
    <row r="3800" customFormat="false" ht="15" hidden="false" customHeight="false" outlineLevel="0" collapsed="false">
      <c r="A3800" s="25" t="s">
        <v>4062</v>
      </c>
      <c r="B3800" s="25" t="s">
        <v>84</v>
      </c>
      <c r="C3800" s="25" t="s">
        <v>85</v>
      </c>
      <c r="D3800" s="25" t="s">
        <v>87</v>
      </c>
      <c r="E3800" s="25" t="s">
        <v>1158</v>
      </c>
      <c r="F3800" s="25" t="s">
        <v>185</v>
      </c>
      <c r="G3800" s="26" t="n">
        <v>7708.38</v>
      </c>
      <c r="H3800" s="27" t="n">
        <v>13756</v>
      </c>
      <c r="I3800" s="25" t="s">
        <v>147</v>
      </c>
      <c r="K3800" s="25" t="n">
        <v>1980</v>
      </c>
      <c r="L3800" s="25" t="s">
        <v>170</v>
      </c>
      <c r="M3800" s="25" t="s">
        <v>171</v>
      </c>
      <c r="N3800" s="28" t="n">
        <v>1096</v>
      </c>
      <c r="O3800" s="25" t="s">
        <v>54</v>
      </c>
      <c r="P3800" s="29" t="n">
        <v>43027</v>
      </c>
      <c r="Q3800" s="29" t="n">
        <v>43029</v>
      </c>
      <c r="R3800" s="28" t="n">
        <v>1105</v>
      </c>
      <c r="S3800" s="28" t="n">
        <f aca="false">IF(O3800="Won",R3800,IF(O3800="Lost",0,N3800))</f>
        <v>1105</v>
      </c>
      <c r="T3800" s="30" t="n">
        <f aca="false">IF(AND(P3800&lt;&gt;"",Q3800&lt;&gt;""),Q3800-P3800,"")</f>
        <v>2</v>
      </c>
      <c r="U3800" s="30" t="str">
        <f aca="false">IF(AND(O3800="Engaging",P3800&lt;&gt;""),'Leia-me'!$B$5-P3800,"")</f>
        <v/>
      </c>
      <c r="V3800" s="25" t="str">
        <f aca="false">IF(O3800&lt;&gt;"Engaging","",IF(U3800&lt;='Leia-me'!$B$6,"Saudável",IF(U3800&lt;='Leia-me'!$B$7,"Esfriando",IF(U3800&lt;='Leia-me'!$B$8,"Última chance","Zumbi"))))</f>
        <v/>
      </c>
      <c r="W3800" s="25" t="n">
        <f aca="false">IF(O3800="Won",1,IF(O3800="Lost",0,""))</f>
        <v>1</v>
      </c>
      <c r="Y3800" s="25" t="str">
        <f aca="false">IF(E3800="","Sim","")</f>
        <v/>
      </c>
    </row>
    <row r="3801" customFormat="false" ht="15" hidden="false" customHeight="false" outlineLevel="0" collapsed="false">
      <c r="A3801" s="25" t="s">
        <v>4063</v>
      </c>
      <c r="B3801" s="25" t="s">
        <v>84</v>
      </c>
      <c r="C3801" s="25" t="s">
        <v>85</v>
      </c>
      <c r="D3801" s="25" t="s">
        <v>87</v>
      </c>
      <c r="E3801" s="25" t="s">
        <v>1090</v>
      </c>
      <c r="F3801" s="25" t="s">
        <v>155</v>
      </c>
      <c r="G3801" s="26" t="n">
        <v>6395.05</v>
      </c>
      <c r="H3801" s="27" t="n">
        <v>20275</v>
      </c>
      <c r="I3801" s="25" t="s">
        <v>147</v>
      </c>
      <c r="K3801" s="25" t="n">
        <v>1994</v>
      </c>
      <c r="L3801" s="25" t="s">
        <v>1834</v>
      </c>
      <c r="M3801" s="25" t="s">
        <v>171</v>
      </c>
      <c r="N3801" s="28" t="n">
        <v>4821</v>
      </c>
      <c r="O3801" s="25" t="s">
        <v>54</v>
      </c>
      <c r="P3801" s="29" t="n">
        <v>43028</v>
      </c>
      <c r="Q3801" s="29" t="n">
        <v>43034</v>
      </c>
      <c r="R3801" s="28" t="n">
        <v>4287</v>
      </c>
      <c r="S3801" s="28" t="n">
        <f aca="false">IF(O3801="Won",R3801,IF(O3801="Lost",0,N3801))</f>
        <v>4287</v>
      </c>
      <c r="T3801" s="30" t="n">
        <f aca="false">IF(AND(P3801&lt;&gt;"",Q3801&lt;&gt;""),Q3801-P3801,"")</f>
        <v>6</v>
      </c>
      <c r="U3801" s="30" t="str">
        <f aca="false">IF(AND(O3801="Engaging",P3801&lt;&gt;""),'Leia-me'!$B$5-P3801,"")</f>
        <v/>
      </c>
      <c r="V3801" s="25" t="str">
        <f aca="false">IF(O3801&lt;&gt;"Engaging","",IF(U3801&lt;='Leia-me'!$B$6,"Saudável",IF(U3801&lt;='Leia-me'!$B$7,"Esfriando",IF(U3801&lt;='Leia-me'!$B$8,"Última chance","Zumbi"))))</f>
        <v/>
      </c>
      <c r="W3801" s="25" t="n">
        <f aca="false">IF(O3801="Won",1,IF(O3801="Lost",0,""))</f>
        <v>1</v>
      </c>
      <c r="X3801" s="25" t="s">
        <v>1835</v>
      </c>
      <c r="Y3801" s="25" t="str">
        <f aca="false">IF(E3801="","Sim","")</f>
        <v/>
      </c>
    </row>
    <row r="3802" customFormat="false" ht="15" hidden="false" customHeight="false" outlineLevel="0" collapsed="false">
      <c r="A3802" s="25" t="s">
        <v>4064</v>
      </c>
      <c r="B3802" s="25" t="s">
        <v>84</v>
      </c>
      <c r="C3802" s="25" t="s">
        <v>85</v>
      </c>
      <c r="D3802" s="25" t="s">
        <v>87</v>
      </c>
      <c r="E3802" s="25" t="s">
        <v>494</v>
      </c>
      <c r="F3802" s="25" t="s">
        <v>192</v>
      </c>
      <c r="G3802" s="26" t="n">
        <v>11698.03</v>
      </c>
      <c r="H3802" s="27" t="n">
        <v>34288</v>
      </c>
      <c r="I3802" s="25" t="s">
        <v>147</v>
      </c>
      <c r="K3802" s="25" t="n">
        <v>1982</v>
      </c>
      <c r="L3802" s="25" t="s">
        <v>2445</v>
      </c>
      <c r="M3802" s="25" t="s">
        <v>2446</v>
      </c>
      <c r="N3802" s="28" t="n">
        <v>26768</v>
      </c>
      <c r="O3802" s="25" t="s">
        <v>55</v>
      </c>
      <c r="P3802" s="29" t="n">
        <v>43030</v>
      </c>
      <c r="Q3802" s="29" t="n">
        <v>43069</v>
      </c>
      <c r="R3802" s="28" t="n">
        <v>0</v>
      </c>
      <c r="S3802" s="28" t="n">
        <f aca="false">IF(O3802="Won",R3802,IF(O3802="Lost",0,N3802))</f>
        <v>0</v>
      </c>
      <c r="T3802" s="30" t="n">
        <f aca="false">IF(AND(P3802&lt;&gt;"",Q3802&lt;&gt;""),Q3802-P3802,"")</f>
        <v>39</v>
      </c>
      <c r="U3802" s="30" t="str">
        <f aca="false">IF(AND(O3802="Engaging",P3802&lt;&gt;""),'Leia-me'!$B$5-P3802,"")</f>
        <v/>
      </c>
      <c r="V3802" s="25" t="str">
        <f aca="false">IF(O3802&lt;&gt;"Engaging","",IF(U3802&lt;='Leia-me'!$B$6,"Saudável",IF(U3802&lt;='Leia-me'!$B$7,"Esfriando",IF(U3802&lt;='Leia-me'!$B$8,"Última chance","Zumbi"))))</f>
        <v/>
      </c>
      <c r="W3802" s="25" t="n">
        <f aca="false">IF(O3802="Won",1,IF(O3802="Lost",0,""))</f>
        <v>0</v>
      </c>
      <c r="Y3802" s="25" t="str">
        <f aca="false">IF(E3802="","Sim","")</f>
        <v/>
      </c>
    </row>
    <row r="3803" customFormat="false" ht="15" hidden="false" customHeight="false" outlineLevel="0" collapsed="false">
      <c r="A3803" s="25" t="s">
        <v>4065</v>
      </c>
      <c r="B3803" s="25" t="s">
        <v>84</v>
      </c>
      <c r="C3803" s="25" t="s">
        <v>85</v>
      </c>
      <c r="D3803" s="25" t="s">
        <v>87</v>
      </c>
      <c r="G3803" s="31"/>
      <c r="H3803" s="32"/>
      <c r="L3803" s="25" t="s">
        <v>148</v>
      </c>
      <c r="M3803" s="25" t="s">
        <v>149</v>
      </c>
      <c r="N3803" s="28" t="n">
        <v>55</v>
      </c>
      <c r="O3803" s="25" t="s">
        <v>56</v>
      </c>
      <c r="P3803" s="29" t="n">
        <v>43032</v>
      </c>
      <c r="Q3803" s="33"/>
      <c r="R3803" s="34"/>
      <c r="S3803" s="28" t="n">
        <f aca="false">IF(O3803="Won",R3803,IF(O3803="Lost",0,N3803))</f>
        <v>55</v>
      </c>
      <c r="T3803" s="30" t="str">
        <f aca="false">IF(AND(P3803&lt;&gt;"",Q3803&lt;&gt;""),Q3803-P3803,"")</f>
        <v/>
      </c>
      <c r="U3803" s="30" t="n">
        <f aca="false">IF(AND(O3803="Engaging",P3803&lt;&gt;""),'Leia-me'!$B$5-P3803,"")</f>
        <v>68</v>
      </c>
      <c r="V3803" s="25" t="str">
        <f aca="false">IF(O3803&lt;&gt;"Engaging","",IF(U3803&lt;='Leia-me'!$B$6,"Saudável",IF(U3803&lt;='Leia-me'!$B$7,"Esfriando",IF(U3803&lt;='Leia-me'!$B$8,"Última chance","Zumbi"))))</f>
        <v>Saudável</v>
      </c>
      <c r="W3803" s="25" t="str">
        <f aca="false">IF(O3803="Won",1,IF(O3803="Lost",0,""))</f>
        <v/>
      </c>
      <c r="Y3803" s="25" t="str">
        <f aca="false">IF(E3803="","Sim","")</f>
        <v>Sim</v>
      </c>
    </row>
    <row r="3804" customFormat="false" ht="15" hidden="false" customHeight="false" outlineLevel="0" collapsed="false">
      <c r="A3804" s="25" t="s">
        <v>4066</v>
      </c>
      <c r="B3804" s="25" t="s">
        <v>84</v>
      </c>
      <c r="C3804" s="25" t="s">
        <v>85</v>
      </c>
      <c r="D3804" s="25" t="s">
        <v>87</v>
      </c>
      <c r="G3804" s="31"/>
      <c r="H3804" s="32"/>
      <c r="L3804" s="25" t="s">
        <v>186</v>
      </c>
      <c r="M3804" s="25" t="s">
        <v>171</v>
      </c>
      <c r="N3804" s="28" t="n">
        <v>550</v>
      </c>
      <c r="O3804" s="25" t="s">
        <v>56</v>
      </c>
      <c r="P3804" s="29" t="n">
        <v>43033</v>
      </c>
      <c r="Q3804" s="33"/>
      <c r="R3804" s="34"/>
      <c r="S3804" s="28" t="n">
        <f aca="false">IF(O3804="Won",R3804,IF(O3804="Lost",0,N3804))</f>
        <v>550</v>
      </c>
      <c r="T3804" s="30" t="str">
        <f aca="false">IF(AND(P3804&lt;&gt;"",Q3804&lt;&gt;""),Q3804-P3804,"")</f>
        <v/>
      </c>
      <c r="U3804" s="30" t="n">
        <f aca="false">IF(AND(O3804="Engaging",P3804&lt;&gt;""),'Leia-me'!$B$5-P3804,"")</f>
        <v>67</v>
      </c>
      <c r="V3804" s="25" t="str">
        <f aca="false">IF(O3804&lt;&gt;"Engaging","",IF(U3804&lt;='Leia-me'!$B$6,"Saudável",IF(U3804&lt;='Leia-me'!$B$7,"Esfriando",IF(U3804&lt;='Leia-me'!$B$8,"Última chance","Zumbi"))))</f>
        <v>Saudável</v>
      </c>
      <c r="W3804" s="25" t="str">
        <f aca="false">IF(O3804="Won",1,IF(O3804="Lost",0,""))</f>
        <v/>
      </c>
      <c r="Y3804" s="25" t="str">
        <f aca="false">IF(E3804="","Sim","")</f>
        <v>Sim</v>
      </c>
    </row>
    <row r="3805" customFormat="false" ht="15" hidden="false" customHeight="false" outlineLevel="0" collapsed="false">
      <c r="A3805" s="25" t="s">
        <v>4067</v>
      </c>
      <c r="B3805" s="25" t="s">
        <v>84</v>
      </c>
      <c r="C3805" s="25" t="s">
        <v>85</v>
      </c>
      <c r="D3805" s="25" t="s">
        <v>87</v>
      </c>
      <c r="E3805" s="25" t="s">
        <v>3359</v>
      </c>
      <c r="F3805" s="25" t="s">
        <v>159</v>
      </c>
      <c r="G3805" s="26" t="n">
        <v>882.12</v>
      </c>
      <c r="H3805" s="27" t="n">
        <v>2769</v>
      </c>
      <c r="I3805" s="25" t="s">
        <v>147</v>
      </c>
      <c r="K3805" s="25" t="n">
        <v>1997</v>
      </c>
      <c r="L3805" s="25" t="s">
        <v>1834</v>
      </c>
      <c r="M3805" s="25" t="s">
        <v>171</v>
      </c>
      <c r="N3805" s="28" t="n">
        <v>4821</v>
      </c>
      <c r="O3805" s="25" t="s">
        <v>54</v>
      </c>
      <c r="P3805" s="29" t="n">
        <v>43034</v>
      </c>
      <c r="Q3805" s="29" t="n">
        <v>43043</v>
      </c>
      <c r="R3805" s="28" t="n">
        <v>4525</v>
      </c>
      <c r="S3805" s="28" t="n">
        <f aca="false">IF(O3805="Won",R3805,IF(O3805="Lost",0,N3805))</f>
        <v>4525</v>
      </c>
      <c r="T3805" s="30" t="n">
        <f aca="false">IF(AND(P3805&lt;&gt;"",Q3805&lt;&gt;""),Q3805-P3805,"")</f>
        <v>9</v>
      </c>
      <c r="U3805" s="30" t="str">
        <f aca="false">IF(AND(O3805="Engaging",P3805&lt;&gt;""),'Leia-me'!$B$5-P3805,"")</f>
        <v/>
      </c>
      <c r="V3805" s="25" t="str">
        <f aca="false">IF(O3805&lt;&gt;"Engaging","",IF(U3805&lt;='Leia-me'!$B$6,"Saudável",IF(U3805&lt;='Leia-me'!$B$7,"Esfriando",IF(U3805&lt;='Leia-me'!$B$8,"Última chance","Zumbi"))))</f>
        <v/>
      </c>
      <c r="W3805" s="25" t="n">
        <f aca="false">IF(O3805="Won",1,IF(O3805="Lost",0,""))</f>
        <v>1</v>
      </c>
      <c r="X3805" s="25" t="s">
        <v>1835</v>
      </c>
      <c r="Y3805" s="25" t="str">
        <f aca="false">IF(E3805="","Sim","")</f>
        <v/>
      </c>
    </row>
    <row r="3806" customFormat="false" ht="15" hidden="false" customHeight="false" outlineLevel="0" collapsed="false">
      <c r="A3806" s="25" t="s">
        <v>4068</v>
      </c>
      <c r="B3806" s="25" t="s">
        <v>84</v>
      </c>
      <c r="C3806" s="25" t="s">
        <v>85</v>
      </c>
      <c r="D3806" s="25" t="s">
        <v>87</v>
      </c>
      <c r="E3806" s="25" t="s">
        <v>1671</v>
      </c>
      <c r="F3806" s="25" t="s">
        <v>168</v>
      </c>
      <c r="G3806" s="26" t="n">
        <v>3027.46</v>
      </c>
      <c r="H3806" s="27" t="n">
        <v>9516</v>
      </c>
      <c r="I3806" s="25" t="s">
        <v>1672</v>
      </c>
      <c r="K3806" s="25" t="n">
        <v>1984</v>
      </c>
      <c r="L3806" s="25" t="s">
        <v>186</v>
      </c>
      <c r="M3806" s="25" t="s">
        <v>171</v>
      </c>
      <c r="N3806" s="28" t="n">
        <v>550</v>
      </c>
      <c r="O3806" s="25" t="s">
        <v>54</v>
      </c>
      <c r="P3806" s="29" t="n">
        <v>43035</v>
      </c>
      <c r="Q3806" s="29" t="n">
        <v>43037</v>
      </c>
      <c r="R3806" s="28" t="n">
        <v>601</v>
      </c>
      <c r="S3806" s="28" t="n">
        <f aca="false">IF(O3806="Won",R3806,IF(O3806="Lost",0,N3806))</f>
        <v>601</v>
      </c>
      <c r="T3806" s="30" t="n">
        <f aca="false">IF(AND(P3806&lt;&gt;"",Q3806&lt;&gt;""),Q3806-P3806,"")</f>
        <v>2</v>
      </c>
      <c r="U3806" s="30" t="str">
        <f aca="false">IF(AND(O3806="Engaging",P3806&lt;&gt;""),'Leia-me'!$B$5-P3806,"")</f>
        <v/>
      </c>
      <c r="V3806" s="25" t="str">
        <f aca="false">IF(O3806&lt;&gt;"Engaging","",IF(U3806&lt;='Leia-me'!$B$6,"Saudável",IF(U3806&lt;='Leia-me'!$B$7,"Esfriando",IF(U3806&lt;='Leia-me'!$B$8,"Última chance","Zumbi"))))</f>
        <v/>
      </c>
      <c r="W3806" s="25" t="n">
        <f aca="false">IF(O3806="Won",1,IF(O3806="Lost",0,""))</f>
        <v>1</v>
      </c>
      <c r="Y3806" s="25" t="str">
        <f aca="false">IF(E3806="","Sim","")</f>
        <v/>
      </c>
    </row>
    <row r="3807" customFormat="false" ht="15" hidden="false" customHeight="false" outlineLevel="0" collapsed="false">
      <c r="A3807" s="25" t="s">
        <v>4069</v>
      </c>
      <c r="B3807" s="25" t="s">
        <v>84</v>
      </c>
      <c r="C3807" s="25" t="s">
        <v>85</v>
      </c>
      <c r="D3807" s="25" t="s">
        <v>87</v>
      </c>
      <c r="E3807" s="25" t="s">
        <v>1690</v>
      </c>
      <c r="F3807" s="25" t="s">
        <v>211</v>
      </c>
      <c r="G3807" s="26" t="n">
        <v>2520.83</v>
      </c>
      <c r="H3807" s="27" t="n">
        <v>3502</v>
      </c>
      <c r="I3807" s="25" t="s">
        <v>147</v>
      </c>
      <c r="K3807" s="25" t="n">
        <v>1990</v>
      </c>
      <c r="L3807" s="25" t="s">
        <v>170</v>
      </c>
      <c r="M3807" s="25" t="s">
        <v>171</v>
      </c>
      <c r="N3807" s="28" t="n">
        <v>1096</v>
      </c>
      <c r="O3807" s="25" t="s">
        <v>54</v>
      </c>
      <c r="P3807" s="29" t="n">
        <v>43036</v>
      </c>
      <c r="Q3807" s="29" t="n">
        <v>43051</v>
      </c>
      <c r="R3807" s="28" t="n">
        <v>1079</v>
      </c>
      <c r="S3807" s="28" t="n">
        <f aca="false">IF(O3807="Won",R3807,IF(O3807="Lost",0,N3807))</f>
        <v>1079</v>
      </c>
      <c r="T3807" s="30" t="n">
        <f aca="false">IF(AND(P3807&lt;&gt;"",Q3807&lt;&gt;""),Q3807-P3807,"")</f>
        <v>15</v>
      </c>
      <c r="U3807" s="30" t="str">
        <f aca="false">IF(AND(O3807="Engaging",P3807&lt;&gt;""),'Leia-me'!$B$5-P3807,"")</f>
        <v/>
      </c>
      <c r="V3807" s="25" t="str">
        <f aca="false">IF(O3807&lt;&gt;"Engaging","",IF(U3807&lt;='Leia-me'!$B$6,"Saudável",IF(U3807&lt;='Leia-me'!$B$7,"Esfriando",IF(U3807&lt;='Leia-me'!$B$8,"Última chance","Zumbi"))))</f>
        <v/>
      </c>
      <c r="W3807" s="25" t="n">
        <f aca="false">IF(O3807="Won",1,IF(O3807="Lost",0,""))</f>
        <v>1</v>
      </c>
      <c r="Y3807" s="25" t="str">
        <f aca="false">IF(E3807="","Sim","")</f>
        <v/>
      </c>
    </row>
    <row r="3808" customFormat="false" ht="15" hidden="false" customHeight="false" outlineLevel="0" collapsed="false">
      <c r="A3808" s="25" t="s">
        <v>4070</v>
      </c>
      <c r="B3808" s="25" t="s">
        <v>84</v>
      </c>
      <c r="C3808" s="25" t="s">
        <v>85</v>
      </c>
      <c r="D3808" s="25" t="s">
        <v>87</v>
      </c>
      <c r="E3808" s="25" t="s">
        <v>3359</v>
      </c>
      <c r="F3808" s="25" t="s">
        <v>159</v>
      </c>
      <c r="G3808" s="26" t="n">
        <v>882.12</v>
      </c>
      <c r="H3808" s="27" t="n">
        <v>2769</v>
      </c>
      <c r="I3808" s="25" t="s">
        <v>147</v>
      </c>
      <c r="K3808" s="25" t="n">
        <v>1997</v>
      </c>
      <c r="L3808" s="25" t="s">
        <v>178</v>
      </c>
      <c r="M3808" s="25" t="s">
        <v>171</v>
      </c>
      <c r="N3808" s="28" t="n">
        <v>5482</v>
      </c>
      <c r="O3808" s="25" t="s">
        <v>54</v>
      </c>
      <c r="P3808" s="29" t="n">
        <v>43037</v>
      </c>
      <c r="Q3808" s="29" t="n">
        <v>43050</v>
      </c>
      <c r="R3808" s="28" t="n">
        <v>5646</v>
      </c>
      <c r="S3808" s="28" t="n">
        <f aca="false">IF(O3808="Won",R3808,IF(O3808="Lost",0,N3808))</f>
        <v>5646</v>
      </c>
      <c r="T3808" s="30" t="n">
        <f aca="false">IF(AND(P3808&lt;&gt;"",Q3808&lt;&gt;""),Q3808-P3808,"")</f>
        <v>13</v>
      </c>
      <c r="U3808" s="30" t="str">
        <f aca="false">IF(AND(O3808="Engaging",P3808&lt;&gt;""),'Leia-me'!$B$5-P3808,"")</f>
        <v/>
      </c>
      <c r="V3808" s="25" t="str">
        <f aca="false">IF(O3808&lt;&gt;"Engaging","",IF(U3808&lt;='Leia-me'!$B$6,"Saudável",IF(U3808&lt;='Leia-me'!$B$7,"Esfriando",IF(U3808&lt;='Leia-me'!$B$8,"Última chance","Zumbi"))))</f>
        <v/>
      </c>
      <c r="W3808" s="25" t="n">
        <f aca="false">IF(O3808="Won",1,IF(O3808="Lost",0,""))</f>
        <v>1</v>
      </c>
      <c r="Y3808" s="25" t="str">
        <f aca="false">IF(E3808="","Sim","")</f>
        <v/>
      </c>
    </row>
    <row r="3809" customFormat="false" ht="15" hidden="false" customHeight="false" outlineLevel="0" collapsed="false">
      <c r="A3809" s="25" t="s">
        <v>4071</v>
      </c>
      <c r="B3809" s="25" t="s">
        <v>84</v>
      </c>
      <c r="C3809" s="25" t="s">
        <v>85</v>
      </c>
      <c r="D3809" s="25" t="s">
        <v>87</v>
      </c>
      <c r="G3809" s="31"/>
      <c r="H3809" s="32"/>
      <c r="L3809" s="25" t="s">
        <v>148</v>
      </c>
      <c r="M3809" s="25" t="s">
        <v>149</v>
      </c>
      <c r="N3809" s="28" t="n">
        <v>55</v>
      </c>
      <c r="O3809" s="25" t="s">
        <v>56</v>
      </c>
      <c r="P3809" s="29" t="n">
        <v>43041</v>
      </c>
      <c r="Q3809" s="33"/>
      <c r="R3809" s="34"/>
      <c r="S3809" s="28" t="n">
        <f aca="false">IF(O3809="Won",R3809,IF(O3809="Lost",0,N3809))</f>
        <v>55</v>
      </c>
      <c r="T3809" s="30" t="str">
        <f aca="false">IF(AND(P3809&lt;&gt;"",Q3809&lt;&gt;""),Q3809-P3809,"")</f>
        <v/>
      </c>
      <c r="U3809" s="30" t="n">
        <f aca="false">IF(AND(O3809="Engaging",P3809&lt;&gt;""),'Leia-me'!$B$5-P3809,"")</f>
        <v>59</v>
      </c>
      <c r="V3809" s="25" t="str">
        <f aca="false">IF(O3809&lt;&gt;"Engaging","",IF(U3809&lt;='Leia-me'!$B$6,"Saudável",IF(U3809&lt;='Leia-me'!$B$7,"Esfriando",IF(U3809&lt;='Leia-me'!$B$8,"Última chance","Zumbi"))))</f>
        <v>Saudável</v>
      </c>
      <c r="W3809" s="25" t="str">
        <f aca="false">IF(O3809="Won",1,IF(O3809="Lost",0,""))</f>
        <v/>
      </c>
      <c r="Y3809" s="25" t="str">
        <f aca="false">IF(E3809="","Sim","")</f>
        <v>Sim</v>
      </c>
    </row>
    <row r="3810" customFormat="false" ht="15" hidden="false" customHeight="false" outlineLevel="0" collapsed="false">
      <c r="A3810" s="25" t="s">
        <v>4072</v>
      </c>
      <c r="B3810" s="25" t="s">
        <v>84</v>
      </c>
      <c r="C3810" s="25" t="s">
        <v>85</v>
      </c>
      <c r="D3810" s="25" t="s">
        <v>87</v>
      </c>
      <c r="G3810" s="31"/>
      <c r="H3810" s="32"/>
      <c r="L3810" s="25" t="s">
        <v>160</v>
      </c>
      <c r="M3810" s="25" t="s">
        <v>149</v>
      </c>
      <c r="N3810" s="28" t="n">
        <v>3393</v>
      </c>
      <c r="O3810" s="25" t="s">
        <v>56</v>
      </c>
      <c r="P3810" s="29" t="n">
        <v>43044</v>
      </c>
      <c r="Q3810" s="33"/>
      <c r="R3810" s="34"/>
      <c r="S3810" s="28" t="n">
        <f aca="false">IF(O3810="Won",R3810,IF(O3810="Lost",0,N3810))</f>
        <v>3393</v>
      </c>
      <c r="T3810" s="30" t="str">
        <f aca="false">IF(AND(P3810&lt;&gt;"",Q3810&lt;&gt;""),Q3810-P3810,"")</f>
        <v/>
      </c>
      <c r="U3810" s="30" t="n">
        <f aca="false">IF(AND(O3810="Engaging",P3810&lt;&gt;""),'Leia-me'!$B$5-P3810,"")</f>
        <v>56</v>
      </c>
      <c r="V3810" s="25" t="str">
        <f aca="false">IF(O3810&lt;&gt;"Engaging","",IF(U3810&lt;='Leia-me'!$B$6,"Saudável",IF(U3810&lt;='Leia-me'!$B$7,"Esfriando",IF(U3810&lt;='Leia-me'!$B$8,"Última chance","Zumbi"))))</f>
        <v>Saudável</v>
      </c>
      <c r="W3810" s="25" t="str">
        <f aca="false">IF(O3810="Won",1,IF(O3810="Lost",0,""))</f>
        <v/>
      </c>
      <c r="Y3810" s="25" t="str">
        <f aca="false">IF(E3810="","Sim","")</f>
        <v>Sim</v>
      </c>
    </row>
    <row r="3811" customFormat="false" ht="15" hidden="false" customHeight="false" outlineLevel="0" collapsed="false">
      <c r="A3811" s="25" t="s">
        <v>4073</v>
      </c>
      <c r="B3811" s="25" t="s">
        <v>84</v>
      </c>
      <c r="C3811" s="25" t="s">
        <v>85</v>
      </c>
      <c r="D3811" s="25" t="s">
        <v>87</v>
      </c>
      <c r="G3811" s="31"/>
      <c r="H3811" s="32"/>
      <c r="L3811" s="25" t="s">
        <v>1834</v>
      </c>
      <c r="M3811" s="25" t="s">
        <v>171</v>
      </c>
      <c r="N3811" s="28" t="n">
        <v>4821</v>
      </c>
      <c r="O3811" s="25" t="s">
        <v>56</v>
      </c>
      <c r="P3811" s="29" t="n">
        <v>43046</v>
      </c>
      <c r="Q3811" s="33"/>
      <c r="R3811" s="34"/>
      <c r="S3811" s="28" t="n">
        <f aca="false">IF(O3811="Won",R3811,IF(O3811="Lost",0,N3811))</f>
        <v>4821</v>
      </c>
      <c r="T3811" s="30" t="str">
        <f aca="false">IF(AND(P3811&lt;&gt;"",Q3811&lt;&gt;""),Q3811-P3811,"")</f>
        <v/>
      </c>
      <c r="U3811" s="30" t="n">
        <f aca="false">IF(AND(O3811="Engaging",P3811&lt;&gt;""),'Leia-me'!$B$5-P3811,"")</f>
        <v>54</v>
      </c>
      <c r="V3811" s="25" t="str">
        <f aca="false">IF(O3811&lt;&gt;"Engaging","",IF(U3811&lt;='Leia-me'!$B$6,"Saudável",IF(U3811&lt;='Leia-me'!$B$7,"Esfriando",IF(U3811&lt;='Leia-me'!$B$8,"Última chance","Zumbi"))))</f>
        <v>Saudável</v>
      </c>
      <c r="W3811" s="25" t="str">
        <f aca="false">IF(O3811="Won",1,IF(O3811="Lost",0,""))</f>
        <v/>
      </c>
      <c r="X3811" s="25" t="s">
        <v>1835</v>
      </c>
      <c r="Y3811" s="25" t="str">
        <f aca="false">IF(E3811="","Sim","")</f>
        <v>Sim</v>
      </c>
    </row>
    <row r="3812" customFormat="false" ht="15" hidden="false" customHeight="false" outlineLevel="0" collapsed="false">
      <c r="A3812" s="25" t="s">
        <v>4074</v>
      </c>
      <c r="B3812" s="25" t="s">
        <v>84</v>
      </c>
      <c r="C3812" s="25" t="s">
        <v>85</v>
      </c>
      <c r="D3812" s="25" t="s">
        <v>87</v>
      </c>
      <c r="E3812" s="25" t="s">
        <v>193</v>
      </c>
      <c r="F3812" s="25" t="s">
        <v>185</v>
      </c>
      <c r="G3812" s="26" t="n">
        <v>1100.04</v>
      </c>
      <c r="H3812" s="27" t="n">
        <v>2822</v>
      </c>
      <c r="I3812" s="25" t="s">
        <v>147</v>
      </c>
      <c r="K3812" s="25" t="n">
        <v>1996</v>
      </c>
      <c r="L3812" s="25" t="s">
        <v>186</v>
      </c>
      <c r="M3812" s="25" t="s">
        <v>171</v>
      </c>
      <c r="N3812" s="28" t="n">
        <v>550</v>
      </c>
      <c r="O3812" s="25" t="s">
        <v>54</v>
      </c>
      <c r="P3812" s="29" t="n">
        <v>43049</v>
      </c>
      <c r="Q3812" s="29" t="n">
        <v>43057</v>
      </c>
      <c r="R3812" s="28" t="n">
        <v>577</v>
      </c>
      <c r="S3812" s="28" t="n">
        <f aca="false">IF(O3812="Won",R3812,IF(O3812="Lost",0,N3812))</f>
        <v>577</v>
      </c>
      <c r="T3812" s="30" t="n">
        <f aca="false">IF(AND(P3812&lt;&gt;"",Q3812&lt;&gt;""),Q3812-P3812,"")</f>
        <v>8</v>
      </c>
      <c r="U3812" s="30" t="str">
        <f aca="false">IF(AND(O3812="Engaging",P3812&lt;&gt;""),'Leia-me'!$B$5-P3812,"")</f>
        <v/>
      </c>
      <c r="V3812" s="25" t="str">
        <f aca="false">IF(O3812&lt;&gt;"Engaging","",IF(U3812&lt;='Leia-me'!$B$6,"Saudável",IF(U3812&lt;='Leia-me'!$B$7,"Esfriando",IF(U3812&lt;='Leia-me'!$B$8,"Última chance","Zumbi"))))</f>
        <v/>
      </c>
      <c r="W3812" s="25" t="n">
        <f aca="false">IF(O3812="Won",1,IF(O3812="Lost",0,""))</f>
        <v>1</v>
      </c>
      <c r="Y3812" s="25" t="str">
        <f aca="false">IF(E3812="","Sim","")</f>
        <v/>
      </c>
    </row>
    <row r="3813" customFormat="false" ht="15" hidden="false" customHeight="false" outlineLevel="0" collapsed="false">
      <c r="A3813" s="25" t="s">
        <v>4075</v>
      </c>
      <c r="B3813" s="25" t="s">
        <v>84</v>
      </c>
      <c r="C3813" s="25" t="s">
        <v>85</v>
      </c>
      <c r="D3813" s="25" t="s">
        <v>87</v>
      </c>
      <c r="E3813" s="25" t="s">
        <v>1189</v>
      </c>
      <c r="F3813" s="25" t="s">
        <v>211</v>
      </c>
      <c r="G3813" s="26" t="n">
        <v>702.72</v>
      </c>
      <c r="H3813" s="27" t="n">
        <v>1831</v>
      </c>
      <c r="I3813" s="25" t="s">
        <v>147</v>
      </c>
      <c r="K3813" s="25" t="n">
        <v>2004</v>
      </c>
      <c r="L3813" s="25" t="s">
        <v>170</v>
      </c>
      <c r="M3813" s="25" t="s">
        <v>171</v>
      </c>
      <c r="N3813" s="28" t="n">
        <v>1096</v>
      </c>
      <c r="O3813" s="25" t="s">
        <v>54</v>
      </c>
      <c r="P3813" s="29" t="n">
        <v>43050</v>
      </c>
      <c r="Q3813" s="29" t="n">
        <v>43059</v>
      </c>
      <c r="R3813" s="28" t="n">
        <v>1180</v>
      </c>
      <c r="S3813" s="28" t="n">
        <f aca="false">IF(O3813="Won",R3813,IF(O3813="Lost",0,N3813))</f>
        <v>1180</v>
      </c>
      <c r="T3813" s="30" t="n">
        <f aca="false">IF(AND(P3813&lt;&gt;"",Q3813&lt;&gt;""),Q3813-P3813,"")</f>
        <v>9</v>
      </c>
      <c r="U3813" s="30" t="str">
        <f aca="false">IF(AND(O3813="Engaging",P3813&lt;&gt;""),'Leia-me'!$B$5-P3813,"")</f>
        <v/>
      </c>
      <c r="V3813" s="25" t="str">
        <f aca="false">IF(O3813&lt;&gt;"Engaging","",IF(U3813&lt;='Leia-me'!$B$6,"Saudável",IF(U3813&lt;='Leia-me'!$B$7,"Esfriando",IF(U3813&lt;='Leia-me'!$B$8,"Última chance","Zumbi"))))</f>
        <v/>
      </c>
      <c r="W3813" s="25" t="n">
        <f aca="false">IF(O3813="Won",1,IF(O3813="Lost",0,""))</f>
        <v>1</v>
      </c>
      <c r="Y3813" s="25" t="str">
        <f aca="false">IF(E3813="","Sim","")</f>
        <v/>
      </c>
    </row>
    <row r="3814" customFormat="false" ht="15" hidden="false" customHeight="false" outlineLevel="0" collapsed="false">
      <c r="A3814" s="25" t="s">
        <v>4076</v>
      </c>
      <c r="B3814" s="25" t="s">
        <v>84</v>
      </c>
      <c r="C3814" s="25" t="s">
        <v>85</v>
      </c>
      <c r="D3814" s="25" t="s">
        <v>87</v>
      </c>
      <c r="E3814" s="25" t="s">
        <v>1049</v>
      </c>
      <c r="F3814" s="25" t="s">
        <v>177</v>
      </c>
      <c r="G3814" s="26" t="n">
        <v>2022.14</v>
      </c>
      <c r="H3814" s="27" t="n">
        <v>5113</v>
      </c>
      <c r="I3814" s="25" t="s">
        <v>147</v>
      </c>
      <c r="K3814" s="25" t="n">
        <v>1998</v>
      </c>
      <c r="L3814" s="25" t="s">
        <v>170</v>
      </c>
      <c r="M3814" s="25" t="s">
        <v>171</v>
      </c>
      <c r="N3814" s="28" t="n">
        <v>1096</v>
      </c>
      <c r="O3814" s="25" t="s">
        <v>54</v>
      </c>
      <c r="P3814" s="29" t="n">
        <v>43051</v>
      </c>
      <c r="Q3814" s="29" t="n">
        <v>43052</v>
      </c>
      <c r="R3814" s="28" t="n">
        <v>1138</v>
      </c>
      <c r="S3814" s="28" t="n">
        <f aca="false">IF(O3814="Won",R3814,IF(O3814="Lost",0,N3814))</f>
        <v>1138</v>
      </c>
      <c r="T3814" s="30" t="n">
        <f aca="false">IF(AND(P3814&lt;&gt;"",Q3814&lt;&gt;""),Q3814-P3814,"")</f>
        <v>1</v>
      </c>
      <c r="U3814" s="30" t="str">
        <f aca="false">IF(AND(O3814="Engaging",P3814&lt;&gt;""),'Leia-me'!$B$5-P3814,"")</f>
        <v/>
      </c>
      <c r="V3814" s="25" t="str">
        <f aca="false">IF(O3814&lt;&gt;"Engaging","",IF(U3814&lt;='Leia-me'!$B$6,"Saudável",IF(U3814&lt;='Leia-me'!$B$7,"Esfriando",IF(U3814&lt;='Leia-me'!$B$8,"Última chance","Zumbi"))))</f>
        <v/>
      </c>
      <c r="W3814" s="25" t="n">
        <f aca="false">IF(O3814="Won",1,IF(O3814="Lost",0,""))</f>
        <v>1</v>
      </c>
      <c r="Y3814" s="25" t="str">
        <f aca="false">IF(E3814="","Sim","")</f>
        <v/>
      </c>
    </row>
    <row r="3815" customFormat="false" ht="15" hidden="false" customHeight="false" outlineLevel="0" collapsed="false">
      <c r="A3815" s="25" t="s">
        <v>4077</v>
      </c>
      <c r="B3815" s="25" t="s">
        <v>84</v>
      </c>
      <c r="C3815" s="25" t="s">
        <v>85</v>
      </c>
      <c r="D3815" s="25" t="s">
        <v>87</v>
      </c>
      <c r="E3815" s="25" t="s">
        <v>463</v>
      </c>
      <c r="F3815" s="25" t="s">
        <v>211</v>
      </c>
      <c r="G3815" s="26" t="n">
        <v>2261.05</v>
      </c>
      <c r="H3815" s="27" t="n">
        <v>3851</v>
      </c>
      <c r="I3815" s="25" t="s">
        <v>147</v>
      </c>
      <c r="K3815" s="25" t="n">
        <v>2005</v>
      </c>
      <c r="L3815" s="25" t="s">
        <v>1834</v>
      </c>
      <c r="M3815" s="25" t="s">
        <v>171</v>
      </c>
      <c r="N3815" s="28" t="n">
        <v>4821</v>
      </c>
      <c r="O3815" s="25" t="s">
        <v>55</v>
      </c>
      <c r="P3815" s="29" t="n">
        <v>43059</v>
      </c>
      <c r="Q3815" s="29" t="n">
        <v>43066</v>
      </c>
      <c r="R3815" s="28" t="n">
        <v>0</v>
      </c>
      <c r="S3815" s="28" t="n">
        <f aca="false">IF(O3815="Won",R3815,IF(O3815="Lost",0,N3815))</f>
        <v>0</v>
      </c>
      <c r="T3815" s="30" t="n">
        <f aca="false">IF(AND(P3815&lt;&gt;"",Q3815&lt;&gt;""),Q3815-P3815,"")</f>
        <v>7</v>
      </c>
      <c r="U3815" s="30" t="str">
        <f aca="false">IF(AND(O3815="Engaging",P3815&lt;&gt;""),'Leia-me'!$B$5-P3815,"")</f>
        <v/>
      </c>
      <c r="V3815" s="25" t="str">
        <f aca="false">IF(O3815&lt;&gt;"Engaging","",IF(U3815&lt;='Leia-me'!$B$6,"Saudável",IF(U3815&lt;='Leia-me'!$B$7,"Esfriando",IF(U3815&lt;='Leia-me'!$B$8,"Última chance","Zumbi"))))</f>
        <v/>
      </c>
      <c r="W3815" s="25" t="n">
        <f aca="false">IF(O3815="Won",1,IF(O3815="Lost",0,""))</f>
        <v>0</v>
      </c>
      <c r="X3815" s="25" t="s">
        <v>1835</v>
      </c>
      <c r="Y3815" s="25" t="str">
        <f aca="false">IF(E3815="","Sim","")</f>
        <v/>
      </c>
    </row>
    <row r="3816" customFormat="false" ht="15" hidden="false" customHeight="false" outlineLevel="0" collapsed="false">
      <c r="A3816" s="25" t="s">
        <v>4078</v>
      </c>
      <c r="B3816" s="25" t="s">
        <v>84</v>
      </c>
      <c r="C3816" s="25" t="s">
        <v>85</v>
      </c>
      <c r="D3816" s="25" t="s">
        <v>87</v>
      </c>
      <c r="E3816" s="25" t="s">
        <v>1347</v>
      </c>
      <c r="F3816" s="25" t="s">
        <v>165</v>
      </c>
      <c r="G3816" s="26" t="n">
        <v>665.06</v>
      </c>
      <c r="H3816" s="27" t="n">
        <v>1095</v>
      </c>
      <c r="I3816" s="25" t="s">
        <v>147</v>
      </c>
      <c r="K3816" s="25" t="n">
        <v>1989</v>
      </c>
      <c r="L3816" s="25" t="s">
        <v>148</v>
      </c>
      <c r="M3816" s="25" t="s">
        <v>149</v>
      </c>
      <c r="N3816" s="28" t="n">
        <v>55</v>
      </c>
      <c r="O3816" s="25" t="s">
        <v>54</v>
      </c>
      <c r="P3816" s="29" t="n">
        <v>43060</v>
      </c>
      <c r="Q3816" s="29" t="n">
        <v>43090</v>
      </c>
      <c r="R3816" s="28" t="n">
        <v>57</v>
      </c>
      <c r="S3816" s="28" t="n">
        <f aca="false">IF(O3816="Won",R3816,IF(O3816="Lost",0,N3816))</f>
        <v>57</v>
      </c>
      <c r="T3816" s="30" t="n">
        <f aca="false">IF(AND(P3816&lt;&gt;"",Q3816&lt;&gt;""),Q3816-P3816,"")</f>
        <v>30</v>
      </c>
      <c r="U3816" s="30" t="str">
        <f aca="false">IF(AND(O3816="Engaging",P3816&lt;&gt;""),'Leia-me'!$B$5-P3816,"")</f>
        <v/>
      </c>
      <c r="V3816" s="25" t="str">
        <f aca="false">IF(O3816&lt;&gt;"Engaging","",IF(U3816&lt;='Leia-me'!$B$6,"Saudável",IF(U3816&lt;='Leia-me'!$B$7,"Esfriando",IF(U3816&lt;='Leia-me'!$B$8,"Última chance","Zumbi"))))</f>
        <v/>
      </c>
      <c r="W3816" s="25" t="n">
        <f aca="false">IF(O3816="Won",1,IF(O3816="Lost",0,""))</f>
        <v>1</v>
      </c>
      <c r="Y3816" s="25" t="str">
        <f aca="false">IF(E3816="","Sim","")</f>
        <v/>
      </c>
    </row>
    <row r="3817" customFormat="false" ht="15" hidden="false" customHeight="false" outlineLevel="0" collapsed="false">
      <c r="A3817" s="25" t="s">
        <v>4079</v>
      </c>
      <c r="B3817" s="25" t="s">
        <v>84</v>
      </c>
      <c r="C3817" s="25" t="s">
        <v>85</v>
      </c>
      <c r="D3817" s="25" t="s">
        <v>87</v>
      </c>
      <c r="E3817" s="25" t="s">
        <v>1158</v>
      </c>
      <c r="F3817" s="25" t="s">
        <v>185</v>
      </c>
      <c r="G3817" s="26" t="n">
        <v>7708.38</v>
      </c>
      <c r="H3817" s="27" t="n">
        <v>13756</v>
      </c>
      <c r="I3817" s="25" t="s">
        <v>147</v>
      </c>
      <c r="K3817" s="25" t="n">
        <v>1980</v>
      </c>
      <c r="L3817" s="25" t="s">
        <v>1834</v>
      </c>
      <c r="M3817" s="25" t="s">
        <v>171</v>
      </c>
      <c r="N3817" s="28" t="n">
        <v>4821</v>
      </c>
      <c r="O3817" s="25" t="s">
        <v>54</v>
      </c>
      <c r="P3817" s="29" t="n">
        <v>43061</v>
      </c>
      <c r="Q3817" s="29" t="n">
        <v>43075</v>
      </c>
      <c r="R3817" s="28" t="n">
        <v>4492</v>
      </c>
      <c r="S3817" s="28" t="n">
        <f aca="false">IF(O3817="Won",R3817,IF(O3817="Lost",0,N3817))</f>
        <v>4492</v>
      </c>
      <c r="T3817" s="30" t="n">
        <f aca="false">IF(AND(P3817&lt;&gt;"",Q3817&lt;&gt;""),Q3817-P3817,"")</f>
        <v>14</v>
      </c>
      <c r="U3817" s="30" t="str">
        <f aca="false">IF(AND(O3817="Engaging",P3817&lt;&gt;""),'Leia-me'!$B$5-P3817,"")</f>
        <v/>
      </c>
      <c r="V3817" s="25" t="str">
        <f aca="false">IF(O3817&lt;&gt;"Engaging","",IF(U3817&lt;='Leia-me'!$B$6,"Saudável",IF(U3817&lt;='Leia-me'!$B$7,"Esfriando",IF(U3817&lt;='Leia-me'!$B$8,"Última chance","Zumbi"))))</f>
        <v/>
      </c>
      <c r="W3817" s="25" t="n">
        <f aca="false">IF(O3817="Won",1,IF(O3817="Lost",0,""))</f>
        <v>1</v>
      </c>
      <c r="X3817" s="25" t="s">
        <v>1835</v>
      </c>
      <c r="Y3817" s="25" t="str">
        <f aca="false">IF(E3817="","Sim","")</f>
        <v/>
      </c>
    </row>
    <row r="3818" customFormat="false" ht="15" hidden="false" customHeight="false" outlineLevel="0" collapsed="false">
      <c r="A3818" s="25" t="s">
        <v>4080</v>
      </c>
      <c r="B3818" s="25" t="s">
        <v>84</v>
      </c>
      <c r="C3818" s="25" t="s">
        <v>85</v>
      </c>
      <c r="D3818" s="25" t="s">
        <v>87</v>
      </c>
      <c r="E3818" s="25" t="s">
        <v>452</v>
      </c>
      <c r="F3818" s="25" t="s">
        <v>185</v>
      </c>
      <c r="G3818" s="26" t="n">
        <v>1712.68</v>
      </c>
      <c r="H3818" s="27" t="n">
        <v>3194</v>
      </c>
      <c r="I3818" s="25" t="s">
        <v>147</v>
      </c>
      <c r="J3818" s="25" t="s">
        <v>193</v>
      </c>
      <c r="K3818" s="25" t="n">
        <v>1992</v>
      </c>
      <c r="L3818" s="25" t="s">
        <v>186</v>
      </c>
      <c r="M3818" s="25" t="s">
        <v>171</v>
      </c>
      <c r="N3818" s="28" t="n">
        <v>550</v>
      </c>
      <c r="O3818" s="25" t="s">
        <v>55</v>
      </c>
      <c r="P3818" s="29" t="n">
        <v>43062</v>
      </c>
      <c r="Q3818" s="29" t="n">
        <v>43071</v>
      </c>
      <c r="R3818" s="28" t="n">
        <v>0</v>
      </c>
      <c r="S3818" s="28" t="n">
        <f aca="false">IF(O3818="Won",R3818,IF(O3818="Lost",0,N3818))</f>
        <v>0</v>
      </c>
      <c r="T3818" s="30" t="n">
        <f aca="false">IF(AND(P3818&lt;&gt;"",Q3818&lt;&gt;""),Q3818-P3818,"")</f>
        <v>9</v>
      </c>
      <c r="U3818" s="30" t="str">
        <f aca="false">IF(AND(O3818="Engaging",P3818&lt;&gt;""),'Leia-me'!$B$5-P3818,"")</f>
        <v/>
      </c>
      <c r="V3818" s="25" t="str">
        <f aca="false">IF(O3818&lt;&gt;"Engaging","",IF(U3818&lt;='Leia-me'!$B$6,"Saudável",IF(U3818&lt;='Leia-me'!$B$7,"Esfriando",IF(U3818&lt;='Leia-me'!$B$8,"Última chance","Zumbi"))))</f>
        <v/>
      </c>
      <c r="W3818" s="25" t="n">
        <f aca="false">IF(O3818="Won",1,IF(O3818="Lost",0,""))</f>
        <v>0</v>
      </c>
      <c r="Y3818" s="25" t="str">
        <f aca="false">IF(E3818="","Sim","")</f>
        <v/>
      </c>
    </row>
    <row r="3819" customFormat="false" ht="15" hidden="false" customHeight="false" outlineLevel="0" collapsed="false">
      <c r="A3819" s="25" t="s">
        <v>4081</v>
      </c>
      <c r="B3819" s="25" t="s">
        <v>84</v>
      </c>
      <c r="C3819" s="25" t="s">
        <v>85</v>
      </c>
      <c r="D3819" s="25" t="s">
        <v>87</v>
      </c>
      <c r="E3819" s="25" t="s">
        <v>622</v>
      </c>
      <c r="F3819" s="25" t="s">
        <v>211</v>
      </c>
      <c r="G3819" s="26" t="n">
        <v>167.89</v>
      </c>
      <c r="H3819" s="27" t="n">
        <v>493</v>
      </c>
      <c r="I3819" s="25" t="s">
        <v>623</v>
      </c>
      <c r="K3819" s="25" t="n">
        <v>2000</v>
      </c>
      <c r="L3819" s="25" t="s">
        <v>178</v>
      </c>
      <c r="M3819" s="25" t="s">
        <v>171</v>
      </c>
      <c r="N3819" s="28" t="n">
        <v>5482</v>
      </c>
      <c r="O3819" s="25" t="s">
        <v>55</v>
      </c>
      <c r="P3819" s="29" t="n">
        <v>43065</v>
      </c>
      <c r="Q3819" s="29" t="n">
        <v>43079</v>
      </c>
      <c r="R3819" s="28" t="n">
        <v>0</v>
      </c>
      <c r="S3819" s="28" t="n">
        <f aca="false">IF(O3819="Won",R3819,IF(O3819="Lost",0,N3819))</f>
        <v>0</v>
      </c>
      <c r="T3819" s="30" t="n">
        <f aca="false">IF(AND(P3819&lt;&gt;"",Q3819&lt;&gt;""),Q3819-P3819,"")</f>
        <v>14</v>
      </c>
      <c r="U3819" s="30" t="str">
        <f aca="false">IF(AND(O3819="Engaging",P3819&lt;&gt;""),'Leia-me'!$B$5-P3819,"")</f>
        <v/>
      </c>
      <c r="V3819" s="25" t="str">
        <f aca="false">IF(O3819&lt;&gt;"Engaging","",IF(U3819&lt;='Leia-me'!$B$6,"Saudável",IF(U3819&lt;='Leia-me'!$B$7,"Esfriando",IF(U3819&lt;='Leia-me'!$B$8,"Última chance","Zumbi"))))</f>
        <v/>
      </c>
      <c r="W3819" s="25" t="n">
        <f aca="false">IF(O3819="Won",1,IF(O3819="Lost",0,""))</f>
        <v>0</v>
      </c>
      <c r="Y3819" s="25" t="str">
        <f aca="false">IF(E3819="","Sim","")</f>
        <v/>
      </c>
    </row>
    <row r="3820" customFormat="false" ht="15" hidden="false" customHeight="false" outlineLevel="0" collapsed="false">
      <c r="A3820" s="25" t="s">
        <v>4082</v>
      </c>
      <c r="B3820" s="25" t="s">
        <v>84</v>
      </c>
      <c r="C3820" s="25" t="s">
        <v>85</v>
      </c>
      <c r="D3820" s="25" t="s">
        <v>87</v>
      </c>
      <c r="E3820" s="25" t="s">
        <v>1795</v>
      </c>
      <c r="F3820" s="25" t="s">
        <v>177</v>
      </c>
      <c r="G3820" s="26" t="n">
        <v>355.23</v>
      </c>
      <c r="H3820" s="27" t="n">
        <v>853</v>
      </c>
      <c r="I3820" s="25" t="s">
        <v>147</v>
      </c>
      <c r="K3820" s="25" t="n">
        <v>1994</v>
      </c>
      <c r="L3820" s="25" t="s">
        <v>170</v>
      </c>
      <c r="M3820" s="25" t="s">
        <v>171</v>
      </c>
      <c r="N3820" s="28" t="n">
        <v>1096</v>
      </c>
      <c r="O3820" s="25" t="s">
        <v>54</v>
      </c>
      <c r="P3820" s="29" t="n">
        <v>43065</v>
      </c>
      <c r="Q3820" s="29" t="n">
        <v>43083</v>
      </c>
      <c r="R3820" s="28" t="n">
        <v>1204</v>
      </c>
      <c r="S3820" s="28" t="n">
        <f aca="false">IF(O3820="Won",R3820,IF(O3820="Lost",0,N3820))</f>
        <v>1204</v>
      </c>
      <c r="T3820" s="30" t="n">
        <f aca="false">IF(AND(P3820&lt;&gt;"",Q3820&lt;&gt;""),Q3820-P3820,"")</f>
        <v>18</v>
      </c>
      <c r="U3820" s="30" t="str">
        <f aca="false">IF(AND(O3820="Engaging",P3820&lt;&gt;""),'Leia-me'!$B$5-P3820,"")</f>
        <v/>
      </c>
      <c r="V3820" s="25" t="str">
        <f aca="false">IF(O3820&lt;&gt;"Engaging","",IF(U3820&lt;='Leia-me'!$B$6,"Saudável",IF(U3820&lt;='Leia-me'!$B$7,"Esfriando",IF(U3820&lt;='Leia-me'!$B$8,"Última chance","Zumbi"))))</f>
        <v/>
      </c>
      <c r="W3820" s="25" t="n">
        <f aca="false">IF(O3820="Won",1,IF(O3820="Lost",0,""))</f>
        <v>1</v>
      </c>
      <c r="Y3820" s="25" t="str">
        <f aca="false">IF(E3820="","Sim","")</f>
        <v/>
      </c>
    </row>
    <row r="3821" customFormat="false" ht="15" hidden="false" customHeight="false" outlineLevel="0" collapsed="false">
      <c r="A3821" s="25" t="s">
        <v>4083</v>
      </c>
      <c r="B3821" s="25" t="s">
        <v>84</v>
      </c>
      <c r="C3821" s="25" t="s">
        <v>85</v>
      </c>
      <c r="D3821" s="25" t="s">
        <v>87</v>
      </c>
      <c r="G3821" s="31"/>
      <c r="H3821" s="32"/>
      <c r="L3821" s="25" t="s">
        <v>178</v>
      </c>
      <c r="M3821" s="25" t="s">
        <v>171</v>
      </c>
      <c r="N3821" s="28" t="n">
        <v>5482</v>
      </c>
      <c r="O3821" s="25" t="s">
        <v>56</v>
      </c>
      <c r="P3821" s="29" t="n">
        <v>43069</v>
      </c>
      <c r="Q3821" s="33"/>
      <c r="R3821" s="34"/>
      <c r="S3821" s="28" t="n">
        <f aca="false">IF(O3821="Won",R3821,IF(O3821="Lost",0,N3821))</f>
        <v>5482</v>
      </c>
      <c r="T3821" s="30" t="str">
        <f aca="false">IF(AND(P3821&lt;&gt;"",Q3821&lt;&gt;""),Q3821-P3821,"")</f>
        <v/>
      </c>
      <c r="U3821" s="30" t="n">
        <f aca="false">IF(AND(O3821="Engaging",P3821&lt;&gt;""),'Leia-me'!$B$5-P3821,"")</f>
        <v>31</v>
      </c>
      <c r="V3821" s="25" t="str">
        <f aca="false">IF(O3821&lt;&gt;"Engaging","",IF(U3821&lt;='Leia-me'!$B$6,"Saudável",IF(U3821&lt;='Leia-me'!$B$7,"Esfriando",IF(U3821&lt;='Leia-me'!$B$8,"Última chance","Zumbi"))))</f>
        <v>Saudável</v>
      </c>
      <c r="W3821" s="25" t="str">
        <f aca="false">IF(O3821="Won",1,IF(O3821="Lost",0,""))</f>
        <v/>
      </c>
      <c r="Y3821" s="25" t="str">
        <f aca="false">IF(E3821="","Sim","")</f>
        <v>Sim</v>
      </c>
    </row>
    <row r="3822" customFormat="false" ht="15" hidden="false" customHeight="false" outlineLevel="0" collapsed="false">
      <c r="A3822" s="25" t="s">
        <v>4084</v>
      </c>
      <c r="B3822" s="25" t="s">
        <v>84</v>
      </c>
      <c r="C3822" s="25" t="s">
        <v>85</v>
      </c>
      <c r="D3822" s="25" t="s">
        <v>87</v>
      </c>
      <c r="E3822" s="25" t="s">
        <v>3373</v>
      </c>
      <c r="F3822" s="25" t="s">
        <v>192</v>
      </c>
      <c r="G3822" s="26" t="n">
        <v>4478.47</v>
      </c>
      <c r="H3822" s="27" t="n">
        <v>13809</v>
      </c>
      <c r="I3822" s="25" t="s">
        <v>147</v>
      </c>
      <c r="K3822" s="25" t="n">
        <v>1979</v>
      </c>
      <c r="L3822" s="25" t="s">
        <v>170</v>
      </c>
      <c r="M3822" s="25" t="s">
        <v>171</v>
      </c>
      <c r="N3822" s="28" t="n">
        <v>1096</v>
      </c>
      <c r="O3822" s="25" t="s">
        <v>55</v>
      </c>
      <c r="P3822" s="29" t="n">
        <v>43074</v>
      </c>
      <c r="Q3822" s="29" t="n">
        <v>43096</v>
      </c>
      <c r="R3822" s="28" t="n">
        <v>0</v>
      </c>
      <c r="S3822" s="28" t="n">
        <f aca="false">IF(O3822="Won",R3822,IF(O3822="Lost",0,N3822))</f>
        <v>0</v>
      </c>
      <c r="T3822" s="30" t="n">
        <f aca="false">IF(AND(P3822&lt;&gt;"",Q3822&lt;&gt;""),Q3822-P3822,"")</f>
        <v>22</v>
      </c>
      <c r="U3822" s="30" t="str">
        <f aca="false">IF(AND(O3822="Engaging",P3822&lt;&gt;""),'Leia-me'!$B$5-P3822,"")</f>
        <v/>
      </c>
      <c r="V3822" s="25" t="str">
        <f aca="false">IF(O3822&lt;&gt;"Engaging","",IF(U3822&lt;='Leia-me'!$B$6,"Saudável",IF(U3822&lt;='Leia-me'!$B$7,"Esfriando",IF(U3822&lt;='Leia-me'!$B$8,"Última chance","Zumbi"))))</f>
        <v/>
      </c>
      <c r="W3822" s="25" t="n">
        <f aca="false">IF(O3822="Won",1,IF(O3822="Lost",0,""))</f>
        <v>0</v>
      </c>
      <c r="Y3822" s="25" t="str">
        <f aca="false">IF(E3822="","Sim","")</f>
        <v/>
      </c>
    </row>
    <row r="3823" customFormat="false" ht="15" hidden="false" customHeight="false" outlineLevel="0" collapsed="false">
      <c r="A3823" s="25" t="s">
        <v>4085</v>
      </c>
      <c r="B3823" s="25" t="s">
        <v>84</v>
      </c>
      <c r="C3823" s="25" t="s">
        <v>85</v>
      </c>
      <c r="D3823" s="25" t="s">
        <v>87</v>
      </c>
      <c r="E3823" s="25" t="s">
        <v>1690</v>
      </c>
      <c r="F3823" s="25" t="s">
        <v>211</v>
      </c>
      <c r="G3823" s="26" t="n">
        <v>2520.83</v>
      </c>
      <c r="H3823" s="27" t="n">
        <v>3502</v>
      </c>
      <c r="I3823" s="25" t="s">
        <v>147</v>
      </c>
      <c r="K3823" s="25" t="n">
        <v>1990</v>
      </c>
      <c r="L3823" s="25" t="s">
        <v>178</v>
      </c>
      <c r="M3823" s="25" t="s">
        <v>171</v>
      </c>
      <c r="N3823" s="28" t="n">
        <v>5482</v>
      </c>
      <c r="O3823" s="25" t="s">
        <v>54</v>
      </c>
      <c r="P3823" s="29" t="n">
        <v>43078</v>
      </c>
      <c r="Q3823" s="29" t="n">
        <v>43086</v>
      </c>
      <c r="R3823" s="28" t="n">
        <v>5143</v>
      </c>
      <c r="S3823" s="28" t="n">
        <f aca="false">IF(O3823="Won",R3823,IF(O3823="Lost",0,N3823))</f>
        <v>5143</v>
      </c>
      <c r="T3823" s="30" t="n">
        <f aca="false">IF(AND(P3823&lt;&gt;"",Q3823&lt;&gt;""),Q3823-P3823,"")</f>
        <v>8</v>
      </c>
      <c r="U3823" s="30" t="str">
        <f aca="false">IF(AND(O3823="Engaging",P3823&lt;&gt;""),'Leia-me'!$B$5-P3823,"")</f>
        <v/>
      </c>
      <c r="V3823" s="25" t="str">
        <f aca="false">IF(O3823&lt;&gt;"Engaging","",IF(U3823&lt;='Leia-me'!$B$6,"Saudável",IF(U3823&lt;='Leia-me'!$B$7,"Esfriando",IF(U3823&lt;='Leia-me'!$B$8,"Última chance","Zumbi"))))</f>
        <v/>
      </c>
      <c r="W3823" s="25" t="n">
        <f aca="false">IF(O3823="Won",1,IF(O3823="Lost",0,""))</f>
        <v>1</v>
      </c>
      <c r="Y3823" s="25" t="str">
        <f aca="false">IF(E3823="","Sim","")</f>
        <v/>
      </c>
    </row>
    <row r="3824" customFormat="false" ht="15" hidden="false" customHeight="false" outlineLevel="0" collapsed="false">
      <c r="A3824" s="25" t="s">
        <v>4086</v>
      </c>
      <c r="B3824" s="25" t="s">
        <v>84</v>
      </c>
      <c r="C3824" s="25" t="s">
        <v>85</v>
      </c>
      <c r="D3824" s="25" t="s">
        <v>89</v>
      </c>
      <c r="E3824" s="25" t="s">
        <v>1671</v>
      </c>
      <c r="F3824" s="25" t="s">
        <v>168</v>
      </c>
      <c r="G3824" s="26" t="n">
        <v>3027.46</v>
      </c>
      <c r="H3824" s="27" t="n">
        <v>9516</v>
      </c>
      <c r="I3824" s="25" t="s">
        <v>1672</v>
      </c>
      <c r="K3824" s="25" t="n">
        <v>1984</v>
      </c>
      <c r="L3824" s="25" t="s">
        <v>170</v>
      </c>
      <c r="M3824" s="25" t="s">
        <v>171</v>
      </c>
      <c r="N3824" s="28" t="n">
        <v>1096</v>
      </c>
      <c r="O3824" s="25" t="s">
        <v>54</v>
      </c>
      <c r="P3824" s="29" t="n">
        <v>42687</v>
      </c>
      <c r="Q3824" s="29" t="n">
        <v>42808</v>
      </c>
      <c r="R3824" s="28" t="n">
        <v>1233</v>
      </c>
      <c r="S3824" s="28" t="n">
        <f aca="false">IF(O3824="Won",R3824,IF(O3824="Lost",0,N3824))</f>
        <v>1233</v>
      </c>
      <c r="T3824" s="30" t="n">
        <f aca="false">IF(AND(P3824&lt;&gt;"",Q3824&lt;&gt;""),Q3824-P3824,"")</f>
        <v>121</v>
      </c>
      <c r="U3824" s="30" t="str">
        <f aca="false">IF(AND(O3824="Engaging",P3824&lt;&gt;""),'Leia-me'!$B$5-P3824,"")</f>
        <v/>
      </c>
      <c r="V3824" s="25" t="str">
        <f aca="false">IF(O3824&lt;&gt;"Engaging","",IF(U3824&lt;='Leia-me'!$B$6,"Saudável",IF(U3824&lt;='Leia-me'!$B$7,"Esfriando",IF(U3824&lt;='Leia-me'!$B$8,"Última chance","Zumbi"))))</f>
        <v/>
      </c>
      <c r="W3824" s="25" t="n">
        <f aca="false">IF(O3824="Won",1,IF(O3824="Lost",0,""))</f>
        <v>1</v>
      </c>
      <c r="Y3824" s="25" t="str">
        <f aca="false">IF(E3824="","Sim","")</f>
        <v/>
      </c>
    </row>
    <row r="3825" customFormat="false" ht="15" hidden="false" customHeight="false" outlineLevel="0" collapsed="false">
      <c r="A3825" s="25" t="s">
        <v>4087</v>
      </c>
      <c r="B3825" s="25" t="s">
        <v>84</v>
      </c>
      <c r="C3825" s="25" t="s">
        <v>85</v>
      </c>
      <c r="D3825" s="25" t="s">
        <v>89</v>
      </c>
      <c r="E3825" s="25" t="s">
        <v>1158</v>
      </c>
      <c r="F3825" s="25" t="s">
        <v>185</v>
      </c>
      <c r="G3825" s="26" t="n">
        <v>7708.38</v>
      </c>
      <c r="H3825" s="27" t="n">
        <v>13756</v>
      </c>
      <c r="I3825" s="25" t="s">
        <v>147</v>
      </c>
      <c r="K3825" s="25" t="n">
        <v>1980</v>
      </c>
      <c r="L3825" s="25" t="s">
        <v>186</v>
      </c>
      <c r="M3825" s="25" t="s">
        <v>171</v>
      </c>
      <c r="N3825" s="28" t="n">
        <v>550</v>
      </c>
      <c r="O3825" s="25" t="s">
        <v>54</v>
      </c>
      <c r="P3825" s="29" t="n">
        <v>42701</v>
      </c>
      <c r="Q3825" s="29" t="n">
        <v>42810</v>
      </c>
      <c r="R3825" s="28" t="n">
        <v>469</v>
      </c>
      <c r="S3825" s="28" t="n">
        <f aca="false">IF(O3825="Won",R3825,IF(O3825="Lost",0,N3825))</f>
        <v>469</v>
      </c>
      <c r="T3825" s="30" t="n">
        <f aca="false">IF(AND(P3825&lt;&gt;"",Q3825&lt;&gt;""),Q3825-P3825,"")</f>
        <v>109</v>
      </c>
      <c r="U3825" s="30" t="str">
        <f aca="false">IF(AND(O3825="Engaging",P3825&lt;&gt;""),'Leia-me'!$B$5-P3825,"")</f>
        <v/>
      </c>
      <c r="V3825" s="25" t="str">
        <f aca="false">IF(O3825&lt;&gt;"Engaging","",IF(U3825&lt;='Leia-me'!$B$6,"Saudável",IF(U3825&lt;='Leia-me'!$B$7,"Esfriando",IF(U3825&lt;='Leia-me'!$B$8,"Última chance","Zumbi"))))</f>
        <v/>
      </c>
      <c r="W3825" s="25" t="n">
        <f aca="false">IF(O3825="Won",1,IF(O3825="Lost",0,""))</f>
        <v>1</v>
      </c>
      <c r="Y3825" s="25" t="str">
        <f aca="false">IF(E3825="","Sim","")</f>
        <v/>
      </c>
    </row>
    <row r="3826" customFormat="false" ht="15" hidden="false" customHeight="false" outlineLevel="0" collapsed="false">
      <c r="A3826" s="25" t="s">
        <v>4088</v>
      </c>
      <c r="B3826" s="25" t="s">
        <v>84</v>
      </c>
      <c r="C3826" s="25" t="s">
        <v>85</v>
      </c>
      <c r="D3826" s="25" t="s">
        <v>89</v>
      </c>
      <c r="E3826" s="25" t="s">
        <v>1189</v>
      </c>
      <c r="F3826" s="25" t="s">
        <v>211</v>
      </c>
      <c r="G3826" s="26" t="n">
        <v>702.72</v>
      </c>
      <c r="H3826" s="27" t="n">
        <v>1831</v>
      </c>
      <c r="I3826" s="25" t="s">
        <v>147</v>
      </c>
      <c r="K3826" s="25" t="n">
        <v>2004</v>
      </c>
      <c r="L3826" s="25" t="s">
        <v>148</v>
      </c>
      <c r="M3826" s="25" t="s">
        <v>149</v>
      </c>
      <c r="N3826" s="28" t="n">
        <v>55</v>
      </c>
      <c r="O3826" s="25" t="s">
        <v>54</v>
      </c>
      <c r="P3826" s="29" t="n">
        <v>42717</v>
      </c>
      <c r="Q3826" s="29" t="n">
        <v>42800</v>
      </c>
      <c r="R3826" s="28" t="n">
        <v>41</v>
      </c>
      <c r="S3826" s="28" t="n">
        <f aca="false">IF(O3826="Won",R3826,IF(O3826="Lost",0,N3826))</f>
        <v>41</v>
      </c>
      <c r="T3826" s="30" t="n">
        <f aca="false">IF(AND(P3826&lt;&gt;"",Q3826&lt;&gt;""),Q3826-P3826,"")</f>
        <v>83</v>
      </c>
      <c r="U3826" s="30" t="str">
        <f aca="false">IF(AND(O3826="Engaging",P3826&lt;&gt;""),'Leia-me'!$B$5-P3826,"")</f>
        <v/>
      </c>
      <c r="V3826" s="25" t="str">
        <f aca="false">IF(O3826&lt;&gt;"Engaging","",IF(U3826&lt;='Leia-me'!$B$6,"Saudável",IF(U3826&lt;='Leia-me'!$B$7,"Esfriando",IF(U3826&lt;='Leia-me'!$B$8,"Última chance","Zumbi"))))</f>
        <v/>
      </c>
      <c r="W3826" s="25" t="n">
        <f aca="false">IF(O3826="Won",1,IF(O3826="Lost",0,""))</f>
        <v>1</v>
      </c>
      <c r="Y3826" s="25" t="str">
        <f aca="false">IF(E3826="","Sim","")</f>
        <v/>
      </c>
    </row>
    <row r="3827" customFormat="false" ht="15" hidden="false" customHeight="false" outlineLevel="0" collapsed="false">
      <c r="A3827" s="25" t="s">
        <v>4089</v>
      </c>
      <c r="B3827" s="25" t="s">
        <v>84</v>
      </c>
      <c r="C3827" s="25" t="s">
        <v>85</v>
      </c>
      <c r="D3827" s="25" t="s">
        <v>89</v>
      </c>
      <c r="E3827" s="25" t="s">
        <v>421</v>
      </c>
      <c r="F3827" s="25" t="s">
        <v>146</v>
      </c>
      <c r="G3827" s="26" t="n">
        <v>2818.38</v>
      </c>
      <c r="H3827" s="27" t="n">
        <v>6290</v>
      </c>
      <c r="I3827" s="25" t="s">
        <v>147</v>
      </c>
      <c r="K3827" s="25" t="n">
        <v>1994</v>
      </c>
      <c r="L3827" s="25" t="s">
        <v>178</v>
      </c>
      <c r="M3827" s="25" t="s">
        <v>171</v>
      </c>
      <c r="N3827" s="28" t="n">
        <v>5482</v>
      </c>
      <c r="O3827" s="25" t="s">
        <v>54</v>
      </c>
      <c r="P3827" s="29" t="n">
        <v>42722</v>
      </c>
      <c r="Q3827" s="29" t="n">
        <v>42815</v>
      </c>
      <c r="R3827" s="28" t="n">
        <v>5918</v>
      </c>
      <c r="S3827" s="28" t="n">
        <f aca="false">IF(O3827="Won",R3827,IF(O3827="Lost",0,N3827))</f>
        <v>5918</v>
      </c>
      <c r="T3827" s="30" t="n">
        <f aca="false">IF(AND(P3827&lt;&gt;"",Q3827&lt;&gt;""),Q3827-P3827,"")</f>
        <v>93</v>
      </c>
      <c r="U3827" s="30" t="str">
        <f aca="false">IF(AND(O3827="Engaging",P3827&lt;&gt;""),'Leia-me'!$B$5-P3827,"")</f>
        <v/>
      </c>
      <c r="V3827" s="25" t="str">
        <f aca="false">IF(O3827&lt;&gt;"Engaging","",IF(U3827&lt;='Leia-me'!$B$6,"Saudável",IF(U3827&lt;='Leia-me'!$B$7,"Esfriando",IF(U3827&lt;='Leia-me'!$B$8,"Última chance","Zumbi"))))</f>
        <v/>
      </c>
      <c r="W3827" s="25" t="n">
        <f aca="false">IF(O3827="Won",1,IF(O3827="Lost",0,""))</f>
        <v>1</v>
      </c>
      <c r="Y3827" s="25" t="str">
        <f aca="false">IF(E3827="","Sim","")</f>
        <v/>
      </c>
    </row>
    <row r="3828" customFormat="false" ht="15" hidden="false" customHeight="false" outlineLevel="0" collapsed="false">
      <c r="A3828" s="25" t="s">
        <v>4090</v>
      </c>
      <c r="B3828" s="25" t="s">
        <v>84</v>
      </c>
      <c r="C3828" s="25" t="s">
        <v>85</v>
      </c>
      <c r="D3828" s="25" t="s">
        <v>89</v>
      </c>
      <c r="E3828" s="25" t="s">
        <v>463</v>
      </c>
      <c r="F3828" s="25" t="s">
        <v>211</v>
      </c>
      <c r="G3828" s="26" t="n">
        <v>2261.05</v>
      </c>
      <c r="H3828" s="27" t="n">
        <v>3851</v>
      </c>
      <c r="I3828" s="25" t="s">
        <v>147</v>
      </c>
      <c r="K3828" s="25" t="n">
        <v>2005</v>
      </c>
      <c r="L3828" s="25" t="s">
        <v>186</v>
      </c>
      <c r="M3828" s="25" t="s">
        <v>171</v>
      </c>
      <c r="N3828" s="28" t="n">
        <v>550</v>
      </c>
      <c r="O3828" s="25" t="s">
        <v>54</v>
      </c>
      <c r="P3828" s="29" t="n">
        <v>42729</v>
      </c>
      <c r="Q3828" s="29" t="n">
        <v>42824</v>
      </c>
      <c r="R3828" s="28" t="n">
        <v>510</v>
      </c>
      <c r="S3828" s="28" t="n">
        <f aca="false">IF(O3828="Won",R3828,IF(O3828="Lost",0,N3828))</f>
        <v>510</v>
      </c>
      <c r="T3828" s="30" t="n">
        <f aca="false">IF(AND(P3828&lt;&gt;"",Q3828&lt;&gt;""),Q3828-P3828,"")</f>
        <v>95</v>
      </c>
      <c r="U3828" s="30" t="str">
        <f aca="false">IF(AND(O3828="Engaging",P3828&lt;&gt;""),'Leia-me'!$B$5-P3828,"")</f>
        <v/>
      </c>
      <c r="V3828" s="25" t="str">
        <f aca="false">IF(O3828&lt;&gt;"Engaging","",IF(U3828&lt;='Leia-me'!$B$6,"Saudável",IF(U3828&lt;='Leia-me'!$B$7,"Esfriando",IF(U3828&lt;='Leia-me'!$B$8,"Última chance","Zumbi"))))</f>
        <v/>
      </c>
      <c r="W3828" s="25" t="n">
        <f aca="false">IF(O3828="Won",1,IF(O3828="Lost",0,""))</f>
        <v>1</v>
      </c>
      <c r="Y3828" s="25" t="str">
        <f aca="false">IF(E3828="","Sim","")</f>
        <v/>
      </c>
    </row>
    <row r="3829" customFormat="false" ht="15" hidden="false" customHeight="false" outlineLevel="0" collapsed="false">
      <c r="A3829" s="25" t="s">
        <v>4091</v>
      </c>
      <c r="B3829" s="25" t="s">
        <v>84</v>
      </c>
      <c r="C3829" s="25" t="s">
        <v>85</v>
      </c>
      <c r="D3829" s="25" t="s">
        <v>89</v>
      </c>
      <c r="E3829" s="25" t="s">
        <v>1795</v>
      </c>
      <c r="F3829" s="25" t="s">
        <v>177</v>
      </c>
      <c r="G3829" s="26" t="n">
        <v>355.23</v>
      </c>
      <c r="H3829" s="27" t="n">
        <v>853</v>
      </c>
      <c r="I3829" s="25" t="s">
        <v>147</v>
      </c>
      <c r="K3829" s="25" t="n">
        <v>1994</v>
      </c>
      <c r="L3829" s="25" t="s">
        <v>170</v>
      </c>
      <c r="M3829" s="25" t="s">
        <v>171</v>
      </c>
      <c r="N3829" s="28" t="n">
        <v>1096</v>
      </c>
      <c r="O3829" s="25" t="s">
        <v>55</v>
      </c>
      <c r="P3829" s="29" t="n">
        <v>42740</v>
      </c>
      <c r="Q3829" s="29" t="n">
        <v>42820</v>
      </c>
      <c r="R3829" s="28" t="n">
        <v>0</v>
      </c>
      <c r="S3829" s="28" t="n">
        <f aca="false">IF(O3829="Won",R3829,IF(O3829="Lost",0,N3829))</f>
        <v>0</v>
      </c>
      <c r="T3829" s="30" t="n">
        <f aca="false">IF(AND(P3829&lt;&gt;"",Q3829&lt;&gt;""),Q3829-P3829,"")</f>
        <v>80</v>
      </c>
      <c r="U3829" s="30" t="str">
        <f aca="false">IF(AND(O3829="Engaging",P3829&lt;&gt;""),'Leia-me'!$B$5-P3829,"")</f>
        <v/>
      </c>
      <c r="V3829" s="25" t="str">
        <f aca="false">IF(O3829&lt;&gt;"Engaging","",IF(U3829&lt;='Leia-me'!$B$6,"Saudável",IF(U3829&lt;='Leia-me'!$B$7,"Esfriando",IF(U3829&lt;='Leia-me'!$B$8,"Última chance","Zumbi"))))</f>
        <v/>
      </c>
      <c r="W3829" s="25" t="n">
        <f aca="false">IF(O3829="Won",1,IF(O3829="Lost",0,""))</f>
        <v>0</v>
      </c>
      <c r="Y3829" s="25" t="str">
        <f aca="false">IF(E3829="","Sim","")</f>
        <v/>
      </c>
    </row>
    <row r="3830" customFormat="false" ht="15" hidden="false" customHeight="false" outlineLevel="0" collapsed="false">
      <c r="A3830" s="25" t="s">
        <v>4092</v>
      </c>
      <c r="B3830" s="25" t="s">
        <v>84</v>
      </c>
      <c r="C3830" s="25" t="s">
        <v>85</v>
      </c>
      <c r="D3830" s="25" t="s">
        <v>89</v>
      </c>
      <c r="E3830" s="25" t="s">
        <v>661</v>
      </c>
      <c r="F3830" s="25" t="s">
        <v>146</v>
      </c>
      <c r="G3830" s="26" t="n">
        <v>251.41</v>
      </c>
      <c r="H3830" s="27" t="n">
        <v>495</v>
      </c>
      <c r="I3830" s="25" t="s">
        <v>147</v>
      </c>
      <c r="K3830" s="25" t="n">
        <v>1999</v>
      </c>
      <c r="L3830" s="25" t="s">
        <v>1834</v>
      </c>
      <c r="M3830" s="25" t="s">
        <v>171</v>
      </c>
      <c r="N3830" s="28" t="n">
        <v>4821</v>
      </c>
      <c r="O3830" s="25" t="s">
        <v>54</v>
      </c>
      <c r="P3830" s="29" t="n">
        <v>42744</v>
      </c>
      <c r="Q3830" s="29" t="n">
        <v>42815</v>
      </c>
      <c r="R3830" s="28" t="n">
        <v>3822</v>
      </c>
      <c r="S3830" s="28" t="n">
        <f aca="false">IF(O3830="Won",R3830,IF(O3830="Lost",0,N3830))</f>
        <v>3822</v>
      </c>
      <c r="T3830" s="30" t="n">
        <f aca="false">IF(AND(P3830&lt;&gt;"",Q3830&lt;&gt;""),Q3830-P3830,"")</f>
        <v>71</v>
      </c>
      <c r="U3830" s="30" t="str">
        <f aca="false">IF(AND(O3830="Engaging",P3830&lt;&gt;""),'Leia-me'!$B$5-P3830,"")</f>
        <v/>
      </c>
      <c r="V3830" s="25" t="str">
        <f aca="false">IF(O3830&lt;&gt;"Engaging","",IF(U3830&lt;='Leia-me'!$B$6,"Saudável",IF(U3830&lt;='Leia-me'!$B$7,"Esfriando",IF(U3830&lt;='Leia-me'!$B$8,"Última chance","Zumbi"))))</f>
        <v/>
      </c>
      <c r="W3830" s="25" t="n">
        <f aca="false">IF(O3830="Won",1,IF(O3830="Lost",0,""))</f>
        <v>1</v>
      </c>
      <c r="X3830" s="25" t="s">
        <v>1835</v>
      </c>
      <c r="Y3830" s="25" t="str">
        <f aca="false">IF(E3830="","Sim","")</f>
        <v/>
      </c>
    </row>
    <row r="3831" customFormat="false" ht="15" hidden="false" customHeight="false" outlineLevel="0" collapsed="false">
      <c r="A3831" s="25" t="s">
        <v>4093</v>
      </c>
      <c r="B3831" s="25" t="s">
        <v>84</v>
      </c>
      <c r="C3831" s="25" t="s">
        <v>85</v>
      </c>
      <c r="D3831" s="25" t="s">
        <v>89</v>
      </c>
      <c r="E3831" s="25" t="s">
        <v>3373</v>
      </c>
      <c r="F3831" s="25" t="s">
        <v>192</v>
      </c>
      <c r="G3831" s="26" t="n">
        <v>4478.47</v>
      </c>
      <c r="H3831" s="27" t="n">
        <v>13809</v>
      </c>
      <c r="I3831" s="25" t="s">
        <v>147</v>
      </c>
      <c r="K3831" s="25" t="n">
        <v>1979</v>
      </c>
      <c r="L3831" s="25" t="s">
        <v>1834</v>
      </c>
      <c r="M3831" s="25" t="s">
        <v>171</v>
      </c>
      <c r="N3831" s="28" t="n">
        <v>4821</v>
      </c>
      <c r="O3831" s="25" t="s">
        <v>54</v>
      </c>
      <c r="P3831" s="29" t="n">
        <v>42753</v>
      </c>
      <c r="Q3831" s="29" t="n">
        <v>42890</v>
      </c>
      <c r="R3831" s="28" t="n">
        <v>4426</v>
      </c>
      <c r="S3831" s="28" t="n">
        <f aca="false">IF(O3831="Won",R3831,IF(O3831="Lost",0,N3831))</f>
        <v>4426</v>
      </c>
      <c r="T3831" s="30" t="n">
        <f aca="false">IF(AND(P3831&lt;&gt;"",Q3831&lt;&gt;""),Q3831-P3831,"")</f>
        <v>137</v>
      </c>
      <c r="U3831" s="30" t="str">
        <f aca="false">IF(AND(O3831="Engaging",P3831&lt;&gt;""),'Leia-me'!$B$5-P3831,"")</f>
        <v/>
      </c>
      <c r="V3831" s="25" t="str">
        <f aca="false">IF(O3831&lt;&gt;"Engaging","",IF(U3831&lt;='Leia-me'!$B$6,"Saudável",IF(U3831&lt;='Leia-me'!$B$7,"Esfriando",IF(U3831&lt;='Leia-me'!$B$8,"Última chance","Zumbi"))))</f>
        <v/>
      </c>
      <c r="W3831" s="25" t="n">
        <f aca="false">IF(O3831="Won",1,IF(O3831="Lost",0,""))</f>
        <v>1</v>
      </c>
      <c r="X3831" s="25" t="s">
        <v>1835</v>
      </c>
      <c r="Y3831" s="25" t="str">
        <f aca="false">IF(E3831="","Sim","")</f>
        <v/>
      </c>
    </row>
    <row r="3832" customFormat="false" ht="15" hidden="false" customHeight="false" outlineLevel="0" collapsed="false">
      <c r="A3832" s="25" t="s">
        <v>4094</v>
      </c>
      <c r="B3832" s="25" t="s">
        <v>84</v>
      </c>
      <c r="C3832" s="25" t="s">
        <v>85</v>
      </c>
      <c r="D3832" s="25" t="s">
        <v>89</v>
      </c>
      <c r="E3832" s="25" t="s">
        <v>1795</v>
      </c>
      <c r="F3832" s="25" t="s">
        <v>177</v>
      </c>
      <c r="G3832" s="26" t="n">
        <v>355.23</v>
      </c>
      <c r="H3832" s="27" t="n">
        <v>853</v>
      </c>
      <c r="I3832" s="25" t="s">
        <v>147</v>
      </c>
      <c r="K3832" s="25" t="n">
        <v>1994</v>
      </c>
      <c r="L3832" s="25" t="s">
        <v>186</v>
      </c>
      <c r="M3832" s="25" t="s">
        <v>171</v>
      </c>
      <c r="N3832" s="28" t="n">
        <v>550</v>
      </c>
      <c r="O3832" s="25" t="s">
        <v>54</v>
      </c>
      <c r="P3832" s="29" t="n">
        <v>42754</v>
      </c>
      <c r="Q3832" s="29" t="n">
        <v>42824</v>
      </c>
      <c r="R3832" s="28" t="n">
        <v>617</v>
      </c>
      <c r="S3832" s="28" t="n">
        <f aca="false">IF(O3832="Won",R3832,IF(O3832="Lost",0,N3832))</f>
        <v>617</v>
      </c>
      <c r="T3832" s="30" t="n">
        <f aca="false">IF(AND(P3832&lt;&gt;"",Q3832&lt;&gt;""),Q3832-P3832,"")</f>
        <v>70</v>
      </c>
      <c r="U3832" s="30" t="str">
        <f aca="false">IF(AND(O3832="Engaging",P3832&lt;&gt;""),'Leia-me'!$B$5-P3832,"")</f>
        <v/>
      </c>
      <c r="V3832" s="25" t="str">
        <f aca="false">IF(O3832&lt;&gt;"Engaging","",IF(U3832&lt;='Leia-me'!$B$6,"Saudável",IF(U3832&lt;='Leia-me'!$B$7,"Esfriando",IF(U3832&lt;='Leia-me'!$B$8,"Última chance","Zumbi"))))</f>
        <v/>
      </c>
      <c r="W3832" s="25" t="n">
        <f aca="false">IF(O3832="Won",1,IF(O3832="Lost",0,""))</f>
        <v>1</v>
      </c>
      <c r="Y3832" s="25" t="str">
        <f aca="false">IF(E3832="","Sim","")</f>
        <v/>
      </c>
    </row>
    <row r="3833" customFormat="false" ht="15" hidden="false" customHeight="false" outlineLevel="0" collapsed="false">
      <c r="A3833" s="25" t="s">
        <v>4095</v>
      </c>
      <c r="B3833" s="25" t="s">
        <v>84</v>
      </c>
      <c r="C3833" s="25" t="s">
        <v>85</v>
      </c>
      <c r="D3833" s="25" t="s">
        <v>89</v>
      </c>
      <c r="E3833" s="25" t="s">
        <v>218</v>
      </c>
      <c r="F3833" s="25" t="s">
        <v>146</v>
      </c>
      <c r="G3833" s="26" t="n">
        <v>4.54</v>
      </c>
      <c r="H3833" s="27" t="n">
        <v>9</v>
      </c>
      <c r="I3833" s="25" t="s">
        <v>147</v>
      </c>
      <c r="K3833" s="25" t="n">
        <v>2017</v>
      </c>
      <c r="L3833" s="25" t="s">
        <v>178</v>
      </c>
      <c r="M3833" s="25" t="s">
        <v>171</v>
      </c>
      <c r="N3833" s="28" t="n">
        <v>5482</v>
      </c>
      <c r="O3833" s="25" t="s">
        <v>54</v>
      </c>
      <c r="P3833" s="29" t="n">
        <v>42755</v>
      </c>
      <c r="Q3833" s="29" t="n">
        <v>42891</v>
      </c>
      <c r="R3833" s="28" t="n">
        <v>5429</v>
      </c>
      <c r="S3833" s="28" t="n">
        <f aca="false">IF(O3833="Won",R3833,IF(O3833="Lost",0,N3833))</f>
        <v>5429</v>
      </c>
      <c r="T3833" s="30" t="n">
        <f aca="false">IF(AND(P3833&lt;&gt;"",Q3833&lt;&gt;""),Q3833-P3833,"")</f>
        <v>136</v>
      </c>
      <c r="U3833" s="30" t="str">
        <f aca="false">IF(AND(O3833="Engaging",P3833&lt;&gt;""),'Leia-me'!$B$5-P3833,"")</f>
        <v/>
      </c>
      <c r="V3833" s="25" t="str">
        <f aca="false">IF(O3833&lt;&gt;"Engaging","",IF(U3833&lt;='Leia-me'!$B$6,"Saudável",IF(U3833&lt;='Leia-me'!$B$7,"Esfriando",IF(U3833&lt;='Leia-me'!$B$8,"Última chance","Zumbi"))))</f>
        <v/>
      </c>
      <c r="W3833" s="25" t="n">
        <f aca="false">IF(O3833="Won",1,IF(O3833="Lost",0,""))</f>
        <v>1</v>
      </c>
      <c r="Y3833" s="25" t="str">
        <f aca="false">IF(E3833="","Sim","")</f>
        <v/>
      </c>
    </row>
    <row r="3834" customFormat="false" ht="15" hidden="false" customHeight="false" outlineLevel="0" collapsed="false">
      <c r="A3834" s="25" t="s">
        <v>4096</v>
      </c>
      <c r="B3834" s="25" t="s">
        <v>84</v>
      </c>
      <c r="C3834" s="25" t="s">
        <v>85</v>
      </c>
      <c r="D3834" s="25" t="s">
        <v>89</v>
      </c>
      <c r="E3834" s="25" t="s">
        <v>1189</v>
      </c>
      <c r="F3834" s="25" t="s">
        <v>211</v>
      </c>
      <c r="G3834" s="26" t="n">
        <v>702.72</v>
      </c>
      <c r="H3834" s="27" t="n">
        <v>1831</v>
      </c>
      <c r="I3834" s="25" t="s">
        <v>147</v>
      </c>
      <c r="K3834" s="25" t="n">
        <v>2004</v>
      </c>
      <c r="L3834" s="25" t="s">
        <v>148</v>
      </c>
      <c r="M3834" s="25" t="s">
        <v>149</v>
      </c>
      <c r="N3834" s="28" t="n">
        <v>55</v>
      </c>
      <c r="O3834" s="25" t="s">
        <v>54</v>
      </c>
      <c r="P3834" s="29" t="n">
        <v>42761</v>
      </c>
      <c r="Q3834" s="29" t="n">
        <v>42877</v>
      </c>
      <c r="R3834" s="28" t="n">
        <v>59</v>
      </c>
      <c r="S3834" s="28" t="n">
        <f aca="false">IF(O3834="Won",R3834,IF(O3834="Lost",0,N3834))</f>
        <v>59</v>
      </c>
      <c r="T3834" s="30" t="n">
        <f aca="false">IF(AND(P3834&lt;&gt;"",Q3834&lt;&gt;""),Q3834-P3834,"")</f>
        <v>116</v>
      </c>
      <c r="U3834" s="30" t="str">
        <f aca="false">IF(AND(O3834="Engaging",P3834&lt;&gt;""),'Leia-me'!$B$5-P3834,"")</f>
        <v/>
      </c>
      <c r="V3834" s="25" t="str">
        <f aca="false">IF(O3834&lt;&gt;"Engaging","",IF(U3834&lt;='Leia-me'!$B$6,"Saudável",IF(U3834&lt;='Leia-me'!$B$7,"Esfriando",IF(U3834&lt;='Leia-me'!$B$8,"Última chance","Zumbi"))))</f>
        <v/>
      </c>
      <c r="W3834" s="25" t="n">
        <f aca="false">IF(O3834="Won",1,IF(O3834="Lost",0,""))</f>
        <v>1</v>
      </c>
      <c r="Y3834" s="25" t="str">
        <f aca="false">IF(E3834="","Sim","")</f>
        <v/>
      </c>
    </row>
    <row r="3835" customFormat="false" ht="15" hidden="false" customHeight="false" outlineLevel="0" collapsed="false">
      <c r="A3835" s="25" t="s">
        <v>4097</v>
      </c>
      <c r="B3835" s="25" t="s">
        <v>84</v>
      </c>
      <c r="C3835" s="25" t="s">
        <v>85</v>
      </c>
      <c r="D3835" s="25" t="s">
        <v>89</v>
      </c>
      <c r="E3835" s="25" t="s">
        <v>1156</v>
      </c>
      <c r="F3835" s="25" t="s">
        <v>185</v>
      </c>
      <c r="G3835" s="26" t="n">
        <v>1242.32</v>
      </c>
      <c r="H3835" s="27" t="n">
        <v>3027</v>
      </c>
      <c r="I3835" s="25" t="s">
        <v>147</v>
      </c>
      <c r="J3835" s="25" t="s">
        <v>193</v>
      </c>
      <c r="K3835" s="25" t="n">
        <v>1993</v>
      </c>
      <c r="L3835" s="25" t="s">
        <v>186</v>
      </c>
      <c r="M3835" s="25" t="s">
        <v>171</v>
      </c>
      <c r="N3835" s="28" t="n">
        <v>550</v>
      </c>
      <c r="O3835" s="25" t="s">
        <v>55</v>
      </c>
      <c r="P3835" s="29" t="n">
        <v>42762</v>
      </c>
      <c r="Q3835" s="29" t="n">
        <v>42865</v>
      </c>
      <c r="R3835" s="28" t="n">
        <v>0</v>
      </c>
      <c r="S3835" s="28" t="n">
        <f aca="false">IF(O3835="Won",R3835,IF(O3835="Lost",0,N3835))</f>
        <v>0</v>
      </c>
      <c r="T3835" s="30" t="n">
        <f aca="false">IF(AND(P3835&lt;&gt;"",Q3835&lt;&gt;""),Q3835-P3835,"")</f>
        <v>103</v>
      </c>
      <c r="U3835" s="30" t="str">
        <f aca="false">IF(AND(O3835="Engaging",P3835&lt;&gt;""),'Leia-me'!$B$5-P3835,"")</f>
        <v/>
      </c>
      <c r="V3835" s="25" t="str">
        <f aca="false">IF(O3835&lt;&gt;"Engaging","",IF(U3835&lt;='Leia-me'!$B$6,"Saudável",IF(U3835&lt;='Leia-me'!$B$7,"Esfriando",IF(U3835&lt;='Leia-me'!$B$8,"Última chance","Zumbi"))))</f>
        <v/>
      </c>
      <c r="W3835" s="25" t="n">
        <f aca="false">IF(O3835="Won",1,IF(O3835="Lost",0,""))</f>
        <v>0</v>
      </c>
      <c r="Y3835" s="25" t="str">
        <f aca="false">IF(E3835="","Sim","")</f>
        <v/>
      </c>
    </row>
    <row r="3836" customFormat="false" ht="15" hidden="false" customHeight="false" outlineLevel="0" collapsed="false">
      <c r="A3836" s="25" t="s">
        <v>4098</v>
      </c>
      <c r="B3836" s="25" t="s">
        <v>84</v>
      </c>
      <c r="C3836" s="25" t="s">
        <v>85</v>
      </c>
      <c r="D3836" s="25" t="s">
        <v>89</v>
      </c>
      <c r="E3836" s="25" t="s">
        <v>463</v>
      </c>
      <c r="F3836" s="25" t="s">
        <v>211</v>
      </c>
      <c r="G3836" s="26" t="n">
        <v>2261.05</v>
      </c>
      <c r="H3836" s="27" t="n">
        <v>3851</v>
      </c>
      <c r="I3836" s="25" t="s">
        <v>147</v>
      </c>
      <c r="K3836" s="25" t="n">
        <v>2005</v>
      </c>
      <c r="L3836" s="25" t="s">
        <v>148</v>
      </c>
      <c r="M3836" s="25" t="s">
        <v>149</v>
      </c>
      <c r="N3836" s="28" t="n">
        <v>55</v>
      </c>
      <c r="O3836" s="25" t="s">
        <v>54</v>
      </c>
      <c r="P3836" s="29" t="n">
        <v>42764</v>
      </c>
      <c r="Q3836" s="29" t="n">
        <v>42803</v>
      </c>
      <c r="R3836" s="28" t="n">
        <v>57</v>
      </c>
      <c r="S3836" s="28" t="n">
        <f aca="false">IF(O3836="Won",R3836,IF(O3836="Lost",0,N3836))</f>
        <v>57</v>
      </c>
      <c r="T3836" s="30" t="n">
        <f aca="false">IF(AND(P3836&lt;&gt;"",Q3836&lt;&gt;""),Q3836-P3836,"")</f>
        <v>39</v>
      </c>
      <c r="U3836" s="30" t="str">
        <f aca="false">IF(AND(O3836="Engaging",P3836&lt;&gt;""),'Leia-me'!$B$5-P3836,"")</f>
        <v/>
      </c>
      <c r="V3836" s="25" t="str">
        <f aca="false">IF(O3836&lt;&gt;"Engaging","",IF(U3836&lt;='Leia-me'!$B$6,"Saudável",IF(U3836&lt;='Leia-me'!$B$7,"Esfriando",IF(U3836&lt;='Leia-me'!$B$8,"Última chance","Zumbi"))))</f>
        <v/>
      </c>
      <c r="W3836" s="25" t="n">
        <f aca="false">IF(O3836="Won",1,IF(O3836="Lost",0,""))</f>
        <v>1</v>
      </c>
      <c r="Y3836" s="25" t="str">
        <f aca="false">IF(E3836="","Sim","")</f>
        <v/>
      </c>
    </row>
    <row r="3837" customFormat="false" ht="15" hidden="false" customHeight="false" outlineLevel="0" collapsed="false">
      <c r="A3837" s="25" t="s">
        <v>4099</v>
      </c>
      <c r="B3837" s="25" t="s">
        <v>84</v>
      </c>
      <c r="C3837" s="25" t="s">
        <v>85</v>
      </c>
      <c r="D3837" s="25" t="s">
        <v>89</v>
      </c>
      <c r="E3837" s="25" t="s">
        <v>1371</v>
      </c>
      <c r="F3837" s="25" t="s">
        <v>185</v>
      </c>
      <c r="G3837" s="26" t="n">
        <v>40.79</v>
      </c>
      <c r="H3837" s="27" t="n">
        <v>142</v>
      </c>
      <c r="I3837" s="25" t="s">
        <v>1372</v>
      </c>
      <c r="K3837" s="25" t="n">
        <v>2011</v>
      </c>
      <c r="L3837" s="25" t="s">
        <v>178</v>
      </c>
      <c r="M3837" s="25" t="s">
        <v>171</v>
      </c>
      <c r="N3837" s="28" t="n">
        <v>5482</v>
      </c>
      <c r="O3837" s="25" t="s">
        <v>54</v>
      </c>
      <c r="P3837" s="29" t="n">
        <v>42779</v>
      </c>
      <c r="Q3837" s="29" t="n">
        <v>42873</v>
      </c>
      <c r="R3837" s="28" t="n">
        <v>4766</v>
      </c>
      <c r="S3837" s="28" t="n">
        <f aca="false">IF(O3837="Won",R3837,IF(O3837="Lost",0,N3837))</f>
        <v>4766</v>
      </c>
      <c r="T3837" s="30" t="n">
        <f aca="false">IF(AND(P3837&lt;&gt;"",Q3837&lt;&gt;""),Q3837-P3837,"")</f>
        <v>94</v>
      </c>
      <c r="U3837" s="30" t="str">
        <f aca="false">IF(AND(O3837="Engaging",P3837&lt;&gt;""),'Leia-me'!$B$5-P3837,"")</f>
        <v/>
      </c>
      <c r="V3837" s="25" t="str">
        <f aca="false">IF(O3837&lt;&gt;"Engaging","",IF(U3837&lt;='Leia-me'!$B$6,"Saudável",IF(U3837&lt;='Leia-me'!$B$7,"Esfriando",IF(U3837&lt;='Leia-me'!$B$8,"Última chance","Zumbi"))))</f>
        <v/>
      </c>
      <c r="W3837" s="25" t="n">
        <f aca="false">IF(O3837="Won",1,IF(O3837="Lost",0,""))</f>
        <v>1</v>
      </c>
      <c r="Y3837" s="25" t="str">
        <f aca="false">IF(E3837="","Sim","")</f>
        <v/>
      </c>
    </row>
    <row r="3838" customFormat="false" ht="15" hidden="false" customHeight="false" outlineLevel="0" collapsed="false">
      <c r="A3838" s="25" t="s">
        <v>4100</v>
      </c>
      <c r="B3838" s="25" t="s">
        <v>84</v>
      </c>
      <c r="C3838" s="25" t="s">
        <v>85</v>
      </c>
      <c r="D3838" s="25" t="s">
        <v>89</v>
      </c>
      <c r="E3838" s="25" t="s">
        <v>1156</v>
      </c>
      <c r="F3838" s="25" t="s">
        <v>185</v>
      </c>
      <c r="G3838" s="26" t="n">
        <v>1242.32</v>
      </c>
      <c r="H3838" s="27" t="n">
        <v>3027</v>
      </c>
      <c r="I3838" s="25" t="s">
        <v>147</v>
      </c>
      <c r="J3838" s="25" t="s">
        <v>193</v>
      </c>
      <c r="K3838" s="25" t="n">
        <v>1993</v>
      </c>
      <c r="L3838" s="25" t="s">
        <v>186</v>
      </c>
      <c r="M3838" s="25" t="s">
        <v>171</v>
      </c>
      <c r="N3838" s="28" t="n">
        <v>550</v>
      </c>
      <c r="O3838" s="25" t="s">
        <v>55</v>
      </c>
      <c r="P3838" s="29" t="n">
        <v>42781</v>
      </c>
      <c r="Q3838" s="29" t="n">
        <v>42817</v>
      </c>
      <c r="R3838" s="28" t="n">
        <v>0</v>
      </c>
      <c r="S3838" s="28" t="n">
        <f aca="false">IF(O3838="Won",R3838,IF(O3838="Lost",0,N3838))</f>
        <v>0</v>
      </c>
      <c r="T3838" s="30" t="n">
        <f aca="false">IF(AND(P3838&lt;&gt;"",Q3838&lt;&gt;""),Q3838-P3838,"")</f>
        <v>36</v>
      </c>
      <c r="U3838" s="30" t="str">
        <f aca="false">IF(AND(O3838="Engaging",P3838&lt;&gt;""),'Leia-me'!$B$5-P3838,"")</f>
        <v/>
      </c>
      <c r="V3838" s="25" t="str">
        <f aca="false">IF(O3838&lt;&gt;"Engaging","",IF(U3838&lt;='Leia-me'!$B$6,"Saudável",IF(U3838&lt;='Leia-me'!$B$7,"Esfriando",IF(U3838&lt;='Leia-me'!$B$8,"Última chance","Zumbi"))))</f>
        <v/>
      </c>
      <c r="W3838" s="25" t="n">
        <f aca="false">IF(O3838="Won",1,IF(O3838="Lost",0,""))</f>
        <v>0</v>
      </c>
      <c r="Y3838" s="25" t="str">
        <f aca="false">IF(E3838="","Sim","")</f>
        <v/>
      </c>
    </row>
    <row r="3839" customFormat="false" ht="15" hidden="false" customHeight="false" outlineLevel="0" collapsed="false">
      <c r="A3839" s="25" t="s">
        <v>4101</v>
      </c>
      <c r="B3839" s="25" t="s">
        <v>84</v>
      </c>
      <c r="C3839" s="25" t="s">
        <v>85</v>
      </c>
      <c r="D3839" s="25" t="s">
        <v>89</v>
      </c>
      <c r="E3839" s="25" t="s">
        <v>3359</v>
      </c>
      <c r="F3839" s="25" t="s">
        <v>159</v>
      </c>
      <c r="G3839" s="26" t="n">
        <v>882.12</v>
      </c>
      <c r="H3839" s="27" t="n">
        <v>2769</v>
      </c>
      <c r="I3839" s="25" t="s">
        <v>147</v>
      </c>
      <c r="K3839" s="25" t="n">
        <v>1997</v>
      </c>
      <c r="L3839" s="25" t="s">
        <v>178</v>
      </c>
      <c r="M3839" s="25" t="s">
        <v>171</v>
      </c>
      <c r="N3839" s="28" t="n">
        <v>5482</v>
      </c>
      <c r="O3839" s="25" t="s">
        <v>55</v>
      </c>
      <c r="P3839" s="29" t="n">
        <v>42781</v>
      </c>
      <c r="Q3839" s="29" t="n">
        <v>42798</v>
      </c>
      <c r="R3839" s="28" t="n">
        <v>0</v>
      </c>
      <c r="S3839" s="28" t="n">
        <f aca="false">IF(O3839="Won",R3839,IF(O3839="Lost",0,N3839))</f>
        <v>0</v>
      </c>
      <c r="T3839" s="30" t="n">
        <f aca="false">IF(AND(P3839&lt;&gt;"",Q3839&lt;&gt;""),Q3839-P3839,"")</f>
        <v>17</v>
      </c>
      <c r="U3839" s="30" t="str">
        <f aca="false">IF(AND(O3839="Engaging",P3839&lt;&gt;""),'Leia-me'!$B$5-P3839,"")</f>
        <v/>
      </c>
      <c r="V3839" s="25" t="str">
        <f aca="false">IF(O3839&lt;&gt;"Engaging","",IF(U3839&lt;='Leia-me'!$B$6,"Saudável",IF(U3839&lt;='Leia-me'!$B$7,"Esfriando",IF(U3839&lt;='Leia-me'!$B$8,"Última chance","Zumbi"))))</f>
        <v/>
      </c>
      <c r="W3839" s="25" t="n">
        <f aca="false">IF(O3839="Won",1,IF(O3839="Lost",0,""))</f>
        <v>0</v>
      </c>
      <c r="Y3839" s="25" t="str">
        <f aca="false">IF(E3839="","Sim","")</f>
        <v/>
      </c>
    </row>
    <row r="3840" customFormat="false" ht="15" hidden="false" customHeight="false" outlineLevel="0" collapsed="false">
      <c r="A3840" s="25" t="s">
        <v>4102</v>
      </c>
      <c r="B3840" s="25" t="s">
        <v>84</v>
      </c>
      <c r="C3840" s="25" t="s">
        <v>85</v>
      </c>
      <c r="D3840" s="25" t="s">
        <v>89</v>
      </c>
      <c r="E3840" s="25" t="s">
        <v>484</v>
      </c>
      <c r="F3840" s="25" t="s">
        <v>211</v>
      </c>
      <c r="G3840" s="26" t="n">
        <v>5158.71</v>
      </c>
      <c r="H3840" s="27" t="n">
        <v>17479</v>
      </c>
      <c r="I3840" s="25" t="s">
        <v>485</v>
      </c>
      <c r="K3840" s="25" t="n">
        <v>1995</v>
      </c>
      <c r="L3840" s="25" t="s">
        <v>160</v>
      </c>
      <c r="M3840" s="25" t="s">
        <v>149</v>
      </c>
      <c r="N3840" s="28" t="n">
        <v>3393</v>
      </c>
      <c r="O3840" s="25" t="s">
        <v>54</v>
      </c>
      <c r="P3840" s="29" t="n">
        <v>42781</v>
      </c>
      <c r="Q3840" s="29" t="n">
        <v>42800</v>
      </c>
      <c r="R3840" s="28" t="n">
        <v>3507</v>
      </c>
      <c r="S3840" s="28" t="n">
        <f aca="false">IF(O3840="Won",R3840,IF(O3840="Lost",0,N3840))</f>
        <v>3507</v>
      </c>
      <c r="T3840" s="30" t="n">
        <f aca="false">IF(AND(P3840&lt;&gt;"",Q3840&lt;&gt;""),Q3840-P3840,"")</f>
        <v>19</v>
      </c>
      <c r="U3840" s="30" t="str">
        <f aca="false">IF(AND(O3840="Engaging",P3840&lt;&gt;""),'Leia-me'!$B$5-P3840,"")</f>
        <v/>
      </c>
      <c r="V3840" s="25" t="str">
        <f aca="false">IF(O3840&lt;&gt;"Engaging","",IF(U3840&lt;='Leia-me'!$B$6,"Saudável",IF(U3840&lt;='Leia-me'!$B$7,"Esfriando",IF(U3840&lt;='Leia-me'!$B$8,"Última chance","Zumbi"))))</f>
        <v/>
      </c>
      <c r="W3840" s="25" t="n">
        <f aca="false">IF(O3840="Won",1,IF(O3840="Lost",0,""))</f>
        <v>1</v>
      </c>
      <c r="Y3840" s="25" t="str">
        <f aca="false">IF(E3840="","Sim","")</f>
        <v/>
      </c>
    </row>
    <row r="3841" customFormat="false" ht="15" hidden="false" customHeight="false" outlineLevel="0" collapsed="false">
      <c r="A3841" s="25" t="s">
        <v>4103</v>
      </c>
      <c r="B3841" s="25" t="s">
        <v>84</v>
      </c>
      <c r="C3841" s="25" t="s">
        <v>85</v>
      </c>
      <c r="D3841" s="25" t="s">
        <v>89</v>
      </c>
      <c r="E3841" s="25" t="s">
        <v>663</v>
      </c>
      <c r="F3841" s="25" t="s">
        <v>146</v>
      </c>
      <c r="G3841" s="26" t="n">
        <v>326.82</v>
      </c>
      <c r="H3841" s="27" t="n">
        <v>1016</v>
      </c>
      <c r="I3841" s="25" t="s">
        <v>147</v>
      </c>
      <c r="K3841" s="25" t="n">
        <v>1991</v>
      </c>
      <c r="L3841" s="25" t="s">
        <v>186</v>
      </c>
      <c r="M3841" s="25" t="s">
        <v>171</v>
      </c>
      <c r="N3841" s="28" t="n">
        <v>550</v>
      </c>
      <c r="O3841" s="25" t="s">
        <v>55</v>
      </c>
      <c r="P3841" s="29" t="n">
        <v>42785</v>
      </c>
      <c r="Q3841" s="29" t="n">
        <v>42869</v>
      </c>
      <c r="R3841" s="28" t="n">
        <v>0</v>
      </c>
      <c r="S3841" s="28" t="n">
        <f aca="false">IF(O3841="Won",R3841,IF(O3841="Lost",0,N3841))</f>
        <v>0</v>
      </c>
      <c r="T3841" s="30" t="n">
        <f aca="false">IF(AND(P3841&lt;&gt;"",Q3841&lt;&gt;""),Q3841-P3841,"")</f>
        <v>84</v>
      </c>
      <c r="U3841" s="30" t="str">
        <f aca="false">IF(AND(O3841="Engaging",P3841&lt;&gt;""),'Leia-me'!$B$5-P3841,"")</f>
        <v/>
      </c>
      <c r="V3841" s="25" t="str">
        <f aca="false">IF(O3841&lt;&gt;"Engaging","",IF(U3841&lt;='Leia-me'!$B$6,"Saudável",IF(U3841&lt;='Leia-me'!$B$7,"Esfriando",IF(U3841&lt;='Leia-me'!$B$8,"Última chance","Zumbi"))))</f>
        <v/>
      </c>
      <c r="W3841" s="25" t="n">
        <f aca="false">IF(O3841="Won",1,IF(O3841="Lost",0,""))</f>
        <v>0</v>
      </c>
      <c r="Y3841" s="25" t="str">
        <f aca="false">IF(E3841="","Sim","")</f>
        <v/>
      </c>
    </row>
    <row r="3842" customFormat="false" ht="15" hidden="false" customHeight="false" outlineLevel="0" collapsed="false">
      <c r="A3842" s="25" t="s">
        <v>4104</v>
      </c>
      <c r="B3842" s="25" t="s">
        <v>84</v>
      </c>
      <c r="C3842" s="25" t="s">
        <v>85</v>
      </c>
      <c r="D3842" s="25" t="s">
        <v>89</v>
      </c>
      <c r="E3842" s="25" t="s">
        <v>1347</v>
      </c>
      <c r="F3842" s="25" t="s">
        <v>165</v>
      </c>
      <c r="G3842" s="26" t="n">
        <v>665.06</v>
      </c>
      <c r="H3842" s="27" t="n">
        <v>1095</v>
      </c>
      <c r="I3842" s="25" t="s">
        <v>147</v>
      </c>
      <c r="K3842" s="25" t="n">
        <v>1989</v>
      </c>
      <c r="L3842" s="25" t="s">
        <v>186</v>
      </c>
      <c r="M3842" s="25" t="s">
        <v>171</v>
      </c>
      <c r="N3842" s="28" t="n">
        <v>550</v>
      </c>
      <c r="O3842" s="25" t="s">
        <v>55</v>
      </c>
      <c r="P3842" s="29" t="n">
        <v>42785</v>
      </c>
      <c r="Q3842" s="29" t="n">
        <v>42860</v>
      </c>
      <c r="R3842" s="28" t="n">
        <v>0</v>
      </c>
      <c r="S3842" s="28" t="n">
        <f aca="false">IF(O3842="Won",R3842,IF(O3842="Lost",0,N3842))</f>
        <v>0</v>
      </c>
      <c r="T3842" s="30" t="n">
        <f aca="false">IF(AND(P3842&lt;&gt;"",Q3842&lt;&gt;""),Q3842-P3842,"")</f>
        <v>75</v>
      </c>
      <c r="U3842" s="30" t="str">
        <f aca="false">IF(AND(O3842="Engaging",P3842&lt;&gt;""),'Leia-me'!$B$5-P3842,"")</f>
        <v/>
      </c>
      <c r="V3842" s="25" t="str">
        <f aca="false">IF(O3842&lt;&gt;"Engaging","",IF(U3842&lt;='Leia-me'!$B$6,"Saudável",IF(U3842&lt;='Leia-me'!$B$7,"Esfriando",IF(U3842&lt;='Leia-me'!$B$8,"Última chance","Zumbi"))))</f>
        <v/>
      </c>
      <c r="W3842" s="25" t="n">
        <f aca="false">IF(O3842="Won",1,IF(O3842="Lost",0,""))</f>
        <v>0</v>
      </c>
      <c r="Y3842" s="25" t="str">
        <f aca="false">IF(E3842="","Sim","")</f>
        <v/>
      </c>
    </row>
    <row r="3843" customFormat="false" ht="15" hidden="false" customHeight="false" outlineLevel="0" collapsed="false">
      <c r="A3843" s="25" t="s">
        <v>4105</v>
      </c>
      <c r="B3843" s="25" t="s">
        <v>84</v>
      </c>
      <c r="C3843" s="25" t="s">
        <v>85</v>
      </c>
      <c r="D3843" s="25" t="s">
        <v>89</v>
      </c>
      <c r="E3843" s="25" t="s">
        <v>1795</v>
      </c>
      <c r="F3843" s="25" t="s">
        <v>177</v>
      </c>
      <c r="G3843" s="26" t="n">
        <v>355.23</v>
      </c>
      <c r="H3843" s="27" t="n">
        <v>853</v>
      </c>
      <c r="I3843" s="25" t="s">
        <v>147</v>
      </c>
      <c r="K3843" s="25" t="n">
        <v>1994</v>
      </c>
      <c r="L3843" s="25" t="s">
        <v>160</v>
      </c>
      <c r="M3843" s="25" t="s">
        <v>149</v>
      </c>
      <c r="N3843" s="28" t="n">
        <v>3393</v>
      </c>
      <c r="O3843" s="25" t="s">
        <v>54</v>
      </c>
      <c r="P3843" s="29" t="n">
        <v>42785</v>
      </c>
      <c r="Q3843" s="29" t="n">
        <v>42795</v>
      </c>
      <c r="R3843" s="28" t="n">
        <v>3348</v>
      </c>
      <c r="S3843" s="28" t="n">
        <f aca="false">IF(O3843="Won",R3843,IF(O3843="Lost",0,N3843))</f>
        <v>3348</v>
      </c>
      <c r="T3843" s="30" t="n">
        <f aca="false">IF(AND(P3843&lt;&gt;"",Q3843&lt;&gt;""),Q3843-P3843,"")</f>
        <v>10</v>
      </c>
      <c r="U3843" s="30" t="str">
        <f aca="false">IF(AND(O3843="Engaging",P3843&lt;&gt;""),'Leia-me'!$B$5-P3843,"")</f>
        <v/>
      </c>
      <c r="V3843" s="25" t="str">
        <f aca="false">IF(O3843&lt;&gt;"Engaging","",IF(U3843&lt;='Leia-me'!$B$6,"Saudável",IF(U3843&lt;='Leia-me'!$B$7,"Esfriando",IF(U3843&lt;='Leia-me'!$B$8,"Última chance","Zumbi"))))</f>
        <v/>
      </c>
      <c r="W3843" s="25" t="n">
        <f aca="false">IF(O3843="Won",1,IF(O3843="Lost",0,""))</f>
        <v>1</v>
      </c>
      <c r="Y3843" s="25" t="str">
        <f aca="false">IF(E3843="","Sim","")</f>
        <v/>
      </c>
    </row>
    <row r="3844" customFormat="false" ht="15" hidden="false" customHeight="false" outlineLevel="0" collapsed="false">
      <c r="A3844" s="25" t="s">
        <v>4106</v>
      </c>
      <c r="B3844" s="25" t="s">
        <v>84</v>
      </c>
      <c r="C3844" s="25" t="s">
        <v>85</v>
      </c>
      <c r="D3844" s="25" t="s">
        <v>89</v>
      </c>
      <c r="E3844" s="25" t="s">
        <v>193</v>
      </c>
      <c r="F3844" s="25" t="s">
        <v>185</v>
      </c>
      <c r="G3844" s="26" t="n">
        <v>1100.04</v>
      </c>
      <c r="H3844" s="27" t="n">
        <v>2822</v>
      </c>
      <c r="I3844" s="25" t="s">
        <v>147</v>
      </c>
      <c r="K3844" s="25" t="n">
        <v>1996</v>
      </c>
      <c r="L3844" s="25" t="s">
        <v>148</v>
      </c>
      <c r="M3844" s="25" t="s">
        <v>149</v>
      </c>
      <c r="N3844" s="28" t="n">
        <v>55</v>
      </c>
      <c r="O3844" s="25" t="s">
        <v>54</v>
      </c>
      <c r="P3844" s="29" t="n">
        <v>42790</v>
      </c>
      <c r="Q3844" s="29" t="n">
        <v>42883</v>
      </c>
      <c r="R3844" s="28" t="n">
        <v>55</v>
      </c>
      <c r="S3844" s="28" t="n">
        <f aca="false">IF(O3844="Won",R3844,IF(O3844="Lost",0,N3844))</f>
        <v>55</v>
      </c>
      <c r="T3844" s="30" t="n">
        <f aca="false">IF(AND(P3844&lt;&gt;"",Q3844&lt;&gt;""),Q3844-P3844,"")</f>
        <v>93</v>
      </c>
      <c r="U3844" s="30" t="str">
        <f aca="false">IF(AND(O3844="Engaging",P3844&lt;&gt;""),'Leia-me'!$B$5-P3844,"")</f>
        <v/>
      </c>
      <c r="V3844" s="25" t="str">
        <f aca="false">IF(O3844&lt;&gt;"Engaging","",IF(U3844&lt;='Leia-me'!$B$6,"Saudável",IF(U3844&lt;='Leia-me'!$B$7,"Esfriando",IF(U3844&lt;='Leia-me'!$B$8,"Última chance","Zumbi"))))</f>
        <v/>
      </c>
      <c r="W3844" s="25" t="n">
        <f aca="false">IF(O3844="Won",1,IF(O3844="Lost",0,""))</f>
        <v>1</v>
      </c>
      <c r="Y3844" s="25" t="str">
        <f aca="false">IF(E3844="","Sim","")</f>
        <v/>
      </c>
    </row>
    <row r="3845" customFormat="false" ht="15" hidden="false" customHeight="false" outlineLevel="0" collapsed="false">
      <c r="A3845" s="25" t="s">
        <v>4107</v>
      </c>
      <c r="B3845" s="25" t="s">
        <v>84</v>
      </c>
      <c r="C3845" s="25" t="s">
        <v>85</v>
      </c>
      <c r="D3845" s="25" t="s">
        <v>89</v>
      </c>
      <c r="E3845" s="25" t="s">
        <v>663</v>
      </c>
      <c r="F3845" s="25" t="s">
        <v>146</v>
      </c>
      <c r="G3845" s="26" t="n">
        <v>326.82</v>
      </c>
      <c r="H3845" s="27" t="n">
        <v>1016</v>
      </c>
      <c r="I3845" s="25" t="s">
        <v>147</v>
      </c>
      <c r="K3845" s="25" t="n">
        <v>1991</v>
      </c>
      <c r="L3845" s="25" t="s">
        <v>160</v>
      </c>
      <c r="M3845" s="25" t="s">
        <v>149</v>
      </c>
      <c r="N3845" s="28" t="n">
        <v>3393</v>
      </c>
      <c r="O3845" s="25" t="s">
        <v>54</v>
      </c>
      <c r="P3845" s="29" t="n">
        <v>42790</v>
      </c>
      <c r="Q3845" s="29" t="n">
        <v>42801</v>
      </c>
      <c r="R3845" s="28" t="n">
        <v>3278</v>
      </c>
      <c r="S3845" s="28" t="n">
        <f aca="false">IF(O3845="Won",R3845,IF(O3845="Lost",0,N3845))</f>
        <v>3278</v>
      </c>
      <c r="T3845" s="30" t="n">
        <f aca="false">IF(AND(P3845&lt;&gt;"",Q3845&lt;&gt;""),Q3845-P3845,"")</f>
        <v>11</v>
      </c>
      <c r="U3845" s="30" t="str">
        <f aca="false">IF(AND(O3845="Engaging",P3845&lt;&gt;""),'Leia-me'!$B$5-P3845,"")</f>
        <v/>
      </c>
      <c r="V3845" s="25" t="str">
        <f aca="false">IF(O3845&lt;&gt;"Engaging","",IF(U3845&lt;='Leia-me'!$B$6,"Saudável",IF(U3845&lt;='Leia-me'!$B$7,"Esfriando",IF(U3845&lt;='Leia-me'!$B$8,"Última chance","Zumbi"))))</f>
        <v/>
      </c>
      <c r="W3845" s="25" t="n">
        <f aca="false">IF(O3845="Won",1,IF(O3845="Lost",0,""))</f>
        <v>1</v>
      </c>
      <c r="Y3845" s="25" t="str">
        <f aca="false">IF(E3845="","Sim","")</f>
        <v/>
      </c>
    </row>
    <row r="3846" customFormat="false" ht="15" hidden="false" customHeight="false" outlineLevel="0" collapsed="false">
      <c r="A3846" s="25" t="s">
        <v>4108</v>
      </c>
      <c r="B3846" s="25" t="s">
        <v>84</v>
      </c>
      <c r="C3846" s="25" t="s">
        <v>85</v>
      </c>
      <c r="D3846" s="25" t="s">
        <v>89</v>
      </c>
      <c r="E3846" s="25" t="s">
        <v>421</v>
      </c>
      <c r="F3846" s="25" t="s">
        <v>146</v>
      </c>
      <c r="G3846" s="26" t="n">
        <v>2818.38</v>
      </c>
      <c r="H3846" s="27" t="n">
        <v>6290</v>
      </c>
      <c r="I3846" s="25" t="s">
        <v>147</v>
      </c>
      <c r="K3846" s="25" t="n">
        <v>1994</v>
      </c>
      <c r="L3846" s="25" t="s">
        <v>186</v>
      </c>
      <c r="M3846" s="25" t="s">
        <v>171</v>
      </c>
      <c r="N3846" s="28" t="n">
        <v>550</v>
      </c>
      <c r="O3846" s="25" t="s">
        <v>55</v>
      </c>
      <c r="P3846" s="29" t="n">
        <v>42795</v>
      </c>
      <c r="Q3846" s="29" t="n">
        <v>42860</v>
      </c>
      <c r="R3846" s="28" t="n">
        <v>0</v>
      </c>
      <c r="S3846" s="28" t="n">
        <f aca="false">IF(O3846="Won",R3846,IF(O3846="Lost",0,N3846))</f>
        <v>0</v>
      </c>
      <c r="T3846" s="30" t="n">
        <f aca="false">IF(AND(P3846&lt;&gt;"",Q3846&lt;&gt;""),Q3846-P3846,"")</f>
        <v>65</v>
      </c>
      <c r="U3846" s="30" t="str">
        <f aca="false">IF(AND(O3846="Engaging",P3846&lt;&gt;""),'Leia-me'!$B$5-P3846,"")</f>
        <v/>
      </c>
      <c r="V3846" s="25" t="str">
        <f aca="false">IF(O3846&lt;&gt;"Engaging","",IF(U3846&lt;='Leia-me'!$B$6,"Saudável",IF(U3846&lt;='Leia-me'!$B$7,"Esfriando",IF(U3846&lt;='Leia-me'!$B$8,"Última chance","Zumbi"))))</f>
        <v/>
      </c>
      <c r="W3846" s="25" t="n">
        <f aca="false">IF(O3846="Won",1,IF(O3846="Lost",0,""))</f>
        <v>0</v>
      </c>
      <c r="Y3846" s="25" t="str">
        <f aca="false">IF(E3846="","Sim","")</f>
        <v/>
      </c>
    </row>
    <row r="3847" customFormat="false" ht="15" hidden="false" customHeight="false" outlineLevel="0" collapsed="false">
      <c r="A3847" s="25" t="s">
        <v>4109</v>
      </c>
      <c r="B3847" s="25" t="s">
        <v>84</v>
      </c>
      <c r="C3847" s="25" t="s">
        <v>85</v>
      </c>
      <c r="D3847" s="25" t="s">
        <v>89</v>
      </c>
      <c r="E3847" s="25" t="s">
        <v>639</v>
      </c>
      <c r="F3847" s="25" t="s">
        <v>211</v>
      </c>
      <c r="G3847" s="26" t="n">
        <v>1419.98</v>
      </c>
      <c r="H3847" s="27" t="n">
        <v>4018</v>
      </c>
      <c r="I3847" s="25" t="s">
        <v>147</v>
      </c>
      <c r="K3847" s="25" t="n">
        <v>2003</v>
      </c>
      <c r="L3847" s="25" t="s">
        <v>186</v>
      </c>
      <c r="M3847" s="25" t="s">
        <v>171</v>
      </c>
      <c r="N3847" s="28" t="n">
        <v>550</v>
      </c>
      <c r="O3847" s="25" t="s">
        <v>54</v>
      </c>
      <c r="P3847" s="29" t="n">
        <v>42795</v>
      </c>
      <c r="Q3847" s="29" t="n">
        <v>42856</v>
      </c>
      <c r="R3847" s="28" t="n">
        <v>629</v>
      </c>
      <c r="S3847" s="28" t="n">
        <f aca="false">IF(O3847="Won",R3847,IF(O3847="Lost",0,N3847))</f>
        <v>629</v>
      </c>
      <c r="T3847" s="30" t="n">
        <f aca="false">IF(AND(P3847&lt;&gt;"",Q3847&lt;&gt;""),Q3847-P3847,"")</f>
        <v>61</v>
      </c>
      <c r="U3847" s="30" t="str">
        <f aca="false">IF(AND(O3847="Engaging",P3847&lt;&gt;""),'Leia-me'!$B$5-P3847,"")</f>
        <v/>
      </c>
      <c r="V3847" s="25" t="str">
        <f aca="false">IF(O3847&lt;&gt;"Engaging","",IF(U3847&lt;='Leia-me'!$B$6,"Saudável",IF(U3847&lt;='Leia-me'!$B$7,"Esfriando",IF(U3847&lt;='Leia-me'!$B$8,"Última chance","Zumbi"))))</f>
        <v/>
      </c>
      <c r="W3847" s="25" t="n">
        <f aca="false">IF(O3847="Won",1,IF(O3847="Lost",0,""))</f>
        <v>1</v>
      </c>
      <c r="Y3847" s="25" t="str">
        <f aca="false">IF(E3847="","Sim","")</f>
        <v/>
      </c>
    </row>
    <row r="3848" customFormat="false" ht="15" hidden="false" customHeight="false" outlineLevel="0" collapsed="false">
      <c r="A3848" s="25" t="s">
        <v>4110</v>
      </c>
      <c r="B3848" s="25" t="s">
        <v>84</v>
      </c>
      <c r="C3848" s="25" t="s">
        <v>85</v>
      </c>
      <c r="D3848" s="25" t="s">
        <v>89</v>
      </c>
      <c r="E3848" s="25" t="s">
        <v>421</v>
      </c>
      <c r="F3848" s="25" t="s">
        <v>146</v>
      </c>
      <c r="G3848" s="26" t="n">
        <v>2818.38</v>
      </c>
      <c r="H3848" s="27" t="n">
        <v>6290</v>
      </c>
      <c r="I3848" s="25" t="s">
        <v>147</v>
      </c>
      <c r="K3848" s="25" t="n">
        <v>1994</v>
      </c>
      <c r="L3848" s="25" t="s">
        <v>186</v>
      </c>
      <c r="M3848" s="25" t="s">
        <v>171</v>
      </c>
      <c r="N3848" s="28" t="n">
        <v>550</v>
      </c>
      <c r="O3848" s="25" t="s">
        <v>55</v>
      </c>
      <c r="P3848" s="29" t="n">
        <v>42797</v>
      </c>
      <c r="Q3848" s="29" t="n">
        <v>42859</v>
      </c>
      <c r="R3848" s="28" t="n">
        <v>0</v>
      </c>
      <c r="S3848" s="28" t="n">
        <f aca="false">IF(O3848="Won",R3848,IF(O3848="Lost",0,N3848))</f>
        <v>0</v>
      </c>
      <c r="T3848" s="30" t="n">
        <f aca="false">IF(AND(P3848&lt;&gt;"",Q3848&lt;&gt;""),Q3848-P3848,"")</f>
        <v>62</v>
      </c>
      <c r="U3848" s="30" t="str">
        <f aca="false">IF(AND(O3848="Engaging",P3848&lt;&gt;""),'Leia-me'!$B$5-P3848,"")</f>
        <v/>
      </c>
      <c r="V3848" s="25" t="str">
        <f aca="false">IF(O3848&lt;&gt;"Engaging","",IF(U3848&lt;='Leia-me'!$B$6,"Saudável",IF(U3848&lt;='Leia-me'!$B$7,"Esfriando",IF(U3848&lt;='Leia-me'!$B$8,"Última chance","Zumbi"))))</f>
        <v/>
      </c>
      <c r="W3848" s="25" t="n">
        <f aca="false">IF(O3848="Won",1,IF(O3848="Lost",0,""))</f>
        <v>0</v>
      </c>
      <c r="Y3848" s="25" t="str">
        <f aca="false">IF(E3848="","Sim","")</f>
        <v/>
      </c>
    </row>
    <row r="3849" customFormat="false" ht="15" hidden="false" customHeight="false" outlineLevel="0" collapsed="false">
      <c r="A3849" s="25" t="s">
        <v>4111</v>
      </c>
      <c r="B3849" s="25" t="s">
        <v>84</v>
      </c>
      <c r="C3849" s="25" t="s">
        <v>85</v>
      </c>
      <c r="D3849" s="25" t="s">
        <v>89</v>
      </c>
      <c r="E3849" s="25" t="s">
        <v>3511</v>
      </c>
      <c r="F3849" s="25" t="s">
        <v>168</v>
      </c>
      <c r="G3849" s="26" t="n">
        <v>1197.44</v>
      </c>
      <c r="H3849" s="27" t="n">
        <v>2570</v>
      </c>
      <c r="I3849" s="25" t="s">
        <v>147</v>
      </c>
      <c r="K3849" s="25" t="n">
        <v>1999</v>
      </c>
      <c r="L3849" s="25" t="s">
        <v>1834</v>
      </c>
      <c r="M3849" s="25" t="s">
        <v>171</v>
      </c>
      <c r="N3849" s="28" t="n">
        <v>4821</v>
      </c>
      <c r="O3849" s="25" t="s">
        <v>54</v>
      </c>
      <c r="P3849" s="29" t="n">
        <v>42801</v>
      </c>
      <c r="Q3849" s="29" t="n">
        <v>42870</v>
      </c>
      <c r="R3849" s="28" t="n">
        <v>5022</v>
      </c>
      <c r="S3849" s="28" t="n">
        <f aca="false">IF(O3849="Won",R3849,IF(O3849="Lost",0,N3849))</f>
        <v>5022</v>
      </c>
      <c r="T3849" s="30" t="n">
        <f aca="false">IF(AND(P3849&lt;&gt;"",Q3849&lt;&gt;""),Q3849-P3849,"")</f>
        <v>69</v>
      </c>
      <c r="U3849" s="30" t="str">
        <f aca="false">IF(AND(O3849="Engaging",P3849&lt;&gt;""),'Leia-me'!$B$5-P3849,"")</f>
        <v/>
      </c>
      <c r="V3849" s="25" t="str">
        <f aca="false">IF(O3849&lt;&gt;"Engaging","",IF(U3849&lt;='Leia-me'!$B$6,"Saudável",IF(U3849&lt;='Leia-me'!$B$7,"Esfriando",IF(U3849&lt;='Leia-me'!$B$8,"Última chance","Zumbi"))))</f>
        <v/>
      </c>
      <c r="W3849" s="25" t="n">
        <f aca="false">IF(O3849="Won",1,IF(O3849="Lost",0,""))</f>
        <v>1</v>
      </c>
      <c r="X3849" s="25" t="s">
        <v>1835</v>
      </c>
      <c r="Y3849" s="25" t="str">
        <f aca="false">IF(E3849="","Sim","")</f>
        <v/>
      </c>
    </row>
    <row r="3850" customFormat="false" ht="15" hidden="false" customHeight="false" outlineLevel="0" collapsed="false">
      <c r="A3850" s="25" t="s">
        <v>4112</v>
      </c>
      <c r="B3850" s="25" t="s">
        <v>84</v>
      </c>
      <c r="C3850" s="25" t="s">
        <v>85</v>
      </c>
      <c r="D3850" s="25" t="s">
        <v>89</v>
      </c>
      <c r="E3850" s="25" t="s">
        <v>1653</v>
      </c>
      <c r="F3850" s="25" t="s">
        <v>165</v>
      </c>
      <c r="G3850" s="26" t="n">
        <v>3838.39</v>
      </c>
      <c r="H3850" s="27" t="n">
        <v>8274</v>
      </c>
      <c r="I3850" s="25" t="s">
        <v>147</v>
      </c>
      <c r="K3850" s="25" t="n">
        <v>1989</v>
      </c>
      <c r="L3850" s="25" t="s">
        <v>160</v>
      </c>
      <c r="M3850" s="25" t="s">
        <v>149</v>
      </c>
      <c r="N3850" s="28" t="n">
        <v>3393</v>
      </c>
      <c r="O3850" s="25" t="s">
        <v>54</v>
      </c>
      <c r="P3850" s="29" t="n">
        <v>42802</v>
      </c>
      <c r="Q3850" s="29" t="n">
        <v>42812</v>
      </c>
      <c r="R3850" s="28" t="n">
        <v>4291</v>
      </c>
      <c r="S3850" s="28" t="n">
        <f aca="false">IF(O3850="Won",R3850,IF(O3850="Lost",0,N3850))</f>
        <v>4291</v>
      </c>
      <c r="T3850" s="30" t="n">
        <f aca="false">IF(AND(P3850&lt;&gt;"",Q3850&lt;&gt;""),Q3850-P3850,"")</f>
        <v>10</v>
      </c>
      <c r="U3850" s="30" t="str">
        <f aca="false">IF(AND(O3850="Engaging",P3850&lt;&gt;""),'Leia-me'!$B$5-P3850,"")</f>
        <v/>
      </c>
      <c r="V3850" s="25" t="str">
        <f aca="false">IF(O3850&lt;&gt;"Engaging","",IF(U3850&lt;='Leia-me'!$B$6,"Saudável",IF(U3850&lt;='Leia-me'!$B$7,"Esfriando",IF(U3850&lt;='Leia-me'!$B$8,"Última chance","Zumbi"))))</f>
        <v/>
      </c>
      <c r="W3850" s="25" t="n">
        <f aca="false">IF(O3850="Won",1,IF(O3850="Lost",0,""))</f>
        <v>1</v>
      </c>
      <c r="Y3850" s="25" t="str">
        <f aca="false">IF(E3850="","Sim","")</f>
        <v/>
      </c>
    </row>
    <row r="3851" customFormat="false" ht="15" hidden="false" customHeight="false" outlineLevel="0" collapsed="false">
      <c r="A3851" s="25" t="s">
        <v>4113</v>
      </c>
      <c r="B3851" s="25" t="s">
        <v>84</v>
      </c>
      <c r="C3851" s="25" t="s">
        <v>85</v>
      </c>
      <c r="D3851" s="25" t="s">
        <v>89</v>
      </c>
      <c r="E3851" s="25" t="s">
        <v>1690</v>
      </c>
      <c r="F3851" s="25" t="s">
        <v>211</v>
      </c>
      <c r="G3851" s="26" t="n">
        <v>2520.83</v>
      </c>
      <c r="H3851" s="27" t="n">
        <v>3502</v>
      </c>
      <c r="I3851" s="25" t="s">
        <v>147</v>
      </c>
      <c r="K3851" s="25" t="n">
        <v>1990</v>
      </c>
      <c r="L3851" s="25" t="s">
        <v>170</v>
      </c>
      <c r="M3851" s="25" t="s">
        <v>171</v>
      </c>
      <c r="N3851" s="28" t="n">
        <v>1096</v>
      </c>
      <c r="O3851" s="25" t="s">
        <v>54</v>
      </c>
      <c r="P3851" s="29" t="n">
        <v>42804</v>
      </c>
      <c r="Q3851" s="29" t="n">
        <v>42898</v>
      </c>
      <c r="R3851" s="28" t="n">
        <v>1062</v>
      </c>
      <c r="S3851" s="28" t="n">
        <f aca="false">IF(O3851="Won",R3851,IF(O3851="Lost",0,N3851))</f>
        <v>1062</v>
      </c>
      <c r="T3851" s="30" t="n">
        <f aca="false">IF(AND(P3851&lt;&gt;"",Q3851&lt;&gt;""),Q3851-P3851,"")</f>
        <v>94</v>
      </c>
      <c r="U3851" s="30" t="str">
        <f aca="false">IF(AND(O3851="Engaging",P3851&lt;&gt;""),'Leia-me'!$B$5-P3851,"")</f>
        <v/>
      </c>
      <c r="V3851" s="25" t="str">
        <f aca="false">IF(O3851&lt;&gt;"Engaging","",IF(U3851&lt;='Leia-me'!$B$6,"Saudável",IF(U3851&lt;='Leia-me'!$B$7,"Esfriando",IF(U3851&lt;='Leia-me'!$B$8,"Última chance","Zumbi"))))</f>
        <v/>
      </c>
      <c r="W3851" s="25" t="n">
        <f aca="false">IF(O3851="Won",1,IF(O3851="Lost",0,""))</f>
        <v>1</v>
      </c>
      <c r="Y3851" s="25" t="str">
        <f aca="false">IF(E3851="","Sim","")</f>
        <v/>
      </c>
    </row>
    <row r="3852" customFormat="false" ht="15" hidden="false" customHeight="false" outlineLevel="0" collapsed="false">
      <c r="A3852" s="25" t="s">
        <v>4114</v>
      </c>
      <c r="B3852" s="25" t="s">
        <v>84</v>
      </c>
      <c r="C3852" s="25" t="s">
        <v>85</v>
      </c>
      <c r="D3852" s="25" t="s">
        <v>89</v>
      </c>
      <c r="E3852" s="25" t="s">
        <v>3511</v>
      </c>
      <c r="F3852" s="25" t="s">
        <v>168</v>
      </c>
      <c r="G3852" s="26" t="n">
        <v>1197.44</v>
      </c>
      <c r="H3852" s="27" t="n">
        <v>2570</v>
      </c>
      <c r="I3852" s="25" t="s">
        <v>147</v>
      </c>
      <c r="K3852" s="25" t="n">
        <v>1999</v>
      </c>
      <c r="L3852" s="25" t="s">
        <v>148</v>
      </c>
      <c r="M3852" s="25" t="s">
        <v>149</v>
      </c>
      <c r="N3852" s="28" t="n">
        <v>55</v>
      </c>
      <c r="O3852" s="25" t="s">
        <v>54</v>
      </c>
      <c r="P3852" s="29" t="n">
        <v>42807</v>
      </c>
      <c r="Q3852" s="29" t="n">
        <v>42858</v>
      </c>
      <c r="R3852" s="28" t="n">
        <v>55</v>
      </c>
      <c r="S3852" s="28" t="n">
        <f aca="false">IF(O3852="Won",R3852,IF(O3852="Lost",0,N3852))</f>
        <v>55</v>
      </c>
      <c r="T3852" s="30" t="n">
        <f aca="false">IF(AND(P3852&lt;&gt;"",Q3852&lt;&gt;""),Q3852-P3852,"")</f>
        <v>51</v>
      </c>
      <c r="U3852" s="30" t="str">
        <f aca="false">IF(AND(O3852="Engaging",P3852&lt;&gt;""),'Leia-me'!$B$5-P3852,"")</f>
        <v/>
      </c>
      <c r="V3852" s="25" t="str">
        <f aca="false">IF(O3852&lt;&gt;"Engaging","",IF(U3852&lt;='Leia-me'!$B$6,"Saudável",IF(U3852&lt;='Leia-me'!$B$7,"Esfriando",IF(U3852&lt;='Leia-me'!$B$8,"Última chance","Zumbi"))))</f>
        <v/>
      </c>
      <c r="W3852" s="25" t="n">
        <f aca="false">IF(O3852="Won",1,IF(O3852="Lost",0,""))</f>
        <v>1</v>
      </c>
      <c r="Y3852" s="25" t="str">
        <f aca="false">IF(E3852="","Sim","")</f>
        <v/>
      </c>
    </row>
    <row r="3853" customFormat="false" ht="15" hidden="false" customHeight="false" outlineLevel="0" collapsed="false">
      <c r="A3853" s="25" t="s">
        <v>4115</v>
      </c>
      <c r="B3853" s="25" t="s">
        <v>84</v>
      </c>
      <c r="C3853" s="25" t="s">
        <v>85</v>
      </c>
      <c r="D3853" s="25" t="s">
        <v>89</v>
      </c>
      <c r="E3853" s="25" t="s">
        <v>1653</v>
      </c>
      <c r="F3853" s="25" t="s">
        <v>165</v>
      </c>
      <c r="G3853" s="26" t="n">
        <v>3838.39</v>
      </c>
      <c r="H3853" s="27" t="n">
        <v>8274</v>
      </c>
      <c r="I3853" s="25" t="s">
        <v>147</v>
      </c>
      <c r="K3853" s="25" t="n">
        <v>1989</v>
      </c>
      <c r="L3853" s="25" t="s">
        <v>1834</v>
      </c>
      <c r="M3853" s="25" t="s">
        <v>171</v>
      </c>
      <c r="N3853" s="28" t="n">
        <v>4821</v>
      </c>
      <c r="O3853" s="25" t="s">
        <v>54</v>
      </c>
      <c r="P3853" s="29" t="n">
        <v>42808</v>
      </c>
      <c r="Q3853" s="29" t="n">
        <v>42892</v>
      </c>
      <c r="R3853" s="28" t="n">
        <v>3869</v>
      </c>
      <c r="S3853" s="28" t="n">
        <f aca="false">IF(O3853="Won",R3853,IF(O3853="Lost",0,N3853))</f>
        <v>3869</v>
      </c>
      <c r="T3853" s="30" t="n">
        <f aca="false">IF(AND(P3853&lt;&gt;"",Q3853&lt;&gt;""),Q3853-P3853,"")</f>
        <v>84</v>
      </c>
      <c r="U3853" s="30" t="str">
        <f aca="false">IF(AND(O3853="Engaging",P3853&lt;&gt;""),'Leia-me'!$B$5-P3853,"")</f>
        <v/>
      </c>
      <c r="V3853" s="25" t="str">
        <f aca="false">IF(O3853&lt;&gt;"Engaging","",IF(U3853&lt;='Leia-me'!$B$6,"Saudável",IF(U3853&lt;='Leia-me'!$B$7,"Esfriando",IF(U3853&lt;='Leia-me'!$B$8,"Última chance","Zumbi"))))</f>
        <v/>
      </c>
      <c r="W3853" s="25" t="n">
        <f aca="false">IF(O3853="Won",1,IF(O3853="Lost",0,""))</f>
        <v>1</v>
      </c>
      <c r="X3853" s="25" t="s">
        <v>1835</v>
      </c>
      <c r="Y3853" s="25" t="str">
        <f aca="false">IF(E3853="","Sim","")</f>
        <v/>
      </c>
    </row>
    <row r="3854" customFormat="false" ht="15" hidden="false" customHeight="false" outlineLevel="0" collapsed="false">
      <c r="A3854" s="25" t="s">
        <v>4116</v>
      </c>
      <c r="B3854" s="25" t="s">
        <v>84</v>
      </c>
      <c r="C3854" s="25" t="s">
        <v>85</v>
      </c>
      <c r="D3854" s="25" t="s">
        <v>89</v>
      </c>
      <c r="E3854" s="25" t="s">
        <v>3511</v>
      </c>
      <c r="F3854" s="25" t="s">
        <v>168</v>
      </c>
      <c r="G3854" s="26" t="n">
        <v>1197.44</v>
      </c>
      <c r="H3854" s="27" t="n">
        <v>2570</v>
      </c>
      <c r="I3854" s="25" t="s">
        <v>147</v>
      </c>
      <c r="K3854" s="25" t="n">
        <v>1999</v>
      </c>
      <c r="L3854" s="25" t="s">
        <v>178</v>
      </c>
      <c r="M3854" s="25" t="s">
        <v>171</v>
      </c>
      <c r="N3854" s="28" t="n">
        <v>5482</v>
      </c>
      <c r="O3854" s="25" t="s">
        <v>54</v>
      </c>
      <c r="P3854" s="29" t="n">
        <v>42809</v>
      </c>
      <c r="Q3854" s="29" t="n">
        <v>42875</v>
      </c>
      <c r="R3854" s="28" t="n">
        <v>6177</v>
      </c>
      <c r="S3854" s="28" t="n">
        <f aca="false">IF(O3854="Won",R3854,IF(O3854="Lost",0,N3854))</f>
        <v>6177</v>
      </c>
      <c r="T3854" s="30" t="n">
        <f aca="false">IF(AND(P3854&lt;&gt;"",Q3854&lt;&gt;""),Q3854-P3854,"")</f>
        <v>66</v>
      </c>
      <c r="U3854" s="30" t="str">
        <f aca="false">IF(AND(O3854="Engaging",P3854&lt;&gt;""),'Leia-me'!$B$5-P3854,"")</f>
        <v/>
      </c>
      <c r="V3854" s="25" t="str">
        <f aca="false">IF(O3854&lt;&gt;"Engaging","",IF(U3854&lt;='Leia-me'!$B$6,"Saudável",IF(U3854&lt;='Leia-me'!$B$7,"Esfriando",IF(U3854&lt;='Leia-me'!$B$8,"Última chance","Zumbi"))))</f>
        <v/>
      </c>
      <c r="W3854" s="25" t="n">
        <f aca="false">IF(O3854="Won",1,IF(O3854="Lost",0,""))</f>
        <v>1</v>
      </c>
      <c r="Y3854" s="25" t="str">
        <f aca="false">IF(E3854="","Sim","")</f>
        <v/>
      </c>
    </row>
    <row r="3855" customFormat="false" ht="15" hidden="false" customHeight="false" outlineLevel="0" collapsed="false">
      <c r="A3855" s="25" t="s">
        <v>4117</v>
      </c>
      <c r="B3855" s="25" t="s">
        <v>84</v>
      </c>
      <c r="C3855" s="25" t="s">
        <v>85</v>
      </c>
      <c r="D3855" s="25" t="s">
        <v>89</v>
      </c>
      <c r="E3855" s="25" t="s">
        <v>622</v>
      </c>
      <c r="F3855" s="25" t="s">
        <v>211</v>
      </c>
      <c r="G3855" s="26" t="n">
        <v>167.89</v>
      </c>
      <c r="H3855" s="27" t="n">
        <v>493</v>
      </c>
      <c r="I3855" s="25" t="s">
        <v>623</v>
      </c>
      <c r="K3855" s="25" t="n">
        <v>2000</v>
      </c>
      <c r="L3855" s="25" t="s">
        <v>160</v>
      </c>
      <c r="M3855" s="25" t="s">
        <v>149</v>
      </c>
      <c r="N3855" s="28" t="n">
        <v>3393</v>
      </c>
      <c r="O3855" s="25" t="s">
        <v>54</v>
      </c>
      <c r="P3855" s="29" t="n">
        <v>42811</v>
      </c>
      <c r="Q3855" s="29" t="n">
        <v>42873</v>
      </c>
      <c r="R3855" s="28" t="n">
        <v>3291</v>
      </c>
      <c r="S3855" s="28" t="n">
        <f aca="false">IF(O3855="Won",R3855,IF(O3855="Lost",0,N3855))</f>
        <v>3291</v>
      </c>
      <c r="T3855" s="30" t="n">
        <f aca="false">IF(AND(P3855&lt;&gt;"",Q3855&lt;&gt;""),Q3855-P3855,"")</f>
        <v>62</v>
      </c>
      <c r="U3855" s="30" t="str">
        <f aca="false">IF(AND(O3855="Engaging",P3855&lt;&gt;""),'Leia-me'!$B$5-P3855,"")</f>
        <v/>
      </c>
      <c r="V3855" s="25" t="str">
        <f aca="false">IF(O3855&lt;&gt;"Engaging","",IF(U3855&lt;='Leia-me'!$B$6,"Saudável",IF(U3855&lt;='Leia-me'!$B$7,"Esfriando",IF(U3855&lt;='Leia-me'!$B$8,"Última chance","Zumbi"))))</f>
        <v/>
      </c>
      <c r="W3855" s="25" t="n">
        <f aca="false">IF(O3855="Won",1,IF(O3855="Lost",0,""))</f>
        <v>1</v>
      </c>
      <c r="Y3855" s="25" t="str">
        <f aca="false">IF(E3855="","Sim","")</f>
        <v/>
      </c>
    </row>
    <row r="3856" customFormat="false" ht="15" hidden="false" customHeight="false" outlineLevel="0" collapsed="false">
      <c r="A3856" s="25" t="s">
        <v>4118</v>
      </c>
      <c r="B3856" s="25" t="s">
        <v>84</v>
      </c>
      <c r="C3856" s="25" t="s">
        <v>85</v>
      </c>
      <c r="D3856" s="25" t="s">
        <v>89</v>
      </c>
      <c r="E3856" s="25" t="s">
        <v>1671</v>
      </c>
      <c r="F3856" s="25" t="s">
        <v>168</v>
      </c>
      <c r="G3856" s="26" t="n">
        <v>3027.46</v>
      </c>
      <c r="H3856" s="27" t="n">
        <v>9516</v>
      </c>
      <c r="I3856" s="25" t="s">
        <v>1672</v>
      </c>
      <c r="K3856" s="25" t="n">
        <v>1984</v>
      </c>
      <c r="L3856" s="25" t="s">
        <v>178</v>
      </c>
      <c r="M3856" s="25" t="s">
        <v>171</v>
      </c>
      <c r="N3856" s="28" t="n">
        <v>5482</v>
      </c>
      <c r="O3856" s="25" t="s">
        <v>54</v>
      </c>
      <c r="P3856" s="29" t="n">
        <v>42812</v>
      </c>
      <c r="Q3856" s="29" t="n">
        <v>42866</v>
      </c>
      <c r="R3856" s="28" t="n">
        <v>4995</v>
      </c>
      <c r="S3856" s="28" t="n">
        <f aca="false">IF(O3856="Won",R3856,IF(O3856="Lost",0,N3856))</f>
        <v>4995</v>
      </c>
      <c r="T3856" s="30" t="n">
        <f aca="false">IF(AND(P3856&lt;&gt;"",Q3856&lt;&gt;""),Q3856-P3856,"")</f>
        <v>54</v>
      </c>
      <c r="U3856" s="30" t="str">
        <f aca="false">IF(AND(O3856="Engaging",P3856&lt;&gt;""),'Leia-me'!$B$5-P3856,"")</f>
        <v/>
      </c>
      <c r="V3856" s="25" t="str">
        <f aca="false">IF(O3856&lt;&gt;"Engaging","",IF(U3856&lt;='Leia-me'!$B$6,"Saudável",IF(U3856&lt;='Leia-me'!$B$7,"Esfriando",IF(U3856&lt;='Leia-me'!$B$8,"Última chance","Zumbi"))))</f>
        <v/>
      </c>
      <c r="W3856" s="25" t="n">
        <f aca="false">IF(O3856="Won",1,IF(O3856="Lost",0,""))</f>
        <v>1</v>
      </c>
      <c r="Y3856" s="25" t="str">
        <f aca="false">IF(E3856="","Sim","")</f>
        <v/>
      </c>
    </row>
    <row r="3857" customFormat="false" ht="15" hidden="false" customHeight="false" outlineLevel="0" collapsed="false">
      <c r="A3857" s="25" t="s">
        <v>4119</v>
      </c>
      <c r="B3857" s="25" t="s">
        <v>84</v>
      </c>
      <c r="C3857" s="25" t="s">
        <v>85</v>
      </c>
      <c r="D3857" s="25" t="s">
        <v>89</v>
      </c>
      <c r="E3857" s="25" t="s">
        <v>644</v>
      </c>
      <c r="F3857" s="25" t="s">
        <v>177</v>
      </c>
      <c r="G3857" s="26" t="n">
        <v>646.1</v>
      </c>
      <c r="H3857" s="27" t="n">
        <v>883</v>
      </c>
      <c r="I3857" s="25" t="s">
        <v>147</v>
      </c>
      <c r="J3857" s="25" t="s">
        <v>199</v>
      </c>
      <c r="K3857" s="25" t="n">
        <v>1993</v>
      </c>
      <c r="L3857" s="25" t="s">
        <v>178</v>
      </c>
      <c r="M3857" s="25" t="s">
        <v>171</v>
      </c>
      <c r="N3857" s="28" t="n">
        <v>5482</v>
      </c>
      <c r="O3857" s="25" t="s">
        <v>55</v>
      </c>
      <c r="P3857" s="29" t="n">
        <v>42815</v>
      </c>
      <c r="Q3857" s="29" t="n">
        <v>42826</v>
      </c>
      <c r="R3857" s="28" t="n">
        <v>0</v>
      </c>
      <c r="S3857" s="28" t="n">
        <f aca="false">IF(O3857="Won",R3857,IF(O3857="Lost",0,N3857))</f>
        <v>0</v>
      </c>
      <c r="T3857" s="30" t="n">
        <f aca="false">IF(AND(P3857&lt;&gt;"",Q3857&lt;&gt;""),Q3857-P3857,"")</f>
        <v>11</v>
      </c>
      <c r="U3857" s="30" t="str">
        <f aca="false">IF(AND(O3857="Engaging",P3857&lt;&gt;""),'Leia-me'!$B$5-P3857,"")</f>
        <v/>
      </c>
      <c r="V3857" s="25" t="str">
        <f aca="false">IF(O3857&lt;&gt;"Engaging","",IF(U3857&lt;='Leia-me'!$B$6,"Saudável",IF(U3857&lt;='Leia-me'!$B$7,"Esfriando",IF(U3857&lt;='Leia-me'!$B$8,"Última chance","Zumbi"))))</f>
        <v/>
      </c>
      <c r="W3857" s="25" t="n">
        <f aca="false">IF(O3857="Won",1,IF(O3857="Lost",0,""))</f>
        <v>0</v>
      </c>
      <c r="Y3857" s="25" t="str">
        <f aca="false">IF(E3857="","Sim","")</f>
        <v/>
      </c>
    </row>
    <row r="3858" customFormat="false" ht="15" hidden="false" customHeight="false" outlineLevel="0" collapsed="false">
      <c r="A3858" s="25" t="s">
        <v>4120</v>
      </c>
      <c r="B3858" s="25" t="s">
        <v>84</v>
      </c>
      <c r="C3858" s="25" t="s">
        <v>85</v>
      </c>
      <c r="D3858" s="25" t="s">
        <v>89</v>
      </c>
      <c r="E3858" s="25" t="s">
        <v>1090</v>
      </c>
      <c r="F3858" s="25" t="s">
        <v>155</v>
      </c>
      <c r="G3858" s="26" t="n">
        <v>6395.05</v>
      </c>
      <c r="H3858" s="27" t="n">
        <v>20275</v>
      </c>
      <c r="I3858" s="25" t="s">
        <v>147</v>
      </c>
      <c r="K3858" s="25" t="n">
        <v>1994</v>
      </c>
      <c r="L3858" s="25" t="s">
        <v>170</v>
      </c>
      <c r="M3858" s="25" t="s">
        <v>171</v>
      </c>
      <c r="N3858" s="28" t="n">
        <v>1096</v>
      </c>
      <c r="O3858" s="25" t="s">
        <v>54</v>
      </c>
      <c r="P3858" s="29" t="n">
        <v>42819</v>
      </c>
      <c r="Q3858" s="29" t="n">
        <v>42822</v>
      </c>
      <c r="R3858" s="28" t="n">
        <v>1026</v>
      </c>
      <c r="S3858" s="28" t="n">
        <f aca="false">IF(O3858="Won",R3858,IF(O3858="Lost",0,N3858))</f>
        <v>1026</v>
      </c>
      <c r="T3858" s="30" t="n">
        <f aca="false">IF(AND(P3858&lt;&gt;"",Q3858&lt;&gt;""),Q3858-P3858,"")</f>
        <v>3</v>
      </c>
      <c r="U3858" s="30" t="str">
        <f aca="false">IF(AND(O3858="Engaging",P3858&lt;&gt;""),'Leia-me'!$B$5-P3858,"")</f>
        <v/>
      </c>
      <c r="V3858" s="25" t="str">
        <f aca="false">IF(O3858&lt;&gt;"Engaging","",IF(U3858&lt;='Leia-me'!$B$6,"Saudável",IF(U3858&lt;='Leia-me'!$B$7,"Esfriando",IF(U3858&lt;='Leia-me'!$B$8,"Última chance","Zumbi"))))</f>
        <v/>
      </c>
      <c r="W3858" s="25" t="n">
        <f aca="false">IF(O3858="Won",1,IF(O3858="Lost",0,""))</f>
        <v>1</v>
      </c>
      <c r="Y3858" s="25" t="str">
        <f aca="false">IF(E3858="","Sim","")</f>
        <v/>
      </c>
    </row>
    <row r="3859" customFormat="false" ht="15" hidden="false" customHeight="false" outlineLevel="0" collapsed="false">
      <c r="A3859" s="25" t="s">
        <v>4121</v>
      </c>
      <c r="B3859" s="25" t="s">
        <v>84</v>
      </c>
      <c r="C3859" s="25" t="s">
        <v>85</v>
      </c>
      <c r="D3859" s="25" t="s">
        <v>89</v>
      </c>
      <c r="E3859" s="25" t="s">
        <v>639</v>
      </c>
      <c r="F3859" s="25" t="s">
        <v>211</v>
      </c>
      <c r="G3859" s="26" t="n">
        <v>1419.98</v>
      </c>
      <c r="H3859" s="27" t="n">
        <v>4018</v>
      </c>
      <c r="I3859" s="25" t="s">
        <v>147</v>
      </c>
      <c r="K3859" s="25" t="n">
        <v>2003</v>
      </c>
      <c r="L3859" s="25" t="s">
        <v>1834</v>
      </c>
      <c r="M3859" s="25" t="s">
        <v>171</v>
      </c>
      <c r="N3859" s="28" t="n">
        <v>4821</v>
      </c>
      <c r="O3859" s="25" t="s">
        <v>55</v>
      </c>
      <c r="P3859" s="29" t="n">
        <v>42820</v>
      </c>
      <c r="Q3859" s="29" t="n">
        <v>42911</v>
      </c>
      <c r="R3859" s="28" t="n">
        <v>0</v>
      </c>
      <c r="S3859" s="28" t="n">
        <f aca="false">IF(O3859="Won",R3859,IF(O3859="Lost",0,N3859))</f>
        <v>0</v>
      </c>
      <c r="T3859" s="30" t="n">
        <f aca="false">IF(AND(P3859&lt;&gt;"",Q3859&lt;&gt;""),Q3859-P3859,"")</f>
        <v>91</v>
      </c>
      <c r="U3859" s="30" t="str">
        <f aca="false">IF(AND(O3859="Engaging",P3859&lt;&gt;""),'Leia-me'!$B$5-P3859,"")</f>
        <v/>
      </c>
      <c r="V3859" s="25" t="str">
        <f aca="false">IF(O3859&lt;&gt;"Engaging","",IF(U3859&lt;='Leia-me'!$B$6,"Saudável",IF(U3859&lt;='Leia-me'!$B$7,"Esfriando",IF(U3859&lt;='Leia-me'!$B$8,"Última chance","Zumbi"))))</f>
        <v/>
      </c>
      <c r="W3859" s="25" t="n">
        <f aca="false">IF(O3859="Won",1,IF(O3859="Lost",0,""))</f>
        <v>0</v>
      </c>
      <c r="X3859" s="25" t="s">
        <v>1835</v>
      </c>
      <c r="Y3859" s="25" t="str">
        <f aca="false">IF(E3859="","Sim","")</f>
        <v/>
      </c>
    </row>
    <row r="3860" customFormat="false" ht="15" hidden="false" customHeight="false" outlineLevel="0" collapsed="false">
      <c r="A3860" s="25" t="s">
        <v>4122</v>
      </c>
      <c r="B3860" s="25" t="s">
        <v>84</v>
      </c>
      <c r="C3860" s="25" t="s">
        <v>85</v>
      </c>
      <c r="D3860" s="25" t="s">
        <v>89</v>
      </c>
      <c r="E3860" s="25" t="s">
        <v>484</v>
      </c>
      <c r="F3860" s="25" t="s">
        <v>211</v>
      </c>
      <c r="G3860" s="26" t="n">
        <v>5158.71</v>
      </c>
      <c r="H3860" s="27" t="n">
        <v>17479</v>
      </c>
      <c r="I3860" s="25" t="s">
        <v>485</v>
      </c>
      <c r="K3860" s="25" t="n">
        <v>1995</v>
      </c>
      <c r="L3860" s="25" t="s">
        <v>160</v>
      </c>
      <c r="M3860" s="25" t="s">
        <v>149</v>
      </c>
      <c r="N3860" s="28" t="n">
        <v>3393</v>
      </c>
      <c r="O3860" s="25" t="s">
        <v>54</v>
      </c>
      <c r="P3860" s="29" t="n">
        <v>42820</v>
      </c>
      <c r="Q3860" s="29" t="n">
        <v>42827</v>
      </c>
      <c r="R3860" s="28" t="n">
        <v>2940</v>
      </c>
      <c r="S3860" s="28" t="n">
        <f aca="false">IF(O3860="Won",R3860,IF(O3860="Lost",0,N3860))</f>
        <v>2940</v>
      </c>
      <c r="T3860" s="30" t="n">
        <f aca="false">IF(AND(P3860&lt;&gt;"",Q3860&lt;&gt;""),Q3860-P3860,"")</f>
        <v>7</v>
      </c>
      <c r="U3860" s="30" t="str">
        <f aca="false">IF(AND(O3860="Engaging",P3860&lt;&gt;""),'Leia-me'!$B$5-P3860,"")</f>
        <v/>
      </c>
      <c r="V3860" s="25" t="str">
        <f aca="false">IF(O3860&lt;&gt;"Engaging","",IF(U3860&lt;='Leia-me'!$B$6,"Saudável",IF(U3860&lt;='Leia-me'!$B$7,"Esfriando",IF(U3860&lt;='Leia-me'!$B$8,"Última chance","Zumbi"))))</f>
        <v/>
      </c>
      <c r="W3860" s="25" t="n">
        <f aca="false">IF(O3860="Won",1,IF(O3860="Lost",0,""))</f>
        <v>1</v>
      </c>
      <c r="Y3860" s="25" t="str">
        <f aca="false">IF(E3860="","Sim","")</f>
        <v/>
      </c>
    </row>
    <row r="3861" customFormat="false" ht="15" hidden="false" customHeight="false" outlineLevel="0" collapsed="false">
      <c r="A3861" s="25" t="s">
        <v>4123</v>
      </c>
      <c r="B3861" s="25" t="s">
        <v>84</v>
      </c>
      <c r="C3861" s="25" t="s">
        <v>85</v>
      </c>
      <c r="D3861" s="25" t="s">
        <v>89</v>
      </c>
      <c r="E3861" s="25" t="s">
        <v>1371</v>
      </c>
      <c r="F3861" s="25" t="s">
        <v>185</v>
      </c>
      <c r="G3861" s="26" t="n">
        <v>40.79</v>
      </c>
      <c r="H3861" s="27" t="n">
        <v>142</v>
      </c>
      <c r="I3861" s="25" t="s">
        <v>1372</v>
      </c>
      <c r="K3861" s="25" t="n">
        <v>2011</v>
      </c>
      <c r="L3861" s="25" t="s">
        <v>1834</v>
      </c>
      <c r="M3861" s="25" t="s">
        <v>171</v>
      </c>
      <c r="N3861" s="28" t="n">
        <v>4821</v>
      </c>
      <c r="O3861" s="25" t="s">
        <v>55</v>
      </c>
      <c r="P3861" s="29" t="n">
        <v>42821</v>
      </c>
      <c r="Q3861" s="29" t="n">
        <v>42886</v>
      </c>
      <c r="R3861" s="28" t="n">
        <v>0</v>
      </c>
      <c r="S3861" s="28" t="n">
        <f aca="false">IF(O3861="Won",R3861,IF(O3861="Lost",0,N3861))</f>
        <v>0</v>
      </c>
      <c r="T3861" s="30" t="n">
        <f aca="false">IF(AND(P3861&lt;&gt;"",Q3861&lt;&gt;""),Q3861-P3861,"")</f>
        <v>65</v>
      </c>
      <c r="U3861" s="30" t="str">
        <f aca="false">IF(AND(O3861="Engaging",P3861&lt;&gt;""),'Leia-me'!$B$5-P3861,"")</f>
        <v/>
      </c>
      <c r="V3861" s="25" t="str">
        <f aca="false">IF(O3861&lt;&gt;"Engaging","",IF(U3861&lt;='Leia-me'!$B$6,"Saudável",IF(U3861&lt;='Leia-me'!$B$7,"Esfriando",IF(U3861&lt;='Leia-me'!$B$8,"Última chance","Zumbi"))))</f>
        <v/>
      </c>
      <c r="W3861" s="25" t="n">
        <f aca="false">IF(O3861="Won",1,IF(O3861="Lost",0,""))</f>
        <v>0</v>
      </c>
      <c r="X3861" s="25" t="s">
        <v>1835</v>
      </c>
      <c r="Y3861" s="25" t="str">
        <f aca="false">IF(E3861="","Sim","")</f>
        <v/>
      </c>
    </row>
    <row r="3862" customFormat="false" ht="15" hidden="false" customHeight="false" outlineLevel="0" collapsed="false">
      <c r="A3862" s="25" t="s">
        <v>4124</v>
      </c>
      <c r="B3862" s="25" t="s">
        <v>84</v>
      </c>
      <c r="C3862" s="25" t="s">
        <v>85</v>
      </c>
      <c r="D3862" s="25" t="s">
        <v>89</v>
      </c>
      <c r="E3862" s="25" t="s">
        <v>1640</v>
      </c>
      <c r="F3862" s="25" t="s">
        <v>211</v>
      </c>
      <c r="G3862" s="26" t="n">
        <v>71.12</v>
      </c>
      <c r="H3862" s="27" t="n">
        <v>144</v>
      </c>
      <c r="I3862" s="25" t="s">
        <v>147</v>
      </c>
      <c r="K3862" s="25" t="n">
        <v>2010</v>
      </c>
      <c r="L3862" s="25" t="s">
        <v>170</v>
      </c>
      <c r="M3862" s="25" t="s">
        <v>171</v>
      </c>
      <c r="N3862" s="28" t="n">
        <v>1096</v>
      </c>
      <c r="O3862" s="25" t="s">
        <v>54</v>
      </c>
      <c r="P3862" s="29" t="n">
        <v>42824</v>
      </c>
      <c r="Q3862" s="29" t="n">
        <v>42886</v>
      </c>
      <c r="R3862" s="28" t="n">
        <v>1037</v>
      </c>
      <c r="S3862" s="28" t="n">
        <f aca="false">IF(O3862="Won",R3862,IF(O3862="Lost",0,N3862))</f>
        <v>1037</v>
      </c>
      <c r="T3862" s="30" t="n">
        <f aca="false">IF(AND(P3862&lt;&gt;"",Q3862&lt;&gt;""),Q3862-P3862,"")</f>
        <v>62</v>
      </c>
      <c r="U3862" s="30" t="str">
        <f aca="false">IF(AND(O3862="Engaging",P3862&lt;&gt;""),'Leia-me'!$B$5-P3862,"")</f>
        <v/>
      </c>
      <c r="V3862" s="25" t="str">
        <f aca="false">IF(O3862&lt;&gt;"Engaging","",IF(U3862&lt;='Leia-me'!$B$6,"Saudável",IF(U3862&lt;='Leia-me'!$B$7,"Esfriando",IF(U3862&lt;='Leia-me'!$B$8,"Última chance","Zumbi"))))</f>
        <v/>
      </c>
      <c r="W3862" s="25" t="n">
        <f aca="false">IF(O3862="Won",1,IF(O3862="Lost",0,""))</f>
        <v>1</v>
      </c>
      <c r="Y3862" s="25" t="str">
        <f aca="false">IF(E3862="","Sim","")</f>
        <v/>
      </c>
    </row>
    <row r="3863" customFormat="false" ht="15" hidden="false" customHeight="false" outlineLevel="0" collapsed="false">
      <c r="A3863" s="25" t="s">
        <v>4125</v>
      </c>
      <c r="B3863" s="25" t="s">
        <v>84</v>
      </c>
      <c r="C3863" s="25" t="s">
        <v>85</v>
      </c>
      <c r="D3863" s="25" t="s">
        <v>89</v>
      </c>
      <c r="E3863" s="25" t="s">
        <v>639</v>
      </c>
      <c r="F3863" s="25" t="s">
        <v>211</v>
      </c>
      <c r="G3863" s="26" t="n">
        <v>1419.98</v>
      </c>
      <c r="H3863" s="27" t="n">
        <v>4018</v>
      </c>
      <c r="I3863" s="25" t="s">
        <v>147</v>
      </c>
      <c r="K3863" s="25" t="n">
        <v>2003</v>
      </c>
      <c r="L3863" s="25" t="s">
        <v>1834</v>
      </c>
      <c r="M3863" s="25" t="s">
        <v>171</v>
      </c>
      <c r="N3863" s="28" t="n">
        <v>4821</v>
      </c>
      <c r="O3863" s="25" t="s">
        <v>54</v>
      </c>
      <c r="P3863" s="29" t="n">
        <v>42827</v>
      </c>
      <c r="Q3863" s="29" t="n">
        <v>42834</v>
      </c>
      <c r="R3863" s="28" t="n">
        <v>4746</v>
      </c>
      <c r="S3863" s="28" t="n">
        <f aca="false">IF(O3863="Won",R3863,IF(O3863="Lost",0,N3863))</f>
        <v>4746</v>
      </c>
      <c r="T3863" s="30" t="n">
        <f aca="false">IF(AND(P3863&lt;&gt;"",Q3863&lt;&gt;""),Q3863-P3863,"")</f>
        <v>7</v>
      </c>
      <c r="U3863" s="30" t="str">
        <f aca="false">IF(AND(O3863="Engaging",P3863&lt;&gt;""),'Leia-me'!$B$5-P3863,"")</f>
        <v/>
      </c>
      <c r="V3863" s="25" t="str">
        <f aca="false">IF(O3863&lt;&gt;"Engaging","",IF(U3863&lt;='Leia-me'!$B$6,"Saudável",IF(U3863&lt;='Leia-me'!$B$7,"Esfriando",IF(U3863&lt;='Leia-me'!$B$8,"Última chance","Zumbi"))))</f>
        <v/>
      </c>
      <c r="W3863" s="25" t="n">
        <f aca="false">IF(O3863="Won",1,IF(O3863="Lost",0,""))</f>
        <v>1</v>
      </c>
      <c r="X3863" s="25" t="s">
        <v>1835</v>
      </c>
      <c r="Y3863" s="25" t="str">
        <f aca="false">IF(E3863="","Sim","")</f>
        <v/>
      </c>
    </row>
    <row r="3864" customFormat="false" ht="15" hidden="false" customHeight="false" outlineLevel="0" collapsed="false">
      <c r="A3864" s="25" t="s">
        <v>4126</v>
      </c>
      <c r="B3864" s="25" t="s">
        <v>84</v>
      </c>
      <c r="C3864" s="25" t="s">
        <v>85</v>
      </c>
      <c r="D3864" s="25" t="s">
        <v>89</v>
      </c>
      <c r="E3864" s="25" t="s">
        <v>3359</v>
      </c>
      <c r="F3864" s="25" t="s">
        <v>159</v>
      </c>
      <c r="G3864" s="26" t="n">
        <v>882.12</v>
      </c>
      <c r="H3864" s="27" t="n">
        <v>2769</v>
      </c>
      <c r="I3864" s="25" t="s">
        <v>147</v>
      </c>
      <c r="K3864" s="25" t="n">
        <v>1997</v>
      </c>
      <c r="L3864" s="25" t="s">
        <v>178</v>
      </c>
      <c r="M3864" s="25" t="s">
        <v>171</v>
      </c>
      <c r="N3864" s="28" t="n">
        <v>5482</v>
      </c>
      <c r="O3864" s="25" t="s">
        <v>54</v>
      </c>
      <c r="P3864" s="29" t="n">
        <v>42829</v>
      </c>
      <c r="Q3864" s="29" t="n">
        <v>42906</v>
      </c>
      <c r="R3864" s="28" t="n">
        <v>5946</v>
      </c>
      <c r="S3864" s="28" t="n">
        <f aca="false">IF(O3864="Won",R3864,IF(O3864="Lost",0,N3864))</f>
        <v>5946</v>
      </c>
      <c r="T3864" s="30" t="n">
        <f aca="false">IF(AND(P3864&lt;&gt;"",Q3864&lt;&gt;""),Q3864-P3864,"")</f>
        <v>77</v>
      </c>
      <c r="U3864" s="30" t="str">
        <f aca="false">IF(AND(O3864="Engaging",P3864&lt;&gt;""),'Leia-me'!$B$5-P3864,"")</f>
        <v/>
      </c>
      <c r="V3864" s="25" t="str">
        <f aca="false">IF(O3864&lt;&gt;"Engaging","",IF(U3864&lt;='Leia-me'!$B$6,"Saudável",IF(U3864&lt;='Leia-me'!$B$7,"Esfriando",IF(U3864&lt;='Leia-me'!$B$8,"Última chance","Zumbi"))))</f>
        <v/>
      </c>
      <c r="W3864" s="25" t="n">
        <f aca="false">IF(O3864="Won",1,IF(O3864="Lost",0,""))</f>
        <v>1</v>
      </c>
      <c r="Y3864" s="25" t="str">
        <f aca="false">IF(E3864="","Sim","")</f>
        <v/>
      </c>
    </row>
    <row r="3865" customFormat="false" ht="15" hidden="false" customHeight="false" outlineLevel="0" collapsed="false">
      <c r="A3865" s="25" t="s">
        <v>4127</v>
      </c>
      <c r="B3865" s="25" t="s">
        <v>84</v>
      </c>
      <c r="C3865" s="25" t="s">
        <v>85</v>
      </c>
      <c r="D3865" s="25" t="s">
        <v>89</v>
      </c>
      <c r="E3865" s="25" t="s">
        <v>1640</v>
      </c>
      <c r="F3865" s="25" t="s">
        <v>211</v>
      </c>
      <c r="G3865" s="26" t="n">
        <v>71.12</v>
      </c>
      <c r="H3865" s="27" t="n">
        <v>144</v>
      </c>
      <c r="I3865" s="25" t="s">
        <v>147</v>
      </c>
      <c r="K3865" s="25" t="n">
        <v>2010</v>
      </c>
      <c r="L3865" s="25" t="s">
        <v>186</v>
      </c>
      <c r="M3865" s="25" t="s">
        <v>171</v>
      </c>
      <c r="N3865" s="28" t="n">
        <v>550</v>
      </c>
      <c r="O3865" s="25" t="s">
        <v>55</v>
      </c>
      <c r="P3865" s="29" t="n">
        <v>42832</v>
      </c>
      <c r="Q3865" s="29" t="n">
        <v>42840</v>
      </c>
      <c r="R3865" s="28" t="n">
        <v>0</v>
      </c>
      <c r="S3865" s="28" t="n">
        <f aca="false">IF(O3865="Won",R3865,IF(O3865="Lost",0,N3865))</f>
        <v>0</v>
      </c>
      <c r="T3865" s="30" t="n">
        <f aca="false">IF(AND(P3865&lt;&gt;"",Q3865&lt;&gt;""),Q3865-P3865,"")</f>
        <v>8</v>
      </c>
      <c r="U3865" s="30" t="str">
        <f aca="false">IF(AND(O3865="Engaging",P3865&lt;&gt;""),'Leia-me'!$B$5-P3865,"")</f>
        <v/>
      </c>
      <c r="V3865" s="25" t="str">
        <f aca="false">IF(O3865&lt;&gt;"Engaging","",IF(U3865&lt;='Leia-me'!$B$6,"Saudável",IF(U3865&lt;='Leia-me'!$B$7,"Esfriando",IF(U3865&lt;='Leia-me'!$B$8,"Última chance","Zumbi"))))</f>
        <v/>
      </c>
      <c r="W3865" s="25" t="n">
        <f aca="false">IF(O3865="Won",1,IF(O3865="Lost",0,""))</f>
        <v>0</v>
      </c>
      <c r="Y3865" s="25" t="str">
        <f aca="false">IF(E3865="","Sim","")</f>
        <v/>
      </c>
    </row>
    <row r="3866" customFormat="false" ht="15" hidden="false" customHeight="false" outlineLevel="0" collapsed="false">
      <c r="A3866" s="25" t="s">
        <v>4128</v>
      </c>
      <c r="B3866" s="25" t="s">
        <v>84</v>
      </c>
      <c r="C3866" s="25" t="s">
        <v>85</v>
      </c>
      <c r="D3866" s="25" t="s">
        <v>89</v>
      </c>
      <c r="E3866" s="25" t="s">
        <v>1049</v>
      </c>
      <c r="F3866" s="25" t="s">
        <v>177</v>
      </c>
      <c r="G3866" s="26" t="n">
        <v>2022.14</v>
      </c>
      <c r="H3866" s="27" t="n">
        <v>5113</v>
      </c>
      <c r="I3866" s="25" t="s">
        <v>147</v>
      </c>
      <c r="K3866" s="25" t="n">
        <v>1998</v>
      </c>
      <c r="L3866" s="25" t="s">
        <v>186</v>
      </c>
      <c r="M3866" s="25" t="s">
        <v>171</v>
      </c>
      <c r="N3866" s="28" t="n">
        <v>550</v>
      </c>
      <c r="O3866" s="25" t="s">
        <v>55</v>
      </c>
      <c r="P3866" s="29" t="n">
        <v>42833</v>
      </c>
      <c r="Q3866" s="29" t="n">
        <v>42841</v>
      </c>
      <c r="R3866" s="28" t="n">
        <v>0</v>
      </c>
      <c r="S3866" s="28" t="n">
        <f aca="false">IF(O3866="Won",R3866,IF(O3866="Lost",0,N3866))</f>
        <v>0</v>
      </c>
      <c r="T3866" s="30" t="n">
        <f aca="false">IF(AND(P3866&lt;&gt;"",Q3866&lt;&gt;""),Q3866-P3866,"")</f>
        <v>8</v>
      </c>
      <c r="U3866" s="30" t="str">
        <f aca="false">IF(AND(O3866="Engaging",P3866&lt;&gt;""),'Leia-me'!$B$5-P3866,"")</f>
        <v/>
      </c>
      <c r="V3866" s="25" t="str">
        <f aca="false">IF(O3866&lt;&gt;"Engaging","",IF(U3866&lt;='Leia-me'!$B$6,"Saudável",IF(U3866&lt;='Leia-me'!$B$7,"Esfriando",IF(U3866&lt;='Leia-me'!$B$8,"Última chance","Zumbi"))))</f>
        <v/>
      </c>
      <c r="W3866" s="25" t="n">
        <f aca="false">IF(O3866="Won",1,IF(O3866="Lost",0,""))</f>
        <v>0</v>
      </c>
      <c r="Y3866" s="25" t="str">
        <f aca="false">IF(E3866="","Sim","")</f>
        <v/>
      </c>
    </row>
    <row r="3867" customFormat="false" ht="15" hidden="false" customHeight="false" outlineLevel="0" collapsed="false">
      <c r="A3867" s="25" t="s">
        <v>4129</v>
      </c>
      <c r="B3867" s="25" t="s">
        <v>84</v>
      </c>
      <c r="C3867" s="25" t="s">
        <v>85</v>
      </c>
      <c r="D3867" s="25" t="s">
        <v>89</v>
      </c>
      <c r="E3867" s="25" t="s">
        <v>452</v>
      </c>
      <c r="F3867" s="25" t="s">
        <v>185</v>
      </c>
      <c r="G3867" s="26" t="n">
        <v>1712.68</v>
      </c>
      <c r="H3867" s="27" t="n">
        <v>3194</v>
      </c>
      <c r="I3867" s="25" t="s">
        <v>147</v>
      </c>
      <c r="J3867" s="25" t="s">
        <v>193</v>
      </c>
      <c r="K3867" s="25" t="n">
        <v>1992</v>
      </c>
      <c r="L3867" s="25" t="s">
        <v>148</v>
      </c>
      <c r="M3867" s="25" t="s">
        <v>149</v>
      </c>
      <c r="N3867" s="28" t="n">
        <v>55</v>
      </c>
      <c r="O3867" s="25" t="s">
        <v>54</v>
      </c>
      <c r="P3867" s="29" t="n">
        <v>42840</v>
      </c>
      <c r="Q3867" s="29" t="n">
        <v>42856</v>
      </c>
      <c r="R3867" s="28" t="n">
        <v>53</v>
      </c>
      <c r="S3867" s="28" t="n">
        <f aca="false">IF(O3867="Won",R3867,IF(O3867="Lost",0,N3867))</f>
        <v>53</v>
      </c>
      <c r="T3867" s="30" t="n">
        <f aca="false">IF(AND(P3867&lt;&gt;"",Q3867&lt;&gt;""),Q3867-P3867,"")</f>
        <v>16</v>
      </c>
      <c r="U3867" s="30" t="str">
        <f aca="false">IF(AND(O3867="Engaging",P3867&lt;&gt;""),'Leia-me'!$B$5-P3867,"")</f>
        <v/>
      </c>
      <c r="V3867" s="25" t="str">
        <f aca="false">IF(O3867&lt;&gt;"Engaging","",IF(U3867&lt;='Leia-me'!$B$6,"Saudável",IF(U3867&lt;='Leia-me'!$B$7,"Esfriando",IF(U3867&lt;='Leia-me'!$B$8,"Última chance","Zumbi"))))</f>
        <v/>
      </c>
      <c r="W3867" s="25" t="n">
        <f aca="false">IF(O3867="Won",1,IF(O3867="Lost",0,""))</f>
        <v>1</v>
      </c>
      <c r="Y3867" s="25" t="str">
        <f aca="false">IF(E3867="","Sim","")</f>
        <v/>
      </c>
    </row>
    <row r="3868" customFormat="false" ht="15" hidden="false" customHeight="false" outlineLevel="0" collapsed="false">
      <c r="A3868" s="25" t="s">
        <v>4130</v>
      </c>
      <c r="B3868" s="25" t="s">
        <v>84</v>
      </c>
      <c r="C3868" s="25" t="s">
        <v>85</v>
      </c>
      <c r="D3868" s="25" t="s">
        <v>89</v>
      </c>
      <c r="E3868" s="25" t="s">
        <v>622</v>
      </c>
      <c r="F3868" s="25" t="s">
        <v>211</v>
      </c>
      <c r="G3868" s="26" t="n">
        <v>167.89</v>
      </c>
      <c r="H3868" s="27" t="n">
        <v>493</v>
      </c>
      <c r="I3868" s="25" t="s">
        <v>623</v>
      </c>
      <c r="K3868" s="25" t="n">
        <v>2000</v>
      </c>
      <c r="L3868" s="25" t="s">
        <v>178</v>
      </c>
      <c r="M3868" s="25" t="s">
        <v>171</v>
      </c>
      <c r="N3868" s="28" t="n">
        <v>5482</v>
      </c>
      <c r="O3868" s="25" t="s">
        <v>55</v>
      </c>
      <c r="P3868" s="29" t="n">
        <v>42841</v>
      </c>
      <c r="Q3868" s="29" t="n">
        <v>42847</v>
      </c>
      <c r="R3868" s="28" t="n">
        <v>0</v>
      </c>
      <c r="S3868" s="28" t="n">
        <f aca="false">IF(O3868="Won",R3868,IF(O3868="Lost",0,N3868))</f>
        <v>0</v>
      </c>
      <c r="T3868" s="30" t="n">
        <f aca="false">IF(AND(P3868&lt;&gt;"",Q3868&lt;&gt;""),Q3868-P3868,"")</f>
        <v>6</v>
      </c>
      <c r="U3868" s="30" t="str">
        <f aca="false">IF(AND(O3868="Engaging",P3868&lt;&gt;""),'Leia-me'!$B$5-P3868,"")</f>
        <v/>
      </c>
      <c r="V3868" s="25" t="str">
        <f aca="false">IF(O3868&lt;&gt;"Engaging","",IF(U3868&lt;='Leia-me'!$B$6,"Saudável",IF(U3868&lt;='Leia-me'!$B$7,"Esfriando",IF(U3868&lt;='Leia-me'!$B$8,"Última chance","Zumbi"))))</f>
        <v/>
      </c>
      <c r="W3868" s="25" t="n">
        <f aca="false">IF(O3868="Won",1,IF(O3868="Lost",0,""))</f>
        <v>0</v>
      </c>
      <c r="Y3868" s="25" t="str">
        <f aca="false">IF(E3868="","Sim","")</f>
        <v/>
      </c>
    </row>
    <row r="3869" customFormat="false" ht="15" hidden="false" customHeight="false" outlineLevel="0" collapsed="false">
      <c r="A3869" s="25" t="s">
        <v>4131</v>
      </c>
      <c r="B3869" s="25" t="s">
        <v>84</v>
      </c>
      <c r="C3869" s="25" t="s">
        <v>85</v>
      </c>
      <c r="D3869" s="25" t="s">
        <v>89</v>
      </c>
      <c r="E3869" s="25" t="s">
        <v>1671</v>
      </c>
      <c r="F3869" s="25" t="s">
        <v>168</v>
      </c>
      <c r="G3869" s="26" t="n">
        <v>3027.46</v>
      </c>
      <c r="H3869" s="27" t="n">
        <v>9516</v>
      </c>
      <c r="I3869" s="25" t="s">
        <v>1672</v>
      </c>
      <c r="K3869" s="25" t="n">
        <v>1984</v>
      </c>
      <c r="L3869" s="25" t="s">
        <v>1834</v>
      </c>
      <c r="M3869" s="25" t="s">
        <v>171</v>
      </c>
      <c r="N3869" s="28" t="n">
        <v>4821</v>
      </c>
      <c r="O3869" s="25" t="s">
        <v>55</v>
      </c>
      <c r="P3869" s="29" t="n">
        <v>42841</v>
      </c>
      <c r="Q3869" s="29" t="n">
        <v>42843</v>
      </c>
      <c r="R3869" s="28" t="n">
        <v>0</v>
      </c>
      <c r="S3869" s="28" t="n">
        <f aca="false">IF(O3869="Won",R3869,IF(O3869="Lost",0,N3869))</f>
        <v>0</v>
      </c>
      <c r="T3869" s="30" t="n">
        <f aca="false">IF(AND(P3869&lt;&gt;"",Q3869&lt;&gt;""),Q3869-P3869,"")</f>
        <v>2</v>
      </c>
      <c r="U3869" s="30" t="str">
        <f aca="false">IF(AND(O3869="Engaging",P3869&lt;&gt;""),'Leia-me'!$B$5-P3869,"")</f>
        <v/>
      </c>
      <c r="V3869" s="25" t="str">
        <f aca="false">IF(O3869&lt;&gt;"Engaging","",IF(U3869&lt;='Leia-me'!$B$6,"Saudável",IF(U3869&lt;='Leia-me'!$B$7,"Esfriando",IF(U3869&lt;='Leia-me'!$B$8,"Última chance","Zumbi"))))</f>
        <v/>
      </c>
      <c r="W3869" s="25" t="n">
        <f aca="false">IF(O3869="Won",1,IF(O3869="Lost",0,""))</f>
        <v>0</v>
      </c>
      <c r="X3869" s="25" t="s">
        <v>1835</v>
      </c>
      <c r="Y3869" s="25" t="str">
        <f aca="false">IF(E3869="","Sim","")</f>
        <v/>
      </c>
    </row>
    <row r="3870" customFormat="false" ht="15" hidden="false" customHeight="false" outlineLevel="0" collapsed="false">
      <c r="A3870" s="25" t="s">
        <v>4132</v>
      </c>
      <c r="B3870" s="25" t="s">
        <v>84</v>
      </c>
      <c r="C3870" s="25" t="s">
        <v>85</v>
      </c>
      <c r="D3870" s="25" t="s">
        <v>89</v>
      </c>
      <c r="E3870" s="25" t="s">
        <v>1158</v>
      </c>
      <c r="F3870" s="25" t="s">
        <v>185</v>
      </c>
      <c r="G3870" s="26" t="n">
        <v>7708.38</v>
      </c>
      <c r="H3870" s="27" t="n">
        <v>13756</v>
      </c>
      <c r="I3870" s="25" t="s">
        <v>147</v>
      </c>
      <c r="K3870" s="25" t="n">
        <v>1980</v>
      </c>
      <c r="L3870" s="25" t="s">
        <v>1834</v>
      </c>
      <c r="M3870" s="25" t="s">
        <v>171</v>
      </c>
      <c r="N3870" s="28" t="n">
        <v>4821</v>
      </c>
      <c r="O3870" s="25" t="s">
        <v>54</v>
      </c>
      <c r="P3870" s="29" t="n">
        <v>42841</v>
      </c>
      <c r="Q3870" s="29" t="n">
        <v>42848</v>
      </c>
      <c r="R3870" s="28" t="n">
        <v>3930</v>
      </c>
      <c r="S3870" s="28" t="n">
        <f aca="false">IF(O3870="Won",R3870,IF(O3870="Lost",0,N3870))</f>
        <v>3930</v>
      </c>
      <c r="T3870" s="30" t="n">
        <f aca="false">IF(AND(P3870&lt;&gt;"",Q3870&lt;&gt;""),Q3870-P3870,"")</f>
        <v>7</v>
      </c>
      <c r="U3870" s="30" t="str">
        <f aca="false">IF(AND(O3870="Engaging",P3870&lt;&gt;""),'Leia-me'!$B$5-P3870,"")</f>
        <v/>
      </c>
      <c r="V3870" s="25" t="str">
        <f aca="false">IF(O3870&lt;&gt;"Engaging","",IF(U3870&lt;='Leia-me'!$B$6,"Saudável",IF(U3870&lt;='Leia-me'!$B$7,"Esfriando",IF(U3870&lt;='Leia-me'!$B$8,"Última chance","Zumbi"))))</f>
        <v/>
      </c>
      <c r="W3870" s="25" t="n">
        <f aca="false">IF(O3870="Won",1,IF(O3870="Lost",0,""))</f>
        <v>1</v>
      </c>
      <c r="X3870" s="25" t="s">
        <v>1835</v>
      </c>
      <c r="Y3870" s="25" t="str">
        <f aca="false">IF(E3870="","Sim","")</f>
        <v/>
      </c>
    </row>
    <row r="3871" customFormat="false" ht="15" hidden="false" customHeight="false" outlineLevel="0" collapsed="false">
      <c r="A3871" s="25" t="s">
        <v>4133</v>
      </c>
      <c r="B3871" s="25" t="s">
        <v>84</v>
      </c>
      <c r="C3871" s="25" t="s">
        <v>85</v>
      </c>
      <c r="D3871" s="25" t="s">
        <v>89</v>
      </c>
      <c r="E3871" s="25" t="s">
        <v>218</v>
      </c>
      <c r="F3871" s="25" t="s">
        <v>146</v>
      </c>
      <c r="G3871" s="26" t="n">
        <v>4.54</v>
      </c>
      <c r="H3871" s="27" t="n">
        <v>9</v>
      </c>
      <c r="I3871" s="25" t="s">
        <v>147</v>
      </c>
      <c r="K3871" s="25" t="n">
        <v>2017</v>
      </c>
      <c r="L3871" s="25" t="s">
        <v>160</v>
      </c>
      <c r="M3871" s="25" t="s">
        <v>149</v>
      </c>
      <c r="N3871" s="28" t="n">
        <v>3393</v>
      </c>
      <c r="O3871" s="25" t="s">
        <v>55</v>
      </c>
      <c r="P3871" s="29" t="n">
        <v>42843</v>
      </c>
      <c r="Q3871" s="29" t="n">
        <v>42855</v>
      </c>
      <c r="R3871" s="28" t="n">
        <v>0</v>
      </c>
      <c r="S3871" s="28" t="n">
        <f aca="false">IF(O3871="Won",R3871,IF(O3871="Lost",0,N3871))</f>
        <v>0</v>
      </c>
      <c r="T3871" s="30" t="n">
        <f aca="false">IF(AND(P3871&lt;&gt;"",Q3871&lt;&gt;""),Q3871-P3871,"")</f>
        <v>12</v>
      </c>
      <c r="U3871" s="30" t="str">
        <f aca="false">IF(AND(O3871="Engaging",P3871&lt;&gt;""),'Leia-me'!$B$5-P3871,"")</f>
        <v/>
      </c>
      <c r="V3871" s="25" t="str">
        <f aca="false">IF(O3871&lt;&gt;"Engaging","",IF(U3871&lt;='Leia-me'!$B$6,"Saudável",IF(U3871&lt;='Leia-me'!$B$7,"Esfriando",IF(U3871&lt;='Leia-me'!$B$8,"Última chance","Zumbi"))))</f>
        <v/>
      </c>
      <c r="W3871" s="25" t="n">
        <f aca="false">IF(O3871="Won",1,IF(O3871="Lost",0,""))</f>
        <v>0</v>
      </c>
      <c r="Y3871" s="25" t="str">
        <f aca="false">IF(E3871="","Sim","")</f>
        <v/>
      </c>
    </row>
    <row r="3872" customFormat="false" ht="15" hidden="false" customHeight="false" outlineLevel="0" collapsed="false">
      <c r="A3872" s="25" t="s">
        <v>4134</v>
      </c>
      <c r="B3872" s="25" t="s">
        <v>84</v>
      </c>
      <c r="C3872" s="25" t="s">
        <v>85</v>
      </c>
      <c r="D3872" s="25" t="s">
        <v>89</v>
      </c>
      <c r="E3872" s="25" t="s">
        <v>1347</v>
      </c>
      <c r="F3872" s="25" t="s">
        <v>165</v>
      </c>
      <c r="G3872" s="26" t="n">
        <v>665.06</v>
      </c>
      <c r="H3872" s="27" t="n">
        <v>1095</v>
      </c>
      <c r="I3872" s="25" t="s">
        <v>147</v>
      </c>
      <c r="K3872" s="25" t="n">
        <v>1989</v>
      </c>
      <c r="L3872" s="25" t="s">
        <v>186</v>
      </c>
      <c r="M3872" s="25" t="s">
        <v>171</v>
      </c>
      <c r="N3872" s="28" t="n">
        <v>550</v>
      </c>
      <c r="O3872" s="25" t="s">
        <v>55</v>
      </c>
      <c r="P3872" s="29" t="n">
        <v>42844</v>
      </c>
      <c r="Q3872" s="29" t="n">
        <v>42853</v>
      </c>
      <c r="R3872" s="28" t="n">
        <v>0</v>
      </c>
      <c r="S3872" s="28" t="n">
        <f aca="false">IF(O3872="Won",R3872,IF(O3872="Lost",0,N3872))</f>
        <v>0</v>
      </c>
      <c r="T3872" s="30" t="n">
        <f aca="false">IF(AND(P3872&lt;&gt;"",Q3872&lt;&gt;""),Q3872-P3872,"")</f>
        <v>9</v>
      </c>
      <c r="U3872" s="30" t="str">
        <f aca="false">IF(AND(O3872="Engaging",P3872&lt;&gt;""),'Leia-me'!$B$5-P3872,"")</f>
        <v/>
      </c>
      <c r="V3872" s="25" t="str">
        <f aca="false">IF(O3872&lt;&gt;"Engaging","",IF(U3872&lt;='Leia-me'!$B$6,"Saudável",IF(U3872&lt;='Leia-me'!$B$7,"Esfriando",IF(U3872&lt;='Leia-me'!$B$8,"Última chance","Zumbi"))))</f>
        <v/>
      </c>
      <c r="W3872" s="25" t="n">
        <f aca="false">IF(O3872="Won",1,IF(O3872="Lost",0,""))</f>
        <v>0</v>
      </c>
      <c r="Y3872" s="25" t="str">
        <f aca="false">IF(E3872="","Sim","")</f>
        <v/>
      </c>
    </row>
    <row r="3873" customFormat="false" ht="15" hidden="false" customHeight="false" outlineLevel="0" collapsed="false">
      <c r="A3873" s="25" t="s">
        <v>4135</v>
      </c>
      <c r="B3873" s="25" t="s">
        <v>84</v>
      </c>
      <c r="C3873" s="25" t="s">
        <v>85</v>
      </c>
      <c r="D3873" s="25" t="s">
        <v>89</v>
      </c>
      <c r="E3873" s="25" t="s">
        <v>1671</v>
      </c>
      <c r="F3873" s="25" t="s">
        <v>168</v>
      </c>
      <c r="G3873" s="26" t="n">
        <v>3027.46</v>
      </c>
      <c r="H3873" s="27" t="n">
        <v>9516</v>
      </c>
      <c r="I3873" s="25" t="s">
        <v>1672</v>
      </c>
      <c r="K3873" s="25" t="n">
        <v>1984</v>
      </c>
      <c r="L3873" s="25" t="s">
        <v>178</v>
      </c>
      <c r="M3873" s="25" t="s">
        <v>171</v>
      </c>
      <c r="N3873" s="28" t="n">
        <v>5482</v>
      </c>
      <c r="O3873" s="25" t="s">
        <v>54</v>
      </c>
      <c r="P3873" s="29" t="n">
        <v>42846</v>
      </c>
      <c r="Q3873" s="29" t="n">
        <v>42898</v>
      </c>
      <c r="R3873" s="28" t="n">
        <v>4908</v>
      </c>
      <c r="S3873" s="28" t="n">
        <f aca="false">IF(O3873="Won",R3873,IF(O3873="Lost",0,N3873))</f>
        <v>4908</v>
      </c>
      <c r="T3873" s="30" t="n">
        <f aca="false">IF(AND(P3873&lt;&gt;"",Q3873&lt;&gt;""),Q3873-P3873,"")</f>
        <v>52</v>
      </c>
      <c r="U3873" s="30" t="str">
        <f aca="false">IF(AND(O3873="Engaging",P3873&lt;&gt;""),'Leia-me'!$B$5-P3873,"")</f>
        <v/>
      </c>
      <c r="V3873" s="25" t="str">
        <f aca="false">IF(O3873&lt;&gt;"Engaging","",IF(U3873&lt;='Leia-me'!$B$6,"Saudável",IF(U3873&lt;='Leia-me'!$B$7,"Esfriando",IF(U3873&lt;='Leia-me'!$B$8,"Última chance","Zumbi"))))</f>
        <v/>
      </c>
      <c r="W3873" s="25" t="n">
        <f aca="false">IF(O3873="Won",1,IF(O3873="Lost",0,""))</f>
        <v>1</v>
      </c>
      <c r="Y3873" s="25" t="str">
        <f aca="false">IF(E3873="","Sim","")</f>
        <v/>
      </c>
    </row>
    <row r="3874" customFormat="false" ht="15" hidden="false" customHeight="false" outlineLevel="0" collapsed="false">
      <c r="A3874" s="25" t="s">
        <v>4136</v>
      </c>
      <c r="B3874" s="25" t="s">
        <v>84</v>
      </c>
      <c r="C3874" s="25" t="s">
        <v>85</v>
      </c>
      <c r="D3874" s="25" t="s">
        <v>89</v>
      </c>
      <c r="E3874" s="25" t="s">
        <v>3373</v>
      </c>
      <c r="F3874" s="25" t="s">
        <v>192</v>
      </c>
      <c r="G3874" s="26" t="n">
        <v>4478.47</v>
      </c>
      <c r="H3874" s="27" t="n">
        <v>13809</v>
      </c>
      <c r="I3874" s="25" t="s">
        <v>147</v>
      </c>
      <c r="K3874" s="25" t="n">
        <v>1979</v>
      </c>
      <c r="L3874" s="25" t="s">
        <v>186</v>
      </c>
      <c r="M3874" s="25" t="s">
        <v>171</v>
      </c>
      <c r="N3874" s="28" t="n">
        <v>550</v>
      </c>
      <c r="O3874" s="25" t="s">
        <v>55</v>
      </c>
      <c r="P3874" s="29" t="n">
        <v>42849</v>
      </c>
      <c r="Q3874" s="29" t="n">
        <v>42861</v>
      </c>
      <c r="R3874" s="28" t="n">
        <v>0</v>
      </c>
      <c r="S3874" s="28" t="n">
        <f aca="false">IF(O3874="Won",R3874,IF(O3874="Lost",0,N3874))</f>
        <v>0</v>
      </c>
      <c r="T3874" s="30" t="n">
        <f aca="false">IF(AND(P3874&lt;&gt;"",Q3874&lt;&gt;""),Q3874-P3874,"")</f>
        <v>12</v>
      </c>
      <c r="U3874" s="30" t="str">
        <f aca="false">IF(AND(O3874="Engaging",P3874&lt;&gt;""),'Leia-me'!$B$5-P3874,"")</f>
        <v/>
      </c>
      <c r="V3874" s="25" t="str">
        <f aca="false">IF(O3874&lt;&gt;"Engaging","",IF(U3874&lt;='Leia-me'!$B$6,"Saudável",IF(U3874&lt;='Leia-me'!$B$7,"Esfriando",IF(U3874&lt;='Leia-me'!$B$8,"Última chance","Zumbi"))))</f>
        <v/>
      </c>
      <c r="W3874" s="25" t="n">
        <f aca="false">IF(O3874="Won",1,IF(O3874="Lost",0,""))</f>
        <v>0</v>
      </c>
      <c r="Y3874" s="25" t="str">
        <f aca="false">IF(E3874="","Sim","")</f>
        <v/>
      </c>
    </row>
    <row r="3875" customFormat="false" ht="15" hidden="false" customHeight="false" outlineLevel="0" collapsed="false">
      <c r="A3875" s="25" t="s">
        <v>4137</v>
      </c>
      <c r="B3875" s="25" t="s">
        <v>84</v>
      </c>
      <c r="C3875" s="25" t="s">
        <v>85</v>
      </c>
      <c r="D3875" s="25" t="s">
        <v>89</v>
      </c>
      <c r="E3875" s="25" t="s">
        <v>1690</v>
      </c>
      <c r="F3875" s="25" t="s">
        <v>211</v>
      </c>
      <c r="G3875" s="26" t="n">
        <v>2520.83</v>
      </c>
      <c r="H3875" s="27" t="n">
        <v>3502</v>
      </c>
      <c r="I3875" s="25" t="s">
        <v>147</v>
      </c>
      <c r="K3875" s="25" t="n">
        <v>1990</v>
      </c>
      <c r="L3875" s="25" t="s">
        <v>178</v>
      </c>
      <c r="M3875" s="25" t="s">
        <v>171</v>
      </c>
      <c r="N3875" s="28" t="n">
        <v>5482</v>
      </c>
      <c r="O3875" s="25" t="s">
        <v>55</v>
      </c>
      <c r="P3875" s="29" t="n">
        <v>42852</v>
      </c>
      <c r="Q3875" s="29" t="n">
        <v>42958</v>
      </c>
      <c r="R3875" s="28" t="n">
        <v>0</v>
      </c>
      <c r="S3875" s="28" t="n">
        <f aca="false">IF(O3875="Won",R3875,IF(O3875="Lost",0,N3875))</f>
        <v>0</v>
      </c>
      <c r="T3875" s="30" t="n">
        <f aca="false">IF(AND(P3875&lt;&gt;"",Q3875&lt;&gt;""),Q3875-P3875,"")</f>
        <v>106</v>
      </c>
      <c r="U3875" s="30" t="str">
        <f aca="false">IF(AND(O3875="Engaging",P3875&lt;&gt;""),'Leia-me'!$B$5-P3875,"")</f>
        <v/>
      </c>
      <c r="V3875" s="25" t="str">
        <f aca="false">IF(O3875&lt;&gt;"Engaging","",IF(U3875&lt;='Leia-me'!$B$6,"Saudável",IF(U3875&lt;='Leia-me'!$B$7,"Esfriando",IF(U3875&lt;='Leia-me'!$B$8,"Última chance","Zumbi"))))</f>
        <v/>
      </c>
      <c r="W3875" s="25" t="n">
        <f aca="false">IF(O3875="Won",1,IF(O3875="Lost",0,""))</f>
        <v>0</v>
      </c>
      <c r="Y3875" s="25" t="str">
        <f aca="false">IF(E3875="","Sim","")</f>
        <v/>
      </c>
    </row>
    <row r="3876" customFormat="false" ht="15" hidden="false" customHeight="false" outlineLevel="0" collapsed="false">
      <c r="A3876" s="25" t="s">
        <v>4138</v>
      </c>
      <c r="B3876" s="25" t="s">
        <v>84</v>
      </c>
      <c r="C3876" s="25" t="s">
        <v>85</v>
      </c>
      <c r="D3876" s="25" t="s">
        <v>89</v>
      </c>
      <c r="E3876" s="25" t="s">
        <v>494</v>
      </c>
      <c r="F3876" s="25" t="s">
        <v>192</v>
      </c>
      <c r="G3876" s="26" t="n">
        <v>11698.03</v>
      </c>
      <c r="H3876" s="27" t="n">
        <v>34288</v>
      </c>
      <c r="I3876" s="25" t="s">
        <v>147</v>
      </c>
      <c r="K3876" s="25" t="n">
        <v>1982</v>
      </c>
      <c r="L3876" s="25" t="s">
        <v>1834</v>
      </c>
      <c r="M3876" s="25" t="s">
        <v>171</v>
      </c>
      <c r="N3876" s="28" t="n">
        <v>4821</v>
      </c>
      <c r="O3876" s="25" t="s">
        <v>55</v>
      </c>
      <c r="P3876" s="29" t="n">
        <v>42865</v>
      </c>
      <c r="Q3876" s="29" t="n">
        <v>42971</v>
      </c>
      <c r="R3876" s="28" t="n">
        <v>0</v>
      </c>
      <c r="S3876" s="28" t="n">
        <f aca="false">IF(O3876="Won",R3876,IF(O3876="Lost",0,N3876))</f>
        <v>0</v>
      </c>
      <c r="T3876" s="30" t="n">
        <f aca="false">IF(AND(P3876&lt;&gt;"",Q3876&lt;&gt;""),Q3876-P3876,"")</f>
        <v>106</v>
      </c>
      <c r="U3876" s="30" t="str">
        <f aca="false">IF(AND(O3876="Engaging",P3876&lt;&gt;""),'Leia-me'!$B$5-P3876,"")</f>
        <v/>
      </c>
      <c r="V3876" s="25" t="str">
        <f aca="false">IF(O3876&lt;&gt;"Engaging","",IF(U3876&lt;='Leia-me'!$B$6,"Saudável",IF(U3876&lt;='Leia-me'!$B$7,"Esfriando",IF(U3876&lt;='Leia-me'!$B$8,"Última chance","Zumbi"))))</f>
        <v/>
      </c>
      <c r="W3876" s="25" t="n">
        <f aca="false">IF(O3876="Won",1,IF(O3876="Lost",0,""))</f>
        <v>0</v>
      </c>
      <c r="X3876" s="25" t="s">
        <v>1835</v>
      </c>
      <c r="Y3876" s="25" t="str">
        <f aca="false">IF(E3876="","Sim","")</f>
        <v/>
      </c>
    </row>
    <row r="3877" customFormat="false" ht="15" hidden="false" customHeight="false" outlineLevel="0" collapsed="false">
      <c r="A3877" s="25" t="s">
        <v>4139</v>
      </c>
      <c r="B3877" s="25" t="s">
        <v>84</v>
      </c>
      <c r="C3877" s="25" t="s">
        <v>85</v>
      </c>
      <c r="D3877" s="25" t="s">
        <v>89</v>
      </c>
      <c r="E3877" s="25" t="s">
        <v>452</v>
      </c>
      <c r="F3877" s="25" t="s">
        <v>185</v>
      </c>
      <c r="G3877" s="26" t="n">
        <v>1712.68</v>
      </c>
      <c r="H3877" s="27" t="n">
        <v>3194</v>
      </c>
      <c r="I3877" s="25" t="s">
        <v>147</v>
      </c>
      <c r="J3877" s="25" t="s">
        <v>193</v>
      </c>
      <c r="K3877" s="25" t="n">
        <v>1992</v>
      </c>
      <c r="L3877" s="25" t="s">
        <v>160</v>
      </c>
      <c r="M3877" s="25" t="s">
        <v>149</v>
      </c>
      <c r="N3877" s="28" t="n">
        <v>3393</v>
      </c>
      <c r="O3877" s="25" t="s">
        <v>54</v>
      </c>
      <c r="P3877" s="29" t="n">
        <v>42866</v>
      </c>
      <c r="Q3877" s="29" t="n">
        <v>42958</v>
      </c>
      <c r="R3877" s="28" t="n">
        <v>3552</v>
      </c>
      <c r="S3877" s="28" t="n">
        <f aca="false">IF(O3877="Won",R3877,IF(O3877="Lost",0,N3877))</f>
        <v>3552</v>
      </c>
      <c r="T3877" s="30" t="n">
        <f aca="false">IF(AND(P3877&lt;&gt;"",Q3877&lt;&gt;""),Q3877-P3877,"")</f>
        <v>92</v>
      </c>
      <c r="U3877" s="30" t="str">
        <f aca="false">IF(AND(O3877="Engaging",P3877&lt;&gt;""),'Leia-me'!$B$5-P3877,"")</f>
        <v/>
      </c>
      <c r="V3877" s="25" t="str">
        <f aca="false">IF(O3877&lt;&gt;"Engaging","",IF(U3877&lt;='Leia-me'!$B$6,"Saudável",IF(U3877&lt;='Leia-me'!$B$7,"Esfriando",IF(U3877&lt;='Leia-me'!$B$8,"Última chance","Zumbi"))))</f>
        <v/>
      </c>
      <c r="W3877" s="25" t="n">
        <f aca="false">IF(O3877="Won",1,IF(O3877="Lost",0,""))</f>
        <v>1</v>
      </c>
      <c r="Y3877" s="25" t="str">
        <f aca="false">IF(E3877="","Sim","")</f>
        <v/>
      </c>
    </row>
    <row r="3878" customFormat="false" ht="15" hidden="false" customHeight="false" outlineLevel="0" collapsed="false">
      <c r="A3878" s="25" t="s">
        <v>4140</v>
      </c>
      <c r="B3878" s="25" t="s">
        <v>84</v>
      </c>
      <c r="C3878" s="25" t="s">
        <v>85</v>
      </c>
      <c r="D3878" s="25" t="s">
        <v>89</v>
      </c>
      <c r="E3878" s="25" t="s">
        <v>1347</v>
      </c>
      <c r="F3878" s="25" t="s">
        <v>165</v>
      </c>
      <c r="G3878" s="26" t="n">
        <v>665.06</v>
      </c>
      <c r="H3878" s="27" t="n">
        <v>1095</v>
      </c>
      <c r="I3878" s="25" t="s">
        <v>147</v>
      </c>
      <c r="K3878" s="25" t="n">
        <v>1989</v>
      </c>
      <c r="L3878" s="25" t="s">
        <v>1834</v>
      </c>
      <c r="M3878" s="25" t="s">
        <v>171</v>
      </c>
      <c r="N3878" s="28" t="n">
        <v>4821</v>
      </c>
      <c r="O3878" s="25" t="s">
        <v>54</v>
      </c>
      <c r="P3878" s="29" t="n">
        <v>42873</v>
      </c>
      <c r="Q3878" s="29" t="n">
        <v>42961</v>
      </c>
      <c r="R3878" s="28" t="n">
        <v>4671</v>
      </c>
      <c r="S3878" s="28" t="n">
        <f aca="false">IF(O3878="Won",R3878,IF(O3878="Lost",0,N3878))</f>
        <v>4671</v>
      </c>
      <c r="T3878" s="30" t="n">
        <f aca="false">IF(AND(P3878&lt;&gt;"",Q3878&lt;&gt;""),Q3878-P3878,"")</f>
        <v>88</v>
      </c>
      <c r="U3878" s="30" t="str">
        <f aca="false">IF(AND(O3878="Engaging",P3878&lt;&gt;""),'Leia-me'!$B$5-P3878,"")</f>
        <v/>
      </c>
      <c r="V3878" s="25" t="str">
        <f aca="false">IF(O3878&lt;&gt;"Engaging","",IF(U3878&lt;='Leia-me'!$B$6,"Saudável",IF(U3878&lt;='Leia-me'!$B$7,"Esfriando",IF(U3878&lt;='Leia-me'!$B$8,"Última chance","Zumbi"))))</f>
        <v/>
      </c>
      <c r="W3878" s="25" t="n">
        <f aca="false">IF(O3878="Won",1,IF(O3878="Lost",0,""))</f>
        <v>1</v>
      </c>
      <c r="X3878" s="25" t="s">
        <v>1835</v>
      </c>
      <c r="Y3878" s="25" t="str">
        <f aca="false">IF(E3878="","Sim","")</f>
        <v/>
      </c>
    </row>
    <row r="3879" customFormat="false" ht="15" hidden="false" customHeight="false" outlineLevel="0" collapsed="false">
      <c r="A3879" s="25" t="s">
        <v>4141</v>
      </c>
      <c r="B3879" s="25" t="s">
        <v>84</v>
      </c>
      <c r="C3879" s="25" t="s">
        <v>85</v>
      </c>
      <c r="D3879" s="25" t="s">
        <v>89</v>
      </c>
      <c r="E3879" s="25" t="s">
        <v>494</v>
      </c>
      <c r="F3879" s="25" t="s">
        <v>192</v>
      </c>
      <c r="G3879" s="26" t="n">
        <v>11698.03</v>
      </c>
      <c r="H3879" s="27" t="n">
        <v>34288</v>
      </c>
      <c r="I3879" s="25" t="s">
        <v>147</v>
      </c>
      <c r="K3879" s="25" t="n">
        <v>1982</v>
      </c>
      <c r="L3879" s="25" t="s">
        <v>186</v>
      </c>
      <c r="M3879" s="25" t="s">
        <v>171</v>
      </c>
      <c r="N3879" s="28" t="n">
        <v>550</v>
      </c>
      <c r="O3879" s="25" t="s">
        <v>54</v>
      </c>
      <c r="P3879" s="29" t="n">
        <v>42875</v>
      </c>
      <c r="Q3879" s="29" t="n">
        <v>42965</v>
      </c>
      <c r="R3879" s="28" t="n">
        <v>492</v>
      </c>
      <c r="S3879" s="28" t="n">
        <f aca="false">IF(O3879="Won",R3879,IF(O3879="Lost",0,N3879))</f>
        <v>492</v>
      </c>
      <c r="T3879" s="30" t="n">
        <f aca="false">IF(AND(P3879&lt;&gt;"",Q3879&lt;&gt;""),Q3879-P3879,"")</f>
        <v>90</v>
      </c>
      <c r="U3879" s="30" t="str">
        <f aca="false">IF(AND(O3879="Engaging",P3879&lt;&gt;""),'Leia-me'!$B$5-P3879,"")</f>
        <v/>
      </c>
      <c r="V3879" s="25" t="str">
        <f aca="false">IF(O3879&lt;&gt;"Engaging","",IF(U3879&lt;='Leia-me'!$B$6,"Saudável",IF(U3879&lt;='Leia-me'!$B$7,"Esfriando",IF(U3879&lt;='Leia-me'!$B$8,"Última chance","Zumbi"))))</f>
        <v/>
      </c>
      <c r="W3879" s="25" t="n">
        <f aca="false">IF(O3879="Won",1,IF(O3879="Lost",0,""))</f>
        <v>1</v>
      </c>
      <c r="Y3879" s="25" t="str">
        <f aca="false">IF(E3879="","Sim","")</f>
        <v/>
      </c>
    </row>
    <row r="3880" customFormat="false" ht="15" hidden="false" customHeight="false" outlineLevel="0" collapsed="false">
      <c r="A3880" s="25" t="s">
        <v>4142</v>
      </c>
      <c r="B3880" s="25" t="s">
        <v>84</v>
      </c>
      <c r="C3880" s="25" t="s">
        <v>85</v>
      </c>
      <c r="D3880" s="25" t="s">
        <v>89</v>
      </c>
      <c r="E3880" s="25" t="s">
        <v>494</v>
      </c>
      <c r="F3880" s="25" t="s">
        <v>192</v>
      </c>
      <c r="G3880" s="26" t="n">
        <v>11698.03</v>
      </c>
      <c r="H3880" s="27" t="n">
        <v>34288</v>
      </c>
      <c r="I3880" s="25" t="s">
        <v>147</v>
      </c>
      <c r="K3880" s="25" t="n">
        <v>1982</v>
      </c>
      <c r="L3880" s="25" t="s">
        <v>186</v>
      </c>
      <c r="M3880" s="25" t="s">
        <v>171</v>
      </c>
      <c r="N3880" s="28" t="n">
        <v>550</v>
      </c>
      <c r="O3880" s="25" t="s">
        <v>54</v>
      </c>
      <c r="P3880" s="29" t="n">
        <v>42877</v>
      </c>
      <c r="Q3880" s="29" t="n">
        <v>42892</v>
      </c>
      <c r="R3880" s="28" t="n">
        <v>555</v>
      </c>
      <c r="S3880" s="28" t="n">
        <f aca="false">IF(O3880="Won",R3880,IF(O3880="Lost",0,N3880))</f>
        <v>555</v>
      </c>
      <c r="T3880" s="30" t="n">
        <f aca="false">IF(AND(P3880&lt;&gt;"",Q3880&lt;&gt;""),Q3880-P3880,"")</f>
        <v>15</v>
      </c>
      <c r="U3880" s="30" t="str">
        <f aca="false">IF(AND(O3880="Engaging",P3880&lt;&gt;""),'Leia-me'!$B$5-P3880,"")</f>
        <v/>
      </c>
      <c r="V3880" s="25" t="str">
        <f aca="false">IF(O3880&lt;&gt;"Engaging","",IF(U3880&lt;='Leia-me'!$B$6,"Saudável",IF(U3880&lt;='Leia-me'!$B$7,"Esfriando",IF(U3880&lt;='Leia-me'!$B$8,"Última chance","Zumbi"))))</f>
        <v/>
      </c>
      <c r="W3880" s="25" t="n">
        <f aca="false">IF(O3880="Won",1,IF(O3880="Lost",0,""))</f>
        <v>1</v>
      </c>
      <c r="Y3880" s="25" t="str">
        <f aca="false">IF(E3880="","Sim","")</f>
        <v/>
      </c>
    </row>
    <row r="3881" customFormat="false" ht="15" hidden="false" customHeight="false" outlineLevel="0" collapsed="false">
      <c r="A3881" s="25" t="s">
        <v>4143</v>
      </c>
      <c r="B3881" s="25" t="s">
        <v>84</v>
      </c>
      <c r="C3881" s="25" t="s">
        <v>85</v>
      </c>
      <c r="D3881" s="25" t="s">
        <v>89</v>
      </c>
      <c r="E3881" s="25" t="s">
        <v>1158</v>
      </c>
      <c r="F3881" s="25" t="s">
        <v>185</v>
      </c>
      <c r="G3881" s="26" t="n">
        <v>7708.38</v>
      </c>
      <c r="H3881" s="27" t="n">
        <v>13756</v>
      </c>
      <c r="I3881" s="25" t="s">
        <v>147</v>
      </c>
      <c r="K3881" s="25" t="n">
        <v>1980</v>
      </c>
      <c r="L3881" s="25" t="s">
        <v>186</v>
      </c>
      <c r="M3881" s="25" t="s">
        <v>171</v>
      </c>
      <c r="N3881" s="28" t="n">
        <v>550</v>
      </c>
      <c r="O3881" s="25" t="s">
        <v>54</v>
      </c>
      <c r="P3881" s="29" t="n">
        <v>42877</v>
      </c>
      <c r="Q3881" s="29" t="n">
        <v>42980</v>
      </c>
      <c r="R3881" s="28" t="n">
        <v>476</v>
      </c>
      <c r="S3881" s="28" t="n">
        <f aca="false">IF(O3881="Won",R3881,IF(O3881="Lost",0,N3881))</f>
        <v>476</v>
      </c>
      <c r="T3881" s="30" t="n">
        <f aca="false">IF(AND(P3881&lt;&gt;"",Q3881&lt;&gt;""),Q3881-P3881,"")</f>
        <v>103</v>
      </c>
      <c r="U3881" s="30" t="str">
        <f aca="false">IF(AND(O3881="Engaging",P3881&lt;&gt;""),'Leia-me'!$B$5-P3881,"")</f>
        <v/>
      </c>
      <c r="V3881" s="25" t="str">
        <f aca="false">IF(O3881&lt;&gt;"Engaging","",IF(U3881&lt;='Leia-me'!$B$6,"Saudável",IF(U3881&lt;='Leia-me'!$B$7,"Esfriando",IF(U3881&lt;='Leia-me'!$B$8,"Última chance","Zumbi"))))</f>
        <v/>
      </c>
      <c r="W3881" s="25" t="n">
        <f aca="false">IF(O3881="Won",1,IF(O3881="Lost",0,""))</f>
        <v>1</v>
      </c>
      <c r="Y3881" s="25" t="str">
        <f aca="false">IF(E3881="","Sim","")</f>
        <v/>
      </c>
    </row>
    <row r="3882" customFormat="false" ht="15" hidden="false" customHeight="false" outlineLevel="0" collapsed="false">
      <c r="A3882" s="25" t="s">
        <v>4144</v>
      </c>
      <c r="B3882" s="25" t="s">
        <v>84</v>
      </c>
      <c r="C3882" s="25" t="s">
        <v>85</v>
      </c>
      <c r="D3882" s="25" t="s">
        <v>89</v>
      </c>
      <c r="E3882" s="25" t="s">
        <v>1189</v>
      </c>
      <c r="F3882" s="25" t="s">
        <v>211</v>
      </c>
      <c r="G3882" s="26" t="n">
        <v>702.72</v>
      </c>
      <c r="H3882" s="27" t="n">
        <v>1831</v>
      </c>
      <c r="I3882" s="25" t="s">
        <v>147</v>
      </c>
      <c r="K3882" s="25" t="n">
        <v>2004</v>
      </c>
      <c r="L3882" s="25" t="s">
        <v>178</v>
      </c>
      <c r="M3882" s="25" t="s">
        <v>171</v>
      </c>
      <c r="N3882" s="28" t="n">
        <v>5482</v>
      </c>
      <c r="O3882" s="25" t="s">
        <v>55</v>
      </c>
      <c r="P3882" s="29" t="n">
        <v>42879</v>
      </c>
      <c r="Q3882" s="29" t="n">
        <v>42999</v>
      </c>
      <c r="R3882" s="28" t="n">
        <v>0</v>
      </c>
      <c r="S3882" s="28" t="n">
        <f aca="false">IF(O3882="Won",R3882,IF(O3882="Lost",0,N3882))</f>
        <v>0</v>
      </c>
      <c r="T3882" s="30" t="n">
        <f aca="false">IF(AND(P3882&lt;&gt;"",Q3882&lt;&gt;""),Q3882-P3882,"")</f>
        <v>120</v>
      </c>
      <c r="U3882" s="30" t="str">
        <f aca="false">IF(AND(O3882="Engaging",P3882&lt;&gt;""),'Leia-me'!$B$5-P3882,"")</f>
        <v/>
      </c>
      <c r="V3882" s="25" t="str">
        <f aca="false">IF(O3882&lt;&gt;"Engaging","",IF(U3882&lt;='Leia-me'!$B$6,"Saudável",IF(U3882&lt;='Leia-me'!$B$7,"Esfriando",IF(U3882&lt;='Leia-me'!$B$8,"Última chance","Zumbi"))))</f>
        <v/>
      </c>
      <c r="W3882" s="25" t="n">
        <f aca="false">IF(O3882="Won",1,IF(O3882="Lost",0,""))</f>
        <v>0</v>
      </c>
      <c r="Y3882" s="25" t="str">
        <f aca="false">IF(E3882="","Sim","")</f>
        <v/>
      </c>
    </row>
    <row r="3883" customFormat="false" ht="15" hidden="false" customHeight="false" outlineLevel="0" collapsed="false">
      <c r="A3883" s="25" t="s">
        <v>4145</v>
      </c>
      <c r="B3883" s="25" t="s">
        <v>84</v>
      </c>
      <c r="C3883" s="25" t="s">
        <v>85</v>
      </c>
      <c r="D3883" s="25" t="s">
        <v>89</v>
      </c>
      <c r="E3883" s="25" t="s">
        <v>639</v>
      </c>
      <c r="F3883" s="25" t="s">
        <v>211</v>
      </c>
      <c r="G3883" s="26" t="n">
        <v>1419.98</v>
      </c>
      <c r="H3883" s="27" t="n">
        <v>4018</v>
      </c>
      <c r="I3883" s="25" t="s">
        <v>147</v>
      </c>
      <c r="K3883" s="25" t="n">
        <v>2003</v>
      </c>
      <c r="L3883" s="25" t="s">
        <v>1834</v>
      </c>
      <c r="M3883" s="25" t="s">
        <v>171</v>
      </c>
      <c r="N3883" s="28" t="n">
        <v>4821</v>
      </c>
      <c r="O3883" s="25" t="s">
        <v>55</v>
      </c>
      <c r="P3883" s="29" t="n">
        <v>42883</v>
      </c>
      <c r="Q3883" s="29" t="n">
        <v>42977</v>
      </c>
      <c r="R3883" s="28" t="n">
        <v>0</v>
      </c>
      <c r="S3883" s="28" t="n">
        <f aca="false">IF(O3883="Won",R3883,IF(O3883="Lost",0,N3883))</f>
        <v>0</v>
      </c>
      <c r="T3883" s="30" t="n">
        <f aca="false">IF(AND(P3883&lt;&gt;"",Q3883&lt;&gt;""),Q3883-P3883,"")</f>
        <v>94</v>
      </c>
      <c r="U3883" s="30" t="str">
        <f aca="false">IF(AND(O3883="Engaging",P3883&lt;&gt;""),'Leia-me'!$B$5-P3883,"")</f>
        <v/>
      </c>
      <c r="V3883" s="25" t="str">
        <f aca="false">IF(O3883&lt;&gt;"Engaging","",IF(U3883&lt;='Leia-me'!$B$6,"Saudável",IF(U3883&lt;='Leia-me'!$B$7,"Esfriando",IF(U3883&lt;='Leia-me'!$B$8,"Última chance","Zumbi"))))</f>
        <v/>
      </c>
      <c r="W3883" s="25" t="n">
        <f aca="false">IF(O3883="Won",1,IF(O3883="Lost",0,""))</f>
        <v>0</v>
      </c>
      <c r="X3883" s="25" t="s">
        <v>1835</v>
      </c>
      <c r="Y3883" s="25" t="str">
        <f aca="false">IF(E3883="","Sim","")</f>
        <v/>
      </c>
    </row>
    <row r="3884" customFormat="false" ht="15" hidden="false" customHeight="false" outlineLevel="0" collapsed="false">
      <c r="A3884" s="25" t="s">
        <v>4146</v>
      </c>
      <c r="B3884" s="25" t="s">
        <v>84</v>
      </c>
      <c r="C3884" s="25" t="s">
        <v>85</v>
      </c>
      <c r="D3884" s="25" t="s">
        <v>89</v>
      </c>
      <c r="E3884" s="25" t="s">
        <v>1690</v>
      </c>
      <c r="F3884" s="25" t="s">
        <v>211</v>
      </c>
      <c r="G3884" s="26" t="n">
        <v>2520.83</v>
      </c>
      <c r="H3884" s="27" t="n">
        <v>3502</v>
      </c>
      <c r="I3884" s="25" t="s">
        <v>147</v>
      </c>
      <c r="K3884" s="25" t="n">
        <v>1990</v>
      </c>
      <c r="L3884" s="25" t="s">
        <v>186</v>
      </c>
      <c r="M3884" s="25" t="s">
        <v>171</v>
      </c>
      <c r="N3884" s="28" t="n">
        <v>550</v>
      </c>
      <c r="O3884" s="25" t="s">
        <v>54</v>
      </c>
      <c r="P3884" s="29" t="n">
        <v>42886</v>
      </c>
      <c r="Q3884" s="29" t="n">
        <v>42952</v>
      </c>
      <c r="R3884" s="28" t="n">
        <v>607</v>
      </c>
      <c r="S3884" s="28" t="n">
        <f aca="false">IF(O3884="Won",R3884,IF(O3884="Lost",0,N3884))</f>
        <v>607</v>
      </c>
      <c r="T3884" s="30" t="n">
        <f aca="false">IF(AND(P3884&lt;&gt;"",Q3884&lt;&gt;""),Q3884-P3884,"")</f>
        <v>66</v>
      </c>
      <c r="U3884" s="30" t="str">
        <f aca="false">IF(AND(O3884="Engaging",P3884&lt;&gt;""),'Leia-me'!$B$5-P3884,"")</f>
        <v/>
      </c>
      <c r="V3884" s="25" t="str">
        <f aca="false">IF(O3884&lt;&gt;"Engaging","",IF(U3884&lt;='Leia-me'!$B$6,"Saudável",IF(U3884&lt;='Leia-me'!$B$7,"Esfriando",IF(U3884&lt;='Leia-me'!$B$8,"Última chance","Zumbi"))))</f>
        <v/>
      </c>
      <c r="W3884" s="25" t="n">
        <f aca="false">IF(O3884="Won",1,IF(O3884="Lost",0,""))</f>
        <v>1</v>
      </c>
      <c r="Y3884" s="25" t="str">
        <f aca="false">IF(E3884="","Sim","")</f>
        <v/>
      </c>
    </row>
    <row r="3885" customFormat="false" ht="15" hidden="false" customHeight="false" outlineLevel="0" collapsed="false">
      <c r="A3885" s="25" t="s">
        <v>4147</v>
      </c>
      <c r="B3885" s="25" t="s">
        <v>84</v>
      </c>
      <c r="C3885" s="25" t="s">
        <v>85</v>
      </c>
      <c r="D3885" s="25" t="s">
        <v>89</v>
      </c>
      <c r="E3885" s="25" t="s">
        <v>494</v>
      </c>
      <c r="F3885" s="25" t="s">
        <v>192</v>
      </c>
      <c r="G3885" s="26" t="n">
        <v>11698.03</v>
      </c>
      <c r="H3885" s="27" t="n">
        <v>34288</v>
      </c>
      <c r="I3885" s="25" t="s">
        <v>147</v>
      </c>
      <c r="K3885" s="25" t="n">
        <v>1982</v>
      </c>
      <c r="L3885" s="25" t="s">
        <v>186</v>
      </c>
      <c r="M3885" s="25" t="s">
        <v>171</v>
      </c>
      <c r="N3885" s="28" t="n">
        <v>550</v>
      </c>
      <c r="O3885" s="25" t="s">
        <v>54</v>
      </c>
      <c r="P3885" s="29" t="n">
        <v>42893</v>
      </c>
      <c r="Q3885" s="29" t="n">
        <v>42952</v>
      </c>
      <c r="R3885" s="28" t="n">
        <v>566</v>
      </c>
      <c r="S3885" s="28" t="n">
        <f aca="false">IF(O3885="Won",R3885,IF(O3885="Lost",0,N3885))</f>
        <v>566</v>
      </c>
      <c r="T3885" s="30" t="n">
        <f aca="false">IF(AND(P3885&lt;&gt;"",Q3885&lt;&gt;""),Q3885-P3885,"")</f>
        <v>59</v>
      </c>
      <c r="U3885" s="30" t="str">
        <f aca="false">IF(AND(O3885="Engaging",P3885&lt;&gt;""),'Leia-me'!$B$5-P3885,"")</f>
        <v/>
      </c>
      <c r="V3885" s="25" t="str">
        <f aca="false">IF(O3885&lt;&gt;"Engaging","",IF(U3885&lt;='Leia-me'!$B$6,"Saudável",IF(U3885&lt;='Leia-me'!$B$7,"Esfriando",IF(U3885&lt;='Leia-me'!$B$8,"Última chance","Zumbi"))))</f>
        <v/>
      </c>
      <c r="W3885" s="25" t="n">
        <f aca="false">IF(O3885="Won",1,IF(O3885="Lost",0,""))</f>
        <v>1</v>
      </c>
      <c r="Y3885" s="25" t="str">
        <f aca="false">IF(E3885="","Sim","")</f>
        <v/>
      </c>
    </row>
    <row r="3886" customFormat="false" ht="15" hidden="false" customHeight="false" outlineLevel="0" collapsed="false">
      <c r="A3886" s="25" t="s">
        <v>4148</v>
      </c>
      <c r="B3886" s="25" t="s">
        <v>84</v>
      </c>
      <c r="C3886" s="25" t="s">
        <v>85</v>
      </c>
      <c r="D3886" s="25" t="s">
        <v>89</v>
      </c>
      <c r="E3886" s="25" t="s">
        <v>1640</v>
      </c>
      <c r="F3886" s="25" t="s">
        <v>211</v>
      </c>
      <c r="G3886" s="26" t="n">
        <v>71.12</v>
      </c>
      <c r="H3886" s="27" t="n">
        <v>144</v>
      </c>
      <c r="I3886" s="25" t="s">
        <v>147</v>
      </c>
      <c r="K3886" s="25" t="n">
        <v>2010</v>
      </c>
      <c r="L3886" s="25" t="s">
        <v>170</v>
      </c>
      <c r="M3886" s="25" t="s">
        <v>171</v>
      </c>
      <c r="N3886" s="28" t="n">
        <v>1096</v>
      </c>
      <c r="O3886" s="25" t="s">
        <v>54</v>
      </c>
      <c r="P3886" s="29" t="n">
        <v>42898</v>
      </c>
      <c r="Q3886" s="29" t="n">
        <v>42998</v>
      </c>
      <c r="R3886" s="28" t="n">
        <v>851</v>
      </c>
      <c r="S3886" s="28" t="n">
        <f aca="false">IF(O3886="Won",R3886,IF(O3886="Lost",0,N3886))</f>
        <v>851</v>
      </c>
      <c r="T3886" s="30" t="n">
        <f aca="false">IF(AND(P3886&lt;&gt;"",Q3886&lt;&gt;""),Q3886-P3886,"")</f>
        <v>100</v>
      </c>
      <c r="U3886" s="30" t="str">
        <f aca="false">IF(AND(O3886="Engaging",P3886&lt;&gt;""),'Leia-me'!$B$5-P3886,"")</f>
        <v/>
      </c>
      <c r="V3886" s="25" t="str">
        <f aca="false">IF(O3886&lt;&gt;"Engaging","",IF(U3886&lt;='Leia-me'!$B$6,"Saudável",IF(U3886&lt;='Leia-me'!$B$7,"Esfriando",IF(U3886&lt;='Leia-me'!$B$8,"Última chance","Zumbi"))))</f>
        <v/>
      </c>
      <c r="W3886" s="25" t="n">
        <f aca="false">IF(O3886="Won",1,IF(O3886="Lost",0,""))</f>
        <v>1</v>
      </c>
      <c r="Y3886" s="25" t="str">
        <f aca="false">IF(E3886="","Sim","")</f>
        <v/>
      </c>
    </row>
    <row r="3887" customFormat="false" ht="15" hidden="false" customHeight="false" outlineLevel="0" collapsed="false">
      <c r="A3887" s="25" t="s">
        <v>4149</v>
      </c>
      <c r="B3887" s="25" t="s">
        <v>84</v>
      </c>
      <c r="C3887" s="25" t="s">
        <v>85</v>
      </c>
      <c r="D3887" s="25" t="s">
        <v>89</v>
      </c>
      <c r="E3887" s="25" t="s">
        <v>445</v>
      </c>
      <c r="F3887" s="25" t="s">
        <v>192</v>
      </c>
      <c r="G3887" s="26" t="n">
        <v>987.39</v>
      </c>
      <c r="H3887" s="27" t="n">
        <v>2253</v>
      </c>
      <c r="I3887" s="25" t="s">
        <v>147</v>
      </c>
      <c r="K3887" s="25" t="n">
        <v>2002</v>
      </c>
      <c r="L3887" s="25" t="s">
        <v>160</v>
      </c>
      <c r="M3887" s="25" t="s">
        <v>149</v>
      </c>
      <c r="N3887" s="28" t="n">
        <v>3393</v>
      </c>
      <c r="O3887" s="25" t="s">
        <v>54</v>
      </c>
      <c r="P3887" s="29" t="n">
        <v>42899</v>
      </c>
      <c r="Q3887" s="29" t="n">
        <v>42974</v>
      </c>
      <c r="R3887" s="28" t="n">
        <v>3279</v>
      </c>
      <c r="S3887" s="28" t="n">
        <f aca="false">IF(O3887="Won",R3887,IF(O3887="Lost",0,N3887))</f>
        <v>3279</v>
      </c>
      <c r="T3887" s="30" t="n">
        <f aca="false">IF(AND(P3887&lt;&gt;"",Q3887&lt;&gt;""),Q3887-P3887,"")</f>
        <v>75</v>
      </c>
      <c r="U3887" s="30" t="str">
        <f aca="false">IF(AND(O3887="Engaging",P3887&lt;&gt;""),'Leia-me'!$B$5-P3887,"")</f>
        <v/>
      </c>
      <c r="V3887" s="25" t="str">
        <f aca="false">IF(O3887&lt;&gt;"Engaging","",IF(U3887&lt;='Leia-me'!$B$6,"Saudável",IF(U3887&lt;='Leia-me'!$B$7,"Esfriando",IF(U3887&lt;='Leia-me'!$B$8,"Última chance","Zumbi"))))</f>
        <v/>
      </c>
      <c r="W3887" s="25" t="n">
        <f aca="false">IF(O3887="Won",1,IF(O3887="Lost",0,""))</f>
        <v>1</v>
      </c>
      <c r="Y3887" s="25" t="str">
        <f aca="false">IF(E3887="","Sim","")</f>
        <v/>
      </c>
    </row>
    <row r="3888" customFormat="false" ht="15" hidden="false" customHeight="false" outlineLevel="0" collapsed="false">
      <c r="A3888" s="25" t="s">
        <v>4150</v>
      </c>
      <c r="B3888" s="25" t="s">
        <v>84</v>
      </c>
      <c r="C3888" s="25" t="s">
        <v>85</v>
      </c>
      <c r="D3888" s="25" t="s">
        <v>89</v>
      </c>
      <c r="E3888" s="25" t="s">
        <v>1189</v>
      </c>
      <c r="F3888" s="25" t="s">
        <v>211</v>
      </c>
      <c r="G3888" s="26" t="n">
        <v>702.72</v>
      </c>
      <c r="H3888" s="27" t="n">
        <v>1831</v>
      </c>
      <c r="I3888" s="25" t="s">
        <v>147</v>
      </c>
      <c r="K3888" s="25" t="n">
        <v>2004</v>
      </c>
      <c r="L3888" s="25" t="s">
        <v>148</v>
      </c>
      <c r="M3888" s="25" t="s">
        <v>149</v>
      </c>
      <c r="N3888" s="28" t="n">
        <v>55</v>
      </c>
      <c r="O3888" s="25" t="s">
        <v>55</v>
      </c>
      <c r="P3888" s="29" t="n">
        <v>42900</v>
      </c>
      <c r="Q3888" s="29" t="n">
        <v>42913</v>
      </c>
      <c r="R3888" s="28" t="n">
        <v>0</v>
      </c>
      <c r="S3888" s="28" t="n">
        <f aca="false">IF(O3888="Won",R3888,IF(O3888="Lost",0,N3888))</f>
        <v>0</v>
      </c>
      <c r="T3888" s="30" t="n">
        <f aca="false">IF(AND(P3888&lt;&gt;"",Q3888&lt;&gt;""),Q3888-P3888,"")</f>
        <v>13</v>
      </c>
      <c r="U3888" s="30" t="str">
        <f aca="false">IF(AND(O3888="Engaging",P3888&lt;&gt;""),'Leia-me'!$B$5-P3888,"")</f>
        <v/>
      </c>
      <c r="V3888" s="25" t="str">
        <f aca="false">IF(O3888&lt;&gt;"Engaging","",IF(U3888&lt;='Leia-me'!$B$6,"Saudável",IF(U3888&lt;='Leia-me'!$B$7,"Esfriando",IF(U3888&lt;='Leia-me'!$B$8,"Última chance","Zumbi"))))</f>
        <v/>
      </c>
      <c r="W3888" s="25" t="n">
        <f aca="false">IF(O3888="Won",1,IF(O3888="Lost",0,""))</f>
        <v>0</v>
      </c>
      <c r="Y3888" s="25" t="str">
        <f aca="false">IF(E3888="","Sim","")</f>
        <v/>
      </c>
    </row>
    <row r="3889" customFormat="false" ht="15" hidden="false" customHeight="false" outlineLevel="0" collapsed="false">
      <c r="A3889" s="25" t="s">
        <v>4151</v>
      </c>
      <c r="B3889" s="25" t="s">
        <v>84</v>
      </c>
      <c r="C3889" s="25" t="s">
        <v>85</v>
      </c>
      <c r="D3889" s="25" t="s">
        <v>89</v>
      </c>
      <c r="E3889" s="25" t="s">
        <v>1090</v>
      </c>
      <c r="F3889" s="25" t="s">
        <v>155</v>
      </c>
      <c r="G3889" s="26" t="n">
        <v>6395.05</v>
      </c>
      <c r="H3889" s="27" t="n">
        <v>20275</v>
      </c>
      <c r="I3889" s="25" t="s">
        <v>147</v>
      </c>
      <c r="K3889" s="25" t="n">
        <v>1994</v>
      </c>
      <c r="L3889" s="25" t="s">
        <v>186</v>
      </c>
      <c r="M3889" s="25" t="s">
        <v>171</v>
      </c>
      <c r="N3889" s="28" t="n">
        <v>550</v>
      </c>
      <c r="O3889" s="25" t="s">
        <v>55</v>
      </c>
      <c r="P3889" s="29" t="n">
        <v>42902</v>
      </c>
      <c r="Q3889" s="29" t="n">
        <v>42969</v>
      </c>
      <c r="R3889" s="28" t="n">
        <v>0</v>
      </c>
      <c r="S3889" s="28" t="n">
        <f aca="false">IF(O3889="Won",R3889,IF(O3889="Lost",0,N3889))</f>
        <v>0</v>
      </c>
      <c r="T3889" s="30" t="n">
        <f aca="false">IF(AND(P3889&lt;&gt;"",Q3889&lt;&gt;""),Q3889-P3889,"")</f>
        <v>67</v>
      </c>
      <c r="U3889" s="30" t="str">
        <f aca="false">IF(AND(O3889="Engaging",P3889&lt;&gt;""),'Leia-me'!$B$5-P3889,"")</f>
        <v/>
      </c>
      <c r="V3889" s="25" t="str">
        <f aca="false">IF(O3889&lt;&gt;"Engaging","",IF(U3889&lt;='Leia-me'!$B$6,"Saudável",IF(U3889&lt;='Leia-me'!$B$7,"Esfriando",IF(U3889&lt;='Leia-me'!$B$8,"Última chance","Zumbi"))))</f>
        <v/>
      </c>
      <c r="W3889" s="25" t="n">
        <f aca="false">IF(O3889="Won",1,IF(O3889="Lost",0,""))</f>
        <v>0</v>
      </c>
      <c r="Y3889" s="25" t="str">
        <f aca="false">IF(E3889="","Sim","")</f>
        <v/>
      </c>
    </row>
    <row r="3890" customFormat="false" ht="15" hidden="false" customHeight="false" outlineLevel="0" collapsed="false">
      <c r="A3890" s="25" t="s">
        <v>4152</v>
      </c>
      <c r="B3890" s="25" t="s">
        <v>84</v>
      </c>
      <c r="C3890" s="25" t="s">
        <v>85</v>
      </c>
      <c r="D3890" s="25" t="s">
        <v>89</v>
      </c>
      <c r="E3890" s="25" t="s">
        <v>644</v>
      </c>
      <c r="F3890" s="25" t="s">
        <v>177</v>
      </c>
      <c r="G3890" s="26" t="n">
        <v>646.1</v>
      </c>
      <c r="H3890" s="27" t="n">
        <v>883</v>
      </c>
      <c r="I3890" s="25" t="s">
        <v>147</v>
      </c>
      <c r="J3890" s="25" t="s">
        <v>199</v>
      </c>
      <c r="K3890" s="25" t="n">
        <v>1993</v>
      </c>
      <c r="L3890" s="25" t="s">
        <v>1834</v>
      </c>
      <c r="M3890" s="25" t="s">
        <v>171</v>
      </c>
      <c r="N3890" s="28" t="n">
        <v>4821</v>
      </c>
      <c r="O3890" s="25" t="s">
        <v>54</v>
      </c>
      <c r="P3890" s="29" t="n">
        <v>42902</v>
      </c>
      <c r="Q3890" s="29" t="n">
        <v>42996</v>
      </c>
      <c r="R3890" s="28" t="n">
        <v>5206</v>
      </c>
      <c r="S3890" s="28" t="n">
        <f aca="false">IF(O3890="Won",R3890,IF(O3890="Lost",0,N3890))</f>
        <v>5206</v>
      </c>
      <c r="T3890" s="30" t="n">
        <f aca="false">IF(AND(P3890&lt;&gt;"",Q3890&lt;&gt;""),Q3890-P3890,"")</f>
        <v>94</v>
      </c>
      <c r="U3890" s="30" t="str">
        <f aca="false">IF(AND(O3890="Engaging",P3890&lt;&gt;""),'Leia-me'!$B$5-P3890,"")</f>
        <v/>
      </c>
      <c r="V3890" s="25" t="str">
        <f aca="false">IF(O3890&lt;&gt;"Engaging","",IF(U3890&lt;='Leia-me'!$B$6,"Saudável",IF(U3890&lt;='Leia-me'!$B$7,"Esfriando",IF(U3890&lt;='Leia-me'!$B$8,"Última chance","Zumbi"))))</f>
        <v/>
      </c>
      <c r="W3890" s="25" t="n">
        <f aca="false">IF(O3890="Won",1,IF(O3890="Lost",0,""))</f>
        <v>1</v>
      </c>
      <c r="X3890" s="25" t="s">
        <v>1835</v>
      </c>
      <c r="Y3890" s="25" t="str">
        <f aca="false">IF(E3890="","Sim","")</f>
        <v/>
      </c>
    </row>
    <row r="3891" customFormat="false" ht="15" hidden="false" customHeight="false" outlineLevel="0" collapsed="false">
      <c r="A3891" s="25" t="s">
        <v>4153</v>
      </c>
      <c r="B3891" s="25" t="s">
        <v>84</v>
      </c>
      <c r="C3891" s="25" t="s">
        <v>85</v>
      </c>
      <c r="D3891" s="25" t="s">
        <v>89</v>
      </c>
      <c r="E3891" s="25" t="s">
        <v>1690</v>
      </c>
      <c r="F3891" s="25" t="s">
        <v>211</v>
      </c>
      <c r="G3891" s="26" t="n">
        <v>2520.83</v>
      </c>
      <c r="H3891" s="27" t="n">
        <v>3502</v>
      </c>
      <c r="I3891" s="25" t="s">
        <v>147</v>
      </c>
      <c r="K3891" s="25" t="n">
        <v>1990</v>
      </c>
      <c r="L3891" s="25" t="s">
        <v>1834</v>
      </c>
      <c r="M3891" s="25" t="s">
        <v>171</v>
      </c>
      <c r="N3891" s="28" t="n">
        <v>4821</v>
      </c>
      <c r="O3891" s="25" t="s">
        <v>54</v>
      </c>
      <c r="P3891" s="29" t="n">
        <v>42907</v>
      </c>
      <c r="Q3891" s="29" t="n">
        <v>42912</v>
      </c>
      <c r="R3891" s="28" t="n">
        <v>5622</v>
      </c>
      <c r="S3891" s="28" t="n">
        <f aca="false">IF(O3891="Won",R3891,IF(O3891="Lost",0,N3891))</f>
        <v>5622</v>
      </c>
      <c r="T3891" s="30" t="n">
        <f aca="false">IF(AND(P3891&lt;&gt;"",Q3891&lt;&gt;""),Q3891-P3891,"")</f>
        <v>5</v>
      </c>
      <c r="U3891" s="30" t="str">
        <f aca="false">IF(AND(O3891="Engaging",P3891&lt;&gt;""),'Leia-me'!$B$5-P3891,"")</f>
        <v/>
      </c>
      <c r="V3891" s="25" t="str">
        <f aca="false">IF(O3891&lt;&gt;"Engaging","",IF(U3891&lt;='Leia-me'!$B$6,"Saudável",IF(U3891&lt;='Leia-me'!$B$7,"Esfriando",IF(U3891&lt;='Leia-me'!$B$8,"Última chance","Zumbi"))))</f>
        <v/>
      </c>
      <c r="W3891" s="25" t="n">
        <f aca="false">IF(O3891="Won",1,IF(O3891="Lost",0,""))</f>
        <v>1</v>
      </c>
      <c r="X3891" s="25" t="s">
        <v>1835</v>
      </c>
      <c r="Y3891" s="25" t="str">
        <f aca="false">IF(E3891="","Sim","")</f>
        <v/>
      </c>
    </row>
    <row r="3892" customFormat="false" ht="15" hidden="false" customHeight="false" outlineLevel="0" collapsed="false">
      <c r="A3892" s="25" t="s">
        <v>4154</v>
      </c>
      <c r="B3892" s="25" t="s">
        <v>84</v>
      </c>
      <c r="C3892" s="25" t="s">
        <v>85</v>
      </c>
      <c r="D3892" s="25" t="s">
        <v>89</v>
      </c>
      <c r="E3892" s="25" t="s">
        <v>1049</v>
      </c>
      <c r="F3892" s="25" t="s">
        <v>177</v>
      </c>
      <c r="G3892" s="26" t="n">
        <v>2022.14</v>
      </c>
      <c r="H3892" s="27" t="n">
        <v>5113</v>
      </c>
      <c r="I3892" s="25" t="s">
        <v>147</v>
      </c>
      <c r="K3892" s="25" t="n">
        <v>1998</v>
      </c>
      <c r="L3892" s="25" t="s">
        <v>160</v>
      </c>
      <c r="M3892" s="25" t="s">
        <v>149</v>
      </c>
      <c r="N3892" s="28" t="n">
        <v>3393</v>
      </c>
      <c r="O3892" s="25" t="s">
        <v>55</v>
      </c>
      <c r="P3892" s="29" t="n">
        <v>42911</v>
      </c>
      <c r="Q3892" s="29" t="n">
        <v>42923</v>
      </c>
      <c r="R3892" s="28" t="n">
        <v>0</v>
      </c>
      <c r="S3892" s="28" t="n">
        <f aca="false">IF(O3892="Won",R3892,IF(O3892="Lost",0,N3892))</f>
        <v>0</v>
      </c>
      <c r="T3892" s="30" t="n">
        <f aca="false">IF(AND(P3892&lt;&gt;"",Q3892&lt;&gt;""),Q3892-P3892,"")</f>
        <v>12</v>
      </c>
      <c r="U3892" s="30" t="str">
        <f aca="false">IF(AND(O3892="Engaging",P3892&lt;&gt;""),'Leia-me'!$B$5-P3892,"")</f>
        <v/>
      </c>
      <c r="V3892" s="25" t="str">
        <f aca="false">IF(O3892&lt;&gt;"Engaging","",IF(U3892&lt;='Leia-me'!$B$6,"Saudável",IF(U3892&lt;='Leia-me'!$B$7,"Esfriando",IF(U3892&lt;='Leia-me'!$B$8,"Última chance","Zumbi"))))</f>
        <v/>
      </c>
      <c r="W3892" s="25" t="n">
        <f aca="false">IF(O3892="Won",1,IF(O3892="Lost",0,""))</f>
        <v>0</v>
      </c>
      <c r="Y3892" s="25" t="str">
        <f aca="false">IF(E3892="","Sim","")</f>
        <v/>
      </c>
    </row>
    <row r="3893" customFormat="false" ht="15" hidden="false" customHeight="false" outlineLevel="0" collapsed="false">
      <c r="A3893" s="25" t="s">
        <v>4155</v>
      </c>
      <c r="B3893" s="25" t="s">
        <v>84</v>
      </c>
      <c r="C3893" s="25" t="s">
        <v>85</v>
      </c>
      <c r="D3893" s="25" t="s">
        <v>89</v>
      </c>
      <c r="E3893" s="25" t="s">
        <v>2530</v>
      </c>
      <c r="F3893" s="25" t="s">
        <v>185</v>
      </c>
      <c r="G3893" s="26" t="n">
        <v>527.11</v>
      </c>
      <c r="H3893" s="27" t="n">
        <v>1428</v>
      </c>
      <c r="I3893" s="25" t="s">
        <v>147</v>
      </c>
      <c r="J3893" s="25" t="s">
        <v>193</v>
      </c>
      <c r="K3893" s="25" t="n">
        <v>2011</v>
      </c>
      <c r="L3893" s="25" t="s">
        <v>186</v>
      </c>
      <c r="M3893" s="25" t="s">
        <v>171</v>
      </c>
      <c r="N3893" s="28" t="n">
        <v>550</v>
      </c>
      <c r="O3893" s="25" t="s">
        <v>54</v>
      </c>
      <c r="P3893" s="29" t="n">
        <v>42913</v>
      </c>
      <c r="Q3893" s="29" t="n">
        <v>42998</v>
      </c>
      <c r="R3893" s="28" t="n">
        <v>470</v>
      </c>
      <c r="S3893" s="28" t="n">
        <f aca="false">IF(O3893="Won",R3893,IF(O3893="Lost",0,N3893))</f>
        <v>470</v>
      </c>
      <c r="T3893" s="30" t="n">
        <f aca="false">IF(AND(P3893&lt;&gt;"",Q3893&lt;&gt;""),Q3893-P3893,"")</f>
        <v>85</v>
      </c>
      <c r="U3893" s="30" t="str">
        <f aca="false">IF(AND(O3893="Engaging",P3893&lt;&gt;""),'Leia-me'!$B$5-P3893,"")</f>
        <v/>
      </c>
      <c r="V3893" s="25" t="str">
        <f aca="false">IF(O3893&lt;&gt;"Engaging","",IF(U3893&lt;='Leia-me'!$B$6,"Saudável",IF(U3893&lt;='Leia-me'!$B$7,"Esfriando",IF(U3893&lt;='Leia-me'!$B$8,"Última chance","Zumbi"))))</f>
        <v/>
      </c>
      <c r="W3893" s="25" t="n">
        <f aca="false">IF(O3893="Won",1,IF(O3893="Lost",0,""))</f>
        <v>1</v>
      </c>
      <c r="Y3893" s="25" t="str">
        <f aca="false">IF(E3893="","Sim","")</f>
        <v/>
      </c>
    </row>
    <row r="3894" customFormat="false" ht="15" hidden="false" customHeight="false" outlineLevel="0" collapsed="false">
      <c r="A3894" s="25" t="s">
        <v>4156</v>
      </c>
      <c r="B3894" s="25" t="s">
        <v>84</v>
      </c>
      <c r="C3894" s="25" t="s">
        <v>85</v>
      </c>
      <c r="D3894" s="25" t="s">
        <v>89</v>
      </c>
      <c r="E3894" s="25" t="s">
        <v>494</v>
      </c>
      <c r="F3894" s="25" t="s">
        <v>192</v>
      </c>
      <c r="G3894" s="26" t="n">
        <v>11698.03</v>
      </c>
      <c r="H3894" s="27" t="n">
        <v>34288</v>
      </c>
      <c r="I3894" s="25" t="s">
        <v>147</v>
      </c>
      <c r="K3894" s="25" t="n">
        <v>1982</v>
      </c>
      <c r="L3894" s="25" t="s">
        <v>170</v>
      </c>
      <c r="M3894" s="25" t="s">
        <v>171</v>
      </c>
      <c r="N3894" s="28" t="n">
        <v>1096</v>
      </c>
      <c r="O3894" s="25" t="s">
        <v>54</v>
      </c>
      <c r="P3894" s="29" t="n">
        <v>42915</v>
      </c>
      <c r="Q3894" s="29" t="n">
        <v>42924</v>
      </c>
      <c r="R3894" s="28" t="n">
        <v>950</v>
      </c>
      <c r="S3894" s="28" t="n">
        <f aca="false">IF(O3894="Won",R3894,IF(O3894="Lost",0,N3894))</f>
        <v>950</v>
      </c>
      <c r="T3894" s="30" t="n">
        <f aca="false">IF(AND(P3894&lt;&gt;"",Q3894&lt;&gt;""),Q3894-P3894,"")</f>
        <v>9</v>
      </c>
      <c r="U3894" s="30" t="str">
        <f aca="false">IF(AND(O3894="Engaging",P3894&lt;&gt;""),'Leia-me'!$B$5-P3894,"")</f>
        <v/>
      </c>
      <c r="V3894" s="25" t="str">
        <f aca="false">IF(O3894&lt;&gt;"Engaging","",IF(U3894&lt;='Leia-me'!$B$6,"Saudável",IF(U3894&lt;='Leia-me'!$B$7,"Esfriando",IF(U3894&lt;='Leia-me'!$B$8,"Última chance","Zumbi"))))</f>
        <v/>
      </c>
      <c r="W3894" s="25" t="n">
        <f aca="false">IF(O3894="Won",1,IF(O3894="Lost",0,""))</f>
        <v>1</v>
      </c>
      <c r="Y3894" s="25" t="str">
        <f aca="false">IF(E3894="","Sim","")</f>
        <v/>
      </c>
    </row>
    <row r="3895" customFormat="false" ht="15" hidden="false" customHeight="false" outlineLevel="0" collapsed="false">
      <c r="A3895" s="25" t="s">
        <v>4157</v>
      </c>
      <c r="B3895" s="25" t="s">
        <v>84</v>
      </c>
      <c r="C3895" s="25" t="s">
        <v>85</v>
      </c>
      <c r="D3895" s="25" t="s">
        <v>89</v>
      </c>
      <c r="E3895" s="25" t="s">
        <v>1671</v>
      </c>
      <c r="F3895" s="25" t="s">
        <v>168</v>
      </c>
      <c r="G3895" s="26" t="n">
        <v>3027.46</v>
      </c>
      <c r="H3895" s="27" t="n">
        <v>9516</v>
      </c>
      <c r="I3895" s="25" t="s">
        <v>1672</v>
      </c>
      <c r="K3895" s="25" t="n">
        <v>1984</v>
      </c>
      <c r="L3895" s="25" t="s">
        <v>148</v>
      </c>
      <c r="M3895" s="25" t="s">
        <v>149</v>
      </c>
      <c r="N3895" s="28" t="n">
        <v>55</v>
      </c>
      <c r="O3895" s="25" t="s">
        <v>54</v>
      </c>
      <c r="P3895" s="29" t="n">
        <v>42915</v>
      </c>
      <c r="Q3895" s="29" t="n">
        <v>42985</v>
      </c>
      <c r="R3895" s="28" t="n">
        <v>61</v>
      </c>
      <c r="S3895" s="28" t="n">
        <f aca="false">IF(O3895="Won",R3895,IF(O3895="Lost",0,N3895))</f>
        <v>61</v>
      </c>
      <c r="T3895" s="30" t="n">
        <f aca="false">IF(AND(P3895&lt;&gt;"",Q3895&lt;&gt;""),Q3895-P3895,"")</f>
        <v>70</v>
      </c>
      <c r="U3895" s="30" t="str">
        <f aca="false">IF(AND(O3895="Engaging",P3895&lt;&gt;""),'Leia-me'!$B$5-P3895,"")</f>
        <v/>
      </c>
      <c r="V3895" s="25" t="str">
        <f aca="false">IF(O3895&lt;&gt;"Engaging","",IF(U3895&lt;='Leia-me'!$B$6,"Saudável",IF(U3895&lt;='Leia-me'!$B$7,"Esfriando",IF(U3895&lt;='Leia-me'!$B$8,"Última chance","Zumbi"))))</f>
        <v/>
      </c>
      <c r="W3895" s="25" t="n">
        <f aca="false">IF(O3895="Won",1,IF(O3895="Lost",0,""))</f>
        <v>1</v>
      </c>
      <c r="Y3895" s="25" t="str">
        <f aca="false">IF(E3895="","Sim","")</f>
        <v/>
      </c>
    </row>
    <row r="3896" customFormat="false" ht="15" hidden="false" customHeight="false" outlineLevel="0" collapsed="false">
      <c r="A3896" s="25" t="s">
        <v>4158</v>
      </c>
      <c r="B3896" s="25" t="s">
        <v>84</v>
      </c>
      <c r="C3896" s="25" t="s">
        <v>85</v>
      </c>
      <c r="D3896" s="25" t="s">
        <v>89</v>
      </c>
      <c r="E3896" s="25" t="s">
        <v>1653</v>
      </c>
      <c r="F3896" s="25" t="s">
        <v>165</v>
      </c>
      <c r="G3896" s="26" t="n">
        <v>3838.39</v>
      </c>
      <c r="H3896" s="27" t="n">
        <v>8274</v>
      </c>
      <c r="I3896" s="25" t="s">
        <v>147</v>
      </c>
      <c r="K3896" s="25" t="n">
        <v>1989</v>
      </c>
      <c r="L3896" s="25" t="s">
        <v>148</v>
      </c>
      <c r="M3896" s="25" t="s">
        <v>149</v>
      </c>
      <c r="N3896" s="28" t="n">
        <v>55</v>
      </c>
      <c r="O3896" s="25" t="s">
        <v>54</v>
      </c>
      <c r="P3896" s="29" t="n">
        <v>42915</v>
      </c>
      <c r="Q3896" s="29" t="n">
        <v>42924</v>
      </c>
      <c r="R3896" s="28" t="n">
        <v>62</v>
      </c>
      <c r="S3896" s="28" t="n">
        <f aca="false">IF(O3896="Won",R3896,IF(O3896="Lost",0,N3896))</f>
        <v>62</v>
      </c>
      <c r="T3896" s="30" t="n">
        <f aca="false">IF(AND(P3896&lt;&gt;"",Q3896&lt;&gt;""),Q3896-P3896,"")</f>
        <v>9</v>
      </c>
      <c r="U3896" s="30" t="str">
        <f aca="false">IF(AND(O3896="Engaging",P3896&lt;&gt;""),'Leia-me'!$B$5-P3896,"")</f>
        <v/>
      </c>
      <c r="V3896" s="25" t="str">
        <f aca="false">IF(O3896&lt;&gt;"Engaging","",IF(U3896&lt;='Leia-me'!$B$6,"Saudável",IF(U3896&lt;='Leia-me'!$B$7,"Esfriando",IF(U3896&lt;='Leia-me'!$B$8,"Última chance","Zumbi"))))</f>
        <v/>
      </c>
      <c r="W3896" s="25" t="n">
        <f aca="false">IF(O3896="Won",1,IF(O3896="Lost",0,""))</f>
        <v>1</v>
      </c>
      <c r="Y3896" s="25" t="str">
        <f aca="false">IF(E3896="","Sim","")</f>
        <v/>
      </c>
    </row>
    <row r="3897" customFormat="false" ht="15" hidden="false" customHeight="false" outlineLevel="0" collapsed="false">
      <c r="A3897" s="25" t="s">
        <v>4159</v>
      </c>
      <c r="B3897" s="25" t="s">
        <v>84</v>
      </c>
      <c r="C3897" s="25" t="s">
        <v>85</v>
      </c>
      <c r="D3897" s="25" t="s">
        <v>89</v>
      </c>
      <c r="E3897" s="25" t="s">
        <v>661</v>
      </c>
      <c r="F3897" s="25" t="s">
        <v>146</v>
      </c>
      <c r="G3897" s="26" t="n">
        <v>251.41</v>
      </c>
      <c r="H3897" s="27" t="n">
        <v>495</v>
      </c>
      <c r="I3897" s="25" t="s">
        <v>147</v>
      </c>
      <c r="K3897" s="25" t="n">
        <v>1999</v>
      </c>
      <c r="L3897" s="25" t="s">
        <v>148</v>
      </c>
      <c r="M3897" s="25" t="s">
        <v>149</v>
      </c>
      <c r="N3897" s="28" t="n">
        <v>55</v>
      </c>
      <c r="O3897" s="25" t="s">
        <v>55</v>
      </c>
      <c r="P3897" s="29" t="n">
        <v>42917</v>
      </c>
      <c r="Q3897" s="29" t="n">
        <v>42994</v>
      </c>
      <c r="R3897" s="28" t="n">
        <v>0</v>
      </c>
      <c r="S3897" s="28" t="n">
        <f aca="false">IF(O3897="Won",R3897,IF(O3897="Lost",0,N3897))</f>
        <v>0</v>
      </c>
      <c r="T3897" s="30" t="n">
        <f aca="false">IF(AND(P3897&lt;&gt;"",Q3897&lt;&gt;""),Q3897-P3897,"")</f>
        <v>77</v>
      </c>
      <c r="U3897" s="30" t="str">
        <f aca="false">IF(AND(O3897="Engaging",P3897&lt;&gt;""),'Leia-me'!$B$5-P3897,"")</f>
        <v/>
      </c>
      <c r="V3897" s="25" t="str">
        <f aca="false">IF(O3897&lt;&gt;"Engaging","",IF(U3897&lt;='Leia-me'!$B$6,"Saudável",IF(U3897&lt;='Leia-me'!$B$7,"Esfriando",IF(U3897&lt;='Leia-me'!$B$8,"Última chance","Zumbi"))))</f>
        <v/>
      </c>
      <c r="W3897" s="25" t="n">
        <f aca="false">IF(O3897="Won",1,IF(O3897="Lost",0,""))</f>
        <v>0</v>
      </c>
      <c r="Y3897" s="25" t="str">
        <f aca="false">IF(E3897="","Sim","")</f>
        <v/>
      </c>
    </row>
    <row r="3898" customFormat="false" ht="15" hidden="false" customHeight="false" outlineLevel="0" collapsed="false">
      <c r="A3898" s="25" t="s">
        <v>4160</v>
      </c>
      <c r="B3898" s="25" t="s">
        <v>84</v>
      </c>
      <c r="C3898" s="25" t="s">
        <v>85</v>
      </c>
      <c r="D3898" s="25" t="s">
        <v>89</v>
      </c>
      <c r="E3898" s="25" t="s">
        <v>644</v>
      </c>
      <c r="F3898" s="25" t="s">
        <v>177</v>
      </c>
      <c r="G3898" s="26" t="n">
        <v>646.1</v>
      </c>
      <c r="H3898" s="27" t="n">
        <v>883</v>
      </c>
      <c r="I3898" s="25" t="s">
        <v>147</v>
      </c>
      <c r="J3898" s="25" t="s">
        <v>199</v>
      </c>
      <c r="K3898" s="25" t="n">
        <v>1993</v>
      </c>
      <c r="L3898" s="25" t="s">
        <v>170</v>
      </c>
      <c r="M3898" s="25" t="s">
        <v>171</v>
      </c>
      <c r="N3898" s="28" t="n">
        <v>1096</v>
      </c>
      <c r="O3898" s="25" t="s">
        <v>54</v>
      </c>
      <c r="P3898" s="29" t="n">
        <v>42921</v>
      </c>
      <c r="Q3898" s="29" t="n">
        <v>43007</v>
      </c>
      <c r="R3898" s="28" t="n">
        <v>1319</v>
      </c>
      <c r="S3898" s="28" t="n">
        <f aca="false">IF(O3898="Won",R3898,IF(O3898="Lost",0,N3898))</f>
        <v>1319</v>
      </c>
      <c r="T3898" s="30" t="n">
        <f aca="false">IF(AND(P3898&lt;&gt;"",Q3898&lt;&gt;""),Q3898-P3898,"")</f>
        <v>86</v>
      </c>
      <c r="U3898" s="30" t="str">
        <f aca="false">IF(AND(O3898="Engaging",P3898&lt;&gt;""),'Leia-me'!$B$5-P3898,"")</f>
        <v/>
      </c>
      <c r="V3898" s="25" t="str">
        <f aca="false">IF(O3898&lt;&gt;"Engaging","",IF(U3898&lt;='Leia-me'!$B$6,"Saudável",IF(U3898&lt;='Leia-me'!$B$7,"Esfriando",IF(U3898&lt;='Leia-me'!$B$8,"Última chance","Zumbi"))))</f>
        <v/>
      </c>
      <c r="W3898" s="25" t="n">
        <f aca="false">IF(O3898="Won",1,IF(O3898="Lost",0,""))</f>
        <v>1</v>
      </c>
      <c r="Y3898" s="25" t="str">
        <f aca="false">IF(E3898="","Sim","")</f>
        <v/>
      </c>
    </row>
    <row r="3899" customFormat="false" ht="15" hidden="false" customHeight="false" outlineLevel="0" collapsed="false">
      <c r="A3899" s="25" t="s">
        <v>4161</v>
      </c>
      <c r="B3899" s="25" t="s">
        <v>84</v>
      </c>
      <c r="C3899" s="25" t="s">
        <v>85</v>
      </c>
      <c r="D3899" s="25" t="s">
        <v>89</v>
      </c>
      <c r="E3899" s="25" t="s">
        <v>218</v>
      </c>
      <c r="F3899" s="25" t="s">
        <v>146</v>
      </c>
      <c r="G3899" s="26" t="n">
        <v>4.54</v>
      </c>
      <c r="H3899" s="27" t="n">
        <v>9</v>
      </c>
      <c r="I3899" s="25" t="s">
        <v>147</v>
      </c>
      <c r="K3899" s="25" t="n">
        <v>2017</v>
      </c>
      <c r="L3899" s="25" t="s">
        <v>1834</v>
      </c>
      <c r="M3899" s="25" t="s">
        <v>171</v>
      </c>
      <c r="N3899" s="28" t="n">
        <v>4821</v>
      </c>
      <c r="O3899" s="25" t="s">
        <v>54</v>
      </c>
      <c r="P3899" s="29" t="n">
        <v>42922</v>
      </c>
      <c r="Q3899" s="29" t="n">
        <v>42930</v>
      </c>
      <c r="R3899" s="28" t="n">
        <v>4682</v>
      </c>
      <c r="S3899" s="28" t="n">
        <f aca="false">IF(O3899="Won",R3899,IF(O3899="Lost",0,N3899))</f>
        <v>4682</v>
      </c>
      <c r="T3899" s="30" t="n">
        <f aca="false">IF(AND(P3899&lt;&gt;"",Q3899&lt;&gt;""),Q3899-P3899,"")</f>
        <v>8</v>
      </c>
      <c r="U3899" s="30" t="str">
        <f aca="false">IF(AND(O3899="Engaging",P3899&lt;&gt;""),'Leia-me'!$B$5-P3899,"")</f>
        <v/>
      </c>
      <c r="V3899" s="25" t="str">
        <f aca="false">IF(O3899&lt;&gt;"Engaging","",IF(U3899&lt;='Leia-me'!$B$6,"Saudável",IF(U3899&lt;='Leia-me'!$B$7,"Esfriando",IF(U3899&lt;='Leia-me'!$B$8,"Última chance","Zumbi"))))</f>
        <v/>
      </c>
      <c r="W3899" s="25" t="n">
        <f aca="false">IF(O3899="Won",1,IF(O3899="Lost",0,""))</f>
        <v>1</v>
      </c>
      <c r="X3899" s="25" t="s">
        <v>1835</v>
      </c>
      <c r="Y3899" s="25" t="str">
        <f aca="false">IF(E3899="","Sim","")</f>
        <v/>
      </c>
    </row>
    <row r="3900" customFormat="false" ht="15" hidden="false" customHeight="false" outlineLevel="0" collapsed="false">
      <c r="A3900" s="25" t="s">
        <v>4162</v>
      </c>
      <c r="B3900" s="25" t="s">
        <v>84</v>
      </c>
      <c r="C3900" s="25" t="s">
        <v>85</v>
      </c>
      <c r="D3900" s="25" t="s">
        <v>89</v>
      </c>
      <c r="E3900" s="25" t="s">
        <v>1189</v>
      </c>
      <c r="F3900" s="25" t="s">
        <v>211</v>
      </c>
      <c r="G3900" s="26" t="n">
        <v>702.72</v>
      </c>
      <c r="H3900" s="27" t="n">
        <v>1831</v>
      </c>
      <c r="I3900" s="25" t="s">
        <v>147</v>
      </c>
      <c r="K3900" s="25" t="n">
        <v>2004</v>
      </c>
      <c r="L3900" s="25" t="s">
        <v>186</v>
      </c>
      <c r="M3900" s="25" t="s">
        <v>171</v>
      </c>
      <c r="N3900" s="28" t="n">
        <v>550</v>
      </c>
      <c r="O3900" s="25" t="s">
        <v>54</v>
      </c>
      <c r="P3900" s="29" t="n">
        <v>42924</v>
      </c>
      <c r="Q3900" s="29" t="n">
        <v>42925</v>
      </c>
      <c r="R3900" s="28" t="n">
        <v>483</v>
      </c>
      <c r="S3900" s="28" t="n">
        <f aca="false">IF(O3900="Won",R3900,IF(O3900="Lost",0,N3900))</f>
        <v>483</v>
      </c>
      <c r="T3900" s="30" t="n">
        <f aca="false">IF(AND(P3900&lt;&gt;"",Q3900&lt;&gt;""),Q3900-P3900,"")</f>
        <v>1</v>
      </c>
      <c r="U3900" s="30" t="str">
        <f aca="false">IF(AND(O3900="Engaging",P3900&lt;&gt;""),'Leia-me'!$B$5-P3900,"")</f>
        <v/>
      </c>
      <c r="V3900" s="25" t="str">
        <f aca="false">IF(O3900&lt;&gt;"Engaging","",IF(U3900&lt;='Leia-me'!$B$6,"Saudável",IF(U3900&lt;='Leia-me'!$B$7,"Esfriando",IF(U3900&lt;='Leia-me'!$B$8,"Última chance","Zumbi"))))</f>
        <v/>
      </c>
      <c r="W3900" s="25" t="n">
        <f aca="false">IF(O3900="Won",1,IF(O3900="Lost",0,""))</f>
        <v>1</v>
      </c>
      <c r="Y3900" s="25" t="str">
        <f aca="false">IF(E3900="","Sim","")</f>
        <v/>
      </c>
    </row>
    <row r="3901" customFormat="false" ht="15" hidden="false" customHeight="false" outlineLevel="0" collapsed="false">
      <c r="A3901" s="25" t="s">
        <v>4163</v>
      </c>
      <c r="B3901" s="25" t="s">
        <v>84</v>
      </c>
      <c r="C3901" s="25" t="s">
        <v>85</v>
      </c>
      <c r="D3901" s="25" t="s">
        <v>89</v>
      </c>
      <c r="E3901" s="25" t="s">
        <v>1671</v>
      </c>
      <c r="F3901" s="25" t="s">
        <v>168</v>
      </c>
      <c r="G3901" s="26" t="n">
        <v>3027.46</v>
      </c>
      <c r="H3901" s="27" t="n">
        <v>9516</v>
      </c>
      <c r="I3901" s="25" t="s">
        <v>1672</v>
      </c>
      <c r="K3901" s="25" t="n">
        <v>1984</v>
      </c>
      <c r="L3901" s="25" t="s">
        <v>160</v>
      </c>
      <c r="M3901" s="25" t="s">
        <v>149</v>
      </c>
      <c r="N3901" s="28" t="n">
        <v>3393</v>
      </c>
      <c r="O3901" s="25" t="s">
        <v>54</v>
      </c>
      <c r="P3901" s="29" t="n">
        <v>42929</v>
      </c>
      <c r="Q3901" s="29" t="n">
        <v>43008</v>
      </c>
      <c r="R3901" s="28" t="n">
        <v>3340</v>
      </c>
      <c r="S3901" s="28" t="n">
        <f aca="false">IF(O3901="Won",R3901,IF(O3901="Lost",0,N3901))</f>
        <v>3340</v>
      </c>
      <c r="T3901" s="30" t="n">
        <f aca="false">IF(AND(P3901&lt;&gt;"",Q3901&lt;&gt;""),Q3901-P3901,"")</f>
        <v>79</v>
      </c>
      <c r="U3901" s="30" t="str">
        <f aca="false">IF(AND(O3901="Engaging",P3901&lt;&gt;""),'Leia-me'!$B$5-P3901,"")</f>
        <v/>
      </c>
      <c r="V3901" s="25" t="str">
        <f aca="false">IF(O3901&lt;&gt;"Engaging","",IF(U3901&lt;='Leia-me'!$B$6,"Saudável",IF(U3901&lt;='Leia-me'!$B$7,"Esfriando",IF(U3901&lt;='Leia-me'!$B$8,"Última chance","Zumbi"))))</f>
        <v/>
      </c>
      <c r="W3901" s="25" t="n">
        <f aca="false">IF(O3901="Won",1,IF(O3901="Lost",0,""))</f>
        <v>1</v>
      </c>
      <c r="Y3901" s="25" t="str">
        <f aca="false">IF(E3901="","Sim","")</f>
        <v/>
      </c>
    </row>
    <row r="3902" customFormat="false" ht="15" hidden="false" customHeight="false" outlineLevel="0" collapsed="false">
      <c r="A3902" s="25" t="s">
        <v>4164</v>
      </c>
      <c r="B3902" s="25" t="s">
        <v>84</v>
      </c>
      <c r="C3902" s="25" t="s">
        <v>85</v>
      </c>
      <c r="D3902" s="25" t="s">
        <v>89</v>
      </c>
      <c r="E3902" s="25" t="s">
        <v>1653</v>
      </c>
      <c r="F3902" s="25" t="s">
        <v>165</v>
      </c>
      <c r="G3902" s="26" t="n">
        <v>3838.39</v>
      </c>
      <c r="H3902" s="27" t="n">
        <v>8274</v>
      </c>
      <c r="I3902" s="25" t="s">
        <v>147</v>
      </c>
      <c r="K3902" s="25" t="n">
        <v>1989</v>
      </c>
      <c r="L3902" s="25" t="s">
        <v>178</v>
      </c>
      <c r="M3902" s="25" t="s">
        <v>171</v>
      </c>
      <c r="N3902" s="28" t="n">
        <v>5482</v>
      </c>
      <c r="O3902" s="25" t="s">
        <v>55</v>
      </c>
      <c r="P3902" s="29" t="n">
        <v>42934</v>
      </c>
      <c r="Q3902" s="29" t="n">
        <v>42946</v>
      </c>
      <c r="R3902" s="28" t="n">
        <v>0</v>
      </c>
      <c r="S3902" s="28" t="n">
        <f aca="false">IF(O3902="Won",R3902,IF(O3902="Lost",0,N3902))</f>
        <v>0</v>
      </c>
      <c r="T3902" s="30" t="n">
        <f aca="false">IF(AND(P3902&lt;&gt;"",Q3902&lt;&gt;""),Q3902-P3902,"")</f>
        <v>12</v>
      </c>
      <c r="U3902" s="30" t="str">
        <f aca="false">IF(AND(O3902="Engaging",P3902&lt;&gt;""),'Leia-me'!$B$5-P3902,"")</f>
        <v/>
      </c>
      <c r="V3902" s="25" t="str">
        <f aca="false">IF(O3902&lt;&gt;"Engaging","",IF(U3902&lt;='Leia-me'!$B$6,"Saudável",IF(U3902&lt;='Leia-me'!$B$7,"Esfriando",IF(U3902&lt;='Leia-me'!$B$8,"Última chance","Zumbi"))))</f>
        <v/>
      </c>
      <c r="W3902" s="25" t="n">
        <f aca="false">IF(O3902="Won",1,IF(O3902="Lost",0,""))</f>
        <v>0</v>
      </c>
      <c r="Y3902" s="25" t="str">
        <f aca="false">IF(E3902="","Sim","")</f>
        <v/>
      </c>
    </row>
    <row r="3903" customFormat="false" ht="15" hidden="false" customHeight="false" outlineLevel="0" collapsed="false">
      <c r="A3903" s="25" t="s">
        <v>4165</v>
      </c>
      <c r="B3903" s="25" t="s">
        <v>84</v>
      </c>
      <c r="C3903" s="25" t="s">
        <v>85</v>
      </c>
      <c r="D3903" s="25" t="s">
        <v>89</v>
      </c>
      <c r="E3903" s="25" t="s">
        <v>494</v>
      </c>
      <c r="F3903" s="25" t="s">
        <v>192</v>
      </c>
      <c r="G3903" s="26" t="n">
        <v>11698.03</v>
      </c>
      <c r="H3903" s="27" t="n">
        <v>34288</v>
      </c>
      <c r="I3903" s="25" t="s">
        <v>147</v>
      </c>
      <c r="K3903" s="25" t="n">
        <v>1982</v>
      </c>
      <c r="L3903" s="25" t="s">
        <v>178</v>
      </c>
      <c r="M3903" s="25" t="s">
        <v>171</v>
      </c>
      <c r="N3903" s="28" t="n">
        <v>5482</v>
      </c>
      <c r="O3903" s="25" t="s">
        <v>54</v>
      </c>
      <c r="P3903" s="29" t="n">
        <v>42935</v>
      </c>
      <c r="Q3903" s="29" t="n">
        <v>42942</v>
      </c>
      <c r="R3903" s="28" t="n">
        <v>4895</v>
      </c>
      <c r="S3903" s="28" t="n">
        <f aca="false">IF(O3903="Won",R3903,IF(O3903="Lost",0,N3903))</f>
        <v>4895</v>
      </c>
      <c r="T3903" s="30" t="n">
        <f aca="false">IF(AND(P3903&lt;&gt;"",Q3903&lt;&gt;""),Q3903-P3903,"")</f>
        <v>7</v>
      </c>
      <c r="U3903" s="30" t="str">
        <f aca="false">IF(AND(O3903="Engaging",P3903&lt;&gt;""),'Leia-me'!$B$5-P3903,"")</f>
        <v/>
      </c>
      <c r="V3903" s="25" t="str">
        <f aca="false">IF(O3903&lt;&gt;"Engaging","",IF(U3903&lt;='Leia-me'!$B$6,"Saudável",IF(U3903&lt;='Leia-me'!$B$7,"Esfriando",IF(U3903&lt;='Leia-me'!$B$8,"Última chance","Zumbi"))))</f>
        <v/>
      </c>
      <c r="W3903" s="25" t="n">
        <f aca="false">IF(O3903="Won",1,IF(O3903="Lost",0,""))</f>
        <v>1</v>
      </c>
      <c r="Y3903" s="25" t="str">
        <f aca="false">IF(E3903="","Sim","")</f>
        <v/>
      </c>
    </row>
    <row r="3904" customFormat="false" ht="15" hidden="false" customHeight="false" outlineLevel="0" collapsed="false">
      <c r="A3904" s="25" t="s">
        <v>4166</v>
      </c>
      <c r="B3904" s="25" t="s">
        <v>84</v>
      </c>
      <c r="C3904" s="25" t="s">
        <v>85</v>
      </c>
      <c r="D3904" s="25" t="s">
        <v>89</v>
      </c>
      <c r="E3904" s="25" t="s">
        <v>3359</v>
      </c>
      <c r="F3904" s="25" t="s">
        <v>159</v>
      </c>
      <c r="G3904" s="26" t="n">
        <v>882.12</v>
      </c>
      <c r="H3904" s="27" t="n">
        <v>2769</v>
      </c>
      <c r="I3904" s="25" t="s">
        <v>147</v>
      </c>
      <c r="K3904" s="25" t="n">
        <v>1997</v>
      </c>
      <c r="L3904" s="25" t="s">
        <v>170</v>
      </c>
      <c r="M3904" s="25" t="s">
        <v>171</v>
      </c>
      <c r="N3904" s="28" t="n">
        <v>1096</v>
      </c>
      <c r="O3904" s="25" t="s">
        <v>55</v>
      </c>
      <c r="P3904" s="29" t="n">
        <v>42945</v>
      </c>
      <c r="Q3904" s="29" t="n">
        <v>42949</v>
      </c>
      <c r="R3904" s="28" t="n">
        <v>0</v>
      </c>
      <c r="S3904" s="28" t="n">
        <f aca="false">IF(O3904="Won",R3904,IF(O3904="Lost",0,N3904))</f>
        <v>0</v>
      </c>
      <c r="T3904" s="30" t="n">
        <f aca="false">IF(AND(P3904&lt;&gt;"",Q3904&lt;&gt;""),Q3904-P3904,"")</f>
        <v>4</v>
      </c>
      <c r="U3904" s="30" t="str">
        <f aca="false">IF(AND(O3904="Engaging",P3904&lt;&gt;""),'Leia-me'!$B$5-P3904,"")</f>
        <v/>
      </c>
      <c r="V3904" s="25" t="str">
        <f aca="false">IF(O3904&lt;&gt;"Engaging","",IF(U3904&lt;='Leia-me'!$B$6,"Saudável",IF(U3904&lt;='Leia-me'!$B$7,"Esfriando",IF(U3904&lt;='Leia-me'!$B$8,"Última chance","Zumbi"))))</f>
        <v/>
      </c>
      <c r="W3904" s="25" t="n">
        <f aca="false">IF(O3904="Won",1,IF(O3904="Lost",0,""))</f>
        <v>0</v>
      </c>
      <c r="Y3904" s="25" t="str">
        <f aca="false">IF(E3904="","Sim","")</f>
        <v/>
      </c>
    </row>
    <row r="3905" customFormat="false" ht="15" hidden="false" customHeight="false" outlineLevel="0" collapsed="false">
      <c r="A3905" s="25" t="s">
        <v>4167</v>
      </c>
      <c r="B3905" s="25" t="s">
        <v>84</v>
      </c>
      <c r="C3905" s="25" t="s">
        <v>85</v>
      </c>
      <c r="D3905" s="25" t="s">
        <v>89</v>
      </c>
      <c r="E3905" s="25" t="s">
        <v>3373</v>
      </c>
      <c r="F3905" s="25" t="s">
        <v>192</v>
      </c>
      <c r="G3905" s="26" t="n">
        <v>4478.47</v>
      </c>
      <c r="H3905" s="27" t="n">
        <v>13809</v>
      </c>
      <c r="I3905" s="25" t="s">
        <v>147</v>
      </c>
      <c r="K3905" s="25" t="n">
        <v>1979</v>
      </c>
      <c r="L3905" s="25" t="s">
        <v>170</v>
      </c>
      <c r="M3905" s="25" t="s">
        <v>171</v>
      </c>
      <c r="N3905" s="28" t="n">
        <v>1096</v>
      </c>
      <c r="O3905" s="25" t="s">
        <v>54</v>
      </c>
      <c r="P3905" s="29" t="n">
        <v>42945</v>
      </c>
      <c r="Q3905" s="29" t="n">
        <v>42994</v>
      </c>
      <c r="R3905" s="28" t="n">
        <v>983</v>
      </c>
      <c r="S3905" s="28" t="n">
        <f aca="false">IF(O3905="Won",R3905,IF(O3905="Lost",0,N3905))</f>
        <v>983</v>
      </c>
      <c r="T3905" s="30" t="n">
        <f aca="false">IF(AND(P3905&lt;&gt;"",Q3905&lt;&gt;""),Q3905-P3905,"")</f>
        <v>49</v>
      </c>
      <c r="U3905" s="30" t="str">
        <f aca="false">IF(AND(O3905="Engaging",P3905&lt;&gt;""),'Leia-me'!$B$5-P3905,"")</f>
        <v/>
      </c>
      <c r="V3905" s="25" t="str">
        <f aca="false">IF(O3905&lt;&gt;"Engaging","",IF(U3905&lt;='Leia-me'!$B$6,"Saudável",IF(U3905&lt;='Leia-me'!$B$7,"Esfriando",IF(U3905&lt;='Leia-me'!$B$8,"Última chance","Zumbi"))))</f>
        <v/>
      </c>
      <c r="W3905" s="25" t="n">
        <f aca="false">IF(O3905="Won",1,IF(O3905="Lost",0,""))</f>
        <v>1</v>
      </c>
      <c r="Y3905" s="25" t="str">
        <f aca="false">IF(E3905="","Sim","")</f>
        <v/>
      </c>
    </row>
    <row r="3906" customFormat="false" ht="15" hidden="false" customHeight="false" outlineLevel="0" collapsed="false">
      <c r="A3906" s="25" t="s">
        <v>4168</v>
      </c>
      <c r="B3906" s="25" t="s">
        <v>84</v>
      </c>
      <c r="C3906" s="25" t="s">
        <v>85</v>
      </c>
      <c r="D3906" s="25" t="s">
        <v>89</v>
      </c>
      <c r="E3906" s="25" t="s">
        <v>1347</v>
      </c>
      <c r="F3906" s="25" t="s">
        <v>165</v>
      </c>
      <c r="G3906" s="26" t="n">
        <v>665.06</v>
      </c>
      <c r="H3906" s="27" t="n">
        <v>1095</v>
      </c>
      <c r="I3906" s="25" t="s">
        <v>147</v>
      </c>
      <c r="K3906" s="25" t="n">
        <v>1989</v>
      </c>
      <c r="L3906" s="25" t="s">
        <v>1834</v>
      </c>
      <c r="M3906" s="25" t="s">
        <v>171</v>
      </c>
      <c r="N3906" s="28" t="n">
        <v>4821</v>
      </c>
      <c r="O3906" s="25" t="s">
        <v>54</v>
      </c>
      <c r="P3906" s="29" t="n">
        <v>42945</v>
      </c>
      <c r="Q3906" s="29" t="n">
        <v>42963</v>
      </c>
      <c r="R3906" s="28" t="n">
        <v>5319</v>
      </c>
      <c r="S3906" s="28" t="n">
        <f aca="false">IF(O3906="Won",R3906,IF(O3906="Lost",0,N3906))</f>
        <v>5319</v>
      </c>
      <c r="T3906" s="30" t="n">
        <f aca="false">IF(AND(P3906&lt;&gt;"",Q3906&lt;&gt;""),Q3906-P3906,"")</f>
        <v>18</v>
      </c>
      <c r="U3906" s="30" t="str">
        <f aca="false">IF(AND(O3906="Engaging",P3906&lt;&gt;""),'Leia-me'!$B$5-P3906,"")</f>
        <v/>
      </c>
      <c r="V3906" s="25" t="str">
        <f aca="false">IF(O3906&lt;&gt;"Engaging","",IF(U3906&lt;='Leia-me'!$B$6,"Saudável",IF(U3906&lt;='Leia-me'!$B$7,"Esfriando",IF(U3906&lt;='Leia-me'!$B$8,"Última chance","Zumbi"))))</f>
        <v/>
      </c>
      <c r="W3906" s="25" t="n">
        <f aca="false">IF(O3906="Won",1,IF(O3906="Lost",0,""))</f>
        <v>1</v>
      </c>
      <c r="X3906" s="25" t="s">
        <v>1835</v>
      </c>
      <c r="Y3906" s="25" t="str">
        <f aca="false">IF(E3906="","Sim","")</f>
        <v/>
      </c>
    </row>
    <row r="3907" customFormat="false" ht="15" hidden="false" customHeight="false" outlineLevel="0" collapsed="false">
      <c r="A3907" s="25" t="s">
        <v>4169</v>
      </c>
      <c r="B3907" s="25" t="s">
        <v>84</v>
      </c>
      <c r="C3907" s="25" t="s">
        <v>85</v>
      </c>
      <c r="D3907" s="25" t="s">
        <v>89</v>
      </c>
      <c r="E3907" s="25" t="s">
        <v>3511</v>
      </c>
      <c r="F3907" s="25" t="s">
        <v>168</v>
      </c>
      <c r="G3907" s="26" t="n">
        <v>1197.44</v>
      </c>
      <c r="H3907" s="27" t="n">
        <v>2570</v>
      </c>
      <c r="I3907" s="25" t="s">
        <v>147</v>
      </c>
      <c r="K3907" s="25" t="n">
        <v>1999</v>
      </c>
      <c r="L3907" s="25" t="s">
        <v>186</v>
      </c>
      <c r="M3907" s="25" t="s">
        <v>171</v>
      </c>
      <c r="N3907" s="28" t="n">
        <v>550</v>
      </c>
      <c r="O3907" s="25" t="s">
        <v>55</v>
      </c>
      <c r="P3907" s="29" t="n">
        <v>42953</v>
      </c>
      <c r="Q3907" s="29" t="n">
        <v>43047</v>
      </c>
      <c r="R3907" s="28" t="n">
        <v>0</v>
      </c>
      <c r="S3907" s="28" t="n">
        <f aca="false">IF(O3907="Won",R3907,IF(O3907="Lost",0,N3907))</f>
        <v>0</v>
      </c>
      <c r="T3907" s="30" t="n">
        <f aca="false">IF(AND(P3907&lt;&gt;"",Q3907&lt;&gt;""),Q3907-P3907,"")</f>
        <v>94</v>
      </c>
      <c r="U3907" s="30" t="str">
        <f aca="false">IF(AND(O3907="Engaging",P3907&lt;&gt;""),'Leia-me'!$B$5-P3907,"")</f>
        <v/>
      </c>
      <c r="V3907" s="25" t="str">
        <f aca="false">IF(O3907&lt;&gt;"Engaging","",IF(U3907&lt;='Leia-me'!$B$6,"Saudável",IF(U3907&lt;='Leia-me'!$B$7,"Esfriando",IF(U3907&lt;='Leia-me'!$B$8,"Última chance","Zumbi"))))</f>
        <v/>
      </c>
      <c r="W3907" s="25" t="n">
        <f aca="false">IF(O3907="Won",1,IF(O3907="Lost",0,""))</f>
        <v>0</v>
      </c>
      <c r="Y3907" s="25" t="str">
        <f aca="false">IF(E3907="","Sim","")</f>
        <v/>
      </c>
    </row>
    <row r="3908" customFormat="false" ht="15" hidden="false" customHeight="false" outlineLevel="0" collapsed="false">
      <c r="A3908" s="25" t="s">
        <v>4170</v>
      </c>
      <c r="B3908" s="25" t="s">
        <v>84</v>
      </c>
      <c r="C3908" s="25" t="s">
        <v>85</v>
      </c>
      <c r="D3908" s="25" t="s">
        <v>89</v>
      </c>
      <c r="E3908" s="25" t="s">
        <v>494</v>
      </c>
      <c r="F3908" s="25" t="s">
        <v>192</v>
      </c>
      <c r="G3908" s="26" t="n">
        <v>11698.03</v>
      </c>
      <c r="H3908" s="27" t="n">
        <v>34288</v>
      </c>
      <c r="I3908" s="25" t="s">
        <v>147</v>
      </c>
      <c r="K3908" s="25" t="n">
        <v>1982</v>
      </c>
      <c r="L3908" s="25" t="s">
        <v>186</v>
      </c>
      <c r="M3908" s="25" t="s">
        <v>171</v>
      </c>
      <c r="N3908" s="28" t="n">
        <v>550</v>
      </c>
      <c r="O3908" s="25" t="s">
        <v>54</v>
      </c>
      <c r="P3908" s="29" t="n">
        <v>42953</v>
      </c>
      <c r="Q3908" s="29" t="n">
        <v>42974</v>
      </c>
      <c r="R3908" s="28" t="n">
        <v>422</v>
      </c>
      <c r="S3908" s="28" t="n">
        <f aca="false">IF(O3908="Won",R3908,IF(O3908="Lost",0,N3908))</f>
        <v>422</v>
      </c>
      <c r="T3908" s="30" t="n">
        <f aca="false">IF(AND(P3908&lt;&gt;"",Q3908&lt;&gt;""),Q3908-P3908,"")</f>
        <v>21</v>
      </c>
      <c r="U3908" s="30" t="str">
        <f aca="false">IF(AND(O3908="Engaging",P3908&lt;&gt;""),'Leia-me'!$B$5-P3908,"")</f>
        <v/>
      </c>
      <c r="V3908" s="25" t="str">
        <f aca="false">IF(O3908&lt;&gt;"Engaging","",IF(U3908&lt;='Leia-me'!$B$6,"Saudável",IF(U3908&lt;='Leia-me'!$B$7,"Esfriando",IF(U3908&lt;='Leia-me'!$B$8,"Última chance","Zumbi"))))</f>
        <v/>
      </c>
      <c r="W3908" s="25" t="n">
        <f aca="false">IF(O3908="Won",1,IF(O3908="Lost",0,""))</f>
        <v>1</v>
      </c>
      <c r="Y3908" s="25" t="str">
        <f aca="false">IF(E3908="","Sim","")</f>
        <v/>
      </c>
    </row>
    <row r="3909" customFormat="false" ht="15" hidden="false" customHeight="false" outlineLevel="0" collapsed="false">
      <c r="A3909" s="25" t="s">
        <v>4171</v>
      </c>
      <c r="B3909" s="25" t="s">
        <v>84</v>
      </c>
      <c r="C3909" s="25" t="s">
        <v>85</v>
      </c>
      <c r="D3909" s="25" t="s">
        <v>89</v>
      </c>
      <c r="E3909" s="25" t="s">
        <v>1158</v>
      </c>
      <c r="F3909" s="25" t="s">
        <v>185</v>
      </c>
      <c r="G3909" s="26" t="n">
        <v>7708.38</v>
      </c>
      <c r="H3909" s="27" t="n">
        <v>13756</v>
      </c>
      <c r="I3909" s="25" t="s">
        <v>147</v>
      </c>
      <c r="K3909" s="25" t="n">
        <v>1980</v>
      </c>
      <c r="L3909" s="25" t="s">
        <v>160</v>
      </c>
      <c r="M3909" s="25" t="s">
        <v>149</v>
      </c>
      <c r="N3909" s="28" t="n">
        <v>3393</v>
      </c>
      <c r="O3909" s="25" t="s">
        <v>54</v>
      </c>
      <c r="P3909" s="29" t="n">
        <v>42953</v>
      </c>
      <c r="Q3909" s="29" t="n">
        <v>42998</v>
      </c>
      <c r="R3909" s="28" t="n">
        <v>3971</v>
      </c>
      <c r="S3909" s="28" t="n">
        <f aca="false">IF(O3909="Won",R3909,IF(O3909="Lost",0,N3909))</f>
        <v>3971</v>
      </c>
      <c r="T3909" s="30" t="n">
        <f aca="false">IF(AND(P3909&lt;&gt;"",Q3909&lt;&gt;""),Q3909-P3909,"")</f>
        <v>45</v>
      </c>
      <c r="U3909" s="30" t="str">
        <f aca="false">IF(AND(O3909="Engaging",P3909&lt;&gt;""),'Leia-me'!$B$5-P3909,"")</f>
        <v/>
      </c>
      <c r="V3909" s="25" t="str">
        <f aca="false">IF(O3909&lt;&gt;"Engaging","",IF(U3909&lt;='Leia-me'!$B$6,"Saudável",IF(U3909&lt;='Leia-me'!$B$7,"Esfriando",IF(U3909&lt;='Leia-me'!$B$8,"Última chance","Zumbi"))))</f>
        <v/>
      </c>
      <c r="W3909" s="25" t="n">
        <f aca="false">IF(O3909="Won",1,IF(O3909="Lost",0,""))</f>
        <v>1</v>
      </c>
      <c r="Y3909" s="25" t="str">
        <f aca="false">IF(E3909="","Sim","")</f>
        <v/>
      </c>
    </row>
    <row r="3910" customFormat="false" ht="15" hidden="false" customHeight="false" outlineLevel="0" collapsed="false">
      <c r="A3910" s="25" t="s">
        <v>4172</v>
      </c>
      <c r="B3910" s="25" t="s">
        <v>84</v>
      </c>
      <c r="C3910" s="25" t="s">
        <v>85</v>
      </c>
      <c r="D3910" s="25" t="s">
        <v>89</v>
      </c>
      <c r="E3910" s="25" t="s">
        <v>1653</v>
      </c>
      <c r="F3910" s="25" t="s">
        <v>165</v>
      </c>
      <c r="G3910" s="26" t="n">
        <v>3838.39</v>
      </c>
      <c r="H3910" s="27" t="n">
        <v>8274</v>
      </c>
      <c r="I3910" s="25" t="s">
        <v>147</v>
      </c>
      <c r="K3910" s="25" t="n">
        <v>1989</v>
      </c>
      <c r="L3910" s="25" t="s">
        <v>1834</v>
      </c>
      <c r="M3910" s="25" t="s">
        <v>171</v>
      </c>
      <c r="N3910" s="28" t="n">
        <v>4821</v>
      </c>
      <c r="O3910" s="25" t="s">
        <v>55</v>
      </c>
      <c r="P3910" s="29" t="n">
        <v>42956</v>
      </c>
      <c r="Q3910" s="29" t="n">
        <v>43059</v>
      </c>
      <c r="R3910" s="28" t="n">
        <v>0</v>
      </c>
      <c r="S3910" s="28" t="n">
        <f aca="false">IF(O3910="Won",R3910,IF(O3910="Lost",0,N3910))</f>
        <v>0</v>
      </c>
      <c r="T3910" s="30" t="n">
        <f aca="false">IF(AND(P3910&lt;&gt;"",Q3910&lt;&gt;""),Q3910-P3910,"")</f>
        <v>103</v>
      </c>
      <c r="U3910" s="30" t="str">
        <f aca="false">IF(AND(O3910="Engaging",P3910&lt;&gt;""),'Leia-me'!$B$5-P3910,"")</f>
        <v/>
      </c>
      <c r="V3910" s="25" t="str">
        <f aca="false">IF(O3910&lt;&gt;"Engaging","",IF(U3910&lt;='Leia-me'!$B$6,"Saudável",IF(U3910&lt;='Leia-me'!$B$7,"Esfriando",IF(U3910&lt;='Leia-me'!$B$8,"Última chance","Zumbi"))))</f>
        <v/>
      </c>
      <c r="W3910" s="25" t="n">
        <f aca="false">IF(O3910="Won",1,IF(O3910="Lost",0,""))</f>
        <v>0</v>
      </c>
      <c r="X3910" s="25" t="s">
        <v>1835</v>
      </c>
      <c r="Y3910" s="25" t="str">
        <f aca="false">IF(E3910="","Sim","")</f>
        <v/>
      </c>
    </row>
    <row r="3911" customFormat="false" ht="15" hidden="false" customHeight="false" outlineLevel="0" collapsed="false">
      <c r="A3911" s="25" t="s">
        <v>4173</v>
      </c>
      <c r="B3911" s="25" t="s">
        <v>84</v>
      </c>
      <c r="C3911" s="25" t="s">
        <v>85</v>
      </c>
      <c r="D3911" s="25" t="s">
        <v>89</v>
      </c>
      <c r="E3911" s="25" t="s">
        <v>639</v>
      </c>
      <c r="F3911" s="25" t="s">
        <v>211</v>
      </c>
      <c r="G3911" s="26" t="n">
        <v>1419.98</v>
      </c>
      <c r="H3911" s="27" t="n">
        <v>4018</v>
      </c>
      <c r="I3911" s="25" t="s">
        <v>147</v>
      </c>
      <c r="K3911" s="25" t="n">
        <v>2003</v>
      </c>
      <c r="L3911" s="25" t="s">
        <v>160</v>
      </c>
      <c r="M3911" s="25" t="s">
        <v>149</v>
      </c>
      <c r="N3911" s="28" t="n">
        <v>3393</v>
      </c>
      <c r="O3911" s="25" t="s">
        <v>54</v>
      </c>
      <c r="P3911" s="29" t="n">
        <v>42956</v>
      </c>
      <c r="Q3911" s="29" t="n">
        <v>43046</v>
      </c>
      <c r="R3911" s="28" t="n">
        <v>2715</v>
      </c>
      <c r="S3911" s="28" t="n">
        <f aca="false">IF(O3911="Won",R3911,IF(O3911="Lost",0,N3911))</f>
        <v>2715</v>
      </c>
      <c r="T3911" s="30" t="n">
        <f aca="false">IF(AND(P3911&lt;&gt;"",Q3911&lt;&gt;""),Q3911-P3911,"")</f>
        <v>90</v>
      </c>
      <c r="U3911" s="30" t="str">
        <f aca="false">IF(AND(O3911="Engaging",P3911&lt;&gt;""),'Leia-me'!$B$5-P3911,"")</f>
        <v/>
      </c>
      <c r="V3911" s="25" t="str">
        <f aca="false">IF(O3911&lt;&gt;"Engaging","",IF(U3911&lt;='Leia-me'!$B$6,"Saudável",IF(U3911&lt;='Leia-me'!$B$7,"Esfriando",IF(U3911&lt;='Leia-me'!$B$8,"Última chance","Zumbi"))))</f>
        <v/>
      </c>
      <c r="W3911" s="25" t="n">
        <f aca="false">IF(O3911="Won",1,IF(O3911="Lost",0,""))</f>
        <v>1</v>
      </c>
      <c r="Y3911" s="25" t="str">
        <f aca="false">IF(E3911="","Sim","")</f>
        <v/>
      </c>
    </row>
    <row r="3912" customFormat="false" ht="15" hidden="false" customHeight="false" outlineLevel="0" collapsed="false">
      <c r="A3912" s="25" t="s">
        <v>4174</v>
      </c>
      <c r="B3912" s="25" t="s">
        <v>84</v>
      </c>
      <c r="C3912" s="25" t="s">
        <v>85</v>
      </c>
      <c r="D3912" s="25" t="s">
        <v>89</v>
      </c>
      <c r="E3912" s="25" t="s">
        <v>445</v>
      </c>
      <c r="F3912" s="25" t="s">
        <v>192</v>
      </c>
      <c r="G3912" s="26" t="n">
        <v>987.39</v>
      </c>
      <c r="H3912" s="27" t="n">
        <v>2253</v>
      </c>
      <c r="I3912" s="25" t="s">
        <v>147</v>
      </c>
      <c r="K3912" s="25" t="n">
        <v>2002</v>
      </c>
      <c r="L3912" s="25" t="s">
        <v>178</v>
      </c>
      <c r="M3912" s="25" t="s">
        <v>171</v>
      </c>
      <c r="N3912" s="28" t="n">
        <v>5482</v>
      </c>
      <c r="O3912" s="25" t="s">
        <v>55</v>
      </c>
      <c r="P3912" s="29" t="n">
        <v>42957</v>
      </c>
      <c r="Q3912" s="29" t="n">
        <v>43045</v>
      </c>
      <c r="R3912" s="28" t="n">
        <v>0</v>
      </c>
      <c r="S3912" s="28" t="n">
        <f aca="false">IF(O3912="Won",R3912,IF(O3912="Lost",0,N3912))</f>
        <v>0</v>
      </c>
      <c r="T3912" s="30" t="n">
        <f aca="false">IF(AND(P3912&lt;&gt;"",Q3912&lt;&gt;""),Q3912-P3912,"")</f>
        <v>88</v>
      </c>
      <c r="U3912" s="30" t="str">
        <f aca="false">IF(AND(O3912="Engaging",P3912&lt;&gt;""),'Leia-me'!$B$5-P3912,"")</f>
        <v/>
      </c>
      <c r="V3912" s="25" t="str">
        <f aca="false">IF(O3912&lt;&gt;"Engaging","",IF(U3912&lt;='Leia-me'!$B$6,"Saudável",IF(U3912&lt;='Leia-me'!$B$7,"Esfriando",IF(U3912&lt;='Leia-me'!$B$8,"Última chance","Zumbi"))))</f>
        <v/>
      </c>
      <c r="W3912" s="25" t="n">
        <f aca="false">IF(O3912="Won",1,IF(O3912="Lost",0,""))</f>
        <v>0</v>
      </c>
      <c r="Y3912" s="25" t="str">
        <f aca="false">IF(E3912="","Sim","")</f>
        <v/>
      </c>
    </row>
    <row r="3913" customFormat="false" ht="15" hidden="false" customHeight="false" outlineLevel="0" collapsed="false">
      <c r="A3913" s="25" t="s">
        <v>4175</v>
      </c>
      <c r="B3913" s="25" t="s">
        <v>84</v>
      </c>
      <c r="C3913" s="25" t="s">
        <v>85</v>
      </c>
      <c r="D3913" s="25" t="s">
        <v>89</v>
      </c>
      <c r="E3913" s="25" t="s">
        <v>639</v>
      </c>
      <c r="F3913" s="25" t="s">
        <v>211</v>
      </c>
      <c r="G3913" s="26" t="n">
        <v>1419.98</v>
      </c>
      <c r="H3913" s="27" t="n">
        <v>4018</v>
      </c>
      <c r="I3913" s="25" t="s">
        <v>147</v>
      </c>
      <c r="K3913" s="25" t="n">
        <v>2003</v>
      </c>
      <c r="L3913" s="25" t="s">
        <v>160</v>
      </c>
      <c r="M3913" s="25" t="s">
        <v>149</v>
      </c>
      <c r="N3913" s="28" t="n">
        <v>3393</v>
      </c>
      <c r="O3913" s="25" t="s">
        <v>55</v>
      </c>
      <c r="P3913" s="29" t="n">
        <v>42970</v>
      </c>
      <c r="Q3913" s="29" t="n">
        <v>43042</v>
      </c>
      <c r="R3913" s="28" t="n">
        <v>0</v>
      </c>
      <c r="S3913" s="28" t="n">
        <f aca="false">IF(O3913="Won",R3913,IF(O3913="Lost",0,N3913))</f>
        <v>0</v>
      </c>
      <c r="T3913" s="30" t="n">
        <f aca="false">IF(AND(P3913&lt;&gt;"",Q3913&lt;&gt;""),Q3913-P3913,"")</f>
        <v>72</v>
      </c>
      <c r="U3913" s="30" t="str">
        <f aca="false">IF(AND(O3913="Engaging",P3913&lt;&gt;""),'Leia-me'!$B$5-P3913,"")</f>
        <v/>
      </c>
      <c r="V3913" s="25" t="str">
        <f aca="false">IF(O3913&lt;&gt;"Engaging","",IF(U3913&lt;='Leia-me'!$B$6,"Saudável",IF(U3913&lt;='Leia-me'!$B$7,"Esfriando",IF(U3913&lt;='Leia-me'!$B$8,"Última chance","Zumbi"))))</f>
        <v/>
      </c>
      <c r="W3913" s="25" t="n">
        <f aca="false">IF(O3913="Won",1,IF(O3913="Lost",0,""))</f>
        <v>0</v>
      </c>
      <c r="Y3913" s="25" t="str">
        <f aca="false">IF(E3913="","Sim","")</f>
        <v/>
      </c>
    </row>
    <row r="3914" customFormat="false" ht="15" hidden="false" customHeight="false" outlineLevel="0" collapsed="false">
      <c r="A3914" s="25" t="s">
        <v>4176</v>
      </c>
      <c r="B3914" s="25" t="s">
        <v>84</v>
      </c>
      <c r="C3914" s="25" t="s">
        <v>85</v>
      </c>
      <c r="D3914" s="25" t="s">
        <v>89</v>
      </c>
      <c r="E3914" s="25" t="s">
        <v>3373</v>
      </c>
      <c r="F3914" s="25" t="s">
        <v>192</v>
      </c>
      <c r="G3914" s="26" t="n">
        <v>4478.47</v>
      </c>
      <c r="H3914" s="27" t="n">
        <v>13809</v>
      </c>
      <c r="I3914" s="25" t="s">
        <v>147</v>
      </c>
      <c r="K3914" s="25" t="n">
        <v>1979</v>
      </c>
      <c r="L3914" s="25" t="s">
        <v>148</v>
      </c>
      <c r="M3914" s="25" t="s">
        <v>149</v>
      </c>
      <c r="N3914" s="28" t="n">
        <v>55</v>
      </c>
      <c r="O3914" s="25" t="s">
        <v>54</v>
      </c>
      <c r="P3914" s="29" t="n">
        <v>42972</v>
      </c>
      <c r="Q3914" s="29" t="n">
        <v>43098</v>
      </c>
      <c r="R3914" s="28" t="n">
        <v>54</v>
      </c>
      <c r="S3914" s="28" t="n">
        <f aca="false">IF(O3914="Won",R3914,IF(O3914="Lost",0,N3914))</f>
        <v>54</v>
      </c>
      <c r="T3914" s="30" t="n">
        <f aca="false">IF(AND(P3914&lt;&gt;"",Q3914&lt;&gt;""),Q3914-P3914,"")</f>
        <v>126</v>
      </c>
      <c r="U3914" s="30" t="str">
        <f aca="false">IF(AND(O3914="Engaging",P3914&lt;&gt;""),'Leia-me'!$B$5-P3914,"")</f>
        <v/>
      </c>
      <c r="V3914" s="25" t="str">
        <f aca="false">IF(O3914&lt;&gt;"Engaging","",IF(U3914&lt;='Leia-me'!$B$6,"Saudável",IF(U3914&lt;='Leia-me'!$B$7,"Esfriando",IF(U3914&lt;='Leia-me'!$B$8,"Última chance","Zumbi"))))</f>
        <v/>
      </c>
      <c r="W3914" s="25" t="n">
        <f aca="false">IF(O3914="Won",1,IF(O3914="Lost",0,""))</f>
        <v>1</v>
      </c>
      <c r="Y3914" s="25" t="str">
        <f aca="false">IF(E3914="","Sim","")</f>
        <v/>
      </c>
    </row>
    <row r="3915" customFormat="false" ht="15" hidden="false" customHeight="false" outlineLevel="0" collapsed="false">
      <c r="A3915" s="25" t="s">
        <v>4177</v>
      </c>
      <c r="B3915" s="25" t="s">
        <v>84</v>
      </c>
      <c r="C3915" s="25" t="s">
        <v>85</v>
      </c>
      <c r="D3915" s="25" t="s">
        <v>89</v>
      </c>
      <c r="E3915" s="25" t="s">
        <v>193</v>
      </c>
      <c r="F3915" s="25" t="s">
        <v>185</v>
      </c>
      <c r="G3915" s="26" t="n">
        <v>1100.04</v>
      </c>
      <c r="H3915" s="27" t="n">
        <v>2822</v>
      </c>
      <c r="I3915" s="25" t="s">
        <v>147</v>
      </c>
      <c r="K3915" s="25" t="n">
        <v>1996</v>
      </c>
      <c r="L3915" s="25" t="s">
        <v>148</v>
      </c>
      <c r="M3915" s="25" t="s">
        <v>149</v>
      </c>
      <c r="N3915" s="28" t="n">
        <v>55</v>
      </c>
      <c r="O3915" s="25" t="s">
        <v>54</v>
      </c>
      <c r="P3915" s="29" t="n">
        <v>42980</v>
      </c>
      <c r="Q3915" s="29" t="n">
        <v>42995</v>
      </c>
      <c r="R3915" s="28" t="n">
        <v>57</v>
      </c>
      <c r="S3915" s="28" t="n">
        <f aca="false">IF(O3915="Won",R3915,IF(O3915="Lost",0,N3915))</f>
        <v>57</v>
      </c>
      <c r="T3915" s="30" t="n">
        <f aca="false">IF(AND(P3915&lt;&gt;"",Q3915&lt;&gt;""),Q3915-P3915,"")</f>
        <v>15</v>
      </c>
      <c r="U3915" s="30" t="str">
        <f aca="false">IF(AND(O3915="Engaging",P3915&lt;&gt;""),'Leia-me'!$B$5-P3915,"")</f>
        <v/>
      </c>
      <c r="V3915" s="25" t="str">
        <f aca="false">IF(O3915&lt;&gt;"Engaging","",IF(U3915&lt;='Leia-me'!$B$6,"Saudável",IF(U3915&lt;='Leia-me'!$B$7,"Esfriando",IF(U3915&lt;='Leia-me'!$B$8,"Última chance","Zumbi"))))</f>
        <v/>
      </c>
      <c r="W3915" s="25" t="n">
        <f aca="false">IF(O3915="Won",1,IF(O3915="Lost",0,""))</f>
        <v>1</v>
      </c>
      <c r="Y3915" s="25" t="str">
        <f aca="false">IF(E3915="","Sim","")</f>
        <v/>
      </c>
    </row>
    <row r="3916" customFormat="false" ht="15" hidden="false" customHeight="false" outlineLevel="0" collapsed="false">
      <c r="A3916" s="25" t="s">
        <v>4178</v>
      </c>
      <c r="B3916" s="25" t="s">
        <v>84</v>
      </c>
      <c r="C3916" s="25" t="s">
        <v>85</v>
      </c>
      <c r="D3916" s="25" t="s">
        <v>89</v>
      </c>
      <c r="E3916" s="25" t="s">
        <v>193</v>
      </c>
      <c r="F3916" s="25" t="s">
        <v>185</v>
      </c>
      <c r="G3916" s="26" t="n">
        <v>1100.04</v>
      </c>
      <c r="H3916" s="27" t="n">
        <v>2822</v>
      </c>
      <c r="I3916" s="25" t="s">
        <v>147</v>
      </c>
      <c r="K3916" s="25" t="n">
        <v>1996</v>
      </c>
      <c r="L3916" s="25" t="s">
        <v>170</v>
      </c>
      <c r="M3916" s="25" t="s">
        <v>171</v>
      </c>
      <c r="N3916" s="28" t="n">
        <v>1096</v>
      </c>
      <c r="O3916" s="25" t="s">
        <v>55</v>
      </c>
      <c r="P3916" s="29" t="n">
        <v>42984</v>
      </c>
      <c r="Q3916" s="29" t="n">
        <v>43073</v>
      </c>
      <c r="R3916" s="28" t="n">
        <v>0</v>
      </c>
      <c r="S3916" s="28" t="n">
        <f aca="false">IF(O3916="Won",R3916,IF(O3916="Lost",0,N3916))</f>
        <v>0</v>
      </c>
      <c r="T3916" s="30" t="n">
        <f aca="false">IF(AND(P3916&lt;&gt;"",Q3916&lt;&gt;""),Q3916-P3916,"")</f>
        <v>89</v>
      </c>
      <c r="U3916" s="30" t="str">
        <f aca="false">IF(AND(O3916="Engaging",P3916&lt;&gt;""),'Leia-me'!$B$5-P3916,"")</f>
        <v/>
      </c>
      <c r="V3916" s="25" t="str">
        <f aca="false">IF(O3916&lt;&gt;"Engaging","",IF(U3916&lt;='Leia-me'!$B$6,"Saudável",IF(U3916&lt;='Leia-me'!$B$7,"Esfriando",IF(U3916&lt;='Leia-me'!$B$8,"Última chance","Zumbi"))))</f>
        <v/>
      </c>
      <c r="W3916" s="25" t="n">
        <f aca="false">IF(O3916="Won",1,IF(O3916="Lost",0,""))</f>
        <v>0</v>
      </c>
      <c r="Y3916" s="25" t="str">
        <f aca="false">IF(E3916="","Sim","")</f>
        <v/>
      </c>
    </row>
    <row r="3917" customFormat="false" ht="15" hidden="false" customHeight="false" outlineLevel="0" collapsed="false">
      <c r="A3917" s="25" t="s">
        <v>4179</v>
      </c>
      <c r="B3917" s="25" t="s">
        <v>84</v>
      </c>
      <c r="C3917" s="25" t="s">
        <v>85</v>
      </c>
      <c r="D3917" s="25" t="s">
        <v>89</v>
      </c>
      <c r="E3917" s="25" t="s">
        <v>622</v>
      </c>
      <c r="F3917" s="25" t="s">
        <v>211</v>
      </c>
      <c r="G3917" s="26" t="n">
        <v>167.89</v>
      </c>
      <c r="H3917" s="27" t="n">
        <v>493</v>
      </c>
      <c r="I3917" s="25" t="s">
        <v>623</v>
      </c>
      <c r="K3917" s="25" t="n">
        <v>2000</v>
      </c>
      <c r="L3917" s="25" t="s">
        <v>186</v>
      </c>
      <c r="M3917" s="25" t="s">
        <v>171</v>
      </c>
      <c r="N3917" s="28" t="n">
        <v>550</v>
      </c>
      <c r="O3917" s="25" t="s">
        <v>54</v>
      </c>
      <c r="P3917" s="29" t="n">
        <v>42985</v>
      </c>
      <c r="Q3917" s="29" t="n">
        <v>42991</v>
      </c>
      <c r="R3917" s="28" t="n">
        <v>558</v>
      </c>
      <c r="S3917" s="28" t="n">
        <f aca="false">IF(O3917="Won",R3917,IF(O3917="Lost",0,N3917))</f>
        <v>558</v>
      </c>
      <c r="T3917" s="30" t="n">
        <f aca="false">IF(AND(P3917&lt;&gt;"",Q3917&lt;&gt;""),Q3917-P3917,"")</f>
        <v>6</v>
      </c>
      <c r="U3917" s="30" t="str">
        <f aca="false">IF(AND(O3917="Engaging",P3917&lt;&gt;""),'Leia-me'!$B$5-P3917,"")</f>
        <v/>
      </c>
      <c r="V3917" s="25" t="str">
        <f aca="false">IF(O3917&lt;&gt;"Engaging","",IF(U3917&lt;='Leia-me'!$B$6,"Saudável",IF(U3917&lt;='Leia-me'!$B$7,"Esfriando",IF(U3917&lt;='Leia-me'!$B$8,"Última chance","Zumbi"))))</f>
        <v/>
      </c>
      <c r="W3917" s="25" t="n">
        <f aca="false">IF(O3917="Won",1,IF(O3917="Lost",0,""))</f>
        <v>1</v>
      </c>
      <c r="Y3917" s="25" t="str">
        <f aca="false">IF(E3917="","Sim","")</f>
        <v/>
      </c>
    </row>
    <row r="3918" customFormat="false" ht="15" hidden="false" customHeight="false" outlineLevel="0" collapsed="false">
      <c r="A3918" s="25" t="s">
        <v>4180</v>
      </c>
      <c r="B3918" s="25" t="s">
        <v>84</v>
      </c>
      <c r="C3918" s="25" t="s">
        <v>85</v>
      </c>
      <c r="D3918" s="25" t="s">
        <v>89</v>
      </c>
      <c r="E3918" s="25" t="s">
        <v>639</v>
      </c>
      <c r="F3918" s="25" t="s">
        <v>211</v>
      </c>
      <c r="G3918" s="26" t="n">
        <v>1419.98</v>
      </c>
      <c r="H3918" s="27" t="n">
        <v>4018</v>
      </c>
      <c r="I3918" s="25" t="s">
        <v>147</v>
      </c>
      <c r="K3918" s="25" t="n">
        <v>2003</v>
      </c>
      <c r="L3918" s="25" t="s">
        <v>178</v>
      </c>
      <c r="M3918" s="25" t="s">
        <v>171</v>
      </c>
      <c r="N3918" s="28" t="n">
        <v>5482</v>
      </c>
      <c r="O3918" s="25" t="s">
        <v>55</v>
      </c>
      <c r="P3918" s="29" t="n">
        <v>42987</v>
      </c>
      <c r="Q3918" s="29" t="n">
        <v>43005</v>
      </c>
      <c r="R3918" s="28" t="n">
        <v>0</v>
      </c>
      <c r="S3918" s="28" t="n">
        <f aca="false">IF(O3918="Won",R3918,IF(O3918="Lost",0,N3918))</f>
        <v>0</v>
      </c>
      <c r="T3918" s="30" t="n">
        <f aca="false">IF(AND(P3918&lt;&gt;"",Q3918&lt;&gt;""),Q3918-P3918,"")</f>
        <v>18</v>
      </c>
      <c r="U3918" s="30" t="str">
        <f aca="false">IF(AND(O3918="Engaging",P3918&lt;&gt;""),'Leia-me'!$B$5-P3918,"")</f>
        <v/>
      </c>
      <c r="V3918" s="25" t="str">
        <f aca="false">IF(O3918&lt;&gt;"Engaging","",IF(U3918&lt;='Leia-me'!$B$6,"Saudável",IF(U3918&lt;='Leia-me'!$B$7,"Esfriando",IF(U3918&lt;='Leia-me'!$B$8,"Última chance","Zumbi"))))</f>
        <v/>
      </c>
      <c r="W3918" s="25" t="n">
        <f aca="false">IF(O3918="Won",1,IF(O3918="Lost",0,""))</f>
        <v>0</v>
      </c>
      <c r="Y3918" s="25" t="str">
        <f aca="false">IF(E3918="","Sim","")</f>
        <v/>
      </c>
    </row>
    <row r="3919" customFormat="false" ht="15" hidden="false" customHeight="false" outlineLevel="0" collapsed="false">
      <c r="A3919" s="25" t="s">
        <v>4181</v>
      </c>
      <c r="B3919" s="25" t="s">
        <v>84</v>
      </c>
      <c r="C3919" s="25" t="s">
        <v>85</v>
      </c>
      <c r="D3919" s="25" t="s">
        <v>89</v>
      </c>
      <c r="E3919" s="25" t="s">
        <v>445</v>
      </c>
      <c r="F3919" s="25" t="s">
        <v>192</v>
      </c>
      <c r="G3919" s="26" t="n">
        <v>987.39</v>
      </c>
      <c r="H3919" s="27" t="n">
        <v>2253</v>
      </c>
      <c r="I3919" s="25" t="s">
        <v>147</v>
      </c>
      <c r="K3919" s="25" t="n">
        <v>2002</v>
      </c>
      <c r="L3919" s="25" t="s">
        <v>178</v>
      </c>
      <c r="M3919" s="25" t="s">
        <v>171</v>
      </c>
      <c r="N3919" s="28" t="n">
        <v>5482</v>
      </c>
      <c r="O3919" s="25" t="s">
        <v>55</v>
      </c>
      <c r="P3919" s="29" t="n">
        <v>42988</v>
      </c>
      <c r="Q3919" s="29" t="n">
        <v>43040</v>
      </c>
      <c r="R3919" s="28" t="n">
        <v>0</v>
      </c>
      <c r="S3919" s="28" t="n">
        <f aca="false">IF(O3919="Won",R3919,IF(O3919="Lost",0,N3919))</f>
        <v>0</v>
      </c>
      <c r="T3919" s="30" t="n">
        <f aca="false">IF(AND(P3919&lt;&gt;"",Q3919&lt;&gt;""),Q3919-P3919,"")</f>
        <v>52</v>
      </c>
      <c r="U3919" s="30" t="str">
        <f aca="false">IF(AND(O3919="Engaging",P3919&lt;&gt;""),'Leia-me'!$B$5-P3919,"")</f>
        <v/>
      </c>
      <c r="V3919" s="25" t="str">
        <f aca="false">IF(O3919&lt;&gt;"Engaging","",IF(U3919&lt;='Leia-me'!$B$6,"Saudável",IF(U3919&lt;='Leia-me'!$B$7,"Esfriando",IF(U3919&lt;='Leia-me'!$B$8,"Última chance","Zumbi"))))</f>
        <v/>
      </c>
      <c r="W3919" s="25" t="n">
        <f aca="false">IF(O3919="Won",1,IF(O3919="Lost",0,""))</f>
        <v>0</v>
      </c>
      <c r="Y3919" s="25" t="str">
        <f aca="false">IF(E3919="","Sim","")</f>
        <v/>
      </c>
    </row>
    <row r="3920" customFormat="false" ht="15" hidden="false" customHeight="false" outlineLevel="0" collapsed="false">
      <c r="A3920" s="25" t="s">
        <v>4182</v>
      </c>
      <c r="B3920" s="25" t="s">
        <v>84</v>
      </c>
      <c r="C3920" s="25" t="s">
        <v>85</v>
      </c>
      <c r="D3920" s="25" t="s">
        <v>89</v>
      </c>
      <c r="E3920" s="25" t="s">
        <v>463</v>
      </c>
      <c r="F3920" s="25" t="s">
        <v>211</v>
      </c>
      <c r="G3920" s="26" t="n">
        <v>2261.05</v>
      </c>
      <c r="H3920" s="27" t="n">
        <v>3851</v>
      </c>
      <c r="I3920" s="25" t="s">
        <v>147</v>
      </c>
      <c r="K3920" s="25" t="n">
        <v>2005</v>
      </c>
      <c r="L3920" s="25" t="s">
        <v>148</v>
      </c>
      <c r="M3920" s="25" t="s">
        <v>149</v>
      </c>
      <c r="N3920" s="28" t="n">
        <v>55</v>
      </c>
      <c r="O3920" s="25" t="s">
        <v>55</v>
      </c>
      <c r="P3920" s="29" t="n">
        <v>42989</v>
      </c>
      <c r="Q3920" s="29" t="n">
        <v>43092</v>
      </c>
      <c r="R3920" s="28" t="n">
        <v>0</v>
      </c>
      <c r="S3920" s="28" t="n">
        <f aca="false">IF(O3920="Won",R3920,IF(O3920="Lost",0,N3920))</f>
        <v>0</v>
      </c>
      <c r="T3920" s="30" t="n">
        <f aca="false">IF(AND(P3920&lt;&gt;"",Q3920&lt;&gt;""),Q3920-P3920,"")</f>
        <v>103</v>
      </c>
      <c r="U3920" s="30" t="str">
        <f aca="false">IF(AND(O3920="Engaging",P3920&lt;&gt;""),'Leia-me'!$B$5-P3920,"")</f>
        <v/>
      </c>
      <c r="V3920" s="25" t="str">
        <f aca="false">IF(O3920&lt;&gt;"Engaging","",IF(U3920&lt;='Leia-me'!$B$6,"Saudável",IF(U3920&lt;='Leia-me'!$B$7,"Esfriando",IF(U3920&lt;='Leia-me'!$B$8,"Última chance","Zumbi"))))</f>
        <v/>
      </c>
      <c r="W3920" s="25" t="n">
        <f aca="false">IF(O3920="Won",1,IF(O3920="Lost",0,""))</f>
        <v>0</v>
      </c>
      <c r="Y3920" s="25" t="str">
        <f aca="false">IF(E3920="","Sim","")</f>
        <v/>
      </c>
    </row>
    <row r="3921" customFormat="false" ht="15" hidden="false" customHeight="false" outlineLevel="0" collapsed="false">
      <c r="A3921" s="25" t="s">
        <v>4183</v>
      </c>
      <c r="B3921" s="25" t="s">
        <v>84</v>
      </c>
      <c r="C3921" s="25" t="s">
        <v>85</v>
      </c>
      <c r="D3921" s="25" t="s">
        <v>89</v>
      </c>
      <c r="E3921" s="25" t="s">
        <v>1158</v>
      </c>
      <c r="F3921" s="25" t="s">
        <v>185</v>
      </c>
      <c r="G3921" s="26" t="n">
        <v>7708.38</v>
      </c>
      <c r="H3921" s="27" t="n">
        <v>13756</v>
      </c>
      <c r="I3921" s="25" t="s">
        <v>147</v>
      </c>
      <c r="K3921" s="25" t="n">
        <v>1980</v>
      </c>
      <c r="L3921" s="25" t="s">
        <v>160</v>
      </c>
      <c r="M3921" s="25" t="s">
        <v>149</v>
      </c>
      <c r="N3921" s="28" t="n">
        <v>3393</v>
      </c>
      <c r="O3921" s="25" t="s">
        <v>54</v>
      </c>
      <c r="P3921" s="29" t="n">
        <v>42990</v>
      </c>
      <c r="Q3921" s="29" t="n">
        <v>43074</v>
      </c>
      <c r="R3921" s="28" t="n">
        <v>3497</v>
      </c>
      <c r="S3921" s="28" t="n">
        <f aca="false">IF(O3921="Won",R3921,IF(O3921="Lost",0,N3921))</f>
        <v>3497</v>
      </c>
      <c r="T3921" s="30" t="n">
        <f aca="false">IF(AND(P3921&lt;&gt;"",Q3921&lt;&gt;""),Q3921-P3921,"")</f>
        <v>84</v>
      </c>
      <c r="U3921" s="30" t="str">
        <f aca="false">IF(AND(O3921="Engaging",P3921&lt;&gt;""),'Leia-me'!$B$5-P3921,"")</f>
        <v/>
      </c>
      <c r="V3921" s="25" t="str">
        <f aca="false">IF(O3921&lt;&gt;"Engaging","",IF(U3921&lt;='Leia-me'!$B$6,"Saudável",IF(U3921&lt;='Leia-me'!$B$7,"Esfriando",IF(U3921&lt;='Leia-me'!$B$8,"Última chance","Zumbi"))))</f>
        <v/>
      </c>
      <c r="W3921" s="25" t="n">
        <f aca="false">IF(O3921="Won",1,IF(O3921="Lost",0,""))</f>
        <v>1</v>
      </c>
      <c r="Y3921" s="25" t="str">
        <f aca="false">IF(E3921="","Sim","")</f>
        <v/>
      </c>
    </row>
    <row r="3922" customFormat="false" ht="15" hidden="false" customHeight="false" outlineLevel="0" collapsed="false">
      <c r="A3922" s="25" t="s">
        <v>4184</v>
      </c>
      <c r="B3922" s="25" t="s">
        <v>84</v>
      </c>
      <c r="C3922" s="25" t="s">
        <v>85</v>
      </c>
      <c r="D3922" s="25" t="s">
        <v>89</v>
      </c>
      <c r="E3922" s="25" t="s">
        <v>1795</v>
      </c>
      <c r="F3922" s="25" t="s">
        <v>177</v>
      </c>
      <c r="G3922" s="26" t="n">
        <v>355.23</v>
      </c>
      <c r="H3922" s="27" t="n">
        <v>853</v>
      </c>
      <c r="I3922" s="25" t="s">
        <v>147</v>
      </c>
      <c r="K3922" s="25" t="n">
        <v>1994</v>
      </c>
      <c r="L3922" s="25" t="s">
        <v>160</v>
      </c>
      <c r="M3922" s="25" t="s">
        <v>149</v>
      </c>
      <c r="N3922" s="28" t="n">
        <v>3393</v>
      </c>
      <c r="O3922" s="25" t="s">
        <v>54</v>
      </c>
      <c r="P3922" s="29" t="n">
        <v>42990</v>
      </c>
      <c r="Q3922" s="29" t="n">
        <v>43055</v>
      </c>
      <c r="R3922" s="28" t="n">
        <v>3072</v>
      </c>
      <c r="S3922" s="28" t="n">
        <f aca="false">IF(O3922="Won",R3922,IF(O3922="Lost",0,N3922))</f>
        <v>3072</v>
      </c>
      <c r="T3922" s="30" t="n">
        <f aca="false">IF(AND(P3922&lt;&gt;"",Q3922&lt;&gt;""),Q3922-P3922,"")</f>
        <v>65</v>
      </c>
      <c r="U3922" s="30" t="str">
        <f aca="false">IF(AND(O3922="Engaging",P3922&lt;&gt;""),'Leia-me'!$B$5-P3922,"")</f>
        <v/>
      </c>
      <c r="V3922" s="25" t="str">
        <f aca="false">IF(O3922&lt;&gt;"Engaging","",IF(U3922&lt;='Leia-me'!$B$6,"Saudável",IF(U3922&lt;='Leia-me'!$B$7,"Esfriando",IF(U3922&lt;='Leia-me'!$B$8,"Última chance","Zumbi"))))</f>
        <v/>
      </c>
      <c r="W3922" s="25" t="n">
        <f aca="false">IF(O3922="Won",1,IF(O3922="Lost",0,""))</f>
        <v>1</v>
      </c>
      <c r="Y3922" s="25" t="str">
        <f aca="false">IF(E3922="","Sim","")</f>
        <v/>
      </c>
    </row>
    <row r="3923" customFormat="false" ht="15" hidden="false" customHeight="false" outlineLevel="0" collapsed="false">
      <c r="A3923" s="25" t="s">
        <v>4185</v>
      </c>
      <c r="B3923" s="25" t="s">
        <v>84</v>
      </c>
      <c r="C3923" s="25" t="s">
        <v>85</v>
      </c>
      <c r="D3923" s="25" t="s">
        <v>89</v>
      </c>
      <c r="E3923" s="25" t="s">
        <v>1653</v>
      </c>
      <c r="F3923" s="25" t="s">
        <v>165</v>
      </c>
      <c r="G3923" s="26" t="n">
        <v>3838.39</v>
      </c>
      <c r="H3923" s="27" t="n">
        <v>8274</v>
      </c>
      <c r="I3923" s="25" t="s">
        <v>147</v>
      </c>
      <c r="K3923" s="25" t="n">
        <v>1989</v>
      </c>
      <c r="L3923" s="25" t="s">
        <v>186</v>
      </c>
      <c r="M3923" s="25" t="s">
        <v>171</v>
      </c>
      <c r="N3923" s="28" t="n">
        <v>550</v>
      </c>
      <c r="O3923" s="25" t="s">
        <v>54</v>
      </c>
      <c r="P3923" s="29" t="n">
        <v>42994</v>
      </c>
      <c r="Q3923" s="29" t="n">
        <v>43063</v>
      </c>
      <c r="R3923" s="28" t="n">
        <v>547</v>
      </c>
      <c r="S3923" s="28" t="n">
        <f aca="false">IF(O3923="Won",R3923,IF(O3923="Lost",0,N3923))</f>
        <v>547</v>
      </c>
      <c r="T3923" s="30" t="n">
        <f aca="false">IF(AND(P3923&lt;&gt;"",Q3923&lt;&gt;""),Q3923-P3923,"")</f>
        <v>69</v>
      </c>
      <c r="U3923" s="30" t="str">
        <f aca="false">IF(AND(O3923="Engaging",P3923&lt;&gt;""),'Leia-me'!$B$5-P3923,"")</f>
        <v/>
      </c>
      <c r="V3923" s="25" t="str">
        <f aca="false">IF(O3923&lt;&gt;"Engaging","",IF(U3923&lt;='Leia-me'!$B$6,"Saudável",IF(U3923&lt;='Leia-me'!$B$7,"Esfriando",IF(U3923&lt;='Leia-me'!$B$8,"Última chance","Zumbi"))))</f>
        <v/>
      </c>
      <c r="W3923" s="25" t="n">
        <f aca="false">IF(O3923="Won",1,IF(O3923="Lost",0,""))</f>
        <v>1</v>
      </c>
      <c r="Y3923" s="25" t="str">
        <f aca="false">IF(E3923="","Sim","")</f>
        <v/>
      </c>
    </row>
    <row r="3924" customFormat="false" ht="15" hidden="false" customHeight="false" outlineLevel="0" collapsed="false">
      <c r="A3924" s="25" t="s">
        <v>4186</v>
      </c>
      <c r="B3924" s="25" t="s">
        <v>84</v>
      </c>
      <c r="C3924" s="25" t="s">
        <v>85</v>
      </c>
      <c r="D3924" s="25" t="s">
        <v>89</v>
      </c>
      <c r="E3924" s="25" t="s">
        <v>494</v>
      </c>
      <c r="F3924" s="25" t="s">
        <v>192</v>
      </c>
      <c r="G3924" s="26" t="n">
        <v>11698.03</v>
      </c>
      <c r="H3924" s="27" t="n">
        <v>34288</v>
      </c>
      <c r="I3924" s="25" t="s">
        <v>147</v>
      </c>
      <c r="K3924" s="25" t="n">
        <v>1982</v>
      </c>
      <c r="L3924" s="25" t="s">
        <v>160</v>
      </c>
      <c r="M3924" s="25" t="s">
        <v>149</v>
      </c>
      <c r="N3924" s="28" t="n">
        <v>3393</v>
      </c>
      <c r="O3924" s="25" t="s">
        <v>55</v>
      </c>
      <c r="P3924" s="29" t="n">
        <v>43005</v>
      </c>
      <c r="Q3924" s="29" t="n">
        <v>43013</v>
      </c>
      <c r="R3924" s="28" t="n">
        <v>0</v>
      </c>
      <c r="S3924" s="28" t="n">
        <f aca="false">IF(O3924="Won",R3924,IF(O3924="Lost",0,N3924))</f>
        <v>0</v>
      </c>
      <c r="T3924" s="30" t="n">
        <f aca="false">IF(AND(P3924&lt;&gt;"",Q3924&lt;&gt;""),Q3924-P3924,"")</f>
        <v>8</v>
      </c>
      <c r="U3924" s="30" t="str">
        <f aca="false">IF(AND(O3924="Engaging",P3924&lt;&gt;""),'Leia-me'!$B$5-P3924,"")</f>
        <v/>
      </c>
      <c r="V3924" s="25" t="str">
        <f aca="false">IF(O3924&lt;&gt;"Engaging","",IF(U3924&lt;='Leia-me'!$B$6,"Saudável",IF(U3924&lt;='Leia-me'!$B$7,"Esfriando",IF(U3924&lt;='Leia-me'!$B$8,"Última chance","Zumbi"))))</f>
        <v/>
      </c>
      <c r="W3924" s="25" t="n">
        <f aca="false">IF(O3924="Won",1,IF(O3924="Lost",0,""))</f>
        <v>0</v>
      </c>
      <c r="Y3924" s="25" t="str">
        <f aca="false">IF(E3924="","Sim","")</f>
        <v/>
      </c>
    </row>
    <row r="3925" customFormat="false" ht="15" hidden="false" customHeight="false" outlineLevel="0" collapsed="false">
      <c r="A3925" s="25" t="s">
        <v>4187</v>
      </c>
      <c r="B3925" s="25" t="s">
        <v>84</v>
      </c>
      <c r="C3925" s="25" t="s">
        <v>85</v>
      </c>
      <c r="D3925" s="25" t="s">
        <v>89</v>
      </c>
      <c r="E3925" s="25" t="s">
        <v>644</v>
      </c>
      <c r="F3925" s="25" t="s">
        <v>177</v>
      </c>
      <c r="G3925" s="26" t="n">
        <v>646.1</v>
      </c>
      <c r="H3925" s="27" t="n">
        <v>883</v>
      </c>
      <c r="I3925" s="25" t="s">
        <v>147</v>
      </c>
      <c r="J3925" s="25" t="s">
        <v>199</v>
      </c>
      <c r="K3925" s="25" t="n">
        <v>1993</v>
      </c>
      <c r="L3925" s="25" t="s">
        <v>186</v>
      </c>
      <c r="M3925" s="25" t="s">
        <v>171</v>
      </c>
      <c r="N3925" s="28" t="n">
        <v>550</v>
      </c>
      <c r="O3925" s="25" t="s">
        <v>55</v>
      </c>
      <c r="P3925" s="29" t="n">
        <v>43007</v>
      </c>
      <c r="Q3925" s="29" t="n">
        <v>43011</v>
      </c>
      <c r="R3925" s="28" t="n">
        <v>0</v>
      </c>
      <c r="S3925" s="28" t="n">
        <f aca="false">IF(O3925="Won",R3925,IF(O3925="Lost",0,N3925))</f>
        <v>0</v>
      </c>
      <c r="T3925" s="30" t="n">
        <f aca="false">IF(AND(P3925&lt;&gt;"",Q3925&lt;&gt;""),Q3925-P3925,"")</f>
        <v>4</v>
      </c>
      <c r="U3925" s="30" t="str">
        <f aca="false">IF(AND(O3925="Engaging",P3925&lt;&gt;""),'Leia-me'!$B$5-P3925,"")</f>
        <v/>
      </c>
      <c r="V3925" s="25" t="str">
        <f aca="false">IF(O3925&lt;&gt;"Engaging","",IF(U3925&lt;='Leia-me'!$B$6,"Saudável",IF(U3925&lt;='Leia-me'!$B$7,"Esfriando",IF(U3925&lt;='Leia-me'!$B$8,"Última chance","Zumbi"))))</f>
        <v/>
      </c>
      <c r="W3925" s="25" t="n">
        <f aca="false">IF(O3925="Won",1,IF(O3925="Lost",0,""))</f>
        <v>0</v>
      </c>
      <c r="Y3925" s="25" t="str">
        <f aca="false">IF(E3925="","Sim","")</f>
        <v/>
      </c>
    </row>
    <row r="3926" customFormat="false" ht="15" hidden="false" customHeight="false" outlineLevel="0" collapsed="false">
      <c r="A3926" s="25" t="s">
        <v>4188</v>
      </c>
      <c r="B3926" s="25" t="s">
        <v>84</v>
      </c>
      <c r="C3926" s="25" t="s">
        <v>85</v>
      </c>
      <c r="D3926" s="25" t="s">
        <v>89</v>
      </c>
      <c r="E3926" s="25" t="s">
        <v>3373</v>
      </c>
      <c r="F3926" s="25" t="s">
        <v>192</v>
      </c>
      <c r="G3926" s="26" t="n">
        <v>4478.47</v>
      </c>
      <c r="H3926" s="27" t="n">
        <v>13809</v>
      </c>
      <c r="I3926" s="25" t="s">
        <v>147</v>
      </c>
      <c r="K3926" s="25" t="n">
        <v>1979</v>
      </c>
      <c r="L3926" s="25" t="s">
        <v>160</v>
      </c>
      <c r="M3926" s="25" t="s">
        <v>149</v>
      </c>
      <c r="N3926" s="28" t="n">
        <v>3393</v>
      </c>
      <c r="O3926" s="25" t="s">
        <v>55</v>
      </c>
      <c r="P3926" s="29" t="n">
        <v>43007</v>
      </c>
      <c r="Q3926" s="29" t="n">
        <v>43016</v>
      </c>
      <c r="R3926" s="28" t="n">
        <v>0</v>
      </c>
      <c r="S3926" s="28" t="n">
        <f aca="false">IF(O3926="Won",R3926,IF(O3926="Lost",0,N3926))</f>
        <v>0</v>
      </c>
      <c r="T3926" s="30" t="n">
        <f aca="false">IF(AND(P3926&lt;&gt;"",Q3926&lt;&gt;""),Q3926-P3926,"")</f>
        <v>9</v>
      </c>
      <c r="U3926" s="30" t="str">
        <f aca="false">IF(AND(O3926="Engaging",P3926&lt;&gt;""),'Leia-me'!$B$5-P3926,"")</f>
        <v/>
      </c>
      <c r="V3926" s="25" t="str">
        <f aca="false">IF(O3926&lt;&gt;"Engaging","",IF(U3926&lt;='Leia-me'!$B$6,"Saudável",IF(U3926&lt;='Leia-me'!$B$7,"Esfriando",IF(U3926&lt;='Leia-me'!$B$8,"Última chance","Zumbi"))))</f>
        <v/>
      </c>
      <c r="W3926" s="25" t="n">
        <f aca="false">IF(O3926="Won",1,IF(O3926="Lost",0,""))</f>
        <v>0</v>
      </c>
      <c r="Y3926" s="25" t="str">
        <f aca="false">IF(E3926="","Sim","")</f>
        <v/>
      </c>
    </row>
    <row r="3927" customFormat="false" ht="15" hidden="false" customHeight="false" outlineLevel="0" collapsed="false">
      <c r="A3927" s="25" t="s">
        <v>4189</v>
      </c>
      <c r="B3927" s="25" t="s">
        <v>84</v>
      </c>
      <c r="C3927" s="25" t="s">
        <v>85</v>
      </c>
      <c r="D3927" s="25" t="s">
        <v>89</v>
      </c>
      <c r="E3927" s="25" t="s">
        <v>1671</v>
      </c>
      <c r="F3927" s="25" t="s">
        <v>168</v>
      </c>
      <c r="G3927" s="26" t="n">
        <v>3027.46</v>
      </c>
      <c r="H3927" s="27" t="n">
        <v>9516</v>
      </c>
      <c r="I3927" s="25" t="s">
        <v>1672</v>
      </c>
      <c r="K3927" s="25" t="n">
        <v>1984</v>
      </c>
      <c r="L3927" s="25" t="s">
        <v>148</v>
      </c>
      <c r="M3927" s="25" t="s">
        <v>149</v>
      </c>
      <c r="N3927" s="28" t="n">
        <v>55</v>
      </c>
      <c r="O3927" s="25" t="s">
        <v>55</v>
      </c>
      <c r="P3927" s="29" t="n">
        <v>43008</v>
      </c>
      <c r="Q3927" s="29" t="n">
        <v>43088</v>
      </c>
      <c r="R3927" s="28" t="n">
        <v>0</v>
      </c>
      <c r="S3927" s="28" t="n">
        <f aca="false">IF(O3927="Won",R3927,IF(O3927="Lost",0,N3927))</f>
        <v>0</v>
      </c>
      <c r="T3927" s="30" t="n">
        <f aca="false">IF(AND(P3927&lt;&gt;"",Q3927&lt;&gt;""),Q3927-P3927,"")</f>
        <v>80</v>
      </c>
      <c r="U3927" s="30" t="str">
        <f aca="false">IF(AND(O3927="Engaging",P3927&lt;&gt;""),'Leia-me'!$B$5-P3927,"")</f>
        <v/>
      </c>
      <c r="V3927" s="25" t="str">
        <f aca="false">IF(O3927&lt;&gt;"Engaging","",IF(U3927&lt;='Leia-me'!$B$6,"Saudável",IF(U3927&lt;='Leia-me'!$B$7,"Esfriando",IF(U3927&lt;='Leia-me'!$B$8,"Última chance","Zumbi"))))</f>
        <v/>
      </c>
      <c r="W3927" s="25" t="n">
        <f aca="false">IF(O3927="Won",1,IF(O3927="Lost",0,""))</f>
        <v>0</v>
      </c>
      <c r="Y3927" s="25" t="str">
        <f aca="false">IF(E3927="","Sim","")</f>
        <v/>
      </c>
    </row>
    <row r="3928" customFormat="false" ht="15" hidden="false" customHeight="false" outlineLevel="0" collapsed="false">
      <c r="A3928" s="25" t="s">
        <v>4190</v>
      </c>
      <c r="B3928" s="25" t="s">
        <v>84</v>
      </c>
      <c r="C3928" s="25" t="s">
        <v>85</v>
      </c>
      <c r="D3928" s="25" t="s">
        <v>89</v>
      </c>
      <c r="E3928" s="25" t="s">
        <v>494</v>
      </c>
      <c r="F3928" s="25" t="s">
        <v>192</v>
      </c>
      <c r="G3928" s="26" t="n">
        <v>11698.03</v>
      </c>
      <c r="H3928" s="27" t="n">
        <v>34288</v>
      </c>
      <c r="I3928" s="25" t="s">
        <v>147</v>
      </c>
      <c r="K3928" s="25" t="n">
        <v>1982</v>
      </c>
      <c r="L3928" s="25" t="s">
        <v>1834</v>
      </c>
      <c r="M3928" s="25" t="s">
        <v>171</v>
      </c>
      <c r="N3928" s="28" t="n">
        <v>4821</v>
      </c>
      <c r="O3928" s="25" t="s">
        <v>54</v>
      </c>
      <c r="P3928" s="29" t="n">
        <v>43008</v>
      </c>
      <c r="Q3928" s="29" t="n">
        <v>43015</v>
      </c>
      <c r="R3928" s="28" t="n">
        <v>5203</v>
      </c>
      <c r="S3928" s="28" t="n">
        <f aca="false">IF(O3928="Won",R3928,IF(O3928="Lost",0,N3928))</f>
        <v>5203</v>
      </c>
      <c r="T3928" s="30" t="n">
        <f aca="false">IF(AND(P3928&lt;&gt;"",Q3928&lt;&gt;""),Q3928-P3928,"")</f>
        <v>7</v>
      </c>
      <c r="U3928" s="30" t="str">
        <f aca="false">IF(AND(O3928="Engaging",P3928&lt;&gt;""),'Leia-me'!$B$5-P3928,"")</f>
        <v/>
      </c>
      <c r="V3928" s="25" t="str">
        <f aca="false">IF(O3928&lt;&gt;"Engaging","",IF(U3928&lt;='Leia-me'!$B$6,"Saudável",IF(U3928&lt;='Leia-me'!$B$7,"Esfriando",IF(U3928&lt;='Leia-me'!$B$8,"Última chance","Zumbi"))))</f>
        <v/>
      </c>
      <c r="W3928" s="25" t="n">
        <f aca="false">IF(O3928="Won",1,IF(O3928="Lost",0,""))</f>
        <v>1</v>
      </c>
      <c r="X3928" s="25" t="s">
        <v>1835</v>
      </c>
      <c r="Y3928" s="25" t="str">
        <f aca="false">IF(E3928="","Sim","")</f>
        <v/>
      </c>
    </row>
    <row r="3929" customFormat="false" ht="15" hidden="false" customHeight="false" outlineLevel="0" collapsed="false">
      <c r="A3929" s="25" t="s">
        <v>4191</v>
      </c>
      <c r="B3929" s="25" t="s">
        <v>84</v>
      </c>
      <c r="C3929" s="25" t="s">
        <v>85</v>
      </c>
      <c r="D3929" s="25" t="s">
        <v>89</v>
      </c>
      <c r="E3929" s="25" t="s">
        <v>622</v>
      </c>
      <c r="F3929" s="25" t="s">
        <v>211</v>
      </c>
      <c r="G3929" s="26" t="n">
        <v>167.89</v>
      </c>
      <c r="H3929" s="27" t="n">
        <v>493</v>
      </c>
      <c r="I3929" s="25" t="s">
        <v>623</v>
      </c>
      <c r="K3929" s="25" t="n">
        <v>2000</v>
      </c>
      <c r="L3929" s="25" t="s">
        <v>178</v>
      </c>
      <c r="M3929" s="25" t="s">
        <v>171</v>
      </c>
      <c r="N3929" s="28" t="n">
        <v>5482</v>
      </c>
      <c r="O3929" s="25" t="s">
        <v>55</v>
      </c>
      <c r="P3929" s="29" t="n">
        <v>43009</v>
      </c>
      <c r="Q3929" s="29" t="n">
        <v>43056</v>
      </c>
      <c r="R3929" s="28" t="n">
        <v>0</v>
      </c>
      <c r="S3929" s="28" t="n">
        <f aca="false">IF(O3929="Won",R3929,IF(O3929="Lost",0,N3929))</f>
        <v>0</v>
      </c>
      <c r="T3929" s="30" t="n">
        <f aca="false">IF(AND(P3929&lt;&gt;"",Q3929&lt;&gt;""),Q3929-P3929,"")</f>
        <v>47</v>
      </c>
      <c r="U3929" s="30" t="str">
        <f aca="false">IF(AND(O3929="Engaging",P3929&lt;&gt;""),'Leia-me'!$B$5-P3929,"")</f>
        <v/>
      </c>
      <c r="V3929" s="25" t="str">
        <f aca="false">IF(O3929&lt;&gt;"Engaging","",IF(U3929&lt;='Leia-me'!$B$6,"Saudável",IF(U3929&lt;='Leia-me'!$B$7,"Esfriando",IF(U3929&lt;='Leia-me'!$B$8,"Última chance","Zumbi"))))</f>
        <v/>
      </c>
      <c r="W3929" s="25" t="n">
        <f aca="false">IF(O3929="Won",1,IF(O3929="Lost",0,""))</f>
        <v>0</v>
      </c>
      <c r="Y3929" s="25" t="str">
        <f aca="false">IF(E3929="","Sim","")</f>
        <v/>
      </c>
    </row>
    <row r="3930" customFormat="false" ht="15" hidden="false" customHeight="false" outlineLevel="0" collapsed="false">
      <c r="A3930" s="25" t="s">
        <v>4192</v>
      </c>
      <c r="B3930" s="25" t="s">
        <v>84</v>
      </c>
      <c r="C3930" s="25" t="s">
        <v>85</v>
      </c>
      <c r="D3930" s="25" t="s">
        <v>89</v>
      </c>
      <c r="E3930" s="25" t="s">
        <v>193</v>
      </c>
      <c r="F3930" s="25" t="s">
        <v>185</v>
      </c>
      <c r="G3930" s="26" t="n">
        <v>1100.04</v>
      </c>
      <c r="H3930" s="27" t="n">
        <v>2822</v>
      </c>
      <c r="I3930" s="25" t="s">
        <v>147</v>
      </c>
      <c r="K3930" s="25" t="n">
        <v>1996</v>
      </c>
      <c r="L3930" s="25" t="s">
        <v>178</v>
      </c>
      <c r="M3930" s="25" t="s">
        <v>171</v>
      </c>
      <c r="N3930" s="28" t="n">
        <v>5482</v>
      </c>
      <c r="O3930" s="25" t="s">
        <v>54</v>
      </c>
      <c r="P3930" s="29" t="n">
        <v>43013</v>
      </c>
      <c r="Q3930" s="29" t="n">
        <v>43015</v>
      </c>
      <c r="R3930" s="28" t="n">
        <v>5331</v>
      </c>
      <c r="S3930" s="28" t="n">
        <f aca="false">IF(O3930="Won",R3930,IF(O3930="Lost",0,N3930))</f>
        <v>5331</v>
      </c>
      <c r="T3930" s="30" t="n">
        <f aca="false">IF(AND(P3930&lt;&gt;"",Q3930&lt;&gt;""),Q3930-P3930,"")</f>
        <v>2</v>
      </c>
      <c r="U3930" s="30" t="str">
        <f aca="false">IF(AND(O3930="Engaging",P3930&lt;&gt;""),'Leia-me'!$B$5-P3930,"")</f>
        <v/>
      </c>
      <c r="V3930" s="25" t="str">
        <f aca="false">IF(O3930&lt;&gt;"Engaging","",IF(U3930&lt;='Leia-me'!$B$6,"Saudável",IF(U3930&lt;='Leia-me'!$B$7,"Esfriando",IF(U3930&lt;='Leia-me'!$B$8,"Última chance","Zumbi"))))</f>
        <v/>
      </c>
      <c r="W3930" s="25" t="n">
        <f aca="false">IF(O3930="Won",1,IF(O3930="Lost",0,""))</f>
        <v>1</v>
      </c>
      <c r="Y3930" s="25" t="str">
        <f aca="false">IF(E3930="","Sim","")</f>
        <v/>
      </c>
    </row>
    <row r="3931" customFormat="false" ht="15" hidden="false" customHeight="false" outlineLevel="0" collapsed="false">
      <c r="A3931" s="25" t="s">
        <v>4193</v>
      </c>
      <c r="B3931" s="25" t="s">
        <v>84</v>
      </c>
      <c r="C3931" s="25" t="s">
        <v>85</v>
      </c>
      <c r="D3931" s="25" t="s">
        <v>89</v>
      </c>
      <c r="E3931" s="25" t="s">
        <v>644</v>
      </c>
      <c r="F3931" s="25" t="s">
        <v>177</v>
      </c>
      <c r="G3931" s="26" t="n">
        <v>646.1</v>
      </c>
      <c r="H3931" s="27" t="n">
        <v>883</v>
      </c>
      <c r="I3931" s="25" t="s">
        <v>147</v>
      </c>
      <c r="J3931" s="25" t="s">
        <v>199</v>
      </c>
      <c r="K3931" s="25" t="n">
        <v>1993</v>
      </c>
      <c r="L3931" s="25" t="s">
        <v>160</v>
      </c>
      <c r="M3931" s="25" t="s">
        <v>149</v>
      </c>
      <c r="N3931" s="28" t="n">
        <v>3393</v>
      </c>
      <c r="O3931" s="25" t="s">
        <v>54</v>
      </c>
      <c r="P3931" s="29" t="n">
        <v>43016</v>
      </c>
      <c r="Q3931" s="29" t="n">
        <v>43028</v>
      </c>
      <c r="R3931" s="28" t="n">
        <v>2812</v>
      </c>
      <c r="S3931" s="28" t="n">
        <f aca="false">IF(O3931="Won",R3931,IF(O3931="Lost",0,N3931))</f>
        <v>2812</v>
      </c>
      <c r="T3931" s="30" t="n">
        <f aca="false">IF(AND(P3931&lt;&gt;"",Q3931&lt;&gt;""),Q3931-P3931,"")</f>
        <v>12</v>
      </c>
      <c r="U3931" s="30" t="str">
        <f aca="false">IF(AND(O3931="Engaging",P3931&lt;&gt;""),'Leia-me'!$B$5-P3931,"")</f>
        <v/>
      </c>
      <c r="V3931" s="25" t="str">
        <f aca="false">IF(O3931&lt;&gt;"Engaging","",IF(U3931&lt;='Leia-me'!$B$6,"Saudável",IF(U3931&lt;='Leia-me'!$B$7,"Esfriando",IF(U3931&lt;='Leia-me'!$B$8,"Última chance","Zumbi"))))</f>
        <v/>
      </c>
      <c r="W3931" s="25" t="n">
        <f aca="false">IF(O3931="Won",1,IF(O3931="Lost",0,""))</f>
        <v>1</v>
      </c>
      <c r="Y3931" s="25" t="str">
        <f aca="false">IF(E3931="","Sim","")</f>
        <v/>
      </c>
    </row>
    <row r="3932" customFormat="false" ht="15" hidden="false" customHeight="false" outlineLevel="0" collapsed="false">
      <c r="A3932" s="25" t="s">
        <v>4194</v>
      </c>
      <c r="B3932" s="25" t="s">
        <v>84</v>
      </c>
      <c r="C3932" s="25" t="s">
        <v>85</v>
      </c>
      <c r="D3932" s="25" t="s">
        <v>89</v>
      </c>
      <c r="E3932" s="25" t="s">
        <v>3373</v>
      </c>
      <c r="F3932" s="25" t="s">
        <v>192</v>
      </c>
      <c r="G3932" s="26" t="n">
        <v>4478.47</v>
      </c>
      <c r="H3932" s="27" t="n">
        <v>13809</v>
      </c>
      <c r="I3932" s="25" t="s">
        <v>147</v>
      </c>
      <c r="K3932" s="25" t="n">
        <v>1979</v>
      </c>
      <c r="L3932" s="25" t="s">
        <v>186</v>
      </c>
      <c r="M3932" s="25" t="s">
        <v>171</v>
      </c>
      <c r="N3932" s="28" t="n">
        <v>550</v>
      </c>
      <c r="O3932" s="25" t="s">
        <v>54</v>
      </c>
      <c r="P3932" s="29" t="n">
        <v>43017</v>
      </c>
      <c r="Q3932" s="29" t="n">
        <v>43018</v>
      </c>
      <c r="R3932" s="28" t="n">
        <v>552</v>
      </c>
      <c r="S3932" s="28" t="n">
        <f aca="false">IF(O3932="Won",R3932,IF(O3932="Lost",0,N3932))</f>
        <v>552</v>
      </c>
      <c r="T3932" s="30" t="n">
        <f aca="false">IF(AND(P3932&lt;&gt;"",Q3932&lt;&gt;""),Q3932-P3932,"")</f>
        <v>1</v>
      </c>
      <c r="U3932" s="30" t="str">
        <f aca="false">IF(AND(O3932="Engaging",P3932&lt;&gt;""),'Leia-me'!$B$5-P3932,"")</f>
        <v/>
      </c>
      <c r="V3932" s="25" t="str">
        <f aca="false">IF(O3932&lt;&gt;"Engaging","",IF(U3932&lt;='Leia-me'!$B$6,"Saudável",IF(U3932&lt;='Leia-me'!$B$7,"Esfriando",IF(U3932&lt;='Leia-me'!$B$8,"Última chance","Zumbi"))))</f>
        <v/>
      </c>
      <c r="W3932" s="25" t="n">
        <f aca="false">IF(O3932="Won",1,IF(O3932="Lost",0,""))</f>
        <v>1</v>
      </c>
      <c r="Y3932" s="25" t="str">
        <f aca="false">IF(E3932="","Sim","")</f>
        <v/>
      </c>
    </row>
    <row r="3933" customFormat="false" ht="15" hidden="false" customHeight="false" outlineLevel="0" collapsed="false">
      <c r="A3933" s="25" t="s">
        <v>4195</v>
      </c>
      <c r="B3933" s="25" t="s">
        <v>84</v>
      </c>
      <c r="C3933" s="25" t="s">
        <v>85</v>
      </c>
      <c r="D3933" s="25" t="s">
        <v>89</v>
      </c>
      <c r="E3933" s="25" t="s">
        <v>1055</v>
      </c>
      <c r="F3933" s="25" t="s">
        <v>146</v>
      </c>
      <c r="G3933" s="26" t="n">
        <v>439.21</v>
      </c>
      <c r="H3933" s="27" t="n">
        <v>792</v>
      </c>
      <c r="I3933" s="25" t="s">
        <v>147</v>
      </c>
      <c r="K3933" s="25" t="n">
        <v>1996</v>
      </c>
      <c r="L3933" s="25" t="s">
        <v>160</v>
      </c>
      <c r="M3933" s="25" t="s">
        <v>149</v>
      </c>
      <c r="N3933" s="28" t="n">
        <v>3393</v>
      </c>
      <c r="O3933" s="25" t="s">
        <v>54</v>
      </c>
      <c r="P3933" s="29" t="n">
        <v>43017</v>
      </c>
      <c r="Q3933" s="29" t="n">
        <v>43028</v>
      </c>
      <c r="R3933" s="28" t="n">
        <v>3215</v>
      </c>
      <c r="S3933" s="28" t="n">
        <f aca="false">IF(O3933="Won",R3933,IF(O3933="Lost",0,N3933))</f>
        <v>3215</v>
      </c>
      <c r="T3933" s="30" t="n">
        <f aca="false">IF(AND(P3933&lt;&gt;"",Q3933&lt;&gt;""),Q3933-P3933,"")</f>
        <v>11</v>
      </c>
      <c r="U3933" s="30" t="str">
        <f aca="false">IF(AND(O3933="Engaging",P3933&lt;&gt;""),'Leia-me'!$B$5-P3933,"")</f>
        <v/>
      </c>
      <c r="V3933" s="25" t="str">
        <f aca="false">IF(O3933&lt;&gt;"Engaging","",IF(U3933&lt;='Leia-me'!$B$6,"Saudável",IF(U3933&lt;='Leia-me'!$B$7,"Esfriando",IF(U3933&lt;='Leia-me'!$B$8,"Última chance","Zumbi"))))</f>
        <v/>
      </c>
      <c r="W3933" s="25" t="n">
        <f aca="false">IF(O3933="Won",1,IF(O3933="Lost",0,""))</f>
        <v>1</v>
      </c>
      <c r="Y3933" s="25" t="str">
        <f aca="false">IF(E3933="","Sim","")</f>
        <v/>
      </c>
    </row>
    <row r="3934" customFormat="false" ht="15" hidden="false" customHeight="false" outlineLevel="0" collapsed="false">
      <c r="A3934" s="25" t="s">
        <v>4196</v>
      </c>
      <c r="B3934" s="25" t="s">
        <v>84</v>
      </c>
      <c r="C3934" s="25" t="s">
        <v>85</v>
      </c>
      <c r="D3934" s="25" t="s">
        <v>89</v>
      </c>
      <c r="E3934" s="25" t="s">
        <v>484</v>
      </c>
      <c r="F3934" s="25" t="s">
        <v>211</v>
      </c>
      <c r="G3934" s="26" t="n">
        <v>5158.71</v>
      </c>
      <c r="H3934" s="27" t="n">
        <v>17479</v>
      </c>
      <c r="I3934" s="25" t="s">
        <v>485</v>
      </c>
      <c r="K3934" s="25" t="n">
        <v>1995</v>
      </c>
      <c r="L3934" s="25" t="s">
        <v>148</v>
      </c>
      <c r="M3934" s="25" t="s">
        <v>149</v>
      </c>
      <c r="N3934" s="28" t="n">
        <v>55</v>
      </c>
      <c r="O3934" s="25" t="s">
        <v>55</v>
      </c>
      <c r="P3934" s="29" t="n">
        <v>43019</v>
      </c>
      <c r="Q3934" s="29" t="n">
        <v>43020</v>
      </c>
      <c r="R3934" s="28" t="n">
        <v>0</v>
      </c>
      <c r="S3934" s="28" t="n">
        <f aca="false">IF(O3934="Won",R3934,IF(O3934="Lost",0,N3934))</f>
        <v>0</v>
      </c>
      <c r="T3934" s="30" t="n">
        <f aca="false">IF(AND(P3934&lt;&gt;"",Q3934&lt;&gt;""),Q3934-P3934,"")</f>
        <v>1</v>
      </c>
      <c r="U3934" s="30" t="str">
        <f aca="false">IF(AND(O3934="Engaging",P3934&lt;&gt;""),'Leia-me'!$B$5-P3934,"")</f>
        <v/>
      </c>
      <c r="V3934" s="25" t="str">
        <f aca="false">IF(O3934&lt;&gt;"Engaging","",IF(U3934&lt;='Leia-me'!$B$6,"Saudável",IF(U3934&lt;='Leia-me'!$B$7,"Esfriando",IF(U3934&lt;='Leia-me'!$B$8,"Última chance","Zumbi"))))</f>
        <v/>
      </c>
      <c r="W3934" s="25" t="n">
        <f aca="false">IF(O3934="Won",1,IF(O3934="Lost",0,""))</f>
        <v>0</v>
      </c>
      <c r="Y3934" s="25" t="str">
        <f aca="false">IF(E3934="","Sim","")</f>
        <v/>
      </c>
    </row>
    <row r="3935" customFormat="false" ht="15" hidden="false" customHeight="false" outlineLevel="0" collapsed="false">
      <c r="A3935" s="25" t="s">
        <v>4197</v>
      </c>
      <c r="B3935" s="25" t="s">
        <v>84</v>
      </c>
      <c r="C3935" s="25" t="s">
        <v>85</v>
      </c>
      <c r="D3935" s="25" t="s">
        <v>89</v>
      </c>
      <c r="E3935" s="25" t="s">
        <v>1795</v>
      </c>
      <c r="F3935" s="25" t="s">
        <v>177</v>
      </c>
      <c r="G3935" s="26" t="n">
        <v>355.23</v>
      </c>
      <c r="H3935" s="27" t="n">
        <v>853</v>
      </c>
      <c r="I3935" s="25" t="s">
        <v>147</v>
      </c>
      <c r="K3935" s="25" t="n">
        <v>1994</v>
      </c>
      <c r="L3935" s="25" t="s">
        <v>186</v>
      </c>
      <c r="M3935" s="25" t="s">
        <v>171</v>
      </c>
      <c r="N3935" s="28" t="n">
        <v>550</v>
      </c>
      <c r="O3935" s="25" t="s">
        <v>55</v>
      </c>
      <c r="P3935" s="29" t="n">
        <v>43022</v>
      </c>
      <c r="Q3935" s="29" t="n">
        <v>43026</v>
      </c>
      <c r="R3935" s="28" t="n">
        <v>0</v>
      </c>
      <c r="S3935" s="28" t="n">
        <f aca="false">IF(O3935="Won",R3935,IF(O3935="Lost",0,N3935))</f>
        <v>0</v>
      </c>
      <c r="T3935" s="30" t="n">
        <f aca="false">IF(AND(P3935&lt;&gt;"",Q3935&lt;&gt;""),Q3935-P3935,"")</f>
        <v>4</v>
      </c>
      <c r="U3935" s="30" t="str">
        <f aca="false">IF(AND(O3935="Engaging",P3935&lt;&gt;""),'Leia-me'!$B$5-P3935,"")</f>
        <v/>
      </c>
      <c r="V3935" s="25" t="str">
        <f aca="false">IF(O3935&lt;&gt;"Engaging","",IF(U3935&lt;='Leia-me'!$B$6,"Saudável",IF(U3935&lt;='Leia-me'!$B$7,"Esfriando",IF(U3935&lt;='Leia-me'!$B$8,"Última chance","Zumbi"))))</f>
        <v/>
      </c>
      <c r="W3935" s="25" t="n">
        <f aca="false">IF(O3935="Won",1,IF(O3935="Lost",0,""))</f>
        <v>0</v>
      </c>
      <c r="Y3935" s="25" t="str">
        <f aca="false">IF(E3935="","Sim","")</f>
        <v/>
      </c>
    </row>
    <row r="3936" customFormat="false" ht="15" hidden="false" customHeight="false" outlineLevel="0" collapsed="false">
      <c r="A3936" s="25" t="s">
        <v>4198</v>
      </c>
      <c r="B3936" s="25" t="s">
        <v>84</v>
      </c>
      <c r="C3936" s="25" t="s">
        <v>85</v>
      </c>
      <c r="D3936" s="25" t="s">
        <v>89</v>
      </c>
      <c r="E3936" s="25" t="s">
        <v>452</v>
      </c>
      <c r="F3936" s="25" t="s">
        <v>185</v>
      </c>
      <c r="G3936" s="26" t="n">
        <v>1712.68</v>
      </c>
      <c r="H3936" s="27" t="n">
        <v>3194</v>
      </c>
      <c r="I3936" s="25" t="s">
        <v>147</v>
      </c>
      <c r="J3936" s="25" t="s">
        <v>193</v>
      </c>
      <c r="K3936" s="25" t="n">
        <v>1992</v>
      </c>
      <c r="L3936" s="25" t="s">
        <v>170</v>
      </c>
      <c r="M3936" s="25" t="s">
        <v>171</v>
      </c>
      <c r="N3936" s="28" t="n">
        <v>1096</v>
      </c>
      <c r="O3936" s="25" t="s">
        <v>55</v>
      </c>
      <c r="P3936" s="29" t="n">
        <v>43022</v>
      </c>
      <c r="Q3936" s="29" t="n">
        <v>43023</v>
      </c>
      <c r="R3936" s="28" t="n">
        <v>0</v>
      </c>
      <c r="S3936" s="28" t="n">
        <f aca="false">IF(O3936="Won",R3936,IF(O3936="Lost",0,N3936))</f>
        <v>0</v>
      </c>
      <c r="T3936" s="30" t="n">
        <f aca="false">IF(AND(P3936&lt;&gt;"",Q3936&lt;&gt;""),Q3936-P3936,"")</f>
        <v>1</v>
      </c>
      <c r="U3936" s="30" t="str">
        <f aca="false">IF(AND(O3936="Engaging",P3936&lt;&gt;""),'Leia-me'!$B$5-P3936,"")</f>
        <v/>
      </c>
      <c r="V3936" s="25" t="str">
        <f aca="false">IF(O3936&lt;&gt;"Engaging","",IF(U3936&lt;='Leia-me'!$B$6,"Saudável",IF(U3936&lt;='Leia-me'!$B$7,"Esfriando",IF(U3936&lt;='Leia-me'!$B$8,"Última chance","Zumbi"))))</f>
        <v/>
      </c>
      <c r="W3936" s="25" t="n">
        <f aca="false">IF(O3936="Won",1,IF(O3936="Lost",0,""))</f>
        <v>0</v>
      </c>
      <c r="Y3936" s="25" t="str">
        <f aca="false">IF(E3936="","Sim","")</f>
        <v/>
      </c>
    </row>
    <row r="3937" customFormat="false" ht="15" hidden="false" customHeight="false" outlineLevel="0" collapsed="false">
      <c r="A3937" s="25" t="s">
        <v>4199</v>
      </c>
      <c r="B3937" s="25" t="s">
        <v>84</v>
      </c>
      <c r="C3937" s="25" t="s">
        <v>85</v>
      </c>
      <c r="D3937" s="25" t="s">
        <v>89</v>
      </c>
      <c r="E3937" s="25" t="s">
        <v>1158</v>
      </c>
      <c r="F3937" s="25" t="s">
        <v>185</v>
      </c>
      <c r="G3937" s="26" t="n">
        <v>7708.38</v>
      </c>
      <c r="H3937" s="27" t="n">
        <v>13756</v>
      </c>
      <c r="I3937" s="25" t="s">
        <v>147</v>
      </c>
      <c r="K3937" s="25" t="n">
        <v>1980</v>
      </c>
      <c r="L3937" s="25" t="s">
        <v>178</v>
      </c>
      <c r="M3937" s="25" t="s">
        <v>171</v>
      </c>
      <c r="N3937" s="28" t="n">
        <v>5482</v>
      </c>
      <c r="O3937" s="25" t="s">
        <v>54</v>
      </c>
      <c r="P3937" s="29" t="n">
        <v>43026</v>
      </c>
      <c r="Q3937" s="29" t="n">
        <v>43033</v>
      </c>
      <c r="R3937" s="28" t="n">
        <v>4751</v>
      </c>
      <c r="S3937" s="28" t="n">
        <f aca="false">IF(O3937="Won",R3937,IF(O3937="Lost",0,N3937))</f>
        <v>4751</v>
      </c>
      <c r="T3937" s="30" t="n">
        <f aca="false">IF(AND(P3937&lt;&gt;"",Q3937&lt;&gt;""),Q3937-P3937,"")</f>
        <v>7</v>
      </c>
      <c r="U3937" s="30" t="str">
        <f aca="false">IF(AND(O3937="Engaging",P3937&lt;&gt;""),'Leia-me'!$B$5-P3937,"")</f>
        <v/>
      </c>
      <c r="V3937" s="25" t="str">
        <f aca="false">IF(O3937&lt;&gt;"Engaging","",IF(U3937&lt;='Leia-me'!$B$6,"Saudável",IF(U3937&lt;='Leia-me'!$B$7,"Esfriando",IF(U3937&lt;='Leia-me'!$B$8,"Última chance","Zumbi"))))</f>
        <v/>
      </c>
      <c r="W3937" s="25" t="n">
        <f aca="false">IF(O3937="Won",1,IF(O3937="Lost",0,""))</f>
        <v>1</v>
      </c>
      <c r="Y3937" s="25" t="str">
        <f aca="false">IF(E3937="","Sim","")</f>
        <v/>
      </c>
    </row>
    <row r="3938" customFormat="false" ht="15" hidden="false" customHeight="false" outlineLevel="0" collapsed="false">
      <c r="A3938" s="25" t="s">
        <v>4200</v>
      </c>
      <c r="B3938" s="25" t="s">
        <v>84</v>
      </c>
      <c r="C3938" s="25" t="s">
        <v>85</v>
      </c>
      <c r="D3938" s="25" t="s">
        <v>89</v>
      </c>
      <c r="E3938" s="25" t="s">
        <v>3359</v>
      </c>
      <c r="F3938" s="25" t="s">
        <v>159</v>
      </c>
      <c r="G3938" s="26" t="n">
        <v>882.12</v>
      </c>
      <c r="H3938" s="27" t="n">
        <v>2769</v>
      </c>
      <c r="I3938" s="25" t="s">
        <v>147</v>
      </c>
      <c r="K3938" s="25" t="n">
        <v>1997</v>
      </c>
      <c r="L3938" s="25" t="s">
        <v>186</v>
      </c>
      <c r="M3938" s="25" t="s">
        <v>171</v>
      </c>
      <c r="N3938" s="28" t="n">
        <v>550</v>
      </c>
      <c r="O3938" s="25" t="s">
        <v>55</v>
      </c>
      <c r="P3938" s="29" t="n">
        <v>43027</v>
      </c>
      <c r="Q3938" s="29" t="n">
        <v>43034</v>
      </c>
      <c r="R3938" s="28" t="n">
        <v>0</v>
      </c>
      <c r="S3938" s="28" t="n">
        <f aca="false">IF(O3938="Won",R3938,IF(O3938="Lost",0,N3938))</f>
        <v>0</v>
      </c>
      <c r="T3938" s="30" t="n">
        <f aca="false">IF(AND(P3938&lt;&gt;"",Q3938&lt;&gt;""),Q3938-P3938,"")</f>
        <v>7</v>
      </c>
      <c r="U3938" s="30" t="str">
        <f aca="false">IF(AND(O3938="Engaging",P3938&lt;&gt;""),'Leia-me'!$B$5-P3938,"")</f>
        <v/>
      </c>
      <c r="V3938" s="25" t="str">
        <f aca="false">IF(O3938&lt;&gt;"Engaging","",IF(U3938&lt;='Leia-me'!$B$6,"Saudável",IF(U3938&lt;='Leia-me'!$B$7,"Esfriando",IF(U3938&lt;='Leia-me'!$B$8,"Última chance","Zumbi"))))</f>
        <v/>
      </c>
      <c r="W3938" s="25" t="n">
        <f aca="false">IF(O3938="Won",1,IF(O3938="Lost",0,""))</f>
        <v>0</v>
      </c>
      <c r="Y3938" s="25" t="str">
        <f aca="false">IF(E3938="","Sim","")</f>
        <v/>
      </c>
    </row>
    <row r="3939" customFormat="false" ht="15" hidden="false" customHeight="false" outlineLevel="0" collapsed="false">
      <c r="A3939" s="25" t="s">
        <v>4201</v>
      </c>
      <c r="B3939" s="25" t="s">
        <v>84</v>
      </c>
      <c r="C3939" s="25" t="s">
        <v>85</v>
      </c>
      <c r="D3939" s="25" t="s">
        <v>89</v>
      </c>
      <c r="E3939" s="25" t="s">
        <v>1795</v>
      </c>
      <c r="F3939" s="25" t="s">
        <v>177</v>
      </c>
      <c r="G3939" s="26" t="n">
        <v>355.23</v>
      </c>
      <c r="H3939" s="27" t="n">
        <v>853</v>
      </c>
      <c r="I3939" s="25" t="s">
        <v>147</v>
      </c>
      <c r="K3939" s="25" t="n">
        <v>1994</v>
      </c>
      <c r="L3939" s="25" t="s">
        <v>160</v>
      </c>
      <c r="M3939" s="25" t="s">
        <v>149</v>
      </c>
      <c r="N3939" s="28" t="n">
        <v>3393</v>
      </c>
      <c r="O3939" s="25" t="s">
        <v>54</v>
      </c>
      <c r="P3939" s="29" t="n">
        <v>43027</v>
      </c>
      <c r="Q3939" s="29" t="n">
        <v>43040</v>
      </c>
      <c r="R3939" s="28" t="n">
        <v>3422</v>
      </c>
      <c r="S3939" s="28" t="n">
        <f aca="false">IF(O3939="Won",R3939,IF(O3939="Lost",0,N3939))</f>
        <v>3422</v>
      </c>
      <c r="T3939" s="30" t="n">
        <f aca="false">IF(AND(P3939&lt;&gt;"",Q3939&lt;&gt;""),Q3939-P3939,"")</f>
        <v>13</v>
      </c>
      <c r="U3939" s="30" t="str">
        <f aca="false">IF(AND(O3939="Engaging",P3939&lt;&gt;""),'Leia-me'!$B$5-P3939,"")</f>
        <v/>
      </c>
      <c r="V3939" s="25" t="str">
        <f aca="false">IF(O3939&lt;&gt;"Engaging","",IF(U3939&lt;='Leia-me'!$B$6,"Saudável",IF(U3939&lt;='Leia-me'!$B$7,"Esfriando",IF(U3939&lt;='Leia-me'!$B$8,"Última chance","Zumbi"))))</f>
        <v/>
      </c>
      <c r="W3939" s="25" t="n">
        <f aca="false">IF(O3939="Won",1,IF(O3939="Lost",0,""))</f>
        <v>1</v>
      </c>
      <c r="Y3939" s="25" t="str">
        <f aca="false">IF(E3939="","Sim","")</f>
        <v/>
      </c>
    </row>
    <row r="3940" customFormat="false" ht="15" hidden="false" customHeight="false" outlineLevel="0" collapsed="false">
      <c r="A3940" s="25" t="s">
        <v>4202</v>
      </c>
      <c r="B3940" s="25" t="s">
        <v>84</v>
      </c>
      <c r="C3940" s="25" t="s">
        <v>85</v>
      </c>
      <c r="D3940" s="25" t="s">
        <v>89</v>
      </c>
      <c r="E3940" s="25" t="s">
        <v>494</v>
      </c>
      <c r="F3940" s="25" t="s">
        <v>192</v>
      </c>
      <c r="G3940" s="26" t="n">
        <v>11698.03</v>
      </c>
      <c r="H3940" s="27" t="n">
        <v>34288</v>
      </c>
      <c r="I3940" s="25" t="s">
        <v>147</v>
      </c>
      <c r="K3940" s="25" t="n">
        <v>1982</v>
      </c>
      <c r="L3940" s="25" t="s">
        <v>1834</v>
      </c>
      <c r="M3940" s="25" t="s">
        <v>171</v>
      </c>
      <c r="N3940" s="28" t="n">
        <v>4821</v>
      </c>
      <c r="O3940" s="25" t="s">
        <v>54</v>
      </c>
      <c r="P3940" s="29" t="n">
        <v>43030</v>
      </c>
      <c r="Q3940" s="29" t="n">
        <v>43037</v>
      </c>
      <c r="R3940" s="28" t="n">
        <v>5360</v>
      </c>
      <c r="S3940" s="28" t="n">
        <f aca="false">IF(O3940="Won",R3940,IF(O3940="Lost",0,N3940))</f>
        <v>5360</v>
      </c>
      <c r="T3940" s="30" t="n">
        <f aca="false">IF(AND(P3940&lt;&gt;"",Q3940&lt;&gt;""),Q3940-P3940,"")</f>
        <v>7</v>
      </c>
      <c r="U3940" s="30" t="str">
        <f aca="false">IF(AND(O3940="Engaging",P3940&lt;&gt;""),'Leia-me'!$B$5-P3940,"")</f>
        <v/>
      </c>
      <c r="V3940" s="25" t="str">
        <f aca="false">IF(O3940&lt;&gt;"Engaging","",IF(U3940&lt;='Leia-me'!$B$6,"Saudável",IF(U3940&lt;='Leia-me'!$B$7,"Esfriando",IF(U3940&lt;='Leia-me'!$B$8,"Última chance","Zumbi"))))</f>
        <v/>
      </c>
      <c r="W3940" s="25" t="n">
        <f aca="false">IF(O3940="Won",1,IF(O3940="Lost",0,""))</f>
        <v>1</v>
      </c>
      <c r="X3940" s="25" t="s">
        <v>1835</v>
      </c>
      <c r="Y3940" s="25" t="str">
        <f aca="false">IF(E3940="","Sim","")</f>
        <v/>
      </c>
    </row>
    <row r="3941" customFormat="false" ht="15" hidden="false" customHeight="false" outlineLevel="0" collapsed="false">
      <c r="A3941" s="25" t="s">
        <v>4203</v>
      </c>
      <c r="B3941" s="25" t="s">
        <v>84</v>
      </c>
      <c r="C3941" s="25" t="s">
        <v>85</v>
      </c>
      <c r="D3941" s="25" t="s">
        <v>89</v>
      </c>
      <c r="E3941" s="25" t="s">
        <v>3359</v>
      </c>
      <c r="F3941" s="25" t="s">
        <v>159</v>
      </c>
      <c r="G3941" s="26" t="n">
        <v>882.12</v>
      </c>
      <c r="H3941" s="27" t="n">
        <v>2769</v>
      </c>
      <c r="I3941" s="25" t="s">
        <v>147</v>
      </c>
      <c r="K3941" s="25" t="n">
        <v>1997</v>
      </c>
      <c r="L3941" s="25" t="s">
        <v>1834</v>
      </c>
      <c r="M3941" s="25" t="s">
        <v>171</v>
      </c>
      <c r="N3941" s="28" t="n">
        <v>4821</v>
      </c>
      <c r="O3941" s="25" t="s">
        <v>55</v>
      </c>
      <c r="P3941" s="29" t="n">
        <v>43031</v>
      </c>
      <c r="Q3941" s="29" t="n">
        <v>43043</v>
      </c>
      <c r="R3941" s="28" t="n">
        <v>0</v>
      </c>
      <c r="S3941" s="28" t="n">
        <f aca="false">IF(O3941="Won",R3941,IF(O3941="Lost",0,N3941))</f>
        <v>0</v>
      </c>
      <c r="T3941" s="30" t="n">
        <f aca="false">IF(AND(P3941&lt;&gt;"",Q3941&lt;&gt;""),Q3941-P3941,"")</f>
        <v>12</v>
      </c>
      <c r="U3941" s="30" t="str">
        <f aca="false">IF(AND(O3941="Engaging",P3941&lt;&gt;""),'Leia-me'!$B$5-P3941,"")</f>
        <v/>
      </c>
      <c r="V3941" s="25" t="str">
        <f aca="false">IF(O3941&lt;&gt;"Engaging","",IF(U3941&lt;='Leia-me'!$B$6,"Saudável",IF(U3941&lt;='Leia-me'!$B$7,"Esfriando",IF(U3941&lt;='Leia-me'!$B$8,"Última chance","Zumbi"))))</f>
        <v/>
      </c>
      <c r="W3941" s="25" t="n">
        <f aca="false">IF(O3941="Won",1,IF(O3941="Lost",0,""))</f>
        <v>0</v>
      </c>
      <c r="X3941" s="25" t="s">
        <v>1835</v>
      </c>
      <c r="Y3941" s="25" t="str">
        <f aca="false">IF(E3941="","Sim","")</f>
        <v/>
      </c>
    </row>
    <row r="3942" customFormat="false" ht="15" hidden="false" customHeight="false" outlineLevel="0" collapsed="false">
      <c r="A3942" s="25" t="s">
        <v>4204</v>
      </c>
      <c r="B3942" s="25" t="s">
        <v>84</v>
      </c>
      <c r="C3942" s="25" t="s">
        <v>85</v>
      </c>
      <c r="D3942" s="25" t="s">
        <v>89</v>
      </c>
      <c r="E3942" s="25" t="s">
        <v>3359</v>
      </c>
      <c r="F3942" s="25" t="s">
        <v>159</v>
      </c>
      <c r="G3942" s="26" t="n">
        <v>882.12</v>
      </c>
      <c r="H3942" s="27" t="n">
        <v>2769</v>
      </c>
      <c r="I3942" s="25" t="s">
        <v>147</v>
      </c>
      <c r="K3942" s="25" t="n">
        <v>1997</v>
      </c>
      <c r="L3942" s="25" t="s">
        <v>178</v>
      </c>
      <c r="M3942" s="25" t="s">
        <v>171</v>
      </c>
      <c r="N3942" s="28" t="n">
        <v>5482</v>
      </c>
      <c r="O3942" s="25" t="s">
        <v>54</v>
      </c>
      <c r="P3942" s="29" t="n">
        <v>43039</v>
      </c>
      <c r="Q3942" s="29" t="n">
        <v>43047</v>
      </c>
      <c r="R3942" s="28" t="n">
        <v>6818</v>
      </c>
      <c r="S3942" s="28" t="n">
        <f aca="false">IF(O3942="Won",R3942,IF(O3942="Lost",0,N3942))</f>
        <v>6818</v>
      </c>
      <c r="T3942" s="30" t="n">
        <f aca="false">IF(AND(P3942&lt;&gt;"",Q3942&lt;&gt;""),Q3942-P3942,"")</f>
        <v>8</v>
      </c>
      <c r="U3942" s="30" t="str">
        <f aca="false">IF(AND(O3942="Engaging",P3942&lt;&gt;""),'Leia-me'!$B$5-P3942,"")</f>
        <v/>
      </c>
      <c r="V3942" s="25" t="str">
        <f aca="false">IF(O3942&lt;&gt;"Engaging","",IF(U3942&lt;='Leia-me'!$B$6,"Saudável",IF(U3942&lt;='Leia-me'!$B$7,"Esfriando",IF(U3942&lt;='Leia-me'!$B$8,"Última chance","Zumbi"))))</f>
        <v/>
      </c>
      <c r="W3942" s="25" t="n">
        <f aca="false">IF(O3942="Won",1,IF(O3942="Lost",0,""))</f>
        <v>1</v>
      </c>
      <c r="Y3942" s="25" t="str">
        <f aca="false">IF(E3942="","Sim","")</f>
        <v/>
      </c>
    </row>
    <row r="3943" customFormat="false" ht="15" hidden="false" customHeight="false" outlineLevel="0" collapsed="false">
      <c r="A3943" s="25" t="s">
        <v>4205</v>
      </c>
      <c r="B3943" s="25" t="s">
        <v>84</v>
      </c>
      <c r="C3943" s="25" t="s">
        <v>85</v>
      </c>
      <c r="D3943" s="25" t="s">
        <v>89</v>
      </c>
      <c r="E3943" s="25" t="s">
        <v>622</v>
      </c>
      <c r="F3943" s="25" t="s">
        <v>211</v>
      </c>
      <c r="G3943" s="26" t="n">
        <v>167.89</v>
      </c>
      <c r="H3943" s="27" t="n">
        <v>493</v>
      </c>
      <c r="I3943" s="25" t="s">
        <v>623</v>
      </c>
      <c r="K3943" s="25" t="n">
        <v>2000</v>
      </c>
      <c r="L3943" s="25" t="s">
        <v>178</v>
      </c>
      <c r="M3943" s="25" t="s">
        <v>171</v>
      </c>
      <c r="N3943" s="28" t="n">
        <v>5482</v>
      </c>
      <c r="O3943" s="25" t="s">
        <v>54</v>
      </c>
      <c r="P3943" s="29" t="n">
        <v>43048</v>
      </c>
      <c r="Q3943" s="29" t="n">
        <v>43066</v>
      </c>
      <c r="R3943" s="28" t="n">
        <v>4884</v>
      </c>
      <c r="S3943" s="28" t="n">
        <f aca="false">IF(O3943="Won",R3943,IF(O3943="Lost",0,N3943))</f>
        <v>4884</v>
      </c>
      <c r="T3943" s="30" t="n">
        <f aca="false">IF(AND(P3943&lt;&gt;"",Q3943&lt;&gt;""),Q3943-P3943,"")</f>
        <v>18</v>
      </c>
      <c r="U3943" s="30" t="str">
        <f aca="false">IF(AND(O3943="Engaging",P3943&lt;&gt;""),'Leia-me'!$B$5-P3943,"")</f>
        <v/>
      </c>
      <c r="V3943" s="25" t="str">
        <f aca="false">IF(O3943&lt;&gt;"Engaging","",IF(U3943&lt;='Leia-me'!$B$6,"Saudável",IF(U3943&lt;='Leia-me'!$B$7,"Esfriando",IF(U3943&lt;='Leia-me'!$B$8,"Última chance","Zumbi"))))</f>
        <v/>
      </c>
      <c r="W3943" s="25" t="n">
        <f aca="false">IF(O3943="Won",1,IF(O3943="Lost",0,""))</f>
        <v>1</v>
      </c>
      <c r="Y3943" s="25" t="str">
        <f aca="false">IF(E3943="","Sim","")</f>
        <v/>
      </c>
    </row>
    <row r="3944" customFormat="false" ht="15" hidden="false" customHeight="false" outlineLevel="0" collapsed="false">
      <c r="A3944" s="25" t="s">
        <v>4206</v>
      </c>
      <c r="B3944" s="25" t="s">
        <v>84</v>
      </c>
      <c r="C3944" s="25" t="s">
        <v>85</v>
      </c>
      <c r="D3944" s="25" t="s">
        <v>89</v>
      </c>
      <c r="E3944" s="25" t="s">
        <v>622</v>
      </c>
      <c r="F3944" s="25" t="s">
        <v>211</v>
      </c>
      <c r="G3944" s="26" t="n">
        <v>167.89</v>
      </c>
      <c r="H3944" s="27" t="n">
        <v>493</v>
      </c>
      <c r="I3944" s="25" t="s">
        <v>623</v>
      </c>
      <c r="K3944" s="25" t="n">
        <v>2000</v>
      </c>
      <c r="L3944" s="25" t="s">
        <v>160</v>
      </c>
      <c r="M3944" s="25" t="s">
        <v>149</v>
      </c>
      <c r="N3944" s="28" t="n">
        <v>3393</v>
      </c>
      <c r="O3944" s="25" t="s">
        <v>55</v>
      </c>
      <c r="P3944" s="29" t="n">
        <v>43051</v>
      </c>
      <c r="Q3944" s="29" t="n">
        <v>43060</v>
      </c>
      <c r="R3944" s="28" t="n">
        <v>0</v>
      </c>
      <c r="S3944" s="28" t="n">
        <f aca="false">IF(O3944="Won",R3944,IF(O3944="Lost",0,N3944))</f>
        <v>0</v>
      </c>
      <c r="T3944" s="30" t="n">
        <f aca="false">IF(AND(P3944&lt;&gt;"",Q3944&lt;&gt;""),Q3944-P3944,"")</f>
        <v>9</v>
      </c>
      <c r="U3944" s="30" t="str">
        <f aca="false">IF(AND(O3944="Engaging",P3944&lt;&gt;""),'Leia-me'!$B$5-P3944,"")</f>
        <v/>
      </c>
      <c r="V3944" s="25" t="str">
        <f aca="false">IF(O3944&lt;&gt;"Engaging","",IF(U3944&lt;='Leia-me'!$B$6,"Saudável",IF(U3944&lt;='Leia-me'!$B$7,"Esfriando",IF(U3944&lt;='Leia-me'!$B$8,"Última chance","Zumbi"))))</f>
        <v/>
      </c>
      <c r="W3944" s="25" t="n">
        <f aca="false">IF(O3944="Won",1,IF(O3944="Lost",0,""))</f>
        <v>0</v>
      </c>
      <c r="Y3944" s="25" t="str">
        <f aca="false">IF(E3944="","Sim","")</f>
        <v/>
      </c>
    </row>
    <row r="3945" customFormat="false" ht="15" hidden="false" customHeight="false" outlineLevel="0" collapsed="false">
      <c r="A3945" s="25" t="s">
        <v>4207</v>
      </c>
      <c r="B3945" s="25" t="s">
        <v>84</v>
      </c>
      <c r="C3945" s="25" t="s">
        <v>85</v>
      </c>
      <c r="D3945" s="25" t="s">
        <v>89</v>
      </c>
      <c r="E3945" s="25" t="s">
        <v>663</v>
      </c>
      <c r="F3945" s="25" t="s">
        <v>146</v>
      </c>
      <c r="G3945" s="26" t="n">
        <v>326.82</v>
      </c>
      <c r="H3945" s="27" t="n">
        <v>1016</v>
      </c>
      <c r="I3945" s="25" t="s">
        <v>147</v>
      </c>
      <c r="K3945" s="25" t="n">
        <v>1991</v>
      </c>
      <c r="L3945" s="25" t="s">
        <v>178</v>
      </c>
      <c r="M3945" s="25" t="s">
        <v>171</v>
      </c>
      <c r="N3945" s="28" t="n">
        <v>5482</v>
      </c>
      <c r="O3945" s="25" t="s">
        <v>55</v>
      </c>
      <c r="P3945" s="29" t="n">
        <v>43053</v>
      </c>
      <c r="Q3945" s="29" t="n">
        <v>43067</v>
      </c>
      <c r="R3945" s="28" t="n">
        <v>0</v>
      </c>
      <c r="S3945" s="28" t="n">
        <f aca="false">IF(O3945="Won",R3945,IF(O3945="Lost",0,N3945))</f>
        <v>0</v>
      </c>
      <c r="T3945" s="30" t="n">
        <f aca="false">IF(AND(P3945&lt;&gt;"",Q3945&lt;&gt;""),Q3945-P3945,"")</f>
        <v>14</v>
      </c>
      <c r="U3945" s="30" t="str">
        <f aca="false">IF(AND(O3945="Engaging",P3945&lt;&gt;""),'Leia-me'!$B$5-P3945,"")</f>
        <v/>
      </c>
      <c r="V3945" s="25" t="str">
        <f aca="false">IF(O3945&lt;&gt;"Engaging","",IF(U3945&lt;='Leia-me'!$B$6,"Saudável",IF(U3945&lt;='Leia-me'!$B$7,"Esfriando",IF(U3945&lt;='Leia-me'!$B$8,"Última chance","Zumbi"))))</f>
        <v/>
      </c>
      <c r="W3945" s="25" t="n">
        <f aca="false">IF(O3945="Won",1,IF(O3945="Lost",0,""))</f>
        <v>0</v>
      </c>
      <c r="Y3945" s="25" t="str">
        <f aca="false">IF(E3945="","Sim","")</f>
        <v/>
      </c>
    </row>
    <row r="3946" customFormat="false" ht="15" hidden="false" customHeight="false" outlineLevel="0" collapsed="false">
      <c r="A3946" s="25" t="s">
        <v>4208</v>
      </c>
      <c r="B3946" s="25" t="s">
        <v>84</v>
      </c>
      <c r="C3946" s="25" t="s">
        <v>85</v>
      </c>
      <c r="D3946" s="25" t="s">
        <v>89</v>
      </c>
      <c r="E3946" s="25" t="s">
        <v>1055</v>
      </c>
      <c r="F3946" s="25" t="s">
        <v>146</v>
      </c>
      <c r="G3946" s="26" t="n">
        <v>439.21</v>
      </c>
      <c r="H3946" s="27" t="n">
        <v>792</v>
      </c>
      <c r="I3946" s="25" t="s">
        <v>147</v>
      </c>
      <c r="K3946" s="25" t="n">
        <v>1996</v>
      </c>
      <c r="L3946" s="25" t="s">
        <v>186</v>
      </c>
      <c r="M3946" s="25" t="s">
        <v>171</v>
      </c>
      <c r="N3946" s="28" t="n">
        <v>550</v>
      </c>
      <c r="O3946" s="25" t="s">
        <v>54</v>
      </c>
      <c r="P3946" s="29" t="n">
        <v>43069</v>
      </c>
      <c r="Q3946" s="29" t="n">
        <v>43084</v>
      </c>
      <c r="R3946" s="28" t="n">
        <v>579</v>
      </c>
      <c r="S3946" s="28" t="n">
        <f aca="false">IF(O3946="Won",R3946,IF(O3946="Lost",0,N3946))</f>
        <v>579</v>
      </c>
      <c r="T3946" s="30" t="n">
        <f aca="false">IF(AND(P3946&lt;&gt;"",Q3946&lt;&gt;""),Q3946-P3946,"")</f>
        <v>15</v>
      </c>
      <c r="U3946" s="30" t="str">
        <f aca="false">IF(AND(O3946="Engaging",P3946&lt;&gt;""),'Leia-me'!$B$5-P3946,"")</f>
        <v/>
      </c>
      <c r="V3946" s="25" t="str">
        <f aca="false">IF(O3946&lt;&gt;"Engaging","",IF(U3946&lt;='Leia-me'!$B$6,"Saudável",IF(U3946&lt;='Leia-me'!$B$7,"Esfriando",IF(U3946&lt;='Leia-me'!$B$8,"Última chance","Zumbi"))))</f>
        <v/>
      </c>
      <c r="W3946" s="25" t="n">
        <f aca="false">IF(O3946="Won",1,IF(O3946="Lost",0,""))</f>
        <v>1</v>
      </c>
      <c r="Y3946" s="25" t="str">
        <f aca="false">IF(E3946="","Sim","")</f>
        <v/>
      </c>
    </row>
    <row r="3947" customFormat="false" ht="15" hidden="false" customHeight="false" outlineLevel="0" collapsed="false">
      <c r="A3947" s="25" t="s">
        <v>4209</v>
      </c>
      <c r="B3947" s="25" t="s">
        <v>84</v>
      </c>
      <c r="C3947" s="25" t="s">
        <v>85</v>
      </c>
      <c r="D3947" s="25" t="s">
        <v>88</v>
      </c>
      <c r="E3947" s="25" t="s">
        <v>3373</v>
      </c>
      <c r="F3947" s="25" t="s">
        <v>192</v>
      </c>
      <c r="G3947" s="26" t="n">
        <v>4478.47</v>
      </c>
      <c r="H3947" s="27" t="n">
        <v>13809</v>
      </c>
      <c r="I3947" s="25" t="s">
        <v>147</v>
      </c>
      <c r="K3947" s="25" t="n">
        <v>1979</v>
      </c>
      <c r="L3947" s="25" t="s">
        <v>160</v>
      </c>
      <c r="M3947" s="25" t="s">
        <v>149</v>
      </c>
      <c r="N3947" s="28" t="n">
        <v>3393</v>
      </c>
      <c r="O3947" s="25" t="s">
        <v>55</v>
      </c>
      <c r="P3947" s="29" t="n">
        <v>42685</v>
      </c>
      <c r="Q3947" s="29" t="n">
        <v>42795</v>
      </c>
      <c r="R3947" s="28" t="n">
        <v>0</v>
      </c>
      <c r="S3947" s="28" t="n">
        <f aca="false">IF(O3947="Won",R3947,IF(O3947="Lost",0,N3947))</f>
        <v>0</v>
      </c>
      <c r="T3947" s="30" t="n">
        <f aca="false">IF(AND(P3947&lt;&gt;"",Q3947&lt;&gt;""),Q3947-P3947,"")</f>
        <v>110</v>
      </c>
      <c r="U3947" s="30" t="str">
        <f aca="false">IF(AND(O3947="Engaging",P3947&lt;&gt;""),'Leia-me'!$B$5-P3947,"")</f>
        <v/>
      </c>
      <c r="V3947" s="25" t="str">
        <f aca="false">IF(O3947&lt;&gt;"Engaging","",IF(U3947&lt;='Leia-me'!$B$6,"Saudável",IF(U3947&lt;='Leia-me'!$B$7,"Esfriando",IF(U3947&lt;='Leia-me'!$B$8,"Última chance","Zumbi"))))</f>
        <v/>
      </c>
      <c r="W3947" s="25" t="n">
        <f aca="false">IF(O3947="Won",1,IF(O3947="Lost",0,""))</f>
        <v>0</v>
      </c>
      <c r="Y3947" s="25" t="str">
        <f aca="false">IF(E3947="","Sim","")</f>
        <v/>
      </c>
    </row>
    <row r="3948" customFormat="false" ht="15" hidden="false" customHeight="false" outlineLevel="0" collapsed="false">
      <c r="A3948" s="25" t="s">
        <v>4210</v>
      </c>
      <c r="B3948" s="25" t="s">
        <v>84</v>
      </c>
      <c r="C3948" s="25" t="s">
        <v>85</v>
      </c>
      <c r="D3948" s="25" t="s">
        <v>88</v>
      </c>
      <c r="E3948" s="25" t="s">
        <v>644</v>
      </c>
      <c r="F3948" s="25" t="s">
        <v>177</v>
      </c>
      <c r="G3948" s="26" t="n">
        <v>646.1</v>
      </c>
      <c r="H3948" s="27" t="n">
        <v>883</v>
      </c>
      <c r="I3948" s="25" t="s">
        <v>147</v>
      </c>
      <c r="J3948" s="25" t="s">
        <v>199</v>
      </c>
      <c r="K3948" s="25" t="n">
        <v>1993</v>
      </c>
      <c r="L3948" s="25" t="s">
        <v>160</v>
      </c>
      <c r="M3948" s="25" t="s">
        <v>149</v>
      </c>
      <c r="N3948" s="28" t="n">
        <v>3393</v>
      </c>
      <c r="O3948" s="25" t="s">
        <v>55</v>
      </c>
      <c r="P3948" s="29" t="n">
        <v>42696</v>
      </c>
      <c r="Q3948" s="29" t="n">
        <v>42814</v>
      </c>
      <c r="R3948" s="28" t="n">
        <v>0</v>
      </c>
      <c r="S3948" s="28" t="n">
        <f aca="false">IF(O3948="Won",R3948,IF(O3948="Lost",0,N3948))</f>
        <v>0</v>
      </c>
      <c r="T3948" s="30" t="n">
        <f aca="false">IF(AND(P3948&lt;&gt;"",Q3948&lt;&gt;""),Q3948-P3948,"")</f>
        <v>118</v>
      </c>
      <c r="U3948" s="30" t="str">
        <f aca="false">IF(AND(O3948="Engaging",P3948&lt;&gt;""),'Leia-me'!$B$5-P3948,"")</f>
        <v/>
      </c>
      <c r="V3948" s="25" t="str">
        <f aca="false">IF(O3948&lt;&gt;"Engaging","",IF(U3948&lt;='Leia-me'!$B$6,"Saudável",IF(U3948&lt;='Leia-me'!$B$7,"Esfriando",IF(U3948&lt;='Leia-me'!$B$8,"Última chance","Zumbi"))))</f>
        <v/>
      </c>
      <c r="W3948" s="25" t="n">
        <f aca="false">IF(O3948="Won",1,IF(O3948="Lost",0,""))</f>
        <v>0</v>
      </c>
      <c r="Y3948" s="25" t="str">
        <f aca="false">IF(E3948="","Sim","")</f>
        <v/>
      </c>
    </row>
    <row r="3949" customFormat="false" ht="15" hidden="false" customHeight="false" outlineLevel="0" collapsed="false">
      <c r="A3949" s="25" t="s">
        <v>4211</v>
      </c>
      <c r="B3949" s="25" t="s">
        <v>84</v>
      </c>
      <c r="C3949" s="25" t="s">
        <v>85</v>
      </c>
      <c r="D3949" s="25" t="s">
        <v>88</v>
      </c>
      <c r="E3949" s="25" t="s">
        <v>1347</v>
      </c>
      <c r="F3949" s="25" t="s">
        <v>165</v>
      </c>
      <c r="G3949" s="26" t="n">
        <v>665.06</v>
      </c>
      <c r="H3949" s="27" t="n">
        <v>1095</v>
      </c>
      <c r="I3949" s="25" t="s">
        <v>147</v>
      </c>
      <c r="K3949" s="25" t="n">
        <v>1989</v>
      </c>
      <c r="L3949" s="25" t="s">
        <v>1834</v>
      </c>
      <c r="M3949" s="25" t="s">
        <v>171</v>
      </c>
      <c r="N3949" s="28" t="n">
        <v>4821</v>
      </c>
      <c r="O3949" s="25" t="s">
        <v>54</v>
      </c>
      <c r="P3949" s="29" t="n">
        <v>42701</v>
      </c>
      <c r="Q3949" s="29" t="n">
        <v>42815</v>
      </c>
      <c r="R3949" s="28" t="n">
        <v>4829</v>
      </c>
      <c r="S3949" s="28" t="n">
        <f aca="false">IF(O3949="Won",R3949,IF(O3949="Lost",0,N3949))</f>
        <v>4829</v>
      </c>
      <c r="T3949" s="30" t="n">
        <f aca="false">IF(AND(P3949&lt;&gt;"",Q3949&lt;&gt;""),Q3949-P3949,"")</f>
        <v>114</v>
      </c>
      <c r="U3949" s="30" t="str">
        <f aca="false">IF(AND(O3949="Engaging",P3949&lt;&gt;""),'Leia-me'!$B$5-P3949,"")</f>
        <v/>
      </c>
      <c r="V3949" s="25" t="str">
        <f aca="false">IF(O3949&lt;&gt;"Engaging","",IF(U3949&lt;='Leia-me'!$B$6,"Saudável",IF(U3949&lt;='Leia-me'!$B$7,"Esfriando",IF(U3949&lt;='Leia-me'!$B$8,"Última chance","Zumbi"))))</f>
        <v/>
      </c>
      <c r="W3949" s="25" t="n">
        <f aca="false">IF(O3949="Won",1,IF(O3949="Lost",0,""))</f>
        <v>1</v>
      </c>
      <c r="X3949" s="25" t="s">
        <v>1835</v>
      </c>
      <c r="Y3949" s="25" t="str">
        <f aca="false">IF(E3949="","Sim","")</f>
        <v/>
      </c>
    </row>
    <row r="3950" customFormat="false" ht="15" hidden="false" customHeight="false" outlineLevel="0" collapsed="false">
      <c r="A3950" s="25" t="s">
        <v>4212</v>
      </c>
      <c r="B3950" s="25" t="s">
        <v>84</v>
      </c>
      <c r="C3950" s="25" t="s">
        <v>85</v>
      </c>
      <c r="D3950" s="25" t="s">
        <v>88</v>
      </c>
      <c r="E3950" s="25" t="s">
        <v>1189</v>
      </c>
      <c r="F3950" s="25" t="s">
        <v>211</v>
      </c>
      <c r="G3950" s="26" t="n">
        <v>702.72</v>
      </c>
      <c r="H3950" s="27" t="n">
        <v>1831</v>
      </c>
      <c r="I3950" s="25" t="s">
        <v>147</v>
      </c>
      <c r="K3950" s="25" t="n">
        <v>2004</v>
      </c>
      <c r="L3950" s="25" t="s">
        <v>1834</v>
      </c>
      <c r="M3950" s="25" t="s">
        <v>171</v>
      </c>
      <c r="N3950" s="28" t="n">
        <v>4821</v>
      </c>
      <c r="O3950" s="25" t="s">
        <v>54</v>
      </c>
      <c r="P3950" s="29" t="n">
        <v>42716</v>
      </c>
      <c r="Q3950" s="29" t="n">
        <v>42805</v>
      </c>
      <c r="R3950" s="28" t="n">
        <v>4465</v>
      </c>
      <c r="S3950" s="28" t="n">
        <f aca="false">IF(O3950="Won",R3950,IF(O3950="Lost",0,N3950))</f>
        <v>4465</v>
      </c>
      <c r="T3950" s="30" t="n">
        <f aca="false">IF(AND(P3950&lt;&gt;"",Q3950&lt;&gt;""),Q3950-P3950,"")</f>
        <v>89</v>
      </c>
      <c r="U3950" s="30" t="str">
        <f aca="false">IF(AND(O3950="Engaging",P3950&lt;&gt;""),'Leia-me'!$B$5-P3950,"")</f>
        <v/>
      </c>
      <c r="V3950" s="25" t="str">
        <f aca="false">IF(O3950&lt;&gt;"Engaging","",IF(U3950&lt;='Leia-me'!$B$6,"Saudável",IF(U3950&lt;='Leia-me'!$B$7,"Esfriando",IF(U3950&lt;='Leia-me'!$B$8,"Última chance","Zumbi"))))</f>
        <v/>
      </c>
      <c r="W3950" s="25" t="n">
        <f aca="false">IF(O3950="Won",1,IF(O3950="Lost",0,""))</f>
        <v>1</v>
      </c>
      <c r="X3950" s="25" t="s">
        <v>1835</v>
      </c>
      <c r="Y3950" s="25" t="str">
        <f aca="false">IF(E3950="","Sim","")</f>
        <v/>
      </c>
    </row>
    <row r="3951" customFormat="false" ht="15" hidden="false" customHeight="false" outlineLevel="0" collapsed="false">
      <c r="A3951" s="25" t="s">
        <v>4213</v>
      </c>
      <c r="B3951" s="25" t="s">
        <v>84</v>
      </c>
      <c r="C3951" s="25" t="s">
        <v>85</v>
      </c>
      <c r="D3951" s="25" t="s">
        <v>88</v>
      </c>
      <c r="E3951" s="25" t="s">
        <v>644</v>
      </c>
      <c r="F3951" s="25" t="s">
        <v>177</v>
      </c>
      <c r="G3951" s="26" t="n">
        <v>646.1</v>
      </c>
      <c r="H3951" s="27" t="n">
        <v>883</v>
      </c>
      <c r="I3951" s="25" t="s">
        <v>147</v>
      </c>
      <c r="J3951" s="25" t="s">
        <v>199</v>
      </c>
      <c r="K3951" s="25" t="n">
        <v>1993</v>
      </c>
      <c r="L3951" s="25" t="s">
        <v>148</v>
      </c>
      <c r="M3951" s="25" t="s">
        <v>149</v>
      </c>
      <c r="N3951" s="28" t="n">
        <v>55</v>
      </c>
      <c r="O3951" s="25" t="s">
        <v>54</v>
      </c>
      <c r="P3951" s="29" t="n">
        <v>42721</v>
      </c>
      <c r="Q3951" s="29" t="n">
        <v>42796</v>
      </c>
      <c r="R3951" s="28" t="n">
        <v>48</v>
      </c>
      <c r="S3951" s="28" t="n">
        <f aca="false">IF(O3951="Won",R3951,IF(O3951="Lost",0,N3951))</f>
        <v>48</v>
      </c>
      <c r="T3951" s="30" t="n">
        <f aca="false">IF(AND(P3951&lt;&gt;"",Q3951&lt;&gt;""),Q3951-P3951,"")</f>
        <v>75</v>
      </c>
      <c r="U3951" s="30" t="str">
        <f aca="false">IF(AND(O3951="Engaging",P3951&lt;&gt;""),'Leia-me'!$B$5-P3951,"")</f>
        <v/>
      </c>
      <c r="V3951" s="25" t="str">
        <f aca="false">IF(O3951&lt;&gt;"Engaging","",IF(U3951&lt;='Leia-me'!$B$6,"Saudável",IF(U3951&lt;='Leia-me'!$B$7,"Esfriando",IF(U3951&lt;='Leia-me'!$B$8,"Última chance","Zumbi"))))</f>
        <v/>
      </c>
      <c r="W3951" s="25" t="n">
        <f aca="false">IF(O3951="Won",1,IF(O3951="Lost",0,""))</f>
        <v>1</v>
      </c>
      <c r="Y3951" s="25" t="str">
        <f aca="false">IF(E3951="","Sim","")</f>
        <v/>
      </c>
    </row>
    <row r="3952" customFormat="false" ht="15" hidden="false" customHeight="false" outlineLevel="0" collapsed="false">
      <c r="A3952" s="25" t="s">
        <v>4214</v>
      </c>
      <c r="B3952" s="25" t="s">
        <v>84</v>
      </c>
      <c r="C3952" s="25" t="s">
        <v>85</v>
      </c>
      <c r="D3952" s="25" t="s">
        <v>88</v>
      </c>
      <c r="E3952" s="25" t="s">
        <v>2863</v>
      </c>
      <c r="F3952" s="25" t="s">
        <v>211</v>
      </c>
      <c r="G3952" s="26" t="n">
        <v>2437.85</v>
      </c>
      <c r="H3952" s="27" t="n">
        <v>4874</v>
      </c>
      <c r="I3952" s="25" t="s">
        <v>147</v>
      </c>
      <c r="K3952" s="25" t="n">
        <v>2001</v>
      </c>
      <c r="L3952" s="25" t="s">
        <v>148</v>
      </c>
      <c r="M3952" s="25" t="s">
        <v>149</v>
      </c>
      <c r="N3952" s="28" t="n">
        <v>55</v>
      </c>
      <c r="O3952" s="25" t="s">
        <v>56</v>
      </c>
      <c r="P3952" s="29" t="n">
        <v>42722</v>
      </c>
      <c r="Q3952" s="33"/>
      <c r="R3952" s="34"/>
      <c r="S3952" s="28" t="n">
        <f aca="false">IF(O3952="Won",R3952,IF(O3952="Lost",0,N3952))</f>
        <v>55</v>
      </c>
      <c r="T3952" s="30" t="str">
        <f aca="false">IF(AND(P3952&lt;&gt;"",Q3952&lt;&gt;""),Q3952-P3952,"")</f>
        <v/>
      </c>
      <c r="U3952" s="30" t="n">
        <f aca="false">IF(AND(O3952="Engaging",P3952&lt;&gt;""),'Leia-me'!$B$5-P3952,"")</f>
        <v>378</v>
      </c>
      <c r="V3952" s="25" t="str">
        <f aca="false">IF(O3952&lt;&gt;"Engaging","",IF(U3952&lt;='Leia-me'!$B$6,"Saudável",IF(U3952&lt;='Leia-me'!$B$7,"Esfriando",IF(U3952&lt;='Leia-me'!$B$8,"Última chance","Zumbi"))))</f>
        <v>Zumbi</v>
      </c>
      <c r="W3952" s="25" t="str">
        <f aca="false">IF(O3952="Won",1,IF(O3952="Lost",0,""))</f>
        <v/>
      </c>
      <c r="Y3952" s="25" t="str">
        <f aca="false">IF(E3952="","Sim","")</f>
        <v/>
      </c>
    </row>
    <row r="3953" customFormat="false" ht="15" hidden="false" customHeight="false" outlineLevel="0" collapsed="false">
      <c r="A3953" s="25" t="s">
        <v>4215</v>
      </c>
      <c r="B3953" s="25" t="s">
        <v>84</v>
      </c>
      <c r="C3953" s="25" t="s">
        <v>85</v>
      </c>
      <c r="D3953" s="25" t="s">
        <v>88</v>
      </c>
      <c r="E3953" s="25" t="s">
        <v>3511</v>
      </c>
      <c r="F3953" s="25" t="s">
        <v>168</v>
      </c>
      <c r="G3953" s="26" t="n">
        <v>1197.44</v>
      </c>
      <c r="H3953" s="27" t="n">
        <v>2570</v>
      </c>
      <c r="I3953" s="25" t="s">
        <v>147</v>
      </c>
      <c r="K3953" s="25" t="n">
        <v>1999</v>
      </c>
      <c r="L3953" s="25" t="s">
        <v>148</v>
      </c>
      <c r="M3953" s="25" t="s">
        <v>149</v>
      </c>
      <c r="N3953" s="28" t="n">
        <v>55</v>
      </c>
      <c r="O3953" s="25" t="s">
        <v>54</v>
      </c>
      <c r="P3953" s="29" t="n">
        <v>42724</v>
      </c>
      <c r="Q3953" s="29" t="n">
        <v>42802</v>
      </c>
      <c r="R3953" s="28" t="n">
        <v>60</v>
      </c>
      <c r="S3953" s="28" t="n">
        <f aca="false">IF(O3953="Won",R3953,IF(O3953="Lost",0,N3953))</f>
        <v>60</v>
      </c>
      <c r="T3953" s="30" t="n">
        <f aca="false">IF(AND(P3953&lt;&gt;"",Q3953&lt;&gt;""),Q3953-P3953,"")</f>
        <v>78</v>
      </c>
      <c r="U3953" s="30" t="str">
        <f aca="false">IF(AND(O3953="Engaging",P3953&lt;&gt;""),'Leia-me'!$B$5-P3953,"")</f>
        <v/>
      </c>
      <c r="V3953" s="25" t="str">
        <f aca="false">IF(O3953&lt;&gt;"Engaging","",IF(U3953&lt;='Leia-me'!$B$6,"Saudável",IF(U3953&lt;='Leia-me'!$B$7,"Esfriando",IF(U3953&lt;='Leia-me'!$B$8,"Última chance","Zumbi"))))</f>
        <v/>
      </c>
      <c r="W3953" s="25" t="n">
        <f aca="false">IF(O3953="Won",1,IF(O3953="Lost",0,""))</f>
        <v>1</v>
      </c>
      <c r="Y3953" s="25" t="str">
        <f aca="false">IF(E3953="","Sim","")</f>
        <v/>
      </c>
    </row>
    <row r="3954" customFormat="false" ht="15" hidden="false" customHeight="false" outlineLevel="0" collapsed="false">
      <c r="A3954" s="25" t="s">
        <v>4216</v>
      </c>
      <c r="B3954" s="25" t="s">
        <v>84</v>
      </c>
      <c r="C3954" s="25" t="s">
        <v>85</v>
      </c>
      <c r="D3954" s="25" t="s">
        <v>88</v>
      </c>
      <c r="E3954" s="25" t="s">
        <v>3511</v>
      </c>
      <c r="F3954" s="25" t="s">
        <v>168</v>
      </c>
      <c r="G3954" s="26" t="n">
        <v>1197.44</v>
      </c>
      <c r="H3954" s="27" t="n">
        <v>2570</v>
      </c>
      <c r="I3954" s="25" t="s">
        <v>147</v>
      </c>
      <c r="K3954" s="25" t="n">
        <v>1999</v>
      </c>
      <c r="L3954" s="25" t="s">
        <v>148</v>
      </c>
      <c r="M3954" s="25" t="s">
        <v>149</v>
      </c>
      <c r="N3954" s="28" t="n">
        <v>55</v>
      </c>
      <c r="O3954" s="25" t="s">
        <v>54</v>
      </c>
      <c r="P3954" s="29" t="n">
        <v>42743</v>
      </c>
      <c r="Q3954" s="29" t="n">
        <v>42820</v>
      </c>
      <c r="R3954" s="28" t="n">
        <v>47</v>
      </c>
      <c r="S3954" s="28" t="n">
        <f aca="false">IF(O3954="Won",R3954,IF(O3954="Lost",0,N3954))</f>
        <v>47</v>
      </c>
      <c r="T3954" s="30" t="n">
        <f aca="false">IF(AND(P3954&lt;&gt;"",Q3954&lt;&gt;""),Q3954-P3954,"")</f>
        <v>77</v>
      </c>
      <c r="U3954" s="30" t="str">
        <f aca="false">IF(AND(O3954="Engaging",P3954&lt;&gt;""),'Leia-me'!$B$5-P3954,"")</f>
        <v/>
      </c>
      <c r="V3954" s="25" t="str">
        <f aca="false">IF(O3954&lt;&gt;"Engaging","",IF(U3954&lt;='Leia-me'!$B$6,"Saudável",IF(U3954&lt;='Leia-me'!$B$7,"Esfriando",IF(U3954&lt;='Leia-me'!$B$8,"Última chance","Zumbi"))))</f>
        <v/>
      </c>
      <c r="W3954" s="25" t="n">
        <f aca="false">IF(O3954="Won",1,IF(O3954="Lost",0,""))</f>
        <v>1</v>
      </c>
      <c r="Y3954" s="25" t="str">
        <f aca="false">IF(E3954="","Sim","")</f>
        <v/>
      </c>
    </row>
    <row r="3955" customFormat="false" ht="15" hidden="false" customHeight="false" outlineLevel="0" collapsed="false">
      <c r="A3955" s="25" t="s">
        <v>4217</v>
      </c>
      <c r="B3955" s="25" t="s">
        <v>84</v>
      </c>
      <c r="C3955" s="25" t="s">
        <v>85</v>
      </c>
      <c r="D3955" s="25" t="s">
        <v>88</v>
      </c>
      <c r="E3955" s="25" t="s">
        <v>1090</v>
      </c>
      <c r="F3955" s="25" t="s">
        <v>155</v>
      </c>
      <c r="G3955" s="26" t="n">
        <v>6395.05</v>
      </c>
      <c r="H3955" s="27" t="n">
        <v>20275</v>
      </c>
      <c r="I3955" s="25" t="s">
        <v>147</v>
      </c>
      <c r="K3955" s="25" t="n">
        <v>1994</v>
      </c>
      <c r="L3955" s="25" t="s">
        <v>178</v>
      </c>
      <c r="M3955" s="25" t="s">
        <v>171</v>
      </c>
      <c r="N3955" s="28" t="n">
        <v>5482</v>
      </c>
      <c r="O3955" s="25" t="s">
        <v>54</v>
      </c>
      <c r="P3955" s="29" t="n">
        <v>42756</v>
      </c>
      <c r="Q3955" s="29" t="n">
        <v>42862</v>
      </c>
      <c r="R3955" s="28" t="n">
        <v>5582</v>
      </c>
      <c r="S3955" s="28" t="n">
        <f aca="false">IF(O3955="Won",R3955,IF(O3955="Lost",0,N3955))</f>
        <v>5582</v>
      </c>
      <c r="T3955" s="30" t="n">
        <f aca="false">IF(AND(P3955&lt;&gt;"",Q3955&lt;&gt;""),Q3955-P3955,"")</f>
        <v>106</v>
      </c>
      <c r="U3955" s="30" t="str">
        <f aca="false">IF(AND(O3955="Engaging",P3955&lt;&gt;""),'Leia-me'!$B$5-P3955,"")</f>
        <v/>
      </c>
      <c r="V3955" s="25" t="str">
        <f aca="false">IF(O3955&lt;&gt;"Engaging","",IF(U3955&lt;='Leia-me'!$B$6,"Saudável",IF(U3955&lt;='Leia-me'!$B$7,"Esfriando",IF(U3955&lt;='Leia-me'!$B$8,"Última chance","Zumbi"))))</f>
        <v/>
      </c>
      <c r="W3955" s="25" t="n">
        <f aca="false">IF(O3955="Won",1,IF(O3955="Lost",0,""))</f>
        <v>1</v>
      </c>
      <c r="Y3955" s="25" t="str">
        <f aca="false">IF(E3955="","Sim","")</f>
        <v/>
      </c>
    </row>
    <row r="3956" customFormat="false" ht="15" hidden="false" customHeight="false" outlineLevel="0" collapsed="false">
      <c r="A3956" s="25" t="s">
        <v>4218</v>
      </c>
      <c r="B3956" s="25" t="s">
        <v>84</v>
      </c>
      <c r="C3956" s="25" t="s">
        <v>85</v>
      </c>
      <c r="D3956" s="25" t="s">
        <v>88</v>
      </c>
      <c r="G3956" s="31"/>
      <c r="H3956" s="32"/>
      <c r="L3956" s="25" t="s">
        <v>160</v>
      </c>
      <c r="M3956" s="25" t="s">
        <v>149</v>
      </c>
      <c r="N3956" s="28" t="n">
        <v>3393</v>
      </c>
      <c r="O3956" s="25" t="s">
        <v>56</v>
      </c>
      <c r="P3956" s="29" t="n">
        <v>42757</v>
      </c>
      <c r="Q3956" s="33"/>
      <c r="R3956" s="34"/>
      <c r="S3956" s="28" t="n">
        <f aca="false">IF(O3956="Won",R3956,IF(O3956="Lost",0,N3956))</f>
        <v>3393</v>
      </c>
      <c r="T3956" s="30" t="str">
        <f aca="false">IF(AND(P3956&lt;&gt;"",Q3956&lt;&gt;""),Q3956-P3956,"")</f>
        <v/>
      </c>
      <c r="U3956" s="30" t="n">
        <f aca="false">IF(AND(O3956="Engaging",P3956&lt;&gt;""),'Leia-me'!$B$5-P3956,"")</f>
        <v>343</v>
      </c>
      <c r="V3956" s="25" t="str">
        <f aca="false">IF(O3956&lt;&gt;"Engaging","",IF(U3956&lt;='Leia-me'!$B$6,"Saudável",IF(U3956&lt;='Leia-me'!$B$7,"Esfriando",IF(U3956&lt;='Leia-me'!$B$8,"Última chance","Zumbi"))))</f>
        <v>Zumbi</v>
      </c>
      <c r="W3956" s="25" t="str">
        <f aca="false">IF(O3956="Won",1,IF(O3956="Lost",0,""))</f>
        <v/>
      </c>
      <c r="Y3956" s="25" t="str">
        <f aca="false">IF(E3956="","Sim","")</f>
        <v>Sim</v>
      </c>
    </row>
    <row r="3957" customFormat="false" ht="15" hidden="false" customHeight="false" outlineLevel="0" collapsed="false">
      <c r="A3957" s="25" t="s">
        <v>4219</v>
      </c>
      <c r="B3957" s="25" t="s">
        <v>84</v>
      </c>
      <c r="C3957" s="25" t="s">
        <v>85</v>
      </c>
      <c r="D3957" s="25" t="s">
        <v>88</v>
      </c>
      <c r="E3957" s="25" t="s">
        <v>663</v>
      </c>
      <c r="F3957" s="25" t="s">
        <v>146</v>
      </c>
      <c r="G3957" s="26" t="n">
        <v>326.82</v>
      </c>
      <c r="H3957" s="27" t="n">
        <v>1016</v>
      </c>
      <c r="I3957" s="25" t="s">
        <v>147</v>
      </c>
      <c r="K3957" s="25" t="n">
        <v>1991</v>
      </c>
      <c r="L3957" s="25" t="s">
        <v>148</v>
      </c>
      <c r="M3957" s="25" t="s">
        <v>149</v>
      </c>
      <c r="N3957" s="28" t="n">
        <v>55</v>
      </c>
      <c r="O3957" s="25" t="s">
        <v>54</v>
      </c>
      <c r="P3957" s="29" t="n">
        <v>42760</v>
      </c>
      <c r="Q3957" s="29" t="n">
        <v>42802</v>
      </c>
      <c r="R3957" s="28" t="n">
        <v>59</v>
      </c>
      <c r="S3957" s="28" t="n">
        <f aca="false">IF(O3957="Won",R3957,IF(O3957="Lost",0,N3957))</f>
        <v>59</v>
      </c>
      <c r="T3957" s="30" t="n">
        <f aca="false">IF(AND(P3957&lt;&gt;"",Q3957&lt;&gt;""),Q3957-P3957,"")</f>
        <v>42</v>
      </c>
      <c r="U3957" s="30" t="str">
        <f aca="false">IF(AND(O3957="Engaging",P3957&lt;&gt;""),'Leia-me'!$B$5-P3957,"")</f>
        <v/>
      </c>
      <c r="V3957" s="25" t="str">
        <f aca="false">IF(O3957&lt;&gt;"Engaging","",IF(U3957&lt;='Leia-me'!$B$6,"Saudável",IF(U3957&lt;='Leia-me'!$B$7,"Esfriando",IF(U3957&lt;='Leia-me'!$B$8,"Última chance","Zumbi"))))</f>
        <v/>
      </c>
      <c r="W3957" s="25" t="n">
        <f aca="false">IF(O3957="Won",1,IF(O3957="Lost",0,""))</f>
        <v>1</v>
      </c>
      <c r="Y3957" s="25" t="str">
        <f aca="false">IF(E3957="","Sim","")</f>
        <v/>
      </c>
    </row>
    <row r="3958" customFormat="false" ht="15" hidden="false" customHeight="false" outlineLevel="0" collapsed="false">
      <c r="A3958" s="25" t="s">
        <v>4220</v>
      </c>
      <c r="B3958" s="25" t="s">
        <v>84</v>
      </c>
      <c r="C3958" s="25" t="s">
        <v>85</v>
      </c>
      <c r="D3958" s="25" t="s">
        <v>88</v>
      </c>
      <c r="E3958" s="25" t="s">
        <v>218</v>
      </c>
      <c r="F3958" s="25" t="s">
        <v>146</v>
      </c>
      <c r="G3958" s="26" t="n">
        <v>4.54</v>
      </c>
      <c r="H3958" s="27" t="n">
        <v>9</v>
      </c>
      <c r="I3958" s="25" t="s">
        <v>147</v>
      </c>
      <c r="K3958" s="25" t="n">
        <v>2017</v>
      </c>
      <c r="L3958" s="25" t="s">
        <v>148</v>
      </c>
      <c r="M3958" s="25" t="s">
        <v>149</v>
      </c>
      <c r="N3958" s="28" t="n">
        <v>55</v>
      </c>
      <c r="O3958" s="25" t="s">
        <v>55</v>
      </c>
      <c r="P3958" s="29" t="n">
        <v>42773</v>
      </c>
      <c r="Q3958" s="29" t="n">
        <v>42890</v>
      </c>
      <c r="R3958" s="28" t="n">
        <v>0</v>
      </c>
      <c r="S3958" s="28" t="n">
        <f aca="false">IF(O3958="Won",R3958,IF(O3958="Lost",0,N3958))</f>
        <v>0</v>
      </c>
      <c r="T3958" s="30" t="n">
        <f aca="false">IF(AND(P3958&lt;&gt;"",Q3958&lt;&gt;""),Q3958-P3958,"")</f>
        <v>117</v>
      </c>
      <c r="U3958" s="30" t="str">
        <f aca="false">IF(AND(O3958="Engaging",P3958&lt;&gt;""),'Leia-me'!$B$5-P3958,"")</f>
        <v/>
      </c>
      <c r="V3958" s="25" t="str">
        <f aca="false">IF(O3958&lt;&gt;"Engaging","",IF(U3958&lt;='Leia-me'!$B$6,"Saudável",IF(U3958&lt;='Leia-me'!$B$7,"Esfriando",IF(U3958&lt;='Leia-me'!$B$8,"Última chance","Zumbi"))))</f>
        <v/>
      </c>
      <c r="W3958" s="25" t="n">
        <f aca="false">IF(O3958="Won",1,IF(O3958="Lost",0,""))</f>
        <v>0</v>
      </c>
      <c r="Y3958" s="25" t="str">
        <f aca="false">IF(E3958="","Sim","")</f>
        <v/>
      </c>
    </row>
    <row r="3959" customFormat="false" ht="15" hidden="false" customHeight="false" outlineLevel="0" collapsed="false">
      <c r="A3959" s="25" t="s">
        <v>4221</v>
      </c>
      <c r="B3959" s="25" t="s">
        <v>84</v>
      </c>
      <c r="C3959" s="25" t="s">
        <v>85</v>
      </c>
      <c r="D3959" s="25" t="s">
        <v>88</v>
      </c>
      <c r="E3959" s="25" t="s">
        <v>484</v>
      </c>
      <c r="F3959" s="25" t="s">
        <v>211</v>
      </c>
      <c r="G3959" s="26" t="n">
        <v>5158.71</v>
      </c>
      <c r="H3959" s="27" t="n">
        <v>17479</v>
      </c>
      <c r="I3959" s="25" t="s">
        <v>485</v>
      </c>
      <c r="K3959" s="25" t="n">
        <v>1995</v>
      </c>
      <c r="L3959" s="25" t="s">
        <v>1834</v>
      </c>
      <c r="M3959" s="25" t="s">
        <v>171</v>
      </c>
      <c r="N3959" s="28" t="n">
        <v>4821</v>
      </c>
      <c r="O3959" s="25" t="s">
        <v>55</v>
      </c>
      <c r="P3959" s="29" t="n">
        <v>42777</v>
      </c>
      <c r="Q3959" s="29" t="n">
        <v>42796</v>
      </c>
      <c r="R3959" s="28" t="n">
        <v>0</v>
      </c>
      <c r="S3959" s="28" t="n">
        <f aca="false">IF(O3959="Won",R3959,IF(O3959="Lost",0,N3959))</f>
        <v>0</v>
      </c>
      <c r="T3959" s="30" t="n">
        <f aca="false">IF(AND(P3959&lt;&gt;"",Q3959&lt;&gt;""),Q3959-P3959,"")</f>
        <v>19</v>
      </c>
      <c r="U3959" s="30" t="str">
        <f aca="false">IF(AND(O3959="Engaging",P3959&lt;&gt;""),'Leia-me'!$B$5-P3959,"")</f>
        <v/>
      </c>
      <c r="V3959" s="25" t="str">
        <f aca="false">IF(O3959&lt;&gt;"Engaging","",IF(U3959&lt;='Leia-me'!$B$6,"Saudável",IF(U3959&lt;='Leia-me'!$B$7,"Esfriando",IF(U3959&lt;='Leia-me'!$B$8,"Última chance","Zumbi"))))</f>
        <v/>
      </c>
      <c r="W3959" s="25" t="n">
        <f aca="false">IF(O3959="Won",1,IF(O3959="Lost",0,""))</f>
        <v>0</v>
      </c>
      <c r="X3959" s="25" t="s">
        <v>1835</v>
      </c>
      <c r="Y3959" s="25" t="str">
        <f aca="false">IF(E3959="","Sim","")</f>
        <v/>
      </c>
    </row>
    <row r="3960" customFormat="false" ht="15" hidden="false" customHeight="false" outlineLevel="0" collapsed="false">
      <c r="A3960" s="25" t="s">
        <v>4222</v>
      </c>
      <c r="B3960" s="25" t="s">
        <v>84</v>
      </c>
      <c r="C3960" s="25" t="s">
        <v>85</v>
      </c>
      <c r="D3960" s="25" t="s">
        <v>88</v>
      </c>
      <c r="E3960" s="25" t="s">
        <v>1055</v>
      </c>
      <c r="F3960" s="25" t="s">
        <v>146</v>
      </c>
      <c r="G3960" s="26" t="n">
        <v>439.21</v>
      </c>
      <c r="H3960" s="27" t="n">
        <v>792</v>
      </c>
      <c r="I3960" s="25" t="s">
        <v>147</v>
      </c>
      <c r="K3960" s="25" t="n">
        <v>1996</v>
      </c>
      <c r="L3960" s="25" t="s">
        <v>148</v>
      </c>
      <c r="M3960" s="25" t="s">
        <v>149</v>
      </c>
      <c r="N3960" s="28" t="n">
        <v>55</v>
      </c>
      <c r="O3960" s="25" t="s">
        <v>55</v>
      </c>
      <c r="P3960" s="29" t="n">
        <v>42780</v>
      </c>
      <c r="Q3960" s="29" t="n">
        <v>42862</v>
      </c>
      <c r="R3960" s="28" t="n">
        <v>0</v>
      </c>
      <c r="S3960" s="28" t="n">
        <f aca="false">IF(O3960="Won",R3960,IF(O3960="Lost",0,N3960))</f>
        <v>0</v>
      </c>
      <c r="T3960" s="30" t="n">
        <f aca="false">IF(AND(P3960&lt;&gt;"",Q3960&lt;&gt;""),Q3960-P3960,"")</f>
        <v>82</v>
      </c>
      <c r="U3960" s="30" t="str">
        <f aca="false">IF(AND(O3960="Engaging",P3960&lt;&gt;""),'Leia-me'!$B$5-P3960,"")</f>
        <v/>
      </c>
      <c r="V3960" s="25" t="str">
        <f aca="false">IF(O3960&lt;&gt;"Engaging","",IF(U3960&lt;='Leia-me'!$B$6,"Saudável",IF(U3960&lt;='Leia-me'!$B$7,"Esfriando",IF(U3960&lt;='Leia-me'!$B$8,"Última chance","Zumbi"))))</f>
        <v/>
      </c>
      <c r="W3960" s="25" t="n">
        <f aca="false">IF(O3960="Won",1,IF(O3960="Lost",0,""))</f>
        <v>0</v>
      </c>
      <c r="Y3960" s="25" t="str">
        <f aca="false">IF(E3960="","Sim","")</f>
        <v/>
      </c>
    </row>
    <row r="3961" customFormat="false" ht="15" hidden="false" customHeight="false" outlineLevel="0" collapsed="false">
      <c r="A3961" s="25" t="s">
        <v>4223</v>
      </c>
      <c r="B3961" s="25" t="s">
        <v>84</v>
      </c>
      <c r="C3961" s="25" t="s">
        <v>85</v>
      </c>
      <c r="D3961" s="25" t="s">
        <v>88</v>
      </c>
      <c r="G3961" s="31"/>
      <c r="H3961" s="32"/>
      <c r="L3961" s="25" t="s">
        <v>186</v>
      </c>
      <c r="M3961" s="25" t="s">
        <v>171</v>
      </c>
      <c r="N3961" s="28" t="n">
        <v>550</v>
      </c>
      <c r="O3961" s="25" t="s">
        <v>56</v>
      </c>
      <c r="P3961" s="29" t="n">
        <v>42782</v>
      </c>
      <c r="Q3961" s="33"/>
      <c r="R3961" s="34"/>
      <c r="S3961" s="28" t="n">
        <f aca="false">IF(O3961="Won",R3961,IF(O3961="Lost",0,N3961))</f>
        <v>550</v>
      </c>
      <c r="T3961" s="30" t="str">
        <f aca="false">IF(AND(P3961&lt;&gt;"",Q3961&lt;&gt;""),Q3961-P3961,"")</f>
        <v/>
      </c>
      <c r="U3961" s="30" t="n">
        <f aca="false">IF(AND(O3961="Engaging",P3961&lt;&gt;""),'Leia-me'!$B$5-P3961,"")</f>
        <v>318</v>
      </c>
      <c r="V3961" s="25" t="str">
        <f aca="false">IF(O3961&lt;&gt;"Engaging","",IF(U3961&lt;='Leia-me'!$B$6,"Saudável",IF(U3961&lt;='Leia-me'!$B$7,"Esfriando",IF(U3961&lt;='Leia-me'!$B$8,"Última chance","Zumbi"))))</f>
        <v>Zumbi</v>
      </c>
      <c r="W3961" s="25" t="str">
        <f aca="false">IF(O3961="Won",1,IF(O3961="Lost",0,""))</f>
        <v/>
      </c>
      <c r="Y3961" s="25" t="str">
        <f aca="false">IF(E3961="","Sim","")</f>
        <v>Sim</v>
      </c>
    </row>
    <row r="3962" customFormat="false" ht="15" hidden="false" customHeight="false" outlineLevel="0" collapsed="false">
      <c r="A3962" s="25" t="s">
        <v>4224</v>
      </c>
      <c r="B3962" s="25" t="s">
        <v>84</v>
      </c>
      <c r="C3962" s="25" t="s">
        <v>85</v>
      </c>
      <c r="D3962" s="25" t="s">
        <v>88</v>
      </c>
      <c r="E3962" s="25" t="s">
        <v>1090</v>
      </c>
      <c r="F3962" s="25" t="s">
        <v>155</v>
      </c>
      <c r="G3962" s="26" t="n">
        <v>6395.05</v>
      </c>
      <c r="H3962" s="27" t="n">
        <v>20275</v>
      </c>
      <c r="I3962" s="25" t="s">
        <v>147</v>
      </c>
      <c r="K3962" s="25" t="n">
        <v>1994</v>
      </c>
      <c r="L3962" s="25" t="s">
        <v>178</v>
      </c>
      <c r="M3962" s="25" t="s">
        <v>171</v>
      </c>
      <c r="N3962" s="28" t="n">
        <v>5482</v>
      </c>
      <c r="O3962" s="25" t="s">
        <v>55</v>
      </c>
      <c r="P3962" s="29" t="n">
        <v>42785</v>
      </c>
      <c r="Q3962" s="29" t="n">
        <v>42894</v>
      </c>
      <c r="R3962" s="28" t="n">
        <v>0</v>
      </c>
      <c r="S3962" s="28" t="n">
        <f aca="false">IF(O3962="Won",R3962,IF(O3962="Lost",0,N3962))</f>
        <v>0</v>
      </c>
      <c r="T3962" s="30" t="n">
        <f aca="false">IF(AND(P3962&lt;&gt;"",Q3962&lt;&gt;""),Q3962-P3962,"")</f>
        <v>109</v>
      </c>
      <c r="U3962" s="30" t="str">
        <f aca="false">IF(AND(O3962="Engaging",P3962&lt;&gt;""),'Leia-me'!$B$5-P3962,"")</f>
        <v/>
      </c>
      <c r="V3962" s="25" t="str">
        <f aca="false">IF(O3962&lt;&gt;"Engaging","",IF(U3962&lt;='Leia-me'!$B$6,"Saudável",IF(U3962&lt;='Leia-me'!$B$7,"Esfriando",IF(U3962&lt;='Leia-me'!$B$8,"Última chance","Zumbi"))))</f>
        <v/>
      </c>
      <c r="W3962" s="25" t="n">
        <f aca="false">IF(O3962="Won",1,IF(O3962="Lost",0,""))</f>
        <v>0</v>
      </c>
      <c r="Y3962" s="25" t="str">
        <f aca="false">IF(E3962="","Sim","")</f>
        <v/>
      </c>
    </row>
    <row r="3963" customFormat="false" ht="15" hidden="false" customHeight="false" outlineLevel="0" collapsed="false">
      <c r="A3963" s="25" t="s">
        <v>4225</v>
      </c>
      <c r="B3963" s="25" t="s">
        <v>84</v>
      </c>
      <c r="C3963" s="25" t="s">
        <v>85</v>
      </c>
      <c r="D3963" s="25" t="s">
        <v>88</v>
      </c>
      <c r="E3963" s="25" t="s">
        <v>1640</v>
      </c>
      <c r="F3963" s="25" t="s">
        <v>211</v>
      </c>
      <c r="G3963" s="26" t="n">
        <v>71.12</v>
      </c>
      <c r="H3963" s="27" t="n">
        <v>144</v>
      </c>
      <c r="I3963" s="25" t="s">
        <v>147</v>
      </c>
      <c r="K3963" s="25" t="n">
        <v>2010</v>
      </c>
      <c r="L3963" s="25" t="s">
        <v>148</v>
      </c>
      <c r="M3963" s="25" t="s">
        <v>149</v>
      </c>
      <c r="N3963" s="28" t="n">
        <v>55</v>
      </c>
      <c r="O3963" s="25" t="s">
        <v>55</v>
      </c>
      <c r="P3963" s="29" t="n">
        <v>42785</v>
      </c>
      <c r="Q3963" s="29" t="n">
        <v>42900</v>
      </c>
      <c r="R3963" s="28" t="n">
        <v>0</v>
      </c>
      <c r="S3963" s="28" t="n">
        <f aca="false">IF(O3963="Won",R3963,IF(O3963="Lost",0,N3963))</f>
        <v>0</v>
      </c>
      <c r="T3963" s="30" t="n">
        <f aca="false">IF(AND(P3963&lt;&gt;"",Q3963&lt;&gt;""),Q3963-P3963,"")</f>
        <v>115</v>
      </c>
      <c r="U3963" s="30" t="str">
        <f aca="false">IF(AND(O3963="Engaging",P3963&lt;&gt;""),'Leia-me'!$B$5-P3963,"")</f>
        <v/>
      </c>
      <c r="V3963" s="25" t="str">
        <f aca="false">IF(O3963&lt;&gt;"Engaging","",IF(U3963&lt;='Leia-me'!$B$6,"Saudável",IF(U3963&lt;='Leia-me'!$B$7,"Esfriando",IF(U3963&lt;='Leia-me'!$B$8,"Última chance","Zumbi"))))</f>
        <v/>
      </c>
      <c r="W3963" s="25" t="n">
        <f aca="false">IF(O3963="Won",1,IF(O3963="Lost",0,""))</f>
        <v>0</v>
      </c>
      <c r="Y3963" s="25" t="str">
        <f aca="false">IF(E3963="","Sim","")</f>
        <v/>
      </c>
    </row>
    <row r="3964" customFormat="false" ht="15" hidden="false" customHeight="false" outlineLevel="0" collapsed="false">
      <c r="A3964" s="25" t="s">
        <v>4226</v>
      </c>
      <c r="B3964" s="25" t="s">
        <v>84</v>
      </c>
      <c r="C3964" s="25" t="s">
        <v>85</v>
      </c>
      <c r="D3964" s="25" t="s">
        <v>88</v>
      </c>
      <c r="E3964" s="25" t="s">
        <v>622</v>
      </c>
      <c r="F3964" s="25" t="s">
        <v>211</v>
      </c>
      <c r="G3964" s="26" t="n">
        <v>167.89</v>
      </c>
      <c r="H3964" s="27" t="n">
        <v>493</v>
      </c>
      <c r="I3964" s="25" t="s">
        <v>623</v>
      </c>
      <c r="K3964" s="25" t="n">
        <v>2000</v>
      </c>
      <c r="L3964" s="25" t="s">
        <v>1834</v>
      </c>
      <c r="M3964" s="25" t="s">
        <v>171</v>
      </c>
      <c r="N3964" s="28" t="n">
        <v>4821</v>
      </c>
      <c r="O3964" s="25" t="s">
        <v>54</v>
      </c>
      <c r="P3964" s="29" t="n">
        <v>42785</v>
      </c>
      <c r="Q3964" s="29" t="n">
        <v>42798</v>
      </c>
      <c r="R3964" s="28" t="n">
        <v>5260</v>
      </c>
      <c r="S3964" s="28" t="n">
        <f aca="false">IF(O3964="Won",R3964,IF(O3964="Lost",0,N3964))</f>
        <v>5260</v>
      </c>
      <c r="T3964" s="30" t="n">
        <f aca="false">IF(AND(P3964&lt;&gt;"",Q3964&lt;&gt;""),Q3964-P3964,"")</f>
        <v>13</v>
      </c>
      <c r="U3964" s="30" t="str">
        <f aca="false">IF(AND(O3964="Engaging",P3964&lt;&gt;""),'Leia-me'!$B$5-P3964,"")</f>
        <v/>
      </c>
      <c r="V3964" s="25" t="str">
        <f aca="false">IF(O3964&lt;&gt;"Engaging","",IF(U3964&lt;='Leia-me'!$B$6,"Saudável",IF(U3964&lt;='Leia-me'!$B$7,"Esfriando",IF(U3964&lt;='Leia-me'!$B$8,"Última chance","Zumbi"))))</f>
        <v/>
      </c>
      <c r="W3964" s="25" t="n">
        <f aca="false">IF(O3964="Won",1,IF(O3964="Lost",0,""))</f>
        <v>1</v>
      </c>
      <c r="X3964" s="25" t="s">
        <v>1835</v>
      </c>
      <c r="Y3964" s="25" t="str">
        <f aca="false">IF(E3964="","Sim","")</f>
        <v/>
      </c>
    </row>
    <row r="3965" customFormat="false" ht="15" hidden="false" customHeight="false" outlineLevel="0" collapsed="false">
      <c r="A3965" s="25" t="s">
        <v>4227</v>
      </c>
      <c r="B3965" s="25" t="s">
        <v>84</v>
      </c>
      <c r="C3965" s="25" t="s">
        <v>85</v>
      </c>
      <c r="D3965" s="25" t="s">
        <v>88</v>
      </c>
      <c r="E3965" s="25" t="s">
        <v>1049</v>
      </c>
      <c r="F3965" s="25" t="s">
        <v>177</v>
      </c>
      <c r="G3965" s="26" t="n">
        <v>2022.14</v>
      </c>
      <c r="H3965" s="27" t="n">
        <v>5113</v>
      </c>
      <c r="I3965" s="25" t="s">
        <v>147</v>
      </c>
      <c r="K3965" s="25" t="n">
        <v>1998</v>
      </c>
      <c r="L3965" s="25" t="s">
        <v>1834</v>
      </c>
      <c r="M3965" s="25" t="s">
        <v>171</v>
      </c>
      <c r="N3965" s="28" t="n">
        <v>4821</v>
      </c>
      <c r="O3965" s="25" t="s">
        <v>54</v>
      </c>
      <c r="P3965" s="29" t="n">
        <v>42789</v>
      </c>
      <c r="Q3965" s="29" t="n">
        <v>42864</v>
      </c>
      <c r="R3965" s="28" t="n">
        <v>4867</v>
      </c>
      <c r="S3965" s="28" t="n">
        <f aca="false">IF(O3965="Won",R3965,IF(O3965="Lost",0,N3965))</f>
        <v>4867</v>
      </c>
      <c r="T3965" s="30" t="n">
        <f aca="false">IF(AND(P3965&lt;&gt;"",Q3965&lt;&gt;""),Q3965-P3965,"")</f>
        <v>75</v>
      </c>
      <c r="U3965" s="30" t="str">
        <f aca="false">IF(AND(O3965="Engaging",P3965&lt;&gt;""),'Leia-me'!$B$5-P3965,"")</f>
        <v/>
      </c>
      <c r="V3965" s="25" t="str">
        <f aca="false">IF(O3965&lt;&gt;"Engaging","",IF(U3965&lt;='Leia-me'!$B$6,"Saudável",IF(U3965&lt;='Leia-me'!$B$7,"Esfriando",IF(U3965&lt;='Leia-me'!$B$8,"Última chance","Zumbi"))))</f>
        <v/>
      </c>
      <c r="W3965" s="25" t="n">
        <f aca="false">IF(O3965="Won",1,IF(O3965="Lost",0,""))</f>
        <v>1</v>
      </c>
      <c r="X3965" s="25" t="s">
        <v>1835</v>
      </c>
      <c r="Y3965" s="25" t="str">
        <f aca="false">IF(E3965="","Sim","")</f>
        <v/>
      </c>
    </row>
    <row r="3966" customFormat="false" ht="15" hidden="false" customHeight="false" outlineLevel="0" collapsed="false">
      <c r="A3966" s="25" t="s">
        <v>4228</v>
      </c>
      <c r="B3966" s="25" t="s">
        <v>84</v>
      </c>
      <c r="C3966" s="25" t="s">
        <v>85</v>
      </c>
      <c r="D3966" s="25" t="s">
        <v>88</v>
      </c>
      <c r="E3966" s="25" t="s">
        <v>3373</v>
      </c>
      <c r="F3966" s="25" t="s">
        <v>192</v>
      </c>
      <c r="G3966" s="26" t="n">
        <v>4478.47</v>
      </c>
      <c r="H3966" s="27" t="n">
        <v>13809</v>
      </c>
      <c r="I3966" s="25" t="s">
        <v>147</v>
      </c>
      <c r="K3966" s="25" t="n">
        <v>1979</v>
      </c>
      <c r="L3966" s="25" t="s">
        <v>178</v>
      </c>
      <c r="M3966" s="25" t="s">
        <v>171</v>
      </c>
      <c r="N3966" s="28" t="n">
        <v>5482</v>
      </c>
      <c r="O3966" s="25" t="s">
        <v>55</v>
      </c>
      <c r="P3966" s="29" t="n">
        <v>42792</v>
      </c>
      <c r="Q3966" s="29" t="n">
        <v>42797</v>
      </c>
      <c r="R3966" s="28" t="n">
        <v>0</v>
      </c>
      <c r="S3966" s="28" t="n">
        <f aca="false">IF(O3966="Won",R3966,IF(O3966="Lost",0,N3966))</f>
        <v>0</v>
      </c>
      <c r="T3966" s="30" t="n">
        <f aca="false">IF(AND(P3966&lt;&gt;"",Q3966&lt;&gt;""),Q3966-P3966,"")</f>
        <v>5</v>
      </c>
      <c r="U3966" s="30" t="str">
        <f aca="false">IF(AND(O3966="Engaging",P3966&lt;&gt;""),'Leia-me'!$B$5-P3966,"")</f>
        <v/>
      </c>
      <c r="V3966" s="25" t="str">
        <f aca="false">IF(O3966&lt;&gt;"Engaging","",IF(U3966&lt;='Leia-me'!$B$6,"Saudável",IF(U3966&lt;='Leia-me'!$B$7,"Esfriando",IF(U3966&lt;='Leia-me'!$B$8,"Última chance","Zumbi"))))</f>
        <v/>
      </c>
      <c r="W3966" s="25" t="n">
        <f aca="false">IF(O3966="Won",1,IF(O3966="Lost",0,""))</f>
        <v>0</v>
      </c>
      <c r="Y3966" s="25" t="str">
        <f aca="false">IF(E3966="","Sim","")</f>
        <v/>
      </c>
    </row>
    <row r="3967" customFormat="false" ht="15" hidden="false" customHeight="false" outlineLevel="0" collapsed="false">
      <c r="A3967" s="25" t="s">
        <v>4229</v>
      </c>
      <c r="B3967" s="25" t="s">
        <v>84</v>
      </c>
      <c r="C3967" s="25" t="s">
        <v>85</v>
      </c>
      <c r="D3967" s="25" t="s">
        <v>88</v>
      </c>
      <c r="E3967" s="25" t="s">
        <v>1055</v>
      </c>
      <c r="F3967" s="25" t="s">
        <v>146</v>
      </c>
      <c r="G3967" s="26" t="n">
        <v>439.21</v>
      </c>
      <c r="H3967" s="27" t="n">
        <v>792</v>
      </c>
      <c r="I3967" s="25" t="s">
        <v>147</v>
      </c>
      <c r="K3967" s="25" t="n">
        <v>1996</v>
      </c>
      <c r="L3967" s="25" t="s">
        <v>148</v>
      </c>
      <c r="M3967" s="25" t="s">
        <v>149</v>
      </c>
      <c r="N3967" s="28" t="n">
        <v>55</v>
      </c>
      <c r="O3967" s="25" t="s">
        <v>55</v>
      </c>
      <c r="P3967" s="29" t="n">
        <v>42792</v>
      </c>
      <c r="Q3967" s="29" t="n">
        <v>42873</v>
      </c>
      <c r="R3967" s="28" t="n">
        <v>0</v>
      </c>
      <c r="S3967" s="28" t="n">
        <f aca="false">IF(O3967="Won",R3967,IF(O3967="Lost",0,N3967))</f>
        <v>0</v>
      </c>
      <c r="T3967" s="30" t="n">
        <f aca="false">IF(AND(P3967&lt;&gt;"",Q3967&lt;&gt;""),Q3967-P3967,"")</f>
        <v>81</v>
      </c>
      <c r="U3967" s="30" t="str">
        <f aca="false">IF(AND(O3967="Engaging",P3967&lt;&gt;""),'Leia-me'!$B$5-P3967,"")</f>
        <v/>
      </c>
      <c r="V3967" s="25" t="str">
        <f aca="false">IF(O3967&lt;&gt;"Engaging","",IF(U3967&lt;='Leia-me'!$B$6,"Saudável",IF(U3967&lt;='Leia-me'!$B$7,"Esfriando",IF(U3967&lt;='Leia-me'!$B$8,"Última chance","Zumbi"))))</f>
        <v/>
      </c>
      <c r="W3967" s="25" t="n">
        <f aca="false">IF(O3967="Won",1,IF(O3967="Lost",0,""))</f>
        <v>0</v>
      </c>
      <c r="Y3967" s="25" t="str">
        <f aca="false">IF(E3967="","Sim","")</f>
        <v/>
      </c>
    </row>
    <row r="3968" customFormat="false" ht="15" hidden="false" customHeight="false" outlineLevel="0" collapsed="false">
      <c r="A3968" s="25" t="s">
        <v>4230</v>
      </c>
      <c r="B3968" s="25" t="s">
        <v>84</v>
      </c>
      <c r="C3968" s="25" t="s">
        <v>85</v>
      </c>
      <c r="D3968" s="25" t="s">
        <v>88</v>
      </c>
      <c r="E3968" s="25" t="s">
        <v>445</v>
      </c>
      <c r="F3968" s="25" t="s">
        <v>192</v>
      </c>
      <c r="G3968" s="26" t="n">
        <v>987.39</v>
      </c>
      <c r="H3968" s="27" t="n">
        <v>2253</v>
      </c>
      <c r="I3968" s="25" t="s">
        <v>147</v>
      </c>
      <c r="K3968" s="25" t="n">
        <v>2002</v>
      </c>
      <c r="L3968" s="25" t="s">
        <v>148</v>
      </c>
      <c r="M3968" s="25" t="s">
        <v>149</v>
      </c>
      <c r="N3968" s="28" t="n">
        <v>55</v>
      </c>
      <c r="O3968" s="25" t="s">
        <v>54</v>
      </c>
      <c r="P3968" s="29" t="n">
        <v>42793</v>
      </c>
      <c r="Q3968" s="29" t="n">
        <v>42916</v>
      </c>
      <c r="R3968" s="28" t="n">
        <v>53</v>
      </c>
      <c r="S3968" s="28" t="n">
        <f aca="false">IF(O3968="Won",R3968,IF(O3968="Lost",0,N3968))</f>
        <v>53</v>
      </c>
      <c r="T3968" s="30" t="n">
        <f aca="false">IF(AND(P3968&lt;&gt;"",Q3968&lt;&gt;""),Q3968-P3968,"")</f>
        <v>123</v>
      </c>
      <c r="U3968" s="30" t="str">
        <f aca="false">IF(AND(O3968="Engaging",P3968&lt;&gt;""),'Leia-me'!$B$5-P3968,"")</f>
        <v/>
      </c>
      <c r="V3968" s="25" t="str">
        <f aca="false">IF(O3968&lt;&gt;"Engaging","",IF(U3968&lt;='Leia-me'!$B$6,"Saudável",IF(U3968&lt;='Leia-me'!$B$7,"Esfriando",IF(U3968&lt;='Leia-me'!$B$8,"Última chance","Zumbi"))))</f>
        <v/>
      </c>
      <c r="W3968" s="25" t="n">
        <f aca="false">IF(O3968="Won",1,IF(O3968="Lost",0,""))</f>
        <v>1</v>
      </c>
      <c r="Y3968" s="25" t="str">
        <f aca="false">IF(E3968="","Sim","")</f>
        <v/>
      </c>
    </row>
    <row r="3969" customFormat="false" ht="15" hidden="false" customHeight="false" outlineLevel="0" collapsed="false">
      <c r="A3969" s="25" t="s">
        <v>4231</v>
      </c>
      <c r="B3969" s="25" t="s">
        <v>84</v>
      </c>
      <c r="C3969" s="25" t="s">
        <v>85</v>
      </c>
      <c r="D3969" s="25" t="s">
        <v>88</v>
      </c>
      <c r="E3969" s="25" t="s">
        <v>639</v>
      </c>
      <c r="F3969" s="25" t="s">
        <v>211</v>
      </c>
      <c r="G3969" s="26" t="n">
        <v>1419.98</v>
      </c>
      <c r="H3969" s="27" t="n">
        <v>4018</v>
      </c>
      <c r="I3969" s="25" t="s">
        <v>147</v>
      </c>
      <c r="K3969" s="25" t="n">
        <v>2003</v>
      </c>
      <c r="L3969" s="25" t="s">
        <v>160</v>
      </c>
      <c r="M3969" s="25" t="s">
        <v>149</v>
      </c>
      <c r="N3969" s="28" t="n">
        <v>3393</v>
      </c>
      <c r="O3969" s="25" t="s">
        <v>54</v>
      </c>
      <c r="P3969" s="29" t="n">
        <v>42798</v>
      </c>
      <c r="Q3969" s="29" t="n">
        <v>42806</v>
      </c>
      <c r="R3969" s="28" t="n">
        <v>3340</v>
      </c>
      <c r="S3969" s="28" t="n">
        <f aca="false">IF(O3969="Won",R3969,IF(O3969="Lost",0,N3969))</f>
        <v>3340</v>
      </c>
      <c r="T3969" s="30" t="n">
        <f aca="false">IF(AND(P3969&lt;&gt;"",Q3969&lt;&gt;""),Q3969-P3969,"")</f>
        <v>8</v>
      </c>
      <c r="U3969" s="30" t="str">
        <f aca="false">IF(AND(O3969="Engaging",P3969&lt;&gt;""),'Leia-me'!$B$5-P3969,"")</f>
        <v/>
      </c>
      <c r="V3969" s="25" t="str">
        <f aca="false">IF(O3969&lt;&gt;"Engaging","",IF(U3969&lt;='Leia-me'!$B$6,"Saudável",IF(U3969&lt;='Leia-me'!$B$7,"Esfriando",IF(U3969&lt;='Leia-me'!$B$8,"Última chance","Zumbi"))))</f>
        <v/>
      </c>
      <c r="W3969" s="25" t="n">
        <f aca="false">IF(O3969="Won",1,IF(O3969="Lost",0,""))</f>
        <v>1</v>
      </c>
      <c r="Y3969" s="25" t="str">
        <f aca="false">IF(E3969="","Sim","")</f>
        <v/>
      </c>
    </row>
    <row r="3970" customFormat="false" ht="15" hidden="false" customHeight="false" outlineLevel="0" collapsed="false">
      <c r="A3970" s="25" t="s">
        <v>4232</v>
      </c>
      <c r="B3970" s="25" t="s">
        <v>84</v>
      </c>
      <c r="C3970" s="25" t="s">
        <v>85</v>
      </c>
      <c r="D3970" s="25" t="s">
        <v>88</v>
      </c>
      <c r="E3970" s="25" t="s">
        <v>663</v>
      </c>
      <c r="F3970" s="25" t="s">
        <v>146</v>
      </c>
      <c r="G3970" s="26" t="n">
        <v>326.82</v>
      </c>
      <c r="H3970" s="27" t="n">
        <v>1016</v>
      </c>
      <c r="I3970" s="25" t="s">
        <v>147</v>
      </c>
      <c r="K3970" s="25" t="n">
        <v>1991</v>
      </c>
      <c r="L3970" s="25" t="s">
        <v>148</v>
      </c>
      <c r="M3970" s="25" t="s">
        <v>149</v>
      </c>
      <c r="N3970" s="28" t="n">
        <v>55</v>
      </c>
      <c r="O3970" s="25" t="s">
        <v>56</v>
      </c>
      <c r="P3970" s="29" t="n">
        <v>42799</v>
      </c>
      <c r="Q3970" s="33"/>
      <c r="R3970" s="34"/>
      <c r="S3970" s="28" t="n">
        <f aca="false">IF(O3970="Won",R3970,IF(O3970="Lost",0,N3970))</f>
        <v>55</v>
      </c>
      <c r="T3970" s="30" t="str">
        <f aca="false">IF(AND(P3970&lt;&gt;"",Q3970&lt;&gt;""),Q3970-P3970,"")</f>
        <v/>
      </c>
      <c r="U3970" s="30" t="n">
        <f aca="false">IF(AND(O3970="Engaging",P3970&lt;&gt;""),'Leia-me'!$B$5-P3970,"")</f>
        <v>301</v>
      </c>
      <c r="V3970" s="25" t="str">
        <f aca="false">IF(O3970&lt;&gt;"Engaging","",IF(U3970&lt;='Leia-me'!$B$6,"Saudável",IF(U3970&lt;='Leia-me'!$B$7,"Esfriando",IF(U3970&lt;='Leia-me'!$B$8,"Última chance","Zumbi"))))</f>
        <v>Zumbi</v>
      </c>
      <c r="W3970" s="25" t="str">
        <f aca="false">IF(O3970="Won",1,IF(O3970="Lost",0,""))</f>
        <v/>
      </c>
      <c r="Y3970" s="25" t="str">
        <f aca="false">IF(E3970="","Sim","")</f>
        <v/>
      </c>
    </row>
    <row r="3971" customFormat="false" ht="15" hidden="false" customHeight="false" outlineLevel="0" collapsed="false">
      <c r="A3971" s="25" t="s">
        <v>4233</v>
      </c>
      <c r="B3971" s="25" t="s">
        <v>84</v>
      </c>
      <c r="C3971" s="25" t="s">
        <v>85</v>
      </c>
      <c r="D3971" s="25" t="s">
        <v>88</v>
      </c>
      <c r="E3971" s="25" t="s">
        <v>644</v>
      </c>
      <c r="F3971" s="25" t="s">
        <v>177</v>
      </c>
      <c r="G3971" s="26" t="n">
        <v>646.1</v>
      </c>
      <c r="H3971" s="27" t="n">
        <v>883</v>
      </c>
      <c r="I3971" s="25" t="s">
        <v>147</v>
      </c>
      <c r="J3971" s="25" t="s">
        <v>199</v>
      </c>
      <c r="K3971" s="25" t="n">
        <v>1993</v>
      </c>
      <c r="L3971" s="25" t="s">
        <v>148</v>
      </c>
      <c r="M3971" s="25" t="s">
        <v>149</v>
      </c>
      <c r="N3971" s="28" t="n">
        <v>55</v>
      </c>
      <c r="O3971" s="25" t="s">
        <v>55</v>
      </c>
      <c r="P3971" s="29" t="n">
        <v>42799</v>
      </c>
      <c r="Q3971" s="29" t="n">
        <v>42874</v>
      </c>
      <c r="R3971" s="28" t="n">
        <v>0</v>
      </c>
      <c r="S3971" s="28" t="n">
        <f aca="false">IF(O3971="Won",R3971,IF(O3971="Lost",0,N3971))</f>
        <v>0</v>
      </c>
      <c r="T3971" s="30" t="n">
        <f aca="false">IF(AND(P3971&lt;&gt;"",Q3971&lt;&gt;""),Q3971-P3971,"")</f>
        <v>75</v>
      </c>
      <c r="U3971" s="30" t="str">
        <f aca="false">IF(AND(O3971="Engaging",P3971&lt;&gt;""),'Leia-me'!$B$5-P3971,"")</f>
        <v/>
      </c>
      <c r="V3971" s="25" t="str">
        <f aca="false">IF(O3971&lt;&gt;"Engaging","",IF(U3971&lt;='Leia-me'!$B$6,"Saudável",IF(U3971&lt;='Leia-me'!$B$7,"Esfriando",IF(U3971&lt;='Leia-me'!$B$8,"Última chance","Zumbi"))))</f>
        <v/>
      </c>
      <c r="W3971" s="25" t="n">
        <f aca="false">IF(O3971="Won",1,IF(O3971="Lost",0,""))</f>
        <v>0</v>
      </c>
      <c r="Y3971" s="25" t="str">
        <f aca="false">IF(E3971="","Sim","")</f>
        <v/>
      </c>
    </row>
    <row r="3972" customFormat="false" ht="15" hidden="false" customHeight="false" outlineLevel="0" collapsed="false">
      <c r="A3972" s="25" t="s">
        <v>4234</v>
      </c>
      <c r="B3972" s="25" t="s">
        <v>84</v>
      </c>
      <c r="C3972" s="25" t="s">
        <v>85</v>
      </c>
      <c r="D3972" s="25" t="s">
        <v>88</v>
      </c>
      <c r="G3972" s="31"/>
      <c r="H3972" s="32"/>
      <c r="L3972" s="25" t="s">
        <v>170</v>
      </c>
      <c r="M3972" s="25" t="s">
        <v>171</v>
      </c>
      <c r="N3972" s="28" t="n">
        <v>1096</v>
      </c>
      <c r="O3972" s="25" t="s">
        <v>56</v>
      </c>
      <c r="P3972" s="29" t="n">
        <v>42800</v>
      </c>
      <c r="Q3972" s="33"/>
      <c r="R3972" s="34"/>
      <c r="S3972" s="28" t="n">
        <f aca="false">IF(O3972="Won",R3972,IF(O3972="Lost",0,N3972))</f>
        <v>1096</v>
      </c>
      <c r="T3972" s="30" t="str">
        <f aca="false">IF(AND(P3972&lt;&gt;"",Q3972&lt;&gt;""),Q3972-P3972,"")</f>
        <v/>
      </c>
      <c r="U3972" s="30" t="n">
        <f aca="false">IF(AND(O3972="Engaging",P3972&lt;&gt;""),'Leia-me'!$B$5-P3972,"")</f>
        <v>300</v>
      </c>
      <c r="V3972" s="25" t="str">
        <f aca="false">IF(O3972&lt;&gt;"Engaging","",IF(U3972&lt;='Leia-me'!$B$6,"Saudável",IF(U3972&lt;='Leia-me'!$B$7,"Esfriando",IF(U3972&lt;='Leia-me'!$B$8,"Última chance","Zumbi"))))</f>
        <v>Zumbi</v>
      </c>
      <c r="W3972" s="25" t="str">
        <f aca="false">IF(O3972="Won",1,IF(O3972="Lost",0,""))</f>
        <v/>
      </c>
      <c r="Y3972" s="25" t="str">
        <f aca="false">IF(E3972="","Sim","")</f>
        <v>Sim</v>
      </c>
    </row>
    <row r="3973" customFormat="false" ht="15" hidden="false" customHeight="false" outlineLevel="0" collapsed="false">
      <c r="A3973" s="25" t="s">
        <v>4235</v>
      </c>
      <c r="B3973" s="25" t="s">
        <v>84</v>
      </c>
      <c r="C3973" s="25" t="s">
        <v>85</v>
      </c>
      <c r="D3973" s="25" t="s">
        <v>88</v>
      </c>
      <c r="E3973" s="25" t="s">
        <v>1158</v>
      </c>
      <c r="F3973" s="25" t="s">
        <v>185</v>
      </c>
      <c r="G3973" s="26" t="n">
        <v>7708.38</v>
      </c>
      <c r="H3973" s="27" t="n">
        <v>13756</v>
      </c>
      <c r="I3973" s="25" t="s">
        <v>147</v>
      </c>
      <c r="K3973" s="25" t="n">
        <v>1980</v>
      </c>
      <c r="L3973" s="25" t="s">
        <v>160</v>
      </c>
      <c r="M3973" s="25" t="s">
        <v>149</v>
      </c>
      <c r="N3973" s="28" t="n">
        <v>3393</v>
      </c>
      <c r="O3973" s="25" t="s">
        <v>55</v>
      </c>
      <c r="P3973" s="29" t="n">
        <v>42800</v>
      </c>
      <c r="Q3973" s="29" t="n">
        <v>42892</v>
      </c>
      <c r="R3973" s="28" t="n">
        <v>0</v>
      </c>
      <c r="S3973" s="28" t="n">
        <f aca="false">IF(O3973="Won",R3973,IF(O3973="Lost",0,N3973))</f>
        <v>0</v>
      </c>
      <c r="T3973" s="30" t="n">
        <f aca="false">IF(AND(P3973&lt;&gt;"",Q3973&lt;&gt;""),Q3973-P3973,"")</f>
        <v>92</v>
      </c>
      <c r="U3973" s="30" t="str">
        <f aca="false">IF(AND(O3973="Engaging",P3973&lt;&gt;""),'Leia-me'!$B$5-P3973,"")</f>
        <v/>
      </c>
      <c r="V3973" s="25" t="str">
        <f aca="false">IF(O3973&lt;&gt;"Engaging","",IF(U3973&lt;='Leia-me'!$B$6,"Saudável",IF(U3973&lt;='Leia-me'!$B$7,"Esfriando",IF(U3973&lt;='Leia-me'!$B$8,"Última chance","Zumbi"))))</f>
        <v/>
      </c>
      <c r="W3973" s="25" t="n">
        <f aca="false">IF(O3973="Won",1,IF(O3973="Lost",0,""))</f>
        <v>0</v>
      </c>
      <c r="Y3973" s="25" t="str">
        <f aca="false">IF(E3973="","Sim","")</f>
        <v/>
      </c>
    </row>
    <row r="3974" customFormat="false" ht="15" hidden="false" customHeight="false" outlineLevel="0" collapsed="false">
      <c r="A3974" s="25" t="s">
        <v>4236</v>
      </c>
      <c r="B3974" s="25" t="s">
        <v>84</v>
      </c>
      <c r="C3974" s="25" t="s">
        <v>85</v>
      </c>
      <c r="D3974" s="25" t="s">
        <v>88</v>
      </c>
      <c r="E3974" s="25" t="s">
        <v>218</v>
      </c>
      <c r="F3974" s="25" t="s">
        <v>146</v>
      </c>
      <c r="G3974" s="26" t="n">
        <v>4.54</v>
      </c>
      <c r="H3974" s="27" t="n">
        <v>9</v>
      </c>
      <c r="I3974" s="25" t="s">
        <v>147</v>
      </c>
      <c r="K3974" s="25" t="n">
        <v>2017</v>
      </c>
      <c r="L3974" s="25" t="s">
        <v>178</v>
      </c>
      <c r="M3974" s="25" t="s">
        <v>171</v>
      </c>
      <c r="N3974" s="28" t="n">
        <v>5482</v>
      </c>
      <c r="O3974" s="25" t="s">
        <v>54</v>
      </c>
      <c r="P3974" s="29" t="n">
        <v>42801</v>
      </c>
      <c r="Q3974" s="29" t="n">
        <v>42884</v>
      </c>
      <c r="R3974" s="28" t="n">
        <v>4821</v>
      </c>
      <c r="S3974" s="28" t="n">
        <f aca="false">IF(O3974="Won",R3974,IF(O3974="Lost",0,N3974))</f>
        <v>4821</v>
      </c>
      <c r="T3974" s="30" t="n">
        <f aca="false">IF(AND(P3974&lt;&gt;"",Q3974&lt;&gt;""),Q3974-P3974,"")</f>
        <v>83</v>
      </c>
      <c r="U3974" s="30" t="str">
        <f aca="false">IF(AND(O3974="Engaging",P3974&lt;&gt;""),'Leia-me'!$B$5-P3974,"")</f>
        <v/>
      </c>
      <c r="V3974" s="25" t="str">
        <f aca="false">IF(O3974&lt;&gt;"Engaging","",IF(U3974&lt;='Leia-me'!$B$6,"Saudável",IF(U3974&lt;='Leia-me'!$B$7,"Esfriando",IF(U3974&lt;='Leia-me'!$B$8,"Última chance","Zumbi"))))</f>
        <v/>
      </c>
      <c r="W3974" s="25" t="n">
        <f aca="false">IF(O3974="Won",1,IF(O3974="Lost",0,""))</f>
        <v>1</v>
      </c>
      <c r="Y3974" s="25" t="str">
        <f aca="false">IF(E3974="","Sim","")</f>
        <v/>
      </c>
    </row>
    <row r="3975" customFormat="false" ht="15" hidden="false" customHeight="false" outlineLevel="0" collapsed="false">
      <c r="A3975" s="25" t="s">
        <v>4237</v>
      </c>
      <c r="B3975" s="25" t="s">
        <v>84</v>
      </c>
      <c r="C3975" s="25" t="s">
        <v>85</v>
      </c>
      <c r="D3975" s="25" t="s">
        <v>88</v>
      </c>
      <c r="E3975" s="25" t="s">
        <v>193</v>
      </c>
      <c r="F3975" s="25" t="s">
        <v>185</v>
      </c>
      <c r="G3975" s="26" t="n">
        <v>1100.04</v>
      </c>
      <c r="H3975" s="27" t="n">
        <v>2822</v>
      </c>
      <c r="I3975" s="25" t="s">
        <v>147</v>
      </c>
      <c r="K3975" s="25" t="n">
        <v>1996</v>
      </c>
      <c r="L3975" s="25" t="s">
        <v>148</v>
      </c>
      <c r="M3975" s="25" t="s">
        <v>149</v>
      </c>
      <c r="N3975" s="28" t="n">
        <v>55</v>
      </c>
      <c r="O3975" s="25" t="s">
        <v>54</v>
      </c>
      <c r="P3975" s="29" t="n">
        <v>42802</v>
      </c>
      <c r="Q3975" s="29" t="n">
        <v>42908</v>
      </c>
      <c r="R3975" s="28" t="n">
        <v>61</v>
      </c>
      <c r="S3975" s="28" t="n">
        <f aca="false">IF(O3975="Won",R3975,IF(O3975="Lost",0,N3975))</f>
        <v>61</v>
      </c>
      <c r="T3975" s="30" t="n">
        <f aca="false">IF(AND(P3975&lt;&gt;"",Q3975&lt;&gt;""),Q3975-P3975,"")</f>
        <v>106</v>
      </c>
      <c r="U3975" s="30" t="str">
        <f aca="false">IF(AND(O3975="Engaging",P3975&lt;&gt;""),'Leia-me'!$B$5-P3975,"")</f>
        <v/>
      </c>
      <c r="V3975" s="25" t="str">
        <f aca="false">IF(O3975&lt;&gt;"Engaging","",IF(U3975&lt;='Leia-me'!$B$6,"Saudável",IF(U3975&lt;='Leia-me'!$B$7,"Esfriando",IF(U3975&lt;='Leia-me'!$B$8,"Última chance","Zumbi"))))</f>
        <v/>
      </c>
      <c r="W3975" s="25" t="n">
        <f aca="false">IF(O3975="Won",1,IF(O3975="Lost",0,""))</f>
        <v>1</v>
      </c>
      <c r="Y3975" s="25" t="str">
        <f aca="false">IF(E3975="","Sim","")</f>
        <v/>
      </c>
    </row>
    <row r="3976" customFormat="false" ht="15" hidden="false" customHeight="false" outlineLevel="0" collapsed="false">
      <c r="A3976" s="25" t="s">
        <v>4238</v>
      </c>
      <c r="B3976" s="25" t="s">
        <v>84</v>
      </c>
      <c r="C3976" s="25" t="s">
        <v>85</v>
      </c>
      <c r="D3976" s="25" t="s">
        <v>88</v>
      </c>
      <c r="E3976" s="25" t="s">
        <v>169</v>
      </c>
      <c r="F3976" s="25" t="s">
        <v>168</v>
      </c>
      <c r="G3976" s="26" t="n">
        <v>2403.58</v>
      </c>
      <c r="H3976" s="27" t="n">
        <v>8801</v>
      </c>
      <c r="I3976" s="25" t="s">
        <v>147</v>
      </c>
      <c r="K3976" s="25" t="n">
        <v>1986</v>
      </c>
      <c r="L3976" s="25" t="s">
        <v>148</v>
      </c>
      <c r="M3976" s="25" t="s">
        <v>149</v>
      </c>
      <c r="N3976" s="28" t="n">
        <v>55</v>
      </c>
      <c r="O3976" s="25" t="s">
        <v>56</v>
      </c>
      <c r="P3976" s="29" t="n">
        <v>42804</v>
      </c>
      <c r="Q3976" s="33"/>
      <c r="R3976" s="34"/>
      <c r="S3976" s="28" t="n">
        <f aca="false">IF(O3976="Won",R3976,IF(O3976="Lost",0,N3976))</f>
        <v>55</v>
      </c>
      <c r="T3976" s="30" t="str">
        <f aca="false">IF(AND(P3976&lt;&gt;"",Q3976&lt;&gt;""),Q3976-P3976,"")</f>
        <v/>
      </c>
      <c r="U3976" s="30" t="n">
        <f aca="false">IF(AND(O3976="Engaging",P3976&lt;&gt;""),'Leia-me'!$B$5-P3976,"")</f>
        <v>296</v>
      </c>
      <c r="V3976" s="25" t="str">
        <f aca="false">IF(O3976&lt;&gt;"Engaging","",IF(U3976&lt;='Leia-me'!$B$6,"Saudável",IF(U3976&lt;='Leia-me'!$B$7,"Esfriando",IF(U3976&lt;='Leia-me'!$B$8,"Última chance","Zumbi"))))</f>
        <v>Zumbi</v>
      </c>
      <c r="W3976" s="25" t="str">
        <f aca="false">IF(O3976="Won",1,IF(O3976="Lost",0,""))</f>
        <v/>
      </c>
      <c r="Y3976" s="25" t="str">
        <f aca="false">IF(E3976="","Sim","")</f>
        <v/>
      </c>
    </row>
    <row r="3977" customFormat="false" ht="15" hidden="false" customHeight="false" outlineLevel="0" collapsed="false">
      <c r="A3977" s="25" t="s">
        <v>4239</v>
      </c>
      <c r="B3977" s="25" t="s">
        <v>84</v>
      </c>
      <c r="C3977" s="25" t="s">
        <v>85</v>
      </c>
      <c r="D3977" s="25" t="s">
        <v>88</v>
      </c>
      <c r="E3977" s="25" t="s">
        <v>1049</v>
      </c>
      <c r="F3977" s="25" t="s">
        <v>177</v>
      </c>
      <c r="G3977" s="26" t="n">
        <v>2022.14</v>
      </c>
      <c r="H3977" s="27" t="n">
        <v>5113</v>
      </c>
      <c r="I3977" s="25" t="s">
        <v>147</v>
      </c>
      <c r="K3977" s="25" t="n">
        <v>1998</v>
      </c>
      <c r="L3977" s="25" t="s">
        <v>148</v>
      </c>
      <c r="M3977" s="25" t="s">
        <v>149</v>
      </c>
      <c r="N3977" s="28" t="n">
        <v>55</v>
      </c>
      <c r="O3977" s="25" t="s">
        <v>55</v>
      </c>
      <c r="P3977" s="29" t="n">
        <v>42806</v>
      </c>
      <c r="Q3977" s="29" t="n">
        <v>42873</v>
      </c>
      <c r="R3977" s="28" t="n">
        <v>0</v>
      </c>
      <c r="S3977" s="28" t="n">
        <f aca="false">IF(O3977="Won",R3977,IF(O3977="Lost",0,N3977))</f>
        <v>0</v>
      </c>
      <c r="T3977" s="30" t="n">
        <f aca="false">IF(AND(P3977&lt;&gt;"",Q3977&lt;&gt;""),Q3977-P3977,"")</f>
        <v>67</v>
      </c>
      <c r="U3977" s="30" t="str">
        <f aca="false">IF(AND(O3977="Engaging",P3977&lt;&gt;""),'Leia-me'!$B$5-P3977,"")</f>
        <v/>
      </c>
      <c r="V3977" s="25" t="str">
        <f aca="false">IF(O3977&lt;&gt;"Engaging","",IF(U3977&lt;='Leia-me'!$B$6,"Saudável",IF(U3977&lt;='Leia-me'!$B$7,"Esfriando",IF(U3977&lt;='Leia-me'!$B$8,"Última chance","Zumbi"))))</f>
        <v/>
      </c>
      <c r="W3977" s="25" t="n">
        <f aca="false">IF(O3977="Won",1,IF(O3977="Lost",0,""))</f>
        <v>0</v>
      </c>
      <c r="Y3977" s="25" t="str">
        <f aca="false">IF(E3977="","Sim","")</f>
        <v/>
      </c>
    </row>
    <row r="3978" customFormat="false" ht="15" hidden="false" customHeight="false" outlineLevel="0" collapsed="false">
      <c r="A3978" s="25" t="s">
        <v>4240</v>
      </c>
      <c r="B3978" s="25" t="s">
        <v>84</v>
      </c>
      <c r="C3978" s="25" t="s">
        <v>85</v>
      </c>
      <c r="D3978" s="25" t="s">
        <v>88</v>
      </c>
      <c r="E3978" s="25" t="s">
        <v>1189</v>
      </c>
      <c r="F3978" s="25" t="s">
        <v>211</v>
      </c>
      <c r="G3978" s="26" t="n">
        <v>702.72</v>
      </c>
      <c r="H3978" s="27" t="n">
        <v>1831</v>
      </c>
      <c r="I3978" s="25" t="s">
        <v>147</v>
      </c>
      <c r="K3978" s="25" t="n">
        <v>2004</v>
      </c>
      <c r="L3978" s="25" t="s">
        <v>160</v>
      </c>
      <c r="M3978" s="25" t="s">
        <v>149</v>
      </c>
      <c r="N3978" s="28" t="n">
        <v>3393</v>
      </c>
      <c r="O3978" s="25" t="s">
        <v>54</v>
      </c>
      <c r="P3978" s="29" t="n">
        <v>42806</v>
      </c>
      <c r="Q3978" s="29" t="n">
        <v>42913</v>
      </c>
      <c r="R3978" s="28" t="n">
        <v>3443</v>
      </c>
      <c r="S3978" s="28" t="n">
        <f aca="false">IF(O3978="Won",R3978,IF(O3978="Lost",0,N3978))</f>
        <v>3443</v>
      </c>
      <c r="T3978" s="30" t="n">
        <f aca="false">IF(AND(P3978&lt;&gt;"",Q3978&lt;&gt;""),Q3978-P3978,"")</f>
        <v>107</v>
      </c>
      <c r="U3978" s="30" t="str">
        <f aca="false">IF(AND(O3978="Engaging",P3978&lt;&gt;""),'Leia-me'!$B$5-P3978,"")</f>
        <v/>
      </c>
      <c r="V3978" s="25" t="str">
        <f aca="false">IF(O3978&lt;&gt;"Engaging","",IF(U3978&lt;='Leia-me'!$B$6,"Saudável",IF(U3978&lt;='Leia-me'!$B$7,"Esfriando",IF(U3978&lt;='Leia-me'!$B$8,"Última chance","Zumbi"))))</f>
        <v/>
      </c>
      <c r="W3978" s="25" t="n">
        <f aca="false">IF(O3978="Won",1,IF(O3978="Lost",0,""))</f>
        <v>1</v>
      </c>
      <c r="Y3978" s="25" t="str">
        <f aca="false">IF(E3978="","Sim","")</f>
        <v/>
      </c>
    </row>
    <row r="3979" customFormat="false" ht="15" hidden="false" customHeight="false" outlineLevel="0" collapsed="false">
      <c r="A3979" s="25" t="s">
        <v>4241</v>
      </c>
      <c r="B3979" s="25" t="s">
        <v>84</v>
      </c>
      <c r="C3979" s="25" t="s">
        <v>85</v>
      </c>
      <c r="D3979" s="25" t="s">
        <v>88</v>
      </c>
      <c r="E3979" s="25" t="s">
        <v>445</v>
      </c>
      <c r="F3979" s="25" t="s">
        <v>192</v>
      </c>
      <c r="G3979" s="26" t="n">
        <v>987.39</v>
      </c>
      <c r="H3979" s="27" t="n">
        <v>2253</v>
      </c>
      <c r="I3979" s="25" t="s">
        <v>147</v>
      </c>
      <c r="K3979" s="25" t="n">
        <v>2002</v>
      </c>
      <c r="L3979" s="25" t="s">
        <v>178</v>
      </c>
      <c r="M3979" s="25" t="s">
        <v>171</v>
      </c>
      <c r="N3979" s="28" t="n">
        <v>5482</v>
      </c>
      <c r="O3979" s="25" t="s">
        <v>54</v>
      </c>
      <c r="P3979" s="29" t="n">
        <v>42809</v>
      </c>
      <c r="Q3979" s="29" t="n">
        <v>42865</v>
      </c>
      <c r="R3979" s="28" t="n">
        <v>4983</v>
      </c>
      <c r="S3979" s="28" t="n">
        <f aca="false">IF(O3979="Won",R3979,IF(O3979="Lost",0,N3979))</f>
        <v>4983</v>
      </c>
      <c r="T3979" s="30" t="n">
        <f aca="false">IF(AND(P3979&lt;&gt;"",Q3979&lt;&gt;""),Q3979-P3979,"")</f>
        <v>56</v>
      </c>
      <c r="U3979" s="30" t="str">
        <f aca="false">IF(AND(O3979="Engaging",P3979&lt;&gt;""),'Leia-me'!$B$5-P3979,"")</f>
        <v/>
      </c>
      <c r="V3979" s="25" t="str">
        <f aca="false">IF(O3979&lt;&gt;"Engaging","",IF(U3979&lt;='Leia-me'!$B$6,"Saudável",IF(U3979&lt;='Leia-me'!$B$7,"Esfriando",IF(U3979&lt;='Leia-me'!$B$8,"Última chance","Zumbi"))))</f>
        <v/>
      </c>
      <c r="W3979" s="25" t="n">
        <f aca="false">IF(O3979="Won",1,IF(O3979="Lost",0,""))</f>
        <v>1</v>
      </c>
      <c r="Y3979" s="25" t="str">
        <f aca="false">IF(E3979="","Sim","")</f>
        <v/>
      </c>
    </row>
    <row r="3980" customFormat="false" ht="15" hidden="false" customHeight="false" outlineLevel="0" collapsed="false">
      <c r="A3980" s="25" t="s">
        <v>4242</v>
      </c>
      <c r="B3980" s="25" t="s">
        <v>84</v>
      </c>
      <c r="C3980" s="25" t="s">
        <v>85</v>
      </c>
      <c r="D3980" s="25" t="s">
        <v>88</v>
      </c>
      <c r="G3980" s="31"/>
      <c r="H3980" s="32"/>
      <c r="L3980" s="25" t="s">
        <v>178</v>
      </c>
      <c r="M3980" s="25" t="s">
        <v>171</v>
      </c>
      <c r="N3980" s="28" t="n">
        <v>5482</v>
      </c>
      <c r="O3980" s="25" t="s">
        <v>56</v>
      </c>
      <c r="P3980" s="29" t="n">
        <v>42810</v>
      </c>
      <c r="Q3980" s="33"/>
      <c r="R3980" s="34"/>
      <c r="S3980" s="28" t="n">
        <f aca="false">IF(O3980="Won",R3980,IF(O3980="Lost",0,N3980))</f>
        <v>5482</v>
      </c>
      <c r="T3980" s="30" t="str">
        <f aca="false">IF(AND(P3980&lt;&gt;"",Q3980&lt;&gt;""),Q3980-P3980,"")</f>
        <v/>
      </c>
      <c r="U3980" s="30" t="n">
        <f aca="false">IF(AND(O3980="Engaging",P3980&lt;&gt;""),'Leia-me'!$B$5-P3980,"")</f>
        <v>290</v>
      </c>
      <c r="V3980" s="25" t="str">
        <f aca="false">IF(O3980&lt;&gt;"Engaging","",IF(U3980&lt;='Leia-me'!$B$6,"Saudável",IF(U3980&lt;='Leia-me'!$B$7,"Esfriando",IF(U3980&lt;='Leia-me'!$B$8,"Última chance","Zumbi"))))</f>
        <v>Zumbi</v>
      </c>
      <c r="W3980" s="25" t="str">
        <f aca="false">IF(O3980="Won",1,IF(O3980="Lost",0,""))</f>
        <v/>
      </c>
      <c r="Y3980" s="25" t="str">
        <f aca="false">IF(E3980="","Sim","")</f>
        <v>Sim</v>
      </c>
    </row>
    <row r="3981" customFormat="false" ht="15" hidden="false" customHeight="false" outlineLevel="0" collapsed="false">
      <c r="A3981" s="25" t="s">
        <v>4243</v>
      </c>
      <c r="B3981" s="25" t="s">
        <v>84</v>
      </c>
      <c r="C3981" s="25" t="s">
        <v>85</v>
      </c>
      <c r="D3981" s="25" t="s">
        <v>88</v>
      </c>
      <c r="E3981" s="25" t="s">
        <v>663</v>
      </c>
      <c r="F3981" s="25" t="s">
        <v>146</v>
      </c>
      <c r="G3981" s="26" t="n">
        <v>326.82</v>
      </c>
      <c r="H3981" s="27" t="n">
        <v>1016</v>
      </c>
      <c r="I3981" s="25" t="s">
        <v>147</v>
      </c>
      <c r="K3981" s="25" t="n">
        <v>1991</v>
      </c>
      <c r="L3981" s="25" t="s">
        <v>148</v>
      </c>
      <c r="M3981" s="25" t="s">
        <v>149</v>
      </c>
      <c r="N3981" s="28" t="n">
        <v>55</v>
      </c>
      <c r="O3981" s="25" t="s">
        <v>55</v>
      </c>
      <c r="P3981" s="29" t="n">
        <v>42811</v>
      </c>
      <c r="Q3981" s="29" t="n">
        <v>42863</v>
      </c>
      <c r="R3981" s="28" t="n">
        <v>0</v>
      </c>
      <c r="S3981" s="28" t="n">
        <f aca="false">IF(O3981="Won",R3981,IF(O3981="Lost",0,N3981))</f>
        <v>0</v>
      </c>
      <c r="T3981" s="30" t="n">
        <f aca="false">IF(AND(P3981&lt;&gt;"",Q3981&lt;&gt;""),Q3981-P3981,"")</f>
        <v>52</v>
      </c>
      <c r="U3981" s="30" t="str">
        <f aca="false">IF(AND(O3981="Engaging",P3981&lt;&gt;""),'Leia-me'!$B$5-P3981,"")</f>
        <v/>
      </c>
      <c r="V3981" s="25" t="str">
        <f aca="false">IF(O3981&lt;&gt;"Engaging","",IF(U3981&lt;='Leia-me'!$B$6,"Saudável",IF(U3981&lt;='Leia-me'!$B$7,"Esfriando",IF(U3981&lt;='Leia-me'!$B$8,"Última chance","Zumbi"))))</f>
        <v/>
      </c>
      <c r="W3981" s="25" t="n">
        <f aca="false">IF(O3981="Won",1,IF(O3981="Lost",0,""))</f>
        <v>0</v>
      </c>
      <c r="Y3981" s="25" t="str">
        <f aca="false">IF(E3981="","Sim","")</f>
        <v/>
      </c>
    </row>
    <row r="3982" customFormat="false" ht="15" hidden="false" customHeight="false" outlineLevel="0" collapsed="false">
      <c r="A3982" s="25" t="s">
        <v>4244</v>
      </c>
      <c r="B3982" s="25" t="s">
        <v>84</v>
      </c>
      <c r="C3982" s="25" t="s">
        <v>85</v>
      </c>
      <c r="D3982" s="25" t="s">
        <v>88</v>
      </c>
      <c r="E3982" s="25" t="s">
        <v>245</v>
      </c>
      <c r="F3982" s="25" t="s">
        <v>185</v>
      </c>
      <c r="G3982" s="26" t="n">
        <v>2938.67</v>
      </c>
      <c r="H3982" s="27" t="n">
        <v>8775</v>
      </c>
      <c r="I3982" s="25" t="s">
        <v>246</v>
      </c>
      <c r="K3982" s="25" t="n">
        <v>1987</v>
      </c>
      <c r="L3982" s="25" t="s">
        <v>160</v>
      </c>
      <c r="M3982" s="25" t="s">
        <v>149</v>
      </c>
      <c r="N3982" s="28" t="n">
        <v>3393</v>
      </c>
      <c r="O3982" s="25" t="s">
        <v>56</v>
      </c>
      <c r="P3982" s="29" t="n">
        <v>42812</v>
      </c>
      <c r="Q3982" s="33"/>
      <c r="R3982" s="34"/>
      <c r="S3982" s="28" t="n">
        <f aca="false">IF(O3982="Won",R3982,IF(O3982="Lost",0,N3982))</f>
        <v>3393</v>
      </c>
      <c r="T3982" s="30" t="str">
        <f aca="false">IF(AND(P3982&lt;&gt;"",Q3982&lt;&gt;""),Q3982-P3982,"")</f>
        <v/>
      </c>
      <c r="U3982" s="30" t="n">
        <f aca="false">IF(AND(O3982="Engaging",P3982&lt;&gt;""),'Leia-me'!$B$5-P3982,"")</f>
        <v>288</v>
      </c>
      <c r="V3982" s="25" t="str">
        <f aca="false">IF(O3982&lt;&gt;"Engaging","",IF(U3982&lt;='Leia-me'!$B$6,"Saudável",IF(U3982&lt;='Leia-me'!$B$7,"Esfriando",IF(U3982&lt;='Leia-me'!$B$8,"Última chance","Zumbi"))))</f>
        <v>Zumbi</v>
      </c>
      <c r="W3982" s="25" t="str">
        <f aca="false">IF(O3982="Won",1,IF(O3982="Lost",0,""))</f>
        <v/>
      </c>
      <c r="Y3982" s="25" t="str">
        <f aca="false">IF(E3982="","Sim","")</f>
        <v/>
      </c>
    </row>
    <row r="3983" customFormat="false" ht="15" hidden="false" customHeight="false" outlineLevel="0" collapsed="false">
      <c r="A3983" s="25" t="s">
        <v>4245</v>
      </c>
      <c r="B3983" s="25" t="s">
        <v>84</v>
      </c>
      <c r="C3983" s="25" t="s">
        <v>85</v>
      </c>
      <c r="D3983" s="25" t="s">
        <v>88</v>
      </c>
      <c r="E3983" s="25" t="s">
        <v>1653</v>
      </c>
      <c r="F3983" s="25" t="s">
        <v>165</v>
      </c>
      <c r="G3983" s="26" t="n">
        <v>3838.39</v>
      </c>
      <c r="H3983" s="27" t="n">
        <v>8274</v>
      </c>
      <c r="I3983" s="25" t="s">
        <v>147</v>
      </c>
      <c r="K3983" s="25" t="n">
        <v>1989</v>
      </c>
      <c r="L3983" s="25" t="s">
        <v>160</v>
      </c>
      <c r="M3983" s="25" t="s">
        <v>149</v>
      </c>
      <c r="N3983" s="28" t="n">
        <v>3393</v>
      </c>
      <c r="O3983" s="25" t="s">
        <v>54</v>
      </c>
      <c r="P3983" s="29" t="n">
        <v>42822</v>
      </c>
      <c r="Q3983" s="29" t="n">
        <v>42884</v>
      </c>
      <c r="R3983" s="28" t="n">
        <v>3395</v>
      </c>
      <c r="S3983" s="28" t="n">
        <f aca="false">IF(O3983="Won",R3983,IF(O3983="Lost",0,N3983))</f>
        <v>3395</v>
      </c>
      <c r="T3983" s="30" t="n">
        <f aca="false">IF(AND(P3983&lt;&gt;"",Q3983&lt;&gt;""),Q3983-P3983,"")</f>
        <v>62</v>
      </c>
      <c r="U3983" s="30" t="str">
        <f aca="false">IF(AND(O3983="Engaging",P3983&lt;&gt;""),'Leia-me'!$B$5-P3983,"")</f>
        <v/>
      </c>
      <c r="V3983" s="25" t="str">
        <f aca="false">IF(O3983&lt;&gt;"Engaging","",IF(U3983&lt;='Leia-me'!$B$6,"Saudável",IF(U3983&lt;='Leia-me'!$B$7,"Esfriando",IF(U3983&lt;='Leia-me'!$B$8,"Última chance","Zumbi"))))</f>
        <v/>
      </c>
      <c r="W3983" s="25" t="n">
        <f aca="false">IF(O3983="Won",1,IF(O3983="Lost",0,""))</f>
        <v>1</v>
      </c>
      <c r="Y3983" s="25" t="str">
        <f aca="false">IF(E3983="","Sim","")</f>
        <v/>
      </c>
    </row>
    <row r="3984" customFormat="false" ht="15" hidden="false" customHeight="false" outlineLevel="0" collapsed="false">
      <c r="A3984" s="25" t="s">
        <v>4246</v>
      </c>
      <c r="B3984" s="25" t="s">
        <v>84</v>
      </c>
      <c r="C3984" s="25" t="s">
        <v>85</v>
      </c>
      <c r="D3984" s="25" t="s">
        <v>88</v>
      </c>
      <c r="E3984" s="25" t="s">
        <v>1187</v>
      </c>
      <c r="F3984" s="25" t="s">
        <v>159</v>
      </c>
      <c r="G3984" s="26" t="n">
        <v>2059.9</v>
      </c>
      <c r="H3984" s="27" t="n">
        <v>3644</v>
      </c>
      <c r="I3984" s="25" t="s">
        <v>147</v>
      </c>
      <c r="K3984" s="25" t="n">
        <v>1988</v>
      </c>
      <c r="L3984" s="25" t="s">
        <v>186</v>
      </c>
      <c r="M3984" s="25" t="s">
        <v>171</v>
      </c>
      <c r="N3984" s="28" t="n">
        <v>550</v>
      </c>
      <c r="O3984" s="25" t="s">
        <v>56</v>
      </c>
      <c r="P3984" s="29" t="n">
        <v>42824</v>
      </c>
      <c r="Q3984" s="33"/>
      <c r="R3984" s="34"/>
      <c r="S3984" s="28" t="n">
        <f aca="false">IF(O3984="Won",R3984,IF(O3984="Lost",0,N3984))</f>
        <v>550</v>
      </c>
      <c r="T3984" s="30" t="str">
        <f aca="false">IF(AND(P3984&lt;&gt;"",Q3984&lt;&gt;""),Q3984-P3984,"")</f>
        <v/>
      </c>
      <c r="U3984" s="30" t="n">
        <f aca="false">IF(AND(O3984="Engaging",P3984&lt;&gt;""),'Leia-me'!$B$5-P3984,"")</f>
        <v>276</v>
      </c>
      <c r="V3984" s="25" t="str">
        <f aca="false">IF(O3984&lt;&gt;"Engaging","",IF(U3984&lt;='Leia-me'!$B$6,"Saudável",IF(U3984&lt;='Leia-me'!$B$7,"Esfriando",IF(U3984&lt;='Leia-me'!$B$8,"Última chance","Zumbi"))))</f>
        <v>Zumbi</v>
      </c>
      <c r="W3984" s="25" t="str">
        <f aca="false">IF(O3984="Won",1,IF(O3984="Lost",0,""))</f>
        <v/>
      </c>
      <c r="Y3984" s="25" t="str">
        <f aca="false">IF(E3984="","Sim","")</f>
        <v/>
      </c>
    </row>
    <row r="3985" customFormat="false" ht="15" hidden="false" customHeight="false" outlineLevel="0" collapsed="false">
      <c r="A3985" s="25" t="s">
        <v>4247</v>
      </c>
      <c r="B3985" s="25" t="s">
        <v>84</v>
      </c>
      <c r="C3985" s="25" t="s">
        <v>85</v>
      </c>
      <c r="D3985" s="25" t="s">
        <v>88</v>
      </c>
      <c r="E3985" s="25" t="s">
        <v>1049</v>
      </c>
      <c r="F3985" s="25" t="s">
        <v>177</v>
      </c>
      <c r="G3985" s="26" t="n">
        <v>2022.14</v>
      </c>
      <c r="H3985" s="27" t="n">
        <v>5113</v>
      </c>
      <c r="I3985" s="25" t="s">
        <v>147</v>
      </c>
      <c r="K3985" s="25" t="n">
        <v>1998</v>
      </c>
      <c r="L3985" s="25" t="s">
        <v>178</v>
      </c>
      <c r="M3985" s="25" t="s">
        <v>171</v>
      </c>
      <c r="N3985" s="28" t="n">
        <v>5482</v>
      </c>
      <c r="O3985" s="25" t="s">
        <v>54</v>
      </c>
      <c r="P3985" s="29" t="n">
        <v>42824</v>
      </c>
      <c r="Q3985" s="29" t="n">
        <v>42833</v>
      </c>
      <c r="R3985" s="28" t="n">
        <v>6155</v>
      </c>
      <c r="S3985" s="28" t="n">
        <f aca="false">IF(O3985="Won",R3985,IF(O3985="Lost",0,N3985))</f>
        <v>6155</v>
      </c>
      <c r="T3985" s="30" t="n">
        <f aca="false">IF(AND(P3985&lt;&gt;"",Q3985&lt;&gt;""),Q3985-P3985,"")</f>
        <v>9</v>
      </c>
      <c r="U3985" s="30" t="str">
        <f aca="false">IF(AND(O3985="Engaging",P3985&lt;&gt;""),'Leia-me'!$B$5-P3985,"")</f>
        <v/>
      </c>
      <c r="V3985" s="25" t="str">
        <f aca="false">IF(O3985&lt;&gt;"Engaging","",IF(U3985&lt;='Leia-me'!$B$6,"Saudável",IF(U3985&lt;='Leia-me'!$B$7,"Esfriando",IF(U3985&lt;='Leia-me'!$B$8,"Última chance","Zumbi"))))</f>
        <v/>
      </c>
      <c r="W3985" s="25" t="n">
        <f aca="false">IF(O3985="Won",1,IF(O3985="Lost",0,""))</f>
        <v>1</v>
      </c>
      <c r="Y3985" s="25" t="str">
        <f aca="false">IF(E3985="","Sim","")</f>
        <v/>
      </c>
    </row>
    <row r="3986" customFormat="false" ht="15" hidden="false" customHeight="false" outlineLevel="0" collapsed="false">
      <c r="A3986" s="25" t="s">
        <v>4248</v>
      </c>
      <c r="B3986" s="25" t="s">
        <v>84</v>
      </c>
      <c r="C3986" s="25" t="s">
        <v>85</v>
      </c>
      <c r="D3986" s="25" t="s">
        <v>88</v>
      </c>
      <c r="E3986" s="25" t="s">
        <v>1640</v>
      </c>
      <c r="F3986" s="25" t="s">
        <v>211</v>
      </c>
      <c r="G3986" s="26" t="n">
        <v>71.12</v>
      </c>
      <c r="H3986" s="27" t="n">
        <v>144</v>
      </c>
      <c r="I3986" s="25" t="s">
        <v>147</v>
      </c>
      <c r="K3986" s="25" t="n">
        <v>2010</v>
      </c>
      <c r="L3986" s="25" t="s">
        <v>178</v>
      </c>
      <c r="M3986" s="25" t="s">
        <v>171</v>
      </c>
      <c r="N3986" s="28" t="n">
        <v>5482</v>
      </c>
      <c r="O3986" s="25" t="s">
        <v>54</v>
      </c>
      <c r="P3986" s="29" t="n">
        <v>42824</v>
      </c>
      <c r="Q3986" s="29" t="n">
        <v>42833</v>
      </c>
      <c r="R3986" s="28" t="n">
        <v>4668</v>
      </c>
      <c r="S3986" s="28" t="n">
        <f aca="false">IF(O3986="Won",R3986,IF(O3986="Lost",0,N3986))</f>
        <v>4668</v>
      </c>
      <c r="T3986" s="30" t="n">
        <f aca="false">IF(AND(P3986&lt;&gt;"",Q3986&lt;&gt;""),Q3986-P3986,"")</f>
        <v>9</v>
      </c>
      <c r="U3986" s="30" t="str">
        <f aca="false">IF(AND(O3986="Engaging",P3986&lt;&gt;""),'Leia-me'!$B$5-P3986,"")</f>
        <v/>
      </c>
      <c r="V3986" s="25" t="str">
        <f aca="false">IF(O3986&lt;&gt;"Engaging","",IF(U3986&lt;='Leia-me'!$B$6,"Saudável",IF(U3986&lt;='Leia-me'!$B$7,"Esfriando",IF(U3986&lt;='Leia-me'!$B$8,"Última chance","Zumbi"))))</f>
        <v/>
      </c>
      <c r="W3986" s="25" t="n">
        <f aca="false">IF(O3986="Won",1,IF(O3986="Lost",0,""))</f>
        <v>1</v>
      </c>
      <c r="Y3986" s="25" t="str">
        <f aca="false">IF(E3986="","Sim","")</f>
        <v/>
      </c>
    </row>
    <row r="3987" customFormat="false" ht="15" hidden="false" customHeight="false" outlineLevel="0" collapsed="false">
      <c r="A3987" s="25" t="s">
        <v>4249</v>
      </c>
      <c r="B3987" s="25" t="s">
        <v>84</v>
      </c>
      <c r="C3987" s="25" t="s">
        <v>85</v>
      </c>
      <c r="D3987" s="25" t="s">
        <v>88</v>
      </c>
      <c r="E3987" s="25" t="s">
        <v>860</v>
      </c>
      <c r="F3987" s="25" t="s">
        <v>168</v>
      </c>
      <c r="G3987" s="26" t="n">
        <v>894.37</v>
      </c>
      <c r="H3987" s="27" t="n">
        <v>1593</v>
      </c>
      <c r="I3987" s="25" t="s">
        <v>861</v>
      </c>
      <c r="K3987" s="25" t="n">
        <v>2008</v>
      </c>
      <c r="L3987" s="25" t="s">
        <v>160</v>
      </c>
      <c r="M3987" s="25" t="s">
        <v>149</v>
      </c>
      <c r="N3987" s="28" t="n">
        <v>3393</v>
      </c>
      <c r="O3987" s="25" t="s">
        <v>56</v>
      </c>
      <c r="P3987" s="29" t="n">
        <v>42826</v>
      </c>
      <c r="Q3987" s="33"/>
      <c r="R3987" s="34"/>
      <c r="S3987" s="28" t="n">
        <f aca="false">IF(O3987="Won",R3987,IF(O3987="Lost",0,N3987))</f>
        <v>3393</v>
      </c>
      <c r="T3987" s="30" t="str">
        <f aca="false">IF(AND(P3987&lt;&gt;"",Q3987&lt;&gt;""),Q3987-P3987,"")</f>
        <v/>
      </c>
      <c r="U3987" s="30" t="n">
        <f aca="false">IF(AND(O3987="Engaging",P3987&lt;&gt;""),'Leia-me'!$B$5-P3987,"")</f>
        <v>274</v>
      </c>
      <c r="V3987" s="25" t="str">
        <f aca="false">IF(O3987&lt;&gt;"Engaging","",IF(U3987&lt;='Leia-me'!$B$6,"Saudável",IF(U3987&lt;='Leia-me'!$B$7,"Esfriando",IF(U3987&lt;='Leia-me'!$B$8,"Última chance","Zumbi"))))</f>
        <v>Zumbi</v>
      </c>
      <c r="W3987" s="25" t="str">
        <f aca="false">IF(O3987="Won",1,IF(O3987="Lost",0,""))</f>
        <v/>
      </c>
      <c r="Y3987" s="25" t="str">
        <f aca="false">IF(E3987="","Sim","")</f>
        <v/>
      </c>
    </row>
    <row r="3988" customFormat="false" ht="15" hidden="false" customHeight="false" outlineLevel="0" collapsed="false">
      <c r="A3988" s="25" t="s">
        <v>4250</v>
      </c>
      <c r="B3988" s="25" t="s">
        <v>84</v>
      </c>
      <c r="C3988" s="25" t="s">
        <v>85</v>
      </c>
      <c r="D3988" s="25" t="s">
        <v>88</v>
      </c>
      <c r="E3988" s="25" t="s">
        <v>1671</v>
      </c>
      <c r="F3988" s="25" t="s">
        <v>168</v>
      </c>
      <c r="G3988" s="26" t="n">
        <v>3027.46</v>
      </c>
      <c r="H3988" s="27" t="n">
        <v>9516</v>
      </c>
      <c r="I3988" s="25" t="s">
        <v>1672</v>
      </c>
      <c r="K3988" s="25" t="n">
        <v>1984</v>
      </c>
      <c r="L3988" s="25" t="s">
        <v>1834</v>
      </c>
      <c r="M3988" s="25" t="s">
        <v>171</v>
      </c>
      <c r="N3988" s="28" t="n">
        <v>4821</v>
      </c>
      <c r="O3988" s="25" t="s">
        <v>54</v>
      </c>
      <c r="P3988" s="29" t="n">
        <v>42826</v>
      </c>
      <c r="Q3988" s="29" t="n">
        <v>42867</v>
      </c>
      <c r="R3988" s="28" t="n">
        <v>5106</v>
      </c>
      <c r="S3988" s="28" t="n">
        <f aca="false">IF(O3988="Won",R3988,IF(O3988="Lost",0,N3988))</f>
        <v>5106</v>
      </c>
      <c r="T3988" s="30" t="n">
        <f aca="false">IF(AND(P3988&lt;&gt;"",Q3988&lt;&gt;""),Q3988-P3988,"")</f>
        <v>41</v>
      </c>
      <c r="U3988" s="30" t="str">
        <f aca="false">IF(AND(O3988="Engaging",P3988&lt;&gt;""),'Leia-me'!$B$5-P3988,"")</f>
        <v/>
      </c>
      <c r="V3988" s="25" t="str">
        <f aca="false">IF(O3988&lt;&gt;"Engaging","",IF(U3988&lt;='Leia-me'!$B$6,"Saudável",IF(U3988&lt;='Leia-me'!$B$7,"Esfriando",IF(U3988&lt;='Leia-me'!$B$8,"Última chance","Zumbi"))))</f>
        <v/>
      </c>
      <c r="W3988" s="25" t="n">
        <f aca="false">IF(O3988="Won",1,IF(O3988="Lost",0,""))</f>
        <v>1</v>
      </c>
      <c r="X3988" s="25" t="s">
        <v>1835</v>
      </c>
      <c r="Y3988" s="25" t="str">
        <f aca="false">IF(E3988="","Sim","")</f>
        <v/>
      </c>
    </row>
    <row r="3989" customFormat="false" ht="15" hidden="false" customHeight="false" outlineLevel="0" collapsed="false">
      <c r="A3989" s="25" t="s">
        <v>4251</v>
      </c>
      <c r="B3989" s="25" t="s">
        <v>84</v>
      </c>
      <c r="C3989" s="25" t="s">
        <v>85</v>
      </c>
      <c r="D3989" s="25" t="s">
        <v>88</v>
      </c>
      <c r="E3989" s="25" t="s">
        <v>1156</v>
      </c>
      <c r="F3989" s="25" t="s">
        <v>185</v>
      </c>
      <c r="G3989" s="26" t="n">
        <v>1242.32</v>
      </c>
      <c r="H3989" s="27" t="n">
        <v>3027</v>
      </c>
      <c r="I3989" s="25" t="s">
        <v>147</v>
      </c>
      <c r="J3989" s="25" t="s">
        <v>193</v>
      </c>
      <c r="K3989" s="25" t="n">
        <v>1993</v>
      </c>
      <c r="L3989" s="25" t="s">
        <v>160</v>
      </c>
      <c r="M3989" s="25" t="s">
        <v>149</v>
      </c>
      <c r="N3989" s="28" t="n">
        <v>3393</v>
      </c>
      <c r="O3989" s="25" t="s">
        <v>55</v>
      </c>
      <c r="P3989" s="29" t="n">
        <v>42827</v>
      </c>
      <c r="Q3989" s="29" t="n">
        <v>42832</v>
      </c>
      <c r="R3989" s="28" t="n">
        <v>0</v>
      </c>
      <c r="S3989" s="28" t="n">
        <f aca="false">IF(O3989="Won",R3989,IF(O3989="Lost",0,N3989))</f>
        <v>0</v>
      </c>
      <c r="T3989" s="30" t="n">
        <f aca="false">IF(AND(P3989&lt;&gt;"",Q3989&lt;&gt;""),Q3989-P3989,"")</f>
        <v>5</v>
      </c>
      <c r="U3989" s="30" t="str">
        <f aca="false">IF(AND(O3989="Engaging",P3989&lt;&gt;""),'Leia-me'!$B$5-P3989,"")</f>
        <v/>
      </c>
      <c r="V3989" s="25" t="str">
        <f aca="false">IF(O3989&lt;&gt;"Engaging","",IF(U3989&lt;='Leia-me'!$B$6,"Saudável",IF(U3989&lt;='Leia-me'!$B$7,"Esfriando",IF(U3989&lt;='Leia-me'!$B$8,"Última chance","Zumbi"))))</f>
        <v/>
      </c>
      <c r="W3989" s="25" t="n">
        <f aca="false">IF(O3989="Won",1,IF(O3989="Lost",0,""))</f>
        <v>0</v>
      </c>
      <c r="Y3989" s="25" t="str">
        <f aca="false">IF(E3989="","Sim","")</f>
        <v/>
      </c>
    </row>
    <row r="3990" customFormat="false" ht="15" hidden="false" customHeight="false" outlineLevel="0" collapsed="false">
      <c r="A3990" s="25" t="s">
        <v>4252</v>
      </c>
      <c r="B3990" s="25" t="s">
        <v>84</v>
      </c>
      <c r="C3990" s="25" t="s">
        <v>85</v>
      </c>
      <c r="D3990" s="25" t="s">
        <v>88</v>
      </c>
      <c r="E3990" s="25" t="s">
        <v>1189</v>
      </c>
      <c r="F3990" s="25" t="s">
        <v>211</v>
      </c>
      <c r="G3990" s="26" t="n">
        <v>702.72</v>
      </c>
      <c r="H3990" s="27" t="n">
        <v>1831</v>
      </c>
      <c r="I3990" s="25" t="s">
        <v>147</v>
      </c>
      <c r="K3990" s="25" t="n">
        <v>2004</v>
      </c>
      <c r="L3990" s="25" t="s">
        <v>1834</v>
      </c>
      <c r="M3990" s="25" t="s">
        <v>171</v>
      </c>
      <c r="N3990" s="28" t="n">
        <v>4821</v>
      </c>
      <c r="O3990" s="25" t="s">
        <v>54</v>
      </c>
      <c r="P3990" s="29" t="n">
        <v>42827</v>
      </c>
      <c r="Q3990" s="29" t="n">
        <v>42837</v>
      </c>
      <c r="R3990" s="28" t="n">
        <v>3731</v>
      </c>
      <c r="S3990" s="28" t="n">
        <f aca="false">IF(O3990="Won",R3990,IF(O3990="Lost",0,N3990))</f>
        <v>3731</v>
      </c>
      <c r="T3990" s="30" t="n">
        <f aca="false">IF(AND(P3990&lt;&gt;"",Q3990&lt;&gt;""),Q3990-P3990,"")</f>
        <v>10</v>
      </c>
      <c r="U3990" s="30" t="str">
        <f aca="false">IF(AND(O3990="Engaging",P3990&lt;&gt;""),'Leia-me'!$B$5-P3990,"")</f>
        <v/>
      </c>
      <c r="V3990" s="25" t="str">
        <f aca="false">IF(O3990&lt;&gt;"Engaging","",IF(U3990&lt;='Leia-me'!$B$6,"Saudável",IF(U3990&lt;='Leia-me'!$B$7,"Esfriando",IF(U3990&lt;='Leia-me'!$B$8,"Última chance","Zumbi"))))</f>
        <v/>
      </c>
      <c r="W3990" s="25" t="n">
        <f aca="false">IF(O3990="Won",1,IF(O3990="Lost",0,""))</f>
        <v>1</v>
      </c>
      <c r="X3990" s="25" t="s">
        <v>1835</v>
      </c>
      <c r="Y3990" s="25" t="str">
        <f aca="false">IF(E3990="","Sim","")</f>
        <v/>
      </c>
    </row>
    <row r="3991" customFormat="false" ht="15" hidden="false" customHeight="false" outlineLevel="0" collapsed="false">
      <c r="A3991" s="25" t="s">
        <v>4253</v>
      </c>
      <c r="B3991" s="25" t="s">
        <v>84</v>
      </c>
      <c r="C3991" s="25" t="s">
        <v>85</v>
      </c>
      <c r="D3991" s="25" t="s">
        <v>88</v>
      </c>
      <c r="E3991" s="25" t="s">
        <v>1189</v>
      </c>
      <c r="F3991" s="25" t="s">
        <v>211</v>
      </c>
      <c r="G3991" s="26" t="n">
        <v>702.72</v>
      </c>
      <c r="H3991" s="27" t="n">
        <v>1831</v>
      </c>
      <c r="I3991" s="25" t="s">
        <v>147</v>
      </c>
      <c r="K3991" s="25" t="n">
        <v>2004</v>
      </c>
      <c r="L3991" s="25" t="s">
        <v>1834</v>
      </c>
      <c r="M3991" s="25" t="s">
        <v>171</v>
      </c>
      <c r="N3991" s="28" t="n">
        <v>4821</v>
      </c>
      <c r="O3991" s="25" t="s">
        <v>54</v>
      </c>
      <c r="P3991" s="29" t="n">
        <v>42828</v>
      </c>
      <c r="Q3991" s="29" t="n">
        <v>42875</v>
      </c>
      <c r="R3991" s="28" t="n">
        <v>5763</v>
      </c>
      <c r="S3991" s="28" t="n">
        <f aca="false">IF(O3991="Won",R3991,IF(O3991="Lost",0,N3991))</f>
        <v>5763</v>
      </c>
      <c r="T3991" s="30" t="n">
        <f aca="false">IF(AND(P3991&lt;&gt;"",Q3991&lt;&gt;""),Q3991-P3991,"")</f>
        <v>47</v>
      </c>
      <c r="U3991" s="30" t="str">
        <f aca="false">IF(AND(O3991="Engaging",P3991&lt;&gt;""),'Leia-me'!$B$5-P3991,"")</f>
        <v/>
      </c>
      <c r="V3991" s="25" t="str">
        <f aca="false">IF(O3991&lt;&gt;"Engaging","",IF(U3991&lt;='Leia-me'!$B$6,"Saudável",IF(U3991&lt;='Leia-me'!$B$7,"Esfriando",IF(U3991&lt;='Leia-me'!$B$8,"Última chance","Zumbi"))))</f>
        <v/>
      </c>
      <c r="W3991" s="25" t="n">
        <f aca="false">IF(O3991="Won",1,IF(O3991="Lost",0,""))</f>
        <v>1</v>
      </c>
      <c r="X3991" s="25" t="s">
        <v>1835</v>
      </c>
      <c r="Y3991" s="25" t="str">
        <f aca="false">IF(E3991="","Sim","")</f>
        <v/>
      </c>
    </row>
    <row r="3992" customFormat="false" ht="15" hidden="false" customHeight="false" outlineLevel="0" collapsed="false">
      <c r="A3992" s="25" t="s">
        <v>4254</v>
      </c>
      <c r="B3992" s="25" t="s">
        <v>84</v>
      </c>
      <c r="C3992" s="25" t="s">
        <v>85</v>
      </c>
      <c r="D3992" s="25" t="s">
        <v>88</v>
      </c>
      <c r="E3992" s="25" t="s">
        <v>1653</v>
      </c>
      <c r="F3992" s="25" t="s">
        <v>165</v>
      </c>
      <c r="G3992" s="26" t="n">
        <v>3838.39</v>
      </c>
      <c r="H3992" s="27" t="n">
        <v>8274</v>
      </c>
      <c r="I3992" s="25" t="s">
        <v>147</v>
      </c>
      <c r="K3992" s="25" t="n">
        <v>1989</v>
      </c>
      <c r="L3992" s="25" t="s">
        <v>1834</v>
      </c>
      <c r="M3992" s="25" t="s">
        <v>171</v>
      </c>
      <c r="N3992" s="28" t="n">
        <v>4821</v>
      </c>
      <c r="O3992" s="25" t="s">
        <v>54</v>
      </c>
      <c r="P3992" s="29" t="n">
        <v>42833</v>
      </c>
      <c r="Q3992" s="29" t="n">
        <v>42834</v>
      </c>
      <c r="R3992" s="28" t="n">
        <v>5217</v>
      </c>
      <c r="S3992" s="28" t="n">
        <f aca="false">IF(O3992="Won",R3992,IF(O3992="Lost",0,N3992))</f>
        <v>5217</v>
      </c>
      <c r="T3992" s="30" t="n">
        <f aca="false">IF(AND(P3992&lt;&gt;"",Q3992&lt;&gt;""),Q3992-P3992,"")</f>
        <v>1</v>
      </c>
      <c r="U3992" s="30" t="str">
        <f aca="false">IF(AND(O3992="Engaging",P3992&lt;&gt;""),'Leia-me'!$B$5-P3992,"")</f>
        <v/>
      </c>
      <c r="V3992" s="25" t="str">
        <f aca="false">IF(O3992&lt;&gt;"Engaging","",IF(U3992&lt;='Leia-me'!$B$6,"Saudável",IF(U3992&lt;='Leia-me'!$B$7,"Esfriando",IF(U3992&lt;='Leia-me'!$B$8,"Última chance","Zumbi"))))</f>
        <v/>
      </c>
      <c r="W3992" s="25" t="n">
        <f aca="false">IF(O3992="Won",1,IF(O3992="Lost",0,""))</f>
        <v>1</v>
      </c>
      <c r="X3992" s="25" t="s">
        <v>1835</v>
      </c>
      <c r="Y3992" s="25" t="str">
        <f aca="false">IF(E3992="","Sim","")</f>
        <v/>
      </c>
    </row>
    <row r="3993" customFormat="false" ht="15" hidden="false" customHeight="false" outlineLevel="0" collapsed="false">
      <c r="A3993" s="25" t="s">
        <v>4255</v>
      </c>
      <c r="B3993" s="25" t="s">
        <v>84</v>
      </c>
      <c r="C3993" s="25" t="s">
        <v>85</v>
      </c>
      <c r="D3993" s="25" t="s">
        <v>88</v>
      </c>
      <c r="E3993" s="25" t="s">
        <v>484</v>
      </c>
      <c r="F3993" s="25" t="s">
        <v>211</v>
      </c>
      <c r="G3993" s="26" t="n">
        <v>5158.71</v>
      </c>
      <c r="H3993" s="27" t="n">
        <v>17479</v>
      </c>
      <c r="I3993" s="25" t="s">
        <v>485</v>
      </c>
      <c r="K3993" s="25" t="n">
        <v>1995</v>
      </c>
      <c r="L3993" s="25" t="s">
        <v>178</v>
      </c>
      <c r="M3993" s="25" t="s">
        <v>171</v>
      </c>
      <c r="N3993" s="28" t="n">
        <v>5482</v>
      </c>
      <c r="O3993" s="25" t="s">
        <v>54</v>
      </c>
      <c r="P3993" s="29" t="n">
        <v>42834</v>
      </c>
      <c r="Q3993" s="29" t="n">
        <v>42904</v>
      </c>
      <c r="R3993" s="28" t="n">
        <v>5986</v>
      </c>
      <c r="S3993" s="28" t="n">
        <f aca="false">IF(O3993="Won",R3993,IF(O3993="Lost",0,N3993))</f>
        <v>5986</v>
      </c>
      <c r="T3993" s="30" t="n">
        <f aca="false">IF(AND(P3993&lt;&gt;"",Q3993&lt;&gt;""),Q3993-P3993,"")</f>
        <v>70</v>
      </c>
      <c r="U3993" s="30" t="str">
        <f aca="false">IF(AND(O3993="Engaging",P3993&lt;&gt;""),'Leia-me'!$B$5-P3993,"")</f>
        <v/>
      </c>
      <c r="V3993" s="25" t="str">
        <f aca="false">IF(O3993&lt;&gt;"Engaging","",IF(U3993&lt;='Leia-me'!$B$6,"Saudável",IF(U3993&lt;='Leia-me'!$B$7,"Esfriando",IF(U3993&lt;='Leia-me'!$B$8,"Última chance","Zumbi"))))</f>
        <v/>
      </c>
      <c r="W3993" s="25" t="n">
        <f aca="false">IF(O3993="Won",1,IF(O3993="Lost",0,""))</f>
        <v>1</v>
      </c>
      <c r="Y3993" s="25" t="str">
        <f aca="false">IF(E3993="","Sim","")</f>
        <v/>
      </c>
    </row>
    <row r="3994" customFormat="false" ht="15" hidden="false" customHeight="false" outlineLevel="0" collapsed="false">
      <c r="A3994" s="25" t="s">
        <v>4256</v>
      </c>
      <c r="B3994" s="25" t="s">
        <v>84</v>
      </c>
      <c r="C3994" s="25" t="s">
        <v>85</v>
      </c>
      <c r="D3994" s="25" t="s">
        <v>88</v>
      </c>
      <c r="E3994" s="25" t="s">
        <v>421</v>
      </c>
      <c r="F3994" s="25" t="s">
        <v>146</v>
      </c>
      <c r="G3994" s="26" t="n">
        <v>2818.38</v>
      </c>
      <c r="H3994" s="27" t="n">
        <v>6290</v>
      </c>
      <c r="I3994" s="25" t="s">
        <v>147</v>
      </c>
      <c r="K3994" s="25" t="n">
        <v>1994</v>
      </c>
      <c r="L3994" s="25" t="s">
        <v>1834</v>
      </c>
      <c r="M3994" s="25" t="s">
        <v>171</v>
      </c>
      <c r="N3994" s="28" t="n">
        <v>4821</v>
      </c>
      <c r="O3994" s="25" t="s">
        <v>54</v>
      </c>
      <c r="P3994" s="29" t="n">
        <v>42839</v>
      </c>
      <c r="Q3994" s="29" t="n">
        <v>42902</v>
      </c>
      <c r="R3994" s="28" t="n">
        <v>5546</v>
      </c>
      <c r="S3994" s="28" t="n">
        <f aca="false">IF(O3994="Won",R3994,IF(O3994="Lost",0,N3994))</f>
        <v>5546</v>
      </c>
      <c r="T3994" s="30" t="n">
        <f aca="false">IF(AND(P3994&lt;&gt;"",Q3994&lt;&gt;""),Q3994-P3994,"")</f>
        <v>63</v>
      </c>
      <c r="U3994" s="30" t="str">
        <f aca="false">IF(AND(O3994="Engaging",P3994&lt;&gt;""),'Leia-me'!$B$5-P3994,"")</f>
        <v/>
      </c>
      <c r="V3994" s="25" t="str">
        <f aca="false">IF(O3994&lt;&gt;"Engaging","",IF(U3994&lt;='Leia-me'!$B$6,"Saudável",IF(U3994&lt;='Leia-me'!$B$7,"Esfriando",IF(U3994&lt;='Leia-me'!$B$8,"Última chance","Zumbi"))))</f>
        <v/>
      </c>
      <c r="W3994" s="25" t="n">
        <f aca="false">IF(O3994="Won",1,IF(O3994="Lost",0,""))</f>
        <v>1</v>
      </c>
      <c r="X3994" s="25" t="s">
        <v>1835</v>
      </c>
      <c r="Y3994" s="25" t="str">
        <f aca="false">IF(E3994="","Sim","")</f>
        <v/>
      </c>
    </row>
    <row r="3995" customFormat="false" ht="15" hidden="false" customHeight="false" outlineLevel="0" collapsed="false">
      <c r="A3995" s="25" t="s">
        <v>4257</v>
      </c>
      <c r="B3995" s="25" t="s">
        <v>84</v>
      </c>
      <c r="C3995" s="25" t="s">
        <v>85</v>
      </c>
      <c r="D3995" s="25" t="s">
        <v>88</v>
      </c>
      <c r="G3995" s="31"/>
      <c r="H3995" s="32"/>
      <c r="L3995" s="25" t="s">
        <v>178</v>
      </c>
      <c r="M3995" s="25" t="s">
        <v>171</v>
      </c>
      <c r="N3995" s="28" t="n">
        <v>5482</v>
      </c>
      <c r="O3995" s="25" t="s">
        <v>56</v>
      </c>
      <c r="P3995" s="29" t="n">
        <v>42843</v>
      </c>
      <c r="Q3995" s="33"/>
      <c r="R3995" s="34"/>
      <c r="S3995" s="28" t="n">
        <f aca="false">IF(O3995="Won",R3995,IF(O3995="Lost",0,N3995))</f>
        <v>5482</v>
      </c>
      <c r="T3995" s="30" t="str">
        <f aca="false">IF(AND(P3995&lt;&gt;"",Q3995&lt;&gt;""),Q3995-P3995,"")</f>
        <v/>
      </c>
      <c r="U3995" s="30" t="n">
        <f aca="false">IF(AND(O3995="Engaging",P3995&lt;&gt;""),'Leia-me'!$B$5-P3995,"")</f>
        <v>257</v>
      </c>
      <c r="V3995" s="25" t="str">
        <f aca="false">IF(O3995&lt;&gt;"Engaging","",IF(U3995&lt;='Leia-me'!$B$6,"Saudável",IF(U3995&lt;='Leia-me'!$B$7,"Esfriando",IF(U3995&lt;='Leia-me'!$B$8,"Última chance","Zumbi"))))</f>
        <v>Zumbi</v>
      </c>
      <c r="W3995" s="25" t="str">
        <f aca="false">IF(O3995="Won",1,IF(O3995="Lost",0,""))</f>
        <v/>
      </c>
      <c r="Y3995" s="25" t="str">
        <f aca="false">IF(E3995="","Sim","")</f>
        <v>Sim</v>
      </c>
    </row>
    <row r="3996" customFormat="false" ht="15" hidden="false" customHeight="false" outlineLevel="0" collapsed="false">
      <c r="A3996" s="25" t="s">
        <v>4258</v>
      </c>
      <c r="B3996" s="25" t="s">
        <v>84</v>
      </c>
      <c r="C3996" s="25" t="s">
        <v>85</v>
      </c>
      <c r="D3996" s="25" t="s">
        <v>88</v>
      </c>
      <c r="E3996" s="25" t="s">
        <v>661</v>
      </c>
      <c r="F3996" s="25" t="s">
        <v>146</v>
      </c>
      <c r="G3996" s="26" t="n">
        <v>251.41</v>
      </c>
      <c r="H3996" s="27" t="n">
        <v>495</v>
      </c>
      <c r="I3996" s="25" t="s">
        <v>147</v>
      </c>
      <c r="K3996" s="25" t="n">
        <v>1999</v>
      </c>
      <c r="L3996" s="25" t="s">
        <v>1834</v>
      </c>
      <c r="M3996" s="25" t="s">
        <v>171</v>
      </c>
      <c r="N3996" s="28" t="n">
        <v>4821</v>
      </c>
      <c r="O3996" s="25" t="s">
        <v>56</v>
      </c>
      <c r="P3996" s="29" t="n">
        <v>42844</v>
      </c>
      <c r="Q3996" s="33"/>
      <c r="R3996" s="34"/>
      <c r="S3996" s="28" t="n">
        <f aca="false">IF(O3996="Won",R3996,IF(O3996="Lost",0,N3996))</f>
        <v>4821</v>
      </c>
      <c r="T3996" s="30" t="str">
        <f aca="false">IF(AND(P3996&lt;&gt;"",Q3996&lt;&gt;""),Q3996-P3996,"")</f>
        <v/>
      </c>
      <c r="U3996" s="30" t="n">
        <f aca="false">IF(AND(O3996="Engaging",P3996&lt;&gt;""),'Leia-me'!$B$5-P3996,"")</f>
        <v>256</v>
      </c>
      <c r="V3996" s="25" t="str">
        <f aca="false">IF(O3996&lt;&gt;"Engaging","",IF(U3996&lt;='Leia-me'!$B$6,"Saudável",IF(U3996&lt;='Leia-me'!$B$7,"Esfriando",IF(U3996&lt;='Leia-me'!$B$8,"Última chance","Zumbi"))))</f>
        <v>Zumbi</v>
      </c>
      <c r="W3996" s="25" t="str">
        <f aca="false">IF(O3996="Won",1,IF(O3996="Lost",0,""))</f>
        <v/>
      </c>
      <c r="X3996" s="25" t="s">
        <v>1835</v>
      </c>
      <c r="Y3996" s="25" t="str">
        <f aca="false">IF(E3996="","Sim","")</f>
        <v/>
      </c>
    </row>
    <row r="3997" customFormat="false" ht="15" hidden="false" customHeight="false" outlineLevel="0" collapsed="false">
      <c r="A3997" s="25" t="s">
        <v>4259</v>
      </c>
      <c r="B3997" s="25" t="s">
        <v>84</v>
      </c>
      <c r="C3997" s="25" t="s">
        <v>85</v>
      </c>
      <c r="D3997" s="25" t="s">
        <v>88</v>
      </c>
      <c r="E3997" s="25" t="s">
        <v>1795</v>
      </c>
      <c r="F3997" s="25" t="s">
        <v>177</v>
      </c>
      <c r="G3997" s="26" t="n">
        <v>355.23</v>
      </c>
      <c r="H3997" s="27" t="n">
        <v>853</v>
      </c>
      <c r="I3997" s="25" t="s">
        <v>147</v>
      </c>
      <c r="K3997" s="25" t="n">
        <v>1994</v>
      </c>
      <c r="L3997" s="25" t="s">
        <v>178</v>
      </c>
      <c r="M3997" s="25" t="s">
        <v>171</v>
      </c>
      <c r="N3997" s="28" t="n">
        <v>5482</v>
      </c>
      <c r="O3997" s="25" t="s">
        <v>54</v>
      </c>
      <c r="P3997" s="29" t="n">
        <v>42844</v>
      </c>
      <c r="Q3997" s="29" t="n">
        <v>42845</v>
      </c>
      <c r="R3997" s="28" t="n">
        <v>5805</v>
      </c>
      <c r="S3997" s="28" t="n">
        <f aca="false">IF(O3997="Won",R3997,IF(O3997="Lost",0,N3997))</f>
        <v>5805</v>
      </c>
      <c r="T3997" s="30" t="n">
        <f aca="false">IF(AND(P3997&lt;&gt;"",Q3997&lt;&gt;""),Q3997-P3997,"")</f>
        <v>1</v>
      </c>
      <c r="U3997" s="30" t="str">
        <f aca="false">IF(AND(O3997="Engaging",P3997&lt;&gt;""),'Leia-me'!$B$5-P3997,"")</f>
        <v/>
      </c>
      <c r="V3997" s="25" t="str">
        <f aca="false">IF(O3997&lt;&gt;"Engaging","",IF(U3997&lt;='Leia-me'!$B$6,"Saudável",IF(U3997&lt;='Leia-me'!$B$7,"Esfriando",IF(U3997&lt;='Leia-me'!$B$8,"Última chance","Zumbi"))))</f>
        <v/>
      </c>
      <c r="W3997" s="25" t="n">
        <f aca="false">IF(O3997="Won",1,IF(O3997="Lost",0,""))</f>
        <v>1</v>
      </c>
      <c r="Y3997" s="25" t="str">
        <f aca="false">IF(E3997="","Sim","")</f>
        <v/>
      </c>
    </row>
    <row r="3998" customFormat="false" ht="15" hidden="false" customHeight="false" outlineLevel="0" collapsed="false">
      <c r="A3998" s="25" t="s">
        <v>4260</v>
      </c>
      <c r="B3998" s="25" t="s">
        <v>84</v>
      </c>
      <c r="C3998" s="25" t="s">
        <v>85</v>
      </c>
      <c r="D3998" s="25" t="s">
        <v>88</v>
      </c>
      <c r="E3998" s="25" t="s">
        <v>661</v>
      </c>
      <c r="F3998" s="25" t="s">
        <v>146</v>
      </c>
      <c r="G3998" s="26" t="n">
        <v>251.41</v>
      </c>
      <c r="H3998" s="27" t="n">
        <v>495</v>
      </c>
      <c r="I3998" s="25" t="s">
        <v>147</v>
      </c>
      <c r="K3998" s="25" t="n">
        <v>1999</v>
      </c>
      <c r="L3998" s="25" t="s">
        <v>170</v>
      </c>
      <c r="M3998" s="25" t="s">
        <v>171</v>
      </c>
      <c r="N3998" s="28" t="n">
        <v>1096</v>
      </c>
      <c r="O3998" s="25" t="s">
        <v>54</v>
      </c>
      <c r="P3998" s="29" t="n">
        <v>42845</v>
      </c>
      <c r="Q3998" s="29" t="n">
        <v>42910</v>
      </c>
      <c r="R3998" s="28" t="n">
        <v>1036</v>
      </c>
      <c r="S3998" s="28" t="n">
        <f aca="false">IF(O3998="Won",R3998,IF(O3998="Lost",0,N3998))</f>
        <v>1036</v>
      </c>
      <c r="T3998" s="30" t="n">
        <f aca="false">IF(AND(P3998&lt;&gt;"",Q3998&lt;&gt;""),Q3998-P3998,"")</f>
        <v>65</v>
      </c>
      <c r="U3998" s="30" t="str">
        <f aca="false">IF(AND(O3998="Engaging",P3998&lt;&gt;""),'Leia-me'!$B$5-P3998,"")</f>
        <v/>
      </c>
      <c r="V3998" s="25" t="str">
        <f aca="false">IF(O3998&lt;&gt;"Engaging","",IF(U3998&lt;='Leia-me'!$B$6,"Saudável",IF(U3998&lt;='Leia-me'!$B$7,"Esfriando",IF(U3998&lt;='Leia-me'!$B$8,"Última chance","Zumbi"))))</f>
        <v/>
      </c>
      <c r="W3998" s="25" t="n">
        <f aca="false">IF(O3998="Won",1,IF(O3998="Lost",0,""))</f>
        <v>1</v>
      </c>
      <c r="Y3998" s="25" t="str">
        <f aca="false">IF(E3998="","Sim","")</f>
        <v/>
      </c>
    </row>
    <row r="3999" customFormat="false" ht="15" hidden="false" customHeight="false" outlineLevel="0" collapsed="false">
      <c r="A3999" s="25" t="s">
        <v>4261</v>
      </c>
      <c r="B3999" s="25" t="s">
        <v>84</v>
      </c>
      <c r="C3999" s="25" t="s">
        <v>85</v>
      </c>
      <c r="D3999" s="25" t="s">
        <v>88</v>
      </c>
      <c r="E3999" s="25" t="s">
        <v>173</v>
      </c>
      <c r="F3999" s="25" t="s">
        <v>146</v>
      </c>
      <c r="G3999" s="26" t="n">
        <v>647.18</v>
      </c>
      <c r="H3999" s="27" t="n">
        <v>1185</v>
      </c>
      <c r="I3999" s="25" t="s">
        <v>174</v>
      </c>
      <c r="K3999" s="25" t="n">
        <v>1986</v>
      </c>
      <c r="L3999" s="25" t="s">
        <v>160</v>
      </c>
      <c r="M3999" s="25" t="s">
        <v>149</v>
      </c>
      <c r="N3999" s="28" t="n">
        <v>3393</v>
      </c>
      <c r="O3999" s="25" t="s">
        <v>56</v>
      </c>
      <c r="P3999" s="29" t="n">
        <v>42846</v>
      </c>
      <c r="Q3999" s="33"/>
      <c r="R3999" s="34"/>
      <c r="S3999" s="28" t="n">
        <f aca="false">IF(O3999="Won",R3999,IF(O3999="Lost",0,N3999))</f>
        <v>3393</v>
      </c>
      <c r="T3999" s="30" t="str">
        <f aca="false">IF(AND(P3999&lt;&gt;"",Q3999&lt;&gt;""),Q3999-P3999,"")</f>
        <v/>
      </c>
      <c r="U3999" s="30" t="n">
        <f aca="false">IF(AND(O3999="Engaging",P3999&lt;&gt;""),'Leia-me'!$B$5-P3999,"")</f>
        <v>254</v>
      </c>
      <c r="V3999" s="25" t="str">
        <f aca="false">IF(O3999&lt;&gt;"Engaging","",IF(U3999&lt;='Leia-me'!$B$6,"Saudável",IF(U3999&lt;='Leia-me'!$B$7,"Esfriando",IF(U3999&lt;='Leia-me'!$B$8,"Última chance","Zumbi"))))</f>
        <v>Zumbi</v>
      </c>
      <c r="W3999" s="25" t="str">
        <f aca="false">IF(O3999="Won",1,IF(O3999="Lost",0,""))</f>
        <v/>
      </c>
      <c r="Y3999" s="25" t="str">
        <f aca="false">IF(E3999="","Sim","")</f>
        <v/>
      </c>
    </row>
    <row r="4000" customFormat="false" ht="15" hidden="false" customHeight="false" outlineLevel="0" collapsed="false">
      <c r="A4000" s="25" t="s">
        <v>4262</v>
      </c>
      <c r="B4000" s="25" t="s">
        <v>84</v>
      </c>
      <c r="C4000" s="25" t="s">
        <v>85</v>
      </c>
      <c r="D4000" s="25" t="s">
        <v>88</v>
      </c>
      <c r="E4000" s="25" t="s">
        <v>193</v>
      </c>
      <c r="F4000" s="25" t="s">
        <v>185</v>
      </c>
      <c r="G4000" s="26" t="n">
        <v>1100.04</v>
      </c>
      <c r="H4000" s="27" t="n">
        <v>2822</v>
      </c>
      <c r="I4000" s="25" t="s">
        <v>147</v>
      </c>
      <c r="K4000" s="25" t="n">
        <v>1996</v>
      </c>
      <c r="L4000" s="25" t="s">
        <v>160</v>
      </c>
      <c r="M4000" s="25" t="s">
        <v>149</v>
      </c>
      <c r="N4000" s="28" t="n">
        <v>3393</v>
      </c>
      <c r="O4000" s="25" t="s">
        <v>54</v>
      </c>
      <c r="P4000" s="29" t="n">
        <v>42846</v>
      </c>
      <c r="Q4000" s="29" t="n">
        <v>42848</v>
      </c>
      <c r="R4000" s="28" t="n">
        <v>3850</v>
      </c>
      <c r="S4000" s="28" t="n">
        <f aca="false">IF(O4000="Won",R4000,IF(O4000="Lost",0,N4000))</f>
        <v>3850</v>
      </c>
      <c r="T4000" s="30" t="n">
        <f aca="false">IF(AND(P4000&lt;&gt;"",Q4000&lt;&gt;""),Q4000-P4000,"")</f>
        <v>2</v>
      </c>
      <c r="U4000" s="30" t="str">
        <f aca="false">IF(AND(O4000="Engaging",P4000&lt;&gt;""),'Leia-me'!$B$5-P4000,"")</f>
        <v/>
      </c>
      <c r="V4000" s="25" t="str">
        <f aca="false">IF(O4000&lt;&gt;"Engaging","",IF(U4000&lt;='Leia-me'!$B$6,"Saudável",IF(U4000&lt;='Leia-me'!$B$7,"Esfriando",IF(U4000&lt;='Leia-me'!$B$8,"Última chance","Zumbi"))))</f>
        <v/>
      </c>
      <c r="W4000" s="25" t="n">
        <f aca="false">IF(O4000="Won",1,IF(O4000="Lost",0,""))</f>
        <v>1</v>
      </c>
      <c r="Y4000" s="25" t="str">
        <f aca="false">IF(E4000="","Sim","")</f>
        <v/>
      </c>
    </row>
    <row r="4001" customFormat="false" ht="15" hidden="false" customHeight="false" outlineLevel="0" collapsed="false">
      <c r="A4001" s="25" t="s">
        <v>4263</v>
      </c>
      <c r="B4001" s="25" t="s">
        <v>84</v>
      </c>
      <c r="C4001" s="25" t="s">
        <v>85</v>
      </c>
      <c r="D4001" s="25" t="s">
        <v>88</v>
      </c>
      <c r="E4001" s="25" t="s">
        <v>1090</v>
      </c>
      <c r="F4001" s="25" t="s">
        <v>155</v>
      </c>
      <c r="G4001" s="26" t="n">
        <v>6395.05</v>
      </c>
      <c r="H4001" s="27" t="n">
        <v>20275</v>
      </c>
      <c r="I4001" s="25" t="s">
        <v>147</v>
      </c>
      <c r="K4001" s="25" t="n">
        <v>1994</v>
      </c>
      <c r="L4001" s="25" t="s">
        <v>160</v>
      </c>
      <c r="M4001" s="25" t="s">
        <v>149</v>
      </c>
      <c r="N4001" s="28" t="n">
        <v>3393</v>
      </c>
      <c r="O4001" s="25" t="s">
        <v>55</v>
      </c>
      <c r="P4001" s="29" t="n">
        <v>42848</v>
      </c>
      <c r="Q4001" s="29" t="n">
        <v>42861</v>
      </c>
      <c r="R4001" s="28" t="n">
        <v>0</v>
      </c>
      <c r="S4001" s="28" t="n">
        <f aca="false">IF(O4001="Won",R4001,IF(O4001="Lost",0,N4001))</f>
        <v>0</v>
      </c>
      <c r="T4001" s="30" t="n">
        <f aca="false">IF(AND(P4001&lt;&gt;"",Q4001&lt;&gt;""),Q4001-P4001,"")</f>
        <v>13</v>
      </c>
      <c r="U4001" s="30" t="str">
        <f aca="false">IF(AND(O4001="Engaging",P4001&lt;&gt;""),'Leia-me'!$B$5-P4001,"")</f>
        <v/>
      </c>
      <c r="V4001" s="25" t="str">
        <f aca="false">IF(O4001&lt;&gt;"Engaging","",IF(U4001&lt;='Leia-me'!$B$6,"Saudável",IF(U4001&lt;='Leia-me'!$B$7,"Esfriando",IF(U4001&lt;='Leia-me'!$B$8,"Última chance","Zumbi"))))</f>
        <v/>
      </c>
      <c r="W4001" s="25" t="n">
        <f aca="false">IF(O4001="Won",1,IF(O4001="Lost",0,""))</f>
        <v>0</v>
      </c>
      <c r="Y4001" s="25" t="str">
        <f aca="false">IF(E4001="","Sim","")</f>
        <v/>
      </c>
    </row>
    <row r="4002" customFormat="false" ht="15" hidden="false" customHeight="false" outlineLevel="0" collapsed="false">
      <c r="A4002" s="25" t="s">
        <v>4264</v>
      </c>
      <c r="B4002" s="25" t="s">
        <v>84</v>
      </c>
      <c r="C4002" s="25" t="s">
        <v>85</v>
      </c>
      <c r="D4002" s="25" t="s">
        <v>88</v>
      </c>
      <c r="E4002" s="25" t="s">
        <v>421</v>
      </c>
      <c r="F4002" s="25" t="s">
        <v>146</v>
      </c>
      <c r="G4002" s="26" t="n">
        <v>2818.38</v>
      </c>
      <c r="H4002" s="27" t="n">
        <v>6290</v>
      </c>
      <c r="I4002" s="25" t="s">
        <v>147</v>
      </c>
      <c r="K4002" s="25" t="n">
        <v>1994</v>
      </c>
      <c r="L4002" s="25" t="s">
        <v>186</v>
      </c>
      <c r="M4002" s="25" t="s">
        <v>171</v>
      </c>
      <c r="N4002" s="28" t="n">
        <v>550</v>
      </c>
      <c r="O4002" s="25" t="s">
        <v>54</v>
      </c>
      <c r="P4002" s="29" t="n">
        <v>42852</v>
      </c>
      <c r="Q4002" s="29" t="n">
        <v>42870</v>
      </c>
      <c r="R4002" s="28" t="n">
        <v>574</v>
      </c>
      <c r="S4002" s="28" t="n">
        <f aca="false">IF(O4002="Won",R4002,IF(O4002="Lost",0,N4002))</f>
        <v>574</v>
      </c>
      <c r="T4002" s="30" t="n">
        <f aca="false">IF(AND(P4002&lt;&gt;"",Q4002&lt;&gt;""),Q4002-P4002,"")</f>
        <v>18</v>
      </c>
      <c r="U4002" s="30" t="str">
        <f aca="false">IF(AND(O4002="Engaging",P4002&lt;&gt;""),'Leia-me'!$B$5-P4002,"")</f>
        <v/>
      </c>
      <c r="V4002" s="25" t="str">
        <f aca="false">IF(O4002&lt;&gt;"Engaging","",IF(U4002&lt;='Leia-me'!$B$6,"Saudável",IF(U4002&lt;='Leia-me'!$B$7,"Esfriando",IF(U4002&lt;='Leia-me'!$B$8,"Última chance","Zumbi"))))</f>
        <v/>
      </c>
      <c r="W4002" s="25" t="n">
        <f aca="false">IF(O4002="Won",1,IF(O4002="Lost",0,""))</f>
        <v>1</v>
      </c>
      <c r="Y4002" s="25" t="str">
        <f aca="false">IF(E4002="","Sim","")</f>
        <v/>
      </c>
    </row>
    <row r="4003" customFormat="false" ht="15" hidden="false" customHeight="false" outlineLevel="0" collapsed="false">
      <c r="A4003" s="25" t="s">
        <v>4265</v>
      </c>
      <c r="B4003" s="25" t="s">
        <v>84</v>
      </c>
      <c r="C4003" s="25" t="s">
        <v>85</v>
      </c>
      <c r="D4003" s="25" t="s">
        <v>88</v>
      </c>
      <c r="E4003" s="25" t="s">
        <v>1671</v>
      </c>
      <c r="F4003" s="25" t="s">
        <v>168</v>
      </c>
      <c r="G4003" s="26" t="n">
        <v>3027.46</v>
      </c>
      <c r="H4003" s="27" t="n">
        <v>9516</v>
      </c>
      <c r="I4003" s="25" t="s">
        <v>1672</v>
      </c>
      <c r="K4003" s="25" t="n">
        <v>1984</v>
      </c>
      <c r="L4003" s="25" t="s">
        <v>148</v>
      </c>
      <c r="M4003" s="25" t="s">
        <v>149</v>
      </c>
      <c r="N4003" s="28" t="n">
        <v>55</v>
      </c>
      <c r="O4003" s="25" t="s">
        <v>54</v>
      </c>
      <c r="P4003" s="29" t="n">
        <v>42853</v>
      </c>
      <c r="Q4003" s="29" t="n">
        <v>42858</v>
      </c>
      <c r="R4003" s="28" t="n">
        <v>64</v>
      </c>
      <c r="S4003" s="28" t="n">
        <f aca="false">IF(O4003="Won",R4003,IF(O4003="Lost",0,N4003))</f>
        <v>64</v>
      </c>
      <c r="T4003" s="30" t="n">
        <f aca="false">IF(AND(P4003&lt;&gt;"",Q4003&lt;&gt;""),Q4003-P4003,"")</f>
        <v>5</v>
      </c>
      <c r="U4003" s="30" t="str">
        <f aca="false">IF(AND(O4003="Engaging",P4003&lt;&gt;""),'Leia-me'!$B$5-P4003,"")</f>
        <v/>
      </c>
      <c r="V4003" s="25" t="str">
        <f aca="false">IF(O4003&lt;&gt;"Engaging","",IF(U4003&lt;='Leia-me'!$B$6,"Saudável",IF(U4003&lt;='Leia-me'!$B$7,"Esfriando",IF(U4003&lt;='Leia-me'!$B$8,"Última chance","Zumbi"))))</f>
        <v/>
      </c>
      <c r="W4003" s="25" t="n">
        <f aca="false">IF(O4003="Won",1,IF(O4003="Lost",0,""))</f>
        <v>1</v>
      </c>
      <c r="Y4003" s="25" t="str">
        <f aca="false">IF(E4003="","Sim","")</f>
        <v/>
      </c>
    </row>
    <row r="4004" customFormat="false" ht="15" hidden="false" customHeight="false" outlineLevel="0" collapsed="false">
      <c r="A4004" s="25" t="s">
        <v>4266</v>
      </c>
      <c r="B4004" s="25" t="s">
        <v>84</v>
      </c>
      <c r="C4004" s="25" t="s">
        <v>85</v>
      </c>
      <c r="D4004" s="25" t="s">
        <v>88</v>
      </c>
      <c r="E4004" s="25" t="s">
        <v>639</v>
      </c>
      <c r="F4004" s="25" t="s">
        <v>211</v>
      </c>
      <c r="G4004" s="26" t="n">
        <v>1419.98</v>
      </c>
      <c r="H4004" s="27" t="n">
        <v>4018</v>
      </c>
      <c r="I4004" s="25" t="s">
        <v>147</v>
      </c>
      <c r="K4004" s="25" t="n">
        <v>2003</v>
      </c>
      <c r="L4004" s="25" t="s">
        <v>1834</v>
      </c>
      <c r="M4004" s="25" t="s">
        <v>171</v>
      </c>
      <c r="N4004" s="28" t="n">
        <v>4821</v>
      </c>
      <c r="O4004" s="25" t="s">
        <v>54</v>
      </c>
      <c r="P4004" s="29" t="n">
        <v>42855</v>
      </c>
      <c r="Q4004" s="29" t="n">
        <v>42959</v>
      </c>
      <c r="R4004" s="28" t="n">
        <v>5182</v>
      </c>
      <c r="S4004" s="28" t="n">
        <f aca="false">IF(O4004="Won",R4004,IF(O4004="Lost",0,N4004))</f>
        <v>5182</v>
      </c>
      <c r="T4004" s="30" t="n">
        <f aca="false">IF(AND(P4004&lt;&gt;"",Q4004&lt;&gt;""),Q4004-P4004,"")</f>
        <v>104</v>
      </c>
      <c r="U4004" s="30" t="str">
        <f aca="false">IF(AND(O4004="Engaging",P4004&lt;&gt;""),'Leia-me'!$B$5-P4004,"")</f>
        <v/>
      </c>
      <c r="V4004" s="25" t="str">
        <f aca="false">IF(O4004&lt;&gt;"Engaging","",IF(U4004&lt;='Leia-me'!$B$6,"Saudável",IF(U4004&lt;='Leia-me'!$B$7,"Esfriando",IF(U4004&lt;='Leia-me'!$B$8,"Última chance","Zumbi"))))</f>
        <v/>
      </c>
      <c r="W4004" s="25" t="n">
        <f aca="false">IF(O4004="Won",1,IF(O4004="Lost",0,""))</f>
        <v>1</v>
      </c>
      <c r="X4004" s="25" t="s">
        <v>1835</v>
      </c>
      <c r="Y4004" s="25" t="str">
        <f aca="false">IF(E4004="","Sim","")</f>
        <v/>
      </c>
    </row>
    <row r="4005" customFormat="false" ht="15" hidden="false" customHeight="false" outlineLevel="0" collapsed="false">
      <c r="A4005" s="25" t="s">
        <v>4267</v>
      </c>
      <c r="B4005" s="25" t="s">
        <v>84</v>
      </c>
      <c r="C4005" s="25" t="s">
        <v>85</v>
      </c>
      <c r="D4005" s="25" t="s">
        <v>88</v>
      </c>
      <c r="E4005" s="25" t="s">
        <v>1690</v>
      </c>
      <c r="F4005" s="25" t="s">
        <v>211</v>
      </c>
      <c r="G4005" s="26" t="n">
        <v>2520.83</v>
      </c>
      <c r="H4005" s="27" t="n">
        <v>3502</v>
      </c>
      <c r="I4005" s="25" t="s">
        <v>147</v>
      </c>
      <c r="K4005" s="25" t="n">
        <v>1990</v>
      </c>
      <c r="L4005" s="25" t="s">
        <v>178</v>
      </c>
      <c r="M4005" s="25" t="s">
        <v>171</v>
      </c>
      <c r="N4005" s="28" t="n">
        <v>5482</v>
      </c>
      <c r="O4005" s="25" t="s">
        <v>55</v>
      </c>
      <c r="P4005" s="29" t="n">
        <v>42861</v>
      </c>
      <c r="Q4005" s="29" t="n">
        <v>42949</v>
      </c>
      <c r="R4005" s="28" t="n">
        <v>0</v>
      </c>
      <c r="S4005" s="28" t="n">
        <f aca="false">IF(O4005="Won",R4005,IF(O4005="Lost",0,N4005))</f>
        <v>0</v>
      </c>
      <c r="T4005" s="30" t="n">
        <f aca="false">IF(AND(P4005&lt;&gt;"",Q4005&lt;&gt;""),Q4005-P4005,"")</f>
        <v>88</v>
      </c>
      <c r="U4005" s="30" t="str">
        <f aca="false">IF(AND(O4005="Engaging",P4005&lt;&gt;""),'Leia-me'!$B$5-P4005,"")</f>
        <v/>
      </c>
      <c r="V4005" s="25" t="str">
        <f aca="false">IF(O4005&lt;&gt;"Engaging","",IF(U4005&lt;='Leia-me'!$B$6,"Saudável",IF(U4005&lt;='Leia-me'!$B$7,"Esfriando",IF(U4005&lt;='Leia-me'!$B$8,"Última chance","Zumbi"))))</f>
        <v/>
      </c>
      <c r="W4005" s="25" t="n">
        <f aca="false">IF(O4005="Won",1,IF(O4005="Lost",0,""))</f>
        <v>0</v>
      </c>
      <c r="Y4005" s="25" t="str">
        <f aca="false">IF(E4005="","Sim","")</f>
        <v/>
      </c>
    </row>
    <row r="4006" customFormat="false" ht="15" hidden="false" customHeight="false" outlineLevel="0" collapsed="false">
      <c r="A4006" s="25" t="s">
        <v>4268</v>
      </c>
      <c r="B4006" s="25" t="s">
        <v>84</v>
      </c>
      <c r="C4006" s="25" t="s">
        <v>85</v>
      </c>
      <c r="D4006" s="25" t="s">
        <v>88</v>
      </c>
      <c r="E4006" s="25" t="s">
        <v>494</v>
      </c>
      <c r="F4006" s="25" t="s">
        <v>192</v>
      </c>
      <c r="G4006" s="26" t="n">
        <v>11698.03</v>
      </c>
      <c r="H4006" s="27" t="n">
        <v>34288</v>
      </c>
      <c r="I4006" s="25" t="s">
        <v>147</v>
      </c>
      <c r="K4006" s="25" t="n">
        <v>1982</v>
      </c>
      <c r="L4006" s="25" t="s">
        <v>148</v>
      </c>
      <c r="M4006" s="25" t="s">
        <v>149</v>
      </c>
      <c r="N4006" s="28" t="n">
        <v>55</v>
      </c>
      <c r="O4006" s="25" t="s">
        <v>54</v>
      </c>
      <c r="P4006" s="29" t="n">
        <v>42861</v>
      </c>
      <c r="Q4006" s="29" t="n">
        <v>42956</v>
      </c>
      <c r="R4006" s="28" t="n">
        <v>51</v>
      </c>
      <c r="S4006" s="28" t="n">
        <f aca="false">IF(O4006="Won",R4006,IF(O4006="Lost",0,N4006))</f>
        <v>51</v>
      </c>
      <c r="T4006" s="30" t="n">
        <f aca="false">IF(AND(P4006&lt;&gt;"",Q4006&lt;&gt;""),Q4006-P4006,"")</f>
        <v>95</v>
      </c>
      <c r="U4006" s="30" t="str">
        <f aca="false">IF(AND(O4006="Engaging",P4006&lt;&gt;""),'Leia-me'!$B$5-P4006,"")</f>
        <v/>
      </c>
      <c r="V4006" s="25" t="str">
        <f aca="false">IF(O4006&lt;&gt;"Engaging","",IF(U4006&lt;='Leia-me'!$B$6,"Saudável",IF(U4006&lt;='Leia-me'!$B$7,"Esfriando",IF(U4006&lt;='Leia-me'!$B$8,"Última chance","Zumbi"))))</f>
        <v/>
      </c>
      <c r="W4006" s="25" t="n">
        <f aca="false">IF(O4006="Won",1,IF(O4006="Lost",0,""))</f>
        <v>1</v>
      </c>
      <c r="Y4006" s="25" t="str">
        <f aca="false">IF(E4006="","Sim","")</f>
        <v/>
      </c>
    </row>
    <row r="4007" customFormat="false" ht="15" hidden="false" customHeight="false" outlineLevel="0" collapsed="false">
      <c r="A4007" s="25" t="s">
        <v>4269</v>
      </c>
      <c r="B4007" s="25" t="s">
        <v>84</v>
      </c>
      <c r="C4007" s="25" t="s">
        <v>85</v>
      </c>
      <c r="D4007" s="25" t="s">
        <v>88</v>
      </c>
      <c r="G4007" s="31"/>
      <c r="H4007" s="32"/>
      <c r="L4007" s="25" t="s">
        <v>1834</v>
      </c>
      <c r="M4007" s="25" t="s">
        <v>171</v>
      </c>
      <c r="N4007" s="28" t="n">
        <v>4821</v>
      </c>
      <c r="O4007" s="25" t="s">
        <v>56</v>
      </c>
      <c r="P4007" s="29" t="n">
        <v>42864</v>
      </c>
      <c r="Q4007" s="33"/>
      <c r="R4007" s="34"/>
      <c r="S4007" s="28" t="n">
        <f aca="false">IF(O4007="Won",R4007,IF(O4007="Lost",0,N4007))</f>
        <v>4821</v>
      </c>
      <c r="T4007" s="30" t="str">
        <f aca="false">IF(AND(P4007&lt;&gt;"",Q4007&lt;&gt;""),Q4007-P4007,"")</f>
        <v/>
      </c>
      <c r="U4007" s="30" t="n">
        <f aca="false">IF(AND(O4007="Engaging",P4007&lt;&gt;""),'Leia-me'!$B$5-P4007,"")</f>
        <v>236</v>
      </c>
      <c r="V4007" s="25" t="str">
        <f aca="false">IF(O4007&lt;&gt;"Engaging","",IF(U4007&lt;='Leia-me'!$B$6,"Saudável",IF(U4007&lt;='Leia-me'!$B$7,"Esfriando",IF(U4007&lt;='Leia-me'!$B$8,"Última chance","Zumbi"))))</f>
        <v>Zumbi</v>
      </c>
      <c r="W4007" s="25" t="str">
        <f aca="false">IF(O4007="Won",1,IF(O4007="Lost",0,""))</f>
        <v/>
      </c>
      <c r="X4007" s="25" t="s">
        <v>1835</v>
      </c>
      <c r="Y4007" s="25" t="str">
        <f aca="false">IF(E4007="","Sim","")</f>
        <v>Sim</v>
      </c>
    </row>
    <row r="4008" customFormat="false" ht="15" hidden="false" customHeight="false" outlineLevel="0" collapsed="false">
      <c r="A4008" s="25" t="s">
        <v>4270</v>
      </c>
      <c r="B4008" s="25" t="s">
        <v>84</v>
      </c>
      <c r="C4008" s="25" t="s">
        <v>85</v>
      </c>
      <c r="D4008" s="25" t="s">
        <v>88</v>
      </c>
      <c r="E4008" s="25" t="s">
        <v>445</v>
      </c>
      <c r="F4008" s="25" t="s">
        <v>192</v>
      </c>
      <c r="G4008" s="26" t="n">
        <v>987.39</v>
      </c>
      <c r="H4008" s="27" t="n">
        <v>2253</v>
      </c>
      <c r="I4008" s="25" t="s">
        <v>147</v>
      </c>
      <c r="K4008" s="25" t="n">
        <v>2002</v>
      </c>
      <c r="L4008" s="25" t="s">
        <v>148</v>
      </c>
      <c r="M4008" s="25" t="s">
        <v>149</v>
      </c>
      <c r="N4008" s="28" t="n">
        <v>55</v>
      </c>
      <c r="O4008" s="25" t="s">
        <v>54</v>
      </c>
      <c r="P4008" s="29" t="n">
        <v>42865</v>
      </c>
      <c r="Q4008" s="29" t="n">
        <v>42867</v>
      </c>
      <c r="R4008" s="28" t="n">
        <v>54</v>
      </c>
      <c r="S4008" s="28" t="n">
        <f aca="false">IF(O4008="Won",R4008,IF(O4008="Lost",0,N4008))</f>
        <v>54</v>
      </c>
      <c r="T4008" s="30" t="n">
        <f aca="false">IF(AND(P4008&lt;&gt;"",Q4008&lt;&gt;""),Q4008-P4008,"")</f>
        <v>2</v>
      </c>
      <c r="U4008" s="30" t="str">
        <f aca="false">IF(AND(O4008="Engaging",P4008&lt;&gt;""),'Leia-me'!$B$5-P4008,"")</f>
        <v/>
      </c>
      <c r="V4008" s="25" t="str">
        <f aca="false">IF(O4008&lt;&gt;"Engaging","",IF(U4008&lt;='Leia-me'!$B$6,"Saudável",IF(U4008&lt;='Leia-me'!$B$7,"Esfriando",IF(U4008&lt;='Leia-me'!$B$8,"Última chance","Zumbi"))))</f>
        <v/>
      </c>
      <c r="W4008" s="25" t="n">
        <f aca="false">IF(O4008="Won",1,IF(O4008="Lost",0,""))</f>
        <v>1</v>
      </c>
      <c r="Y4008" s="25" t="str">
        <f aca="false">IF(E4008="","Sim","")</f>
        <v/>
      </c>
    </row>
    <row r="4009" customFormat="false" ht="15" hidden="false" customHeight="false" outlineLevel="0" collapsed="false">
      <c r="A4009" s="25" t="s">
        <v>4271</v>
      </c>
      <c r="B4009" s="25" t="s">
        <v>84</v>
      </c>
      <c r="C4009" s="25" t="s">
        <v>85</v>
      </c>
      <c r="D4009" s="25" t="s">
        <v>88</v>
      </c>
      <c r="E4009" s="25" t="s">
        <v>1158</v>
      </c>
      <c r="F4009" s="25" t="s">
        <v>185</v>
      </c>
      <c r="G4009" s="26" t="n">
        <v>7708.38</v>
      </c>
      <c r="H4009" s="27" t="n">
        <v>13756</v>
      </c>
      <c r="I4009" s="25" t="s">
        <v>147</v>
      </c>
      <c r="K4009" s="25" t="n">
        <v>1980</v>
      </c>
      <c r="L4009" s="25" t="s">
        <v>186</v>
      </c>
      <c r="M4009" s="25" t="s">
        <v>171</v>
      </c>
      <c r="N4009" s="28" t="n">
        <v>550</v>
      </c>
      <c r="O4009" s="25" t="s">
        <v>54</v>
      </c>
      <c r="P4009" s="29" t="n">
        <v>42867</v>
      </c>
      <c r="Q4009" s="29" t="n">
        <v>42951</v>
      </c>
      <c r="R4009" s="28" t="n">
        <v>513</v>
      </c>
      <c r="S4009" s="28" t="n">
        <f aca="false">IF(O4009="Won",R4009,IF(O4009="Lost",0,N4009))</f>
        <v>513</v>
      </c>
      <c r="T4009" s="30" t="n">
        <f aca="false">IF(AND(P4009&lt;&gt;"",Q4009&lt;&gt;""),Q4009-P4009,"")</f>
        <v>84</v>
      </c>
      <c r="U4009" s="30" t="str">
        <f aca="false">IF(AND(O4009="Engaging",P4009&lt;&gt;""),'Leia-me'!$B$5-P4009,"")</f>
        <v/>
      </c>
      <c r="V4009" s="25" t="str">
        <f aca="false">IF(O4009&lt;&gt;"Engaging","",IF(U4009&lt;='Leia-me'!$B$6,"Saudável",IF(U4009&lt;='Leia-me'!$B$7,"Esfriando",IF(U4009&lt;='Leia-me'!$B$8,"Última chance","Zumbi"))))</f>
        <v/>
      </c>
      <c r="W4009" s="25" t="n">
        <f aca="false">IF(O4009="Won",1,IF(O4009="Lost",0,""))</f>
        <v>1</v>
      </c>
      <c r="Y4009" s="25" t="str">
        <f aca="false">IF(E4009="","Sim","")</f>
        <v/>
      </c>
    </row>
    <row r="4010" customFormat="false" ht="15" hidden="false" customHeight="false" outlineLevel="0" collapsed="false">
      <c r="A4010" s="25" t="s">
        <v>4272</v>
      </c>
      <c r="B4010" s="25" t="s">
        <v>84</v>
      </c>
      <c r="C4010" s="25" t="s">
        <v>85</v>
      </c>
      <c r="D4010" s="25" t="s">
        <v>88</v>
      </c>
      <c r="E4010" s="25" t="s">
        <v>1795</v>
      </c>
      <c r="F4010" s="25" t="s">
        <v>177</v>
      </c>
      <c r="G4010" s="26" t="n">
        <v>355.23</v>
      </c>
      <c r="H4010" s="27" t="n">
        <v>853</v>
      </c>
      <c r="I4010" s="25" t="s">
        <v>147</v>
      </c>
      <c r="K4010" s="25" t="n">
        <v>1994</v>
      </c>
      <c r="L4010" s="25" t="s">
        <v>186</v>
      </c>
      <c r="M4010" s="25" t="s">
        <v>171</v>
      </c>
      <c r="N4010" s="28" t="n">
        <v>550</v>
      </c>
      <c r="O4010" s="25" t="s">
        <v>54</v>
      </c>
      <c r="P4010" s="29" t="n">
        <v>42868</v>
      </c>
      <c r="Q4010" s="29" t="n">
        <v>42872</v>
      </c>
      <c r="R4010" s="28" t="n">
        <v>567</v>
      </c>
      <c r="S4010" s="28" t="n">
        <f aca="false">IF(O4010="Won",R4010,IF(O4010="Lost",0,N4010))</f>
        <v>567</v>
      </c>
      <c r="T4010" s="30" t="n">
        <f aca="false">IF(AND(P4010&lt;&gt;"",Q4010&lt;&gt;""),Q4010-P4010,"")</f>
        <v>4</v>
      </c>
      <c r="U4010" s="30" t="str">
        <f aca="false">IF(AND(O4010="Engaging",P4010&lt;&gt;""),'Leia-me'!$B$5-P4010,"")</f>
        <v/>
      </c>
      <c r="V4010" s="25" t="str">
        <f aca="false">IF(O4010&lt;&gt;"Engaging","",IF(U4010&lt;='Leia-me'!$B$6,"Saudável",IF(U4010&lt;='Leia-me'!$B$7,"Esfriando",IF(U4010&lt;='Leia-me'!$B$8,"Última chance","Zumbi"))))</f>
        <v/>
      </c>
      <c r="W4010" s="25" t="n">
        <f aca="false">IF(O4010="Won",1,IF(O4010="Lost",0,""))</f>
        <v>1</v>
      </c>
      <c r="Y4010" s="25" t="str">
        <f aca="false">IF(E4010="","Sim","")</f>
        <v/>
      </c>
    </row>
    <row r="4011" customFormat="false" ht="15" hidden="false" customHeight="false" outlineLevel="0" collapsed="false">
      <c r="A4011" s="25" t="s">
        <v>4273</v>
      </c>
      <c r="B4011" s="25" t="s">
        <v>84</v>
      </c>
      <c r="C4011" s="25" t="s">
        <v>85</v>
      </c>
      <c r="D4011" s="25" t="s">
        <v>88</v>
      </c>
      <c r="E4011" s="25" t="s">
        <v>463</v>
      </c>
      <c r="F4011" s="25" t="s">
        <v>211</v>
      </c>
      <c r="G4011" s="26" t="n">
        <v>2261.05</v>
      </c>
      <c r="H4011" s="27" t="n">
        <v>3851</v>
      </c>
      <c r="I4011" s="25" t="s">
        <v>147</v>
      </c>
      <c r="K4011" s="25" t="n">
        <v>2005</v>
      </c>
      <c r="L4011" s="25" t="s">
        <v>178</v>
      </c>
      <c r="M4011" s="25" t="s">
        <v>171</v>
      </c>
      <c r="N4011" s="28" t="n">
        <v>5482</v>
      </c>
      <c r="O4011" s="25" t="s">
        <v>55</v>
      </c>
      <c r="P4011" s="29" t="n">
        <v>42870</v>
      </c>
      <c r="Q4011" s="29" t="n">
        <v>42881</v>
      </c>
      <c r="R4011" s="28" t="n">
        <v>0</v>
      </c>
      <c r="S4011" s="28" t="n">
        <f aca="false">IF(O4011="Won",R4011,IF(O4011="Lost",0,N4011))</f>
        <v>0</v>
      </c>
      <c r="T4011" s="30" t="n">
        <f aca="false">IF(AND(P4011&lt;&gt;"",Q4011&lt;&gt;""),Q4011-P4011,"")</f>
        <v>11</v>
      </c>
      <c r="U4011" s="30" t="str">
        <f aca="false">IF(AND(O4011="Engaging",P4011&lt;&gt;""),'Leia-me'!$B$5-P4011,"")</f>
        <v/>
      </c>
      <c r="V4011" s="25" t="str">
        <f aca="false">IF(O4011&lt;&gt;"Engaging","",IF(U4011&lt;='Leia-me'!$B$6,"Saudável",IF(U4011&lt;='Leia-me'!$B$7,"Esfriando",IF(U4011&lt;='Leia-me'!$B$8,"Última chance","Zumbi"))))</f>
        <v/>
      </c>
      <c r="W4011" s="25" t="n">
        <f aca="false">IF(O4011="Won",1,IF(O4011="Lost",0,""))</f>
        <v>0</v>
      </c>
      <c r="Y4011" s="25" t="str">
        <f aca="false">IF(E4011="","Sim","")</f>
        <v/>
      </c>
    </row>
    <row r="4012" customFormat="false" ht="15" hidden="false" customHeight="false" outlineLevel="0" collapsed="false">
      <c r="A4012" s="25" t="s">
        <v>4274</v>
      </c>
      <c r="B4012" s="25" t="s">
        <v>84</v>
      </c>
      <c r="C4012" s="25" t="s">
        <v>85</v>
      </c>
      <c r="D4012" s="25" t="s">
        <v>88</v>
      </c>
      <c r="G4012" s="31"/>
      <c r="H4012" s="32"/>
      <c r="L4012" s="25" t="s">
        <v>186</v>
      </c>
      <c r="M4012" s="25" t="s">
        <v>171</v>
      </c>
      <c r="N4012" s="28" t="n">
        <v>550</v>
      </c>
      <c r="O4012" s="25" t="s">
        <v>56</v>
      </c>
      <c r="P4012" s="29" t="n">
        <v>42871</v>
      </c>
      <c r="Q4012" s="33"/>
      <c r="R4012" s="34"/>
      <c r="S4012" s="28" t="n">
        <f aca="false">IF(O4012="Won",R4012,IF(O4012="Lost",0,N4012))</f>
        <v>550</v>
      </c>
      <c r="T4012" s="30" t="str">
        <f aca="false">IF(AND(P4012&lt;&gt;"",Q4012&lt;&gt;""),Q4012-P4012,"")</f>
        <v/>
      </c>
      <c r="U4012" s="30" t="n">
        <f aca="false">IF(AND(O4012="Engaging",P4012&lt;&gt;""),'Leia-me'!$B$5-P4012,"")</f>
        <v>229</v>
      </c>
      <c r="V4012" s="25" t="str">
        <f aca="false">IF(O4012&lt;&gt;"Engaging","",IF(U4012&lt;='Leia-me'!$B$6,"Saudável",IF(U4012&lt;='Leia-me'!$B$7,"Esfriando",IF(U4012&lt;='Leia-me'!$B$8,"Última chance","Zumbi"))))</f>
        <v>Zumbi</v>
      </c>
      <c r="W4012" s="25" t="str">
        <f aca="false">IF(O4012="Won",1,IF(O4012="Lost",0,""))</f>
        <v/>
      </c>
      <c r="Y4012" s="25" t="str">
        <f aca="false">IF(E4012="","Sim","")</f>
        <v>Sim</v>
      </c>
    </row>
    <row r="4013" customFormat="false" ht="15" hidden="false" customHeight="false" outlineLevel="0" collapsed="false">
      <c r="A4013" s="25" t="s">
        <v>4275</v>
      </c>
      <c r="B4013" s="25" t="s">
        <v>84</v>
      </c>
      <c r="C4013" s="25" t="s">
        <v>85</v>
      </c>
      <c r="D4013" s="25" t="s">
        <v>88</v>
      </c>
      <c r="E4013" s="25" t="s">
        <v>1049</v>
      </c>
      <c r="F4013" s="25" t="s">
        <v>177</v>
      </c>
      <c r="G4013" s="26" t="n">
        <v>2022.14</v>
      </c>
      <c r="H4013" s="27" t="n">
        <v>5113</v>
      </c>
      <c r="I4013" s="25" t="s">
        <v>147</v>
      </c>
      <c r="K4013" s="25" t="n">
        <v>1998</v>
      </c>
      <c r="L4013" s="25" t="s">
        <v>148</v>
      </c>
      <c r="M4013" s="25" t="s">
        <v>149</v>
      </c>
      <c r="N4013" s="28" t="n">
        <v>55</v>
      </c>
      <c r="O4013" s="25" t="s">
        <v>55</v>
      </c>
      <c r="P4013" s="29" t="n">
        <v>42872</v>
      </c>
      <c r="Q4013" s="29" t="n">
        <v>42884</v>
      </c>
      <c r="R4013" s="28" t="n">
        <v>0</v>
      </c>
      <c r="S4013" s="28" t="n">
        <f aca="false">IF(O4013="Won",R4013,IF(O4013="Lost",0,N4013))</f>
        <v>0</v>
      </c>
      <c r="T4013" s="30" t="n">
        <f aca="false">IF(AND(P4013&lt;&gt;"",Q4013&lt;&gt;""),Q4013-P4013,"")</f>
        <v>12</v>
      </c>
      <c r="U4013" s="30" t="str">
        <f aca="false">IF(AND(O4013="Engaging",P4013&lt;&gt;""),'Leia-me'!$B$5-P4013,"")</f>
        <v/>
      </c>
      <c r="V4013" s="25" t="str">
        <f aca="false">IF(O4013&lt;&gt;"Engaging","",IF(U4013&lt;='Leia-me'!$B$6,"Saudável",IF(U4013&lt;='Leia-me'!$B$7,"Esfriando",IF(U4013&lt;='Leia-me'!$B$8,"Última chance","Zumbi"))))</f>
        <v/>
      </c>
      <c r="W4013" s="25" t="n">
        <f aca="false">IF(O4013="Won",1,IF(O4013="Lost",0,""))</f>
        <v>0</v>
      </c>
      <c r="Y4013" s="25" t="str">
        <f aca="false">IF(E4013="","Sim","")</f>
        <v/>
      </c>
    </row>
    <row r="4014" customFormat="false" ht="15" hidden="false" customHeight="false" outlineLevel="0" collapsed="false">
      <c r="A4014" s="25" t="s">
        <v>4276</v>
      </c>
      <c r="B4014" s="25" t="s">
        <v>84</v>
      </c>
      <c r="C4014" s="25" t="s">
        <v>85</v>
      </c>
      <c r="D4014" s="25" t="s">
        <v>88</v>
      </c>
      <c r="E4014" s="25" t="s">
        <v>1371</v>
      </c>
      <c r="F4014" s="25" t="s">
        <v>185</v>
      </c>
      <c r="G4014" s="26" t="n">
        <v>40.79</v>
      </c>
      <c r="H4014" s="27" t="n">
        <v>142</v>
      </c>
      <c r="I4014" s="25" t="s">
        <v>1372</v>
      </c>
      <c r="K4014" s="25" t="n">
        <v>2011</v>
      </c>
      <c r="L4014" s="25" t="s">
        <v>148</v>
      </c>
      <c r="M4014" s="25" t="s">
        <v>149</v>
      </c>
      <c r="N4014" s="28" t="n">
        <v>55</v>
      </c>
      <c r="O4014" s="25" t="s">
        <v>55</v>
      </c>
      <c r="P4014" s="29" t="n">
        <v>42873</v>
      </c>
      <c r="Q4014" s="29" t="n">
        <v>42961</v>
      </c>
      <c r="R4014" s="28" t="n">
        <v>0</v>
      </c>
      <c r="S4014" s="28" t="n">
        <f aca="false">IF(O4014="Won",R4014,IF(O4014="Lost",0,N4014))</f>
        <v>0</v>
      </c>
      <c r="T4014" s="30" t="n">
        <f aca="false">IF(AND(P4014&lt;&gt;"",Q4014&lt;&gt;""),Q4014-P4014,"")</f>
        <v>88</v>
      </c>
      <c r="U4014" s="30" t="str">
        <f aca="false">IF(AND(O4014="Engaging",P4014&lt;&gt;""),'Leia-me'!$B$5-P4014,"")</f>
        <v/>
      </c>
      <c r="V4014" s="25" t="str">
        <f aca="false">IF(O4014&lt;&gt;"Engaging","",IF(U4014&lt;='Leia-me'!$B$6,"Saudável",IF(U4014&lt;='Leia-me'!$B$7,"Esfriando",IF(U4014&lt;='Leia-me'!$B$8,"Última chance","Zumbi"))))</f>
        <v/>
      </c>
      <c r="W4014" s="25" t="n">
        <f aca="false">IF(O4014="Won",1,IF(O4014="Lost",0,""))</f>
        <v>0</v>
      </c>
      <c r="Y4014" s="25" t="str">
        <f aca="false">IF(E4014="","Sim","")</f>
        <v/>
      </c>
    </row>
    <row r="4015" customFormat="false" ht="15" hidden="false" customHeight="false" outlineLevel="0" collapsed="false">
      <c r="A4015" s="25" t="s">
        <v>4277</v>
      </c>
      <c r="B4015" s="25" t="s">
        <v>84</v>
      </c>
      <c r="C4015" s="25" t="s">
        <v>85</v>
      </c>
      <c r="D4015" s="25" t="s">
        <v>88</v>
      </c>
      <c r="G4015" s="31"/>
      <c r="H4015" s="32"/>
      <c r="L4015" s="25" t="s">
        <v>1834</v>
      </c>
      <c r="M4015" s="25" t="s">
        <v>171</v>
      </c>
      <c r="N4015" s="28" t="n">
        <v>4821</v>
      </c>
      <c r="O4015" s="25" t="s">
        <v>56</v>
      </c>
      <c r="P4015" s="29" t="n">
        <v>42877</v>
      </c>
      <c r="Q4015" s="33"/>
      <c r="R4015" s="34"/>
      <c r="S4015" s="28" t="n">
        <f aca="false">IF(O4015="Won",R4015,IF(O4015="Lost",0,N4015))</f>
        <v>4821</v>
      </c>
      <c r="T4015" s="30" t="str">
        <f aca="false">IF(AND(P4015&lt;&gt;"",Q4015&lt;&gt;""),Q4015-P4015,"")</f>
        <v/>
      </c>
      <c r="U4015" s="30" t="n">
        <f aca="false">IF(AND(O4015="Engaging",P4015&lt;&gt;""),'Leia-me'!$B$5-P4015,"")</f>
        <v>223</v>
      </c>
      <c r="V4015" s="25" t="str">
        <f aca="false">IF(O4015&lt;&gt;"Engaging","",IF(U4015&lt;='Leia-me'!$B$6,"Saudável",IF(U4015&lt;='Leia-me'!$B$7,"Esfriando",IF(U4015&lt;='Leia-me'!$B$8,"Última chance","Zumbi"))))</f>
        <v>Zumbi</v>
      </c>
      <c r="W4015" s="25" t="str">
        <f aca="false">IF(O4015="Won",1,IF(O4015="Lost",0,""))</f>
        <v/>
      </c>
      <c r="X4015" s="25" t="s">
        <v>1835</v>
      </c>
      <c r="Y4015" s="25" t="str">
        <f aca="false">IF(E4015="","Sim","")</f>
        <v>Sim</v>
      </c>
    </row>
    <row r="4016" customFormat="false" ht="15" hidden="false" customHeight="false" outlineLevel="0" collapsed="false">
      <c r="A4016" s="25" t="s">
        <v>4278</v>
      </c>
      <c r="B4016" s="25" t="s">
        <v>84</v>
      </c>
      <c r="C4016" s="25" t="s">
        <v>85</v>
      </c>
      <c r="D4016" s="25" t="s">
        <v>88</v>
      </c>
      <c r="E4016" s="25" t="s">
        <v>1671</v>
      </c>
      <c r="F4016" s="25" t="s">
        <v>168</v>
      </c>
      <c r="G4016" s="26" t="n">
        <v>3027.46</v>
      </c>
      <c r="H4016" s="27" t="n">
        <v>9516</v>
      </c>
      <c r="I4016" s="25" t="s">
        <v>1672</v>
      </c>
      <c r="K4016" s="25" t="n">
        <v>1984</v>
      </c>
      <c r="L4016" s="25" t="s">
        <v>160</v>
      </c>
      <c r="M4016" s="25" t="s">
        <v>149</v>
      </c>
      <c r="N4016" s="28" t="n">
        <v>3393</v>
      </c>
      <c r="O4016" s="25" t="s">
        <v>54</v>
      </c>
      <c r="P4016" s="29" t="n">
        <v>42884</v>
      </c>
      <c r="Q4016" s="29" t="n">
        <v>42903</v>
      </c>
      <c r="R4016" s="28" t="n">
        <v>2918</v>
      </c>
      <c r="S4016" s="28" t="n">
        <f aca="false">IF(O4016="Won",R4016,IF(O4016="Lost",0,N4016))</f>
        <v>2918</v>
      </c>
      <c r="T4016" s="30" t="n">
        <f aca="false">IF(AND(P4016&lt;&gt;"",Q4016&lt;&gt;""),Q4016-P4016,"")</f>
        <v>19</v>
      </c>
      <c r="U4016" s="30" t="str">
        <f aca="false">IF(AND(O4016="Engaging",P4016&lt;&gt;""),'Leia-me'!$B$5-P4016,"")</f>
        <v/>
      </c>
      <c r="V4016" s="25" t="str">
        <f aca="false">IF(O4016&lt;&gt;"Engaging","",IF(U4016&lt;='Leia-me'!$B$6,"Saudável",IF(U4016&lt;='Leia-me'!$B$7,"Esfriando",IF(U4016&lt;='Leia-me'!$B$8,"Última chance","Zumbi"))))</f>
        <v/>
      </c>
      <c r="W4016" s="25" t="n">
        <f aca="false">IF(O4016="Won",1,IF(O4016="Lost",0,""))</f>
        <v>1</v>
      </c>
      <c r="Y4016" s="25" t="str">
        <f aca="false">IF(E4016="","Sim","")</f>
        <v/>
      </c>
    </row>
    <row r="4017" customFormat="false" ht="15" hidden="false" customHeight="false" outlineLevel="0" collapsed="false">
      <c r="A4017" s="25" t="s">
        <v>4279</v>
      </c>
      <c r="B4017" s="25" t="s">
        <v>84</v>
      </c>
      <c r="C4017" s="25" t="s">
        <v>85</v>
      </c>
      <c r="D4017" s="25" t="s">
        <v>88</v>
      </c>
      <c r="E4017" s="25" t="s">
        <v>1671</v>
      </c>
      <c r="F4017" s="25" t="s">
        <v>168</v>
      </c>
      <c r="G4017" s="26" t="n">
        <v>3027.46</v>
      </c>
      <c r="H4017" s="27" t="n">
        <v>9516</v>
      </c>
      <c r="I4017" s="25" t="s">
        <v>1672</v>
      </c>
      <c r="K4017" s="25" t="n">
        <v>1984</v>
      </c>
      <c r="L4017" s="25" t="s">
        <v>1834</v>
      </c>
      <c r="M4017" s="25" t="s">
        <v>171</v>
      </c>
      <c r="N4017" s="28" t="n">
        <v>4821</v>
      </c>
      <c r="O4017" s="25" t="s">
        <v>54</v>
      </c>
      <c r="P4017" s="29" t="n">
        <v>42887</v>
      </c>
      <c r="Q4017" s="29" t="n">
        <v>42950</v>
      </c>
      <c r="R4017" s="28" t="n">
        <v>4686</v>
      </c>
      <c r="S4017" s="28" t="n">
        <f aca="false">IF(O4017="Won",R4017,IF(O4017="Lost",0,N4017))</f>
        <v>4686</v>
      </c>
      <c r="T4017" s="30" t="n">
        <f aca="false">IF(AND(P4017&lt;&gt;"",Q4017&lt;&gt;""),Q4017-P4017,"")</f>
        <v>63</v>
      </c>
      <c r="U4017" s="30" t="str">
        <f aca="false">IF(AND(O4017="Engaging",P4017&lt;&gt;""),'Leia-me'!$B$5-P4017,"")</f>
        <v/>
      </c>
      <c r="V4017" s="25" t="str">
        <f aca="false">IF(O4017&lt;&gt;"Engaging","",IF(U4017&lt;='Leia-me'!$B$6,"Saudável",IF(U4017&lt;='Leia-me'!$B$7,"Esfriando",IF(U4017&lt;='Leia-me'!$B$8,"Última chance","Zumbi"))))</f>
        <v/>
      </c>
      <c r="W4017" s="25" t="n">
        <f aca="false">IF(O4017="Won",1,IF(O4017="Lost",0,""))</f>
        <v>1</v>
      </c>
      <c r="X4017" s="25" t="s">
        <v>1835</v>
      </c>
      <c r="Y4017" s="25" t="str">
        <f aca="false">IF(E4017="","Sim","")</f>
        <v/>
      </c>
    </row>
    <row r="4018" customFormat="false" ht="15" hidden="false" customHeight="false" outlineLevel="0" collapsed="false">
      <c r="A4018" s="25" t="s">
        <v>4280</v>
      </c>
      <c r="B4018" s="25" t="s">
        <v>84</v>
      </c>
      <c r="C4018" s="25" t="s">
        <v>85</v>
      </c>
      <c r="D4018" s="25" t="s">
        <v>88</v>
      </c>
      <c r="E4018" s="25" t="s">
        <v>445</v>
      </c>
      <c r="F4018" s="25" t="s">
        <v>192</v>
      </c>
      <c r="G4018" s="26" t="n">
        <v>987.39</v>
      </c>
      <c r="H4018" s="27" t="n">
        <v>2253</v>
      </c>
      <c r="I4018" s="25" t="s">
        <v>147</v>
      </c>
      <c r="K4018" s="25" t="n">
        <v>2002</v>
      </c>
      <c r="L4018" s="25" t="s">
        <v>160</v>
      </c>
      <c r="M4018" s="25" t="s">
        <v>149</v>
      </c>
      <c r="N4018" s="28" t="n">
        <v>3393</v>
      </c>
      <c r="O4018" s="25" t="s">
        <v>55</v>
      </c>
      <c r="P4018" s="29" t="n">
        <v>42890</v>
      </c>
      <c r="Q4018" s="29" t="n">
        <v>42906</v>
      </c>
      <c r="R4018" s="28" t="n">
        <v>0</v>
      </c>
      <c r="S4018" s="28" t="n">
        <f aca="false">IF(O4018="Won",R4018,IF(O4018="Lost",0,N4018))</f>
        <v>0</v>
      </c>
      <c r="T4018" s="30" t="n">
        <f aca="false">IF(AND(P4018&lt;&gt;"",Q4018&lt;&gt;""),Q4018-P4018,"")</f>
        <v>16</v>
      </c>
      <c r="U4018" s="30" t="str">
        <f aca="false">IF(AND(O4018="Engaging",P4018&lt;&gt;""),'Leia-me'!$B$5-P4018,"")</f>
        <v/>
      </c>
      <c r="V4018" s="25" t="str">
        <f aca="false">IF(O4018&lt;&gt;"Engaging","",IF(U4018&lt;='Leia-me'!$B$6,"Saudável",IF(U4018&lt;='Leia-me'!$B$7,"Esfriando",IF(U4018&lt;='Leia-me'!$B$8,"Última chance","Zumbi"))))</f>
        <v/>
      </c>
      <c r="W4018" s="25" t="n">
        <f aca="false">IF(O4018="Won",1,IF(O4018="Lost",0,""))</f>
        <v>0</v>
      </c>
      <c r="Y4018" s="25" t="str">
        <f aca="false">IF(E4018="","Sim","")</f>
        <v/>
      </c>
    </row>
    <row r="4019" customFormat="false" ht="15" hidden="false" customHeight="false" outlineLevel="0" collapsed="false">
      <c r="A4019" s="25" t="s">
        <v>4281</v>
      </c>
      <c r="B4019" s="25" t="s">
        <v>84</v>
      </c>
      <c r="C4019" s="25" t="s">
        <v>85</v>
      </c>
      <c r="D4019" s="25" t="s">
        <v>88</v>
      </c>
      <c r="G4019" s="31"/>
      <c r="H4019" s="32"/>
      <c r="L4019" s="25" t="s">
        <v>148</v>
      </c>
      <c r="M4019" s="25" t="s">
        <v>149</v>
      </c>
      <c r="N4019" s="28" t="n">
        <v>55</v>
      </c>
      <c r="O4019" s="25" t="s">
        <v>56</v>
      </c>
      <c r="P4019" s="29" t="n">
        <v>42892</v>
      </c>
      <c r="Q4019" s="33"/>
      <c r="R4019" s="34"/>
      <c r="S4019" s="28" t="n">
        <f aca="false">IF(O4019="Won",R4019,IF(O4019="Lost",0,N4019))</f>
        <v>55</v>
      </c>
      <c r="T4019" s="30" t="str">
        <f aca="false">IF(AND(P4019&lt;&gt;"",Q4019&lt;&gt;""),Q4019-P4019,"")</f>
        <v/>
      </c>
      <c r="U4019" s="30" t="n">
        <f aca="false">IF(AND(O4019="Engaging",P4019&lt;&gt;""),'Leia-me'!$B$5-P4019,"")</f>
        <v>208</v>
      </c>
      <c r="V4019" s="25" t="str">
        <f aca="false">IF(O4019&lt;&gt;"Engaging","",IF(U4019&lt;='Leia-me'!$B$6,"Saudável",IF(U4019&lt;='Leia-me'!$B$7,"Esfriando",IF(U4019&lt;='Leia-me'!$B$8,"Última chance","Zumbi"))))</f>
        <v>Zumbi</v>
      </c>
      <c r="W4019" s="25" t="str">
        <f aca="false">IF(O4019="Won",1,IF(O4019="Lost",0,""))</f>
        <v/>
      </c>
      <c r="Y4019" s="25" t="str">
        <f aca="false">IF(E4019="","Sim","")</f>
        <v>Sim</v>
      </c>
    </row>
    <row r="4020" customFormat="false" ht="15" hidden="false" customHeight="false" outlineLevel="0" collapsed="false">
      <c r="A4020" s="25" t="s">
        <v>4282</v>
      </c>
      <c r="B4020" s="25" t="s">
        <v>84</v>
      </c>
      <c r="C4020" s="25" t="s">
        <v>85</v>
      </c>
      <c r="D4020" s="25" t="s">
        <v>88</v>
      </c>
      <c r="G4020" s="31"/>
      <c r="H4020" s="32"/>
      <c r="L4020" s="25" t="s">
        <v>148</v>
      </c>
      <c r="M4020" s="25" t="s">
        <v>149</v>
      </c>
      <c r="N4020" s="28" t="n">
        <v>55</v>
      </c>
      <c r="O4020" s="25" t="s">
        <v>56</v>
      </c>
      <c r="P4020" s="29" t="n">
        <v>42894</v>
      </c>
      <c r="Q4020" s="33"/>
      <c r="R4020" s="34"/>
      <c r="S4020" s="28" t="n">
        <f aca="false">IF(O4020="Won",R4020,IF(O4020="Lost",0,N4020))</f>
        <v>55</v>
      </c>
      <c r="T4020" s="30" t="str">
        <f aca="false">IF(AND(P4020&lt;&gt;"",Q4020&lt;&gt;""),Q4020-P4020,"")</f>
        <v/>
      </c>
      <c r="U4020" s="30" t="n">
        <f aca="false">IF(AND(O4020="Engaging",P4020&lt;&gt;""),'Leia-me'!$B$5-P4020,"")</f>
        <v>206</v>
      </c>
      <c r="V4020" s="25" t="str">
        <f aca="false">IF(O4020&lt;&gt;"Engaging","",IF(U4020&lt;='Leia-me'!$B$6,"Saudável",IF(U4020&lt;='Leia-me'!$B$7,"Esfriando",IF(U4020&lt;='Leia-me'!$B$8,"Última chance","Zumbi"))))</f>
        <v>Zumbi</v>
      </c>
      <c r="W4020" s="25" t="str">
        <f aca="false">IF(O4020="Won",1,IF(O4020="Lost",0,""))</f>
        <v/>
      </c>
      <c r="Y4020" s="25" t="str">
        <f aca="false">IF(E4020="","Sim","")</f>
        <v>Sim</v>
      </c>
    </row>
    <row r="4021" customFormat="false" ht="15" hidden="false" customHeight="false" outlineLevel="0" collapsed="false">
      <c r="A4021" s="25" t="s">
        <v>4283</v>
      </c>
      <c r="B4021" s="25" t="s">
        <v>84</v>
      </c>
      <c r="C4021" s="25" t="s">
        <v>85</v>
      </c>
      <c r="D4021" s="25" t="s">
        <v>88</v>
      </c>
      <c r="E4021" s="25" t="s">
        <v>646</v>
      </c>
      <c r="F4021" s="25" t="s">
        <v>165</v>
      </c>
      <c r="G4021" s="26" t="n">
        <v>324.19</v>
      </c>
      <c r="H4021" s="27" t="n">
        <v>978</v>
      </c>
      <c r="I4021" s="25" t="s">
        <v>147</v>
      </c>
      <c r="K4021" s="25" t="n">
        <v>1992</v>
      </c>
      <c r="L4021" s="25" t="s">
        <v>170</v>
      </c>
      <c r="M4021" s="25" t="s">
        <v>171</v>
      </c>
      <c r="N4021" s="28" t="n">
        <v>1096</v>
      </c>
      <c r="O4021" s="25" t="s">
        <v>56</v>
      </c>
      <c r="P4021" s="29" t="n">
        <v>42897</v>
      </c>
      <c r="Q4021" s="33"/>
      <c r="R4021" s="34"/>
      <c r="S4021" s="28" t="n">
        <f aca="false">IF(O4021="Won",R4021,IF(O4021="Lost",0,N4021))</f>
        <v>1096</v>
      </c>
      <c r="T4021" s="30" t="str">
        <f aca="false">IF(AND(P4021&lt;&gt;"",Q4021&lt;&gt;""),Q4021-P4021,"")</f>
        <v/>
      </c>
      <c r="U4021" s="30" t="n">
        <f aca="false">IF(AND(O4021="Engaging",P4021&lt;&gt;""),'Leia-me'!$B$5-P4021,"")</f>
        <v>203</v>
      </c>
      <c r="V4021" s="25" t="str">
        <f aca="false">IF(O4021&lt;&gt;"Engaging","",IF(U4021&lt;='Leia-me'!$B$6,"Saudável",IF(U4021&lt;='Leia-me'!$B$7,"Esfriando",IF(U4021&lt;='Leia-me'!$B$8,"Última chance","Zumbi"))))</f>
        <v>Zumbi</v>
      </c>
      <c r="W4021" s="25" t="str">
        <f aca="false">IF(O4021="Won",1,IF(O4021="Lost",0,""))</f>
        <v/>
      </c>
      <c r="Y4021" s="25" t="str">
        <f aca="false">IF(E4021="","Sim","")</f>
        <v/>
      </c>
    </row>
    <row r="4022" customFormat="false" ht="15" hidden="false" customHeight="false" outlineLevel="0" collapsed="false">
      <c r="A4022" s="25" t="s">
        <v>4284</v>
      </c>
      <c r="B4022" s="25" t="s">
        <v>84</v>
      </c>
      <c r="C4022" s="25" t="s">
        <v>85</v>
      </c>
      <c r="D4022" s="25" t="s">
        <v>88</v>
      </c>
      <c r="G4022" s="31"/>
      <c r="H4022" s="32"/>
      <c r="L4022" s="25" t="s">
        <v>170</v>
      </c>
      <c r="M4022" s="25" t="s">
        <v>171</v>
      </c>
      <c r="N4022" s="28" t="n">
        <v>1096</v>
      </c>
      <c r="O4022" s="25" t="s">
        <v>56</v>
      </c>
      <c r="P4022" s="29" t="n">
        <v>42898</v>
      </c>
      <c r="Q4022" s="33"/>
      <c r="R4022" s="34"/>
      <c r="S4022" s="28" t="n">
        <f aca="false">IF(O4022="Won",R4022,IF(O4022="Lost",0,N4022))</f>
        <v>1096</v>
      </c>
      <c r="T4022" s="30" t="str">
        <f aca="false">IF(AND(P4022&lt;&gt;"",Q4022&lt;&gt;""),Q4022-P4022,"")</f>
        <v/>
      </c>
      <c r="U4022" s="30" t="n">
        <f aca="false">IF(AND(O4022="Engaging",P4022&lt;&gt;""),'Leia-me'!$B$5-P4022,"")</f>
        <v>202</v>
      </c>
      <c r="V4022" s="25" t="str">
        <f aca="false">IF(O4022&lt;&gt;"Engaging","",IF(U4022&lt;='Leia-me'!$B$6,"Saudável",IF(U4022&lt;='Leia-me'!$B$7,"Esfriando",IF(U4022&lt;='Leia-me'!$B$8,"Última chance","Zumbi"))))</f>
        <v>Zumbi</v>
      </c>
      <c r="W4022" s="25" t="str">
        <f aca="false">IF(O4022="Won",1,IF(O4022="Lost",0,""))</f>
        <v/>
      </c>
      <c r="Y4022" s="25" t="str">
        <f aca="false">IF(E4022="","Sim","")</f>
        <v>Sim</v>
      </c>
    </row>
    <row r="4023" customFormat="false" ht="15" hidden="false" customHeight="false" outlineLevel="0" collapsed="false">
      <c r="A4023" s="25" t="s">
        <v>4285</v>
      </c>
      <c r="B4023" s="25" t="s">
        <v>84</v>
      </c>
      <c r="C4023" s="25" t="s">
        <v>85</v>
      </c>
      <c r="D4023" s="25" t="s">
        <v>88</v>
      </c>
      <c r="E4023" s="25" t="s">
        <v>1653</v>
      </c>
      <c r="F4023" s="25" t="s">
        <v>165</v>
      </c>
      <c r="G4023" s="26" t="n">
        <v>3838.39</v>
      </c>
      <c r="H4023" s="27" t="n">
        <v>8274</v>
      </c>
      <c r="I4023" s="25" t="s">
        <v>147</v>
      </c>
      <c r="K4023" s="25" t="n">
        <v>1989</v>
      </c>
      <c r="L4023" s="25" t="s">
        <v>186</v>
      </c>
      <c r="M4023" s="25" t="s">
        <v>171</v>
      </c>
      <c r="N4023" s="28" t="n">
        <v>550</v>
      </c>
      <c r="O4023" s="25" t="s">
        <v>54</v>
      </c>
      <c r="P4023" s="29" t="n">
        <v>42901</v>
      </c>
      <c r="Q4023" s="29" t="n">
        <v>42991</v>
      </c>
      <c r="R4023" s="28" t="n">
        <v>524</v>
      </c>
      <c r="S4023" s="28" t="n">
        <f aca="false">IF(O4023="Won",R4023,IF(O4023="Lost",0,N4023))</f>
        <v>524</v>
      </c>
      <c r="T4023" s="30" t="n">
        <f aca="false">IF(AND(P4023&lt;&gt;"",Q4023&lt;&gt;""),Q4023-P4023,"")</f>
        <v>90</v>
      </c>
      <c r="U4023" s="30" t="str">
        <f aca="false">IF(AND(O4023="Engaging",P4023&lt;&gt;""),'Leia-me'!$B$5-P4023,"")</f>
        <v/>
      </c>
      <c r="V4023" s="25" t="str">
        <f aca="false">IF(O4023&lt;&gt;"Engaging","",IF(U4023&lt;='Leia-me'!$B$6,"Saudável",IF(U4023&lt;='Leia-me'!$B$7,"Esfriando",IF(U4023&lt;='Leia-me'!$B$8,"Última chance","Zumbi"))))</f>
        <v/>
      </c>
      <c r="W4023" s="25" t="n">
        <f aca="false">IF(O4023="Won",1,IF(O4023="Lost",0,""))</f>
        <v>1</v>
      </c>
      <c r="Y4023" s="25" t="str">
        <f aca="false">IF(E4023="","Sim","")</f>
        <v/>
      </c>
    </row>
    <row r="4024" customFormat="false" ht="15" hidden="false" customHeight="false" outlineLevel="0" collapsed="false">
      <c r="A4024" s="25" t="s">
        <v>4286</v>
      </c>
      <c r="B4024" s="25" t="s">
        <v>84</v>
      </c>
      <c r="C4024" s="25" t="s">
        <v>85</v>
      </c>
      <c r="D4024" s="25" t="s">
        <v>88</v>
      </c>
      <c r="E4024" s="25" t="s">
        <v>1653</v>
      </c>
      <c r="F4024" s="25" t="s">
        <v>165</v>
      </c>
      <c r="G4024" s="26" t="n">
        <v>3838.39</v>
      </c>
      <c r="H4024" s="27" t="n">
        <v>8274</v>
      </c>
      <c r="I4024" s="25" t="s">
        <v>147</v>
      </c>
      <c r="K4024" s="25" t="n">
        <v>1989</v>
      </c>
      <c r="L4024" s="25" t="s">
        <v>160</v>
      </c>
      <c r="M4024" s="25" t="s">
        <v>149</v>
      </c>
      <c r="N4024" s="28" t="n">
        <v>3393</v>
      </c>
      <c r="O4024" s="25" t="s">
        <v>54</v>
      </c>
      <c r="P4024" s="29" t="n">
        <v>42901</v>
      </c>
      <c r="Q4024" s="29" t="n">
        <v>42915</v>
      </c>
      <c r="R4024" s="28" t="n">
        <v>3306</v>
      </c>
      <c r="S4024" s="28" t="n">
        <f aca="false">IF(O4024="Won",R4024,IF(O4024="Lost",0,N4024))</f>
        <v>3306</v>
      </c>
      <c r="T4024" s="30" t="n">
        <f aca="false">IF(AND(P4024&lt;&gt;"",Q4024&lt;&gt;""),Q4024-P4024,"")</f>
        <v>14</v>
      </c>
      <c r="U4024" s="30" t="str">
        <f aca="false">IF(AND(O4024="Engaging",P4024&lt;&gt;""),'Leia-me'!$B$5-P4024,"")</f>
        <v/>
      </c>
      <c r="V4024" s="25" t="str">
        <f aca="false">IF(O4024&lt;&gt;"Engaging","",IF(U4024&lt;='Leia-me'!$B$6,"Saudável",IF(U4024&lt;='Leia-me'!$B$7,"Esfriando",IF(U4024&lt;='Leia-me'!$B$8,"Última chance","Zumbi"))))</f>
        <v/>
      </c>
      <c r="W4024" s="25" t="n">
        <f aca="false">IF(O4024="Won",1,IF(O4024="Lost",0,""))</f>
        <v>1</v>
      </c>
      <c r="Y4024" s="25" t="str">
        <f aca="false">IF(E4024="","Sim","")</f>
        <v/>
      </c>
    </row>
    <row r="4025" customFormat="false" ht="15" hidden="false" customHeight="false" outlineLevel="0" collapsed="false">
      <c r="A4025" s="25" t="s">
        <v>4287</v>
      </c>
      <c r="B4025" s="25" t="s">
        <v>84</v>
      </c>
      <c r="C4025" s="25" t="s">
        <v>85</v>
      </c>
      <c r="D4025" s="25" t="s">
        <v>88</v>
      </c>
      <c r="E4025" s="25" t="s">
        <v>1653</v>
      </c>
      <c r="F4025" s="25" t="s">
        <v>165</v>
      </c>
      <c r="G4025" s="26" t="n">
        <v>3838.39</v>
      </c>
      <c r="H4025" s="27" t="n">
        <v>8274</v>
      </c>
      <c r="I4025" s="25" t="s">
        <v>147</v>
      </c>
      <c r="K4025" s="25" t="n">
        <v>1989</v>
      </c>
      <c r="L4025" s="25" t="s">
        <v>1834</v>
      </c>
      <c r="M4025" s="25" t="s">
        <v>171</v>
      </c>
      <c r="N4025" s="28" t="n">
        <v>4821</v>
      </c>
      <c r="O4025" s="25" t="s">
        <v>56</v>
      </c>
      <c r="P4025" s="29" t="n">
        <v>42902</v>
      </c>
      <c r="Q4025" s="33"/>
      <c r="R4025" s="34"/>
      <c r="S4025" s="28" t="n">
        <f aca="false">IF(O4025="Won",R4025,IF(O4025="Lost",0,N4025))</f>
        <v>4821</v>
      </c>
      <c r="T4025" s="30" t="str">
        <f aca="false">IF(AND(P4025&lt;&gt;"",Q4025&lt;&gt;""),Q4025-P4025,"")</f>
        <v/>
      </c>
      <c r="U4025" s="30" t="n">
        <f aca="false">IF(AND(O4025="Engaging",P4025&lt;&gt;""),'Leia-me'!$B$5-P4025,"")</f>
        <v>198</v>
      </c>
      <c r="V4025" s="25" t="str">
        <f aca="false">IF(O4025&lt;&gt;"Engaging","",IF(U4025&lt;='Leia-me'!$B$6,"Saudável",IF(U4025&lt;='Leia-me'!$B$7,"Esfriando",IF(U4025&lt;='Leia-me'!$B$8,"Última chance","Zumbi"))))</f>
        <v>Zumbi</v>
      </c>
      <c r="W4025" s="25" t="str">
        <f aca="false">IF(O4025="Won",1,IF(O4025="Lost",0,""))</f>
        <v/>
      </c>
      <c r="X4025" s="25" t="s">
        <v>1835</v>
      </c>
      <c r="Y4025" s="25" t="str">
        <f aca="false">IF(E4025="","Sim","")</f>
        <v/>
      </c>
    </row>
    <row r="4026" customFormat="false" ht="15" hidden="false" customHeight="false" outlineLevel="0" collapsed="false">
      <c r="A4026" s="25" t="s">
        <v>4288</v>
      </c>
      <c r="B4026" s="25" t="s">
        <v>84</v>
      </c>
      <c r="C4026" s="25" t="s">
        <v>85</v>
      </c>
      <c r="D4026" s="25" t="s">
        <v>88</v>
      </c>
      <c r="E4026" s="25" t="s">
        <v>218</v>
      </c>
      <c r="F4026" s="25" t="s">
        <v>146</v>
      </c>
      <c r="G4026" s="26" t="n">
        <v>4.54</v>
      </c>
      <c r="H4026" s="27" t="n">
        <v>9</v>
      </c>
      <c r="I4026" s="25" t="s">
        <v>147</v>
      </c>
      <c r="K4026" s="25" t="n">
        <v>2017</v>
      </c>
      <c r="L4026" s="25" t="s">
        <v>1834</v>
      </c>
      <c r="M4026" s="25" t="s">
        <v>171</v>
      </c>
      <c r="N4026" s="28" t="n">
        <v>4821</v>
      </c>
      <c r="O4026" s="25" t="s">
        <v>54</v>
      </c>
      <c r="P4026" s="29" t="n">
        <v>42905</v>
      </c>
      <c r="Q4026" s="29" t="n">
        <v>42999</v>
      </c>
      <c r="R4026" s="28" t="n">
        <v>4759</v>
      </c>
      <c r="S4026" s="28" t="n">
        <f aca="false">IF(O4026="Won",R4026,IF(O4026="Lost",0,N4026))</f>
        <v>4759</v>
      </c>
      <c r="T4026" s="30" t="n">
        <f aca="false">IF(AND(P4026&lt;&gt;"",Q4026&lt;&gt;""),Q4026-P4026,"")</f>
        <v>94</v>
      </c>
      <c r="U4026" s="30" t="str">
        <f aca="false">IF(AND(O4026="Engaging",P4026&lt;&gt;""),'Leia-me'!$B$5-P4026,"")</f>
        <v/>
      </c>
      <c r="V4026" s="25" t="str">
        <f aca="false">IF(O4026&lt;&gt;"Engaging","",IF(U4026&lt;='Leia-me'!$B$6,"Saudável",IF(U4026&lt;='Leia-me'!$B$7,"Esfriando",IF(U4026&lt;='Leia-me'!$B$8,"Última chance","Zumbi"))))</f>
        <v/>
      </c>
      <c r="W4026" s="25" t="n">
        <f aca="false">IF(O4026="Won",1,IF(O4026="Lost",0,""))</f>
        <v>1</v>
      </c>
      <c r="X4026" s="25" t="s">
        <v>1835</v>
      </c>
      <c r="Y4026" s="25" t="str">
        <f aca="false">IF(E4026="","Sim","")</f>
        <v/>
      </c>
    </row>
    <row r="4027" customFormat="false" ht="15" hidden="false" customHeight="false" outlineLevel="0" collapsed="false">
      <c r="A4027" s="25" t="s">
        <v>4289</v>
      </c>
      <c r="B4027" s="25" t="s">
        <v>84</v>
      </c>
      <c r="C4027" s="25" t="s">
        <v>85</v>
      </c>
      <c r="D4027" s="25" t="s">
        <v>88</v>
      </c>
      <c r="G4027" s="31"/>
      <c r="H4027" s="32"/>
      <c r="L4027" s="25" t="s">
        <v>1834</v>
      </c>
      <c r="M4027" s="25" t="s">
        <v>171</v>
      </c>
      <c r="N4027" s="28" t="n">
        <v>4821</v>
      </c>
      <c r="O4027" s="25" t="s">
        <v>56</v>
      </c>
      <c r="P4027" s="29" t="n">
        <v>42906</v>
      </c>
      <c r="Q4027" s="33"/>
      <c r="R4027" s="34"/>
      <c r="S4027" s="28" t="n">
        <f aca="false">IF(O4027="Won",R4027,IF(O4027="Lost",0,N4027))</f>
        <v>4821</v>
      </c>
      <c r="T4027" s="30" t="str">
        <f aca="false">IF(AND(P4027&lt;&gt;"",Q4027&lt;&gt;""),Q4027-P4027,"")</f>
        <v/>
      </c>
      <c r="U4027" s="30" t="n">
        <f aca="false">IF(AND(O4027="Engaging",P4027&lt;&gt;""),'Leia-me'!$B$5-P4027,"")</f>
        <v>194</v>
      </c>
      <c r="V4027" s="25" t="str">
        <f aca="false">IF(O4027&lt;&gt;"Engaging","",IF(U4027&lt;='Leia-me'!$B$6,"Saudável",IF(U4027&lt;='Leia-me'!$B$7,"Esfriando",IF(U4027&lt;='Leia-me'!$B$8,"Última chance","Zumbi"))))</f>
        <v>Zumbi</v>
      </c>
      <c r="W4027" s="25" t="str">
        <f aca="false">IF(O4027="Won",1,IF(O4027="Lost",0,""))</f>
        <v/>
      </c>
      <c r="X4027" s="25" t="s">
        <v>1835</v>
      </c>
      <c r="Y4027" s="25" t="str">
        <f aca="false">IF(E4027="","Sim","")</f>
        <v>Sim</v>
      </c>
    </row>
    <row r="4028" customFormat="false" ht="15" hidden="false" customHeight="false" outlineLevel="0" collapsed="false">
      <c r="A4028" s="25" t="s">
        <v>4290</v>
      </c>
      <c r="B4028" s="25" t="s">
        <v>84</v>
      </c>
      <c r="C4028" s="25" t="s">
        <v>85</v>
      </c>
      <c r="D4028" s="25" t="s">
        <v>88</v>
      </c>
      <c r="E4028" s="25" t="s">
        <v>3511</v>
      </c>
      <c r="F4028" s="25" t="s">
        <v>168</v>
      </c>
      <c r="G4028" s="26" t="n">
        <v>1197.44</v>
      </c>
      <c r="H4028" s="27" t="n">
        <v>2570</v>
      </c>
      <c r="I4028" s="25" t="s">
        <v>147</v>
      </c>
      <c r="K4028" s="25" t="n">
        <v>1999</v>
      </c>
      <c r="L4028" s="25" t="s">
        <v>1834</v>
      </c>
      <c r="M4028" s="25" t="s">
        <v>171</v>
      </c>
      <c r="N4028" s="28" t="n">
        <v>4821</v>
      </c>
      <c r="O4028" s="25" t="s">
        <v>55</v>
      </c>
      <c r="P4028" s="29" t="n">
        <v>42906</v>
      </c>
      <c r="Q4028" s="29" t="n">
        <v>42962</v>
      </c>
      <c r="R4028" s="28" t="n">
        <v>0</v>
      </c>
      <c r="S4028" s="28" t="n">
        <f aca="false">IF(O4028="Won",R4028,IF(O4028="Lost",0,N4028))</f>
        <v>0</v>
      </c>
      <c r="T4028" s="30" t="n">
        <f aca="false">IF(AND(P4028&lt;&gt;"",Q4028&lt;&gt;""),Q4028-P4028,"")</f>
        <v>56</v>
      </c>
      <c r="U4028" s="30" t="str">
        <f aca="false">IF(AND(O4028="Engaging",P4028&lt;&gt;""),'Leia-me'!$B$5-P4028,"")</f>
        <v/>
      </c>
      <c r="V4028" s="25" t="str">
        <f aca="false">IF(O4028&lt;&gt;"Engaging","",IF(U4028&lt;='Leia-me'!$B$6,"Saudável",IF(U4028&lt;='Leia-me'!$B$7,"Esfriando",IF(U4028&lt;='Leia-me'!$B$8,"Última chance","Zumbi"))))</f>
        <v/>
      </c>
      <c r="W4028" s="25" t="n">
        <f aca="false">IF(O4028="Won",1,IF(O4028="Lost",0,""))</f>
        <v>0</v>
      </c>
      <c r="X4028" s="25" t="s">
        <v>1835</v>
      </c>
      <c r="Y4028" s="25" t="str">
        <f aca="false">IF(E4028="","Sim","")</f>
        <v/>
      </c>
    </row>
    <row r="4029" customFormat="false" ht="15" hidden="false" customHeight="false" outlineLevel="0" collapsed="false">
      <c r="A4029" s="25" t="s">
        <v>4291</v>
      </c>
      <c r="B4029" s="25" t="s">
        <v>84</v>
      </c>
      <c r="C4029" s="25" t="s">
        <v>85</v>
      </c>
      <c r="D4029" s="25" t="s">
        <v>88</v>
      </c>
      <c r="E4029" s="25" t="s">
        <v>663</v>
      </c>
      <c r="F4029" s="25" t="s">
        <v>146</v>
      </c>
      <c r="G4029" s="26" t="n">
        <v>326.82</v>
      </c>
      <c r="H4029" s="27" t="n">
        <v>1016</v>
      </c>
      <c r="I4029" s="25" t="s">
        <v>147</v>
      </c>
      <c r="K4029" s="25" t="n">
        <v>1991</v>
      </c>
      <c r="L4029" s="25" t="s">
        <v>178</v>
      </c>
      <c r="M4029" s="25" t="s">
        <v>171</v>
      </c>
      <c r="N4029" s="28" t="n">
        <v>5482</v>
      </c>
      <c r="O4029" s="25" t="s">
        <v>54</v>
      </c>
      <c r="P4029" s="29" t="n">
        <v>42907</v>
      </c>
      <c r="Q4029" s="29" t="n">
        <v>42913</v>
      </c>
      <c r="R4029" s="28" t="n">
        <v>6229</v>
      </c>
      <c r="S4029" s="28" t="n">
        <f aca="false">IF(O4029="Won",R4029,IF(O4029="Lost",0,N4029))</f>
        <v>6229</v>
      </c>
      <c r="T4029" s="30" t="n">
        <f aca="false">IF(AND(P4029&lt;&gt;"",Q4029&lt;&gt;""),Q4029-P4029,"")</f>
        <v>6</v>
      </c>
      <c r="U4029" s="30" t="str">
        <f aca="false">IF(AND(O4029="Engaging",P4029&lt;&gt;""),'Leia-me'!$B$5-P4029,"")</f>
        <v/>
      </c>
      <c r="V4029" s="25" t="str">
        <f aca="false">IF(O4029&lt;&gt;"Engaging","",IF(U4029&lt;='Leia-me'!$B$6,"Saudável",IF(U4029&lt;='Leia-me'!$B$7,"Esfriando",IF(U4029&lt;='Leia-me'!$B$8,"Última chance","Zumbi"))))</f>
        <v/>
      </c>
      <c r="W4029" s="25" t="n">
        <f aca="false">IF(O4029="Won",1,IF(O4029="Lost",0,""))</f>
        <v>1</v>
      </c>
      <c r="Y4029" s="25" t="str">
        <f aca="false">IF(E4029="","Sim","")</f>
        <v/>
      </c>
    </row>
    <row r="4030" customFormat="false" ht="15" hidden="false" customHeight="false" outlineLevel="0" collapsed="false">
      <c r="A4030" s="25" t="s">
        <v>4292</v>
      </c>
      <c r="B4030" s="25" t="s">
        <v>84</v>
      </c>
      <c r="C4030" s="25" t="s">
        <v>85</v>
      </c>
      <c r="D4030" s="25" t="s">
        <v>88</v>
      </c>
      <c r="E4030" s="25" t="s">
        <v>1158</v>
      </c>
      <c r="F4030" s="25" t="s">
        <v>185</v>
      </c>
      <c r="G4030" s="26" t="n">
        <v>7708.38</v>
      </c>
      <c r="H4030" s="27" t="n">
        <v>13756</v>
      </c>
      <c r="I4030" s="25" t="s">
        <v>147</v>
      </c>
      <c r="K4030" s="25" t="n">
        <v>1980</v>
      </c>
      <c r="L4030" s="25" t="s">
        <v>148</v>
      </c>
      <c r="M4030" s="25" t="s">
        <v>149</v>
      </c>
      <c r="N4030" s="28" t="n">
        <v>55</v>
      </c>
      <c r="O4030" s="25" t="s">
        <v>54</v>
      </c>
      <c r="P4030" s="29" t="n">
        <v>42909</v>
      </c>
      <c r="Q4030" s="29" t="n">
        <v>42917</v>
      </c>
      <c r="R4030" s="28" t="n">
        <v>59</v>
      </c>
      <c r="S4030" s="28" t="n">
        <f aca="false">IF(O4030="Won",R4030,IF(O4030="Lost",0,N4030))</f>
        <v>59</v>
      </c>
      <c r="T4030" s="30" t="n">
        <f aca="false">IF(AND(P4030&lt;&gt;"",Q4030&lt;&gt;""),Q4030-P4030,"")</f>
        <v>8</v>
      </c>
      <c r="U4030" s="30" t="str">
        <f aca="false">IF(AND(O4030="Engaging",P4030&lt;&gt;""),'Leia-me'!$B$5-P4030,"")</f>
        <v/>
      </c>
      <c r="V4030" s="25" t="str">
        <f aca="false">IF(O4030&lt;&gt;"Engaging","",IF(U4030&lt;='Leia-me'!$B$6,"Saudável",IF(U4030&lt;='Leia-me'!$B$7,"Esfriando",IF(U4030&lt;='Leia-me'!$B$8,"Última chance","Zumbi"))))</f>
        <v/>
      </c>
      <c r="W4030" s="25" t="n">
        <f aca="false">IF(O4030="Won",1,IF(O4030="Lost",0,""))</f>
        <v>1</v>
      </c>
      <c r="Y4030" s="25" t="str">
        <f aca="false">IF(E4030="","Sim","")</f>
        <v/>
      </c>
    </row>
    <row r="4031" customFormat="false" ht="15" hidden="false" customHeight="false" outlineLevel="0" collapsed="false">
      <c r="A4031" s="25" t="s">
        <v>4293</v>
      </c>
      <c r="B4031" s="25" t="s">
        <v>84</v>
      </c>
      <c r="C4031" s="25" t="s">
        <v>85</v>
      </c>
      <c r="D4031" s="25" t="s">
        <v>88</v>
      </c>
      <c r="E4031" s="25" t="s">
        <v>145</v>
      </c>
      <c r="F4031" s="25" t="s">
        <v>146</v>
      </c>
      <c r="G4031" s="26" t="n">
        <v>3922.42</v>
      </c>
      <c r="H4031" s="27" t="n">
        <v>6837</v>
      </c>
      <c r="I4031" s="25" t="s">
        <v>147</v>
      </c>
      <c r="K4031" s="25" t="n">
        <v>1992</v>
      </c>
      <c r="L4031" s="25" t="s">
        <v>186</v>
      </c>
      <c r="M4031" s="25" t="s">
        <v>171</v>
      </c>
      <c r="N4031" s="28" t="n">
        <v>550</v>
      </c>
      <c r="O4031" s="25" t="s">
        <v>56</v>
      </c>
      <c r="P4031" s="29" t="n">
        <v>42911</v>
      </c>
      <c r="Q4031" s="33"/>
      <c r="R4031" s="34"/>
      <c r="S4031" s="28" t="n">
        <f aca="false">IF(O4031="Won",R4031,IF(O4031="Lost",0,N4031))</f>
        <v>550</v>
      </c>
      <c r="T4031" s="30" t="str">
        <f aca="false">IF(AND(P4031&lt;&gt;"",Q4031&lt;&gt;""),Q4031-P4031,"")</f>
        <v/>
      </c>
      <c r="U4031" s="30" t="n">
        <f aca="false">IF(AND(O4031="Engaging",P4031&lt;&gt;""),'Leia-me'!$B$5-P4031,"")</f>
        <v>189</v>
      </c>
      <c r="V4031" s="25" t="str">
        <f aca="false">IF(O4031&lt;&gt;"Engaging","",IF(U4031&lt;='Leia-me'!$B$6,"Saudável",IF(U4031&lt;='Leia-me'!$B$7,"Esfriando",IF(U4031&lt;='Leia-me'!$B$8,"Última chance","Zumbi"))))</f>
        <v>Zumbi</v>
      </c>
      <c r="W4031" s="25" t="str">
        <f aca="false">IF(O4031="Won",1,IF(O4031="Lost",0,""))</f>
        <v/>
      </c>
      <c r="Y4031" s="25" t="str">
        <f aca="false">IF(E4031="","Sim","")</f>
        <v/>
      </c>
    </row>
    <row r="4032" customFormat="false" ht="15" hidden="false" customHeight="false" outlineLevel="0" collapsed="false">
      <c r="A4032" s="25" t="s">
        <v>4294</v>
      </c>
      <c r="B4032" s="25" t="s">
        <v>84</v>
      </c>
      <c r="C4032" s="25" t="s">
        <v>85</v>
      </c>
      <c r="D4032" s="25" t="s">
        <v>88</v>
      </c>
      <c r="G4032" s="31"/>
      <c r="H4032" s="32"/>
      <c r="L4032" s="25" t="s">
        <v>160</v>
      </c>
      <c r="M4032" s="25" t="s">
        <v>149</v>
      </c>
      <c r="N4032" s="28" t="n">
        <v>3393</v>
      </c>
      <c r="O4032" s="25" t="s">
        <v>56</v>
      </c>
      <c r="P4032" s="29" t="n">
        <v>42914</v>
      </c>
      <c r="Q4032" s="33"/>
      <c r="R4032" s="34"/>
      <c r="S4032" s="28" t="n">
        <f aca="false">IF(O4032="Won",R4032,IF(O4032="Lost",0,N4032))</f>
        <v>3393</v>
      </c>
      <c r="T4032" s="30" t="str">
        <f aca="false">IF(AND(P4032&lt;&gt;"",Q4032&lt;&gt;""),Q4032-P4032,"")</f>
        <v/>
      </c>
      <c r="U4032" s="30" t="n">
        <f aca="false">IF(AND(O4032="Engaging",P4032&lt;&gt;""),'Leia-me'!$B$5-P4032,"")</f>
        <v>186</v>
      </c>
      <c r="V4032" s="25" t="str">
        <f aca="false">IF(O4032&lt;&gt;"Engaging","",IF(U4032&lt;='Leia-me'!$B$6,"Saudável",IF(U4032&lt;='Leia-me'!$B$7,"Esfriando",IF(U4032&lt;='Leia-me'!$B$8,"Última chance","Zumbi"))))</f>
        <v>Zumbi</v>
      </c>
      <c r="W4032" s="25" t="str">
        <f aca="false">IF(O4032="Won",1,IF(O4032="Lost",0,""))</f>
        <v/>
      </c>
      <c r="Y4032" s="25" t="str">
        <f aca="false">IF(E4032="","Sim","")</f>
        <v>Sim</v>
      </c>
    </row>
    <row r="4033" customFormat="false" ht="15" hidden="false" customHeight="false" outlineLevel="0" collapsed="false">
      <c r="A4033" s="25" t="s">
        <v>4295</v>
      </c>
      <c r="B4033" s="25" t="s">
        <v>84</v>
      </c>
      <c r="C4033" s="25" t="s">
        <v>85</v>
      </c>
      <c r="D4033" s="25" t="s">
        <v>88</v>
      </c>
      <c r="E4033" s="25" t="s">
        <v>452</v>
      </c>
      <c r="F4033" s="25" t="s">
        <v>185</v>
      </c>
      <c r="G4033" s="26" t="n">
        <v>1712.68</v>
      </c>
      <c r="H4033" s="27" t="n">
        <v>3194</v>
      </c>
      <c r="I4033" s="25" t="s">
        <v>147</v>
      </c>
      <c r="J4033" s="25" t="s">
        <v>193</v>
      </c>
      <c r="K4033" s="25" t="n">
        <v>1992</v>
      </c>
      <c r="L4033" s="25" t="s">
        <v>160</v>
      </c>
      <c r="M4033" s="25" t="s">
        <v>149</v>
      </c>
      <c r="N4033" s="28" t="n">
        <v>3393</v>
      </c>
      <c r="O4033" s="25" t="s">
        <v>55</v>
      </c>
      <c r="P4033" s="29" t="n">
        <v>42916</v>
      </c>
      <c r="Q4033" s="29" t="n">
        <v>42918</v>
      </c>
      <c r="R4033" s="28" t="n">
        <v>0</v>
      </c>
      <c r="S4033" s="28" t="n">
        <f aca="false">IF(O4033="Won",R4033,IF(O4033="Lost",0,N4033))</f>
        <v>0</v>
      </c>
      <c r="T4033" s="30" t="n">
        <f aca="false">IF(AND(P4033&lt;&gt;"",Q4033&lt;&gt;""),Q4033-P4033,"")</f>
        <v>2</v>
      </c>
      <c r="U4033" s="30" t="str">
        <f aca="false">IF(AND(O4033="Engaging",P4033&lt;&gt;""),'Leia-me'!$B$5-P4033,"")</f>
        <v/>
      </c>
      <c r="V4033" s="25" t="str">
        <f aca="false">IF(O4033&lt;&gt;"Engaging","",IF(U4033&lt;='Leia-me'!$B$6,"Saudável",IF(U4033&lt;='Leia-me'!$B$7,"Esfriando",IF(U4033&lt;='Leia-me'!$B$8,"Última chance","Zumbi"))))</f>
        <v/>
      </c>
      <c r="W4033" s="25" t="n">
        <f aca="false">IF(O4033="Won",1,IF(O4033="Lost",0,""))</f>
        <v>0</v>
      </c>
      <c r="Y4033" s="25" t="str">
        <f aca="false">IF(E4033="","Sim","")</f>
        <v/>
      </c>
    </row>
    <row r="4034" customFormat="false" ht="15" hidden="false" customHeight="false" outlineLevel="0" collapsed="false">
      <c r="A4034" s="25" t="s">
        <v>4296</v>
      </c>
      <c r="B4034" s="25" t="s">
        <v>84</v>
      </c>
      <c r="C4034" s="25" t="s">
        <v>85</v>
      </c>
      <c r="D4034" s="25" t="s">
        <v>88</v>
      </c>
      <c r="G4034" s="31"/>
      <c r="H4034" s="32"/>
      <c r="L4034" s="25" t="s">
        <v>160</v>
      </c>
      <c r="M4034" s="25" t="s">
        <v>149</v>
      </c>
      <c r="N4034" s="28" t="n">
        <v>3393</v>
      </c>
      <c r="O4034" s="25" t="s">
        <v>56</v>
      </c>
      <c r="P4034" s="29" t="n">
        <v>42917</v>
      </c>
      <c r="Q4034" s="33"/>
      <c r="R4034" s="34"/>
      <c r="S4034" s="28" t="n">
        <f aca="false">IF(O4034="Won",R4034,IF(O4034="Lost",0,N4034))</f>
        <v>3393</v>
      </c>
      <c r="T4034" s="30" t="str">
        <f aca="false">IF(AND(P4034&lt;&gt;"",Q4034&lt;&gt;""),Q4034-P4034,"")</f>
        <v/>
      </c>
      <c r="U4034" s="30" t="n">
        <f aca="false">IF(AND(O4034="Engaging",P4034&lt;&gt;""),'Leia-me'!$B$5-P4034,"")</f>
        <v>183</v>
      </c>
      <c r="V4034" s="25" t="str">
        <f aca="false">IF(O4034&lt;&gt;"Engaging","",IF(U4034&lt;='Leia-me'!$B$6,"Saudável",IF(U4034&lt;='Leia-me'!$B$7,"Esfriando",IF(U4034&lt;='Leia-me'!$B$8,"Última chance","Zumbi"))))</f>
        <v>Zumbi</v>
      </c>
      <c r="W4034" s="25" t="str">
        <f aca="false">IF(O4034="Won",1,IF(O4034="Lost",0,""))</f>
        <v/>
      </c>
      <c r="Y4034" s="25" t="str">
        <f aca="false">IF(E4034="","Sim","")</f>
        <v>Sim</v>
      </c>
    </row>
    <row r="4035" customFormat="false" ht="15" hidden="false" customHeight="false" outlineLevel="0" collapsed="false">
      <c r="A4035" s="25" t="s">
        <v>4297</v>
      </c>
      <c r="B4035" s="25" t="s">
        <v>84</v>
      </c>
      <c r="C4035" s="25" t="s">
        <v>85</v>
      </c>
      <c r="D4035" s="25" t="s">
        <v>88</v>
      </c>
      <c r="E4035" s="25" t="s">
        <v>1189</v>
      </c>
      <c r="F4035" s="25" t="s">
        <v>211</v>
      </c>
      <c r="G4035" s="26" t="n">
        <v>702.72</v>
      </c>
      <c r="H4035" s="27" t="n">
        <v>1831</v>
      </c>
      <c r="I4035" s="25" t="s">
        <v>147</v>
      </c>
      <c r="K4035" s="25" t="n">
        <v>2004</v>
      </c>
      <c r="L4035" s="25" t="s">
        <v>160</v>
      </c>
      <c r="M4035" s="25" t="s">
        <v>149</v>
      </c>
      <c r="N4035" s="28" t="n">
        <v>3393</v>
      </c>
      <c r="O4035" s="25" t="s">
        <v>56</v>
      </c>
      <c r="P4035" s="29" t="n">
        <v>42921</v>
      </c>
      <c r="Q4035" s="33"/>
      <c r="R4035" s="34"/>
      <c r="S4035" s="28" t="n">
        <f aca="false">IF(O4035="Won",R4035,IF(O4035="Lost",0,N4035))</f>
        <v>3393</v>
      </c>
      <c r="T4035" s="30" t="str">
        <f aca="false">IF(AND(P4035&lt;&gt;"",Q4035&lt;&gt;""),Q4035-P4035,"")</f>
        <v/>
      </c>
      <c r="U4035" s="30" t="n">
        <f aca="false">IF(AND(O4035="Engaging",P4035&lt;&gt;""),'Leia-me'!$B$5-P4035,"")</f>
        <v>179</v>
      </c>
      <c r="V4035" s="25" t="str">
        <f aca="false">IF(O4035&lt;&gt;"Engaging","",IF(U4035&lt;='Leia-me'!$B$6,"Saudável",IF(U4035&lt;='Leia-me'!$B$7,"Esfriando",IF(U4035&lt;='Leia-me'!$B$8,"Última chance","Zumbi"))))</f>
        <v>Zumbi</v>
      </c>
      <c r="W4035" s="25" t="str">
        <f aca="false">IF(O4035="Won",1,IF(O4035="Lost",0,""))</f>
        <v/>
      </c>
      <c r="Y4035" s="25" t="str">
        <f aca="false">IF(E4035="","Sim","")</f>
        <v/>
      </c>
    </row>
    <row r="4036" customFormat="false" ht="15" hidden="false" customHeight="false" outlineLevel="0" collapsed="false">
      <c r="A4036" s="25" t="s">
        <v>4298</v>
      </c>
      <c r="B4036" s="25" t="s">
        <v>84</v>
      </c>
      <c r="C4036" s="25" t="s">
        <v>85</v>
      </c>
      <c r="D4036" s="25" t="s">
        <v>88</v>
      </c>
      <c r="E4036" s="25" t="s">
        <v>494</v>
      </c>
      <c r="F4036" s="25" t="s">
        <v>192</v>
      </c>
      <c r="G4036" s="26" t="n">
        <v>11698.03</v>
      </c>
      <c r="H4036" s="27" t="n">
        <v>34288</v>
      </c>
      <c r="I4036" s="25" t="s">
        <v>147</v>
      </c>
      <c r="K4036" s="25" t="n">
        <v>1982</v>
      </c>
      <c r="L4036" s="25" t="s">
        <v>148</v>
      </c>
      <c r="M4036" s="25" t="s">
        <v>149</v>
      </c>
      <c r="N4036" s="28" t="n">
        <v>55</v>
      </c>
      <c r="O4036" s="25" t="s">
        <v>54</v>
      </c>
      <c r="P4036" s="29" t="n">
        <v>42921</v>
      </c>
      <c r="Q4036" s="29" t="n">
        <v>42930</v>
      </c>
      <c r="R4036" s="28" t="n">
        <v>58</v>
      </c>
      <c r="S4036" s="28" t="n">
        <f aca="false">IF(O4036="Won",R4036,IF(O4036="Lost",0,N4036))</f>
        <v>58</v>
      </c>
      <c r="T4036" s="30" t="n">
        <f aca="false">IF(AND(P4036&lt;&gt;"",Q4036&lt;&gt;""),Q4036-P4036,"")</f>
        <v>9</v>
      </c>
      <c r="U4036" s="30" t="str">
        <f aca="false">IF(AND(O4036="Engaging",P4036&lt;&gt;""),'Leia-me'!$B$5-P4036,"")</f>
        <v/>
      </c>
      <c r="V4036" s="25" t="str">
        <f aca="false">IF(O4036&lt;&gt;"Engaging","",IF(U4036&lt;='Leia-me'!$B$6,"Saudável",IF(U4036&lt;='Leia-me'!$B$7,"Esfriando",IF(U4036&lt;='Leia-me'!$B$8,"Última chance","Zumbi"))))</f>
        <v/>
      </c>
      <c r="W4036" s="25" t="n">
        <f aca="false">IF(O4036="Won",1,IF(O4036="Lost",0,""))</f>
        <v>1</v>
      </c>
      <c r="Y4036" s="25" t="str">
        <f aca="false">IF(E4036="","Sim","")</f>
        <v/>
      </c>
    </row>
    <row r="4037" customFormat="false" ht="15" hidden="false" customHeight="false" outlineLevel="0" collapsed="false">
      <c r="A4037" s="25" t="s">
        <v>4299</v>
      </c>
      <c r="B4037" s="25" t="s">
        <v>84</v>
      </c>
      <c r="C4037" s="25" t="s">
        <v>85</v>
      </c>
      <c r="D4037" s="25" t="s">
        <v>88</v>
      </c>
      <c r="G4037" s="31"/>
      <c r="H4037" s="32"/>
      <c r="L4037" s="25" t="s">
        <v>178</v>
      </c>
      <c r="M4037" s="25" t="s">
        <v>171</v>
      </c>
      <c r="N4037" s="28" t="n">
        <v>5482</v>
      </c>
      <c r="O4037" s="25" t="s">
        <v>56</v>
      </c>
      <c r="P4037" s="29" t="n">
        <v>42923</v>
      </c>
      <c r="Q4037" s="33"/>
      <c r="R4037" s="34"/>
      <c r="S4037" s="28" t="n">
        <f aca="false">IF(O4037="Won",R4037,IF(O4037="Lost",0,N4037))</f>
        <v>5482</v>
      </c>
      <c r="T4037" s="30" t="str">
        <f aca="false">IF(AND(P4037&lt;&gt;"",Q4037&lt;&gt;""),Q4037-P4037,"")</f>
        <v/>
      </c>
      <c r="U4037" s="30" t="n">
        <f aca="false">IF(AND(O4037="Engaging",P4037&lt;&gt;""),'Leia-me'!$B$5-P4037,"")</f>
        <v>177</v>
      </c>
      <c r="V4037" s="25" t="str">
        <f aca="false">IF(O4037&lt;&gt;"Engaging","",IF(U4037&lt;='Leia-me'!$B$6,"Saudável",IF(U4037&lt;='Leia-me'!$B$7,"Esfriando",IF(U4037&lt;='Leia-me'!$B$8,"Última chance","Zumbi"))))</f>
        <v>Zumbi</v>
      </c>
      <c r="W4037" s="25" t="str">
        <f aca="false">IF(O4037="Won",1,IF(O4037="Lost",0,""))</f>
        <v/>
      </c>
      <c r="Y4037" s="25" t="str">
        <f aca="false">IF(E4037="","Sim","")</f>
        <v>Sim</v>
      </c>
    </row>
    <row r="4038" customFormat="false" ht="15" hidden="false" customHeight="false" outlineLevel="0" collapsed="false">
      <c r="A4038" s="25" t="s">
        <v>4300</v>
      </c>
      <c r="B4038" s="25" t="s">
        <v>84</v>
      </c>
      <c r="C4038" s="25" t="s">
        <v>85</v>
      </c>
      <c r="D4038" s="25" t="s">
        <v>88</v>
      </c>
      <c r="E4038" s="25" t="s">
        <v>1653</v>
      </c>
      <c r="F4038" s="25" t="s">
        <v>165</v>
      </c>
      <c r="G4038" s="26" t="n">
        <v>3838.39</v>
      </c>
      <c r="H4038" s="27" t="n">
        <v>8274</v>
      </c>
      <c r="I4038" s="25" t="s">
        <v>147</v>
      </c>
      <c r="K4038" s="25" t="n">
        <v>1989</v>
      </c>
      <c r="L4038" s="25" t="s">
        <v>160</v>
      </c>
      <c r="M4038" s="25" t="s">
        <v>149</v>
      </c>
      <c r="N4038" s="28" t="n">
        <v>3393</v>
      </c>
      <c r="O4038" s="25" t="s">
        <v>54</v>
      </c>
      <c r="P4038" s="29" t="n">
        <v>42924</v>
      </c>
      <c r="Q4038" s="29" t="n">
        <v>42925</v>
      </c>
      <c r="R4038" s="28" t="n">
        <v>3569</v>
      </c>
      <c r="S4038" s="28" t="n">
        <f aca="false">IF(O4038="Won",R4038,IF(O4038="Lost",0,N4038))</f>
        <v>3569</v>
      </c>
      <c r="T4038" s="30" t="n">
        <f aca="false">IF(AND(P4038&lt;&gt;"",Q4038&lt;&gt;""),Q4038-P4038,"")</f>
        <v>1</v>
      </c>
      <c r="U4038" s="30" t="str">
        <f aca="false">IF(AND(O4038="Engaging",P4038&lt;&gt;""),'Leia-me'!$B$5-P4038,"")</f>
        <v/>
      </c>
      <c r="V4038" s="25" t="str">
        <f aca="false">IF(O4038&lt;&gt;"Engaging","",IF(U4038&lt;='Leia-me'!$B$6,"Saudável",IF(U4038&lt;='Leia-me'!$B$7,"Esfriando",IF(U4038&lt;='Leia-me'!$B$8,"Última chance","Zumbi"))))</f>
        <v/>
      </c>
      <c r="W4038" s="25" t="n">
        <f aca="false">IF(O4038="Won",1,IF(O4038="Lost",0,""))</f>
        <v>1</v>
      </c>
      <c r="Y4038" s="25" t="str">
        <f aca="false">IF(E4038="","Sim","")</f>
        <v/>
      </c>
    </row>
    <row r="4039" customFormat="false" ht="15" hidden="false" customHeight="false" outlineLevel="0" collapsed="false">
      <c r="A4039" s="25" t="s">
        <v>4301</v>
      </c>
      <c r="B4039" s="25" t="s">
        <v>84</v>
      </c>
      <c r="C4039" s="25" t="s">
        <v>85</v>
      </c>
      <c r="D4039" s="25" t="s">
        <v>88</v>
      </c>
      <c r="G4039" s="31"/>
      <c r="H4039" s="32"/>
      <c r="L4039" s="25" t="s">
        <v>1834</v>
      </c>
      <c r="M4039" s="25" t="s">
        <v>171</v>
      </c>
      <c r="N4039" s="28" t="n">
        <v>4821</v>
      </c>
      <c r="O4039" s="25" t="s">
        <v>56</v>
      </c>
      <c r="P4039" s="29" t="n">
        <v>42926</v>
      </c>
      <c r="Q4039" s="33"/>
      <c r="R4039" s="34"/>
      <c r="S4039" s="28" t="n">
        <f aca="false">IF(O4039="Won",R4039,IF(O4039="Lost",0,N4039))</f>
        <v>4821</v>
      </c>
      <c r="T4039" s="30" t="str">
        <f aca="false">IF(AND(P4039&lt;&gt;"",Q4039&lt;&gt;""),Q4039-P4039,"")</f>
        <v/>
      </c>
      <c r="U4039" s="30" t="n">
        <f aca="false">IF(AND(O4039="Engaging",P4039&lt;&gt;""),'Leia-me'!$B$5-P4039,"")</f>
        <v>174</v>
      </c>
      <c r="V4039" s="25" t="str">
        <f aca="false">IF(O4039&lt;&gt;"Engaging","",IF(U4039&lt;='Leia-me'!$B$6,"Saudável",IF(U4039&lt;='Leia-me'!$B$7,"Esfriando",IF(U4039&lt;='Leia-me'!$B$8,"Última chance","Zumbi"))))</f>
        <v>Zumbi</v>
      </c>
      <c r="W4039" s="25" t="str">
        <f aca="false">IF(O4039="Won",1,IF(O4039="Lost",0,""))</f>
        <v/>
      </c>
      <c r="X4039" s="25" t="s">
        <v>1835</v>
      </c>
      <c r="Y4039" s="25" t="str">
        <f aca="false">IF(E4039="","Sim","")</f>
        <v>Sim</v>
      </c>
    </row>
    <row r="4040" customFormat="false" ht="15" hidden="false" customHeight="false" outlineLevel="0" collapsed="false">
      <c r="A4040" s="25" t="s">
        <v>4302</v>
      </c>
      <c r="B4040" s="25" t="s">
        <v>84</v>
      </c>
      <c r="C4040" s="25" t="s">
        <v>85</v>
      </c>
      <c r="D4040" s="25" t="s">
        <v>88</v>
      </c>
      <c r="G4040" s="31"/>
      <c r="H4040" s="32"/>
      <c r="L4040" s="25" t="s">
        <v>148</v>
      </c>
      <c r="M4040" s="25" t="s">
        <v>149</v>
      </c>
      <c r="N4040" s="28" t="n">
        <v>55</v>
      </c>
      <c r="O4040" s="25" t="s">
        <v>56</v>
      </c>
      <c r="P4040" s="29" t="n">
        <v>42929</v>
      </c>
      <c r="Q4040" s="33"/>
      <c r="R4040" s="34"/>
      <c r="S4040" s="28" t="n">
        <f aca="false">IF(O4040="Won",R4040,IF(O4040="Lost",0,N4040))</f>
        <v>55</v>
      </c>
      <c r="T4040" s="30" t="str">
        <f aca="false">IF(AND(P4040&lt;&gt;"",Q4040&lt;&gt;""),Q4040-P4040,"")</f>
        <v/>
      </c>
      <c r="U4040" s="30" t="n">
        <f aca="false">IF(AND(O4040="Engaging",P4040&lt;&gt;""),'Leia-me'!$B$5-P4040,"")</f>
        <v>171</v>
      </c>
      <c r="V4040" s="25" t="str">
        <f aca="false">IF(O4040&lt;&gt;"Engaging","",IF(U4040&lt;='Leia-me'!$B$6,"Saudável",IF(U4040&lt;='Leia-me'!$B$7,"Esfriando",IF(U4040&lt;='Leia-me'!$B$8,"Última chance","Zumbi"))))</f>
        <v>Zumbi</v>
      </c>
      <c r="W4040" s="25" t="str">
        <f aca="false">IF(O4040="Won",1,IF(O4040="Lost",0,""))</f>
        <v/>
      </c>
      <c r="Y4040" s="25" t="str">
        <f aca="false">IF(E4040="","Sim","")</f>
        <v>Sim</v>
      </c>
    </row>
    <row r="4041" customFormat="false" ht="15" hidden="false" customHeight="false" outlineLevel="0" collapsed="false">
      <c r="A4041" s="25" t="s">
        <v>4303</v>
      </c>
      <c r="B4041" s="25" t="s">
        <v>84</v>
      </c>
      <c r="C4041" s="25" t="s">
        <v>85</v>
      </c>
      <c r="D4041" s="25" t="s">
        <v>88</v>
      </c>
      <c r="E4041" s="25" t="s">
        <v>1690</v>
      </c>
      <c r="F4041" s="25" t="s">
        <v>211</v>
      </c>
      <c r="G4041" s="26" t="n">
        <v>2520.83</v>
      </c>
      <c r="H4041" s="27" t="n">
        <v>3502</v>
      </c>
      <c r="I4041" s="25" t="s">
        <v>147</v>
      </c>
      <c r="K4041" s="25" t="n">
        <v>1990</v>
      </c>
      <c r="L4041" s="25" t="s">
        <v>148</v>
      </c>
      <c r="M4041" s="25" t="s">
        <v>149</v>
      </c>
      <c r="N4041" s="28" t="n">
        <v>55</v>
      </c>
      <c r="O4041" s="25" t="s">
        <v>54</v>
      </c>
      <c r="P4041" s="29" t="n">
        <v>42930</v>
      </c>
      <c r="Q4041" s="29" t="n">
        <v>42939</v>
      </c>
      <c r="R4041" s="28" t="n">
        <v>59</v>
      </c>
      <c r="S4041" s="28" t="n">
        <f aca="false">IF(O4041="Won",R4041,IF(O4041="Lost",0,N4041))</f>
        <v>59</v>
      </c>
      <c r="T4041" s="30" t="n">
        <f aca="false">IF(AND(P4041&lt;&gt;"",Q4041&lt;&gt;""),Q4041-P4041,"")</f>
        <v>9</v>
      </c>
      <c r="U4041" s="30" t="str">
        <f aca="false">IF(AND(O4041="Engaging",P4041&lt;&gt;""),'Leia-me'!$B$5-P4041,"")</f>
        <v/>
      </c>
      <c r="V4041" s="25" t="str">
        <f aca="false">IF(O4041&lt;&gt;"Engaging","",IF(U4041&lt;='Leia-me'!$B$6,"Saudável",IF(U4041&lt;='Leia-me'!$B$7,"Esfriando",IF(U4041&lt;='Leia-me'!$B$8,"Última chance","Zumbi"))))</f>
        <v/>
      </c>
      <c r="W4041" s="25" t="n">
        <f aca="false">IF(O4041="Won",1,IF(O4041="Lost",0,""))</f>
        <v>1</v>
      </c>
      <c r="Y4041" s="25" t="str">
        <f aca="false">IF(E4041="","Sim","")</f>
        <v/>
      </c>
    </row>
    <row r="4042" customFormat="false" ht="15" hidden="false" customHeight="false" outlineLevel="0" collapsed="false">
      <c r="A4042" s="25" t="s">
        <v>4304</v>
      </c>
      <c r="B4042" s="25" t="s">
        <v>84</v>
      </c>
      <c r="C4042" s="25" t="s">
        <v>85</v>
      </c>
      <c r="D4042" s="25" t="s">
        <v>88</v>
      </c>
      <c r="E4042" s="25" t="s">
        <v>639</v>
      </c>
      <c r="F4042" s="25" t="s">
        <v>211</v>
      </c>
      <c r="G4042" s="26" t="n">
        <v>1419.98</v>
      </c>
      <c r="H4042" s="27" t="n">
        <v>4018</v>
      </c>
      <c r="I4042" s="25" t="s">
        <v>147</v>
      </c>
      <c r="K4042" s="25" t="n">
        <v>2003</v>
      </c>
      <c r="L4042" s="25" t="s">
        <v>148</v>
      </c>
      <c r="M4042" s="25" t="s">
        <v>149</v>
      </c>
      <c r="N4042" s="28" t="n">
        <v>55</v>
      </c>
      <c r="O4042" s="25" t="s">
        <v>54</v>
      </c>
      <c r="P4042" s="29" t="n">
        <v>42933</v>
      </c>
      <c r="Q4042" s="29" t="n">
        <v>42941</v>
      </c>
      <c r="R4042" s="28" t="n">
        <v>57</v>
      </c>
      <c r="S4042" s="28" t="n">
        <f aca="false">IF(O4042="Won",R4042,IF(O4042="Lost",0,N4042))</f>
        <v>57</v>
      </c>
      <c r="T4042" s="30" t="n">
        <f aca="false">IF(AND(P4042&lt;&gt;"",Q4042&lt;&gt;""),Q4042-P4042,"")</f>
        <v>8</v>
      </c>
      <c r="U4042" s="30" t="str">
        <f aca="false">IF(AND(O4042="Engaging",P4042&lt;&gt;""),'Leia-me'!$B$5-P4042,"")</f>
        <v/>
      </c>
      <c r="V4042" s="25" t="str">
        <f aca="false">IF(O4042&lt;&gt;"Engaging","",IF(U4042&lt;='Leia-me'!$B$6,"Saudável",IF(U4042&lt;='Leia-me'!$B$7,"Esfriando",IF(U4042&lt;='Leia-me'!$B$8,"Última chance","Zumbi"))))</f>
        <v/>
      </c>
      <c r="W4042" s="25" t="n">
        <f aca="false">IF(O4042="Won",1,IF(O4042="Lost",0,""))</f>
        <v>1</v>
      </c>
      <c r="Y4042" s="25" t="str">
        <f aca="false">IF(E4042="","Sim","")</f>
        <v/>
      </c>
    </row>
    <row r="4043" customFormat="false" ht="15" hidden="false" customHeight="false" outlineLevel="0" collapsed="false">
      <c r="A4043" s="25" t="s">
        <v>4305</v>
      </c>
      <c r="B4043" s="25" t="s">
        <v>84</v>
      </c>
      <c r="C4043" s="25" t="s">
        <v>85</v>
      </c>
      <c r="D4043" s="25" t="s">
        <v>88</v>
      </c>
      <c r="E4043" s="25" t="s">
        <v>494</v>
      </c>
      <c r="F4043" s="25" t="s">
        <v>192</v>
      </c>
      <c r="G4043" s="26" t="n">
        <v>11698.03</v>
      </c>
      <c r="H4043" s="27" t="n">
        <v>34288</v>
      </c>
      <c r="I4043" s="25" t="s">
        <v>147</v>
      </c>
      <c r="K4043" s="25" t="n">
        <v>1982</v>
      </c>
      <c r="L4043" s="25" t="s">
        <v>186</v>
      </c>
      <c r="M4043" s="25" t="s">
        <v>171</v>
      </c>
      <c r="N4043" s="28" t="n">
        <v>550</v>
      </c>
      <c r="O4043" s="25" t="s">
        <v>55</v>
      </c>
      <c r="P4043" s="29" t="n">
        <v>42934</v>
      </c>
      <c r="Q4043" s="29" t="n">
        <v>42942</v>
      </c>
      <c r="R4043" s="28" t="n">
        <v>0</v>
      </c>
      <c r="S4043" s="28" t="n">
        <f aca="false">IF(O4043="Won",R4043,IF(O4043="Lost",0,N4043))</f>
        <v>0</v>
      </c>
      <c r="T4043" s="30" t="n">
        <f aca="false">IF(AND(P4043&lt;&gt;"",Q4043&lt;&gt;""),Q4043-P4043,"")</f>
        <v>8</v>
      </c>
      <c r="U4043" s="30" t="str">
        <f aca="false">IF(AND(O4043="Engaging",P4043&lt;&gt;""),'Leia-me'!$B$5-P4043,"")</f>
        <v/>
      </c>
      <c r="V4043" s="25" t="str">
        <f aca="false">IF(O4043&lt;&gt;"Engaging","",IF(U4043&lt;='Leia-me'!$B$6,"Saudável",IF(U4043&lt;='Leia-me'!$B$7,"Esfriando",IF(U4043&lt;='Leia-me'!$B$8,"Última chance","Zumbi"))))</f>
        <v/>
      </c>
      <c r="W4043" s="25" t="n">
        <f aca="false">IF(O4043="Won",1,IF(O4043="Lost",0,""))</f>
        <v>0</v>
      </c>
      <c r="Y4043" s="25" t="str">
        <f aca="false">IF(E4043="","Sim","")</f>
        <v/>
      </c>
    </row>
    <row r="4044" customFormat="false" ht="15" hidden="false" customHeight="false" outlineLevel="0" collapsed="false">
      <c r="A4044" s="25" t="s">
        <v>4306</v>
      </c>
      <c r="B4044" s="25" t="s">
        <v>84</v>
      </c>
      <c r="C4044" s="25" t="s">
        <v>85</v>
      </c>
      <c r="D4044" s="25" t="s">
        <v>88</v>
      </c>
      <c r="E4044" s="25" t="s">
        <v>1347</v>
      </c>
      <c r="F4044" s="25" t="s">
        <v>165</v>
      </c>
      <c r="G4044" s="26" t="n">
        <v>665.06</v>
      </c>
      <c r="H4044" s="27" t="n">
        <v>1095</v>
      </c>
      <c r="I4044" s="25" t="s">
        <v>147</v>
      </c>
      <c r="K4044" s="25" t="n">
        <v>1989</v>
      </c>
      <c r="L4044" s="25" t="s">
        <v>160</v>
      </c>
      <c r="M4044" s="25" t="s">
        <v>149</v>
      </c>
      <c r="N4044" s="28" t="n">
        <v>3393</v>
      </c>
      <c r="O4044" s="25" t="s">
        <v>54</v>
      </c>
      <c r="P4044" s="29" t="n">
        <v>42935</v>
      </c>
      <c r="Q4044" s="29" t="n">
        <v>42937</v>
      </c>
      <c r="R4044" s="28" t="n">
        <v>3568</v>
      </c>
      <c r="S4044" s="28" t="n">
        <f aca="false">IF(O4044="Won",R4044,IF(O4044="Lost",0,N4044))</f>
        <v>3568</v>
      </c>
      <c r="T4044" s="30" t="n">
        <f aca="false">IF(AND(P4044&lt;&gt;"",Q4044&lt;&gt;""),Q4044-P4044,"")</f>
        <v>2</v>
      </c>
      <c r="U4044" s="30" t="str">
        <f aca="false">IF(AND(O4044="Engaging",P4044&lt;&gt;""),'Leia-me'!$B$5-P4044,"")</f>
        <v/>
      </c>
      <c r="V4044" s="25" t="str">
        <f aca="false">IF(O4044&lt;&gt;"Engaging","",IF(U4044&lt;='Leia-me'!$B$6,"Saudável",IF(U4044&lt;='Leia-me'!$B$7,"Esfriando",IF(U4044&lt;='Leia-me'!$B$8,"Última chance","Zumbi"))))</f>
        <v/>
      </c>
      <c r="W4044" s="25" t="n">
        <f aca="false">IF(O4044="Won",1,IF(O4044="Lost",0,""))</f>
        <v>1</v>
      </c>
      <c r="Y4044" s="25" t="str">
        <f aca="false">IF(E4044="","Sim","")</f>
        <v/>
      </c>
    </row>
    <row r="4045" customFormat="false" ht="15" hidden="false" customHeight="false" outlineLevel="0" collapsed="false">
      <c r="A4045" s="25" t="s">
        <v>4307</v>
      </c>
      <c r="B4045" s="25" t="s">
        <v>84</v>
      </c>
      <c r="C4045" s="25" t="s">
        <v>85</v>
      </c>
      <c r="D4045" s="25" t="s">
        <v>88</v>
      </c>
      <c r="E4045" s="25" t="s">
        <v>1671</v>
      </c>
      <c r="F4045" s="25" t="s">
        <v>168</v>
      </c>
      <c r="G4045" s="26" t="n">
        <v>3027.46</v>
      </c>
      <c r="H4045" s="27" t="n">
        <v>9516</v>
      </c>
      <c r="I4045" s="25" t="s">
        <v>1672</v>
      </c>
      <c r="K4045" s="25" t="n">
        <v>1984</v>
      </c>
      <c r="L4045" s="25" t="s">
        <v>1834</v>
      </c>
      <c r="M4045" s="25" t="s">
        <v>171</v>
      </c>
      <c r="N4045" s="28" t="n">
        <v>4821</v>
      </c>
      <c r="O4045" s="25" t="s">
        <v>54</v>
      </c>
      <c r="P4045" s="29" t="n">
        <v>42936</v>
      </c>
      <c r="Q4045" s="29" t="n">
        <v>42947</v>
      </c>
      <c r="R4045" s="28" t="n">
        <v>5392</v>
      </c>
      <c r="S4045" s="28" t="n">
        <f aca="false">IF(O4045="Won",R4045,IF(O4045="Lost",0,N4045))</f>
        <v>5392</v>
      </c>
      <c r="T4045" s="30" t="n">
        <f aca="false">IF(AND(P4045&lt;&gt;"",Q4045&lt;&gt;""),Q4045-P4045,"")</f>
        <v>11</v>
      </c>
      <c r="U4045" s="30" t="str">
        <f aca="false">IF(AND(O4045="Engaging",P4045&lt;&gt;""),'Leia-me'!$B$5-P4045,"")</f>
        <v/>
      </c>
      <c r="V4045" s="25" t="str">
        <f aca="false">IF(O4045&lt;&gt;"Engaging","",IF(U4045&lt;='Leia-me'!$B$6,"Saudável",IF(U4045&lt;='Leia-me'!$B$7,"Esfriando",IF(U4045&lt;='Leia-me'!$B$8,"Última chance","Zumbi"))))</f>
        <v/>
      </c>
      <c r="W4045" s="25" t="n">
        <f aca="false">IF(O4045="Won",1,IF(O4045="Lost",0,""))</f>
        <v>1</v>
      </c>
      <c r="X4045" s="25" t="s">
        <v>1835</v>
      </c>
      <c r="Y4045" s="25" t="str">
        <f aca="false">IF(E4045="","Sim","")</f>
        <v/>
      </c>
    </row>
    <row r="4046" customFormat="false" ht="15" hidden="false" customHeight="false" outlineLevel="0" collapsed="false">
      <c r="A4046" s="25" t="s">
        <v>4308</v>
      </c>
      <c r="B4046" s="25" t="s">
        <v>84</v>
      </c>
      <c r="C4046" s="25" t="s">
        <v>85</v>
      </c>
      <c r="D4046" s="25" t="s">
        <v>88</v>
      </c>
      <c r="E4046" s="25" t="s">
        <v>1049</v>
      </c>
      <c r="F4046" s="25" t="s">
        <v>177</v>
      </c>
      <c r="G4046" s="26" t="n">
        <v>2022.14</v>
      </c>
      <c r="H4046" s="27" t="n">
        <v>5113</v>
      </c>
      <c r="I4046" s="25" t="s">
        <v>147</v>
      </c>
      <c r="K4046" s="25" t="n">
        <v>1998</v>
      </c>
      <c r="L4046" s="25" t="s">
        <v>178</v>
      </c>
      <c r="M4046" s="25" t="s">
        <v>171</v>
      </c>
      <c r="N4046" s="28" t="n">
        <v>5482</v>
      </c>
      <c r="O4046" s="25" t="s">
        <v>54</v>
      </c>
      <c r="P4046" s="29" t="n">
        <v>42937</v>
      </c>
      <c r="Q4046" s="29" t="n">
        <v>42970</v>
      </c>
      <c r="R4046" s="28" t="n">
        <v>4930</v>
      </c>
      <c r="S4046" s="28" t="n">
        <f aca="false">IF(O4046="Won",R4046,IF(O4046="Lost",0,N4046))</f>
        <v>4930</v>
      </c>
      <c r="T4046" s="30" t="n">
        <f aca="false">IF(AND(P4046&lt;&gt;"",Q4046&lt;&gt;""),Q4046-P4046,"")</f>
        <v>33</v>
      </c>
      <c r="U4046" s="30" t="str">
        <f aca="false">IF(AND(O4046="Engaging",P4046&lt;&gt;""),'Leia-me'!$B$5-P4046,"")</f>
        <v/>
      </c>
      <c r="V4046" s="25" t="str">
        <f aca="false">IF(O4046&lt;&gt;"Engaging","",IF(U4046&lt;='Leia-me'!$B$6,"Saudável",IF(U4046&lt;='Leia-me'!$B$7,"Esfriando",IF(U4046&lt;='Leia-me'!$B$8,"Última chance","Zumbi"))))</f>
        <v/>
      </c>
      <c r="W4046" s="25" t="n">
        <f aca="false">IF(O4046="Won",1,IF(O4046="Lost",0,""))</f>
        <v>1</v>
      </c>
      <c r="Y4046" s="25" t="str">
        <f aca="false">IF(E4046="","Sim","")</f>
        <v/>
      </c>
    </row>
    <row r="4047" customFormat="false" ht="15" hidden="false" customHeight="false" outlineLevel="0" collapsed="false">
      <c r="A4047" s="25" t="s">
        <v>4309</v>
      </c>
      <c r="B4047" s="25" t="s">
        <v>84</v>
      </c>
      <c r="C4047" s="25" t="s">
        <v>85</v>
      </c>
      <c r="D4047" s="25" t="s">
        <v>88</v>
      </c>
      <c r="E4047" s="25" t="s">
        <v>463</v>
      </c>
      <c r="F4047" s="25" t="s">
        <v>211</v>
      </c>
      <c r="G4047" s="26" t="n">
        <v>2261.05</v>
      </c>
      <c r="H4047" s="27" t="n">
        <v>3851</v>
      </c>
      <c r="I4047" s="25" t="s">
        <v>147</v>
      </c>
      <c r="K4047" s="25" t="n">
        <v>2005</v>
      </c>
      <c r="L4047" s="25" t="s">
        <v>1834</v>
      </c>
      <c r="M4047" s="25" t="s">
        <v>171</v>
      </c>
      <c r="N4047" s="28" t="n">
        <v>4821</v>
      </c>
      <c r="O4047" s="25" t="s">
        <v>55</v>
      </c>
      <c r="P4047" s="29" t="n">
        <v>42940</v>
      </c>
      <c r="Q4047" s="29" t="n">
        <v>42942</v>
      </c>
      <c r="R4047" s="28" t="n">
        <v>0</v>
      </c>
      <c r="S4047" s="28" t="n">
        <f aca="false">IF(O4047="Won",R4047,IF(O4047="Lost",0,N4047))</f>
        <v>0</v>
      </c>
      <c r="T4047" s="30" t="n">
        <f aca="false">IF(AND(P4047&lt;&gt;"",Q4047&lt;&gt;""),Q4047-P4047,"")</f>
        <v>2</v>
      </c>
      <c r="U4047" s="30" t="str">
        <f aca="false">IF(AND(O4047="Engaging",P4047&lt;&gt;""),'Leia-me'!$B$5-P4047,"")</f>
        <v/>
      </c>
      <c r="V4047" s="25" t="str">
        <f aca="false">IF(O4047&lt;&gt;"Engaging","",IF(U4047&lt;='Leia-me'!$B$6,"Saudável",IF(U4047&lt;='Leia-me'!$B$7,"Esfriando",IF(U4047&lt;='Leia-me'!$B$8,"Última chance","Zumbi"))))</f>
        <v/>
      </c>
      <c r="W4047" s="25" t="n">
        <f aca="false">IF(O4047="Won",1,IF(O4047="Lost",0,""))</f>
        <v>0</v>
      </c>
      <c r="X4047" s="25" t="s">
        <v>1835</v>
      </c>
      <c r="Y4047" s="25" t="str">
        <f aca="false">IF(E4047="","Sim","")</f>
        <v/>
      </c>
    </row>
    <row r="4048" customFormat="false" ht="15" hidden="false" customHeight="false" outlineLevel="0" collapsed="false">
      <c r="A4048" s="25" t="s">
        <v>4310</v>
      </c>
      <c r="B4048" s="25" t="s">
        <v>84</v>
      </c>
      <c r="C4048" s="25" t="s">
        <v>85</v>
      </c>
      <c r="D4048" s="25" t="s">
        <v>88</v>
      </c>
      <c r="E4048" s="25" t="s">
        <v>3373</v>
      </c>
      <c r="F4048" s="25" t="s">
        <v>192</v>
      </c>
      <c r="G4048" s="26" t="n">
        <v>4478.47</v>
      </c>
      <c r="H4048" s="27" t="n">
        <v>13809</v>
      </c>
      <c r="I4048" s="25" t="s">
        <v>147</v>
      </c>
      <c r="K4048" s="25" t="n">
        <v>1979</v>
      </c>
      <c r="L4048" s="25" t="s">
        <v>148</v>
      </c>
      <c r="M4048" s="25" t="s">
        <v>149</v>
      </c>
      <c r="N4048" s="28" t="n">
        <v>55</v>
      </c>
      <c r="O4048" s="25" t="s">
        <v>54</v>
      </c>
      <c r="P4048" s="29" t="n">
        <v>42940</v>
      </c>
      <c r="Q4048" s="29" t="n">
        <v>42941</v>
      </c>
      <c r="R4048" s="28" t="n">
        <v>59</v>
      </c>
      <c r="S4048" s="28" t="n">
        <f aca="false">IF(O4048="Won",R4048,IF(O4048="Lost",0,N4048))</f>
        <v>59</v>
      </c>
      <c r="T4048" s="30" t="n">
        <f aca="false">IF(AND(P4048&lt;&gt;"",Q4048&lt;&gt;""),Q4048-P4048,"")</f>
        <v>1</v>
      </c>
      <c r="U4048" s="30" t="str">
        <f aca="false">IF(AND(O4048="Engaging",P4048&lt;&gt;""),'Leia-me'!$B$5-P4048,"")</f>
        <v/>
      </c>
      <c r="V4048" s="25" t="str">
        <f aca="false">IF(O4048&lt;&gt;"Engaging","",IF(U4048&lt;='Leia-me'!$B$6,"Saudável",IF(U4048&lt;='Leia-me'!$B$7,"Esfriando",IF(U4048&lt;='Leia-me'!$B$8,"Última chance","Zumbi"))))</f>
        <v/>
      </c>
      <c r="W4048" s="25" t="n">
        <f aca="false">IF(O4048="Won",1,IF(O4048="Lost",0,""))</f>
        <v>1</v>
      </c>
      <c r="Y4048" s="25" t="str">
        <f aca="false">IF(E4048="","Sim","")</f>
        <v/>
      </c>
    </row>
    <row r="4049" customFormat="false" ht="15" hidden="false" customHeight="false" outlineLevel="0" collapsed="false">
      <c r="A4049" s="25" t="s">
        <v>4311</v>
      </c>
      <c r="B4049" s="25" t="s">
        <v>84</v>
      </c>
      <c r="C4049" s="25" t="s">
        <v>85</v>
      </c>
      <c r="D4049" s="25" t="s">
        <v>88</v>
      </c>
      <c r="E4049" s="25" t="s">
        <v>1690</v>
      </c>
      <c r="F4049" s="25" t="s">
        <v>211</v>
      </c>
      <c r="G4049" s="26" t="n">
        <v>2520.83</v>
      </c>
      <c r="H4049" s="27" t="n">
        <v>3502</v>
      </c>
      <c r="I4049" s="25" t="s">
        <v>147</v>
      </c>
      <c r="K4049" s="25" t="n">
        <v>1990</v>
      </c>
      <c r="L4049" s="25" t="s">
        <v>160</v>
      </c>
      <c r="M4049" s="25" t="s">
        <v>149</v>
      </c>
      <c r="N4049" s="28" t="n">
        <v>3393</v>
      </c>
      <c r="O4049" s="25" t="s">
        <v>55</v>
      </c>
      <c r="P4049" s="29" t="n">
        <v>42944</v>
      </c>
      <c r="Q4049" s="29" t="n">
        <v>43066</v>
      </c>
      <c r="R4049" s="28" t="n">
        <v>0</v>
      </c>
      <c r="S4049" s="28" t="n">
        <f aca="false">IF(O4049="Won",R4049,IF(O4049="Lost",0,N4049))</f>
        <v>0</v>
      </c>
      <c r="T4049" s="30" t="n">
        <f aca="false">IF(AND(P4049&lt;&gt;"",Q4049&lt;&gt;""),Q4049-P4049,"")</f>
        <v>122</v>
      </c>
      <c r="U4049" s="30" t="str">
        <f aca="false">IF(AND(O4049="Engaging",P4049&lt;&gt;""),'Leia-me'!$B$5-P4049,"")</f>
        <v/>
      </c>
      <c r="V4049" s="25" t="str">
        <f aca="false">IF(O4049&lt;&gt;"Engaging","",IF(U4049&lt;='Leia-me'!$B$6,"Saudável",IF(U4049&lt;='Leia-me'!$B$7,"Esfriando",IF(U4049&lt;='Leia-me'!$B$8,"Última chance","Zumbi"))))</f>
        <v/>
      </c>
      <c r="W4049" s="25" t="n">
        <f aca="false">IF(O4049="Won",1,IF(O4049="Lost",0,""))</f>
        <v>0</v>
      </c>
      <c r="Y4049" s="25" t="str">
        <f aca="false">IF(E4049="","Sim","")</f>
        <v/>
      </c>
    </row>
    <row r="4050" customFormat="false" ht="15" hidden="false" customHeight="false" outlineLevel="0" collapsed="false">
      <c r="A4050" s="25" t="s">
        <v>4312</v>
      </c>
      <c r="B4050" s="25" t="s">
        <v>84</v>
      </c>
      <c r="C4050" s="25" t="s">
        <v>85</v>
      </c>
      <c r="D4050" s="25" t="s">
        <v>88</v>
      </c>
      <c r="E4050" s="25" t="s">
        <v>3373</v>
      </c>
      <c r="F4050" s="25" t="s">
        <v>192</v>
      </c>
      <c r="G4050" s="26" t="n">
        <v>4478.47</v>
      </c>
      <c r="H4050" s="27" t="n">
        <v>13809</v>
      </c>
      <c r="I4050" s="25" t="s">
        <v>147</v>
      </c>
      <c r="K4050" s="25" t="n">
        <v>1979</v>
      </c>
      <c r="L4050" s="25" t="s">
        <v>1834</v>
      </c>
      <c r="M4050" s="25" t="s">
        <v>171</v>
      </c>
      <c r="N4050" s="28" t="n">
        <v>4821</v>
      </c>
      <c r="O4050" s="25" t="s">
        <v>54</v>
      </c>
      <c r="P4050" s="29" t="n">
        <v>42945</v>
      </c>
      <c r="Q4050" s="29" t="n">
        <v>42982</v>
      </c>
      <c r="R4050" s="28" t="n">
        <v>4906</v>
      </c>
      <c r="S4050" s="28" t="n">
        <f aca="false">IF(O4050="Won",R4050,IF(O4050="Lost",0,N4050))</f>
        <v>4906</v>
      </c>
      <c r="T4050" s="30" t="n">
        <f aca="false">IF(AND(P4050&lt;&gt;"",Q4050&lt;&gt;""),Q4050-P4050,"")</f>
        <v>37</v>
      </c>
      <c r="U4050" s="30" t="str">
        <f aca="false">IF(AND(O4050="Engaging",P4050&lt;&gt;""),'Leia-me'!$B$5-P4050,"")</f>
        <v/>
      </c>
      <c r="V4050" s="25" t="str">
        <f aca="false">IF(O4050&lt;&gt;"Engaging","",IF(U4050&lt;='Leia-me'!$B$6,"Saudável",IF(U4050&lt;='Leia-me'!$B$7,"Esfriando",IF(U4050&lt;='Leia-me'!$B$8,"Última chance","Zumbi"))))</f>
        <v/>
      </c>
      <c r="W4050" s="25" t="n">
        <f aca="false">IF(O4050="Won",1,IF(O4050="Lost",0,""))</f>
        <v>1</v>
      </c>
      <c r="X4050" s="25" t="s">
        <v>1835</v>
      </c>
      <c r="Y4050" s="25" t="str">
        <f aca="false">IF(E4050="","Sim","")</f>
        <v/>
      </c>
    </row>
    <row r="4051" customFormat="false" ht="15" hidden="false" customHeight="false" outlineLevel="0" collapsed="false">
      <c r="A4051" s="25" t="s">
        <v>4313</v>
      </c>
      <c r="B4051" s="25" t="s">
        <v>84</v>
      </c>
      <c r="C4051" s="25" t="s">
        <v>85</v>
      </c>
      <c r="D4051" s="25" t="s">
        <v>88</v>
      </c>
      <c r="E4051" s="25" t="s">
        <v>639</v>
      </c>
      <c r="F4051" s="25" t="s">
        <v>211</v>
      </c>
      <c r="G4051" s="26" t="n">
        <v>1419.98</v>
      </c>
      <c r="H4051" s="27" t="n">
        <v>4018</v>
      </c>
      <c r="I4051" s="25" t="s">
        <v>147</v>
      </c>
      <c r="K4051" s="25" t="n">
        <v>2003</v>
      </c>
      <c r="L4051" s="25" t="s">
        <v>160</v>
      </c>
      <c r="M4051" s="25" t="s">
        <v>149</v>
      </c>
      <c r="N4051" s="28" t="n">
        <v>3393</v>
      </c>
      <c r="O4051" s="25" t="s">
        <v>54</v>
      </c>
      <c r="P4051" s="29" t="n">
        <v>42946</v>
      </c>
      <c r="Q4051" s="29" t="n">
        <v>42954</v>
      </c>
      <c r="R4051" s="28" t="n">
        <v>3019</v>
      </c>
      <c r="S4051" s="28" t="n">
        <f aca="false">IF(O4051="Won",R4051,IF(O4051="Lost",0,N4051))</f>
        <v>3019</v>
      </c>
      <c r="T4051" s="30" t="n">
        <f aca="false">IF(AND(P4051&lt;&gt;"",Q4051&lt;&gt;""),Q4051-P4051,"")</f>
        <v>8</v>
      </c>
      <c r="U4051" s="30" t="str">
        <f aca="false">IF(AND(O4051="Engaging",P4051&lt;&gt;""),'Leia-me'!$B$5-P4051,"")</f>
        <v/>
      </c>
      <c r="V4051" s="25" t="str">
        <f aca="false">IF(O4051&lt;&gt;"Engaging","",IF(U4051&lt;='Leia-me'!$B$6,"Saudável",IF(U4051&lt;='Leia-me'!$B$7,"Esfriando",IF(U4051&lt;='Leia-me'!$B$8,"Última chance","Zumbi"))))</f>
        <v/>
      </c>
      <c r="W4051" s="25" t="n">
        <f aca="false">IF(O4051="Won",1,IF(O4051="Lost",0,""))</f>
        <v>1</v>
      </c>
      <c r="Y4051" s="25" t="str">
        <f aca="false">IF(E4051="","Sim","")</f>
        <v/>
      </c>
    </row>
    <row r="4052" customFormat="false" ht="15" hidden="false" customHeight="false" outlineLevel="0" collapsed="false">
      <c r="A4052" s="25" t="s">
        <v>4314</v>
      </c>
      <c r="B4052" s="25" t="s">
        <v>84</v>
      </c>
      <c r="C4052" s="25" t="s">
        <v>85</v>
      </c>
      <c r="D4052" s="25" t="s">
        <v>88</v>
      </c>
      <c r="E4052" s="25" t="s">
        <v>622</v>
      </c>
      <c r="F4052" s="25" t="s">
        <v>211</v>
      </c>
      <c r="G4052" s="26" t="n">
        <v>167.89</v>
      </c>
      <c r="H4052" s="27" t="n">
        <v>493</v>
      </c>
      <c r="I4052" s="25" t="s">
        <v>623</v>
      </c>
      <c r="K4052" s="25" t="n">
        <v>2000</v>
      </c>
      <c r="L4052" s="25" t="s">
        <v>160</v>
      </c>
      <c r="M4052" s="25" t="s">
        <v>149</v>
      </c>
      <c r="N4052" s="28" t="n">
        <v>3393</v>
      </c>
      <c r="O4052" s="25" t="s">
        <v>54</v>
      </c>
      <c r="P4052" s="29" t="n">
        <v>42946</v>
      </c>
      <c r="Q4052" s="29" t="n">
        <v>42965</v>
      </c>
      <c r="R4052" s="28" t="n">
        <v>3453</v>
      </c>
      <c r="S4052" s="28" t="n">
        <f aca="false">IF(O4052="Won",R4052,IF(O4052="Lost",0,N4052))</f>
        <v>3453</v>
      </c>
      <c r="T4052" s="30" t="n">
        <f aca="false">IF(AND(P4052&lt;&gt;"",Q4052&lt;&gt;""),Q4052-P4052,"")</f>
        <v>19</v>
      </c>
      <c r="U4052" s="30" t="str">
        <f aca="false">IF(AND(O4052="Engaging",P4052&lt;&gt;""),'Leia-me'!$B$5-P4052,"")</f>
        <v/>
      </c>
      <c r="V4052" s="25" t="str">
        <f aca="false">IF(O4052&lt;&gt;"Engaging","",IF(U4052&lt;='Leia-me'!$B$6,"Saudável",IF(U4052&lt;='Leia-me'!$B$7,"Esfriando",IF(U4052&lt;='Leia-me'!$B$8,"Última chance","Zumbi"))))</f>
        <v/>
      </c>
      <c r="W4052" s="25" t="n">
        <f aca="false">IF(O4052="Won",1,IF(O4052="Lost",0,""))</f>
        <v>1</v>
      </c>
      <c r="Y4052" s="25" t="str">
        <f aca="false">IF(E4052="","Sim","")</f>
        <v/>
      </c>
    </row>
    <row r="4053" customFormat="false" ht="15" hidden="false" customHeight="false" outlineLevel="0" collapsed="false">
      <c r="A4053" s="25" t="s">
        <v>4315</v>
      </c>
      <c r="B4053" s="25" t="s">
        <v>84</v>
      </c>
      <c r="C4053" s="25" t="s">
        <v>85</v>
      </c>
      <c r="D4053" s="25" t="s">
        <v>88</v>
      </c>
      <c r="E4053" s="25" t="s">
        <v>421</v>
      </c>
      <c r="F4053" s="25" t="s">
        <v>146</v>
      </c>
      <c r="G4053" s="26" t="n">
        <v>2818.38</v>
      </c>
      <c r="H4053" s="27" t="n">
        <v>6290</v>
      </c>
      <c r="I4053" s="25" t="s">
        <v>147</v>
      </c>
      <c r="K4053" s="25" t="n">
        <v>1994</v>
      </c>
      <c r="L4053" s="25" t="s">
        <v>160</v>
      </c>
      <c r="M4053" s="25" t="s">
        <v>149</v>
      </c>
      <c r="N4053" s="28" t="n">
        <v>3393</v>
      </c>
      <c r="O4053" s="25" t="s">
        <v>55</v>
      </c>
      <c r="P4053" s="29" t="n">
        <v>42950</v>
      </c>
      <c r="Q4053" s="29" t="n">
        <v>42967</v>
      </c>
      <c r="R4053" s="28" t="n">
        <v>0</v>
      </c>
      <c r="S4053" s="28" t="n">
        <f aca="false">IF(O4053="Won",R4053,IF(O4053="Lost",0,N4053))</f>
        <v>0</v>
      </c>
      <c r="T4053" s="30" t="n">
        <f aca="false">IF(AND(P4053&lt;&gt;"",Q4053&lt;&gt;""),Q4053-P4053,"")</f>
        <v>17</v>
      </c>
      <c r="U4053" s="30" t="str">
        <f aca="false">IF(AND(O4053="Engaging",P4053&lt;&gt;""),'Leia-me'!$B$5-P4053,"")</f>
        <v/>
      </c>
      <c r="V4053" s="25" t="str">
        <f aca="false">IF(O4053&lt;&gt;"Engaging","",IF(U4053&lt;='Leia-me'!$B$6,"Saudável",IF(U4053&lt;='Leia-me'!$B$7,"Esfriando",IF(U4053&lt;='Leia-me'!$B$8,"Última chance","Zumbi"))))</f>
        <v/>
      </c>
      <c r="W4053" s="25" t="n">
        <f aca="false">IF(O4053="Won",1,IF(O4053="Lost",0,""))</f>
        <v>0</v>
      </c>
      <c r="Y4053" s="25" t="str">
        <f aca="false">IF(E4053="","Sim","")</f>
        <v/>
      </c>
    </row>
    <row r="4054" customFormat="false" ht="15" hidden="false" customHeight="false" outlineLevel="0" collapsed="false">
      <c r="A4054" s="25" t="s">
        <v>4316</v>
      </c>
      <c r="B4054" s="25" t="s">
        <v>84</v>
      </c>
      <c r="C4054" s="25" t="s">
        <v>85</v>
      </c>
      <c r="D4054" s="25" t="s">
        <v>88</v>
      </c>
      <c r="E4054" s="25" t="s">
        <v>421</v>
      </c>
      <c r="F4054" s="25" t="s">
        <v>146</v>
      </c>
      <c r="G4054" s="26" t="n">
        <v>2818.38</v>
      </c>
      <c r="H4054" s="27" t="n">
        <v>6290</v>
      </c>
      <c r="I4054" s="25" t="s">
        <v>147</v>
      </c>
      <c r="K4054" s="25" t="n">
        <v>1994</v>
      </c>
      <c r="L4054" s="25" t="s">
        <v>170</v>
      </c>
      <c r="M4054" s="25" t="s">
        <v>171</v>
      </c>
      <c r="N4054" s="28" t="n">
        <v>1096</v>
      </c>
      <c r="O4054" s="25" t="s">
        <v>54</v>
      </c>
      <c r="P4054" s="29" t="n">
        <v>42950</v>
      </c>
      <c r="Q4054" s="29" t="n">
        <v>43071</v>
      </c>
      <c r="R4054" s="28" t="n">
        <v>965</v>
      </c>
      <c r="S4054" s="28" t="n">
        <f aca="false">IF(O4054="Won",R4054,IF(O4054="Lost",0,N4054))</f>
        <v>965</v>
      </c>
      <c r="T4054" s="30" t="n">
        <f aca="false">IF(AND(P4054&lt;&gt;"",Q4054&lt;&gt;""),Q4054-P4054,"")</f>
        <v>121</v>
      </c>
      <c r="U4054" s="30" t="str">
        <f aca="false">IF(AND(O4054="Engaging",P4054&lt;&gt;""),'Leia-me'!$B$5-P4054,"")</f>
        <v/>
      </c>
      <c r="V4054" s="25" t="str">
        <f aca="false">IF(O4054&lt;&gt;"Engaging","",IF(U4054&lt;='Leia-me'!$B$6,"Saudável",IF(U4054&lt;='Leia-me'!$B$7,"Esfriando",IF(U4054&lt;='Leia-me'!$B$8,"Última chance","Zumbi"))))</f>
        <v/>
      </c>
      <c r="W4054" s="25" t="n">
        <f aca="false">IF(O4054="Won",1,IF(O4054="Lost",0,""))</f>
        <v>1</v>
      </c>
      <c r="Y4054" s="25" t="str">
        <f aca="false">IF(E4054="","Sim","")</f>
        <v/>
      </c>
    </row>
    <row r="4055" customFormat="false" ht="15" hidden="false" customHeight="false" outlineLevel="0" collapsed="false">
      <c r="A4055" s="25" t="s">
        <v>4317</v>
      </c>
      <c r="B4055" s="25" t="s">
        <v>84</v>
      </c>
      <c r="C4055" s="25" t="s">
        <v>85</v>
      </c>
      <c r="D4055" s="25" t="s">
        <v>88</v>
      </c>
      <c r="G4055" s="31"/>
      <c r="H4055" s="32"/>
      <c r="L4055" s="25" t="s">
        <v>178</v>
      </c>
      <c r="M4055" s="25" t="s">
        <v>171</v>
      </c>
      <c r="N4055" s="28" t="n">
        <v>5482</v>
      </c>
      <c r="O4055" s="25" t="s">
        <v>56</v>
      </c>
      <c r="P4055" s="29" t="n">
        <v>42953</v>
      </c>
      <c r="Q4055" s="33"/>
      <c r="R4055" s="34"/>
      <c r="S4055" s="28" t="n">
        <f aca="false">IF(O4055="Won",R4055,IF(O4055="Lost",0,N4055))</f>
        <v>5482</v>
      </c>
      <c r="T4055" s="30" t="str">
        <f aca="false">IF(AND(P4055&lt;&gt;"",Q4055&lt;&gt;""),Q4055-P4055,"")</f>
        <v/>
      </c>
      <c r="U4055" s="30" t="n">
        <f aca="false">IF(AND(O4055="Engaging",P4055&lt;&gt;""),'Leia-me'!$B$5-P4055,"")</f>
        <v>147</v>
      </c>
      <c r="V4055" s="25" t="str">
        <f aca="false">IF(O4055&lt;&gt;"Engaging","",IF(U4055&lt;='Leia-me'!$B$6,"Saudável",IF(U4055&lt;='Leia-me'!$B$7,"Esfriando",IF(U4055&lt;='Leia-me'!$B$8,"Última chance","Zumbi"))))</f>
        <v>Zumbi</v>
      </c>
      <c r="W4055" s="25" t="str">
        <f aca="false">IF(O4055="Won",1,IF(O4055="Lost",0,""))</f>
        <v/>
      </c>
      <c r="Y4055" s="25" t="str">
        <f aca="false">IF(E4055="","Sim","")</f>
        <v>Sim</v>
      </c>
    </row>
    <row r="4056" customFormat="false" ht="15" hidden="false" customHeight="false" outlineLevel="0" collapsed="false">
      <c r="A4056" s="25" t="s">
        <v>4318</v>
      </c>
      <c r="B4056" s="25" t="s">
        <v>84</v>
      </c>
      <c r="C4056" s="25" t="s">
        <v>85</v>
      </c>
      <c r="D4056" s="25" t="s">
        <v>88</v>
      </c>
      <c r="E4056" s="25" t="s">
        <v>639</v>
      </c>
      <c r="F4056" s="25" t="s">
        <v>211</v>
      </c>
      <c r="G4056" s="26" t="n">
        <v>1419.98</v>
      </c>
      <c r="H4056" s="27" t="n">
        <v>4018</v>
      </c>
      <c r="I4056" s="25" t="s">
        <v>147</v>
      </c>
      <c r="K4056" s="25" t="n">
        <v>2003</v>
      </c>
      <c r="L4056" s="25" t="s">
        <v>148</v>
      </c>
      <c r="M4056" s="25" t="s">
        <v>149</v>
      </c>
      <c r="N4056" s="28" t="n">
        <v>55</v>
      </c>
      <c r="O4056" s="25" t="s">
        <v>54</v>
      </c>
      <c r="P4056" s="29" t="n">
        <v>42953</v>
      </c>
      <c r="Q4056" s="29" t="n">
        <v>42959</v>
      </c>
      <c r="R4056" s="28" t="n">
        <v>52</v>
      </c>
      <c r="S4056" s="28" t="n">
        <f aca="false">IF(O4056="Won",R4056,IF(O4056="Lost",0,N4056))</f>
        <v>52</v>
      </c>
      <c r="T4056" s="30" t="n">
        <f aca="false">IF(AND(P4056&lt;&gt;"",Q4056&lt;&gt;""),Q4056-P4056,"")</f>
        <v>6</v>
      </c>
      <c r="U4056" s="30" t="str">
        <f aca="false">IF(AND(O4056="Engaging",P4056&lt;&gt;""),'Leia-me'!$B$5-P4056,"")</f>
        <v/>
      </c>
      <c r="V4056" s="25" t="str">
        <f aca="false">IF(O4056&lt;&gt;"Engaging","",IF(U4056&lt;='Leia-me'!$B$6,"Saudável",IF(U4056&lt;='Leia-me'!$B$7,"Esfriando",IF(U4056&lt;='Leia-me'!$B$8,"Última chance","Zumbi"))))</f>
        <v/>
      </c>
      <c r="W4056" s="25" t="n">
        <f aca="false">IF(O4056="Won",1,IF(O4056="Lost",0,""))</f>
        <v>1</v>
      </c>
      <c r="Y4056" s="25" t="str">
        <f aca="false">IF(E4056="","Sim","")</f>
        <v/>
      </c>
    </row>
    <row r="4057" customFormat="false" ht="15" hidden="false" customHeight="false" outlineLevel="0" collapsed="false">
      <c r="A4057" s="25" t="s">
        <v>4319</v>
      </c>
      <c r="B4057" s="25" t="s">
        <v>84</v>
      </c>
      <c r="C4057" s="25" t="s">
        <v>85</v>
      </c>
      <c r="D4057" s="25" t="s">
        <v>88</v>
      </c>
      <c r="G4057" s="31"/>
      <c r="H4057" s="32"/>
      <c r="L4057" s="25" t="s">
        <v>160</v>
      </c>
      <c r="M4057" s="25" t="s">
        <v>149</v>
      </c>
      <c r="N4057" s="28" t="n">
        <v>3393</v>
      </c>
      <c r="O4057" s="25" t="s">
        <v>56</v>
      </c>
      <c r="P4057" s="29" t="n">
        <v>42955</v>
      </c>
      <c r="Q4057" s="33"/>
      <c r="R4057" s="34"/>
      <c r="S4057" s="28" t="n">
        <f aca="false">IF(O4057="Won",R4057,IF(O4057="Lost",0,N4057))</f>
        <v>3393</v>
      </c>
      <c r="T4057" s="30" t="str">
        <f aca="false">IF(AND(P4057&lt;&gt;"",Q4057&lt;&gt;""),Q4057-P4057,"")</f>
        <v/>
      </c>
      <c r="U4057" s="30" t="n">
        <f aca="false">IF(AND(O4057="Engaging",P4057&lt;&gt;""),'Leia-me'!$B$5-P4057,"")</f>
        <v>145</v>
      </c>
      <c r="V4057" s="25" t="str">
        <f aca="false">IF(O4057&lt;&gt;"Engaging","",IF(U4057&lt;='Leia-me'!$B$6,"Saudável",IF(U4057&lt;='Leia-me'!$B$7,"Esfriando",IF(U4057&lt;='Leia-me'!$B$8,"Última chance","Zumbi"))))</f>
        <v>Zumbi</v>
      </c>
      <c r="W4057" s="25" t="str">
        <f aca="false">IF(O4057="Won",1,IF(O4057="Lost",0,""))</f>
        <v/>
      </c>
      <c r="Y4057" s="25" t="str">
        <f aca="false">IF(E4057="","Sim","")</f>
        <v>Sim</v>
      </c>
    </row>
    <row r="4058" customFormat="false" ht="15" hidden="false" customHeight="false" outlineLevel="0" collapsed="false">
      <c r="A4058" s="25" t="s">
        <v>4320</v>
      </c>
      <c r="B4058" s="25" t="s">
        <v>84</v>
      </c>
      <c r="C4058" s="25" t="s">
        <v>85</v>
      </c>
      <c r="D4058" s="25" t="s">
        <v>88</v>
      </c>
      <c r="E4058" s="25" t="s">
        <v>2484</v>
      </c>
      <c r="F4058" s="25" t="s">
        <v>155</v>
      </c>
      <c r="G4058" s="26" t="n">
        <v>1825.82</v>
      </c>
      <c r="H4058" s="27" t="n">
        <v>5595</v>
      </c>
      <c r="I4058" s="25" t="s">
        <v>147</v>
      </c>
      <c r="J4058" s="25" t="s">
        <v>156</v>
      </c>
      <c r="K4058" s="25" t="n">
        <v>1995</v>
      </c>
      <c r="L4058" s="25" t="s">
        <v>1834</v>
      </c>
      <c r="M4058" s="25" t="s">
        <v>171</v>
      </c>
      <c r="N4058" s="28" t="n">
        <v>4821</v>
      </c>
      <c r="O4058" s="25" t="s">
        <v>56</v>
      </c>
      <c r="P4058" s="29" t="n">
        <v>42957</v>
      </c>
      <c r="Q4058" s="33"/>
      <c r="R4058" s="34"/>
      <c r="S4058" s="28" t="n">
        <f aca="false">IF(O4058="Won",R4058,IF(O4058="Lost",0,N4058))</f>
        <v>4821</v>
      </c>
      <c r="T4058" s="30" t="str">
        <f aca="false">IF(AND(P4058&lt;&gt;"",Q4058&lt;&gt;""),Q4058-P4058,"")</f>
        <v/>
      </c>
      <c r="U4058" s="30" t="n">
        <f aca="false">IF(AND(O4058="Engaging",P4058&lt;&gt;""),'Leia-me'!$B$5-P4058,"")</f>
        <v>143</v>
      </c>
      <c r="V4058" s="25" t="str">
        <f aca="false">IF(O4058&lt;&gt;"Engaging","",IF(U4058&lt;='Leia-me'!$B$6,"Saudável",IF(U4058&lt;='Leia-me'!$B$7,"Esfriando",IF(U4058&lt;='Leia-me'!$B$8,"Última chance","Zumbi"))))</f>
        <v>Zumbi</v>
      </c>
      <c r="W4058" s="25" t="str">
        <f aca="false">IF(O4058="Won",1,IF(O4058="Lost",0,""))</f>
        <v/>
      </c>
      <c r="X4058" s="25" t="s">
        <v>1835</v>
      </c>
      <c r="Y4058" s="25" t="str">
        <f aca="false">IF(E4058="","Sim","")</f>
        <v/>
      </c>
    </row>
    <row r="4059" customFormat="false" ht="15" hidden="false" customHeight="false" outlineLevel="0" collapsed="false">
      <c r="A4059" s="25" t="s">
        <v>4321</v>
      </c>
      <c r="B4059" s="25" t="s">
        <v>84</v>
      </c>
      <c r="C4059" s="25" t="s">
        <v>85</v>
      </c>
      <c r="D4059" s="25" t="s">
        <v>88</v>
      </c>
      <c r="E4059" s="25" t="s">
        <v>445</v>
      </c>
      <c r="F4059" s="25" t="s">
        <v>192</v>
      </c>
      <c r="G4059" s="26" t="n">
        <v>987.39</v>
      </c>
      <c r="H4059" s="27" t="n">
        <v>2253</v>
      </c>
      <c r="I4059" s="25" t="s">
        <v>147</v>
      </c>
      <c r="K4059" s="25" t="n">
        <v>2002</v>
      </c>
      <c r="L4059" s="25" t="s">
        <v>186</v>
      </c>
      <c r="M4059" s="25" t="s">
        <v>171</v>
      </c>
      <c r="N4059" s="28" t="n">
        <v>550</v>
      </c>
      <c r="O4059" s="25" t="s">
        <v>55</v>
      </c>
      <c r="P4059" s="29" t="n">
        <v>42957</v>
      </c>
      <c r="Q4059" s="29" t="n">
        <v>42987</v>
      </c>
      <c r="R4059" s="28" t="n">
        <v>0</v>
      </c>
      <c r="S4059" s="28" t="n">
        <f aca="false">IF(O4059="Won",R4059,IF(O4059="Lost",0,N4059))</f>
        <v>0</v>
      </c>
      <c r="T4059" s="30" t="n">
        <f aca="false">IF(AND(P4059&lt;&gt;"",Q4059&lt;&gt;""),Q4059-P4059,"")</f>
        <v>30</v>
      </c>
      <c r="U4059" s="30" t="str">
        <f aca="false">IF(AND(O4059="Engaging",P4059&lt;&gt;""),'Leia-me'!$B$5-P4059,"")</f>
        <v/>
      </c>
      <c r="V4059" s="25" t="str">
        <f aca="false">IF(O4059&lt;&gt;"Engaging","",IF(U4059&lt;='Leia-me'!$B$6,"Saudável",IF(U4059&lt;='Leia-me'!$B$7,"Esfriando",IF(U4059&lt;='Leia-me'!$B$8,"Última chance","Zumbi"))))</f>
        <v/>
      </c>
      <c r="W4059" s="25" t="n">
        <f aca="false">IF(O4059="Won",1,IF(O4059="Lost",0,""))</f>
        <v>0</v>
      </c>
      <c r="Y4059" s="25" t="str">
        <f aca="false">IF(E4059="","Sim","")</f>
        <v/>
      </c>
    </row>
    <row r="4060" customFormat="false" ht="15" hidden="false" customHeight="false" outlineLevel="0" collapsed="false">
      <c r="A4060" s="25" t="s">
        <v>4322</v>
      </c>
      <c r="B4060" s="25" t="s">
        <v>84</v>
      </c>
      <c r="C4060" s="25" t="s">
        <v>85</v>
      </c>
      <c r="D4060" s="25" t="s">
        <v>88</v>
      </c>
      <c r="G4060" s="31"/>
      <c r="H4060" s="32"/>
      <c r="L4060" s="25" t="s">
        <v>1834</v>
      </c>
      <c r="M4060" s="25" t="s">
        <v>171</v>
      </c>
      <c r="N4060" s="28" t="n">
        <v>4821</v>
      </c>
      <c r="O4060" s="25" t="s">
        <v>56</v>
      </c>
      <c r="P4060" s="29" t="n">
        <v>42961</v>
      </c>
      <c r="Q4060" s="33"/>
      <c r="R4060" s="34"/>
      <c r="S4060" s="28" t="n">
        <f aca="false">IF(O4060="Won",R4060,IF(O4060="Lost",0,N4060))</f>
        <v>4821</v>
      </c>
      <c r="T4060" s="30" t="str">
        <f aca="false">IF(AND(P4060&lt;&gt;"",Q4060&lt;&gt;""),Q4060-P4060,"")</f>
        <v/>
      </c>
      <c r="U4060" s="30" t="n">
        <f aca="false">IF(AND(O4060="Engaging",P4060&lt;&gt;""),'Leia-me'!$B$5-P4060,"")</f>
        <v>139</v>
      </c>
      <c r="V4060" s="25" t="str">
        <f aca="false">IF(O4060&lt;&gt;"Engaging","",IF(U4060&lt;='Leia-me'!$B$6,"Saudável",IF(U4060&lt;='Leia-me'!$B$7,"Esfriando",IF(U4060&lt;='Leia-me'!$B$8,"Última chance","Zumbi"))))</f>
        <v>Zumbi</v>
      </c>
      <c r="W4060" s="25" t="str">
        <f aca="false">IF(O4060="Won",1,IF(O4060="Lost",0,""))</f>
        <v/>
      </c>
      <c r="X4060" s="25" t="s">
        <v>1835</v>
      </c>
      <c r="Y4060" s="25" t="str">
        <f aca="false">IF(E4060="","Sim","")</f>
        <v>Sim</v>
      </c>
    </row>
    <row r="4061" customFormat="false" ht="15" hidden="false" customHeight="false" outlineLevel="0" collapsed="false">
      <c r="A4061" s="25" t="s">
        <v>4323</v>
      </c>
      <c r="B4061" s="25" t="s">
        <v>84</v>
      </c>
      <c r="C4061" s="25" t="s">
        <v>85</v>
      </c>
      <c r="D4061" s="25" t="s">
        <v>88</v>
      </c>
      <c r="E4061" s="25" t="s">
        <v>193</v>
      </c>
      <c r="F4061" s="25" t="s">
        <v>185</v>
      </c>
      <c r="G4061" s="26" t="n">
        <v>1100.04</v>
      </c>
      <c r="H4061" s="27" t="n">
        <v>2822</v>
      </c>
      <c r="I4061" s="25" t="s">
        <v>147</v>
      </c>
      <c r="K4061" s="25" t="n">
        <v>1996</v>
      </c>
      <c r="L4061" s="25" t="s">
        <v>148</v>
      </c>
      <c r="M4061" s="25" t="s">
        <v>149</v>
      </c>
      <c r="N4061" s="28" t="n">
        <v>55</v>
      </c>
      <c r="O4061" s="25" t="s">
        <v>55</v>
      </c>
      <c r="P4061" s="29" t="n">
        <v>42962</v>
      </c>
      <c r="Q4061" s="29" t="n">
        <v>43056</v>
      </c>
      <c r="R4061" s="28" t="n">
        <v>0</v>
      </c>
      <c r="S4061" s="28" t="n">
        <f aca="false">IF(O4061="Won",R4061,IF(O4061="Lost",0,N4061))</f>
        <v>0</v>
      </c>
      <c r="T4061" s="30" t="n">
        <f aca="false">IF(AND(P4061&lt;&gt;"",Q4061&lt;&gt;""),Q4061-P4061,"")</f>
        <v>94</v>
      </c>
      <c r="U4061" s="30" t="str">
        <f aca="false">IF(AND(O4061="Engaging",P4061&lt;&gt;""),'Leia-me'!$B$5-P4061,"")</f>
        <v/>
      </c>
      <c r="V4061" s="25" t="str">
        <f aca="false">IF(O4061&lt;&gt;"Engaging","",IF(U4061&lt;='Leia-me'!$B$6,"Saudável",IF(U4061&lt;='Leia-me'!$B$7,"Esfriando",IF(U4061&lt;='Leia-me'!$B$8,"Última chance","Zumbi"))))</f>
        <v/>
      </c>
      <c r="W4061" s="25" t="n">
        <f aca="false">IF(O4061="Won",1,IF(O4061="Lost",0,""))</f>
        <v>0</v>
      </c>
      <c r="Y4061" s="25" t="str">
        <f aca="false">IF(E4061="","Sim","")</f>
        <v/>
      </c>
    </row>
    <row r="4062" customFormat="false" ht="15" hidden="false" customHeight="false" outlineLevel="0" collapsed="false">
      <c r="A4062" s="25" t="s">
        <v>4324</v>
      </c>
      <c r="B4062" s="25" t="s">
        <v>84</v>
      </c>
      <c r="C4062" s="25" t="s">
        <v>85</v>
      </c>
      <c r="D4062" s="25" t="s">
        <v>88</v>
      </c>
      <c r="E4062" s="25" t="s">
        <v>494</v>
      </c>
      <c r="F4062" s="25" t="s">
        <v>192</v>
      </c>
      <c r="G4062" s="26" t="n">
        <v>11698.03</v>
      </c>
      <c r="H4062" s="27" t="n">
        <v>34288</v>
      </c>
      <c r="I4062" s="25" t="s">
        <v>147</v>
      </c>
      <c r="K4062" s="25" t="n">
        <v>1982</v>
      </c>
      <c r="L4062" s="25" t="s">
        <v>186</v>
      </c>
      <c r="M4062" s="25" t="s">
        <v>171</v>
      </c>
      <c r="N4062" s="28" t="n">
        <v>550</v>
      </c>
      <c r="O4062" s="25" t="s">
        <v>54</v>
      </c>
      <c r="P4062" s="29" t="n">
        <v>42963</v>
      </c>
      <c r="Q4062" s="29" t="n">
        <v>43002</v>
      </c>
      <c r="R4062" s="28" t="n">
        <v>501</v>
      </c>
      <c r="S4062" s="28" t="n">
        <f aca="false">IF(O4062="Won",R4062,IF(O4062="Lost",0,N4062))</f>
        <v>501</v>
      </c>
      <c r="T4062" s="30" t="n">
        <f aca="false">IF(AND(P4062&lt;&gt;"",Q4062&lt;&gt;""),Q4062-P4062,"")</f>
        <v>39</v>
      </c>
      <c r="U4062" s="30" t="str">
        <f aca="false">IF(AND(O4062="Engaging",P4062&lt;&gt;""),'Leia-me'!$B$5-P4062,"")</f>
        <v/>
      </c>
      <c r="V4062" s="25" t="str">
        <f aca="false">IF(O4062&lt;&gt;"Engaging","",IF(U4062&lt;='Leia-me'!$B$6,"Saudável",IF(U4062&lt;='Leia-me'!$B$7,"Esfriando",IF(U4062&lt;='Leia-me'!$B$8,"Última chance","Zumbi"))))</f>
        <v/>
      </c>
      <c r="W4062" s="25" t="n">
        <f aca="false">IF(O4062="Won",1,IF(O4062="Lost",0,""))</f>
        <v>1</v>
      </c>
      <c r="Y4062" s="25" t="str">
        <f aca="false">IF(E4062="","Sim","")</f>
        <v/>
      </c>
    </row>
    <row r="4063" customFormat="false" ht="15" hidden="false" customHeight="false" outlineLevel="0" collapsed="false">
      <c r="A4063" s="25" t="s">
        <v>4325</v>
      </c>
      <c r="B4063" s="25" t="s">
        <v>84</v>
      </c>
      <c r="C4063" s="25" t="s">
        <v>85</v>
      </c>
      <c r="D4063" s="25" t="s">
        <v>88</v>
      </c>
      <c r="E4063" s="25" t="s">
        <v>494</v>
      </c>
      <c r="F4063" s="25" t="s">
        <v>192</v>
      </c>
      <c r="G4063" s="26" t="n">
        <v>11698.03</v>
      </c>
      <c r="H4063" s="27" t="n">
        <v>34288</v>
      </c>
      <c r="I4063" s="25" t="s">
        <v>147</v>
      </c>
      <c r="K4063" s="25" t="n">
        <v>1982</v>
      </c>
      <c r="L4063" s="25" t="s">
        <v>160</v>
      </c>
      <c r="M4063" s="25" t="s">
        <v>149</v>
      </c>
      <c r="N4063" s="28" t="n">
        <v>3393</v>
      </c>
      <c r="O4063" s="25" t="s">
        <v>54</v>
      </c>
      <c r="P4063" s="29" t="n">
        <v>42964</v>
      </c>
      <c r="Q4063" s="29" t="n">
        <v>42982</v>
      </c>
      <c r="R4063" s="28" t="n">
        <v>3913</v>
      </c>
      <c r="S4063" s="28" t="n">
        <f aca="false">IF(O4063="Won",R4063,IF(O4063="Lost",0,N4063))</f>
        <v>3913</v>
      </c>
      <c r="T4063" s="30" t="n">
        <f aca="false">IF(AND(P4063&lt;&gt;"",Q4063&lt;&gt;""),Q4063-P4063,"")</f>
        <v>18</v>
      </c>
      <c r="U4063" s="30" t="str">
        <f aca="false">IF(AND(O4063="Engaging",P4063&lt;&gt;""),'Leia-me'!$B$5-P4063,"")</f>
        <v/>
      </c>
      <c r="V4063" s="25" t="str">
        <f aca="false">IF(O4063&lt;&gt;"Engaging","",IF(U4063&lt;='Leia-me'!$B$6,"Saudável",IF(U4063&lt;='Leia-me'!$B$7,"Esfriando",IF(U4063&lt;='Leia-me'!$B$8,"Última chance","Zumbi"))))</f>
        <v/>
      </c>
      <c r="W4063" s="25" t="n">
        <f aca="false">IF(O4063="Won",1,IF(O4063="Lost",0,""))</f>
        <v>1</v>
      </c>
      <c r="Y4063" s="25" t="str">
        <f aca="false">IF(E4063="","Sim","")</f>
        <v/>
      </c>
    </row>
    <row r="4064" customFormat="false" ht="15" hidden="false" customHeight="false" outlineLevel="0" collapsed="false">
      <c r="A4064" s="25" t="s">
        <v>4326</v>
      </c>
      <c r="B4064" s="25" t="s">
        <v>84</v>
      </c>
      <c r="C4064" s="25" t="s">
        <v>85</v>
      </c>
      <c r="D4064" s="25" t="s">
        <v>88</v>
      </c>
      <c r="E4064" s="25" t="s">
        <v>1653</v>
      </c>
      <c r="F4064" s="25" t="s">
        <v>165</v>
      </c>
      <c r="G4064" s="26" t="n">
        <v>3838.39</v>
      </c>
      <c r="H4064" s="27" t="n">
        <v>8274</v>
      </c>
      <c r="I4064" s="25" t="s">
        <v>147</v>
      </c>
      <c r="K4064" s="25" t="n">
        <v>1989</v>
      </c>
      <c r="L4064" s="25" t="s">
        <v>148</v>
      </c>
      <c r="M4064" s="25" t="s">
        <v>149</v>
      </c>
      <c r="N4064" s="28" t="n">
        <v>55</v>
      </c>
      <c r="O4064" s="25" t="s">
        <v>55</v>
      </c>
      <c r="P4064" s="29" t="n">
        <v>42966</v>
      </c>
      <c r="Q4064" s="29" t="n">
        <v>43050</v>
      </c>
      <c r="R4064" s="28" t="n">
        <v>0</v>
      </c>
      <c r="S4064" s="28" t="n">
        <f aca="false">IF(O4064="Won",R4064,IF(O4064="Lost",0,N4064))</f>
        <v>0</v>
      </c>
      <c r="T4064" s="30" t="n">
        <f aca="false">IF(AND(P4064&lt;&gt;"",Q4064&lt;&gt;""),Q4064-P4064,"")</f>
        <v>84</v>
      </c>
      <c r="U4064" s="30" t="str">
        <f aca="false">IF(AND(O4064="Engaging",P4064&lt;&gt;""),'Leia-me'!$B$5-P4064,"")</f>
        <v/>
      </c>
      <c r="V4064" s="25" t="str">
        <f aca="false">IF(O4064&lt;&gt;"Engaging","",IF(U4064&lt;='Leia-me'!$B$6,"Saudável",IF(U4064&lt;='Leia-me'!$B$7,"Esfriando",IF(U4064&lt;='Leia-me'!$B$8,"Última chance","Zumbi"))))</f>
        <v/>
      </c>
      <c r="W4064" s="25" t="n">
        <f aca="false">IF(O4064="Won",1,IF(O4064="Lost",0,""))</f>
        <v>0</v>
      </c>
      <c r="Y4064" s="25" t="str">
        <f aca="false">IF(E4064="","Sim","")</f>
        <v/>
      </c>
    </row>
    <row r="4065" customFormat="false" ht="15" hidden="false" customHeight="false" outlineLevel="0" collapsed="false">
      <c r="A4065" s="25" t="s">
        <v>4327</v>
      </c>
      <c r="B4065" s="25" t="s">
        <v>84</v>
      </c>
      <c r="C4065" s="25" t="s">
        <v>85</v>
      </c>
      <c r="D4065" s="25" t="s">
        <v>88</v>
      </c>
      <c r="E4065" s="25" t="s">
        <v>1049</v>
      </c>
      <c r="F4065" s="25" t="s">
        <v>177</v>
      </c>
      <c r="G4065" s="26" t="n">
        <v>2022.14</v>
      </c>
      <c r="H4065" s="27" t="n">
        <v>5113</v>
      </c>
      <c r="I4065" s="25" t="s">
        <v>147</v>
      </c>
      <c r="K4065" s="25" t="n">
        <v>1998</v>
      </c>
      <c r="L4065" s="25" t="s">
        <v>1834</v>
      </c>
      <c r="M4065" s="25" t="s">
        <v>171</v>
      </c>
      <c r="N4065" s="28" t="n">
        <v>4821</v>
      </c>
      <c r="O4065" s="25" t="s">
        <v>54</v>
      </c>
      <c r="P4065" s="29" t="n">
        <v>42969</v>
      </c>
      <c r="Q4065" s="29" t="n">
        <v>42979</v>
      </c>
      <c r="R4065" s="28" t="n">
        <v>4787</v>
      </c>
      <c r="S4065" s="28" t="n">
        <f aca="false">IF(O4065="Won",R4065,IF(O4065="Lost",0,N4065))</f>
        <v>4787</v>
      </c>
      <c r="T4065" s="30" t="n">
        <f aca="false">IF(AND(P4065&lt;&gt;"",Q4065&lt;&gt;""),Q4065-P4065,"")</f>
        <v>10</v>
      </c>
      <c r="U4065" s="30" t="str">
        <f aca="false">IF(AND(O4065="Engaging",P4065&lt;&gt;""),'Leia-me'!$B$5-P4065,"")</f>
        <v/>
      </c>
      <c r="V4065" s="25" t="str">
        <f aca="false">IF(O4065&lt;&gt;"Engaging","",IF(U4065&lt;='Leia-me'!$B$6,"Saudável",IF(U4065&lt;='Leia-me'!$B$7,"Esfriando",IF(U4065&lt;='Leia-me'!$B$8,"Última chance","Zumbi"))))</f>
        <v/>
      </c>
      <c r="W4065" s="25" t="n">
        <f aca="false">IF(O4065="Won",1,IF(O4065="Lost",0,""))</f>
        <v>1</v>
      </c>
      <c r="X4065" s="25" t="s">
        <v>1835</v>
      </c>
      <c r="Y4065" s="25" t="str">
        <f aca="false">IF(E4065="","Sim","")</f>
        <v/>
      </c>
    </row>
    <row r="4066" customFormat="false" ht="15" hidden="false" customHeight="false" outlineLevel="0" collapsed="false">
      <c r="A4066" s="25" t="s">
        <v>4328</v>
      </c>
      <c r="B4066" s="25" t="s">
        <v>84</v>
      </c>
      <c r="C4066" s="25" t="s">
        <v>85</v>
      </c>
      <c r="D4066" s="25" t="s">
        <v>88</v>
      </c>
      <c r="E4066" s="25" t="s">
        <v>494</v>
      </c>
      <c r="F4066" s="25" t="s">
        <v>192</v>
      </c>
      <c r="G4066" s="26" t="n">
        <v>11698.03</v>
      </c>
      <c r="H4066" s="27" t="n">
        <v>34288</v>
      </c>
      <c r="I4066" s="25" t="s">
        <v>147</v>
      </c>
      <c r="K4066" s="25" t="n">
        <v>1982</v>
      </c>
      <c r="L4066" s="25" t="s">
        <v>178</v>
      </c>
      <c r="M4066" s="25" t="s">
        <v>171</v>
      </c>
      <c r="N4066" s="28" t="n">
        <v>5482</v>
      </c>
      <c r="O4066" s="25" t="s">
        <v>55</v>
      </c>
      <c r="P4066" s="29" t="n">
        <v>42970</v>
      </c>
      <c r="Q4066" s="29" t="n">
        <v>43100</v>
      </c>
      <c r="R4066" s="28" t="n">
        <v>0</v>
      </c>
      <c r="S4066" s="28" t="n">
        <f aca="false">IF(O4066="Won",R4066,IF(O4066="Lost",0,N4066))</f>
        <v>0</v>
      </c>
      <c r="T4066" s="30" t="n">
        <f aca="false">IF(AND(P4066&lt;&gt;"",Q4066&lt;&gt;""),Q4066-P4066,"")</f>
        <v>130</v>
      </c>
      <c r="U4066" s="30" t="str">
        <f aca="false">IF(AND(O4066="Engaging",P4066&lt;&gt;""),'Leia-me'!$B$5-P4066,"")</f>
        <v/>
      </c>
      <c r="V4066" s="25" t="str">
        <f aca="false">IF(O4066&lt;&gt;"Engaging","",IF(U4066&lt;='Leia-me'!$B$6,"Saudável",IF(U4066&lt;='Leia-me'!$B$7,"Esfriando",IF(U4066&lt;='Leia-me'!$B$8,"Última chance","Zumbi"))))</f>
        <v/>
      </c>
      <c r="W4066" s="25" t="n">
        <f aca="false">IF(O4066="Won",1,IF(O4066="Lost",0,""))</f>
        <v>0</v>
      </c>
      <c r="Y4066" s="25" t="str">
        <f aca="false">IF(E4066="","Sim","")</f>
        <v/>
      </c>
    </row>
    <row r="4067" customFormat="false" ht="15" hidden="false" customHeight="false" outlineLevel="0" collapsed="false">
      <c r="A4067" s="25" t="s">
        <v>4329</v>
      </c>
      <c r="B4067" s="25" t="s">
        <v>84</v>
      </c>
      <c r="C4067" s="25" t="s">
        <v>85</v>
      </c>
      <c r="D4067" s="25" t="s">
        <v>88</v>
      </c>
      <c r="E4067" s="25" t="s">
        <v>421</v>
      </c>
      <c r="F4067" s="25" t="s">
        <v>146</v>
      </c>
      <c r="G4067" s="26" t="n">
        <v>2818.38</v>
      </c>
      <c r="H4067" s="27" t="n">
        <v>6290</v>
      </c>
      <c r="I4067" s="25" t="s">
        <v>147</v>
      </c>
      <c r="K4067" s="25" t="n">
        <v>1994</v>
      </c>
      <c r="L4067" s="25" t="s">
        <v>160</v>
      </c>
      <c r="M4067" s="25" t="s">
        <v>149</v>
      </c>
      <c r="N4067" s="28" t="n">
        <v>3393</v>
      </c>
      <c r="O4067" s="25" t="s">
        <v>55</v>
      </c>
      <c r="P4067" s="29" t="n">
        <v>42970</v>
      </c>
      <c r="Q4067" s="29" t="n">
        <v>43067</v>
      </c>
      <c r="R4067" s="28" t="n">
        <v>0</v>
      </c>
      <c r="S4067" s="28" t="n">
        <f aca="false">IF(O4067="Won",R4067,IF(O4067="Lost",0,N4067))</f>
        <v>0</v>
      </c>
      <c r="T4067" s="30" t="n">
        <f aca="false">IF(AND(P4067&lt;&gt;"",Q4067&lt;&gt;""),Q4067-P4067,"")</f>
        <v>97</v>
      </c>
      <c r="U4067" s="30" t="str">
        <f aca="false">IF(AND(O4067="Engaging",P4067&lt;&gt;""),'Leia-me'!$B$5-P4067,"")</f>
        <v/>
      </c>
      <c r="V4067" s="25" t="str">
        <f aca="false">IF(O4067&lt;&gt;"Engaging","",IF(U4067&lt;='Leia-me'!$B$6,"Saudável",IF(U4067&lt;='Leia-me'!$B$7,"Esfriando",IF(U4067&lt;='Leia-me'!$B$8,"Última chance","Zumbi"))))</f>
        <v/>
      </c>
      <c r="W4067" s="25" t="n">
        <f aca="false">IF(O4067="Won",1,IF(O4067="Lost",0,""))</f>
        <v>0</v>
      </c>
      <c r="Y4067" s="25" t="str">
        <f aca="false">IF(E4067="","Sim","")</f>
        <v/>
      </c>
    </row>
    <row r="4068" customFormat="false" ht="15" hidden="false" customHeight="false" outlineLevel="0" collapsed="false">
      <c r="A4068" s="25" t="s">
        <v>4330</v>
      </c>
      <c r="B4068" s="25" t="s">
        <v>84</v>
      </c>
      <c r="C4068" s="25" t="s">
        <v>85</v>
      </c>
      <c r="D4068" s="25" t="s">
        <v>88</v>
      </c>
      <c r="E4068" s="25" t="s">
        <v>3511</v>
      </c>
      <c r="F4068" s="25" t="s">
        <v>168</v>
      </c>
      <c r="G4068" s="26" t="n">
        <v>1197.44</v>
      </c>
      <c r="H4068" s="27" t="n">
        <v>2570</v>
      </c>
      <c r="I4068" s="25" t="s">
        <v>147</v>
      </c>
      <c r="K4068" s="25" t="n">
        <v>1999</v>
      </c>
      <c r="L4068" s="25" t="s">
        <v>148</v>
      </c>
      <c r="M4068" s="25" t="s">
        <v>149</v>
      </c>
      <c r="N4068" s="28" t="n">
        <v>55</v>
      </c>
      <c r="O4068" s="25" t="s">
        <v>54</v>
      </c>
      <c r="P4068" s="29" t="n">
        <v>42972</v>
      </c>
      <c r="Q4068" s="29" t="n">
        <v>43084</v>
      </c>
      <c r="R4068" s="28" t="n">
        <v>58</v>
      </c>
      <c r="S4068" s="28" t="n">
        <f aca="false">IF(O4068="Won",R4068,IF(O4068="Lost",0,N4068))</f>
        <v>58</v>
      </c>
      <c r="T4068" s="30" t="n">
        <f aca="false">IF(AND(P4068&lt;&gt;"",Q4068&lt;&gt;""),Q4068-P4068,"")</f>
        <v>112</v>
      </c>
      <c r="U4068" s="30" t="str">
        <f aca="false">IF(AND(O4068="Engaging",P4068&lt;&gt;""),'Leia-me'!$B$5-P4068,"")</f>
        <v/>
      </c>
      <c r="V4068" s="25" t="str">
        <f aca="false">IF(O4068&lt;&gt;"Engaging","",IF(U4068&lt;='Leia-me'!$B$6,"Saudável",IF(U4068&lt;='Leia-me'!$B$7,"Esfriando",IF(U4068&lt;='Leia-me'!$B$8,"Última chance","Zumbi"))))</f>
        <v/>
      </c>
      <c r="W4068" s="25" t="n">
        <f aca="false">IF(O4068="Won",1,IF(O4068="Lost",0,""))</f>
        <v>1</v>
      </c>
      <c r="Y4068" s="25" t="str">
        <f aca="false">IF(E4068="","Sim","")</f>
        <v/>
      </c>
    </row>
    <row r="4069" customFormat="false" ht="15" hidden="false" customHeight="false" outlineLevel="0" collapsed="false">
      <c r="A4069" s="25" t="s">
        <v>4331</v>
      </c>
      <c r="B4069" s="25" t="s">
        <v>84</v>
      </c>
      <c r="C4069" s="25" t="s">
        <v>85</v>
      </c>
      <c r="D4069" s="25" t="s">
        <v>88</v>
      </c>
      <c r="E4069" s="25" t="s">
        <v>644</v>
      </c>
      <c r="F4069" s="25" t="s">
        <v>177</v>
      </c>
      <c r="G4069" s="26" t="n">
        <v>646.1</v>
      </c>
      <c r="H4069" s="27" t="n">
        <v>883</v>
      </c>
      <c r="I4069" s="25" t="s">
        <v>147</v>
      </c>
      <c r="J4069" s="25" t="s">
        <v>199</v>
      </c>
      <c r="K4069" s="25" t="n">
        <v>1993</v>
      </c>
      <c r="L4069" s="25" t="s">
        <v>1834</v>
      </c>
      <c r="M4069" s="25" t="s">
        <v>171</v>
      </c>
      <c r="N4069" s="28" t="n">
        <v>4821</v>
      </c>
      <c r="O4069" s="25" t="s">
        <v>54</v>
      </c>
      <c r="P4069" s="29" t="n">
        <v>42976</v>
      </c>
      <c r="Q4069" s="29" t="n">
        <v>42983</v>
      </c>
      <c r="R4069" s="28" t="n">
        <v>5688</v>
      </c>
      <c r="S4069" s="28" t="n">
        <f aca="false">IF(O4069="Won",R4069,IF(O4069="Lost",0,N4069))</f>
        <v>5688</v>
      </c>
      <c r="T4069" s="30" t="n">
        <f aca="false">IF(AND(P4069&lt;&gt;"",Q4069&lt;&gt;""),Q4069-P4069,"")</f>
        <v>7</v>
      </c>
      <c r="U4069" s="30" t="str">
        <f aca="false">IF(AND(O4069="Engaging",P4069&lt;&gt;""),'Leia-me'!$B$5-P4069,"")</f>
        <v/>
      </c>
      <c r="V4069" s="25" t="str">
        <f aca="false">IF(O4069&lt;&gt;"Engaging","",IF(U4069&lt;='Leia-me'!$B$6,"Saudável",IF(U4069&lt;='Leia-me'!$B$7,"Esfriando",IF(U4069&lt;='Leia-me'!$B$8,"Última chance","Zumbi"))))</f>
        <v/>
      </c>
      <c r="W4069" s="25" t="n">
        <f aca="false">IF(O4069="Won",1,IF(O4069="Lost",0,""))</f>
        <v>1</v>
      </c>
      <c r="X4069" s="25" t="s">
        <v>1835</v>
      </c>
      <c r="Y4069" s="25" t="str">
        <f aca="false">IF(E4069="","Sim","")</f>
        <v/>
      </c>
    </row>
    <row r="4070" customFormat="false" ht="15" hidden="false" customHeight="false" outlineLevel="0" collapsed="false">
      <c r="A4070" s="25" t="s">
        <v>4332</v>
      </c>
      <c r="B4070" s="25" t="s">
        <v>84</v>
      </c>
      <c r="C4070" s="25" t="s">
        <v>85</v>
      </c>
      <c r="D4070" s="25" t="s">
        <v>88</v>
      </c>
      <c r="E4070" s="25" t="s">
        <v>445</v>
      </c>
      <c r="F4070" s="25" t="s">
        <v>192</v>
      </c>
      <c r="G4070" s="26" t="n">
        <v>987.39</v>
      </c>
      <c r="H4070" s="27" t="n">
        <v>2253</v>
      </c>
      <c r="I4070" s="25" t="s">
        <v>147</v>
      </c>
      <c r="K4070" s="25" t="n">
        <v>2002</v>
      </c>
      <c r="L4070" s="25" t="s">
        <v>1834</v>
      </c>
      <c r="M4070" s="25" t="s">
        <v>171</v>
      </c>
      <c r="N4070" s="28" t="n">
        <v>4821</v>
      </c>
      <c r="O4070" s="25" t="s">
        <v>54</v>
      </c>
      <c r="P4070" s="29" t="n">
        <v>42977</v>
      </c>
      <c r="Q4070" s="29" t="n">
        <v>43077</v>
      </c>
      <c r="R4070" s="28" t="n">
        <v>3974</v>
      </c>
      <c r="S4070" s="28" t="n">
        <f aca="false">IF(O4070="Won",R4070,IF(O4070="Lost",0,N4070))</f>
        <v>3974</v>
      </c>
      <c r="T4070" s="30" t="n">
        <f aca="false">IF(AND(P4070&lt;&gt;"",Q4070&lt;&gt;""),Q4070-P4070,"")</f>
        <v>100</v>
      </c>
      <c r="U4070" s="30" t="str">
        <f aca="false">IF(AND(O4070="Engaging",P4070&lt;&gt;""),'Leia-me'!$B$5-P4070,"")</f>
        <v/>
      </c>
      <c r="V4070" s="25" t="str">
        <f aca="false">IF(O4070&lt;&gt;"Engaging","",IF(U4070&lt;='Leia-me'!$B$6,"Saudável",IF(U4070&lt;='Leia-me'!$B$7,"Esfriando",IF(U4070&lt;='Leia-me'!$B$8,"Última chance","Zumbi"))))</f>
        <v/>
      </c>
      <c r="W4070" s="25" t="n">
        <f aca="false">IF(O4070="Won",1,IF(O4070="Lost",0,""))</f>
        <v>1</v>
      </c>
      <c r="X4070" s="25" t="s">
        <v>1835</v>
      </c>
      <c r="Y4070" s="25" t="str">
        <f aca="false">IF(E4070="","Sim","")</f>
        <v/>
      </c>
    </row>
    <row r="4071" customFormat="false" ht="15" hidden="false" customHeight="false" outlineLevel="0" collapsed="false">
      <c r="A4071" s="25" t="s">
        <v>4333</v>
      </c>
      <c r="B4071" s="25" t="s">
        <v>84</v>
      </c>
      <c r="C4071" s="25" t="s">
        <v>85</v>
      </c>
      <c r="D4071" s="25" t="s">
        <v>88</v>
      </c>
      <c r="G4071" s="31"/>
      <c r="H4071" s="32"/>
      <c r="L4071" s="25" t="s">
        <v>186</v>
      </c>
      <c r="M4071" s="25" t="s">
        <v>171</v>
      </c>
      <c r="N4071" s="28" t="n">
        <v>550</v>
      </c>
      <c r="O4071" s="25" t="s">
        <v>56</v>
      </c>
      <c r="P4071" s="29" t="n">
        <v>42978</v>
      </c>
      <c r="Q4071" s="33"/>
      <c r="R4071" s="34"/>
      <c r="S4071" s="28" t="n">
        <f aca="false">IF(O4071="Won",R4071,IF(O4071="Lost",0,N4071))</f>
        <v>550</v>
      </c>
      <c r="T4071" s="30" t="str">
        <f aca="false">IF(AND(P4071&lt;&gt;"",Q4071&lt;&gt;""),Q4071-P4071,"")</f>
        <v/>
      </c>
      <c r="U4071" s="30" t="n">
        <f aca="false">IF(AND(O4071="Engaging",P4071&lt;&gt;""),'Leia-me'!$B$5-P4071,"")</f>
        <v>122</v>
      </c>
      <c r="V4071" s="25" t="str">
        <f aca="false">IF(O4071&lt;&gt;"Engaging","",IF(U4071&lt;='Leia-me'!$B$6,"Saudável",IF(U4071&lt;='Leia-me'!$B$7,"Esfriando",IF(U4071&lt;='Leia-me'!$B$8,"Última chance","Zumbi"))))</f>
        <v>Última chance</v>
      </c>
      <c r="W4071" s="25" t="str">
        <f aca="false">IF(O4071="Won",1,IF(O4071="Lost",0,""))</f>
        <v/>
      </c>
      <c r="Y4071" s="25" t="str">
        <f aca="false">IF(E4071="","Sim","")</f>
        <v>Sim</v>
      </c>
    </row>
    <row r="4072" customFormat="false" ht="15" hidden="false" customHeight="false" outlineLevel="0" collapsed="false">
      <c r="A4072" s="25" t="s">
        <v>4334</v>
      </c>
      <c r="B4072" s="25" t="s">
        <v>84</v>
      </c>
      <c r="C4072" s="25" t="s">
        <v>85</v>
      </c>
      <c r="D4072" s="25" t="s">
        <v>88</v>
      </c>
      <c r="E4072" s="25" t="s">
        <v>1049</v>
      </c>
      <c r="F4072" s="25" t="s">
        <v>177</v>
      </c>
      <c r="G4072" s="26" t="n">
        <v>2022.14</v>
      </c>
      <c r="H4072" s="27" t="n">
        <v>5113</v>
      </c>
      <c r="I4072" s="25" t="s">
        <v>147</v>
      </c>
      <c r="K4072" s="25" t="n">
        <v>1998</v>
      </c>
      <c r="L4072" s="25" t="s">
        <v>170</v>
      </c>
      <c r="M4072" s="25" t="s">
        <v>171</v>
      </c>
      <c r="N4072" s="28" t="n">
        <v>1096</v>
      </c>
      <c r="O4072" s="25" t="s">
        <v>54</v>
      </c>
      <c r="P4072" s="29" t="n">
        <v>42979</v>
      </c>
      <c r="Q4072" s="29" t="n">
        <v>43055</v>
      </c>
      <c r="R4072" s="28" t="n">
        <v>975</v>
      </c>
      <c r="S4072" s="28" t="n">
        <f aca="false">IF(O4072="Won",R4072,IF(O4072="Lost",0,N4072))</f>
        <v>975</v>
      </c>
      <c r="T4072" s="30" t="n">
        <f aca="false">IF(AND(P4072&lt;&gt;"",Q4072&lt;&gt;""),Q4072-P4072,"")</f>
        <v>76</v>
      </c>
      <c r="U4072" s="30" t="str">
        <f aca="false">IF(AND(O4072="Engaging",P4072&lt;&gt;""),'Leia-me'!$B$5-P4072,"")</f>
        <v/>
      </c>
      <c r="V4072" s="25" t="str">
        <f aca="false">IF(O4072&lt;&gt;"Engaging","",IF(U4072&lt;='Leia-me'!$B$6,"Saudável",IF(U4072&lt;='Leia-me'!$B$7,"Esfriando",IF(U4072&lt;='Leia-me'!$B$8,"Última chance","Zumbi"))))</f>
        <v/>
      </c>
      <c r="W4072" s="25" t="n">
        <f aca="false">IF(O4072="Won",1,IF(O4072="Lost",0,""))</f>
        <v>1</v>
      </c>
      <c r="Y4072" s="25" t="str">
        <f aca="false">IF(E4072="","Sim","")</f>
        <v/>
      </c>
    </row>
    <row r="4073" customFormat="false" ht="15" hidden="false" customHeight="false" outlineLevel="0" collapsed="false">
      <c r="A4073" s="25" t="s">
        <v>4335</v>
      </c>
      <c r="B4073" s="25" t="s">
        <v>84</v>
      </c>
      <c r="C4073" s="25" t="s">
        <v>85</v>
      </c>
      <c r="D4073" s="25" t="s">
        <v>88</v>
      </c>
      <c r="E4073" s="25" t="s">
        <v>639</v>
      </c>
      <c r="F4073" s="25" t="s">
        <v>211</v>
      </c>
      <c r="G4073" s="26" t="n">
        <v>1419.98</v>
      </c>
      <c r="H4073" s="27" t="n">
        <v>4018</v>
      </c>
      <c r="I4073" s="25" t="s">
        <v>147</v>
      </c>
      <c r="K4073" s="25" t="n">
        <v>2003</v>
      </c>
      <c r="L4073" s="25" t="s">
        <v>148</v>
      </c>
      <c r="M4073" s="25" t="s">
        <v>149</v>
      </c>
      <c r="N4073" s="28" t="n">
        <v>55</v>
      </c>
      <c r="O4073" s="25" t="s">
        <v>54</v>
      </c>
      <c r="P4073" s="29" t="n">
        <v>42979</v>
      </c>
      <c r="Q4073" s="29" t="n">
        <v>43044</v>
      </c>
      <c r="R4073" s="28" t="n">
        <v>56</v>
      </c>
      <c r="S4073" s="28" t="n">
        <f aca="false">IF(O4073="Won",R4073,IF(O4073="Lost",0,N4073))</f>
        <v>56</v>
      </c>
      <c r="T4073" s="30" t="n">
        <f aca="false">IF(AND(P4073&lt;&gt;"",Q4073&lt;&gt;""),Q4073-P4073,"")</f>
        <v>65</v>
      </c>
      <c r="U4073" s="30" t="str">
        <f aca="false">IF(AND(O4073="Engaging",P4073&lt;&gt;""),'Leia-me'!$B$5-P4073,"")</f>
        <v/>
      </c>
      <c r="V4073" s="25" t="str">
        <f aca="false">IF(O4073&lt;&gt;"Engaging","",IF(U4073&lt;='Leia-me'!$B$6,"Saudável",IF(U4073&lt;='Leia-me'!$B$7,"Esfriando",IF(U4073&lt;='Leia-me'!$B$8,"Última chance","Zumbi"))))</f>
        <v/>
      </c>
      <c r="W4073" s="25" t="n">
        <f aca="false">IF(O4073="Won",1,IF(O4073="Lost",0,""))</f>
        <v>1</v>
      </c>
      <c r="Y4073" s="25" t="str">
        <f aca="false">IF(E4073="","Sim","")</f>
        <v/>
      </c>
    </row>
    <row r="4074" customFormat="false" ht="15" hidden="false" customHeight="false" outlineLevel="0" collapsed="false">
      <c r="A4074" s="25" t="s">
        <v>4336</v>
      </c>
      <c r="B4074" s="25" t="s">
        <v>84</v>
      </c>
      <c r="C4074" s="25" t="s">
        <v>85</v>
      </c>
      <c r="D4074" s="25" t="s">
        <v>88</v>
      </c>
      <c r="E4074" s="25" t="s">
        <v>452</v>
      </c>
      <c r="F4074" s="25" t="s">
        <v>185</v>
      </c>
      <c r="G4074" s="26" t="n">
        <v>1712.68</v>
      </c>
      <c r="H4074" s="27" t="n">
        <v>3194</v>
      </c>
      <c r="I4074" s="25" t="s">
        <v>147</v>
      </c>
      <c r="J4074" s="25" t="s">
        <v>193</v>
      </c>
      <c r="K4074" s="25" t="n">
        <v>1992</v>
      </c>
      <c r="L4074" s="25" t="s">
        <v>178</v>
      </c>
      <c r="M4074" s="25" t="s">
        <v>171</v>
      </c>
      <c r="N4074" s="28" t="n">
        <v>5482</v>
      </c>
      <c r="O4074" s="25" t="s">
        <v>55</v>
      </c>
      <c r="P4074" s="29" t="n">
        <v>42986</v>
      </c>
      <c r="Q4074" s="29" t="n">
        <v>43071</v>
      </c>
      <c r="R4074" s="28" t="n">
        <v>0</v>
      </c>
      <c r="S4074" s="28" t="n">
        <f aca="false">IF(O4074="Won",R4074,IF(O4074="Lost",0,N4074))</f>
        <v>0</v>
      </c>
      <c r="T4074" s="30" t="n">
        <f aca="false">IF(AND(P4074&lt;&gt;"",Q4074&lt;&gt;""),Q4074-P4074,"")</f>
        <v>85</v>
      </c>
      <c r="U4074" s="30" t="str">
        <f aca="false">IF(AND(O4074="Engaging",P4074&lt;&gt;""),'Leia-me'!$B$5-P4074,"")</f>
        <v/>
      </c>
      <c r="V4074" s="25" t="str">
        <f aca="false">IF(O4074&lt;&gt;"Engaging","",IF(U4074&lt;='Leia-me'!$B$6,"Saudável",IF(U4074&lt;='Leia-me'!$B$7,"Esfriando",IF(U4074&lt;='Leia-me'!$B$8,"Última chance","Zumbi"))))</f>
        <v/>
      </c>
      <c r="W4074" s="25" t="n">
        <f aca="false">IF(O4074="Won",1,IF(O4074="Lost",0,""))</f>
        <v>0</v>
      </c>
      <c r="Y4074" s="25" t="str">
        <f aca="false">IF(E4074="","Sim","")</f>
        <v/>
      </c>
    </row>
    <row r="4075" customFormat="false" ht="15" hidden="false" customHeight="false" outlineLevel="0" collapsed="false">
      <c r="A4075" s="25" t="s">
        <v>4337</v>
      </c>
      <c r="B4075" s="25" t="s">
        <v>84</v>
      </c>
      <c r="C4075" s="25" t="s">
        <v>85</v>
      </c>
      <c r="D4075" s="25" t="s">
        <v>88</v>
      </c>
      <c r="E4075" s="25" t="s">
        <v>644</v>
      </c>
      <c r="F4075" s="25" t="s">
        <v>177</v>
      </c>
      <c r="G4075" s="26" t="n">
        <v>646.1</v>
      </c>
      <c r="H4075" s="27" t="n">
        <v>883</v>
      </c>
      <c r="I4075" s="25" t="s">
        <v>147</v>
      </c>
      <c r="J4075" s="25" t="s">
        <v>199</v>
      </c>
      <c r="K4075" s="25" t="n">
        <v>1993</v>
      </c>
      <c r="L4075" s="25" t="s">
        <v>1834</v>
      </c>
      <c r="M4075" s="25" t="s">
        <v>171</v>
      </c>
      <c r="N4075" s="28" t="n">
        <v>4821</v>
      </c>
      <c r="O4075" s="25" t="s">
        <v>54</v>
      </c>
      <c r="P4075" s="29" t="n">
        <v>42987</v>
      </c>
      <c r="Q4075" s="29" t="n">
        <v>43047</v>
      </c>
      <c r="R4075" s="28" t="n">
        <v>5042</v>
      </c>
      <c r="S4075" s="28" t="n">
        <f aca="false">IF(O4075="Won",R4075,IF(O4075="Lost",0,N4075))</f>
        <v>5042</v>
      </c>
      <c r="T4075" s="30" t="n">
        <f aca="false">IF(AND(P4075&lt;&gt;"",Q4075&lt;&gt;""),Q4075-P4075,"")</f>
        <v>60</v>
      </c>
      <c r="U4075" s="30" t="str">
        <f aca="false">IF(AND(O4075="Engaging",P4075&lt;&gt;""),'Leia-me'!$B$5-P4075,"")</f>
        <v/>
      </c>
      <c r="V4075" s="25" t="str">
        <f aca="false">IF(O4075&lt;&gt;"Engaging","",IF(U4075&lt;='Leia-me'!$B$6,"Saudável",IF(U4075&lt;='Leia-me'!$B$7,"Esfriando",IF(U4075&lt;='Leia-me'!$B$8,"Última chance","Zumbi"))))</f>
        <v/>
      </c>
      <c r="W4075" s="25" t="n">
        <f aca="false">IF(O4075="Won",1,IF(O4075="Lost",0,""))</f>
        <v>1</v>
      </c>
      <c r="X4075" s="25" t="s">
        <v>1835</v>
      </c>
      <c r="Y4075" s="25" t="str">
        <f aca="false">IF(E4075="","Sim","")</f>
        <v/>
      </c>
    </row>
    <row r="4076" customFormat="false" ht="15" hidden="false" customHeight="false" outlineLevel="0" collapsed="false">
      <c r="A4076" s="25" t="s">
        <v>4338</v>
      </c>
      <c r="B4076" s="25" t="s">
        <v>84</v>
      </c>
      <c r="C4076" s="25" t="s">
        <v>85</v>
      </c>
      <c r="D4076" s="25" t="s">
        <v>88</v>
      </c>
      <c r="E4076" s="25" t="s">
        <v>156</v>
      </c>
      <c r="F4076" s="25" t="s">
        <v>155</v>
      </c>
      <c r="G4076" s="26" t="n">
        <v>1699.85</v>
      </c>
      <c r="H4076" s="27" t="n">
        <v>5108</v>
      </c>
      <c r="I4076" s="25" t="s">
        <v>147</v>
      </c>
      <c r="K4076" s="25" t="n">
        <v>1999</v>
      </c>
      <c r="L4076" s="25" t="s">
        <v>1834</v>
      </c>
      <c r="M4076" s="25" t="s">
        <v>171</v>
      </c>
      <c r="N4076" s="28" t="n">
        <v>4821</v>
      </c>
      <c r="O4076" s="25" t="s">
        <v>56</v>
      </c>
      <c r="P4076" s="29" t="n">
        <v>42989</v>
      </c>
      <c r="Q4076" s="33"/>
      <c r="R4076" s="34"/>
      <c r="S4076" s="28" t="n">
        <f aca="false">IF(O4076="Won",R4076,IF(O4076="Lost",0,N4076))</f>
        <v>4821</v>
      </c>
      <c r="T4076" s="30" t="str">
        <f aca="false">IF(AND(P4076&lt;&gt;"",Q4076&lt;&gt;""),Q4076-P4076,"")</f>
        <v/>
      </c>
      <c r="U4076" s="30" t="n">
        <f aca="false">IF(AND(O4076="Engaging",P4076&lt;&gt;""),'Leia-me'!$B$5-P4076,"")</f>
        <v>111</v>
      </c>
      <c r="V4076" s="25" t="str">
        <f aca="false">IF(O4076&lt;&gt;"Engaging","",IF(U4076&lt;='Leia-me'!$B$6,"Saudável",IF(U4076&lt;='Leia-me'!$B$7,"Esfriando",IF(U4076&lt;='Leia-me'!$B$8,"Última chance","Zumbi"))))</f>
        <v>Esfriando</v>
      </c>
      <c r="W4076" s="25" t="str">
        <f aca="false">IF(O4076="Won",1,IF(O4076="Lost",0,""))</f>
        <v/>
      </c>
      <c r="X4076" s="25" t="s">
        <v>1835</v>
      </c>
      <c r="Y4076" s="25" t="str">
        <f aca="false">IF(E4076="","Sim","")</f>
        <v/>
      </c>
    </row>
    <row r="4077" customFormat="false" ht="15" hidden="false" customHeight="false" outlineLevel="0" collapsed="false">
      <c r="A4077" s="25" t="s">
        <v>4339</v>
      </c>
      <c r="B4077" s="25" t="s">
        <v>84</v>
      </c>
      <c r="C4077" s="25" t="s">
        <v>85</v>
      </c>
      <c r="D4077" s="25" t="s">
        <v>88</v>
      </c>
      <c r="E4077" s="25" t="s">
        <v>1158</v>
      </c>
      <c r="F4077" s="25" t="s">
        <v>185</v>
      </c>
      <c r="G4077" s="26" t="n">
        <v>7708.38</v>
      </c>
      <c r="H4077" s="27" t="n">
        <v>13756</v>
      </c>
      <c r="I4077" s="25" t="s">
        <v>147</v>
      </c>
      <c r="K4077" s="25" t="n">
        <v>1980</v>
      </c>
      <c r="L4077" s="25" t="s">
        <v>1834</v>
      </c>
      <c r="M4077" s="25" t="s">
        <v>171</v>
      </c>
      <c r="N4077" s="28" t="n">
        <v>4821</v>
      </c>
      <c r="O4077" s="25" t="s">
        <v>54</v>
      </c>
      <c r="P4077" s="29" t="n">
        <v>42992</v>
      </c>
      <c r="Q4077" s="29" t="n">
        <v>43100</v>
      </c>
      <c r="R4077" s="28" t="n">
        <v>5153</v>
      </c>
      <c r="S4077" s="28" t="n">
        <f aca="false">IF(O4077="Won",R4077,IF(O4077="Lost",0,N4077))</f>
        <v>5153</v>
      </c>
      <c r="T4077" s="30" t="n">
        <f aca="false">IF(AND(P4077&lt;&gt;"",Q4077&lt;&gt;""),Q4077-P4077,"")</f>
        <v>108</v>
      </c>
      <c r="U4077" s="30" t="str">
        <f aca="false">IF(AND(O4077="Engaging",P4077&lt;&gt;""),'Leia-me'!$B$5-P4077,"")</f>
        <v/>
      </c>
      <c r="V4077" s="25" t="str">
        <f aca="false">IF(O4077&lt;&gt;"Engaging","",IF(U4077&lt;='Leia-me'!$B$6,"Saudável",IF(U4077&lt;='Leia-me'!$B$7,"Esfriando",IF(U4077&lt;='Leia-me'!$B$8,"Última chance","Zumbi"))))</f>
        <v/>
      </c>
      <c r="W4077" s="25" t="n">
        <f aca="false">IF(O4077="Won",1,IF(O4077="Lost",0,""))</f>
        <v>1</v>
      </c>
      <c r="X4077" s="25" t="s">
        <v>1835</v>
      </c>
      <c r="Y4077" s="25" t="str">
        <f aca="false">IF(E4077="","Sim","")</f>
        <v/>
      </c>
    </row>
    <row r="4078" customFormat="false" ht="15" hidden="false" customHeight="false" outlineLevel="0" collapsed="false">
      <c r="A4078" s="25" t="s">
        <v>4340</v>
      </c>
      <c r="B4078" s="25" t="s">
        <v>84</v>
      </c>
      <c r="C4078" s="25" t="s">
        <v>85</v>
      </c>
      <c r="D4078" s="25" t="s">
        <v>88</v>
      </c>
      <c r="E4078" s="25" t="s">
        <v>1690</v>
      </c>
      <c r="F4078" s="25" t="s">
        <v>211</v>
      </c>
      <c r="G4078" s="26" t="n">
        <v>2520.83</v>
      </c>
      <c r="H4078" s="27" t="n">
        <v>3502</v>
      </c>
      <c r="I4078" s="25" t="s">
        <v>147</v>
      </c>
      <c r="K4078" s="25" t="n">
        <v>1990</v>
      </c>
      <c r="L4078" s="25" t="s">
        <v>148</v>
      </c>
      <c r="M4078" s="25" t="s">
        <v>149</v>
      </c>
      <c r="N4078" s="28" t="n">
        <v>55</v>
      </c>
      <c r="O4078" s="25" t="s">
        <v>54</v>
      </c>
      <c r="P4078" s="29" t="n">
        <v>42994</v>
      </c>
      <c r="Q4078" s="29" t="n">
        <v>43066</v>
      </c>
      <c r="R4078" s="28" t="n">
        <v>51</v>
      </c>
      <c r="S4078" s="28" t="n">
        <f aca="false">IF(O4078="Won",R4078,IF(O4078="Lost",0,N4078))</f>
        <v>51</v>
      </c>
      <c r="T4078" s="30" t="n">
        <f aca="false">IF(AND(P4078&lt;&gt;"",Q4078&lt;&gt;""),Q4078-P4078,"")</f>
        <v>72</v>
      </c>
      <c r="U4078" s="30" t="str">
        <f aca="false">IF(AND(O4078="Engaging",P4078&lt;&gt;""),'Leia-me'!$B$5-P4078,"")</f>
        <v/>
      </c>
      <c r="V4078" s="25" t="str">
        <f aca="false">IF(O4078&lt;&gt;"Engaging","",IF(U4078&lt;='Leia-me'!$B$6,"Saudável",IF(U4078&lt;='Leia-me'!$B$7,"Esfriando",IF(U4078&lt;='Leia-me'!$B$8,"Última chance","Zumbi"))))</f>
        <v/>
      </c>
      <c r="W4078" s="25" t="n">
        <f aca="false">IF(O4078="Won",1,IF(O4078="Lost",0,""))</f>
        <v>1</v>
      </c>
      <c r="Y4078" s="25" t="str">
        <f aca="false">IF(E4078="","Sim","")</f>
        <v/>
      </c>
    </row>
    <row r="4079" customFormat="false" ht="15" hidden="false" customHeight="false" outlineLevel="0" collapsed="false">
      <c r="A4079" s="25" t="s">
        <v>4341</v>
      </c>
      <c r="B4079" s="25" t="s">
        <v>84</v>
      </c>
      <c r="C4079" s="25" t="s">
        <v>85</v>
      </c>
      <c r="D4079" s="25" t="s">
        <v>88</v>
      </c>
      <c r="E4079" s="25" t="s">
        <v>452</v>
      </c>
      <c r="F4079" s="25" t="s">
        <v>185</v>
      </c>
      <c r="G4079" s="26" t="n">
        <v>1712.68</v>
      </c>
      <c r="H4079" s="27" t="n">
        <v>3194</v>
      </c>
      <c r="I4079" s="25" t="s">
        <v>147</v>
      </c>
      <c r="J4079" s="25" t="s">
        <v>193</v>
      </c>
      <c r="K4079" s="25" t="n">
        <v>1992</v>
      </c>
      <c r="L4079" s="25" t="s">
        <v>1834</v>
      </c>
      <c r="M4079" s="25" t="s">
        <v>171</v>
      </c>
      <c r="N4079" s="28" t="n">
        <v>4821</v>
      </c>
      <c r="O4079" s="25" t="s">
        <v>54</v>
      </c>
      <c r="P4079" s="29" t="n">
        <v>42996</v>
      </c>
      <c r="Q4079" s="29" t="n">
        <v>43054</v>
      </c>
      <c r="R4079" s="28" t="n">
        <v>4205</v>
      </c>
      <c r="S4079" s="28" t="n">
        <f aca="false">IF(O4079="Won",R4079,IF(O4079="Lost",0,N4079))</f>
        <v>4205</v>
      </c>
      <c r="T4079" s="30" t="n">
        <f aca="false">IF(AND(P4079&lt;&gt;"",Q4079&lt;&gt;""),Q4079-P4079,"")</f>
        <v>58</v>
      </c>
      <c r="U4079" s="30" t="str">
        <f aca="false">IF(AND(O4079="Engaging",P4079&lt;&gt;""),'Leia-me'!$B$5-P4079,"")</f>
        <v/>
      </c>
      <c r="V4079" s="25" t="str">
        <f aca="false">IF(O4079&lt;&gt;"Engaging","",IF(U4079&lt;='Leia-me'!$B$6,"Saudável",IF(U4079&lt;='Leia-me'!$B$7,"Esfriando",IF(U4079&lt;='Leia-me'!$B$8,"Última chance","Zumbi"))))</f>
        <v/>
      </c>
      <c r="W4079" s="25" t="n">
        <f aca="false">IF(O4079="Won",1,IF(O4079="Lost",0,""))</f>
        <v>1</v>
      </c>
      <c r="X4079" s="25" t="s">
        <v>1835</v>
      </c>
      <c r="Y4079" s="25" t="str">
        <f aca="false">IF(E4079="","Sim","")</f>
        <v/>
      </c>
    </row>
    <row r="4080" customFormat="false" ht="15" hidden="false" customHeight="false" outlineLevel="0" collapsed="false">
      <c r="A4080" s="25" t="s">
        <v>4342</v>
      </c>
      <c r="B4080" s="25" t="s">
        <v>84</v>
      </c>
      <c r="C4080" s="25" t="s">
        <v>85</v>
      </c>
      <c r="D4080" s="25" t="s">
        <v>88</v>
      </c>
      <c r="G4080" s="31"/>
      <c r="H4080" s="32"/>
      <c r="L4080" s="25" t="s">
        <v>160</v>
      </c>
      <c r="M4080" s="25" t="s">
        <v>149</v>
      </c>
      <c r="N4080" s="28" t="n">
        <v>3393</v>
      </c>
      <c r="O4080" s="25" t="s">
        <v>56</v>
      </c>
      <c r="P4080" s="29" t="n">
        <v>42997</v>
      </c>
      <c r="Q4080" s="33"/>
      <c r="R4080" s="34"/>
      <c r="S4080" s="28" t="n">
        <f aca="false">IF(O4080="Won",R4080,IF(O4080="Lost",0,N4080))</f>
        <v>3393</v>
      </c>
      <c r="T4080" s="30" t="str">
        <f aca="false">IF(AND(P4080&lt;&gt;"",Q4080&lt;&gt;""),Q4080-P4080,"")</f>
        <v/>
      </c>
      <c r="U4080" s="30" t="n">
        <f aca="false">IF(AND(O4080="Engaging",P4080&lt;&gt;""),'Leia-me'!$B$5-P4080,"")</f>
        <v>103</v>
      </c>
      <c r="V4080" s="25" t="str">
        <f aca="false">IF(O4080&lt;&gt;"Engaging","",IF(U4080&lt;='Leia-me'!$B$6,"Saudável",IF(U4080&lt;='Leia-me'!$B$7,"Esfriando",IF(U4080&lt;='Leia-me'!$B$8,"Última chance","Zumbi"))))</f>
        <v>Esfriando</v>
      </c>
      <c r="W4080" s="25" t="str">
        <f aca="false">IF(O4080="Won",1,IF(O4080="Lost",0,""))</f>
        <v/>
      </c>
      <c r="Y4080" s="25" t="str">
        <f aca="false">IF(E4080="","Sim","")</f>
        <v>Sim</v>
      </c>
    </row>
    <row r="4081" customFormat="false" ht="15" hidden="false" customHeight="false" outlineLevel="0" collapsed="false">
      <c r="A4081" s="25" t="s">
        <v>4343</v>
      </c>
      <c r="B4081" s="25" t="s">
        <v>84</v>
      </c>
      <c r="C4081" s="25" t="s">
        <v>85</v>
      </c>
      <c r="D4081" s="25" t="s">
        <v>88</v>
      </c>
      <c r="E4081" s="25" t="s">
        <v>1347</v>
      </c>
      <c r="F4081" s="25" t="s">
        <v>165</v>
      </c>
      <c r="G4081" s="26" t="n">
        <v>665.06</v>
      </c>
      <c r="H4081" s="27" t="n">
        <v>1095</v>
      </c>
      <c r="I4081" s="25" t="s">
        <v>147</v>
      </c>
      <c r="K4081" s="25" t="n">
        <v>1989</v>
      </c>
      <c r="L4081" s="25" t="s">
        <v>1834</v>
      </c>
      <c r="M4081" s="25" t="s">
        <v>171</v>
      </c>
      <c r="N4081" s="28" t="n">
        <v>4821</v>
      </c>
      <c r="O4081" s="25" t="s">
        <v>55</v>
      </c>
      <c r="P4081" s="29" t="n">
        <v>43001</v>
      </c>
      <c r="Q4081" s="29" t="n">
        <v>43013</v>
      </c>
      <c r="R4081" s="28" t="n">
        <v>0</v>
      </c>
      <c r="S4081" s="28" t="n">
        <f aca="false">IF(O4081="Won",R4081,IF(O4081="Lost",0,N4081))</f>
        <v>0</v>
      </c>
      <c r="T4081" s="30" t="n">
        <f aca="false">IF(AND(P4081&lt;&gt;"",Q4081&lt;&gt;""),Q4081-P4081,"")</f>
        <v>12</v>
      </c>
      <c r="U4081" s="30" t="str">
        <f aca="false">IF(AND(O4081="Engaging",P4081&lt;&gt;""),'Leia-me'!$B$5-P4081,"")</f>
        <v/>
      </c>
      <c r="V4081" s="25" t="str">
        <f aca="false">IF(O4081&lt;&gt;"Engaging","",IF(U4081&lt;='Leia-me'!$B$6,"Saudável",IF(U4081&lt;='Leia-me'!$B$7,"Esfriando",IF(U4081&lt;='Leia-me'!$B$8,"Última chance","Zumbi"))))</f>
        <v/>
      </c>
      <c r="W4081" s="25" t="n">
        <f aca="false">IF(O4081="Won",1,IF(O4081="Lost",0,""))</f>
        <v>0</v>
      </c>
      <c r="X4081" s="25" t="s">
        <v>1835</v>
      </c>
      <c r="Y4081" s="25" t="str">
        <f aca="false">IF(E4081="","Sim","")</f>
        <v/>
      </c>
    </row>
    <row r="4082" customFormat="false" ht="15" hidden="false" customHeight="false" outlineLevel="0" collapsed="false">
      <c r="A4082" s="25" t="s">
        <v>4344</v>
      </c>
      <c r="B4082" s="25" t="s">
        <v>84</v>
      </c>
      <c r="C4082" s="25" t="s">
        <v>85</v>
      </c>
      <c r="D4082" s="25" t="s">
        <v>88</v>
      </c>
      <c r="E4082" s="25" t="s">
        <v>663</v>
      </c>
      <c r="F4082" s="25" t="s">
        <v>146</v>
      </c>
      <c r="G4082" s="26" t="n">
        <v>326.82</v>
      </c>
      <c r="H4082" s="27" t="n">
        <v>1016</v>
      </c>
      <c r="I4082" s="25" t="s">
        <v>147</v>
      </c>
      <c r="K4082" s="25" t="n">
        <v>1991</v>
      </c>
      <c r="L4082" s="25" t="s">
        <v>186</v>
      </c>
      <c r="M4082" s="25" t="s">
        <v>171</v>
      </c>
      <c r="N4082" s="28" t="n">
        <v>550</v>
      </c>
      <c r="O4082" s="25" t="s">
        <v>54</v>
      </c>
      <c r="P4082" s="29" t="n">
        <v>43004</v>
      </c>
      <c r="Q4082" s="29" t="n">
        <v>43009</v>
      </c>
      <c r="R4082" s="28" t="n">
        <v>558</v>
      </c>
      <c r="S4082" s="28" t="n">
        <f aca="false">IF(O4082="Won",R4082,IF(O4082="Lost",0,N4082))</f>
        <v>558</v>
      </c>
      <c r="T4082" s="30" t="n">
        <f aca="false">IF(AND(P4082&lt;&gt;"",Q4082&lt;&gt;""),Q4082-P4082,"")</f>
        <v>5</v>
      </c>
      <c r="U4082" s="30" t="str">
        <f aca="false">IF(AND(O4082="Engaging",P4082&lt;&gt;""),'Leia-me'!$B$5-P4082,"")</f>
        <v/>
      </c>
      <c r="V4082" s="25" t="str">
        <f aca="false">IF(O4082&lt;&gt;"Engaging","",IF(U4082&lt;='Leia-me'!$B$6,"Saudável",IF(U4082&lt;='Leia-me'!$B$7,"Esfriando",IF(U4082&lt;='Leia-me'!$B$8,"Última chance","Zumbi"))))</f>
        <v/>
      </c>
      <c r="W4082" s="25" t="n">
        <f aca="false">IF(O4082="Won",1,IF(O4082="Lost",0,""))</f>
        <v>1</v>
      </c>
      <c r="Y4082" s="25" t="str">
        <f aca="false">IF(E4082="","Sim","")</f>
        <v/>
      </c>
    </row>
    <row r="4083" customFormat="false" ht="15" hidden="false" customHeight="false" outlineLevel="0" collapsed="false">
      <c r="A4083" s="25" t="s">
        <v>4345</v>
      </c>
      <c r="B4083" s="25" t="s">
        <v>84</v>
      </c>
      <c r="C4083" s="25" t="s">
        <v>85</v>
      </c>
      <c r="D4083" s="25" t="s">
        <v>88</v>
      </c>
      <c r="E4083" s="25" t="s">
        <v>218</v>
      </c>
      <c r="F4083" s="25" t="s">
        <v>146</v>
      </c>
      <c r="G4083" s="26" t="n">
        <v>4.54</v>
      </c>
      <c r="H4083" s="27" t="n">
        <v>9</v>
      </c>
      <c r="I4083" s="25" t="s">
        <v>147</v>
      </c>
      <c r="K4083" s="25" t="n">
        <v>2017</v>
      </c>
      <c r="L4083" s="25" t="s">
        <v>148</v>
      </c>
      <c r="M4083" s="25" t="s">
        <v>149</v>
      </c>
      <c r="N4083" s="28" t="n">
        <v>55</v>
      </c>
      <c r="O4083" s="25" t="s">
        <v>54</v>
      </c>
      <c r="P4083" s="29" t="n">
        <v>43004</v>
      </c>
      <c r="Q4083" s="29" t="n">
        <v>43071</v>
      </c>
      <c r="R4083" s="28" t="n">
        <v>57</v>
      </c>
      <c r="S4083" s="28" t="n">
        <f aca="false">IF(O4083="Won",R4083,IF(O4083="Lost",0,N4083))</f>
        <v>57</v>
      </c>
      <c r="T4083" s="30" t="n">
        <f aca="false">IF(AND(P4083&lt;&gt;"",Q4083&lt;&gt;""),Q4083-P4083,"")</f>
        <v>67</v>
      </c>
      <c r="U4083" s="30" t="str">
        <f aca="false">IF(AND(O4083="Engaging",P4083&lt;&gt;""),'Leia-me'!$B$5-P4083,"")</f>
        <v/>
      </c>
      <c r="V4083" s="25" t="str">
        <f aca="false">IF(O4083&lt;&gt;"Engaging","",IF(U4083&lt;='Leia-me'!$B$6,"Saudável",IF(U4083&lt;='Leia-me'!$B$7,"Esfriando",IF(U4083&lt;='Leia-me'!$B$8,"Última chance","Zumbi"))))</f>
        <v/>
      </c>
      <c r="W4083" s="25" t="n">
        <f aca="false">IF(O4083="Won",1,IF(O4083="Lost",0,""))</f>
        <v>1</v>
      </c>
      <c r="Y4083" s="25" t="str">
        <f aca="false">IF(E4083="","Sim","")</f>
        <v/>
      </c>
    </row>
    <row r="4084" customFormat="false" ht="15" hidden="false" customHeight="false" outlineLevel="0" collapsed="false">
      <c r="A4084" s="25" t="s">
        <v>4346</v>
      </c>
      <c r="B4084" s="25" t="s">
        <v>84</v>
      </c>
      <c r="C4084" s="25" t="s">
        <v>85</v>
      </c>
      <c r="D4084" s="25" t="s">
        <v>88</v>
      </c>
      <c r="G4084" s="31"/>
      <c r="H4084" s="32"/>
      <c r="L4084" s="25" t="s">
        <v>1834</v>
      </c>
      <c r="M4084" s="25" t="s">
        <v>171</v>
      </c>
      <c r="N4084" s="28" t="n">
        <v>4821</v>
      </c>
      <c r="O4084" s="25" t="s">
        <v>56</v>
      </c>
      <c r="P4084" s="29" t="n">
        <v>43007</v>
      </c>
      <c r="Q4084" s="33"/>
      <c r="R4084" s="34"/>
      <c r="S4084" s="28" t="n">
        <f aca="false">IF(O4084="Won",R4084,IF(O4084="Lost",0,N4084))</f>
        <v>4821</v>
      </c>
      <c r="T4084" s="30" t="str">
        <f aca="false">IF(AND(P4084&lt;&gt;"",Q4084&lt;&gt;""),Q4084-P4084,"")</f>
        <v/>
      </c>
      <c r="U4084" s="30" t="n">
        <f aca="false">IF(AND(O4084="Engaging",P4084&lt;&gt;""),'Leia-me'!$B$5-P4084,"")</f>
        <v>93</v>
      </c>
      <c r="V4084" s="25" t="str">
        <f aca="false">IF(O4084&lt;&gt;"Engaging","",IF(U4084&lt;='Leia-me'!$B$6,"Saudável",IF(U4084&lt;='Leia-me'!$B$7,"Esfriando",IF(U4084&lt;='Leia-me'!$B$8,"Última chance","Zumbi"))))</f>
        <v>Esfriando</v>
      </c>
      <c r="W4084" s="25" t="str">
        <f aca="false">IF(O4084="Won",1,IF(O4084="Lost",0,""))</f>
        <v/>
      </c>
      <c r="X4084" s="25" t="s">
        <v>1835</v>
      </c>
      <c r="Y4084" s="25" t="str">
        <f aca="false">IF(E4084="","Sim","")</f>
        <v>Sim</v>
      </c>
    </row>
    <row r="4085" customFormat="false" ht="15" hidden="false" customHeight="false" outlineLevel="0" collapsed="false">
      <c r="A4085" s="25" t="s">
        <v>4347</v>
      </c>
      <c r="B4085" s="25" t="s">
        <v>84</v>
      </c>
      <c r="C4085" s="25" t="s">
        <v>85</v>
      </c>
      <c r="D4085" s="25" t="s">
        <v>88</v>
      </c>
      <c r="E4085" s="25" t="s">
        <v>1156</v>
      </c>
      <c r="F4085" s="25" t="s">
        <v>185</v>
      </c>
      <c r="G4085" s="26" t="n">
        <v>1242.32</v>
      </c>
      <c r="H4085" s="27" t="n">
        <v>3027</v>
      </c>
      <c r="I4085" s="25" t="s">
        <v>147</v>
      </c>
      <c r="J4085" s="25" t="s">
        <v>193</v>
      </c>
      <c r="K4085" s="25" t="n">
        <v>1993</v>
      </c>
      <c r="L4085" s="25" t="s">
        <v>1834</v>
      </c>
      <c r="M4085" s="25" t="s">
        <v>171</v>
      </c>
      <c r="N4085" s="28" t="n">
        <v>4821</v>
      </c>
      <c r="O4085" s="25" t="s">
        <v>54</v>
      </c>
      <c r="P4085" s="29" t="n">
        <v>43009</v>
      </c>
      <c r="Q4085" s="29" t="n">
        <v>43069</v>
      </c>
      <c r="R4085" s="28" t="n">
        <v>4881</v>
      </c>
      <c r="S4085" s="28" t="n">
        <f aca="false">IF(O4085="Won",R4085,IF(O4085="Lost",0,N4085))</f>
        <v>4881</v>
      </c>
      <c r="T4085" s="30" t="n">
        <f aca="false">IF(AND(P4085&lt;&gt;"",Q4085&lt;&gt;""),Q4085-P4085,"")</f>
        <v>60</v>
      </c>
      <c r="U4085" s="30" t="str">
        <f aca="false">IF(AND(O4085="Engaging",P4085&lt;&gt;""),'Leia-me'!$B$5-P4085,"")</f>
        <v/>
      </c>
      <c r="V4085" s="25" t="str">
        <f aca="false">IF(O4085&lt;&gt;"Engaging","",IF(U4085&lt;='Leia-me'!$B$6,"Saudável",IF(U4085&lt;='Leia-me'!$B$7,"Esfriando",IF(U4085&lt;='Leia-me'!$B$8,"Última chance","Zumbi"))))</f>
        <v/>
      </c>
      <c r="W4085" s="25" t="n">
        <f aca="false">IF(O4085="Won",1,IF(O4085="Lost",0,""))</f>
        <v>1</v>
      </c>
      <c r="X4085" s="25" t="s">
        <v>1835</v>
      </c>
      <c r="Y4085" s="25" t="str">
        <f aca="false">IF(E4085="","Sim","")</f>
        <v/>
      </c>
    </row>
    <row r="4086" customFormat="false" ht="15" hidden="false" customHeight="false" outlineLevel="0" collapsed="false">
      <c r="A4086" s="25" t="s">
        <v>4348</v>
      </c>
      <c r="B4086" s="25" t="s">
        <v>84</v>
      </c>
      <c r="C4086" s="25" t="s">
        <v>85</v>
      </c>
      <c r="D4086" s="25" t="s">
        <v>88</v>
      </c>
      <c r="E4086" s="25" t="s">
        <v>1690</v>
      </c>
      <c r="F4086" s="25" t="s">
        <v>211</v>
      </c>
      <c r="G4086" s="26" t="n">
        <v>2520.83</v>
      </c>
      <c r="H4086" s="27" t="n">
        <v>3502</v>
      </c>
      <c r="I4086" s="25" t="s">
        <v>147</v>
      </c>
      <c r="K4086" s="25" t="n">
        <v>1990</v>
      </c>
      <c r="L4086" s="25" t="s">
        <v>170</v>
      </c>
      <c r="M4086" s="25" t="s">
        <v>171</v>
      </c>
      <c r="N4086" s="28" t="n">
        <v>1096</v>
      </c>
      <c r="O4086" s="25" t="s">
        <v>55</v>
      </c>
      <c r="P4086" s="29" t="n">
        <v>43010</v>
      </c>
      <c r="Q4086" s="29" t="n">
        <v>43020</v>
      </c>
      <c r="R4086" s="28" t="n">
        <v>0</v>
      </c>
      <c r="S4086" s="28" t="n">
        <f aca="false">IF(O4086="Won",R4086,IF(O4086="Lost",0,N4086))</f>
        <v>0</v>
      </c>
      <c r="T4086" s="30" t="n">
        <f aca="false">IF(AND(P4086&lt;&gt;"",Q4086&lt;&gt;""),Q4086-P4086,"")</f>
        <v>10</v>
      </c>
      <c r="U4086" s="30" t="str">
        <f aca="false">IF(AND(O4086="Engaging",P4086&lt;&gt;""),'Leia-me'!$B$5-P4086,"")</f>
        <v/>
      </c>
      <c r="V4086" s="25" t="str">
        <f aca="false">IF(O4086&lt;&gt;"Engaging","",IF(U4086&lt;='Leia-me'!$B$6,"Saudável",IF(U4086&lt;='Leia-me'!$B$7,"Esfriando",IF(U4086&lt;='Leia-me'!$B$8,"Última chance","Zumbi"))))</f>
        <v/>
      </c>
      <c r="W4086" s="25" t="n">
        <f aca="false">IF(O4086="Won",1,IF(O4086="Lost",0,""))</f>
        <v>0</v>
      </c>
      <c r="Y4086" s="25" t="str">
        <f aca="false">IF(E4086="","Sim","")</f>
        <v/>
      </c>
    </row>
    <row r="4087" customFormat="false" ht="15" hidden="false" customHeight="false" outlineLevel="0" collapsed="false">
      <c r="A4087" s="25" t="s">
        <v>4349</v>
      </c>
      <c r="B4087" s="25" t="s">
        <v>84</v>
      </c>
      <c r="C4087" s="25" t="s">
        <v>85</v>
      </c>
      <c r="D4087" s="25" t="s">
        <v>88</v>
      </c>
      <c r="E4087" s="25" t="s">
        <v>1049</v>
      </c>
      <c r="F4087" s="25" t="s">
        <v>177</v>
      </c>
      <c r="G4087" s="26" t="n">
        <v>2022.14</v>
      </c>
      <c r="H4087" s="27" t="n">
        <v>5113</v>
      </c>
      <c r="I4087" s="25" t="s">
        <v>147</v>
      </c>
      <c r="K4087" s="25" t="n">
        <v>1998</v>
      </c>
      <c r="L4087" s="25" t="s">
        <v>160</v>
      </c>
      <c r="M4087" s="25" t="s">
        <v>149</v>
      </c>
      <c r="N4087" s="28" t="n">
        <v>3393</v>
      </c>
      <c r="O4087" s="25" t="s">
        <v>54</v>
      </c>
      <c r="P4087" s="29" t="n">
        <v>43013</v>
      </c>
      <c r="Q4087" s="29" t="n">
        <v>43019</v>
      </c>
      <c r="R4087" s="28" t="n">
        <v>3002</v>
      </c>
      <c r="S4087" s="28" t="n">
        <f aca="false">IF(O4087="Won",R4087,IF(O4087="Lost",0,N4087))</f>
        <v>3002</v>
      </c>
      <c r="T4087" s="30" t="n">
        <f aca="false">IF(AND(P4087&lt;&gt;"",Q4087&lt;&gt;""),Q4087-P4087,"")</f>
        <v>6</v>
      </c>
      <c r="U4087" s="30" t="str">
        <f aca="false">IF(AND(O4087="Engaging",P4087&lt;&gt;""),'Leia-me'!$B$5-P4087,"")</f>
        <v/>
      </c>
      <c r="V4087" s="25" t="str">
        <f aca="false">IF(O4087&lt;&gt;"Engaging","",IF(U4087&lt;='Leia-me'!$B$6,"Saudável",IF(U4087&lt;='Leia-me'!$B$7,"Esfriando",IF(U4087&lt;='Leia-me'!$B$8,"Última chance","Zumbi"))))</f>
        <v/>
      </c>
      <c r="W4087" s="25" t="n">
        <f aca="false">IF(O4087="Won",1,IF(O4087="Lost",0,""))</f>
        <v>1</v>
      </c>
      <c r="Y4087" s="25" t="str">
        <f aca="false">IF(E4087="","Sim","")</f>
        <v/>
      </c>
    </row>
    <row r="4088" customFormat="false" ht="15" hidden="false" customHeight="false" outlineLevel="0" collapsed="false">
      <c r="A4088" s="25" t="s">
        <v>4350</v>
      </c>
      <c r="B4088" s="25" t="s">
        <v>84</v>
      </c>
      <c r="C4088" s="25" t="s">
        <v>85</v>
      </c>
      <c r="D4088" s="25" t="s">
        <v>88</v>
      </c>
      <c r="E4088" s="25" t="s">
        <v>1055</v>
      </c>
      <c r="F4088" s="25" t="s">
        <v>146</v>
      </c>
      <c r="G4088" s="26" t="n">
        <v>439.21</v>
      </c>
      <c r="H4088" s="27" t="n">
        <v>792</v>
      </c>
      <c r="I4088" s="25" t="s">
        <v>147</v>
      </c>
      <c r="K4088" s="25" t="n">
        <v>1996</v>
      </c>
      <c r="L4088" s="25" t="s">
        <v>178</v>
      </c>
      <c r="M4088" s="25" t="s">
        <v>171</v>
      </c>
      <c r="N4088" s="28" t="n">
        <v>5482</v>
      </c>
      <c r="O4088" s="25" t="s">
        <v>54</v>
      </c>
      <c r="P4088" s="29" t="n">
        <v>43014</v>
      </c>
      <c r="Q4088" s="29" t="n">
        <v>43022</v>
      </c>
      <c r="R4088" s="28" t="n">
        <v>6228</v>
      </c>
      <c r="S4088" s="28" t="n">
        <f aca="false">IF(O4088="Won",R4088,IF(O4088="Lost",0,N4088))</f>
        <v>6228</v>
      </c>
      <c r="T4088" s="30" t="n">
        <f aca="false">IF(AND(P4088&lt;&gt;"",Q4088&lt;&gt;""),Q4088-P4088,"")</f>
        <v>8</v>
      </c>
      <c r="U4088" s="30" t="str">
        <f aca="false">IF(AND(O4088="Engaging",P4088&lt;&gt;""),'Leia-me'!$B$5-P4088,"")</f>
        <v/>
      </c>
      <c r="V4088" s="25" t="str">
        <f aca="false">IF(O4088&lt;&gt;"Engaging","",IF(U4088&lt;='Leia-me'!$B$6,"Saudável",IF(U4088&lt;='Leia-me'!$B$7,"Esfriando",IF(U4088&lt;='Leia-me'!$B$8,"Última chance","Zumbi"))))</f>
        <v/>
      </c>
      <c r="W4088" s="25" t="n">
        <f aca="false">IF(O4088="Won",1,IF(O4088="Lost",0,""))</f>
        <v>1</v>
      </c>
      <c r="Y4088" s="25" t="str">
        <f aca="false">IF(E4088="","Sim","")</f>
        <v/>
      </c>
    </row>
    <row r="4089" customFormat="false" ht="15" hidden="false" customHeight="false" outlineLevel="0" collapsed="false">
      <c r="A4089" s="25" t="s">
        <v>4351</v>
      </c>
      <c r="B4089" s="25" t="s">
        <v>84</v>
      </c>
      <c r="C4089" s="25" t="s">
        <v>85</v>
      </c>
      <c r="D4089" s="25" t="s">
        <v>88</v>
      </c>
      <c r="E4089" s="25" t="s">
        <v>1371</v>
      </c>
      <c r="F4089" s="25" t="s">
        <v>185</v>
      </c>
      <c r="G4089" s="26" t="n">
        <v>40.79</v>
      </c>
      <c r="H4089" s="27" t="n">
        <v>142</v>
      </c>
      <c r="I4089" s="25" t="s">
        <v>1372</v>
      </c>
      <c r="K4089" s="25" t="n">
        <v>2011</v>
      </c>
      <c r="L4089" s="25" t="s">
        <v>1834</v>
      </c>
      <c r="M4089" s="25" t="s">
        <v>171</v>
      </c>
      <c r="N4089" s="28" t="n">
        <v>4821</v>
      </c>
      <c r="O4089" s="25" t="s">
        <v>54</v>
      </c>
      <c r="P4089" s="29" t="n">
        <v>43018</v>
      </c>
      <c r="Q4089" s="29" t="n">
        <v>43019</v>
      </c>
      <c r="R4089" s="28" t="n">
        <v>4575</v>
      </c>
      <c r="S4089" s="28" t="n">
        <f aca="false">IF(O4089="Won",R4089,IF(O4089="Lost",0,N4089))</f>
        <v>4575</v>
      </c>
      <c r="T4089" s="30" t="n">
        <f aca="false">IF(AND(P4089&lt;&gt;"",Q4089&lt;&gt;""),Q4089-P4089,"")</f>
        <v>1</v>
      </c>
      <c r="U4089" s="30" t="str">
        <f aca="false">IF(AND(O4089="Engaging",P4089&lt;&gt;""),'Leia-me'!$B$5-P4089,"")</f>
        <v/>
      </c>
      <c r="V4089" s="25" t="str">
        <f aca="false">IF(O4089&lt;&gt;"Engaging","",IF(U4089&lt;='Leia-me'!$B$6,"Saudável",IF(U4089&lt;='Leia-me'!$B$7,"Esfriando",IF(U4089&lt;='Leia-me'!$B$8,"Última chance","Zumbi"))))</f>
        <v/>
      </c>
      <c r="W4089" s="25" t="n">
        <f aca="false">IF(O4089="Won",1,IF(O4089="Lost",0,""))</f>
        <v>1</v>
      </c>
      <c r="X4089" s="25" t="s">
        <v>1835</v>
      </c>
      <c r="Y4089" s="25" t="str">
        <f aca="false">IF(E4089="","Sim","")</f>
        <v/>
      </c>
    </row>
    <row r="4090" customFormat="false" ht="15" hidden="false" customHeight="false" outlineLevel="0" collapsed="false">
      <c r="A4090" s="25" t="s">
        <v>4352</v>
      </c>
      <c r="B4090" s="25" t="s">
        <v>84</v>
      </c>
      <c r="C4090" s="25" t="s">
        <v>85</v>
      </c>
      <c r="D4090" s="25" t="s">
        <v>88</v>
      </c>
      <c r="E4090" s="25" t="s">
        <v>494</v>
      </c>
      <c r="F4090" s="25" t="s">
        <v>192</v>
      </c>
      <c r="G4090" s="26" t="n">
        <v>11698.03</v>
      </c>
      <c r="H4090" s="27" t="n">
        <v>34288</v>
      </c>
      <c r="I4090" s="25" t="s">
        <v>147</v>
      </c>
      <c r="K4090" s="25" t="n">
        <v>1982</v>
      </c>
      <c r="L4090" s="25" t="s">
        <v>148</v>
      </c>
      <c r="M4090" s="25" t="s">
        <v>149</v>
      </c>
      <c r="N4090" s="28" t="n">
        <v>55</v>
      </c>
      <c r="O4090" s="25" t="s">
        <v>55</v>
      </c>
      <c r="P4090" s="29" t="n">
        <v>43019</v>
      </c>
      <c r="Q4090" s="29" t="n">
        <v>43061</v>
      </c>
      <c r="R4090" s="28" t="n">
        <v>0</v>
      </c>
      <c r="S4090" s="28" t="n">
        <f aca="false">IF(O4090="Won",R4090,IF(O4090="Lost",0,N4090))</f>
        <v>0</v>
      </c>
      <c r="T4090" s="30" t="n">
        <f aca="false">IF(AND(P4090&lt;&gt;"",Q4090&lt;&gt;""),Q4090-P4090,"")</f>
        <v>42</v>
      </c>
      <c r="U4090" s="30" t="str">
        <f aca="false">IF(AND(O4090="Engaging",P4090&lt;&gt;""),'Leia-me'!$B$5-P4090,"")</f>
        <v/>
      </c>
      <c r="V4090" s="25" t="str">
        <f aca="false">IF(O4090&lt;&gt;"Engaging","",IF(U4090&lt;='Leia-me'!$B$6,"Saudável",IF(U4090&lt;='Leia-me'!$B$7,"Esfriando",IF(U4090&lt;='Leia-me'!$B$8,"Última chance","Zumbi"))))</f>
        <v/>
      </c>
      <c r="W4090" s="25" t="n">
        <f aca="false">IF(O4090="Won",1,IF(O4090="Lost",0,""))</f>
        <v>0</v>
      </c>
      <c r="Y4090" s="25" t="str">
        <f aca="false">IF(E4090="","Sim","")</f>
        <v/>
      </c>
    </row>
    <row r="4091" customFormat="false" ht="15" hidden="false" customHeight="false" outlineLevel="0" collapsed="false">
      <c r="A4091" s="25" t="s">
        <v>4353</v>
      </c>
      <c r="B4091" s="25" t="s">
        <v>84</v>
      </c>
      <c r="C4091" s="25" t="s">
        <v>85</v>
      </c>
      <c r="D4091" s="25" t="s">
        <v>88</v>
      </c>
      <c r="E4091" s="25" t="s">
        <v>463</v>
      </c>
      <c r="F4091" s="25" t="s">
        <v>211</v>
      </c>
      <c r="G4091" s="26" t="n">
        <v>2261.05</v>
      </c>
      <c r="H4091" s="27" t="n">
        <v>3851</v>
      </c>
      <c r="I4091" s="25" t="s">
        <v>147</v>
      </c>
      <c r="K4091" s="25" t="n">
        <v>2005</v>
      </c>
      <c r="L4091" s="25" t="s">
        <v>186</v>
      </c>
      <c r="M4091" s="25" t="s">
        <v>171</v>
      </c>
      <c r="N4091" s="28" t="n">
        <v>550</v>
      </c>
      <c r="O4091" s="25" t="s">
        <v>54</v>
      </c>
      <c r="P4091" s="29" t="n">
        <v>43019</v>
      </c>
      <c r="Q4091" s="29" t="n">
        <v>43079</v>
      </c>
      <c r="R4091" s="28" t="n">
        <v>472</v>
      </c>
      <c r="S4091" s="28" t="n">
        <f aca="false">IF(O4091="Won",R4091,IF(O4091="Lost",0,N4091))</f>
        <v>472</v>
      </c>
      <c r="T4091" s="30" t="n">
        <f aca="false">IF(AND(P4091&lt;&gt;"",Q4091&lt;&gt;""),Q4091-P4091,"")</f>
        <v>60</v>
      </c>
      <c r="U4091" s="30" t="str">
        <f aca="false">IF(AND(O4091="Engaging",P4091&lt;&gt;""),'Leia-me'!$B$5-P4091,"")</f>
        <v/>
      </c>
      <c r="V4091" s="25" t="str">
        <f aca="false">IF(O4091&lt;&gt;"Engaging","",IF(U4091&lt;='Leia-me'!$B$6,"Saudável",IF(U4091&lt;='Leia-me'!$B$7,"Esfriando",IF(U4091&lt;='Leia-me'!$B$8,"Última chance","Zumbi"))))</f>
        <v/>
      </c>
      <c r="W4091" s="25" t="n">
        <f aca="false">IF(O4091="Won",1,IF(O4091="Lost",0,""))</f>
        <v>1</v>
      </c>
      <c r="Y4091" s="25" t="str">
        <f aca="false">IF(E4091="","Sim","")</f>
        <v/>
      </c>
    </row>
    <row r="4092" customFormat="false" ht="15" hidden="false" customHeight="false" outlineLevel="0" collapsed="false">
      <c r="A4092" s="25" t="s">
        <v>4354</v>
      </c>
      <c r="B4092" s="25" t="s">
        <v>84</v>
      </c>
      <c r="C4092" s="25" t="s">
        <v>85</v>
      </c>
      <c r="D4092" s="25" t="s">
        <v>88</v>
      </c>
      <c r="E4092" s="25" t="s">
        <v>644</v>
      </c>
      <c r="F4092" s="25" t="s">
        <v>177</v>
      </c>
      <c r="G4092" s="26" t="n">
        <v>646.1</v>
      </c>
      <c r="H4092" s="27" t="n">
        <v>883</v>
      </c>
      <c r="I4092" s="25" t="s">
        <v>147</v>
      </c>
      <c r="J4092" s="25" t="s">
        <v>199</v>
      </c>
      <c r="K4092" s="25" t="n">
        <v>1993</v>
      </c>
      <c r="L4092" s="25" t="s">
        <v>1834</v>
      </c>
      <c r="M4092" s="25" t="s">
        <v>171</v>
      </c>
      <c r="N4092" s="28" t="n">
        <v>4821</v>
      </c>
      <c r="O4092" s="25" t="s">
        <v>55</v>
      </c>
      <c r="P4092" s="29" t="n">
        <v>43024</v>
      </c>
      <c r="Q4092" s="29" t="n">
        <v>43026</v>
      </c>
      <c r="R4092" s="28" t="n">
        <v>0</v>
      </c>
      <c r="S4092" s="28" t="n">
        <f aca="false">IF(O4092="Won",R4092,IF(O4092="Lost",0,N4092))</f>
        <v>0</v>
      </c>
      <c r="T4092" s="30" t="n">
        <f aca="false">IF(AND(P4092&lt;&gt;"",Q4092&lt;&gt;""),Q4092-P4092,"")</f>
        <v>2</v>
      </c>
      <c r="U4092" s="30" t="str">
        <f aca="false">IF(AND(O4092="Engaging",P4092&lt;&gt;""),'Leia-me'!$B$5-P4092,"")</f>
        <v/>
      </c>
      <c r="V4092" s="25" t="str">
        <f aca="false">IF(O4092&lt;&gt;"Engaging","",IF(U4092&lt;='Leia-me'!$B$6,"Saudável",IF(U4092&lt;='Leia-me'!$B$7,"Esfriando",IF(U4092&lt;='Leia-me'!$B$8,"Última chance","Zumbi"))))</f>
        <v/>
      </c>
      <c r="W4092" s="25" t="n">
        <f aca="false">IF(O4092="Won",1,IF(O4092="Lost",0,""))</f>
        <v>0</v>
      </c>
      <c r="X4092" s="25" t="s">
        <v>1835</v>
      </c>
      <c r="Y4092" s="25" t="str">
        <f aca="false">IF(E4092="","Sim","")</f>
        <v/>
      </c>
    </row>
    <row r="4093" customFormat="false" ht="15" hidden="false" customHeight="false" outlineLevel="0" collapsed="false">
      <c r="A4093" s="25" t="s">
        <v>4355</v>
      </c>
      <c r="B4093" s="25" t="s">
        <v>84</v>
      </c>
      <c r="C4093" s="25" t="s">
        <v>85</v>
      </c>
      <c r="D4093" s="25" t="s">
        <v>88</v>
      </c>
      <c r="E4093" s="25" t="s">
        <v>1049</v>
      </c>
      <c r="F4093" s="25" t="s">
        <v>177</v>
      </c>
      <c r="G4093" s="26" t="n">
        <v>2022.14</v>
      </c>
      <c r="H4093" s="27" t="n">
        <v>5113</v>
      </c>
      <c r="I4093" s="25" t="s">
        <v>147</v>
      </c>
      <c r="K4093" s="25" t="n">
        <v>1998</v>
      </c>
      <c r="L4093" s="25" t="s">
        <v>170</v>
      </c>
      <c r="M4093" s="25" t="s">
        <v>171</v>
      </c>
      <c r="N4093" s="28" t="n">
        <v>1096</v>
      </c>
      <c r="O4093" s="25" t="s">
        <v>55</v>
      </c>
      <c r="P4093" s="29" t="n">
        <v>43026</v>
      </c>
      <c r="Q4093" s="29" t="n">
        <v>43033</v>
      </c>
      <c r="R4093" s="28" t="n">
        <v>0</v>
      </c>
      <c r="S4093" s="28" t="n">
        <f aca="false">IF(O4093="Won",R4093,IF(O4093="Lost",0,N4093))</f>
        <v>0</v>
      </c>
      <c r="T4093" s="30" t="n">
        <f aca="false">IF(AND(P4093&lt;&gt;"",Q4093&lt;&gt;""),Q4093-P4093,"")</f>
        <v>7</v>
      </c>
      <c r="U4093" s="30" t="str">
        <f aca="false">IF(AND(O4093="Engaging",P4093&lt;&gt;""),'Leia-me'!$B$5-P4093,"")</f>
        <v/>
      </c>
      <c r="V4093" s="25" t="str">
        <f aca="false">IF(O4093&lt;&gt;"Engaging","",IF(U4093&lt;='Leia-me'!$B$6,"Saudável",IF(U4093&lt;='Leia-me'!$B$7,"Esfriando",IF(U4093&lt;='Leia-me'!$B$8,"Última chance","Zumbi"))))</f>
        <v/>
      </c>
      <c r="W4093" s="25" t="n">
        <f aca="false">IF(O4093="Won",1,IF(O4093="Lost",0,""))</f>
        <v>0</v>
      </c>
      <c r="Y4093" s="25" t="str">
        <f aca="false">IF(E4093="","Sim","")</f>
        <v/>
      </c>
    </row>
    <row r="4094" customFormat="false" ht="15" hidden="false" customHeight="false" outlineLevel="0" collapsed="false">
      <c r="A4094" s="25" t="s">
        <v>4356</v>
      </c>
      <c r="B4094" s="25" t="s">
        <v>84</v>
      </c>
      <c r="C4094" s="25" t="s">
        <v>85</v>
      </c>
      <c r="D4094" s="25" t="s">
        <v>88</v>
      </c>
      <c r="E4094" s="25" t="s">
        <v>1090</v>
      </c>
      <c r="F4094" s="25" t="s">
        <v>155</v>
      </c>
      <c r="G4094" s="26" t="n">
        <v>6395.05</v>
      </c>
      <c r="H4094" s="27" t="n">
        <v>20275</v>
      </c>
      <c r="I4094" s="25" t="s">
        <v>147</v>
      </c>
      <c r="K4094" s="25" t="n">
        <v>1994</v>
      </c>
      <c r="L4094" s="25" t="s">
        <v>148</v>
      </c>
      <c r="M4094" s="25" t="s">
        <v>149</v>
      </c>
      <c r="N4094" s="28" t="n">
        <v>55</v>
      </c>
      <c r="O4094" s="25" t="s">
        <v>55</v>
      </c>
      <c r="P4094" s="29" t="n">
        <v>43026</v>
      </c>
      <c r="Q4094" s="29" t="n">
        <v>43036</v>
      </c>
      <c r="R4094" s="28" t="n">
        <v>0</v>
      </c>
      <c r="S4094" s="28" t="n">
        <f aca="false">IF(O4094="Won",R4094,IF(O4094="Lost",0,N4094))</f>
        <v>0</v>
      </c>
      <c r="T4094" s="30" t="n">
        <f aca="false">IF(AND(P4094&lt;&gt;"",Q4094&lt;&gt;""),Q4094-P4094,"")</f>
        <v>10</v>
      </c>
      <c r="U4094" s="30" t="str">
        <f aca="false">IF(AND(O4094="Engaging",P4094&lt;&gt;""),'Leia-me'!$B$5-P4094,"")</f>
        <v/>
      </c>
      <c r="V4094" s="25" t="str">
        <f aca="false">IF(O4094&lt;&gt;"Engaging","",IF(U4094&lt;='Leia-me'!$B$6,"Saudável",IF(U4094&lt;='Leia-me'!$B$7,"Esfriando",IF(U4094&lt;='Leia-me'!$B$8,"Última chance","Zumbi"))))</f>
        <v/>
      </c>
      <c r="W4094" s="25" t="n">
        <f aca="false">IF(O4094="Won",1,IF(O4094="Lost",0,""))</f>
        <v>0</v>
      </c>
      <c r="Y4094" s="25" t="str">
        <f aca="false">IF(E4094="","Sim","")</f>
        <v/>
      </c>
    </row>
    <row r="4095" customFormat="false" ht="15" hidden="false" customHeight="false" outlineLevel="0" collapsed="false">
      <c r="A4095" s="25" t="s">
        <v>4357</v>
      </c>
      <c r="B4095" s="25" t="s">
        <v>84</v>
      </c>
      <c r="C4095" s="25" t="s">
        <v>85</v>
      </c>
      <c r="D4095" s="25" t="s">
        <v>88</v>
      </c>
      <c r="E4095" s="25" t="s">
        <v>1158</v>
      </c>
      <c r="F4095" s="25" t="s">
        <v>185</v>
      </c>
      <c r="G4095" s="26" t="n">
        <v>7708.38</v>
      </c>
      <c r="H4095" s="27" t="n">
        <v>13756</v>
      </c>
      <c r="I4095" s="25" t="s">
        <v>147</v>
      </c>
      <c r="K4095" s="25" t="n">
        <v>1980</v>
      </c>
      <c r="L4095" s="25" t="s">
        <v>1834</v>
      </c>
      <c r="M4095" s="25" t="s">
        <v>171</v>
      </c>
      <c r="N4095" s="28" t="n">
        <v>4821</v>
      </c>
      <c r="O4095" s="25" t="s">
        <v>56</v>
      </c>
      <c r="P4095" s="29" t="n">
        <v>43028</v>
      </c>
      <c r="Q4095" s="33"/>
      <c r="R4095" s="34"/>
      <c r="S4095" s="28" t="n">
        <f aca="false">IF(O4095="Won",R4095,IF(O4095="Lost",0,N4095))</f>
        <v>4821</v>
      </c>
      <c r="T4095" s="30" t="str">
        <f aca="false">IF(AND(P4095&lt;&gt;"",Q4095&lt;&gt;""),Q4095-P4095,"")</f>
        <v/>
      </c>
      <c r="U4095" s="30" t="n">
        <f aca="false">IF(AND(O4095="Engaging",P4095&lt;&gt;""),'Leia-me'!$B$5-P4095,"")</f>
        <v>72</v>
      </c>
      <c r="V4095" s="25" t="str">
        <f aca="false">IF(O4095&lt;&gt;"Engaging","",IF(U4095&lt;='Leia-me'!$B$6,"Saudável",IF(U4095&lt;='Leia-me'!$B$7,"Esfriando",IF(U4095&lt;='Leia-me'!$B$8,"Última chance","Zumbi"))))</f>
        <v>Saudável</v>
      </c>
      <c r="W4095" s="25" t="str">
        <f aca="false">IF(O4095="Won",1,IF(O4095="Lost",0,""))</f>
        <v/>
      </c>
      <c r="X4095" s="25" t="s">
        <v>1835</v>
      </c>
      <c r="Y4095" s="25" t="str">
        <f aca="false">IF(E4095="","Sim","")</f>
        <v/>
      </c>
    </row>
    <row r="4096" customFormat="false" ht="15" hidden="false" customHeight="false" outlineLevel="0" collapsed="false">
      <c r="A4096" s="25" t="s">
        <v>4358</v>
      </c>
      <c r="B4096" s="25" t="s">
        <v>84</v>
      </c>
      <c r="C4096" s="25" t="s">
        <v>85</v>
      </c>
      <c r="D4096" s="25" t="s">
        <v>88</v>
      </c>
      <c r="E4096" s="25" t="s">
        <v>1049</v>
      </c>
      <c r="F4096" s="25" t="s">
        <v>177</v>
      </c>
      <c r="G4096" s="26" t="n">
        <v>2022.14</v>
      </c>
      <c r="H4096" s="27" t="n">
        <v>5113</v>
      </c>
      <c r="I4096" s="25" t="s">
        <v>147</v>
      </c>
      <c r="K4096" s="25" t="n">
        <v>1998</v>
      </c>
      <c r="L4096" s="25" t="s">
        <v>170</v>
      </c>
      <c r="M4096" s="25" t="s">
        <v>171</v>
      </c>
      <c r="N4096" s="28" t="n">
        <v>1096</v>
      </c>
      <c r="O4096" s="25" t="s">
        <v>55</v>
      </c>
      <c r="P4096" s="29" t="n">
        <v>43030</v>
      </c>
      <c r="Q4096" s="29" t="n">
        <v>43075</v>
      </c>
      <c r="R4096" s="28" t="n">
        <v>0</v>
      </c>
      <c r="S4096" s="28" t="n">
        <f aca="false">IF(O4096="Won",R4096,IF(O4096="Lost",0,N4096))</f>
        <v>0</v>
      </c>
      <c r="T4096" s="30" t="n">
        <f aca="false">IF(AND(P4096&lt;&gt;"",Q4096&lt;&gt;""),Q4096-P4096,"")</f>
        <v>45</v>
      </c>
      <c r="U4096" s="30" t="str">
        <f aca="false">IF(AND(O4096="Engaging",P4096&lt;&gt;""),'Leia-me'!$B$5-P4096,"")</f>
        <v/>
      </c>
      <c r="V4096" s="25" t="str">
        <f aca="false">IF(O4096&lt;&gt;"Engaging","",IF(U4096&lt;='Leia-me'!$B$6,"Saudável",IF(U4096&lt;='Leia-me'!$B$7,"Esfriando",IF(U4096&lt;='Leia-me'!$B$8,"Última chance","Zumbi"))))</f>
        <v/>
      </c>
      <c r="W4096" s="25" t="n">
        <f aca="false">IF(O4096="Won",1,IF(O4096="Lost",0,""))</f>
        <v>0</v>
      </c>
      <c r="Y4096" s="25" t="str">
        <f aca="false">IF(E4096="","Sim","")</f>
        <v/>
      </c>
    </row>
    <row r="4097" customFormat="false" ht="15" hidden="false" customHeight="false" outlineLevel="0" collapsed="false">
      <c r="A4097" s="25" t="s">
        <v>4359</v>
      </c>
      <c r="B4097" s="25" t="s">
        <v>84</v>
      </c>
      <c r="C4097" s="25" t="s">
        <v>85</v>
      </c>
      <c r="D4097" s="25" t="s">
        <v>88</v>
      </c>
      <c r="E4097" s="25" t="s">
        <v>1158</v>
      </c>
      <c r="F4097" s="25" t="s">
        <v>185</v>
      </c>
      <c r="G4097" s="26" t="n">
        <v>7708.38</v>
      </c>
      <c r="H4097" s="27" t="n">
        <v>13756</v>
      </c>
      <c r="I4097" s="25" t="s">
        <v>147</v>
      </c>
      <c r="K4097" s="25" t="n">
        <v>1980</v>
      </c>
      <c r="L4097" s="25" t="s">
        <v>160</v>
      </c>
      <c r="M4097" s="25" t="s">
        <v>149</v>
      </c>
      <c r="N4097" s="28" t="n">
        <v>3393</v>
      </c>
      <c r="O4097" s="25" t="s">
        <v>55</v>
      </c>
      <c r="P4097" s="29" t="n">
        <v>43037</v>
      </c>
      <c r="Q4097" s="29" t="n">
        <v>43042</v>
      </c>
      <c r="R4097" s="28" t="n">
        <v>0</v>
      </c>
      <c r="S4097" s="28" t="n">
        <f aca="false">IF(O4097="Won",R4097,IF(O4097="Lost",0,N4097))</f>
        <v>0</v>
      </c>
      <c r="T4097" s="30" t="n">
        <f aca="false">IF(AND(P4097&lt;&gt;"",Q4097&lt;&gt;""),Q4097-P4097,"")</f>
        <v>5</v>
      </c>
      <c r="U4097" s="30" t="str">
        <f aca="false">IF(AND(O4097="Engaging",P4097&lt;&gt;""),'Leia-me'!$B$5-P4097,"")</f>
        <v/>
      </c>
      <c r="V4097" s="25" t="str">
        <f aca="false">IF(O4097&lt;&gt;"Engaging","",IF(U4097&lt;='Leia-me'!$B$6,"Saudável",IF(U4097&lt;='Leia-me'!$B$7,"Esfriando",IF(U4097&lt;='Leia-me'!$B$8,"Última chance","Zumbi"))))</f>
        <v/>
      </c>
      <c r="W4097" s="25" t="n">
        <f aca="false">IF(O4097="Won",1,IF(O4097="Lost",0,""))</f>
        <v>0</v>
      </c>
      <c r="Y4097" s="25" t="str">
        <f aca="false">IF(E4097="","Sim","")</f>
        <v/>
      </c>
    </row>
    <row r="4098" customFormat="false" ht="15" hidden="false" customHeight="false" outlineLevel="0" collapsed="false">
      <c r="A4098" s="25" t="s">
        <v>4360</v>
      </c>
      <c r="B4098" s="25" t="s">
        <v>84</v>
      </c>
      <c r="C4098" s="25" t="s">
        <v>85</v>
      </c>
      <c r="D4098" s="25" t="s">
        <v>88</v>
      </c>
      <c r="E4098" s="25" t="s">
        <v>1653</v>
      </c>
      <c r="F4098" s="25" t="s">
        <v>165</v>
      </c>
      <c r="G4098" s="26" t="n">
        <v>3838.39</v>
      </c>
      <c r="H4098" s="27" t="n">
        <v>8274</v>
      </c>
      <c r="I4098" s="25" t="s">
        <v>147</v>
      </c>
      <c r="K4098" s="25" t="n">
        <v>1989</v>
      </c>
      <c r="L4098" s="25" t="s">
        <v>178</v>
      </c>
      <c r="M4098" s="25" t="s">
        <v>171</v>
      </c>
      <c r="N4098" s="28" t="n">
        <v>5482</v>
      </c>
      <c r="O4098" s="25" t="s">
        <v>55</v>
      </c>
      <c r="P4098" s="29" t="n">
        <v>43039</v>
      </c>
      <c r="Q4098" s="29" t="n">
        <v>43046</v>
      </c>
      <c r="R4098" s="28" t="n">
        <v>0</v>
      </c>
      <c r="S4098" s="28" t="n">
        <f aca="false">IF(O4098="Won",R4098,IF(O4098="Lost",0,N4098))</f>
        <v>0</v>
      </c>
      <c r="T4098" s="30" t="n">
        <f aca="false">IF(AND(P4098&lt;&gt;"",Q4098&lt;&gt;""),Q4098-P4098,"")</f>
        <v>7</v>
      </c>
      <c r="U4098" s="30" t="str">
        <f aca="false">IF(AND(O4098="Engaging",P4098&lt;&gt;""),'Leia-me'!$B$5-P4098,"")</f>
        <v/>
      </c>
      <c r="V4098" s="25" t="str">
        <f aca="false">IF(O4098&lt;&gt;"Engaging","",IF(U4098&lt;='Leia-me'!$B$6,"Saudável",IF(U4098&lt;='Leia-me'!$B$7,"Esfriando",IF(U4098&lt;='Leia-me'!$B$8,"Última chance","Zumbi"))))</f>
        <v/>
      </c>
      <c r="W4098" s="25" t="n">
        <f aca="false">IF(O4098="Won",1,IF(O4098="Lost",0,""))</f>
        <v>0</v>
      </c>
      <c r="Y4098" s="25" t="str">
        <f aca="false">IF(E4098="","Sim","")</f>
        <v/>
      </c>
    </row>
    <row r="4099" customFormat="false" ht="15" hidden="false" customHeight="false" outlineLevel="0" collapsed="false">
      <c r="A4099" s="25" t="s">
        <v>4361</v>
      </c>
      <c r="B4099" s="25" t="s">
        <v>84</v>
      </c>
      <c r="C4099" s="25" t="s">
        <v>85</v>
      </c>
      <c r="D4099" s="25" t="s">
        <v>88</v>
      </c>
      <c r="E4099" s="25" t="s">
        <v>1158</v>
      </c>
      <c r="F4099" s="25" t="s">
        <v>185</v>
      </c>
      <c r="G4099" s="26" t="n">
        <v>7708.38</v>
      </c>
      <c r="H4099" s="27" t="n">
        <v>13756</v>
      </c>
      <c r="I4099" s="25" t="s">
        <v>147</v>
      </c>
      <c r="K4099" s="25" t="n">
        <v>1980</v>
      </c>
      <c r="L4099" s="25" t="s">
        <v>178</v>
      </c>
      <c r="M4099" s="25" t="s">
        <v>171</v>
      </c>
      <c r="N4099" s="28" t="n">
        <v>5482</v>
      </c>
      <c r="O4099" s="25" t="s">
        <v>55</v>
      </c>
      <c r="P4099" s="29" t="n">
        <v>43043</v>
      </c>
      <c r="Q4099" s="29" t="n">
        <v>43053</v>
      </c>
      <c r="R4099" s="28" t="n">
        <v>0</v>
      </c>
      <c r="S4099" s="28" t="n">
        <f aca="false">IF(O4099="Won",R4099,IF(O4099="Lost",0,N4099))</f>
        <v>0</v>
      </c>
      <c r="T4099" s="30" t="n">
        <f aca="false">IF(AND(P4099&lt;&gt;"",Q4099&lt;&gt;""),Q4099-P4099,"")</f>
        <v>10</v>
      </c>
      <c r="U4099" s="30" t="str">
        <f aca="false">IF(AND(O4099="Engaging",P4099&lt;&gt;""),'Leia-me'!$B$5-P4099,"")</f>
        <v/>
      </c>
      <c r="V4099" s="25" t="str">
        <f aca="false">IF(O4099&lt;&gt;"Engaging","",IF(U4099&lt;='Leia-me'!$B$6,"Saudável",IF(U4099&lt;='Leia-me'!$B$7,"Esfriando",IF(U4099&lt;='Leia-me'!$B$8,"Última chance","Zumbi"))))</f>
        <v/>
      </c>
      <c r="W4099" s="25" t="n">
        <f aca="false">IF(O4099="Won",1,IF(O4099="Lost",0,""))</f>
        <v>0</v>
      </c>
      <c r="Y4099" s="25" t="str">
        <f aca="false">IF(E4099="","Sim","")</f>
        <v/>
      </c>
    </row>
    <row r="4100" customFormat="false" ht="15" hidden="false" customHeight="false" outlineLevel="0" collapsed="false">
      <c r="A4100" s="25" t="s">
        <v>4362</v>
      </c>
      <c r="B4100" s="25" t="s">
        <v>84</v>
      </c>
      <c r="C4100" s="25" t="s">
        <v>85</v>
      </c>
      <c r="D4100" s="25" t="s">
        <v>88</v>
      </c>
      <c r="G4100" s="31"/>
      <c r="H4100" s="32"/>
      <c r="L4100" s="25" t="s">
        <v>1834</v>
      </c>
      <c r="M4100" s="25" t="s">
        <v>171</v>
      </c>
      <c r="N4100" s="28" t="n">
        <v>4821</v>
      </c>
      <c r="O4100" s="25" t="s">
        <v>56</v>
      </c>
      <c r="P4100" s="29" t="n">
        <v>43044</v>
      </c>
      <c r="Q4100" s="33"/>
      <c r="R4100" s="34"/>
      <c r="S4100" s="28" t="n">
        <f aca="false">IF(O4100="Won",R4100,IF(O4100="Lost",0,N4100))</f>
        <v>4821</v>
      </c>
      <c r="T4100" s="30" t="str">
        <f aca="false">IF(AND(P4100&lt;&gt;"",Q4100&lt;&gt;""),Q4100-P4100,"")</f>
        <v/>
      </c>
      <c r="U4100" s="30" t="n">
        <f aca="false">IF(AND(O4100="Engaging",P4100&lt;&gt;""),'Leia-me'!$B$5-P4100,"")</f>
        <v>56</v>
      </c>
      <c r="V4100" s="25" t="str">
        <f aca="false">IF(O4100&lt;&gt;"Engaging","",IF(U4100&lt;='Leia-me'!$B$6,"Saudável",IF(U4100&lt;='Leia-me'!$B$7,"Esfriando",IF(U4100&lt;='Leia-me'!$B$8,"Última chance","Zumbi"))))</f>
        <v>Saudável</v>
      </c>
      <c r="W4100" s="25" t="str">
        <f aca="false">IF(O4100="Won",1,IF(O4100="Lost",0,""))</f>
        <v/>
      </c>
      <c r="X4100" s="25" t="s">
        <v>1835</v>
      </c>
      <c r="Y4100" s="25" t="str">
        <f aca="false">IF(E4100="","Sim","")</f>
        <v>Sim</v>
      </c>
    </row>
    <row r="4101" customFormat="false" ht="15" hidden="false" customHeight="false" outlineLevel="0" collapsed="false">
      <c r="A4101" s="25" t="s">
        <v>4363</v>
      </c>
      <c r="B4101" s="25" t="s">
        <v>84</v>
      </c>
      <c r="C4101" s="25" t="s">
        <v>85</v>
      </c>
      <c r="D4101" s="25" t="s">
        <v>88</v>
      </c>
      <c r="E4101" s="25" t="s">
        <v>1156</v>
      </c>
      <c r="F4101" s="25" t="s">
        <v>185</v>
      </c>
      <c r="G4101" s="26" t="n">
        <v>1242.32</v>
      </c>
      <c r="H4101" s="27" t="n">
        <v>3027</v>
      </c>
      <c r="I4101" s="25" t="s">
        <v>147</v>
      </c>
      <c r="J4101" s="25" t="s">
        <v>193</v>
      </c>
      <c r="K4101" s="25" t="n">
        <v>1993</v>
      </c>
      <c r="L4101" s="25" t="s">
        <v>160</v>
      </c>
      <c r="M4101" s="25" t="s">
        <v>149</v>
      </c>
      <c r="N4101" s="28" t="n">
        <v>3393</v>
      </c>
      <c r="O4101" s="25" t="s">
        <v>54</v>
      </c>
      <c r="P4101" s="29" t="n">
        <v>43046</v>
      </c>
      <c r="Q4101" s="29" t="n">
        <v>43053</v>
      </c>
      <c r="R4101" s="28" t="n">
        <v>3426</v>
      </c>
      <c r="S4101" s="28" t="n">
        <f aca="false">IF(O4101="Won",R4101,IF(O4101="Lost",0,N4101))</f>
        <v>3426</v>
      </c>
      <c r="T4101" s="30" t="n">
        <f aca="false">IF(AND(P4101&lt;&gt;"",Q4101&lt;&gt;""),Q4101-P4101,"")</f>
        <v>7</v>
      </c>
      <c r="U4101" s="30" t="str">
        <f aca="false">IF(AND(O4101="Engaging",P4101&lt;&gt;""),'Leia-me'!$B$5-P4101,"")</f>
        <v/>
      </c>
      <c r="V4101" s="25" t="str">
        <f aca="false">IF(O4101&lt;&gt;"Engaging","",IF(U4101&lt;='Leia-me'!$B$6,"Saudável",IF(U4101&lt;='Leia-me'!$B$7,"Esfriando",IF(U4101&lt;='Leia-me'!$B$8,"Última chance","Zumbi"))))</f>
        <v/>
      </c>
      <c r="W4101" s="25" t="n">
        <f aca="false">IF(O4101="Won",1,IF(O4101="Lost",0,""))</f>
        <v>1</v>
      </c>
      <c r="Y4101" s="25" t="str">
        <f aca="false">IF(E4101="","Sim","")</f>
        <v/>
      </c>
    </row>
    <row r="4102" customFormat="false" ht="15" hidden="false" customHeight="false" outlineLevel="0" collapsed="false">
      <c r="A4102" s="25" t="s">
        <v>4364</v>
      </c>
      <c r="B4102" s="25" t="s">
        <v>84</v>
      </c>
      <c r="C4102" s="25" t="s">
        <v>85</v>
      </c>
      <c r="D4102" s="25" t="s">
        <v>88</v>
      </c>
      <c r="E4102" s="25" t="s">
        <v>3511</v>
      </c>
      <c r="F4102" s="25" t="s">
        <v>168</v>
      </c>
      <c r="G4102" s="26" t="n">
        <v>1197.44</v>
      </c>
      <c r="H4102" s="27" t="n">
        <v>2570</v>
      </c>
      <c r="I4102" s="25" t="s">
        <v>147</v>
      </c>
      <c r="K4102" s="25" t="n">
        <v>1999</v>
      </c>
      <c r="L4102" s="25" t="s">
        <v>1834</v>
      </c>
      <c r="M4102" s="25" t="s">
        <v>171</v>
      </c>
      <c r="N4102" s="28" t="n">
        <v>4821</v>
      </c>
      <c r="O4102" s="25" t="s">
        <v>54</v>
      </c>
      <c r="P4102" s="29" t="n">
        <v>43056</v>
      </c>
      <c r="Q4102" s="29" t="n">
        <v>43065</v>
      </c>
      <c r="R4102" s="28" t="n">
        <v>4620</v>
      </c>
      <c r="S4102" s="28" t="n">
        <f aca="false">IF(O4102="Won",R4102,IF(O4102="Lost",0,N4102))</f>
        <v>4620</v>
      </c>
      <c r="T4102" s="30" t="n">
        <f aca="false">IF(AND(P4102&lt;&gt;"",Q4102&lt;&gt;""),Q4102-P4102,"")</f>
        <v>9</v>
      </c>
      <c r="U4102" s="30" t="str">
        <f aca="false">IF(AND(O4102="Engaging",P4102&lt;&gt;""),'Leia-me'!$B$5-P4102,"")</f>
        <v/>
      </c>
      <c r="V4102" s="25" t="str">
        <f aca="false">IF(O4102&lt;&gt;"Engaging","",IF(U4102&lt;='Leia-me'!$B$6,"Saudável",IF(U4102&lt;='Leia-me'!$B$7,"Esfriando",IF(U4102&lt;='Leia-me'!$B$8,"Última chance","Zumbi"))))</f>
        <v/>
      </c>
      <c r="W4102" s="25" t="n">
        <f aca="false">IF(O4102="Won",1,IF(O4102="Lost",0,""))</f>
        <v>1</v>
      </c>
      <c r="X4102" s="25" t="s">
        <v>1835</v>
      </c>
      <c r="Y4102" s="25" t="str">
        <f aca="false">IF(E4102="","Sim","")</f>
        <v/>
      </c>
    </row>
    <row r="4103" customFormat="false" ht="15" hidden="false" customHeight="false" outlineLevel="0" collapsed="false">
      <c r="A4103" s="25" t="s">
        <v>4365</v>
      </c>
      <c r="B4103" s="25" t="s">
        <v>84</v>
      </c>
      <c r="C4103" s="25" t="s">
        <v>85</v>
      </c>
      <c r="D4103" s="25" t="s">
        <v>88</v>
      </c>
      <c r="E4103" s="25" t="s">
        <v>1090</v>
      </c>
      <c r="F4103" s="25" t="s">
        <v>155</v>
      </c>
      <c r="G4103" s="26" t="n">
        <v>6395.05</v>
      </c>
      <c r="H4103" s="27" t="n">
        <v>20275</v>
      </c>
      <c r="I4103" s="25" t="s">
        <v>147</v>
      </c>
      <c r="K4103" s="25" t="n">
        <v>1994</v>
      </c>
      <c r="L4103" s="25" t="s">
        <v>148</v>
      </c>
      <c r="M4103" s="25" t="s">
        <v>149</v>
      </c>
      <c r="N4103" s="28" t="n">
        <v>55</v>
      </c>
      <c r="O4103" s="25" t="s">
        <v>54</v>
      </c>
      <c r="P4103" s="29" t="n">
        <v>43072</v>
      </c>
      <c r="Q4103" s="29" t="n">
        <v>43093</v>
      </c>
      <c r="R4103" s="28" t="n">
        <v>58</v>
      </c>
      <c r="S4103" s="28" t="n">
        <f aca="false">IF(O4103="Won",R4103,IF(O4103="Lost",0,N4103))</f>
        <v>58</v>
      </c>
      <c r="T4103" s="30" t="n">
        <f aca="false">IF(AND(P4103&lt;&gt;"",Q4103&lt;&gt;""),Q4103-P4103,"")</f>
        <v>21</v>
      </c>
      <c r="U4103" s="30" t="str">
        <f aca="false">IF(AND(O4103="Engaging",P4103&lt;&gt;""),'Leia-me'!$B$5-P4103,"")</f>
        <v/>
      </c>
      <c r="V4103" s="25" t="str">
        <f aca="false">IF(O4103&lt;&gt;"Engaging","",IF(U4103&lt;='Leia-me'!$B$6,"Saudável",IF(U4103&lt;='Leia-me'!$B$7,"Esfriando",IF(U4103&lt;='Leia-me'!$B$8,"Última chance","Zumbi"))))</f>
        <v/>
      </c>
      <c r="W4103" s="25" t="n">
        <f aca="false">IF(O4103="Won",1,IF(O4103="Lost",0,""))</f>
        <v>1</v>
      </c>
      <c r="Y4103" s="25" t="str">
        <f aca="false">IF(E4103="","Sim","")</f>
        <v/>
      </c>
    </row>
    <row r="4104" customFormat="false" ht="15" hidden="false" customHeight="false" outlineLevel="0" collapsed="false">
      <c r="A4104" s="25" t="s">
        <v>4366</v>
      </c>
      <c r="B4104" s="25" t="s">
        <v>84</v>
      </c>
      <c r="C4104" s="25" t="s">
        <v>85</v>
      </c>
      <c r="D4104" s="25" t="s">
        <v>88</v>
      </c>
      <c r="E4104" s="25" t="s">
        <v>1653</v>
      </c>
      <c r="F4104" s="25" t="s">
        <v>165</v>
      </c>
      <c r="G4104" s="26" t="n">
        <v>3838.39</v>
      </c>
      <c r="H4104" s="27" t="n">
        <v>8274</v>
      </c>
      <c r="I4104" s="25" t="s">
        <v>147</v>
      </c>
      <c r="K4104" s="25" t="n">
        <v>1989</v>
      </c>
      <c r="L4104" s="25" t="s">
        <v>1834</v>
      </c>
      <c r="M4104" s="25" t="s">
        <v>171</v>
      </c>
      <c r="N4104" s="28" t="n">
        <v>4821</v>
      </c>
      <c r="O4104" s="25" t="s">
        <v>55</v>
      </c>
      <c r="P4104" s="29" t="n">
        <v>43078</v>
      </c>
      <c r="Q4104" s="29" t="n">
        <v>43098</v>
      </c>
      <c r="R4104" s="28" t="n">
        <v>0</v>
      </c>
      <c r="S4104" s="28" t="n">
        <f aca="false">IF(O4104="Won",R4104,IF(O4104="Lost",0,N4104))</f>
        <v>0</v>
      </c>
      <c r="T4104" s="30" t="n">
        <f aca="false">IF(AND(P4104&lt;&gt;"",Q4104&lt;&gt;""),Q4104-P4104,"")</f>
        <v>20</v>
      </c>
      <c r="U4104" s="30" t="str">
        <f aca="false">IF(AND(O4104="Engaging",P4104&lt;&gt;""),'Leia-me'!$B$5-P4104,"")</f>
        <v/>
      </c>
      <c r="V4104" s="25" t="str">
        <f aca="false">IF(O4104&lt;&gt;"Engaging","",IF(U4104&lt;='Leia-me'!$B$6,"Saudável",IF(U4104&lt;='Leia-me'!$B$7,"Esfriando",IF(U4104&lt;='Leia-me'!$B$8,"Última chance","Zumbi"))))</f>
        <v/>
      </c>
      <c r="W4104" s="25" t="n">
        <f aca="false">IF(O4104="Won",1,IF(O4104="Lost",0,""))</f>
        <v>0</v>
      </c>
      <c r="X4104" s="25" t="s">
        <v>1835</v>
      </c>
      <c r="Y4104" s="25" t="str">
        <f aca="false">IF(E4104="","Sim","")</f>
        <v/>
      </c>
    </row>
    <row r="4105" customFormat="false" ht="15" hidden="false" customHeight="false" outlineLevel="0" collapsed="false">
      <c r="A4105" s="25" t="s">
        <v>4367</v>
      </c>
      <c r="B4105" s="25" t="s">
        <v>84</v>
      </c>
      <c r="C4105" s="25" t="s">
        <v>85</v>
      </c>
      <c r="D4105" s="25" t="s">
        <v>88</v>
      </c>
      <c r="E4105" s="25" t="s">
        <v>639</v>
      </c>
      <c r="F4105" s="25" t="s">
        <v>211</v>
      </c>
      <c r="G4105" s="26" t="n">
        <v>1419.98</v>
      </c>
      <c r="H4105" s="27" t="n">
        <v>4018</v>
      </c>
      <c r="I4105" s="25" t="s">
        <v>147</v>
      </c>
      <c r="K4105" s="25" t="n">
        <v>2003</v>
      </c>
      <c r="L4105" s="25" t="s">
        <v>1834</v>
      </c>
      <c r="M4105" s="25" t="s">
        <v>171</v>
      </c>
      <c r="N4105" s="28" t="n">
        <v>4821</v>
      </c>
      <c r="O4105" s="25" t="s">
        <v>54</v>
      </c>
      <c r="P4105" s="29" t="n">
        <v>43088</v>
      </c>
      <c r="Q4105" s="29" t="n">
        <v>43099</v>
      </c>
      <c r="R4105" s="28" t="n">
        <v>4566</v>
      </c>
      <c r="S4105" s="28" t="n">
        <f aca="false">IF(O4105="Won",R4105,IF(O4105="Lost",0,N4105))</f>
        <v>4566</v>
      </c>
      <c r="T4105" s="30" t="n">
        <f aca="false">IF(AND(P4105&lt;&gt;"",Q4105&lt;&gt;""),Q4105-P4105,"")</f>
        <v>11</v>
      </c>
      <c r="U4105" s="30" t="str">
        <f aca="false">IF(AND(O4105="Engaging",P4105&lt;&gt;""),'Leia-me'!$B$5-P4105,"")</f>
        <v/>
      </c>
      <c r="V4105" s="25" t="str">
        <f aca="false">IF(O4105&lt;&gt;"Engaging","",IF(U4105&lt;='Leia-me'!$B$6,"Saudável",IF(U4105&lt;='Leia-me'!$B$7,"Esfriando",IF(U4105&lt;='Leia-me'!$B$8,"Última chance","Zumbi"))))</f>
        <v/>
      </c>
      <c r="W4105" s="25" t="n">
        <f aca="false">IF(O4105="Won",1,IF(O4105="Lost",0,""))</f>
        <v>1</v>
      </c>
      <c r="X4105" s="25" t="s">
        <v>1835</v>
      </c>
      <c r="Y4105" s="25" t="str">
        <f aca="false">IF(E4105="","Sim","")</f>
        <v/>
      </c>
    </row>
    <row r="4106" customFormat="false" ht="15" hidden="false" customHeight="false" outlineLevel="0" collapsed="false">
      <c r="A4106" s="25" t="s">
        <v>4368</v>
      </c>
      <c r="B4106" s="25" t="s">
        <v>84</v>
      </c>
      <c r="C4106" s="25" t="s">
        <v>85</v>
      </c>
      <c r="D4106" s="25" t="s">
        <v>88</v>
      </c>
      <c r="E4106" s="25" t="s">
        <v>644</v>
      </c>
      <c r="F4106" s="25" t="s">
        <v>177</v>
      </c>
      <c r="G4106" s="26" t="n">
        <v>646.1</v>
      </c>
      <c r="H4106" s="27" t="n">
        <v>883</v>
      </c>
      <c r="I4106" s="25" t="s">
        <v>147</v>
      </c>
      <c r="J4106" s="25" t="s">
        <v>199</v>
      </c>
      <c r="K4106" s="25" t="n">
        <v>1993</v>
      </c>
      <c r="L4106" s="25" t="s">
        <v>1834</v>
      </c>
      <c r="M4106" s="25" t="s">
        <v>171</v>
      </c>
      <c r="N4106" s="28" t="n">
        <v>4821</v>
      </c>
      <c r="O4106" s="25" t="s">
        <v>54</v>
      </c>
      <c r="P4106" s="29" t="n">
        <v>43089</v>
      </c>
      <c r="Q4106" s="29" t="n">
        <v>43098</v>
      </c>
      <c r="R4106" s="28" t="n">
        <v>5574</v>
      </c>
      <c r="S4106" s="28" t="n">
        <f aca="false">IF(O4106="Won",R4106,IF(O4106="Lost",0,N4106))</f>
        <v>5574</v>
      </c>
      <c r="T4106" s="30" t="n">
        <f aca="false">IF(AND(P4106&lt;&gt;"",Q4106&lt;&gt;""),Q4106-P4106,"")</f>
        <v>9</v>
      </c>
      <c r="U4106" s="30" t="str">
        <f aca="false">IF(AND(O4106="Engaging",P4106&lt;&gt;""),'Leia-me'!$B$5-P4106,"")</f>
        <v/>
      </c>
      <c r="V4106" s="25" t="str">
        <f aca="false">IF(O4106&lt;&gt;"Engaging","",IF(U4106&lt;='Leia-me'!$B$6,"Saudável",IF(U4106&lt;='Leia-me'!$B$7,"Esfriando",IF(U4106&lt;='Leia-me'!$B$8,"Última chance","Zumbi"))))</f>
        <v/>
      </c>
      <c r="W4106" s="25" t="n">
        <f aca="false">IF(O4106="Won",1,IF(O4106="Lost",0,""))</f>
        <v>1</v>
      </c>
      <c r="X4106" s="25" t="s">
        <v>1835</v>
      </c>
      <c r="Y4106" s="25" t="str">
        <f aca="false">IF(E4106="","Sim","")</f>
        <v/>
      </c>
    </row>
    <row r="4107" customFormat="false" ht="15" hidden="false" customHeight="false" outlineLevel="0" collapsed="false">
      <c r="A4107" s="25" t="s">
        <v>4369</v>
      </c>
      <c r="B4107" s="25" t="s">
        <v>84</v>
      </c>
      <c r="C4107" s="25" t="s">
        <v>85</v>
      </c>
      <c r="D4107" s="25" t="s">
        <v>86</v>
      </c>
      <c r="E4107" s="25" t="s">
        <v>644</v>
      </c>
      <c r="F4107" s="25" t="s">
        <v>177</v>
      </c>
      <c r="G4107" s="26" t="n">
        <v>646.1</v>
      </c>
      <c r="H4107" s="27" t="n">
        <v>883</v>
      </c>
      <c r="I4107" s="25" t="s">
        <v>147</v>
      </c>
      <c r="J4107" s="25" t="s">
        <v>199</v>
      </c>
      <c r="K4107" s="25" t="n">
        <v>1993</v>
      </c>
      <c r="L4107" s="25" t="s">
        <v>170</v>
      </c>
      <c r="M4107" s="25" t="s">
        <v>171</v>
      </c>
      <c r="N4107" s="28" t="n">
        <v>1096</v>
      </c>
      <c r="O4107" s="25" t="s">
        <v>54</v>
      </c>
      <c r="P4107" s="29" t="n">
        <v>42681</v>
      </c>
      <c r="Q4107" s="29" t="n">
        <v>42805</v>
      </c>
      <c r="R4107" s="28" t="n">
        <v>1014</v>
      </c>
      <c r="S4107" s="28" t="n">
        <f aca="false">IF(O4107="Won",R4107,IF(O4107="Lost",0,N4107))</f>
        <v>1014</v>
      </c>
      <c r="T4107" s="30" t="n">
        <f aca="false">IF(AND(P4107&lt;&gt;"",Q4107&lt;&gt;""),Q4107-P4107,"")</f>
        <v>124</v>
      </c>
      <c r="U4107" s="30" t="str">
        <f aca="false">IF(AND(O4107="Engaging",P4107&lt;&gt;""),'Leia-me'!$B$5-P4107,"")</f>
        <v/>
      </c>
      <c r="V4107" s="25" t="str">
        <f aca="false">IF(O4107&lt;&gt;"Engaging","",IF(U4107&lt;='Leia-me'!$B$6,"Saudável",IF(U4107&lt;='Leia-me'!$B$7,"Esfriando",IF(U4107&lt;='Leia-me'!$B$8,"Última chance","Zumbi"))))</f>
        <v/>
      </c>
      <c r="W4107" s="25" t="n">
        <f aca="false">IF(O4107="Won",1,IF(O4107="Lost",0,""))</f>
        <v>1</v>
      </c>
      <c r="Y4107" s="25" t="str">
        <f aca="false">IF(E4107="","Sim","")</f>
        <v/>
      </c>
    </row>
    <row r="4108" customFormat="false" ht="15" hidden="false" customHeight="false" outlineLevel="0" collapsed="false">
      <c r="A4108" s="25" t="s">
        <v>4370</v>
      </c>
      <c r="B4108" s="25" t="s">
        <v>84</v>
      </c>
      <c r="C4108" s="25" t="s">
        <v>85</v>
      </c>
      <c r="D4108" s="25" t="s">
        <v>86</v>
      </c>
      <c r="E4108" s="25" t="s">
        <v>1653</v>
      </c>
      <c r="F4108" s="25" t="s">
        <v>165</v>
      </c>
      <c r="G4108" s="26" t="n">
        <v>3838.39</v>
      </c>
      <c r="H4108" s="27" t="n">
        <v>8274</v>
      </c>
      <c r="I4108" s="25" t="s">
        <v>147</v>
      </c>
      <c r="K4108" s="25" t="n">
        <v>1989</v>
      </c>
      <c r="L4108" s="25" t="s">
        <v>178</v>
      </c>
      <c r="M4108" s="25" t="s">
        <v>171</v>
      </c>
      <c r="N4108" s="28" t="n">
        <v>5482</v>
      </c>
      <c r="O4108" s="25" t="s">
        <v>55</v>
      </c>
      <c r="P4108" s="29" t="n">
        <v>42684</v>
      </c>
      <c r="Q4108" s="29" t="n">
        <v>42805</v>
      </c>
      <c r="R4108" s="28" t="n">
        <v>0</v>
      </c>
      <c r="S4108" s="28" t="n">
        <f aca="false">IF(O4108="Won",R4108,IF(O4108="Lost",0,N4108))</f>
        <v>0</v>
      </c>
      <c r="T4108" s="30" t="n">
        <f aca="false">IF(AND(P4108&lt;&gt;"",Q4108&lt;&gt;""),Q4108-P4108,"")</f>
        <v>121</v>
      </c>
      <c r="U4108" s="30" t="str">
        <f aca="false">IF(AND(O4108="Engaging",P4108&lt;&gt;""),'Leia-me'!$B$5-P4108,"")</f>
        <v/>
      </c>
      <c r="V4108" s="25" t="str">
        <f aca="false">IF(O4108&lt;&gt;"Engaging","",IF(U4108&lt;='Leia-me'!$B$6,"Saudável",IF(U4108&lt;='Leia-me'!$B$7,"Esfriando",IF(U4108&lt;='Leia-me'!$B$8,"Última chance","Zumbi"))))</f>
        <v/>
      </c>
      <c r="W4108" s="25" t="n">
        <f aca="false">IF(O4108="Won",1,IF(O4108="Lost",0,""))</f>
        <v>0</v>
      </c>
      <c r="Y4108" s="25" t="str">
        <f aca="false">IF(E4108="","Sim","")</f>
        <v/>
      </c>
    </row>
    <row r="4109" customFormat="false" ht="15" hidden="false" customHeight="false" outlineLevel="0" collapsed="false">
      <c r="A4109" s="25" t="s">
        <v>4371</v>
      </c>
      <c r="B4109" s="25" t="s">
        <v>84</v>
      </c>
      <c r="C4109" s="25" t="s">
        <v>85</v>
      </c>
      <c r="D4109" s="25" t="s">
        <v>86</v>
      </c>
      <c r="E4109" s="25" t="s">
        <v>452</v>
      </c>
      <c r="F4109" s="25" t="s">
        <v>185</v>
      </c>
      <c r="G4109" s="26" t="n">
        <v>1712.68</v>
      </c>
      <c r="H4109" s="27" t="n">
        <v>3194</v>
      </c>
      <c r="I4109" s="25" t="s">
        <v>147</v>
      </c>
      <c r="J4109" s="25" t="s">
        <v>193</v>
      </c>
      <c r="K4109" s="25" t="n">
        <v>1992</v>
      </c>
      <c r="L4109" s="25" t="s">
        <v>148</v>
      </c>
      <c r="M4109" s="25" t="s">
        <v>149</v>
      </c>
      <c r="N4109" s="28" t="n">
        <v>55</v>
      </c>
      <c r="O4109" s="25" t="s">
        <v>54</v>
      </c>
      <c r="P4109" s="29" t="n">
        <v>42699</v>
      </c>
      <c r="Q4109" s="29" t="n">
        <v>42800</v>
      </c>
      <c r="R4109" s="28" t="n">
        <v>65</v>
      </c>
      <c r="S4109" s="28" t="n">
        <f aca="false">IF(O4109="Won",R4109,IF(O4109="Lost",0,N4109))</f>
        <v>65</v>
      </c>
      <c r="T4109" s="30" t="n">
        <f aca="false">IF(AND(P4109&lt;&gt;"",Q4109&lt;&gt;""),Q4109-P4109,"")</f>
        <v>101</v>
      </c>
      <c r="U4109" s="30" t="str">
        <f aca="false">IF(AND(O4109="Engaging",P4109&lt;&gt;""),'Leia-me'!$B$5-P4109,"")</f>
        <v/>
      </c>
      <c r="V4109" s="25" t="str">
        <f aca="false">IF(O4109&lt;&gt;"Engaging","",IF(U4109&lt;='Leia-me'!$B$6,"Saudável",IF(U4109&lt;='Leia-me'!$B$7,"Esfriando",IF(U4109&lt;='Leia-me'!$B$8,"Última chance","Zumbi"))))</f>
        <v/>
      </c>
      <c r="W4109" s="25" t="n">
        <f aca="false">IF(O4109="Won",1,IF(O4109="Lost",0,""))</f>
        <v>1</v>
      </c>
      <c r="Y4109" s="25" t="str">
        <f aca="false">IF(E4109="","Sim","")</f>
        <v/>
      </c>
    </row>
    <row r="4110" customFormat="false" ht="15" hidden="false" customHeight="false" outlineLevel="0" collapsed="false">
      <c r="A4110" s="25" t="s">
        <v>4372</v>
      </c>
      <c r="B4110" s="25" t="s">
        <v>84</v>
      </c>
      <c r="C4110" s="25" t="s">
        <v>85</v>
      </c>
      <c r="D4110" s="25" t="s">
        <v>86</v>
      </c>
      <c r="E4110" s="25" t="s">
        <v>1690</v>
      </c>
      <c r="F4110" s="25" t="s">
        <v>211</v>
      </c>
      <c r="G4110" s="26" t="n">
        <v>2520.83</v>
      </c>
      <c r="H4110" s="27" t="n">
        <v>3502</v>
      </c>
      <c r="I4110" s="25" t="s">
        <v>147</v>
      </c>
      <c r="K4110" s="25" t="n">
        <v>1990</v>
      </c>
      <c r="L4110" s="25" t="s">
        <v>186</v>
      </c>
      <c r="M4110" s="25" t="s">
        <v>171</v>
      </c>
      <c r="N4110" s="28" t="n">
        <v>550</v>
      </c>
      <c r="O4110" s="25" t="s">
        <v>54</v>
      </c>
      <c r="P4110" s="29" t="n">
        <v>42704</v>
      </c>
      <c r="Q4110" s="29" t="n">
        <v>42818</v>
      </c>
      <c r="R4110" s="28" t="n">
        <v>564</v>
      </c>
      <c r="S4110" s="28" t="n">
        <f aca="false">IF(O4110="Won",R4110,IF(O4110="Lost",0,N4110))</f>
        <v>564</v>
      </c>
      <c r="T4110" s="30" t="n">
        <f aca="false">IF(AND(P4110&lt;&gt;"",Q4110&lt;&gt;""),Q4110-P4110,"")</f>
        <v>114</v>
      </c>
      <c r="U4110" s="30" t="str">
        <f aca="false">IF(AND(O4110="Engaging",P4110&lt;&gt;""),'Leia-me'!$B$5-P4110,"")</f>
        <v/>
      </c>
      <c r="V4110" s="25" t="str">
        <f aca="false">IF(O4110&lt;&gt;"Engaging","",IF(U4110&lt;='Leia-me'!$B$6,"Saudável",IF(U4110&lt;='Leia-me'!$B$7,"Esfriando",IF(U4110&lt;='Leia-me'!$B$8,"Última chance","Zumbi"))))</f>
        <v/>
      </c>
      <c r="W4110" s="25" t="n">
        <f aca="false">IF(O4110="Won",1,IF(O4110="Lost",0,""))</f>
        <v>1</v>
      </c>
      <c r="Y4110" s="25" t="str">
        <f aca="false">IF(E4110="","Sim","")</f>
        <v/>
      </c>
    </row>
    <row r="4111" customFormat="false" ht="15" hidden="false" customHeight="false" outlineLevel="0" collapsed="false">
      <c r="A4111" s="25" t="s">
        <v>4373</v>
      </c>
      <c r="B4111" s="25" t="s">
        <v>84</v>
      </c>
      <c r="C4111" s="25" t="s">
        <v>85</v>
      </c>
      <c r="D4111" s="25" t="s">
        <v>86</v>
      </c>
      <c r="E4111" s="25" t="s">
        <v>421</v>
      </c>
      <c r="F4111" s="25" t="s">
        <v>146</v>
      </c>
      <c r="G4111" s="26" t="n">
        <v>2818.38</v>
      </c>
      <c r="H4111" s="27" t="n">
        <v>6290</v>
      </c>
      <c r="I4111" s="25" t="s">
        <v>147</v>
      </c>
      <c r="K4111" s="25" t="n">
        <v>1994</v>
      </c>
      <c r="L4111" s="25" t="s">
        <v>160</v>
      </c>
      <c r="M4111" s="25" t="s">
        <v>149</v>
      </c>
      <c r="N4111" s="28" t="n">
        <v>3393</v>
      </c>
      <c r="O4111" s="25" t="s">
        <v>54</v>
      </c>
      <c r="P4111" s="29" t="n">
        <v>42713</v>
      </c>
      <c r="Q4111" s="29" t="n">
        <v>42808</v>
      </c>
      <c r="R4111" s="28" t="n">
        <v>3558</v>
      </c>
      <c r="S4111" s="28" t="n">
        <f aca="false">IF(O4111="Won",R4111,IF(O4111="Lost",0,N4111))</f>
        <v>3558</v>
      </c>
      <c r="T4111" s="30" t="n">
        <f aca="false">IF(AND(P4111&lt;&gt;"",Q4111&lt;&gt;""),Q4111-P4111,"")</f>
        <v>95</v>
      </c>
      <c r="U4111" s="30" t="str">
        <f aca="false">IF(AND(O4111="Engaging",P4111&lt;&gt;""),'Leia-me'!$B$5-P4111,"")</f>
        <v/>
      </c>
      <c r="V4111" s="25" t="str">
        <f aca="false">IF(O4111&lt;&gt;"Engaging","",IF(U4111&lt;='Leia-me'!$B$6,"Saudável",IF(U4111&lt;='Leia-me'!$B$7,"Esfriando",IF(U4111&lt;='Leia-me'!$B$8,"Última chance","Zumbi"))))</f>
        <v/>
      </c>
      <c r="W4111" s="25" t="n">
        <f aca="false">IF(O4111="Won",1,IF(O4111="Lost",0,""))</f>
        <v>1</v>
      </c>
      <c r="Y4111" s="25" t="str">
        <f aca="false">IF(E4111="","Sim","")</f>
        <v/>
      </c>
    </row>
    <row r="4112" customFormat="false" ht="15" hidden="false" customHeight="false" outlineLevel="0" collapsed="false">
      <c r="A4112" s="25" t="s">
        <v>4374</v>
      </c>
      <c r="B4112" s="25" t="s">
        <v>84</v>
      </c>
      <c r="C4112" s="25" t="s">
        <v>85</v>
      </c>
      <c r="D4112" s="25" t="s">
        <v>86</v>
      </c>
      <c r="E4112" s="25" t="s">
        <v>1671</v>
      </c>
      <c r="F4112" s="25" t="s">
        <v>168</v>
      </c>
      <c r="G4112" s="26" t="n">
        <v>3027.46</v>
      </c>
      <c r="H4112" s="27" t="n">
        <v>9516</v>
      </c>
      <c r="I4112" s="25" t="s">
        <v>1672</v>
      </c>
      <c r="K4112" s="25" t="n">
        <v>1984</v>
      </c>
      <c r="L4112" s="25" t="s">
        <v>186</v>
      </c>
      <c r="M4112" s="25" t="s">
        <v>171</v>
      </c>
      <c r="N4112" s="28" t="n">
        <v>550</v>
      </c>
      <c r="O4112" s="25" t="s">
        <v>54</v>
      </c>
      <c r="P4112" s="29" t="n">
        <v>42714</v>
      </c>
      <c r="Q4112" s="29" t="n">
        <v>42812</v>
      </c>
      <c r="R4112" s="28" t="n">
        <v>504</v>
      </c>
      <c r="S4112" s="28" t="n">
        <f aca="false">IF(O4112="Won",R4112,IF(O4112="Lost",0,N4112))</f>
        <v>504</v>
      </c>
      <c r="T4112" s="30" t="n">
        <f aca="false">IF(AND(P4112&lt;&gt;"",Q4112&lt;&gt;""),Q4112-P4112,"")</f>
        <v>98</v>
      </c>
      <c r="U4112" s="30" t="str">
        <f aca="false">IF(AND(O4112="Engaging",P4112&lt;&gt;""),'Leia-me'!$B$5-P4112,"")</f>
        <v/>
      </c>
      <c r="V4112" s="25" t="str">
        <f aca="false">IF(O4112&lt;&gt;"Engaging","",IF(U4112&lt;='Leia-me'!$B$6,"Saudável",IF(U4112&lt;='Leia-me'!$B$7,"Esfriando",IF(U4112&lt;='Leia-me'!$B$8,"Última chance","Zumbi"))))</f>
        <v/>
      </c>
      <c r="W4112" s="25" t="n">
        <f aca="false">IF(O4112="Won",1,IF(O4112="Lost",0,""))</f>
        <v>1</v>
      </c>
      <c r="Y4112" s="25" t="str">
        <f aca="false">IF(E4112="","Sim","")</f>
        <v/>
      </c>
    </row>
    <row r="4113" customFormat="false" ht="15" hidden="false" customHeight="false" outlineLevel="0" collapsed="false">
      <c r="A4113" s="25" t="s">
        <v>4375</v>
      </c>
      <c r="B4113" s="25" t="s">
        <v>84</v>
      </c>
      <c r="C4113" s="25" t="s">
        <v>85</v>
      </c>
      <c r="D4113" s="25" t="s">
        <v>86</v>
      </c>
      <c r="E4113" s="25" t="s">
        <v>622</v>
      </c>
      <c r="F4113" s="25" t="s">
        <v>211</v>
      </c>
      <c r="G4113" s="26" t="n">
        <v>167.89</v>
      </c>
      <c r="H4113" s="27" t="n">
        <v>493</v>
      </c>
      <c r="I4113" s="25" t="s">
        <v>623</v>
      </c>
      <c r="K4113" s="25" t="n">
        <v>2000</v>
      </c>
      <c r="L4113" s="25" t="s">
        <v>148</v>
      </c>
      <c r="M4113" s="25" t="s">
        <v>149</v>
      </c>
      <c r="N4113" s="28" t="n">
        <v>55</v>
      </c>
      <c r="O4113" s="25" t="s">
        <v>55</v>
      </c>
      <c r="P4113" s="29" t="n">
        <v>42716</v>
      </c>
      <c r="Q4113" s="29" t="n">
        <v>42817</v>
      </c>
      <c r="R4113" s="28" t="n">
        <v>0</v>
      </c>
      <c r="S4113" s="28" t="n">
        <f aca="false">IF(O4113="Won",R4113,IF(O4113="Lost",0,N4113))</f>
        <v>0</v>
      </c>
      <c r="T4113" s="30" t="n">
        <f aca="false">IF(AND(P4113&lt;&gt;"",Q4113&lt;&gt;""),Q4113-P4113,"")</f>
        <v>101</v>
      </c>
      <c r="U4113" s="30" t="str">
        <f aca="false">IF(AND(O4113="Engaging",P4113&lt;&gt;""),'Leia-me'!$B$5-P4113,"")</f>
        <v/>
      </c>
      <c r="V4113" s="25" t="str">
        <f aca="false">IF(O4113&lt;&gt;"Engaging","",IF(U4113&lt;='Leia-me'!$B$6,"Saudável",IF(U4113&lt;='Leia-me'!$B$7,"Esfriando",IF(U4113&lt;='Leia-me'!$B$8,"Última chance","Zumbi"))))</f>
        <v/>
      </c>
      <c r="W4113" s="25" t="n">
        <f aca="false">IF(O4113="Won",1,IF(O4113="Lost",0,""))</f>
        <v>0</v>
      </c>
      <c r="Y4113" s="25" t="str">
        <f aca="false">IF(E4113="","Sim","")</f>
        <v/>
      </c>
    </row>
    <row r="4114" customFormat="false" ht="15" hidden="false" customHeight="false" outlineLevel="0" collapsed="false">
      <c r="A4114" s="25" t="s">
        <v>4376</v>
      </c>
      <c r="B4114" s="25" t="s">
        <v>84</v>
      </c>
      <c r="C4114" s="25" t="s">
        <v>85</v>
      </c>
      <c r="D4114" s="25" t="s">
        <v>86</v>
      </c>
      <c r="E4114" s="25" t="s">
        <v>421</v>
      </c>
      <c r="F4114" s="25" t="s">
        <v>146</v>
      </c>
      <c r="G4114" s="26" t="n">
        <v>2818.38</v>
      </c>
      <c r="H4114" s="27" t="n">
        <v>6290</v>
      </c>
      <c r="I4114" s="25" t="s">
        <v>147</v>
      </c>
      <c r="K4114" s="25" t="n">
        <v>1994</v>
      </c>
      <c r="L4114" s="25" t="s">
        <v>148</v>
      </c>
      <c r="M4114" s="25" t="s">
        <v>149</v>
      </c>
      <c r="N4114" s="28" t="n">
        <v>55</v>
      </c>
      <c r="O4114" s="25" t="s">
        <v>54</v>
      </c>
      <c r="P4114" s="29" t="n">
        <v>42718</v>
      </c>
      <c r="Q4114" s="29" t="n">
        <v>42814</v>
      </c>
      <c r="R4114" s="28" t="n">
        <v>57</v>
      </c>
      <c r="S4114" s="28" t="n">
        <f aca="false">IF(O4114="Won",R4114,IF(O4114="Lost",0,N4114))</f>
        <v>57</v>
      </c>
      <c r="T4114" s="30" t="n">
        <f aca="false">IF(AND(P4114&lt;&gt;"",Q4114&lt;&gt;""),Q4114-P4114,"")</f>
        <v>96</v>
      </c>
      <c r="U4114" s="30" t="str">
        <f aca="false">IF(AND(O4114="Engaging",P4114&lt;&gt;""),'Leia-me'!$B$5-P4114,"")</f>
        <v/>
      </c>
      <c r="V4114" s="25" t="str">
        <f aca="false">IF(O4114&lt;&gt;"Engaging","",IF(U4114&lt;='Leia-me'!$B$6,"Saudável",IF(U4114&lt;='Leia-me'!$B$7,"Esfriando",IF(U4114&lt;='Leia-me'!$B$8,"Última chance","Zumbi"))))</f>
        <v/>
      </c>
      <c r="W4114" s="25" t="n">
        <f aca="false">IF(O4114="Won",1,IF(O4114="Lost",0,""))</f>
        <v>1</v>
      </c>
      <c r="Y4114" s="25" t="str">
        <f aca="false">IF(E4114="","Sim","")</f>
        <v/>
      </c>
    </row>
    <row r="4115" customFormat="false" ht="15" hidden="false" customHeight="false" outlineLevel="0" collapsed="false">
      <c r="A4115" s="25" t="s">
        <v>4377</v>
      </c>
      <c r="B4115" s="25" t="s">
        <v>84</v>
      </c>
      <c r="C4115" s="25" t="s">
        <v>85</v>
      </c>
      <c r="D4115" s="25" t="s">
        <v>86</v>
      </c>
      <c r="E4115" s="25" t="s">
        <v>463</v>
      </c>
      <c r="F4115" s="25" t="s">
        <v>211</v>
      </c>
      <c r="G4115" s="26" t="n">
        <v>2261.05</v>
      </c>
      <c r="H4115" s="27" t="n">
        <v>3851</v>
      </c>
      <c r="I4115" s="25" t="s">
        <v>147</v>
      </c>
      <c r="K4115" s="25" t="n">
        <v>2005</v>
      </c>
      <c r="L4115" s="25" t="s">
        <v>148</v>
      </c>
      <c r="M4115" s="25" t="s">
        <v>149</v>
      </c>
      <c r="N4115" s="28" t="n">
        <v>55</v>
      </c>
      <c r="O4115" s="25" t="s">
        <v>54</v>
      </c>
      <c r="P4115" s="29" t="n">
        <v>42718</v>
      </c>
      <c r="Q4115" s="29" t="n">
        <v>42812</v>
      </c>
      <c r="R4115" s="28" t="n">
        <v>55</v>
      </c>
      <c r="S4115" s="28" t="n">
        <f aca="false">IF(O4115="Won",R4115,IF(O4115="Lost",0,N4115))</f>
        <v>55</v>
      </c>
      <c r="T4115" s="30" t="n">
        <f aca="false">IF(AND(P4115&lt;&gt;"",Q4115&lt;&gt;""),Q4115-P4115,"")</f>
        <v>94</v>
      </c>
      <c r="U4115" s="30" t="str">
        <f aca="false">IF(AND(O4115="Engaging",P4115&lt;&gt;""),'Leia-me'!$B$5-P4115,"")</f>
        <v/>
      </c>
      <c r="V4115" s="25" t="str">
        <f aca="false">IF(O4115&lt;&gt;"Engaging","",IF(U4115&lt;='Leia-me'!$B$6,"Saudável",IF(U4115&lt;='Leia-me'!$B$7,"Esfriando",IF(U4115&lt;='Leia-me'!$B$8,"Última chance","Zumbi"))))</f>
        <v/>
      </c>
      <c r="W4115" s="25" t="n">
        <f aca="false">IF(O4115="Won",1,IF(O4115="Lost",0,""))</f>
        <v>1</v>
      </c>
      <c r="Y4115" s="25" t="str">
        <f aca="false">IF(E4115="","Sim","")</f>
        <v/>
      </c>
    </row>
    <row r="4116" customFormat="false" ht="15" hidden="false" customHeight="false" outlineLevel="0" collapsed="false">
      <c r="A4116" s="25" t="s">
        <v>4378</v>
      </c>
      <c r="B4116" s="25" t="s">
        <v>84</v>
      </c>
      <c r="C4116" s="25" t="s">
        <v>85</v>
      </c>
      <c r="D4116" s="25" t="s">
        <v>86</v>
      </c>
      <c r="E4116" s="25" t="s">
        <v>1090</v>
      </c>
      <c r="F4116" s="25" t="s">
        <v>155</v>
      </c>
      <c r="G4116" s="26" t="n">
        <v>6395.05</v>
      </c>
      <c r="H4116" s="27" t="n">
        <v>20275</v>
      </c>
      <c r="I4116" s="25" t="s">
        <v>147</v>
      </c>
      <c r="K4116" s="25" t="n">
        <v>1994</v>
      </c>
      <c r="L4116" s="25" t="s">
        <v>148</v>
      </c>
      <c r="M4116" s="25" t="s">
        <v>149</v>
      </c>
      <c r="N4116" s="28" t="n">
        <v>55</v>
      </c>
      <c r="O4116" s="25" t="s">
        <v>54</v>
      </c>
      <c r="P4116" s="29" t="n">
        <v>42722</v>
      </c>
      <c r="Q4116" s="29" t="n">
        <v>42808</v>
      </c>
      <c r="R4116" s="28" t="n">
        <v>64</v>
      </c>
      <c r="S4116" s="28" t="n">
        <f aca="false">IF(O4116="Won",R4116,IF(O4116="Lost",0,N4116))</f>
        <v>64</v>
      </c>
      <c r="T4116" s="30" t="n">
        <f aca="false">IF(AND(P4116&lt;&gt;"",Q4116&lt;&gt;""),Q4116-P4116,"")</f>
        <v>86</v>
      </c>
      <c r="U4116" s="30" t="str">
        <f aca="false">IF(AND(O4116="Engaging",P4116&lt;&gt;""),'Leia-me'!$B$5-P4116,"")</f>
        <v/>
      </c>
      <c r="V4116" s="25" t="str">
        <f aca="false">IF(O4116&lt;&gt;"Engaging","",IF(U4116&lt;='Leia-me'!$B$6,"Saudável",IF(U4116&lt;='Leia-me'!$B$7,"Esfriando",IF(U4116&lt;='Leia-me'!$B$8,"Última chance","Zumbi"))))</f>
        <v/>
      </c>
      <c r="W4116" s="25" t="n">
        <f aca="false">IF(O4116="Won",1,IF(O4116="Lost",0,""))</f>
        <v>1</v>
      </c>
      <c r="Y4116" s="25" t="str">
        <f aca="false">IF(E4116="","Sim","")</f>
        <v/>
      </c>
    </row>
    <row r="4117" customFormat="false" ht="15" hidden="false" customHeight="false" outlineLevel="0" collapsed="false">
      <c r="A4117" s="25" t="s">
        <v>4379</v>
      </c>
      <c r="B4117" s="25" t="s">
        <v>84</v>
      </c>
      <c r="C4117" s="25" t="s">
        <v>85</v>
      </c>
      <c r="D4117" s="25" t="s">
        <v>86</v>
      </c>
      <c r="E4117" s="25" t="s">
        <v>663</v>
      </c>
      <c r="F4117" s="25" t="s">
        <v>146</v>
      </c>
      <c r="G4117" s="26" t="n">
        <v>326.82</v>
      </c>
      <c r="H4117" s="27" t="n">
        <v>1016</v>
      </c>
      <c r="I4117" s="25" t="s">
        <v>147</v>
      </c>
      <c r="K4117" s="25" t="n">
        <v>1991</v>
      </c>
      <c r="L4117" s="25" t="s">
        <v>148</v>
      </c>
      <c r="M4117" s="25" t="s">
        <v>149</v>
      </c>
      <c r="N4117" s="28" t="n">
        <v>55</v>
      </c>
      <c r="O4117" s="25" t="s">
        <v>54</v>
      </c>
      <c r="P4117" s="29" t="n">
        <v>42726</v>
      </c>
      <c r="Q4117" s="29" t="n">
        <v>42798</v>
      </c>
      <c r="R4117" s="28" t="n">
        <v>56</v>
      </c>
      <c r="S4117" s="28" t="n">
        <f aca="false">IF(O4117="Won",R4117,IF(O4117="Lost",0,N4117))</f>
        <v>56</v>
      </c>
      <c r="T4117" s="30" t="n">
        <f aca="false">IF(AND(P4117&lt;&gt;"",Q4117&lt;&gt;""),Q4117-P4117,"")</f>
        <v>72</v>
      </c>
      <c r="U4117" s="30" t="str">
        <f aca="false">IF(AND(O4117="Engaging",P4117&lt;&gt;""),'Leia-me'!$B$5-P4117,"")</f>
        <v/>
      </c>
      <c r="V4117" s="25" t="str">
        <f aca="false">IF(O4117&lt;&gt;"Engaging","",IF(U4117&lt;='Leia-me'!$B$6,"Saudável",IF(U4117&lt;='Leia-me'!$B$7,"Esfriando",IF(U4117&lt;='Leia-me'!$B$8,"Última chance","Zumbi"))))</f>
        <v/>
      </c>
      <c r="W4117" s="25" t="n">
        <f aca="false">IF(O4117="Won",1,IF(O4117="Lost",0,""))</f>
        <v>1</v>
      </c>
      <c r="Y4117" s="25" t="str">
        <f aca="false">IF(E4117="","Sim","")</f>
        <v/>
      </c>
    </row>
    <row r="4118" customFormat="false" ht="15" hidden="false" customHeight="false" outlineLevel="0" collapsed="false">
      <c r="A4118" s="25" t="s">
        <v>4380</v>
      </c>
      <c r="B4118" s="25" t="s">
        <v>84</v>
      </c>
      <c r="C4118" s="25" t="s">
        <v>85</v>
      </c>
      <c r="D4118" s="25" t="s">
        <v>86</v>
      </c>
      <c r="E4118" s="25" t="s">
        <v>3359</v>
      </c>
      <c r="F4118" s="25" t="s">
        <v>159</v>
      </c>
      <c r="G4118" s="26" t="n">
        <v>882.12</v>
      </c>
      <c r="H4118" s="27" t="n">
        <v>2769</v>
      </c>
      <c r="I4118" s="25" t="s">
        <v>147</v>
      </c>
      <c r="K4118" s="25" t="n">
        <v>1997</v>
      </c>
      <c r="L4118" s="25" t="s">
        <v>148</v>
      </c>
      <c r="M4118" s="25" t="s">
        <v>149</v>
      </c>
      <c r="N4118" s="28" t="n">
        <v>55</v>
      </c>
      <c r="O4118" s="25" t="s">
        <v>54</v>
      </c>
      <c r="P4118" s="29" t="n">
        <v>42729</v>
      </c>
      <c r="Q4118" s="29" t="n">
        <v>42799</v>
      </c>
      <c r="R4118" s="28" t="n">
        <v>47</v>
      </c>
      <c r="S4118" s="28" t="n">
        <f aca="false">IF(O4118="Won",R4118,IF(O4118="Lost",0,N4118))</f>
        <v>47</v>
      </c>
      <c r="T4118" s="30" t="n">
        <f aca="false">IF(AND(P4118&lt;&gt;"",Q4118&lt;&gt;""),Q4118-P4118,"")</f>
        <v>70</v>
      </c>
      <c r="U4118" s="30" t="str">
        <f aca="false">IF(AND(O4118="Engaging",P4118&lt;&gt;""),'Leia-me'!$B$5-P4118,"")</f>
        <v/>
      </c>
      <c r="V4118" s="25" t="str">
        <f aca="false">IF(O4118&lt;&gt;"Engaging","",IF(U4118&lt;='Leia-me'!$B$6,"Saudável",IF(U4118&lt;='Leia-me'!$B$7,"Esfriando",IF(U4118&lt;='Leia-me'!$B$8,"Última chance","Zumbi"))))</f>
        <v/>
      </c>
      <c r="W4118" s="25" t="n">
        <f aca="false">IF(O4118="Won",1,IF(O4118="Lost",0,""))</f>
        <v>1</v>
      </c>
      <c r="Y4118" s="25" t="str">
        <f aca="false">IF(E4118="","Sim","")</f>
        <v/>
      </c>
    </row>
    <row r="4119" customFormat="false" ht="15" hidden="false" customHeight="false" outlineLevel="0" collapsed="false">
      <c r="A4119" s="25" t="s">
        <v>4381</v>
      </c>
      <c r="B4119" s="25" t="s">
        <v>84</v>
      </c>
      <c r="C4119" s="25" t="s">
        <v>85</v>
      </c>
      <c r="D4119" s="25" t="s">
        <v>86</v>
      </c>
      <c r="E4119" s="25" t="s">
        <v>1795</v>
      </c>
      <c r="F4119" s="25" t="s">
        <v>177</v>
      </c>
      <c r="G4119" s="26" t="n">
        <v>355.23</v>
      </c>
      <c r="H4119" s="27" t="n">
        <v>853</v>
      </c>
      <c r="I4119" s="25" t="s">
        <v>147</v>
      </c>
      <c r="K4119" s="25" t="n">
        <v>1994</v>
      </c>
      <c r="L4119" s="25" t="s">
        <v>148</v>
      </c>
      <c r="M4119" s="25" t="s">
        <v>149</v>
      </c>
      <c r="N4119" s="28" t="n">
        <v>55</v>
      </c>
      <c r="O4119" s="25" t="s">
        <v>54</v>
      </c>
      <c r="P4119" s="29" t="n">
        <v>42733</v>
      </c>
      <c r="Q4119" s="29" t="n">
        <v>42823</v>
      </c>
      <c r="R4119" s="28" t="n">
        <v>54</v>
      </c>
      <c r="S4119" s="28" t="n">
        <f aca="false">IF(O4119="Won",R4119,IF(O4119="Lost",0,N4119))</f>
        <v>54</v>
      </c>
      <c r="T4119" s="30" t="n">
        <f aca="false">IF(AND(P4119&lt;&gt;"",Q4119&lt;&gt;""),Q4119-P4119,"")</f>
        <v>90</v>
      </c>
      <c r="U4119" s="30" t="str">
        <f aca="false">IF(AND(O4119="Engaging",P4119&lt;&gt;""),'Leia-me'!$B$5-P4119,"")</f>
        <v/>
      </c>
      <c r="V4119" s="25" t="str">
        <f aca="false">IF(O4119&lt;&gt;"Engaging","",IF(U4119&lt;='Leia-me'!$B$6,"Saudável",IF(U4119&lt;='Leia-me'!$B$7,"Esfriando",IF(U4119&lt;='Leia-me'!$B$8,"Última chance","Zumbi"))))</f>
        <v/>
      </c>
      <c r="W4119" s="25" t="n">
        <f aca="false">IF(O4119="Won",1,IF(O4119="Lost",0,""))</f>
        <v>1</v>
      </c>
      <c r="Y4119" s="25" t="str">
        <f aca="false">IF(E4119="","Sim","")</f>
        <v/>
      </c>
    </row>
    <row r="4120" customFormat="false" ht="15" hidden="false" customHeight="false" outlineLevel="0" collapsed="false">
      <c r="A4120" s="25" t="s">
        <v>4382</v>
      </c>
      <c r="B4120" s="25" t="s">
        <v>84</v>
      </c>
      <c r="C4120" s="25" t="s">
        <v>85</v>
      </c>
      <c r="D4120" s="25" t="s">
        <v>86</v>
      </c>
      <c r="E4120" s="25" t="s">
        <v>1371</v>
      </c>
      <c r="F4120" s="25" t="s">
        <v>185</v>
      </c>
      <c r="G4120" s="26" t="n">
        <v>40.79</v>
      </c>
      <c r="H4120" s="27" t="n">
        <v>142</v>
      </c>
      <c r="I4120" s="25" t="s">
        <v>1372</v>
      </c>
      <c r="K4120" s="25" t="n">
        <v>2011</v>
      </c>
      <c r="L4120" s="25" t="s">
        <v>186</v>
      </c>
      <c r="M4120" s="25" t="s">
        <v>171</v>
      </c>
      <c r="N4120" s="28" t="n">
        <v>550</v>
      </c>
      <c r="O4120" s="25" t="s">
        <v>54</v>
      </c>
      <c r="P4120" s="29" t="n">
        <v>42737</v>
      </c>
      <c r="Q4120" s="29" t="n">
        <v>42823</v>
      </c>
      <c r="R4120" s="28" t="n">
        <v>542</v>
      </c>
      <c r="S4120" s="28" t="n">
        <f aca="false">IF(O4120="Won",R4120,IF(O4120="Lost",0,N4120))</f>
        <v>542</v>
      </c>
      <c r="T4120" s="30" t="n">
        <f aca="false">IF(AND(P4120&lt;&gt;"",Q4120&lt;&gt;""),Q4120-P4120,"")</f>
        <v>86</v>
      </c>
      <c r="U4120" s="30" t="str">
        <f aca="false">IF(AND(O4120="Engaging",P4120&lt;&gt;""),'Leia-me'!$B$5-P4120,"")</f>
        <v/>
      </c>
      <c r="V4120" s="25" t="str">
        <f aca="false">IF(O4120&lt;&gt;"Engaging","",IF(U4120&lt;='Leia-me'!$B$6,"Saudável",IF(U4120&lt;='Leia-me'!$B$7,"Esfriando",IF(U4120&lt;='Leia-me'!$B$8,"Última chance","Zumbi"))))</f>
        <v/>
      </c>
      <c r="W4120" s="25" t="n">
        <f aca="false">IF(O4120="Won",1,IF(O4120="Lost",0,""))</f>
        <v>1</v>
      </c>
      <c r="Y4120" s="25" t="str">
        <f aca="false">IF(E4120="","Sim","")</f>
        <v/>
      </c>
    </row>
    <row r="4121" customFormat="false" ht="15" hidden="false" customHeight="false" outlineLevel="0" collapsed="false">
      <c r="A4121" s="25" t="s">
        <v>4383</v>
      </c>
      <c r="B4121" s="25" t="s">
        <v>84</v>
      </c>
      <c r="C4121" s="25" t="s">
        <v>85</v>
      </c>
      <c r="D4121" s="25" t="s">
        <v>86</v>
      </c>
      <c r="E4121" s="25" t="s">
        <v>484</v>
      </c>
      <c r="F4121" s="25" t="s">
        <v>211</v>
      </c>
      <c r="G4121" s="26" t="n">
        <v>5158.71</v>
      </c>
      <c r="H4121" s="27" t="n">
        <v>17479</v>
      </c>
      <c r="I4121" s="25" t="s">
        <v>485</v>
      </c>
      <c r="K4121" s="25" t="n">
        <v>1995</v>
      </c>
      <c r="L4121" s="25" t="s">
        <v>148</v>
      </c>
      <c r="M4121" s="25" t="s">
        <v>149</v>
      </c>
      <c r="N4121" s="28" t="n">
        <v>55</v>
      </c>
      <c r="O4121" s="25" t="s">
        <v>55</v>
      </c>
      <c r="P4121" s="29" t="n">
        <v>42738</v>
      </c>
      <c r="Q4121" s="29" t="n">
        <v>42799</v>
      </c>
      <c r="R4121" s="28" t="n">
        <v>0</v>
      </c>
      <c r="S4121" s="28" t="n">
        <f aca="false">IF(O4121="Won",R4121,IF(O4121="Lost",0,N4121))</f>
        <v>0</v>
      </c>
      <c r="T4121" s="30" t="n">
        <f aca="false">IF(AND(P4121&lt;&gt;"",Q4121&lt;&gt;""),Q4121-P4121,"")</f>
        <v>61</v>
      </c>
      <c r="U4121" s="30" t="str">
        <f aca="false">IF(AND(O4121="Engaging",P4121&lt;&gt;""),'Leia-me'!$B$5-P4121,"")</f>
        <v/>
      </c>
      <c r="V4121" s="25" t="str">
        <f aca="false">IF(O4121&lt;&gt;"Engaging","",IF(U4121&lt;='Leia-me'!$B$6,"Saudável",IF(U4121&lt;='Leia-me'!$B$7,"Esfriando",IF(U4121&lt;='Leia-me'!$B$8,"Última chance","Zumbi"))))</f>
        <v/>
      </c>
      <c r="W4121" s="25" t="n">
        <f aca="false">IF(O4121="Won",1,IF(O4121="Lost",0,""))</f>
        <v>0</v>
      </c>
      <c r="Y4121" s="25" t="str">
        <f aca="false">IF(E4121="","Sim","")</f>
        <v/>
      </c>
    </row>
    <row r="4122" customFormat="false" ht="15" hidden="false" customHeight="false" outlineLevel="0" collapsed="false">
      <c r="A4122" s="25" t="s">
        <v>4384</v>
      </c>
      <c r="B4122" s="25" t="s">
        <v>84</v>
      </c>
      <c r="C4122" s="25" t="s">
        <v>85</v>
      </c>
      <c r="D4122" s="25" t="s">
        <v>86</v>
      </c>
      <c r="E4122" s="25" t="s">
        <v>188</v>
      </c>
      <c r="F4122" s="25" t="s">
        <v>185</v>
      </c>
      <c r="G4122" s="26" t="n">
        <v>1008.06</v>
      </c>
      <c r="H4122" s="27" t="n">
        <v>1238</v>
      </c>
      <c r="I4122" s="25" t="s">
        <v>147</v>
      </c>
      <c r="K4122" s="25" t="n">
        <v>1983</v>
      </c>
      <c r="L4122" s="25" t="s">
        <v>148</v>
      </c>
      <c r="M4122" s="25" t="s">
        <v>149</v>
      </c>
      <c r="N4122" s="28" t="n">
        <v>55</v>
      </c>
      <c r="O4122" s="25" t="s">
        <v>56</v>
      </c>
      <c r="P4122" s="29" t="n">
        <v>42743</v>
      </c>
      <c r="Q4122" s="33"/>
      <c r="R4122" s="34"/>
      <c r="S4122" s="28" t="n">
        <f aca="false">IF(O4122="Won",R4122,IF(O4122="Lost",0,N4122))</f>
        <v>55</v>
      </c>
      <c r="T4122" s="30" t="str">
        <f aca="false">IF(AND(P4122&lt;&gt;"",Q4122&lt;&gt;""),Q4122-P4122,"")</f>
        <v/>
      </c>
      <c r="U4122" s="30" t="n">
        <f aca="false">IF(AND(O4122="Engaging",P4122&lt;&gt;""),'Leia-me'!$B$5-P4122,"")</f>
        <v>357</v>
      </c>
      <c r="V4122" s="25" t="str">
        <f aca="false">IF(O4122&lt;&gt;"Engaging","",IF(U4122&lt;='Leia-me'!$B$6,"Saudável",IF(U4122&lt;='Leia-me'!$B$7,"Esfriando",IF(U4122&lt;='Leia-me'!$B$8,"Última chance","Zumbi"))))</f>
        <v>Zumbi</v>
      </c>
      <c r="W4122" s="25" t="str">
        <f aca="false">IF(O4122="Won",1,IF(O4122="Lost",0,""))</f>
        <v/>
      </c>
      <c r="Y4122" s="25" t="str">
        <f aca="false">IF(E4122="","Sim","")</f>
        <v/>
      </c>
    </row>
    <row r="4123" customFormat="false" ht="15" hidden="false" customHeight="false" outlineLevel="0" collapsed="false">
      <c r="A4123" s="25" t="s">
        <v>4385</v>
      </c>
      <c r="B4123" s="25" t="s">
        <v>84</v>
      </c>
      <c r="C4123" s="25" t="s">
        <v>85</v>
      </c>
      <c r="D4123" s="25" t="s">
        <v>86</v>
      </c>
      <c r="E4123" s="25" t="s">
        <v>463</v>
      </c>
      <c r="F4123" s="25" t="s">
        <v>211</v>
      </c>
      <c r="G4123" s="26" t="n">
        <v>2261.05</v>
      </c>
      <c r="H4123" s="27" t="n">
        <v>3851</v>
      </c>
      <c r="I4123" s="25" t="s">
        <v>147</v>
      </c>
      <c r="K4123" s="25" t="n">
        <v>2005</v>
      </c>
      <c r="L4123" s="25" t="s">
        <v>148</v>
      </c>
      <c r="M4123" s="25" t="s">
        <v>149</v>
      </c>
      <c r="N4123" s="28" t="n">
        <v>55</v>
      </c>
      <c r="O4123" s="25" t="s">
        <v>54</v>
      </c>
      <c r="P4123" s="29" t="n">
        <v>42743</v>
      </c>
      <c r="Q4123" s="29" t="n">
        <v>42819</v>
      </c>
      <c r="R4123" s="28" t="n">
        <v>63</v>
      </c>
      <c r="S4123" s="28" t="n">
        <f aca="false">IF(O4123="Won",R4123,IF(O4123="Lost",0,N4123))</f>
        <v>63</v>
      </c>
      <c r="T4123" s="30" t="n">
        <f aca="false">IF(AND(P4123&lt;&gt;"",Q4123&lt;&gt;""),Q4123-P4123,"")</f>
        <v>76</v>
      </c>
      <c r="U4123" s="30" t="str">
        <f aca="false">IF(AND(O4123="Engaging",P4123&lt;&gt;""),'Leia-me'!$B$5-P4123,"")</f>
        <v/>
      </c>
      <c r="V4123" s="25" t="str">
        <f aca="false">IF(O4123&lt;&gt;"Engaging","",IF(U4123&lt;='Leia-me'!$B$6,"Saudável",IF(U4123&lt;='Leia-me'!$B$7,"Esfriando",IF(U4123&lt;='Leia-me'!$B$8,"Última chance","Zumbi"))))</f>
        <v/>
      </c>
      <c r="W4123" s="25" t="n">
        <f aca="false">IF(O4123="Won",1,IF(O4123="Lost",0,""))</f>
        <v>1</v>
      </c>
      <c r="Y4123" s="25" t="str">
        <f aca="false">IF(E4123="","Sim","")</f>
        <v/>
      </c>
    </row>
    <row r="4124" customFormat="false" ht="15" hidden="false" customHeight="false" outlineLevel="0" collapsed="false">
      <c r="A4124" s="25" t="s">
        <v>4386</v>
      </c>
      <c r="B4124" s="25" t="s">
        <v>84</v>
      </c>
      <c r="C4124" s="25" t="s">
        <v>85</v>
      </c>
      <c r="D4124" s="25" t="s">
        <v>86</v>
      </c>
      <c r="G4124" s="31"/>
      <c r="H4124" s="32"/>
      <c r="L4124" s="25" t="s">
        <v>178</v>
      </c>
      <c r="M4124" s="25" t="s">
        <v>171</v>
      </c>
      <c r="N4124" s="28" t="n">
        <v>5482</v>
      </c>
      <c r="O4124" s="25" t="s">
        <v>56</v>
      </c>
      <c r="P4124" s="29" t="n">
        <v>42745</v>
      </c>
      <c r="Q4124" s="33"/>
      <c r="R4124" s="34"/>
      <c r="S4124" s="28" t="n">
        <f aca="false">IF(O4124="Won",R4124,IF(O4124="Lost",0,N4124))</f>
        <v>5482</v>
      </c>
      <c r="T4124" s="30" t="str">
        <f aca="false">IF(AND(P4124&lt;&gt;"",Q4124&lt;&gt;""),Q4124-P4124,"")</f>
        <v/>
      </c>
      <c r="U4124" s="30" t="n">
        <f aca="false">IF(AND(O4124="Engaging",P4124&lt;&gt;""),'Leia-me'!$B$5-P4124,"")</f>
        <v>355</v>
      </c>
      <c r="V4124" s="25" t="str">
        <f aca="false">IF(O4124&lt;&gt;"Engaging","",IF(U4124&lt;='Leia-me'!$B$6,"Saudável",IF(U4124&lt;='Leia-me'!$B$7,"Esfriando",IF(U4124&lt;='Leia-me'!$B$8,"Última chance","Zumbi"))))</f>
        <v>Zumbi</v>
      </c>
      <c r="W4124" s="25" t="str">
        <f aca="false">IF(O4124="Won",1,IF(O4124="Lost",0,""))</f>
        <v/>
      </c>
      <c r="Y4124" s="25" t="str">
        <f aca="false">IF(E4124="","Sim","")</f>
        <v>Sim</v>
      </c>
    </row>
    <row r="4125" customFormat="false" ht="15" hidden="false" customHeight="false" outlineLevel="0" collapsed="false">
      <c r="A4125" s="25" t="s">
        <v>4387</v>
      </c>
      <c r="B4125" s="25" t="s">
        <v>84</v>
      </c>
      <c r="C4125" s="25" t="s">
        <v>85</v>
      </c>
      <c r="D4125" s="25" t="s">
        <v>86</v>
      </c>
      <c r="E4125" s="25" t="s">
        <v>198</v>
      </c>
      <c r="F4125" s="25" t="s">
        <v>177</v>
      </c>
      <c r="G4125" s="26" t="n">
        <v>2819.5</v>
      </c>
      <c r="H4125" s="27" t="n">
        <v>7227</v>
      </c>
      <c r="I4125" s="25" t="s">
        <v>147</v>
      </c>
      <c r="J4125" s="25" t="s">
        <v>199</v>
      </c>
      <c r="K4125" s="25" t="n">
        <v>1991</v>
      </c>
      <c r="L4125" s="25" t="s">
        <v>186</v>
      </c>
      <c r="M4125" s="25" t="s">
        <v>171</v>
      </c>
      <c r="N4125" s="28" t="n">
        <v>550</v>
      </c>
      <c r="O4125" s="25" t="s">
        <v>56</v>
      </c>
      <c r="P4125" s="29" t="n">
        <v>42747</v>
      </c>
      <c r="Q4125" s="33"/>
      <c r="R4125" s="34"/>
      <c r="S4125" s="28" t="n">
        <f aca="false">IF(O4125="Won",R4125,IF(O4125="Lost",0,N4125))</f>
        <v>550</v>
      </c>
      <c r="T4125" s="30" t="str">
        <f aca="false">IF(AND(P4125&lt;&gt;"",Q4125&lt;&gt;""),Q4125-P4125,"")</f>
        <v/>
      </c>
      <c r="U4125" s="30" t="n">
        <f aca="false">IF(AND(O4125="Engaging",P4125&lt;&gt;""),'Leia-me'!$B$5-P4125,"")</f>
        <v>353</v>
      </c>
      <c r="V4125" s="25" t="str">
        <f aca="false">IF(O4125&lt;&gt;"Engaging","",IF(U4125&lt;='Leia-me'!$B$6,"Saudável",IF(U4125&lt;='Leia-me'!$B$7,"Esfriando",IF(U4125&lt;='Leia-me'!$B$8,"Última chance","Zumbi"))))</f>
        <v>Zumbi</v>
      </c>
      <c r="W4125" s="25" t="str">
        <f aca="false">IF(O4125="Won",1,IF(O4125="Lost",0,""))</f>
        <v/>
      </c>
      <c r="Y4125" s="25" t="str">
        <f aca="false">IF(E4125="","Sim","")</f>
        <v/>
      </c>
    </row>
    <row r="4126" customFormat="false" ht="15" hidden="false" customHeight="false" outlineLevel="0" collapsed="false">
      <c r="A4126" s="25" t="s">
        <v>4388</v>
      </c>
      <c r="B4126" s="25" t="s">
        <v>84</v>
      </c>
      <c r="C4126" s="25" t="s">
        <v>85</v>
      </c>
      <c r="D4126" s="25" t="s">
        <v>86</v>
      </c>
      <c r="E4126" s="25" t="s">
        <v>463</v>
      </c>
      <c r="F4126" s="25" t="s">
        <v>211</v>
      </c>
      <c r="G4126" s="26" t="n">
        <v>2261.05</v>
      </c>
      <c r="H4126" s="27" t="n">
        <v>3851</v>
      </c>
      <c r="I4126" s="25" t="s">
        <v>147</v>
      </c>
      <c r="K4126" s="25" t="n">
        <v>2005</v>
      </c>
      <c r="L4126" s="25" t="s">
        <v>148</v>
      </c>
      <c r="M4126" s="25" t="s">
        <v>149</v>
      </c>
      <c r="N4126" s="28" t="n">
        <v>55</v>
      </c>
      <c r="O4126" s="25" t="s">
        <v>54</v>
      </c>
      <c r="P4126" s="29" t="n">
        <v>42747</v>
      </c>
      <c r="Q4126" s="29" t="n">
        <v>42817</v>
      </c>
      <c r="R4126" s="28" t="n">
        <v>56</v>
      </c>
      <c r="S4126" s="28" t="n">
        <f aca="false">IF(O4126="Won",R4126,IF(O4126="Lost",0,N4126))</f>
        <v>56</v>
      </c>
      <c r="T4126" s="30" t="n">
        <f aca="false">IF(AND(P4126&lt;&gt;"",Q4126&lt;&gt;""),Q4126-P4126,"")</f>
        <v>70</v>
      </c>
      <c r="U4126" s="30" t="str">
        <f aca="false">IF(AND(O4126="Engaging",P4126&lt;&gt;""),'Leia-me'!$B$5-P4126,"")</f>
        <v/>
      </c>
      <c r="V4126" s="25" t="str">
        <f aca="false">IF(O4126&lt;&gt;"Engaging","",IF(U4126&lt;='Leia-me'!$B$6,"Saudável",IF(U4126&lt;='Leia-me'!$B$7,"Esfriando",IF(U4126&lt;='Leia-me'!$B$8,"Última chance","Zumbi"))))</f>
        <v/>
      </c>
      <c r="W4126" s="25" t="n">
        <f aca="false">IF(O4126="Won",1,IF(O4126="Lost",0,""))</f>
        <v>1</v>
      </c>
      <c r="Y4126" s="25" t="str">
        <f aca="false">IF(E4126="","Sim","")</f>
        <v/>
      </c>
    </row>
    <row r="4127" customFormat="false" ht="15" hidden="false" customHeight="false" outlineLevel="0" collapsed="false">
      <c r="A4127" s="25" t="s">
        <v>4389</v>
      </c>
      <c r="B4127" s="25" t="s">
        <v>84</v>
      </c>
      <c r="C4127" s="25" t="s">
        <v>85</v>
      </c>
      <c r="D4127" s="25" t="s">
        <v>86</v>
      </c>
      <c r="E4127" s="25" t="s">
        <v>622</v>
      </c>
      <c r="F4127" s="25" t="s">
        <v>211</v>
      </c>
      <c r="G4127" s="26" t="n">
        <v>167.89</v>
      </c>
      <c r="H4127" s="27" t="n">
        <v>493</v>
      </c>
      <c r="I4127" s="25" t="s">
        <v>623</v>
      </c>
      <c r="K4127" s="25" t="n">
        <v>2000</v>
      </c>
      <c r="L4127" s="25" t="s">
        <v>160</v>
      </c>
      <c r="M4127" s="25" t="s">
        <v>149</v>
      </c>
      <c r="N4127" s="28" t="n">
        <v>3393</v>
      </c>
      <c r="O4127" s="25" t="s">
        <v>55</v>
      </c>
      <c r="P4127" s="29" t="n">
        <v>42748</v>
      </c>
      <c r="Q4127" s="29" t="n">
        <v>42825</v>
      </c>
      <c r="R4127" s="28" t="n">
        <v>0</v>
      </c>
      <c r="S4127" s="28" t="n">
        <f aca="false">IF(O4127="Won",R4127,IF(O4127="Lost",0,N4127))</f>
        <v>0</v>
      </c>
      <c r="T4127" s="30" t="n">
        <f aca="false">IF(AND(P4127&lt;&gt;"",Q4127&lt;&gt;""),Q4127-P4127,"")</f>
        <v>77</v>
      </c>
      <c r="U4127" s="30" t="str">
        <f aca="false">IF(AND(O4127="Engaging",P4127&lt;&gt;""),'Leia-me'!$B$5-P4127,"")</f>
        <v/>
      </c>
      <c r="V4127" s="25" t="str">
        <f aca="false">IF(O4127&lt;&gt;"Engaging","",IF(U4127&lt;='Leia-me'!$B$6,"Saudável",IF(U4127&lt;='Leia-me'!$B$7,"Esfriando",IF(U4127&lt;='Leia-me'!$B$8,"Última chance","Zumbi"))))</f>
        <v/>
      </c>
      <c r="W4127" s="25" t="n">
        <f aca="false">IF(O4127="Won",1,IF(O4127="Lost",0,""))</f>
        <v>0</v>
      </c>
      <c r="Y4127" s="25" t="str">
        <f aca="false">IF(E4127="","Sim","")</f>
        <v/>
      </c>
    </row>
    <row r="4128" customFormat="false" ht="15" hidden="false" customHeight="false" outlineLevel="0" collapsed="false">
      <c r="A4128" s="25" t="s">
        <v>4390</v>
      </c>
      <c r="B4128" s="25" t="s">
        <v>84</v>
      </c>
      <c r="C4128" s="25" t="s">
        <v>85</v>
      </c>
      <c r="D4128" s="25" t="s">
        <v>86</v>
      </c>
      <c r="E4128" s="25" t="s">
        <v>3511</v>
      </c>
      <c r="F4128" s="25" t="s">
        <v>168</v>
      </c>
      <c r="G4128" s="26" t="n">
        <v>1197.44</v>
      </c>
      <c r="H4128" s="27" t="n">
        <v>2570</v>
      </c>
      <c r="I4128" s="25" t="s">
        <v>147</v>
      </c>
      <c r="K4128" s="25" t="n">
        <v>1999</v>
      </c>
      <c r="L4128" s="25" t="s">
        <v>148</v>
      </c>
      <c r="M4128" s="25" t="s">
        <v>149</v>
      </c>
      <c r="N4128" s="28" t="n">
        <v>55</v>
      </c>
      <c r="O4128" s="25" t="s">
        <v>55</v>
      </c>
      <c r="P4128" s="29" t="n">
        <v>42751</v>
      </c>
      <c r="Q4128" s="29" t="n">
        <v>42807</v>
      </c>
      <c r="R4128" s="28" t="n">
        <v>0</v>
      </c>
      <c r="S4128" s="28" t="n">
        <f aca="false">IF(O4128="Won",R4128,IF(O4128="Lost",0,N4128))</f>
        <v>0</v>
      </c>
      <c r="T4128" s="30" t="n">
        <f aca="false">IF(AND(P4128&lt;&gt;"",Q4128&lt;&gt;""),Q4128-P4128,"")</f>
        <v>56</v>
      </c>
      <c r="U4128" s="30" t="str">
        <f aca="false">IF(AND(O4128="Engaging",P4128&lt;&gt;""),'Leia-me'!$B$5-P4128,"")</f>
        <v/>
      </c>
      <c r="V4128" s="25" t="str">
        <f aca="false">IF(O4128&lt;&gt;"Engaging","",IF(U4128&lt;='Leia-me'!$B$6,"Saudável",IF(U4128&lt;='Leia-me'!$B$7,"Esfriando",IF(U4128&lt;='Leia-me'!$B$8,"Última chance","Zumbi"))))</f>
        <v/>
      </c>
      <c r="W4128" s="25" t="n">
        <f aca="false">IF(O4128="Won",1,IF(O4128="Lost",0,""))</f>
        <v>0</v>
      </c>
      <c r="Y4128" s="25" t="str">
        <f aca="false">IF(E4128="","Sim","")</f>
        <v/>
      </c>
    </row>
    <row r="4129" customFormat="false" ht="15" hidden="false" customHeight="false" outlineLevel="0" collapsed="false">
      <c r="A4129" s="25" t="s">
        <v>4391</v>
      </c>
      <c r="B4129" s="25" t="s">
        <v>84</v>
      </c>
      <c r="C4129" s="25" t="s">
        <v>85</v>
      </c>
      <c r="D4129" s="25" t="s">
        <v>86</v>
      </c>
      <c r="E4129" s="25" t="s">
        <v>193</v>
      </c>
      <c r="F4129" s="25" t="s">
        <v>185</v>
      </c>
      <c r="G4129" s="26" t="n">
        <v>1100.04</v>
      </c>
      <c r="H4129" s="27" t="n">
        <v>2822</v>
      </c>
      <c r="I4129" s="25" t="s">
        <v>147</v>
      </c>
      <c r="K4129" s="25" t="n">
        <v>1996</v>
      </c>
      <c r="L4129" s="25" t="s">
        <v>148</v>
      </c>
      <c r="M4129" s="25" t="s">
        <v>149</v>
      </c>
      <c r="N4129" s="28" t="n">
        <v>55</v>
      </c>
      <c r="O4129" s="25" t="s">
        <v>55</v>
      </c>
      <c r="P4129" s="29" t="n">
        <v>42758</v>
      </c>
      <c r="Q4129" s="29" t="n">
        <v>42861</v>
      </c>
      <c r="R4129" s="28" t="n">
        <v>0</v>
      </c>
      <c r="S4129" s="28" t="n">
        <f aca="false">IF(O4129="Won",R4129,IF(O4129="Lost",0,N4129))</f>
        <v>0</v>
      </c>
      <c r="T4129" s="30" t="n">
        <f aca="false">IF(AND(P4129&lt;&gt;"",Q4129&lt;&gt;""),Q4129-P4129,"")</f>
        <v>103</v>
      </c>
      <c r="U4129" s="30" t="str">
        <f aca="false">IF(AND(O4129="Engaging",P4129&lt;&gt;""),'Leia-me'!$B$5-P4129,"")</f>
        <v/>
      </c>
      <c r="V4129" s="25" t="str">
        <f aca="false">IF(O4129&lt;&gt;"Engaging","",IF(U4129&lt;='Leia-me'!$B$6,"Saudável",IF(U4129&lt;='Leia-me'!$B$7,"Esfriando",IF(U4129&lt;='Leia-me'!$B$8,"Última chance","Zumbi"))))</f>
        <v/>
      </c>
      <c r="W4129" s="25" t="n">
        <f aca="false">IF(O4129="Won",1,IF(O4129="Lost",0,""))</f>
        <v>0</v>
      </c>
      <c r="Y4129" s="25" t="str">
        <f aca="false">IF(E4129="","Sim","")</f>
        <v/>
      </c>
    </row>
    <row r="4130" customFormat="false" ht="15" hidden="false" customHeight="false" outlineLevel="0" collapsed="false">
      <c r="A4130" s="25" t="s">
        <v>4392</v>
      </c>
      <c r="B4130" s="25" t="s">
        <v>84</v>
      </c>
      <c r="C4130" s="25" t="s">
        <v>85</v>
      </c>
      <c r="D4130" s="25" t="s">
        <v>86</v>
      </c>
      <c r="E4130" s="25" t="s">
        <v>1090</v>
      </c>
      <c r="F4130" s="25" t="s">
        <v>155</v>
      </c>
      <c r="G4130" s="26" t="n">
        <v>6395.05</v>
      </c>
      <c r="H4130" s="27" t="n">
        <v>20275</v>
      </c>
      <c r="I4130" s="25" t="s">
        <v>147</v>
      </c>
      <c r="K4130" s="25" t="n">
        <v>1994</v>
      </c>
      <c r="L4130" s="25" t="s">
        <v>148</v>
      </c>
      <c r="M4130" s="25" t="s">
        <v>149</v>
      </c>
      <c r="N4130" s="28" t="n">
        <v>55</v>
      </c>
      <c r="O4130" s="25" t="s">
        <v>54</v>
      </c>
      <c r="P4130" s="29" t="n">
        <v>42760</v>
      </c>
      <c r="Q4130" s="29" t="n">
        <v>42864</v>
      </c>
      <c r="R4130" s="28" t="n">
        <v>45</v>
      </c>
      <c r="S4130" s="28" t="n">
        <f aca="false">IF(O4130="Won",R4130,IF(O4130="Lost",0,N4130))</f>
        <v>45</v>
      </c>
      <c r="T4130" s="30" t="n">
        <f aca="false">IF(AND(P4130&lt;&gt;"",Q4130&lt;&gt;""),Q4130-P4130,"")</f>
        <v>104</v>
      </c>
      <c r="U4130" s="30" t="str">
        <f aca="false">IF(AND(O4130="Engaging",P4130&lt;&gt;""),'Leia-me'!$B$5-P4130,"")</f>
        <v/>
      </c>
      <c r="V4130" s="25" t="str">
        <f aca="false">IF(O4130&lt;&gt;"Engaging","",IF(U4130&lt;='Leia-me'!$B$6,"Saudável",IF(U4130&lt;='Leia-me'!$B$7,"Esfriando",IF(U4130&lt;='Leia-me'!$B$8,"Última chance","Zumbi"))))</f>
        <v/>
      </c>
      <c r="W4130" s="25" t="n">
        <f aca="false">IF(O4130="Won",1,IF(O4130="Lost",0,""))</f>
        <v>1</v>
      </c>
      <c r="Y4130" s="25" t="str">
        <f aca="false">IF(E4130="","Sim","")</f>
        <v/>
      </c>
    </row>
    <row r="4131" customFormat="false" ht="15" hidden="false" customHeight="false" outlineLevel="0" collapsed="false">
      <c r="A4131" s="25" t="s">
        <v>4393</v>
      </c>
      <c r="B4131" s="25" t="s">
        <v>84</v>
      </c>
      <c r="C4131" s="25" t="s">
        <v>85</v>
      </c>
      <c r="D4131" s="25" t="s">
        <v>86</v>
      </c>
      <c r="G4131" s="31"/>
      <c r="H4131" s="32"/>
      <c r="L4131" s="25" t="s">
        <v>170</v>
      </c>
      <c r="M4131" s="25" t="s">
        <v>171</v>
      </c>
      <c r="N4131" s="28" t="n">
        <v>1096</v>
      </c>
      <c r="O4131" s="25" t="s">
        <v>56</v>
      </c>
      <c r="P4131" s="29" t="n">
        <v>42766</v>
      </c>
      <c r="Q4131" s="33"/>
      <c r="R4131" s="34"/>
      <c r="S4131" s="28" t="n">
        <f aca="false">IF(O4131="Won",R4131,IF(O4131="Lost",0,N4131))</f>
        <v>1096</v>
      </c>
      <c r="T4131" s="30" t="str">
        <f aca="false">IF(AND(P4131&lt;&gt;"",Q4131&lt;&gt;""),Q4131-P4131,"")</f>
        <v/>
      </c>
      <c r="U4131" s="30" t="n">
        <f aca="false">IF(AND(O4131="Engaging",P4131&lt;&gt;""),'Leia-me'!$B$5-P4131,"")</f>
        <v>334</v>
      </c>
      <c r="V4131" s="25" t="str">
        <f aca="false">IF(O4131&lt;&gt;"Engaging","",IF(U4131&lt;='Leia-me'!$B$6,"Saudável",IF(U4131&lt;='Leia-me'!$B$7,"Esfriando",IF(U4131&lt;='Leia-me'!$B$8,"Última chance","Zumbi"))))</f>
        <v>Zumbi</v>
      </c>
      <c r="W4131" s="25" t="str">
        <f aca="false">IF(O4131="Won",1,IF(O4131="Lost",0,""))</f>
        <v/>
      </c>
      <c r="Y4131" s="25" t="str">
        <f aca="false">IF(E4131="","Sim","")</f>
        <v>Sim</v>
      </c>
    </row>
    <row r="4132" customFormat="false" ht="15" hidden="false" customHeight="false" outlineLevel="0" collapsed="false">
      <c r="A4132" s="25" t="s">
        <v>4394</v>
      </c>
      <c r="B4132" s="25" t="s">
        <v>84</v>
      </c>
      <c r="C4132" s="25" t="s">
        <v>85</v>
      </c>
      <c r="D4132" s="25" t="s">
        <v>86</v>
      </c>
      <c r="E4132" s="25" t="s">
        <v>445</v>
      </c>
      <c r="F4132" s="25" t="s">
        <v>192</v>
      </c>
      <c r="G4132" s="26" t="n">
        <v>987.39</v>
      </c>
      <c r="H4132" s="27" t="n">
        <v>2253</v>
      </c>
      <c r="I4132" s="25" t="s">
        <v>147</v>
      </c>
      <c r="K4132" s="25" t="n">
        <v>2002</v>
      </c>
      <c r="L4132" s="25" t="s">
        <v>1834</v>
      </c>
      <c r="M4132" s="25" t="s">
        <v>171</v>
      </c>
      <c r="N4132" s="28" t="n">
        <v>4821</v>
      </c>
      <c r="O4132" s="25" t="s">
        <v>54</v>
      </c>
      <c r="P4132" s="29" t="n">
        <v>42769</v>
      </c>
      <c r="Q4132" s="29" t="n">
        <v>42871</v>
      </c>
      <c r="R4132" s="28" t="n">
        <v>4634</v>
      </c>
      <c r="S4132" s="28" t="n">
        <f aca="false">IF(O4132="Won",R4132,IF(O4132="Lost",0,N4132))</f>
        <v>4634</v>
      </c>
      <c r="T4132" s="30" t="n">
        <f aca="false">IF(AND(P4132&lt;&gt;"",Q4132&lt;&gt;""),Q4132-P4132,"")</f>
        <v>102</v>
      </c>
      <c r="U4132" s="30" t="str">
        <f aca="false">IF(AND(O4132="Engaging",P4132&lt;&gt;""),'Leia-me'!$B$5-P4132,"")</f>
        <v/>
      </c>
      <c r="V4132" s="25" t="str">
        <f aca="false">IF(O4132&lt;&gt;"Engaging","",IF(U4132&lt;='Leia-me'!$B$6,"Saudável",IF(U4132&lt;='Leia-me'!$B$7,"Esfriando",IF(U4132&lt;='Leia-me'!$B$8,"Última chance","Zumbi"))))</f>
        <v/>
      </c>
      <c r="W4132" s="25" t="n">
        <f aca="false">IF(O4132="Won",1,IF(O4132="Lost",0,""))</f>
        <v>1</v>
      </c>
      <c r="X4132" s="25" t="s">
        <v>1835</v>
      </c>
      <c r="Y4132" s="25" t="str">
        <f aca="false">IF(E4132="","Sim","")</f>
        <v/>
      </c>
    </row>
    <row r="4133" customFormat="false" ht="15" hidden="false" customHeight="false" outlineLevel="0" collapsed="false">
      <c r="A4133" s="25" t="s">
        <v>4395</v>
      </c>
      <c r="B4133" s="25" t="s">
        <v>84</v>
      </c>
      <c r="C4133" s="25" t="s">
        <v>85</v>
      </c>
      <c r="D4133" s="25" t="s">
        <v>86</v>
      </c>
      <c r="E4133" s="25" t="s">
        <v>1671</v>
      </c>
      <c r="F4133" s="25" t="s">
        <v>168</v>
      </c>
      <c r="G4133" s="26" t="n">
        <v>3027.46</v>
      </c>
      <c r="H4133" s="27" t="n">
        <v>9516</v>
      </c>
      <c r="I4133" s="25" t="s">
        <v>1672</v>
      </c>
      <c r="K4133" s="25" t="n">
        <v>1984</v>
      </c>
      <c r="L4133" s="25" t="s">
        <v>148</v>
      </c>
      <c r="M4133" s="25" t="s">
        <v>149</v>
      </c>
      <c r="N4133" s="28" t="n">
        <v>55</v>
      </c>
      <c r="O4133" s="25" t="s">
        <v>55</v>
      </c>
      <c r="P4133" s="29" t="n">
        <v>42772</v>
      </c>
      <c r="Q4133" s="29" t="n">
        <v>42861</v>
      </c>
      <c r="R4133" s="28" t="n">
        <v>0</v>
      </c>
      <c r="S4133" s="28" t="n">
        <f aca="false">IF(O4133="Won",R4133,IF(O4133="Lost",0,N4133))</f>
        <v>0</v>
      </c>
      <c r="T4133" s="30" t="n">
        <f aca="false">IF(AND(P4133&lt;&gt;"",Q4133&lt;&gt;""),Q4133-P4133,"")</f>
        <v>89</v>
      </c>
      <c r="U4133" s="30" t="str">
        <f aca="false">IF(AND(O4133="Engaging",P4133&lt;&gt;""),'Leia-me'!$B$5-P4133,"")</f>
        <v/>
      </c>
      <c r="V4133" s="25" t="str">
        <f aca="false">IF(O4133&lt;&gt;"Engaging","",IF(U4133&lt;='Leia-me'!$B$6,"Saudável",IF(U4133&lt;='Leia-me'!$B$7,"Esfriando",IF(U4133&lt;='Leia-me'!$B$8,"Última chance","Zumbi"))))</f>
        <v/>
      </c>
      <c r="W4133" s="25" t="n">
        <f aca="false">IF(O4133="Won",1,IF(O4133="Lost",0,""))</f>
        <v>0</v>
      </c>
      <c r="Y4133" s="25" t="str">
        <f aca="false">IF(E4133="","Sim","")</f>
        <v/>
      </c>
    </row>
    <row r="4134" customFormat="false" ht="15" hidden="false" customHeight="false" outlineLevel="0" collapsed="false">
      <c r="A4134" s="25" t="s">
        <v>4396</v>
      </c>
      <c r="B4134" s="25" t="s">
        <v>84</v>
      </c>
      <c r="C4134" s="25" t="s">
        <v>85</v>
      </c>
      <c r="D4134" s="25" t="s">
        <v>86</v>
      </c>
      <c r="E4134" s="25" t="s">
        <v>2530</v>
      </c>
      <c r="F4134" s="25" t="s">
        <v>185</v>
      </c>
      <c r="G4134" s="26" t="n">
        <v>527.11</v>
      </c>
      <c r="H4134" s="27" t="n">
        <v>1428</v>
      </c>
      <c r="I4134" s="25" t="s">
        <v>147</v>
      </c>
      <c r="J4134" s="25" t="s">
        <v>193</v>
      </c>
      <c r="K4134" s="25" t="n">
        <v>2011</v>
      </c>
      <c r="L4134" s="25" t="s">
        <v>148</v>
      </c>
      <c r="M4134" s="25" t="s">
        <v>149</v>
      </c>
      <c r="N4134" s="28" t="n">
        <v>55</v>
      </c>
      <c r="O4134" s="25" t="s">
        <v>55</v>
      </c>
      <c r="P4134" s="29" t="n">
        <v>42774</v>
      </c>
      <c r="Q4134" s="29" t="n">
        <v>42859</v>
      </c>
      <c r="R4134" s="28" t="n">
        <v>0</v>
      </c>
      <c r="S4134" s="28" t="n">
        <f aca="false">IF(O4134="Won",R4134,IF(O4134="Lost",0,N4134))</f>
        <v>0</v>
      </c>
      <c r="T4134" s="30" t="n">
        <f aca="false">IF(AND(P4134&lt;&gt;"",Q4134&lt;&gt;""),Q4134-P4134,"")</f>
        <v>85</v>
      </c>
      <c r="U4134" s="30" t="str">
        <f aca="false">IF(AND(O4134="Engaging",P4134&lt;&gt;""),'Leia-me'!$B$5-P4134,"")</f>
        <v/>
      </c>
      <c r="V4134" s="25" t="str">
        <f aca="false">IF(O4134&lt;&gt;"Engaging","",IF(U4134&lt;='Leia-me'!$B$6,"Saudável",IF(U4134&lt;='Leia-me'!$B$7,"Esfriando",IF(U4134&lt;='Leia-me'!$B$8,"Última chance","Zumbi"))))</f>
        <v/>
      </c>
      <c r="W4134" s="25" t="n">
        <f aca="false">IF(O4134="Won",1,IF(O4134="Lost",0,""))</f>
        <v>0</v>
      </c>
      <c r="Y4134" s="25" t="str">
        <f aca="false">IF(E4134="","Sim","")</f>
        <v/>
      </c>
    </row>
    <row r="4135" customFormat="false" ht="15" hidden="false" customHeight="false" outlineLevel="0" collapsed="false">
      <c r="A4135" s="25" t="s">
        <v>4397</v>
      </c>
      <c r="B4135" s="25" t="s">
        <v>84</v>
      </c>
      <c r="C4135" s="25" t="s">
        <v>85</v>
      </c>
      <c r="D4135" s="25" t="s">
        <v>86</v>
      </c>
      <c r="E4135" s="25" t="s">
        <v>644</v>
      </c>
      <c r="F4135" s="25" t="s">
        <v>177</v>
      </c>
      <c r="G4135" s="26" t="n">
        <v>646.1</v>
      </c>
      <c r="H4135" s="27" t="n">
        <v>883</v>
      </c>
      <c r="I4135" s="25" t="s">
        <v>147</v>
      </c>
      <c r="J4135" s="25" t="s">
        <v>199</v>
      </c>
      <c r="K4135" s="25" t="n">
        <v>1993</v>
      </c>
      <c r="L4135" s="25" t="s">
        <v>170</v>
      </c>
      <c r="M4135" s="25" t="s">
        <v>171</v>
      </c>
      <c r="N4135" s="28" t="n">
        <v>1096</v>
      </c>
      <c r="O4135" s="25" t="s">
        <v>55</v>
      </c>
      <c r="P4135" s="29" t="n">
        <v>42777</v>
      </c>
      <c r="Q4135" s="29" t="n">
        <v>42891</v>
      </c>
      <c r="R4135" s="28" t="n">
        <v>0</v>
      </c>
      <c r="S4135" s="28" t="n">
        <f aca="false">IF(O4135="Won",R4135,IF(O4135="Lost",0,N4135))</f>
        <v>0</v>
      </c>
      <c r="T4135" s="30" t="n">
        <f aca="false">IF(AND(P4135&lt;&gt;"",Q4135&lt;&gt;""),Q4135-P4135,"")</f>
        <v>114</v>
      </c>
      <c r="U4135" s="30" t="str">
        <f aca="false">IF(AND(O4135="Engaging",P4135&lt;&gt;""),'Leia-me'!$B$5-P4135,"")</f>
        <v/>
      </c>
      <c r="V4135" s="25" t="str">
        <f aca="false">IF(O4135&lt;&gt;"Engaging","",IF(U4135&lt;='Leia-me'!$B$6,"Saudável",IF(U4135&lt;='Leia-me'!$B$7,"Esfriando",IF(U4135&lt;='Leia-me'!$B$8,"Última chance","Zumbi"))))</f>
        <v/>
      </c>
      <c r="W4135" s="25" t="n">
        <f aca="false">IF(O4135="Won",1,IF(O4135="Lost",0,""))</f>
        <v>0</v>
      </c>
      <c r="Y4135" s="25" t="str">
        <f aca="false">IF(E4135="","Sim","")</f>
        <v/>
      </c>
    </row>
    <row r="4136" customFormat="false" ht="15" hidden="false" customHeight="false" outlineLevel="0" collapsed="false">
      <c r="A4136" s="25" t="s">
        <v>4398</v>
      </c>
      <c r="B4136" s="25" t="s">
        <v>84</v>
      </c>
      <c r="C4136" s="25" t="s">
        <v>85</v>
      </c>
      <c r="D4136" s="25" t="s">
        <v>86</v>
      </c>
      <c r="E4136" s="25" t="s">
        <v>3373</v>
      </c>
      <c r="F4136" s="25" t="s">
        <v>192</v>
      </c>
      <c r="G4136" s="26" t="n">
        <v>4478.47</v>
      </c>
      <c r="H4136" s="27" t="n">
        <v>13809</v>
      </c>
      <c r="I4136" s="25" t="s">
        <v>147</v>
      </c>
      <c r="K4136" s="25" t="n">
        <v>1979</v>
      </c>
      <c r="L4136" s="25" t="s">
        <v>148</v>
      </c>
      <c r="M4136" s="25" t="s">
        <v>149</v>
      </c>
      <c r="N4136" s="28" t="n">
        <v>55</v>
      </c>
      <c r="O4136" s="25" t="s">
        <v>54</v>
      </c>
      <c r="P4136" s="29" t="n">
        <v>42777</v>
      </c>
      <c r="Q4136" s="29" t="n">
        <v>42863</v>
      </c>
      <c r="R4136" s="28" t="n">
        <v>49</v>
      </c>
      <c r="S4136" s="28" t="n">
        <f aca="false">IF(O4136="Won",R4136,IF(O4136="Lost",0,N4136))</f>
        <v>49</v>
      </c>
      <c r="T4136" s="30" t="n">
        <f aca="false">IF(AND(P4136&lt;&gt;"",Q4136&lt;&gt;""),Q4136-P4136,"")</f>
        <v>86</v>
      </c>
      <c r="U4136" s="30" t="str">
        <f aca="false">IF(AND(O4136="Engaging",P4136&lt;&gt;""),'Leia-me'!$B$5-P4136,"")</f>
        <v/>
      </c>
      <c r="V4136" s="25" t="str">
        <f aca="false">IF(O4136&lt;&gt;"Engaging","",IF(U4136&lt;='Leia-me'!$B$6,"Saudável",IF(U4136&lt;='Leia-me'!$B$7,"Esfriando",IF(U4136&lt;='Leia-me'!$B$8,"Última chance","Zumbi"))))</f>
        <v/>
      </c>
      <c r="W4136" s="25" t="n">
        <f aca="false">IF(O4136="Won",1,IF(O4136="Lost",0,""))</f>
        <v>1</v>
      </c>
      <c r="Y4136" s="25" t="str">
        <f aca="false">IF(E4136="","Sim","")</f>
        <v/>
      </c>
    </row>
    <row r="4137" customFormat="false" ht="15" hidden="false" customHeight="false" outlineLevel="0" collapsed="false">
      <c r="A4137" s="25" t="s">
        <v>4399</v>
      </c>
      <c r="B4137" s="25" t="s">
        <v>84</v>
      </c>
      <c r="C4137" s="25" t="s">
        <v>85</v>
      </c>
      <c r="D4137" s="25" t="s">
        <v>86</v>
      </c>
      <c r="G4137" s="31"/>
      <c r="H4137" s="32"/>
      <c r="L4137" s="25" t="s">
        <v>148</v>
      </c>
      <c r="M4137" s="25" t="s">
        <v>149</v>
      </c>
      <c r="N4137" s="28" t="n">
        <v>55</v>
      </c>
      <c r="O4137" s="25" t="s">
        <v>56</v>
      </c>
      <c r="P4137" s="29" t="n">
        <v>42778</v>
      </c>
      <c r="Q4137" s="33"/>
      <c r="R4137" s="34"/>
      <c r="S4137" s="28" t="n">
        <f aca="false">IF(O4137="Won",R4137,IF(O4137="Lost",0,N4137))</f>
        <v>55</v>
      </c>
      <c r="T4137" s="30" t="str">
        <f aca="false">IF(AND(P4137&lt;&gt;"",Q4137&lt;&gt;""),Q4137-P4137,"")</f>
        <v/>
      </c>
      <c r="U4137" s="30" t="n">
        <f aca="false">IF(AND(O4137="Engaging",P4137&lt;&gt;""),'Leia-me'!$B$5-P4137,"")</f>
        <v>322</v>
      </c>
      <c r="V4137" s="25" t="str">
        <f aca="false">IF(O4137&lt;&gt;"Engaging","",IF(U4137&lt;='Leia-me'!$B$6,"Saudável",IF(U4137&lt;='Leia-me'!$B$7,"Esfriando",IF(U4137&lt;='Leia-me'!$B$8,"Última chance","Zumbi"))))</f>
        <v>Zumbi</v>
      </c>
      <c r="W4137" s="25" t="str">
        <f aca="false">IF(O4137="Won",1,IF(O4137="Lost",0,""))</f>
        <v/>
      </c>
      <c r="Y4137" s="25" t="str">
        <f aca="false">IF(E4137="","Sim","")</f>
        <v>Sim</v>
      </c>
    </row>
    <row r="4138" customFormat="false" ht="15" hidden="false" customHeight="false" outlineLevel="0" collapsed="false">
      <c r="A4138" s="25" t="s">
        <v>4400</v>
      </c>
      <c r="B4138" s="25" t="s">
        <v>84</v>
      </c>
      <c r="C4138" s="25" t="s">
        <v>85</v>
      </c>
      <c r="D4138" s="25" t="s">
        <v>86</v>
      </c>
      <c r="G4138" s="31"/>
      <c r="H4138" s="32"/>
      <c r="L4138" s="25" t="s">
        <v>186</v>
      </c>
      <c r="M4138" s="25" t="s">
        <v>171</v>
      </c>
      <c r="N4138" s="28" t="n">
        <v>550</v>
      </c>
      <c r="O4138" s="25" t="s">
        <v>56</v>
      </c>
      <c r="P4138" s="29" t="n">
        <v>42779</v>
      </c>
      <c r="Q4138" s="33"/>
      <c r="R4138" s="34"/>
      <c r="S4138" s="28" t="n">
        <f aca="false">IF(O4138="Won",R4138,IF(O4138="Lost",0,N4138))</f>
        <v>550</v>
      </c>
      <c r="T4138" s="30" t="str">
        <f aca="false">IF(AND(P4138&lt;&gt;"",Q4138&lt;&gt;""),Q4138-P4138,"")</f>
        <v/>
      </c>
      <c r="U4138" s="30" t="n">
        <f aca="false">IF(AND(O4138="Engaging",P4138&lt;&gt;""),'Leia-me'!$B$5-P4138,"")</f>
        <v>321</v>
      </c>
      <c r="V4138" s="25" t="str">
        <f aca="false">IF(O4138&lt;&gt;"Engaging","",IF(U4138&lt;='Leia-me'!$B$6,"Saudável",IF(U4138&lt;='Leia-me'!$B$7,"Esfriando",IF(U4138&lt;='Leia-me'!$B$8,"Última chance","Zumbi"))))</f>
        <v>Zumbi</v>
      </c>
      <c r="W4138" s="25" t="str">
        <f aca="false">IF(O4138="Won",1,IF(O4138="Lost",0,""))</f>
        <v/>
      </c>
      <c r="Y4138" s="25" t="str">
        <f aca="false">IF(E4138="","Sim","")</f>
        <v>Sim</v>
      </c>
    </row>
    <row r="4139" customFormat="false" ht="15" hidden="false" customHeight="false" outlineLevel="0" collapsed="false">
      <c r="A4139" s="25" t="s">
        <v>4401</v>
      </c>
      <c r="B4139" s="25" t="s">
        <v>84</v>
      </c>
      <c r="C4139" s="25" t="s">
        <v>85</v>
      </c>
      <c r="D4139" s="25" t="s">
        <v>86</v>
      </c>
      <c r="E4139" s="25" t="s">
        <v>1347</v>
      </c>
      <c r="F4139" s="25" t="s">
        <v>165</v>
      </c>
      <c r="G4139" s="26" t="n">
        <v>665.06</v>
      </c>
      <c r="H4139" s="27" t="n">
        <v>1095</v>
      </c>
      <c r="I4139" s="25" t="s">
        <v>147</v>
      </c>
      <c r="K4139" s="25" t="n">
        <v>1989</v>
      </c>
      <c r="L4139" s="25" t="s">
        <v>186</v>
      </c>
      <c r="M4139" s="25" t="s">
        <v>171</v>
      </c>
      <c r="N4139" s="28" t="n">
        <v>550</v>
      </c>
      <c r="O4139" s="25" t="s">
        <v>54</v>
      </c>
      <c r="P4139" s="29" t="n">
        <v>42779</v>
      </c>
      <c r="Q4139" s="29" t="n">
        <v>42873</v>
      </c>
      <c r="R4139" s="28" t="n">
        <v>533</v>
      </c>
      <c r="S4139" s="28" t="n">
        <f aca="false">IF(O4139="Won",R4139,IF(O4139="Lost",0,N4139))</f>
        <v>533</v>
      </c>
      <c r="T4139" s="30" t="n">
        <f aca="false">IF(AND(P4139&lt;&gt;"",Q4139&lt;&gt;""),Q4139-P4139,"")</f>
        <v>94</v>
      </c>
      <c r="U4139" s="30" t="str">
        <f aca="false">IF(AND(O4139="Engaging",P4139&lt;&gt;""),'Leia-me'!$B$5-P4139,"")</f>
        <v/>
      </c>
      <c r="V4139" s="25" t="str">
        <f aca="false">IF(O4139&lt;&gt;"Engaging","",IF(U4139&lt;='Leia-me'!$B$6,"Saudável",IF(U4139&lt;='Leia-me'!$B$7,"Esfriando",IF(U4139&lt;='Leia-me'!$B$8,"Última chance","Zumbi"))))</f>
        <v/>
      </c>
      <c r="W4139" s="25" t="n">
        <f aca="false">IF(O4139="Won",1,IF(O4139="Lost",0,""))</f>
        <v>1</v>
      </c>
      <c r="Y4139" s="25" t="str">
        <f aca="false">IF(E4139="","Sim","")</f>
        <v/>
      </c>
    </row>
    <row r="4140" customFormat="false" ht="15" hidden="false" customHeight="false" outlineLevel="0" collapsed="false">
      <c r="A4140" s="25" t="s">
        <v>4402</v>
      </c>
      <c r="B4140" s="25" t="s">
        <v>84</v>
      </c>
      <c r="C4140" s="25" t="s">
        <v>85</v>
      </c>
      <c r="D4140" s="25" t="s">
        <v>86</v>
      </c>
      <c r="E4140" s="25" t="s">
        <v>1090</v>
      </c>
      <c r="F4140" s="25" t="s">
        <v>155</v>
      </c>
      <c r="G4140" s="26" t="n">
        <v>6395.05</v>
      </c>
      <c r="H4140" s="27" t="n">
        <v>20275</v>
      </c>
      <c r="I4140" s="25" t="s">
        <v>147</v>
      </c>
      <c r="K4140" s="25" t="n">
        <v>1994</v>
      </c>
      <c r="L4140" s="25" t="s">
        <v>178</v>
      </c>
      <c r="M4140" s="25" t="s">
        <v>171</v>
      </c>
      <c r="N4140" s="28" t="n">
        <v>5482</v>
      </c>
      <c r="O4140" s="25" t="s">
        <v>54</v>
      </c>
      <c r="P4140" s="29" t="n">
        <v>42782</v>
      </c>
      <c r="Q4140" s="29" t="n">
        <v>42908</v>
      </c>
      <c r="R4140" s="28" t="n">
        <v>5855</v>
      </c>
      <c r="S4140" s="28" t="n">
        <f aca="false">IF(O4140="Won",R4140,IF(O4140="Lost",0,N4140))</f>
        <v>5855</v>
      </c>
      <c r="T4140" s="30" t="n">
        <f aca="false">IF(AND(P4140&lt;&gt;"",Q4140&lt;&gt;""),Q4140-P4140,"")</f>
        <v>126</v>
      </c>
      <c r="U4140" s="30" t="str">
        <f aca="false">IF(AND(O4140="Engaging",P4140&lt;&gt;""),'Leia-me'!$B$5-P4140,"")</f>
        <v/>
      </c>
      <c r="V4140" s="25" t="str">
        <f aca="false">IF(O4140&lt;&gt;"Engaging","",IF(U4140&lt;='Leia-me'!$B$6,"Saudável",IF(U4140&lt;='Leia-me'!$B$7,"Esfriando",IF(U4140&lt;='Leia-me'!$B$8,"Última chance","Zumbi"))))</f>
        <v/>
      </c>
      <c r="W4140" s="25" t="n">
        <f aca="false">IF(O4140="Won",1,IF(O4140="Lost",0,""))</f>
        <v>1</v>
      </c>
      <c r="Y4140" s="25" t="str">
        <f aca="false">IF(E4140="","Sim","")</f>
        <v/>
      </c>
    </row>
    <row r="4141" customFormat="false" ht="15" hidden="false" customHeight="false" outlineLevel="0" collapsed="false">
      <c r="A4141" s="25" t="s">
        <v>4403</v>
      </c>
      <c r="B4141" s="25" t="s">
        <v>84</v>
      </c>
      <c r="C4141" s="25" t="s">
        <v>85</v>
      </c>
      <c r="D4141" s="25" t="s">
        <v>86</v>
      </c>
      <c r="E4141" s="25" t="s">
        <v>452</v>
      </c>
      <c r="F4141" s="25" t="s">
        <v>185</v>
      </c>
      <c r="G4141" s="26" t="n">
        <v>1712.68</v>
      </c>
      <c r="H4141" s="27" t="n">
        <v>3194</v>
      </c>
      <c r="I4141" s="25" t="s">
        <v>147</v>
      </c>
      <c r="J4141" s="25" t="s">
        <v>193</v>
      </c>
      <c r="K4141" s="25" t="n">
        <v>1992</v>
      </c>
      <c r="L4141" s="25" t="s">
        <v>148</v>
      </c>
      <c r="M4141" s="25" t="s">
        <v>149</v>
      </c>
      <c r="N4141" s="28" t="n">
        <v>55</v>
      </c>
      <c r="O4141" s="25" t="s">
        <v>54</v>
      </c>
      <c r="P4141" s="29" t="n">
        <v>42785</v>
      </c>
      <c r="Q4141" s="29" t="n">
        <v>42861</v>
      </c>
      <c r="R4141" s="28" t="n">
        <v>51</v>
      </c>
      <c r="S4141" s="28" t="n">
        <f aca="false">IF(O4141="Won",R4141,IF(O4141="Lost",0,N4141))</f>
        <v>51</v>
      </c>
      <c r="T4141" s="30" t="n">
        <f aca="false">IF(AND(P4141&lt;&gt;"",Q4141&lt;&gt;""),Q4141-P4141,"")</f>
        <v>76</v>
      </c>
      <c r="U4141" s="30" t="str">
        <f aca="false">IF(AND(O4141="Engaging",P4141&lt;&gt;""),'Leia-me'!$B$5-P4141,"")</f>
        <v/>
      </c>
      <c r="V4141" s="25" t="str">
        <f aca="false">IF(O4141&lt;&gt;"Engaging","",IF(U4141&lt;='Leia-me'!$B$6,"Saudável",IF(U4141&lt;='Leia-me'!$B$7,"Esfriando",IF(U4141&lt;='Leia-me'!$B$8,"Última chance","Zumbi"))))</f>
        <v/>
      </c>
      <c r="W4141" s="25" t="n">
        <f aca="false">IF(O4141="Won",1,IF(O4141="Lost",0,""))</f>
        <v>1</v>
      </c>
      <c r="Y4141" s="25" t="str">
        <f aca="false">IF(E4141="","Sim","")</f>
        <v/>
      </c>
    </row>
    <row r="4142" customFormat="false" ht="15" hidden="false" customHeight="false" outlineLevel="0" collapsed="false">
      <c r="A4142" s="25" t="s">
        <v>4404</v>
      </c>
      <c r="B4142" s="25" t="s">
        <v>84</v>
      </c>
      <c r="C4142" s="25" t="s">
        <v>85</v>
      </c>
      <c r="D4142" s="25" t="s">
        <v>86</v>
      </c>
      <c r="E4142" s="25" t="s">
        <v>868</v>
      </c>
      <c r="F4142" s="25" t="s">
        <v>168</v>
      </c>
      <c r="G4142" s="26" t="n">
        <v>2952.73</v>
      </c>
      <c r="H4142" s="27" t="n">
        <v>5107</v>
      </c>
      <c r="I4142" s="25" t="s">
        <v>147</v>
      </c>
      <c r="K4142" s="25" t="n">
        <v>2000</v>
      </c>
      <c r="L4142" s="25" t="s">
        <v>1834</v>
      </c>
      <c r="M4142" s="25" t="s">
        <v>171</v>
      </c>
      <c r="N4142" s="28" t="n">
        <v>4821</v>
      </c>
      <c r="O4142" s="25" t="s">
        <v>56</v>
      </c>
      <c r="P4142" s="29" t="n">
        <v>42787</v>
      </c>
      <c r="Q4142" s="33"/>
      <c r="R4142" s="34"/>
      <c r="S4142" s="28" t="n">
        <f aca="false">IF(O4142="Won",R4142,IF(O4142="Lost",0,N4142))</f>
        <v>4821</v>
      </c>
      <c r="T4142" s="30" t="str">
        <f aca="false">IF(AND(P4142&lt;&gt;"",Q4142&lt;&gt;""),Q4142-P4142,"")</f>
        <v/>
      </c>
      <c r="U4142" s="30" t="n">
        <f aca="false">IF(AND(O4142="Engaging",P4142&lt;&gt;""),'Leia-me'!$B$5-P4142,"")</f>
        <v>313</v>
      </c>
      <c r="V4142" s="25" t="str">
        <f aca="false">IF(O4142&lt;&gt;"Engaging","",IF(U4142&lt;='Leia-me'!$B$6,"Saudável",IF(U4142&lt;='Leia-me'!$B$7,"Esfriando",IF(U4142&lt;='Leia-me'!$B$8,"Última chance","Zumbi"))))</f>
        <v>Zumbi</v>
      </c>
      <c r="W4142" s="25" t="str">
        <f aca="false">IF(O4142="Won",1,IF(O4142="Lost",0,""))</f>
        <v/>
      </c>
      <c r="X4142" s="25" t="s">
        <v>1835</v>
      </c>
      <c r="Y4142" s="25" t="str">
        <f aca="false">IF(E4142="","Sim","")</f>
        <v/>
      </c>
    </row>
    <row r="4143" customFormat="false" ht="15" hidden="false" customHeight="false" outlineLevel="0" collapsed="false">
      <c r="A4143" s="25" t="s">
        <v>4405</v>
      </c>
      <c r="B4143" s="25" t="s">
        <v>84</v>
      </c>
      <c r="C4143" s="25" t="s">
        <v>85</v>
      </c>
      <c r="D4143" s="25" t="s">
        <v>86</v>
      </c>
      <c r="E4143" s="25" t="s">
        <v>663</v>
      </c>
      <c r="F4143" s="25" t="s">
        <v>146</v>
      </c>
      <c r="G4143" s="26" t="n">
        <v>326.82</v>
      </c>
      <c r="H4143" s="27" t="n">
        <v>1016</v>
      </c>
      <c r="I4143" s="25" t="s">
        <v>147</v>
      </c>
      <c r="K4143" s="25" t="n">
        <v>1991</v>
      </c>
      <c r="L4143" s="25" t="s">
        <v>178</v>
      </c>
      <c r="M4143" s="25" t="s">
        <v>171</v>
      </c>
      <c r="N4143" s="28" t="n">
        <v>5482</v>
      </c>
      <c r="O4143" s="25" t="s">
        <v>55</v>
      </c>
      <c r="P4143" s="29" t="n">
        <v>42787</v>
      </c>
      <c r="Q4143" s="29" t="n">
        <v>42860</v>
      </c>
      <c r="R4143" s="28" t="n">
        <v>0</v>
      </c>
      <c r="S4143" s="28" t="n">
        <f aca="false">IF(O4143="Won",R4143,IF(O4143="Lost",0,N4143))</f>
        <v>0</v>
      </c>
      <c r="T4143" s="30" t="n">
        <f aca="false">IF(AND(P4143&lt;&gt;"",Q4143&lt;&gt;""),Q4143-P4143,"")</f>
        <v>73</v>
      </c>
      <c r="U4143" s="30" t="str">
        <f aca="false">IF(AND(O4143="Engaging",P4143&lt;&gt;""),'Leia-me'!$B$5-P4143,"")</f>
        <v/>
      </c>
      <c r="V4143" s="25" t="str">
        <f aca="false">IF(O4143&lt;&gt;"Engaging","",IF(U4143&lt;='Leia-me'!$B$6,"Saudável",IF(U4143&lt;='Leia-me'!$B$7,"Esfriando",IF(U4143&lt;='Leia-me'!$B$8,"Última chance","Zumbi"))))</f>
        <v/>
      </c>
      <c r="W4143" s="25" t="n">
        <f aca="false">IF(O4143="Won",1,IF(O4143="Lost",0,""))</f>
        <v>0</v>
      </c>
      <c r="Y4143" s="25" t="str">
        <f aca="false">IF(E4143="","Sim","")</f>
        <v/>
      </c>
    </row>
    <row r="4144" customFormat="false" ht="15" hidden="false" customHeight="false" outlineLevel="0" collapsed="false">
      <c r="A4144" s="25" t="s">
        <v>4406</v>
      </c>
      <c r="B4144" s="25" t="s">
        <v>84</v>
      </c>
      <c r="C4144" s="25" t="s">
        <v>85</v>
      </c>
      <c r="D4144" s="25" t="s">
        <v>86</v>
      </c>
      <c r="E4144" s="25" t="s">
        <v>1347</v>
      </c>
      <c r="F4144" s="25" t="s">
        <v>165</v>
      </c>
      <c r="G4144" s="26" t="n">
        <v>665.06</v>
      </c>
      <c r="H4144" s="27" t="n">
        <v>1095</v>
      </c>
      <c r="I4144" s="25" t="s">
        <v>147</v>
      </c>
      <c r="K4144" s="25" t="n">
        <v>1989</v>
      </c>
      <c r="L4144" s="25" t="s">
        <v>160</v>
      </c>
      <c r="M4144" s="25" t="s">
        <v>149</v>
      </c>
      <c r="N4144" s="28" t="n">
        <v>3393</v>
      </c>
      <c r="O4144" s="25" t="s">
        <v>54</v>
      </c>
      <c r="P4144" s="29" t="n">
        <v>42790</v>
      </c>
      <c r="Q4144" s="29" t="n">
        <v>42892</v>
      </c>
      <c r="R4144" s="28" t="n">
        <v>3246</v>
      </c>
      <c r="S4144" s="28" t="n">
        <f aca="false">IF(O4144="Won",R4144,IF(O4144="Lost",0,N4144))</f>
        <v>3246</v>
      </c>
      <c r="T4144" s="30" t="n">
        <f aca="false">IF(AND(P4144&lt;&gt;"",Q4144&lt;&gt;""),Q4144-P4144,"")</f>
        <v>102</v>
      </c>
      <c r="U4144" s="30" t="str">
        <f aca="false">IF(AND(O4144="Engaging",P4144&lt;&gt;""),'Leia-me'!$B$5-P4144,"")</f>
        <v/>
      </c>
      <c r="V4144" s="25" t="str">
        <f aca="false">IF(O4144&lt;&gt;"Engaging","",IF(U4144&lt;='Leia-me'!$B$6,"Saudável",IF(U4144&lt;='Leia-me'!$B$7,"Esfriando",IF(U4144&lt;='Leia-me'!$B$8,"Última chance","Zumbi"))))</f>
        <v/>
      </c>
      <c r="W4144" s="25" t="n">
        <f aca="false">IF(O4144="Won",1,IF(O4144="Lost",0,""))</f>
        <v>1</v>
      </c>
      <c r="Y4144" s="25" t="str">
        <f aca="false">IF(E4144="","Sim","")</f>
        <v/>
      </c>
    </row>
    <row r="4145" customFormat="false" ht="15" hidden="false" customHeight="false" outlineLevel="0" collapsed="false">
      <c r="A4145" s="25" t="s">
        <v>4407</v>
      </c>
      <c r="B4145" s="25" t="s">
        <v>84</v>
      </c>
      <c r="C4145" s="25" t="s">
        <v>85</v>
      </c>
      <c r="D4145" s="25" t="s">
        <v>86</v>
      </c>
      <c r="G4145" s="31"/>
      <c r="H4145" s="32"/>
      <c r="L4145" s="25" t="s">
        <v>160</v>
      </c>
      <c r="M4145" s="25" t="s">
        <v>149</v>
      </c>
      <c r="N4145" s="28" t="n">
        <v>3393</v>
      </c>
      <c r="O4145" s="25" t="s">
        <v>56</v>
      </c>
      <c r="P4145" s="29" t="n">
        <v>42791</v>
      </c>
      <c r="Q4145" s="33"/>
      <c r="R4145" s="34"/>
      <c r="S4145" s="28" t="n">
        <f aca="false">IF(O4145="Won",R4145,IF(O4145="Lost",0,N4145))</f>
        <v>3393</v>
      </c>
      <c r="T4145" s="30" t="str">
        <f aca="false">IF(AND(P4145&lt;&gt;"",Q4145&lt;&gt;""),Q4145-P4145,"")</f>
        <v/>
      </c>
      <c r="U4145" s="30" t="n">
        <f aca="false">IF(AND(O4145="Engaging",P4145&lt;&gt;""),'Leia-me'!$B$5-P4145,"")</f>
        <v>309</v>
      </c>
      <c r="V4145" s="25" t="str">
        <f aca="false">IF(O4145&lt;&gt;"Engaging","",IF(U4145&lt;='Leia-me'!$B$6,"Saudável",IF(U4145&lt;='Leia-me'!$B$7,"Esfriando",IF(U4145&lt;='Leia-me'!$B$8,"Última chance","Zumbi"))))</f>
        <v>Zumbi</v>
      </c>
      <c r="W4145" s="25" t="str">
        <f aca="false">IF(O4145="Won",1,IF(O4145="Lost",0,""))</f>
        <v/>
      </c>
      <c r="Y4145" s="25" t="str">
        <f aca="false">IF(E4145="","Sim","")</f>
        <v>Sim</v>
      </c>
    </row>
    <row r="4146" customFormat="false" ht="15" hidden="false" customHeight="false" outlineLevel="0" collapsed="false">
      <c r="A4146" s="25" t="s">
        <v>4408</v>
      </c>
      <c r="B4146" s="25" t="s">
        <v>84</v>
      </c>
      <c r="C4146" s="25" t="s">
        <v>85</v>
      </c>
      <c r="D4146" s="25" t="s">
        <v>86</v>
      </c>
      <c r="E4146" s="25" t="s">
        <v>494</v>
      </c>
      <c r="F4146" s="25" t="s">
        <v>192</v>
      </c>
      <c r="G4146" s="26" t="n">
        <v>11698.03</v>
      </c>
      <c r="H4146" s="27" t="n">
        <v>34288</v>
      </c>
      <c r="I4146" s="25" t="s">
        <v>147</v>
      </c>
      <c r="K4146" s="25" t="n">
        <v>1982</v>
      </c>
      <c r="L4146" s="25" t="s">
        <v>160</v>
      </c>
      <c r="M4146" s="25" t="s">
        <v>149</v>
      </c>
      <c r="N4146" s="28" t="n">
        <v>3393</v>
      </c>
      <c r="O4146" s="25" t="s">
        <v>54</v>
      </c>
      <c r="P4146" s="29" t="n">
        <v>42793</v>
      </c>
      <c r="Q4146" s="29" t="n">
        <v>42878</v>
      </c>
      <c r="R4146" s="28" t="n">
        <v>3749</v>
      </c>
      <c r="S4146" s="28" t="n">
        <f aca="false">IF(O4146="Won",R4146,IF(O4146="Lost",0,N4146))</f>
        <v>3749</v>
      </c>
      <c r="T4146" s="30" t="n">
        <f aca="false">IF(AND(P4146&lt;&gt;"",Q4146&lt;&gt;""),Q4146-P4146,"")</f>
        <v>85</v>
      </c>
      <c r="U4146" s="30" t="str">
        <f aca="false">IF(AND(O4146="Engaging",P4146&lt;&gt;""),'Leia-me'!$B$5-P4146,"")</f>
        <v/>
      </c>
      <c r="V4146" s="25" t="str">
        <f aca="false">IF(O4146&lt;&gt;"Engaging","",IF(U4146&lt;='Leia-me'!$B$6,"Saudável",IF(U4146&lt;='Leia-me'!$B$7,"Esfriando",IF(U4146&lt;='Leia-me'!$B$8,"Última chance","Zumbi"))))</f>
        <v/>
      </c>
      <c r="W4146" s="25" t="n">
        <f aca="false">IF(O4146="Won",1,IF(O4146="Lost",0,""))</f>
        <v>1</v>
      </c>
      <c r="Y4146" s="25" t="str">
        <f aca="false">IF(E4146="","Sim","")</f>
        <v/>
      </c>
    </row>
    <row r="4147" customFormat="false" ht="15" hidden="false" customHeight="false" outlineLevel="0" collapsed="false">
      <c r="A4147" s="25" t="s">
        <v>4409</v>
      </c>
      <c r="B4147" s="25" t="s">
        <v>84</v>
      </c>
      <c r="C4147" s="25" t="s">
        <v>85</v>
      </c>
      <c r="D4147" s="25" t="s">
        <v>86</v>
      </c>
      <c r="E4147" s="25" t="s">
        <v>3359</v>
      </c>
      <c r="F4147" s="25" t="s">
        <v>159</v>
      </c>
      <c r="G4147" s="26" t="n">
        <v>882.12</v>
      </c>
      <c r="H4147" s="27" t="n">
        <v>2769</v>
      </c>
      <c r="I4147" s="25" t="s">
        <v>147</v>
      </c>
      <c r="K4147" s="25" t="n">
        <v>1997</v>
      </c>
      <c r="L4147" s="25" t="s">
        <v>160</v>
      </c>
      <c r="M4147" s="25" t="s">
        <v>149</v>
      </c>
      <c r="N4147" s="28" t="n">
        <v>3393</v>
      </c>
      <c r="O4147" s="25" t="s">
        <v>54</v>
      </c>
      <c r="P4147" s="29" t="n">
        <v>42793</v>
      </c>
      <c r="Q4147" s="29" t="n">
        <v>42882</v>
      </c>
      <c r="R4147" s="28" t="n">
        <v>4204</v>
      </c>
      <c r="S4147" s="28" t="n">
        <f aca="false">IF(O4147="Won",R4147,IF(O4147="Lost",0,N4147))</f>
        <v>4204</v>
      </c>
      <c r="T4147" s="30" t="n">
        <f aca="false">IF(AND(P4147&lt;&gt;"",Q4147&lt;&gt;""),Q4147-P4147,"")</f>
        <v>89</v>
      </c>
      <c r="U4147" s="30" t="str">
        <f aca="false">IF(AND(O4147="Engaging",P4147&lt;&gt;""),'Leia-me'!$B$5-P4147,"")</f>
        <v/>
      </c>
      <c r="V4147" s="25" t="str">
        <f aca="false">IF(O4147&lt;&gt;"Engaging","",IF(U4147&lt;='Leia-me'!$B$6,"Saudável",IF(U4147&lt;='Leia-me'!$B$7,"Esfriando",IF(U4147&lt;='Leia-me'!$B$8,"Última chance","Zumbi"))))</f>
        <v/>
      </c>
      <c r="W4147" s="25" t="n">
        <f aca="false">IF(O4147="Won",1,IF(O4147="Lost",0,""))</f>
        <v>1</v>
      </c>
      <c r="Y4147" s="25" t="str">
        <f aca="false">IF(E4147="","Sim","")</f>
        <v/>
      </c>
    </row>
    <row r="4148" customFormat="false" ht="15" hidden="false" customHeight="false" outlineLevel="0" collapsed="false">
      <c r="A4148" s="25" t="s">
        <v>4410</v>
      </c>
      <c r="B4148" s="25" t="s">
        <v>84</v>
      </c>
      <c r="C4148" s="25" t="s">
        <v>85</v>
      </c>
      <c r="D4148" s="25" t="s">
        <v>86</v>
      </c>
      <c r="E4148" s="25" t="s">
        <v>1351</v>
      </c>
      <c r="F4148" s="25" t="s">
        <v>177</v>
      </c>
      <c r="G4148" s="26" t="n">
        <v>7537.24</v>
      </c>
      <c r="H4148" s="27" t="n">
        <v>20293</v>
      </c>
      <c r="I4148" s="25" t="s">
        <v>147</v>
      </c>
      <c r="K4148" s="25" t="n">
        <v>1993</v>
      </c>
      <c r="L4148" s="25" t="s">
        <v>186</v>
      </c>
      <c r="M4148" s="25" t="s">
        <v>171</v>
      </c>
      <c r="N4148" s="28" t="n">
        <v>550</v>
      </c>
      <c r="O4148" s="25" t="s">
        <v>56</v>
      </c>
      <c r="P4148" s="29" t="n">
        <v>42795</v>
      </c>
      <c r="Q4148" s="33"/>
      <c r="R4148" s="34"/>
      <c r="S4148" s="28" t="n">
        <f aca="false">IF(O4148="Won",R4148,IF(O4148="Lost",0,N4148))</f>
        <v>550</v>
      </c>
      <c r="T4148" s="30" t="str">
        <f aca="false">IF(AND(P4148&lt;&gt;"",Q4148&lt;&gt;""),Q4148-P4148,"")</f>
        <v/>
      </c>
      <c r="U4148" s="30" t="n">
        <f aca="false">IF(AND(O4148="Engaging",P4148&lt;&gt;""),'Leia-me'!$B$5-P4148,"")</f>
        <v>305</v>
      </c>
      <c r="V4148" s="25" t="str">
        <f aca="false">IF(O4148&lt;&gt;"Engaging","",IF(U4148&lt;='Leia-me'!$B$6,"Saudável",IF(U4148&lt;='Leia-me'!$B$7,"Esfriando",IF(U4148&lt;='Leia-me'!$B$8,"Última chance","Zumbi"))))</f>
        <v>Zumbi</v>
      </c>
      <c r="W4148" s="25" t="str">
        <f aca="false">IF(O4148="Won",1,IF(O4148="Lost",0,""))</f>
        <v/>
      </c>
      <c r="Y4148" s="25" t="str">
        <f aca="false">IF(E4148="","Sim","")</f>
        <v/>
      </c>
    </row>
    <row r="4149" customFormat="false" ht="15" hidden="false" customHeight="false" outlineLevel="0" collapsed="false">
      <c r="A4149" s="25" t="s">
        <v>4411</v>
      </c>
      <c r="B4149" s="25" t="s">
        <v>84</v>
      </c>
      <c r="C4149" s="25" t="s">
        <v>85</v>
      </c>
      <c r="D4149" s="25" t="s">
        <v>86</v>
      </c>
      <c r="E4149" s="25" t="s">
        <v>1049</v>
      </c>
      <c r="F4149" s="25" t="s">
        <v>177</v>
      </c>
      <c r="G4149" s="26" t="n">
        <v>2022.14</v>
      </c>
      <c r="H4149" s="27" t="n">
        <v>5113</v>
      </c>
      <c r="I4149" s="25" t="s">
        <v>147</v>
      </c>
      <c r="K4149" s="25" t="n">
        <v>1998</v>
      </c>
      <c r="L4149" s="25" t="s">
        <v>1834</v>
      </c>
      <c r="M4149" s="25" t="s">
        <v>171</v>
      </c>
      <c r="N4149" s="28" t="n">
        <v>4821</v>
      </c>
      <c r="O4149" s="25" t="s">
        <v>54</v>
      </c>
      <c r="P4149" s="29" t="n">
        <v>42795</v>
      </c>
      <c r="Q4149" s="29" t="n">
        <v>42910</v>
      </c>
      <c r="R4149" s="28" t="n">
        <v>4756</v>
      </c>
      <c r="S4149" s="28" t="n">
        <f aca="false">IF(O4149="Won",R4149,IF(O4149="Lost",0,N4149))</f>
        <v>4756</v>
      </c>
      <c r="T4149" s="30" t="n">
        <f aca="false">IF(AND(P4149&lt;&gt;"",Q4149&lt;&gt;""),Q4149-P4149,"")</f>
        <v>115</v>
      </c>
      <c r="U4149" s="30" t="str">
        <f aca="false">IF(AND(O4149="Engaging",P4149&lt;&gt;""),'Leia-me'!$B$5-P4149,"")</f>
        <v/>
      </c>
      <c r="V4149" s="25" t="str">
        <f aca="false">IF(O4149&lt;&gt;"Engaging","",IF(U4149&lt;='Leia-me'!$B$6,"Saudável",IF(U4149&lt;='Leia-me'!$B$7,"Esfriando",IF(U4149&lt;='Leia-me'!$B$8,"Última chance","Zumbi"))))</f>
        <v/>
      </c>
      <c r="W4149" s="25" t="n">
        <f aca="false">IF(O4149="Won",1,IF(O4149="Lost",0,""))</f>
        <v>1</v>
      </c>
      <c r="X4149" s="25" t="s">
        <v>1835</v>
      </c>
      <c r="Y4149" s="25" t="str">
        <f aca="false">IF(E4149="","Sim","")</f>
        <v/>
      </c>
    </row>
    <row r="4150" customFormat="false" ht="15" hidden="false" customHeight="false" outlineLevel="0" collapsed="false">
      <c r="A4150" s="25" t="s">
        <v>4412</v>
      </c>
      <c r="B4150" s="25" t="s">
        <v>84</v>
      </c>
      <c r="C4150" s="25" t="s">
        <v>85</v>
      </c>
      <c r="D4150" s="25" t="s">
        <v>86</v>
      </c>
      <c r="E4150" s="25" t="s">
        <v>1690</v>
      </c>
      <c r="F4150" s="25" t="s">
        <v>211</v>
      </c>
      <c r="G4150" s="26" t="n">
        <v>2520.83</v>
      </c>
      <c r="H4150" s="27" t="n">
        <v>3502</v>
      </c>
      <c r="I4150" s="25" t="s">
        <v>147</v>
      </c>
      <c r="K4150" s="25" t="n">
        <v>1990</v>
      </c>
      <c r="L4150" s="25" t="s">
        <v>148</v>
      </c>
      <c r="M4150" s="25" t="s">
        <v>149</v>
      </c>
      <c r="N4150" s="28" t="n">
        <v>55</v>
      </c>
      <c r="O4150" s="25" t="s">
        <v>54</v>
      </c>
      <c r="P4150" s="29" t="n">
        <v>42795</v>
      </c>
      <c r="Q4150" s="29" t="n">
        <v>42905</v>
      </c>
      <c r="R4150" s="28" t="n">
        <v>67</v>
      </c>
      <c r="S4150" s="28" t="n">
        <f aca="false">IF(O4150="Won",R4150,IF(O4150="Lost",0,N4150))</f>
        <v>67</v>
      </c>
      <c r="T4150" s="30" t="n">
        <f aca="false">IF(AND(P4150&lt;&gt;"",Q4150&lt;&gt;""),Q4150-P4150,"")</f>
        <v>110</v>
      </c>
      <c r="U4150" s="30" t="str">
        <f aca="false">IF(AND(O4150="Engaging",P4150&lt;&gt;""),'Leia-me'!$B$5-P4150,"")</f>
        <v/>
      </c>
      <c r="V4150" s="25" t="str">
        <f aca="false">IF(O4150&lt;&gt;"Engaging","",IF(U4150&lt;='Leia-me'!$B$6,"Saudável",IF(U4150&lt;='Leia-me'!$B$7,"Esfriando",IF(U4150&lt;='Leia-me'!$B$8,"Última chance","Zumbi"))))</f>
        <v/>
      </c>
      <c r="W4150" s="25" t="n">
        <f aca="false">IF(O4150="Won",1,IF(O4150="Lost",0,""))</f>
        <v>1</v>
      </c>
      <c r="Y4150" s="25" t="str">
        <f aca="false">IF(E4150="","Sim","")</f>
        <v/>
      </c>
    </row>
    <row r="4151" customFormat="false" ht="15" hidden="false" customHeight="false" outlineLevel="0" collapsed="false">
      <c r="A4151" s="25" t="s">
        <v>4413</v>
      </c>
      <c r="B4151" s="25" t="s">
        <v>84</v>
      </c>
      <c r="C4151" s="25" t="s">
        <v>85</v>
      </c>
      <c r="D4151" s="25" t="s">
        <v>86</v>
      </c>
      <c r="E4151" s="25" t="s">
        <v>1055</v>
      </c>
      <c r="F4151" s="25" t="s">
        <v>146</v>
      </c>
      <c r="G4151" s="26" t="n">
        <v>439.21</v>
      </c>
      <c r="H4151" s="27" t="n">
        <v>792</v>
      </c>
      <c r="I4151" s="25" t="s">
        <v>147</v>
      </c>
      <c r="K4151" s="25" t="n">
        <v>1996</v>
      </c>
      <c r="L4151" s="25" t="s">
        <v>148</v>
      </c>
      <c r="M4151" s="25" t="s">
        <v>149</v>
      </c>
      <c r="N4151" s="28" t="n">
        <v>55</v>
      </c>
      <c r="O4151" s="25" t="s">
        <v>54</v>
      </c>
      <c r="P4151" s="29" t="n">
        <v>42796</v>
      </c>
      <c r="Q4151" s="29" t="n">
        <v>42803</v>
      </c>
      <c r="R4151" s="28" t="n">
        <v>61</v>
      </c>
      <c r="S4151" s="28" t="n">
        <f aca="false">IF(O4151="Won",R4151,IF(O4151="Lost",0,N4151))</f>
        <v>61</v>
      </c>
      <c r="T4151" s="30" t="n">
        <f aca="false">IF(AND(P4151&lt;&gt;"",Q4151&lt;&gt;""),Q4151-P4151,"")</f>
        <v>7</v>
      </c>
      <c r="U4151" s="30" t="str">
        <f aca="false">IF(AND(O4151="Engaging",P4151&lt;&gt;""),'Leia-me'!$B$5-P4151,"")</f>
        <v/>
      </c>
      <c r="V4151" s="25" t="str">
        <f aca="false">IF(O4151&lt;&gt;"Engaging","",IF(U4151&lt;='Leia-me'!$B$6,"Saudável",IF(U4151&lt;='Leia-me'!$B$7,"Esfriando",IF(U4151&lt;='Leia-me'!$B$8,"Última chance","Zumbi"))))</f>
        <v/>
      </c>
      <c r="W4151" s="25" t="n">
        <f aca="false">IF(O4151="Won",1,IF(O4151="Lost",0,""))</f>
        <v>1</v>
      </c>
      <c r="Y4151" s="25" t="str">
        <f aca="false">IF(E4151="","Sim","")</f>
        <v/>
      </c>
    </row>
    <row r="4152" customFormat="false" ht="15" hidden="false" customHeight="false" outlineLevel="0" collapsed="false">
      <c r="A4152" s="25" t="s">
        <v>4414</v>
      </c>
      <c r="B4152" s="25" t="s">
        <v>84</v>
      </c>
      <c r="C4152" s="25" t="s">
        <v>85</v>
      </c>
      <c r="D4152" s="25" t="s">
        <v>86</v>
      </c>
      <c r="E4152" s="25" t="s">
        <v>2754</v>
      </c>
      <c r="F4152" s="25" t="s">
        <v>267</v>
      </c>
      <c r="G4152" s="26" t="n">
        <v>1012.72</v>
      </c>
      <c r="H4152" s="27" t="n">
        <v>3492</v>
      </c>
      <c r="I4152" s="25" t="s">
        <v>2755</v>
      </c>
      <c r="K4152" s="25" t="n">
        <v>1991</v>
      </c>
      <c r="L4152" s="25" t="s">
        <v>160</v>
      </c>
      <c r="M4152" s="25" t="s">
        <v>149</v>
      </c>
      <c r="N4152" s="28" t="n">
        <v>3393</v>
      </c>
      <c r="O4152" s="25" t="s">
        <v>56</v>
      </c>
      <c r="P4152" s="29" t="n">
        <v>42799</v>
      </c>
      <c r="Q4152" s="33"/>
      <c r="R4152" s="34"/>
      <c r="S4152" s="28" t="n">
        <f aca="false">IF(O4152="Won",R4152,IF(O4152="Lost",0,N4152))</f>
        <v>3393</v>
      </c>
      <c r="T4152" s="30" t="str">
        <f aca="false">IF(AND(P4152&lt;&gt;"",Q4152&lt;&gt;""),Q4152-P4152,"")</f>
        <v/>
      </c>
      <c r="U4152" s="30" t="n">
        <f aca="false">IF(AND(O4152="Engaging",P4152&lt;&gt;""),'Leia-me'!$B$5-P4152,"")</f>
        <v>301</v>
      </c>
      <c r="V4152" s="25" t="str">
        <f aca="false">IF(O4152&lt;&gt;"Engaging","",IF(U4152&lt;='Leia-me'!$B$6,"Saudável",IF(U4152&lt;='Leia-me'!$B$7,"Esfriando",IF(U4152&lt;='Leia-me'!$B$8,"Última chance","Zumbi"))))</f>
        <v>Zumbi</v>
      </c>
      <c r="W4152" s="25" t="str">
        <f aca="false">IF(O4152="Won",1,IF(O4152="Lost",0,""))</f>
        <v/>
      </c>
      <c r="Y4152" s="25" t="str">
        <f aca="false">IF(E4152="","Sim","")</f>
        <v/>
      </c>
    </row>
    <row r="4153" customFormat="false" ht="15" hidden="false" customHeight="false" outlineLevel="0" collapsed="false">
      <c r="A4153" s="25" t="s">
        <v>4415</v>
      </c>
      <c r="B4153" s="25" t="s">
        <v>84</v>
      </c>
      <c r="C4153" s="25" t="s">
        <v>85</v>
      </c>
      <c r="D4153" s="25" t="s">
        <v>86</v>
      </c>
      <c r="E4153" s="25" t="s">
        <v>661</v>
      </c>
      <c r="F4153" s="25" t="s">
        <v>146</v>
      </c>
      <c r="G4153" s="26" t="n">
        <v>251.41</v>
      </c>
      <c r="H4153" s="27" t="n">
        <v>495</v>
      </c>
      <c r="I4153" s="25" t="s">
        <v>147</v>
      </c>
      <c r="K4153" s="25" t="n">
        <v>1999</v>
      </c>
      <c r="L4153" s="25" t="s">
        <v>148</v>
      </c>
      <c r="M4153" s="25" t="s">
        <v>149</v>
      </c>
      <c r="N4153" s="28" t="n">
        <v>55</v>
      </c>
      <c r="O4153" s="25" t="s">
        <v>54</v>
      </c>
      <c r="P4153" s="29" t="n">
        <v>42799</v>
      </c>
      <c r="Q4153" s="29" t="n">
        <v>42808</v>
      </c>
      <c r="R4153" s="28" t="n">
        <v>48</v>
      </c>
      <c r="S4153" s="28" t="n">
        <f aca="false">IF(O4153="Won",R4153,IF(O4153="Lost",0,N4153))</f>
        <v>48</v>
      </c>
      <c r="T4153" s="30" t="n">
        <f aca="false">IF(AND(P4153&lt;&gt;"",Q4153&lt;&gt;""),Q4153-P4153,"")</f>
        <v>9</v>
      </c>
      <c r="U4153" s="30" t="str">
        <f aca="false">IF(AND(O4153="Engaging",P4153&lt;&gt;""),'Leia-me'!$B$5-P4153,"")</f>
        <v/>
      </c>
      <c r="V4153" s="25" t="str">
        <f aca="false">IF(O4153&lt;&gt;"Engaging","",IF(U4153&lt;='Leia-me'!$B$6,"Saudável",IF(U4153&lt;='Leia-me'!$B$7,"Esfriando",IF(U4153&lt;='Leia-me'!$B$8,"Última chance","Zumbi"))))</f>
        <v/>
      </c>
      <c r="W4153" s="25" t="n">
        <f aca="false">IF(O4153="Won",1,IF(O4153="Lost",0,""))</f>
        <v>1</v>
      </c>
      <c r="Y4153" s="25" t="str">
        <f aca="false">IF(E4153="","Sim","")</f>
        <v/>
      </c>
    </row>
    <row r="4154" customFormat="false" ht="15" hidden="false" customHeight="false" outlineLevel="0" collapsed="false">
      <c r="A4154" s="25" t="s">
        <v>4416</v>
      </c>
      <c r="B4154" s="25" t="s">
        <v>84</v>
      </c>
      <c r="C4154" s="25" t="s">
        <v>85</v>
      </c>
      <c r="D4154" s="25" t="s">
        <v>86</v>
      </c>
      <c r="E4154" s="25" t="s">
        <v>3511</v>
      </c>
      <c r="F4154" s="25" t="s">
        <v>168</v>
      </c>
      <c r="G4154" s="26" t="n">
        <v>1197.44</v>
      </c>
      <c r="H4154" s="27" t="n">
        <v>2570</v>
      </c>
      <c r="I4154" s="25" t="s">
        <v>147</v>
      </c>
      <c r="K4154" s="25" t="n">
        <v>1999</v>
      </c>
      <c r="L4154" s="25" t="s">
        <v>148</v>
      </c>
      <c r="M4154" s="25" t="s">
        <v>149</v>
      </c>
      <c r="N4154" s="28" t="n">
        <v>55</v>
      </c>
      <c r="O4154" s="25" t="s">
        <v>54</v>
      </c>
      <c r="P4154" s="29" t="n">
        <v>42799</v>
      </c>
      <c r="Q4154" s="29" t="n">
        <v>42874</v>
      </c>
      <c r="R4154" s="28" t="n">
        <v>60</v>
      </c>
      <c r="S4154" s="28" t="n">
        <f aca="false">IF(O4154="Won",R4154,IF(O4154="Lost",0,N4154))</f>
        <v>60</v>
      </c>
      <c r="T4154" s="30" t="n">
        <f aca="false">IF(AND(P4154&lt;&gt;"",Q4154&lt;&gt;""),Q4154-P4154,"")</f>
        <v>75</v>
      </c>
      <c r="U4154" s="30" t="str">
        <f aca="false">IF(AND(O4154="Engaging",P4154&lt;&gt;""),'Leia-me'!$B$5-P4154,"")</f>
        <v/>
      </c>
      <c r="V4154" s="25" t="str">
        <f aca="false">IF(O4154&lt;&gt;"Engaging","",IF(U4154&lt;='Leia-me'!$B$6,"Saudável",IF(U4154&lt;='Leia-me'!$B$7,"Esfriando",IF(U4154&lt;='Leia-me'!$B$8,"Última chance","Zumbi"))))</f>
        <v/>
      </c>
      <c r="W4154" s="25" t="n">
        <f aca="false">IF(O4154="Won",1,IF(O4154="Lost",0,""))</f>
        <v>1</v>
      </c>
      <c r="Y4154" s="25" t="str">
        <f aca="false">IF(E4154="","Sim","")</f>
        <v/>
      </c>
    </row>
    <row r="4155" customFormat="false" ht="15" hidden="false" customHeight="false" outlineLevel="0" collapsed="false">
      <c r="A4155" s="25" t="s">
        <v>4417</v>
      </c>
      <c r="B4155" s="25" t="s">
        <v>84</v>
      </c>
      <c r="C4155" s="25" t="s">
        <v>85</v>
      </c>
      <c r="D4155" s="25" t="s">
        <v>86</v>
      </c>
      <c r="E4155" s="25" t="s">
        <v>266</v>
      </c>
      <c r="F4155" s="25" t="s">
        <v>267</v>
      </c>
      <c r="G4155" s="26" t="n">
        <v>2041.73</v>
      </c>
      <c r="H4155" s="27" t="n">
        <v>5276</v>
      </c>
      <c r="I4155" s="25" t="s">
        <v>147</v>
      </c>
      <c r="K4155" s="25" t="n">
        <v>1997</v>
      </c>
      <c r="L4155" s="25" t="s">
        <v>148</v>
      </c>
      <c r="M4155" s="25" t="s">
        <v>149</v>
      </c>
      <c r="N4155" s="28" t="n">
        <v>55</v>
      </c>
      <c r="O4155" s="25" t="s">
        <v>56</v>
      </c>
      <c r="P4155" s="29" t="n">
        <v>42800</v>
      </c>
      <c r="Q4155" s="33"/>
      <c r="R4155" s="34"/>
      <c r="S4155" s="28" t="n">
        <f aca="false">IF(O4155="Won",R4155,IF(O4155="Lost",0,N4155))</f>
        <v>55</v>
      </c>
      <c r="T4155" s="30" t="str">
        <f aca="false">IF(AND(P4155&lt;&gt;"",Q4155&lt;&gt;""),Q4155-P4155,"")</f>
        <v/>
      </c>
      <c r="U4155" s="30" t="n">
        <f aca="false">IF(AND(O4155="Engaging",P4155&lt;&gt;""),'Leia-me'!$B$5-P4155,"")</f>
        <v>300</v>
      </c>
      <c r="V4155" s="25" t="str">
        <f aca="false">IF(O4155&lt;&gt;"Engaging","",IF(U4155&lt;='Leia-me'!$B$6,"Saudável",IF(U4155&lt;='Leia-me'!$B$7,"Esfriando",IF(U4155&lt;='Leia-me'!$B$8,"Última chance","Zumbi"))))</f>
        <v>Zumbi</v>
      </c>
      <c r="W4155" s="25" t="str">
        <f aca="false">IF(O4155="Won",1,IF(O4155="Lost",0,""))</f>
        <v/>
      </c>
      <c r="Y4155" s="25" t="str">
        <f aca="false">IF(E4155="","Sim","")</f>
        <v/>
      </c>
    </row>
    <row r="4156" customFormat="false" ht="15" hidden="false" customHeight="false" outlineLevel="0" collapsed="false">
      <c r="A4156" s="25" t="s">
        <v>4418</v>
      </c>
      <c r="B4156" s="25" t="s">
        <v>84</v>
      </c>
      <c r="C4156" s="25" t="s">
        <v>85</v>
      </c>
      <c r="D4156" s="25" t="s">
        <v>86</v>
      </c>
      <c r="E4156" s="25" t="s">
        <v>1690</v>
      </c>
      <c r="F4156" s="25" t="s">
        <v>211</v>
      </c>
      <c r="G4156" s="26" t="n">
        <v>2520.83</v>
      </c>
      <c r="H4156" s="27" t="n">
        <v>3502</v>
      </c>
      <c r="I4156" s="25" t="s">
        <v>147</v>
      </c>
      <c r="K4156" s="25" t="n">
        <v>1990</v>
      </c>
      <c r="L4156" s="25" t="s">
        <v>148</v>
      </c>
      <c r="M4156" s="25" t="s">
        <v>149</v>
      </c>
      <c r="N4156" s="28" t="n">
        <v>55</v>
      </c>
      <c r="O4156" s="25" t="s">
        <v>55</v>
      </c>
      <c r="P4156" s="29" t="n">
        <v>42800</v>
      </c>
      <c r="Q4156" s="29" t="n">
        <v>42877</v>
      </c>
      <c r="R4156" s="28" t="n">
        <v>0</v>
      </c>
      <c r="S4156" s="28" t="n">
        <f aca="false">IF(O4156="Won",R4156,IF(O4156="Lost",0,N4156))</f>
        <v>0</v>
      </c>
      <c r="T4156" s="30" t="n">
        <f aca="false">IF(AND(P4156&lt;&gt;"",Q4156&lt;&gt;""),Q4156-P4156,"")</f>
        <v>77</v>
      </c>
      <c r="U4156" s="30" t="str">
        <f aca="false">IF(AND(O4156="Engaging",P4156&lt;&gt;""),'Leia-me'!$B$5-P4156,"")</f>
        <v/>
      </c>
      <c r="V4156" s="25" t="str">
        <f aca="false">IF(O4156&lt;&gt;"Engaging","",IF(U4156&lt;='Leia-me'!$B$6,"Saudável",IF(U4156&lt;='Leia-me'!$B$7,"Esfriando",IF(U4156&lt;='Leia-me'!$B$8,"Última chance","Zumbi"))))</f>
        <v/>
      </c>
      <c r="W4156" s="25" t="n">
        <f aca="false">IF(O4156="Won",1,IF(O4156="Lost",0,""))</f>
        <v>0</v>
      </c>
      <c r="Y4156" s="25" t="str">
        <f aca="false">IF(E4156="","Sim","")</f>
        <v/>
      </c>
    </row>
    <row r="4157" customFormat="false" ht="15" hidden="false" customHeight="false" outlineLevel="0" collapsed="false">
      <c r="A4157" s="25" t="s">
        <v>4419</v>
      </c>
      <c r="B4157" s="25" t="s">
        <v>84</v>
      </c>
      <c r="C4157" s="25" t="s">
        <v>85</v>
      </c>
      <c r="D4157" s="25" t="s">
        <v>86</v>
      </c>
      <c r="E4157" s="25" t="s">
        <v>1189</v>
      </c>
      <c r="F4157" s="25" t="s">
        <v>211</v>
      </c>
      <c r="G4157" s="26" t="n">
        <v>702.72</v>
      </c>
      <c r="H4157" s="27" t="n">
        <v>1831</v>
      </c>
      <c r="I4157" s="25" t="s">
        <v>147</v>
      </c>
      <c r="K4157" s="25" t="n">
        <v>2004</v>
      </c>
      <c r="L4157" s="25" t="s">
        <v>148</v>
      </c>
      <c r="M4157" s="25" t="s">
        <v>149</v>
      </c>
      <c r="N4157" s="28" t="n">
        <v>55</v>
      </c>
      <c r="O4157" s="25" t="s">
        <v>54</v>
      </c>
      <c r="P4157" s="29" t="n">
        <v>42801</v>
      </c>
      <c r="Q4157" s="29" t="n">
        <v>42861</v>
      </c>
      <c r="R4157" s="28" t="n">
        <v>53</v>
      </c>
      <c r="S4157" s="28" t="n">
        <f aca="false">IF(O4157="Won",R4157,IF(O4157="Lost",0,N4157))</f>
        <v>53</v>
      </c>
      <c r="T4157" s="30" t="n">
        <f aca="false">IF(AND(P4157&lt;&gt;"",Q4157&lt;&gt;""),Q4157-P4157,"")</f>
        <v>60</v>
      </c>
      <c r="U4157" s="30" t="str">
        <f aca="false">IF(AND(O4157="Engaging",P4157&lt;&gt;""),'Leia-me'!$B$5-P4157,"")</f>
        <v/>
      </c>
      <c r="V4157" s="25" t="str">
        <f aca="false">IF(O4157&lt;&gt;"Engaging","",IF(U4157&lt;='Leia-me'!$B$6,"Saudável",IF(U4157&lt;='Leia-me'!$B$7,"Esfriando",IF(U4157&lt;='Leia-me'!$B$8,"Última chance","Zumbi"))))</f>
        <v/>
      </c>
      <c r="W4157" s="25" t="n">
        <f aca="false">IF(O4157="Won",1,IF(O4157="Lost",0,""))</f>
        <v>1</v>
      </c>
      <c r="Y4157" s="25" t="str">
        <f aca="false">IF(E4157="","Sim","")</f>
        <v/>
      </c>
    </row>
    <row r="4158" customFormat="false" ht="15" hidden="false" customHeight="false" outlineLevel="0" collapsed="false">
      <c r="A4158" s="25" t="s">
        <v>4420</v>
      </c>
      <c r="B4158" s="25" t="s">
        <v>84</v>
      </c>
      <c r="C4158" s="25" t="s">
        <v>85</v>
      </c>
      <c r="D4158" s="25" t="s">
        <v>86</v>
      </c>
      <c r="E4158" s="25" t="s">
        <v>421</v>
      </c>
      <c r="F4158" s="25" t="s">
        <v>146</v>
      </c>
      <c r="G4158" s="26" t="n">
        <v>2818.38</v>
      </c>
      <c r="H4158" s="27" t="n">
        <v>6290</v>
      </c>
      <c r="I4158" s="25" t="s">
        <v>147</v>
      </c>
      <c r="K4158" s="25" t="n">
        <v>1994</v>
      </c>
      <c r="L4158" s="25" t="s">
        <v>186</v>
      </c>
      <c r="M4158" s="25" t="s">
        <v>171</v>
      </c>
      <c r="N4158" s="28" t="n">
        <v>550</v>
      </c>
      <c r="O4158" s="25" t="s">
        <v>55</v>
      </c>
      <c r="P4158" s="29" t="n">
        <v>42802</v>
      </c>
      <c r="Q4158" s="29" t="n">
        <v>42884</v>
      </c>
      <c r="R4158" s="28" t="n">
        <v>0</v>
      </c>
      <c r="S4158" s="28" t="n">
        <f aca="false">IF(O4158="Won",R4158,IF(O4158="Lost",0,N4158))</f>
        <v>0</v>
      </c>
      <c r="T4158" s="30" t="n">
        <f aca="false">IF(AND(P4158&lt;&gt;"",Q4158&lt;&gt;""),Q4158-P4158,"")</f>
        <v>82</v>
      </c>
      <c r="U4158" s="30" t="str">
        <f aca="false">IF(AND(O4158="Engaging",P4158&lt;&gt;""),'Leia-me'!$B$5-P4158,"")</f>
        <v/>
      </c>
      <c r="V4158" s="25" t="str">
        <f aca="false">IF(O4158&lt;&gt;"Engaging","",IF(U4158&lt;='Leia-me'!$B$6,"Saudável",IF(U4158&lt;='Leia-me'!$B$7,"Esfriando",IF(U4158&lt;='Leia-me'!$B$8,"Última chance","Zumbi"))))</f>
        <v/>
      </c>
      <c r="W4158" s="25" t="n">
        <f aca="false">IF(O4158="Won",1,IF(O4158="Lost",0,""))</f>
        <v>0</v>
      </c>
      <c r="Y4158" s="25" t="str">
        <f aca="false">IF(E4158="","Sim","")</f>
        <v/>
      </c>
    </row>
    <row r="4159" customFormat="false" ht="15" hidden="false" customHeight="false" outlineLevel="0" collapsed="false">
      <c r="A4159" s="25" t="s">
        <v>4421</v>
      </c>
      <c r="B4159" s="25" t="s">
        <v>84</v>
      </c>
      <c r="C4159" s="25" t="s">
        <v>85</v>
      </c>
      <c r="D4159" s="25" t="s">
        <v>86</v>
      </c>
      <c r="G4159" s="31"/>
      <c r="H4159" s="32"/>
      <c r="L4159" s="25" t="s">
        <v>148</v>
      </c>
      <c r="M4159" s="25" t="s">
        <v>149</v>
      </c>
      <c r="N4159" s="28" t="n">
        <v>55</v>
      </c>
      <c r="O4159" s="25" t="s">
        <v>56</v>
      </c>
      <c r="P4159" s="29" t="n">
        <v>42803</v>
      </c>
      <c r="Q4159" s="33"/>
      <c r="R4159" s="34"/>
      <c r="S4159" s="28" t="n">
        <f aca="false">IF(O4159="Won",R4159,IF(O4159="Lost",0,N4159))</f>
        <v>55</v>
      </c>
      <c r="T4159" s="30" t="str">
        <f aca="false">IF(AND(P4159&lt;&gt;"",Q4159&lt;&gt;""),Q4159-P4159,"")</f>
        <v/>
      </c>
      <c r="U4159" s="30" t="n">
        <f aca="false">IF(AND(O4159="Engaging",P4159&lt;&gt;""),'Leia-me'!$B$5-P4159,"")</f>
        <v>297</v>
      </c>
      <c r="V4159" s="25" t="str">
        <f aca="false">IF(O4159&lt;&gt;"Engaging","",IF(U4159&lt;='Leia-me'!$B$6,"Saudável",IF(U4159&lt;='Leia-me'!$B$7,"Esfriando",IF(U4159&lt;='Leia-me'!$B$8,"Última chance","Zumbi"))))</f>
        <v>Zumbi</v>
      </c>
      <c r="W4159" s="25" t="str">
        <f aca="false">IF(O4159="Won",1,IF(O4159="Lost",0,""))</f>
        <v/>
      </c>
      <c r="Y4159" s="25" t="str">
        <f aca="false">IF(E4159="","Sim","")</f>
        <v>Sim</v>
      </c>
    </row>
    <row r="4160" customFormat="false" ht="15" hidden="false" customHeight="false" outlineLevel="0" collapsed="false">
      <c r="A4160" s="25" t="s">
        <v>4422</v>
      </c>
      <c r="B4160" s="25" t="s">
        <v>84</v>
      </c>
      <c r="C4160" s="25" t="s">
        <v>85</v>
      </c>
      <c r="D4160" s="25" t="s">
        <v>86</v>
      </c>
      <c r="E4160" s="25" t="s">
        <v>644</v>
      </c>
      <c r="F4160" s="25" t="s">
        <v>177</v>
      </c>
      <c r="G4160" s="26" t="n">
        <v>646.1</v>
      </c>
      <c r="H4160" s="27" t="n">
        <v>883</v>
      </c>
      <c r="I4160" s="25" t="s">
        <v>147</v>
      </c>
      <c r="J4160" s="25" t="s">
        <v>199</v>
      </c>
      <c r="K4160" s="25" t="n">
        <v>1993</v>
      </c>
      <c r="L4160" s="25" t="s">
        <v>148</v>
      </c>
      <c r="M4160" s="25" t="s">
        <v>149</v>
      </c>
      <c r="N4160" s="28" t="n">
        <v>55</v>
      </c>
      <c r="O4160" s="25" t="s">
        <v>54</v>
      </c>
      <c r="P4160" s="29" t="n">
        <v>42803</v>
      </c>
      <c r="Q4160" s="29" t="n">
        <v>42908</v>
      </c>
      <c r="R4160" s="28" t="n">
        <v>48</v>
      </c>
      <c r="S4160" s="28" t="n">
        <f aca="false">IF(O4160="Won",R4160,IF(O4160="Lost",0,N4160))</f>
        <v>48</v>
      </c>
      <c r="T4160" s="30" t="n">
        <f aca="false">IF(AND(P4160&lt;&gt;"",Q4160&lt;&gt;""),Q4160-P4160,"")</f>
        <v>105</v>
      </c>
      <c r="U4160" s="30" t="str">
        <f aca="false">IF(AND(O4160="Engaging",P4160&lt;&gt;""),'Leia-me'!$B$5-P4160,"")</f>
        <v/>
      </c>
      <c r="V4160" s="25" t="str">
        <f aca="false">IF(O4160&lt;&gt;"Engaging","",IF(U4160&lt;='Leia-me'!$B$6,"Saudável",IF(U4160&lt;='Leia-me'!$B$7,"Esfriando",IF(U4160&lt;='Leia-me'!$B$8,"Última chance","Zumbi"))))</f>
        <v/>
      </c>
      <c r="W4160" s="25" t="n">
        <f aca="false">IF(O4160="Won",1,IF(O4160="Lost",0,""))</f>
        <v>1</v>
      </c>
      <c r="Y4160" s="25" t="str">
        <f aca="false">IF(E4160="","Sim","")</f>
        <v/>
      </c>
    </row>
    <row r="4161" customFormat="false" ht="15" hidden="false" customHeight="false" outlineLevel="0" collapsed="false">
      <c r="A4161" s="25" t="s">
        <v>4423</v>
      </c>
      <c r="B4161" s="25" t="s">
        <v>84</v>
      </c>
      <c r="C4161" s="25" t="s">
        <v>85</v>
      </c>
      <c r="D4161" s="25" t="s">
        <v>86</v>
      </c>
      <c r="E4161" s="25" t="s">
        <v>1347</v>
      </c>
      <c r="F4161" s="25" t="s">
        <v>165</v>
      </c>
      <c r="G4161" s="26" t="n">
        <v>665.06</v>
      </c>
      <c r="H4161" s="27" t="n">
        <v>1095</v>
      </c>
      <c r="I4161" s="25" t="s">
        <v>147</v>
      </c>
      <c r="K4161" s="25" t="n">
        <v>1989</v>
      </c>
      <c r="L4161" s="25" t="s">
        <v>148</v>
      </c>
      <c r="M4161" s="25" t="s">
        <v>149</v>
      </c>
      <c r="N4161" s="28" t="n">
        <v>55</v>
      </c>
      <c r="O4161" s="25" t="s">
        <v>55</v>
      </c>
      <c r="P4161" s="29" t="n">
        <v>42804</v>
      </c>
      <c r="Q4161" s="29" t="n">
        <v>42884</v>
      </c>
      <c r="R4161" s="28" t="n">
        <v>0</v>
      </c>
      <c r="S4161" s="28" t="n">
        <f aca="false">IF(O4161="Won",R4161,IF(O4161="Lost",0,N4161))</f>
        <v>0</v>
      </c>
      <c r="T4161" s="30" t="n">
        <f aca="false">IF(AND(P4161&lt;&gt;"",Q4161&lt;&gt;""),Q4161-P4161,"")</f>
        <v>80</v>
      </c>
      <c r="U4161" s="30" t="str">
        <f aca="false">IF(AND(O4161="Engaging",P4161&lt;&gt;""),'Leia-me'!$B$5-P4161,"")</f>
        <v/>
      </c>
      <c r="V4161" s="25" t="str">
        <f aca="false">IF(O4161&lt;&gt;"Engaging","",IF(U4161&lt;='Leia-me'!$B$6,"Saudável",IF(U4161&lt;='Leia-me'!$B$7,"Esfriando",IF(U4161&lt;='Leia-me'!$B$8,"Última chance","Zumbi"))))</f>
        <v/>
      </c>
      <c r="W4161" s="25" t="n">
        <f aca="false">IF(O4161="Won",1,IF(O4161="Lost",0,""))</f>
        <v>0</v>
      </c>
      <c r="Y4161" s="25" t="str">
        <f aca="false">IF(E4161="","Sim","")</f>
        <v/>
      </c>
    </row>
    <row r="4162" customFormat="false" ht="15" hidden="false" customHeight="false" outlineLevel="0" collapsed="false">
      <c r="A4162" s="25" t="s">
        <v>4424</v>
      </c>
      <c r="B4162" s="25" t="s">
        <v>84</v>
      </c>
      <c r="C4162" s="25" t="s">
        <v>85</v>
      </c>
      <c r="D4162" s="25" t="s">
        <v>86</v>
      </c>
      <c r="E4162" s="25" t="s">
        <v>1371</v>
      </c>
      <c r="F4162" s="25" t="s">
        <v>185</v>
      </c>
      <c r="G4162" s="26" t="n">
        <v>40.79</v>
      </c>
      <c r="H4162" s="27" t="n">
        <v>142</v>
      </c>
      <c r="I4162" s="25" t="s">
        <v>1372</v>
      </c>
      <c r="K4162" s="25" t="n">
        <v>2011</v>
      </c>
      <c r="L4162" s="25" t="s">
        <v>170</v>
      </c>
      <c r="M4162" s="25" t="s">
        <v>171</v>
      </c>
      <c r="N4162" s="28" t="n">
        <v>1096</v>
      </c>
      <c r="O4162" s="25" t="s">
        <v>54</v>
      </c>
      <c r="P4162" s="29" t="n">
        <v>42804</v>
      </c>
      <c r="Q4162" s="29" t="n">
        <v>42914</v>
      </c>
      <c r="R4162" s="28" t="n">
        <v>1074</v>
      </c>
      <c r="S4162" s="28" t="n">
        <f aca="false">IF(O4162="Won",R4162,IF(O4162="Lost",0,N4162))</f>
        <v>1074</v>
      </c>
      <c r="T4162" s="30" t="n">
        <f aca="false">IF(AND(P4162&lt;&gt;"",Q4162&lt;&gt;""),Q4162-P4162,"")</f>
        <v>110</v>
      </c>
      <c r="U4162" s="30" t="str">
        <f aca="false">IF(AND(O4162="Engaging",P4162&lt;&gt;""),'Leia-me'!$B$5-P4162,"")</f>
        <v/>
      </c>
      <c r="V4162" s="25" t="str">
        <f aca="false">IF(O4162&lt;&gt;"Engaging","",IF(U4162&lt;='Leia-me'!$B$6,"Saudável",IF(U4162&lt;='Leia-me'!$B$7,"Esfriando",IF(U4162&lt;='Leia-me'!$B$8,"Última chance","Zumbi"))))</f>
        <v/>
      </c>
      <c r="W4162" s="25" t="n">
        <f aca="false">IF(O4162="Won",1,IF(O4162="Lost",0,""))</f>
        <v>1</v>
      </c>
      <c r="Y4162" s="25" t="str">
        <f aca="false">IF(E4162="","Sim","")</f>
        <v/>
      </c>
    </row>
    <row r="4163" customFormat="false" ht="15" hidden="false" customHeight="false" outlineLevel="0" collapsed="false">
      <c r="A4163" s="25" t="s">
        <v>4425</v>
      </c>
      <c r="B4163" s="25" t="s">
        <v>84</v>
      </c>
      <c r="C4163" s="25" t="s">
        <v>85</v>
      </c>
      <c r="D4163" s="25" t="s">
        <v>86</v>
      </c>
      <c r="E4163" s="25" t="s">
        <v>1690</v>
      </c>
      <c r="F4163" s="25" t="s">
        <v>211</v>
      </c>
      <c r="G4163" s="26" t="n">
        <v>2520.83</v>
      </c>
      <c r="H4163" s="27" t="n">
        <v>3502</v>
      </c>
      <c r="I4163" s="25" t="s">
        <v>147</v>
      </c>
      <c r="K4163" s="25" t="n">
        <v>1990</v>
      </c>
      <c r="L4163" s="25" t="s">
        <v>1834</v>
      </c>
      <c r="M4163" s="25" t="s">
        <v>171</v>
      </c>
      <c r="N4163" s="28" t="n">
        <v>4821</v>
      </c>
      <c r="O4163" s="25" t="s">
        <v>54</v>
      </c>
      <c r="P4163" s="29" t="n">
        <v>42809</v>
      </c>
      <c r="Q4163" s="29" t="n">
        <v>42911</v>
      </c>
      <c r="R4163" s="28" t="n">
        <v>5031</v>
      </c>
      <c r="S4163" s="28" t="n">
        <f aca="false">IF(O4163="Won",R4163,IF(O4163="Lost",0,N4163))</f>
        <v>5031</v>
      </c>
      <c r="T4163" s="30" t="n">
        <f aca="false">IF(AND(P4163&lt;&gt;"",Q4163&lt;&gt;""),Q4163-P4163,"")</f>
        <v>102</v>
      </c>
      <c r="U4163" s="30" t="str">
        <f aca="false">IF(AND(O4163="Engaging",P4163&lt;&gt;""),'Leia-me'!$B$5-P4163,"")</f>
        <v/>
      </c>
      <c r="V4163" s="25" t="str">
        <f aca="false">IF(O4163&lt;&gt;"Engaging","",IF(U4163&lt;='Leia-me'!$B$6,"Saudável",IF(U4163&lt;='Leia-me'!$B$7,"Esfriando",IF(U4163&lt;='Leia-me'!$B$8,"Última chance","Zumbi"))))</f>
        <v/>
      </c>
      <c r="W4163" s="25" t="n">
        <f aca="false">IF(O4163="Won",1,IF(O4163="Lost",0,""))</f>
        <v>1</v>
      </c>
      <c r="X4163" s="25" t="s">
        <v>1835</v>
      </c>
      <c r="Y4163" s="25" t="str">
        <f aca="false">IF(E4163="","Sim","")</f>
        <v/>
      </c>
    </row>
    <row r="4164" customFormat="false" ht="15" hidden="false" customHeight="false" outlineLevel="0" collapsed="false">
      <c r="A4164" s="25" t="s">
        <v>4426</v>
      </c>
      <c r="B4164" s="25" t="s">
        <v>84</v>
      </c>
      <c r="C4164" s="25" t="s">
        <v>85</v>
      </c>
      <c r="D4164" s="25" t="s">
        <v>86</v>
      </c>
      <c r="E4164" s="25" t="s">
        <v>663</v>
      </c>
      <c r="F4164" s="25" t="s">
        <v>146</v>
      </c>
      <c r="G4164" s="26" t="n">
        <v>326.82</v>
      </c>
      <c r="H4164" s="27" t="n">
        <v>1016</v>
      </c>
      <c r="I4164" s="25" t="s">
        <v>147</v>
      </c>
      <c r="K4164" s="25" t="n">
        <v>1991</v>
      </c>
      <c r="L4164" s="25" t="s">
        <v>148</v>
      </c>
      <c r="M4164" s="25" t="s">
        <v>149</v>
      </c>
      <c r="N4164" s="28" t="n">
        <v>55</v>
      </c>
      <c r="O4164" s="25" t="s">
        <v>54</v>
      </c>
      <c r="P4164" s="29" t="n">
        <v>42809</v>
      </c>
      <c r="Q4164" s="29" t="n">
        <v>42892</v>
      </c>
      <c r="R4164" s="28" t="n">
        <v>53</v>
      </c>
      <c r="S4164" s="28" t="n">
        <f aca="false">IF(O4164="Won",R4164,IF(O4164="Lost",0,N4164))</f>
        <v>53</v>
      </c>
      <c r="T4164" s="30" t="n">
        <f aca="false">IF(AND(P4164&lt;&gt;"",Q4164&lt;&gt;""),Q4164-P4164,"")</f>
        <v>83</v>
      </c>
      <c r="U4164" s="30" t="str">
        <f aca="false">IF(AND(O4164="Engaging",P4164&lt;&gt;""),'Leia-me'!$B$5-P4164,"")</f>
        <v/>
      </c>
      <c r="V4164" s="25" t="str">
        <f aca="false">IF(O4164&lt;&gt;"Engaging","",IF(U4164&lt;='Leia-me'!$B$6,"Saudável",IF(U4164&lt;='Leia-me'!$B$7,"Esfriando",IF(U4164&lt;='Leia-me'!$B$8,"Última chance","Zumbi"))))</f>
        <v/>
      </c>
      <c r="W4164" s="25" t="n">
        <f aca="false">IF(O4164="Won",1,IF(O4164="Lost",0,""))</f>
        <v>1</v>
      </c>
      <c r="Y4164" s="25" t="str">
        <f aca="false">IF(E4164="","Sim","")</f>
        <v/>
      </c>
    </row>
    <row r="4165" customFormat="false" ht="15" hidden="false" customHeight="false" outlineLevel="0" collapsed="false">
      <c r="A4165" s="25" t="s">
        <v>4427</v>
      </c>
      <c r="B4165" s="25" t="s">
        <v>84</v>
      </c>
      <c r="C4165" s="25" t="s">
        <v>85</v>
      </c>
      <c r="D4165" s="25" t="s">
        <v>86</v>
      </c>
      <c r="G4165" s="31"/>
      <c r="H4165" s="32"/>
      <c r="L4165" s="25" t="s">
        <v>186</v>
      </c>
      <c r="M4165" s="25" t="s">
        <v>171</v>
      </c>
      <c r="N4165" s="28" t="n">
        <v>550</v>
      </c>
      <c r="O4165" s="25" t="s">
        <v>56</v>
      </c>
      <c r="P4165" s="29" t="n">
        <v>42811</v>
      </c>
      <c r="Q4165" s="33"/>
      <c r="R4165" s="34"/>
      <c r="S4165" s="28" t="n">
        <f aca="false">IF(O4165="Won",R4165,IF(O4165="Lost",0,N4165))</f>
        <v>550</v>
      </c>
      <c r="T4165" s="30" t="str">
        <f aca="false">IF(AND(P4165&lt;&gt;"",Q4165&lt;&gt;""),Q4165-P4165,"")</f>
        <v/>
      </c>
      <c r="U4165" s="30" t="n">
        <f aca="false">IF(AND(O4165="Engaging",P4165&lt;&gt;""),'Leia-me'!$B$5-P4165,"")</f>
        <v>289</v>
      </c>
      <c r="V4165" s="25" t="str">
        <f aca="false">IF(O4165&lt;&gt;"Engaging","",IF(U4165&lt;='Leia-me'!$B$6,"Saudável",IF(U4165&lt;='Leia-me'!$B$7,"Esfriando",IF(U4165&lt;='Leia-me'!$B$8,"Última chance","Zumbi"))))</f>
        <v>Zumbi</v>
      </c>
      <c r="W4165" s="25" t="str">
        <f aca="false">IF(O4165="Won",1,IF(O4165="Lost",0,""))</f>
        <v/>
      </c>
      <c r="Y4165" s="25" t="str">
        <f aca="false">IF(E4165="","Sim","")</f>
        <v>Sim</v>
      </c>
    </row>
    <row r="4166" customFormat="false" ht="15" hidden="false" customHeight="false" outlineLevel="0" collapsed="false">
      <c r="A4166" s="25" t="s">
        <v>4428</v>
      </c>
      <c r="B4166" s="25" t="s">
        <v>84</v>
      </c>
      <c r="C4166" s="25" t="s">
        <v>85</v>
      </c>
      <c r="D4166" s="25" t="s">
        <v>86</v>
      </c>
      <c r="G4166" s="31"/>
      <c r="H4166" s="32"/>
      <c r="L4166" s="25" t="s">
        <v>148</v>
      </c>
      <c r="M4166" s="25" t="s">
        <v>149</v>
      </c>
      <c r="N4166" s="28" t="n">
        <v>55</v>
      </c>
      <c r="O4166" s="25" t="s">
        <v>56</v>
      </c>
      <c r="P4166" s="29" t="n">
        <v>42811</v>
      </c>
      <c r="Q4166" s="33"/>
      <c r="R4166" s="34"/>
      <c r="S4166" s="28" t="n">
        <f aca="false">IF(O4166="Won",R4166,IF(O4166="Lost",0,N4166))</f>
        <v>55</v>
      </c>
      <c r="T4166" s="30" t="str">
        <f aca="false">IF(AND(P4166&lt;&gt;"",Q4166&lt;&gt;""),Q4166-P4166,"")</f>
        <v/>
      </c>
      <c r="U4166" s="30" t="n">
        <f aca="false">IF(AND(O4166="Engaging",P4166&lt;&gt;""),'Leia-me'!$B$5-P4166,"")</f>
        <v>289</v>
      </c>
      <c r="V4166" s="25" t="str">
        <f aca="false">IF(O4166&lt;&gt;"Engaging","",IF(U4166&lt;='Leia-me'!$B$6,"Saudável",IF(U4166&lt;='Leia-me'!$B$7,"Esfriando",IF(U4166&lt;='Leia-me'!$B$8,"Última chance","Zumbi"))))</f>
        <v>Zumbi</v>
      </c>
      <c r="W4166" s="25" t="str">
        <f aca="false">IF(O4166="Won",1,IF(O4166="Lost",0,""))</f>
        <v/>
      </c>
      <c r="Y4166" s="25" t="str">
        <f aca="false">IF(E4166="","Sim","")</f>
        <v>Sim</v>
      </c>
    </row>
    <row r="4167" customFormat="false" ht="15" hidden="false" customHeight="false" outlineLevel="0" collapsed="false">
      <c r="A4167" s="25" t="s">
        <v>4429</v>
      </c>
      <c r="B4167" s="25" t="s">
        <v>84</v>
      </c>
      <c r="C4167" s="25" t="s">
        <v>85</v>
      </c>
      <c r="D4167" s="25" t="s">
        <v>86</v>
      </c>
      <c r="G4167" s="31"/>
      <c r="H4167" s="32"/>
      <c r="L4167" s="25" t="s">
        <v>148</v>
      </c>
      <c r="M4167" s="25" t="s">
        <v>149</v>
      </c>
      <c r="N4167" s="28" t="n">
        <v>55</v>
      </c>
      <c r="O4167" s="25" t="s">
        <v>56</v>
      </c>
      <c r="P4167" s="29" t="n">
        <v>42811</v>
      </c>
      <c r="Q4167" s="33"/>
      <c r="R4167" s="34"/>
      <c r="S4167" s="28" t="n">
        <f aca="false">IF(O4167="Won",R4167,IF(O4167="Lost",0,N4167))</f>
        <v>55</v>
      </c>
      <c r="T4167" s="30" t="str">
        <f aca="false">IF(AND(P4167&lt;&gt;"",Q4167&lt;&gt;""),Q4167-P4167,"")</f>
        <v/>
      </c>
      <c r="U4167" s="30" t="n">
        <f aca="false">IF(AND(O4167="Engaging",P4167&lt;&gt;""),'Leia-me'!$B$5-P4167,"")</f>
        <v>289</v>
      </c>
      <c r="V4167" s="25" t="str">
        <f aca="false">IF(O4167&lt;&gt;"Engaging","",IF(U4167&lt;='Leia-me'!$B$6,"Saudável",IF(U4167&lt;='Leia-me'!$B$7,"Esfriando",IF(U4167&lt;='Leia-me'!$B$8,"Última chance","Zumbi"))))</f>
        <v>Zumbi</v>
      </c>
      <c r="W4167" s="25" t="str">
        <f aca="false">IF(O4167="Won",1,IF(O4167="Lost",0,""))</f>
        <v/>
      </c>
      <c r="Y4167" s="25" t="str">
        <f aca="false">IF(E4167="","Sim","")</f>
        <v>Sim</v>
      </c>
    </row>
    <row r="4168" customFormat="false" ht="15" hidden="false" customHeight="false" outlineLevel="0" collapsed="false">
      <c r="A4168" s="25" t="s">
        <v>4430</v>
      </c>
      <c r="B4168" s="25" t="s">
        <v>84</v>
      </c>
      <c r="C4168" s="25" t="s">
        <v>85</v>
      </c>
      <c r="D4168" s="25" t="s">
        <v>86</v>
      </c>
      <c r="E4168" s="25" t="s">
        <v>663</v>
      </c>
      <c r="F4168" s="25" t="s">
        <v>146</v>
      </c>
      <c r="G4168" s="26" t="n">
        <v>326.82</v>
      </c>
      <c r="H4168" s="27" t="n">
        <v>1016</v>
      </c>
      <c r="I4168" s="25" t="s">
        <v>147</v>
      </c>
      <c r="K4168" s="25" t="n">
        <v>1991</v>
      </c>
      <c r="L4168" s="25" t="s">
        <v>148</v>
      </c>
      <c r="M4168" s="25" t="s">
        <v>149</v>
      </c>
      <c r="N4168" s="28" t="n">
        <v>55</v>
      </c>
      <c r="O4168" s="25" t="s">
        <v>54</v>
      </c>
      <c r="P4168" s="29" t="n">
        <v>42813</v>
      </c>
      <c r="Q4168" s="29" t="n">
        <v>42890</v>
      </c>
      <c r="R4168" s="28" t="n">
        <v>52</v>
      </c>
      <c r="S4168" s="28" t="n">
        <f aca="false">IF(O4168="Won",R4168,IF(O4168="Lost",0,N4168))</f>
        <v>52</v>
      </c>
      <c r="T4168" s="30" t="n">
        <f aca="false">IF(AND(P4168&lt;&gt;"",Q4168&lt;&gt;""),Q4168-P4168,"")</f>
        <v>77</v>
      </c>
      <c r="U4168" s="30" t="str">
        <f aca="false">IF(AND(O4168="Engaging",P4168&lt;&gt;""),'Leia-me'!$B$5-P4168,"")</f>
        <v/>
      </c>
      <c r="V4168" s="25" t="str">
        <f aca="false">IF(O4168&lt;&gt;"Engaging","",IF(U4168&lt;='Leia-me'!$B$6,"Saudável",IF(U4168&lt;='Leia-me'!$B$7,"Esfriando",IF(U4168&lt;='Leia-me'!$B$8,"Última chance","Zumbi"))))</f>
        <v/>
      </c>
      <c r="W4168" s="25" t="n">
        <f aca="false">IF(O4168="Won",1,IF(O4168="Lost",0,""))</f>
        <v>1</v>
      </c>
      <c r="Y4168" s="25" t="str">
        <f aca="false">IF(E4168="","Sim","")</f>
        <v/>
      </c>
    </row>
    <row r="4169" customFormat="false" ht="15" hidden="false" customHeight="false" outlineLevel="0" collapsed="false">
      <c r="A4169" s="25" t="s">
        <v>4431</v>
      </c>
      <c r="B4169" s="25" t="s">
        <v>84</v>
      </c>
      <c r="C4169" s="25" t="s">
        <v>85</v>
      </c>
      <c r="D4169" s="25" t="s">
        <v>86</v>
      </c>
      <c r="E4169" s="25" t="s">
        <v>1795</v>
      </c>
      <c r="F4169" s="25" t="s">
        <v>177</v>
      </c>
      <c r="G4169" s="26" t="n">
        <v>355.23</v>
      </c>
      <c r="H4169" s="27" t="n">
        <v>853</v>
      </c>
      <c r="I4169" s="25" t="s">
        <v>147</v>
      </c>
      <c r="K4169" s="25" t="n">
        <v>1994</v>
      </c>
      <c r="L4169" s="25" t="s">
        <v>186</v>
      </c>
      <c r="M4169" s="25" t="s">
        <v>171</v>
      </c>
      <c r="N4169" s="28" t="n">
        <v>550</v>
      </c>
      <c r="O4169" s="25" t="s">
        <v>54</v>
      </c>
      <c r="P4169" s="29" t="n">
        <v>42814</v>
      </c>
      <c r="Q4169" s="29" t="n">
        <v>42915</v>
      </c>
      <c r="R4169" s="28" t="n">
        <v>542</v>
      </c>
      <c r="S4169" s="28" t="n">
        <f aca="false">IF(O4169="Won",R4169,IF(O4169="Lost",0,N4169))</f>
        <v>542</v>
      </c>
      <c r="T4169" s="30" t="n">
        <f aca="false">IF(AND(P4169&lt;&gt;"",Q4169&lt;&gt;""),Q4169-P4169,"")</f>
        <v>101</v>
      </c>
      <c r="U4169" s="30" t="str">
        <f aca="false">IF(AND(O4169="Engaging",P4169&lt;&gt;""),'Leia-me'!$B$5-P4169,"")</f>
        <v/>
      </c>
      <c r="V4169" s="25" t="str">
        <f aca="false">IF(O4169&lt;&gt;"Engaging","",IF(U4169&lt;='Leia-me'!$B$6,"Saudável",IF(U4169&lt;='Leia-me'!$B$7,"Esfriando",IF(U4169&lt;='Leia-me'!$B$8,"Última chance","Zumbi"))))</f>
        <v/>
      </c>
      <c r="W4169" s="25" t="n">
        <f aca="false">IF(O4169="Won",1,IF(O4169="Lost",0,""))</f>
        <v>1</v>
      </c>
      <c r="Y4169" s="25" t="str">
        <f aca="false">IF(E4169="","Sim","")</f>
        <v/>
      </c>
    </row>
    <row r="4170" customFormat="false" ht="15" hidden="false" customHeight="false" outlineLevel="0" collapsed="false">
      <c r="A4170" s="25" t="s">
        <v>4432</v>
      </c>
      <c r="B4170" s="25" t="s">
        <v>84</v>
      </c>
      <c r="C4170" s="25" t="s">
        <v>85</v>
      </c>
      <c r="D4170" s="25" t="s">
        <v>86</v>
      </c>
      <c r="G4170" s="31"/>
      <c r="H4170" s="32"/>
      <c r="L4170" s="25" t="s">
        <v>1834</v>
      </c>
      <c r="M4170" s="25" t="s">
        <v>171</v>
      </c>
      <c r="N4170" s="28" t="n">
        <v>4821</v>
      </c>
      <c r="O4170" s="25" t="s">
        <v>56</v>
      </c>
      <c r="P4170" s="29" t="n">
        <v>42816</v>
      </c>
      <c r="Q4170" s="33"/>
      <c r="R4170" s="34"/>
      <c r="S4170" s="28" t="n">
        <f aca="false">IF(O4170="Won",R4170,IF(O4170="Lost",0,N4170))</f>
        <v>4821</v>
      </c>
      <c r="T4170" s="30" t="str">
        <f aca="false">IF(AND(P4170&lt;&gt;"",Q4170&lt;&gt;""),Q4170-P4170,"")</f>
        <v/>
      </c>
      <c r="U4170" s="30" t="n">
        <f aca="false">IF(AND(O4170="Engaging",P4170&lt;&gt;""),'Leia-me'!$B$5-P4170,"")</f>
        <v>284</v>
      </c>
      <c r="V4170" s="25" t="str">
        <f aca="false">IF(O4170&lt;&gt;"Engaging","",IF(U4170&lt;='Leia-me'!$B$6,"Saudável",IF(U4170&lt;='Leia-me'!$B$7,"Esfriando",IF(U4170&lt;='Leia-me'!$B$8,"Última chance","Zumbi"))))</f>
        <v>Zumbi</v>
      </c>
      <c r="W4170" s="25" t="str">
        <f aca="false">IF(O4170="Won",1,IF(O4170="Lost",0,""))</f>
        <v/>
      </c>
      <c r="X4170" s="25" t="s">
        <v>1835</v>
      </c>
      <c r="Y4170" s="25" t="str">
        <f aca="false">IF(E4170="","Sim","")</f>
        <v>Sim</v>
      </c>
    </row>
    <row r="4171" customFormat="false" ht="15" hidden="false" customHeight="false" outlineLevel="0" collapsed="false">
      <c r="A4171" s="25" t="s">
        <v>4433</v>
      </c>
      <c r="B4171" s="25" t="s">
        <v>84</v>
      </c>
      <c r="C4171" s="25" t="s">
        <v>85</v>
      </c>
      <c r="D4171" s="25" t="s">
        <v>86</v>
      </c>
      <c r="E4171" s="25" t="s">
        <v>494</v>
      </c>
      <c r="F4171" s="25" t="s">
        <v>192</v>
      </c>
      <c r="G4171" s="26" t="n">
        <v>11698.03</v>
      </c>
      <c r="H4171" s="27" t="n">
        <v>34288</v>
      </c>
      <c r="I4171" s="25" t="s">
        <v>147</v>
      </c>
      <c r="K4171" s="25" t="n">
        <v>1982</v>
      </c>
      <c r="L4171" s="25" t="s">
        <v>148</v>
      </c>
      <c r="M4171" s="25" t="s">
        <v>149</v>
      </c>
      <c r="N4171" s="28" t="n">
        <v>55</v>
      </c>
      <c r="O4171" s="25" t="s">
        <v>55</v>
      </c>
      <c r="P4171" s="29" t="n">
        <v>42816</v>
      </c>
      <c r="Q4171" s="29" t="n">
        <v>42826</v>
      </c>
      <c r="R4171" s="28" t="n">
        <v>0</v>
      </c>
      <c r="S4171" s="28" t="n">
        <f aca="false">IF(O4171="Won",R4171,IF(O4171="Lost",0,N4171))</f>
        <v>0</v>
      </c>
      <c r="T4171" s="30" t="n">
        <f aca="false">IF(AND(P4171&lt;&gt;"",Q4171&lt;&gt;""),Q4171-P4171,"")</f>
        <v>10</v>
      </c>
      <c r="U4171" s="30" t="str">
        <f aca="false">IF(AND(O4171="Engaging",P4171&lt;&gt;""),'Leia-me'!$B$5-P4171,"")</f>
        <v/>
      </c>
      <c r="V4171" s="25" t="str">
        <f aca="false">IF(O4171&lt;&gt;"Engaging","",IF(U4171&lt;='Leia-me'!$B$6,"Saudável",IF(U4171&lt;='Leia-me'!$B$7,"Esfriando",IF(U4171&lt;='Leia-me'!$B$8,"Última chance","Zumbi"))))</f>
        <v/>
      </c>
      <c r="W4171" s="25" t="n">
        <f aca="false">IF(O4171="Won",1,IF(O4171="Lost",0,""))</f>
        <v>0</v>
      </c>
      <c r="Y4171" s="25" t="str">
        <f aca="false">IF(E4171="","Sim","")</f>
        <v/>
      </c>
    </row>
    <row r="4172" customFormat="false" ht="15" hidden="false" customHeight="false" outlineLevel="0" collapsed="false">
      <c r="A4172" s="25" t="s">
        <v>4434</v>
      </c>
      <c r="B4172" s="25" t="s">
        <v>84</v>
      </c>
      <c r="C4172" s="25" t="s">
        <v>85</v>
      </c>
      <c r="D4172" s="25" t="s">
        <v>86</v>
      </c>
      <c r="E4172" s="25" t="s">
        <v>1671</v>
      </c>
      <c r="F4172" s="25" t="s">
        <v>168</v>
      </c>
      <c r="G4172" s="26" t="n">
        <v>3027.46</v>
      </c>
      <c r="H4172" s="27" t="n">
        <v>9516</v>
      </c>
      <c r="I4172" s="25" t="s">
        <v>1672</v>
      </c>
      <c r="K4172" s="25" t="n">
        <v>1984</v>
      </c>
      <c r="L4172" s="25" t="s">
        <v>170</v>
      </c>
      <c r="M4172" s="25" t="s">
        <v>171</v>
      </c>
      <c r="N4172" s="28" t="n">
        <v>1096</v>
      </c>
      <c r="O4172" s="25" t="s">
        <v>54</v>
      </c>
      <c r="P4172" s="29" t="n">
        <v>42817</v>
      </c>
      <c r="Q4172" s="29" t="n">
        <v>42826</v>
      </c>
      <c r="R4172" s="28" t="n">
        <v>941</v>
      </c>
      <c r="S4172" s="28" t="n">
        <f aca="false">IF(O4172="Won",R4172,IF(O4172="Lost",0,N4172))</f>
        <v>941</v>
      </c>
      <c r="T4172" s="30" t="n">
        <f aca="false">IF(AND(P4172&lt;&gt;"",Q4172&lt;&gt;""),Q4172-P4172,"")</f>
        <v>9</v>
      </c>
      <c r="U4172" s="30" t="str">
        <f aca="false">IF(AND(O4172="Engaging",P4172&lt;&gt;""),'Leia-me'!$B$5-P4172,"")</f>
        <v/>
      </c>
      <c r="V4172" s="25" t="str">
        <f aca="false">IF(O4172&lt;&gt;"Engaging","",IF(U4172&lt;='Leia-me'!$B$6,"Saudável",IF(U4172&lt;='Leia-me'!$B$7,"Esfriando",IF(U4172&lt;='Leia-me'!$B$8,"Última chance","Zumbi"))))</f>
        <v/>
      </c>
      <c r="W4172" s="25" t="n">
        <f aca="false">IF(O4172="Won",1,IF(O4172="Lost",0,""))</f>
        <v>1</v>
      </c>
      <c r="Y4172" s="25" t="str">
        <f aca="false">IF(E4172="","Sim","")</f>
        <v/>
      </c>
    </row>
    <row r="4173" customFormat="false" ht="15" hidden="false" customHeight="false" outlineLevel="0" collapsed="false">
      <c r="A4173" s="25" t="s">
        <v>4435</v>
      </c>
      <c r="B4173" s="25" t="s">
        <v>84</v>
      </c>
      <c r="C4173" s="25" t="s">
        <v>85</v>
      </c>
      <c r="D4173" s="25" t="s">
        <v>86</v>
      </c>
      <c r="E4173" s="25" t="s">
        <v>1090</v>
      </c>
      <c r="F4173" s="25" t="s">
        <v>155</v>
      </c>
      <c r="G4173" s="26" t="n">
        <v>6395.05</v>
      </c>
      <c r="H4173" s="27" t="n">
        <v>20275</v>
      </c>
      <c r="I4173" s="25" t="s">
        <v>147</v>
      </c>
      <c r="K4173" s="25" t="n">
        <v>1994</v>
      </c>
      <c r="L4173" s="25" t="s">
        <v>186</v>
      </c>
      <c r="M4173" s="25" t="s">
        <v>171</v>
      </c>
      <c r="N4173" s="28" t="n">
        <v>550</v>
      </c>
      <c r="O4173" s="25" t="s">
        <v>55</v>
      </c>
      <c r="P4173" s="29" t="n">
        <v>42818</v>
      </c>
      <c r="Q4173" s="29" t="n">
        <v>42860</v>
      </c>
      <c r="R4173" s="28" t="n">
        <v>0</v>
      </c>
      <c r="S4173" s="28" t="n">
        <f aca="false">IF(O4173="Won",R4173,IF(O4173="Lost",0,N4173))</f>
        <v>0</v>
      </c>
      <c r="T4173" s="30" t="n">
        <f aca="false">IF(AND(P4173&lt;&gt;"",Q4173&lt;&gt;""),Q4173-P4173,"")</f>
        <v>42</v>
      </c>
      <c r="U4173" s="30" t="str">
        <f aca="false">IF(AND(O4173="Engaging",P4173&lt;&gt;""),'Leia-me'!$B$5-P4173,"")</f>
        <v/>
      </c>
      <c r="V4173" s="25" t="str">
        <f aca="false">IF(O4173&lt;&gt;"Engaging","",IF(U4173&lt;='Leia-me'!$B$6,"Saudável",IF(U4173&lt;='Leia-me'!$B$7,"Esfriando",IF(U4173&lt;='Leia-me'!$B$8,"Última chance","Zumbi"))))</f>
        <v/>
      </c>
      <c r="W4173" s="25" t="n">
        <f aca="false">IF(O4173="Won",1,IF(O4173="Lost",0,""))</f>
        <v>0</v>
      </c>
      <c r="Y4173" s="25" t="str">
        <f aca="false">IF(E4173="","Sim","")</f>
        <v/>
      </c>
    </row>
    <row r="4174" customFormat="false" ht="15" hidden="false" customHeight="false" outlineLevel="0" collapsed="false">
      <c r="A4174" s="25" t="s">
        <v>4436</v>
      </c>
      <c r="B4174" s="25" t="s">
        <v>84</v>
      </c>
      <c r="C4174" s="25" t="s">
        <v>85</v>
      </c>
      <c r="D4174" s="25" t="s">
        <v>86</v>
      </c>
      <c r="E4174" s="25" t="s">
        <v>1690</v>
      </c>
      <c r="F4174" s="25" t="s">
        <v>211</v>
      </c>
      <c r="G4174" s="26" t="n">
        <v>2520.83</v>
      </c>
      <c r="H4174" s="27" t="n">
        <v>3502</v>
      </c>
      <c r="I4174" s="25" t="s">
        <v>147</v>
      </c>
      <c r="K4174" s="25" t="n">
        <v>1990</v>
      </c>
      <c r="L4174" s="25" t="s">
        <v>148</v>
      </c>
      <c r="M4174" s="25" t="s">
        <v>149</v>
      </c>
      <c r="N4174" s="28" t="n">
        <v>55</v>
      </c>
      <c r="O4174" s="25" t="s">
        <v>55</v>
      </c>
      <c r="P4174" s="29" t="n">
        <v>42818</v>
      </c>
      <c r="Q4174" s="29" t="n">
        <v>42831</v>
      </c>
      <c r="R4174" s="28" t="n">
        <v>0</v>
      </c>
      <c r="S4174" s="28" t="n">
        <f aca="false">IF(O4174="Won",R4174,IF(O4174="Lost",0,N4174))</f>
        <v>0</v>
      </c>
      <c r="T4174" s="30" t="n">
        <f aca="false">IF(AND(P4174&lt;&gt;"",Q4174&lt;&gt;""),Q4174-P4174,"")</f>
        <v>13</v>
      </c>
      <c r="U4174" s="30" t="str">
        <f aca="false">IF(AND(O4174="Engaging",P4174&lt;&gt;""),'Leia-me'!$B$5-P4174,"")</f>
        <v/>
      </c>
      <c r="V4174" s="25" t="str">
        <f aca="false">IF(O4174&lt;&gt;"Engaging","",IF(U4174&lt;='Leia-me'!$B$6,"Saudável",IF(U4174&lt;='Leia-me'!$B$7,"Esfriando",IF(U4174&lt;='Leia-me'!$B$8,"Última chance","Zumbi"))))</f>
        <v/>
      </c>
      <c r="W4174" s="25" t="n">
        <f aca="false">IF(O4174="Won",1,IF(O4174="Lost",0,""))</f>
        <v>0</v>
      </c>
      <c r="Y4174" s="25" t="str">
        <f aca="false">IF(E4174="","Sim","")</f>
        <v/>
      </c>
    </row>
    <row r="4175" customFormat="false" ht="15" hidden="false" customHeight="false" outlineLevel="0" collapsed="false">
      <c r="A4175" s="25" t="s">
        <v>4437</v>
      </c>
      <c r="B4175" s="25" t="s">
        <v>84</v>
      </c>
      <c r="C4175" s="25" t="s">
        <v>85</v>
      </c>
      <c r="D4175" s="25" t="s">
        <v>86</v>
      </c>
      <c r="E4175" s="25" t="s">
        <v>1690</v>
      </c>
      <c r="F4175" s="25" t="s">
        <v>211</v>
      </c>
      <c r="G4175" s="26" t="n">
        <v>2520.83</v>
      </c>
      <c r="H4175" s="27" t="n">
        <v>3502</v>
      </c>
      <c r="I4175" s="25" t="s">
        <v>147</v>
      </c>
      <c r="K4175" s="25" t="n">
        <v>1990</v>
      </c>
      <c r="L4175" s="25" t="s">
        <v>186</v>
      </c>
      <c r="M4175" s="25" t="s">
        <v>171</v>
      </c>
      <c r="N4175" s="28" t="n">
        <v>550</v>
      </c>
      <c r="O4175" s="25" t="s">
        <v>54</v>
      </c>
      <c r="P4175" s="29" t="n">
        <v>42818</v>
      </c>
      <c r="Q4175" s="29" t="n">
        <v>42820</v>
      </c>
      <c r="R4175" s="28" t="n">
        <v>499</v>
      </c>
      <c r="S4175" s="28" t="n">
        <f aca="false">IF(O4175="Won",R4175,IF(O4175="Lost",0,N4175))</f>
        <v>499</v>
      </c>
      <c r="T4175" s="30" t="n">
        <f aca="false">IF(AND(P4175&lt;&gt;"",Q4175&lt;&gt;""),Q4175-P4175,"")</f>
        <v>2</v>
      </c>
      <c r="U4175" s="30" t="str">
        <f aca="false">IF(AND(O4175="Engaging",P4175&lt;&gt;""),'Leia-me'!$B$5-P4175,"")</f>
        <v/>
      </c>
      <c r="V4175" s="25" t="str">
        <f aca="false">IF(O4175&lt;&gt;"Engaging","",IF(U4175&lt;='Leia-me'!$B$6,"Saudável",IF(U4175&lt;='Leia-me'!$B$7,"Esfriando",IF(U4175&lt;='Leia-me'!$B$8,"Última chance","Zumbi"))))</f>
        <v/>
      </c>
      <c r="W4175" s="25" t="n">
        <f aca="false">IF(O4175="Won",1,IF(O4175="Lost",0,""))</f>
        <v>1</v>
      </c>
      <c r="Y4175" s="25" t="str">
        <f aca="false">IF(E4175="","Sim","")</f>
        <v/>
      </c>
    </row>
    <row r="4176" customFormat="false" ht="15" hidden="false" customHeight="false" outlineLevel="0" collapsed="false">
      <c r="A4176" s="25" t="s">
        <v>4438</v>
      </c>
      <c r="B4176" s="25" t="s">
        <v>84</v>
      </c>
      <c r="C4176" s="25" t="s">
        <v>85</v>
      </c>
      <c r="D4176" s="25" t="s">
        <v>86</v>
      </c>
      <c r="E4176" s="25" t="s">
        <v>2530</v>
      </c>
      <c r="F4176" s="25" t="s">
        <v>185</v>
      </c>
      <c r="G4176" s="26" t="n">
        <v>527.11</v>
      </c>
      <c r="H4176" s="27" t="n">
        <v>1428</v>
      </c>
      <c r="I4176" s="25" t="s">
        <v>147</v>
      </c>
      <c r="J4176" s="25" t="s">
        <v>193</v>
      </c>
      <c r="K4176" s="25" t="n">
        <v>2011</v>
      </c>
      <c r="L4176" s="25" t="s">
        <v>160</v>
      </c>
      <c r="M4176" s="25" t="s">
        <v>149</v>
      </c>
      <c r="N4176" s="28" t="n">
        <v>3393</v>
      </c>
      <c r="O4176" s="25" t="s">
        <v>56</v>
      </c>
      <c r="P4176" s="29" t="n">
        <v>42819</v>
      </c>
      <c r="Q4176" s="33"/>
      <c r="R4176" s="34"/>
      <c r="S4176" s="28" t="n">
        <f aca="false">IF(O4176="Won",R4176,IF(O4176="Lost",0,N4176))</f>
        <v>3393</v>
      </c>
      <c r="T4176" s="30" t="str">
        <f aca="false">IF(AND(P4176&lt;&gt;"",Q4176&lt;&gt;""),Q4176-P4176,"")</f>
        <v/>
      </c>
      <c r="U4176" s="30" t="n">
        <f aca="false">IF(AND(O4176="Engaging",P4176&lt;&gt;""),'Leia-me'!$B$5-P4176,"")</f>
        <v>281</v>
      </c>
      <c r="V4176" s="25" t="str">
        <f aca="false">IF(O4176&lt;&gt;"Engaging","",IF(U4176&lt;='Leia-me'!$B$6,"Saudável",IF(U4176&lt;='Leia-me'!$B$7,"Esfriando",IF(U4176&lt;='Leia-me'!$B$8,"Última chance","Zumbi"))))</f>
        <v>Zumbi</v>
      </c>
      <c r="W4176" s="25" t="str">
        <f aca="false">IF(O4176="Won",1,IF(O4176="Lost",0,""))</f>
        <v/>
      </c>
      <c r="Y4176" s="25" t="str">
        <f aca="false">IF(E4176="","Sim","")</f>
        <v/>
      </c>
    </row>
    <row r="4177" customFormat="false" ht="15" hidden="false" customHeight="false" outlineLevel="0" collapsed="false">
      <c r="A4177" s="25" t="s">
        <v>4439</v>
      </c>
      <c r="B4177" s="25" t="s">
        <v>84</v>
      </c>
      <c r="C4177" s="25" t="s">
        <v>85</v>
      </c>
      <c r="D4177" s="25" t="s">
        <v>86</v>
      </c>
      <c r="E4177" s="25" t="s">
        <v>463</v>
      </c>
      <c r="F4177" s="25" t="s">
        <v>211</v>
      </c>
      <c r="G4177" s="26" t="n">
        <v>2261.05</v>
      </c>
      <c r="H4177" s="27" t="n">
        <v>3851</v>
      </c>
      <c r="I4177" s="25" t="s">
        <v>147</v>
      </c>
      <c r="K4177" s="25" t="n">
        <v>2005</v>
      </c>
      <c r="L4177" s="25" t="s">
        <v>148</v>
      </c>
      <c r="M4177" s="25" t="s">
        <v>149</v>
      </c>
      <c r="N4177" s="28" t="n">
        <v>55</v>
      </c>
      <c r="O4177" s="25" t="s">
        <v>54</v>
      </c>
      <c r="P4177" s="29" t="n">
        <v>42819</v>
      </c>
      <c r="Q4177" s="29" t="n">
        <v>42827</v>
      </c>
      <c r="R4177" s="28" t="n">
        <v>68</v>
      </c>
      <c r="S4177" s="28" t="n">
        <f aca="false">IF(O4177="Won",R4177,IF(O4177="Lost",0,N4177))</f>
        <v>68</v>
      </c>
      <c r="T4177" s="30" t="n">
        <f aca="false">IF(AND(P4177&lt;&gt;"",Q4177&lt;&gt;""),Q4177-P4177,"")</f>
        <v>8</v>
      </c>
      <c r="U4177" s="30" t="str">
        <f aca="false">IF(AND(O4177="Engaging",P4177&lt;&gt;""),'Leia-me'!$B$5-P4177,"")</f>
        <v/>
      </c>
      <c r="V4177" s="25" t="str">
        <f aca="false">IF(O4177&lt;&gt;"Engaging","",IF(U4177&lt;='Leia-me'!$B$6,"Saudável",IF(U4177&lt;='Leia-me'!$B$7,"Esfriando",IF(U4177&lt;='Leia-me'!$B$8,"Última chance","Zumbi"))))</f>
        <v/>
      </c>
      <c r="W4177" s="25" t="n">
        <f aca="false">IF(O4177="Won",1,IF(O4177="Lost",0,""))</f>
        <v>1</v>
      </c>
      <c r="Y4177" s="25" t="str">
        <f aca="false">IF(E4177="","Sim","")</f>
        <v/>
      </c>
    </row>
    <row r="4178" customFormat="false" ht="15" hidden="false" customHeight="false" outlineLevel="0" collapsed="false">
      <c r="A4178" s="25" t="s">
        <v>4440</v>
      </c>
      <c r="B4178" s="25" t="s">
        <v>84</v>
      </c>
      <c r="C4178" s="25" t="s">
        <v>85</v>
      </c>
      <c r="D4178" s="25" t="s">
        <v>86</v>
      </c>
      <c r="E4178" s="25" t="s">
        <v>1371</v>
      </c>
      <c r="F4178" s="25" t="s">
        <v>185</v>
      </c>
      <c r="G4178" s="26" t="n">
        <v>40.79</v>
      </c>
      <c r="H4178" s="27" t="n">
        <v>142</v>
      </c>
      <c r="I4178" s="25" t="s">
        <v>1372</v>
      </c>
      <c r="K4178" s="25" t="n">
        <v>2011</v>
      </c>
      <c r="L4178" s="25" t="s">
        <v>148</v>
      </c>
      <c r="M4178" s="25" t="s">
        <v>149</v>
      </c>
      <c r="N4178" s="28" t="n">
        <v>55</v>
      </c>
      <c r="O4178" s="25" t="s">
        <v>54</v>
      </c>
      <c r="P4178" s="29" t="n">
        <v>42819</v>
      </c>
      <c r="Q4178" s="29" t="n">
        <v>42902</v>
      </c>
      <c r="R4178" s="28" t="n">
        <v>52</v>
      </c>
      <c r="S4178" s="28" t="n">
        <f aca="false">IF(O4178="Won",R4178,IF(O4178="Lost",0,N4178))</f>
        <v>52</v>
      </c>
      <c r="T4178" s="30" t="n">
        <f aca="false">IF(AND(P4178&lt;&gt;"",Q4178&lt;&gt;""),Q4178-P4178,"")</f>
        <v>83</v>
      </c>
      <c r="U4178" s="30" t="str">
        <f aca="false">IF(AND(O4178="Engaging",P4178&lt;&gt;""),'Leia-me'!$B$5-P4178,"")</f>
        <v/>
      </c>
      <c r="V4178" s="25" t="str">
        <f aca="false">IF(O4178&lt;&gt;"Engaging","",IF(U4178&lt;='Leia-me'!$B$6,"Saudável",IF(U4178&lt;='Leia-me'!$B$7,"Esfriando",IF(U4178&lt;='Leia-me'!$B$8,"Última chance","Zumbi"))))</f>
        <v/>
      </c>
      <c r="W4178" s="25" t="n">
        <f aca="false">IF(O4178="Won",1,IF(O4178="Lost",0,""))</f>
        <v>1</v>
      </c>
      <c r="Y4178" s="25" t="str">
        <f aca="false">IF(E4178="","Sim","")</f>
        <v/>
      </c>
    </row>
    <row r="4179" customFormat="false" ht="15" hidden="false" customHeight="false" outlineLevel="0" collapsed="false">
      <c r="A4179" s="25" t="s">
        <v>4441</v>
      </c>
      <c r="B4179" s="25" t="s">
        <v>84</v>
      </c>
      <c r="C4179" s="25" t="s">
        <v>85</v>
      </c>
      <c r="D4179" s="25" t="s">
        <v>86</v>
      </c>
      <c r="E4179" s="25" t="s">
        <v>663</v>
      </c>
      <c r="F4179" s="25" t="s">
        <v>146</v>
      </c>
      <c r="G4179" s="26" t="n">
        <v>326.82</v>
      </c>
      <c r="H4179" s="27" t="n">
        <v>1016</v>
      </c>
      <c r="I4179" s="25" t="s">
        <v>147</v>
      </c>
      <c r="K4179" s="25" t="n">
        <v>1991</v>
      </c>
      <c r="L4179" s="25" t="s">
        <v>148</v>
      </c>
      <c r="M4179" s="25" t="s">
        <v>149</v>
      </c>
      <c r="N4179" s="28" t="n">
        <v>55</v>
      </c>
      <c r="O4179" s="25" t="s">
        <v>55</v>
      </c>
      <c r="P4179" s="29" t="n">
        <v>42822</v>
      </c>
      <c r="Q4179" s="29" t="n">
        <v>42832</v>
      </c>
      <c r="R4179" s="28" t="n">
        <v>0</v>
      </c>
      <c r="S4179" s="28" t="n">
        <f aca="false">IF(O4179="Won",R4179,IF(O4179="Lost",0,N4179))</f>
        <v>0</v>
      </c>
      <c r="T4179" s="30" t="n">
        <f aca="false">IF(AND(P4179&lt;&gt;"",Q4179&lt;&gt;""),Q4179-P4179,"")</f>
        <v>10</v>
      </c>
      <c r="U4179" s="30" t="str">
        <f aca="false">IF(AND(O4179="Engaging",P4179&lt;&gt;""),'Leia-me'!$B$5-P4179,"")</f>
        <v/>
      </c>
      <c r="V4179" s="25" t="str">
        <f aca="false">IF(O4179&lt;&gt;"Engaging","",IF(U4179&lt;='Leia-me'!$B$6,"Saudável",IF(U4179&lt;='Leia-me'!$B$7,"Esfriando",IF(U4179&lt;='Leia-me'!$B$8,"Última chance","Zumbi"))))</f>
        <v/>
      </c>
      <c r="W4179" s="25" t="n">
        <f aca="false">IF(O4179="Won",1,IF(O4179="Lost",0,""))</f>
        <v>0</v>
      </c>
      <c r="Y4179" s="25" t="str">
        <f aca="false">IF(E4179="","Sim","")</f>
        <v/>
      </c>
    </row>
    <row r="4180" customFormat="false" ht="15" hidden="false" customHeight="false" outlineLevel="0" collapsed="false">
      <c r="A4180" s="25" t="s">
        <v>4442</v>
      </c>
      <c r="B4180" s="25" t="s">
        <v>84</v>
      </c>
      <c r="C4180" s="25" t="s">
        <v>85</v>
      </c>
      <c r="D4180" s="25" t="s">
        <v>86</v>
      </c>
      <c r="G4180" s="31"/>
      <c r="H4180" s="32"/>
      <c r="L4180" s="25" t="s">
        <v>160</v>
      </c>
      <c r="M4180" s="25" t="s">
        <v>149</v>
      </c>
      <c r="N4180" s="28" t="n">
        <v>3393</v>
      </c>
      <c r="O4180" s="25" t="s">
        <v>56</v>
      </c>
      <c r="P4180" s="29" t="n">
        <v>42825</v>
      </c>
      <c r="Q4180" s="33"/>
      <c r="R4180" s="34"/>
      <c r="S4180" s="28" t="n">
        <f aca="false">IF(O4180="Won",R4180,IF(O4180="Lost",0,N4180))</f>
        <v>3393</v>
      </c>
      <c r="T4180" s="30" t="str">
        <f aca="false">IF(AND(P4180&lt;&gt;"",Q4180&lt;&gt;""),Q4180-P4180,"")</f>
        <v/>
      </c>
      <c r="U4180" s="30" t="n">
        <f aca="false">IF(AND(O4180="Engaging",P4180&lt;&gt;""),'Leia-me'!$B$5-P4180,"")</f>
        <v>275</v>
      </c>
      <c r="V4180" s="25" t="str">
        <f aca="false">IF(O4180&lt;&gt;"Engaging","",IF(U4180&lt;='Leia-me'!$B$6,"Saudável",IF(U4180&lt;='Leia-me'!$B$7,"Esfriando",IF(U4180&lt;='Leia-me'!$B$8,"Última chance","Zumbi"))))</f>
        <v>Zumbi</v>
      </c>
      <c r="W4180" s="25" t="str">
        <f aca="false">IF(O4180="Won",1,IF(O4180="Lost",0,""))</f>
        <v/>
      </c>
      <c r="Y4180" s="25" t="str">
        <f aca="false">IF(E4180="","Sim","")</f>
        <v>Sim</v>
      </c>
    </row>
    <row r="4181" customFormat="false" ht="15" hidden="false" customHeight="false" outlineLevel="0" collapsed="false">
      <c r="A4181" s="25" t="s">
        <v>4443</v>
      </c>
      <c r="B4181" s="25" t="s">
        <v>84</v>
      </c>
      <c r="C4181" s="25" t="s">
        <v>85</v>
      </c>
      <c r="D4181" s="25" t="s">
        <v>86</v>
      </c>
      <c r="E4181" s="25" t="s">
        <v>1690</v>
      </c>
      <c r="F4181" s="25" t="s">
        <v>211</v>
      </c>
      <c r="G4181" s="26" t="n">
        <v>2520.83</v>
      </c>
      <c r="H4181" s="27" t="n">
        <v>3502</v>
      </c>
      <c r="I4181" s="25" t="s">
        <v>147</v>
      </c>
      <c r="K4181" s="25" t="n">
        <v>1990</v>
      </c>
      <c r="L4181" s="25" t="s">
        <v>148</v>
      </c>
      <c r="M4181" s="25" t="s">
        <v>149</v>
      </c>
      <c r="N4181" s="28" t="n">
        <v>55</v>
      </c>
      <c r="O4181" s="25" t="s">
        <v>54</v>
      </c>
      <c r="P4181" s="29" t="n">
        <v>42830</v>
      </c>
      <c r="Q4181" s="29" t="n">
        <v>42832</v>
      </c>
      <c r="R4181" s="28" t="n">
        <v>45</v>
      </c>
      <c r="S4181" s="28" t="n">
        <f aca="false">IF(O4181="Won",R4181,IF(O4181="Lost",0,N4181))</f>
        <v>45</v>
      </c>
      <c r="T4181" s="30" t="n">
        <f aca="false">IF(AND(P4181&lt;&gt;"",Q4181&lt;&gt;""),Q4181-P4181,"")</f>
        <v>2</v>
      </c>
      <c r="U4181" s="30" t="str">
        <f aca="false">IF(AND(O4181="Engaging",P4181&lt;&gt;""),'Leia-me'!$B$5-P4181,"")</f>
        <v/>
      </c>
      <c r="V4181" s="25" t="str">
        <f aca="false">IF(O4181&lt;&gt;"Engaging","",IF(U4181&lt;='Leia-me'!$B$6,"Saudável",IF(U4181&lt;='Leia-me'!$B$7,"Esfriando",IF(U4181&lt;='Leia-me'!$B$8,"Última chance","Zumbi"))))</f>
        <v/>
      </c>
      <c r="W4181" s="25" t="n">
        <f aca="false">IF(O4181="Won",1,IF(O4181="Lost",0,""))</f>
        <v>1</v>
      </c>
      <c r="Y4181" s="25" t="str">
        <f aca="false">IF(E4181="","Sim","")</f>
        <v/>
      </c>
    </row>
    <row r="4182" customFormat="false" ht="15" hidden="false" customHeight="false" outlineLevel="0" collapsed="false">
      <c r="A4182" s="25" t="s">
        <v>4444</v>
      </c>
      <c r="B4182" s="25" t="s">
        <v>84</v>
      </c>
      <c r="C4182" s="25" t="s">
        <v>85</v>
      </c>
      <c r="D4182" s="25" t="s">
        <v>86</v>
      </c>
      <c r="G4182" s="31"/>
      <c r="H4182" s="32"/>
      <c r="L4182" s="25" t="s">
        <v>148</v>
      </c>
      <c r="M4182" s="25" t="s">
        <v>149</v>
      </c>
      <c r="N4182" s="28" t="n">
        <v>55</v>
      </c>
      <c r="O4182" s="25" t="s">
        <v>56</v>
      </c>
      <c r="P4182" s="29" t="n">
        <v>42834</v>
      </c>
      <c r="Q4182" s="33"/>
      <c r="R4182" s="34"/>
      <c r="S4182" s="28" t="n">
        <f aca="false">IF(O4182="Won",R4182,IF(O4182="Lost",0,N4182))</f>
        <v>55</v>
      </c>
      <c r="T4182" s="30" t="str">
        <f aca="false">IF(AND(P4182&lt;&gt;"",Q4182&lt;&gt;""),Q4182-P4182,"")</f>
        <v/>
      </c>
      <c r="U4182" s="30" t="n">
        <f aca="false">IF(AND(O4182="Engaging",P4182&lt;&gt;""),'Leia-me'!$B$5-P4182,"")</f>
        <v>266</v>
      </c>
      <c r="V4182" s="25" t="str">
        <f aca="false">IF(O4182&lt;&gt;"Engaging","",IF(U4182&lt;='Leia-me'!$B$6,"Saudável",IF(U4182&lt;='Leia-me'!$B$7,"Esfriando",IF(U4182&lt;='Leia-me'!$B$8,"Última chance","Zumbi"))))</f>
        <v>Zumbi</v>
      </c>
      <c r="W4182" s="25" t="str">
        <f aca="false">IF(O4182="Won",1,IF(O4182="Lost",0,""))</f>
        <v/>
      </c>
      <c r="Y4182" s="25" t="str">
        <f aca="false">IF(E4182="","Sim","")</f>
        <v>Sim</v>
      </c>
    </row>
    <row r="4183" customFormat="false" ht="15" hidden="false" customHeight="false" outlineLevel="0" collapsed="false">
      <c r="A4183" s="25" t="s">
        <v>4445</v>
      </c>
      <c r="B4183" s="25" t="s">
        <v>84</v>
      </c>
      <c r="C4183" s="25" t="s">
        <v>85</v>
      </c>
      <c r="D4183" s="25" t="s">
        <v>86</v>
      </c>
      <c r="G4183" s="31"/>
      <c r="H4183" s="32"/>
      <c r="L4183" s="25" t="s">
        <v>148</v>
      </c>
      <c r="M4183" s="25" t="s">
        <v>149</v>
      </c>
      <c r="N4183" s="28" t="n">
        <v>55</v>
      </c>
      <c r="O4183" s="25" t="s">
        <v>56</v>
      </c>
      <c r="P4183" s="29" t="n">
        <v>42836</v>
      </c>
      <c r="Q4183" s="33"/>
      <c r="R4183" s="34"/>
      <c r="S4183" s="28" t="n">
        <f aca="false">IF(O4183="Won",R4183,IF(O4183="Lost",0,N4183))</f>
        <v>55</v>
      </c>
      <c r="T4183" s="30" t="str">
        <f aca="false">IF(AND(P4183&lt;&gt;"",Q4183&lt;&gt;""),Q4183-P4183,"")</f>
        <v/>
      </c>
      <c r="U4183" s="30" t="n">
        <f aca="false">IF(AND(O4183="Engaging",P4183&lt;&gt;""),'Leia-me'!$B$5-P4183,"")</f>
        <v>264</v>
      </c>
      <c r="V4183" s="25" t="str">
        <f aca="false">IF(O4183&lt;&gt;"Engaging","",IF(U4183&lt;='Leia-me'!$B$6,"Saudável",IF(U4183&lt;='Leia-me'!$B$7,"Esfriando",IF(U4183&lt;='Leia-me'!$B$8,"Última chance","Zumbi"))))</f>
        <v>Zumbi</v>
      </c>
      <c r="W4183" s="25" t="str">
        <f aca="false">IF(O4183="Won",1,IF(O4183="Lost",0,""))</f>
        <v/>
      </c>
      <c r="Y4183" s="25" t="str">
        <f aca="false">IF(E4183="","Sim","")</f>
        <v>Sim</v>
      </c>
    </row>
    <row r="4184" customFormat="false" ht="15" hidden="false" customHeight="false" outlineLevel="0" collapsed="false">
      <c r="A4184" s="25" t="s">
        <v>4446</v>
      </c>
      <c r="B4184" s="25" t="s">
        <v>84</v>
      </c>
      <c r="C4184" s="25" t="s">
        <v>85</v>
      </c>
      <c r="D4184" s="25" t="s">
        <v>86</v>
      </c>
      <c r="E4184" s="25" t="s">
        <v>1795</v>
      </c>
      <c r="F4184" s="25" t="s">
        <v>177</v>
      </c>
      <c r="G4184" s="26" t="n">
        <v>355.23</v>
      </c>
      <c r="H4184" s="27" t="n">
        <v>853</v>
      </c>
      <c r="I4184" s="25" t="s">
        <v>147</v>
      </c>
      <c r="K4184" s="25" t="n">
        <v>1994</v>
      </c>
      <c r="L4184" s="25" t="s">
        <v>148</v>
      </c>
      <c r="M4184" s="25" t="s">
        <v>149</v>
      </c>
      <c r="N4184" s="28" t="n">
        <v>55</v>
      </c>
      <c r="O4184" s="25" t="s">
        <v>55</v>
      </c>
      <c r="P4184" s="29" t="n">
        <v>42836</v>
      </c>
      <c r="Q4184" s="29" t="n">
        <v>42847</v>
      </c>
      <c r="R4184" s="28" t="n">
        <v>0</v>
      </c>
      <c r="S4184" s="28" t="n">
        <f aca="false">IF(O4184="Won",R4184,IF(O4184="Lost",0,N4184))</f>
        <v>0</v>
      </c>
      <c r="T4184" s="30" t="n">
        <f aca="false">IF(AND(P4184&lt;&gt;"",Q4184&lt;&gt;""),Q4184-P4184,"")</f>
        <v>11</v>
      </c>
      <c r="U4184" s="30" t="str">
        <f aca="false">IF(AND(O4184="Engaging",P4184&lt;&gt;""),'Leia-me'!$B$5-P4184,"")</f>
        <v/>
      </c>
      <c r="V4184" s="25" t="str">
        <f aca="false">IF(O4184&lt;&gt;"Engaging","",IF(U4184&lt;='Leia-me'!$B$6,"Saudável",IF(U4184&lt;='Leia-me'!$B$7,"Esfriando",IF(U4184&lt;='Leia-me'!$B$8,"Última chance","Zumbi"))))</f>
        <v/>
      </c>
      <c r="W4184" s="25" t="n">
        <f aca="false">IF(O4184="Won",1,IF(O4184="Lost",0,""))</f>
        <v>0</v>
      </c>
      <c r="Y4184" s="25" t="str">
        <f aca="false">IF(E4184="","Sim","")</f>
        <v/>
      </c>
    </row>
    <row r="4185" customFormat="false" ht="15" hidden="false" customHeight="false" outlineLevel="0" collapsed="false">
      <c r="A4185" s="25" t="s">
        <v>4447</v>
      </c>
      <c r="B4185" s="25" t="s">
        <v>84</v>
      </c>
      <c r="C4185" s="25" t="s">
        <v>85</v>
      </c>
      <c r="D4185" s="25" t="s">
        <v>86</v>
      </c>
      <c r="E4185" s="25" t="s">
        <v>1347</v>
      </c>
      <c r="F4185" s="25" t="s">
        <v>165</v>
      </c>
      <c r="G4185" s="26" t="n">
        <v>665.06</v>
      </c>
      <c r="H4185" s="27" t="n">
        <v>1095</v>
      </c>
      <c r="I4185" s="25" t="s">
        <v>147</v>
      </c>
      <c r="K4185" s="25" t="n">
        <v>1989</v>
      </c>
      <c r="L4185" s="25" t="s">
        <v>148</v>
      </c>
      <c r="M4185" s="25" t="s">
        <v>149</v>
      </c>
      <c r="N4185" s="28" t="n">
        <v>55</v>
      </c>
      <c r="O4185" s="25" t="s">
        <v>54</v>
      </c>
      <c r="P4185" s="29" t="n">
        <v>42836</v>
      </c>
      <c r="Q4185" s="29" t="n">
        <v>42837</v>
      </c>
      <c r="R4185" s="28" t="n">
        <v>55</v>
      </c>
      <c r="S4185" s="28" t="n">
        <f aca="false">IF(O4185="Won",R4185,IF(O4185="Lost",0,N4185))</f>
        <v>55</v>
      </c>
      <c r="T4185" s="30" t="n">
        <f aca="false">IF(AND(P4185&lt;&gt;"",Q4185&lt;&gt;""),Q4185-P4185,"")</f>
        <v>1</v>
      </c>
      <c r="U4185" s="30" t="str">
        <f aca="false">IF(AND(O4185="Engaging",P4185&lt;&gt;""),'Leia-me'!$B$5-P4185,"")</f>
        <v/>
      </c>
      <c r="V4185" s="25" t="str">
        <f aca="false">IF(O4185&lt;&gt;"Engaging","",IF(U4185&lt;='Leia-me'!$B$6,"Saudável",IF(U4185&lt;='Leia-me'!$B$7,"Esfriando",IF(U4185&lt;='Leia-me'!$B$8,"Última chance","Zumbi"))))</f>
        <v/>
      </c>
      <c r="W4185" s="25" t="n">
        <f aca="false">IF(O4185="Won",1,IF(O4185="Lost",0,""))</f>
        <v>1</v>
      </c>
      <c r="Y4185" s="25" t="str">
        <f aca="false">IF(E4185="","Sim","")</f>
        <v/>
      </c>
    </row>
    <row r="4186" customFormat="false" ht="15" hidden="false" customHeight="false" outlineLevel="0" collapsed="false">
      <c r="A4186" s="25" t="s">
        <v>4448</v>
      </c>
      <c r="B4186" s="25" t="s">
        <v>84</v>
      </c>
      <c r="C4186" s="25" t="s">
        <v>85</v>
      </c>
      <c r="D4186" s="25" t="s">
        <v>86</v>
      </c>
      <c r="E4186" s="25" t="s">
        <v>663</v>
      </c>
      <c r="F4186" s="25" t="s">
        <v>146</v>
      </c>
      <c r="G4186" s="26" t="n">
        <v>326.82</v>
      </c>
      <c r="H4186" s="27" t="n">
        <v>1016</v>
      </c>
      <c r="I4186" s="25" t="s">
        <v>147</v>
      </c>
      <c r="K4186" s="25" t="n">
        <v>1991</v>
      </c>
      <c r="L4186" s="25" t="s">
        <v>160</v>
      </c>
      <c r="M4186" s="25" t="s">
        <v>149</v>
      </c>
      <c r="N4186" s="28" t="n">
        <v>3393</v>
      </c>
      <c r="O4186" s="25" t="s">
        <v>55</v>
      </c>
      <c r="P4186" s="29" t="n">
        <v>42837</v>
      </c>
      <c r="Q4186" s="29" t="n">
        <v>42843</v>
      </c>
      <c r="R4186" s="28" t="n">
        <v>0</v>
      </c>
      <c r="S4186" s="28" t="n">
        <f aca="false">IF(O4186="Won",R4186,IF(O4186="Lost",0,N4186))</f>
        <v>0</v>
      </c>
      <c r="T4186" s="30" t="n">
        <f aca="false">IF(AND(P4186&lt;&gt;"",Q4186&lt;&gt;""),Q4186-P4186,"")</f>
        <v>6</v>
      </c>
      <c r="U4186" s="30" t="str">
        <f aca="false">IF(AND(O4186="Engaging",P4186&lt;&gt;""),'Leia-me'!$B$5-P4186,"")</f>
        <v/>
      </c>
      <c r="V4186" s="25" t="str">
        <f aca="false">IF(O4186&lt;&gt;"Engaging","",IF(U4186&lt;='Leia-me'!$B$6,"Saudável",IF(U4186&lt;='Leia-me'!$B$7,"Esfriando",IF(U4186&lt;='Leia-me'!$B$8,"Última chance","Zumbi"))))</f>
        <v/>
      </c>
      <c r="W4186" s="25" t="n">
        <f aca="false">IF(O4186="Won",1,IF(O4186="Lost",0,""))</f>
        <v>0</v>
      </c>
      <c r="Y4186" s="25" t="str">
        <f aca="false">IF(E4186="","Sim","")</f>
        <v/>
      </c>
    </row>
    <row r="4187" customFormat="false" ht="15" hidden="false" customHeight="false" outlineLevel="0" collapsed="false">
      <c r="A4187" s="25" t="s">
        <v>4449</v>
      </c>
      <c r="B4187" s="25" t="s">
        <v>84</v>
      </c>
      <c r="C4187" s="25" t="s">
        <v>85</v>
      </c>
      <c r="D4187" s="25" t="s">
        <v>86</v>
      </c>
      <c r="E4187" s="25" t="s">
        <v>622</v>
      </c>
      <c r="F4187" s="25" t="s">
        <v>211</v>
      </c>
      <c r="G4187" s="26" t="n">
        <v>167.89</v>
      </c>
      <c r="H4187" s="27" t="n">
        <v>493</v>
      </c>
      <c r="I4187" s="25" t="s">
        <v>623</v>
      </c>
      <c r="K4187" s="25" t="n">
        <v>2000</v>
      </c>
      <c r="L4187" s="25" t="s">
        <v>170</v>
      </c>
      <c r="M4187" s="25" t="s">
        <v>171</v>
      </c>
      <c r="N4187" s="28" t="n">
        <v>1096</v>
      </c>
      <c r="O4187" s="25" t="s">
        <v>54</v>
      </c>
      <c r="P4187" s="29" t="n">
        <v>42838</v>
      </c>
      <c r="Q4187" s="29" t="n">
        <v>42896</v>
      </c>
      <c r="R4187" s="28" t="n">
        <v>1145</v>
      </c>
      <c r="S4187" s="28" t="n">
        <f aca="false">IF(O4187="Won",R4187,IF(O4187="Lost",0,N4187))</f>
        <v>1145</v>
      </c>
      <c r="T4187" s="30" t="n">
        <f aca="false">IF(AND(P4187&lt;&gt;"",Q4187&lt;&gt;""),Q4187-P4187,"")</f>
        <v>58</v>
      </c>
      <c r="U4187" s="30" t="str">
        <f aca="false">IF(AND(O4187="Engaging",P4187&lt;&gt;""),'Leia-me'!$B$5-P4187,"")</f>
        <v/>
      </c>
      <c r="V4187" s="25" t="str">
        <f aca="false">IF(O4187&lt;&gt;"Engaging","",IF(U4187&lt;='Leia-me'!$B$6,"Saudável",IF(U4187&lt;='Leia-me'!$B$7,"Esfriando",IF(U4187&lt;='Leia-me'!$B$8,"Última chance","Zumbi"))))</f>
        <v/>
      </c>
      <c r="W4187" s="25" t="n">
        <f aca="false">IF(O4187="Won",1,IF(O4187="Lost",0,""))</f>
        <v>1</v>
      </c>
      <c r="Y4187" s="25" t="str">
        <f aca="false">IF(E4187="","Sim","")</f>
        <v/>
      </c>
    </row>
    <row r="4188" customFormat="false" ht="15" hidden="false" customHeight="false" outlineLevel="0" collapsed="false">
      <c r="A4188" s="25" t="s">
        <v>4450</v>
      </c>
      <c r="B4188" s="25" t="s">
        <v>84</v>
      </c>
      <c r="C4188" s="25" t="s">
        <v>85</v>
      </c>
      <c r="D4188" s="25" t="s">
        <v>86</v>
      </c>
      <c r="E4188" s="25" t="s">
        <v>478</v>
      </c>
      <c r="F4188" s="25" t="s">
        <v>165</v>
      </c>
      <c r="G4188" s="26" t="n">
        <v>349.81</v>
      </c>
      <c r="H4188" s="27" t="n">
        <v>315</v>
      </c>
      <c r="I4188" s="25" t="s">
        <v>147</v>
      </c>
      <c r="K4188" s="25" t="n">
        <v>2002</v>
      </c>
      <c r="L4188" s="25" t="s">
        <v>148</v>
      </c>
      <c r="M4188" s="25" t="s">
        <v>149</v>
      </c>
      <c r="N4188" s="28" t="n">
        <v>55</v>
      </c>
      <c r="O4188" s="25" t="s">
        <v>56</v>
      </c>
      <c r="P4188" s="29" t="n">
        <v>42840</v>
      </c>
      <c r="Q4188" s="33"/>
      <c r="R4188" s="34"/>
      <c r="S4188" s="28" t="n">
        <f aca="false">IF(O4188="Won",R4188,IF(O4188="Lost",0,N4188))</f>
        <v>55</v>
      </c>
      <c r="T4188" s="30" t="str">
        <f aca="false">IF(AND(P4188&lt;&gt;"",Q4188&lt;&gt;""),Q4188-P4188,"")</f>
        <v/>
      </c>
      <c r="U4188" s="30" t="n">
        <f aca="false">IF(AND(O4188="Engaging",P4188&lt;&gt;""),'Leia-me'!$B$5-P4188,"")</f>
        <v>260</v>
      </c>
      <c r="V4188" s="25" t="str">
        <f aca="false">IF(O4188&lt;&gt;"Engaging","",IF(U4188&lt;='Leia-me'!$B$6,"Saudável",IF(U4188&lt;='Leia-me'!$B$7,"Esfriando",IF(U4188&lt;='Leia-me'!$B$8,"Última chance","Zumbi"))))</f>
        <v>Zumbi</v>
      </c>
      <c r="W4188" s="25" t="str">
        <f aca="false">IF(O4188="Won",1,IF(O4188="Lost",0,""))</f>
        <v/>
      </c>
      <c r="Y4188" s="25" t="str">
        <f aca="false">IF(E4188="","Sim","")</f>
        <v/>
      </c>
    </row>
    <row r="4189" customFormat="false" ht="15" hidden="false" customHeight="false" outlineLevel="0" collapsed="false">
      <c r="A4189" s="25" t="s">
        <v>4451</v>
      </c>
      <c r="B4189" s="25" t="s">
        <v>84</v>
      </c>
      <c r="C4189" s="25" t="s">
        <v>85</v>
      </c>
      <c r="D4189" s="25" t="s">
        <v>86</v>
      </c>
      <c r="E4189" s="25" t="s">
        <v>218</v>
      </c>
      <c r="F4189" s="25" t="s">
        <v>146</v>
      </c>
      <c r="G4189" s="26" t="n">
        <v>4.54</v>
      </c>
      <c r="H4189" s="27" t="n">
        <v>9</v>
      </c>
      <c r="I4189" s="25" t="s">
        <v>147</v>
      </c>
      <c r="K4189" s="25" t="n">
        <v>2017</v>
      </c>
      <c r="L4189" s="25" t="s">
        <v>186</v>
      </c>
      <c r="M4189" s="25" t="s">
        <v>171</v>
      </c>
      <c r="N4189" s="28" t="n">
        <v>550</v>
      </c>
      <c r="O4189" s="25" t="s">
        <v>55</v>
      </c>
      <c r="P4189" s="29" t="n">
        <v>42840</v>
      </c>
      <c r="Q4189" s="29" t="n">
        <v>42842</v>
      </c>
      <c r="R4189" s="28" t="n">
        <v>0</v>
      </c>
      <c r="S4189" s="28" t="n">
        <f aca="false">IF(O4189="Won",R4189,IF(O4189="Lost",0,N4189))</f>
        <v>0</v>
      </c>
      <c r="T4189" s="30" t="n">
        <f aca="false">IF(AND(P4189&lt;&gt;"",Q4189&lt;&gt;""),Q4189-P4189,"")</f>
        <v>2</v>
      </c>
      <c r="U4189" s="30" t="str">
        <f aca="false">IF(AND(O4189="Engaging",P4189&lt;&gt;""),'Leia-me'!$B$5-P4189,"")</f>
        <v/>
      </c>
      <c r="V4189" s="25" t="str">
        <f aca="false">IF(O4189&lt;&gt;"Engaging","",IF(U4189&lt;='Leia-me'!$B$6,"Saudável",IF(U4189&lt;='Leia-me'!$B$7,"Esfriando",IF(U4189&lt;='Leia-me'!$B$8,"Última chance","Zumbi"))))</f>
        <v/>
      </c>
      <c r="W4189" s="25" t="n">
        <f aca="false">IF(O4189="Won",1,IF(O4189="Lost",0,""))</f>
        <v>0</v>
      </c>
      <c r="Y4189" s="25" t="str">
        <f aca="false">IF(E4189="","Sim","")</f>
        <v/>
      </c>
    </row>
    <row r="4190" customFormat="false" ht="15" hidden="false" customHeight="false" outlineLevel="0" collapsed="false">
      <c r="A4190" s="25" t="s">
        <v>4452</v>
      </c>
      <c r="B4190" s="25" t="s">
        <v>84</v>
      </c>
      <c r="C4190" s="25" t="s">
        <v>85</v>
      </c>
      <c r="D4190" s="25" t="s">
        <v>86</v>
      </c>
      <c r="E4190" s="25" t="s">
        <v>1640</v>
      </c>
      <c r="F4190" s="25" t="s">
        <v>211</v>
      </c>
      <c r="G4190" s="26" t="n">
        <v>71.12</v>
      </c>
      <c r="H4190" s="27" t="n">
        <v>144</v>
      </c>
      <c r="I4190" s="25" t="s">
        <v>147</v>
      </c>
      <c r="K4190" s="25" t="n">
        <v>2010</v>
      </c>
      <c r="L4190" s="25" t="s">
        <v>148</v>
      </c>
      <c r="M4190" s="25" t="s">
        <v>149</v>
      </c>
      <c r="N4190" s="28" t="n">
        <v>55</v>
      </c>
      <c r="O4190" s="25" t="s">
        <v>55</v>
      </c>
      <c r="P4190" s="29" t="n">
        <v>42841</v>
      </c>
      <c r="Q4190" s="29" t="n">
        <v>42858</v>
      </c>
      <c r="R4190" s="28" t="n">
        <v>0</v>
      </c>
      <c r="S4190" s="28" t="n">
        <f aca="false">IF(O4190="Won",R4190,IF(O4190="Lost",0,N4190))</f>
        <v>0</v>
      </c>
      <c r="T4190" s="30" t="n">
        <f aca="false">IF(AND(P4190&lt;&gt;"",Q4190&lt;&gt;""),Q4190-P4190,"")</f>
        <v>17</v>
      </c>
      <c r="U4190" s="30" t="str">
        <f aca="false">IF(AND(O4190="Engaging",P4190&lt;&gt;""),'Leia-me'!$B$5-P4190,"")</f>
        <v/>
      </c>
      <c r="V4190" s="25" t="str">
        <f aca="false">IF(O4190&lt;&gt;"Engaging","",IF(U4190&lt;='Leia-me'!$B$6,"Saudável",IF(U4190&lt;='Leia-me'!$B$7,"Esfriando",IF(U4190&lt;='Leia-me'!$B$8,"Última chance","Zumbi"))))</f>
        <v/>
      </c>
      <c r="W4190" s="25" t="n">
        <f aca="false">IF(O4190="Won",1,IF(O4190="Lost",0,""))</f>
        <v>0</v>
      </c>
      <c r="Y4190" s="25" t="str">
        <f aca="false">IF(E4190="","Sim","")</f>
        <v/>
      </c>
    </row>
    <row r="4191" customFormat="false" ht="15" hidden="false" customHeight="false" outlineLevel="0" collapsed="false">
      <c r="A4191" s="25" t="s">
        <v>4453</v>
      </c>
      <c r="B4191" s="25" t="s">
        <v>84</v>
      </c>
      <c r="C4191" s="25" t="s">
        <v>85</v>
      </c>
      <c r="D4191" s="25" t="s">
        <v>86</v>
      </c>
      <c r="E4191" s="25" t="s">
        <v>484</v>
      </c>
      <c r="F4191" s="25" t="s">
        <v>211</v>
      </c>
      <c r="G4191" s="26" t="n">
        <v>5158.71</v>
      </c>
      <c r="H4191" s="27" t="n">
        <v>17479</v>
      </c>
      <c r="I4191" s="25" t="s">
        <v>485</v>
      </c>
      <c r="K4191" s="25" t="n">
        <v>1995</v>
      </c>
      <c r="L4191" s="25" t="s">
        <v>148</v>
      </c>
      <c r="M4191" s="25" t="s">
        <v>149</v>
      </c>
      <c r="N4191" s="28" t="n">
        <v>55</v>
      </c>
      <c r="O4191" s="25" t="s">
        <v>55</v>
      </c>
      <c r="P4191" s="29" t="n">
        <v>42842</v>
      </c>
      <c r="Q4191" s="29" t="n">
        <v>42851</v>
      </c>
      <c r="R4191" s="28" t="n">
        <v>0</v>
      </c>
      <c r="S4191" s="28" t="n">
        <f aca="false">IF(O4191="Won",R4191,IF(O4191="Lost",0,N4191))</f>
        <v>0</v>
      </c>
      <c r="T4191" s="30" t="n">
        <f aca="false">IF(AND(P4191&lt;&gt;"",Q4191&lt;&gt;""),Q4191-P4191,"")</f>
        <v>9</v>
      </c>
      <c r="U4191" s="30" t="str">
        <f aca="false">IF(AND(O4191="Engaging",P4191&lt;&gt;""),'Leia-me'!$B$5-P4191,"")</f>
        <v/>
      </c>
      <c r="V4191" s="25" t="str">
        <f aca="false">IF(O4191&lt;&gt;"Engaging","",IF(U4191&lt;='Leia-me'!$B$6,"Saudável",IF(U4191&lt;='Leia-me'!$B$7,"Esfriando",IF(U4191&lt;='Leia-me'!$B$8,"Última chance","Zumbi"))))</f>
        <v/>
      </c>
      <c r="W4191" s="25" t="n">
        <f aca="false">IF(O4191="Won",1,IF(O4191="Lost",0,""))</f>
        <v>0</v>
      </c>
      <c r="Y4191" s="25" t="str">
        <f aca="false">IF(E4191="","Sim","")</f>
        <v/>
      </c>
    </row>
    <row r="4192" customFormat="false" ht="15" hidden="false" customHeight="false" outlineLevel="0" collapsed="false">
      <c r="A4192" s="25" t="s">
        <v>4454</v>
      </c>
      <c r="B4192" s="25" t="s">
        <v>84</v>
      </c>
      <c r="C4192" s="25" t="s">
        <v>85</v>
      </c>
      <c r="D4192" s="25" t="s">
        <v>86</v>
      </c>
      <c r="E4192" s="25" t="s">
        <v>1158</v>
      </c>
      <c r="F4192" s="25" t="s">
        <v>185</v>
      </c>
      <c r="G4192" s="26" t="n">
        <v>7708.38</v>
      </c>
      <c r="H4192" s="27" t="n">
        <v>13756</v>
      </c>
      <c r="I4192" s="25" t="s">
        <v>147</v>
      </c>
      <c r="K4192" s="25" t="n">
        <v>1980</v>
      </c>
      <c r="L4192" s="25" t="s">
        <v>148</v>
      </c>
      <c r="M4192" s="25" t="s">
        <v>149</v>
      </c>
      <c r="N4192" s="28" t="n">
        <v>55</v>
      </c>
      <c r="O4192" s="25" t="s">
        <v>54</v>
      </c>
      <c r="P4192" s="29" t="n">
        <v>42842</v>
      </c>
      <c r="Q4192" s="29" t="n">
        <v>42850</v>
      </c>
      <c r="R4192" s="28" t="n">
        <v>56</v>
      </c>
      <c r="S4192" s="28" t="n">
        <f aca="false">IF(O4192="Won",R4192,IF(O4192="Lost",0,N4192))</f>
        <v>56</v>
      </c>
      <c r="T4192" s="30" t="n">
        <f aca="false">IF(AND(P4192&lt;&gt;"",Q4192&lt;&gt;""),Q4192-P4192,"")</f>
        <v>8</v>
      </c>
      <c r="U4192" s="30" t="str">
        <f aca="false">IF(AND(O4192="Engaging",P4192&lt;&gt;""),'Leia-me'!$B$5-P4192,"")</f>
        <v/>
      </c>
      <c r="V4192" s="25" t="str">
        <f aca="false">IF(O4192&lt;&gt;"Engaging","",IF(U4192&lt;='Leia-me'!$B$6,"Saudável",IF(U4192&lt;='Leia-me'!$B$7,"Esfriando",IF(U4192&lt;='Leia-me'!$B$8,"Última chance","Zumbi"))))</f>
        <v/>
      </c>
      <c r="W4192" s="25" t="n">
        <f aca="false">IF(O4192="Won",1,IF(O4192="Lost",0,""))</f>
        <v>1</v>
      </c>
      <c r="Y4192" s="25" t="str">
        <f aca="false">IF(E4192="","Sim","")</f>
        <v/>
      </c>
    </row>
    <row r="4193" customFormat="false" ht="15" hidden="false" customHeight="false" outlineLevel="0" collapsed="false">
      <c r="A4193" s="25" t="s">
        <v>4455</v>
      </c>
      <c r="B4193" s="25" t="s">
        <v>84</v>
      </c>
      <c r="C4193" s="25" t="s">
        <v>85</v>
      </c>
      <c r="D4193" s="25" t="s">
        <v>86</v>
      </c>
      <c r="G4193" s="31"/>
      <c r="H4193" s="32"/>
      <c r="L4193" s="25" t="s">
        <v>148</v>
      </c>
      <c r="M4193" s="25" t="s">
        <v>149</v>
      </c>
      <c r="N4193" s="28" t="n">
        <v>55</v>
      </c>
      <c r="O4193" s="25" t="s">
        <v>56</v>
      </c>
      <c r="P4193" s="29" t="n">
        <v>42843</v>
      </c>
      <c r="Q4193" s="33"/>
      <c r="R4193" s="34"/>
      <c r="S4193" s="28" t="n">
        <f aca="false">IF(O4193="Won",R4193,IF(O4193="Lost",0,N4193))</f>
        <v>55</v>
      </c>
      <c r="T4193" s="30" t="str">
        <f aca="false">IF(AND(P4193&lt;&gt;"",Q4193&lt;&gt;""),Q4193-P4193,"")</f>
        <v/>
      </c>
      <c r="U4193" s="30" t="n">
        <f aca="false">IF(AND(O4193="Engaging",P4193&lt;&gt;""),'Leia-me'!$B$5-P4193,"")</f>
        <v>257</v>
      </c>
      <c r="V4193" s="25" t="str">
        <f aca="false">IF(O4193&lt;&gt;"Engaging","",IF(U4193&lt;='Leia-me'!$B$6,"Saudável",IF(U4193&lt;='Leia-me'!$B$7,"Esfriando",IF(U4193&lt;='Leia-me'!$B$8,"Última chance","Zumbi"))))</f>
        <v>Zumbi</v>
      </c>
      <c r="W4193" s="25" t="str">
        <f aca="false">IF(O4193="Won",1,IF(O4193="Lost",0,""))</f>
        <v/>
      </c>
      <c r="Y4193" s="25" t="str">
        <f aca="false">IF(E4193="","Sim","")</f>
        <v>Sim</v>
      </c>
    </row>
    <row r="4194" customFormat="false" ht="15" hidden="false" customHeight="false" outlineLevel="0" collapsed="false">
      <c r="A4194" s="25" t="s">
        <v>4456</v>
      </c>
      <c r="B4194" s="25" t="s">
        <v>84</v>
      </c>
      <c r="C4194" s="25" t="s">
        <v>85</v>
      </c>
      <c r="D4194" s="25" t="s">
        <v>86</v>
      </c>
      <c r="G4194" s="31"/>
      <c r="H4194" s="32"/>
      <c r="L4194" s="25" t="s">
        <v>148</v>
      </c>
      <c r="M4194" s="25" t="s">
        <v>149</v>
      </c>
      <c r="N4194" s="28" t="n">
        <v>55</v>
      </c>
      <c r="O4194" s="25" t="s">
        <v>56</v>
      </c>
      <c r="P4194" s="29" t="n">
        <v>42843</v>
      </c>
      <c r="Q4194" s="33"/>
      <c r="R4194" s="34"/>
      <c r="S4194" s="28" t="n">
        <f aca="false">IF(O4194="Won",R4194,IF(O4194="Lost",0,N4194))</f>
        <v>55</v>
      </c>
      <c r="T4194" s="30" t="str">
        <f aca="false">IF(AND(P4194&lt;&gt;"",Q4194&lt;&gt;""),Q4194-P4194,"")</f>
        <v/>
      </c>
      <c r="U4194" s="30" t="n">
        <f aca="false">IF(AND(O4194="Engaging",P4194&lt;&gt;""),'Leia-me'!$B$5-P4194,"")</f>
        <v>257</v>
      </c>
      <c r="V4194" s="25" t="str">
        <f aca="false">IF(O4194&lt;&gt;"Engaging","",IF(U4194&lt;='Leia-me'!$B$6,"Saudável",IF(U4194&lt;='Leia-me'!$B$7,"Esfriando",IF(U4194&lt;='Leia-me'!$B$8,"Última chance","Zumbi"))))</f>
        <v>Zumbi</v>
      </c>
      <c r="W4194" s="25" t="str">
        <f aca="false">IF(O4194="Won",1,IF(O4194="Lost",0,""))</f>
        <v/>
      </c>
      <c r="Y4194" s="25" t="str">
        <f aca="false">IF(E4194="","Sim","")</f>
        <v>Sim</v>
      </c>
    </row>
    <row r="4195" customFormat="false" ht="15" hidden="false" customHeight="false" outlineLevel="0" collapsed="false">
      <c r="A4195" s="25" t="s">
        <v>4457</v>
      </c>
      <c r="B4195" s="25" t="s">
        <v>84</v>
      </c>
      <c r="C4195" s="25" t="s">
        <v>85</v>
      </c>
      <c r="D4195" s="25" t="s">
        <v>86</v>
      </c>
      <c r="E4195" s="25" t="s">
        <v>1690</v>
      </c>
      <c r="F4195" s="25" t="s">
        <v>211</v>
      </c>
      <c r="G4195" s="26" t="n">
        <v>2520.83</v>
      </c>
      <c r="H4195" s="27" t="n">
        <v>3502</v>
      </c>
      <c r="I4195" s="25" t="s">
        <v>147</v>
      </c>
      <c r="K4195" s="25" t="n">
        <v>1990</v>
      </c>
      <c r="L4195" s="25" t="s">
        <v>148</v>
      </c>
      <c r="M4195" s="25" t="s">
        <v>149</v>
      </c>
      <c r="N4195" s="28" t="n">
        <v>55</v>
      </c>
      <c r="O4195" s="25" t="s">
        <v>55</v>
      </c>
      <c r="P4195" s="29" t="n">
        <v>42844</v>
      </c>
      <c r="Q4195" s="29" t="n">
        <v>42846</v>
      </c>
      <c r="R4195" s="28" t="n">
        <v>0</v>
      </c>
      <c r="S4195" s="28" t="n">
        <f aca="false">IF(O4195="Won",R4195,IF(O4195="Lost",0,N4195))</f>
        <v>0</v>
      </c>
      <c r="T4195" s="30" t="n">
        <f aca="false">IF(AND(P4195&lt;&gt;"",Q4195&lt;&gt;""),Q4195-P4195,"")</f>
        <v>2</v>
      </c>
      <c r="U4195" s="30" t="str">
        <f aca="false">IF(AND(O4195="Engaging",P4195&lt;&gt;""),'Leia-me'!$B$5-P4195,"")</f>
        <v/>
      </c>
      <c r="V4195" s="25" t="str">
        <f aca="false">IF(O4195&lt;&gt;"Engaging","",IF(U4195&lt;='Leia-me'!$B$6,"Saudável",IF(U4195&lt;='Leia-me'!$B$7,"Esfriando",IF(U4195&lt;='Leia-me'!$B$8,"Última chance","Zumbi"))))</f>
        <v/>
      </c>
      <c r="W4195" s="25" t="n">
        <f aca="false">IF(O4195="Won",1,IF(O4195="Lost",0,""))</f>
        <v>0</v>
      </c>
      <c r="Y4195" s="25" t="str">
        <f aca="false">IF(E4195="","Sim","")</f>
        <v/>
      </c>
    </row>
    <row r="4196" customFormat="false" ht="15" hidden="false" customHeight="false" outlineLevel="0" collapsed="false">
      <c r="A4196" s="25" t="s">
        <v>4458</v>
      </c>
      <c r="B4196" s="25" t="s">
        <v>84</v>
      </c>
      <c r="C4196" s="25" t="s">
        <v>85</v>
      </c>
      <c r="D4196" s="25" t="s">
        <v>86</v>
      </c>
      <c r="G4196" s="31"/>
      <c r="H4196" s="32"/>
      <c r="L4196" s="25" t="s">
        <v>186</v>
      </c>
      <c r="M4196" s="25" t="s">
        <v>171</v>
      </c>
      <c r="N4196" s="28" t="n">
        <v>550</v>
      </c>
      <c r="O4196" s="25" t="s">
        <v>56</v>
      </c>
      <c r="P4196" s="29" t="n">
        <v>42847</v>
      </c>
      <c r="Q4196" s="33"/>
      <c r="R4196" s="34"/>
      <c r="S4196" s="28" t="n">
        <f aca="false">IF(O4196="Won",R4196,IF(O4196="Lost",0,N4196))</f>
        <v>550</v>
      </c>
      <c r="T4196" s="30" t="str">
        <f aca="false">IF(AND(P4196&lt;&gt;"",Q4196&lt;&gt;""),Q4196-P4196,"")</f>
        <v/>
      </c>
      <c r="U4196" s="30" t="n">
        <f aca="false">IF(AND(O4196="Engaging",P4196&lt;&gt;""),'Leia-me'!$B$5-P4196,"")</f>
        <v>253</v>
      </c>
      <c r="V4196" s="25" t="str">
        <f aca="false">IF(O4196&lt;&gt;"Engaging","",IF(U4196&lt;='Leia-me'!$B$6,"Saudável",IF(U4196&lt;='Leia-me'!$B$7,"Esfriando",IF(U4196&lt;='Leia-me'!$B$8,"Última chance","Zumbi"))))</f>
        <v>Zumbi</v>
      </c>
      <c r="W4196" s="25" t="str">
        <f aca="false">IF(O4196="Won",1,IF(O4196="Lost",0,""))</f>
        <v/>
      </c>
      <c r="Y4196" s="25" t="str">
        <f aca="false">IF(E4196="","Sim","")</f>
        <v>Sim</v>
      </c>
    </row>
    <row r="4197" customFormat="false" ht="15" hidden="false" customHeight="false" outlineLevel="0" collapsed="false">
      <c r="A4197" s="25" t="s">
        <v>4459</v>
      </c>
      <c r="B4197" s="25" t="s">
        <v>84</v>
      </c>
      <c r="C4197" s="25" t="s">
        <v>85</v>
      </c>
      <c r="D4197" s="25" t="s">
        <v>86</v>
      </c>
      <c r="G4197" s="31"/>
      <c r="H4197" s="32"/>
      <c r="L4197" s="25" t="s">
        <v>148</v>
      </c>
      <c r="M4197" s="25" t="s">
        <v>149</v>
      </c>
      <c r="N4197" s="28" t="n">
        <v>55</v>
      </c>
      <c r="O4197" s="25" t="s">
        <v>56</v>
      </c>
      <c r="P4197" s="29" t="n">
        <v>42847</v>
      </c>
      <c r="Q4197" s="33"/>
      <c r="R4197" s="34"/>
      <c r="S4197" s="28" t="n">
        <f aca="false">IF(O4197="Won",R4197,IF(O4197="Lost",0,N4197))</f>
        <v>55</v>
      </c>
      <c r="T4197" s="30" t="str">
        <f aca="false">IF(AND(P4197&lt;&gt;"",Q4197&lt;&gt;""),Q4197-P4197,"")</f>
        <v/>
      </c>
      <c r="U4197" s="30" t="n">
        <f aca="false">IF(AND(O4197="Engaging",P4197&lt;&gt;""),'Leia-me'!$B$5-P4197,"")</f>
        <v>253</v>
      </c>
      <c r="V4197" s="25" t="str">
        <f aca="false">IF(O4197&lt;&gt;"Engaging","",IF(U4197&lt;='Leia-me'!$B$6,"Saudável",IF(U4197&lt;='Leia-me'!$B$7,"Esfriando",IF(U4197&lt;='Leia-me'!$B$8,"Última chance","Zumbi"))))</f>
        <v>Zumbi</v>
      </c>
      <c r="W4197" s="25" t="str">
        <f aca="false">IF(O4197="Won",1,IF(O4197="Lost",0,""))</f>
        <v/>
      </c>
      <c r="Y4197" s="25" t="str">
        <f aca="false">IF(E4197="","Sim","")</f>
        <v>Sim</v>
      </c>
    </row>
    <row r="4198" customFormat="false" ht="15" hidden="false" customHeight="false" outlineLevel="0" collapsed="false">
      <c r="A4198" s="25" t="s">
        <v>4460</v>
      </c>
      <c r="B4198" s="25" t="s">
        <v>84</v>
      </c>
      <c r="C4198" s="25" t="s">
        <v>85</v>
      </c>
      <c r="D4198" s="25" t="s">
        <v>86</v>
      </c>
      <c r="E4198" s="25" t="s">
        <v>1653</v>
      </c>
      <c r="F4198" s="25" t="s">
        <v>165</v>
      </c>
      <c r="G4198" s="26" t="n">
        <v>3838.39</v>
      </c>
      <c r="H4198" s="27" t="n">
        <v>8274</v>
      </c>
      <c r="I4198" s="25" t="s">
        <v>147</v>
      </c>
      <c r="K4198" s="25" t="n">
        <v>1989</v>
      </c>
      <c r="L4198" s="25" t="s">
        <v>178</v>
      </c>
      <c r="M4198" s="25" t="s">
        <v>171</v>
      </c>
      <c r="N4198" s="28" t="n">
        <v>5482</v>
      </c>
      <c r="O4198" s="25" t="s">
        <v>54</v>
      </c>
      <c r="P4198" s="29" t="n">
        <v>42848</v>
      </c>
      <c r="Q4198" s="29" t="n">
        <v>42863</v>
      </c>
      <c r="R4198" s="28" t="n">
        <v>5813</v>
      </c>
      <c r="S4198" s="28" t="n">
        <f aca="false">IF(O4198="Won",R4198,IF(O4198="Lost",0,N4198))</f>
        <v>5813</v>
      </c>
      <c r="T4198" s="30" t="n">
        <f aca="false">IF(AND(P4198&lt;&gt;"",Q4198&lt;&gt;""),Q4198-P4198,"")</f>
        <v>15</v>
      </c>
      <c r="U4198" s="30" t="str">
        <f aca="false">IF(AND(O4198="Engaging",P4198&lt;&gt;""),'Leia-me'!$B$5-P4198,"")</f>
        <v/>
      </c>
      <c r="V4198" s="25" t="str">
        <f aca="false">IF(O4198&lt;&gt;"Engaging","",IF(U4198&lt;='Leia-me'!$B$6,"Saudável",IF(U4198&lt;='Leia-me'!$B$7,"Esfriando",IF(U4198&lt;='Leia-me'!$B$8,"Última chance","Zumbi"))))</f>
        <v/>
      </c>
      <c r="W4198" s="25" t="n">
        <f aca="false">IF(O4198="Won",1,IF(O4198="Lost",0,""))</f>
        <v>1</v>
      </c>
      <c r="Y4198" s="25" t="str">
        <f aca="false">IF(E4198="","Sim","")</f>
        <v/>
      </c>
    </row>
    <row r="4199" customFormat="false" ht="15" hidden="false" customHeight="false" outlineLevel="0" collapsed="false">
      <c r="A4199" s="25" t="s">
        <v>4461</v>
      </c>
      <c r="B4199" s="25" t="s">
        <v>84</v>
      </c>
      <c r="C4199" s="25" t="s">
        <v>85</v>
      </c>
      <c r="D4199" s="25" t="s">
        <v>86</v>
      </c>
      <c r="E4199" s="25" t="s">
        <v>663</v>
      </c>
      <c r="F4199" s="25" t="s">
        <v>146</v>
      </c>
      <c r="G4199" s="26" t="n">
        <v>326.82</v>
      </c>
      <c r="H4199" s="27" t="n">
        <v>1016</v>
      </c>
      <c r="I4199" s="25" t="s">
        <v>147</v>
      </c>
      <c r="K4199" s="25" t="n">
        <v>1991</v>
      </c>
      <c r="L4199" s="25" t="s">
        <v>160</v>
      </c>
      <c r="M4199" s="25" t="s">
        <v>149</v>
      </c>
      <c r="N4199" s="28" t="n">
        <v>3393</v>
      </c>
      <c r="O4199" s="25" t="s">
        <v>54</v>
      </c>
      <c r="P4199" s="29" t="n">
        <v>42849</v>
      </c>
      <c r="Q4199" s="29" t="n">
        <v>42951</v>
      </c>
      <c r="R4199" s="28" t="n">
        <v>2981</v>
      </c>
      <c r="S4199" s="28" t="n">
        <f aca="false">IF(O4199="Won",R4199,IF(O4199="Lost",0,N4199))</f>
        <v>2981</v>
      </c>
      <c r="T4199" s="30" t="n">
        <f aca="false">IF(AND(P4199&lt;&gt;"",Q4199&lt;&gt;""),Q4199-P4199,"")</f>
        <v>102</v>
      </c>
      <c r="U4199" s="30" t="str">
        <f aca="false">IF(AND(O4199="Engaging",P4199&lt;&gt;""),'Leia-me'!$B$5-P4199,"")</f>
        <v/>
      </c>
      <c r="V4199" s="25" t="str">
        <f aca="false">IF(O4199&lt;&gt;"Engaging","",IF(U4199&lt;='Leia-me'!$B$6,"Saudável",IF(U4199&lt;='Leia-me'!$B$7,"Esfriando",IF(U4199&lt;='Leia-me'!$B$8,"Última chance","Zumbi"))))</f>
        <v/>
      </c>
      <c r="W4199" s="25" t="n">
        <f aca="false">IF(O4199="Won",1,IF(O4199="Lost",0,""))</f>
        <v>1</v>
      </c>
      <c r="Y4199" s="25" t="str">
        <f aca="false">IF(E4199="","Sim","")</f>
        <v/>
      </c>
    </row>
    <row r="4200" customFormat="false" ht="15" hidden="false" customHeight="false" outlineLevel="0" collapsed="false">
      <c r="A4200" s="25" t="s">
        <v>4462</v>
      </c>
      <c r="B4200" s="25" t="s">
        <v>84</v>
      </c>
      <c r="C4200" s="25" t="s">
        <v>85</v>
      </c>
      <c r="D4200" s="25" t="s">
        <v>86</v>
      </c>
      <c r="G4200" s="31"/>
      <c r="H4200" s="32"/>
      <c r="L4200" s="25" t="s">
        <v>170</v>
      </c>
      <c r="M4200" s="25" t="s">
        <v>171</v>
      </c>
      <c r="N4200" s="28" t="n">
        <v>1096</v>
      </c>
      <c r="O4200" s="25" t="s">
        <v>56</v>
      </c>
      <c r="P4200" s="29" t="n">
        <v>42850</v>
      </c>
      <c r="Q4200" s="33"/>
      <c r="R4200" s="34"/>
      <c r="S4200" s="28" t="n">
        <f aca="false">IF(O4200="Won",R4200,IF(O4200="Lost",0,N4200))</f>
        <v>1096</v>
      </c>
      <c r="T4200" s="30" t="str">
        <f aca="false">IF(AND(P4200&lt;&gt;"",Q4200&lt;&gt;""),Q4200-P4200,"")</f>
        <v/>
      </c>
      <c r="U4200" s="30" t="n">
        <f aca="false">IF(AND(O4200="Engaging",P4200&lt;&gt;""),'Leia-me'!$B$5-P4200,"")</f>
        <v>250</v>
      </c>
      <c r="V4200" s="25" t="str">
        <f aca="false">IF(O4200&lt;&gt;"Engaging","",IF(U4200&lt;='Leia-me'!$B$6,"Saudável",IF(U4200&lt;='Leia-me'!$B$7,"Esfriando",IF(U4200&lt;='Leia-me'!$B$8,"Última chance","Zumbi"))))</f>
        <v>Zumbi</v>
      </c>
      <c r="W4200" s="25" t="str">
        <f aca="false">IF(O4200="Won",1,IF(O4200="Lost",0,""))</f>
        <v/>
      </c>
      <c r="Y4200" s="25" t="str">
        <f aca="false">IF(E4200="","Sim","")</f>
        <v>Sim</v>
      </c>
    </row>
    <row r="4201" customFormat="false" ht="15" hidden="false" customHeight="false" outlineLevel="0" collapsed="false">
      <c r="A4201" s="25" t="s">
        <v>4463</v>
      </c>
      <c r="B4201" s="25" t="s">
        <v>84</v>
      </c>
      <c r="C4201" s="25" t="s">
        <v>85</v>
      </c>
      <c r="D4201" s="25" t="s">
        <v>86</v>
      </c>
      <c r="E4201" s="25" t="s">
        <v>639</v>
      </c>
      <c r="F4201" s="25" t="s">
        <v>211</v>
      </c>
      <c r="G4201" s="26" t="n">
        <v>1419.98</v>
      </c>
      <c r="H4201" s="27" t="n">
        <v>4018</v>
      </c>
      <c r="I4201" s="25" t="s">
        <v>147</v>
      </c>
      <c r="K4201" s="25" t="n">
        <v>2003</v>
      </c>
      <c r="L4201" s="25" t="s">
        <v>170</v>
      </c>
      <c r="M4201" s="25" t="s">
        <v>171</v>
      </c>
      <c r="N4201" s="28" t="n">
        <v>1096</v>
      </c>
      <c r="O4201" s="25" t="s">
        <v>54</v>
      </c>
      <c r="P4201" s="29" t="n">
        <v>42852</v>
      </c>
      <c r="Q4201" s="29" t="n">
        <v>42853</v>
      </c>
      <c r="R4201" s="28" t="n">
        <v>1146</v>
      </c>
      <c r="S4201" s="28" t="n">
        <f aca="false">IF(O4201="Won",R4201,IF(O4201="Lost",0,N4201))</f>
        <v>1146</v>
      </c>
      <c r="T4201" s="30" t="n">
        <f aca="false">IF(AND(P4201&lt;&gt;"",Q4201&lt;&gt;""),Q4201-P4201,"")</f>
        <v>1</v>
      </c>
      <c r="U4201" s="30" t="str">
        <f aca="false">IF(AND(O4201="Engaging",P4201&lt;&gt;""),'Leia-me'!$B$5-P4201,"")</f>
        <v/>
      </c>
      <c r="V4201" s="25" t="str">
        <f aca="false">IF(O4201&lt;&gt;"Engaging","",IF(U4201&lt;='Leia-me'!$B$6,"Saudável",IF(U4201&lt;='Leia-me'!$B$7,"Esfriando",IF(U4201&lt;='Leia-me'!$B$8,"Última chance","Zumbi"))))</f>
        <v/>
      </c>
      <c r="W4201" s="25" t="n">
        <f aca="false">IF(O4201="Won",1,IF(O4201="Lost",0,""))</f>
        <v>1</v>
      </c>
      <c r="Y4201" s="25" t="str">
        <f aca="false">IF(E4201="","Sim","")</f>
        <v/>
      </c>
    </row>
    <row r="4202" customFormat="false" ht="15" hidden="false" customHeight="false" outlineLevel="0" collapsed="false">
      <c r="A4202" s="25" t="s">
        <v>4464</v>
      </c>
      <c r="B4202" s="25" t="s">
        <v>84</v>
      </c>
      <c r="C4202" s="25" t="s">
        <v>85</v>
      </c>
      <c r="D4202" s="25" t="s">
        <v>86</v>
      </c>
      <c r="E4202" s="25" t="s">
        <v>1189</v>
      </c>
      <c r="F4202" s="25" t="s">
        <v>211</v>
      </c>
      <c r="G4202" s="26" t="n">
        <v>702.72</v>
      </c>
      <c r="H4202" s="27" t="n">
        <v>1831</v>
      </c>
      <c r="I4202" s="25" t="s">
        <v>147</v>
      </c>
      <c r="K4202" s="25" t="n">
        <v>2004</v>
      </c>
      <c r="L4202" s="25" t="s">
        <v>148</v>
      </c>
      <c r="M4202" s="25" t="s">
        <v>149</v>
      </c>
      <c r="N4202" s="28" t="n">
        <v>55</v>
      </c>
      <c r="O4202" s="25" t="s">
        <v>55</v>
      </c>
      <c r="P4202" s="29" t="n">
        <v>42853</v>
      </c>
      <c r="Q4202" s="29" t="n">
        <v>42896</v>
      </c>
      <c r="R4202" s="28" t="n">
        <v>0</v>
      </c>
      <c r="S4202" s="28" t="n">
        <f aca="false">IF(O4202="Won",R4202,IF(O4202="Lost",0,N4202))</f>
        <v>0</v>
      </c>
      <c r="T4202" s="30" t="n">
        <f aca="false">IF(AND(P4202&lt;&gt;"",Q4202&lt;&gt;""),Q4202-P4202,"")</f>
        <v>43</v>
      </c>
      <c r="U4202" s="30" t="str">
        <f aca="false">IF(AND(O4202="Engaging",P4202&lt;&gt;""),'Leia-me'!$B$5-P4202,"")</f>
        <v/>
      </c>
      <c r="V4202" s="25" t="str">
        <f aca="false">IF(O4202&lt;&gt;"Engaging","",IF(U4202&lt;='Leia-me'!$B$6,"Saudável",IF(U4202&lt;='Leia-me'!$B$7,"Esfriando",IF(U4202&lt;='Leia-me'!$B$8,"Última chance","Zumbi"))))</f>
        <v/>
      </c>
      <c r="W4202" s="25" t="n">
        <f aca="false">IF(O4202="Won",1,IF(O4202="Lost",0,""))</f>
        <v>0</v>
      </c>
      <c r="Y4202" s="25" t="str">
        <f aca="false">IF(E4202="","Sim","")</f>
        <v/>
      </c>
    </row>
    <row r="4203" customFormat="false" ht="15" hidden="false" customHeight="false" outlineLevel="0" collapsed="false">
      <c r="A4203" s="25" t="s">
        <v>4465</v>
      </c>
      <c r="B4203" s="25" t="s">
        <v>84</v>
      </c>
      <c r="C4203" s="25" t="s">
        <v>85</v>
      </c>
      <c r="D4203" s="25" t="s">
        <v>86</v>
      </c>
      <c r="G4203" s="31"/>
      <c r="H4203" s="32"/>
      <c r="L4203" s="25" t="s">
        <v>170</v>
      </c>
      <c r="M4203" s="25" t="s">
        <v>171</v>
      </c>
      <c r="N4203" s="28" t="n">
        <v>1096</v>
      </c>
      <c r="O4203" s="25" t="s">
        <v>56</v>
      </c>
      <c r="P4203" s="29" t="n">
        <v>42854</v>
      </c>
      <c r="Q4203" s="33"/>
      <c r="R4203" s="34"/>
      <c r="S4203" s="28" t="n">
        <f aca="false">IF(O4203="Won",R4203,IF(O4203="Lost",0,N4203))</f>
        <v>1096</v>
      </c>
      <c r="T4203" s="30" t="str">
        <f aca="false">IF(AND(P4203&lt;&gt;"",Q4203&lt;&gt;""),Q4203-P4203,"")</f>
        <v/>
      </c>
      <c r="U4203" s="30" t="n">
        <f aca="false">IF(AND(O4203="Engaging",P4203&lt;&gt;""),'Leia-me'!$B$5-P4203,"")</f>
        <v>246</v>
      </c>
      <c r="V4203" s="25" t="str">
        <f aca="false">IF(O4203&lt;&gt;"Engaging","",IF(U4203&lt;='Leia-me'!$B$6,"Saudável",IF(U4203&lt;='Leia-me'!$B$7,"Esfriando",IF(U4203&lt;='Leia-me'!$B$8,"Última chance","Zumbi"))))</f>
        <v>Zumbi</v>
      </c>
      <c r="W4203" s="25" t="str">
        <f aca="false">IF(O4203="Won",1,IF(O4203="Lost",0,""))</f>
        <v/>
      </c>
      <c r="Y4203" s="25" t="str">
        <f aca="false">IF(E4203="","Sim","")</f>
        <v>Sim</v>
      </c>
    </row>
    <row r="4204" customFormat="false" ht="15" hidden="false" customHeight="false" outlineLevel="0" collapsed="false">
      <c r="A4204" s="25" t="s">
        <v>4466</v>
      </c>
      <c r="B4204" s="25" t="s">
        <v>84</v>
      </c>
      <c r="C4204" s="25" t="s">
        <v>85</v>
      </c>
      <c r="D4204" s="25" t="s">
        <v>86</v>
      </c>
      <c r="E4204" s="25" t="s">
        <v>417</v>
      </c>
      <c r="F4204" s="25" t="s">
        <v>211</v>
      </c>
      <c r="G4204" s="26" t="n">
        <v>223.8</v>
      </c>
      <c r="H4204" s="27" t="n">
        <v>299</v>
      </c>
      <c r="I4204" s="25" t="s">
        <v>147</v>
      </c>
      <c r="K4204" s="25" t="n">
        <v>2003</v>
      </c>
      <c r="L4204" s="25" t="s">
        <v>148</v>
      </c>
      <c r="M4204" s="25" t="s">
        <v>149</v>
      </c>
      <c r="N4204" s="28" t="n">
        <v>55</v>
      </c>
      <c r="O4204" s="25" t="s">
        <v>56</v>
      </c>
      <c r="P4204" s="29" t="n">
        <v>42858</v>
      </c>
      <c r="Q4204" s="33"/>
      <c r="R4204" s="34"/>
      <c r="S4204" s="28" t="n">
        <f aca="false">IF(O4204="Won",R4204,IF(O4204="Lost",0,N4204))</f>
        <v>55</v>
      </c>
      <c r="T4204" s="30" t="str">
        <f aca="false">IF(AND(P4204&lt;&gt;"",Q4204&lt;&gt;""),Q4204-P4204,"")</f>
        <v/>
      </c>
      <c r="U4204" s="30" t="n">
        <f aca="false">IF(AND(O4204="Engaging",P4204&lt;&gt;""),'Leia-me'!$B$5-P4204,"")</f>
        <v>242</v>
      </c>
      <c r="V4204" s="25" t="str">
        <f aca="false">IF(O4204&lt;&gt;"Engaging","",IF(U4204&lt;='Leia-me'!$B$6,"Saudável",IF(U4204&lt;='Leia-me'!$B$7,"Esfriando",IF(U4204&lt;='Leia-me'!$B$8,"Última chance","Zumbi"))))</f>
        <v>Zumbi</v>
      </c>
      <c r="W4204" s="25" t="str">
        <f aca="false">IF(O4204="Won",1,IF(O4204="Lost",0,""))</f>
        <v/>
      </c>
      <c r="Y4204" s="25" t="str">
        <f aca="false">IF(E4204="","Sim","")</f>
        <v/>
      </c>
    </row>
    <row r="4205" customFormat="false" ht="15" hidden="false" customHeight="false" outlineLevel="0" collapsed="false">
      <c r="A4205" s="25" t="s">
        <v>4467</v>
      </c>
      <c r="B4205" s="25" t="s">
        <v>84</v>
      </c>
      <c r="C4205" s="25" t="s">
        <v>85</v>
      </c>
      <c r="D4205" s="25" t="s">
        <v>86</v>
      </c>
      <c r="E4205" s="25" t="s">
        <v>622</v>
      </c>
      <c r="F4205" s="25" t="s">
        <v>211</v>
      </c>
      <c r="G4205" s="26" t="n">
        <v>167.89</v>
      </c>
      <c r="H4205" s="27" t="n">
        <v>493</v>
      </c>
      <c r="I4205" s="25" t="s">
        <v>623</v>
      </c>
      <c r="K4205" s="25" t="n">
        <v>2000</v>
      </c>
      <c r="L4205" s="25" t="s">
        <v>160</v>
      </c>
      <c r="M4205" s="25" t="s">
        <v>149</v>
      </c>
      <c r="N4205" s="28" t="n">
        <v>3393</v>
      </c>
      <c r="O4205" s="25" t="s">
        <v>55</v>
      </c>
      <c r="P4205" s="29" t="n">
        <v>42858</v>
      </c>
      <c r="Q4205" s="29" t="n">
        <v>42874</v>
      </c>
      <c r="R4205" s="28" t="n">
        <v>0</v>
      </c>
      <c r="S4205" s="28" t="n">
        <f aca="false">IF(O4205="Won",R4205,IF(O4205="Lost",0,N4205))</f>
        <v>0</v>
      </c>
      <c r="T4205" s="30" t="n">
        <f aca="false">IF(AND(P4205&lt;&gt;"",Q4205&lt;&gt;""),Q4205-P4205,"")</f>
        <v>16</v>
      </c>
      <c r="U4205" s="30" t="str">
        <f aca="false">IF(AND(O4205="Engaging",P4205&lt;&gt;""),'Leia-me'!$B$5-P4205,"")</f>
        <v/>
      </c>
      <c r="V4205" s="25" t="str">
        <f aca="false">IF(O4205&lt;&gt;"Engaging","",IF(U4205&lt;='Leia-me'!$B$6,"Saudável",IF(U4205&lt;='Leia-me'!$B$7,"Esfriando",IF(U4205&lt;='Leia-me'!$B$8,"Última chance","Zumbi"))))</f>
        <v/>
      </c>
      <c r="W4205" s="25" t="n">
        <f aca="false">IF(O4205="Won",1,IF(O4205="Lost",0,""))</f>
        <v>0</v>
      </c>
      <c r="Y4205" s="25" t="str">
        <f aca="false">IF(E4205="","Sim","")</f>
        <v/>
      </c>
    </row>
    <row r="4206" customFormat="false" ht="15" hidden="false" customHeight="false" outlineLevel="0" collapsed="false">
      <c r="A4206" s="25" t="s">
        <v>4468</v>
      </c>
      <c r="B4206" s="25" t="s">
        <v>84</v>
      </c>
      <c r="C4206" s="25" t="s">
        <v>85</v>
      </c>
      <c r="D4206" s="25" t="s">
        <v>86</v>
      </c>
      <c r="E4206" s="25" t="s">
        <v>1690</v>
      </c>
      <c r="F4206" s="25" t="s">
        <v>211</v>
      </c>
      <c r="G4206" s="26" t="n">
        <v>2520.83</v>
      </c>
      <c r="H4206" s="27" t="n">
        <v>3502</v>
      </c>
      <c r="I4206" s="25" t="s">
        <v>147</v>
      </c>
      <c r="K4206" s="25" t="n">
        <v>1990</v>
      </c>
      <c r="L4206" s="25" t="s">
        <v>1834</v>
      </c>
      <c r="M4206" s="25" t="s">
        <v>171</v>
      </c>
      <c r="N4206" s="28" t="n">
        <v>4821</v>
      </c>
      <c r="O4206" s="25" t="s">
        <v>55</v>
      </c>
      <c r="P4206" s="29" t="n">
        <v>42859</v>
      </c>
      <c r="Q4206" s="29" t="n">
        <v>42953</v>
      </c>
      <c r="R4206" s="28" t="n">
        <v>0</v>
      </c>
      <c r="S4206" s="28" t="n">
        <f aca="false">IF(O4206="Won",R4206,IF(O4206="Lost",0,N4206))</f>
        <v>0</v>
      </c>
      <c r="T4206" s="30" t="n">
        <f aca="false">IF(AND(P4206&lt;&gt;"",Q4206&lt;&gt;""),Q4206-P4206,"")</f>
        <v>94</v>
      </c>
      <c r="U4206" s="30" t="str">
        <f aca="false">IF(AND(O4206="Engaging",P4206&lt;&gt;""),'Leia-me'!$B$5-P4206,"")</f>
        <v/>
      </c>
      <c r="V4206" s="25" t="str">
        <f aca="false">IF(O4206&lt;&gt;"Engaging","",IF(U4206&lt;='Leia-me'!$B$6,"Saudável",IF(U4206&lt;='Leia-me'!$B$7,"Esfriando",IF(U4206&lt;='Leia-me'!$B$8,"Última chance","Zumbi"))))</f>
        <v/>
      </c>
      <c r="W4206" s="25" t="n">
        <f aca="false">IF(O4206="Won",1,IF(O4206="Lost",0,""))</f>
        <v>0</v>
      </c>
      <c r="X4206" s="25" t="s">
        <v>1835</v>
      </c>
      <c r="Y4206" s="25" t="str">
        <f aca="false">IF(E4206="","Sim","")</f>
        <v/>
      </c>
    </row>
    <row r="4207" customFormat="false" ht="15" hidden="false" customHeight="false" outlineLevel="0" collapsed="false">
      <c r="A4207" s="25" t="s">
        <v>4469</v>
      </c>
      <c r="B4207" s="25" t="s">
        <v>84</v>
      </c>
      <c r="C4207" s="25" t="s">
        <v>85</v>
      </c>
      <c r="D4207" s="25" t="s">
        <v>86</v>
      </c>
      <c r="E4207" s="25" t="s">
        <v>3511</v>
      </c>
      <c r="F4207" s="25" t="s">
        <v>168</v>
      </c>
      <c r="G4207" s="26" t="n">
        <v>1197.44</v>
      </c>
      <c r="H4207" s="27" t="n">
        <v>2570</v>
      </c>
      <c r="I4207" s="25" t="s">
        <v>147</v>
      </c>
      <c r="K4207" s="25" t="n">
        <v>1999</v>
      </c>
      <c r="L4207" s="25" t="s">
        <v>170</v>
      </c>
      <c r="M4207" s="25" t="s">
        <v>171</v>
      </c>
      <c r="N4207" s="28" t="n">
        <v>1096</v>
      </c>
      <c r="O4207" s="25" t="s">
        <v>54</v>
      </c>
      <c r="P4207" s="29" t="n">
        <v>42860</v>
      </c>
      <c r="Q4207" s="29" t="n">
        <v>42972</v>
      </c>
      <c r="R4207" s="28" t="n">
        <v>881</v>
      </c>
      <c r="S4207" s="28" t="n">
        <f aca="false">IF(O4207="Won",R4207,IF(O4207="Lost",0,N4207))</f>
        <v>881</v>
      </c>
      <c r="T4207" s="30" t="n">
        <f aca="false">IF(AND(P4207&lt;&gt;"",Q4207&lt;&gt;""),Q4207-P4207,"")</f>
        <v>112</v>
      </c>
      <c r="U4207" s="30" t="str">
        <f aca="false">IF(AND(O4207="Engaging",P4207&lt;&gt;""),'Leia-me'!$B$5-P4207,"")</f>
        <v/>
      </c>
      <c r="V4207" s="25" t="str">
        <f aca="false">IF(O4207&lt;&gt;"Engaging","",IF(U4207&lt;='Leia-me'!$B$6,"Saudável",IF(U4207&lt;='Leia-me'!$B$7,"Esfriando",IF(U4207&lt;='Leia-me'!$B$8,"Última chance","Zumbi"))))</f>
        <v/>
      </c>
      <c r="W4207" s="25" t="n">
        <f aca="false">IF(O4207="Won",1,IF(O4207="Lost",0,""))</f>
        <v>1</v>
      </c>
      <c r="Y4207" s="25" t="str">
        <f aca="false">IF(E4207="","Sim","")</f>
        <v/>
      </c>
    </row>
    <row r="4208" customFormat="false" ht="15" hidden="false" customHeight="false" outlineLevel="0" collapsed="false">
      <c r="A4208" s="25" t="s">
        <v>4470</v>
      </c>
      <c r="B4208" s="25" t="s">
        <v>84</v>
      </c>
      <c r="C4208" s="25" t="s">
        <v>85</v>
      </c>
      <c r="D4208" s="25" t="s">
        <v>86</v>
      </c>
      <c r="E4208" s="25" t="s">
        <v>1049</v>
      </c>
      <c r="F4208" s="25" t="s">
        <v>177</v>
      </c>
      <c r="G4208" s="26" t="n">
        <v>2022.14</v>
      </c>
      <c r="H4208" s="27" t="n">
        <v>5113</v>
      </c>
      <c r="I4208" s="25" t="s">
        <v>147</v>
      </c>
      <c r="K4208" s="25" t="n">
        <v>1998</v>
      </c>
      <c r="L4208" s="25" t="s">
        <v>148</v>
      </c>
      <c r="M4208" s="25" t="s">
        <v>149</v>
      </c>
      <c r="N4208" s="28" t="n">
        <v>55</v>
      </c>
      <c r="O4208" s="25" t="s">
        <v>54</v>
      </c>
      <c r="P4208" s="29" t="n">
        <v>42860</v>
      </c>
      <c r="Q4208" s="29" t="n">
        <v>42964</v>
      </c>
      <c r="R4208" s="28" t="n">
        <v>59</v>
      </c>
      <c r="S4208" s="28" t="n">
        <f aca="false">IF(O4208="Won",R4208,IF(O4208="Lost",0,N4208))</f>
        <v>59</v>
      </c>
      <c r="T4208" s="30" t="n">
        <f aca="false">IF(AND(P4208&lt;&gt;"",Q4208&lt;&gt;""),Q4208-P4208,"")</f>
        <v>104</v>
      </c>
      <c r="U4208" s="30" t="str">
        <f aca="false">IF(AND(O4208="Engaging",P4208&lt;&gt;""),'Leia-me'!$B$5-P4208,"")</f>
        <v/>
      </c>
      <c r="V4208" s="25" t="str">
        <f aca="false">IF(O4208&lt;&gt;"Engaging","",IF(U4208&lt;='Leia-me'!$B$6,"Saudável",IF(U4208&lt;='Leia-me'!$B$7,"Esfriando",IF(U4208&lt;='Leia-me'!$B$8,"Última chance","Zumbi"))))</f>
        <v/>
      </c>
      <c r="W4208" s="25" t="n">
        <f aca="false">IF(O4208="Won",1,IF(O4208="Lost",0,""))</f>
        <v>1</v>
      </c>
      <c r="Y4208" s="25" t="str">
        <f aca="false">IF(E4208="","Sim","")</f>
        <v/>
      </c>
    </row>
    <row r="4209" customFormat="false" ht="15" hidden="false" customHeight="false" outlineLevel="0" collapsed="false">
      <c r="A4209" s="25" t="s">
        <v>4471</v>
      </c>
      <c r="B4209" s="25" t="s">
        <v>84</v>
      </c>
      <c r="C4209" s="25" t="s">
        <v>85</v>
      </c>
      <c r="D4209" s="25" t="s">
        <v>86</v>
      </c>
      <c r="G4209" s="31"/>
      <c r="H4209" s="32"/>
      <c r="L4209" s="25" t="s">
        <v>160</v>
      </c>
      <c r="M4209" s="25" t="s">
        <v>149</v>
      </c>
      <c r="N4209" s="28" t="n">
        <v>3393</v>
      </c>
      <c r="O4209" s="25" t="s">
        <v>56</v>
      </c>
      <c r="P4209" s="29" t="n">
        <v>42862</v>
      </c>
      <c r="Q4209" s="33"/>
      <c r="R4209" s="34"/>
      <c r="S4209" s="28" t="n">
        <f aca="false">IF(O4209="Won",R4209,IF(O4209="Lost",0,N4209))</f>
        <v>3393</v>
      </c>
      <c r="T4209" s="30" t="str">
        <f aca="false">IF(AND(P4209&lt;&gt;"",Q4209&lt;&gt;""),Q4209-P4209,"")</f>
        <v/>
      </c>
      <c r="U4209" s="30" t="n">
        <f aca="false">IF(AND(O4209="Engaging",P4209&lt;&gt;""),'Leia-me'!$B$5-P4209,"")</f>
        <v>238</v>
      </c>
      <c r="V4209" s="25" t="str">
        <f aca="false">IF(O4209&lt;&gt;"Engaging","",IF(U4209&lt;='Leia-me'!$B$6,"Saudável",IF(U4209&lt;='Leia-me'!$B$7,"Esfriando",IF(U4209&lt;='Leia-me'!$B$8,"Última chance","Zumbi"))))</f>
        <v>Zumbi</v>
      </c>
      <c r="W4209" s="25" t="str">
        <f aca="false">IF(O4209="Won",1,IF(O4209="Lost",0,""))</f>
        <v/>
      </c>
      <c r="Y4209" s="25" t="str">
        <f aca="false">IF(E4209="","Sim","")</f>
        <v>Sim</v>
      </c>
    </row>
    <row r="4210" customFormat="false" ht="15" hidden="false" customHeight="false" outlineLevel="0" collapsed="false">
      <c r="A4210" s="25" t="s">
        <v>4472</v>
      </c>
      <c r="B4210" s="25" t="s">
        <v>84</v>
      </c>
      <c r="C4210" s="25" t="s">
        <v>85</v>
      </c>
      <c r="D4210" s="25" t="s">
        <v>86</v>
      </c>
      <c r="E4210" s="25" t="s">
        <v>193</v>
      </c>
      <c r="F4210" s="25" t="s">
        <v>185</v>
      </c>
      <c r="G4210" s="26" t="n">
        <v>1100.04</v>
      </c>
      <c r="H4210" s="27" t="n">
        <v>2822</v>
      </c>
      <c r="I4210" s="25" t="s">
        <v>147</v>
      </c>
      <c r="K4210" s="25" t="n">
        <v>1996</v>
      </c>
      <c r="L4210" s="25" t="s">
        <v>170</v>
      </c>
      <c r="M4210" s="25" t="s">
        <v>171</v>
      </c>
      <c r="N4210" s="28" t="n">
        <v>1096</v>
      </c>
      <c r="O4210" s="25" t="s">
        <v>54</v>
      </c>
      <c r="P4210" s="29" t="n">
        <v>42865</v>
      </c>
      <c r="Q4210" s="29" t="n">
        <v>42883</v>
      </c>
      <c r="R4210" s="28" t="n">
        <v>1022</v>
      </c>
      <c r="S4210" s="28" t="n">
        <f aca="false">IF(O4210="Won",R4210,IF(O4210="Lost",0,N4210))</f>
        <v>1022</v>
      </c>
      <c r="T4210" s="30" t="n">
        <f aca="false">IF(AND(P4210&lt;&gt;"",Q4210&lt;&gt;""),Q4210-P4210,"")</f>
        <v>18</v>
      </c>
      <c r="U4210" s="30" t="str">
        <f aca="false">IF(AND(O4210="Engaging",P4210&lt;&gt;""),'Leia-me'!$B$5-P4210,"")</f>
        <v/>
      </c>
      <c r="V4210" s="25" t="str">
        <f aca="false">IF(O4210&lt;&gt;"Engaging","",IF(U4210&lt;='Leia-me'!$B$6,"Saudável",IF(U4210&lt;='Leia-me'!$B$7,"Esfriando",IF(U4210&lt;='Leia-me'!$B$8,"Última chance","Zumbi"))))</f>
        <v/>
      </c>
      <c r="W4210" s="25" t="n">
        <f aca="false">IF(O4210="Won",1,IF(O4210="Lost",0,""))</f>
        <v>1</v>
      </c>
      <c r="Y4210" s="25" t="str">
        <f aca="false">IF(E4210="","Sim","")</f>
        <v/>
      </c>
    </row>
    <row r="4211" customFormat="false" ht="15" hidden="false" customHeight="false" outlineLevel="0" collapsed="false">
      <c r="A4211" s="25" t="s">
        <v>4473</v>
      </c>
      <c r="B4211" s="25" t="s">
        <v>84</v>
      </c>
      <c r="C4211" s="25" t="s">
        <v>85</v>
      </c>
      <c r="D4211" s="25" t="s">
        <v>86</v>
      </c>
      <c r="E4211" s="25" t="s">
        <v>1795</v>
      </c>
      <c r="F4211" s="25" t="s">
        <v>177</v>
      </c>
      <c r="G4211" s="26" t="n">
        <v>355.23</v>
      </c>
      <c r="H4211" s="27" t="n">
        <v>853</v>
      </c>
      <c r="I4211" s="25" t="s">
        <v>147</v>
      </c>
      <c r="K4211" s="25" t="n">
        <v>1994</v>
      </c>
      <c r="L4211" s="25" t="s">
        <v>148</v>
      </c>
      <c r="M4211" s="25" t="s">
        <v>149</v>
      </c>
      <c r="N4211" s="28" t="n">
        <v>55</v>
      </c>
      <c r="O4211" s="25" t="s">
        <v>54</v>
      </c>
      <c r="P4211" s="29" t="n">
        <v>42866</v>
      </c>
      <c r="Q4211" s="29" t="n">
        <v>42902</v>
      </c>
      <c r="R4211" s="28" t="n">
        <v>57</v>
      </c>
      <c r="S4211" s="28" t="n">
        <f aca="false">IF(O4211="Won",R4211,IF(O4211="Lost",0,N4211))</f>
        <v>57</v>
      </c>
      <c r="T4211" s="30" t="n">
        <f aca="false">IF(AND(P4211&lt;&gt;"",Q4211&lt;&gt;""),Q4211-P4211,"")</f>
        <v>36</v>
      </c>
      <c r="U4211" s="30" t="str">
        <f aca="false">IF(AND(O4211="Engaging",P4211&lt;&gt;""),'Leia-me'!$B$5-P4211,"")</f>
        <v/>
      </c>
      <c r="V4211" s="25" t="str">
        <f aca="false">IF(O4211&lt;&gt;"Engaging","",IF(U4211&lt;='Leia-me'!$B$6,"Saudável",IF(U4211&lt;='Leia-me'!$B$7,"Esfriando",IF(U4211&lt;='Leia-me'!$B$8,"Última chance","Zumbi"))))</f>
        <v/>
      </c>
      <c r="W4211" s="25" t="n">
        <f aca="false">IF(O4211="Won",1,IF(O4211="Lost",0,""))</f>
        <v>1</v>
      </c>
      <c r="Y4211" s="25" t="str">
        <f aca="false">IF(E4211="","Sim","")</f>
        <v/>
      </c>
    </row>
    <row r="4212" customFormat="false" ht="15" hidden="false" customHeight="false" outlineLevel="0" collapsed="false">
      <c r="A4212" s="25" t="s">
        <v>4474</v>
      </c>
      <c r="B4212" s="25" t="s">
        <v>84</v>
      </c>
      <c r="C4212" s="25" t="s">
        <v>85</v>
      </c>
      <c r="D4212" s="25" t="s">
        <v>86</v>
      </c>
      <c r="E4212" s="25" t="s">
        <v>1653</v>
      </c>
      <c r="F4212" s="25" t="s">
        <v>165</v>
      </c>
      <c r="G4212" s="26" t="n">
        <v>3838.39</v>
      </c>
      <c r="H4212" s="27" t="n">
        <v>8274</v>
      </c>
      <c r="I4212" s="25" t="s">
        <v>147</v>
      </c>
      <c r="K4212" s="25" t="n">
        <v>1989</v>
      </c>
      <c r="L4212" s="25" t="s">
        <v>160</v>
      </c>
      <c r="M4212" s="25" t="s">
        <v>149</v>
      </c>
      <c r="N4212" s="28" t="n">
        <v>3393</v>
      </c>
      <c r="O4212" s="25" t="s">
        <v>54</v>
      </c>
      <c r="P4212" s="29" t="n">
        <v>42869</v>
      </c>
      <c r="Q4212" s="29" t="n">
        <v>42872</v>
      </c>
      <c r="R4212" s="28" t="n">
        <v>3720</v>
      </c>
      <c r="S4212" s="28" t="n">
        <f aca="false">IF(O4212="Won",R4212,IF(O4212="Lost",0,N4212))</f>
        <v>3720</v>
      </c>
      <c r="T4212" s="30" t="n">
        <f aca="false">IF(AND(P4212&lt;&gt;"",Q4212&lt;&gt;""),Q4212-P4212,"")</f>
        <v>3</v>
      </c>
      <c r="U4212" s="30" t="str">
        <f aca="false">IF(AND(O4212="Engaging",P4212&lt;&gt;""),'Leia-me'!$B$5-P4212,"")</f>
        <v/>
      </c>
      <c r="V4212" s="25" t="str">
        <f aca="false">IF(O4212&lt;&gt;"Engaging","",IF(U4212&lt;='Leia-me'!$B$6,"Saudável",IF(U4212&lt;='Leia-me'!$B$7,"Esfriando",IF(U4212&lt;='Leia-me'!$B$8,"Última chance","Zumbi"))))</f>
        <v/>
      </c>
      <c r="W4212" s="25" t="n">
        <f aca="false">IF(O4212="Won",1,IF(O4212="Lost",0,""))</f>
        <v>1</v>
      </c>
      <c r="Y4212" s="25" t="str">
        <f aca="false">IF(E4212="","Sim","")</f>
        <v/>
      </c>
    </row>
    <row r="4213" customFormat="false" ht="15" hidden="false" customHeight="false" outlineLevel="0" collapsed="false">
      <c r="A4213" s="25" t="s">
        <v>4475</v>
      </c>
      <c r="B4213" s="25" t="s">
        <v>84</v>
      </c>
      <c r="C4213" s="25" t="s">
        <v>85</v>
      </c>
      <c r="D4213" s="25" t="s">
        <v>86</v>
      </c>
      <c r="E4213" s="25" t="s">
        <v>3373</v>
      </c>
      <c r="F4213" s="25" t="s">
        <v>192</v>
      </c>
      <c r="G4213" s="26" t="n">
        <v>4478.47</v>
      </c>
      <c r="H4213" s="27" t="n">
        <v>13809</v>
      </c>
      <c r="I4213" s="25" t="s">
        <v>147</v>
      </c>
      <c r="K4213" s="25" t="n">
        <v>1979</v>
      </c>
      <c r="L4213" s="25" t="s">
        <v>160</v>
      </c>
      <c r="M4213" s="25" t="s">
        <v>149</v>
      </c>
      <c r="N4213" s="28" t="n">
        <v>3393</v>
      </c>
      <c r="O4213" s="25" t="s">
        <v>54</v>
      </c>
      <c r="P4213" s="29" t="n">
        <v>42870</v>
      </c>
      <c r="Q4213" s="29" t="n">
        <v>43004</v>
      </c>
      <c r="R4213" s="28" t="n">
        <v>3061</v>
      </c>
      <c r="S4213" s="28" t="n">
        <f aca="false">IF(O4213="Won",R4213,IF(O4213="Lost",0,N4213))</f>
        <v>3061</v>
      </c>
      <c r="T4213" s="30" t="n">
        <f aca="false">IF(AND(P4213&lt;&gt;"",Q4213&lt;&gt;""),Q4213-P4213,"")</f>
        <v>134</v>
      </c>
      <c r="U4213" s="30" t="str">
        <f aca="false">IF(AND(O4213="Engaging",P4213&lt;&gt;""),'Leia-me'!$B$5-P4213,"")</f>
        <v/>
      </c>
      <c r="V4213" s="25" t="str">
        <f aca="false">IF(O4213&lt;&gt;"Engaging","",IF(U4213&lt;='Leia-me'!$B$6,"Saudável",IF(U4213&lt;='Leia-me'!$B$7,"Esfriando",IF(U4213&lt;='Leia-me'!$B$8,"Última chance","Zumbi"))))</f>
        <v/>
      </c>
      <c r="W4213" s="25" t="n">
        <f aca="false">IF(O4213="Won",1,IF(O4213="Lost",0,""))</f>
        <v>1</v>
      </c>
      <c r="Y4213" s="25" t="str">
        <f aca="false">IF(E4213="","Sim","")</f>
        <v/>
      </c>
    </row>
    <row r="4214" customFormat="false" ht="15" hidden="false" customHeight="false" outlineLevel="0" collapsed="false">
      <c r="A4214" s="25" t="s">
        <v>4476</v>
      </c>
      <c r="B4214" s="25" t="s">
        <v>84</v>
      </c>
      <c r="C4214" s="25" t="s">
        <v>85</v>
      </c>
      <c r="D4214" s="25" t="s">
        <v>86</v>
      </c>
      <c r="E4214" s="25" t="s">
        <v>193</v>
      </c>
      <c r="F4214" s="25" t="s">
        <v>185</v>
      </c>
      <c r="G4214" s="26" t="n">
        <v>1100.04</v>
      </c>
      <c r="H4214" s="27" t="n">
        <v>2822</v>
      </c>
      <c r="I4214" s="25" t="s">
        <v>147</v>
      </c>
      <c r="K4214" s="25" t="n">
        <v>1996</v>
      </c>
      <c r="L4214" s="25" t="s">
        <v>148</v>
      </c>
      <c r="M4214" s="25" t="s">
        <v>149</v>
      </c>
      <c r="N4214" s="28" t="n">
        <v>55</v>
      </c>
      <c r="O4214" s="25" t="s">
        <v>55</v>
      </c>
      <c r="P4214" s="29" t="n">
        <v>42871</v>
      </c>
      <c r="Q4214" s="29" t="n">
        <v>42963</v>
      </c>
      <c r="R4214" s="28" t="n">
        <v>0</v>
      </c>
      <c r="S4214" s="28" t="n">
        <f aca="false">IF(O4214="Won",R4214,IF(O4214="Lost",0,N4214))</f>
        <v>0</v>
      </c>
      <c r="T4214" s="30" t="n">
        <f aca="false">IF(AND(P4214&lt;&gt;"",Q4214&lt;&gt;""),Q4214-P4214,"")</f>
        <v>92</v>
      </c>
      <c r="U4214" s="30" t="str">
        <f aca="false">IF(AND(O4214="Engaging",P4214&lt;&gt;""),'Leia-me'!$B$5-P4214,"")</f>
        <v/>
      </c>
      <c r="V4214" s="25" t="str">
        <f aca="false">IF(O4214&lt;&gt;"Engaging","",IF(U4214&lt;='Leia-me'!$B$6,"Saudável",IF(U4214&lt;='Leia-me'!$B$7,"Esfriando",IF(U4214&lt;='Leia-me'!$B$8,"Última chance","Zumbi"))))</f>
        <v/>
      </c>
      <c r="W4214" s="25" t="n">
        <f aca="false">IF(O4214="Won",1,IF(O4214="Lost",0,""))</f>
        <v>0</v>
      </c>
      <c r="Y4214" s="25" t="str">
        <f aca="false">IF(E4214="","Sim","")</f>
        <v/>
      </c>
    </row>
    <row r="4215" customFormat="false" ht="15" hidden="false" customHeight="false" outlineLevel="0" collapsed="false">
      <c r="A4215" s="25" t="s">
        <v>4477</v>
      </c>
      <c r="B4215" s="25" t="s">
        <v>84</v>
      </c>
      <c r="C4215" s="25" t="s">
        <v>85</v>
      </c>
      <c r="D4215" s="25" t="s">
        <v>86</v>
      </c>
      <c r="E4215" s="25" t="s">
        <v>421</v>
      </c>
      <c r="F4215" s="25" t="s">
        <v>146</v>
      </c>
      <c r="G4215" s="26" t="n">
        <v>2818.38</v>
      </c>
      <c r="H4215" s="27" t="n">
        <v>6290</v>
      </c>
      <c r="I4215" s="25" t="s">
        <v>147</v>
      </c>
      <c r="K4215" s="25" t="n">
        <v>1994</v>
      </c>
      <c r="L4215" s="25" t="s">
        <v>160</v>
      </c>
      <c r="M4215" s="25" t="s">
        <v>149</v>
      </c>
      <c r="N4215" s="28" t="n">
        <v>3393</v>
      </c>
      <c r="O4215" s="25" t="s">
        <v>54</v>
      </c>
      <c r="P4215" s="29" t="n">
        <v>42872</v>
      </c>
      <c r="Q4215" s="29" t="n">
        <v>42948</v>
      </c>
      <c r="R4215" s="28" t="n">
        <v>3033</v>
      </c>
      <c r="S4215" s="28" t="n">
        <f aca="false">IF(O4215="Won",R4215,IF(O4215="Lost",0,N4215))</f>
        <v>3033</v>
      </c>
      <c r="T4215" s="30" t="n">
        <f aca="false">IF(AND(P4215&lt;&gt;"",Q4215&lt;&gt;""),Q4215-P4215,"")</f>
        <v>76</v>
      </c>
      <c r="U4215" s="30" t="str">
        <f aca="false">IF(AND(O4215="Engaging",P4215&lt;&gt;""),'Leia-me'!$B$5-P4215,"")</f>
        <v/>
      </c>
      <c r="V4215" s="25" t="str">
        <f aca="false">IF(O4215&lt;&gt;"Engaging","",IF(U4215&lt;='Leia-me'!$B$6,"Saudável",IF(U4215&lt;='Leia-me'!$B$7,"Esfriando",IF(U4215&lt;='Leia-me'!$B$8,"Última chance","Zumbi"))))</f>
        <v/>
      </c>
      <c r="W4215" s="25" t="n">
        <f aca="false">IF(O4215="Won",1,IF(O4215="Lost",0,""))</f>
        <v>1</v>
      </c>
      <c r="Y4215" s="25" t="str">
        <f aca="false">IF(E4215="","Sim","")</f>
        <v/>
      </c>
    </row>
    <row r="4216" customFormat="false" ht="15" hidden="false" customHeight="false" outlineLevel="0" collapsed="false">
      <c r="A4216" s="25" t="s">
        <v>4478</v>
      </c>
      <c r="B4216" s="25" t="s">
        <v>84</v>
      </c>
      <c r="C4216" s="25" t="s">
        <v>85</v>
      </c>
      <c r="D4216" s="25" t="s">
        <v>86</v>
      </c>
      <c r="G4216" s="31"/>
      <c r="H4216" s="32"/>
      <c r="L4216" s="25" t="s">
        <v>160</v>
      </c>
      <c r="M4216" s="25" t="s">
        <v>149</v>
      </c>
      <c r="N4216" s="28" t="n">
        <v>3393</v>
      </c>
      <c r="O4216" s="25" t="s">
        <v>56</v>
      </c>
      <c r="P4216" s="29" t="n">
        <v>42874</v>
      </c>
      <c r="Q4216" s="33"/>
      <c r="R4216" s="34"/>
      <c r="S4216" s="28" t="n">
        <f aca="false">IF(O4216="Won",R4216,IF(O4216="Lost",0,N4216))</f>
        <v>3393</v>
      </c>
      <c r="T4216" s="30" t="str">
        <f aca="false">IF(AND(P4216&lt;&gt;"",Q4216&lt;&gt;""),Q4216-P4216,"")</f>
        <v/>
      </c>
      <c r="U4216" s="30" t="n">
        <f aca="false">IF(AND(O4216="Engaging",P4216&lt;&gt;""),'Leia-me'!$B$5-P4216,"")</f>
        <v>226</v>
      </c>
      <c r="V4216" s="25" t="str">
        <f aca="false">IF(O4216&lt;&gt;"Engaging","",IF(U4216&lt;='Leia-me'!$B$6,"Saudável",IF(U4216&lt;='Leia-me'!$B$7,"Esfriando",IF(U4216&lt;='Leia-me'!$B$8,"Última chance","Zumbi"))))</f>
        <v>Zumbi</v>
      </c>
      <c r="W4216" s="25" t="str">
        <f aca="false">IF(O4216="Won",1,IF(O4216="Lost",0,""))</f>
        <v/>
      </c>
      <c r="Y4216" s="25" t="str">
        <f aca="false">IF(E4216="","Sim","")</f>
        <v>Sim</v>
      </c>
    </row>
    <row r="4217" customFormat="false" ht="15" hidden="false" customHeight="false" outlineLevel="0" collapsed="false">
      <c r="A4217" s="25" t="s">
        <v>4479</v>
      </c>
      <c r="B4217" s="25" t="s">
        <v>84</v>
      </c>
      <c r="C4217" s="25" t="s">
        <v>85</v>
      </c>
      <c r="D4217" s="25" t="s">
        <v>86</v>
      </c>
      <c r="E4217" s="25" t="s">
        <v>452</v>
      </c>
      <c r="F4217" s="25" t="s">
        <v>185</v>
      </c>
      <c r="G4217" s="26" t="n">
        <v>1712.68</v>
      </c>
      <c r="H4217" s="27" t="n">
        <v>3194</v>
      </c>
      <c r="I4217" s="25" t="s">
        <v>147</v>
      </c>
      <c r="J4217" s="25" t="s">
        <v>193</v>
      </c>
      <c r="K4217" s="25" t="n">
        <v>1992</v>
      </c>
      <c r="L4217" s="25" t="s">
        <v>170</v>
      </c>
      <c r="M4217" s="25" t="s">
        <v>171</v>
      </c>
      <c r="N4217" s="28" t="n">
        <v>1096</v>
      </c>
      <c r="O4217" s="25" t="s">
        <v>55</v>
      </c>
      <c r="P4217" s="29" t="n">
        <v>42874</v>
      </c>
      <c r="Q4217" s="29" t="n">
        <v>42959</v>
      </c>
      <c r="R4217" s="28" t="n">
        <v>0</v>
      </c>
      <c r="S4217" s="28" t="n">
        <f aca="false">IF(O4217="Won",R4217,IF(O4217="Lost",0,N4217))</f>
        <v>0</v>
      </c>
      <c r="T4217" s="30" t="n">
        <f aca="false">IF(AND(P4217&lt;&gt;"",Q4217&lt;&gt;""),Q4217-P4217,"")</f>
        <v>85</v>
      </c>
      <c r="U4217" s="30" t="str">
        <f aca="false">IF(AND(O4217="Engaging",P4217&lt;&gt;""),'Leia-me'!$B$5-P4217,"")</f>
        <v/>
      </c>
      <c r="V4217" s="25" t="str">
        <f aca="false">IF(O4217&lt;&gt;"Engaging","",IF(U4217&lt;='Leia-me'!$B$6,"Saudável",IF(U4217&lt;='Leia-me'!$B$7,"Esfriando",IF(U4217&lt;='Leia-me'!$B$8,"Última chance","Zumbi"))))</f>
        <v/>
      </c>
      <c r="W4217" s="25" t="n">
        <f aca="false">IF(O4217="Won",1,IF(O4217="Lost",0,""))</f>
        <v>0</v>
      </c>
      <c r="Y4217" s="25" t="str">
        <f aca="false">IF(E4217="","Sim","")</f>
        <v/>
      </c>
    </row>
    <row r="4218" customFormat="false" ht="15" hidden="false" customHeight="false" outlineLevel="0" collapsed="false">
      <c r="A4218" s="25" t="s">
        <v>4480</v>
      </c>
      <c r="B4218" s="25" t="s">
        <v>84</v>
      </c>
      <c r="C4218" s="25" t="s">
        <v>85</v>
      </c>
      <c r="D4218" s="25" t="s">
        <v>86</v>
      </c>
      <c r="E4218" s="25" t="s">
        <v>3359</v>
      </c>
      <c r="F4218" s="25" t="s">
        <v>159</v>
      </c>
      <c r="G4218" s="26" t="n">
        <v>882.12</v>
      </c>
      <c r="H4218" s="27" t="n">
        <v>2769</v>
      </c>
      <c r="I4218" s="25" t="s">
        <v>147</v>
      </c>
      <c r="K4218" s="25" t="n">
        <v>1997</v>
      </c>
      <c r="L4218" s="25" t="s">
        <v>148</v>
      </c>
      <c r="M4218" s="25" t="s">
        <v>149</v>
      </c>
      <c r="N4218" s="28" t="n">
        <v>55</v>
      </c>
      <c r="O4218" s="25" t="s">
        <v>54</v>
      </c>
      <c r="P4218" s="29" t="n">
        <v>42876</v>
      </c>
      <c r="Q4218" s="29" t="n">
        <v>42896</v>
      </c>
      <c r="R4218" s="28" t="n">
        <v>48</v>
      </c>
      <c r="S4218" s="28" t="n">
        <f aca="false">IF(O4218="Won",R4218,IF(O4218="Lost",0,N4218))</f>
        <v>48</v>
      </c>
      <c r="T4218" s="30" t="n">
        <f aca="false">IF(AND(P4218&lt;&gt;"",Q4218&lt;&gt;""),Q4218-P4218,"")</f>
        <v>20</v>
      </c>
      <c r="U4218" s="30" t="str">
        <f aca="false">IF(AND(O4218="Engaging",P4218&lt;&gt;""),'Leia-me'!$B$5-P4218,"")</f>
        <v/>
      </c>
      <c r="V4218" s="25" t="str">
        <f aca="false">IF(O4218&lt;&gt;"Engaging","",IF(U4218&lt;='Leia-me'!$B$6,"Saudável",IF(U4218&lt;='Leia-me'!$B$7,"Esfriando",IF(U4218&lt;='Leia-me'!$B$8,"Última chance","Zumbi"))))</f>
        <v/>
      </c>
      <c r="W4218" s="25" t="n">
        <f aca="false">IF(O4218="Won",1,IF(O4218="Lost",0,""))</f>
        <v>1</v>
      </c>
      <c r="Y4218" s="25" t="str">
        <f aca="false">IF(E4218="","Sim","")</f>
        <v/>
      </c>
    </row>
    <row r="4219" customFormat="false" ht="15" hidden="false" customHeight="false" outlineLevel="0" collapsed="false">
      <c r="A4219" s="25" t="s">
        <v>4481</v>
      </c>
      <c r="B4219" s="25" t="s">
        <v>84</v>
      </c>
      <c r="C4219" s="25" t="s">
        <v>85</v>
      </c>
      <c r="D4219" s="25" t="s">
        <v>86</v>
      </c>
      <c r="E4219" s="25" t="s">
        <v>1653</v>
      </c>
      <c r="F4219" s="25" t="s">
        <v>165</v>
      </c>
      <c r="G4219" s="26" t="n">
        <v>3838.39</v>
      </c>
      <c r="H4219" s="27" t="n">
        <v>8274</v>
      </c>
      <c r="I4219" s="25" t="s">
        <v>147</v>
      </c>
      <c r="K4219" s="25" t="n">
        <v>1989</v>
      </c>
      <c r="L4219" s="25" t="s">
        <v>170</v>
      </c>
      <c r="M4219" s="25" t="s">
        <v>171</v>
      </c>
      <c r="N4219" s="28" t="n">
        <v>1096</v>
      </c>
      <c r="O4219" s="25" t="s">
        <v>55</v>
      </c>
      <c r="P4219" s="29" t="n">
        <v>42878</v>
      </c>
      <c r="Q4219" s="29" t="n">
        <v>42976</v>
      </c>
      <c r="R4219" s="28" t="n">
        <v>0</v>
      </c>
      <c r="S4219" s="28" t="n">
        <f aca="false">IF(O4219="Won",R4219,IF(O4219="Lost",0,N4219))</f>
        <v>0</v>
      </c>
      <c r="T4219" s="30" t="n">
        <f aca="false">IF(AND(P4219&lt;&gt;"",Q4219&lt;&gt;""),Q4219-P4219,"")</f>
        <v>98</v>
      </c>
      <c r="U4219" s="30" t="str">
        <f aca="false">IF(AND(O4219="Engaging",P4219&lt;&gt;""),'Leia-me'!$B$5-P4219,"")</f>
        <v/>
      </c>
      <c r="V4219" s="25" t="str">
        <f aca="false">IF(O4219&lt;&gt;"Engaging","",IF(U4219&lt;='Leia-me'!$B$6,"Saudável",IF(U4219&lt;='Leia-me'!$B$7,"Esfriando",IF(U4219&lt;='Leia-me'!$B$8,"Última chance","Zumbi"))))</f>
        <v/>
      </c>
      <c r="W4219" s="25" t="n">
        <f aca="false">IF(O4219="Won",1,IF(O4219="Lost",0,""))</f>
        <v>0</v>
      </c>
      <c r="Y4219" s="25" t="str">
        <f aca="false">IF(E4219="","Sim","")</f>
        <v/>
      </c>
    </row>
    <row r="4220" customFormat="false" ht="15" hidden="false" customHeight="false" outlineLevel="0" collapsed="false">
      <c r="A4220" s="25" t="s">
        <v>4482</v>
      </c>
      <c r="B4220" s="25" t="s">
        <v>84</v>
      </c>
      <c r="C4220" s="25" t="s">
        <v>85</v>
      </c>
      <c r="D4220" s="25" t="s">
        <v>86</v>
      </c>
      <c r="E4220" s="25" t="s">
        <v>1347</v>
      </c>
      <c r="F4220" s="25" t="s">
        <v>165</v>
      </c>
      <c r="G4220" s="26" t="n">
        <v>665.06</v>
      </c>
      <c r="H4220" s="27" t="n">
        <v>1095</v>
      </c>
      <c r="I4220" s="25" t="s">
        <v>147</v>
      </c>
      <c r="K4220" s="25" t="n">
        <v>1989</v>
      </c>
      <c r="L4220" s="25" t="s">
        <v>160</v>
      </c>
      <c r="M4220" s="25" t="s">
        <v>149</v>
      </c>
      <c r="N4220" s="28" t="n">
        <v>3393</v>
      </c>
      <c r="O4220" s="25" t="s">
        <v>54</v>
      </c>
      <c r="P4220" s="29" t="n">
        <v>42879</v>
      </c>
      <c r="Q4220" s="29" t="n">
        <v>42988</v>
      </c>
      <c r="R4220" s="28" t="n">
        <v>3158</v>
      </c>
      <c r="S4220" s="28" t="n">
        <f aca="false">IF(O4220="Won",R4220,IF(O4220="Lost",0,N4220))</f>
        <v>3158</v>
      </c>
      <c r="T4220" s="30" t="n">
        <f aca="false">IF(AND(P4220&lt;&gt;"",Q4220&lt;&gt;""),Q4220-P4220,"")</f>
        <v>109</v>
      </c>
      <c r="U4220" s="30" t="str">
        <f aca="false">IF(AND(O4220="Engaging",P4220&lt;&gt;""),'Leia-me'!$B$5-P4220,"")</f>
        <v/>
      </c>
      <c r="V4220" s="25" t="str">
        <f aca="false">IF(O4220&lt;&gt;"Engaging","",IF(U4220&lt;='Leia-me'!$B$6,"Saudável",IF(U4220&lt;='Leia-me'!$B$7,"Esfriando",IF(U4220&lt;='Leia-me'!$B$8,"Última chance","Zumbi"))))</f>
        <v/>
      </c>
      <c r="W4220" s="25" t="n">
        <f aca="false">IF(O4220="Won",1,IF(O4220="Lost",0,""))</f>
        <v>1</v>
      </c>
      <c r="Y4220" s="25" t="str">
        <f aca="false">IF(E4220="","Sim","")</f>
        <v/>
      </c>
    </row>
    <row r="4221" customFormat="false" ht="15" hidden="false" customHeight="false" outlineLevel="0" collapsed="false">
      <c r="A4221" s="25" t="s">
        <v>4483</v>
      </c>
      <c r="B4221" s="25" t="s">
        <v>84</v>
      </c>
      <c r="C4221" s="25" t="s">
        <v>85</v>
      </c>
      <c r="D4221" s="25" t="s">
        <v>86</v>
      </c>
      <c r="E4221" s="25" t="s">
        <v>646</v>
      </c>
      <c r="F4221" s="25" t="s">
        <v>165</v>
      </c>
      <c r="G4221" s="26" t="n">
        <v>324.19</v>
      </c>
      <c r="H4221" s="27" t="n">
        <v>978</v>
      </c>
      <c r="I4221" s="25" t="s">
        <v>147</v>
      </c>
      <c r="K4221" s="25" t="n">
        <v>1992</v>
      </c>
      <c r="L4221" s="25" t="s">
        <v>148</v>
      </c>
      <c r="M4221" s="25" t="s">
        <v>149</v>
      </c>
      <c r="N4221" s="28" t="n">
        <v>55</v>
      </c>
      <c r="O4221" s="25" t="s">
        <v>56</v>
      </c>
      <c r="P4221" s="29" t="n">
        <v>42881</v>
      </c>
      <c r="Q4221" s="33"/>
      <c r="R4221" s="34"/>
      <c r="S4221" s="28" t="n">
        <f aca="false">IF(O4221="Won",R4221,IF(O4221="Lost",0,N4221))</f>
        <v>55</v>
      </c>
      <c r="T4221" s="30" t="str">
        <f aca="false">IF(AND(P4221&lt;&gt;"",Q4221&lt;&gt;""),Q4221-P4221,"")</f>
        <v/>
      </c>
      <c r="U4221" s="30" t="n">
        <f aca="false">IF(AND(O4221="Engaging",P4221&lt;&gt;""),'Leia-me'!$B$5-P4221,"")</f>
        <v>219</v>
      </c>
      <c r="V4221" s="25" t="str">
        <f aca="false">IF(O4221&lt;&gt;"Engaging","",IF(U4221&lt;='Leia-me'!$B$6,"Saudável",IF(U4221&lt;='Leia-me'!$B$7,"Esfriando",IF(U4221&lt;='Leia-me'!$B$8,"Última chance","Zumbi"))))</f>
        <v>Zumbi</v>
      </c>
      <c r="W4221" s="25" t="str">
        <f aca="false">IF(O4221="Won",1,IF(O4221="Lost",0,""))</f>
        <v/>
      </c>
      <c r="Y4221" s="25" t="str">
        <f aca="false">IF(E4221="","Sim","")</f>
        <v/>
      </c>
    </row>
    <row r="4222" customFormat="false" ht="15" hidden="false" customHeight="false" outlineLevel="0" collapsed="false">
      <c r="A4222" s="25" t="s">
        <v>4484</v>
      </c>
      <c r="B4222" s="25" t="s">
        <v>84</v>
      </c>
      <c r="C4222" s="25" t="s">
        <v>85</v>
      </c>
      <c r="D4222" s="25" t="s">
        <v>86</v>
      </c>
      <c r="E4222" s="25" t="s">
        <v>1795</v>
      </c>
      <c r="F4222" s="25" t="s">
        <v>177</v>
      </c>
      <c r="G4222" s="26" t="n">
        <v>355.23</v>
      </c>
      <c r="H4222" s="27" t="n">
        <v>853</v>
      </c>
      <c r="I4222" s="25" t="s">
        <v>147</v>
      </c>
      <c r="K4222" s="25" t="n">
        <v>1994</v>
      </c>
      <c r="L4222" s="25" t="s">
        <v>148</v>
      </c>
      <c r="M4222" s="25" t="s">
        <v>149</v>
      </c>
      <c r="N4222" s="28" t="n">
        <v>55</v>
      </c>
      <c r="O4222" s="25" t="s">
        <v>54</v>
      </c>
      <c r="P4222" s="29" t="n">
        <v>42887</v>
      </c>
      <c r="Q4222" s="29" t="n">
        <v>42980</v>
      </c>
      <c r="R4222" s="28" t="n">
        <v>38</v>
      </c>
      <c r="S4222" s="28" t="n">
        <f aca="false">IF(O4222="Won",R4222,IF(O4222="Lost",0,N4222))</f>
        <v>38</v>
      </c>
      <c r="T4222" s="30" t="n">
        <f aca="false">IF(AND(P4222&lt;&gt;"",Q4222&lt;&gt;""),Q4222-P4222,"")</f>
        <v>93</v>
      </c>
      <c r="U4222" s="30" t="str">
        <f aca="false">IF(AND(O4222="Engaging",P4222&lt;&gt;""),'Leia-me'!$B$5-P4222,"")</f>
        <v/>
      </c>
      <c r="V4222" s="25" t="str">
        <f aca="false">IF(O4222&lt;&gt;"Engaging","",IF(U4222&lt;='Leia-me'!$B$6,"Saudável",IF(U4222&lt;='Leia-me'!$B$7,"Esfriando",IF(U4222&lt;='Leia-me'!$B$8,"Última chance","Zumbi"))))</f>
        <v/>
      </c>
      <c r="W4222" s="25" t="n">
        <f aca="false">IF(O4222="Won",1,IF(O4222="Lost",0,""))</f>
        <v>1</v>
      </c>
      <c r="Y4222" s="25" t="str">
        <f aca="false">IF(E4222="","Sim","")</f>
        <v/>
      </c>
    </row>
    <row r="4223" customFormat="false" ht="15" hidden="false" customHeight="false" outlineLevel="0" collapsed="false">
      <c r="A4223" s="25" t="s">
        <v>4485</v>
      </c>
      <c r="B4223" s="25" t="s">
        <v>84</v>
      </c>
      <c r="C4223" s="25" t="s">
        <v>85</v>
      </c>
      <c r="D4223" s="25" t="s">
        <v>86</v>
      </c>
      <c r="E4223" s="25" t="s">
        <v>1640</v>
      </c>
      <c r="F4223" s="25" t="s">
        <v>211</v>
      </c>
      <c r="G4223" s="26" t="n">
        <v>71.12</v>
      </c>
      <c r="H4223" s="27" t="n">
        <v>144</v>
      </c>
      <c r="I4223" s="25" t="s">
        <v>147</v>
      </c>
      <c r="K4223" s="25" t="n">
        <v>2010</v>
      </c>
      <c r="L4223" s="25" t="s">
        <v>1834</v>
      </c>
      <c r="M4223" s="25" t="s">
        <v>171</v>
      </c>
      <c r="N4223" s="28" t="n">
        <v>4821</v>
      </c>
      <c r="O4223" s="25" t="s">
        <v>56</v>
      </c>
      <c r="P4223" s="29" t="n">
        <v>42888</v>
      </c>
      <c r="Q4223" s="33"/>
      <c r="R4223" s="34"/>
      <c r="S4223" s="28" t="n">
        <f aca="false">IF(O4223="Won",R4223,IF(O4223="Lost",0,N4223))</f>
        <v>4821</v>
      </c>
      <c r="T4223" s="30" t="str">
        <f aca="false">IF(AND(P4223&lt;&gt;"",Q4223&lt;&gt;""),Q4223-P4223,"")</f>
        <v/>
      </c>
      <c r="U4223" s="30" t="n">
        <f aca="false">IF(AND(O4223="Engaging",P4223&lt;&gt;""),'Leia-me'!$B$5-P4223,"")</f>
        <v>212</v>
      </c>
      <c r="V4223" s="25" t="str">
        <f aca="false">IF(O4223&lt;&gt;"Engaging","",IF(U4223&lt;='Leia-me'!$B$6,"Saudável",IF(U4223&lt;='Leia-me'!$B$7,"Esfriando",IF(U4223&lt;='Leia-me'!$B$8,"Última chance","Zumbi"))))</f>
        <v>Zumbi</v>
      </c>
      <c r="W4223" s="25" t="str">
        <f aca="false">IF(O4223="Won",1,IF(O4223="Lost",0,""))</f>
        <v/>
      </c>
      <c r="X4223" s="25" t="s">
        <v>1835</v>
      </c>
      <c r="Y4223" s="25" t="str">
        <f aca="false">IF(E4223="","Sim","")</f>
        <v/>
      </c>
    </row>
    <row r="4224" customFormat="false" ht="15" hidden="false" customHeight="false" outlineLevel="0" collapsed="false">
      <c r="A4224" s="25" t="s">
        <v>4486</v>
      </c>
      <c r="B4224" s="25" t="s">
        <v>84</v>
      </c>
      <c r="C4224" s="25" t="s">
        <v>85</v>
      </c>
      <c r="D4224" s="25" t="s">
        <v>86</v>
      </c>
      <c r="E4224" s="25" t="s">
        <v>421</v>
      </c>
      <c r="F4224" s="25" t="s">
        <v>146</v>
      </c>
      <c r="G4224" s="26" t="n">
        <v>2818.38</v>
      </c>
      <c r="H4224" s="27" t="n">
        <v>6290</v>
      </c>
      <c r="I4224" s="25" t="s">
        <v>147</v>
      </c>
      <c r="K4224" s="25" t="n">
        <v>1994</v>
      </c>
      <c r="L4224" s="25" t="s">
        <v>186</v>
      </c>
      <c r="M4224" s="25" t="s">
        <v>171</v>
      </c>
      <c r="N4224" s="28" t="n">
        <v>550</v>
      </c>
      <c r="O4224" s="25" t="s">
        <v>54</v>
      </c>
      <c r="P4224" s="29" t="n">
        <v>42888</v>
      </c>
      <c r="Q4224" s="29" t="n">
        <v>42990</v>
      </c>
      <c r="R4224" s="28" t="n">
        <v>572</v>
      </c>
      <c r="S4224" s="28" t="n">
        <f aca="false">IF(O4224="Won",R4224,IF(O4224="Lost",0,N4224))</f>
        <v>572</v>
      </c>
      <c r="T4224" s="30" t="n">
        <f aca="false">IF(AND(P4224&lt;&gt;"",Q4224&lt;&gt;""),Q4224-P4224,"")</f>
        <v>102</v>
      </c>
      <c r="U4224" s="30" t="str">
        <f aca="false">IF(AND(O4224="Engaging",P4224&lt;&gt;""),'Leia-me'!$B$5-P4224,"")</f>
        <v/>
      </c>
      <c r="V4224" s="25" t="str">
        <f aca="false">IF(O4224&lt;&gt;"Engaging","",IF(U4224&lt;='Leia-me'!$B$6,"Saudável",IF(U4224&lt;='Leia-me'!$B$7,"Esfriando",IF(U4224&lt;='Leia-me'!$B$8,"Última chance","Zumbi"))))</f>
        <v/>
      </c>
      <c r="W4224" s="25" t="n">
        <f aca="false">IF(O4224="Won",1,IF(O4224="Lost",0,""))</f>
        <v>1</v>
      </c>
      <c r="Y4224" s="25" t="str">
        <f aca="false">IF(E4224="","Sim","")</f>
        <v/>
      </c>
    </row>
    <row r="4225" customFormat="false" ht="15" hidden="false" customHeight="false" outlineLevel="0" collapsed="false">
      <c r="A4225" s="25" t="s">
        <v>4487</v>
      </c>
      <c r="B4225" s="25" t="s">
        <v>84</v>
      </c>
      <c r="C4225" s="25" t="s">
        <v>85</v>
      </c>
      <c r="D4225" s="25" t="s">
        <v>86</v>
      </c>
      <c r="E4225" s="25" t="s">
        <v>218</v>
      </c>
      <c r="F4225" s="25" t="s">
        <v>146</v>
      </c>
      <c r="G4225" s="26" t="n">
        <v>4.54</v>
      </c>
      <c r="H4225" s="27" t="n">
        <v>9</v>
      </c>
      <c r="I4225" s="25" t="s">
        <v>147</v>
      </c>
      <c r="K4225" s="25" t="n">
        <v>2017</v>
      </c>
      <c r="L4225" s="25" t="s">
        <v>148</v>
      </c>
      <c r="M4225" s="25" t="s">
        <v>149</v>
      </c>
      <c r="N4225" s="28" t="n">
        <v>55</v>
      </c>
      <c r="O4225" s="25" t="s">
        <v>54</v>
      </c>
      <c r="P4225" s="29" t="n">
        <v>42888</v>
      </c>
      <c r="Q4225" s="29" t="n">
        <v>42977</v>
      </c>
      <c r="R4225" s="28" t="n">
        <v>55</v>
      </c>
      <c r="S4225" s="28" t="n">
        <f aca="false">IF(O4225="Won",R4225,IF(O4225="Lost",0,N4225))</f>
        <v>55</v>
      </c>
      <c r="T4225" s="30" t="n">
        <f aca="false">IF(AND(P4225&lt;&gt;"",Q4225&lt;&gt;""),Q4225-P4225,"")</f>
        <v>89</v>
      </c>
      <c r="U4225" s="30" t="str">
        <f aca="false">IF(AND(O4225="Engaging",P4225&lt;&gt;""),'Leia-me'!$B$5-P4225,"")</f>
        <v/>
      </c>
      <c r="V4225" s="25" t="str">
        <f aca="false">IF(O4225&lt;&gt;"Engaging","",IF(U4225&lt;='Leia-me'!$B$6,"Saudável",IF(U4225&lt;='Leia-me'!$B$7,"Esfriando",IF(U4225&lt;='Leia-me'!$B$8,"Última chance","Zumbi"))))</f>
        <v/>
      </c>
      <c r="W4225" s="25" t="n">
        <f aca="false">IF(O4225="Won",1,IF(O4225="Lost",0,""))</f>
        <v>1</v>
      </c>
      <c r="Y4225" s="25" t="str">
        <f aca="false">IF(E4225="","Sim","")</f>
        <v/>
      </c>
    </row>
    <row r="4226" customFormat="false" ht="15" hidden="false" customHeight="false" outlineLevel="0" collapsed="false">
      <c r="A4226" s="25" t="s">
        <v>4488</v>
      </c>
      <c r="B4226" s="25" t="s">
        <v>84</v>
      </c>
      <c r="C4226" s="25" t="s">
        <v>85</v>
      </c>
      <c r="D4226" s="25" t="s">
        <v>86</v>
      </c>
      <c r="E4226" s="25" t="s">
        <v>1653</v>
      </c>
      <c r="F4226" s="25" t="s">
        <v>165</v>
      </c>
      <c r="G4226" s="26" t="n">
        <v>3838.39</v>
      </c>
      <c r="H4226" s="27" t="n">
        <v>8274</v>
      </c>
      <c r="I4226" s="25" t="s">
        <v>147</v>
      </c>
      <c r="K4226" s="25" t="n">
        <v>1989</v>
      </c>
      <c r="L4226" s="25" t="s">
        <v>148</v>
      </c>
      <c r="M4226" s="25" t="s">
        <v>149</v>
      </c>
      <c r="N4226" s="28" t="n">
        <v>55</v>
      </c>
      <c r="O4226" s="25" t="s">
        <v>54</v>
      </c>
      <c r="P4226" s="29" t="n">
        <v>42888</v>
      </c>
      <c r="Q4226" s="29" t="n">
        <v>42969</v>
      </c>
      <c r="R4226" s="28" t="n">
        <v>51</v>
      </c>
      <c r="S4226" s="28" t="n">
        <f aca="false">IF(O4226="Won",R4226,IF(O4226="Lost",0,N4226))</f>
        <v>51</v>
      </c>
      <c r="T4226" s="30" t="n">
        <f aca="false">IF(AND(P4226&lt;&gt;"",Q4226&lt;&gt;""),Q4226-P4226,"")</f>
        <v>81</v>
      </c>
      <c r="U4226" s="30" t="str">
        <f aca="false">IF(AND(O4226="Engaging",P4226&lt;&gt;""),'Leia-me'!$B$5-P4226,"")</f>
        <v/>
      </c>
      <c r="V4226" s="25" t="str">
        <f aca="false">IF(O4226&lt;&gt;"Engaging","",IF(U4226&lt;='Leia-me'!$B$6,"Saudável",IF(U4226&lt;='Leia-me'!$B$7,"Esfriando",IF(U4226&lt;='Leia-me'!$B$8,"Última chance","Zumbi"))))</f>
        <v/>
      </c>
      <c r="W4226" s="25" t="n">
        <f aca="false">IF(O4226="Won",1,IF(O4226="Lost",0,""))</f>
        <v>1</v>
      </c>
      <c r="Y4226" s="25" t="str">
        <f aca="false">IF(E4226="","Sim","")</f>
        <v/>
      </c>
    </row>
    <row r="4227" customFormat="false" ht="15" hidden="false" customHeight="false" outlineLevel="0" collapsed="false">
      <c r="A4227" s="25" t="s">
        <v>4489</v>
      </c>
      <c r="B4227" s="25" t="s">
        <v>84</v>
      </c>
      <c r="C4227" s="25" t="s">
        <v>85</v>
      </c>
      <c r="D4227" s="25" t="s">
        <v>86</v>
      </c>
      <c r="E4227" s="25" t="s">
        <v>1640</v>
      </c>
      <c r="F4227" s="25" t="s">
        <v>211</v>
      </c>
      <c r="G4227" s="26" t="n">
        <v>71.12</v>
      </c>
      <c r="H4227" s="27" t="n">
        <v>144</v>
      </c>
      <c r="I4227" s="25" t="s">
        <v>147</v>
      </c>
      <c r="K4227" s="25" t="n">
        <v>2010</v>
      </c>
      <c r="L4227" s="25" t="s">
        <v>148</v>
      </c>
      <c r="M4227" s="25" t="s">
        <v>149</v>
      </c>
      <c r="N4227" s="28" t="n">
        <v>55</v>
      </c>
      <c r="O4227" s="25" t="s">
        <v>54</v>
      </c>
      <c r="P4227" s="29" t="n">
        <v>42889</v>
      </c>
      <c r="Q4227" s="29" t="n">
        <v>42895</v>
      </c>
      <c r="R4227" s="28" t="n">
        <v>54</v>
      </c>
      <c r="S4227" s="28" t="n">
        <f aca="false">IF(O4227="Won",R4227,IF(O4227="Lost",0,N4227))</f>
        <v>54</v>
      </c>
      <c r="T4227" s="30" t="n">
        <f aca="false">IF(AND(P4227&lt;&gt;"",Q4227&lt;&gt;""),Q4227-P4227,"")</f>
        <v>6</v>
      </c>
      <c r="U4227" s="30" t="str">
        <f aca="false">IF(AND(O4227="Engaging",P4227&lt;&gt;""),'Leia-me'!$B$5-P4227,"")</f>
        <v/>
      </c>
      <c r="V4227" s="25" t="str">
        <f aca="false">IF(O4227&lt;&gt;"Engaging","",IF(U4227&lt;='Leia-me'!$B$6,"Saudável",IF(U4227&lt;='Leia-me'!$B$7,"Esfriando",IF(U4227&lt;='Leia-me'!$B$8,"Última chance","Zumbi"))))</f>
        <v/>
      </c>
      <c r="W4227" s="25" t="n">
        <f aca="false">IF(O4227="Won",1,IF(O4227="Lost",0,""))</f>
        <v>1</v>
      </c>
      <c r="Y4227" s="25" t="str">
        <f aca="false">IF(E4227="","Sim","")</f>
        <v/>
      </c>
    </row>
    <row r="4228" customFormat="false" ht="15" hidden="false" customHeight="false" outlineLevel="0" collapsed="false">
      <c r="A4228" s="25" t="s">
        <v>4490</v>
      </c>
      <c r="B4228" s="25" t="s">
        <v>84</v>
      </c>
      <c r="C4228" s="25" t="s">
        <v>85</v>
      </c>
      <c r="D4228" s="25" t="s">
        <v>86</v>
      </c>
      <c r="E4228" s="25" t="s">
        <v>193</v>
      </c>
      <c r="F4228" s="25" t="s">
        <v>185</v>
      </c>
      <c r="G4228" s="26" t="n">
        <v>1100.04</v>
      </c>
      <c r="H4228" s="27" t="n">
        <v>2822</v>
      </c>
      <c r="I4228" s="25" t="s">
        <v>147</v>
      </c>
      <c r="K4228" s="25" t="n">
        <v>1996</v>
      </c>
      <c r="L4228" s="25" t="s">
        <v>148</v>
      </c>
      <c r="M4228" s="25" t="s">
        <v>149</v>
      </c>
      <c r="N4228" s="28" t="n">
        <v>55</v>
      </c>
      <c r="O4228" s="25" t="s">
        <v>55</v>
      </c>
      <c r="P4228" s="29" t="n">
        <v>42891</v>
      </c>
      <c r="Q4228" s="29" t="n">
        <v>42948</v>
      </c>
      <c r="R4228" s="28" t="n">
        <v>0</v>
      </c>
      <c r="S4228" s="28" t="n">
        <f aca="false">IF(O4228="Won",R4228,IF(O4228="Lost",0,N4228))</f>
        <v>0</v>
      </c>
      <c r="T4228" s="30" t="n">
        <f aca="false">IF(AND(P4228&lt;&gt;"",Q4228&lt;&gt;""),Q4228-P4228,"")</f>
        <v>57</v>
      </c>
      <c r="U4228" s="30" t="str">
        <f aca="false">IF(AND(O4228="Engaging",P4228&lt;&gt;""),'Leia-me'!$B$5-P4228,"")</f>
        <v/>
      </c>
      <c r="V4228" s="25" t="str">
        <f aca="false">IF(O4228&lt;&gt;"Engaging","",IF(U4228&lt;='Leia-me'!$B$6,"Saudável",IF(U4228&lt;='Leia-me'!$B$7,"Esfriando",IF(U4228&lt;='Leia-me'!$B$8,"Última chance","Zumbi"))))</f>
        <v/>
      </c>
      <c r="W4228" s="25" t="n">
        <f aca="false">IF(O4228="Won",1,IF(O4228="Lost",0,""))</f>
        <v>0</v>
      </c>
      <c r="Y4228" s="25" t="str">
        <f aca="false">IF(E4228="","Sim","")</f>
        <v/>
      </c>
    </row>
    <row r="4229" customFormat="false" ht="15" hidden="false" customHeight="false" outlineLevel="0" collapsed="false">
      <c r="A4229" s="25" t="s">
        <v>4491</v>
      </c>
      <c r="B4229" s="25" t="s">
        <v>84</v>
      </c>
      <c r="C4229" s="25" t="s">
        <v>85</v>
      </c>
      <c r="D4229" s="25" t="s">
        <v>86</v>
      </c>
      <c r="G4229" s="31"/>
      <c r="H4229" s="32"/>
      <c r="L4229" s="25" t="s">
        <v>160</v>
      </c>
      <c r="M4229" s="25" t="s">
        <v>149</v>
      </c>
      <c r="N4229" s="28" t="n">
        <v>3393</v>
      </c>
      <c r="O4229" s="25" t="s">
        <v>56</v>
      </c>
      <c r="P4229" s="29" t="n">
        <v>42892</v>
      </c>
      <c r="Q4229" s="33"/>
      <c r="R4229" s="34"/>
      <c r="S4229" s="28" t="n">
        <f aca="false">IF(O4229="Won",R4229,IF(O4229="Lost",0,N4229))</f>
        <v>3393</v>
      </c>
      <c r="T4229" s="30" t="str">
        <f aca="false">IF(AND(P4229&lt;&gt;"",Q4229&lt;&gt;""),Q4229-P4229,"")</f>
        <v/>
      </c>
      <c r="U4229" s="30" t="n">
        <f aca="false">IF(AND(O4229="Engaging",P4229&lt;&gt;""),'Leia-me'!$B$5-P4229,"")</f>
        <v>208</v>
      </c>
      <c r="V4229" s="25" t="str">
        <f aca="false">IF(O4229&lt;&gt;"Engaging","",IF(U4229&lt;='Leia-me'!$B$6,"Saudável",IF(U4229&lt;='Leia-me'!$B$7,"Esfriando",IF(U4229&lt;='Leia-me'!$B$8,"Última chance","Zumbi"))))</f>
        <v>Zumbi</v>
      </c>
      <c r="W4229" s="25" t="str">
        <f aca="false">IF(O4229="Won",1,IF(O4229="Lost",0,""))</f>
        <v/>
      </c>
      <c r="Y4229" s="25" t="str">
        <f aca="false">IF(E4229="","Sim","")</f>
        <v>Sim</v>
      </c>
    </row>
    <row r="4230" customFormat="false" ht="15" hidden="false" customHeight="false" outlineLevel="0" collapsed="false">
      <c r="A4230" s="25" t="s">
        <v>4492</v>
      </c>
      <c r="B4230" s="25" t="s">
        <v>84</v>
      </c>
      <c r="C4230" s="25" t="s">
        <v>85</v>
      </c>
      <c r="D4230" s="25" t="s">
        <v>86</v>
      </c>
      <c r="E4230" s="25" t="s">
        <v>1795</v>
      </c>
      <c r="F4230" s="25" t="s">
        <v>177</v>
      </c>
      <c r="G4230" s="26" t="n">
        <v>355.23</v>
      </c>
      <c r="H4230" s="27" t="n">
        <v>853</v>
      </c>
      <c r="I4230" s="25" t="s">
        <v>147</v>
      </c>
      <c r="K4230" s="25" t="n">
        <v>1994</v>
      </c>
      <c r="L4230" s="25" t="s">
        <v>148</v>
      </c>
      <c r="M4230" s="25" t="s">
        <v>149</v>
      </c>
      <c r="N4230" s="28" t="n">
        <v>55</v>
      </c>
      <c r="O4230" s="25" t="s">
        <v>54</v>
      </c>
      <c r="P4230" s="29" t="n">
        <v>42892</v>
      </c>
      <c r="Q4230" s="29" t="n">
        <v>42988</v>
      </c>
      <c r="R4230" s="28" t="n">
        <v>63</v>
      </c>
      <c r="S4230" s="28" t="n">
        <f aca="false">IF(O4230="Won",R4230,IF(O4230="Lost",0,N4230))</f>
        <v>63</v>
      </c>
      <c r="T4230" s="30" t="n">
        <f aca="false">IF(AND(P4230&lt;&gt;"",Q4230&lt;&gt;""),Q4230-P4230,"")</f>
        <v>96</v>
      </c>
      <c r="U4230" s="30" t="str">
        <f aca="false">IF(AND(O4230="Engaging",P4230&lt;&gt;""),'Leia-me'!$B$5-P4230,"")</f>
        <v/>
      </c>
      <c r="V4230" s="25" t="str">
        <f aca="false">IF(O4230&lt;&gt;"Engaging","",IF(U4230&lt;='Leia-me'!$B$6,"Saudável",IF(U4230&lt;='Leia-me'!$B$7,"Esfriando",IF(U4230&lt;='Leia-me'!$B$8,"Última chance","Zumbi"))))</f>
        <v/>
      </c>
      <c r="W4230" s="25" t="n">
        <f aca="false">IF(O4230="Won",1,IF(O4230="Lost",0,""))</f>
        <v>1</v>
      </c>
      <c r="Y4230" s="25" t="str">
        <f aca="false">IF(E4230="","Sim","")</f>
        <v/>
      </c>
    </row>
    <row r="4231" customFormat="false" ht="15" hidden="false" customHeight="false" outlineLevel="0" collapsed="false">
      <c r="A4231" s="25" t="s">
        <v>4493</v>
      </c>
      <c r="B4231" s="25" t="s">
        <v>84</v>
      </c>
      <c r="C4231" s="25" t="s">
        <v>85</v>
      </c>
      <c r="D4231" s="25" t="s">
        <v>86</v>
      </c>
      <c r="G4231" s="31"/>
      <c r="H4231" s="32"/>
      <c r="L4231" s="25" t="s">
        <v>148</v>
      </c>
      <c r="M4231" s="25" t="s">
        <v>149</v>
      </c>
      <c r="N4231" s="28" t="n">
        <v>55</v>
      </c>
      <c r="O4231" s="25" t="s">
        <v>56</v>
      </c>
      <c r="P4231" s="29" t="n">
        <v>42893</v>
      </c>
      <c r="Q4231" s="33"/>
      <c r="R4231" s="34"/>
      <c r="S4231" s="28" t="n">
        <f aca="false">IF(O4231="Won",R4231,IF(O4231="Lost",0,N4231))</f>
        <v>55</v>
      </c>
      <c r="T4231" s="30" t="str">
        <f aca="false">IF(AND(P4231&lt;&gt;"",Q4231&lt;&gt;""),Q4231-P4231,"")</f>
        <v/>
      </c>
      <c r="U4231" s="30" t="n">
        <f aca="false">IF(AND(O4231="Engaging",P4231&lt;&gt;""),'Leia-me'!$B$5-P4231,"")</f>
        <v>207</v>
      </c>
      <c r="V4231" s="25" t="str">
        <f aca="false">IF(O4231&lt;&gt;"Engaging","",IF(U4231&lt;='Leia-me'!$B$6,"Saudável",IF(U4231&lt;='Leia-me'!$B$7,"Esfriando",IF(U4231&lt;='Leia-me'!$B$8,"Última chance","Zumbi"))))</f>
        <v>Zumbi</v>
      </c>
      <c r="W4231" s="25" t="str">
        <f aca="false">IF(O4231="Won",1,IF(O4231="Lost",0,""))</f>
        <v/>
      </c>
      <c r="Y4231" s="25" t="str">
        <f aca="false">IF(E4231="","Sim","")</f>
        <v>Sim</v>
      </c>
    </row>
    <row r="4232" customFormat="false" ht="15" hidden="false" customHeight="false" outlineLevel="0" collapsed="false">
      <c r="A4232" s="25" t="s">
        <v>4494</v>
      </c>
      <c r="B4232" s="25" t="s">
        <v>84</v>
      </c>
      <c r="C4232" s="25" t="s">
        <v>85</v>
      </c>
      <c r="D4232" s="25" t="s">
        <v>86</v>
      </c>
      <c r="E4232" s="25" t="s">
        <v>180</v>
      </c>
      <c r="F4232" s="25" t="s">
        <v>146</v>
      </c>
      <c r="G4232" s="26" t="n">
        <v>3178.24</v>
      </c>
      <c r="H4232" s="27" t="n">
        <v>4540</v>
      </c>
      <c r="I4232" s="25" t="s">
        <v>147</v>
      </c>
      <c r="K4232" s="25" t="n">
        <v>2002</v>
      </c>
      <c r="L4232" s="25" t="s">
        <v>170</v>
      </c>
      <c r="M4232" s="25" t="s">
        <v>171</v>
      </c>
      <c r="N4232" s="28" t="n">
        <v>1096</v>
      </c>
      <c r="O4232" s="25" t="s">
        <v>56</v>
      </c>
      <c r="P4232" s="29" t="n">
        <v>42898</v>
      </c>
      <c r="Q4232" s="33"/>
      <c r="R4232" s="34"/>
      <c r="S4232" s="28" t="n">
        <f aca="false">IF(O4232="Won",R4232,IF(O4232="Lost",0,N4232))</f>
        <v>1096</v>
      </c>
      <c r="T4232" s="30" t="str">
        <f aca="false">IF(AND(P4232&lt;&gt;"",Q4232&lt;&gt;""),Q4232-P4232,"")</f>
        <v/>
      </c>
      <c r="U4232" s="30" t="n">
        <f aca="false">IF(AND(O4232="Engaging",P4232&lt;&gt;""),'Leia-me'!$B$5-P4232,"")</f>
        <v>202</v>
      </c>
      <c r="V4232" s="25" t="str">
        <f aca="false">IF(O4232&lt;&gt;"Engaging","",IF(U4232&lt;='Leia-me'!$B$6,"Saudável",IF(U4232&lt;='Leia-me'!$B$7,"Esfriando",IF(U4232&lt;='Leia-me'!$B$8,"Última chance","Zumbi"))))</f>
        <v>Zumbi</v>
      </c>
      <c r="W4232" s="25" t="str">
        <f aca="false">IF(O4232="Won",1,IF(O4232="Lost",0,""))</f>
        <v/>
      </c>
      <c r="Y4232" s="25" t="str">
        <f aca="false">IF(E4232="","Sim","")</f>
        <v/>
      </c>
    </row>
    <row r="4233" customFormat="false" ht="15" hidden="false" customHeight="false" outlineLevel="0" collapsed="false">
      <c r="A4233" s="25" t="s">
        <v>4495</v>
      </c>
      <c r="B4233" s="25" t="s">
        <v>84</v>
      </c>
      <c r="C4233" s="25" t="s">
        <v>85</v>
      </c>
      <c r="D4233" s="25" t="s">
        <v>86</v>
      </c>
      <c r="E4233" s="25" t="s">
        <v>1640</v>
      </c>
      <c r="F4233" s="25" t="s">
        <v>211</v>
      </c>
      <c r="G4233" s="26" t="n">
        <v>71.12</v>
      </c>
      <c r="H4233" s="27" t="n">
        <v>144</v>
      </c>
      <c r="I4233" s="25" t="s">
        <v>147</v>
      </c>
      <c r="K4233" s="25" t="n">
        <v>2010</v>
      </c>
      <c r="L4233" s="25" t="s">
        <v>148</v>
      </c>
      <c r="M4233" s="25" t="s">
        <v>149</v>
      </c>
      <c r="N4233" s="28" t="n">
        <v>55</v>
      </c>
      <c r="O4233" s="25" t="s">
        <v>54</v>
      </c>
      <c r="P4233" s="29" t="n">
        <v>42898</v>
      </c>
      <c r="Q4233" s="29" t="n">
        <v>42999</v>
      </c>
      <c r="R4233" s="28" t="n">
        <v>53</v>
      </c>
      <c r="S4233" s="28" t="n">
        <f aca="false">IF(O4233="Won",R4233,IF(O4233="Lost",0,N4233))</f>
        <v>53</v>
      </c>
      <c r="T4233" s="30" t="n">
        <f aca="false">IF(AND(P4233&lt;&gt;"",Q4233&lt;&gt;""),Q4233-P4233,"")</f>
        <v>101</v>
      </c>
      <c r="U4233" s="30" t="str">
        <f aca="false">IF(AND(O4233="Engaging",P4233&lt;&gt;""),'Leia-me'!$B$5-P4233,"")</f>
        <v/>
      </c>
      <c r="V4233" s="25" t="str">
        <f aca="false">IF(O4233&lt;&gt;"Engaging","",IF(U4233&lt;='Leia-me'!$B$6,"Saudável",IF(U4233&lt;='Leia-me'!$B$7,"Esfriando",IF(U4233&lt;='Leia-me'!$B$8,"Última chance","Zumbi"))))</f>
        <v/>
      </c>
      <c r="W4233" s="25" t="n">
        <f aca="false">IF(O4233="Won",1,IF(O4233="Lost",0,""))</f>
        <v>1</v>
      </c>
      <c r="Y4233" s="25" t="str">
        <f aca="false">IF(E4233="","Sim","")</f>
        <v/>
      </c>
    </row>
    <row r="4234" customFormat="false" ht="15" hidden="false" customHeight="false" outlineLevel="0" collapsed="false">
      <c r="A4234" s="25" t="s">
        <v>4496</v>
      </c>
      <c r="B4234" s="25" t="s">
        <v>84</v>
      </c>
      <c r="C4234" s="25" t="s">
        <v>85</v>
      </c>
      <c r="D4234" s="25" t="s">
        <v>86</v>
      </c>
      <c r="E4234" s="25" t="s">
        <v>1690</v>
      </c>
      <c r="F4234" s="25" t="s">
        <v>211</v>
      </c>
      <c r="G4234" s="26" t="n">
        <v>2520.83</v>
      </c>
      <c r="H4234" s="27" t="n">
        <v>3502</v>
      </c>
      <c r="I4234" s="25" t="s">
        <v>147</v>
      </c>
      <c r="K4234" s="25" t="n">
        <v>1990</v>
      </c>
      <c r="L4234" s="25" t="s">
        <v>148</v>
      </c>
      <c r="M4234" s="25" t="s">
        <v>149</v>
      </c>
      <c r="N4234" s="28" t="n">
        <v>55</v>
      </c>
      <c r="O4234" s="25" t="s">
        <v>55</v>
      </c>
      <c r="P4234" s="29" t="n">
        <v>42900</v>
      </c>
      <c r="Q4234" s="29" t="n">
        <v>42967</v>
      </c>
      <c r="R4234" s="28" t="n">
        <v>0</v>
      </c>
      <c r="S4234" s="28" t="n">
        <f aca="false">IF(O4234="Won",R4234,IF(O4234="Lost",0,N4234))</f>
        <v>0</v>
      </c>
      <c r="T4234" s="30" t="n">
        <f aca="false">IF(AND(P4234&lt;&gt;"",Q4234&lt;&gt;""),Q4234-P4234,"")</f>
        <v>67</v>
      </c>
      <c r="U4234" s="30" t="str">
        <f aca="false">IF(AND(O4234="Engaging",P4234&lt;&gt;""),'Leia-me'!$B$5-P4234,"")</f>
        <v/>
      </c>
      <c r="V4234" s="25" t="str">
        <f aca="false">IF(O4234&lt;&gt;"Engaging","",IF(U4234&lt;='Leia-me'!$B$6,"Saudável",IF(U4234&lt;='Leia-me'!$B$7,"Esfriando",IF(U4234&lt;='Leia-me'!$B$8,"Última chance","Zumbi"))))</f>
        <v/>
      </c>
      <c r="W4234" s="25" t="n">
        <f aca="false">IF(O4234="Won",1,IF(O4234="Lost",0,""))</f>
        <v>0</v>
      </c>
      <c r="Y4234" s="25" t="str">
        <f aca="false">IF(E4234="","Sim","")</f>
        <v/>
      </c>
    </row>
    <row r="4235" customFormat="false" ht="15" hidden="false" customHeight="false" outlineLevel="0" collapsed="false">
      <c r="A4235" s="25" t="s">
        <v>4497</v>
      </c>
      <c r="B4235" s="25" t="s">
        <v>84</v>
      </c>
      <c r="C4235" s="25" t="s">
        <v>85</v>
      </c>
      <c r="D4235" s="25" t="s">
        <v>86</v>
      </c>
      <c r="G4235" s="31"/>
      <c r="H4235" s="32"/>
      <c r="L4235" s="25" t="s">
        <v>148</v>
      </c>
      <c r="M4235" s="25" t="s">
        <v>149</v>
      </c>
      <c r="N4235" s="28" t="n">
        <v>55</v>
      </c>
      <c r="O4235" s="25" t="s">
        <v>56</v>
      </c>
      <c r="P4235" s="29" t="n">
        <v>42902</v>
      </c>
      <c r="Q4235" s="33"/>
      <c r="R4235" s="34"/>
      <c r="S4235" s="28" t="n">
        <f aca="false">IF(O4235="Won",R4235,IF(O4235="Lost",0,N4235))</f>
        <v>55</v>
      </c>
      <c r="T4235" s="30" t="str">
        <f aca="false">IF(AND(P4235&lt;&gt;"",Q4235&lt;&gt;""),Q4235-P4235,"")</f>
        <v/>
      </c>
      <c r="U4235" s="30" t="n">
        <f aca="false">IF(AND(O4235="Engaging",P4235&lt;&gt;""),'Leia-me'!$B$5-P4235,"")</f>
        <v>198</v>
      </c>
      <c r="V4235" s="25" t="str">
        <f aca="false">IF(O4235&lt;&gt;"Engaging","",IF(U4235&lt;='Leia-me'!$B$6,"Saudável",IF(U4235&lt;='Leia-me'!$B$7,"Esfriando",IF(U4235&lt;='Leia-me'!$B$8,"Última chance","Zumbi"))))</f>
        <v>Zumbi</v>
      </c>
      <c r="W4235" s="25" t="str">
        <f aca="false">IF(O4235="Won",1,IF(O4235="Lost",0,""))</f>
        <v/>
      </c>
      <c r="Y4235" s="25" t="str">
        <f aca="false">IF(E4235="","Sim","")</f>
        <v>Sim</v>
      </c>
    </row>
    <row r="4236" customFormat="false" ht="15" hidden="false" customHeight="false" outlineLevel="0" collapsed="false">
      <c r="A4236" s="25" t="s">
        <v>4498</v>
      </c>
      <c r="B4236" s="25" t="s">
        <v>84</v>
      </c>
      <c r="C4236" s="25" t="s">
        <v>85</v>
      </c>
      <c r="D4236" s="25" t="s">
        <v>86</v>
      </c>
      <c r="E4236" s="25" t="s">
        <v>1049</v>
      </c>
      <c r="F4236" s="25" t="s">
        <v>177</v>
      </c>
      <c r="G4236" s="26" t="n">
        <v>2022.14</v>
      </c>
      <c r="H4236" s="27" t="n">
        <v>5113</v>
      </c>
      <c r="I4236" s="25" t="s">
        <v>147</v>
      </c>
      <c r="K4236" s="25" t="n">
        <v>1998</v>
      </c>
      <c r="L4236" s="25" t="s">
        <v>186</v>
      </c>
      <c r="M4236" s="25" t="s">
        <v>171</v>
      </c>
      <c r="N4236" s="28" t="n">
        <v>550</v>
      </c>
      <c r="O4236" s="25" t="s">
        <v>55</v>
      </c>
      <c r="P4236" s="29" t="n">
        <v>42905</v>
      </c>
      <c r="Q4236" s="29" t="n">
        <v>42910</v>
      </c>
      <c r="R4236" s="28" t="n">
        <v>0</v>
      </c>
      <c r="S4236" s="28" t="n">
        <f aca="false">IF(O4236="Won",R4236,IF(O4236="Lost",0,N4236))</f>
        <v>0</v>
      </c>
      <c r="T4236" s="30" t="n">
        <f aca="false">IF(AND(P4236&lt;&gt;"",Q4236&lt;&gt;""),Q4236-P4236,"")</f>
        <v>5</v>
      </c>
      <c r="U4236" s="30" t="str">
        <f aca="false">IF(AND(O4236="Engaging",P4236&lt;&gt;""),'Leia-me'!$B$5-P4236,"")</f>
        <v/>
      </c>
      <c r="V4236" s="25" t="str">
        <f aca="false">IF(O4236&lt;&gt;"Engaging","",IF(U4236&lt;='Leia-me'!$B$6,"Saudável",IF(U4236&lt;='Leia-me'!$B$7,"Esfriando",IF(U4236&lt;='Leia-me'!$B$8,"Última chance","Zumbi"))))</f>
        <v/>
      </c>
      <c r="W4236" s="25" t="n">
        <f aca="false">IF(O4236="Won",1,IF(O4236="Lost",0,""))</f>
        <v>0</v>
      </c>
      <c r="Y4236" s="25" t="str">
        <f aca="false">IF(E4236="","Sim","")</f>
        <v/>
      </c>
    </row>
    <row r="4237" customFormat="false" ht="15" hidden="false" customHeight="false" outlineLevel="0" collapsed="false">
      <c r="A4237" s="25" t="s">
        <v>4499</v>
      </c>
      <c r="B4237" s="25" t="s">
        <v>84</v>
      </c>
      <c r="C4237" s="25" t="s">
        <v>85</v>
      </c>
      <c r="D4237" s="25" t="s">
        <v>86</v>
      </c>
      <c r="E4237" s="25" t="s">
        <v>1090</v>
      </c>
      <c r="F4237" s="25" t="s">
        <v>155</v>
      </c>
      <c r="G4237" s="26" t="n">
        <v>6395.05</v>
      </c>
      <c r="H4237" s="27" t="n">
        <v>20275</v>
      </c>
      <c r="I4237" s="25" t="s">
        <v>147</v>
      </c>
      <c r="K4237" s="25" t="n">
        <v>1994</v>
      </c>
      <c r="L4237" s="25" t="s">
        <v>148</v>
      </c>
      <c r="M4237" s="25" t="s">
        <v>149</v>
      </c>
      <c r="N4237" s="28" t="n">
        <v>55</v>
      </c>
      <c r="O4237" s="25" t="s">
        <v>55</v>
      </c>
      <c r="P4237" s="29" t="n">
        <v>42906</v>
      </c>
      <c r="Q4237" s="29" t="n">
        <v>42951</v>
      </c>
      <c r="R4237" s="28" t="n">
        <v>0</v>
      </c>
      <c r="S4237" s="28" t="n">
        <f aca="false">IF(O4237="Won",R4237,IF(O4237="Lost",0,N4237))</f>
        <v>0</v>
      </c>
      <c r="T4237" s="30" t="n">
        <f aca="false">IF(AND(P4237&lt;&gt;"",Q4237&lt;&gt;""),Q4237-P4237,"")</f>
        <v>45</v>
      </c>
      <c r="U4237" s="30" t="str">
        <f aca="false">IF(AND(O4237="Engaging",P4237&lt;&gt;""),'Leia-me'!$B$5-P4237,"")</f>
        <v/>
      </c>
      <c r="V4237" s="25" t="str">
        <f aca="false">IF(O4237&lt;&gt;"Engaging","",IF(U4237&lt;='Leia-me'!$B$6,"Saudável",IF(U4237&lt;='Leia-me'!$B$7,"Esfriando",IF(U4237&lt;='Leia-me'!$B$8,"Última chance","Zumbi"))))</f>
        <v/>
      </c>
      <c r="W4237" s="25" t="n">
        <f aca="false">IF(O4237="Won",1,IF(O4237="Lost",0,""))</f>
        <v>0</v>
      </c>
      <c r="Y4237" s="25" t="str">
        <f aca="false">IF(E4237="","Sim","")</f>
        <v/>
      </c>
    </row>
    <row r="4238" customFormat="false" ht="15" hidden="false" customHeight="false" outlineLevel="0" collapsed="false">
      <c r="A4238" s="25" t="s">
        <v>4500</v>
      </c>
      <c r="B4238" s="25" t="s">
        <v>84</v>
      </c>
      <c r="C4238" s="25" t="s">
        <v>85</v>
      </c>
      <c r="D4238" s="25" t="s">
        <v>86</v>
      </c>
      <c r="E4238" s="25" t="s">
        <v>622</v>
      </c>
      <c r="F4238" s="25" t="s">
        <v>211</v>
      </c>
      <c r="G4238" s="26" t="n">
        <v>167.89</v>
      </c>
      <c r="H4238" s="27" t="n">
        <v>493</v>
      </c>
      <c r="I4238" s="25" t="s">
        <v>623</v>
      </c>
      <c r="K4238" s="25" t="n">
        <v>2000</v>
      </c>
      <c r="L4238" s="25" t="s">
        <v>186</v>
      </c>
      <c r="M4238" s="25" t="s">
        <v>171</v>
      </c>
      <c r="N4238" s="28" t="n">
        <v>550</v>
      </c>
      <c r="O4238" s="25" t="s">
        <v>54</v>
      </c>
      <c r="P4238" s="29" t="n">
        <v>42906</v>
      </c>
      <c r="Q4238" s="29" t="n">
        <v>42990</v>
      </c>
      <c r="R4238" s="28" t="n">
        <v>592</v>
      </c>
      <c r="S4238" s="28" t="n">
        <f aca="false">IF(O4238="Won",R4238,IF(O4238="Lost",0,N4238))</f>
        <v>592</v>
      </c>
      <c r="T4238" s="30" t="n">
        <f aca="false">IF(AND(P4238&lt;&gt;"",Q4238&lt;&gt;""),Q4238-P4238,"")</f>
        <v>84</v>
      </c>
      <c r="U4238" s="30" t="str">
        <f aca="false">IF(AND(O4238="Engaging",P4238&lt;&gt;""),'Leia-me'!$B$5-P4238,"")</f>
        <v/>
      </c>
      <c r="V4238" s="25" t="str">
        <f aca="false">IF(O4238&lt;&gt;"Engaging","",IF(U4238&lt;='Leia-me'!$B$6,"Saudável",IF(U4238&lt;='Leia-me'!$B$7,"Esfriando",IF(U4238&lt;='Leia-me'!$B$8,"Última chance","Zumbi"))))</f>
        <v/>
      </c>
      <c r="W4238" s="25" t="n">
        <f aca="false">IF(O4238="Won",1,IF(O4238="Lost",0,""))</f>
        <v>1</v>
      </c>
      <c r="Y4238" s="25" t="str">
        <f aca="false">IF(E4238="","Sim","")</f>
        <v/>
      </c>
    </row>
    <row r="4239" customFormat="false" ht="15" hidden="false" customHeight="false" outlineLevel="0" collapsed="false">
      <c r="A4239" s="25" t="s">
        <v>4501</v>
      </c>
      <c r="B4239" s="25" t="s">
        <v>84</v>
      </c>
      <c r="C4239" s="25" t="s">
        <v>85</v>
      </c>
      <c r="D4239" s="25" t="s">
        <v>86</v>
      </c>
      <c r="E4239" s="25" t="s">
        <v>661</v>
      </c>
      <c r="F4239" s="25" t="s">
        <v>146</v>
      </c>
      <c r="G4239" s="26" t="n">
        <v>251.41</v>
      </c>
      <c r="H4239" s="27" t="n">
        <v>495</v>
      </c>
      <c r="I4239" s="25" t="s">
        <v>147</v>
      </c>
      <c r="K4239" s="25" t="n">
        <v>1999</v>
      </c>
      <c r="L4239" s="25" t="s">
        <v>148</v>
      </c>
      <c r="M4239" s="25" t="s">
        <v>149</v>
      </c>
      <c r="N4239" s="28" t="n">
        <v>55</v>
      </c>
      <c r="O4239" s="25" t="s">
        <v>56</v>
      </c>
      <c r="P4239" s="29" t="n">
        <v>42909</v>
      </c>
      <c r="Q4239" s="33"/>
      <c r="R4239" s="34"/>
      <c r="S4239" s="28" t="n">
        <f aca="false">IF(O4239="Won",R4239,IF(O4239="Lost",0,N4239))</f>
        <v>55</v>
      </c>
      <c r="T4239" s="30" t="str">
        <f aca="false">IF(AND(P4239&lt;&gt;"",Q4239&lt;&gt;""),Q4239-P4239,"")</f>
        <v/>
      </c>
      <c r="U4239" s="30" t="n">
        <f aca="false">IF(AND(O4239="Engaging",P4239&lt;&gt;""),'Leia-me'!$B$5-P4239,"")</f>
        <v>191</v>
      </c>
      <c r="V4239" s="25" t="str">
        <f aca="false">IF(O4239&lt;&gt;"Engaging","",IF(U4239&lt;='Leia-me'!$B$6,"Saudável",IF(U4239&lt;='Leia-me'!$B$7,"Esfriando",IF(U4239&lt;='Leia-me'!$B$8,"Última chance","Zumbi"))))</f>
        <v>Zumbi</v>
      </c>
      <c r="W4239" s="25" t="str">
        <f aca="false">IF(O4239="Won",1,IF(O4239="Lost",0,""))</f>
        <v/>
      </c>
      <c r="Y4239" s="25" t="str">
        <f aca="false">IF(E4239="","Sim","")</f>
        <v/>
      </c>
    </row>
    <row r="4240" customFormat="false" ht="15" hidden="false" customHeight="false" outlineLevel="0" collapsed="false">
      <c r="A4240" s="25" t="s">
        <v>4502</v>
      </c>
      <c r="B4240" s="25" t="s">
        <v>84</v>
      </c>
      <c r="C4240" s="25" t="s">
        <v>85</v>
      </c>
      <c r="D4240" s="25" t="s">
        <v>86</v>
      </c>
      <c r="E4240" s="25" t="s">
        <v>1158</v>
      </c>
      <c r="F4240" s="25" t="s">
        <v>185</v>
      </c>
      <c r="G4240" s="26" t="n">
        <v>7708.38</v>
      </c>
      <c r="H4240" s="27" t="n">
        <v>13756</v>
      </c>
      <c r="I4240" s="25" t="s">
        <v>147</v>
      </c>
      <c r="K4240" s="25" t="n">
        <v>1980</v>
      </c>
      <c r="L4240" s="25" t="s">
        <v>148</v>
      </c>
      <c r="M4240" s="25" t="s">
        <v>149</v>
      </c>
      <c r="N4240" s="28" t="n">
        <v>55</v>
      </c>
      <c r="O4240" s="25" t="s">
        <v>54</v>
      </c>
      <c r="P4240" s="29" t="n">
        <v>42909</v>
      </c>
      <c r="Q4240" s="29" t="n">
        <v>42962</v>
      </c>
      <c r="R4240" s="28" t="n">
        <v>50</v>
      </c>
      <c r="S4240" s="28" t="n">
        <f aca="false">IF(O4240="Won",R4240,IF(O4240="Lost",0,N4240))</f>
        <v>50</v>
      </c>
      <c r="T4240" s="30" t="n">
        <f aca="false">IF(AND(P4240&lt;&gt;"",Q4240&lt;&gt;""),Q4240-P4240,"")</f>
        <v>53</v>
      </c>
      <c r="U4240" s="30" t="str">
        <f aca="false">IF(AND(O4240="Engaging",P4240&lt;&gt;""),'Leia-me'!$B$5-P4240,"")</f>
        <v/>
      </c>
      <c r="V4240" s="25" t="str">
        <f aca="false">IF(O4240&lt;&gt;"Engaging","",IF(U4240&lt;='Leia-me'!$B$6,"Saudável",IF(U4240&lt;='Leia-me'!$B$7,"Esfriando",IF(U4240&lt;='Leia-me'!$B$8,"Última chance","Zumbi"))))</f>
        <v/>
      </c>
      <c r="W4240" s="25" t="n">
        <f aca="false">IF(O4240="Won",1,IF(O4240="Lost",0,""))</f>
        <v>1</v>
      </c>
      <c r="Y4240" s="25" t="str">
        <f aca="false">IF(E4240="","Sim","")</f>
        <v/>
      </c>
    </row>
    <row r="4241" customFormat="false" ht="15" hidden="false" customHeight="false" outlineLevel="0" collapsed="false">
      <c r="A4241" s="25" t="s">
        <v>4503</v>
      </c>
      <c r="B4241" s="25" t="s">
        <v>84</v>
      </c>
      <c r="C4241" s="25" t="s">
        <v>85</v>
      </c>
      <c r="D4241" s="25" t="s">
        <v>86</v>
      </c>
      <c r="E4241" s="25" t="s">
        <v>639</v>
      </c>
      <c r="F4241" s="25" t="s">
        <v>211</v>
      </c>
      <c r="G4241" s="26" t="n">
        <v>1419.98</v>
      </c>
      <c r="H4241" s="27" t="n">
        <v>4018</v>
      </c>
      <c r="I4241" s="25" t="s">
        <v>147</v>
      </c>
      <c r="K4241" s="25" t="n">
        <v>2003</v>
      </c>
      <c r="L4241" s="25" t="s">
        <v>160</v>
      </c>
      <c r="M4241" s="25" t="s">
        <v>149</v>
      </c>
      <c r="N4241" s="28" t="n">
        <v>3393</v>
      </c>
      <c r="O4241" s="25" t="s">
        <v>54</v>
      </c>
      <c r="P4241" s="29" t="n">
        <v>42909</v>
      </c>
      <c r="Q4241" s="29" t="n">
        <v>42916</v>
      </c>
      <c r="R4241" s="28" t="n">
        <v>3863</v>
      </c>
      <c r="S4241" s="28" t="n">
        <f aca="false">IF(O4241="Won",R4241,IF(O4241="Lost",0,N4241))</f>
        <v>3863</v>
      </c>
      <c r="T4241" s="30" t="n">
        <f aca="false">IF(AND(P4241&lt;&gt;"",Q4241&lt;&gt;""),Q4241-P4241,"")</f>
        <v>7</v>
      </c>
      <c r="U4241" s="30" t="str">
        <f aca="false">IF(AND(O4241="Engaging",P4241&lt;&gt;""),'Leia-me'!$B$5-P4241,"")</f>
        <v/>
      </c>
      <c r="V4241" s="25" t="str">
        <f aca="false">IF(O4241&lt;&gt;"Engaging","",IF(U4241&lt;='Leia-me'!$B$6,"Saudável",IF(U4241&lt;='Leia-me'!$B$7,"Esfriando",IF(U4241&lt;='Leia-me'!$B$8,"Última chance","Zumbi"))))</f>
        <v/>
      </c>
      <c r="W4241" s="25" t="n">
        <f aca="false">IF(O4241="Won",1,IF(O4241="Lost",0,""))</f>
        <v>1</v>
      </c>
      <c r="Y4241" s="25" t="str">
        <f aca="false">IF(E4241="","Sim","")</f>
        <v/>
      </c>
    </row>
    <row r="4242" customFormat="false" ht="15" hidden="false" customHeight="false" outlineLevel="0" collapsed="false">
      <c r="A4242" s="25" t="s">
        <v>4504</v>
      </c>
      <c r="B4242" s="25" t="s">
        <v>84</v>
      </c>
      <c r="C4242" s="25" t="s">
        <v>85</v>
      </c>
      <c r="D4242" s="25" t="s">
        <v>86</v>
      </c>
      <c r="E4242" s="25" t="s">
        <v>1156</v>
      </c>
      <c r="F4242" s="25" t="s">
        <v>185</v>
      </c>
      <c r="G4242" s="26" t="n">
        <v>1242.32</v>
      </c>
      <c r="H4242" s="27" t="n">
        <v>3027</v>
      </c>
      <c r="I4242" s="25" t="s">
        <v>147</v>
      </c>
      <c r="J4242" s="25" t="s">
        <v>193</v>
      </c>
      <c r="K4242" s="25" t="n">
        <v>1993</v>
      </c>
      <c r="L4242" s="25" t="s">
        <v>160</v>
      </c>
      <c r="M4242" s="25" t="s">
        <v>149</v>
      </c>
      <c r="N4242" s="28" t="n">
        <v>3393</v>
      </c>
      <c r="O4242" s="25" t="s">
        <v>55</v>
      </c>
      <c r="P4242" s="29" t="n">
        <v>42910</v>
      </c>
      <c r="Q4242" s="29" t="n">
        <v>42921</v>
      </c>
      <c r="R4242" s="28" t="n">
        <v>0</v>
      </c>
      <c r="S4242" s="28" t="n">
        <f aca="false">IF(O4242="Won",R4242,IF(O4242="Lost",0,N4242))</f>
        <v>0</v>
      </c>
      <c r="T4242" s="30" t="n">
        <f aca="false">IF(AND(P4242&lt;&gt;"",Q4242&lt;&gt;""),Q4242-P4242,"")</f>
        <v>11</v>
      </c>
      <c r="U4242" s="30" t="str">
        <f aca="false">IF(AND(O4242="Engaging",P4242&lt;&gt;""),'Leia-me'!$B$5-P4242,"")</f>
        <v/>
      </c>
      <c r="V4242" s="25" t="str">
        <f aca="false">IF(O4242&lt;&gt;"Engaging","",IF(U4242&lt;='Leia-me'!$B$6,"Saudável",IF(U4242&lt;='Leia-me'!$B$7,"Esfriando",IF(U4242&lt;='Leia-me'!$B$8,"Última chance","Zumbi"))))</f>
        <v/>
      </c>
      <c r="W4242" s="25" t="n">
        <f aca="false">IF(O4242="Won",1,IF(O4242="Lost",0,""))</f>
        <v>0</v>
      </c>
      <c r="Y4242" s="25" t="str">
        <f aca="false">IF(E4242="","Sim","")</f>
        <v/>
      </c>
    </row>
    <row r="4243" customFormat="false" ht="15" hidden="false" customHeight="false" outlineLevel="0" collapsed="false">
      <c r="A4243" s="25" t="s">
        <v>4505</v>
      </c>
      <c r="B4243" s="25" t="s">
        <v>84</v>
      </c>
      <c r="C4243" s="25" t="s">
        <v>85</v>
      </c>
      <c r="D4243" s="25" t="s">
        <v>86</v>
      </c>
      <c r="E4243" s="25" t="s">
        <v>1347</v>
      </c>
      <c r="F4243" s="25" t="s">
        <v>165</v>
      </c>
      <c r="G4243" s="26" t="n">
        <v>665.06</v>
      </c>
      <c r="H4243" s="27" t="n">
        <v>1095</v>
      </c>
      <c r="I4243" s="25" t="s">
        <v>147</v>
      </c>
      <c r="K4243" s="25" t="n">
        <v>1989</v>
      </c>
      <c r="L4243" s="25" t="s">
        <v>148</v>
      </c>
      <c r="M4243" s="25" t="s">
        <v>149</v>
      </c>
      <c r="N4243" s="28" t="n">
        <v>55</v>
      </c>
      <c r="O4243" s="25" t="s">
        <v>54</v>
      </c>
      <c r="P4243" s="29" t="n">
        <v>42910</v>
      </c>
      <c r="Q4243" s="29" t="n">
        <v>42995</v>
      </c>
      <c r="R4243" s="28" t="n">
        <v>55</v>
      </c>
      <c r="S4243" s="28" t="n">
        <f aca="false">IF(O4243="Won",R4243,IF(O4243="Lost",0,N4243))</f>
        <v>55</v>
      </c>
      <c r="T4243" s="30" t="n">
        <f aca="false">IF(AND(P4243&lt;&gt;"",Q4243&lt;&gt;""),Q4243-P4243,"")</f>
        <v>85</v>
      </c>
      <c r="U4243" s="30" t="str">
        <f aca="false">IF(AND(O4243="Engaging",P4243&lt;&gt;""),'Leia-me'!$B$5-P4243,"")</f>
        <v/>
      </c>
      <c r="V4243" s="25" t="str">
        <f aca="false">IF(O4243&lt;&gt;"Engaging","",IF(U4243&lt;='Leia-me'!$B$6,"Saudável",IF(U4243&lt;='Leia-me'!$B$7,"Esfriando",IF(U4243&lt;='Leia-me'!$B$8,"Última chance","Zumbi"))))</f>
        <v/>
      </c>
      <c r="W4243" s="25" t="n">
        <f aca="false">IF(O4243="Won",1,IF(O4243="Lost",0,""))</f>
        <v>1</v>
      </c>
      <c r="Y4243" s="25" t="str">
        <f aca="false">IF(E4243="","Sim","")</f>
        <v/>
      </c>
    </row>
    <row r="4244" customFormat="false" ht="15" hidden="false" customHeight="false" outlineLevel="0" collapsed="false">
      <c r="A4244" s="25" t="s">
        <v>4506</v>
      </c>
      <c r="B4244" s="25" t="s">
        <v>84</v>
      </c>
      <c r="C4244" s="25" t="s">
        <v>85</v>
      </c>
      <c r="D4244" s="25" t="s">
        <v>86</v>
      </c>
      <c r="G4244" s="31"/>
      <c r="H4244" s="32"/>
      <c r="L4244" s="25" t="s">
        <v>148</v>
      </c>
      <c r="M4244" s="25" t="s">
        <v>149</v>
      </c>
      <c r="N4244" s="28" t="n">
        <v>55</v>
      </c>
      <c r="O4244" s="25" t="s">
        <v>56</v>
      </c>
      <c r="P4244" s="29" t="n">
        <v>42911</v>
      </c>
      <c r="Q4244" s="33"/>
      <c r="R4244" s="34"/>
      <c r="S4244" s="28" t="n">
        <f aca="false">IF(O4244="Won",R4244,IF(O4244="Lost",0,N4244))</f>
        <v>55</v>
      </c>
      <c r="T4244" s="30" t="str">
        <f aca="false">IF(AND(P4244&lt;&gt;"",Q4244&lt;&gt;""),Q4244-P4244,"")</f>
        <v/>
      </c>
      <c r="U4244" s="30" t="n">
        <f aca="false">IF(AND(O4244="Engaging",P4244&lt;&gt;""),'Leia-me'!$B$5-P4244,"")</f>
        <v>189</v>
      </c>
      <c r="V4244" s="25" t="str">
        <f aca="false">IF(O4244&lt;&gt;"Engaging","",IF(U4244&lt;='Leia-me'!$B$6,"Saudável",IF(U4244&lt;='Leia-me'!$B$7,"Esfriando",IF(U4244&lt;='Leia-me'!$B$8,"Última chance","Zumbi"))))</f>
        <v>Zumbi</v>
      </c>
      <c r="W4244" s="25" t="str">
        <f aca="false">IF(O4244="Won",1,IF(O4244="Lost",0,""))</f>
        <v/>
      </c>
      <c r="Y4244" s="25" t="str">
        <f aca="false">IF(E4244="","Sim","")</f>
        <v>Sim</v>
      </c>
    </row>
    <row r="4245" customFormat="false" ht="15" hidden="false" customHeight="false" outlineLevel="0" collapsed="false">
      <c r="A4245" s="25" t="s">
        <v>4507</v>
      </c>
      <c r="B4245" s="25" t="s">
        <v>84</v>
      </c>
      <c r="C4245" s="25" t="s">
        <v>85</v>
      </c>
      <c r="D4245" s="25" t="s">
        <v>86</v>
      </c>
      <c r="E4245" s="25" t="s">
        <v>1653</v>
      </c>
      <c r="F4245" s="25" t="s">
        <v>165</v>
      </c>
      <c r="G4245" s="26" t="n">
        <v>3838.39</v>
      </c>
      <c r="H4245" s="27" t="n">
        <v>8274</v>
      </c>
      <c r="I4245" s="25" t="s">
        <v>147</v>
      </c>
      <c r="K4245" s="25" t="n">
        <v>1989</v>
      </c>
      <c r="L4245" s="25" t="s">
        <v>148</v>
      </c>
      <c r="M4245" s="25" t="s">
        <v>149</v>
      </c>
      <c r="N4245" s="28" t="n">
        <v>55</v>
      </c>
      <c r="O4245" s="25" t="s">
        <v>54</v>
      </c>
      <c r="P4245" s="29" t="n">
        <v>42911</v>
      </c>
      <c r="Q4245" s="29" t="n">
        <v>42918</v>
      </c>
      <c r="R4245" s="28" t="n">
        <v>60</v>
      </c>
      <c r="S4245" s="28" t="n">
        <f aca="false">IF(O4245="Won",R4245,IF(O4245="Lost",0,N4245))</f>
        <v>60</v>
      </c>
      <c r="T4245" s="30" t="n">
        <f aca="false">IF(AND(P4245&lt;&gt;"",Q4245&lt;&gt;""),Q4245-P4245,"")</f>
        <v>7</v>
      </c>
      <c r="U4245" s="30" t="str">
        <f aca="false">IF(AND(O4245="Engaging",P4245&lt;&gt;""),'Leia-me'!$B$5-P4245,"")</f>
        <v/>
      </c>
      <c r="V4245" s="25" t="str">
        <f aca="false">IF(O4245&lt;&gt;"Engaging","",IF(U4245&lt;='Leia-me'!$B$6,"Saudável",IF(U4245&lt;='Leia-me'!$B$7,"Esfriando",IF(U4245&lt;='Leia-me'!$B$8,"Última chance","Zumbi"))))</f>
        <v/>
      </c>
      <c r="W4245" s="25" t="n">
        <f aca="false">IF(O4245="Won",1,IF(O4245="Lost",0,""))</f>
        <v>1</v>
      </c>
      <c r="Y4245" s="25" t="str">
        <f aca="false">IF(E4245="","Sim","")</f>
        <v/>
      </c>
    </row>
    <row r="4246" customFormat="false" ht="15" hidden="false" customHeight="false" outlineLevel="0" collapsed="false">
      <c r="A4246" s="25" t="s">
        <v>4508</v>
      </c>
      <c r="B4246" s="25" t="s">
        <v>84</v>
      </c>
      <c r="C4246" s="25" t="s">
        <v>85</v>
      </c>
      <c r="D4246" s="25" t="s">
        <v>86</v>
      </c>
      <c r="G4246" s="31"/>
      <c r="H4246" s="32"/>
      <c r="L4246" s="25" t="s">
        <v>1834</v>
      </c>
      <c r="M4246" s="25" t="s">
        <v>171</v>
      </c>
      <c r="N4246" s="28" t="n">
        <v>4821</v>
      </c>
      <c r="O4246" s="25" t="s">
        <v>56</v>
      </c>
      <c r="P4246" s="29" t="n">
        <v>42913</v>
      </c>
      <c r="Q4246" s="33"/>
      <c r="R4246" s="34"/>
      <c r="S4246" s="28" t="n">
        <f aca="false">IF(O4246="Won",R4246,IF(O4246="Lost",0,N4246))</f>
        <v>4821</v>
      </c>
      <c r="T4246" s="30" t="str">
        <f aca="false">IF(AND(P4246&lt;&gt;"",Q4246&lt;&gt;""),Q4246-P4246,"")</f>
        <v/>
      </c>
      <c r="U4246" s="30" t="n">
        <f aca="false">IF(AND(O4246="Engaging",P4246&lt;&gt;""),'Leia-me'!$B$5-P4246,"")</f>
        <v>187</v>
      </c>
      <c r="V4246" s="25" t="str">
        <f aca="false">IF(O4246&lt;&gt;"Engaging","",IF(U4246&lt;='Leia-me'!$B$6,"Saudável",IF(U4246&lt;='Leia-me'!$B$7,"Esfriando",IF(U4246&lt;='Leia-me'!$B$8,"Última chance","Zumbi"))))</f>
        <v>Zumbi</v>
      </c>
      <c r="W4246" s="25" t="str">
        <f aca="false">IF(O4246="Won",1,IF(O4246="Lost",0,""))</f>
        <v/>
      </c>
      <c r="X4246" s="25" t="s">
        <v>1835</v>
      </c>
      <c r="Y4246" s="25" t="str">
        <f aca="false">IF(E4246="","Sim","")</f>
        <v>Sim</v>
      </c>
    </row>
    <row r="4247" customFormat="false" ht="15" hidden="false" customHeight="false" outlineLevel="0" collapsed="false">
      <c r="A4247" s="25" t="s">
        <v>4509</v>
      </c>
      <c r="B4247" s="25" t="s">
        <v>84</v>
      </c>
      <c r="C4247" s="25" t="s">
        <v>85</v>
      </c>
      <c r="D4247" s="25" t="s">
        <v>86</v>
      </c>
      <c r="E4247" s="25" t="s">
        <v>636</v>
      </c>
      <c r="F4247" s="25" t="s">
        <v>267</v>
      </c>
      <c r="G4247" s="26" t="n">
        <v>405.59</v>
      </c>
      <c r="H4247" s="27" t="n">
        <v>1179</v>
      </c>
      <c r="I4247" s="25" t="s">
        <v>637</v>
      </c>
      <c r="J4247" s="25" t="s">
        <v>266</v>
      </c>
      <c r="K4247" s="25" t="n">
        <v>1987</v>
      </c>
      <c r="L4247" s="25" t="s">
        <v>160</v>
      </c>
      <c r="M4247" s="25" t="s">
        <v>149</v>
      </c>
      <c r="N4247" s="28" t="n">
        <v>3393</v>
      </c>
      <c r="O4247" s="25" t="s">
        <v>56</v>
      </c>
      <c r="P4247" s="29" t="n">
        <v>42914</v>
      </c>
      <c r="Q4247" s="33"/>
      <c r="R4247" s="34"/>
      <c r="S4247" s="28" t="n">
        <f aca="false">IF(O4247="Won",R4247,IF(O4247="Lost",0,N4247))</f>
        <v>3393</v>
      </c>
      <c r="T4247" s="30" t="str">
        <f aca="false">IF(AND(P4247&lt;&gt;"",Q4247&lt;&gt;""),Q4247-P4247,"")</f>
        <v/>
      </c>
      <c r="U4247" s="30" t="n">
        <f aca="false">IF(AND(O4247="Engaging",P4247&lt;&gt;""),'Leia-me'!$B$5-P4247,"")</f>
        <v>186</v>
      </c>
      <c r="V4247" s="25" t="str">
        <f aca="false">IF(O4247&lt;&gt;"Engaging","",IF(U4247&lt;='Leia-me'!$B$6,"Saudável",IF(U4247&lt;='Leia-me'!$B$7,"Esfriando",IF(U4247&lt;='Leia-me'!$B$8,"Última chance","Zumbi"))))</f>
        <v>Zumbi</v>
      </c>
      <c r="W4247" s="25" t="str">
        <f aca="false">IF(O4247="Won",1,IF(O4247="Lost",0,""))</f>
        <v/>
      </c>
      <c r="Y4247" s="25" t="str">
        <f aca="false">IF(E4247="","Sim","")</f>
        <v/>
      </c>
    </row>
    <row r="4248" customFormat="false" ht="15" hidden="false" customHeight="false" outlineLevel="0" collapsed="false">
      <c r="A4248" s="25" t="s">
        <v>4510</v>
      </c>
      <c r="B4248" s="25" t="s">
        <v>84</v>
      </c>
      <c r="C4248" s="25" t="s">
        <v>85</v>
      </c>
      <c r="D4248" s="25" t="s">
        <v>86</v>
      </c>
      <c r="E4248" s="25" t="s">
        <v>1690</v>
      </c>
      <c r="F4248" s="25" t="s">
        <v>211</v>
      </c>
      <c r="G4248" s="26" t="n">
        <v>2520.83</v>
      </c>
      <c r="H4248" s="27" t="n">
        <v>3502</v>
      </c>
      <c r="I4248" s="25" t="s">
        <v>147</v>
      </c>
      <c r="K4248" s="25" t="n">
        <v>1990</v>
      </c>
      <c r="L4248" s="25" t="s">
        <v>148</v>
      </c>
      <c r="M4248" s="25" t="s">
        <v>149</v>
      </c>
      <c r="N4248" s="28" t="n">
        <v>55</v>
      </c>
      <c r="O4248" s="25" t="s">
        <v>54</v>
      </c>
      <c r="P4248" s="29" t="n">
        <v>42914</v>
      </c>
      <c r="Q4248" s="29" t="n">
        <v>43008</v>
      </c>
      <c r="R4248" s="28" t="n">
        <v>56</v>
      </c>
      <c r="S4248" s="28" t="n">
        <f aca="false">IF(O4248="Won",R4248,IF(O4248="Lost",0,N4248))</f>
        <v>56</v>
      </c>
      <c r="T4248" s="30" t="n">
        <f aca="false">IF(AND(P4248&lt;&gt;"",Q4248&lt;&gt;""),Q4248-P4248,"")</f>
        <v>94</v>
      </c>
      <c r="U4248" s="30" t="str">
        <f aca="false">IF(AND(O4248="Engaging",P4248&lt;&gt;""),'Leia-me'!$B$5-P4248,"")</f>
        <v/>
      </c>
      <c r="V4248" s="25" t="str">
        <f aca="false">IF(O4248&lt;&gt;"Engaging","",IF(U4248&lt;='Leia-me'!$B$6,"Saudável",IF(U4248&lt;='Leia-me'!$B$7,"Esfriando",IF(U4248&lt;='Leia-me'!$B$8,"Última chance","Zumbi"))))</f>
        <v/>
      </c>
      <c r="W4248" s="25" t="n">
        <f aca="false">IF(O4248="Won",1,IF(O4248="Lost",0,""))</f>
        <v>1</v>
      </c>
      <c r="Y4248" s="25" t="str">
        <f aca="false">IF(E4248="","Sim","")</f>
        <v/>
      </c>
    </row>
    <row r="4249" customFormat="false" ht="15" hidden="false" customHeight="false" outlineLevel="0" collapsed="false">
      <c r="A4249" s="25" t="s">
        <v>4511</v>
      </c>
      <c r="B4249" s="25" t="s">
        <v>84</v>
      </c>
      <c r="C4249" s="25" t="s">
        <v>85</v>
      </c>
      <c r="D4249" s="25" t="s">
        <v>86</v>
      </c>
      <c r="E4249" s="25" t="s">
        <v>1671</v>
      </c>
      <c r="F4249" s="25" t="s">
        <v>168</v>
      </c>
      <c r="G4249" s="26" t="n">
        <v>3027.46</v>
      </c>
      <c r="H4249" s="27" t="n">
        <v>9516</v>
      </c>
      <c r="I4249" s="25" t="s">
        <v>1672</v>
      </c>
      <c r="K4249" s="25" t="n">
        <v>1984</v>
      </c>
      <c r="L4249" s="25" t="s">
        <v>1834</v>
      </c>
      <c r="M4249" s="25" t="s">
        <v>171</v>
      </c>
      <c r="N4249" s="28" t="n">
        <v>4821</v>
      </c>
      <c r="O4249" s="25" t="s">
        <v>54</v>
      </c>
      <c r="P4249" s="29" t="n">
        <v>42915</v>
      </c>
      <c r="Q4249" s="29" t="n">
        <v>42925</v>
      </c>
      <c r="R4249" s="28" t="n">
        <v>5159</v>
      </c>
      <c r="S4249" s="28" t="n">
        <f aca="false">IF(O4249="Won",R4249,IF(O4249="Lost",0,N4249))</f>
        <v>5159</v>
      </c>
      <c r="T4249" s="30" t="n">
        <f aca="false">IF(AND(P4249&lt;&gt;"",Q4249&lt;&gt;""),Q4249-P4249,"")</f>
        <v>10</v>
      </c>
      <c r="U4249" s="30" t="str">
        <f aca="false">IF(AND(O4249="Engaging",P4249&lt;&gt;""),'Leia-me'!$B$5-P4249,"")</f>
        <v/>
      </c>
      <c r="V4249" s="25" t="str">
        <f aca="false">IF(O4249&lt;&gt;"Engaging","",IF(U4249&lt;='Leia-me'!$B$6,"Saudável",IF(U4249&lt;='Leia-me'!$B$7,"Esfriando",IF(U4249&lt;='Leia-me'!$B$8,"Última chance","Zumbi"))))</f>
        <v/>
      </c>
      <c r="W4249" s="25" t="n">
        <f aca="false">IF(O4249="Won",1,IF(O4249="Lost",0,""))</f>
        <v>1</v>
      </c>
      <c r="X4249" s="25" t="s">
        <v>1835</v>
      </c>
      <c r="Y4249" s="25" t="str">
        <f aca="false">IF(E4249="","Sim","")</f>
        <v/>
      </c>
    </row>
    <row r="4250" customFormat="false" ht="15" hidden="false" customHeight="false" outlineLevel="0" collapsed="false">
      <c r="A4250" s="25" t="s">
        <v>4512</v>
      </c>
      <c r="B4250" s="25" t="s">
        <v>84</v>
      </c>
      <c r="C4250" s="25" t="s">
        <v>85</v>
      </c>
      <c r="D4250" s="25" t="s">
        <v>86</v>
      </c>
      <c r="E4250" s="25" t="s">
        <v>1189</v>
      </c>
      <c r="F4250" s="25" t="s">
        <v>211</v>
      </c>
      <c r="G4250" s="26" t="n">
        <v>702.72</v>
      </c>
      <c r="H4250" s="27" t="n">
        <v>1831</v>
      </c>
      <c r="I4250" s="25" t="s">
        <v>147</v>
      </c>
      <c r="K4250" s="25" t="n">
        <v>2004</v>
      </c>
      <c r="L4250" s="25" t="s">
        <v>160</v>
      </c>
      <c r="M4250" s="25" t="s">
        <v>149</v>
      </c>
      <c r="N4250" s="28" t="n">
        <v>3393</v>
      </c>
      <c r="O4250" s="25" t="s">
        <v>54</v>
      </c>
      <c r="P4250" s="29" t="n">
        <v>42915</v>
      </c>
      <c r="Q4250" s="29" t="n">
        <v>42927</v>
      </c>
      <c r="R4250" s="28" t="n">
        <v>3172</v>
      </c>
      <c r="S4250" s="28" t="n">
        <f aca="false">IF(O4250="Won",R4250,IF(O4250="Lost",0,N4250))</f>
        <v>3172</v>
      </c>
      <c r="T4250" s="30" t="n">
        <f aca="false">IF(AND(P4250&lt;&gt;"",Q4250&lt;&gt;""),Q4250-P4250,"")</f>
        <v>12</v>
      </c>
      <c r="U4250" s="30" t="str">
        <f aca="false">IF(AND(O4250="Engaging",P4250&lt;&gt;""),'Leia-me'!$B$5-P4250,"")</f>
        <v/>
      </c>
      <c r="V4250" s="25" t="str">
        <f aca="false">IF(O4250&lt;&gt;"Engaging","",IF(U4250&lt;='Leia-me'!$B$6,"Saudável",IF(U4250&lt;='Leia-me'!$B$7,"Esfriando",IF(U4250&lt;='Leia-me'!$B$8,"Última chance","Zumbi"))))</f>
        <v/>
      </c>
      <c r="W4250" s="25" t="n">
        <f aca="false">IF(O4250="Won",1,IF(O4250="Lost",0,""))</f>
        <v>1</v>
      </c>
      <c r="Y4250" s="25" t="str">
        <f aca="false">IF(E4250="","Sim","")</f>
        <v/>
      </c>
    </row>
    <row r="4251" customFormat="false" ht="15" hidden="false" customHeight="false" outlineLevel="0" collapsed="false">
      <c r="A4251" s="25" t="s">
        <v>4513</v>
      </c>
      <c r="B4251" s="25" t="s">
        <v>84</v>
      </c>
      <c r="C4251" s="25" t="s">
        <v>85</v>
      </c>
      <c r="D4251" s="25" t="s">
        <v>86</v>
      </c>
      <c r="E4251" s="25" t="s">
        <v>193</v>
      </c>
      <c r="F4251" s="25" t="s">
        <v>185</v>
      </c>
      <c r="G4251" s="26" t="n">
        <v>1100.04</v>
      </c>
      <c r="H4251" s="27" t="n">
        <v>2822</v>
      </c>
      <c r="I4251" s="25" t="s">
        <v>147</v>
      </c>
      <c r="K4251" s="25" t="n">
        <v>1996</v>
      </c>
      <c r="L4251" s="25" t="s">
        <v>186</v>
      </c>
      <c r="M4251" s="25" t="s">
        <v>171</v>
      </c>
      <c r="N4251" s="28" t="n">
        <v>550</v>
      </c>
      <c r="O4251" s="25" t="s">
        <v>55</v>
      </c>
      <c r="P4251" s="29" t="n">
        <v>42916</v>
      </c>
      <c r="Q4251" s="29" t="n">
        <v>43001</v>
      </c>
      <c r="R4251" s="28" t="n">
        <v>0</v>
      </c>
      <c r="S4251" s="28" t="n">
        <f aca="false">IF(O4251="Won",R4251,IF(O4251="Lost",0,N4251))</f>
        <v>0</v>
      </c>
      <c r="T4251" s="30" t="n">
        <f aca="false">IF(AND(P4251&lt;&gt;"",Q4251&lt;&gt;""),Q4251-P4251,"")</f>
        <v>85</v>
      </c>
      <c r="U4251" s="30" t="str">
        <f aca="false">IF(AND(O4251="Engaging",P4251&lt;&gt;""),'Leia-me'!$B$5-P4251,"")</f>
        <v/>
      </c>
      <c r="V4251" s="25" t="str">
        <f aca="false">IF(O4251&lt;&gt;"Engaging","",IF(U4251&lt;='Leia-me'!$B$6,"Saudável",IF(U4251&lt;='Leia-me'!$B$7,"Esfriando",IF(U4251&lt;='Leia-me'!$B$8,"Última chance","Zumbi"))))</f>
        <v/>
      </c>
      <c r="W4251" s="25" t="n">
        <f aca="false">IF(O4251="Won",1,IF(O4251="Lost",0,""))</f>
        <v>0</v>
      </c>
      <c r="Y4251" s="25" t="str">
        <f aca="false">IF(E4251="","Sim","")</f>
        <v/>
      </c>
    </row>
    <row r="4252" customFormat="false" ht="15" hidden="false" customHeight="false" outlineLevel="0" collapsed="false">
      <c r="A4252" s="25" t="s">
        <v>4514</v>
      </c>
      <c r="B4252" s="25" t="s">
        <v>84</v>
      </c>
      <c r="C4252" s="25" t="s">
        <v>85</v>
      </c>
      <c r="D4252" s="25" t="s">
        <v>86</v>
      </c>
      <c r="E4252" s="25" t="s">
        <v>1049</v>
      </c>
      <c r="F4252" s="25" t="s">
        <v>177</v>
      </c>
      <c r="G4252" s="26" t="n">
        <v>2022.14</v>
      </c>
      <c r="H4252" s="27" t="n">
        <v>5113</v>
      </c>
      <c r="I4252" s="25" t="s">
        <v>147</v>
      </c>
      <c r="K4252" s="25" t="n">
        <v>1998</v>
      </c>
      <c r="L4252" s="25" t="s">
        <v>148</v>
      </c>
      <c r="M4252" s="25" t="s">
        <v>149</v>
      </c>
      <c r="N4252" s="28" t="n">
        <v>55</v>
      </c>
      <c r="O4252" s="25" t="s">
        <v>55</v>
      </c>
      <c r="P4252" s="29" t="n">
        <v>42917</v>
      </c>
      <c r="Q4252" s="29" t="n">
        <v>42919</v>
      </c>
      <c r="R4252" s="28" t="n">
        <v>0</v>
      </c>
      <c r="S4252" s="28" t="n">
        <f aca="false">IF(O4252="Won",R4252,IF(O4252="Lost",0,N4252))</f>
        <v>0</v>
      </c>
      <c r="T4252" s="30" t="n">
        <f aca="false">IF(AND(P4252&lt;&gt;"",Q4252&lt;&gt;""),Q4252-P4252,"")</f>
        <v>2</v>
      </c>
      <c r="U4252" s="30" t="str">
        <f aca="false">IF(AND(O4252="Engaging",P4252&lt;&gt;""),'Leia-me'!$B$5-P4252,"")</f>
        <v/>
      </c>
      <c r="V4252" s="25" t="str">
        <f aca="false">IF(O4252&lt;&gt;"Engaging","",IF(U4252&lt;='Leia-me'!$B$6,"Saudável",IF(U4252&lt;='Leia-me'!$B$7,"Esfriando",IF(U4252&lt;='Leia-me'!$B$8,"Última chance","Zumbi"))))</f>
        <v/>
      </c>
      <c r="W4252" s="25" t="n">
        <f aca="false">IF(O4252="Won",1,IF(O4252="Lost",0,""))</f>
        <v>0</v>
      </c>
      <c r="Y4252" s="25" t="str">
        <f aca="false">IF(E4252="","Sim","")</f>
        <v/>
      </c>
    </row>
    <row r="4253" customFormat="false" ht="15" hidden="false" customHeight="false" outlineLevel="0" collapsed="false">
      <c r="A4253" s="25" t="s">
        <v>4515</v>
      </c>
      <c r="B4253" s="25" t="s">
        <v>84</v>
      </c>
      <c r="C4253" s="25" t="s">
        <v>85</v>
      </c>
      <c r="D4253" s="25" t="s">
        <v>86</v>
      </c>
      <c r="E4253" s="25" t="s">
        <v>463</v>
      </c>
      <c r="F4253" s="25" t="s">
        <v>211</v>
      </c>
      <c r="G4253" s="26" t="n">
        <v>2261.05</v>
      </c>
      <c r="H4253" s="27" t="n">
        <v>3851</v>
      </c>
      <c r="I4253" s="25" t="s">
        <v>147</v>
      </c>
      <c r="K4253" s="25" t="n">
        <v>2005</v>
      </c>
      <c r="L4253" s="25" t="s">
        <v>148</v>
      </c>
      <c r="M4253" s="25" t="s">
        <v>149</v>
      </c>
      <c r="N4253" s="28" t="n">
        <v>55</v>
      </c>
      <c r="O4253" s="25" t="s">
        <v>54</v>
      </c>
      <c r="P4253" s="29" t="n">
        <v>42918</v>
      </c>
      <c r="Q4253" s="29" t="n">
        <v>42929</v>
      </c>
      <c r="R4253" s="28" t="n">
        <v>55</v>
      </c>
      <c r="S4253" s="28" t="n">
        <f aca="false">IF(O4253="Won",R4253,IF(O4253="Lost",0,N4253))</f>
        <v>55</v>
      </c>
      <c r="T4253" s="30" t="n">
        <f aca="false">IF(AND(P4253&lt;&gt;"",Q4253&lt;&gt;""),Q4253-P4253,"")</f>
        <v>11</v>
      </c>
      <c r="U4253" s="30" t="str">
        <f aca="false">IF(AND(O4253="Engaging",P4253&lt;&gt;""),'Leia-me'!$B$5-P4253,"")</f>
        <v/>
      </c>
      <c r="V4253" s="25" t="str">
        <f aca="false">IF(O4253&lt;&gt;"Engaging","",IF(U4253&lt;='Leia-me'!$B$6,"Saudável",IF(U4253&lt;='Leia-me'!$B$7,"Esfriando",IF(U4253&lt;='Leia-me'!$B$8,"Última chance","Zumbi"))))</f>
        <v/>
      </c>
      <c r="W4253" s="25" t="n">
        <f aca="false">IF(O4253="Won",1,IF(O4253="Lost",0,""))</f>
        <v>1</v>
      </c>
      <c r="Y4253" s="25" t="str">
        <f aca="false">IF(E4253="","Sim","")</f>
        <v/>
      </c>
    </row>
    <row r="4254" customFormat="false" ht="15" hidden="false" customHeight="false" outlineLevel="0" collapsed="false">
      <c r="A4254" s="25" t="s">
        <v>4516</v>
      </c>
      <c r="B4254" s="25" t="s">
        <v>84</v>
      </c>
      <c r="C4254" s="25" t="s">
        <v>85</v>
      </c>
      <c r="D4254" s="25" t="s">
        <v>86</v>
      </c>
      <c r="E4254" s="25" t="s">
        <v>3511</v>
      </c>
      <c r="F4254" s="25" t="s">
        <v>168</v>
      </c>
      <c r="G4254" s="26" t="n">
        <v>1197.44</v>
      </c>
      <c r="H4254" s="27" t="n">
        <v>2570</v>
      </c>
      <c r="I4254" s="25" t="s">
        <v>147</v>
      </c>
      <c r="K4254" s="25" t="n">
        <v>1999</v>
      </c>
      <c r="L4254" s="25" t="s">
        <v>148</v>
      </c>
      <c r="M4254" s="25" t="s">
        <v>149</v>
      </c>
      <c r="N4254" s="28" t="n">
        <v>55</v>
      </c>
      <c r="O4254" s="25" t="s">
        <v>55</v>
      </c>
      <c r="P4254" s="29" t="n">
        <v>42919</v>
      </c>
      <c r="Q4254" s="29" t="n">
        <v>42932</v>
      </c>
      <c r="R4254" s="28" t="n">
        <v>0</v>
      </c>
      <c r="S4254" s="28" t="n">
        <f aca="false">IF(O4254="Won",R4254,IF(O4254="Lost",0,N4254))</f>
        <v>0</v>
      </c>
      <c r="T4254" s="30" t="n">
        <f aca="false">IF(AND(P4254&lt;&gt;"",Q4254&lt;&gt;""),Q4254-P4254,"")</f>
        <v>13</v>
      </c>
      <c r="U4254" s="30" t="str">
        <f aca="false">IF(AND(O4254="Engaging",P4254&lt;&gt;""),'Leia-me'!$B$5-P4254,"")</f>
        <v/>
      </c>
      <c r="V4254" s="25" t="str">
        <f aca="false">IF(O4254&lt;&gt;"Engaging","",IF(U4254&lt;='Leia-me'!$B$6,"Saudável",IF(U4254&lt;='Leia-me'!$B$7,"Esfriando",IF(U4254&lt;='Leia-me'!$B$8,"Última chance","Zumbi"))))</f>
        <v/>
      </c>
      <c r="W4254" s="25" t="n">
        <f aca="false">IF(O4254="Won",1,IF(O4254="Lost",0,""))</f>
        <v>0</v>
      </c>
      <c r="Y4254" s="25" t="str">
        <f aca="false">IF(E4254="","Sim","")</f>
        <v/>
      </c>
    </row>
    <row r="4255" customFormat="false" ht="15" hidden="false" customHeight="false" outlineLevel="0" collapsed="false">
      <c r="A4255" s="25" t="s">
        <v>4517</v>
      </c>
      <c r="B4255" s="25" t="s">
        <v>84</v>
      </c>
      <c r="C4255" s="25" t="s">
        <v>85</v>
      </c>
      <c r="D4255" s="25" t="s">
        <v>86</v>
      </c>
      <c r="E4255" s="25" t="s">
        <v>3359</v>
      </c>
      <c r="F4255" s="25" t="s">
        <v>159</v>
      </c>
      <c r="G4255" s="26" t="n">
        <v>882.12</v>
      </c>
      <c r="H4255" s="27" t="n">
        <v>2769</v>
      </c>
      <c r="I4255" s="25" t="s">
        <v>147</v>
      </c>
      <c r="K4255" s="25" t="n">
        <v>1997</v>
      </c>
      <c r="L4255" s="25" t="s">
        <v>148</v>
      </c>
      <c r="M4255" s="25" t="s">
        <v>149</v>
      </c>
      <c r="N4255" s="28" t="n">
        <v>55</v>
      </c>
      <c r="O4255" s="25" t="s">
        <v>55</v>
      </c>
      <c r="P4255" s="29" t="n">
        <v>42922</v>
      </c>
      <c r="Q4255" s="29" t="n">
        <v>42932</v>
      </c>
      <c r="R4255" s="28" t="n">
        <v>0</v>
      </c>
      <c r="S4255" s="28" t="n">
        <f aca="false">IF(O4255="Won",R4255,IF(O4255="Lost",0,N4255))</f>
        <v>0</v>
      </c>
      <c r="T4255" s="30" t="n">
        <f aca="false">IF(AND(P4255&lt;&gt;"",Q4255&lt;&gt;""),Q4255-P4255,"")</f>
        <v>10</v>
      </c>
      <c r="U4255" s="30" t="str">
        <f aca="false">IF(AND(O4255="Engaging",P4255&lt;&gt;""),'Leia-me'!$B$5-P4255,"")</f>
        <v/>
      </c>
      <c r="V4255" s="25" t="str">
        <f aca="false">IF(O4255&lt;&gt;"Engaging","",IF(U4255&lt;='Leia-me'!$B$6,"Saudável",IF(U4255&lt;='Leia-me'!$B$7,"Esfriando",IF(U4255&lt;='Leia-me'!$B$8,"Última chance","Zumbi"))))</f>
        <v/>
      </c>
      <c r="W4255" s="25" t="n">
        <f aca="false">IF(O4255="Won",1,IF(O4255="Lost",0,""))</f>
        <v>0</v>
      </c>
      <c r="Y4255" s="25" t="str">
        <f aca="false">IF(E4255="","Sim","")</f>
        <v/>
      </c>
    </row>
    <row r="4256" customFormat="false" ht="15" hidden="false" customHeight="false" outlineLevel="0" collapsed="false">
      <c r="A4256" s="25" t="s">
        <v>4518</v>
      </c>
      <c r="B4256" s="25" t="s">
        <v>84</v>
      </c>
      <c r="C4256" s="25" t="s">
        <v>85</v>
      </c>
      <c r="D4256" s="25" t="s">
        <v>86</v>
      </c>
      <c r="G4256" s="31"/>
      <c r="H4256" s="32"/>
      <c r="L4256" s="25" t="s">
        <v>148</v>
      </c>
      <c r="M4256" s="25" t="s">
        <v>149</v>
      </c>
      <c r="N4256" s="28" t="n">
        <v>55</v>
      </c>
      <c r="O4256" s="25" t="s">
        <v>56</v>
      </c>
      <c r="P4256" s="29" t="n">
        <v>42923</v>
      </c>
      <c r="Q4256" s="33"/>
      <c r="R4256" s="34"/>
      <c r="S4256" s="28" t="n">
        <f aca="false">IF(O4256="Won",R4256,IF(O4256="Lost",0,N4256))</f>
        <v>55</v>
      </c>
      <c r="T4256" s="30" t="str">
        <f aca="false">IF(AND(P4256&lt;&gt;"",Q4256&lt;&gt;""),Q4256-P4256,"")</f>
        <v/>
      </c>
      <c r="U4256" s="30" t="n">
        <f aca="false">IF(AND(O4256="Engaging",P4256&lt;&gt;""),'Leia-me'!$B$5-P4256,"")</f>
        <v>177</v>
      </c>
      <c r="V4256" s="25" t="str">
        <f aca="false">IF(O4256&lt;&gt;"Engaging","",IF(U4256&lt;='Leia-me'!$B$6,"Saudável",IF(U4256&lt;='Leia-me'!$B$7,"Esfriando",IF(U4256&lt;='Leia-me'!$B$8,"Última chance","Zumbi"))))</f>
        <v>Zumbi</v>
      </c>
      <c r="W4256" s="25" t="str">
        <f aca="false">IF(O4256="Won",1,IF(O4256="Lost",0,""))</f>
        <v/>
      </c>
      <c r="Y4256" s="25" t="str">
        <f aca="false">IF(E4256="","Sim","")</f>
        <v>Sim</v>
      </c>
    </row>
    <row r="4257" customFormat="false" ht="15" hidden="false" customHeight="false" outlineLevel="0" collapsed="false">
      <c r="A4257" s="25" t="s">
        <v>4519</v>
      </c>
      <c r="B4257" s="25" t="s">
        <v>84</v>
      </c>
      <c r="C4257" s="25" t="s">
        <v>85</v>
      </c>
      <c r="D4257" s="25" t="s">
        <v>86</v>
      </c>
      <c r="E4257" s="25" t="s">
        <v>1189</v>
      </c>
      <c r="F4257" s="25" t="s">
        <v>211</v>
      </c>
      <c r="G4257" s="26" t="n">
        <v>702.72</v>
      </c>
      <c r="H4257" s="27" t="n">
        <v>1831</v>
      </c>
      <c r="I4257" s="25" t="s">
        <v>147</v>
      </c>
      <c r="K4257" s="25" t="n">
        <v>2004</v>
      </c>
      <c r="L4257" s="25" t="s">
        <v>186</v>
      </c>
      <c r="M4257" s="25" t="s">
        <v>171</v>
      </c>
      <c r="N4257" s="28" t="n">
        <v>550</v>
      </c>
      <c r="O4257" s="25" t="s">
        <v>55</v>
      </c>
      <c r="P4257" s="29" t="n">
        <v>42923</v>
      </c>
      <c r="Q4257" s="29" t="n">
        <v>42930</v>
      </c>
      <c r="R4257" s="28" t="n">
        <v>0</v>
      </c>
      <c r="S4257" s="28" t="n">
        <f aca="false">IF(O4257="Won",R4257,IF(O4257="Lost",0,N4257))</f>
        <v>0</v>
      </c>
      <c r="T4257" s="30" t="n">
        <f aca="false">IF(AND(P4257&lt;&gt;"",Q4257&lt;&gt;""),Q4257-P4257,"")</f>
        <v>7</v>
      </c>
      <c r="U4257" s="30" t="str">
        <f aca="false">IF(AND(O4257="Engaging",P4257&lt;&gt;""),'Leia-me'!$B$5-P4257,"")</f>
        <v/>
      </c>
      <c r="V4257" s="25" t="str">
        <f aca="false">IF(O4257&lt;&gt;"Engaging","",IF(U4257&lt;='Leia-me'!$B$6,"Saudável",IF(U4257&lt;='Leia-me'!$B$7,"Esfriando",IF(U4257&lt;='Leia-me'!$B$8,"Última chance","Zumbi"))))</f>
        <v/>
      </c>
      <c r="W4257" s="25" t="n">
        <f aca="false">IF(O4257="Won",1,IF(O4257="Lost",0,""))</f>
        <v>0</v>
      </c>
      <c r="Y4257" s="25" t="str">
        <f aca="false">IF(E4257="","Sim","")</f>
        <v/>
      </c>
    </row>
    <row r="4258" customFormat="false" ht="15" hidden="false" customHeight="false" outlineLevel="0" collapsed="false">
      <c r="A4258" s="25" t="s">
        <v>4520</v>
      </c>
      <c r="B4258" s="25" t="s">
        <v>84</v>
      </c>
      <c r="C4258" s="25" t="s">
        <v>85</v>
      </c>
      <c r="D4258" s="25" t="s">
        <v>86</v>
      </c>
      <c r="E4258" s="25" t="s">
        <v>1653</v>
      </c>
      <c r="F4258" s="25" t="s">
        <v>165</v>
      </c>
      <c r="G4258" s="26" t="n">
        <v>3838.39</v>
      </c>
      <c r="H4258" s="27" t="n">
        <v>8274</v>
      </c>
      <c r="I4258" s="25" t="s">
        <v>147</v>
      </c>
      <c r="K4258" s="25" t="n">
        <v>1989</v>
      </c>
      <c r="L4258" s="25" t="s">
        <v>160</v>
      </c>
      <c r="M4258" s="25" t="s">
        <v>149</v>
      </c>
      <c r="N4258" s="28" t="n">
        <v>3393</v>
      </c>
      <c r="O4258" s="25" t="s">
        <v>55</v>
      </c>
      <c r="P4258" s="29" t="n">
        <v>42923</v>
      </c>
      <c r="Q4258" s="29" t="n">
        <v>42931</v>
      </c>
      <c r="R4258" s="28" t="n">
        <v>0</v>
      </c>
      <c r="S4258" s="28" t="n">
        <f aca="false">IF(O4258="Won",R4258,IF(O4258="Lost",0,N4258))</f>
        <v>0</v>
      </c>
      <c r="T4258" s="30" t="n">
        <f aca="false">IF(AND(P4258&lt;&gt;"",Q4258&lt;&gt;""),Q4258-P4258,"")</f>
        <v>8</v>
      </c>
      <c r="U4258" s="30" t="str">
        <f aca="false">IF(AND(O4258="Engaging",P4258&lt;&gt;""),'Leia-me'!$B$5-P4258,"")</f>
        <v/>
      </c>
      <c r="V4258" s="25" t="str">
        <f aca="false">IF(O4258&lt;&gt;"Engaging","",IF(U4258&lt;='Leia-me'!$B$6,"Saudável",IF(U4258&lt;='Leia-me'!$B$7,"Esfriando",IF(U4258&lt;='Leia-me'!$B$8,"Última chance","Zumbi"))))</f>
        <v/>
      </c>
      <c r="W4258" s="25" t="n">
        <f aca="false">IF(O4258="Won",1,IF(O4258="Lost",0,""))</f>
        <v>0</v>
      </c>
      <c r="Y4258" s="25" t="str">
        <f aca="false">IF(E4258="","Sim","")</f>
        <v/>
      </c>
    </row>
    <row r="4259" customFormat="false" ht="15" hidden="false" customHeight="false" outlineLevel="0" collapsed="false">
      <c r="A4259" s="25" t="s">
        <v>4521</v>
      </c>
      <c r="B4259" s="25" t="s">
        <v>84</v>
      </c>
      <c r="C4259" s="25" t="s">
        <v>85</v>
      </c>
      <c r="D4259" s="25" t="s">
        <v>86</v>
      </c>
      <c r="G4259" s="31"/>
      <c r="H4259" s="32"/>
      <c r="L4259" s="25" t="s">
        <v>170</v>
      </c>
      <c r="M4259" s="25" t="s">
        <v>171</v>
      </c>
      <c r="N4259" s="28" t="n">
        <v>1096</v>
      </c>
      <c r="O4259" s="25" t="s">
        <v>56</v>
      </c>
      <c r="P4259" s="29" t="n">
        <v>42924</v>
      </c>
      <c r="Q4259" s="33"/>
      <c r="R4259" s="34"/>
      <c r="S4259" s="28" t="n">
        <f aca="false">IF(O4259="Won",R4259,IF(O4259="Lost",0,N4259))</f>
        <v>1096</v>
      </c>
      <c r="T4259" s="30" t="str">
        <f aca="false">IF(AND(P4259&lt;&gt;"",Q4259&lt;&gt;""),Q4259-P4259,"")</f>
        <v/>
      </c>
      <c r="U4259" s="30" t="n">
        <f aca="false">IF(AND(O4259="Engaging",P4259&lt;&gt;""),'Leia-me'!$B$5-P4259,"")</f>
        <v>176</v>
      </c>
      <c r="V4259" s="25" t="str">
        <f aca="false">IF(O4259&lt;&gt;"Engaging","",IF(U4259&lt;='Leia-me'!$B$6,"Saudável",IF(U4259&lt;='Leia-me'!$B$7,"Esfriando",IF(U4259&lt;='Leia-me'!$B$8,"Última chance","Zumbi"))))</f>
        <v>Zumbi</v>
      </c>
      <c r="W4259" s="25" t="str">
        <f aca="false">IF(O4259="Won",1,IF(O4259="Lost",0,""))</f>
        <v/>
      </c>
      <c r="Y4259" s="25" t="str">
        <f aca="false">IF(E4259="","Sim","")</f>
        <v>Sim</v>
      </c>
    </row>
    <row r="4260" customFormat="false" ht="15" hidden="false" customHeight="false" outlineLevel="0" collapsed="false">
      <c r="A4260" s="25" t="s">
        <v>4522</v>
      </c>
      <c r="B4260" s="25" t="s">
        <v>84</v>
      </c>
      <c r="C4260" s="25" t="s">
        <v>85</v>
      </c>
      <c r="D4260" s="25" t="s">
        <v>86</v>
      </c>
      <c r="E4260" s="25" t="s">
        <v>639</v>
      </c>
      <c r="F4260" s="25" t="s">
        <v>211</v>
      </c>
      <c r="G4260" s="26" t="n">
        <v>1419.98</v>
      </c>
      <c r="H4260" s="27" t="n">
        <v>4018</v>
      </c>
      <c r="I4260" s="25" t="s">
        <v>147</v>
      </c>
      <c r="K4260" s="25" t="n">
        <v>2003</v>
      </c>
      <c r="L4260" s="25" t="s">
        <v>148</v>
      </c>
      <c r="M4260" s="25" t="s">
        <v>149</v>
      </c>
      <c r="N4260" s="28" t="n">
        <v>55</v>
      </c>
      <c r="O4260" s="25" t="s">
        <v>56</v>
      </c>
      <c r="P4260" s="29" t="n">
        <v>42924</v>
      </c>
      <c r="Q4260" s="33"/>
      <c r="R4260" s="34"/>
      <c r="S4260" s="28" t="n">
        <f aca="false">IF(O4260="Won",R4260,IF(O4260="Lost",0,N4260))</f>
        <v>55</v>
      </c>
      <c r="T4260" s="30" t="str">
        <f aca="false">IF(AND(P4260&lt;&gt;"",Q4260&lt;&gt;""),Q4260-P4260,"")</f>
        <v/>
      </c>
      <c r="U4260" s="30" t="n">
        <f aca="false">IF(AND(O4260="Engaging",P4260&lt;&gt;""),'Leia-me'!$B$5-P4260,"")</f>
        <v>176</v>
      </c>
      <c r="V4260" s="25" t="str">
        <f aca="false">IF(O4260&lt;&gt;"Engaging","",IF(U4260&lt;='Leia-me'!$B$6,"Saudável",IF(U4260&lt;='Leia-me'!$B$7,"Esfriando",IF(U4260&lt;='Leia-me'!$B$8,"Última chance","Zumbi"))))</f>
        <v>Zumbi</v>
      </c>
      <c r="W4260" s="25" t="str">
        <f aca="false">IF(O4260="Won",1,IF(O4260="Lost",0,""))</f>
        <v/>
      </c>
      <c r="Y4260" s="25" t="str">
        <f aca="false">IF(E4260="","Sim","")</f>
        <v/>
      </c>
    </row>
    <row r="4261" customFormat="false" ht="15" hidden="false" customHeight="false" outlineLevel="0" collapsed="false">
      <c r="A4261" s="25" t="s">
        <v>4523</v>
      </c>
      <c r="B4261" s="25" t="s">
        <v>84</v>
      </c>
      <c r="C4261" s="25" t="s">
        <v>85</v>
      </c>
      <c r="D4261" s="25" t="s">
        <v>86</v>
      </c>
      <c r="E4261" s="25" t="s">
        <v>1671</v>
      </c>
      <c r="F4261" s="25" t="s">
        <v>168</v>
      </c>
      <c r="G4261" s="26" t="n">
        <v>3027.46</v>
      </c>
      <c r="H4261" s="27" t="n">
        <v>9516</v>
      </c>
      <c r="I4261" s="25" t="s">
        <v>1672</v>
      </c>
      <c r="K4261" s="25" t="n">
        <v>1984</v>
      </c>
      <c r="L4261" s="25" t="s">
        <v>160</v>
      </c>
      <c r="M4261" s="25" t="s">
        <v>149</v>
      </c>
      <c r="N4261" s="28" t="n">
        <v>3393</v>
      </c>
      <c r="O4261" s="25" t="s">
        <v>55</v>
      </c>
      <c r="P4261" s="29" t="n">
        <v>42924</v>
      </c>
      <c r="Q4261" s="29" t="n">
        <v>42926</v>
      </c>
      <c r="R4261" s="28" t="n">
        <v>0</v>
      </c>
      <c r="S4261" s="28" t="n">
        <f aca="false">IF(O4261="Won",R4261,IF(O4261="Lost",0,N4261))</f>
        <v>0</v>
      </c>
      <c r="T4261" s="30" t="n">
        <f aca="false">IF(AND(P4261&lt;&gt;"",Q4261&lt;&gt;""),Q4261-P4261,"")</f>
        <v>2</v>
      </c>
      <c r="U4261" s="30" t="str">
        <f aca="false">IF(AND(O4261="Engaging",P4261&lt;&gt;""),'Leia-me'!$B$5-P4261,"")</f>
        <v/>
      </c>
      <c r="V4261" s="25" t="str">
        <f aca="false">IF(O4261&lt;&gt;"Engaging","",IF(U4261&lt;='Leia-me'!$B$6,"Saudável",IF(U4261&lt;='Leia-me'!$B$7,"Esfriando",IF(U4261&lt;='Leia-me'!$B$8,"Última chance","Zumbi"))))</f>
        <v/>
      </c>
      <c r="W4261" s="25" t="n">
        <f aca="false">IF(O4261="Won",1,IF(O4261="Lost",0,""))</f>
        <v>0</v>
      </c>
      <c r="Y4261" s="25" t="str">
        <f aca="false">IF(E4261="","Sim","")</f>
        <v/>
      </c>
    </row>
    <row r="4262" customFormat="false" ht="15" hidden="false" customHeight="false" outlineLevel="0" collapsed="false">
      <c r="A4262" s="25" t="s">
        <v>4524</v>
      </c>
      <c r="B4262" s="25" t="s">
        <v>84</v>
      </c>
      <c r="C4262" s="25" t="s">
        <v>85</v>
      </c>
      <c r="D4262" s="25" t="s">
        <v>86</v>
      </c>
      <c r="G4262" s="31"/>
      <c r="H4262" s="32"/>
      <c r="L4262" s="25" t="s">
        <v>186</v>
      </c>
      <c r="M4262" s="25" t="s">
        <v>171</v>
      </c>
      <c r="N4262" s="28" t="n">
        <v>550</v>
      </c>
      <c r="O4262" s="25" t="s">
        <v>56</v>
      </c>
      <c r="P4262" s="29" t="n">
        <v>42926</v>
      </c>
      <c r="Q4262" s="33"/>
      <c r="R4262" s="34"/>
      <c r="S4262" s="28" t="n">
        <f aca="false">IF(O4262="Won",R4262,IF(O4262="Lost",0,N4262))</f>
        <v>550</v>
      </c>
      <c r="T4262" s="30" t="str">
        <f aca="false">IF(AND(P4262&lt;&gt;"",Q4262&lt;&gt;""),Q4262-P4262,"")</f>
        <v/>
      </c>
      <c r="U4262" s="30" t="n">
        <f aca="false">IF(AND(O4262="Engaging",P4262&lt;&gt;""),'Leia-me'!$B$5-P4262,"")</f>
        <v>174</v>
      </c>
      <c r="V4262" s="25" t="str">
        <f aca="false">IF(O4262&lt;&gt;"Engaging","",IF(U4262&lt;='Leia-me'!$B$6,"Saudável",IF(U4262&lt;='Leia-me'!$B$7,"Esfriando",IF(U4262&lt;='Leia-me'!$B$8,"Última chance","Zumbi"))))</f>
        <v>Zumbi</v>
      </c>
      <c r="W4262" s="25" t="str">
        <f aca="false">IF(O4262="Won",1,IF(O4262="Lost",0,""))</f>
        <v/>
      </c>
      <c r="Y4262" s="25" t="str">
        <f aca="false">IF(E4262="","Sim","")</f>
        <v>Sim</v>
      </c>
    </row>
    <row r="4263" customFormat="false" ht="15" hidden="false" customHeight="false" outlineLevel="0" collapsed="false">
      <c r="A4263" s="25" t="s">
        <v>4525</v>
      </c>
      <c r="B4263" s="25" t="s">
        <v>84</v>
      </c>
      <c r="C4263" s="25" t="s">
        <v>85</v>
      </c>
      <c r="D4263" s="25" t="s">
        <v>86</v>
      </c>
      <c r="E4263" s="25" t="s">
        <v>2530</v>
      </c>
      <c r="F4263" s="25" t="s">
        <v>185</v>
      </c>
      <c r="G4263" s="26" t="n">
        <v>527.11</v>
      </c>
      <c r="H4263" s="27" t="n">
        <v>1428</v>
      </c>
      <c r="I4263" s="25" t="s">
        <v>147</v>
      </c>
      <c r="J4263" s="25" t="s">
        <v>193</v>
      </c>
      <c r="K4263" s="25" t="n">
        <v>2011</v>
      </c>
      <c r="L4263" s="25" t="s">
        <v>148</v>
      </c>
      <c r="M4263" s="25" t="s">
        <v>149</v>
      </c>
      <c r="N4263" s="28" t="n">
        <v>55</v>
      </c>
      <c r="O4263" s="25" t="s">
        <v>54</v>
      </c>
      <c r="P4263" s="29" t="n">
        <v>42930</v>
      </c>
      <c r="Q4263" s="29" t="n">
        <v>42931</v>
      </c>
      <c r="R4263" s="28" t="n">
        <v>48</v>
      </c>
      <c r="S4263" s="28" t="n">
        <f aca="false">IF(O4263="Won",R4263,IF(O4263="Lost",0,N4263))</f>
        <v>48</v>
      </c>
      <c r="T4263" s="30" t="n">
        <f aca="false">IF(AND(P4263&lt;&gt;"",Q4263&lt;&gt;""),Q4263-P4263,"")</f>
        <v>1</v>
      </c>
      <c r="U4263" s="30" t="str">
        <f aca="false">IF(AND(O4263="Engaging",P4263&lt;&gt;""),'Leia-me'!$B$5-P4263,"")</f>
        <v/>
      </c>
      <c r="V4263" s="25" t="str">
        <f aca="false">IF(O4263&lt;&gt;"Engaging","",IF(U4263&lt;='Leia-me'!$B$6,"Saudável",IF(U4263&lt;='Leia-me'!$B$7,"Esfriando",IF(U4263&lt;='Leia-me'!$B$8,"Última chance","Zumbi"))))</f>
        <v/>
      </c>
      <c r="W4263" s="25" t="n">
        <f aca="false">IF(O4263="Won",1,IF(O4263="Lost",0,""))</f>
        <v>1</v>
      </c>
      <c r="Y4263" s="25" t="str">
        <f aca="false">IF(E4263="","Sim","")</f>
        <v/>
      </c>
    </row>
    <row r="4264" customFormat="false" ht="15" hidden="false" customHeight="false" outlineLevel="0" collapsed="false">
      <c r="A4264" s="25" t="s">
        <v>4526</v>
      </c>
      <c r="B4264" s="25" t="s">
        <v>84</v>
      </c>
      <c r="C4264" s="25" t="s">
        <v>85</v>
      </c>
      <c r="D4264" s="25" t="s">
        <v>86</v>
      </c>
      <c r="E4264" s="25" t="s">
        <v>218</v>
      </c>
      <c r="F4264" s="25" t="s">
        <v>146</v>
      </c>
      <c r="G4264" s="26" t="n">
        <v>4.54</v>
      </c>
      <c r="H4264" s="27" t="n">
        <v>9</v>
      </c>
      <c r="I4264" s="25" t="s">
        <v>147</v>
      </c>
      <c r="K4264" s="25" t="n">
        <v>2017</v>
      </c>
      <c r="L4264" s="25" t="s">
        <v>148</v>
      </c>
      <c r="M4264" s="25" t="s">
        <v>149</v>
      </c>
      <c r="N4264" s="28" t="n">
        <v>55</v>
      </c>
      <c r="O4264" s="25" t="s">
        <v>55</v>
      </c>
      <c r="P4264" s="29" t="n">
        <v>42931</v>
      </c>
      <c r="Q4264" s="29" t="n">
        <v>42938</v>
      </c>
      <c r="R4264" s="28" t="n">
        <v>0</v>
      </c>
      <c r="S4264" s="28" t="n">
        <f aca="false">IF(O4264="Won",R4264,IF(O4264="Lost",0,N4264))</f>
        <v>0</v>
      </c>
      <c r="T4264" s="30" t="n">
        <f aca="false">IF(AND(P4264&lt;&gt;"",Q4264&lt;&gt;""),Q4264-P4264,"")</f>
        <v>7</v>
      </c>
      <c r="U4264" s="30" t="str">
        <f aca="false">IF(AND(O4264="Engaging",P4264&lt;&gt;""),'Leia-me'!$B$5-P4264,"")</f>
        <v/>
      </c>
      <c r="V4264" s="25" t="str">
        <f aca="false">IF(O4264&lt;&gt;"Engaging","",IF(U4264&lt;='Leia-me'!$B$6,"Saudável",IF(U4264&lt;='Leia-me'!$B$7,"Esfriando",IF(U4264&lt;='Leia-me'!$B$8,"Última chance","Zumbi"))))</f>
        <v/>
      </c>
      <c r="W4264" s="25" t="n">
        <f aca="false">IF(O4264="Won",1,IF(O4264="Lost",0,""))</f>
        <v>0</v>
      </c>
      <c r="Y4264" s="25" t="str">
        <f aca="false">IF(E4264="","Sim","")</f>
        <v/>
      </c>
    </row>
    <row r="4265" customFormat="false" ht="15" hidden="false" customHeight="false" outlineLevel="0" collapsed="false">
      <c r="A4265" s="25" t="s">
        <v>4527</v>
      </c>
      <c r="B4265" s="25" t="s">
        <v>84</v>
      </c>
      <c r="C4265" s="25" t="s">
        <v>85</v>
      </c>
      <c r="D4265" s="25" t="s">
        <v>86</v>
      </c>
      <c r="E4265" s="25" t="s">
        <v>1156</v>
      </c>
      <c r="F4265" s="25" t="s">
        <v>185</v>
      </c>
      <c r="G4265" s="26" t="n">
        <v>1242.32</v>
      </c>
      <c r="H4265" s="27" t="n">
        <v>3027</v>
      </c>
      <c r="I4265" s="25" t="s">
        <v>147</v>
      </c>
      <c r="J4265" s="25" t="s">
        <v>193</v>
      </c>
      <c r="K4265" s="25" t="n">
        <v>1993</v>
      </c>
      <c r="L4265" s="25" t="s">
        <v>148</v>
      </c>
      <c r="M4265" s="25" t="s">
        <v>149</v>
      </c>
      <c r="N4265" s="28" t="n">
        <v>55</v>
      </c>
      <c r="O4265" s="25" t="s">
        <v>55</v>
      </c>
      <c r="P4265" s="29" t="n">
        <v>42933</v>
      </c>
      <c r="Q4265" s="29" t="n">
        <v>42934</v>
      </c>
      <c r="R4265" s="28" t="n">
        <v>0</v>
      </c>
      <c r="S4265" s="28" t="n">
        <f aca="false">IF(O4265="Won",R4265,IF(O4265="Lost",0,N4265))</f>
        <v>0</v>
      </c>
      <c r="T4265" s="30" t="n">
        <f aca="false">IF(AND(P4265&lt;&gt;"",Q4265&lt;&gt;""),Q4265-P4265,"")</f>
        <v>1</v>
      </c>
      <c r="U4265" s="30" t="str">
        <f aca="false">IF(AND(O4265="Engaging",P4265&lt;&gt;""),'Leia-me'!$B$5-P4265,"")</f>
        <v/>
      </c>
      <c r="V4265" s="25" t="str">
        <f aca="false">IF(O4265&lt;&gt;"Engaging","",IF(U4265&lt;='Leia-me'!$B$6,"Saudável",IF(U4265&lt;='Leia-me'!$B$7,"Esfriando",IF(U4265&lt;='Leia-me'!$B$8,"Última chance","Zumbi"))))</f>
        <v/>
      </c>
      <c r="W4265" s="25" t="n">
        <f aca="false">IF(O4265="Won",1,IF(O4265="Lost",0,""))</f>
        <v>0</v>
      </c>
      <c r="Y4265" s="25" t="str">
        <f aca="false">IF(E4265="","Sim","")</f>
        <v/>
      </c>
    </row>
    <row r="4266" customFormat="false" ht="15" hidden="false" customHeight="false" outlineLevel="0" collapsed="false">
      <c r="A4266" s="25" t="s">
        <v>4528</v>
      </c>
      <c r="B4266" s="25" t="s">
        <v>84</v>
      </c>
      <c r="C4266" s="25" t="s">
        <v>85</v>
      </c>
      <c r="D4266" s="25" t="s">
        <v>86</v>
      </c>
      <c r="E4266" s="25" t="s">
        <v>1690</v>
      </c>
      <c r="F4266" s="25" t="s">
        <v>211</v>
      </c>
      <c r="G4266" s="26" t="n">
        <v>2520.83</v>
      </c>
      <c r="H4266" s="27" t="n">
        <v>3502</v>
      </c>
      <c r="I4266" s="25" t="s">
        <v>147</v>
      </c>
      <c r="K4266" s="25" t="n">
        <v>1990</v>
      </c>
      <c r="L4266" s="25" t="s">
        <v>148</v>
      </c>
      <c r="M4266" s="25" t="s">
        <v>149</v>
      </c>
      <c r="N4266" s="28" t="n">
        <v>55</v>
      </c>
      <c r="O4266" s="25" t="s">
        <v>54</v>
      </c>
      <c r="P4266" s="29" t="n">
        <v>42933</v>
      </c>
      <c r="Q4266" s="29" t="n">
        <v>42967</v>
      </c>
      <c r="R4266" s="28" t="n">
        <v>55</v>
      </c>
      <c r="S4266" s="28" t="n">
        <f aca="false">IF(O4266="Won",R4266,IF(O4266="Lost",0,N4266))</f>
        <v>55</v>
      </c>
      <c r="T4266" s="30" t="n">
        <f aca="false">IF(AND(P4266&lt;&gt;"",Q4266&lt;&gt;""),Q4266-P4266,"")</f>
        <v>34</v>
      </c>
      <c r="U4266" s="30" t="str">
        <f aca="false">IF(AND(O4266="Engaging",P4266&lt;&gt;""),'Leia-me'!$B$5-P4266,"")</f>
        <v/>
      </c>
      <c r="V4266" s="25" t="str">
        <f aca="false">IF(O4266&lt;&gt;"Engaging","",IF(U4266&lt;='Leia-me'!$B$6,"Saudável",IF(U4266&lt;='Leia-me'!$B$7,"Esfriando",IF(U4266&lt;='Leia-me'!$B$8,"Última chance","Zumbi"))))</f>
        <v/>
      </c>
      <c r="W4266" s="25" t="n">
        <f aca="false">IF(O4266="Won",1,IF(O4266="Lost",0,""))</f>
        <v>1</v>
      </c>
      <c r="Y4266" s="25" t="str">
        <f aca="false">IF(E4266="","Sim","")</f>
        <v/>
      </c>
    </row>
    <row r="4267" customFormat="false" ht="15" hidden="false" customHeight="false" outlineLevel="0" collapsed="false">
      <c r="A4267" s="25" t="s">
        <v>4529</v>
      </c>
      <c r="B4267" s="25" t="s">
        <v>84</v>
      </c>
      <c r="C4267" s="25" t="s">
        <v>85</v>
      </c>
      <c r="D4267" s="25" t="s">
        <v>86</v>
      </c>
      <c r="G4267" s="31"/>
      <c r="H4267" s="32"/>
      <c r="L4267" s="25" t="s">
        <v>186</v>
      </c>
      <c r="M4267" s="25" t="s">
        <v>171</v>
      </c>
      <c r="N4267" s="28" t="n">
        <v>550</v>
      </c>
      <c r="O4267" s="25" t="s">
        <v>56</v>
      </c>
      <c r="P4267" s="29" t="n">
        <v>42934</v>
      </c>
      <c r="Q4267" s="33"/>
      <c r="R4267" s="34"/>
      <c r="S4267" s="28" t="n">
        <f aca="false">IF(O4267="Won",R4267,IF(O4267="Lost",0,N4267))</f>
        <v>550</v>
      </c>
      <c r="T4267" s="30" t="str">
        <f aca="false">IF(AND(P4267&lt;&gt;"",Q4267&lt;&gt;""),Q4267-P4267,"")</f>
        <v/>
      </c>
      <c r="U4267" s="30" t="n">
        <f aca="false">IF(AND(O4267="Engaging",P4267&lt;&gt;""),'Leia-me'!$B$5-P4267,"")</f>
        <v>166</v>
      </c>
      <c r="V4267" s="25" t="str">
        <f aca="false">IF(O4267&lt;&gt;"Engaging","",IF(U4267&lt;='Leia-me'!$B$6,"Saudável",IF(U4267&lt;='Leia-me'!$B$7,"Esfriando",IF(U4267&lt;='Leia-me'!$B$8,"Última chance","Zumbi"))))</f>
        <v>Zumbi</v>
      </c>
      <c r="W4267" s="25" t="str">
        <f aca="false">IF(O4267="Won",1,IF(O4267="Lost",0,""))</f>
        <v/>
      </c>
      <c r="Y4267" s="25" t="str">
        <f aca="false">IF(E4267="","Sim","")</f>
        <v>Sim</v>
      </c>
    </row>
    <row r="4268" customFormat="false" ht="15" hidden="false" customHeight="false" outlineLevel="0" collapsed="false">
      <c r="A4268" s="25" t="s">
        <v>4530</v>
      </c>
      <c r="B4268" s="25" t="s">
        <v>84</v>
      </c>
      <c r="C4268" s="25" t="s">
        <v>85</v>
      </c>
      <c r="D4268" s="25" t="s">
        <v>86</v>
      </c>
      <c r="E4268" s="25" t="s">
        <v>1049</v>
      </c>
      <c r="F4268" s="25" t="s">
        <v>177</v>
      </c>
      <c r="G4268" s="26" t="n">
        <v>2022.14</v>
      </c>
      <c r="H4268" s="27" t="n">
        <v>5113</v>
      </c>
      <c r="I4268" s="25" t="s">
        <v>147</v>
      </c>
      <c r="K4268" s="25" t="n">
        <v>1998</v>
      </c>
      <c r="L4268" s="25" t="s">
        <v>186</v>
      </c>
      <c r="M4268" s="25" t="s">
        <v>171</v>
      </c>
      <c r="N4268" s="28" t="n">
        <v>550</v>
      </c>
      <c r="O4268" s="25" t="s">
        <v>54</v>
      </c>
      <c r="P4268" s="29" t="n">
        <v>42934</v>
      </c>
      <c r="Q4268" s="29" t="n">
        <v>43054</v>
      </c>
      <c r="R4268" s="28" t="n">
        <v>566</v>
      </c>
      <c r="S4268" s="28" t="n">
        <f aca="false">IF(O4268="Won",R4268,IF(O4268="Lost",0,N4268))</f>
        <v>566</v>
      </c>
      <c r="T4268" s="30" t="n">
        <f aca="false">IF(AND(P4268&lt;&gt;"",Q4268&lt;&gt;""),Q4268-P4268,"")</f>
        <v>120</v>
      </c>
      <c r="U4268" s="30" t="str">
        <f aca="false">IF(AND(O4268="Engaging",P4268&lt;&gt;""),'Leia-me'!$B$5-P4268,"")</f>
        <v/>
      </c>
      <c r="V4268" s="25" t="str">
        <f aca="false">IF(O4268&lt;&gt;"Engaging","",IF(U4268&lt;='Leia-me'!$B$6,"Saudável",IF(U4268&lt;='Leia-me'!$B$7,"Esfriando",IF(U4268&lt;='Leia-me'!$B$8,"Última chance","Zumbi"))))</f>
        <v/>
      </c>
      <c r="W4268" s="25" t="n">
        <f aca="false">IF(O4268="Won",1,IF(O4268="Lost",0,""))</f>
        <v>1</v>
      </c>
      <c r="Y4268" s="25" t="str">
        <f aca="false">IF(E4268="","Sim","")</f>
        <v/>
      </c>
    </row>
    <row r="4269" customFormat="false" ht="15" hidden="false" customHeight="false" outlineLevel="0" collapsed="false">
      <c r="A4269" s="25" t="s">
        <v>4531</v>
      </c>
      <c r="B4269" s="25" t="s">
        <v>84</v>
      </c>
      <c r="C4269" s="25" t="s">
        <v>85</v>
      </c>
      <c r="D4269" s="25" t="s">
        <v>86</v>
      </c>
      <c r="E4269" s="25" t="s">
        <v>1778</v>
      </c>
      <c r="F4269" s="25" t="s">
        <v>146</v>
      </c>
      <c r="G4269" s="26" t="n">
        <v>1618.89</v>
      </c>
      <c r="H4269" s="27" t="n">
        <v>3889</v>
      </c>
      <c r="I4269" s="25" t="s">
        <v>147</v>
      </c>
      <c r="K4269" s="25" t="n">
        <v>2004</v>
      </c>
      <c r="L4269" s="25" t="s">
        <v>160</v>
      </c>
      <c r="M4269" s="25" t="s">
        <v>149</v>
      </c>
      <c r="N4269" s="28" t="n">
        <v>3393</v>
      </c>
      <c r="O4269" s="25" t="s">
        <v>56</v>
      </c>
      <c r="P4269" s="29" t="n">
        <v>42935</v>
      </c>
      <c r="Q4269" s="33"/>
      <c r="R4269" s="34"/>
      <c r="S4269" s="28" t="n">
        <f aca="false">IF(O4269="Won",R4269,IF(O4269="Lost",0,N4269))</f>
        <v>3393</v>
      </c>
      <c r="T4269" s="30" t="str">
        <f aca="false">IF(AND(P4269&lt;&gt;"",Q4269&lt;&gt;""),Q4269-P4269,"")</f>
        <v/>
      </c>
      <c r="U4269" s="30" t="n">
        <f aca="false">IF(AND(O4269="Engaging",P4269&lt;&gt;""),'Leia-me'!$B$5-P4269,"")</f>
        <v>165</v>
      </c>
      <c r="V4269" s="25" t="str">
        <f aca="false">IF(O4269&lt;&gt;"Engaging","",IF(U4269&lt;='Leia-me'!$B$6,"Saudável",IF(U4269&lt;='Leia-me'!$B$7,"Esfriando",IF(U4269&lt;='Leia-me'!$B$8,"Última chance","Zumbi"))))</f>
        <v>Zumbi</v>
      </c>
      <c r="W4269" s="25" t="str">
        <f aca="false">IF(O4269="Won",1,IF(O4269="Lost",0,""))</f>
        <v/>
      </c>
      <c r="Y4269" s="25" t="str">
        <f aca="false">IF(E4269="","Sim","")</f>
        <v/>
      </c>
    </row>
    <row r="4270" customFormat="false" ht="15" hidden="false" customHeight="false" outlineLevel="0" collapsed="false">
      <c r="A4270" s="25" t="s">
        <v>4532</v>
      </c>
      <c r="B4270" s="25" t="s">
        <v>84</v>
      </c>
      <c r="C4270" s="25" t="s">
        <v>85</v>
      </c>
      <c r="D4270" s="25" t="s">
        <v>86</v>
      </c>
      <c r="E4270" s="25" t="s">
        <v>1371</v>
      </c>
      <c r="F4270" s="25" t="s">
        <v>185</v>
      </c>
      <c r="G4270" s="26" t="n">
        <v>40.79</v>
      </c>
      <c r="H4270" s="27" t="n">
        <v>142</v>
      </c>
      <c r="I4270" s="25" t="s">
        <v>1372</v>
      </c>
      <c r="K4270" s="25" t="n">
        <v>2011</v>
      </c>
      <c r="L4270" s="25" t="s">
        <v>148</v>
      </c>
      <c r="M4270" s="25" t="s">
        <v>149</v>
      </c>
      <c r="N4270" s="28" t="n">
        <v>55</v>
      </c>
      <c r="O4270" s="25" t="s">
        <v>54</v>
      </c>
      <c r="P4270" s="29" t="n">
        <v>42936</v>
      </c>
      <c r="Q4270" s="29" t="n">
        <v>42944</v>
      </c>
      <c r="R4270" s="28" t="n">
        <v>55</v>
      </c>
      <c r="S4270" s="28" t="n">
        <f aca="false">IF(O4270="Won",R4270,IF(O4270="Lost",0,N4270))</f>
        <v>55</v>
      </c>
      <c r="T4270" s="30" t="n">
        <f aca="false">IF(AND(P4270&lt;&gt;"",Q4270&lt;&gt;""),Q4270-P4270,"")</f>
        <v>8</v>
      </c>
      <c r="U4270" s="30" t="str">
        <f aca="false">IF(AND(O4270="Engaging",P4270&lt;&gt;""),'Leia-me'!$B$5-P4270,"")</f>
        <v/>
      </c>
      <c r="V4270" s="25" t="str">
        <f aca="false">IF(O4270&lt;&gt;"Engaging","",IF(U4270&lt;='Leia-me'!$B$6,"Saudável",IF(U4270&lt;='Leia-me'!$B$7,"Esfriando",IF(U4270&lt;='Leia-me'!$B$8,"Última chance","Zumbi"))))</f>
        <v/>
      </c>
      <c r="W4270" s="25" t="n">
        <f aca="false">IF(O4270="Won",1,IF(O4270="Lost",0,""))</f>
        <v>1</v>
      </c>
      <c r="Y4270" s="25" t="str">
        <f aca="false">IF(E4270="","Sim","")</f>
        <v/>
      </c>
    </row>
    <row r="4271" customFormat="false" ht="15" hidden="false" customHeight="false" outlineLevel="0" collapsed="false">
      <c r="A4271" s="25" t="s">
        <v>4533</v>
      </c>
      <c r="B4271" s="25" t="s">
        <v>84</v>
      </c>
      <c r="C4271" s="25" t="s">
        <v>85</v>
      </c>
      <c r="D4271" s="25" t="s">
        <v>86</v>
      </c>
      <c r="E4271" s="25" t="s">
        <v>3075</v>
      </c>
      <c r="F4271" s="25" t="s">
        <v>165</v>
      </c>
      <c r="G4271" s="26" t="n">
        <v>4269.9</v>
      </c>
      <c r="H4271" s="27" t="n">
        <v>6472</v>
      </c>
      <c r="I4271" s="25" t="s">
        <v>147</v>
      </c>
      <c r="J4271" s="25" t="s">
        <v>1347</v>
      </c>
      <c r="K4271" s="25" t="n">
        <v>1993</v>
      </c>
      <c r="L4271" s="25" t="s">
        <v>170</v>
      </c>
      <c r="M4271" s="25" t="s">
        <v>171</v>
      </c>
      <c r="N4271" s="28" t="n">
        <v>1096</v>
      </c>
      <c r="O4271" s="25" t="s">
        <v>56</v>
      </c>
      <c r="P4271" s="29" t="n">
        <v>42937</v>
      </c>
      <c r="Q4271" s="33"/>
      <c r="R4271" s="34"/>
      <c r="S4271" s="28" t="n">
        <f aca="false">IF(O4271="Won",R4271,IF(O4271="Lost",0,N4271))</f>
        <v>1096</v>
      </c>
      <c r="T4271" s="30" t="str">
        <f aca="false">IF(AND(P4271&lt;&gt;"",Q4271&lt;&gt;""),Q4271-P4271,"")</f>
        <v/>
      </c>
      <c r="U4271" s="30" t="n">
        <f aca="false">IF(AND(O4271="Engaging",P4271&lt;&gt;""),'Leia-me'!$B$5-P4271,"")</f>
        <v>163</v>
      </c>
      <c r="V4271" s="25" t="str">
        <f aca="false">IF(O4271&lt;&gt;"Engaging","",IF(U4271&lt;='Leia-me'!$B$6,"Saudável",IF(U4271&lt;='Leia-me'!$B$7,"Esfriando",IF(U4271&lt;='Leia-me'!$B$8,"Última chance","Zumbi"))))</f>
        <v>Zumbi</v>
      </c>
      <c r="W4271" s="25" t="str">
        <f aca="false">IF(O4271="Won",1,IF(O4271="Lost",0,""))</f>
        <v/>
      </c>
      <c r="Y4271" s="25" t="str">
        <f aca="false">IF(E4271="","Sim","")</f>
        <v/>
      </c>
    </row>
    <row r="4272" customFormat="false" ht="15" hidden="false" customHeight="false" outlineLevel="0" collapsed="false">
      <c r="A4272" s="25" t="s">
        <v>4534</v>
      </c>
      <c r="B4272" s="25" t="s">
        <v>84</v>
      </c>
      <c r="C4272" s="25" t="s">
        <v>85</v>
      </c>
      <c r="D4272" s="25" t="s">
        <v>86</v>
      </c>
      <c r="E4272" s="25" t="s">
        <v>1090</v>
      </c>
      <c r="F4272" s="25" t="s">
        <v>155</v>
      </c>
      <c r="G4272" s="26" t="n">
        <v>6395.05</v>
      </c>
      <c r="H4272" s="27" t="n">
        <v>20275</v>
      </c>
      <c r="I4272" s="25" t="s">
        <v>147</v>
      </c>
      <c r="K4272" s="25" t="n">
        <v>1994</v>
      </c>
      <c r="L4272" s="25" t="s">
        <v>148</v>
      </c>
      <c r="M4272" s="25" t="s">
        <v>149</v>
      </c>
      <c r="N4272" s="28" t="n">
        <v>55</v>
      </c>
      <c r="O4272" s="25" t="s">
        <v>54</v>
      </c>
      <c r="P4272" s="29" t="n">
        <v>42939</v>
      </c>
      <c r="Q4272" s="29" t="n">
        <v>42979</v>
      </c>
      <c r="R4272" s="28" t="n">
        <v>54</v>
      </c>
      <c r="S4272" s="28" t="n">
        <f aca="false">IF(O4272="Won",R4272,IF(O4272="Lost",0,N4272))</f>
        <v>54</v>
      </c>
      <c r="T4272" s="30" t="n">
        <f aca="false">IF(AND(P4272&lt;&gt;"",Q4272&lt;&gt;""),Q4272-P4272,"")</f>
        <v>40</v>
      </c>
      <c r="U4272" s="30" t="str">
        <f aca="false">IF(AND(O4272="Engaging",P4272&lt;&gt;""),'Leia-me'!$B$5-P4272,"")</f>
        <v/>
      </c>
      <c r="V4272" s="25" t="str">
        <f aca="false">IF(O4272&lt;&gt;"Engaging","",IF(U4272&lt;='Leia-me'!$B$6,"Saudável",IF(U4272&lt;='Leia-me'!$B$7,"Esfriando",IF(U4272&lt;='Leia-me'!$B$8,"Última chance","Zumbi"))))</f>
        <v/>
      </c>
      <c r="W4272" s="25" t="n">
        <f aca="false">IF(O4272="Won",1,IF(O4272="Lost",0,""))</f>
        <v>1</v>
      </c>
      <c r="Y4272" s="25" t="str">
        <f aca="false">IF(E4272="","Sim","")</f>
        <v/>
      </c>
    </row>
    <row r="4273" customFormat="false" ht="15" hidden="false" customHeight="false" outlineLevel="0" collapsed="false">
      <c r="A4273" s="25" t="s">
        <v>4535</v>
      </c>
      <c r="B4273" s="25" t="s">
        <v>84</v>
      </c>
      <c r="C4273" s="25" t="s">
        <v>85</v>
      </c>
      <c r="D4273" s="25" t="s">
        <v>86</v>
      </c>
      <c r="E4273" s="25" t="s">
        <v>494</v>
      </c>
      <c r="F4273" s="25" t="s">
        <v>192</v>
      </c>
      <c r="G4273" s="26" t="n">
        <v>11698.03</v>
      </c>
      <c r="H4273" s="27" t="n">
        <v>34288</v>
      </c>
      <c r="I4273" s="25" t="s">
        <v>147</v>
      </c>
      <c r="K4273" s="25" t="n">
        <v>1982</v>
      </c>
      <c r="L4273" s="25" t="s">
        <v>148</v>
      </c>
      <c r="M4273" s="25" t="s">
        <v>149</v>
      </c>
      <c r="N4273" s="28" t="n">
        <v>55</v>
      </c>
      <c r="O4273" s="25" t="s">
        <v>54</v>
      </c>
      <c r="P4273" s="29" t="n">
        <v>42939</v>
      </c>
      <c r="Q4273" s="29" t="n">
        <v>42953</v>
      </c>
      <c r="R4273" s="28" t="n">
        <v>48</v>
      </c>
      <c r="S4273" s="28" t="n">
        <f aca="false">IF(O4273="Won",R4273,IF(O4273="Lost",0,N4273))</f>
        <v>48</v>
      </c>
      <c r="T4273" s="30" t="n">
        <f aca="false">IF(AND(P4273&lt;&gt;"",Q4273&lt;&gt;""),Q4273-P4273,"")</f>
        <v>14</v>
      </c>
      <c r="U4273" s="30" t="str">
        <f aca="false">IF(AND(O4273="Engaging",P4273&lt;&gt;""),'Leia-me'!$B$5-P4273,"")</f>
        <v/>
      </c>
      <c r="V4273" s="25" t="str">
        <f aca="false">IF(O4273&lt;&gt;"Engaging","",IF(U4273&lt;='Leia-me'!$B$6,"Saudável",IF(U4273&lt;='Leia-me'!$B$7,"Esfriando",IF(U4273&lt;='Leia-me'!$B$8,"Última chance","Zumbi"))))</f>
        <v/>
      </c>
      <c r="W4273" s="25" t="n">
        <f aca="false">IF(O4273="Won",1,IF(O4273="Lost",0,""))</f>
        <v>1</v>
      </c>
      <c r="Y4273" s="25" t="str">
        <f aca="false">IF(E4273="","Sim","")</f>
        <v/>
      </c>
    </row>
    <row r="4274" customFormat="false" ht="15" hidden="false" customHeight="false" outlineLevel="0" collapsed="false">
      <c r="A4274" s="25" t="s">
        <v>4536</v>
      </c>
      <c r="B4274" s="25" t="s">
        <v>84</v>
      </c>
      <c r="C4274" s="25" t="s">
        <v>85</v>
      </c>
      <c r="D4274" s="25" t="s">
        <v>86</v>
      </c>
      <c r="E4274" s="25" t="s">
        <v>3511</v>
      </c>
      <c r="F4274" s="25" t="s">
        <v>168</v>
      </c>
      <c r="G4274" s="26" t="n">
        <v>1197.44</v>
      </c>
      <c r="H4274" s="27" t="n">
        <v>2570</v>
      </c>
      <c r="I4274" s="25" t="s">
        <v>147</v>
      </c>
      <c r="K4274" s="25" t="n">
        <v>1999</v>
      </c>
      <c r="L4274" s="25" t="s">
        <v>160</v>
      </c>
      <c r="M4274" s="25" t="s">
        <v>149</v>
      </c>
      <c r="N4274" s="28" t="n">
        <v>3393</v>
      </c>
      <c r="O4274" s="25" t="s">
        <v>54</v>
      </c>
      <c r="P4274" s="29" t="n">
        <v>42939</v>
      </c>
      <c r="Q4274" s="29" t="n">
        <v>42990</v>
      </c>
      <c r="R4274" s="28" t="n">
        <v>2855</v>
      </c>
      <c r="S4274" s="28" t="n">
        <f aca="false">IF(O4274="Won",R4274,IF(O4274="Lost",0,N4274))</f>
        <v>2855</v>
      </c>
      <c r="T4274" s="30" t="n">
        <f aca="false">IF(AND(P4274&lt;&gt;"",Q4274&lt;&gt;""),Q4274-P4274,"")</f>
        <v>51</v>
      </c>
      <c r="U4274" s="30" t="str">
        <f aca="false">IF(AND(O4274="Engaging",P4274&lt;&gt;""),'Leia-me'!$B$5-P4274,"")</f>
        <v/>
      </c>
      <c r="V4274" s="25" t="str">
        <f aca="false">IF(O4274&lt;&gt;"Engaging","",IF(U4274&lt;='Leia-me'!$B$6,"Saudável",IF(U4274&lt;='Leia-me'!$B$7,"Esfriando",IF(U4274&lt;='Leia-me'!$B$8,"Última chance","Zumbi"))))</f>
        <v/>
      </c>
      <c r="W4274" s="25" t="n">
        <f aca="false">IF(O4274="Won",1,IF(O4274="Lost",0,""))</f>
        <v>1</v>
      </c>
      <c r="Y4274" s="25" t="str">
        <f aca="false">IF(E4274="","Sim","")</f>
        <v/>
      </c>
    </row>
    <row r="4275" customFormat="false" ht="15" hidden="false" customHeight="false" outlineLevel="0" collapsed="false">
      <c r="A4275" s="25" t="s">
        <v>4537</v>
      </c>
      <c r="B4275" s="25" t="s">
        <v>84</v>
      </c>
      <c r="C4275" s="25" t="s">
        <v>85</v>
      </c>
      <c r="D4275" s="25" t="s">
        <v>86</v>
      </c>
      <c r="E4275" s="25" t="s">
        <v>1189</v>
      </c>
      <c r="F4275" s="25" t="s">
        <v>211</v>
      </c>
      <c r="G4275" s="26" t="n">
        <v>702.72</v>
      </c>
      <c r="H4275" s="27" t="n">
        <v>1831</v>
      </c>
      <c r="I4275" s="25" t="s">
        <v>147</v>
      </c>
      <c r="K4275" s="25" t="n">
        <v>2004</v>
      </c>
      <c r="L4275" s="25" t="s">
        <v>148</v>
      </c>
      <c r="M4275" s="25" t="s">
        <v>149</v>
      </c>
      <c r="N4275" s="28" t="n">
        <v>55</v>
      </c>
      <c r="O4275" s="25" t="s">
        <v>55</v>
      </c>
      <c r="P4275" s="29" t="n">
        <v>42940</v>
      </c>
      <c r="Q4275" s="29" t="n">
        <v>42946</v>
      </c>
      <c r="R4275" s="28" t="n">
        <v>0</v>
      </c>
      <c r="S4275" s="28" t="n">
        <f aca="false">IF(O4275="Won",R4275,IF(O4275="Lost",0,N4275))</f>
        <v>0</v>
      </c>
      <c r="T4275" s="30" t="n">
        <f aca="false">IF(AND(P4275&lt;&gt;"",Q4275&lt;&gt;""),Q4275-P4275,"")</f>
        <v>6</v>
      </c>
      <c r="U4275" s="30" t="str">
        <f aca="false">IF(AND(O4275="Engaging",P4275&lt;&gt;""),'Leia-me'!$B$5-P4275,"")</f>
        <v/>
      </c>
      <c r="V4275" s="25" t="str">
        <f aca="false">IF(O4275&lt;&gt;"Engaging","",IF(U4275&lt;='Leia-me'!$B$6,"Saudável",IF(U4275&lt;='Leia-me'!$B$7,"Esfriando",IF(U4275&lt;='Leia-me'!$B$8,"Última chance","Zumbi"))))</f>
        <v/>
      </c>
      <c r="W4275" s="25" t="n">
        <f aca="false">IF(O4275="Won",1,IF(O4275="Lost",0,""))</f>
        <v>0</v>
      </c>
      <c r="Y4275" s="25" t="str">
        <f aca="false">IF(E4275="","Sim","")</f>
        <v/>
      </c>
    </row>
    <row r="4276" customFormat="false" ht="15" hidden="false" customHeight="false" outlineLevel="0" collapsed="false">
      <c r="A4276" s="25" t="s">
        <v>4538</v>
      </c>
      <c r="B4276" s="25" t="s">
        <v>84</v>
      </c>
      <c r="C4276" s="25" t="s">
        <v>85</v>
      </c>
      <c r="D4276" s="25" t="s">
        <v>86</v>
      </c>
      <c r="E4276" s="25" t="s">
        <v>663</v>
      </c>
      <c r="F4276" s="25" t="s">
        <v>146</v>
      </c>
      <c r="G4276" s="26" t="n">
        <v>326.82</v>
      </c>
      <c r="H4276" s="27" t="n">
        <v>1016</v>
      </c>
      <c r="I4276" s="25" t="s">
        <v>147</v>
      </c>
      <c r="K4276" s="25" t="n">
        <v>1991</v>
      </c>
      <c r="L4276" s="25" t="s">
        <v>186</v>
      </c>
      <c r="M4276" s="25" t="s">
        <v>171</v>
      </c>
      <c r="N4276" s="28" t="n">
        <v>550</v>
      </c>
      <c r="O4276" s="25" t="s">
        <v>54</v>
      </c>
      <c r="P4276" s="29" t="n">
        <v>42941</v>
      </c>
      <c r="Q4276" s="29" t="n">
        <v>42942</v>
      </c>
      <c r="R4276" s="28" t="n">
        <v>491</v>
      </c>
      <c r="S4276" s="28" t="n">
        <f aca="false">IF(O4276="Won",R4276,IF(O4276="Lost",0,N4276))</f>
        <v>491</v>
      </c>
      <c r="T4276" s="30" t="n">
        <f aca="false">IF(AND(P4276&lt;&gt;"",Q4276&lt;&gt;""),Q4276-P4276,"")</f>
        <v>1</v>
      </c>
      <c r="U4276" s="30" t="str">
        <f aca="false">IF(AND(O4276="Engaging",P4276&lt;&gt;""),'Leia-me'!$B$5-P4276,"")</f>
        <v/>
      </c>
      <c r="V4276" s="25" t="str">
        <f aca="false">IF(O4276&lt;&gt;"Engaging","",IF(U4276&lt;='Leia-me'!$B$6,"Saudável",IF(U4276&lt;='Leia-me'!$B$7,"Esfriando",IF(U4276&lt;='Leia-me'!$B$8,"Última chance","Zumbi"))))</f>
        <v/>
      </c>
      <c r="W4276" s="25" t="n">
        <f aca="false">IF(O4276="Won",1,IF(O4276="Lost",0,""))</f>
        <v>1</v>
      </c>
      <c r="Y4276" s="25" t="str">
        <f aca="false">IF(E4276="","Sim","")</f>
        <v/>
      </c>
    </row>
    <row r="4277" customFormat="false" ht="15" hidden="false" customHeight="false" outlineLevel="0" collapsed="false">
      <c r="A4277" s="25" t="s">
        <v>4539</v>
      </c>
      <c r="B4277" s="25" t="s">
        <v>84</v>
      </c>
      <c r="C4277" s="25" t="s">
        <v>85</v>
      </c>
      <c r="D4277" s="25" t="s">
        <v>86</v>
      </c>
      <c r="E4277" s="25" t="s">
        <v>193</v>
      </c>
      <c r="F4277" s="25" t="s">
        <v>185</v>
      </c>
      <c r="G4277" s="26" t="n">
        <v>1100.04</v>
      </c>
      <c r="H4277" s="27" t="n">
        <v>2822</v>
      </c>
      <c r="I4277" s="25" t="s">
        <v>147</v>
      </c>
      <c r="K4277" s="25" t="n">
        <v>1996</v>
      </c>
      <c r="L4277" s="25" t="s">
        <v>1834</v>
      </c>
      <c r="M4277" s="25" t="s">
        <v>171</v>
      </c>
      <c r="N4277" s="28" t="n">
        <v>4821</v>
      </c>
      <c r="O4277" s="25" t="s">
        <v>55</v>
      </c>
      <c r="P4277" s="29" t="n">
        <v>42944</v>
      </c>
      <c r="Q4277" s="29" t="n">
        <v>42945</v>
      </c>
      <c r="R4277" s="28" t="n">
        <v>0</v>
      </c>
      <c r="S4277" s="28" t="n">
        <f aca="false">IF(O4277="Won",R4277,IF(O4277="Lost",0,N4277))</f>
        <v>0</v>
      </c>
      <c r="T4277" s="30" t="n">
        <f aca="false">IF(AND(P4277&lt;&gt;"",Q4277&lt;&gt;""),Q4277-P4277,"")</f>
        <v>1</v>
      </c>
      <c r="U4277" s="30" t="str">
        <f aca="false">IF(AND(O4277="Engaging",P4277&lt;&gt;""),'Leia-me'!$B$5-P4277,"")</f>
        <v/>
      </c>
      <c r="V4277" s="25" t="str">
        <f aca="false">IF(O4277&lt;&gt;"Engaging","",IF(U4277&lt;='Leia-me'!$B$6,"Saudável",IF(U4277&lt;='Leia-me'!$B$7,"Esfriando",IF(U4277&lt;='Leia-me'!$B$8,"Última chance","Zumbi"))))</f>
        <v/>
      </c>
      <c r="W4277" s="25" t="n">
        <f aca="false">IF(O4277="Won",1,IF(O4277="Lost",0,""))</f>
        <v>0</v>
      </c>
      <c r="X4277" s="25" t="s">
        <v>1835</v>
      </c>
      <c r="Y4277" s="25" t="str">
        <f aca="false">IF(E4277="","Sim","")</f>
        <v/>
      </c>
    </row>
    <row r="4278" customFormat="false" ht="15" hidden="false" customHeight="false" outlineLevel="0" collapsed="false">
      <c r="A4278" s="25" t="s">
        <v>4540</v>
      </c>
      <c r="B4278" s="25" t="s">
        <v>84</v>
      </c>
      <c r="C4278" s="25" t="s">
        <v>85</v>
      </c>
      <c r="D4278" s="25" t="s">
        <v>86</v>
      </c>
      <c r="G4278" s="31"/>
      <c r="H4278" s="32"/>
      <c r="L4278" s="25" t="s">
        <v>148</v>
      </c>
      <c r="M4278" s="25" t="s">
        <v>149</v>
      </c>
      <c r="N4278" s="28" t="n">
        <v>55</v>
      </c>
      <c r="O4278" s="25" t="s">
        <v>56</v>
      </c>
      <c r="P4278" s="29" t="n">
        <v>42946</v>
      </c>
      <c r="Q4278" s="33"/>
      <c r="R4278" s="34"/>
      <c r="S4278" s="28" t="n">
        <f aca="false">IF(O4278="Won",R4278,IF(O4278="Lost",0,N4278))</f>
        <v>55</v>
      </c>
      <c r="T4278" s="30" t="str">
        <f aca="false">IF(AND(P4278&lt;&gt;"",Q4278&lt;&gt;""),Q4278-P4278,"")</f>
        <v/>
      </c>
      <c r="U4278" s="30" t="n">
        <f aca="false">IF(AND(O4278="Engaging",P4278&lt;&gt;""),'Leia-me'!$B$5-P4278,"")</f>
        <v>154</v>
      </c>
      <c r="V4278" s="25" t="str">
        <f aca="false">IF(O4278&lt;&gt;"Engaging","",IF(U4278&lt;='Leia-me'!$B$6,"Saudável",IF(U4278&lt;='Leia-me'!$B$7,"Esfriando",IF(U4278&lt;='Leia-me'!$B$8,"Última chance","Zumbi"))))</f>
        <v>Zumbi</v>
      </c>
      <c r="W4278" s="25" t="str">
        <f aca="false">IF(O4278="Won",1,IF(O4278="Lost",0,""))</f>
        <v/>
      </c>
      <c r="Y4278" s="25" t="str">
        <f aca="false">IF(E4278="","Sim","")</f>
        <v>Sim</v>
      </c>
    </row>
    <row r="4279" customFormat="false" ht="15" hidden="false" customHeight="false" outlineLevel="0" collapsed="false">
      <c r="A4279" s="25" t="s">
        <v>4541</v>
      </c>
      <c r="B4279" s="25" t="s">
        <v>84</v>
      </c>
      <c r="C4279" s="25" t="s">
        <v>85</v>
      </c>
      <c r="D4279" s="25" t="s">
        <v>86</v>
      </c>
      <c r="E4279" s="25" t="s">
        <v>1640</v>
      </c>
      <c r="F4279" s="25" t="s">
        <v>211</v>
      </c>
      <c r="G4279" s="26" t="n">
        <v>71.12</v>
      </c>
      <c r="H4279" s="27" t="n">
        <v>144</v>
      </c>
      <c r="I4279" s="25" t="s">
        <v>147</v>
      </c>
      <c r="K4279" s="25" t="n">
        <v>2010</v>
      </c>
      <c r="L4279" s="25" t="s">
        <v>160</v>
      </c>
      <c r="M4279" s="25" t="s">
        <v>149</v>
      </c>
      <c r="N4279" s="28" t="n">
        <v>3393</v>
      </c>
      <c r="O4279" s="25" t="s">
        <v>54</v>
      </c>
      <c r="P4279" s="29" t="n">
        <v>42946</v>
      </c>
      <c r="Q4279" s="29" t="n">
        <v>42966</v>
      </c>
      <c r="R4279" s="28" t="n">
        <v>2937</v>
      </c>
      <c r="S4279" s="28" t="n">
        <f aca="false">IF(O4279="Won",R4279,IF(O4279="Lost",0,N4279))</f>
        <v>2937</v>
      </c>
      <c r="T4279" s="30" t="n">
        <f aca="false">IF(AND(P4279&lt;&gt;"",Q4279&lt;&gt;""),Q4279-P4279,"")</f>
        <v>20</v>
      </c>
      <c r="U4279" s="30" t="str">
        <f aca="false">IF(AND(O4279="Engaging",P4279&lt;&gt;""),'Leia-me'!$B$5-P4279,"")</f>
        <v/>
      </c>
      <c r="V4279" s="25" t="str">
        <f aca="false">IF(O4279&lt;&gt;"Engaging","",IF(U4279&lt;='Leia-me'!$B$6,"Saudável",IF(U4279&lt;='Leia-me'!$B$7,"Esfriando",IF(U4279&lt;='Leia-me'!$B$8,"Última chance","Zumbi"))))</f>
        <v/>
      </c>
      <c r="W4279" s="25" t="n">
        <f aca="false">IF(O4279="Won",1,IF(O4279="Lost",0,""))</f>
        <v>1</v>
      </c>
      <c r="Y4279" s="25" t="str">
        <f aca="false">IF(E4279="","Sim","")</f>
        <v/>
      </c>
    </row>
    <row r="4280" customFormat="false" ht="15" hidden="false" customHeight="false" outlineLevel="0" collapsed="false">
      <c r="A4280" s="25" t="s">
        <v>4542</v>
      </c>
      <c r="B4280" s="25" t="s">
        <v>84</v>
      </c>
      <c r="C4280" s="25" t="s">
        <v>85</v>
      </c>
      <c r="D4280" s="25" t="s">
        <v>86</v>
      </c>
      <c r="G4280" s="31"/>
      <c r="H4280" s="32"/>
      <c r="L4280" s="25" t="s">
        <v>148</v>
      </c>
      <c r="M4280" s="25" t="s">
        <v>149</v>
      </c>
      <c r="N4280" s="28" t="n">
        <v>55</v>
      </c>
      <c r="O4280" s="25" t="s">
        <v>56</v>
      </c>
      <c r="P4280" s="29" t="n">
        <v>42947</v>
      </c>
      <c r="Q4280" s="33"/>
      <c r="R4280" s="34"/>
      <c r="S4280" s="28" t="n">
        <f aca="false">IF(O4280="Won",R4280,IF(O4280="Lost",0,N4280))</f>
        <v>55</v>
      </c>
      <c r="T4280" s="30" t="str">
        <f aca="false">IF(AND(P4280&lt;&gt;"",Q4280&lt;&gt;""),Q4280-P4280,"")</f>
        <v/>
      </c>
      <c r="U4280" s="30" t="n">
        <f aca="false">IF(AND(O4280="Engaging",P4280&lt;&gt;""),'Leia-me'!$B$5-P4280,"")</f>
        <v>153</v>
      </c>
      <c r="V4280" s="25" t="str">
        <f aca="false">IF(O4280&lt;&gt;"Engaging","",IF(U4280&lt;='Leia-me'!$B$6,"Saudável",IF(U4280&lt;='Leia-me'!$B$7,"Esfriando",IF(U4280&lt;='Leia-me'!$B$8,"Última chance","Zumbi"))))</f>
        <v>Zumbi</v>
      </c>
      <c r="W4280" s="25" t="str">
        <f aca="false">IF(O4280="Won",1,IF(O4280="Lost",0,""))</f>
        <v/>
      </c>
      <c r="Y4280" s="25" t="str">
        <f aca="false">IF(E4280="","Sim","")</f>
        <v>Sim</v>
      </c>
    </row>
    <row r="4281" customFormat="false" ht="15" hidden="false" customHeight="false" outlineLevel="0" collapsed="false">
      <c r="A4281" s="25" t="s">
        <v>4543</v>
      </c>
      <c r="B4281" s="25" t="s">
        <v>84</v>
      </c>
      <c r="C4281" s="25" t="s">
        <v>85</v>
      </c>
      <c r="D4281" s="25" t="s">
        <v>86</v>
      </c>
      <c r="E4281" s="25" t="s">
        <v>1653</v>
      </c>
      <c r="F4281" s="25" t="s">
        <v>165</v>
      </c>
      <c r="G4281" s="26" t="n">
        <v>3838.39</v>
      </c>
      <c r="H4281" s="27" t="n">
        <v>8274</v>
      </c>
      <c r="I4281" s="25" t="s">
        <v>147</v>
      </c>
      <c r="K4281" s="25" t="n">
        <v>1989</v>
      </c>
      <c r="L4281" s="25" t="s">
        <v>1834</v>
      </c>
      <c r="M4281" s="25" t="s">
        <v>171</v>
      </c>
      <c r="N4281" s="28" t="n">
        <v>4821</v>
      </c>
      <c r="O4281" s="25" t="s">
        <v>55</v>
      </c>
      <c r="P4281" s="29" t="n">
        <v>42948</v>
      </c>
      <c r="Q4281" s="29" t="n">
        <v>43050</v>
      </c>
      <c r="R4281" s="28" t="n">
        <v>0</v>
      </c>
      <c r="S4281" s="28" t="n">
        <f aca="false">IF(O4281="Won",R4281,IF(O4281="Lost",0,N4281))</f>
        <v>0</v>
      </c>
      <c r="T4281" s="30" t="n">
        <f aca="false">IF(AND(P4281&lt;&gt;"",Q4281&lt;&gt;""),Q4281-P4281,"")</f>
        <v>102</v>
      </c>
      <c r="U4281" s="30" t="str">
        <f aca="false">IF(AND(O4281="Engaging",P4281&lt;&gt;""),'Leia-me'!$B$5-P4281,"")</f>
        <v/>
      </c>
      <c r="V4281" s="25" t="str">
        <f aca="false">IF(O4281&lt;&gt;"Engaging","",IF(U4281&lt;='Leia-me'!$B$6,"Saudável",IF(U4281&lt;='Leia-me'!$B$7,"Esfriando",IF(U4281&lt;='Leia-me'!$B$8,"Última chance","Zumbi"))))</f>
        <v/>
      </c>
      <c r="W4281" s="25" t="n">
        <f aca="false">IF(O4281="Won",1,IF(O4281="Lost",0,""))</f>
        <v>0</v>
      </c>
      <c r="X4281" s="25" t="s">
        <v>1835</v>
      </c>
      <c r="Y4281" s="25" t="str">
        <f aca="false">IF(E4281="","Sim","")</f>
        <v/>
      </c>
    </row>
    <row r="4282" customFormat="false" ht="15" hidden="false" customHeight="false" outlineLevel="0" collapsed="false">
      <c r="A4282" s="25" t="s">
        <v>4544</v>
      </c>
      <c r="B4282" s="25" t="s">
        <v>84</v>
      </c>
      <c r="C4282" s="25" t="s">
        <v>85</v>
      </c>
      <c r="D4282" s="25" t="s">
        <v>86</v>
      </c>
      <c r="E4282" s="25" t="s">
        <v>1156</v>
      </c>
      <c r="F4282" s="25" t="s">
        <v>185</v>
      </c>
      <c r="G4282" s="26" t="n">
        <v>1242.32</v>
      </c>
      <c r="H4282" s="27" t="n">
        <v>3027</v>
      </c>
      <c r="I4282" s="25" t="s">
        <v>147</v>
      </c>
      <c r="J4282" s="25" t="s">
        <v>193</v>
      </c>
      <c r="K4282" s="25" t="n">
        <v>1993</v>
      </c>
      <c r="L4282" s="25" t="s">
        <v>148</v>
      </c>
      <c r="M4282" s="25" t="s">
        <v>149</v>
      </c>
      <c r="N4282" s="28" t="n">
        <v>55</v>
      </c>
      <c r="O4282" s="25" t="s">
        <v>54</v>
      </c>
      <c r="P4282" s="29" t="n">
        <v>42949</v>
      </c>
      <c r="Q4282" s="29" t="n">
        <v>42957</v>
      </c>
      <c r="R4282" s="28" t="n">
        <v>53</v>
      </c>
      <c r="S4282" s="28" t="n">
        <f aca="false">IF(O4282="Won",R4282,IF(O4282="Lost",0,N4282))</f>
        <v>53</v>
      </c>
      <c r="T4282" s="30" t="n">
        <f aca="false">IF(AND(P4282&lt;&gt;"",Q4282&lt;&gt;""),Q4282-P4282,"")</f>
        <v>8</v>
      </c>
      <c r="U4282" s="30" t="str">
        <f aca="false">IF(AND(O4282="Engaging",P4282&lt;&gt;""),'Leia-me'!$B$5-P4282,"")</f>
        <v/>
      </c>
      <c r="V4282" s="25" t="str">
        <f aca="false">IF(O4282&lt;&gt;"Engaging","",IF(U4282&lt;='Leia-me'!$B$6,"Saudável",IF(U4282&lt;='Leia-me'!$B$7,"Esfriando",IF(U4282&lt;='Leia-me'!$B$8,"Última chance","Zumbi"))))</f>
        <v/>
      </c>
      <c r="W4282" s="25" t="n">
        <f aca="false">IF(O4282="Won",1,IF(O4282="Lost",0,""))</f>
        <v>1</v>
      </c>
      <c r="Y4282" s="25" t="str">
        <f aca="false">IF(E4282="","Sim","")</f>
        <v/>
      </c>
    </row>
    <row r="4283" customFormat="false" ht="15" hidden="false" customHeight="false" outlineLevel="0" collapsed="false">
      <c r="A4283" s="25" t="s">
        <v>4545</v>
      </c>
      <c r="B4283" s="25" t="s">
        <v>84</v>
      </c>
      <c r="C4283" s="25" t="s">
        <v>85</v>
      </c>
      <c r="D4283" s="25" t="s">
        <v>86</v>
      </c>
      <c r="G4283" s="31"/>
      <c r="H4283" s="32"/>
      <c r="L4283" s="25" t="s">
        <v>148</v>
      </c>
      <c r="M4283" s="25" t="s">
        <v>149</v>
      </c>
      <c r="N4283" s="28" t="n">
        <v>55</v>
      </c>
      <c r="O4283" s="25" t="s">
        <v>56</v>
      </c>
      <c r="P4283" s="29" t="n">
        <v>42951</v>
      </c>
      <c r="Q4283" s="33"/>
      <c r="R4283" s="34"/>
      <c r="S4283" s="28" t="n">
        <f aca="false">IF(O4283="Won",R4283,IF(O4283="Lost",0,N4283))</f>
        <v>55</v>
      </c>
      <c r="T4283" s="30" t="str">
        <f aca="false">IF(AND(P4283&lt;&gt;"",Q4283&lt;&gt;""),Q4283-P4283,"")</f>
        <v/>
      </c>
      <c r="U4283" s="30" t="n">
        <f aca="false">IF(AND(O4283="Engaging",P4283&lt;&gt;""),'Leia-me'!$B$5-P4283,"")</f>
        <v>149</v>
      </c>
      <c r="V4283" s="25" t="str">
        <f aca="false">IF(O4283&lt;&gt;"Engaging","",IF(U4283&lt;='Leia-me'!$B$6,"Saudável",IF(U4283&lt;='Leia-me'!$B$7,"Esfriando",IF(U4283&lt;='Leia-me'!$B$8,"Última chance","Zumbi"))))</f>
        <v>Zumbi</v>
      </c>
      <c r="W4283" s="25" t="str">
        <f aca="false">IF(O4283="Won",1,IF(O4283="Lost",0,""))</f>
        <v/>
      </c>
      <c r="Y4283" s="25" t="str">
        <f aca="false">IF(E4283="","Sim","")</f>
        <v>Sim</v>
      </c>
    </row>
    <row r="4284" customFormat="false" ht="15" hidden="false" customHeight="false" outlineLevel="0" collapsed="false">
      <c r="A4284" s="25" t="s">
        <v>4546</v>
      </c>
      <c r="B4284" s="25" t="s">
        <v>84</v>
      </c>
      <c r="C4284" s="25" t="s">
        <v>85</v>
      </c>
      <c r="D4284" s="25" t="s">
        <v>86</v>
      </c>
      <c r="E4284" s="25" t="s">
        <v>193</v>
      </c>
      <c r="F4284" s="25" t="s">
        <v>185</v>
      </c>
      <c r="G4284" s="26" t="n">
        <v>1100.04</v>
      </c>
      <c r="H4284" s="27" t="n">
        <v>2822</v>
      </c>
      <c r="I4284" s="25" t="s">
        <v>147</v>
      </c>
      <c r="K4284" s="25" t="n">
        <v>1996</v>
      </c>
      <c r="L4284" s="25" t="s">
        <v>148</v>
      </c>
      <c r="M4284" s="25" t="s">
        <v>149</v>
      </c>
      <c r="N4284" s="28" t="n">
        <v>55</v>
      </c>
      <c r="O4284" s="25" t="s">
        <v>54</v>
      </c>
      <c r="P4284" s="29" t="n">
        <v>42954</v>
      </c>
      <c r="Q4284" s="29" t="n">
        <v>43043</v>
      </c>
      <c r="R4284" s="28" t="n">
        <v>52</v>
      </c>
      <c r="S4284" s="28" t="n">
        <f aca="false">IF(O4284="Won",R4284,IF(O4284="Lost",0,N4284))</f>
        <v>52</v>
      </c>
      <c r="T4284" s="30" t="n">
        <f aca="false">IF(AND(P4284&lt;&gt;"",Q4284&lt;&gt;""),Q4284-P4284,"")</f>
        <v>89</v>
      </c>
      <c r="U4284" s="30" t="str">
        <f aca="false">IF(AND(O4284="Engaging",P4284&lt;&gt;""),'Leia-me'!$B$5-P4284,"")</f>
        <v/>
      </c>
      <c r="V4284" s="25" t="str">
        <f aca="false">IF(O4284&lt;&gt;"Engaging","",IF(U4284&lt;='Leia-me'!$B$6,"Saudável",IF(U4284&lt;='Leia-me'!$B$7,"Esfriando",IF(U4284&lt;='Leia-me'!$B$8,"Última chance","Zumbi"))))</f>
        <v/>
      </c>
      <c r="W4284" s="25" t="n">
        <f aca="false">IF(O4284="Won",1,IF(O4284="Lost",0,""))</f>
        <v>1</v>
      </c>
      <c r="Y4284" s="25" t="str">
        <f aca="false">IF(E4284="","Sim","")</f>
        <v/>
      </c>
    </row>
    <row r="4285" customFormat="false" ht="15" hidden="false" customHeight="false" outlineLevel="0" collapsed="false">
      <c r="A4285" s="25" t="s">
        <v>4547</v>
      </c>
      <c r="B4285" s="25" t="s">
        <v>84</v>
      </c>
      <c r="C4285" s="25" t="s">
        <v>85</v>
      </c>
      <c r="D4285" s="25" t="s">
        <v>86</v>
      </c>
      <c r="E4285" s="25" t="s">
        <v>1156</v>
      </c>
      <c r="F4285" s="25" t="s">
        <v>185</v>
      </c>
      <c r="G4285" s="26" t="n">
        <v>1242.32</v>
      </c>
      <c r="H4285" s="27" t="n">
        <v>3027</v>
      </c>
      <c r="I4285" s="25" t="s">
        <v>147</v>
      </c>
      <c r="J4285" s="25" t="s">
        <v>193</v>
      </c>
      <c r="K4285" s="25" t="n">
        <v>1993</v>
      </c>
      <c r="L4285" s="25" t="s">
        <v>148</v>
      </c>
      <c r="M4285" s="25" t="s">
        <v>149</v>
      </c>
      <c r="N4285" s="28" t="n">
        <v>55</v>
      </c>
      <c r="O4285" s="25" t="s">
        <v>54</v>
      </c>
      <c r="P4285" s="29" t="n">
        <v>42954</v>
      </c>
      <c r="Q4285" s="29" t="n">
        <v>43048</v>
      </c>
      <c r="R4285" s="28" t="n">
        <v>51</v>
      </c>
      <c r="S4285" s="28" t="n">
        <f aca="false">IF(O4285="Won",R4285,IF(O4285="Lost",0,N4285))</f>
        <v>51</v>
      </c>
      <c r="T4285" s="30" t="n">
        <f aca="false">IF(AND(P4285&lt;&gt;"",Q4285&lt;&gt;""),Q4285-P4285,"")</f>
        <v>94</v>
      </c>
      <c r="U4285" s="30" t="str">
        <f aca="false">IF(AND(O4285="Engaging",P4285&lt;&gt;""),'Leia-me'!$B$5-P4285,"")</f>
        <v/>
      </c>
      <c r="V4285" s="25" t="str">
        <f aca="false">IF(O4285&lt;&gt;"Engaging","",IF(U4285&lt;='Leia-me'!$B$6,"Saudável",IF(U4285&lt;='Leia-me'!$B$7,"Esfriando",IF(U4285&lt;='Leia-me'!$B$8,"Última chance","Zumbi"))))</f>
        <v/>
      </c>
      <c r="W4285" s="25" t="n">
        <f aca="false">IF(O4285="Won",1,IF(O4285="Lost",0,""))</f>
        <v>1</v>
      </c>
      <c r="Y4285" s="25" t="str">
        <f aca="false">IF(E4285="","Sim","")</f>
        <v/>
      </c>
    </row>
    <row r="4286" customFormat="false" ht="15" hidden="false" customHeight="false" outlineLevel="0" collapsed="false">
      <c r="A4286" s="25" t="s">
        <v>4548</v>
      </c>
      <c r="B4286" s="25" t="s">
        <v>84</v>
      </c>
      <c r="C4286" s="25" t="s">
        <v>85</v>
      </c>
      <c r="D4286" s="25" t="s">
        <v>86</v>
      </c>
      <c r="E4286" s="25" t="s">
        <v>3373</v>
      </c>
      <c r="F4286" s="25" t="s">
        <v>192</v>
      </c>
      <c r="G4286" s="26" t="n">
        <v>4478.47</v>
      </c>
      <c r="H4286" s="27" t="n">
        <v>13809</v>
      </c>
      <c r="I4286" s="25" t="s">
        <v>147</v>
      </c>
      <c r="K4286" s="25" t="n">
        <v>1979</v>
      </c>
      <c r="L4286" s="25" t="s">
        <v>186</v>
      </c>
      <c r="M4286" s="25" t="s">
        <v>171</v>
      </c>
      <c r="N4286" s="28" t="n">
        <v>550</v>
      </c>
      <c r="O4286" s="25" t="s">
        <v>55</v>
      </c>
      <c r="P4286" s="29" t="n">
        <v>42957</v>
      </c>
      <c r="Q4286" s="29" t="n">
        <v>43045</v>
      </c>
      <c r="R4286" s="28" t="n">
        <v>0</v>
      </c>
      <c r="S4286" s="28" t="n">
        <f aca="false">IF(O4286="Won",R4286,IF(O4286="Lost",0,N4286))</f>
        <v>0</v>
      </c>
      <c r="T4286" s="30" t="n">
        <f aca="false">IF(AND(P4286&lt;&gt;"",Q4286&lt;&gt;""),Q4286-P4286,"")</f>
        <v>88</v>
      </c>
      <c r="U4286" s="30" t="str">
        <f aca="false">IF(AND(O4286="Engaging",P4286&lt;&gt;""),'Leia-me'!$B$5-P4286,"")</f>
        <v/>
      </c>
      <c r="V4286" s="25" t="str">
        <f aca="false">IF(O4286&lt;&gt;"Engaging","",IF(U4286&lt;='Leia-me'!$B$6,"Saudável",IF(U4286&lt;='Leia-me'!$B$7,"Esfriando",IF(U4286&lt;='Leia-me'!$B$8,"Última chance","Zumbi"))))</f>
        <v/>
      </c>
      <c r="W4286" s="25" t="n">
        <f aca="false">IF(O4286="Won",1,IF(O4286="Lost",0,""))</f>
        <v>0</v>
      </c>
      <c r="Y4286" s="25" t="str">
        <f aca="false">IF(E4286="","Sim","")</f>
        <v/>
      </c>
    </row>
    <row r="4287" customFormat="false" ht="15" hidden="false" customHeight="false" outlineLevel="0" collapsed="false">
      <c r="A4287" s="25" t="s">
        <v>4549</v>
      </c>
      <c r="B4287" s="25" t="s">
        <v>84</v>
      </c>
      <c r="C4287" s="25" t="s">
        <v>85</v>
      </c>
      <c r="D4287" s="25" t="s">
        <v>86</v>
      </c>
      <c r="E4287" s="25" t="s">
        <v>2530</v>
      </c>
      <c r="F4287" s="25" t="s">
        <v>185</v>
      </c>
      <c r="G4287" s="26" t="n">
        <v>527.11</v>
      </c>
      <c r="H4287" s="27" t="n">
        <v>1428</v>
      </c>
      <c r="I4287" s="25" t="s">
        <v>147</v>
      </c>
      <c r="J4287" s="25" t="s">
        <v>193</v>
      </c>
      <c r="K4287" s="25" t="n">
        <v>2011</v>
      </c>
      <c r="L4287" s="25" t="s">
        <v>170</v>
      </c>
      <c r="M4287" s="25" t="s">
        <v>171</v>
      </c>
      <c r="N4287" s="28" t="n">
        <v>1096</v>
      </c>
      <c r="O4287" s="25" t="s">
        <v>55</v>
      </c>
      <c r="P4287" s="29" t="n">
        <v>42958</v>
      </c>
      <c r="Q4287" s="29" t="n">
        <v>43048</v>
      </c>
      <c r="R4287" s="28" t="n">
        <v>0</v>
      </c>
      <c r="S4287" s="28" t="n">
        <f aca="false">IF(O4287="Won",R4287,IF(O4287="Lost",0,N4287))</f>
        <v>0</v>
      </c>
      <c r="T4287" s="30" t="n">
        <f aca="false">IF(AND(P4287&lt;&gt;"",Q4287&lt;&gt;""),Q4287-P4287,"")</f>
        <v>90</v>
      </c>
      <c r="U4287" s="30" t="str">
        <f aca="false">IF(AND(O4287="Engaging",P4287&lt;&gt;""),'Leia-me'!$B$5-P4287,"")</f>
        <v/>
      </c>
      <c r="V4287" s="25" t="str">
        <f aca="false">IF(O4287&lt;&gt;"Engaging","",IF(U4287&lt;='Leia-me'!$B$6,"Saudável",IF(U4287&lt;='Leia-me'!$B$7,"Esfriando",IF(U4287&lt;='Leia-me'!$B$8,"Última chance","Zumbi"))))</f>
        <v/>
      </c>
      <c r="W4287" s="25" t="n">
        <f aca="false">IF(O4287="Won",1,IF(O4287="Lost",0,""))</f>
        <v>0</v>
      </c>
      <c r="Y4287" s="25" t="str">
        <f aca="false">IF(E4287="","Sim","")</f>
        <v/>
      </c>
    </row>
    <row r="4288" customFormat="false" ht="15" hidden="false" customHeight="false" outlineLevel="0" collapsed="false">
      <c r="A4288" s="25" t="s">
        <v>4550</v>
      </c>
      <c r="B4288" s="25" t="s">
        <v>84</v>
      </c>
      <c r="C4288" s="25" t="s">
        <v>85</v>
      </c>
      <c r="D4288" s="25" t="s">
        <v>86</v>
      </c>
      <c r="G4288" s="31"/>
      <c r="H4288" s="32"/>
      <c r="L4288" s="25" t="s">
        <v>186</v>
      </c>
      <c r="M4288" s="25" t="s">
        <v>171</v>
      </c>
      <c r="N4288" s="28" t="n">
        <v>550</v>
      </c>
      <c r="O4288" s="25" t="s">
        <v>56</v>
      </c>
      <c r="P4288" s="29" t="n">
        <v>42959</v>
      </c>
      <c r="Q4288" s="33"/>
      <c r="R4288" s="34"/>
      <c r="S4288" s="28" t="n">
        <f aca="false">IF(O4288="Won",R4288,IF(O4288="Lost",0,N4288))</f>
        <v>550</v>
      </c>
      <c r="T4288" s="30" t="str">
        <f aca="false">IF(AND(P4288&lt;&gt;"",Q4288&lt;&gt;""),Q4288-P4288,"")</f>
        <v/>
      </c>
      <c r="U4288" s="30" t="n">
        <f aca="false">IF(AND(O4288="Engaging",P4288&lt;&gt;""),'Leia-me'!$B$5-P4288,"")</f>
        <v>141</v>
      </c>
      <c r="V4288" s="25" t="str">
        <f aca="false">IF(O4288&lt;&gt;"Engaging","",IF(U4288&lt;='Leia-me'!$B$6,"Saudável",IF(U4288&lt;='Leia-me'!$B$7,"Esfriando",IF(U4288&lt;='Leia-me'!$B$8,"Última chance","Zumbi"))))</f>
        <v>Zumbi</v>
      </c>
      <c r="W4288" s="25" t="str">
        <f aca="false">IF(O4288="Won",1,IF(O4288="Lost",0,""))</f>
        <v/>
      </c>
      <c r="Y4288" s="25" t="str">
        <f aca="false">IF(E4288="","Sim","")</f>
        <v>Sim</v>
      </c>
    </row>
    <row r="4289" customFormat="false" ht="15" hidden="false" customHeight="false" outlineLevel="0" collapsed="false">
      <c r="A4289" s="25" t="s">
        <v>4551</v>
      </c>
      <c r="B4289" s="25" t="s">
        <v>84</v>
      </c>
      <c r="C4289" s="25" t="s">
        <v>85</v>
      </c>
      <c r="D4289" s="25" t="s">
        <v>86</v>
      </c>
      <c r="E4289" s="25" t="s">
        <v>452</v>
      </c>
      <c r="F4289" s="25" t="s">
        <v>185</v>
      </c>
      <c r="G4289" s="26" t="n">
        <v>1712.68</v>
      </c>
      <c r="H4289" s="27" t="n">
        <v>3194</v>
      </c>
      <c r="I4289" s="25" t="s">
        <v>147</v>
      </c>
      <c r="J4289" s="25" t="s">
        <v>193</v>
      </c>
      <c r="K4289" s="25" t="n">
        <v>1992</v>
      </c>
      <c r="L4289" s="25" t="s">
        <v>148</v>
      </c>
      <c r="M4289" s="25" t="s">
        <v>149</v>
      </c>
      <c r="N4289" s="28" t="n">
        <v>55</v>
      </c>
      <c r="O4289" s="25" t="s">
        <v>54</v>
      </c>
      <c r="P4289" s="29" t="n">
        <v>42959</v>
      </c>
      <c r="Q4289" s="29" t="n">
        <v>43051</v>
      </c>
      <c r="R4289" s="28" t="n">
        <v>48</v>
      </c>
      <c r="S4289" s="28" t="n">
        <f aca="false">IF(O4289="Won",R4289,IF(O4289="Lost",0,N4289))</f>
        <v>48</v>
      </c>
      <c r="T4289" s="30" t="n">
        <f aca="false">IF(AND(P4289&lt;&gt;"",Q4289&lt;&gt;""),Q4289-P4289,"")</f>
        <v>92</v>
      </c>
      <c r="U4289" s="30" t="str">
        <f aca="false">IF(AND(O4289="Engaging",P4289&lt;&gt;""),'Leia-me'!$B$5-P4289,"")</f>
        <v/>
      </c>
      <c r="V4289" s="25" t="str">
        <f aca="false">IF(O4289&lt;&gt;"Engaging","",IF(U4289&lt;='Leia-me'!$B$6,"Saudável",IF(U4289&lt;='Leia-me'!$B$7,"Esfriando",IF(U4289&lt;='Leia-me'!$B$8,"Última chance","Zumbi"))))</f>
        <v/>
      </c>
      <c r="W4289" s="25" t="n">
        <f aca="false">IF(O4289="Won",1,IF(O4289="Lost",0,""))</f>
        <v>1</v>
      </c>
      <c r="Y4289" s="25" t="str">
        <f aca="false">IF(E4289="","Sim","")</f>
        <v/>
      </c>
    </row>
    <row r="4290" customFormat="false" ht="15" hidden="false" customHeight="false" outlineLevel="0" collapsed="false">
      <c r="A4290" s="25" t="s">
        <v>4552</v>
      </c>
      <c r="B4290" s="25" t="s">
        <v>84</v>
      </c>
      <c r="C4290" s="25" t="s">
        <v>85</v>
      </c>
      <c r="D4290" s="25" t="s">
        <v>86</v>
      </c>
      <c r="E4290" s="25" t="s">
        <v>452</v>
      </c>
      <c r="F4290" s="25" t="s">
        <v>185</v>
      </c>
      <c r="G4290" s="26" t="n">
        <v>1712.68</v>
      </c>
      <c r="H4290" s="27" t="n">
        <v>3194</v>
      </c>
      <c r="I4290" s="25" t="s">
        <v>147</v>
      </c>
      <c r="J4290" s="25" t="s">
        <v>193</v>
      </c>
      <c r="K4290" s="25" t="n">
        <v>1992</v>
      </c>
      <c r="L4290" s="25" t="s">
        <v>148</v>
      </c>
      <c r="M4290" s="25" t="s">
        <v>149</v>
      </c>
      <c r="N4290" s="28" t="n">
        <v>55</v>
      </c>
      <c r="O4290" s="25" t="s">
        <v>54</v>
      </c>
      <c r="P4290" s="29" t="n">
        <v>42962</v>
      </c>
      <c r="Q4290" s="29" t="n">
        <v>43062</v>
      </c>
      <c r="R4290" s="28" t="n">
        <v>55</v>
      </c>
      <c r="S4290" s="28" t="n">
        <f aca="false">IF(O4290="Won",R4290,IF(O4290="Lost",0,N4290))</f>
        <v>55</v>
      </c>
      <c r="T4290" s="30" t="n">
        <f aca="false">IF(AND(P4290&lt;&gt;"",Q4290&lt;&gt;""),Q4290-P4290,"")</f>
        <v>100</v>
      </c>
      <c r="U4290" s="30" t="str">
        <f aca="false">IF(AND(O4290="Engaging",P4290&lt;&gt;""),'Leia-me'!$B$5-P4290,"")</f>
        <v/>
      </c>
      <c r="V4290" s="25" t="str">
        <f aca="false">IF(O4290&lt;&gt;"Engaging","",IF(U4290&lt;='Leia-me'!$B$6,"Saudável",IF(U4290&lt;='Leia-me'!$B$7,"Esfriando",IF(U4290&lt;='Leia-me'!$B$8,"Última chance","Zumbi"))))</f>
        <v/>
      </c>
      <c r="W4290" s="25" t="n">
        <f aca="false">IF(O4290="Won",1,IF(O4290="Lost",0,""))</f>
        <v>1</v>
      </c>
      <c r="Y4290" s="25" t="str">
        <f aca="false">IF(E4290="","Sim","")</f>
        <v/>
      </c>
    </row>
    <row r="4291" customFormat="false" ht="15" hidden="false" customHeight="false" outlineLevel="0" collapsed="false">
      <c r="A4291" s="25" t="s">
        <v>4553</v>
      </c>
      <c r="B4291" s="25" t="s">
        <v>84</v>
      </c>
      <c r="C4291" s="25" t="s">
        <v>85</v>
      </c>
      <c r="D4291" s="25" t="s">
        <v>86</v>
      </c>
      <c r="E4291" s="25" t="s">
        <v>428</v>
      </c>
      <c r="F4291" s="25" t="s">
        <v>267</v>
      </c>
      <c r="G4291" s="26" t="n">
        <v>792.46</v>
      </c>
      <c r="H4291" s="27" t="n">
        <v>1299</v>
      </c>
      <c r="I4291" s="25" t="s">
        <v>147</v>
      </c>
      <c r="K4291" s="25" t="n">
        <v>1982</v>
      </c>
      <c r="L4291" s="25" t="s">
        <v>148</v>
      </c>
      <c r="M4291" s="25" t="s">
        <v>149</v>
      </c>
      <c r="N4291" s="28" t="n">
        <v>55</v>
      </c>
      <c r="O4291" s="25" t="s">
        <v>56</v>
      </c>
      <c r="P4291" s="29" t="n">
        <v>42964</v>
      </c>
      <c r="Q4291" s="33"/>
      <c r="R4291" s="34"/>
      <c r="S4291" s="28" t="n">
        <f aca="false">IF(O4291="Won",R4291,IF(O4291="Lost",0,N4291))</f>
        <v>55</v>
      </c>
      <c r="T4291" s="30" t="str">
        <f aca="false">IF(AND(P4291&lt;&gt;"",Q4291&lt;&gt;""),Q4291-P4291,"")</f>
        <v/>
      </c>
      <c r="U4291" s="30" t="n">
        <f aca="false">IF(AND(O4291="Engaging",P4291&lt;&gt;""),'Leia-me'!$B$5-P4291,"")</f>
        <v>136</v>
      </c>
      <c r="V4291" s="25" t="str">
        <f aca="false">IF(O4291&lt;&gt;"Engaging","",IF(U4291&lt;='Leia-me'!$B$6,"Saudável",IF(U4291&lt;='Leia-me'!$B$7,"Esfriando",IF(U4291&lt;='Leia-me'!$B$8,"Última chance","Zumbi"))))</f>
        <v>Última chance</v>
      </c>
      <c r="W4291" s="25" t="str">
        <f aca="false">IF(O4291="Won",1,IF(O4291="Lost",0,""))</f>
        <v/>
      </c>
      <c r="Y4291" s="25" t="str">
        <f aca="false">IF(E4291="","Sim","")</f>
        <v/>
      </c>
    </row>
    <row r="4292" customFormat="false" ht="15" hidden="false" customHeight="false" outlineLevel="0" collapsed="false">
      <c r="A4292" s="25" t="s">
        <v>4554</v>
      </c>
      <c r="B4292" s="25" t="s">
        <v>84</v>
      </c>
      <c r="C4292" s="25" t="s">
        <v>85</v>
      </c>
      <c r="D4292" s="25" t="s">
        <v>86</v>
      </c>
      <c r="E4292" s="25" t="s">
        <v>644</v>
      </c>
      <c r="F4292" s="25" t="s">
        <v>177</v>
      </c>
      <c r="G4292" s="26" t="n">
        <v>646.1</v>
      </c>
      <c r="H4292" s="27" t="n">
        <v>883</v>
      </c>
      <c r="I4292" s="25" t="s">
        <v>147</v>
      </c>
      <c r="J4292" s="25" t="s">
        <v>199</v>
      </c>
      <c r="K4292" s="25" t="n">
        <v>1993</v>
      </c>
      <c r="L4292" s="25" t="s">
        <v>148</v>
      </c>
      <c r="M4292" s="25" t="s">
        <v>149</v>
      </c>
      <c r="N4292" s="28" t="n">
        <v>55</v>
      </c>
      <c r="O4292" s="25" t="s">
        <v>54</v>
      </c>
      <c r="P4292" s="29" t="n">
        <v>42965</v>
      </c>
      <c r="Q4292" s="29" t="n">
        <v>43076</v>
      </c>
      <c r="R4292" s="28" t="n">
        <v>49</v>
      </c>
      <c r="S4292" s="28" t="n">
        <f aca="false">IF(O4292="Won",R4292,IF(O4292="Lost",0,N4292))</f>
        <v>49</v>
      </c>
      <c r="T4292" s="30" t="n">
        <f aca="false">IF(AND(P4292&lt;&gt;"",Q4292&lt;&gt;""),Q4292-P4292,"")</f>
        <v>111</v>
      </c>
      <c r="U4292" s="30" t="str">
        <f aca="false">IF(AND(O4292="Engaging",P4292&lt;&gt;""),'Leia-me'!$B$5-P4292,"")</f>
        <v/>
      </c>
      <c r="V4292" s="25" t="str">
        <f aca="false">IF(O4292&lt;&gt;"Engaging","",IF(U4292&lt;='Leia-me'!$B$6,"Saudável",IF(U4292&lt;='Leia-me'!$B$7,"Esfriando",IF(U4292&lt;='Leia-me'!$B$8,"Última chance","Zumbi"))))</f>
        <v/>
      </c>
      <c r="W4292" s="25" t="n">
        <f aca="false">IF(O4292="Won",1,IF(O4292="Lost",0,""))</f>
        <v>1</v>
      </c>
      <c r="Y4292" s="25" t="str">
        <f aca="false">IF(E4292="","Sim","")</f>
        <v/>
      </c>
    </row>
    <row r="4293" customFormat="false" ht="15" hidden="false" customHeight="false" outlineLevel="0" collapsed="false">
      <c r="A4293" s="25" t="s">
        <v>4555</v>
      </c>
      <c r="B4293" s="25" t="s">
        <v>84</v>
      </c>
      <c r="C4293" s="25" t="s">
        <v>85</v>
      </c>
      <c r="D4293" s="25" t="s">
        <v>86</v>
      </c>
      <c r="E4293" s="25" t="s">
        <v>644</v>
      </c>
      <c r="F4293" s="25" t="s">
        <v>177</v>
      </c>
      <c r="G4293" s="26" t="n">
        <v>646.1</v>
      </c>
      <c r="H4293" s="27" t="n">
        <v>883</v>
      </c>
      <c r="I4293" s="25" t="s">
        <v>147</v>
      </c>
      <c r="J4293" s="25" t="s">
        <v>199</v>
      </c>
      <c r="K4293" s="25" t="n">
        <v>1993</v>
      </c>
      <c r="L4293" s="25" t="s">
        <v>160</v>
      </c>
      <c r="M4293" s="25" t="s">
        <v>149</v>
      </c>
      <c r="N4293" s="28" t="n">
        <v>3393</v>
      </c>
      <c r="O4293" s="25" t="s">
        <v>55</v>
      </c>
      <c r="P4293" s="29" t="n">
        <v>42967</v>
      </c>
      <c r="Q4293" s="29" t="n">
        <v>42984</v>
      </c>
      <c r="R4293" s="28" t="n">
        <v>0</v>
      </c>
      <c r="S4293" s="28" t="n">
        <f aca="false">IF(O4293="Won",R4293,IF(O4293="Lost",0,N4293))</f>
        <v>0</v>
      </c>
      <c r="T4293" s="30" t="n">
        <f aca="false">IF(AND(P4293&lt;&gt;"",Q4293&lt;&gt;""),Q4293-P4293,"")</f>
        <v>17</v>
      </c>
      <c r="U4293" s="30" t="str">
        <f aca="false">IF(AND(O4293="Engaging",P4293&lt;&gt;""),'Leia-me'!$B$5-P4293,"")</f>
        <v/>
      </c>
      <c r="V4293" s="25" t="str">
        <f aca="false">IF(O4293&lt;&gt;"Engaging","",IF(U4293&lt;='Leia-me'!$B$6,"Saudável",IF(U4293&lt;='Leia-me'!$B$7,"Esfriando",IF(U4293&lt;='Leia-me'!$B$8,"Última chance","Zumbi"))))</f>
        <v/>
      </c>
      <c r="W4293" s="25" t="n">
        <f aca="false">IF(O4293="Won",1,IF(O4293="Lost",0,""))</f>
        <v>0</v>
      </c>
      <c r="Y4293" s="25" t="str">
        <f aca="false">IF(E4293="","Sim","")</f>
        <v/>
      </c>
    </row>
    <row r="4294" customFormat="false" ht="15" hidden="false" customHeight="false" outlineLevel="0" collapsed="false">
      <c r="A4294" s="25" t="s">
        <v>4556</v>
      </c>
      <c r="B4294" s="25" t="s">
        <v>84</v>
      </c>
      <c r="C4294" s="25" t="s">
        <v>85</v>
      </c>
      <c r="D4294" s="25" t="s">
        <v>86</v>
      </c>
      <c r="E4294" s="25" t="s">
        <v>463</v>
      </c>
      <c r="F4294" s="25" t="s">
        <v>211</v>
      </c>
      <c r="G4294" s="26" t="n">
        <v>2261.05</v>
      </c>
      <c r="H4294" s="27" t="n">
        <v>3851</v>
      </c>
      <c r="I4294" s="25" t="s">
        <v>147</v>
      </c>
      <c r="K4294" s="25" t="n">
        <v>2005</v>
      </c>
      <c r="L4294" s="25" t="s">
        <v>160</v>
      </c>
      <c r="M4294" s="25" t="s">
        <v>149</v>
      </c>
      <c r="N4294" s="28" t="n">
        <v>3393</v>
      </c>
      <c r="O4294" s="25" t="s">
        <v>55</v>
      </c>
      <c r="P4294" s="29" t="n">
        <v>42968</v>
      </c>
      <c r="Q4294" s="29" t="n">
        <v>43077</v>
      </c>
      <c r="R4294" s="28" t="n">
        <v>0</v>
      </c>
      <c r="S4294" s="28" t="n">
        <f aca="false">IF(O4294="Won",R4294,IF(O4294="Lost",0,N4294))</f>
        <v>0</v>
      </c>
      <c r="T4294" s="30" t="n">
        <f aca="false">IF(AND(P4294&lt;&gt;"",Q4294&lt;&gt;""),Q4294-P4294,"")</f>
        <v>109</v>
      </c>
      <c r="U4294" s="30" t="str">
        <f aca="false">IF(AND(O4294="Engaging",P4294&lt;&gt;""),'Leia-me'!$B$5-P4294,"")</f>
        <v/>
      </c>
      <c r="V4294" s="25" t="str">
        <f aca="false">IF(O4294&lt;&gt;"Engaging","",IF(U4294&lt;='Leia-me'!$B$6,"Saudável",IF(U4294&lt;='Leia-me'!$B$7,"Esfriando",IF(U4294&lt;='Leia-me'!$B$8,"Última chance","Zumbi"))))</f>
        <v/>
      </c>
      <c r="W4294" s="25" t="n">
        <f aca="false">IF(O4294="Won",1,IF(O4294="Lost",0,""))</f>
        <v>0</v>
      </c>
      <c r="Y4294" s="25" t="str">
        <f aca="false">IF(E4294="","Sim","")</f>
        <v/>
      </c>
    </row>
    <row r="4295" customFormat="false" ht="15" hidden="false" customHeight="false" outlineLevel="0" collapsed="false">
      <c r="A4295" s="25" t="s">
        <v>4557</v>
      </c>
      <c r="B4295" s="25" t="s">
        <v>84</v>
      </c>
      <c r="C4295" s="25" t="s">
        <v>85</v>
      </c>
      <c r="D4295" s="25" t="s">
        <v>86</v>
      </c>
      <c r="E4295" s="25" t="s">
        <v>484</v>
      </c>
      <c r="F4295" s="25" t="s">
        <v>211</v>
      </c>
      <c r="G4295" s="26" t="n">
        <v>5158.71</v>
      </c>
      <c r="H4295" s="27" t="n">
        <v>17479</v>
      </c>
      <c r="I4295" s="25" t="s">
        <v>485</v>
      </c>
      <c r="K4295" s="25" t="n">
        <v>1995</v>
      </c>
      <c r="L4295" s="25" t="s">
        <v>186</v>
      </c>
      <c r="M4295" s="25" t="s">
        <v>171</v>
      </c>
      <c r="N4295" s="28" t="n">
        <v>550</v>
      </c>
      <c r="O4295" s="25" t="s">
        <v>54</v>
      </c>
      <c r="P4295" s="29" t="n">
        <v>42968</v>
      </c>
      <c r="Q4295" s="29" t="n">
        <v>42973</v>
      </c>
      <c r="R4295" s="28" t="n">
        <v>592</v>
      </c>
      <c r="S4295" s="28" t="n">
        <f aca="false">IF(O4295="Won",R4295,IF(O4295="Lost",0,N4295))</f>
        <v>592</v>
      </c>
      <c r="T4295" s="30" t="n">
        <f aca="false">IF(AND(P4295&lt;&gt;"",Q4295&lt;&gt;""),Q4295-P4295,"")</f>
        <v>5</v>
      </c>
      <c r="U4295" s="30" t="str">
        <f aca="false">IF(AND(O4295="Engaging",P4295&lt;&gt;""),'Leia-me'!$B$5-P4295,"")</f>
        <v/>
      </c>
      <c r="V4295" s="25" t="str">
        <f aca="false">IF(O4295&lt;&gt;"Engaging","",IF(U4295&lt;='Leia-me'!$B$6,"Saudável",IF(U4295&lt;='Leia-me'!$B$7,"Esfriando",IF(U4295&lt;='Leia-me'!$B$8,"Última chance","Zumbi"))))</f>
        <v/>
      </c>
      <c r="W4295" s="25" t="n">
        <f aca="false">IF(O4295="Won",1,IF(O4295="Lost",0,""))</f>
        <v>1</v>
      </c>
      <c r="Y4295" s="25" t="str">
        <f aca="false">IF(E4295="","Sim","")</f>
        <v/>
      </c>
    </row>
    <row r="4296" customFormat="false" ht="15" hidden="false" customHeight="false" outlineLevel="0" collapsed="false">
      <c r="A4296" s="25" t="s">
        <v>4558</v>
      </c>
      <c r="B4296" s="25" t="s">
        <v>84</v>
      </c>
      <c r="C4296" s="25" t="s">
        <v>85</v>
      </c>
      <c r="D4296" s="25" t="s">
        <v>86</v>
      </c>
      <c r="G4296" s="31"/>
      <c r="H4296" s="32"/>
      <c r="L4296" s="25" t="s">
        <v>1834</v>
      </c>
      <c r="M4296" s="25" t="s">
        <v>171</v>
      </c>
      <c r="N4296" s="28" t="n">
        <v>4821</v>
      </c>
      <c r="O4296" s="25" t="s">
        <v>56</v>
      </c>
      <c r="P4296" s="29" t="n">
        <v>42970</v>
      </c>
      <c r="Q4296" s="33"/>
      <c r="R4296" s="34"/>
      <c r="S4296" s="28" t="n">
        <f aca="false">IF(O4296="Won",R4296,IF(O4296="Lost",0,N4296))</f>
        <v>4821</v>
      </c>
      <c r="T4296" s="30" t="str">
        <f aca="false">IF(AND(P4296&lt;&gt;"",Q4296&lt;&gt;""),Q4296-P4296,"")</f>
        <v/>
      </c>
      <c r="U4296" s="30" t="n">
        <f aca="false">IF(AND(O4296="Engaging",P4296&lt;&gt;""),'Leia-me'!$B$5-P4296,"")</f>
        <v>130</v>
      </c>
      <c r="V4296" s="25" t="str">
        <f aca="false">IF(O4296&lt;&gt;"Engaging","",IF(U4296&lt;='Leia-me'!$B$6,"Saudável",IF(U4296&lt;='Leia-me'!$B$7,"Esfriando",IF(U4296&lt;='Leia-me'!$B$8,"Última chance","Zumbi"))))</f>
        <v>Última chance</v>
      </c>
      <c r="W4296" s="25" t="str">
        <f aca="false">IF(O4296="Won",1,IF(O4296="Lost",0,""))</f>
        <v/>
      </c>
      <c r="X4296" s="25" t="s">
        <v>1835</v>
      </c>
      <c r="Y4296" s="25" t="str">
        <f aca="false">IF(E4296="","Sim","")</f>
        <v>Sim</v>
      </c>
    </row>
    <row r="4297" customFormat="false" ht="15" hidden="false" customHeight="false" outlineLevel="0" collapsed="false">
      <c r="A4297" s="25" t="s">
        <v>4559</v>
      </c>
      <c r="B4297" s="25" t="s">
        <v>84</v>
      </c>
      <c r="C4297" s="25" t="s">
        <v>85</v>
      </c>
      <c r="D4297" s="25" t="s">
        <v>86</v>
      </c>
      <c r="E4297" s="25" t="s">
        <v>484</v>
      </c>
      <c r="F4297" s="25" t="s">
        <v>211</v>
      </c>
      <c r="G4297" s="26" t="n">
        <v>5158.71</v>
      </c>
      <c r="H4297" s="27" t="n">
        <v>17479</v>
      </c>
      <c r="I4297" s="25" t="s">
        <v>485</v>
      </c>
      <c r="K4297" s="25" t="n">
        <v>1995</v>
      </c>
      <c r="L4297" s="25" t="s">
        <v>186</v>
      </c>
      <c r="M4297" s="25" t="s">
        <v>171</v>
      </c>
      <c r="N4297" s="28" t="n">
        <v>550</v>
      </c>
      <c r="O4297" s="25" t="s">
        <v>54</v>
      </c>
      <c r="P4297" s="29" t="n">
        <v>42970</v>
      </c>
      <c r="Q4297" s="29" t="n">
        <v>43077</v>
      </c>
      <c r="R4297" s="28" t="n">
        <v>542</v>
      </c>
      <c r="S4297" s="28" t="n">
        <f aca="false">IF(O4297="Won",R4297,IF(O4297="Lost",0,N4297))</f>
        <v>542</v>
      </c>
      <c r="T4297" s="30" t="n">
        <f aca="false">IF(AND(P4297&lt;&gt;"",Q4297&lt;&gt;""),Q4297-P4297,"")</f>
        <v>107</v>
      </c>
      <c r="U4297" s="30" t="str">
        <f aca="false">IF(AND(O4297="Engaging",P4297&lt;&gt;""),'Leia-me'!$B$5-P4297,"")</f>
        <v/>
      </c>
      <c r="V4297" s="25" t="str">
        <f aca="false">IF(O4297&lt;&gt;"Engaging","",IF(U4297&lt;='Leia-me'!$B$6,"Saudável",IF(U4297&lt;='Leia-me'!$B$7,"Esfriando",IF(U4297&lt;='Leia-me'!$B$8,"Última chance","Zumbi"))))</f>
        <v/>
      </c>
      <c r="W4297" s="25" t="n">
        <f aca="false">IF(O4297="Won",1,IF(O4297="Lost",0,""))</f>
        <v>1</v>
      </c>
      <c r="Y4297" s="25" t="str">
        <f aca="false">IF(E4297="","Sim","")</f>
        <v/>
      </c>
    </row>
    <row r="4298" customFormat="false" ht="15" hidden="false" customHeight="false" outlineLevel="0" collapsed="false">
      <c r="A4298" s="25" t="s">
        <v>4560</v>
      </c>
      <c r="B4298" s="25" t="s">
        <v>84</v>
      </c>
      <c r="C4298" s="25" t="s">
        <v>85</v>
      </c>
      <c r="D4298" s="25" t="s">
        <v>86</v>
      </c>
      <c r="E4298" s="25" t="s">
        <v>463</v>
      </c>
      <c r="F4298" s="25" t="s">
        <v>211</v>
      </c>
      <c r="G4298" s="26" t="n">
        <v>2261.05</v>
      </c>
      <c r="H4298" s="27" t="n">
        <v>3851</v>
      </c>
      <c r="I4298" s="25" t="s">
        <v>147</v>
      </c>
      <c r="K4298" s="25" t="n">
        <v>2005</v>
      </c>
      <c r="L4298" s="25" t="s">
        <v>186</v>
      </c>
      <c r="M4298" s="25" t="s">
        <v>171</v>
      </c>
      <c r="N4298" s="28" t="n">
        <v>550</v>
      </c>
      <c r="O4298" s="25" t="s">
        <v>54</v>
      </c>
      <c r="P4298" s="29" t="n">
        <v>42970</v>
      </c>
      <c r="Q4298" s="29" t="n">
        <v>43090</v>
      </c>
      <c r="R4298" s="28" t="n">
        <v>576</v>
      </c>
      <c r="S4298" s="28" t="n">
        <f aca="false">IF(O4298="Won",R4298,IF(O4298="Lost",0,N4298))</f>
        <v>576</v>
      </c>
      <c r="T4298" s="30" t="n">
        <f aca="false">IF(AND(P4298&lt;&gt;"",Q4298&lt;&gt;""),Q4298-P4298,"")</f>
        <v>120</v>
      </c>
      <c r="U4298" s="30" t="str">
        <f aca="false">IF(AND(O4298="Engaging",P4298&lt;&gt;""),'Leia-me'!$B$5-P4298,"")</f>
        <v/>
      </c>
      <c r="V4298" s="25" t="str">
        <f aca="false">IF(O4298&lt;&gt;"Engaging","",IF(U4298&lt;='Leia-me'!$B$6,"Saudável",IF(U4298&lt;='Leia-me'!$B$7,"Esfriando",IF(U4298&lt;='Leia-me'!$B$8,"Última chance","Zumbi"))))</f>
        <v/>
      </c>
      <c r="W4298" s="25" t="n">
        <f aca="false">IF(O4298="Won",1,IF(O4298="Lost",0,""))</f>
        <v>1</v>
      </c>
      <c r="Y4298" s="25" t="str">
        <f aca="false">IF(E4298="","Sim","")</f>
        <v/>
      </c>
    </row>
    <row r="4299" customFormat="false" ht="15" hidden="false" customHeight="false" outlineLevel="0" collapsed="false">
      <c r="A4299" s="25" t="s">
        <v>4561</v>
      </c>
      <c r="B4299" s="25" t="s">
        <v>84</v>
      </c>
      <c r="C4299" s="25" t="s">
        <v>85</v>
      </c>
      <c r="D4299" s="25" t="s">
        <v>86</v>
      </c>
      <c r="E4299" s="25" t="s">
        <v>3511</v>
      </c>
      <c r="F4299" s="25" t="s">
        <v>168</v>
      </c>
      <c r="G4299" s="26" t="n">
        <v>1197.44</v>
      </c>
      <c r="H4299" s="27" t="n">
        <v>2570</v>
      </c>
      <c r="I4299" s="25" t="s">
        <v>147</v>
      </c>
      <c r="K4299" s="25" t="n">
        <v>1999</v>
      </c>
      <c r="L4299" s="25" t="s">
        <v>148</v>
      </c>
      <c r="M4299" s="25" t="s">
        <v>149</v>
      </c>
      <c r="N4299" s="28" t="n">
        <v>55</v>
      </c>
      <c r="O4299" s="25" t="s">
        <v>54</v>
      </c>
      <c r="P4299" s="29" t="n">
        <v>42971</v>
      </c>
      <c r="Q4299" s="29" t="n">
        <v>42981</v>
      </c>
      <c r="R4299" s="28" t="n">
        <v>55</v>
      </c>
      <c r="S4299" s="28" t="n">
        <f aca="false">IF(O4299="Won",R4299,IF(O4299="Lost",0,N4299))</f>
        <v>55</v>
      </c>
      <c r="T4299" s="30" t="n">
        <f aca="false">IF(AND(P4299&lt;&gt;"",Q4299&lt;&gt;""),Q4299-P4299,"")</f>
        <v>10</v>
      </c>
      <c r="U4299" s="30" t="str">
        <f aca="false">IF(AND(O4299="Engaging",P4299&lt;&gt;""),'Leia-me'!$B$5-P4299,"")</f>
        <v/>
      </c>
      <c r="V4299" s="25" t="str">
        <f aca="false">IF(O4299&lt;&gt;"Engaging","",IF(U4299&lt;='Leia-me'!$B$6,"Saudável",IF(U4299&lt;='Leia-me'!$B$7,"Esfriando",IF(U4299&lt;='Leia-me'!$B$8,"Última chance","Zumbi"))))</f>
        <v/>
      </c>
      <c r="W4299" s="25" t="n">
        <f aca="false">IF(O4299="Won",1,IF(O4299="Lost",0,""))</f>
        <v>1</v>
      </c>
      <c r="Y4299" s="25" t="str">
        <f aca="false">IF(E4299="","Sim","")</f>
        <v/>
      </c>
    </row>
    <row r="4300" customFormat="false" ht="15" hidden="false" customHeight="false" outlineLevel="0" collapsed="false">
      <c r="A4300" s="25" t="s">
        <v>4562</v>
      </c>
      <c r="B4300" s="25" t="s">
        <v>84</v>
      </c>
      <c r="C4300" s="25" t="s">
        <v>85</v>
      </c>
      <c r="D4300" s="25" t="s">
        <v>86</v>
      </c>
      <c r="E4300" s="25" t="s">
        <v>193</v>
      </c>
      <c r="F4300" s="25" t="s">
        <v>185</v>
      </c>
      <c r="G4300" s="26" t="n">
        <v>1100.04</v>
      </c>
      <c r="H4300" s="27" t="n">
        <v>2822</v>
      </c>
      <c r="I4300" s="25" t="s">
        <v>147</v>
      </c>
      <c r="K4300" s="25" t="n">
        <v>1996</v>
      </c>
      <c r="L4300" s="25" t="s">
        <v>160</v>
      </c>
      <c r="M4300" s="25" t="s">
        <v>149</v>
      </c>
      <c r="N4300" s="28" t="n">
        <v>3393</v>
      </c>
      <c r="O4300" s="25" t="s">
        <v>54</v>
      </c>
      <c r="P4300" s="29" t="n">
        <v>42971</v>
      </c>
      <c r="Q4300" s="29" t="n">
        <v>42972</v>
      </c>
      <c r="R4300" s="28" t="n">
        <v>3146</v>
      </c>
      <c r="S4300" s="28" t="n">
        <f aca="false">IF(O4300="Won",R4300,IF(O4300="Lost",0,N4300))</f>
        <v>3146</v>
      </c>
      <c r="T4300" s="30" t="n">
        <f aca="false">IF(AND(P4300&lt;&gt;"",Q4300&lt;&gt;""),Q4300-P4300,"")</f>
        <v>1</v>
      </c>
      <c r="U4300" s="30" t="str">
        <f aca="false">IF(AND(O4300="Engaging",P4300&lt;&gt;""),'Leia-me'!$B$5-P4300,"")</f>
        <v/>
      </c>
      <c r="V4300" s="25" t="str">
        <f aca="false">IF(O4300&lt;&gt;"Engaging","",IF(U4300&lt;='Leia-me'!$B$6,"Saudável",IF(U4300&lt;='Leia-me'!$B$7,"Esfriando",IF(U4300&lt;='Leia-me'!$B$8,"Última chance","Zumbi"))))</f>
        <v/>
      </c>
      <c r="W4300" s="25" t="n">
        <f aca="false">IF(O4300="Won",1,IF(O4300="Lost",0,""))</f>
        <v>1</v>
      </c>
      <c r="Y4300" s="25" t="str">
        <f aca="false">IF(E4300="","Sim","")</f>
        <v/>
      </c>
    </row>
    <row r="4301" customFormat="false" ht="15" hidden="false" customHeight="false" outlineLevel="0" collapsed="false">
      <c r="A4301" s="25" t="s">
        <v>4563</v>
      </c>
      <c r="B4301" s="25" t="s">
        <v>84</v>
      </c>
      <c r="C4301" s="25" t="s">
        <v>85</v>
      </c>
      <c r="D4301" s="25" t="s">
        <v>86</v>
      </c>
      <c r="E4301" s="25" t="s">
        <v>644</v>
      </c>
      <c r="F4301" s="25" t="s">
        <v>177</v>
      </c>
      <c r="G4301" s="26" t="n">
        <v>646.1</v>
      </c>
      <c r="H4301" s="27" t="n">
        <v>883</v>
      </c>
      <c r="I4301" s="25" t="s">
        <v>147</v>
      </c>
      <c r="J4301" s="25" t="s">
        <v>199</v>
      </c>
      <c r="K4301" s="25" t="n">
        <v>1993</v>
      </c>
      <c r="L4301" s="25" t="s">
        <v>148</v>
      </c>
      <c r="M4301" s="25" t="s">
        <v>149</v>
      </c>
      <c r="N4301" s="28" t="n">
        <v>55</v>
      </c>
      <c r="O4301" s="25" t="s">
        <v>56</v>
      </c>
      <c r="P4301" s="29" t="n">
        <v>42972</v>
      </c>
      <c r="Q4301" s="33"/>
      <c r="R4301" s="34"/>
      <c r="S4301" s="28" t="n">
        <f aca="false">IF(O4301="Won",R4301,IF(O4301="Lost",0,N4301))</f>
        <v>55</v>
      </c>
      <c r="T4301" s="30" t="str">
        <f aca="false">IF(AND(P4301&lt;&gt;"",Q4301&lt;&gt;""),Q4301-P4301,"")</f>
        <v/>
      </c>
      <c r="U4301" s="30" t="n">
        <f aca="false">IF(AND(O4301="Engaging",P4301&lt;&gt;""),'Leia-me'!$B$5-P4301,"")</f>
        <v>128</v>
      </c>
      <c r="V4301" s="25" t="str">
        <f aca="false">IF(O4301&lt;&gt;"Engaging","",IF(U4301&lt;='Leia-me'!$B$6,"Saudável",IF(U4301&lt;='Leia-me'!$B$7,"Esfriando",IF(U4301&lt;='Leia-me'!$B$8,"Última chance","Zumbi"))))</f>
        <v>Última chance</v>
      </c>
      <c r="W4301" s="25" t="str">
        <f aca="false">IF(O4301="Won",1,IF(O4301="Lost",0,""))</f>
        <v/>
      </c>
      <c r="Y4301" s="25" t="str">
        <f aca="false">IF(E4301="","Sim","")</f>
        <v/>
      </c>
    </row>
    <row r="4302" customFormat="false" ht="15" hidden="false" customHeight="false" outlineLevel="0" collapsed="false">
      <c r="A4302" s="25" t="s">
        <v>4564</v>
      </c>
      <c r="B4302" s="25" t="s">
        <v>84</v>
      </c>
      <c r="C4302" s="25" t="s">
        <v>85</v>
      </c>
      <c r="D4302" s="25" t="s">
        <v>86</v>
      </c>
      <c r="E4302" s="25" t="s">
        <v>484</v>
      </c>
      <c r="F4302" s="25" t="s">
        <v>211</v>
      </c>
      <c r="G4302" s="26" t="n">
        <v>5158.71</v>
      </c>
      <c r="H4302" s="27" t="n">
        <v>17479</v>
      </c>
      <c r="I4302" s="25" t="s">
        <v>485</v>
      </c>
      <c r="K4302" s="25" t="n">
        <v>1995</v>
      </c>
      <c r="L4302" s="25" t="s">
        <v>160</v>
      </c>
      <c r="M4302" s="25" t="s">
        <v>149</v>
      </c>
      <c r="N4302" s="28" t="n">
        <v>3393</v>
      </c>
      <c r="O4302" s="25" t="s">
        <v>55</v>
      </c>
      <c r="P4302" s="29" t="n">
        <v>42972</v>
      </c>
      <c r="Q4302" s="29" t="n">
        <v>42977</v>
      </c>
      <c r="R4302" s="28" t="n">
        <v>0</v>
      </c>
      <c r="S4302" s="28" t="n">
        <f aca="false">IF(O4302="Won",R4302,IF(O4302="Lost",0,N4302))</f>
        <v>0</v>
      </c>
      <c r="T4302" s="30" t="n">
        <f aca="false">IF(AND(P4302&lt;&gt;"",Q4302&lt;&gt;""),Q4302-P4302,"")</f>
        <v>5</v>
      </c>
      <c r="U4302" s="30" t="str">
        <f aca="false">IF(AND(O4302="Engaging",P4302&lt;&gt;""),'Leia-me'!$B$5-P4302,"")</f>
        <v/>
      </c>
      <c r="V4302" s="25" t="str">
        <f aca="false">IF(O4302&lt;&gt;"Engaging","",IF(U4302&lt;='Leia-me'!$B$6,"Saudável",IF(U4302&lt;='Leia-me'!$B$7,"Esfriando",IF(U4302&lt;='Leia-me'!$B$8,"Última chance","Zumbi"))))</f>
        <v/>
      </c>
      <c r="W4302" s="25" t="n">
        <f aca="false">IF(O4302="Won",1,IF(O4302="Lost",0,""))</f>
        <v>0</v>
      </c>
      <c r="Y4302" s="25" t="str">
        <f aca="false">IF(E4302="","Sim","")</f>
        <v/>
      </c>
    </row>
    <row r="4303" customFormat="false" ht="15" hidden="false" customHeight="false" outlineLevel="0" collapsed="false">
      <c r="A4303" s="25" t="s">
        <v>4565</v>
      </c>
      <c r="B4303" s="25" t="s">
        <v>84</v>
      </c>
      <c r="C4303" s="25" t="s">
        <v>85</v>
      </c>
      <c r="D4303" s="25" t="s">
        <v>86</v>
      </c>
      <c r="E4303" s="25" t="s">
        <v>1156</v>
      </c>
      <c r="F4303" s="25" t="s">
        <v>185</v>
      </c>
      <c r="G4303" s="26" t="n">
        <v>1242.32</v>
      </c>
      <c r="H4303" s="27" t="n">
        <v>3027</v>
      </c>
      <c r="I4303" s="25" t="s">
        <v>147</v>
      </c>
      <c r="J4303" s="25" t="s">
        <v>193</v>
      </c>
      <c r="K4303" s="25" t="n">
        <v>1993</v>
      </c>
      <c r="L4303" s="25" t="s">
        <v>148</v>
      </c>
      <c r="M4303" s="25" t="s">
        <v>149</v>
      </c>
      <c r="N4303" s="28" t="n">
        <v>55</v>
      </c>
      <c r="O4303" s="25" t="s">
        <v>55</v>
      </c>
      <c r="P4303" s="29" t="n">
        <v>42973</v>
      </c>
      <c r="Q4303" s="29" t="n">
        <v>42974</v>
      </c>
      <c r="R4303" s="28" t="n">
        <v>0</v>
      </c>
      <c r="S4303" s="28" t="n">
        <f aca="false">IF(O4303="Won",R4303,IF(O4303="Lost",0,N4303))</f>
        <v>0</v>
      </c>
      <c r="T4303" s="30" t="n">
        <f aca="false">IF(AND(P4303&lt;&gt;"",Q4303&lt;&gt;""),Q4303-P4303,"")</f>
        <v>1</v>
      </c>
      <c r="U4303" s="30" t="str">
        <f aca="false">IF(AND(O4303="Engaging",P4303&lt;&gt;""),'Leia-me'!$B$5-P4303,"")</f>
        <v/>
      </c>
      <c r="V4303" s="25" t="str">
        <f aca="false">IF(O4303&lt;&gt;"Engaging","",IF(U4303&lt;='Leia-me'!$B$6,"Saudável",IF(U4303&lt;='Leia-me'!$B$7,"Esfriando",IF(U4303&lt;='Leia-me'!$B$8,"Última chance","Zumbi"))))</f>
        <v/>
      </c>
      <c r="W4303" s="25" t="n">
        <f aca="false">IF(O4303="Won",1,IF(O4303="Lost",0,""))</f>
        <v>0</v>
      </c>
      <c r="Y4303" s="25" t="str">
        <f aca="false">IF(E4303="","Sim","")</f>
        <v/>
      </c>
    </row>
    <row r="4304" customFormat="false" ht="15" hidden="false" customHeight="false" outlineLevel="0" collapsed="false">
      <c r="A4304" s="25" t="s">
        <v>4566</v>
      </c>
      <c r="B4304" s="25" t="s">
        <v>84</v>
      </c>
      <c r="C4304" s="25" t="s">
        <v>85</v>
      </c>
      <c r="D4304" s="25" t="s">
        <v>86</v>
      </c>
      <c r="E4304" s="25" t="s">
        <v>1156</v>
      </c>
      <c r="F4304" s="25" t="s">
        <v>185</v>
      </c>
      <c r="G4304" s="26" t="n">
        <v>1242.32</v>
      </c>
      <c r="H4304" s="27" t="n">
        <v>3027</v>
      </c>
      <c r="I4304" s="25" t="s">
        <v>147</v>
      </c>
      <c r="J4304" s="25" t="s">
        <v>193</v>
      </c>
      <c r="K4304" s="25" t="n">
        <v>1993</v>
      </c>
      <c r="L4304" s="25" t="s">
        <v>148</v>
      </c>
      <c r="M4304" s="25" t="s">
        <v>149</v>
      </c>
      <c r="N4304" s="28" t="n">
        <v>55</v>
      </c>
      <c r="O4304" s="25" t="s">
        <v>55</v>
      </c>
      <c r="P4304" s="29" t="n">
        <v>42975</v>
      </c>
      <c r="Q4304" s="29" t="n">
        <v>43050</v>
      </c>
      <c r="R4304" s="28" t="n">
        <v>0</v>
      </c>
      <c r="S4304" s="28" t="n">
        <f aca="false">IF(O4304="Won",R4304,IF(O4304="Lost",0,N4304))</f>
        <v>0</v>
      </c>
      <c r="T4304" s="30" t="n">
        <f aca="false">IF(AND(P4304&lt;&gt;"",Q4304&lt;&gt;""),Q4304-P4304,"")</f>
        <v>75</v>
      </c>
      <c r="U4304" s="30" t="str">
        <f aca="false">IF(AND(O4304="Engaging",P4304&lt;&gt;""),'Leia-me'!$B$5-P4304,"")</f>
        <v/>
      </c>
      <c r="V4304" s="25" t="str">
        <f aca="false">IF(O4304&lt;&gt;"Engaging","",IF(U4304&lt;='Leia-me'!$B$6,"Saudável",IF(U4304&lt;='Leia-me'!$B$7,"Esfriando",IF(U4304&lt;='Leia-me'!$B$8,"Última chance","Zumbi"))))</f>
        <v/>
      </c>
      <c r="W4304" s="25" t="n">
        <f aca="false">IF(O4304="Won",1,IF(O4304="Lost",0,""))</f>
        <v>0</v>
      </c>
      <c r="Y4304" s="25" t="str">
        <f aca="false">IF(E4304="","Sim","")</f>
        <v/>
      </c>
    </row>
    <row r="4305" customFormat="false" ht="15" hidden="false" customHeight="false" outlineLevel="0" collapsed="false">
      <c r="A4305" s="25" t="s">
        <v>4567</v>
      </c>
      <c r="B4305" s="25" t="s">
        <v>84</v>
      </c>
      <c r="C4305" s="25" t="s">
        <v>85</v>
      </c>
      <c r="D4305" s="25" t="s">
        <v>86</v>
      </c>
      <c r="G4305" s="31"/>
      <c r="H4305" s="32"/>
      <c r="L4305" s="25" t="s">
        <v>186</v>
      </c>
      <c r="M4305" s="25" t="s">
        <v>171</v>
      </c>
      <c r="N4305" s="28" t="n">
        <v>550</v>
      </c>
      <c r="O4305" s="25" t="s">
        <v>56</v>
      </c>
      <c r="P4305" s="29" t="n">
        <v>42976</v>
      </c>
      <c r="Q4305" s="33"/>
      <c r="R4305" s="34"/>
      <c r="S4305" s="28" t="n">
        <f aca="false">IF(O4305="Won",R4305,IF(O4305="Lost",0,N4305))</f>
        <v>550</v>
      </c>
      <c r="T4305" s="30" t="str">
        <f aca="false">IF(AND(P4305&lt;&gt;"",Q4305&lt;&gt;""),Q4305-P4305,"")</f>
        <v/>
      </c>
      <c r="U4305" s="30" t="n">
        <f aca="false">IF(AND(O4305="Engaging",P4305&lt;&gt;""),'Leia-me'!$B$5-P4305,"")</f>
        <v>124</v>
      </c>
      <c r="V4305" s="25" t="str">
        <f aca="false">IF(O4305&lt;&gt;"Engaging","",IF(U4305&lt;='Leia-me'!$B$6,"Saudável",IF(U4305&lt;='Leia-me'!$B$7,"Esfriando",IF(U4305&lt;='Leia-me'!$B$8,"Última chance","Zumbi"))))</f>
        <v>Última chance</v>
      </c>
      <c r="W4305" s="25" t="str">
        <f aca="false">IF(O4305="Won",1,IF(O4305="Lost",0,""))</f>
        <v/>
      </c>
      <c r="Y4305" s="25" t="str">
        <f aca="false">IF(E4305="","Sim","")</f>
        <v>Sim</v>
      </c>
    </row>
    <row r="4306" customFormat="false" ht="15" hidden="false" customHeight="false" outlineLevel="0" collapsed="false">
      <c r="A4306" s="25" t="s">
        <v>4568</v>
      </c>
      <c r="B4306" s="25" t="s">
        <v>84</v>
      </c>
      <c r="C4306" s="25" t="s">
        <v>85</v>
      </c>
      <c r="D4306" s="25" t="s">
        <v>86</v>
      </c>
      <c r="G4306" s="31"/>
      <c r="H4306" s="32"/>
      <c r="L4306" s="25" t="s">
        <v>148</v>
      </c>
      <c r="M4306" s="25" t="s">
        <v>149</v>
      </c>
      <c r="N4306" s="28" t="n">
        <v>55</v>
      </c>
      <c r="O4306" s="25" t="s">
        <v>56</v>
      </c>
      <c r="P4306" s="29" t="n">
        <v>42977</v>
      </c>
      <c r="Q4306" s="33"/>
      <c r="R4306" s="34"/>
      <c r="S4306" s="28" t="n">
        <f aca="false">IF(O4306="Won",R4306,IF(O4306="Lost",0,N4306))</f>
        <v>55</v>
      </c>
      <c r="T4306" s="30" t="str">
        <f aca="false">IF(AND(P4306&lt;&gt;"",Q4306&lt;&gt;""),Q4306-P4306,"")</f>
        <v/>
      </c>
      <c r="U4306" s="30" t="n">
        <f aca="false">IF(AND(O4306="Engaging",P4306&lt;&gt;""),'Leia-me'!$B$5-P4306,"")</f>
        <v>123</v>
      </c>
      <c r="V4306" s="25" t="str">
        <f aca="false">IF(O4306&lt;&gt;"Engaging","",IF(U4306&lt;='Leia-me'!$B$6,"Saudável",IF(U4306&lt;='Leia-me'!$B$7,"Esfriando",IF(U4306&lt;='Leia-me'!$B$8,"Última chance","Zumbi"))))</f>
        <v>Última chance</v>
      </c>
      <c r="W4306" s="25" t="str">
        <f aca="false">IF(O4306="Won",1,IF(O4306="Lost",0,""))</f>
        <v/>
      </c>
      <c r="Y4306" s="25" t="str">
        <f aca="false">IF(E4306="","Sim","")</f>
        <v>Sim</v>
      </c>
    </row>
    <row r="4307" customFormat="false" ht="15" hidden="false" customHeight="false" outlineLevel="0" collapsed="false">
      <c r="A4307" s="25" t="s">
        <v>4569</v>
      </c>
      <c r="B4307" s="25" t="s">
        <v>84</v>
      </c>
      <c r="C4307" s="25" t="s">
        <v>85</v>
      </c>
      <c r="D4307" s="25" t="s">
        <v>86</v>
      </c>
      <c r="E4307" s="25" t="s">
        <v>463</v>
      </c>
      <c r="F4307" s="25" t="s">
        <v>211</v>
      </c>
      <c r="G4307" s="26" t="n">
        <v>2261.05</v>
      </c>
      <c r="H4307" s="27" t="n">
        <v>3851</v>
      </c>
      <c r="I4307" s="25" t="s">
        <v>147</v>
      </c>
      <c r="K4307" s="25" t="n">
        <v>2005</v>
      </c>
      <c r="L4307" s="25" t="s">
        <v>148</v>
      </c>
      <c r="M4307" s="25" t="s">
        <v>149</v>
      </c>
      <c r="N4307" s="28" t="n">
        <v>55</v>
      </c>
      <c r="O4307" s="25" t="s">
        <v>54</v>
      </c>
      <c r="P4307" s="29" t="n">
        <v>42978</v>
      </c>
      <c r="Q4307" s="29" t="n">
        <v>43000</v>
      </c>
      <c r="R4307" s="28" t="n">
        <v>60</v>
      </c>
      <c r="S4307" s="28" t="n">
        <f aca="false">IF(O4307="Won",R4307,IF(O4307="Lost",0,N4307))</f>
        <v>60</v>
      </c>
      <c r="T4307" s="30" t="n">
        <f aca="false">IF(AND(P4307&lt;&gt;"",Q4307&lt;&gt;""),Q4307-P4307,"")</f>
        <v>22</v>
      </c>
      <c r="U4307" s="30" t="str">
        <f aca="false">IF(AND(O4307="Engaging",P4307&lt;&gt;""),'Leia-me'!$B$5-P4307,"")</f>
        <v/>
      </c>
      <c r="V4307" s="25" t="str">
        <f aca="false">IF(O4307&lt;&gt;"Engaging","",IF(U4307&lt;='Leia-me'!$B$6,"Saudável",IF(U4307&lt;='Leia-me'!$B$7,"Esfriando",IF(U4307&lt;='Leia-me'!$B$8,"Última chance","Zumbi"))))</f>
        <v/>
      </c>
      <c r="W4307" s="25" t="n">
        <f aca="false">IF(O4307="Won",1,IF(O4307="Lost",0,""))</f>
        <v>1</v>
      </c>
      <c r="Y4307" s="25" t="str">
        <f aca="false">IF(E4307="","Sim","")</f>
        <v/>
      </c>
    </row>
    <row r="4308" customFormat="false" ht="15" hidden="false" customHeight="false" outlineLevel="0" collapsed="false">
      <c r="A4308" s="25" t="s">
        <v>4570</v>
      </c>
      <c r="B4308" s="25" t="s">
        <v>84</v>
      </c>
      <c r="C4308" s="25" t="s">
        <v>85</v>
      </c>
      <c r="D4308" s="25" t="s">
        <v>86</v>
      </c>
      <c r="G4308" s="31"/>
      <c r="H4308" s="32"/>
      <c r="L4308" s="25" t="s">
        <v>186</v>
      </c>
      <c r="M4308" s="25" t="s">
        <v>171</v>
      </c>
      <c r="N4308" s="28" t="n">
        <v>550</v>
      </c>
      <c r="O4308" s="25" t="s">
        <v>56</v>
      </c>
      <c r="P4308" s="29" t="n">
        <v>42981</v>
      </c>
      <c r="Q4308" s="33"/>
      <c r="R4308" s="34"/>
      <c r="S4308" s="28" t="n">
        <f aca="false">IF(O4308="Won",R4308,IF(O4308="Lost",0,N4308))</f>
        <v>550</v>
      </c>
      <c r="T4308" s="30" t="str">
        <f aca="false">IF(AND(P4308&lt;&gt;"",Q4308&lt;&gt;""),Q4308-P4308,"")</f>
        <v/>
      </c>
      <c r="U4308" s="30" t="n">
        <f aca="false">IF(AND(O4308="Engaging",P4308&lt;&gt;""),'Leia-me'!$B$5-P4308,"")</f>
        <v>119</v>
      </c>
      <c r="V4308" s="25" t="str">
        <f aca="false">IF(O4308&lt;&gt;"Engaging","",IF(U4308&lt;='Leia-me'!$B$6,"Saudável",IF(U4308&lt;='Leia-me'!$B$7,"Esfriando",IF(U4308&lt;='Leia-me'!$B$8,"Última chance","Zumbi"))))</f>
        <v>Esfriando</v>
      </c>
      <c r="W4308" s="25" t="str">
        <f aca="false">IF(O4308="Won",1,IF(O4308="Lost",0,""))</f>
        <v/>
      </c>
      <c r="Y4308" s="25" t="str">
        <f aca="false">IF(E4308="","Sim","")</f>
        <v>Sim</v>
      </c>
    </row>
    <row r="4309" customFormat="false" ht="15" hidden="false" customHeight="false" outlineLevel="0" collapsed="false">
      <c r="A4309" s="25" t="s">
        <v>4571</v>
      </c>
      <c r="B4309" s="25" t="s">
        <v>84</v>
      </c>
      <c r="C4309" s="25" t="s">
        <v>85</v>
      </c>
      <c r="D4309" s="25" t="s">
        <v>86</v>
      </c>
      <c r="E4309" s="25" t="s">
        <v>484</v>
      </c>
      <c r="F4309" s="25" t="s">
        <v>211</v>
      </c>
      <c r="G4309" s="26" t="n">
        <v>5158.71</v>
      </c>
      <c r="H4309" s="27" t="n">
        <v>17479</v>
      </c>
      <c r="I4309" s="25" t="s">
        <v>485</v>
      </c>
      <c r="K4309" s="25" t="n">
        <v>1995</v>
      </c>
      <c r="L4309" s="25" t="s">
        <v>148</v>
      </c>
      <c r="M4309" s="25" t="s">
        <v>149</v>
      </c>
      <c r="N4309" s="28" t="n">
        <v>55</v>
      </c>
      <c r="O4309" s="25" t="s">
        <v>54</v>
      </c>
      <c r="P4309" s="29" t="n">
        <v>42981</v>
      </c>
      <c r="Q4309" s="29" t="n">
        <v>42989</v>
      </c>
      <c r="R4309" s="28" t="n">
        <v>51</v>
      </c>
      <c r="S4309" s="28" t="n">
        <f aca="false">IF(O4309="Won",R4309,IF(O4309="Lost",0,N4309))</f>
        <v>51</v>
      </c>
      <c r="T4309" s="30" t="n">
        <f aca="false">IF(AND(P4309&lt;&gt;"",Q4309&lt;&gt;""),Q4309-P4309,"")</f>
        <v>8</v>
      </c>
      <c r="U4309" s="30" t="str">
        <f aca="false">IF(AND(O4309="Engaging",P4309&lt;&gt;""),'Leia-me'!$B$5-P4309,"")</f>
        <v/>
      </c>
      <c r="V4309" s="25" t="str">
        <f aca="false">IF(O4309&lt;&gt;"Engaging","",IF(U4309&lt;='Leia-me'!$B$6,"Saudável",IF(U4309&lt;='Leia-me'!$B$7,"Esfriando",IF(U4309&lt;='Leia-me'!$B$8,"Última chance","Zumbi"))))</f>
        <v/>
      </c>
      <c r="W4309" s="25" t="n">
        <f aca="false">IF(O4309="Won",1,IF(O4309="Lost",0,""))</f>
        <v>1</v>
      </c>
      <c r="Y4309" s="25" t="str">
        <f aca="false">IF(E4309="","Sim","")</f>
        <v/>
      </c>
    </row>
    <row r="4310" customFormat="false" ht="15" hidden="false" customHeight="false" outlineLevel="0" collapsed="false">
      <c r="A4310" s="25" t="s">
        <v>4572</v>
      </c>
      <c r="B4310" s="25" t="s">
        <v>84</v>
      </c>
      <c r="C4310" s="25" t="s">
        <v>85</v>
      </c>
      <c r="D4310" s="25" t="s">
        <v>86</v>
      </c>
      <c r="E4310" s="25" t="s">
        <v>1690</v>
      </c>
      <c r="F4310" s="25" t="s">
        <v>211</v>
      </c>
      <c r="G4310" s="26" t="n">
        <v>2520.83</v>
      </c>
      <c r="H4310" s="27" t="n">
        <v>3502</v>
      </c>
      <c r="I4310" s="25" t="s">
        <v>147</v>
      </c>
      <c r="K4310" s="25" t="n">
        <v>1990</v>
      </c>
      <c r="L4310" s="25" t="s">
        <v>148</v>
      </c>
      <c r="M4310" s="25" t="s">
        <v>149</v>
      </c>
      <c r="N4310" s="28" t="n">
        <v>55</v>
      </c>
      <c r="O4310" s="25" t="s">
        <v>54</v>
      </c>
      <c r="P4310" s="29" t="n">
        <v>42981</v>
      </c>
      <c r="Q4310" s="29" t="n">
        <v>43048</v>
      </c>
      <c r="R4310" s="28" t="n">
        <v>62</v>
      </c>
      <c r="S4310" s="28" t="n">
        <f aca="false">IF(O4310="Won",R4310,IF(O4310="Lost",0,N4310))</f>
        <v>62</v>
      </c>
      <c r="T4310" s="30" t="n">
        <f aca="false">IF(AND(P4310&lt;&gt;"",Q4310&lt;&gt;""),Q4310-P4310,"")</f>
        <v>67</v>
      </c>
      <c r="U4310" s="30" t="str">
        <f aca="false">IF(AND(O4310="Engaging",P4310&lt;&gt;""),'Leia-me'!$B$5-P4310,"")</f>
        <v/>
      </c>
      <c r="V4310" s="25" t="str">
        <f aca="false">IF(O4310&lt;&gt;"Engaging","",IF(U4310&lt;='Leia-me'!$B$6,"Saudável",IF(U4310&lt;='Leia-me'!$B$7,"Esfriando",IF(U4310&lt;='Leia-me'!$B$8,"Última chance","Zumbi"))))</f>
        <v/>
      </c>
      <c r="W4310" s="25" t="n">
        <f aca="false">IF(O4310="Won",1,IF(O4310="Lost",0,""))</f>
        <v>1</v>
      </c>
      <c r="Y4310" s="25" t="str">
        <f aca="false">IF(E4310="","Sim","")</f>
        <v/>
      </c>
    </row>
    <row r="4311" customFormat="false" ht="15" hidden="false" customHeight="false" outlineLevel="0" collapsed="false">
      <c r="A4311" s="25" t="s">
        <v>4573</v>
      </c>
      <c r="B4311" s="25" t="s">
        <v>84</v>
      </c>
      <c r="C4311" s="25" t="s">
        <v>85</v>
      </c>
      <c r="D4311" s="25" t="s">
        <v>86</v>
      </c>
      <c r="G4311" s="31"/>
      <c r="H4311" s="32"/>
      <c r="L4311" s="25" t="s">
        <v>170</v>
      </c>
      <c r="M4311" s="25" t="s">
        <v>171</v>
      </c>
      <c r="N4311" s="28" t="n">
        <v>1096</v>
      </c>
      <c r="O4311" s="25" t="s">
        <v>56</v>
      </c>
      <c r="P4311" s="29" t="n">
        <v>42982</v>
      </c>
      <c r="Q4311" s="33"/>
      <c r="R4311" s="34"/>
      <c r="S4311" s="28" t="n">
        <f aca="false">IF(O4311="Won",R4311,IF(O4311="Lost",0,N4311))</f>
        <v>1096</v>
      </c>
      <c r="T4311" s="30" t="str">
        <f aca="false">IF(AND(P4311&lt;&gt;"",Q4311&lt;&gt;""),Q4311-P4311,"")</f>
        <v/>
      </c>
      <c r="U4311" s="30" t="n">
        <f aca="false">IF(AND(O4311="Engaging",P4311&lt;&gt;""),'Leia-me'!$B$5-P4311,"")</f>
        <v>118</v>
      </c>
      <c r="V4311" s="25" t="str">
        <f aca="false">IF(O4311&lt;&gt;"Engaging","",IF(U4311&lt;='Leia-me'!$B$6,"Saudável",IF(U4311&lt;='Leia-me'!$B$7,"Esfriando",IF(U4311&lt;='Leia-me'!$B$8,"Última chance","Zumbi"))))</f>
        <v>Esfriando</v>
      </c>
      <c r="W4311" s="25" t="str">
        <f aca="false">IF(O4311="Won",1,IF(O4311="Lost",0,""))</f>
        <v/>
      </c>
      <c r="Y4311" s="25" t="str">
        <f aca="false">IF(E4311="","Sim","")</f>
        <v>Sim</v>
      </c>
    </row>
    <row r="4312" customFormat="false" ht="15" hidden="false" customHeight="false" outlineLevel="0" collapsed="false">
      <c r="A4312" s="25" t="s">
        <v>4574</v>
      </c>
      <c r="B4312" s="25" t="s">
        <v>84</v>
      </c>
      <c r="C4312" s="25" t="s">
        <v>85</v>
      </c>
      <c r="D4312" s="25" t="s">
        <v>86</v>
      </c>
      <c r="E4312" s="25" t="s">
        <v>1671</v>
      </c>
      <c r="F4312" s="25" t="s">
        <v>168</v>
      </c>
      <c r="G4312" s="26" t="n">
        <v>3027.46</v>
      </c>
      <c r="H4312" s="27" t="n">
        <v>9516</v>
      </c>
      <c r="I4312" s="25" t="s">
        <v>1672</v>
      </c>
      <c r="K4312" s="25" t="n">
        <v>1984</v>
      </c>
      <c r="L4312" s="25" t="s">
        <v>148</v>
      </c>
      <c r="M4312" s="25" t="s">
        <v>149</v>
      </c>
      <c r="N4312" s="28" t="n">
        <v>55</v>
      </c>
      <c r="O4312" s="25" t="s">
        <v>54</v>
      </c>
      <c r="P4312" s="29" t="n">
        <v>42982</v>
      </c>
      <c r="Q4312" s="29" t="n">
        <v>43046</v>
      </c>
      <c r="R4312" s="28" t="n">
        <v>59</v>
      </c>
      <c r="S4312" s="28" t="n">
        <f aca="false">IF(O4312="Won",R4312,IF(O4312="Lost",0,N4312))</f>
        <v>59</v>
      </c>
      <c r="T4312" s="30" t="n">
        <f aca="false">IF(AND(P4312&lt;&gt;"",Q4312&lt;&gt;""),Q4312-P4312,"")</f>
        <v>64</v>
      </c>
      <c r="U4312" s="30" t="str">
        <f aca="false">IF(AND(O4312="Engaging",P4312&lt;&gt;""),'Leia-me'!$B$5-P4312,"")</f>
        <v/>
      </c>
      <c r="V4312" s="25" t="str">
        <f aca="false">IF(O4312&lt;&gt;"Engaging","",IF(U4312&lt;='Leia-me'!$B$6,"Saudável",IF(U4312&lt;='Leia-me'!$B$7,"Esfriando",IF(U4312&lt;='Leia-me'!$B$8,"Última chance","Zumbi"))))</f>
        <v/>
      </c>
      <c r="W4312" s="25" t="n">
        <f aca="false">IF(O4312="Won",1,IF(O4312="Lost",0,""))</f>
        <v>1</v>
      </c>
      <c r="Y4312" s="25" t="str">
        <f aca="false">IF(E4312="","Sim","")</f>
        <v/>
      </c>
    </row>
    <row r="4313" customFormat="false" ht="15" hidden="false" customHeight="false" outlineLevel="0" collapsed="false">
      <c r="A4313" s="25" t="s">
        <v>4575</v>
      </c>
      <c r="B4313" s="25" t="s">
        <v>84</v>
      </c>
      <c r="C4313" s="25" t="s">
        <v>85</v>
      </c>
      <c r="D4313" s="25" t="s">
        <v>86</v>
      </c>
      <c r="E4313" s="25" t="s">
        <v>421</v>
      </c>
      <c r="F4313" s="25" t="s">
        <v>146</v>
      </c>
      <c r="G4313" s="26" t="n">
        <v>2818.38</v>
      </c>
      <c r="H4313" s="27" t="n">
        <v>6290</v>
      </c>
      <c r="I4313" s="25" t="s">
        <v>147</v>
      </c>
      <c r="K4313" s="25" t="n">
        <v>1994</v>
      </c>
      <c r="L4313" s="25" t="s">
        <v>148</v>
      </c>
      <c r="M4313" s="25" t="s">
        <v>149</v>
      </c>
      <c r="N4313" s="28" t="n">
        <v>55</v>
      </c>
      <c r="O4313" s="25" t="s">
        <v>54</v>
      </c>
      <c r="P4313" s="29" t="n">
        <v>42982</v>
      </c>
      <c r="Q4313" s="29" t="n">
        <v>43077</v>
      </c>
      <c r="R4313" s="28" t="n">
        <v>54</v>
      </c>
      <c r="S4313" s="28" t="n">
        <f aca="false">IF(O4313="Won",R4313,IF(O4313="Lost",0,N4313))</f>
        <v>54</v>
      </c>
      <c r="T4313" s="30" t="n">
        <f aca="false">IF(AND(P4313&lt;&gt;"",Q4313&lt;&gt;""),Q4313-P4313,"")</f>
        <v>95</v>
      </c>
      <c r="U4313" s="30" t="str">
        <f aca="false">IF(AND(O4313="Engaging",P4313&lt;&gt;""),'Leia-me'!$B$5-P4313,"")</f>
        <v/>
      </c>
      <c r="V4313" s="25" t="str">
        <f aca="false">IF(O4313&lt;&gt;"Engaging","",IF(U4313&lt;='Leia-me'!$B$6,"Saudável",IF(U4313&lt;='Leia-me'!$B$7,"Esfriando",IF(U4313&lt;='Leia-me'!$B$8,"Última chance","Zumbi"))))</f>
        <v/>
      </c>
      <c r="W4313" s="25" t="n">
        <f aca="false">IF(O4313="Won",1,IF(O4313="Lost",0,""))</f>
        <v>1</v>
      </c>
      <c r="Y4313" s="25" t="str">
        <f aca="false">IF(E4313="","Sim","")</f>
        <v/>
      </c>
    </row>
    <row r="4314" customFormat="false" ht="15" hidden="false" customHeight="false" outlineLevel="0" collapsed="false">
      <c r="A4314" s="25" t="s">
        <v>4576</v>
      </c>
      <c r="B4314" s="25" t="s">
        <v>84</v>
      </c>
      <c r="C4314" s="25" t="s">
        <v>85</v>
      </c>
      <c r="D4314" s="25" t="s">
        <v>86</v>
      </c>
      <c r="G4314" s="31"/>
      <c r="H4314" s="32"/>
      <c r="L4314" s="25" t="s">
        <v>148</v>
      </c>
      <c r="M4314" s="25" t="s">
        <v>149</v>
      </c>
      <c r="N4314" s="28" t="n">
        <v>55</v>
      </c>
      <c r="O4314" s="25" t="s">
        <v>56</v>
      </c>
      <c r="P4314" s="29" t="n">
        <v>42984</v>
      </c>
      <c r="Q4314" s="33"/>
      <c r="R4314" s="34"/>
      <c r="S4314" s="28" t="n">
        <f aca="false">IF(O4314="Won",R4314,IF(O4314="Lost",0,N4314))</f>
        <v>55</v>
      </c>
      <c r="T4314" s="30" t="str">
        <f aca="false">IF(AND(P4314&lt;&gt;"",Q4314&lt;&gt;""),Q4314-P4314,"")</f>
        <v/>
      </c>
      <c r="U4314" s="30" t="n">
        <f aca="false">IF(AND(O4314="Engaging",P4314&lt;&gt;""),'Leia-me'!$B$5-P4314,"")</f>
        <v>116</v>
      </c>
      <c r="V4314" s="25" t="str">
        <f aca="false">IF(O4314&lt;&gt;"Engaging","",IF(U4314&lt;='Leia-me'!$B$6,"Saudável",IF(U4314&lt;='Leia-me'!$B$7,"Esfriando",IF(U4314&lt;='Leia-me'!$B$8,"Última chance","Zumbi"))))</f>
        <v>Esfriando</v>
      </c>
      <c r="W4314" s="25" t="str">
        <f aca="false">IF(O4314="Won",1,IF(O4314="Lost",0,""))</f>
        <v/>
      </c>
      <c r="Y4314" s="25" t="str">
        <f aca="false">IF(E4314="","Sim","")</f>
        <v>Sim</v>
      </c>
    </row>
    <row r="4315" customFormat="false" ht="15" hidden="false" customHeight="false" outlineLevel="0" collapsed="false">
      <c r="A4315" s="25" t="s">
        <v>4577</v>
      </c>
      <c r="B4315" s="25" t="s">
        <v>84</v>
      </c>
      <c r="C4315" s="25" t="s">
        <v>85</v>
      </c>
      <c r="D4315" s="25" t="s">
        <v>86</v>
      </c>
      <c r="E4315" s="25" t="s">
        <v>1671</v>
      </c>
      <c r="F4315" s="25" t="s">
        <v>168</v>
      </c>
      <c r="G4315" s="26" t="n">
        <v>3027.46</v>
      </c>
      <c r="H4315" s="27" t="n">
        <v>9516</v>
      </c>
      <c r="I4315" s="25" t="s">
        <v>1672</v>
      </c>
      <c r="K4315" s="25" t="n">
        <v>1984</v>
      </c>
      <c r="L4315" s="25" t="s">
        <v>1834</v>
      </c>
      <c r="M4315" s="25" t="s">
        <v>171</v>
      </c>
      <c r="N4315" s="28" t="n">
        <v>4821</v>
      </c>
      <c r="O4315" s="25" t="s">
        <v>55</v>
      </c>
      <c r="P4315" s="29" t="n">
        <v>42987</v>
      </c>
      <c r="Q4315" s="29" t="n">
        <v>43088</v>
      </c>
      <c r="R4315" s="28" t="n">
        <v>0</v>
      </c>
      <c r="S4315" s="28" t="n">
        <f aca="false">IF(O4315="Won",R4315,IF(O4315="Lost",0,N4315))</f>
        <v>0</v>
      </c>
      <c r="T4315" s="30" t="n">
        <f aca="false">IF(AND(P4315&lt;&gt;"",Q4315&lt;&gt;""),Q4315-P4315,"")</f>
        <v>101</v>
      </c>
      <c r="U4315" s="30" t="str">
        <f aca="false">IF(AND(O4315="Engaging",P4315&lt;&gt;""),'Leia-me'!$B$5-P4315,"")</f>
        <v/>
      </c>
      <c r="V4315" s="25" t="str">
        <f aca="false">IF(O4315&lt;&gt;"Engaging","",IF(U4315&lt;='Leia-me'!$B$6,"Saudável",IF(U4315&lt;='Leia-me'!$B$7,"Esfriando",IF(U4315&lt;='Leia-me'!$B$8,"Última chance","Zumbi"))))</f>
        <v/>
      </c>
      <c r="W4315" s="25" t="n">
        <f aca="false">IF(O4315="Won",1,IF(O4315="Lost",0,""))</f>
        <v>0</v>
      </c>
      <c r="X4315" s="25" t="s">
        <v>1835</v>
      </c>
      <c r="Y4315" s="25" t="str">
        <f aca="false">IF(E4315="","Sim","")</f>
        <v/>
      </c>
    </row>
    <row r="4316" customFormat="false" ht="15" hidden="false" customHeight="false" outlineLevel="0" collapsed="false">
      <c r="A4316" s="25" t="s">
        <v>4578</v>
      </c>
      <c r="B4316" s="25" t="s">
        <v>84</v>
      </c>
      <c r="C4316" s="25" t="s">
        <v>85</v>
      </c>
      <c r="D4316" s="25" t="s">
        <v>86</v>
      </c>
      <c r="E4316" s="25" t="s">
        <v>1049</v>
      </c>
      <c r="F4316" s="25" t="s">
        <v>177</v>
      </c>
      <c r="G4316" s="26" t="n">
        <v>2022.14</v>
      </c>
      <c r="H4316" s="27" t="n">
        <v>5113</v>
      </c>
      <c r="I4316" s="25" t="s">
        <v>147</v>
      </c>
      <c r="K4316" s="25" t="n">
        <v>1998</v>
      </c>
      <c r="L4316" s="25" t="s">
        <v>186</v>
      </c>
      <c r="M4316" s="25" t="s">
        <v>171</v>
      </c>
      <c r="N4316" s="28" t="n">
        <v>550</v>
      </c>
      <c r="O4316" s="25" t="s">
        <v>55</v>
      </c>
      <c r="P4316" s="29" t="n">
        <v>42988</v>
      </c>
      <c r="Q4316" s="29" t="n">
        <v>43063</v>
      </c>
      <c r="R4316" s="28" t="n">
        <v>0</v>
      </c>
      <c r="S4316" s="28" t="n">
        <f aca="false">IF(O4316="Won",R4316,IF(O4316="Lost",0,N4316))</f>
        <v>0</v>
      </c>
      <c r="T4316" s="30" t="n">
        <f aca="false">IF(AND(P4316&lt;&gt;"",Q4316&lt;&gt;""),Q4316-P4316,"")</f>
        <v>75</v>
      </c>
      <c r="U4316" s="30" t="str">
        <f aca="false">IF(AND(O4316="Engaging",P4316&lt;&gt;""),'Leia-me'!$B$5-P4316,"")</f>
        <v/>
      </c>
      <c r="V4316" s="25" t="str">
        <f aca="false">IF(O4316&lt;&gt;"Engaging","",IF(U4316&lt;='Leia-me'!$B$6,"Saudável",IF(U4316&lt;='Leia-me'!$B$7,"Esfriando",IF(U4316&lt;='Leia-me'!$B$8,"Última chance","Zumbi"))))</f>
        <v/>
      </c>
      <c r="W4316" s="25" t="n">
        <f aca="false">IF(O4316="Won",1,IF(O4316="Lost",0,""))</f>
        <v>0</v>
      </c>
      <c r="Y4316" s="25" t="str">
        <f aca="false">IF(E4316="","Sim","")</f>
        <v/>
      </c>
    </row>
    <row r="4317" customFormat="false" ht="15" hidden="false" customHeight="false" outlineLevel="0" collapsed="false">
      <c r="A4317" s="25" t="s">
        <v>4579</v>
      </c>
      <c r="B4317" s="25" t="s">
        <v>84</v>
      </c>
      <c r="C4317" s="25" t="s">
        <v>85</v>
      </c>
      <c r="D4317" s="25" t="s">
        <v>86</v>
      </c>
      <c r="E4317" s="25" t="s">
        <v>1671</v>
      </c>
      <c r="F4317" s="25" t="s">
        <v>168</v>
      </c>
      <c r="G4317" s="26" t="n">
        <v>3027.46</v>
      </c>
      <c r="H4317" s="27" t="n">
        <v>9516</v>
      </c>
      <c r="I4317" s="25" t="s">
        <v>1672</v>
      </c>
      <c r="K4317" s="25" t="n">
        <v>1984</v>
      </c>
      <c r="L4317" s="25" t="s">
        <v>148</v>
      </c>
      <c r="M4317" s="25" t="s">
        <v>149</v>
      </c>
      <c r="N4317" s="28" t="n">
        <v>55</v>
      </c>
      <c r="O4317" s="25" t="s">
        <v>54</v>
      </c>
      <c r="P4317" s="29" t="n">
        <v>42988</v>
      </c>
      <c r="Q4317" s="29" t="n">
        <v>43005</v>
      </c>
      <c r="R4317" s="28" t="n">
        <v>66</v>
      </c>
      <c r="S4317" s="28" t="n">
        <f aca="false">IF(O4317="Won",R4317,IF(O4317="Lost",0,N4317))</f>
        <v>66</v>
      </c>
      <c r="T4317" s="30" t="n">
        <f aca="false">IF(AND(P4317&lt;&gt;"",Q4317&lt;&gt;""),Q4317-P4317,"")</f>
        <v>17</v>
      </c>
      <c r="U4317" s="30" t="str">
        <f aca="false">IF(AND(O4317="Engaging",P4317&lt;&gt;""),'Leia-me'!$B$5-P4317,"")</f>
        <v/>
      </c>
      <c r="V4317" s="25" t="str">
        <f aca="false">IF(O4317&lt;&gt;"Engaging","",IF(U4317&lt;='Leia-me'!$B$6,"Saudável",IF(U4317&lt;='Leia-me'!$B$7,"Esfriando",IF(U4317&lt;='Leia-me'!$B$8,"Última chance","Zumbi"))))</f>
        <v/>
      </c>
      <c r="W4317" s="25" t="n">
        <f aca="false">IF(O4317="Won",1,IF(O4317="Lost",0,""))</f>
        <v>1</v>
      </c>
      <c r="Y4317" s="25" t="str">
        <f aca="false">IF(E4317="","Sim","")</f>
        <v/>
      </c>
    </row>
    <row r="4318" customFormat="false" ht="15" hidden="false" customHeight="false" outlineLevel="0" collapsed="false">
      <c r="A4318" s="25" t="s">
        <v>4580</v>
      </c>
      <c r="B4318" s="25" t="s">
        <v>84</v>
      </c>
      <c r="C4318" s="25" t="s">
        <v>85</v>
      </c>
      <c r="D4318" s="25" t="s">
        <v>86</v>
      </c>
      <c r="E4318" s="25" t="s">
        <v>494</v>
      </c>
      <c r="F4318" s="25" t="s">
        <v>192</v>
      </c>
      <c r="G4318" s="26" t="n">
        <v>11698.03</v>
      </c>
      <c r="H4318" s="27" t="n">
        <v>34288</v>
      </c>
      <c r="I4318" s="25" t="s">
        <v>147</v>
      </c>
      <c r="K4318" s="25" t="n">
        <v>1982</v>
      </c>
      <c r="L4318" s="25" t="s">
        <v>186</v>
      </c>
      <c r="M4318" s="25" t="s">
        <v>171</v>
      </c>
      <c r="N4318" s="28" t="n">
        <v>550</v>
      </c>
      <c r="O4318" s="25" t="s">
        <v>54</v>
      </c>
      <c r="P4318" s="29" t="n">
        <v>42989</v>
      </c>
      <c r="Q4318" s="29" t="n">
        <v>43087</v>
      </c>
      <c r="R4318" s="28" t="n">
        <v>644</v>
      </c>
      <c r="S4318" s="28" t="n">
        <f aca="false">IF(O4318="Won",R4318,IF(O4318="Lost",0,N4318))</f>
        <v>644</v>
      </c>
      <c r="T4318" s="30" t="n">
        <f aca="false">IF(AND(P4318&lt;&gt;"",Q4318&lt;&gt;""),Q4318-P4318,"")</f>
        <v>98</v>
      </c>
      <c r="U4318" s="30" t="str">
        <f aca="false">IF(AND(O4318="Engaging",P4318&lt;&gt;""),'Leia-me'!$B$5-P4318,"")</f>
        <v/>
      </c>
      <c r="V4318" s="25" t="str">
        <f aca="false">IF(O4318&lt;&gt;"Engaging","",IF(U4318&lt;='Leia-me'!$B$6,"Saudável",IF(U4318&lt;='Leia-me'!$B$7,"Esfriando",IF(U4318&lt;='Leia-me'!$B$8,"Última chance","Zumbi"))))</f>
        <v/>
      </c>
      <c r="W4318" s="25" t="n">
        <f aca="false">IF(O4318="Won",1,IF(O4318="Lost",0,""))</f>
        <v>1</v>
      </c>
      <c r="Y4318" s="25" t="str">
        <f aca="false">IF(E4318="","Sim","")</f>
        <v/>
      </c>
    </row>
    <row r="4319" customFormat="false" ht="15" hidden="false" customHeight="false" outlineLevel="0" collapsed="false">
      <c r="A4319" s="25" t="s">
        <v>4581</v>
      </c>
      <c r="B4319" s="25" t="s">
        <v>84</v>
      </c>
      <c r="C4319" s="25" t="s">
        <v>85</v>
      </c>
      <c r="D4319" s="25" t="s">
        <v>86</v>
      </c>
      <c r="G4319" s="31"/>
      <c r="H4319" s="32"/>
      <c r="L4319" s="25" t="s">
        <v>160</v>
      </c>
      <c r="M4319" s="25" t="s">
        <v>149</v>
      </c>
      <c r="N4319" s="28" t="n">
        <v>3393</v>
      </c>
      <c r="O4319" s="25" t="s">
        <v>56</v>
      </c>
      <c r="P4319" s="29" t="n">
        <v>42990</v>
      </c>
      <c r="Q4319" s="33"/>
      <c r="R4319" s="34"/>
      <c r="S4319" s="28" t="n">
        <f aca="false">IF(O4319="Won",R4319,IF(O4319="Lost",0,N4319))</f>
        <v>3393</v>
      </c>
      <c r="T4319" s="30" t="str">
        <f aca="false">IF(AND(P4319&lt;&gt;"",Q4319&lt;&gt;""),Q4319-P4319,"")</f>
        <v/>
      </c>
      <c r="U4319" s="30" t="n">
        <f aca="false">IF(AND(O4319="Engaging",P4319&lt;&gt;""),'Leia-me'!$B$5-P4319,"")</f>
        <v>110</v>
      </c>
      <c r="V4319" s="25" t="str">
        <f aca="false">IF(O4319&lt;&gt;"Engaging","",IF(U4319&lt;='Leia-me'!$B$6,"Saudável",IF(U4319&lt;='Leia-me'!$B$7,"Esfriando",IF(U4319&lt;='Leia-me'!$B$8,"Última chance","Zumbi"))))</f>
        <v>Esfriando</v>
      </c>
      <c r="W4319" s="25" t="str">
        <f aca="false">IF(O4319="Won",1,IF(O4319="Lost",0,""))</f>
        <v/>
      </c>
      <c r="Y4319" s="25" t="str">
        <f aca="false">IF(E4319="","Sim","")</f>
        <v>Sim</v>
      </c>
    </row>
    <row r="4320" customFormat="false" ht="15" hidden="false" customHeight="false" outlineLevel="0" collapsed="false">
      <c r="A4320" s="25" t="s">
        <v>4582</v>
      </c>
      <c r="B4320" s="25" t="s">
        <v>84</v>
      </c>
      <c r="C4320" s="25" t="s">
        <v>85</v>
      </c>
      <c r="D4320" s="25" t="s">
        <v>86</v>
      </c>
      <c r="E4320" s="25" t="s">
        <v>1090</v>
      </c>
      <c r="F4320" s="25" t="s">
        <v>155</v>
      </c>
      <c r="G4320" s="26" t="n">
        <v>6395.05</v>
      </c>
      <c r="H4320" s="27" t="n">
        <v>20275</v>
      </c>
      <c r="I4320" s="25" t="s">
        <v>147</v>
      </c>
      <c r="K4320" s="25" t="n">
        <v>1994</v>
      </c>
      <c r="L4320" s="25" t="s">
        <v>178</v>
      </c>
      <c r="M4320" s="25" t="s">
        <v>171</v>
      </c>
      <c r="N4320" s="28" t="n">
        <v>5482</v>
      </c>
      <c r="O4320" s="25" t="s">
        <v>55</v>
      </c>
      <c r="P4320" s="29" t="n">
        <v>42990</v>
      </c>
      <c r="Q4320" s="29" t="n">
        <v>42993</v>
      </c>
      <c r="R4320" s="28" t="n">
        <v>0</v>
      </c>
      <c r="S4320" s="28" t="n">
        <f aca="false">IF(O4320="Won",R4320,IF(O4320="Lost",0,N4320))</f>
        <v>0</v>
      </c>
      <c r="T4320" s="30" t="n">
        <f aca="false">IF(AND(P4320&lt;&gt;"",Q4320&lt;&gt;""),Q4320-P4320,"")</f>
        <v>3</v>
      </c>
      <c r="U4320" s="30" t="str">
        <f aca="false">IF(AND(O4320="Engaging",P4320&lt;&gt;""),'Leia-me'!$B$5-P4320,"")</f>
        <v/>
      </c>
      <c r="V4320" s="25" t="str">
        <f aca="false">IF(O4320&lt;&gt;"Engaging","",IF(U4320&lt;='Leia-me'!$B$6,"Saudável",IF(U4320&lt;='Leia-me'!$B$7,"Esfriando",IF(U4320&lt;='Leia-me'!$B$8,"Última chance","Zumbi"))))</f>
        <v/>
      </c>
      <c r="W4320" s="25" t="n">
        <f aca="false">IF(O4320="Won",1,IF(O4320="Lost",0,""))</f>
        <v>0</v>
      </c>
      <c r="Y4320" s="25" t="str">
        <f aca="false">IF(E4320="","Sim","")</f>
        <v/>
      </c>
    </row>
    <row r="4321" customFormat="false" ht="15" hidden="false" customHeight="false" outlineLevel="0" collapsed="false">
      <c r="A4321" s="25" t="s">
        <v>4583</v>
      </c>
      <c r="B4321" s="25" t="s">
        <v>84</v>
      </c>
      <c r="C4321" s="25" t="s">
        <v>85</v>
      </c>
      <c r="D4321" s="25" t="s">
        <v>86</v>
      </c>
      <c r="E4321" s="25" t="s">
        <v>1158</v>
      </c>
      <c r="F4321" s="25" t="s">
        <v>185</v>
      </c>
      <c r="G4321" s="26" t="n">
        <v>7708.38</v>
      </c>
      <c r="H4321" s="27" t="n">
        <v>13756</v>
      </c>
      <c r="I4321" s="25" t="s">
        <v>147</v>
      </c>
      <c r="K4321" s="25" t="n">
        <v>1980</v>
      </c>
      <c r="L4321" s="25" t="s">
        <v>1834</v>
      </c>
      <c r="M4321" s="25" t="s">
        <v>171</v>
      </c>
      <c r="N4321" s="28" t="n">
        <v>4821</v>
      </c>
      <c r="O4321" s="25" t="s">
        <v>54</v>
      </c>
      <c r="P4321" s="29" t="n">
        <v>42994</v>
      </c>
      <c r="Q4321" s="29" t="n">
        <v>43008</v>
      </c>
      <c r="R4321" s="28" t="n">
        <v>5604</v>
      </c>
      <c r="S4321" s="28" t="n">
        <f aca="false">IF(O4321="Won",R4321,IF(O4321="Lost",0,N4321))</f>
        <v>5604</v>
      </c>
      <c r="T4321" s="30" t="n">
        <f aca="false">IF(AND(P4321&lt;&gt;"",Q4321&lt;&gt;""),Q4321-P4321,"")</f>
        <v>14</v>
      </c>
      <c r="U4321" s="30" t="str">
        <f aca="false">IF(AND(O4321="Engaging",P4321&lt;&gt;""),'Leia-me'!$B$5-P4321,"")</f>
        <v/>
      </c>
      <c r="V4321" s="25" t="str">
        <f aca="false">IF(O4321&lt;&gt;"Engaging","",IF(U4321&lt;='Leia-me'!$B$6,"Saudável",IF(U4321&lt;='Leia-me'!$B$7,"Esfriando",IF(U4321&lt;='Leia-me'!$B$8,"Última chance","Zumbi"))))</f>
        <v/>
      </c>
      <c r="W4321" s="25" t="n">
        <f aca="false">IF(O4321="Won",1,IF(O4321="Lost",0,""))</f>
        <v>1</v>
      </c>
      <c r="X4321" s="25" t="s">
        <v>1835</v>
      </c>
      <c r="Y4321" s="25" t="str">
        <f aca="false">IF(E4321="","Sim","")</f>
        <v/>
      </c>
    </row>
    <row r="4322" customFormat="false" ht="15" hidden="false" customHeight="false" outlineLevel="0" collapsed="false">
      <c r="A4322" s="25" t="s">
        <v>4584</v>
      </c>
      <c r="B4322" s="25" t="s">
        <v>84</v>
      </c>
      <c r="C4322" s="25" t="s">
        <v>85</v>
      </c>
      <c r="D4322" s="25" t="s">
        <v>86</v>
      </c>
      <c r="E4322" s="25" t="s">
        <v>494</v>
      </c>
      <c r="F4322" s="25" t="s">
        <v>192</v>
      </c>
      <c r="G4322" s="26" t="n">
        <v>11698.03</v>
      </c>
      <c r="H4322" s="27" t="n">
        <v>34288</v>
      </c>
      <c r="I4322" s="25" t="s">
        <v>147</v>
      </c>
      <c r="K4322" s="25" t="n">
        <v>1982</v>
      </c>
      <c r="L4322" s="25" t="s">
        <v>160</v>
      </c>
      <c r="M4322" s="25" t="s">
        <v>149</v>
      </c>
      <c r="N4322" s="28" t="n">
        <v>3393</v>
      </c>
      <c r="O4322" s="25" t="s">
        <v>54</v>
      </c>
      <c r="P4322" s="29" t="n">
        <v>42997</v>
      </c>
      <c r="Q4322" s="29" t="n">
        <v>43100</v>
      </c>
      <c r="R4322" s="28" t="n">
        <v>3248</v>
      </c>
      <c r="S4322" s="28" t="n">
        <f aca="false">IF(O4322="Won",R4322,IF(O4322="Lost",0,N4322))</f>
        <v>3248</v>
      </c>
      <c r="T4322" s="30" t="n">
        <f aca="false">IF(AND(P4322&lt;&gt;"",Q4322&lt;&gt;""),Q4322-P4322,"")</f>
        <v>103</v>
      </c>
      <c r="U4322" s="30" t="str">
        <f aca="false">IF(AND(O4322="Engaging",P4322&lt;&gt;""),'Leia-me'!$B$5-P4322,"")</f>
        <v/>
      </c>
      <c r="V4322" s="25" t="str">
        <f aca="false">IF(O4322&lt;&gt;"Engaging","",IF(U4322&lt;='Leia-me'!$B$6,"Saudável",IF(U4322&lt;='Leia-me'!$B$7,"Esfriando",IF(U4322&lt;='Leia-me'!$B$8,"Última chance","Zumbi"))))</f>
        <v/>
      </c>
      <c r="W4322" s="25" t="n">
        <f aca="false">IF(O4322="Won",1,IF(O4322="Lost",0,""))</f>
        <v>1</v>
      </c>
      <c r="Y4322" s="25" t="str">
        <f aca="false">IF(E4322="","Sim","")</f>
        <v/>
      </c>
    </row>
    <row r="4323" customFormat="false" ht="15" hidden="false" customHeight="false" outlineLevel="0" collapsed="false">
      <c r="A4323" s="25" t="s">
        <v>4585</v>
      </c>
      <c r="B4323" s="25" t="s">
        <v>84</v>
      </c>
      <c r="C4323" s="25" t="s">
        <v>85</v>
      </c>
      <c r="D4323" s="25" t="s">
        <v>86</v>
      </c>
      <c r="E4323" s="25" t="s">
        <v>445</v>
      </c>
      <c r="F4323" s="25" t="s">
        <v>192</v>
      </c>
      <c r="G4323" s="26" t="n">
        <v>987.39</v>
      </c>
      <c r="H4323" s="27" t="n">
        <v>2253</v>
      </c>
      <c r="I4323" s="25" t="s">
        <v>147</v>
      </c>
      <c r="K4323" s="25" t="n">
        <v>2002</v>
      </c>
      <c r="L4323" s="25" t="s">
        <v>186</v>
      </c>
      <c r="M4323" s="25" t="s">
        <v>171</v>
      </c>
      <c r="N4323" s="28" t="n">
        <v>550</v>
      </c>
      <c r="O4323" s="25" t="s">
        <v>54</v>
      </c>
      <c r="P4323" s="29" t="n">
        <v>42998</v>
      </c>
      <c r="Q4323" s="29" t="n">
        <v>43083</v>
      </c>
      <c r="R4323" s="28" t="n">
        <v>472</v>
      </c>
      <c r="S4323" s="28" t="n">
        <f aca="false">IF(O4323="Won",R4323,IF(O4323="Lost",0,N4323))</f>
        <v>472</v>
      </c>
      <c r="T4323" s="30" t="n">
        <f aca="false">IF(AND(P4323&lt;&gt;"",Q4323&lt;&gt;""),Q4323-P4323,"")</f>
        <v>85</v>
      </c>
      <c r="U4323" s="30" t="str">
        <f aca="false">IF(AND(O4323="Engaging",P4323&lt;&gt;""),'Leia-me'!$B$5-P4323,"")</f>
        <v/>
      </c>
      <c r="V4323" s="25" t="str">
        <f aca="false">IF(O4323&lt;&gt;"Engaging","",IF(U4323&lt;='Leia-me'!$B$6,"Saudável",IF(U4323&lt;='Leia-me'!$B$7,"Esfriando",IF(U4323&lt;='Leia-me'!$B$8,"Última chance","Zumbi"))))</f>
        <v/>
      </c>
      <c r="W4323" s="25" t="n">
        <f aca="false">IF(O4323="Won",1,IF(O4323="Lost",0,""))</f>
        <v>1</v>
      </c>
      <c r="Y4323" s="25" t="str">
        <f aca="false">IF(E4323="","Sim","")</f>
        <v/>
      </c>
    </row>
    <row r="4324" customFormat="false" ht="15" hidden="false" customHeight="false" outlineLevel="0" collapsed="false">
      <c r="A4324" s="25" t="s">
        <v>4586</v>
      </c>
      <c r="B4324" s="25" t="s">
        <v>84</v>
      </c>
      <c r="C4324" s="25" t="s">
        <v>85</v>
      </c>
      <c r="D4324" s="25" t="s">
        <v>86</v>
      </c>
      <c r="E4324" s="25" t="s">
        <v>663</v>
      </c>
      <c r="F4324" s="25" t="s">
        <v>146</v>
      </c>
      <c r="G4324" s="26" t="n">
        <v>326.82</v>
      </c>
      <c r="H4324" s="27" t="n">
        <v>1016</v>
      </c>
      <c r="I4324" s="25" t="s">
        <v>147</v>
      </c>
      <c r="K4324" s="25" t="n">
        <v>1991</v>
      </c>
      <c r="L4324" s="25" t="s">
        <v>148</v>
      </c>
      <c r="M4324" s="25" t="s">
        <v>149</v>
      </c>
      <c r="N4324" s="28" t="n">
        <v>55</v>
      </c>
      <c r="O4324" s="25" t="s">
        <v>54</v>
      </c>
      <c r="P4324" s="29" t="n">
        <v>43001</v>
      </c>
      <c r="Q4324" s="29" t="n">
        <v>43010</v>
      </c>
      <c r="R4324" s="28" t="n">
        <v>60</v>
      </c>
      <c r="S4324" s="28" t="n">
        <f aca="false">IF(O4324="Won",R4324,IF(O4324="Lost",0,N4324))</f>
        <v>60</v>
      </c>
      <c r="T4324" s="30" t="n">
        <f aca="false">IF(AND(P4324&lt;&gt;"",Q4324&lt;&gt;""),Q4324-P4324,"")</f>
        <v>9</v>
      </c>
      <c r="U4324" s="30" t="str">
        <f aca="false">IF(AND(O4324="Engaging",P4324&lt;&gt;""),'Leia-me'!$B$5-P4324,"")</f>
        <v/>
      </c>
      <c r="V4324" s="25" t="str">
        <f aca="false">IF(O4324&lt;&gt;"Engaging","",IF(U4324&lt;='Leia-me'!$B$6,"Saudável",IF(U4324&lt;='Leia-me'!$B$7,"Esfriando",IF(U4324&lt;='Leia-me'!$B$8,"Última chance","Zumbi"))))</f>
        <v/>
      </c>
      <c r="W4324" s="25" t="n">
        <f aca="false">IF(O4324="Won",1,IF(O4324="Lost",0,""))</f>
        <v>1</v>
      </c>
      <c r="Y4324" s="25" t="str">
        <f aca="false">IF(E4324="","Sim","")</f>
        <v/>
      </c>
    </row>
    <row r="4325" customFormat="false" ht="15" hidden="false" customHeight="false" outlineLevel="0" collapsed="false">
      <c r="A4325" s="25" t="s">
        <v>4587</v>
      </c>
      <c r="B4325" s="25" t="s">
        <v>84</v>
      </c>
      <c r="C4325" s="25" t="s">
        <v>85</v>
      </c>
      <c r="D4325" s="25" t="s">
        <v>86</v>
      </c>
      <c r="E4325" s="25" t="s">
        <v>1090</v>
      </c>
      <c r="F4325" s="25" t="s">
        <v>155</v>
      </c>
      <c r="G4325" s="26" t="n">
        <v>6395.05</v>
      </c>
      <c r="H4325" s="27" t="n">
        <v>20275</v>
      </c>
      <c r="I4325" s="25" t="s">
        <v>147</v>
      </c>
      <c r="K4325" s="25" t="n">
        <v>1994</v>
      </c>
      <c r="L4325" s="25" t="s">
        <v>148</v>
      </c>
      <c r="M4325" s="25" t="s">
        <v>149</v>
      </c>
      <c r="N4325" s="28" t="n">
        <v>55</v>
      </c>
      <c r="O4325" s="25" t="s">
        <v>54</v>
      </c>
      <c r="P4325" s="29" t="n">
        <v>43004</v>
      </c>
      <c r="Q4325" s="29" t="n">
        <v>43069</v>
      </c>
      <c r="R4325" s="28" t="n">
        <v>61</v>
      </c>
      <c r="S4325" s="28" t="n">
        <f aca="false">IF(O4325="Won",R4325,IF(O4325="Lost",0,N4325))</f>
        <v>61</v>
      </c>
      <c r="T4325" s="30" t="n">
        <f aca="false">IF(AND(P4325&lt;&gt;"",Q4325&lt;&gt;""),Q4325-P4325,"")</f>
        <v>65</v>
      </c>
      <c r="U4325" s="30" t="str">
        <f aca="false">IF(AND(O4325="Engaging",P4325&lt;&gt;""),'Leia-me'!$B$5-P4325,"")</f>
        <v/>
      </c>
      <c r="V4325" s="25" t="str">
        <f aca="false">IF(O4325&lt;&gt;"Engaging","",IF(U4325&lt;='Leia-me'!$B$6,"Saudável",IF(U4325&lt;='Leia-me'!$B$7,"Esfriando",IF(U4325&lt;='Leia-me'!$B$8,"Última chance","Zumbi"))))</f>
        <v/>
      </c>
      <c r="W4325" s="25" t="n">
        <f aca="false">IF(O4325="Won",1,IF(O4325="Lost",0,""))</f>
        <v>1</v>
      </c>
      <c r="Y4325" s="25" t="str">
        <f aca="false">IF(E4325="","Sim","")</f>
        <v/>
      </c>
    </row>
    <row r="4326" customFormat="false" ht="15" hidden="false" customHeight="false" outlineLevel="0" collapsed="false">
      <c r="A4326" s="25" t="s">
        <v>4588</v>
      </c>
      <c r="B4326" s="25" t="s">
        <v>84</v>
      </c>
      <c r="C4326" s="25" t="s">
        <v>85</v>
      </c>
      <c r="D4326" s="25" t="s">
        <v>86</v>
      </c>
      <c r="E4326" s="25" t="s">
        <v>1189</v>
      </c>
      <c r="F4326" s="25" t="s">
        <v>211</v>
      </c>
      <c r="G4326" s="26" t="n">
        <v>702.72</v>
      </c>
      <c r="H4326" s="27" t="n">
        <v>1831</v>
      </c>
      <c r="I4326" s="25" t="s">
        <v>147</v>
      </c>
      <c r="K4326" s="25" t="n">
        <v>2004</v>
      </c>
      <c r="L4326" s="25" t="s">
        <v>148</v>
      </c>
      <c r="M4326" s="25" t="s">
        <v>149</v>
      </c>
      <c r="N4326" s="28" t="n">
        <v>55</v>
      </c>
      <c r="O4326" s="25" t="s">
        <v>55</v>
      </c>
      <c r="P4326" s="29" t="n">
        <v>43007</v>
      </c>
      <c r="Q4326" s="29" t="n">
        <v>43016</v>
      </c>
      <c r="R4326" s="28" t="n">
        <v>0</v>
      </c>
      <c r="S4326" s="28" t="n">
        <f aca="false">IF(O4326="Won",R4326,IF(O4326="Lost",0,N4326))</f>
        <v>0</v>
      </c>
      <c r="T4326" s="30" t="n">
        <f aca="false">IF(AND(P4326&lt;&gt;"",Q4326&lt;&gt;""),Q4326-P4326,"")</f>
        <v>9</v>
      </c>
      <c r="U4326" s="30" t="str">
        <f aca="false">IF(AND(O4326="Engaging",P4326&lt;&gt;""),'Leia-me'!$B$5-P4326,"")</f>
        <v/>
      </c>
      <c r="V4326" s="25" t="str">
        <f aca="false">IF(O4326&lt;&gt;"Engaging","",IF(U4326&lt;='Leia-me'!$B$6,"Saudável",IF(U4326&lt;='Leia-me'!$B$7,"Esfriando",IF(U4326&lt;='Leia-me'!$B$8,"Última chance","Zumbi"))))</f>
        <v/>
      </c>
      <c r="W4326" s="25" t="n">
        <f aca="false">IF(O4326="Won",1,IF(O4326="Lost",0,""))</f>
        <v>0</v>
      </c>
      <c r="Y4326" s="25" t="str">
        <f aca="false">IF(E4326="","Sim","")</f>
        <v/>
      </c>
    </row>
    <row r="4327" customFormat="false" ht="15" hidden="false" customHeight="false" outlineLevel="0" collapsed="false">
      <c r="A4327" s="25" t="s">
        <v>4589</v>
      </c>
      <c r="B4327" s="25" t="s">
        <v>84</v>
      </c>
      <c r="C4327" s="25" t="s">
        <v>85</v>
      </c>
      <c r="D4327" s="25" t="s">
        <v>86</v>
      </c>
      <c r="E4327" s="25" t="s">
        <v>193</v>
      </c>
      <c r="F4327" s="25" t="s">
        <v>185</v>
      </c>
      <c r="G4327" s="26" t="n">
        <v>1100.04</v>
      </c>
      <c r="H4327" s="27" t="n">
        <v>2822</v>
      </c>
      <c r="I4327" s="25" t="s">
        <v>147</v>
      </c>
      <c r="K4327" s="25" t="n">
        <v>1996</v>
      </c>
      <c r="L4327" s="25" t="s">
        <v>148</v>
      </c>
      <c r="M4327" s="25" t="s">
        <v>149</v>
      </c>
      <c r="N4327" s="28" t="n">
        <v>55</v>
      </c>
      <c r="O4327" s="25" t="s">
        <v>55</v>
      </c>
      <c r="P4327" s="29" t="n">
        <v>43008</v>
      </c>
      <c r="Q4327" s="29" t="n">
        <v>43016</v>
      </c>
      <c r="R4327" s="28" t="n">
        <v>0</v>
      </c>
      <c r="S4327" s="28" t="n">
        <f aca="false">IF(O4327="Won",R4327,IF(O4327="Lost",0,N4327))</f>
        <v>0</v>
      </c>
      <c r="T4327" s="30" t="n">
        <f aca="false">IF(AND(P4327&lt;&gt;"",Q4327&lt;&gt;""),Q4327-P4327,"")</f>
        <v>8</v>
      </c>
      <c r="U4327" s="30" t="str">
        <f aca="false">IF(AND(O4327="Engaging",P4327&lt;&gt;""),'Leia-me'!$B$5-P4327,"")</f>
        <v/>
      </c>
      <c r="V4327" s="25" t="str">
        <f aca="false">IF(O4327&lt;&gt;"Engaging","",IF(U4327&lt;='Leia-me'!$B$6,"Saudável",IF(U4327&lt;='Leia-me'!$B$7,"Esfriando",IF(U4327&lt;='Leia-me'!$B$8,"Última chance","Zumbi"))))</f>
        <v/>
      </c>
      <c r="W4327" s="25" t="n">
        <f aca="false">IF(O4327="Won",1,IF(O4327="Lost",0,""))</f>
        <v>0</v>
      </c>
      <c r="Y4327" s="25" t="str">
        <f aca="false">IF(E4327="","Sim","")</f>
        <v/>
      </c>
    </row>
    <row r="4328" customFormat="false" ht="15" hidden="false" customHeight="false" outlineLevel="0" collapsed="false">
      <c r="A4328" s="25" t="s">
        <v>4590</v>
      </c>
      <c r="B4328" s="25" t="s">
        <v>84</v>
      </c>
      <c r="C4328" s="25" t="s">
        <v>85</v>
      </c>
      <c r="D4328" s="25" t="s">
        <v>86</v>
      </c>
      <c r="E4328" s="25" t="s">
        <v>421</v>
      </c>
      <c r="F4328" s="25" t="s">
        <v>146</v>
      </c>
      <c r="G4328" s="26" t="n">
        <v>2818.38</v>
      </c>
      <c r="H4328" s="27" t="n">
        <v>6290</v>
      </c>
      <c r="I4328" s="25" t="s">
        <v>147</v>
      </c>
      <c r="K4328" s="25" t="n">
        <v>1994</v>
      </c>
      <c r="L4328" s="25" t="s">
        <v>148</v>
      </c>
      <c r="M4328" s="25" t="s">
        <v>149</v>
      </c>
      <c r="N4328" s="28" t="n">
        <v>55</v>
      </c>
      <c r="O4328" s="25" t="s">
        <v>54</v>
      </c>
      <c r="P4328" s="29" t="n">
        <v>43008</v>
      </c>
      <c r="Q4328" s="29" t="n">
        <v>43093</v>
      </c>
      <c r="R4328" s="28" t="n">
        <v>55</v>
      </c>
      <c r="S4328" s="28" t="n">
        <f aca="false">IF(O4328="Won",R4328,IF(O4328="Lost",0,N4328))</f>
        <v>55</v>
      </c>
      <c r="T4328" s="30" t="n">
        <f aca="false">IF(AND(P4328&lt;&gt;"",Q4328&lt;&gt;""),Q4328-P4328,"")</f>
        <v>85</v>
      </c>
      <c r="U4328" s="30" t="str">
        <f aca="false">IF(AND(O4328="Engaging",P4328&lt;&gt;""),'Leia-me'!$B$5-P4328,"")</f>
        <v/>
      </c>
      <c r="V4328" s="25" t="str">
        <f aca="false">IF(O4328&lt;&gt;"Engaging","",IF(U4328&lt;='Leia-me'!$B$6,"Saudável",IF(U4328&lt;='Leia-me'!$B$7,"Esfriando",IF(U4328&lt;='Leia-me'!$B$8,"Última chance","Zumbi"))))</f>
        <v/>
      </c>
      <c r="W4328" s="25" t="n">
        <f aca="false">IF(O4328="Won",1,IF(O4328="Lost",0,""))</f>
        <v>1</v>
      </c>
      <c r="Y4328" s="25" t="str">
        <f aca="false">IF(E4328="","Sim","")</f>
        <v/>
      </c>
    </row>
    <row r="4329" customFormat="false" ht="15" hidden="false" customHeight="false" outlineLevel="0" collapsed="false">
      <c r="A4329" s="25" t="s">
        <v>4591</v>
      </c>
      <c r="B4329" s="25" t="s">
        <v>84</v>
      </c>
      <c r="C4329" s="25" t="s">
        <v>85</v>
      </c>
      <c r="D4329" s="25" t="s">
        <v>86</v>
      </c>
      <c r="E4329" s="25" t="s">
        <v>1049</v>
      </c>
      <c r="F4329" s="25" t="s">
        <v>177</v>
      </c>
      <c r="G4329" s="26" t="n">
        <v>2022.14</v>
      </c>
      <c r="H4329" s="27" t="n">
        <v>5113</v>
      </c>
      <c r="I4329" s="25" t="s">
        <v>147</v>
      </c>
      <c r="K4329" s="25" t="n">
        <v>1998</v>
      </c>
      <c r="L4329" s="25" t="s">
        <v>148</v>
      </c>
      <c r="M4329" s="25" t="s">
        <v>149</v>
      </c>
      <c r="N4329" s="28" t="n">
        <v>55</v>
      </c>
      <c r="O4329" s="25" t="s">
        <v>54</v>
      </c>
      <c r="P4329" s="29" t="n">
        <v>43008</v>
      </c>
      <c r="Q4329" s="29" t="n">
        <v>43091</v>
      </c>
      <c r="R4329" s="28" t="n">
        <v>63</v>
      </c>
      <c r="S4329" s="28" t="n">
        <f aca="false">IF(O4329="Won",R4329,IF(O4329="Lost",0,N4329))</f>
        <v>63</v>
      </c>
      <c r="T4329" s="30" t="n">
        <f aca="false">IF(AND(P4329&lt;&gt;"",Q4329&lt;&gt;""),Q4329-P4329,"")</f>
        <v>83</v>
      </c>
      <c r="U4329" s="30" t="str">
        <f aca="false">IF(AND(O4329="Engaging",P4329&lt;&gt;""),'Leia-me'!$B$5-P4329,"")</f>
        <v/>
      </c>
      <c r="V4329" s="25" t="str">
        <f aca="false">IF(O4329&lt;&gt;"Engaging","",IF(U4329&lt;='Leia-me'!$B$6,"Saudável",IF(U4329&lt;='Leia-me'!$B$7,"Esfriando",IF(U4329&lt;='Leia-me'!$B$8,"Última chance","Zumbi"))))</f>
        <v/>
      </c>
      <c r="W4329" s="25" t="n">
        <f aca="false">IF(O4329="Won",1,IF(O4329="Lost",0,""))</f>
        <v>1</v>
      </c>
      <c r="Y4329" s="25" t="str">
        <f aca="false">IF(E4329="","Sim","")</f>
        <v/>
      </c>
    </row>
    <row r="4330" customFormat="false" ht="15" hidden="false" customHeight="false" outlineLevel="0" collapsed="false">
      <c r="A4330" s="25" t="s">
        <v>4592</v>
      </c>
      <c r="B4330" s="25" t="s">
        <v>84</v>
      </c>
      <c r="C4330" s="25" t="s">
        <v>85</v>
      </c>
      <c r="D4330" s="25" t="s">
        <v>86</v>
      </c>
      <c r="E4330" s="25" t="s">
        <v>1189</v>
      </c>
      <c r="F4330" s="25" t="s">
        <v>211</v>
      </c>
      <c r="G4330" s="26" t="n">
        <v>702.72</v>
      </c>
      <c r="H4330" s="27" t="n">
        <v>1831</v>
      </c>
      <c r="I4330" s="25" t="s">
        <v>147</v>
      </c>
      <c r="K4330" s="25" t="n">
        <v>2004</v>
      </c>
      <c r="L4330" s="25" t="s">
        <v>148</v>
      </c>
      <c r="M4330" s="25" t="s">
        <v>149</v>
      </c>
      <c r="N4330" s="28" t="n">
        <v>55</v>
      </c>
      <c r="O4330" s="25" t="s">
        <v>54</v>
      </c>
      <c r="P4330" s="29" t="n">
        <v>43010</v>
      </c>
      <c r="Q4330" s="29" t="n">
        <v>43019</v>
      </c>
      <c r="R4330" s="28" t="n">
        <v>50</v>
      </c>
      <c r="S4330" s="28" t="n">
        <f aca="false">IF(O4330="Won",R4330,IF(O4330="Lost",0,N4330))</f>
        <v>50</v>
      </c>
      <c r="T4330" s="30" t="n">
        <f aca="false">IF(AND(P4330&lt;&gt;"",Q4330&lt;&gt;""),Q4330-P4330,"")</f>
        <v>9</v>
      </c>
      <c r="U4330" s="30" t="str">
        <f aca="false">IF(AND(O4330="Engaging",P4330&lt;&gt;""),'Leia-me'!$B$5-P4330,"")</f>
        <v/>
      </c>
      <c r="V4330" s="25" t="str">
        <f aca="false">IF(O4330&lt;&gt;"Engaging","",IF(U4330&lt;='Leia-me'!$B$6,"Saudável",IF(U4330&lt;='Leia-me'!$B$7,"Esfriando",IF(U4330&lt;='Leia-me'!$B$8,"Última chance","Zumbi"))))</f>
        <v/>
      </c>
      <c r="W4330" s="25" t="n">
        <f aca="false">IF(O4330="Won",1,IF(O4330="Lost",0,""))</f>
        <v>1</v>
      </c>
      <c r="Y4330" s="25" t="str">
        <f aca="false">IF(E4330="","Sim","")</f>
        <v/>
      </c>
    </row>
    <row r="4331" customFormat="false" ht="15" hidden="false" customHeight="false" outlineLevel="0" collapsed="false">
      <c r="A4331" s="25" t="s">
        <v>4593</v>
      </c>
      <c r="B4331" s="25" t="s">
        <v>84</v>
      </c>
      <c r="C4331" s="25" t="s">
        <v>85</v>
      </c>
      <c r="D4331" s="25" t="s">
        <v>86</v>
      </c>
      <c r="E4331" s="25" t="s">
        <v>1347</v>
      </c>
      <c r="F4331" s="25" t="s">
        <v>165</v>
      </c>
      <c r="G4331" s="26" t="n">
        <v>665.06</v>
      </c>
      <c r="H4331" s="27" t="n">
        <v>1095</v>
      </c>
      <c r="I4331" s="25" t="s">
        <v>147</v>
      </c>
      <c r="K4331" s="25" t="n">
        <v>1989</v>
      </c>
      <c r="L4331" s="25" t="s">
        <v>160</v>
      </c>
      <c r="M4331" s="25" t="s">
        <v>149</v>
      </c>
      <c r="N4331" s="28" t="n">
        <v>3393</v>
      </c>
      <c r="O4331" s="25" t="s">
        <v>54</v>
      </c>
      <c r="P4331" s="29" t="n">
        <v>43010</v>
      </c>
      <c r="Q4331" s="29" t="n">
        <v>43100</v>
      </c>
      <c r="R4331" s="28" t="n">
        <v>3629</v>
      </c>
      <c r="S4331" s="28" t="n">
        <f aca="false">IF(O4331="Won",R4331,IF(O4331="Lost",0,N4331))</f>
        <v>3629</v>
      </c>
      <c r="T4331" s="30" t="n">
        <f aca="false">IF(AND(P4331&lt;&gt;"",Q4331&lt;&gt;""),Q4331-P4331,"")</f>
        <v>90</v>
      </c>
      <c r="U4331" s="30" t="str">
        <f aca="false">IF(AND(O4331="Engaging",P4331&lt;&gt;""),'Leia-me'!$B$5-P4331,"")</f>
        <v/>
      </c>
      <c r="V4331" s="25" t="str">
        <f aca="false">IF(O4331&lt;&gt;"Engaging","",IF(U4331&lt;='Leia-me'!$B$6,"Saudável",IF(U4331&lt;='Leia-me'!$B$7,"Esfriando",IF(U4331&lt;='Leia-me'!$B$8,"Última chance","Zumbi"))))</f>
        <v/>
      </c>
      <c r="W4331" s="25" t="n">
        <f aca="false">IF(O4331="Won",1,IF(O4331="Lost",0,""))</f>
        <v>1</v>
      </c>
      <c r="Y4331" s="25" t="str">
        <f aca="false">IF(E4331="","Sim","")</f>
        <v/>
      </c>
    </row>
    <row r="4332" customFormat="false" ht="15" hidden="false" customHeight="false" outlineLevel="0" collapsed="false">
      <c r="A4332" s="25" t="s">
        <v>4594</v>
      </c>
      <c r="B4332" s="25" t="s">
        <v>84</v>
      </c>
      <c r="C4332" s="25" t="s">
        <v>85</v>
      </c>
      <c r="D4332" s="25" t="s">
        <v>86</v>
      </c>
      <c r="E4332" s="25" t="s">
        <v>1653</v>
      </c>
      <c r="F4332" s="25" t="s">
        <v>165</v>
      </c>
      <c r="G4332" s="26" t="n">
        <v>3838.39</v>
      </c>
      <c r="H4332" s="27" t="n">
        <v>8274</v>
      </c>
      <c r="I4332" s="25" t="s">
        <v>147</v>
      </c>
      <c r="K4332" s="25" t="n">
        <v>1989</v>
      </c>
      <c r="L4332" s="25" t="s">
        <v>148</v>
      </c>
      <c r="M4332" s="25" t="s">
        <v>149</v>
      </c>
      <c r="N4332" s="28" t="n">
        <v>55</v>
      </c>
      <c r="O4332" s="25" t="s">
        <v>55</v>
      </c>
      <c r="P4332" s="29" t="n">
        <v>43011</v>
      </c>
      <c r="Q4332" s="29" t="n">
        <v>43092</v>
      </c>
      <c r="R4332" s="28" t="n">
        <v>0</v>
      </c>
      <c r="S4332" s="28" t="n">
        <f aca="false">IF(O4332="Won",R4332,IF(O4332="Lost",0,N4332))</f>
        <v>0</v>
      </c>
      <c r="T4332" s="30" t="n">
        <f aca="false">IF(AND(P4332&lt;&gt;"",Q4332&lt;&gt;""),Q4332-P4332,"")</f>
        <v>81</v>
      </c>
      <c r="U4332" s="30" t="str">
        <f aca="false">IF(AND(O4332="Engaging",P4332&lt;&gt;""),'Leia-me'!$B$5-P4332,"")</f>
        <v/>
      </c>
      <c r="V4332" s="25" t="str">
        <f aca="false">IF(O4332&lt;&gt;"Engaging","",IF(U4332&lt;='Leia-me'!$B$6,"Saudável",IF(U4332&lt;='Leia-me'!$B$7,"Esfriando",IF(U4332&lt;='Leia-me'!$B$8,"Última chance","Zumbi"))))</f>
        <v/>
      </c>
      <c r="W4332" s="25" t="n">
        <f aca="false">IF(O4332="Won",1,IF(O4332="Lost",0,""))</f>
        <v>0</v>
      </c>
      <c r="Y4332" s="25" t="str">
        <f aca="false">IF(E4332="","Sim","")</f>
        <v/>
      </c>
    </row>
    <row r="4333" customFormat="false" ht="15" hidden="false" customHeight="false" outlineLevel="0" collapsed="false">
      <c r="A4333" s="25" t="s">
        <v>4595</v>
      </c>
      <c r="B4333" s="25" t="s">
        <v>84</v>
      </c>
      <c r="C4333" s="25" t="s">
        <v>85</v>
      </c>
      <c r="D4333" s="25" t="s">
        <v>86</v>
      </c>
      <c r="E4333" s="25" t="s">
        <v>463</v>
      </c>
      <c r="F4333" s="25" t="s">
        <v>211</v>
      </c>
      <c r="G4333" s="26" t="n">
        <v>2261.05</v>
      </c>
      <c r="H4333" s="27" t="n">
        <v>3851</v>
      </c>
      <c r="I4333" s="25" t="s">
        <v>147</v>
      </c>
      <c r="K4333" s="25" t="n">
        <v>2005</v>
      </c>
      <c r="L4333" s="25" t="s">
        <v>148</v>
      </c>
      <c r="M4333" s="25" t="s">
        <v>149</v>
      </c>
      <c r="N4333" s="28" t="n">
        <v>55</v>
      </c>
      <c r="O4333" s="25" t="s">
        <v>55</v>
      </c>
      <c r="P4333" s="29" t="n">
        <v>43017</v>
      </c>
      <c r="Q4333" s="29" t="n">
        <v>43092</v>
      </c>
      <c r="R4333" s="28" t="n">
        <v>0</v>
      </c>
      <c r="S4333" s="28" t="n">
        <f aca="false">IF(O4333="Won",R4333,IF(O4333="Lost",0,N4333))</f>
        <v>0</v>
      </c>
      <c r="T4333" s="30" t="n">
        <f aca="false">IF(AND(P4333&lt;&gt;"",Q4333&lt;&gt;""),Q4333-P4333,"")</f>
        <v>75</v>
      </c>
      <c r="U4333" s="30" t="str">
        <f aca="false">IF(AND(O4333="Engaging",P4333&lt;&gt;""),'Leia-me'!$B$5-P4333,"")</f>
        <v/>
      </c>
      <c r="V4333" s="25" t="str">
        <f aca="false">IF(O4333&lt;&gt;"Engaging","",IF(U4333&lt;='Leia-me'!$B$6,"Saudável",IF(U4333&lt;='Leia-me'!$B$7,"Esfriando",IF(U4333&lt;='Leia-me'!$B$8,"Última chance","Zumbi"))))</f>
        <v/>
      </c>
      <c r="W4333" s="25" t="n">
        <f aca="false">IF(O4333="Won",1,IF(O4333="Lost",0,""))</f>
        <v>0</v>
      </c>
      <c r="Y4333" s="25" t="str">
        <f aca="false">IF(E4333="","Sim","")</f>
        <v/>
      </c>
    </row>
    <row r="4334" customFormat="false" ht="15" hidden="false" customHeight="false" outlineLevel="0" collapsed="false">
      <c r="A4334" s="25" t="s">
        <v>4596</v>
      </c>
      <c r="B4334" s="25" t="s">
        <v>84</v>
      </c>
      <c r="C4334" s="25" t="s">
        <v>85</v>
      </c>
      <c r="D4334" s="25" t="s">
        <v>86</v>
      </c>
      <c r="E4334" s="25" t="s">
        <v>1690</v>
      </c>
      <c r="F4334" s="25" t="s">
        <v>211</v>
      </c>
      <c r="G4334" s="26" t="n">
        <v>2520.83</v>
      </c>
      <c r="H4334" s="27" t="n">
        <v>3502</v>
      </c>
      <c r="I4334" s="25" t="s">
        <v>147</v>
      </c>
      <c r="K4334" s="25" t="n">
        <v>1990</v>
      </c>
      <c r="L4334" s="25" t="s">
        <v>170</v>
      </c>
      <c r="M4334" s="25" t="s">
        <v>171</v>
      </c>
      <c r="N4334" s="28" t="n">
        <v>1096</v>
      </c>
      <c r="O4334" s="25" t="s">
        <v>54</v>
      </c>
      <c r="P4334" s="29" t="n">
        <v>43020</v>
      </c>
      <c r="Q4334" s="29" t="n">
        <v>43025</v>
      </c>
      <c r="R4334" s="28" t="n">
        <v>1004</v>
      </c>
      <c r="S4334" s="28" t="n">
        <f aca="false">IF(O4334="Won",R4334,IF(O4334="Lost",0,N4334))</f>
        <v>1004</v>
      </c>
      <c r="T4334" s="30" t="n">
        <f aca="false">IF(AND(P4334&lt;&gt;"",Q4334&lt;&gt;""),Q4334-P4334,"")</f>
        <v>5</v>
      </c>
      <c r="U4334" s="30" t="str">
        <f aca="false">IF(AND(O4334="Engaging",P4334&lt;&gt;""),'Leia-me'!$B$5-P4334,"")</f>
        <v/>
      </c>
      <c r="V4334" s="25" t="str">
        <f aca="false">IF(O4334&lt;&gt;"Engaging","",IF(U4334&lt;='Leia-me'!$B$6,"Saudável",IF(U4334&lt;='Leia-me'!$B$7,"Esfriando",IF(U4334&lt;='Leia-me'!$B$8,"Última chance","Zumbi"))))</f>
        <v/>
      </c>
      <c r="W4334" s="25" t="n">
        <f aca="false">IF(O4334="Won",1,IF(O4334="Lost",0,""))</f>
        <v>1</v>
      </c>
      <c r="Y4334" s="25" t="str">
        <f aca="false">IF(E4334="","Sim","")</f>
        <v/>
      </c>
    </row>
    <row r="4335" customFormat="false" ht="15" hidden="false" customHeight="false" outlineLevel="0" collapsed="false">
      <c r="A4335" s="25" t="s">
        <v>4597</v>
      </c>
      <c r="B4335" s="25" t="s">
        <v>84</v>
      </c>
      <c r="C4335" s="25" t="s">
        <v>85</v>
      </c>
      <c r="D4335" s="25" t="s">
        <v>86</v>
      </c>
      <c r="E4335" s="25" t="s">
        <v>1049</v>
      </c>
      <c r="F4335" s="25" t="s">
        <v>177</v>
      </c>
      <c r="G4335" s="26" t="n">
        <v>2022.14</v>
      </c>
      <c r="H4335" s="27" t="n">
        <v>5113</v>
      </c>
      <c r="I4335" s="25" t="s">
        <v>147</v>
      </c>
      <c r="K4335" s="25" t="n">
        <v>1998</v>
      </c>
      <c r="L4335" s="25" t="s">
        <v>170</v>
      </c>
      <c r="M4335" s="25" t="s">
        <v>171</v>
      </c>
      <c r="N4335" s="28" t="n">
        <v>1096</v>
      </c>
      <c r="O4335" s="25" t="s">
        <v>55</v>
      </c>
      <c r="P4335" s="29" t="n">
        <v>43021</v>
      </c>
      <c r="Q4335" s="29" t="n">
        <v>43029</v>
      </c>
      <c r="R4335" s="28" t="n">
        <v>0</v>
      </c>
      <c r="S4335" s="28" t="n">
        <f aca="false">IF(O4335="Won",R4335,IF(O4335="Lost",0,N4335))</f>
        <v>0</v>
      </c>
      <c r="T4335" s="30" t="n">
        <f aca="false">IF(AND(P4335&lt;&gt;"",Q4335&lt;&gt;""),Q4335-P4335,"")</f>
        <v>8</v>
      </c>
      <c r="U4335" s="30" t="str">
        <f aca="false">IF(AND(O4335="Engaging",P4335&lt;&gt;""),'Leia-me'!$B$5-P4335,"")</f>
        <v/>
      </c>
      <c r="V4335" s="25" t="str">
        <f aca="false">IF(O4335&lt;&gt;"Engaging","",IF(U4335&lt;='Leia-me'!$B$6,"Saudável",IF(U4335&lt;='Leia-me'!$B$7,"Esfriando",IF(U4335&lt;='Leia-me'!$B$8,"Última chance","Zumbi"))))</f>
        <v/>
      </c>
      <c r="W4335" s="25" t="n">
        <f aca="false">IF(O4335="Won",1,IF(O4335="Lost",0,""))</f>
        <v>0</v>
      </c>
      <c r="Y4335" s="25" t="str">
        <f aca="false">IF(E4335="","Sim","")</f>
        <v/>
      </c>
    </row>
    <row r="4336" customFormat="false" ht="15" hidden="false" customHeight="false" outlineLevel="0" collapsed="false">
      <c r="A4336" s="25" t="s">
        <v>4598</v>
      </c>
      <c r="B4336" s="25" t="s">
        <v>84</v>
      </c>
      <c r="C4336" s="25" t="s">
        <v>85</v>
      </c>
      <c r="D4336" s="25" t="s">
        <v>86</v>
      </c>
      <c r="E4336" s="25" t="s">
        <v>3511</v>
      </c>
      <c r="F4336" s="25" t="s">
        <v>168</v>
      </c>
      <c r="G4336" s="26" t="n">
        <v>1197.44</v>
      </c>
      <c r="H4336" s="27" t="n">
        <v>2570</v>
      </c>
      <c r="I4336" s="25" t="s">
        <v>147</v>
      </c>
      <c r="K4336" s="25" t="n">
        <v>1999</v>
      </c>
      <c r="L4336" s="25" t="s">
        <v>148</v>
      </c>
      <c r="M4336" s="25" t="s">
        <v>149</v>
      </c>
      <c r="N4336" s="28" t="n">
        <v>55</v>
      </c>
      <c r="O4336" s="25" t="s">
        <v>55</v>
      </c>
      <c r="P4336" s="29" t="n">
        <v>43021</v>
      </c>
      <c r="Q4336" s="29" t="n">
        <v>43023</v>
      </c>
      <c r="R4336" s="28" t="n">
        <v>0</v>
      </c>
      <c r="S4336" s="28" t="n">
        <f aca="false">IF(O4336="Won",R4336,IF(O4336="Lost",0,N4336))</f>
        <v>0</v>
      </c>
      <c r="T4336" s="30" t="n">
        <f aca="false">IF(AND(P4336&lt;&gt;"",Q4336&lt;&gt;""),Q4336-P4336,"")</f>
        <v>2</v>
      </c>
      <c r="U4336" s="30" t="str">
        <f aca="false">IF(AND(O4336="Engaging",P4336&lt;&gt;""),'Leia-me'!$B$5-P4336,"")</f>
        <v/>
      </c>
      <c r="V4336" s="25" t="str">
        <f aca="false">IF(O4336&lt;&gt;"Engaging","",IF(U4336&lt;='Leia-me'!$B$6,"Saudável",IF(U4336&lt;='Leia-me'!$B$7,"Esfriando",IF(U4336&lt;='Leia-me'!$B$8,"Última chance","Zumbi"))))</f>
        <v/>
      </c>
      <c r="W4336" s="25" t="n">
        <f aca="false">IF(O4336="Won",1,IF(O4336="Lost",0,""))</f>
        <v>0</v>
      </c>
      <c r="Y4336" s="25" t="str">
        <f aca="false">IF(E4336="","Sim","")</f>
        <v/>
      </c>
    </row>
    <row r="4337" customFormat="false" ht="15" hidden="false" customHeight="false" outlineLevel="0" collapsed="false">
      <c r="A4337" s="25" t="s">
        <v>4599</v>
      </c>
      <c r="B4337" s="25" t="s">
        <v>84</v>
      </c>
      <c r="C4337" s="25" t="s">
        <v>85</v>
      </c>
      <c r="D4337" s="25" t="s">
        <v>86</v>
      </c>
      <c r="E4337" s="25" t="s">
        <v>1371</v>
      </c>
      <c r="F4337" s="25" t="s">
        <v>185</v>
      </c>
      <c r="G4337" s="26" t="n">
        <v>40.79</v>
      </c>
      <c r="H4337" s="27" t="n">
        <v>142</v>
      </c>
      <c r="I4337" s="25" t="s">
        <v>1372</v>
      </c>
      <c r="K4337" s="25" t="n">
        <v>2011</v>
      </c>
      <c r="L4337" s="25" t="s">
        <v>148</v>
      </c>
      <c r="M4337" s="25" t="s">
        <v>149</v>
      </c>
      <c r="N4337" s="28" t="n">
        <v>55</v>
      </c>
      <c r="O4337" s="25" t="s">
        <v>54</v>
      </c>
      <c r="P4337" s="29" t="n">
        <v>43021</v>
      </c>
      <c r="Q4337" s="29" t="n">
        <v>43032</v>
      </c>
      <c r="R4337" s="28" t="n">
        <v>53</v>
      </c>
      <c r="S4337" s="28" t="n">
        <f aca="false">IF(O4337="Won",R4337,IF(O4337="Lost",0,N4337))</f>
        <v>53</v>
      </c>
      <c r="T4337" s="30" t="n">
        <f aca="false">IF(AND(P4337&lt;&gt;"",Q4337&lt;&gt;""),Q4337-P4337,"")</f>
        <v>11</v>
      </c>
      <c r="U4337" s="30" t="str">
        <f aca="false">IF(AND(O4337="Engaging",P4337&lt;&gt;""),'Leia-me'!$B$5-P4337,"")</f>
        <v/>
      </c>
      <c r="V4337" s="25" t="str">
        <f aca="false">IF(O4337&lt;&gt;"Engaging","",IF(U4337&lt;='Leia-me'!$B$6,"Saudável",IF(U4337&lt;='Leia-me'!$B$7,"Esfriando",IF(U4337&lt;='Leia-me'!$B$8,"Última chance","Zumbi"))))</f>
        <v/>
      </c>
      <c r="W4337" s="25" t="n">
        <f aca="false">IF(O4337="Won",1,IF(O4337="Lost",0,""))</f>
        <v>1</v>
      </c>
      <c r="Y4337" s="25" t="str">
        <f aca="false">IF(E4337="","Sim","")</f>
        <v/>
      </c>
    </row>
    <row r="4338" customFormat="false" ht="15" hidden="false" customHeight="false" outlineLevel="0" collapsed="false">
      <c r="A4338" s="25" t="s">
        <v>4600</v>
      </c>
      <c r="B4338" s="25" t="s">
        <v>84</v>
      </c>
      <c r="C4338" s="25" t="s">
        <v>85</v>
      </c>
      <c r="D4338" s="25" t="s">
        <v>86</v>
      </c>
      <c r="G4338" s="31"/>
      <c r="H4338" s="32"/>
      <c r="L4338" s="25" t="s">
        <v>186</v>
      </c>
      <c r="M4338" s="25" t="s">
        <v>171</v>
      </c>
      <c r="N4338" s="28" t="n">
        <v>550</v>
      </c>
      <c r="O4338" s="25" t="s">
        <v>56</v>
      </c>
      <c r="P4338" s="29" t="n">
        <v>43024</v>
      </c>
      <c r="Q4338" s="33"/>
      <c r="R4338" s="34"/>
      <c r="S4338" s="28" t="n">
        <f aca="false">IF(O4338="Won",R4338,IF(O4338="Lost",0,N4338))</f>
        <v>550</v>
      </c>
      <c r="T4338" s="30" t="str">
        <f aca="false">IF(AND(P4338&lt;&gt;"",Q4338&lt;&gt;""),Q4338-P4338,"")</f>
        <v/>
      </c>
      <c r="U4338" s="30" t="n">
        <f aca="false">IF(AND(O4338="Engaging",P4338&lt;&gt;""),'Leia-me'!$B$5-P4338,"")</f>
        <v>76</v>
      </c>
      <c r="V4338" s="25" t="str">
        <f aca="false">IF(O4338&lt;&gt;"Engaging","",IF(U4338&lt;='Leia-me'!$B$6,"Saudável",IF(U4338&lt;='Leia-me'!$B$7,"Esfriando",IF(U4338&lt;='Leia-me'!$B$8,"Última chance","Zumbi"))))</f>
        <v>Saudável</v>
      </c>
      <c r="W4338" s="25" t="str">
        <f aca="false">IF(O4338="Won",1,IF(O4338="Lost",0,""))</f>
        <v/>
      </c>
      <c r="Y4338" s="25" t="str">
        <f aca="false">IF(E4338="","Sim","")</f>
        <v>Sim</v>
      </c>
    </row>
    <row r="4339" customFormat="false" ht="15" hidden="false" customHeight="false" outlineLevel="0" collapsed="false">
      <c r="A4339" s="25" t="s">
        <v>4601</v>
      </c>
      <c r="B4339" s="25" t="s">
        <v>84</v>
      </c>
      <c r="C4339" s="25" t="s">
        <v>85</v>
      </c>
      <c r="D4339" s="25" t="s">
        <v>86</v>
      </c>
      <c r="G4339" s="31"/>
      <c r="H4339" s="32"/>
      <c r="L4339" s="25" t="s">
        <v>170</v>
      </c>
      <c r="M4339" s="25" t="s">
        <v>171</v>
      </c>
      <c r="N4339" s="28" t="n">
        <v>1096</v>
      </c>
      <c r="O4339" s="25" t="s">
        <v>56</v>
      </c>
      <c r="P4339" s="29" t="n">
        <v>43024</v>
      </c>
      <c r="Q4339" s="33"/>
      <c r="R4339" s="34"/>
      <c r="S4339" s="28" t="n">
        <f aca="false">IF(O4339="Won",R4339,IF(O4339="Lost",0,N4339))</f>
        <v>1096</v>
      </c>
      <c r="T4339" s="30" t="str">
        <f aca="false">IF(AND(P4339&lt;&gt;"",Q4339&lt;&gt;""),Q4339-P4339,"")</f>
        <v/>
      </c>
      <c r="U4339" s="30" t="n">
        <f aca="false">IF(AND(O4339="Engaging",P4339&lt;&gt;""),'Leia-me'!$B$5-P4339,"")</f>
        <v>76</v>
      </c>
      <c r="V4339" s="25" t="str">
        <f aca="false">IF(O4339&lt;&gt;"Engaging","",IF(U4339&lt;='Leia-me'!$B$6,"Saudável",IF(U4339&lt;='Leia-me'!$B$7,"Esfriando",IF(U4339&lt;='Leia-me'!$B$8,"Última chance","Zumbi"))))</f>
        <v>Saudável</v>
      </c>
      <c r="W4339" s="25" t="str">
        <f aca="false">IF(O4339="Won",1,IF(O4339="Lost",0,""))</f>
        <v/>
      </c>
      <c r="Y4339" s="25" t="str">
        <f aca="false">IF(E4339="","Sim","")</f>
        <v>Sim</v>
      </c>
    </row>
    <row r="4340" customFormat="false" ht="15" hidden="false" customHeight="false" outlineLevel="0" collapsed="false">
      <c r="A4340" s="25" t="s">
        <v>4602</v>
      </c>
      <c r="B4340" s="25" t="s">
        <v>84</v>
      </c>
      <c r="C4340" s="25" t="s">
        <v>85</v>
      </c>
      <c r="D4340" s="25" t="s">
        <v>86</v>
      </c>
      <c r="E4340" s="25" t="s">
        <v>661</v>
      </c>
      <c r="F4340" s="25" t="s">
        <v>146</v>
      </c>
      <c r="G4340" s="26" t="n">
        <v>251.41</v>
      </c>
      <c r="H4340" s="27" t="n">
        <v>495</v>
      </c>
      <c r="I4340" s="25" t="s">
        <v>147</v>
      </c>
      <c r="K4340" s="25" t="n">
        <v>1999</v>
      </c>
      <c r="L4340" s="25" t="s">
        <v>170</v>
      </c>
      <c r="M4340" s="25" t="s">
        <v>171</v>
      </c>
      <c r="N4340" s="28" t="n">
        <v>1096</v>
      </c>
      <c r="O4340" s="25" t="s">
        <v>55</v>
      </c>
      <c r="P4340" s="29" t="n">
        <v>43025</v>
      </c>
      <c r="Q4340" s="29" t="n">
        <v>43026</v>
      </c>
      <c r="R4340" s="28" t="n">
        <v>0</v>
      </c>
      <c r="S4340" s="28" t="n">
        <f aca="false">IF(O4340="Won",R4340,IF(O4340="Lost",0,N4340))</f>
        <v>0</v>
      </c>
      <c r="T4340" s="30" t="n">
        <f aca="false">IF(AND(P4340&lt;&gt;"",Q4340&lt;&gt;""),Q4340-P4340,"")</f>
        <v>1</v>
      </c>
      <c r="U4340" s="30" t="str">
        <f aca="false">IF(AND(O4340="Engaging",P4340&lt;&gt;""),'Leia-me'!$B$5-P4340,"")</f>
        <v/>
      </c>
      <c r="V4340" s="25" t="str">
        <f aca="false">IF(O4340&lt;&gt;"Engaging","",IF(U4340&lt;='Leia-me'!$B$6,"Saudável",IF(U4340&lt;='Leia-me'!$B$7,"Esfriando",IF(U4340&lt;='Leia-me'!$B$8,"Última chance","Zumbi"))))</f>
        <v/>
      </c>
      <c r="W4340" s="25" t="n">
        <f aca="false">IF(O4340="Won",1,IF(O4340="Lost",0,""))</f>
        <v>0</v>
      </c>
      <c r="Y4340" s="25" t="str">
        <f aca="false">IF(E4340="","Sim","")</f>
        <v/>
      </c>
    </row>
    <row r="4341" customFormat="false" ht="15" hidden="false" customHeight="false" outlineLevel="0" collapsed="false">
      <c r="A4341" s="25" t="s">
        <v>4603</v>
      </c>
      <c r="B4341" s="25" t="s">
        <v>84</v>
      </c>
      <c r="C4341" s="25" t="s">
        <v>85</v>
      </c>
      <c r="D4341" s="25" t="s">
        <v>86</v>
      </c>
      <c r="E4341" s="25" t="s">
        <v>1055</v>
      </c>
      <c r="F4341" s="25" t="s">
        <v>146</v>
      </c>
      <c r="G4341" s="26" t="n">
        <v>439.21</v>
      </c>
      <c r="H4341" s="27" t="n">
        <v>792</v>
      </c>
      <c r="I4341" s="25" t="s">
        <v>147</v>
      </c>
      <c r="K4341" s="25" t="n">
        <v>1996</v>
      </c>
      <c r="L4341" s="25" t="s">
        <v>148</v>
      </c>
      <c r="M4341" s="25" t="s">
        <v>149</v>
      </c>
      <c r="N4341" s="28" t="n">
        <v>55</v>
      </c>
      <c r="O4341" s="25" t="s">
        <v>55</v>
      </c>
      <c r="P4341" s="29" t="n">
        <v>43025</v>
      </c>
      <c r="Q4341" s="29" t="n">
        <v>43026</v>
      </c>
      <c r="R4341" s="28" t="n">
        <v>0</v>
      </c>
      <c r="S4341" s="28" t="n">
        <f aca="false">IF(O4341="Won",R4341,IF(O4341="Lost",0,N4341))</f>
        <v>0</v>
      </c>
      <c r="T4341" s="30" t="n">
        <f aca="false">IF(AND(P4341&lt;&gt;"",Q4341&lt;&gt;""),Q4341-P4341,"")</f>
        <v>1</v>
      </c>
      <c r="U4341" s="30" t="str">
        <f aca="false">IF(AND(O4341="Engaging",P4341&lt;&gt;""),'Leia-me'!$B$5-P4341,"")</f>
        <v/>
      </c>
      <c r="V4341" s="25" t="str">
        <f aca="false">IF(O4341&lt;&gt;"Engaging","",IF(U4341&lt;='Leia-me'!$B$6,"Saudável",IF(U4341&lt;='Leia-me'!$B$7,"Esfriando",IF(U4341&lt;='Leia-me'!$B$8,"Última chance","Zumbi"))))</f>
        <v/>
      </c>
      <c r="W4341" s="25" t="n">
        <f aca="false">IF(O4341="Won",1,IF(O4341="Lost",0,""))</f>
        <v>0</v>
      </c>
      <c r="Y4341" s="25" t="str">
        <f aca="false">IF(E4341="","Sim","")</f>
        <v/>
      </c>
    </row>
    <row r="4342" customFormat="false" ht="15" hidden="false" customHeight="false" outlineLevel="0" collapsed="false">
      <c r="A4342" s="25" t="s">
        <v>4604</v>
      </c>
      <c r="B4342" s="25" t="s">
        <v>84</v>
      </c>
      <c r="C4342" s="25" t="s">
        <v>85</v>
      </c>
      <c r="D4342" s="25" t="s">
        <v>86</v>
      </c>
      <c r="E4342" s="25" t="s">
        <v>1640</v>
      </c>
      <c r="F4342" s="25" t="s">
        <v>211</v>
      </c>
      <c r="G4342" s="26" t="n">
        <v>71.12</v>
      </c>
      <c r="H4342" s="27" t="n">
        <v>144</v>
      </c>
      <c r="I4342" s="25" t="s">
        <v>147</v>
      </c>
      <c r="K4342" s="25" t="n">
        <v>2010</v>
      </c>
      <c r="L4342" s="25" t="s">
        <v>148</v>
      </c>
      <c r="M4342" s="25" t="s">
        <v>149</v>
      </c>
      <c r="N4342" s="28" t="n">
        <v>55</v>
      </c>
      <c r="O4342" s="25" t="s">
        <v>55</v>
      </c>
      <c r="P4342" s="29" t="n">
        <v>43029</v>
      </c>
      <c r="Q4342" s="29" t="n">
        <v>43033</v>
      </c>
      <c r="R4342" s="28" t="n">
        <v>0</v>
      </c>
      <c r="S4342" s="28" t="n">
        <f aca="false">IF(O4342="Won",R4342,IF(O4342="Lost",0,N4342))</f>
        <v>0</v>
      </c>
      <c r="T4342" s="30" t="n">
        <f aca="false">IF(AND(P4342&lt;&gt;"",Q4342&lt;&gt;""),Q4342-P4342,"")</f>
        <v>4</v>
      </c>
      <c r="U4342" s="30" t="str">
        <f aca="false">IF(AND(O4342="Engaging",P4342&lt;&gt;""),'Leia-me'!$B$5-P4342,"")</f>
        <v/>
      </c>
      <c r="V4342" s="25" t="str">
        <f aca="false">IF(O4342&lt;&gt;"Engaging","",IF(U4342&lt;='Leia-me'!$B$6,"Saudável",IF(U4342&lt;='Leia-me'!$B$7,"Esfriando",IF(U4342&lt;='Leia-me'!$B$8,"Última chance","Zumbi"))))</f>
        <v/>
      </c>
      <c r="W4342" s="25" t="n">
        <f aca="false">IF(O4342="Won",1,IF(O4342="Lost",0,""))</f>
        <v>0</v>
      </c>
      <c r="Y4342" s="25" t="str">
        <f aca="false">IF(E4342="","Sim","")</f>
        <v/>
      </c>
    </row>
    <row r="4343" customFormat="false" ht="15" hidden="false" customHeight="false" outlineLevel="0" collapsed="false">
      <c r="A4343" s="25" t="s">
        <v>4605</v>
      </c>
      <c r="B4343" s="25" t="s">
        <v>84</v>
      </c>
      <c r="C4343" s="25" t="s">
        <v>85</v>
      </c>
      <c r="D4343" s="25" t="s">
        <v>86</v>
      </c>
      <c r="E4343" s="25" t="s">
        <v>1055</v>
      </c>
      <c r="F4343" s="25" t="s">
        <v>146</v>
      </c>
      <c r="G4343" s="26" t="n">
        <v>439.21</v>
      </c>
      <c r="H4343" s="27" t="n">
        <v>792</v>
      </c>
      <c r="I4343" s="25" t="s">
        <v>147</v>
      </c>
      <c r="K4343" s="25" t="n">
        <v>1996</v>
      </c>
      <c r="L4343" s="25" t="s">
        <v>148</v>
      </c>
      <c r="M4343" s="25" t="s">
        <v>149</v>
      </c>
      <c r="N4343" s="28" t="n">
        <v>55</v>
      </c>
      <c r="O4343" s="25" t="s">
        <v>54</v>
      </c>
      <c r="P4343" s="29" t="n">
        <v>43033</v>
      </c>
      <c r="Q4343" s="29" t="n">
        <v>43090</v>
      </c>
      <c r="R4343" s="28" t="n">
        <v>47</v>
      </c>
      <c r="S4343" s="28" t="n">
        <f aca="false">IF(O4343="Won",R4343,IF(O4343="Lost",0,N4343))</f>
        <v>47</v>
      </c>
      <c r="T4343" s="30" t="n">
        <f aca="false">IF(AND(P4343&lt;&gt;"",Q4343&lt;&gt;""),Q4343-P4343,"")</f>
        <v>57</v>
      </c>
      <c r="U4343" s="30" t="str">
        <f aca="false">IF(AND(O4343="Engaging",P4343&lt;&gt;""),'Leia-me'!$B$5-P4343,"")</f>
        <v/>
      </c>
      <c r="V4343" s="25" t="str">
        <f aca="false">IF(O4343&lt;&gt;"Engaging","",IF(U4343&lt;='Leia-me'!$B$6,"Saudável",IF(U4343&lt;='Leia-me'!$B$7,"Esfriando",IF(U4343&lt;='Leia-me'!$B$8,"Última chance","Zumbi"))))</f>
        <v/>
      </c>
      <c r="W4343" s="25" t="n">
        <f aca="false">IF(O4343="Won",1,IF(O4343="Lost",0,""))</f>
        <v>1</v>
      </c>
      <c r="Y4343" s="25" t="str">
        <f aca="false">IF(E4343="","Sim","")</f>
        <v/>
      </c>
    </row>
    <row r="4344" customFormat="false" ht="15" hidden="false" customHeight="false" outlineLevel="0" collapsed="false">
      <c r="A4344" s="25" t="s">
        <v>4606</v>
      </c>
      <c r="B4344" s="25" t="s">
        <v>84</v>
      </c>
      <c r="C4344" s="25" t="s">
        <v>85</v>
      </c>
      <c r="D4344" s="25" t="s">
        <v>86</v>
      </c>
      <c r="E4344" s="25" t="s">
        <v>484</v>
      </c>
      <c r="F4344" s="25" t="s">
        <v>211</v>
      </c>
      <c r="G4344" s="26" t="n">
        <v>5158.71</v>
      </c>
      <c r="H4344" s="27" t="n">
        <v>17479</v>
      </c>
      <c r="I4344" s="25" t="s">
        <v>485</v>
      </c>
      <c r="K4344" s="25" t="n">
        <v>1995</v>
      </c>
      <c r="L4344" s="25" t="s">
        <v>186</v>
      </c>
      <c r="M4344" s="25" t="s">
        <v>171</v>
      </c>
      <c r="N4344" s="28" t="n">
        <v>550</v>
      </c>
      <c r="O4344" s="25" t="s">
        <v>55</v>
      </c>
      <c r="P4344" s="29" t="n">
        <v>43034</v>
      </c>
      <c r="Q4344" s="29" t="n">
        <v>43039</v>
      </c>
      <c r="R4344" s="28" t="n">
        <v>0</v>
      </c>
      <c r="S4344" s="28" t="n">
        <f aca="false">IF(O4344="Won",R4344,IF(O4344="Lost",0,N4344))</f>
        <v>0</v>
      </c>
      <c r="T4344" s="30" t="n">
        <f aca="false">IF(AND(P4344&lt;&gt;"",Q4344&lt;&gt;""),Q4344-P4344,"")</f>
        <v>5</v>
      </c>
      <c r="U4344" s="30" t="str">
        <f aca="false">IF(AND(O4344="Engaging",P4344&lt;&gt;""),'Leia-me'!$B$5-P4344,"")</f>
        <v/>
      </c>
      <c r="V4344" s="25" t="str">
        <f aca="false">IF(O4344&lt;&gt;"Engaging","",IF(U4344&lt;='Leia-me'!$B$6,"Saudável",IF(U4344&lt;='Leia-me'!$B$7,"Esfriando",IF(U4344&lt;='Leia-me'!$B$8,"Última chance","Zumbi"))))</f>
        <v/>
      </c>
      <c r="W4344" s="25" t="n">
        <f aca="false">IF(O4344="Won",1,IF(O4344="Lost",0,""))</f>
        <v>0</v>
      </c>
      <c r="Y4344" s="25" t="str">
        <f aca="false">IF(E4344="","Sim","")</f>
        <v/>
      </c>
    </row>
    <row r="4345" customFormat="false" ht="15" hidden="false" customHeight="false" outlineLevel="0" collapsed="false">
      <c r="A4345" s="25" t="s">
        <v>4607</v>
      </c>
      <c r="B4345" s="25" t="s">
        <v>84</v>
      </c>
      <c r="C4345" s="25" t="s">
        <v>85</v>
      </c>
      <c r="D4345" s="25" t="s">
        <v>86</v>
      </c>
      <c r="E4345" s="25" t="s">
        <v>1371</v>
      </c>
      <c r="F4345" s="25" t="s">
        <v>185</v>
      </c>
      <c r="G4345" s="26" t="n">
        <v>40.79</v>
      </c>
      <c r="H4345" s="27" t="n">
        <v>142</v>
      </c>
      <c r="I4345" s="25" t="s">
        <v>1372</v>
      </c>
      <c r="K4345" s="25" t="n">
        <v>2011</v>
      </c>
      <c r="L4345" s="25" t="s">
        <v>186</v>
      </c>
      <c r="M4345" s="25" t="s">
        <v>171</v>
      </c>
      <c r="N4345" s="28" t="n">
        <v>550</v>
      </c>
      <c r="O4345" s="25" t="s">
        <v>55</v>
      </c>
      <c r="P4345" s="29" t="n">
        <v>43034</v>
      </c>
      <c r="Q4345" s="29" t="n">
        <v>43036</v>
      </c>
      <c r="R4345" s="28" t="n">
        <v>0</v>
      </c>
      <c r="S4345" s="28" t="n">
        <f aca="false">IF(O4345="Won",R4345,IF(O4345="Lost",0,N4345))</f>
        <v>0</v>
      </c>
      <c r="T4345" s="30" t="n">
        <f aca="false">IF(AND(P4345&lt;&gt;"",Q4345&lt;&gt;""),Q4345-P4345,"")</f>
        <v>2</v>
      </c>
      <c r="U4345" s="30" t="str">
        <f aca="false">IF(AND(O4345="Engaging",P4345&lt;&gt;""),'Leia-me'!$B$5-P4345,"")</f>
        <v/>
      </c>
      <c r="V4345" s="25" t="str">
        <f aca="false">IF(O4345&lt;&gt;"Engaging","",IF(U4345&lt;='Leia-me'!$B$6,"Saudável",IF(U4345&lt;='Leia-me'!$B$7,"Esfriando",IF(U4345&lt;='Leia-me'!$B$8,"Última chance","Zumbi"))))</f>
        <v/>
      </c>
      <c r="W4345" s="25" t="n">
        <f aca="false">IF(O4345="Won",1,IF(O4345="Lost",0,""))</f>
        <v>0</v>
      </c>
      <c r="Y4345" s="25" t="str">
        <f aca="false">IF(E4345="","Sim","")</f>
        <v/>
      </c>
    </row>
    <row r="4346" customFormat="false" ht="15" hidden="false" customHeight="false" outlineLevel="0" collapsed="false">
      <c r="A4346" s="25" t="s">
        <v>4608</v>
      </c>
      <c r="B4346" s="25" t="s">
        <v>84</v>
      </c>
      <c r="C4346" s="25" t="s">
        <v>85</v>
      </c>
      <c r="D4346" s="25" t="s">
        <v>86</v>
      </c>
      <c r="E4346" s="25" t="s">
        <v>1156</v>
      </c>
      <c r="F4346" s="25" t="s">
        <v>185</v>
      </c>
      <c r="G4346" s="26" t="n">
        <v>1242.32</v>
      </c>
      <c r="H4346" s="27" t="n">
        <v>3027</v>
      </c>
      <c r="I4346" s="25" t="s">
        <v>147</v>
      </c>
      <c r="J4346" s="25" t="s">
        <v>193</v>
      </c>
      <c r="K4346" s="25" t="n">
        <v>1993</v>
      </c>
      <c r="L4346" s="25" t="s">
        <v>148</v>
      </c>
      <c r="M4346" s="25" t="s">
        <v>149</v>
      </c>
      <c r="N4346" s="28" t="n">
        <v>55</v>
      </c>
      <c r="O4346" s="25" t="s">
        <v>54</v>
      </c>
      <c r="P4346" s="29" t="n">
        <v>43036</v>
      </c>
      <c r="Q4346" s="29" t="n">
        <v>43053</v>
      </c>
      <c r="R4346" s="28" t="n">
        <v>61</v>
      </c>
      <c r="S4346" s="28" t="n">
        <f aca="false">IF(O4346="Won",R4346,IF(O4346="Lost",0,N4346))</f>
        <v>61</v>
      </c>
      <c r="T4346" s="30" t="n">
        <f aca="false">IF(AND(P4346&lt;&gt;"",Q4346&lt;&gt;""),Q4346-P4346,"")</f>
        <v>17</v>
      </c>
      <c r="U4346" s="30" t="str">
        <f aca="false">IF(AND(O4346="Engaging",P4346&lt;&gt;""),'Leia-me'!$B$5-P4346,"")</f>
        <v/>
      </c>
      <c r="V4346" s="25" t="str">
        <f aca="false">IF(O4346&lt;&gt;"Engaging","",IF(U4346&lt;='Leia-me'!$B$6,"Saudável",IF(U4346&lt;='Leia-me'!$B$7,"Esfriando",IF(U4346&lt;='Leia-me'!$B$8,"Última chance","Zumbi"))))</f>
        <v/>
      </c>
      <c r="W4346" s="25" t="n">
        <f aca="false">IF(O4346="Won",1,IF(O4346="Lost",0,""))</f>
        <v>1</v>
      </c>
      <c r="Y4346" s="25" t="str">
        <f aca="false">IF(E4346="","Sim","")</f>
        <v/>
      </c>
    </row>
    <row r="4347" customFormat="false" ht="15" hidden="false" customHeight="false" outlineLevel="0" collapsed="false">
      <c r="A4347" s="25" t="s">
        <v>4609</v>
      </c>
      <c r="B4347" s="25" t="s">
        <v>84</v>
      </c>
      <c r="C4347" s="25" t="s">
        <v>85</v>
      </c>
      <c r="D4347" s="25" t="s">
        <v>86</v>
      </c>
      <c r="G4347" s="31"/>
      <c r="H4347" s="32"/>
      <c r="L4347" s="25" t="s">
        <v>148</v>
      </c>
      <c r="M4347" s="25" t="s">
        <v>149</v>
      </c>
      <c r="N4347" s="28" t="n">
        <v>55</v>
      </c>
      <c r="O4347" s="25" t="s">
        <v>56</v>
      </c>
      <c r="P4347" s="29" t="n">
        <v>43040</v>
      </c>
      <c r="Q4347" s="33"/>
      <c r="R4347" s="34"/>
      <c r="S4347" s="28" t="n">
        <f aca="false">IF(O4347="Won",R4347,IF(O4347="Lost",0,N4347))</f>
        <v>55</v>
      </c>
      <c r="T4347" s="30" t="str">
        <f aca="false">IF(AND(P4347&lt;&gt;"",Q4347&lt;&gt;""),Q4347-P4347,"")</f>
        <v/>
      </c>
      <c r="U4347" s="30" t="n">
        <f aca="false">IF(AND(O4347="Engaging",P4347&lt;&gt;""),'Leia-me'!$B$5-P4347,"")</f>
        <v>60</v>
      </c>
      <c r="V4347" s="25" t="str">
        <f aca="false">IF(O4347&lt;&gt;"Engaging","",IF(U4347&lt;='Leia-me'!$B$6,"Saudável",IF(U4347&lt;='Leia-me'!$B$7,"Esfriando",IF(U4347&lt;='Leia-me'!$B$8,"Última chance","Zumbi"))))</f>
        <v>Saudável</v>
      </c>
      <c r="W4347" s="25" t="str">
        <f aca="false">IF(O4347="Won",1,IF(O4347="Lost",0,""))</f>
        <v/>
      </c>
      <c r="Y4347" s="25" t="str">
        <f aca="false">IF(E4347="","Sim","")</f>
        <v>Sim</v>
      </c>
    </row>
    <row r="4348" customFormat="false" ht="15" hidden="false" customHeight="false" outlineLevel="0" collapsed="false">
      <c r="A4348" s="25" t="s">
        <v>4610</v>
      </c>
      <c r="B4348" s="25" t="s">
        <v>84</v>
      </c>
      <c r="C4348" s="25" t="s">
        <v>85</v>
      </c>
      <c r="D4348" s="25" t="s">
        <v>86</v>
      </c>
      <c r="E4348" s="25" t="s">
        <v>1795</v>
      </c>
      <c r="F4348" s="25" t="s">
        <v>177</v>
      </c>
      <c r="G4348" s="26" t="n">
        <v>355.23</v>
      </c>
      <c r="H4348" s="27" t="n">
        <v>853</v>
      </c>
      <c r="I4348" s="25" t="s">
        <v>147</v>
      </c>
      <c r="K4348" s="25" t="n">
        <v>1994</v>
      </c>
      <c r="L4348" s="25" t="s">
        <v>148</v>
      </c>
      <c r="M4348" s="25" t="s">
        <v>149</v>
      </c>
      <c r="N4348" s="28" t="n">
        <v>55</v>
      </c>
      <c r="O4348" s="25" t="s">
        <v>55</v>
      </c>
      <c r="P4348" s="29" t="n">
        <v>43044</v>
      </c>
      <c r="Q4348" s="29" t="n">
        <v>43060</v>
      </c>
      <c r="R4348" s="28" t="n">
        <v>0</v>
      </c>
      <c r="S4348" s="28" t="n">
        <f aca="false">IF(O4348="Won",R4348,IF(O4348="Lost",0,N4348))</f>
        <v>0</v>
      </c>
      <c r="T4348" s="30" t="n">
        <f aca="false">IF(AND(P4348&lt;&gt;"",Q4348&lt;&gt;""),Q4348-P4348,"")</f>
        <v>16</v>
      </c>
      <c r="U4348" s="30" t="str">
        <f aca="false">IF(AND(O4348="Engaging",P4348&lt;&gt;""),'Leia-me'!$B$5-P4348,"")</f>
        <v/>
      </c>
      <c r="V4348" s="25" t="str">
        <f aca="false">IF(O4348&lt;&gt;"Engaging","",IF(U4348&lt;='Leia-me'!$B$6,"Saudável",IF(U4348&lt;='Leia-me'!$B$7,"Esfriando",IF(U4348&lt;='Leia-me'!$B$8,"Última chance","Zumbi"))))</f>
        <v/>
      </c>
      <c r="W4348" s="25" t="n">
        <f aca="false">IF(O4348="Won",1,IF(O4348="Lost",0,""))</f>
        <v>0</v>
      </c>
      <c r="Y4348" s="25" t="str">
        <f aca="false">IF(E4348="","Sim","")</f>
        <v/>
      </c>
    </row>
    <row r="4349" customFormat="false" ht="15" hidden="false" customHeight="false" outlineLevel="0" collapsed="false">
      <c r="A4349" s="25" t="s">
        <v>4611</v>
      </c>
      <c r="B4349" s="25" t="s">
        <v>84</v>
      </c>
      <c r="C4349" s="25" t="s">
        <v>85</v>
      </c>
      <c r="D4349" s="25" t="s">
        <v>86</v>
      </c>
      <c r="G4349" s="31"/>
      <c r="H4349" s="32"/>
      <c r="L4349" s="25" t="s">
        <v>148</v>
      </c>
      <c r="M4349" s="25" t="s">
        <v>149</v>
      </c>
      <c r="N4349" s="28" t="n">
        <v>55</v>
      </c>
      <c r="O4349" s="25" t="s">
        <v>56</v>
      </c>
      <c r="P4349" s="29" t="n">
        <v>43045</v>
      </c>
      <c r="Q4349" s="33"/>
      <c r="R4349" s="34"/>
      <c r="S4349" s="28" t="n">
        <f aca="false">IF(O4349="Won",R4349,IF(O4349="Lost",0,N4349))</f>
        <v>55</v>
      </c>
      <c r="T4349" s="30" t="str">
        <f aca="false">IF(AND(P4349&lt;&gt;"",Q4349&lt;&gt;""),Q4349-P4349,"")</f>
        <v/>
      </c>
      <c r="U4349" s="30" t="n">
        <f aca="false">IF(AND(O4349="Engaging",P4349&lt;&gt;""),'Leia-me'!$B$5-P4349,"")</f>
        <v>55</v>
      </c>
      <c r="V4349" s="25" t="str">
        <f aca="false">IF(O4349&lt;&gt;"Engaging","",IF(U4349&lt;='Leia-me'!$B$6,"Saudável",IF(U4349&lt;='Leia-me'!$B$7,"Esfriando",IF(U4349&lt;='Leia-me'!$B$8,"Última chance","Zumbi"))))</f>
        <v>Saudável</v>
      </c>
      <c r="W4349" s="25" t="str">
        <f aca="false">IF(O4349="Won",1,IF(O4349="Lost",0,""))</f>
        <v/>
      </c>
      <c r="Y4349" s="25" t="str">
        <f aca="false">IF(E4349="","Sim","")</f>
        <v>Sim</v>
      </c>
    </row>
    <row r="4350" customFormat="false" ht="15" hidden="false" customHeight="false" outlineLevel="0" collapsed="false">
      <c r="A4350" s="25" t="s">
        <v>4612</v>
      </c>
      <c r="B4350" s="25" t="s">
        <v>84</v>
      </c>
      <c r="C4350" s="25" t="s">
        <v>85</v>
      </c>
      <c r="D4350" s="25" t="s">
        <v>86</v>
      </c>
      <c r="E4350" s="25" t="s">
        <v>445</v>
      </c>
      <c r="F4350" s="25" t="s">
        <v>192</v>
      </c>
      <c r="G4350" s="26" t="n">
        <v>987.39</v>
      </c>
      <c r="H4350" s="27" t="n">
        <v>2253</v>
      </c>
      <c r="I4350" s="25" t="s">
        <v>147</v>
      </c>
      <c r="K4350" s="25" t="n">
        <v>2002</v>
      </c>
      <c r="L4350" s="25" t="s">
        <v>148</v>
      </c>
      <c r="M4350" s="25" t="s">
        <v>149</v>
      </c>
      <c r="N4350" s="28" t="n">
        <v>55</v>
      </c>
      <c r="O4350" s="25" t="s">
        <v>54</v>
      </c>
      <c r="P4350" s="29" t="n">
        <v>43047</v>
      </c>
      <c r="Q4350" s="29" t="n">
        <v>43096</v>
      </c>
      <c r="R4350" s="28" t="n">
        <v>56</v>
      </c>
      <c r="S4350" s="28" t="n">
        <f aca="false">IF(O4350="Won",R4350,IF(O4350="Lost",0,N4350))</f>
        <v>56</v>
      </c>
      <c r="T4350" s="30" t="n">
        <f aca="false">IF(AND(P4350&lt;&gt;"",Q4350&lt;&gt;""),Q4350-P4350,"")</f>
        <v>49</v>
      </c>
      <c r="U4350" s="30" t="str">
        <f aca="false">IF(AND(O4350="Engaging",P4350&lt;&gt;""),'Leia-me'!$B$5-P4350,"")</f>
        <v/>
      </c>
      <c r="V4350" s="25" t="str">
        <f aca="false">IF(O4350&lt;&gt;"Engaging","",IF(U4350&lt;='Leia-me'!$B$6,"Saudável",IF(U4350&lt;='Leia-me'!$B$7,"Esfriando",IF(U4350&lt;='Leia-me'!$B$8,"Última chance","Zumbi"))))</f>
        <v/>
      </c>
      <c r="W4350" s="25" t="n">
        <f aca="false">IF(O4350="Won",1,IF(O4350="Lost",0,""))</f>
        <v>1</v>
      </c>
      <c r="Y4350" s="25" t="str">
        <f aca="false">IF(E4350="","Sim","")</f>
        <v/>
      </c>
    </row>
    <row r="4351" customFormat="false" ht="15" hidden="false" customHeight="false" outlineLevel="0" collapsed="false">
      <c r="A4351" s="25" t="s">
        <v>4613</v>
      </c>
      <c r="B4351" s="25" t="s">
        <v>84</v>
      </c>
      <c r="C4351" s="25" t="s">
        <v>85</v>
      </c>
      <c r="D4351" s="25" t="s">
        <v>86</v>
      </c>
      <c r="E4351" s="25" t="s">
        <v>663</v>
      </c>
      <c r="F4351" s="25" t="s">
        <v>146</v>
      </c>
      <c r="G4351" s="26" t="n">
        <v>326.82</v>
      </c>
      <c r="H4351" s="27" t="n">
        <v>1016</v>
      </c>
      <c r="I4351" s="25" t="s">
        <v>147</v>
      </c>
      <c r="K4351" s="25" t="n">
        <v>1991</v>
      </c>
      <c r="L4351" s="25" t="s">
        <v>148</v>
      </c>
      <c r="M4351" s="25" t="s">
        <v>149</v>
      </c>
      <c r="N4351" s="28" t="n">
        <v>55</v>
      </c>
      <c r="O4351" s="25" t="s">
        <v>54</v>
      </c>
      <c r="P4351" s="29" t="n">
        <v>43050</v>
      </c>
      <c r="Q4351" s="29" t="n">
        <v>43052</v>
      </c>
      <c r="R4351" s="28" t="n">
        <v>51</v>
      </c>
      <c r="S4351" s="28" t="n">
        <f aca="false">IF(O4351="Won",R4351,IF(O4351="Lost",0,N4351))</f>
        <v>51</v>
      </c>
      <c r="T4351" s="30" t="n">
        <f aca="false">IF(AND(P4351&lt;&gt;"",Q4351&lt;&gt;""),Q4351-P4351,"")</f>
        <v>2</v>
      </c>
      <c r="U4351" s="30" t="str">
        <f aca="false">IF(AND(O4351="Engaging",P4351&lt;&gt;""),'Leia-me'!$B$5-P4351,"")</f>
        <v/>
      </c>
      <c r="V4351" s="25" t="str">
        <f aca="false">IF(O4351&lt;&gt;"Engaging","",IF(U4351&lt;='Leia-me'!$B$6,"Saudável",IF(U4351&lt;='Leia-me'!$B$7,"Esfriando",IF(U4351&lt;='Leia-me'!$B$8,"Última chance","Zumbi"))))</f>
        <v/>
      </c>
      <c r="W4351" s="25" t="n">
        <f aca="false">IF(O4351="Won",1,IF(O4351="Lost",0,""))</f>
        <v>1</v>
      </c>
      <c r="Y4351" s="25" t="str">
        <f aca="false">IF(E4351="","Sim","")</f>
        <v/>
      </c>
    </row>
    <row r="4352" customFormat="false" ht="15" hidden="false" customHeight="false" outlineLevel="0" collapsed="false">
      <c r="A4352" s="25" t="s">
        <v>4614</v>
      </c>
      <c r="B4352" s="25" t="s">
        <v>84</v>
      </c>
      <c r="C4352" s="25" t="s">
        <v>85</v>
      </c>
      <c r="D4352" s="25" t="s">
        <v>86</v>
      </c>
      <c r="E4352" s="25" t="s">
        <v>1189</v>
      </c>
      <c r="F4352" s="25" t="s">
        <v>211</v>
      </c>
      <c r="G4352" s="26" t="n">
        <v>702.72</v>
      </c>
      <c r="H4352" s="27" t="n">
        <v>1831</v>
      </c>
      <c r="I4352" s="25" t="s">
        <v>147</v>
      </c>
      <c r="K4352" s="25" t="n">
        <v>2004</v>
      </c>
      <c r="L4352" s="25" t="s">
        <v>160</v>
      </c>
      <c r="M4352" s="25" t="s">
        <v>149</v>
      </c>
      <c r="N4352" s="28" t="n">
        <v>3393</v>
      </c>
      <c r="O4352" s="25" t="s">
        <v>54</v>
      </c>
      <c r="P4352" s="29" t="n">
        <v>43053</v>
      </c>
      <c r="Q4352" s="29" t="n">
        <v>43068</v>
      </c>
      <c r="R4352" s="28" t="n">
        <v>3342</v>
      </c>
      <c r="S4352" s="28" t="n">
        <f aca="false">IF(O4352="Won",R4352,IF(O4352="Lost",0,N4352))</f>
        <v>3342</v>
      </c>
      <c r="T4352" s="30" t="n">
        <f aca="false">IF(AND(P4352&lt;&gt;"",Q4352&lt;&gt;""),Q4352-P4352,"")</f>
        <v>15</v>
      </c>
      <c r="U4352" s="30" t="str">
        <f aca="false">IF(AND(O4352="Engaging",P4352&lt;&gt;""),'Leia-me'!$B$5-P4352,"")</f>
        <v/>
      </c>
      <c r="V4352" s="25" t="str">
        <f aca="false">IF(O4352&lt;&gt;"Engaging","",IF(U4352&lt;='Leia-me'!$B$6,"Saudável",IF(U4352&lt;='Leia-me'!$B$7,"Esfriando",IF(U4352&lt;='Leia-me'!$B$8,"Última chance","Zumbi"))))</f>
        <v/>
      </c>
      <c r="W4352" s="25" t="n">
        <f aca="false">IF(O4352="Won",1,IF(O4352="Lost",0,""))</f>
        <v>1</v>
      </c>
      <c r="Y4352" s="25" t="str">
        <f aca="false">IF(E4352="","Sim","")</f>
        <v/>
      </c>
    </row>
    <row r="4353" customFormat="false" ht="15" hidden="false" customHeight="false" outlineLevel="0" collapsed="false">
      <c r="A4353" s="25" t="s">
        <v>4615</v>
      </c>
      <c r="B4353" s="25" t="s">
        <v>84</v>
      </c>
      <c r="C4353" s="25" t="s">
        <v>85</v>
      </c>
      <c r="D4353" s="25" t="s">
        <v>86</v>
      </c>
      <c r="E4353" s="25" t="s">
        <v>663</v>
      </c>
      <c r="F4353" s="25" t="s">
        <v>146</v>
      </c>
      <c r="G4353" s="26" t="n">
        <v>326.82</v>
      </c>
      <c r="H4353" s="27" t="n">
        <v>1016</v>
      </c>
      <c r="I4353" s="25" t="s">
        <v>147</v>
      </c>
      <c r="K4353" s="25" t="n">
        <v>1991</v>
      </c>
      <c r="L4353" s="25" t="s">
        <v>148</v>
      </c>
      <c r="M4353" s="25" t="s">
        <v>149</v>
      </c>
      <c r="N4353" s="28" t="n">
        <v>55</v>
      </c>
      <c r="O4353" s="25" t="s">
        <v>55</v>
      </c>
      <c r="P4353" s="29" t="n">
        <v>43056</v>
      </c>
      <c r="Q4353" s="29" t="n">
        <v>43064</v>
      </c>
      <c r="R4353" s="28" t="n">
        <v>0</v>
      </c>
      <c r="S4353" s="28" t="n">
        <f aca="false">IF(O4353="Won",R4353,IF(O4353="Lost",0,N4353))</f>
        <v>0</v>
      </c>
      <c r="T4353" s="30" t="n">
        <f aca="false">IF(AND(P4353&lt;&gt;"",Q4353&lt;&gt;""),Q4353-P4353,"")</f>
        <v>8</v>
      </c>
      <c r="U4353" s="30" t="str">
        <f aca="false">IF(AND(O4353="Engaging",P4353&lt;&gt;""),'Leia-me'!$B$5-P4353,"")</f>
        <v/>
      </c>
      <c r="V4353" s="25" t="str">
        <f aca="false">IF(O4353&lt;&gt;"Engaging","",IF(U4353&lt;='Leia-me'!$B$6,"Saudável",IF(U4353&lt;='Leia-me'!$B$7,"Esfriando",IF(U4353&lt;='Leia-me'!$B$8,"Última chance","Zumbi"))))</f>
        <v/>
      </c>
      <c r="W4353" s="25" t="n">
        <f aca="false">IF(O4353="Won",1,IF(O4353="Lost",0,""))</f>
        <v>0</v>
      </c>
      <c r="Y4353" s="25" t="str">
        <f aca="false">IF(E4353="","Sim","")</f>
        <v/>
      </c>
    </row>
    <row r="4354" customFormat="false" ht="15" hidden="false" customHeight="false" outlineLevel="0" collapsed="false">
      <c r="A4354" s="25" t="s">
        <v>4616</v>
      </c>
      <c r="B4354" s="25" t="s">
        <v>84</v>
      </c>
      <c r="C4354" s="25" t="s">
        <v>85</v>
      </c>
      <c r="D4354" s="25" t="s">
        <v>86</v>
      </c>
      <c r="E4354" s="25" t="s">
        <v>452</v>
      </c>
      <c r="F4354" s="25" t="s">
        <v>185</v>
      </c>
      <c r="G4354" s="26" t="n">
        <v>1712.68</v>
      </c>
      <c r="H4354" s="27" t="n">
        <v>3194</v>
      </c>
      <c r="I4354" s="25" t="s">
        <v>147</v>
      </c>
      <c r="J4354" s="25" t="s">
        <v>193</v>
      </c>
      <c r="K4354" s="25" t="n">
        <v>1992</v>
      </c>
      <c r="L4354" s="25" t="s">
        <v>148</v>
      </c>
      <c r="M4354" s="25" t="s">
        <v>149</v>
      </c>
      <c r="N4354" s="28" t="n">
        <v>55</v>
      </c>
      <c r="O4354" s="25" t="s">
        <v>54</v>
      </c>
      <c r="P4354" s="29" t="n">
        <v>43056</v>
      </c>
      <c r="Q4354" s="29" t="n">
        <v>43065</v>
      </c>
      <c r="R4354" s="28" t="n">
        <v>65</v>
      </c>
      <c r="S4354" s="28" t="n">
        <f aca="false">IF(O4354="Won",R4354,IF(O4354="Lost",0,N4354))</f>
        <v>65</v>
      </c>
      <c r="T4354" s="30" t="n">
        <f aca="false">IF(AND(P4354&lt;&gt;"",Q4354&lt;&gt;""),Q4354-P4354,"")</f>
        <v>9</v>
      </c>
      <c r="U4354" s="30" t="str">
        <f aca="false">IF(AND(O4354="Engaging",P4354&lt;&gt;""),'Leia-me'!$B$5-P4354,"")</f>
        <v/>
      </c>
      <c r="V4354" s="25" t="str">
        <f aca="false">IF(O4354&lt;&gt;"Engaging","",IF(U4354&lt;='Leia-me'!$B$6,"Saudável",IF(U4354&lt;='Leia-me'!$B$7,"Esfriando",IF(U4354&lt;='Leia-me'!$B$8,"Última chance","Zumbi"))))</f>
        <v/>
      </c>
      <c r="W4354" s="25" t="n">
        <f aca="false">IF(O4354="Won",1,IF(O4354="Lost",0,""))</f>
        <v>1</v>
      </c>
      <c r="Y4354" s="25" t="str">
        <f aca="false">IF(E4354="","Sim","")</f>
        <v/>
      </c>
    </row>
    <row r="4355" customFormat="false" ht="15" hidden="false" customHeight="false" outlineLevel="0" collapsed="false">
      <c r="A4355" s="25" t="s">
        <v>4617</v>
      </c>
      <c r="B4355" s="25" t="s">
        <v>84</v>
      </c>
      <c r="C4355" s="25" t="s">
        <v>85</v>
      </c>
      <c r="D4355" s="25" t="s">
        <v>86</v>
      </c>
      <c r="G4355" s="31"/>
      <c r="H4355" s="32"/>
      <c r="L4355" s="25" t="s">
        <v>148</v>
      </c>
      <c r="M4355" s="25" t="s">
        <v>149</v>
      </c>
      <c r="N4355" s="28" t="n">
        <v>55</v>
      </c>
      <c r="O4355" s="25" t="s">
        <v>56</v>
      </c>
      <c r="P4355" s="29" t="n">
        <v>43059</v>
      </c>
      <c r="Q4355" s="33"/>
      <c r="R4355" s="34"/>
      <c r="S4355" s="28" t="n">
        <f aca="false">IF(O4355="Won",R4355,IF(O4355="Lost",0,N4355))</f>
        <v>55</v>
      </c>
      <c r="T4355" s="30" t="str">
        <f aca="false">IF(AND(P4355&lt;&gt;"",Q4355&lt;&gt;""),Q4355-P4355,"")</f>
        <v/>
      </c>
      <c r="U4355" s="30" t="n">
        <f aca="false">IF(AND(O4355="Engaging",P4355&lt;&gt;""),'Leia-me'!$B$5-P4355,"")</f>
        <v>41</v>
      </c>
      <c r="V4355" s="25" t="str">
        <f aca="false">IF(O4355&lt;&gt;"Engaging","",IF(U4355&lt;='Leia-me'!$B$6,"Saudável",IF(U4355&lt;='Leia-me'!$B$7,"Esfriando",IF(U4355&lt;='Leia-me'!$B$8,"Última chance","Zumbi"))))</f>
        <v>Saudável</v>
      </c>
      <c r="W4355" s="25" t="str">
        <f aca="false">IF(O4355="Won",1,IF(O4355="Lost",0,""))</f>
        <v/>
      </c>
      <c r="Y4355" s="25" t="str">
        <f aca="false">IF(E4355="","Sim","")</f>
        <v>Sim</v>
      </c>
    </row>
    <row r="4356" customFormat="false" ht="15" hidden="false" customHeight="false" outlineLevel="0" collapsed="false">
      <c r="A4356" s="25" t="s">
        <v>4618</v>
      </c>
      <c r="B4356" s="25" t="s">
        <v>84</v>
      </c>
      <c r="C4356" s="25" t="s">
        <v>85</v>
      </c>
      <c r="D4356" s="25" t="s">
        <v>86</v>
      </c>
      <c r="E4356" s="25" t="s">
        <v>494</v>
      </c>
      <c r="F4356" s="25" t="s">
        <v>192</v>
      </c>
      <c r="G4356" s="26" t="n">
        <v>11698.03</v>
      </c>
      <c r="H4356" s="27" t="n">
        <v>34288</v>
      </c>
      <c r="I4356" s="25" t="s">
        <v>147</v>
      </c>
      <c r="K4356" s="25" t="n">
        <v>1982</v>
      </c>
      <c r="L4356" s="25" t="s">
        <v>148</v>
      </c>
      <c r="M4356" s="25" t="s">
        <v>149</v>
      </c>
      <c r="N4356" s="28" t="n">
        <v>55</v>
      </c>
      <c r="O4356" s="25" t="s">
        <v>54</v>
      </c>
      <c r="P4356" s="29" t="n">
        <v>43061</v>
      </c>
      <c r="Q4356" s="29" t="n">
        <v>43074</v>
      </c>
      <c r="R4356" s="28" t="n">
        <v>47</v>
      </c>
      <c r="S4356" s="28" t="n">
        <f aca="false">IF(O4356="Won",R4356,IF(O4356="Lost",0,N4356))</f>
        <v>47</v>
      </c>
      <c r="T4356" s="30" t="n">
        <f aca="false">IF(AND(P4356&lt;&gt;"",Q4356&lt;&gt;""),Q4356-P4356,"")</f>
        <v>13</v>
      </c>
      <c r="U4356" s="30" t="str">
        <f aca="false">IF(AND(O4356="Engaging",P4356&lt;&gt;""),'Leia-me'!$B$5-P4356,"")</f>
        <v/>
      </c>
      <c r="V4356" s="25" t="str">
        <f aca="false">IF(O4356&lt;&gt;"Engaging","",IF(U4356&lt;='Leia-me'!$B$6,"Saudável",IF(U4356&lt;='Leia-me'!$B$7,"Esfriando",IF(U4356&lt;='Leia-me'!$B$8,"Última chance","Zumbi"))))</f>
        <v/>
      </c>
      <c r="W4356" s="25" t="n">
        <f aca="false">IF(O4356="Won",1,IF(O4356="Lost",0,""))</f>
        <v>1</v>
      </c>
      <c r="Y4356" s="25" t="str">
        <f aca="false">IF(E4356="","Sim","")</f>
        <v/>
      </c>
    </row>
    <row r="4357" customFormat="false" ht="15" hidden="false" customHeight="false" outlineLevel="0" collapsed="false">
      <c r="A4357" s="25" t="s">
        <v>4619</v>
      </c>
      <c r="B4357" s="25" t="s">
        <v>84</v>
      </c>
      <c r="C4357" s="25" t="s">
        <v>85</v>
      </c>
      <c r="D4357" s="25" t="s">
        <v>86</v>
      </c>
      <c r="E4357" s="25" t="s">
        <v>494</v>
      </c>
      <c r="F4357" s="25" t="s">
        <v>192</v>
      </c>
      <c r="G4357" s="26" t="n">
        <v>11698.03</v>
      </c>
      <c r="H4357" s="27" t="n">
        <v>34288</v>
      </c>
      <c r="I4357" s="25" t="s">
        <v>147</v>
      </c>
      <c r="K4357" s="25" t="n">
        <v>1982</v>
      </c>
      <c r="L4357" s="25" t="s">
        <v>148</v>
      </c>
      <c r="M4357" s="25" t="s">
        <v>149</v>
      </c>
      <c r="N4357" s="28" t="n">
        <v>55</v>
      </c>
      <c r="O4357" s="25" t="s">
        <v>56</v>
      </c>
      <c r="P4357" s="29" t="n">
        <v>43062</v>
      </c>
      <c r="Q4357" s="33"/>
      <c r="R4357" s="34"/>
      <c r="S4357" s="28" t="n">
        <f aca="false">IF(O4357="Won",R4357,IF(O4357="Lost",0,N4357))</f>
        <v>55</v>
      </c>
      <c r="T4357" s="30" t="str">
        <f aca="false">IF(AND(P4357&lt;&gt;"",Q4357&lt;&gt;""),Q4357-P4357,"")</f>
        <v/>
      </c>
      <c r="U4357" s="30" t="n">
        <f aca="false">IF(AND(O4357="Engaging",P4357&lt;&gt;""),'Leia-me'!$B$5-P4357,"")</f>
        <v>38</v>
      </c>
      <c r="V4357" s="25" t="str">
        <f aca="false">IF(O4357&lt;&gt;"Engaging","",IF(U4357&lt;='Leia-me'!$B$6,"Saudável",IF(U4357&lt;='Leia-me'!$B$7,"Esfriando",IF(U4357&lt;='Leia-me'!$B$8,"Última chance","Zumbi"))))</f>
        <v>Saudável</v>
      </c>
      <c r="W4357" s="25" t="str">
        <f aca="false">IF(O4357="Won",1,IF(O4357="Lost",0,""))</f>
        <v/>
      </c>
      <c r="Y4357" s="25" t="str">
        <f aca="false">IF(E4357="","Sim","")</f>
        <v/>
      </c>
    </row>
    <row r="4358" customFormat="false" ht="15" hidden="false" customHeight="false" outlineLevel="0" collapsed="false">
      <c r="A4358" s="25" t="s">
        <v>4620</v>
      </c>
      <c r="B4358" s="25" t="s">
        <v>84</v>
      </c>
      <c r="C4358" s="25" t="s">
        <v>85</v>
      </c>
      <c r="D4358" s="25" t="s">
        <v>86</v>
      </c>
      <c r="E4358" s="25" t="s">
        <v>1690</v>
      </c>
      <c r="F4358" s="25" t="s">
        <v>211</v>
      </c>
      <c r="G4358" s="26" t="n">
        <v>2520.83</v>
      </c>
      <c r="H4358" s="27" t="n">
        <v>3502</v>
      </c>
      <c r="I4358" s="25" t="s">
        <v>147</v>
      </c>
      <c r="K4358" s="25" t="n">
        <v>1990</v>
      </c>
      <c r="L4358" s="25" t="s">
        <v>160</v>
      </c>
      <c r="M4358" s="25" t="s">
        <v>149</v>
      </c>
      <c r="N4358" s="28" t="n">
        <v>3393</v>
      </c>
      <c r="O4358" s="25" t="s">
        <v>54</v>
      </c>
      <c r="P4358" s="29" t="n">
        <v>43063</v>
      </c>
      <c r="Q4358" s="29" t="n">
        <v>43074</v>
      </c>
      <c r="R4358" s="28" t="n">
        <v>3612</v>
      </c>
      <c r="S4358" s="28" t="n">
        <f aca="false">IF(O4358="Won",R4358,IF(O4358="Lost",0,N4358))</f>
        <v>3612</v>
      </c>
      <c r="T4358" s="30" t="n">
        <f aca="false">IF(AND(P4358&lt;&gt;"",Q4358&lt;&gt;""),Q4358-P4358,"")</f>
        <v>11</v>
      </c>
      <c r="U4358" s="30" t="str">
        <f aca="false">IF(AND(O4358="Engaging",P4358&lt;&gt;""),'Leia-me'!$B$5-P4358,"")</f>
        <v/>
      </c>
      <c r="V4358" s="25" t="str">
        <f aca="false">IF(O4358&lt;&gt;"Engaging","",IF(U4358&lt;='Leia-me'!$B$6,"Saudável",IF(U4358&lt;='Leia-me'!$B$7,"Esfriando",IF(U4358&lt;='Leia-me'!$B$8,"Última chance","Zumbi"))))</f>
        <v/>
      </c>
      <c r="W4358" s="25" t="n">
        <f aca="false">IF(O4358="Won",1,IF(O4358="Lost",0,""))</f>
        <v>1</v>
      </c>
      <c r="Y4358" s="25" t="str">
        <f aca="false">IF(E4358="","Sim","")</f>
        <v/>
      </c>
    </row>
    <row r="4359" customFormat="false" ht="15" hidden="false" customHeight="false" outlineLevel="0" collapsed="false">
      <c r="A4359" s="25" t="s">
        <v>4621</v>
      </c>
      <c r="B4359" s="25" t="s">
        <v>84</v>
      </c>
      <c r="C4359" s="25" t="s">
        <v>85</v>
      </c>
      <c r="D4359" s="25" t="s">
        <v>86</v>
      </c>
      <c r="E4359" s="25" t="s">
        <v>463</v>
      </c>
      <c r="F4359" s="25" t="s">
        <v>211</v>
      </c>
      <c r="G4359" s="26" t="n">
        <v>2261.05</v>
      </c>
      <c r="H4359" s="27" t="n">
        <v>3851</v>
      </c>
      <c r="I4359" s="25" t="s">
        <v>147</v>
      </c>
      <c r="K4359" s="25" t="n">
        <v>2005</v>
      </c>
      <c r="L4359" s="25" t="s">
        <v>170</v>
      </c>
      <c r="M4359" s="25" t="s">
        <v>171</v>
      </c>
      <c r="N4359" s="28" t="n">
        <v>1096</v>
      </c>
      <c r="O4359" s="25" t="s">
        <v>55</v>
      </c>
      <c r="P4359" s="29" t="n">
        <v>43064</v>
      </c>
      <c r="Q4359" s="29" t="n">
        <v>43068</v>
      </c>
      <c r="R4359" s="28" t="n">
        <v>0</v>
      </c>
      <c r="S4359" s="28" t="n">
        <f aca="false">IF(O4359="Won",R4359,IF(O4359="Lost",0,N4359))</f>
        <v>0</v>
      </c>
      <c r="T4359" s="30" t="n">
        <f aca="false">IF(AND(P4359&lt;&gt;"",Q4359&lt;&gt;""),Q4359-P4359,"")</f>
        <v>4</v>
      </c>
      <c r="U4359" s="30" t="str">
        <f aca="false">IF(AND(O4359="Engaging",P4359&lt;&gt;""),'Leia-me'!$B$5-P4359,"")</f>
        <v/>
      </c>
      <c r="V4359" s="25" t="str">
        <f aca="false">IF(O4359&lt;&gt;"Engaging","",IF(U4359&lt;='Leia-me'!$B$6,"Saudável",IF(U4359&lt;='Leia-me'!$B$7,"Esfriando",IF(U4359&lt;='Leia-me'!$B$8,"Última chance","Zumbi"))))</f>
        <v/>
      </c>
      <c r="W4359" s="25" t="n">
        <f aca="false">IF(O4359="Won",1,IF(O4359="Lost",0,""))</f>
        <v>0</v>
      </c>
      <c r="Y4359" s="25" t="str">
        <f aca="false">IF(E4359="","Sim","")</f>
        <v/>
      </c>
    </row>
    <row r="4360" customFormat="false" ht="15" hidden="false" customHeight="false" outlineLevel="0" collapsed="false">
      <c r="A4360" s="25" t="s">
        <v>4622</v>
      </c>
      <c r="B4360" s="25" t="s">
        <v>84</v>
      </c>
      <c r="C4360" s="25" t="s">
        <v>85</v>
      </c>
      <c r="D4360" s="25" t="s">
        <v>86</v>
      </c>
      <c r="E4360" s="25" t="s">
        <v>1347</v>
      </c>
      <c r="F4360" s="25" t="s">
        <v>165</v>
      </c>
      <c r="G4360" s="26" t="n">
        <v>665.06</v>
      </c>
      <c r="H4360" s="27" t="n">
        <v>1095</v>
      </c>
      <c r="I4360" s="25" t="s">
        <v>147</v>
      </c>
      <c r="K4360" s="25" t="n">
        <v>1989</v>
      </c>
      <c r="L4360" s="25" t="s">
        <v>160</v>
      </c>
      <c r="M4360" s="25" t="s">
        <v>149</v>
      </c>
      <c r="N4360" s="28" t="n">
        <v>3393</v>
      </c>
      <c r="O4360" s="25" t="s">
        <v>55</v>
      </c>
      <c r="P4360" s="29" t="n">
        <v>43065</v>
      </c>
      <c r="Q4360" s="29" t="n">
        <v>43066</v>
      </c>
      <c r="R4360" s="28" t="n">
        <v>0</v>
      </c>
      <c r="S4360" s="28" t="n">
        <f aca="false">IF(O4360="Won",R4360,IF(O4360="Lost",0,N4360))</f>
        <v>0</v>
      </c>
      <c r="T4360" s="30" t="n">
        <f aca="false">IF(AND(P4360&lt;&gt;"",Q4360&lt;&gt;""),Q4360-P4360,"")</f>
        <v>1</v>
      </c>
      <c r="U4360" s="30" t="str">
        <f aca="false">IF(AND(O4360="Engaging",P4360&lt;&gt;""),'Leia-me'!$B$5-P4360,"")</f>
        <v/>
      </c>
      <c r="V4360" s="25" t="str">
        <f aca="false">IF(O4360&lt;&gt;"Engaging","",IF(U4360&lt;='Leia-me'!$B$6,"Saudável",IF(U4360&lt;='Leia-me'!$B$7,"Esfriando",IF(U4360&lt;='Leia-me'!$B$8,"Última chance","Zumbi"))))</f>
        <v/>
      </c>
      <c r="W4360" s="25" t="n">
        <f aca="false">IF(O4360="Won",1,IF(O4360="Lost",0,""))</f>
        <v>0</v>
      </c>
      <c r="Y4360" s="25" t="str">
        <f aca="false">IF(E4360="","Sim","")</f>
        <v/>
      </c>
    </row>
    <row r="4361" customFormat="false" ht="15" hidden="false" customHeight="false" outlineLevel="0" collapsed="false">
      <c r="A4361" s="25" t="s">
        <v>4623</v>
      </c>
      <c r="B4361" s="25" t="s">
        <v>84</v>
      </c>
      <c r="C4361" s="25" t="s">
        <v>85</v>
      </c>
      <c r="D4361" s="25" t="s">
        <v>86</v>
      </c>
      <c r="G4361" s="31"/>
      <c r="H4361" s="32"/>
      <c r="L4361" s="25" t="s">
        <v>148</v>
      </c>
      <c r="M4361" s="25" t="s">
        <v>149</v>
      </c>
      <c r="N4361" s="28" t="n">
        <v>55</v>
      </c>
      <c r="O4361" s="25" t="s">
        <v>56</v>
      </c>
      <c r="P4361" s="29" t="n">
        <v>43074</v>
      </c>
      <c r="Q4361" s="33"/>
      <c r="R4361" s="34"/>
      <c r="S4361" s="28" t="n">
        <f aca="false">IF(O4361="Won",R4361,IF(O4361="Lost",0,N4361))</f>
        <v>55</v>
      </c>
      <c r="T4361" s="30" t="str">
        <f aca="false">IF(AND(P4361&lt;&gt;"",Q4361&lt;&gt;""),Q4361-P4361,"")</f>
        <v/>
      </c>
      <c r="U4361" s="30" t="n">
        <f aca="false">IF(AND(O4361="Engaging",P4361&lt;&gt;""),'Leia-me'!$B$5-P4361,"")</f>
        <v>26</v>
      </c>
      <c r="V4361" s="25" t="str">
        <f aca="false">IF(O4361&lt;&gt;"Engaging","",IF(U4361&lt;='Leia-me'!$B$6,"Saudável",IF(U4361&lt;='Leia-me'!$B$7,"Esfriando",IF(U4361&lt;='Leia-me'!$B$8,"Última chance","Zumbi"))))</f>
        <v>Saudável</v>
      </c>
      <c r="W4361" s="25" t="str">
        <f aca="false">IF(O4361="Won",1,IF(O4361="Lost",0,""))</f>
        <v/>
      </c>
      <c r="Y4361" s="25" t="str">
        <f aca="false">IF(E4361="","Sim","")</f>
        <v>Sim</v>
      </c>
    </row>
    <row r="4362" customFormat="false" ht="15" hidden="false" customHeight="false" outlineLevel="0" collapsed="false">
      <c r="A4362" s="25" t="s">
        <v>4624</v>
      </c>
      <c r="B4362" s="25" t="s">
        <v>84</v>
      </c>
      <c r="C4362" s="25" t="s">
        <v>85</v>
      </c>
      <c r="D4362" s="25" t="s">
        <v>86</v>
      </c>
      <c r="E4362" s="25" t="s">
        <v>1690</v>
      </c>
      <c r="F4362" s="25" t="s">
        <v>211</v>
      </c>
      <c r="G4362" s="26" t="n">
        <v>2520.83</v>
      </c>
      <c r="H4362" s="27" t="n">
        <v>3502</v>
      </c>
      <c r="I4362" s="25" t="s">
        <v>147</v>
      </c>
      <c r="K4362" s="25" t="n">
        <v>1990</v>
      </c>
      <c r="L4362" s="25" t="s">
        <v>148</v>
      </c>
      <c r="M4362" s="25" t="s">
        <v>149</v>
      </c>
      <c r="N4362" s="28" t="n">
        <v>55</v>
      </c>
      <c r="O4362" s="25" t="s">
        <v>54</v>
      </c>
      <c r="P4362" s="29" t="n">
        <v>43077</v>
      </c>
      <c r="Q4362" s="29" t="n">
        <v>43087</v>
      </c>
      <c r="R4362" s="28" t="n">
        <v>48</v>
      </c>
      <c r="S4362" s="28" t="n">
        <f aca="false">IF(O4362="Won",R4362,IF(O4362="Lost",0,N4362))</f>
        <v>48</v>
      </c>
      <c r="T4362" s="30" t="n">
        <f aca="false">IF(AND(P4362&lt;&gt;"",Q4362&lt;&gt;""),Q4362-P4362,"")</f>
        <v>10</v>
      </c>
      <c r="U4362" s="30" t="str">
        <f aca="false">IF(AND(O4362="Engaging",P4362&lt;&gt;""),'Leia-me'!$B$5-P4362,"")</f>
        <v/>
      </c>
      <c r="V4362" s="25" t="str">
        <f aca="false">IF(O4362&lt;&gt;"Engaging","",IF(U4362&lt;='Leia-me'!$B$6,"Saudável",IF(U4362&lt;='Leia-me'!$B$7,"Esfriando",IF(U4362&lt;='Leia-me'!$B$8,"Última chance","Zumbi"))))</f>
        <v/>
      </c>
      <c r="W4362" s="25" t="n">
        <f aca="false">IF(O4362="Won",1,IF(O4362="Lost",0,""))</f>
        <v>1</v>
      </c>
      <c r="Y4362" s="25" t="str">
        <f aca="false">IF(E4362="","Sim","")</f>
        <v/>
      </c>
    </row>
    <row r="4363" customFormat="false" ht="15" hidden="false" customHeight="false" outlineLevel="0" collapsed="false">
      <c r="A4363" s="25" t="s">
        <v>4625</v>
      </c>
      <c r="B4363" s="25" t="s">
        <v>84</v>
      </c>
      <c r="C4363" s="25" t="s">
        <v>85</v>
      </c>
      <c r="D4363" s="25" t="s">
        <v>86</v>
      </c>
      <c r="E4363" s="25" t="s">
        <v>1347</v>
      </c>
      <c r="F4363" s="25" t="s">
        <v>165</v>
      </c>
      <c r="G4363" s="26" t="n">
        <v>665.06</v>
      </c>
      <c r="H4363" s="27" t="n">
        <v>1095</v>
      </c>
      <c r="I4363" s="25" t="s">
        <v>147</v>
      </c>
      <c r="K4363" s="25" t="n">
        <v>1989</v>
      </c>
      <c r="L4363" s="25" t="s">
        <v>170</v>
      </c>
      <c r="M4363" s="25" t="s">
        <v>171</v>
      </c>
      <c r="N4363" s="28" t="n">
        <v>1096</v>
      </c>
      <c r="O4363" s="25" t="s">
        <v>54</v>
      </c>
      <c r="P4363" s="29" t="n">
        <v>43083</v>
      </c>
      <c r="Q4363" s="29" t="n">
        <v>43085</v>
      </c>
      <c r="R4363" s="28" t="n">
        <v>960</v>
      </c>
      <c r="S4363" s="28" t="n">
        <f aca="false">IF(O4363="Won",R4363,IF(O4363="Lost",0,N4363))</f>
        <v>960</v>
      </c>
      <c r="T4363" s="30" t="n">
        <f aca="false">IF(AND(P4363&lt;&gt;"",Q4363&lt;&gt;""),Q4363-P4363,"")</f>
        <v>2</v>
      </c>
      <c r="U4363" s="30" t="str">
        <f aca="false">IF(AND(O4363="Engaging",P4363&lt;&gt;""),'Leia-me'!$B$5-P4363,"")</f>
        <v/>
      </c>
      <c r="V4363" s="25" t="str">
        <f aca="false">IF(O4363&lt;&gt;"Engaging","",IF(U4363&lt;='Leia-me'!$B$6,"Saudável",IF(U4363&lt;='Leia-me'!$B$7,"Esfriando",IF(U4363&lt;='Leia-me'!$B$8,"Última chance","Zumbi"))))</f>
        <v/>
      </c>
      <c r="W4363" s="25" t="n">
        <f aca="false">IF(O4363="Won",1,IF(O4363="Lost",0,""))</f>
        <v>1</v>
      </c>
      <c r="Y4363" s="25" t="str">
        <f aca="false">IF(E4363="","Sim","")</f>
        <v/>
      </c>
    </row>
    <row r="4364" customFormat="false" ht="15" hidden="false" customHeight="false" outlineLevel="0" collapsed="false">
      <c r="A4364" s="25" t="s">
        <v>4626</v>
      </c>
      <c r="B4364" s="25" t="s">
        <v>84</v>
      </c>
      <c r="C4364" s="25" t="s">
        <v>85</v>
      </c>
      <c r="D4364" s="25" t="s">
        <v>86</v>
      </c>
      <c r="G4364" s="31"/>
      <c r="H4364" s="32"/>
      <c r="L4364" s="25" t="s">
        <v>148</v>
      </c>
      <c r="M4364" s="25" t="s">
        <v>149</v>
      </c>
      <c r="N4364" s="28" t="n">
        <v>55</v>
      </c>
      <c r="O4364" s="25" t="s">
        <v>56</v>
      </c>
      <c r="P4364" s="29" t="n">
        <v>43086</v>
      </c>
      <c r="Q4364" s="33"/>
      <c r="R4364" s="34"/>
      <c r="S4364" s="28" t="n">
        <f aca="false">IF(O4364="Won",R4364,IF(O4364="Lost",0,N4364))</f>
        <v>55</v>
      </c>
      <c r="T4364" s="30" t="str">
        <f aca="false">IF(AND(P4364&lt;&gt;"",Q4364&lt;&gt;""),Q4364-P4364,"")</f>
        <v/>
      </c>
      <c r="U4364" s="30" t="n">
        <f aca="false">IF(AND(O4364="Engaging",P4364&lt;&gt;""),'Leia-me'!$B$5-P4364,"")</f>
        <v>14</v>
      </c>
      <c r="V4364" s="25" t="str">
        <f aca="false">IF(O4364&lt;&gt;"Engaging","",IF(U4364&lt;='Leia-me'!$B$6,"Saudável",IF(U4364&lt;='Leia-me'!$B$7,"Esfriando",IF(U4364&lt;='Leia-me'!$B$8,"Última chance","Zumbi"))))</f>
        <v>Saudável</v>
      </c>
      <c r="W4364" s="25" t="str">
        <f aca="false">IF(O4364="Won",1,IF(O4364="Lost",0,""))</f>
        <v/>
      </c>
      <c r="Y4364" s="25" t="str">
        <f aca="false">IF(E4364="","Sim","")</f>
        <v>Sim</v>
      </c>
    </row>
    <row r="4365" customFormat="false" ht="15" hidden="false" customHeight="false" outlineLevel="0" collapsed="false">
      <c r="A4365" s="25" t="s">
        <v>4627</v>
      </c>
      <c r="B4365" s="25" t="s">
        <v>84</v>
      </c>
      <c r="C4365" s="25" t="s">
        <v>85</v>
      </c>
      <c r="D4365" s="25" t="s">
        <v>86</v>
      </c>
      <c r="E4365" s="25" t="s">
        <v>1158</v>
      </c>
      <c r="F4365" s="25" t="s">
        <v>185</v>
      </c>
      <c r="G4365" s="26" t="n">
        <v>7708.38</v>
      </c>
      <c r="H4365" s="27" t="n">
        <v>13756</v>
      </c>
      <c r="I4365" s="25" t="s">
        <v>147</v>
      </c>
      <c r="K4365" s="25" t="n">
        <v>1980</v>
      </c>
      <c r="L4365" s="25" t="s">
        <v>148</v>
      </c>
      <c r="M4365" s="25" t="s">
        <v>149</v>
      </c>
      <c r="N4365" s="28" t="n">
        <v>55</v>
      </c>
      <c r="O4365" s="25" t="s">
        <v>54</v>
      </c>
      <c r="P4365" s="29" t="n">
        <v>43086</v>
      </c>
      <c r="Q4365" s="29" t="n">
        <v>43093</v>
      </c>
      <c r="R4365" s="28" t="n">
        <v>55</v>
      </c>
      <c r="S4365" s="28" t="n">
        <f aca="false">IF(O4365="Won",R4365,IF(O4365="Lost",0,N4365))</f>
        <v>55</v>
      </c>
      <c r="T4365" s="30" t="n">
        <f aca="false">IF(AND(P4365&lt;&gt;"",Q4365&lt;&gt;""),Q4365-P4365,"")</f>
        <v>7</v>
      </c>
      <c r="U4365" s="30" t="str">
        <f aca="false">IF(AND(O4365="Engaging",P4365&lt;&gt;""),'Leia-me'!$B$5-P4365,"")</f>
        <v/>
      </c>
      <c r="V4365" s="25" t="str">
        <f aca="false">IF(O4365&lt;&gt;"Engaging","",IF(U4365&lt;='Leia-me'!$B$6,"Saudável",IF(U4365&lt;='Leia-me'!$B$7,"Esfriando",IF(U4365&lt;='Leia-me'!$B$8,"Última chance","Zumbi"))))</f>
        <v/>
      </c>
      <c r="W4365" s="25" t="n">
        <f aca="false">IF(O4365="Won",1,IF(O4365="Lost",0,""))</f>
        <v>1</v>
      </c>
      <c r="Y4365" s="25" t="str">
        <f aca="false">IF(E4365="","Sim","")</f>
        <v/>
      </c>
    </row>
    <row r="4366" customFormat="false" ht="15" hidden="false" customHeight="false" outlineLevel="0" collapsed="false">
      <c r="A4366" s="25" t="s">
        <v>4628</v>
      </c>
      <c r="B4366" s="25" t="s">
        <v>84</v>
      </c>
      <c r="C4366" s="25" t="s">
        <v>85</v>
      </c>
      <c r="D4366" s="25" t="s">
        <v>86</v>
      </c>
      <c r="E4366" s="25" t="s">
        <v>661</v>
      </c>
      <c r="F4366" s="25" t="s">
        <v>146</v>
      </c>
      <c r="G4366" s="26" t="n">
        <v>251.41</v>
      </c>
      <c r="H4366" s="27" t="n">
        <v>495</v>
      </c>
      <c r="I4366" s="25" t="s">
        <v>147</v>
      </c>
      <c r="K4366" s="25" t="n">
        <v>1999</v>
      </c>
      <c r="L4366" s="25" t="s">
        <v>160</v>
      </c>
      <c r="M4366" s="25" t="s">
        <v>149</v>
      </c>
      <c r="N4366" s="28" t="n">
        <v>3393</v>
      </c>
      <c r="O4366" s="25" t="s">
        <v>54</v>
      </c>
      <c r="P4366" s="29" t="n">
        <v>43091</v>
      </c>
      <c r="Q4366" s="29" t="n">
        <v>43097</v>
      </c>
      <c r="R4366" s="28" t="n">
        <v>3673</v>
      </c>
      <c r="S4366" s="28" t="n">
        <f aca="false">IF(O4366="Won",R4366,IF(O4366="Lost",0,N4366))</f>
        <v>3673</v>
      </c>
      <c r="T4366" s="30" t="n">
        <f aca="false">IF(AND(P4366&lt;&gt;"",Q4366&lt;&gt;""),Q4366-P4366,"")</f>
        <v>6</v>
      </c>
      <c r="U4366" s="30" t="str">
        <f aca="false">IF(AND(O4366="Engaging",P4366&lt;&gt;""),'Leia-me'!$B$5-P4366,"")</f>
        <v/>
      </c>
      <c r="V4366" s="25" t="str">
        <f aca="false">IF(O4366&lt;&gt;"Engaging","",IF(U4366&lt;='Leia-me'!$B$6,"Saudável",IF(U4366&lt;='Leia-me'!$B$7,"Esfriando",IF(U4366&lt;='Leia-me'!$B$8,"Última chance","Zumbi"))))</f>
        <v/>
      </c>
      <c r="W4366" s="25" t="n">
        <f aca="false">IF(O4366="Won",1,IF(O4366="Lost",0,""))</f>
        <v>1</v>
      </c>
      <c r="Y4366" s="25" t="str">
        <f aca="false">IF(E4366="","Sim","")</f>
        <v/>
      </c>
    </row>
    <row r="4367" customFormat="false" ht="15" hidden="false" customHeight="false" outlineLevel="0" collapsed="false">
      <c r="A4367" s="25" t="s">
        <v>4629</v>
      </c>
      <c r="B4367" s="25" t="s">
        <v>84</v>
      </c>
      <c r="C4367" s="25" t="s">
        <v>85</v>
      </c>
      <c r="D4367" s="25" t="s">
        <v>86</v>
      </c>
      <c r="E4367" s="25" t="s">
        <v>1156</v>
      </c>
      <c r="F4367" s="25" t="s">
        <v>185</v>
      </c>
      <c r="G4367" s="26" t="n">
        <v>1242.32</v>
      </c>
      <c r="H4367" s="27" t="n">
        <v>3027</v>
      </c>
      <c r="I4367" s="25" t="s">
        <v>147</v>
      </c>
      <c r="J4367" s="25" t="s">
        <v>193</v>
      </c>
      <c r="K4367" s="25" t="n">
        <v>1993</v>
      </c>
      <c r="L4367" s="25" t="s">
        <v>170</v>
      </c>
      <c r="M4367" s="25" t="s">
        <v>171</v>
      </c>
      <c r="N4367" s="28" t="n">
        <v>1096</v>
      </c>
      <c r="O4367" s="25" t="s">
        <v>54</v>
      </c>
      <c r="P4367" s="29" t="n">
        <v>43093</v>
      </c>
      <c r="Q4367" s="29" t="n">
        <v>43099</v>
      </c>
      <c r="R4367" s="28" t="n">
        <v>1093</v>
      </c>
      <c r="S4367" s="28" t="n">
        <f aca="false">IF(O4367="Won",R4367,IF(O4367="Lost",0,N4367))</f>
        <v>1093</v>
      </c>
      <c r="T4367" s="30" t="n">
        <f aca="false">IF(AND(P4367&lt;&gt;"",Q4367&lt;&gt;""),Q4367-P4367,"")</f>
        <v>6</v>
      </c>
      <c r="U4367" s="30" t="str">
        <f aca="false">IF(AND(O4367="Engaging",P4367&lt;&gt;""),'Leia-me'!$B$5-P4367,"")</f>
        <v/>
      </c>
      <c r="V4367" s="25" t="str">
        <f aca="false">IF(O4367&lt;&gt;"Engaging","",IF(U4367&lt;='Leia-me'!$B$6,"Saudável",IF(U4367&lt;='Leia-me'!$B$7,"Esfriando",IF(U4367&lt;='Leia-me'!$B$8,"Última chance","Zumbi"))))</f>
        <v/>
      </c>
      <c r="W4367" s="25" t="n">
        <f aca="false">IF(O4367="Won",1,IF(O4367="Lost",0,""))</f>
        <v>1</v>
      </c>
      <c r="Y4367" s="25" t="str">
        <f aca="false">IF(E4367="","Sim","")</f>
        <v/>
      </c>
    </row>
    <row r="4368" customFormat="false" ht="15" hidden="false" customHeight="false" outlineLevel="0" collapsed="false">
      <c r="A4368" s="25" t="s">
        <v>4630</v>
      </c>
      <c r="B4368" s="25" t="s">
        <v>84</v>
      </c>
      <c r="C4368" s="25" t="s">
        <v>85</v>
      </c>
      <c r="D4368" s="25" t="s">
        <v>90</v>
      </c>
      <c r="E4368" s="25" t="s">
        <v>1055</v>
      </c>
      <c r="F4368" s="25" t="s">
        <v>146</v>
      </c>
      <c r="G4368" s="26" t="n">
        <v>439.21</v>
      </c>
      <c r="H4368" s="27" t="n">
        <v>792</v>
      </c>
      <c r="I4368" s="25" t="s">
        <v>147</v>
      </c>
      <c r="K4368" s="25" t="n">
        <v>1996</v>
      </c>
      <c r="L4368" s="25" t="s">
        <v>160</v>
      </c>
      <c r="M4368" s="25" t="s">
        <v>149</v>
      </c>
      <c r="N4368" s="28" t="n">
        <v>3393</v>
      </c>
      <c r="O4368" s="25" t="s">
        <v>54</v>
      </c>
      <c r="P4368" s="29" t="n">
        <v>42686</v>
      </c>
      <c r="Q4368" s="29" t="n">
        <v>42801</v>
      </c>
      <c r="R4368" s="28" t="n">
        <v>3045</v>
      </c>
      <c r="S4368" s="28" t="n">
        <f aca="false">IF(O4368="Won",R4368,IF(O4368="Lost",0,N4368))</f>
        <v>3045</v>
      </c>
      <c r="T4368" s="30" t="n">
        <f aca="false">IF(AND(P4368&lt;&gt;"",Q4368&lt;&gt;""),Q4368-P4368,"")</f>
        <v>115</v>
      </c>
      <c r="U4368" s="30" t="str">
        <f aca="false">IF(AND(O4368="Engaging",P4368&lt;&gt;""),'Leia-me'!$B$5-P4368,"")</f>
        <v/>
      </c>
      <c r="V4368" s="25" t="str">
        <f aca="false">IF(O4368&lt;&gt;"Engaging","",IF(U4368&lt;='Leia-me'!$B$6,"Saudável",IF(U4368&lt;='Leia-me'!$B$7,"Esfriando",IF(U4368&lt;='Leia-me'!$B$8,"Última chance","Zumbi"))))</f>
        <v/>
      </c>
      <c r="W4368" s="25" t="n">
        <f aca="false">IF(O4368="Won",1,IF(O4368="Lost",0,""))</f>
        <v>1</v>
      </c>
      <c r="Y4368" s="25" t="str">
        <f aca="false">IF(E4368="","Sim","")</f>
        <v/>
      </c>
    </row>
    <row r="4369" customFormat="false" ht="15" hidden="false" customHeight="false" outlineLevel="0" collapsed="false">
      <c r="A4369" s="25" t="s">
        <v>4631</v>
      </c>
      <c r="B4369" s="25" t="s">
        <v>84</v>
      </c>
      <c r="C4369" s="25" t="s">
        <v>85</v>
      </c>
      <c r="D4369" s="25" t="s">
        <v>90</v>
      </c>
      <c r="E4369" s="25" t="s">
        <v>639</v>
      </c>
      <c r="F4369" s="25" t="s">
        <v>211</v>
      </c>
      <c r="G4369" s="26" t="n">
        <v>1419.98</v>
      </c>
      <c r="H4369" s="27" t="n">
        <v>4018</v>
      </c>
      <c r="I4369" s="25" t="s">
        <v>147</v>
      </c>
      <c r="K4369" s="25" t="n">
        <v>2003</v>
      </c>
      <c r="L4369" s="25" t="s">
        <v>160</v>
      </c>
      <c r="M4369" s="25" t="s">
        <v>149</v>
      </c>
      <c r="N4369" s="28" t="n">
        <v>3393</v>
      </c>
      <c r="O4369" s="25" t="s">
        <v>54</v>
      </c>
      <c r="P4369" s="29" t="n">
        <v>42703</v>
      </c>
      <c r="Q4369" s="29" t="n">
        <v>42804</v>
      </c>
      <c r="R4369" s="28" t="n">
        <v>3012</v>
      </c>
      <c r="S4369" s="28" t="n">
        <f aca="false">IF(O4369="Won",R4369,IF(O4369="Lost",0,N4369))</f>
        <v>3012</v>
      </c>
      <c r="T4369" s="30" t="n">
        <f aca="false">IF(AND(P4369&lt;&gt;"",Q4369&lt;&gt;""),Q4369-P4369,"")</f>
        <v>101</v>
      </c>
      <c r="U4369" s="30" t="str">
        <f aca="false">IF(AND(O4369="Engaging",P4369&lt;&gt;""),'Leia-me'!$B$5-P4369,"")</f>
        <v/>
      </c>
      <c r="V4369" s="25" t="str">
        <f aca="false">IF(O4369&lt;&gt;"Engaging","",IF(U4369&lt;='Leia-me'!$B$6,"Saudável",IF(U4369&lt;='Leia-me'!$B$7,"Esfriando",IF(U4369&lt;='Leia-me'!$B$8,"Última chance","Zumbi"))))</f>
        <v/>
      </c>
      <c r="W4369" s="25" t="n">
        <f aca="false">IF(O4369="Won",1,IF(O4369="Lost",0,""))</f>
        <v>1</v>
      </c>
      <c r="Y4369" s="25" t="str">
        <f aca="false">IF(E4369="","Sim","")</f>
        <v/>
      </c>
    </row>
    <row r="4370" customFormat="false" ht="15" hidden="false" customHeight="false" outlineLevel="0" collapsed="false">
      <c r="A4370" s="25" t="s">
        <v>4632</v>
      </c>
      <c r="B4370" s="25" t="s">
        <v>84</v>
      </c>
      <c r="C4370" s="25" t="s">
        <v>85</v>
      </c>
      <c r="D4370" s="25" t="s">
        <v>90</v>
      </c>
      <c r="E4370" s="25" t="s">
        <v>1090</v>
      </c>
      <c r="F4370" s="25" t="s">
        <v>155</v>
      </c>
      <c r="G4370" s="26" t="n">
        <v>6395.05</v>
      </c>
      <c r="H4370" s="27" t="n">
        <v>20275</v>
      </c>
      <c r="I4370" s="25" t="s">
        <v>147</v>
      </c>
      <c r="K4370" s="25" t="n">
        <v>1994</v>
      </c>
      <c r="L4370" s="25" t="s">
        <v>160</v>
      </c>
      <c r="M4370" s="25" t="s">
        <v>149</v>
      </c>
      <c r="N4370" s="28" t="n">
        <v>3393</v>
      </c>
      <c r="O4370" s="25" t="s">
        <v>55</v>
      </c>
      <c r="P4370" s="29" t="n">
        <v>42722</v>
      </c>
      <c r="Q4370" s="29" t="n">
        <v>42821</v>
      </c>
      <c r="R4370" s="28" t="n">
        <v>0</v>
      </c>
      <c r="S4370" s="28" t="n">
        <f aca="false">IF(O4370="Won",R4370,IF(O4370="Lost",0,N4370))</f>
        <v>0</v>
      </c>
      <c r="T4370" s="30" t="n">
        <f aca="false">IF(AND(P4370&lt;&gt;"",Q4370&lt;&gt;""),Q4370-P4370,"")</f>
        <v>99</v>
      </c>
      <c r="U4370" s="30" t="str">
        <f aca="false">IF(AND(O4370="Engaging",P4370&lt;&gt;""),'Leia-me'!$B$5-P4370,"")</f>
        <v/>
      </c>
      <c r="V4370" s="25" t="str">
        <f aca="false">IF(O4370&lt;&gt;"Engaging","",IF(U4370&lt;='Leia-me'!$B$6,"Saudável",IF(U4370&lt;='Leia-me'!$B$7,"Esfriando",IF(U4370&lt;='Leia-me'!$B$8,"Última chance","Zumbi"))))</f>
        <v/>
      </c>
      <c r="W4370" s="25" t="n">
        <f aca="false">IF(O4370="Won",1,IF(O4370="Lost",0,""))</f>
        <v>0</v>
      </c>
      <c r="Y4370" s="25" t="str">
        <f aca="false">IF(E4370="","Sim","")</f>
        <v/>
      </c>
    </row>
    <row r="4371" customFormat="false" ht="15" hidden="false" customHeight="false" outlineLevel="0" collapsed="false">
      <c r="A4371" s="25" t="s">
        <v>4633</v>
      </c>
      <c r="B4371" s="25" t="s">
        <v>84</v>
      </c>
      <c r="C4371" s="25" t="s">
        <v>85</v>
      </c>
      <c r="D4371" s="25" t="s">
        <v>90</v>
      </c>
      <c r="G4371" s="31"/>
      <c r="H4371" s="32"/>
      <c r="L4371" s="25" t="s">
        <v>148</v>
      </c>
      <c r="M4371" s="25" t="s">
        <v>149</v>
      </c>
      <c r="N4371" s="28" t="n">
        <v>55</v>
      </c>
      <c r="O4371" s="25" t="s">
        <v>56</v>
      </c>
      <c r="P4371" s="29" t="n">
        <v>42739</v>
      </c>
      <c r="Q4371" s="33"/>
      <c r="R4371" s="34"/>
      <c r="S4371" s="28" t="n">
        <f aca="false">IF(O4371="Won",R4371,IF(O4371="Lost",0,N4371))</f>
        <v>55</v>
      </c>
      <c r="T4371" s="30" t="str">
        <f aca="false">IF(AND(P4371&lt;&gt;"",Q4371&lt;&gt;""),Q4371-P4371,"")</f>
        <v/>
      </c>
      <c r="U4371" s="30" t="n">
        <f aca="false">IF(AND(O4371="Engaging",P4371&lt;&gt;""),'Leia-me'!$B$5-P4371,"")</f>
        <v>361</v>
      </c>
      <c r="V4371" s="25" t="str">
        <f aca="false">IF(O4371&lt;&gt;"Engaging","",IF(U4371&lt;='Leia-me'!$B$6,"Saudável",IF(U4371&lt;='Leia-me'!$B$7,"Esfriando",IF(U4371&lt;='Leia-me'!$B$8,"Última chance","Zumbi"))))</f>
        <v>Zumbi</v>
      </c>
      <c r="W4371" s="25" t="str">
        <f aca="false">IF(O4371="Won",1,IF(O4371="Lost",0,""))</f>
        <v/>
      </c>
      <c r="Y4371" s="25" t="str">
        <f aca="false">IF(E4371="","Sim","")</f>
        <v>Sim</v>
      </c>
    </row>
    <row r="4372" customFormat="false" ht="15" hidden="false" customHeight="false" outlineLevel="0" collapsed="false">
      <c r="A4372" s="25" t="s">
        <v>4634</v>
      </c>
      <c r="B4372" s="25" t="s">
        <v>84</v>
      </c>
      <c r="C4372" s="25" t="s">
        <v>85</v>
      </c>
      <c r="D4372" s="25" t="s">
        <v>90</v>
      </c>
      <c r="E4372" s="25" t="s">
        <v>1158</v>
      </c>
      <c r="F4372" s="25" t="s">
        <v>185</v>
      </c>
      <c r="G4372" s="26" t="n">
        <v>7708.38</v>
      </c>
      <c r="H4372" s="27" t="n">
        <v>13756</v>
      </c>
      <c r="I4372" s="25" t="s">
        <v>147</v>
      </c>
      <c r="K4372" s="25" t="n">
        <v>1980</v>
      </c>
      <c r="L4372" s="25" t="s">
        <v>160</v>
      </c>
      <c r="M4372" s="25" t="s">
        <v>149</v>
      </c>
      <c r="N4372" s="28" t="n">
        <v>3393</v>
      </c>
      <c r="O4372" s="25" t="s">
        <v>54</v>
      </c>
      <c r="P4372" s="29" t="n">
        <v>42749</v>
      </c>
      <c r="Q4372" s="29" t="n">
        <v>42873</v>
      </c>
      <c r="R4372" s="28" t="n">
        <v>2880</v>
      </c>
      <c r="S4372" s="28" t="n">
        <f aca="false">IF(O4372="Won",R4372,IF(O4372="Lost",0,N4372))</f>
        <v>2880</v>
      </c>
      <c r="T4372" s="30" t="n">
        <f aca="false">IF(AND(P4372&lt;&gt;"",Q4372&lt;&gt;""),Q4372-P4372,"")</f>
        <v>124</v>
      </c>
      <c r="U4372" s="30" t="str">
        <f aca="false">IF(AND(O4372="Engaging",P4372&lt;&gt;""),'Leia-me'!$B$5-P4372,"")</f>
        <v/>
      </c>
      <c r="V4372" s="25" t="str">
        <f aca="false">IF(O4372&lt;&gt;"Engaging","",IF(U4372&lt;='Leia-me'!$B$6,"Saudável",IF(U4372&lt;='Leia-me'!$B$7,"Esfriando",IF(U4372&lt;='Leia-me'!$B$8,"Última chance","Zumbi"))))</f>
        <v/>
      </c>
      <c r="W4372" s="25" t="n">
        <f aca="false">IF(O4372="Won",1,IF(O4372="Lost",0,""))</f>
        <v>1</v>
      </c>
      <c r="Y4372" s="25" t="str">
        <f aca="false">IF(E4372="","Sim","")</f>
        <v/>
      </c>
    </row>
    <row r="4373" customFormat="false" ht="15" hidden="false" customHeight="false" outlineLevel="0" collapsed="false">
      <c r="A4373" s="25" t="s">
        <v>4635</v>
      </c>
      <c r="B4373" s="25" t="s">
        <v>84</v>
      </c>
      <c r="C4373" s="25" t="s">
        <v>85</v>
      </c>
      <c r="D4373" s="25" t="s">
        <v>90</v>
      </c>
      <c r="E4373" s="25" t="s">
        <v>193</v>
      </c>
      <c r="F4373" s="25" t="s">
        <v>185</v>
      </c>
      <c r="G4373" s="26" t="n">
        <v>1100.04</v>
      </c>
      <c r="H4373" s="27" t="n">
        <v>2822</v>
      </c>
      <c r="I4373" s="25" t="s">
        <v>147</v>
      </c>
      <c r="K4373" s="25" t="n">
        <v>1996</v>
      </c>
      <c r="L4373" s="25" t="s">
        <v>160</v>
      </c>
      <c r="M4373" s="25" t="s">
        <v>149</v>
      </c>
      <c r="N4373" s="28" t="n">
        <v>3393</v>
      </c>
      <c r="O4373" s="25" t="s">
        <v>54</v>
      </c>
      <c r="P4373" s="29" t="n">
        <v>42750</v>
      </c>
      <c r="Q4373" s="29" t="n">
        <v>42823</v>
      </c>
      <c r="R4373" s="28" t="n">
        <v>3833</v>
      </c>
      <c r="S4373" s="28" t="n">
        <f aca="false">IF(O4373="Won",R4373,IF(O4373="Lost",0,N4373))</f>
        <v>3833</v>
      </c>
      <c r="T4373" s="30" t="n">
        <f aca="false">IF(AND(P4373&lt;&gt;"",Q4373&lt;&gt;""),Q4373-P4373,"")</f>
        <v>73</v>
      </c>
      <c r="U4373" s="30" t="str">
        <f aca="false">IF(AND(O4373="Engaging",P4373&lt;&gt;""),'Leia-me'!$B$5-P4373,"")</f>
        <v/>
      </c>
      <c r="V4373" s="25" t="str">
        <f aca="false">IF(O4373&lt;&gt;"Engaging","",IF(U4373&lt;='Leia-me'!$B$6,"Saudável",IF(U4373&lt;='Leia-me'!$B$7,"Esfriando",IF(U4373&lt;='Leia-me'!$B$8,"Última chance","Zumbi"))))</f>
        <v/>
      </c>
      <c r="W4373" s="25" t="n">
        <f aca="false">IF(O4373="Won",1,IF(O4373="Lost",0,""))</f>
        <v>1</v>
      </c>
      <c r="Y4373" s="25" t="str">
        <f aca="false">IF(E4373="","Sim","")</f>
        <v/>
      </c>
    </row>
    <row r="4374" customFormat="false" ht="15" hidden="false" customHeight="false" outlineLevel="0" collapsed="false">
      <c r="A4374" s="25" t="s">
        <v>4636</v>
      </c>
      <c r="B4374" s="25" t="s">
        <v>84</v>
      </c>
      <c r="C4374" s="25" t="s">
        <v>85</v>
      </c>
      <c r="D4374" s="25" t="s">
        <v>90</v>
      </c>
      <c r="G4374" s="31"/>
      <c r="H4374" s="32"/>
      <c r="L4374" s="25" t="s">
        <v>160</v>
      </c>
      <c r="M4374" s="25" t="s">
        <v>149</v>
      </c>
      <c r="N4374" s="28" t="n">
        <v>3393</v>
      </c>
      <c r="O4374" s="25" t="s">
        <v>56</v>
      </c>
      <c r="P4374" s="29" t="n">
        <v>42760</v>
      </c>
      <c r="Q4374" s="33"/>
      <c r="R4374" s="34"/>
      <c r="S4374" s="28" t="n">
        <f aca="false">IF(O4374="Won",R4374,IF(O4374="Lost",0,N4374))</f>
        <v>3393</v>
      </c>
      <c r="T4374" s="30" t="str">
        <f aca="false">IF(AND(P4374&lt;&gt;"",Q4374&lt;&gt;""),Q4374-P4374,"")</f>
        <v/>
      </c>
      <c r="U4374" s="30" t="n">
        <f aca="false">IF(AND(O4374="Engaging",P4374&lt;&gt;""),'Leia-me'!$B$5-P4374,"")</f>
        <v>340</v>
      </c>
      <c r="V4374" s="25" t="str">
        <f aca="false">IF(O4374&lt;&gt;"Engaging","",IF(U4374&lt;='Leia-me'!$B$6,"Saudável",IF(U4374&lt;='Leia-me'!$B$7,"Esfriando",IF(U4374&lt;='Leia-me'!$B$8,"Última chance","Zumbi"))))</f>
        <v>Zumbi</v>
      </c>
      <c r="W4374" s="25" t="str">
        <f aca="false">IF(O4374="Won",1,IF(O4374="Lost",0,""))</f>
        <v/>
      </c>
      <c r="Y4374" s="25" t="str">
        <f aca="false">IF(E4374="","Sim","")</f>
        <v>Sim</v>
      </c>
    </row>
    <row r="4375" customFormat="false" ht="15" hidden="false" customHeight="false" outlineLevel="0" collapsed="false">
      <c r="A4375" s="25" t="s">
        <v>4637</v>
      </c>
      <c r="B4375" s="25" t="s">
        <v>84</v>
      </c>
      <c r="C4375" s="25" t="s">
        <v>85</v>
      </c>
      <c r="D4375" s="25" t="s">
        <v>90</v>
      </c>
      <c r="E4375" s="25" t="s">
        <v>1090</v>
      </c>
      <c r="F4375" s="25" t="s">
        <v>155</v>
      </c>
      <c r="G4375" s="26" t="n">
        <v>6395.05</v>
      </c>
      <c r="H4375" s="27" t="n">
        <v>20275</v>
      </c>
      <c r="I4375" s="25" t="s">
        <v>147</v>
      </c>
      <c r="K4375" s="25" t="n">
        <v>1994</v>
      </c>
      <c r="L4375" s="25" t="s">
        <v>186</v>
      </c>
      <c r="M4375" s="25" t="s">
        <v>171</v>
      </c>
      <c r="N4375" s="28" t="n">
        <v>550</v>
      </c>
      <c r="O4375" s="25" t="s">
        <v>54</v>
      </c>
      <c r="P4375" s="29" t="n">
        <v>42766</v>
      </c>
      <c r="Q4375" s="29" t="n">
        <v>42881</v>
      </c>
      <c r="R4375" s="28" t="n">
        <v>592</v>
      </c>
      <c r="S4375" s="28" t="n">
        <f aca="false">IF(O4375="Won",R4375,IF(O4375="Lost",0,N4375))</f>
        <v>592</v>
      </c>
      <c r="T4375" s="30" t="n">
        <f aca="false">IF(AND(P4375&lt;&gt;"",Q4375&lt;&gt;""),Q4375-P4375,"")</f>
        <v>115</v>
      </c>
      <c r="U4375" s="30" t="str">
        <f aca="false">IF(AND(O4375="Engaging",P4375&lt;&gt;""),'Leia-me'!$B$5-P4375,"")</f>
        <v/>
      </c>
      <c r="V4375" s="25" t="str">
        <f aca="false">IF(O4375&lt;&gt;"Engaging","",IF(U4375&lt;='Leia-me'!$B$6,"Saudável",IF(U4375&lt;='Leia-me'!$B$7,"Esfriando",IF(U4375&lt;='Leia-me'!$B$8,"Última chance","Zumbi"))))</f>
        <v/>
      </c>
      <c r="W4375" s="25" t="n">
        <f aca="false">IF(O4375="Won",1,IF(O4375="Lost",0,""))</f>
        <v>1</v>
      </c>
      <c r="Y4375" s="25" t="str">
        <f aca="false">IF(E4375="","Sim","")</f>
        <v/>
      </c>
    </row>
    <row r="4376" customFormat="false" ht="15" hidden="false" customHeight="false" outlineLevel="0" collapsed="false">
      <c r="A4376" s="25" t="s">
        <v>4638</v>
      </c>
      <c r="B4376" s="25" t="s">
        <v>84</v>
      </c>
      <c r="C4376" s="25" t="s">
        <v>85</v>
      </c>
      <c r="D4376" s="25" t="s">
        <v>90</v>
      </c>
      <c r="G4376" s="31"/>
      <c r="H4376" s="32"/>
      <c r="L4376" s="25" t="s">
        <v>186</v>
      </c>
      <c r="M4376" s="25" t="s">
        <v>171</v>
      </c>
      <c r="N4376" s="28" t="n">
        <v>550</v>
      </c>
      <c r="O4376" s="25" t="s">
        <v>56</v>
      </c>
      <c r="P4376" s="29" t="n">
        <v>42771</v>
      </c>
      <c r="Q4376" s="33"/>
      <c r="R4376" s="34"/>
      <c r="S4376" s="28" t="n">
        <f aca="false">IF(O4376="Won",R4376,IF(O4376="Lost",0,N4376))</f>
        <v>550</v>
      </c>
      <c r="T4376" s="30" t="str">
        <f aca="false">IF(AND(P4376&lt;&gt;"",Q4376&lt;&gt;""),Q4376-P4376,"")</f>
        <v/>
      </c>
      <c r="U4376" s="30" t="n">
        <f aca="false">IF(AND(O4376="Engaging",P4376&lt;&gt;""),'Leia-me'!$B$5-P4376,"")</f>
        <v>329</v>
      </c>
      <c r="V4376" s="25" t="str">
        <f aca="false">IF(O4376&lt;&gt;"Engaging","",IF(U4376&lt;='Leia-me'!$B$6,"Saudável",IF(U4376&lt;='Leia-me'!$B$7,"Esfriando",IF(U4376&lt;='Leia-me'!$B$8,"Última chance","Zumbi"))))</f>
        <v>Zumbi</v>
      </c>
      <c r="W4376" s="25" t="str">
        <f aca="false">IF(O4376="Won",1,IF(O4376="Lost",0,""))</f>
        <v/>
      </c>
      <c r="Y4376" s="25" t="str">
        <f aca="false">IF(E4376="","Sim","")</f>
        <v>Sim</v>
      </c>
    </row>
    <row r="4377" customFormat="false" ht="15" hidden="false" customHeight="false" outlineLevel="0" collapsed="false">
      <c r="A4377" s="25" t="s">
        <v>4639</v>
      </c>
      <c r="B4377" s="25" t="s">
        <v>84</v>
      </c>
      <c r="C4377" s="25" t="s">
        <v>85</v>
      </c>
      <c r="D4377" s="25" t="s">
        <v>90</v>
      </c>
      <c r="E4377" s="25" t="s">
        <v>1189</v>
      </c>
      <c r="F4377" s="25" t="s">
        <v>211</v>
      </c>
      <c r="G4377" s="26" t="n">
        <v>702.72</v>
      </c>
      <c r="H4377" s="27" t="n">
        <v>1831</v>
      </c>
      <c r="I4377" s="25" t="s">
        <v>147</v>
      </c>
      <c r="K4377" s="25" t="n">
        <v>2004</v>
      </c>
      <c r="L4377" s="25" t="s">
        <v>160</v>
      </c>
      <c r="M4377" s="25" t="s">
        <v>149</v>
      </c>
      <c r="N4377" s="28" t="n">
        <v>3393</v>
      </c>
      <c r="O4377" s="25" t="s">
        <v>54</v>
      </c>
      <c r="P4377" s="29" t="n">
        <v>42774</v>
      </c>
      <c r="Q4377" s="29" t="n">
        <v>42877</v>
      </c>
      <c r="R4377" s="28" t="n">
        <v>3645</v>
      </c>
      <c r="S4377" s="28" t="n">
        <f aca="false">IF(O4377="Won",R4377,IF(O4377="Lost",0,N4377))</f>
        <v>3645</v>
      </c>
      <c r="T4377" s="30" t="n">
        <f aca="false">IF(AND(P4377&lt;&gt;"",Q4377&lt;&gt;""),Q4377-P4377,"")</f>
        <v>103</v>
      </c>
      <c r="U4377" s="30" t="str">
        <f aca="false">IF(AND(O4377="Engaging",P4377&lt;&gt;""),'Leia-me'!$B$5-P4377,"")</f>
        <v/>
      </c>
      <c r="V4377" s="25" t="str">
        <f aca="false">IF(O4377&lt;&gt;"Engaging","",IF(U4377&lt;='Leia-me'!$B$6,"Saudável",IF(U4377&lt;='Leia-me'!$B$7,"Esfriando",IF(U4377&lt;='Leia-me'!$B$8,"Última chance","Zumbi"))))</f>
        <v/>
      </c>
      <c r="W4377" s="25" t="n">
        <f aca="false">IF(O4377="Won",1,IF(O4377="Lost",0,""))</f>
        <v>1</v>
      </c>
      <c r="Y4377" s="25" t="str">
        <f aca="false">IF(E4377="","Sim","")</f>
        <v/>
      </c>
    </row>
    <row r="4378" customFormat="false" ht="15" hidden="false" customHeight="false" outlineLevel="0" collapsed="false">
      <c r="A4378" s="25" t="s">
        <v>4640</v>
      </c>
      <c r="B4378" s="25" t="s">
        <v>84</v>
      </c>
      <c r="C4378" s="25" t="s">
        <v>85</v>
      </c>
      <c r="D4378" s="25" t="s">
        <v>90</v>
      </c>
      <c r="G4378" s="31"/>
      <c r="H4378" s="32"/>
      <c r="L4378" s="25" t="s">
        <v>160</v>
      </c>
      <c r="M4378" s="25" t="s">
        <v>149</v>
      </c>
      <c r="N4378" s="28" t="n">
        <v>3393</v>
      </c>
      <c r="O4378" s="25" t="s">
        <v>56</v>
      </c>
      <c r="P4378" s="29" t="n">
        <v>42786</v>
      </c>
      <c r="Q4378" s="33"/>
      <c r="R4378" s="34"/>
      <c r="S4378" s="28" t="n">
        <f aca="false">IF(O4378="Won",R4378,IF(O4378="Lost",0,N4378))</f>
        <v>3393</v>
      </c>
      <c r="T4378" s="30" t="str">
        <f aca="false">IF(AND(P4378&lt;&gt;"",Q4378&lt;&gt;""),Q4378-P4378,"")</f>
        <v/>
      </c>
      <c r="U4378" s="30" t="n">
        <f aca="false">IF(AND(O4378="Engaging",P4378&lt;&gt;""),'Leia-me'!$B$5-P4378,"")</f>
        <v>314</v>
      </c>
      <c r="V4378" s="25" t="str">
        <f aca="false">IF(O4378&lt;&gt;"Engaging","",IF(U4378&lt;='Leia-me'!$B$6,"Saudável",IF(U4378&lt;='Leia-me'!$B$7,"Esfriando",IF(U4378&lt;='Leia-me'!$B$8,"Última chance","Zumbi"))))</f>
        <v>Zumbi</v>
      </c>
      <c r="W4378" s="25" t="str">
        <f aca="false">IF(O4378="Won",1,IF(O4378="Lost",0,""))</f>
        <v/>
      </c>
      <c r="Y4378" s="25" t="str">
        <f aca="false">IF(E4378="","Sim","")</f>
        <v>Sim</v>
      </c>
    </row>
    <row r="4379" customFormat="false" ht="15" hidden="false" customHeight="false" outlineLevel="0" collapsed="false">
      <c r="A4379" s="25" t="s">
        <v>4641</v>
      </c>
      <c r="B4379" s="25" t="s">
        <v>84</v>
      </c>
      <c r="C4379" s="25" t="s">
        <v>85</v>
      </c>
      <c r="D4379" s="25" t="s">
        <v>90</v>
      </c>
      <c r="G4379" s="31"/>
      <c r="H4379" s="32"/>
      <c r="L4379" s="25" t="s">
        <v>178</v>
      </c>
      <c r="M4379" s="25" t="s">
        <v>171</v>
      </c>
      <c r="N4379" s="28" t="n">
        <v>5482</v>
      </c>
      <c r="O4379" s="25" t="s">
        <v>56</v>
      </c>
      <c r="P4379" s="29" t="n">
        <v>42791</v>
      </c>
      <c r="Q4379" s="33"/>
      <c r="R4379" s="34"/>
      <c r="S4379" s="28" t="n">
        <f aca="false">IF(O4379="Won",R4379,IF(O4379="Lost",0,N4379))</f>
        <v>5482</v>
      </c>
      <c r="T4379" s="30" t="str">
        <f aca="false">IF(AND(P4379&lt;&gt;"",Q4379&lt;&gt;""),Q4379-P4379,"")</f>
        <v/>
      </c>
      <c r="U4379" s="30" t="n">
        <f aca="false">IF(AND(O4379="Engaging",P4379&lt;&gt;""),'Leia-me'!$B$5-P4379,"")</f>
        <v>309</v>
      </c>
      <c r="V4379" s="25" t="str">
        <f aca="false">IF(O4379&lt;&gt;"Engaging","",IF(U4379&lt;='Leia-me'!$B$6,"Saudável",IF(U4379&lt;='Leia-me'!$B$7,"Esfriando",IF(U4379&lt;='Leia-me'!$B$8,"Última chance","Zumbi"))))</f>
        <v>Zumbi</v>
      </c>
      <c r="W4379" s="25" t="str">
        <f aca="false">IF(O4379="Won",1,IF(O4379="Lost",0,""))</f>
        <v/>
      </c>
      <c r="Y4379" s="25" t="str">
        <f aca="false">IF(E4379="","Sim","")</f>
        <v>Sim</v>
      </c>
    </row>
    <row r="4380" customFormat="false" ht="15" hidden="false" customHeight="false" outlineLevel="0" collapsed="false">
      <c r="A4380" s="25" t="s">
        <v>4642</v>
      </c>
      <c r="B4380" s="25" t="s">
        <v>84</v>
      </c>
      <c r="C4380" s="25" t="s">
        <v>85</v>
      </c>
      <c r="D4380" s="25" t="s">
        <v>90</v>
      </c>
      <c r="E4380" s="25" t="s">
        <v>1158</v>
      </c>
      <c r="F4380" s="25" t="s">
        <v>185</v>
      </c>
      <c r="G4380" s="26" t="n">
        <v>7708.38</v>
      </c>
      <c r="H4380" s="27" t="n">
        <v>13756</v>
      </c>
      <c r="I4380" s="25" t="s">
        <v>147</v>
      </c>
      <c r="K4380" s="25" t="n">
        <v>1980</v>
      </c>
      <c r="L4380" s="25" t="s">
        <v>160</v>
      </c>
      <c r="M4380" s="25" t="s">
        <v>149</v>
      </c>
      <c r="N4380" s="28" t="n">
        <v>3393</v>
      </c>
      <c r="O4380" s="25" t="s">
        <v>54</v>
      </c>
      <c r="P4380" s="29" t="n">
        <v>42791</v>
      </c>
      <c r="Q4380" s="29" t="n">
        <v>42888</v>
      </c>
      <c r="R4380" s="28" t="n">
        <v>3336</v>
      </c>
      <c r="S4380" s="28" t="n">
        <f aca="false">IF(O4380="Won",R4380,IF(O4380="Lost",0,N4380))</f>
        <v>3336</v>
      </c>
      <c r="T4380" s="30" t="n">
        <f aca="false">IF(AND(P4380&lt;&gt;"",Q4380&lt;&gt;""),Q4380-P4380,"")</f>
        <v>97</v>
      </c>
      <c r="U4380" s="30" t="str">
        <f aca="false">IF(AND(O4380="Engaging",P4380&lt;&gt;""),'Leia-me'!$B$5-P4380,"")</f>
        <v/>
      </c>
      <c r="V4380" s="25" t="str">
        <f aca="false">IF(O4380&lt;&gt;"Engaging","",IF(U4380&lt;='Leia-me'!$B$6,"Saudável",IF(U4380&lt;='Leia-me'!$B$7,"Esfriando",IF(U4380&lt;='Leia-me'!$B$8,"Última chance","Zumbi"))))</f>
        <v/>
      </c>
      <c r="W4380" s="25" t="n">
        <f aca="false">IF(O4380="Won",1,IF(O4380="Lost",0,""))</f>
        <v>1</v>
      </c>
      <c r="Y4380" s="25" t="str">
        <f aca="false">IF(E4380="","Sim","")</f>
        <v/>
      </c>
    </row>
    <row r="4381" customFormat="false" ht="15" hidden="false" customHeight="false" outlineLevel="0" collapsed="false">
      <c r="A4381" s="25" t="s">
        <v>4643</v>
      </c>
      <c r="B4381" s="25" t="s">
        <v>84</v>
      </c>
      <c r="C4381" s="25" t="s">
        <v>85</v>
      </c>
      <c r="D4381" s="25" t="s">
        <v>90</v>
      </c>
      <c r="E4381" s="25" t="s">
        <v>2530</v>
      </c>
      <c r="F4381" s="25" t="s">
        <v>185</v>
      </c>
      <c r="G4381" s="26" t="n">
        <v>527.11</v>
      </c>
      <c r="H4381" s="27" t="n">
        <v>1428</v>
      </c>
      <c r="I4381" s="25" t="s">
        <v>147</v>
      </c>
      <c r="J4381" s="25" t="s">
        <v>193</v>
      </c>
      <c r="K4381" s="25" t="n">
        <v>2011</v>
      </c>
      <c r="L4381" s="25" t="s">
        <v>160</v>
      </c>
      <c r="M4381" s="25" t="s">
        <v>149</v>
      </c>
      <c r="N4381" s="28" t="n">
        <v>3393</v>
      </c>
      <c r="O4381" s="25" t="s">
        <v>54</v>
      </c>
      <c r="P4381" s="29" t="n">
        <v>42795</v>
      </c>
      <c r="Q4381" s="29" t="n">
        <v>42895</v>
      </c>
      <c r="R4381" s="28" t="n">
        <v>3783</v>
      </c>
      <c r="S4381" s="28" t="n">
        <f aca="false">IF(O4381="Won",R4381,IF(O4381="Lost",0,N4381))</f>
        <v>3783</v>
      </c>
      <c r="T4381" s="30" t="n">
        <f aca="false">IF(AND(P4381&lt;&gt;"",Q4381&lt;&gt;""),Q4381-P4381,"")</f>
        <v>100</v>
      </c>
      <c r="U4381" s="30" t="str">
        <f aca="false">IF(AND(O4381="Engaging",P4381&lt;&gt;""),'Leia-me'!$B$5-P4381,"")</f>
        <v/>
      </c>
      <c r="V4381" s="25" t="str">
        <f aca="false">IF(O4381&lt;&gt;"Engaging","",IF(U4381&lt;='Leia-me'!$B$6,"Saudável",IF(U4381&lt;='Leia-me'!$B$7,"Esfriando",IF(U4381&lt;='Leia-me'!$B$8,"Última chance","Zumbi"))))</f>
        <v/>
      </c>
      <c r="W4381" s="25" t="n">
        <f aca="false">IF(O4381="Won",1,IF(O4381="Lost",0,""))</f>
        <v>1</v>
      </c>
      <c r="Y4381" s="25" t="str">
        <f aca="false">IF(E4381="","Sim","")</f>
        <v/>
      </c>
    </row>
    <row r="4382" customFormat="false" ht="15" hidden="false" customHeight="false" outlineLevel="0" collapsed="false">
      <c r="A4382" s="25" t="s">
        <v>4644</v>
      </c>
      <c r="B4382" s="25" t="s">
        <v>84</v>
      </c>
      <c r="C4382" s="25" t="s">
        <v>85</v>
      </c>
      <c r="D4382" s="25" t="s">
        <v>90</v>
      </c>
      <c r="G4382" s="31"/>
      <c r="H4382" s="32"/>
      <c r="L4382" s="25" t="s">
        <v>178</v>
      </c>
      <c r="M4382" s="25" t="s">
        <v>171</v>
      </c>
      <c r="N4382" s="28" t="n">
        <v>5482</v>
      </c>
      <c r="O4382" s="25" t="s">
        <v>56</v>
      </c>
      <c r="P4382" s="29" t="n">
        <v>42797</v>
      </c>
      <c r="Q4382" s="33"/>
      <c r="R4382" s="34"/>
      <c r="S4382" s="28" t="n">
        <f aca="false">IF(O4382="Won",R4382,IF(O4382="Lost",0,N4382))</f>
        <v>5482</v>
      </c>
      <c r="T4382" s="30" t="str">
        <f aca="false">IF(AND(P4382&lt;&gt;"",Q4382&lt;&gt;""),Q4382-P4382,"")</f>
        <v/>
      </c>
      <c r="U4382" s="30" t="n">
        <f aca="false">IF(AND(O4382="Engaging",P4382&lt;&gt;""),'Leia-me'!$B$5-P4382,"")</f>
        <v>303</v>
      </c>
      <c r="V4382" s="25" t="str">
        <f aca="false">IF(O4382&lt;&gt;"Engaging","",IF(U4382&lt;='Leia-me'!$B$6,"Saudável",IF(U4382&lt;='Leia-me'!$B$7,"Esfriando",IF(U4382&lt;='Leia-me'!$B$8,"Última chance","Zumbi"))))</f>
        <v>Zumbi</v>
      </c>
      <c r="W4382" s="25" t="str">
        <f aca="false">IF(O4382="Won",1,IF(O4382="Lost",0,""))</f>
        <v/>
      </c>
      <c r="Y4382" s="25" t="str">
        <f aca="false">IF(E4382="","Sim","")</f>
        <v>Sim</v>
      </c>
    </row>
    <row r="4383" customFormat="false" ht="15" hidden="false" customHeight="false" outlineLevel="0" collapsed="false">
      <c r="A4383" s="25" t="s">
        <v>4645</v>
      </c>
      <c r="B4383" s="25" t="s">
        <v>84</v>
      </c>
      <c r="C4383" s="25" t="s">
        <v>85</v>
      </c>
      <c r="D4383" s="25" t="s">
        <v>90</v>
      </c>
      <c r="G4383" s="31"/>
      <c r="H4383" s="32"/>
      <c r="L4383" s="25" t="s">
        <v>170</v>
      </c>
      <c r="M4383" s="25" t="s">
        <v>171</v>
      </c>
      <c r="N4383" s="28" t="n">
        <v>1096</v>
      </c>
      <c r="O4383" s="25" t="s">
        <v>56</v>
      </c>
      <c r="P4383" s="29" t="n">
        <v>42801</v>
      </c>
      <c r="Q4383" s="33"/>
      <c r="R4383" s="34"/>
      <c r="S4383" s="28" t="n">
        <f aca="false">IF(O4383="Won",R4383,IF(O4383="Lost",0,N4383))</f>
        <v>1096</v>
      </c>
      <c r="T4383" s="30" t="str">
        <f aca="false">IF(AND(P4383&lt;&gt;"",Q4383&lt;&gt;""),Q4383-P4383,"")</f>
        <v/>
      </c>
      <c r="U4383" s="30" t="n">
        <f aca="false">IF(AND(O4383="Engaging",P4383&lt;&gt;""),'Leia-me'!$B$5-P4383,"")</f>
        <v>299</v>
      </c>
      <c r="V4383" s="25" t="str">
        <f aca="false">IF(O4383&lt;&gt;"Engaging","",IF(U4383&lt;='Leia-me'!$B$6,"Saudável",IF(U4383&lt;='Leia-me'!$B$7,"Esfriando",IF(U4383&lt;='Leia-me'!$B$8,"Última chance","Zumbi"))))</f>
        <v>Zumbi</v>
      </c>
      <c r="W4383" s="25" t="str">
        <f aca="false">IF(O4383="Won",1,IF(O4383="Lost",0,""))</f>
        <v/>
      </c>
      <c r="Y4383" s="25" t="str">
        <f aca="false">IF(E4383="","Sim","")</f>
        <v>Sim</v>
      </c>
    </row>
    <row r="4384" customFormat="false" ht="15" hidden="false" customHeight="false" outlineLevel="0" collapsed="false">
      <c r="A4384" s="25" t="s">
        <v>4646</v>
      </c>
      <c r="B4384" s="25" t="s">
        <v>84</v>
      </c>
      <c r="C4384" s="25" t="s">
        <v>85</v>
      </c>
      <c r="D4384" s="25" t="s">
        <v>90</v>
      </c>
      <c r="G4384" s="31"/>
      <c r="H4384" s="32"/>
      <c r="L4384" s="25" t="s">
        <v>160</v>
      </c>
      <c r="M4384" s="25" t="s">
        <v>149</v>
      </c>
      <c r="N4384" s="28" t="n">
        <v>3393</v>
      </c>
      <c r="O4384" s="25" t="s">
        <v>56</v>
      </c>
      <c r="P4384" s="29" t="n">
        <v>42801</v>
      </c>
      <c r="Q4384" s="33"/>
      <c r="R4384" s="34"/>
      <c r="S4384" s="28" t="n">
        <f aca="false">IF(O4384="Won",R4384,IF(O4384="Lost",0,N4384))</f>
        <v>3393</v>
      </c>
      <c r="T4384" s="30" t="str">
        <f aca="false">IF(AND(P4384&lt;&gt;"",Q4384&lt;&gt;""),Q4384-P4384,"")</f>
        <v/>
      </c>
      <c r="U4384" s="30" t="n">
        <f aca="false">IF(AND(O4384="Engaging",P4384&lt;&gt;""),'Leia-me'!$B$5-P4384,"")</f>
        <v>299</v>
      </c>
      <c r="V4384" s="25" t="str">
        <f aca="false">IF(O4384&lt;&gt;"Engaging","",IF(U4384&lt;='Leia-me'!$B$6,"Saudável",IF(U4384&lt;='Leia-me'!$B$7,"Esfriando",IF(U4384&lt;='Leia-me'!$B$8,"Última chance","Zumbi"))))</f>
        <v>Zumbi</v>
      </c>
      <c r="W4384" s="25" t="str">
        <f aca="false">IF(O4384="Won",1,IF(O4384="Lost",0,""))</f>
        <v/>
      </c>
      <c r="Y4384" s="25" t="str">
        <f aca="false">IF(E4384="","Sim","")</f>
        <v>Sim</v>
      </c>
    </row>
    <row r="4385" customFormat="false" ht="15" hidden="false" customHeight="false" outlineLevel="0" collapsed="false">
      <c r="A4385" s="25" t="s">
        <v>4647</v>
      </c>
      <c r="B4385" s="25" t="s">
        <v>84</v>
      </c>
      <c r="C4385" s="25" t="s">
        <v>85</v>
      </c>
      <c r="D4385" s="25" t="s">
        <v>90</v>
      </c>
      <c r="G4385" s="31"/>
      <c r="H4385" s="32"/>
      <c r="L4385" s="25" t="s">
        <v>170</v>
      </c>
      <c r="M4385" s="25" t="s">
        <v>171</v>
      </c>
      <c r="N4385" s="28" t="n">
        <v>1096</v>
      </c>
      <c r="O4385" s="25" t="s">
        <v>56</v>
      </c>
      <c r="P4385" s="29" t="n">
        <v>42809</v>
      </c>
      <c r="Q4385" s="33"/>
      <c r="R4385" s="34"/>
      <c r="S4385" s="28" t="n">
        <f aca="false">IF(O4385="Won",R4385,IF(O4385="Lost",0,N4385))</f>
        <v>1096</v>
      </c>
      <c r="T4385" s="30" t="str">
        <f aca="false">IF(AND(P4385&lt;&gt;"",Q4385&lt;&gt;""),Q4385-P4385,"")</f>
        <v/>
      </c>
      <c r="U4385" s="30" t="n">
        <f aca="false">IF(AND(O4385="Engaging",P4385&lt;&gt;""),'Leia-me'!$B$5-P4385,"")</f>
        <v>291</v>
      </c>
      <c r="V4385" s="25" t="str">
        <f aca="false">IF(O4385&lt;&gt;"Engaging","",IF(U4385&lt;='Leia-me'!$B$6,"Saudável",IF(U4385&lt;='Leia-me'!$B$7,"Esfriando",IF(U4385&lt;='Leia-me'!$B$8,"Última chance","Zumbi"))))</f>
        <v>Zumbi</v>
      </c>
      <c r="W4385" s="25" t="str">
        <f aca="false">IF(O4385="Won",1,IF(O4385="Lost",0,""))</f>
        <v/>
      </c>
      <c r="Y4385" s="25" t="str">
        <f aca="false">IF(E4385="","Sim","")</f>
        <v>Sim</v>
      </c>
    </row>
    <row r="4386" customFormat="false" ht="15" hidden="false" customHeight="false" outlineLevel="0" collapsed="false">
      <c r="A4386" s="25" t="s">
        <v>4648</v>
      </c>
      <c r="B4386" s="25" t="s">
        <v>84</v>
      </c>
      <c r="C4386" s="25" t="s">
        <v>85</v>
      </c>
      <c r="D4386" s="25" t="s">
        <v>90</v>
      </c>
      <c r="E4386" s="25" t="s">
        <v>1690</v>
      </c>
      <c r="F4386" s="25" t="s">
        <v>211</v>
      </c>
      <c r="G4386" s="26" t="n">
        <v>2520.83</v>
      </c>
      <c r="H4386" s="27" t="n">
        <v>3502</v>
      </c>
      <c r="I4386" s="25" t="s">
        <v>147</v>
      </c>
      <c r="K4386" s="25" t="n">
        <v>1990</v>
      </c>
      <c r="L4386" s="25" t="s">
        <v>1834</v>
      </c>
      <c r="M4386" s="25" t="s">
        <v>171</v>
      </c>
      <c r="N4386" s="28" t="n">
        <v>4821</v>
      </c>
      <c r="O4386" s="25" t="s">
        <v>54</v>
      </c>
      <c r="P4386" s="29" t="n">
        <v>42811</v>
      </c>
      <c r="Q4386" s="29" t="n">
        <v>42885</v>
      </c>
      <c r="R4386" s="28" t="n">
        <v>6135</v>
      </c>
      <c r="S4386" s="28" t="n">
        <f aca="false">IF(O4386="Won",R4386,IF(O4386="Lost",0,N4386))</f>
        <v>6135</v>
      </c>
      <c r="T4386" s="30" t="n">
        <f aca="false">IF(AND(P4386&lt;&gt;"",Q4386&lt;&gt;""),Q4386-P4386,"")</f>
        <v>74</v>
      </c>
      <c r="U4386" s="30" t="str">
        <f aca="false">IF(AND(O4386="Engaging",P4386&lt;&gt;""),'Leia-me'!$B$5-P4386,"")</f>
        <v/>
      </c>
      <c r="V4386" s="25" t="str">
        <f aca="false">IF(O4386&lt;&gt;"Engaging","",IF(U4386&lt;='Leia-me'!$B$6,"Saudável",IF(U4386&lt;='Leia-me'!$B$7,"Esfriando",IF(U4386&lt;='Leia-me'!$B$8,"Última chance","Zumbi"))))</f>
        <v/>
      </c>
      <c r="W4386" s="25" t="n">
        <f aca="false">IF(O4386="Won",1,IF(O4386="Lost",0,""))</f>
        <v>1</v>
      </c>
      <c r="X4386" s="25" t="s">
        <v>1835</v>
      </c>
      <c r="Y4386" s="25" t="str">
        <f aca="false">IF(E4386="","Sim","")</f>
        <v/>
      </c>
    </row>
    <row r="4387" customFormat="false" ht="15" hidden="false" customHeight="false" outlineLevel="0" collapsed="false">
      <c r="A4387" s="25" t="s">
        <v>4649</v>
      </c>
      <c r="B4387" s="25" t="s">
        <v>84</v>
      </c>
      <c r="C4387" s="25" t="s">
        <v>85</v>
      </c>
      <c r="D4387" s="25" t="s">
        <v>90</v>
      </c>
      <c r="E4387" s="25" t="s">
        <v>1156</v>
      </c>
      <c r="F4387" s="25" t="s">
        <v>185</v>
      </c>
      <c r="G4387" s="26" t="n">
        <v>1242.32</v>
      </c>
      <c r="H4387" s="27" t="n">
        <v>3027</v>
      </c>
      <c r="I4387" s="25" t="s">
        <v>147</v>
      </c>
      <c r="J4387" s="25" t="s">
        <v>193</v>
      </c>
      <c r="K4387" s="25" t="n">
        <v>1993</v>
      </c>
      <c r="L4387" s="25" t="s">
        <v>160</v>
      </c>
      <c r="M4387" s="25" t="s">
        <v>149</v>
      </c>
      <c r="N4387" s="28" t="n">
        <v>3393</v>
      </c>
      <c r="O4387" s="25" t="s">
        <v>54</v>
      </c>
      <c r="P4387" s="29" t="n">
        <v>42812</v>
      </c>
      <c r="Q4387" s="29" t="n">
        <v>42873</v>
      </c>
      <c r="R4387" s="28" t="n">
        <v>3589</v>
      </c>
      <c r="S4387" s="28" t="n">
        <f aca="false">IF(O4387="Won",R4387,IF(O4387="Lost",0,N4387))</f>
        <v>3589</v>
      </c>
      <c r="T4387" s="30" t="n">
        <f aca="false">IF(AND(P4387&lt;&gt;"",Q4387&lt;&gt;""),Q4387-P4387,"")</f>
        <v>61</v>
      </c>
      <c r="U4387" s="30" t="str">
        <f aca="false">IF(AND(O4387="Engaging",P4387&lt;&gt;""),'Leia-me'!$B$5-P4387,"")</f>
        <v/>
      </c>
      <c r="V4387" s="25" t="str">
        <f aca="false">IF(O4387&lt;&gt;"Engaging","",IF(U4387&lt;='Leia-me'!$B$6,"Saudável",IF(U4387&lt;='Leia-me'!$B$7,"Esfriando",IF(U4387&lt;='Leia-me'!$B$8,"Última chance","Zumbi"))))</f>
        <v/>
      </c>
      <c r="W4387" s="25" t="n">
        <f aca="false">IF(O4387="Won",1,IF(O4387="Lost",0,""))</f>
        <v>1</v>
      </c>
      <c r="Y4387" s="25" t="str">
        <f aca="false">IF(E4387="","Sim","")</f>
        <v/>
      </c>
    </row>
    <row r="4388" customFormat="false" ht="15" hidden="false" customHeight="false" outlineLevel="0" collapsed="false">
      <c r="A4388" s="25" t="s">
        <v>4650</v>
      </c>
      <c r="B4388" s="25" t="s">
        <v>84</v>
      </c>
      <c r="C4388" s="25" t="s">
        <v>85</v>
      </c>
      <c r="D4388" s="25" t="s">
        <v>90</v>
      </c>
      <c r="E4388" s="25" t="s">
        <v>1690</v>
      </c>
      <c r="F4388" s="25" t="s">
        <v>211</v>
      </c>
      <c r="G4388" s="26" t="n">
        <v>2520.83</v>
      </c>
      <c r="H4388" s="27" t="n">
        <v>3502</v>
      </c>
      <c r="I4388" s="25" t="s">
        <v>147</v>
      </c>
      <c r="K4388" s="25" t="n">
        <v>1990</v>
      </c>
      <c r="L4388" s="25" t="s">
        <v>186</v>
      </c>
      <c r="M4388" s="25" t="s">
        <v>171</v>
      </c>
      <c r="N4388" s="28" t="n">
        <v>550</v>
      </c>
      <c r="O4388" s="25" t="s">
        <v>54</v>
      </c>
      <c r="P4388" s="29" t="n">
        <v>42814</v>
      </c>
      <c r="Q4388" s="29" t="n">
        <v>42900</v>
      </c>
      <c r="R4388" s="28" t="n">
        <v>497</v>
      </c>
      <c r="S4388" s="28" t="n">
        <f aca="false">IF(O4388="Won",R4388,IF(O4388="Lost",0,N4388))</f>
        <v>497</v>
      </c>
      <c r="T4388" s="30" t="n">
        <f aca="false">IF(AND(P4388&lt;&gt;"",Q4388&lt;&gt;""),Q4388-P4388,"")</f>
        <v>86</v>
      </c>
      <c r="U4388" s="30" t="str">
        <f aca="false">IF(AND(O4388="Engaging",P4388&lt;&gt;""),'Leia-me'!$B$5-P4388,"")</f>
        <v/>
      </c>
      <c r="V4388" s="25" t="str">
        <f aca="false">IF(O4388&lt;&gt;"Engaging","",IF(U4388&lt;='Leia-me'!$B$6,"Saudável",IF(U4388&lt;='Leia-me'!$B$7,"Esfriando",IF(U4388&lt;='Leia-me'!$B$8,"Última chance","Zumbi"))))</f>
        <v/>
      </c>
      <c r="W4388" s="25" t="n">
        <f aca="false">IF(O4388="Won",1,IF(O4388="Lost",0,""))</f>
        <v>1</v>
      </c>
      <c r="Y4388" s="25" t="str">
        <f aca="false">IF(E4388="","Sim","")</f>
        <v/>
      </c>
    </row>
    <row r="4389" customFormat="false" ht="15" hidden="false" customHeight="false" outlineLevel="0" collapsed="false">
      <c r="A4389" s="25" t="s">
        <v>4651</v>
      </c>
      <c r="B4389" s="25" t="s">
        <v>84</v>
      </c>
      <c r="C4389" s="25" t="s">
        <v>85</v>
      </c>
      <c r="D4389" s="25" t="s">
        <v>90</v>
      </c>
      <c r="G4389" s="31"/>
      <c r="H4389" s="32"/>
      <c r="L4389" s="25" t="s">
        <v>160</v>
      </c>
      <c r="M4389" s="25" t="s">
        <v>149</v>
      </c>
      <c r="N4389" s="28" t="n">
        <v>3393</v>
      </c>
      <c r="O4389" s="25" t="s">
        <v>56</v>
      </c>
      <c r="P4389" s="29" t="n">
        <v>42815</v>
      </c>
      <c r="Q4389" s="33"/>
      <c r="R4389" s="34"/>
      <c r="S4389" s="28" t="n">
        <f aca="false">IF(O4389="Won",R4389,IF(O4389="Lost",0,N4389))</f>
        <v>3393</v>
      </c>
      <c r="T4389" s="30" t="str">
        <f aca="false">IF(AND(P4389&lt;&gt;"",Q4389&lt;&gt;""),Q4389-P4389,"")</f>
        <v/>
      </c>
      <c r="U4389" s="30" t="n">
        <f aca="false">IF(AND(O4389="Engaging",P4389&lt;&gt;""),'Leia-me'!$B$5-P4389,"")</f>
        <v>285</v>
      </c>
      <c r="V4389" s="25" t="str">
        <f aca="false">IF(O4389&lt;&gt;"Engaging","",IF(U4389&lt;='Leia-me'!$B$6,"Saudável",IF(U4389&lt;='Leia-me'!$B$7,"Esfriando",IF(U4389&lt;='Leia-me'!$B$8,"Última chance","Zumbi"))))</f>
        <v>Zumbi</v>
      </c>
      <c r="W4389" s="25" t="str">
        <f aca="false">IF(O4389="Won",1,IF(O4389="Lost",0,""))</f>
        <v/>
      </c>
      <c r="Y4389" s="25" t="str">
        <f aca="false">IF(E4389="","Sim","")</f>
        <v>Sim</v>
      </c>
    </row>
    <row r="4390" customFormat="false" ht="15" hidden="false" customHeight="false" outlineLevel="0" collapsed="false">
      <c r="A4390" s="25" t="s">
        <v>4652</v>
      </c>
      <c r="B4390" s="25" t="s">
        <v>84</v>
      </c>
      <c r="C4390" s="25" t="s">
        <v>85</v>
      </c>
      <c r="D4390" s="25" t="s">
        <v>90</v>
      </c>
      <c r="E4390" s="25" t="s">
        <v>639</v>
      </c>
      <c r="F4390" s="25" t="s">
        <v>211</v>
      </c>
      <c r="G4390" s="26" t="n">
        <v>1419.98</v>
      </c>
      <c r="H4390" s="27" t="n">
        <v>4018</v>
      </c>
      <c r="I4390" s="25" t="s">
        <v>147</v>
      </c>
      <c r="K4390" s="25" t="n">
        <v>2003</v>
      </c>
      <c r="L4390" s="25" t="s">
        <v>160</v>
      </c>
      <c r="M4390" s="25" t="s">
        <v>149</v>
      </c>
      <c r="N4390" s="28" t="n">
        <v>3393</v>
      </c>
      <c r="O4390" s="25" t="s">
        <v>55</v>
      </c>
      <c r="P4390" s="29" t="n">
        <v>42815</v>
      </c>
      <c r="Q4390" s="29" t="n">
        <v>42820</v>
      </c>
      <c r="R4390" s="28" t="n">
        <v>0</v>
      </c>
      <c r="S4390" s="28" t="n">
        <f aca="false">IF(O4390="Won",R4390,IF(O4390="Lost",0,N4390))</f>
        <v>0</v>
      </c>
      <c r="T4390" s="30" t="n">
        <f aca="false">IF(AND(P4390&lt;&gt;"",Q4390&lt;&gt;""),Q4390-P4390,"")</f>
        <v>5</v>
      </c>
      <c r="U4390" s="30" t="str">
        <f aca="false">IF(AND(O4390="Engaging",P4390&lt;&gt;""),'Leia-me'!$B$5-P4390,"")</f>
        <v/>
      </c>
      <c r="V4390" s="25" t="str">
        <f aca="false">IF(O4390&lt;&gt;"Engaging","",IF(U4390&lt;='Leia-me'!$B$6,"Saudável",IF(U4390&lt;='Leia-me'!$B$7,"Esfriando",IF(U4390&lt;='Leia-me'!$B$8,"Última chance","Zumbi"))))</f>
        <v/>
      </c>
      <c r="W4390" s="25" t="n">
        <f aca="false">IF(O4390="Won",1,IF(O4390="Lost",0,""))</f>
        <v>0</v>
      </c>
      <c r="Y4390" s="25" t="str">
        <f aca="false">IF(E4390="","Sim","")</f>
        <v/>
      </c>
    </row>
    <row r="4391" customFormat="false" ht="15" hidden="false" customHeight="false" outlineLevel="0" collapsed="false">
      <c r="A4391" s="25" t="s">
        <v>4653</v>
      </c>
      <c r="B4391" s="25" t="s">
        <v>84</v>
      </c>
      <c r="C4391" s="25" t="s">
        <v>85</v>
      </c>
      <c r="D4391" s="25" t="s">
        <v>90</v>
      </c>
      <c r="E4391" s="25" t="s">
        <v>215</v>
      </c>
      <c r="F4391" s="25" t="s">
        <v>177</v>
      </c>
      <c r="G4391" s="26" t="n">
        <v>1102.43</v>
      </c>
      <c r="H4391" s="27" t="n">
        <v>1759</v>
      </c>
      <c r="I4391" s="25" t="s">
        <v>147</v>
      </c>
      <c r="K4391" s="25" t="n">
        <v>2006</v>
      </c>
      <c r="L4391" s="25" t="s">
        <v>186</v>
      </c>
      <c r="M4391" s="25" t="s">
        <v>171</v>
      </c>
      <c r="N4391" s="28" t="n">
        <v>550</v>
      </c>
      <c r="O4391" s="25" t="s">
        <v>56</v>
      </c>
      <c r="P4391" s="29" t="n">
        <v>42819</v>
      </c>
      <c r="Q4391" s="33"/>
      <c r="R4391" s="34"/>
      <c r="S4391" s="28" t="n">
        <f aca="false">IF(O4391="Won",R4391,IF(O4391="Lost",0,N4391))</f>
        <v>550</v>
      </c>
      <c r="T4391" s="30" t="str">
        <f aca="false">IF(AND(P4391&lt;&gt;"",Q4391&lt;&gt;""),Q4391-P4391,"")</f>
        <v/>
      </c>
      <c r="U4391" s="30" t="n">
        <f aca="false">IF(AND(O4391="Engaging",P4391&lt;&gt;""),'Leia-me'!$B$5-P4391,"")</f>
        <v>281</v>
      </c>
      <c r="V4391" s="25" t="str">
        <f aca="false">IF(O4391&lt;&gt;"Engaging","",IF(U4391&lt;='Leia-me'!$B$6,"Saudável",IF(U4391&lt;='Leia-me'!$B$7,"Esfriando",IF(U4391&lt;='Leia-me'!$B$8,"Última chance","Zumbi"))))</f>
        <v>Zumbi</v>
      </c>
      <c r="W4391" s="25" t="str">
        <f aca="false">IF(O4391="Won",1,IF(O4391="Lost",0,""))</f>
        <v/>
      </c>
      <c r="Y4391" s="25" t="str">
        <f aca="false">IF(E4391="","Sim","")</f>
        <v/>
      </c>
    </row>
    <row r="4392" customFormat="false" ht="15" hidden="false" customHeight="false" outlineLevel="0" collapsed="false">
      <c r="A4392" s="25" t="s">
        <v>4654</v>
      </c>
      <c r="B4392" s="25" t="s">
        <v>84</v>
      </c>
      <c r="C4392" s="25" t="s">
        <v>85</v>
      </c>
      <c r="D4392" s="25" t="s">
        <v>90</v>
      </c>
      <c r="E4392" s="25" t="s">
        <v>661</v>
      </c>
      <c r="F4392" s="25" t="s">
        <v>146</v>
      </c>
      <c r="G4392" s="26" t="n">
        <v>251.41</v>
      </c>
      <c r="H4392" s="27" t="n">
        <v>495</v>
      </c>
      <c r="I4392" s="25" t="s">
        <v>147</v>
      </c>
      <c r="K4392" s="25" t="n">
        <v>1999</v>
      </c>
      <c r="L4392" s="25" t="s">
        <v>186</v>
      </c>
      <c r="M4392" s="25" t="s">
        <v>171</v>
      </c>
      <c r="N4392" s="28" t="n">
        <v>550</v>
      </c>
      <c r="O4392" s="25" t="s">
        <v>55</v>
      </c>
      <c r="P4392" s="29" t="n">
        <v>42823</v>
      </c>
      <c r="Q4392" s="29" t="n">
        <v>42835</v>
      </c>
      <c r="R4392" s="28" t="n">
        <v>0</v>
      </c>
      <c r="S4392" s="28" t="n">
        <f aca="false">IF(O4392="Won",R4392,IF(O4392="Lost",0,N4392))</f>
        <v>0</v>
      </c>
      <c r="T4392" s="30" t="n">
        <f aca="false">IF(AND(P4392&lt;&gt;"",Q4392&lt;&gt;""),Q4392-P4392,"")</f>
        <v>12</v>
      </c>
      <c r="U4392" s="30" t="str">
        <f aca="false">IF(AND(O4392="Engaging",P4392&lt;&gt;""),'Leia-me'!$B$5-P4392,"")</f>
        <v/>
      </c>
      <c r="V4392" s="25" t="str">
        <f aca="false">IF(O4392&lt;&gt;"Engaging","",IF(U4392&lt;='Leia-me'!$B$6,"Saudável",IF(U4392&lt;='Leia-me'!$B$7,"Esfriando",IF(U4392&lt;='Leia-me'!$B$8,"Última chance","Zumbi"))))</f>
        <v/>
      </c>
      <c r="W4392" s="25" t="n">
        <f aca="false">IF(O4392="Won",1,IF(O4392="Lost",0,""))</f>
        <v>0</v>
      </c>
      <c r="Y4392" s="25" t="str">
        <f aca="false">IF(E4392="","Sim","")</f>
        <v/>
      </c>
    </row>
    <row r="4393" customFormat="false" ht="15" hidden="false" customHeight="false" outlineLevel="0" collapsed="false">
      <c r="A4393" s="25" t="s">
        <v>4655</v>
      </c>
      <c r="B4393" s="25" t="s">
        <v>84</v>
      </c>
      <c r="C4393" s="25" t="s">
        <v>85</v>
      </c>
      <c r="D4393" s="25" t="s">
        <v>90</v>
      </c>
      <c r="E4393" s="25" t="s">
        <v>1189</v>
      </c>
      <c r="F4393" s="25" t="s">
        <v>211</v>
      </c>
      <c r="G4393" s="26" t="n">
        <v>702.72</v>
      </c>
      <c r="H4393" s="27" t="n">
        <v>1831</v>
      </c>
      <c r="I4393" s="25" t="s">
        <v>147</v>
      </c>
      <c r="K4393" s="25" t="n">
        <v>2004</v>
      </c>
      <c r="L4393" s="25" t="s">
        <v>186</v>
      </c>
      <c r="M4393" s="25" t="s">
        <v>171</v>
      </c>
      <c r="N4393" s="28" t="n">
        <v>550</v>
      </c>
      <c r="O4393" s="25" t="s">
        <v>54</v>
      </c>
      <c r="P4393" s="29" t="n">
        <v>42823</v>
      </c>
      <c r="Q4393" s="29" t="n">
        <v>42829</v>
      </c>
      <c r="R4393" s="28" t="n">
        <v>589</v>
      </c>
      <c r="S4393" s="28" t="n">
        <f aca="false">IF(O4393="Won",R4393,IF(O4393="Lost",0,N4393))</f>
        <v>589</v>
      </c>
      <c r="T4393" s="30" t="n">
        <f aca="false">IF(AND(P4393&lt;&gt;"",Q4393&lt;&gt;""),Q4393-P4393,"")</f>
        <v>6</v>
      </c>
      <c r="U4393" s="30" t="str">
        <f aca="false">IF(AND(O4393="Engaging",P4393&lt;&gt;""),'Leia-me'!$B$5-P4393,"")</f>
        <v/>
      </c>
      <c r="V4393" s="25" t="str">
        <f aca="false">IF(O4393&lt;&gt;"Engaging","",IF(U4393&lt;='Leia-me'!$B$6,"Saudável",IF(U4393&lt;='Leia-me'!$B$7,"Esfriando",IF(U4393&lt;='Leia-me'!$B$8,"Última chance","Zumbi"))))</f>
        <v/>
      </c>
      <c r="W4393" s="25" t="n">
        <f aca="false">IF(O4393="Won",1,IF(O4393="Lost",0,""))</f>
        <v>1</v>
      </c>
      <c r="Y4393" s="25" t="str">
        <f aca="false">IF(E4393="","Sim","")</f>
        <v/>
      </c>
    </row>
    <row r="4394" customFormat="false" ht="15" hidden="false" customHeight="false" outlineLevel="0" collapsed="false">
      <c r="A4394" s="25" t="s">
        <v>4656</v>
      </c>
      <c r="B4394" s="25" t="s">
        <v>84</v>
      </c>
      <c r="C4394" s="25" t="s">
        <v>85</v>
      </c>
      <c r="D4394" s="25" t="s">
        <v>90</v>
      </c>
      <c r="E4394" s="25" t="s">
        <v>3373</v>
      </c>
      <c r="F4394" s="25" t="s">
        <v>192</v>
      </c>
      <c r="G4394" s="26" t="n">
        <v>4478.47</v>
      </c>
      <c r="H4394" s="27" t="n">
        <v>13809</v>
      </c>
      <c r="I4394" s="25" t="s">
        <v>147</v>
      </c>
      <c r="K4394" s="25" t="n">
        <v>1979</v>
      </c>
      <c r="L4394" s="25" t="s">
        <v>178</v>
      </c>
      <c r="M4394" s="25" t="s">
        <v>171</v>
      </c>
      <c r="N4394" s="28" t="n">
        <v>5482</v>
      </c>
      <c r="O4394" s="25" t="s">
        <v>55</v>
      </c>
      <c r="P4394" s="29" t="n">
        <v>42826</v>
      </c>
      <c r="Q4394" s="29" t="n">
        <v>42834</v>
      </c>
      <c r="R4394" s="28" t="n">
        <v>0</v>
      </c>
      <c r="S4394" s="28" t="n">
        <f aca="false">IF(O4394="Won",R4394,IF(O4394="Lost",0,N4394))</f>
        <v>0</v>
      </c>
      <c r="T4394" s="30" t="n">
        <f aca="false">IF(AND(P4394&lt;&gt;"",Q4394&lt;&gt;""),Q4394-P4394,"")</f>
        <v>8</v>
      </c>
      <c r="U4394" s="30" t="str">
        <f aca="false">IF(AND(O4394="Engaging",P4394&lt;&gt;""),'Leia-me'!$B$5-P4394,"")</f>
        <v/>
      </c>
      <c r="V4394" s="25" t="str">
        <f aca="false">IF(O4394&lt;&gt;"Engaging","",IF(U4394&lt;='Leia-me'!$B$6,"Saudável",IF(U4394&lt;='Leia-me'!$B$7,"Esfriando",IF(U4394&lt;='Leia-me'!$B$8,"Última chance","Zumbi"))))</f>
        <v/>
      </c>
      <c r="W4394" s="25" t="n">
        <f aca="false">IF(O4394="Won",1,IF(O4394="Lost",0,""))</f>
        <v>0</v>
      </c>
      <c r="Y4394" s="25" t="str">
        <f aca="false">IF(E4394="","Sim","")</f>
        <v/>
      </c>
    </row>
    <row r="4395" customFormat="false" ht="15" hidden="false" customHeight="false" outlineLevel="0" collapsed="false">
      <c r="A4395" s="25" t="s">
        <v>4657</v>
      </c>
      <c r="B4395" s="25" t="s">
        <v>84</v>
      </c>
      <c r="C4395" s="25" t="s">
        <v>85</v>
      </c>
      <c r="D4395" s="25" t="s">
        <v>90</v>
      </c>
      <c r="G4395" s="31"/>
      <c r="H4395" s="32"/>
      <c r="L4395" s="25" t="s">
        <v>148</v>
      </c>
      <c r="M4395" s="25" t="s">
        <v>149</v>
      </c>
      <c r="N4395" s="28" t="n">
        <v>55</v>
      </c>
      <c r="O4395" s="25" t="s">
        <v>56</v>
      </c>
      <c r="P4395" s="29" t="n">
        <v>42828</v>
      </c>
      <c r="Q4395" s="33"/>
      <c r="R4395" s="34"/>
      <c r="S4395" s="28" t="n">
        <f aca="false">IF(O4395="Won",R4395,IF(O4395="Lost",0,N4395))</f>
        <v>55</v>
      </c>
      <c r="T4395" s="30" t="str">
        <f aca="false">IF(AND(P4395&lt;&gt;"",Q4395&lt;&gt;""),Q4395-P4395,"")</f>
        <v/>
      </c>
      <c r="U4395" s="30" t="n">
        <f aca="false">IF(AND(O4395="Engaging",P4395&lt;&gt;""),'Leia-me'!$B$5-P4395,"")</f>
        <v>272</v>
      </c>
      <c r="V4395" s="25" t="str">
        <f aca="false">IF(O4395&lt;&gt;"Engaging","",IF(U4395&lt;='Leia-me'!$B$6,"Saudável",IF(U4395&lt;='Leia-me'!$B$7,"Esfriando",IF(U4395&lt;='Leia-me'!$B$8,"Última chance","Zumbi"))))</f>
        <v>Zumbi</v>
      </c>
      <c r="W4395" s="25" t="str">
        <f aca="false">IF(O4395="Won",1,IF(O4395="Lost",0,""))</f>
        <v/>
      </c>
      <c r="Y4395" s="25" t="str">
        <f aca="false">IF(E4395="","Sim","")</f>
        <v>Sim</v>
      </c>
    </row>
    <row r="4396" customFormat="false" ht="15" hidden="false" customHeight="false" outlineLevel="0" collapsed="false">
      <c r="A4396" s="25" t="s">
        <v>4658</v>
      </c>
      <c r="B4396" s="25" t="s">
        <v>84</v>
      </c>
      <c r="C4396" s="25" t="s">
        <v>85</v>
      </c>
      <c r="D4396" s="25" t="s">
        <v>90</v>
      </c>
      <c r="E4396" s="25" t="s">
        <v>1156</v>
      </c>
      <c r="F4396" s="25" t="s">
        <v>185</v>
      </c>
      <c r="G4396" s="26" t="n">
        <v>1242.32</v>
      </c>
      <c r="H4396" s="27" t="n">
        <v>3027</v>
      </c>
      <c r="I4396" s="25" t="s">
        <v>147</v>
      </c>
      <c r="J4396" s="25" t="s">
        <v>193</v>
      </c>
      <c r="K4396" s="25" t="n">
        <v>1993</v>
      </c>
      <c r="L4396" s="25" t="s">
        <v>148</v>
      </c>
      <c r="M4396" s="25" t="s">
        <v>149</v>
      </c>
      <c r="N4396" s="28" t="n">
        <v>55</v>
      </c>
      <c r="O4396" s="25" t="s">
        <v>55</v>
      </c>
      <c r="P4396" s="29" t="n">
        <v>42828</v>
      </c>
      <c r="Q4396" s="29" t="n">
        <v>42830</v>
      </c>
      <c r="R4396" s="28" t="n">
        <v>0</v>
      </c>
      <c r="S4396" s="28" t="n">
        <f aca="false">IF(O4396="Won",R4396,IF(O4396="Lost",0,N4396))</f>
        <v>0</v>
      </c>
      <c r="T4396" s="30" t="n">
        <f aca="false">IF(AND(P4396&lt;&gt;"",Q4396&lt;&gt;""),Q4396-P4396,"")</f>
        <v>2</v>
      </c>
      <c r="U4396" s="30" t="str">
        <f aca="false">IF(AND(O4396="Engaging",P4396&lt;&gt;""),'Leia-me'!$B$5-P4396,"")</f>
        <v/>
      </c>
      <c r="V4396" s="25" t="str">
        <f aca="false">IF(O4396&lt;&gt;"Engaging","",IF(U4396&lt;='Leia-me'!$B$6,"Saudável",IF(U4396&lt;='Leia-me'!$B$7,"Esfriando",IF(U4396&lt;='Leia-me'!$B$8,"Última chance","Zumbi"))))</f>
        <v/>
      </c>
      <c r="W4396" s="25" t="n">
        <f aca="false">IF(O4396="Won",1,IF(O4396="Lost",0,""))</f>
        <v>0</v>
      </c>
      <c r="Y4396" s="25" t="str">
        <f aca="false">IF(E4396="","Sim","")</f>
        <v/>
      </c>
    </row>
    <row r="4397" customFormat="false" ht="15" hidden="false" customHeight="false" outlineLevel="0" collapsed="false">
      <c r="A4397" s="25" t="s">
        <v>4659</v>
      </c>
      <c r="B4397" s="25" t="s">
        <v>84</v>
      </c>
      <c r="C4397" s="25" t="s">
        <v>85</v>
      </c>
      <c r="D4397" s="25" t="s">
        <v>90</v>
      </c>
      <c r="E4397" s="25" t="s">
        <v>421</v>
      </c>
      <c r="F4397" s="25" t="s">
        <v>146</v>
      </c>
      <c r="G4397" s="26" t="n">
        <v>2818.38</v>
      </c>
      <c r="H4397" s="27" t="n">
        <v>6290</v>
      </c>
      <c r="I4397" s="25" t="s">
        <v>147</v>
      </c>
      <c r="K4397" s="25" t="n">
        <v>1994</v>
      </c>
      <c r="L4397" s="25" t="s">
        <v>1834</v>
      </c>
      <c r="M4397" s="25" t="s">
        <v>171</v>
      </c>
      <c r="N4397" s="28" t="n">
        <v>4821</v>
      </c>
      <c r="O4397" s="25" t="s">
        <v>55</v>
      </c>
      <c r="P4397" s="29" t="n">
        <v>42838</v>
      </c>
      <c r="Q4397" s="29" t="n">
        <v>42851</v>
      </c>
      <c r="R4397" s="28" t="n">
        <v>0</v>
      </c>
      <c r="S4397" s="28" t="n">
        <f aca="false">IF(O4397="Won",R4397,IF(O4397="Lost",0,N4397))</f>
        <v>0</v>
      </c>
      <c r="T4397" s="30" t="n">
        <f aca="false">IF(AND(P4397&lt;&gt;"",Q4397&lt;&gt;""),Q4397-P4397,"")</f>
        <v>13</v>
      </c>
      <c r="U4397" s="30" t="str">
        <f aca="false">IF(AND(O4397="Engaging",P4397&lt;&gt;""),'Leia-me'!$B$5-P4397,"")</f>
        <v/>
      </c>
      <c r="V4397" s="25" t="str">
        <f aca="false">IF(O4397&lt;&gt;"Engaging","",IF(U4397&lt;='Leia-me'!$B$6,"Saudável",IF(U4397&lt;='Leia-me'!$B$7,"Esfriando",IF(U4397&lt;='Leia-me'!$B$8,"Última chance","Zumbi"))))</f>
        <v/>
      </c>
      <c r="W4397" s="25" t="n">
        <f aca="false">IF(O4397="Won",1,IF(O4397="Lost",0,""))</f>
        <v>0</v>
      </c>
      <c r="X4397" s="25" t="s">
        <v>1835</v>
      </c>
      <c r="Y4397" s="25" t="str">
        <f aca="false">IF(E4397="","Sim","")</f>
        <v/>
      </c>
    </row>
    <row r="4398" customFormat="false" ht="15" hidden="false" customHeight="false" outlineLevel="0" collapsed="false">
      <c r="A4398" s="25" t="s">
        <v>4660</v>
      </c>
      <c r="B4398" s="25" t="s">
        <v>84</v>
      </c>
      <c r="C4398" s="25" t="s">
        <v>85</v>
      </c>
      <c r="D4398" s="25" t="s">
        <v>90</v>
      </c>
      <c r="E4398" s="25" t="s">
        <v>1055</v>
      </c>
      <c r="F4398" s="25" t="s">
        <v>146</v>
      </c>
      <c r="G4398" s="26" t="n">
        <v>439.21</v>
      </c>
      <c r="H4398" s="27" t="n">
        <v>792</v>
      </c>
      <c r="I4398" s="25" t="s">
        <v>147</v>
      </c>
      <c r="K4398" s="25" t="n">
        <v>1996</v>
      </c>
      <c r="L4398" s="25" t="s">
        <v>160</v>
      </c>
      <c r="M4398" s="25" t="s">
        <v>149</v>
      </c>
      <c r="N4398" s="28" t="n">
        <v>3393</v>
      </c>
      <c r="O4398" s="25" t="s">
        <v>54</v>
      </c>
      <c r="P4398" s="29" t="n">
        <v>42842</v>
      </c>
      <c r="Q4398" s="29" t="n">
        <v>42848</v>
      </c>
      <c r="R4398" s="28" t="n">
        <v>3490</v>
      </c>
      <c r="S4398" s="28" t="n">
        <f aca="false">IF(O4398="Won",R4398,IF(O4398="Lost",0,N4398))</f>
        <v>3490</v>
      </c>
      <c r="T4398" s="30" t="n">
        <f aca="false">IF(AND(P4398&lt;&gt;"",Q4398&lt;&gt;""),Q4398-P4398,"")</f>
        <v>6</v>
      </c>
      <c r="U4398" s="30" t="str">
        <f aca="false">IF(AND(O4398="Engaging",P4398&lt;&gt;""),'Leia-me'!$B$5-P4398,"")</f>
        <v/>
      </c>
      <c r="V4398" s="25" t="str">
        <f aca="false">IF(O4398&lt;&gt;"Engaging","",IF(U4398&lt;='Leia-me'!$B$6,"Saudável",IF(U4398&lt;='Leia-me'!$B$7,"Esfriando",IF(U4398&lt;='Leia-me'!$B$8,"Última chance","Zumbi"))))</f>
        <v/>
      </c>
      <c r="W4398" s="25" t="n">
        <f aca="false">IF(O4398="Won",1,IF(O4398="Lost",0,""))</f>
        <v>1</v>
      </c>
      <c r="Y4398" s="25" t="str">
        <f aca="false">IF(E4398="","Sim","")</f>
        <v/>
      </c>
    </row>
    <row r="4399" customFormat="false" ht="15" hidden="false" customHeight="false" outlineLevel="0" collapsed="false">
      <c r="A4399" s="25" t="s">
        <v>4661</v>
      </c>
      <c r="B4399" s="25" t="s">
        <v>84</v>
      </c>
      <c r="C4399" s="25" t="s">
        <v>85</v>
      </c>
      <c r="D4399" s="25" t="s">
        <v>90</v>
      </c>
      <c r="E4399" s="25" t="s">
        <v>2530</v>
      </c>
      <c r="F4399" s="25" t="s">
        <v>185</v>
      </c>
      <c r="G4399" s="26" t="n">
        <v>527.11</v>
      </c>
      <c r="H4399" s="27" t="n">
        <v>1428</v>
      </c>
      <c r="I4399" s="25" t="s">
        <v>147</v>
      </c>
      <c r="J4399" s="25" t="s">
        <v>193</v>
      </c>
      <c r="K4399" s="25" t="n">
        <v>2011</v>
      </c>
      <c r="L4399" s="25" t="s">
        <v>178</v>
      </c>
      <c r="M4399" s="25" t="s">
        <v>171</v>
      </c>
      <c r="N4399" s="28" t="n">
        <v>5482</v>
      </c>
      <c r="O4399" s="25" t="s">
        <v>54</v>
      </c>
      <c r="P4399" s="29" t="n">
        <v>42846</v>
      </c>
      <c r="Q4399" s="29" t="n">
        <v>42847</v>
      </c>
      <c r="R4399" s="28" t="n">
        <v>6263</v>
      </c>
      <c r="S4399" s="28" t="n">
        <f aca="false">IF(O4399="Won",R4399,IF(O4399="Lost",0,N4399))</f>
        <v>6263</v>
      </c>
      <c r="T4399" s="30" t="n">
        <f aca="false">IF(AND(P4399&lt;&gt;"",Q4399&lt;&gt;""),Q4399-P4399,"")</f>
        <v>1</v>
      </c>
      <c r="U4399" s="30" t="str">
        <f aca="false">IF(AND(O4399="Engaging",P4399&lt;&gt;""),'Leia-me'!$B$5-P4399,"")</f>
        <v/>
      </c>
      <c r="V4399" s="25" t="str">
        <f aca="false">IF(O4399&lt;&gt;"Engaging","",IF(U4399&lt;='Leia-me'!$B$6,"Saudável",IF(U4399&lt;='Leia-me'!$B$7,"Esfriando",IF(U4399&lt;='Leia-me'!$B$8,"Última chance","Zumbi"))))</f>
        <v/>
      </c>
      <c r="W4399" s="25" t="n">
        <f aca="false">IF(O4399="Won",1,IF(O4399="Lost",0,""))</f>
        <v>1</v>
      </c>
      <c r="Y4399" s="25" t="str">
        <f aca="false">IF(E4399="","Sim","")</f>
        <v/>
      </c>
    </row>
    <row r="4400" customFormat="false" ht="15" hidden="false" customHeight="false" outlineLevel="0" collapsed="false">
      <c r="A4400" s="25" t="s">
        <v>4662</v>
      </c>
      <c r="B4400" s="25" t="s">
        <v>84</v>
      </c>
      <c r="C4400" s="25" t="s">
        <v>85</v>
      </c>
      <c r="D4400" s="25" t="s">
        <v>90</v>
      </c>
      <c r="E4400" s="25" t="s">
        <v>1795</v>
      </c>
      <c r="F4400" s="25" t="s">
        <v>177</v>
      </c>
      <c r="G4400" s="26" t="n">
        <v>355.23</v>
      </c>
      <c r="H4400" s="27" t="n">
        <v>853</v>
      </c>
      <c r="I4400" s="25" t="s">
        <v>147</v>
      </c>
      <c r="K4400" s="25" t="n">
        <v>1994</v>
      </c>
      <c r="L4400" s="25" t="s">
        <v>1834</v>
      </c>
      <c r="M4400" s="25" t="s">
        <v>171</v>
      </c>
      <c r="N4400" s="28" t="n">
        <v>4821</v>
      </c>
      <c r="O4400" s="25" t="s">
        <v>54</v>
      </c>
      <c r="P4400" s="29" t="n">
        <v>42848</v>
      </c>
      <c r="Q4400" s="29" t="n">
        <v>42856</v>
      </c>
      <c r="R4400" s="28" t="n">
        <v>5414</v>
      </c>
      <c r="S4400" s="28" t="n">
        <f aca="false">IF(O4400="Won",R4400,IF(O4400="Lost",0,N4400))</f>
        <v>5414</v>
      </c>
      <c r="T4400" s="30" t="n">
        <f aca="false">IF(AND(P4400&lt;&gt;"",Q4400&lt;&gt;""),Q4400-P4400,"")</f>
        <v>8</v>
      </c>
      <c r="U4400" s="30" t="str">
        <f aca="false">IF(AND(O4400="Engaging",P4400&lt;&gt;""),'Leia-me'!$B$5-P4400,"")</f>
        <v/>
      </c>
      <c r="V4400" s="25" t="str">
        <f aca="false">IF(O4400&lt;&gt;"Engaging","",IF(U4400&lt;='Leia-me'!$B$6,"Saudável",IF(U4400&lt;='Leia-me'!$B$7,"Esfriando",IF(U4400&lt;='Leia-me'!$B$8,"Última chance","Zumbi"))))</f>
        <v/>
      </c>
      <c r="W4400" s="25" t="n">
        <f aca="false">IF(O4400="Won",1,IF(O4400="Lost",0,""))</f>
        <v>1</v>
      </c>
      <c r="X4400" s="25" t="s">
        <v>1835</v>
      </c>
      <c r="Y4400" s="25" t="str">
        <f aca="false">IF(E4400="","Sim","")</f>
        <v/>
      </c>
    </row>
    <row r="4401" customFormat="false" ht="15" hidden="false" customHeight="false" outlineLevel="0" collapsed="false">
      <c r="A4401" s="25" t="s">
        <v>4663</v>
      </c>
      <c r="B4401" s="25" t="s">
        <v>84</v>
      </c>
      <c r="C4401" s="25" t="s">
        <v>85</v>
      </c>
      <c r="D4401" s="25" t="s">
        <v>90</v>
      </c>
      <c r="G4401" s="31"/>
      <c r="H4401" s="32"/>
      <c r="L4401" s="25" t="s">
        <v>186</v>
      </c>
      <c r="M4401" s="25" t="s">
        <v>171</v>
      </c>
      <c r="N4401" s="28" t="n">
        <v>550</v>
      </c>
      <c r="O4401" s="25" t="s">
        <v>56</v>
      </c>
      <c r="P4401" s="29" t="n">
        <v>42850</v>
      </c>
      <c r="Q4401" s="33"/>
      <c r="R4401" s="34"/>
      <c r="S4401" s="28" t="n">
        <f aca="false">IF(O4401="Won",R4401,IF(O4401="Lost",0,N4401))</f>
        <v>550</v>
      </c>
      <c r="T4401" s="30" t="str">
        <f aca="false">IF(AND(P4401&lt;&gt;"",Q4401&lt;&gt;""),Q4401-P4401,"")</f>
        <v/>
      </c>
      <c r="U4401" s="30" t="n">
        <f aca="false">IF(AND(O4401="Engaging",P4401&lt;&gt;""),'Leia-me'!$B$5-P4401,"")</f>
        <v>250</v>
      </c>
      <c r="V4401" s="25" t="str">
        <f aca="false">IF(O4401&lt;&gt;"Engaging","",IF(U4401&lt;='Leia-me'!$B$6,"Saudável",IF(U4401&lt;='Leia-me'!$B$7,"Esfriando",IF(U4401&lt;='Leia-me'!$B$8,"Última chance","Zumbi"))))</f>
        <v>Zumbi</v>
      </c>
      <c r="W4401" s="25" t="str">
        <f aca="false">IF(O4401="Won",1,IF(O4401="Lost",0,""))</f>
        <v/>
      </c>
      <c r="Y4401" s="25" t="str">
        <f aca="false">IF(E4401="","Sim","")</f>
        <v>Sim</v>
      </c>
    </row>
    <row r="4402" customFormat="false" ht="15" hidden="false" customHeight="false" outlineLevel="0" collapsed="false">
      <c r="A4402" s="25" t="s">
        <v>4664</v>
      </c>
      <c r="B4402" s="25" t="s">
        <v>84</v>
      </c>
      <c r="C4402" s="25" t="s">
        <v>85</v>
      </c>
      <c r="D4402" s="25" t="s">
        <v>90</v>
      </c>
      <c r="G4402" s="31"/>
      <c r="H4402" s="32"/>
      <c r="L4402" s="25" t="s">
        <v>148</v>
      </c>
      <c r="M4402" s="25" t="s">
        <v>149</v>
      </c>
      <c r="N4402" s="28" t="n">
        <v>55</v>
      </c>
      <c r="O4402" s="25" t="s">
        <v>56</v>
      </c>
      <c r="P4402" s="29" t="n">
        <v>42852</v>
      </c>
      <c r="Q4402" s="33"/>
      <c r="R4402" s="34"/>
      <c r="S4402" s="28" t="n">
        <f aca="false">IF(O4402="Won",R4402,IF(O4402="Lost",0,N4402))</f>
        <v>55</v>
      </c>
      <c r="T4402" s="30" t="str">
        <f aca="false">IF(AND(P4402&lt;&gt;"",Q4402&lt;&gt;""),Q4402-P4402,"")</f>
        <v/>
      </c>
      <c r="U4402" s="30" t="n">
        <f aca="false">IF(AND(O4402="Engaging",P4402&lt;&gt;""),'Leia-me'!$B$5-P4402,"")</f>
        <v>248</v>
      </c>
      <c r="V4402" s="25" t="str">
        <f aca="false">IF(O4402&lt;&gt;"Engaging","",IF(U4402&lt;='Leia-me'!$B$6,"Saudável",IF(U4402&lt;='Leia-me'!$B$7,"Esfriando",IF(U4402&lt;='Leia-me'!$B$8,"Última chance","Zumbi"))))</f>
        <v>Zumbi</v>
      </c>
      <c r="W4402" s="25" t="str">
        <f aca="false">IF(O4402="Won",1,IF(O4402="Lost",0,""))</f>
        <v/>
      </c>
      <c r="Y4402" s="25" t="str">
        <f aca="false">IF(E4402="","Sim","")</f>
        <v>Sim</v>
      </c>
    </row>
    <row r="4403" customFormat="false" ht="15" hidden="false" customHeight="false" outlineLevel="0" collapsed="false">
      <c r="A4403" s="25" t="s">
        <v>4665</v>
      </c>
      <c r="B4403" s="25" t="s">
        <v>84</v>
      </c>
      <c r="C4403" s="25" t="s">
        <v>85</v>
      </c>
      <c r="D4403" s="25" t="s">
        <v>90</v>
      </c>
      <c r="E4403" s="25" t="s">
        <v>1189</v>
      </c>
      <c r="F4403" s="25" t="s">
        <v>211</v>
      </c>
      <c r="G4403" s="26" t="n">
        <v>702.72</v>
      </c>
      <c r="H4403" s="27" t="n">
        <v>1831</v>
      </c>
      <c r="I4403" s="25" t="s">
        <v>147</v>
      </c>
      <c r="K4403" s="25" t="n">
        <v>2004</v>
      </c>
      <c r="L4403" s="25" t="s">
        <v>186</v>
      </c>
      <c r="M4403" s="25" t="s">
        <v>171</v>
      </c>
      <c r="N4403" s="28" t="n">
        <v>550</v>
      </c>
      <c r="O4403" s="25" t="s">
        <v>54</v>
      </c>
      <c r="P4403" s="29" t="n">
        <v>42852</v>
      </c>
      <c r="Q4403" s="29" t="n">
        <v>42868</v>
      </c>
      <c r="R4403" s="28" t="n">
        <v>525</v>
      </c>
      <c r="S4403" s="28" t="n">
        <f aca="false">IF(O4403="Won",R4403,IF(O4403="Lost",0,N4403))</f>
        <v>525</v>
      </c>
      <c r="T4403" s="30" t="n">
        <f aca="false">IF(AND(P4403&lt;&gt;"",Q4403&lt;&gt;""),Q4403-P4403,"")</f>
        <v>16</v>
      </c>
      <c r="U4403" s="30" t="str">
        <f aca="false">IF(AND(O4403="Engaging",P4403&lt;&gt;""),'Leia-me'!$B$5-P4403,"")</f>
        <v/>
      </c>
      <c r="V4403" s="25" t="str">
        <f aca="false">IF(O4403&lt;&gt;"Engaging","",IF(U4403&lt;='Leia-me'!$B$6,"Saudável",IF(U4403&lt;='Leia-me'!$B$7,"Esfriando",IF(U4403&lt;='Leia-me'!$B$8,"Última chance","Zumbi"))))</f>
        <v/>
      </c>
      <c r="W4403" s="25" t="n">
        <f aca="false">IF(O4403="Won",1,IF(O4403="Lost",0,""))</f>
        <v>1</v>
      </c>
      <c r="Y4403" s="25" t="str">
        <f aca="false">IF(E4403="","Sim","")</f>
        <v/>
      </c>
    </row>
    <row r="4404" customFormat="false" ht="15" hidden="false" customHeight="false" outlineLevel="0" collapsed="false">
      <c r="A4404" s="25" t="s">
        <v>4666</v>
      </c>
      <c r="B4404" s="25" t="s">
        <v>84</v>
      </c>
      <c r="C4404" s="25" t="s">
        <v>85</v>
      </c>
      <c r="D4404" s="25" t="s">
        <v>90</v>
      </c>
      <c r="G4404" s="31"/>
      <c r="H4404" s="32"/>
      <c r="L4404" s="25" t="s">
        <v>160</v>
      </c>
      <c r="M4404" s="25" t="s">
        <v>149</v>
      </c>
      <c r="N4404" s="28" t="n">
        <v>3393</v>
      </c>
      <c r="O4404" s="25" t="s">
        <v>56</v>
      </c>
      <c r="P4404" s="29" t="n">
        <v>42859</v>
      </c>
      <c r="Q4404" s="33"/>
      <c r="R4404" s="34"/>
      <c r="S4404" s="28" t="n">
        <f aca="false">IF(O4404="Won",R4404,IF(O4404="Lost",0,N4404))</f>
        <v>3393</v>
      </c>
      <c r="T4404" s="30" t="str">
        <f aca="false">IF(AND(P4404&lt;&gt;"",Q4404&lt;&gt;""),Q4404-P4404,"")</f>
        <v/>
      </c>
      <c r="U4404" s="30" t="n">
        <f aca="false">IF(AND(O4404="Engaging",P4404&lt;&gt;""),'Leia-me'!$B$5-P4404,"")</f>
        <v>241</v>
      </c>
      <c r="V4404" s="25" t="str">
        <f aca="false">IF(O4404&lt;&gt;"Engaging","",IF(U4404&lt;='Leia-me'!$B$6,"Saudável",IF(U4404&lt;='Leia-me'!$B$7,"Esfriando",IF(U4404&lt;='Leia-me'!$B$8,"Última chance","Zumbi"))))</f>
        <v>Zumbi</v>
      </c>
      <c r="W4404" s="25" t="str">
        <f aca="false">IF(O4404="Won",1,IF(O4404="Lost",0,""))</f>
        <v/>
      </c>
      <c r="Y4404" s="25" t="str">
        <f aca="false">IF(E4404="","Sim","")</f>
        <v>Sim</v>
      </c>
    </row>
    <row r="4405" customFormat="false" ht="15" hidden="false" customHeight="false" outlineLevel="0" collapsed="false">
      <c r="A4405" s="25" t="s">
        <v>4667</v>
      </c>
      <c r="B4405" s="25" t="s">
        <v>84</v>
      </c>
      <c r="C4405" s="25" t="s">
        <v>85</v>
      </c>
      <c r="D4405" s="25" t="s">
        <v>90</v>
      </c>
      <c r="E4405" s="25" t="s">
        <v>452</v>
      </c>
      <c r="F4405" s="25" t="s">
        <v>185</v>
      </c>
      <c r="G4405" s="26" t="n">
        <v>1712.68</v>
      </c>
      <c r="H4405" s="27" t="n">
        <v>3194</v>
      </c>
      <c r="I4405" s="25" t="s">
        <v>147</v>
      </c>
      <c r="J4405" s="25" t="s">
        <v>193</v>
      </c>
      <c r="K4405" s="25" t="n">
        <v>1992</v>
      </c>
      <c r="L4405" s="25" t="s">
        <v>170</v>
      </c>
      <c r="M4405" s="25" t="s">
        <v>171</v>
      </c>
      <c r="N4405" s="28" t="n">
        <v>1096</v>
      </c>
      <c r="O4405" s="25" t="s">
        <v>54</v>
      </c>
      <c r="P4405" s="29" t="n">
        <v>42862</v>
      </c>
      <c r="Q4405" s="29" t="n">
        <v>42952</v>
      </c>
      <c r="R4405" s="28" t="n">
        <v>995</v>
      </c>
      <c r="S4405" s="28" t="n">
        <f aca="false">IF(O4405="Won",R4405,IF(O4405="Lost",0,N4405))</f>
        <v>995</v>
      </c>
      <c r="T4405" s="30" t="n">
        <f aca="false">IF(AND(P4405&lt;&gt;"",Q4405&lt;&gt;""),Q4405-P4405,"")</f>
        <v>90</v>
      </c>
      <c r="U4405" s="30" t="str">
        <f aca="false">IF(AND(O4405="Engaging",P4405&lt;&gt;""),'Leia-me'!$B$5-P4405,"")</f>
        <v/>
      </c>
      <c r="V4405" s="25" t="str">
        <f aca="false">IF(O4405&lt;&gt;"Engaging","",IF(U4405&lt;='Leia-me'!$B$6,"Saudável",IF(U4405&lt;='Leia-me'!$B$7,"Esfriando",IF(U4405&lt;='Leia-me'!$B$8,"Última chance","Zumbi"))))</f>
        <v/>
      </c>
      <c r="W4405" s="25" t="n">
        <f aca="false">IF(O4405="Won",1,IF(O4405="Lost",0,""))</f>
        <v>1</v>
      </c>
      <c r="Y4405" s="25" t="str">
        <f aca="false">IF(E4405="","Sim","")</f>
        <v/>
      </c>
    </row>
    <row r="4406" customFormat="false" ht="15" hidden="false" customHeight="false" outlineLevel="0" collapsed="false">
      <c r="A4406" s="25" t="s">
        <v>4668</v>
      </c>
      <c r="B4406" s="25" t="s">
        <v>84</v>
      </c>
      <c r="C4406" s="25" t="s">
        <v>85</v>
      </c>
      <c r="D4406" s="25" t="s">
        <v>90</v>
      </c>
      <c r="E4406" s="25" t="s">
        <v>1653</v>
      </c>
      <c r="F4406" s="25" t="s">
        <v>165</v>
      </c>
      <c r="G4406" s="26" t="n">
        <v>3838.39</v>
      </c>
      <c r="H4406" s="27" t="n">
        <v>8274</v>
      </c>
      <c r="I4406" s="25" t="s">
        <v>147</v>
      </c>
      <c r="K4406" s="25" t="n">
        <v>1989</v>
      </c>
      <c r="L4406" s="25" t="s">
        <v>160</v>
      </c>
      <c r="M4406" s="25" t="s">
        <v>149</v>
      </c>
      <c r="N4406" s="28" t="n">
        <v>3393</v>
      </c>
      <c r="O4406" s="25" t="s">
        <v>54</v>
      </c>
      <c r="P4406" s="29" t="n">
        <v>42862</v>
      </c>
      <c r="Q4406" s="29" t="n">
        <v>42952</v>
      </c>
      <c r="R4406" s="28" t="n">
        <v>3666</v>
      </c>
      <c r="S4406" s="28" t="n">
        <f aca="false">IF(O4406="Won",R4406,IF(O4406="Lost",0,N4406))</f>
        <v>3666</v>
      </c>
      <c r="T4406" s="30" t="n">
        <f aca="false">IF(AND(P4406&lt;&gt;"",Q4406&lt;&gt;""),Q4406-P4406,"")</f>
        <v>90</v>
      </c>
      <c r="U4406" s="30" t="str">
        <f aca="false">IF(AND(O4406="Engaging",P4406&lt;&gt;""),'Leia-me'!$B$5-P4406,"")</f>
        <v/>
      </c>
      <c r="V4406" s="25" t="str">
        <f aca="false">IF(O4406&lt;&gt;"Engaging","",IF(U4406&lt;='Leia-me'!$B$6,"Saudável",IF(U4406&lt;='Leia-me'!$B$7,"Esfriando",IF(U4406&lt;='Leia-me'!$B$8,"Última chance","Zumbi"))))</f>
        <v/>
      </c>
      <c r="W4406" s="25" t="n">
        <f aca="false">IF(O4406="Won",1,IF(O4406="Lost",0,""))</f>
        <v>1</v>
      </c>
      <c r="Y4406" s="25" t="str">
        <f aca="false">IF(E4406="","Sim","")</f>
        <v/>
      </c>
    </row>
    <row r="4407" customFormat="false" ht="15" hidden="false" customHeight="false" outlineLevel="0" collapsed="false">
      <c r="A4407" s="25" t="s">
        <v>4669</v>
      </c>
      <c r="B4407" s="25" t="s">
        <v>84</v>
      </c>
      <c r="C4407" s="25" t="s">
        <v>85</v>
      </c>
      <c r="D4407" s="25" t="s">
        <v>90</v>
      </c>
      <c r="E4407" s="25" t="s">
        <v>1671</v>
      </c>
      <c r="F4407" s="25" t="s">
        <v>168</v>
      </c>
      <c r="G4407" s="26" t="n">
        <v>3027.46</v>
      </c>
      <c r="H4407" s="27" t="n">
        <v>9516</v>
      </c>
      <c r="I4407" s="25" t="s">
        <v>1672</v>
      </c>
      <c r="K4407" s="25" t="n">
        <v>1984</v>
      </c>
      <c r="L4407" s="25" t="s">
        <v>160</v>
      </c>
      <c r="M4407" s="25" t="s">
        <v>149</v>
      </c>
      <c r="N4407" s="28" t="n">
        <v>3393</v>
      </c>
      <c r="O4407" s="25" t="s">
        <v>55</v>
      </c>
      <c r="P4407" s="29" t="n">
        <v>42866</v>
      </c>
      <c r="Q4407" s="29" t="n">
        <v>42951</v>
      </c>
      <c r="R4407" s="28" t="n">
        <v>0</v>
      </c>
      <c r="S4407" s="28" t="n">
        <f aca="false">IF(O4407="Won",R4407,IF(O4407="Lost",0,N4407))</f>
        <v>0</v>
      </c>
      <c r="T4407" s="30" t="n">
        <f aca="false">IF(AND(P4407&lt;&gt;"",Q4407&lt;&gt;""),Q4407-P4407,"")</f>
        <v>85</v>
      </c>
      <c r="U4407" s="30" t="str">
        <f aca="false">IF(AND(O4407="Engaging",P4407&lt;&gt;""),'Leia-me'!$B$5-P4407,"")</f>
        <v/>
      </c>
      <c r="V4407" s="25" t="str">
        <f aca="false">IF(O4407&lt;&gt;"Engaging","",IF(U4407&lt;='Leia-me'!$B$6,"Saudável",IF(U4407&lt;='Leia-me'!$B$7,"Esfriando",IF(U4407&lt;='Leia-me'!$B$8,"Última chance","Zumbi"))))</f>
        <v/>
      </c>
      <c r="W4407" s="25" t="n">
        <f aca="false">IF(O4407="Won",1,IF(O4407="Lost",0,""))</f>
        <v>0</v>
      </c>
      <c r="Y4407" s="25" t="str">
        <f aca="false">IF(E4407="","Sim","")</f>
        <v/>
      </c>
    </row>
    <row r="4408" customFormat="false" ht="15" hidden="false" customHeight="false" outlineLevel="0" collapsed="false">
      <c r="A4408" s="25" t="s">
        <v>4670</v>
      </c>
      <c r="B4408" s="25" t="s">
        <v>84</v>
      </c>
      <c r="C4408" s="25" t="s">
        <v>85</v>
      </c>
      <c r="D4408" s="25" t="s">
        <v>90</v>
      </c>
      <c r="G4408" s="31"/>
      <c r="H4408" s="32"/>
      <c r="L4408" s="25" t="s">
        <v>1834</v>
      </c>
      <c r="M4408" s="25" t="s">
        <v>171</v>
      </c>
      <c r="N4408" s="28" t="n">
        <v>4821</v>
      </c>
      <c r="O4408" s="25" t="s">
        <v>56</v>
      </c>
      <c r="P4408" s="29" t="n">
        <v>42869</v>
      </c>
      <c r="Q4408" s="33"/>
      <c r="R4408" s="34"/>
      <c r="S4408" s="28" t="n">
        <f aca="false">IF(O4408="Won",R4408,IF(O4408="Lost",0,N4408))</f>
        <v>4821</v>
      </c>
      <c r="T4408" s="30" t="str">
        <f aca="false">IF(AND(P4408&lt;&gt;"",Q4408&lt;&gt;""),Q4408-P4408,"")</f>
        <v/>
      </c>
      <c r="U4408" s="30" t="n">
        <f aca="false">IF(AND(O4408="Engaging",P4408&lt;&gt;""),'Leia-me'!$B$5-P4408,"")</f>
        <v>231</v>
      </c>
      <c r="V4408" s="25" t="str">
        <f aca="false">IF(O4408&lt;&gt;"Engaging","",IF(U4408&lt;='Leia-me'!$B$6,"Saudável",IF(U4408&lt;='Leia-me'!$B$7,"Esfriando",IF(U4408&lt;='Leia-me'!$B$8,"Última chance","Zumbi"))))</f>
        <v>Zumbi</v>
      </c>
      <c r="W4408" s="25" t="str">
        <f aca="false">IF(O4408="Won",1,IF(O4408="Lost",0,""))</f>
        <v/>
      </c>
      <c r="X4408" s="25" t="s">
        <v>1835</v>
      </c>
      <c r="Y4408" s="25" t="str">
        <f aca="false">IF(E4408="","Sim","")</f>
        <v>Sim</v>
      </c>
    </row>
    <row r="4409" customFormat="false" ht="15" hidden="false" customHeight="false" outlineLevel="0" collapsed="false">
      <c r="A4409" s="25" t="s">
        <v>4671</v>
      </c>
      <c r="B4409" s="25" t="s">
        <v>84</v>
      </c>
      <c r="C4409" s="25" t="s">
        <v>85</v>
      </c>
      <c r="D4409" s="25" t="s">
        <v>90</v>
      </c>
      <c r="E4409" s="25" t="s">
        <v>1690</v>
      </c>
      <c r="F4409" s="25" t="s">
        <v>211</v>
      </c>
      <c r="G4409" s="26" t="n">
        <v>2520.83</v>
      </c>
      <c r="H4409" s="27" t="n">
        <v>3502</v>
      </c>
      <c r="I4409" s="25" t="s">
        <v>147</v>
      </c>
      <c r="K4409" s="25" t="n">
        <v>1990</v>
      </c>
      <c r="L4409" s="25" t="s">
        <v>160</v>
      </c>
      <c r="M4409" s="25" t="s">
        <v>149</v>
      </c>
      <c r="N4409" s="28" t="n">
        <v>3393</v>
      </c>
      <c r="O4409" s="25" t="s">
        <v>54</v>
      </c>
      <c r="P4409" s="29" t="n">
        <v>42871</v>
      </c>
      <c r="Q4409" s="29" t="n">
        <v>42994</v>
      </c>
      <c r="R4409" s="28" t="n">
        <v>3483</v>
      </c>
      <c r="S4409" s="28" t="n">
        <f aca="false">IF(O4409="Won",R4409,IF(O4409="Lost",0,N4409))</f>
        <v>3483</v>
      </c>
      <c r="T4409" s="30" t="n">
        <f aca="false">IF(AND(P4409&lt;&gt;"",Q4409&lt;&gt;""),Q4409-P4409,"")</f>
        <v>123</v>
      </c>
      <c r="U4409" s="30" t="str">
        <f aca="false">IF(AND(O4409="Engaging",P4409&lt;&gt;""),'Leia-me'!$B$5-P4409,"")</f>
        <v/>
      </c>
      <c r="V4409" s="25" t="str">
        <f aca="false">IF(O4409&lt;&gt;"Engaging","",IF(U4409&lt;='Leia-me'!$B$6,"Saudável",IF(U4409&lt;='Leia-me'!$B$7,"Esfriando",IF(U4409&lt;='Leia-me'!$B$8,"Última chance","Zumbi"))))</f>
        <v/>
      </c>
      <c r="W4409" s="25" t="n">
        <f aca="false">IF(O4409="Won",1,IF(O4409="Lost",0,""))</f>
        <v>1</v>
      </c>
      <c r="Y4409" s="25" t="str">
        <f aca="false">IF(E4409="","Sim","")</f>
        <v/>
      </c>
    </row>
    <row r="4410" customFormat="false" ht="15" hidden="false" customHeight="false" outlineLevel="0" collapsed="false">
      <c r="A4410" s="25" t="s">
        <v>4672</v>
      </c>
      <c r="B4410" s="25" t="s">
        <v>84</v>
      </c>
      <c r="C4410" s="25" t="s">
        <v>85</v>
      </c>
      <c r="D4410" s="25" t="s">
        <v>90</v>
      </c>
      <c r="G4410" s="31"/>
      <c r="H4410" s="32"/>
      <c r="L4410" s="25" t="s">
        <v>148</v>
      </c>
      <c r="M4410" s="25" t="s">
        <v>149</v>
      </c>
      <c r="N4410" s="28" t="n">
        <v>55</v>
      </c>
      <c r="O4410" s="25" t="s">
        <v>56</v>
      </c>
      <c r="P4410" s="29" t="n">
        <v>42873</v>
      </c>
      <c r="Q4410" s="33"/>
      <c r="R4410" s="34"/>
      <c r="S4410" s="28" t="n">
        <f aca="false">IF(O4410="Won",R4410,IF(O4410="Lost",0,N4410))</f>
        <v>55</v>
      </c>
      <c r="T4410" s="30" t="str">
        <f aca="false">IF(AND(P4410&lt;&gt;"",Q4410&lt;&gt;""),Q4410-P4410,"")</f>
        <v/>
      </c>
      <c r="U4410" s="30" t="n">
        <f aca="false">IF(AND(O4410="Engaging",P4410&lt;&gt;""),'Leia-me'!$B$5-P4410,"")</f>
        <v>227</v>
      </c>
      <c r="V4410" s="25" t="str">
        <f aca="false">IF(O4410&lt;&gt;"Engaging","",IF(U4410&lt;='Leia-me'!$B$6,"Saudável",IF(U4410&lt;='Leia-me'!$B$7,"Esfriando",IF(U4410&lt;='Leia-me'!$B$8,"Última chance","Zumbi"))))</f>
        <v>Zumbi</v>
      </c>
      <c r="W4410" s="25" t="str">
        <f aca="false">IF(O4410="Won",1,IF(O4410="Lost",0,""))</f>
        <v/>
      </c>
      <c r="Y4410" s="25" t="str">
        <f aca="false">IF(E4410="","Sim","")</f>
        <v>Sim</v>
      </c>
    </row>
    <row r="4411" customFormat="false" ht="15" hidden="false" customHeight="false" outlineLevel="0" collapsed="false">
      <c r="A4411" s="25" t="s">
        <v>4673</v>
      </c>
      <c r="B4411" s="25" t="s">
        <v>84</v>
      </c>
      <c r="C4411" s="25" t="s">
        <v>85</v>
      </c>
      <c r="D4411" s="25" t="s">
        <v>90</v>
      </c>
      <c r="E4411" s="25" t="s">
        <v>3511</v>
      </c>
      <c r="F4411" s="25" t="s">
        <v>168</v>
      </c>
      <c r="G4411" s="26" t="n">
        <v>1197.44</v>
      </c>
      <c r="H4411" s="27" t="n">
        <v>2570</v>
      </c>
      <c r="I4411" s="25" t="s">
        <v>147</v>
      </c>
      <c r="K4411" s="25" t="n">
        <v>1999</v>
      </c>
      <c r="L4411" s="25" t="s">
        <v>160</v>
      </c>
      <c r="M4411" s="25" t="s">
        <v>149</v>
      </c>
      <c r="N4411" s="28" t="n">
        <v>3393</v>
      </c>
      <c r="O4411" s="25" t="s">
        <v>54</v>
      </c>
      <c r="P4411" s="29" t="n">
        <v>42879</v>
      </c>
      <c r="Q4411" s="29" t="n">
        <v>42966</v>
      </c>
      <c r="R4411" s="28" t="n">
        <v>2699</v>
      </c>
      <c r="S4411" s="28" t="n">
        <f aca="false">IF(O4411="Won",R4411,IF(O4411="Lost",0,N4411))</f>
        <v>2699</v>
      </c>
      <c r="T4411" s="30" t="n">
        <f aca="false">IF(AND(P4411&lt;&gt;"",Q4411&lt;&gt;""),Q4411-P4411,"")</f>
        <v>87</v>
      </c>
      <c r="U4411" s="30" t="str">
        <f aca="false">IF(AND(O4411="Engaging",P4411&lt;&gt;""),'Leia-me'!$B$5-P4411,"")</f>
        <v/>
      </c>
      <c r="V4411" s="25" t="str">
        <f aca="false">IF(O4411&lt;&gt;"Engaging","",IF(U4411&lt;='Leia-me'!$B$6,"Saudável",IF(U4411&lt;='Leia-me'!$B$7,"Esfriando",IF(U4411&lt;='Leia-me'!$B$8,"Última chance","Zumbi"))))</f>
        <v/>
      </c>
      <c r="W4411" s="25" t="n">
        <f aca="false">IF(O4411="Won",1,IF(O4411="Lost",0,""))</f>
        <v>1</v>
      </c>
      <c r="Y4411" s="25" t="str">
        <f aca="false">IF(E4411="","Sim","")</f>
        <v/>
      </c>
    </row>
    <row r="4412" customFormat="false" ht="15" hidden="false" customHeight="false" outlineLevel="0" collapsed="false">
      <c r="A4412" s="25" t="s">
        <v>4674</v>
      </c>
      <c r="B4412" s="25" t="s">
        <v>84</v>
      </c>
      <c r="C4412" s="25" t="s">
        <v>85</v>
      </c>
      <c r="D4412" s="25" t="s">
        <v>90</v>
      </c>
      <c r="E4412" s="25" t="s">
        <v>644</v>
      </c>
      <c r="F4412" s="25" t="s">
        <v>177</v>
      </c>
      <c r="G4412" s="26" t="n">
        <v>646.1</v>
      </c>
      <c r="H4412" s="27" t="n">
        <v>883</v>
      </c>
      <c r="I4412" s="25" t="s">
        <v>147</v>
      </c>
      <c r="J4412" s="25" t="s">
        <v>199</v>
      </c>
      <c r="K4412" s="25" t="n">
        <v>1993</v>
      </c>
      <c r="L4412" s="25" t="s">
        <v>178</v>
      </c>
      <c r="M4412" s="25" t="s">
        <v>171</v>
      </c>
      <c r="N4412" s="28" t="n">
        <v>5482</v>
      </c>
      <c r="O4412" s="25" t="s">
        <v>54</v>
      </c>
      <c r="P4412" s="29" t="n">
        <v>42881</v>
      </c>
      <c r="Q4412" s="29" t="n">
        <v>43001</v>
      </c>
      <c r="R4412" s="28" t="n">
        <v>5198</v>
      </c>
      <c r="S4412" s="28" t="n">
        <f aca="false">IF(O4412="Won",R4412,IF(O4412="Lost",0,N4412))</f>
        <v>5198</v>
      </c>
      <c r="T4412" s="30" t="n">
        <f aca="false">IF(AND(P4412&lt;&gt;"",Q4412&lt;&gt;""),Q4412-P4412,"")</f>
        <v>120</v>
      </c>
      <c r="U4412" s="30" t="str">
        <f aca="false">IF(AND(O4412="Engaging",P4412&lt;&gt;""),'Leia-me'!$B$5-P4412,"")</f>
        <v/>
      </c>
      <c r="V4412" s="25" t="str">
        <f aca="false">IF(O4412&lt;&gt;"Engaging","",IF(U4412&lt;='Leia-me'!$B$6,"Saudável",IF(U4412&lt;='Leia-me'!$B$7,"Esfriando",IF(U4412&lt;='Leia-me'!$B$8,"Última chance","Zumbi"))))</f>
        <v/>
      </c>
      <c r="W4412" s="25" t="n">
        <f aca="false">IF(O4412="Won",1,IF(O4412="Lost",0,""))</f>
        <v>1</v>
      </c>
      <c r="Y4412" s="25" t="str">
        <f aca="false">IF(E4412="","Sim","")</f>
        <v/>
      </c>
    </row>
    <row r="4413" customFormat="false" ht="15" hidden="false" customHeight="false" outlineLevel="0" collapsed="false">
      <c r="A4413" s="25" t="s">
        <v>4675</v>
      </c>
      <c r="B4413" s="25" t="s">
        <v>84</v>
      </c>
      <c r="C4413" s="25" t="s">
        <v>85</v>
      </c>
      <c r="D4413" s="25" t="s">
        <v>90</v>
      </c>
      <c r="G4413" s="31"/>
      <c r="H4413" s="32"/>
      <c r="L4413" s="25" t="s">
        <v>160</v>
      </c>
      <c r="M4413" s="25" t="s">
        <v>149</v>
      </c>
      <c r="N4413" s="28" t="n">
        <v>3393</v>
      </c>
      <c r="O4413" s="25" t="s">
        <v>56</v>
      </c>
      <c r="P4413" s="29" t="n">
        <v>42885</v>
      </c>
      <c r="Q4413" s="33"/>
      <c r="R4413" s="34"/>
      <c r="S4413" s="28" t="n">
        <f aca="false">IF(O4413="Won",R4413,IF(O4413="Lost",0,N4413))</f>
        <v>3393</v>
      </c>
      <c r="T4413" s="30" t="str">
        <f aca="false">IF(AND(P4413&lt;&gt;"",Q4413&lt;&gt;""),Q4413-P4413,"")</f>
        <v/>
      </c>
      <c r="U4413" s="30" t="n">
        <f aca="false">IF(AND(O4413="Engaging",P4413&lt;&gt;""),'Leia-me'!$B$5-P4413,"")</f>
        <v>215</v>
      </c>
      <c r="V4413" s="25" t="str">
        <f aca="false">IF(O4413&lt;&gt;"Engaging","",IF(U4413&lt;='Leia-me'!$B$6,"Saudável",IF(U4413&lt;='Leia-me'!$B$7,"Esfriando",IF(U4413&lt;='Leia-me'!$B$8,"Última chance","Zumbi"))))</f>
        <v>Zumbi</v>
      </c>
      <c r="W4413" s="25" t="str">
        <f aca="false">IF(O4413="Won",1,IF(O4413="Lost",0,""))</f>
        <v/>
      </c>
      <c r="Y4413" s="25" t="str">
        <f aca="false">IF(E4413="","Sim","")</f>
        <v>Sim</v>
      </c>
    </row>
    <row r="4414" customFormat="false" ht="15" hidden="false" customHeight="false" outlineLevel="0" collapsed="false">
      <c r="A4414" s="25" t="s">
        <v>4676</v>
      </c>
      <c r="B4414" s="25" t="s">
        <v>84</v>
      </c>
      <c r="C4414" s="25" t="s">
        <v>85</v>
      </c>
      <c r="D4414" s="25" t="s">
        <v>90</v>
      </c>
      <c r="E4414" s="25" t="s">
        <v>1055</v>
      </c>
      <c r="F4414" s="25" t="s">
        <v>146</v>
      </c>
      <c r="G4414" s="26" t="n">
        <v>439.21</v>
      </c>
      <c r="H4414" s="27" t="n">
        <v>792</v>
      </c>
      <c r="I4414" s="25" t="s">
        <v>147</v>
      </c>
      <c r="K4414" s="25" t="n">
        <v>1996</v>
      </c>
      <c r="L4414" s="25" t="s">
        <v>148</v>
      </c>
      <c r="M4414" s="25" t="s">
        <v>149</v>
      </c>
      <c r="N4414" s="28" t="n">
        <v>55</v>
      </c>
      <c r="O4414" s="25" t="s">
        <v>54</v>
      </c>
      <c r="P4414" s="29" t="n">
        <v>42886</v>
      </c>
      <c r="Q4414" s="29" t="n">
        <v>42900</v>
      </c>
      <c r="R4414" s="28" t="n">
        <v>53</v>
      </c>
      <c r="S4414" s="28" t="n">
        <f aca="false">IF(O4414="Won",R4414,IF(O4414="Lost",0,N4414))</f>
        <v>53</v>
      </c>
      <c r="T4414" s="30" t="n">
        <f aca="false">IF(AND(P4414&lt;&gt;"",Q4414&lt;&gt;""),Q4414-P4414,"")</f>
        <v>14</v>
      </c>
      <c r="U4414" s="30" t="str">
        <f aca="false">IF(AND(O4414="Engaging",P4414&lt;&gt;""),'Leia-me'!$B$5-P4414,"")</f>
        <v/>
      </c>
      <c r="V4414" s="25" t="str">
        <f aca="false">IF(O4414&lt;&gt;"Engaging","",IF(U4414&lt;='Leia-me'!$B$6,"Saudável",IF(U4414&lt;='Leia-me'!$B$7,"Esfriando",IF(U4414&lt;='Leia-me'!$B$8,"Última chance","Zumbi"))))</f>
        <v/>
      </c>
      <c r="W4414" s="25" t="n">
        <f aca="false">IF(O4414="Won",1,IF(O4414="Lost",0,""))</f>
        <v>1</v>
      </c>
      <c r="Y4414" s="25" t="str">
        <f aca="false">IF(E4414="","Sim","")</f>
        <v/>
      </c>
    </row>
    <row r="4415" customFormat="false" ht="15" hidden="false" customHeight="false" outlineLevel="0" collapsed="false">
      <c r="A4415" s="25" t="s">
        <v>4677</v>
      </c>
      <c r="B4415" s="25" t="s">
        <v>84</v>
      </c>
      <c r="C4415" s="25" t="s">
        <v>85</v>
      </c>
      <c r="D4415" s="25" t="s">
        <v>90</v>
      </c>
      <c r="E4415" s="25" t="s">
        <v>452</v>
      </c>
      <c r="F4415" s="25" t="s">
        <v>185</v>
      </c>
      <c r="G4415" s="26" t="n">
        <v>1712.68</v>
      </c>
      <c r="H4415" s="27" t="n">
        <v>3194</v>
      </c>
      <c r="I4415" s="25" t="s">
        <v>147</v>
      </c>
      <c r="J4415" s="25" t="s">
        <v>193</v>
      </c>
      <c r="K4415" s="25" t="n">
        <v>1992</v>
      </c>
      <c r="L4415" s="25" t="s">
        <v>1834</v>
      </c>
      <c r="M4415" s="25" t="s">
        <v>171</v>
      </c>
      <c r="N4415" s="28" t="n">
        <v>4821</v>
      </c>
      <c r="O4415" s="25" t="s">
        <v>54</v>
      </c>
      <c r="P4415" s="29" t="n">
        <v>42892</v>
      </c>
      <c r="Q4415" s="29" t="n">
        <v>42983</v>
      </c>
      <c r="R4415" s="28" t="n">
        <v>3961</v>
      </c>
      <c r="S4415" s="28" t="n">
        <f aca="false">IF(O4415="Won",R4415,IF(O4415="Lost",0,N4415))</f>
        <v>3961</v>
      </c>
      <c r="T4415" s="30" t="n">
        <f aca="false">IF(AND(P4415&lt;&gt;"",Q4415&lt;&gt;""),Q4415-P4415,"")</f>
        <v>91</v>
      </c>
      <c r="U4415" s="30" t="str">
        <f aca="false">IF(AND(O4415="Engaging",P4415&lt;&gt;""),'Leia-me'!$B$5-P4415,"")</f>
        <v/>
      </c>
      <c r="V4415" s="25" t="str">
        <f aca="false">IF(O4415&lt;&gt;"Engaging","",IF(U4415&lt;='Leia-me'!$B$6,"Saudável",IF(U4415&lt;='Leia-me'!$B$7,"Esfriando",IF(U4415&lt;='Leia-me'!$B$8,"Última chance","Zumbi"))))</f>
        <v/>
      </c>
      <c r="W4415" s="25" t="n">
        <f aca="false">IF(O4415="Won",1,IF(O4415="Lost",0,""))</f>
        <v>1</v>
      </c>
      <c r="X4415" s="25" t="s">
        <v>1835</v>
      </c>
      <c r="Y4415" s="25" t="str">
        <f aca="false">IF(E4415="","Sim","")</f>
        <v/>
      </c>
    </row>
    <row r="4416" customFormat="false" ht="15" hidden="false" customHeight="false" outlineLevel="0" collapsed="false">
      <c r="A4416" s="25" t="s">
        <v>4678</v>
      </c>
      <c r="B4416" s="25" t="s">
        <v>84</v>
      </c>
      <c r="C4416" s="25" t="s">
        <v>85</v>
      </c>
      <c r="D4416" s="25" t="s">
        <v>90</v>
      </c>
      <c r="E4416" s="25" t="s">
        <v>1640</v>
      </c>
      <c r="F4416" s="25" t="s">
        <v>211</v>
      </c>
      <c r="G4416" s="26" t="n">
        <v>71.12</v>
      </c>
      <c r="H4416" s="27" t="n">
        <v>144</v>
      </c>
      <c r="I4416" s="25" t="s">
        <v>147</v>
      </c>
      <c r="K4416" s="25" t="n">
        <v>2010</v>
      </c>
      <c r="L4416" s="25" t="s">
        <v>148</v>
      </c>
      <c r="M4416" s="25" t="s">
        <v>149</v>
      </c>
      <c r="N4416" s="28" t="n">
        <v>55</v>
      </c>
      <c r="O4416" s="25" t="s">
        <v>54</v>
      </c>
      <c r="P4416" s="29" t="n">
        <v>42892</v>
      </c>
      <c r="Q4416" s="29" t="n">
        <v>42973</v>
      </c>
      <c r="R4416" s="28" t="n">
        <v>45</v>
      </c>
      <c r="S4416" s="28" t="n">
        <f aca="false">IF(O4416="Won",R4416,IF(O4416="Lost",0,N4416))</f>
        <v>45</v>
      </c>
      <c r="T4416" s="30" t="n">
        <f aca="false">IF(AND(P4416&lt;&gt;"",Q4416&lt;&gt;""),Q4416-P4416,"")</f>
        <v>81</v>
      </c>
      <c r="U4416" s="30" t="str">
        <f aca="false">IF(AND(O4416="Engaging",P4416&lt;&gt;""),'Leia-me'!$B$5-P4416,"")</f>
        <v/>
      </c>
      <c r="V4416" s="25" t="str">
        <f aca="false">IF(O4416&lt;&gt;"Engaging","",IF(U4416&lt;='Leia-me'!$B$6,"Saudável",IF(U4416&lt;='Leia-me'!$B$7,"Esfriando",IF(U4416&lt;='Leia-me'!$B$8,"Última chance","Zumbi"))))</f>
        <v/>
      </c>
      <c r="W4416" s="25" t="n">
        <f aca="false">IF(O4416="Won",1,IF(O4416="Lost",0,""))</f>
        <v>1</v>
      </c>
      <c r="Y4416" s="25" t="str">
        <f aca="false">IF(E4416="","Sim","")</f>
        <v/>
      </c>
    </row>
    <row r="4417" customFormat="false" ht="15" hidden="false" customHeight="false" outlineLevel="0" collapsed="false">
      <c r="A4417" s="25" t="s">
        <v>4679</v>
      </c>
      <c r="B4417" s="25" t="s">
        <v>84</v>
      </c>
      <c r="C4417" s="25" t="s">
        <v>85</v>
      </c>
      <c r="D4417" s="25" t="s">
        <v>90</v>
      </c>
      <c r="E4417" s="25" t="s">
        <v>1690</v>
      </c>
      <c r="F4417" s="25" t="s">
        <v>211</v>
      </c>
      <c r="G4417" s="26" t="n">
        <v>2520.83</v>
      </c>
      <c r="H4417" s="27" t="n">
        <v>3502</v>
      </c>
      <c r="I4417" s="25" t="s">
        <v>147</v>
      </c>
      <c r="K4417" s="25" t="n">
        <v>1990</v>
      </c>
      <c r="L4417" s="25" t="s">
        <v>148</v>
      </c>
      <c r="M4417" s="25" t="s">
        <v>149</v>
      </c>
      <c r="N4417" s="28" t="n">
        <v>55</v>
      </c>
      <c r="O4417" s="25" t="s">
        <v>55</v>
      </c>
      <c r="P4417" s="29" t="n">
        <v>42896</v>
      </c>
      <c r="Q4417" s="29" t="n">
        <v>42969</v>
      </c>
      <c r="R4417" s="28" t="n">
        <v>0</v>
      </c>
      <c r="S4417" s="28" t="n">
        <f aca="false">IF(O4417="Won",R4417,IF(O4417="Lost",0,N4417))</f>
        <v>0</v>
      </c>
      <c r="T4417" s="30" t="n">
        <f aca="false">IF(AND(P4417&lt;&gt;"",Q4417&lt;&gt;""),Q4417-P4417,"")</f>
        <v>73</v>
      </c>
      <c r="U4417" s="30" t="str">
        <f aca="false">IF(AND(O4417="Engaging",P4417&lt;&gt;""),'Leia-me'!$B$5-P4417,"")</f>
        <v/>
      </c>
      <c r="V4417" s="25" t="str">
        <f aca="false">IF(O4417&lt;&gt;"Engaging","",IF(U4417&lt;='Leia-me'!$B$6,"Saudável",IF(U4417&lt;='Leia-me'!$B$7,"Esfriando",IF(U4417&lt;='Leia-me'!$B$8,"Última chance","Zumbi"))))</f>
        <v/>
      </c>
      <c r="W4417" s="25" t="n">
        <f aca="false">IF(O4417="Won",1,IF(O4417="Lost",0,""))</f>
        <v>0</v>
      </c>
      <c r="Y4417" s="25" t="str">
        <f aca="false">IF(E4417="","Sim","")</f>
        <v/>
      </c>
    </row>
    <row r="4418" customFormat="false" ht="15" hidden="false" customHeight="false" outlineLevel="0" collapsed="false">
      <c r="A4418" s="25" t="s">
        <v>4680</v>
      </c>
      <c r="B4418" s="25" t="s">
        <v>84</v>
      </c>
      <c r="C4418" s="25" t="s">
        <v>85</v>
      </c>
      <c r="D4418" s="25" t="s">
        <v>90</v>
      </c>
      <c r="E4418" s="25" t="s">
        <v>1671</v>
      </c>
      <c r="F4418" s="25" t="s">
        <v>168</v>
      </c>
      <c r="G4418" s="26" t="n">
        <v>3027.46</v>
      </c>
      <c r="H4418" s="27" t="n">
        <v>9516</v>
      </c>
      <c r="I4418" s="25" t="s">
        <v>1672</v>
      </c>
      <c r="K4418" s="25" t="n">
        <v>1984</v>
      </c>
      <c r="L4418" s="25" t="s">
        <v>186</v>
      </c>
      <c r="M4418" s="25" t="s">
        <v>171</v>
      </c>
      <c r="N4418" s="28" t="n">
        <v>550</v>
      </c>
      <c r="O4418" s="25" t="s">
        <v>55</v>
      </c>
      <c r="P4418" s="29" t="n">
        <v>42899</v>
      </c>
      <c r="Q4418" s="29" t="n">
        <v>42913</v>
      </c>
      <c r="R4418" s="28" t="n">
        <v>0</v>
      </c>
      <c r="S4418" s="28" t="n">
        <f aca="false">IF(O4418="Won",R4418,IF(O4418="Lost",0,N4418))</f>
        <v>0</v>
      </c>
      <c r="T4418" s="30" t="n">
        <f aca="false">IF(AND(P4418&lt;&gt;"",Q4418&lt;&gt;""),Q4418-P4418,"")</f>
        <v>14</v>
      </c>
      <c r="U4418" s="30" t="str">
        <f aca="false">IF(AND(O4418="Engaging",P4418&lt;&gt;""),'Leia-me'!$B$5-P4418,"")</f>
        <v/>
      </c>
      <c r="V4418" s="25" t="str">
        <f aca="false">IF(O4418&lt;&gt;"Engaging","",IF(U4418&lt;='Leia-me'!$B$6,"Saudável",IF(U4418&lt;='Leia-me'!$B$7,"Esfriando",IF(U4418&lt;='Leia-me'!$B$8,"Última chance","Zumbi"))))</f>
        <v/>
      </c>
      <c r="W4418" s="25" t="n">
        <f aca="false">IF(O4418="Won",1,IF(O4418="Lost",0,""))</f>
        <v>0</v>
      </c>
      <c r="Y4418" s="25" t="str">
        <f aca="false">IF(E4418="","Sim","")</f>
        <v/>
      </c>
    </row>
    <row r="4419" customFormat="false" ht="15" hidden="false" customHeight="false" outlineLevel="0" collapsed="false">
      <c r="A4419" s="25" t="s">
        <v>4681</v>
      </c>
      <c r="B4419" s="25" t="s">
        <v>84</v>
      </c>
      <c r="C4419" s="25" t="s">
        <v>85</v>
      </c>
      <c r="D4419" s="25" t="s">
        <v>90</v>
      </c>
      <c r="E4419" s="25" t="s">
        <v>1371</v>
      </c>
      <c r="F4419" s="25" t="s">
        <v>185</v>
      </c>
      <c r="G4419" s="26" t="n">
        <v>40.79</v>
      </c>
      <c r="H4419" s="27" t="n">
        <v>142</v>
      </c>
      <c r="I4419" s="25" t="s">
        <v>1372</v>
      </c>
      <c r="K4419" s="25" t="n">
        <v>2011</v>
      </c>
      <c r="L4419" s="25" t="s">
        <v>186</v>
      </c>
      <c r="M4419" s="25" t="s">
        <v>171</v>
      </c>
      <c r="N4419" s="28" t="n">
        <v>550</v>
      </c>
      <c r="O4419" s="25" t="s">
        <v>54</v>
      </c>
      <c r="P4419" s="29" t="n">
        <v>42901</v>
      </c>
      <c r="Q4419" s="29" t="n">
        <v>42976</v>
      </c>
      <c r="R4419" s="28" t="n">
        <v>514</v>
      </c>
      <c r="S4419" s="28" t="n">
        <f aca="false">IF(O4419="Won",R4419,IF(O4419="Lost",0,N4419))</f>
        <v>514</v>
      </c>
      <c r="T4419" s="30" t="n">
        <f aca="false">IF(AND(P4419&lt;&gt;"",Q4419&lt;&gt;""),Q4419-P4419,"")</f>
        <v>75</v>
      </c>
      <c r="U4419" s="30" t="str">
        <f aca="false">IF(AND(O4419="Engaging",P4419&lt;&gt;""),'Leia-me'!$B$5-P4419,"")</f>
        <v/>
      </c>
      <c r="V4419" s="25" t="str">
        <f aca="false">IF(O4419&lt;&gt;"Engaging","",IF(U4419&lt;='Leia-me'!$B$6,"Saudável",IF(U4419&lt;='Leia-me'!$B$7,"Esfriando",IF(U4419&lt;='Leia-me'!$B$8,"Última chance","Zumbi"))))</f>
        <v/>
      </c>
      <c r="W4419" s="25" t="n">
        <f aca="false">IF(O4419="Won",1,IF(O4419="Lost",0,""))</f>
        <v>1</v>
      </c>
      <c r="Y4419" s="25" t="str">
        <f aca="false">IF(E4419="","Sim","")</f>
        <v/>
      </c>
    </row>
    <row r="4420" customFormat="false" ht="15" hidden="false" customHeight="false" outlineLevel="0" collapsed="false">
      <c r="A4420" s="25" t="s">
        <v>4682</v>
      </c>
      <c r="B4420" s="25" t="s">
        <v>84</v>
      </c>
      <c r="C4420" s="25" t="s">
        <v>85</v>
      </c>
      <c r="D4420" s="25" t="s">
        <v>90</v>
      </c>
      <c r="G4420" s="31"/>
      <c r="H4420" s="32"/>
      <c r="L4420" s="25" t="s">
        <v>160</v>
      </c>
      <c r="M4420" s="25" t="s">
        <v>149</v>
      </c>
      <c r="N4420" s="28" t="n">
        <v>3393</v>
      </c>
      <c r="O4420" s="25" t="s">
        <v>56</v>
      </c>
      <c r="P4420" s="29" t="n">
        <v>42906</v>
      </c>
      <c r="Q4420" s="33"/>
      <c r="R4420" s="34"/>
      <c r="S4420" s="28" t="n">
        <f aca="false">IF(O4420="Won",R4420,IF(O4420="Lost",0,N4420))</f>
        <v>3393</v>
      </c>
      <c r="T4420" s="30" t="str">
        <f aca="false">IF(AND(P4420&lt;&gt;"",Q4420&lt;&gt;""),Q4420-P4420,"")</f>
        <v/>
      </c>
      <c r="U4420" s="30" t="n">
        <f aca="false">IF(AND(O4420="Engaging",P4420&lt;&gt;""),'Leia-me'!$B$5-P4420,"")</f>
        <v>194</v>
      </c>
      <c r="V4420" s="25" t="str">
        <f aca="false">IF(O4420&lt;&gt;"Engaging","",IF(U4420&lt;='Leia-me'!$B$6,"Saudável",IF(U4420&lt;='Leia-me'!$B$7,"Esfriando",IF(U4420&lt;='Leia-me'!$B$8,"Última chance","Zumbi"))))</f>
        <v>Zumbi</v>
      </c>
      <c r="W4420" s="25" t="str">
        <f aca="false">IF(O4420="Won",1,IF(O4420="Lost",0,""))</f>
        <v/>
      </c>
      <c r="Y4420" s="25" t="str">
        <f aca="false">IF(E4420="","Sim","")</f>
        <v>Sim</v>
      </c>
    </row>
    <row r="4421" customFormat="false" ht="15" hidden="false" customHeight="false" outlineLevel="0" collapsed="false">
      <c r="A4421" s="25" t="s">
        <v>4683</v>
      </c>
      <c r="B4421" s="25" t="s">
        <v>84</v>
      </c>
      <c r="C4421" s="25" t="s">
        <v>85</v>
      </c>
      <c r="D4421" s="25" t="s">
        <v>90</v>
      </c>
      <c r="E4421" s="25" t="s">
        <v>3373</v>
      </c>
      <c r="F4421" s="25" t="s">
        <v>192</v>
      </c>
      <c r="G4421" s="26" t="n">
        <v>4478.47</v>
      </c>
      <c r="H4421" s="27" t="n">
        <v>13809</v>
      </c>
      <c r="I4421" s="25" t="s">
        <v>147</v>
      </c>
      <c r="K4421" s="25" t="n">
        <v>1979</v>
      </c>
      <c r="L4421" s="25" t="s">
        <v>186</v>
      </c>
      <c r="M4421" s="25" t="s">
        <v>171</v>
      </c>
      <c r="N4421" s="28" t="n">
        <v>550</v>
      </c>
      <c r="O4421" s="25" t="s">
        <v>54</v>
      </c>
      <c r="P4421" s="29" t="n">
        <v>42906</v>
      </c>
      <c r="Q4421" s="29" t="n">
        <v>42998</v>
      </c>
      <c r="R4421" s="28" t="n">
        <v>506</v>
      </c>
      <c r="S4421" s="28" t="n">
        <f aca="false">IF(O4421="Won",R4421,IF(O4421="Lost",0,N4421))</f>
        <v>506</v>
      </c>
      <c r="T4421" s="30" t="n">
        <f aca="false">IF(AND(P4421&lt;&gt;"",Q4421&lt;&gt;""),Q4421-P4421,"")</f>
        <v>92</v>
      </c>
      <c r="U4421" s="30" t="str">
        <f aca="false">IF(AND(O4421="Engaging",P4421&lt;&gt;""),'Leia-me'!$B$5-P4421,"")</f>
        <v/>
      </c>
      <c r="V4421" s="25" t="str">
        <f aca="false">IF(O4421&lt;&gt;"Engaging","",IF(U4421&lt;='Leia-me'!$B$6,"Saudável",IF(U4421&lt;='Leia-me'!$B$7,"Esfriando",IF(U4421&lt;='Leia-me'!$B$8,"Última chance","Zumbi"))))</f>
        <v/>
      </c>
      <c r="W4421" s="25" t="n">
        <f aca="false">IF(O4421="Won",1,IF(O4421="Lost",0,""))</f>
        <v>1</v>
      </c>
      <c r="Y4421" s="25" t="str">
        <f aca="false">IF(E4421="","Sim","")</f>
        <v/>
      </c>
    </row>
    <row r="4422" customFormat="false" ht="15" hidden="false" customHeight="false" outlineLevel="0" collapsed="false">
      <c r="A4422" s="25" t="s">
        <v>4684</v>
      </c>
      <c r="B4422" s="25" t="s">
        <v>84</v>
      </c>
      <c r="C4422" s="25" t="s">
        <v>85</v>
      </c>
      <c r="D4422" s="25" t="s">
        <v>90</v>
      </c>
      <c r="E4422" s="25" t="s">
        <v>1189</v>
      </c>
      <c r="F4422" s="25" t="s">
        <v>211</v>
      </c>
      <c r="G4422" s="26" t="n">
        <v>702.72</v>
      </c>
      <c r="H4422" s="27" t="n">
        <v>1831</v>
      </c>
      <c r="I4422" s="25" t="s">
        <v>147</v>
      </c>
      <c r="K4422" s="25" t="n">
        <v>2004</v>
      </c>
      <c r="L4422" s="25" t="s">
        <v>160</v>
      </c>
      <c r="M4422" s="25" t="s">
        <v>149</v>
      </c>
      <c r="N4422" s="28" t="n">
        <v>3393</v>
      </c>
      <c r="O4422" s="25" t="s">
        <v>54</v>
      </c>
      <c r="P4422" s="29" t="n">
        <v>42915</v>
      </c>
      <c r="Q4422" s="29" t="n">
        <v>42988</v>
      </c>
      <c r="R4422" s="28" t="n">
        <v>3350</v>
      </c>
      <c r="S4422" s="28" t="n">
        <f aca="false">IF(O4422="Won",R4422,IF(O4422="Lost",0,N4422))</f>
        <v>3350</v>
      </c>
      <c r="T4422" s="30" t="n">
        <f aca="false">IF(AND(P4422&lt;&gt;"",Q4422&lt;&gt;""),Q4422-P4422,"")</f>
        <v>73</v>
      </c>
      <c r="U4422" s="30" t="str">
        <f aca="false">IF(AND(O4422="Engaging",P4422&lt;&gt;""),'Leia-me'!$B$5-P4422,"")</f>
        <v/>
      </c>
      <c r="V4422" s="25" t="str">
        <f aca="false">IF(O4422&lt;&gt;"Engaging","",IF(U4422&lt;='Leia-me'!$B$6,"Saudável",IF(U4422&lt;='Leia-me'!$B$7,"Esfriando",IF(U4422&lt;='Leia-me'!$B$8,"Última chance","Zumbi"))))</f>
        <v/>
      </c>
      <c r="W4422" s="25" t="n">
        <f aca="false">IF(O4422="Won",1,IF(O4422="Lost",0,""))</f>
        <v>1</v>
      </c>
      <c r="Y4422" s="25" t="str">
        <f aca="false">IF(E4422="","Sim","")</f>
        <v/>
      </c>
    </row>
    <row r="4423" customFormat="false" ht="15" hidden="false" customHeight="false" outlineLevel="0" collapsed="false">
      <c r="A4423" s="25" t="s">
        <v>4685</v>
      </c>
      <c r="B4423" s="25" t="s">
        <v>84</v>
      </c>
      <c r="C4423" s="25" t="s">
        <v>85</v>
      </c>
      <c r="D4423" s="25" t="s">
        <v>90</v>
      </c>
      <c r="E4423" s="25" t="s">
        <v>661</v>
      </c>
      <c r="F4423" s="25" t="s">
        <v>146</v>
      </c>
      <c r="G4423" s="26" t="n">
        <v>251.41</v>
      </c>
      <c r="H4423" s="27" t="n">
        <v>495</v>
      </c>
      <c r="I4423" s="25" t="s">
        <v>147</v>
      </c>
      <c r="K4423" s="25" t="n">
        <v>1999</v>
      </c>
      <c r="L4423" s="25" t="s">
        <v>178</v>
      </c>
      <c r="M4423" s="25" t="s">
        <v>171</v>
      </c>
      <c r="N4423" s="28" t="n">
        <v>5482</v>
      </c>
      <c r="O4423" s="25" t="s">
        <v>55</v>
      </c>
      <c r="P4423" s="29" t="n">
        <v>42917</v>
      </c>
      <c r="Q4423" s="29" t="n">
        <v>42953</v>
      </c>
      <c r="R4423" s="28" t="n">
        <v>0</v>
      </c>
      <c r="S4423" s="28" t="n">
        <f aca="false">IF(O4423="Won",R4423,IF(O4423="Lost",0,N4423))</f>
        <v>0</v>
      </c>
      <c r="T4423" s="30" t="n">
        <f aca="false">IF(AND(P4423&lt;&gt;"",Q4423&lt;&gt;""),Q4423-P4423,"")</f>
        <v>36</v>
      </c>
      <c r="U4423" s="30" t="str">
        <f aca="false">IF(AND(O4423="Engaging",P4423&lt;&gt;""),'Leia-me'!$B$5-P4423,"")</f>
        <v/>
      </c>
      <c r="V4423" s="25" t="str">
        <f aca="false">IF(O4423&lt;&gt;"Engaging","",IF(U4423&lt;='Leia-me'!$B$6,"Saudável",IF(U4423&lt;='Leia-me'!$B$7,"Esfriando",IF(U4423&lt;='Leia-me'!$B$8,"Última chance","Zumbi"))))</f>
        <v/>
      </c>
      <c r="W4423" s="25" t="n">
        <f aca="false">IF(O4423="Won",1,IF(O4423="Lost",0,""))</f>
        <v>0</v>
      </c>
      <c r="Y4423" s="25" t="str">
        <f aca="false">IF(E4423="","Sim","")</f>
        <v/>
      </c>
    </row>
    <row r="4424" customFormat="false" ht="15" hidden="false" customHeight="false" outlineLevel="0" collapsed="false">
      <c r="A4424" s="25" t="s">
        <v>4686</v>
      </c>
      <c r="B4424" s="25" t="s">
        <v>84</v>
      </c>
      <c r="C4424" s="25" t="s">
        <v>85</v>
      </c>
      <c r="D4424" s="25" t="s">
        <v>90</v>
      </c>
      <c r="E4424" s="25" t="s">
        <v>661</v>
      </c>
      <c r="F4424" s="25" t="s">
        <v>146</v>
      </c>
      <c r="G4424" s="26" t="n">
        <v>251.41</v>
      </c>
      <c r="H4424" s="27" t="n">
        <v>495</v>
      </c>
      <c r="I4424" s="25" t="s">
        <v>147</v>
      </c>
      <c r="K4424" s="25" t="n">
        <v>1999</v>
      </c>
      <c r="L4424" s="25" t="s">
        <v>160</v>
      </c>
      <c r="M4424" s="25" t="s">
        <v>149</v>
      </c>
      <c r="N4424" s="28" t="n">
        <v>3393</v>
      </c>
      <c r="O4424" s="25" t="s">
        <v>55</v>
      </c>
      <c r="P4424" s="29" t="n">
        <v>42919</v>
      </c>
      <c r="Q4424" s="29" t="n">
        <v>42928</v>
      </c>
      <c r="R4424" s="28" t="n">
        <v>0</v>
      </c>
      <c r="S4424" s="28" t="n">
        <f aca="false">IF(O4424="Won",R4424,IF(O4424="Lost",0,N4424))</f>
        <v>0</v>
      </c>
      <c r="T4424" s="30" t="n">
        <f aca="false">IF(AND(P4424&lt;&gt;"",Q4424&lt;&gt;""),Q4424-P4424,"")</f>
        <v>9</v>
      </c>
      <c r="U4424" s="30" t="str">
        <f aca="false">IF(AND(O4424="Engaging",P4424&lt;&gt;""),'Leia-me'!$B$5-P4424,"")</f>
        <v/>
      </c>
      <c r="V4424" s="25" t="str">
        <f aca="false">IF(O4424&lt;&gt;"Engaging","",IF(U4424&lt;='Leia-me'!$B$6,"Saudável",IF(U4424&lt;='Leia-me'!$B$7,"Esfriando",IF(U4424&lt;='Leia-me'!$B$8,"Última chance","Zumbi"))))</f>
        <v/>
      </c>
      <c r="W4424" s="25" t="n">
        <f aca="false">IF(O4424="Won",1,IF(O4424="Lost",0,""))</f>
        <v>0</v>
      </c>
      <c r="Y4424" s="25" t="str">
        <f aca="false">IF(E4424="","Sim","")</f>
        <v/>
      </c>
    </row>
    <row r="4425" customFormat="false" ht="15" hidden="false" customHeight="false" outlineLevel="0" collapsed="false">
      <c r="A4425" s="25" t="s">
        <v>4687</v>
      </c>
      <c r="B4425" s="25" t="s">
        <v>84</v>
      </c>
      <c r="C4425" s="25" t="s">
        <v>85</v>
      </c>
      <c r="D4425" s="25" t="s">
        <v>90</v>
      </c>
      <c r="E4425" s="25" t="s">
        <v>452</v>
      </c>
      <c r="F4425" s="25" t="s">
        <v>185</v>
      </c>
      <c r="G4425" s="26" t="n">
        <v>1712.68</v>
      </c>
      <c r="H4425" s="27" t="n">
        <v>3194</v>
      </c>
      <c r="I4425" s="25" t="s">
        <v>147</v>
      </c>
      <c r="J4425" s="25" t="s">
        <v>193</v>
      </c>
      <c r="K4425" s="25" t="n">
        <v>1992</v>
      </c>
      <c r="L4425" s="25" t="s">
        <v>160</v>
      </c>
      <c r="M4425" s="25" t="s">
        <v>149</v>
      </c>
      <c r="N4425" s="28" t="n">
        <v>3393</v>
      </c>
      <c r="O4425" s="25" t="s">
        <v>54</v>
      </c>
      <c r="P4425" s="29" t="n">
        <v>42919</v>
      </c>
      <c r="Q4425" s="29" t="n">
        <v>42985</v>
      </c>
      <c r="R4425" s="28" t="n">
        <v>3101</v>
      </c>
      <c r="S4425" s="28" t="n">
        <f aca="false">IF(O4425="Won",R4425,IF(O4425="Lost",0,N4425))</f>
        <v>3101</v>
      </c>
      <c r="T4425" s="30" t="n">
        <f aca="false">IF(AND(P4425&lt;&gt;"",Q4425&lt;&gt;""),Q4425-P4425,"")</f>
        <v>66</v>
      </c>
      <c r="U4425" s="30" t="str">
        <f aca="false">IF(AND(O4425="Engaging",P4425&lt;&gt;""),'Leia-me'!$B$5-P4425,"")</f>
        <v/>
      </c>
      <c r="V4425" s="25" t="str">
        <f aca="false">IF(O4425&lt;&gt;"Engaging","",IF(U4425&lt;='Leia-me'!$B$6,"Saudável",IF(U4425&lt;='Leia-me'!$B$7,"Esfriando",IF(U4425&lt;='Leia-me'!$B$8,"Última chance","Zumbi"))))</f>
        <v/>
      </c>
      <c r="W4425" s="25" t="n">
        <f aca="false">IF(O4425="Won",1,IF(O4425="Lost",0,""))</f>
        <v>1</v>
      </c>
      <c r="Y4425" s="25" t="str">
        <f aca="false">IF(E4425="","Sim","")</f>
        <v/>
      </c>
    </row>
    <row r="4426" customFormat="false" ht="15" hidden="false" customHeight="false" outlineLevel="0" collapsed="false">
      <c r="A4426" s="25" t="s">
        <v>4688</v>
      </c>
      <c r="B4426" s="25" t="s">
        <v>84</v>
      </c>
      <c r="C4426" s="25" t="s">
        <v>85</v>
      </c>
      <c r="D4426" s="25" t="s">
        <v>90</v>
      </c>
      <c r="E4426" s="25" t="s">
        <v>484</v>
      </c>
      <c r="F4426" s="25" t="s">
        <v>211</v>
      </c>
      <c r="G4426" s="26" t="n">
        <v>5158.71</v>
      </c>
      <c r="H4426" s="27" t="n">
        <v>17479</v>
      </c>
      <c r="I4426" s="25" t="s">
        <v>485</v>
      </c>
      <c r="K4426" s="25" t="n">
        <v>1995</v>
      </c>
      <c r="L4426" s="25" t="s">
        <v>178</v>
      </c>
      <c r="M4426" s="25" t="s">
        <v>171</v>
      </c>
      <c r="N4426" s="28" t="n">
        <v>5482</v>
      </c>
      <c r="O4426" s="25" t="s">
        <v>54</v>
      </c>
      <c r="P4426" s="29" t="n">
        <v>42920</v>
      </c>
      <c r="Q4426" s="29" t="n">
        <v>42974</v>
      </c>
      <c r="R4426" s="28" t="n">
        <v>5710</v>
      </c>
      <c r="S4426" s="28" t="n">
        <f aca="false">IF(O4426="Won",R4426,IF(O4426="Lost",0,N4426))</f>
        <v>5710</v>
      </c>
      <c r="T4426" s="30" t="n">
        <f aca="false">IF(AND(P4426&lt;&gt;"",Q4426&lt;&gt;""),Q4426-P4426,"")</f>
        <v>54</v>
      </c>
      <c r="U4426" s="30" t="str">
        <f aca="false">IF(AND(O4426="Engaging",P4426&lt;&gt;""),'Leia-me'!$B$5-P4426,"")</f>
        <v/>
      </c>
      <c r="V4426" s="25" t="str">
        <f aca="false">IF(O4426&lt;&gt;"Engaging","",IF(U4426&lt;='Leia-me'!$B$6,"Saudável",IF(U4426&lt;='Leia-me'!$B$7,"Esfriando",IF(U4426&lt;='Leia-me'!$B$8,"Última chance","Zumbi"))))</f>
        <v/>
      </c>
      <c r="W4426" s="25" t="n">
        <f aca="false">IF(O4426="Won",1,IF(O4426="Lost",0,""))</f>
        <v>1</v>
      </c>
      <c r="Y4426" s="25" t="str">
        <f aca="false">IF(E4426="","Sim","")</f>
        <v/>
      </c>
    </row>
    <row r="4427" customFormat="false" ht="15" hidden="false" customHeight="false" outlineLevel="0" collapsed="false">
      <c r="A4427" s="25" t="s">
        <v>4689</v>
      </c>
      <c r="B4427" s="25" t="s">
        <v>84</v>
      </c>
      <c r="C4427" s="25" t="s">
        <v>85</v>
      </c>
      <c r="D4427" s="25" t="s">
        <v>90</v>
      </c>
      <c r="E4427" s="25" t="s">
        <v>421</v>
      </c>
      <c r="F4427" s="25" t="s">
        <v>146</v>
      </c>
      <c r="G4427" s="26" t="n">
        <v>2818.38</v>
      </c>
      <c r="H4427" s="27" t="n">
        <v>6290</v>
      </c>
      <c r="I4427" s="25" t="s">
        <v>147</v>
      </c>
      <c r="K4427" s="25" t="n">
        <v>1994</v>
      </c>
      <c r="L4427" s="25" t="s">
        <v>160</v>
      </c>
      <c r="M4427" s="25" t="s">
        <v>149</v>
      </c>
      <c r="N4427" s="28" t="n">
        <v>3393</v>
      </c>
      <c r="O4427" s="25" t="s">
        <v>55</v>
      </c>
      <c r="P4427" s="29" t="n">
        <v>42931</v>
      </c>
      <c r="Q4427" s="29" t="n">
        <v>42939</v>
      </c>
      <c r="R4427" s="28" t="n">
        <v>0</v>
      </c>
      <c r="S4427" s="28" t="n">
        <f aca="false">IF(O4427="Won",R4427,IF(O4427="Lost",0,N4427))</f>
        <v>0</v>
      </c>
      <c r="T4427" s="30" t="n">
        <f aca="false">IF(AND(P4427&lt;&gt;"",Q4427&lt;&gt;""),Q4427-P4427,"")</f>
        <v>8</v>
      </c>
      <c r="U4427" s="30" t="str">
        <f aca="false">IF(AND(O4427="Engaging",P4427&lt;&gt;""),'Leia-me'!$B$5-P4427,"")</f>
        <v/>
      </c>
      <c r="V4427" s="25" t="str">
        <f aca="false">IF(O4427&lt;&gt;"Engaging","",IF(U4427&lt;='Leia-me'!$B$6,"Saudável",IF(U4427&lt;='Leia-me'!$B$7,"Esfriando",IF(U4427&lt;='Leia-me'!$B$8,"Última chance","Zumbi"))))</f>
        <v/>
      </c>
      <c r="W4427" s="25" t="n">
        <f aca="false">IF(O4427="Won",1,IF(O4427="Lost",0,""))</f>
        <v>0</v>
      </c>
      <c r="Y4427" s="25" t="str">
        <f aca="false">IF(E4427="","Sim","")</f>
        <v/>
      </c>
    </row>
    <row r="4428" customFormat="false" ht="15" hidden="false" customHeight="false" outlineLevel="0" collapsed="false">
      <c r="A4428" s="25" t="s">
        <v>4690</v>
      </c>
      <c r="B4428" s="25" t="s">
        <v>84</v>
      </c>
      <c r="C4428" s="25" t="s">
        <v>85</v>
      </c>
      <c r="D4428" s="25" t="s">
        <v>90</v>
      </c>
      <c r="E4428" s="25" t="s">
        <v>1189</v>
      </c>
      <c r="F4428" s="25" t="s">
        <v>211</v>
      </c>
      <c r="G4428" s="26" t="n">
        <v>702.72</v>
      </c>
      <c r="H4428" s="27" t="n">
        <v>1831</v>
      </c>
      <c r="I4428" s="25" t="s">
        <v>147</v>
      </c>
      <c r="K4428" s="25" t="n">
        <v>2004</v>
      </c>
      <c r="L4428" s="25" t="s">
        <v>148</v>
      </c>
      <c r="M4428" s="25" t="s">
        <v>149</v>
      </c>
      <c r="N4428" s="28" t="n">
        <v>55</v>
      </c>
      <c r="O4428" s="25" t="s">
        <v>54</v>
      </c>
      <c r="P4428" s="29" t="n">
        <v>42932</v>
      </c>
      <c r="Q4428" s="29" t="n">
        <v>42941</v>
      </c>
      <c r="R4428" s="28" t="n">
        <v>52</v>
      </c>
      <c r="S4428" s="28" t="n">
        <f aca="false">IF(O4428="Won",R4428,IF(O4428="Lost",0,N4428))</f>
        <v>52</v>
      </c>
      <c r="T4428" s="30" t="n">
        <f aca="false">IF(AND(P4428&lt;&gt;"",Q4428&lt;&gt;""),Q4428-P4428,"")</f>
        <v>9</v>
      </c>
      <c r="U4428" s="30" t="str">
        <f aca="false">IF(AND(O4428="Engaging",P4428&lt;&gt;""),'Leia-me'!$B$5-P4428,"")</f>
        <v/>
      </c>
      <c r="V4428" s="25" t="str">
        <f aca="false">IF(O4428&lt;&gt;"Engaging","",IF(U4428&lt;='Leia-me'!$B$6,"Saudável",IF(U4428&lt;='Leia-me'!$B$7,"Esfriando",IF(U4428&lt;='Leia-me'!$B$8,"Última chance","Zumbi"))))</f>
        <v/>
      </c>
      <c r="W4428" s="25" t="n">
        <f aca="false">IF(O4428="Won",1,IF(O4428="Lost",0,""))</f>
        <v>1</v>
      </c>
      <c r="Y4428" s="25" t="str">
        <f aca="false">IF(E4428="","Sim","")</f>
        <v/>
      </c>
    </row>
    <row r="4429" customFormat="false" ht="15" hidden="false" customHeight="false" outlineLevel="0" collapsed="false">
      <c r="A4429" s="25" t="s">
        <v>4691</v>
      </c>
      <c r="B4429" s="25" t="s">
        <v>84</v>
      </c>
      <c r="C4429" s="25" t="s">
        <v>85</v>
      </c>
      <c r="D4429" s="25" t="s">
        <v>90</v>
      </c>
      <c r="E4429" s="25" t="s">
        <v>1158</v>
      </c>
      <c r="F4429" s="25" t="s">
        <v>185</v>
      </c>
      <c r="G4429" s="26" t="n">
        <v>7708.38</v>
      </c>
      <c r="H4429" s="27" t="n">
        <v>13756</v>
      </c>
      <c r="I4429" s="25" t="s">
        <v>147</v>
      </c>
      <c r="K4429" s="25" t="n">
        <v>1980</v>
      </c>
      <c r="L4429" s="25" t="s">
        <v>178</v>
      </c>
      <c r="M4429" s="25" t="s">
        <v>171</v>
      </c>
      <c r="N4429" s="28" t="n">
        <v>5482</v>
      </c>
      <c r="O4429" s="25" t="s">
        <v>54</v>
      </c>
      <c r="P4429" s="29" t="n">
        <v>42934</v>
      </c>
      <c r="Q4429" s="29" t="n">
        <v>43045</v>
      </c>
      <c r="R4429" s="28" t="n">
        <v>5559</v>
      </c>
      <c r="S4429" s="28" t="n">
        <f aca="false">IF(O4429="Won",R4429,IF(O4429="Lost",0,N4429))</f>
        <v>5559</v>
      </c>
      <c r="T4429" s="30" t="n">
        <f aca="false">IF(AND(P4429&lt;&gt;"",Q4429&lt;&gt;""),Q4429-P4429,"")</f>
        <v>111</v>
      </c>
      <c r="U4429" s="30" t="str">
        <f aca="false">IF(AND(O4429="Engaging",P4429&lt;&gt;""),'Leia-me'!$B$5-P4429,"")</f>
        <v/>
      </c>
      <c r="V4429" s="25" t="str">
        <f aca="false">IF(O4429&lt;&gt;"Engaging","",IF(U4429&lt;='Leia-me'!$B$6,"Saudável",IF(U4429&lt;='Leia-me'!$B$7,"Esfriando",IF(U4429&lt;='Leia-me'!$B$8,"Última chance","Zumbi"))))</f>
        <v/>
      </c>
      <c r="W4429" s="25" t="n">
        <f aca="false">IF(O4429="Won",1,IF(O4429="Lost",0,""))</f>
        <v>1</v>
      </c>
      <c r="Y4429" s="25" t="str">
        <f aca="false">IF(E4429="","Sim","")</f>
        <v/>
      </c>
    </row>
    <row r="4430" customFormat="false" ht="15" hidden="false" customHeight="false" outlineLevel="0" collapsed="false">
      <c r="A4430" s="25" t="s">
        <v>4692</v>
      </c>
      <c r="B4430" s="25" t="s">
        <v>84</v>
      </c>
      <c r="C4430" s="25" t="s">
        <v>85</v>
      </c>
      <c r="D4430" s="25" t="s">
        <v>90</v>
      </c>
      <c r="E4430" s="25" t="s">
        <v>639</v>
      </c>
      <c r="F4430" s="25" t="s">
        <v>211</v>
      </c>
      <c r="G4430" s="26" t="n">
        <v>1419.98</v>
      </c>
      <c r="H4430" s="27" t="n">
        <v>4018</v>
      </c>
      <c r="I4430" s="25" t="s">
        <v>147</v>
      </c>
      <c r="K4430" s="25" t="n">
        <v>2003</v>
      </c>
      <c r="L4430" s="25" t="s">
        <v>170</v>
      </c>
      <c r="M4430" s="25" t="s">
        <v>171</v>
      </c>
      <c r="N4430" s="28" t="n">
        <v>1096</v>
      </c>
      <c r="O4430" s="25" t="s">
        <v>56</v>
      </c>
      <c r="P4430" s="29" t="n">
        <v>42936</v>
      </c>
      <c r="Q4430" s="33"/>
      <c r="R4430" s="34"/>
      <c r="S4430" s="28" t="n">
        <f aca="false">IF(O4430="Won",R4430,IF(O4430="Lost",0,N4430))</f>
        <v>1096</v>
      </c>
      <c r="T4430" s="30" t="str">
        <f aca="false">IF(AND(P4430&lt;&gt;"",Q4430&lt;&gt;""),Q4430-P4430,"")</f>
        <v/>
      </c>
      <c r="U4430" s="30" t="n">
        <f aca="false">IF(AND(O4430="Engaging",P4430&lt;&gt;""),'Leia-me'!$B$5-P4430,"")</f>
        <v>164</v>
      </c>
      <c r="V4430" s="25" t="str">
        <f aca="false">IF(O4430&lt;&gt;"Engaging","",IF(U4430&lt;='Leia-me'!$B$6,"Saudável",IF(U4430&lt;='Leia-me'!$B$7,"Esfriando",IF(U4430&lt;='Leia-me'!$B$8,"Última chance","Zumbi"))))</f>
        <v>Zumbi</v>
      </c>
      <c r="W4430" s="25" t="str">
        <f aca="false">IF(O4430="Won",1,IF(O4430="Lost",0,""))</f>
        <v/>
      </c>
      <c r="Y4430" s="25" t="str">
        <f aca="false">IF(E4430="","Sim","")</f>
        <v/>
      </c>
    </row>
    <row r="4431" customFormat="false" ht="15" hidden="false" customHeight="false" outlineLevel="0" collapsed="false">
      <c r="A4431" s="25" t="s">
        <v>4693</v>
      </c>
      <c r="B4431" s="25" t="s">
        <v>84</v>
      </c>
      <c r="C4431" s="25" t="s">
        <v>85</v>
      </c>
      <c r="D4431" s="25" t="s">
        <v>90</v>
      </c>
      <c r="E4431" s="25" t="s">
        <v>1189</v>
      </c>
      <c r="F4431" s="25" t="s">
        <v>211</v>
      </c>
      <c r="G4431" s="26" t="n">
        <v>702.72</v>
      </c>
      <c r="H4431" s="27" t="n">
        <v>1831</v>
      </c>
      <c r="I4431" s="25" t="s">
        <v>147</v>
      </c>
      <c r="K4431" s="25" t="n">
        <v>2004</v>
      </c>
      <c r="L4431" s="25" t="s">
        <v>186</v>
      </c>
      <c r="M4431" s="25" t="s">
        <v>171</v>
      </c>
      <c r="N4431" s="28" t="n">
        <v>550</v>
      </c>
      <c r="O4431" s="25" t="s">
        <v>54</v>
      </c>
      <c r="P4431" s="29" t="n">
        <v>42939</v>
      </c>
      <c r="Q4431" s="29" t="n">
        <v>42946</v>
      </c>
      <c r="R4431" s="28" t="n">
        <v>538</v>
      </c>
      <c r="S4431" s="28" t="n">
        <f aca="false">IF(O4431="Won",R4431,IF(O4431="Lost",0,N4431))</f>
        <v>538</v>
      </c>
      <c r="T4431" s="30" t="n">
        <f aca="false">IF(AND(P4431&lt;&gt;"",Q4431&lt;&gt;""),Q4431-P4431,"")</f>
        <v>7</v>
      </c>
      <c r="U4431" s="30" t="str">
        <f aca="false">IF(AND(O4431="Engaging",P4431&lt;&gt;""),'Leia-me'!$B$5-P4431,"")</f>
        <v/>
      </c>
      <c r="V4431" s="25" t="str">
        <f aca="false">IF(O4431&lt;&gt;"Engaging","",IF(U4431&lt;='Leia-me'!$B$6,"Saudável",IF(U4431&lt;='Leia-me'!$B$7,"Esfriando",IF(U4431&lt;='Leia-me'!$B$8,"Última chance","Zumbi"))))</f>
        <v/>
      </c>
      <c r="W4431" s="25" t="n">
        <f aca="false">IF(O4431="Won",1,IF(O4431="Lost",0,""))</f>
        <v>1</v>
      </c>
      <c r="Y4431" s="25" t="str">
        <f aca="false">IF(E4431="","Sim","")</f>
        <v/>
      </c>
    </row>
    <row r="4432" customFormat="false" ht="15" hidden="false" customHeight="false" outlineLevel="0" collapsed="false">
      <c r="A4432" s="25" t="s">
        <v>4694</v>
      </c>
      <c r="B4432" s="25" t="s">
        <v>84</v>
      </c>
      <c r="C4432" s="25" t="s">
        <v>85</v>
      </c>
      <c r="D4432" s="25" t="s">
        <v>90</v>
      </c>
      <c r="E4432" s="25" t="s">
        <v>1653</v>
      </c>
      <c r="F4432" s="25" t="s">
        <v>165</v>
      </c>
      <c r="G4432" s="26" t="n">
        <v>3838.39</v>
      </c>
      <c r="H4432" s="27" t="n">
        <v>8274</v>
      </c>
      <c r="I4432" s="25" t="s">
        <v>147</v>
      </c>
      <c r="K4432" s="25" t="n">
        <v>1989</v>
      </c>
      <c r="L4432" s="25" t="s">
        <v>160</v>
      </c>
      <c r="M4432" s="25" t="s">
        <v>149</v>
      </c>
      <c r="N4432" s="28" t="n">
        <v>3393</v>
      </c>
      <c r="O4432" s="25" t="s">
        <v>54</v>
      </c>
      <c r="P4432" s="29" t="n">
        <v>42942</v>
      </c>
      <c r="Q4432" s="29" t="n">
        <v>42944</v>
      </c>
      <c r="R4432" s="28" t="n">
        <v>3596</v>
      </c>
      <c r="S4432" s="28" t="n">
        <f aca="false">IF(O4432="Won",R4432,IF(O4432="Lost",0,N4432))</f>
        <v>3596</v>
      </c>
      <c r="T4432" s="30" t="n">
        <f aca="false">IF(AND(P4432&lt;&gt;"",Q4432&lt;&gt;""),Q4432-P4432,"")</f>
        <v>2</v>
      </c>
      <c r="U4432" s="30" t="str">
        <f aca="false">IF(AND(O4432="Engaging",P4432&lt;&gt;""),'Leia-me'!$B$5-P4432,"")</f>
        <v/>
      </c>
      <c r="V4432" s="25" t="str">
        <f aca="false">IF(O4432&lt;&gt;"Engaging","",IF(U4432&lt;='Leia-me'!$B$6,"Saudável",IF(U4432&lt;='Leia-me'!$B$7,"Esfriando",IF(U4432&lt;='Leia-me'!$B$8,"Última chance","Zumbi"))))</f>
        <v/>
      </c>
      <c r="W4432" s="25" t="n">
        <f aca="false">IF(O4432="Won",1,IF(O4432="Lost",0,""))</f>
        <v>1</v>
      </c>
      <c r="Y4432" s="25" t="str">
        <f aca="false">IF(E4432="","Sim","")</f>
        <v/>
      </c>
    </row>
    <row r="4433" customFormat="false" ht="15" hidden="false" customHeight="false" outlineLevel="0" collapsed="false">
      <c r="A4433" s="25" t="s">
        <v>4695</v>
      </c>
      <c r="B4433" s="25" t="s">
        <v>84</v>
      </c>
      <c r="C4433" s="25" t="s">
        <v>85</v>
      </c>
      <c r="D4433" s="25" t="s">
        <v>90</v>
      </c>
      <c r="E4433" s="25" t="s">
        <v>1640</v>
      </c>
      <c r="F4433" s="25" t="s">
        <v>211</v>
      </c>
      <c r="G4433" s="26" t="n">
        <v>71.12</v>
      </c>
      <c r="H4433" s="27" t="n">
        <v>144</v>
      </c>
      <c r="I4433" s="25" t="s">
        <v>147</v>
      </c>
      <c r="K4433" s="25" t="n">
        <v>2010</v>
      </c>
      <c r="L4433" s="25" t="s">
        <v>148</v>
      </c>
      <c r="M4433" s="25" t="s">
        <v>149</v>
      </c>
      <c r="N4433" s="28" t="n">
        <v>55</v>
      </c>
      <c r="O4433" s="25" t="s">
        <v>55</v>
      </c>
      <c r="P4433" s="29" t="n">
        <v>42944</v>
      </c>
      <c r="Q4433" s="29" t="n">
        <v>43071</v>
      </c>
      <c r="R4433" s="28" t="n">
        <v>0</v>
      </c>
      <c r="S4433" s="28" t="n">
        <f aca="false">IF(O4433="Won",R4433,IF(O4433="Lost",0,N4433))</f>
        <v>0</v>
      </c>
      <c r="T4433" s="30" t="n">
        <f aca="false">IF(AND(P4433&lt;&gt;"",Q4433&lt;&gt;""),Q4433-P4433,"")</f>
        <v>127</v>
      </c>
      <c r="U4433" s="30" t="str">
        <f aca="false">IF(AND(O4433="Engaging",P4433&lt;&gt;""),'Leia-me'!$B$5-P4433,"")</f>
        <v/>
      </c>
      <c r="V4433" s="25" t="str">
        <f aca="false">IF(O4433&lt;&gt;"Engaging","",IF(U4433&lt;='Leia-me'!$B$6,"Saudável",IF(U4433&lt;='Leia-me'!$B$7,"Esfriando",IF(U4433&lt;='Leia-me'!$B$8,"Última chance","Zumbi"))))</f>
        <v/>
      </c>
      <c r="W4433" s="25" t="n">
        <f aca="false">IF(O4433="Won",1,IF(O4433="Lost",0,""))</f>
        <v>0</v>
      </c>
      <c r="Y4433" s="25" t="str">
        <f aca="false">IF(E4433="","Sim","")</f>
        <v/>
      </c>
    </row>
    <row r="4434" customFormat="false" ht="15" hidden="false" customHeight="false" outlineLevel="0" collapsed="false">
      <c r="A4434" s="25" t="s">
        <v>4696</v>
      </c>
      <c r="B4434" s="25" t="s">
        <v>84</v>
      </c>
      <c r="C4434" s="25" t="s">
        <v>85</v>
      </c>
      <c r="D4434" s="25" t="s">
        <v>90</v>
      </c>
      <c r="G4434" s="31"/>
      <c r="H4434" s="32"/>
      <c r="L4434" s="25" t="s">
        <v>160</v>
      </c>
      <c r="M4434" s="25" t="s">
        <v>149</v>
      </c>
      <c r="N4434" s="28" t="n">
        <v>3393</v>
      </c>
      <c r="O4434" s="25" t="s">
        <v>56</v>
      </c>
      <c r="P4434" s="29" t="n">
        <v>42945</v>
      </c>
      <c r="Q4434" s="33"/>
      <c r="R4434" s="34"/>
      <c r="S4434" s="28" t="n">
        <f aca="false">IF(O4434="Won",R4434,IF(O4434="Lost",0,N4434))</f>
        <v>3393</v>
      </c>
      <c r="T4434" s="30" t="str">
        <f aca="false">IF(AND(P4434&lt;&gt;"",Q4434&lt;&gt;""),Q4434-P4434,"")</f>
        <v/>
      </c>
      <c r="U4434" s="30" t="n">
        <f aca="false">IF(AND(O4434="Engaging",P4434&lt;&gt;""),'Leia-me'!$B$5-P4434,"")</f>
        <v>155</v>
      </c>
      <c r="V4434" s="25" t="str">
        <f aca="false">IF(O4434&lt;&gt;"Engaging","",IF(U4434&lt;='Leia-me'!$B$6,"Saudável",IF(U4434&lt;='Leia-me'!$B$7,"Esfriando",IF(U4434&lt;='Leia-me'!$B$8,"Última chance","Zumbi"))))</f>
        <v>Zumbi</v>
      </c>
      <c r="W4434" s="25" t="str">
        <f aca="false">IF(O4434="Won",1,IF(O4434="Lost",0,""))</f>
        <v/>
      </c>
      <c r="Y4434" s="25" t="str">
        <f aca="false">IF(E4434="","Sim","")</f>
        <v>Sim</v>
      </c>
    </row>
    <row r="4435" customFormat="false" ht="15" hidden="false" customHeight="false" outlineLevel="0" collapsed="false">
      <c r="A4435" s="25" t="s">
        <v>4697</v>
      </c>
      <c r="B4435" s="25" t="s">
        <v>84</v>
      </c>
      <c r="C4435" s="25" t="s">
        <v>85</v>
      </c>
      <c r="D4435" s="25" t="s">
        <v>90</v>
      </c>
      <c r="E4435" s="25" t="s">
        <v>494</v>
      </c>
      <c r="F4435" s="25" t="s">
        <v>192</v>
      </c>
      <c r="G4435" s="26" t="n">
        <v>11698.03</v>
      </c>
      <c r="H4435" s="27" t="n">
        <v>34288</v>
      </c>
      <c r="I4435" s="25" t="s">
        <v>147</v>
      </c>
      <c r="K4435" s="25" t="n">
        <v>1982</v>
      </c>
      <c r="L4435" s="25" t="s">
        <v>186</v>
      </c>
      <c r="M4435" s="25" t="s">
        <v>171</v>
      </c>
      <c r="N4435" s="28" t="n">
        <v>550</v>
      </c>
      <c r="O4435" s="25" t="s">
        <v>54</v>
      </c>
      <c r="P4435" s="29" t="n">
        <v>42946</v>
      </c>
      <c r="Q4435" s="29" t="n">
        <v>42962</v>
      </c>
      <c r="R4435" s="28" t="n">
        <v>463</v>
      </c>
      <c r="S4435" s="28" t="n">
        <f aca="false">IF(O4435="Won",R4435,IF(O4435="Lost",0,N4435))</f>
        <v>463</v>
      </c>
      <c r="T4435" s="30" t="n">
        <f aca="false">IF(AND(P4435&lt;&gt;"",Q4435&lt;&gt;""),Q4435-P4435,"")</f>
        <v>16</v>
      </c>
      <c r="U4435" s="30" t="str">
        <f aca="false">IF(AND(O4435="Engaging",P4435&lt;&gt;""),'Leia-me'!$B$5-P4435,"")</f>
        <v/>
      </c>
      <c r="V4435" s="25" t="str">
        <f aca="false">IF(O4435&lt;&gt;"Engaging","",IF(U4435&lt;='Leia-me'!$B$6,"Saudável",IF(U4435&lt;='Leia-me'!$B$7,"Esfriando",IF(U4435&lt;='Leia-me'!$B$8,"Última chance","Zumbi"))))</f>
        <v/>
      </c>
      <c r="W4435" s="25" t="n">
        <f aca="false">IF(O4435="Won",1,IF(O4435="Lost",0,""))</f>
        <v>1</v>
      </c>
      <c r="Y4435" s="25" t="str">
        <f aca="false">IF(E4435="","Sim","")</f>
        <v/>
      </c>
    </row>
    <row r="4436" customFormat="false" ht="15" hidden="false" customHeight="false" outlineLevel="0" collapsed="false">
      <c r="A4436" s="25" t="s">
        <v>4698</v>
      </c>
      <c r="B4436" s="25" t="s">
        <v>84</v>
      </c>
      <c r="C4436" s="25" t="s">
        <v>85</v>
      </c>
      <c r="D4436" s="25" t="s">
        <v>90</v>
      </c>
      <c r="E4436" s="25" t="s">
        <v>1347</v>
      </c>
      <c r="F4436" s="25" t="s">
        <v>165</v>
      </c>
      <c r="G4436" s="26" t="n">
        <v>665.06</v>
      </c>
      <c r="H4436" s="27" t="n">
        <v>1095</v>
      </c>
      <c r="I4436" s="25" t="s">
        <v>147</v>
      </c>
      <c r="K4436" s="25" t="n">
        <v>1989</v>
      </c>
      <c r="L4436" s="25" t="s">
        <v>148</v>
      </c>
      <c r="M4436" s="25" t="s">
        <v>149</v>
      </c>
      <c r="N4436" s="28" t="n">
        <v>55</v>
      </c>
      <c r="O4436" s="25" t="s">
        <v>54</v>
      </c>
      <c r="P4436" s="29" t="n">
        <v>42950</v>
      </c>
      <c r="Q4436" s="29" t="n">
        <v>43060</v>
      </c>
      <c r="R4436" s="28" t="n">
        <v>50</v>
      </c>
      <c r="S4436" s="28" t="n">
        <f aca="false">IF(O4436="Won",R4436,IF(O4436="Lost",0,N4436))</f>
        <v>50</v>
      </c>
      <c r="T4436" s="30" t="n">
        <f aca="false">IF(AND(P4436&lt;&gt;"",Q4436&lt;&gt;""),Q4436-P4436,"")</f>
        <v>110</v>
      </c>
      <c r="U4436" s="30" t="str">
        <f aca="false">IF(AND(O4436="Engaging",P4436&lt;&gt;""),'Leia-me'!$B$5-P4436,"")</f>
        <v/>
      </c>
      <c r="V4436" s="25" t="str">
        <f aca="false">IF(O4436&lt;&gt;"Engaging","",IF(U4436&lt;='Leia-me'!$B$6,"Saudável",IF(U4436&lt;='Leia-me'!$B$7,"Esfriando",IF(U4436&lt;='Leia-me'!$B$8,"Última chance","Zumbi"))))</f>
        <v/>
      </c>
      <c r="W4436" s="25" t="n">
        <f aca="false">IF(O4436="Won",1,IF(O4436="Lost",0,""))</f>
        <v>1</v>
      </c>
      <c r="Y4436" s="25" t="str">
        <f aca="false">IF(E4436="","Sim","")</f>
        <v/>
      </c>
    </row>
    <row r="4437" customFormat="false" ht="15" hidden="false" customHeight="false" outlineLevel="0" collapsed="false">
      <c r="A4437" s="25" t="s">
        <v>4699</v>
      </c>
      <c r="B4437" s="25" t="s">
        <v>84</v>
      </c>
      <c r="C4437" s="25" t="s">
        <v>85</v>
      </c>
      <c r="D4437" s="25" t="s">
        <v>90</v>
      </c>
      <c r="E4437" s="25" t="s">
        <v>2530</v>
      </c>
      <c r="F4437" s="25" t="s">
        <v>185</v>
      </c>
      <c r="G4437" s="26" t="n">
        <v>527.11</v>
      </c>
      <c r="H4437" s="27" t="n">
        <v>1428</v>
      </c>
      <c r="I4437" s="25" t="s">
        <v>147</v>
      </c>
      <c r="J4437" s="25" t="s">
        <v>193</v>
      </c>
      <c r="K4437" s="25" t="n">
        <v>2011</v>
      </c>
      <c r="L4437" s="25" t="s">
        <v>186</v>
      </c>
      <c r="M4437" s="25" t="s">
        <v>171</v>
      </c>
      <c r="N4437" s="28" t="n">
        <v>550</v>
      </c>
      <c r="O4437" s="25" t="s">
        <v>55</v>
      </c>
      <c r="P4437" s="29" t="n">
        <v>42956</v>
      </c>
      <c r="Q4437" s="29" t="n">
        <v>43042</v>
      </c>
      <c r="R4437" s="28" t="n">
        <v>0</v>
      </c>
      <c r="S4437" s="28" t="n">
        <f aca="false">IF(O4437="Won",R4437,IF(O4437="Lost",0,N4437))</f>
        <v>0</v>
      </c>
      <c r="T4437" s="30" t="n">
        <f aca="false">IF(AND(P4437&lt;&gt;"",Q4437&lt;&gt;""),Q4437-P4437,"")</f>
        <v>86</v>
      </c>
      <c r="U4437" s="30" t="str">
        <f aca="false">IF(AND(O4437="Engaging",P4437&lt;&gt;""),'Leia-me'!$B$5-P4437,"")</f>
        <v/>
      </c>
      <c r="V4437" s="25" t="str">
        <f aca="false">IF(O4437&lt;&gt;"Engaging","",IF(U4437&lt;='Leia-me'!$B$6,"Saudável",IF(U4437&lt;='Leia-me'!$B$7,"Esfriando",IF(U4437&lt;='Leia-me'!$B$8,"Última chance","Zumbi"))))</f>
        <v/>
      </c>
      <c r="W4437" s="25" t="n">
        <f aca="false">IF(O4437="Won",1,IF(O4437="Lost",0,""))</f>
        <v>0</v>
      </c>
      <c r="Y4437" s="25" t="str">
        <f aca="false">IF(E4437="","Sim","")</f>
        <v/>
      </c>
    </row>
    <row r="4438" customFormat="false" ht="15" hidden="false" customHeight="false" outlineLevel="0" collapsed="false">
      <c r="A4438" s="25" t="s">
        <v>4700</v>
      </c>
      <c r="B4438" s="25" t="s">
        <v>84</v>
      </c>
      <c r="C4438" s="25" t="s">
        <v>85</v>
      </c>
      <c r="D4438" s="25" t="s">
        <v>90</v>
      </c>
      <c r="G4438" s="31"/>
      <c r="H4438" s="32"/>
      <c r="L4438" s="25" t="s">
        <v>160</v>
      </c>
      <c r="M4438" s="25" t="s">
        <v>149</v>
      </c>
      <c r="N4438" s="28" t="n">
        <v>3393</v>
      </c>
      <c r="O4438" s="25" t="s">
        <v>56</v>
      </c>
      <c r="P4438" s="29" t="n">
        <v>42961</v>
      </c>
      <c r="Q4438" s="33"/>
      <c r="R4438" s="34"/>
      <c r="S4438" s="28" t="n">
        <f aca="false">IF(O4438="Won",R4438,IF(O4438="Lost",0,N4438))</f>
        <v>3393</v>
      </c>
      <c r="T4438" s="30" t="str">
        <f aca="false">IF(AND(P4438&lt;&gt;"",Q4438&lt;&gt;""),Q4438-P4438,"")</f>
        <v/>
      </c>
      <c r="U4438" s="30" t="n">
        <f aca="false">IF(AND(O4438="Engaging",P4438&lt;&gt;""),'Leia-me'!$B$5-P4438,"")</f>
        <v>139</v>
      </c>
      <c r="V4438" s="25" t="str">
        <f aca="false">IF(O4438&lt;&gt;"Engaging","",IF(U4438&lt;='Leia-me'!$B$6,"Saudável",IF(U4438&lt;='Leia-me'!$B$7,"Esfriando",IF(U4438&lt;='Leia-me'!$B$8,"Última chance","Zumbi"))))</f>
        <v>Zumbi</v>
      </c>
      <c r="W4438" s="25" t="str">
        <f aca="false">IF(O4438="Won",1,IF(O4438="Lost",0,""))</f>
        <v/>
      </c>
      <c r="Y4438" s="25" t="str">
        <f aca="false">IF(E4438="","Sim","")</f>
        <v>Sim</v>
      </c>
    </row>
    <row r="4439" customFormat="false" ht="15" hidden="false" customHeight="false" outlineLevel="0" collapsed="false">
      <c r="A4439" s="25" t="s">
        <v>4701</v>
      </c>
      <c r="B4439" s="25" t="s">
        <v>84</v>
      </c>
      <c r="C4439" s="25" t="s">
        <v>85</v>
      </c>
      <c r="D4439" s="25" t="s">
        <v>90</v>
      </c>
      <c r="E4439" s="25" t="s">
        <v>1055</v>
      </c>
      <c r="F4439" s="25" t="s">
        <v>146</v>
      </c>
      <c r="G4439" s="26" t="n">
        <v>439.21</v>
      </c>
      <c r="H4439" s="27" t="n">
        <v>792</v>
      </c>
      <c r="I4439" s="25" t="s">
        <v>147</v>
      </c>
      <c r="K4439" s="25" t="n">
        <v>1996</v>
      </c>
      <c r="L4439" s="25" t="s">
        <v>160</v>
      </c>
      <c r="M4439" s="25" t="s">
        <v>149</v>
      </c>
      <c r="N4439" s="28" t="n">
        <v>3393</v>
      </c>
      <c r="O4439" s="25" t="s">
        <v>55</v>
      </c>
      <c r="P4439" s="29" t="n">
        <v>42968</v>
      </c>
      <c r="Q4439" s="29" t="n">
        <v>43080</v>
      </c>
      <c r="R4439" s="28" t="n">
        <v>0</v>
      </c>
      <c r="S4439" s="28" t="n">
        <f aca="false">IF(O4439="Won",R4439,IF(O4439="Lost",0,N4439))</f>
        <v>0</v>
      </c>
      <c r="T4439" s="30" t="n">
        <f aca="false">IF(AND(P4439&lt;&gt;"",Q4439&lt;&gt;""),Q4439-P4439,"")</f>
        <v>112</v>
      </c>
      <c r="U4439" s="30" t="str">
        <f aca="false">IF(AND(O4439="Engaging",P4439&lt;&gt;""),'Leia-me'!$B$5-P4439,"")</f>
        <v/>
      </c>
      <c r="V4439" s="25" t="str">
        <f aca="false">IF(O4439&lt;&gt;"Engaging","",IF(U4439&lt;='Leia-me'!$B$6,"Saudável",IF(U4439&lt;='Leia-me'!$B$7,"Esfriando",IF(U4439&lt;='Leia-me'!$B$8,"Última chance","Zumbi"))))</f>
        <v/>
      </c>
      <c r="W4439" s="25" t="n">
        <f aca="false">IF(O4439="Won",1,IF(O4439="Lost",0,""))</f>
        <v>0</v>
      </c>
      <c r="Y4439" s="25" t="str">
        <f aca="false">IF(E4439="","Sim","")</f>
        <v/>
      </c>
    </row>
    <row r="4440" customFormat="false" ht="15" hidden="false" customHeight="false" outlineLevel="0" collapsed="false">
      <c r="A4440" s="25" t="s">
        <v>4702</v>
      </c>
      <c r="B4440" s="25" t="s">
        <v>84</v>
      </c>
      <c r="C4440" s="25" t="s">
        <v>85</v>
      </c>
      <c r="D4440" s="25" t="s">
        <v>90</v>
      </c>
      <c r="G4440" s="31"/>
      <c r="H4440" s="32"/>
      <c r="L4440" s="25" t="s">
        <v>160</v>
      </c>
      <c r="M4440" s="25" t="s">
        <v>149</v>
      </c>
      <c r="N4440" s="28" t="n">
        <v>3393</v>
      </c>
      <c r="O4440" s="25" t="s">
        <v>56</v>
      </c>
      <c r="P4440" s="29" t="n">
        <v>42969</v>
      </c>
      <c r="Q4440" s="33"/>
      <c r="R4440" s="34"/>
      <c r="S4440" s="28" t="n">
        <f aca="false">IF(O4440="Won",R4440,IF(O4440="Lost",0,N4440))</f>
        <v>3393</v>
      </c>
      <c r="T4440" s="30" t="str">
        <f aca="false">IF(AND(P4440&lt;&gt;"",Q4440&lt;&gt;""),Q4440-P4440,"")</f>
        <v/>
      </c>
      <c r="U4440" s="30" t="n">
        <f aca="false">IF(AND(O4440="Engaging",P4440&lt;&gt;""),'Leia-me'!$B$5-P4440,"")</f>
        <v>131</v>
      </c>
      <c r="V4440" s="25" t="str">
        <f aca="false">IF(O4440&lt;&gt;"Engaging","",IF(U4440&lt;='Leia-me'!$B$6,"Saudável",IF(U4440&lt;='Leia-me'!$B$7,"Esfriando",IF(U4440&lt;='Leia-me'!$B$8,"Última chance","Zumbi"))))</f>
        <v>Última chance</v>
      </c>
      <c r="W4440" s="25" t="str">
        <f aca="false">IF(O4440="Won",1,IF(O4440="Lost",0,""))</f>
        <v/>
      </c>
      <c r="Y4440" s="25" t="str">
        <f aca="false">IF(E4440="","Sim","")</f>
        <v>Sim</v>
      </c>
    </row>
    <row r="4441" customFormat="false" ht="15" hidden="false" customHeight="false" outlineLevel="0" collapsed="false">
      <c r="A4441" s="25" t="s">
        <v>4703</v>
      </c>
      <c r="B4441" s="25" t="s">
        <v>84</v>
      </c>
      <c r="C4441" s="25" t="s">
        <v>85</v>
      </c>
      <c r="D4441" s="25" t="s">
        <v>90</v>
      </c>
      <c r="E4441" s="25" t="s">
        <v>1055</v>
      </c>
      <c r="F4441" s="25" t="s">
        <v>146</v>
      </c>
      <c r="G4441" s="26" t="n">
        <v>439.21</v>
      </c>
      <c r="H4441" s="27" t="n">
        <v>792</v>
      </c>
      <c r="I4441" s="25" t="s">
        <v>147</v>
      </c>
      <c r="K4441" s="25" t="n">
        <v>1996</v>
      </c>
      <c r="L4441" s="25" t="s">
        <v>160</v>
      </c>
      <c r="M4441" s="25" t="s">
        <v>149</v>
      </c>
      <c r="N4441" s="28" t="n">
        <v>3393</v>
      </c>
      <c r="O4441" s="25" t="s">
        <v>54</v>
      </c>
      <c r="P4441" s="29" t="n">
        <v>42969</v>
      </c>
      <c r="Q4441" s="29" t="n">
        <v>43091</v>
      </c>
      <c r="R4441" s="28" t="n">
        <v>2994</v>
      </c>
      <c r="S4441" s="28" t="n">
        <f aca="false">IF(O4441="Won",R4441,IF(O4441="Lost",0,N4441))</f>
        <v>2994</v>
      </c>
      <c r="T4441" s="30" t="n">
        <f aca="false">IF(AND(P4441&lt;&gt;"",Q4441&lt;&gt;""),Q4441-P4441,"")</f>
        <v>122</v>
      </c>
      <c r="U4441" s="30" t="str">
        <f aca="false">IF(AND(O4441="Engaging",P4441&lt;&gt;""),'Leia-me'!$B$5-P4441,"")</f>
        <v/>
      </c>
      <c r="V4441" s="25" t="str">
        <f aca="false">IF(O4441&lt;&gt;"Engaging","",IF(U4441&lt;='Leia-me'!$B$6,"Saudável",IF(U4441&lt;='Leia-me'!$B$7,"Esfriando",IF(U4441&lt;='Leia-me'!$B$8,"Última chance","Zumbi"))))</f>
        <v/>
      </c>
      <c r="W4441" s="25" t="n">
        <f aca="false">IF(O4441="Won",1,IF(O4441="Lost",0,""))</f>
        <v>1</v>
      </c>
      <c r="Y4441" s="25" t="str">
        <f aca="false">IF(E4441="","Sim","")</f>
        <v/>
      </c>
    </row>
    <row r="4442" customFormat="false" ht="15" hidden="false" customHeight="false" outlineLevel="0" collapsed="false">
      <c r="A4442" s="25" t="s">
        <v>4704</v>
      </c>
      <c r="B4442" s="25" t="s">
        <v>84</v>
      </c>
      <c r="C4442" s="25" t="s">
        <v>85</v>
      </c>
      <c r="D4442" s="25" t="s">
        <v>90</v>
      </c>
      <c r="E4442" s="25" t="s">
        <v>452</v>
      </c>
      <c r="F4442" s="25" t="s">
        <v>185</v>
      </c>
      <c r="G4442" s="26" t="n">
        <v>1712.68</v>
      </c>
      <c r="H4442" s="27" t="n">
        <v>3194</v>
      </c>
      <c r="I4442" s="25" t="s">
        <v>147</v>
      </c>
      <c r="J4442" s="25" t="s">
        <v>193</v>
      </c>
      <c r="K4442" s="25" t="n">
        <v>1992</v>
      </c>
      <c r="L4442" s="25" t="s">
        <v>178</v>
      </c>
      <c r="M4442" s="25" t="s">
        <v>171</v>
      </c>
      <c r="N4442" s="28" t="n">
        <v>5482</v>
      </c>
      <c r="O4442" s="25" t="s">
        <v>55</v>
      </c>
      <c r="P4442" s="29" t="n">
        <v>42970</v>
      </c>
      <c r="Q4442" s="29" t="n">
        <v>42978</v>
      </c>
      <c r="R4442" s="28" t="n">
        <v>0</v>
      </c>
      <c r="S4442" s="28" t="n">
        <f aca="false">IF(O4442="Won",R4442,IF(O4442="Lost",0,N4442))</f>
        <v>0</v>
      </c>
      <c r="T4442" s="30" t="n">
        <f aca="false">IF(AND(P4442&lt;&gt;"",Q4442&lt;&gt;""),Q4442-P4442,"")</f>
        <v>8</v>
      </c>
      <c r="U4442" s="30" t="str">
        <f aca="false">IF(AND(O4442="Engaging",P4442&lt;&gt;""),'Leia-me'!$B$5-P4442,"")</f>
        <v/>
      </c>
      <c r="V4442" s="25" t="str">
        <f aca="false">IF(O4442&lt;&gt;"Engaging","",IF(U4442&lt;='Leia-me'!$B$6,"Saudável",IF(U4442&lt;='Leia-me'!$B$7,"Esfriando",IF(U4442&lt;='Leia-me'!$B$8,"Última chance","Zumbi"))))</f>
        <v/>
      </c>
      <c r="W4442" s="25" t="n">
        <f aca="false">IF(O4442="Won",1,IF(O4442="Lost",0,""))</f>
        <v>0</v>
      </c>
      <c r="Y4442" s="25" t="str">
        <f aca="false">IF(E4442="","Sim","")</f>
        <v/>
      </c>
    </row>
    <row r="4443" customFormat="false" ht="15" hidden="false" customHeight="false" outlineLevel="0" collapsed="false">
      <c r="A4443" s="25" t="s">
        <v>4705</v>
      </c>
      <c r="B4443" s="25" t="s">
        <v>84</v>
      </c>
      <c r="C4443" s="25" t="s">
        <v>85</v>
      </c>
      <c r="D4443" s="25" t="s">
        <v>90</v>
      </c>
      <c r="E4443" s="25" t="s">
        <v>1049</v>
      </c>
      <c r="F4443" s="25" t="s">
        <v>177</v>
      </c>
      <c r="G4443" s="26" t="n">
        <v>2022.14</v>
      </c>
      <c r="H4443" s="27" t="n">
        <v>5113</v>
      </c>
      <c r="I4443" s="25" t="s">
        <v>147</v>
      </c>
      <c r="K4443" s="25" t="n">
        <v>1998</v>
      </c>
      <c r="L4443" s="25" t="s">
        <v>186</v>
      </c>
      <c r="M4443" s="25" t="s">
        <v>171</v>
      </c>
      <c r="N4443" s="28" t="n">
        <v>550</v>
      </c>
      <c r="O4443" s="25" t="s">
        <v>54</v>
      </c>
      <c r="P4443" s="29" t="n">
        <v>42973</v>
      </c>
      <c r="Q4443" s="29" t="n">
        <v>43062</v>
      </c>
      <c r="R4443" s="28" t="n">
        <v>471</v>
      </c>
      <c r="S4443" s="28" t="n">
        <f aca="false">IF(O4443="Won",R4443,IF(O4443="Lost",0,N4443))</f>
        <v>471</v>
      </c>
      <c r="T4443" s="30" t="n">
        <f aca="false">IF(AND(P4443&lt;&gt;"",Q4443&lt;&gt;""),Q4443-P4443,"")</f>
        <v>89</v>
      </c>
      <c r="U4443" s="30" t="str">
        <f aca="false">IF(AND(O4443="Engaging",P4443&lt;&gt;""),'Leia-me'!$B$5-P4443,"")</f>
        <v/>
      </c>
      <c r="V4443" s="25" t="str">
        <f aca="false">IF(O4443&lt;&gt;"Engaging","",IF(U4443&lt;='Leia-me'!$B$6,"Saudável",IF(U4443&lt;='Leia-me'!$B$7,"Esfriando",IF(U4443&lt;='Leia-me'!$B$8,"Última chance","Zumbi"))))</f>
        <v/>
      </c>
      <c r="W4443" s="25" t="n">
        <f aca="false">IF(O4443="Won",1,IF(O4443="Lost",0,""))</f>
        <v>1</v>
      </c>
      <c r="Y4443" s="25" t="str">
        <f aca="false">IF(E4443="","Sim","")</f>
        <v/>
      </c>
    </row>
    <row r="4444" customFormat="false" ht="15" hidden="false" customHeight="false" outlineLevel="0" collapsed="false">
      <c r="A4444" s="25" t="s">
        <v>4706</v>
      </c>
      <c r="B4444" s="25" t="s">
        <v>84</v>
      </c>
      <c r="C4444" s="25" t="s">
        <v>85</v>
      </c>
      <c r="D4444" s="25" t="s">
        <v>90</v>
      </c>
      <c r="E4444" s="25" t="s">
        <v>1640</v>
      </c>
      <c r="F4444" s="25" t="s">
        <v>211</v>
      </c>
      <c r="G4444" s="26" t="n">
        <v>71.12</v>
      </c>
      <c r="H4444" s="27" t="n">
        <v>144</v>
      </c>
      <c r="I4444" s="25" t="s">
        <v>147</v>
      </c>
      <c r="K4444" s="25" t="n">
        <v>2010</v>
      </c>
      <c r="L4444" s="25" t="s">
        <v>170</v>
      </c>
      <c r="M4444" s="25" t="s">
        <v>171</v>
      </c>
      <c r="N4444" s="28" t="n">
        <v>1096</v>
      </c>
      <c r="O4444" s="25" t="s">
        <v>54</v>
      </c>
      <c r="P4444" s="29" t="n">
        <v>42984</v>
      </c>
      <c r="Q4444" s="29" t="n">
        <v>43075</v>
      </c>
      <c r="R4444" s="28" t="n">
        <v>1144</v>
      </c>
      <c r="S4444" s="28" t="n">
        <f aca="false">IF(O4444="Won",R4444,IF(O4444="Lost",0,N4444))</f>
        <v>1144</v>
      </c>
      <c r="T4444" s="30" t="n">
        <f aca="false">IF(AND(P4444&lt;&gt;"",Q4444&lt;&gt;""),Q4444-P4444,"")</f>
        <v>91</v>
      </c>
      <c r="U4444" s="30" t="str">
        <f aca="false">IF(AND(O4444="Engaging",P4444&lt;&gt;""),'Leia-me'!$B$5-P4444,"")</f>
        <v/>
      </c>
      <c r="V4444" s="25" t="str">
        <f aca="false">IF(O4444&lt;&gt;"Engaging","",IF(U4444&lt;='Leia-me'!$B$6,"Saudável",IF(U4444&lt;='Leia-me'!$B$7,"Esfriando",IF(U4444&lt;='Leia-me'!$B$8,"Última chance","Zumbi"))))</f>
        <v/>
      </c>
      <c r="W4444" s="25" t="n">
        <f aca="false">IF(O4444="Won",1,IF(O4444="Lost",0,""))</f>
        <v>1</v>
      </c>
      <c r="Y4444" s="25" t="str">
        <f aca="false">IF(E4444="","Sim","")</f>
        <v/>
      </c>
    </row>
    <row r="4445" customFormat="false" ht="15" hidden="false" customHeight="false" outlineLevel="0" collapsed="false">
      <c r="A4445" s="25" t="s">
        <v>4707</v>
      </c>
      <c r="B4445" s="25" t="s">
        <v>84</v>
      </c>
      <c r="C4445" s="25" t="s">
        <v>85</v>
      </c>
      <c r="D4445" s="25" t="s">
        <v>90</v>
      </c>
      <c r="E4445" s="25" t="s">
        <v>3373</v>
      </c>
      <c r="F4445" s="25" t="s">
        <v>192</v>
      </c>
      <c r="G4445" s="26" t="n">
        <v>4478.47</v>
      </c>
      <c r="H4445" s="27" t="n">
        <v>13809</v>
      </c>
      <c r="I4445" s="25" t="s">
        <v>147</v>
      </c>
      <c r="K4445" s="25" t="n">
        <v>1979</v>
      </c>
      <c r="L4445" s="25" t="s">
        <v>178</v>
      </c>
      <c r="M4445" s="25" t="s">
        <v>171</v>
      </c>
      <c r="N4445" s="28" t="n">
        <v>5482</v>
      </c>
      <c r="O4445" s="25" t="s">
        <v>55</v>
      </c>
      <c r="P4445" s="29" t="n">
        <v>42985</v>
      </c>
      <c r="Q4445" s="29" t="n">
        <v>43056</v>
      </c>
      <c r="R4445" s="28" t="n">
        <v>0</v>
      </c>
      <c r="S4445" s="28" t="n">
        <f aca="false">IF(O4445="Won",R4445,IF(O4445="Lost",0,N4445))</f>
        <v>0</v>
      </c>
      <c r="T4445" s="30" t="n">
        <f aca="false">IF(AND(P4445&lt;&gt;"",Q4445&lt;&gt;""),Q4445-P4445,"")</f>
        <v>71</v>
      </c>
      <c r="U4445" s="30" t="str">
        <f aca="false">IF(AND(O4445="Engaging",P4445&lt;&gt;""),'Leia-me'!$B$5-P4445,"")</f>
        <v/>
      </c>
      <c r="V4445" s="25" t="str">
        <f aca="false">IF(O4445&lt;&gt;"Engaging","",IF(U4445&lt;='Leia-me'!$B$6,"Saudável",IF(U4445&lt;='Leia-me'!$B$7,"Esfriando",IF(U4445&lt;='Leia-me'!$B$8,"Última chance","Zumbi"))))</f>
        <v/>
      </c>
      <c r="W4445" s="25" t="n">
        <f aca="false">IF(O4445="Won",1,IF(O4445="Lost",0,""))</f>
        <v>0</v>
      </c>
      <c r="Y4445" s="25" t="str">
        <f aca="false">IF(E4445="","Sim","")</f>
        <v/>
      </c>
    </row>
    <row r="4446" customFormat="false" ht="15" hidden="false" customHeight="false" outlineLevel="0" collapsed="false">
      <c r="A4446" s="25" t="s">
        <v>4708</v>
      </c>
      <c r="B4446" s="25" t="s">
        <v>84</v>
      </c>
      <c r="C4446" s="25" t="s">
        <v>85</v>
      </c>
      <c r="D4446" s="25" t="s">
        <v>90</v>
      </c>
      <c r="G4446" s="31"/>
      <c r="H4446" s="32"/>
      <c r="L4446" s="25" t="s">
        <v>160</v>
      </c>
      <c r="M4446" s="25" t="s">
        <v>149</v>
      </c>
      <c r="N4446" s="28" t="n">
        <v>3393</v>
      </c>
      <c r="O4446" s="25" t="s">
        <v>56</v>
      </c>
      <c r="P4446" s="29" t="n">
        <v>42993</v>
      </c>
      <c r="Q4446" s="33"/>
      <c r="R4446" s="34"/>
      <c r="S4446" s="28" t="n">
        <f aca="false">IF(O4446="Won",R4446,IF(O4446="Lost",0,N4446))</f>
        <v>3393</v>
      </c>
      <c r="T4446" s="30" t="str">
        <f aca="false">IF(AND(P4446&lt;&gt;"",Q4446&lt;&gt;""),Q4446-P4446,"")</f>
        <v/>
      </c>
      <c r="U4446" s="30" t="n">
        <f aca="false">IF(AND(O4446="Engaging",P4446&lt;&gt;""),'Leia-me'!$B$5-P4446,"")</f>
        <v>107</v>
      </c>
      <c r="V4446" s="25" t="str">
        <f aca="false">IF(O4446&lt;&gt;"Engaging","",IF(U4446&lt;='Leia-me'!$B$6,"Saudável",IF(U4446&lt;='Leia-me'!$B$7,"Esfriando",IF(U4446&lt;='Leia-me'!$B$8,"Última chance","Zumbi"))))</f>
        <v>Esfriando</v>
      </c>
      <c r="W4446" s="25" t="str">
        <f aca="false">IF(O4446="Won",1,IF(O4446="Lost",0,""))</f>
        <v/>
      </c>
      <c r="Y4446" s="25" t="str">
        <f aca="false">IF(E4446="","Sim","")</f>
        <v>Sim</v>
      </c>
    </row>
    <row r="4447" customFormat="false" ht="15" hidden="false" customHeight="false" outlineLevel="0" collapsed="false">
      <c r="A4447" s="25" t="s">
        <v>4709</v>
      </c>
      <c r="B4447" s="25" t="s">
        <v>84</v>
      </c>
      <c r="C4447" s="25" t="s">
        <v>85</v>
      </c>
      <c r="D4447" s="25" t="s">
        <v>90</v>
      </c>
      <c r="E4447" s="25" t="s">
        <v>1653</v>
      </c>
      <c r="F4447" s="25" t="s">
        <v>165</v>
      </c>
      <c r="G4447" s="26" t="n">
        <v>3838.39</v>
      </c>
      <c r="H4447" s="27" t="n">
        <v>8274</v>
      </c>
      <c r="I4447" s="25" t="s">
        <v>147</v>
      </c>
      <c r="K4447" s="25" t="n">
        <v>1989</v>
      </c>
      <c r="L4447" s="25" t="s">
        <v>178</v>
      </c>
      <c r="M4447" s="25" t="s">
        <v>171</v>
      </c>
      <c r="N4447" s="28" t="n">
        <v>5482</v>
      </c>
      <c r="O4447" s="25" t="s">
        <v>55</v>
      </c>
      <c r="P4447" s="29" t="n">
        <v>42998</v>
      </c>
      <c r="Q4447" s="29" t="n">
        <v>43063</v>
      </c>
      <c r="R4447" s="28" t="n">
        <v>0</v>
      </c>
      <c r="S4447" s="28" t="n">
        <f aca="false">IF(O4447="Won",R4447,IF(O4447="Lost",0,N4447))</f>
        <v>0</v>
      </c>
      <c r="T4447" s="30" t="n">
        <f aca="false">IF(AND(P4447&lt;&gt;"",Q4447&lt;&gt;""),Q4447-P4447,"")</f>
        <v>65</v>
      </c>
      <c r="U4447" s="30" t="str">
        <f aca="false">IF(AND(O4447="Engaging",P4447&lt;&gt;""),'Leia-me'!$B$5-P4447,"")</f>
        <v/>
      </c>
      <c r="V4447" s="25" t="str">
        <f aca="false">IF(O4447&lt;&gt;"Engaging","",IF(U4447&lt;='Leia-me'!$B$6,"Saudável",IF(U4447&lt;='Leia-me'!$B$7,"Esfriando",IF(U4447&lt;='Leia-me'!$B$8,"Última chance","Zumbi"))))</f>
        <v/>
      </c>
      <c r="W4447" s="25" t="n">
        <f aca="false">IF(O4447="Won",1,IF(O4447="Lost",0,""))</f>
        <v>0</v>
      </c>
      <c r="Y4447" s="25" t="str">
        <f aca="false">IF(E4447="","Sim","")</f>
        <v/>
      </c>
    </row>
    <row r="4448" customFormat="false" ht="15" hidden="false" customHeight="false" outlineLevel="0" collapsed="false">
      <c r="A4448" s="25" t="s">
        <v>4710</v>
      </c>
      <c r="B4448" s="25" t="s">
        <v>84</v>
      </c>
      <c r="C4448" s="25" t="s">
        <v>85</v>
      </c>
      <c r="D4448" s="25" t="s">
        <v>90</v>
      </c>
      <c r="E4448" s="25" t="s">
        <v>1653</v>
      </c>
      <c r="F4448" s="25" t="s">
        <v>165</v>
      </c>
      <c r="G4448" s="26" t="n">
        <v>3838.39</v>
      </c>
      <c r="H4448" s="27" t="n">
        <v>8274</v>
      </c>
      <c r="I4448" s="25" t="s">
        <v>147</v>
      </c>
      <c r="K4448" s="25" t="n">
        <v>1989</v>
      </c>
      <c r="L4448" s="25" t="s">
        <v>160</v>
      </c>
      <c r="M4448" s="25" t="s">
        <v>149</v>
      </c>
      <c r="N4448" s="28" t="n">
        <v>3393</v>
      </c>
      <c r="O4448" s="25" t="s">
        <v>55</v>
      </c>
      <c r="P4448" s="29" t="n">
        <v>42999</v>
      </c>
      <c r="Q4448" s="29" t="n">
        <v>43068</v>
      </c>
      <c r="R4448" s="28" t="n">
        <v>0</v>
      </c>
      <c r="S4448" s="28" t="n">
        <f aca="false">IF(O4448="Won",R4448,IF(O4448="Lost",0,N4448))</f>
        <v>0</v>
      </c>
      <c r="T4448" s="30" t="n">
        <f aca="false">IF(AND(P4448&lt;&gt;"",Q4448&lt;&gt;""),Q4448-P4448,"")</f>
        <v>69</v>
      </c>
      <c r="U4448" s="30" t="str">
        <f aca="false">IF(AND(O4448="Engaging",P4448&lt;&gt;""),'Leia-me'!$B$5-P4448,"")</f>
        <v/>
      </c>
      <c r="V4448" s="25" t="str">
        <f aca="false">IF(O4448&lt;&gt;"Engaging","",IF(U4448&lt;='Leia-me'!$B$6,"Saudável",IF(U4448&lt;='Leia-me'!$B$7,"Esfriando",IF(U4448&lt;='Leia-me'!$B$8,"Última chance","Zumbi"))))</f>
        <v/>
      </c>
      <c r="W4448" s="25" t="n">
        <f aca="false">IF(O4448="Won",1,IF(O4448="Lost",0,""))</f>
        <v>0</v>
      </c>
      <c r="Y4448" s="25" t="str">
        <f aca="false">IF(E4448="","Sim","")</f>
        <v/>
      </c>
    </row>
    <row r="4449" customFormat="false" ht="15" hidden="false" customHeight="false" outlineLevel="0" collapsed="false">
      <c r="A4449" s="25" t="s">
        <v>4711</v>
      </c>
      <c r="B4449" s="25" t="s">
        <v>84</v>
      </c>
      <c r="C4449" s="25" t="s">
        <v>85</v>
      </c>
      <c r="D4449" s="25" t="s">
        <v>90</v>
      </c>
      <c r="E4449" s="25" t="s">
        <v>421</v>
      </c>
      <c r="F4449" s="25" t="s">
        <v>146</v>
      </c>
      <c r="G4449" s="26" t="n">
        <v>2818.38</v>
      </c>
      <c r="H4449" s="27" t="n">
        <v>6290</v>
      </c>
      <c r="I4449" s="25" t="s">
        <v>147</v>
      </c>
      <c r="K4449" s="25" t="n">
        <v>1994</v>
      </c>
      <c r="L4449" s="25" t="s">
        <v>148</v>
      </c>
      <c r="M4449" s="25" t="s">
        <v>149</v>
      </c>
      <c r="N4449" s="28" t="n">
        <v>55</v>
      </c>
      <c r="O4449" s="25" t="s">
        <v>54</v>
      </c>
      <c r="P4449" s="29" t="n">
        <v>43000</v>
      </c>
      <c r="Q4449" s="29" t="n">
        <v>43047</v>
      </c>
      <c r="R4449" s="28" t="n">
        <v>56</v>
      </c>
      <c r="S4449" s="28" t="n">
        <f aca="false">IF(O4449="Won",R4449,IF(O4449="Lost",0,N4449))</f>
        <v>56</v>
      </c>
      <c r="T4449" s="30" t="n">
        <f aca="false">IF(AND(P4449&lt;&gt;"",Q4449&lt;&gt;""),Q4449-P4449,"")</f>
        <v>47</v>
      </c>
      <c r="U4449" s="30" t="str">
        <f aca="false">IF(AND(O4449="Engaging",P4449&lt;&gt;""),'Leia-me'!$B$5-P4449,"")</f>
        <v/>
      </c>
      <c r="V4449" s="25" t="str">
        <f aca="false">IF(O4449&lt;&gt;"Engaging","",IF(U4449&lt;='Leia-me'!$B$6,"Saudável",IF(U4449&lt;='Leia-me'!$B$7,"Esfriando",IF(U4449&lt;='Leia-me'!$B$8,"Última chance","Zumbi"))))</f>
        <v/>
      </c>
      <c r="W4449" s="25" t="n">
        <f aca="false">IF(O4449="Won",1,IF(O4449="Lost",0,""))</f>
        <v>1</v>
      </c>
      <c r="Y4449" s="25" t="str">
        <f aca="false">IF(E4449="","Sim","")</f>
        <v/>
      </c>
    </row>
    <row r="4450" customFormat="false" ht="15" hidden="false" customHeight="false" outlineLevel="0" collapsed="false">
      <c r="A4450" s="25" t="s">
        <v>4712</v>
      </c>
      <c r="B4450" s="25" t="s">
        <v>84</v>
      </c>
      <c r="C4450" s="25" t="s">
        <v>85</v>
      </c>
      <c r="D4450" s="25" t="s">
        <v>90</v>
      </c>
      <c r="E4450" s="25" t="s">
        <v>452</v>
      </c>
      <c r="F4450" s="25" t="s">
        <v>185</v>
      </c>
      <c r="G4450" s="26" t="n">
        <v>1712.68</v>
      </c>
      <c r="H4450" s="27" t="n">
        <v>3194</v>
      </c>
      <c r="I4450" s="25" t="s">
        <v>147</v>
      </c>
      <c r="J4450" s="25" t="s">
        <v>193</v>
      </c>
      <c r="K4450" s="25" t="n">
        <v>1992</v>
      </c>
      <c r="L4450" s="25" t="s">
        <v>178</v>
      </c>
      <c r="M4450" s="25" t="s">
        <v>171</v>
      </c>
      <c r="N4450" s="28" t="n">
        <v>5482</v>
      </c>
      <c r="O4450" s="25" t="s">
        <v>54</v>
      </c>
      <c r="P4450" s="29" t="n">
        <v>43003</v>
      </c>
      <c r="Q4450" s="29" t="n">
        <v>43078</v>
      </c>
      <c r="R4450" s="28" t="n">
        <v>5960</v>
      </c>
      <c r="S4450" s="28" t="n">
        <f aca="false">IF(O4450="Won",R4450,IF(O4450="Lost",0,N4450))</f>
        <v>5960</v>
      </c>
      <c r="T4450" s="30" t="n">
        <f aca="false">IF(AND(P4450&lt;&gt;"",Q4450&lt;&gt;""),Q4450-P4450,"")</f>
        <v>75</v>
      </c>
      <c r="U4450" s="30" t="str">
        <f aca="false">IF(AND(O4450="Engaging",P4450&lt;&gt;""),'Leia-me'!$B$5-P4450,"")</f>
        <v/>
      </c>
      <c r="V4450" s="25" t="str">
        <f aca="false">IF(O4450&lt;&gt;"Engaging","",IF(U4450&lt;='Leia-me'!$B$6,"Saudável",IF(U4450&lt;='Leia-me'!$B$7,"Esfriando",IF(U4450&lt;='Leia-me'!$B$8,"Última chance","Zumbi"))))</f>
        <v/>
      </c>
      <c r="W4450" s="25" t="n">
        <f aca="false">IF(O4450="Won",1,IF(O4450="Lost",0,""))</f>
        <v>1</v>
      </c>
      <c r="Y4450" s="25" t="str">
        <f aca="false">IF(E4450="","Sim","")</f>
        <v/>
      </c>
    </row>
    <row r="4451" customFormat="false" ht="15" hidden="false" customHeight="false" outlineLevel="0" collapsed="false">
      <c r="A4451" s="25" t="s">
        <v>4713</v>
      </c>
      <c r="B4451" s="25" t="s">
        <v>84</v>
      </c>
      <c r="C4451" s="25" t="s">
        <v>85</v>
      </c>
      <c r="D4451" s="25" t="s">
        <v>90</v>
      </c>
      <c r="E4451" s="25" t="s">
        <v>484</v>
      </c>
      <c r="F4451" s="25" t="s">
        <v>211</v>
      </c>
      <c r="G4451" s="26" t="n">
        <v>5158.71</v>
      </c>
      <c r="H4451" s="27" t="n">
        <v>17479</v>
      </c>
      <c r="I4451" s="25" t="s">
        <v>485</v>
      </c>
      <c r="K4451" s="25" t="n">
        <v>1995</v>
      </c>
      <c r="L4451" s="25" t="s">
        <v>160</v>
      </c>
      <c r="M4451" s="25" t="s">
        <v>149</v>
      </c>
      <c r="N4451" s="28" t="n">
        <v>3393</v>
      </c>
      <c r="O4451" s="25" t="s">
        <v>54</v>
      </c>
      <c r="P4451" s="29" t="n">
        <v>43005</v>
      </c>
      <c r="Q4451" s="29" t="n">
        <v>43011</v>
      </c>
      <c r="R4451" s="28" t="n">
        <v>3786</v>
      </c>
      <c r="S4451" s="28" t="n">
        <f aca="false">IF(O4451="Won",R4451,IF(O4451="Lost",0,N4451))</f>
        <v>3786</v>
      </c>
      <c r="T4451" s="30" t="n">
        <f aca="false">IF(AND(P4451&lt;&gt;"",Q4451&lt;&gt;""),Q4451-P4451,"")</f>
        <v>6</v>
      </c>
      <c r="U4451" s="30" t="str">
        <f aca="false">IF(AND(O4451="Engaging",P4451&lt;&gt;""),'Leia-me'!$B$5-P4451,"")</f>
        <v/>
      </c>
      <c r="V4451" s="25" t="str">
        <f aca="false">IF(O4451&lt;&gt;"Engaging","",IF(U4451&lt;='Leia-me'!$B$6,"Saudável",IF(U4451&lt;='Leia-me'!$B$7,"Esfriando",IF(U4451&lt;='Leia-me'!$B$8,"Última chance","Zumbi"))))</f>
        <v/>
      </c>
      <c r="W4451" s="25" t="n">
        <f aca="false">IF(O4451="Won",1,IF(O4451="Lost",0,""))</f>
        <v>1</v>
      </c>
      <c r="Y4451" s="25" t="str">
        <f aca="false">IF(E4451="","Sim","")</f>
        <v/>
      </c>
    </row>
    <row r="4452" customFormat="false" ht="15" hidden="false" customHeight="false" outlineLevel="0" collapsed="false">
      <c r="A4452" s="25" t="s">
        <v>4714</v>
      </c>
      <c r="B4452" s="25" t="s">
        <v>84</v>
      </c>
      <c r="C4452" s="25" t="s">
        <v>85</v>
      </c>
      <c r="D4452" s="25" t="s">
        <v>90</v>
      </c>
      <c r="G4452" s="31"/>
      <c r="H4452" s="32"/>
      <c r="L4452" s="25" t="s">
        <v>178</v>
      </c>
      <c r="M4452" s="25" t="s">
        <v>171</v>
      </c>
      <c r="N4452" s="28" t="n">
        <v>5482</v>
      </c>
      <c r="O4452" s="25" t="s">
        <v>56</v>
      </c>
      <c r="P4452" s="29" t="n">
        <v>43006</v>
      </c>
      <c r="Q4452" s="33"/>
      <c r="R4452" s="34"/>
      <c r="S4452" s="28" t="n">
        <f aca="false">IF(O4452="Won",R4452,IF(O4452="Lost",0,N4452))</f>
        <v>5482</v>
      </c>
      <c r="T4452" s="30" t="str">
        <f aca="false">IF(AND(P4452&lt;&gt;"",Q4452&lt;&gt;""),Q4452-P4452,"")</f>
        <v/>
      </c>
      <c r="U4452" s="30" t="n">
        <f aca="false">IF(AND(O4452="Engaging",P4452&lt;&gt;""),'Leia-me'!$B$5-P4452,"")</f>
        <v>94</v>
      </c>
      <c r="V4452" s="25" t="str">
        <f aca="false">IF(O4452&lt;&gt;"Engaging","",IF(U4452&lt;='Leia-me'!$B$6,"Saudável",IF(U4452&lt;='Leia-me'!$B$7,"Esfriando",IF(U4452&lt;='Leia-me'!$B$8,"Última chance","Zumbi"))))</f>
        <v>Esfriando</v>
      </c>
      <c r="W4452" s="25" t="str">
        <f aca="false">IF(O4452="Won",1,IF(O4452="Lost",0,""))</f>
        <v/>
      </c>
      <c r="Y4452" s="25" t="str">
        <f aca="false">IF(E4452="","Sim","")</f>
        <v>Sim</v>
      </c>
    </row>
    <row r="4453" customFormat="false" ht="15" hidden="false" customHeight="false" outlineLevel="0" collapsed="false">
      <c r="A4453" s="25" t="s">
        <v>4715</v>
      </c>
      <c r="B4453" s="25" t="s">
        <v>84</v>
      </c>
      <c r="C4453" s="25" t="s">
        <v>85</v>
      </c>
      <c r="D4453" s="25" t="s">
        <v>90</v>
      </c>
      <c r="G4453" s="31"/>
      <c r="H4453" s="32"/>
      <c r="L4453" s="25" t="s">
        <v>178</v>
      </c>
      <c r="M4453" s="25" t="s">
        <v>171</v>
      </c>
      <c r="N4453" s="28" t="n">
        <v>5482</v>
      </c>
      <c r="O4453" s="25" t="s">
        <v>56</v>
      </c>
      <c r="P4453" s="29" t="n">
        <v>43009</v>
      </c>
      <c r="Q4453" s="33"/>
      <c r="R4453" s="34"/>
      <c r="S4453" s="28" t="n">
        <f aca="false">IF(O4453="Won",R4453,IF(O4453="Lost",0,N4453))</f>
        <v>5482</v>
      </c>
      <c r="T4453" s="30" t="str">
        <f aca="false">IF(AND(P4453&lt;&gt;"",Q4453&lt;&gt;""),Q4453-P4453,"")</f>
        <v/>
      </c>
      <c r="U4453" s="30" t="n">
        <f aca="false">IF(AND(O4453="Engaging",P4453&lt;&gt;""),'Leia-me'!$B$5-P4453,"")</f>
        <v>91</v>
      </c>
      <c r="V4453" s="25" t="str">
        <f aca="false">IF(O4453&lt;&gt;"Engaging","",IF(U4453&lt;='Leia-me'!$B$6,"Saudável",IF(U4453&lt;='Leia-me'!$B$7,"Esfriando",IF(U4453&lt;='Leia-me'!$B$8,"Última chance","Zumbi"))))</f>
        <v>Esfriando</v>
      </c>
      <c r="W4453" s="25" t="str">
        <f aca="false">IF(O4453="Won",1,IF(O4453="Lost",0,""))</f>
        <v/>
      </c>
      <c r="Y4453" s="25" t="str">
        <f aca="false">IF(E4453="","Sim","")</f>
        <v>Sim</v>
      </c>
    </row>
    <row r="4454" customFormat="false" ht="15" hidden="false" customHeight="false" outlineLevel="0" collapsed="false">
      <c r="A4454" s="25" t="s">
        <v>4716</v>
      </c>
      <c r="B4454" s="25" t="s">
        <v>84</v>
      </c>
      <c r="C4454" s="25" t="s">
        <v>85</v>
      </c>
      <c r="D4454" s="25" t="s">
        <v>90</v>
      </c>
      <c r="E4454" s="25" t="s">
        <v>484</v>
      </c>
      <c r="F4454" s="25" t="s">
        <v>211</v>
      </c>
      <c r="G4454" s="26" t="n">
        <v>5158.71</v>
      </c>
      <c r="H4454" s="27" t="n">
        <v>17479</v>
      </c>
      <c r="I4454" s="25" t="s">
        <v>485</v>
      </c>
      <c r="K4454" s="25" t="n">
        <v>1995</v>
      </c>
      <c r="L4454" s="25" t="s">
        <v>160</v>
      </c>
      <c r="M4454" s="25" t="s">
        <v>149</v>
      </c>
      <c r="N4454" s="28" t="n">
        <v>3393</v>
      </c>
      <c r="O4454" s="25" t="s">
        <v>55</v>
      </c>
      <c r="P4454" s="29" t="n">
        <v>43009</v>
      </c>
      <c r="Q4454" s="29" t="n">
        <v>43082</v>
      </c>
      <c r="R4454" s="28" t="n">
        <v>0</v>
      </c>
      <c r="S4454" s="28" t="n">
        <f aca="false">IF(O4454="Won",R4454,IF(O4454="Lost",0,N4454))</f>
        <v>0</v>
      </c>
      <c r="T4454" s="30" t="n">
        <f aca="false">IF(AND(P4454&lt;&gt;"",Q4454&lt;&gt;""),Q4454-P4454,"")</f>
        <v>73</v>
      </c>
      <c r="U4454" s="30" t="str">
        <f aca="false">IF(AND(O4454="Engaging",P4454&lt;&gt;""),'Leia-me'!$B$5-P4454,"")</f>
        <v/>
      </c>
      <c r="V4454" s="25" t="str">
        <f aca="false">IF(O4454&lt;&gt;"Engaging","",IF(U4454&lt;='Leia-me'!$B$6,"Saudável",IF(U4454&lt;='Leia-me'!$B$7,"Esfriando",IF(U4454&lt;='Leia-me'!$B$8,"Última chance","Zumbi"))))</f>
        <v/>
      </c>
      <c r="W4454" s="25" t="n">
        <f aca="false">IF(O4454="Won",1,IF(O4454="Lost",0,""))</f>
        <v>0</v>
      </c>
      <c r="Y4454" s="25" t="str">
        <f aca="false">IF(E4454="","Sim","")</f>
        <v/>
      </c>
    </row>
    <row r="4455" customFormat="false" ht="15" hidden="false" customHeight="false" outlineLevel="0" collapsed="false">
      <c r="A4455" s="25" t="s">
        <v>4717</v>
      </c>
      <c r="B4455" s="25" t="s">
        <v>84</v>
      </c>
      <c r="C4455" s="25" t="s">
        <v>85</v>
      </c>
      <c r="D4455" s="25" t="s">
        <v>90</v>
      </c>
      <c r="E4455" s="25" t="s">
        <v>218</v>
      </c>
      <c r="F4455" s="25" t="s">
        <v>146</v>
      </c>
      <c r="G4455" s="26" t="n">
        <v>4.54</v>
      </c>
      <c r="H4455" s="27" t="n">
        <v>9</v>
      </c>
      <c r="I4455" s="25" t="s">
        <v>147</v>
      </c>
      <c r="K4455" s="25" t="n">
        <v>2017</v>
      </c>
      <c r="L4455" s="25" t="s">
        <v>148</v>
      </c>
      <c r="M4455" s="25" t="s">
        <v>149</v>
      </c>
      <c r="N4455" s="28" t="n">
        <v>55</v>
      </c>
      <c r="O4455" s="25" t="s">
        <v>54</v>
      </c>
      <c r="P4455" s="29" t="n">
        <v>43009</v>
      </c>
      <c r="Q4455" s="29" t="n">
        <v>43019</v>
      </c>
      <c r="R4455" s="28" t="n">
        <v>44</v>
      </c>
      <c r="S4455" s="28" t="n">
        <f aca="false">IF(O4455="Won",R4455,IF(O4455="Lost",0,N4455))</f>
        <v>44</v>
      </c>
      <c r="T4455" s="30" t="n">
        <f aca="false">IF(AND(P4455&lt;&gt;"",Q4455&lt;&gt;""),Q4455-P4455,"")</f>
        <v>10</v>
      </c>
      <c r="U4455" s="30" t="str">
        <f aca="false">IF(AND(O4455="Engaging",P4455&lt;&gt;""),'Leia-me'!$B$5-P4455,"")</f>
        <v/>
      </c>
      <c r="V4455" s="25" t="str">
        <f aca="false">IF(O4455&lt;&gt;"Engaging","",IF(U4455&lt;='Leia-me'!$B$6,"Saudável",IF(U4455&lt;='Leia-me'!$B$7,"Esfriando",IF(U4455&lt;='Leia-me'!$B$8,"Última chance","Zumbi"))))</f>
        <v/>
      </c>
      <c r="W4455" s="25" t="n">
        <f aca="false">IF(O4455="Won",1,IF(O4455="Lost",0,""))</f>
        <v>1</v>
      </c>
      <c r="Y4455" s="25" t="str">
        <f aca="false">IF(E4455="","Sim","")</f>
        <v/>
      </c>
    </row>
    <row r="4456" customFormat="false" ht="15" hidden="false" customHeight="false" outlineLevel="0" collapsed="false">
      <c r="A4456" s="25" t="s">
        <v>4718</v>
      </c>
      <c r="B4456" s="25" t="s">
        <v>84</v>
      </c>
      <c r="C4456" s="25" t="s">
        <v>85</v>
      </c>
      <c r="D4456" s="25" t="s">
        <v>90</v>
      </c>
      <c r="E4456" s="25" t="s">
        <v>644</v>
      </c>
      <c r="F4456" s="25" t="s">
        <v>177</v>
      </c>
      <c r="G4456" s="26" t="n">
        <v>646.1</v>
      </c>
      <c r="H4456" s="27" t="n">
        <v>883</v>
      </c>
      <c r="I4456" s="25" t="s">
        <v>147</v>
      </c>
      <c r="J4456" s="25" t="s">
        <v>199</v>
      </c>
      <c r="K4456" s="25" t="n">
        <v>1993</v>
      </c>
      <c r="L4456" s="25" t="s">
        <v>1834</v>
      </c>
      <c r="M4456" s="25" t="s">
        <v>171</v>
      </c>
      <c r="N4456" s="28" t="n">
        <v>4821</v>
      </c>
      <c r="O4456" s="25" t="s">
        <v>54</v>
      </c>
      <c r="P4456" s="29" t="n">
        <v>43011</v>
      </c>
      <c r="Q4456" s="29" t="n">
        <v>43018</v>
      </c>
      <c r="R4456" s="28" t="n">
        <v>5127</v>
      </c>
      <c r="S4456" s="28" t="n">
        <f aca="false">IF(O4456="Won",R4456,IF(O4456="Lost",0,N4456))</f>
        <v>5127</v>
      </c>
      <c r="T4456" s="30" t="n">
        <f aca="false">IF(AND(P4456&lt;&gt;"",Q4456&lt;&gt;""),Q4456-P4456,"")</f>
        <v>7</v>
      </c>
      <c r="U4456" s="30" t="str">
        <f aca="false">IF(AND(O4456="Engaging",P4456&lt;&gt;""),'Leia-me'!$B$5-P4456,"")</f>
        <v/>
      </c>
      <c r="V4456" s="25" t="str">
        <f aca="false">IF(O4456&lt;&gt;"Engaging","",IF(U4456&lt;='Leia-me'!$B$6,"Saudável",IF(U4456&lt;='Leia-me'!$B$7,"Esfriando",IF(U4456&lt;='Leia-me'!$B$8,"Última chance","Zumbi"))))</f>
        <v/>
      </c>
      <c r="W4456" s="25" t="n">
        <f aca="false">IF(O4456="Won",1,IF(O4456="Lost",0,""))</f>
        <v>1</v>
      </c>
      <c r="X4456" s="25" t="s">
        <v>1835</v>
      </c>
      <c r="Y4456" s="25" t="str">
        <f aca="false">IF(E4456="","Sim","")</f>
        <v/>
      </c>
    </row>
    <row r="4457" customFormat="false" ht="15" hidden="false" customHeight="false" outlineLevel="0" collapsed="false">
      <c r="A4457" s="25" t="s">
        <v>4719</v>
      </c>
      <c r="B4457" s="25" t="s">
        <v>84</v>
      </c>
      <c r="C4457" s="25" t="s">
        <v>85</v>
      </c>
      <c r="D4457" s="25" t="s">
        <v>90</v>
      </c>
      <c r="E4457" s="25" t="s">
        <v>154</v>
      </c>
      <c r="F4457" s="25" t="s">
        <v>155</v>
      </c>
      <c r="G4457" s="26" t="n">
        <v>86.68</v>
      </c>
      <c r="H4457" s="27" t="n">
        <v>187</v>
      </c>
      <c r="I4457" s="25" t="s">
        <v>147</v>
      </c>
      <c r="J4457" s="25" t="s">
        <v>156</v>
      </c>
      <c r="K4457" s="25" t="n">
        <v>2007</v>
      </c>
      <c r="L4457" s="25" t="s">
        <v>1834</v>
      </c>
      <c r="M4457" s="25" t="s">
        <v>171</v>
      </c>
      <c r="N4457" s="28" t="n">
        <v>4821</v>
      </c>
      <c r="O4457" s="25" t="s">
        <v>56</v>
      </c>
      <c r="P4457" s="29" t="n">
        <v>43012</v>
      </c>
      <c r="Q4457" s="33"/>
      <c r="R4457" s="34"/>
      <c r="S4457" s="28" t="n">
        <f aca="false">IF(O4457="Won",R4457,IF(O4457="Lost",0,N4457))</f>
        <v>4821</v>
      </c>
      <c r="T4457" s="30" t="str">
        <f aca="false">IF(AND(P4457&lt;&gt;"",Q4457&lt;&gt;""),Q4457-P4457,"")</f>
        <v/>
      </c>
      <c r="U4457" s="30" t="n">
        <f aca="false">IF(AND(O4457="Engaging",P4457&lt;&gt;""),'Leia-me'!$B$5-P4457,"")</f>
        <v>88</v>
      </c>
      <c r="V4457" s="25" t="str">
        <f aca="false">IF(O4457&lt;&gt;"Engaging","",IF(U4457&lt;='Leia-me'!$B$6,"Saudável",IF(U4457&lt;='Leia-me'!$B$7,"Esfriando",IF(U4457&lt;='Leia-me'!$B$8,"Última chance","Zumbi"))))</f>
        <v>Saudável</v>
      </c>
      <c r="W4457" s="25" t="str">
        <f aca="false">IF(O4457="Won",1,IF(O4457="Lost",0,""))</f>
        <v/>
      </c>
      <c r="X4457" s="25" t="s">
        <v>1835</v>
      </c>
      <c r="Y4457" s="25" t="str">
        <f aca="false">IF(E4457="","Sim","")</f>
        <v/>
      </c>
    </row>
    <row r="4458" customFormat="false" ht="15" hidden="false" customHeight="false" outlineLevel="0" collapsed="false">
      <c r="A4458" s="25" t="s">
        <v>4720</v>
      </c>
      <c r="B4458" s="25" t="s">
        <v>84</v>
      </c>
      <c r="C4458" s="25" t="s">
        <v>85</v>
      </c>
      <c r="D4458" s="25" t="s">
        <v>90</v>
      </c>
      <c r="E4458" s="25" t="s">
        <v>1671</v>
      </c>
      <c r="F4458" s="25" t="s">
        <v>168</v>
      </c>
      <c r="G4458" s="26" t="n">
        <v>3027.46</v>
      </c>
      <c r="H4458" s="27" t="n">
        <v>9516</v>
      </c>
      <c r="I4458" s="25" t="s">
        <v>1672</v>
      </c>
      <c r="K4458" s="25" t="n">
        <v>1984</v>
      </c>
      <c r="L4458" s="25" t="s">
        <v>1834</v>
      </c>
      <c r="M4458" s="25" t="s">
        <v>171</v>
      </c>
      <c r="N4458" s="28" t="n">
        <v>4821</v>
      </c>
      <c r="O4458" s="25" t="s">
        <v>55</v>
      </c>
      <c r="P4458" s="29" t="n">
        <v>43014</v>
      </c>
      <c r="Q4458" s="29" t="n">
        <v>43016</v>
      </c>
      <c r="R4458" s="28" t="n">
        <v>0</v>
      </c>
      <c r="S4458" s="28" t="n">
        <f aca="false">IF(O4458="Won",R4458,IF(O4458="Lost",0,N4458))</f>
        <v>0</v>
      </c>
      <c r="T4458" s="30" t="n">
        <f aca="false">IF(AND(P4458&lt;&gt;"",Q4458&lt;&gt;""),Q4458-P4458,"")</f>
        <v>2</v>
      </c>
      <c r="U4458" s="30" t="str">
        <f aca="false">IF(AND(O4458="Engaging",P4458&lt;&gt;""),'Leia-me'!$B$5-P4458,"")</f>
        <v/>
      </c>
      <c r="V4458" s="25" t="str">
        <f aca="false">IF(O4458&lt;&gt;"Engaging","",IF(U4458&lt;='Leia-me'!$B$6,"Saudável",IF(U4458&lt;='Leia-me'!$B$7,"Esfriando",IF(U4458&lt;='Leia-me'!$B$8,"Última chance","Zumbi"))))</f>
        <v/>
      </c>
      <c r="W4458" s="25" t="n">
        <f aca="false">IF(O4458="Won",1,IF(O4458="Lost",0,""))</f>
        <v>0</v>
      </c>
      <c r="X4458" s="25" t="s">
        <v>1835</v>
      </c>
      <c r="Y4458" s="25" t="str">
        <f aca="false">IF(E4458="","Sim","")</f>
        <v/>
      </c>
    </row>
    <row r="4459" customFormat="false" ht="15" hidden="false" customHeight="false" outlineLevel="0" collapsed="false">
      <c r="A4459" s="25" t="s">
        <v>4721</v>
      </c>
      <c r="B4459" s="25" t="s">
        <v>84</v>
      </c>
      <c r="C4459" s="25" t="s">
        <v>85</v>
      </c>
      <c r="D4459" s="25" t="s">
        <v>90</v>
      </c>
      <c r="E4459" s="25" t="s">
        <v>622</v>
      </c>
      <c r="F4459" s="25" t="s">
        <v>211</v>
      </c>
      <c r="G4459" s="26" t="n">
        <v>167.89</v>
      </c>
      <c r="H4459" s="27" t="n">
        <v>493</v>
      </c>
      <c r="I4459" s="25" t="s">
        <v>623</v>
      </c>
      <c r="K4459" s="25" t="n">
        <v>2000</v>
      </c>
      <c r="L4459" s="25" t="s">
        <v>148</v>
      </c>
      <c r="M4459" s="25" t="s">
        <v>149</v>
      </c>
      <c r="N4459" s="28" t="n">
        <v>55</v>
      </c>
      <c r="O4459" s="25" t="s">
        <v>54</v>
      </c>
      <c r="P4459" s="29" t="n">
        <v>43023</v>
      </c>
      <c r="Q4459" s="29" t="n">
        <v>43031</v>
      </c>
      <c r="R4459" s="28" t="n">
        <v>51</v>
      </c>
      <c r="S4459" s="28" t="n">
        <f aca="false">IF(O4459="Won",R4459,IF(O4459="Lost",0,N4459))</f>
        <v>51</v>
      </c>
      <c r="T4459" s="30" t="n">
        <f aca="false">IF(AND(P4459&lt;&gt;"",Q4459&lt;&gt;""),Q4459-P4459,"")</f>
        <v>8</v>
      </c>
      <c r="U4459" s="30" t="str">
        <f aca="false">IF(AND(O4459="Engaging",P4459&lt;&gt;""),'Leia-me'!$B$5-P4459,"")</f>
        <v/>
      </c>
      <c r="V4459" s="25" t="str">
        <f aca="false">IF(O4459&lt;&gt;"Engaging","",IF(U4459&lt;='Leia-me'!$B$6,"Saudável",IF(U4459&lt;='Leia-me'!$B$7,"Esfriando",IF(U4459&lt;='Leia-me'!$B$8,"Última chance","Zumbi"))))</f>
        <v/>
      </c>
      <c r="W4459" s="25" t="n">
        <f aca="false">IF(O4459="Won",1,IF(O4459="Lost",0,""))</f>
        <v>1</v>
      </c>
      <c r="Y4459" s="25" t="str">
        <f aca="false">IF(E4459="","Sim","")</f>
        <v/>
      </c>
    </row>
    <row r="4460" customFormat="false" ht="15" hidden="false" customHeight="false" outlineLevel="0" collapsed="false">
      <c r="A4460" s="25" t="s">
        <v>4722</v>
      </c>
      <c r="B4460" s="25" t="s">
        <v>84</v>
      </c>
      <c r="C4460" s="25" t="s">
        <v>85</v>
      </c>
      <c r="D4460" s="25" t="s">
        <v>90</v>
      </c>
      <c r="E4460" s="25" t="s">
        <v>1347</v>
      </c>
      <c r="F4460" s="25" t="s">
        <v>165</v>
      </c>
      <c r="G4460" s="26" t="n">
        <v>665.06</v>
      </c>
      <c r="H4460" s="27" t="n">
        <v>1095</v>
      </c>
      <c r="I4460" s="25" t="s">
        <v>147</v>
      </c>
      <c r="K4460" s="25" t="n">
        <v>1989</v>
      </c>
      <c r="L4460" s="25" t="s">
        <v>148</v>
      </c>
      <c r="M4460" s="25" t="s">
        <v>149</v>
      </c>
      <c r="N4460" s="28" t="n">
        <v>55</v>
      </c>
      <c r="O4460" s="25" t="s">
        <v>55</v>
      </c>
      <c r="P4460" s="29" t="n">
        <v>43025</v>
      </c>
      <c r="Q4460" s="29" t="n">
        <v>43027</v>
      </c>
      <c r="R4460" s="28" t="n">
        <v>0</v>
      </c>
      <c r="S4460" s="28" t="n">
        <f aca="false">IF(O4460="Won",R4460,IF(O4460="Lost",0,N4460))</f>
        <v>0</v>
      </c>
      <c r="T4460" s="30" t="n">
        <f aca="false">IF(AND(P4460&lt;&gt;"",Q4460&lt;&gt;""),Q4460-P4460,"")</f>
        <v>2</v>
      </c>
      <c r="U4460" s="30" t="str">
        <f aca="false">IF(AND(O4460="Engaging",P4460&lt;&gt;""),'Leia-me'!$B$5-P4460,"")</f>
        <v/>
      </c>
      <c r="V4460" s="25" t="str">
        <f aca="false">IF(O4460&lt;&gt;"Engaging","",IF(U4460&lt;='Leia-me'!$B$6,"Saudável",IF(U4460&lt;='Leia-me'!$B$7,"Esfriando",IF(U4460&lt;='Leia-me'!$B$8,"Última chance","Zumbi"))))</f>
        <v/>
      </c>
      <c r="W4460" s="25" t="n">
        <f aca="false">IF(O4460="Won",1,IF(O4460="Lost",0,""))</f>
        <v>0</v>
      </c>
      <c r="Y4460" s="25" t="str">
        <f aca="false">IF(E4460="","Sim","")</f>
        <v/>
      </c>
    </row>
    <row r="4461" customFormat="false" ht="15" hidden="false" customHeight="false" outlineLevel="0" collapsed="false">
      <c r="A4461" s="25" t="s">
        <v>4723</v>
      </c>
      <c r="B4461" s="25" t="s">
        <v>84</v>
      </c>
      <c r="C4461" s="25" t="s">
        <v>85</v>
      </c>
      <c r="D4461" s="25" t="s">
        <v>90</v>
      </c>
      <c r="E4461" s="25" t="s">
        <v>494</v>
      </c>
      <c r="F4461" s="25" t="s">
        <v>192</v>
      </c>
      <c r="G4461" s="26" t="n">
        <v>11698.03</v>
      </c>
      <c r="H4461" s="27" t="n">
        <v>34288</v>
      </c>
      <c r="I4461" s="25" t="s">
        <v>147</v>
      </c>
      <c r="K4461" s="25" t="n">
        <v>1982</v>
      </c>
      <c r="L4461" s="25" t="s">
        <v>1834</v>
      </c>
      <c r="M4461" s="25" t="s">
        <v>171</v>
      </c>
      <c r="N4461" s="28" t="n">
        <v>4821</v>
      </c>
      <c r="O4461" s="25" t="s">
        <v>54</v>
      </c>
      <c r="P4461" s="29" t="n">
        <v>43027</v>
      </c>
      <c r="Q4461" s="29" t="n">
        <v>43094</v>
      </c>
      <c r="R4461" s="28" t="n">
        <v>4734</v>
      </c>
      <c r="S4461" s="28" t="n">
        <f aca="false">IF(O4461="Won",R4461,IF(O4461="Lost",0,N4461))</f>
        <v>4734</v>
      </c>
      <c r="T4461" s="30" t="n">
        <f aca="false">IF(AND(P4461&lt;&gt;"",Q4461&lt;&gt;""),Q4461-P4461,"")</f>
        <v>67</v>
      </c>
      <c r="U4461" s="30" t="str">
        <f aca="false">IF(AND(O4461="Engaging",P4461&lt;&gt;""),'Leia-me'!$B$5-P4461,"")</f>
        <v/>
      </c>
      <c r="V4461" s="25" t="str">
        <f aca="false">IF(O4461&lt;&gt;"Engaging","",IF(U4461&lt;='Leia-me'!$B$6,"Saudável",IF(U4461&lt;='Leia-me'!$B$7,"Esfriando",IF(U4461&lt;='Leia-me'!$B$8,"Última chance","Zumbi"))))</f>
        <v/>
      </c>
      <c r="W4461" s="25" t="n">
        <f aca="false">IF(O4461="Won",1,IF(O4461="Lost",0,""))</f>
        <v>1</v>
      </c>
      <c r="X4461" s="25" t="s">
        <v>1835</v>
      </c>
      <c r="Y4461" s="25" t="str">
        <f aca="false">IF(E4461="","Sim","")</f>
        <v/>
      </c>
    </row>
    <row r="4462" customFormat="false" ht="15" hidden="false" customHeight="false" outlineLevel="0" collapsed="false">
      <c r="A4462" s="25" t="s">
        <v>4724</v>
      </c>
      <c r="B4462" s="25" t="s">
        <v>84</v>
      </c>
      <c r="C4462" s="25" t="s">
        <v>85</v>
      </c>
      <c r="D4462" s="25" t="s">
        <v>90</v>
      </c>
      <c r="E4462" s="25" t="s">
        <v>218</v>
      </c>
      <c r="F4462" s="25" t="s">
        <v>146</v>
      </c>
      <c r="G4462" s="26" t="n">
        <v>4.54</v>
      </c>
      <c r="H4462" s="27" t="n">
        <v>9</v>
      </c>
      <c r="I4462" s="25" t="s">
        <v>147</v>
      </c>
      <c r="K4462" s="25" t="n">
        <v>2017</v>
      </c>
      <c r="L4462" s="25" t="s">
        <v>160</v>
      </c>
      <c r="M4462" s="25" t="s">
        <v>149</v>
      </c>
      <c r="N4462" s="28" t="n">
        <v>3393</v>
      </c>
      <c r="O4462" s="25" t="s">
        <v>54</v>
      </c>
      <c r="P4462" s="29" t="n">
        <v>43027</v>
      </c>
      <c r="Q4462" s="29" t="n">
        <v>43085</v>
      </c>
      <c r="R4462" s="28" t="n">
        <v>3089</v>
      </c>
      <c r="S4462" s="28" t="n">
        <f aca="false">IF(O4462="Won",R4462,IF(O4462="Lost",0,N4462))</f>
        <v>3089</v>
      </c>
      <c r="T4462" s="30" t="n">
        <f aca="false">IF(AND(P4462&lt;&gt;"",Q4462&lt;&gt;""),Q4462-P4462,"")</f>
        <v>58</v>
      </c>
      <c r="U4462" s="30" t="str">
        <f aca="false">IF(AND(O4462="Engaging",P4462&lt;&gt;""),'Leia-me'!$B$5-P4462,"")</f>
        <v/>
      </c>
      <c r="V4462" s="25" t="str">
        <f aca="false">IF(O4462&lt;&gt;"Engaging","",IF(U4462&lt;='Leia-me'!$B$6,"Saudável",IF(U4462&lt;='Leia-me'!$B$7,"Esfriando",IF(U4462&lt;='Leia-me'!$B$8,"Última chance","Zumbi"))))</f>
        <v/>
      </c>
      <c r="W4462" s="25" t="n">
        <f aca="false">IF(O4462="Won",1,IF(O4462="Lost",0,""))</f>
        <v>1</v>
      </c>
      <c r="Y4462" s="25" t="str">
        <f aca="false">IF(E4462="","Sim","")</f>
        <v/>
      </c>
    </row>
    <row r="4463" customFormat="false" ht="15" hidden="false" customHeight="false" outlineLevel="0" collapsed="false">
      <c r="A4463" s="25" t="s">
        <v>4725</v>
      </c>
      <c r="B4463" s="25" t="s">
        <v>84</v>
      </c>
      <c r="C4463" s="25" t="s">
        <v>85</v>
      </c>
      <c r="D4463" s="25" t="s">
        <v>90</v>
      </c>
      <c r="E4463" s="25" t="s">
        <v>2530</v>
      </c>
      <c r="F4463" s="25" t="s">
        <v>185</v>
      </c>
      <c r="G4463" s="26" t="n">
        <v>527.11</v>
      </c>
      <c r="H4463" s="27" t="n">
        <v>1428</v>
      </c>
      <c r="I4463" s="25" t="s">
        <v>147</v>
      </c>
      <c r="J4463" s="25" t="s">
        <v>193</v>
      </c>
      <c r="K4463" s="25" t="n">
        <v>2011</v>
      </c>
      <c r="L4463" s="25" t="s">
        <v>1834</v>
      </c>
      <c r="M4463" s="25" t="s">
        <v>171</v>
      </c>
      <c r="N4463" s="28" t="n">
        <v>4821</v>
      </c>
      <c r="O4463" s="25" t="s">
        <v>54</v>
      </c>
      <c r="P4463" s="29" t="n">
        <v>43029</v>
      </c>
      <c r="Q4463" s="29" t="n">
        <v>43084</v>
      </c>
      <c r="R4463" s="28" t="n">
        <v>4970</v>
      </c>
      <c r="S4463" s="28" t="n">
        <f aca="false">IF(O4463="Won",R4463,IF(O4463="Lost",0,N4463))</f>
        <v>4970</v>
      </c>
      <c r="T4463" s="30" t="n">
        <f aca="false">IF(AND(P4463&lt;&gt;"",Q4463&lt;&gt;""),Q4463-P4463,"")</f>
        <v>55</v>
      </c>
      <c r="U4463" s="30" t="str">
        <f aca="false">IF(AND(O4463="Engaging",P4463&lt;&gt;""),'Leia-me'!$B$5-P4463,"")</f>
        <v/>
      </c>
      <c r="V4463" s="25" t="str">
        <f aca="false">IF(O4463&lt;&gt;"Engaging","",IF(U4463&lt;='Leia-me'!$B$6,"Saudável",IF(U4463&lt;='Leia-me'!$B$7,"Esfriando",IF(U4463&lt;='Leia-me'!$B$8,"Última chance","Zumbi"))))</f>
        <v/>
      </c>
      <c r="W4463" s="25" t="n">
        <f aca="false">IF(O4463="Won",1,IF(O4463="Lost",0,""))</f>
        <v>1</v>
      </c>
      <c r="X4463" s="25" t="s">
        <v>1835</v>
      </c>
      <c r="Y4463" s="25" t="str">
        <f aca="false">IF(E4463="","Sim","")</f>
        <v/>
      </c>
    </row>
    <row r="4464" customFormat="false" ht="15" hidden="false" customHeight="false" outlineLevel="0" collapsed="false">
      <c r="A4464" s="25" t="s">
        <v>4726</v>
      </c>
      <c r="B4464" s="25" t="s">
        <v>84</v>
      </c>
      <c r="C4464" s="25" t="s">
        <v>85</v>
      </c>
      <c r="D4464" s="25" t="s">
        <v>90</v>
      </c>
      <c r="E4464" s="25" t="s">
        <v>484</v>
      </c>
      <c r="F4464" s="25" t="s">
        <v>211</v>
      </c>
      <c r="G4464" s="26" t="n">
        <v>5158.71</v>
      </c>
      <c r="H4464" s="27" t="n">
        <v>17479</v>
      </c>
      <c r="I4464" s="25" t="s">
        <v>485</v>
      </c>
      <c r="K4464" s="25" t="n">
        <v>1995</v>
      </c>
      <c r="L4464" s="25" t="s">
        <v>160</v>
      </c>
      <c r="M4464" s="25" t="s">
        <v>149</v>
      </c>
      <c r="N4464" s="28" t="n">
        <v>3393</v>
      </c>
      <c r="O4464" s="25" t="s">
        <v>54</v>
      </c>
      <c r="P4464" s="29" t="n">
        <v>43029</v>
      </c>
      <c r="Q4464" s="29" t="n">
        <v>43039</v>
      </c>
      <c r="R4464" s="28" t="n">
        <v>2995</v>
      </c>
      <c r="S4464" s="28" t="n">
        <f aca="false">IF(O4464="Won",R4464,IF(O4464="Lost",0,N4464))</f>
        <v>2995</v>
      </c>
      <c r="T4464" s="30" t="n">
        <f aca="false">IF(AND(P4464&lt;&gt;"",Q4464&lt;&gt;""),Q4464-P4464,"")</f>
        <v>10</v>
      </c>
      <c r="U4464" s="30" t="str">
        <f aca="false">IF(AND(O4464="Engaging",P4464&lt;&gt;""),'Leia-me'!$B$5-P4464,"")</f>
        <v/>
      </c>
      <c r="V4464" s="25" t="str">
        <f aca="false">IF(O4464&lt;&gt;"Engaging","",IF(U4464&lt;='Leia-me'!$B$6,"Saudável",IF(U4464&lt;='Leia-me'!$B$7,"Esfriando",IF(U4464&lt;='Leia-me'!$B$8,"Última chance","Zumbi"))))</f>
        <v/>
      </c>
      <c r="W4464" s="25" t="n">
        <f aca="false">IF(O4464="Won",1,IF(O4464="Lost",0,""))</f>
        <v>1</v>
      </c>
      <c r="Y4464" s="25" t="str">
        <f aca="false">IF(E4464="","Sim","")</f>
        <v/>
      </c>
    </row>
    <row r="4465" customFormat="false" ht="15" hidden="false" customHeight="false" outlineLevel="0" collapsed="false">
      <c r="A4465" s="25" t="s">
        <v>4727</v>
      </c>
      <c r="B4465" s="25" t="s">
        <v>84</v>
      </c>
      <c r="C4465" s="25" t="s">
        <v>85</v>
      </c>
      <c r="D4465" s="25" t="s">
        <v>90</v>
      </c>
      <c r="G4465" s="31"/>
      <c r="H4465" s="32"/>
      <c r="L4465" s="25" t="s">
        <v>186</v>
      </c>
      <c r="M4465" s="25" t="s">
        <v>171</v>
      </c>
      <c r="N4465" s="28" t="n">
        <v>550</v>
      </c>
      <c r="O4465" s="25" t="s">
        <v>56</v>
      </c>
      <c r="P4465" s="29" t="n">
        <v>43032</v>
      </c>
      <c r="Q4465" s="33"/>
      <c r="R4465" s="34"/>
      <c r="S4465" s="28" t="n">
        <f aca="false">IF(O4465="Won",R4465,IF(O4465="Lost",0,N4465))</f>
        <v>550</v>
      </c>
      <c r="T4465" s="30" t="str">
        <f aca="false">IF(AND(P4465&lt;&gt;"",Q4465&lt;&gt;""),Q4465-P4465,"")</f>
        <v/>
      </c>
      <c r="U4465" s="30" t="n">
        <f aca="false">IF(AND(O4465="Engaging",P4465&lt;&gt;""),'Leia-me'!$B$5-P4465,"")</f>
        <v>68</v>
      </c>
      <c r="V4465" s="25" t="str">
        <f aca="false">IF(O4465&lt;&gt;"Engaging","",IF(U4465&lt;='Leia-me'!$B$6,"Saudável",IF(U4465&lt;='Leia-me'!$B$7,"Esfriando",IF(U4465&lt;='Leia-me'!$B$8,"Última chance","Zumbi"))))</f>
        <v>Saudável</v>
      </c>
      <c r="W4465" s="25" t="str">
        <f aca="false">IF(O4465="Won",1,IF(O4465="Lost",0,""))</f>
        <v/>
      </c>
      <c r="Y4465" s="25" t="str">
        <f aca="false">IF(E4465="","Sim","")</f>
        <v>Sim</v>
      </c>
    </row>
    <row r="4466" customFormat="false" ht="15" hidden="false" customHeight="false" outlineLevel="0" collapsed="false">
      <c r="A4466" s="25" t="s">
        <v>4728</v>
      </c>
      <c r="B4466" s="25" t="s">
        <v>84</v>
      </c>
      <c r="C4466" s="25" t="s">
        <v>85</v>
      </c>
      <c r="D4466" s="25" t="s">
        <v>90</v>
      </c>
      <c r="G4466" s="31"/>
      <c r="H4466" s="32"/>
      <c r="L4466" s="25" t="s">
        <v>178</v>
      </c>
      <c r="M4466" s="25" t="s">
        <v>171</v>
      </c>
      <c r="N4466" s="28" t="n">
        <v>5482</v>
      </c>
      <c r="O4466" s="25" t="s">
        <v>56</v>
      </c>
      <c r="P4466" s="29" t="n">
        <v>43039</v>
      </c>
      <c r="Q4466" s="33"/>
      <c r="R4466" s="34"/>
      <c r="S4466" s="28" t="n">
        <f aca="false">IF(O4466="Won",R4466,IF(O4466="Lost",0,N4466))</f>
        <v>5482</v>
      </c>
      <c r="T4466" s="30" t="str">
        <f aca="false">IF(AND(P4466&lt;&gt;"",Q4466&lt;&gt;""),Q4466-P4466,"")</f>
        <v/>
      </c>
      <c r="U4466" s="30" t="n">
        <f aca="false">IF(AND(O4466="Engaging",P4466&lt;&gt;""),'Leia-me'!$B$5-P4466,"")</f>
        <v>61</v>
      </c>
      <c r="V4466" s="25" t="str">
        <f aca="false">IF(O4466&lt;&gt;"Engaging","",IF(U4466&lt;='Leia-me'!$B$6,"Saudável",IF(U4466&lt;='Leia-me'!$B$7,"Esfriando",IF(U4466&lt;='Leia-me'!$B$8,"Última chance","Zumbi"))))</f>
        <v>Saudável</v>
      </c>
      <c r="W4466" s="25" t="str">
        <f aca="false">IF(O4466="Won",1,IF(O4466="Lost",0,""))</f>
        <v/>
      </c>
      <c r="Y4466" s="25" t="str">
        <f aca="false">IF(E4466="","Sim","")</f>
        <v>Sim</v>
      </c>
    </row>
    <row r="4467" customFormat="false" ht="15" hidden="false" customHeight="false" outlineLevel="0" collapsed="false">
      <c r="A4467" s="25" t="s">
        <v>4729</v>
      </c>
      <c r="B4467" s="25" t="s">
        <v>84</v>
      </c>
      <c r="C4467" s="25" t="s">
        <v>85</v>
      </c>
      <c r="D4467" s="25" t="s">
        <v>90</v>
      </c>
      <c r="G4467" s="31"/>
      <c r="H4467" s="32"/>
      <c r="L4467" s="25" t="s">
        <v>170</v>
      </c>
      <c r="M4467" s="25" t="s">
        <v>171</v>
      </c>
      <c r="N4467" s="28" t="n">
        <v>1096</v>
      </c>
      <c r="O4467" s="25" t="s">
        <v>56</v>
      </c>
      <c r="P4467" s="29" t="n">
        <v>43047</v>
      </c>
      <c r="Q4467" s="33"/>
      <c r="R4467" s="34"/>
      <c r="S4467" s="28" t="n">
        <f aca="false">IF(O4467="Won",R4467,IF(O4467="Lost",0,N4467))</f>
        <v>1096</v>
      </c>
      <c r="T4467" s="30" t="str">
        <f aca="false">IF(AND(P4467&lt;&gt;"",Q4467&lt;&gt;""),Q4467-P4467,"")</f>
        <v/>
      </c>
      <c r="U4467" s="30" t="n">
        <f aca="false">IF(AND(O4467="Engaging",P4467&lt;&gt;""),'Leia-me'!$B$5-P4467,"")</f>
        <v>53</v>
      </c>
      <c r="V4467" s="25" t="str">
        <f aca="false">IF(O4467&lt;&gt;"Engaging","",IF(U4467&lt;='Leia-me'!$B$6,"Saudável",IF(U4467&lt;='Leia-me'!$B$7,"Esfriando",IF(U4467&lt;='Leia-me'!$B$8,"Última chance","Zumbi"))))</f>
        <v>Saudável</v>
      </c>
      <c r="W4467" s="25" t="str">
        <f aca="false">IF(O4467="Won",1,IF(O4467="Lost",0,""))</f>
        <v/>
      </c>
      <c r="Y4467" s="25" t="str">
        <f aca="false">IF(E4467="","Sim","")</f>
        <v>Sim</v>
      </c>
    </row>
    <row r="4468" customFormat="false" ht="15" hidden="false" customHeight="false" outlineLevel="0" collapsed="false">
      <c r="A4468" s="25" t="s">
        <v>4730</v>
      </c>
      <c r="B4468" s="25" t="s">
        <v>84</v>
      </c>
      <c r="C4468" s="25" t="s">
        <v>85</v>
      </c>
      <c r="D4468" s="25" t="s">
        <v>90</v>
      </c>
      <c r="E4468" s="25" t="s">
        <v>193</v>
      </c>
      <c r="F4468" s="25" t="s">
        <v>185</v>
      </c>
      <c r="G4468" s="26" t="n">
        <v>1100.04</v>
      </c>
      <c r="H4468" s="27" t="n">
        <v>2822</v>
      </c>
      <c r="I4468" s="25" t="s">
        <v>147</v>
      </c>
      <c r="K4468" s="25" t="n">
        <v>1996</v>
      </c>
      <c r="L4468" s="25" t="s">
        <v>1834</v>
      </c>
      <c r="M4468" s="25" t="s">
        <v>171</v>
      </c>
      <c r="N4468" s="28" t="n">
        <v>4821</v>
      </c>
      <c r="O4468" s="25" t="s">
        <v>55</v>
      </c>
      <c r="P4468" s="29" t="n">
        <v>43048</v>
      </c>
      <c r="Q4468" s="29" t="n">
        <v>43062</v>
      </c>
      <c r="R4468" s="28" t="n">
        <v>0</v>
      </c>
      <c r="S4468" s="28" t="n">
        <f aca="false">IF(O4468="Won",R4468,IF(O4468="Lost",0,N4468))</f>
        <v>0</v>
      </c>
      <c r="T4468" s="30" t="n">
        <f aca="false">IF(AND(P4468&lt;&gt;"",Q4468&lt;&gt;""),Q4468-P4468,"")</f>
        <v>14</v>
      </c>
      <c r="U4468" s="30" t="str">
        <f aca="false">IF(AND(O4468="Engaging",P4468&lt;&gt;""),'Leia-me'!$B$5-P4468,"")</f>
        <v/>
      </c>
      <c r="V4468" s="25" t="str">
        <f aca="false">IF(O4468&lt;&gt;"Engaging","",IF(U4468&lt;='Leia-me'!$B$6,"Saudável",IF(U4468&lt;='Leia-me'!$B$7,"Esfriando",IF(U4468&lt;='Leia-me'!$B$8,"Última chance","Zumbi"))))</f>
        <v/>
      </c>
      <c r="W4468" s="25" t="n">
        <f aca="false">IF(O4468="Won",1,IF(O4468="Lost",0,""))</f>
        <v>0</v>
      </c>
      <c r="X4468" s="25" t="s">
        <v>1835</v>
      </c>
      <c r="Y4468" s="25" t="str">
        <f aca="false">IF(E4468="","Sim","")</f>
        <v/>
      </c>
    </row>
    <row r="4469" customFormat="false" ht="15" hidden="false" customHeight="false" outlineLevel="0" collapsed="false">
      <c r="A4469" s="25" t="s">
        <v>4731</v>
      </c>
      <c r="B4469" s="25" t="s">
        <v>84</v>
      </c>
      <c r="C4469" s="25" t="s">
        <v>85</v>
      </c>
      <c r="D4469" s="25" t="s">
        <v>90</v>
      </c>
      <c r="E4469" s="25" t="s">
        <v>1671</v>
      </c>
      <c r="F4469" s="25" t="s">
        <v>168</v>
      </c>
      <c r="G4469" s="26" t="n">
        <v>3027.46</v>
      </c>
      <c r="H4469" s="27" t="n">
        <v>9516</v>
      </c>
      <c r="I4469" s="25" t="s">
        <v>1672</v>
      </c>
      <c r="K4469" s="25" t="n">
        <v>1984</v>
      </c>
      <c r="L4469" s="25" t="s">
        <v>160</v>
      </c>
      <c r="M4469" s="25" t="s">
        <v>149</v>
      </c>
      <c r="N4469" s="28" t="n">
        <v>3393</v>
      </c>
      <c r="O4469" s="25" t="s">
        <v>54</v>
      </c>
      <c r="P4469" s="29" t="n">
        <v>43051</v>
      </c>
      <c r="Q4469" s="29" t="n">
        <v>43058</v>
      </c>
      <c r="R4469" s="28" t="n">
        <v>4011</v>
      </c>
      <c r="S4469" s="28" t="n">
        <f aca="false">IF(O4469="Won",R4469,IF(O4469="Lost",0,N4469))</f>
        <v>4011</v>
      </c>
      <c r="T4469" s="30" t="n">
        <f aca="false">IF(AND(P4469&lt;&gt;"",Q4469&lt;&gt;""),Q4469-P4469,"")</f>
        <v>7</v>
      </c>
      <c r="U4469" s="30" t="str">
        <f aca="false">IF(AND(O4469="Engaging",P4469&lt;&gt;""),'Leia-me'!$B$5-P4469,"")</f>
        <v/>
      </c>
      <c r="V4469" s="25" t="str">
        <f aca="false">IF(O4469&lt;&gt;"Engaging","",IF(U4469&lt;='Leia-me'!$B$6,"Saudável",IF(U4469&lt;='Leia-me'!$B$7,"Esfriando",IF(U4469&lt;='Leia-me'!$B$8,"Última chance","Zumbi"))))</f>
        <v/>
      </c>
      <c r="W4469" s="25" t="n">
        <f aca="false">IF(O4469="Won",1,IF(O4469="Lost",0,""))</f>
        <v>1</v>
      </c>
      <c r="Y4469" s="25" t="str">
        <f aca="false">IF(E4469="","Sim","")</f>
        <v/>
      </c>
    </row>
    <row r="4470" customFormat="false" ht="15" hidden="false" customHeight="false" outlineLevel="0" collapsed="false">
      <c r="A4470" s="25" t="s">
        <v>4732</v>
      </c>
      <c r="B4470" s="25" t="s">
        <v>84</v>
      </c>
      <c r="C4470" s="25" t="s">
        <v>85</v>
      </c>
      <c r="D4470" s="25" t="s">
        <v>90</v>
      </c>
      <c r="E4470" s="25" t="s">
        <v>1049</v>
      </c>
      <c r="F4470" s="25" t="s">
        <v>177</v>
      </c>
      <c r="G4470" s="26" t="n">
        <v>2022.14</v>
      </c>
      <c r="H4470" s="27" t="n">
        <v>5113</v>
      </c>
      <c r="I4470" s="25" t="s">
        <v>147</v>
      </c>
      <c r="K4470" s="25" t="n">
        <v>1998</v>
      </c>
      <c r="L4470" s="25" t="s">
        <v>178</v>
      </c>
      <c r="M4470" s="25" t="s">
        <v>171</v>
      </c>
      <c r="N4470" s="28" t="n">
        <v>5482</v>
      </c>
      <c r="O4470" s="25" t="s">
        <v>54</v>
      </c>
      <c r="P4470" s="29" t="n">
        <v>43059</v>
      </c>
      <c r="Q4470" s="29" t="n">
        <v>43077</v>
      </c>
      <c r="R4470" s="28" t="n">
        <v>5209</v>
      </c>
      <c r="S4470" s="28" t="n">
        <f aca="false">IF(O4470="Won",R4470,IF(O4470="Lost",0,N4470))</f>
        <v>5209</v>
      </c>
      <c r="T4470" s="30" t="n">
        <f aca="false">IF(AND(P4470&lt;&gt;"",Q4470&lt;&gt;""),Q4470-P4470,"")</f>
        <v>18</v>
      </c>
      <c r="U4470" s="30" t="str">
        <f aca="false">IF(AND(O4470="Engaging",P4470&lt;&gt;""),'Leia-me'!$B$5-P4470,"")</f>
        <v/>
      </c>
      <c r="V4470" s="25" t="str">
        <f aca="false">IF(O4470&lt;&gt;"Engaging","",IF(U4470&lt;='Leia-me'!$B$6,"Saudável",IF(U4470&lt;='Leia-me'!$B$7,"Esfriando",IF(U4470&lt;='Leia-me'!$B$8,"Última chance","Zumbi"))))</f>
        <v/>
      </c>
      <c r="W4470" s="25" t="n">
        <f aca="false">IF(O4470="Won",1,IF(O4470="Lost",0,""))</f>
        <v>1</v>
      </c>
      <c r="Y4470" s="25" t="str">
        <f aca="false">IF(E4470="","Sim","")</f>
        <v/>
      </c>
    </row>
    <row r="4471" customFormat="false" ht="15" hidden="false" customHeight="false" outlineLevel="0" collapsed="false">
      <c r="A4471" s="25" t="s">
        <v>4733</v>
      </c>
      <c r="B4471" s="25" t="s">
        <v>84</v>
      </c>
      <c r="C4471" s="25" t="s">
        <v>85</v>
      </c>
      <c r="D4471" s="25" t="s">
        <v>90</v>
      </c>
      <c r="E4471" s="25" t="s">
        <v>622</v>
      </c>
      <c r="F4471" s="25" t="s">
        <v>211</v>
      </c>
      <c r="G4471" s="26" t="n">
        <v>167.89</v>
      </c>
      <c r="H4471" s="27" t="n">
        <v>493</v>
      </c>
      <c r="I4471" s="25" t="s">
        <v>623</v>
      </c>
      <c r="K4471" s="25" t="n">
        <v>2000</v>
      </c>
      <c r="L4471" s="25" t="s">
        <v>1834</v>
      </c>
      <c r="M4471" s="25" t="s">
        <v>171</v>
      </c>
      <c r="N4471" s="28" t="n">
        <v>4821</v>
      </c>
      <c r="O4471" s="25" t="s">
        <v>55</v>
      </c>
      <c r="P4471" s="29" t="n">
        <v>43060</v>
      </c>
      <c r="Q4471" s="29" t="n">
        <v>43065</v>
      </c>
      <c r="R4471" s="28" t="n">
        <v>0</v>
      </c>
      <c r="S4471" s="28" t="n">
        <f aca="false">IF(O4471="Won",R4471,IF(O4471="Lost",0,N4471))</f>
        <v>0</v>
      </c>
      <c r="T4471" s="30" t="n">
        <f aca="false">IF(AND(P4471&lt;&gt;"",Q4471&lt;&gt;""),Q4471-P4471,"")</f>
        <v>5</v>
      </c>
      <c r="U4471" s="30" t="str">
        <f aca="false">IF(AND(O4471="Engaging",P4471&lt;&gt;""),'Leia-me'!$B$5-P4471,"")</f>
        <v/>
      </c>
      <c r="V4471" s="25" t="str">
        <f aca="false">IF(O4471&lt;&gt;"Engaging","",IF(U4471&lt;='Leia-me'!$B$6,"Saudável",IF(U4471&lt;='Leia-me'!$B$7,"Esfriando",IF(U4471&lt;='Leia-me'!$B$8,"Última chance","Zumbi"))))</f>
        <v/>
      </c>
      <c r="W4471" s="25" t="n">
        <f aca="false">IF(O4471="Won",1,IF(O4471="Lost",0,""))</f>
        <v>0</v>
      </c>
      <c r="X4471" s="25" t="s">
        <v>1835</v>
      </c>
      <c r="Y4471" s="25" t="str">
        <f aca="false">IF(E4471="","Sim","")</f>
        <v/>
      </c>
    </row>
    <row r="4472" customFormat="false" ht="15" hidden="false" customHeight="false" outlineLevel="0" collapsed="false">
      <c r="A4472" s="25" t="s">
        <v>4734</v>
      </c>
      <c r="B4472" s="25" t="s">
        <v>84</v>
      </c>
      <c r="C4472" s="25" t="s">
        <v>85</v>
      </c>
      <c r="D4472" s="25" t="s">
        <v>90</v>
      </c>
      <c r="E4472" s="25" t="s">
        <v>1371</v>
      </c>
      <c r="F4472" s="25" t="s">
        <v>185</v>
      </c>
      <c r="G4472" s="26" t="n">
        <v>40.79</v>
      </c>
      <c r="H4472" s="27" t="n">
        <v>142</v>
      </c>
      <c r="I4472" s="25" t="s">
        <v>1372</v>
      </c>
      <c r="K4472" s="25" t="n">
        <v>2011</v>
      </c>
      <c r="L4472" s="25" t="s">
        <v>1834</v>
      </c>
      <c r="M4472" s="25" t="s">
        <v>171</v>
      </c>
      <c r="N4472" s="28" t="n">
        <v>4821</v>
      </c>
      <c r="O4472" s="25" t="s">
        <v>54</v>
      </c>
      <c r="P4472" s="29" t="n">
        <v>43063</v>
      </c>
      <c r="Q4472" s="29" t="n">
        <v>43068</v>
      </c>
      <c r="R4472" s="28" t="n">
        <v>5106</v>
      </c>
      <c r="S4472" s="28" t="n">
        <f aca="false">IF(O4472="Won",R4472,IF(O4472="Lost",0,N4472))</f>
        <v>5106</v>
      </c>
      <c r="T4472" s="30" t="n">
        <f aca="false">IF(AND(P4472&lt;&gt;"",Q4472&lt;&gt;""),Q4472-P4472,"")</f>
        <v>5</v>
      </c>
      <c r="U4472" s="30" t="str">
        <f aca="false">IF(AND(O4472="Engaging",P4472&lt;&gt;""),'Leia-me'!$B$5-P4472,"")</f>
        <v/>
      </c>
      <c r="V4472" s="25" t="str">
        <f aca="false">IF(O4472&lt;&gt;"Engaging","",IF(U4472&lt;='Leia-me'!$B$6,"Saudável",IF(U4472&lt;='Leia-me'!$B$7,"Esfriando",IF(U4472&lt;='Leia-me'!$B$8,"Última chance","Zumbi"))))</f>
        <v/>
      </c>
      <c r="W4472" s="25" t="n">
        <f aca="false">IF(O4472="Won",1,IF(O4472="Lost",0,""))</f>
        <v>1</v>
      </c>
      <c r="X4472" s="25" t="s">
        <v>1835</v>
      </c>
      <c r="Y4472" s="25" t="str">
        <f aca="false">IF(E4472="","Sim","")</f>
        <v/>
      </c>
    </row>
    <row r="4473" customFormat="false" ht="15" hidden="false" customHeight="false" outlineLevel="0" collapsed="false">
      <c r="A4473" s="25" t="s">
        <v>4735</v>
      </c>
      <c r="B4473" s="25" t="s">
        <v>84</v>
      </c>
      <c r="C4473" s="25" t="s">
        <v>85</v>
      </c>
      <c r="D4473" s="25" t="s">
        <v>90</v>
      </c>
      <c r="E4473" s="25" t="s">
        <v>1049</v>
      </c>
      <c r="F4473" s="25" t="s">
        <v>177</v>
      </c>
      <c r="G4473" s="26" t="n">
        <v>2022.14</v>
      </c>
      <c r="H4473" s="27" t="n">
        <v>5113</v>
      </c>
      <c r="I4473" s="25" t="s">
        <v>147</v>
      </c>
      <c r="K4473" s="25" t="n">
        <v>1998</v>
      </c>
      <c r="L4473" s="25" t="s">
        <v>1834</v>
      </c>
      <c r="M4473" s="25" t="s">
        <v>171</v>
      </c>
      <c r="N4473" s="28" t="n">
        <v>4821</v>
      </c>
      <c r="O4473" s="25" t="s">
        <v>54</v>
      </c>
      <c r="P4473" s="29" t="n">
        <v>43064</v>
      </c>
      <c r="Q4473" s="29" t="n">
        <v>43068</v>
      </c>
      <c r="R4473" s="28" t="n">
        <v>5077</v>
      </c>
      <c r="S4473" s="28" t="n">
        <f aca="false">IF(O4473="Won",R4473,IF(O4473="Lost",0,N4473))</f>
        <v>5077</v>
      </c>
      <c r="T4473" s="30" t="n">
        <f aca="false">IF(AND(P4473&lt;&gt;"",Q4473&lt;&gt;""),Q4473-P4473,"")</f>
        <v>4</v>
      </c>
      <c r="U4473" s="30" t="str">
        <f aca="false">IF(AND(O4473="Engaging",P4473&lt;&gt;""),'Leia-me'!$B$5-P4473,"")</f>
        <v/>
      </c>
      <c r="V4473" s="25" t="str">
        <f aca="false">IF(O4473&lt;&gt;"Engaging","",IF(U4473&lt;='Leia-me'!$B$6,"Saudável",IF(U4473&lt;='Leia-me'!$B$7,"Esfriando",IF(U4473&lt;='Leia-me'!$B$8,"Última chance","Zumbi"))))</f>
        <v/>
      </c>
      <c r="W4473" s="25" t="n">
        <f aca="false">IF(O4473="Won",1,IF(O4473="Lost",0,""))</f>
        <v>1</v>
      </c>
      <c r="X4473" s="25" t="s">
        <v>1835</v>
      </c>
      <c r="Y4473" s="25" t="str">
        <f aca="false">IF(E4473="","Sim","")</f>
        <v/>
      </c>
    </row>
    <row r="4474" customFormat="false" ht="15" hidden="false" customHeight="false" outlineLevel="0" collapsed="false">
      <c r="A4474" s="25" t="s">
        <v>4736</v>
      </c>
      <c r="B4474" s="25" t="s">
        <v>84</v>
      </c>
      <c r="C4474" s="25" t="s">
        <v>85</v>
      </c>
      <c r="D4474" s="25" t="s">
        <v>90</v>
      </c>
      <c r="E4474" s="25" t="s">
        <v>1640</v>
      </c>
      <c r="F4474" s="25" t="s">
        <v>211</v>
      </c>
      <c r="G4474" s="26" t="n">
        <v>71.12</v>
      </c>
      <c r="H4474" s="27" t="n">
        <v>144</v>
      </c>
      <c r="I4474" s="25" t="s">
        <v>147</v>
      </c>
      <c r="K4474" s="25" t="n">
        <v>2010</v>
      </c>
      <c r="L4474" s="25" t="s">
        <v>170</v>
      </c>
      <c r="M4474" s="25" t="s">
        <v>171</v>
      </c>
      <c r="N4474" s="28" t="n">
        <v>1096</v>
      </c>
      <c r="O4474" s="25" t="s">
        <v>54</v>
      </c>
      <c r="P4474" s="29" t="n">
        <v>43069</v>
      </c>
      <c r="Q4474" s="29" t="n">
        <v>43088</v>
      </c>
      <c r="R4474" s="28" t="n">
        <v>1179</v>
      </c>
      <c r="S4474" s="28" t="n">
        <f aca="false">IF(O4474="Won",R4474,IF(O4474="Lost",0,N4474))</f>
        <v>1179</v>
      </c>
      <c r="T4474" s="30" t="n">
        <f aca="false">IF(AND(P4474&lt;&gt;"",Q4474&lt;&gt;""),Q4474-P4474,"")</f>
        <v>19</v>
      </c>
      <c r="U4474" s="30" t="str">
        <f aca="false">IF(AND(O4474="Engaging",P4474&lt;&gt;""),'Leia-me'!$B$5-P4474,"")</f>
        <v/>
      </c>
      <c r="V4474" s="25" t="str">
        <f aca="false">IF(O4474&lt;&gt;"Engaging","",IF(U4474&lt;='Leia-me'!$B$6,"Saudável",IF(U4474&lt;='Leia-me'!$B$7,"Esfriando",IF(U4474&lt;='Leia-me'!$B$8,"Última chance","Zumbi"))))</f>
        <v/>
      </c>
      <c r="W4474" s="25" t="n">
        <f aca="false">IF(O4474="Won",1,IF(O4474="Lost",0,""))</f>
        <v>1</v>
      </c>
      <c r="Y4474" s="25" t="str">
        <f aca="false">IF(E4474="","Sim","")</f>
        <v/>
      </c>
    </row>
    <row r="4475" customFormat="false" ht="15" hidden="false" customHeight="false" outlineLevel="0" collapsed="false">
      <c r="A4475" s="25" t="s">
        <v>4737</v>
      </c>
      <c r="B4475" s="25" t="s">
        <v>84</v>
      </c>
      <c r="C4475" s="25" t="s">
        <v>85</v>
      </c>
      <c r="D4475" s="25" t="s">
        <v>90</v>
      </c>
      <c r="E4475" s="25" t="s">
        <v>3373</v>
      </c>
      <c r="F4475" s="25" t="s">
        <v>192</v>
      </c>
      <c r="G4475" s="26" t="n">
        <v>4478.47</v>
      </c>
      <c r="H4475" s="27" t="n">
        <v>13809</v>
      </c>
      <c r="I4475" s="25" t="s">
        <v>147</v>
      </c>
      <c r="K4475" s="25" t="n">
        <v>1979</v>
      </c>
      <c r="L4475" s="25" t="s">
        <v>160</v>
      </c>
      <c r="M4475" s="25" t="s">
        <v>149</v>
      </c>
      <c r="N4475" s="28" t="n">
        <v>3393</v>
      </c>
      <c r="O4475" s="25" t="s">
        <v>54</v>
      </c>
      <c r="P4475" s="29" t="n">
        <v>43087</v>
      </c>
      <c r="Q4475" s="29" t="n">
        <v>43093</v>
      </c>
      <c r="R4475" s="28" t="n">
        <v>3155</v>
      </c>
      <c r="S4475" s="28" t="n">
        <f aca="false">IF(O4475="Won",R4475,IF(O4475="Lost",0,N4475))</f>
        <v>3155</v>
      </c>
      <c r="T4475" s="30" t="n">
        <f aca="false">IF(AND(P4475&lt;&gt;"",Q4475&lt;&gt;""),Q4475-P4475,"")</f>
        <v>6</v>
      </c>
      <c r="U4475" s="30" t="str">
        <f aca="false">IF(AND(O4475="Engaging",P4475&lt;&gt;""),'Leia-me'!$B$5-P4475,"")</f>
        <v/>
      </c>
      <c r="V4475" s="25" t="str">
        <f aca="false">IF(O4475&lt;&gt;"Engaging","",IF(U4475&lt;='Leia-me'!$B$6,"Saudável",IF(U4475&lt;='Leia-me'!$B$7,"Esfriando",IF(U4475&lt;='Leia-me'!$B$8,"Última chance","Zumbi"))))</f>
        <v/>
      </c>
      <c r="W4475" s="25" t="n">
        <f aca="false">IF(O4475="Won",1,IF(O4475="Lost",0,""))</f>
        <v>1</v>
      </c>
      <c r="Y4475" s="25" t="str">
        <f aca="false">IF(E4475="","Sim","")</f>
        <v/>
      </c>
    </row>
    <row r="4476" customFormat="false" ht="15" hidden="false" customHeight="false" outlineLevel="0" collapsed="false">
      <c r="A4476" s="25" t="s">
        <v>4738</v>
      </c>
      <c r="B4476" s="25" t="s">
        <v>84</v>
      </c>
      <c r="C4476" s="25" t="s">
        <v>85</v>
      </c>
      <c r="D4476" s="25" t="s">
        <v>90</v>
      </c>
      <c r="E4476" s="25" t="s">
        <v>1049</v>
      </c>
      <c r="F4476" s="25" t="s">
        <v>177</v>
      </c>
      <c r="G4476" s="26" t="n">
        <v>2022.14</v>
      </c>
      <c r="H4476" s="27" t="n">
        <v>5113</v>
      </c>
      <c r="I4476" s="25" t="s">
        <v>147</v>
      </c>
      <c r="K4476" s="25" t="n">
        <v>1998</v>
      </c>
      <c r="L4476" s="25" t="s">
        <v>1834</v>
      </c>
      <c r="M4476" s="25" t="s">
        <v>171</v>
      </c>
      <c r="N4476" s="28" t="n">
        <v>4821</v>
      </c>
      <c r="O4476" s="25" t="s">
        <v>54</v>
      </c>
      <c r="P4476" s="29" t="n">
        <v>43088</v>
      </c>
      <c r="Q4476" s="29" t="n">
        <v>43097</v>
      </c>
      <c r="R4476" s="28" t="n">
        <v>4315</v>
      </c>
      <c r="S4476" s="28" t="n">
        <f aca="false">IF(O4476="Won",R4476,IF(O4476="Lost",0,N4476))</f>
        <v>4315</v>
      </c>
      <c r="T4476" s="30" t="n">
        <f aca="false">IF(AND(P4476&lt;&gt;"",Q4476&lt;&gt;""),Q4476-P4476,"")</f>
        <v>9</v>
      </c>
      <c r="U4476" s="30" t="str">
        <f aca="false">IF(AND(O4476="Engaging",P4476&lt;&gt;""),'Leia-me'!$B$5-P4476,"")</f>
        <v/>
      </c>
      <c r="V4476" s="25" t="str">
        <f aca="false">IF(O4476&lt;&gt;"Engaging","",IF(U4476&lt;='Leia-me'!$B$6,"Saudável",IF(U4476&lt;='Leia-me'!$B$7,"Esfriando",IF(U4476&lt;='Leia-me'!$B$8,"Última chance","Zumbi"))))</f>
        <v/>
      </c>
      <c r="W4476" s="25" t="n">
        <f aca="false">IF(O4476="Won",1,IF(O4476="Lost",0,""))</f>
        <v>1</v>
      </c>
      <c r="X4476" s="25" t="s">
        <v>1835</v>
      </c>
      <c r="Y4476" s="25" t="str">
        <f aca="false">IF(E4476="","Sim","")</f>
        <v/>
      </c>
    </row>
    <row r="4477" customFormat="false" ht="15" hidden="false" customHeight="false" outlineLevel="0" collapsed="false">
      <c r="A4477" s="25" t="s">
        <v>4739</v>
      </c>
      <c r="B4477" s="25" t="s">
        <v>84</v>
      </c>
      <c r="C4477" s="25" t="s">
        <v>85</v>
      </c>
      <c r="D4477" s="25" t="s">
        <v>90</v>
      </c>
      <c r="G4477" s="31"/>
      <c r="H4477" s="32"/>
      <c r="L4477" s="25" t="s">
        <v>170</v>
      </c>
      <c r="M4477" s="25" t="s">
        <v>171</v>
      </c>
      <c r="N4477" s="28" t="n">
        <v>1096</v>
      </c>
      <c r="O4477" s="25" t="s">
        <v>56</v>
      </c>
      <c r="P4477" s="29" t="n">
        <v>43089</v>
      </c>
      <c r="Q4477" s="33"/>
      <c r="R4477" s="34"/>
      <c r="S4477" s="28" t="n">
        <f aca="false">IF(O4477="Won",R4477,IF(O4477="Lost",0,N4477))</f>
        <v>1096</v>
      </c>
      <c r="T4477" s="30" t="str">
        <f aca="false">IF(AND(P4477&lt;&gt;"",Q4477&lt;&gt;""),Q4477-P4477,"")</f>
        <v/>
      </c>
      <c r="U4477" s="30" t="n">
        <f aca="false">IF(AND(O4477="Engaging",P4477&lt;&gt;""),'Leia-me'!$B$5-P4477,"")</f>
        <v>11</v>
      </c>
      <c r="V4477" s="25" t="str">
        <f aca="false">IF(O4477&lt;&gt;"Engaging","",IF(U4477&lt;='Leia-me'!$B$6,"Saudável",IF(U4477&lt;='Leia-me'!$B$7,"Esfriando",IF(U4477&lt;='Leia-me'!$B$8,"Última chance","Zumbi"))))</f>
        <v>Saudável</v>
      </c>
      <c r="W4477" s="25" t="str">
        <f aca="false">IF(O4477="Won",1,IF(O4477="Lost",0,""))</f>
        <v/>
      </c>
      <c r="Y4477" s="25" t="str">
        <f aca="false">IF(E4477="","Sim","")</f>
        <v>Sim</v>
      </c>
    </row>
    <row r="4478" customFormat="false" ht="15" hidden="false" customHeight="false" outlineLevel="0" collapsed="false">
      <c r="A4478" s="25" t="s">
        <v>4740</v>
      </c>
      <c r="B4478" s="25" t="s">
        <v>84</v>
      </c>
      <c r="C4478" s="25" t="s">
        <v>93</v>
      </c>
      <c r="D4478" s="25" t="s">
        <v>98</v>
      </c>
      <c r="E4478" s="25" t="s">
        <v>1795</v>
      </c>
      <c r="F4478" s="25" t="s">
        <v>177</v>
      </c>
      <c r="G4478" s="26" t="n">
        <v>355.23</v>
      </c>
      <c r="H4478" s="27" t="n">
        <v>853</v>
      </c>
      <c r="I4478" s="25" t="s">
        <v>147</v>
      </c>
      <c r="K4478" s="25" t="n">
        <v>1994</v>
      </c>
      <c r="L4478" s="25" t="s">
        <v>1834</v>
      </c>
      <c r="M4478" s="25" t="s">
        <v>171</v>
      </c>
      <c r="N4478" s="28" t="n">
        <v>4821</v>
      </c>
      <c r="O4478" s="25" t="s">
        <v>54</v>
      </c>
      <c r="P4478" s="29" t="n">
        <v>42694</v>
      </c>
      <c r="Q4478" s="29" t="n">
        <v>42817</v>
      </c>
      <c r="R4478" s="28" t="n">
        <v>4704</v>
      </c>
      <c r="S4478" s="28" t="n">
        <f aca="false">IF(O4478="Won",R4478,IF(O4478="Lost",0,N4478))</f>
        <v>4704</v>
      </c>
      <c r="T4478" s="30" t="n">
        <f aca="false">IF(AND(P4478&lt;&gt;"",Q4478&lt;&gt;""),Q4478-P4478,"")</f>
        <v>123</v>
      </c>
      <c r="U4478" s="30" t="str">
        <f aca="false">IF(AND(O4478="Engaging",P4478&lt;&gt;""),'Leia-me'!$B$5-P4478,"")</f>
        <v/>
      </c>
      <c r="V4478" s="25" t="str">
        <f aca="false">IF(O4478&lt;&gt;"Engaging","",IF(U4478&lt;='Leia-me'!$B$6,"Saudável",IF(U4478&lt;='Leia-me'!$B$7,"Esfriando",IF(U4478&lt;='Leia-me'!$B$8,"Última chance","Zumbi"))))</f>
        <v/>
      </c>
      <c r="W4478" s="25" t="n">
        <f aca="false">IF(O4478="Won",1,IF(O4478="Lost",0,""))</f>
        <v>1</v>
      </c>
      <c r="X4478" s="25" t="s">
        <v>1835</v>
      </c>
      <c r="Y4478" s="25" t="str">
        <f aca="false">IF(E4478="","Sim","")</f>
        <v/>
      </c>
    </row>
    <row r="4479" customFormat="false" ht="15" hidden="false" customHeight="false" outlineLevel="0" collapsed="false">
      <c r="A4479" s="25" t="s">
        <v>4741</v>
      </c>
      <c r="B4479" s="25" t="s">
        <v>84</v>
      </c>
      <c r="C4479" s="25" t="s">
        <v>93</v>
      </c>
      <c r="D4479" s="25" t="s">
        <v>98</v>
      </c>
      <c r="E4479" s="25" t="s">
        <v>452</v>
      </c>
      <c r="F4479" s="25" t="s">
        <v>185</v>
      </c>
      <c r="G4479" s="26" t="n">
        <v>1712.68</v>
      </c>
      <c r="H4479" s="27" t="n">
        <v>3194</v>
      </c>
      <c r="I4479" s="25" t="s">
        <v>147</v>
      </c>
      <c r="J4479" s="25" t="s">
        <v>193</v>
      </c>
      <c r="K4479" s="25" t="n">
        <v>1992</v>
      </c>
      <c r="L4479" s="25" t="s">
        <v>160</v>
      </c>
      <c r="M4479" s="25" t="s">
        <v>149</v>
      </c>
      <c r="N4479" s="28" t="n">
        <v>3393</v>
      </c>
      <c r="O4479" s="25" t="s">
        <v>54</v>
      </c>
      <c r="P4479" s="29" t="n">
        <v>42709</v>
      </c>
      <c r="Q4479" s="29" t="n">
        <v>42808</v>
      </c>
      <c r="R4479" s="28" t="n">
        <v>3677</v>
      </c>
      <c r="S4479" s="28" t="n">
        <f aca="false">IF(O4479="Won",R4479,IF(O4479="Lost",0,N4479))</f>
        <v>3677</v>
      </c>
      <c r="T4479" s="30" t="n">
        <f aca="false">IF(AND(P4479&lt;&gt;"",Q4479&lt;&gt;""),Q4479-P4479,"")</f>
        <v>99</v>
      </c>
      <c r="U4479" s="30" t="str">
        <f aca="false">IF(AND(O4479="Engaging",P4479&lt;&gt;""),'Leia-me'!$B$5-P4479,"")</f>
        <v/>
      </c>
      <c r="V4479" s="25" t="str">
        <f aca="false">IF(O4479&lt;&gt;"Engaging","",IF(U4479&lt;='Leia-me'!$B$6,"Saudável",IF(U4479&lt;='Leia-me'!$B$7,"Esfriando",IF(U4479&lt;='Leia-me'!$B$8,"Última chance","Zumbi"))))</f>
        <v/>
      </c>
      <c r="W4479" s="25" t="n">
        <f aca="false">IF(O4479="Won",1,IF(O4479="Lost",0,""))</f>
        <v>1</v>
      </c>
      <c r="Y4479" s="25" t="str">
        <f aca="false">IF(E4479="","Sim","")</f>
        <v/>
      </c>
    </row>
    <row r="4480" customFormat="false" ht="15" hidden="false" customHeight="false" outlineLevel="0" collapsed="false">
      <c r="A4480" s="25" t="s">
        <v>4742</v>
      </c>
      <c r="B4480" s="25" t="s">
        <v>84</v>
      </c>
      <c r="C4480" s="25" t="s">
        <v>93</v>
      </c>
      <c r="D4480" s="25" t="s">
        <v>98</v>
      </c>
      <c r="E4480" s="25" t="s">
        <v>248</v>
      </c>
      <c r="F4480" s="25" t="s">
        <v>211</v>
      </c>
      <c r="G4480" s="26" t="n">
        <v>894.33</v>
      </c>
      <c r="H4480" s="27" t="n">
        <v>1635</v>
      </c>
      <c r="I4480" s="25" t="s">
        <v>249</v>
      </c>
      <c r="K4480" s="25" t="n">
        <v>2007</v>
      </c>
      <c r="L4480" s="25" t="s">
        <v>178</v>
      </c>
      <c r="M4480" s="25" t="s">
        <v>171</v>
      </c>
      <c r="N4480" s="28" t="n">
        <v>5482</v>
      </c>
      <c r="O4480" s="25" t="s">
        <v>56</v>
      </c>
      <c r="P4480" s="29" t="n">
        <v>42720</v>
      </c>
      <c r="Q4480" s="33"/>
      <c r="R4480" s="34"/>
      <c r="S4480" s="28" t="n">
        <f aca="false">IF(O4480="Won",R4480,IF(O4480="Lost",0,N4480))</f>
        <v>5482</v>
      </c>
      <c r="T4480" s="30" t="str">
        <f aca="false">IF(AND(P4480&lt;&gt;"",Q4480&lt;&gt;""),Q4480-P4480,"")</f>
        <v/>
      </c>
      <c r="U4480" s="30" t="n">
        <f aca="false">IF(AND(O4480="Engaging",P4480&lt;&gt;""),'Leia-me'!$B$5-P4480,"")</f>
        <v>380</v>
      </c>
      <c r="V4480" s="25" t="str">
        <f aca="false">IF(O4480&lt;&gt;"Engaging","",IF(U4480&lt;='Leia-me'!$B$6,"Saudável",IF(U4480&lt;='Leia-me'!$B$7,"Esfriando",IF(U4480&lt;='Leia-me'!$B$8,"Última chance","Zumbi"))))</f>
        <v>Zumbi</v>
      </c>
      <c r="W4480" s="25" t="str">
        <f aca="false">IF(O4480="Won",1,IF(O4480="Lost",0,""))</f>
        <v/>
      </c>
      <c r="Y4480" s="25" t="str">
        <f aca="false">IF(E4480="","Sim","")</f>
        <v/>
      </c>
    </row>
    <row r="4481" customFormat="false" ht="15" hidden="false" customHeight="false" outlineLevel="0" collapsed="false">
      <c r="A4481" s="25" t="s">
        <v>4743</v>
      </c>
      <c r="B4481" s="25" t="s">
        <v>84</v>
      </c>
      <c r="C4481" s="25" t="s">
        <v>93</v>
      </c>
      <c r="D4481" s="25" t="s">
        <v>98</v>
      </c>
      <c r="E4481" s="25" t="s">
        <v>2530</v>
      </c>
      <c r="F4481" s="25" t="s">
        <v>185</v>
      </c>
      <c r="G4481" s="26" t="n">
        <v>527.11</v>
      </c>
      <c r="H4481" s="27" t="n">
        <v>1428</v>
      </c>
      <c r="I4481" s="25" t="s">
        <v>147</v>
      </c>
      <c r="J4481" s="25" t="s">
        <v>193</v>
      </c>
      <c r="K4481" s="25" t="n">
        <v>2011</v>
      </c>
      <c r="L4481" s="25" t="s">
        <v>170</v>
      </c>
      <c r="M4481" s="25" t="s">
        <v>171</v>
      </c>
      <c r="N4481" s="28" t="n">
        <v>1096</v>
      </c>
      <c r="O4481" s="25" t="s">
        <v>54</v>
      </c>
      <c r="P4481" s="29" t="n">
        <v>42739</v>
      </c>
      <c r="Q4481" s="29" t="n">
        <v>42819</v>
      </c>
      <c r="R4481" s="28" t="n">
        <v>1073</v>
      </c>
      <c r="S4481" s="28" t="n">
        <f aca="false">IF(O4481="Won",R4481,IF(O4481="Lost",0,N4481))</f>
        <v>1073</v>
      </c>
      <c r="T4481" s="30" t="n">
        <f aca="false">IF(AND(P4481&lt;&gt;"",Q4481&lt;&gt;""),Q4481-P4481,"")</f>
        <v>80</v>
      </c>
      <c r="U4481" s="30" t="str">
        <f aca="false">IF(AND(O4481="Engaging",P4481&lt;&gt;""),'Leia-me'!$B$5-P4481,"")</f>
        <v/>
      </c>
      <c r="V4481" s="25" t="str">
        <f aca="false">IF(O4481&lt;&gt;"Engaging","",IF(U4481&lt;='Leia-me'!$B$6,"Saudável",IF(U4481&lt;='Leia-me'!$B$7,"Esfriando",IF(U4481&lt;='Leia-me'!$B$8,"Última chance","Zumbi"))))</f>
        <v/>
      </c>
      <c r="W4481" s="25" t="n">
        <f aca="false">IF(O4481="Won",1,IF(O4481="Lost",0,""))</f>
        <v>1</v>
      </c>
      <c r="Y4481" s="25" t="str">
        <f aca="false">IF(E4481="","Sim","")</f>
        <v/>
      </c>
    </row>
    <row r="4482" customFormat="false" ht="15" hidden="false" customHeight="false" outlineLevel="0" collapsed="false">
      <c r="A4482" s="25" t="s">
        <v>4744</v>
      </c>
      <c r="B4482" s="25" t="s">
        <v>84</v>
      </c>
      <c r="C4482" s="25" t="s">
        <v>93</v>
      </c>
      <c r="D4482" s="25" t="s">
        <v>98</v>
      </c>
      <c r="G4482" s="31"/>
      <c r="H4482" s="32"/>
      <c r="L4482" s="25" t="s">
        <v>178</v>
      </c>
      <c r="M4482" s="25" t="s">
        <v>171</v>
      </c>
      <c r="N4482" s="28" t="n">
        <v>5482</v>
      </c>
      <c r="O4482" s="25" t="s">
        <v>56</v>
      </c>
      <c r="P4482" s="29" t="n">
        <v>42741</v>
      </c>
      <c r="Q4482" s="33"/>
      <c r="R4482" s="34"/>
      <c r="S4482" s="28" t="n">
        <f aca="false">IF(O4482="Won",R4482,IF(O4482="Lost",0,N4482))</f>
        <v>5482</v>
      </c>
      <c r="T4482" s="30" t="str">
        <f aca="false">IF(AND(P4482&lt;&gt;"",Q4482&lt;&gt;""),Q4482-P4482,"")</f>
        <v/>
      </c>
      <c r="U4482" s="30" t="n">
        <f aca="false">IF(AND(O4482="Engaging",P4482&lt;&gt;""),'Leia-me'!$B$5-P4482,"")</f>
        <v>359</v>
      </c>
      <c r="V4482" s="25" t="str">
        <f aca="false">IF(O4482&lt;&gt;"Engaging","",IF(U4482&lt;='Leia-me'!$B$6,"Saudável",IF(U4482&lt;='Leia-me'!$B$7,"Esfriando",IF(U4482&lt;='Leia-me'!$B$8,"Última chance","Zumbi"))))</f>
        <v>Zumbi</v>
      </c>
      <c r="W4482" s="25" t="str">
        <f aca="false">IF(O4482="Won",1,IF(O4482="Lost",0,""))</f>
        <v/>
      </c>
      <c r="Y4482" s="25" t="str">
        <f aca="false">IF(E4482="","Sim","")</f>
        <v>Sim</v>
      </c>
    </row>
    <row r="4483" customFormat="false" ht="15" hidden="false" customHeight="false" outlineLevel="0" collapsed="false">
      <c r="A4483" s="25" t="s">
        <v>4745</v>
      </c>
      <c r="B4483" s="25" t="s">
        <v>84</v>
      </c>
      <c r="C4483" s="25" t="s">
        <v>93</v>
      </c>
      <c r="D4483" s="25" t="s">
        <v>98</v>
      </c>
      <c r="E4483" s="25" t="s">
        <v>452</v>
      </c>
      <c r="F4483" s="25" t="s">
        <v>185</v>
      </c>
      <c r="G4483" s="26" t="n">
        <v>1712.68</v>
      </c>
      <c r="H4483" s="27" t="n">
        <v>3194</v>
      </c>
      <c r="I4483" s="25" t="s">
        <v>147</v>
      </c>
      <c r="J4483" s="25" t="s">
        <v>193</v>
      </c>
      <c r="K4483" s="25" t="n">
        <v>1992</v>
      </c>
      <c r="L4483" s="25" t="s">
        <v>178</v>
      </c>
      <c r="M4483" s="25" t="s">
        <v>171</v>
      </c>
      <c r="N4483" s="28" t="n">
        <v>5482</v>
      </c>
      <c r="O4483" s="25" t="s">
        <v>54</v>
      </c>
      <c r="P4483" s="29" t="n">
        <v>42744</v>
      </c>
      <c r="Q4483" s="29" t="n">
        <v>42813</v>
      </c>
      <c r="R4483" s="28" t="n">
        <v>5743</v>
      </c>
      <c r="S4483" s="28" t="n">
        <f aca="false">IF(O4483="Won",R4483,IF(O4483="Lost",0,N4483))</f>
        <v>5743</v>
      </c>
      <c r="T4483" s="30" t="n">
        <f aca="false">IF(AND(P4483&lt;&gt;"",Q4483&lt;&gt;""),Q4483-P4483,"")</f>
        <v>69</v>
      </c>
      <c r="U4483" s="30" t="str">
        <f aca="false">IF(AND(O4483="Engaging",P4483&lt;&gt;""),'Leia-me'!$B$5-P4483,"")</f>
        <v/>
      </c>
      <c r="V4483" s="25" t="str">
        <f aca="false">IF(O4483&lt;&gt;"Engaging","",IF(U4483&lt;='Leia-me'!$B$6,"Saudável",IF(U4483&lt;='Leia-me'!$B$7,"Esfriando",IF(U4483&lt;='Leia-me'!$B$8,"Última chance","Zumbi"))))</f>
        <v/>
      </c>
      <c r="W4483" s="25" t="n">
        <f aca="false">IF(O4483="Won",1,IF(O4483="Lost",0,""))</f>
        <v>1</v>
      </c>
      <c r="Y4483" s="25" t="str">
        <f aca="false">IF(E4483="","Sim","")</f>
        <v/>
      </c>
    </row>
    <row r="4484" customFormat="false" ht="15" hidden="false" customHeight="false" outlineLevel="0" collapsed="false">
      <c r="A4484" s="25" t="s">
        <v>4746</v>
      </c>
      <c r="B4484" s="25" t="s">
        <v>84</v>
      </c>
      <c r="C4484" s="25" t="s">
        <v>93</v>
      </c>
      <c r="D4484" s="25" t="s">
        <v>98</v>
      </c>
      <c r="E4484" s="25" t="s">
        <v>1055</v>
      </c>
      <c r="F4484" s="25" t="s">
        <v>146</v>
      </c>
      <c r="G4484" s="26" t="n">
        <v>439.21</v>
      </c>
      <c r="H4484" s="27" t="n">
        <v>792</v>
      </c>
      <c r="I4484" s="25" t="s">
        <v>147</v>
      </c>
      <c r="K4484" s="25" t="n">
        <v>1996</v>
      </c>
      <c r="L4484" s="25" t="s">
        <v>186</v>
      </c>
      <c r="M4484" s="25" t="s">
        <v>171</v>
      </c>
      <c r="N4484" s="28" t="n">
        <v>550</v>
      </c>
      <c r="O4484" s="25" t="s">
        <v>55</v>
      </c>
      <c r="P4484" s="29" t="n">
        <v>42753</v>
      </c>
      <c r="Q4484" s="29" t="n">
        <v>42823</v>
      </c>
      <c r="R4484" s="28" t="n">
        <v>0</v>
      </c>
      <c r="S4484" s="28" t="n">
        <f aca="false">IF(O4484="Won",R4484,IF(O4484="Lost",0,N4484))</f>
        <v>0</v>
      </c>
      <c r="T4484" s="30" t="n">
        <f aca="false">IF(AND(P4484&lt;&gt;"",Q4484&lt;&gt;""),Q4484-P4484,"")</f>
        <v>70</v>
      </c>
      <c r="U4484" s="30" t="str">
        <f aca="false">IF(AND(O4484="Engaging",P4484&lt;&gt;""),'Leia-me'!$B$5-P4484,"")</f>
        <v/>
      </c>
      <c r="V4484" s="25" t="str">
        <f aca="false">IF(O4484&lt;&gt;"Engaging","",IF(U4484&lt;='Leia-me'!$B$6,"Saudável",IF(U4484&lt;='Leia-me'!$B$7,"Esfriando",IF(U4484&lt;='Leia-me'!$B$8,"Última chance","Zumbi"))))</f>
        <v/>
      </c>
      <c r="W4484" s="25" t="n">
        <f aca="false">IF(O4484="Won",1,IF(O4484="Lost",0,""))</f>
        <v>0</v>
      </c>
      <c r="Y4484" s="25" t="str">
        <f aca="false">IF(E4484="","Sim","")</f>
        <v/>
      </c>
    </row>
    <row r="4485" customFormat="false" ht="15" hidden="false" customHeight="false" outlineLevel="0" collapsed="false">
      <c r="A4485" s="25" t="s">
        <v>4747</v>
      </c>
      <c r="B4485" s="25" t="s">
        <v>84</v>
      </c>
      <c r="C4485" s="25" t="s">
        <v>93</v>
      </c>
      <c r="D4485" s="25" t="s">
        <v>98</v>
      </c>
      <c r="E4485" s="25" t="s">
        <v>193</v>
      </c>
      <c r="F4485" s="25" t="s">
        <v>185</v>
      </c>
      <c r="G4485" s="26" t="n">
        <v>1100.04</v>
      </c>
      <c r="H4485" s="27" t="n">
        <v>2822</v>
      </c>
      <c r="I4485" s="25" t="s">
        <v>147</v>
      </c>
      <c r="K4485" s="25" t="n">
        <v>1996</v>
      </c>
      <c r="L4485" s="25" t="s">
        <v>178</v>
      </c>
      <c r="M4485" s="25" t="s">
        <v>171</v>
      </c>
      <c r="N4485" s="28" t="n">
        <v>5482</v>
      </c>
      <c r="O4485" s="25" t="s">
        <v>54</v>
      </c>
      <c r="P4485" s="29" t="n">
        <v>42764</v>
      </c>
      <c r="Q4485" s="29" t="n">
        <v>42866</v>
      </c>
      <c r="R4485" s="28" t="n">
        <v>5772</v>
      </c>
      <c r="S4485" s="28" t="n">
        <f aca="false">IF(O4485="Won",R4485,IF(O4485="Lost",0,N4485))</f>
        <v>5772</v>
      </c>
      <c r="T4485" s="30" t="n">
        <f aca="false">IF(AND(P4485&lt;&gt;"",Q4485&lt;&gt;""),Q4485-P4485,"")</f>
        <v>102</v>
      </c>
      <c r="U4485" s="30" t="str">
        <f aca="false">IF(AND(O4485="Engaging",P4485&lt;&gt;""),'Leia-me'!$B$5-P4485,"")</f>
        <v/>
      </c>
      <c r="V4485" s="25" t="str">
        <f aca="false">IF(O4485&lt;&gt;"Engaging","",IF(U4485&lt;='Leia-me'!$B$6,"Saudável",IF(U4485&lt;='Leia-me'!$B$7,"Esfriando",IF(U4485&lt;='Leia-me'!$B$8,"Última chance","Zumbi"))))</f>
        <v/>
      </c>
      <c r="W4485" s="25" t="n">
        <f aca="false">IF(O4485="Won",1,IF(O4485="Lost",0,""))</f>
        <v>1</v>
      </c>
      <c r="Y4485" s="25" t="str">
        <f aca="false">IF(E4485="","Sim","")</f>
        <v/>
      </c>
    </row>
    <row r="4486" customFormat="false" ht="15" hidden="false" customHeight="false" outlineLevel="0" collapsed="false">
      <c r="A4486" s="25" t="s">
        <v>4748</v>
      </c>
      <c r="B4486" s="25" t="s">
        <v>84</v>
      </c>
      <c r="C4486" s="25" t="s">
        <v>93</v>
      </c>
      <c r="D4486" s="25" t="s">
        <v>98</v>
      </c>
      <c r="G4486" s="31"/>
      <c r="H4486" s="32"/>
      <c r="L4486" s="25" t="s">
        <v>170</v>
      </c>
      <c r="M4486" s="25" t="s">
        <v>171</v>
      </c>
      <c r="N4486" s="28" t="n">
        <v>1096</v>
      </c>
      <c r="O4486" s="25" t="s">
        <v>56</v>
      </c>
      <c r="P4486" s="29" t="n">
        <v>42768</v>
      </c>
      <c r="Q4486" s="33"/>
      <c r="R4486" s="34"/>
      <c r="S4486" s="28" t="n">
        <f aca="false">IF(O4486="Won",R4486,IF(O4486="Lost",0,N4486))</f>
        <v>1096</v>
      </c>
      <c r="T4486" s="30" t="str">
        <f aca="false">IF(AND(P4486&lt;&gt;"",Q4486&lt;&gt;""),Q4486-P4486,"")</f>
        <v/>
      </c>
      <c r="U4486" s="30" t="n">
        <f aca="false">IF(AND(O4486="Engaging",P4486&lt;&gt;""),'Leia-me'!$B$5-P4486,"")</f>
        <v>332</v>
      </c>
      <c r="V4486" s="25" t="str">
        <f aca="false">IF(O4486&lt;&gt;"Engaging","",IF(U4486&lt;='Leia-me'!$B$6,"Saudável",IF(U4486&lt;='Leia-me'!$B$7,"Esfriando",IF(U4486&lt;='Leia-me'!$B$8,"Última chance","Zumbi"))))</f>
        <v>Zumbi</v>
      </c>
      <c r="W4486" s="25" t="str">
        <f aca="false">IF(O4486="Won",1,IF(O4486="Lost",0,""))</f>
        <v/>
      </c>
      <c r="Y4486" s="25" t="str">
        <f aca="false">IF(E4486="","Sim","")</f>
        <v>Sim</v>
      </c>
    </row>
    <row r="4487" customFormat="false" ht="15" hidden="false" customHeight="false" outlineLevel="0" collapsed="false">
      <c r="A4487" s="25" t="s">
        <v>4749</v>
      </c>
      <c r="B4487" s="25" t="s">
        <v>84</v>
      </c>
      <c r="C4487" s="25" t="s">
        <v>93</v>
      </c>
      <c r="D4487" s="25" t="s">
        <v>98</v>
      </c>
      <c r="E4487" s="25" t="s">
        <v>1158</v>
      </c>
      <c r="F4487" s="25" t="s">
        <v>185</v>
      </c>
      <c r="G4487" s="26" t="n">
        <v>7708.38</v>
      </c>
      <c r="H4487" s="27" t="n">
        <v>13756</v>
      </c>
      <c r="I4487" s="25" t="s">
        <v>147</v>
      </c>
      <c r="K4487" s="25" t="n">
        <v>1980</v>
      </c>
      <c r="L4487" s="25" t="s">
        <v>170</v>
      </c>
      <c r="M4487" s="25" t="s">
        <v>171</v>
      </c>
      <c r="N4487" s="28" t="n">
        <v>1096</v>
      </c>
      <c r="O4487" s="25" t="s">
        <v>54</v>
      </c>
      <c r="P4487" s="29" t="n">
        <v>42769</v>
      </c>
      <c r="Q4487" s="29" t="n">
        <v>42889</v>
      </c>
      <c r="R4487" s="28" t="n">
        <v>1121</v>
      </c>
      <c r="S4487" s="28" t="n">
        <f aca="false">IF(O4487="Won",R4487,IF(O4487="Lost",0,N4487))</f>
        <v>1121</v>
      </c>
      <c r="T4487" s="30" t="n">
        <f aca="false">IF(AND(P4487&lt;&gt;"",Q4487&lt;&gt;""),Q4487-P4487,"")</f>
        <v>120</v>
      </c>
      <c r="U4487" s="30" t="str">
        <f aca="false">IF(AND(O4487="Engaging",P4487&lt;&gt;""),'Leia-me'!$B$5-P4487,"")</f>
        <v/>
      </c>
      <c r="V4487" s="25" t="str">
        <f aca="false">IF(O4487&lt;&gt;"Engaging","",IF(U4487&lt;='Leia-me'!$B$6,"Saudável",IF(U4487&lt;='Leia-me'!$B$7,"Esfriando",IF(U4487&lt;='Leia-me'!$B$8,"Última chance","Zumbi"))))</f>
        <v/>
      </c>
      <c r="W4487" s="25" t="n">
        <f aca="false">IF(O4487="Won",1,IF(O4487="Lost",0,""))</f>
        <v>1</v>
      </c>
      <c r="Y4487" s="25" t="str">
        <f aca="false">IF(E4487="","Sim","")</f>
        <v/>
      </c>
    </row>
    <row r="4488" customFormat="false" ht="15" hidden="false" customHeight="false" outlineLevel="0" collapsed="false">
      <c r="A4488" s="25" t="s">
        <v>4750</v>
      </c>
      <c r="B4488" s="25" t="s">
        <v>84</v>
      </c>
      <c r="C4488" s="25" t="s">
        <v>93</v>
      </c>
      <c r="D4488" s="25" t="s">
        <v>98</v>
      </c>
      <c r="E4488" s="25" t="s">
        <v>199</v>
      </c>
      <c r="F4488" s="25" t="s">
        <v>177</v>
      </c>
      <c r="G4488" s="26" t="n">
        <v>52.5</v>
      </c>
      <c r="H4488" s="27" t="n">
        <v>165</v>
      </c>
      <c r="I4488" s="25" t="s">
        <v>147</v>
      </c>
      <c r="K4488" s="25" t="n">
        <v>2008</v>
      </c>
      <c r="L4488" s="25" t="s">
        <v>160</v>
      </c>
      <c r="M4488" s="25" t="s">
        <v>149</v>
      </c>
      <c r="N4488" s="28" t="n">
        <v>3393</v>
      </c>
      <c r="O4488" s="25" t="s">
        <v>56</v>
      </c>
      <c r="P4488" s="29" t="n">
        <v>42776</v>
      </c>
      <c r="Q4488" s="33"/>
      <c r="R4488" s="34"/>
      <c r="S4488" s="28" t="n">
        <f aca="false">IF(O4488="Won",R4488,IF(O4488="Lost",0,N4488))</f>
        <v>3393</v>
      </c>
      <c r="T4488" s="30" t="str">
        <f aca="false">IF(AND(P4488&lt;&gt;"",Q4488&lt;&gt;""),Q4488-P4488,"")</f>
        <v/>
      </c>
      <c r="U4488" s="30" t="n">
        <f aca="false">IF(AND(O4488="Engaging",P4488&lt;&gt;""),'Leia-me'!$B$5-P4488,"")</f>
        <v>324</v>
      </c>
      <c r="V4488" s="25" t="str">
        <f aca="false">IF(O4488&lt;&gt;"Engaging","",IF(U4488&lt;='Leia-me'!$B$6,"Saudável",IF(U4488&lt;='Leia-me'!$B$7,"Esfriando",IF(U4488&lt;='Leia-me'!$B$8,"Última chance","Zumbi"))))</f>
        <v>Zumbi</v>
      </c>
      <c r="W4488" s="25" t="str">
        <f aca="false">IF(O4488="Won",1,IF(O4488="Lost",0,""))</f>
        <v/>
      </c>
      <c r="Y4488" s="25" t="str">
        <f aca="false">IF(E4488="","Sim","")</f>
        <v/>
      </c>
    </row>
    <row r="4489" customFormat="false" ht="15" hidden="false" customHeight="false" outlineLevel="0" collapsed="false">
      <c r="A4489" s="25" t="s">
        <v>4751</v>
      </c>
      <c r="B4489" s="25" t="s">
        <v>84</v>
      </c>
      <c r="C4489" s="25" t="s">
        <v>93</v>
      </c>
      <c r="D4489" s="25" t="s">
        <v>98</v>
      </c>
      <c r="E4489" s="25" t="s">
        <v>1371</v>
      </c>
      <c r="F4489" s="25" t="s">
        <v>185</v>
      </c>
      <c r="G4489" s="26" t="n">
        <v>40.79</v>
      </c>
      <c r="H4489" s="27" t="n">
        <v>142</v>
      </c>
      <c r="I4489" s="25" t="s">
        <v>1372</v>
      </c>
      <c r="K4489" s="25" t="n">
        <v>2011</v>
      </c>
      <c r="L4489" s="25" t="s">
        <v>186</v>
      </c>
      <c r="M4489" s="25" t="s">
        <v>171</v>
      </c>
      <c r="N4489" s="28" t="n">
        <v>550</v>
      </c>
      <c r="O4489" s="25" t="s">
        <v>54</v>
      </c>
      <c r="P4489" s="29" t="n">
        <v>42785</v>
      </c>
      <c r="Q4489" s="29" t="n">
        <v>42857</v>
      </c>
      <c r="R4489" s="28" t="n">
        <v>550</v>
      </c>
      <c r="S4489" s="28" t="n">
        <f aca="false">IF(O4489="Won",R4489,IF(O4489="Lost",0,N4489))</f>
        <v>550</v>
      </c>
      <c r="T4489" s="30" t="n">
        <f aca="false">IF(AND(P4489&lt;&gt;"",Q4489&lt;&gt;""),Q4489-P4489,"")</f>
        <v>72</v>
      </c>
      <c r="U4489" s="30" t="str">
        <f aca="false">IF(AND(O4489="Engaging",P4489&lt;&gt;""),'Leia-me'!$B$5-P4489,"")</f>
        <v/>
      </c>
      <c r="V4489" s="25" t="str">
        <f aca="false">IF(O4489&lt;&gt;"Engaging","",IF(U4489&lt;='Leia-me'!$B$6,"Saudável",IF(U4489&lt;='Leia-me'!$B$7,"Esfriando",IF(U4489&lt;='Leia-me'!$B$8,"Última chance","Zumbi"))))</f>
        <v/>
      </c>
      <c r="W4489" s="25" t="n">
        <f aca="false">IF(O4489="Won",1,IF(O4489="Lost",0,""))</f>
        <v>1</v>
      </c>
      <c r="Y4489" s="25" t="str">
        <f aca="false">IF(E4489="","Sim","")</f>
        <v/>
      </c>
    </row>
    <row r="4490" customFormat="false" ht="15" hidden="false" customHeight="false" outlineLevel="0" collapsed="false">
      <c r="A4490" s="25" t="s">
        <v>4752</v>
      </c>
      <c r="B4490" s="25" t="s">
        <v>84</v>
      </c>
      <c r="C4490" s="25" t="s">
        <v>93</v>
      </c>
      <c r="D4490" s="25" t="s">
        <v>98</v>
      </c>
      <c r="E4490" s="25" t="s">
        <v>1158</v>
      </c>
      <c r="F4490" s="25" t="s">
        <v>185</v>
      </c>
      <c r="G4490" s="26" t="n">
        <v>7708.38</v>
      </c>
      <c r="H4490" s="27" t="n">
        <v>13756</v>
      </c>
      <c r="I4490" s="25" t="s">
        <v>147</v>
      </c>
      <c r="K4490" s="25" t="n">
        <v>1980</v>
      </c>
      <c r="L4490" s="25" t="s">
        <v>170</v>
      </c>
      <c r="M4490" s="25" t="s">
        <v>171</v>
      </c>
      <c r="N4490" s="28" t="n">
        <v>1096</v>
      </c>
      <c r="O4490" s="25" t="s">
        <v>55</v>
      </c>
      <c r="P4490" s="29" t="n">
        <v>42786</v>
      </c>
      <c r="Q4490" s="29" t="n">
        <v>42880</v>
      </c>
      <c r="R4490" s="28" t="n">
        <v>0</v>
      </c>
      <c r="S4490" s="28" t="n">
        <f aca="false">IF(O4490="Won",R4490,IF(O4490="Lost",0,N4490))</f>
        <v>0</v>
      </c>
      <c r="T4490" s="30" t="n">
        <f aca="false">IF(AND(P4490&lt;&gt;"",Q4490&lt;&gt;""),Q4490-P4490,"")</f>
        <v>94</v>
      </c>
      <c r="U4490" s="30" t="str">
        <f aca="false">IF(AND(O4490="Engaging",P4490&lt;&gt;""),'Leia-me'!$B$5-P4490,"")</f>
        <v/>
      </c>
      <c r="V4490" s="25" t="str">
        <f aca="false">IF(O4490&lt;&gt;"Engaging","",IF(U4490&lt;='Leia-me'!$B$6,"Saudável",IF(U4490&lt;='Leia-me'!$B$7,"Esfriando",IF(U4490&lt;='Leia-me'!$B$8,"Última chance","Zumbi"))))</f>
        <v/>
      </c>
      <c r="W4490" s="25" t="n">
        <f aca="false">IF(O4490="Won",1,IF(O4490="Lost",0,""))</f>
        <v>0</v>
      </c>
      <c r="Y4490" s="25" t="str">
        <f aca="false">IF(E4490="","Sim","")</f>
        <v/>
      </c>
    </row>
    <row r="4491" customFormat="false" ht="15" hidden="false" customHeight="false" outlineLevel="0" collapsed="false">
      <c r="A4491" s="25" t="s">
        <v>4753</v>
      </c>
      <c r="B4491" s="25" t="s">
        <v>84</v>
      </c>
      <c r="C4491" s="25" t="s">
        <v>93</v>
      </c>
      <c r="D4491" s="25" t="s">
        <v>98</v>
      </c>
      <c r="E4491" s="25" t="s">
        <v>1640</v>
      </c>
      <c r="F4491" s="25" t="s">
        <v>211</v>
      </c>
      <c r="G4491" s="26" t="n">
        <v>71.12</v>
      </c>
      <c r="H4491" s="27" t="n">
        <v>144</v>
      </c>
      <c r="I4491" s="25" t="s">
        <v>147</v>
      </c>
      <c r="K4491" s="25" t="n">
        <v>2010</v>
      </c>
      <c r="L4491" s="25" t="s">
        <v>148</v>
      </c>
      <c r="M4491" s="25" t="s">
        <v>149</v>
      </c>
      <c r="N4491" s="28" t="n">
        <v>55</v>
      </c>
      <c r="O4491" s="25" t="s">
        <v>54</v>
      </c>
      <c r="P4491" s="29" t="n">
        <v>42786</v>
      </c>
      <c r="Q4491" s="29" t="n">
        <v>42879</v>
      </c>
      <c r="R4491" s="28" t="n">
        <v>42</v>
      </c>
      <c r="S4491" s="28" t="n">
        <f aca="false">IF(O4491="Won",R4491,IF(O4491="Lost",0,N4491))</f>
        <v>42</v>
      </c>
      <c r="T4491" s="30" t="n">
        <f aca="false">IF(AND(P4491&lt;&gt;"",Q4491&lt;&gt;""),Q4491-P4491,"")</f>
        <v>93</v>
      </c>
      <c r="U4491" s="30" t="str">
        <f aca="false">IF(AND(O4491="Engaging",P4491&lt;&gt;""),'Leia-me'!$B$5-P4491,"")</f>
        <v/>
      </c>
      <c r="V4491" s="25" t="str">
        <f aca="false">IF(O4491&lt;&gt;"Engaging","",IF(U4491&lt;='Leia-me'!$B$6,"Saudável",IF(U4491&lt;='Leia-me'!$B$7,"Esfriando",IF(U4491&lt;='Leia-me'!$B$8,"Última chance","Zumbi"))))</f>
        <v/>
      </c>
      <c r="W4491" s="25" t="n">
        <f aca="false">IF(O4491="Won",1,IF(O4491="Lost",0,""))</f>
        <v>1</v>
      </c>
      <c r="Y4491" s="25" t="str">
        <f aca="false">IF(E4491="","Sim","")</f>
        <v/>
      </c>
    </row>
    <row r="4492" customFormat="false" ht="15" hidden="false" customHeight="false" outlineLevel="0" collapsed="false">
      <c r="A4492" s="25" t="s">
        <v>4754</v>
      </c>
      <c r="B4492" s="25" t="s">
        <v>84</v>
      </c>
      <c r="C4492" s="25" t="s">
        <v>93</v>
      </c>
      <c r="D4492" s="25" t="s">
        <v>98</v>
      </c>
      <c r="G4492" s="31"/>
      <c r="H4492" s="32"/>
      <c r="L4492" s="25" t="s">
        <v>1834</v>
      </c>
      <c r="M4492" s="25" t="s">
        <v>171</v>
      </c>
      <c r="N4492" s="28" t="n">
        <v>4821</v>
      </c>
      <c r="O4492" s="25" t="s">
        <v>56</v>
      </c>
      <c r="P4492" s="29" t="n">
        <v>42787</v>
      </c>
      <c r="Q4492" s="33"/>
      <c r="R4492" s="34"/>
      <c r="S4492" s="28" t="n">
        <f aca="false">IF(O4492="Won",R4492,IF(O4492="Lost",0,N4492))</f>
        <v>4821</v>
      </c>
      <c r="T4492" s="30" t="str">
        <f aca="false">IF(AND(P4492&lt;&gt;"",Q4492&lt;&gt;""),Q4492-P4492,"")</f>
        <v/>
      </c>
      <c r="U4492" s="30" t="n">
        <f aca="false">IF(AND(O4492="Engaging",P4492&lt;&gt;""),'Leia-me'!$B$5-P4492,"")</f>
        <v>313</v>
      </c>
      <c r="V4492" s="25" t="str">
        <f aca="false">IF(O4492&lt;&gt;"Engaging","",IF(U4492&lt;='Leia-me'!$B$6,"Saudável",IF(U4492&lt;='Leia-me'!$B$7,"Esfriando",IF(U4492&lt;='Leia-me'!$B$8,"Última chance","Zumbi"))))</f>
        <v>Zumbi</v>
      </c>
      <c r="W4492" s="25" t="str">
        <f aca="false">IF(O4492="Won",1,IF(O4492="Lost",0,""))</f>
        <v/>
      </c>
      <c r="X4492" s="25" t="s">
        <v>1835</v>
      </c>
      <c r="Y4492" s="25" t="str">
        <f aca="false">IF(E4492="","Sim","")</f>
        <v>Sim</v>
      </c>
    </row>
    <row r="4493" customFormat="false" ht="15" hidden="false" customHeight="false" outlineLevel="0" collapsed="false">
      <c r="A4493" s="25" t="s">
        <v>4755</v>
      </c>
      <c r="B4493" s="25" t="s">
        <v>84</v>
      </c>
      <c r="C4493" s="25" t="s">
        <v>93</v>
      </c>
      <c r="D4493" s="25" t="s">
        <v>98</v>
      </c>
      <c r="E4493" s="25" t="s">
        <v>1055</v>
      </c>
      <c r="F4493" s="25" t="s">
        <v>146</v>
      </c>
      <c r="G4493" s="26" t="n">
        <v>439.21</v>
      </c>
      <c r="H4493" s="27" t="n">
        <v>792</v>
      </c>
      <c r="I4493" s="25" t="s">
        <v>147</v>
      </c>
      <c r="K4493" s="25" t="n">
        <v>1996</v>
      </c>
      <c r="L4493" s="25" t="s">
        <v>148</v>
      </c>
      <c r="M4493" s="25" t="s">
        <v>149</v>
      </c>
      <c r="N4493" s="28" t="n">
        <v>55</v>
      </c>
      <c r="O4493" s="25" t="s">
        <v>55</v>
      </c>
      <c r="P4493" s="29" t="n">
        <v>42788</v>
      </c>
      <c r="Q4493" s="29" t="n">
        <v>42877</v>
      </c>
      <c r="R4493" s="28" t="n">
        <v>0</v>
      </c>
      <c r="S4493" s="28" t="n">
        <f aca="false">IF(O4493="Won",R4493,IF(O4493="Lost",0,N4493))</f>
        <v>0</v>
      </c>
      <c r="T4493" s="30" t="n">
        <f aca="false">IF(AND(P4493&lt;&gt;"",Q4493&lt;&gt;""),Q4493-P4493,"")</f>
        <v>89</v>
      </c>
      <c r="U4493" s="30" t="str">
        <f aca="false">IF(AND(O4493="Engaging",P4493&lt;&gt;""),'Leia-me'!$B$5-P4493,"")</f>
        <v/>
      </c>
      <c r="V4493" s="25" t="str">
        <f aca="false">IF(O4493&lt;&gt;"Engaging","",IF(U4493&lt;='Leia-me'!$B$6,"Saudável",IF(U4493&lt;='Leia-me'!$B$7,"Esfriando",IF(U4493&lt;='Leia-me'!$B$8,"Última chance","Zumbi"))))</f>
        <v/>
      </c>
      <c r="W4493" s="25" t="n">
        <f aca="false">IF(O4493="Won",1,IF(O4493="Lost",0,""))</f>
        <v>0</v>
      </c>
      <c r="Y4493" s="25" t="str">
        <f aca="false">IF(E4493="","Sim","")</f>
        <v/>
      </c>
    </row>
    <row r="4494" customFormat="false" ht="15" hidden="false" customHeight="false" outlineLevel="0" collapsed="false">
      <c r="A4494" s="25" t="s">
        <v>4756</v>
      </c>
      <c r="B4494" s="25" t="s">
        <v>84</v>
      </c>
      <c r="C4494" s="25" t="s">
        <v>93</v>
      </c>
      <c r="D4494" s="25" t="s">
        <v>98</v>
      </c>
      <c r="E4494" s="25" t="s">
        <v>494</v>
      </c>
      <c r="F4494" s="25" t="s">
        <v>192</v>
      </c>
      <c r="G4494" s="26" t="n">
        <v>11698.03</v>
      </c>
      <c r="H4494" s="27" t="n">
        <v>34288</v>
      </c>
      <c r="I4494" s="25" t="s">
        <v>147</v>
      </c>
      <c r="K4494" s="25" t="n">
        <v>1982</v>
      </c>
      <c r="L4494" s="25" t="s">
        <v>186</v>
      </c>
      <c r="M4494" s="25" t="s">
        <v>171</v>
      </c>
      <c r="N4494" s="28" t="n">
        <v>550</v>
      </c>
      <c r="O4494" s="25" t="s">
        <v>55</v>
      </c>
      <c r="P4494" s="29" t="n">
        <v>42789</v>
      </c>
      <c r="Q4494" s="29" t="n">
        <v>42902</v>
      </c>
      <c r="R4494" s="28" t="n">
        <v>0</v>
      </c>
      <c r="S4494" s="28" t="n">
        <f aca="false">IF(O4494="Won",R4494,IF(O4494="Lost",0,N4494))</f>
        <v>0</v>
      </c>
      <c r="T4494" s="30" t="n">
        <f aca="false">IF(AND(P4494&lt;&gt;"",Q4494&lt;&gt;""),Q4494-P4494,"")</f>
        <v>113</v>
      </c>
      <c r="U4494" s="30" t="str">
        <f aca="false">IF(AND(O4494="Engaging",P4494&lt;&gt;""),'Leia-me'!$B$5-P4494,"")</f>
        <v/>
      </c>
      <c r="V4494" s="25" t="str">
        <f aca="false">IF(O4494&lt;&gt;"Engaging","",IF(U4494&lt;='Leia-me'!$B$6,"Saudável",IF(U4494&lt;='Leia-me'!$B$7,"Esfriando",IF(U4494&lt;='Leia-me'!$B$8,"Última chance","Zumbi"))))</f>
        <v/>
      </c>
      <c r="W4494" s="25" t="n">
        <f aca="false">IF(O4494="Won",1,IF(O4494="Lost",0,""))</f>
        <v>0</v>
      </c>
      <c r="Y4494" s="25" t="str">
        <f aca="false">IF(E4494="","Sim","")</f>
        <v/>
      </c>
    </row>
    <row r="4495" customFormat="false" ht="15" hidden="false" customHeight="false" outlineLevel="0" collapsed="false">
      <c r="A4495" s="25" t="s">
        <v>4757</v>
      </c>
      <c r="B4495" s="25" t="s">
        <v>84</v>
      </c>
      <c r="C4495" s="25" t="s">
        <v>93</v>
      </c>
      <c r="D4495" s="25" t="s">
        <v>98</v>
      </c>
      <c r="G4495" s="31"/>
      <c r="H4495" s="32"/>
      <c r="L4495" s="25" t="s">
        <v>178</v>
      </c>
      <c r="M4495" s="25" t="s">
        <v>171</v>
      </c>
      <c r="N4495" s="28" t="n">
        <v>5482</v>
      </c>
      <c r="O4495" s="25" t="s">
        <v>56</v>
      </c>
      <c r="P4495" s="29" t="n">
        <v>42791</v>
      </c>
      <c r="Q4495" s="33"/>
      <c r="R4495" s="34"/>
      <c r="S4495" s="28" t="n">
        <f aca="false">IF(O4495="Won",R4495,IF(O4495="Lost",0,N4495))</f>
        <v>5482</v>
      </c>
      <c r="T4495" s="30" t="str">
        <f aca="false">IF(AND(P4495&lt;&gt;"",Q4495&lt;&gt;""),Q4495-P4495,"")</f>
        <v/>
      </c>
      <c r="U4495" s="30" t="n">
        <f aca="false">IF(AND(O4495="Engaging",P4495&lt;&gt;""),'Leia-me'!$B$5-P4495,"")</f>
        <v>309</v>
      </c>
      <c r="V4495" s="25" t="str">
        <f aca="false">IF(O4495&lt;&gt;"Engaging","",IF(U4495&lt;='Leia-me'!$B$6,"Saudável",IF(U4495&lt;='Leia-me'!$B$7,"Esfriando",IF(U4495&lt;='Leia-me'!$B$8,"Última chance","Zumbi"))))</f>
        <v>Zumbi</v>
      </c>
      <c r="W4495" s="25" t="str">
        <f aca="false">IF(O4495="Won",1,IF(O4495="Lost",0,""))</f>
        <v/>
      </c>
      <c r="Y4495" s="25" t="str">
        <f aca="false">IF(E4495="","Sim","")</f>
        <v>Sim</v>
      </c>
    </row>
    <row r="4496" customFormat="false" ht="15" hidden="false" customHeight="false" outlineLevel="0" collapsed="false">
      <c r="A4496" s="25" t="s">
        <v>4758</v>
      </c>
      <c r="B4496" s="25" t="s">
        <v>84</v>
      </c>
      <c r="C4496" s="25" t="s">
        <v>93</v>
      </c>
      <c r="D4496" s="25" t="s">
        <v>98</v>
      </c>
      <c r="E4496" s="25" t="s">
        <v>1671</v>
      </c>
      <c r="F4496" s="25" t="s">
        <v>168</v>
      </c>
      <c r="G4496" s="26" t="n">
        <v>3027.46</v>
      </c>
      <c r="H4496" s="27" t="n">
        <v>9516</v>
      </c>
      <c r="I4496" s="25" t="s">
        <v>1672</v>
      </c>
      <c r="K4496" s="25" t="n">
        <v>1984</v>
      </c>
      <c r="L4496" s="25" t="s">
        <v>178</v>
      </c>
      <c r="M4496" s="25" t="s">
        <v>171</v>
      </c>
      <c r="N4496" s="28" t="n">
        <v>5482</v>
      </c>
      <c r="O4496" s="25" t="s">
        <v>54</v>
      </c>
      <c r="P4496" s="29" t="n">
        <v>42792</v>
      </c>
      <c r="Q4496" s="29" t="n">
        <v>42807</v>
      </c>
      <c r="R4496" s="28" t="n">
        <v>4766</v>
      </c>
      <c r="S4496" s="28" t="n">
        <f aca="false">IF(O4496="Won",R4496,IF(O4496="Lost",0,N4496))</f>
        <v>4766</v>
      </c>
      <c r="T4496" s="30" t="n">
        <f aca="false">IF(AND(P4496&lt;&gt;"",Q4496&lt;&gt;""),Q4496-P4496,"")</f>
        <v>15</v>
      </c>
      <c r="U4496" s="30" t="str">
        <f aca="false">IF(AND(O4496="Engaging",P4496&lt;&gt;""),'Leia-me'!$B$5-P4496,"")</f>
        <v/>
      </c>
      <c r="V4496" s="25" t="str">
        <f aca="false">IF(O4496&lt;&gt;"Engaging","",IF(U4496&lt;='Leia-me'!$B$6,"Saudável",IF(U4496&lt;='Leia-me'!$B$7,"Esfriando",IF(U4496&lt;='Leia-me'!$B$8,"Última chance","Zumbi"))))</f>
        <v/>
      </c>
      <c r="W4496" s="25" t="n">
        <f aca="false">IF(O4496="Won",1,IF(O4496="Lost",0,""))</f>
        <v>1</v>
      </c>
      <c r="Y4496" s="25" t="str">
        <f aca="false">IF(E4496="","Sim","")</f>
        <v/>
      </c>
    </row>
    <row r="4497" customFormat="false" ht="15" hidden="false" customHeight="false" outlineLevel="0" collapsed="false">
      <c r="A4497" s="25" t="s">
        <v>4759</v>
      </c>
      <c r="B4497" s="25" t="s">
        <v>84</v>
      </c>
      <c r="C4497" s="25" t="s">
        <v>93</v>
      </c>
      <c r="D4497" s="25" t="s">
        <v>98</v>
      </c>
      <c r="E4497" s="25" t="s">
        <v>1189</v>
      </c>
      <c r="F4497" s="25" t="s">
        <v>211</v>
      </c>
      <c r="G4497" s="26" t="n">
        <v>702.72</v>
      </c>
      <c r="H4497" s="27" t="n">
        <v>1831</v>
      </c>
      <c r="I4497" s="25" t="s">
        <v>147</v>
      </c>
      <c r="K4497" s="25" t="n">
        <v>2004</v>
      </c>
      <c r="L4497" s="25" t="s">
        <v>148</v>
      </c>
      <c r="M4497" s="25" t="s">
        <v>149</v>
      </c>
      <c r="N4497" s="28" t="n">
        <v>55</v>
      </c>
      <c r="O4497" s="25" t="s">
        <v>56</v>
      </c>
      <c r="P4497" s="29" t="n">
        <v>42795</v>
      </c>
      <c r="Q4497" s="33"/>
      <c r="R4497" s="34"/>
      <c r="S4497" s="28" t="n">
        <f aca="false">IF(O4497="Won",R4497,IF(O4497="Lost",0,N4497))</f>
        <v>55</v>
      </c>
      <c r="T4497" s="30" t="str">
        <f aca="false">IF(AND(P4497&lt;&gt;"",Q4497&lt;&gt;""),Q4497-P4497,"")</f>
        <v/>
      </c>
      <c r="U4497" s="30" t="n">
        <f aca="false">IF(AND(O4497="Engaging",P4497&lt;&gt;""),'Leia-me'!$B$5-P4497,"")</f>
        <v>305</v>
      </c>
      <c r="V4497" s="25" t="str">
        <f aca="false">IF(O4497&lt;&gt;"Engaging","",IF(U4497&lt;='Leia-me'!$B$6,"Saudável",IF(U4497&lt;='Leia-me'!$B$7,"Esfriando",IF(U4497&lt;='Leia-me'!$B$8,"Última chance","Zumbi"))))</f>
        <v>Zumbi</v>
      </c>
      <c r="W4497" s="25" t="str">
        <f aca="false">IF(O4497="Won",1,IF(O4497="Lost",0,""))</f>
        <v/>
      </c>
      <c r="Y4497" s="25" t="str">
        <f aca="false">IF(E4497="","Sim","")</f>
        <v/>
      </c>
    </row>
    <row r="4498" customFormat="false" ht="15" hidden="false" customHeight="false" outlineLevel="0" collapsed="false">
      <c r="A4498" s="25" t="s">
        <v>4760</v>
      </c>
      <c r="B4498" s="25" t="s">
        <v>84</v>
      </c>
      <c r="C4498" s="25" t="s">
        <v>93</v>
      </c>
      <c r="D4498" s="25" t="s">
        <v>98</v>
      </c>
      <c r="E4498" s="25" t="s">
        <v>494</v>
      </c>
      <c r="F4498" s="25" t="s">
        <v>192</v>
      </c>
      <c r="G4498" s="26" t="n">
        <v>11698.03</v>
      </c>
      <c r="H4498" s="27" t="n">
        <v>34288</v>
      </c>
      <c r="I4498" s="25" t="s">
        <v>147</v>
      </c>
      <c r="K4498" s="25" t="n">
        <v>1982</v>
      </c>
      <c r="L4498" s="25" t="s">
        <v>170</v>
      </c>
      <c r="M4498" s="25" t="s">
        <v>171</v>
      </c>
      <c r="N4498" s="28" t="n">
        <v>1096</v>
      </c>
      <c r="O4498" s="25" t="s">
        <v>54</v>
      </c>
      <c r="P4498" s="29" t="n">
        <v>42795</v>
      </c>
      <c r="Q4498" s="29" t="n">
        <v>42804</v>
      </c>
      <c r="R4498" s="28" t="n">
        <v>1053</v>
      </c>
      <c r="S4498" s="28" t="n">
        <f aca="false">IF(O4498="Won",R4498,IF(O4498="Lost",0,N4498))</f>
        <v>1053</v>
      </c>
      <c r="T4498" s="30" t="n">
        <f aca="false">IF(AND(P4498&lt;&gt;"",Q4498&lt;&gt;""),Q4498-P4498,"")</f>
        <v>9</v>
      </c>
      <c r="U4498" s="30" t="str">
        <f aca="false">IF(AND(O4498="Engaging",P4498&lt;&gt;""),'Leia-me'!$B$5-P4498,"")</f>
        <v/>
      </c>
      <c r="V4498" s="25" t="str">
        <f aca="false">IF(O4498&lt;&gt;"Engaging","",IF(U4498&lt;='Leia-me'!$B$6,"Saudável",IF(U4498&lt;='Leia-me'!$B$7,"Esfriando",IF(U4498&lt;='Leia-me'!$B$8,"Última chance","Zumbi"))))</f>
        <v/>
      </c>
      <c r="W4498" s="25" t="n">
        <f aca="false">IF(O4498="Won",1,IF(O4498="Lost",0,""))</f>
        <v>1</v>
      </c>
      <c r="Y4498" s="25" t="str">
        <f aca="false">IF(E4498="","Sim","")</f>
        <v/>
      </c>
    </row>
    <row r="4499" customFormat="false" ht="15" hidden="false" customHeight="false" outlineLevel="0" collapsed="false">
      <c r="A4499" s="25" t="s">
        <v>4761</v>
      </c>
      <c r="B4499" s="25" t="s">
        <v>84</v>
      </c>
      <c r="C4499" s="25" t="s">
        <v>93</v>
      </c>
      <c r="D4499" s="25" t="s">
        <v>98</v>
      </c>
      <c r="E4499" s="25" t="s">
        <v>1189</v>
      </c>
      <c r="F4499" s="25" t="s">
        <v>211</v>
      </c>
      <c r="G4499" s="26" t="n">
        <v>702.72</v>
      </c>
      <c r="H4499" s="27" t="n">
        <v>1831</v>
      </c>
      <c r="I4499" s="25" t="s">
        <v>147</v>
      </c>
      <c r="K4499" s="25" t="n">
        <v>2004</v>
      </c>
      <c r="L4499" s="25" t="s">
        <v>170</v>
      </c>
      <c r="M4499" s="25" t="s">
        <v>171</v>
      </c>
      <c r="N4499" s="28" t="n">
        <v>1096</v>
      </c>
      <c r="O4499" s="25" t="s">
        <v>54</v>
      </c>
      <c r="P4499" s="29" t="n">
        <v>42796</v>
      </c>
      <c r="Q4499" s="29" t="n">
        <v>42812</v>
      </c>
      <c r="R4499" s="28" t="n">
        <v>1001</v>
      </c>
      <c r="S4499" s="28" t="n">
        <f aca="false">IF(O4499="Won",R4499,IF(O4499="Lost",0,N4499))</f>
        <v>1001</v>
      </c>
      <c r="T4499" s="30" t="n">
        <f aca="false">IF(AND(P4499&lt;&gt;"",Q4499&lt;&gt;""),Q4499-P4499,"")</f>
        <v>16</v>
      </c>
      <c r="U4499" s="30" t="str">
        <f aca="false">IF(AND(O4499="Engaging",P4499&lt;&gt;""),'Leia-me'!$B$5-P4499,"")</f>
        <v/>
      </c>
      <c r="V4499" s="25" t="str">
        <f aca="false">IF(O4499&lt;&gt;"Engaging","",IF(U4499&lt;='Leia-me'!$B$6,"Saudável",IF(U4499&lt;='Leia-me'!$B$7,"Esfriando",IF(U4499&lt;='Leia-me'!$B$8,"Última chance","Zumbi"))))</f>
        <v/>
      </c>
      <c r="W4499" s="25" t="n">
        <f aca="false">IF(O4499="Won",1,IF(O4499="Lost",0,""))</f>
        <v>1</v>
      </c>
      <c r="Y4499" s="25" t="str">
        <f aca="false">IF(E4499="","Sim","")</f>
        <v/>
      </c>
    </row>
    <row r="4500" customFormat="false" ht="15" hidden="false" customHeight="false" outlineLevel="0" collapsed="false">
      <c r="A4500" s="25" t="s">
        <v>4762</v>
      </c>
      <c r="B4500" s="25" t="s">
        <v>84</v>
      </c>
      <c r="C4500" s="25" t="s">
        <v>93</v>
      </c>
      <c r="D4500" s="25" t="s">
        <v>98</v>
      </c>
      <c r="E4500" s="25" t="s">
        <v>452</v>
      </c>
      <c r="F4500" s="25" t="s">
        <v>185</v>
      </c>
      <c r="G4500" s="26" t="n">
        <v>1712.68</v>
      </c>
      <c r="H4500" s="27" t="n">
        <v>3194</v>
      </c>
      <c r="I4500" s="25" t="s">
        <v>147</v>
      </c>
      <c r="J4500" s="25" t="s">
        <v>193</v>
      </c>
      <c r="K4500" s="25" t="n">
        <v>1992</v>
      </c>
      <c r="L4500" s="25" t="s">
        <v>178</v>
      </c>
      <c r="M4500" s="25" t="s">
        <v>171</v>
      </c>
      <c r="N4500" s="28" t="n">
        <v>5482</v>
      </c>
      <c r="O4500" s="25" t="s">
        <v>54</v>
      </c>
      <c r="P4500" s="29" t="n">
        <v>42797</v>
      </c>
      <c r="Q4500" s="29" t="n">
        <v>42894</v>
      </c>
      <c r="R4500" s="28" t="n">
        <v>6173</v>
      </c>
      <c r="S4500" s="28" t="n">
        <f aca="false">IF(O4500="Won",R4500,IF(O4500="Lost",0,N4500))</f>
        <v>6173</v>
      </c>
      <c r="T4500" s="30" t="n">
        <f aca="false">IF(AND(P4500&lt;&gt;"",Q4500&lt;&gt;""),Q4500-P4500,"")</f>
        <v>97</v>
      </c>
      <c r="U4500" s="30" t="str">
        <f aca="false">IF(AND(O4500="Engaging",P4500&lt;&gt;""),'Leia-me'!$B$5-P4500,"")</f>
        <v/>
      </c>
      <c r="V4500" s="25" t="str">
        <f aca="false">IF(O4500&lt;&gt;"Engaging","",IF(U4500&lt;='Leia-me'!$B$6,"Saudável",IF(U4500&lt;='Leia-me'!$B$7,"Esfriando",IF(U4500&lt;='Leia-me'!$B$8,"Última chance","Zumbi"))))</f>
        <v/>
      </c>
      <c r="W4500" s="25" t="n">
        <f aca="false">IF(O4500="Won",1,IF(O4500="Lost",0,""))</f>
        <v>1</v>
      </c>
      <c r="Y4500" s="25" t="str">
        <f aca="false">IF(E4500="","Sim","")</f>
        <v/>
      </c>
    </row>
    <row r="4501" customFormat="false" ht="15" hidden="false" customHeight="false" outlineLevel="0" collapsed="false">
      <c r="A4501" s="25" t="s">
        <v>4763</v>
      </c>
      <c r="B4501" s="25" t="s">
        <v>84</v>
      </c>
      <c r="C4501" s="25" t="s">
        <v>93</v>
      </c>
      <c r="D4501" s="25" t="s">
        <v>98</v>
      </c>
      <c r="E4501" s="25" t="s">
        <v>1347</v>
      </c>
      <c r="F4501" s="25" t="s">
        <v>165</v>
      </c>
      <c r="G4501" s="26" t="n">
        <v>665.06</v>
      </c>
      <c r="H4501" s="27" t="n">
        <v>1095</v>
      </c>
      <c r="I4501" s="25" t="s">
        <v>147</v>
      </c>
      <c r="K4501" s="25" t="n">
        <v>1989</v>
      </c>
      <c r="L4501" s="25" t="s">
        <v>170</v>
      </c>
      <c r="M4501" s="25" t="s">
        <v>171</v>
      </c>
      <c r="N4501" s="28" t="n">
        <v>1096</v>
      </c>
      <c r="O4501" s="25" t="s">
        <v>55</v>
      </c>
      <c r="P4501" s="29" t="n">
        <v>42799</v>
      </c>
      <c r="Q4501" s="29" t="n">
        <v>42864</v>
      </c>
      <c r="R4501" s="28" t="n">
        <v>0</v>
      </c>
      <c r="S4501" s="28" t="n">
        <f aca="false">IF(O4501="Won",R4501,IF(O4501="Lost",0,N4501))</f>
        <v>0</v>
      </c>
      <c r="T4501" s="30" t="n">
        <f aca="false">IF(AND(P4501&lt;&gt;"",Q4501&lt;&gt;""),Q4501-P4501,"")</f>
        <v>65</v>
      </c>
      <c r="U4501" s="30" t="str">
        <f aca="false">IF(AND(O4501="Engaging",P4501&lt;&gt;""),'Leia-me'!$B$5-P4501,"")</f>
        <v/>
      </c>
      <c r="V4501" s="25" t="str">
        <f aca="false">IF(O4501&lt;&gt;"Engaging","",IF(U4501&lt;='Leia-me'!$B$6,"Saudável",IF(U4501&lt;='Leia-me'!$B$7,"Esfriando",IF(U4501&lt;='Leia-me'!$B$8,"Última chance","Zumbi"))))</f>
        <v/>
      </c>
      <c r="W4501" s="25" t="n">
        <f aca="false">IF(O4501="Won",1,IF(O4501="Lost",0,""))</f>
        <v>0</v>
      </c>
      <c r="Y4501" s="25" t="str">
        <f aca="false">IF(E4501="","Sim","")</f>
        <v/>
      </c>
    </row>
    <row r="4502" customFormat="false" ht="15" hidden="false" customHeight="false" outlineLevel="0" collapsed="false">
      <c r="A4502" s="25" t="s">
        <v>4764</v>
      </c>
      <c r="B4502" s="25" t="s">
        <v>84</v>
      </c>
      <c r="C4502" s="25" t="s">
        <v>93</v>
      </c>
      <c r="D4502" s="25" t="s">
        <v>98</v>
      </c>
      <c r="E4502" s="25" t="s">
        <v>494</v>
      </c>
      <c r="F4502" s="25" t="s">
        <v>192</v>
      </c>
      <c r="G4502" s="26" t="n">
        <v>11698.03</v>
      </c>
      <c r="H4502" s="27" t="n">
        <v>34288</v>
      </c>
      <c r="I4502" s="25" t="s">
        <v>147</v>
      </c>
      <c r="K4502" s="25" t="n">
        <v>1982</v>
      </c>
      <c r="L4502" s="25" t="s">
        <v>186</v>
      </c>
      <c r="M4502" s="25" t="s">
        <v>171</v>
      </c>
      <c r="N4502" s="28" t="n">
        <v>550</v>
      </c>
      <c r="O4502" s="25" t="s">
        <v>54</v>
      </c>
      <c r="P4502" s="29" t="n">
        <v>42800</v>
      </c>
      <c r="Q4502" s="29" t="n">
        <v>42873</v>
      </c>
      <c r="R4502" s="28" t="n">
        <v>522</v>
      </c>
      <c r="S4502" s="28" t="n">
        <f aca="false">IF(O4502="Won",R4502,IF(O4502="Lost",0,N4502))</f>
        <v>522</v>
      </c>
      <c r="T4502" s="30" t="n">
        <f aca="false">IF(AND(P4502&lt;&gt;"",Q4502&lt;&gt;""),Q4502-P4502,"")</f>
        <v>73</v>
      </c>
      <c r="U4502" s="30" t="str">
        <f aca="false">IF(AND(O4502="Engaging",P4502&lt;&gt;""),'Leia-me'!$B$5-P4502,"")</f>
        <v/>
      </c>
      <c r="V4502" s="25" t="str">
        <f aca="false">IF(O4502&lt;&gt;"Engaging","",IF(U4502&lt;='Leia-me'!$B$6,"Saudável",IF(U4502&lt;='Leia-me'!$B$7,"Esfriando",IF(U4502&lt;='Leia-me'!$B$8,"Última chance","Zumbi"))))</f>
        <v/>
      </c>
      <c r="W4502" s="25" t="n">
        <f aca="false">IF(O4502="Won",1,IF(O4502="Lost",0,""))</f>
        <v>1</v>
      </c>
      <c r="Y4502" s="25" t="str">
        <f aca="false">IF(E4502="","Sim","")</f>
        <v/>
      </c>
    </row>
    <row r="4503" customFormat="false" ht="15" hidden="false" customHeight="false" outlineLevel="0" collapsed="false">
      <c r="A4503" s="25" t="s">
        <v>4765</v>
      </c>
      <c r="B4503" s="25" t="s">
        <v>84</v>
      </c>
      <c r="C4503" s="25" t="s">
        <v>93</v>
      </c>
      <c r="D4503" s="25" t="s">
        <v>98</v>
      </c>
      <c r="G4503" s="31"/>
      <c r="H4503" s="32"/>
      <c r="L4503" s="25" t="s">
        <v>186</v>
      </c>
      <c r="M4503" s="25" t="s">
        <v>171</v>
      </c>
      <c r="N4503" s="28" t="n">
        <v>550</v>
      </c>
      <c r="O4503" s="25" t="s">
        <v>56</v>
      </c>
      <c r="P4503" s="29" t="n">
        <v>42801</v>
      </c>
      <c r="Q4503" s="33"/>
      <c r="R4503" s="34"/>
      <c r="S4503" s="28" t="n">
        <f aca="false">IF(O4503="Won",R4503,IF(O4503="Lost",0,N4503))</f>
        <v>550</v>
      </c>
      <c r="T4503" s="30" t="str">
        <f aca="false">IF(AND(P4503&lt;&gt;"",Q4503&lt;&gt;""),Q4503-P4503,"")</f>
        <v/>
      </c>
      <c r="U4503" s="30" t="n">
        <f aca="false">IF(AND(O4503="Engaging",P4503&lt;&gt;""),'Leia-me'!$B$5-P4503,"")</f>
        <v>299</v>
      </c>
      <c r="V4503" s="25" t="str">
        <f aca="false">IF(O4503&lt;&gt;"Engaging","",IF(U4503&lt;='Leia-me'!$B$6,"Saudável",IF(U4503&lt;='Leia-me'!$B$7,"Esfriando",IF(U4503&lt;='Leia-me'!$B$8,"Última chance","Zumbi"))))</f>
        <v>Zumbi</v>
      </c>
      <c r="W4503" s="25" t="str">
        <f aca="false">IF(O4503="Won",1,IF(O4503="Lost",0,""))</f>
        <v/>
      </c>
      <c r="Y4503" s="25" t="str">
        <f aca="false">IF(E4503="","Sim","")</f>
        <v>Sim</v>
      </c>
    </row>
    <row r="4504" customFormat="false" ht="15" hidden="false" customHeight="false" outlineLevel="0" collapsed="false">
      <c r="A4504" s="25" t="s">
        <v>4766</v>
      </c>
      <c r="B4504" s="25" t="s">
        <v>84</v>
      </c>
      <c r="C4504" s="25" t="s">
        <v>93</v>
      </c>
      <c r="D4504" s="25" t="s">
        <v>98</v>
      </c>
      <c r="G4504" s="31"/>
      <c r="H4504" s="32"/>
      <c r="L4504" s="25" t="s">
        <v>170</v>
      </c>
      <c r="M4504" s="25" t="s">
        <v>171</v>
      </c>
      <c r="N4504" s="28" t="n">
        <v>1096</v>
      </c>
      <c r="O4504" s="25" t="s">
        <v>56</v>
      </c>
      <c r="P4504" s="29" t="n">
        <v>42801</v>
      </c>
      <c r="Q4504" s="33"/>
      <c r="R4504" s="34"/>
      <c r="S4504" s="28" t="n">
        <f aca="false">IF(O4504="Won",R4504,IF(O4504="Lost",0,N4504))</f>
        <v>1096</v>
      </c>
      <c r="T4504" s="30" t="str">
        <f aca="false">IF(AND(P4504&lt;&gt;"",Q4504&lt;&gt;""),Q4504-P4504,"")</f>
        <v/>
      </c>
      <c r="U4504" s="30" t="n">
        <f aca="false">IF(AND(O4504="Engaging",P4504&lt;&gt;""),'Leia-me'!$B$5-P4504,"")</f>
        <v>299</v>
      </c>
      <c r="V4504" s="25" t="str">
        <f aca="false">IF(O4504&lt;&gt;"Engaging","",IF(U4504&lt;='Leia-me'!$B$6,"Saudável",IF(U4504&lt;='Leia-me'!$B$7,"Esfriando",IF(U4504&lt;='Leia-me'!$B$8,"Última chance","Zumbi"))))</f>
        <v>Zumbi</v>
      </c>
      <c r="W4504" s="25" t="str">
        <f aca="false">IF(O4504="Won",1,IF(O4504="Lost",0,""))</f>
        <v/>
      </c>
      <c r="Y4504" s="25" t="str">
        <f aca="false">IF(E4504="","Sim","")</f>
        <v>Sim</v>
      </c>
    </row>
    <row r="4505" customFormat="false" ht="15" hidden="false" customHeight="false" outlineLevel="0" collapsed="false">
      <c r="A4505" s="25" t="s">
        <v>4767</v>
      </c>
      <c r="B4505" s="25" t="s">
        <v>84</v>
      </c>
      <c r="C4505" s="25" t="s">
        <v>93</v>
      </c>
      <c r="D4505" s="25" t="s">
        <v>98</v>
      </c>
      <c r="E4505" s="25" t="s">
        <v>1795</v>
      </c>
      <c r="F4505" s="25" t="s">
        <v>177</v>
      </c>
      <c r="G4505" s="26" t="n">
        <v>355.23</v>
      </c>
      <c r="H4505" s="27" t="n">
        <v>853</v>
      </c>
      <c r="I4505" s="25" t="s">
        <v>147</v>
      </c>
      <c r="K4505" s="25" t="n">
        <v>1994</v>
      </c>
      <c r="L4505" s="25" t="s">
        <v>148</v>
      </c>
      <c r="M4505" s="25" t="s">
        <v>149</v>
      </c>
      <c r="N4505" s="28" t="n">
        <v>55</v>
      </c>
      <c r="O4505" s="25" t="s">
        <v>55</v>
      </c>
      <c r="P4505" s="29" t="n">
        <v>42803</v>
      </c>
      <c r="Q4505" s="29" t="n">
        <v>42894</v>
      </c>
      <c r="R4505" s="28" t="n">
        <v>0</v>
      </c>
      <c r="S4505" s="28" t="n">
        <f aca="false">IF(O4505="Won",R4505,IF(O4505="Lost",0,N4505))</f>
        <v>0</v>
      </c>
      <c r="T4505" s="30" t="n">
        <f aca="false">IF(AND(P4505&lt;&gt;"",Q4505&lt;&gt;""),Q4505-P4505,"")</f>
        <v>91</v>
      </c>
      <c r="U4505" s="30" t="str">
        <f aca="false">IF(AND(O4505="Engaging",P4505&lt;&gt;""),'Leia-me'!$B$5-P4505,"")</f>
        <v/>
      </c>
      <c r="V4505" s="25" t="str">
        <f aca="false">IF(O4505&lt;&gt;"Engaging","",IF(U4505&lt;='Leia-me'!$B$6,"Saudável",IF(U4505&lt;='Leia-me'!$B$7,"Esfriando",IF(U4505&lt;='Leia-me'!$B$8,"Última chance","Zumbi"))))</f>
        <v/>
      </c>
      <c r="W4505" s="25" t="n">
        <f aca="false">IF(O4505="Won",1,IF(O4505="Lost",0,""))</f>
        <v>0</v>
      </c>
      <c r="Y4505" s="25" t="str">
        <f aca="false">IF(E4505="","Sim","")</f>
        <v/>
      </c>
    </row>
    <row r="4506" customFormat="false" ht="15" hidden="false" customHeight="false" outlineLevel="0" collapsed="false">
      <c r="A4506" s="25" t="s">
        <v>4768</v>
      </c>
      <c r="B4506" s="25" t="s">
        <v>84</v>
      </c>
      <c r="C4506" s="25" t="s">
        <v>93</v>
      </c>
      <c r="D4506" s="25" t="s">
        <v>98</v>
      </c>
      <c r="E4506" s="25" t="s">
        <v>452</v>
      </c>
      <c r="F4506" s="25" t="s">
        <v>185</v>
      </c>
      <c r="G4506" s="26" t="n">
        <v>1712.68</v>
      </c>
      <c r="H4506" s="27" t="n">
        <v>3194</v>
      </c>
      <c r="I4506" s="25" t="s">
        <v>147</v>
      </c>
      <c r="J4506" s="25" t="s">
        <v>193</v>
      </c>
      <c r="K4506" s="25" t="n">
        <v>1992</v>
      </c>
      <c r="L4506" s="25" t="s">
        <v>178</v>
      </c>
      <c r="M4506" s="25" t="s">
        <v>171</v>
      </c>
      <c r="N4506" s="28" t="n">
        <v>5482</v>
      </c>
      <c r="O4506" s="25" t="s">
        <v>55</v>
      </c>
      <c r="P4506" s="29" t="n">
        <v>42807</v>
      </c>
      <c r="Q4506" s="29" t="n">
        <v>42818</v>
      </c>
      <c r="R4506" s="28" t="n">
        <v>0</v>
      </c>
      <c r="S4506" s="28" t="n">
        <f aca="false">IF(O4506="Won",R4506,IF(O4506="Lost",0,N4506))</f>
        <v>0</v>
      </c>
      <c r="T4506" s="30" t="n">
        <f aca="false">IF(AND(P4506&lt;&gt;"",Q4506&lt;&gt;""),Q4506-P4506,"")</f>
        <v>11</v>
      </c>
      <c r="U4506" s="30" t="str">
        <f aca="false">IF(AND(O4506="Engaging",P4506&lt;&gt;""),'Leia-me'!$B$5-P4506,"")</f>
        <v/>
      </c>
      <c r="V4506" s="25" t="str">
        <f aca="false">IF(O4506&lt;&gt;"Engaging","",IF(U4506&lt;='Leia-me'!$B$6,"Saudável",IF(U4506&lt;='Leia-me'!$B$7,"Esfriando",IF(U4506&lt;='Leia-me'!$B$8,"Última chance","Zumbi"))))</f>
        <v/>
      </c>
      <c r="W4506" s="25" t="n">
        <f aca="false">IF(O4506="Won",1,IF(O4506="Lost",0,""))</f>
        <v>0</v>
      </c>
      <c r="Y4506" s="25" t="str">
        <f aca="false">IF(E4506="","Sim","")</f>
        <v/>
      </c>
    </row>
    <row r="4507" customFormat="false" ht="15" hidden="false" customHeight="false" outlineLevel="0" collapsed="false">
      <c r="A4507" s="25" t="s">
        <v>4769</v>
      </c>
      <c r="B4507" s="25" t="s">
        <v>84</v>
      </c>
      <c r="C4507" s="25" t="s">
        <v>93</v>
      </c>
      <c r="D4507" s="25" t="s">
        <v>98</v>
      </c>
      <c r="G4507" s="31"/>
      <c r="H4507" s="32"/>
      <c r="L4507" s="25" t="s">
        <v>170</v>
      </c>
      <c r="M4507" s="25" t="s">
        <v>171</v>
      </c>
      <c r="N4507" s="28" t="n">
        <v>1096</v>
      </c>
      <c r="O4507" s="25" t="s">
        <v>56</v>
      </c>
      <c r="P4507" s="29" t="n">
        <v>42808</v>
      </c>
      <c r="Q4507" s="33"/>
      <c r="R4507" s="34"/>
      <c r="S4507" s="28" t="n">
        <f aca="false">IF(O4507="Won",R4507,IF(O4507="Lost",0,N4507))</f>
        <v>1096</v>
      </c>
      <c r="T4507" s="30" t="str">
        <f aca="false">IF(AND(P4507&lt;&gt;"",Q4507&lt;&gt;""),Q4507-P4507,"")</f>
        <v/>
      </c>
      <c r="U4507" s="30" t="n">
        <f aca="false">IF(AND(O4507="Engaging",P4507&lt;&gt;""),'Leia-me'!$B$5-P4507,"")</f>
        <v>292</v>
      </c>
      <c r="V4507" s="25" t="str">
        <f aca="false">IF(O4507&lt;&gt;"Engaging","",IF(U4507&lt;='Leia-me'!$B$6,"Saudável",IF(U4507&lt;='Leia-me'!$B$7,"Esfriando",IF(U4507&lt;='Leia-me'!$B$8,"Última chance","Zumbi"))))</f>
        <v>Zumbi</v>
      </c>
      <c r="W4507" s="25" t="str">
        <f aca="false">IF(O4507="Won",1,IF(O4507="Lost",0,""))</f>
        <v/>
      </c>
      <c r="Y4507" s="25" t="str">
        <f aca="false">IF(E4507="","Sim","")</f>
        <v>Sim</v>
      </c>
    </row>
    <row r="4508" customFormat="false" ht="15" hidden="false" customHeight="false" outlineLevel="0" collapsed="false">
      <c r="A4508" s="25" t="s">
        <v>4770</v>
      </c>
      <c r="B4508" s="25" t="s">
        <v>84</v>
      </c>
      <c r="C4508" s="25" t="s">
        <v>93</v>
      </c>
      <c r="D4508" s="25" t="s">
        <v>98</v>
      </c>
      <c r="G4508" s="31"/>
      <c r="H4508" s="32"/>
      <c r="L4508" s="25" t="s">
        <v>170</v>
      </c>
      <c r="M4508" s="25" t="s">
        <v>171</v>
      </c>
      <c r="N4508" s="28" t="n">
        <v>1096</v>
      </c>
      <c r="O4508" s="25" t="s">
        <v>56</v>
      </c>
      <c r="P4508" s="29" t="n">
        <v>42810</v>
      </c>
      <c r="Q4508" s="33"/>
      <c r="R4508" s="34"/>
      <c r="S4508" s="28" t="n">
        <f aca="false">IF(O4508="Won",R4508,IF(O4508="Lost",0,N4508))</f>
        <v>1096</v>
      </c>
      <c r="T4508" s="30" t="str">
        <f aca="false">IF(AND(P4508&lt;&gt;"",Q4508&lt;&gt;""),Q4508-P4508,"")</f>
        <v/>
      </c>
      <c r="U4508" s="30" t="n">
        <f aca="false">IF(AND(O4508="Engaging",P4508&lt;&gt;""),'Leia-me'!$B$5-P4508,"")</f>
        <v>290</v>
      </c>
      <c r="V4508" s="25" t="str">
        <f aca="false">IF(O4508&lt;&gt;"Engaging","",IF(U4508&lt;='Leia-me'!$B$6,"Saudável",IF(U4508&lt;='Leia-me'!$B$7,"Esfriando",IF(U4508&lt;='Leia-me'!$B$8,"Última chance","Zumbi"))))</f>
        <v>Zumbi</v>
      </c>
      <c r="W4508" s="25" t="str">
        <f aca="false">IF(O4508="Won",1,IF(O4508="Lost",0,""))</f>
        <v/>
      </c>
      <c r="Y4508" s="25" t="str">
        <f aca="false">IF(E4508="","Sim","")</f>
        <v>Sim</v>
      </c>
    </row>
    <row r="4509" customFormat="false" ht="15" hidden="false" customHeight="false" outlineLevel="0" collapsed="false">
      <c r="A4509" s="25" t="s">
        <v>4771</v>
      </c>
      <c r="B4509" s="25" t="s">
        <v>84</v>
      </c>
      <c r="C4509" s="25" t="s">
        <v>93</v>
      </c>
      <c r="D4509" s="25" t="s">
        <v>98</v>
      </c>
      <c r="E4509" s="25" t="s">
        <v>452</v>
      </c>
      <c r="F4509" s="25" t="s">
        <v>185</v>
      </c>
      <c r="G4509" s="26" t="n">
        <v>1712.68</v>
      </c>
      <c r="H4509" s="27" t="n">
        <v>3194</v>
      </c>
      <c r="I4509" s="25" t="s">
        <v>147</v>
      </c>
      <c r="J4509" s="25" t="s">
        <v>193</v>
      </c>
      <c r="K4509" s="25" t="n">
        <v>1992</v>
      </c>
      <c r="L4509" s="25" t="s">
        <v>1834</v>
      </c>
      <c r="M4509" s="25" t="s">
        <v>171</v>
      </c>
      <c r="N4509" s="28" t="n">
        <v>4821</v>
      </c>
      <c r="O4509" s="25" t="s">
        <v>54</v>
      </c>
      <c r="P4509" s="29" t="n">
        <v>42810</v>
      </c>
      <c r="Q4509" s="29" t="n">
        <v>42892</v>
      </c>
      <c r="R4509" s="28" t="n">
        <v>5223</v>
      </c>
      <c r="S4509" s="28" t="n">
        <f aca="false">IF(O4509="Won",R4509,IF(O4509="Lost",0,N4509))</f>
        <v>5223</v>
      </c>
      <c r="T4509" s="30" t="n">
        <f aca="false">IF(AND(P4509&lt;&gt;"",Q4509&lt;&gt;""),Q4509-P4509,"")</f>
        <v>82</v>
      </c>
      <c r="U4509" s="30" t="str">
        <f aca="false">IF(AND(O4509="Engaging",P4509&lt;&gt;""),'Leia-me'!$B$5-P4509,"")</f>
        <v/>
      </c>
      <c r="V4509" s="25" t="str">
        <f aca="false">IF(O4509&lt;&gt;"Engaging","",IF(U4509&lt;='Leia-me'!$B$6,"Saudável",IF(U4509&lt;='Leia-me'!$B$7,"Esfriando",IF(U4509&lt;='Leia-me'!$B$8,"Última chance","Zumbi"))))</f>
        <v/>
      </c>
      <c r="W4509" s="25" t="n">
        <f aca="false">IF(O4509="Won",1,IF(O4509="Lost",0,""))</f>
        <v>1</v>
      </c>
      <c r="X4509" s="25" t="s">
        <v>1835</v>
      </c>
      <c r="Y4509" s="25" t="str">
        <f aca="false">IF(E4509="","Sim","")</f>
        <v/>
      </c>
    </row>
    <row r="4510" customFormat="false" ht="15" hidden="false" customHeight="false" outlineLevel="0" collapsed="false">
      <c r="A4510" s="25" t="s">
        <v>4772</v>
      </c>
      <c r="B4510" s="25" t="s">
        <v>84</v>
      </c>
      <c r="C4510" s="25" t="s">
        <v>93</v>
      </c>
      <c r="D4510" s="25" t="s">
        <v>98</v>
      </c>
      <c r="E4510" s="25" t="s">
        <v>661</v>
      </c>
      <c r="F4510" s="25" t="s">
        <v>146</v>
      </c>
      <c r="G4510" s="26" t="n">
        <v>251.41</v>
      </c>
      <c r="H4510" s="27" t="n">
        <v>495</v>
      </c>
      <c r="I4510" s="25" t="s">
        <v>147</v>
      </c>
      <c r="K4510" s="25" t="n">
        <v>1999</v>
      </c>
      <c r="L4510" s="25" t="s">
        <v>148</v>
      </c>
      <c r="M4510" s="25" t="s">
        <v>149</v>
      </c>
      <c r="N4510" s="28" t="n">
        <v>55</v>
      </c>
      <c r="O4510" s="25" t="s">
        <v>54</v>
      </c>
      <c r="P4510" s="29" t="n">
        <v>42810</v>
      </c>
      <c r="Q4510" s="29" t="n">
        <v>42867</v>
      </c>
      <c r="R4510" s="28" t="n">
        <v>53</v>
      </c>
      <c r="S4510" s="28" t="n">
        <f aca="false">IF(O4510="Won",R4510,IF(O4510="Lost",0,N4510))</f>
        <v>53</v>
      </c>
      <c r="T4510" s="30" t="n">
        <f aca="false">IF(AND(P4510&lt;&gt;"",Q4510&lt;&gt;""),Q4510-P4510,"")</f>
        <v>57</v>
      </c>
      <c r="U4510" s="30" t="str">
        <f aca="false">IF(AND(O4510="Engaging",P4510&lt;&gt;""),'Leia-me'!$B$5-P4510,"")</f>
        <v/>
      </c>
      <c r="V4510" s="25" t="str">
        <f aca="false">IF(O4510&lt;&gt;"Engaging","",IF(U4510&lt;='Leia-me'!$B$6,"Saudável",IF(U4510&lt;='Leia-me'!$B$7,"Esfriando",IF(U4510&lt;='Leia-me'!$B$8,"Última chance","Zumbi"))))</f>
        <v/>
      </c>
      <c r="W4510" s="25" t="n">
        <f aca="false">IF(O4510="Won",1,IF(O4510="Lost",0,""))</f>
        <v>1</v>
      </c>
      <c r="Y4510" s="25" t="str">
        <f aca="false">IF(E4510="","Sim","")</f>
        <v/>
      </c>
    </row>
    <row r="4511" customFormat="false" ht="15" hidden="false" customHeight="false" outlineLevel="0" collapsed="false">
      <c r="A4511" s="25" t="s">
        <v>4773</v>
      </c>
      <c r="B4511" s="25" t="s">
        <v>84</v>
      </c>
      <c r="C4511" s="25" t="s">
        <v>93</v>
      </c>
      <c r="D4511" s="25" t="s">
        <v>98</v>
      </c>
      <c r="E4511" s="25" t="s">
        <v>494</v>
      </c>
      <c r="F4511" s="25" t="s">
        <v>192</v>
      </c>
      <c r="G4511" s="26" t="n">
        <v>11698.03</v>
      </c>
      <c r="H4511" s="27" t="n">
        <v>34288</v>
      </c>
      <c r="I4511" s="25" t="s">
        <v>147</v>
      </c>
      <c r="K4511" s="25" t="n">
        <v>1982</v>
      </c>
      <c r="L4511" s="25" t="s">
        <v>186</v>
      </c>
      <c r="M4511" s="25" t="s">
        <v>171</v>
      </c>
      <c r="N4511" s="28" t="n">
        <v>550</v>
      </c>
      <c r="O4511" s="25" t="s">
        <v>54</v>
      </c>
      <c r="P4511" s="29" t="n">
        <v>42814</v>
      </c>
      <c r="Q4511" s="29" t="n">
        <v>42898</v>
      </c>
      <c r="R4511" s="28" t="n">
        <v>564</v>
      </c>
      <c r="S4511" s="28" t="n">
        <f aca="false">IF(O4511="Won",R4511,IF(O4511="Lost",0,N4511))</f>
        <v>564</v>
      </c>
      <c r="T4511" s="30" t="n">
        <f aca="false">IF(AND(P4511&lt;&gt;"",Q4511&lt;&gt;""),Q4511-P4511,"")</f>
        <v>84</v>
      </c>
      <c r="U4511" s="30" t="str">
        <f aca="false">IF(AND(O4511="Engaging",P4511&lt;&gt;""),'Leia-me'!$B$5-P4511,"")</f>
        <v/>
      </c>
      <c r="V4511" s="25" t="str">
        <f aca="false">IF(O4511&lt;&gt;"Engaging","",IF(U4511&lt;='Leia-me'!$B$6,"Saudável",IF(U4511&lt;='Leia-me'!$B$7,"Esfriando",IF(U4511&lt;='Leia-me'!$B$8,"Última chance","Zumbi"))))</f>
        <v/>
      </c>
      <c r="W4511" s="25" t="n">
        <f aca="false">IF(O4511="Won",1,IF(O4511="Lost",0,""))</f>
        <v>1</v>
      </c>
      <c r="Y4511" s="25" t="str">
        <f aca="false">IF(E4511="","Sim","")</f>
        <v/>
      </c>
    </row>
    <row r="4512" customFormat="false" ht="15" hidden="false" customHeight="false" outlineLevel="0" collapsed="false">
      <c r="A4512" s="25" t="s">
        <v>4774</v>
      </c>
      <c r="B4512" s="25" t="s">
        <v>84</v>
      </c>
      <c r="C4512" s="25" t="s">
        <v>93</v>
      </c>
      <c r="D4512" s="25" t="s">
        <v>98</v>
      </c>
      <c r="E4512" s="25" t="s">
        <v>245</v>
      </c>
      <c r="F4512" s="25" t="s">
        <v>185</v>
      </c>
      <c r="G4512" s="26" t="n">
        <v>2938.67</v>
      </c>
      <c r="H4512" s="27" t="n">
        <v>8775</v>
      </c>
      <c r="I4512" s="25" t="s">
        <v>246</v>
      </c>
      <c r="K4512" s="25" t="n">
        <v>1987</v>
      </c>
      <c r="L4512" s="25" t="s">
        <v>170</v>
      </c>
      <c r="M4512" s="25" t="s">
        <v>171</v>
      </c>
      <c r="N4512" s="28" t="n">
        <v>1096</v>
      </c>
      <c r="O4512" s="25" t="s">
        <v>56</v>
      </c>
      <c r="P4512" s="29" t="n">
        <v>42815</v>
      </c>
      <c r="Q4512" s="33"/>
      <c r="R4512" s="34"/>
      <c r="S4512" s="28" t="n">
        <f aca="false">IF(O4512="Won",R4512,IF(O4512="Lost",0,N4512))</f>
        <v>1096</v>
      </c>
      <c r="T4512" s="30" t="str">
        <f aca="false">IF(AND(P4512&lt;&gt;"",Q4512&lt;&gt;""),Q4512-P4512,"")</f>
        <v/>
      </c>
      <c r="U4512" s="30" t="n">
        <f aca="false">IF(AND(O4512="Engaging",P4512&lt;&gt;""),'Leia-me'!$B$5-P4512,"")</f>
        <v>285</v>
      </c>
      <c r="V4512" s="25" t="str">
        <f aca="false">IF(O4512&lt;&gt;"Engaging","",IF(U4512&lt;='Leia-me'!$B$6,"Saudável",IF(U4512&lt;='Leia-me'!$B$7,"Esfriando",IF(U4512&lt;='Leia-me'!$B$8,"Última chance","Zumbi"))))</f>
        <v>Zumbi</v>
      </c>
      <c r="W4512" s="25" t="str">
        <f aca="false">IF(O4512="Won",1,IF(O4512="Lost",0,""))</f>
        <v/>
      </c>
      <c r="Y4512" s="25" t="str">
        <f aca="false">IF(E4512="","Sim","")</f>
        <v/>
      </c>
    </row>
    <row r="4513" customFormat="false" ht="15" hidden="false" customHeight="false" outlineLevel="0" collapsed="false">
      <c r="A4513" s="25" t="s">
        <v>4775</v>
      </c>
      <c r="B4513" s="25" t="s">
        <v>84</v>
      </c>
      <c r="C4513" s="25" t="s">
        <v>93</v>
      </c>
      <c r="D4513" s="25" t="s">
        <v>98</v>
      </c>
      <c r="E4513" s="25" t="s">
        <v>661</v>
      </c>
      <c r="F4513" s="25" t="s">
        <v>146</v>
      </c>
      <c r="G4513" s="26" t="n">
        <v>251.41</v>
      </c>
      <c r="H4513" s="27" t="n">
        <v>495</v>
      </c>
      <c r="I4513" s="25" t="s">
        <v>147</v>
      </c>
      <c r="K4513" s="25" t="n">
        <v>1999</v>
      </c>
      <c r="L4513" s="25" t="s">
        <v>170</v>
      </c>
      <c r="M4513" s="25" t="s">
        <v>171</v>
      </c>
      <c r="N4513" s="28" t="n">
        <v>1096</v>
      </c>
      <c r="O4513" s="25" t="s">
        <v>54</v>
      </c>
      <c r="P4513" s="29" t="n">
        <v>42815</v>
      </c>
      <c r="Q4513" s="29" t="n">
        <v>42828</v>
      </c>
      <c r="R4513" s="28" t="n">
        <v>992</v>
      </c>
      <c r="S4513" s="28" t="n">
        <f aca="false">IF(O4513="Won",R4513,IF(O4513="Lost",0,N4513))</f>
        <v>992</v>
      </c>
      <c r="T4513" s="30" t="n">
        <f aca="false">IF(AND(P4513&lt;&gt;"",Q4513&lt;&gt;""),Q4513-P4513,"")</f>
        <v>13</v>
      </c>
      <c r="U4513" s="30" t="str">
        <f aca="false">IF(AND(O4513="Engaging",P4513&lt;&gt;""),'Leia-me'!$B$5-P4513,"")</f>
        <v/>
      </c>
      <c r="V4513" s="25" t="str">
        <f aca="false">IF(O4513&lt;&gt;"Engaging","",IF(U4513&lt;='Leia-me'!$B$6,"Saudável",IF(U4513&lt;='Leia-me'!$B$7,"Esfriando",IF(U4513&lt;='Leia-me'!$B$8,"Última chance","Zumbi"))))</f>
        <v/>
      </c>
      <c r="W4513" s="25" t="n">
        <f aca="false">IF(O4513="Won",1,IF(O4513="Lost",0,""))</f>
        <v>1</v>
      </c>
      <c r="Y4513" s="25" t="str">
        <f aca="false">IF(E4513="","Sim","")</f>
        <v/>
      </c>
    </row>
    <row r="4514" customFormat="false" ht="15" hidden="false" customHeight="false" outlineLevel="0" collapsed="false">
      <c r="A4514" s="25" t="s">
        <v>4776</v>
      </c>
      <c r="B4514" s="25" t="s">
        <v>84</v>
      </c>
      <c r="C4514" s="25" t="s">
        <v>93</v>
      </c>
      <c r="D4514" s="25" t="s">
        <v>98</v>
      </c>
      <c r="E4514" s="25" t="s">
        <v>1653</v>
      </c>
      <c r="F4514" s="25" t="s">
        <v>165</v>
      </c>
      <c r="G4514" s="26" t="n">
        <v>3838.39</v>
      </c>
      <c r="H4514" s="27" t="n">
        <v>8274</v>
      </c>
      <c r="I4514" s="25" t="s">
        <v>147</v>
      </c>
      <c r="K4514" s="25" t="n">
        <v>1989</v>
      </c>
      <c r="L4514" s="25" t="s">
        <v>186</v>
      </c>
      <c r="M4514" s="25" t="s">
        <v>171</v>
      </c>
      <c r="N4514" s="28" t="n">
        <v>550</v>
      </c>
      <c r="O4514" s="25" t="s">
        <v>55</v>
      </c>
      <c r="P4514" s="29" t="n">
        <v>42817</v>
      </c>
      <c r="Q4514" s="29" t="n">
        <v>42826</v>
      </c>
      <c r="R4514" s="28" t="n">
        <v>0</v>
      </c>
      <c r="S4514" s="28" t="n">
        <f aca="false">IF(O4514="Won",R4514,IF(O4514="Lost",0,N4514))</f>
        <v>0</v>
      </c>
      <c r="T4514" s="30" t="n">
        <f aca="false">IF(AND(P4514&lt;&gt;"",Q4514&lt;&gt;""),Q4514-P4514,"")</f>
        <v>9</v>
      </c>
      <c r="U4514" s="30" t="str">
        <f aca="false">IF(AND(O4514="Engaging",P4514&lt;&gt;""),'Leia-me'!$B$5-P4514,"")</f>
        <v/>
      </c>
      <c r="V4514" s="25" t="str">
        <f aca="false">IF(O4514&lt;&gt;"Engaging","",IF(U4514&lt;='Leia-me'!$B$6,"Saudável",IF(U4514&lt;='Leia-me'!$B$7,"Esfriando",IF(U4514&lt;='Leia-me'!$B$8,"Última chance","Zumbi"))))</f>
        <v/>
      </c>
      <c r="W4514" s="25" t="n">
        <f aca="false">IF(O4514="Won",1,IF(O4514="Lost",0,""))</f>
        <v>0</v>
      </c>
      <c r="Y4514" s="25" t="str">
        <f aca="false">IF(E4514="","Sim","")</f>
        <v/>
      </c>
    </row>
    <row r="4515" customFormat="false" ht="15" hidden="false" customHeight="false" outlineLevel="0" collapsed="false">
      <c r="A4515" s="25" t="s">
        <v>4777</v>
      </c>
      <c r="B4515" s="25" t="s">
        <v>84</v>
      </c>
      <c r="C4515" s="25" t="s">
        <v>93</v>
      </c>
      <c r="D4515" s="25" t="s">
        <v>98</v>
      </c>
      <c r="E4515" s="25" t="s">
        <v>661</v>
      </c>
      <c r="F4515" s="25" t="s">
        <v>146</v>
      </c>
      <c r="G4515" s="26" t="n">
        <v>251.41</v>
      </c>
      <c r="H4515" s="27" t="n">
        <v>495</v>
      </c>
      <c r="I4515" s="25" t="s">
        <v>147</v>
      </c>
      <c r="K4515" s="25" t="n">
        <v>1999</v>
      </c>
      <c r="L4515" s="25" t="s">
        <v>178</v>
      </c>
      <c r="M4515" s="25" t="s">
        <v>171</v>
      </c>
      <c r="N4515" s="28" t="n">
        <v>5482</v>
      </c>
      <c r="O4515" s="25" t="s">
        <v>54</v>
      </c>
      <c r="P4515" s="29" t="n">
        <v>42819</v>
      </c>
      <c r="Q4515" s="29" t="n">
        <v>42875</v>
      </c>
      <c r="R4515" s="28" t="n">
        <v>5479</v>
      </c>
      <c r="S4515" s="28" t="n">
        <f aca="false">IF(O4515="Won",R4515,IF(O4515="Lost",0,N4515))</f>
        <v>5479</v>
      </c>
      <c r="T4515" s="30" t="n">
        <f aca="false">IF(AND(P4515&lt;&gt;"",Q4515&lt;&gt;""),Q4515-P4515,"")</f>
        <v>56</v>
      </c>
      <c r="U4515" s="30" t="str">
        <f aca="false">IF(AND(O4515="Engaging",P4515&lt;&gt;""),'Leia-me'!$B$5-P4515,"")</f>
        <v/>
      </c>
      <c r="V4515" s="25" t="str">
        <f aca="false">IF(O4515&lt;&gt;"Engaging","",IF(U4515&lt;='Leia-me'!$B$6,"Saudável",IF(U4515&lt;='Leia-me'!$B$7,"Esfriando",IF(U4515&lt;='Leia-me'!$B$8,"Última chance","Zumbi"))))</f>
        <v/>
      </c>
      <c r="W4515" s="25" t="n">
        <f aca="false">IF(O4515="Won",1,IF(O4515="Lost",0,""))</f>
        <v>1</v>
      </c>
      <c r="Y4515" s="25" t="str">
        <f aca="false">IF(E4515="","Sim","")</f>
        <v/>
      </c>
    </row>
    <row r="4516" customFormat="false" ht="15" hidden="false" customHeight="false" outlineLevel="0" collapsed="false">
      <c r="A4516" s="25" t="s">
        <v>4778</v>
      </c>
      <c r="B4516" s="25" t="s">
        <v>84</v>
      </c>
      <c r="C4516" s="25" t="s">
        <v>93</v>
      </c>
      <c r="D4516" s="25" t="s">
        <v>98</v>
      </c>
      <c r="E4516" s="25" t="s">
        <v>644</v>
      </c>
      <c r="F4516" s="25" t="s">
        <v>177</v>
      </c>
      <c r="G4516" s="26" t="n">
        <v>646.1</v>
      </c>
      <c r="H4516" s="27" t="n">
        <v>883</v>
      </c>
      <c r="I4516" s="25" t="s">
        <v>147</v>
      </c>
      <c r="J4516" s="25" t="s">
        <v>199</v>
      </c>
      <c r="K4516" s="25" t="n">
        <v>1993</v>
      </c>
      <c r="L4516" s="25" t="s">
        <v>186</v>
      </c>
      <c r="M4516" s="25" t="s">
        <v>171</v>
      </c>
      <c r="N4516" s="28" t="n">
        <v>550</v>
      </c>
      <c r="O4516" s="25" t="s">
        <v>55</v>
      </c>
      <c r="P4516" s="29" t="n">
        <v>42824</v>
      </c>
      <c r="Q4516" s="29" t="n">
        <v>42826</v>
      </c>
      <c r="R4516" s="28" t="n">
        <v>0</v>
      </c>
      <c r="S4516" s="28" t="n">
        <f aca="false">IF(O4516="Won",R4516,IF(O4516="Lost",0,N4516))</f>
        <v>0</v>
      </c>
      <c r="T4516" s="30" t="n">
        <f aca="false">IF(AND(P4516&lt;&gt;"",Q4516&lt;&gt;""),Q4516-P4516,"")</f>
        <v>2</v>
      </c>
      <c r="U4516" s="30" t="str">
        <f aca="false">IF(AND(O4516="Engaging",P4516&lt;&gt;""),'Leia-me'!$B$5-P4516,"")</f>
        <v/>
      </c>
      <c r="V4516" s="25" t="str">
        <f aca="false">IF(O4516&lt;&gt;"Engaging","",IF(U4516&lt;='Leia-me'!$B$6,"Saudável",IF(U4516&lt;='Leia-me'!$B$7,"Esfriando",IF(U4516&lt;='Leia-me'!$B$8,"Última chance","Zumbi"))))</f>
        <v/>
      </c>
      <c r="W4516" s="25" t="n">
        <f aca="false">IF(O4516="Won",1,IF(O4516="Lost",0,""))</f>
        <v>0</v>
      </c>
      <c r="Y4516" s="25" t="str">
        <f aca="false">IF(E4516="","Sim","")</f>
        <v/>
      </c>
    </row>
    <row r="4517" customFormat="false" ht="15" hidden="false" customHeight="false" outlineLevel="0" collapsed="false">
      <c r="A4517" s="25" t="s">
        <v>4779</v>
      </c>
      <c r="B4517" s="25" t="s">
        <v>84</v>
      </c>
      <c r="C4517" s="25" t="s">
        <v>93</v>
      </c>
      <c r="D4517" s="25" t="s">
        <v>98</v>
      </c>
      <c r="E4517" s="25" t="s">
        <v>1653</v>
      </c>
      <c r="F4517" s="25" t="s">
        <v>165</v>
      </c>
      <c r="G4517" s="26" t="n">
        <v>3838.39</v>
      </c>
      <c r="H4517" s="27" t="n">
        <v>8274</v>
      </c>
      <c r="I4517" s="25" t="s">
        <v>147</v>
      </c>
      <c r="K4517" s="25" t="n">
        <v>1989</v>
      </c>
      <c r="L4517" s="25" t="s">
        <v>178</v>
      </c>
      <c r="M4517" s="25" t="s">
        <v>171</v>
      </c>
      <c r="N4517" s="28" t="n">
        <v>5482</v>
      </c>
      <c r="O4517" s="25" t="s">
        <v>55</v>
      </c>
      <c r="P4517" s="29" t="n">
        <v>42824</v>
      </c>
      <c r="Q4517" s="29" t="n">
        <v>42832</v>
      </c>
      <c r="R4517" s="28" t="n">
        <v>0</v>
      </c>
      <c r="S4517" s="28" t="n">
        <f aca="false">IF(O4517="Won",R4517,IF(O4517="Lost",0,N4517))</f>
        <v>0</v>
      </c>
      <c r="T4517" s="30" t="n">
        <f aca="false">IF(AND(P4517&lt;&gt;"",Q4517&lt;&gt;""),Q4517-P4517,"")</f>
        <v>8</v>
      </c>
      <c r="U4517" s="30" t="str">
        <f aca="false">IF(AND(O4517="Engaging",P4517&lt;&gt;""),'Leia-me'!$B$5-P4517,"")</f>
        <v/>
      </c>
      <c r="V4517" s="25" t="str">
        <f aca="false">IF(O4517&lt;&gt;"Engaging","",IF(U4517&lt;='Leia-me'!$B$6,"Saudável",IF(U4517&lt;='Leia-me'!$B$7,"Esfriando",IF(U4517&lt;='Leia-me'!$B$8,"Última chance","Zumbi"))))</f>
        <v/>
      </c>
      <c r="W4517" s="25" t="n">
        <f aca="false">IF(O4517="Won",1,IF(O4517="Lost",0,""))</f>
        <v>0</v>
      </c>
      <c r="Y4517" s="25" t="str">
        <f aca="false">IF(E4517="","Sim","")</f>
        <v/>
      </c>
    </row>
    <row r="4518" customFormat="false" ht="15" hidden="false" customHeight="false" outlineLevel="0" collapsed="false">
      <c r="A4518" s="25" t="s">
        <v>4780</v>
      </c>
      <c r="B4518" s="25" t="s">
        <v>84</v>
      </c>
      <c r="C4518" s="25" t="s">
        <v>93</v>
      </c>
      <c r="D4518" s="25" t="s">
        <v>98</v>
      </c>
      <c r="E4518" s="25" t="s">
        <v>644</v>
      </c>
      <c r="F4518" s="25" t="s">
        <v>177</v>
      </c>
      <c r="G4518" s="26" t="n">
        <v>646.1</v>
      </c>
      <c r="H4518" s="27" t="n">
        <v>883</v>
      </c>
      <c r="I4518" s="25" t="s">
        <v>147</v>
      </c>
      <c r="J4518" s="25" t="s">
        <v>199</v>
      </c>
      <c r="K4518" s="25" t="n">
        <v>1993</v>
      </c>
      <c r="L4518" s="25" t="s">
        <v>160</v>
      </c>
      <c r="M4518" s="25" t="s">
        <v>149</v>
      </c>
      <c r="N4518" s="28" t="n">
        <v>3393</v>
      </c>
      <c r="O4518" s="25" t="s">
        <v>54</v>
      </c>
      <c r="P4518" s="29" t="n">
        <v>42825</v>
      </c>
      <c r="Q4518" s="29" t="n">
        <v>42826</v>
      </c>
      <c r="R4518" s="28" t="n">
        <v>2819</v>
      </c>
      <c r="S4518" s="28" t="n">
        <f aca="false">IF(O4518="Won",R4518,IF(O4518="Lost",0,N4518))</f>
        <v>2819</v>
      </c>
      <c r="T4518" s="30" t="n">
        <f aca="false">IF(AND(P4518&lt;&gt;"",Q4518&lt;&gt;""),Q4518-P4518,"")</f>
        <v>1</v>
      </c>
      <c r="U4518" s="30" t="str">
        <f aca="false">IF(AND(O4518="Engaging",P4518&lt;&gt;""),'Leia-me'!$B$5-P4518,"")</f>
        <v/>
      </c>
      <c r="V4518" s="25" t="str">
        <f aca="false">IF(O4518&lt;&gt;"Engaging","",IF(U4518&lt;='Leia-me'!$B$6,"Saudável",IF(U4518&lt;='Leia-me'!$B$7,"Esfriando",IF(U4518&lt;='Leia-me'!$B$8,"Última chance","Zumbi"))))</f>
        <v/>
      </c>
      <c r="W4518" s="25" t="n">
        <f aca="false">IF(O4518="Won",1,IF(O4518="Lost",0,""))</f>
        <v>1</v>
      </c>
      <c r="Y4518" s="25" t="str">
        <f aca="false">IF(E4518="","Sim","")</f>
        <v/>
      </c>
    </row>
    <row r="4519" customFormat="false" ht="15" hidden="false" customHeight="false" outlineLevel="0" collapsed="false">
      <c r="A4519" s="25" t="s">
        <v>4781</v>
      </c>
      <c r="B4519" s="25" t="s">
        <v>84</v>
      </c>
      <c r="C4519" s="25" t="s">
        <v>93</v>
      </c>
      <c r="D4519" s="25" t="s">
        <v>98</v>
      </c>
      <c r="E4519" s="25" t="s">
        <v>1049</v>
      </c>
      <c r="F4519" s="25" t="s">
        <v>177</v>
      </c>
      <c r="G4519" s="26" t="n">
        <v>2022.14</v>
      </c>
      <c r="H4519" s="27" t="n">
        <v>5113</v>
      </c>
      <c r="I4519" s="25" t="s">
        <v>147</v>
      </c>
      <c r="K4519" s="25" t="n">
        <v>1998</v>
      </c>
      <c r="L4519" s="25" t="s">
        <v>170</v>
      </c>
      <c r="M4519" s="25" t="s">
        <v>171</v>
      </c>
      <c r="N4519" s="28" t="n">
        <v>1096</v>
      </c>
      <c r="O4519" s="25" t="s">
        <v>55</v>
      </c>
      <c r="P4519" s="29" t="n">
        <v>42826</v>
      </c>
      <c r="Q4519" s="29" t="n">
        <v>42837</v>
      </c>
      <c r="R4519" s="28" t="n">
        <v>0</v>
      </c>
      <c r="S4519" s="28" t="n">
        <f aca="false">IF(O4519="Won",R4519,IF(O4519="Lost",0,N4519))</f>
        <v>0</v>
      </c>
      <c r="T4519" s="30" t="n">
        <f aca="false">IF(AND(P4519&lt;&gt;"",Q4519&lt;&gt;""),Q4519-P4519,"")</f>
        <v>11</v>
      </c>
      <c r="U4519" s="30" t="str">
        <f aca="false">IF(AND(O4519="Engaging",P4519&lt;&gt;""),'Leia-me'!$B$5-P4519,"")</f>
        <v/>
      </c>
      <c r="V4519" s="25" t="str">
        <f aca="false">IF(O4519&lt;&gt;"Engaging","",IF(U4519&lt;='Leia-me'!$B$6,"Saudável",IF(U4519&lt;='Leia-me'!$B$7,"Esfriando",IF(U4519&lt;='Leia-me'!$B$8,"Última chance","Zumbi"))))</f>
        <v/>
      </c>
      <c r="W4519" s="25" t="n">
        <f aca="false">IF(O4519="Won",1,IF(O4519="Lost",0,""))</f>
        <v>0</v>
      </c>
      <c r="Y4519" s="25" t="str">
        <f aca="false">IF(E4519="","Sim","")</f>
        <v/>
      </c>
    </row>
    <row r="4520" customFormat="false" ht="15" hidden="false" customHeight="false" outlineLevel="0" collapsed="false">
      <c r="A4520" s="25" t="s">
        <v>4782</v>
      </c>
      <c r="B4520" s="25" t="s">
        <v>84</v>
      </c>
      <c r="C4520" s="25" t="s">
        <v>93</v>
      </c>
      <c r="D4520" s="25" t="s">
        <v>98</v>
      </c>
      <c r="G4520" s="31"/>
      <c r="H4520" s="32"/>
      <c r="L4520" s="25" t="s">
        <v>160</v>
      </c>
      <c r="M4520" s="25" t="s">
        <v>149</v>
      </c>
      <c r="N4520" s="28" t="n">
        <v>3393</v>
      </c>
      <c r="O4520" s="25" t="s">
        <v>56</v>
      </c>
      <c r="P4520" s="29" t="n">
        <v>42827</v>
      </c>
      <c r="Q4520" s="33"/>
      <c r="R4520" s="34"/>
      <c r="S4520" s="28" t="n">
        <f aca="false">IF(O4520="Won",R4520,IF(O4520="Lost",0,N4520))</f>
        <v>3393</v>
      </c>
      <c r="T4520" s="30" t="str">
        <f aca="false">IF(AND(P4520&lt;&gt;"",Q4520&lt;&gt;""),Q4520-P4520,"")</f>
        <v/>
      </c>
      <c r="U4520" s="30" t="n">
        <f aca="false">IF(AND(O4520="Engaging",P4520&lt;&gt;""),'Leia-me'!$B$5-P4520,"")</f>
        <v>273</v>
      </c>
      <c r="V4520" s="25" t="str">
        <f aca="false">IF(O4520&lt;&gt;"Engaging","",IF(U4520&lt;='Leia-me'!$B$6,"Saudável",IF(U4520&lt;='Leia-me'!$B$7,"Esfriando",IF(U4520&lt;='Leia-me'!$B$8,"Última chance","Zumbi"))))</f>
        <v>Zumbi</v>
      </c>
      <c r="W4520" s="25" t="str">
        <f aca="false">IF(O4520="Won",1,IF(O4520="Lost",0,""))</f>
        <v/>
      </c>
      <c r="Y4520" s="25" t="str">
        <f aca="false">IF(E4520="","Sim","")</f>
        <v>Sim</v>
      </c>
    </row>
    <row r="4521" customFormat="false" ht="15" hidden="false" customHeight="false" outlineLevel="0" collapsed="false">
      <c r="A4521" s="25" t="s">
        <v>4783</v>
      </c>
      <c r="B4521" s="25" t="s">
        <v>84</v>
      </c>
      <c r="C4521" s="25" t="s">
        <v>93</v>
      </c>
      <c r="D4521" s="25" t="s">
        <v>98</v>
      </c>
      <c r="E4521" s="25" t="s">
        <v>2530</v>
      </c>
      <c r="F4521" s="25" t="s">
        <v>185</v>
      </c>
      <c r="G4521" s="26" t="n">
        <v>527.11</v>
      </c>
      <c r="H4521" s="27" t="n">
        <v>1428</v>
      </c>
      <c r="I4521" s="25" t="s">
        <v>147</v>
      </c>
      <c r="J4521" s="25" t="s">
        <v>193</v>
      </c>
      <c r="K4521" s="25" t="n">
        <v>2011</v>
      </c>
      <c r="L4521" s="25" t="s">
        <v>170</v>
      </c>
      <c r="M4521" s="25" t="s">
        <v>171</v>
      </c>
      <c r="N4521" s="28" t="n">
        <v>1096</v>
      </c>
      <c r="O4521" s="25" t="s">
        <v>55</v>
      </c>
      <c r="P4521" s="29" t="n">
        <v>42827</v>
      </c>
      <c r="Q4521" s="29" t="n">
        <v>42910</v>
      </c>
      <c r="R4521" s="28" t="n">
        <v>0</v>
      </c>
      <c r="S4521" s="28" t="n">
        <f aca="false">IF(O4521="Won",R4521,IF(O4521="Lost",0,N4521))</f>
        <v>0</v>
      </c>
      <c r="T4521" s="30" t="n">
        <f aca="false">IF(AND(P4521&lt;&gt;"",Q4521&lt;&gt;""),Q4521-P4521,"")</f>
        <v>83</v>
      </c>
      <c r="U4521" s="30" t="str">
        <f aca="false">IF(AND(O4521="Engaging",P4521&lt;&gt;""),'Leia-me'!$B$5-P4521,"")</f>
        <v/>
      </c>
      <c r="V4521" s="25" t="str">
        <f aca="false">IF(O4521&lt;&gt;"Engaging","",IF(U4521&lt;='Leia-me'!$B$6,"Saudável",IF(U4521&lt;='Leia-me'!$B$7,"Esfriando",IF(U4521&lt;='Leia-me'!$B$8,"Última chance","Zumbi"))))</f>
        <v/>
      </c>
      <c r="W4521" s="25" t="n">
        <f aca="false">IF(O4521="Won",1,IF(O4521="Lost",0,""))</f>
        <v>0</v>
      </c>
      <c r="Y4521" s="25" t="str">
        <f aca="false">IF(E4521="","Sim","")</f>
        <v/>
      </c>
    </row>
    <row r="4522" customFormat="false" ht="15" hidden="false" customHeight="false" outlineLevel="0" collapsed="false">
      <c r="A4522" s="25" t="s">
        <v>4784</v>
      </c>
      <c r="B4522" s="25" t="s">
        <v>84</v>
      </c>
      <c r="C4522" s="25" t="s">
        <v>93</v>
      </c>
      <c r="D4522" s="25" t="s">
        <v>98</v>
      </c>
      <c r="E4522" s="25" t="s">
        <v>452</v>
      </c>
      <c r="F4522" s="25" t="s">
        <v>185</v>
      </c>
      <c r="G4522" s="26" t="n">
        <v>1712.68</v>
      </c>
      <c r="H4522" s="27" t="n">
        <v>3194</v>
      </c>
      <c r="I4522" s="25" t="s">
        <v>147</v>
      </c>
      <c r="J4522" s="25" t="s">
        <v>193</v>
      </c>
      <c r="K4522" s="25" t="n">
        <v>1992</v>
      </c>
      <c r="L4522" s="25" t="s">
        <v>160</v>
      </c>
      <c r="M4522" s="25" t="s">
        <v>149</v>
      </c>
      <c r="N4522" s="28" t="n">
        <v>3393</v>
      </c>
      <c r="O4522" s="25" t="s">
        <v>54</v>
      </c>
      <c r="P4522" s="29" t="n">
        <v>42829</v>
      </c>
      <c r="Q4522" s="29" t="n">
        <v>42834</v>
      </c>
      <c r="R4522" s="28" t="n">
        <v>3259</v>
      </c>
      <c r="S4522" s="28" t="n">
        <f aca="false">IF(O4522="Won",R4522,IF(O4522="Lost",0,N4522))</f>
        <v>3259</v>
      </c>
      <c r="T4522" s="30" t="n">
        <f aca="false">IF(AND(P4522&lt;&gt;"",Q4522&lt;&gt;""),Q4522-P4522,"")</f>
        <v>5</v>
      </c>
      <c r="U4522" s="30" t="str">
        <f aca="false">IF(AND(O4522="Engaging",P4522&lt;&gt;""),'Leia-me'!$B$5-P4522,"")</f>
        <v/>
      </c>
      <c r="V4522" s="25" t="str">
        <f aca="false">IF(O4522&lt;&gt;"Engaging","",IF(U4522&lt;='Leia-me'!$B$6,"Saudável",IF(U4522&lt;='Leia-me'!$B$7,"Esfriando",IF(U4522&lt;='Leia-me'!$B$8,"Última chance","Zumbi"))))</f>
        <v/>
      </c>
      <c r="W4522" s="25" t="n">
        <f aca="false">IF(O4522="Won",1,IF(O4522="Lost",0,""))</f>
        <v>1</v>
      </c>
      <c r="Y4522" s="25" t="str">
        <f aca="false">IF(E4522="","Sim","")</f>
        <v/>
      </c>
    </row>
    <row r="4523" customFormat="false" ht="15" hidden="false" customHeight="false" outlineLevel="0" collapsed="false">
      <c r="A4523" s="25" t="s">
        <v>4785</v>
      </c>
      <c r="B4523" s="25" t="s">
        <v>84</v>
      </c>
      <c r="C4523" s="25" t="s">
        <v>93</v>
      </c>
      <c r="D4523" s="25" t="s">
        <v>98</v>
      </c>
      <c r="G4523" s="31"/>
      <c r="H4523" s="32"/>
      <c r="L4523" s="25" t="s">
        <v>1834</v>
      </c>
      <c r="M4523" s="25" t="s">
        <v>171</v>
      </c>
      <c r="N4523" s="28" t="n">
        <v>4821</v>
      </c>
      <c r="O4523" s="25" t="s">
        <v>56</v>
      </c>
      <c r="P4523" s="29" t="n">
        <v>42832</v>
      </c>
      <c r="Q4523" s="33"/>
      <c r="R4523" s="34"/>
      <c r="S4523" s="28" t="n">
        <f aca="false">IF(O4523="Won",R4523,IF(O4523="Lost",0,N4523))</f>
        <v>4821</v>
      </c>
      <c r="T4523" s="30" t="str">
        <f aca="false">IF(AND(P4523&lt;&gt;"",Q4523&lt;&gt;""),Q4523-P4523,"")</f>
        <v/>
      </c>
      <c r="U4523" s="30" t="n">
        <f aca="false">IF(AND(O4523="Engaging",P4523&lt;&gt;""),'Leia-me'!$B$5-P4523,"")</f>
        <v>268</v>
      </c>
      <c r="V4523" s="25" t="str">
        <f aca="false">IF(O4523&lt;&gt;"Engaging","",IF(U4523&lt;='Leia-me'!$B$6,"Saudável",IF(U4523&lt;='Leia-me'!$B$7,"Esfriando",IF(U4523&lt;='Leia-me'!$B$8,"Última chance","Zumbi"))))</f>
        <v>Zumbi</v>
      </c>
      <c r="W4523" s="25" t="str">
        <f aca="false">IF(O4523="Won",1,IF(O4523="Lost",0,""))</f>
        <v/>
      </c>
      <c r="X4523" s="25" t="s">
        <v>1835</v>
      </c>
      <c r="Y4523" s="25" t="str">
        <f aca="false">IF(E4523="","Sim","")</f>
        <v>Sim</v>
      </c>
    </row>
    <row r="4524" customFormat="false" ht="15" hidden="false" customHeight="false" outlineLevel="0" collapsed="false">
      <c r="A4524" s="25" t="s">
        <v>4786</v>
      </c>
      <c r="B4524" s="25" t="s">
        <v>84</v>
      </c>
      <c r="C4524" s="25" t="s">
        <v>93</v>
      </c>
      <c r="D4524" s="25" t="s">
        <v>98</v>
      </c>
      <c r="E4524" s="25" t="s">
        <v>3373</v>
      </c>
      <c r="F4524" s="25" t="s">
        <v>192</v>
      </c>
      <c r="G4524" s="26" t="n">
        <v>4478.47</v>
      </c>
      <c r="H4524" s="27" t="n">
        <v>13809</v>
      </c>
      <c r="I4524" s="25" t="s">
        <v>147</v>
      </c>
      <c r="K4524" s="25" t="n">
        <v>1979</v>
      </c>
      <c r="L4524" s="25" t="s">
        <v>148</v>
      </c>
      <c r="M4524" s="25" t="s">
        <v>149</v>
      </c>
      <c r="N4524" s="28" t="n">
        <v>55</v>
      </c>
      <c r="O4524" s="25" t="s">
        <v>54</v>
      </c>
      <c r="P4524" s="29" t="n">
        <v>42832</v>
      </c>
      <c r="Q4524" s="29" t="n">
        <v>42840</v>
      </c>
      <c r="R4524" s="28" t="n">
        <v>59</v>
      </c>
      <c r="S4524" s="28" t="n">
        <f aca="false">IF(O4524="Won",R4524,IF(O4524="Lost",0,N4524))</f>
        <v>59</v>
      </c>
      <c r="T4524" s="30" t="n">
        <f aca="false">IF(AND(P4524&lt;&gt;"",Q4524&lt;&gt;""),Q4524-P4524,"")</f>
        <v>8</v>
      </c>
      <c r="U4524" s="30" t="str">
        <f aca="false">IF(AND(O4524="Engaging",P4524&lt;&gt;""),'Leia-me'!$B$5-P4524,"")</f>
        <v/>
      </c>
      <c r="V4524" s="25" t="str">
        <f aca="false">IF(O4524&lt;&gt;"Engaging","",IF(U4524&lt;='Leia-me'!$B$6,"Saudável",IF(U4524&lt;='Leia-me'!$B$7,"Esfriando",IF(U4524&lt;='Leia-me'!$B$8,"Última chance","Zumbi"))))</f>
        <v/>
      </c>
      <c r="W4524" s="25" t="n">
        <f aca="false">IF(O4524="Won",1,IF(O4524="Lost",0,""))</f>
        <v>1</v>
      </c>
      <c r="Y4524" s="25" t="str">
        <f aca="false">IF(E4524="","Sim","")</f>
        <v/>
      </c>
    </row>
    <row r="4525" customFormat="false" ht="15" hidden="false" customHeight="false" outlineLevel="0" collapsed="false">
      <c r="A4525" s="25" t="s">
        <v>4787</v>
      </c>
      <c r="B4525" s="25" t="s">
        <v>84</v>
      </c>
      <c r="C4525" s="25" t="s">
        <v>93</v>
      </c>
      <c r="D4525" s="25" t="s">
        <v>98</v>
      </c>
      <c r="E4525" s="25" t="s">
        <v>1640</v>
      </c>
      <c r="F4525" s="25" t="s">
        <v>211</v>
      </c>
      <c r="G4525" s="26" t="n">
        <v>71.12</v>
      </c>
      <c r="H4525" s="27" t="n">
        <v>144</v>
      </c>
      <c r="I4525" s="25" t="s">
        <v>147</v>
      </c>
      <c r="K4525" s="25" t="n">
        <v>2010</v>
      </c>
      <c r="L4525" s="25" t="s">
        <v>186</v>
      </c>
      <c r="M4525" s="25" t="s">
        <v>171</v>
      </c>
      <c r="N4525" s="28" t="n">
        <v>550</v>
      </c>
      <c r="O4525" s="25" t="s">
        <v>55</v>
      </c>
      <c r="P4525" s="29" t="n">
        <v>42834</v>
      </c>
      <c r="Q4525" s="29" t="n">
        <v>42843</v>
      </c>
      <c r="R4525" s="28" t="n">
        <v>0</v>
      </c>
      <c r="S4525" s="28" t="n">
        <f aca="false">IF(O4525="Won",R4525,IF(O4525="Lost",0,N4525))</f>
        <v>0</v>
      </c>
      <c r="T4525" s="30" t="n">
        <f aca="false">IF(AND(P4525&lt;&gt;"",Q4525&lt;&gt;""),Q4525-P4525,"")</f>
        <v>9</v>
      </c>
      <c r="U4525" s="30" t="str">
        <f aca="false">IF(AND(O4525="Engaging",P4525&lt;&gt;""),'Leia-me'!$B$5-P4525,"")</f>
        <v/>
      </c>
      <c r="V4525" s="25" t="str">
        <f aca="false">IF(O4525&lt;&gt;"Engaging","",IF(U4525&lt;='Leia-me'!$B$6,"Saudável",IF(U4525&lt;='Leia-me'!$B$7,"Esfriando",IF(U4525&lt;='Leia-me'!$B$8,"Última chance","Zumbi"))))</f>
        <v/>
      </c>
      <c r="W4525" s="25" t="n">
        <f aca="false">IF(O4525="Won",1,IF(O4525="Lost",0,""))</f>
        <v>0</v>
      </c>
      <c r="Y4525" s="25" t="str">
        <f aca="false">IF(E4525="","Sim","")</f>
        <v/>
      </c>
    </row>
    <row r="4526" customFormat="false" ht="15" hidden="false" customHeight="false" outlineLevel="0" collapsed="false">
      <c r="A4526" s="25" t="s">
        <v>4788</v>
      </c>
      <c r="B4526" s="25" t="s">
        <v>84</v>
      </c>
      <c r="C4526" s="25" t="s">
        <v>93</v>
      </c>
      <c r="D4526" s="25" t="s">
        <v>98</v>
      </c>
      <c r="E4526" s="25" t="s">
        <v>1090</v>
      </c>
      <c r="F4526" s="25" t="s">
        <v>155</v>
      </c>
      <c r="G4526" s="26" t="n">
        <v>6395.05</v>
      </c>
      <c r="H4526" s="27" t="n">
        <v>20275</v>
      </c>
      <c r="I4526" s="25" t="s">
        <v>147</v>
      </c>
      <c r="K4526" s="25" t="n">
        <v>1994</v>
      </c>
      <c r="L4526" s="25" t="s">
        <v>186</v>
      </c>
      <c r="M4526" s="25" t="s">
        <v>171</v>
      </c>
      <c r="N4526" s="28" t="n">
        <v>550</v>
      </c>
      <c r="O4526" s="25" t="s">
        <v>55</v>
      </c>
      <c r="P4526" s="29" t="n">
        <v>42835</v>
      </c>
      <c r="Q4526" s="29" t="n">
        <v>42836</v>
      </c>
      <c r="R4526" s="28" t="n">
        <v>0</v>
      </c>
      <c r="S4526" s="28" t="n">
        <f aca="false">IF(O4526="Won",R4526,IF(O4526="Lost",0,N4526))</f>
        <v>0</v>
      </c>
      <c r="T4526" s="30" t="n">
        <f aca="false">IF(AND(P4526&lt;&gt;"",Q4526&lt;&gt;""),Q4526-P4526,"")</f>
        <v>1</v>
      </c>
      <c r="U4526" s="30" t="str">
        <f aca="false">IF(AND(O4526="Engaging",P4526&lt;&gt;""),'Leia-me'!$B$5-P4526,"")</f>
        <v/>
      </c>
      <c r="V4526" s="25" t="str">
        <f aca="false">IF(O4526&lt;&gt;"Engaging","",IF(U4526&lt;='Leia-me'!$B$6,"Saudável",IF(U4526&lt;='Leia-me'!$B$7,"Esfriando",IF(U4526&lt;='Leia-me'!$B$8,"Última chance","Zumbi"))))</f>
        <v/>
      </c>
      <c r="W4526" s="25" t="n">
        <f aca="false">IF(O4526="Won",1,IF(O4526="Lost",0,""))</f>
        <v>0</v>
      </c>
      <c r="Y4526" s="25" t="str">
        <f aca="false">IF(E4526="","Sim","")</f>
        <v/>
      </c>
    </row>
    <row r="4527" customFormat="false" ht="15" hidden="false" customHeight="false" outlineLevel="0" collapsed="false">
      <c r="A4527" s="25" t="s">
        <v>4789</v>
      </c>
      <c r="B4527" s="25" t="s">
        <v>84</v>
      </c>
      <c r="C4527" s="25" t="s">
        <v>93</v>
      </c>
      <c r="D4527" s="25" t="s">
        <v>98</v>
      </c>
      <c r="E4527" s="25" t="s">
        <v>1690</v>
      </c>
      <c r="F4527" s="25" t="s">
        <v>211</v>
      </c>
      <c r="G4527" s="26" t="n">
        <v>2520.83</v>
      </c>
      <c r="H4527" s="27" t="n">
        <v>3502</v>
      </c>
      <c r="I4527" s="25" t="s">
        <v>147</v>
      </c>
      <c r="K4527" s="25" t="n">
        <v>1990</v>
      </c>
      <c r="L4527" s="25" t="s">
        <v>170</v>
      </c>
      <c r="M4527" s="25" t="s">
        <v>171</v>
      </c>
      <c r="N4527" s="28" t="n">
        <v>1096</v>
      </c>
      <c r="O4527" s="25" t="s">
        <v>54</v>
      </c>
      <c r="P4527" s="29" t="n">
        <v>42836</v>
      </c>
      <c r="Q4527" s="29" t="n">
        <v>42897</v>
      </c>
      <c r="R4527" s="28" t="n">
        <v>1075</v>
      </c>
      <c r="S4527" s="28" t="n">
        <f aca="false">IF(O4527="Won",R4527,IF(O4527="Lost",0,N4527))</f>
        <v>1075</v>
      </c>
      <c r="T4527" s="30" t="n">
        <f aca="false">IF(AND(P4527&lt;&gt;"",Q4527&lt;&gt;""),Q4527-P4527,"")</f>
        <v>61</v>
      </c>
      <c r="U4527" s="30" t="str">
        <f aca="false">IF(AND(O4527="Engaging",P4527&lt;&gt;""),'Leia-me'!$B$5-P4527,"")</f>
        <v/>
      </c>
      <c r="V4527" s="25" t="str">
        <f aca="false">IF(O4527&lt;&gt;"Engaging","",IF(U4527&lt;='Leia-me'!$B$6,"Saudável",IF(U4527&lt;='Leia-me'!$B$7,"Esfriando",IF(U4527&lt;='Leia-me'!$B$8,"Última chance","Zumbi"))))</f>
        <v/>
      </c>
      <c r="W4527" s="25" t="n">
        <f aca="false">IF(O4527="Won",1,IF(O4527="Lost",0,""))</f>
        <v>1</v>
      </c>
      <c r="Y4527" s="25" t="str">
        <f aca="false">IF(E4527="","Sim","")</f>
        <v/>
      </c>
    </row>
    <row r="4528" customFormat="false" ht="15" hidden="false" customHeight="false" outlineLevel="0" collapsed="false">
      <c r="A4528" s="25" t="s">
        <v>4790</v>
      </c>
      <c r="B4528" s="25" t="s">
        <v>84</v>
      </c>
      <c r="C4528" s="25" t="s">
        <v>93</v>
      </c>
      <c r="D4528" s="25" t="s">
        <v>98</v>
      </c>
      <c r="E4528" s="25" t="s">
        <v>248</v>
      </c>
      <c r="F4528" s="25" t="s">
        <v>211</v>
      </c>
      <c r="G4528" s="26" t="n">
        <v>894.33</v>
      </c>
      <c r="H4528" s="27" t="n">
        <v>1635</v>
      </c>
      <c r="I4528" s="25" t="s">
        <v>249</v>
      </c>
      <c r="K4528" s="25" t="n">
        <v>2007</v>
      </c>
      <c r="L4528" s="25" t="s">
        <v>170</v>
      </c>
      <c r="M4528" s="25" t="s">
        <v>171</v>
      </c>
      <c r="N4528" s="28" t="n">
        <v>1096</v>
      </c>
      <c r="O4528" s="25" t="s">
        <v>56</v>
      </c>
      <c r="P4528" s="29" t="n">
        <v>42837</v>
      </c>
      <c r="Q4528" s="33"/>
      <c r="R4528" s="34"/>
      <c r="S4528" s="28" t="n">
        <f aca="false">IF(O4528="Won",R4528,IF(O4528="Lost",0,N4528))</f>
        <v>1096</v>
      </c>
      <c r="T4528" s="30" t="str">
        <f aca="false">IF(AND(P4528&lt;&gt;"",Q4528&lt;&gt;""),Q4528-P4528,"")</f>
        <v/>
      </c>
      <c r="U4528" s="30" t="n">
        <f aca="false">IF(AND(O4528="Engaging",P4528&lt;&gt;""),'Leia-me'!$B$5-P4528,"")</f>
        <v>263</v>
      </c>
      <c r="V4528" s="25" t="str">
        <f aca="false">IF(O4528&lt;&gt;"Engaging","",IF(U4528&lt;='Leia-me'!$B$6,"Saudável",IF(U4528&lt;='Leia-me'!$B$7,"Esfriando",IF(U4528&lt;='Leia-me'!$B$8,"Última chance","Zumbi"))))</f>
        <v>Zumbi</v>
      </c>
      <c r="W4528" s="25" t="str">
        <f aca="false">IF(O4528="Won",1,IF(O4528="Lost",0,""))</f>
        <v/>
      </c>
      <c r="Y4528" s="25" t="str">
        <f aca="false">IF(E4528="","Sim","")</f>
        <v/>
      </c>
    </row>
    <row r="4529" customFormat="false" ht="15" hidden="false" customHeight="false" outlineLevel="0" collapsed="false">
      <c r="A4529" s="25" t="s">
        <v>4791</v>
      </c>
      <c r="B4529" s="25" t="s">
        <v>84</v>
      </c>
      <c r="C4529" s="25" t="s">
        <v>93</v>
      </c>
      <c r="D4529" s="25" t="s">
        <v>98</v>
      </c>
      <c r="E4529" s="25" t="s">
        <v>1158</v>
      </c>
      <c r="F4529" s="25" t="s">
        <v>185</v>
      </c>
      <c r="G4529" s="26" t="n">
        <v>7708.38</v>
      </c>
      <c r="H4529" s="27" t="n">
        <v>13756</v>
      </c>
      <c r="I4529" s="25" t="s">
        <v>147</v>
      </c>
      <c r="K4529" s="25" t="n">
        <v>1980</v>
      </c>
      <c r="L4529" s="25" t="s">
        <v>160</v>
      </c>
      <c r="M4529" s="25" t="s">
        <v>149</v>
      </c>
      <c r="N4529" s="28" t="n">
        <v>3393</v>
      </c>
      <c r="O4529" s="25" t="s">
        <v>54</v>
      </c>
      <c r="P4529" s="29" t="n">
        <v>42837</v>
      </c>
      <c r="Q4529" s="29" t="n">
        <v>42847</v>
      </c>
      <c r="R4529" s="28" t="n">
        <v>3223</v>
      </c>
      <c r="S4529" s="28" t="n">
        <f aca="false">IF(O4529="Won",R4529,IF(O4529="Lost",0,N4529))</f>
        <v>3223</v>
      </c>
      <c r="T4529" s="30" t="n">
        <f aca="false">IF(AND(P4529&lt;&gt;"",Q4529&lt;&gt;""),Q4529-P4529,"")</f>
        <v>10</v>
      </c>
      <c r="U4529" s="30" t="str">
        <f aca="false">IF(AND(O4529="Engaging",P4529&lt;&gt;""),'Leia-me'!$B$5-P4529,"")</f>
        <v/>
      </c>
      <c r="V4529" s="25" t="str">
        <f aca="false">IF(O4529&lt;&gt;"Engaging","",IF(U4529&lt;='Leia-me'!$B$6,"Saudável",IF(U4529&lt;='Leia-me'!$B$7,"Esfriando",IF(U4529&lt;='Leia-me'!$B$8,"Última chance","Zumbi"))))</f>
        <v/>
      </c>
      <c r="W4529" s="25" t="n">
        <f aca="false">IF(O4529="Won",1,IF(O4529="Lost",0,""))</f>
        <v>1</v>
      </c>
      <c r="Y4529" s="25" t="str">
        <f aca="false">IF(E4529="","Sim","")</f>
        <v/>
      </c>
    </row>
    <row r="4530" customFormat="false" ht="15" hidden="false" customHeight="false" outlineLevel="0" collapsed="false">
      <c r="A4530" s="25" t="s">
        <v>4792</v>
      </c>
      <c r="B4530" s="25" t="s">
        <v>84</v>
      </c>
      <c r="C4530" s="25" t="s">
        <v>93</v>
      </c>
      <c r="D4530" s="25" t="s">
        <v>98</v>
      </c>
      <c r="E4530" s="25" t="s">
        <v>3359</v>
      </c>
      <c r="F4530" s="25" t="s">
        <v>159</v>
      </c>
      <c r="G4530" s="26" t="n">
        <v>882.12</v>
      </c>
      <c r="H4530" s="27" t="n">
        <v>2769</v>
      </c>
      <c r="I4530" s="25" t="s">
        <v>147</v>
      </c>
      <c r="K4530" s="25" t="n">
        <v>1997</v>
      </c>
      <c r="L4530" s="25" t="s">
        <v>170</v>
      </c>
      <c r="M4530" s="25" t="s">
        <v>171</v>
      </c>
      <c r="N4530" s="28" t="n">
        <v>1096</v>
      </c>
      <c r="O4530" s="25" t="s">
        <v>54</v>
      </c>
      <c r="P4530" s="29" t="n">
        <v>42838</v>
      </c>
      <c r="Q4530" s="29" t="n">
        <v>42839</v>
      </c>
      <c r="R4530" s="28" t="n">
        <v>1088</v>
      </c>
      <c r="S4530" s="28" t="n">
        <f aca="false">IF(O4530="Won",R4530,IF(O4530="Lost",0,N4530))</f>
        <v>1088</v>
      </c>
      <c r="T4530" s="30" t="n">
        <f aca="false">IF(AND(P4530&lt;&gt;"",Q4530&lt;&gt;""),Q4530-P4530,"")</f>
        <v>1</v>
      </c>
      <c r="U4530" s="30" t="str">
        <f aca="false">IF(AND(O4530="Engaging",P4530&lt;&gt;""),'Leia-me'!$B$5-P4530,"")</f>
        <v/>
      </c>
      <c r="V4530" s="25" t="str">
        <f aca="false">IF(O4530&lt;&gt;"Engaging","",IF(U4530&lt;='Leia-me'!$B$6,"Saudável",IF(U4530&lt;='Leia-me'!$B$7,"Esfriando",IF(U4530&lt;='Leia-me'!$B$8,"Última chance","Zumbi"))))</f>
        <v/>
      </c>
      <c r="W4530" s="25" t="n">
        <f aca="false">IF(O4530="Won",1,IF(O4530="Lost",0,""))</f>
        <v>1</v>
      </c>
      <c r="Y4530" s="25" t="str">
        <f aca="false">IF(E4530="","Sim","")</f>
        <v/>
      </c>
    </row>
    <row r="4531" customFormat="false" ht="15" hidden="false" customHeight="false" outlineLevel="0" collapsed="false">
      <c r="A4531" s="25" t="s">
        <v>4793</v>
      </c>
      <c r="B4531" s="25" t="s">
        <v>84</v>
      </c>
      <c r="C4531" s="25" t="s">
        <v>93</v>
      </c>
      <c r="D4531" s="25" t="s">
        <v>98</v>
      </c>
      <c r="E4531" s="25" t="s">
        <v>2530</v>
      </c>
      <c r="F4531" s="25" t="s">
        <v>185</v>
      </c>
      <c r="G4531" s="26" t="n">
        <v>527.11</v>
      </c>
      <c r="H4531" s="27" t="n">
        <v>1428</v>
      </c>
      <c r="I4531" s="25" t="s">
        <v>147</v>
      </c>
      <c r="J4531" s="25" t="s">
        <v>193</v>
      </c>
      <c r="K4531" s="25" t="n">
        <v>2011</v>
      </c>
      <c r="L4531" s="25" t="s">
        <v>178</v>
      </c>
      <c r="M4531" s="25" t="s">
        <v>171</v>
      </c>
      <c r="N4531" s="28" t="n">
        <v>5482</v>
      </c>
      <c r="O4531" s="25" t="s">
        <v>54</v>
      </c>
      <c r="P4531" s="29" t="n">
        <v>42840</v>
      </c>
      <c r="Q4531" s="29" t="n">
        <v>42849</v>
      </c>
      <c r="R4531" s="28" t="n">
        <v>5293</v>
      </c>
      <c r="S4531" s="28" t="n">
        <f aca="false">IF(O4531="Won",R4531,IF(O4531="Lost",0,N4531))</f>
        <v>5293</v>
      </c>
      <c r="T4531" s="30" t="n">
        <f aca="false">IF(AND(P4531&lt;&gt;"",Q4531&lt;&gt;""),Q4531-P4531,"")</f>
        <v>9</v>
      </c>
      <c r="U4531" s="30" t="str">
        <f aca="false">IF(AND(O4531="Engaging",P4531&lt;&gt;""),'Leia-me'!$B$5-P4531,"")</f>
        <v/>
      </c>
      <c r="V4531" s="25" t="str">
        <f aca="false">IF(O4531&lt;&gt;"Engaging","",IF(U4531&lt;='Leia-me'!$B$6,"Saudável",IF(U4531&lt;='Leia-me'!$B$7,"Esfriando",IF(U4531&lt;='Leia-me'!$B$8,"Última chance","Zumbi"))))</f>
        <v/>
      </c>
      <c r="W4531" s="25" t="n">
        <f aca="false">IF(O4531="Won",1,IF(O4531="Lost",0,""))</f>
        <v>1</v>
      </c>
      <c r="Y4531" s="25" t="str">
        <f aca="false">IF(E4531="","Sim","")</f>
        <v/>
      </c>
    </row>
    <row r="4532" customFormat="false" ht="15" hidden="false" customHeight="false" outlineLevel="0" collapsed="false">
      <c r="A4532" s="25" t="s">
        <v>4794</v>
      </c>
      <c r="B4532" s="25" t="s">
        <v>84</v>
      </c>
      <c r="C4532" s="25" t="s">
        <v>93</v>
      </c>
      <c r="D4532" s="25" t="s">
        <v>98</v>
      </c>
      <c r="E4532" s="25" t="s">
        <v>639</v>
      </c>
      <c r="F4532" s="25" t="s">
        <v>211</v>
      </c>
      <c r="G4532" s="26" t="n">
        <v>1419.98</v>
      </c>
      <c r="H4532" s="27" t="n">
        <v>4018</v>
      </c>
      <c r="I4532" s="25" t="s">
        <v>147</v>
      </c>
      <c r="K4532" s="25" t="n">
        <v>2003</v>
      </c>
      <c r="L4532" s="25" t="s">
        <v>186</v>
      </c>
      <c r="M4532" s="25" t="s">
        <v>171</v>
      </c>
      <c r="N4532" s="28" t="n">
        <v>550</v>
      </c>
      <c r="O4532" s="25" t="s">
        <v>55</v>
      </c>
      <c r="P4532" s="29" t="n">
        <v>42842</v>
      </c>
      <c r="Q4532" s="29" t="n">
        <v>42844</v>
      </c>
      <c r="R4532" s="28" t="n">
        <v>0</v>
      </c>
      <c r="S4532" s="28" t="n">
        <f aca="false">IF(O4532="Won",R4532,IF(O4532="Lost",0,N4532))</f>
        <v>0</v>
      </c>
      <c r="T4532" s="30" t="n">
        <f aca="false">IF(AND(P4532&lt;&gt;"",Q4532&lt;&gt;""),Q4532-P4532,"")</f>
        <v>2</v>
      </c>
      <c r="U4532" s="30" t="str">
        <f aca="false">IF(AND(O4532="Engaging",P4532&lt;&gt;""),'Leia-me'!$B$5-P4532,"")</f>
        <v/>
      </c>
      <c r="V4532" s="25" t="str">
        <f aca="false">IF(O4532&lt;&gt;"Engaging","",IF(U4532&lt;='Leia-me'!$B$6,"Saudável",IF(U4532&lt;='Leia-me'!$B$7,"Esfriando",IF(U4532&lt;='Leia-me'!$B$8,"Última chance","Zumbi"))))</f>
        <v/>
      </c>
      <c r="W4532" s="25" t="n">
        <f aca="false">IF(O4532="Won",1,IF(O4532="Lost",0,""))</f>
        <v>0</v>
      </c>
      <c r="Y4532" s="25" t="str">
        <f aca="false">IF(E4532="","Sim","")</f>
        <v/>
      </c>
    </row>
    <row r="4533" customFormat="false" ht="15" hidden="false" customHeight="false" outlineLevel="0" collapsed="false">
      <c r="A4533" s="25" t="s">
        <v>4795</v>
      </c>
      <c r="B4533" s="25" t="s">
        <v>84</v>
      </c>
      <c r="C4533" s="25" t="s">
        <v>93</v>
      </c>
      <c r="D4533" s="25" t="s">
        <v>98</v>
      </c>
      <c r="E4533" s="25" t="s">
        <v>3373</v>
      </c>
      <c r="F4533" s="25" t="s">
        <v>192</v>
      </c>
      <c r="G4533" s="26" t="n">
        <v>4478.47</v>
      </c>
      <c r="H4533" s="27" t="n">
        <v>13809</v>
      </c>
      <c r="I4533" s="25" t="s">
        <v>147</v>
      </c>
      <c r="K4533" s="25" t="n">
        <v>1979</v>
      </c>
      <c r="L4533" s="25" t="s">
        <v>160</v>
      </c>
      <c r="M4533" s="25" t="s">
        <v>149</v>
      </c>
      <c r="N4533" s="28" t="n">
        <v>3393</v>
      </c>
      <c r="O4533" s="25" t="s">
        <v>54</v>
      </c>
      <c r="P4533" s="29" t="n">
        <v>42842</v>
      </c>
      <c r="Q4533" s="29" t="n">
        <v>42951</v>
      </c>
      <c r="R4533" s="28" t="n">
        <v>3138</v>
      </c>
      <c r="S4533" s="28" t="n">
        <f aca="false">IF(O4533="Won",R4533,IF(O4533="Lost",0,N4533))</f>
        <v>3138</v>
      </c>
      <c r="T4533" s="30" t="n">
        <f aca="false">IF(AND(P4533&lt;&gt;"",Q4533&lt;&gt;""),Q4533-P4533,"")</f>
        <v>109</v>
      </c>
      <c r="U4533" s="30" t="str">
        <f aca="false">IF(AND(O4533="Engaging",P4533&lt;&gt;""),'Leia-me'!$B$5-P4533,"")</f>
        <v/>
      </c>
      <c r="V4533" s="25" t="str">
        <f aca="false">IF(O4533&lt;&gt;"Engaging","",IF(U4533&lt;='Leia-me'!$B$6,"Saudável",IF(U4533&lt;='Leia-me'!$B$7,"Esfriando",IF(U4533&lt;='Leia-me'!$B$8,"Última chance","Zumbi"))))</f>
        <v/>
      </c>
      <c r="W4533" s="25" t="n">
        <f aca="false">IF(O4533="Won",1,IF(O4533="Lost",0,""))</f>
        <v>1</v>
      </c>
      <c r="Y4533" s="25" t="str">
        <f aca="false">IF(E4533="","Sim","")</f>
        <v/>
      </c>
    </row>
    <row r="4534" customFormat="false" ht="15" hidden="false" customHeight="false" outlineLevel="0" collapsed="false">
      <c r="A4534" s="25" t="s">
        <v>4796</v>
      </c>
      <c r="B4534" s="25" t="s">
        <v>84</v>
      </c>
      <c r="C4534" s="25" t="s">
        <v>93</v>
      </c>
      <c r="D4534" s="25" t="s">
        <v>98</v>
      </c>
      <c r="E4534" s="25" t="s">
        <v>494</v>
      </c>
      <c r="F4534" s="25" t="s">
        <v>192</v>
      </c>
      <c r="G4534" s="26" t="n">
        <v>11698.03</v>
      </c>
      <c r="H4534" s="27" t="n">
        <v>34288</v>
      </c>
      <c r="I4534" s="25" t="s">
        <v>147</v>
      </c>
      <c r="K4534" s="25" t="n">
        <v>1982</v>
      </c>
      <c r="L4534" s="25" t="s">
        <v>1834</v>
      </c>
      <c r="M4534" s="25" t="s">
        <v>171</v>
      </c>
      <c r="N4534" s="28" t="n">
        <v>4821</v>
      </c>
      <c r="O4534" s="25" t="s">
        <v>55</v>
      </c>
      <c r="P4534" s="29" t="n">
        <v>42843</v>
      </c>
      <c r="Q4534" s="29" t="n">
        <v>42882</v>
      </c>
      <c r="R4534" s="28" t="n">
        <v>0</v>
      </c>
      <c r="S4534" s="28" t="n">
        <f aca="false">IF(O4534="Won",R4534,IF(O4534="Lost",0,N4534))</f>
        <v>0</v>
      </c>
      <c r="T4534" s="30" t="n">
        <f aca="false">IF(AND(P4534&lt;&gt;"",Q4534&lt;&gt;""),Q4534-P4534,"")</f>
        <v>39</v>
      </c>
      <c r="U4534" s="30" t="str">
        <f aca="false">IF(AND(O4534="Engaging",P4534&lt;&gt;""),'Leia-me'!$B$5-P4534,"")</f>
        <v/>
      </c>
      <c r="V4534" s="25" t="str">
        <f aca="false">IF(O4534&lt;&gt;"Engaging","",IF(U4534&lt;='Leia-me'!$B$6,"Saudável",IF(U4534&lt;='Leia-me'!$B$7,"Esfriando",IF(U4534&lt;='Leia-me'!$B$8,"Última chance","Zumbi"))))</f>
        <v/>
      </c>
      <c r="W4534" s="25" t="n">
        <f aca="false">IF(O4534="Won",1,IF(O4534="Lost",0,""))</f>
        <v>0</v>
      </c>
      <c r="X4534" s="25" t="s">
        <v>1835</v>
      </c>
      <c r="Y4534" s="25" t="str">
        <f aca="false">IF(E4534="","Sim","")</f>
        <v/>
      </c>
    </row>
    <row r="4535" customFormat="false" ht="15" hidden="false" customHeight="false" outlineLevel="0" collapsed="false">
      <c r="A4535" s="25" t="s">
        <v>4797</v>
      </c>
      <c r="B4535" s="25" t="s">
        <v>84</v>
      </c>
      <c r="C4535" s="25" t="s">
        <v>93</v>
      </c>
      <c r="D4535" s="25" t="s">
        <v>98</v>
      </c>
      <c r="G4535" s="31"/>
      <c r="H4535" s="32"/>
      <c r="L4535" s="25" t="s">
        <v>186</v>
      </c>
      <c r="M4535" s="25" t="s">
        <v>171</v>
      </c>
      <c r="N4535" s="28" t="n">
        <v>550</v>
      </c>
      <c r="O4535" s="25" t="s">
        <v>56</v>
      </c>
      <c r="P4535" s="29" t="n">
        <v>42844</v>
      </c>
      <c r="Q4535" s="33"/>
      <c r="R4535" s="34"/>
      <c r="S4535" s="28" t="n">
        <f aca="false">IF(O4535="Won",R4535,IF(O4535="Lost",0,N4535))</f>
        <v>550</v>
      </c>
      <c r="T4535" s="30" t="str">
        <f aca="false">IF(AND(P4535&lt;&gt;"",Q4535&lt;&gt;""),Q4535-P4535,"")</f>
        <v/>
      </c>
      <c r="U4535" s="30" t="n">
        <f aca="false">IF(AND(O4535="Engaging",P4535&lt;&gt;""),'Leia-me'!$B$5-P4535,"")</f>
        <v>256</v>
      </c>
      <c r="V4535" s="25" t="str">
        <f aca="false">IF(O4535&lt;&gt;"Engaging","",IF(U4535&lt;='Leia-me'!$B$6,"Saudável",IF(U4535&lt;='Leia-me'!$B$7,"Esfriando",IF(U4535&lt;='Leia-me'!$B$8,"Última chance","Zumbi"))))</f>
        <v>Zumbi</v>
      </c>
      <c r="W4535" s="25" t="str">
        <f aca="false">IF(O4535="Won",1,IF(O4535="Lost",0,""))</f>
        <v/>
      </c>
      <c r="Y4535" s="25" t="str">
        <f aca="false">IF(E4535="","Sim","")</f>
        <v>Sim</v>
      </c>
    </row>
    <row r="4536" customFormat="false" ht="15" hidden="false" customHeight="false" outlineLevel="0" collapsed="false">
      <c r="A4536" s="25" t="s">
        <v>4798</v>
      </c>
      <c r="B4536" s="25" t="s">
        <v>84</v>
      </c>
      <c r="C4536" s="25" t="s">
        <v>93</v>
      </c>
      <c r="D4536" s="25" t="s">
        <v>98</v>
      </c>
      <c r="E4536" s="25" t="s">
        <v>1690</v>
      </c>
      <c r="F4536" s="25" t="s">
        <v>211</v>
      </c>
      <c r="G4536" s="26" t="n">
        <v>2520.83</v>
      </c>
      <c r="H4536" s="27" t="n">
        <v>3502</v>
      </c>
      <c r="I4536" s="25" t="s">
        <v>147</v>
      </c>
      <c r="K4536" s="25" t="n">
        <v>1990</v>
      </c>
      <c r="L4536" s="25" t="s">
        <v>170</v>
      </c>
      <c r="M4536" s="25" t="s">
        <v>171</v>
      </c>
      <c r="N4536" s="28" t="n">
        <v>1096</v>
      </c>
      <c r="O4536" s="25" t="s">
        <v>54</v>
      </c>
      <c r="P4536" s="29" t="n">
        <v>42844</v>
      </c>
      <c r="Q4536" s="29" t="n">
        <v>42854</v>
      </c>
      <c r="R4536" s="28" t="n">
        <v>1080</v>
      </c>
      <c r="S4536" s="28" t="n">
        <f aca="false">IF(O4536="Won",R4536,IF(O4536="Lost",0,N4536))</f>
        <v>1080</v>
      </c>
      <c r="T4536" s="30" t="n">
        <f aca="false">IF(AND(P4536&lt;&gt;"",Q4536&lt;&gt;""),Q4536-P4536,"")</f>
        <v>10</v>
      </c>
      <c r="U4536" s="30" t="str">
        <f aca="false">IF(AND(O4536="Engaging",P4536&lt;&gt;""),'Leia-me'!$B$5-P4536,"")</f>
        <v/>
      </c>
      <c r="V4536" s="25" t="str">
        <f aca="false">IF(O4536&lt;&gt;"Engaging","",IF(U4536&lt;='Leia-me'!$B$6,"Saudável",IF(U4536&lt;='Leia-me'!$B$7,"Esfriando",IF(U4536&lt;='Leia-me'!$B$8,"Última chance","Zumbi"))))</f>
        <v/>
      </c>
      <c r="W4536" s="25" t="n">
        <f aca="false">IF(O4536="Won",1,IF(O4536="Lost",0,""))</f>
        <v>1</v>
      </c>
      <c r="Y4536" s="25" t="str">
        <f aca="false">IF(E4536="","Sim","")</f>
        <v/>
      </c>
    </row>
    <row r="4537" customFormat="false" ht="15" hidden="false" customHeight="false" outlineLevel="0" collapsed="false">
      <c r="A4537" s="25" t="s">
        <v>4799</v>
      </c>
      <c r="B4537" s="25" t="s">
        <v>84</v>
      </c>
      <c r="C4537" s="25" t="s">
        <v>93</v>
      </c>
      <c r="D4537" s="25" t="s">
        <v>98</v>
      </c>
      <c r="E4537" s="25" t="s">
        <v>421</v>
      </c>
      <c r="F4537" s="25" t="s">
        <v>146</v>
      </c>
      <c r="G4537" s="26" t="n">
        <v>2818.38</v>
      </c>
      <c r="H4537" s="27" t="n">
        <v>6290</v>
      </c>
      <c r="I4537" s="25" t="s">
        <v>147</v>
      </c>
      <c r="K4537" s="25" t="n">
        <v>1994</v>
      </c>
      <c r="L4537" s="25" t="s">
        <v>148</v>
      </c>
      <c r="M4537" s="25" t="s">
        <v>149</v>
      </c>
      <c r="N4537" s="28" t="n">
        <v>55</v>
      </c>
      <c r="O4537" s="25" t="s">
        <v>54</v>
      </c>
      <c r="P4537" s="29" t="n">
        <v>42845</v>
      </c>
      <c r="Q4537" s="29" t="n">
        <v>42902</v>
      </c>
      <c r="R4537" s="28" t="n">
        <v>55</v>
      </c>
      <c r="S4537" s="28" t="n">
        <f aca="false">IF(O4537="Won",R4537,IF(O4537="Lost",0,N4537))</f>
        <v>55</v>
      </c>
      <c r="T4537" s="30" t="n">
        <f aca="false">IF(AND(P4537&lt;&gt;"",Q4537&lt;&gt;""),Q4537-P4537,"")</f>
        <v>57</v>
      </c>
      <c r="U4537" s="30" t="str">
        <f aca="false">IF(AND(O4537="Engaging",P4537&lt;&gt;""),'Leia-me'!$B$5-P4537,"")</f>
        <v/>
      </c>
      <c r="V4537" s="25" t="str">
        <f aca="false">IF(O4537&lt;&gt;"Engaging","",IF(U4537&lt;='Leia-me'!$B$6,"Saudável",IF(U4537&lt;='Leia-me'!$B$7,"Esfriando",IF(U4537&lt;='Leia-me'!$B$8,"Última chance","Zumbi"))))</f>
        <v/>
      </c>
      <c r="W4537" s="25" t="n">
        <f aca="false">IF(O4537="Won",1,IF(O4537="Lost",0,""))</f>
        <v>1</v>
      </c>
      <c r="Y4537" s="25" t="str">
        <f aca="false">IF(E4537="","Sim","")</f>
        <v/>
      </c>
    </row>
    <row r="4538" customFormat="false" ht="15" hidden="false" customHeight="false" outlineLevel="0" collapsed="false">
      <c r="A4538" s="25" t="s">
        <v>4800</v>
      </c>
      <c r="B4538" s="25" t="s">
        <v>84</v>
      </c>
      <c r="C4538" s="25" t="s">
        <v>93</v>
      </c>
      <c r="D4538" s="25" t="s">
        <v>98</v>
      </c>
      <c r="E4538" s="25" t="s">
        <v>452</v>
      </c>
      <c r="F4538" s="25" t="s">
        <v>185</v>
      </c>
      <c r="G4538" s="26" t="n">
        <v>1712.68</v>
      </c>
      <c r="H4538" s="27" t="n">
        <v>3194</v>
      </c>
      <c r="I4538" s="25" t="s">
        <v>147</v>
      </c>
      <c r="J4538" s="25" t="s">
        <v>193</v>
      </c>
      <c r="K4538" s="25" t="n">
        <v>1992</v>
      </c>
      <c r="L4538" s="25" t="s">
        <v>178</v>
      </c>
      <c r="M4538" s="25" t="s">
        <v>171</v>
      </c>
      <c r="N4538" s="28" t="n">
        <v>5482</v>
      </c>
      <c r="O4538" s="25" t="s">
        <v>55</v>
      </c>
      <c r="P4538" s="29" t="n">
        <v>42847</v>
      </c>
      <c r="Q4538" s="29" t="n">
        <v>42854</v>
      </c>
      <c r="R4538" s="28" t="n">
        <v>0</v>
      </c>
      <c r="S4538" s="28" t="n">
        <f aca="false">IF(O4538="Won",R4538,IF(O4538="Lost",0,N4538))</f>
        <v>0</v>
      </c>
      <c r="T4538" s="30" t="n">
        <f aca="false">IF(AND(P4538&lt;&gt;"",Q4538&lt;&gt;""),Q4538-P4538,"")</f>
        <v>7</v>
      </c>
      <c r="U4538" s="30" t="str">
        <f aca="false">IF(AND(O4538="Engaging",P4538&lt;&gt;""),'Leia-me'!$B$5-P4538,"")</f>
        <v/>
      </c>
      <c r="V4538" s="25" t="str">
        <f aca="false">IF(O4538&lt;&gt;"Engaging","",IF(U4538&lt;='Leia-me'!$B$6,"Saudável",IF(U4538&lt;='Leia-me'!$B$7,"Esfriando",IF(U4538&lt;='Leia-me'!$B$8,"Última chance","Zumbi"))))</f>
        <v/>
      </c>
      <c r="W4538" s="25" t="n">
        <f aca="false">IF(O4538="Won",1,IF(O4538="Lost",0,""))</f>
        <v>0</v>
      </c>
      <c r="Y4538" s="25" t="str">
        <f aca="false">IF(E4538="","Sim","")</f>
        <v/>
      </c>
    </row>
    <row r="4539" customFormat="false" ht="15" hidden="false" customHeight="false" outlineLevel="0" collapsed="false">
      <c r="A4539" s="25" t="s">
        <v>4801</v>
      </c>
      <c r="B4539" s="25" t="s">
        <v>84</v>
      </c>
      <c r="C4539" s="25" t="s">
        <v>93</v>
      </c>
      <c r="D4539" s="25" t="s">
        <v>98</v>
      </c>
      <c r="E4539" s="25" t="s">
        <v>639</v>
      </c>
      <c r="F4539" s="25" t="s">
        <v>211</v>
      </c>
      <c r="G4539" s="26" t="n">
        <v>1419.98</v>
      </c>
      <c r="H4539" s="27" t="n">
        <v>4018</v>
      </c>
      <c r="I4539" s="25" t="s">
        <v>147</v>
      </c>
      <c r="K4539" s="25" t="n">
        <v>2003</v>
      </c>
      <c r="L4539" s="25" t="s">
        <v>1834</v>
      </c>
      <c r="M4539" s="25" t="s">
        <v>171</v>
      </c>
      <c r="N4539" s="28" t="n">
        <v>4821</v>
      </c>
      <c r="O4539" s="25" t="s">
        <v>55</v>
      </c>
      <c r="P4539" s="29" t="n">
        <v>42848</v>
      </c>
      <c r="Q4539" s="29" t="n">
        <v>42849</v>
      </c>
      <c r="R4539" s="28" t="n">
        <v>0</v>
      </c>
      <c r="S4539" s="28" t="n">
        <f aca="false">IF(O4539="Won",R4539,IF(O4539="Lost",0,N4539))</f>
        <v>0</v>
      </c>
      <c r="T4539" s="30" t="n">
        <f aca="false">IF(AND(P4539&lt;&gt;"",Q4539&lt;&gt;""),Q4539-P4539,"")</f>
        <v>1</v>
      </c>
      <c r="U4539" s="30" t="str">
        <f aca="false">IF(AND(O4539="Engaging",P4539&lt;&gt;""),'Leia-me'!$B$5-P4539,"")</f>
        <v/>
      </c>
      <c r="V4539" s="25" t="str">
        <f aca="false">IF(O4539&lt;&gt;"Engaging","",IF(U4539&lt;='Leia-me'!$B$6,"Saudável",IF(U4539&lt;='Leia-me'!$B$7,"Esfriando",IF(U4539&lt;='Leia-me'!$B$8,"Última chance","Zumbi"))))</f>
        <v/>
      </c>
      <c r="W4539" s="25" t="n">
        <f aca="false">IF(O4539="Won",1,IF(O4539="Lost",0,""))</f>
        <v>0</v>
      </c>
      <c r="X4539" s="25" t="s">
        <v>1835</v>
      </c>
      <c r="Y4539" s="25" t="str">
        <f aca="false">IF(E4539="","Sim","")</f>
        <v/>
      </c>
    </row>
    <row r="4540" customFormat="false" ht="15" hidden="false" customHeight="false" outlineLevel="0" collapsed="false">
      <c r="A4540" s="25" t="s">
        <v>4802</v>
      </c>
      <c r="B4540" s="25" t="s">
        <v>84</v>
      </c>
      <c r="C4540" s="25" t="s">
        <v>93</v>
      </c>
      <c r="D4540" s="25" t="s">
        <v>98</v>
      </c>
      <c r="G4540" s="31"/>
      <c r="H4540" s="32"/>
      <c r="L4540" s="25" t="s">
        <v>170</v>
      </c>
      <c r="M4540" s="25" t="s">
        <v>171</v>
      </c>
      <c r="N4540" s="28" t="n">
        <v>1096</v>
      </c>
      <c r="O4540" s="25" t="s">
        <v>56</v>
      </c>
      <c r="P4540" s="29" t="n">
        <v>42850</v>
      </c>
      <c r="Q4540" s="33"/>
      <c r="R4540" s="34"/>
      <c r="S4540" s="28" t="n">
        <f aca="false">IF(O4540="Won",R4540,IF(O4540="Lost",0,N4540))</f>
        <v>1096</v>
      </c>
      <c r="T4540" s="30" t="str">
        <f aca="false">IF(AND(P4540&lt;&gt;"",Q4540&lt;&gt;""),Q4540-P4540,"")</f>
        <v/>
      </c>
      <c r="U4540" s="30" t="n">
        <f aca="false">IF(AND(O4540="Engaging",P4540&lt;&gt;""),'Leia-me'!$B$5-P4540,"")</f>
        <v>250</v>
      </c>
      <c r="V4540" s="25" t="str">
        <f aca="false">IF(O4540&lt;&gt;"Engaging","",IF(U4540&lt;='Leia-me'!$B$6,"Saudável",IF(U4540&lt;='Leia-me'!$B$7,"Esfriando",IF(U4540&lt;='Leia-me'!$B$8,"Última chance","Zumbi"))))</f>
        <v>Zumbi</v>
      </c>
      <c r="W4540" s="25" t="str">
        <f aca="false">IF(O4540="Won",1,IF(O4540="Lost",0,""))</f>
        <v/>
      </c>
      <c r="Y4540" s="25" t="str">
        <f aca="false">IF(E4540="","Sim","")</f>
        <v>Sim</v>
      </c>
    </row>
    <row r="4541" customFormat="false" ht="15" hidden="false" customHeight="false" outlineLevel="0" collapsed="false">
      <c r="A4541" s="25" t="s">
        <v>4803</v>
      </c>
      <c r="B4541" s="25" t="s">
        <v>84</v>
      </c>
      <c r="C4541" s="25" t="s">
        <v>93</v>
      </c>
      <c r="D4541" s="25" t="s">
        <v>98</v>
      </c>
      <c r="E4541" s="25" t="s">
        <v>1371</v>
      </c>
      <c r="F4541" s="25" t="s">
        <v>185</v>
      </c>
      <c r="G4541" s="26" t="n">
        <v>40.79</v>
      </c>
      <c r="H4541" s="27" t="n">
        <v>142</v>
      </c>
      <c r="I4541" s="25" t="s">
        <v>1372</v>
      </c>
      <c r="K4541" s="25" t="n">
        <v>2011</v>
      </c>
      <c r="L4541" s="25" t="s">
        <v>186</v>
      </c>
      <c r="M4541" s="25" t="s">
        <v>171</v>
      </c>
      <c r="N4541" s="28" t="n">
        <v>550</v>
      </c>
      <c r="O4541" s="25" t="s">
        <v>54</v>
      </c>
      <c r="P4541" s="29" t="n">
        <v>42850</v>
      </c>
      <c r="Q4541" s="29" t="n">
        <v>42852</v>
      </c>
      <c r="R4541" s="28" t="n">
        <v>560</v>
      </c>
      <c r="S4541" s="28" t="n">
        <f aca="false">IF(O4541="Won",R4541,IF(O4541="Lost",0,N4541))</f>
        <v>560</v>
      </c>
      <c r="T4541" s="30" t="n">
        <f aca="false">IF(AND(P4541&lt;&gt;"",Q4541&lt;&gt;""),Q4541-P4541,"")</f>
        <v>2</v>
      </c>
      <c r="U4541" s="30" t="str">
        <f aca="false">IF(AND(O4541="Engaging",P4541&lt;&gt;""),'Leia-me'!$B$5-P4541,"")</f>
        <v/>
      </c>
      <c r="V4541" s="25" t="str">
        <f aca="false">IF(O4541&lt;&gt;"Engaging","",IF(U4541&lt;='Leia-me'!$B$6,"Saudável",IF(U4541&lt;='Leia-me'!$B$7,"Esfriando",IF(U4541&lt;='Leia-me'!$B$8,"Última chance","Zumbi"))))</f>
        <v/>
      </c>
      <c r="W4541" s="25" t="n">
        <f aca="false">IF(O4541="Won",1,IF(O4541="Lost",0,""))</f>
        <v>1</v>
      </c>
      <c r="Y4541" s="25" t="str">
        <f aca="false">IF(E4541="","Sim","")</f>
        <v/>
      </c>
    </row>
    <row r="4542" customFormat="false" ht="15" hidden="false" customHeight="false" outlineLevel="0" collapsed="false">
      <c r="A4542" s="25" t="s">
        <v>4804</v>
      </c>
      <c r="B4542" s="25" t="s">
        <v>84</v>
      </c>
      <c r="C4542" s="25" t="s">
        <v>93</v>
      </c>
      <c r="D4542" s="25" t="s">
        <v>98</v>
      </c>
      <c r="E4542" s="25" t="s">
        <v>1049</v>
      </c>
      <c r="F4542" s="25" t="s">
        <v>177</v>
      </c>
      <c r="G4542" s="26" t="n">
        <v>2022.14</v>
      </c>
      <c r="H4542" s="27" t="n">
        <v>5113</v>
      </c>
      <c r="I4542" s="25" t="s">
        <v>147</v>
      </c>
      <c r="K4542" s="25" t="n">
        <v>1998</v>
      </c>
      <c r="L4542" s="25" t="s">
        <v>186</v>
      </c>
      <c r="M4542" s="25" t="s">
        <v>171</v>
      </c>
      <c r="N4542" s="28" t="n">
        <v>550</v>
      </c>
      <c r="O4542" s="25" t="s">
        <v>55</v>
      </c>
      <c r="P4542" s="29" t="n">
        <v>42851</v>
      </c>
      <c r="Q4542" s="29" t="n">
        <v>42853</v>
      </c>
      <c r="R4542" s="28" t="n">
        <v>0</v>
      </c>
      <c r="S4542" s="28" t="n">
        <f aca="false">IF(O4542="Won",R4542,IF(O4542="Lost",0,N4542))</f>
        <v>0</v>
      </c>
      <c r="T4542" s="30" t="n">
        <f aca="false">IF(AND(P4542&lt;&gt;"",Q4542&lt;&gt;""),Q4542-P4542,"")</f>
        <v>2</v>
      </c>
      <c r="U4542" s="30" t="str">
        <f aca="false">IF(AND(O4542="Engaging",P4542&lt;&gt;""),'Leia-me'!$B$5-P4542,"")</f>
        <v/>
      </c>
      <c r="V4542" s="25" t="str">
        <f aca="false">IF(O4542&lt;&gt;"Engaging","",IF(U4542&lt;='Leia-me'!$B$6,"Saudável",IF(U4542&lt;='Leia-me'!$B$7,"Esfriando",IF(U4542&lt;='Leia-me'!$B$8,"Última chance","Zumbi"))))</f>
        <v/>
      </c>
      <c r="W4542" s="25" t="n">
        <f aca="false">IF(O4542="Won",1,IF(O4542="Lost",0,""))</f>
        <v>0</v>
      </c>
      <c r="Y4542" s="25" t="str">
        <f aca="false">IF(E4542="","Sim","")</f>
        <v/>
      </c>
    </row>
    <row r="4543" customFormat="false" ht="15" hidden="false" customHeight="false" outlineLevel="0" collapsed="false">
      <c r="A4543" s="25" t="s">
        <v>4805</v>
      </c>
      <c r="B4543" s="25" t="s">
        <v>84</v>
      </c>
      <c r="C4543" s="25" t="s">
        <v>93</v>
      </c>
      <c r="D4543" s="25" t="s">
        <v>98</v>
      </c>
      <c r="E4543" s="25" t="s">
        <v>3511</v>
      </c>
      <c r="F4543" s="25" t="s">
        <v>168</v>
      </c>
      <c r="G4543" s="26" t="n">
        <v>1197.44</v>
      </c>
      <c r="H4543" s="27" t="n">
        <v>2570</v>
      </c>
      <c r="I4543" s="25" t="s">
        <v>147</v>
      </c>
      <c r="K4543" s="25" t="n">
        <v>1999</v>
      </c>
      <c r="L4543" s="25" t="s">
        <v>170</v>
      </c>
      <c r="M4543" s="25" t="s">
        <v>171</v>
      </c>
      <c r="N4543" s="28" t="n">
        <v>1096</v>
      </c>
      <c r="O4543" s="25" t="s">
        <v>55</v>
      </c>
      <c r="P4543" s="29" t="n">
        <v>42851</v>
      </c>
      <c r="Q4543" s="29" t="n">
        <v>42856</v>
      </c>
      <c r="R4543" s="28" t="n">
        <v>0</v>
      </c>
      <c r="S4543" s="28" t="n">
        <f aca="false">IF(O4543="Won",R4543,IF(O4543="Lost",0,N4543))</f>
        <v>0</v>
      </c>
      <c r="T4543" s="30" t="n">
        <f aca="false">IF(AND(P4543&lt;&gt;"",Q4543&lt;&gt;""),Q4543-P4543,"")</f>
        <v>5</v>
      </c>
      <c r="U4543" s="30" t="str">
        <f aca="false">IF(AND(O4543="Engaging",P4543&lt;&gt;""),'Leia-me'!$B$5-P4543,"")</f>
        <v/>
      </c>
      <c r="V4543" s="25" t="str">
        <f aca="false">IF(O4543&lt;&gt;"Engaging","",IF(U4543&lt;='Leia-me'!$B$6,"Saudável",IF(U4543&lt;='Leia-me'!$B$7,"Esfriando",IF(U4543&lt;='Leia-me'!$B$8,"Última chance","Zumbi"))))</f>
        <v/>
      </c>
      <c r="W4543" s="25" t="n">
        <f aca="false">IF(O4543="Won",1,IF(O4543="Lost",0,""))</f>
        <v>0</v>
      </c>
      <c r="Y4543" s="25" t="str">
        <f aca="false">IF(E4543="","Sim","")</f>
        <v/>
      </c>
    </row>
    <row r="4544" customFormat="false" ht="15" hidden="false" customHeight="false" outlineLevel="0" collapsed="false">
      <c r="A4544" s="25" t="s">
        <v>4806</v>
      </c>
      <c r="B4544" s="25" t="s">
        <v>84</v>
      </c>
      <c r="C4544" s="25" t="s">
        <v>93</v>
      </c>
      <c r="D4544" s="25" t="s">
        <v>98</v>
      </c>
      <c r="E4544" s="25" t="s">
        <v>1158</v>
      </c>
      <c r="F4544" s="25" t="s">
        <v>185</v>
      </c>
      <c r="G4544" s="26" t="n">
        <v>7708.38</v>
      </c>
      <c r="H4544" s="27" t="n">
        <v>13756</v>
      </c>
      <c r="I4544" s="25" t="s">
        <v>147</v>
      </c>
      <c r="K4544" s="25" t="n">
        <v>1980</v>
      </c>
      <c r="L4544" s="25" t="s">
        <v>186</v>
      </c>
      <c r="M4544" s="25" t="s">
        <v>171</v>
      </c>
      <c r="N4544" s="28" t="n">
        <v>550</v>
      </c>
      <c r="O4544" s="25" t="s">
        <v>54</v>
      </c>
      <c r="P4544" s="29" t="n">
        <v>42852</v>
      </c>
      <c r="Q4544" s="29" t="n">
        <v>42854</v>
      </c>
      <c r="R4544" s="28" t="n">
        <v>584</v>
      </c>
      <c r="S4544" s="28" t="n">
        <f aca="false">IF(O4544="Won",R4544,IF(O4544="Lost",0,N4544))</f>
        <v>584</v>
      </c>
      <c r="T4544" s="30" t="n">
        <f aca="false">IF(AND(P4544&lt;&gt;"",Q4544&lt;&gt;""),Q4544-P4544,"")</f>
        <v>2</v>
      </c>
      <c r="U4544" s="30" t="str">
        <f aca="false">IF(AND(O4544="Engaging",P4544&lt;&gt;""),'Leia-me'!$B$5-P4544,"")</f>
        <v/>
      </c>
      <c r="V4544" s="25" t="str">
        <f aca="false">IF(O4544&lt;&gt;"Engaging","",IF(U4544&lt;='Leia-me'!$B$6,"Saudável",IF(U4544&lt;='Leia-me'!$B$7,"Esfriando",IF(U4544&lt;='Leia-me'!$B$8,"Última chance","Zumbi"))))</f>
        <v/>
      </c>
      <c r="W4544" s="25" t="n">
        <f aca="false">IF(O4544="Won",1,IF(O4544="Lost",0,""))</f>
        <v>1</v>
      </c>
      <c r="Y4544" s="25" t="str">
        <f aca="false">IF(E4544="","Sim","")</f>
        <v/>
      </c>
    </row>
    <row r="4545" customFormat="false" ht="15" hidden="false" customHeight="false" outlineLevel="0" collapsed="false">
      <c r="A4545" s="25" t="s">
        <v>4807</v>
      </c>
      <c r="B4545" s="25" t="s">
        <v>84</v>
      </c>
      <c r="C4545" s="25" t="s">
        <v>93</v>
      </c>
      <c r="D4545" s="25" t="s">
        <v>98</v>
      </c>
      <c r="G4545" s="31"/>
      <c r="H4545" s="32"/>
      <c r="L4545" s="25" t="s">
        <v>178</v>
      </c>
      <c r="M4545" s="25" t="s">
        <v>171</v>
      </c>
      <c r="N4545" s="28" t="n">
        <v>5482</v>
      </c>
      <c r="O4545" s="25" t="s">
        <v>56</v>
      </c>
      <c r="P4545" s="29" t="n">
        <v>42856</v>
      </c>
      <c r="Q4545" s="33"/>
      <c r="R4545" s="34"/>
      <c r="S4545" s="28" t="n">
        <f aca="false">IF(O4545="Won",R4545,IF(O4545="Lost",0,N4545))</f>
        <v>5482</v>
      </c>
      <c r="T4545" s="30" t="str">
        <f aca="false">IF(AND(P4545&lt;&gt;"",Q4545&lt;&gt;""),Q4545-P4545,"")</f>
        <v/>
      </c>
      <c r="U4545" s="30" t="n">
        <f aca="false">IF(AND(O4545="Engaging",P4545&lt;&gt;""),'Leia-me'!$B$5-P4545,"")</f>
        <v>244</v>
      </c>
      <c r="V4545" s="25" t="str">
        <f aca="false">IF(O4545&lt;&gt;"Engaging","",IF(U4545&lt;='Leia-me'!$B$6,"Saudável",IF(U4545&lt;='Leia-me'!$B$7,"Esfriando",IF(U4545&lt;='Leia-me'!$B$8,"Última chance","Zumbi"))))</f>
        <v>Zumbi</v>
      </c>
      <c r="W4545" s="25" t="str">
        <f aca="false">IF(O4545="Won",1,IF(O4545="Lost",0,""))</f>
        <v/>
      </c>
      <c r="Y4545" s="25" t="str">
        <f aca="false">IF(E4545="","Sim","")</f>
        <v>Sim</v>
      </c>
    </row>
    <row r="4546" customFormat="false" ht="15" hidden="false" customHeight="false" outlineLevel="0" collapsed="false">
      <c r="A4546" s="25" t="s">
        <v>4808</v>
      </c>
      <c r="B4546" s="25" t="s">
        <v>84</v>
      </c>
      <c r="C4546" s="25" t="s">
        <v>93</v>
      </c>
      <c r="D4546" s="25" t="s">
        <v>98</v>
      </c>
      <c r="G4546" s="31"/>
      <c r="H4546" s="32"/>
      <c r="L4546" s="25" t="s">
        <v>170</v>
      </c>
      <c r="M4546" s="25" t="s">
        <v>171</v>
      </c>
      <c r="N4546" s="28" t="n">
        <v>1096</v>
      </c>
      <c r="O4546" s="25" t="s">
        <v>56</v>
      </c>
      <c r="P4546" s="29" t="n">
        <v>42857</v>
      </c>
      <c r="Q4546" s="33"/>
      <c r="R4546" s="34"/>
      <c r="S4546" s="28" t="n">
        <f aca="false">IF(O4546="Won",R4546,IF(O4546="Lost",0,N4546))</f>
        <v>1096</v>
      </c>
      <c r="T4546" s="30" t="str">
        <f aca="false">IF(AND(P4546&lt;&gt;"",Q4546&lt;&gt;""),Q4546-P4546,"")</f>
        <v/>
      </c>
      <c r="U4546" s="30" t="n">
        <f aca="false">IF(AND(O4546="Engaging",P4546&lt;&gt;""),'Leia-me'!$B$5-P4546,"")</f>
        <v>243</v>
      </c>
      <c r="V4546" s="25" t="str">
        <f aca="false">IF(O4546&lt;&gt;"Engaging","",IF(U4546&lt;='Leia-me'!$B$6,"Saudável",IF(U4546&lt;='Leia-me'!$B$7,"Esfriando",IF(U4546&lt;='Leia-me'!$B$8,"Última chance","Zumbi"))))</f>
        <v>Zumbi</v>
      </c>
      <c r="W4546" s="25" t="str">
        <f aca="false">IF(O4546="Won",1,IF(O4546="Lost",0,""))</f>
        <v/>
      </c>
      <c r="Y4546" s="25" t="str">
        <f aca="false">IF(E4546="","Sim","")</f>
        <v>Sim</v>
      </c>
    </row>
    <row r="4547" customFormat="false" ht="15" hidden="false" customHeight="false" outlineLevel="0" collapsed="false">
      <c r="A4547" s="25" t="s">
        <v>4809</v>
      </c>
      <c r="B4547" s="25" t="s">
        <v>84</v>
      </c>
      <c r="C4547" s="25" t="s">
        <v>93</v>
      </c>
      <c r="D4547" s="25" t="s">
        <v>98</v>
      </c>
      <c r="G4547" s="31"/>
      <c r="H4547" s="32"/>
      <c r="L4547" s="25" t="s">
        <v>170</v>
      </c>
      <c r="M4547" s="25" t="s">
        <v>171</v>
      </c>
      <c r="N4547" s="28" t="n">
        <v>1096</v>
      </c>
      <c r="O4547" s="25" t="s">
        <v>56</v>
      </c>
      <c r="P4547" s="29" t="n">
        <v>42857</v>
      </c>
      <c r="Q4547" s="33"/>
      <c r="R4547" s="34"/>
      <c r="S4547" s="28" t="n">
        <f aca="false">IF(O4547="Won",R4547,IF(O4547="Lost",0,N4547))</f>
        <v>1096</v>
      </c>
      <c r="T4547" s="30" t="str">
        <f aca="false">IF(AND(P4547&lt;&gt;"",Q4547&lt;&gt;""),Q4547-P4547,"")</f>
        <v/>
      </c>
      <c r="U4547" s="30" t="n">
        <f aca="false">IF(AND(O4547="Engaging",P4547&lt;&gt;""),'Leia-me'!$B$5-P4547,"")</f>
        <v>243</v>
      </c>
      <c r="V4547" s="25" t="str">
        <f aca="false">IF(O4547&lt;&gt;"Engaging","",IF(U4547&lt;='Leia-me'!$B$6,"Saudável",IF(U4547&lt;='Leia-me'!$B$7,"Esfriando",IF(U4547&lt;='Leia-me'!$B$8,"Última chance","Zumbi"))))</f>
        <v>Zumbi</v>
      </c>
      <c r="W4547" s="25" t="str">
        <f aca="false">IF(O4547="Won",1,IF(O4547="Lost",0,""))</f>
        <v/>
      </c>
      <c r="Y4547" s="25" t="str">
        <f aca="false">IF(E4547="","Sim","")</f>
        <v>Sim</v>
      </c>
    </row>
    <row r="4548" customFormat="false" ht="15" hidden="false" customHeight="false" outlineLevel="0" collapsed="false">
      <c r="A4548" s="25" t="s">
        <v>4810</v>
      </c>
      <c r="B4548" s="25" t="s">
        <v>84</v>
      </c>
      <c r="C4548" s="25" t="s">
        <v>93</v>
      </c>
      <c r="D4548" s="25" t="s">
        <v>98</v>
      </c>
      <c r="E4548" s="25" t="s">
        <v>1671</v>
      </c>
      <c r="F4548" s="25" t="s">
        <v>168</v>
      </c>
      <c r="G4548" s="26" t="n">
        <v>3027.46</v>
      </c>
      <c r="H4548" s="27" t="n">
        <v>9516</v>
      </c>
      <c r="I4548" s="25" t="s">
        <v>1672</v>
      </c>
      <c r="K4548" s="25" t="n">
        <v>1984</v>
      </c>
      <c r="L4548" s="25" t="s">
        <v>178</v>
      </c>
      <c r="M4548" s="25" t="s">
        <v>171</v>
      </c>
      <c r="N4548" s="28" t="n">
        <v>5482</v>
      </c>
      <c r="O4548" s="25" t="s">
        <v>55</v>
      </c>
      <c r="P4548" s="29" t="n">
        <v>42857</v>
      </c>
      <c r="Q4548" s="29" t="n">
        <v>42876</v>
      </c>
      <c r="R4548" s="28" t="n">
        <v>0</v>
      </c>
      <c r="S4548" s="28" t="n">
        <f aca="false">IF(O4548="Won",R4548,IF(O4548="Lost",0,N4548))</f>
        <v>0</v>
      </c>
      <c r="T4548" s="30" t="n">
        <f aca="false">IF(AND(P4548&lt;&gt;"",Q4548&lt;&gt;""),Q4548-P4548,"")</f>
        <v>19</v>
      </c>
      <c r="U4548" s="30" t="str">
        <f aca="false">IF(AND(O4548="Engaging",P4548&lt;&gt;""),'Leia-me'!$B$5-P4548,"")</f>
        <v/>
      </c>
      <c r="V4548" s="25" t="str">
        <f aca="false">IF(O4548&lt;&gt;"Engaging","",IF(U4548&lt;='Leia-me'!$B$6,"Saudável",IF(U4548&lt;='Leia-me'!$B$7,"Esfriando",IF(U4548&lt;='Leia-me'!$B$8,"Última chance","Zumbi"))))</f>
        <v/>
      </c>
      <c r="W4548" s="25" t="n">
        <f aca="false">IF(O4548="Won",1,IF(O4548="Lost",0,""))</f>
        <v>0</v>
      </c>
      <c r="Y4548" s="25" t="str">
        <f aca="false">IF(E4548="","Sim","")</f>
        <v/>
      </c>
    </row>
    <row r="4549" customFormat="false" ht="15" hidden="false" customHeight="false" outlineLevel="0" collapsed="false">
      <c r="A4549" s="25" t="s">
        <v>4811</v>
      </c>
      <c r="B4549" s="25" t="s">
        <v>84</v>
      </c>
      <c r="C4549" s="25" t="s">
        <v>93</v>
      </c>
      <c r="D4549" s="25" t="s">
        <v>98</v>
      </c>
      <c r="E4549" s="25" t="s">
        <v>1049</v>
      </c>
      <c r="F4549" s="25" t="s">
        <v>177</v>
      </c>
      <c r="G4549" s="26" t="n">
        <v>2022.14</v>
      </c>
      <c r="H4549" s="27" t="n">
        <v>5113</v>
      </c>
      <c r="I4549" s="25" t="s">
        <v>147</v>
      </c>
      <c r="K4549" s="25" t="n">
        <v>1998</v>
      </c>
      <c r="L4549" s="25" t="s">
        <v>186</v>
      </c>
      <c r="M4549" s="25" t="s">
        <v>171</v>
      </c>
      <c r="N4549" s="28" t="n">
        <v>550</v>
      </c>
      <c r="O4549" s="25" t="s">
        <v>54</v>
      </c>
      <c r="P4549" s="29" t="n">
        <v>42858</v>
      </c>
      <c r="Q4549" s="29" t="n">
        <v>42868</v>
      </c>
      <c r="R4549" s="28" t="n">
        <v>511</v>
      </c>
      <c r="S4549" s="28" t="n">
        <f aca="false">IF(O4549="Won",R4549,IF(O4549="Lost",0,N4549))</f>
        <v>511</v>
      </c>
      <c r="T4549" s="30" t="n">
        <f aca="false">IF(AND(P4549&lt;&gt;"",Q4549&lt;&gt;""),Q4549-P4549,"")</f>
        <v>10</v>
      </c>
      <c r="U4549" s="30" t="str">
        <f aca="false">IF(AND(O4549="Engaging",P4549&lt;&gt;""),'Leia-me'!$B$5-P4549,"")</f>
        <v/>
      </c>
      <c r="V4549" s="25" t="str">
        <f aca="false">IF(O4549&lt;&gt;"Engaging","",IF(U4549&lt;='Leia-me'!$B$6,"Saudável",IF(U4549&lt;='Leia-me'!$B$7,"Esfriando",IF(U4549&lt;='Leia-me'!$B$8,"Última chance","Zumbi"))))</f>
        <v/>
      </c>
      <c r="W4549" s="25" t="n">
        <f aca="false">IF(O4549="Won",1,IF(O4549="Lost",0,""))</f>
        <v>1</v>
      </c>
      <c r="Y4549" s="25" t="str">
        <f aca="false">IF(E4549="","Sim","")</f>
        <v/>
      </c>
    </row>
    <row r="4550" customFormat="false" ht="15" hidden="false" customHeight="false" outlineLevel="0" collapsed="false">
      <c r="A4550" s="25" t="s">
        <v>4812</v>
      </c>
      <c r="B4550" s="25" t="s">
        <v>84</v>
      </c>
      <c r="C4550" s="25" t="s">
        <v>93</v>
      </c>
      <c r="D4550" s="25" t="s">
        <v>98</v>
      </c>
      <c r="E4550" s="25" t="s">
        <v>1158</v>
      </c>
      <c r="F4550" s="25" t="s">
        <v>185</v>
      </c>
      <c r="G4550" s="26" t="n">
        <v>7708.38</v>
      </c>
      <c r="H4550" s="27" t="n">
        <v>13756</v>
      </c>
      <c r="I4550" s="25" t="s">
        <v>147</v>
      </c>
      <c r="K4550" s="25" t="n">
        <v>1980</v>
      </c>
      <c r="L4550" s="25" t="s">
        <v>178</v>
      </c>
      <c r="M4550" s="25" t="s">
        <v>171</v>
      </c>
      <c r="N4550" s="28" t="n">
        <v>5482</v>
      </c>
      <c r="O4550" s="25" t="s">
        <v>54</v>
      </c>
      <c r="P4550" s="29" t="n">
        <v>42858</v>
      </c>
      <c r="Q4550" s="29" t="n">
        <v>42972</v>
      </c>
      <c r="R4550" s="28" t="n">
        <v>5747</v>
      </c>
      <c r="S4550" s="28" t="n">
        <f aca="false">IF(O4550="Won",R4550,IF(O4550="Lost",0,N4550))</f>
        <v>5747</v>
      </c>
      <c r="T4550" s="30" t="n">
        <f aca="false">IF(AND(P4550&lt;&gt;"",Q4550&lt;&gt;""),Q4550-P4550,"")</f>
        <v>114</v>
      </c>
      <c r="U4550" s="30" t="str">
        <f aca="false">IF(AND(O4550="Engaging",P4550&lt;&gt;""),'Leia-me'!$B$5-P4550,"")</f>
        <v/>
      </c>
      <c r="V4550" s="25" t="str">
        <f aca="false">IF(O4550&lt;&gt;"Engaging","",IF(U4550&lt;='Leia-me'!$B$6,"Saudável",IF(U4550&lt;='Leia-me'!$B$7,"Esfriando",IF(U4550&lt;='Leia-me'!$B$8,"Última chance","Zumbi"))))</f>
        <v/>
      </c>
      <c r="W4550" s="25" t="n">
        <f aca="false">IF(O4550="Won",1,IF(O4550="Lost",0,""))</f>
        <v>1</v>
      </c>
      <c r="Y4550" s="25" t="str">
        <f aca="false">IF(E4550="","Sim","")</f>
        <v/>
      </c>
    </row>
    <row r="4551" customFormat="false" ht="15" hidden="false" customHeight="false" outlineLevel="0" collapsed="false">
      <c r="A4551" s="25" t="s">
        <v>4813</v>
      </c>
      <c r="B4551" s="25" t="s">
        <v>84</v>
      </c>
      <c r="C4551" s="25" t="s">
        <v>93</v>
      </c>
      <c r="D4551" s="25" t="s">
        <v>98</v>
      </c>
      <c r="E4551" s="25" t="s">
        <v>193</v>
      </c>
      <c r="F4551" s="25" t="s">
        <v>185</v>
      </c>
      <c r="G4551" s="26" t="n">
        <v>1100.04</v>
      </c>
      <c r="H4551" s="27" t="n">
        <v>2822</v>
      </c>
      <c r="I4551" s="25" t="s">
        <v>147</v>
      </c>
      <c r="K4551" s="25" t="n">
        <v>1996</v>
      </c>
      <c r="L4551" s="25" t="s">
        <v>160</v>
      </c>
      <c r="M4551" s="25" t="s">
        <v>149</v>
      </c>
      <c r="N4551" s="28" t="n">
        <v>3393</v>
      </c>
      <c r="O4551" s="25" t="s">
        <v>54</v>
      </c>
      <c r="P4551" s="29" t="n">
        <v>42861</v>
      </c>
      <c r="Q4551" s="29" t="n">
        <v>42877</v>
      </c>
      <c r="R4551" s="28" t="n">
        <v>3370</v>
      </c>
      <c r="S4551" s="28" t="n">
        <f aca="false">IF(O4551="Won",R4551,IF(O4551="Lost",0,N4551))</f>
        <v>3370</v>
      </c>
      <c r="T4551" s="30" t="n">
        <f aca="false">IF(AND(P4551&lt;&gt;"",Q4551&lt;&gt;""),Q4551-P4551,"")</f>
        <v>16</v>
      </c>
      <c r="U4551" s="30" t="str">
        <f aca="false">IF(AND(O4551="Engaging",P4551&lt;&gt;""),'Leia-me'!$B$5-P4551,"")</f>
        <v/>
      </c>
      <c r="V4551" s="25" t="str">
        <f aca="false">IF(O4551&lt;&gt;"Engaging","",IF(U4551&lt;='Leia-me'!$B$6,"Saudável",IF(U4551&lt;='Leia-me'!$B$7,"Esfriando",IF(U4551&lt;='Leia-me'!$B$8,"Última chance","Zumbi"))))</f>
        <v/>
      </c>
      <c r="W4551" s="25" t="n">
        <f aca="false">IF(O4551="Won",1,IF(O4551="Lost",0,""))</f>
        <v>1</v>
      </c>
      <c r="Y4551" s="25" t="str">
        <f aca="false">IF(E4551="","Sim","")</f>
        <v/>
      </c>
    </row>
    <row r="4552" customFormat="false" ht="15" hidden="false" customHeight="false" outlineLevel="0" collapsed="false">
      <c r="A4552" s="25" t="s">
        <v>4814</v>
      </c>
      <c r="B4552" s="25" t="s">
        <v>84</v>
      </c>
      <c r="C4552" s="25" t="s">
        <v>93</v>
      </c>
      <c r="D4552" s="25" t="s">
        <v>98</v>
      </c>
      <c r="G4552" s="31"/>
      <c r="H4552" s="32"/>
      <c r="L4552" s="25" t="s">
        <v>170</v>
      </c>
      <c r="M4552" s="25" t="s">
        <v>171</v>
      </c>
      <c r="N4552" s="28" t="n">
        <v>1096</v>
      </c>
      <c r="O4552" s="25" t="s">
        <v>56</v>
      </c>
      <c r="P4552" s="29" t="n">
        <v>42864</v>
      </c>
      <c r="Q4552" s="33"/>
      <c r="R4552" s="34"/>
      <c r="S4552" s="28" t="n">
        <f aca="false">IF(O4552="Won",R4552,IF(O4552="Lost",0,N4552))</f>
        <v>1096</v>
      </c>
      <c r="T4552" s="30" t="str">
        <f aca="false">IF(AND(P4552&lt;&gt;"",Q4552&lt;&gt;""),Q4552-P4552,"")</f>
        <v/>
      </c>
      <c r="U4552" s="30" t="n">
        <f aca="false">IF(AND(O4552="Engaging",P4552&lt;&gt;""),'Leia-me'!$B$5-P4552,"")</f>
        <v>236</v>
      </c>
      <c r="V4552" s="25" t="str">
        <f aca="false">IF(O4552&lt;&gt;"Engaging","",IF(U4552&lt;='Leia-me'!$B$6,"Saudável",IF(U4552&lt;='Leia-me'!$B$7,"Esfriando",IF(U4552&lt;='Leia-me'!$B$8,"Última chance","Zumbi"))))</f>
        <v>Zumbi</v>
      </c>
      <c r="W4552" s="25" t="str">
        <f aca="false">IF(O4552="Won",1,IF(O4552="Lost",0,""))</f>
        <v/>
      </c>
      <c r="Y4552" s="25" t="str">
        <f aca="false">IF(E4552="","Sim","")</f>
        <v>Sim</v>
      </c>
    </row>
    <row r="4553" customFormat="false" ht="15" hidden="false" customHeight="false" outlineLevel="0" collapsed="false">
      <c r="A4553" s="25" t="s">
        <v>4815</v>
      </c>
      <c r="B4553" s="25" t="s">
        <v>84</v>
      </c>
      <c r="C4553" s="25" t="s">
        <v>93</v>
      </c>
      <c r="D4553" s="25" t="s">
        <v>98</v>
      </c>
      <c r="G4553" s="31"/>
      <c r="H4553" s="32"/>
      <c r="L4553" s="25" t="s">
        <v>160</v>
      </c>
      <c r="M4553" s="25" t="s">
        <v>149</v>
      </c>
      <c r="N4553" s="28" t="n">
        <v>3393</v>
      </c>
      <c r="O4553" s="25" t="s">
        <v>56</v>
      </c>
      <c r="P4553" s="29" t="n">
        <v>42864</v>
      </c>
      <c r="Q4553" s="33"/>
      <c r="R4553" s="34"/>
      <c r="S4553" s="28" t="n">
        <f aca="false">IF(O4553="Won",R4553,IF(O4553="Lost",0,N4553))</f>
        <v>3393</v>
      </c>
      <c r="T4553" s="30" t="str">
        <f aca="false">IF(AND(P4553&lt;&gt;"",Q4553&lt;&gt;""),Q4553-P4553,"")</f>
        <v/>
      </c>
      <c r="U4553" s="30" t="n">
        <f aca="false">IF(AND(O4553="Engaging",P4553&lt;&gt;""),'Leia-me'!$B$5-P4553,"")</f>
        <v>236</v>
      </c>
      <c r="V4553" s="25" t="str">
        <f aca="false">IF(O4553&lt;&gt;"Engaging","",IF(U4553&lt;='Leia-me'!$B$6,"Saudável",IF(U4553&lt;='Leia-me'!$B$7,"Esfriando",IF(U4553&lt;='Leia-me'!$B$8,"Última chance","Zumbi"))))</f>
        <v>Zumbi</v>
      </c>
      <c r="W4553" s="25" t="str">
        <f aca="false">IF(O4553="Won",1,IF(O4553="Lost",0,""))</f>
        <v/>
      </c>
      <c r="Y4553" s="25" t="str">
        <f aca="false">IF(E4553="","Sim","")</f>
        <v>Sim</v>
      </c>
    </row>
    <row r="4554" customFormat="false" ht="15" hidden="false" customHeight="false" outlineLevel="0" collapsed="false">
      <c r="A4554" s="25" t="s">
        <v>4816</v>
      </c>
      <c r="B4554" s="25" t="s">
        <v>84</v>
      </c>
      <c r="C4554" s="25" t="s">
        <v>93</v>
      </c>
      <c r="D4554" s="25" t="s">
        <v>98</v>
      </c>
      <c r="E4554" s="25" t="s">
        <v>445</v>
      </c>
      <c r="F4554" s="25" t="s">
        <v>192</v>
      </c>
      <c r="G4554" s="26" t="n">
        <v>987.39</v>
      </c>
      <c r="H4554" s="27" t="n">
        <v>2253</v>
      </c>
      <c r="I4554" s="25" t="s">
        <v>147</v>
      </c>
      <c r="K4554" s="25" t="n">
        <v>2002</v>
      </c>
      <c r="L4554" s="25" t="s">
        <v>186</v>
      </c>
      <c r="M4554" s="25" t="s">
        <v>171</v>
      </c>
      <c r="N4554" s="28" t="n">
        <v>550</v>
      </c>
      <c r="O4554" s="25" t="s">
        <v>56</v>
      </c>
      <c r="P4554" s="29" t="n">
        <v>42866</v>
      </c>
      <c r="Q4554" s="33"/>
      <c r="R4554" s="34"/>
      <c r="S4554" s="28" t="n">
        <f aca="false">IF(O4554="Won",R4554,IF(O4554="Lost",0,N4554))</f>
        <v>550</v>
      </c>
      <c r="T4554" s="30" t="str">
        <f aca="false">IF(AND(P4554&lt;&gt;"",Q4554&lt;&gt;""),Q4554-P4554,"")</f>
        <v/>
      </c>
      <c r="U4554" s="30" t="n">
        <f aca="false">IF(AND(O4554="Engaging",P4554&lt;&gt;""),'Leia-me'!$B$5-P4554,"")</f>
        <v>234</v>
      </c>
      <c r="V4554" s="25" t="str">
        <f aca="false">IF(O4554&lt;&gt;"Engaging","",IF(U4554&lt;='Leia-me'!$B$6,"Saudável",IF(U4554&lt;='Leia-me'!$B$7,"Esfriando",IF(U4554&lt;='Leia-me'!$B$8,"Última chance","Zumbi"))))</f>
        <v>Zumbi</v>
      </c>
      <c r="W4554" s="25" t="str">
        <f aca="false">IF(O4554="Won",1,IF(O4554="Lost",0,""))</f>
        <v/>
      </c>
      <c r="Y4554" s="25" t="str">
        <f aca="false">IF(E4554="","Sim","")</f>
        <v/>
      </c>
    </row>
    <row r="4555" customFormat="false" ht="15" hidden="false" customHeight="false" outlineLevel="0" collapsed="false">
      <c r="A4555" s="25" t="s">
        <v>4817</v>
      </c>
      <c r="B4555" s="25" t="s">
        <v>84</v>
      </c>
      <c r="C4555" s="25" t="s">
        <v>93</v>
      </c>
      <c r="D4555" s="25" t="s">
        <v>98</v>
      </c>
      <c r="E4555" s="25" t="s">
        <v>1347</v>
      </c>
      <c r="F4555" s="25" t="s">
        <v>165</v>
      </c>
      <c r="G4555" s="26" t="n">
        <v>665.06</v>
      </c>
      <c r="H4555" s="27" t="n">
        <v>1095</v>
      </c>
      <c r="I4555" s="25" t="s">
        <v>147</v>
      </c>
      <c r="K4555" s="25" t="n">
        <v>1989</v>
      </c>
      <c r="L4555" s="25" t="s">
        <v>160</v>
      </c>
      <c r="M4555" s="25" t="s">
        <v>149</v>
      </c>
      <c r="N4555" s="28" t="n">
        <v>3393</v>
      </c>
      <c r="O4555" s="25" t="s">
        <v>54</v>
      </c>
      <c r="P4555" s="29" t="n">
        <v>42868</v>
      </c>
      <c r="Q4555" s="29" t="n">
        <v>42887</v>
      </c>
      <c r="R4555" s="28" t="n">
        <v>2677</v>
      </c>
      <c r="S4555" s="28" t="n">
        <f aca="false">IF(O4555="Won",R4555,IF(O4555="Lost",0,N4555))</f>
        <v>2677</v>
      </c>
      <c r="T4555" s="30" t="n">
        <f aca="false">IF(AND(P4555&lt;&gt;"",Q4555&lt;&gt;""),Q4555-P4555,"")</f>
        <v>19</v>
      </c>
      <c r="U4555" s="30" t="str">
        <f aca="false">IF(AND(O4555="Engaging",P4555&lt;&gt;""),'Leia-me'!$B$5-P4555,"")</f>
        <v/>
      </c>
      <c r="V4555" s="25" t="str">
        <f aca="false">IF(O4555&lt;&gt;"Engaging","",IF(U4555&lt;='Leia-me'!$B$6,"Saudável",IF(U4555&lt;='Leia-me'!$B$7,"Esfriando",IF(U4555&lt;='Leia-me'!$B$8,"Última chance","Zumbi"))))</f>
        <v/>
      </c>
      <c r="W4555" s="25" t="n">
        <f aca="false">IF(O4555="Won",1,IF(O4555="Lost",0,""))</f>
        <v>1</v>
      </c>
      <c r="Y4555" s="25" t="str">
        <f aca="false">IF(E4555="","Sim","")</f>
        <v/>
      </c>
    </row>
    <row r="4556" customFormat="false" ht="15" hidden="false" customHeight="false" outlineLevel="0" collapsed="false">
      <c r="A4556" s="25" t="s">
        <v>4818</v>
      </c>
      <c r="B4556" s="25" t="s">
        <v>84</v>
      </c>
      <c r="C4556" s="25" t="s">
        <v>93</v>
      </c>
      <c r="D4556" s="25" t="s">
        <v>98</v>
      </c>
      <c r="E4556" s="25" t="s">
        <v>251</v>
      </c>
      <c r="F4556" s="25" t="s">
        <v>211</v>
      </c>
      <c r="G4556" s="26" t="n">
        <v>332.43</v>
      </c>
      <c r="H4556" s="27" t="n">
        <v>799</v>
      </c>
      <c r="I4556" s="25" t="s">
        <v>147</v>
      </c>
      <c r="K4556" s="25" t="n">
        <v>1995</v>
      </c>
      <c r="L4556" s="25" t="s">
        <v>160</v>
      </c>
      <c r="M4556" s="25" t="s">
        <v>149</v>
      </c>
      <c r="N4556" s="28" t="n">
        <v>3393</v>
      </c>
      <c r="O4556" s="25" t="s">
        <v>56</v>
      </c>
      <c r="P4556" s="29" t="n">
        <v>42869</v>
      </c>
      <c r="Q4556" s="33"/>
      <c r="R4556" s="34"/>
      <c r="S4556" s="28" t="n">
        <f aca="false">IF(O4556="Won",R4556,IF(O4556="Lost",0,N4556))</f>
        <v>3393</v>
      </c>
      <c r="T4556" s="30" t="str">
        <f aca="false">IF(AND(P4556&lt;&gt;"",Q4556&lt;&gt;""),Q4556-P4556,"")</f>
        <v/>
      </c>
      <c r="U4556" s="30" t="n">
        <f aca="false">IF(AND(O4556="Engaging",P4556&lt;&gt;""),'Leia-me'!$B$5-P4556,"")</f>
        <v>231</v>
      </c>
      <c r="V4556" s="25" t="str">
        <f aca="false">IF(O4556&lt;&gt;"Engaging","",IF(U4556&lt;='Leia-me'!$B$6,"Saudável",IF(U4556&lt;='Leia-me'!$B$7,"Esfriando",IF(U4556&lt;='Leia-me'!$B$8,"Última chance","Zumbi"))))</f>
        <v>Zumbi</v>
      </c>
      <c r="W4556" s="25" t="str">
        <f aca="false">IF(O4556="Won",1,IF(O4556="Lost",0,""))</f>
        <v/>
      </c>
      <c r="Y4556" s="25" t="str">
        <f aca="false">IF(E4556="","Sim","")</f>
        <v/>
      </c>
    </row>
    <row r="4557" customFormat="false" ht="15" hidden="false" customHeight="false" outlineLevel="0" collapsed="false">
      <c r="A4557" s="25" t="s">
        <v>4819</v>
      </c>
      <c r="B4557" s="25" t="s">
        <v>84</v>
      </c>
      <c r="C4557" s="25" t="s">
        <v>93</v>
      </c>
      <c r="D4557" s="25" t="s">
        <v>98</v>
      </c>
      <c r="E4557" s="25" t="s">
        <v>1158</v>
      </c>
      <c r="F4557" s="25" t="s">
        <v>185</v>
      </c>
      <c r="G4557" s="26" t="n">
        <v>7708.38</v>
      </c>
      <c r="H4557" s="27" t="n">
        <v>13756</v>
      </c>
      <c r="I4557" s="25" t="s">
        <v>147</v>
      </c>
      <c r="K4557" s="25" t="n">
        <v>1980</v>
      </c>
      <c r="L4557" s="25" t="s">
        <v>160</v>
      </c>
      <c r="M4557" s="25" t="s">
        <v>149</v>
      </c>
      <c r="N4557" s="28" t="n">
        <v>3393</v>
      </c>
      <c r="O4557" s="25" t="s">
        <v>55</v>
      </c>
      <c r="P4557" s="29" t="n">
        <v>42874</v>
      </c>
      <c r="Q4557" s="29" t="n">
        <v>42875</v>
      </c>
      <c r="R4557" s="28" t="n">
        <v>0</v>
      </c>
      <c r="S4557" s="28" t="n">
        <f aca="false">IF(O4557="Won",R4557,IF(O4557="Lost",0,N4557))</f>
        <v>0</v>
      </c>
      <c r="T4557" s="30" t="n">
        <f aca="false">IF(AND(P4557&lt;&gt;"",Q4557&lt;&gt;""),Q4557-P4557,"")</f>
        <v>1</v>
      </c>
      <c r="U4557" s="30" t="str">
        <f aca="false">IF(AND(O4557="Engaging",P4557&lt;&gt;""),'Leia-me'!$B$5-P4557,"")</f>
        <v/>
      </c>
      <c r="V4557" s="25" t="str">
        <f aca="false">IF(O4557&lt;&gt;"Engaging","",IF(U4557&lt;='Leia-me'!$B$6,"Saudável",IF(U4557&lt;='Leia-me'!$B$7,"Esfriando",IF(U4557&lt;='Leia-me'!$B$8,"Última chance","Zumbi"))))</f>
        <v/>
      </c>
      <c r="W4557" s="25" t="n">
        <f aca="false">IF(O4557="Won",1,IF(O4557="Lost",0,""))</f>
        <v>0</v>
      </c>
      <c r="Y4557" s="25" t="str">
        <f aca="false">IF(E4557="","Sim","")</f>
        <v/>
      </c>
    </row>
    <row r="4558" customFormat="false" ht="15" hidden="false" customHeight="false" outlineLevel="0" collapsed="false">
      <c r="A4558" s="25" t="s">
        <v>4820</v>
      </c>
      <c r="B4558" s="25" t="s">
        <v>84</v>
      </c>
      <c r="C4558" s="25" t="s">
        <v>93</v>
      </c>
      <c r="D4558" s="25" t="s">
        <v>98</v>
      </c>
      <c r="G4558" s="31"/>
      <c r="H4558" s="32"/>
      <c r="L4558" s="25" t="s">
        <v>178</v>
      </c>
      <c r="M4558" s="25" t="s">
        <v>171</v>
      </c>
      <c r="N4558" s="28" t="n">
        <v>5482</v>
      </c>
      <c r="O4558" s="25" t="s">
        <v>56</v>
      </c>
      <c r="P4558" s="29" t="n">
        <v>42875</v>
      </c>
      <c r="Q4558" s="33"/>
      <c r="R4558" s="34"/>
      <c r="S4558" s="28" t="n">
        <f aca="false">IF(O4558="Won",R4558,IF(O4558="Lost",0,N4558))</f>
        <v>5482</v>
      </c>
      <c r="T4558" s="30" t="str">
        <f aca="false">IF(AND(P4558&lt;&gt;"",Q4558&lt;&gt;""),Q4558-P4558,"")</f>
        <v/>
      </c>
      <c r="U4558" s="30" t="n">
        <f aca="false">IF(AND(O4558="Engaging",P4558&lt;&gt;""),'Leia-me'!$B$5-P4558,"")</f>
        <v>225</v>
      </c>
      <c r="V4558" s="25" t="str">
        <f aca="false">IF(O4558&lt;&gt;"Engaging","",IF(U4558&lt;='Leia-me'!$B$6,"Saudável",IF(U4558&lt;='Leia-me'!$B$7,"Esfriando",IF(U4558&lt;='Leia-me'!$B$8,"Última chance","Zumbi"))))</f>
        <v>Zumbi</v>
      </c>
      <c r="W4558" s="25" t="str">
        <f aca="false">IF(O4558="Won",1,IF(O4558="Lost",0,""))</f>
        <v/>
      </c>
      <c r="Y4558" s="25" t="str">
        <f aca="false">IF(E4558="","Sim","")</f>
        <v>Sim</v>
      </c>
    </row>
    <row r="4559" customFormat="false" ht="15" hidden="false" customHeight="false" outlineLevel="0" collapsed="false">
      <c r="A4559" s="25" t="s">
        <v>4821</v>
      </c>
      <c r="B4559" s="25" t="s">
        <v>84</v>
      </c>
      <c r="C4559" s="25" t="s">
        <v>93</v>
      </c>
      <c r="D4559" s="25" t="s">
        <v>98</v>
      </c>
      <c r="E4559" s="25" t="s">
        <v>1371</v>
      </c>
      <c r="F4559" s="25" t="s">
        <v>185</v>
      </c>
      <c r="G4559" s="26" t="n">
        <v>40.79</v>
      </c>
      <c r="H4559" s="27" t="n">
        <v>142</v>
      </c>
      <c r="I4559" s="25" t="s">
        <v>1372</v>
      </c>
      <c r="K4559" s="25" t="n">
        <v>2011</v>
      </c>
      <c r="L4559" s="25" t="s">
        <v>186</v>
      </c>
      <c r="M4559" s="25" t="s">
        <v>171</v>
      </c>
      <c r="N4559" s="28" t="n">
        <v>550</v>
      </c>
      <c r="O4559" s="25" t="s">
        <v>54</v>
      </c>
      <c r="P4559" s="29" t="n">
        <v>42875</v>
      </c>
      <c r="Q4559" s="29" t="n">
        <v>42882</v>
      </c>
      <c r="R4559" s="28" t="n">
        <v>529</v>
      </c>
      <c r="S4559" s="28" t="n">
        <f aca="false">IF(O4559="Won",R4559,IF(O4559="Lost",0,N4559))</f>
        <v>529</v>
      </c>
      <c r="T4559" s="30" t="n">
        <f aca="false">IF(AND(P4559&lt;&gt;"",Q4559&lt;&gt;""),Q4559-P4559,"")</f>
        <v>7</v>
      </c>
      <c r="U4559" s="30" t="str">
        <f aca="false">IF(AND(O4559="Engaging",P4559&lt;&gt;""),'Leia-me'!$B$5-P4559,"")</f>
        <v/>
      </c>
      <c r="V4559" s="25" t="str">
        <f aca="false">IF(O4559&lt;&gt;"Engaging","",IF(U4559&lt;='Leia-me'!$B$6,"Saudável",IF(U4559&lt;='Leia-me'!$B$7,"Esfriando",IF(U4559&lt;='Leia-me'!$B$8,"Última chance","Zumbi"))))</f>
        <v/>
      </c>
      <c r="W4559" s="25" t="n">
        <f aca="false">IF(O4559="Won",1,IF(O4559="Lost",0,""))</f>
        <v>1</v>
      </c>
      <c r="Y4559" s="25" t="str">
        <f aca="false">IF(E4559="","Sim","")</f>
        <v/>
      </c>
    </row>
    <row r="4560" customFormat="false" ht="15" hidden="false" customHeight="false" outlineLevel="0" collapsed="false">
      <c r="A4560" s="25" t="s">
        <v>4822</v>
      </c>
      <c r="B4560" s="25" t="s">
        <v>84</v>
      </c>
      <c r="C4560" s="25" t="s">
        <v>93</v>
      </c>
      <c r="D4560" s="25" t="s">
        <v>98</v>
      </c>
      <c r="E4560" s="25" t="s">
        <v>3359</v>
      </c>
      <c r="F4560" s="25" t="s">
        <v>159</v>
      </c>
      <c r="G4560" s="26" t="n">
        <v>882.12</v>
      </c>
      <c r="H4560" s="27" t="n">
        <v>2769</v>
      </c>
      <c r="I4560" s="25" t="s">
        <v>147</v>
      </c>
      <c r="K4560" s="25" t="n">
        <v>1997</v>
      </c>
      <c r="L4560" s="25" t="s">
        <v>148</v>
      </c>
      <c r="M4560" s="25" t="s">
        <v>149</v>
      </c>
      <c r="N4560" s="28" t="n">
        <v>55</v>
      </c>
      <c r="O4560" s="25" t="s">
        <v>54</v>
      </c>
      <c r="P4560" s="29" t="n">
        <v>42876</v>
      </c>
      <c r="Q4560" s="29" t="n">
        <v>42956</v>
      </c>
      <c r="R4560" s="28" t="n">
        <v>53</v>
      </c>
      <c r="S4560" s="28" t="n">
        <f aca="false">IF(O4560="Won",R4560,IF(O4560="Lost",0,N4560))</f>
        <v>53</v>
      </c>
      <c r="T4560" s="30" t="n">
        <f aca="false">IF(AND(P4560&lt;&gt;"",Q4560&lt;&gt;""),Q4560-P4560,"")</f>
        <v>80</v>
      </c>
      <c r="U4560" s="30" t="str">
        <f aca="false">IF(AND(O4560="Engaging",P4560&lt;&gt;""),'Leia-me'!$B$5-P4560,"")</f>
        <v/>
      </c>
      <c r="V4560" s="25" t="str">
        <f aca="false">IF(O4560&lt;&gt;"Engaging","",IF(U4560&lt;='Leia-me'!$B$6,"Saudável",IF(U4560&lt;='Leia-me'!$B$7,"Esfriando",IF(U4560&lt;='Leia-me'!$B$8,"Última chance","Zumbi"))))</f>
        <v/>
      </c>
      <c r="W4560" s="25" t="n">
        <f aca="false">IF(O4560="Won",1,IF(O4560="Lost",0,""))</f>
        <v>1</v>
      </c>
      <c r="Y4560" s="25" t="str">
        <f aca="false">IF(E4560="","Sim","")</f>
        <v/>
      </c>
    </row>
    <row r="4561" customFormat="false" ht="15" hidden="false" customHeight="false" outlineLevel="0" collapsed="false">
      <c r="A4561" s="25" t="s">
        <v>4823</v>
      </c>
      <c r="B4561" s="25" t="s">
        <v>84</v>
      </c>
      <c r="C4561" s="25" t="s">
        <v>93</v>
      </c>
      <c r="D4561" s="25" t="s">
        <v>98</v>
      </c>
      <c r="G4561" s="31"/>
      <c r="H4561" s="32"/>
      <c r="L4561" s="25" t="s">
        <v>170</v>
      </c>
      <c r="M4561" s="25" t="s">
        <v>171</v>
      </c>
      <c r="N4561" s="28" t="n">
        <v>1096</v>
      </c>
      <c r="O4561" s="25" t="s">
        <v>56</v>
      </c>
      <c r="P4561" s="29" t="n">
        <v>42878</v>
      </c>
      <c r="Q4561" s="33"/>
      <c r="R4561" s="34"/>
      <c r="S4561" s="28" t="n">
        <f aca="false">IF(O4561="Won",R4561,IF(O4561="Lost",0,N4561))</f>
        <v>1096</v>
      </c>
      <c r="T4561" s="30" t="str">
        <f aca="false">IF(AND(P4561&lt;&gt;"",Q4561&lt;&gt;""),Q4561-P4561,"")</f>
        <v/>
      </c>
      <c r="U4561" s="30" t="n">
        <f aca="false">IF(AND(O4561="Engaging",P4561&lt;&gt;""),'Leia-me'!$B$5-P4561,"")</f>
        <v>222</v>
      </c>
      <c r="V4561" s="25" t="str">
        <f aca="false">IF(O4561&lt;&gt;"Engaging","",IF(U4561&lt;='Leia-me'!$B$6,"Saudável",IF(U4561&lt;='Leia-me'!$B$7,"Esfriando",IF(U4561&lt;='Leia-me'!$B$8,"Última chance","Zumbi"))))</f>
        <v>Zumbi</v>
      </c>
      <c r="W4561" s="25" t="str">
        <f aca="false">IF(O4561="Won",1,IF(O4561="Lost",0,""))</f>
        <v/>
      </c>
      <c r="Y4561" s="25" t="str">
        <f aca="false">IF(E4561="","Sim","")</f>
        <v>Sim</v>
      </c>
    </row>
    <row r="4562" customFormat="false" ht="15" hidden="false" customHeight="false" outlineLevel="0" collapsed="false">
      <c r="A4562" s="25" t="s">
        <v>4824</v>
      </c>
      <c r="B4562" s="25" t="s">
        <v>84</v>
      </c>
      <c r="C4562" s="25" t="s">
        <v>93</v>
      </c>
      <c r="D4562" s="25" t="s">
        <v>98</v>
      </c>
      <c r="G4562" s="31"/>
      <c r="H4562" s="32"/>
      <c r="L4562" s="25" t="s">
        <v>178</v>
      </c>
      <c r="M4562" s="25" t="s">
        <v>171</v>
      </c>
      <c r="N4562" s="28" t="n">
        <v>5482</v>
      </c>
      <c r="O4562" s="25" t="s">
        <v>56</v>
      </c>
      <c r="P4562" s="29" t="n">
        <v>42878</v>
      </c>
      <c r="Q4562" s="33"/>
      <c r="R4562" s="34"/>
      <c r="S4562" s="28" t="n">
        <f aca="false">IF(O4562="Won",R4562,IF(O4562="Lost",0,N4562))</f>
        <v>5482</v>
      </c>
      <c r="T4562" s="30" t="str">
        <f aca="false">IF(AND(P4562&lt;&gt;"",Q4562&lt;&gt;""),Q4562-P4562,"")</f>
        <v/>
      </c>
      <c r="U4562" s="30" t="n">
        <f aca="false">IF(AND(O4562="Engaging",P4562&lt;&gt;""),'Leia-me'!$B$5-P4562,"")</f>
        <v>222</v>
      </c>
      <c r="V4562" s="25" t="str">
        <f aca="false">IF(O4562&lt;&gt;"Engaging","",IF(U4562&lt;='Leia-me'!$B$6,"Saudável",IF(U4562&lt;='Leia-me'!$B$7,"Esfriando",IF(U4562&lt;='Leia-me'!$B$8,"Última chance","Zumbi"))))</f>
        <v>Zumbi</v>
      </c>
      <c r="W4562" s="25" t="str">
        <f aca="false">IF(O4562="Won",1,IF(O4562="Lost",0,""))</f>
        <v/>
      </c>
      <c r="Y4562" s="25" t="str">
        <f aca="false">IF(E4562="","Sim","")</f>
        <v>Sim</v>
      </c>
    </row>
    <row r="4563" customFormat="false" ht="15" hidden="false" customHeight="false" outlineLevel="0" collapsed="false">
      <c r="A4563" s="25" t="s">
        <v>4825</v>
      </c>
      <c r="B4563" s="25" t="s">
        <v>84</v>
      </c>
      <c r="C4563" s="25" t="s">
        <v>93</v>
      </c>
      <c r="D4563" s="25" t="s">
        <v>98</v>
      </c>
      <c r="E4563" s="25" t="s">
        <v>639</v>
      </c>
      <c r="F4563" s="25" t="s">
        <v>211</v>
      </c>
      <c r="G4563" s="26" t="n">
        <v>1419.98</v>
      </c>
      <c r="H4563" s="27" t="n">
        <v>4018</v>
      </c>
      <c r="I4563" s="25" t="s">
        <v>147</v>
      </c>
      <c r="K4563" s="25" t="n">
        <v>2003</v>
      </c>
      <c r="L4563" s="25" t="s">
        <v>170</v>
      </c>
      <c r="M4563" s="25" t="s">
        <v>171</v>
      </c>
      <c r="N4563" s="28" t="n">
        <v>1096</v>
      </c>
      <c r="O4563" s="25" t="s">
        <v>54</v>
      </c>
      <c r="P4563" s="29" t="n">
        <v>42880</v>
      </c>
      <c r="Q4563" s="29" t="n">
        <v>42951</v>
      </c>
      <c r="R4563" s="28" t="n">
        <v>1302</v>
      </c>
      <c r="S4563" s="28" t="n">
        <f aca="false">IF(O4563="Won",R4563,IF(O4563="Lost",0,N4563))</f>
        <v>1302</v>
      </c>
      <c r="T4563" s="30" t="n">
        <f aca="false">IF(AND(P4563&lt;&gt;"",Q4563&lt;&gt;""),Q4563-P4563,"")</f>
        <v>71</v>
      </c>
      <c r="U4563" s="30" t="str">
        <f aca="false">IF(AND(O4563="Engaging",P4563&lt;&gt;""),'Leia-me'!$B$5-P4563,"")</f>
        <v/>
      </c>
      <c r="V4563" s="25" t="str">
        <f aca="false">IF(O4563&lt;&gt;"Engaging","",IF(U4563&lt;='Leia-me'!$B$6,"Saudável",IF(U4563&lt;='Leia-me'!$B$7,"Esfriando",IF(U4563&lt;='Leia-me'!$B$8,"Última chance","Zumbi"))))</f>
        <v/>
      </c>
      <c r="W4563" s="25" t="n">
        <f aca="false">IF(O4563="Won",1,IF(O4563="Lost",0,""))</f>
        <v>1</v>
      </c>
      <c r="Y4563" s="25" t="str">
        <f aca="false">IF(E4563="","Sim","")</f>
        <v/>
      </c>
    </row>
    <row r="4564" customFormat="false" ht="15" hidden="false" customHeight="false" outlineLevel="0" collapsed="false">
      <c r="A4564" s="25" t="s">
        <v>4826</v>
      </c>
      <c r="B4564" s="25" t="s">
        <v>84</v>
      </c>
      <c r="C4564" s="25" t="s">
        <v>93</v>
      </c>
      <c r="D4564" s="25" t="s">
        <v>98</v>
      </c>
      <c r="G4564" s="31"/>
      <c r="H4564" s="32"/>
      <c r="L4564" s="25" t="s">
        <v>160</v>
      </c>
      <c r="M4564" s="25" t="s">
        <v>149</v>
      </c>
      <c r="N4564" s="28" t="n">
        <v>3393</v>
      </c>
      <c r="O4564" s="25" t="s">
        <v>56</v>
      </c>
      <c r="P4564" s="29" t="n">
        <v>42881</v>
      </c>
      <c r="Q4564" s="33"/>
      <c r="R4564" s="34"/>
      <c r="S4564" s="28" t="n">
        <f aca="false">IF(O4564="Won",R4564,IF(O4564="Lost",0,N4564))</f>
        <v>3393</v>
      </c>
      <c r="T4564" s="30" t="str">
        <f aca="false">IF(AND(P4564&lt;&gt;"",Q4564&lt;&gt;""),Q4564-P4564,"")</f>
        <v/>
      </c>
      <c r="U4564" s="30" t="n">
        <f aca="false">IF(AND(O4564="Engaging",P4564&lt;&gt;""),'Leia-me'!$B$5-P4564,"")</f>
        <v>219</v>
      </c>
      <c r="V4564" s="25" t="str">
        <f aca="false">IF(O4564&lt;&gt;"Engaging","",IF(U4564&lt;='Leia-me'!$B$6,"Saudável",IF(U4564&lt;='Leia-me'!$B$7,"Esfriando",IF(U4564&lt;='Leia-me'!$B$8,"Última chance","Zumbi"))))</f>
        <v>Zumbi</v>
      </c>
      <c r="W4564" s="25" t="str">
        <f aca="false">IF(O4564="Won",1,IF(O4564="Lost",0,""))</f>
        <v/>
      </c>
      <c r="Y4564" s="25" t="str">
        <f aca="false">IF(E4564="","Sim","")</f>
        <v>Sim</v>
      </c>
    </row>
    <row r="4565" customFormat="false" ht="15" hidden="false" customHeight="false" outlineLevel="0" collapsed="false">
      <c r="A4565" s="25" t="s">
        <v>4827</v>
      </c>
      <c r="B4565" s="25" t="s">
        <v>84</v>
      </c>
      <c r="C4565" s="25" t="s">
        <v>93</v>
      </c>
      <c r="D4565" s="25" t="s">
        <v>98</v>
      </c>
      <c r="E4565" s="25" t="s">
        <v>421</v>
      </c>
      <c r="F4565" s="25" t="s">
        <v>146</v>
      </c>
      <c r="G4565" s="26" t="n">
        <v>2818.38</v>
      </c>
      <c r="H4565" s="27" t="n">
        <v>6290</v>
      </c>
      <c r="I4565" s="25" t="s">
        <v>147</v>
      </c>
      <c r="K4565" s="25" t="n">
        <v>1994</v>
      </c>
      <c r="L4565" s="25" t="s">
        <v>186</v>
      </c>
      <c r="M4565" s="25" t="s">
        <v>171</v>
      </c>
      <c r="N4565" s="28" t="n">
        <v>550</v>
      </c>
      <c r="O4565" s="25" t="s">
        <v>54</v>
      </c>
      <c r="P4565" s="29" t="n">
        <v>42881</v>
      </c>
      <c r="Q4565" s="29" t="n">
        <v>42993</v>
      </c>
      <c r="R4565" s="28" t="n">
        <v>561</v>
      </c>
      <c r="S4565" s="28" t="n">
        <f aca="false">IF(O4565="Won",R4565,IF(O4565="Lost",0,N4565))</f>
        <v>561</v>
      </c>
      <c r="T4565" s="30" t="n">
        <f aca="false">IF(AND(P4565&lt;&gt;"",Q4565&lt;&gt;""),Q4565-P4565,"")</f>
        <v>112</v>
      </c>
      <c r="U4565" s="30" t="str">
        <f aca="false">IF(AND(O4565="Engaging",P4565&lt;&gt;""),'Leia-me'!$B$5-P4565,"")</f>
        <v/>
      </c>
      <c r="V4565" s="25" t="str">
        <f aca="false">IF(O4565&lt;&gt;"Engaging","",IF(U4565&lt;='Leia-me'!$B$6,"Saudável",IF(U4565&lt;='Leia-me'!$B$7,"Esfriando",IF(U4565&lt;='Leia-me'!$B$8,"Última chance","Zumbi"))))</f>
        <v/>
      </c>
      <c r="W4565" s="25" t="n">
        <f aca="false">IF(O4565="Won",1,IF(O4565="Lost",0,""))</f>
        <v>1</v>
      </c>
      <c r="Y4565" s="25" t="str">
        <f aca="false">IF(E4565="","Sim","")</f>
        <v/>
      </c>
    </row>
    <row r="4566" customFormat="false" ht="15" hidden="false" customHeight="false" outlineLevel="0" collapsed="false">
      <c r="A4566" s="25" t="s">
        <v>4828</v>
      </c>
      <c r="B4566" s="25" t="s">
        <v>84</v>
      </c>
      <c r="C4566" s="25" t="s">
        <v>93</v>
      </c>
      <c r="D4566" s="25" t="s">
        <v>98</v>
      </c>
      <c r="E4566" s="25" t="s">
        <v>1640</v>
      </c>
      <c r="F4566" s="25" t="s">
        <v>211</v>
      </c>
      <c r="G4566" s="26" t="n">
        <v>71.12</v>
      </c>
      <c r="H4566" s="27" t="n">
        <v>144</v>
      </c>
      <c r="I4566" s="25" t="s">
        <v>147</v>
      </c>
      <c r="K4566" s="25" t="n">
        <v>2010</v>
      </c>
      <c r="L4566" s="25" t="s">
        <v>170</v>
      </c>
      <c r="M4566" s="25" t="s">
        <v>171</v>
      </c>
      <c r="N4566" s="28" t="n">
        <v>1096</v>
      </c>
      <c r="O4566" s="25" t="s">
        <v>54</v>
      </c>
      <c r="P4566" s="29" t="n">
        <v>42881</v>
      </c>
      <c r="Q4566" s="29" t="n">
        <v>42957</v>
      </c>
      <c r="R4566" s="28" t="n">
        <v>1354</v>
      </c>
      <c r="S4566" s="28" t="n">
        <f aca="false">IF(O4566="Won",R4566,IF(O4566="Lost",0,N4566))</f>
        <v>1354</v>
      </c>
      <c r="T4566" s="30" t="n">
        <f aca="false">IF(AND(P4566&lt;&gt;"",Q4566&lt;&gt;""),Q4566-P4566,"")</f>
        <v>76</v>
      </c>
      <c r="U4566" s="30" t="str">
        <f aca="false">IF(AND(O4566="Engaging",P4566&lt;&gt;""),'Leia-me'!$B$5-P4566,"")</f>
        <v/>
      </c>
      <c r="V4566" s="25" t="str">
        <f aca="false">IF(O4566&lt;&gt;"Engaging","",IF(U4566&lt;='Leia-me'!$B$6,"Saudável",IF(U4566&lt;='Leia-me'!$B$7,"Esfriando",IF(U4566&lt;='Leia-me'!$B$8,"Última chance","Zumbi"))))</f>
        <v/>
      </c>
      <c r="W4566" s="25" t="n">
        <f aca="false">IF(O4566="Won",1,IF(O4566="Lost",0,""))</f>
        <v>1</v>
      </c>
      <c r="Y4566" s="25" t="str">
        <f aca="false">IF(E4566="","Sim","")</f>
        <v/>
      </c>
    </row>
    <row r="4567" customFormat="false" ht="15" hidden="false" customHeight="false" outlineLevel="0" collapsed="false">
      <c r="A4567" s="25" t="s">
        <v>4829</v>
      </c>
      <c r="B4567" s="25" t="s">
        <v>84</v>
      </c>
      <c r="C4567" s="25" t="s">
        <v>93</v>
      </c>
      <c r="D4567" s="25" t="s">
        <v>98</v>
      </c>
      <c r="G4567" s="31"/>
      <c r="H4567" s="32"/>
      <c r="L4567" s="25" t="s">
        <v>178</v>
      </c>
      <c r="M4567" s="25" t="s">
        <v>171</v>
      </c>
      <c r="N4567" s="28" t="n">
        <v>5482</v>
      </c>
      <c r="O4567" s="25" t="s">
        <v>56</v>
      </c>
      <c r="P4567" s="29" t="n">
        <v>42883</v>
      </c>
      <c r="Q4567" s="33"/>
      <c r="R4567" s="34"/>
      <c r="S4567" s="28" t="n">
        <f aca="false">IF(O4567="Won",R4567,IF(O4567="Lost",0,N4567))</f>
        <v>5482</v>
      </c>
      <c r="T4567" s="30" t="str">
        <f aca="false">IF(AND(P4567&lt;&gt;"",Q4567&lt;&gt;""),Q4567-P4567,"")</f>
        <v/>
      </c>
      <c r="U4567" s="30" t="n">
        <f aca="false">IF(AND(O4567="Engaging",P4567&lt;&gt;""),'Leia-me'!$B$5-P4567,"")</f>
        <v>217</v>
      </c>
      <c r="V4567" s="25" t="str">
        <f aca="false">IF(O4567&lt;&gt;"Engaging","",IF(U4567&lt;='Leia-me'!$B$6,"Saudável",IF(U4567&lt;='Leia-me'!$B$7,"Esfriando",IF(U4567&lt;='Leia-me'!$B$8,"Última chance","Zumbi"))))</f>
        <v>Zumbi</v>
      </c>
      <c r="W4567" s="25" t="str">
        <f aca="false">IF(O4567="Won",1,IF(O4567="Lost",0,""))</f>
        <v/>
      </c>
      <c r="Y4567" s="25" t="str">
        <f aca="false">IF(E4567="","Sim","")</f>
        <v>Sim</v>
      </c>
    </row>
    <row r="4568" customFormat="false" ht="15" hidden="false" customHeight="false" outlineLevel="0" collapsed="false">
      <c r="A4568" s="25" t="s">
        <v>4830</v>
      </c>
      <c r="B4568" s="25" t="s">
        <v>84</v>
      </c>
      <c r="C4568" s="25" t="s">
        <v>93</v>
      </c>
      <c r="D4568" s="25" t="s">
        <v>98</v>
      </c>
      <c r="E4568" s="25" t="s">
        <v>3373</v>
      </c>
      <c r="F4568" s="25" t="s">
        <v>192</v>
      </c>
      <c r="G4568" s="26" t="n">
        <v>4478.47</v>
      </c>
      <c r="H4568" s="27" t="n">
        <v>13809</v>
      </c>
      <c r="I4568" s="25" t="s">
        <v>147</v>
      </c>
      <c r="K4568" s="25" t="n">
        <v>1979</v>
      </c>
      <c r="L4568" s="25" t="s">
        <v>170</v>
      </c>
      <c r="M4568" s="25" t="s">
        <v>171</v>
      </c>
      <c r="N4568" s="28" t="n">
        <v>1096</v>
      </c>
      <c r="O4568" s="25" t="s">
        <v>54</v>
      </c>
      <c r="P4568" s="29" t="n">
        <v>42883</v>
      </c>
      <c r="Q4568" s="29" t="n">
        <v>42894</v>
      </c>
      <c r="R4568" s="28" t="n">
        <v>940</v>
      </c>
      <c r="S4568" s="28" t="n">
        <f aca="false">IF(O4568="Won",R4568,IF(O4568="Lost",0,N4568))</f>
        <v>940</v>
      </c>
      <c r="T4568" s="30" t="n">
        <f aca="false">IF(AND(P4568&lt;&gt;"",Q4568&lt;&gt;""),Q4568-P4568,"")</f>
        <v>11</v>
      </c>
      <c r="U4568" s="30" t="str">
        <f aca="false">IF(AND(O4568="Engaging",P4568&lt;&gt;""),'Leia-me'!$B$5-P4568,"")</f>
        <v/>
      </c>
      <c r="V4568" s="25" t="str">
        <f aca="false">IF(O4568&lt;&gt;"Engaging","",IF(U4568&lt;='Leia-me'!$B$6,"Saudável",IF(U4568&lt;='Leia-me'!$B$7,"Esfriando",IF(U4568&lt;='Leia-me'!$B$8,"Última chance","Zumbi"))))</f>
        <v/>
      </c>
      <c r="W4568" s="25" t="n">
        <f aca="false">IF(O4568="Won",1,IF(O4568="Lost",0,""))</f>
        <v>1</v>
      </c>
      <c r="Y4568" s="25" t="str">
        <f aca="false">IF(E4568="","Sim","")</f>
        <v/>
      </c>
    </row>
    <row r="4569" customFormat="false" ht="15" hidden="false" customHeight="false" outlineLevel="0" collapsed="false">
      <c r="A4569" s="25" t="s">
        <v>4831</v>
      </c>
      <c r="B4569" s="25" t="s">
        <v>84</v>
      </c>
      <c r="C4569" s="25" t="s">
        <v>93</v>
      </c>
      <c r="D4569" s="25" t="s">
        <v>98</v>
      </c>
      <c r="E4569" s="25" t="s">
        <v>1371</v>
      </c>
      <c r="F4569" s="25" t="s">
        <v>185</v>
      </c>
      <c r="G4569" s="26" t="n">
        <v>40.79</v>
      </c>
      <c r="H4569" s="27" t="n">
        <v>142</v>
      </c>
      <c r="I4569" s="25" t="s">
        <v>1372</v>
      </c>
      <c r="K4569" s="25" t="n">
        <v>2011</v>
      </c>
      <c r="L4569" s="25" t="s">
        <v>178</v>
      </c>
      <c r="M4569" s="25" t="s">
        <v>171</v>
      </c>
      <c r="N4569" s="28" t="n">
        <v>5482</v>
      </c>
      <c r="O4569" s="25" t="s">
        <v>54</v>
      </c>
      <c r="P4569" s="29" t="n">
        <v>42884</v>
      </c>
      <c r="Q4569" s="29" t="n">
        <v>42991</v>
      </c>
      <c r="R4569" s="28" t="n">
        <v>5714</v>
      </c>
      <c r="S4569" s="28" t="n">
        <f aca="false">IF(O4569="Won",R4569,IF(O4569="Lost",0,N4569))</f>
        <v>5714</v>
      </c>
      <c r="T4569" s="30" t="n">
        <f aca="false">IF(AND(P4569&lt;&gt;"",Q4569&lt;&gt;""),Q4569-P4569,"")</f>
        <v>107</v>
      </c>
      <c r="U4569" s="30" t="str">
        <f aca="false">IF(AND(O4569="Engaging",P4569&lt;&gt;""),'Leia-me'!$B$5-P4569,"")</f>
        <v/>
      </c>
      <c r="V4569" s="25" t="str">
        <f aca="false">IF(O4569&lt;&gt;"Engaging","",IF(U4569&lt;='Leia-me'!$B$6,"Saudável",IF(U4569&lt;='Leia-me'!$B$7,"Esfriando",IF(U4569&lt;='Leia-me'!$B$8,"Última chance","Zumbi"))))</f>
        <v/>
      </c>
      <c r="W4569" s="25" t="n">
        <f aca="false">IF(O4569="Won",1,IF(O4569="Lost",0,""))</f>
        <v>1</v>
      </c>
      <c r="Y4569" s="25" t="str">
        <f aca="false">IF(E4569="","Sim","")</f>
        <v/>
      </c>
    </row>
    <row r="4570" customFormat="false" ht="15" hidden="false" customHeight="false" outlineLevel="0" collapsed="false">
      <c r="A4570" s="25" t="s">
        <v>4832</v>
      </c>
      <c r="B4570" s="25" t="s">
        <v>84</v>
      </c>
      <c r="C4570" s="25" t="s">
        <v>93</v>
      </c>
      <c r="D4570" s="25" t="s">
        <v>98</v>
      </c>
      <c r="E4570" s="25" t="s">
        <v>3359</v>
      </c>
      <c r="F4570" s="25" t="s">
        <v>159</v>
      </c>
      <c r="G4570" s="26" t="n">
        <v>882.12</v>
      </c>
      <c r="H4570" s="27" t="n">
        <v>2769</v>
      </c>
      <c r="I4570" s="25" t="s">
        <v>147</v>
      </c>
      <c r="K4570" s="25" t="n">
        <v>1997</v>
      </c>
      <c r="L4570" s="25" t="s">
        <v>170</v>
      </c>
      <c r="M4570" s="25" t="s">
        <v>171</v>
      </c>
      <c r="N4570" s="28" t="n">
        <v>1096</v>
      </c>
      <c r="O4570" s="25" t="s">
        <v>55</v>
      </c>
      <c r="P4570" s="29" t="n">
        <v>42885</v>
      </c>
      <c r="Q4570" s="29" t="n">
        <v>42954</v>
      </c>
      <c r="R4570" s="28" t="n">
        <v>0</v>
      </c>
      <c r="S4570" s="28" t="n">
        <f aca="false">IF(O4570="Won",R4570,IF(O4570="Lost",0,N4570))</f>
        <v>0</v>
      </c>
      <c r="T4570" s="30" t="n">
        <f aca="false">IF(AND(P4570&lt;&gt;"",Q4570&lt;&gt;""),Q4570-P4570,"")</f>
        <v>69</v>
      </c>
      <c r="U4570" s="30" t="str">
        <f aca="false">IF(AND(O4570="Engaging",P4570&lt;&gt;""),'Leia-me'!$B$5-P4570,"")</f>
        <v/>
      </c>
      <c r="V4570" s="25" t="str">
        <f aca="false">IF(O4570&lt;&gt;"Engaging","",IF(U4570&lt;='Leia-me'!$B$6,"Saudável",IF(U4570&lt;='Leia-me'!$B$7,"Esfriando",IF(U4570&lt;='Leia-me'!$B$8,"Última chance","Zumbi"))))</f>
        <v/>
      </c>
      <c r="W4570" s="25" t="n">
        <f aca="false">IF(O4570="Won",1,IF(O4570="Lost",0,""))</f>
        <v>0</v>
      </c>
      <c r="Y4570" s="25" t="str">
        <f aca="false">IF(E4570="","Sim","")</f>
        <v/>
      </c>
    </row>
    <row r="4571" customFormat="false" ht="15" hidden="false" customHeight="false" outlineLevel="0" collapsed="false">
      <c r="A4571" s="25" t="s">
        <v>4833</v>
      </c>
      <c r="B4571" s="25" t="s">
        <v>84</v>
      </c>
      <c r="C4571" s="25" t="s">
        <v>93</v>
      </c>
      <c r="D4571" s="25" t="s">
        <v>98</v>
      </c>
      <c r="E4571" s="25" t="s">
        <v>463</v>
      </c>
      <c r="F4571" s="25" t="s">
        <v>211</v>
      </c>
      <c r="G4571" s="26" t="n">
        <v>2261.05</v>
      </c>
      <c r="H4571" s="27" t="n">
        <v>3851</v>
      </c>
      <c r="I4571" s="25" t="s">
        <v>147</v>
      </c>
      <c r="K4571" s="25" t="n">
        <v>2005</v>
      </c>
      <c r="L4571" s="25" t="s">
        <v>178</v>
      </c>
      <c r="M4571" s="25" t="s">
        <v>171</v>
      </c>
      <c r="N4571" s="28" t="n">
        <v>5482</v>
      </c>
      <c r="O4571" s="25" t="s">
        <v>54</v>
      </c>
      <c r="P4571" s="29" t="n">
        <v>42887</v>
      </c>
      <c r="Q4571" s="29" t="n">
        <v>42985</v>
      </c>
      <c r="R4571" s="28" t="n">
        <v>6117</v>
      </c>
      <c r="S4571" s="28" t="n">
        <f aca="false">IF(O4571="Won",R4571,IF(O4571="Lost",0,N4571))</f>
        <v>6117</v>
      </c>
      <c r="T4571" s="30" t="n">
        <f aca="false">IF(AND(P4571&lt;&gt;"",Q4571&lt;&gt;""),Q4571-P4571,"")</f>
        <v>98</v>
      </c>
      <c r="U4571" s="30" t="str">
        <f aca="false">IF(AND(O4571="Engaging",P4571&lt;&gt;""),'Leia-me'!$B$5-P4571,"")</f>
        <v/>
      </c>
      <c r="V4571" s="25" t="str">
        <f aca="false">IF(O4571&lt;&gt;"Engaging","",IF(U4571&lt;='Leia-me'!$B$6,"Saudável",IF(U4571&lt;='Leia-me'!$B$7,"Esfriando",IF(U4571&lt;='Leia-me'!$B$8,"Última chance","Zumbi"))))</f>
        <v/>
      </c>
      <c r="W4571" s="25" t="n">
        <f aca="false">IF(O4571="Won",1,IF(O4571="Lost",0,""))</f>
        <v>1</v>
      </c>
      <c r="Y4571" s="25" t="str">
        <f aca="false">IF(E4571="","Sim","")</f>
        <v/>
      </c>
    </row>
    <row r="4572" customFormat="false" ht="15" hidden="false" customHeight="false" outlineLevel="0" collapsed="false">
      <c r="A4572" s="25" t="s">
        <v>4834</v>
      </c>
      <c r="B4572" s="25" t="s">
        <v>84</v>
      </c>
      <c r="C4572" s="25" t="s">
        <v>93</v>
      </c>
      <c r="D4572" s="25" t="s">
        <v>98</v>
      </c>
      <c r="E4572" s="25" t="s">
        <v>1156</v>
      </c>
      <c r="F4572" s="25" t="s">
        <v>185</v>
      </c>
      <c r="G4572" s="26" t="n">
        <v>1242.32</v>
      </c>
      <c r="H4572" s="27" t="n">
        <v>3027</v>
      </c>
      <c r="I4572" s="25" t="s">
        <v>147</v>
      </c>
      <c r="J4572" s="25" t="s">
        <v>193</v>
      </c>
      <c r="K4572" s="25" t="n">
        <v>1993</v>
      </c>
      <c r="L4572" s="25" t="s">
        <v>170</v>
      </c>
      <c r="M4572" s="25" t="s">
        <v>171</v>
      </c>
      <c r="N4572" s="28" t="n">
        <v>1096</v>
      </c>
      <c r="O4572" s="25" t="s">
        <v>54</v>
      </c>
      <c r="P4572" s="29" t="n">
        <v>42888</v>
      </c>
      <c r="Q4572" s="29" t="n">
        <v>42983</v>
      </c>
      <c r="R4572" s="28" t="n">
        <v>1239</v>
      </c>
      <c r="S4572" s="28" t="n">
        <f aca="false">IF(O4572="Won",R4572,IF(O4572="Lost",0,N4572))</f>
        <v>1239</v>
      </c>
      <c r="T4572" s="30" t="n">
        <f aca="false">IF(AND(P4572&lt;&gt;"",Q4572&lt;&gt;""),Q4572-P4572,"")</f>
        <v>95</v>
      </c>
      <c r="U4572" s="30" t="str">
        <f aca="false">IF(AND(O4572="Engaging",P4572&lt;&gt;""),'Leia-me'!$B$5-P4572,"")</f>
        <v/>
      </c>
      <c r="V4572" s="25" t="str">
        <f aca="false">IF(O4572&lt;&gt;"Engaging","",IF(U4572&lt;='Leia-me'!$B$6,"Saudável",IF(U4572&lt;='Leia-me'!$B$7,"Esfriando",IF(U4572&lt;='Leia-me'!$B$8,"Última chance","Zumbi"))))</f>
        <v/>
      </c>
      <c r="W4572" s="25" t="n">
        <f aca="false">IF(O4572="Won",1,IF(O4572="Lost",0,""))</f>
        <v>1</v>
      </c>
      <c r="Y4572" s="25" t="str">
        <f aca="false">IF(E4572="","Sim","")</f>
        <v/>
      </c>
    </row>
    <row r="4573" customFormat="false" ht="15" hidden="false" customHeight="false" outlineLevel="0" collapsed="false">
      <c r="A4573" s="25" t="s">
        <v>4835</v>
      </c>
      <c r="B4573" s="25" t="s">
        <v>84</v>
      </c>
      <c r="C4573" s="25" t="s">
        <v>93</v>
      </c>
      <c r="D4573" s="25" t="s">
        <v>98</v>
      </c>
      <c r="E4573" s="25" t="s">
        <v>218</v>
      </c>
      <c r="F4573" s="25" t="s">
        <v>146</v>
      </c>
      <c r="G4573" s="26" t="n">
        <v>4.54</v>
      </c>
      <c r="H4573" s="27" t="n">
        <v>9</v>
      </c>
      <c r="I4573" s="25" t="s">
        <v>147</v>
      </c>
      <c r="K4573" s="25" t="n">
        <v>2017</v>
      </c>
      <c r="L4573" s="25" t="s">
        <v>1834</v>
      </c>
      <c r="M4573" s="25" t="s">
        <v>171</v>
      </c>
      <c r="N4573" s="28" t="n">
        <v>4821</v>
      </c>
      <c r="O4573" s="25" t="s">
        <v>55</v>
      </c>
      <c r="P4573" s="29" t="n">
        <v>42890</v>
      </c>
      <c r="Q4573" s="29" t="n">
        <v>42983</v>
      </c>
      <c r="R4573" s="28" t="n">
        <v>0</v>
      </c>
      <c r="S4573" s="28" t="n">
        <f aca="false">IF(O4573="Won",R4573,IF(O4573="Lost",0,N4573))</f>
        <v>0</v>
      </c>
      <c r="T4573" s="30" t="n">
        <f aca="false">IF(AND(P4573&lt;&gt;"",Q4573&lt;&gt;""),Q4573-P4573,"")</f>
        <v>93</v>
      </c>
      <c r="U4573" s="30" t="str">
        <f aca="false">IF(AND(O4573="Engaging",P4573&lt;&gt;""),'Leia-me'!$B$5-P4573,"")</f>
        <v/>
      </c>
      <c r="V4573" s="25" t="str">
        <f aca="false">IF(O4573&lt;&gt;"Engaging","",IF(U4573&lt;='Leia-me'!$B$6,"Saudável",IF(U4573&lt;='Leia-me'!$B$7,"Esfriando",IF(U4573&lt;='Leia-me'!$B$8,"Última chance","Zumbi"))))</f>
        <v/>
      </c>
      <c r="W4573" s="25" t="n">
        <f aca="false">IF(O4573="Won",1,IF(O4573="Lost",0,""))</f>
        <v>0</v>
      </c>
      <c r="X4573" s="25" t="s">
        <v>1835</v>
      </c>
      <c r="Y4573" s="25" t="str">
        <f aca="false">IF(E4573="","Sim","")</f>
        <v/>
      </c>
    </row>
    <row r="4574" customFormat="false" ht="15" hidden="false" customHeight="false" outlineLevel="0" collapsed="false">
      <c r="A4574" s="25" t="s">
        <v>4836</v>
      </c>
      <c r="B4574" s="25" t="s">
        <v>84</v>
      </c>
      <c r="C4574" s="25" t="s">
        <v>93</v>
      </c>
      <c r="D4574" s="25" t="s">
        <v>98</v>
      </c>
      <c r="E4574" s="25" t="s">
        <v>1049</v>
      </c>
      <c r="F4574" s="25" t="s">
        <v>177</v>
      </c>
      <c r="G4574" s="26" t="n">
        <v>2022.14</v>
      </c>
      <c r="H4574" s="27" t="n">
        <v>5113</v>
      </c>
      <c r="I4574" s="25" t="s">
        <v>147</v>
      </c>
      <c r="K4574" s="25" t="n">
        <v>1998</v>
      </c>
      <c r="L4574" s="25" t="s">
        <v>160</v>
      </c>
      <c r="M4574" s="25" t="s">
        <v>149</v>
      </c>
      <c r="N4574" s="28" t="n">
        <v>3393</v>
      </c>
      <c r="O4574" s="25" t="s">
        <v>54</v>
      </c>
      <c r="P4574" s="29" t="n">
        <v>42894</v>
      </c>
      <c r="Q4574" s="29" t="n">
        <v>42910</v>
      </c>
      <c r="R4574" s="28" t="n">
        <v>3681</v>
      </c>
      <c r="S4574" s="28" t="n">
        <f aca="false">IF(O4574="Won",R4574,IF(O4574="Lost",0,N4574))</f>
        <v>3681</v>
      </c>
      <c r="T4574" s="30" t="n">
        <f aca="false">IF(AND(P4574&lt;&gt;"",Q4574&lt;&gt;""),Q4574-P4574,"")</f>
        <v>16</v>
      </c>
      <c r="U4574" s="30" t="str">
        <f aca="false">IF(AND(O4574="Engaging",P4574&lt;&gt;""),'Leia-me'!$B$5-P4574,"")</f>
        <v/>
      </c>
      <c r="V4574" s="25" t="str">
        <f aca="false">IF(O4574&lt;&gt;"Engaging","",IF(U4574&lt;='Leia-me'!$B$6,"Saudável",IF(U4574&lt;='Leia-me'!$B$7,"Esfriando",IF(U4574&lt;='Leia-me'!$B$8,"Última chance","Zumbi"))))</f>
        <v/>
      </c>
      <c r="W4574" s="25" t="n">
        <f aca="false">IF(O4574="Won",1,IF(O4574="Lost",0,""))</f>
        <v>1</v>
      </c>
      <c r="Y4574" s="25" t="str">
        <f aca="false">IF(E4574="","Sim","")</f>
        <v/>
      </c>
    </row>
    <row r="4575" customFormat="false" ht="15" hidden="false" customHeight="false" outlineLevel="0" collapsed="false">
      <c r="A4575" s="25" t="s">
        <v>4837</v>
      </c>
      <c r="B4575" s="25" t="s">
        <v>84</v>
      </c>
      <c r="C4575" s="25" t="s">
        <v>93</v>
      </c>
      <c r="D4575" s="25" t="s">
        <v>98</v>
      </c>
      <c r="E4575" s="25" t="s">
        <v>644</v>
      </c>
      <c r="F4575" s="25" t="s">
        <v>177</v>
      </c>
      <c r="G4575" s="26" t="n">
        <v>646.1</v>
      </c>
      <c r="H4575" s="27" t="n">
        <v>883</v>
      </c>
      <c r="I4575" s="25" t="s">
        <v>147</v>
      </c>
      <c r="J4575" s="25" t="s">
        <v>199</v>
      </c>
      <c r="K4575" s="25" t="n">
        <v>1993</v>
      </c>
      <c r="L4575" s="25" t="s">
        <v>1834</v>
      </c>
      <c r="M4575" s="25" t="s">
        <v>171</v>
      </c>
      <c r="N4575" s="28" t="n">
        <v>4821</v>
      </c>
      <c r="O4575" s="25" t="s">
        <v>55</v>
      </c>
      <c r="P4575" s="29" t="n">
        <v>42895</v>
      </c>
      <c r="Q4575" s="29" t="n">
        <v>42961</v>
      </c>
      <c r="R4575" s="28" t="n">
        <v>0</v>
      </c>
      <c r="S4575" s="28" t="n">
        <f aca="false">IF(O4575="Won",R4575,IF(O4575="Lost",0,N4575))</f>
        <v>0</v>
      </c>
      <c r="T4575" s="30" t="n">
        <f aca="false">IF(AND(P4575&lt;&gt;"",Q4575&lt;&gt;""),Q4575-P4575,"")</f>
        <v>66</v>
      </c>
      <c r="U4575" s="30" t="str">
        <f aca="false">IF(AND(O4575="Engaging",P4575&lt;&gt;""),'Leia-me'!$B$5-P4575,"")</f>
        <v/>
      </c>
      <c r="V4575" s="25" t="str">
        <f aca="false">IF(O4575&lt;&gt;"Engaging","",IF(U4575&lt;='Leia-me'!$B$6,"Saudável",IF(U4575&lt;='Leia-me'!$B$7,"Esfriando",IF(U4575&lt;='Leia-me'!$B$8,"Última chance","Zumbi"))))</f>
        <v/>
      </c>
      <c r="W4575" s="25" t="n">
        <f aca="false">IF(O4575="Won",1,IF(O4575="Lost",0,""))</f>
        <v>0</v>
      </c>
      <c r="X4575" s="25" t="s">
        <v>1835</v>
      </c>
      <c r="Y4575" s="25" t="str">
        <f aca="false">IF(E4575="","Sim","")</f>
        <v/>
      </c>
    </row>
    <row r="4576" customFormat="false" ht="15" hidden="false" customHeight="false" outlineLevel="0" collapsed="false">
      <c r="A4576" s="25" t="s">
        <v>4838</v>
      </c>
      <c r="B4576" s="25" t="s">
        <v>84</v>
      </c>
      <c r="C4576" s="25" t="s">
        <v>93</v>
      </c>
      <c r="D4576" s="25" t="s">
        <v>98</v>
      </c>
      <c r="E4576" s="25" t="s">
        <v>3373</v>
      </c>
      <c r="F4576" s="25" t="s">
        <v>192</v>
      </c>
      <c r="G4576" s="26" t="n">
        <v>4478.47</v>
      </c>
      <c r="H4576" s="27" t="n">
        <v>13809</v>
      </c>
      <c r="I4576" s="25" t="s">
        <v>147</v>
      </c>
      <c r="K4576" s="25" t="n">
        <v>1979</v>
      </c>
      <c r="L4576" s="25" t="s">
        <v>178</v>
      </c>
      <c r="M4576" s="25" t="s">
        <v>171</v>
      </c>
      <c r="N4576" s="28" t="n">
        <v>5482</v>
      </c>
      <c r="O4576" s="25" t="s">
        <v>54</v>
      </c>
      <c r="P4576" s="29" t="n">
        <v>42901</v>
      </c>
      <c r="Q4576" s="29" t="n">
        <v>42914</v>
      </c>
      <c r="R4576" s="28" t="n">
        <v>6040</v>
      </c>
      <c r="S4576" s="28" t="n">
        <f aca="false">IF(O4576="Won",R4576,IF(O4576="Lost",0,N4576))</f>
        <v>6040</v>
      </c>
      <c r="T4576" s="30" t="n">
        <f aca="false">IF(AND(P4576&lt;&gt;"",Q4576&lt;&gt;""),Q4576-P4576,"")</f>
        <v>13</v>
      </c>
      <c r="U4576" s="30" t="str">
        <f aca="false">IF(AND(O4576="Engaging",P4576&lt;&gt;""),'Leia-me'!$B$5-P4576,"")</f>
        <v/>
      </c>
      <c r="V4576" s="25" t="str">
        <f aca="false">IF(O4576&lt;&gt;"Engaging","",IF(U4576&lt;='Leia-me'!$B$6,"Saudável",IF(U4576&lt;='Leia-me'!$B$7,"Esfriando",IF(U4576&lt;='Leia-me'!$B$8,"Última chance","Zumbi"))))</f>
        <v/>
      </c>
      <c r="W4576" s="25" t="n">
        <f aca="false">IF(O4576="Won",1,IF(O4576="Lost",0,""))</f>
        <v>1</v>
      </c>
      <c r="Y4576" s="25" t="str">
        <f aca="false">IF(E4576="","Sim","")</f>
        <v/>
      </c>
    </row>
    <row r="4577" customFormat="false" ht="15" hidden="false" customHeight="false" outlineLevel="0" collapsed="false">
      <c r="A4577" s="25" t="s">
        <v>4839</v>
      </c>
      <c r="B4577" s="25" t="s">
        <v>84</v>
      </c>
      <c r="C4577" s="25" t="s">
        <v>93</v>
      </c>
      <c r="D4577" s="25" t="s">
        <v>98</v>
      </c>
      <c r="E4577" s="25" t="s">
        <v>1671</v>
      </c>
      <c r="F4577" s="25" t="s">
        <v>168</v>
      </c>
      <c r="G4577" s="26" t="n">
        <v>3027.46</v>
      </c>
      <c r="H4577" s="27" t="n">
        <v>9516</v>
      </c>
      <c r="I4577" s="25" t="s">
        <v>1672</v>
      </c>
      <c r="K4577" s="25" t="n">
        <v>1984</v>
      </c>
      <c r="L4577" s="25" t="s">
        <v>178</v>
      </c>
      <c r="M4577" s="25" t="s">
        <v>171</v>
      </c>
      <c r="N4577" s="28" t="n">
        <v>5482</v>
      </c>
      <c r="O4577" s="25" t="s">
        <v>55</v>
      </c>
      <c r="P4577" s="29" t="n">
        <v>42904</v>
      </c>
      <c r="Q4577" s="29" t="n">
        <v>42917</v>
      </c>
      <c r="R4577" s="28" t="n">
        <v>0</v>
      </c>
      <c r="S4577" s="28" t="n">
        <f aca="false">IF(O4577="Won",R4577,IF(O4577="Lost",0,N4577))</f>
        <v>0</v>
      </c>
      <c r="T4577" s="30" t="n">
        <f aca="false">IF(AND(P4577&lt;&gt;"",Q4577&lt;&gt;""),Q4577-P4577,"")</f>
        <v>13</v>
      </c>
      <c r="U4577" s="30" t="str">
        <f aca="false">IF(AND(O4577="Engaging",P4577&lt;&gt;""),'Leia-me'!$B$5-P4577,"")</f>
        <v/>
      </c>
      <c r="V4577" s="25" t="str">
        <f aca="false">IF(O4577&lt;&gt;"Engaging","",IF(U4577&lt;='Leia-me'!$B$6,"Saudável",IF(U4577&lt;='Leia-me'!$B$7,"Esfriando",IF(U4577&lt;='Leia-me'!$B$8,"Última chance","Zumbi"))))</f>
        <v/>
      </c>
      <c r="W4577" s="25" t="n">
        <f aca="false">IF(O4577="Won",1,IF(O4577="Lost",0,""))</f>
        <v>0</v>
      </c>
      <c r="Y4577" s="25" t="str">
        <f aca="false">IF(E4577="","Sim","")</f>
        <v/>
      </c>
    </row>
    <row r="4578" customFormat="false" ht="15" hidden="false" customHeight="false" outlineLevel="0" collapsed="false">
      <c r="A4578" s="25" t="s">
        <v>4840</v>
      </c>
      <c r="B4578" s="25" t="s">
        <v>84</v>
      </c>
      <c r="C4578" s="25" t="s">
        <v>93</v>
      </c>
      <c r="D4578" s="25" t="s">
        <v>98</v>
      </c>
      <c r="E4578" s="25" t="s">
        <v>663</v>
      </c>
      <c r="F4578" s="25" t="s">
        <v>146</v>
      </c>
      <c r="G4578" s="26" t="n">
        <v>326.82</v>
      </c>
      <c r="H4578" s="27" t="n">
        <v>1016</v>
      </c>
      <c r="I4578" s="25" t="s">
        <v>147</v>
      </c>
      <c r="K4578" s="25" t="n">
        <v>1991</v>
      </c>
      <c r="L4578" s="25" t="s">
        <v>148</v>
      </c>
      <c r="M4578" s="25" t="s">
        <v>149</v>
      </c>
      <c r="N4578" s="28" t="n">
        <v>55</v>
      </c>
      <c r="O4578" s="25" t="s">
        <v>54</v>
      </c>
      <c r="P4578" s="29" t="n">
        <v>42905</v>
      </c>
      <c r="Q4578" s="29" t="n">
        <v>42970</v>
      </c>
      <c r="R4578" s="28" t="n">
        <v>49</v>
      </c>
      <c r="S4578" s="28" t="n">
        <f aca="false">IF(O4578="Won",R4578,IF(O4578="Lost",0,N4578))</f>
        <v>49</v>
      </c>
      <c r="T4578" s="30" t="n">
        <f aca="false">IF(AND(P4578&lt;&gt;"",Q4578&lt;&gt;""),Q4578-P4578,"")</f>
        <v>65</v>
      </c>
      <c r="U4578" s="30" t="str">
        <f aca="false">IF(AND(O4578="Engaging",P4578&lt;&gt;""),'Leia-me'!$B$5-P4578,"")</f>
        <v/>
      </c>
      <c r="V4578" s="25" t="str">
        <f aca="false">IF(O4578&lt;&gt;"Engaging","",IF(U4578&lt;='Leia-me'!$B$6,"Saudável",IF(U4578&lt;='Leia-me'!$B$7,"Esfriando",IF(U4578&lt;='Leia-me'!$B$8,"Última chance","Zumbi"))))</f>
        <v/>
      </c>
      <c r="W4578" s="25" t="n">
        <f aca="false">IF(O4578="Won",1,IF(O4578="Lost",0,""))</f>
        <v>1</v>
      </c>
      <c r="Y4578" s="25" t="str">
        <f aca="false">IF(E4578="","Sim","")</f>
        <v/>
      </c>
    </row>
    <row r="4579" customFormat="false" ht="15" hidden="false" customHeight="false" outlineLevel="0" collapsed="false">
      <c r="A4579" s="25" t="s">
        <v>4841</v>
      </c>
      <c r="B4579" s="25" t="s">
        <v>84</v>
      </c>
      <c r="C4579" s="25" t="s">
        <v>93</v>
      </c>
      <c r="D4579" s="25" t="s">
        <v>98</v>
      </c>
      <c r="E4579" s="25" t="s">
        <v>1653</v>
      </c>
      <c r="F4579" s="25" t="s">
        <v>165</v>
      </c>
      <c r="G4579" s="26" t="n">
        <v>3838.39</v>
      </c>
      <c r="H4579" s="27" t="n">
        <v>8274</v>
      </c>
      <c r="I4579" s="25" t="s">
        <v>147</v>
      </c>
      <c r="K4579" s="25" t="n">
        <v>1989</v>
      </c>
      <c r="L4579" s="25" t="s">
        <v>178</v>
      </c>
      <c r="M4579" s="25" t="s">
        <v>171</v>
      </c>
      <c r="N4579" s="28" t="n">
        <v>5482</v>
      </c>
      <c r="O4579" s="25" t="s">
        <v>55</v>
      </c>
      <c r="P4579" s="29" t="n">
        <v>42906</v>
      </c>
      <c r="Q4579" s="29" t="n">
        <v>42918</v>
      </c>
      <c r="R4579" s="28" t="n">
        <v>0</v>
      </c>
      <c r="S4579" s="28" t="n">
        <f aca="false">IF(O4579="Won",R4579,IF(O4579="Lost",0,N4579))</f>
        <v>0</v>
      </c>
      <c r="T4579" s="30" t="n">
        <f aca="false">IF(AND(P4579&lt;&gt;"",Q4579&lt;&gt;""),Q4579-P4579,"")</f>
        <v>12</v>
      </c>
      <c r="U4579" s="30" t="str">
        <f aca="false">IF(AND(O4579="Engaging",P4579&lt;&gt;""),'Leia-me'!$B$5-P4579,"")</f>
        <v/>
      </c>
      <c r="V4579" s="25" t="str">
        <f aca="false">IF(O4579&lt;&gt;"Engaging","",IF(U4579&lt;='Leia-me'!$B$6,"Saudável",IF(U4579&lt;='Leia-me'!$B$7,"Esfriando",IF(U4579&lt;='Leia-me'!$B$8,"Última chance","Zumbi"))))</f>
        <v/>
      </c>
      <c r="W4579" s="25" t="n">
        <f aca="false">IF(O4579="Won",1,IF(O4579="Lost",0,""))</f>
        <v>0</v>
      </c>
      <c r="Y4579" s="25" t="str">
        <f aca="false">IF(E4579="","Sim","")</f>
        <v/>
      </c>
    </row>
    <row r="4580" customFormat="false" ht="15" hidden="false" customHeight="false" outlineLevel="0" collapsed="false">
      <c r="A4580" s="25" t="s">
        <v>4842</v>
      </c>
      <c r="B4580" s="25" t="s">
        <v>84</v>
      </c>
      <c r="C4580" s="25" t="s">
        <v>93</v>
      </c>
      <c r="D4580" s="25" t="s">
        <v>98</v>
      </c>
      <c r="E4580" s="25" t="s">
        <v>1690</v>
      </c>
      <c r="F4580" s="25" t="s">
        <v>211</v>
      </c>
      <c r="G4580" s="26" t="n">
        <v>2520.83</v>
      </c>
      <c r="H4580" s="27" t="n">
        <v>3502</v>
      </c>
      <c r="I4580" s="25" t="s">
        <v>147</v>
      </c>
      <c r="K4580" s="25" t="n">
        <v>1990</v>
      </c>
      <c r="L4580" s="25" t="s">
        <v>1834</v>
      </c>
      <c r="M4580" s="25" t="s">
        <v>171</v>
      </c>
      <c r="N4580" s="28" t="n">
        <v>4821</v>
      </c>
      <c r="O4580" s="25" t="s">
        <v>54</v>
      </c>
      <c r="P4580" s="29" t="n">
        <v>42909</v>
      </c>
      <c r="Q4580" s="29" t="n">
        <v>42999</v>
      </c>
      <c r="R4580" s="28" t="n">
        <v>5301</v>
      </c>
      <c r="S4580" s="28" t="n">
        <f aca="false">IF(O4580="Won",R4580,IF(O4580="Lost",0,N4580))</f>
        <v>5301</v>
      </c>
      <c r="T4580" s="30" t="n">
        <f aca="false">IF(AND(P4580&lt;&gt;"",Q4580&lt;&gt;""),Q4580-P4580,"")</f>
        <v>90</v>
      </c>
      <c r="U4580" s="30" t="str">
        <f aca="false">IF(AND(O4580="Engaging",P4580&lt;&gt;""),'Leia-me'!$B$5-P4580,"")</f>
        <v/>
      </c>
      <c r="V4580" s="25" t="str">
        <f aca="false">IF(O4580&lt;&gt;"Engaging","",IF(U4580&lt;='Leia-me'!$B$6,"Saudável",IF(U4580&lt;='Leia-me'!$B$7,"Esfriando",IF(U4580&lt;='Leia-me'!$B$8,"Última chance","Zumbi"))))</f>
        <v/>
      </c>
      <c r="W4580" s="25" t="n">
        <f aca="false">IF(O4580="Won",1,IF(O4580="Lost",0,""))</f>
        <v>1</v>
      </c>
      <c r="X4580" s="25" t="s">
        <v>1835</v>
      </c>
      <c r="Y4580" s="25" t="str">
        <f aca="false">IF(E4580="","Sim","")</f>
        <v/>
      </c>
    </row>
    <row r="4581" customFormat="false" ht="15" hidden="false" customHeight="false" outlineLevel="0" collapsed="false">
      <c r="A4581" s="25" t="s">
        <v>4843</v>
      </c>
      <c r="B4581" s="25" t="s">
        <v>84</v>
      </c>
      <c r="C4581" s="25" t="s">
        <v>93</v>
      </c>
      <c r="D4581" s="25" t="s">
        <v>98</v>
      </c>
      <c r="G4581" s="31"/>
      <c r="H4581" s="32"/>
      <c r="L4581" s="25" t="s">
        <v>178</v>
      </c>
      <c r="M4581" s="25" t="s">
        <v>171</v>
      </c>
      <c r="N4581" s="28" t="n">
        <v>5482</v>
      </c>
      <c r="O4581" s="25" t="s">
        <v>56</v>
      </c>
      <c r="P4581" s="29" t="n">
        <v>42910</v>
      </c>
      <c r="Q4581" s="33"/>
      <c r="R4581" s="34"/>
      <c r="S4581" s="28" t="n">
        <f aca="false">IF(O4581="Won",R4581,IF(O4581="Lost",0,N4581))</f>
        <v>5482</v>
      </c>
      <c r="T4581" s="30" t="str">
        <f aca="false">IF(AND(P4581&lt;&gt;"",Q4581&lt;&gt;""),Q4581-P4581,"")</f>
        <v/>
      </c>
      <c r="U4581" s="30" t="n">
        <f aca="false">IF(AND(O4581="Engaging",P4581&lt;&gt;""),'Leia-me'!$B$5-P4581,"")</f>
        <v>190</v>
      </c>
      <c r="V4581" s="25" t="str">
        <f aca="false">IF(O4581&lt;&gt;"Engaging","",IF(U4581&lt;='Leia-me'!$B$6,"Saudável",IF(U4581&lt;='Leia-me'!$B$7,"Esfriando",IF(U4581&lt;='Leia-me'!$B$8,"Última chance","Zumbi"))))</f>
        <v>Zumbi</v>
      </c>
      <c r="W4581" s="25" t="str">
        <f aca="false">IF(O4581="Won",1,IF(O4581="Lost",0,""))</f>
        <v/>
      </c>
      <c r="Y4581" s="25" t="str">
        <f aca="false">IF(E4581="","Sim","")</f>
        <v>Sim</v>
      </c>
    </row>
    <row r="4582" customFormat="false" ht="15" hidden="false" customHeight="false" outlineLevel="0" collapsed="false">
      <c r="A4582" s="25" t="s">
        <v>4844</v>
      </c>
      <c r="B4582" s="25" t="s">
        <v>84</v>
      </c>
      <c r="C4582" s="25" t="s">
        <v>93</v>
      </c>
      <c r="D4582" s="25" t="s">
        <v>98</v>
      </c>
      <c r="E4582" s="25" t="s">
        <v>463</v>
      </c>
      <c r="F4582" s="25" t="s">
        <v>211</v>
      </c>
      <c r="G4582" s="26" t="n">
        <v>2261.05</v>
      </c>
      <c r="H4582" s="27" t="n">
        <v>3851</v>
      </c>
      <c r="I4582" s="25" t="s">
        <v>147</v>
      </c>
      <c r="K4582" s="25" t="n">
        <v>2005</v>
      </c>
      <c r="L4582" s="25" t="s">
        <v>178</v>
      </c>
      <c r="M4582" s="25" t="s">
        <v>171</v>
      </c>
      <c r="N4582" s="28" t="n">
        <v>5482</v>
      </c>
      <c r="O4582" s="25" t="s">
        <v>54</v>
      </c>
      <c r="P4582" s="29" t="n">
        <v>42912</v>
      </c>
      <c r="Q4582" s="29" t="n">
        <v>42920</v>
      </c>
      <c r="R4582" s="28" t="n">
        <v>5201</v>
      </c>
      <c r="S4582" s="28" t="n">
        <f aca="false">IF(O4582="Won",R4582,IF(O4582="Lost",0,N4582))</f>
        <v>5201</v>
      </c>
      <c r="T4582" s="30" t="n">
        <f aca="false">IF(AND(P4582&lt;&gt;"",Q4582&lt;&gt;""),Q4582-P4582,"")</f>
        <v>8</v>
      </c>
      <c r="U4582" s="30" t="str">
        <f aca="false">IF(AND(O4582="Engaging",P4582&lt;&gt;""),'Leia-me'!$B$5-P4582,"")</f>
        <v/>
      </c>
      <c r="V4582" s="25" t="str">
        <f aca="false">IF(O4582&lt;&gt;"Engaging","",IF(U4582&lt;='Leia-me'!$B$6,"Saudável",IF(U4582&lt;='Leia-me'!$B$7,"Esfriando",IF(U4582&lt;='Leia-me'!$B$8,"Última chance","Zumbi"))))</f>
        <v/>
      </c>
      <c r="W4582" s="25" t="n">
        <f aca="false">IF(O4582="Won",1,IF(O4582="Lost",0,""))</f>
        <v>1</v>
      </c>
      <c r="Y4582" s="25" t="str">
        <f aca="false">IF(E4582="","Sim","")</f>
        <v/>
      </c>
    </row>
    <row r="4583" customFormat="false" ht="15" hidden="false" customHeight="false" outlineLevel="0" collapsed="false">
      <c r="A4583" s="25" t="s">
        <v>4845</v>
      </c>
      <c r="B4583" s="25" t="s">
        <v>84</v>
      </c>
      <c r="C4583" s="25" t="s">
        <v>93</v>
      </c>
      <c r="D4583" s="25" t="s">
        <v>98</v>
      </c>
      <c r="G4583" s="31"/>
      <c r="H4583" s="32"/>
      <c r="L4583" s="25" t="s">
        <v>170</v>
      </c>
      <c r="M4583" s="25" t="s">
        <v>171</v>
      </c>
      <c r="N4583" s="28" t="n">
        <v>1096</v>
      </c>
      <c r="O4583" s="25" t="s">
        <v>56</v>
      </c>
      <c r="P4583" s="29" t="n">
        <v>42916</v>
      </c>
      <c r="Q4583" s="33"/>
      <c r="R4583" s="34"/>
      <c r="S4583" s="28" t="n">
        <f aca="false">IF(O4583="Won",R4583,IF(O4583="Lost",0,N4583))</f>
        <v>1096</v>
      </c>
      <c r="T4583" s="30" t="str">
        <f aca="false">IF(AND(P4583&lt;&gt;"",Q4583&lt;&gt;""),Q4583-P4583,"")</f>
        <v/>
      </c>
      <c r="U4583" s="30" t="n">
        <f aca="false">IF(AND(O4583="Engaging",P4583&lt;&gt;""),'Leia-me'!$B$5-P4583,"")</f>
        <v>184</v>
      </c>
      <c r="V4583" s="25" t="str">
        <f aca="false">IF(O4583&lt;&gt;"Engaging","",IF(U4583&lt;='Leia-me'!$B$6,"Saudável",IF(U4583&lt;='Leia-me'!$B$7,"Esfriando",IF(U4583&lt;='Leia-me'!$B$8,"Última chance","Zumbi"))))</f>
        <v>Zumbi</v>
      </c>
      <c r="W4583" s="25" t="str">
        <f aca="false">IF(O4583="Won",1,IF(O4583="Lost",0,""))</f>
        <v/>
      </c>
      <c r="Y4583" s="25" t="str">
        <f aca="false">IF(E4583="","Sim","")</f>
        <v>Sim</v>
      </c>
    </row>
    <row r="4584" customFormat="false" ht="15" hidden="false" customHeight="false" outlineLevel="0" collapsed="false">
      <c r="A4584" s="25" t="s">
        <v>4846</v>
      </c>
      <c r="B4584" s="25" t="s">
        <v>84</v>
      </c>
      <c r="C4584" s="25" t="s">
        <v>93</v>
      </c>
      <c r="D4584" s="25" t="s">
        <v>98</v>
      </c>
      <c r="E4584" s="25" t="s">
        <v>463</v>
      </c>
      <c r="F4584" s="25" t="s">
        <v>211</v>
      </c>
      <c r="G4584" s="26" t="n">
        <v>2261.05</v>
      </c>
      <c r="H4584" s="27" t="n">
        <v>3851</v>
      </c>
      <c r="I4584" s="25" t="s">
        <v>147</v>
      </c>
      <c r="K4584" s="25" t="n">
        <v>2005</v>
      </c>
      <c r="L4584" s="25" t="s">
        <v>170</v>
      </c>
      <c r="M4584" s="25" t="s">
        <v>171</v>
      </c>
      <c r="N4584" s="28" t="n">
        <v>1096</v>
      </c>
      <c r="O4584" s="25" t="s">
        <v>54</v>
      </c>
      <c r="P4584" s="29" t="n">
        <v>42916</v>
      </c>
      <c r="Q4584" s="29" t="n">
        <v>42918</v>
      </c>
      <c r="R4584" s="28" t="n">
        <v>1167</v>
      </c>
      <c r="S4584" s="28" t="n">
        <f aca="false">IF(O4584="Won",R4584,IF(O4584="Lost",0,N4584))</f>
        <v>1167</v>
      </c>
      <c r="T4584" s="30" t="n">
        <f aca="false">IF(AND(P4584&lt;&gt;"",Q4584&lt;&gt;""),Q4584-P4584,"")</f>
        <v>2</v>
      </c>
      <c r="U4584" s="30" t="str">
        <f aca="false">IF(AND(O4584="Engaging",P4584&lt;&gt;""),'Leia-me'!$B$5-P4584,"")</f>
        <v/>
      </c>
      <c r="V4584" s="25" t="str">
        <f aca="false">IF(O4584&lt;&gt;"Engaging","",IF(U4584&lt;='Leia-me'!$B$6,"Saudável",IF(U4584&lt;='Leia-me'!$B$7,"Esfriando",IF(U4584&lt;='Leia-me'!$B$8,"Última chance","Zumbi"))))</f>
        <v/>
      </c>
      <c r="W4584" s="25" t="n">
        <f aca="false">IF(O4584="Won",1,IF(O4584="Lost",0,""))</f>
        <v>1</v>
      </c>
      <c r="Y4584" s="25" t="str">
        <f aca="false">IF(E4584="","Sim","")</f>
        <v/>
      </c>
    </row>
    <row r="4585" customFormat="false" ht="15" hidden="false" customHeight="false" outlineLevel="0" collapsed="false">
      <c r="A4585" s="25" t="s">
        <v>4847</v>
      </c>
      <c r="B4585" s="25" t="s">
        <v>84</v>
      </c>
      <c r="C4585" s="25" t="s">
        <v>93</v>
      </c>
      <c r="D4585" s="25" t="s">
        <v>98</v>
      </c>
      <c r="E4585" s="25" t="s">
        <v>225</v>
      </c>
      <c r="F4585" s="25" t="s">
        <v>211</v>
      </c>
      <c r="G4585" s="26" t="n">
        <v>1376.8</v>
      </c>
      <c r="H4585" s="27" t="n">
        <v>1165</v>
      </c>
      <c r="I4585" s="25" t="s">
        <v>226</v>
      </c>
      <c r="K4585" s="25" t="n">
        <v>1988</v>
      </c>
      <c r="L4585" s="25" t="s">
        <v>170</v>
      </c>
      <c r="M4585" s="25" t="s">
        <v>171</v>
      </c>
      <c r="N4585" s="28" t="n">
        <v>1096</v>
      </c>
      <c r="O4585" s="25" t="s">
        <v>56</v>
      </c>
      <c r="P4585" s="29" t="n">
        <v>42917</v>
      </c>
      <c r="Q4585" s="33"/>
      <c r="R4585" s="34"/>
      <c r="S4585" s="28" t="n">
        <f aca="false">IF(O4585="Won",R4585,IF(O4585="Lost",0,N4585))</f>
        <v>1096</v>
      </c>
      <c r="T4585" s="30" t="str">
        <f aca="false">IF(AND(P4585&lt;&gt;"",Q4585&lt;&gt;""),Q4585-P4585,"")</f>
        <v/>
      </c>
      <c r="U4585" s="30" t="n">
        <f aca="false">IF(AND(O4585="Engaging",P4585&lt;&gt;""),'Leia-me'!$B$5-P4585,"")</f>
        <v>183</v>
      </c>
      <c r="V4585" s="25" t="str">
        <f aca="false">IF(O4585&lt;&gt;"Engaging","",IF(U4585&lt;='Leia-me'!$B$6,"Saudável",IF(U4585&lt;='Leia-me'!$B$7,"Esfriando",IF(U4585&lt;='Leia-me'!$B$8,"Última chance","Zumbi"))))</f>
        <v>Zumbi</v>
      </c>
      <c r="W4585" s="25" t="str">
        <f aca="false">IF(O4585="Won",1,IF(O4585="Lost",0,""))</f>
        <v/>
      </c>
      <c r="Y4585" s="25" t="str">
        <f aca="false">IF(E4585="","Sim","")</f>
        <v/>
      </c>
    </row>
    <row r="4586" customFormat="false" ht="15" hidden="false" customHeight="false" outlineLevel="0" collapsed="false">
      <c r="A4586" s="25" t="s">
        <v>4848</v>
      </c>
      <c r="B4586" s="25" t="s">
        <v>84</v>
      </c>
      <c r="C4586" s="25" t="s">
        <v>93</v>
      </c>
      <c r="D4586" s="25" t="s">
        <v>98</v>
      </c>
      <c r="E4586" s="25" t="s">
        <v>193</v>
      </c>
      <c r="F4586" s="25" t="s">
        <v>185</v>
      </c>
      <c r="G4586" s="26" t="n">
        <v>1100.04</v>
      </c>
      <c r="H4586" s="27" t="n">
        <v>2822</v>
      </c>
      <c r="I4586" s="25" t="s">
        <v>147</v>
      </c>
      <c r="K4586" s="25" t="n">
        <v>1996</v>
      </c>
      <c r="L4586" s="25" t="s">
        <v>170</v>
      </c>
      <c r="M4586" s="25" t="s">
        <v>171</v>
      </c>
      <c r="N4586" s="28" t="n">
        <v>1096</v>
      </c>
      <c r="O4586" s="25" t="s">
        <v>55</v>
      </c>
      <c r="P4586" s="29" t="n">
        <v>42917</v>
      </c>
      <c r="Q4586" s="29" t="n">
        <v>42962</v>
      </c>
      <c r="R4586" s="28" t="n">
        <v>0</v>
      </c>
      <c r="S4586" s="28" t="n">
        <f aca="false">IF(O4586="Won",R4586,IF(O4586="Lost",0,N4586))</f>
        <v>0</v>
      </c>
      <c r="T4586" s="30" t="n">
        <f aca="false">IF(AND(P4586&lt;&gt;"",Q4586&lt;&gt;""),Q4586-P4586,"")</f>
        <v>45</v>
      </c>
      <c r="U4586" s="30" t="str">
        <f aca="false">IF(AND(O4586="Engaging",P4586&lt;&gt;""),'Leia-me'!$B$5-P4586,"")</f>
        <v/>
      </c>
      <c r="V4586" s="25" t="str">
        <f aca="false">IF(O4586&lt;&gt;"Engaging","",IF(U4586&lt;='Leia-me'!$B$6,"Saudável",IF(U4586&lt;='Leia-me'!$B$7,"Esfriando",IF(U4586&lt;='Leia-me'!$B$8,"Última chance","Zumbi"))))</f>
        <v/>
      </c>
      <c r="W4586" s="25" t="n">
        <f aca="false">IF(O4586="Won",1,IF(O4586="Lost",0,""))</f>
        <v>0</v>
      </c>
      <c r="Y4586" s="25" t="str">
        <f aca="false">IF(E4586="","Sim","")</f>
        <v/>
      </c>
    </row>
    <row r="4587" customFormat="false" ht="15" hidden="false" customHeight="false" outlineLevel="0" collapsed="false">
      <c r="A4587" s="25" t="s">
        <v>4849</v>
      </c>
      <c r="B4587" s="25" t="s">
        <v>84</v>
      </c>
      <c r="C4587" s="25" t="s">
        <v>93</v>
      </c>
      <c r="D4587" s="25" t="s">
        <v>98</v>
      </c>
      <c r="G4587" s="31"/>
      <c r="H4587" s="32"/>
      <c r="L4587" s="25" t="s">
        <v>1834</v>
      </c>
      <c r="M4587" s="25" t="s">
        <v>171</v>
      </c>
      <c r="N4587" s="28" t="n">
        <v>4821</v>
      </c>
      <c r="O4587" s="25" t="s">
        <v>56</v>
      </c>
      <c r="P4587" s="29" t="n">
        <v>42918</v>
      </c>
      <c r="Q4587" s="33"/>
      <c r="R4587" s="34"/>
      <c r="S4587" s="28" t="n">
        <f aca="false">IF(O4587="Won",R4587,IF(O4587="Lost",0,N4587))</f>
        <v>4821</v>
      </c>
      <c r="T4587" s="30" t="str">
        <f aca="false">IF(AND(P4587&lt;&gt;"",Q4587&lt;&gt;""),Q4587-P4587,"")</f>
        <v/>
      </c>
      <c r="U4587" s="30" t="n">
        <f aca="false">IF(AND(O4587="Engaging",P4587&lt;&gt;""),'Leia-me'!$B$5-P4587,"")</f>
        <v>182</v>
      </c>
      <c r="V4587" s="25" t="str">
        <f aca="false">IF(O4587&lt;&gt;"Engaging","",IF(U4587&lt;='Leia-me'!$B$6,"Saudável",IF(U4587&lt;='Leia-me'!$B$7,"Esfriando",IF(U4587&lt;='Leia-me'!$B$8,"Última chance","Zumbi"))))</f>
        <v>Zumbi</v>
      </c>
      <c r="W4587" s="25" t="str">
        <f aca="false">IF(O4587="Won",1,IF(O4587="Lost",0,""))</f>
        <v/>
      </c>
      <c r="X4587" s="25" t="s">
        <v>1835</v>
      </c>
      <c r="Y4587" s="25" t="str">
        <f aca="false">IF(E4587="","Sim","")</f>
        <v>Sim</v>
      </c>
    </row>
    <row r="4588" customFormat="false" ht="15" hidden="false" customHeight="false" outlineLevel="0" collapsed="false">
      <c r="A4588" s="25" t="s">
        <v>4850</v>
      </c>
      <c r="B4588" s="25" t="s">
        <v>84</v>
      </c>
      <c r="C4588" s="25" t="s">
        <v>93</v>
      </c>
      <c r="D4588" s="25" t="s">
        <v>98</v>
      </c>
      <c r="E4588" s="25" t="s">
        <v>644</v>
      </c>
      <c r="F4588" s="25" t="s">
        <v>177</v>
      </c>
      <c r="G4588" s="26" t="n">
        <v>646.1</v>
      </c>
      <c r="H4588" s="27" t="n">
        <v>883</v>
      </c>
      <c r="I4588" s="25" t="s">
        <v>147</v>
      </c>
      <c r="J4588" s="25" t="s">
        <v>199</v>
      </c>
      <c r="K4588" s="25" t="n">
        <v>1993</v>
      </c>
      <c r="L4588" s="25" t="s">
        <v>178</v>
      </c>
      <c r="M4588" s="25" t="s">
        <v>171</v>
      </c>
      <c r="N4588" s="28" t="n">
        <v>5482</v>
      </c>
      <c r="O4588" s="25" t="s">
        <v>55</v>
      </c>
      <c r="P4588" s="29" t="n">
        <v>42918</v>
      </c>
      <c r="Q4588" s="29" t="n">
        <v>42995</v>
      </c>
      <c r="R4588" s="28" t="n">
        <v>0</v>
      </c>
      <c r="S4588" s="28" t="n">
        <f aca="false">IF(O4588="Won",R4588,IF(O4588="Lost",0,N4588))</f>
        <v>0</v>
      </c>
      <c r="T4588" s="30" t="n">
        <f aca="false">IF(AND(P4588&lt;&gt;"",Q4588&lt;&gt;""),Q4588-P4588,"")</f>
        <v>77</v>
      </c>
      <c r="U4588" s="30" t="str">
        <f aca="false">IF(AND(O4588="Engaging",P4588&lt;&gt;""),'Leia-me'!$B$5-P4588,"")</f>
        <v/>
      </c>
      <c r="V4588" s="25" t="str">
        <f aca="false">IF(O4588&lt;&gt;"Engaging","",IF(U4588&lt;='Leia-me'!$B$6,"Saudável",IF(U4588&lt;='Leia-me'!$B$7,"Esfriando",IF(U4588&lt;='Leia-me'!$B$8,"Última chance","Zumbi"))))</f>
        <v/>
      </c>
      <c r="W4588" s="25" t="n">
        <f aca="false">IF(O4588="Won",1,IF(O4588="Lost",0,""))</f>
        <v>0</v>
      </c>
      <c r="Y4588" s="25" t="str">
        <f aca="false">IF(E4588="","Sim","")</f>
        <v/>
      </c>
    </row>
    <row r="4589" customFormat="false" ht="15" hidden="false" customHeight="false" outlineLevel="0" collapsed="false">
      <c r="A4589" s="25" t="s">
        <v>4851</v>
      </c>
      <c r="B4589" s="25" t="s">
        <v>84</v>
      </c>
      <c r="C4589" s="25" t="s">
        <v>93</v>
      </c>
      <c r="D4589" s="25" t="s">
        <v>98</v>
      </c>
      <c r="E4589" s="25" t="s">
        <v>1347</v>
      </c>
      <c r="F4589" s="25" t="s">
        <v>165</v>
      </c>
      <c r="G4589" s="26" t="n">
        <v>665.06</v>
      </c>
      <c r="H4589" s="27" t="n">
        <v>1095</v>
      </c>
      <c r="I4589" s="25" t="s">
        <v>147</v>
      </c>
      <c r="K4589" s="25" t="n">
        <v>1989</v>
      </c>
      <c r="L4589" s="25" t="s">
        <v>1834</v>
      </c>
      <c r="M4589" s="25" t="s">
        <v>171</v>
      </c>
      <c r="N4589" s="28" t="n">
        <v>4821</v>
      </c>
      <c r="O4589" s="25" t="s">
        <v>54</v>
      </c>
      <c r="P4589" s="29" t="n">
        <v>42919</v>
      </c>
      <c r="Q4589" s="29" t="n">
        <v>42973</v>
      </c>
      <c r="R4589" s="28" t="n">
        <v>5833</v>
      </c>
      <c r="S4589" s="28" t="n">
        <f aca="false">IF(O4589="Won",R4589,IF(O4589="Lost",0,N4589))</f>
        <v>5833</v>
      </c>
      <c r="T4589" s="30" t="n">
        <f aca="false">IF(AND(P4589&lt;&gt;"",Q4589&lt;&gt;""),Q4589-P4589,"")</f>
        <v>54</v>
      </c>
      <c r="U4589" s="30" t="str">
        <f aca="false">IF(AND(O4589="Engaging",P4589&lt;&gt;""),'Leia-me'!$B$5-P4589,"")</f>
        <v/>
      </c>
      <c r="V4589" s="25" t="str">
        <f aca="false">IF(O4589&lt;&gt;"Engaging","",IF(U4589&lt;='Leia-me'!$B$6,"Saudável",IF(U4589&lt;='Leia-me'!$B$7,"Esfriando",IF(U4589&lt;='Leia-me'!$B$8,"Última chance","Zumbi"))))</f>
        <v/>
      </c>
      <c r="W4589" s="25" t="n">
        <f aca="false">IF(O4589="Won",1,IF(O4589="Lost",0,""))</f>
        <v>1</v>
      </c>
      <c r="X4589" s="25" t="s">
        <v>1835</v>
      </c>
      <c r="Y4589" s="25" t="str">
        <f aca="false">IF(E4589="","Sim","")</f>
        <v/>
      </c>
    </row>
    <row r="4590" customFormat="false" ht="15" hidden="false" customHeight="false" outlineLevel="0" collapsed="false">
      <c r="A4590" s="25" t="s">
        <v>4852</v>
      </c>
      <c r="B4590" s="25" t="s">
        <v>84</v>
      </c>
      <c r="C4590" s="25" t="s">
        <v>93</v>
      </c>
      <c r="D4590" s="25" t="s">
        <v>98</v>
      </c>
      <c r="G4590" s="31"/>
      <c r="H4590" s="32"/>
      <c r="L4590" s="25" t="s">
        <v>1834</v>
      </c>
      <c r="M4590" s="25" t="s">
        <v>171</v>
      </c>
      <c r="N4590" s="28" t="n">
        <v>4821</v>
      </c>
      <c r="O4590" s="25" t="s">
        <v>56</v>
      </c>
      <c r="P4590" s="29" t="n">
        <v>42923</v>
      </c>
      <c r="Q4590" s="33"/>
      <c r="R4590" s="34"/>
      <c r="S4590" s="28" t="n">
        <f aca="false">IF(O4590="Won",R4590,IF(O4590="Lost",0,N4590))</f>
        <v>4821</v>
      </c>
      <c r="T4590" s="30" t="str">
        <f aca="false">IF(AND(P4590&lt;&gt;"",Q4590&lt;&gt;""),Q4590-P4590,"")</f>
        <v/>
      </c>
      <c r="U4590" s="30" t="n">
        <f aca="false">IF(AND(O4590="Engaging",P4590&lt;&gt;""),'Leia-me'!$B$5-P4590,"")</f>
        <v>177</v>
      </c>
      <c r="V4590" s="25" t="str">
        <f aca="false">IF(O4590&lt;&gt;"Engaging","",IF(U4590&lt;='Leia-me'!$B$6,"Saudável",IF(U4590&lt;='Leia-me'!$B$7,"Esfriando",IF(U4590&lt;='Leia-me'!$B$8,"Última chance","Zumbi"))))</f>
        <v>Zumbi</v>
      </c>
      <c r="W4590" s="25" t="str">
        <f aca="false">IF(O4590="Won",1,IF(O4590="Lost",0,""))</f>
        <v/>
      </c>
      <c r="X4590" s="25" t="s">
        <v>1835</v>
      </c>
      <c r="Y4590" s="25" t="str">
        <f aca="false">IF(E4590="","Sim","")</f>
        <v>Sim</v>
      </c>
    </row>
    <row r="4591" customFormat="false" ht="15" hidden="false" customHeight="false" outlineLevel="0" collapsed="false">
      <c r="A4591" s="25" t="s">
        <v>4853</v>
      </c>
      <c r="B4591" s="25" t="s">
        <v>84</v>
      </c>
      <c r="C4591" s="25" t="s">
        <v>93</v>
      </c>
      <c r="D4591" s="25" t="s">
        <v>98</v>
      </c>
      <c r="E4591" s="25" t="s">
        <v>661</v>
      </c>
      <c r="F4591" s="25" t="s">
        <v>146</v>
      </c>
      <c r="G4591" s="26" t="n">
        <v>251.41</v>
      </c>
      <c r="H4591" s="27" t="n">
        <v>495</v>
      </c>
      <c r="I4591" s="25" t="s">
        <v>147</v>
      </c>
      <c r="K4591" s="25" t="n">
        <v>1999</v>
      </c>
      <c r="L4591" s="25" t="s">
        <v>186</v>
      </c>
      <c r="M4591" s="25" t="s">
        <v>171</v>
      </c>
      <c r="N4591" s="28" t="n">
        <v>550</v>
      </c>
      <c r="O4591" s="25" t="s">
        <v>54</v>
      </c>
      <c r="P4591" s="29" t="n">
        <v>42923</v>
      </c>
      <c r="Q4591" s="29" t="n">
        <v>42925</v>
      </c>
      <c r="R4591" s="28" t="n">
        <v>574</v>
      </c>
      <c r="S4591" s="28" t="n">
        <f aca="false">IF(O4591="Won",R4591,IF(O4591="Lost",0,N4591))</f>
        <v>574</v>
      </c>
      <c r="T4591" s="30" t="n">
        <f aca="false">IF(AND(P4591&lt;&gt;"",Q4591&lt;&gt;""),Q4591-P4591,"")</f>
        <v>2</v>
      </c>
      <c r="U4591" s="30" t="str">
        <f aca="false">IF(AND(O4591="Engaging",P4591&lt;&gt;""),'Leia-me'!$B$5-P4591,"")</f>
        <v/>
      </c>
      <c r="V4591" s="25" t="str">
        <f aca="false">IF(O4591&lt;&gt;"Engaging","",IF(U4591&lt;='Leia-me'!$B$6,"Saudável",IF(U4591&lt;='Leia-me'!$B$7,"Esfriando",IF(U4591&lt;='Leia-me'!$B$8,"Última chance","Zumbi"))))</f>
        <v/>
      </c>
      <c r="W4591" s="25" t="n">
        <f aca="false">IF(O4591="Won",1,IF(O4591="Lost",0,""))</f>
        <v>1</v>
      </c>
      <c r="Y4591" s="25" t="str">
        <f aca="false">IF(E4591="","Sim","")</f>
        <v/>
      </c>
    </row>
    <row r="4592" customFormat="false" ht="15" hidden="false" customHeight="false" outlineLevel="0" collapsed="false">
      <c r="A4592" s="25" t="s">
        <v>4854</v>
      </c>
      <c r="B4592" s="25" t="s">
        <v>84</v>
      </c>
      <c r="C4592" s="25" t="s">
        <v>93</v>
      </c>
      <c r="D4592" s="25" t="s">
        <v>98</v>
      </c>
      <c r="E4592" s="25" t="s">
        <v>215</v>
      </c>
      <c r="F4592" s="25" t="s">
        <v>177</v>
      </c>
      <c r="G4592" s="26" t="n">
        <v>1102.43</v>
      </c>
      <c r="H4592" s="27" t="n">
        <v>1759</v>
      </c>
      <c r="I4592" s="25" t="s">
        <v>147</v>
      </c>
      <c r="K4592" s="25" t="n">
        <v>2006</v>
      </c>
      <c r="L4592" s="25" t="s">
        <v>186</v>
      </c>
      <c r="M4592" s="25" t="s">
        <v>171</v>
      </c>
      <c r="N4592" s="28" t="n">
        <v>550</v>
      </c>
      <c r="O4592" s="25" t="s">
        <v>56</v>
      </c>
      <c r="P4592" s="29" t="n">
        <v>42924</v>
      </c>
      <c r="Q4592" s="33"/>
      <c r="R4592" s="34"/>
      <c r="S4592" s="28" t="n">
        <f aca="false">IF(O4592="Won",R4592,IF(O4592="Lost",0,N4592))</f>
        <v>550</v>
      </c>
      <c r="T4592" s="30" t="str">
        <f aca="false">IF(AND(P4592&lt;&gt;"",Q4592&lt;&gt;""),Q4592-P4592,"")</f>
        <v/>
      </c>
      <c r="U4592" s="30" t="n">
        <f aca="false">IF(AND(O4592="Engaging",P4592&lt;&gt;""),'Leia-me'!$B$5-P4592,"")</f>
        <v>176</v>
      </c>
      <c r="V4592" s="25" t="str">
        <f aca="false">IF(O4592&lt;&gt;"Engaging","",IF(U4592&lt;='Leia-me'!$B$6,"Saudável",IF(U4592&lt;='Leia-me'!$B$7,"Esfriando",IF(U4592&lt;='Leia-me'!$B$8,"Última chance","Zumbi"))))</f>
        <v>Zumbi</v>
      </c>
      <c r="W4592" s="25" t="str">
        <f aca="false">IF(O4592="Won",1,IF(O4592="Lost",0,""))</f>
        <v/>
      </c>
      <c r="Y4592" s="25" t="str">
        <f aca="false">IF(E4592="","Sim","")</f>
        <v/>
      </c>
    </row>
    <row r="4593" customFormat="false" ht="15" hidden="false" customHeight="false" outlineLevel="0" collapsed="false">
      <c r="A4593" s="25" t="s">
        <v>4855</v>
      </c>
      <c r="B4593" s="25" t="s">
        <v>84</v>
      </c>
      <c r="C4593" s="25" t="s">
        <v>93</v>
      </c>
      <c r="D4593" s="25" t="s">
        <v>98</v>
      </c>
      <c r="E4593" s="25" t="s">
        <v>1640</v>
      </c>
      <c r="F4593" s="25" t="s">
        <v>211</v>
      </c>
      <c r="G4593" s="26" t="n">
        <v>71.12</v>
      </c>
      <c r="H4593" s="27" t="n">
        <v>144</v>
      </c>
      <c r="I4593" s="25" t="s">
        <v>147</v>
      </c>
      <c r="K4593" s="25" t="n">
        <v>2010</v>
      </c>
      <c r="L4593" s="25" t="s">
        <v>186</v>
      </c>
      <c r="M4593" s="25" t="s">
        <v>171</v>
      </c>
      <c r="N4593" s="28" t="n">
        <v>550</v>
      </c>
      <c r="O4593" s="25" t="s">
        <v>54</v>
      </c>
      <c r="P4593" s="29" t="n">
        <v>42925</v>
      </c>
      <c r="Q4593" s="29" t="n">
        <v>42932</v>
      </c>
      <c r="R4593" s="28" t="n">
        <v>457</v>
      </c>
      <c r="S4593" s="28" t="n">
        <f aca="false">IF(O4593="Won",R4593,IF(O4593="Lost",0,N4593))</f>
        <v>457</v>
      </c>
      <c r="T4593" s="30" t="n">
        <f aca="false">IF(AND(P4593&lt;&gt;"",Q4593&lt;&gt;""),Q4593-P4593,"")</f>
        <v>7</v>
      </c>
      <c r="U4593" s="30" t="str">
        <f aca="false">IF(AND(O4593="Engaging",P4593&lt;&gt;""),'Leia-me'!$B$5-P4593,"")</f>
        <v/>
      </c>
      <c r="V4593" s="25" t="str">
        <f aca="false">IF(O4593&lt;&gt;"Engaging","",IF(U4593&lt;='Leia-me'!$B$6,"Saudável",IF(U4593&lt;='Leia-me'!$B$7,"Esfriando",IF(U4593&lt;='Leia-me'!$B$8,"Última chance","Zumbi"))))</f>
        <v/>
      </c>
      <c r="W4593" s="25" t="n">
        <f aca="false">IF(O4593="Won",1,IF(O4593="Lost",0,""))</f>
        <v>1</v>
      </c>
      <c r="Y4593" s="25" t="str">
        <f aca="false">IF(E4593="","Sim","")</f>
        <v/>
      </c>
    </row>
    <row r="4594" customFormat="false" ht="15" hidden="false" customHeight="false" outlineLevel="0" collapsed="false">
      <c r="A4594" s="25" t="s">
        <v>4856</v>
      </c>
      <c r="B4594" s="25" t="s">
        <v>84</v>
      </c>
      <c r="C4594" s="25" t="s">
        <v>93</v>
      </c>
      <c r="D4594" s="25" t="s">
        <v>98</v>
      </c>
      <c r="E4594" s="25" t="s">
        <v>421</v>
      </c>
      <c r="F4594" s="25" t="s">
        <v>146</v>
      </c>
      <c r="G4594" s="26" t="n">
        <v>2818.38</v>
      </c>
      <c r="H4594" s="27" t="n">
        <v>6290</v>
      </c>
      <c r="I4594" s="25" t="s">
        <v>147</v>
      </c>
      <c r="K4594" s="25" t="n">
        <v>1994</v>
      </c>
      <c r="L4594" s="25" t="s">
        <v>170</v>
      </c>
      <c r="M4594" s="25" t="s">
        <v>171</v>
      </c>
      <c r="N4594" s="28" t="n">
        <v>1096</v>
      </c>
      <c r="O4594" s="25" t="s">
        <v>54</v>
      </c>
      <c r="P4594" s="29" t="n">
        <v>42926</v>
      </c>
      <c r="Q4594" s="29" t="n">
        <v>42937</v>
      </c>
      <c r="R4594" s="28" t="n">
        <v>1063</v>
      </c>
      <c r="S4594" s="28" t="n">
        <f aca="false">IF(O4594="Won",R4594,IF(O4594="Lost",0,N4594))</f>
        <v>1063</v>
      </c>
      <c r="T4594" s="30" t="n">
        <f aca="false">IF(AND(P4594&lt;&gt;"",Q4594&lt;&gt;""),Q4594-P4594,"")</f>
        <v>11</v>
      </c>
      <c r="U4594" s="30" t="str">
        <f aca="false">IF(AND(O4594="Engaging",P4594&lt;&gt;""),'Leia-me'!$B$5-P4594,"")</f>
        <v/>
      </c>
      <c r="V4594" s="25" t="str">
        <f aca="false">IF(O4594&lt;&gt;"Engaging","",IF(U4594&lt;='Leia-me'!$B$6,"Saudável",IF(U4594&lt;='Leia-me'!$B$7,"Esfriando",IF(U4594&lt;='Leia-me'!$B$8,"Última chance","Zumbi"))))</f>
        <v/>
      </c>
      <c r="W4594" s="25" t="n">
        <f aca="false">IF(O4594="Won",1,IF(O4594="Lost",0,""))</f>
        <v>1</v>
      </c>
      <c r="Y4594" s="25" t="str">
        <f aca="false">IF(E4594="","Sim","")</f>
        <v/>
      </c>
    </row>
    <row r="4595" customFormat="false" ht="15" hidden="false" customHeight="false" outlineLevel="0" collapsed="false">
      <c r="A4595" s="25" t="s">
        <v>4857</v>
      </c>
      <c r="B4595" s="25" t="s">
        <v>84</v>
      </c>
      <c r="C4595" s="25" t="s">
        <v>93</v>
      </c>
      <c r="D4595" s="25" t="s">
        <v>98</v>
      </c>
      <c r="E4595" s="25" t="s">
        <v>1158</v>
      </c>
      <c r="F4595" s="25" t="s">
        <v>185</v>
      </c>
      <c r="G4595" s="26" t="n">
        <v>7708.38</v>
      </c>
      <c r="H4595" s="27" t="n">
        <v>13756</v>
      </c>
      <c r="I4595" s="25" t="s">
        <v>147</v>
      </c>
      <c r="K4595" s="25" t="n">
        <v>1980</v>
      </c>
      <c r="L4595" s="25" t="s">
        <v>160</v>
      </c>
      <c r="M4595" s="25" t="s">
        <v>149</v>
      </c>
      <c r="N4595" s="28" t="n">
        <v>3393</v>
      </c>
      <c r="O4595" s="25" t="s">
        <v>55</v>
      </c>
      <c r="P4595" s="29" t="n">
        <v>42927</v>
      </c>
      <c r="Q4595" s="29" t="n">
        <v>42937</v>
      </c>
      <c r="R4595" s="28" t="n">
        <v>0</v>
      </c>
      <c r="S4595" s="28" t="n">
        <f aca="false">IF(O4595="Won",R4595,IF(O4595="Lost",0,N4595))</f>
        <v>0</v>
      </c>
      <c r="T4595" s="30" t="n">
        <f aca="false">IF(AND(P4595&lt;&gt;"",Q4595&lt;&gt;""),Q4595-P4595,"")</f>
        <v>10</v>
      </c>
      <c r="U4595" s="30" t="str">
        <f aca="false">IF(AND(O4595="Engaging",P4595&lt;&gt;""),'Leia-me'!$B$5-P4595,"")</f>
        <v/>
      </c>
      <c r="V4595" s="25" t="str">
        <f aca="false">IF(O4595&lt;&gt;"Engaging","",IF(U4595&lt;='Leia-me'!$B$6,"Saudável",IF(U4595&lt;='Leia-me'!$B$7,"Esfriando",IF(U4595&lt;='Leia-me'!$B$8,"Última chance","Zumbi"))))</f>
        <v/>
      </c>
      <c r="W4595" s="25" t="n">
        <f aca="false">IF(O4595="Won",1,IF(O4595="Lost",0,""))</f>
        <v>0</v>
      </c>
      <c r="Y4595" s="25" t="str">
        <f aca="false">IF(E4595="","Sim","")</f>
        <v/>
      </c>
    </row>
    <row r="4596" customFormat="false" ht="15" hidden="false" customHeight="false" outlineLevel="0" collapsed="false">
      <c r="A4596" s="25" t="s">
        <v>4858</v>
      </c>
      <c r="B4596" s="25" t="s">
        <v>84</v>
      </c>
      <c r="C4596" s="25" t="s">
        <v>93</v>
      </c>
      <c r="D4596" s="25" t="s">
        <v>98</v>
      </c>
      <c r="E4596" s="25" t="s">
        <v>639</v>
      </c>
      <c r="F4596" s="25" t="s">
        <v>211</v>
      </c>
      <c r="G4596" s="26" t="n">
        <v>1419.98</v>
      </c>
      <c r="H4596" s="27" t="n">
        <v>4018</v>
      </c>
      <c r="I4596" s="25" t="s">
        <v>147</v>
      </c>
      <c r="K4596" s="25" t="n">
        <v>2003</v>
      </c>
      <c r="L4596" s="25" t="s">
        <v>170</v>
      </c>
      <c r="M4596" s="25" t="s">
        <v>171</v>
      </c>
      <c r="N4596" s="28" t="n">
        <v>1096</v>
      </c>
      <c r="O4596" s="25" t="s">
        <v>54</v>
      </c>
      <c r="P4596" s="29" t="n">
        <v>42928</v>
      </c>
      <c r="Q4596" s="29" t="n">
        <v>43006</v>
      </c>
      <c r="R4596" s="28" t="n">
        <v>1100</v>
      </c>
      <c r="S4596" s="28" t="n">
        <f aca="false">IF(O4596="Won",R4596,IF(O4596="Lost",0,N4596))</f>
        <v>1100</v>
      </c>
      <c r="T4596" s="30" t="n">
        <f aca="false">IF(AND(P4596&lt;&gt;"",Q4596&lt;&gt;""),Q4596-P4596,"")</f>
        <v>78</v>
      </c>
      <c r="U4596" s="30" t="str">
        <f aca="false">IF(AND(O4596="Engaging",P4596&lt;&gt;""),'Leia-me'!$B$5-P4596,"")</f>
        <v/>
      </c>
      <c r="V4596" s="25" t="str">
        <f aca="false">IF(O4596&lt;&gt;"Engaging","",IF(U4596&lt;='Leia-me'!$B$6,"Saudável",IF(U4596&lt;='Leia-me'!$B$7,"Esfriando",IF(U4596&lt;='Leia-me'!$B$8,"Última chance","Zumbi"))))</f>
        <v/>
      </c>
      <c r="W4596" s="25" t="n">
        <f aca="false">IF(O4596="Won",1,IF(O4596="Lost",0,""))</f>
        <v>1</v>
      </c>
      <c r="Y4596" s="25" t="str">
        <f aca="false">IF(E4596="","Sim","")</f>
        <v/>
      </c>
    </row>
    <row r="4597" customFormat="false" ht="15" hidden="false" customHeight="false" outlineLevel="0" collapsed="false">
      <c r="A4597" s="25" t="s">
        <v>4859</v>
      </c>
      <c r="B4597" s="25" t="s">
        <v>84</v>
      </c>
      <c r="C4597" s="25" t="s">
        <v>93</v>
      </c>
      <c r="D4597" s="25" t="s">
        <v>98</v>
      </c>
      <c r="E4597" s="25" t="s">
        <v>494</v>
      </c>
      <c r="F4597" s="25" t="s">
        <v>192</v>
      </c>
      <c r="G4597" s="26" t="n">
        <v>11698.03</v>
      </c>
      <c r="H4597" s="27" t="n">
        <v>34288</v>
      </c>
      <c r="I4597" s="25" t="s">
        <v>147</v>
      </c>
      <c r="K4597" s="25" t="n">
        <v>1982</v>
      </c>
      <c r="L4597" s="25" t="s">
        <v>160</v>
      </c>
      <c r="M4597" s="25" t="s">
        <v>149</v>
      </c>
      <c r="N4597" s="28" t="n">
        <v>3393</v>
      </c>
      <c r="O4597" s="25" t="s">
        <v>54</v>
      </c>
      <c r="P4597" s="29" t="n">
        <v>42929</v>
      </c>
      <c r="Q4597" s="29" t="n">
        <v>42939</v>
      </c>
      <c r="R4597" s="28" t="n">
        <v>3420</v>
      </c>
      <c r="S4597" s="28" t="n">
        <f aca="false">IF(O4597="Won",R4597,IF(O4597="Lost",0,N4597))</f>
        <v>3420</v>
      </c>
      <c r="T4597" s="30" t="n">
        <f aca="false">IF(AND(P4597&lt;&gt;"",Q4597&lt;&gt;""),Q4597-P4597,"")</f>
        <v>10</v>
      </c>
      <c r="U4597" s="30" t="str">
        <f aca="false">IF(AND(O4597="Engaging",P4597&lt;&gt;""),'Leia-me'!$B$5-P4597,"")</f>
        <v/>
      </c>
      <c r="V4597" s="25" t="str">
        <f aca="false">IF(O4597&lt;&gt;"Engaging","",IF(U4597&lt;='Leia-me'!$B$6,"Saudável",IF(U4597&lt;='Leia-me'!$B$7,"Esfriando",IF(U4597&lt;='Leia-me'!$B$8,"Última chance","Zumbi"))))</f>
        <v/>
      </c>
      <c r="W4597" s="25" t="n">
        <f aca="false">IF(O4597="Won",1,IF(O4597="Lost",0,""))</f>
        <v>1</v>
      </c>
      <c r="Y4597" s="25" t="str">
        <f aca="false">IF(E4597="","Sim","")</f>
        <v/>
      </c>
    </row>
    <row r="4598" customFormat="false" ht="15" hidden="false" customHeight="false" outlineLevel="0" collapsed="false">
      <c r="A4598" s="25" t="s">
        <v>4860</v>
      </c>
      <c r="B4598" s="25" t="s">
        <v>84</v>
      </c>
      <c r="C4598" s="25" t="s">
        <v>93</v>
      </c>
      <c r="D4598" s="25" t="s">
        <v>98</v>
      </c>
      <c r="E4598" s="25" t="s">
        <v>639</v>
      </c>
      <c r="F4598" s="25" t="s">
        <v>211</v>
      </c>
      <c r="G4598" s="26" t="n">
        <v>1419.98</v>
      </c>
      <c r="H4598" s="27" t="n">
        <v>4018</v>
      </c>
      <c r="I4598" s="25" t="s">
        <v>147</v>
      </c>
      <c r="K4598" s="25" t="n">
        <v>2003</v>
      </c>
      <c r="L4598" s="25" t="s">
        <v>160</v>
      </c>
      <c r="M4598" s="25" t="s">
        <v>149</v>
      </c>
      <c r="N4598" s="28" t="n">
        <v>3393</v>
      </c>
      <c r="O4598" s="25" t="s">
        <v>55</v>
      </c>
      <c r="P4598" s="29" t="n">
        <v>42930</v>
      </c>
      <c r="Q4598" s="29" t="n">
        <v>42942</v>
      </c>
      <c r="R4598" s="28" t="n">
        <v>0</v>
      </c>
      <c r="S4598" s="28" t="n">
        <f aca="false">IF(O4598="Won",R4598,IF(O4598="Lost",0,N4598))</f>
        <v>0</v>
      </c>
      <c r="T4598" s="30" t="n">
        <f aca="false">IF(AND(P4598&lt;&gt;"",Q4598&lt;&gt;""),Q4598-P4598,"")</f>
        <v>12</v>
      </c>
      <c r="U4598" s="30" t="str">
        <f aca="false">IF(AND(O4598="Engaging",P4598&lt;&gt;""),'Leia-me'!$B$5-P4598,"")</f>
        <v/>
      </c>
      <c r="V4598" s="25" t="str">
        <f aca="false">IF(O4598&lt;&gt;"Engaging","",IF(U4598&lt;='Leia-me'!$B$6,"Saudável",IF(U4598&lt;='Leia-me'!$B$7,"Esfriando",IF(U4598&lt;='Leia-me'!$B$8,"Última chance","Zumbi"))))</f>
        <v/>
      </c>
      <c r="W4598" s="25" t="n">
        <f aca="false">IF(O4598="Won",1,IF(O4598="Lost",0,""))</f>
        <v>0</v>
      </c>
      <c r="Y4598" s="25" t="str">
        <f aca="false">IF(E4598="","Sim","")</f>
        <v/>
      </c>
    </row>
    <row r="4599" customFormat="false" ht="15" hidden="false" customHeight="false" outlineLevel="0" collapsed="false">
      <c r="A4599" s="25" t="s">
        <v>4861</v>
      </c>
      <c r="B4599" s="25" t="s">
        <v>84</v>
      </c>
      <c r="C4599" s="25" t="s">
        <v>93</v>
      </c>
      <c r="D4599" s="25" t="s">
        <v>98</v>
      </c>
      <c r="E4599" s="25" t="s">
        <v>1671</v>
      </c>
      <c r="F4599" s="25" t="s">
        <v>168</v>
      </c>
      <c r="G4599" s="26" t="n">
        <v>3027.46</v>
      </c>
      <c r="H4599" s="27" t="n">
        <v>9516</v>
      </c>
      <c r="I4599" s="25" t="s">
        <v>1672</v>
      </c>
      <c r="K4599" s="25" t="n">
        <v>1984</v>
      </c>
      <c r="L4599" s="25" t="s">
        <v>1834</v>
      </c>
      <c r="M4599" s="25" t="s">
        <v>171</v>
      </c>
      <c r="N4599" s="28" t="n">
        <v>4821</v>
      </c>
      <c r="O4599" s="25" t="s">
        <v>54</v>
      </c>
      <c r="P4599" s="29" t="n">
        <v>42930</v>
      </c>
      <c r="Q4599" s="29" t="n">
        <v>42992</v>
      </c>
      <c r="R4599" s="28" t="n">
        <v>3834</v>
      </c>
      <c r="S4599" s="28" t="n">
        <f aca="false">IF(O4599="Won",R4599,IF(O4599="Lost",0,N4599))</f>
        <v>3834</v>
      </c>
      <c r="T4599" s="30" t="n">
        <f aca="false">IF(AND(P4599&lt;&gt;"",Q4599&lt;&gt;""),Q4599-P4599,"")</f>
        <v>62</v>
      </c>
      <c r="U4599" s="30" t="str">
        <f aca="false">IF(AND(O4599="Engaging",P4599&lt;&gt;""),'Leia-me'!$B$5-P4599,"")</f>
        <v/>
      </c>
      <c r="V4599" s="25" t="str">
        <f aca="false">IF(O4599&lt;&gt;"Engaging","",IF(U4599&lt;='Leia-me'!$B$6,"Saudável",IF(U4599&lt;='Leia-me'!$B$7,"Esfriando",IF(U4599&lt;='Leia-me'!$B$8,"Última chance","Zumbi"))))</f>
        <v/>
      </c>
      <c r="W4599" s="25" t="n">
        <f aca="false">IF(O4599="Won",1,IF(O4599="Lost",0,""))</f>
        <v>1</v>
      </c>
      <c r="X4599" s="25" t="s">
        <v>1835</v>
      </c>
      <c r="Y4599" s="25" t="str">
        <f aca="false">IF(E4599="","Sim","")</f>
        <v/>
      </c>
    </row>
    <row r="4600" customFormat="false" ht="15" hidden="false" customHeight="false" outlineLevel="0" collapsed="false">
      <c r="A4600" s="25" t="s">
        <v>4862</v>
      </c>
      <c r="B4600" s="25" t="s">
        <v>84</v>
      </c>
      <c r="C4600" s="25" t="s">
        <v>93</v>
      </c>
      <c r="D4600" s="25" t="s">
        <v>98</v>
      </c>
      <c r="E4600" s="25" t="s">
        <v>860</v>
      </c>
      <c r="F4600" s="25" t="s">
        <v>168</v>
      </c>
      <c r="G4600" s="26" t="n">
        <v>894.37</v>
      </c>
      <c r="H4600" s="27" t="n">
        <v>1593</v>
      </c>
      <c r="I4600" s="25" t="s">
        <v>861</v>
      </c>
      <c r="K4600" s="25" t="n">
        <v>2008</v>
      </c>
      <c r="L4600" s="25" t="s">
        <v>186</v>
      </c>
      <c r="M4600" s="25" t="s">
        <v>171</v>
      </c>
      <c r="N4600" s="28" t="n">
        <v>550</v>
      </c>
      <c r="O4600" s="25" t="s">
        <v>56</v>
      </c>
      <c r="P4600" s="29" t="n">
        <v>42932</v>
      </c>
      <c r="Q4600" s="33"/>
      <c r="R4600" s="34"/>
      <c r="S4600" s="28" t="n">
        <f aca="false">IF(O4600="Won",R4600,IF(O4600="Lost",0,N4600))</f>
        <v>550</v>
      </c>
      <c r="T4600" s="30" t="str">
        <f aca="false">IF(AND(P4600&lt;&gt;"",Q4600&lt;&gt;""),Q4600-P4600,"")</f>
        <v/>
      </c>
      <c r="U4600" s="30" t="n">
        <f aca="false">IF(AND(O4600="Engaging",P4600&lt;&gt;""),'Leia-me'!$B$5-P4600,"")</f>
        <v>168</v>
      </c>
      <c r="V4600" s="25" t="str">
        <f aca="false">IF(O4600&lt;&gt;"Engaging","",IF(U4600&lt;='Leia-me'!$B$6,"Saudável",IF(U4600&lt;='Leia-me'!$B$7,"Esfriando",IF(U4600&lt;='Leia-me'!$B$8,"Última chance","Zumbi"))))</f>
        <v>Zumbi</v>
      </c>
      <c r="W4600" s="25" t="str">
        <f aca="false">IF(O4600="Won",1,IF(O4600="Lost",0,""))</f>
        <v/>
      </c>
      <c r="Y4600" s="25" t="str">
        <f aca="false">IF(E4600="","Sim","")</f>
        <v/>
      </c>
    </row>
    <row r="4601" customFormat="false" ht="15" hidden="false" customHeight="false" outlineLevel="0" collapsed="false">
      <c r="A4601" s="25" t="s">
        <v>4863</v>
      </c>
      <c r="B4601" s="25" t="s">
        <v>84</v>
      </c>
      <c r="C4601" s="25" t="s">
        <v>93</v>
      </c>
      <c r="D4601" s="25" t="s">
        <v>98</v>
      </c>
      <c r="E4601" s="25" t="s">
        <v>1189</v>
      </c>
      <c r="F4601" s="25" t="s">
        <v>211</v>
      </c>
      <c r="G4601" s="26" t="n">
        <v>702.72</v>
      </c>
      <c r="H4601" s="27" t="n">
        <v>1831</v>
      </c>
      <c r="I4601" s="25" t="s">
        <v>147</v>
      </c>
      <c r="K4601" s="25" t="n">
        <v>2004</v>
      </c>
      <c r="L4601" s="25" t="s">
        <v>186</v>
      </c>
      <c r="M4601" s="25" t="s">
        <v>171</v>
      </c>
      <c r="N4601" s="28" t="n">
        <v>550</v>
      </c>
      <c r="O4601" s="25" t="s">
        <v>56</v>
      </c>
      <c r="P4601" s="29" t="n">
        <v>42933</v>
      </c>
      <c r="Q4601" s="33"/>
      <c r="R4601" s="34"/>
      <c r="S4601" s="28" t="n">
        <f aca="false">IF(O4601="Won",R4601,IF(O4601="Lost",0,N4601))</f>
        <v>550</v>
      </c>
      <c r="T4601" s="30" t="str">
        <f aca="false">IF(AND(P4601&lt;&gt;"",Q4601&lt;&gt;""),Q4601-P4601,"")</f>
        <v/>
      </c>
      <c r="U4601" s="30" t="n">
        <f aca="false">IF(AND(O4601="Engaging",P4601&lt;&gt;""),'Leia-me'!$B$5-P4601,"")</f>
        <v>167</v>
      </c>
      <c r="V4601" s="25" t="str">
        <f aca="false">IF(O4601&lt;&gt;"Engaging","",IF(U4601&lt;='Leia-me'!$B$6,"Saudável",IF(U4601&lt;='Leia-me'!$B$7,"Esfriando",IF(U4601&lt;='Leia-me'!$B$8,"Última chance","Zumbi"))))</f>
        <v>Zumbi</v>
      </c>
      <c r="W4601" s="25" t="str">
        <f aca="false">IF(O4601="Won",1,IF(O4601="Lost",0,""))</f>
        <v/>
      </c>
      <c r="Y4601" s="25" t="str">
        <f aca="false">IF(E4601="","Sim","")</f>
        <v/>
      </c>
    </row>
    <row r="4602" customFormat="false" ht="15" hidden="false" customHeight="false" outlineLevel="0" collapsed="false">
      <c r="A4602" s="25" t="s">
        <v>4864</v>
      </c>
      <c r="B4602" s="25" t="s">
        <v>84</v>
      </c>
      <c r="C4602" s="25" t="s">
        <v>93</v>
      </c>
      <c r="D4602" s="25" t="s">
        <v>98</v>
      </c>
      <c r="G4602" s="31"/>
      <c r="H4602" s="32"/>
      <c r="L4602" s="25" t="s">
        <v>148</v>
      </c>
      <c r="M4602" s="25" t="s">
        <v>149</v>
      </c>
      <c r="N4602" s="28" t="n">
        <v>55</v>
      </c>
      <c r="O4602" s="25" t="s">
        <v>56</v>
      </c>
      <c r="P4602" s="29" t="n">
        <v>42933</v>
      </c>
      <c r="Q4602" s="33"/>
      <c r="R4602" s="34"/>
      <c r="S4602" s="28" t="n">
        <f aca="false">IF(O4602="Won",R4602,IF(O4602="Lost",0,N4602))</f>
        <v>55</v>
      </c>
      <c r="T4602" s="30" t="str">
        <f aca="false">IF(AND(P4602&lt;&gt;"",Q4602&lt;&gt;""),Q4602-P4602,"")</f>
        <v/>
      </c>
      <c r="U4602" s="30" t="n">
        <f aca="false">IF(AND(O4602="Engaging",P4602&lt;&gt;""),'Leia-me'!$B$5-P4602,"")</f>
        <v>167</v>
      </c>
      <c r="V4602" s="25" t="str">
        <f aca="false">IF(O4602&lt;&gt;"Engaging","",IF(U4602&lt;='Leia-me'!$B$6,"Saudável",IF(U4602&lt;='Leia-me'!$B$7,"Esfriando",IF(U4602&lt;='Leia-me'!$B$8,"Última chance","Zumbi"))))</f>
        <v>Zumbi</v>
      </c>
      <c r="W4602" s="25" t="str">
        <f aca="false">IF(O4602="Won",1,IF(O4602="Lost",0,""))</f>
        <v/>
      </c>
      <c r="Y4602" s="25" t="str">
        <f aca="false">IF(E4602="","Sim","")</f>
        <v>Sim</v>
      </c>
    </row>
    <row r="4603" customFormat="false" ht="15" hidden="false" customHeight="false" outlineLevel="0" collapsed="false">
      <c r="A4603" s="25" t="s">
        <v>4865</v>
      </c>
      <c r="B4603" s="25" t="s">
        <v>84</v>
      </c>
      <c r="C4603" s="25" t="s">
        <v>93</v>
      </c>
      <c r="D4603" s="25" t="s">
        <v>98</v>
      </c>
      <c r="E4603" s="25" t="s">
        <v>494</v>
      </c>
      <c r="F4603" s="25" t="s">
        <v>192</v>
      </c>
      <c r="G4603" s="26" t="n">
        <v>11698.03</v>
      </c>
      <c r="H4603" s="27" t="n">
        <v>34288</v>
      </c>
      <c r="I4603" s="25" t="s">
        <v>147</v>
      </c>
      <c r="K4603" s="25" t="n">
        <v>1982</v>
      </c>
      <c r="L4603" s="25" t="s">
        <v>160</v>
      </c>
      <c r="M4603" s="25" t="s">
        <v>149</v>
      </c>
      <c r="N4603" s="28" t="n">
        <v>3393</v>
      </c>
      <c r="O4603" s="25" t="s">
        <v>55</v>
      </c>
      <c r="P4603" s="29" t="n">
        <v>42936</v>
      </c>
      <c r="Q4603" s="29" t="n">
        <v>42946</v>
      </c>
      <c r="R4603" s="28" t="n">
        <v>0</v>
      </c>
      <c r="S4603" s="28" t="n">
        <f aca="false">IF(O4603="Won",R4603,IF(O4603="Lost",0,N4603))</f>
        <v>0</v>
      </c>
      <c r="T4603" s="30" t="n">
        <f aca="false">IF(AND(P4603&lt;&gt;"",Q4603&lt;&gt;""),Q4603-P4603,"")</f>
        <v>10</v>
      </c>
      <c r="U4603" s="30" t="str">
        <f aca="false">IF(AND(O4603="Engaging",P4603&lt;&gt;""),'Leia-me'!$B$5-P4603,"")</f>
        <v/>
      </c>
      <c r="V4603" s="25" t="str">
        <f aca="false">IF(O4603&lt;&gt;"Engaging","",IF(U4603&lt;='Leia-me'!$B$6,"Saudável",IF(U4603&lt;='Leia-me'!$B$7,"Esfriando",IF(U4603&lt;='Leia-me'!$B$8,"Última chance","Zumbi"))))</f>
        <v/>
      </c>
      <c r="W4603" s="25" t="n">
        <f aca="false">IF(O4603="Won",1,IF(O4603="Lost",0,""))</f>
        <v>0</v>
      </c>
      <c r="Y4603" s="25" t="str">
        <f aca="false">IF(E4603="","Sim","")</f>
        <v/>
      </c>
    </row>
    <row r="4604" customFormat="false" ht="15" hidden="false" customHeight="false" outlineLevel="0" collapsed="false">
      <c r="A4604" s="25" t="s">
        <v>4866</v>
      </c>
      <c r="B4604" s="25" t="s">
        <v>84</v>
      </c>
      <c r="C4604" s="25" t="s">
        <v>93</v>
      </c>
      <c r="D4604" s="25" t="s">
        <v>98</v>
      </c>
      <c r="E4604" s="25" t="s">
        <v>463</v>
      </c>
      <c r="F4604" s="25" t="s">
        <v>211</v>
      </c>
      <c r="G4604" s="26" t="n">
        <v>2261.05</v>
      </c>
      <c r="H4604" s="27" t="n">
        <v>3851</v>
      </c>
      <c r="I4604" s="25" t="s">
        <v>147</v>
      </c>
      <c r="K4604" s="25" t="n">
        <v>2005</v>
      </c>
      <c r="L4604" s="25" t="s">
        <v>170</v>
      </c>
      <c r="M4604" s="25" t="s">
        <v>171</v>
      </c>
      <c r="N4604" s="28" t="n">
        <v>1096</v>
      </c>
      <c r="O4604" s="25" t="s">
        <v>54</v>
      </c>
      <c r="P4604" s="29" t="n">
        <v>42936</v>
      </c>
      <c r="Q4604" s="29" t="n">
        <v>42998</v>
      </c>
      <c r="R4604" s="28" t="n">
        <v>1029</v>
      </c>
      <c r="S4604" s="28" t="n">
        <f aca="false">IF(O4604="Won",R4604,IF(O4604="Lost",0,N4604))</f>
        <v>1029</v>
      </c>
      <c r="T4604" s="30" t="n">
        <f aca="false">IF(AND(P4604&lt;&gt;"",Q4604&lt;&gt;""),Q4604-P4604,"")</f>
        <v>62</v>
      </c>
      <c r="U4604" s="30" t="str">
        <f aca="false">IF(AND(O4604="Engaging",P4604&lt;&gt;""),'Leia-me'!$B$5-P4604,"")</f>
        <v/>
      </c>
      <c r="V4604" s="25" t="str">
        <f aca="false">IF(O4604&lt;&gt;"Engaging","",IF(U4604&lt;='Leia-me'!$B$6,"Saudável",IF(U4604&lt;='Leia-me'!$B$7,"Esfriando",IF(U4604&lt;='Leia-me'!$B$8,"Última chance","Zumbi"))))</f>
        <v/>
      </c>
      <c r="W4604" s="25" t="n">
        <f aca="false">IF(O4604="Won",1,IF(O4604="Lost",0,""))</f>
        <v>1</v>
      </c>
      <c r="Y4604" s="25" t="str">
        <f aca="false">IF(E4604="","Sim","")</f>
        <v/>
      </c>
    </row>
    <row r="4605" customFormat="false" ht="15" hidden="false" customHeight="false" outlineLevel="0" collapsed="false">
      <c r="A4605" s="25" t="s">
        <v>4867</v>
      </c>
      <c r="B4605" s="25" t="s">
        <v>84</v>
      </c>
      <c r="C4605" s="25" t="s">
        <v>93</v>
      </c>
      <c r="D4605" s="25" t="s">
        <v>98</v>
      </c>
      <c r="E4605" s="25" t="s">
        <v>1690</v>
      </c>
      <c r="F4605" s="25" t="s">
        <v>211</v>
      </c>
      <c r="G4605" s="26" t="n">
        <v>2520.83</v>
      </c>
      <c r="H4605" s="27" t="n">
        <v>3502</v>
      </c>
      <c r="I4605" s="25" t="s">
        <v>147</v>
      </c>
      <c r="K4605" s="25" t="n">
        <v>1990</v>
      </c>
      <c r="L4605" s="25" t="s">
        <v>1834</v>
      </c>
      <c r="M4605" s="25" t="s">
        <v>171</v>
      </c>
      <c r="N4605" s="28" t="n">
        <v>4821</v>
      </c>
      <c r="O4605" s="25" t="s">
        <v>54</v>
      </c>
      <c r="P4605" s="29" t="n">
        <v>42937</v>
      </c>
      <c r="Q4605" s="29" t="n">
        <v>43059</v>
      </c>
      <c r="R4605" s="28" t="n">
        <v>4197</v>
      </c>
      <c r="S4605" s="28" t="n">
        <f aca="false">IF(O4605="Won",R4605,IF(O4605="Lost",0,N4605))</f>
        <v>4197</v>
      </c>
      <c r="T4605" s="30" t="n">
        <f aca="false">IF(AND(P4605&lt;&gt;"",Q4605&lt;&gt;""),Q4605-P4605,"")</f>
        <v>122</v>
      </c>
      <c r="U4605" s="30" t="str">
        <f aca="false">IF(AND(O4605="Engaging",P4605&lt;&gt;""),'Leia-me'!$B$5-P4605,"")</f>
        <v/>
      </c>
      <c r="V4605" s="25" t="str">
        <f aca="false">IF(O4605&lt;&gt;"Engaging","",IF(U4605&lt;='Leia-me'!$B$6,"Saudável",IF(U4605&lt;='Leia-me'!$B$7,"Esfriando",IF(U4605&lt;='Leia-me'!$B$8,"Última chance","Zumbi"))))</f>
        <v/>
      </c>
      <c r="W4605" s="25" t="n">
        <f aca="false">IF(O4605="Won",1,IF(O4605="Lost",0,""))</f>
        <v>1</v>
      </c>
      <c r="X4605" s="25" t="s">
        <v>1835</v>
      </c>
      <c r="Y4605" s="25" t="str">
        <f aca="false">IF(E4605="","Sim","")</f>
        <v/>
      </c>
    </row>
    <row r="4606" customFormat="false" ht="15" hidden="false" customHeight="false" outlineLevel="0" collapsed="false">
      <c r="A4606" s="25" t="s">
        <v>4868</v>
      </c>
      <c r="B4606" s="25" t="s">
        <v>84</v>
      </c>
      <c r="C4606" s="25" t="s">
        <v>93</v>
      </c>
      <c r="D4606" s="25" t="s">
        <v>98</v>
      </c>
      <c r="E4606" s="25" t="s">
        <v>1671</v>
      </c>
      <c r="F4606" s="25" t="s">
        <v>168</v>
      </c>
      <c r="G4606" s="26" t="n">
        <v>3027.46</v>
      </c>
      <c r="H4606" s="27" t="n">
        <v>9516</v>
      </c>
      <c r="I4606" s="25" t="s">
        <v>1672</v>
      </c>
      <c r="K4606" s="25" t="n">
        <v>1984</v>
      </c>
      <c r="L4606" s="25" t="s">
        <v>160</v>
      </c>
      <c r="M4606" s="25" t="s">
        <v>149</v>
      </c>
      <c r="N4606" s="28" t="n">
        <v>3393</v>
      </c>
      <c r="O4606" s="25" t="s">
        <v>54</v>
      </c>
      <c r="P4606" s="29" t="n">
        <v>42937</v>
      </c>
      <c r="Q4606" s="29" t="n">
        <v>42996</v>
      </c>
      <c r="R4606" s="28" t="n">
        <v>3830</v>
      </c>
      <c r="S4606" s="28" t="n">
        <f aca="false">IF(O4606="Won",R4606,IF(O4606="Lost",0,N4606))</f>
        <v>3830</v>
      </c>
      <c r="T4606" s="30" t="n">
        <f aca="false">IF(AND(P4606&lt;&gt;"",Q4606&lt;&gt;""),Q4606-P4606,"")</f>
        <v>59</v>
      </c>
      <c r="U4606" s="30" t="str">
        <f aca="false">IF(AND(O4606="Engaging",P4606&lt;&gt;""),'Leia-me'!$B$5-P4606,"")</f>
        <v/>
      </c>
      <c r="V4606" s="25" t="str">
        <f aca="false">IF(O4606&lt;&gt;"Engaging","",IF(U4606&lt;='Leia-me'!$B$6,"Saudável",IF(U4606&lt;='Leia-me'!$B$7,"Esfriando",IF(U4606&lt;='Leia-me'!$B$8,"Última chance","Zumbi"))))</f>
        <v/>
      </c>
      <c r="W4606" s="25" t="n">
        <f aca="false">IF(O4606="Won",1,IF(O4606="Lost",0,""))</f>
        <v>1</v>
      </c>
      <c r="Y4606" s="25" t="str">
        <f aca="false">IF(E4606="","Sim","")</f>
        <v/>
      </c>
    </row>
    <row r="4607" customFormat="false" ht="15" hidden="false" customHeight="false" outlineLevel="0" collapsed="false">
      <c r="A4607" s="25" t="s">
        <v>4869</v>
      </c>
      <c r="B4607" s="25" t="s">
        <v>84</v>
      </c>
      <c r="C4607" s="25" t="s">
        <v>93</v>
      </c>
      <c r="D4607" s="25" t="s">
        <v>98</v>
      </c>
      <c r="E4607" s="25" t="s">
        <v>1795</v>
      </c>
      <c r="F4607" s="25" t="s">
        <v>177</v>
      </c>
      <c r="G4607" s="26" t="n">
        <v>355.23</v>
      </c>
      <c r="H4607" s="27" t="n">
        <v>853</v>
      </c>
      <c r="I4607" s="25" t="s">
        <v>147</v>
      </c>
      <c r="K4607" s="25" t="n">
        <v>1994</v>
      </c>
      <c r="L4607" s="25" t="s">
        <v>186</v>
      </c>
      <c r="M4607" s="25" t="s">
        <v>171</v>
      </c>
      <c r="N4607" s="28" t="n">
        <v>550</v>
      </c>
      <c r="O4607" s="25" t="s">
        <v>55</v>
      </c>
      <c r="P4607" s="29" t="n">
        <v>42941</v>
      </c>
      <c r="Q4607" s="29" t="n">
        <v>42950</v>
      </c>
      <c r="R4607" s="28" t="n">
        <v>0</v>
      </c>
      <c r="S4607" s="28" t="n">
        <f aca="false">IF(O4607="Won",R4607,IF(O4607="Lost",0,N4607))</f>
        <v>0</v>
      </c>
      <c r="T4607" s="30" t="n">
        <f aca="false">IF(AND(P4607&lt;&gt;"",Q4607&lt;&gt;""),Q4607-P4607,"")</f>
        <v>9</v>
      </c>
      <c r="U4607" s="30" t="str">
        <f aca="false">IF(AND(O4607="Engaging",P4607&lt;&gt;""),'Leia-me'!$B$5-P4607,"")</f>
        <v/>
      </c>
      <c r="V4607" s="25" t="str">
        <f aca="false">IF(O4607&lt;&gt;"Engaging","",IF(U4607&lt;='Leia-me'!$B$6,"Saudável",IF(U4607&lt;='Leia-me'!$B$7,"Esfriando",IF(U4607&lt;='Leia-me'!$B$8,"Última chance","Zumbi"))))</f>
        <v/>
      </c>
      <c r="W4607" s="25" t="n">
        <f aca="false">IF(O4607="Won",1,IF(O4607="Lost",0,""))</f>
        <v>0</v>
      </c>
      <c r="Y4607" s="25" t="str">
        <f aca="false">IF(E4607="","Sim","")</f>
        <v/>
      </c>
    </row>
    <row r="4608" customFormat="false" ht="15" hidden="false" customHeight="false" outlineLevel="0" collapsed="false">
      <c r="A4608" s="25" t="s">
        <v>4870</v>
      </c>
      <c r="B4608" s="25" t="s">
        <v>84</v>
      </c>
      <c r="C4608" s="25" t="s">
        <v>93</v>
      </c>
      <c r="D4608" s="25" t="s">
        <v>98</v>
      </c>
      <c r="E4608" s="25" t="s">
        <v>2530</v>
      </c>
      <c r="F4608" s="25" t="s">
        <v>185</v>
      </c>
      <c r="G4608" s="26" t="n">
        <v>527.11</v>
      </c>
      <c r="H4608" s="27" t="n">
        <v>1428</v>
      </c>
      <c r="I4608" s="25" t="s">
        <v>147</v>
      </c>
      <c r="J4608" s="25" t="s">
        <v>193</v>
      </c>
      <c r="K4608" s="25" t="n">
        <v>2011</v>
      </c>
      <c r="L4608" s="25" t="s">
        <v>148</v>
      </c>
      <c r="M4608" s="25" t="s">
        <v>149</v>
      </c>
      <c r="N4608" s="28" t="n">
        <v>55</v>
      </c>
      <c r="O4608" s="25" t="s">
        <v>54</v>
      </c>
      <c r="P4608" s="29" t="n">
        <v>42941</v>
      </c>
      <c r="Q4608" s="29" t="n">
        <v>42948</v>
      </c>
      <c r="R4608" s="28" t="n">
        <v>48</v>
      </c>
      <c r="S4608" s="28" t="n">
        <f aca="false">IF(O4608="Won",R4608,IF(O4608="Lost",0,N4608))</f>
        <v>48</v>
      </c>
      <c r="T4608" s="30" t="n">
        <f aca="false">IF(AND(P4608&lt;&gt;"",Q4608&lt;&gt;""),Q4608-P4608,"")</f>
        <v>7</v>
      </c>
      <c r="U4608" s="30" t="str">
        <f aca="false">IF(AND(O4608="Engaging",P4608&lt;&gt;""),'Leia-me'!$B$5-P4608,"")</f>
        <v/>
      </c>
      <c r="V4608" s="25" t="str">
        <f aca="false">IF(O4608&lt;&gt;"Engaging","",IF(U4608&lt;='Leia-me'!$B$6,"Saudável",IF(U4608&lt;='Leia-me'!$B$7,"Esfriando",IF(U4608&lt;='Leia-me'!$B$8,"Última chance","Zumbi"))))</f>
        <v/>
      </c>
      <c r="W4608" s="25" t="n">
        <f aca="false">IF(O4608="Won",1,IF(O4608="Lost",0,""))</f>
        <v>1</v>
      </c>
      <c r="Y4608" s="25" t="str">
        <f aca="false">IF(E4608="","Sim","")</f>
        <v/>
      </c>
    </row>
    <row r="4609" customFormat="false" ht="15" hidden="false" customHeight="false" outlineLevel="0" collapsed="false">
      <c r="A4609" s="25" t="s">
        <v>4871</v>
      </c>
      <c r="B4609" s="25" t="s">
        <v>84</v>
      </c>
      <c r="C4609" s="25" t="s">
        <v>93</v>
      </c>
      <c r="D4609" s="25" t="s">
        <v>98</v>
      </c>
      <c r="G4609" s="31"/>
      <c r="H4609" s="32"/>
      <c r="L4609" s="25" t="s">
        <v>186</v>
      </c>
      <c r="M4609" s="25" t="s">
        <v>171</v>
      </c>
      <c r="N4609" s="28" t="n">
        <v>550</v>
      </c>
      <c r="O4609" s="25" t="s">
        <v>56</v>
      </c>
      <c r="P4609" s="29" t="n">
        <v>42944</v>
      </c>
      <c r="Q4609" s="33"/>
      <c r="R4609" s="34"/>
      <c r="S4609" s="28" t="n">
        <f aca="false">IF(O4609="Won",R4609,IF(O4609="Lost",0,N4609))</f>
        <v>550</v>
      </c>
      <c r="T4609" s="30" t="str">
        <f aca="false">IF(AND(P4609&lt;&gt;"",Q4609&lt;&gt;""),Q4609-P4609,"")</f>
        <v/>
      </c>
      <c r="U4609" s="30" t="n">
        <f aca="false">IF(AND(O4609="Engaging",P4609&lt;&gt;""),'Leia-me'!$B$5-P4609,"")</f>
        <v>156</v>
      </c>
      <c r="V4609" s="25" t="str">
        <f aca="false">IF(O4609&lt;&gt;"Engaging","",IF(U4609&lt;='Leia-me'!$B$6,"Saudável",IF(U4609&lt;='Leia-me'!$B$7,"Esfriando",IF(U4609&lt;='Leia-me'!$B$8,"Última chance","Zumbi"))))</f>
        <v>Zumbi</v>
      </c>
      <c r="W4609" s="25" t="str">
        <f aca="false">IF(O4609="Won",1,IF(O4609="Lost",0,""))</f>
        <v/>
      </c>
      <c r="Y4609" s="25" t="str">
        <f aca="false">IF(E4609="","Sim","")</f>
        <v>Sim</v>
      </c>
    </row>
    <row r="4610" customFormat="false" ht="15" hidden="false" customHeight="false" outlineLevel="0" collapsed="false">
      <c r="A4610" s="25" t="s">
        <v>4872</v>
      </c>
      <c r="B4610" s="25" t="s">
        <v>84</v>
      </c>
      <c r="C4610" s="25" t="s">
        <v>93</v>
      </c>
      <c r="D4610" s="25" t="s">
        <v>98</v>
      </c>
      <c r="E4610" s="25" t="s">
        <v>193</v>
      </c>
      <c r="F4610" s="25" t="s">
        <v>185</v>
      </c>
      <c r="G4610" s="26" t="n">
        <v>1100.04</v>
      </c>
      <c r="H4610" s="27" t="n">
        <v>2822</v>
      </c>
      <c r="I4610" s="25" t="s">
        <v>147</v>
      </c>
      <c r="K4610" s="25" t="n">
        <v>1996</v>
      </c>
      <c r="L4610" s="25" t="s">
        <v>148</v>
      </c>
      <c r="M4610" s="25" t="s">
        <v>149</v>
      </c>
      <c r="N4610" s="28" t="n">
        <v>55</v>
      </c>
      <c r="O4610" s="25" t="s">
        <v>56</v>
      </c>
      <c r="P4610" s="29" t="n">
        <v>42946</v>
      </c>
      <c r="Q4610" s="33"/>
      <c r="R4610" s="34"/>
      <c r="S4610" s="28" t="n">
        <f aca="false">IF(O4610="Won",R4610,IF(O4610="Lost",0,N4610))</f>
        <v>55</v>
      </c>
      <c r="T4610" s="30" t="str">
        <f aca="false">IF(AND(P4610&lt;&gt;"",Q4610&lt;&gt;""),Q4610-P4610,"")</f>
        <v/>
      </c>
      <c r="U4610" s="30" t="n">
        <f aca="false">IF(AND(O4610="Engaging",P4610&lt;&gt;""),'Leia-me'!$B$5-P4610,"")</f>
        <v>154</v>
      </c>
      <c r="V4610" s="25" t="str">
        <f aca="false">IF(O4610&lt;&gt;"Engaging","",IF(U4610&lt;='Leia-me'!$B$6,"Saudável",IF(U4610&lt;='Leia-me'!$B$7,"Esfriando",IF(U4610&lt;='Leia-me'!$B$8,"Última chance","Zumbi"))))</f>
        <v>Zumbi</v>
      </c>
      <c r="W4610" s="25" t="str">
        <f aca="false">IF(O4610="Won",1,IF(O4610="Lost",0,""))</f>
        <v/>
      </c>
      <c r="Y4610" s="25" t="str">
        <f aca="false">IF(E4610="","Sim","")</f>
        <v/>
      </c>
    </row>
    <row r="4611" customFormat="false" ht="15" hidden="false" customHeight="false" outlineLevel="0" collapsed="false">
      <c r="A4611" s="25" t="s">
        <v>4873</v>
      </c>
      <c r="B4611" s="25" t="s">
        <v>84</v>
      </c>
      <c r="C4611" s="25" t="s">
        <v>93</v>
      </c>
      <c r="D4611" s="25" t="s">
        <v>98</v>
      </c>
      <c r="E4611" s="25" t="s">
        <v>1156</v>
      </c>
      <c r="F4611" s="25" t="s">
        <v>185</v>
      </c>
      <c r="G4611" s="26" t="n">
        <v>1242.32</v>
      </c>
      <c r="H4611" s="27" t="n">
        <v>3027</v>
      </c>
      <c r="I4611" s="25" t="s">
        <v>147</v>
      </c>
      <c r="J4611" s="25" t="s">
        <v>193</v>
      </c>
      <c r="K4611" s="25" t="n">
        <v>1993</v>
      </c>
      <c r="L4611" s="25" t="s">
        <v>1834</v>
      </c>
      <c r="M4611" s="25" t="s">
        <v>171</v>
      </c>
      <c r="N4611" s="28" t="n">
        <v>4821</v>
      </c>
      <c r="O4611" s="25" t="s">
        <v>54</v>
      </c>
      <c r="P4611" s="29" t="n">
        <v>42947</v>
      </c>
      <c r="Q4611" s="29" t="n">
        <v>42989</v>
      </c>
      <c r="R4611" s="28" t="n">
        <v>4096</v>
      </c>
      <c r="S4611" s="28" t="n">
        <f aca="false">IF(O4611="Won",R4611,IF(O4611="Lost",0,N4611))</f>
        <v>4096</v>
      </c>
      <c r="T4611" s="30" t="n">
        <f aca="false">IF(AND(P4611&lt;&gt;"",Q4611&lt;&gt;""),Q4611-P4611,"")</f>
        <v>42</v>
      </c>
      <c r="U4611" s="30" t="str">
        <f aca="false">IF(AND(O4611="Engaging",P4611&lt;&gt;""),'Leia-me'!$B$5-P4611,"")</f>
        <v/>
      </c>
      <c r="V4611" s="25" t="str">
        <f aca="false">IF(O4611&lt;&gt;"Engaging","",IF(U4611&lt;='Leia-me'!$B$6,"Saudável",IF(U4611&lt;='Leia-me'!$B$7,"Esfriando",IF(U4611&lt;='Leia-me'!$B$8,"Última chance","Zumbi"))))</f>
        <v/>
      </c>
      <c r="W4611" s="25" t="n">
        <f aca="false">IF(O4611="Won",1,IF(O4611="Lost",0,""))</f>
        <v>1</v>
      </c>
      <c r="X4611" s="25" t="s">
        <v>1835</v>
      </c>
      <c r="Y4611" s="25" t="str">
        <f aca="false">IF(E4611="","Sim","")</f>
        <v/>
      </c>
    </row>
    <row r="4612" customFormat="false" ht="15" hidden="false" customHeight="false" outlineLevel="0" collapsed="false">
      <c r="A4612" s="25" t="s">
        <v>4874</v>
      </c>
      <c r="B4612" s="25" t="s">
        <v>84</v>
      </c>
      <c r="C4612" s="25" t="s">
        <v>93</v>
      </c>
      <c r="D4612" s="25" t="s">
        <v>98</v>
      </c>
      <c r="E4612" s="25" t="s">
        <v>1690</v>
      </c>
      <c r="F4612" s="25" t="s">
        <v>211</v>
      </c>
      <c r="G4612" s="26" t="n">
        <v>2520.83</v>
      </c>
      <c r="H4612" s="27" t="n">
        <v>3502</v>
      </c>
      <c r="I4612" s="25" t="s">
        <v>147</v>
      </c>
      <c r="K4612" s="25" t="n">
        <v>1990</v>
      </c>
      <c r="L4612" s="25" t="s">
        <v>170</v>
      </c>
      <c r="M4612" s="25" t="s">
        <v>171</v>
      </c>
      <c r="N4612" s="28" t="n">
        <v>1096</v>
      </c>
      <c r="O4612" s="25" t="s">
        <v>54</v>
      </c>
      <c r="P4612" s="29" t="n">
        <v>42950</v>
      </c>
      <c r="Q4612" s="29" t="n">
        <v>42969</v>
      </c>
      <c r="R4612" s="28" t="n">
        <v>938</v>
      </c>
      <c r="S4612" s="28" t="n">
        <f aca="false">IF(O4612="Won",R4612,IF(O4612="Lost",0,N4612))</f>
        <v>938</v>
      </c>
      <c r="T4612" s="30" t="n">
        <f aca="false">IF(AND(P4612&lt;&gt;"",Q4612&lt;&gt;""),Q4612-P4612,"")</f>
        <v>19</v>
      </c>
      <c r="U4612" s="30" t="str">
        <f aca="false">IF(AND(O4612="Engaging",P4612&lt;&gt;""),'Leia-me'!$B$5-P4612,"")</f>
        <v/>
      </c>
      <c r="V4612" s="25" t="str">
        <f aca="false">IF(O4612&lt;&gt;"Engaging","",IF(U4612&lt;='Leia-me'!$B$6,"Saudável",IF(U4612&lt;='Leia-me'!$B$7,"Esfriando",IF(U4612&lt;='Leia-me'!$B$8,"Última chance","Zumbi"))))</f>
        <v/>
      </c>
      <c r="W4612" s="25" t="n">
        <f aca="false">IF(O4612="Won",1,IF(O4612="Lost",0,""))</f>
        <v>1</v>
      </c>
      <c r="Y4612" s="25" t="str">
        <f aca="false">IF(E4612="","Sim","")</f>
        <v/>
      </c>
    </row>
    <row r="4613" customFormat="false" ht="15" hidden="false" customHeight="false" outlineLevel="0" collapsed="false">
      <c r="A4613" s="25" t="s">
        <v>4875</v>
      </c>
      <c r="B4613" s="25" t="s">
        <v>84</v>
      </c>
      <c r="C4613" s="25" t="s">
        <v>93</v>
      </c>
      <c r="D4613" s="25" t="s">
        <v>98</v>
      </c>
      <c r="G4613" s="31"/>
      <c r="H4613" s="32"/>
      <c r="L4613" s="25" t="s">
        <v>1834</v>
      </c>
      <c r="M4613" s="25" t="s">
        <v>171</v>
      </c>
      <c r="N4613" s="28" t="n">
        <v>4821</v>
      </c>
      <c r="O4613" s="25" t="s">
        <v>56</v>
      </c>
      <c r="P4613" s="29" t="n">
        <v>42952</v>
      </c>
      <c r="Q4613" s="33"/>
      <c r="R4613" s="34"/>
      <c r="S4613" s="28" t="n">
        <f aca="false">IF(O4613="Won",R4613,IF(O4613="Lost",0,N4613))</f>
        <v>4821</v>
      </c>
      <c r="T4613" s="30" t="str">
        <f aca="false">IF(AND(P4613&lt;&gt;"",Q4613&lt;&gt;""),Q4613-P4613,"")</f>
        <v/>
      </c>
      <c r="U4613" s="30" t="n">
        <f aca="false">IF(AND(O4613="Engaging",P4613&lt;&gt;""),'Leia-me'!$B$5-P4613,"")</f>
        <v>148</v>
      </c>
      <c r="V4613" s="25" t="str">
        <f aca="false">IF(O4613&lt;&gt;"Engaging","",IF(U4613&lt;='Leia-me'!$B$6,"Saudável",IF(U4613&lt;='Leia-me'!$B$7,"Esfriando",IF(U4613&lt;='Leia-me'!$B$8,"Última chance","Zumbi"))))</f>
        <v>Zumbi</v>
      </c>
      <c r="W4613" s="25" t="str">
        <f aca="false">IF(O4613="Won",1,IF(O4613="Lost",0,""))</f>
        <v/>
      </c>
      <c r="X4613" s="25" t="s">
        <v>1835</v>
      </c>
      <c r="Y4613" s="25" t="str">
        <f aca="false">IF(E4613="","Sim","")</f>
        <v>Sim</v>
      </c>
    </row>
    <row r="4614" customFormat="false" ht="15" hidden="false" customHeight="false" outlineLevel="0" collapsed="false">
      <c r="A4614" s="25" t="s">
        <v>4876</v>
      </c>
      <c r="B4614" s="25" t="s">
        <v>84</v>
      </c>
      <c r="C4614" s="25" t="s">
        <v>93</v>
      </c>
      <c r="D4614" s="25" t="s">
        <v>98</v>
      </c>
      <c r="G4614" s="31"/>
      <c r="H4614" s="32"/>
      <c r="L4614" s="25" t="s">
        <v>178</v>
      </c>
      <c r="M4614" s="25" t="s">
        <v>171</v>
      </c>
      <c r="N4614" s="28" t="n">
        <v>5482</v>
      </c>
      <c r="O4614" s="25" t="s">
        <v>56</v>
      </c>
      <c r="P4614" s="29" t="n">
        <v>42953</v>
      </c>
      <c r="Q4614" s="33"/>
      <c r="R4614" s="34"/>
      <c r="S4614" s="28" t="n">
        <f aca="false">IF(O4614="Won",R4614,IF(O4614="Lost",0,N4614))</f>
        <v>5482</v>
      </c>
      <c r="T4614" s="30" t="str">
        <f aca="false">IF(AND(P4614&lt;&gt;"",Q4614&lt;&gt;""),Q4614-P4614,"")</f>
        <v/>
      </c>
      <c r="U4614" s="30" t="n">
        <f aca="false">IF(AND(O4614="Engaging",P4614&lt;&gt;""),'Leia-me'!$B$5-P4614,"")</f>
        <v>147</v>
      </c>
      <c r="V4614" s="25" t="str">
        <f aca="false">IF(O4614&lt;&gt;"Engaging","",IF(U4614&lt;='Leia-me'!$B$6,"Saudável",IF(U4614&lt;='Leia-me'!$B$7,"Esfriando",IF(U4614&lt;='Leia-me'!$B$8,"Última chance","Zumbi"))))</f>
        <v>Zumbi</v>
      </c>
      <c r="W4614" s="25" t="str">
        <f aca="false">IF(O4614="Won",1,IF(O4614="Lost",0,""))</f>
        <v/>
      </c>
      <c r="Y4614" s="25" t="str">
        <f aca="false">IF(E4614="","Sim","")</f>
        <v>Sim</v>
      </c>
    </row>
    <row r="4615" customFormat="false" ht="15" hidden="false" customHeight="false" outlineLevel="0" collapsed="false">
      <c r="A4615" s="25" t="s">
        <v>4877</v>
      </c>
      <c r="B4615" s="25" t="s">
        <v>84</v>
      </c>
      <c r="C4615" s="25" t="s">
        <v>93</v>
      </c>
      <c r="D4615" s="25" t="s">
        <v>98</v>
      </c>
      <c r="E4615" s="25" t="s">
        <v>644</v>
      </c>
      <c r="F4615" s="25" t="s">
        <v>177</v>
      </c>
      <c r="G4615" s="26" t="n">
        <v>646.1</v>
      </c>
      <c r="H4615" s="27" t="n">
        <v>883</v>
      </c>
      <c r="I4615" s="25" t="s">
        <v>147</v>
      </c>
      <c r="J4615" s="25" t="s">
        <v>199</v>
      </c>
      <c r="K4615" s="25" t="n">
        <v>1993</v>
      </c>
      <c r="L4615" s="25" t="s">
        <v>148</v>
      </c>
      <c r="M4615" s="25" t="s">
        <v>149</v>
      </c>
      <c r="N4615" s="28" t="n">
        <v>55</v>
      </c>
      <c r="O4615" s="25" t="s">
        <v>56</v>
      </c>
      <c r="P4615" s="29" t="n">
        <v>42953</v>
      </c>
      <c r="Q4615" s="33"/>
      <c r="R4615" s="34"/>
      <c r="S4615" s="28" t="n">
        <f aca="false">IF(O4615="Won",R4615,IF(O4615="Lost",0,N4615))</f>
        <v>55</v>
      </c>
      <c r="T4615" s="30" t="str">
        <f aca="false">IF(AND(P4615&lt;&gt;"",Q4615&lt;&gt;""),Q4615-P4615,"")</f>
        <v/>
      </c>
      <c r="U4615" s="30" t="n">
        <f aca="false">IF(AND(O4615="Engaging",P4615&lt;&gt;""),'Leia-me'!$B$5-P4615,"")</f>
        <v>147</v>
      </c>
      <c r="V4615" s="25" t="str">
        <f aca="false">IF(O4615&lt;&gt;"Engaging","",IF(U4615&lt;='Leia-me'!$B$6,"Saudável",IF(U4615&lt;='Leia-me'!$B$7,"Esfriando",IF(U4615&lt;='Leia-me'!$B$8,"Última chance","Zumbi"))))</f>
        <v>Zumbi</v>
      </c>
      <c r="W4615" s="25" t="str">
        <f aca="false">IF(O4615="Won",1,IF(O4615="Lost",0,""))</f>
        <v/>
      </c>
      <c r="Y4615" s="25" t="str">
        <f aca="false">IF(E4615="","Sim","")</f>
        <v/>
      </c>
    </row>
    <row r="4616" customFormat="false" ht="15" hidden="false" customHeight="false" outlineLevel="0" collapsed="false">
      <c r="A4616" s="25" t="s">
        <v>4878</v>
      </c>
      <c r="B4616" s="25" t="s">
        <v>84</v>
      </c>
      <c r="C4616" s="25" t="s">
        <v>93</v>
      </c>
      <c r="D4616" s="25" t="s">
        <v>98</v>
      </c>
      <c r="E4616" s="25" t="s">
        <v>198</v>
      </c>
      <c r="F4616" s="25" t="s">
        <v>177</v>
      </c>
      <c r="G4616" s="26" t="n">
        <v>2819.5</v>
      </c>
      <c r="H4616" s="27" t="n">
        <v>7227</v>
      </c>
      <c r="I4616" s="25" t="s">
        <v>147</v>
      </c>
      <c r="J4616" s="25" t="s">
        <v>199</v>
      </c>
      <c r="K4616" s="25" t="n">
        <v>1991</v>
      </c>
      <c r="L4616" s="25" t="s">
        <v>186</v>
      </c>
      <c r="M4616" s="25" t="s">
        <v>171</v>
      </c>
      <c r="N4616" s="28" t="n">
        <v>550</v>
      </c>
      <c r="O4616" s="25" t="s">
        <v>56</v>
      </c>
      <c r="P4616" s="29" t="n">
        <v>42954</v>
      </c>
      <c r="Q4616" s="33"/>
      <c r="R4616" s="34"/>
      <c r="S4616" s="28" t="n">
        <f aca="false">IF(O4616="Won",R4616,IF(O4616="Lost",0,N4616))</f>
        <v>550</v>
      </c>
      <c r="T4616" s="30" t="str">
        <f aca="false">IF(AND(P4616&lt;&gt;"",Q4616&lt;&gt;""),Q4616-P4616,"")</f>
        <v/>
      </c>
      <c r="U4616" s="30" t="n">
        <f aca="false">IF(AND(O4616="Engaging",P4616&lt;&gt;""),'Leia-me'!$B$5-P4616,"")</f>
        <v>146</v>
      </c>
      <c r="V4616" s="25" t="str">
        <f aca="false">IF(O4616&lt;&gt;"Engaging","",IF(U4616&lt;='Leia-me'!$B$6,"Saudável",IF(U4616&lt;='Leia-me'!$B$7,"Esfriando",IF(U4616&lt;='Leia-me'!$B$8,"Última chance","Zumbi"))))</f>
        <v>Zumbi</v>
      </c>
      <c r="W4616" s="25" t="str">
        <f aca="false">IF(O4616="Won",1,IF(O4616="Lost",0,""))</f>
        <v/>
      </c>
      <c r="Y4616" s="25" t="str">
        <f aca="false">IF(E4616="","Sim","")</f>
        <v/>
      </c>
    </row>
    <row r="4617" customFormat="false" ht="15" hidden="false" customHeight="false" outlineLevel="0" collapsed="false">
      <c r="A4617" s="25" t="s">
        <v>4879</v>
      </c>
      <c r="B4617" s="25" t="s">
        <v>84</v>
      </c>
      <c r="C4617" s="25" t="s">
        <v>93</v>
      </c>
      <c r="D4617" s="25" t="s">
        <v>98</v>
      </c>
      <c r="E4617" s="25" t="s">
        <v>622</v>
      </c>
      <c r="F4617" s="25" t="s">
        <v>211</v>
      </c>
      <c r="G4617" s="26" t="n">
        <v>167.89</v>
      </c>
      <c r="H4617" s="27" t="n">
        <v>493</v>
      </c>
      <c r="I4617" s="25" t="s">
        <v>623</v>
      </c>
      <c r="K4617" s="25" t="n">
        <v>2000</v>
      </c>
      <c r="L4617" s="25" t="s">
        <v>160</v>
      </c>
      <c r="M4617" s="25" t="s">
        <v>149</v>
      </c>
      <c r="N4617" s="28" t="n">
        <v>3393</v>
      </c>
      <c r="O4617" s="25" t="s">
        <v>55</v>
      </c>
      <c r="P4617" s="29" t="n">
        <v>42954</v>
      </c>
      <c r="Q4617" s="29" t="n">
        <v>43077</v>
      </c>
      <c r="R4617" s="28" t="n">
        <v>0</v>
      </c>
      <c r="S4617" s="28" t="n">
        <f aca="false">IF(O4617="Won",R4617,IF(O4617="Lost",0,N4617))</f>
        <v>0</v>
      </c>
      <c r="T4617" s="30" t="n">
        <f aca="false">IF(AND(P4617&lt;&gt;"",Q4617&lt;&gt;""),Q4617-P4617,"")</f>
        <v>123</v>
      </c>
      <c r="U4617" s="30" t="str">
        <f aca="false">IF(AND(O4617="Engaging",P4617&lt;&gt;""),'Leia-me'!$B$5-P4617,"")</f>
        <v/>
      </c>
      <c r="V4617" s="25" t="str">
        <f aca="false">IF(O4617&lt;&gt;"Engaging","",IF(U4617&lt;='Leia-me'!$B$6,"Saudável",IF(U4617&lt;='Leia-me'!$B$7,"Esfriando",IF(U4617&lt;='Leia-me'!$B$8,"Última chance","Zumbi"))))</f>
        <v/>
      </c>
      <c r="W4617" s="25" t="n">
        <f aca="false">IF(O4617="Won",1,IF(O4617="Lost",0,""))</f>
        <v>0</v>
      </c>
      <c r="Y4617" s="25" t="str">
        <f aca="false">IF(E4617="","Sim","")</f>
        <v/>
      </c>
    </row>
    <row r="4618" customFormat="false" ht="15" hidden="false" customHeight="false" outlineLevel="0" collapsed="false">
      <c r="A4618" s="25" t="s">
        <v>4880</v>
      </c>
      <c r="B4618" s="25" t="s">
        <v>84</v>
      </c>
      <c r="C4618" s="25" t="s">
        <v>93</v>
      </c>
      <c r="D4618" s="25" t="s">
        <v>98</v>
      </c>
      <c r="E4618" s="25" t="s">
        <v>3511</v>
      </c>
      <c r="F4618" s="25" t="s">
        <v>168</v>
      </c>
      <c r="G4618" s="26" t="n">
        <v>1197.44</v>
      </c>
      <c r="H4618" s="27" t="n">
        <v>2570</v>
      </c>
      <c r="I4618" s="25" t="s">
        <v>147</v>
      </c>
      <c r="K4618" s="25" t="n">
        <v>1999</v>
      </c>
      <c r="L4618" s="25" t="s">
        <v>170</v>
      </c>
      <c r="M4618" s="25" t="s">
        <v>171</v>
      </c>
      <c r="N4618" s="28" t="n">
        <v>1096</v>
      </c>
      <c r="O4618" s="25" t="s">
        <v>54</v>
      </c>
      <c r="P4618" s="29" t="n">
        <v>42957</v>
      </c>
      <c r="Q4618" s="29" t="n">
        <v>42969</v>
      </c>
      <c r="R4618" s="28" t="n">
        <v>1171</v>
      </c>
      <c r="S4618" s="28" t="n">
        <f aca="false">IF(O4618="Won",R4618,IF(O4618="Lost",0,N4618))</f>
        <v>1171</v>
      </c>
      <c r="T4618" s="30" t="n">
        <f aca="false">IF(AND(P4618&lt;&gt;"",Q4618&lt;&gt;""),Q4618-P4618,"")</f>
        <v>12</v>
      </c>
      <c r="U4618" s="30" t="str">
        <f aca="false">IF(AND(O4618="Engaging",P4618&lt;&gt;""),'Leia-me'!$B$5-P4618,"")</f>
        <v/>
      </c>
      <c r="V4618" s="25" t="str">
        <f aca="false">IF(O4618&lt;&gt;"Engaging","",IF(U4618&lt;='Leia-me'!$B$6,"Saudável",IF(U4618&lt;='Leia-me'!$B$7,"Esfriando",IF(U4618&lt;='Leia-me'!$B$8,"Última chance","Zumbi"))))</f>
        <v/>
      </c>
      <c r="W4618" s="25" t="n">
        <f aca="false">IF(O4618="Won",1,IF(O4618="Lost",0,""))</f>
        <v>1</v>
      </c>
      <c r="Y4618" s="25" t="str">
        <f aca="false">IF(E4618="","Sim","")</f>
        <v/>
      </c>
    </row>
    <row r="4619" customFormat="false" ht="15" hidden="false" customHeight="false" outlineLevel="0" collapsed="false">
      <c r="A4619" s="25" t="s">
        <v>4881</v>
      </c>
      <c r="B4619" s="25" t="s">
        <v>84</v>
      </c>
      <c r="C4619" s="25" t="s">
        <v>93</v>
      </c>
      <c r="D4619" s="25" t="s">
        <v>98</v>
      </c>
      <c r="E4619" s="25" t="s">
        <v>1049</v>
      </c>
      <c r="F4619" s="25" t="s">
        <v>177</v>
      </c>
      <c r="G4619" s="26" t="n">
        <v>2022.14</v>
      </c>
      <c r="H4619" s="27" t="n">
        <v>5113</v>
      </c>
      <c r="I4619" s="25" t="s">
        <v>147</v>
      </c>
      <c r="K4619" s="25" t="n">
        <v>1998</v>
      </c>
      <c r="L4619" s="25" t="s">
        <v>148</v>
      </c>
      <c r="M4619" s="25" t="s">
        <v>149</v>
      </c>
      <c r="N4619" s="28" t="n">
        <v>55</v>
      </c>
      <c r="O4619" s="25" t="s">
        <v>55</v>
      </c>
      <c r="P4619" s="29" t="n">
        <v>42960</v>
      </c>
      <c r="Q4619" s="29" t="n">
        <v>43061</v>
      </c>
      <c r="R4619" s="28" t="n">
        <v>0</v>
      </c>
      <c r="S4619" s="28" t="n">
        <f aca="false">IF(O4619="Won",R4619,IF(O4619="Lost",0,N4619))</f>
        <v>0</v>
      </c>
      <c r="T4619" s="30" t="n">
        <f aca="false">IF(AND(P4619&lt;&gt;"",Q4619&lt;&gt;""),Q4619-P4619,"")</f>
        <v>101</v>
      </c>
      <c r="U4619" s="30" t="str">
        <f aca="false">IF(AND(O4619="Engaging",P4619&lt;&gt;""),'Leia-me'!$B$5-P4619,"")</f>
        <v/>
      </c>
      <c r="V4619" s="25" t="str">
        <f aca="false">IF(O4619&lt;&gt;"Engaging","",IF(U4619&lt;='Leia-me'!$B$6,"Saudável",IF(U4619&lt;='Leia-me'!$B$7,"Esfriando",IF(U4619&lt;='Leia-me'!$B$8,"Última chance","Zumbi"))))</f>
        <v/>
      </c>
      <c r="W4619" s="25" t="n">
        <f aca="false">IF(O4619="Won",1,IF(O4619="Lost",0,""))</f>
        <v>0</v>
      </c>
      <c r="Y4619" s="25" t="str">
        <f aca="false">IF(E4619="","Sim","")</f>
        <v/>
      </c>
    </row>
    <row r="4620" customFormat="false" ht="15" hidden="false" customHeight="false" outlineLevel="0" collapsed="false">
      <c r="A4620" s="25" t="s">
        <v>4882</v>
      </c>
      <c r="B4620" s="25" t="s">
        <v>84</v>
      </c>
      <c r="C4620" s="25" t="s">
        <v>93</v>
      </c>
      <c r="D4620" s="25" t="s">
        <v>98</v>
      </c>
      <c r="E4620" s="25" t="s">
        <v>176</v>
      </c>
      <c r="F4620" s="25" t="s">
        <v>177</v>
      </c>
      <c r="G4620" s="26" t="n">
        <v>1698.2</v>
      </c>
      <c r="H4620" s="27" t="n">
        <v>3798</v>
      </c>
      <c r="I4620" s="25" t="s">
        <v>147</v>
      </c>
      <c r="K4620" s="25" t="n">
        <v>1987</v>
      </c>
      <c r="L4620" s="25" t="s">
        <v>170</v>
      </c>
      <c r="M4620" s="25" t="s">
        <v>171</v>
      </c>
      <c r="N4620" s="28" t="n">
        <v>1096</v>
      </c>
      <c r="O4620" s="25" t="s">
        <v>56</v>
      </c>
      <c r="P4620" s="29" t="n">
        <v>42963</v>
      </c>
      <c r="Q4620" s="33"/>
      <c r="R4620" s="34"/>
      <c r="S4620" s="28" t="n">
        <f aca="false">IF(O4620="Won",R4620,IF(O4620="Lost",0,N4620))</f>
        <v>1096</v>
      </c>
      <c r="T4620" s="30" t="str">
        <f aca="false">IF(AND(P4620&lt;&gt;"",Q4620&lt;&gt;""),Q4620-P4620,"")</f>
        <v/>
      </c>
      <c r="U4620" s="30" t="n">
        <f aca="false">IF(AND(O4620="Engaging",P4620&lt;&gt;""),'Leia-me'!$B$5-P4620,"")</f>
        <v>137</v>
      </c>
      <c r="V4620" s="25" t="str">
        <f aca="false">IF(O4620&lt;&gt;"Engaging","",IF(U4620&lt;='Leia-me'!$B$6,"Saudável",IF(U4620&lt;='Leia-me'!$B$7,"Esfriando",IF(U4620&lt;='Leia-me'!$B$8,"Última chance","Zumbi"))))</f>
        <v>Última chance</v>
      </c>
      <c r="W4620" s="25" t="str">
        <f aca="false">IF(O4620="Won",1,IF(O4620="Lost",0,""))</f>
        <v/>
      </c>
      <c r="Y4620" s="25" t="str">
        <f aca="false">IF(E4620="","Sim","")</f>
        <v/>
      </c>
    </row>
    <row r="4621" customFormat="false" ht="15" hidden="false" customHeight="false" outlineLevel="0" collapsed="false">
      <c r="A4621" s="25" t="s">
        <v>4883</v>
      </c>
      <c r="B4621" s="25" t="s">
        <v>84</v>
      </c>
      <c r="C4621" s="25" t="s">
        <v>93</v>
      </c>
      <c r="D4621" s="25" t="s">
        <v>98</v>
      </c>
      <c r="E4621" s="25" t="s">
        <v>494</v>
      </c>
      <c r="F4621" s="25" t="s">
        <v>192</v>
      </c>
      <c r="G4621" s="26" t="n">
        <v>11698.03</v>
      </c>
      <c r="H4621" s="27" t="n">
        <v>34288</v>
      </c>
      <c r="I4621" s="25" t="s">
        <v>147</v>
      </c>
      <c r="K4621" s="25" t="n">
        <v>1982</v>
      </c>
      <c r="L4621" s="25" t="s">
        <v>1834</v>
      </c>
      <c r="M4621" s="25" t="s">
        <v>171</v>
      </c>
      <c r="N4621" s="28" t="n">
        <v>4821</v>
      </c>
      <c r="O4621" s="25" t="s">
        <v>54</v>
      </c>
      <c r="P4621" s="29" t="n">
        <v>42963</v>
      </c>
      <c r="Q4621" s="29" t="n">
        <v>43065</v>
      </c>
      <c r="R4621" s="28" t="n">
        <v>4732</v>
      </c>
      <c r="S4621" s="28" t="n">
        <f aca="false">IF(O4621="Won",R4621,IF(O4621="Lost",0,N4621))</f>
        <v>4732</v>
      </c>
      <c r="T4621" s="30" t="n">
        <f aca="false">IF(AND(P4621&lt;&gt;"",Q4621&lt;&gt;""),Q4621-P4621,"")</f>
        <v>102</v>
      </c>
      <c r="U4621" s="30" t="str">
        <f aca="false">IF(AND(O4621="Engaging",P4621&lt;&gt;""),'Leia-me'!$B$5-P4621,"")</f>
        <v/>
      </c>
      <c r="V4621" s="25" t="str">
        <f aca="false">IF(O4621&lt;&gt;"Engaging","",IF(U4621&lt;='Leia-me'!$B$6,"Saudável",IF(U4621&lt;='Leia-me'!$B$7,"Esfriando",IF(U4621&lt;='Leia-me'!$B$8,"Última chance","Zumbi"))))</f>
        <v/>
      </c>
      <c r="W4621" s="25" t="n">
        <f aca="false">IF(O4621="Won",1,IF(O4621="Lost",0,""))</f>
        <v>1</v>
      </c>
      <c r="X4621" s="25" t="s">
        <v>1835</v>
      </c>
      <c r="Y4621" s="25" t="str">
        <f aca="false">IF(E4621="","Sim","")</f>
        <v/>
      </c>
    </row>
    <row r="4622" customFormat="false" ht="15" hidden="false" customHeight="false" outlineLevel="0" collapsed="false">
      <c r="A4622" s="25" t="s">
        <v>4884</v>
      </c>
      <c r="B4622" s="25" t="s">
        <v>84</v>
      </c>
      <c r="C4622" s="25" t="s">
        <v>93</v>
      </c>
      <c r="D4622" s="25" t="s">
        <v>98</v>
      </c>
      <c r="E4622" s="25" t="s">
        <v>193</v>
      </c>
      <c r="F4622" s="25" t="s">
        <v>185</v>
      </c>
      <c r="G4622" s="26" t="n">
        <v>1100.04</v>
      </c>
      <c r="H4622" s="27" t="n">
        <v>2822</v>
      </c>
      <c r="I4622" s="25" t="s">
        <v>147</v>
      </c>
      <c r="K4622" s="25" t="n">
        <v>1996</v>
      </c>
      <c r="L4622" s="25" t="s">
        <v>178</v>
      </c>
      <c r="M4622" s="25" t="s">
        <v>171</v>
      </c>
      <c r="N4622" s="28" t="n">
        <v>5482</v>
      </c>
      <c r="O4622" s="25" t="s">
        <v>55</v>
      </c>
      <c r="P4622" s="29" t="n">
        <v>42965</v>
      </c>
      <c r="Q4622" s="29" t="n">
        <v>42973</v>
      </c>
      <c r="R4622" s="28" t="n">
        <v>0</v>
      </c>
      <c r="S4622" s="28" t="n">
        <f aca="false">IF(O4622="Won",R4622,IF(O4622="Lost",0,N4622))</f>
        <v>0</v>
      </c>
      <c r="T4622" s="30" t="n">
        <f aca="false">IF(AND(P4622&lt;&gt;"",Q4622&lt;&gt;""),Q4622-P4622,"")</f>
        <v>8</v>
      </c>
      <c r="U4622" s="30" t="str">
        <f aca="false">IF(AND(O4622="Engaging",P4622&lt;&gt;""),'Leia-me'!$B$5-P4622,"")</f>
        <v/>
      </c>
      <c r="V4622" s="25" t="str">
        <f aca="false">IF(O4622&lt;&gt;"Engaging","",IF(U4622&lt;='Leia-me'!$B$6,"Saudável",IF(U4622&lt;='Leia-me'!$B$7,"Esfriando",IF(U4622&lt;='Leia-me'!$B$8,"Última chance","Zumbi"))))</f>
        <v/>
      </c>
      <c r="W4622" s="25" t="n">
        <f aca="false">IF(O4622="Won",1,IF(O4622="Lost",0,""))</f>
        <v>0</v>
      </c>
      <c r="Y4622" s="25" t="str">
        <f aca="false">IF(E4622="","Sim","")</f>
        <v/>
      </c>
    </row>
    <row r="4623" customFormat="false" ht="15" hidden="false" customHeight="false" outlineLevel="0" collapsed="false">
      <c r="A4623" s="25" t="s">
        <v>4885</v>
      </c>
      <c r="B4623" s="25" t="s">
        <v>84</v>
      </c>
      <c r="C4623" s="25" t="s">
        <v>93</v>
      </c>
      <c r="D4623" s="25" t="s">
        <v>98</v>
      </c>
      <c r="E4623" s="25" t="s">
        <v>1671</v>
      </c>
      <c r="F4623" s="25" t="s">
        <v>168</v>
      </c>
      <c r="G4623" s="26" t="n">
        <v>3027.46</v>
      </c>
      <c r="H4623" s="27" t="n">
        <v>9516</v>
      </c>
      <c r="I4623" s="25" t="s">
        <v>1672</v>
      </c>
      <c r="K4623" s="25" t="n">
        <v>1984</v>
      </c>
      <c r="L4623" s="25" t="s">
        <v>178</v>
      </c>
      <c r="M4623" s="25" t="s">
        <v>171</v>
      </c>
      <c r="N4623" s="28" t="n">
        <v>5482</v>
      </c>
      <c r="O4623" s="25" t="s">
        <v>54</v>
      </c>
      <c r="P4623" s="29" t="n">
        <v>42966</v>
      </c>
      <c r="Q4623" s="29" t="n">
        <v>43072</v>
      </c>
      <c r="R4623" s="28" t="n">
        <v>5703</v>
      </c>
      <c r="S4623" s="28" t="n">
        <f aca="false">IF(O4623="Won",R4623,IF(O4623="Lost",0,N4623))</f>
        <v>5703</v>
      </c>
      <c r="T4623" s="30" t="n">
        <f aca="false">IF(AND(P4623&lt;&gt;"",Q4623&lt;&gt;""),Q4623-P4623,"")</f>
        <v>106</v>
      </c>
      <c r="U4623" s="30" t="str">
        <f aca="false">IF(AND(O4623="Engaging",P4623&lt;&gt;""),'Leia-me'!$B$5-P4623,"")</f>
        <v/>
      </c>
      <c r="V4623" s="25" t="str">
        <f aca="false">IF(O4623&lt;&gt;"Engaging","",IF(U4623&lt;='Leia-me'!$B$6,"Saudável",IF(U4623&lt;='Leia-me'!$B$7,"Esfriando",IF(U4623&lt;='Leia-me'!$B$8,"Última chance","Zumbi"))))</f>
        <v/>
      </c>
      <c r="W4623" s="25" t="n">
        <f aca="false">IF(O4623="Won",1,IF(O4623="Lost",0,""))</f>
        <v>1</v>
      </c>
      <c r="Y4623" s="25" t="str">
        <f aca="false">IF(E4623="","Sim","")</f>
        <v/>
      </c>
    </row>
    <row r="4624" customFormat="false" ht="15" hidden="false" customHeight="false" outlineLevel="0" collapsed="false">
      <c r="A4624" s="25" t="s">
        <v>4886</v>
      </c>
      <c r="B4624" s="25" t="s">
        <v>84</v>
      </c>
      <c r="C4624" s="25" t="s">
        <v>93</v>
      </c>
      <c r="D4624" s="25" t="s">
        <v>98</v>
      </c>
      <c r="E4624" s="25" t="s">
        <v>3359</v>
      </c>
      <c r="F4624" s="25" t="s">
        <v>159</v>
      </c>
      <c r="G4624" s="26" t="n">
        <v>882.12</v>
      </c>
      <c r="H4624" s="27" t="n">
        <v>2769</v>
      </c>
      <c r="I4624" s="25" t="s">
        <v>147</v>
      </c>
      <c r="K4624" s="25" t="n">
        <v>1997</v>
      </c>
      <c r="L4624" s="25" t="s">
        <v>1834</v>
      </c>
      <c r="M4624" s="25" t="s">
        <v>171</v>
      </c>
      <c r="N4624" s="28" t="n">
        <v>4821</v>
      </c>
      <c r="O4624" s="25" t="s">
        <v>55</v>
      </c>
      <c r="P4624" s="29" t="n">
        <v>42967</v>
      </c>
      <c r="Q4624" s="29" t="n">
        <v>42980</v>
      </c>
      <c r="R4624" s="28" t="n">
        <v>0</v>
      </c>
      <c r="S4624" s="28" t="n">
        <f aca="false">IF(O4624="Won",R4624,IF(O4624="Lost",0,N4624))</f>
        <v>0</v>
      </c>
      <c r="T4624" s="30" t="n">
        <f aca="false">IF(AND(P4624&lt;&gt;"",Q4624&lt;&gt;""),Q4624-P4624,"")</f>
        <v>13</v>
      </c>
      <c r="U4624" s="30" t="str">
        <f aca="false">IF(AND(O4624="Engaging",P4624&lt;&gt;""),'Leia-me'!$B$5-P4624,"")</f>
        <v/>
      </c>
      <c r="V4624" s="25" t="str">
        <f aca="false">IF(O4624&lt;&gt;"Engaging","",IF(U4624&lt;='Leia-me'!$B$6,"Saudável",IF(U4624&lt;='Leia-me'!$B$7,"Esfriando",IF(U4624&lt;='Leia-me'!$B$8,"Última chance","Zumbi"))))</f>
        <v/>
      </c>
      <c r="W4624" s="25" t="n">
        <f aca="false">IF(O4624="Won",1,IF(O4624="Lost",0,""))</f>
        <v>0</v>
      </c>
      <c r="X4624" s="25" t="s">
        <v>1835</v>
      </c>
      <c r="Y4624" s="25" t="str">
        <f aca="false">IF(E4624="","Sim","")</f>
        <v/>
      </c>
    </row>
    <row r="4625" customFormat="false" ht="15" hidden="false" customHeight="false" outlineLevel="0" collapsed="false">
      <c r="A4625" s="25" t="s">
        <v>4887</v>
      </c>
      <c r="B4625" s="25" t="s">
        <v>84</v>
      </c>
      <c r="C4625" s="25" t="s">
        <v>93</v>
      </c>
      <c r="D4625" s="25" t="s">
        <v>98</v>
      </c>
      <c r="E4625" s="25" t="s">
        <v>218</v>
      </c>
      <c r="F4625" s="25" t="s">
        <v>146</v>
      </c>
      <c r="G4625" s="26" t="n">
        <v>4.54</v>
      </c>
      <c r="H4625" s="27" t="n">
        <v>9</v>
      </c>
      <c r="I4625" s="25" t="s">
        <v>147</v>
      </c>
      <c r="K4625" s="25" t="n">
        <v>2017</v>
      </c>
      <c r="L4625" s="25" t="s">
        <v>170</v>
      </c>
      <c r="M4625" s="25" t="s">
        <v>171</v>
      </c>
      <c r="N4625" s="28" t="n">
        <v>1096</v>
      </c>
      <c r="O4625" s="25" t="s">
        <v>56</v>
      </c>
      <c r="P4625" s="29" t="n">
        <v>42968</v>
      </c>
      <c r="Q4625" s="33"/>
      <c r="R4625" s="34"/>
      <c r="S4625" s="28" t="n">
        <f aca="false">IF(O4625="Won",R4625,IF(O4625="Lost",0,N4625))</f>
        <v>1096</v>
      </c>
      <c r="T4625" s="30" t="str">
        <f aca="false">IF(AND(P4625&lt;&gt;"",Q4625&lt;&gt;""),Q4625-P4625,"")</f>
        <v/>
      </c>
      <c r="U4625" s="30" t="n">
        <f aca="false">IF(AND(O4625="Engaging",P4625&lt;&gt;""),'Leia-me'!$B$5-P4625,"")</f>
        <v>132</v>
      </c>
      <c r="V4625" s="25" t="str">
        <f aca="false">IF(O4625&lt;&gt;"Engaging","",IF(U4625&lt;='Leia-me'!$B$6,"Saudável",IF(U4625&lt;='Leia-me'!$B$7,"Esfriando",IF(U4625&lt;='Leia-me'!$B$8,"Última chance","Zumbi"))))</f>
        <v>Última chance</v>
      </c>
      <c r="W4625" s="25" t="str">
        <f aca="false">IF(O4625="Won",1,IF(O4625="Lost",0,""))</f>
        <v/>
      </c>
      <c r="Y4625" s="25" t="str">
        <f aca="false">IF(E4625="","Sim","")</f>
        <v/>
      </c>
    </row>
    <row r="4626" customFormat="false" ht="15" hidden="false" customHeight="false" outlineLevel="0" collapsed="false">
      <c r="A4626" s="25" t="s">
        <v>4888</v>
      </c>
      <c r="B4626" s="25" t="s">
        <v>84</v>
      </c>
      <c r="C4626" s="25" t="s">
        <v>93</v>
      </c>
      <c r="D4626" s="25" t="s">
        <v>98</v>
      </c>
      <c r="G4626" s="31"/>
      <c r="H4626" s="32"/>
      <c r="L4626" s="25" t="s">
        <v>160</v>
      </c>
      <c r="M4626" s="25" t="s">
        <v>149</v>
      </c>
      <c r="N4626" s="28" t="n">
        <v>3393</v>
      </c>
      <c r="O4626" s="25" t="s">
        <v>56</v>
      </c>
      <c r="P4626" s="29" t="n">
        <v>42970</v>
      </c>
      <c r="Q4626" s="33"/>
      <c r="R4626" s="34"/>
      <c r="S4626" s="28" t="n">
        <f aca="false">IF(O4626="Won",R4626,IF(O4626="Lost",0,N4626))</f>
        <v>3393</v>
      </c>
      <c r="T4626" s="30" t="str">
        <f aca="false">IF(AND(P4626&lt;&gt;"",Q4626&lt;&gt;""),Q4626-P4626,"")</f>
        <v/>
      </c>
      <c r="U4626" s="30" t="n">
        <f aca="false">IF(AND(O4626="Engaging",P4626&lt;&gt;""),'Leia-me'!$B$5-P4626,"")</f>
        <v>130</v>
      </c>
      <c r="V4626" s="25" t="str">
        <f aca="false">IF(O4626&lt;&gt;"Engaging","",IF(U4626&lt;='Leia-me'!$B$6,"Saudável",IF(U4626&lt;='Leia-me'!$B$7,"Esfriando",IF(U4626&lt;='Leia-me'!$B$8,"Última chance","Zumbi"))))</f>
        <v>Última chance</v>
      </c>
      <c r="W4626" s="25" t="str">
        <f aca="false">IF(O4626="Won",1,IF(O4626="Lost",0,""))</f>
        <v/>
      </c>
      <c r="Y4626" s="25" t="str">
        <f aca="false">IF(E4626="","Sim","")</f>
        <v>Sim</v>
      </c>
    </row>
    <row r="4627" customFormat="false" ht="15" hidden="false" customHeight="false" outlineLevel="0" collapsed="false">
      <c r="A4627" s="25" t="s">
        <v>4889</v>
      </c>
      <c r="B4627" s="25" t="s">
        <v>84</v>
      </c>
      <c r="C4627" s="25" t="s">
        <v>93</v>
      </c>
      <c r="D4627" s="25" t="s">
        <v>98</v>
      </c>
      <c r="E4627" s="25" t="s">
        <v>218</v>
      </c>
      <c r="F4627" s="25" t="s">
        <v>146</v>
      </c>
      <c r="G4627" s="26" t="n">
        <v>4.54</v>
      </c>
      <c r="H4627" s="27" t="n">
        <v>9</v>
      </c>
      <c r="I4627" s="25" t="s">
        <v>147</v>
      </c>
      <c r="K4627" s="25" t="n">
        <v>2017</v>
      </c>
      <c r="L4627" s="25" t="s">
        <v>186</v>
      </c>
      <c r="M4627" s="25" t="s">
        <v>171</v>
      </c>
      <c r="N4627" s="28" t="n">
        <v>550</v>
      </c>
      <c r="O4627" s="25" t="s">
        <v>54</v>
      </c>
      <c r="P4627" s="29" t="n">
        <v>42975</v>
      </c>
      <c r="Q4627" s="29" t="n">
        <v>43090</v>
      </c>
      <c r="R4627" s="28" t="n">
        <v>489</v>
      </c>
      <c r="S4627" s="28" t="n">
        <f aca="false">IF(O4627="Won",R4627,IF(O4627="Lost",0,N4627))</f>
        <v>489</v>
      </c>
      <c r="T4627" s="30" t="n">
        <f aca="false">IF(AND(P4627&lt;&gt;"",Q4627&lt;&gt;""),Q4627-P4627,"")</f>
        <v>115</v>
      </c>
      <c r="U4627" s="30" t="str">
        <f aca="false">IF(AND(O4627="Engaging",P4627&lt;&gt;""),'Leia-me'!$B$5-P4627,"")</f>
        <v/>
      </c>
      <c r="V4627" s="25" t="str">
        <f aca="false">IF(O4627&lt;&gt;"Engaging","",IF(U4627&lt;='Leia-me'!$B$6,"Saudável",IF(U4627&lt;='Leia-me'!$B$7,"Esfriando",IF(U4627&lt;='Leia-me'!$B$8,"Última chance","Zumbi"))))</f>
        <v/>
      </c>
      <c r="W4627" s="25" t="n">
        <f aca="false">IF(O4627="Won",1,IF(O4627="Lost",0,""))</f>
        <v>1</v>
      </c>
      <c r="Y4627" s="25" t="str">
        <f aca="false">IF(E4627="","Sim","")</f>
        <v/>
      </c>
    </row>
    <row r="4628" customFormat="false" ht="15" hidden="false" customHeight="false" outlineLevel="0" collapsed="false">
      <c r="A4628" s="25" t="s">
        <v>4890</v>
      </c>
      <c r="B4628" s="25" t="s">
        <v>84</v>
      </c>
      <c r="C4628" s="25" t="s">
        <v>93</v>
      </c>
      <c r="D4628" s="25" t="s">
        <v>98</v>
      </c>
      <c r="E4628" s="25" t="s">
        <v>3359</v>
      </c>
      <c r="F4628" s="25" t="s">
        <v>159</v>
      </c>
      <c r="G4628" s="26" t="n">
        <v>882.12</v>
      </c>
      <c r="H4628" s="27" t="n">
        <v>2769</v>
      </c>
      <c r="I4628" s="25" t="s">
        <v>147</v>
      </c>
      <c r="K4628" s="25" t="n">
        <v>1997</v>
      </c>
      <c r="L4628" s="25" t="s">
        <v>170</v>
      </c>
      <c r="M4628" s="25" t="s">
        <v>171</v>
      </c>
      <c r="N4628" s="28" t="n">
        <v>1096</v>
      </c>
      <c r="O4628" s="25" t="s">
        <v>54</v>
      </c>
      <c r="P4628" s="29" t="n">
        <v>42975</v>
      </c>
      <c r="Q4628" s="29" t="n">
        <v>42983</v>
      </c>
      <c r="R4628" s="28" t="n">
        <v>1022</v>
      </c>
      <c r="S4628" s="28" t="n">
        <f aca="false">IF(O4628="Won",R4628,IF(O4628="Lost",0,N4628))</f>
        <v>1022</v>
      </c>
      <c r="T4628" s="30" t="n">
        <f aca="false">IF(AND(P4628&lt;&gt;"",Q4628&lt;&gt;""),Q4628-P4628,"")</f>
        <v>8</v>
      </c>
      <c r="U4628" s="30" t="str">
        <f aca="false">IF(AND(O4628="Engaging",P4628&lt;&gt;""),'Leia-me'!$B$5-P4628,"")</f>
        <v/>
      </c>
      <c r="V4628" s="25" t="str">
        <f aca="false">IF(O4628&lt;&gt;"Engaging","",IF(U4628&lt;='Leia-me'!$B$6,"Saudável",IF(U4628&lt;='Leia-me'!$B$7,"Esfriando",IF(U4628&lt;='Leia-me'!$B$8,"Última chance","Zumbi"))))</f>
        <v/>
      </c>
      <c r="W4628" s="25" t="n">
        <f aca="false">IF(O4628="Won",1,IF(O4628="Lost",0,""))</f>
        <v>1</v>
      </c>
      <c r="Y4628" s="25" t="str">
        <f aca="false">IF(E4628="","Sim","")</f>
        <v/>
      </c>
    </row>
    <row r="4629" customFormat="false" ht="15" hidden="false" customHeight="false" outlineLevel="0" collapsed="false">
      <c r="A4629" s="25" t="s">
        <v>4891</v>
      </c>
      <c r="B4629" s="25" t="s">
        <v>84</v>
      </c>
      <c r="C4629" s="25" t="s">
        <v>93</v>
      </c>
      <c r="D4629" s="25" t="s">
        <v>98</v>
      </c>
      <c r="E4629" s="25" t="s">
        <v>484</v>
      </c>
      <c r="F4629" s="25" t="s">
        <v>211</v>
      </c>
      <c r="G4629" s="26" t="n">
        <v>5158.71</v>
      </c>
      <c r="H4629" s="27" t="n">
        <v>17479</v>
      </c>
      <c r="I4629" s="25" t="s">
        <v>485</v>
      </c>
      <c r="K4629" s="25" t="n">
        <v>1995</v>
      </c>
      <c r="L4629" s="25" t="s">
        <v>1834</v>
      </c>
      <c r="M4629" s="25" t="s">
        <v>171</v>
      </c>
      <c r="N4629" s="28" t="n">
        <v>4821</v>
      </c>
      <c r="O4629" s="25" t="s">
        <v>54</v>
      </c>
      <c r="P4629" s="29" t="n">
        <v>42977</v>
      </c>
      <c r="Q4629" s="29" t="n">
        <v>43090</v>
      </c>
      <c r="R4629" s="28" t="n">
        <v>5052</v>
      </c>
      <c r="S4629" s="28" t="n">
        <f aca="false">IF(O4629="Won",R4629,IF(O4629="Lost",0,N4629))</f>
        <v>5052</v>
      </c>
      <c r="T4629" s="30" t="n">
        <f aca="false">IF(AND(P4629&lt;&gt;"",Q4629&lt;&gt;""),Q4629-P4629,"")</f>
        <v>113</v>
      </c>
      <c r="U4629" s="30" t="str">
        <f aca="false">IF(AND(O4629="Engaging",P4629&lt;&gt;""),'Leia-me'!$B$5-P4629,"")</f>
        <v/>
      </c>
      <c r="V4629" s="25" t="str">
        <f aca="false">IF(O4629&lt;&gt;"Engaging","",IF(U4629&lt;='Leia-me'!$B$6,"Saudável",IF(U4629&lt;='Leia-me'!$B$7,"Esfriando",IF(U4629&lt;='Leia-me'!$B$8,"Última chance","Zumbi"))))</f>
        <v/>
      </c>
      <c r="W4629" s="25" t="n">
        <f aca="false">IF(O4629="Won",1,IF(O4629="Lost",0,""))</f>
        <v>1</v>
      </c>
      <c r="X4629" s="25" t="s">
        <v>1835</v>
      </c>
      <c r="Y4629" s="25" t="str">
        <f aca="false">IF(E4629="","Sim","")</f>
        <v/>
      </c>
    </row>
    <row r="4630" customFormat="false" ht="15" hidden="false" customHeight="false" outlineLevel="0" collapsed="false">
      <c r="A4630" s="25" t="s">
        <v>4892</v>
      </c>
      <c r="B4630" s="25" t="s">
        <v>84</v>
      </c>
      <c r="C4630" s="25" t="s">
        <v>93</v>
      </c>
      <c r="D4630" s="25" t="s">
        <v>98</v>
      </c>
      <c r="E4630" s="25" t="s">
        <v>3373</v>
      </c>
      <c r="F4630" s="25" t="s">
        <v>192</v>
      </c>
      <c r="G4630" s="26" t="n">
        <v>4478.47</v>
      </c>
      <c r="H4630" s="27" t="n">
        <v>13809</v>
      </c>
      <c r="I4630" s="25" t="s">
        <v>147</v>
      </c>
      <c r="K4630" s="25" t="n">
        <v>1979</v>
      </c>
      <c r="L4630" s="25" t="s">
        <v>1834</v>
      </c>
      <c r="M4630" s="25" t="s">
        <v>171</v>
      </c>
      <c r="N4630" s="28" t="n">
        <v>4821</v>
      </c>
      <c r="O4630" s="25" t="s">
        <v>54</v>
      </c>
      <c r="P4630" s="29" t="n">
        <v>42977</v>
      </c>
      <c r="Q4630" s="29" t="n">
        <v>42982</v>
      </c>
      <c r="R4630" s="28" t="n">
        <v>4023</v>
      </c>
      <c r="S4630" s="28" t="n">
        <f aca="false">IF(O4630="Won",R4630,IF(O4630="Lost",0,N4630))</f>
        <v>4023</v>
      </c>
      <c r="T4630" s="30" t="n">
        <f aca="false">IF(AND(P4630&lt;&gt;"",Q4630&lt;&gt;""),Q4630-P4630,"")</f>
        <v>5</v>
      </c>
      <c r="U4630" s="30" t="str">
        <f aca="false">IF(AND(O4630="Engaging",P4630&lt;&gt;""),'Leia-me'!$B$5-P4630,"")</f>
        <v/>
      </c>
      <c r="V4630" s="25" t="str">
        <f aca="false">IF(O4630&lt;&gt;"Engaging","",IF(U4630&lt;='Leia-me'!$B$6,"Saudável",IF(U4630&lt;='Leia-me'!$B$7,"Esfriando",IF(U4630&lt;='Leia-me'!$B$8,"Última chance","Zumbi"))))</f>
        <v/>
      </c>
      <c r="W4630" s="25" t="n">
        <f aca="false">IF(O4630="Won",1,IF(O4630="Lost",0,""))</f>
        <v>1</v>
      </c>
      <c r="X4630" s="25" t="s">
        <v>1835</v>
      </c>
      <c r="Y4630" s="25" t="str">
        <f aca="false">IF(E4630="","Sim","")</f>
        <v/>
      </c>
    </row>
    <row r="4631" customFormat="false" ht="15" hidden="false" customHeight="false" outlineLevel="0" collapsed="false">
      <c r="A4631" s="25" t="s">
        <v>4893</v>
      </c>
      <c r="B4631" s="25" t="s">
        <v>84</v>
      </c>
      <c r="C4631" s="25" t="s">
        <v>93</v>
      </c>
      <c r="D4631" s="25" t="s">
        <v>98</v>
      </c>
      <c r="G4631" s="31"/>
      <c r="H4631" s="32"/>
      <c r="L4631" s="25" t="s">
        <v>186</v>
      </c>
      <c r="M4631" s="25" t="s">
        <v>171</v>
      </c>
      <c r="N4631" s="28" t="n">
        <v>550</v>
      </c>
      <c r="O4631" s="25" t="s">
        <v>56</v>
      </c>
      <c r="P4631" s="29" t="n">
        <v>42978</v>
      </c>
      <c r="Q4631" s="33"/>
      <c r="R4631" s="34"/>
      <c r="S4631" s="28" t="n">
        <f aca="false">IF(O4631="Won",R4631,IF(O4631="Lost",0,N4631))</f>
        <v>550</v>
      </c>
      <c r="T4631" s="30" t="str">
        <f aca="false">IF(AND(P4631&lt;&gt;"",Q4631&lt;&gt;""),Q4631-P4631,"")</f>
        <v/>
      </c>
      <c r="U4631" s="30" t="n">
        <f aca="false">IF(AND(O4631="Engaging",P4631&lt;&gt;""),'Leia-me'!$B$5-P4631,"")</f>
        <v>122</v>
      </c>
      <c r="V4631" s="25" t="str">
        <f aca="false">IF(O4631&lt;&gt;"Engaging","",IF(U4631&lt;='Leia-me'!$B$6,"Saudável",IF(U4631&lt;='Leia-me'!$B$7,"Esfriando",IF(U4631&lt;='Leia-me'!$B$8,"Última chance","Zumbi"))))</f>
        <v>Última chance</v>
      </c>
      <c r="W4631" s="25" t="str">
        <f aca="false">IF(O4631="Won",1,IF(O4631="Lost",0,""))</f>
        <v/>
      </c>
      <c r="Y4631" s="25" t="str">
        <f aca="false">IF(E4631="","Sim","")</f>
        <v>Sim</v>
      </c>
    </row>
    <row r="4632" customFormat="false" ht="15" hidden="false" customHeight="false" outlineLevel="0" collapsed="false">
      <c r="A4632" s="25" t="s">
        <v>4894</v>
      </c>
      <c r="B4632" s="25" t="s">
        <v>84</v>
      </c>
      <c r="C4632" s="25" t="s">
        <v>93</v>
      </c>
      <c r="D4632" s="25" t="s">
        <v>98</v>
      </c>
      <c r="E4632" s="25" t="s">
        <v>3511</v>
      </c>
      <c r="F4632" s="25" t="s">
        <v>168</v>
      </c>
      <c r="G4632" s="26" t="n">
        <v>1197.44</v>
      </c>
      <c r="H4632" s="27" t="n">
        <v>2570</v>
      </c>
      <c r="I4632" s="25" t="s">
        <v>147</v>
      </c>
      <c r="K4632" s="25" t="n">
        <v>1999</v>
      </c>
      <c r="L4632" s="25" t="s">
        <v>170</v>
      </c>
      <c r="M4632" s="25" t="s">
        <v>171</v>
      </c>
      <c r="N4632" s="28" t="n">
        <v>1096</v>
      </c>
      <c r="O4632" s="25" t="s">
        <v>54</v>
      </c>
      <c r="P4632" s="29" t="n">
        <v>42982</v>
      </c>
      <c r="Q4632" s="29" t="n">
        <v>43050</v>
      </c>
      <c r="R4632" s="28" t="n">
        <v>973</v>
      </c>
      <c r="S4632" s="28" t="n">
        <f aca="false">IF(O4632="Won",R4632,IF(O4632="Lost",0,N4632))</f>
        <v>973</v>
      </c>
      <c r="T4632" s="30" t="n">
        <f aca="false">IF(AND(P4632&lt;&gt;"",Q4632&lt;&gt;""),Q4632-P4632,"")</f>
        <v>68</v>
      </c>
      <c r="U4632" s="30" t="str">
        <f aca="false">IF(AND(O4632="Engaging",P4632&lt;&gt;""),'Leia-me'!$B$5-P4632,"")</f>
        <v/>
      </c>
      <c r="V4632" s="25" t="str">
        <f aca="false">IF(O4632&lt;&gt;"Engaging","",IF(U4632&lt;='Leia-me'!$B$6,"Saudável",IF(U4632&lt;='Leia-me'!$B$7,"Esfriando",IF(U4632&lt;='Leia-me'!$B$8,"Última chance","Zumbi"))))</f>
        <v/>
      </c>
      <c r="W4632" s="25" t="n">
        <f aca="false">IF(O4632="Won",1,IF(O4632="Lost",0,""))</f>
        <v>1</v>
      </c>
      <c r="Y4632" s="25" t="str">
        <f aca="false">IF(E4632="","Sim","")</f>
        <v/>
      </c>
    </row>
    <row r="4633" customFormat="false" ht="15" hidden="false" customHeight="false" outlineLevel="0" collapsed="false">
      <c r="A4633" s="25" t="s">
        <v>4895</v>
      </c>
      <c r="B4633" s="25" t="s">
        <v>84</v>
      </c>
      <c r="C4633" s="25" t="s">
        <v>93</v>
      </c>
      <c r="D4633" s="25" t="s">
        <v>98</v>
      </c>
      <c r="E4633" s="25" t="s">
        <v>1189</v>
      </c>
      <c r="F4633" s="25" t="s">
        <v>211</v>
      </c>
      <c r="G4633" s="26" t="n">
        <v>702.72</v>
      </c>
      <c r="H4633" s="27" t="n">
        <v>1831</v>
      </c>
      <c r="I4633" s="25" t="s">
        <v>147</v>
      </c>
      <c r="K4633" s="25" t="n">
        <v>2004</v>
      </c>
      <c r="L4633" s="25" t="s">
        <v>178</v>
      </c>
      <c r="M4633" s="25" t="s">
        <v>171</v>
      </c>
      <c r="N4633" s="28" t="n">
        <v>5482</v>
      </c>
      <c r="O4633" s="25" t="s">
        <v>54</v>
      </c>
      <c r="P4633" s="29" t="n">
        <v>42982</v>
      </c>
      <c r="Q4633" s="29" t="n">
        <v>42991</v>
      </c>
      <c r="R4633" s="28" t="n">
        <v>4954</v>
      </c>
      <c r="S4633" s="28" t="n">
        <f aca="false">IF(O4633="Won",R4633,IF(O4633="Lost",0,N4633))</f>
        <v>4954</v>
      </c>
      <c r="T4633" s="30" t="n">
        <f aca="false">IF(AND(P4633&lt;&gt;"",Q4633&lt;&gt;""),Q4633-P4633,"")</f>
        <v>9</v>
      </c>
      <c r="U4633" s="30" t="str">
        <f aca="false">IF(AND(O4633="Engaging",P4633&lt;&gt;""),'Leia-me'!$B$5-P4633,"")</f>
        <v/>
      </c>
      <c r="V4633" s="25" t="str">
        <f aca="false">IF(O4633&lt;&gt;"Engaging","",IF(U4633&lt;='Leia-me'!$B$6,"Saudável",IF(U4633&lt;='Leia-me'!$B$7,"Esfriando",IF(U4633&lt;='Leia-me'!$B$8,"Última chance","Zumbi"))))</f>
        <v/>
      </c>
      <c r="W4633" s="25" t="n">
        <f aca="false">IF(O4633="Won",1,IF(O4633="Lost",0,""))</f>
        <v>1</v>
      </c>
      <c r="Y4633" s="25" t="str">
        <f aca="false">IF(E4633="","Sim","")</f>
        <v/>
      </c>
    </row>
    <row r="4634" customFormat="false" ht="15" hidden="false" customHeight="false" outlineLevel="0" collapsed="false">
      <c r="A4634" s="25" t="s">
        <v>4896</v>
      </c>
      <c r="B4634" s="25" t="s">
        <v>84</v>
      </c>
      <c r="C4634" s="25" t="s">
        <v>93</v>
      </c>
      <c r="D4634" s="25" t="s">
        <v>98</v>
      </c>
      <c r="G4634" s="31"/>
      <c r="H4634" s="32"/>
      <c r="L4634" s="25" t="s">
        <v>1834</v>
      </c>
      <c r="M4634" s="25" t="s">
        <v>171</v>
      </c>
      <c r="N4634" s="28" t="n">
        <v>4821</v>
      </c>
      <c r="O4634" s="25" t="s">
        <v>56</v>
      </c>
      <c r="P4634" s="29" t="n">
        <v>42983</v>
      </c>
      <c r="Q4634" s="33"/>
      <c r="R4634" s="34"/>
      <c r="S4634" s="28" t="n">
        <f aca="false">IF(O4634="Won",R4634,IF(O4634="Lost",0,N4634))</f>
        <v>4821</v>
      </c>
      <c r="T4634" s="30" t="str">
        <f aca="false">IF(AND(P4634&lt;&gt;"",Q4634&lt;&gt;""),Q4634-P4634,"")</f>
        <v/>
      </c>
      <c r="U4634" s="30" t="n">
        <f aca="false">IF(AND(O4634="Engaging",P4634&lt;&gt;""),'Leia-me'!$B$5-P4634,"")</f>
        <v>117</v>
      </c>
      <c r="V4634" s="25" t="str">
        <f aca="false">IF(O4634&lt;&gt;"Engaging","",IF(U4634&lt;='Leia-me'!$B$6,"Saudável",IF(U4634&lt;='Leia-me'!$B$7,"Esfriando",IF(U4634&lt;='Leia-me'!$B$8,"Última chance","Zumbi"))))</f>
        <v>Esfriando</v>
      </c>
      <c r="W4634" s="25" t="str">
        <f aca="false">IF(O4634="Won",1,IF(O4634="Lost",0,""))</f>
        <v/>
      </c>
      <c r="X4634" s="25" t="s">
        <v>1835</v>
      </c>
      <c r="Y4634" s="25" t="str">
        <f aca="false">IF(E4634="","Sim","")</f>
        <v>Sim</v>
      </c>
    </row>
    <row r="4635" customFormat="false" ht="15" hidden="false" customHeight="false" outlineLevel="0" collapsed="false">
      <c r="A4635" s="25" t="s">
        <v>4897</v>
      </c>
      <c r="B4635" s="25" t="s">
        <v>84</v>
      </c>
      <c r="C4635" s="25" t="s">
        <v>93</v>
      </c>
      <c r="D4635" s="25" t="s">
        <v>98</v>
      </c>
      <c r="G4635" s="31"/>
      <c r="H4635" s="32"/>
      <c r="L4635" s="25" t="s">
        <v>170</v>
      </c>
      <c r="M4635" s="25" t="s">
        <v>171</v>
      </c>
      <c r="N4635" s="28" t="n">
        <v>1096</v>
      </c>
      <c r="O4635" s="25" t="s">
        <v>56</v>
      </c>
      <c r="P4635" s="29" t="n">
        <v>42985</v>
      </c>
      <c r="Q4635" s="33"/>
      <c r="R4635" s="34"/>
      <c r="S4635" s="28" t="n">
        <f aca="false">IF(O4635="Won",R4635,IF(O4635="Lost",0,N4635))</f>
        <v>1096</v>
      </c>
      <c r="T4635" s="30" t="str">
        <f aca="false">IF(AND(P4635&lt;&gt;"",Q4635&lt;&gt;""),Q4635-P4635,"")</f>
        <v/>
      </c>
      <c r="U4635" s="30" t="n">
        <f aca="false">IF(AND(O4635="Engaging",P4635&lt;&gt;""),'Leia-me'!$B$5-P4635,"")</f>
        <v>115</v>
      </c>
      <c r="V4635" s="25" t="str">
        <f aca="false">IF(O4635&lt;&gt;"Engaging","",IF(U4635&lt;='Leia-me'!$B$6,"Saudável",IF(U4635&lt;='Leia-me'!$B$7,"Esfriando",IF(U4635&lt;='Leia-me'!$B$8,"Última chance","Zumbi"))))</f>
        <v>Esfriando</v>
      </c>
      <c r="W4635" s="25" t="str">
        <f aca="false">IF(O4635="Won",1,IF(O4635="Lost",0,""))</f>
        <v/>
      </c>
      <c r="Y4635" s="25" t="str">
        <f aca="false">IF(E4635="","Sim","")</f>
        <v>Sim</v>
      </c>
    </row>
    <row r="4636" customFormat="false" ht="15" hidden="false" customHeight="false" outlineLevel="0" collapsed="false">
      <c r="A4636" s="25" t="s">
        <v>4898</v>
      </c>
      <c r="B4636" s="25" t="s">
        <v>84</v>
      </c>
      <c r="C4636" s="25" t="s">
        <v>93</v>
      </c>
      <c r="D4636" s="25" t="s">
        <v>98</v>
      </c>
      <c r="E4636" s="25" t="s">
        <v>622</v>
      </c>
      <c r="F4636" s="25" t="s">
        <v>211</v>
      </c>
      <c r="G4636" s="26" t="n">
        <v>167.89</v>
      </c>
      <c r="H4636" s="27" t="n">
        <v>493</v>
      </c>
      <c r="I4636" s="25" t="s">
        <v>623</v>
      </c>
      <c r="K4636" s="25" t="n">
        <v>2000</v>
      </c>
      <c r="L4636" s="25" t="s">
        <v>170</v>
      </c>
      <c r="M4636" s="25" t="s">
        <v>171</v>
      </c>
      <c r="N4636" s="28" t="n">
        <v>1096</v>
      </c>
      <c r="O4636" s="25" t="s">
        <v>54</v>
      </c>
      <c r="P4636" s="29" t="n">
        <v>42985</v>
      </c>
      <c r="Q4636" s="29" t="n">
        <v>43072</v>
      </c>
      <c r="R4636" s="28" t="n">
        <v>1106</v>
      </c>
      <c r="S4636" s="28" t="n">
        <f aca="false">IF(O4636="Won",R4636,IF(O4636="Lost",0,N4636))</f>
        <v>1106</v>
      </c>
      <c r="T4636" s="30" t="n">
        <f aca="false">IF(AND(P4636&lt;&gt;"",Q4636&lt;&gt;""),Q4636-P4636,"")</f>
        <v>87</v>
      </c>
      <c r="U4636" s="30" t="str">
        <f aca="false">IF(AND(O4636="Engaging",P4636&lt;&gt;""),'Leia-me'!$B$5-P4636,"")</f>
        <v/>
      </c>
      <c r="V4636" s="25" t="str">
        <f aca="false">IF(O4636&lt;&gt;"Engaging","",IF(U4636&lt;='Leia-me'!$B$6,"Saudável",IF(U4636&lt;='Leia-me'!$B$7,"Esfriando",IF(U4636&lt;='Leia-me'!$B$8,"Última chance","Zumbi"))))</f>
        <v/>
      </c>
      <c r="W4636" s="25" t="n">
        <f aca="false">IF(O4636="Won",1,IF(O4636="Lost",0,""))</f>
        <v>1</v>
      </c>
      <c r="Y4636" s="25" t="str">
        <f aca="false">IF(E4636="","Sim","")</f>
        <v/>
      </c>
    </row>
    <row r="4637" customFormat="false" ht="15" hidden="false" customHeight="false" outlineLevel="0" collapsed="false">
      <c r="A4637" s="25" t="s">
        <v>4899</v>
      </c>
      <c r="B4637" s="25" t="s">
        <v>84</v>
      </c>
      <c r="C4637" s="25" t="s">
        <v>93</v>
      </c>
      <c r="D4637" s="25" t="s">
        <v>98</v>
      </c>
      <c r="E4637" s="25" t="s">
        <v>1049</v>
      </c>
      <c r="F4637" s="25" t="s">
        <v>177</v>
      </c>
      <c r="G4637" s="26" t="n">
        <v>2022.14</v>
      </c>
      <c r="H4637" s="27" t="n">
        <v>5113</v>
      </c>
      <c r="I4637" s="25" t="s">
        <v>147</v>
      </c>
      <c r="K4637" s="25" t="n">
        <v>1998</v>
      </c>
      <c r="L4637" s="25" t="s">
        <v>178</v>
      </c>
      <c r="M4637" s="25" t="s">
        <v>171</v>
      </c>
      <c r="N4637" s="28" t="n">
        <v>5482</v>
      </c>
      <c r="O4637" s="25" t="s">
        <v>55</v>
      </c>
      <c r="P4637" s="29" t="n">
        <v>42986</v>
      </c>
      <c r="Q4637" s="29" t="n">
        <v>43058</v>
      </c>
      <c r="R4637" s="28" t="n">
        <v>0</v>
      </c>
      <c r="S4637" s="28" t="n">
        <f aca="false">IF(O4637="Won",R4637,IF(O4637="Lost",0,N4637))</f>
        <v>0</v>
      </c>
      <c r="T4637" s="30" t="n">
        <f aca="false">IF(AND(P4637&lt;&gt;"",Q4637&lt;&gt;""),Q4637-P4637,"")</f>
        <v>72</v>
      </c>
      <c r="U4637" s="30" t="str">
        <f aca="false">IF(AND(O4637="Engaging",P4637&lt;&gt;""),'Leia-me'!$B$5-P4637,"")</f>
        <v/>
      </c>
      <c r="V4637" s="25" t="str">
        <f aca="false">IF(O4637&lt;&gt;"Engaging","",IF(U4637&lt;='Leia-me'!$B$6,"Saudável",IF(U4637&lt;='Leia-me'!$B$7,"Esfriando",IF(U4637&lt;='Leia-me'!$B$8,"Última chance","Zumbi"))))</f>
        <v/>
      </c>
      <c r="W4637" s="25" t="n">
        <f aca="false">IF(O4637="Won",1,IF(O4637="Lost",0,""))</f>
        <v>0</v>
      </c>
      <c r="Y4637" s="25" t="str">
        <f aca="false">IF(E4637="","Sim","")</f>
        <v/>
      </c>
    </row>
    <row r="4638" customFormat="false" ht="15" hidden="false" customHeight="false" outlineLevel="0" collapsed="false">
      <c r="A4638" s="25" t="s">
        <v>4900</v>
      </c>
      <c r="B4638" s="25" t="s">
        <v>84</v>
      </c>
      <c r="C4638" s="25" t="s">
        <v>93</v>
      </c>
      <c r="D4638" s="25" t="s">
        <v>98</v>
      </c>
      <c r="E4638" s="25" t="s">
        <v>3373</v>
      </c>
      <c r="F4638" s="25" t="s">
        <v>192</v>
      </c>
      <c r="G4638" s="26" t="n">
        <v>4478.47</v>
      </c>
      <c r="H4638" s="27" t="n">
        <v>13809</v>
      </c>
      <c r="I4638" s="25" t="s">
        <v>147</v>
      </c>
      <c r="K4638" s="25" t="n">
        <v>1979</v>
      </c>
      <c r="L4638" s="25" t="s">
        <v>170</v>
      </c>
      <c r="M4638" s="25" t="s">
        <v>171</v>
      </c>
      <c r="N4638" s="28" t="n">
        <v>1096</v>
      </c>
      <c r="O4638" s="25" t="s">
        <v>54</v>
      </c>
      <c r="P4638" s="29" t="n">
        <v>42986</v>
      </c>
      <c r="Q4638" s="29" t="n">
        <v>43086</v>
      </c>
      <c r="R4638" s="28" t="n">
        <v>1259</v>
      </c>
      <c r="S4638" s="28" t="n">
        <f aca="false">IF(O4638="Won",R4638,IF(O4638="Lost",0,N4638))</f>
        <v>1259</v>
      </c>
      <c r="T4638" s="30" t="n">
        <f aca="false">IF(AND(P4638&lt;&gt;"",Q4638&lt;&gt;""),Q4638-P4638,"")</f>
        <v>100</v>
      </c>
      <c r="U4638" s="30" t="str">
        <f aca="false">IF(AND(O4638="Engaging",P4638&lt;&gt;""),'Leia-me'!$B$5-P4638,"")</f>
        <v/>
      </c>
      <c r="V4638" s="25" t="str">
        <f aca="false">IF(O4638&lt;&gt;"Engaging","",IF(U4638&lt;='Leia-me'!$B$6,"Saudável",IF(U4638&lt;='Leia-me'!$B$7,"Esfriando",IF(U4638&lt;='Leia-me'!$B$8,"Última chance","Zumbi"))))</f>
        <v/>
      </c>
      <c r="W4638" s="25" t="n">
        <f aca="false">IF(O4638="Won",1,IF(O4638="Lost",0,""))</f>
        <v>1</v>
      </c>
      <c r="Y4638" s="25" t="str">
        <f aca="false">IF(E4638="","Sim","")</f>
        <v/>
      </c>
    </row>
    <row r="4639" customFormat="false" ht="15" hidden="false" customHeight="false" outlineLevel="0" collapsed="false">
      <c r="A4639" s="25" t="s">
        <v>4901</v>
      </c>
      <c r="B4639" s="25" t="s">
        <v>84</v>
      </c>
      <c r="C4639" s="25" t="s">
        <v>93</v>
      </c>
      <c r="D4639" s="25" t="s">
        <v>98</v>
      </c>
      <c r="E4639" s="25" t="s">
        <v>3373</v>
      </c>
      <c r="F4639" s="25" t="s">
        <v>192</v>
      </c>
      <c r="G4639" s="26" t="n">
        <v>4478.47</v>
      </c>
      <c r="H4639" s="27" t="n">
        <v>13809</v>
      </c>
      <c r="I4639" s="25" t="s">
        <v>147</v>
      </c>
      <c r="K4639" s="25" t="n">
        <v>1979</v>
      </c>
      <c r="L4639" s="25" t="s">
        <v>170</v>
      </c>
      <c r="M4639" s="25" t="s">
        <v>171</v>
      </c>
      <c r="N4639" s="28" t="n">
        <v>1096</v>
      </c>
      <c r="O4639" s="25" t="s">
        <v>54</v>
      </c>
      <c r="P4639" s="29" t="n">
        <v>42986</v>
      </c>
      <c r="Q4639" s="29" t="n">
        <v>42992</v>
      </c>
      <c r="R4639" s="28" t="n">
        <v>1114</v>
      </c>
      <c r="S4639" s="28" t="n">
        <f aca="false">IF(O4639="Won",R4639,IF(O4639="Lost",0,N4639))</f>
        <v>1114</v>
      </c>
      <c r="T4639" s="30" t="n">
        <f aca="false">IF(AND(P4639&lt;&gt;"",Q4639&lt;&gt;""),Q4639-P4639,"")</f>
        <v>6</v>
      </c>
      <c r="U4639" s="30" t="str">
        <f aca="false">IF(AND(O4639="Engaging",P4639&lt;&gt;""),'Leia-me'!$B$5-P4639,"")</f>
        <v/>
      </c>
      <c r="V4639" s="25" t="str">
        <f aca="false">IF(O4639&lt;&gt;"Engaging","",IF(U4639&lt;='Leia-me'!$B$6,"Saudável",IF(U4639&lt;='Leia-me'!$B$7,"Esfriando",IF(U4639&lt;='Leia-me'!$B$8,"Última chance","Zumbi"))))</f>
        <v/>
      </c>
      <c r="W4639" s="25" t="n">
        <f aca="false">IF(O4639="Won",1,IF(O4639="Lost",0,""))</f>
        <v>1</v>
      </c>
      <c r="Y4639" s="25" t="str">
        <f aca="false">IF(E4639="","Sim","")</f>
        <v/>
      </c>
    </row>
    <row r="4640" customFormat="false" ht="15" hidden="false" customHeight="false" outlineLevel="0" collapsed="false">
      <c r="A4640" s="25" t="s">
        <v>4902</v>
      </c>
      <c r="B4640" s="25" t="s">
        <v>84</v>
      </c>
      <c r="C4640" s="25" t="s">
        <v>93</v>
      </c>
      <c r="D4640" s="25" t="s">
        <v>98</v>
      </c>
      <c r="E4640" s="25" t="s">
        <v>1189</v>
      </c>
      <c r="F4640" s="25" t="s">
        <v>211</v>
      </c>
      <c r="G4640" s="26" t="n">
        <v>702.72</v>
      </c>
      <c r="H4640" s="27" t="n">
        <v>1831</v>
      </c>
      <c r="I4640" s="25" t="s">
        <v>147</v>
      </c>
      <c r="K4640" s="25" t="n">
        <v>2004</v>
      </c>
      <c r="L4640" s="25" t="s">
        <v>148</v>
      </c>
      <c r="M4640" s="25" t="s">
        <v>149</v>
      </c>
      <c r="N4640" s="28" t="n">
        <v>55</v>
      </c>
      <c r="O4640" s="25" t="s">
        <v>54</v>
      </c>
      <c r="P4640" s="29" t="n">
        <v>42986</v>
      </c>
      <c r="Q4640" s="29" t="n">
        <v>43064</v>
      </c>
      <c r="R4640" s="28" t="n">
        <v>57</v>
      </c>
      <c r="S4640" s="28" t="n">
        <f aca="false">IF(O4640="Won",R4640,IF(O4640="Lost",0,N4640))</f>
        <v>57</v>
      </c>
      <c r="T4640" s="30" t="n">
        <f aca="false">IF(AND(P4640&lt;&gt;"",Q4640&lt;&gt;""),Q4640-P4640,"")</f>
        <v>78</v>
      </c>
      <c r="U4640" s="30" t="str">
        <f aca="false">IF(AND(O4640="Engaging",P4640&lt;&gt;""),'Leia-me'!$B$5-P4640,"")</f>
        <v/>
      </c>
      <c r="V4640" s="25" t="str">
        <f aca="false">IF(O4640&lt;&gt;"Engaging","",IF(U4640&lt;='Leia-me'!$B$6,"Saudável",IF(U4640&lt;='Leia-me'!$B$7,"Esfriando",IF(U4640&lt;='Leia-me'!$B$8,"Última chance","Zumbi"))))</f>
        <v/>
      </c>
      <c r="W4640" s="25" t="n">
        <f aca="false">IF(O4640="Won",1,IF(O4640="Lost",0,""))</f>
        <v>1</v>
      </c>
      <c r="Y4640" s="25" t="str">
        <f aca="false">IF(E4640="","Sim","")</f>
        <v/>
      </c>
    </row>
    <row r="4641" customFormat="false" ht="15" hidden="false" customHeight="false" outlineLevel="0" collapsed="false">
      <c r="A4641" s="25" t="s">
        <v>4903</v>
      </c>
      <c r="B4641" s="25" t="s">
        <v>84</v>
      </c>
      <c r="C4641" s="25" t="s">
        <v>93</v>
      </c>
      <c r="D4641" s="25" t="s">
        <v>98</v>
      </c>
      <c r="E4641" s="25" t="s">
        <v>1671</v>
      </c>
      <c r="F4641" s="25" t="s">
        <v>168</v>
      </c>
      <c r="G4641" s="26" t="n">
        <v>3027.46</v>
      </c>
      <c r="H4641" s="27" t="n">
        <v>9516</v>
      </c>
      <c r="I4641" s="25" t="s">
        <v>1672</v>
      </c>
      <c r="K4641" s="25" t="n">
        <v>1984</v>
      </c>
      <c r="L4641" s="25" t="s">
        <v>1834</v>
      </c>
      <c r="M4641" s="25" t="s">
        <v>171</v>
      </c>
      <c r="N4641" s="28" t="n">
        <v>4821</v>
      </c>
      <c r="O4641" s="25" t="s">
        <v>54</v>
      </c>
      <c r="P4641" s="29" t="n">
        <v>42987</v>
      </c>
      <c r="Q4641" s="29" t="n">
        <v>43000</v>
      </c>
      <c r="R4641" s="28" t="n">
        <v>4609</v>
      </c>
      <c r="S4641" s="28" t="n">
        <f aca="false">IF(O4641="Won",R4641,IF(O4641="Lost",0,N4641))</f>
        <v>4609</v>
      </c>
      <c r="T4641" s="30" t="n">
        <f aca="false">IF(AND(P4641&lt;&gt;"",Q4641&lt;&gt;""),Q4641-P4641,"")</f>
        <v>13</v>
      </c>
      <c r="U4641" s="30" t="str">
        <f aca="false">IF(AND(O4641="Engaging",P4641&lt;&gt;""),'Leia-me'!$B$5-P4641,"")</f>
        <v/>
      </c>
      <c r="V4641" s="25" t="str">
        <f aca="false">IF(O4641&lt;&gt;"Engaging","",IF(U4641&lt;='Leia-me'!$B$6,"Saudável",IF(U4641&lt;='Leia-me'!$B$7,"Esfriando",IF(U4641&lt;='Leia-me'!$B$8,"Última chance","Zumbi"))))</f>
        <v/>
      </c>
      <c r="W4641" s="25" t="n">
        <f aca="false">IF(O4641="Won",1,IF(O4641="Lost",0,""))</f>
        <v>1</v>
      </c>
      <c r="X4641" s="25" t="s">
        <v>1835</v>
      </c>
      <c r="Y4641" s="25" t="str">
        <f aca="false">IF(E4641="","Sim","")</f>
        <v/>
      </c>
    </row>
    <row r="4642" customFormat="false" ht="15" hidden="false" customHeight="false" outlineLevel="0" collapsed="false">
      <c r="A4642" s="25" t="s">
        <v>4904</v>
      </c>
      <c r="B4642" s="25" t="s">
        <v>84</v>
      </c>
      <c r="C4642" s="25" t="s">
        <v>93</v>
      </c>
      <c r="D4642" s="25" t="s">
        <v>98</v>
      </c>
      <c r="E4642" s="25" t="s">
        <v>1158</v>
      </c>
      <c r="F4642" s="25" t="s">
        <v>185</v>
      </c>
      <c r="G4642" s="26" t="n">
        <v>7708.38</v>
      </c>
      <c r="H4642" s="27" t="n">
        <v>13756</v>
      </c>
      <c r="I4642" s="25" t="s">
        <v>147</v>
      </c>
      <c r="K4642" s="25" t="n">
        <v>1980</v>
      </c>
      <c r="L4642" s="25" t="s">
        <v>170</v>
      </c>
      <c r="M4642" s="25" t="s">
        <v>171</v>
      </c>
      <c r="N4642" s="28" t="n">
        <v>1096</v>
      </c>
      <c r="O4642" s="25" t="s">
        <v>54</v>
      </c>
      <c r="P4642" s="29" t="n">
        <v>42989</v>
      </c>
      <c r="Q4642" s="29" t="n">
        <v>43099</v>
      </c>
      <c r="R4642" s="28" t="n">
        <v>1140</v>
      </c>
      <c r="S4642" s="28" t="n">
        <f aca="false">IF(O4642="Won",R4642,IF(O4642="Lost",0,N4642))</f>
        <v>1140</v>
      </c>
      <c r="T4642" s="30" t="n">
        <f aca="false">IF(AND(P4642&lt;&gt;"",Q4642&lt;&gt;""),Q4642-P4642,"")</f>
        <v>110</v>
      </c>
      <c r="U4642" s="30" t="str">
        <f aca="false">IF(AND(O4642="Engaging",P4642&lt;&gt;""),'Leia-me'!$B$5-P4642,"")</f>
        <v/>
      </c>
      <c r="V4642" s="25" t="str">
        <f aca="false">IF(O4642&lt;&gt;"Engaging","",IF(U4642&lt;='Leia-me'!$B$6,"Saudável",IF(U4642&lt;='Leia-me'!$B$7,"Esfriando",IF(U4642&lt;='Leia-me'!$B$8,"Última chance","Zumbi"))))</f>
        <v/>
      </c>
      <c r="W4642" s="25" t="n">
        <f aca="false">IF(O4642="Won",1,IF(O4642="Lost",0,""))</f>
        <v>1</v>
      </c>
      <c r="Y4642" s="25" t="str">
        <f aca="false">IF(E4642="","Sim","")</f>
        <v/>
      </c>
    </row>
    <row r="4643" customFormat="false" ht="15" hidden="false" customHeight="false" outlineLevel="0" collapsed="false">
      <c r="A4643" s="25" t="s">
        <v>4905</v>
      </c>
      <c r="B4643" s="25" t="s">
        <v>84</v>
      </c>
      <c r="C4643" s="25" t="s">
        <v>93</v>
      </c>
      <c r="D4643" s="25" t="s">
        <v>98</v>
      </c>
      <c r="E4643" s="25" t="s">
        <v>639</v>
      </c>
      <c r="F4643" s="25" t="s">
        <v>211</v>
      </c>
      <c r="G4643" s="26" t="n">
        <v>1419.98</v>
      </c>
      <c r="H4643" s="27" t="n">
        <v>4018</v>
      </c>
      <c r="I4643" s="25" t="s">
        <v>147</v>
      </c>
      <c r="K4643" s="25" t="n">
        <v>2003</v>
      </c>
      <c r="L4643" s="25" t="s">
        <v>170</v>
      </c>
      <c r="M4643" s="25" t="s">
        <v>171</v>
      </c>
      <c r="N4643" s="28" t="n">
        <v>1096</v>
      </c>
      <c r="O4643" s="25" t="s">
        <v>55</v>
      </c>
      <c r="P4643" s="29" t="n">
        <v>42990</v>
      </c>
      <c r="Q4643" s="29" t="n">
        <v>42997</v>
      </c>
      <c r="R4643" s="28" t="n">
        <v>0</v>
      </c>
      <c r="S4643" s="28" t="n">
        <f aca="false">IF(O4643="Won",R4643,IF(O4643="Lost",0,N4643))</f>
        <v>0</v>
      </c>
      <c r="T4643" s="30" t="n">
        <f aca="false">IF(AND(P4643&lt;&gt;"",Q4643&lt;&gt;""),Q4643-P4643,"")</f>
        <v>7</v>
      </c>
      <c r="U4643" s="30" t="str">
        <f aca="false">IF(AND(O4643="Engaging",P4643&lt;&gt;""),'Leia-me'!$B$5-P4643,"")</f>
        <v/>
      </c>
      <c r="V4643" s="25" t="str">
        <f aca="false">IF(O4643&lt;&gt;"Engaging","",IF(U4643&lt;='Leia-me'!$B$6,"Saudável",IF(U4643&lt;='Leia-me'!$B$7,"Esfriando",IF(U4643&lt;='Leia-me'!$B$8,"Última chance","Zumbi"))))</f>
        <v/>
      </c>
      <c r="W4643" s="25" t="n">
        <f aca="false">IF(O4643="Won",1,IF(O4643="Lost",0,""))</f>
        <v>0</v>
      </c>
      <c r="Y4643" s="25" t="str">
        <f aca="false">IF(E4643="","Sim","")</f>
        <v/>
      </c>
    </row>
    <row r="4644" customFormat="false" ht="15" hidden="false" customHeight="false" outlineLevel="0" collapsed="false">
      <c r="A4644" s="25" t="s">
        <v>4906</v>
      </c>
      <c r="B4644" s="25" t="s">
        <v>84</v>
      </c>
      <c r="C4644" s="25" t="s">
        <v>93</v>
      </c>
      <c r="D4644" s="25" t="s">
        <v>98</v>
      </c>
      <c r="G4644" s="31"/>
      <c r="H4644" s="32"/>
      <c r="L4644" s="25" t="s">
        <v>170</v>
      </c>
      <c r="M4644" s="25" t="s">
        <v>171</v>
      </c>
      <c r="N4644" s="28" t="n">
        <v>1096</v>
      </c>
      <c r="O4644" s="25" t="s">
        <v>56</v>
      </c>
      <c r="P4644" s="29" t="n">
        <v>42995</v>
      </c>
      <c r="Q4644" s="33"/>
      <c r="R4644" s="34"/>
      <c r="S4644" s="28" t="n">
        <f aca="false">IF(O4644="Won",R4644,IF(O4644="Lost",0,N4644))</f>
        <v>1096</v>
      </c>
      <c r="T4644" s="30" t="str">
        <f aca="false">IF(AND(P4644&lt;&gt;"",Q4644&lt;&gt;""),Q4644-P4644,"")</f>
        <v/>
      </c>
      <c r="U4644" s="30" t="n">
        <f aca="false">IF(AND(O4644="Engaging",P4644&lt;&gt;""),'Leia-me'!$B$5-P4644,"")</f>
        <v>105</v>
      </c>
      <c r="V4644" s="25" t="str">
        <f aca="false">IF(O4644&lt;&gt;"Engaging","",IF(U4644&lt;='Leia-me'!$B$6,"Saudável",IF(U4644&lt;='Leia-me'!$B$7,"Esfriando",IF(U4644&lt;='Leia-me'!$B$8,"Última chance","Zumbi"))))</f>
        <v>Esfriando</v>
      </c>
      <c r="W4644" s="25" t="str">
        <f aca="false">IF(O4644="Won",1,IF(O4644="Lost",0,""))</f>
        <v/>
      </c>
      <c r="Y4644" s="25" t="str">
        <f aca="false">IF(E4644="","Sim","")</f>
        <v>Sim</v>
      </c>
    </row>
    <row r="4645" customFormat="false" ht="15" hidden="false" customHeight="false" outlineLevel="0" collapsed="false">
      <c r="A4645" s="25" t="s">
        <v>4907</v>
      </c>
      <c r="B4645" s="25" t="s">
        <v>84</v>
      </c>
      <c r="C4645" s="25" t="s">
        <v>93</v>
      </c>
      <c r="D4645" s="25" t="s">
        <v>98</v>
      </c>
      <c r="E4645" s="25" t="s">
        <v>251</v>
      </c>
      <c r="F4645" s="25" t="s">
        <v>211</v>
      </c>
      <c r="G4645" s="26" t="n">
        <v>332.43</v>
      </c>
      <c r="H4645" s="27" t="n">
        <v>799</v>
      </c>
      <c r="I4645" s="25" t="s">
        <v>147</v>
      </c>
      <c r="K4645" s="25" t="n">
        <v>1995</v>
      </c>
      <c r="L4645" s="25" t="s">
        <v>160</v>
      </c>
      <c r="M4645" s="25" t="s">
        <v>149</v>
      </c>
      <c r="N4645" s="28" t="n">
        <v>3393</v>
      </c>
      <c r="O4645" s="25" t="s">
        <v>56</v>
      </c>
      <c r="P4645" s="29" t="n">
        <v>42998</v>
      </c>
      <c r="Q4645" s="33"/>
      <c r="R4645" s="34"/>
      <c r="S4645" s="28" t="n">
        <f aca="false">IF(O4645="Won",R4645,IF(O4645="Lost",0,N4645))</f>
        <v>3393</v>
      </c>
      <c r="T4645" s="30" t="str">
        <f aca="false">IF(AND(P4645&lt;&gt;"",Q4645&lt;&gt;""),Q4645-P4645,"")</f>
        <v/>
      </c>
      <c r="U4645" s="30" t="n">
        <f aca="false">IF(AND(O4645="Engaging",P4645&lt;&gt;""),'Leia-me'!$B$5-P4645,"")</f>
        <v>102</v>
      </c>
      <c r="V4645" s="25" t="str">
        <f aca="false">IF(O4645&lt;&gt;"Engaging","",IF(U4645&lt;='Leia-me'!$B$6,"Saudável",IF(U4645&lt;='Leia-me'!$B$7,"Esfriando",IF(U4645&lt;='Leia-me'!$B$8,"Última chance","Zumbi"))))</f>
        <v>Esfriando</v>
      </c>
      <c r="W4645" s="25" t="str">
        <f aca="false">IF(O4645="Won",1,IF(O4645="Lost",0,""))</f>
        <v/>
      </c>
      <c r="Y4645" s="25" t="str">
        <f aca="false">IF(E4645="","Sim","")</f>
        <v/>
      </c>
    </row>
    <row r="4646" customFormat="false" ht="15" hidden="false" customHeight="false" outlineLevel="0" collapsed="false">
      <c r="A4646" s="25" t="s">
        <v>4908</v>
      </c>
      <c r="B4646" s="25" t="s">
        <v>84</v>
      </c>
      <c r="C4646" s="25" t="s">
        <v>93</v>
      </c>
      <c r="D4646" s="25" t="s">
        <v>98</v>
      </c>
      <c r="E4646" s="25" t="s">
        <v>661</v>
      </c>
      <c r="F4646" s="25" t="s">
        <v>146</v>
      </c>
      <c r="G4646" s="26" t="n">
        <v>251.41</v>
      </c>
      <c r="H4646" s="27" t="n">
        <v>495</v>
      </c>
      <c r="I4646" s="25" t="s">
        <v>147</v>
      </c>
      <c r="K4646" s="25" t="n">
        <v>1999</v>
      </c>
      <c r="L4646" s="25" t="s">
        <v>186</v>
      </c>
      <c r="M4646" s="25" t="s">
        <v>171</v>
      </c>
      <c r="N4646" s="28" t="n">
        <v>550</v>
      </c>
      <c r="O4646" s="25" t="s">
        <v>54</v>
      </c>
      <c r="P4646" s="29" t="n">
        <v>42998</v>
      </c>
      <c r="Q4646" s="29" t="n">
        <v>43095</v>
      </c>
      <c r="R4646" s="28" t="n">
        <v>563</v>
      </c>
      <c r="S4646" s="28" t="n">
        <f aca="false">IF(O4646="Won",R4646,IF(O4646="Lost",0,N4646))</f>
        <v>563</v>
      </c>
      <c r="T4646" s="30" t="n">
        <f aca="false">IF(AND(P4646&lt;&gt;"",Q4646&lt;&gt;""),Q4646-P4646,"")</f>
        <v>97</v>
      </c>
      <c r="U4646" s="30" t="str">
        <f aca="false">IF(AND(O4646="Engaging",P4646&lt;&gt;""),'Leia-me'!$B$5-P4646,"")</f>
        <v/>
      </c>
      <c r="V4646" s="25" t="str">
        <f aca="false">IF(O4646&lt;&gt;"Engaging","",IF(U4646&lt;='Leia-me'!$B$6,"Saudável",IF(U4646&lt;='Leia-me'!$B$7,"Esfriando",IF(U4646&lt;='Leia-me'!$B$8,"Última chance","Zumbi"))))</f>
        <v/>
      </c>
      <c r="W4646" s="25" t="n">
        <f aca="false">IF(O4646="Won",1,IF(O4646="Lost",0,""))</f>
        <v>1</v>
      </c>
      <c r="Y4646" s="25" t="str">
        <f aca="false">IF(E4646="","Sim","")</f>
        <v/>
      </c>
    </row>
    <row r="4647" customFormat="false" ht="15" hidden="false" customHeight="false" outlineLevel="0" collapsed="false">
      <c r="A4647" s="25" t="s">
        <v>4909</v>
      </c>
      <c r="B4647" s="25" t="s">
        <v>84</v>
      </c>
      <c r="C4647" s="25" t="s">
        <v>93</v>
      </c>
      <c r="D4647" s="25" t="s">
        <v>98</v>
      </c>
      <c r="E4647" s="25" t="s">
        <v>463</v>
      </c>
      <c r="F4647" s="25" t="s">
        <v>211</v>
      </c>
      <c r="G4647" s="26" t="n">
        <v>2261.05</v>
      </c>
      <c r="H4647" s="27" t="n">
        <v>3851</v>
      </c>
      <c r="I4647" s="25" t="s">
        <v>147</v>
      </c>
      <c r="K4647" s="25" t="n">
        <v>2005</v>
      </c>
      <c r="L4647" s="25" t="s">
        <v>1834</v>
      </c>
      <c r="M4647" s="25" t="s">
        <v>171</v>
      </c>
      <c r="N4647" s="28" t="n">
        <v>4821</v>
      </c>
      <c r="O4647" s="25" t="s">
        <v>55</v>
      </c>
      <c r="P4647" s="29" t="n">
        <v>42999</v>
      </c>
      <c r="Q4647" s="29" t="n">
        <v>43071</v>
      </c>
      <c r="R4647" s="28" t="n">
        <v>0</v>
      </c>
      <c r="S4647" s="28" t="n">
        <f aca="false">IF(O4647="Won",R4647,IF(O4647="Lost",0,N4647))</f>
        <v>0</v>
      </c>
      <c r="T4647" s="30" t="n">
        <f aca="false">IF(AND(P4647&lt;&gt;"",Q4647&lt;&gt;""),Q4647-P4647,"")</f>
        <v>72</v>
      </c>
      <c r="U4647" s="30" t="str">
        <f aca="false">IF(AND(O4647="Engaging",P4647&lt;&gt;""),'Leia-me'!$B$5-P4647,"")</f>
        <v/>
      </c>
      <c r="V4647" s="25" t="str">
        <f aca="false">IF(O4647&lt;&gt;"Engaging","",IF(U4647&lt;='Leia-me'!$B$6,"Saudável",IF(U4647&lt;='Leia-me'!$B$7,"Esfriando",IF(U4647&lt;='Leia-me'!$B$8,"Última chance","Zumbi"))))</f>
        <v/>
      </c>
      <c r="W4647" s="25" t="n">
        <f aca="false">IF(O4647="Won",1,IF(O4647="Lost",0,""))</f>
        <v>0</v>
      </c>
      <c r="X4647" s="25" t="s">
        <v>1835</v>
      </c>
      <c r="Y4647" s="25" t="str">
        <f aca="false">IF(E4647="","Sim","")</f>
        <v/>
      </c>
    </row>
    <row r="4648" customFormat="false" ht="15" hidden="false" customHeight="false" outlineLevel="0" collapsed="false">
      <c r="A4648" s="25" t="s">
        <v>4910</v>
      </c>
      <c r="B4648" s="25" t="s">
        <v>84</v>
      </c>
      <c r="C4648" s="25" t="s">
        <v>93</v>
      </c>
      <c r="D4648" s="25" t="s">
        <v>98</v>
      </c>
      <c r="E4648" s="25" t="s">
        <v>644</v>
      </c>
      <c r="F4648" s="25" t="s">
        <v>177</v>
      </c>
      <c r="G4648" s="26" t="n">
        <v>646.1</v>
      </c>
      <c r="H4648" s="27" t="n">
        <v>883</v>
      </c>
      <c r="I4648" s="25" t="s">
        <v>147</v>
      </c>
      <c r="J4648" s="25" t="s">
        <v>199</v>
      </c>
      <c r="K4648" s="25" t="n">
        <v>1993</v>
      </c>
      <c r="L4648" s="25" t="s">
        <v>170</v>
      </c>
      <c r="M4648" s="25" t="s">
        <v>171</v>
      </c>
      <c r="N4648" s="28" t="n">
        <v>1096</v>
      </c>
      <c r="O4648" s="25" t="s">
        <v>55</v>
      </c>
      <c r="P4648" s="29" t="n">
        <v>43001</v>
      </c>
      <c r="Q4648" s="29" t="n">
        <v>43013</v>
      </c>
      <c r="R4648" s="28" t="n">
        <v>0</v>
      </c>
      <c r="S4648" s="28" t="n">
        <f aca="false">IF(O4648="Won",R4648,IF(O4648="Lost",0,N4648))</f>
        <v>0</v>
      </c>
      <c r="T4648" s="30" t="n">
        <f aca="false">IF(AND(P4648&lt;&gt;"",Q4648&lt;&gt;""),Q4648-P4648,"")</f>
        <v>12</v>
      </c>
      <c r="U4648" s="30" t="str">
        <f aca="false">IF(AND(O4648="Engaging",P4648&lt;&gt;""),'Leia-me'!$B$5-P4648,"")</f>
        <v/>
      </c>
      <c r="V4648" s="25" t="str">
        <f aca="false">IF(O4648&lt;&gt;"Engaging","",IF(U4648&lt;='Leia-me'!$B$6,"Saudável",IF(U4648&lt;='Leia-me'!$B$7,"Esfriando",IF(U4648&lt;='Leia-me'!$B$8,"Última chance","Zumbi"))))</f>
        <v/>
      </c>
      <c r="W4648" s="25" t="n">
        <f aca="false">IF(O4648="Won",1,IF(O4648="Lost",0,""))</f>
        <v>0</v>
      </c>
      <c r="Y4648" s="25" t="str">
        <f aca="false">IF(E4648="","Sim","")</f>
        <v/>
      </c>
    </row>
    <row r="4649" customFormat="false" ht="15" hidden="false" customHeight="false" outlineLevel="0" collapsed="false">
      <c r="A4649" s="25" t="s">
        <v>4911</v>
      </c>
      <c r="B4649" s="25" t="s">
        <v>84</v>
      </c>
      <c r="C4649" s="25" t="s">
        <v>93</v>
      </c>
      <c r="D4649" s="25" t="s">
        <v>98</v>
      </c>
      <c r="E4649" s="25" t="s">
        <v>494</v>
      </c>
      <c r="F4649" s="25" t="s">
        <v>192</v>
      </c>
      <c r="G4649" s="26" t="n">
        <v>11698.03</v>
      </c>
      <c r="H4649" s="27" t="n">
        <v>34288</v>
      </c>
      <c r="I4649" s="25" t="s">
        <v>147</v>
      </c>
      <c r="K4649" s="25" t="n">
        <v>1982</v>
      </c>
      <c r="L4649" s="25" t="s">
        <v>170</v>
      </c>
      <c r="M4649" s="25" t="s">
        <v>171</v>
      </c>
      <c r="N4649" s="28" t="n">
        <v>1096</v>
      </c>
      <c r="O4649" s="25" t="s">
        <v>55</v>
      </c>
      <c r="P4649" s="29" t="n">
        <v>43002</v>
      </c>
      <c r="Q4649" s="29" t="n">
        <v>43083</v>
      </c>
      <c r="R4649" s="28" t="n">
        <v>0</v>
      </c>
      <c r="S4649" s="28" t="n">
        <f aca="false">IF(O4649="Won",R4649,IF(O4649="Lost",0,N4649))</f>
        <v>0</v>
      </c>
      <c r="T4649" s="30" t="n">
        <f aca="false">IF(AND(P4649&lt;&gt;"",Q4649&lt;&gt;""),Q4649-P4649,"")</f>
        <v>81</v>
      </c>
      <c r="U4649" s="30" t="str">
        <f aca="false">IF(AND(O4649="Engaging",P4649&lt;&gt;""),'Leia-me'!$B$5-P4649,"")</f>
        <v/>
      </c>
      <c r="V4649" s="25" t="str">
        <f aca="false">IF(O4649&lt;&gt;"Engaging","",IF(U4649&lt;='Leia-me'!$B$6,"Saudável",IF(U4649&lt;='Leia-me'!$B$7,"Esfriando",IF(U4649&lt;='Leia-me'!$B$8,"Última chance","Zumbi"))))</f>
        <v/>
      </c>
      <c r="W4649" s="25" t="n">
        <f aca="false">IF(O4649="Won",1,IF(O4649="Lost",0,""))</f>
        <v>0</v>
      </c>
      <c r="Y4649" s="25" t="str">
        <f aca="false">IF(E4649="","Sim","")</f>
        <v/>
      </c>
    </row>
    <row r="4650" customFormat="false" ht="15" hidden="false" customHeight="false" outlineLevel="0" collapsed="false">
      <c r="A4650" s="25" t="s">
        <v>4912</v>
      </c>
      <c r="B4650" s="25" t="s">
        <v>84</v>
      </c>
      <c r="C4650" s="25" t="s">
        <v>93</v>
      </c>
      <c r="D4650" s="25" t="s">
        <v>98</v>
      </c>
      <c r="E4650" s="25" t="s">
        <v>1158</v>
      </c>
      <c r="F4650" s="25" t="s">
        <v>185</v>
      </c>
      <c r="G4650" s="26" t="n">
        <v>7708.38</v>
      </c>
      <c r="H4650" s="27" t="n">
        <v>13756</v>
      </c>
      <c r="I4650" s="25" t="s">
        <v>147</v>
      </c>
      <c r="K4650" s="25" t="n">
        <v>1980</v>
      </c>
      <c r="L4650" s="25" t="s">
        <v>170</v>
      </c>
      <c r="M4650" s="25" t="s">
        <v>171</v>
      </c>
      <c r="N4650" s="28" t="n">
        <v>1096</v>
      </c>
      <c r="O4650" s="25" t="s">
        <v>55</v>
      </c>
      <c r="P4650" s="29" t="n">
        <v>43004</v>
      </c>
      <c r="Q4650" s="29" t="n">
        <v>43045</v>
      </c>
      <c r="R4650" s="28" t="n">
        <v>0</v>
      </c>
      <c r="S4650" s="28" t="n">
        <f aca="false">IF(O4650="Won",R4650,IF(O4650="Lost",0,N4650))</f>
        <v>0</v>
      </c>
      <c r="T4650" s="30" t="n">
        <f aca="false">IF(AND(P4650&lt;&gt;"",Q4650&lt;&gt;""),Q4650-P4650,"")</f>
        <v>41</v>
      </c>
      <c r="U4650" s="30" t="str">
        <f aca="false">IF(AND(O4650="Engaging",P4650&lt;&gt;""),'Leia-me'!$B$5-P4650,"")</f>
        <v/>
      </c>
      <c r="V4650" s="25" t="str">
        <f aca="false">IF(O4650&lt;&gt;"Engaging","",IF(U4650&lt;='Leia-me'!$B$6,"Saudável",IF(U4650&lt;='Leia-me'!$B$7,"Esfriando",IF(U4650&lt;='Leia-me'!$B$8,"Última chance","Zumbi"))))</f>
        <v/>
      </c>
      <c r="W4650" s="25" t="n">
        <f aca="false">IF(O4650="Won",1,IF(O4650="Lost",0,""))</f>
        <v>0</v>
      </c>
      <c r="Y4650" s="25" t="str">
        <f aca="false">IF(E4650="","Sim","")</f>
        <v/>
      </c>
    </row>
    <row r="4651" customFormat="false" ht="15" hidden="false" customHeight="false" outlineLevel="0" collapsed="false">
      <c r="A4651" s="25" t="s">
        <v>4913</v>
      </c>
      <c r="B4651" s="25" t="s">
        <v>84</v>
      </c>
      <c r="C4651" s="25" t="s">
        <v>93</v>
      </c>
      <c r="D4651" s="25" t="s">
        <v>98</v>
      </c>
      <c r="E4651" s="25" t="s">
        <v>3373</v>
      </c>
      <c r="F4651" s="25" t="s">
        <v>192</v>
      </c>
      <c r="G4651" s="26" t="n">
        <v>4478.47</v>
      </c>
      <c r="H4651" s="27" t="n">
        <v>13809</v>
      </c>
      <c r="I4651" s="25" t="s">
        <v>147</v>
      </c>
      <c r="K4651" s="25" t="n">
        <v>1979</v>
      </c>
      <c r="L4651" s="25" t="s">
        <v>1834</v>
      </c>
      <c r="M4651" s="25" t="s">
        <v>171</v>
      </c>
      <c r="N4651" s="28" t="n">
        <v>4821</v>
      </c>
      <c r="O4651" s="25" t="s">
        <v>54</v>
      </c>
      <c r="P4651" s="29" t="n">
        <v>43005</v>
      </c>
      <c r="Q4651" s="29" t="n">
        <v>43081</v>
      </c>
      <c r="R4651" s="28" t="n">
        <v>4125</v>
      </c>
      <c r="S4651" s="28" t="n">
        <f aca="false">IF(O4651="Won",R4651,IF(O4651="Lost",0,N4651))</f>
        <v>4125</v>
      </c>
      <c r="T4651" s="30" t="n">
        <f aca="false">IF(AND(P4651&lt;&gt;"",Q4651&lt;&gt;""),Q4651-P4651,"")</f>
        <v>76</v>
      </c>
      <c r="U4651" s="30" t="str">
        <f aca="false">IF(AND(O4651="Engaging",P4651&lt;&gt;""),'Leia-me'!$B$5-P4651,"")</f>
        <v/>
      </c>
      <c r="V4651" s="25" t="str">
        <f aca="false">IF(O4651&lt;&gt;"Engaging","",IF(U4651&lt;='Leia-me'!$B$6,"Saudável",IF(U4651&lt;='Leia-me'!$B$7,"Esfriando",IF(U4651&lt;='Leia-me'!$B$8,"Última chance","Zumbi"))))</f>
        <v/>
      </c>
      <c r="W4651" s="25" t="n">
        <f aca="false">IF(O4651="Won",1,IF(O4651="Lost",0,""))</f>
        <v>1</v>
      </c>
      <c r="X4651" s="25" t="s">
        <v>1835</v>
      </c>
      <c r="Y4651" s="25" t="str">
        <f aca="false">IF(E4651="","Sim","")</f>
        <v/>
      </c>
    </row>
    <row r="4652" customFormat="false" ht="15" hidden="false" customHeight="false" outlineLevel="0" collapsed="false">
      <c r="A4652" s="25" t="s">
        <v>4914</v>
      </c>
      <c r="B4652" s="25" t="s">
        <v>84</v>
      </c>
      <c r="C4652" s="25" t="s">
        <v>93</v>
      </c>
      <c r="D4652" s="25" t="s">
        <v>98</v>
      </c>
      <c r="E4652" s="25" t="s">
        <v>421</v>
      </c>
      <c r="F4652" s="25" t="s">
        <v>146</v>
      </c>
      <c r="G4652" s="26" t="n">
        <v>2818.38</v>
      </c>
      <c r="H4652" s="27" t="n">
        <v>6290</v>
      </c>
      <c r="I4652" s="25" t="s">
        <v>147</v>
      </c>
      <c r="K4652" s="25" t="n">
        <v>1994</v>
      </c>
      <c r="L4652" s="25" t="s">
        <v>186</v>
      </c>
      <c r="M4652" s="25" t="s">
        <v>171</v>
      </c>
      <c r="N4652" s="28" t="n">
        <v>550</v>
      </c>
      <c r="O4652" s="25" t="s">
        <v>54</v>
      </c>
      <c r="P4652" s="29" t="n">
        <v>43008</v>
      </c>
      <c r="Q4652" s="29" t="n">
        <v>43074</v>
      </c>
      <c r="R4652" s="28" t="n">
        <v>541</v>
      </c>
      <c r="S4652" s="28" t="n">
        <f aca="false">IF(O4652="Won",R4652,IF(O4652="Lost",0,N4652))</f>
        <v>541</v>
      </c>
      <c r="T4652" s="30" t="n">
        <f aca="false">IF(AND(P4652&lt;&gt;"",Q4652&lt;&gt;""),Q4652-P4652,"")</f>
        <v>66</v>
      </c>
      <c r="U4652" s="30" t="str">
        <f aca="false">IF(AND(O4652="Engaging",P4652&lt;&gt;""),'Leia-me'!$B$5-P4652,"")</f>
        <v/>
      </c>
      <c r="V4652" s="25" t="str">
        <f aca="false">IF(O4652&lt;&gt;"Engaging","",IF(U4652&lt;='Leia-me'!$B$6,"Saudável",IF(U4652&lt;='Leia-me'!$B$7,"Esfriando",IF(U4652&lt;='Leia-me'!$B$8,"Última chance","Zumbi"))))</f>
        <v/>
      </c>
      <c r="W4652" s="25" t="n">
        <f aca="false">IF(O4652="Won",1,IF(O4652="Lost",0,""))</f>
        <v>1</v>
      </c>
      <c r="Y4652" s="25" t="str">
        <f aca="false">IF(E4652="","Sim","")</f>
        <v/>
      </c>
    </row>
    <row r="4653" customFormat="false" ht="15" hidden="false" customHeight="false" outlineLevel="0" collapsed="false">
      <c r="A4653" s="25" t="s">
        <v>4915</v>
      </c>
      <c r="B4653" s="25" t="s">
        <v>84</v>
      </c>
      <c r="C4653" s="25" t="s">
        <v>93</v>
      </c>
      <c r="D4653" s="25" t="s">
        <v>98</v>
      </c>
      <c r="E4653" s="25" t="s">
        <v>1055</v>
      </c>
      <c r="F4653" s="25" t="s">
        <v>146</v>
      </c>
      <c r="G4653" s="26" t="n">
        <v>439.21</v>
      </c>
      <c r="H4653" s="27" t="n">
        <v>792</v>
      </c>
      <c r="I4653" s="25" t="s">
        <v>147</v>
      </c>
      <c r="K4653" s="25" t="n">
        <v>1996</v>
      </c>
      <c r="L4653" s="25" t="s">
        <v>160</v>
      </c>
      <c r="M4653" s="25" t="s">
        <v>149</v>
      </c>
      <c r="N4653" s="28" t="n">
        <v>3393</v>
      </c>
      <c r="O4653" s="25" t="s">
        <v>55</v>
      </c>
      <c r="P4653" s="29" t="n">
        <v>43009</v>
      </c>
      <c r="Q4653" s="29" t="n">
        <v>43014</v>
      </c>
      <c r="R4653" s="28" t="n">
        <v>0</v>
      </c>
      <c r="S4653" s="28" t="n">
        <f aca="false">IF(O4653="Won",R4653,IF(O4653="Lost",0,N4653))</f>
        <v>0</v>
      </c>
      <c r="T4653" s="30" t="n">
        <f aca="false">IF(AND(P4653&lt;&gt;"",Q4653&lt;&gt;""),Q4653-P4653,"")</f>
        <v>5</v>
      </c>
      <c r="U4653" s="30" t="str">
        <f aca="false">IF(AND(O4653="Engaging",P4653&lt;&gt;""),'Leia-me'!$B$5-P4653,"")</f>
        <v/>
      </c>
      <c r="V4653" s="25" t="str">
        <f aca="false">IF(O4653&lt;&gt;"Engaging","",IF(U4653&lt;='Leia-me'!$B$6,"Saudável",IF(U4653&lt;='Leia-me'!$B$7,"Esfriando",IF(U4653&lt;='Leia-me'!$B$8,"Última chance","Zumbi"))))</f>
        <v/>
      </c>
      <c r="W4653" s="25" t="n">
        <f aca="false">IF(O4653="Won",1,IF(O4653="Lost",0,""))</f>
        <v>0</v>
      </c>
      <c r="Y4653" s="25" t="str">
        <f aca="false">IF(E4653="","Sim","")</f>
        <v/>
      </c>
    </row>
    <row r="4654" customFormat="false" ht="15" hidden="false" customHeight="false" outlineLevel="0" collapsed="false">
      <c r="A4654" s="25" t="s">
        <v>4916</v>
      </c>
      <c r="B4654" s="25" t="s">
        <v>84</v>
      </c>
      <c r="C4654" s="25" t="s">
        <v>93</v>
      </c>
      <c r="D4654" s="25" t="s">
        <v>98</v>
      </c>
      <c r="E4654" s="25" t="s">
        <v>1158</v>
      </c>
      <c r="F4654" s="25" t="s">
        <v>185</v>
      </c>
      <c r="G4654" s="26" t="n">
        <v>7708.38</v>
      </c>
      <c r="H4654" s="27" t="n">
        <v>13756</v>
      </c>
      <c r="I4654" s="25" t="s">
        <v>147</v>
      </c>
      <c r="K4654" s="25" t="n">
        <v>1980</v>
      </c>
      <c r="L4654" s="25" t="s">
        <v>170</v>
      </c>
      <c r="M4654" s="25" t="s">
        <v>171</v>
      </c>
      <c r="N4654" s="28" t="n">
        <v>1096</v>
      </c>
      <c r="O4654" s="25" t="s">
        <v>55</v>
      </c>
      <c r="P4654" s="29" t="n">
        <v>43010</v>
      </c>
      <c r="Q4654" s="29" t="n">
        <v>43012</v>
      </c>
      <c r="R4654" s="28" t="n">
        <v>0</v>
      </c>
      <c r="S4654" s="28" t="n">
        <f aca="false">IF(O4654="Won",R4654,IF(O4654="Lost",0,N4654))</f>
        <v>0</v>
      </c>
      <c r="T4654" s="30" t="n">
        <f aca="false">IF(AND(P4654&lt;&gt;"",Q4654&lt;&gt;""),Q4654-P4654,"")</f>
        <v>2</v>
      </c>
      <c r="U4654" s="30" t="str">
        <f aca="false">IF(AND(O4654="Engaging",P4654&lt;&gt;""),'Leia-me'!$B$5-P4654,"")</f>
        <v/>
      </c>
      <c r="V4654" s="25" t="str">
        <f aca="false">IF(O4654&lt;&gt;"Engaging","",IF(U4654&lt;='Leia-me'!$B$6,"Saudável",IF(U4654&lt;='Leia-me'!$B$7,"Esfriando",IF(U4654&lt;='Leia-me'!$B$8,"Última chance","Zumbi"))))</f>
        <v/>
      </c>
      <c r="W4654" s="25" t="n">
        <f aca="false">IF(O4654="Won",1,IF(O4654="Lost",0,""))</f>
        <v>0</v>
      </c>
      <c r="Y4654" s="25" t="str">
        <f aca="false">IF(E4654="","Sim","")</f>
        <v/>
      </c>
    </row>
    <row r="4655" customFormat="false" ht="15" hidden="false" customHeight="false" outlineLevel="0" collapsed="false">
      <c r="A4655" s="25" t="s">
        <v>4917</v>
      </c>
      <c r="B4655" s="25" t="s">
        <v>84</v>
      </c>
      <c r="C4655" s="25" t="s">
        <v>93</v>
      </c>
      <c r="D4655" s="25" t="s">
        <v>98</v>
      </c>
      <c r="G4655" s="31"/>
      <c r="H4655" s="32"/>
      <c r="L4655" s="25" t="s">
        <v>160</v>
      </c>
      <c r="M4655" s="25" t="s">
        <v>149</v>
      </c>
      <c r="N4655" s="28" t="n">
        <v>3393</v>
      </c>
      <c r="O4655" s="25" t="s">
        <v>56</v>
      </c>
      <c r="P4655" s="29" t="n">
        <v>43012</v>
      </c>
      <c r="Q4655" s="33"/>
      <c r="R4655" s="34"/>
      <c r="S4655" s="28" t="n">
        <f aca="false">IF(O4655="Won",R4655,IF(O4655="Lost",0,N4655))</f>
        <v>3393</v>
      </c>
      <c r="T4655" s="30" t="str">
        <f aca="false">IF(AND(P4655&lt;&gt;"",Q4655&lt;&gt;""),Q4655-P4655,"")</f>
        <v/>
      </c>
      <c r="U4655" s="30" t="n">
        <f aca="false">IF(AND(O4655="Engaging",P4655&lt;&gt;""),'Leia-me'!$B$5-P4655,"")</f>
        <v>88</v>
      </c>
      <c r="V4655" s="25" t="str">
        <f aca="false">IF(O4655&lt;&gt;"Engaging","",IF(U4655&lt;='Leia-me'!$B$6,"Saudável",IF(U4655&lt;='Leia-me'!$B$7,"Esfriando",IF(U4655&lt;='Leia-me'!$B$8,"Última chance","Zumbi"))))</f>
        <v>Saudável</v>
      </c>
      <c r="W4655" s="25" t="str">
        <f aca="false">IF(O4655="Won",1,IF(O4655="Lost",0,""))</f>
        <v/>
      </c>
      <c r="Y4655" s="25" t="str">
        <f aca="false">IF(E4655="","Sim","")</f>
        <v>Sim</v>
      </c>
    </row>
    <row r="4656" customFormat="false" ht="15" hidden="false" customHeight="false" outlineLevel="0" collapsed="false">
      <c r="A4656" s="25" t="s">
        <v>4918</v>
      </c>
      <c r="B4656" s="25" t="s">
        <v>84</v>
      </c>
      <c r="C4656" s="25" t="s">
        <v>93</v>
      </c>
      <c r="D4656" s="25" t="s">
        <v>98</v>
      </c>
      <c r="E4656" s="25" t="s">
        <v>1156</v>
      </c>
      <c r="F4656" s="25" t="s">
        <v>185</v>
      </c>
      <c r="G4656" s="26" t="n">
        <v>1242.32</v>
      </c>
      <c r="H4656" s="27" t="n">
        <v>3027</v>
      </c>
      <c r="I4656" s="25" t="s">
        <v>147</v>
      </c>
      <c r="J4656" s="25" t="s">
        <v>193</v>
      </c>
      <c r="K4656" s="25" t="n">
        <v>1993</v>
      </c>
      <c r="L4656" s="25" t="s">
        <v>178</v>
      </c>
      <c r="M4656" s="25" t="s">
        <v>171</v>
      </c>
      <c r="N4656" s="28" t="n">
        <v>5482</v>
      </c>
      <c r="O4656" s="25" t="s">
        <v>55</v>
      </c>
      <c r="P4656" s="29" t="n">
        <v>43012</v>
      </c>
      <c r="Q4656" s="29" t="n">
        <v>43040</v>
      </c>
      <c r="R4656" s="28" t="n">
        <v>0</v>
      </c>
      <c r="S4656" s="28" t="n">
        <f aca="false">IF(O4656="Won",R4656,IF(O4656="Lost",0,N4656))</f>
        <v>0</v>
      </c>
      <c r="T4656" s="30" t="n">
        <f aca="false">IF(AND(P4656&lt;&gt;"",Q4656&lt;&gt;""),Q4656-P4656,"")</f>
        <v>28</v>
      </c>
      <c r="U4656" s="30" t="str">
        <f aca="false">IF(AND(O4656="Engaging",P4656&lt;&gt;""),'Leia-me'!$B$5-P4656,"")</f>
        <v/>
      </c>
      <c r="V4656" s="25" t="str">
        <f aca="false">IF(O4656&lt;&gt;"Engaging","",IF(U4656&lt;='Leia-me'!$B$6,"Saudável",IF(U4656&lt;='Leia-me'!$B$7,"Esfriando",IF(U4656&lt;='Leia-me'!$B$8,"Última chance","Zumbi"))))</f>
        <v/>
      </c>
      <c r="W4656" s="25" t="n">
        <f aca="false">IF(O4656="Won",1,IF(O4656="Lost",0,""))</f>
        <v>0</v>
      </c>
      <c r="Y4656" s="25" t="str">
        <f aca="false">IF(E4656="","Sim","")</f>
        <v/>
      </c>
    </row>
    <row r="4657" customFormat="false" ht="15" hidden="false" customHeight="false" outlineLevel="0" collapsed="false">
      <c r="A4657" s="25" t="s">
        <v>4919</v>
      </c>
      <c r="B4657" s="25" t="s">
        <v>84</v>
      </c>
      <c r="C4657" s="25" t="s">
        <v>93</v>
      </c>
      <c r="D4657" s="25" t="s">
        <v>98</v>
      </c>
      <c r="E4657" s="25" t="s">
        <v>193</v>
      </c>
      <c r="F4657" s="25" t="s">
        <v>185</v>
      </c>
      <c r="G4657" s="26" t="n">
        <v>1100.04</v>
      </c>
      <c r="H4657" s="27" t="n">
        <v>2822</v>
      </c>
      <c r="I4657" s="25" t="s">
        <v>147</v>
      </c>
      <c r="K4657" s="25" t="n">
        <v>1996</v>
      </c>
      <c r="L4657" s="25" t="s">
        <v>160</v>
      </c>
      <c r="M4657" s="25" t="s">
        <v>149</v>
      </c>
      <c r="N4657" s="28" t="n">
        <v>3393</v>
      </c>
      <c r="O4657" s="25" t="s">
        <v>55</v>
      </c>
      <c r="P4657" s="29" t="n">
        <v>43012</v>
      </c>
      <c r="Q4657" s="29" t="n">
        <v>43019</v>
      </c>
      <c r="R4657" s="28" t="n">
        <v>0</v>
      </c>
      <c r="S4657" s="28" t="n">
        <f aca="false">IF(O4657="Won",R4657,IF(O4657="Lost",0,N4657))</f>
        <v>0</v>
      </c>
      <c r="T4657" s="30" t="n">
        <f aca="false">IF(AND(P4657&lt;&gt;"",Q4657&lt;&gt;""),Q4657-P4657,"")</f>
        <v>7</v>
      </c>
      <c r="U4657" s="30" t="str">
        <f aca="false">IF(AND(O4657="Engaging",P4657&lt;&gt;""),'Leia-me'!$B$5-P4657,"")</f>
        <v/>
      </c>
      <c r="V4657" s="25" t="str">
        <f aca="false">IF(O4657&lt;&gt;"Engaging","",IF(U4657&lt;='Leia-me'!$B$6,"Saudável",IF(U4657&lt;='Leia-me'!$B$7,"Esfriando",IF(U4657&lt;='Leia-me'!$B$8,"Última chance","Zumbi"))))</f>
        <v/>
      </c>
      <c r="W4657" s="25" t="n">
        <f aca="false">IF(O4657="Won",1,IF(O4657="Lost",0,""))</f>
        <v>0</v>
      </c>
      <c r="Y4657" s="25" t="str">
        <f aca="false">IF(E4657="","Sim","")</f>
        <v/>
      </c>
    </row>
    <row r="4658" customFormat="false" ht="15" hidden="false" customHeight="false" outlineLevel="0" collapsed="false">
      <c r="A4658" s="25" t="s">
        <v>4920</v>
      </c>
      <c r="B4658" s="25" t="s">
        <v>84</v>
      </c>
      <c r="C4658" s="25" t="s">
        <v>93</v>
      </c>
      <c r="D4658" s="25" t="s">
        <v>98</v>
      </c>
      <c r="E4658" s="25" t="s">
        <v>445</v>
      </c>
      <c r="F4658" s="25" t="s">
        <v>192</v>
      </c>
      <c r="G4658" s="26" t="n">
        <v>987.39</v>
      </c>
      <c r="H4658" s="27" t="n">
        <v>2253</v>
      </c>
      <c r="I4658" s="25" t="s">
        <v>147</v>
      </c>
      <c r="K4658" s="25" t="n">
        <v>2002</v>
      </c>
      <c r="L4658" s="25" t="s">
        <v>148</v>
      </c>
      <c r="M4658" s="25" t="s">
        <v>149</v>
      </c>
      <c r="N4658" s="28" t="n">
        <v>55</v>
      </c>
      <c r="O4658" s="25" t="s">
        <v>54</v>
      </c>
      <c r="P4658" s="29" t="n">
        <v>43012</v>
      </c>
      <c r="Q4658" s="29" t="n">
        <v>43019</v>
      </c>
      <c r="R4658" s="28" t="n">
        <v>54</v>
      </c>
      <c r="S4658" s="28" t="n">
        <f aca="false">IF(O4658="Won",R4658,IF(O4658="Lost",0,N4658))</f>
        <v>54</v>
      </c>
      <c r="T4658" s="30" t="n">
        <f aca="false">IF(AND(P4658&lt;&gt;"",Q4658&lt;&gt;""),Q4658-P4658,"")</f>
        <v>7</v>
      </c>
      <c r="U4658" s="30" t="str">
        <f aca="false">IF(AND(O4658="Engaging",P4658&lt;&gt;""),'Leia-me'!$B$5-P4658,"")</f>
        <v/>
      </c>
      <c r="V4658" s="25" t="str">
        <f aca="false">IF(O4658&lt;&gt;"Engaging","",IF(U4658&lt;='Leia-me'!$B$6,"Saudável",IF(U4658&lt;='Leia-me'!$B$7,"Esfriando",IF(U4658&lt;='Leia-me'!$B$8,"Última chance","Zumbi"))))</f>
        <v/>
      </c>
      <c r="W4658" s="25" t="n">
        <f aca="false">IF(O4658="Won",1,IF(O4658="Lost",0,""))</f>
        <v>1</v>
      </c>
      <c r="Y4658" s="25" t="str">
        <f aca="false">IF(E4658="","Sim","")</f>
        <v/>
      </c>
    </row>
    <row r="4659" customFormat="false" ht="15" hidden="false" customHeight="false" outlineLevel="0" collapsed="false">
      <c r="A4659" s="25" t="s">
        <v>4921</v>
      </c>
      <c r="B4659" s="25" t="s">
        <v>84</v>
      </c>
      <c r="C4659" s="25" t="s">
        <v>93</v>
      </c>
      <c r="D4659" s="25" t="s">
        <v>98</v>
      </c>
      <c r="E4659" s="25" t="s">
        <v>1158</v>
      </c>
      <c r="F4659" s="25" t="s">
        <v>185</v>
      </c>
      <c r="G4659" s="26" t="n">
        <v>7708.38</v>
      </c>
      <c r="H4659" s="27" t="n">
        <v>13756</v>
      </c>
      <c r="I4659" s="25" t="s">
        <v>147</v>
      </c>
      <c r="K4659" s="25" t="n">
        <v>1980</v>
      </c>
      <c r="L4659" s="25" t="s">
        <v>186</v>
      </c>
      <c r="M4659" s="25" t="s">
        <v>171</v>
      </c>
      <c r="N4659" s="28" t="n">
        <v>550</v>
      </c>
      <c r="O4659" s="25" t="s">
        <v>54</v>
      </c>
      <c r="P4659" s="29" t="n">
        <v>43014</v>
      </c>
      <c r="Q4659" s="29" t="n">
        <v>43083</v>
      </c>
      <c r="R4659" s="28" t="n">
        <v>492</v>
      </c>
      <c r="S4659" s="28" t="n">
        <f aca="false">IF(O4659="Won",R4659,IF(O4659="Lost",0,N4659))</f>
        <v>492</v>
      </c>
      <c r="T4659" s="30" t="n">
        <f aca="false">IF(AND(P4659&lt;&gt;"",Q4659&lt;&gt;""),Q4659-P4659,"")</f>
        <v>69</v>
      </c>
      <c r="U4659" s="30" t="str">
        <f aca="false">IF(AND(O4659="Engaging",P4659&lt;&gt;""),'Leia-me'!$B$5-P4659,"")</f>
        <v/>
      </c>
      <c r="V4659" s="25" t="str">
        <f aca="false">IF(O4659&lt;&gt;"Engaging","",IF(U4659&lt;='Leia-me'!$B$6,"Saudável",IF(U4659&lt;='Leia-me'!$B$7,"Esfriando",IF(U4659&lt;='Leia-me'!$B$8,"Última chance","Zumbi"))))</f>
        <v/>
      </c>
      <c r="W4659" s="25" t="n">
        <f aca="false">IF(O4659="Won",1,IF(O4659="Lost",0,""))</f>
        <v>1</v>
      </c>
      <c r="Y4659" s="25" t="str">
        <f aca="false">IF(E4659="","Sim","")</f>
        <v/>
      </c>
    </row>
    <row r="4660" customFormat="false" ht="15" hidden="false" customHeight="false" outlineLevel="0" collapsed="false">
      <c r="A4660" s="25" t="s">
        <v>4922</v>
      </c>
      <c r="B4660" s="25" t="s">
        <v>84</v>
      </c>
      <c r="C4660" s="25" t="s">
        <v>93</v>
      </c>
      <c r="D4660" s="25" t="s">
        <v>98</v>
      </c>
      <c r="E4660" s="25" t="s">
        <v>1653</v>
      </c>
      <c r="F4660" s="25" t="s">
        <v>165</v>
      </c>
      <c r="G4660" s="26" t="n">
        <v>3838.39</v>
      </c>
      <c r="H4660" s="27" t="n">
        <v>8274</v>
      </c>
      <c r="I4660" s="25" t="s">
        <v>147</v>
      </c>
      <c r="K4660" s="25" t="n">
        <v>1989</v>
      </c>
      <c r="L4660" s="25" t="s">
        <v>1834</v>
      </c>
      <c r="M4660" s="25" t="s">
        <v>171</v>
      </c>
      <c r="N4660" s="28" t="n">
        <v>4821</v>
      </c>
      <c r="O4660" s="25" t="s">
        <v>54</v>
      </c>
      <c r="P4660" s="29" t="n">
        <v>43014</v>
      </c>
      <c r="Q4660" s="29" t="n">
        <v>43015</v>
      </c>
      <c r="R4660" s="28" t="n">
        <v>4401</v>
      </c>
      <c r="S4660" s="28" t="n">
        <f aca="false">IF(O4660="Won",R4660,IF(O4660="Lost",0,N4660))</f>
        <v>4401</v>
      </c>
      <c r="T4660" s="30" t="n">
        <f aca="false">IF(AND(P4660&lt;&gt;"",Q4660&lt;&gt;""),Q4660-P4660,"")</f>
        <v>1</v>
      </c>
      <c r="U4660" s="30" t="str">
        <f aca="false">IF(AND(O4660="Engaging",P4660&lt;&gt;""),'Leia-me'!$B$5-P4660,"")</f>
        <v/>
      </c>
      <c r="V4660" s="25" t="str">
        <f aca="false">IF(O4660&lt;&gt;"Engaging","",IF(U4660&lt;='Leia-me'!$B$6,"Saudável",IF(U4660&lt;='Leia-me'!$B$7,"Esfriando",IF(U4660&lt;='Leia-me'!$B$8,"Última chance","Zumbi"))))</f>
        <v/>
      </c>
      <c r="W4660" s="25" t="n">
        <f aca="false">IF(O4660="Won",1,IF(O4660="Lost",0,""))</f>
        <v>1</v>
      </c>
      <c r="X4660" s="25" t="s">
        <v>1835</v>
      </c>
      <c r="Y4660" s="25" t="str">
        <f aca="false">IF(E4660="","Sim","")</f>
        <v/>
      </c>
    </row>
    <row r="4661" customFormat="false" ht="15" hidden="false" customHeight="false" outlineLevel="0" collapsed="false">
      <c r="A4661" s="25" t="s">
        <v>4923</v>
      </c>
      <c r="B4661" s="25" t="s">
        <v>84</v>
      </c>
      <c r="C4661" s="25" t="s">
        <v>93</v>
      </c>
      <c r="D4661" s="25" t="s">
        <v>98</v>
      </c>
      <c r="E4661" s="25" t="s">
        <v>1049</v>
      </c>
      <c r="F4661" s="25" t="s">
        <v>177</v>
      </c>
      <c r="G4661" s="26" t="n">
        <v>2022.14</v>
      </c>
      <c r="H4661" s="27" t="n">
        <v>5113</v>
      </c>
      <c r="I4661" s="25" t="s">
        <v>147</v>
      </c>
      <c r="K4661" s="25" t="n">
        <v>1998</v>
      </c>
      <c r="L4661" s="25" t="s">
        <v>170</v>
      </c>
      <c r="M4661" s="25" t="s">
        <v>171</v>
      </c>
      <c r="N4661" s="28" t="n">
        <v>1096</v>
      </c>
      <c r="O4661" s="25" t="s">
        <v>54</v>
      </c>
      <c r="P4661" s="29" t="n">
        <v>43015</v>
      </c>
      <c r="Q4661" s="29" t="n">
        <v>43058</v>
      </c>
      <c r="R4661" s="28" t="n">
        <v>1148</v>
      </c>
      <c r="S4661" s="28" t="n">
        <f aca="false">IF(O4661="Won",R4661,IF(O4661="Lost",0,N4661))</f>
        <v>1148</v>
      </c>
      <c r="T4661" s="30" t="n">
        <f aca="false">IF(AND(P4661&lt;&gt;"",Q4661&lt;&gt;""),Q4661-P4661,"")</f>
        <v>43</v>
      </c>
      <c r="U4661" s="30" t="str">
        <f aca="false">IF(AND(O4661="Engaging",P4661&lt;&gt;""),'Leia-me'!$B$5-P4661,"")</f>
        <v/>
      </c>
      <c r="V4661" s="25" t="str">
        <f aca="false">IF(O4661&lt;&gt;"Engaging","",IF(U4661&lt;='Leia-me'!$B$6,"Saudável",IF(U4661&lt;='Leia-me'!$B$7,"Esfriando",IF(U4661&lt;='Leia-me'!$B$8,"Última chance","Zumbi"))))</f>
        <v/>
      </c>
      <c r="W4661" s="25" t="n">
        <f aca="false">IF(O4661="Won",1,IF(O4661="Lost",0,""))</f>
        <v>1</v>
      </c>
      <c r="Y4661" s="25" t="str">
        <f aca="false">IF(E4661="","Sim","")</f>
        <v/>
      </c>
    </row>
    <row r="4662" customFormat="false" ht="15" hidden="false" customHeight="false" outlineLevel="0" collapsed="false">
      <c r="A4662" s="25" t="s">
        <v>4924</v>
      </c>
      <c r="B4662" s="25" t="s">
        <v>84</v>
      </c>
      <c r="C4662" s="25" t="s">
        <v>93</v>
      </c>
      <c r="D4662" s="25" t="s">
        <v>98</v>
      </c>
      <c r="E4662" s="25" t="s">
        <v>1049</v>
      </c>
      <c r="F4662" s="25" t="s">
        <v>177</v>
      </c>
      <c r="G4662" s="26" t="n">
        <v>2022.14</v>
      </c>
      <c r="H4662" s="27" t="n">
        <v>5113</v>
      </c>
      <c r="I4662" s="25" t="s">
        <v>147</v>
      </c>
      <c r="K4662" s="25" t="n">
        <v>1998</v>
      </c>
      <c r="L4662" s="25" t="s">
        <v>1834</v>
      </c>
      <c r="M4662" s="25" t="s">
        <v>171</v>
      </c>
      <c r="N4662" s="28" t="n">
        <v>4821</v>
      </c>
      <c r="O4662" s="25" t="s">
        <v>54</v>
      </c>
      <c r="P4662" s="29" t="n">
        <v>43016</v>
      </c>
      <c r="Q4662" s="29" t="n">
        <v>43022</v>
      </c>
      <c r="R4662" s="28" t="n">
        <v>4605</v>
      </c>
      <c r="S4662" s="28" t="n">
        <f aca="false">IF(O4662="Won",R4662,IF(O4662="Lost",0,N4662))</f>
        <v>4605</v>
      </c>
      <c r="T4662" s="30" t="n">
        <f aca="false">IF(AND(P4662&lt;&gt;"",Q4662&lt;&gt;""),Q4662-P4662,"")</f>
        <v>6</v>
      </c>
      <c r="U4662" s="30" t="str">
        <f aca="false">IF(AND(O4662="Engaging",P4662&lt;&gt;""),'Leia-me'!$B$5-P4662,"")</f>
        <v/>
      </c>
      <c r="V4662" s="25" t="str">
        <f aca="false">IF(O4662&lt;&gt;"Engaging","",IF(U4662&lt;='Leia-me'!$B$6,"Saudável",IF(U4662&lt;='Leia-me'!$B$7,"Esfriando",IF(U4662&lt;='Leia-me'!$B$8,"Última chance","Zumbi"))))</f>
        <v/>
      </c>
      <c r="W4662" s="25" t="n">
        <f aca="false">IF(O4662="Won",1,IF(O4662="Lost",0,""))</f>
        <v>1</v>
      </c>
      <c r="X4662" s="25" t="s">
        <v>1835</v>
      </c>
      <c r="Y4662" s="25" t="str">
        <f aca="false">IF(E4662="","Sim","")</f>
        <v/>
      </c>
    </row>
    <row r="4663" customFormat="false" ht="15" hidden="false" customHeight="false" outlineLevel="0" collapsed="false">
      <c r="A4663" s="25" t="s">
        <v>4925</v>
      </c>
      <c r="B4663" s="25" t="s">
        <v>84</v>
      </c>
      <c r="C4663" s="25" t="s">
        <v>93</v>
      </c>
      <c r="D4663" s="25" t="s">
        <v>98</v>
      </c>
      <c r="E4663" s="25" t="s">
        <v>1158</v>
      </c>
      <c r="F4663" s="25" t="s">
        <v>185</v>
      </c>
      <c r="G4663" s="26" t="n">
        <v>7708.38</v>
      </c>
      <c r="H4663" s="27" t="n">
        <v>13756</v>
      </c>
      <c r="I4663" s="25" t="s">
        <v>147</v>
      </c>
      <c r="K4663" s="25" t="n">
        <v>1980</v>
      </c>
      <c r="L4663" s="25" t="s">
        <v>160</v>
      </c>
      <c r="M4663" s="25" t="s">
        <v>149</v>
      </c>
      <c r="N4663" s="28" t="n">
        <v>3393</v>
      </c>
      <c r="O4663" s="25" t="s">
        <v>54</v>
      </c>
      <c r="P4663" s="29" t="n">
        <v>43016</v>
      </c>
      <c r="Q4663" s="29" t="n">
        <v>43060</v>
      </c>
      <c r="R4663" s="28" t="n">
        <v>3264</v>
      </c>
      <c r="S4663" s="28" t="n">
        <f aca="false">IF(O4663="Won",R4663,IF(O4663="Lost",0,N4663))</f>
        <v>3264</v>
      </c>
      <c r="T4663" s="30" t="n">
        <f aca="false">IF(AND(P4663&lt;&gt;"",Q4663&lt;&gt;""),Q4663-P4663,"")</f>
        <v>44</v>
      </c>
      <c r="U4663" s="30" t="str">
        <f aca="false">IF(AND(O4663="Engaging",P4663&lt;&gt;""),'Leia-me'!$B$5-P4663,"")</f>
        <v/>
      </c>
      <c r="V4663" s="25" t="str">
        <f aca="false">IF(O4663&lt;&gt;"Engaging","",IF(U4663&lt;='Leia-me'!$B$6,"Saudável",IF(U4663&lt;='Leia-me'!$B$7,"Esfriando",IF(U4663&lt;='Leia-me'!$B$8,"Última chance","Zumbi"))))</f>
        <v/>
      </c>
      <c r="W4663" s="25" t="n">
        <f aca="false">IF(O4663="Won",1,IF(O4663="Lost",0,""))</f>
        <v>1</v>
      </c>
      <c r="Y4663" s="25" t="str">
        <f aca="false">IF(E4663="","Sim","")</f>
        <v/>
      </c>
    </row>
    <row r="4664" customFormat="false" ht="15" hidden="false" customHeight="false" outlineLevel="0" collapsed="false">
      <c r="A4664" s="25" t="s">
        <v>4926</v>
      </c>
      <c r="B4664" s="25" t="s">
        <v>84</v>
      </c>
      <c r="C4664" s="25" t="s">
        <v>93</v>
      </c>
      <c r="D4664" s="25" t="s">
        <v>98</v>
      </c>
      <c r="E4664" s="25" t="s">
        <v>452</v>
      </c>
      <c r="F4664" s="25" t="s">
        <v>185</v>
      </c>
      <c r="G4664" s="26" t="n">
        <v>1712.68</v>
      </c>
      <c r="H4664" s="27" t="n">
        <v>3194</v>
      </c>
      <c r="I4664" s="25" t="s">
        <v>147</v>
      </c>
      <c r="J4664" s="25" t="s">
        <v>193</v>
      </c>
      <c r="K4664" s="25" t="n">
        <v>1992</v>
      </c>
      <c r="L4664" s="25" t="s">
        <v>178</v>
      </c>
      <c r="M4664" s="25" t="s">
        <v>171</v>
      </c>
      <c r="N4664" s="28" t="n">
        <v>5482</v>
      </c>
      <c r="O4664" s="25" t="s">
        <v>54</v>
      </c>
      <c r="P4664" s="29" t="n">
        <v>43017</v>
      </c>
      <c r="Q4664" s="29" t="n">
        <v>43099</v>
      </c>
      <c r="R4664" s="28" t="n">
        <v>6406</v>
      </c>
      <c r="S4664" s="28" t="n">
        <f aca="false">IF(O4664="Won",R4664,IF(O4664="Lost",0,N4664))</f>
        <v>6406</v>
      </c>
      <c r="T4664" s="30" t="n">
        <f aca="false">IF(AND(P4664&lt;&gt;"",Q4664&lt;&gt;""),Q4664-P4664,"")</f>
        <v>82</v>
      </c>
      <c r="U4664" s="30" t="str">
        <f aca="false">IF(AND(O4664="Engaging",P4664&lt;&gt;""),'Leia-me'!$B$5-P4664,"")</f>
        <v/>
      </c>
      <c r="V4664" s="25" t="str">
        <f aca="false">IF(O4664&lt;&gt;"Engaging","",IF(U4664&lt;='Leia-me'!$B$6,"Saudável",IF(U4664&lt;='Leia-me'!$B$7,"Esfriando",IF(U4664&lt;='Leia-me'!$B$8,"Última chance","Zumbi"))))</f>
        <v/>
      </c>
      <c r="W4664" s="25" t="n">
        <f aca="false">IF(O4664="Won",1,IF(O4664="Lost",0,""))</f>
        <v>1</v>
      </c>
      <c r="Y4664" s="25" t="str">
        <f aca="false">IF(E4664="","Sim","")</f>
        <v/>
      </c>
    </row>
    <row r="4665" customFormat="false" ht="15" hidden="false" customHeight="false" outlineLevel="0" collapsed="false">
      <c r="A4665" s="25" t="s">
        <v>4927</v>
      </c>
      <c r="B4665" s="25" t="s">
        <v>84</v>
      </c>
      <c r="C4665" s="25" t="s">
        <v>93</v>
      </c>
      <c r="D4665" s="25" t="s">
        <v>98</v>
      </c>
      <c r="E4665" s="25" t="s">
        <v>1189</v>
      </c>
      <c r="F4665" s="25" t="s">
        <v>211</v>
      </c>
      <c r="G4665" s="26" t="n">
        <v>702.72</v>
      </c>
      <c r="H4665" s="27" t="n">
        <v>1831</v>
      </c>
      <c r="I4665" s="25" t="s">
        <v>147</v>
      </c>
      <c r="K4665" s="25" t="n">
        <v>2004</v>
      </c>
      <c r="L4665" s="25" t="s">
        <v>148</v>
      </c>
      <c r="M4665" s="25" t="s">
        <v>149</v>
      </c>
      <c r="N4665" s="28" t="n">
        <v>55</v>
      </c>
      <c r="O4665" s="25" t="s">
        <v>55</v>
      </c>
      <c r="P4665" s="29" t="n">
        <v>43018</v>
      </c>
      <c r="Q4665" s="29" t="n">
        <v>43026</v>
      </c>
      <c r="R4665" s="28" t="n">
        <v>0</v>
      </c>
      <c r="S4665" s="28" t="n">
        <f aca="false">IF(O4665="Won",R4665,IF(O4665="Lost",0,N4665))</f>
        <v>0</v>
      </c>
      <c r="T4665" s="30" t="n">
        <f aca="false">IF(AND(P4665&lt;&gt;"",Q4665&lt;&gt;""),Q4665-P4665,"")</f>
        <v>8</v>
      </c>
      <c r="U4665" s="30" t="str">
        <f aca="false">IF(AND(O4665="Engaging",P4665&lt;&gt;""),'Leia-me'!$B$5-P4665,"")</f>
        <v/>
      </c>
      <c r="V4665" s="25" t="str">
        <f aca="false">IF(O4665&lt;&gt;"Engaging","",IF(U4665&lt;='Leia-me'!$B$6,"Saudável",IF(U4665&lt;='Leia-me'!$B$7,"Esfriando",IF(U4665&lt;='Leia-me'!$B$8,"Última chance","Zumbi"))))</f>
        <v/>
      </c>
      <c r="W4665" s="25" t="n">
        <f aca="false">IF(O4665="Won",1,IF(O4665="Lost",0,""))</f>
        <v>0</v>
      </c>
      <c r="Y4665" s="25" t="str">
        <f aca="false">IF(E4665="","Sim","")</f>
        <v/>
      </c>
    </row>
    <row r="4666" customFormat="false" ht="15" hidden="false" customHeight="false" outlineLevel="0" collapsed="false">
      <c r="A4666" s="25" t="s">
        <v>4928</v>
      </c>
      <c r="B4666" s="25" t="s">
        <v>84</v>
      </c>
      <c r="C4666" s="25" t="s">
        <v>93</v>
      </c>
      <c r="D4666" s="25" t="s">
        <v>98</v>
      </c>
      <c r="E4666" s="25" t="s">
        <v>218</v>
      </c>
      <c r="F4666" s="25" t="s">
        <v>146</v>
      </c>
      <c r="G4666" s="26" t="n">
        <v>4.54</v>
      </c>
      <c r="H4666" s="27" t="n">
        <v>9</v>
      </c>
      <c r="I4666" s="25" t="s">
        <v>147</v>
      </c>
      <c r="K4666" s="25" t="n">
        <v>2017</v>
      </c>
      <c r="L4666" s="25" t="s">
        <v>186</v>
      </c>
      <c r="M4666" s="25" t="s">
        <v>171</v>
      </c>
      <c r="N4666" s="28" t="n">
        <v>550</v>
      </c>
      <c r="O4666" s="25" t="s">
        <v>54</v>
      </c>
      <c r="P4666" s="29" t="n">
        <v>43019</v>
      </c>
      <c r="Q4666" s="29" t="n">
        <v>43096</v>
      </c>
      <c r="R4666" s="28" t="n">
        <v>505</v>
      </c>
      <c r="S4666" s="28" t="n">
        <f aca="false">IF(O4666="Won",R4666,IF(O4666="Lost",0,N4666))</f>
        <v>505</v>
      </c>
      <c r="T4666" s="30" t="n">
        <f aca="false">IF(AND(P4666&lt;&gt;"",Q4666&lt;&gt;""),Q4666-P4666,"")</f>
        <v>77</v>
      </c>
      <c r="U4666" s="30" t="str">
        <f aca="false">IF(AND(O4666="Engaging",P4666&lt;&gt;""),'Leia-me'!$B$5-P4666,"")</f>
        <v/>
      </c>
      <c r="V4666" s="25" t="str">
        <f aca="false">IF(O4666&lt;&gt;"Engaging","",IF(U4666&lt;='Leia-me'!$B$6,"Saudável",IF(U4666&lt;='Leia-me'!$B$7,"Esfriando",IF(U4666&lt;='Leia-me'!$B$8,"Última chance","Zumbi"))))</f>
        <v/>
      </c>
      <c r="W4666" s="25" t="n">
        <f aca="false">IF(O4666="Won",1,IF(O4666="Lost",0,""))</f>
        <v>1</v>
      </c>
      <c r="Y4666" s="25" t="str">
        <f aca="false">IF(E4666="","Sim","")</f>
        <v/>
      </c>
    </row>
    <row r="4667" customFormat="false" ht="15" hidden="false" customHeight="false" outlineLevel="0" collapsed="false">
      <c r="A4667" s="25" t="s">
        <v>4929</v>
      </c>
      <c r="B4667" s="25" t="s">
        <v>84</v>
      </c>
      <c r="C4667" s="25" t="s">
        <v>93</v>
      </c>
      <c r="D4667" s="25" t="s">
        <v>98</v>
      </c>
      <c r="E4667" s="25" t="s">
        <v>484</v>
      </c>
      <c r="F4667" s="25" t="s">
        <v>211</v>
      </c>
      <c r="G4667" s="26" t="n">
        <v>5158.71</v>
      </c>
      <c r="H4667" s="27" t="n">
        <v>17479</v>
      </c>
      <c r="I4667" s="25" t="s">
        <v>485</v>
      </c>
      <c r="K4667" s="25" t="n">
        <v>1995</v>
      </c>
      <c r="L4667" s="25" t="s">
        <v>170</v>
      </c>
      <c r="M4667" s="25" t="s">
        <v>171</v>
      </c>
      <c r="N4667" s="28" t="n">
        <v>1096</v>
      </c>
      <c r="O4667" s="25" t="s">
        <v>54</v>
      </c>
      <c r="P4667" s="29" t="n">
        <v>43019</v>
      </c>
      <c r="Q4667" s="29" t="n">
        <v>43029</v>
      </c>
      <c r="R4667" s="28" t="n">
        <v>1066</v>
      </c>
      <c r="S4667" s="28" t="n">
        <f aca="false">IF(O4667="Won",R4667,IF(O4667="Lost",0,N4667))</f>
        <v>1066</v>
      </c>
      <c r="T4667" s="30" t="n">
        <f aca="false">IF(AND(P4667&lt;&gt;"",Q4667&lt;&gt;""),Q4667-P4667,"")</f>
        <v>10</v>
      </c>
      <c r="U4667" s="30" t="str">
        <f aca="false">IF(AND(O4667="Engaging",P4667&lt;&gt;""),'Leia-me'!$B$5-P4667,"")</f>
        <v/>
      </c>
      <c r="V4667" s="25" t="str">
        <f aca="false">IF(O4667&lt;&gt;"Engaging","",IF(U4667&lt;='Leia-me'!$B$6,"Saudável",IF(U4667&lt;='Leia-me'!$B$7,"Esfriando",IF(U4667&lt;='Leia-me'!$B$8,"Última chance","Zumbi"))))</f>
        <v/>
      </c>
      <c r="W4667" s="25" t="n">
        <f aca="false">IF(O4667="Won",1,IF(O4667="Lost",0,""))</f>
        <v>1</v>
      </c>
      <c r="Y4667" s="25" t="str">
        <f aca="false">IF(E4667="","Sim","")</f>
        <v/>
      </c>
    </row>
    <row r="4668" customFormat="false" ht="15" hidden="false" customHeight="false" outlineLevel="0" collapsed="false">
      <c r="A4668" s="25" t="s">
        <v>4930</v>
      </c>
      <c r="B4668" s="25" t="s">
        <v>84</v>
      </c>
      <c r="C4668" s="25" t="s">
        <v>93</v>
      </c>
      <c r="D4668" s="25" t="s">
        <v>98</v>
      </c>
      <c r="E4668" s="25" t="s">
        <v>1049</v>
      </c>
      <c r="F4668" s="25" t="s">
        <v>177</v>
      </c>
      <c r="G4668" s="26" t="n">
        <v>2022.14</v>
      </c>
      <c r="H4668" s="27" t="n">
        <v>5113</v>
      </c>
      <c r="I4668" s="25" t="s">
        <v>147</v>
      </c>
      <c r="K4668" s="25" t="n">
        <v>1998</v>
      </c>
      <c r="L4668" s="25" t="s">
        <v>170</v>
      </c>
      <c r="M4668" s="25" t="s">
        <v>171</v>
      </c>
      <c r="N4668" s="28" t="n">
        <v>1096</v>
      </c>
      <c r="O4668" s="25" t="s">
        <v>55</v>
      </c>
      <c r="P4668" s="29" t="n">
        <v>43020</v>
      </c>
      <c r="Q4668" s="29" t="n">
        <v>43027</v>
      </c>
      <c r="R4668" s="28" t="n">
        <v>0</v>
      </c>
      <c r="S4668" s="28" t="n">
        <f aca="false">IF(O4668="Won",R4668,IF(O4668="Lost",0,N4668))</f>
        <v>0</v>
      </c>
      <c r="T4668" s="30" t="n">
        <f aca="false">IF(AND(P4668&lt;&gt;"",Q4668&lt;&gt;""),Q4668-P4668,"")</f>
        <v>7</v>
      </c>
      <c r="U4668" s="30" t="str">
        <f aca="false">IF(AND(O4668="Engaging",P4668&lt;&gt;""),'Leia-me'!$B$5-P4668,"")</f>
        <v/>
      </c>
      <c r="V4668" s="25" t="str">
        <f aca="false">IF(O4668&lt;&gt;"Engaging","",IF(U4668&lt;='Leia-me'!$B$6,"Saudável",IF(U4668&lt;='Leia-me'!$B$7,"Esfriando",IF(U4668&lt;='Leia-me'!$B$8,"Última chance","Zumbi"))))</f>
        <v/>
      </c>
      <c r="W4668" s="25" t="n">
        <f aca="false">IF(O4668="Won",1,IF(O4668="Lost",0,""))</f>
        <v>0</v>
      </c>
      <c r="Y4668" s="25" t="str">
        <f aca="false">IF(E4668="","Sim","")</f>
        <v/>
      </c>
    </row>
    <row r="4669" customFormat="false" ht="15" hidden="false" customHeight="false" outlineLevel="0" collapsed="false">
      <c r="A4669" s="25" t="s">
        <v>4931</v>
      </c>
      <c r="B4669" s="25" t="s">
        <v>84</v>
      </c>
      <c r="C4669" s="25" t="s">
        <v>93</v>
      </c>
      <c r="D4669" s="25" t="s">
        <v>98</v>
      </c>
      <c r="E4669" s="25" t="s">
        <v>463</v>
      </c>
      <c r="F4669" s="25" t="s">
        <v>211</v>
      </c>
      <c r="G4669" s="26" t="n">
        <v>2261.05</v>
      </c>
      <c r="H4669" s="27" t="n">
        <v>3851</v>
      </c>
      <c r="I4669" s="25" t="s">
        <v>147</v>
      </c>
      <c r="K4669" s="25" t="n">
        <v>2005</v>
      </c>
      <c r="L4669" s="25" t="s">
        <v>178</v>
      </c>
      <c r="M4669" s="25" t="s">
        <v>171</v>
      </c>
      <c r="N4669" s="28" t="n">
        <v>5482</v>
      </c>
      <c r="O4669" s="25" t="s">
        <v>55</v>
      </c>
      <c r="P4669" s="29" t="n">
        <v>43025</v>
      </c>
      <c r="Q4669" s="29" t="n">
        <v>43033</v>
      </c>
      <c r="R4669" s="28" t="n">
        <v>0</v>
      </c>
      <c r="S4669" s="28" t="n">
        <f aca="false">IF(O4669="Won",R4669,IF(O4669="Lost",0,N4669))</f>
        <v>0</v>
      </c>
      <c r="T4669" s="30" t="n">
        <f aca="false">IF(AND(P4669&lt;&gt;"",Q4669&lt;&gt;""),Q4669-P4669,"")</f>
        <v>8</v>
      </c>
      <c r="U4669" s="30" t="str">
        <f aca="false">IF(AND(O4669="Engaging",P4669&lt;&gt;""),'Leia-me'!$B$5-P4669,"")</f>
        <v/>
      </c>
      <c r="V4669" s="25" t="str">
        <f aca="false">IF(O4669&lt;&gt;"Engaging","",IF(U4669&lt;='Leia-me'!$B$6,"Saudável",IF(U4669&lt;='Leia-me'!$B$7,"Esfriando",IF(U4669&lt;='Leia-me'!$B$8,"Última chance","Zumbi"))))</f>
        <v/>
      </c>
      <c r="W4669" s="25" t="n">
        <f aca="false">IF(O4669="Won",1,IF(O4669="Lost",0,""))</f>
        <v>0</v>
      </c>
      <c r="Y4669" s="25" t="str">
        <f aca="false">IF(E4669="","Sim","")</f>
        <v/>
      </c>
    </row>
    <row r="4670" customFormat="false" ht="15" hidden="false" customHeight="false" outlineLevel="0" collapsed="false">
      <c r="A4670" s="25" t="s">
        <v>4932</v>
      </c>
      <c r="B4670" s="25" t="s">
        <v>84</v>
      </c>
      <c r="C4670" s="25" t="s">
        <v>93</v>
      </c>
      <c r="D4670" s="25" t="s">
        <v>98</v>
      </c>
      <c r="E4670" s="25" t="s">
        <v>1640</v>
      </c>
      <c r="F4670" s="25" t="s">
        <v>211</v>
      </c>
      <c r="G4670" s="26" t="n">
        <v>71.12</v>
      </c>
      <c r="H4670" s="27" t="n">
        <v>144</v>
      </c>
      <c r="I4670" s="25" t="s">
        <v>147</v>
      </c>
      <c r="K4670" s="25" t="n">
        <v>2010</v>
      </c>
      <c r="L4670" s="25" t="s">
        <v>186</v>
      </c>
      <c r="M4670" s="25" t="s">
        <v>171</v>
      </c>
      <c r="N4670" s="28" t="n">
        <v>550</v>
      </c>
      <c r="O4670" s="25" t="s">
        <v>54</v>
      </c>
      <c r="P4670" s="29" t="n">
        <v>43030</v>
      </c>
      <c r="Q4670" s="29" t="n">
        <v>43099</v>
      </c>
      <c r="R4670" s="28" t="n">
        <v>546</v>
      </c>
      <c r="S4670" s="28" t="n">
        <f aca="false">IF(O4670="Won",R4670,IF(O4670="Lost",0,N4670))</f>
        <v>546</v>
      </c>
      <c r="T4670" s="30" t="n">
        <f aca="false">IF(AND(P4670&lt;&gt;"",Q4670&lt;&gt;""),Q4670-P4670,"")</f>
        <v>69</v>
      </c>
      <c r="U4670" s="30" t="str">
        <f aca="false">IF(AND(O4670="Engaging",P4670&lt;&gt;""),'Leia-me'!$B$5-P4670,"")</f>
        <v/>
      </c>
      <c r="V4670" s="25" t="str">
        <f aca="false">IF(O4670&lt;&gt;"Engaging","",IF(U4670&lt;='Leia-me'!$B$6,"Saudável",IF(U4670&lt;='Leia-me'!$B$7,"Esfriando",IF(U4670&lt;='Leia-me'!$B$8,"Última chance","Zumbi"))))</f>
        <v/>
      </c>
      <c r="W4670" s="25" t="n">
        <f aca="false">IF(O4670="Won",1,IF(O4670="Lost",0,""))</f>
        <v>1</v>
      </c>
      <c r="Y4670" s="25" t="str">
        <f aca="false">IF(E4670="","Sim","")</f>
        <v/>
      </c>
    </row>
    <row r="4671" customFormat="false" ht="15" hidden="false" customHeight="false" outlineLevel="0" collapsed="false">
      <c r="A4671" s="25" t="s">
        <v>4933</v>
      </c>
      <c r="B4671" s="25" t="s">
        <v>84</v>
      </c>
      <c r="C4671" s="25" t="s">
        <v>93</v>
      </c>
      <c r="D4671" s="25" t="s">
        <v>98</v>
      </c>
      <c r="E4671" s="25" t="s">
        <v>1690</v>
      </c>
      <c r="F4671" s="25" t="s">
        <v>211</v>
      </c>
      <c r="G4671" s="26" t="n">
        <v>2520.83</v>
      </c>
      <c r="H4671" s="27" t="n">
        <v>3502</v>
      </c>
      <c r="I4671" s="25" t="s">
        <v>147</v>
      </c>
      <c r="K4671" s="25" t="n">
        <v>1990</v>
      </c>
      <c r="L4671" s="25" t="s">
        <v>170</v>
      </c>
      <c r="M4671" s="25" t="s">
        <v>171</v>
      </c>
      <c r="N4671" s="28" t="n">
        <v>1096</v>
      </c>
      <c r="O4671" s="25" t="s">
        <v>54</v>
      </c>
      <c r="P4671" s="29" t="n">
        <v>43030</v>
      </c>
      <c r="Q4671" s="29" t="n">
        <v>43089</v>
      </c>
      <c r="R4671" s="28" t="n">
        <v>1184</v>
      </c>
      <c r="S4671" s="28" t="n">
        <f aca="false">IF(O4671="Won",R4671,IF(O4671="Lost",0,N4671))</f>
        <v>1184</v>
      </c>
      <c r="T4671" s="30" t="n">
        <f aca="false">IF(AND(P4671&lt;&gt;"",Q4671&lt;&gt;""),Q4671-P4671,"")</f>
        <v>59</v>
      </c>
      <c r="U4671" s="30" t="str">
        <f aca="false">IF(AND(O4671="Engaging",P4671&lt;&gt;""),'Leia-me'!$B$5-P4671,"")</f>
        <v/>
      </c>
      <c r="V4671" s="25" t="str">
        <f aca="false">IF(O4671&lt;&gt;"Engaging","",IF(U4671&lt;='Leia-me'!$B$6,"Saudável",IF(U4671&lt;='Leia-me'!$B$7,"Esfriando",IF(U4671&lt;='Leia-me'!$B$8,"Última chance","Zumbi"))))</f>
        <v/>
      </c>
      <c r="W4671" s="25" t="n">
        <f aca="false">IF(O4671="Won",1,IF(O4671="Lost",0,""))</f>
        <v>1</v>
      </c>
      <c r="Y4671" s="25" t="str">
        <f aca="false">IF(E4671="","Sim","")</f>
        <v/>
      </c>
    </row>
    <row r="4672" customFormat="false" ht="15" hidden="false" customHeight="false" outlineLevel="0" collapsed="false">
      <c r="A4672" s="25" t="s">
        <v>4934</v>
      </c>
      <c r="B4672" s="25" t="s">
        <v>84</v>
      </c>
      <c r="C4672" s="25" t="s">
        <v>93</v>
      </c>
      <c r="D4672" s="25" t="s">
        <v>98</v>
      </c>
      <c r="E4672" s="25" t="s">
        <v>1671</v>
      </c>
      <c r="F4672" s="25" t="s">
        <v>168</v>
      </c>
      <c r="G4672" s="26" t="n">
        <v>3027.46</v>
      </c>
      <c r="H4672" s="27" t="n">
        <v>9516</v>
      </c>
      <c r="I4672" s="25" t="s">
        <v>1672</v>
      </c>
      <c r="K4672" s="25" t="n">
        <v>1984</v>
      </c>
      <c r="L4672" s="25" t="s">
        <v>170</v>
      </c>
      <c r="M4672" s="25" t="s">
        <v>171</v>
      </c>
      <c r="N4672" s="28" t="n">
        <v>1096</v>
      </c>
      <c r="O4672" s="25" t="s">
        <v>55</v>
      </c>
      <c r="P4672" s="29" t="n">
        <v>43032</v>
      </c>
      <c r="Q4672" s="29" t="n">
        <v>43034</v>
      </c>
      <c r="R4672" s="28" t="n">
        <v>0</v>
      </c>
      <c r="S4672" s="28" t="n">
        <f aca="false">IF(O4672="Won",R4672,IF(O4672="Lost",0,N4672))</f>
        <v>0</v>
      </c>
      <c r="T4672" s="30" t="n">
        <f aca="false">IF(AND(P4672&lt;&gt;"",Q4672&lt;&gt;""),Q4672-P4672,"")</f>
        <v>2</v>
      </c>
      <c r="U4672" s="30" t="str">
        <f aca="false">IF(AND(O4672="Engaging",P4672&lt;&gt;""),'Leia-me'!$B$5-P4672,"")</f>
        <v/>
      </c>
      <c r="V4672" s="25" t="str">
        <f aca="false">IF(O4672&lt;&gt;"Engaging","",IF(U4672&lt;='Leia-me'!$B$6,"Saudável",IF(U4672&lt;='Leia-me'!$B$7,"Esfriando",IF(U4672&lt;='Leia-me'!$B$8,"Última chance","Zumbi"))))</f>
        <v/>
      </c>
      <c r="W4672" s="25" t="n">
        <f aca="false">IF(O4672="Won",1,IF(O4672="Lost",0,""))</f>
        <v>0</v>
      </c>
      <c r="Y4672" s="25" t="str">
        <f aca="false">IF(E4672="","Sim","")</f>
        <v/>
      </c>
    </row>
    <row r="4673" customFormat="false" ht="15" hidden="false" customHeight="false" outlineLevel="0" collapsed="false">
      <c r="A4673" s="25" t="s">
        <v>4935</v>
      </c>
      <c r="B4673" s="25" t="s">
        <v>84</v>
      </c>
      <c r="C4673" s="25" t="s">
        <v>93</v>
      </c>
      <c r="D4673" s="25" t="s">
        <v>98</v>
      </c>
      <c r="E4673" s="25" t="s">
        <v>663</v>
      </c>
      <c r="F4673" s="25" t="s">
        <v>146</v>
      </c>
      <c r="G4673" s="26" t="n">
        <v>326.82</v>
      </c>
      <c r="H4673" s="27" t="n">
        <v>1016</v>
      </c>
      <c r="I4673" s="25" t="s">
        <v>147</v>
      </c>
      <c r="K4673" s="25" t="n">
        <v>1991</v>
      </c>
      <c r="L4673" s="25" t="s">
        <v>1834</v>
      </c>
      <c r="M4673" s="25" t="s">
        <v>171</v>
      </c>
      <c r="N4673" s="28" t="n">
        <v>4821</v>
      </c>
      <c r="O4673" s="25" t="s">
        <v>54</v>
      </c>
      <c r="P4673" s="29" t="n">
        <v>43035</v>
      </c>
      <c r="Q4673" s="29" t="n">
        <v>43036</v>
      </c>
      <c r="R4673" s="28" t="n">
        <v>5275</v>
      </c>
      <c r="S4673" s="28" t="n">
        <f aca="false">IF(O4673="Won",R4673,IF(O4673="Lost",0,N4673))</f>
        <v>5275</v>
      </c>
      <c r="T4673" s="30" t="n">
        <f aca="false">IF(AND(P4673&lt;&gt;"",Q4673&lt;&gt;""),Q4673-P4673,"")</f>
        <v>1</v>
      </c>
      <c r="U4673" s="30" t="str">
        <f aca="false">IF(AND(O4673="Engaging",P4673&lt;&gt;""),'Leia-me'!$B$5-P4673,"")</f>
        <v/>
      </c>
      <c r="V4673" s="25" t="str">
        <f aca="false">IF(O4673&lt;&gt;"Engaging","",IF(U4673&lt;='Leia-me'!$B$6,"Saudável",IF(U4673&lt;='Leia-me'!$B$7,"Esfriando",IF(U4673&lt;='Leia-me'!$B$8,"Última chance","Zumbi"))))</f>
        <v/>
      </c>
      <c r="W4673" s="25" t="n">
        <f aca="false">IF(O4673="Won",1,IF(O4673="Lost",0,""))</f>
        <v>1</v>
      </c>
      <c r="X4673" s="25" t="s">
        <v>1835</v>
      </c>
      <c r="Y4673" s="25" t="str">
        <f aca="false">IF(E4673="","Sim","")</f>
        <v/>
      </c>
    </row>
    <row r="4674" customFormat="false" ht="15" hidden="false" customHeight="false" outlineLevel="0" collapsed="false">
      <c r="A4674" s="25" t="s">
        <v>4936</v>
      </c>
      <c r="B4674" s="25" t="s">
        <v>84</v>
      </c>
      <c r="C4674" s="25" t="s">
        <v>93</v>
      </c>
      <c r="D4674" s="25" t="s">
        <v>98</v>
      </c>
      <c r="E4674" s="25" t="s">
        <v>218</v>
      </c>
      <c r="F4674" s="25" t="s">
        <v>146</v>
      </c>
      <c r="G4674" s="26" t="n">
        <v>4.54</v>
      </c>
      <c r="H4674" s="27" t="n">
        <v>9</v>
      </c>
      <c r="I4674" s="25" t="s">
        <v>147</v>
      </c>
      <c r="K4674" s="25" t="n">
        <v>2017</v>
      </c>
      <c r="L4674" s="25" t="s">
        <v>160</v>
      </c>
      <c r="M4674" s="25" t="s">
        <v>149</v>
      </c>
      <c r="N4674" s="28" t="n">
        <v>3393</v>
      </c>
      <c r="O4674" s="25" t="s">
        <v>54</v>
      </c>
      <c r="P4674" s="29" t="n">
        <v>43039</v>
      </c>
      <c r="Q4674" s="29" t="n">
        <v>43046</v>
      </c>
      <c r="R4674" s="28" t="n">
        <v>4172</v>
      </c>
      <c r="S4674" s="28" t="n">
        <f aca="false">IF(O4674="Won",R4674,IF(O4674="Lost",0,N4674))</f>
        <v>4172</v>
      </c>
      <c r="T4674" s="30" t="n">
        <f aca="false">IF(AND(P4674&lt;&gt;"",Q4674&lt;&gt;""),Q4674-P4674,"")</f>
        <v>7</v>
      </c>
      <c r="U4674" s="30" t="str">
        <f aca="false">IF(AND(O4674="Engaging",P4674&lt;&gt;""),'Leia-me'!$B$5-P4674,"")</f>
        <v/>
      </c>
      <c r="V4674" s="25" t="str">
        <f aca="false">IF(O4674&lt;&gt;"Engaging","",IF(U4674&lt;='Leia-me'!$B$6,"Saudável",IF(U4674&lt;='Leia-me'!$B$7,"Esfriando",IF(U4674&lt;='Leia-me'!$B$8,"Última chance","Zumbi"))))</f>
        <v/>
      </c>
      <c r="W4674" s="25" t="n">
        <f aca="false">IF(O4674="Won",1,IF(O4674="Lost",0,""))</f>
        <v>1</v>
      </c>
      <c r="Y4674" s="25" t="str">
        <f aca="false">IF(E4674="","Sim","")</f>
        <v/>
      </c>
    </row>
    <row r="4675" customFormat="false" ht="15" hidden="false" customHeight="false" outlineLevel="0" collapsed="false">
      <c r="A4675" s="25" t="s">
        <v>4937</v>
      </c>
      <c r="B4675" s="25" t="s">
        <v>84</v>
      </c>
      <c r="C4675" s="25" t="s">
        <v>93</v>
      </c>
      <c r="D4675" s="25" t="s">
        <v>98</v>
      </c>
      <c r="E4675" s="25" t="s">
        <v>452</v>
      </c>
      <c r="F4675" s="25" t="s">
        <v>185</v>
      </c>
      <c r="G4675" s="26" t="n">
        <v>1712.68</v>
      </c>
      <c r="H4675" s="27" t="n">
        <v>3194</v>
      </c>
      <c r="I4675" s="25" t="s">
        <v>147</v>
      </c>
      <c r="J4675" s="25" t="s">
        <v>193</v>
      </c>
      <c r="K4675" s="25" t="n">
        <v>1992</v>
      </c>
      <c r="L4675" s="25" t="s">
        <v>1834</v>
      </c>
      <c r="M4675" s="25" t="s">
        <v>171</v>
      </c>
      <c r="N4675" s="28" t="n">
        <v>4821</v>
      </c>
      <c r="O4675" s="25" t="s">
        <v>54</v>
      </c>
      <c r="P4675" s="29" t="n">
        <v>43041</v>
      </c>
      <c r="Q4675" s="29" t="n">
        <v>43046</v>
      </c>
      <c r="R4675" s="28" t="n">
        <v>4155</v>
      </c>
      <c r="S4675" s="28" t="n">
        <f aca="false">IF(O4675="Won",R4675,IF(O4675="Lost",0,N4675))</f>
        <v>4155</v>
      </c>
      <c r="T4675" s="30" t="n">
        <f aca="false">IF(AND(P4675&lt;&gt;"",Q4675&lt;&gt;""),Q4675-P4675,"")</f>
        <v>5</v>
      </c>
      <c r="U4675" s="30" t="str">
        <f aca="false">IF(AND(O4675="Engaging",P4675&lt;&gt;""),'Leia-me'!$B$5-P4675,"")</f>
        <v/>
      </c>
      <c r="V4675" s="25" t="str">
        <f aca="false">IF(O4675&lt;&gt;"Engaging","",IF(U4675&lt;='Leia-me'!$B$6,"Saudável",IF(U4675&lt;='Leia-me'!$B$7,"Esfriando",IF(U4675&lt;='Leia-me'!$B$8,"Última chance","Zumbi"))))</f>
        <v/>
      </c>
      <c r="W4675" s="25" t="n">
        <f aca="false">IF(O4675="Won",1,IF(O4675="Lost",0,""))</f>
        <v>1</v>
      </c>
      <c r="X4675" s="25" t="s">
        <v>1835</v>
      </c>
      <c r="Y4675" s="25" t="str">
        <f aca="false">IF(E4675="","Sim","")</f>
        <v/>
      </c>
    </row>
    <row r="4676" customFormat="false" ht="15" hidden="false" customHeight="false" outlineLevel="0" collapsed="false">
      <c r="A4676" s="25" t="s">
        <v>4938</v>
      </c>
      <c r="B4676" s="25" t="s">
        <v>84</v>
      </c>
      <c r="C4676" s="25" t="s">
        <v>93</v>
      </c>
      <c r="D4676" s="25" t="s">
        <v>98</v>
      </c>
      <c r="E4676" s="25" t="s">
        <v>639</v>
      </c>
      <c r="F4676" s="25" t="s">
        <v>211</v>
      </c>
      <c r="G4676" s="26" t="n">
        <v>1419.98</v>
      </c>
      <c r="H4676" s="27" t="n">
        <v>4018</v>
      </c>
      <c r="I4676" s="25" t="s">
        <v>147</v>
      </c>
      <c r="K4676" s="25" t="n">
        <v>2003</v>
      </c>
      <c r="L4676" s="25" t="s">
        <v>178</v>
      </c>
      <c r="M4676" s="25" t="s">
        <v>171</v>
      </c>
      <c r="N4676" s="28" t="n">
        <v>5482</v>
      </c>
      <c r="O4676" s="25" t="s">
        <v>54</v>
      </c>
      <c r="P4676" s="29" t="n">
        <v>43043</v>
      </c>
      <c r="Q4676" s="29" t="n">
        <v>43077</v>
      </c>
      <c r="R4676" s="28" t="n">
        <v>5737</v>
      </c>
      <c r="S4676" s="28" t="n">
        <f aca="false">IF(O4676="Won",R4676,IF(O4676="Lost",0,N4676))</f>
        <v>5737</v>
      </c>
      <c r="T4676" s="30" t="n">
        <f aca="false">IF(AND(P4676&lt;&gt;"",Q4676&lt;&gt;""),Q4676-P4676,"")</f>
        <v>34</v>
      </c>
      <c r="U4676" s="30" t="str">
        <f aca="false">IF(AND(O4676="Engaging",P4676&lt;&gt;""),'Leia-me'!$B$5-P4676,"")</f>
        <v/>
      </c>
      <c r="V4676" s="25" t="str">
        <f aca="false">IF(O4676&lt;&gt;"Engaging","",IF(U4676&lt;='Leia-me'!$B$6,"Saudável",IF(U4676&lt;='Leia-me'!$B$7,"Esfriando",IF(U4676&lt;='Leia-me'!$B$8,"Última chance","Zumbi"))))</f>
        <v/>
      </c>
      <c r="W4676" s="25" t="n">
        <f aca="false">IF(O4676="Won",1,IF(O4676="Lost",0,""))</f>
        <v>1</v>
      </c>
      <c r="Y4676" s="25" t="str">
        <f aca="false">IF(E4676="","Sim","")</f>
        <v/>
      </c>
    </row>
    <row r="4677" customFormat="false" ht="15" hidden="false" customHeight="false" outlineLevel="0" collapsed="false">
      <c r="A4677" s="25" t="s">
        <v>4939</v>
      </c>
      <c r="B4677" s="25" t="s">
        <v>84</v>
      </c>
      <c r="C4677" s="25" t="s">
        <v>93</v>
      </c>
      <c r="D4677" s="25" t="s">
        <v>98</v>
      </c>
      <c r="E4677" s="25" t="s">
        <v>1156</v>
      </c>
      <c r="F4677" s="25" t="s">
        <v>185</v>
      </c>
      <c r="G4677" s="26" t="n">
        <v>1242.32</v>
      </c>
      <c r="H4677" s="27" t="n">
        <v>3027</v>
      </c>
      <c r="I4677" s="25" t="s">
        <v>147</v>
      </c>
      <c r="J4677" s="25" t="s">
        <v>193</v>
      </c>
      <c r="K4677" s="25" t="n">
        <v>1993</v>
      </c>
      <c r="L4677" s="25" t="s">
        <v>178</v>
      </c>
      <c r="M4677" s="25" t="s">
        <v>171</v>
      </c>
      <c r="N4677" s="28" t="n">
        <v>5482</v>
      </c>
      <c r="O4677" s="25" t="s">
        <v>56</v>
      </c>
      <c r="P4677" s="29" t="n">
        <v>43045</v>
      </c>
      <c r="Q4677" s="33"/>
      <c r="R4677" s="34"/>
      <c r="S4677" s="28" t="n">
        <f aca="false">IF(O4677="Won",R4677,IF(O4677="Lost",0,N4677))</f>
        <v>5482</v>
      </c>
      <c r="T4677" s="30" t="str">
        <f aca="false">IF(AND(P4677&lt;&gt;"",Q4677&lt;&gt;""),Q4677-P4677,"")</f>
        <v/>
      </c>
      <c r="U4677" s="30" t="n">
        <f aca="false">IF(AND(O4677="Engaging",P4677&lt;&gt;""),'Leia-me'!$B$5-P4677,"")</f>
        <v>55</v>
      </c>
      <c r="V4677" s="25" t="str">
        <f aca="false">IF(O4677&lt;&gt;"Engaging","",IF(U4677&lt;='Leia-me'!$B$6,"Saudável",IF(U4677&lt;='Leia-me'!$B$7,"Esfriando",IF(U4677&lt;='Leia-me'!$B$8,"Última chance","Zumbi"))))</f>
        <v>Saudável</v>
      </c>
      <c r="W4677" s="25" t="str">
        <f aca="false">IF(O4677="Won",1,IF(O4677="Lost",0,""))</f>
        <v/>
      </c>
      <c r="Y4677" s="25" t="str">
        <f aca="false">IF(E4677="","Sim","")</f>
        <v/>
      </c>
    </row>
    <row r="4678" customFormat="false" ht="15" hidden="false" customHeight="false" outlineLevel="0" collapsed="false">
      <c r="A4678" s="25" t="s">
        <v>4940</v>
      </c>
      <c r="B4678" s="25" t="s">
        <v>84</v>
      </c>
      <c r="C4678" s="25" t="s">
        <v>93</v>
      </c>
      <c r="D4678" s="25" t="s">
        <v>98</v>
      </c>
      <c r="G4678" s="31"/>
      <c r="H4678" s="32"/>
      <c r="L4678" s="25" t="s">
        <v>186</v>
      </c>
      <c r="M4678" s="25" t="s">
        <v>171</v>
      </c>
      <c r="N4678" s="28" t="n">
        <v>550</v>
      </c>
      <c r="O4678" s="25" t="s">
        <v>56</v>
      </c>
      <c r="P4678" s="29" t="n">
        <v>43048</v>
      </c>
      <c r="Q4678" s="33"/>
      <c r="R4678" s="34"/>
      <c r="S4678" s="28" t="n">
        <f aca="false">IF(O4678="Won",R4678,IF(O4678="Lost",0,N4678))</f>
        <v>550</v>
      </c>
      <c r="T4678" s="30" t="str">
        <f aca="false">IF(AND(P4678&lt;&gt;"",Q4678&lt;&gt;""),Q4678-P4678,"")</f>
        <v/>
      </c>
      <c r="U4678" s="30" t="n">
        <f aca="false">IF(AND(O4678="Engaging",P4678&lt;&gt;""),'Leia-me'!$B$5-P4678,"")</f>
        <v>52</v>
      </c>
      <c r="V4678" s="25" t="str">
        <f aca="false">IF(O4678&lt;&gt;"Engaging","",IF(U4678&lt;='Leia-me'!$B$6,"Saudável",IF(U4678&lt;='Leia-me'!$B$7,"Esfriando",IF(U4678&lt;='Leia-me'!$B$8,"Última chance","Zumbi"))))</f>
        <v>Saudável</v>
      </c>
      <c r="W4678" s="25" t="str">
        <f aca="false">IF(O4678="Won",1,IF(O4678="Lost",0,""))</f>
        <v/>
      </c>
      <c r="Y4678" s="25" t="str">
        <f aca="false">IF(E4678="","Sim","")</f>
        <v>Sim</v>
      </c>
    </row>
    <row r="4679" customFormat="false" ht="15" hidden="false" customHeight="false" outlineLevel="0" collapsed="false">
      <c r="A4679" s="25" t="s">
        <v>4941</v>
      </c>
      <c r="B4679" s="25" t="s">
        <v>84</v>
      </c>
      <c r="C4679" s="25" t="s">
        <v>93</v>
      </c>
      <c r="D4679" s="25" t="s">
        <v>98</v>
      </c>
      <c r="E4679" s="25" t="s">
        <v>3373</v>
      </c>
      <c r="F4679" s="25" t="s">
        <v>192</v>
      </c>
      <c r="G4679" s="26" t="n">
        <v>4478.47</v>
      </c>
      <c r="H4679" s="27" t="n">
        <v>13809</v>
      </c>
      <c r="I4679" s="25" t="s">
        <v>147</v>
      </c>
      <c r="K4679" s="25" t="n">
        <v>1979</v>
      </c>
      <c r="L4679" s="25" t="s">
        <v>186</v>
      </c>
      <c r="M4679" s="25" t="s">
        <v>171</v>
      </c>
      <c r="N4679" s="28" t="n">
        <v>550</v>
      </c>
      <c r="O4679" s="25" t="s">
        <v>54</v>
      </c>
      <c r="P4679" s="29" t="n">
        <v>43052</v>
      </c>
      <c r="Q4679" s="29" t="n">
        <v>43063</v>
      </c>
      <c r="R4679" s="28" t="n">
        <v>493</v>
      </c>
      <c r="S4679" s="28" t="n">
        <f aca="false">IF(O4679="Won",R4679,IF(O4679="Lost",0,N4679))</f>
        <v>493</v>
      </c>
      <c r="T4679" s="30" t="n">
        <f aca="false">IF(AND(P4679&lt;&gt;"",Q4679&lt;&gt;""),Q4679-P4679,"")</f>
        <v>11</v>
      </c>
      <c r="U4679" s="30" t="str">
        <f aca="false">IF(AND(O4679="Engaging",P4679&lt;&gt;""),'Leia-me'!$B$5-P4679,"")</f>
        <v/>
      </c>
      <c r="V4679" s="25" t="str">
        <f aca="false">IF(O4679&lt;&gt;"Engaging","",IF(U4679&lt;='Leia-me'!$B$6,"Saudável",IF(U4679&lt;='Leia-me'!$B$7,"Esfriando",IF(U4679&lt;='Leia-me'!$B$8,"Última chance","Zumbi"))))</f>
        <v/>
      </c>
      <c r="W4679" s="25" t="n">
        <f aca="false">IF(O4679="Won",1,IF(O4679="Lost",0,""))</f>
        <v>1</v>
      </c>
      <c r="Y4679" s="25" t="str">
        <f aca="false">IF(E4679="","Sim","")</f>
        <v/>
      </c>
    </row>
    <row r="4680" customFormat="false" ht="15" hidden="false" customHeight="false" outlineLevel="0" collapsed="false">
      <c r="A4680" s="25" t="s">
        <v>4942</v>
      </c>
      <c r="B4680" s="25" t="s">
        <v>84</v>
      </c>
      <c r="C4680" s="25" t="s">
        <v>93</v>
      </c>
      <c r="D4680" s="25" t="s">
        <v>98</v>
      </c>
      <c r="E4680" s="25" t="s">
        <v>484</v>
      </c>
      <c r="F4680" s="25" t="s">
        <v>211</v>
      </c>
      <c r="G4680" s="26" t="n">
        <v>5158.71</v>
      </c>
      <c r="H4680" s="27" t="n">
        <v>17479</v>
      </c>
      <c r="I4680" s="25" t="s">
        <v>485</v>
      </c>
      <c r="K4680" s="25" t="n">
        <v>1995</v>
      </c>
      <c r="L4680" s="25" t="s">
        <v>178</v>
      </c>
      <c r="M4680" s="25" t="s">
        <v>171</v>
      </c>
      <c r="N4680" s="28" t="n">
        <v>5482</v>
      </c>
      <c r="O4680" s="25" t="s">
        <v>54</v>
      </c>
      <c r="P4680" s="29" t="n">
        <v>43054</v>
      </c>
      <c r="Q4680" s="29" t="n">
        <v>43099</v>
      </c>
      <c r="R4680" s="28" t="n">
        <v>5610</v>
      </c>
      <c r="S4680" s="28" t="n">
        <f aca="false">IF(O4680="Won",R4680,IF(O4680="Lost",0,N4680))</f>
        <v>5610</v>
      </c>
      <c r="T4680" s="30" t="n">
        <f aca="false">IF(AND(P4680&lt;&gt;"",Q4680&lt;&gt;""),Q4680-P4680,"")</f>
        <v>45</v>
      </c>
      <c r="U4680" s="30" t="str">
        <f aca="false">IF(AND(O4680="Engaging",P4680&lt;&gt;""),'Leia-me'!$B$5-P4680,"")</f>
        <v/>
      </c>
      <c r="V4680" s="25" t="str">
        <f aca="false">IF(O4680&lt;&gt;"Engaging","",IF(U4680&lt;='Leia-me'!$B$6,"Saudável",IF(U4680&lt;='Leia-me'!$B$7,"Esfriando",IF(U4680&lt;='Leia-me'!$B$8,"Última chance","Zumbi"))))</f>
        <v/>
      </c>
      <c r="W4680" s="25" t="n">
        <f aca="false">IF(O4680="Won",1,IF(O4680="Lost",0,""))</f>
        <v>1</v>
      </c>
      <c r="Y4680" s="25" t="str">
        <f aca="false">IF(E4680="","Sim","")</f>
        <v/>
      </c>
    </row>
    <row r="4681" customFormat="false" ht="15" hidden="false" customHeight="false" outlineLevel="0" collapsed="false">
      <c r="A4681" s="25" t="s">
        <v>4943</v>
      </c>
      <c r="B4681" s="25" t="s">
        <v>84</v>
      </c>
      <c r="C4681" s="25" t="s">
        <v>93</v>
      </c>
      <c r="D4681" s="25" t="s">
        <v>98</v>
      </c>
      <c r="G4681" s="31"/>
      <c r="H4681" s="32"/>
      <c r="L4681" s="25" t="s">
        <v>160</v>
      </c>
      <c r="M4681" s="25" t="s">
        <v>149</v>
      </c>
      <c r="N4681" s="28" t="n">
        <v>3393</v>
      </c>
      <c r="O4681" s="25" t="s">
        <v>56</v>
      </c>
      <c r="P4681" s="29" t="n">
        <v>43055</v>
      </c>
      <c r="Q4681" s="33"/>
      <c r="R4681" s="34"/>
      <c r="S4681" s="28" t="n">
        <f aca="false">IF(O4681="Won",R4681,IF(O4681="Lost",0,N4681))</f>
        <v>3393</v>
      </c>
      <c r="T4681" s="30" t="str">
        <f aca="false">IF(AND(P4681&lt;&gt;"",Q4681&lt;&gt;""),Q4681-P4681,"")</f>
        <v/>
      </c>
      <c r="U4681" s="30" t="n">
        <f aca="false">IF(AND(O4681="Engaging",P4681&lt;&gt;""),'Leia-me'!$B$5-P4681,"")</f>
        <v>45</v>
      </c>
      <c r="V4681" s="25" t="str">
        <f aca="false">IF(O4681&lt;&gt;"Engaging","",IF(U4681&lt;='Leia-me'!$B$6,"Saudável",IF(U4681&lt;='Leia-me'!$B$7,"Esfriando",IF(U4681&lt;='Leia-me'!$B$8,"Última chance","Zumbi"))))</f>
        <v>Saudável</v>
      </c>
      <c r="W4681" s="25" t="str">
        <f aca="false">IF(O4681="Won",1,IF(O4681="Lost",0,""))</f>
        <v/>
      </c>
      <c r="Y4681" s="25" t="str">
        <f aca="false">IF(E4681="","Sim","")</f>
        <v>Sim</v>
      </c>
    </row>
    <row r="4682" customFormat="false" ht="15" hidden="false" customHeight="false" outlineLevel="0" collapsed="false">
      <c r="A4682" s="25" t="s">
        <v>4944</v>
      </c>
      <c r="B4682" s="25" t="s">
        <v>84</v>
      </c>
      <c r="C4682" s="25" t="s">
        <v>93</v>
      </c>
      <c r="D4682" s="25" t="s">
        <v>98</v>
      </c>
      <c r="E4682" s="25" t="s">
        <v>639</v>
      </c>
      <c r="F4682" s="25" t="s">
        <v>211</v>
      </c>
      <c r="G4682" s="26" t="n">
        <v>1419.98</v>
      </c>
      <c r="H4682" s="27" t="n">
        <v>4018</v>
      </c>
      <c r="I4682" s="25" t="s">
        <v>147</v>
      </c>
      <c r="K4682" s="25" t="n">
        <v>2003</v>
      </c>
      <c r="L4682" s="25" t="s">
        <v>148</v>
      </c>
      <c r="M4682" s="25" t="s">
        <v>149</v>
      </c>
      <c r="N4682" s="28" t="n">
        <v>55</v>
      </c>
      <c r="O4682" s="25" t="s">
        <v>55</v>
      </c>
      <c r="P4682" s="29" t="n">
        <v>43056</v>
      </c>
      <c r="Q4682" s="29" t="n">
        <v>43073</v>
      </c>
      <c r="R4682" s="28" t="n">
        <v>0</v>
      </c>
      <c r="S4682" s="28" t="n">
        <f aca="false">IF(O4682="Won",R4682,IF(O4682="Lost",0,N4682))</f>
        <v>0</v>
      </c>
      <c r="T4682" s="30" t="n">
        <f aca="false">IF(AND(P4682&lt;&gt;"",Q4682&lt;&gt;""),Q4682-P4682,"")</f>
        <v>17</v>
      </c>
      <c r="U4682" s="30" t="str">
        <f aca="false">IF(AND(O4682="Engaging",P4682&lt;&gt;""),'Leia-me'!$B$5-P4682,"")</f>
        <v/>
      </c>
      <c r="V4682" s="25" t="str">
        <f aca="false">IF(O4682&lt;&gt;"Engaging","",IF(U4682&lt;='Leia-me'!$B$6,"Saudável",IF(U4682&lt;='Leia-me'!$B$7,"Esfriando",IF(U4682&lt;='Leia-me'!$B$8,"Última chance","Zumbi"))))</f>
        <v/>
      </c>
      <c r="W4682" s="25" t="n">
        <f aca="false">IF(O4682="Won",1,IF(O4682="Lost",0,""))</f>
        <v>0</v>
      </c>
      <c r="Y4682" s="25" t="str">
        <f aca="false">IF(E4682="","Sim","")</f>
        <v/>
      </c>
    </row>
    <row r="4683" customFormat="false" ht="15" hidden="false" customHeight="false" outlineLevel="0" collapsed="false">
      <c r="A4683" s="25" t="s">
        <v>4945</v>
      </c>
      <c r="B4683" s="25" t="s">
        <v>84</v>
      </c>
      <c r="C4683" s="25" t="s">
        <v>93</v>
      </c>
      <c r="D4683" s="25" t="s">
        <v>98</v>
      </c>
      <c r="E4683" s="25" t="s">
        <v>622</v>
      </c>
      <c r="F4683" s="25" t="s">
        <v>211</v>
      </c>
      <c r="G4683" s="26" t="n">
        <v>167.89</v>
      </c>
      <c r="H4683" s="27" t="n">
        <v>493</v>
      </c>
      <c r="I4683" s="25" t="s">
        <v>623</v>
      </c>
      <c r="K4683" s="25" t="n">
        <v>2000</v>
      </c>
      <c r="L4683" s="25" t="s">
        <v>1834</v>
      </c>
      <c r="M4683" s="25" t="s">
        <v>171</v>
      </c>
      <c r="N4683" s="28" t="n">
        <v>4821</v>
      </c>
      <c r="O4683" s="25" t="s">
        <v>54</v>
      </c>
      <c r="P4683" s="29" t="n">
        <v>43057</v>
      </c>
      <c r="Q4683" s="29" t="n">
        <v>43076</v>
      </c>
      <c r="R4683" s="28" t="n">
        <v>4645</v>
      </c>
      <c r="S4683" s="28" t="n">
        <f aca="false">IF(O4683="Won",R4683,IF(O4683="Lost",0,N4683))</f>
        <v>4645</v>
      </c>
      <c r="T4683" s="30" t="n">
        <f aca="false">IF(AND(P4683&lt;&gt;"",Q4683&lt;&gt;""),Q4683-P4683,"")</f>
        <v>19</v>
      </c>
      <c r="U4683" s="30" t="str">
        <f aca="false">IF(AND(O4683="Engaging",P4683&lt;&gt;""),'Leia-me'!$B$5-P4683,"")</f>
        <v/>
      </c>
      <c r="V4683" s="25" t="str">
        <f aca="false">IF(O4683&lt;&gt;"Engaging","",IF(U4683&lt;='Leia-me'!$B$6,"Saudável",IF(U4683&lt;='Leia-me'!$B$7,"Esfriando",IF(U4683&lt;='Leia-me'!$B$8,"Última chance","Zumbi"))))</f>
        <v/>
      </c>
      <c r="W4683" s="25" t="n">
        <f aca="false">IF(O4683="Won",1,IF(O4683="Lost",0,""))</f>
        <v>1</v>
      </c>
      <c r="X4683" s="25" t="s">
        <v>1835</v>
      </c>
      <c r="Y4683" s="25" t="str">
        <f aca="false">IF(E4683="","Sim","")</f>
        <v/>
      </c>
    </row>
    <row r="4684" customFormat="false" ht="15" hidden="false" customHeight="false" outlineLevel="0" collapsed="false">
      <c r="A4684" s="25" t="s">
        <v>4946</v>
      </c>
      <c r="B4684" s="25" t="s">
        <v>84</v>
      </c>
      <c r="C4684" s="25" t="s">
        <v>93</v>
      </c>
      <c r="D4684" s="25" t="s">
        <v>98</v>
      </c>
      <c r="E4684" s="25" t="s">
        <v>1671</v>
      </c>
      <c r="F4684" s="25" t="s">
        <v>168</v>
      </c>
      <c r="G4684" s="26" t="n">
        <v>3027.46</v>
      </c>
      <c r="H4684" s="27" t="n">
        <v>9516</v>
      </c>
      <c r="I4684" s="25" t="s">
        <v>1672</v>
      </c>
      <c r="K4684" s="25" t="n">
        <v>1984</v>
      </c>
      <c r="L4684" s="25" t="s">
        <v>170</v>
      </c>
      <c r="M4684" s="25" t="s">
        <v>171</v>
      </c>
      <c r="N4684" s="28" t="n">
        <v>1096</v>
      </c>
      <c r="O4684" s="25" t="s">
        <v>54</v>
      </c>
      <c r="P4684" s="29" t="n">
        <v>43058</v>
      </c>
      <c r="Q4684" s="29" t="n">
        <v>43059</v>
      </c>
      <c r="R4684" s="28" t="n">
        <v>886</v>
      </c>
      <c r="S4684" s="28" t="n">
        <f aca="false">IF(O4684="Won",R4684,IF(O4684="Lost",0,N4684))</f>
        <v>886</v>
      </c>
      <c r="T4684" s="30" t="n">
        <f aca="false">IF(AND(P4684&lt;&gt;"",Q4684&lt;&gt;""),Q4684-P4684,"")</f>
        <v>1</v>
      </c>
      <c r="U4684" s="30" t="str">
        <f aca="false">IF(AND(O4684="Engaging",P4684&lt;&gt;""),'Leia-me'!$B$5-P4684,"")</f>
        <v/>
      </c>
      <c r="V4684" s="25" t="str">
        <f aca="false">IF(O4684&lt;&gt;"Engaging","",IF(U4684&lt;='Leia-me'!$B$6,"Saudável",IF(U4684&lt;='Leia-me'!$B$7,"Esfriando",IF(U4684&lt;='Leia-me'!$B$8,"Última chance","Zumbi"))))</f>
        <v/>
      </c>
      <c r="W4684" s="25" t="n">
        <f aca="false">IF(O4684="Won",1,IF(O4684="Lost",0,""))</f>
        <v>1</v>
      </c>
      <c r="Y4684" s="25" t="str">
        <f aca="false">IF(E4684="","Sim","")</f>
        <v/>
      </c>
    </row>
    <row r="4685" customFormat="false" ht="15" hidden="false" customHeight="false" outlineLevel="0" collapsed="false">
      <c r="A4685" s="25" t="s">
        <v>4947</v>
      </c>
      <c r="B4685" s="25" t="s">
        <v>84</v>
      </c>
      <c r="C4685" s="25" t="s">
        <v>93</v>
      </c>
      <c r="D4685" s="25" t="s">
        <v>98</v>
      </c>
      <c r="E4685" s="25" t="s">
        <v>3373</v>
      </c>
      <c r="F4685" s="25" t="s">
        <v>192</v>
      </c>
      <c r="G4685" s="26" t="n">
        <v>4478.47</v>
      </c>
      <c r="H4685" s="27" t="n">
        <v>13809</v>
      </c>
      <c r="I4685" s="25" t="s">
        <v>147</v>
      </c>
      <c r="K4685" s="25" t="n">
        <v>1979</v>
      </c>
      <c r="L4685" s="25" t="s">
        <v>178</v>
      </c>
      <c r="M4685" s="25" t="s">
        <v>171</v>
      </c>
      <c r="N4685" s="28" t="n">
        <v>5482</v>
      </c>
      <c r="O4685" s="25" t="s">
        <v>54</v>
      </c>
      <c r="P4685" s="29" t="n">
        <v>43074</v>
      </c>
      <c r="Q4685" s="29" t="n">
        <v>43076</v>
      </c>
      <c r="R4685" s="28" t="n">
        <v>5172</v>
      </c>
      <c r="S4685" s="28" t="n">
        <f aca="false">IF(O4685="Won",R4685,IF(O4685="Lost",0,N4685))</f>
        <v>5172</v>
      </c>
      <c r="T4685" s="30" t="n">
        <f aca="false">IF(AND(P4685&lt;&gt;"",Q4685&lt;&gt;""),Q4685-P4685,"")</f>
        <v>2</v>
      </c>
      <c r="U4685" s="30" t="str">
        <f aca="false">IF(AND(O4685="Engaging",P4685&lt;&gt;""),'Leia-me'!$B$5-P4685,"")</f>
        <v/>
      </c>
      <c r="V4685" s="25" t="str">
        <f aca="false">IF(O4685&lt;&gt;"Engaging","",IF(U4685&lt;='Leia-me'!$B$6,"Saudável",IF(U4685&lt;='Leia-me'!$B$7,"Esfriando",IF(U4685&lt;='Leia-me'!$B$8,"Última chance","Zumbi"))))</f>
        <v/>
      </c>
      <c r="W4685" s="25" t="n">
        <f aca="false">IF(O4685="Won",1,IF(O4685="Lost",0,""))</f>
        <v>1</v>
      </c>
      <c r="Y4685" s="25" t="str">
        <f aca="false">IF(E4685="","Sim","")</f>
        <v/>
      </c>
    </row>
    <row r="4686" customFormat="false" ht="15" hidden="false" customHeight="false" outlineLevel="0" collapsed="false">
      <c r="A4686" s="25" t="s">
        <v>4948</v>
      </c>
      <c r="B4686" s="25" t="s">
        <v>84</v>
      </c>
      <c r="C4686" s="25" t="s">
        <v>93</v>
      </c>
      <c r="D4686" s="25" t="s">
        <v>98</v>
      </c>
      <c r="E4686" s="25" t="s">
        <v>3373</v>
      </c>
      <c r="F4686" s="25" t="s">
        <v>192</v>
      </c>
      <c r="G4686" s="26" t="n">
        <v>4478.47</v>
      </c>
      <c r="H4686" s="27" t="n">
        <v>13809</v>
      </c>
      <c r="I4686" s="25" t="s">
        <v>147</v>
      </c>
      <c r="K4686" s="25" t="n">
        <v>1979</v>
      </c>
      <c r="L4686" s="25" t="s">
        <v>178</v>
      </c>
      <c r="M4686" s="25" t="s">
        <v>171</v>
      </c>
      <c r="N4686" s="28" t="n">
        <v>5482</v>
      </c>
      <c r="O4686" s="25" t="s">
        <v>54</v>
      </c>
      <c r="P4686" s="29" t="n">
        <v>43084</v>
      </c>
      <c r="Q4686" s="29" t="n">
        <v>43099</v>
      </c>
      <c r="R4686" s="28" t="n">
        <v>6469</v>
      </c>
      <c r="S4686" s="28" t="n">
        <f aca="false">IF(O4686="Won",R4686,IF(O4686="Lost",0,N4686))</f>
        <v>6469</v>
      </c>
      <c r="T4686" s="30" t="n">
        <f aca="false">IF(AND(P4686&lt;&gt;"",Q4686&lt;&gt;""),Q4686-P4686,"")</f>
        <v>15</v>
      </c>
      <c r="U4686" s="30" t="str">
        <f aca="false">IF(AND(O4686="Engaging",P4686&lt;&gt;""),'Leia-me'!$B$5-P4686,"")</f>
        <v/>
      </c>
      <c r="V4686" s="25" t="str">
        <f aca="false">IF(O4686&lt;&gt;"Engaging","",IF(U4686&lt;='Leia-me'!$B$6,"Saudável",IF(U4686&lt;='Leia-me'!$B$7,"Esfriando",IF(U4686&lt;='Leia-me'!$B$8,"Última chance","Zumbi"))))</f>
        <v/>
      </c>
      <c r="W4686" s="25" t="n">
        <f aca="false">IF(O4686="Won",1,IF(O4686="Lost",0,""))</f>
        <v>1</v>
      </c>
      <c r="Y4686" s="25" t="str">
        <f aca="false">IF(E4686="","Sim","")</f>
        <v/>
      </c>
    </row>
    <row r="4687" customFormat="false" ht="15" hidden="false" customHeight="false" outlineLevel="0" collapsed="false">
      <c r="A4687" s="25" t="s">
        <v>4949</v>
      </c>
      <c r="B4687" s="25" t="s">
        <v>84</v>
      </c>
      <c r="C4687" s="25" t="s">
        <v>93</v>
      </c>
      <c r="D4687" s="25" t="s">
        <v>98</v>
      </c>
      <c r="G4687" s="31"/>
      <c r="H4687" s="32"/>
      <c r="L4687" s="25" t="s">
        <v>1834</v>
      </c>
      <c r="M4687" s="25" t="s">
        <v>171</v>
      </c>
      <c r="N4687" s="28" t="n">
        <v>4821</v>
      </c>
      <c r="O4687" s="25" t="s">
        <v>56</v>
      </c>
      <c r="P4687" s="29" t="n">
        <v>43088</v>
      </c>
      <c r="Q4687" s="33"/>
      <c r="R4687" s="34"/>
      <c r="S4687" s="28" t="n">
        <f aca="false">IF(O4687="Won",R4687,IF(O4687="Lost",0,N4687))</f>
        <v>4821</v>
      </c>
      <c r="T4687" s="30" t="str">
        <f aca="false">IF(AND(P4687&lt;&gt;"",Q4687&lt;&gt;""),Q4687-P4687,"")</f>
        <v/>
      </c>
      <c r="U4687" s="30" t="n">
        <f aca="false">IF(AND(O4687="Engaging",P4687&lt;&gt;""),'Leia-me'!$B$5-P4687,"")</f>
        <v>12</v>
      </c>
      <c r="V4687" s="25" t="str">
        <f aca="false">IF(O4687&lt;&gt;"Engaging","",IF(U4687&lt;='Leia-me'!$B$6,"Saudável",IF(U4687&lt;='Leia-me'!$B$7,"Esfriando",IF(U4687&lt;='Leia-me'!$B$8,"Última chance","Zumbi"))))</f>
        <v>Saudável</v>
      </c>
      <c r="W4687" s="25" t="str">
        <f aca="false">IF(O4687="Won",1,IF(O4687="Lost",0,""))</f>
        <v/>
      </c>
      <c r="X4687" s="25" t="s">
        <v>1835</v>
      </c>
      <c r="Y4687" s="25" t="str">
        <f aca="false">IF(E4687="","Sim","")</f>
        <v>Sim</v>
      </c>
    </row>
    <row r="4688" customFormat="false" ht="15" hidden="false" customHeight="false" outlineLevel="0" collapsed="false">
      <c r="A4688" s="25" t="s">
        <v>4950</v>
      </c>
      <c r="B4688" s="25" t="s">
        <v>84</v>
      </c>
      <c r="C4688" s="25" t="s">
        <v>93</v>
      </c>
      <c r="D4688" s="25" t="s">
        <v>95</v>
      </c>
      <c r="G4688" s="31"/>
      <c r="H4688" s="32"/>
      <c r="L4688" s="25" t="s">
        <v>1834</v>
      </c>
      <c r="M4688" s="25" t="s">
        <v>171</v>
      </c>
      <c r="N4688" s="28" t="n">
        <v>4821</v>
      </c>
      <c r="O4688" s="25" t="s">
        <v>56</v>
      </c>
      <c r="P4688" s="29" t="n">
        <v>42690</v>
      </c>
      <c r="Q4688" s="33"/>
      <c r="R4688" s="34"/>
      <c r="S4688" s="28" t="n">
        <f aca="false">IF(O4688="Won",R4688,IF(O4688="Lost",0,N4688))</f>
        <v>4821</v>
      </c>
      <c r="T4688" s="30" t="str">
        <f aca="false">IF(AND(P4688&lt;&gt;"",Q4688&lt;&gt;""),Q4688-P4688,"")</f>
        <v/>
      </c>
      <c r="U4688" s="30" t="n">
        <f aca="false">IF(AND(O4688="Engaging",P4688&lt;&gt;""),'Leia-me'!$B$5-P4688,"")</f>
        <v>410</v>
      </c>
      <c r="V4688" s="25" t="str">
        <f aca="false">IF(O4688&lt;&gt;"Engaging","",IF(U4688&lt;='Leia-me'!$B$6,"Saudável",IF(U4688&lt;='Leia-me'!$B$7,"Esfriando",IF(U4688&lt;='Leia-me'!$B$8,"Última chance","Zumbi"))))</f>
        <v>Zumbi</v>
      </c>
      <c r="W4688" s="25" t="str">
        <f aca="false">IF(O4688="Won",1,IF(O4688="Lost",0,""))</f>
        <v/>
      </c>
      <c r="X4688" s="25" t="s">
        <v>1835</v>
      </c>
      <c r="Y4688" s="25" t="str">
        <f aca="false">IF(E4688="","Sim","")</f>
        <v>Sim</v>
      </c>
    </row>
    <row r="4689" customFormat="false" ht="15" hidden="false" customHeight="false" outlineLevel="0" collapsed="false">
      <c r="A4689" s="25" t="s">
        <v>4951</v>
      </c>
      <c r="B4689" s="25" t="s">
        <v>84</v>
      </c>
      <c r="C4689" s="25" t="s">
        <v>93</v>
      </c>
      <c r="D4689" s="25" t="s">
        <v>95</v>
      </c>
      <c r="E4689" s="25" t="s">
        <v>1049</v>
      </c>
      <c r="F4689" s="25" t="s">
        <v>177</v>
      </c>
      <c r="G4689" s="26" t="n">
        <v>2022.14</v>
      </c>
      <c r="H4689" s="27" t="n">
        <v>5113</v>
      </c>
      <c r="I4689" s="25" t="s">
        <v>147</v>
      </c>
      <c r="K4689" s="25" t="n">
        <v>1998</v>
      </c>
      <c r="L4689" s="25" t="s">
        <v>160</v>
      </c>
      <c r="M4689" s="25" t="s">
        <v>149</v>
      </c>
      <c r="N4689" s="28" t="n">
        <v>3393</v>
      </c>
      <c r="O4689" s="25" t="s">
        <v>54</v>
      </c>
      <c r="P4689" s="29" t="n">
        <v>42698</v>
      </c>
      <c r="Q4689" s="29" t="n">
        <v>42795</v>
      </c>
      <c r="R4689" s="28" t="n">
        <v>4200</v>
      </c>
      <c r="S4689" s="28" t="n">
        <f aca="false">IF(O4689="Won",R4689,IF(O4689="Lost",0,N4689))</f>
        <v>4200</v>
      </c>
      <c r="T4689" s="30" t="n">
        <f aca="false">IF(AND(P4689&lt;&gt;"",Q4689&lt;&gt;""),Q4689-P4689,"")</f>
        <v>97</v>
      </c>
      <c r="U4689" s="30" t="str">
        <f aca="false">IF(AND(O4689="Engaging",P4689&lt;&gt;""),'Leia-me'!$B$5-P4689,"")</f>
        <v/>
      </c>
      <c r="V4689" s="25" t="str">
        <f aca="false">IF(O4689&lt;&gt;"Engaging","",IF(U4689&lt;='Leia-me'!$B$6,"Saudável",IF(U4689&lt;='Leia-me'!$B$7,"Esfriando",IF(U4689&lt;='Leia-me'!$B$8,"Última chance","Zumbi"))))</f>
        <v/>
      </c>
      <c r="W4689" s="25" t="n">
        <f aca="false">IF(O4689="Won",1,IF(O4689="Lost",0,""))</f>
        <v>1</v>
      </c>
      <c r="Y4689" s="25" t="str">
        <f aca="false">IF(E4689="","Sim","")</f>
        <v/>
      </c>
    </row>
    <row r="4690" customFormat="false" ht="15" hidden="false" customHeight="false" outlineLevel="0" collapsed="false">
      <c r="A4690" s="25" t="s">
        <v>4952</v>
      </c>
      <c r="B4690" s="25" t="s">
        <v>84</v>
      </c>
      <c r="C4690" s="25" t="s">
        <v>93</v>
      </c>
      <c r="D4690" s="25" t="s">
        <v>95</v>
      </c>
      <c r="E4690" s="25" t="s">
        <v>3373</v>
      </c>
      <c r="F4690" s="25" t="s">
        <v>192</v>
      </c>
      <c r="G4690" s="26" t="n">
        <v>4478.47</v>
      </c>
      <c r="H4690" s="27" t="n">
        <v>13809</v>
      </c>
      <c r="I4690" s="25" t="s">
        <v>147</v>
      </c>
      <c r="K4690" s="25" t="n">
        <v>1979</v>
      </c>
      <c r="L4690" s="25" t="s">
        <v>160</v>
      </c>
      <c r="M4690" s="25" t="s">
        <v>149</v>
      </c>
      <c r="N4690" s="28" t="n">
        <v>3393</v>
      </c>
      <c r="O4690" s="25" t="s">
        <v>54</v>
      </c>
      <c r="P4690" s="29" t="n">
        <v>42704</v>
      </c>
      <c r="Q4690" s="29" t="n">
        <v>42809</v>
      </c>
      <c r="R4690" s="28" t="n">
        <v>3665</v>
      </c>
      <c r="S4690" s="28" t="n">
        <f aca="false">IF(O4690="Won",R4690,IF(O4690="Lost",0,N4690))</f>
        <v>3665</v>
      </c>
      <c r="T4690" s="30" t="n">
        <f aca="false">IF(AND(P4690&lt;&gt;"",Q4690&lt;&gt;""),Q4690-P4690,"")</f>
        <v>105</v>
      </c>
      <c r="U4690" s="30" t="str">
        <f aca="false">IF(AND(O4690="Engaging",P4690&lt;&gt;""),'Leia-me'!$B$5-P4690,"")</f>
        <v/>
      </c>
      <c r="V4690" s="25" t="str">
        <f aca="false">IF(O4690&lt;&gt;"Engaging","",IF(U4690&lt;='Leia-me'!$B$6,"Saudável",IF(U4690&lt;='Leia-me'!$B$7,"Esfriando",IF(U4690&lt;='Leia-me'!$B$8,"Última chance","Zumbi"))))</f>
        <v/>
      </c>
      <c r="W4690" s="25" t="n">
        <f aca="false">IF(O4690="Won",1,IF(O4690="Lost",0,""))</f>
        <v>1</v>
      </c>
      <c r="Y4690" s="25" t="str">
        <f aca="false">IF(E4690="","Sim","")</f>
        <v/>
      </c>
    </row>
    <row r="4691" customFormat="false" ht="15" hidden="false" customHeight="false" outlineLevel="0" collapsed="false">
      <c r="A4691" s="25" t="s">
        <v>4953</v>
      </c>
      <c r="B4691" s="25" t="s">
        <v>84</v>
      </c>
      <c r="C4691" s="25" t="s">
        <v>93</v>
      </c>
      <c r="D4691" s="25" t="s">
        <v>95</v>
      </c>
      <c r="E4691" s="25" t="s">
        <v>1090</v>
      </c>
      <c r="F4691" s="25" t="s">
        <v>155</v>
      </c>
      <c r="G4691" s="26" t="n">
        <v>6395.05</v>
      </c>
      <c r="H4691" s="27" t="n">
        <v>20275</v>
      </c>
      <c r="I4691" s="25" t="s">
        <v>147</v>
      </c>
      <c r="K4691" s="25" t="n">
        <v>1994</v>
      </c>
      <c r="L4691" s="25" t="s">
        <v>160</v>
      </c>
      <c r="M4691" s="25" t="s">
        <v>149</v>
      </c>
      <c r="N4691" s="28" t="n">
        <v>3393</v>
      </c>
      <c r="O4691" s="25" t="s">
        <v>54</v>
      </c>
      <c r="P4691" s="29" t="n">
        <v>42705</v>
      </c>
      <c r="Q4691" s="29" t="n">
        <v>42816</v>
      </c>
      <c r="R4691" s="28" t="n">
        <v>3463</v>
      </c>
      <c r="S4691" s="28" t="n">
        <f aca="false">IF(O4691="Won",R4691,IF(O4691="Lost",0,N4691))</f>
        <v>3463</v>
      </c>
      <c r="T4691" s="30" t="n">
        <f aca="false">IF(AND(P4691&lt;&gt;"",Q4691&lt;&gt;""),Q4691-P4691,"")</f>
        <v>111</v>
      </c>
      <c r="U4691" s="30" t="str">
        <f aca="false">IF(AND(O4691="Engaging",P4691&lt;&gt;""),'Leia-me'!$B$5-P4691,"")</f>
        <v/>
      </c>
      <c r="V4691" s="25" t="str">
        <f aca="false">IF(O4691&lt;&gt;"Engaging","",IF(U4691&lt;='Leia-me'!$B$6,"Saudável",IF(U4691&lt;='Leia-me'!$B$7,"Esfriando",IF(U4691&lt;='Leia-me'!$B$8,"Última chance","Zumbi"))))</f>
        <v/>
      </c>
      <c r="W4691" s="25" t="n">
        <f aca="false">IF(O4691="Won",1,IF(O4691="Lost",0,""))</f>
        <v>1</v>
      </c>
      <c r="Y4691" s="25" t="str">
        <f aca="false">IF(E4691="","Sim","")</f>
        <v/>
      </c>
    </row>
    <row r="4692" customFormat="false" ht="15" hidden="false" customHeight="false" outlineLevel="0" collapsed="false">
      <c r="A4692" s="25" t="s">
        <v>4954</v>
      </c>
      <c r="B4692" s="25" t="s">
        <v>84</v>
      </c>
      <c r="C4692" s="25" t="s">
        <v>93</v>
      </c>
      <c r="D4692" s="25" t="s">
        <v>95</v>
      </c>
      <c r="E4692" s="25" t="s">
        <v>3359</v>
      </c>
      <c r="F4692" s="25" t="s">
        <v>159</v>
      </c>
      <c r="G4692" s="26" t="n">
        <v>882.12</v>
      </c>
      <c r="H4692" s="27" t="n">
        <v>2769</v>
      </c>
      <c r="I4692" s="25" t="s">
        <v>147</v>
      </c>
      <c r="K4692" s="25" t="n">
        <v>1997</v>
      </c>
      <c r="L4692" s="25" t="s">
        <v>178</v>
      </c>
      <c r="M4692" s="25" t="s">
        <v>171</v>
      </c>
      <c r="N4692" s="28" t="n">
        <v>5482</v>
      </c>
      <c r="O4692" s="25" t="s">
        <v>54</v>
      </c>
      <c r="P4692" s="29" t="n">
        <v>42709</v>
      </c>
      <c r="Q4692" s="29" t="n">
        <v>42824</v>
      </c>
      <c r="R4692" s="28" t="n">
        <v>5425</v>
      </c>
      <c r="S4692" s="28" t="n">
        <f aca="false">IF(O4692="Won",R4692,IF(O4692="Lost",0,N4692))</f>
        <v>5425</v>
      </c>
      <c r="T4692" s="30" t="n">
        <f aca="false">IF(AND(P4692&lt;&gt;"",Q4692&lt;&gt;""),Q4692-P4692,"")</f>
        <v>115</v>
      </c>
      <c r="U4692" s="30" t="str">
        <f aca="false">IF(AND(O4692="Engaging",P4692&lt;&gt;""),'Leia-me'!$B$5-P4692,"")</f>
        <v/>
      </c>
      <c r="V4692" s="25" t="str">
        <f aca="false">IF(O4692&lt;&gt;"Engaging","",IF(U4692&lt;='Leia-me'!$B$6,"Saudável",IF(U4692&lt;='Leia-me'!$B$7,"Esfriando",IF(U4692&lt;='Leia-me'!$B$8,"Última chance","Zumbi"))))</f>
        <v/>
      </c>
      <c r="W4692" s="25" t="n">
        <f aca="false">IF(O4692="Won",1,IF(O4692="Lost",0,""))</f>
        <v>1</v>
      </c>
      <c r="Y4692" s="25" t="str">
        <f aca="false">IF(E4692="","Sim","")</f>
        <v/>
      </c>
    </row>
    <row r="4693" customFormat="false" ht="15" hidden="false" customHeight="false" outlineLevel="0" collapsed="false">
      <c r="A4693" s="25" t="s">
        <v>4955</v>
      </c>
      <c r="B4693" s="25" t="s">
        <v>84</v>
      </c>
      <c r="C4693" s="25" t="s">
        <v>93</v>
      </c>
      <c r="D4693" s="25" t="s">
        <v>95</v>
      </c>
      <c r="E4693" s="25" t="s">
        <v>1690</v>
      </c>
      <c r="F4693" s="25" t="s">
        <v>211</v>
      </c>
      <c r="G4693" s="26" t="n">
        <v>2520.83</v>
      </c>
      <c r="H4693" s="27" t="n">
        <v>3502</v>
      </c>
      <c r="I4693" s="25" t="s">
        <v>147</v>
      </c>
      <c r="K4693" s="25" t="n">
        <v>1990</v>
      </c>
      <c r="L4693" s="25" t="s">
        <v>170</v>
      </c>
      <c r="M4693" s="25" t="s">
        <v>171</v>
      </c>
      <c r="N4693" s="28" t="n">
        <v>1096</v>
      </c>
      <c r="O4693" s="25" t="s">
        <v>54</v>
      </c>
      <c r="P4693" s="29" t="n">
        <v>42711</v>
      </c>
      <c r="Q4693" s="29" t="n">
        <v>42801</v>
      </c>
      <c r="R4693" s="28" t="n">
        <v>1152</v>
      </c>
      <c r="S4693" s="28" t="n">
        <f aca="false">IF(O4693="Won",R4693,IF(O4693="Lost",0,N4693))</f>
        <v>1152</v>
      </c>
      <c r="T4693" s="30" t="n">
        <f aca="false">IF(AND(P4693&lt;&gt;"",Q4693&lt;&gt;""),Q4693-P4693,"")</f>
        <v>90</v>
      </c>
      <c r="U4693" s="30" t="str">
        <f aca="false">IF(AND(O4693="Engaging",P4693&lt;&gt;""),'Leia-me'!$B$5-P4693,"")</f>
        <v/>
      </c>
      <c r="V4693" s="25" t="str">
        <f aca="false">IF(O4693&lt;&gt;"Engaging","",IF(U4693&lt;='Leia-me'!$B$6,"Saudável",IF(U4693&lt;='Leia-me'!$B$7,"Esfriando",IF(U4693&lt;='Leia-me'!$B$8,"Última chance","Zumbi"))))</f>
        <v/>
      </c>
      <c r="W4693" s="25" t="n">
        <f aca="false">IF(O4693="Won",1,IF(O4693="Lost",0,""))</f>
        <v>1</v>
      </c>
      <c r="Y4693" s="25" t="str">
        <f aca="false">IF(E4693="","Sim","")</f>
        <v/>
      </c>
    </row>
    <row r="4694" customFormat="false" ht="15" hidden="false" customHeight="false" outlineLevel="0" collapsed="false">
      <c r="A4694" s="25" t="s">
        <v>4956</v>
      </c>
      <c r="B4694" s="25" t="s">
        <v>84</v>
      </c>
      <c r="C4694" s="25" t="s">
        <v>93</v>
      </c>
      <c r="D4694" s="25" t="s">
        <v>95</v>
      </c>
      <c r="E4694" s="25" t="s">
        <v>445</v>
      </c>
      <c r="F4694" s="25" t="s">
        <v>192</v>
      </c>
      <c r="G4694" s="26" t="n">
        <v>987.39</v>
      </c>
      <c r="H4694" s="27" t="n">
        <v>2253</v>
      </c>
      <c r="I4694" s="25" t="s">
        <v>147</v>
      </c>
      <c r="K4694" s="25" t="n">
        <v>2002</v>
      </c>
      <c r="L4694" s="25" t="s">
        <v>186</v>
      </c>
      <c r="M4694" s="25" t="s">
        <v>171</v>
      </c>
      <c r="N4694" s="28" t="n">
        <v>550</v>
      </c>
      <c r="O4694" s="25" t="s">
        <v>54</v>
      </c>
      <c r="P4694" s="29" t="n">
        <v>42713</v>
      </c>
      <c r="Q4694" s="29" t="n">
        <v>42808</v>
      </c>
      <c r="R4694" s="28" t="n">
        <v>549</v>
      </c>
      <c r="S4694" s="28" t="n">
        <f aca="false">IF(O4694="Won",R4694,IF(O4694="Lost",0,N4694))</f>
        <v>549</v>
      </c>
      <c r="T4694" s="30" t="n">
        <f aca="false">IF(AND(P4694&lt;&gt;"",Q4694&lt;&gt;""),Q4694-P4694,"")</f>
        <v>95</v>
      </c>
      <c r="U4694" s="30" t="str">
        <f aca="false">IF(AND(O4694="Engaging",P4694&lt;&gt;""),'Leia-me'!$B$5-P4694,"")</f>
        <v/>
      </c>
      <c r="V4694" s="25" t="str">
        <f aca="false">IF(O4694&lt;&gt;"Engaging","",IF(U4694&lt;='Leia-me'!$B$6,"Saudável",IF(U4694&lt;='Leia-me'!$B$7,"Esfriando",IF(U4694&lt;='Leia-me'!$B$8,"Última chance","Zumbi"))))</f>
        <v/>
      </c>
      <c r="W4694" s="25" t="n">
        <f aca="false">IF(O4694="Won",1,IF(O4694="Lost",0,""))</f>
        <v>1</v>
      </c>
      <c r="Y4694" s="25" t="str">
        <f aca="false">IF(E4694="","Sim","")</f>
        <v/>
      </c>
    </row>
    <row r="4695" customFormat="false" ht="15" hidden="false" customHeight="false" outlineLevel="0" collapsed="false">
      <c r="A4695" s="25" t="s">
        <v>4957</v>
      </c>
      <c r="B4695" s="25" t="s">
        <v>84</v>
      </c>
      <c r="C4695" s="25" t="s">
        <v>93</v>
      </c>
      <c r="D4695" s="25" t="s">
        <v>95</v>
      </c>
      <c r="E4695" s="25" t="s">
        <v>639</v>
      </c>
      <c r="F4695" s="25" t="s">
        <v>211</v>
      </c>
      <c r="G4695" s="26" t="n">
        <v>1419.98</v>
      </c>
      <c r="H4695" s="27" t="n">
        <v>4018</v>
      </c>
      <c r="I4695" s="25" t="s">
        <v>147</v>
      </c>
      <c r="K4695" s="25" t="n">
        <v>2003</v>
      </c>
      <c r="L4695" s="25" t="s">
        <v>1834</v>
      </c>
      <c r="M4695" s="25" t="s">
        <v>171</v>
      </c>
      <c r="N4695" s="28" t="n">
        <v>4821</v>
      </c>
      <c r="O4695" s="25" t="s">
        <v>56</v>
      </c>
      <c r="P4695" s="29" t="n">
        <v>42714</v>
      </c>
      <c r="Q4695" s="33"/>
      <c r="R4695" s="34"/>
      <c r="S4695" s="28" t="n">
        <f aca="false">IF(O4695="Won",R4695,IF(O4695="Lost",0,N4695))</f>
        <v>4821</v>
      </c>
      <c r="T4695" s="30" t="str">
        <f aca="false">IF(AND(P4695&lt;&gt;"",Q4695&lt;&gt;""),Q4695-P4695,"")</f>
        <v/>
      </c>
      <c r="U4695" s="30" t="n">
        <f aca="false">IF(AND(O4695="Engaging",P4695&lt;&gt;""),'Leia-me'!$B$5-P4695,"")</f>
        <v>386</v>
      </c>
      <c r="V4695" s="25" t="str">
        <f aca="false">IF(O4695&lt;&gt;"Engaging","",IF(U4695&lt;='Leia-me'!$B$6,"Saudável",IF(U4695&lt;='Leia-me'!$B$7,"Esfriando",IF(U4695&lt;='Leia-me'!$B$8,"Última chance","Zumbi"))))</f>
        <v>Zumbi</v>
      </c>
      <c r="W4695" s="25" t="str">
        <f aca="false">IF(O4695="Won",1,IF(O4695="Lost",0,""))</f>
        <v/>
      </c>
      <c r="X4695" s="25" t="s">
        <v>1835</v>
      </c>
      <c r="Y4695" s="25" t="str">
        <f aca="false">IF(E4695="","Sim","")</f>
        <v/>
      </c>
    </row>
    <row r="4696" customFormat="false" ht="15" hidden="false" customHeight="false" outlineLevel="0" collapsed="false">
      <c r="A4696" s="25" t="s">
        <v>4958</v>
      </c>
      <c r="B4696" s="25" t="s">
        <v>84</v>
      </c>
      <c r="C4696" s="25" t="s">
        <v>93</v>
      </c>
      <c r="D4696" s="25" t="s">
        <v>95</v>
      </c>
      <c r="G4696" s="31"/>
      <c r="H4696" s="32"/>
      <c r="L4696" s="25" t="s">
        <v>160</v>
      </c>
      <c r="M4696" s="25" t="s">
        <v>149</v>
      </c>
      <c r="N4696" s="28" t="n">
        <v>3393</v>
      </c>
      <c r="O4696" s="25" t="s">
        <v>56</v>
      </c>
      <c r="P4696" s="29" t="n">
        <v>42715</v>
      </c>
      <c r="Q4696" s="33"/>
      <c r="R4696" s="34"/>
      <c r="S4696" s="28" t="n">
        <f aca="false">IF(O4696="Won",R4696,IF(O4696="Lost",0,N4696))</f>
        <v>3393</v>
      </c>
      <c r="T4696" s="30" t="str">
        <f aca="false">IF(AND(P4696&lt;&gt;"",Q4696&lt;&gt;""),Q4696-P4696,"")</f>
        <v/>
      </c>
      <c r="U4696" s="30" t="n">
        <f aca="false">IF(AND(O4696="Engaging",P4696&lt;&gt;""),'Leia-me'!$B$5-P4696,"")</f>
        <v>385</v>
      </c>
      <c r="V4696" s="25" t="str">
        <f aca="false">IF(O4696&lt;&gt;"Engaging","",IF(U4696&lt;='Leia-me'!$B$6,"Saudável",IF(U4696&lt;='Leia-me'!$B$7,"Esfriando",IF(U4696&lt;='Leia-me'!$B$8,"Última chance","Zumbi"))))</f>
        <v>Zumbi</v>
      </c>
      <c r="W4696" s="25" t="str">
        <f aca="false">IF(O4696="Won",1,IF(O4696="Lost",0,""))</f>
        <v/>
      </c>
      <c r="Y4696" s="25" t="str">
        <f aca="false">IF(E4696="","Sim","")</f>
        <v>Sim</v>
      </c>
    </row>
    <row r="4697" customFormat="false" ht="15" hidden="false" customHeight="false" outlineLevel="0" collapsed="false">
      <c r="A4697" s="25" t="s">
        <v>4959</v>
      </c>
      <c r="B4697" s="25" t="s">
        <v>84</v>
      </c>
      <c r="C4697" s="25" t="s">
        <v>93</v>
      </c>
      <c r="D4697" s="25" t="s">
        <v>95</v>
      </c>
      <c r="E4697" s="25" t="s">
        <v>622</v>
      </c>
      <c r="F4697" s="25" t="s">
        <v>211</v>
      </c>
      <c r="G4697" s="26" t="n">
        <v>167.89</v>
      </c>
      <c r="H4697" s="27" t="n">
        <v>493</v>
      </c>
      <c r="I4697" s="25" t="s">
        <v>623</v>
      </c>
      <c r="K4697" s="25" t="n">
        <v>2000</v>
      </c>
      <c r="L4697" s="25" t="s">
        <v>178</v>
      </c>
      <c r="M4697" s="25" t="s">
        <v>171</v>
      </c>
      <c r="N4697" s="28" t="n">
        <v>5482</v>
      </c>
      <c r="O4697" s="25" t="s">
        <v>55</v>
      </c>
      <c r="P4697" s="29" t="n">
        <v>42716</v>
      </c>
      <c r="Q4697" s="29" t="n">
        <v>42803</v>
      </c>
      <c r="R4697" s="28" t="n">
        <v>0</v>
      </c>
      <c r="S4697" s="28" t="n">
        <f aca="false">IF(O4697="Won",R4697,IF(O4697="Lost",0,N4697))</f>
        <v>0</v>
      </c>
      <c r="T4697" s="30" t="n">
        <f aca="false">IF(AND(P4697&lt;&gt;"",Q4697&lt;&gt;""),Q4697-P4697,"")</f>
        <v>87</v>
      </c>
      <c r="U4697" s="30" t="str">
        <f aca="false">IF(AND(O4697="Engaging",P4697&lt;&gt;""),'Leia-me'!$B$5-P4697,"")</f>
        <v/>
      </c>
      <c r="V4697" s="25" t="str">
        <f aca="false">IF(O4697&lt;&gt;"Engaging","",IF(U4697&lt;='Leia-me'!$B$6,"Saudável",IF(U4697&lt;='Leia-me'!$B$7,"Esfriando",IF(U4697&lt;='Leia-me'!$B$8,"Última chance","Zumbi"))))</f>
        <v/>
      </c>
      <c r="W4697" s="25" t="n">
        <f aca="false">IF(O4697="Won",1,IF(O4697="Lost",0,""))</f>
        <v>0</v>
      </c>
      <c r="Y4697" s="25" t="str">
        <f aca="false">IF(E4697="","Sim","")</f>
        <v/>
      </c>
    </row>
    <row r="4698" customFormat="false" ht="15" hidden="false" customHeight="false" outlineLevel="0" collapsed="false">
      <c r="A4698" s="25" t="s">
        <v>4960</v>
      </c>
      <c r="B4698" s="25" t="s">
        <v>84</v>
      </c>
      <c r="C4698" s="25" t="s">
        <v>93</v>
      </c>
      <c r="D4698" s="25" t="s">
        <v>95</v>
      </c>
      <c r="G4698" s="31"/>
      <c r="H4698" s="32"/>
      <c r="L4698" s="25" t="s">
        <v>186</v>
      </c>
      <c r="M4698" s="25" t="s">
        <v>171</v>
      </c>
      <c r="N4698" s="28" t="n">
        <v>550</v>
      </c>
      <c r="O4698" s="25" t="s">
        <v>56</v>
      </c>
      <c r="P4698" s="29" t="n">
        <v>42721</v>
      </c>
      <c r="Q4698" s="33"/>
      <c r="R4698" s="34"/>
      <c r="S4698" s="28" t="n">
        <f aca="false">IF(O4698="Won",R4698,IF(O4698="Lost",0,N4698))</f>
        <v>550</v>
      </c>
      <c r="T4698" s="30" t="str">
        <f aca="false">IF(AND(P4698&lt;&gt;"",Q4698&lt;&gt;""),Q4698-P4698,"")</f>
        <v/>
      </c>
      <c r="U4698" s="30" t="n">
        <f aca="false">IF(AND(O4698="Engaging",P4698&lt;&gt;""),'Leia-me'!$B$5-P4698,"")</f>
        <v>379</v>
      </c>
      <c r="V4698" s="25" t="str">
        <f aca="false">IF(O4698&lt;&gt;"Engaging","",IF(U4698&lt;='Leia-me'!$B$6,"Saudável",IF(U4698&lt;='Leia-me'!$B$7,"Esfriando",IF(U4698&lt;='Leia-me'!$B$8,"Última chance","Zumbi"))))</f>
        <v>Zumbi</v>
      </c>
      <c r="W4698" s="25" t="str">
        <f aca="false">IF(O4698="Won",1,IF(O4698="Lost",0,""))</f>
        <v/>
      </c>
      <c r="Y4698" s="25" t="str">
        <f aca="false">IF(E4698="","Sim","")</f>
        <v>Sim</v>
      </c>
    </row>
    <row r="4699" customFormat="false" ht="15" hidden="false" customHeight="false" outlineLevel="0" collapsed="false">
      <c r="A4699" s="25" t="s">
        <v>4961</v>
      </c>
      <c r="B4699" s="25" t="s">
        <v>84</v>
      </c>
      <c r="C4699" s="25" t="s">
        <v>93</v>
      </c>
      <c r="D4699" s="25" t="s">
        <v>95</v>
      </c>
      <c r="G4699" s="31"/>
      <c r="H4699" s="32"/>
      <c r="L4699" s="25" t="s">
        <v>160</v>
      </c>
      <c r="M4699" s="25" t="s">
        <v>149</v>
      </c>
      <c r="N4699" s="28" t="n">
        <v>3393</v>
      </c>
      <c r="O4699" s="25" t="s">
        <v>56</v>
      </c>
      <c r="P4699" s="29" t="n">
        <v>42722</v>
      </c>
      <c r="Q4699" s="33"/>
      <c r="R4699" s="34"/>
      <c r="S4699" s="28" t="n">
        <f aca="false">IF(O4699="Won",R4699,IF(O4699="Lost",0,N4699))</f>
        <v>3393</v>
      </c>
      <c r="T4699" s="30" t="str">
        <f aca="false">IF(AND(P4699&lt;&gt;"",Q4699&lt;&gt;""),Q4699-P4699,"")</f>
        <v/>
      </c>
      <c r="U4699" s="30" t="n">
        <f aca="false">IF(AND(O4699="Engaging",P4699&lt;&gt;""),'Leia-me'!$B$5-P4699,"")</f>
        <v>378</v>
      </c>
      <c r="V4699" s="25" t="str">
        <f aca="false">IF(O4699&lt;&gt;"Engaging","",IF(U4699&lt;='Leia-me'!$B$6,"Saudável",IF(U4699&lt;='Leia-me'!$B$7,"Esfriando",IF(U4699&lt;='Leia-me'!$B$8,"Última chance","Zumbi"))))</f>
        <v>Zumbi</v>
      </c>
      <c r="W4699" s="25" t="str">
        <f aca="false">IF(O4699="Won",1,IF(O4699="Lost",0,""))</f>
        <v/>
      </c>
      <c r="Y4699" s="25" t="str">
        <f aca="false">IF(E4699="","Sim","")</f>
        <v>Sim</v>
      </c>
    </row>
    <row r="4700" customFormat="false" ht="15" hidden="false" customHeight="false" outlineLevel="0" collapsed="false">
      <c r="A4700" s="25" t="s">
        <v>4962</v>
      </c>
      <c r="B4700" s="25" t="s">
        <v>84</v>
      </c>
      <c r="C4700" s="25" t="s">
        <v>93</v>
      </c>
      <c r="D4700" s="25" t="s">
        <v>95</v>
      </c>
      <c r="E4700" s="25" t="s">
        <v>484</v>
      </c>
      <c r="F4700" s="25" t="s">
        <v>211</v>
      </c>
      <c r="G4700" s="26" t="n">
        <v>5158.71</v>
      </c>
      <c r="H4700" s="27" t="n">
        <v>17479</v>
      </c>
      <c r="I4700" s="25" t="s">
        <v>485</v>
      </c>
      <c r="K4700" s="25" t="n">
        <v>1995</v>
      </c>
      <c r="L4700" s="25" t="s">
        <v>170</v>
      </c>
      <c r="M4700" s="25" t="s">
        <v>171</v>
      </c>
      <c r="N4700" s="28" t="n">
        <v>1096</v>
      </c>
      <c r="O4700" s="25" t="s">
        <v>54</v>
      </c>
      <c r="P4700" s="29" t="n">
        <v>42725</v>
      </c>
      <c r="Q4700" s="29" t="n">
        <v>42821</v>
      </c>
      <c r="R4700" s="28" t="n">
        <v>1186</v>
      </c>
      <c r="S4700" s="28" t="n">
        <f aca="false">IF(O4700="Won",R4700,IF(O4700="Lost",0,N4700))</f>
        <v>1186</v>
      </c>
      <c r="T4700" s="30" t="n">
        <f aca="false">IF(AND(P4700&lt;&gt;"",Q4700&lt;&gt;""),Q4700-P4700,"")</f>
        <v>96</v>
      </c>
      <c r="U4700" s="30" t="str">
        <f aca="false">IF(AND(O4700="Engaging",P4700&lt;&gt;""),'Leia-me'!$B$5-P4700,"")</f>
        <v/>
      </c>
      <c r="V4700" s="25" t="str">
        <f aca="false">IF(O4700&lt;&gt;"Engaging","",IF(U4700&lt;='Leia-me'!$B$6,"Saudável",IF(U4700&lt;='Leia-me'!$B$7,"Esfriando",IF(U4700&lt;='Leia-me'!$B$8,"Última chance","Zumbi"))))</f>
        <v/>
      </c>
      <c r="W4700" s="25" t="n">
        <f aca="false">IF(O4700="Won",1,IF(O4700="Lost",0,""))</f>
        <v>1</v>
      </c>
      <c r="Y4700" s="25" t="str">
        <f aca="false">IF(E4700="","Sim","")</f>
        <v/>
      </c>
    </row>
    <row r="4701" customFormat="false" ht="15" hidden="false" customHeight="false" outlineLevel="0" collapsed="false">
      <c r="A4701" s="25" t="s">
        <v>4963</v>
      </c>
      <c r="B4701" s="25" t="s">
        <v>84</v>
      </c>
      <c r="C4701" s="25" t="s">
        <v>93</v>
      </c>
      <c r="D4701" s="25" t="s">
        <v>95</v>
      </c>
      <c r="G4701" s="31"/>
      <c r="H4701" s="32"/>
      <c r="L4701" s="25" t="s">
        <v>178</v>
      </c>
      <c r="M4701" s="25" t="s">
        <v>171</v>
      </c>
      <c r="N4701" s="28" t="n">
        <v>5482</v>
      </c>
      <c r="O4701" s="25" t="s">
        <v>56</v>
      </c>
      <c r="P4701" s="29" t="n">
        <v>42733</v>
      </c>
      <c r="Q4701" s="33"/>
      <c r="R4701" s="34"/>
      <c r="S4701" s="28" t="n">
        <f aca="false">IF(O4701="Won",R4701,IF(O4701="Lost",0,N4701))</f>
        <v>5482</v>
      </c>
      <c r="T4701" s="30" t="str">
        <f aca="false">IF(AND(P4701&lt;&gt;"",Q4701&lt;&gt;""),Q4701-P4701,"")</f>
        <v/>
      </c>
      <c r="U4701" s="30" t="n">
        <f aca="false">IF(AND(O4701="Engaging",P4701&lt;&gt;""),'Leia-me'!$B$5-P4701,"")</f>
        <v>367</v>
      </c>
      <c r="V4701" s="25" t="str">
        <f aca="false">IF(O4701&lt;&gt;"Engaging","",IF(U4701&lt;='Leia-me'!$B$6,"Saudável",IF(U4701&lt;='Leia-me'!$B$7,"Esfriando",IF(U4701&lt;='Leia-me'!$B$8,"Última chance","Zumbi"))))</f>
        <v>Zumbi</v>
      </c>
      <c r="W4701" s="25" t="str">
        <f aca="false">IF(O4701="Won",1,IF(O4701="Lost",0,""))</f>
        <v/>
      </c>
      <c r="Y4701" s="25" t="str">
        <f aca="false">IF(E4701="","Sim","")</f>
        <v>Sim</v>
      </c>
    </row>
    <row r="4702" customFormat="false" ht="15" hidden="false" customHeight="false" outlineLevel="0" collapsed="false">
      <c r="A4702" s="25" t="s">
        <v>4964</v>
      </c>
      <c r="B4702" s="25" t="s">
        <v>84</v>
      </c>
      <c r="C4702" s="25" t="s">
        <v>93</v>
      </c>
      <c r="D4702" s="25" t="s">
        <v>95</v>
      </c>
      <c r="E4702" s="25" t="s">
        <v>3511</v>
      </c>
      <c r="F4702" s="25" t="s">
        <v>168</v>
      </c>
      <c r="G4702" s="26" t="n">
        <v>1197.44</v>
      </c>
      <c r="H4702" s="27" t="n">
        <v>2570</v>
      </c>
      <c r="I4702" s="25" t="s">
        <v>147</v>
      </c>
      <c r="K4702" s="25" t="n">
        <v>1999</v>
      </c>
      <c r="L4702" s="25" t="s">
        <v>160</v>
      </c>
      <c r="M4702" s="25" t="s">
        <v>149</v>
      </c>
      <c r="N4702" s="28" t="n">
        <v>3393</v>
      </c>
      <c r="O4702" s="25" t="s">
        <v>54</v>
      </c>
      <c r="P4702" s="29" t="n">
        <v>42738</v>
      </c>
      <c r="Q4702" s="29" t="n">
        <v>42806</v>
      </c>
      <c r="R4702" s="28" t="n">
        <v>3479</v>
      </c>
      <c r="S4702" s="28" t="n">
        <f aca="false">IF(O4702="Won",R4702,IF(O4702="Lost",0,N4702))</f>
        <v>3479</v>
      </c>
      <c r="T4702" s="30" t="n">
        <f aca="false">IF(AND(P4702&lt;&gt;"",Q4702&lt;&gt;""),Q4702-P4702,"")</f>
        <v>68</v>
      </c>
      <c r="U4702" s="30" t="str">
        <f aca="false">IF(AND(O4702="Engaging",P4702&lt;&gt;""),'Leia-me'!$B$5-P4702,"")</f>
        <v/>
      </c>
      <c r="V4702" s="25" t="str">
        <f aca="false">IF(O4702&lt;&gt;"Engaging","",IF(U4702&lt;='Leia-me'!$B$6,"Saudável",IF(U4702&lt;='Leia-me'!$B$7,"Esfriando",IF(U4702&lt;='Leia-me'!$B$8,"Última chance","Zumbi"))))</f>
        <v/>
      </c>
      <c r="W4702" s="25" t="n">
        <f aca="false">IF(O4702="Won",1,IF(O4702="Lost",0,""))</f>
        <v>1</v>
      </c>
      <c r="Y4702" s="25" t="str">
        <f aca="false">IF(E4702="","Sim","")</f>
        <v/>
      </c>
    </row>
    <row r="4703" customFormat="false" ht="15" hidden="false" customHeight="false" outlineLevel="0" collapsed="false">
      <c r="A4703" s="25" t="s">
        <v>4965</v>
      </c>
      <c r="B4703" s="25" t="s">
        <v>84</v>
      </c>
      <c r="C4703" s="25" t="s">
        <v>93</v>
      </c>
      <c r="D4703" s="25" t="s">
        <v>95</v>
      </c>
      <c r="G4703" s="31"/>
      <c r="H4703" s="32"/>
      <c r="L4703" s="25" t="s">
        <v>186</v>
      </c>
      <c r="M4703" s="25" t="s">
        <v>171</v>
      </c>
      <c r="N4703" s="28" t="n">
        <v>550</v>
      </c>
      <c r="O4703" s="25" t="s">
        <v>56</v>
      </c>
      <c r="P4703" s="29" t="n">
        <v>42742</v>
      </c>
      <c r="Q4703" s="33"/>
      <c r="R4703" s="34"/>
      <c r="S4703" s="28" t="n">
        <f aca="false">IF(O4703="Won",R4703,IF(O4703="Lost",0,N4703))</f>
        <v>550</v>
      </c>
      <c r="T4703" s="30" t="str">
        <f aca="false">IF(AND(P4703&lt;&gt;"",Q4703&lt;&gt;""),Q4703-P4703,"")</f>
        <v/>
      </c>
      <c r="U4703" s="30" t="n">
        <f aca="false">IF(AND(O4703="Engaging",P4703&lt;&gt;""),'Leia-me'!$B$5-P4703,"")</f>
        <v>358</v>
      </c>
      <c r="V4703" s="25" t="str">
        <f aca="false">IF(O4703&lt;&gt;"Engaging","",IF(U4703&lt;='Leia-me'!$B$6,"Saudável",IF(U4703&lt;='Leia-me'!$B$7,"Esfriando",IF(U4703&lt;='Leia-me'!$B$8,"Última chance","Zumbi"))))</f>
        <v>Zumbi</v>
      </c>
      <c r="W4703" s="25" t="str">
        <f aca="false">IF(O4703="Won",1,IF(O4703="Lost",0,""))</f>
        <v/>
      </c>
      <c r="Y4703" s="25" t="str">
        <f aca="false">IF(E4703="","Sim","")</f>
        <v>Sim</v>
      </c>
    </row>
    <row r="4704" customFormat="false" ht="15" hidden="false" customHeight="false" outlineLevel="0" collapsed="false">
      <c r="A4704" s="25" t="s">
        <v>4966</v>
      </c>
      <c r="B4704" s="25" t="s">
        <v>84</v>
      </c>
      <c r="C4704" s="25" t="s">
        <v>93</v>
      </c>
      <c r="D4704" s="25" t="s">
        <v>95</v>
      </c>
      <c r="E4704" s="25" t="s">
        <v>1671</v>
      </c>
      <c r="F4704" s="25" t="s">
        <v>168</v>
      </c>
      <c r="G4704" s="26" t="n">
        <v>3027.46</v>
      </c>
      <c r="H4704" s="27" t="n">
        <v>9516</v>
      </c>
      <c r="I4704" s="25" t="s">
        <v>1672</v>
      </c>
      <c r="K4704" s="25" t="n">
        <v>1984</v>
      </c>
      <c r="L4704" s="25" t="s">
        <v>148</v>
      </c>
      <c r="M4704" s="25" t="s">
        <v>149</v>
      </c>
      <c r="N4704" s="28" t="n">
        <v>55</v>
      </c>
      <c r="O4704" s="25" t="s">
        <v>54</v>
      </c>
      <c r="P4704" s="29" t="n">
        <v>42744</v>
      </c>
      <c r="Q4704" s="29" t="n">
        <v>42797</v>
      </c>
      <c r="R4704" s="28" t="n">
        <v>53</v>
      </c>
      <c r="S4704" s="28" t="n">
        <f aca="false">IF(O4704="Won",R4704,IF(O4704="Lost",0,N4704))</f>
        <v>53</v>
      </c>
      <c r="T4704" s="30" t="n">
        <f aca="false">IF(AND(P4704&lt;&gt;"",Q4704&lt;&gt;""),Q4704-P4704,"")</f>
        <v>53</v>
      </c>
      <c r="U4704" s="30" t="str">
        <f aca="false">IF(AND(O4704="Engaging",P4704&lt;&gt;""),'Leia-me'!$B$5-P4704,"")</f>
        <v/>
      </c>
      <c r="V4704" s="25" t="str">
        <f aca="false">IF(O4704&lt;&gt;"Engaging","",IF(U4704&lt;='Leia-me'!$B$6,"Saudável",IF(U4704&lt;='Leia-me'!$B$7,"Esfriando",IF(U4704&lt;='Leia-me'!$B$8,"Última chance","Zumbi"))))</f>
        <v/>
      </c>
      <c r="W4704" s="25" t="n">
        <f aca="false">IF(O4704="Won",1,IF(O4704="Lost",0,""))</f>
        <v>1</v>
      </c>
      <c r="Y4704" s="25" t="str">
        <f aca="false">IF(E4704="","Sim","")</f>
        <v/>
      </c>
    </row>
    <row r="4705" customFormat="false" ht="15" hidden="false" customHeight="false" outlineLevel="0" collapsed="false">
      <c r="A4705" s="25" t="s">
        <v>4967</v>
      </c>
      <c r="B4705" s="25" t="s">
        <v>84</v>
      </c>
      <c r="C4705" s="25" t="s">
        <v>93</v>
      </c>
      <c r="D4705" s="25" t="s">
        <v>95</v>
      </c>
      <c r="E4705" s="25" t="s">
        <v>1795</v>
      </c>
      <c r="F4705" s="25" t="s">
        <v>177</v>
      </c>
      <c r="G4705" s="26" t="n">
        <v>355.23</v>
      </c>
      <c r="H4705" s="27" t="n">
        <v>853</v>
      </c>
      <c r="I4705" s="25" t="s">
        <v>147</v>
      </c>
      <c r="K4705" s="25" t="n">
        <v>1994</v>
      </c>
      <c r="L4705" s="25" t="s">
        <v>1834</v>
      </c>
      <c r="M4705" s="25" t="s">
        <v>171</v>
      </c>
      <c r="N4705" s="28" t="n">
        <v>4821</v>
      </c>
      <c r="O4705" s="25" t="s">
        <v>55</v>
      </c>
      <c r="P4705" s="29" t="n">
        <v>42760</v>
      </c>
      <c r="Q4705" s="29" t="n">
        <v>42884</v>
      </c>
      <c r="R4705" s="28" t="n">
        <v>0</v>
      </c>
      <c r="S4705" s="28" t="n">
        <f aca="false">IF(O4705="Won",R4705,IF(O4705="Lost",0,N4705))</f>
        <v>0</v>
      </c>
      <c r="T4705" s="30" t="n">
        <f aca="false">IF(AND(P4705&lt;&gt;"",Q4705&lt;&gt;""),Q4705-P4705,"")</f>
        <v>124</v>
      </c>
      <c r="U4705" s="30" t="str">
        <f aca="false">IF(AND(O4705="Engaging",P4705&lt;&gt;""),'Leia-me'!$B$5-P4705,"")</f>
        <v/>
      </c>
      <c r="V4705" s="25" t="str">
        <f aca="false">IF(O4705&lt;&gt;"Engaging","",IF(U4705&lt;='Leia-me'!$B$6,"Saudável",IF(U4705&lt;='Leia-me'!$B$7,"Esfriando",IF(U4705&lt;='Leia-me'!$B$8,"Última chance","Zumbi"))))</f>
        <v/>
      </c>
      <c r="W4705" s="25" t="n">
        <f aca="false">IF(O4705="Won",1,IF(O4705="Lost",0,""))</f>
        <v>0</v>
      </c>
      <c r="X4705" s="25" t="s">
        <v>1835</v>
      </c>
      <c r="Y4705" s="25" t="str">
        <f aca="false">IF(E4705="","Sim","")</f>
        <v/>
      </c>
    </row>
    <row r="4706" customFormat="false" ht="15" hidden="false" customHeight="false" outlineLevel="0" collapsed="false">
      <c r="A4706" s="25" t="s">
        <v>4968</v>
      </c>
      <c r="B4706" s="25" t="s">
        <v>84</v>
      </c>
      <c r="C4706" s="25" t="s">
        <v>93</v>
      </c>
      <c r="D4706" s="25" t="s">
        <v>95</v>
      </c>
      <c r="E4706" s="25" t="s">
        <v>644</v>
      </c>
      <c r="F4706" s="25" t="s">
        <v>177</v>
      </c>
      <c r="G4706" s="26" t="n">
        <v>646.1</v>
      </c>
      <c r="H4706" s="27" t="n">
        <v>883</v>
      </c>
      <c r="I4706" s="25" t="s">
        <v>147</v>
      </c>
      <c r="J4706" s="25" t="s">
        <v>199</v>
      </c>
      <c r="K4706" s="25" t="n">
        <v>1993</v>
      </c>
      <c r="L4706" s="25" t="s">
        <v>178</v>
      </c>
      <c r="M4706" s="25" t="s">
        <v>171</v>
      </c>
      <c r="N4706" s="28" t="n">
        <v>5482</v>
      </c>
      <c r="O4706" s="25" t="s">
        <v>54</v>
      </c>
      <c r="P4706" s="29" t="n">
        <v>42761</v>
      </c>
      <c r="Q4706" s="29" t="n">
        <v>42868</v>
      </c>
      <c r="R4706" s="28" t="n">
        <v>6117</v>
      </c>
      <c r="S4706" s="28" t="n">
        <f aca="false">IF(O4706="Won",R4706,IF(O4706="Lost",0,N4706))</f>
        <v>6117</v>
      </c>
      <c r="T4706" s="30" t="n">
        <f aca="false">IF(AND(P4706&lt;&gt;"",Q4706&lt;&gt;""),Q4706-P4706,"")</f>
        <v>107</v>
      </c>
      <c r="U4706" s="30" t="str">
        <f aca="false">IF(AND(O4706="Engaging",P4706&lt;&gt;""),'Leia-me'!$B$5-P4706,"")</f>
        <v/>
      </c>
      <c r="V4706" s="25" t="str">
        <f aca="false">IF(O4706&lt;&gt;"Engaging","",IF(U4706&lt;='Leia-me'!$B$6,"Saudável",IF(U4706&lt;='Leia-me'!$B$7,"Esfriando",IF(U4706&lt;='Leia-me'!$B$8,"Última chance","Zumbi"))))</f>
        <v/>
      </c>
      <c r="W4706" s="25" t="n">
        <f aca="false">IF(O4706="Won",1,IF(O4706="Lost",0,""))</f>
        <v>1</v>
      </c>
      <c r="Y4706" s="25" t="str">
        <f aca="false">IF(E4706="","Sim","")</f>
        <v/>
      </c>
    </row>
    <row r="4707" customFormat="false" ht="15" hidden="false" customHeight="false" outlineLevel="0" collapsed="false">
      <c r="A4707" s="25" t="s">
        <v>4969</v>
      </c>
      <c r="B4707" s="25" t="s">
        <v>84</v>
      </c>
      <c r="C4707" s="25" t="s">
        <v>93</v>
      </c>
      <c r="D4707" s="25" t="s">
        <v>95</v>
      </c>
      <c r="E4707" s="25" t="s">
        <v>218</v>
      </c>
      <c r="F4707" s="25" t="s">
        <v>146</v>
      </c>
      <c r="G4707" s="26" t="n">
        <v>4.54</v>
      </c>
      <c r="H4707" s="27" t="n">
        <v>9</v>
      </c>
      <c r="I4707" s="25" t="s">
        <v>147</v>
      </c>
      <c r="K4707" s="25" t="n">
        <v>2017</v>
      </c>
      <c r="L4707" s="25" t="s">
        <v>160</v>
      </c>
      <c r="M4707" s="25" t="s">
        <v>149</v>
      </c>
      <c r="N4707" s="28" t="n">
        <v>3393</v>
      </c>
      <c r="O4707" s="25" t="s">
        <v>54</v>
      </c>
      <c r="P4707" s="29" t="n">
        <v>42763</v>
      </c>
      <c r="Q4707" s="29" t="n">
        <v>42890</v>
      </c>
      <c r="R4707" s="28" t="n">
        <v>3908</v>
      </c>
      <c r="S4707" s="28" t="n">
        <f aca="false">IF(O4707="Won",R4707,IF(O4707="Lost",0,N4707))</f>
        <v>3908</v>
      </c>
      <c r="T4707" s="30" t="n">
        <f aca="false">IF(AND(P4707&lt;&gt;"",Q4707&lt;&gt;""),Q4707-P4707,"")</f>
        <v>127</v>
      </c>
      <c r="U4707" s="30" t="str">
        <f aca="false">IF(AND(O4707="Engaging",P4707&lt;&gt;""),'Leia-me'!$B$5-P4707,"")</f>
        <v/>
      </c>
      <c r="V4707" s="25" t="str">
        <f aca="false">IF(O4707&lt;&gt;"Engaging","",IF(U4707&lt;='Leia-me'!$B$6,"Saudável",IF(U4707&lt;='Leia-me'!$B$7,"Esfriando",IF(U4707&lt;='Leia-me'!$B$8,"Última chance","Zumbi"))))</f>
        <v/>
      </c>
      <c r="W4707" s="25" t="n">
        <f aca="false">IF(O4707="Won",1,IF(O4707="Lost",0,""))</f>
        <v>1</v>
      </c>
      <c r="Y4707" s="25" t="str">
        <f aca="false">IF(E4707="","Sim","")</f>
        <v/>
      </c>
    </row>
    <row r="4708" customFormat="false" ht="15" hidden="false" customHeight="false" outlineLevel="0" collapsed="false">
      <c r="A4708" s="25" t="s">
        <v>4970</v>
      </c>
      <c r="B4708" s="25" t="s">
        <v>84</v>
      </c>
      <c r="C4708" s="25" t="s">
        <v>93</v>
      </c>
      <c r="D4708" s="25" t="s">
        <v>95</v>
      </c>
      <c r="E4708" s="25" t="s">
        <v>1049</v>
      </c>
      <c r="F4708" s="25" t="s">
        <v>177</v>
      </c>
      <c r="G4708" s="26" t="n">
        <v>2022.14</v>
      </c>
      <c r="H4708" s="27" t="n">
        <v>5113</v>
      </c>
      <c r="I4708" s="25" t="s">
        <v>147</v>
      </c>
      <c r="K4708" s="25" t="n">
        <v>1998</v>
      </c>
      <c r="L4708" s="25" t="s">
        <v>1834</v>
      </c>
      <c r="M4708" s="25" t="s">
        <v>171</v>
      </c>
      <c r="N4708" s="28" t="n">
        <v>4821</v>
      </c>
      <c r="O4708" s="25" t="s">
        <v>55</v>
      </c>
      <c r="P4708" s="29" t="n">
        <v>42764</v>
      </c>
      <c r="Q4708" s="29" t="n">
        <v>42807</v>
      </c>
      <c r="R4708" s="28" t="n">
        <v>0</v>
      </c>
      <c r="S4708" s="28" t="n">
        <f aca="false">IF(O4708="Won",R4708,IF(O4708="Lost",0,N4708))</f>
        <v>0</v>
      </c>
      <c r="T4708" s="30" t="n">
        <f aca="false">IF(AND(P4708&lt;&gt;"",Q4708&lt;&gt;""),Q4708-P4708,"")</f>
        <v>43</v>
      </c>
      <c r="U4708" s="30" t="str">
        <f aca="false">IF(AND(O4708="Engaging",P4708&lt;&gt;""),'Leia-me'!$B$5-P4708,"")</f>
        <v/>
      </c>
      <c r="V4708" s="25" t="str">
        <f aca="false">IF(O4708&lt;&gt;"Engaging","",IF(U4708&lt;='Leia-me'!$B$6,"Saudável",IF(U4708&lt;='Leia-me'!$B$7,"Esfriando",IF(U4708&lt;='Leia-me'!$B$8,"Última chance","Zumbi"))))</f>
        <v/>
      </c>
      <c r="W4708" s="25" t="n">
        <f aca="false">IF(O4708="Won",1,IF(O4708="Lost",0,""))</f>
        <v>0</v>
      </c>
      <c r="X4708" s="25" t="s">
        <v>1835</v>
      </c>
      <c r="Y4708" s="25" t="str">
        <f aca="false">IF(E4708="","Sim","")</f>
        <v/>
      </c>
    </row>
    <row r="4709" customFormat="false" ht="15" hidden="false" customHeight="false" outlineLevel="0" collapsed="false">
      <c r="A4709" s="25" t="s">
        <v>4971</v>
      </c>
      <c r="B4709" s="25" t="s">
        <v>84</v>
      </c>
      <c r="C4709" s="25" t="s">
        <v>93</v>
      </c>
      <c r="D4709" s="25" t="s">
        <v>95</v>
      </c>
      <c r="E4709" s="25" t="s">
        <v>494</v>
      </c>
      <c r="F4709" s="25" t="s">
        <v>192</v>
      </c>
      <c r="G4709" s="26" t="n">
        <v>11698.03</v>
      </c>
      <c r="H4709" s="27" t="n">
        <v>34288</v>
      </c>
      <c r="I4709" s="25" t="s">
        <v>147</v>
      </c>
      <c r="K4709" s="25" t="n">
        <v>1982</v>
      </c>
      <c r="L4709" s="25" t="s">
        <v>160</v>
      </c>
      <c r="M4709" s="25" t="s">
        <v>149</v>
      </c>
      <c r="N4709" s="28" t="n">
        <v>3393</v>
      </c>
      <c r="O4709" s="25" t="s">
        <v>54</v>
      </c>
      <c r="P4709" s="29" t="n">
        <v>42766</v>
      </c>
      <c r="Q4709" s="29" t="n">
        <v>42811</v>
      </c>
      <c r="R4709" s="28" t="n">
        <v>2923</v>
      </c>
      <c r="S4709" s="28" t="n">
        <f aca="false">IF(O4709="Won",R4709,IF(O4709="Lost",0,N4709))</f>
        <v>2923</v>
      </c>
      <c r="T4709" s="30" t="n">
        <f aca="false">IF(AND(P4709&lt;&gt;"",Q4709&lt;&gt;""),Q4709-P4709,"")</f>
        <v>45</v>
      </c>
      <c r="U4709" s="30" t="str">
        <f aca="false">IF(AND(O4709="Engaging",P4709&lt;&gt;""),'Leia-me'!$B$5-P4709,"")</f>
        <v/>
      </c>
      <c r="V4709" s="25" t="str">
        <f aca="false">IF(O4709&lt;&gt;"Engaging","",IF(U4709&lt;='Leia-me'!$B$6,"Saudável",IF(U4709&lt;='Leia-me'!$B$7,"Esfriando",IF(U4709&lt;='Leia-me'!$B$8,"Última chance","Zumbi"))))</f>
        <v/>
      </c>
      <c r="W4709" s="25" t="n">
        <f aca="false">IF(O4709="Won",1,IF(O4709="Lost",0,""))</f>
        <v>1</v>
      </c>
      <c r="Y4709" s="25" t="str">
        <f aca="false">IF(E4709="","Sim","")</f>
        <v/>
      </c>
    </row>
    <row r="4710" customFormat="false" ht="15" hidden="false" customHeight="false" outlineLevel="0" collapsed="false">
      <c r="A4710" s="25" t="s">
        <v>4972</v>
      </c>
      <c r="B4710" s="25" t="s">
        <v>84</v>
      </c>
      <c r="C4710" s="25" t="s">
        <v>93</v>
      </c>
      <c r="D4710" s="25" t="s">
        <v>95</v>
      </c>
      <c r="E4710" s="25" t="s">
        <v>421</v>
      </c>
      <c r="F4710" s="25" t="s">
        <v>146</v>
      </c>
      <c r="G4710" s="26" t="n">
        <v>2818.38</v>
      </c>
      <c r="H4710" s="27" t="n">
        <v>6290</v>
      </c>
      <c r="I4710" s="25" t="s">
        <v>147</v>
      </c>
      <c r="K4710" s="25" t="n">
        <v>1994</v>
      </c>
      <c r="L4710" s="25" t="s">
        <v>186</v>
      </c>
      <c r="M4710" s="25" t="s">
        <v>171</v>
      </c>
      <c r="N4710" s="28" t="n">
        <v>550</v>
      </c>
      <c r="O4710" s="25" t="s">
        <v>54</v>
      </c>
      <c r="P4710" s="29" t="n">
        <v>42769</v>
      </c>
      <c r="Q4710" s="29" t="n">
        <v>42890</v>
      </c>
      <c r="R4710" s="28" t="n">
        <v>477</v>
      </c>
      <c r="S4710" s="28" t="n">
        <f aca="false">IF(O4710="Won",R4710,IF(O4710="Lost",0,N4710))</f>
        <v>477</v>
      </c>
      <c r="T4710" s="30" t="n">
        <f aca="false">IF(AND(P4710&lt;&gt;"",Q4710&lt;&gt;""),Q4710-P4710,"")</f>
        <v>121</v>
      </c>
      <c r="U4710" s="30" t="str">
        <f aca="false">IF(AND(O4710="Engaging",P4710&lt;&gt;""),'Leia-me'!$B$5-P4710,"")</f>
        <v/>
      </c>
      <c r="V4710" s="25" t="str">
        <f aca="false">IF(O4710&lt;&gt;"Engaging","",IF(U4710&lt;='Leia-me'!$B$6,"Saudável",IF(U4710&lt;='Leia-me'!$B$7,"Esfriando",IF(U4710&lt;='Leia-me'!$B$8,"Última chance","Zumbi"))))</f>
        <v/>
      </c>
      <c r="W4710" s="25" t="n">
        <f aca="false">IF(O4710="Won",1,IF(O4710="Lost",0,""))</f>
        <v>1</v>
      </c>
      <c r="Y4710" s="25" t="str">
        <f aca="false">IF(E4710="","Sim","")</f>
        <v/>
      </c>
    </row>
    <row r="4711" customFormat="false" ht="15" hidden="false" customHeight="false" outlineLevel="0" collapsed="false">
      <c r="A4711" s="25" t="s">
        <v>4973</v>
      </c>
      <c r="B4711" s="25" t="s">
        <v>84</v>
      </c>
      <c r="C4711" s="25" t="s">
        <v>93</v>
      </c>
      <c r="D4711" s="25" t="s">
        <v>95</v>
      </c>
      <c r="E4711" s="25" t="s">
        <v>622</v>
      </c>
      <c r="F4711" s="25" t="s">
        <v>211</v>
      </c>
      <c r="G4711" s="26" t="n">
        <v>167.89</v>
      </c>
      <c r="H4711" s="27" t="n">
        <v>493</v>
      </c>
      <c r="I4711" s="25" t="s">
        <v>623</v>
      </c>
      <c r="K4711" s="25" t="n">
        <v>2000</v>
      </c>
      <c r="L4711" s="25" t="s">
        <v>186</v>
      </c>
      <c r="M4711" s="25" t="s">
        <v>171</v>
      </c>
      <c r="N4711" s="28" t="n">
        <v>550</v>
      </c>
      <c r="O4711" s="25" t="s">
        <v>56</v>
      </c>
      <c r="P4711" s="29" t="n">
        <v>42771</v>
      </c>
      <c r="Q4711" s="33"/>
      <c r="R4711" s="34"/>
      <c r="S4711" s="28" t="n">
        <f aca="false">IF(O4711="Won",R4711,IF(O4711="Lost",0,N4711))</f>
        <v>550</v>
      </c>
      <c r="T4711" s="30" t="str">
        <f aca="false">IF(AND(P4711&lt;&gt;"",Q4711&lt;&gt;""),Q4711-P4711,"")</f>
        <v/>
      </c>
      <c r="U4711" s="30" t="n">
        <f aca="false">IF(AND(O4711="Engaging",P4711&lt;&gt;""),'Leia-me'!$B$5-P4711,"")</f>
        <v>329</v>
      </c>
      <c r="V4711" s="25" t="str">
        <f aca="false">IF(O4711&lt;&gt;"Engaging","",IF(U4711&lt;='Leia-me'!$B$6,"Saudável",IF(U4711&lt;='Leia-me'!$B$7,"Esfriando",IF(U4711&lt;='Leia-me'!$B$8,"Última chance","Zumbi"))))</f>
        <v>Zumbi</v>
      </c>
      <c r="W4711" s="25" t="str">
        <f aca="false">IF(O4711="Won",1,IF(O4711="Lost",0,""))</f>
        <v/>
      </c>
      <c r="Y4711" s="25" t="str">
        <f aca="false">IF(E4711="","Sim","")</f>
        <v/>
      </c>
    </row>
    <row r="4712" customFormat="false" ht="15" hidden="false" customHeight="false" outlineLevel="0" collapsed="false">
      <c r="A4712" s="25" t="s">
        <v>4974</v>
      </c>
      <c r="B4712" s="25" t="s">
        <v>84</v>
      </c>
      <c r="C4712" s="25" t="s">
        <v>93</v>
      </c>
      <c r="D4712" s="25" t="s">
        <v>95</v>
      </c>
      <c r="E4712" s="25" t="s">
        <v>463</v>
      </c>
      <c r="F4712" s="25" t="s">
        <v>211</v>
      </c>
      <c r="G4712" s="26" t="n">
        <v>2261.05</v>
      </c>
      <c r="H4712" s="27" t="n">
        <v>3851</v>
      </c>
      <c r="I4712" s="25" t="s">
        <v>147</v>
      </c>
      <c r="K4712" s="25" t="n">
        <v>2005</v>
      </c>
      <c r="L4712" s="25" t="s">
        <v>160</v>
      </c>
      <c r="M4712" s="25" t="s">
        <v>149</v>
      </c>
      <c r="N4712" s="28" t="n">
        <v>3393</v>
      </c>
      <c r="O4712" s="25" t="s">
        <v>55</v>
      </c>
      <c r="P4712" s="29" t="n">
        <v>42771</v>
      </c>
      <c r="Q4712" s="29" t="n">
        <v>42857</v>
      </c>
      <c r="R4712" s="28" t="n">
        <v>0</v>
      </c>
      <c r="S4712" s="28" t="n">
        <f aca="false">IF(O4712="Won",R4712,IF(O4712="Lost",0,N4712))</f>
        <v>0</v>
      </c>
      <c r="T4712" s="30" t="n">
        <f aca="false">IF(AND(P4712&lt;&gt;"",Q4712&lt;&gt;""),Q4712-P4712,"")</f>
        <v>86</v>
      </c>
      <c r="U4712" s="30" t="str">
        <f aca="false">IF(AND(O4712="Engaging",P4712&lt;&gt;""),'Leia-me'!$B$5-P4712,"")</f>
        <v/>
      </c>
      <c r="V4712" s="25" t="str">
        <f aca="false">IF(O4712&lt;&gt;"Engaging","",IF(U4712&lt;='Leia-me'!$B$6,"Saudável",IF(U4712&lt;='Leia-me'!$B$7,"Esfriando",IF(U4712&lt;='Leia-me'!$B$8,"Última chance","Zumbi"))))</f>
        <v/>
      </c>
      <c r="W4712" s="25" t="n">
        <f aca="false">IF(O4712="Won",1,IF(O4712="Lost",0,""))</f>
        <v>0</v>
      </c>
      <c r="Y4712" s="25" t="str">
        <f aca="false">IF(E4712="","Sim","")</f>
        <v/>
      </c>
    </row>
    <row r="4713" customFormat="false" ht="15" hidden="false" customHeight="false" outlineLevel="0" collapsed="false">
      <c r="A4713" s="25" t="s">
        <v>4975</v>
      </c>
      <c r="B4713" s="25" t="s">
        <v>84</v>
      </c>
      <c r="C4713" s="25" t="s">
        <v>93</v>
      </c>
      <c r="D4713" s="25" t="s">
        <v>95</v>
      </c>
      <c r="E4713" s="25" t="s">
        <v>661</v>
      </c>
      <c r="F4713" s="25" t="s">
        <v>146</v>
      </c>
      <c r="G4713" s="26" t="n">
        <v>251.41</v>
      </c>
      <c r="H4713" s="27" t="n">
        <v>495</v>
      </c>
      <c r="I4713" s="25" t="s">
        <v>147</v>
      </c>
      <c r="K4713" s="25" t="n">
        <v>1999</v>
      </c>
      <c r="L4713" s="25" t="s">
        <v>186</v>
      </c>
      <c r="M4713" s="25" t="s">
        <v>171</v>
      </c>
      <c r="N4713" s="28" t="n">
        <v>550</v>
      </c>
      <c r="O4713" s="25" t="s">
        <v>54</v>
      </c>
      <c r="P4713" s="29" t="n">
        <v>42771</v>
      </c>
      <c r="Q4713" s="29" t="n">
        <v>42821</v>
      </c>
      <c r="R4713" s="28" t="n">
        <v>493</v>
      </c>
      <c r="S4713" s="28" t="n">
        <f aca="false">IF(O4713="Won",R4713,IF(O4713="Lost",0,N4713))</f>
        <v>493</v>
      </c>
      <c r="T4713" s="30" t="n">
        <f aca="false">IF(AND(P4713&lt;&gt;"",Q4713&lt;&gt;""),Q4713-P4713,"")</f>
        <v>50</v>
      </c>
      <c r="U4713" s="30" t="str">
        <f aca="false">IF(AND(O4713="Engaging",P4713&lt;&gt;""),'Leia-me'!$B$5-P4713,"")</f>
        <v/>
      </c>
      <c r="V4713" s="25" t="str">
        <f aca="false">IF(O4713&lt;&gt;"Engaging","",IF(U4713&lt;='Leia-me'!$B$6,"Saudável",IF(U4713&lt;='Leia-me'!$B$7,"Esfriando",IF(U4713&lt;='Leia-me'!$B$8,"Última chance","Zumbi"))))</f>
        <v/>
      </c>
      <c r="W4713" s="25" t="n">
        <f aca="false">IF(O4713="Won",1,IF(O4713="Lost",0,""))</f>
        <v>1</v>
      </c>
      <c r="Y4713" s="25" t="str">
        <f aca="false">IF(E4713="","Sim","")</f>
        <v/>
      </c>
    </row>
    <row r="4714" customFormat="false" ht="15" hidden="false" customHeight="false" outlineLevel="0" collapsed="false">
      <c r="A4714" s="25" t="s">
        <v>4976</v>
      </c>
      <c r="B4714" s="25" t="s">
        <v>84</v>
      </c>
      <c r="C4714" s="25" t="s">
        <v>93</v>
      </c>
      <c r="D4714" s="25" t="s">
        <v>95</v>
      </c>
      <c r="G4714" s="31"/>
      <c r="H4714" s="32"/>
      <c r="L4714" s="25" t="s">
        <v>1834</v>
      </c>
      <c r="M4714" s="25" t="s">
        <v>171</v>
      </c>
      <c r="N4714" s="28" t="n">
        <v>4821</v>
      </c>
      <c r="O4714" s="25" t="s">
        <v>56</v>
      </c>
      <c r="P4714" s="29" t="n">
        <v>42773</v>
      </c>
      <c r="Q4714" s="33"/>
      <c r="R4714" s="34"/>
      <c r="S4714" s="28" t="n">
        <f aca="false">IF(O4714="Won",R4714,IF(O4714="Lost",0,N4714))</f>
        <v>4821</v>
      </c>
      <c r="T4714" s="30" t="str">
        <f aca="false">IF(AND(P4714&lt;&gt;"",Q4714&lt;&gt;""),Q4714-P4714,"")</f>
        <v/>
      </c>
      <c r="U4714" s="30" t="n">
        <f aca="false">IF(AND(O4714="Engaging",P4714&lt;&gt;""),'Leia-me'!$B$5-P4714,"")</f>
        <v>327</v>
      </c>
      <c r="V4714" s="25" t="str">
        <f aca="false">IF(O4714&lt;&gt;"Engaging","",IF(U4714&lt;='Leia-me'!$B$6,"Saudável",IF(U4714&lt;='Leia-me'!$B$7,"Esfriando",IF(U4714&lt;='Leia-me'!$B$8,"Última chance","Zumbi"))))</f>
        <v>Zumbi</v>
      </c>
      <c r="W4714" s="25" t="str">
        <f aca="false">IF(O4714="Won",1,IF(O4714="Lost",0,""))</f>
        <v/>
      </c>
      <c r="X4714" s="25" t="s">
        <v>1835</v>
      </c>
      <c r="Y4714" s="25" t="str">
        <f aca="false">IF(E4714="","Sim","")</f>
        <v>Sim</v>
      </c>
    </row>
    <row r="4715" customFormat="false" ht="15" hidden="false" customHeight="false" outlineLevel="0" collapsed="false">
      <c r="A4715" s="25" t="s">
        <v>4977</v>
      </c>
      <c r="B4715" s="25" t="s">
        <v>84</v>
      </c>
      <c r="C4715" s="25" t="s">
        <v>93</v>
      </c>
      <c r="D4715" s="25" t="s">
        <v>95</v>
      </c>
      <c r="G4715" s="31"/>
      <c r="H4715" s="32"/>
      <c r="L4715" s="25" t="s">
        <v>178</v>
      </c>
      <c r="M4715" s="25" t="s">
        <v>171</v>
      </c>
      <c r="N4715" s="28" t="n">
        <v>5482</v>
      </c>
      <c r="O4715" s="25" t="s">
        <v>56</v>
      </c>
      <c r="P4715" s="29" t="n">
        <v>42774</v>
      </c>
      <c r="Q4715" s="33"/>
      <c r="R4715" s="34"/>
      <c r="S4715" s="28" t="n">
        <f aca="false">IF(O4715="Won",R4715,IF(O4715="Lost",0,N4715))</f>
        <v>5482</v>
      </c>
      <c r="T4715" s="30" t="str">
        <f aca="false">IF(AND(P4715&lt;&gt;"",Q4715&lt;&gt;""),Q4715-P4715,"")</f>
        <v/>
      </c>
      <c r="U4715" s="30" t="n">
        <f aca="false">IF(AND(O4715="Engaging",P4715&lt;&gt;""),'Leia-me'!$B$5-P4715,"")</f>
        <v>326</v>
      </c>
      <c r="V4715" s="25" t="str">
        <f aca="false">IF(O4715&lt;&gt;"Engaging","",IF(U4715&lt;='Leia-me'!$B$6,"Saudável",IF(U4715&lt;='Leia-me'!$B$7,"Esfriando",IF(U4715&lt;='Leia-me'!$B$8,"Última chance","Zumbi"))))</f>
        <v>Zumbi</v>
      </c>
      <c r="W4715" s="25" t="str">
        <f aca="false">IF(O4715="Won",1,IF(O4715="Lost",0,""))</f>
        <v/>
      </c>
      <c r="Y4715" s="25" t="str">
        <f aca="false">IF(E4715="","Sim","")</f>
        <v>Sim</v>
      </c>
    </row>
    <row r="4716" customFormat="false" ht="15" hidden="false" customHeight="false" outlineLevel="0" collapsed="false">
      <c r="A4716" s="25" t="s">
        <v>4978</v>
      </c>
      <c r="B4716" s="25" t="s">
        <v>84</v>
      </c>
      <c r="C4716" s="25" t="s">
        <v>93</v>
      </c>
      <c r="D4716" s="25" t="s">
        <v>95</v>
      </c>
      <c r="E4716" s="25" t="s">
        <v>173</v>
      </c>
      <c r="F4716" s="25" t="s">
        <v>146</v>
      </c>
      <c r="G4716" s="26" t="n">
        <v>647.18</v>
      </c>
      <c r="H4716" s="27" t="n">
        <v>1185</v>
      </c>
      <c r="I4716" s="25" t="s">
        <v>174</v>
      </c>
      <c r="K4716" s="25" t="n">
        <v>1986</v>
      </c>
      <c r="L4716" s="25" t="s">
        <v>148</v>
      </c>
      <c r="M4716" s="25" t="s">
        <v>149</v>
      </c>
      <c r="N4716" s="28" t="n">
        <v>55</v>
      </c>
      <c r="O4716" s="25" t="s">
        <v>56</v>
      </c>
      <c r="P4716" s="29" t="n">
        <v>42774</v>
      </c>
      <c r="Q4716" s="33"/>
      <c r="R4716" s="34"/>
      <c r="S4716" s="28" t="n">
        <f aca="false">IF(O4716="Won",R4716,IF(O4716="Lost",0,N4716))</f>
        <v>55</v>
      </c>
      <c r="T4716" s="30" t="str">
        <f aca="false">IF(AND(P4716&lt;&gt;"",Q4716&lt;&gt;""),Q4716-P4716,"")</f>
        <v/>
      </c>
      <c r="U4716" s="30" t="n">
        <f aca="false">IF(AND(O4716="Engaging",P4716&lt;&gt;""),'Leia-me'!$B$5-P4716,"")</f>
        <v>326</v>
      </c>
      <c r="V4716" s="25" t="str">
        <f aca="false">IF(O4716&lt;&gt;"Engaging","",IF(U4716&lt;='Leia-me'!$B$6,"Saudável",IF(U4716&lt;='Leia-me'!$B$7,"Esfriando",IF(U4716&lt;='Leia-me'!$B$8,"Última chance","Zumbi"))))</f>
        <v>Zumbi</v>
      </c>
      <c r="W4716" s="25" t="str">
        <f aca="false">IF(O4716="Won",1,IF(O4716="Lost",0,""))</f>
        <v/>
      </c>
      <c r="Y4716" s="25" t="str">
        <f aca="false">IF(E4716="","Sim","")</f>
        <v/>
      </c>
    </row>
    <row r="4717" customFormat="false" ht="15" hidden="false" customHeight="false" outlineLevel="0" collapsed="false">
      <c r="A4717" s="25" t="s">
        <v>4979</v>
      </c>
      <c r="B4717" s="25" t="s">
        <v>84</v>
      </c>
      <c r="C4717" s="25" t="s">
        <v>93</v>
      </c>
      <c r="D4717" s="25" t="s">
        <v>95</v>
      </c>
      <c r="G4717" s="31"/>
      <c r="H4717" s="32"/>
      <c r="L4717" s="25" t="s">
        <v>160</v>
      </c>
      <c r="M4717" s="25" t="s">
        <v>149</v>
      </c>
      <c r="N4717" s="28" t="n">
        <v>3393</v>
      </c>
      <c r="O4717" s="25" t="s">
        <v>56</v>
      </c>
      <c r="P4717" s="29" t="n">
        <v>42774</v>
      </c>
      <c r="Q4717" s="33"/>
      <c r="R4717" s="34"/>
      <c r="S4717" s="28" t="n">
        <f aca="false">IF(O4717="Won",R4717,IF(O4717="Lost",0,N4717))</f>
        <v>3393</v>
      </c>
      <c r="T4717" s="30" t="str">
        <f aca="false">IF(AND(P4717&lt;&gt;"",Q4717&lt;&gt;""),Q4717-P4717,"")</f>
        <v/>
      </c>
      <c r="U4717" s="30" t="n">
        <f aca="false">IF(AND(O4717="Engaging",P4717&lt;&gt;""),'Leia-me'!$B$5-P4717,"")</f>
        <v>326</v>
      </c>
      <c r="V4717" s="25" t="str">
        <f aca="false">IF(O4717&lt;&gt;"Engaging","",IF(U4717&lt;='Leia-me'!$B$6,"Saudável",IF(U4717&lt;='Leia-me'!$B$7,"Esfriando",IF(U4717&lt;='Leia-me'!$B$8,"Última chance","Zumbi"))))</f>
        <v>Zumbi</v>
      </c>
      <c r="W4717" s="25" t="str">
        <f aca="false">IF(O4717="Won",1,IF(O4717="Lost",0,""))</f>
        <v/>
      </c>
      <c r="Y4717" s="25" t="str">
        <f aca="false">IF(E4717="","Sim","")</f>
        <v>Sim</v>
      </c>
    </row>
    <row r="4718" customFormat="false" ht="15" hidden="false" customHeight="false" outlineLevel="0" collapsed="false">
      <c r="A4718" s="25" t="s">
        <v>4980</v>
      </c>
      <c r="B4718" s="25" t="s">
        <v>84</v>
      </c>
      <c r="C4718" s="25" t="s">
        <v>93</v>
      </c>
      <c r="D4718" s="25" t="s">
        <v>95</v>
      </c>
      <c r="E4718" s="25" t="s">
        <v>639</v>
      </c>
      <c r="F4718" s="25" t="s">
        <v>211</v>
      </c>
      <c r="G4718" s="26" t="n">
        <v>1419.98</v>
      </c>
      <c r="H4718" s="27" t="n">
        <v>4018</v>
      </c>
      <c r="I4718" s="25" t="s">
        <v>147</v>
      </c>
      <c r="K4718" s="25" t="n">
        <v>2003</v>
      </c>
      <c r="L4718" s="25" t="s">
        <v>186</v>
      </c>
      <c r="M4718" s="25" t="s">
        <v>171</v>
      </c>
      <c r="N4718" s="28" t="n">
        <v>550</v>
      </c>
      <c r="O4718" s="25" t="s">
        <v>54</v>
      </c>
      <c r="P4718" s="29" t="n">
        <v>42774</v>
      </c>
      <c r="Q4718" s="29" t="n">
        <v>42856</v>
      </c>
      <c r="R4718" s="28" t="n">
        <v>623</v>
      </c>
      <c r="S4718" s="28" t="n">
        <f aca="false">IF(O4718="Won",R4718,IF(O4718="Lost",0,N4718))</f>
        <v>623</v>
      </c>
      <c r="T4718" s="30" t="n">
        <f aca="false">IF(AND(P4718&lt;&gt;"",Q4718&lt;&gt;""),Q4718-P4718,"")</f>
        <v>82</v>
      </c>
      <c r="U4718" s="30" t="str">
        <f aca="false">IF(AND(O4718="Engaging",P4718&lt;&gt;""),'Leia-me'!$B$5-P4718,"")</f>
        <v/>
      </c>
      <c r="V4718" s="25" t="str">
        <f aca="false">IF(O4718&lt;&gt;"Engaging","",IF(U4718&lt;='Leia-me'!$B$6,"Saudável",IF(U4718&lt;='Leia-me'!$B$7,"Esfriando",IF(U4718&lt;='Leia-me'!$B$8,"Última chance","Zumbi"))))</f>
        <v/>
      </c>
      <c r="W4718" s="25" t="n">
        <f aca="false">IF(O4718="Won",1,IF(O4718="Lost",0,""))</f>
        <v>1</v>
      </c>
      <c r="Y4718" s="25" t="str">
        <f aca="false">IF(E4718="","Sim","")</f>
        <v/>
      </c>
    </row>
    <row r="4719" customFormat="false" ht="15" hidden="false" customHeight="false" outlineLevel="0" collapsed="false">
      <c r="A4719" s="25" t="s">
        <v>4981</v>
      </c>
      <c r="B4719" s="25" t="s">
        <v>84</v>
      </c>
      <c r="C4719" s="25" t="s">
        <v>93</v>
      </c>
      <c r="D4719" s="25" t="s">
        <v>95</v>
      </c>
      <c r="E4719" s="25" t="s">
        <v>3359</v>
      </c>
      <c r="F4719" s="25" t="s">
        <v>159</v>
      </c>
      <c r="G4719" s="26" t="n">
        <v>882.12</v>
      </c>
      <c r="H4719" s="27" t="n">
        <v>2769</v>
      </c>
      <c r="I4719" s="25" t="s">
        <v>147</v>
      </c>
      <c r="K4719" s="25" t="n">
        <v>1997</v>
      </c>
      <c r="L4719" s="25" t="s">
        <v>1834</v>
      </c>
      <c r="M4719" s="25" t="s">
        <v>171</v>
      </c>
      <c r="N4719" s="28" t="n">
        <v>4821</v>
      </c>
      <c r="O4719" s="25" t="s">
        <v>54</v>
      </c>
      <c r="P4719" s="29" t="n">
        <v>42776</v>
      </c>
      <c r="Q4719" s="29" t="n">
        <v>42814</v>
      </c>
      <c r="R4719" s="28" t="n">
        <v>5021</v>
      </c>
      <c r="S4719" s="28" t="n">
        <f aca="false">IF(O4719="Won",R4719,IF(O4719="Lost",0,N4719))</f>
        <v>5021</v>
      </c>
      <c r="T4719" s="30" t="n">
        <f aca="false">IF(AND(P4719&lt;&gt;"",Q4719&lt;&gt;""),Q4719-P4719,"")</f>
        <v>38</v>
      </c>
      <c r="U4719" s="30" t="str">
        <f aca="false">IF(AND(O4719="Engaging",P4719&lt;&gt;""),'Leia-me'!$B$5-P4719,"")</f>
        <v/>
      </c>
      <c r="V4719" s="25" t="str">
        <f aca="false">IF(O4719&lt;&gt;"Engaging","",IF(U4719&lt;='Leia-me'!$B$6,"Saudável",IF(U4719&lt;='Leia-me'!$B$7,"Esfriando",IF(U4719&lt;='Leia-me'!$B$8,"Última chance","Zumbi"))))</f>
        <v/>
      </c>
      <c r="W4719" s="25" t="n">
        <f aca="false">IF(O4719="Won",1,IF(O4719="Lost",0,""))</f>
        <v>1</v>
      </c>
      <c r="X4719" s="25" t="s">
        <v>1835</v>
      </c>
      <c r="Y4719" s="25" t="str">
        <f aca="false">IF(E4719="","Sim","")</f>
        <v/>
      </c>
    </row>
    <row r="4720" customFormat="false" ht="15" hidden="false" customHeight="false" outlineLevel="0" collapsed="false">
      <c r="A4720" s="25" t="s">
        <v>4982</v>
      </c>
      <c r="B4720" s="25" t="s">
        <v>84</v>
      </c>
      <c r="C4720" s="25" t="s">
        <v>93</v>
      </c>
      <c r="D4720" s="25" t="s">
        <v>95</v>
      </c>
      <c r="E4720" s="25" t="s">
        <v>494</v>
      </c>
      <c r="F4720" s="25" t="s">
        <v>192</v>
      </c>
      <c r="G4720" s="26" t="n">
        <v>11698.03</v>
      </c>
      <c r="H4720" s="27" t="n">
        <v>34288</v>
      </c>
      <c r="I4720" s="25" t="s">
        <v>147</v>
      </c>
      <c r="K4720" s="25" t="n">
        <v>1982</v>
      </c>
      <c r="L4720" s="25" t="s">
        <v>1834</v>
      </c>
      <c r="M4720" s="25" t="s">
        <v>171</v>
      </c>
      <c r="N4720" s="28" t="n">
        <v>4821</v>
      </c>
      <c r="O4720" s="25" t="s">
        <v>54</v>
      </c>
      <c r="P4720" s="29" t="n">
        <v>42778</v>
      </c>
      <c r="Q4720" s="29" t="n">
        <v>42798</v>
      </c>
      <c r="R4720" s="28" t="n">
        <v>4705</v>
      </c>
      <c r="S4720" s="28" t="n">
        <f aca="false">IF(O4720="Won",R4720,IF(O4720="Lost",0,N4720))</f>
        <v>4705</v>
      </c>
      <c r="T4720" s="30" t="n">
        <f aca="false">IF(AND(P4720&lt;&gt;"",Q4720&lt;&gt;""),Q4720-P4720,"")</f>
        <v>20</v>
      </c>
      <c r="U4720" s="30" t="str">
        <f aca="false">IF(AND(O4720="Engaging",P4720&lt;&gt;""),'Leia-me'!$B$5-P4720,"")</f>
        <v/>
      </c>
      <c r="V4720" s="25" t="str">
        <f aca="false">IF(O4720&lt;&gt;"Engaging","",IF(U4720&lt;='Leia-me'!$B$6,"Saudável",IF(U4720&lt;='Leia-me'!$B$7,"Esfriando",IF(U4720&lt;='Leia-me'!$B$8,"Última chance","Zumbi"))))</f>
        <v/>
      </c>
      <c r="W4720" s="25" t="n">
        <f aca="false">IF(O4720="Won",1,IF(O4720="Lost",0,""))</f>
        <v>1</v>
      </c>
      <c r="X4720" s="25" t="s">
        <v>1835</v>
      </c>
      <c r="Y4720" s="25" t="str">
        <f aca="false">IF(E4720="","Sim","")</f>
        <v/>
      </c>
    </row>
    <row r="4721" customFormat="false" ht="15" hidden="false" customHeight="false" outlineLevel="0" collapsed="false">
      <c r="A4721" s="25" t="s">
        <v>4983</v>
      </c>
      <c r="B4721" s="25" t="s">
        <v>84</v>
      </c>
      <c r="C4721" s="25" t="s">
        <v>93</v>
      </c>
      <c r="D4721" s="25" t="s">
        <v>95</v>
      </c>
      <c r="E4721" s="25" t="s">
        <v>663</v>
      </c>
      <c r="F4721" s="25" t="s">
        <v>146</v>
      </c>
      <c r="G4721" s="26" t="n">
        <v>326.82</v>
      </c>
      <c r="H4721" s="27" t="n">
        <v>1016</v>
      </c>
      <c r="I4721" s="25" t="s">
        <v>147</v>
      </c>
      <c r="K4721" s="25" t="n">
        <v>1991</v>
      </c>
      <c r="L4721" s="25" t="s">
        <v>1834</v>
      </c>
      <c r="M4721" s="25" t="s">
        <v>171</v>
      </c>
      <c r="N4721" s="28" t="n">
        <v>4821</v>
      </c>
      <c r="O4721" s="25" t="s">
        <v>54</v>
      </c>
      <c r="P4721" s="29" t="n">
        <v>42780</v>
      </c>
      <c r="Q4721" s="29" t="n">
        <v>42863</v>
      </c>
      <c r="R4721" s="28" t="n">
        <v>4942</v>
      </c>
      <c r="S4721" s="28" t="n">
        <f aca="false">IF(O4721="Won",R4721,IF(O4721="Lost",0,N4721))</f>
        <v>4942</v>
      </c>
      <c r="T4721" s="30" t="n">
        <f aca="false">IF(AND(P4721&lt;&gt;"",Q4721&lt;&gt;""),Q4721-P4721,"")</f>
        <v>83</v>
      </c>
      <c r="U4721" s="30" t="str">
        <f aca="false">IF(AND(O4721="Engaging",P4721&lt;&gt;""),'Leia-me'!$B$5-P4721,"")</f>
        <v/>
      </c>
      <c r="V4721" s="25" t="str">
        <f aca="false">IF(O4721&lt;&gt;"Engaging","",IF(U4721&lt;='Leia-me'!$B$6,"Saudável",IF(U4721&lt;='Leia-me'!$B$7,"Esfriando",IF(U4721&lt;='Leia-me'!$B$8,"Última chance","Zumbi"))))</f>
        <v/>
      </c>
      <c r="W4721" s="25" t="n">
        <f aca="false">IF(O4721="Won",1,IF(O4721="Lost",0,""))</f>
        <v>1</v>
      </c>
      <c r="X4721" s="25" t="s">
        <v>1835</v>
      </c>
      <c r="Y4721" s="25" t="str">
        <f aca="false">IF(E4721="","Sim","")</f>
        <v/>
      </c>
    </row>
    <row r="4722" customFormat="false" ht="15" hidden="false" customHeight="false" outlineLevel="0" collapsed="false">
      <c r="A4722" s="25" t="s">
        <v>4984</v>
      </c>
      <c r="B4722" s="25" t="s">
        <v>84</v>
      </c>
      <c r="C4722" s="25" t="s">
        <v>93</v>
      </c>
      <c r="D4722" s="25" t="s">
        <v>95</v>
      </c>
      <c r="E4722" s="25" t="s">
        <v>639</v>
      </c>
      <c r="F4722" s="25" t="s">
        <v>211</v>
      </c>
      <c r="G4722" s="26" t="n">
        <v>1419.98</v>
      </c>
      <c r="H4722" s="27" t="n">
        <v>4018</v>
      </c>
      <c r="I4722" s="25" t="s">
        <v>147</v>
      </c>
      <c r="K4722" s="25" t="n">
        <v>2003</v>
      </c>
      <c r="L4722" s="25" t="s">
        <v>178</v>
      </c>
      <c r="M4722" s="25" t="s">
        <v>171</v>
      </c>
      <c r="N4722" s="28" t="n">
        <v>5482</v>
      </c>
      <c r="O4722" s="25" t="s">
        <v>54</v>
      </c>
      <c r="P4722" s="29" t="n">
        <v>42782</v>
      </c>
      <c r="Q4722" s="29" t="n">
        <v>42901</v>
      </c>
      <c r="R4722" s="28" t="n">
        <v>6509</v>
      </c>
      <c r="S4722" s="28" t="n">
        <f aca="false">IF(O4722="Won",R4722,IF(O4722="Lost",0,N4722))</f>
        <v>6509</v>
      </c>
      <c r="T4722" s="30" t="n">
        <f aca="false">IF(AND(P4722&lt;&gt;"",Q4722&lt;&gt;""),Q4722-P4722,"")</f>
        <v>119</v>
      </c>
      <c r="U4722" s="30" t="str">
        <f aca="false">IF(AND(O4722="Engaging",P4722&lt;&gt;""),'Leia-me'!$B$5-P4722,"")</f>
        <v/>
      </c>
      <c r="V4722" s="25" t="str">
        <f aca="false">IF(O4722&lt;&gt;"Engaging","",IF(U4722&lt;='Leia-me'!$B$6,"Saudável",IF(U4722&lt;='Leia-me'!$B$7,"Esfriando",IF(U4722&lt;='Leia-me'!$B$8,"Última chance","Zumbi"))))</f>
        <v/>
      </c>
      <c r="W4722" s="25" t="n">
        <f aca="false">IF(O4722="Won",1,IF(O4722="Lost",0,""))</f>
        <v>1</v>
      </c>
      <c r="Y4722" s="25" t="str">
        <f aca="false">IF(E4722="","Sim","")</f>
        <v/>
      </c>
    </row>
    <row r="4723" customFormat="false" ht="15" hidden="false" customHeight="false" outlineLevel="0" collapsed="false">
      <c r="A4723" s="25" t="s">
        <v>4985</v>
      </c>
      <c r="B4723" s="25" t="s">
        <v>84</v>
      </c>
      <c r="C4723" s="25" t="s">
        <v>93</v>
      </c>
      <c r="D4723" s="25" t="s">
        <v>95</v>
      </c>
      <c r="G4723" s="31"/>
      <c r="H4723" s="32"/>
      <c r="L4723" s="25" t="s">
        <v>148</v>
      </c>
      <c r="M4723" s="25" t="s">
        <v>149</v>
      </c>
      <c r="N4723" s="28" t="n">
        <v>55</v>
      </c>
      <c r="O4723" s="25" t="s">
        <v>56</v>
      </c>
      <c r="P4723" s="29" t="n">
        <v>42784</v>
      </c>
      <c r="Q4723" s="33"/>
      <c r="R4723" s="34"/>
      <c r="S4723" s="28" t="n">
        <f aca="false">IF(O4723="Won",R4723,IF(O4723="Lost",0,N4723))</f>
        <v>55</v>
      </c>
      <c r="T4723" s="30" t="str">
        <f aca="false">IF(AND(P4723&lt;&gt;"",Q4723&lt;&gt;""),Q4723-P4723,"")</f>
        <v/>
      </c>
      <c r="U4723" s="30" t="n">
        <f aca="false">IF(AND(O4723="Engaging",P4723&lt;&gt;""),'Leia-me'!$B$5-P4723,"")</f>
        <v>316</v>
      </c>
      <c r="V4723" s="25" t="str">
        <f aca="false">IF(O4723&lt;&gt;"Engaging","",IF(U4723&lt;='Leia-me'!$B$6,"Saudável",IF(U4723&lt;='Leia-me'!$B$7,"Esfriando",IF(U4723&lt;='Leia-me'!$B$8,"Última chance","Zumbi"))))</f>
        <v>Zumbi</v>
      </c>
      <c r="W4723" s="25" t="str">
        <f aca="false">IF(O4723="Won",1,IF(O4723="Lost",0,""))</f>
        <v/>
      </c>
      <c r="Y4723" s="25" t="str">
        <f aca="false">IF(E4723="","Sim","")</f>
        <v>Sim</v>
      </c>
    </row>
    <row r="4724" customFormat="false" ht="15" hidden="false" customHeight="false" outlineLevel="0" collapsed="false">
      <c r="A4724" s="25" t="s">
        <v>4986</v>
      </c>
      <c r="B4724" s="25" t="s">
        <v>84</v>
      </c>
      <c r="C4724" s="25" t="s">
        <v>93</v>
      </c>
      <c r="D4724" s="25" t="s">
        <v>95</v>
      </c>
      <c r="E4724" s="25" t="s">
        <v>463</v>
      </c>
      <c r="F4724" s="25" t="s">
        <v>211</v>
      </c>
      <c r="G4724" s="26" t="n">
        <v>2261.05</v>
      </c>
      <c r="H4724" s="27" t="n">
        <v>3851</v>
      </c>
      <c r="I4724" s="25" t="s">
        <v>147</v>
      </c>
      <c r="K4724" s="25" t="n">
        <v>2005</v>
      </c>
      <c r="L4724" s="25" t="s">
        <v>170</v>
      </c>
      <c r="M4724" s="25" t="s">
        <v>171</v>
      </c>
      <c r="N4724" s="28" t="n">
        <v>1096</v>
      </c>
      <c r="O4724" s="25" t="s">
        <v>54</v>
      </c>
      <c r="P4724" s="29" t="n">
        <v>42785</v>
      </c>
      <c r="Q4724" s="29" t="n">
        <v>42796</v>
      </c>
      <c r="R4724" s="28" t="n">
        <v>1011</v>
      </c>
      <c r="S4724" s="28" t="n">
        <f aca="false">IF(O4724="Won",R4724,IF(O4724="Lost",0,N4724))</f>
        <v>1011</v>
      </c>
      <c r="T4724" s="30" t="n">
        <f aca="false">IF(AND(P4724&lt;&gt;"",Q4724&lt;&gt;""),Q4724-P4724,"")</f>
        <v>11</v>
      </c>
      <c r="U4724" s="30" t="str">
        <f aca="false">IF(AND(O4724="Engaging",P4724&lt;&gt;""),'Leia-me'!$B$5-P4724,"")</f>
        <v/>
      </c>
      <c r="V4724" s="25" t="str">
        <f aca="false">IF(O4724&lt;&gt;"Engaging","",IF(U4724&lt;='Leia-me'!$B$6,"Saudável",IF(U4724&lt;='Leia-me'!$B$7,"Esfriando",IF(U4724&lt;='Leia-me'!$B$8,"Última chance","Zumbi"))))</f>
        <v/>
      </c>
      <c r="W4724" s="25" t="n">
        <f aca="false">IF(O4724="Won",1,IF(O4724="Lost",0,""))</f>
        <v>1</v>
      </c>
      <c r="Y4724" s="25" t="str">
        <f aca="false">IF(E4724="","Sim","")</f>
        <v/>
      </c>
    </row>
    <row r="4725" customFormat="false" ht="15" hidden="false" customHeight="false" outlineLevel="0" collapsed="false">
      <c r="A4725" s="25" t="s">
        <v>4987</v>
      </c>
      <c r="B4725" s="25" t="s">
        <v>84</v>
      </c>
      <c r="C4725" s="25" t="s">
        <v>93</v>
      </c>
      <c r="D4725" s="25" t="s">
        <v>95</v>
      </c>
      <c r="E4725" s="25" t="s">
        <v>644</v>
      </c>
      <c r="F4725" s="25" t="s">
        <v>177</v>
      </c>
      <c r="G4725" s="26" t="n">
        <v>646.1</v>
      </c>
      <c r="H4725" s="27" t="n">
        <v>883</v>
      </c>
      <c r="I4725" s="25" t="s">
        <v>147</v>
      </c>
      <c r="J4725" s="25" t="s">
        <v>199</v>
      </c>
      <c r="K4725" s="25" t="n">
        <v>1993</v>
      </c>
      <c r="L4725" s="25" t="s">
        <v>1834</v>
      </c>
      <c r="M4725" s="25" t="s">
        <v>171</v>
      </c>
      <c r="N4725" s="28" t="n">
        <v>4821</v>
      </c>
      <c r="O4725" s="25" t="s">
        <v>54</v>
      </c>
      <c r="P4725" s="29" t="n">
        <v>42786</v>
      </c>
      <c r="Q4725" s="29" t="n">
        <v>42893</v>
      </c>
      <c r="R4725" s="28" t="n">
        <v>4689</v>
      </c>
      <c r="S4725" s="28" t="n">
        <f aca="false">IF(O4725="Won",R4725,IF(O4725="Lost",0,N4725))</f>
        <v>4689</v>
      </c>
      <c r="T4725" s="30" t="n">
        <f aca="false">IF(AND(P4725&lt;&gt;"",Q4725&lt;&gt;""),Q4725-P4725,"")</f>
        <v>107</v>
      </c>
      <c r="U4725" s="30" t="str">
        <f aca="false">IF(AND(O4725="Engaging",P4725&lt;&gt;""),'Leia-me'!$B$5-P4725,"")</f>
        <v/>
      </c>
      <c r="V4725" s="25" t="str">
        <f aca="false">IF(O4725&lt;&gt;"Engaging","",IF(U4725&lt;='Leia-me'!$B$6,"Saudável",IF(U4725&lt;='Leia-me'!$B$7,"Esfriando",IF(U4725&lt;='Leia-me'!$B$8,"Última chance","Zumbi"))))</f>
        <v/>
      </c>
      <c r="W4725" s="25" t="n">
        <f aca="false">IF(O4725="Won",1,IF(O4725="Lost",0,""))</f>
        <v>1</v>
      </c>
      <c r="X4725" s="25" t="s">
        <v>1835</v>
      </c>
      <c r="Y4725" s="25" t="str">
        <f aca="false">IF(E4725="","Sim","")</f>
        <v/>
      </c>
    </row>
    <row r="4726" customFormat="false" ht="15" hidden="false" customHeight="false" outlineLevel="0" collapsed="false">
      <c r="A4726" s="25" t="s">
        <v>4988</v>
      </c>
      <c r="B4726" s="25" t="s">
        <v>84</v>
      </c>
      <c r="C4726" s="25" t="s">
        <v>93</v>
      </c>
      <c r="D4726" s="25" t="s">
        <v>95</v>
      </c>
      <c r="E4726" s="25" t="s">
        <v>622</v>
      </c>
      <c r="F4726" s="25" t="s">
        <v>211</v>
      </c>
      <c r="G4726" s="26" t="n">
        <v>167.89</v>
      </c>
      <c r="H4726" s="27" t="n">
        <v>493</v>
      </c>
      <c r="I4726" s="25" t="s">
        <v>623</v>
      </c>
      <c r="K4726" s="25" t="n">
        <v>2000</v>
      </c>
      <c r="L4726" s="25" t="s">
        <v>1834</v>
      </c>
      <c r="M4726" s="25" t="s">
        <v>171</v>
      </c>
      <c r="N4726" s="28" t="n">
        <v>4821</v>
      </c>
      <c r="O4726" s="25" t="s">
        <v>54</v>
      </c>
      <c r="P4726" s="29" t="n">
        <v>42788</v>
      </c>
      <c r="Q4726" s="29" t="n">
        <v>42796</v>
      </c>
      <c r="R4726" s="28" t="n">
        <v>4711</v>
      </c>
      <c r="S4726" s="28" t="n">
        <f aca="false">IF(O4726="Won",R4726,IF(O4726="Lost",0,N4726))</f>
        <v>4711</v>
      </c>
      <c r="T4726" s="30" t="n">
        <f aca="false">IF(AND(P4726&lt;&gt;"",Q4726&lt;&gt;""),Q4726-P4726,"")</f>
        <v>8</v>
      </c>
      <c r="U4726" s="30" t="str">
        <f aca="false">IF(AND(O4726="Engaging",P4726&lt;&gt;""),'Leia-me'!$B$5-P4726,"")</f>
        <v/>
      </c>
      <c r="V4726" s="25" t="str">
        <f aca="false">IF(O4726&lt;&gt;"Engaging","",IF(U4726&lt;='Leia-me'!$B$6,"Saudável",IF(U4726&lt;='Leia-me'!$B$7,"Esfriando",IF(U4726&lt;='Leia-me'!$B$8,"Última chance","Zumbi"))))</f>
        <v/>
      </c>
      <c r="W4726" s="25" t="n">
        <f aca="false">IF(O4726="Won",1,IF(O4726="Lost",0,""))</f>
        <v>1</v>
      </c>
      <c r="X4726" s="25" t="s">
        <v>1835</v>
      </c>
      <c r="Y4726" s="25" t="str">
        <f aca="false">IF(E4726="","Sim","")</f>
        <v/>
      </c>
    </row>
    <row r="4727" customFormat="false" ht="15" hidden="false" customHeight="false" outlineLevel="0" collapsed="false">
      <c r="A4727" s="25" t="s">
        <v>4989</v>
      </c>
      <c r="B4727" s="25" t="s">
        <v>84</v>
      </c>
      <c r="C4727" s="25" t="s">
        <v>93</v>
      </c>
      <c r="D4727" s="25" t="s">
        <v>95</v>
      </c>
      <c r="E4727" s="25" t="s">
        <v>1347</v>
      </c>
      <c r="F4727" s="25" t="s">
        <v>165</v>
      </c>
      <c r="G4727" s="26" t="n">
        <v>665.06</v>
      </c>
      <c r="H4727" s="27" t="n">
        <v>1095</v>
      </c>
      <c r="I4727" s="25" t="s">
        <v>147</v>
      </c>
      <c r="K4727" s="25" t="n">
        <v>1989</v>
      </c>
      <c r="L4727" s="25" t="s">
        <v>186</v>
      </c>
      <c r="M4727" s="25" t="s">
        <v>171</v>
      </c>
      <c r="N4727" s="28" t="n">
        <v>550</v>
      </c>
      <c r="O4727" s="25" t="s">
        <v>54</v>
      </c>
      <c r="P4727" s="29" t="n">
        <v>42789</v>
      </c>
      <c r="Q4727" s="29" t="n">
        <v>42806</v>
      </c>
      <c r="R4727" s="28" t="n">
        <v>572</v>
      </c>
      <c r="S4727" s="28" t="n">
        <f aca="false">IF(O4727="Won",R4727,IF(O4727="Lost",0,N4727))</f>
        <v>572</v>
      </c>
      <c r="T4727" s="30" t="n">
        <f aca="false">IF(AND(P4727&lt;&gt;"",Q4727&lt;&gt;""),Q4727-P4727,"")</f>
        <v>17</v>
      </c>
      <c r="U4727" s="30" t="str">
        <f aca="false">IF(AND(O4727="Engaging",P4727&lt;&gt;""),'Leia-me'!$B$5-P4727,"")</f>
        <v/>
      </c>
      <c r="V4727" s="25" t="str">
        <f aca="false">IF(O4727&lt;&gt;"Engaging","",IF(U4727&lt;='Leia-me'!$B$6,"Saudável",IF(U4727&lt;='Leia-me'!$B$7,"Esfriando",IF(U4727&lt;='Leia-me'!$B$8,"Última chance","Zumbi"))))</f>
        <v/>
      </c>
      <c r="W4727" s="25" t="n">
        <f aca="false">IF(O4727="Won",1,IF(O4727="Lost",0,""))</f>
        <v>1</v>
      </c>
      <c r="Y4727" s="25" t="str">
        <f aca="false">IF(E4727="","Sim","")</f>
        <v/>
      </c>
    </row>
    <row r="4728" customFormat="false" ht="15" hidden="false" customHeight="false" outlineLevel="0" collapsed="false">
      <c r="A4728" s="25" t="s">
        <v>4990</v>
      </c>
      <c r="B4728" s="25" t="s">
        <v>84</v>
      </c>
      <c r="C4728" s="25" t="s">
        <v>93</v>
      </c>
      <c r="D4728" s="25" t="s">
        <v>95</v>
      </c>
      <c r="G4728" s="31"/>
      <c r="H4728" s="32"/>
      <c r="L4728" s="25" t="s">
        <v>186</v>
      </c>
      <c r="M4728" s="25" t="s">
        <v>171</v>
      </c>
      <c r="N4728" s="28" t="n">
        <v>550</v>
      </c>
      <c r="O4728" s="25" t="s">
        <v>56</v>
      </c>
      <c r="P4728" s="29" t="n">
        <v>42790</v>
      </c>
      <c r="Q4728" s="33"/>
      <c r="R4728" s="34"/>
      <c r="S4728" s="28" t="n">
        <f aca="false">IF(O4728="Won",R4728,IF(O4728="Lost",0,N4728))</f>
        <v>550</v>
      </c>
      <c r="T4728" s="30" t="str">
        <f aca="false">IF(AND(P4728&lt;&gt;"",Q4728&lt;&gt;""),Q4728-P4728,"")</f>
        <v/>
      </c>
      <c r="U4728" s="30" t="n">
        <f aca="false">IF(AND(O4728="Engaging",P4728&lt;&gt;""),'Leia-me'!$B$5-P4728,"")</f>
        <v>310</v>
      </c>
      <c r="V4728" s="25" t="str">
        <f aca="false">IF(O4728&lt;&gt;"Engaging","",IF(U4728&lt;='Leia-me'!$B$6,"Saudável",IF(U4728&lt;='Leia-me'!$B$7,"Esfriando",IF(U4728&lt;='Leia-me'!$B$8,"Última chance","Zumbi"))))</f>
        <v>Zumbi</v>
      </c>
      <c r="W4728" s="25" t="str">
        <f aca="false">IF(O4728="Won",1,IF(O4728="Lost",0,""))</f>
        <v/>
      </c>
      <c r="Y4728" s="25" t="str">
        <f aca="false">IF(E4728="","Sim","")</f>
        <v>Sim</v>
      </c>
    </row>
    <row r="4729" customFormat="false" ht="15" hidden="false" customHeight="false" outlineLevel="0" collapsed="false">
      <c r="A4729" s="25" t="s">
        <v>4991</v>
      </c>
      <c r="B4729" s="25" t="s">
        <v>84</v>
      </c>
      <c r="C4729" s="25" t="s">
        <v>93</v>
      </c>
      <c r="D4729" s="25" t="s">
        <v>95</v>
      </c>
      <c r="E4729" s="25" t="s">
        <v>1090</v>
      </c>
      <c r="F4729" s="25" t="s">
        <v>155</v>
      </c>
      <c r="G4729" s="26" t="n">
        <v>6395.05</v>
      </c>
      <c r="H4729" s="27" t="n">
        <v>20275</v>
      </c>
      <c r="I4729" s="25" t="s">
        <v>147</v>
      </c>
      <c r="K4729" s="25" t="n">
        <v>1994</v>
      </c>
      <c r="L4729" s="25" t="s">
        <v>186</v>
      </c>
      <c r="M4729" s="25" t="s">
        <v>171</v>
      </c>
      <c r="N4729" s="28" t="n">
        <v>550</v>
      </c>
      <c r="O4729" s="25" t="s">
        <v>54</v>
      </c>
      <c r="P4729" s="29" t="n">
        <v>42791</v>
      </c>
      <c r="Q4729" s="29" t="n">
        <v>42904</v>
      </c>
      <c r="R4729" s="28" t="n">
        <v>542</v>
      </c>
      <c r="S4729" s="28" t="n">
        <f aca="false">IF(O4729="Won",R4729,IF(O4729="Lost",0,N4729))</f>
        <v>542</v>
      </c>
      <c r="T4729" s="30" t="n">
        <f aca="false">IF(AND(P4729&lt;&gt;"",Q4729&lt;&gt;""),Q4729-P4729,"")</f>
        <v>113</v>
      </c>
      <c r="U4729" s="30" t="str">
        <f aca="false">IF(AND(O4729="Engaging",P4729&lt;&gt;""),'Leia-me'!$B$5-P4729,"")</f>
        <v/>
      </c>
      <c r="V4729" s="25" t="str">
        <f aca="false">IF(O4729&lt;&gt;"Engaging","",IF(U4729&lt;='Leia-me'!$B$6,"Saudável",IF(U4729&lt;='Leia-me'!$B$7,"Esfriando",IF(U4729&lt;='Leia-me'!$B$8,"Última chance","Zumbi"))))</f>
        <v/>
      </c>
      <c r="W4729" s="25" t="n">
        <f aca="false">IF(O4729="Won",1,IF(O4729="Lost",0,""))</f>
        <v>1</v>
      </c>
      <c r="Y4729" s="25" t="str">
        <f aca="false">IF(E4729="","Sim","")</f>
        <v/>
      </c>
    </row>
    <row r="4730" customFormat="false" ht="15" hidden="false" customHeight="false" outlineLevel="0" collapsed="false">
      <c r="A4730" s="25" t="s">
        <v>4992</v>
      </c>
      <c r="B4730" s="25" t="s">
        <v>84</v>
      </c>
      <c r="C4730" s="25" t="s">
        <v>93</v>
      </c>
      <c r="D4730" s="25" t="s">
        <v>95</v>
      </c>
      <c r="E4730" s="25" t="s">
        <v>3359</v>
      </c>
      <c r="F4730" s="25" t="s">
        <v>159</v>
      </c>
      <c r="G4730" s="26" t="n">
        <v>882.12</v>
      </c>
      <c r="H4730" s="27" t="n">
        <v>2769</v>
      </c>
      <c r="I4730" s="25" t="s">
        <v>147</v>
      </c>
      <c r="K4730" s="25" t="n">
        <v>1997</v>
      </c>
      <c r="L4730" s="25" t="s">
        <v>1834</v>
      </c>
      <c r="M4730" s="25" t="s">
        <v>171</v>
      </c>
      <c r="N4730" s="28" t="n">
        <v>4821</v>
      </c>
      <c r="O4730" s="25" t="s">
        <v>54</v>
      </c>
      <c r="P4730" s="29" t="n">
        <v>42791</v>
      </c>
      <c r="Q4730" s="29" t="n">
        <v>42802</v>
      </c>
      <c r="R4730" s="28" t="n">
        <v>5040</v>
      </c>
      <c r="S4730" s="28" t="n">
        <f aca="false">IF(O4730="Won",R4730,IF(O4730="Lost",0,N4730))</f>
        <v>5040</v>
      </c>
      <c r="T4730" s="30" t="n">
        <f aca="false">IF(AND(P4730&lt;&gt;"",Q4730&lt;&gt;""),Q4730-P4730,"")</f>
        <v>11</v>
      </c>
      <c r="U4730" s="30" t="str">
        <f aca="false">IF(AND(O4730="Engaging",P4730&lt;&gt;""),'Leia-me'!$B$5-P4730,"")</f>
        <v/>
      </c>
      <c r="V4730" s="25" t="str">
        <f aca="false">IF(O4730&lt;&gt;"Engaging","",IF(U4730&lt;='Leia-me'!$B$6,"Saudável",IF(U4730&lt;='Leia-me'!$B$7,"Esfriando",IF(U4730&lt;='Leia-me'!$B$8,"Última chance","Zumbi"))))</f>
        <v/>
      </c>
      <c r="W4730" s="25" t="n">
        <f aca="false">IF(O4730="Won",1,IF(O4730="Lost",0,""))</f>
        <v>1</v>
      </c>
      <c r="X4730" s="25" t="s">
        <v>1835</v>
      </c>
      <c r="Y4730" s="25" t="str">
        <f aca="false">IF(E4730="","Sim","")</f>
        <v/>
      </c>
    </row>
    <row r="4731" customFormat="false" ht="15" hidden="false" customHeight="false" outlineLevel="0" collapsed="false">
      <c r="A4731" s="25" t="s">
        <v>4993</v>
      </c>
      <c r="B4731" s="25" t="s">
        <v>84</v>
      </c>
      <c r="C4731" s="25" t="s">
        <v>93</v>
      </c>
      <c r="D4731" s="25" t="s">
        <v>95</v>
      </c>
      <c r="E4731" s="25" t="s">
        <v>484</v>
      </c>
      <c r="F4731" s="25" t="s">
        <v>211</v>
      </c>
      <c r="G4731" s="26" t="n">
        <v>5158.71</v>
      </c>
      <c r="H4731" s="27" t="n">
        <v>17479</v>
      </c>
      <c r="I4731" s="25" t="s">
        <v>485</v>
      </c>
      <c r="K4731" s="25" t="n">
        <v>1995</v>
      </c>
      <c r="L4731" s="25" t="s">
        <v>186</v>
      </c>
      <c r="M4731" s="25" t="s">
        <v>171</v>
      </c>
      <c r="N4731" s="28" t="n">
        <v>550</v>
      </c>
      <c r="O4731" s="25" t="s">
        <v>55</v>
      </c>
      <c r="P4731" s="29" t="n">
        <v>42793</v>
      </c>
      <c r="Q4731" s="29" t="n">
        <v>42904</v>
      </c>
      <c r="R4731" s="28" t="n">
        <v>0</v>
      </c>
      <c r="S4731" s="28" t="n">
        <f aca="false">IF(O4731="Won",R4731,IF(O4731="Lost",0,N4731))</f>
        <v>0</v>
      </c>
      <c r="T4731" s="30" t="n">
        <f aca="false">IF(AND(P4731&lt;&gt;"",Q4731&lt;&gt;""),Q4731-P4731,"")</f>
        <v>111</v>
      </c>
      <c r="U4731" s="30" t="str">
        <f aca="false">IF(AND(O4731="Engaging",P4731&lt;&gt;""),'Leia-me'!$B$5-P4731,"")</f>
        <v/>
      </c>
      <c r="V4731" s="25" t="str">
        <f aca="false">IF(O4731&lt;&gt;"Engaging","",IF(U4731&lt;='Leia-me'!$B$6,"Saudável",IF(U4731&lt;='Leia-me'!$B$7,"Esfriando",IF(U4731&lt;='Leia-me'!$B$8,"Última chance","Zumbi"))))</f>
        <v/>
      </c>
      <c r="W4731" s="25" t="n">
        <f aca="false">IF(O4731="Won",1,IF(O4731="Lost",0,""))</f>
        <v>0</v>
      </c>
      <c r="Y4731" s="25" t="str">
        <f aca="false">IF(E4731="","Sim","")</f>
        <v/>
      </c>
    </row>
    <row r="4732" customFormat="false" ht="15" hidden="false" customHeight="false" outlineLevel="0" collapsed="false">
      <c r="A4732" s="25" t="s">
        <v>4994</v>
      </c>
      <c r="B4732" s="25" t="s">
        <v>84</v>
      </c>
      <c r="C4732" s="25" t="s">
        <v>93</v>
      </c>
      <c r="D4732" s="25" t="s">
        <v>95</v>
      </c>
      <c r="E4732" s="25" t="s">
        <v>622</v>
      </c>
      <c r="F4732" s="25" t="s">
        <v>211</v>
      </c>
      <c r="G4732" s="26" t="n">
        <v>167.89</v>
      </c>
      <c r="H4732" s="27" t="n">
        <v>493</v>
      </c>
      <c r="I4732" s="25" t="s">
        <v>623</v>
      </c>
      <c r="K4732" s="25" t="n">
        <v>2000</v>
      </c>
      <c r="L4732" s="25" t="s">
        <v>1834</v>
      </c>
      <c r="M4732" s="25" t="s">
        <v>171</v>
      </c>
      <c r="N4732" s="28" t="n">
        <v>4821</v>
      </c>
      <c r="O4732" s="25" t="s">
        <v>55</v>
      </c>
      <c r="P4732" s="29" t="n">
        <v>42793</v>
      </c>
      <c r="Q4732" s="29" t="n">
        <v>42877</v>
      </c>
      <c r="R4732" s="28" t="n">
        <v>0</v>
      </c>
      <c r="S4732" s="28" t="n">
        <f aca="false">IF(O4732="Won",R4732,IF(O4732="Lost",0,N4732))</f>
        <v>0</v>
      </c>
      <c r="T4732" s="30" t="n">
        <f aca="false">IF(AND(P4732&lt;&gt;"",Q4732&lt;&gt;""),Q4732-P4732,"")</f>
        <v>84</v>
      </c>
      <c r="U4732" s="30" t="str">
        <f aca="false">IF(AND(O4732="Engaging",P4732&lt;&gt;""),'Leia-me'!$B$5-P4732,"")</f>
        <v/>
      </c>
      <c r="V4732" s="25" t="str">
        <f aca="false">IF(O4732&lt;&gt;"Engaging","",IF(U4732&lt;='Leia-me'!$B$6,"Saudável",IF(U4732&lt;='Leia-me'!$B$7,"Esfriando",IF(U4732&lt;='Leia-me'!$B$8,"Última chance","Zumbi"))))</f>
        <v/>
      </c>
      <c r="W4732" s="25" t="n">
        <f aca="false">IF(O4732="Won",1,IF(O4732="Lost",0,""))</f>
        <v>0</v>
      </c>
      <c r="X4732" s="25" t="s">
        <v>1835</v>
      </c>
      <c r="Y4732" s="25" t="str">
        <f aca="false">IF(E4732="","Sim","")</f>
        <v/>
      </c>
    </row>
    <row r="4733" customFormat="false" ht="15" hidden="false" customHeight="false" outlineLevel="0" collapsed="false">
      <c r="A4733" s="25" t="s">
        <v>4995</v>
      </c>
      <c r="B4733" s="25" t="s">
        <v>84</v>
      </c>
      <c r="C4733" s="25" t="s">
        <v>93</v>
      </c>
      <c r="D4733" s="25" t="s">
        <v>95</v>
      </c>
      <c r="E4733" s="25" t="s">
        <v>1049</v>
      </c>
      <c r="F4733" s="25" t="s">
        <v>177</v>
      </c>
      <c r="G4733" s="26" t="n">
        <v>2022.14</v>
      </c>
      <c r="H4733" s="27" t="n">
        <v>5113</v>
      </c>
      <c r="I4733" s="25" t="s">
        <v>147</v>
      </c>
      <c r="K4733" s="25" t="n">
        <v>1998</v>
      </c>
      <c r="L4733" s="25" t="s">
        <v>160</v>
      </c>
      <c r="M4733" s="25" t="s">
        <v>149</v>
      </c>
      <c r="N4733" s="28" t="n">
        <v>3393</v>
      </c>
      <c r="O4733" s="25" t="s">
        <v>54</v>
      </c>
      <c r="P4733" s="29" t="n">
        <v>42794</v>
      </c>
      <c r="Q4733" s="29" t="n">
        <v>42901</v>
      </c>
      <c r="R4733" s="28" t="n">
        <v>3986</v>
      </c>
      <c r="S4733" s="28" t="n">
        <f aca="false">IF(O4733="Won",R4733,IF(O4733="Lost",0,N4733))</f>
        <v>3986</v>
      </c>
      <c r="T4733" s="30" t="n">
        <f aca="false">IF(AND(P4733&lt;&gt;"",Q4733&lt;&gt;""),Q4733-P4733,"")</f>
        <v>107</v>
      </c>
      <c r="U4733" s="30" t="str">
        <f aca="false">IF(AND(O4733="Engaging",P4733&lt;&gt;""),'Leia-me'!$B$5-P4733,"")</f>
        <v/>
      </c>
      <c r="V4733" s="25" t="str">
        <f aca="false">IF(O4733&lt;&gt;"Engaging","",IF(U4733&lt;='Leia-me'!$B$6,"Saudável",IF(U4733&lt;='Leia-me'!$B$7,"Esfriando",IF(U4733&lt;='Leia-me'!$B$8,"Última chance","Zumbi"))))</f>
        <v/>
      </c>
      <c r="W4733" s="25" t="n">
        <f aca="false">IF(O4733="Won",1,IF(O4733="Lost",0,""))</f>
        <v>1</v>
      </c>
      <c r="Y4733" s="25" t="str">
        <f aca="false">IF(E4733="","Sim","")</f>
        <v/>
      </c>
    </row>
    <row r="4734" customFormat="false" ht="15" hidden="false" customHeight="false" outlineLevel="0" collapsed="false">
      <c r="A4734" s="25" t="s">
        <v>4996</v>
      </c>
      <c r="B4734" s="25" t="s">
        <v>84</v>
      </c>
      <c r="C4734" s="25" t="s">
        <v>93</v>
      </c>
      <c r="D4734" s="25" t="s">
        <v>95</v>
      </c>
      <c r="E4734" s="25" t="s">
        <v>661</v>
      </c>
      <c r="F4734" s="25" t="s">
        <v>146</v>
      </c>
      <c r="G4734" s="26" t="n">
        <v>251.41</v>
      </c>
      <c r="H4734" s="27" t="n">
        <v>495</v>
      </c>
      <c r="I4734" s="25" t="s">
        <v>147</v>
      </c>
      <c r="K4734" s="25" t="n">
        <v>1999</v>
      </c>
      <c r="L4734" s="25" t="s">
        <v>170</v>
      </c>
      <c r="M4734" s="25" t="s">
        <v>171</v>
      </c>
      <c r="N4734" s="28" t="n">
        <v>1096</v>
      </c>
      <c r="O4734" s="25" t="s">
        <v>55</v>
      </c>
      <c r="P4734" s="29" t="n">
        <v>42795</v>
      </c>
      <c r="Q4734" s="29" t="n">
        <v>42880</v>
      </c>
      <c r="R4734" s="28" t="n">
        <v>0</v>
      </c>
      <c r="S4734" s="28" t="n">
        <f aca="false">IF(O4734="Won",R4734,IF(O4734="Lost",0,N4734))</f>
        <v>0</v>
      </c>
      <c r="T4734" s="30" t="n">
        <f aca="false">IF(AND(P4734&lt;&gt;"",Q4734&lt;&gt;""),Q4734-P4734,"")</f>
        <v>85</v>
      </c>
      <c r="U4734" s="30" t="str">
        <f aca="false">IF(AND(O4734="Engaging",P4734&lt;&gt;""),'Leia-me'!$B$5-P4734,"")</f>
        <v/>
      </c>
      <c r="V4734" s="25" t="str">
        <f aca="false">IF(O4734&lt;&gt;"Engaging","",IF(U4734&lt;='Leia-me'!$B$6,"Saudável",IF(U4734&lt;='Leia-me'!$B$7,"Esfriando",IF(U4734&lt;='Leia-me'!$B$8,"Última chance","Zumbi"))))</f>
        <v/>
      </c>
      <c r="W4734" s="25" t="n">
        <f aca="false">IF(O4734="Won",1,IF(O4734="Lost",0,""))</f>
        <v>0</v>
      </c>
      <c r="Y4734" s="25" t="str">
        <f aca="false">IF(E4734="","Sim","")</f>
        <v/>
      </c>
    </row>
    <row r="4735" customFormat="false" ht="15" hidden="false" customHeight="false" outlineLevel="0" collapsed="false">
      <c r="A4735" s="25" t="s">
        <v>4997</v>
      </c>
      <c r="B4735" s="25" t="s">
        <v>84</v>
      </c>
      <c r="C4735" s="25" t="s">
        <v>93</v>
      </c>
      <c r="D4735" s="25" t="s">
        <v>95</v>
      </c>
      <c r="E4735" s="25" t="s">
        <v>452</v>
      </c>
      <c r="F4735" s="25" t="s">
        <v>185</v>
      </c>
      <c r="G4735" s="26" t="n">
        <v>1712.68</v>
      </c>
      <c r="H4735" s="27" t="n">
        <v>3194</v>
      </c>
      <c r="I4735" s="25" t="s">
        <v>147</v>
      </c>
      <c r="J4735" s="25" t="s">
        <v>193</v>
      </c>
      <c r="K4735" s="25" t="n">
        <v>1992</v>
      </c>
      <c r="L4735" s="25" t="s">
        <v>1834</v>
      </c>
      <c r="M4735" s="25" t="s">
        <v>171</v>
      </c>
      <c r="N4735" s="28" t="n">
        <v>4821</v>
      </c>
      <c r="O4735" s="25" t="s">
        <v>54</v>
      </c>
      <c r="P4735" s="29" t="n">
        <v>42795</v>
      </c>
      <c r="Q4735" s="29" t="n">
        <v>42809</v>
      </c>
      <c r="R4735" s="28" t="n">
        <v>5068</v>
      </c>
      <c r="S4735" s="28" t="n">
        <f aca="false">IF(O4735="Won",R4735,IF(O4735="Lost",0,N4735))</f>
        <v>5068</v>
      </c>
      <c r="T4735" s="30" t="n">
        <f aca="false">IF(AND(P4735&lt;&gt;"",Q4735&lt;&gt;""),Q4735-P4735,"")</f>
        <v>14</v>
      </c>
      <c r="U4735" s="30" t="str">
        <f aca="false">IF(AND(O4735="Engaging",P4735&lt;&gt;""),'Leia-me'!$B$5-P4735,"")</f>
        <v/>
      </c>
      <c r="V4735" s="25" t="str">
        <f aca="false">IF(O4735&lt;&gt;"Engaging","",IF(U4735&lt;='Leia-me'!$B$6,"Saudável",IF(U4735&lt;='Leia-me'!$B$7,"Esfriando",IF(U4735&lt;='Leia-me'!$B$8,"Última chance","Zumbi"))))</f>
        <v/>
      </c>
      <c r="W4735" s="25" t="n">
        <f aca="false">IF(O4735="Won",1,IF(O4735="Lost",0,""))</f>
        <v>1</v>
      </c>
      <c r="X4735" s="25" t="s">
        <v>1835</v>
      </c>
      <c r="Y4735" s="25" t="str">
        <f aca="false">IF(E4735="","Sim","")</f>
        <v/>
      </c>
    </row>
    <row r="4736" customFormat="false" ht="15" hidden="false" customHeight="false" outlineLevel="0" collapsed="false">
      <c r="A4736" s="25" t="s">
        <v>4998</v>
      </c>
      <c r="B4736" s="25" t="s">
        <v>84</v>
      </c>
      <c r="C4736" s="25" t="s">
        <v>93</v>
      </c>
      <c r="D4736" s="25" t="s">
        <v>95</v>
      </c>
      <c r="E4736" s="25" t="s">
        <v>1347</v>
      </c>
      <c r="F4736" s="25" t="s">
        <v>165</v>
      </c>
      <c r="G4736" s="26" t="n">
        <v>665.06</v>
      </c>
      <c r="H4736" s="27" t="n">
        <v>1095</v>
      </c>
      <c r="I4736" s="25" t="s">
        <v>147</v>
      </c>
      <c r="K4736" s="25" t="n">
        <v>1989</v>
      </c>
      <c r="L4736" s="25" t="s">
        <v>1834</v>
      </c>
      <c r="M4736" s="25" t="s">
        <v>171</v>
      </c>
      <c r="N4736" s="28" t="n">
        <v>4821</v>
      </c>
      <c r="O4736" s="25" t="s">
        <v>54</v>
      </c>
      <c r="P4736" s="29" t="n">
        <v>42795</v>
      </c>
      <c r="Q4736" s="29" t="n">
        <v>42916</v>
      </c>
      <c r="R4736" s="28" t="n">
        <v>4256</v>
      </c>
      <c r="S4736" s="28" t="n">
        <f aca="false">IF(O4736="Won",R4736,IF(O4736="Lost",0,N4736))</f>
        <v>4256</v>
      </c>
      <c r="T4736" s="30" t="n">
        <f aca="false">IF(AND(P4736&lt;&gt;"",Q4736&lt;&gt;""),Q4736-P4736,"")</f>
        <v>121</v>
      </c>
      <c r="U4736" s="30" t="str">
        <f aca="false">IF(AND(O4736="Engaging",P4736&lt;&gt;""),'Leia-me'!$B$5-P4736,"")</f>
        <v/>
      </c>
      <c r="V4736" s="25" t="str">
        <f aca="false">IF(O4736&lt;&gt;"Engaging","",IF(U4736&lt;='Leia-me'!$B$6,"Saudável",IF(U4736&lt;='Leia-me'!$B$7,"Esfriando",IF(U4736&lt;='Leia-me'!$B$8,"Última chance","Zumbi"))))</f>
        <v/>
      </c>
      <c r="W4736" s="25" t="n">
        <f aca="false">IF(O4736="Won",1,IF(O4736="Lost",0,""))</f>
        <v>1</v>
      </c>
      <c r="X4736" s="25" t="s">
        <v>1835</v>
      </c>
      <c r="Y4736" s="25" t="str">
        <f aca="false">IF(E4736="","Sim","")</f>
        <v/>
      </c>
    </row>
    <row r="4737" customFormat="false" ht="15" hidden="false" customHeight="false" outlineLevel="0" collapsed="false">
      <c r="A4737" s="25" t="s">
        <v>4999</v>
      </c>
      <c r="B4737" s="25" t="s">
        <v>84</v>
      </c>
      <c r="C4737" s="25" t="s">
        <v>93</v>
      </c>
      <c r="D4737" s="25" t="s">
        <v>95</v>
      </c>
      <c r="E4737" s="25" t="s">
        <v>240</v>
      </c>
      <c r="F4737" s="25" t="s">
        <v>185</v>
      </c>
      <c r="G4737" s="26" t="n">
        <v>1223.72</v>
      </c>
      <c r="H4737" s="27" t="n">
        <v>2497</v>
      </c>
      <c r="I4737" s="25" t="s">
        <v>241</v>
      </c>
      <c r="K4737" s="25" t="n">
        <v>2000</v>
      </c>
      <c r="L4737" s="25" t="s">
        <v>1834</v>
      </c>
      <c r="M4737" s="25" t="s">
        <v>171</v>
      </c>
      <c r="N4737" s="28" t="n">
        <v>4821</v>
      </c>
      <c r="O4737" s="25" t="s">
        <v>56</v>
      </c>
      <c r="P4737" s="29" t="n">
        <v>42797</v>
      </c>
      <c r="Q4737" s="33"/>
      <c r="R4737" s="34"/>
      <c r="S4737" s="28" t="n">
        <f aca="false">IF(O4737="Won",R4737,IF(O4737="Lost",0,N4737))</f>
        <v>4821</v>
      </c>
      <c r="T4737" s="30" t="str">
        <f aca="false">IF(AND(P4737&lt;&gt;"",Q4737&lt;&gt;""),Q4737-P4737,"")</f>
        <v/>
      </c>
      <c r="U4737" s="30" t="n">
        <f aca="false">IF(AND(O4737="Engaging",P4737&lt;&gt;""),'Leia-me'!$B$5-P4737,"")</f>
        <v>303</v>
      </c>
      <c r="V4737" s="25" t="str">
        <f aca="false">IF(O4737&lt;&gt;"Engaging","",IF(U4737&lt;='Leia-me'!$B$6,"Saudável",IF(U4737&lt;='Leia-me'!$B$7,"Esfriando",IF(U4737&lt;='Leia-me'!$B$8,"Última chance","Zumbi"))))</f>
        <v>Zumbi</v>
      </c>
      <c r="W4737" s="25" t="str">
        <f aca="false">IF(O4737="Won",1,IF(O4737="Lost",0,""))</f>
        <v/>
      </c>
      <c r="X4737" s="25" t="s">
        <v>1835</v>
      </c>
      <c r="Y4737" s="25" t="str">
        <f aca="false">IF(E4737="","Sim","")</f>
        <v/>
      </c>
    </row>
    <row r="4738" customFormat="false" ht="15" hidden="false" customHeight="false" outlineLevel="0" collapsed="false">
      <c r="A4738" s="25" t="s">
        <v>5000</v>
      </c>
      <c r="B4738" s="25" t="s">
        <v>84</v>
      </c>
      <c r="C4738" s="25" t="s">
        <v>93</v>
      </c>
      <c r="D4738" s="25" t="s">
        <v>95</v>
      </c>
      <c r="E4738" s="25" t="s">
        <v>484</v>
      </c>
      <c r="F4738" s="25" t="s">
        <v>211</v>
      </c>
      <c r="G4738" s="26" t="n">
        <v>5158.71</v>
      </c>
      <c r="H4738" s="27" t="n">
        <v>17479</v>
      </c>
      <c r="I4738" s="25" t="s">
        <v>485</v>
      </c>
      <c r="K4738" s="25" t="n">
        <v>1995</v>
      </c>
      <c r="L4738" s="25" t="s">
        <v>160</v>
      </c>
      <c r="M4738" s="25" t="s">
        <v>149</v>
      </c>
      <c r="N4738" s="28" t="n">
        <v>3393</v>
      </c>
      <c r="O4738" s="25" t="s">
        <v>55</v>
      </c>
      <c r="P4738" s="29" t="n">
        <v>42797</v>
      </c>
      <c r="Q4738" s="29" t="n">
        <v>42815</v>
      </c>
      <c r="R4738" s="28" t="n">
        <v>0</v>
      </c>
      <c r="S4738" s="28" t="n">
        <f aca="false">IF(O4738="Won",R4738,IF(O4738="Lost",0,N4738))</f>
        <v>0</v>
      </c>
      <c r="T4738" s="30" t="n">
        <f aca="false">IF(AND(P4738&lt;&gt;"",Q4738&lt;&gt;""),Q4738-P4738,"")</f>
        <v>18</v>
      </c>
      <c r="U4738" s="30" t="str">
        <f aca="false">IF(AND(O4738="Engaging",P4738&lt;&gt;""),'Leia-me'!$B$5-P4738,"")</f>
        <v/>
      </c>
      <c r="V4738" s="25" t="str">
        <f aca="false">IF(O4738&lt;&gt;"Engaging","",IF(U4738&lt;='Leia-me'!$B$6,"Saudável",IF(U4738&lt;='Leia-me'!$B$7,"Esfriando",IF(U4738&lt;='Leia-me'!$B$8,"Última chance","Zumbi"))))</f>
        <v/>
      </c>
      <c r="W4738" s="25" t="n">
        <f aca="false">IF(O4738="Won",1,IF(O4738="Lost",0,""))</f>
        <v>0</v>
      </c>
      <c r="Y4738" s="25" t="str">
        <f aca="false">IF(E4738="","Sim","")</f>
        <v/>
      </c>
    </row>
    <row r="4739" customFormat="false" ht="15" hidden="false" customHeight="false" outlineLevel="0" collapsed="false">
      <c r="A4739" s="25" t="s">
        <v>5001</v>
      </c>
      <c r="B4739" s="25" t="s">
        <v>84</v>
      </c>
      <c r="C4739" s="25" t="s">
        <v>93</v>
      </c>
      <c r="D4739" s="25" t="s">
        <v>95</v>
      </c>
      <c r="G4739" s="31"/>
      <c r="H4739" s="32"/>
      <c r="L4739" s="25" t="s">
        <v>160</v>
      </c>
      <c r="M4739" s="25" t="s">
        <v>149</v>
      </c>
      <c r="N4739" s="28" t="n">
        <v>3393</v>
      </c>
      <c r="O4739" s="25" t="s">
        <v>56</v>
      </c>
      <c r="P4739" s="29" t="n">
        <v>42798</v>
      </c>
      <c r="Q4739" s="33"/>
      <c r="R4739" s="34"/>
      <c r="S4739" s="28" t="n">
        <f aca="false">IF(O4739="Won",R4739,IF(O4739="Lost",0,N4739))</f>
        <v>3393</v>
      </c>
      <c r="T4739" s="30" t="str">
        <f aca="false">IF(AND(P4739&lt;&gt;"",Q4739&lt;&gt;""),Q4739-P4739,"")</f>
        <v/>
      </c>
      <c r="U4739" s="30" t="n">
        <f aca="false">IF(AND(O4739="Engaging",P4739&lt;&gt;""),'Leia-me'!$B$5-P4739,"")</f>
        <v>302</v>
      </c>
      <c r="V4739" s="25" t="str">
        <f aca="false">IF(O4739&lt;&gt;"Engaging","",IF(U4739&lt;='Leia-me'!$B$6,"Saudável",IF(U4739&lt;='Leia-me'!$B$7,"Esfriando",IF(U4739&lt;='Leia-me'!$B$8,"Última chance","Zumbi"))))</f>
        <v>Zumbi</v>
      </c>
      <c r="W4739" s="25" t="str">
        <f aca="false">IF(O4739="Won",1,IF(O4739="Lost",0,""))</f>
        <v/>
      </c>
      <c r="Y4739" s="25" t="str">
        <f aca="false">IF(E4739="","Sim","")</f>
        <v>Sim</v>
      </c>
    </row>
    <row r="4740" customFormat="false" ht="15" hidden="false" customHeight="false" outlineLevel="0" collapsed="false">
      <c r="A4740" s="25" t="s">
        <v>5002</v>
      </c>
      <c r="B4740" s="25" t="s">
        <v>84</v>
      </c>
      <c r="C4740" s="25" t="s">
        <v>93</v>
      </c>
      <c r="D4740" s="25" t="s">
        <v>95</v>
      </c>
      <c r="G4740" s="31"/>
      <c r="H4740" s="32"/>
      <c r="L4740" s="25" t="s">
        <v>160</v>
      </c>
      <c r="M4740" s="25" t="s">
        <v>149</v>
      </c>
      <c r="N4740" s="28" t="n">
        <v>3393</v>
      </c>
      <c r="O4740" s="25" t="s">
        <v>56</v>
      </c>
      <c r="P4740" s="29" t="n">
        <v>42799</v>
      </c>
      <c r="Q4740" s="33"/>
      <c r="R4740" s="34"/>
      <c r="S4740" s="28" t="n">
        <f aca="false">IF(O4740="Won",R4740,IF(O4740="Lost",0,N4740))</f>
        <v>3393</v>
      </c>
      <c r="T4740" s="30" t="str">
        <f aca="false">IF(AND(P4740&lt;&gt;"",Q4740&lt;&gt;""),Q4740-P4740,"")</f>
        <v/>
      </c>
      <c r="U4740" s="30" t="n">
        <f aca="false">IF(AND(O4740="Engaging",P4740&lt;&gt;""),'Leia-me'!$B$5-P4740,"")</f>
        <v>301</v>
      </c>
      <c r="V4740" s="25" t="str">
        <f aca="false">IF(O4740&lt;&gt;"Engaging","",IF(U4740&lt;='Leia-me'!$B$6,"Saudável",IF(U4740&lt;='Leia-me'!$B$7,"Esfriando",IF(U4740&lt;='Leia-me'!$B$8,"Última chance","Zumbi"))))</f>
        <v>Zumbi</v>
      </c>
      <c r="W4740" s="25" t="str">
        <f aca="false">IF(O4740="Won",1,IF(O4740="Lost",0,""))</f>
        <v/>
      </c>
      <c r="Y4740" s="25" t="str">
        <f aca="false">IF(E4740="","Sim","")</f>
        <v>Sim</v>
      </c>
    </row>
    <row r="4741" customFormat="false" ht="15" hidden="false" customHeight="false" outlineLevel="0" collapsed="false">
      <c r="A4741" s="25" t="s">
        <v>5003</v>
      </c>
      <c r="B4741" s="25" t="s">
        <v>84</v>
      </c>
      <c r="C4741" s="25" t="s">
        <v>93</v>
      </c>
      <c r="D4741" s="25" t="s">
        <v>95</v>
      </c>
      <c r="G4741" s="31"/>
      <c r="H4741" s="32"/>
      <c r="L4741" s="25" t="s">
        <v>186</v>
      </c>
      <c r="M4741" s="25" t="s">
        <v>171</v>
      </c>
      <c r="N4741" s="28" t="n">
        <v>550</v>
      </c>
      <c r="O4741" s="25" t="s">
        <v>56</v>
      </c>
      <c r="P4741" s="29" t="n">
        <v>42800</v>
      </c>
      <c r="Q4741" s="33"/>
      <c r="R4741" s="34"/>
      <c r="S4741" s="28" t="n">
        <f aca="false">IF(O4741="Won",R4741,IF(O4741="Lost",0,N4741))</f>
        <v>550</v>
      </c>
      <c r="T4741" s="30" t="str">
        <f aca="false">IF(AND(P4741&lt;&gt;"",Q4741&lt;&gt;""),Q4741-P4741,"")</f>
        <v/>
      </c>
      <c r="U4741" s="30" t="n">
        <f aca="false">IF(AND(O4741="Engaging",P4741&lt;&gt;""),'Leia-me'!$B$5-P4741,"")</f>
        <v>300</v>
      </c>
      <c r="V4741" s="25" t="str">
        <f aca="false">IF(O4741&lt;&gt;"Engaging","",IF(U4741&lt;='Leia-me'!$B$6,"Saudável",IF(U4741&lt;='Leia-me'!$B$7,"Esfriando",IF(U4741&lt;='Leia-me'!$B$8,"Última chance","Zumbi"))))</f>
        <v>Zumbi</v>
      </c>
      <c r="W4741" s="25" t="str">
        <f aca="false">IF(O4741="Won",1,IF(O4741="Lost",0,""))</f>
        <v/>
      </c>
      <c r="Y4741" s="25" t="str">
        <f aca="false">IF(E4741="","Sim","")</f>
        <v>Sim</v>
      </c>
    </row>
    <row r="4742" customFormat="false" ht="15" hidden="false" customHeight="false" outlineLevel="0" collapsed="false">
      <c r="A4742" s="25" t="s">
        <v>5004</v>
      </c>
      <c r="B4742" s="25" t="s">
        <v>84</v>
      </c>
      <c r="C4742" s="25" t="s">
        <v>93</v>
      </c>
      <c r="D4742" s="25" t="s">
        <v>95</v>
      </c>
      <c r="E4742" s="25" t="s">
        <v>1049</v>
      </c>
      <c r="F4742" s="25" t="s">
        <v>177</v>
      </c>
      <c r="G4742" s="26" t="n">
        <v>2022.14</v>
      </c>
      <c r="H4742" s="27" t="n">
        <v>5113</v>
      </c>
      <c r="I4742" s="25" t="s">
        <v>147</v>
      </c>
      <c r="K4742" s="25" t="n">
        <v>1998</v>
      </c>
      <c r="L4742" s="25" t="s">
        <v>178</v>
      </c>
      <c r="M4742" s="25" t="s">
        <v>171</v>
      </c>
      <c r="N4742" s="28" t="n">
        <v>5482</v>
      </c>
      <c r="O4742" s="25" t="s">
        <v>54</v>
      </c>
      <c r="P4742" s="29" t="n">
        <v>42800</v>
      </c>
      <c r="Q4742" s="29" t="n">
        <v>42812</v>
      </c>
      <c r="R4742" s="28" t="n">
        <v>4701</v>
      </c>
      <c r="S4742" s="28" t="n">
        <f aca="false">IF(O4742="Won",R4742,IF(O4742="Lost",0,N4742))</f>
        <v>4701</v>
      </c>
      <c r="T4742" s="30" t="n">
        <f aca="false">IF(AND(P4742&lt;&gt;"",Q4742&lt;&gt;""),Q4742-P4742,"")</f>
        <v>12</v>
      </c>
      <c r="U4742" s="30" t="str">
        <f aca="false">IF(AND(O4742="Engaging",P4742&lt;&gt;""),'Leia-me'!$B$5-P4742,"")</f>
        <v/>
      </c>
      <c r="V4742" s="25" t="str">
        <f aca="false">IF(O4742&lt;&gt;"Engaging","",IF(U4742&lt;='Leia-me'!$B$6,"Saudável",IF(U4742&lt;='Leia-me'!$B$7,"Esfriando",IF(U4742&lt;='Leia-me'!$B$8,"Última chance","Zumbi"))))</f>
        <v/>
      </c>
      <c r="W4742" s="25" t="n">
        <f aca="false">IF(O4742="Won",1,IF(O4742="Lost",0,""))</f>
        <v>1</v>
      </c>
      <c r="Y4742" s="25" t="str">
        <f aca="false">IF(E4742="","Sim","")</f>
        <v/>
      </c>
    </row>
    <row r="4743" customFormat="false" ht="15" hidden="false" customHeight="false" outlineLevel="0" collapsed="false">
      <c r="A4743" s="25" t="s">
        <v>5005</v>
      </c>
      <c r="B4743" s="25" t="s">
        <v>84</v>
      </c>
      <c r="C4743" s="25" t="s">
        <v>93</v>
      </c>
      <c r="D4743" s="25" t="s">
        <v>95</v>
      </c>
      <c r="E4743" s="25" t="s">
        <v>1156</v>
      </c>
      <c r="F4743" s="25" t="s">
        <v>185</v>
      </c>
      <c r="G4743" s="26" t="n">
        <v>1242.32</v>
      </c>
      <c r="H4743" s="27" t="n">
        <v>3027</v>
      </c>
      <c r="I4743" s="25" t="s">
        <v>147</v>
      </c>
      <c r="J4743" s="25" t="s">
        <v>193</v>
      </c>
      <c r="K4743" s="25" t="n">
        <v>1993</v>
      </c>
      <c r="L4743" s="25" t="s">
        <v>186</v>
      </c>
      <c r="M4743" s="25" t="s">
        <v>171</v>
      </c>
      <c r="N4743" s="28" t="n">
        <v>550</v>
      </c>
      <c r="O4743" s="25" t="s">
        <v>55</v>
      </c>
      <c r="P4743" s="29" t="n">
        <v>42801</v>
      </c>
      <c r="Q4743" s="29" t="n">
        <v>42890</v>
      </c>
      <c r="R4743" s="28" t="n">
        <v>0</v>
      </c>
      <c r="S4743" s="28" t="n">
        <f aca="false">IF(O4743="Won",R4743,IF(O4743="Lost",0,N4743))</f>
        <v>0</v>
      </c>
      <c r="T4743" s="30" t="n">
        <f aca="false">IF(AND(P4743&lt;&gt;"",Q4743&lt;&gt;""),Q4743-P4743,"")</f>
        <v>89</v>
      </c>
      <c r="U4743" s="30" t="str">
        <f aca="false">IF(AND(O4743="Engaging",P4743&lt;&gt;""),'Leia-me'!$B$5-P4743,"")</f>
        <v/>
      </c>
      <c r="V4743" s="25" t="str">
        <f aca="false">IF(O4743&lt;&gt;"Engaging","",IF(U4743&lt;='Leia-me'!$B$6,"Saudável",IF(U4743&lt;='Leia-me'!$B$7,"Esfriando",IF(U4743&lt;='Leia-me'!$B$8,"Última chance","Zumbi"))))</f>
        <v/>
      </c>
      <c r="W4743" s="25" t="n">
        <f aca="false">IF(O4743="Won",1,IF(O4743="Lost",0,""))</f>
        <v>0</v>
      </c>
      <c r="Y4743" s="25" t="str">
        <f aca="false">IF(E4743="","Sim","")</f>
        <v/>
      </c>
    </row>
    <row r="4744" customFormat="false" ht="15" hidden="false" customHeight="false" outlineLevel="0" collapsed="false">
      <c r="A4744" s="25" t="s">
        <v>5006</v>
      </c>
      <c r="B4744" s="25" t="s">
        <v>84</v>
      </c>
      <c r="C4744" s="25" t="s">
        <v>93</v>
      </c>
      <c r="D4744" s="25" t="s">
        <v>95</v>
      </c>
      <c r="E4744" s="25" t="s">
        <v>644</v>
      </c>
      <c r="F4744" s="25" t="s">
        <v>177</v>
      </c>
      <c r="G4744" s="26" t="n">
        <v>646.1</v>
      </c>
      <c r="H4744" s="27" t="n">
        <v>883</v>
      </c>
      <c r="I4744" s="25" t="s">
        <v>147</v>
      </c>
      <c r="J4744" s="25" t="s">
        <v>199</v>
      </c>
      <c r="K4744" s="25" t="n">
        <v>1993</v>
      </c>
      <c r="L4744" s="25" t="s">
        <v>160</v>
      </c>
      <c r="M4744" s="25" t="s">
        <v>149</v>
      </c>
      <c r="N4744" s="28" t="n">
        <v>3393</v>
      </c>
      <c r="O4744" s="25" t="s">
        <v>54</v>
      </c>
      <c r="P4744" s="29" t="n">
        <v>42802</v>
      </c>
      <c r="Q4744" s="29" t="n">
        <v>42877</v>
      </c>
      <c r="R4744" s="28" t="n">
        <v>3087</v>
      </c>
      <c r="S4744" s="28" t="n">
        <f aca="false">IF(O4744="Won",R4744,IF(O4744="Lost",0,N4744))</f>
        <v>3087</v>
      </c>
      <c r="T4744" s="30" t="n">
        <f aca="false">IF(AND(P4744&lt;&gt;"",Q4744&lt;&gt;""),Q4744-P4744,"")</f>
        <v>75</v>
      </c>
      <c r="U4744" s="30" t="str">
        <f aca="false">IF(AND(O4744="Engaging",P4744&lt;&gt;""),'Leia-me'!$B$5-P4744,"")</f>
        <v/>
      </c>
      <c r="V4744" s="25" t="str">
        <f aca="false">IF(O4744&lt;&gt;"Engaging","",IF(U4744&lt;='Leia-me'!$B$6,"Saudável",IF(U4744&lt;='Leia-me'!$B$7,"Esfriando",IF(U4744&lt;='Leia-me'!$B$8,"Última chance","Zumbi"))))</f>
        <v/>
      </c>
      <c r="W4744" s="25" t="n">
        <f aca="false">IF(O4744="Won",1,IF(O4744="Lost",0,""))</f>
        <v>1</v>
      </c>
      <c r="Y4744" s="25" t="str">
        <f aca="false">IF(E4744="","Sim","")</f>
        <v/>
      </c>
    </row>
    <row r="4745" customFormat="false" ht="15" hidden="false" customHeight="false" outlineLevel="0" collapsed="false">
      <c r="A4745" s="25" t="s">
        <v>5007</v>
      </c>
      <c r="B4745" s="25" t="s">
        <v>84</v>
      </c>
      <c r="C4745" s="25" t="s">
        <v>93</v>
      </c>
      <c r="D4745" s="25" t="s">
        <v>95</v>
      </c>
      <c r="E4745" s="25" t="s">
        <v>494</v>
      </c>
      <c r="F4745" s="25" t="s">
        <v>192</v>
      </c>
      <c r="G4745" s="26" t="n">
        <v>11698.03</v>
      </c>
      <c r="H4745" s="27" t="n">
        <v>34288</v>
      </c>
      <c r="I4745" s="25" t="s">
        <v>147</v>
      </c>
      <c r="K4745" s="25" t="n">
        <v>1982</v>
      </c>
      <c r="L4745" s="25" t="s">
        <v>1834</v>
      </c>
      <c r="M4745" s="25" t="s">
        <v>171</v>
      </c>
      <c r="N4745" s="28" t="n">
        <v>4821</v>
      </c>
      <c r="O4745" s="25" t="s">
        <v>54</v>
      </c>
      <c r="P4745" s="29" t="n">
        <v>42803</v>
      </c>
      <c r="Q4745" s="29" t="n">
        <v>42880</v>
      </c>
      <c r="R4745" s="28" t="n">
        <v>4624</v>
      </c>
      <c r="S4745" s="28" t="n">
        <f aca="false">IF(O4745="Won",R4745,IF(O4745="Lost",0,N4745))</f>
        <v>4624</v>
      </c>
      <c r="T4745" s="30" t="n">
        <f aca="false">IF(AND(P4745&lt;&gt;"",Q4745&lt;&gt;""),Q4745-P4745,"")</f>
        <v>77</v>
      </c>
      <c r="U4745" s="30" t="str">
        <f aca="false">IF(AND(O4745="Engaging",P4745&lt;&gt;""),'Leia-me'!$B$5-P4745,"")</f>
        <v/>
      </c>
      <c r="V4745" s="25" t="str">
        <f aca="false">IF(O4745&lt;&gt;"Engaging","",IF(U4745&lt;='Leia-me'!$B$6,"Saudável",IF(U4745&lt;='Leia-me'!$B$7,"Esfriando",IF(U4745&lt;='Leia-me'!$B$8,"Última chance","Zumbi"))))</f>
        <v/>
      </c>
      <c r="W4745" s="25" t="n">
        <f aca="false">IF(O4745="Won",1,IF(O4745="Lost",0,""))</f>
        <v>1</v>
      </c>
      <c r="X4745" s="25" t="s">
        <v>1835</v>
      </c>
      <c r="Y4745" s="25" t="str">
        <f aca="false">IF(E4745="","Sim","")</f>
        <v/>
      </c>
    </row>
    <row r="4746" customFormat="false" ht="15" hidden="false" customHeight="false" outlineLevel="0" collapsed="false">
      <c r="A4746" s="25" t="s">
        <v>5008</v>
      </c>
      <c r="B4746" s="25" t="s">
        <v>84</v>
      </c>
      <c r="C4746" s="25" t="s">
        <v>93</v>
      </c>
      <c r="D4746" s="25" t="s">
        <v>95</v>
      </c>
      <c r="E4746" s="25" t="s">
        <v>3373</v>
      </c>
      <c r="F4746" s="25" t="s">
        <v>192</v>
      </c>
      <c r="G4746" s="26" t="n">
        <v>4478.47</v>
      </c>
      <c r="H4746" s="27" t="n">
        <v>13809</v>
      </c>
      <c r="I4746" s="25" t="s">
        <v>147</v>
      </c>
      <c r="K4746" s="25" t="n">
        <v>1979</v>
      </c>
      <c r="L4746" s="25" t="s">
        <v>186</v>
      </c>
      <c r="M4746" s="25" t="s">
        <v>171</v>
      </c>
      <c r="N4746" s="28" t="n">
        <v>550</v>
      </c>
      <c r="O4746" s="25" t="s">
        <v>54</v>
      </c>
      <c r="P4746" s="29" t="n">
        <v>42805</v>
      </c>
      <c r="Q4746" s="29" t="n">
        <v>42877</v>
      </c>
      <c r="R4746" s="28" t="n">
        <v>586</v>
      </c>
      <c r="S4746" s="28" t="n">
        <f aca="false">IF(O4746="Won",R4746,IF(O4746="Lost",0,N4746))</f>
        <v>586</v>
      </c>
      <c r="T4746" s="30" t="n">
        <f aca="false">IF(AND(P4746&lt;&gt;"",Q4746&lt;&gt;""),Q4746-P4746,"")</f>
        <v>72</v>
      </c>
      <c r="U4746" s="30" t="str">
        <f aca="false">IF(AND(O4746="Engaging",P4746&lt;&gt;""),'Leia-me'!$B$5-P4746,"")</f>
        <v/>
      </c>
      <c r="V4746" s="25" t="str">
        <f aca="false">IF(O4746&lt;&gt;"Engaging","",IF(U4746&lt;='Leia-me'!$B$6,"Saudável",IF(U4746&lt;='Leia-me'!$B$7,"Esfriando",IF(U4746&lt;='Leia-me'!$B$8,"Última chance","Zumbi"))))</f>
        <v/>
      </c>
      <c r="W4746" s="25" t="n">
        <f aca="false">IF(O4746="Won",1,IF(O4746="Lost",0,""))</f>
        <v>1</v>
      </c>
      <c r="Y4746" s="25" t="str">
        <f aca="false">IF(E4746="","Sim","")</f>
        <v/>
      </c>
    </row>
    <row r="4747" customFormat="false" ht="15" hidden="false" customHeight="false" outlineLevel="0" collapsed="false">
      <c r="A4747" s="25" t="s">
        <v>5009</v>
      </c>
      <c r="B4747" s="25" t="s">
        <v>84</v>
      </c>
      <c r="C4747" s="25" t="s">
        <v>93</v>
      </c>
      <c r="D4747" s="25" t="s">
        <v>95</v>
      </c>
      <c r="E4747" s="25" t="s">
        <v>1187</v>
      </c>
      <c r="F4747" s="25" t="s">
        <v>159</v>
      </c>
      <c r="G4747" s="26" t="n">
        <v>2059.9</v>
      </c>
      <c r="H4747" s="27" t="n">
        <v>3644</v>
      </c>
      <c r="I4747" s="25" t="s">
        <v>147</v>
      </c>
      <c r="K4747" s="25" t="n">
        <v>1988</v>
      </c>
      <c r="L4747" s="25" t="s">
        <v>186</v>
      </c>
      <c r="M4747" s="25" t="s">
        <v>171</v>
      </c>
      <c r="N4747" s="28" t="n">
        <v>550</v>
      </c>
      <c r="O4747" s="25" t="s">
        <v>56</v>
      </c>
      <c r="P4747" s="29" t="n">
        <v>42806</v>
      </c>
      <c r="Q4747" s="33"/>
      <c r="R4747" s="34"/>
      <c r="S4747" s="28" t="n">
        <f aca="false">IF(O4747="Won",R4747,IF(O4747="Lost",0,N4747))</f>
        <v>550</v>
      </c>
      <c r="T4747" s="30" t="str">
        <f aca="false">IF(AND(P4747&lt;&gt;"",Q4747&lt;&gt;""),Q4747-P4747,"")</f>
        <v/>
      </c>
      <c r="U4747" s="30" t="n">
        <f aca="false">IF(AND(O4747="Engaging",P4747&lt;&gt;""),'Leia-me'!$B$5-P4747,"")</f>
        <v>294</v>
      </c>
      <c r="V4747" s="25" t="str">
        <f aca="false">IF(O4747&lt;&gt;"Engaging","",IF(U4747&lt;='Leia-me'!$B$6,"Saudável",IF(U4747&lt;='Leia-me'!$B$7,"Esfriando",IF(U4747&lt;='Leia-me'!$B$8,"Última chance","Zumbi"))))</f>
        <v>Zumbi</v>
      </c>
      <c r="W4747" s="25" t="str">
        <f aca="false">IF(O4747="Won",1,IF(O4747="Lost",0,""))</f>
        <v/>
      </c>
      <c r="Y4747" s="25" t="str">
        <f aca="false">IF(E4747="","Sim","")</f>
        <v/>
      </c>
    </row>
    <row r="4748" customFormat="false" ht="15" hidden="false" customHeight="false" outlineLevel="0" collapsed="false">
      <c r="A4748" s="25" t="s">
        <v>5010</v>
      </c>
      <c r="B4748" s="25" t="s">
        <v>84</v>
      </c>
      <c r="C4748" s="25" t="s">
        <v>93</v>
      </c>
      <c r="D4748" s="25" t="s">
        <v>95</v>
      </c>
      <c r="E4748" s="25" t="s">
        <v>1795</v>
      </c>
      <c r="F4748" s="25" t="s">
        <v>177</v>
      </c>
      <c r="G4748" s="26" t="n">
        <v>355.23</v>
      </c>
      <c r="H4748" s="27" t="n">
        <v>853</v>
      </c>
      <c r="I4748" s="25" t="s">
        <v>147</v>
      </c>
      <c r="K4748" s="25" t="n">
        <v>1994</v>
      </c>
      <c r="L4748" s="25" t="s">
        <v>178</v>
      </c>
      <c r="M4748" s="25" t="s">
        <v>171</v>
      </c>
      <c r="N4748" s="28" t="n">
        <v>5482</v>
      </c>
      <c r="O4748" s="25" t="s">
        <v>54</v>
      </c>
      <c r="P4748" s="29" t="n">
        <v>42806</v>
      </c>
      <c r="Q4748" s="29" t="n">
        <v>42897</v>
      </c>
      <c r="R4748" s="28" t="n">
        <v>5664</v>
      </c>
      <c r="S4748" s="28" t="n">
        <f aca="false">IF(O4748="Won",R4748,IF(O4748="Lost",0,N4748))</f>
        <v>5664</v>
      </c>
      <c r="T4748" s="30" t="n">
        <f aca="false">IF(AND(P4748&lt;&gt;"",Q4748&lt;&gt;""),Q4748-P4748,"")</f>
        <v>91</v>
      </c>
      <c r="U4748" s="30" t="str">
        <f aca="false">IF(AND(O4748="Engaging",P4748&lt;&gt;""),'Leia-me'!$B$5-P4748,"")</f>
        <v/>
      </c>
      <c r="V4748" s="25" t="str">
        <f aca="false">IF(O4748&lt;&gt;"Engaging","",IF(U4748&lt;='Leia-me'!$B$6,"Saudável",IF(U4748&lt;='Leia-me'!$B$7,"Esfriando",IF(U4748&lt;='Leia-me'!$B$8,"Última chance","Zumbi"))))</f>
        <v/>
      </c>
      <c r="W4748" s="25" t="n">
        <f aca="false">IF(O4748="Won",1,IF(O4748="Lost",0,""))</f>
        <v>1</v>
      </c>
      <c r="Y4748" s="25" t="str">
        <f aca="false">IF(E4748="","Sim","")</f>
        <v/>
      </c>
    </row>
    <row r="4749" customFormat="false" ht="15" hidden="false" customHeight="false" outlineLevel="0" collapsed="false">
      <c r="A4749" s="25" t="s">
        <v>5011</v>
      </c>
      <c r="B4749" s="25" t="s">
        <v>84</v>
      </c>
      <c r="C4749" s="25" t="s">
        <v>93</v>
      </c>
      <c r="D4749" s="25" t="s">
        <v>95</v>
      </c>
      <c r="G4749" s="31"/>
      <c r="H4749" s="32"/>
      <c r="L4749" s="25" t="s">
        <v>160</v>
      </c>
      <c r="M4749" s="25" t="s">
        <v>149</v>
      </c>
      <c r="N4749" s="28" t="n">
        <v>3393</v>
      </c>
      <c r="O4749" s="25" t="s">
        <v>56</v>
      </c>
      <c r="P4749" s="29" t="n">
        <v>42807</v>
      </c>
      <c r="Q4749" s="33"/>
      <c r="R4749" s="34"/>
      <c r="S4749" s="28" t="n">
        <f aca="false">IF(O4749="Won",R4749,IF(O4749="Lost",0,N4749))</f>
        <v>3393</v>
      </c>
      <c r="T4749" s="30" t="str">
        <f aca="false">IF(AND(P4749&lt;&gt;"",Q4749&lt;&gt;""),Q4749-P4749,"")</f>
        <v/>
      </c>
      <c r="U4749" s="30" t="n">
        <f aca="false">IF(AND(O4749="Engaging",P4749&lt;&gt;""),'Leia-me'!$B$5-P4749,"")</f>
        <v>293</v>
      </c>
      <c r="V4749" s="25" t="str">
        <f aca="false">IF(O4749&lt;&gt;"Engaging","",IF(U4749&lt;='Leia-me'!$B$6,"Saudável",IF(U4749&lt;='Leia-me'!$B$7,"Esfriando",IF(U4749&lt;='Leia-me'!$B$8,"Última chance","Zumbi"))))</f>
        <v>Zumbi</v>
      </c>
      <c r="W4749" s="25" t="str">
        <f aca="false">IF(O4749="Won",1,IF(O4749="Lost",0,""))</f>
        <v/>
      </c>
      <c r="Y4749" s="25" t="str">
        <f aca="false">IF(E4749="","Sim","")</f>
        <v>Sim</v>
      </c>
    </row>
    <row r="4750" customFormat="false" ht="15" hidden="false" customHeight="false" outlineLevel="0" collapsed="false">
      <c r="A4750" s="25" t="s">
        <v>5012</v>
      </c>
      <c r="B4750" s="25" t="s">
        <v>84</v>
      </c>
      <c r="C4750" s="25" t="s">
        <v>93</v>
      </c>
      <c r="D4750" s="25" t="s">
        <v>95</v>
      </c>
      <c r="E4750" s="25" t="s">
        <v>1690</v>
      </c>
      <c r="F4750" s="25" t="s">
        <v>211</v>
      </c>
      <c r="G4750" s="26" t="n">
        <v>2520.83</v>
      </c>
      <c r="H4750" s="27" t="n">
        <v>3502</v>
      </c>
      <c r="I4750" s="25" t="s">
        <v>147</v>
      </c>
      <c r="K4750" s="25" t="n">
        <v>1990</v>
      </c>
      <c r="L4750" s="25" t="s">
        <v>160</v>
      </c>
      <c r="M4750" s="25" t="s">
        <v>149</v>
      </c>
      <c r="N4750" s="28" t="n">
        <v>3393</v>
      </c>
      <c r="O4750" s="25" t="s">
        <v>54</v>
      </c>
      <c r="P4750" s="29" t="n">
        <v>42808</v>
      </c>
      <c r="Q4750" s="29" t="n">
        <v>42815</v>
      </c>
      <c r="R4750" s="28" t="n">
        <v>3503</v>
      </c>
      <c r="S4750" s="28" t="n">
        <f aca="false">IF(O4750="Won",R4750,IF(O4750="Lost",0,N4750))</f>
        <v>3503</v>
      </c>
      <c r="T4750" s="30" t="n">
        <f aca="false">IF(AND(P4750&lt;&gt;"",Q4750&lt;&gt;""),Q4750-P4750,"")</f>
        <v>7</v>
      </c>
      <c r="U4750" s="30" t="str">
        <f aca="false">IF(AND(O4750="Engaging",P4750&lt;&gt;""),'Leia-me'!$B$5-P4750,"")</f>
        <v/>
      </c>
      <c r="V4750" s="25" t="str">
        <f aca="false">IF(O4750&lt;&gt;"Engaging","",IF(U4750&lt;='Leia-me'!$B$6,"Saudável",IF(U4750&lt;='Leia-me'!$B$7,"Esfriando",IF(U4750&lt;='Leia-me'!$B$8,"Última chance","Zumbi"))))</f>
        <v/>
      </c>
      <c r="W4750" s="25" t="n">
        <f aca="false">IF(O4750="Won",1,IF(O4750="Lost",0,""))</f>
        <v>1</v>
      </c>
      <c r="Y4750" s="25" t="str">
        <f aca="false">IF(E4750="","Sim","")</f>
        <v/>
      </c>
    </row>
    <row r="4751" customFormat="false" ht="15" hidden="false" customHeight="false" outlineLevel="0" collapsed="false">
      <c r="A4751" s="25" t="s">
        <v>5013</v>
      </c>
      <c r="B4751" s="25" t="s">
        <v>84</v>
      </c>
      <c r="C4751" s="25" t="s">
        <v>93</v>
      </c>
      <c r="D4751" s="25" t="s">
        <v>95</v>
      </c>
      <c r="E4751" s="25" t="s">
        <v>1671</v>
      </c>
      <c r="F4751" s="25" t="s">
        <v>168</v>
      </c>
      <c r="G4751" s="26" t="n">
        <v>3027.46</v>
      </c>
      <c r="H4751" s="27" t="n">
        <v>9516</v>
      </c>
      <c r="I4751" s="25" t="s">
        <v>1672</v>
      </c>
      <c r="K4751" s="25" t="n">
        <v>1984</v>
      </c>
      <c r="L4751" s="25" t="s">
        <v>160</v>
      </c>
      <c r="M4751" s="25" t="s">
        <v>149</v>
      </c>
      <c r="N4751" s="28" t="n">
        <v>3393</v>
      </c>
      <c r="O4751" s="25" t="s">
        <v>54</v>
      </c>
      <c r="P4751" s="29" t="n">
        <v>42808</v>
      </c>
      <c r="Q4751" s="29" t="n">
        <v>42899</v>
      </c>
      <c r="R4751" s="28" t="n">
        <v>3600</v>
      </c>
      <c r="S4751" s="28" t="n">
        <f aca="false">IF(O4751="Won",R4751,IF(O4751="Lost",0,N4751))</f>
        <v>3600</v>
      </c>
      <c r="T4751" s="30" t="n">
        <f aca="false">IF(AND(P4751&lt;&gt;"",Q4751&lt;&gt;""),Q4751-P4751,"")</f>
        <v>91</v>
      </c>
      <c r="U4751" s="30" t="str">
        <f aca="false">IF(AND(O4751="Engaging",P4751&lt;&gt;""),'Leia-me'!$B$5-P4751,"")</f>
        <v/>
      </c>
      <c r="V4751" s="25" t="str">
        <f aca="false">IF(O4751&lt;&gt;"Engaging","",IF(U4751&lt;='Leia-me'!$B$6,"Saudável",IF(U4751&lt;='Leia-me'!$B$7,"Esfriando",IF(U4751&lt;='Leia-me'!$B$8,"Última chance","Zumbi"))))</f>
        <v/>
      </c>
      <c r="W4751" s="25" t="n">
        <f aca="false">IF(O4751="Won",1,IF(O4751="Lost",0,""))</f>
        <v>1</v>
      </c>
      <c r="Y4751" s="25" t="str">
        <f aca="false">IF(E4751="","Sim","")</f>
        <v/>
      </c>
    </row>
    <row r="4752" customFormat="false" ht="15" hidden="false" customHeight="false" outlineLevel="0" collapsed="false">
      <c r="A4752" s="25" t="s">
        <v>5014</v>
      </c>
      <c r="B4752" s="25" t="s">
        <v>84</v>
      </c>
      <c r="C4752" s="25" t="s">
        <v>93</v>
      </c>
      <c r="D4752" s="25" t="s">
        <v>95</v>
      </c>
      <c r="E4752" s="25" t="s">
        <v>1347</v>
      </c>
      <c r="F4752" s="25" t="s">
        <v>165</v>
      </c>
      <c r="G4752" s="26" t="n">
        <v>665.06</v>
      </c>
      <c r="H4752" s="27" t="n">
        <v>1095</v>
      </c>
      <c r="I4752" s="25" t="s">
        <v>147</v>
      </c>
      <c r="K4752" s="25" t="n">
        <v>1989</v>
      </c>
      <c r="L4752" s="25" t="s">
        <v>160</v>
      </c>
      <c r="M4752" s="25" t="s">
        <v>149</v>
      </c>
      <c r="N4752" s="28" t="n">
        <v>3393</v>
      </c>
      <c r="O4752" s="25" t="s">
        <v>55</v>
      </c>
      <c r="P4752" s="29" t="n">
        <v>42809</v>
      </c>
      <c r="Q4752" s="29" t="n">
        <v>42910</v>
      </c>
      <c r="R4752" s="28" t="n">
        <v>0</v>
      </c>
      <c r="S4752" s="28" t="n">
        <f aca="false">IF(O4752="Won",R4752,IF(O4752="Lost",0,N4752))</f>
        <v>0</v>
      </c>
      <c r="T4752" s="30" t="n">
        <f aca="false">IF(AND(P4752&lt;&gt;"",Q4752&lt;&gt;""),Q4752-P4752,"")</f>
        <v>101</v>
      </c>
      <c r="U4752" s="30" t="str">
        <f aca="false">IF(AND(O4752="Engaging",P4752&lt;&gt;""),'Leia-me'!$B$5-P4752,"")</f>
        <v/>
      </c>
      <c r="V4752" s="25" t="str">
        <f aca="false">IF(O4752&lt;&gt;"Engaging","",IF(U4752&lt;='Leia-me'!$B$6,"Saudável",IF(U4752&lt;='Leia-me'!$B$7,"Esfriando",IF(U4752&lt;='Leia-me'!$B$8,"Última chance","Zumbi"))))</f>
        <v/>
      </c>
      <c r="W4752" s="25" t="n">
        <f aca="false">IF(O4752="Won",1,IF(O4752="Lost",0,""))</f>
        <v>0</v>
      </c>
      <c r="Y4752" s="25" t="str">
        <f aca="false">IF(E4752="","Sim","")</f>
        <v/>
      </c>
    </row>
    <row r="4753" customFormat="false" ht="15" hidden="false" customHeight="false" outlineLevel="0" collapsed="false">
      <c r="A4753" s="25" t="s">
        <v>5015</v>
      </c>
      <c r="B4753" s="25" t="s">
        <v>84</v>
      </c>
      <c r="C4753" s="25" t="s">
        <v>93</v>
      </c>
      <c r="D4753" s="25" t="s">
        <v>95</v>
      </c>
      <c r="E4753" s="25" t="s">
        <v>1049</v>
      </c>
      <c r="F4753" s="25" t="s">
        <v>177</v>
      </c>
      <c r="G4753" s="26" t="n">
        <v>2022.14</v>
      </c>
      <c r="H4753" s="27" t="n">
        <v>5113</v>
      </c>
      <c r="I4753" s="25" t="s">
        <v>147</v>
      </c>
      <c r="K4753" s="25" t="n">
        <v>1998</v>
      </c>
      <c r="L4753" s="25" t="s">
        <v>186</v>
      </c>
      <c r="M4753" s="25" t="s">
        <v>171</v>
      </c>
      <c r="N4753" s="28" t="n">
        <v>550</v>
      </c>
      <c r="O4753" s="25" t="s">
        <v>54</v>
      </c>
      <c r="P4753" s="29" t="n">
        <v>42809</v>
      </c>
      <c r="Q4753" s="29" t="n">
        <v>42825</v>
      </c>
      <c r="R4753" s="28" t="n">
        <v>538</v>
      </c>
      <c r="S4753" s="28" t="n">
        <f aca="false">IF(O4753="Won",R4753,IF(O4753="Lost",0,N4753))</f>
        <v>538</v>
      </c>
      <c r="T4753" s="30" t="n">
        <f aca="false">IF(AND(P4753&lt;&gt;"",Q4753&lt;&gt;""),Q4753-P4753,"")</f>
        <v>16</v>
      </c>
      <c r="U4753" s="30" t="str">
        <f aca="false">IF(AND(O4753="Engaging",P4753&lt;&gt;""),'Leia-me'!$B$5-P4753,"")</f>
        <v/>
      </c>
      <c r="V4753" s="25" t="str">
        <f aca="false">IF(O4753&lt;&gt;"Engaging","",IF(U4753&lt;='Leia-me'!$B$6,"Saudável",IF(U4753&lt;='Leia-me'!$B$7,"Esfriando",IF(U4753&lt;='Leia-me'!$B$8,"Última chance","Zumbi"))))</f>
        <v/>
      </c>
      <c r="W4753" s="25" t="n">
        <f aca="false">IF(O4753="Won",1,IF(O4753="Lost",0,""))</f>
        <v>1</v>
      </c>
      <c r="Y4753" s="25" t="str">
        <f aca="false">IF(E4753="","Sim","")</f>
        <v/>
      </c>
    </row>
    <row r="4754" customFormat="false" ht="15" hidden="false" customHeight="false" outlineLevel="0" collapsed="false">
      <c r="A4754" s="25" t="s">
        <v>5016</v>
      </c>
      <c r="B4754" s="25" t="s">
        <v>84</v>
      </c>
      <c r="C4754" s="25" t="s">
        <v>93</v>
      </c>
      <c r="D4754" s="25" t="s">
        <v>95</v>
      </c>
      <c r="E4754" s="25" t="s">
        <v>661</v>
      </c>
      <c r="F4754" s="25" t="s">
        <v>146</v>
      </c>
      <c r="G4754" s="26" t="n">
        <v>251.41</v>
      </c>
      <c r="H4754" s="27" t="n">
        <v>495</v>
      </c>
      <c r="I4754" s="25" t="s">
        <v>147</v>
      </c>
      <c r="K4754" s="25" t="n">
        <v>1999</v>
      </c>
      <c r="L4754" s="25" t="s">
        <v>1834</v>
      </c>
      <c r="M4754" s="25" t="s">
        <v>171</v>
      </c>
      <c r="N4754" s="28" t="n">
        <v>4821</v>
      </c>
      <c r="O4754" s="25" t="s">
        <v>54</v>
      </c>
      <c r="P4754" s="29" t="n">
        <v>42809</v>
      </c>
      <c r="Q4754" s="29" t="n">
        <v>42873</v>
      </c>
      <c r="R4754" s="28" t="n">
        <v>4497</v>
      </c>
      <c r="S4754" s="28" t="n">
        <f aca="false">IF(O4754="Won",R4754,IF(O4754="Lost",0,N4754))</f>
        <v>4497</v>
      </c>
      <c r="T4754" s="30" t="n">
        <f aca="false">IF(AND(P4754&lt;&gt;"",Q4754&lt;&gt;""),Q4754-P4754,"")</f>
        <v>64</v>
      </c>
      <c r="U4754" s="30" t="str">
        <f aca="false">IF(AND(O4754="Engaging",P4754&lt;&gt;""),'Leia-me'!$B$5-P4754,"")</f>
        <v/>
      </c>
      <c r="V4754" s="25" t="str">
        <f aca="false">IF(O4754&lt;&gt;"Engaging","",IF(U4754&lt;='Leia-me'!$B$6,"Saudável",IF(U4754&lt;='Leia-me'!$B$7,"Esfriando",IF(U4754&lt;='Leia-me'!$B$8,"Última chance","Zumbi"))))</f>
        <v/>
      </c>
      <c r="W4754" s="25" t="n">
        <f aca="false">IF(O4754="Won",1,IF(O4754="Lost",0,""))</f>
        <v>1</v>
      </c>
      <c r="X4754" s="25" t="s">
        <v>1835</v>
      </c>
      <c r="Y4754" s="25" t="str">
        <f aca="false">IF(E4754="","Sim","")</f>
        <v/>
      </c>
    </row>
    <row r="4755" customFormat="false" ht="15" hidden="false" customHeight="false" outlineLevel="0" collapsed="false">
      <c r="A4755" s="25" t="s">
        <v>5017</v>
      </c>
      <c r="B4755" s="25" t="s">
        <v>84</v>
      </c>
      <c r="C4755" s="25" t="s">
        <v>93</v>
      </c>
      <c r="D4755" s="25" t="s">
        <v>95</v>
      </c>
      <c r="E4755" s="25" t="s">
        <v>1156</v>
      </c>
      <c r="F4755" s="25" t="s">
        <v>185</v>
      </c>
      <c r="G4755" s="26" t="n">
        <v>1242.32</v>
      </c>
      <c r="H4755" s="27" t="n">
        <v>3027</v>
      </c>
      <c r="I4755" s="25" t="s">
        <v>147</v>
      </c>
      <c r="J4755" s="25" t="s">
        <v>193</v>
      </c>
      <c r="K4755" s="25" t="n">
        <v>1993</v>
      </c>
      <c r="L4755" s="25" t="s">
        <v>1834</v>
      </c>
      <c r="M4755" s="25" t="s">
        <v>171</v>
      </c>
      <c r="N4755" s="28" t="n">
        <v>4821</v>
      </c>
      <c r="O4755" s="25" t="s">
        <v>54</v>
      </c>
      <c r="P4755" s="29" t="n">
        <v>42810</v>
      </c>
      <c r="Q4755" s="29" t="n">
        <v>42872</v>
      </c>
      <c r="R4755" s="28" t="n">
        <v>4519</v>
      </c>
      <c r="S4755" s="28" t="n">
        <f aca="false">IF(O4755="Won",R4755,IF(O4755="Lost",0,N4755))</f>
        <v>4519</v>
      </c>
      <c r="T4755" s="30" t="n">
        <f aca="false">IF(AND(P4755&lt;&gt;"",Q4755&lt;&gt;""),Q4755-P4755,"")</f>
        <v>62</v>
      </c>
      <c r="U4755" s="30" t="str">
        <f aca="false">IF(AND(O4755="Engaging",P4755&lt;&gt;""),'Leia-me'!$B$5-P4755,"")</f>
        <v/>
      </c>
      <c r="V4755" s="25" t="str">
        <f aca="false">IF(O4755&lt;&gt;"Engaging","",IF(U4755&lt;='Leia-me'!$B$6,"Saudável",IF(U4755&lt;='Leia-me'!$B$7,"Esfriando",IF(U4755&lt;='Leia-me'!$B$8,"Última chance","Zumbi"))))</f>
        <v/>
      </c>
      <c r="W4755" s="25" t="n">
        <f aca="false">IF(O4755="Won",1,IF(O4755="Lost",0,""))</f>
        <v>1</v>
      </c>
      <c r="X4755" s="25" t="s">
        <v>1835</v>
      </c>
      <c r="Y4755" s="25" t="str">
        <f aca="false">IF(E4755="","Sim","")</f>
        <v/>
      </c>
    </row>
    <row r="4756" customFormat="false" ht="15" hidden="false" customHeight="false" outlineLevel="0" collapsed="false">
      <c r="A4756" s="25" t="s">
        <v>5018</v>
      </c>
      <c r="B4756" s="25" t="s">
        <v>84</v>
      </c>
      <c r="C4756" s="25" t="s">
        <v>93</v>
      </c>
      <c r="D4756" s="25" t="s">
        <v>95</v>
      </c>
      <c r="E4756" s="25" t="s">
        <v>639</v>
      </c>
      <c r="F4756" s="25" t="s">
        <v>211</v>
      </c>
      <c r="G4756" s="26" t="n">
        <v>1419.98</v>
      </c>
      <c r="H4756" s="27" t="n">
        <v>4018</v>
      </c>
      <c r="I4756" s="25" t="s">
        <v>147</v>
      </c>
      <c r="K4756" s="25" t="n">
        <v>2003</v>
      </c>
      <c r="L4756" s="25" t="s">
        <v>186</v>
      </c>
      <c r="M4756" s="25" t="s">
        <v>171</v>
      </c>
      <c r="N4756" s="28" t="n">
        <v>550</v>
      </c>
      <c r="O4756" s="25" t="s">
        <v>54</v>
      </c>
      <c r="P4756" s="29" t="n">
        <v>42811</v>
      </c>
      <c r="Q4756" s="29" t="n">
        <v>42903</v>
      </c>
      <c r="R4756" s="28" t="n">
        <v>641</v>
      </c>
      <c r="S4756" s="28" t="n">
        <f aca="false">IF(O4756="Won",R4756,IF(O4756="Lost",0,N4756))</f>
        <v>641</v>
      </c>
      <c r="T4756" s="30" t="n">
        <f aca="false">IF(AND(P4756&lt;&gt;"",Q4756&lt;&gt;""),Q4756-P4756,"")</f>
        <v>92</v>
      </c>
      <c r="U4756" s="30" t="str">
        <f aca="false">IF(AND(O4756="Engaging",P4756&lt;&gt;""),'Leia-me'!$B$5-P4756,"")</f>
        <v/>
      </c>
      <c r="V4756" s="25" t="str">
        <f aca="false">IF(O4756&lt;&gt;"Engaging","",IF(U4756&lt;='Leia-me'!$B$6,"Saudável",IF(U4756&lt;='Leia-me'!$B$7,"Esfriando",IF(U4756&lt;='Leia-me'!$B$8,"Última chance","Zumbi"))))</f>
        <v/>
      </c>
      <c r="W4756" s="25" t="n">
        <f aca="false">IF(O4756="Won",1,IF(O4756="Lost",0,""))</f>
        <v>1</v>
      </c>
      <c r="Y4756" s="25" t="str">
        <f aca="false">IF(E4756="","Sim","")</f>
        <v/>
      </c>
    </row>
    <row r="4757" customFormat="false" ht="15" hidden="false" customHeight="false" outlineLevel="0" collapsed="false">
      <c r="A4757" s="25" t="s">
        <v>5019</v>
      </c>
      <c r="B4757" s="25" t="s">
        <v>84</v>
      </c>
      <c r="C4757" s="25" t="s">
        <v>93</v>
      </c>
      <c r="D4757" s="25" t="s">
        <v>95</v>
      </c>
      <c r="E4757" s="25" t="s">
        <v>644</v>
      </c>
      <c r="F4757" s="25" t="s">
        <v>177</v>
      </c>
      <c r="G4757" s="26" t="n">
        <v>646.1</v>
      </c>
      <c r="H4757" s="27" t="n">
        <v>883</v>
      </c>
      <c r="I4757" s="25" t="s">
        <v>147</v>
      </c>
      <c r="J4757" s="25" t="s">
        <v>199</v>
      </c>
      <c r="K4757" s="25" t="n">
        <v>1993</v>
      </c>
      <c r="L4757" s="25" t="s">
        <v>186</v>
      </c>
      <c r="M4757" s="25" t="s">
        <v>171</v>
      </c>
      <c r="N4757" s="28" t="n">
        <v>550</v>
      </c>
      <c r="O4757" s="25" t="s">
        <v>54</v>
      </c>
      <c r="P4757" s="29" t="n">
        <v>42811</v>
      </c>
      <c r="Q4757" s="29" t="n">
        <v>42872</v>
      </c>
      <c r="R4757" s="28" t="n">
        <v>491</v>
      </c>
      <c r="S4757" s="28" t="n">
        <f aca="false">IF(O4757="Won",R4757,IF(O4757="Lost",0,N4757))</f>
        <v>491</v>
      </c>
      <c r="T4757" s="30" t="n">
        <f aca="false">IF(AND(P4757&lt;&gt;"",Q4757&lt;&gt;""),Q4757-P4757,"")</f>
        <v>61</v>
      </c>
      <c r="U4757" s="30" t="str">
        <f aca="false">IF(AND(O4757="Engaging",P4757&lt;&gt;""),'Leia-me'!$B$5-P4757,"")</f>
        <v/>
      </c>
      <c r="V4757" s="25" t="str">
        <f aca="false">IF(O4757&lt;&gt;"Engaging","",IF(U4757&lt;='Leia-me'!$B$6,"Saudável",IF(U4757&lt;='Leia-me'!$B$7,"Esfriando",IF(U4757&lt;='Leia-me'!$B$8,"Última chance","Zumbi"))))</f>
        <v/>
      </c>
      <c r="W4757" s="25" t="n">
        <f aca="false">IF(O4757="Won",1,IF(O4757="Lost",0,""))</f>
        <v>1</v>
      </c>
      <c r="Y4757" s="25" t="str">
        <f aca="false">IF(E4757="","Sim","")</f>
        <v/>
      </c>
    </row>
    <row r="4758" customFormat="false" ht="15" hidden="false" customHeight="false" outlineLevel="0" collapsed="false">
      <c r="A4758" s="25" t="s">
        <v>5020</v>
      </c>
      <c r="B4758" s="25" t="s">
        <v>84</v>
      </c>
      <c r="C4758" s="25" t="s">
        <v>93</v>
      </c>
      <c r="D4758" s="25" t="s">
        <v>95</v>
      </c>
      <c r="E4758" s="25" t="s">
        <v>3511</v>
      </c>
      <c r="F4758" s="25" t="s">
        <v>168</v>
      </c>
      <c r="G4758" s="26" t="n">
        <v>1197.44</v>
      </c>
      <c r="H4758" s="27" t="n">
        <v>2570</v>
      </c>
      <c r="I4758" s="25" t="s">
        <v>147</v>
      </c>
      <c r="K4758" s="25" t="n">
        <v>1999</v>
      </c>
      <c r="L4758" s="25" t="s">
        <v>178</v>
      </c>
      <c r="M4758" s="25" t="s">
        <v>171</v>
      </c>
      <c r="N4758" s="28" t="n">
        <v>5482</v>
      </c>
      <c r="O4758" s="25" t="s">
        <v>55</v>
      </c>
      <c r="P4758" s="29" t="n">
        <v>42812</v>
      </c>
      <c r="Q4758" s="29" t="n">
        <v>42879</v>
      </c>
      <c r="R4758" s="28" t="n">
        <v>0</v>
      </c>
      <c r="S4758" s="28" t="n">
        <f aca="false">IF(O4758="Won",R4758,IF(O4758="Lost",0,N4758))</f>
        <v>0</v>
      </c>
      <c r="T4758" s="30" t="n">
        <f aca="false">IF(AND(P4758&lt;&gt;"",Q4758&lt;&gt;""),Q4758-P4758,"")</f>
        <v>67</v>
      </c>
      <c r="U4758" s="30" t="str">
        <f aca="false">IF(AND(O4758="Engaging",P4758&lt;&gt;""),'Leia-me'!$B$5-P4758,"")</f>
        <v/>
      </c>
      <c r="V4758" s="25" t="str">
        <f aca="false">IF(O4758&lt;&gt;"Engaging","",IF(U4758&lt;='Leia-me'!$B$6,"Saudável",IF(U4758&lt;='Leia-me'!$B$7,"Esfriando",IF(U4758&lt;='Leia-me'!$B$8,"Última chance","Zumbi"))))</f>
        <v/>
      </c>
      <c r="W4758" s="25" t="n">
        <f aca="false">IF(O4758="Won",1,IF(O4758="Lost",0,""))</f>
        <v>0</v>
      </c>
      <c r="Y4758" s="25" t="str">
        <f aca="false">IF(E4758="","Sim","")</f>
        <v/>
      </c>
    </row>
    <row r="4759" customFormat="false" ht="15" hidden="false" customHeight="false" outlineLevel="0" collapsed="false">
      <c r="A4759" s="25" t="s">
        <v>5021</v>
      </c>
      <c r="B4759" s="25" t="s">
        <v>84</v>
      </c>
      <c r="C4759" s="25" t="s">
        <v>93</v>
      </c>
      <c r="D4759" s="25" t="s">
        <v>95</v>
      </c>
      <c r="E4759" s="25" t="s">
        <v>639</v>
      </c>
      <c r="F4759" s="25" t="s">
        <v>211</v>
      </c>
      <c r="G4759" s="26" t="n">
        <v>1419.98</v>
      </c>
      <c r="H4759" s="27" t="n">
        <v>4018</v>
      </c>
      <c r="I4759" s="25" t="s">
        <v>147</v>
      </c>
      <c r="K4759" s="25" t="n">
        <v>2003</v>
      </c>
      <c r="L4759" s="25" t="s">
        <v>186</v>
      </c>
      <c r="M4759" s="25" t="s">
        <v>171</v>
      </c>
      <c r="N4759" s="28" t="n">
        <v>550</v>
      </c>
      <c r="O4759" s="25" t="s">
        <v>54</v>
      </c>
      <c r="P4759" s="29" t="n">
        <v>42812</v>
      </c>
      <c r="Q4759" s="29" t="n">
        <v>42904</v>
      </c>
      <c r="R4759" s="28" t="n">
        <v>530</v>
      </c>
      <c r="S4759" s="28" t="n">
        <f aca="false">IF(O4759="Won",R4759,IF(O4759="Lost",0,N4759))</f>
        <v>530</v>
      </c>
      <c r="T4759" s="30" t="n">
        <f aca="false">IF(AND(P4759&lt;&gt;"",Q4759&lt;&gt;""),Q4759-P4759,"")</f>
        <v>92</v>
      </c>
      <c r="U4759" s="30" t="str">
        <f aca="false">IF(AND(O4759="Engaging",P4759&lt;&gt;""),'Leia-me'!$B$5-P4759,"")</f>
        <v/>
      </c>
      <c r="V4759" s="25" t="str">
        <f aca="false">IF(O4759&lt;&gt;"Engaging","",IF(U4759&lt;='Leia-me'!$B$6,"Saudável",IF(U4759&lt;='Leia-me'!$B$7,"Esfriando",IF(U4759&lt;='Leia-me'!$B$8,"Última chance","Zumbi"))))</f>
        <v/>
      </c>
      <c r="W4759" s="25" t="n">
        <f aca="false">IF(O4759="Won",1,IF(O4759="Lost",0,""))</f>
        <v>1</v>
      </c>
      <c r="Y4759" s="25" t="str">
        <f aca="false">IF(E4759="","Sim","")</f>
        <v/>
      </c>
    </row>
    <row r="4760" customFormat="false" ht="15" hidden="false" customHeight="false" outlineLevel="0" collapsed="false">
      <c r="A4760" s="25" t="s">
        <v>5022</v>
      </c>
      <c r="B4760" s="25" t="s">
        <v>84</v>
      </c>
      <c r="C4760" s="25" t="s">
        <v>93</v>
      </c>
      <c r="D4760" s="25" t="s">
        <v>95</v>
      </c>
      <c r="E4760" s="25" t="s">
        <v>636</v>
      </c>
      <c r="F4760" s="25" t="s">
        <v>267</v>
      </c>
      <c r="G4760" s="26" t="n">
        <v>405.59</v>
      </c>
      <c r="H4760" s="27" t="n">
        <v>1179</v>
      </c>
      <c r="I4760" s="25" t="s">
        <v>637</v>
      </c>
      <c r="J4760" s="25" t="s">
        <v>266</v>
      </c>
      <c r="K4760" s="25" t="n">
        <v>1987</v>
      </c>
      <c r="L4760" s="25" t="s">
        <v>170</v>
      </c>
      <c r="M4760" s="25" t="s">
        <v>171</v>
      </c>
      <c r="N4760" s="28" t="n">
        <v>1096</v>
      </c>
      <c r="O4760" s="25" t="s">
        <v>56</v>
      </c>
      <c r="P4760" s="29" t="n">
        <v>42813</v>
      </c>
      <c r="Q4760" s="33"/>
      <c r="R4760" s="34"/>
      <c r="S4760" s="28" t="n">
        <f aca="false">IF(O4760="Won",R4760,IF(O4760="Lost",0,N4760))</f>
        <v>1096</v>
      </c>
      <c r="T4760" s="30" t="str">
        <f aca="false">IF(AND(P4760&lt;&gt;"",Q4760&lt;&gt;""),Q4760-P4760,"")</f>
        <v/>
      </c>
      <c r="U4760" s="30" t="n">
        <f aca="false">IF(AND(O4760="Engaging",P4760&lt;&gt;""),'Leia-me'!$B$5-P4760,"")</f>
        <v>287</v>
      </c>
      <c r="V4760" s="25" t="str">
        <f aca="false">IF(O4760&lt;&gt;"Engaging","",IF(U4760&lt;='Leia-me'!$B$6,"Saudável",IF(U4760&lt;='Leia-me'!$B$7,"Esfriando",IF(U4760&lt;='Leia-me'!$B$8,"Última chance","Zumbi"))))</f>
        <v>Zumbi</v>
      </c>
      <c r="W4760" s="25" t="str">
        <f aca="false">IF(O4760="Won",1,IF(O4760="Lost",0,""))</f>
        <v/>
      </c>
      <c r="Y4760" s="25" t="str">
        <f aca="false">IF(E4760="","Sim","")</f>
        <v/>
      </c>
    </row>
    <row r="4761" customFormat="false" ht="15" hidden="false" customHeight="false" outlineLevel="0" collapsed="false">
      <c r="A4761" s="25" t="s">
        <v>5023</v>
      </c>
      <c r="B4761" s="25" t="s">
        <v>84</v>
      </c>
      <c r="C4761" s="25" t="s">
        <v>93</v>
      </c>
      <c r="D4761" s="25" t="s">
        <v>95</v>
      </c>
      <c r="E4761" s="25" t="s">
        <v>193</v>
      </c>
      <c r="F4761" s="25" t="s">
        <v>185</v>
      </c>
      <c r="G4761" s="26" t="n">
        <v>1100.04</v>
      </c>
      <c r="H4761" s="27" t="n">
        <v>2822</v>
      </c>
      <c r="I4761" s="25" t="s">
        <v>147</v>
      </c>
      <c r="K4761" s="25" t="n">
        <v>1996</v>
      </c>
      <c r="L4761" s="25" t="s">
        <v>170</v>
      </c>
      <c r="M4761" s="25" t="s">
        <v>171</v>
      </c>
      <c r="N4761" s="28" t="n">
        <v>1096</v>
      </c>
      <c r="O4761" s="25" t="s">
        <v>54</v>
      </c>
      <c r="P4761" s="29" t="n">
        <v>42813</v>
      </c>
      <c r="Q4761" s="29" t="n">
        <v>42818</v>
      </c>
      <c r="R4761" s="28" t="n">
        <v>1161</v>
      </c>
      <c r="S4761" s="28" t="n">
        <f aca="false">IF(O4761="Won",R4761,IF(O4761="Lost",0,N4761))</f>
        <v>1161</v>
      </c>
      <c r="T4761" s="30" t="n">
        <f aca="false">IF(AND(P4761&lt;&gt;"",Q4761&lt;&gt;""),Q4761-P4761,"")</f>
        <v>5</v>
      </c>
      <c r="U4761" s="30" t="str">
        <f aca="false">IF(AND(O4761="Engaging",P4761&lt;&gt;""),'Leia-me'!$B$5-P4761,"")</f>
        <v/>
      </c>
      <c r="V4761" s="25" t="str">
        <f aca="false">IF(O4761&lt;&gt;"Engaging","",IF(U4761&lt;='Leia-me'!$B$6,"Saudável",IF(U4761&lt;='Leia-me'!$B$7,"Esfriando",IF(U4761&lt;='Leia-me'!$B$8,"Última chance","Zumbi"))))</f>
        <v/>
      </c>
      <c r="W4761" s="25" t="n">
        <f aca="false">IF(O4761="Won",1,IF(O4761="Lost",0,""))</f>
        <v>1</v>
      </c>
      <c r="Y4761" s="25" t="str">
        <f aca="false">IF(E4761="","Sim","")</f>
        <v/>
      </c>
    </row>
    <row r="4762" customFormat="false" ht="15" hidden="false" customHeight="false" outlineLevel="0" collapsed="false">
      <c r="A4762" s="25" t="s">
        <v>5024</v>
      </c>
      <c r="B4762" s="25" t="s">
        <v>84</v>
      </c>
      <c r="C4762" s="25" t="s">
        <v>93</v>
      </c>
      <c r="D4762" s="25" t="s">
        <v>95</v>
      </c>
      <c r="E4762" s="25" t="s">
        <v>1049</v>
      </c>
      <c r="F4762" s="25" t="s">
        <v>177</v>
      </c>
      <c r="G4762" s="26" t="n">
        <v>2022.14</v>
      </c>
      <c r="H4762" s="27" t="n">
        <v>5113</v>
      </c>
      <c r="I4762" s="25" t="s">
        <v>147</v>
      </c>
      <c r="K4762" s="25" t="n">
        <v>1998</v>
      </c>
      <c r="L4762" s="25" t="s">
        <v>1834</v>
      </c>
      <c r="M4762" s="25" t="s">
        <v>171</v>
      </c>
      <c r="N4762" s="28" t="n">
        <v>4821</v>
      </c>
      <c r="O4762" s="25" t="s">
        <v>54</v>
      </c>
      <c r="P4762" s="29" t="n">
        <v>42813</v>
      </c>
      <c r="Q4762" s="29" t="n">
        <v>42822</v>
      </c>
      <c r="R4762" s="28" t="n">
        <v>4975</v>
      </c>
      <c r="S4762" s="28" t="n">
        <f aca="false">IF(O4762="Won",R4762,IF(O4762="Lost",0,N4762))</f>
        <v>4975</v>
      </c>
      <c r="T4762" s="30" t="n">
        <f aca="false">IF(AND(P4762&lt;&gt;"",Q4762&lt;&gt;""),Q4762-P4762,"")</f>
        <v>9</v>
      </c>
      <c r="U4762" s="30" t="str">
        <f aca="false">IF(AND(O4762="Engaging",P4762&lt;&gt;""),'Leia-me'!$B$5-P4762,"")</f>
        <v/>
      </c>
      <c r="V4762" s="25" t="str">
        <f aca="false">IF(O4762&lt;&gt;"Engaging","",IF(U4762&lt;='Leia-me'!$B$6,"Saudável",IF(U4762&lt;='Leia-me'!$B$7,"Esfriando",IF(U4762&lt;='Leia-me'!$B$8,"Última chance","Zumbi"))))</f>
        <v/>
      </c>
      <c r="W4762" s="25" t="n">
        <f aca="false">IF(O4762="Won",1,IF(O4762="Lost",0,""))</f>
        <v>1</v>
      </c>
      <c r="X4762" s="25" t="s">
        <v>1835</v>
      </c>
      <c r="Y4762" s="25" t="str">
        <f aca="false">IF(E4762="","Sim","")</f>
        <v/>
      </c>
    </row>
    <row r="4763" customFormat="false" ht="15" hidden="false" customHeight="false" outlineLevel="0" collapsed="false">
      <c r="A4763" s="25" t="s">
        <v>5025</v>
      </c>
      <c r="B4763" s="25" t="s">
        <v>84</v>
      </c>
      <c r="C4763" s="25" t="s">
        <v>93</v>
      </c>
      <c r="D4763" s="25" t="s">
        <v>95</v>
      </c>
      <c r="E4763" s="25" t="s">
        <v>3511</v>
      </c>
      <c r="F4763" s="25" t="s">
        <v>168</v>
      </c>
      <c r="G4763" s="26" t="n">
        <v>1197.44</v>
      </c>
      <c r="H4763" s="27" t="n">
        <v>2570</v>
      </c>
      <c r="I4763" s="25" t="s">
        <v>147</v>
      </c>
      <c r="K4763" s="25" t="n">
        <v>1999</v>
      </c>
      <c r="L4763" s="25" t="s">
        <v>178</v>
      </c>
      <c r="M4763" s="25" t="s">
        <v>171</v>
      </c>
      <c r="N4763" s="28" t="n">
        <v>5482</v>
      </c>
      <c r="O4763" s="25" t="s">
        <v>55</v>
      </c>
      <c r="P4763" s="29" t="n">
        <v>42814</v>
      </c>
      <c r="Q4763" s="29" t="n">
        <v>42878</v>
      </c>
      <c r="R4763" s="28" t="n">
        <v>0</v>
      </c>
      <c r="S4763" s="28" t="n">
        <f aca="false">IF(O4763="Won",R4763,IF(O4763="Lost",0,N4763))</f>
        <v>0</v>
      </c>
      <c r="T4763" s="30" t="n">
        <f aca="false">IF(AND(P4763&lt;&gt;"",Q4763&lt;&gt;""),Q4763-P4763,"")</f>
        <v>64</v>
      </c>
      <c r="U4763" s="30" t="str">
        <f aca="false">IF(AND(O4763="Engaging",P4763&lt;&gt;""),'Leia-me'!$B$5-P4763,"")</f>
        <v/>
      </c>
      <c r="V4763" s="25" t="str">
        <f aca="false">IF(O4763&lt;&gt;"Engaging","",IF(U4763&lt;='Leia-me'!$B$6,"Saudável",IF(U4763&lt;='Leia-me'!$B$7,"Esfriando",IF(U4763&lt;='Leia-me'!$B$8,"Última chance","Zumbi"))))</f>
        <v/>
      </c>
      <c r="W4763" s="25" t="n">
        <f aca="false">IF(O4763="Won",1,IF(O4763="Lost",0,""))</f>
        <v>0</v>
      </c>
      <c r="Y4763" s="25" t="str">
        <f aca="false">IF(E4763="","Sim","")</f>
        <v/>
      </c>
    </row>
    <row r="4764" customFormat="false" ht="15" hidden="false" customHeight="false" outlineLevel="0" collapsed="false">
      <c r="A4764" s="25" t="s">
        <v>5026</v>
      </c>
      <c r="B4764" s="25" t="s">
        <v>84</v>
      </c>
      <c r="C4764" s="25" t="s">
        <v>93</v>
      </c>
      <c r="D4764" s="25" t="s">
        <v>95</v>
      </c>
      <c r="G4764" s="31"/>
      <c r="H4764" s="32"/>
      <c r="L4764" s="25" t="s">
        <v>1834</v>
      </c>
      <c r="M4764" s="25" t="s">
        <v>171</v>
      </c>
      <c r="N4764" s="28" t="n">
        <v>4821</v>
      </c>
      <c r="O4764" s="25" t="s">
        <v>56</v>
      </c>
      <c r="P4764" s="29" t="n">
        <v>42816</v>
      </c>
      <c r="Q4764" s="33"/>
      <c r="R4764" s="34"/>
      <c r="S4764" s="28" t="n">
        <f aca="false">IF(O4764="Won",R4764,IF(O4764="Lost",0,N4764))</f>
        <v>4821</v>
      </c>
      <c r="T4764" s="30" t="str">
        <f aca="false">IF(AND(P4764&lt;&gt;"",Q4764&lt;&gt;""),Q4764-P4764,"")</f>
        <v/>
      </c>
      <c r="U4764" s="30" t="n">
        <f aca="false">IF(AND(O4764="Engaging",P4764&lt;&gt;""),'Leia-me'!$B$5-P4764,"")</f>
        <v>284</v>
      </c>
      <c r="V4764" s="25" t="str">
        <f aca="false">IF(O4764&lt;&gt;"Engaging","",IF(U4764&lt;='Leia-me'!$B$6,"Saudável",IF(U4764&lt;='Leia-me'!$B$7,"Esfriando",IF(U4764&lt;='Leia-me'!$B$8,"Última chance","Zumbi"))))</f>
        <v>Zumbi</v>
      </c>
      <c r="W4764" s="25" t="str">
        <f aca="false">IF(O4764="Won",1,IF(O4764="Lost",0,""))</f>
        <v/>
      </c>
      <c r="X4764" s="25" t="s">
        <v>1835</v>
      </c>
      <c r="Y4764" s="25" t="str">
        <f aca="false">IF(E4764="","Sim","")</f>
        <v>Sim</v>
      </c>
    </row>
    <row r="4765" customFormat="false" ht="15" hidden="false" customHeight="false" outlineLevel="0" collapsed="false">
      <c r="A4765" s="25" t="s">
        <v>5027</v>
      </c>
      <c r="B4765" s="25" t="s">
        <v>84</v>
      </c>
      <c r="C4765" s="25" t="s">
        <v>93</v>
      </c>
      <c r="D4765" s="25" t="s">
        <v>95</v>
      </c>
      <c r="E4765" s="25" t="s">
        <v>1789</v>
      </c>
      <c r="F4765" s="25" t="s">
        <v>211</v>
      </c>
      <c r="G4765" s="26" t="n">
        <v>497.11</v>
      </c>
      <c r="H4765" s="27" t="n">
        <v>1588</v>
      </c>
      <c r="I4765" s="25" t="s">
        <v>147</v>
      </c>
      <c r="K4765" s="25" t="n">
        <v>2009</v>
      </c>
      <c r="L4765" s="25" t="s">
        <v>186</v>
      </c>
      <c r="M4765" s="25" t="s">
        <v>171</v>
      </c>
      <c r="N4765" s="28" t="n">
        <v>550</v>
      </c>
      <c r="O4765" s="25" t="s">
        <v>56</v>
      </c>
      <c r="P4765" s="29" t="n">
        <v>42817</v>
      </c>
      <c r="Q4765" s="33"/>
      <c r="R4765" s="34"/>
      <c r="S4765" s="28" t="n">
        <f aca="false">IF(O4765="Won",R4765,IF(O4765="Lost",0,N4765))</f>
        <v>550</v>
      </c>
      <c r="T4765" s="30" t="str">
        <f aca="false">IF(AND(P4765&lt;&gt;"",Q4765&lt;&gt;""),Q4765-P4765,"")</f>
        <v/>
      </c>
      <c r="U4765" s="30" t="n">
        <f aca="false">IF(AND(O4765="Engaging",P4765&lt;&gt;""),'Leia-me'!$B$5-P4765,"")</f>
        <v>283</v>
      </c>
      <c r="V4765" s="25" t="str">
        <f aca="false">IF(O4765&lt;&gt;"Engaging","",IF(U4765&lt;='Leia-me'!$B$6,"Saudável",IF(U4765&lt;='Leia-me'!$B$7,"Esfriando",IF(U4765&lt;='Leia-me'!$B$8,"Última chance","Zumbi"))))</f>
        <v>Zumbi</v>
      </c>
      <c r="W4765" s="25" t="str">
        <f aca="false">IF(O4765="Won",1,IF(O4765="Lost",0,""))</f>
        <v/>
      </c>
      <c r="Y4765" s="25" t="str">
        <f aca="false">IF(E4765="","Sim","")</f>
        <v/>
      </c>
    </row>
    <row r="4766" customFormat="false" ht="15" hidden="false" customHeight="false" outlineLevel="0" collapsed="false">
      <c r="A4766" s="25" t="s">
        <v>5028</v>
      </c>
      <c r="B4766" s="25" t="s">
        <v>84</v>
      </c>
      <c r="C4766" s="25" t="s">
        <v>93</v>
      </c>
      <c r="D4766" s="25" t="s">
        <v>95</v>
      </c>
      <c r="E4766" s="25" t="s">
        <v>494</v>
      </c>
      <c r="F4766" s="25" t="s">
        <v>192</v>
      </c>
      <c r="G4766" s="26" t="n">
        <v>11698.03</v>
      </c>
      <c r="H4766" s="27" t="n">
        <v>34288</v>
      </c>
      <c r="I4766" s="25" t="s">
        <v>147</v>
      </c>
      <c r="K4766" s="25" t="n">
        <v>1982</v>
      </c>
      <c r="L4766" s="25" t="s">
        <v>186</v>
      </c>
      <c r="M4766" s="25" t="s">
        <v>171</v>
      </c>
      <c r="N4766" s="28" t="n">
        <v>550</v>
      </c>
      <c r="O4766" s="25" t="s">
        <v>54</v>
      </c>
      <c r="P4766" s="29" t="n">
        <v>42817</v>
      </c>
      <c r="Q4766" s="29" t="n">
        <v>42826</v>
      </c>
      <c r="R4766" s="28" t="n">
        <v>585</v>
      </c>
      <c r="S4766" s="28" t="n">
        <f aca="false">IF(O4766="Won",R4766,IF(O4766="Lost",0,N4766))</f>
        <v>585</v>
      </c>
      <c r="T4766" s="30" t="n">
        <f aca="false">IF(AND(P4766&lt;&gt;"",Q4766&lt;&gt;""),Q4766-P4766,"")</f>
        <v>9</v>
      </c>
      <c r="U4766" s="30" t="str">
        <f aca="false">IF(AND(O4766="Engaging",P4766&lt;&gt;""),'Leia-me'!$B$5-P4766,"")</f>
        <v/>
      </c>
      <c r="V4766" s="25" t="str">
        <f aca="false">IF(O4766&lt;&gt;"Engaging","",IF(U4766&lt;='Leia-me'!$B$6,"Saudável",IF(U4766&lt;='Leia-me'!$B$7,"Esfriando",IF(U4766&lt;='Leia-me'!$B$8,"Última chance","Zumbi"))))</f>
        <v/>
      </c>
      <c r="W4766" s="25" t="n">
        <f aca="false">IF(O4766="Won",1,IF(O4766="Lost",0,""))</f>
        <v>1</v>
      </c>
      <c r="Y4766" s="25" t="str">
        <f aca="false">IF(E4766="","Sim","")</f>
        <v/>
      </c>
    </row>
    <row r="4767" customFormat="false" ht="15" hidden="false" customHeight="false" outlineLevel="0" collapsed="false">
      <c r="A4767" s="25" t="s">
        <v>5029</v>
      </c>
      <c r="B4767" s="25" t="s">
        <v>84</v>
      </c>
      <c r="C4767" s="25" t="s">
        <v>93</v>
      </c>
      <c r="D4767" s="25" t="s">
        <v>95</v>
      </c>
      <c r="G4767" s="31"/>
      <c r="H4767" s="32"/>
      <c r="L4767" s="25" t="s">
        <v>178</v>
      </c>
      <c r="M4767" s="25" t="s">
        <v>171</v>
      </c>
      <c r="N4767" s="28" t="n">
        <v>5482</v>
      </c>
      <c r="O4767" s="25" t="s">
        <v>56</v>
      </c>
      <c r="P4767" s="29" t="n">
        <v>42818</v>
      </c>
      <c r="Q4767" s="33"/>
      <c r="R4767" s="34"/>
      <c r="S4767" s="28" t="n">
        <f aca="false">IF(O4767="Won",R4767,IF(O4767="Lost",0,N4767))</f>
        <v>5482</v>
      </c>
      <c r="T4767" s="30" t="str">
        <f aca="false">IF(AND(P4767&lt;&gt;"",Q4767&lt;&gt;""),Q4767-P4767,"")</f>
        <v/>
      </c>
      <c r="U4767" s="30" t="n">
        <f aca="false">IF(AND(O4767="Engaging",P4767&lt;&gt;""),'Leia-me'!$B$5-P4767,"")</f>
        <v>282</v>
      </c>
      <c r="V4767" s="25" t="str">
        <f aca="false">IF(O4767&lt;&gt;"Engaging","",IF(U4767&lt;='Leia-me'!$B$6,"Saudável",IF(U4767&lt;='Leia-me'!$B$7,"Esfriando",IF(U4767&lt;='Leia-me'!$B$8,"Última chance","Zumbi"))))</f>
        <v>Zumbi</v>
      </c>
      <c r="W4767" s="25" t="str">
        <f aca="false">IF(O4767="Won",1,IF(O4767="Lost",0,""))</f>
        <v/>
      </c>
      <c r="Y4767" s="25" t="str">
        <f aca="false">IF(E4767="","Sim","")</f>
        <v>Sim</v>
      </c>
    </row>
    <row r="4768" customFormat="false" ht="15" hidden="false" customHeight="false" outlineLevel="0" collapsed="false">
      <c r="A4768" s="25" t="s">
        <v>5030</v>
      </c>
      <c r="B4768" s="25" t="s">
        <v>84</v>
      </c>
      <c r="C4768" s="25" t="s">
        <v>93</v>
      </c>
      <c r="D4768" s="25" t="s">
        <v>95</v>
      </c>
      <c r="E4768" s="25" t="s">
        <v>433</v>
      </c>
      <c r="F4768" s="25" t="s">
        <v>211</v>
      </c>
      <c r="G4768" s="26" t="n">
        <v>2214.94</v>
      </c>
      <c r="H4768" s="27" t="n">
        <v>5374</v>
      </c>
      <c r="I4768" s="25" t="s">
        <v>147</v>
      </c>
      <c r="K4768" s="25" t="n">
        <v>1996</v>
      </c>
      <c r="L4768" s="25" t="s">
        <v>160</v>
      </c>
      <c r="M4768" s="25" t="s">
        <v>149</v>
      </c>
      <c r="N4768" s="28" t="n">
        <v>3393</v>
      </c>
      <c r="O4768" s="25" t="s">
        <v>56</v>
      </c>
      <c r="P4768" s="29" t="n">
        <v>42818</v>
      </c>
      <c r="Q4768" s="33"/>
      <c r="R4768" s="34"/>
      <c r="S4768" s="28" t="n">
        <f aca="false">IF(O4768="Won",R4768,IF(O4768="Lost",0,N4768))</f>
        <v>3393</v>
      </c>
      <c r="T4768" s="30" t="str">
        <f aca="false">IF(AND(P4768&lt;&gt;"",Q4768&lt;&gt;""),Q4768-P4768,"")</f>
        <v/>
      </c>
      <c r="U4768" s="30" t="n">
        <f aca="false">IF(AND(O4768="Engaging",P4768&lt;&gt;""),'Leia-me'!$B$5-P4768,"")</f>
        <v>282</v>
      </c>
      <c r="V4768" s="25" t="str">
        <f aca="false">IF(O4768&lt;&gt;"Engaging","",IF(U4768&lt;='Leia-me'!$B$6,"Saudável",IF(U4768&lt;='Leia-me'!$B$7,"Esfriando",IF(U4768&lt;='Leia-me'!$B$8,"Última chance","Zumbi"))))</f>
        <v>Zumbi</v>
      </c>
      <c r="W4768" s="25" t="str">
        <f aca="false">IF(O4768="Won",1,IF(O4768="Lost",0,""))</f>
        <v/>
      </c>
      <c r="Y4768" s="25" t="str">
        <f aca="false">IF(E4768="","Sim","")</f>
        <v/>
      </c>
    </row>
    <row r="4769" customFormat="false" ht="15" hidden="false" customHeight="false" outlineLevel="0" collapsed="false">
      <c r="A4769" s="25" t="s">
        <v>5031</v>
      </c>
      <c r="B4769" s="25" t="s">
        <v>84</v>
      </c>
      <c r="C4769" s="25" t="s">
        <v>93</v>
      </c>
      <c r="D4769" s="25" t="s">
        <v>95</v>
      </c>
      <c r="G4769" s="31"/>
      <c r="H4769" s="32"/>
      <c r="L4769" s="25" t="s">
        <v>160</v>
      </c>
      <c r="M4769" s="25" t="s">
        <v>149</v>
      </c>
      <c r="N4769" s="28" t="n">
        <v>3393</v>
      </c>
      <c r="O4769" s="25" t="s">
        <v>56</v>
      </c>
      <c r="P4769" s="29" t="n">
        <v>42819</v>
      </c>
      <c r="Q4769" s="33"/>
      <c r="R4769" s="34"/>
      <c r="S4769" s="28" t="n">
        <f aca="false">IF(O4769="Won",R4769,IF(O4769="Lost",0,N4769))</f>
        <v>3393</v>
      </c>
      <c r="T4769" s="30" t="str">
        <f aca="false">IF(AND(P4769&lt;&gt;"",Q4769&lt;&gt;""),Q4769-P4769,"")</f>
        <v/>
      </c>
      <c r="U4769" s="30" t="n">
        <f aca="false">IF(AND(O4769="Engaging",P4769&lt;&gt;""),'Leia-me'!$B$5-P4769,"")</f>
        <v>281</v>
      </c>
      <c r="V4769" s="25" t="str">
        <f aca="false">IF(O4769&lt;&gt;"Engaging","",IF(U4769&lt;='Leia-me'!$B$6,"Saudável",IF(U4769&lt;='Leia-me'!$B$7,"Esfriando",IF(U4769&lt;='Leia-me'!$B$8,"Última chance","Zumbi"))))</f>
        <v>Zumbi</v>
      </c>
      <c r="W4769" s="25" t="str">
        <f aca="false">IF(O4769="Won",1,IF(O4769="Lost",0,""))</f>
        <v/>
      </c>
      <c r="Y4769" s="25" t="str">
        <f aca="false">IF(E4769="","Sim","")</f>
        <v>Sim</v>
      </c>
    </row>
    <row r="4770" customFormat="false" ht="15" hidden="false" customHeight="false" outlineLevel="0" collapsed="false">
      <c r="A4770" s="25" t="s">
        <v>5032</v>
      </c>
      <c r="B4770" s="25" t="s">
        <v>84</v>
      </c>
      <c r="C4770" s="25" t="s">
        <v>93</v>
      </c>
      <c r="D4770" s="25" t="s">
        <v>95</v>
      </c>
      <c r="E4770" s="25" t="s">
        <v>3511</v>
      </c>
      <c r="F4770" s="25" t="s">
        <v>168</v>
      </c>
      <c r="G4770" s="26" t="n">
        <v>1197.44</v>
      </c>
      <c r="H4770" s="27" t="n">
        <v>2570</v>
      </c>
      <c r="I4770" s="25" t="s">
        <v>147</v>
      </c>
      <c r="K4770" s="25" t="n">
        <v>1999</v>
      </c>
      <c r="L4770" s="25" t="s">
        <v>160</v>
      </c>
      <c r="M4770" s="25" t="s">
        <v>149</v>
      </c>
      <c r="N4770" s="28" t="n">
        <v>3393</v>
      </c>
      <c r="O4770" s="25" t="s">
        <v>54</v>
      </c>
      <c r="P4770" s="29" t="n">
        <v>42820</v>
      </c>
      <c r="Q4770" s="29" t="n">
        <v>42880</v>
      </c>
      <c r="R4770" s="28" t="n">
        <v>3822</v>
      </c>
      <c r="S4770" s="28" t="n">
        <f aca="false">IF(O4770="Won",R4770,IF(O4770="Lost",0,N4770))</f>
        <v>3822</v>
      </c>
      <c r="T4770" s="30" t="n">
        <f aca="false">IF(AND(P4770&lt;&gt;"",Q4770&lt;&gt;""),Q4770-P4770,"")</f>
        <v>60</v>
      </c>
      <c r="U4770" s="30" t="str">
        <f aca="false">IF(AND(O4770="Engaging",P4770&lt;&gt;""),'Leia-me'!$B$5-P4770,"")</f>
        <v/>
      </c>
      <c r="V4770" s="25" t="str">
        <f aca="false">IF(O4770&lt;&gt;"Engaging","",IF(U4770&lt;='Leia-me'!$B$6,"Saudável",IF(U4770&lt;='Leia-me'!$B$7,"Esfriando",IF(U4770&lt;='Leia-me'!$B$8,"Última chance","Zumbi"))))</f>
        <v/>
      </c>
      <c r="W4770" s="25" t="n">
        <f aca="false">IF(O4770="Won",1,IF(O4770="Lost",0,""))</f>
        <v>1</v>
      </c>
      <c r="Y4770" s="25" t="str">
        <f aca="false">IF(E4770="","Sim","")</f>
        <v/>
      </c>
    </row>
    <row r="4771" customFormat="false" ht="15" hidden="false" customHeight="false" outlineLevel="0" collapsed="false">
      <c r="A4771" s="25" t="s">
        <v>5033</v>
      </c>
      <c r="B4771" s="25" t="s">
        <v>84</v>
      </c>
      <c r="C4771" s="25" t="s">
        <v>93</v>
      </c>
      <c r="D4771" s="25" t="s">
        <v>95</v>
      </c>
      <c r="E4771" s="25" t="s">
        <v>639</v>
      </c>
      <c r="F4771" s="25" t="s">
        <v>211</v>
      </c>
      <c r="G4771" s="26" t="n">
        <v>1419.98</v>
      </c>
      <c r="H4771" s="27" t="n">
        <v>4018</v>
      </c>
      <c r="I4771" s="25" t="s">
        <v>147</v>
      </c>
      <c r="K4771" s="25" t="n">
        <v>2003</v>
      </c>
      <c r="L4771" s="25" t="s">
        <v>186</v>
      </c>
      <c r="M4771" s="25" t="s">
        <v>171</v>
      </c>
      <c r="N4771" s="28" t="n">
        <v>550</v>
      </c>
      <c r="O4771" s="25" t="s">
        <v>54</v>
      </c>
      <c r="P4771" s="29" t="n">
        <v>42822</v>
      </c>
      <c r="Q4771" s="29" t="n">
        <v>42885</v>
      </c>
      <c r="R4771" s="28" t="n">
        <v>422</v>
      </c>
      <c r="S4771" s="28" t="n">
        <f aca="false">IF(O4771="Won",R4771,IF(O4771="Lost",0,N4771))</f>
        <v>422</v>
      </c>
      <c r="T4771" s="30" t="n">
        <f aca="false">IF(AND(P4771&lt;&gt;"",Q4771&lt;&gt;""),Q4771-P4771,"")</f>
        <v>63</v>
      </c>
      <c r="U4771" s="30" t="str">
        <f aca="false">IF(AND(O4771="Engaging",P4771&lt;&gt;""),'Leia-me'!$B$5-P4771,"")</f>
        <v/>
      </c>
      <c r="V4771" s="25" t="str">
        <f aca="false">IF(O4771&lt;&gt;"Engaging","",IF(U4771&lt;='Leia-me'!$B$6,"Saudável",IF(U4771&lt;='Leia-me'!$B$7,"Esfriando",IF(U4771&lt;='Leia-me'!$B$8,"Última chance","Zumbi"))))</f>
        <v/>
      </c>
      <c r="W4771" s="25" t="n">
        <f aca="false">IF(O4771="Won",1,IF(O4771="Lost",0,""))</f>
        <v>1</v>
      </c>
      <c r="Y4771" s="25" t="str">
        <f aca="false">IF(E4771="","Sim","")</f>
        <v/>
      </c>
    </row>
    <row r="4772" customFormat="false" ht="15" hidden="false" customHeight="false" outlineLevel="0" collapsed="false">
      <c r="A4772" s="25" t="s">
        <v>5034</v>
      </c>
      <c r="B4772" s="25" t="s">
        <v>84</v>
      </c>
      <c r="C4772" s="25" t="s">
        <v>93</v>
      </c>
      <c r="D4772" s="25" t="s">
        <v>95</v>
      </c>
      <c r="E4772" s="25" t="s">
        <v>1055</v>
      </c>
      <c r="F4772" s="25" t="s">
        <v>146</v>
      </c>
      <c r="G4772" s="26" t="n">
        <v>439.21</v>
      </c>
      <c r="H4772" s="27" t="n">
        <v>792</v>
      </c>
      <c r="I4772" s="25" t="s">
        <v>147</v>
      </c>
      <c r="K4772" s="25" t="n">
        <v>1996</v>
      </c>
      <c r="L4772" s="25" t="s">
        <v>1834</v>
      </c>
      <c r="M4772" s="25" t="s">
        <v>171</v>
      </c>
      <c r="N4772" s="28" t="n">
        <v>4821</v>
      </c>
      <c r="O4772" s="25" t="s">
        <v>54</v>
      </c>
      <c r="P4772" s="29" t="n">
        <v>42824</v>
      </c>
      <c r="Q4772" s="29" t="n">
        <v>42831</v>
      </c>
      <c r="R4772" s="28" t="n">
        <v>4276</v>
      </c>
      <c r="S4772" s="28" t="n">
        <f aca="false">IF(O4772="Won",R4772,IF(O4772="Lost",0,N4772))</f>
        <v>4276</v>
      </c>
      <c r="T4772" s="30" t="n">
        <f aca="false">IF(AND(P4772&lt;&gt;"",Q4772&lt;&gt;""),Q4772-P4772,"")</f>
        <v>7</v>
      </c>
      <c r="U4772" s="30" t="str">
        <f aca="false">IF(AND(O4772="Engaging",P4772&lt;&gt;""),'Leia-me'!$B$5-P4772,"")</f>
        <v/>
      </c>
      <c r="V4772" s="25" t="str">
        <f aca="false">IF(O4772&lt;&gt;"Engaging","",IF(U4772&lt;='Leia-me'!$B$6,"Saudável",IF(U4772&lt;='Leia-me'!$B$7,"Esfriando",IF(U4772&lt;='Leia-me'!$B$8,"Última chance","Zumbi"))))</f>
        <v/>
      </c>
      <c r="W4772" s="25" t="n">
        <f aca="false">IF(O4772="Won",1,IF(O4772="Lost",0,""))</f>
        <v>1</v>
      </c>
      <c r="X4772" s="25" t="s">
        <v>1835</v>
      </c>
      <c r="Y4772" s="25" t="str">
        <f aca="false">IF(E4772="","Sim","")</f>
        <v/>
      </c>
    </row>
    <row r="4773" customFormat="false" ht="15" hidden="false" customHeight="false" outlineLevel="0" collapsed="false">
      <c r="A4773" s="25" t="s">
        <v>5035</v>
      </c>
      <c r="B4773" s="25" t="s">
        <v>84</v>
      </c>
      <c r="C4773" s="25" t="s">
        <v>93</v>
      </c>
      <c r="D4773" s="25" t="s">
        <v>95</v>
      </c>
      <c r="E4773" s="25" t="s">
        <v>421</v>
      </c>
      <c r="F4773" s="25" t="s">
        <v>146</v>
      </c>
      <c r="G4773" s="26" t="n">
        <v>2818.38</v>
      </c>
      <c r="H4773" s="27" t="n">
        <v>6290</v>
      </c>
      <c r="I4773" s="25" t="s">
        <v>147</v>
      </c>
      <c r="K4773" s="25" t="n">
        <v>1994</v>
      </c>
      <c r="L4773" s="25" t="s">
        <v>160</v>
      </c>
      <c r="M4773" s="25" t="s">
        <v>149</v>
      </c>
      <c r="N4773" s="28" t="n">
        <v>3393</v>
      </c>
      <c r="O4773" s="25" t="s">
        <v>54</v>
      </c>
      <c r="P4773" s="29" t="n">
        <v>42824</v>
      </c>
      <c r="Q4773" s="29" t="n">
        <v>42832</v>
      </c>
      <c r="R4773" s="28" t="n">
        <v>3390</v>
      </c>
      <c r="S4773" s="28" t="n">
        <f aca="false">IF(O4773="Won",R4773,IF(O4773="Lost",0,N4773))</f>
        <v>3390</v>
      </c>
      <c r="T4773" s="30" t="n">
        <f aca="false">IF(AND(P4773&lt;&gt;"",Q4773&lt;&gt;""),Q4773-P4773,"")</f>
        <v>8</v>
      </c>
      <c r="U4773" s="30" t="str">
        <f aca="false">IF(AND(O4773="Engaging",P4773&lt;&gt;""),'Leia-me'!$B$5-P4773,"")</f>
        <v/>
      </c>
      <c r="V4773" s="25" t="str">
        <f aca="false">IF(O4773&lt;&gt;"Engaging","",IF(U4773&lt;='Leia-me'!$B$6,"Saudável",IF(U4773&lt;='Leia-me'!$B$7,"Esfriando",IF(U4773&lt;='Leia-me'!$B$8,"Última chance","Zumbi"))))</f>
        <v/>
      </c>
      <c r="W4773" s="25" t="n">
        <f aca="false">IF(O4773="Won",1,IF(O4773="Lost",0,""))</f>
        <v>1</v>
      </c>
      <c r="Y4773" s="25" t="str">
        <f aca="false">IF(E4773="","Sim","")</f>
        <v/>
      </c>
    </row>
    <row r="4774" customFormat="false" ht="15" hidden="false" customHeight="false" outlineLevel="0" collapsed="false">
      <c r="A4774" s="25" t="s">
        <v>5036</v>
      </c>
      <c r="B4774" s="25" t="s">
        <v>84</v>
      </c>
      <c r="C4774" s="25" t="s">
        <v>93</v>
      </c>
      <c r="D4774" s="25" t="s">
        <v>95</v>
      </c>
      <c r="E4774" s="25" t="s">
        <v>210</v>
      </c>
      <c r="F4774" s="25" t="s">
        <v>211</v>
      </c>
      <c r="G4774" s="26" t="n">
        <v>718.62</v>
      </c>
      <c r="H4774" s="27" t="n">
        <v>2448</v>
      </c>
      <c r="I4774" s="25" t="s">
        <v>147</v>
      </c>
      <c r="K4774" s="25" t="n">
        <v>2001</v>
      </c>
      <c r="L4774" s="25" t="s">
        <v>1834</v>
      </c>
      <c r="M4774" s="25" t="s">
        <v>171</v>
      </c>
      <c r="N4774" s="28" t="n">
        <v>4821</v>
      </c>
      <c r="O4774" s="25" t="s">
        <v>56</v>
      </c>
      <c r="P4774" s="29" t="n">
        <v>42825</v>
      </c>
      <c r="Q4774" s="33"/>
      <c r="R4774" s="34"/>
      <c r="S4774" s="28" t="n">
        <f aca="false">IF(O4774="Won",R4774,IF(O4774="Lost",0,N4774))</f>
        <v>4821</v>
      </c>
      <c r="T4774" s="30" t="str">
        <f aca="false">IF(AND(P4774&lt;&gt;"",Q4774&lt;&gt;""),Q4774-P4774,"")</f>
        <v/>
      </c>
      <c r="U4774" s="30" t="n">
        <f aca="false">IF(AND(O4774="Engaging",P4774&lt;&gt;""),'Leia-me'!$B$5-P4774,"")</f>
        <v>275</v>
      </c>
      <c r="V4774" s="25" t="str">
        <f aca="false">IF(O4774&lt;&gt;"Engaging","",IF(U4774&lt;='Leia-me'!$B$6,"Saudável",IF(U4774&lt;='Leia-me'!$B$7,"Esfriando",IF(U4774&lt;='Leia-me'!$B$8,"Última chance","Zumbi"))))</f>
        <v>Zumbi</v>
      </c>
      <c r="W4774" s="25" t="str">
        <f aca="false">IF(O4774="Won",1,IF(O4774="Lost",0,""))</f>
        <v/>
      </c>
      <c r="X4774" s="25" t="s">
        <v>1835</v>
      </c>
      <c r="Y4774" s="25" t="str">
        <f aca="false">IF(E4774="","Sim","")</f>
        <v/>
      </c>
    </row>
    <row r="4775" customFormat="false" ht="15" hidden="false" customHeight="false" outlineLevel="0" collapsed="false">
      <c r="A4775" s="25" t="s">
        <v>5037</v>
      </c>
      <c r="B4775" s="25" t="s">
        <v>84</v>
      </c>
      <c r="C4775" s="25" t="s">
        <v>93</v>
      </c>
      <c r="D4775" s="25" t="s">
        <v>95</v>
      </c>
      <c r="E4775" s="25" t="s">
        <v>1653</v>
      </c>
      <c r="F4775" s="25" t="s">
        <v>165</v>
      </c>
      <c r="G4775" s="26" t="n">
        <v>3838.39</v>
      </c>
      <c r="H4775" s="27" t="n">
        <v>8274</v>
      </c>
      <c r="I4775" s="25" t="s">
        <v>147</v>
      </c>
      <c r="K4775" s="25" t="n">
        <v>1989</v>
      </c>
      <c r="L4775" s="25" t="s">
        <v>1834</v>
      </c>
      <c r="M4775" s="25" t="s">
        <v>171</v>
      </c>
      <c r="N4775" s="28" t="n">
        <v>4821</v>
      </c>
      <c r="O4775" s="25" t="s">
        <v>55</v>
      </c>
      <c r="P4775" s="29" t="n">
        <v>42825</v>
      </c>
      <c r="Q4775" s="29" t="n">
        <v>42826</v>
      </c>
      <c r="R4775" s="28" t="n">
        <v>0</v>
      </c>
      <c r="S4775" s="28" t="n">
        <f aca="false">IF(O4775="Won",R4775,IF(O4775="Lost",0,N4775))</f>
        <v>0</v>
      </c>
      <c r="T4775" s="30" t="n">
        <f aca="false">IF(AND(P4775&lt;&gt;"",Q4775&lt;&gt;""),Q4775-P4775,"")</f>
        <v>1</v>
      </c>
      <c r="U4775" s="30" t="str">
        <f aca="false">IF(AND(O4775="Engaging",P4775&lt;&gt;""),'Leia-me'!$B$5-P4775,"")</f>
        <v/>
      </c>
      <c r="V4775" s="25" t="str">
        <f aca="false">IF(O4775&lt;&gt;"Engaging","",IF(U4775&lt;='Leia-me'!$B$6,"Saudável",IF(U4775&lt;='Leia-me'!$B$7,"Esfriando",IF(U4775&lt;='Leia-me'!$B$8,"Última chance","Zumbi"))))</f>
        <v/>
      </c>
      <c r="W4775" s="25" t="n">
        <f aca="false">IF(O4775="Won",1,IF(O4775="Lost",0,""))</f>
        <v>0</v>
      </c>
      <c r="X4775" s="25" t="s">
        <v>1835</v>
      </c>
      <c r="Y4775" s="25" t="str">
        <f aca="false">IF(E4775="","Sim","")</f>
        <v/>
      </c>
    </row>
    <row r="4776" customFormat="false" ht="15" hidden="false" customHeight="false" outlineLevel="0" collapsed="false">
      <c r="A4776" s="25" t="s">
        <v>5038</v>
      </c>
      <c r="B4776" s="25" t="s">
        <v>84</v>
      </c>
      <c r="C4776" s="25" t="s">
        <v>93</v>
      </c>
      <c r="D4776" s="25" t="s">
        <v>95</v>
      </c>
      <c r="E4776" s="25" t="s">
        <v>1371</v>
      </c>
      <c r="F4776" s="25" t="s">
        <v>185</v>
      </c>
      <c r="G4776" s="26" t="n">
        <v>40.79</v>
      </c>
      <c r="H4776" s="27" t="n">
        <v>142</v>
      </c>
      <c r="I4776" s="25" t="s">
        <v>1372</v>
      </c>
      <c r="K4776" s="25" t="n">
        <v>2011</v>
      </c>
      <c r="L4776" s="25" t="s">
        <v>1834</v>
      </c>
      <c r="M4776" s="25" t="s">
        <v>171</v>
      </c>
      <c r="N4776" s="28" t="n">
        <v>4821</v>
      </c>
      <c r="O4776" s="25" t="s">
        <v>55</v>
      </c>
      <c r="P4776" s="29" t="n">
        <v>42825</v>
      </c>
      <c r="Q4776" s="29" t="n">
        <v>42832</v>
      </c>
      <c r="R4776" s="28" t="n">
        <v>0</v>
      </c>
      <c r="S4776" s="28" t="n">
        <f aca="false">IF(O4776="Won",R4776,IF(O4776="Lost",0,N4776))</f>
        <v>0</v>
      </c>
      <c r="T4776" s="30" t="n">
        <f aca="false">IF(AND(P4776&lt;&gt;"",Q4776&lt;&gt;""),Q4776-P4776,"")</f>
        <v>7</v>
      </c>
      <c r="U4776" s="30" t="str">
        <f aca="false">IF(AND(O4776="Engaging",P4776&lt;&gt;""),'Leia-me'!$B$5-P4776,"")</f>
        <v/>
      </c>
      <c r="V4776" s="25" t="str">
        <f aca="false">IF(O4776&lt;&gt;"Engaging","",IF(U4776&lt;='Leia-me'!$B$6,"Saudável",IF(U4776&lt;='Leia-me'!$B$7,"Esfriando",IF(U4776&lt;='Leia-me'!$B$8,"Última chance","Zumbi"))))</f>
        <v/>
      </c>
      <c r="W4776" s="25" t="n">
        <f aca="false">IF(O4776="Won",1,IF(O4776="Lost",0,""))</f>
        <v>0</v>
      </c>
      <c r="X4776" s="25" t="s">
        <v>1835</v>
      </c>
      <c r="Y4776" s="25" t="str">
        <f aca="false">IF(E4776="","Sim","")</f>
        <v/>
      </c>
    </row>
    <row r="4777" customFormat="false" ht="15" hidden="false" customHeight="false" outlineLevel="0" collapsed="false">
      <c r="A4777" s="25" t="s">
        <v>5039</v>
      </c>
      <c r="B4777" s="25" t="s">
        <v>84</v>
      </c>
      <c r="C4777" s="25" t="s">
        <v>93</v>
      </c>
      <c r="D4777" s="25" t="s">
        <v>95</v>
      </c>
      <c r="G4777" s="31"/>
      <c r="H4777" s="32"/>
      <c r="L4777" s="25" t="s">
        <v>148</v>
      </c>
      <c r="M4777" s="25" t="s">
        <v>149</v>
      </c>
      <c r="N4777" s="28" t="n">
        <v>55</v>
      </c>
      <c r="O4777" s="25" t="s">
        <v>56</v>
      </c>
      <c r="P4777" s="29" t="n">
        <v>42826</v>
      </c>
      <c r="Q4777" s="33"/>
      <c r="R4777" s="34"/>
      <c r="S4777" s="28" t="n">
        <f aca="false">IF(O4777="Won",R4777,IF(O4777="Lost",0,N4777))</f>
        <v>55</v>
      </c>
      <c r="T4777" s="30" t="str">
        <f aca="false">IF(AND(P4777&lt;&gt;"",Q4777&lt;&gt;""),Q4777-P4777,"")</f>
        <v/>
      </c>
      <c r="U4777" s="30" t="n">
        <f aca="false">IF(AND(O4777="Engaging",P4777&lt;&gt;""),'Leia-me'!$B$5-P4777,"")</f>
        <v>274</v>
      </c>
      <c r="V4777" s="25" t="str">
        <f aca="false">IF(O4777&lt;&gt;"Engaging","",IF(U4777&lt;='Leia-me'!$B$6,"Saudável",IF(U4777&lt;='Leia-me'!$B$7,"Esfriando",IF(U4777&lt;='Leia-me'!$B$8,"Última chance","Zumbi"))))</f>
        <v>Zumbi</v>
      </c>
      <c r="W4777" s="25" t="str">
        <f aca="false">IF(O4777="Won",1,IF(O4777="Lost",0,""))</f>
        <v/>
      </c>
      <c r="Y4777" s="25" t="str">
        <f aca="false">IF(E4777="","Sim","")</f>
        <v>Sim</v>
      </c>
    </row>
    <row r="4778" customFormat="false" ht="15" hidden="false" customHeight="false" outlineLevel="0" collapsed="false">
      <c r="A4778" s="25" t="s">
        <v>5040</v>
      </c>
      <c r="B4778" s="25" t="s">
        <v>84</v>
      </c>
      <c r="C4778" s="25" t="s">
        <v>93</v>
      </c>
      <c r="D4778" s="25" t="s">
        <v>95</v>
      </c>
      <c r="G4778" s="31"/>
      <c r="H4778" s="32"/>
      <c r="L4778" s="25" t="s">
        <v>170</v>
      </c>
      <c r="M4778" s="25" t="s">
        <v>171</v>
      </c>
      <c r="N4778" s="28" t="n">
        <v>1096</v>
      </c>
      <c r="O4778" s="25" t="s">
        <v>56</v>
      </c>
      <c r="P4778" s="29" t="n">
        <v>42828</v>
      </c>
      <c r="Q4778" s="33"/>
      <c r="R4778" s="34"/>
      <c r="S4778" s="28" t="n">
        <f aca="false">IF(O4778="Won",R4778,IF(O4778="Lost",0,N4778))</f>
        <v>1096</v>
      </c>
      <c r="T4778" s="30" t="str">
        <f aca="false">IF(AND(P4778&lt;&gt;"",Q4778&lt;&gt;""),Q4778-P4778,"")</f>
        <v/>
      </c>
      <c r="U4778" s="30" t="n">
        <f aca="false">IF(AND(O4778="Engaging",P4778&lt;&gt;""),'Leia-me'!$B$5-P4778,"")</f>
        <v>272</v>
      </c>
      <c r="V4778" s="25" t="str">
        <f aca="false">IF(O4778&lt;&gt;"Engaging","",IF(U4778&lt;='Leia-me'!$B$6,"Saudável",IF(U4778&lt;='Leia-me'!$B$7,"Esfriando",IF(U4778&lt;='Leia-me'!$B$8,"Última chance","Zumbi"))))</f>
        <v>Zumbi</v>
      </c>
      <c r="W4778" s="25" t="str">
        <f aca="false">IF(O4778="Won",1,IF(O4778="Lost",0,""))</f>
        <v/>
      </c>
      <c r="Y4778" s="25" t="str">
        <f aca="false">IF(E4778="","Sim","")</f>
        <v>Sim</v>
      </c>
    </row>
    <row r="4779" customFormat="false" ht="15" hidden="false" customHeight="false" outlineLevel="0" collapsed="false">
      <c r="A4779" s="25" t="s">
        <v>5041</v>
      </c>
      <c r="B4779" s="25" t="s">
        <v>84</v>
      </c>
      <c r="C4779" s="25" t="s">
        <v>93</v>
      </c>
      <c r="D4779" s="25" t="s">
        <v>95</v>
      </c>
      <c r="G4779" s="31"/>
      <c r="H4779" s="32"/>
      <c r="L4779" s="25" t="s">
        <v>178</v>
      </c>
      <c r="M4779" s="25" t="s">
        <v>171</v>
      </c>
      <c r="N4779" s="28" t="n">
        <v>5482</v>
      </c>
      <c r="O4779" s="25" t="s">
        <v>56</v>
      </c>
      <c r="P4779" s="29" t="n">
        <v>42828</v>
      </c>
      <c r="Q4779" s="33"/>
      <c r="R4779" s="34"/>
      <c r="S4779" s="28" t="n">
        <f aca="false">IF(O4779="Won",R4779,IF(O4779="Lost",0,N4779))</f>
        <v>5482</v>
      </c>
      <c r="T4779" s="30" t="str">
        <f aca="false">IF(AND(P4779&lt;&gt;"",Q4779&lt;&gt;""),Q4779-P4779,"")</f>
        <v/>
      </c>
      <c r="U4779" s="30" t="n">
        <f aca="false">IF(AND(O4779="Engaging",P4779&lt;&gt;""),'Leia-me'!$B$5-P4779,"")</f>
        <v>272</v>
      </c>
      <c r="V4779" s="25" t="str">
        <f aca="false">IF(O4779&lt;&gt;"Engaging","",IF(U4779&lt;='Leia-me'!$B$6,"Saudável",IF(U4779&lt;='Leia-me'!$B$7,"Esfriando",IF(U4779&lt;='Leia-me'!$B$8,"Última chance","Zumbi"))))</f>
        <v>Zumbi</v>
      </c>
      <c r="W4779" s="25" t="str">
        <f aca="false">IF(O4779="Won",1,IF(O4779="Lost",0,""))</f>
        <v/>
      </c>
      <c r="Y4779" s="25" t="str">
        <f aca="false">IF(E4779="","Sim","")</f>
        <v>Sim</v>
      </c>
    </row>
    <row r="4780" customFormat="false" ht="15" hidden="false" customHeight="false" outlineLevel="0" collapsed="false">
      <c r="A4780" s="25" t="s">
        <v>5042</v>
      </c>
      <c r="B4780" s="25" t="s">
        <v>84</v>
      </c>
      <c r="C4780" s="25" t="s">
        <v>93</v>
      </c>
      <c r="D4780" s="25" t="s">
        <v>95</v>
      </c>
      <c r="E4780" s="25" t="s">
        <v>445</v>
      </c>
      <c r="F4780" s="25" t="s">
        <v>192</v>
      </c>
      <c r="G4780" s="26" t="n">
        <v>987.39</v>
      </c>
      <c r="H4780" s="27" t="n">
        <v>2253</v>
      </c>
      <c r="I4780" s="25" t="s">
        <v>147</v>
      </c>
      <c r="K4780" s="25" t="n">
        <v>2002</v>
      </c>
      <c r="L4780" s="25" t="s">
        <v>170</v>
      </c>
      <c r="M4780" s="25" t="s">
        <v>171</v>
      </c>
      <c r="N4780" s="28" t="n">
        <v>1096</v>
      </c>
      <c r="O4780" s="25" t="s">
        <v>54</v>
      </c>
      <c r="P4780" s="29" t="n">
        <v>42828</v>
      </c>
      <c r="Q4780" s="29" t="n">
        <v>42875</v>
      </c>
      <c r="R4780" s="28" t="n">
        <v>997</v>
      </c>
      <c r="S4780" s="28" t="n">
        <f aca="false">IF(O4780="Won",R4780,IF(O4780="Lost",0,N4780))</f>
        <v>997</v>
      </c>
      <c r="T4780" s="30" t="n">
        <f aca="false">IF(AND(P4780&lt;&gt;"",Q4780&lt;&gt;""),Q4780-P4780,"")</f>
        <v>47</v>
      </c>
      <c r="U4780" s="30" t="str">
        <f aca="false">IF(AND(O4780="Engaging",P4780&lt;&gt;""),'Leia-me'!$B$5-P4780,"")</f>
        <v/>
      </c>
      <c r="V4780" s="25" t="str">
        <f aca="false">IF(O4780&lt;&gt;"Engaging","",IF(U4780&lt;='Leia-me'!$B$6,"Saudável",IF(U4780&lt;='Leia-me'!$B$7,"Esfriando",IF(U4780&lt;='Leia-me'!$B$8,"Última chance","Zumbi"))))</f>
        <v/>
      </c>
      <c r="W4780" s="25" t="n">
        <f aca="false">IF(O4780="Won",1,IF(O4780="Lost",0,""))</f>
        <v>1</v>
      </c>
      <c r="Y4780" s="25" t="str">
        <f aca="false">IF(E4780="","Sim","")</f>
        <v/>
      </c>
    </row>
    <row r="4781" customFormat="false" ht="15" hidden="false" customHeight="false" outlineLevel="0" collapsed="false">
      <c r="A4781" s="25" t="s">
        <v>5043</v>
      </c>
      <c r="B4781" s="25" t="s">
        <v>84</v>
      </c>
      <c r="C4781" s="25" t="s">
        <v>93</v>
      </c>
      <c r="D4781" s="25" t="s">
        <v>95</v>
      </c>
      <c r="E4781" s="25" t="s">
        <v>463</v>
      </c>
      <c r="F4781" s="25" t="s">
        <v>211</v>
      </c>
      <c r="G4781" s="26" t="n">
        <v>2261.05</v>
      </c>
      <c r="H4781" s="27" t="n">
        <v>3851</v>
      </c>
      <c r="I4781" s="25" t="s">
        <v>147</v>
      </c>
      <c r="K4781" s="25" t="n">
        <v>2005</v>
      </c>
      <c r="L4781" s="25" t="s">
        <v>1834</v>
      </c>
      <c r="M4781" s="25" t="s">
        <v>171</v>
      </c>
      <c r="N4781" s="28" t="n">
        <v>4821</v>
      </c>
      <c r="O4781" s="25" t="s">
        <v>54</v>
      </c>
      <c r="P4781" s="29" t="n">
        <v>42830</v>
      </c>
      <c r="Q4781" s="29" t="n">
        <v>42916</v>
      </c>
      <c r="R4781" s="28" t="n">
        <v>5558</v>
      </c>
      <c r="S4781" s="28" t="n">
        <f aca="false">IF(O4781="Won",R4781,IF(O4781="Lost",0,N4781))</f>
        <v>5558</v>
      </c>
      <c r="T4781" s="30" t="n">
        <f aca="false">IF(AND(P4781&lt;&gt;"",Q4781&lt;&gt;""),Q4781-P4781,"")</f>
        <v>86</v>
      </c>
      <c r="U4781" s="30" t="str">
        <f aca="false">IF(AND(O4781="Engaging",P4781&lt;&gt;""),'Leia-me'!$B$5-P4781,"")</f>
        <v/>
      </c>
      <c r="V4781" s="25" t="str">
        <f aca="false">IF(O4781&lt;&gt;"Engaging","",IF(U4781&lt;='Leia-me'!$B$6,"Saudável",IF(U4781&lt;='Leia-me'!$B$7,"Esfriando",IF(U4781&lt;='Leia-me'!$B$8,"Última chance","Zumbi"))))</f>
        <v/>
      </c>
      <c r="W4781" s="25" t="n">
        <f aca="false">IF(O4781="Won",1,IF(O4781="Lost",0,""))</f>
        <v>1</v>
      </c>
      <c r="X4781" s="25" t="s">
        <v>1835</v>
      </c>
      <c r="Y4781" s="25" t="str">
        <f aca="false">IF(E4781="","Sim","")</f>
        <v/>
      </c>
    </row>
    <row r="4782" customFormat="false" ht="15" hidden="false" customHeight="false" outlineLevel="0" collapsed="false">
      <c r="A4782" s="25" t="s">
        <v>5044</v>
      </c>
      <c r="B4782" s="25" t="s">
        <v>84</v>
      </c>
      <c r="C4782" s="25" t="s">
        <v>93</v>
      </c>
      <c r="D4782" s="25" t="s">
        <v>95</v>
      </c>
      <c r="E4782" s="25" t="s">
        <v>1189</v>
      </c>
      <c r="F4782" s="25" t="s">
        <v>211</v>
      </c>
      <c r="G4782" s="26" t="n">
        <v>702.72</v>
      </c>
      <c r="H4782" s="27" t="n">
        <v>1831</v>
      </c>
      <c r="I4782" s="25" t="s">
        <v>147</v>
      </c>
      <c r="K4782" s="25" t="n">
        <v>2004</v>
      </c>
      <c r="L4782" s="25" t="s">
        <v>186</v>
      </c>
      <c r="M4782" s="25" t="s">
        <v>171</v>
      </c>
      <c r="N4782" s="28" t="n">
        <v>550</v>
      </c>
      <c r="O4782" s="25" t="s">
        <v>55</v>
      </c>
      <c r="P4782" s="29" t="n">
        <v>42831</v>
      </c>
      <c r="Q4782" s="29" t="n">
        <v>42840</v>
      </c>
      <c r="R4782" s="28" t="n">
        <v>0</v>
      </c>
      <c r="S4782" s="28" t="n">
        <f aca="false">IF(O4782="Won",R4782,IF(O4782="Lost",0,N4782))</f>
        <v>0</v>
      </c>
      <c r="T4782" s="30" t="n">
        <f aca="false">IF(AND(P4782&lt;&gt;"",Q4782&lt;&gt;""),Q4782-P4782,"")</f>
        <v>9</v>
      </c>
      <c r="U4782" s="30" t="str">
        <f aca="false">IF(AND(O4782="Engaging",P4782&lt;&gt;""),'Leia-me'!$B$5-P4782,"")</f>
        <v/>
      </c>
      <c r="V4782" s="25" t="str">
        <f aca="false">IF(O4782&lt;&gt;"Engaging","",IF(U4782&lt;='Leia-me'!$B$6,"Saudável",IF(U4782&lt;='Leia-me'!$B$7,"Esfriando",IF(U4782&lt;='Leia-me'!$B$8,"Última chance","Zumbi"))))</f>
        <v/>
      </c>
      <c r="W4782" s="25" t="n">
        <f aca="false">IF(O4782="Won",1,IF(O4782="Lost",0,""))</f>
        <v>0</v>
      </c>
      <c r="Y4782" s="25" t="str">
        <f aca="false">IF(E4782="","Sim","")</f>
        <v/>
      </c>
    </row>
    <row r="4783" customFormat="false" ht="15" hidden="false" customHeight="false" outlineLevel="0" collapsed="false">
      <c r="A4783" s="25" t="s">
        <v>5045</v>
      </c>
      <c r="B4783" s="25" t="s">
        <v>84</v>
      </c>
      <c r="C4783" s="25" t="s">
        <v>93</v>
      </c>
      <c r="D4783" s="25" t="s">
        <v>95</v>
      </c>
      <c r="E4783" s="25" t="s">
        <v>1653</v>
      </c>
      <c r="F4783" s="25" t="s">
        <v>165</v>
      </c>
      <c r="G4783" s="26" t="n">
        <v>3838.39</v>
      </c>
      <c r="H4783" s="27" t="n">
        <v>8274</v>
      </c>
      <c r="I4783" s="25" t="s">
        <v>147</v>
      </c>
      <c r="K4783" s="25" t="n">
        <v>1989</v>
      </c>
      <c r="L4783" s="25" t="s">
        <v>170</v>
      </c>
      <c r="M4783" s="25" t="s">
        <v>171</v>
      </c>
      <c r="N4783" s="28" t="n">
        <v>1096</v>
      </c>
      <c r="O4783" s="25" t="s">
        <v>55</v>
      </c>
      <c r="P4783" s="29" t="n">
        <v>42831</v>
      </c>
      <c r="Q4783" s="29" t="n">
        <v>42885</v>
      </c>
      <c r="R4783" s="28" t="n">
        <v>0</v>
      </c>
      <c r="S4783" s="28" t="n">
        <f aca="false">IF(O4783="Won",R4783,IF(O4783="Lost",0,N4783))</f>
        <v>0</v>
      </c>
      <c r="T4783" s="30" t="n">
        <f aca="false">IF(AND(P4783&lt;&gt;"",Q4783&lt;&gt;""),Q4783-P4783,"")</f>
        <v>54</v>
      </c>
      <c r="U4783" s="30" t="str">
        <f aca="false">IF(AND(O4783="Engaging",P4783&lt;&gt;""),'Leia-me'!$B$5-P4783,"")</f>
        <v/>
      </c>
      <c r="V4783" s="25" t="str">
        <f aca="false">IF(O4783&lt;&gt;"Engaging","",IF(U4783&lt;='Leia-me'!$B$6,"Saudável",IF(U4783&lt;='Leia-me'!$B$7,"Esfriando",IF(U4783&lt;='Leia-me'!$B$8,"Última chance","Zumbi"))))</f>
        <v/>
      </c>
      <c r="W4783" s="25" t="n">
        <f aca="false">IF(O4783="Won",1,IF(O4783="Lost",0,""))</f>
        <v>0</v>
      </c>
      <c r="Y4783" s="25" t="str">
        <f aca="false">IF(E4783="","Sim","")</f>
        <v/>
      </c>
    </row>
    <row r="4784" customFormat="false" ht="15" hidden="false" customHeight="false" outlineLevel="0" collapsed="false">
      <c r="A4784" s="25" t="s">
        <v>5046</v>
      </c>
      <c r="B4784" s="25" t="s">
        <v>84</v>
      </c>
      <c r="C4784" s="25" t="s">
        <v>93</v>
      </c>
      <c r="D4784" s="25" t="s">
        <v>95</v>
      </c>
      <c r="E4784" s="25" t="s">
        <v>3359</v>
      </c>
      <c r="F4784" s="25" t="s">
        <v>159</v>
      </c>
      <c r="G4784" s="26" t="n">
        <v>882.12</v>
      </c>
      <c r="H4784" s="27" t="n">
        <v>2769</v>
      </c>
      <c r="I4784" s="25" t="s">
        <v>147</v>
      </c>
      <c r="K4784" s="25" t="n">
        <v>1997</v>
      </c>
      <c r="L4784" s="25" t="s">
        <v>1834</v>
      </c>
      <c r="M4784" s="25" t="s">
        <v>171</v>
      </c>
      <c r="N4784" s="28" t="n">
        <v>4821</v>
      </c>
      <c r="O4784" s="25" t="s">
        <v>55</v>
      </c>
      <c r="P4784" s="29" t="n">
        <v>42832</v>
      </c>
      <c r="Q4784" s="29" t="n">
        <v>42869</v>
      </c>
      <c r="R4784" s="28" t="n">
        <v>0</v>
      </c>
      <c r="S4784" s="28" t="n">
        <f aca="false">IF(O4784="Won",R4784,IF(O4784="Lost",0,N4784))</f>
        <v>0</v>
      </c>
      <c r="T4784" s="30" t="n">
        <f aca="false">IF(AND(P4784&lt;&gt;"",Q4784&lt;&gt;""),Q4784-P4784,"")</f>
        <v>37</v>
      </c>
      <c r="U4784" s="30" t="str">
        <f aca="false">IF(AND(O4784="Engaging",P4784&lt;&gt;""),'Leia-me'!$B$5-P4784,"")</f>
        <v/>
      </c>
      <c r="V4784" s="25" t="str">
        <f aca="false">IF(O4784&lt;&gt;"Engaging","",IF(U4784&lt;='Leia-me'!$B$6,"Saudável",IF(U4784&lt;='Leia-me'!$B$7,"Esfriando",IF(U4784&lt;='Leia-me'!$B$8,"Última chance","Zumbi"))))</f>
        <v/>
      </c>
      <c r="W4784" s="25" t="n">
        <f aca="false">IF(O4784="Won",1,IF(O4784="Lost",0,""))</f>
        <v>0</v>
      </c>
      <c r="X4784" s="25" t="s">
        <v>1835</v>
      </c>
      <c r="Y4784" s="25" t="str">
        <f aca="false">IF(E4784="","Sim","")</f>
        <v/>
      </c>
    </row>
    <row r="4785" customFormat="false" ht="15" hidden="false" customHeight="false" outlineLevel="0" collapsed="false">
      <c r="A4785" s="25" t="s">
        <v>5047</v>
      </c>
      <c r="B4785" s="25" t="s">
        <v>84</v>
      </c>
      <c r="C4785" s="25" t="s">
        <v>93</v>
      </c>
      <c r="D4785" s="25" t="s">
        <v>95</v>
      </c>
      <c r="G4785" s="31"/>
      <c r="H4785" s="32"/>
      <c r="L4785" s="25" t="s">
        <v>1834</v>
      </c>
      <c r="M4785" s="25" t="s">
        <v>171</v>
      </c>
      <c r="N4785" s="28" t="n">
        <v>4821</v>
      </c>
      <c r="O4785" s="25" t="s">
        <v>56</v>
      </c>
      <c r="P4785" s="29" t="n">
        <v>42833</v>
      </c>
      <c r="Q4785" s="33"/>
      <c r="R4785" s="34"/>
      <c r="S4785" s="28" t="n">
        <f aca="false">IF(O4785="Won",R4785,IF(O4785="Lost",0,N4785))</f>
        <v>4821</v>
      </c>
      <c r="T4785" s="30" t="str">
        <f aca="false">IF(AND(P4785&lt;&gt;"",Q4785&lt;&gt;""),Q4785-P4785,"")</f>
        <v/>
      </c>
      <c r="U4785" s="30" t="n">
        <f aca="false">IF(AND(O4785="Engaging",P4785&lt;&gt;""),'Leia-me'!$B$5-P4785,"")</f>
        <v>267</v>
      </c>
      <c r="V4785" s="25" t="str">
        <f aca="false">IF(O4785&lt;&gt;"Engaging","",IF(U4785&lt;='Leia-me'!$B$6,"Saudável",IF(U4785&lt;='Leia-me'!$B$7,"Esfriando",IF(U4785&lt;='Leia-me'!$B$8,"Última chance","Zumbi"))))</f>
        <v>Zumbi</v>
      </c>
      <c r="W4785" s="25" t="str">
        <f aca="false">IF(O4785="Won",1,IF(O4785="Lost",0,""))</f>
        <v/>
      </c>
      <c r="X4785" s="25" t="s">
        <v>1835</v>
      </c>
      <c r="Y4785" s="25" t="str">
        <f aca="false">IF(E4785="","Sim","")</f>
        <v>Sim</v>
      </c>
    </row>
    <row r="4786" customFormat="false" ht="15" hidden="false" customHeight="false" outlineLevel="0" collapsed="false">
      <c r="A4786" s="25" t="s">
        <v>5048</v>
      </c>
      <c r="B4786" s="25" t="s">
        <v>84</v>
      </c>
      <c r="C4786" s="25" t="s">
        <v>93</v>
      </c>
      <c r="D4786" s="25" t="s">
        <v>95</v>
      </c>
      <c r="E4786" s="25" t="s">
        <v>1158</v>
      </c>
      <c r="F4786" s="25" t="s">
        <v>185</v>
      </c>
      <c r="G4786" s="26" t="n">
        <v>7708.38</v>
      </c>
      <c r="H4786" s="27" t="n">
        <v>13756</v>
      </c>
      <c r="I4786" s="25" t="s">
        <v>147</v>
      </c>
      <c r="K4786" s="25" t="n">
        <v>1980</v>
      </c>
      <c r="L4786" s="25" t="s">
        <v>186</v>
      </c>
      <c r="M4786" s="25" t="s">
        <v>171</v>
      </c>
      <c r="N4786" s="28" t="n">
        <v>550</v>
      </c>
      <c r="O4786" s="25" t="s">
        <v>54</v>
      </c>
      <c r="P4786" s="29" t="n">
        <v>42834</v>
      </c>
      <c r="Q4786" s="29" t="n">
        <v>42845</v>
      </c>
      <c r="R4786" s="28" t="n">
        <v>598</v>
      </c>
      <c r="S4786" s="28" t="n">
        <f aca="false">IF(O4786="Won",R4786,IF(O4786="Lost",0,N4786))</f>
        <v>598</v>
      </c>
      <c r="T4786" s="30" t="n">
        <f aca="false">IF(AND(P4786&lt;&gt;"",Q4786&lt;&gt;""),Q4786-P4786,"")</f>
        <v>11</v>
      </c>
      <c r="U4786" s="30" t="str">
        <f aca="false">IF(AND(O4786="Engaging",P4786&lt;&gt;""),'Leia-me'!$B$5-P4786,"")</f>
        <v/>
      </c>
      <c r="V4786" s="25" t="str">
        <f aca="false">IF(O4786&lt;&gt;"Engaging","",IF(U4786&lt;='Leia-me'!$B$6,"Saudável",IF(U4786&lt;='Leia-me'!$B$7,"Esfriando",IF(U4786&lt;='Leia-me'!$B$8,"Última chance","Zumbi"))))</f>
        <v/>
      </c>
      <c r="W4786" s="25" t="n">
        <f aca="false">IF(O4786="Won",1,IF(O4786="Lost",0,""))</f>
        <v>1</v>
      </c>
      <c r="Y4786" s="25" t="str">
        <f aca="false">IF(E4786="","Sim","")</f>
        <v/>
      </c>
    </row>
    <row r="4787" customFormat="false" ht="15" hidden="false" customHeight="false" outlineLevel="0" collapsed="false">
      <c r="A4787" s="25" t="s">
        <v>5049</v>
      </c>
      <c r="B4787" s="25" t="s">
        <v>84</v>
      </c>
      <c r="C4787" s="25" t="s">
        <v>93</v>
      </c>
      <c r="D4787" s="25" t="s">
        <v>95</v>
      </c>
      <c r="E4787" s="25" t="s">
        <v>1090</v>
      </c>
      <c r="F4787" s="25" t="s">
        <v>155</v>
      </c>
      <c r="G4787" s="26" t="n">
        <v>6395.05</v>
      </c>
      <c r="H4787" s="27" t="n">
        <v>20275</v>
      </c>
      <c r="I4787" s="25" t="s">
        <v>147</v>
      </c>
      <c r="K4787" s="25" t="n">
        <v>1994</v>
      </c>
      <c r="L4787" s="25" t="s">
        <v>160</v>
      </c>
      <c r="M4787" s="25" t="s">
        <v>149</v>
      </c>
      <c r="N4787" s="28" t="n">
        <v>3393</v>
      </c>
      <c r="O4787" s="25" t="s">
        <v>54</v>
      </c>
      <c r="P4787" s="29" t="n">
        <v>42834</v>
      </c>
      <c r="Q4787" s="29" t="n">
        <v>42841</v>
      </c>
      <c r="R4787" s="28" t="n">
        <v>3275</v>
      </c>
      <c r="S4787" s="28" t="n">
        <f aca="false">IF(O4787="Won",R4787,IF(O4787="Lost",0,N4787))</f>
        <v>3275</v>
      </c>
      <c r="T4787" s="30" t="n">
        <f aca="false">IF(AND(P4787&lt;&gt;"",Q4787&lt;&gt;""),Q4787-P4787,"")</f>
        <v>7</v>
      </c>
      <c r="U4787" s="30" t="str">
        <f aca="false">IF(AND(O4787="Engaging",P4787&lt;&gt;""),'Leia-me'!$B$5-P4787,"")</f>
        <v/>
      </c>
      <c r="V4787" s="25" t="str">
        <f aca="false">IF(O4787&lt;&gt;"Engaging","",IF(U4787&lt;='Leia-me'!$B$6,"Saudável",IF(U4787&lt;='Leia-me'!$B$7,"Esfriando",IF(U4787&lt;='Leia-me'!$B$8,"Última chance","Zumbi"))))</f>
        <v/>
      </c>
      <c r="W4787" s="25" t="n">
        <f aca="false">IF(O4787="Won",1,IF(O4787="Lost",0,""))</f>
        <v>1</v>
      </c>
      <c r="Y4787" s="25" t="str">
        <f aca="false">IF(E4787="","Sim","")</f>
        <v/>
      </c>
    </row>
    <row r="4788" customFormat="false" ht="15" hidden="false" customHeight="false" outlineLevel="0" collapsed="false">
      <c r="A4788" s="25" t="s">
        <v>5050</v>
      </c>
      <c r="B4788" s="25" t="s">
        <v>84</v>
      </c>
      <c r="C4788" s="25" t="s">
        <v>93</v>
      </c>
      <c r="D4788" s="25" t="s">
        <v>95</v>
      </c>
      <c r="E4788" s="25" t="s">
        <v>1671</v>
      </c>
      <c r="F4788" s="25" t="s">
        <v>168</v>
      </c>
      <c r="G4788" s="26" t="n">
        <v>3027.46</v>
      </c>
      <c r="H4788" s="27" t="n">
        <v>9516</v>
      </c>
      <c r="I4788" s="25" t="s">
        <v>1672</v>
      </c>
      <c r="K4788" s="25" t="n">
        <v>1984</v>
      </c>
      <c r="L4788" s="25" t="s">
        <v>170</v>
      </c>
      <c r="M4788" s="25" t="s">
        <v>171</v>
      </c>
      <c r="N4788" s="28" t="n">
        <v>1096</v>
      </c>
      <c r="O4788" s="25" t="s">
        <v>55</v>
      </c>
      <c r="P4788" s="29" t="n">
        <v>42835</v>
      </c>
      <c r="Q4788" s="29" t="n">
        <v>42842</v>
      </c>
      <c r="R4788" s="28" t="n">
        <v>0</v>
      </c>
      <c r="S4788" s="28" t="n">
        <f aca="false">IF(O4788="Won",R4788,IF(O4788="Lost",0,N4788))</f>
        <v>0</v>
      </c>
      <c r="T4788" s="30" t="n">
        <f aca="false">IF(AND(P4788&lt;&gt;"",Q4788&lt;&gt;""),Q4788-P4788,"")</f>
        <v>7</v>
      </c>
      <c r="U4788" s="30" t="str">
        <f aca="false">IF(AND(O4788="Engaging",P4788&lt;&gt;""),'Leia-me'!$B$5-P4788,"")</f>
        <v/>
      </c>
      <c r="V4788" s="25" t="str">
        <f aca="false">IF(O4788&lt;&gt;"Engaging","",IF(U4788&lt;='Leia-me'!$B$6,"Saudável",IF(U4788&lt;='Leia-me'!$B$7,"Esfriando",IF(U4788&lt;='Leia-me'!$B$8,"Última chance","Zumbi"))))</f>
        <v/>
      </c>
      <c r="W4788" s="25" t="n">
        <f aca="false">IF(O4788="Won",1,IF(O4788="Lost",0,""))</f>
        <v>0</v>
      </c>
      <c r="Y4788" s="25" t="str">
        <f aca="false">IF(E4788="","Sim","")</f>
        <v/>
      </c>
    </row>
    <row r="4789" customFormat="false" ht="15" hidden="false" customHeight="false" outlineLevel="0" collapsed="false">
      <c r="A4789" s="25" t="s">
        <v>5051</v>
      </c>
      <c r="B4789" s="25" t="s">
        <v>84</v>
      </c>
      <c r="C4789" s="25" t="s">
        <v>93</v>
      </c>
      <c r="D4789" s="25" t="s">
        <v>95</v>
      </c>
      <c r="E4789" s="25" t="s">
        <v>661</v>
      </c>
      <c r="F4789" s="25" t="s">
        <v>146</v>
      </c>
      <c r="G4789" s="26" t="n">
        <v>251.41</v>
      </c>
      <c r="H4789" s="27" t="n">
        <v>495</v>
      </c>
      <c r="I4789" s="25" t="s">
        <v>147</v>
      </c>
      <c r="K4789" s="25" t="n">
        <v>1999</v>
      </c>
      <c r="L4789" s="25" t="s">
        <v>178</v>
      </c>
      <c r="M4789" s="25" t="s">
        <v>171</v>
      </c>
      <c r="N4789" s="28" t="n">
        <v>5482</v>
      </c>
      <c r="O4789" s="25" t="s">
        <v>55</v>
      </c>
      <c r="P4789" s="29" t="n">
        <v>42837</v>
      </c>
      <c r="Q4789" s="29" t="n">
        <v>42842</v>
      </c>
      <c r="R4789" s="28" t="n">
        <v>0</v>
      </c>
      <c r="S4789" s="28" t="n">
        <f aca="false">IF(O4789="Won",R4789,IF(O4789="Lost",0,N4789))</f>
        <v>0</v>
      </c>
      <c r="T4789" s="30" t="n">
        <f aca="false">IF(AND(P4789&lt;&gt;"",Q4789&lt;&gt;""),Q4789-P4789,"")</f>
        <v>5</v>
      </c>
      <c r="U4789" s="30" t="str">
        <f aca="false">IF(AND(O4789="Engaging",P4789&lt;&gt;""),'Leia-me'!$B$5-P4789,"")</f>
        <v/>
      </c>
      <c r="V4789" s="25" t="str">
        <f aca="false">IF(O4789&lt;&gt;"Engaging","",IF(U4789&lt;='Leia-me'!$B$6,"Saudável",IF(U4789&lt;='Leia-me'!$B$7,"Esfriando",IF(U4789&lt;='Leia-me'!$B$8,"Última chance","Zumbi"))))</f>
        <v/>
      </c>
      <c r="W4789" s="25" t="n">
        <f aca="false">IF(O4789="Won",1,IF(O4789="Lost",0,""))</f>
        <v>0</v>
      </c>
      <c r="Y4789" s="25" t="str">
        <f aca="false">IF(E4789="","Sim","")</f>
        <v/>
      </c>
    </row>
    <row r="4790" customFormat="false" ht="15" hidden="false" customHeight="false" outlineLevel="0" collapsed="false">
      <c r="A4790" s="25" t="s">
        <v>5052</v>
      </c>
      <c r="B4790" s="25" t="s">
        <v>84</v>
      </c>
      <c r="C4790" s="25" t="s">
        <v>93</v>
      </c>
      <c r="D4790" s="25" t="s">
        <v>95</v>
      </c>
      <c r="E4790" s="25" t="s">
        <v>1640</v>
      </c>
      <c r="F4790" s="25" t="s">
        <v>211</v>
      </c>
      <c r="G4790" s="26" t="n">
        <v>71.12</v>
      </c>
      <c r="H4790" s="27" t="n">
        <v>144</v>
      </c>
      <c r="I4790" s="25" t="s">
        <v>147</v>
      </c>
      <c r="K4790" s="25" t="n">
        <v>2010</v>
      </c>
      <c r="L4790" s="25" t="s">
        <v>186</v>
      </c>
      <c r="M4790" s="25" t="s">
        <v>171</v>
      </c>
      <c r="N4790" s="28" t="n">
        <v>550</v>
      </c>
      <c r="O4790" s="25" t="s">
        <v>54</v>
      </c>
      <c r="P4790" s="29" t="n">
        <v>42837</v>
      </c>
      <c r="Q4790" s="29" t="n">
        <v>42844</v>
      </c>
      <c r="R4790" s="28" t="n">
        <v>553</v>
      </c>
      <c r="S4790" s="28" t="n">
        <f aca="false">IF(O4790="Won",R4790,IF(O4790="Lost",0,N4790))</f>
        <v>553</v>
      </c>
      <c r="T4790" s="30" t="n">
        <f aca="false">IF(AND(P4790&lt;&gt;"",Q4790&lt;&gt;""),Q4790-P4790,"")</f>
        <v>7</v>
      </c>
      <c r="U4790" s="30" t="str">
        <f aca="false">IF(AND(O4790="Engaging",P4790&lt;&gt;""),'Leia-me'!$B$5-P4790,"")</f>
        <v/>
      </c>
      <c r="V4790" s="25" t="str">
        <f aca="false">IF(O4790&lt;&gt;"Engaging","",IF(U4790&lt;='Leia-me'!$B$6,"Saudável",IF(U4790&lt;='Leia-me'!$B$7,"Esfriando",IF(U4790&lt;='Leia-me'!$B$8,"Última chance","Zumbi"))))</f>
        <v/>
      </c>
      <c r="W4790" s="25" t="n">
        <f aca="false">IF(O4790="Won",1,IF(O4790="Lost",0,""))</f>
        <v>1</v>
      </c>
      <c r="Y4790" s="25" t="str">
        <f aca="false">IF(E4790="","Sim","")</f>
        <v/>
      </c>
    </row>
    <row r="4791" customFormat="false" ht="15" hidden="false" customHeight="false" outlineLevel="0" collapsed="false">
      <c r="A4791" s="25" t="s">
        <v>5053</v>
      </c>
      <c r="B4791" s="25" t="s">
        <v>84</v>
      </c>
      <c r="C4791" s="25" t="s">
        <v>93</v>
      </c>
      <c r="D4791" s="25" t="s">
        <v>95</v>
      </c>
      <c r="E4791" s="25" t="s">
        <v>1690</v>
      </c>
      <c r="F4791" s="25" t="s">
        <v>211</v>
      </c>
      <c r="G4791" s="26" t="n">
        <v>2520.83</v>
      </c>
      <c r="H4791" s="27" t="n">
        <v>3502</v>
      </c>
      <c r="I4791" s="25" t="s">
        <v>147</v>
      </c>
      <c r="K4791" s="25" t="n">
        <v>1990</v>
      </c>
      <c r="L4791" s="25" t="s">
        <v>170</v>
      </c>
      <c r="M4791" s="25" t="s">
        <v>171</v>
      </c>
      <c r="N4791" s="28" t="n">
        <v>1096</v>
      </c>
      <c r="O4791" s="25" t="s">
        <v>54</v>
      </c>
      <c r="P4791" s="29" t="n">
        <v>42837</v>
      </c>
      <c r="Q4791" s="29" t="n">
        <v>42839</v>
      </c>
      <c r="R4791" s="28" t="n">
        <v>1114</v>
      </c>
      <c r="S4791" s="28" t="n">
        <f aca="false">IF(O4791="Won",R4791,IF(O4791="Lost",0,N4791))</f>
        <v>1114</v>
      </c>
      <c r="T4791" s="30" t="n">
        <f aca="false">IF(AND(P4791&lt;&gt;"",Q4791&lt;&gt;""),Q4791-P4791,"")</f>
        <v>2</v>
      </c>
      <c r="U4791" s="30" t="str">
        <f aca="false">IF(AND(O4791="Engaging",P4791&lt;&gt;""),'Leia-me'!$B$5-P4791,"")</f>
        <v/>
      </c>
      <c r="V4791" s="25" t="str">
        <f aca="false">IF(O4791&lt;&gt;"Engaging","",IF(U4791&lt;='Leia-me'!$B$6,"Saudável",IF(U4791&lt;='Leia-me'!$B$7,"Esfriando",IF(U4791&lt;='Leia-me'!$B$8,"Última chance","Zumbi"))))</f>
        <v/>
      </c>
      <c r="W4791" s="25" t="n">
        <f aca="false">IF(O4791="Won",1,IF(O4791="Lost",0,""))</f>
        <v>1</v>
      </c>
      <c r="Y4791" s="25" t="str">
        <f aca="false">IF(E4791="","Sim","")</f>
        <v/>
      </c>
    </row>
    <row r="4792" customFormat="false" ht="15" hidden="false" customHeight="false" outlineLevel="0" collapsed="false">
      <c r="A4792" s="25" t="s">
        <v>5054</v>
      </c>
      <c r="B4792" s="25" t="s">
        <v>84</v>
      </c>
      <c r="C4792" s="25" t="s">
        <v>93</v>
      </c>
      <c r="D4792" s="25" t="s">
        <v>95</v>
      </c>
      <c r="E4792" s="25" t="s">
        <v>1371</v>
      </c>
      <c r="F4792" s="25" t="s">
        <v>185</v>
      </c>
      <c r="G4792" s="26" t="n">
        <v>40.79</v>
      </c>
      <c r="H4792" s="27" t="n">
        <v>142</v>
      </c>
      <c r="I4792" s="25" t="s">
        <v>1372</v>
      </c>
      <c r="K4792" s="25" t="n">
        <v>2011</v>
      </c>
      <c r="L4792" s="25" t="s">
        <v>178</v>
      </c>
      <c r="M4792" s="25" t="s">
        <v>171</v>
      </c>
      <c r="N4792" s="28" t="n">
        <v>5482</v>
      </c>
      <c r="O4792" s="25" t="s">
        <v>55</v>
      </c>
      <c r="P4792" s="29" t="n">
        <v>42839</v>
      </c>
      <c r="Q4792" s="29" t="n">
        <v>42844</v>
      </c>
      <c r="R4792" s="28" t="n">
        <v>0</v>
      </c>
      <c r="S4792" s="28" t="n">
        <f aca="false">IF(O4792="Won",R4792,IF(O4792="Lost",0,N4792))</f>
        <v>0</v>
      </c>
      <c r="T4792" s="30" t="n">
        <f aca="false">IF(AND(P4792&lt;&gt;"",Q4792&lt;&gt;""),Q4792-P4792,"")</f>
        <v>5</v>
      </c>
      <c r="U4792" s="30" t="str">
        <f aca="false">IF(AND(O4792="Engaging",P4792&lt;&gt;""),'Leia-me'!$B$5-P4792,"")</f>
        <v/>
      </c>
      <c r="V4792" s="25" t="str">
        <f aca="false">IF(O4792&lt;&gt;"Engaging","",IF(U4792&lt;='Leia-me'!$B$6,"Saudável",IF(U4792&lt;='Leia-me'!$B$7,"Esfriando",IF(U4792&lt;='Leia-me'!$B$8,"Última chance","Zumbi"))))</f>
        <v/>
      </c>
      <c r="W4792" s="25" t="n">
        <f aca="false">IF(O4792="Won",1,IF(O4792="Lost",0,""))</f>
        <v>0</v>
      </c>
      <c r="Y4792" s="25" t="str">
        <f aca="false">IF(E4792="","Sim","")</f>
        <v/>
      </c>
    </row>
    <row r="4793" customFormat="false" ht="15" hidden="false" customHeight="false" outlineLevel="0" collapsed="false">
      <c r="A4793" s="25" t="s">
        <v>5055</v>
      </c>
      <c r="B4793" s="25" t="s">
        <v>84</v>
      </c>
      <c r="C4793" s="25" t="s">
        <v>93</v>
      </c>
      <c r="D4793" s="25" t="s">
        <v>95</v>
      </c>
      <c r="E4793" s="25" t="s">
        <v>1156</v>
      </c>
      <c r="F4793" s="25" t="s">
        <v>185</v>
      </c>
      <c r="G4793" s="26" t="n">
        <v>1242.32</v>
      </c>
      <c r="H4793" s="27" t="n">
        <v>3027</v>
      </c>
      <c r="I4793" s="25" t="s">
        <v>147</v>
      </c>
      <c r="J4793" s="25" t="s">
        <v>193</v>
      </c>
      <c r="K4793" s="25" t="n">
        <v>1993</v>
      </c>
      <c r="L4793" s="25" t="s">
        <v>1834</v>
      </c>
      <c r="M4793" s="25" t="s">
        <v>171</v>
      </c>
      <c r="N4793" s="28" t="n">
        <v>4821</v>
      </c>
      <c r="O4793" s="25" t="s">
        <v>55</v>
      </c>
      <c r="P4793" s="29" t="n">
        <v>42839</v>
      </c>
      <c r="Q4793" s="29" t="n">
        <v>42847</v>
      </c>
      <c r="R4793" s="28" t="n">
        <v>0</v>
      </c>
      <c r="S4793" s="28" t="n">
        <f aca="false">IF(O4793="Won",R4793,IF(O4793="Lost",0,N4793))</f>
        <v>0</v>
      </c>
      <c r="T4793" s="30" t="n">
        <f aca="false">IF(AND(P4793&lt;&gt;"",Q4793&lt;&gt;""),Q4793-P4793,"")</f>
        <v>8</v>
      </c>
      <c r="U4793" s="30" t="str">
        <f aca="false">IF(AND(O4793="Engaging",P4793&lt;&gt;""),'Leia-me'!$B$5-P4793,"")</f>
        <v/>
      </c>
      <c r="V4793" s="25" t="str">
        <f aca="false">IF(O4793&lt;&gt;"Engaging","",IF(U4793&lt;='Leia-me'!$B$6,"Saudável",IF(U4793&lt;='Leia-me'!$B$7,"Esfriando",IF(U4793&lt;='Leia-me'!$B$8,"Última chance","Zumbi"))))</f>
        <v/>
      </c>
      <c r="W4793" s="25" t="n">
        <f aca="false">IF(O4793="Won",1,IF(O4793="Lost",0,""))</f>
        <v>0</v>
      </c>
      <c r="X4793" s="25" t="s">
        <v>1835</v>
      </c>
      <c r="Y4793" s="25" t="str">
        <f aca="false">IF(E4793="","Sim","")</f>
        <v/>
      </c>
    </row>
    <row r="4794" customFormat="false" ht="15" hidden="false" customHeight="false" outlineLevel="0" collapsed="false">
      <c r="A4794" s="25" t="s">
        <v>5056</v>
      </c>
      <c r="B4794" s="25" t="s">
        <v>84</v>
      </c>
      <c r="C4794" s="25" t="s">
        <v>93</v>
      </c>
      <c r="D4794" s="25" t="s">
        <v>95</v>
      </c>
      <c r="E4794" s="25" t="s">
        <v>1049</v>
      </c>
      <c r="F4794" s="25" t="s">
        <v>177</v>
      </c>
      <c r="G4794" s="26" t="n">
        <v>2022.14</v>
      </c>
      <c r="H4794" s="27" t="n">
        <v>5113</v>
      </c>
      <c r="I4794" s="25" t="s">
        <v>147</v>
      </c>
      <c r="K4794" s="25" t="n">
        <v>1998</v>
      </c>
      <c r="L4794" s="25" t="s">
        <v>160</v>
      </c>
      <c r="M4794" s="25" t="s">
        <v>149</v>
      </c>
      <c r="N4794" s="28" t="n">
        <v>3393</v>
      </c>
      <c r="O4794" s="25" t="s">
        <v>55</v>
      </c>
      <c r="P4794" s="29" t="n">
        <v>42839</v>
      </c>
      <c r="Q4794" s="29" t="n">
        <v>42844</v>
      </c>
      <c r="R4794" s="28" t="n">
        <v>0</v>
      </c>
      <c r="S4794" s="28" t="n">
        <f aca="false">IF(O4794="Won",R4794,IF(O4794="Lost",0,N4794))</f>
        <v>0</v>
      </c>
      <c r="T4794" s="30" t="n">
        <f aca="false">IF(AND(P4794&lt;&gt;"",Q4794&lt;&gt;""),Q4794-P4794,"")</f>
        <v>5</v>
      </c>
      <c r="U4794" s="30" t="str">
        <f aca="false">IF(AND(O4794="Engaging",P4794&lt;&gt;""),'Leia-me'!$B$5-P4794,"")</f>
        <v/>
      </c>
      <c r="V4794" s="25" t="str">
        <f aca="false">IF(O4794&lt;&gt;"Engaging","",IF(U4794&lt;='Leia-me'!$B$6,"Saudável",IF(U4794&lt;='Leia-me'!$B$7,"Esfriando",IF(U4794&lt;='Leia-me'!$B$8,"Última chance","Zumbi"))))</f>
        <v/>
      </c>
      <c r="W4794" s="25" t="n">
        <f aca="false">IF(O4794="Won",1,IF(O4794="Lost",0,""))</f>
        <v>0</v>
      </c>
      <c r="Y4794" s="25" t="str">
        <f aca="false">IF(E4794="","Sim","")</f>
        <v/>
      </c>
    </row>
    <row r="4795" customFormat="false" ht="15" hidden="false" customHeight="false" outlineLevel="0" collapsed="false">
      <c r="A4795" s="25" t="s">
        <v>5057</v>
      </c>
      <c r="B4795" s="25" t="s">
        <v>84</v>
      </c>
      <c r="C4795" s="25" t="s">
        <v>93</v>
      </c>
      <c r="D4795" s="25" t="s">
        <v>95</v>
      </c>
      <c r="E4795" s="25" t="s">
        <v>1371</v>
      </c>
      <c r="F4795" s="25" t="s">
        <v>185</v>
      </c>
      <c r="G4795" s="26" t="n">
        <v>40.79</v>
      </c>
      <c r="H4795" s="27" t="n">
        <v>142</v>
      </c>
      <c r="I4795" s="25" t="s">
        <v>1372</v>
      </c>
      <c r="K4795" s="25" t="n">
        <v>2011</v>
      </c>
      <c r="L4795" s="25" t="s">
        <v>1834</v>
      </c>
      <c r="M4795" s="25" t="s">
        <v>171</v>
      </c>
      <c r="N4795" s="28" t="n">
        <v>4821</v>
      </c>
      <c r="O4795" s="25" t="s">
        <v>54</v>
      </c>
      <c r="P4795" s="29" t="n">
        <v>42841</v>
      </c>
      <c r="Q4795" s="29" t="n">
        <v>42852</v>
      </c>
      <c r="R4795" s="28" t="n">
        <v>4852</v>
      </c>
      <c r="S4795" s="28" t="n">
        <f aca="false">IF(O4795="Won",R4795,IF(O4795="Lost",0,N4795))</f>
        <v>4852</v>
      </c>
      <c r="T4795" s="30" t="n">
        <f aca="false">IF(AND(P4795&lt;&gt;"",Q4795&lt;&gt;""),Q4795-P4795,"")</f>
        <v>11</v>
      </c>
      <c r="U4795" s="30" t="str">
        <f aca="false">IF(AND(O4795="Engaging",P4795&lt;&gt;""),'Leia-me'!$B$5-P4795,"")</f>
        <v/>
      </c>
      <c r="V4795" s="25" t="str">
        <f aca="false">IF(O4795&lt;&gt;"Engaging","",IF(U4795&lt;='Leia-me'!$B$6,"Saudável",IF(U4795&lt;='Leia-me'!$B$7,"Esfriando",IF(U4795&lt;='Leia-me'!$B$8,"Última chance","Zumbi"))))</f>
        <v/>
      </c>
      <c r="W4795" s="25" t="n">
        <f aca="false">IF(O4795="Won",1,IF(O4795="Lost",0,""))</f>
        <v>1</v>
      </c>
      <c r="X4795" s="25" t="s">
        <v>1835</v>
      </c>
      <c r="Y4795" s="25" t="str">
        <f aca="false">IF(E4795="","Sim","")</f>
        <v/>
      </c>
    </row>
    <row r="4796" customFormat="false" ht="15" hidden="false" customHeight="false" outlineLevel="0" collapsed="false">
      <c r="A4796" s="25" t="s">
        <v>5058</v>
      </c>
      <c r="B4796" s="25" t="s">
        <v>84</v>
      </c>
      <c r="C4796" s="25" t="s">
        <v>93</v>
      </c>
      <c r="D4796" s="25" t="s">
        <v>95</v>
      </c>
      <c r="E4796" s="25" t="s">
        <v>1690</v>
      </c>
      <c r="F4796" s="25" t="s">
        <v>211</v>
      </c>
      <c r="G4796" s="26" t="n">
        <v>2520.83</v>
      </c>
      <c r="H4796" s="27" t="n">
        <v>3502</v>
      </c>
      <c r="I4796" s="25" t="s">
        <v>147</v>
      </c>
      <c r="K4796" s="25" t="n">
        <v>1990</v>
      </c>
      <c r="L4796" s="25" t="s">
        <v>160</v>
      </c>
      <c r="M4796" s="25" t="s">
        <v>149</v>
      </c>
      <c r="N4796" s="28" t="n">
        <v>3393</v>
      </c>
      <c r="O4796" s="25" t="s">
        <v>54</v>
      </c>
      <c r="P4796" s="29" t="n">
        <v>42843</v>
      </c>
      <c r="Q4796" s="29" t="n">
        <v>42951</v>
      </c>
      <c r="R4796" s="28" t="n">
        <v>3808</v>
      </c>
      <c r="S4796" s="28" t="n">
        <f aca="false">IF(O4796="Won",R4796,IF(O4796="Lost",0,N4796))</f>
        <v>3808</v>
      </c>
      <c r="T4796" s="30" t="n">
        <f aca="false">IF(AND(P4796&lt;&gt;"",Q4796&lt;&gt;""),Q4796-P4796,"")</f>
        <v>108</v>
      </c>
      <c r="U4796" s="30" t="str">
        <f aca="false">IF(AND(O4796="Engaging",P4796&lt;&gt;""),'Leia-me'!$B$5-P4796,"")</f>
        <v/>
      </c>
      <c r="V4796" s="25" t="str">
        <f aca="false">IF(O4796&lt;&gt;"Engaging","",IF(U4796&lt;='Leia-me'!$B$6,"Saudável",IF(U4796&lt;='Leia-me'!$B$7,"Esfriando",IF(U4796&lt;='Leia-me'!$B$8,"Última chance","Zumbi"))))</f>
        <v/>
      </c>
      <c r="W4796" s="25" t="n">
        <f aca="false">IF(O4796="Won",1,IF(O4796="Lost",0,""))</f>
        <v>1</v>
      </c>
      <c r="Y4796" s="25" t="str">
        <f aca="false">IF(E4796="","Sim","")</f>
        <v/>
      </c>
    </row>
    <row r="4797" customFormat="false" ht="15" hidden="false" customHeight="false" outlineLevel="0" collapsed="false">
      <c r="A4797" s="25" t="s">
        <v>5059</v>
      </c>
      <c r="B4797" s="25" t="s">
        <v>84</v>
      </c>
      <c r="C4797" s="25" t="s">
        <v>93</v>
      </c>
      <c r="D4797" s="25" t="s">
        <v>95</v>
      </c>
      <c r="E4797" s="25" t="s">
        <v>193</v>
      </c>
      <c r="F4797" s="25" t="s">
        <v>185</v>
      </c>
      <c r="G4797" s="26" t="n">
        <v>1100.04</v>
      </c>
      <c r="H4797" s="27" t="n">
        <v>2822</v>
      </c>
      <c r="I4797" s="25" t="s">
        <v>147</v>
      </c>
      <c r="K4797" s="25" t="n">
        <v>1996</v>
      </c>
      <c r="L4797" s="25" t="s">
        <v>170</v>
      </c>
      <c r="M4797" s="25" t="s">
        <v>171</v>
      </c>
      <c r="N4797" s="28" t="n">
        <v>1096</v>
      </c>
      <c r="O4797" s="25" t="s">
        <v>54</v>
      </c>
      <c r="P4797" s="29" t="n">
        <v>42845</v>
      </c>
      <c r="Q4797" s="29" t="n">
        <v>42957</v>
      </c>
      <c r="R4797" s="28" t="n">
        <v>1161</v>
      </c>
      <c r="S4797" s="28" t="n">
        <f aca="false">IF(O4797="Won",R4797,IF(O4797="Lost",0,N4797))</f>
        <v>1161</v>
      </c>
      <c r="T4797" s="30" t="n">
        <f aca="false">IF(AND(P4797&lt;&gt;"",Q4797&lt;&gt;""),Q4797-P4797,"")</f>
        <v>112</v>
      </c>
      <c r="U4797" s="30" t="str">
        <f aca="false">IF(AND(O4797="Engaging",P4797&lt;&gt;""),'Leia-me'!$B$5-P4797,"")</f>
        <v/>
      </c>
      <c r="V4797" s="25" t="str">
        <f aca="false">IF(O4797&lt;&gt;"Engaging","",IF(U4797&lt;='Leia-me'!$B$6,"Saudável",IF(U4797&lt;='Leia-me'!$B$7,"Esfriando",IF(U4797&lt;='Leia-me'!$B$8,"Última chance","Zumbi"))))</f>
        <v/>
      </c>
      <c r="W4797" s="25" t="n">
        <f aca="false">IF(O4797="Won",1,IF(O4797="Lost",0,""))</f>
        <v>1</v>
      </c>
      <c r="Y4797" s="25" t="str">
        <f aca="false">IF(E4797="","Sim","")</f>
        <v/>
      </c>
    </row>
    <row r="4798" customFormat="false" ht="15" hidden="false" customHeight="false" outlineLevel="0" collapsed="false">
      <c r="A4798" s="25" t="s">
        <v>5060</v>
      </c>
      <c r="B4798" s="25" t="s">
        <v>84</v>
      </c>
      <c r="C4798" s="25" t="s">
        <v>93</v>
      </c>
      <c r="D4798" s="25" t="s">
        <v>95</v>
      </c>
      <c r="E4798" s="25" t="s">
        <v>639</v>
      </c>
      <c r="F4798" s="25" t="s">
        <v>211</v>
      </c>
      <c r="G4798" s="26" t="n">
        <v>1419.98</v>
      </c>
      <c r="H4798" s="27" t="n">
        <v>4018</v>
      </c>
      <c r="I4798" s="25" t="s">
        <v>147</v>
      </c>
      <c r="K4798" s="25" t="n">
        <v>2003</v>
      </c>
      <c r="L4798" s="25" t="s">
        <v>1834</v>
      </c>
      <c r="M4798" s="25" t="s">
        <v>171</v>
      </c>
      <c r="N4798" s="28" t="n">
        <v>4821</v>
      </c>
      <c r="O4798" s="25" t="s">
        <v>54</v>
      </c>
      <c r="P4798" s="29" t="n">
        <v>42845</v>
      </c>
      <c r="Q4798" s="29" t="n">
        <v>42850</v>
      </c>
      <c r="R4798" s="28" t="n">
        <v>5091</v>
      </c>
      <c r="S4798" s="28" t="n">
        <f aca="false">IF(O4798="Won",R4798,IF(O4798="Lost",0,N4798))</f>
        <v>5091</v>
      </c>
      <c r="T4798" s="30" t="n">
        <f aca="false">IF(AND(P4798&lt;&gt;"",Q4798&lt;&gt;""),Q4798-P4798,"")</f>
        <v>5</v>
      </c>
      <c r="U4798" s="30" t="str">
        <f aca="false">IF(AND(O4798="Engaging",P4798&lt;&gt;""),'Leia-me'!$B$5-P4798,"")</f>
        <v/>
      </c>
      <c r="V4798" s="25" t="str">
        <f aca="false">IF(O4798&lt;&gt;"Engaging","",IF(U4798&lt;='Leia-me'!$B$6,"Saudável",IF(U4798&lt;='Leia-me'!$B$7,"Esfriando",IF(U4798&lt;='Leia-me'!$B$8,"Última chance","Zumbi"))))</f>
        <v/>
      </c>
      <c r="W4798" s="25" t="n">
        <f aca="false">IF(O4798="Won",1,IF(O4798="Lost",0,""))</f>
        <v>1</v>
      </c>
      <c r="X4798" s="25" t="s">
        <v>1835</v>
      </c>
      <c r="Y4798" s="25" t="str">
        <f aca="false">IF(E4798="","Sim","")</f>
        <v/>
      </c>
    </row>
    <row r="4799" customFormat="false" ht="15" hidden="false" customHeight="false" outlineLevel="0" collapsed="false">
      <c r="A4799" s="25" t="s">
        <v>5061</v>
      </c>
      <c r="B4799" s="25" t="s">
        <v>84</v>
      </c>
      <c r="C4799" s="25" t="s">
        <v>93</v>
      </c>
      <c r="D4799" s="25" t="s">
        <v>95</v>
      </c>
      <c r="E4799" s="25" t="s">
        <v>452</v>
      </c>
      <c r="F4799" s="25" t="s">
        <v>185</v>
      </c>
      <c r="G4799" s="26" t="n">
        <v>1712.68</v>
      </c>
      <c r="H4799" s="27" t="n">
        <v>3194</v>
      </c>
      <c r="I4799" s="25" t="s">
        <v>147</v>
      </c>
      <c r="J4799" s="25" t="s">
        <v>193</v>
      </c>
      <c r="K4799" s="25" t="n">
        <v>1992</v>
      </c>
      <c r="L4799" s="25" t="s">
        <v>148</v>
      </c>
      <c r="M4799" s="25" t="s">
        <v>149</v>
      </c>
      <c r="N4799" s="28" t="n">
        <v>55</v>
      </c>
      <c r="O4799" s="25" t="s">
        <v>54</v>
      </c>
      <c r="P4799" s="29" t="n">
        <v>42845</v>
      </c>
      <c r="Q4799" s="29" t="n">
        <v>42847</v>
      </c>
      <c r="R4799" s="28" t="n">
        <v>59</v>
      </c>
      <c r="S4799" s="28" t="n">
        <f aca="false">IF(O4799="Won",R4799,IF(O4799="Lost",0,N4799))</f>
        <v>59</v>
      </c>
      <c r="T4799" s="30" t="n">
        <f aca="false">IF(AND(P4799&lt;&gt;"",Q4799&lt;&gt;""),Q4799-P4799,"")</f>
        <v>2</v>
      </c>
      <c r="U4799" s="30" t="str">
        <f aca="false">IF(AND(O4799="Engaging",P4799&lt;&gt;""),'Leia-me'!$B$5-P4799,"")</f>
        <v/>
      </c>
      <c r="V4799" s="25" t="str">
        <f aca="false">IF(O4799&lt;&gt;"Engaging","",IF(U4799&lt;='Leia-me'!$B$6,"Saudável",IF(U4799&lt;='Leia-me'!$B$7,"Esfriando",IF(U4799&lt;='Leia-me'!$B$8,"Última chance","Zumbi"))))</f>
        <v/>
      </c>
      <c r="W4799" s="25" t="n">
        <f aca="false">IF(O4799="Won",1,IF(O4799="Lost",0,""))</f>
        <v>1</v>
      </c>
      <c r="Y4799" s="25" t="str">
        <f aca="false">IF(E4799="","Sim","")</f>
        <v/>
      </c>
    </row>
    <row r="4800" customFormat="false" ht="15" hidden="false" customHeight="false" outlineLevel="0" collapsed="false">
      <c r="A4800" s="25" t="s">
        <v>5062</v>
      </c>
      <c r="B4800" s="25" t="s">
        <v>84</v>
      </c>
      <c r="C4800" s="25" t="s">
        <v>93</v>
      </c>
      <c r="D4800" s="25" t="s">
        <v>95</v>
      </c>
      <c r="G4800" s="31"/>
      <c r="H4800" s="32"/>
      <c r="L4800" s="25" t="s">
        <v>170</v>
      </c>
      <c r="M4800" s="25" t="s">
        <v>171</v>
      </c>
      <c r="N4800" s="28" t="n">
        <v>1096</v>
      </c>
      <c r="O4800" s="25" t="s">
        <v>56</v>
      </c>
      <c r="P4800" s="29" t="n">
        <v>42846</v>
      </c>
      <c r="Q4800" s="33"/>
      <c r="R4800" s="34"/>
      <c r="S4800" s="28" t="n">
        <f aca="false">IF(O4800="Won",R4800,IF(O4800="Lost",0,N4800))</f>
        <v>1096</v>
      </c>
      <c r="T4800" s="30" t="str">
        <f aca="false">IF(AND(P4800&lt;&gt;"",Q4800&lt;&gt;""),Q4800-P4800,"")</f>
        <v/>
      </c>
      <c r="U4800" s="30" t="n">
        <f aca="false">IF(AND(O4800="Engaging",P4800&lt;&gt;""),'Leia-me'!$B$5-P4800,"")</f>
        <v>254</v>
      </c>
      <c r="V4800" s="25" t="str">
        <f aca="false">IF(O4800&lt;&gt;"Engaging","",IF(U4800&lt;='Leia-me'!$B$6,"Saudável",IF(U4800&lt;='Leia-me'!$B$7,"Esfriando",IF(U4800&lt;='Leia-me'!$B$8,"Última chance","Zumbi"))))</f>
        <v>Zumbi</v>
      </c>
      <c r="W4800" s="25" t="str">
        <f aca="false">IF(O4800="Won",1,IF(O4800="Lost",0,""))</f>
        <v/>
      </c>
      <c r="Y4800" s="25" t="str">
        <f aca="false">IF(E4800="","Sim","")</f>
        <v>Sim</v>
      </c>
    </row>
    <row r="4801" customFormat="false" ht="15" hidden="false" customHeight="false" outlineLevel="0" collapsed="false">
      <c r="A4801" s="25" t="s">
        <v>5063</v>
      </c>
      <c r="B4801" s="25" t="s">
        <v>84</v>
      </c>
      <c r="C4801" s="25" t="s">
        <v>93</v>
      </c>
      <c r="D4801" s="25" t="s">
        <v>95</v>
      </c>
      <c r="E4801" s="25" t="s">
        <v>445</v>
      </c>
      <c r="F4801" s="25" t="s">
        <v>192</v>
      </c>
      <c r="G4801" s="26" t="n">
        <v>987.39</v>
      </c>
      <c r="H4801" s="27" t="n">
        <v>2253</v>
      </c>
      <c r="I4801" s="25" t="s">
        <v>147</v>
      </c>
      <c r="K4801" s="25" t="n">
        <v>2002</v>
      </c>
      <c r="L4801" s="25" t="s">
        <v>170</v>
      </c>
      <c r="M4801" s="25" t="s">
        <v>171</v>
      </c>
      <c r="N4801" s="28" t="n">
        <v>1096</v>
      </c>
      <c r="O4801" s="25" t="s">
        <v>54</v>
      </c>
      <c r="P4801" s="29" t="n">
        <v>42846</v>
      </c>
      <c r="Q4801" s="29" t="n">
        <v>42968</v>
      </c>
      <c r="R4801" s="28" t="n">
        <v>1033</v>
      </c>
      <c r="S4801" s="28" t="n">
        <f aca="false">IF(O4801="Won",R4801,IF(O4801="Lost",0,N4801))</f>
        <v>1033</v>
      </c>
      <c r="T4801" s="30" t="n">
        <f aca="false">IF(AND(P4801&lt;&gt;"",Q4801&lt;&gt;""),Q4801-P4801,"")</f>
        <v>122</v>
      </c>
      <c r="U4801" s="30" t="str">
        <f aca="false">IF(AND(O4801="Engaging",P4801&lt;&gt;""),'Leia-me'!$B$5-P4801,"")</f>
        <v/>
      </c>
      <c r="V4801" s="25" t="str">
        <f aca="false">IF(O4801&lt;&gt;"Engaging","",IF(U4801&lt;='Leia-me'!$B$6,"Saudável",IF(U4801&lt;='Leia-me'!$B$7,"Esfriando",IF(U4801&lt;='Leia-me'!$B$8,"Última chance","Zumbi"))))</f>
        <v/>
      </c>
      <c r="W4801" s="25" t="n">
        <f aca="false">IF(O4801="Won",1,IF(O4801="Lost",0,""))</f>
        <v>1</v>
      </c>
      <c r="Y4801" s="25" t="str">
        <f aca="false">IF(E4801="","Sim","")</f>
        <v/>
      </c>
    </row>
    <row r="4802" customFormat="false" ht="15" hidden="false" customHeight="false" outlineLevel="0" collapsed="false">
      <c r="A4802" s="25" t="s">
        <v>5064</v>
      </c>
      <c r="B4802" s="25" t="s">
        <v>84</v>
      </c>
      <c r="C4802" s="25" t="s">
        <v>93</v>
      </c>
      <c r="D4802" s="25" t="s">
        <v>95</v>
      </c>
      <c r="E4802" s="25" t="s">
        <v>1189</v>
      </c>
      <c r="F4802" s="25" t="s">
        <v>211</v>
      </c>
      <c r="G4802" s="26" t="n">
        <v>702.72</v>
      </c>
      <c r="H4802" s="27" t="n">
        <v>1831</v>
      </c>
      <c r="I4802" s="25" t="s">
        <v>147</v>
      </c>
      <c r="K4802" s="25" t="n">
        <v>2004</v>
      </c>
      <c r="L4802" s="25" t="s">
        <v>1834</v>
      </c>
      <c r="M4802" s="25" t="s">
        <v>171</v>
      </c>
      <c r="N4802" s="28" t="n">
        <v>4821</v>
      </c>
      <c r="O4802" s="25" t="s">
        <v>55</v>
      </c>
      <c r="P4802" s="29" t="n">
        <v>42847</v>
      </c>
      <c r="Q4802" s="29" t="n">
        <v>42863</v>
      </c>
      <c r="R4802" s="28" t="n">
        <v>0</v>
      </c>
      <c r="S4802" s="28" t="n">
        <f aca="false">IF(O4802="Won",R4802,IF(O4802="Lost",0,N4802))</f>
        <v>0</v>
      </c>
      <c r="T4802" s="30" t="n">
        <f aca="false">IF(AND(P4802&lt;&gt;"",Q4802&lt;&gt;""),Q4802-P4802,"")</f>
        <v>16</v>
      </c>
      <c r="U4802" s="30" t="str">
        <f aca="false">IF(AND(O4802="Engaging",P4802&lt;&gt;""),'Leia-me'!$B$5-P4802,"")</f>
        <v/>
      </c>
      <c r="V4802" s="25" t="str">
        <f aca="false">IF(O4802&lt;&gt;"Engaging","",IF(U4802&lt;='Leia-me'!$B$6,"Saudável",IF(U4802&lt;='Leia-me'!$B$7,"Esfriando",IF(U4802&lt;='Leia-me'!$B$8,"Última chance","Zumbi"))))</f>
        <v/>
      </c>
      <c r="W4802" s="25" t="n">
        <f aca="false">IF(O4802="Won",1,IF(O4802="Lost",0,""))</f>
        <v>0</v>
      </c>
      <c r="X4802" s="25" t="s">
        <v>1835</v>
      </c>
      <c r="Y4802" s="25" t="str">
        <f aca="false">IF(E4802="","Sim","")</f>
        <v/>
      </c>
    </row>
    <row r="4803" customFormat="false" ht="15" hidden="false" customHeight="false" outlineLevel="0" collapsed="false">
      <c r="A4803" s="25" t="s">
        <v>5065</v>
      </c>
      <c r="B4803" s="25" t="s">
        <v>84</v>
      </c>
      <c r="C4803" s="25" t="s">
        <v>93</v>
      </c>
      <c r="D4803" s="25" t="s">
        <v>95</v>
      </c>
      <c r="E4803" s="25" t="s">
        <v>1055</v>
      </c>
      <c r="F4803" s="25" t="s">
        <v>146</v>
      </c>
      <c r="G4803" s="26" t="n">
        <v>439.21</v>
      </c>
      <c r="H4803" s="27" t="n">
        <v>792</v>
      </c>
      <c r="I4803" s="25" t="s">
        <v>147</v>
      </c>
      <c r="K4803" s="25" t="n">
        <v>1996</v>
      </c>
      <c r="L4803" s="25" t="s">
        <v>1834</v>
      </c>
      <c r="M4803" s="25" t="s">
        <v>171</v>
      </c>
      <c r="N4803" s="28" t="n">
        <v>4821</v>
      </c>
      <c r="O4803" s="25" t="s">
        <v>54</v>
      </c>
      <c r="P4803" s="29" t="n">
        <v>42847</v>
      </c>
      <c r="Q4803" s="29" t="n">
        <v>42853</v>
      </c>
      <c r="R4803" s="28" t="n">
        <v>4891</v>
      </c>
      <c r="S4803" s="28" t="n">
        <f aca="false">IF(O4803="Won",R4803,IF(O4803="Lost",0,N4803))</f>
        <v>4891</v>
      </c>
      <c r="T4803" s="30" t="n">
        <f aca="false">IF(AND(P4803&lt;&gt;"",Q4803&lt;&gt;""),Q4803-P4803,"")</f>
        <v>6</v>
      </c>
      <c r="U4803" s="30" t="str">
        <f aca="false">IF(AND(O4803="Engaging",P4803&lt;&gt;""),'Leia-me'!$B$5-P4803,"")</f>
        <v/>
      </c>
      <c r="V4803" s="25" t="str">
        <f aca="false">IF(O4803&lt;&gt;"Engaging","",IF(U4803&lt;='Leia-me'!$B$6,"Saudável",IF(U4803&lt;='Leia-me'!$B$7,"Esfriando",IF(U4803&lt;='Leia-me'!$B$8,"Última chance","Zumbi"))))</f>
        <v/>
      </c>
      <c r="W4803" s="25" t="n">
        <f aca="false">IF(O4803="Won",1,IF(O4803="Lost",0,""))</f>
        <v>1</v>
      </c>
      <c r="X4803" s="25" t="s">
        <v>1835</v>
      </c>
      <c r="Y4803" s="25" t="str">
        <f aca="false">IF(E4803="","Sim","")</f>
        <v/>
      </c>
    </row>
    <row r="4804" customFormat="false" ht="15" hidden="false" customHeight="false" outlineLevel="0" collapsed="false">
      <c r="A4804" s="25" t="s">
        <v>5066</v>
      </c>
      <c r="B4804" s="25" t="s">
        <v>84</v>
      </c>
      <c r="C4804" s="25" t="s">
        <v>93</v>
      </c>
      <c r="D4804" s="25" t="s">
        <v>95</v>
      </c>
      <c r="E4804" s="25" t="s">
        <v>484</v>
      </c>
      <c r="F4804" s="25" t="s">
        <v>211</v>
      </c>
      <c r="G4804" s="26" t="n">
        <v>5158.71</v>
      </c>
      <c r="H4804" s="27" t="n">
        <v>17479</v>
      </c>
      <c r="I4804" s="25" t="s">
        <v>485</v>
      </c>
      <c r="K4804" s="25" t="n">
        <v>1995</v>
      </c>
      <c r="L4804" s="25" t="s">
        <v>186</v>
      </c>
      <c r="M4804" s="25" t="s">
        <v>171</v>
      </c>
      <c r="N4804" s="28" t="n">
        <v>550</v>
      </c>
      <c r="O4804" s="25" t="s">
        <v>55</v>
      </c>
      <c r="P4804" s="29" t="n">
        <v>42848</v>
      </c>
      <c r="Q4804" s="29" t="n">
        <v>42855</v>
      </c>
      <c r="R4804" s="28" t="n">
        <v>0</v>
      </c>
      <c r="S4804" s="28" t="n">
        <f aca="false">IF(O4804="Won",R4804,IF(O4804="Lost",0,N4804))</f>
        <v>0</v>
      </c>
      <c r="T4804" s="30" t="n">
        <f aca="false">IF(AND(P4804&lt;&gt;"",Q4804&lt;&gt;""),Q4804-P4804,"")</f>
        <v>7</v>
      </c>
      <c r="U4804" s="30" t="str">
        <f aca="false">IF(AND(O4804="Engaging",P4804&lt;&gt;""),'Leia-me'!$B$5-P4804,"")</f>
        <v/>
      </c>
      <c r="V4804" s="25" t="str">
        <f aca="false">IF(O4804&lt;&gt;"Engaging","",IF(U4804&lt;='Leia-me'!$B$6,"Saudável",IF(U4804&lt;='Leia-me'!$B$7,"Esfriando",IF(U4804&lt;='Leia-me'!$B$8,"Última chance","Zumbi"))))</f>
        <v/>
      </c>
      <c r="W4804" s="25" t="n">
        <f aca="false">IF(O4804="Won",1,IF(O4804="Lost",0,""))</f>
        <v>0</v>
      </c>
      <c r="Y4804" s="25" t="str">
        <f aca="false">IF(E4804="","Sim","")</f>
        <v/>
      </c>
    </row>
    <row r="4805" customFormat="false" ht="15" hidden="false" customHeight="false" outlineLevel="0" collapsed="false">
      <c r="A4805" s="25" t="s">
        <v>5067</v>
      </c>
      <c r="B4805" s="25" t="s">
        <v>84</v>
      </c>
      <c r="C4805" s="25" t="s">
        <v>93</v>
      </c>
      <c r="D4805" s="25" t="s">
        <v>95</v>
      </c>
      <c r="E4805" s="25" t="s">
        <v>1049</v>
      </c>
      <c r="F4805" s="25" t="s">
        <v>177</v>
      </c>
      <c r="G4805" s="26" t="n">
        <v>2022.14</v>
      </c>
      <c r="H4805" s="27" t="n">
        <v>5113</v>
      </c>
      <c r="I4805" s="25" t="s">
        <v>147</v>
      </c>
      <c r="K4805" s="25" t="n">
        <v>1998</v>
      </c>
      <c r="L4805" s="25" t="s">
        <v>160</v>
      </c>
      <c r="M4805" s="25" t="s">
        <v>149</v>
      </c>
      <c r="N4805" s="28" t="n">
        <v>3393</v>
      </c>
      <c r="O4805" s="25" t="s">
        <v>55</v>
      </c>
      <c r="P4805" s="29" t="n">
        <v>42848</v>
      </c>
      <c r="Q4805" s="29" t="n">
        <v>42967</v>
      </c>
      <c r="R4805" s="28" t="n">
        <v>0</v>
      </c>
      <c r="S4805" s="28" t="n">
        <f aca="false">IF(O4805="Won",R4805,IF(O4805="Lost",0,N4805))</f>
        <v>0</v>
      </c>
      <c r="T4805" s="30" t="n">
        <f aca="false">IF(AND(P4805&lt;&gt;"",Q4805&lt;&gt;""),Q4805-P4805,"")</f>
        <v>119</v>
      </c>
      <c r="U4805" s="30" t="str">
        <f aca="false">IF(AND(O4805="Engaging",P4805&lt;&gt;""),'Leia-me'!$B$5-P4805,"")</f>
        <v/>
      </c>
      <c r="V4805" s="25" t="str">
        <f aca="false">IF(O4805&lt;&gt;"Engaging","",IF(U4805&lt;='Leia-me'!$B$6,"Saudável",IF(U4805&lt;='Leia-me'!$B$7,"Esfriando",IF(U4805&lt;='Leia-me'!$B$8,"Última chance","Zumbi"))))</f>
        <v/>
      </c>
      <c r="W4805" s="25" t="n">
        <f aca="false">IF(O4805="Won",1,IF(O4805="Lost",0,""))</f>
        <v>0</v>
      </c>
      <c r="Y4805" s="25" t="str">
        <f aca="false">IF(E4805="","Sim","")</f>
        <v/>
      </c>
    </row>
    <row r="4806" customFormat="false" ht="15" hidden="false" customHeight="false" outlineLevel="0" collapsed="false">
      <c r="A4806" s="25" t="s">
        <v>5068</v>
      </c>
      <c r="B4806" s="25" t="s">
        <v>84</v>
      </c>
      <c r="C4806" s="25" t="s">
        <v>93</v>
      </c>
      <c r="D4806" s="25" t="s">
        <v>95</v>
      </c>
      <c r="G4806" s="31"/>
      <c r="H4806" s="32"/>
      <c r="L4806" s="25" t="s">
        <v>1834</v>
      </c>
      <c r="M4806" s="25" t="s">
        <v>171</v>
      </c>
      <c r="N4806" s="28" t="n">
        <v>4821</v>
      </c>
      <c r="O4806" s="25" t="s">
        <v>56</v>
      </c>
      <c r="P4806" s="29" t="n">
        <v>42850</v>
      </c>
      <c r="Q4806" s="33"/>
      <c r="R4806" s="34"/>
      <c r="S4806" s="28" t="n">
        <f aca="false">IF(O4806="Won",R4806,IF(O4806="Lost",0,N4806))</f>
        <v>4821</v>
      </c>
      <c r="T4806" s="30" t="str">
        <f aca="false">IF(AND(P4806&lt;&gt;"",Q4806&lt;&gt;""),Q4806-P4806,"")</f>
        <v/>
      </c>
      <c r="U4806" s="30" t="n">
        <f aca="false">IF(AND(O4806="Engaging",P4806&lt;&gt;""),'Leia-me'!$B$5-P4806,"")</f>
        <v>250</v>
      </c>
      <c r="V4806" s="25" t="str">
        <f aca="false">IF(O4806&lt;&gt;"Engaging","",IF(U4806&lt;='Leia-me'!$B$6,"Saudável",IF(U4806&lt;='Leia-me'!$B$7,"Esfriando",IF(U4806&lt;='Leia-me'!$B$8,"Última chance","Zumbi"))))</f>
        <v>Zumbi</v>
      </c>
      <c r="W4806" s="25" t="str">
        <f aca="false">IF(O4806="Won",1,IF(O4806="Lost",0,""))</f>
        <v/>
      </c>
      <c r="X4806" s="25" t="s">
        <v>1835</v>
      </c>
      <c r="Y4806" s="25" t="str">
        <f aca="false">IF(E4806="","Sim","")</f>
        <v>Sim</v>
      </c>
    </row>
    <row r="4807" customFormat="false" ht="15" hidden="false" customHeight="false" outlineLevel="0" collapsed="false">
      <c r="A4807" s="25" t="s">
        <v>5069</v>
      </c>
      <c r="B4807" s="25" t="s">
        <v>84</v>
      </c>
      <c r="C4807" s="25" t="s">
        <v>93</v>
      </c>
      <c r="D4807" s="25" t="s">
        <v>95</v>
      </c>
      <c r="E4807" s="25" t="s">
        <v>452</v>
      </c>
      <c r="F4807" s="25" t="s">
        <v>185</v>
      </c>
      <c r="G4807" s="26" t="n">
        <v>1712.68</v>
      </c>
      <c r="H4807" s="27" t="n">
        <v>3194</v>
      </c>
      <c r="I4807" s="25" t="s">
        <v>147</v>
      </c>
      <c r="J4807" s="25" t="s">
        <v>193</v>
      </c>
      <c r="K4807" s="25" t="n">
        <v>1992</v>
      </c>
      <c r="L4807" s="25" t="s">
        <v>160</v>
      </c>
      <c r="M4807" s="25" t="s">
        <v>149</v>
      </c>
      <c r="N4807" s="28" t="n">
        <v>3393</v>
      </c>
      <c r="O4807" s="25" t="s">
        <v>54</v>
      </c>
      <c r="P4807" s="29" t="n">
        <v>42850</v>
      </c>
      <c r="Q4807" s="29" t="n">
        <v>42865</v>
      </c>
      <c r="R4807" s="28" t="n">
        <v>3844</v>
      </c>
      <c r="S4807" s="28" t="n">
        <f aca="false">IF(O4807="Won",R4807,IF(O4807="Lost",0,N4807))</f>
        <v>3844</v>
      </c>
      <c r="T4807" s="30" t="n">
        <f aca="false">IF(AND(P4807&lt;&gt;"",Q4807&lt;&gt;""),Q4807-P4807,"")</f>
        <v>15</v>
      </c>
      <c r="U4807" s="30" t="str">
        <f aca="false">IF(AND(O4807="Engaging",P4807&lt;&gt;""),'Leia-me'!$B$5-P4807,"")</f>
        <v/>
      </c>
      <c r="V4807" s="25" t="str">
        <f aca="false">IF(O4807&lt;&gt;"Engaging","",IF(U4807&lt;='Leia-me'!$B$6,"Saudável",IF(U4807&lt;='Leia-me'!$B$7,"Esfriando",IF(U4807&lt;='Leia-me'!$B$8,"Última chance","Zumbi"))))</f>
        <v/>
      </c>
      <c r="W4807" s="25" t="n">
        <f aca="false">IF(O4807="Won",1,IF(O4807="Lost",0,""))</f>
        <v>1</v>
      </c>
      <c r="Y4807" s="25" t="str">
        <f aca="false">IF(E4807="","Sim","")</f>
        <v/>
      </c>
    </row>
    <row r="4808" customFormat="false" ht="15" hidden="false" customHeight="false" outlineLevel="0" collapsed="false">
      <c r="A4808" s="25" t="s">
        <v>5070</v>
      </c>
      <c r="B4808" s="25" t="s">
        <v>84</v>
      </c>
      <c r="C4808" s="25" t="s">
        <v>93</v>
      </c>
      <c r="D4808" s="25" t="s">
        <v>95</v>
      </c>
      <c r="E4808" s="25" t="s">
        <v>1347</v>
      </c>
      <c r="F4808" s="25" t="s">
        <v>165</v>
      </c>
      <c r="G4808" s="26" t="n">
        <v>665.06</v>
      </c>
      <c r="H4808" s="27" t="n">
        <v>1095</v>
      </c>
      <c r="I4808" s="25" t="s">
        <v>147</v>
      </c>
      <c r="K4808" s="25" t="n">
        <v>1989</v>
      </c>
      <c r="L4808" s="25" t="s">
        <v>1834</v>
      </c>
      <c r="M4808" s="25" t="s">
        <v>171</v>
      </c>
      <c r="N4808" s="28" t="n">
        <v>4821</v>
      </c>
      <c r="O4808" s="25" t="s">
        <v>55</v>
      </c>
      <c r="P4808" s="29" t="n">
        <v>42851</v>
      </c>
      <c r="Q4808" s="29" t="n">
        <v>42956</v>
      </c>
      <c r="R4808" s="28" t="n">
        <v>0</v>
      </c>
      <c r="S4808" s="28" t="n">
        <f aca="false">IF(O4808="Won",R4808,IF(O4808="Lost",0,N4808))</f>
        <v>0</v>
      </c>
      <c r="T4808" s="30" t="n">
        <f aca="false">IF(AND(P4808&lt;&gt;"",Q4808&lt;&gt;""),Q4808-P4808,"")</f>
        <v>105</v>
      </c>
      <c r="U4808" s="30" t="str">
        <f aca="false">IF(AND(O4808="Engaging",P4808&lt;&gt;""),'Leia-me'!$B$5-P4808,"")</f>
        <v/>
      </c>
      <c r="V4808" s="25" t="str">
        <f aca="false">IF(O4808&lt;&gt;"Engaging","",IF(U4808&lt;='Leia-me'!$B$6,"Saudável",IF(U4808&lt;='Leia-me'!$B$7,"Esfriando",IF(U4808&lt;='Leia-me'!$B$8,"Última chance","Zumbi"))))</f>
        <v/>
      </c>
      <c r="W4808" s="25" t="n">
        <f aca="false">IF(O4808="Won",1,IF(O4808="Lost",0,""))</f>
        <v>0</v>
      </c>
      <c r="X4808" s="25" t="s">
        <v>1835</v>
      </c>
      <c r="Y4808" s="25" t="str">
        <f aca="false">IF(E4808="","Sim","")</f>
        <v/>
      </c>
    </row>
    <row r="4809" customFormat="false" ht="15" hidden="false" customHeight="false" outlineLevel="0" collapsed="false">
      <c r="A4809" s="25" t="s">
        <v>5071</v>
      </c>
      <c r="B4809" s="25" t="s">
        <v>84</v>
      </c>
      <c r="C4809" s="25" t="s">
        <v>93</v>
      </c>
      <c r="D4809" s="25" t="s">
        <v>95</v>
      </c>
      <c r="E4809" s="25" t="s">
        <v>1049</v>
      </c>
      <c r="F4809" s="25" t="s">
        <v>177</v>
      </c>
      <c r="G4809" s="26" t="n">
        <v>2022.14</v>
      </c>
      <c r="H4809" s="27" t="n">
        <v>5113</v>
      </c>
      <c r="I4809" s="25" t="s">
        <v>147</v>
      </c>
      <c r="K4809" s="25" t="n">
        <v>1998</v>
      </c>
      <c r="L4809" s="25" t="s">
        <v>1834</v>
      </c>
      <c r="M4809" s="25" t="s">
        <v>171</v>
      </c>
      <c r="N4809" s="28" t="n">
        <v>4821</v>
      </c>
      <c r="O4809" s="25" t="s">
        <v>55</v>
      </c>
      <c r="P4809" s="29" t="n">
        <v>42852</v>
      </c>
      <c r="Q4809" s="29" t="n">
        <v>42867</v>
      </c>
      <c r="R4809" s="28" t="n">
        <v>0</v>
      </c>
      <c r="S4809" s="28" t="n">
        <f aca="false">IF(O4809="Won",R4809,IF(O4809="Lost",0,N4809))</f>
        <v>0</v>
      </c>
      <c r="T4809" s="30" t="n">
        <f aca="false">IF(AND(P4809&lt;&gt;"",Q4809&lt;&gt;""),Q4809-P4809,"")</f>
        <v>15</v>
      </c>
      <c r="U4809" s="30" t="str">
        <f aca="false">IF(AND(O4809="Engaging",P4809&lt;&gt;""),'Leia-me'!$B$5-P4809,"")</f>
        <v/>
      </c>
      <c r="V4809" s="25" t="str">
        <f aca="false">IF(O4809&lt;&gt;"Engaging","",IF(U4809&lt;='Leia-me'!$B$6,"Saudável",IF(U4809&lt;='Leia-me'!$B$7,"Esfriando",IF(U4809&lt;='Leia-me'!$B$8,"Última chance","Zumbi"))))</f>
        <v/>
      </c>
      <c r="W4809" s="25" t="n">
        <f aca="false">IF(O4809="Won",1,IF(O4809="Lost",0,""))</f>
        <v>0</v>
      </c>
      <c r="X4809" s="25" t="s">
        <v>1835</v>
      </c>
      <c r="Y4809" s="25" t="str">
        <f aca="false">IF(E4809="","Sim","")</f>
        <v/>
      </c>
    </row>
    <row r="4810" customFormat="false" ht="15" hidden="false" customHeight="false" outlineLevel="0" collapsed="false">
      <c r="A4810" s="25" t="s">
        <v>5072</v>
      </c>
      <c r="B4810" s="25" t="s">
        <v>84</v>
      </c>
      <c r="C4810" s="25" t="s">
        <v>93</v>
      </c>
      <c r="D4810" s="25" t="s">
        <v>95</v>
      </c>
      <c r="E4810" s="25" t="s">
        <v>1090</v>
      </c>
      <c r="F4810" s="25" t="s">
        <v>155</v>
      </c>
      <c r="G4810" s="26" t="n">
        <v>6395.05</v>
      </c>
      <c r="H4810" s="27" t="n">
        <v>20275</v>
      </c>
      <c r="I4810" s="25" t="s">
        <v>147</v>
      </c>
      <c r="K4810" s="25" t="n">
        <v>1994</v>
      </c>
      <c r="L4810" s="25" t="s">
        <v>186</v>
      </c>
      <c r="M4810" s="25" t="s">
        <v>171</v>
      </c>
      <c r="N4810" s="28" t="n">
        <v>550</v>
      </c>
      <c r="O4810" s="25" t="s">
        <v>55</v>
      </c>
      <c r="P4810" s="29" t="n">
        <v>42853</v>
      </c>
      <c r="Q4810" s="29" t="n">
        <v>42867</v>
      </c>
      <c r="R4810" s="28" t="n">
        <v>0</v>
      </c>
      <c r="S4810" s="28" t="n">
        <f aca="false">IF(O4810="Won",R4810,IF(O4810="Lost",0,N4810))</f>
        <v>0</v>
      </c>
      <c r="T4810" s="30" t="n">
        <f aca="false">IF(AND(P4810&lt;&gt;"",Q4810&lt;&gt;""),Q4810-P4810,"")</f>
        <v>14</v>
      </c>
      <c r="U4810" s="30" t="str">
        <f aca="false">IF(AND(O4810="Engaging",P4810&lt;&gt;""),'Leia-me'!$B$5-P4810,"")</f>
        <v/>
      </c>
      <c r="V4810" s="25" t="str">
        <f aca="false">IF(O4810&lt;&gt;"Engaging","",IF(U4810&lt;='Leia-me'!$B$6,"Saudável",IF(U4810&lt;='Leia-me'!$B$7,"Esfriando",IF(U4810&lt;='Leia-me'!$B$8,"Última chance","Zumbi"))))</f>
        <v/>
      </c>
      <c r="W4810" s="25" t="n">
        <f aca="false">IF(O4810="Won",1,IF(O4810="Lost",0,""))</f>
        <v>0</v>
      </c>
      <c r="Y4810" s="25" t="str">
        <f aca="false">IF(E4810="","Sim","")</f>
        <v/>
      </c>
    </row>
    <row r="4811" customFormat="false" ht="15" hidden="false" customHeight="false" outlineLevel="0" collapsed="false">
      <c r="A4811" s="25" t="s">
        <v>5073</v>
      </c>
      <c r="B4811" s="25" t="s">
        <v>84</v>
      </c>
      <c r="C4811" s="25" t="s">
        <v>93</v>
      </c>
      <c r="D4811" s="25" t="s">
        <v>95</v>
      </c>
      <c r="G4811" s="31"/>
      <c r="H4811" s="32"/>
      <c r="L4811" s="25" t="s">
        <v>148</v>
      </c>
      <c r="M4811" s="25" t="s">
        <v>149</v>
      </c>
      <c r="N4811" s="28" t="n">
        <v>55</v>
      </c>
      <c r="O4811" s="25" t="s">
        <v>56</v>
      </c>
      <c r="P4811" s="29" t="n">
        <v>42854</v>
      </c>
      <c r="Q4811" s="33"/>
      <c r="R4811" s="34"/>
      <c r="S4811" s="28" t="n">
        <f aca="false">IF(O4811="Won",R4811,IF(O4811="Lost",0,N4811))</f>
        <v>55</v>
      </c>
      <c r="T4811" s="30" t="str">
        <f aca="false">IF(AND(P4811&lt;&gt;"",Q4811&lt;&gt;""),Q4811-P4811,"")</f>
        <v/>
      </c>
      <c r="U4811" s="30" t="n">
        <f aca="false">IF(AND(O4811="Engaging",P4811&lt;&gt;""),'Leia-me'!$B$5-P4811,"")</f>
        <v>246</v>
      </c>
      <c r="V4811" s="25" t="str">
        <f aca="false">IF(O4811&lt;&gt;"Engaging","",IF(U4811&lt;='Leia-me'!$B$6,"Saudável",IF(U4811&lt;='Leia-me'!$B$7,"Esfriando",IF(U4811&lt;='Leia-me'!$B$8,"Última chance","Zumbi"))))</f>
        <v>Zumbi</v>
      </c>
      <c r="W4811" s="25" t="str">
        <f aca="false">IF(O4811="Won",1,IF(O4811="Lost",0,""))</f>
        <v/>
      </c>
      <c r="Y4811" s="25" t="str">
        <f aca="false">IF(E4811="","Sim","")</f>
        <v>Sim</v>
      </c>
    </row>
    <row r="4812" customFormat="false" ht="15" hidden="false" customHeight="false" outlineLevel="0" collapsed="false">
      <c r="A4812" s="25" t="s">
        <v>5074</v>
      </c>
      <c r="B4812" s="25" t="s">
        <v>84</v>
      </c>
      <c r="C4812" s="25" t="s">
        <v>93</v>
      </c>
      <c r="D4812" s="25" t="s">
        <v>95</v>
      </c>
      <c r="E4812" s="25" t="s">
        <v>169</v>
      </c>
      <c r="F4812" s="25" t="s">
        <v>168</v>
      </c>
      <c r="G4812" s="26" t="n">
        <v>2403.58</v>
      </c>
      <c r="H4812" s="27" t="n">
        <v>8801</v>
      </c>
      <c r="I4812" s="25" t="s">
        <v>147</v>
      </c>
      <c r="K4812" s="25" t="n">
        <v>1986</v>
      </c>
      <c r="L4812" s="25" t="s">
        <v>1834</v>
      </c>
      <c r="M4812" s="25" t="s">
        <v>171</v>
      </c>
      <c r="N4812" s="28" t="n">
        <v>4821</v>
      </c>
      <c r="O4812" s="25" t="s">
        <v>56</v>
      </c>
      <c r="P4812" s="29" t="n">
        <v>42858</v>
      </c>
      <c r="Q4812" s="33"/>
      <c r="R4812" s="34"/>
      <c r="S4812" s="28" t="n">
        <f aca="false">IF(O4812="Won",R4812,IF(O4812="Lost",0,N4812))</f>
        <v>4821</v>
      </c>
      <c r="T4812" s="30" t="str">
        <f aca="false">IF(AND(P4812&lt;&gt;"",Q4812&lt;&gt;""),Q4812-P4812,"")</f>
        <v/>
      </c>
      <c r="U4812" s="30" t="n">
        <f aca="false">IF(AND(O4812="Engaging",P4812&lt;&gt;""),'Leia-me'!$B$5-P4812,"")</f>
        <v>242</v>
      </c>
      <c r="V4812" s="25" t="str">
        <f aca="false">IF(O4812&lt;&gt;"Engaging","",IF(U4812&lt;='Leia-me'!$B$6,"Saudável",IF(U4812&lt;='Leia-me'!$B$7,"Esfriando",IF(U4812&lt;='Leia-me'!$B$8,"Última chance","Zumbi"))))</f>
        <v>Zumbi</v>
      </c>
      <c r="W4812" s="25" t="str">
        <f aca="false">IF(O4812="Won",1,IF(O4812="Lost",0,""))</f>
        <v/>
      </c>
      <c r="X4812" s="25" t="s">
        <v>1835</v>
      </c>
      <c r="Y4812" s="25" t="str">
        <f aca="false">IF(E4812="","Sim","")</f>
        <v/>
      </c>
    </row>
    <row r="4813" customFormat="false" ht="15" hidden="false" customHeight="false" outlineLevel="0" collapsed="false">
      <c r="A4813" s="25" t="s">
        <v>5075</v>
      </c>
      <c r="B4813" s="25" t="s">
        <v>84</v>
      </c>
      <c r="C4813" s="25" t="s">
        <v>93</v>
      </c>
      <c r="D4813" s="25" t="s">
        <v>95</v>
      </c>
      <c r="E4813" s="25" t="s">
        <v>193</v>
      </c>
      <c r="F4813" s="25" t="s">
        <v>185</v>
      </c>
      <c r="G4813" s="26" t="n">
        <v>1100.04</v>
      </c>
      <c r="H4813" s="27" t="n">
        <v>2822</v>
      </c>
      <c r="I4813" s="25" t="s">
        <v>147</v>
      </c>
      <c r="K4813" s="25" t="n">
        <v>1996</v>
      </c>
      <c r="L4813" s="25" t="s">
        <v>186</v>
      </c>
      <c r="M4813" s="25" t="s">
        <v>171</v>
      </c>
      <c r="N4813" s="28" t="n">
        <v>550</v>
      </c>
      <c r="O4813" s="25" t="s">
        <v>55</v>
      </c>
      <c r="P4813" s="29" t="n">
        <v>42858</v>
      </c>
      <c r="Q4813" s="29" t="n">
        <v>42948</v>
      </c>
      <c r="R4813" s="28" t="n">
        <v>0</v>
      </c>
      <c r="S4813" s="28" t="n">
        <f aca="false">IF(O4813="Won",R4813,IF(O4813="Lost",0,N4813))</f>
        <v>0</v>
      </c>
      <c r="T4813" s="30" t="n">
        <f aca="false">IF(AND(P4813&lt;&gt;"",Q4813&lt;&gt;""),Q4813-P4813,"")</f>
        <v>90</v>
      </c>
      <c r="U4813" s="30" t="str">
        <f aca="false">IF(AND(O4813="Engaging",P4813&lt;&gt;""),'Leia-me'!$B$5-P4813,"")</f>
        <v/>
      </c>
      <c r="V4813" s="25" t="str">
        <f aca="false">IF(O4813&lt;&gt;"Engaging","",IF(U4813&lt;='Leia-me'!$B$6,"Saudável",IF(U4813&lt;='Leia-me'!$B$7,"Esfriando",IF(U4813&lt;='Leia-me'!$B$8,"Última chance","Zumbi"))))</f>
        <v/>
      </c>
      <c r="W4813" s="25" t="n">
        <f aca="false">IF(O4813="Won",1,IF(O4813="Lost",0,""))</f>
        <v>0</v>
      </c>
      <c r="Y4813" s="25" t="str">
        <f aca="false">IF(E4813="","Sim","")</f>
        <v/>
      </c>
    </row>
    <row r="4814" customFormat="false" ht="15" hidden="false" customHeight="false" outlineLevel="0" collapsed="false">
      <c r="A4814" s="25" t="s">
        <v>5076</v>
      </c>
      <c r="B4814" s="25" t="s">
        <v>84</v>
      </c>
      <c r="C4814" s="25" t="s">
        <v>93</v>
      </c>
      <c r="D4814" s="25" t="s">
        <v>95</v>
      </c>
      <c r="E4814" s="25" t="s">
        <v>1351</v>
      </c>
      <c r="F4814" s="25" t="s">
        <v>177</v>
      </c>
      <c r="G4814" s="26" t="n">
        <v>7537.24</v>
      </c>
      <c r="H4814" s="27" t="n">
        <v>20293</v>
      </c>
      <c r="I4814" s="25" t="s">
        <v>147</v>
      </c>
      <c r="K4814" s="25" t="n">
        <v>1993</v>
      </c>
      <c r="L4814" s="25" t="s">
        <v>170</v>
      </c>
      <c r="M4814" s="25" t="s">
        <v>171</v>
      </c>
      <c r="N4814" s="28" t="n">
        <v>1096</v>
      </c>
      <c r="O4814" s="25" t="s">
        <v>56</v>
      </c>
      <c r="P4814" s="29" t="n">
        <v>42860</v>
      </c>
      <c r="Q4814" s="33"/>
      <c r="R4814" s="34"/>
      <c r="S4814" s="28" t="n">
        <f aca="false">IF(O4814="Won",R4814,IF(O4814="Lost",0,N4814))</f>
        <v>1096</v>
      </c>
      <c r="T4814" s="30" t="str">
        <f aca="false">IF(AND(P4814&lt;&gt;"",Q4814&lt;&gt;""),Q4814-P4814,"")</f>
        <v/>
      </c>
      <c r="U4814" s="30" t="n">
        <f aca="false">IF(AND(O4814="Engaging",P4814&lt;&gt;""),'Leia-me'!$B$5-P4814,"")</f>
        <v>240</v>
      </c>
      <c r="V4814" s="25" t="str">
        <f aca="false">IF(O4814&lt;&gt;"Engaging","",IF(U4814&lt;='Leia-me'!$B$6,"Saudável",IF(U4814&lt;='Leia-me'!$B$7,"Esfriando",IF(U4814&lt;='Leia-me'!$B$8,"Última chance","Zumbi"))))</f>
        <v>Zumbi</v>
      </c>
      <c r="W4814" s="25" t="str">
        <f aca="false">IF(O4814="Won",1,IF(O4814="Lost",0,""))</f>
        <v/>
      </c>
      <c r="Y4814" s="25" t="str">
        <f aca="false">IF(E4814="","Sim","")</f>
        <v/>
      </c>
    </row>
    <row r="4815" customFormat="false" ht="15" hidden="false" customHeight="false" outlineLevel="0" collapsed="false">
      <c r="A4815" s="25" t="s">
        <v>5077</v>
      </c>
      <c r="B4815" s="25" t="s">
        <v>84</v>
      </c>
      <c r="C4815" s="25" t="s">
        <v>93</v>
      </c>
      <c r="D4815" s="25" t="s">
        <v>95</v>
      </c>
      <c r="E4815" s="25" t="s">
        <v>452</v>
      </c>
      <c r="F4815" s="25" t="s">
        <v>185</v>
      </c>
      <c r="G4815" s="26" t="n">
        <v>1712.68</v>
      </c>
      <c r="H4815" s="27" t="n">
        <v>3194</v>
      </c>
      <c r="I4815" s="25" t="s">
        <v>147</v>
      </c>
      <c r="J4815" s="25" t="s">
        <v>193</v>
      </c>
      <c r="K4815" s="25" t="n">
        <v>1992</v>
      </c>
      <c r="L4815" s="25" t="s">
        <v>1834</v>
      </c>
      <c r="M4815" s="25" t="s">
        <v>171</v>
      </c>
      <c r="N4815" s="28" t="n">
        <v>4821</v>
      </c>
      <c r="O4815" s="25" t="s">
        <v>54</v>
      </c>
      <c r="P4815" s="29" t="n">
        <v>42860</v>
      </c>
      <c r="Q4815" s="29" t="n">
        <v>42952</v>
      </c>
      <c r="R4815" s="28" t="n">
        <v>4697</v>
      </c>
      <c r="S4815" s="28" t="n">
        <f aca="false">IF(O4815="Won",R4815,IF(O4815="Lost",0,N4815))</f>
        <v>4697</v>
      </c>
      <c r="T4815" s="30" t="n">
        <f aca="false">IF(AND(P4815&lt;&gt;"",Q4815&lt;&gt;""),Q4815-P4815,"")</f>
        <v>92</v>
      </c>
      <c r="U4815" s="30" t="str">
        <f aca="false">IF(AND(O4815="Engaging",P4815&lt;&gt;""),'Leia-me'!$B$5-P4815,"")</f>
        <v/>
      </c>
      <c r="V4815" s="25" t="str">
        <f aca="false">IF(O4815&lt;&gt;"Engaging","",IF(U4815&lt;='Leia-me'!$B$6,"Saudável",IF(U4815&lt;='Leia-me'!$B$7,"Esfriando",IF(U4815&lt;='Leia-me'!$B$8,"Última chance","Zumbi"))))</f>
        <v/>
      </c>
      <c r="W4815" s="25" t="n">
        <f aca="false">IF(O4815="Won",1,IF(O4815="Lost",0,""))</f>
        <v>1</v>
      </c>
      <c r="X4815" s="25" t="s">
        <v>1835</v>
      </c>
      <c r="Y4815" s="25" t="str">
        <f aca="false">IF(E4815="","Sim","")</f>
        <v/>
      </c>
    </row>
    <row r="4816" customFormat="false" ht="15" hidden="false" customHeight="false" outlineLevel="0" collapsed="false">
      <c r="A4816" s="25" t="s">
        <v>5078</v>
      </c>
      <c r="B4816" s="25" t="s">
        <v>84</v>
      </c>
      <c r="C4816" s="25" t="s">
        <v>93</v>
      </c>
      <c r="D4816" s="25" t="s">
        <v>95</v>
      </c>
      <c r="E4816" s="25" t="s">
        <v>661</v>
      </c>
      <c r="F4816" s="25" t="s">
        <v>146</v>
      </c>
      <c r="G4816" s="26" t="n">
        <v>251.41</v>
      </c>
      <c r="H4816" s="27" t="n">
        <v>495</v>
      </c>
      <c r="I4816" s="25" t="s">
        <v>147</v>
      </c>
      <c r="K4816" s="25" t="n">
        <v>1999</v>
      </c>
      <c r="L4816" s="25" t="s">
        <v>148</v>
      </c>
      <c r="M4816" s="25" t="s">
        <v>149</v>
      </c>
      <c r="N4816" s="28" t="n">
        <v>55</v>
      </c>
      <c r="O4816" s="25" t="s">
        <v>55</v>
      </c>
      <c r="P4816" s="29" t="n">
        <v>42861</v>
      </c>
      <c r="Q4816" s="29" t="n">
        <v>42879</v>
      </c>
      <c r="R4816" s="28" t="n">
        <v>0</v>
      </c>
      <c r="S4816" s="28" t="n">
        <f aca="false">IF(O4816="Won",R4816,IF(O4816="Lost",0,N4816))</f>
        <v>0</v>
      </c>
      <c r="T4816" s="30" t="n">
        <f aca="false">IF(AND(P4816&lt;&gt;"",Q4816&lt;&gt;""),Q4816-P4816,"")</f>
        <v>18</v>
      </c>
      <c r="U4816" s="30" t="str">
        <f aca="false">IF(AND(O4816="Engaging",P4816&lt;&gt;""),'Leia-me'!$B$5-P4816,"")</f>
        <v/>
      </c>
      <c r="V4816" s="25" t="str">
        <f aca="false">IF(O4816&lt;&gt;"Engaging","",IF(U4816&lt;='Leia-me'!$B$6,"Saudável",IF(U4816&lt;='Leia-me'!$B$7,"Esfriando",IF(U4816&lt;='Leia-me'!$B$8,"Última chance","Zumbi"))))</f>
        <v/>
      </c>
      <c r="W4816" s="25" t="n">
        <f aca="false">IF(O4816="Won",1,IF(O4816="Lost",0,""))</f>
        <v>0</v>
      </c>
      <c r="Y4816" s="25" t="str">
        <f aca="false">IF(E4816="","Sim","")</f>
        <v/>
      </c>
    </row>
    <row r="4817" customFormat="false" ht="15" hidden="false" customHeight="false" outlineLevel="0" collapsed="false">
      <c r="A4817" s="25" t="s">
        <v>5079</v>
      </c>
      <c r="B4817" s="25" t="s">
        <v>84</v>
      </c>
      <c r="C4817" s="25" t="s">
        <v>93</v>
      </c>
      <c r="D4817" s="25" t="s">
        <v>95</v>
      </c>
      <c r="E4817" s="25" t="s">
        <v>445</v>
      </c>
      <c r="F4817" s="25" t="s">
        <v>192</v>
      </c>
      <c r="G4817" s="26" t="n">
        <v>987.39</v>
      </c>
      <c r="H4817" s="27" t="n">
        <v>2253</v>
      </c>
      <c r="I4817" s="25" t="s">
        <v>147</v>
      </c>
      <c r="K4817" s="25" t="n">
        <v>2002</v>
      </c>
      <c r="L4817" s="25" t="s">
        <v>160</v>
      </c>
      <c r="M4817" s="25" t="s">
        <v>149</v>
      </c>
      <c r="N4817" s="28" t="n">
        <v>3393</v>
      </c>
      <c r="O4817" s="25" t="s">
        <v>54</v>
      </c>
      <c r="P4817" s="29" t="n">
        <v>42862</v>
      </c>
      <c r="Q4817" s="29" t="n">
        <v>42876</v>
      </c>
      <c r="R4817" s="28" t="n">
        <v>4287</v>
      </c>
      <c r="S4817" s="28" t="n">
        <f aca="false">IF(O4817="Won",R4817,IF(O4817="Lost",0,N4817))</f>
        <v>4287</v>
      </c>
      <c r="T4817" s="30" t="n">
        <f aca="false">IF(AND(P4817&lt;&gt;"",Q4817&lt;&gt;""),Q4817-P4817,"")</f>
        <v>14</v>
      </c>
      <c r="U4817" s="30" t="str">
        <f aca="false">IF(AND(O4817="Engaging",P4817&lt;&gt;""),'Leia-me'!$B$5-P4817,"")</f>
        <v/>
      </c>
      <c r="V4817" s="25" t="str">
        <f aca="false">IF(O4817&lt;&gt;"Engaging","",IF(U4817&lt;='Leia-me'!$B$6,"Saudável",IF(U4817&lt;='Leia-me'!$B$7,"Esfriando",IF(U4817&lt;='Leia-me'!$B$8,"Última chance","Zumbi"))))</f>
        <v/>
      </c>
      <c r="W4817" s="25" t="n">
        <f aca="false">IF(O4817="Won",1,IF(O4817="Lost",0,""))</f>
        <v>1</v>
      </c>
      <c r="Y4817" s="25" t="str">
        <f aca="false">IF(E4817="","Sim","")</f>
        <v/>
      </c>
    </row>
    <row r="4818" customFormat="false" ht="15" hidden="false" customHeight="false" outlineLevel="0" collapsed="false">
      <c r="A4818" s="25" t="s">
        <v>5080</v>
      </c>
      <c r="B4818" s="25" t="s">
        <v>84</v>
      </c>
      <c r="C4818" s="25" t="s">
        <v>93</v>
      </c>
      <c r="D4818" s="25" t="s">
        <v>95</v>
      </c>
      <c r="E4818" s="25" t="s">
        <v>1090</v>
      </c>
      <c r="F4818" s="25" t="s">
        <v>155</v>
      </c>
      <c r="G4818" s="26" t="n">
        <v>6395.05</v>
      </c>
      <c r="H4818" s="27" t="n">
        <v>20275</v>
      </c>
      <c r="I4818" s="25" t="s">
        <v>147</v>
      </c>
      <c r="K4818" s="25" t="n">
        <v>1994</v>
      </c>
      <c r="L4818" s="25" t="s">
        <v>170</v>
      </c>
      <c r="M4818" s="25" t="s">
        <v>171</v>
      </c>
      <c r="N4818" s="28" t="n">
        <v>1096</v>
      </c>
      <c r="O4818" s="25" t="s">
        <v>54</v>
      </c>
      <c r="P4818" s="29" t="n">
        <v>42863</v>
      </c>
      <c r="Q4818" s="29" t="n">
        <v>42872</v>
      </c>
      <c r="R4818" s="28" t="n">
        <v>1372</v>
      </c>
      <c r="S4818" s="28" t="n">
        <f aca="false">IF(O4818="Won",R4818,IF(O4818="Lost",0,N4818))</f>
        <v>1372</v>
      </c>
      <c r="T4818" s="30" t="n">
        <f aca="false">IF(AND(P4818&lt;&gt;"",Q4818&lt;&gt;""),Q4818-P4818,"")</f>
        <v>9</v>
      </c>
      <c r="U4818" s="30" t="str">
        <f aca="false">IF(AND(O4818="Engaging",P4818&lt;&gt;""),'Leia-me'!$B$5-P4818,"")</f>
        <v/>
      </c>
      <c r="V4818" s="25" t="str">
        <f aca="false">IF(O4818&lt;&gt;"Engaging","",IF(U4818&lt;='Leia-me'!$B$6,"Saudável",IF(U4818&lt;='Leia-me'!$B$7,"Esfriando",IF(U4818&lt;='Leia-me'!$B$8,"Última chance","Zumbi"))))</f>
        <v/>
      </c>
      <c r="W4818" s="25" t="n">
        <f aca="false">IF(O4818="Won",1,IF(O4818="Lost",0,""))</f>
        <v>1</v>
      </c>
      <c r="Y4818" s="25" t="str">
        <f aca="false">IF(E4818="","Sim","")</f>
        <v/>
      </c>
    </row>
    <row r="4819" customFormat="false" ht="15" hidden="false" customHeight="false" outlineLevel="0" collapsed="false">
      <c r="A4819" s="25" t="s">
        <v>5081</v>
      </c>
      <c r="B4819" s="25" t="s">
        <v>84</v>
      </c>
      <c r="C4819" s="25" t="s">
        <v>93</v>
      </c>
      <c r="D4819" s="25" t="s">
        <v>95</v>
      </c>
      <c r="E4819" s="25" t="s">
        <v>1690</v>
      </c>
      <c r="F4819" s="25" t="s">
        <v>211</v>
      </c>
      <c r="G4819" s="26" t="n">
        <v>2520.83</v>
      </c>
      <c r="H4819" s="27" t="n">
        <v>3502</v>
      </c>
      <c r="I4819" s="25" t="s">
        <v>147</v>
      </c>
      <c r="K4819" s="25" t="n">
        <v>1990</v>
      </c>
      <c r="L4819" s="25" t="s">
        <v>160</v>
      </c>
      <c r="M4819" s="25" t="s">
        <v>149</v>
      </c>
      <c r="N4819" s="28" t="n">
        <v>3393</v>
      </c>
      <c r="O4819" s="25" t="s">
        <v>55</v>
      </c>
      <c r="P4819" s="29" t="n">
        <v>42864</v>
      </c>
      <c r="Q4819" s="29" t="n">
        <v>42875</v>
      </c>
      <c r="R4819" s="28" t="n">
        <v>0</v>
      </c>
      <c r="S4819" s="28" t="n">
        <f aca="false">IF(O4819="Won",R4819,IF(O4819="Lost",0,N4819))</f>
        <v>0</v>
      </c>
      <c r="T4819" s="30" t="n">
        <f aca="false">IF(AND(P4819&lt;&gt;"",Q4819&lt;&gt;""),Q4819-P4819,"")</f>
        <v>11</v>
      </c>
      <c r="U4819" s="30" t="str">
        <f aca="false">IF(AND(O4819="Engaging",P4819&lt;&gt;""),'Leia-me'!$B$5-P4819,"")</f>
        <v/>
      </c>
      <c r="V4819" s="25" t="str">
        <f aca="false">IF(O4819&lt;&gt;"Engaging","",IF(U4819&lt;='Leia-me'!$B$6,"Saudável",IF(U4819&lt;='Leia-me'!$B$7,"Esfriando",IF(U4819&lt;='Leia-me'!$B$8,"Última chance","Zumbi"))))</f>
        <v/>
      </c>
      <c r="W4819" s="25" t="n">
        <f aca="false">IF(O4819="Won",1,IF(O4819="Lost",0,""))</f>
        <v>0</v>
      </c>
      <c r="Y4819" s="25" t="str">
        <f aca="false">IF(E4819="","Sim","")</f>
        <v/>
      </c>
    </row>
    <row r="4820" customFormat="false" ht="15" hidden="false" customHeight="false" outlineLevel="0" collapsed="false">
      <c r="A4820" s="25" t="s">
        <v>5082</v>
      </c>
      <c r="B4820" s="25" t="s">
        <v>84</v>
      </c>
      <c r="C4820" s="25" t="s">
        <v>93</v>
      </c>
      <c r="D4820" s="25" t="s">
        <v>95</v>
      </c>
      <c r="E4820" s="25" t="s">
        <v>622</v>
      </c>
      <c r="F4820" s="25" t="s">
        <v>211</v>
      </c>
      <c r="G4820" s="26" t="n">
        <v>167.89</v>
      </c>
      <c r="H4820" s="27" t="n">
        <v>493</v>
      </c>
      <c r="I4820" s="25" t="s">
        <v>623</v>
      </c>
      <c r="K4820" s="25" t="n">
        <v>2000</v>
      </c>
      <c r="L4820" s="25" t="s">
        <v>186</v>
      </c>
      <c r="M4820" s="25" t="s">
        <v>171</v>
      </c>
      <c r="N4820" s="28" t="n">
        <v>550</v>
      </c>
      <c r="O4820" s="25" t="s">
        <v>54</v>
      </c>
      <c r="P4820" s="29" t="n">
        <v>42865</v>
      </c>
      <c r="Q4820" s="29" t="n">
        <v>42871</v>
      </c>
      <c r="R4820" s="28" t="n">
        <v>629</v>
      </c>
      <c r="S4820" s="28" t="n">
        <f aca="false">IF(O4820="Won",R4820,IF(O4820="Lost",0,N4820))</f>
        <v>629</v>
      </c>
      <c r="T4820" s="30" t="n">
        <f aca="false">IF(AND(P4820&lt;&gt;"",Q4820&lt;&gt;""),Q4820-P4820,"")</f>
        <v>6</v>
      </c>
      <c r="U4820" s="30" t="str">
        <f aca="false">IF(AND(O4820="Engaging",P4820&lt;&gt;""),'Leia-me'!$B$5-P4820,"")</f>
        <v/>
      </c>
      <c r="V4820" s="25" t="str">
        <f aca="false">IF(O4820&lt;&gt;"Engaging","",IF(U4820&lt;='Leia-me'!$B$6,"Saudável",IF(U4820&lt;='Leia-me'!$B$7,"Esfriando",IF(U4820&lt;='Leia-me'!$B$8,"Última chance","Zumbi"))))</f>
        <v/>
      </c>
      <c r="W4820" s="25" t="n">
        <f aca="false">IF(O4820="Won",1,IF(O4820="Lost",0,""))</f>
        <v>1</v>
      </c>
      <c r="Y4820" s="25" t="str">
        <f aca="false">IF(E4820="","Sim","")</f>
        <v/>
      </c>
    </row>
    <row r="4821" customFormat="false" ht="15" hidden="false" customHeight="false" outlineLevel="0" collapsed="false">
      <c r="A4821" s="25" t="s">
        <v>5083</v>
      </c>
      <c r="B4821" s="25" t="s">
        <v>84</v>
      </c>
      <c r="C4821" s="25" t="s">
        <v>93</v>
      </c>
      <c r="D4821" s="25" t="s">
        <v>95</v>
      </c>
      <c r="E4821" s="25" t="s">
        <v>1371</v>
      </c>
      <c r="F4821" s="25" t="s">
        <v>185</v>
      </c>
      <c r="G4821" s="26" t="n">
        <v>40.79</v>
      </c>
      <c r="H4821" s="27" t="n">
        <v>142</v>
      </c>
      <c r="I4821" s="25" t="s">
        <v>1372</v>
      </c>
      <c r="K4821" s="25" t="n">
        <v>2011</v>
      </c>
      <c r="L4821" s="25" t="s">
        <v>186</v>
      </c>
      <c r="M4821" s="25" t="s">
        <v>171</v>
      </c>
      <c r="N4821" s="28" t="n">
        <v>550</v>
      </c>
      <c r="O4821" s="25" t="s">
        <v>56</v>
      </c>
      <c r="P4821" s="29" t="n">
        <v>42866</v>
      </c>
      <c r="Q4821" s="33"/>
      <c r="R4821" s="34"/>
      <c r="S4821" s="28" t="n">
        <f aca="false">IF(O4821="Won",R4821,IF(O4821="Lost",0,N4821))</f>
        <v>550</v>
      </c>
      <c r="T4821" s="30" t="str">
        <f aca="false">IF(AND(P4821&lt;&gt;"",Q4821&lt;&gt;""),Q4821-P4821,"")</f>
        <v/>
      </c>
      <c r="U4821" s="30" t="n">
        <f aca="false">IF(AND(O4821="Engaging",P4821&lt;&gt;""),'Leia-me'!$B$5-P4821,"")</f>
        <v>234</v>
      </c>
      <c r="V4821" s="25" t="str">
        <f aca="false">IF(O4821&lt;&gt;"Engaging","",IF(U4821&lt;='Leia-me'!$B$6,"Saudável",IF(U4821&lt;='Leia-me'!$B$7,"Esfriando",IF(U4821&lt;='Leia-me'!$B$8,"Última chance","Zumbi"))))</f>
        <v>Zumbi</v>
      </c>
      <c r="W4821" s="25" t="str">
        <f aca="false">IF(O4821="Won",1,IF(O4821="Lost",0,""))</f>
        <v/>
      </c>
      <c r="Y4821" s="25" t="str">
        <f aca="false">IF(E4821="","Sim","")</f>
        <v/>
      </c>
    </row>
    <row r="4822" customFormat="false" ht="15" hidden="false" customHeight="false" outlineLevel="0" collapsed="false">
      <c r="A4822" s="25" t="s">
        <v>5084</v>
      </c>
      <c r="B4822" s="25" t="s">
        <v>84</v>
      </c>
      <c r="C4822" s="25" t="s">
        <v>93</v>
      </c>
      <c r="D4822" s="25" t="s">
        <v>95</v>
      </c>
      <c r="G4822" s="31"/>
      <c r="H4822" s="32"/>
      <c r="L4822" s="25" t="s">
        <v>170</v>
      </c>
      <c r="M4822" s="25" t="s">
        <v>171</v>
      </c>
      <c r="N4822" s="28" t="n">
        <v>1096</v>
      </c>
      <c r="O4822" s="25" t="s">
        <v>56</v>
      </c>
      <c r="P4822" s="29" t="n">
        <v>42869</v>
      </c>
      <c r="Q4822" s="33"/>
      <c r="R4822" s="34"/>
      <c r="S4822" s="28" t="n">
        <f aca="false">IF(O4822="Won",R4822,IF(O4822="Lost",0,N4822))</f>
        <v>1096</v>
      </c>
      <c r="T4822" s="30" t="str">
        <f aca="false">IF(AND(P4822&lt;&gt;"",Q4822&lt;&gt;""),Q4822-P4822,"")</f>
        <v/>
      </c>
      <c r="U4822" s="30" t="n">
        <f aca="false">IF(AND(O4822="Engaging",P4822&lt;&gt;""),'Leia-me'!$B$5-P4822,"")</f>
        <v>231</v>
      </c>
      <c r="V4822" s="25" t="str">
        <f aca="false">IF(O4822&lt;&gt;"Engaging","",IF(U4822&lt;='Leia-me'!$B$6,"Saudável",IF(U4822&lt;='Leia-me'!$B$7,"Esfriando",IF(U4822&lt;='Leia-me'!$B$8,"Última chance","Zumbi"))))</f>
        <v>Zumbi</v>
      </c>
      <c r="W4822" s="25" t="str">
        <f aca="false">IF(O4822="Won",1,IF(O4822="Lost",0,""))</f>
        <v/>
      </c>
      <c r="Y4822" s="25" t="str">
        <f aca="false">IF(E4822="","Sim","")</f>
        <v>Sim</v>
      </c>
    </row>
    <row r="4823" customFormat="false" ht="15" hidden="false" customHeight="false" outlineLevel="0" collapsed="false">
      <c r="A4823" s="25" t="s">
        <v>5085</v>
      </c>
      <c r="B4823" s="25" t="s">
        <v>84</v>
      </c>
      <c r="C4823" s="25" t="s">
        <v>93</v>
      </c>
      <c r="D4823" s="25" t="s">
        <v>95</v>
      </c>
      <c r="E4823" s="25" t="s">
        <v>1671</v>
      </c>
      <c r="F4823" s="25" t="s">
        <v>168</v>
      </c>
      <c r="G4823" s="26" t="n">
        <v>3027.46</v>
      </c>
      <c r="H4823" s="27" t="n">
        <v>9516</v>
      </c>
      <c r="I4823" s="25" t="s">
        <v>1672</v>
      </c>
      <c r="K4823" s="25" t="n">
        <v>1984</v>
      </c>
      <c r="L4823" s="25" t="s">
        <v>186</v>
      </c>
      <c r="M4823" s="25" t="s">
        <v>171</v>
      </c>
      <c r="N4823" s="28" t="n">
        <v>550</v>
      </c>
      <c r="O4823" s="25" t="s">
        <v>55</v>
      </c>
      <c r="P4823" s="29" t="n">
        <v>42869</v>
      </c>
      <c r="Q4823" s="29" t="n">
        <v>42949</v>
      </c>
      <c r="R4823" s="28" t="n">
        <v>0</v>
      </c>
      <c r="S4823" s="28" t="n">
        <f aca="false">IF(O4823="Won",R4823,IF(O4823="Lost",0,N4823))</f>
        <v>0</v>
      </c>
      <c r="T4823" s="30" t="n">
        <f aca="false">IF(AND(P4823&lt;&gt;"",Q4823&lt;&gt;""),Q4823-P4823,"")</f>
        <v>80</v>
      </c>
      <c r="U4823" s="30" t="str">
        <f aca="false">IF(AND(O4823="Engaging",P4823&lt;&gt;""),'Leia-me'!$B$5-P4823,"")</f>
        <v/>
      </c>
      <c r="V4823" s="25" t="str">
        <f aca="false">IF(O4823&lt;&gt;"Engaging","",IF(U4823&lt;='Leia-me'!$B$6,"Saudável",IF(U4823&lt;='Leia-me'!$B$7,"Esfriando",IF(U4823&lt;='Leia-me'!$B$8,"Última chance","Zumbi"))))</f>
        <v/>
      </c>
      <c r="W4823" s="25" t="n">
        <f aca="false">IF(O4823="Won",1,IF(O4823="Lost",0,""))</f>
        <v>0</v>
      </c>
      <c r="Y4823" s="25" t="str">
        <f aca="false">IF(E4823="","Sim","")</f>
        <v/>
      </c>
    </row>
    <row r="4824" customFormat="false" ht="15" hidden="false" customHeight="false" outlineLevel="0" collapsed="false">
      <c r="A4824" s="25" t="s">
        <v>5086</v>
      </c>
      <c r="B4824" s="25" t="s">
        <v>84</v>
      </c>
      <c r="C4824" s="25" t="s">
        <v>93</v>
      </c>
      <c r="D4824" s="25" t="s">
        <v>95</v>
      </c>
      <c r="E4824" s="25" t="s">
        <v>218</v>
      </c>
      <c r="F4824" s="25" t="s">
        <v>146</v>
      </c>
      <c r="G4824" s="26" t="n">
        <v>4.54</v>
      </c>
      <c r="H4824" s="27" t="n">
        <v>9</v>
      </c>
      <c r="I4824" s="25" t="s">
        <v>147</v>
      </c>
      <c r="K4824" s="25" t="n">
        <v>2017</v>
      </c>
      <c r="L4824" s="25" t="s">
        <v>160</v>
      </c>
      <c r="M4824" s="25" t="s">
        <v>149</v>
      </c>
      <c r="N4824" s="28" t="n">
        <v>3393</v>
      </c>
      <c r="O4824" s="25" t="s">
        <v>56</v>
      </c>
      <c r="P4824" s="29" t="n">
        <v>42870</v>
      </c>
      <c r="Q4824" s="33"/>
      <c r="R4824" s="34"/>
      <c r="S4824" s="28" t="n">
        <f aca="false">IF(O4824="Won",R4824,IF(O4824="Lost",0,N4824))</f>
        <v>3393</v>
      </c>
      <c r="T4824" s="30" t="str">
        <f aca="false">IF(AND(P4824&lt;&gt;"",Q4824&lt;&gt;""),Q4824-P4824,"")</f>
        <v/>
      </c>
      <c r="U4824" s="30" t="n">
        <f aca="false">IF(AND(O4824="Engaging",P4824&lt;&gt;""),'Leia-me'!$B$5-P4824,"")</f>
        <v>230</v>
      </c>
      <c r="V4824" s="25" t="str">
        <f aca="false">IF(O4824&lt;&gt;"Engaging","",IF(U4824&lt;='Leia-me'!$B$6,"Saudável",IF(U4824&lt;='Leia-me'!$B$7,"Esfriando",IF(U4824&lt;='Leia-me'!$B$8,"Última chance","Zumbi"))))</f>
        <v>Zumbi</v>
      </c>
      <c r="W4824" s="25" t="str">
        <f aca="false">IF(O4824="Won",1,IF(O4824="Lost",0,""))</f>
        <v/>
      </c>
      <c r="Y4824" s="25" t="str">
        <f aca="false">IF(E4824="","Sim","")</f>
        <v/>
      </c>
    </row>
    <row r="4825" customFormat="false" ht="15" hidden="false" customHeight="false" outlineLevel="0" collapsed="false">
      <c r="A4825" s="25" t="s">
        <v>5087</v>
      </c>
      <c r="B4825" s="25" t="s">
        <v>84</v>
      </c>
      <c r="C4825" s="25" t="s">
        <v>93</v>
      </c>
      <c r="D4825" s="25" t="s">
        <v>95</v>
      </c>
      <c r="E4825" s="25" t="s">
        <v>1156</v>
      </c>
      <c r="F4825" s="25" t="s">
        <v>185</v>
      </c>
      <c r="G4825" s="26" t="n">
        <v>1242.32</v>
      </c>
      <c r="H4825" s="27" t="n">
        <v>3027</v>
      </c>
      <c r="I4825" s="25" t="s">
        <v>147</v>
      </c>
      <c r="J4825" s="25" t="s">
        <v>193</v>
      </c>
      <c r="K4825" s="25" t="n">
        <v>1993</v>
      </c>
      <c r="L4825" s="25" t="s">
        <v>170</v>
      </c>
      <c r="M4825" s="25" t="s">
        <v>171</v>
      </c>
      <c r="N4825" s="28" t="n">
        <v>1096</v>
      </c>
      <c r="O4825" s="25" t="s">
        <v>54</v>
      </c>
      <c r="P4825" s="29" t="n">
        <v>42870</v>
      </c>
      <c r="Q4825" s="29" t="n">
        <v>42913</v>
      </c>
      <c r="R4825" s="28" t="n">
        <v>1078</v>
      </c>
      <c r="S4825" s="28" t="n">
        <f aca="false">IF(O4825="Won",R4825,IF(O4825="Lost",0,N4825))</f>
        <v>1078</v>
      </c>
      <c r="T4825" s="30" t="n">
        <f aca="false">IF(AND(P4825&lt;&gt;"",Q4825&lt;&gt;""),Q4825-P4825,"")</f>
        <v>43</v>
      </c>
      <c r="U4825" s="30" t="str">
        <f aca="false">IF(AND(O4825="Engaging",P4825&lt;&gt;""),'Leia-me'!$B$5-P4825,"")</f>
        <v/>
      </c>
      <c r="V4825" s="25" t="str">
        <f aca="false">IF(O4825&lt;&gt;"Engaging","",IF(U4825&lt;='Leia-me'!$B$6,"Saudável",IF(U4825&lt;='Leia-me'!$B$7,"Esfriando",IF(U4825&lt;='Leia-me'!$B$8,"Última chance","Zumbi"))))</f>
        <v/>
      </c>
      <c r="W4825" s="25" t="n">
        <f aca="false">IF(O4825="Won",1,IF(O4825="Lost",0,""))</f>
        <v>1</v>
      </c>
      <c r="Y4825" s="25" t="str">
        <f aca="false">IF(E4825="","Sim","")</f>
        <v/>
      </c>
    </row>
    <row r="4826" customFormat="false" ht="15" hidden="false" customHeight="false" outlineLevel="0" collapsed="false">
      <c r="A4826" s="25" t="s">
        <v>5088</v>
      </c>
      <c r="B4826" s="25" t="s">
        <v>84</v>
      </c>
      <c r="C4826" s="25" t="s">
        <v>93</v>
      </c>
      <c r="D4826" s="25" t="s">
        <v>95</v>
      </c>
      <c r="E4826" s="25" t="s">
        <v>622</v>
      </c>
      <c r="F4826" s="25" t="s">
        <v>211</v>
      </c>
      <c r="G4826" s="26" t="n">
        <v>167.89</v>
      </c>
      <c r="H4826" s="27" t="n">
        <v>493</v>
      </c>
      <c r="I4826" s="25" t="s">
        <v>623</v>
      </c>
      <c r="K4826" s="25" t="n">
        <v>2000</v>
      </c>
      <c r="L4826" s="25" t="s">
        <v>1834</v>
      </c>
      <c r="M4826" s="25" t="s">
        <v>171</v>
      </c>
      <c r="N4826" s="28" t="n">
        <v>4821</v>
      </c>
      <c r="O4826" s="25" t="s">
        <v>54</v>
      </c>
      <c r="P4826" s="29" t="n">
        <v>42870</v>
      </c>
      <c r="Q4826" s="29" t="n">
        <v>42878</v>
      </c>
      <c r="R4826" s="28" t="n">
        <v>3717</v>
      </c>
      <c r="S4826" s="28" t="n">
        <f aca="false">IF(O4826="Won",R4826,IF(O4826="Lost",0,N4826))</f>
        <v>3717</v>
      </c>
      <c r="T4826" s="30" t="n">
        <f aca="false">IF(AND(P4826&lt;&gt;"",Q4826&lt;&gt;""),Q4826-P4826,"")</f>
        <v>8</v>
      </c>
      <c r="U4826" s="30" t="str">
        <f aca="false">IF(AND(O4826="Engaging",P4826&lt;&gt;""),'Leia-me'!$B$5-P4826,"")</f>
        <v/>
      </c>
      <c r="V4826" s="25" t="str">
        <f aca="false">IF(O4826&lt;&gt;"Engaging","",IF(U4826&lt;='Leia-me'!$B$6,"Saudável",IF(U4826&lt;='Leia-me'!$B$7,"Esfriando",IF(U4826&lt;='Leia-me'!$B$8,"Última chance","Zumbi"))))</f>
        <v/>
      </c>
      <c r="W4826" s="25" t="n">
        <f aca="false">IF(O4826="Won",1,IF(O4826="Lost",0,""))</f>
        <v>1</v>
      </c>
      <c r="X4826" s="25" t="s">
        <v>1835</v>
      </c>
      <c r="Y4826" s="25" t="str">
        <f aca="false">IF(E4826="","Sim","")</f>
        <v/>
      </c>
    </row>
    <row r="4827" customFormat="false" ht="15" hidden="false" customHeight="false" outlineLevel="0" collapsed="false">
      <c r="A4827" s="25" t="s">
        <v>5089</v>
      </c>
      <c r="B4827" s="25" t="s">
        <v>84</v>
      </c>
      <c r="C4827" s="25" t="s">
        <v>93</v>
      </c>
      <c r="D4827" s="25" t="s">
        <v>95</v>
      </c>
      <c r="E4827" s="25" t="s">
        <v>218</v>
      </c>
      <c r="F4827" s="25" t="s">
        <v>146</v>
      </c>
      <c r="G4827" s="26" t="n">
        <v>4.54</v>
      </c>
      <c r="H4827" s="27" t="n">
        <v>9</v>
      </c>
      <c r="I4827" s="25" t="s">
        <v>147</v>
      </c>
      <c r="K4827" s="25" t="n">
        <v>2017</v>
      </c>
      <c r="L4827" s="25" t="s">
        <v>1834</v>
      </c>
      <c r="M4827" s="25" t="s">
        <v>171</v>
      </c>
      <c r="N4827" s="28" t="n">
        <v>4821</v>
      </c>
      <c r="O4827" s="25" t="s">
        <v>55</v>
      </c>
      <c r="P4827" s="29" t="n">
        <v>42871</v>
      </c>
      <c r="Q4827" s="29" t="n">
        <v>42960</v>
      </c>
      <c r="R4827" s="28" t="n">
        <v>0</v>
      </c>
      <c r="S4827" s="28" t="n">
        <f aca="false">IF(O4827="Won",R4827,IF(O4827="Lost",0,N4827))</f>
        <v>0</v>
      </c>
      <c r="T4827" s="30" t="n">
        <f aca="false">IF(AND(P4827&lt;&gt;"",Q4827&lt;&gt;""),Q4827-P4827,"")</f>
        <v>89</v>
      </c>
      <c r="U4827" s="30" t="str">
        <f aca="false">IF(AND(O4827="Engaging",P4827&lt;&gt;""),'Leia-me'!$B$5-P4827,"")</f>
        <v/>
      </c>
      <c r="V4827" s="25" t="str">
        <f aca="false">IF(O4827&lt;&gt;"Engaging","",IF(U4827&lt;='Leia-me'!$B$6,"Saudável",IF(U4827&lt;='Leia-me'!$B$7,"Esfriando",IF(U4827&lt;='Leia-me'!$B$8,"Última chance","Zumbi"))))</f>
        <v/>
      </c>
      <c r="W4827" s="25" t="n">
        <f aca="false">IF(O4827="Won",1,IF(O4827="Lost",0,""))</f>
        <v>0</v>
      </c>
      <c r="X4827" s="25" t="s">
        <v>1835</v>
      </c>
      <c r="Y4827" s="25" t="str">
        <f aca="false">IF(E4827="","Sim","")</f>
        <v/>
      </c>
    </row>
    <row r="4828" customFormat="false" ht="15" hidden="false" customHeight="false" outlineLevel="0" collapsed="false">
      <c r="A4828" s="25" t="s">
        <v>5090</v>
      </c>
      <c r="B4828" s="25" t="s">
        <v>84</v>
      </c>
      <c r="C4828" s="25" t="s">
        <v>93</v>
      </c>
      <c r="D4828" s="25" t="s">
        <v>95</v>
      </c>
      <c r="G4828" s="31"/>
      <c r="H4828" s="32"/>
      <c r="L4828" s="25" t="s">
        <v>170</v>
      </c>
      <c r="M4828" s="25" t="s">
        <v>171</v>
      </c>
      <c r="N4828" s="28" t="n">
        <v>1096</v>
      </c>
      <c r="O4828" s="25" t="s">
        <v>56</v>
      </c>
      <c r="P4828" s="29" t="n">
        <v>42872</v>
      </c>
      <c r="Q4828" s="33"/>
      <c r="R4828" s="34"/>
      <c r="S4828" s="28" t="n">
        <f aca="false">IF(O4828="Won",R4828,IF(O4828="Lost",0,N4828))</f>
        <v>1096</v>
      </c>
      <c r="T4828" s="30" t="str">
        <f aca="false">IF(AND(P4828&lt;&gt;"",Q4828&lt;&gt;""),Q4828-P4828,"")</f>
        <v/>
      </c>
      <c r="U4828" s="30" t="n">
        <f aca="false">IF(AND(O4828="Engaging",P4828&lt;&gt;""),'Leia-me'!$B$5-P4828,"")</f>
        <v>228</v>
      </c>
      <c r="V4828" s="25" t="str">
        <f aca="false">IF(O4828&lt;&gt;"Engaging","",IF(U4828&lt;='Leia-me'!$B$6,"Saudável",IF(U4828&lt;='Leia-me'!$B$7,"Esfriando",IF(U4828&lt;='Leia-me'!$B$8,"Última chance","Zumbi"))))</f>
        <v>Zumbi</v>
      </c>
      <c r="W4828" s="25" t="str">
        <f aca="false">IF(O4828="Won",1,IF(O4828="Lost",0,""))</f>
        <v/>
      </c>
      <c r="Y4828" s="25" t="str">
        <f aca="false">IF(E4828="","Sim","")</f>
        <v>Sim</v>
      </c>
    </row>
    <row r="4829" customFormat="false" ht="15" hidden="false" customHeight="false" outlineLevel="0" collapsed="false">
      <c r="A4829" s="25" t="s">
        <v>5091</v>
      </c>
      <c r="B4829" s="25" t="s">
        <v>84</v>
      </c>
      <c r="C4829" s="25" t="s">
        <v>93</v>
      </c>
      <c r="D4829" s="25" t="s">
        <v>95</v>
      </c>
      <c r="E4829" s="25" t="s">
        <v>445</v>
      </c>
      <c r="F4829" s="25" t="s">
        <v>192</v>
      </c>
      <c r="G4829" s="26" t="n">
        <v>987.39</v>
      </c>
      <c r="H4829" s="27" t="n">
        <v>2253</v>
      </c>
      <c r="I4829" s="25" t="s">
        <v>147</v>
      </c>
      <c r="K4829" s="25" t="n">
        <v>2002</v>
      </c>
      <c r="L4829" s="25" t="s">
        <v>148</v>
      </c>
      <c r="M4829" s="25" t="s">
        <v>149</v>
      </c>
      <c r="N4829" s="28" t="n">
        <v>55</v>
      </c>
      <c r="O4829" s="25" t="s">
        <v>55</v>
      </c>
      <c r="P4829" s="29" t="n">
        <v>42872</v>
      </c>
      <c r="Q4829" s="29" t="n">
        <v>42880</v>
      </c>
      <c r="R4829" s="28" t="n">
        <v>0</v>
      </c>
      <c r="S4829" s="28" t="n">
        <f aca="false">IF(O4829="Won",R4829,IF(O4829="Lost",0,N4829))</f>
        <v>0</v>
      </c>
      <c r="T4829" s="30" t="n">
        <f aca="false">IF(AND(P4829&lt;&gt;"",Q4829&lt;&gt;""),Q4829-P4829,"")</f>
        <v>8</v>
      </c>
      <c r="U4829" s="30" t="str">
        <f aca="false">IF(AND(O4829="Engaging",P4829&lt;&gt;""),'Leia-me'!$B$5-P4829,"")</f>
        <v/>
      </c>
      <c r="V4829" s="25" t="str">
        <f aca="false">IF(O4829&lt;&gt;"Engaging","",IF(U4829&lt;='Leia-me'!$B$6,"Saudável",IF(U4829&lt;='Leia-me'!$B$7,"Esfriando",IF(U4829&lt;='Leia-me'!$B$8,"Última chance","Zumbi"))))</f>
        <v/>
      </c>
      <c r="W4829" s="25" t="n">
        <f aca="false">IF(O4829="Won",1,IF(O4829="Lost",0,""))</f>
        <v>0</v>
      </c>
      <c r="Y4829" s="25" t="str">
        <f aca="false">IF(E4829="","Sim","")</f>
        <v/>
      </c>
    </row>
    <row r="4830" customFormat="false" ht="15" hidden="false" customHeight="false" outlineLevel="0" collapsed="false">
      <c r="A4830" s="25" t="s">
        <v>5092</v>
      </c>
      <c r="B4830" s="25" t="s">
        <v>84</v>
      </c>
      <c r="C4830" s="25" t="s">
        <v>93</v>
      </c>
      <c r="D4830" s="25" t="s">
        <v>95</v>
      </c>
      <c r="E4830" s="25" t="s">
        <v>1347</v>
      </c>
      <c r="F4830" s="25" t="s">
        <v>165</v>
      </c>
      <c r="G4830" s="26" t="n">
        <v>665.06</v>
      </c>
      <c r="H4830" s="27" t="n">
        <v>1095</v>
      </c>
      <c r="I4830" s="25" t="s">
        <v>147</v>
      </c>
      <c r="K4830" s="25" t="n">
        <v>1989</v>
      </c>
      <c r="L4830" s="25" t="s">
        <v>1834</v>
      </c>
      <c r="M4830" s="25" t="s">
        <v>171</v>
      </c>
      <c r="N4830" s="28" t="n">
        <v>4821</v>
      </c>
      <c r="O4830" s="25" t="s">
        <v>54</v>
      </c>
      <c r="P4830" s="29" t="n">
        <v>42873</v>
      </c>
      <c r="Q4830" s="29" t="n">
        <v>42949</v>
      </c>
      <c r="R4830" s="28" t="n">
        <v>4873</v>
      </c>
      <c r="S4830" s="28" t="n">
        <f aca="false">IF(O4830="Won",R4830,IF(O4830="Lost",0,N4830))</f>
        <v>4873</v>
      </c>
      <c r="T4830" s="30" t="n">
        <f aca="false">IF(AND(P4830&lt;&gt;"",Q4830&lt;&gt;""),Q4830-P4830,"")</f>
        <v>76</v>
      </c>
      <c r="U4830" s="30" t="str">
        <f aca="false">IF(AND(O4830="Engaging",P4830&lt;&gt;""),'Leia-me'!$B$5-P4830,"")</f>
        <v/>
      </c>
      <c r="V4830" s="25" t="str">
        <f aca="false">IF(O4830&lt;&gt;"Engaging","",IF(U4830&lt;='Leia-me'!$B$6,"Saudável",IF(U4830&lt;='Leia-me'!$B$7,"Esfriando",IF(U4830&lt;='Leia-me'!$B$8,"Última chance","Zumbi"))))</f>
        <v/>
      </c>
      <c r="W4830" s="25" t="n">
        <f aca="false">IF(O4830="Won",1,IF(O4830="Lost",0,""))</f>
        <v>1</v>
      </c>
      <c r="X4830" s="25" t="s">
        <v>1835</v>
      </c>
      <c r="Y4830" s="25" t="str">
        <f aca="false">IF(E4830="","Sim","")</f>
        <v/>
      </c>
    </row>
    <row r="4831" customFormat="false" ht="15" hidden="false" customHeight="false" outlineLevel="0" collapsed="false">
      <c r="A4831" s="25" t="s">
        <v>5093</v>
      </c>
      <c r="B4831" s="25" t="s">
        <v>84</v>
      </c>
      <c r="C4831" s="25" t="s">
        <v>93</v>
      </c>
      <c r="D4831" s="25" t="s">
        <v>95</v>
      </c>
      <c r="E4831" s="25" t="s">
        <v>1371</v>
      </c>
      <c r="F4831" s="25" t="s">
        <v>185</v>
      </c>
      <c r="G4831" s="26" t="n">
        <v>40.79</v>
      </c>
      <c r="H4831" s="27" t="n">
        <v>142</v>
      </c>
      <c r="I4831" s="25" t="s">
        <v>1372</v>
      </c>
      <c r="K4831" s="25" t="n">
        <v>2011</v>
      </c>
      <c r="L4831" s="25" t="s">
        <v>170</v>
      </c>
      <c r="M4831" s="25" t="s">
        <v>171</v>
      </c>
      <c r="N4831" s="28" t="n">
        <v>1096</v>
      </c>
      <c r="O4831" s="25" t="s">
        <v>55</v>
      </c>
      <c r="P4831" s="29" t="n">
        <v>42874</v>
      </c>
      <c r="Q4831" s="29" t="n">
        <v>42887</v>
      </c>
      <c r="R4831" s="28" t="n">
        <v>0</v>
      </c>
      <c r="S4831" s="28" t="n">
        <f aca="false">IF(O4831="Won",R4831,IF(O4831="Lost",0,N4831))</f>
        <v>0</v>
      </c>
      <c r="T4831" s="30" t="n">
        <f aca="false">IF(AND(P4831&lt;&gt;"",Q4831&lt;&gt;""),Q4831-P4831,"")</f>
        <v>13</v>
      </c>
      <c r="U4831" s="30" t="str">
        <f aca="false">IF(AND(O4831="Engaging",P4831&lt;&gt;""),'Leia-me'!$B$5-P4831,"")</f>
        <v/>
      </c>
      <c r="V4831" s="25" t="str">
        <f aca="false">IF(O4831&lt;&gt;"Engaging","",IF(U4831&lt;='Leia-me'!$B$6,"Saudável",IF(U4831&lt;='Leia-me'!$B$7,"Esfriando",IF(U4831&lt;='Leia-me'!$B$8,"Última chance","Zumbi"))))</f>
        <v/>
      </c>
      <c r="W4831" s="25" t="n">
        <f aca="false">IF(O4831="Won",1,IF(O4831="Lost",0,""))</f>
        <v>0</v>
      </c>
      <c r="Y4831" s="25" t="str">
        <f aca="false">IF(E4831="","Sim","")</f>
        <v/>
      </c>
    </row>
    <row r="4832" customFormat="false" ht="15" hidden="false" customHeight="false" outlineLevel="0" collapsed="false">
      <c r="A4832" s="25" t="s">
        <v>5094</v>
      </c>
      <c r="B4832" s="25" t="s">
        <v>84</v>
      </c>
      <c r="C4832" s="25" t="s">
        <v>93</v>
      </c>
      <c r="D4832" s="25" t="s">
        <v>95</v>
      </c>
      <c r="E4832" s="25" t="s">
        <v>661</v>
      </c>
      <c r="F4832" s="25" t="s">
        <v>146</v>
      </c>
      <c r="G4832" s="26" t="n">
        <v>251.41</v>
      </c>
      <c r="H4832" s="27" t="n">
        <v>495</v>
      </c>
      <c r="I4832" s="25" t="s">
        <v>147</v>
      </c>
      <c r="K4832" s="25" t="n">
        <v>1999</v>
      </c>
      <c r="L4832" s="25" t="s">
        <v>170</v>
      </c>
      <c r="M4832" s="25" t="s">
        <v>171</v>
      </c>
      <c r="N4832" s="28" t="n">
        <v>1096</v>
      </c>
      <c r="O4832" s="25" t="s">
        <v>54</v>
      </c>
      <c r="P4832" s="29" t="n">
        <v>42874</v>
      </c>
      <c r="Q4832" s="29" t="n">
        <v>42966</v>
      </c>
      <c r="R4832" s="28" t="n">
        <v>1131</v>
      </c>
      <c r="S4832" s="28" t="n">
        <f aca="false">IF(O4832="Won",R4832,IF(O4832="Lost",0,N4832))</f>
        <v>1131</v>
      </c>
      <c r="T4832" s="30" t="n">
        <f aca="false">IF(AND(P4832&lt;&gt;"",Q4832&lt;&gt;""),Q4832-P4832,"")</f>
        <v>92</v>
      </c>
      <c r="U4832" s="30" t="str">
        <f aca="false">IF(AND(O4832="Engaging",P4832&lt;&gt;""),'Leia-me'!$B$5-P4832,"")</f>
        <v/>
      </c>
      <c r="V4832" s="25" t="str">
        <f aca="false">IF(O4832&lt;&gt;"Engaging","",IF(U4832&lt;='Leia-me'!$B$6,"Saudável",IF(U4832&lt;='Leia-me'!$B$7,"Esfriando",IF(U4832&lt;='Leia-me'!$B$8,"Última chance","Zumbi"))))</f>
        <v/>
      </c>
      <c r="W4832" s="25" t="n">
        <f aca="false">IF(O4832="Won",1,IF(O4832="Lost",0,""))</f>
        <v>1</v>
      </c>
      <c r="Y4832" s="25" t="str">
        <f aca="false">IF(E4832="","Sim","")</f>
        <v/>
      </c>
    </row>
    <row r="4833" customFormat="false" ht="15" hidden="false" customHeight="false" outlineLevel="0" collapsed="false">
      <c r="A4833" s="25" t="s">
        <v>5095</v>
      </c>
      <c r="B4833" s="25" t="s">
        <v>84</v>
      </c>
      <c r="C4833" s="25" t="s">
        <v>93</v>
      </c>
      <c r="D4833" s="25" t="s">
        <v>95</v>
      </c>
      <c r="E4833" s="25" t="s">
        <v>622</v>
      </c>
      <c r="F4833" s="25" t="s">
        <v>211</v>
      </c>
      <c r="G4833" s="26" t="n">
        <v>167.89</v>
      </c>
      <c r="H4833" s="27" t="n">
        <v>493</v>
      </c>
      <c r="I4833" s="25" t="s">
        <v>623</v>
      </c>
      <c r="K4833" s="25" t="n">
        <v>2000</v>
      </c>
      <c r="L4833" s="25" t="s">
        <v>1834</v>
      </c>
      <c r="M4833" s="25" t="s">
        <v>171</v>
      </c>
      <c r="N4833" s="28" t="n">
        <v>4821</v>
      </c>
      <c r="O4833" s="25" t="s">
        <v>54</v>
      </c>
      <c r="P4833" s="29" t="n">
        <v>42875</v>
      </c>
      <c r="Q4833" s="29" t="n">
        <v>42879</v>
      </c>
      <c r="R4833" s="28" t="n">
        <v>4839</v>
      </c>
      <c r="S4833" s="28" t="n">
        <f aca="false">IF(O4833="Won",R4833,IF(O4833="Lost",0,N4833))</f>
        <v>4839</v>
      </c>
      <c r="T4833" s="30" t="n">
        <f aca="false">IF(AND(P4833&lt;&gt;"",Q4833&lt;&gt;""),Q4833-P4833,"")</f>
        <v>4</v>
      </c>
      <c r="U4833" s="30" t="str">
        <f aca="false">IF(AND(O4833="Engaging",P4833&lt;&gt;""),'Leia-me'!$B$5-P4833,"")</f>
        <v/>
      </c>
      <c r="V4833" s="25" t="str">
        <f aca="false">IF(O4833&lt;&gt;"Engaging","",IF(U4833&lt;='Leia-me'!$B$6,"Saudável",IF(U4833&lt;='Leia-me'!$B$7,"Esfriando",IF(U4833&lt;='Leia-me'!$B$8,"Última chance","Zumbi"))))</f>
        <v/>
      </c>
      <c r="W4833" s="25" t="n">
        <f aca="false">IF(O4833="Won",1,IF(O4833="Lost",0,""))</f>
        <v>1</v>
      </c>
      <c r="X4833" s="25" t="s">
        <v>1835</v>
      </c>
      <c r="Y4833" s="25" t="str">
        <f aca="false">IF(E4833="","Sim","")</f>
        <v/>
      </c>
    </row>
    <row r="4834" customFormat="false" ht="15" hidden="false" customHeight="false" outlineLevel="0" collapsed="false">
      <c r="A4834" s="25" t="s">
        <v>5096</v>
      </c>
      <c r="B4834" s="25" t="s">
        <v>84</v>
      </c>
      <c r="C4834" s="25" t="s">
        <v>93</v>
      </c>
      <c r="D4834" s="25" t="s">
        <v>95</v>
      </c>
      <c r="E4834" s="25" t="s">
        <v>1653</v>
      </c>
      <c r="F4834" s="25" t="s">
        <v>165</v>
      </c>
      <c r="G4834" s="26" t="n">
        <v>3838.39</v>
      </c>
      <c r="H4834" s="27" t="n">
        <v>8274</v>
      </c>
      <c r="I4834" s="25" t="s">
        <v>147</v>
      </c>
      <c r="K4834" s="25" t="n">
        <v>1989</v>
      </c>
      <c r="L4834" s="25" t="s">
        <v>170</v>
      </c>
      <c r="M4834" s="25" t="s">
        <v>171</v>
      </c>
      <c r="N4834" s="28" t="n">
        <v>1096</v>
      </c>
      <c r="O4834" s="25" t="s">
        <v>54</v>
      </c>
      <c r="P4834" s="29" t="n">
        <v>42876</v>
      </c>
      <c r="Q4834" s="29" t="n">
        <v>42890</v>
      </c>
      <c r="R4834" s="28" t="n">
        <v>1112</v>
      </c>
      <c r="S4834" s="28" t="n">
        <f aca="false">IF(O4834="Won",R4834,IF(O4834="Lost",0,N4834))</f>
        <v>1112</v>
      </c>
      <c r="T4834" s="30" t="n">
        <f aca="false">IF(AND(P4834&lt;&gt;"",Q4834&lt;&gt;""),Q4834-P4834,"")</f>
        <v>14</v>
      </c>
      <c r="U4834" s="30" t="str">
        <f aca="false">IF(AND(O4834="Engaging",P4834&lt;&gt;""),'Leia-me'!$B$5-P4834,"")</f>
        <v/>
      </c>
      <c r="V4834" s="25" t="str">
        <f aca="false">IF(O4834&lt;&gt;"Engaging","",IF(U4834&lt;='Leia-me'!$B$6,"Saudável",IF(U4834&lt;='Leia-me'!$B$7,"Esfriando",IF(U4834&lt;='Leia-me'!$B$8,"Última chance","Zumbi"))))</f>
        <v/>
      </c>
      <c r="W4834" s="25" t="n">
        <f aca="false">IF(O4834="Won",1,IF(O4834="Lost",0,""))</f>
        <v>1</v>
      </c>
      <c r="Y4834" s="25" t="str">
        <f aca="false">IF(E4834="","Sim","")</f>
        <v/>
      </c>
    </row>
    <row r="4835" customFormat="false" ht="15" hidden="false" customHeight="false" outlineLevel="0" collapsed="false">
      <c r="A4835" s="25" t="s">
        <v>5097</v>
      </c>
      <c r="B4835" s="25" t="s">
        <v>84</v>
      </c>
      <c r="C4835" s="25" t="s">
        <v>93</v>
      </c>
      <c r="D4835" s="25" t="s">
        <v>95</v>
      </c>
      <c r="G4835" s="31"/>
      <c r="H4835" s="32"/>
      <c r="L4835" s="25" t="s">
        <v>148</v>
      </c>
      <c r="M4835" s="25" t="s">
        <v>149</v>
      </c>
      <c r="N4835" s="28" t="n">
        <v>55</v>
      </c>
      <c r="O4835" s="25" t="s">
        <v>56</v>
      </c>
      <c r="P4835" s="29" t="n">
        <v>42878</v>
      </c>
      <c r="Q4835" s="33"/>
      <c r="R4835" s="34"/>
      <c r="S4835" s="28" t="n">
        <f aca="false">IF(O4835="Won",R4835,IF(O4835="Lost",0,N4835))</f>
        <v>55</v>
      </c>
      <c r="T4835" s="30" t="str">
        <f aca="false">IF(AND(P4835&lt;&gt;"",Q4835&lt;&gt;""),Q4835-P4835,"")</f>
        <v/>
      </c>
      <c r="U4835" s="30" t="n">
        <f aca="false">IF(AND(O4835="Engaging",P4835&lt;&gt;""),'Leia-me'!$B$5-P4835,"")</f>
        <v>222</v>
      </c>
      <c r="V4835" s="25" t="str">
        <f aca="false">IF(O4835&lt;&gt;"Engaging","",IF(U4835&lt;='Leia-me'!$B$6,"Saudável",IF(U4835&lt;='Leia-me'!$B$7,"Esfriando",IF(U4835&lt;='Leia-me'!$B$8,"Última chance","Zumbi"))))</f>
        <v>Zumbi</v>
      </c>
      <c r="W4835" s="25" t="str">
        <f aca="false">IF(O4835="Won",1,IF(O4835="Lost",0,""))</f>
        <v/>
      </c>
      <c r="Y4835" s="25" t="str">
        <f aca="false">IF(E4835="","Sim","")</f>
        <v>Sim</v>
      </c>
    </row>
    <row r="4836" customFormat="false" ht="15" hidden="false" customHeight="false" outlineLevel="0" collapsed="false">
      <c r="A4836" s="25" t="s">
        <v>5098</v>
      </c>
      <c r="B4836" s="25" t="s">
        <v>84</v>
      </c>
      <c r="C4836" s="25" t="s">
        <v>93</v>
      </c>
      <c r="D4836" s="25" t="s">
        <v>95</v>
      </c>
      <c r="E4836" s="25" t="s">
        <v>3511</v>
      </c>
      <c r="F4836" s="25" t="s">
        <v>168</v>
      </c>
      <c r="G4836" s="26" t="n">
        <v>1197.44</v>
      </c>
      <c r="H4836" s="27" t="n">
        <v>2570</v>
      </c>
      <c r="I4836" s="25" t="s">
        <v>147</v>
      </c>
      <c r="K4836" s="25" t="n">
        <v>1999</v>
      </c>
      <c r="L4836" s="25" t="s">
        <v>186</v>
      </c>
      <c r="M4836" s="25" t="s">
        <v>171</v>
      </c>
      <c r="N4836" s="28" t="n">
        <v>550</v>
      </c>
      <c r="O4836" s="25" t="s">
        <v>54</v>
      </c>
      <c r="P4836" s="29" t="n">
        <v>42879</v>
      </c>
      <c r="Q4836" s="29" t="n">
        <v>43002</v>
      </c>
      <c r="R4836" s="28" t="n">
        <v>614</v>
      </c>
      <c r="S4836" s="28" t="n">
        <f aca="false">IF(O4836="Won",R4836,IF(O4836="Lost",0,N4836))</f>
        <v>614</v>
      </c>
      <c r="T4836" s="30" t="n">
        <f aca="false">IF(AND(P4836&lt;&gt;"",Q4836&lt;&gt;""),Q4836-P4836,"")</f>
        <v>123</v>
      </c>
      <c r="U4836" s="30" t="str">
        <f aca="false">IF(AND(O4836="Engaging",P4836&lt;&gt;""),'Leia-me'!$B$5-P4836,"")</f>
        <v/>
      </c>
      <c r="V4836" s="25" t="str">
        <f aca="false">IF(O4836&lt;&gt;"Engaging","",IF(U4836&lt;='Leia-me'!$B$6,"Saudável",IF(U4836&lt;='Leia-me'!$B$7,"Esfriando",IF(U4836&lt;='Leia-me'!$B$8,"Última chance","Zumbi"))))</f>
        <v/>
      </c>
      <c r="W4836" s="25" t="n">
        <f aca="false">IF(O4836="Won",1,IF(O4836="Lost",0,""))</f>
        <v>1</v>
      </c>
      <c r="Y4836" s="25" t="str">
        <f aca="false">IF(E4836="","Sim","")</f>
        <v/>
      </c>
    </row>
    <row r="4837" customFormat="false" ht="15" hidden="false" customHeight="false" outlineLevel="0" collapsed="false">
      <c r="A4837" s="25" t="s">
        <v>5099</v>
      </c>
      <c r="B4837" s="25" t="s">
        <v>84</v>
      </c>
      <c r="C4837" s="25" t="s">
        <v>93</v>
      </c>
      <c r="D4837" s="25" t="s">
        <v>95</v>
      </c>
      <c r="E4837" s="25" t="s">
        <v>445</v>
      </c>
      <c r="F4837" s="25" t="s">
        <v>192</v>
      </c>
      <c r="G4837" s="26" t="n">
        <v>987.39</v>
      </c>
      <c r="H4837" s="27" t="n">
        <v>2253</v>
      </c>
      <c r="I4837" s="25" t="s">
        <v>147</v>
      </c>
      <c r="K4837" s="25" t="n">
        <v>2002</v>
      </c>
      <c r="L4837" s="25" t="s">
        <v>178</v>
      </c>
      <c r="M4837" s="25" t="s">
        <v>171</v>
      </c>
      <c r="N4837" s="28" t="n">
        <v>5482</v>
      </c>
      <c r="O4837" s="25" t="s">
        <v>54</v>
      </c>
      <c r="P4837" s="29" t="n">
        <v>42879</v>
      </c>
      <c r="Q4837" s="29" t="n">
        <v>42991</v>
      </c>
      <c r="R4837" s="28" t="n">
        <v>5778</v>
      </c>
      <c r="S4837" s="28" t="n">
        <f aca="false">IF(O4837="Won",R4837,IF(O4837="Lost",0,N4837))</f>
        <v>5778</v>
      </c>
      <c r="T4837" s="30" t="n">
        <f aca="false">IF(AND(P4837&lt;&gt;"",Q4837&lt;&gt;""),Q4837-P4837,"")</f>
        <v>112</v>
      </c>
      <c r="U4837" s="30" t="str">
        <f aca="false">IF(AND(O4837="Engaging",P4837&lt;&gt;""),'Leia-me'!$B$5-P4837,"")</f>
        <v/>
      </c>
      <c r="V4837" s="25" t="str">
        <f aca="false">IF(O4837&lt;&gt;"Engaging","",IF(U4837&lt;='Leia-me'!$B$6,"Saudável",IF(U4837&lt;='Leia-me'!$B$7,"Esfriando",IF(U4837&lt;='Leia-me'!$B$8,"Última chance","Zumbi"))))</f>
        <v/>
      </c>
      <c r="W4837" s="25" t="n">
        <f aca="false">IF(O4837="Won",1,IF(O4837="Lost",0,""))</f>
        <v>1</v>
      </c>
      <c r="Y4837" s="25" t="str">
        <f aca="false">IF(E4837="","Sim","")</f>
        <v/>
      </c>
    </row>
    <row r="4838" customFormat="false" ht="15" hidden="false" customHeight="false" outlineLevel="0" collapsed="false">
      <c r="A4838" s="25" t="s">
        <v>5100</v>
      </c>
      <c r="B4838" s="25" t="s">
        <v>84</v>
      </c>
      <c r="C4838" s="25" t="s">
        <v>93</v>
      </c>
      <c r="D4838" s="25" t="s">
        <v>95</v>
      </c>
      <c r="E4838" s="25" t="s">
        <v>663</v>
      </c>
      <c r="F4838" s="25" t="s">
        <v>146</v>
      </c>
      <c r="G4838" s="26" t="n">
        <v>326.82</v>
      </c>
      <c r="H4838" s="27" t="n">
        <v>1016</v>
      </c>
      <c r="I4838" s="25" t="s">
        <v>147</v>
      </c>
      <c r="K4838" s="25" t="n">
        <v>1991</v>
      </c>
      <c r="L4838" s="25" t="s">
        <v>160</v>
      </c>
      <c r="M4838" s="25" t="s">
        <v>149</v>
      </c>
      <c r="N4838" s="28" t="n">
        <v>3393</v>
      </c>
      <c r="O4838" s="25" t="s">
        <v>54</v>
      </c>
      <c r="P4838" s="29" t="n">
        <v>42880</v>
      </c>
      <c r="Q4838" s="29" t="n">
        <v>42913</v>
      </c>
      <c r="R4838" s="28" t="n">
        <v>2993</v>
      </c>
      <c r="S4838" s="28" t="n">
        <f aca="false">IF(O4838="Won",R4838,IF(O4838="Lost",0,N4838))</f>
        <v>2993</v>
      </c>
      <c r="T4838" s="30" t="n">
        <f aca="false">IF(AND(P4838&lt;&gt;"",Q4838&lt;&gt;""),Q4838-P4838,"")</f>
        <v>33</v>
      </c>
      <c r="U4838" s="30" t="str">
        <f aca="false">IF(AND(O4838="Engaging",P4838&lt;&gt;""),'Leia-me'!$B$5-P4838,"")</f>
        <v/>
      </c>
      <c r="V4838" s="25" t="str">
        <f aca="false">IF(O4838&lt;&gt;"Engaging","",IF(U4838&lt;='Leia-me'!$B$6,"Saudável",IF(U4838&lt;='Leia-me'!$B$7,"Esfriando",IF(U4838&lt;='Leia-me'!$B$8,"Última chance","Zumbi"))))</f>
        <v/>
      </c>
      <c r="W4838" s="25" t="n">
        <f aca="false">IF(O4838="Won",1,IF(O4838="Lost",0,""))</f>
        <v>1</v>
      </c>
      <c r="Y4838" s="25" t="str">
        <f aca="false">IF(E4838="","Sim","")</f>
        <v/>
      </c>
    </row>
    <row r="4839" customFormat="false" ht="15" hidden="false" customHeight="false" outlineLevel="0" collapsed="false">
      <c r="A4839" s="25" t="s">
        <v>5101</v>
      </c>
      <c r="B4839" s="25" t="s">
        <v>84</v>
      </c>
      <c r="C4839" s="25" t="s">
        <v>93</v>
      </c>
      <c r="D4839" s="25" t="s">
        <v>95</v>
      </c>
      <c r="E4839" s="25" t="s">
        <v>1055</v>
      </c>
      <c r="F4839" s="25" t="s">
        <v>146</v>
      </c>
      <c r="G4839" s="26" t="n">
        <v>439.21</v>
      </c>
      <c r="H4839" s="27" t="n">
        <v>792</v>
      </c>
      <c r="I4839" s="25" t="s">
        <v>147</v>
      </c>
      <c r="K4839" s="25" t="n">
        <v>1996</v>
      </c>
      <c r="L4839" s="25" t="s">
        <v>148</v>
      </c>
      <c r="M4839" s="25" t="s">
        <v>149</v>
      </c>
      <c r="N4839" s="28" t="n">
        <v>55</v>
      </c>
      <c r="O4839" s="25" t="s">
        <v>54</v>
      </c>
      <c r="P4839" s="29" t="n">
        <v>42881</v>
      </c>
      <c r="Q4839" s="29" t="n">
        <v>42996</v>
      </c>
      <c r="R4839" s="28" t="n">
        <v>44</v>
      </c>
      <c r="S4839" s="28" t="n">
        <f aca="false">IF(O4839="Won",R4839,IF(O4839="Lost",0,N4839))</f>
        <v>44</v>
      </c>
      <c r="T4839" s="30" t="n">
        <f aca="false">IF(AND(P4839&lt;&gt;"",Q4839&lt;&gt;""),Q4839-P4839,"")</f>
        <v>115</v>
      </c>
      <c r="U4839" s="30" t="str">
        <f aca="false">IF(AND(O4839="Engaging",P4839&lt;&gt;""),'Leia-me'!$B$5-P4839,"")</f>
        <v/>
      </c>
      <c r="V4839" s="25" t="str">
        <f aca="false">IF(O4839&lt;&gt;"Engaging","",IF(U4839&lt;='Leia-me'!$B$6,"Saudável",IF(U4839&lt;='Leia-me'!$B$7,"Esfriando",IF(U4839&lt;='Leia-me'!$B$8,"Última chance","Zumbi"))))</f>
        <v/>
      </c>
      <c r="W4839" s="25" t="n">
        <f aca="false">IF(O4839="Won",1,IF(O4839="Lost",0,""))</f>
        <v>1</v>
      </c>
      <c r="Y4839" s="25" t="str">
        <f aca="false">IF(E4839="","Sim","")</f>
        <v/>
      </c>
    </row>
    <row r="4840" customFormat="false" ht="15" hidden="false" customHeight="false" outlineLevel="0" collapsed="false">
      <c r="A4840" s="25" t="s">
        <v>5102</v>
      </c>
      <c r="B4840" s="25" t="s">
        <v>84</v>
      </c>
      <c r="C4840" s="25" t="s">
        <v>93</v>
      </c>
      <c r="D4840" s="25" t="s">
        <v>95</v>
      </c>
      <c r="E4840" s="25" t="s">
        <v>1158</v>
      </c>
      <c r="F4840" s="25" t="s">
        <v>185</v>
      </c>
      <c r="G4840" s="26" t="n">
        <v>7708.38</v>
      </c>
      <c r="H4840" s="27" t="n">
        <v>13756</v>
      </c>
      <c r="I4840" s="25" t="s">
        <v>147</v>
      </c>
      <c r="K4840" s="25" t="n">
        <v>1980</v>
      </c>
      <c r="L4840" s="25" t="s">
        <v>1834</v>
      </c>
      <c r="M4840" s="25" t="s">
        <v>171</v>
      </c>
      <c r="N4840" s="28" t="n">
        <v>4821</v>
      </c>
      <c r="O4840" s="25" t="s">
        <v>55</v>
      </c>
      <c r="P4840" s="29" t="n">
        <v>42882</v>
      </c>
      <c r="Q4840" s="29" t="n">
        <v>42961</v>
      </c>
      <c r="R4840" s="28" t="n">
        <v>0</v>
      </c>
      <c r="S4840" s="28" t="n">
        <f aca="false">IF(O4840="Won",R4840,IF(O4840="Lost",0,N4840))</f>
        <v>0</v>
      </c>
      <c r="T4840" s="30" t="n">
        <f aca="false">IF(AND(P4840&lt;&gt;"",Q4840&lt;&gt;""),Q4840-P4840,"")</f>
        <v>79</v>
      </c>
      <c r="U4840" s="30" t="str">
        <f aca="false">IF(AND(O4840="Engaging",P4840&lt;&gt;""),'Leia-me'!$B$5-P4840,"")</f>
        <v/>
      </c>
      <c r="V4840" s="25" t="str">
        <f aca="false">IF(O4840&lt;&gt;"Engaging","",IF(U4840&lt;='Leia-me'!$B$6,"Saudável",IF(U4840&lt;='Leia-me'!$B$7,"Esfriando",IF(U4840&lt;='Leia-me'!$B$8,"Última chance","Zumbi"))))</f>
        <v/>
      </c>
      <c r="W4840" s="25" t="n">
        <f aca="false">IF(O4840="Won",1,IF(O4840="Lost",0,""))</f>
        <v>0</v>
      </c>
      <c r="X4840" s="25" t="s">
        <v>1835</v>
      </c>
      <c r="Y4840" s="25" t="str">
        <f aca="false">IF(E4840="","Sim","")</f>
        <v/>
      </c>
    </row>
    <row r="4841" customFormat="false" ht="15" hidden="false" customHeight="false" outlineLevel="0" collapsed="false">
      <c r="A4841" s="25" t="s">
        <v>5103</v>
      </c>
      <c r="B4841" s="25" t="s">
        <v>84</v>
      </c>
      <c r="C4841" s="25" t="s">
        <v>93</v>
      </c>
      <c r="D4841" s="25" t="s">
        <v>95</v>
      </c>
      <c r="E4841" s="25" t="s">
        <v>3359</v>
      </c>
      <c r="F4841" s="25" t="s">
        <v>159</v>
      </c>
      <c r="G4841" s="26" t="n">
        <v>882.12</v>
      </c>
      <c r="H4841" s="27" t="n">
        <v>2769</v>
      </c>
      <c r="I4841" s="25" t="s">
        <v>147</v>
      </c>
      <c r="K4841" s="25" t="n">
        <v>1997</v>
      </c>
      <c r="L4841" s="25" t="s">
        <v>178</v>
      </c>
      <c r="M4841" s="25" t="s">
        <v>171</v>
      </c>
      <c r="N4841" s="28" t="n">
        <v>5482</v>
      </c>
      <c r="O4841" s="25" t="s">
        <v>54</v>
      </c>
      <c r="P4841" s="29" t="n">
        <v>42887</v>
      </c>
      <c r="Q4841" s="29" t="n">
        <v>42895</v>
      </c>
      <c r="R4841" s="28" t="n">
        <v>5112</v>
      </c>
      <c r="S4841" s="28" t="n">
        <f aca="false">IF(O4841="Won",R4841,IF(O4841="Lost",0,N4841))</f>
        <v>5112</v>
      </c>
      <c r="T4841" s="30" t="n">
        <f aca="false">IF(AND(P4841&lt;&gt;"",Q4841&lt;&gt;""),Q4841-P4841,"")</f>
        <v>8</v>
      </c>
      <c r="U4841" s="30" t="str">
        <f aca="false">IF(AND(O4841="Engaging",P4841&lt;&gt;""),'Leia-me'!$B$5-P4841,"")</f>
        <v/>
      </c>
      <c r="V4841" s="25" t="str">
        <f aca="false">IF(O4841&lt;&gt;"Engaging","",IF(U4841&lt;='Leia-me'!$B$6,"Saudável",IF(U4841&lt;='Leia-me'!$B$7,"Esfriando",IF(U4841&lt;='Leia-me'!$B$8,"Última chance","Zumbi"))))</f>
        <v/>
      </c>
      <c r="W4841" s="25" t="n">
        <f aca="false">IF(O4841="Won",1,IF(O4841="Lost",0,""))</f>
        <v>1</v>
      </c>
      <c r="Y4841" s="25" t="str">
        <f aca="false">IF(E4841="","Sim","")</f>
        <v/>
      </c>
    </row>
    <row r="4842" customFormat="false" ht="15" hidden="false" customHeight="false" outlineLevel="0" collapsed="false">
      <c r="A4842" s="25" t="s">
        <v>5104</v>
      </c>
      <c r="B4842" s="25" t="s">
        <v>84</v>
      </c>
      <c r="C4842" s="25" t="s">
        <v>93</v>
      </c>
      <c r="D4842" s="25" t="s">
        <v>95</v>
      </c>
      <c r="G4842" s="31"/>
      <c r="H4842" s="32"/>
      <c r="L4842" s="25" t="s">
        <v>160</v>
      </c>
      <c r="M4842" s="25" t="s">
        <v>149</v>
      </c>
      <c r="N4842" s="28" t="n">
        <v>3393</v>
      </c>
      <c r="O4842" s="25" t="s">
        <v>56</v>
      </c>
      <c r="P4842" s="29" t="n">
        <v>42888</v>
      </c>
      <c r="Q4842" s="33"/>
      <c r="R4842" s="34"/>
      <c r="S4842" s="28" t="n">
        <f aca="false">IF(O4842="Won",R4842,IF(O4842="Lost",0,N4842))</f>
        <v>3393</v>
      </c>
      <c r="T4842" s="30" t="str">
        <f aca="false">IF(AND(P4842&lt;&gt;"",Q4842&lt;&gt;""),Q4842-P4842,"")</f>
        <v/>
      </c>
      <c r="U4842" s="30" t="n">
        <f aca="false">IF(AND(O4842="Engaging",P4842&lt;&gt;""),'Leia-me'!$B$5-P4842,"")</f>
        <v>212</v>
      </c>
      <c r="V4842" s="25" t="str">
        <f aca="false">IF(O4842&lt;&gt;"Engaging","",IF(U4842&lt;='Leia-me'!$B$6,"Saudável",IF(U4842&lt;='Leia-me'!$B$7,"Esfriando",IF(U4842&lt;='Leia-me'!$B$8,"Última chance","Zumbi"))))</f>
        <v>Zumbi</v>
      </c>
      <c r="W4842" s="25" t="str">
        <f aca="false">IF(O4842="Won",1,IF(O4842="Lost",0,""))</f>
        <v/>
      </c>
      <c r="Y4842" s="25" t="str">
        <f aca="false">IF(E4842="","Sim","")</f>
        <v>Sim</v>
      </c>
    </row>
    <row r="4843" customFormat="false" ht="15" hidden="false" customHeight="false" outlineLevel="0" collapsed="false">
      <c r="A4843" s="25" t="s">
        <v>5105</v>
      </c>
      <c r="B4843" s="25" t="s">
        <v>84</v>
      </c>
      <c r="C4843" s="25" t="s">
        <v>93</v>
      </c>
      <c r="D4843" s="25" t="s">
        <v>95</v>
      </c>
      <c r="E4843" s="25" t="s">
        <v>644</v>
      </c>
      <c r="F4843" s="25" t="s">
        <v>177</v>
      </c>
      <c r="G4843" s="26" t="n">
        <v>646.1</v>
      </c>
      <c r="H4843" s="27" t="n">
        <v>883</v>
      </c>
      <c r="I4843" s="25" t="s">
        <v>147</v>
      </c>
      <c r="J4843" s="25" t="s">
        <v>199</v>
      </c>
      <c r="K4843" s="25" t="n">
        <v>1993</v>
      </c>
      <c r="L4843" s="25" t="s">
        <v>178</v>
      </c>
      <c r="M4843" s="25" t="s">
        <v>171</v>
      </c>
      <c r="N4843" s="28" t="n">
        <v>5482</v>
      </c>
      <c r="O4843" s="25" t="s">
        <v>55</v>
      </c>
      <c r="P4843" s="29" t="n">
        <v>42889</v>
      </c>
      <c r="Q4843" s="29" t="n">
        <v>42971</v>
      </c>
      <c r="R4843" s="28" t="n">
        <v>0</v>
      </c>
      <c r="S4843" s="28" t="n">
        <f aca="false">IF(O4843="Won",R4843,IF(O4843="Lost",0,N4843))</f>
        <v>0</v>
      </c>
      <c r="T4843" s="30" t="n">
        <f aca="false">IF(AND(P4843&lt;&gt;"",Q4843&lt;&gt;""),Q4843-P4843,"")</f>
        <v>82</v>
      </c>
      <c r="U4843" s="30" t="str">
        <f aca="false">IF(AND(O4843="Engaging",P4843&lt;&gt;""),'Leia-me'!$B$5-P4843,"")</f>
        <v/>
      </c>
      <c r="V4843" s="25" t="str">
        <f aca="false">IF(O4843&lt;&gt;"Engaging","",IF(U4843&lt;='Leia-me'!$B$6,"Saudável",IF(U4843&lt;='Leia-me'!$B$7,"Esfriando",IF(U4843&lt;='Leia-me'!$B$8,"Última chance","Zumbi"))))</f>
        <v/>
      </c>
      <c r="W4843" s="25" t="n">
        <f aca="false">IF(O4843="Won",1,IF(O4843="Lost",0,""))</f>
        <v>0</v>
      </c>
      <c r="Y4843" s="25" t="str">
        <f aca="false">IF(E4843="","Sim","")</f>
        <v/>
      </c>
    </row>
    <row r="4844" customFormat="false" ht="15" hidden="false" customHeight="false" outlineLevel="0" collapsed="false">
      <c r="A4844" s="25" t="s">
        <v>5106</v>
      </c>
      <c r="B4844" s="25" t="s">
        <v>84</v>
      </c>
      <c r="C4844" s="25" t="s">
        <v>93</v>
      </c>
      <c r="D4844" s="25" t="s">
        <v>95</v>
      </c>
      <c r="E4844" s="25" t="s">
        <v>1795</v>
      </c>
      <c r="F4844" s="25" t="s">
        <v>177</v>
      </c>
      <c r="G4844" s="26" t="n">
        <v>355.23</v>
      </c>
      <c r="H4844" s="27" t="n">
        <v>853</v>
      </c>
      <c r="I4844" s="25" t="s">
        <v>147</v>
      </c>
      <c r="K4844" s="25" t="n">
        <v>1994</v>
      </c>
      <c r="L4844" s="25" t="s">
        <v>148</v>
      </c>
      <c r="M4844" s="25" t="s">
        <v>149</v>
      </c>
      <c r="N4844" s="28" t="n">
        <v>55</v>
      </c>
      <c r="O4844" s="25" t="s">
        <v>54</v>
      </c>
      <c r="P4844" s="29" t="n">
        <v>42889</v>
      </c>
      <c r="Q4844" s="29" t="n">
        <v>42978</v>
      </c>
      <c r="R4844" s="28" t="n">
        <v>59</v>
      </c>
      <c r="S4844" s="28" t="n">
        <f aca="false">IF(O4844="Won",R4844,IF(O4844="Lost",0,N4844))</f>
        <v>59</v>
      </c>
      <c r="T4844" s="30" t="n">
        <f aca="false">IF(AND(P4844&lt;&gt;"",Q4844&lt;&gt;""),Q4844-P4844,"")</f>
        <v>89</v>
      </c>
      <c r="U4844" s="30" t="str">
        <f aca="false">IF(AND(O4844="Engaging",P4844&lt;&gt;""),'Leia-me'!$B$5-P4844,"")</f>
        <v/>
      </c>
      <c r="V4844" s="25" t="str">
        <f aca="false">IF(O4844&lt;&gt;"Engaging","",IF(U4844&lt;='Leia-me'!$B$6,"Saudável",IF(U4844&lt;='Leia-me'!$B$7,"Esfriando",IF(U4844&lt;='Leia-me'!$B$8,"Última chance","Zumbi"))))</f>
        <v/>
      </c>
      <c r="W4844" s="25" t="n">
        <f aca="false">IF(O4844="Won",1,IF(O4844="Lost",0,""))</f>
        <v>1</v>
      </c>
      <c r="Y4844" s="25" t="str">
        <f aca="false">IF(E4844="","Sim","")</f>
        <v/>
      </c>
    </row>
    <row r="4845" customFormat="false" ht="15" hidden="false" customHeight="false" outlineLevel="0" collapsed="false">
      <c r="A4845" s="25" t="s">
        <v>5107</v>
      </c>
      <c r="B4845" s="25" t="s">
        <v>84</v>
      </c>
      <c r="C4845" s="25" t="s">
        <v>93</v>
      </c>
      <c r="D4845" s="25" t="s">
        <v>95</v>
      </c>
      <c r="E4845" s="25" t="s">
        <v>3511</v>
      </c>
      <c r="F4845" s="25" t="s">
        <v>168</v>
      </c>
      <c r="G4845" s="26" t="n">
        <v>1197.44</v>
      </c>
      <c r="H4845" s="27" t="n">
        <v>2570</v>
      </c>
      <c r="I4845" s="25" t="s">
        <v>147</v>
      </c>
      <c r="K4845" s="25" t="n">
        <v>1999</v>
      </c>
      <c r="L4845" s="25" t="s">
        <v>186</v>
      </c>
      <c r="M4845" s="25" t="s">
        <v>171</v>
      </c>
      <c r="N4845" s="28" t="n">
        <v>550</v>
      </c>
      <c r="O4845" s="25" t="s">
        <v>54</v>
      </c>
      <c r="P4845" s="29" t="n">
        <v>42891</v>
      </c>
      <c r="Q4845" s="29" t="n">
        <v>43004</v>
      </c>
      <c r="R4845" s="28" t="n">
        <v>633</v>
      </c>
      <c r="S4845" s="28" t="n">
        <f aca="false">IF(O4845="Won",R4845,IF(O4845="Lost",0,N4845))</f>
        <v>633</v>
      </c>
      <c r="T4845" s="30" t="n">
        <f aca="false">IF(AND(P4845&lt;&gt;"",Q4845&lt;&gt;""),Q4845-P4845,"")</f>
        <v>113</v>
      </c>
      <c r="U4845" s="30" t="str">
        <f aca="false">IF(AND(O4845="Engaging",P4845&lt;&gt;""),'Leia-me'!$B$5-P4845,"")</f>
        <v/>
      </c>
      <c r="V4845" s="25" t="str">
        <f aca="false">IF(O4845&lt;&gt;"Engaging","",IF(U4845&lt;='Leia-me'!$B$6,"Saudável",IF(U4845&lt;='Leia-me'!$B$7,"Esfriando",IF(U4845&lt;='Leia-me'!$B$8,"Última chance","Zumbi"))))</f>
        <v/>
      </c>
      <c r="W4845" s="25" t="n">
        <f aca="false">IF(O4845="Won",1,IF(O4845="Lost",0,""))</f>
        <v>1</v>
      </c>
      <c r="Y4845" s="25" t="str">
        <f aca="false">IF(E4845="","Sim","")</f>
        <v/>
      </c>
    </row>
    <row r="4846" customFormat="false" ht="15" hidden="false" customHeight="false" outlineLevel="0" collapsed="false">
      <c r="A4846" s="25" t="s">
        <v>5108</v>
      </c>
      <c r="B4846" s="25" t="s">
        <v>84</v>
      </c>
      <c r="C4846" s="25" t="s">
        <v>93</v>
      </c>
      <c r="D4846" s="25" t="s">
        <v>95</v>
      </c>
      <c r="E4846" s="25" t="s">
        <v>644</v>
      </c>
      <c r="F4846" s="25" t="s">
        <v>177</v>
      </c>
      <c r="G4846" s="26" t="n">
        <v>646.1</v>
      </c>
      <c r="H4846" s="27" t="n">
        <v>883</v>
      </c>
      <c r="I4846" s="25" t="s">
        <v>147</v>
      </c>
      <c r="J4846" s="25" t="s">
        <v>199</v>
      </c>
      <c r="K4846" s="25" t="n">
        <v>1993</v>
      </c>
      <c r="L4846" s="25" t="s">
        <v>1834</v>
      </c>
      <c r="M4846" s="25" t="s">
        <v>171</v>
      </c>
      <c r="N4846" s="28" t="n">
        <v>4821</v>
      </c>
      <c r="O4846" s="25" t="s">
        <v>54</v>
      </c>
      <c r="P4846" s="29" t="n">
        <v>42891</v>
      </c>
      <c r="Q4846" s="29" t="n">
        <v>42974</v>
      </c>
      <c r="R4846" s="28" t="n">
        <v>4994</v>
      </c>
      <c r="S4846" s="28" t="n">
        <f aca="false">IF(O4846="Won",R4846,IF(O4846="Lost",0,N4846))</f>
        <v>4994</v>
      </c>
      <c r="T4846" s="30" t="n">
        <f aca="false">IF(AND(P4846&lt;&gt;"",Q4846&lt;&gt;""),Q4846-P4846,"")</f>
        <v>83</v>
      </c>
      <c r="U4846" s="30" t="str">
        <f aca="false">IF(AND(O4846="Engaging",P4846&lt;&gt;""),'Leia-me'!$B$5-P4846,"")</f>
        <v/>
      </c>
      <c r="V4846" s="25" t="str">
        <f aca="false">IF(O4846&lt;&gt;"Engaging","",IF(U4846&lt;='Leia-me'!$B$6,"Saudável",IF(U4846&lt;='Leia-me'!$B$7,"Esfriando",IF(U4846&lt;='Leia-me'!$B$8,"Última chance","Zumbi"))))</f>
        <v/>
      </c>
      <c r="W4846" s="25" t="n">
        <f aca="false">IF(O4846="Won",1,IF(O4846="Lost",0,""))</f>
        <v>1</v>
      </c>
      <c r="X4846" s="25" t="s">
        <v>1835</v>
      </c>
      <c r="Y4846" s="25" t="str">
        <f aca="false">IF(E4846="","Sim","")</f>
        <v/>
      </c>
    </row>
    <row r="4847" customFormat="false" ht="15" hidden="false" customHeight="false" outlineLevel="0" collapsed="false">
      <c r="A4847" s="25" t="s">
        <v>5109</v>
      </c>
      <c r="B4847" s="25" t="s">
        <v>84</v>
      </c>
      <c r="C4847" s="25" t="s">
        <v>93</v>
      </c>
      <c r="D4847" s="25" t="s">
        <v>95</v>
      </c>
      <c r="E4847" s="25" t="s">
        <v>1090</v>
      </c>
      <c r="F4847" s="25" t="s">
        <v>155</v>
      </c>
      <c r="G4847" s="26" t="n">
        <v>6395.05</v>
      </c>
      <c r="H4847" s="27" t="n">
        <v>20275</v>
      </c>
      <c r="I4847" s="25" t="s">
        <v>147</v>
      </c>
      <c r="K4847" s="25" t="n">
        <v>1994</v>
      </c>
      <c r="L4847" s="25" t="s">
        <v>160</v>
      </c>
      <c r="M4847" s="25" t="s">
        <v>149</v>
      </c>
      <c r="N4847" s="28" t="n">
        <v>3393</v>
      </c>
      <c r="O4847" s="25" t="s">
        <v>54</v>
      </c>
      <c r="P4847" s="29" t="n">
        <v>42892</v>
      </c>
      <c r="Q4847" s="29" t="n">
        <v>42956</v>
      </c>
      <c r="R4847" s="28" t="n">
        <v>3042</v>
      </c>
      <c r="S4847" s="28" t="n">
        <f aca="false">IF(O4847="Won",R4847,IF(O4847="Lost",0,N4847))</f>
        <v>3042</v>
      </c>
      <c r="T4847" s="30" t="n">
        <f aca="false">IF(AND(P4847&lt;&gt;"",Q4847&lt;&gt;""),Q4847-P4847,"")</f>
        <v>64</v>
      </c>
      <c r="U4847" s="30" t="str">
        <f aca="false">IF(AND(O4847="Engaging",P4847&lt;&gt;""),'Leia-me'!$B$5-P4847,"")</f>
        <v/>
      </c>
      <c r="V4847" s="25" t="str">
        <f aca="false">IF(O4847&lt;&gt;"Engaging","",IF(U4847&lt;='Leia-me'!$B$6,"Saudável",IF(U4847&lt;='Leia-me'!$B$7,"Esfriando",IF(U4847&lt;='Leia-me'!$B$8,"Última chance","Zumbi"))))</f>
        <v/>
      </c>
      <c r="W4847" s="25" t="n">
        <f aca="false">IF(O4847="Won",1,IF(O4847="Lost",0,""))</f>
        <v>1</v>
      </c>
      <c r="Y4847" s="25" t="str">
        <f aca="false">IF(E4847="","Sim","")</f>
        <v/>
      </c>
    </row>
    <row r="4848" customFormat="false" ht="15" hidden="false" customHeight="false" outlineLevel="0" collapsed="false">
      <c r="A4848" s="25" t="s">
        <v>5110</v>
      </c>
      <c r="B4848" s="25" t="s">
        <v>84</v>
      </c>
      <c r="C4848" s="25" t="s">
        <v>93</v>
      </c>
      <c r="D4848" s="25" t="s">
        <v>95</v>
      </c>
      <c r="E4848" s="25" t="s">
        <v>445</v>
      </c>
      <c r="F4848" s="25" t="s">
        <v>192</v>
      </c>
      <c r="G4848" s="26" t="n">
        <v>987.39</v>
      </c>
      <c r="H4848" s="27" t="n">
        <v>2253</v>
      </c>
      <c r="I4848" s="25" t="s">
        <v>147</v>
      </c>
      <c r="K4848" s="25" t="n">
        <v>2002</v>
      </c>
      <c r="L4848" s="25" t="s">
        <v>160</v>
      </c>
      <c r="M4848" s="25" t="s">
        <v>149</v>
      </c>
      <c r="N4848" s="28" t="n">
        <v>3393</v>
      </c>
      <c r="O4848" s="25" t="s">
        <v>55</v>
      </c>
      <c r="P4848" s="29" t="n">
        <v>42893</v>
      </c>
      <c r="Q4848" s="29" t="n">
        <v>42986</v>
      </c>
      <c r="R4848" s="28" t="n">
        <v>0</v>
      </c>
      <c r="S4848" s="28" t="n">
        <f aca="false">IF(O4848="Won",R4848,IF(O4848="Lost",0,N4848))</f>
        <v>0</v>
      </c>
      <c r="T4848" s="30" t="n">
        <f aca="false">IF(AND(P4848&lt;&gt;"",Q4848&lt;&gt;""),Q4848-P4848,"")</f>
        <v>93</v>
      </c>
      <c r="U4848" s="30" t="str">
        <f aca="false">IF(AND(O4848="Engaging",P4848&lt;&gt;""),'Leia-me'!$B$5-P4848,"")</f>
        <v/>
      </c>
      <c r="V4848" s="25" t="str">
        <f aca="false">IF(O4848&lt;&gt;"Engaging","",IF(U4848&lt;='Leia-me'!$B$6,"Saudável",IF(U4848&lt;='Leia-me'!$B$7,"Esfriando",IF(U4848&lt;='Leia-me'!$B$8,"Última chance","Zumbi"))))</f>
        <v/>
      </c>
      <c r="W4848" s="25" t="n">
        <f aca="false">IF(O4848="Won",1,IF(O4848="Lost",0,""))</f>
        <v>0</v>
      </c>
      <c r="Y4848" s="25" t="str">
        <f aca="false">IF(E4848="","Sim","")</f>
        <v/>
      </c>
    </row>
    <row r="4849" customFormat="false" ht="15" hidden="false" customHeight="false" outlineLevel="0" collapsed="false">
      <c r="A4849" s="25" t="s">
        <v>5111</v>
      </c>
      <c r="B4849" s="25" t="s">
        <v>84</v>
      </c>
      <c r="C4849" s="25" t="s">
        <v>93</v>
      </c>
      <c r="D4849" s="25" t="s">
        <v>95</v>
      </c>
      <c r="E4849" s="25" t="s">
        <v>3373</v>
      </c>
      <c r="F4849" s="25" t="s">
        <v>192</v>
      </c>
      <c r="G4849" s="26" t="n">
        <v>4478.47</v>
      </c>
      <c r="H4849" s="27" t="n">
        <v>13809</v>
      </c>
      <c r="I4849" s="25" t="s">
        <v>147</v>
      </c>
      <c r="K4849" s="25" t="n">
        <v>1979</v>
      </c>
      <c r="L4849" s="25" t="s">
        <v>170</v>
      </c>
      <c r="M4849" s="25" t="s">
        <v>171</v>
      </c>
      <c r="N4849" s="28" t="n">
        <v>1096</v>
      </c>
      <c r="O4849" s="25" t="s">
        <v>54</v>
      </c>
      <c r="P4849" s="29" t="n">
        <v>42895</v>
      </c>
      <c r="Q4849" s="29" t="n">
        <v>42969</v>
      </c>
      <c r="R4849" s="28" t="n">
        <v>1176</v>
      </c>
      <c r="S4849" s="28" t="n">
        <f aca="false">IF(O4849="Won",R4849,IF(O4849="Lost",0,N4849))</f>
        <v>1176</v>
      </c>
      <c r="T4849" s="30" t="n">
        <f aca="false">IF(AND(P4849&lt;&gt;"",Q4849&lt;&gt;""),Q4849-P4849,"")</f>
        <v>74</v>
      </c>
      <c r="U4849" s="30" t="str">
        <f aca="false">IF(AND(O4849="Engaging",P4849&lt;&gt;""),'Leia-me'!$B$5-P4849,"")</f>
        <v/>
      </c>
      <c r="V4849" s="25" t="str">
        <f aca="false">IF(O4849&lt;&gt;"Engaging","",IF(U4849&lt;='Leia-me'!$B$6,"Saudável",IF(U4849&lt;='Leia-me'!$B$7,"Esfriando",IF(U4849&lt;='Leia-me'!$B$8,"Última chance","Zumbi"))))</f>
        <v/>
      </c>
      <c r="W4849" s="25" t="n">
        <f aca="false">IF(O4849="Won",1,IF(O4849="Lost",0,""))</f>
        <v>1</v>
      </c>
      <c r="Y4849" s="25" t="str">
        <f aca="false">IF(E4849="","Sim","")</f>
        <v/>
      </c>
    </row>
    <row r="4850" customFormat="false" ht="15" hidden="false" customHeight="false" outlineLevel="0" collapsed="false">
      <c r="A4850" s="25" t="s">
        <v>5112</v>
      </c>
      <c r="B4850" s="25" t="s">
        <v>84</v>
      </c>
      <c r="C4850" s="25" t="s">
        <v>93</v>
      </c>
      <c r="D4850" s="25" t="s">
        <v>95</v>
      </c>
      <c r="E4850" s="25" t="s">
        <v>2530</v>
      </c>
      <c r="F4850" s="25" t="s">
        <v>185</v>
      </c>
      <c r="G4850" s="26" t="n">
        <v>527.11</v>
      </c>
      <c r="H4850" s="27" t="n">
        <v>1428</v>
      </c>
      <c r="I4850" s="25" t="s">
        <v>147</v>
      </c>
      <c r="J4850" s="25" t="s">
        <v>193</v>
      </c>
      <c r="K4850" s="25" t="n">
        <v>2011</v>
      </c>
      <c r="L4850" s="25" t="s">
        <v>160</v>
      </c>
      <c r="M4850" s="25" t="s">
        <v>149</v>
      </c>
      <c r="N4850" s="28" t="n">
        <v>3393</v>
      </c>
      <c r="O4850" s="25" t="s">
        <v>54</v>
      </c>
      <c r="P4850" s="29" t="n">
        <v>42896</v>
      </c>
      <c r="Q4850" s="29" t="n">
        <v>42900</v>
      </c>
      <c r="R4850" s="28" t="n">
        <v>3772</v>
      </c>
      <c r="S4850" s="28" t="n">
        <f aca="false">IF(O4850="Won",R4850,IF(O4850="Lost",0,N4850))</f>
        <v>3772</v>
      </c>
      <c r="T4850" s="30" t="n">
        <f aca="false">IF(AND(P4850&lt;&gt;"",Q4850&lt;&gt;""),Q4850-P4850,"")</f>
        <v>4</v>
      </c>
      <c r="U4850" s="30" t="str">
        <f aca="false">IF(AND(O4850="Engaging",P4850&lt;&gt;""),'Leia-me'!$B$5-P4850,"")</f>
        <v/>
      </c>
      <c r="V4850" s="25" t="str">
        <f aca="false">IF(O4850&lt;&gt;"Engaging","",IF(U4850&lt;='Leia-me'!$B$6,"Saudável",IF(U4850&lt;='Leia-me'!$B$7,"Esfriando",IF(U4850&lt;='Leia-me'!$B$8,"Última chance","Zumbi"))))</f>
        <v/>
      </c>
      <c r="W4850" s="25" t="n">
        <f aca="false">IF(O4850="Won",1,IF(O4850="Lost",0,""))</f>
        <v>1</v>
      </c>
      <c r="Y4850" s="25" t="str">
        <f aca="false">IF(E4850="","Sim","")</f>
        <v/>
      </c>
    </row>
    <row r="4851" customFormat="false" ht="15" hidden="false" customHeight="false" outlineLevel="0" collapsed="false">
      <c r="A4851" s="25" t="s">
        <v>5113</v>
      </c>
      <c r="B4851" s="25" t="s">
        <v>84</v>
      </c>
      <c r="C4851" s="25" t="s">
        <v>93</v>
      </c>
      <c r="D4851" s="25" t="s">
        <v>95</v>
      </c>
      <c r="E4851" s="25" t="s">
        <v>622</v>
      </c>
      <c r="F4851" s="25" t="s">
        <v>211</v>
      </c>
      <c r="G4851" s="26" t="n">
        <v>167.89</v>
      </c>
      <c r="H4851" s="27" t="n">
        <v>493</v>
      </c>
      <c r="I4851" s="25" t="s">
        <v>623</v>
      </c>
      <c r="K4851" s="25" t="n">
        <v>2000</v>
      </c>
      <c r="L4851" s="25" t="s">
        <v>160</v>
      </c>
      <c r="M4851" s="25" t="s">
        <v>149</v>
      </c>
      <c r="N4851" s="28" t="n">
        <v>3393</v>
      </c>
      <c r="O4851" s="25" t="s">
        <v>54</v>
      </c>
      <c r="P4851" s="29" t="n">
        <v>42896</v>
      </c>
      <c r="Q4851" s="29" t="n">
        <v>42914</v>
      </c>
      <c r="R4851" s="28" t="n">
        <v>2871</v>
      </c>
      <c r="S4851" s="28" t="n">
        <f aca="false">IF(O4851="Won",R4851,IF(O4851="Lost",0,N4851))</f>
        <v>2871</v>
      </c>
      <c r="T4851" s="30" t="n">
        <f aca="false">IF(AND(P4851&lt;&gt;"",Q4851&lt;&gt;""),Q4851-P4851,"")</f>
        <v>18</v>
      </c>
      <c r="U4851" s="30" t="str">
        <f aca="false">IF(AND(O4851="Engaging",P4851&lt;&gt;""),'Leia-me'!$B$5-P4851,"")</f>
        <v/>
      </c>
      <c r="V4851" s="25" t="str">
        <f aca="false">IF(O4851&lt;&gt;"Engaging","",IF(U4851&lt;='Leia-me'!$B$6,"Saudável",IF(U4851&lt;='Leia-me'!$B$7,"Esfriando",IF(U4851&lt;='Leia-me'!$B$8,"Última chance","Zumbi"))))</f>
        <v/>
      </c>
      <c r="W4851" s="25" t="n">
        <f aca="false">IF(O4851="Won",1,IF(O4851="Lost",0,""))</f>
        <v>1</v>
      </c>
      <c r="Y4851" s="25" t="str">
        <f aca="false">IF(E4851="","Sim","")</f>
        <v/>
      </c>
    </row>
    <row r="4852" customFormat="false" ht="15" hidden="false" customHeight="false" outlineLevel="0" collapsed="false">
      <c r="A4852" s="25" t="s">
        <v>5114</v>
      </c>
      <c r="B4852" s="25" t="s">
        <v>84</v>
      </c>
      <c r="C4852" s="25" t="s">
        <v>93</v>
      </c>
      <c r="D4852" s="25" t="s">
        <v>95</v>
      </c>
      <c r="E4852" s="25" t="s">
        <v>421</v>
      </c>
      <c r="F4852" s="25" t="s">
        <v>146</v>
      </c>
      <c r="G4852" s="26" t="n">
        <v>2818.38</v>
      </c>
      <c r="H4852" s="27" t="n">
        <v>6290</v>
      </c>
      <c r="I4852" s="25" t="s">
        <v>147</v>
      </c>
      <c r="K4852" s="25" t="n">
        <v>1994</v>
      </c>
      <c r="L4852" s="25" t="s">
        <v>170</v>
      </c>
      <c r="M4852" s="25" t="s">
        <v>171</v>
      </c>
      <c r="N4852" s="28" t="n">
        <v>1096</v>
      </c>
      <c r="O4852" s="25" t="s">
        <v>55</v>
      </c>
      <c r="P4852" s="29" t="n">
        <v>42897</v>
      </c>
      <c r="Q4852" s="29" t="n">
        <v>42989</v>
      </c>
      <c r="R4852" s="28" t="n">
        <v>0</v>
      </c>
      <c r="S4852" s="28" t="n">
        <f aca="false">IF(O4852="Won",R4852,IF(O4852="Lost",0,N4852))</f>
        <v>0</v>
      </c>
      <c r="T4852" s="30" t="n">
        <f aca="false">IF(AND(P4852&lt;&gt;"",Q4852&lt;&gt;""),Q4852-P4852,"")</f>
        <v>92</v>
      </c>
      <c r="U4852" s="30" t="str">
        <f aca="false">IF(AND(O4852="Engaging",P4852&lt;&gt;""),'Leia-me'!$B$5-P4852,"")</f>
        <v/>
      </c>
      <c r="V4852" s="25" t="str">
        <f aca="false">IF(O4852&lt;&gt;"Engaging","",IF(U4852&lt;='Leia-me'!$B$6,"Saudável",IF(U4852&lt;='Leia-me'!$B$7,"Esfriando",IF(U4852&lt;='Leia-me'!$B$8,"Última chance","Zumbi"))))</f>
        <v/>
      </c>
      <c r="W4852" s="25" t="n">
        <f aca="false">IF(O4852="Won",1,IF(O4852="Lost",0,""))</f>
        <v>0</v>
      </c>
      <c r="Y4852" s="25" t="str">
        <f aca="false">IF(E4852="","Sim","")</f>
        <v/>
      </c>
    </row>
    <row r="4853" customFormat="false" ht="15" hidden="false" customHeight="false" outlineLevel="0" collapsed="false">
      <c r="A4853" s="25" t="s">
        <v>5115</v>
      </c>
      <c r="B4853" s="25" t="s">
        <v>84</v>
      </c>
      <c r="C4853" s="25" t="s">
        <v>93</v>
      </c>
      <c r="D4853" s="25" t="s">
        <v>95</v>
      </c>
      <c r="E4853" s="25" t="s">
        <v>494</v>
      </c>
      <c r="F4853" s="25" t="s">
        <v>192</v>
      </c>
      <c r="G4853" s="26" t="n">
        <v>11698.03</v>
      </c>
      <c r="H4853" s="27" t="n">
        <v>34288</v>
      </c>
      <c r="I4853" s="25" t="s">
        <v>147</v>
      </c>
      <c r="K4853" s="25" t="n">
        <v>1982</v>
      </c>
      <c r="L4853" s="25" t="s">
        <v>1834</v>
      </c>
      <c r="M4853" s="25" t="s">
        <v>171</v>
      </c>
      <c r="N4853" s="28" t="n">
        <v>4821</v>
      </c>
      <c r="O4853" s="25" t="s">
        <v>54</v>
      </c>
      <c r="P4853" s="29" t="n">
        <v>42898</v>
      </c>
      <c r="Q4853" s="29" t="n">
        <v>42964</v>
      </c>
      <c r="R4853" s="28" t="n">
        <v>4294</v>
      </c>
      <c r="S4853" s="28" t="n">
        <f aca="false">IF(O4853="Won",R4853,IF(O4853="Lost",0,N4853))</f>
        <v>4294</v>
      </c>
      <c r="T4853" s="30" t="n">
        <f aca="false">IF(AND(P4853&lt;&gt;"",Q4853&lt;&gt;""),Q4853-P4853,"")</f>
        <v>66</v>
      </c>
      <c r="U4853" s="30" t="str">
        <f aca="false">IF(AND(O4853="Engaging",P4853&lt;&gt;""),'Leia-me'!$B$5-P4853,"")</f>
        <v/>
      </c>
      <c r="V4853" s="25" t="str">
        <f aca="false">IF(O4853&lt;&gt;"Engaging","",IF(U4853&lt;='Leia-me'!$B$6,"Saudável",IF(U4853&lt;='Leia-me'!$B$7,"Esfriando",IF(U4853&lt;='Leia-me'!$B$8,"Última chance","Zumbi"))))</f>
        <v/>
      </c>
      <c r="W4853" s="25" t="n">
        <f aca="false">IF(O4853="Won",1,IF(O4853="Lost",0,""))</f>
        <v>1</v>
      </c>
      <c r="X4853" s="25" t="s">
        <v>1835</v>
      </c>
      <c r="Y4853" s="25" t="str">
        <f aca="false">IF(E4853="","Sim","")</f>
        <v/>
      </c>
    </row>
    <row r="4854" customFormat="false" ht="15" hidden="false" customHeight="false" outlineLevel="0" collapsed="false">
      <c r="A4854" s="25" t="s">
        <v>5116</v>
      </c>
      <c r="B4854" s="25" t="s">
        <v>84</v>
      </c>
      <c r="C4854" s="25" t="s">
        <v>93</v>
      </c>
      <c r="D4854" s="25" t="s">
        <v>95</v>
      </c>
      <c r="G4854" s="31"/>
      <c r="H4854" s="32"/>
      <c r="L4854" s="25" t="s">
        <v>148</v>
      </c>
      <c r="M4854" s="25" t="s">
        <v>149</v>
      </c>
      <c r="N4854" s="28" t="n">
        <v>55</v>
      </c>
      <c r="O4854" s="25" t="s">
        <v>56</v>
      </c>
      <c r="P4854" s="29" t="n">
        <v>42899</v>
      </c>
      <c r="Q4854" s="33"/>
      <c r="R4854" s="34"/>
      <c r="S4854" s="28" t="n">
        <f aca="false">IF(O4854="Won",R4854,IF(O4854="Lost",0,N4854))</f>
        <v>55</v>
      </c>
      <c r="T4854" s="30" t="str">
        <f aca="false">IF(AND(P4854&lt;&gt;"",Q4854&lt;&gt;""),Q4854-P4854,"")</f>
        <v/>
      </c>
      <c r="U4854" s="30" t="n">
        <f aca="false">IF(AND(O4854="Engaging",P4854&lt;&gt;""),'Leia-me'!$B$5-P4854,"")</f>
        <v>201</v>
      </c>
      <c r="V4854" s="25" t="str">
        <f aca="false">IF(O4854&lt;&gt;"Engaging","",IF(U4854&lt;='Leia-me'!$B$6,"Saudável",IF(U4854&lt;='Leia-me'!$B$7,"Esfriando",IF(U4854&lt;='Leia-me'!$B$8,"Última chance","Zumbi"))))</f>
        <v>Zumbi</v>
      </c>
      <c r="W4854" s="25" t="str">
        <f aca="false">IF(O4854="Won",1,IF(O4854="Lost",0,""))</f>
        <v/>
      </c>
      <c r="Y4854" s="25" t="str">
        <f aca="false">IF(E4854="","Sim","")</f>
        <v>Sim</v>
      </c>
    </row>
    <row r="4855" customFormat="false" ht="15" hidden="false" customHeight="false" outlineLevel="0" collapsed="false">
      <c r="A4855" s="25" t="s">
        <v>5117</v>
      </c>
      <c r="B4855" s="25" t="s">
        <v>84</v>
      </c>
      <c r="C4855" s="25" t="s">
        <v>93</v>
      </c>
      <c r="D4855" s="25" t="s">
        <v>95</v>
      </c>
      <c r="E4855" s="25" t="s">
        <v>1671</v>
      </c>
      <c r="F4855" s="25" t="s">
        <v>168</v>
      </c>
      <c r="G4855" s="26" t="n">
        <v>3027.46</v>
      </c>
      <c r="H4855" s="27" t="n">
        <v>9516</v>
      </c>
      <c r="I4855" s="25" t="s">
        <v>1672</v>
      </c>
      <c r="K4855" s="25" t="n">
        <v>1984</v>
      </c>
      <c r="L4855" s="25" t="s">
        <v>170</v>
      </c>
      <c r="M4855" s="25" t="s">
        <v>171</v>
      </c>
      <c r="N4855" s="28" t="n">
        <v>1096</v>
      </c>
      <c r="O4855" s="25" t="s">
        <v>55</v>
      </c>
      <c r="P4855" s="29" t="n">
        <v>42899</v>
      </c>
      <c r="Q4855" s="29" t="n">
        <v>42969</v>
      </c>
      <c r="R4855" s="28" t="n">
        <v>0</v>
      </c>
      <c r="S4855" s="28" t="n">
        <f aca="false">IF(O4855="Won",R4855,IF(O4855="Lost",0,N4855))</f>
        <v>0</v>
      </c>
      <c r="T4855" s="30" t="n">
        <f aca="false">IF(AND(P4855&lt;&gt;"",Q4855&lt;&gt;""),Q4855-P4855,"")</f>
        <v>70</v>
      </c>
      <c r="U4855" s="30" t="str">
        <f aca="false">IF(AND(O4855="Engaging",P4855&lt;&gt;""),'Leia-me'!$B$5-P4855,"")</f>
        <v/>
      </c>
      <c r="V4855" s="25" t="str">
        <f aca="false">IF(O4855&lt;&gt;"Engaging","",IF(U4855&lt;='Leia-me'!$B$6,"Saudável",IF(U4855&lt;='Leia-me'!$B$7,"Esfriando",IF(U4855&lt;='Leia-me'!$B$8,"Última chance","Zumbi"))))</f>
        <v/>
      </c>
      <c r="W4855" s="25" t="n">
        <f aca="false">IF(O4855="Won",1,IF(O4855="Lost",0,""))</f>
        <v>0</v>
      </c>
      <c r="Y4855" s="25" t="str">
        <f aca="false">IF(E4855="","Sim","")</f>
        <v/>
      </c>
    </row>
    <row r="4856" customFormat="false" ht="15" hidden="false" customHeight="false" outlineLevel="0" collapsed="false">
      <c r="A4856" s="25" t="s">
        <v>5118</v>
      </c>
      <c r="B4856" s="25" t="s">
        <v>84</v>
      </c>
      <c r="C4856" s="25" t="s">
        <v>93</v>
      </c>
      <c r="D4856" s="25" t="s">
        <v>95</v>
      </c>
      <c r="E4856" s="25" t="s">
        <v>1347</v>
      </c>
      <c r="F4856" s="25" t="s">
        <v>165</v>
      </c>
      <c r="G4856" s="26" t="n">
        <v>665.06</v>
      </c>
      <c r="H4856" s="27" t="n">
        <v>1095</v>
      </c>
      <c r="I4856" s="25" t="s">
        <v>147</v>
      </c>
      <c r="K4856" s="25" t="n">
        <v>1989</v>
      </c>
      <c r="L4856" s="25" t="s">
        <v>178</v>
      </c>
      <c r="M4856" s="25" t="s">
        <v>171</v>
      </c>
      <c r="N4856" s="28" t="n">
        <v>5482</v>
      </c>
      <c r="O4856" s="25" t="s">
        <v>54</v>
      </c>
      <c r="P4856" s="29" t="n">
        <v>42899</v>
      </c>
      <c r="Q4856" s="29" t="n">
        <v>42951</v>
      </c>
      <c r="R4856" s="28" t="n">
        <v>4598</v>
      </c>
      <c r="S4856" s="28" t="n">
        <f aca="false">IF(O4856="Won",R4856,IF(O4856="Lost",0,N4856))</f>
        <v>4598</v>
      </c>
      <c r="T4856" s="30" t="n">
        <f aca="false">IF(AND(P4856&lt;&gt;"",Q4856&lt;&gt;""),Q4856-P4856,"")</f>
        <v>52</v>
      </c>
      <c r="U4856" s="30" t="str">
        <f aca="false">IF(AND(O4856="Engaging",P4856&lt;&gt;""),'Leia-me'!$B$5-P4856,"")</f>
        <v/>
      </c>
      <c r="V4856" s="25" t="str">
        <f aca="false">IF(O4856&lt;&gt;"Engaging","",IF(U4856&lt;='Leia-me'!$B$6,"Saudável",IF(U4856&lt;='Leia-me'!$B$7,"Esfriando",IF(U4856&lt;='Leia-me'!$B$8,"Última chance","Zumbi"))))</f>
        <v/>
      </c>
      <c r="W4856" s="25" t="n">
        <f aca="false">IF(O4856="Won",1,IF(O4856="Lost",0,""))</f>
        <v>1</v>
      </c>
      <c r="Y4856" s="25" t="str">
        <f aca="false">IF(E4856="","Sim","")</f>
        <v/>
      </c>
    </row>
    <row r="4857" customFormat="false" ht="15" hidden="false" customHeight="false" outlineLevel="0" collapsed="false">
      <c r="A4857" s="25" t="s">
        <v>5119</v>
      </c>
      <c r="B4857" s="25" t="s">
        <v>84</v>
      </c>
      <c r="C4857" s="25" t="s">
        <v>93</v>
      </c>
      <c r="D4857" s="25" t="s">
        <v>95</v>
      </c>
      <c r="E4857" s="25" t="s">
        <v>1671</v>
      </c>
      <c r="F4857" s="25" t="s">
        <v>168</v>
      </c>
      <c r="G4857" s="26" t="n">
        <v>3027.46</v>
      </c>
      <c r="H4857" s="27" t="n">
        <v>9516</v>
      </c>
      <c r="I4857" s="25" t="s">
        <v>1672</v>
      </c>
      <c r="K4857" s="25" t="n">
        <v>1984</v>
      </c>
      <c r="L4857" s="25" t="s">
        <v>160</v>
      </c>
      <c r="M4857" s="25" t="s">
        <v>149</v>
      </c>
      <c r="N4857" s="28" t="n">
        <v>3393</v>
      </c>
      <c r="O4857" s="25" t="s">
        <v>54</v>
      </c>
      <c r="P4857" s="29" t="n">
        <v>42899</v>
      </c>
      <c r="Q4857" s="29" t="n">
        <v>42905</v>
      </c>
      <c r="R4857" s="28" t="n">
        <v>3424</v>
      </c>
      <c r="S4857" s="28" t="n">
        <f aca="false">IF(O4857="Won",R4857,IF(O4857="Lost",0,N4857))</f>
        <v>3424</v>
      </c>
      <c r="T4857" s="30" t="n">
        <f aca="false">IF(AND(P4857&lt;&gt;"",Q4857&lt;&gt;""),Q4857-P4857,"")</f>
        <v>6</v>
      </c>
      <c r="U4857" s="30" t="str">
        <f aca="false">IF(AND(O4857="Engaging",P4857&lt;&gt;""),'Leia-me'!$B$5-P4857,"")</f>
        <v/>
      </c>
      <c r="V4857" s="25" t="str">
        <f aca="false">IF(O4857&lt;&gt;"Engaging","",IF(U4857&lt;='Leia-me'!$B$6,"Saudável",IF(U4857&lt;='Leia-me'!$B$7,"Esfriando",IF(U4857&lt;='Leia-me'!$B$8,"Última chance","Zumbi"))))</f>
        <v/>
      </c>
      <c r="W4857" s="25" t="n">
        <f aca="false">IF(O4857="Won",1,IF(O4857="Lost",0,""))</f>
        <v>1</v>
      </c>
      <c r="Y4857" s="25" t="str">
        <f aca="false">IF(E4857="","Sim","")</f>
        <v/>
      </c>
    </row>
    <row r="4858" customFormat="false" ht="15" hidden="false" customHeight="false" outlineLevel="0" collapsed="false">
      <c r="A4858" s="25" t="s">
        <v>5120</v>
      </c>
      <c r="B4858" s="25" t="s">
        <v>84</v>
      </c>
      <c r="C4858" s="25" t="s">
        <v>93</v>
      </c>
      <c r="D4858" s="25" t="s">
        <v>95</v>
      </c>
      <c r="E4858" s="25" t="s">
        <v>1049</v>
      </c>
      <c r="F4858" s="25" t="s">
        <v>177</v>
      </c>
      <c r="G4858" s="26" t="n">
        <v>2022.14</v>
      </c>
      <c r="H4858" s="27" t="n">
        <v>5113</v>
      </c>
      <c r="I4858" s="25" t="s">
        <v>147</v>
      </c>
      <c r="K4858" s="25" t="n">
        <v>1998</v>
      </c>
      <c r="L4858" s="25" t="s">
        <v>160</v>
      </c>
      <c r="M4858" s="25" t="s">
        <v>149</v>
      </c>
      <c r="N4858" s="28" t="n">
        <v>3393</v>
      </c>
      <c r="O4858" s="25" t="s">
        <v>54</v>
      </c>
      <c r="P4858" s="29" t="n">
        <v>42899</v>
      </c>
      <c r="Q4858" s="29" t="n">
        <v>43008</v>
      </c>
      <c r="R4858" s="28" t="n">
        <v>3399</v>
      </c>
      <c r="S4858" s="28" t="n">
        <f aca="false">IF(O4858="Won",R4858,IF(O4858="Lost",0,N4858))</f>
        <v>3399</v>
      </c>
      <c r="T4858" s="30" t="n">
        <f aca="false">IF(AND(P4858&lt;&gt;"",Q4858&lt;&gt;""),Q4858-P4858,"")</f>
        <v>109</v>
      </c>
      <c r="U4858" s="30" t="str">
        <f aca="false">IF(AND(O4858="Engaging",P4858&lt;&gt;""),'Leia-me'!$B$5-P4858,"")</f>
        <v/>
      </c>
      <c r="V4858" s="25" t="str">
        <f aca="false">IF(O4858&lt;&gt;"Engaging","",IF(U4858&lt;='Leia-me'!$B$6,"Saudável",IF(U4858&lt;='Leia-me'!$B$7,"Esfriando",IF(U4858&lt;='Leia-me'!$B$8,"Última chance","Zumbi"))))</f>
        <v/>
      </c>
      <c r="W4858" s="25" t="n">
        <f aca="false">IF(O4858="Won",1,IF(O4858="Lost",0,""))</f>
        <v>1</v>
      </c>
      <c r="Y4858" s="25" t="str">
        <f aca="false">IF(E4858="","Sim","")</f>
        <v/>
      </c>
    </row>
    <row r="4859" customFormat="false" ht="15" hidden="false" customHeight="false" outlineLevel="0" collapsed="false">
      <c r="A4859" s="25" t="s">
        <v>5121</v>
      </c>
      <c r="B4859" s="25" t="s">
        <v>84</v>
      </c>
      <c r="C4859" s="25" t="s">
        <v>93</v>
      </c>
      <c r="D4859" s="25" t="s">
        <v>95</v>
      </c>
      <c r="E4859" s="25" t="s">
        <v>445</v>
      </c>
      <c r="F4859" s="25" t="s">
        <v>192</v>
      </c>
      <c r="G4859" s="26" t="n">
        <v>987.39</v>
      </c>
      <c r="H4859" s="27" t="n">
        <v>2253</v>
      </c>
      <c r="I4859" s="25" t="s">
        <v>147</v>
      </c>
      <c r="K4859" s="25" t="n">
        <v>2002</v>
      </c>
      <c r="L4859" s="25" t="s">
        <v>186</v>
      </c>
      <c r="M4859" s="25" t="s">
        <v>171</v>
      </c>
      <c r="N4859" s="28" t="n">
        <v>550</v>
      </c>
      <c r="O4859" s="25" t="s">
        <v>55</v>
      </c>
      <c r="P4859" s="29" t="n">
        <v>42900</v>
      </c>
      <c r="Q4859" s="29" t="n">
        <v>42995</v>
      </c>
      <c r="R4859" s="28" t="n">
        <v>0</v>
      </c>
      <c r="S4859" s="28" t="n">
        <f aca="false">IF(O4859="Won",R4859,IF(O4859="Lost",0,N4859))</f>
        <v>0</v>
      </c>
      <c r="T4859" s="30" t="n">
        <f aca="false">IF(AND(P4859&lt;&gt;"",Q4859&lt;&gt;""),Q4859-P4859,"")</f>
        <v>95</v>
      </c>
      <c r="U4859" s="30" t="str">
        <f aca="false">IF(AND(O4859="Engaging",P4859&lt;&gt;""),'Leia-me'!$B$5-P4859,"")</f>
        <v/>
      </c>
      <c r="V4859" s="25" t="str">
        <f aca="false">IF(O4859&lt;&gt;"Engaging","",IF(U4859&lt;='Leia-me'!$B$6,"Saudável",IF(U4859&lt;='Leia-me'!$B$7,"Esfriando",IF(U4859&lt;='Leia-me'!$B$8,"Última chance","Zumbi"))))</f>
        <v/>
      </c>
      <c r="W4859" s="25" t="n">
        <f aca="false">IF(O4859="Won",1,IF(O4859="Lost",0,""))</f>
        <v>0</v>
      </c>
      <c r="Y4859" s="25" t="str">
        <f aca="false">IF(E4859="","Sim","")</f>
        <v/>
      </c>
    </row>
    <row r="4860" customFormat="false" ht="15" hidden="false" customHeight="false" outlineLevel="0" collapsed="false">
      <c r="A4860" s="25" t="s">
        <v>5122</v>
      </c>
      <c r="B4860" s="25" t="s">
        <v>84</v>
      </c>
      <c r="C4860" s="25" t="s">
        <v>93</v>
      </c>
      <c r="D4860" s="25" t="s">
        <v>95</v>
      </c>
      <c r="E4860" s="25" t="s">
        <v>1055</v>
      </c>
      <c r="F4860" s="25" t="s">
        <v>146</v>
      </c>
      <c r="G4860" s="26" t="n">
        <v>439.21</v>
      </c>
      <c r="H4860" s="27" t="n">
        <v>792</v>
      </c>
      <c r="I4860" s="25" t="s">
        <v>147</v>
      </c>
      <c r="K4860" s="25" t="n">
        <v>1996</v>
      </c>
      <c r="L4860" s="25" t="s">
        <v>1834</v>
      </c>
      <c r="M4860" s="25" t="s">
        <v>171</v>
      </c>
      <c r="N4860" s="28" t="n">
        <v>4821</v>
      </c>
      <c r="O4860" s="25" t="s">
        <v>54</v>
      </c>
      <c r="P4860" s="29" t="n">
        <v>42901</v>
      </c>
      <c r="Q4860" s="29" t="n">
        <v>42979</v>
      </c>
      <c r="R4860" s="28" t="n">
        <v>5857</v>
      </c>
      <c r="S4860" s="28" t="n">
        <f aca="false">IF(O4860="Won",R4860,IF(O4860="Lost",0,N4860))</f>
        <v>5857</v>
      </c>
      <c r="T4860" s="30" t="n">
        <f aca="false">IF(AND(P4860&lt;&gt;"",Q4860&lt;&gt;""),Q4860-P4860,"")</f>
        <v>78</v>
      </c>
      <c r="U4860" s="30" t="str">
        <f aca="false">IF(AND(O4860="Engaging",P4860&lt;&gt;""),'Leia-me'!$B$5-P4860,"")</f>
        <v/>
      </c>
      <c r="V4860" s="25" t="str">
        <f aca="false">IF(O4860&lt;&gt;"Engaging","",IF(U4860&lt;='Leia-me'!$B$6,"Saudável",IF(U4860&lt;='Leia-me'!$B$7,"Esfriando",IF(U4860&lt;='Leia-me'!$B$8,"Última chance","Zumbi"))))</f>
        <v/>
      </c>
      <c r="W4860" s="25" t="n">
        <f aca="false">IF(O4860="Won",1,IF(O4860="Lost",0,""))</f>
        <v>1</v>
      </c>
      <c r="X4860" s="25" t="s">
        <v>1835</v>
      </c>
      <c r="Y4860" s="25" t="str">
        <f aca="false">IF(E4860="","Sim","")</f>
        <v/>
      </c>
    </row>
    <row r="4861" customFormat="false" ht="15" hidden="false" customHeight="false" outlineLevel="0" collapsed="false">
      <c r="A4861" s="25" t="s">
        <v>5123</v>
      </c>
      <c r="B4861" s="25" t="s">
        <v>84</v>
      </c>
      <c r="C4861" s="25" t="s">
        <v>93</v>
      </c>
      <c r="D4861" s="25" t="s">
        <v>95</v>
      </c>
      <c r="E4861" s="25" t="s">
        <v>1156</v>
      </c>
      <c r="F4861" s="25" t="s">
        <v>185</v>
      </c>
      <c r="G4861" s="26" t="n">
        <v>1242.32</v>
      </c>
      <c r="H4861" s="27" t="n">
        <v>3027</v>
      </c>
      <c r="I4861" s="25" t="s">
        <v>147</v>
      </c>
      <c r="J4861" s="25" t="s">
        <v>193</v>
      </c>
      <c r="K4861" s="25" t="n">
        <v>1993</v>
      </c>
      <c r="L4861" s="25" t="s">
        <v>148</v>
      </c>
      <c r="M4861" s="25" t="s">
        <v>149</v>
      </c>
      <c r="N4861" s="28" t="n">
        <v>55</v>
      </c>
      <c r="O4861" s="25" t="s">
        <v>56</v>
      </c>
      <c r="P4861" s="29" t="n">
        <v>42902</v>
      </c>
      <c r="Q4861" s="33"/>
      <c r="R4861" s="34"/>
      <c r="S4861" s="28" t="n">
        <f aca="false">IF(O4861="Won",R4861,IF(O4861="Lost",0,N4861))</f>
        <v>55</v>
      </c>
      <c r="T4861" s="30" t="str">
        <f aca="false">IF(AND(P4861&lt;&gt;"",Q4861&lt;&gt;""),Q4861-P4861,"")</f>
        <v/>
      </c>
      <c r="U4861" s="30" t="n">
        <f aca="false">IF(AND(O4861="Engaging",P4861&lt;&gt;""),'Leia-me'!$B$5-P4861,"")</f>
        <v>198</v>
      </c>
      <c r="V4861" s="25" t="str">
        <f aca="false">IF(O4861&lt;&gt;"Engaging","",IF(U4861&lt;='Leia-me'!$B$6,"Saudável",IF(U4861&lt;='Leia-me'!$B$7,"Esfriando",IF(U4861&lt;='Leia-me'!$B$8,"Última chance","Zumbi"))))</f>
        <v>Zumbi</v>
      </c>
      <c r="W4861" s="25" t="str">
        <f aca="false">IF(O4861="Won",1,IF(O4861="Lost",0,""))</f>
        <v/>
      </c>
      <c r="Y4861" s="25" t="str">
        <f aca="false">IF(E4861="","Sim","")</f>
        <v/>
      </c>
    </row>
    <row r="4862" customFormat="false" ht="15" hidden="false" customHeight="false" outlineLevel="0" collapsed="false">
      <c r="A4862" s="25" t="s">
        <v>5124</v>
      </c>
      <c r="B4862" s="25" t="s">
        <v>84</v>
      </c>
      <c r="C4862" s="25" t="s">
        <v>93</v>
      </c>
      <c r="D4862" s="25" t="s">
        <v>95</v>
      </c>
      <c r="E4862" s="25" t="s">
        <v>639</v>
      </c>
      <c r="F4862" s="25" t="s">
        <v>211</v>
      </c>
      <c r="G4862" s="26" t="n">
        <v>1419.98</v>
      </c>
      <c r="H4862" s="27" t="n">
        <v>4018</v>
      </c>
      <c r="I4862" s="25" t="s">
        <v>147</v>
      </c>
      <c r="K4862" s="25" t="n">
        <v>2003</v>
      </c>
      <c r="L4862" s="25" t="s">
        <v>170</v>
      </c>
      <c r="M4862" s="25" t="s">
        <v>171</v>
      </c>
      <c r="N4862" s="28" t="n">
        <v>1096</v>
      </c>
      <c r="O4862" s="25" t="s">
        <v>54</v>
      </c>
      <c r="P4862" s="29" t="n">
        <v>42903</v>
      </c>
      <c r="Q4862" s="29" t="n">
        <v>42994</v>
      </c>
      <c r="R4862" s="28" t="n">
        <v>1198</v>
      </c>
      <c r="S4862" s="28" t="n">
        <f aca="false">IF(O4862="Won",R4862,IF(O4862="Lost",0,N4862))</f>
        <v>1198</v>
      </c>
      <c r="T4862" s="30" t="n">
        <f aca="false">IF(AND(P4862&lt;&gt;"",Q4862&lt;&gt;""),Q4862-P4862,"")</f>
        <v>91</v>
      </c>
      <c r="U4862" s="30" t="str">
        <f aca="false">IF(AND(O4862="Engaging",P4862&lt;&gt;""),'Leia-me'!$B$5-P4862,"")</f>
        <v/>
      </c>
      <c r="V4862" s="25" t="str">
        <f aca="false">IF(O4862&lt;&gt;"Engaging","",IF(U4862&lt;='Leia-me'!$B$6,"Saudável",IF(U4862&lt;='Leia-me'!$B$7,"Esfriando",IF(U4862&lt;='Leia-me'!$B$8,"Última chance","Zumbi"))))</f>
        <v/>
      </c>
      <c r="W4862" s="25" t="n">
        <f aca="false">IF(O4862="Won",1,IF(O4862="Lost",0,""))</f>
        <v>1</v>
      </c>
      <c r="Y4862" s="25" t="str">
        <f aca="false">IF(E4862="","Sim","")</f>
        <v/>
      </c>
    </row>
    <row r="4863" customFormat="false" ht="15" hidden="false" customHeight="false" outlineLevel="0" collapsed="false">
      <c r="A4863" s="25" t="s">
        <v>5125</v>
      </c>
      <c r="B4863" s="25" t="s">
        <v>84</v>
      </c>
      <c r="C4863" s="25" t="s">
        <v>93</v>
      </c>
      <c r="D4863" s="25" t="s">
        <v>95</v>
      </c>
      <c r="E4863" s="25" t="s">
        <v>231</v>
      </c>
      <c r="F4863" s="25" t="s">
        <v>168</v>
      </c>
      <c r="G4863" s="26" t="n">
        <v>45.39</v>
      </c>
      <c r="H4863" s="27" t="n">
        <v>100</v>
      </c>
      <c r="I4863" s="25" t="s">
        <v>147</v>
      </c>
      <c r="J4863" s="25" t="s">
        <v>169</v>
      </c>
      <c r="K4863" s="25" t="n">
        <v>2012</v>
      </c>
      <c r="L4863" s="25" t="s">
        <v>170</v>
      </c>
      <c r="M4863" s="25" t="s">
        <v>171</v>
      </c>
      <c r="N4863" s="28" t="n">
        <v>1096</v>
      </c>
      <c r="O4863" s="25" t="s">
        <v>56</v>
      </c>
      <c r="P4863" s="29" t="n">
        <v>42904</v>
      </c>
      <c r="Q4863" s="33"/>
      <c r="R4863" s="34"/>
      <c r="S4863" s="28" t="n">
        <f aca="false">IF(O4863="Won",R4863,IF(O4863="Lost",0,N4863))</f>
        <v>1096</v>
      </c>
      <c r="T4863" s="30" t="str">
        <f aca="false">IF(AND(P4863&lt;&gt;"",Q4863&lt;&gt;""),Q4863-P4863,"")</f>
        <v/>
      </c>
      <c r="U4863" s="30" t="n">
        <f aca="false">IF(AND(O4863="Engaging",P4863&lt;&gt;""),'Leia-me'!$B$5-P4863,"")</f>
        <v>196</v>
      </c>
      <c r="V4863" s="25" t="str">
        <f aca="false">IF(O4863&lt;&gt;"Engaging","",IF(U4863&lt;='Leia-me'!$B$6,"Saudável",IF(U4863&lt;='Leia-me'!$B$7,"Esfriando",IF(U4863&lt;='Leia-me'!$B$8,"Última chance","Zumbi"))))</f>
        <v>Zumbi</v>
      </c>
      <c r="W4863" s="25" t="str">
        <f aca="false">IF(O4863="Won",1,IF(O4863="Lost",0,""))</f>
        <v/>
      </c>
      <c r="Y4863" s="25" t="str">
        <f aca="false">IF(E4863="","Sim","")</f>
        <v/>
      </c>
    </row>
    <row r="4864" customFormat="false" ht="15" hidden="false" customHeight="false" outlineLevel="0" collapsed="false">
      <c r="A4864" s="25" t="s">
        <v>5126</v>
      </c>
      <c r="B4864" s="25" t="s">
        <v>84</v>
      </c>
      <c r="C4864" s="25" t="s">
        <v>93</v>
      </c>
      <c r="D4864" s="25" t="s">
        <v>95</v>
      </c>
      <c r="E4864" s="25" t="s">
        <v>1640</v>
      </c>
      <c r="F4864" s="25" t="s">
        <v>211</v>
      </c>
      <c r="G4864" s="26" t="n">
        <v>71.12</v>
      </c>
      <c r="H4864" s="27" t="n">
        <v>144</v>
      </c>
      <c r="I4864" s="25" t="s">
        <v>147</v>
      </c>
      <c r="K4864" s="25" t="n">
        <v>2010</v>
      </c>
      <c r="L4864" s="25" t="s">
        <v>148</v>
      </c>
      <c r="M4864" s="25" t="s">
        <v>149</v>
      </c>
      <c r="N4864" s="28" t="n">
        <v>55</v>
      </c>
      <c r="O4864" s="25" t="s">
        <v>54</v>
      </c>
      <c r="P4864" s="29" t="n">
        <v>42904</v>
      </c>
      <c r="Q4864" s="29" t="n">
        <v>43001</v>
      </c>
      <c r="R4864" s="28" t="n">
        <v>59</v>
      </c>
      <c r="S4864" s="28" t="n">
        <f aca="false">IF(O4864="Won",R4864,IF(O4864="Lost",0,N4864))</f>
        <v>59</v>
      </c>
      <c r="T4864" s="30" t="n">
        <f aca="false">IF(AND(P4864&lt;&gt;"",Q4864&lt;&gt;""),Q4864-P4864,"")</f>
        <v>97</v>
      </c>
      <c r="U4864" s="30" t="str">
        <f aca="false">IF(AND(O4864="Engaging",P4864&lt;&gt;""),'Leia-me'!$B$5-P4864,"")</f>
        <v/>
      </c>
      <c r="V4864" s="25" t="str">
        <f aca="false">IF(O4864&lt;&gt;"Engaging","",IF(U4864&lt;='Leia-me'!$B$6,"Saudável",IF(U4864&lt;='Leia-me'!$B$7,"Esfriando",IF(U4864&lt;='Leia-me'!$B$8,"Última chance","Zumbi"))))</f>
        <v/>
      </c>
      <c r="W4864" s="25" t="n">
        <f aca="false">IF(O4864="Won",1,IF(O4864="Lost",0,""))</f>
        <v>1</v>
      </c>
      <c r="Y4864" s="25" t="str">
        <f aca="false">IF(E4864="","Sim","")</f>
        <v/>
      </c>
    </row>
    <row r="4865" customFormat="false" ht="15" hidden="false" customHeight="false" outlineLevel="0" collapsed="false">
      <c r="A4865" s="25" t="s">
        <v>5127</v>
      </c>
      <c r="B4865" s="25" t="s">
        <v>84</v>
      </c>
      <c r="C4865" s="25" t="s">
        <v>93</v>
      </c>
      <c r="D4865" s="25" t="s">
        <v>95</v>
      </c>
      <c r="E4865" s="25" t="s">
        <v>1795</v>
      </c>
      <c r="F4865" s="25" t="s">
        <v>177</v>
      </c>
      <c r="G4865" s="26" t="n">
        <v>355.23</v>
      </c>
      <c r="H4865" s="27" t="n">
        <v>853</v>
      </c>
      <c r="I4865" s="25" t="s">
        <v>147</v>
      </c>
      <c r="K4865" s="25" t="n">
        <v>1994</v>
      </c>
      <c r="L4865" s="25" t="s">
        <v>160</v>
      </c>
      <c r="M4865" s="25" t="s">
        <v>149</v>
      </c>
      <c r="N4865" s="28" t="n">
        <v>3393</v>
      </c>
      <c r="O4865" s="25" t="s">
        <v>55</v>
      </c>
      <c r="P4865" s="29" t="n">
        <v>42905</v>
      </c>
      <c r="Q4865" s="29" t="n">
        <v>42916</v>
      </c>
      <c r="R4865" s="28" t="n">
        <v>0</v>
      </c>
      <c r="S4865" s="28" t="n">
        <f aca="false">IF(O4865="Won",R4865,IF(O4865="Lost",0,N4865))</f>
        <v>0</v>
      </c>
      <c r="T4865" s="30" t="n">
        <f aca="false">IF(AND(P4865&lt;&gt;"",Q4865&lt;&gt;""),Q4865-P4865,"")</f>
        <v>11</v>
      </c>
      <c r="U4865" s="30" t="str">
        <f aca="false">IF(AND(O4865="Engaging",P4865&lt;&gt;""),'Leia-me'!$B$5-P4865,"")</f>
        <v/>
      </c>
      <c r="V4865" s="25" t="str">
        <f aca="false">IF(O4865&lt;&gt;"Engaging","",IF(U4865&lt;='Leia-me'!$B$6,"Saudável",IF(U4865&lt;='Leia-me'!$B$7,"Esfriando",IF(U4865&lt;='Leia-me'!$B$8,"Última chance","Zumbi"))))</f>
        <v/>
      </c>
      <c r="W4865" s="25" t="n">
        <f aca="false">IF(O4865="Won",1,IF(O4865="Lost",0,""))</f>
        <v>0</v>
      </c>
      <c r="Y4865" s="25" t="str">
        <f aca="false">IF(E4865="","Sim","")</f>
        <v/>
      </c>
    </row>
    <row r="4866" customFormat="false" ht="15" hidden="false" customHeight="false" outlineLevel="0" collapsed="false">
      <c r="A4866" s="25" t="s">
        <v>5128</v>
      </c>
      <c r="B4866" s="25" t="s">
        <v>84</v>
      </c>
      <c r="C4866" s="25" t="s">
        <v>93</v>
      </c>
      <c r="D4866" s="25" t="s">
        <v>95</v>
      </c>
      <c r="E4866" s="25" t="s">
        <v>218</v>
      </c>
      <c r="F4866" s="25" t="s">
        <v>146</v>
      </c>
      <c r="G4866" s="26" t="n">
        <v>4.54</v>
      </c>
      <c r="H4866" s="27" t="n">
        <v>9</v>
      </c>
      <c r="I4866" s="25" t="s">
        <v>147</v>
      </c>
      <c r="K4866" s="25" t="n">
        <v>2017</v>
      </c>
      <c r="L4866" s="25" t="s">
        <v>178</v>
      </c>
      <c r="M4866" s="25" t="s">
        <v>171</v>
      </c>
      <c r="N4866" s="28" t="n">
        <v>5482</v>
      </c>
      <c r="O4866" s="25" t="s">
        <v>56</v>
      </c>
      <c r="P4866" s="29" t="n">
        <v>42906</v>
      </c>
      <c r="Q4866" s="33"/>
      <c r="R4866" s="34"/>
      <c r="S4866" s="28" t="n">
        <f aca="false">IF(O4866="Won",R4866,IF(O4866="Lost",0,N4866))</f>
        <v>5482</v>
      </c>
      <c r="T4866" s="30" t="str">
        <f aca="false">IF(AND(P4866&lt;&gt;"",Q4866&lt;&gt;""),Q4866-P4866,"")</f>
        <v/>
      </c>
      <c r="U4866" s="30" t="n">
        <f aca="false">IF(AND(O4866="Engaging",P4866&lt;&gt;""),'Leia-me'!$B$5-P4866,"")</f>
        <v>194</v>
      </c>
      <c r="V4866" s="25" t="str">
        <f aca="false">IF(O4866&lt;&gt;"Engaging","",IF(U4866&lt;='Leia-me'!$B$6,"Saudável",IF(U4866&lt;='Leia-me'!$B$7,"Esfriando",IF(U4866&lt;='Leia-me'!$B$8,"Última chance","Zumbi"))))</f>
        <v>Zumbi</v>
      </c>
      <c r="W4866" s="25" t="str">
        <f aca="false">IF(O4866="Won",1,IF(O4866="Lost",0,""))</f>
        <v/>
      </c>
      <c r="Y4866" s="25" t="str">
        <f aca="false">IF(E4866="","Sim","")</f>
        <v/>
      </c>
    </row>
    <row r="4867" customFormat="false" ht="15" hidden="false" customHeight="false" outlineLevel="0" collapsed="false">
      <c r="A4867" s="25" t="s">
        <v>5129</v>
      </c>
      <c r="B4867" s="25" t="s">
        <v>84</v>
      </c>
      <c r="C4867" s="25" t="s">
        <v>93</v>
      </c>
      <c r="D4867" s="25" t="s">
        <v>95</v>
      </c>
      <c r="E4867" s="25" t="s">
        <v>1158</v>
      </c>
      <c r="F4867" s="25" t="s">
        <v>185</v>
      </c>
      <c r="G4867" s="26" t="n">
        <v>7708.38</v>
      </c>
      <c r="H4867" s="27" t="n">
        <v>13756</v>
      </c>
      <c r="I4867" s="25" t="s">
        <v>147</v>
      </c>
      <c r="K4867" s="25" t="n">
        <v>1980</v>
      </c>
      <c r="L4867" s="25" t="s">
        <v>1834</v>
      </c>
      <c r="M4867" s="25" t="s">
        <v>171</v>
      </c>
      <c r="N4867" s="28" t="n">
        <v>4821</v>
      </c>
      <c r="O4867" s="25" t="s">
        <v>55</v>
      </c>
      <c r="P4867" s="29" t="n">
        <v>42906</v>
      </c>
      <c r="Q4867" s="29" t="n">
        <v>42955</v>
      </c>
      <c r="R4867" s="28" t="n">
        <v>0</v>
      </c>
      <c r="S4867" s="28" t="n">
        <f aca="false">IF(O4867="Won",R4867,IF(O4867="Lost",0,N4867))</f>
        <v>0</v>
      </c>
      <c r="T4867" s="30" t="n">
        <f aca="false">IF(AND(P4867&lt;&gt;"",Q4867&lt;&gt;""),Q4867-P4867,"")</f>
        <v>49</v>
      </c>
      <c r="U4867" s="30" t="str">
        <f aca="false">IF(AND(O4867="Engaging",P4867&lt;&gt;""),'Leia-me'!$B$5-P4867,"")</f>
        <v/>
      </c>
      <c r="V4867" s="25" t="str">
        <f aca="false">IF(O4867&lt;&gt;"Engaging","",IF(U4867&lt;='Leia-me'!$B$6,"Saudável",IF(U4867&lt;='Leia-me'!$B$7,"Esfriando",IF(U4867&lt;='Leia-me'!$B$8,"Última chance","Zumbi"))))</f>
        <v/>
      </c>
      <c r="W4867" s="25" t="n">
        <f aca="false">IF(O4867="Won",1,IF(O4867="Lost",0,""))</f>
        <v>0</v>
      </c>
      <c r="X4867" s="25" t="s">
        <v>1835</v>
      </c>
      <c r="Y4867" s="25" t="str">
        <f aca="false">IF(E4867="","Sim","")</f>
        <v/>
      </c>
    </row>
    <row r="4868" customFormat="false" ht="15" hidden="false" customHeight="false" outlineLevel="0" collapsed="false">
      <c r="A4868" s="25" t="s">
        <v>5130</v>
      </c>
      <c r="B4868" s="25" t="s">
        <v>84</v>
      </c>
      <c r="C4868" s="25" t="s">
        <v>93</v>
      </c>
      <c r="D4868" s="25" t="s">
        <v>95</v>
      </c>
      <c r="E4868" s="25" t="s">
        <v>1055</v>
      </c>
      <c r="F4868" s="25" t="s">
        <v>146</v>
      </c>
      <c r="G4868" s="26" t="n">
        <v>439.21</v>
      </c>
      <c r="H4868" s="27" t="n">
        <v>792</v>
      </c>
      <c r="I4868" s="25" t="s">
        <v>147</v>
      </c>
      <c r="K4868" s="25" t="n">
        <v>1996</v>
      </c>
      <c r="L4868" s="25" t="s">
        <v>186</v>
      </c>
      <c r="M4868" s="25" t="s">
        <v>171</v>
      </c>
      <c r="N4868" s="28" t="n">
        <v>550</v>
      </c>
      <c r="O4868" s="25" t="s">
        <v>55</v>
      </c>
      <c r="P4868" s="29" t="n">
        <v>42907</v>
      </c>
      <c r="Q4868" s="29" t="n">
        <v>42977</v>
      </c>
      <c r="R4868" s="28" t="n">
        <v>0</v>
      </c>
      <c r="S4868" s="28" t="n">
        <f aca="false">IF(O4868="Won",R4868,IF(O4868="Lost",0,N4868))</f>
        <v>0</v>
      </c>
      <c r="T4868" s="30" t="n">
        <f aca="false">IF(AND(P4868&lt;&gt;"",Q4868&lt;&gt;""),Q4868-P4868,"")</f>
        <v>70</v>
      </c>
      <c r="U4868" s="30" t="str">
        <f aca="false">IF(AND(O4868="Engaging",P4868&lt;&gt;""),'Leia-me'!$B$5-P4868,"")</f>
        <v/>
      </c>
      <c r="V4868" s="25" t="str">
        <f aca="false">IF(O4868&lt;&gt;"Engaging","",IF(U4868&lt;='Leia-me'!$B$6,"Saudável",IF(U4868&lt;='Leia-me'!$B$7,"Esfriando",IF(U4868&lt;='Leia-me'!$B$8,"Última chance","Zumbi"))))</f>
        <v/>
      </c>
      <c r="W4868" s="25" t="n">
        <f aca="false">IF(O4868="Won",1,IF(O4868="Lost",0,""))</f>
        <v>0</v>
      </c>
      <c r="Y4868" s="25" t="str">
        <f aca="false">IF(E4868="","Sim","")</f>
        <v/>
      </c>
    </row>
    <row r="4869" customFormat="false" ht="15" hidden="false" customHeight="false" outlineLevel="0" collapsed="false">
      <c r="A4869" s="25" t="s">
        <v>5131</v>
      </c>
      <c r="B4869" s="25" t="s">
        <v>84</v>
      </c>
      <c r="C4869" s="25" t="s">
        <v>93</v>
      </c>
      <c r="D4869" s="25" t="s">
        <v>95</v>
      </c>
      <c r="E4869" s="25" t="s">
        <v>2530</v>
      </c>
      <c r="F4869" s="25" t="s">
        <v>185</v>
      </c>
      <c r="G4869" s="26" t="n">
        <v>527.11</v>
      </c>
      <c r="H4869" s="27" t="n">
        <v>1428</v>
      </c>
      <c r="I4869" s="25" t="s">
        <v>147</v>
      </c>
      <c r="J4869" s="25" t="s">
        <v>193</v>
      </c>
      <c r="K4869" s="25" t="n">
        <v>2011</v>
      </c>
      <c r="L4869" s="25" t="s">
        <v>148</v>
      </c>
      <c r="M4869" s="25" t="s">
        <v>149</v>
      </c>
      <c r="N4869" s="28" t="n">
        <v>55</v>
      </c>
      <c r="O4869" s="25" t="s">
        <v>54</v>
      </c>
      <c r="P4869" s="29" t="n">
        <v>42907</v>
      </c>
      <c r="Q4869" s="29" t="n">
        <v>42919</v>
      </c>
      <c r="R4869" s="28" t="n">
        <v>60</v>
      </c>
      <c r="S4869" s="28" t="n">
        <f aca="false">IF(O4869="Won",R4869,IF(O4869="Lost",0,N4869))</f>
        <v>60</v>
      </c>
      <c r="T4869" s="30" t="n">
        <f aca="false">IF(AND(P4869&lt;&gt;"",Q4869&lt;&gt;""),Q4869-P4869,"")</f>
        <v>12</v>
      </c>
      <c r="U4869" s="30" t="str">
        <f aca="false">IF(AND(O4869="Engaging",P4869&lt;&gt;""),'Leia-me'!$B$5-P4869,"")</f>
        <v/>
      </c>
      <c r="V4869" s="25" t="str">
        <f aca="false">IF(O4869&lt;&gt;"Engaging","",IF(U4869&lt;='Leia-me'!$B$6,"Saudável",IF(U4869&lt;='Leia-me'!$B$7,"Esfriando",IF(U4869&lt;='Leia-me'!$B$8,"Última chance","Zumbi"))))</f>
        <v/>
      </c>
      <c r="W4869" s="25" t="n">
        <f aca="false">IF(O4869="Won",1,IF(O4869="Lost",0,""))</f>
        <v>1</v>
      </c>
      <c r="Y4869" s="25" t="str">
        <f aca="false">IF(E4869="","Sim","")</f>
        <v/>
      </c>
    </row>
    <row r="4870" customFormat="false" ht="15" hidden="false" customHeight="false" outlineLevel="0" collapsed="false">
      <c r="A4870" s="25" t="s">
        <v>5132</v>
      </c>
      <c r="B4870" s="25" t="s">
        <v>84</v>
      </c>
      <c r="C4870" s="25" t="s">
        <v>93</v>
      </c>
      <c r="D4870" s="25" t="s">
        <v>95</v>
      </c>
      <c r="E4870" s="25" t="s">
        <v>1158</v>
      </c>
      <c r="F4870" s="25" t="s">
        <v>185</v>
      </c>
      <c r="G4870" s="26" t="n">
        <v>7708.38</v>
      </c>
      <c r="H4870" s="27" t="n">
        <v>13756</v>
      </c>
      <c r="I4870" s="25" t="s">
        <v>147</v>
      </c>
      <c r="K4870" s="25" t="n">
        <v>1980</v>
      </c>
      <c r="L4870" s="25" t="s">
        <v>148</v>
      </c>
      <c r="M4870" s="25" t="s">
        <v>149</v>
      </c>
      <c r="N4870" s="28" t="n">
        <v>55</v>
      </c>
      <c r="O4870" s="25" t="s">
        <v>54</v>
      </c>
      <c r="P4870" s="29" t="n">
        <v>42907</v>
      </c>
      <c r="Q4870" s="29" t="n">
        <v>42993</v>
      </c>
      <c r="R4870" s="28" t="n">
        <v>59</v>
      </c>
      <c r="S4870" s="28" t="n">
        <f aca="false">IF(O4870="Won",R4870,IF(O4870="Lost",0,N4870))</f>
        <v>59</v>
      </c>
      <c r="T4870" s="30" t="n">
        <f aca="false">IF(AND(P4870&lt;&gt;"",Q4870&lt;&gt;""),Q4870-P4870,"")</f>
        <v>86</v>
      </c>
      <c r="U4870" s="30" t="str">
        <f aca="false">IF(AND(O4870="Engaging",P4870&lt;&gt;""),'Leia-me'!$B$5-P4870,"")</f>
        <v/>
      </c>
      <c r="V4870" s="25" t="str">
        <f aca="false">IF(O4870&lt;&gt;"Engaging","",IF(U4870&lt;='Leia-me'!$B$6,"Saudável",IF(U4870&lt;='Leia-me'!$B$7,"Esfriando",IF(U4870&lt;='Leia-me'!$B$8,"Última chance","Zumbi"))))</f>
        <v/>
      </c>
      <c r="W4870" s="25" t="n">
        <f aca="false">IF(O4870="Won",1,IF(O4870="Lost",0,""))</f>
        <v>1</v>
      </c>
      <c r="Y4870" s="25" t="str">
        <f aca="false">IF(E4870="","Sim","")</f>
        <v/>
      </c>
    </row>
    <row r="4871" customFormat="false" ht="15" hidden="false" customHeight="false" outlineLevel="0" collapsed="false">
      <c r="A4871" s="25" t="s">
        <v>5133</v>
      </c>
      <c r="B4871" s="25" t="s">
        <v>84</v>
      </c>
      <c r="C4871" s="25" t="s">
        <v>93</v>
      </c>
      <c r="D4871" s="25" t="s">
        <v>95</v>
      </c>
      <c r="G4871" s="31"/>
      <c r="H4871" s="32"/>
      <c r="L4871" s="25" t="s">
        <v>160</v>
      </c>
      <c r="M4871" s="25" t="s">
        <v>149</v>
      </c>
      <c r="N4871" s="28" t="n">
        <v>3393</v>
      </c>
      <c r="O4871" s="25" t="s">
        <v>56</v>
      </c>
      <c r="P4871" s="29" t="n">
        <v>42909</v>
      </c>
      <c r="Q4871" s="33"/>
      <c r="R4871" s="34"/>
      <c r="S4871" s="28" t="n">
        <f aca="false">IF(O4871="Won",R4871,IF(O4871="Lost",0,N4871))</f>
        <v>3393</v>
      </c>
      <c r="T4871" s="30" t="str">
        <f aca="false">IF(AND(P4871&lt;&gt;"",Q4871&lt;&gt;""),Q4871-P4871,"")</f>
        <v/>
      </c>
      <c r="U4871" s="30" t="n">
        <f aca="false">IF(AND(O4871="Engaging",P4871&lt;&gt;""),'Leia-me'!$B$5-P4871,"")</f>
        <v>191</v>
      </c>
      <c r="V4871" s="25" t="str">
        <f aca="false">IF(O4871&lt;&gt;"Engaging","",IF(U4871&lt;='Leia-me'!$B$6,"Saudável",IF(U4871&lt;='Leia-me'!$B$7,"Esfriando",IF(U4871&lt;='Leia-me'!$B$8,"Última chance","Zumbi"))))</f>
        <v>Zumbi</v>
      </c>
      <c r="W4871" s="25" t="str">
        <f aca="false">IF(O4871="Won",1,IF(O4871="Lost",0,""))</f>
        <v/>
      </c>
      <c r="Y4871" s="25" t="str">
        <f aca="false">IF(E4871="","Sim","")</f>
        <v>Sim</v>
      </c>
    </row>
    <row r="4872" customFormat="false" ht="15" hidden="false" customHeight="false" outlineLevel="0" collapsed="false">
      <c r="A4872" s="25" t="s">
        <v>5134</v>
      </c>
      <c r="B4872" s="25" t="s">
        <v>84</v>
      </c>
      <c r="C4872" s="25" t="s">
        <v>93</v>
      </c>
      <c r="D4872" s="25" t="s">
        <v>95</v>
      </c>
      <c r="E4872" s="25" t="s">
        <v>445</v>
      </c>
      <c r="F4872" s="25" t="s">
        <v>192</v>
      </c>
      <c r="G4872" s="26" t="n">
        <v>987.39</v>
      </c>
      <c r="H4872" s="27" t="n">
        <v>2253</v>
      </c>
      <c r="I4872" s="25" t="s">
        <v>147</v>
      </c>
      <c r="K4872" s="25" t="n">
        <v>2002</v>
      </c>
      <c r="L4872" s="25" t="s">
        <v>160</v>
      </c>
      <c r="M4872" s="25" t="s">
        <v>149</v>
      </c>
      <c r="N4872" s="28" t="n">
        <v>3393</v>
      </c>
      <c r="O4872" s="25" t="s">
        <v>55</v>
      </c>
      <c r="P4872" s="29" t="n">
        <v>42911</v>
      </c>
      <c r="Q4872" s="29" t="n">
        <v>42920</v>
      </c>
      <c r="R4872" s="28" t="n">
        <v>0</v>
      </c>
      <c r="S4872" s="28" t="n">
        <f aca="false">IF(O4872="Won",R4872,IF(O4872="Lost",0,N4872))</f>
        <v>0</v>
      </c>
      <c r="T4872" s="30" t="n">
        <f aca="false">IF(AND(P4872&lt;&gt;"",Q4872&lt;&gt;""),Q4872-P4872,"")</f>
        <v>9</v>
      </c>
      <c r="U4872" s="30" t="str">
        <f aca="false">IF(AND(O4872="Engaging",P4872&lt;&gt;""),'Leia-me'!$B$5-P4872,"")</f>
        <v/>
      </c>
      <c r="V4872" s="25" t="str">
        <f aca="false">IF(O4872&lt;&gt;"Engaging","",IF(U4872&lt;='Leia-me'!$B$6,"Saudável",IF(U4872&lt;='Leia-me'!$B$7,"Esfriando",IF(U4872&lt;='Leia-me'!$B$8,"Última chance","Zumbi"))))</f>
        <v/>
      </c>
      <c r="W4872" s="25" t="n">
        <f aca="false">IF(O4872="Won",1,IF(O4872="Lost",0,""))</f>
        <v>0</v>
      </c>
      <c r="Y4872" s="25" t="str">
        <f aca="false">IF(E4872="","Sim","")</f>
        <v/>
      </c>
    </row>
    <row r="4873" customFormat="false" ht="15" hidden="false" customHeight="false" outlineLevel="0" collapsed="false">
      <c r="A4873" s="25" t="s">
        <v>5135</v>
      </c>
      <c r="B4873" s="25" t="s">
        <v>84</v>
      </c>
      <c r="C4873" s="25" t="s">
        <v>93</v>
      </c>
      <c r="D4873" s="25" t="s">
        <v>95</v>
      </c>
      <c r="E4873" s="25" t="s">
        <v>1671</v>
      </c>
      <c r="F4873" s="25" t="s">
        <v>168</v>
      </c>
      <c r="G4873" s="26" t="n">
        <v>3027.46</v>
      </c>
      <c r="H4873" s="27" t="n">
        <v>9516</v>
      </c>
      <c r="I4873" s="25" t="s">
        <v>1672</v>
      </c>
      <c r="K4873" s="25" t="n">
        <v>1984</v>
      </c>
      <c r="L4873" s="25" t="s">
        <v>186</v>
      </c>
      <c r="M4873" s="25" t="s">
        <v>171</v>
      </c>
      <c r="N4873" s="28" t="n">
        <v>550</v>
      </c>
      <c r="O4873" s="25" t="s">
        <v>55</v>
      </c>
      <c r="P4873" s="29" t="n">
        <v>42912</v>
      </c>
      <c r="Q4873" s="29" t="n">
        <v>43005</v>
      </c>
      <c r="R4873" s="28" t="n">
        <v>0</v>
      </c>
      <c r="S4873" s="28" t="n">
        <f aca="false">IF(O4873="Won",R4873,IF(O4873="Lost",0,N4873))</f>
        <v>0</v>
      </c>
      <c r="T4873" s="30" t="n">
        <f aca="false">IF(AND(P4873&lt;&gt;"",Q4873&lt;&gt;""),Q4873-P4873,"")</f>
        <v>93</v>
      </c>
      <c r="U4873" s="30" t="str">
        <f aca="false">IF(AND(O4873="Engaging",P4873&lt;&gt;""),'Leia-me'!$B$5-P4873,"")</f>
        <v/>
      </c>
      <c r="V4873" s="25" t="str">
        <f aca="false">IF(O4873&lt;&gt;"Engaging","",IF(U4873&lt;='Leia-me'!$B$6,"Saudável",IF(U4873&lt;='Leia-me'!$B$7,"Esfriando",IF(U4873&lt;='Leia-me'!$B$8,"Última chance","Zumbi"))))</f>
        <v/>
      </c>
      <c r="W4873" s="25" t="n">
        <f aca="false">IF(O4873="Won",1,IF(O4873="Lost",0,""))</f>
        <v>0</v>
      </c>
      <c r="Y4873" s="25" t="str">
        <f aca="false">IF(E4873="","Sim","")</f>
        <v/>
      </c>
    </row>
    <row r="4874" customFormat="false" ht="15" hidden="false" customHeight="false" outlineLevel="0" collapsed="false">
      <c r="A4874" s="25" t="s">
        <v>5136</v>
      </c>
      <c r="B4874" s="25" t="s">
        <v>84</v>
      </c>
      <c r="C4874" s="25" t="s">
        <v>93</v>
      </c>
      <c r="D4874" s="25" t="s">
        <v>95</v>
      </c>
      <c r="E4874" s="25" t="s">
        <v>1156</v>
      </c>
      <c r="F4874" s="25" t="s">
        <v>185</v>
      </c>
      <c r="G4874" s="26" t="n">
        <v>1242.32</v>
      </c>
      <c r="H4874" s="27" t="n">
        <v>3027</v>
      </c>
      <c r="I4874" s="25" t="s">
        <v>147</v>
      </c>
      <c r="J4874" s="25" t="s">
        <v>193</v>
      </c>
      <c r="K4874" s="25" t="n">
        <v>1993</v>
      </c>
      <c r="L4874" s="25" t="s">
        <v>160</v>
      </c>
      <c r="M4874" s="25" t="s">
        <v>149</v>
      </c>
      <c r="N4874" s="28" t="n">
        <v>3393</v>
      </c>
      <c r="O4874" s="25" t="s">
        <v>55</v>
      </c>
      <c r="P4874" s="29" t="n">
        <v>42912</v>
      </c>
      <c r="Q4874" s="29" t="n">
        <v>42919</v>
      </c>
      <c r="R4874" s="28" t="n">
        <v>0</v>
      </c>
      <c r="S4874" s="28" t="n">
        <f aca="false">IF(O4874="Won",R4874,IF(O4874="Lost",0,N4874))</f>
        <v>0</v>
      </c>
      <c r="T4874" s="30" t="n">
        <f aca="false">IF(AND(P4874&lt;&gt;"",Q4874&lt;&gt;""),Q4874-P4874,"")</f>
        <v>7</v>
      </c>
      <c r="U4874" s="30" t="str">
        <f aca="false">IF(AND(O4874="Engaging",P4874&lt;&gt;""),'Leia-me'!$B$5-P4874,"")</f>
        <v/>
      </c>
      <c r="V4874" s="25" t="str">
        <f aca="false">IF(O4874&lt;&gt;"Engaging","",IF(U4874&lt;='Leia-me'!$B$6,"Saudável",IF(U4874&lt;='Leia-me'!$B$7,"Esfriando",IF(U4874&lt;='Leia-me'!$B$8,"Última chance","Zumbi"))))</f>
        <v/>
      </c>
      <c r="W4874" s="25" t="n">
        <f aca="false">IF(O4874="Won",1,IF(O4874="Lost",0,""))</f>
        <v>0</v>
      </c>
      <c r="Y4874" s="25" t="str">
        <f aca="false">IF(E4874="","Sim","")</f>
        <v/>
      </c>
    </row>
    <row r="4875" customFormat="false" ht="15" hidden="false" customHeight="false" outlineLevel="0" collapsed="false">
      <c r="A4875" s="25" t="s">
        <v>5137</v>
      </c>
      <c r="B4875" s="25" t="s">
        <v>84</v>
      </c>
      <c r="C4875" s="25" t="s">
        <v>93</v>
      </c>
      <c r="D4875" s="25" t="s">
        <v>95</v>
      </c>
      <c r="E4875" s="25" t="s">
        <v>1795</v>
      </c>
      <c r="F4875" s="25" t="s">
        <v>177</v>
      </c>
      <c r="G4875" s="26" t="n">
        <v>355.23</v>
      </c>
      <c r="H4875" s="27" t="n">
        <v>853</v>
      </c>
      <c r="I4875" s="25" t="s">
        <v>147</v>
      </c>
      <c r="K4875" s="25" t="n">
        <v>1994</v>
      </c>
      <c r="L4875" s="25" t="s">
        <v>1834</v>
      </c>
      <c r="M4875" s="25" t="s">
        <v>171</v>
      </c>
      <c r="N4875" s="28" t="n">
        <v>4821</v>
      </c>
      <c r="O4875" s="25" t="s">
        <v>55</v>
      </c>
      <c r="P4875" s="29" t="n">
        <v>42913</v>
      </c>
      <c r="Q4875" s="29" t="n">
        <v>42971</v>
      </c>
      <c r="R4875" s="28" t="n">
        <v>0</v>
      </c>
      <c r="S4875" s="28" t="n">
        <f aca="false">IF(O4875="Won",R4875,IF(O4875="Lost",0,N4875))</f>
        <v>0</v>
      </c>
      <c r="T4875" s="30" t="n">
        <f aca="false">IF(AND(P4875&lt;&gt;"",Q4875&lt;&gt;""),Q4875-P4875,"")</f>
        <v>58</v>
      </c>
      <c r="U4875" s="30" t="str">
        <f aca="false">IF(AND(O4875="Engaging",P4875&lt;&gt;""),'Leia-me'!$B$5-P4875,"")</f>
        <v/>
      </c>
      <c r="V4875" s="25" t="str">
        <f aca="false">IF(O4875&lt;&gt;"Engaging","",IF(U4875&lt;='Leia-me'!$B$6,"Saudável",IF(U4875&lt;='Leia-me'!$B$7,"Esfriando",IF(U4875&lt;='Leia-me'!$B$8,"Última chance","Zumbi"))))</f>
        <v/>
      </c>
      <c r="W4875" s="25" t="n">
        <f aca="false">IF(O4875="Won",1,IF(O4875="Lost",0,""))</f>
        <v>0</v>
      </c>
      <c r="X4875" s="25" t="s">
        <v>1835</v>
      </c>
      <c r="Y4875" s="25" t="str">
        <f aca="false">IF(E4875="","Sim","")</f>
        <v/>
      </c>
    </row>
    <row r="4876" customFormat="false" ht="15" hidden="false" customHeight="false" outlineLevel="0" collapsed="false">
      <c r="A4876" s="25" t="s">
        <v>5138</v>
      </c>
      <c r="B4876" s="25" t="s">
        <v>84</v>
      </c>
      <c r="C4876" s="25" t="s">
        <v>93</v>
      </c>
      <c r="D4876" s="25" t="s">
        <v>95</v>
      </c>
      <c r="E4876" s="25" t="s">
        <v>494</v>
      </c>
      <c r="F4876" s="25" t="s">
        <v>192</v>
      </c>
      <c r="G4876" s="26" t="n">
        <v>11698.03</v>
      </c>
      <c r="H4876" s="27" t="n">
        <v>34288</v>
      </c>
      <c r="I4876" s="25" t="s">
        <v>147</v>
      </c>
      <c r="K4876" s="25" t="n">
        <v>1982</v>
      </c>
      <c r="L4876" s="25" t="s">
        <v>186</v>
      </c>
      <c r="M4876" s="25" t="s">
        <v>171</v>
      </c>
      <c r="N4876" s="28" t="n">
        <v>550</v>
      </c>
      <c r="O4876" s="25" t="s">
        <v>55</v>
      </c>
      <c r="P4876" s="29" t="n">
        <v>42914</v>
      </c>
      <c r="Q4876" s="29" t="n">
        <v>42917</v>
      </c>
      <c r="R4876" s="28" t="n">
        <v>0</v>
      </c>
      <c r="S4876" s="28" t="n">
        <f aca="false">IF(O4876="Won",R4876,IF(O4876="Lost",0,N4876))</f>
        <v>0</v>
      </c>
      <c r="T4876" s="30" t="n">
        <f aca="false">IF(AND(P4876&lt;&gt;"",Q4876&lt;&gt;""),Q4876-P4876,"")</f>
        <v>3</v>
      </c>
      <c r="U4876" s="30" t="str">
        <f aca="false">IF(AND(O4876="Engaging",P4876&lt;&gt;""),'Leia-me'!$B$5-P4876,"")</f>
        <v/>
      </c>
      <c r="V4876" s="25" t="str">
        <f aca="false">IF(O4876&lt;&gt;"Engaging","",IF(U4876&lt;='Leia-me'!$B$6,"Saudável",IF(U4876&lt;='Leia-me'!$B$7,"Esfriando",IF(U4876&lt;='Leia-me'!$B$8,"Última chance","Zumbi"))))</f>
        <v/>
      </c>
      <c r="W4876" s="25" t="n">
        <f aca="false">IF(O4876="Won",1,IF(O4876="Lost",0,""))</f>
        <v>0</v>
      </c>
      <c r="Y4876" s="25" t="str">
        <f aca="false">IF(E4876="","Sim","")</f>
        <v/>
      </c>
    </row>
    <row r="4877" customFormat="false" ht="15" hidden="false" customHeight="false" outlineLevel="0" collapsed="false">
      <c r="A4877" s="25" t="s">
        <v>5139</v>
      </c>
      <c r="B4877" s="25" t="s">
        <v>84</v>
      </c>
      <c r="C4877" s="25" t="s">
        <v>93</v>
      </c>
      <c r="D4877" s="25" t="s">
        <v>95</v>
      </c>
      <c r="E4877" s="25" t="s">
        <v>2530</v>
      </c>
      <c r="F4877" s="25" t="s">
        <v>185</v>
      </c>
      <c r="G4877" s="26" t="n">
        <v>527.11</v>
      </c>
      <c r="H4877" s="27" t="n">
        <v>1428</v>
      </c>
      <c r="I4877" s="25" t="s">
        <v>147</v>
      </c>
      <c r="J4877" s="25" t="s">
        <v>193</v>
      </c>
      <c r="K4877" s="25" t="n">
        <v>2011</v>
      </c>
      <c r="L4877" s="25" t="s">
        <v>160</v>
      </c>
      <c r="M4877" s="25" t="s">
        <v>149</v>
      </c>
      <c r="N4877" s="28" t="n">
        <v>3393</v>
      </c>
      <c r="O4877" s="25" t="s">
        <v>55</v>
      </c>
      <c r="P4877" s="29" t="n">
        <v>42915</v>
      </c>
      <c r="Q4877" s="29" t="n">
        <v>42924</v>
      </c>
      <c r="R4877" s="28" t="n">
        <v>0</v>
      </c>
      <c r="S4877" s="28" t="n">
        <f aca="false">IF(O4877="Won",R4877,IF(O4877="Lost",0,N4877))</f>
        <v>0</v>
      </c>
      <c r="T4877" s="30" t="n">
        <f aca="false">IF(AND(P4877&lt;&gt;"",Q4877&lt;&gt;""),Q4877-P4877,"")</f>
        <v>9</v>
      </c>
      <c r="U4877" s="30" t="str">
        <f aca="false">IF(AND(O4877="Engaging",P4877&lt;&gt;""),'Leia-me'!$B$5-P4877,"")</f>
        <v/>
      </c>
      <c r="V4877" s="25" t="str">
        <f aca="false">IF(O4877&lt;&gt;"Engaging","",IF(U4877&lt;='Leia-me'!$B$6,"Saudável",IF(U4877&lt;='Leia-me'!$B$7,"Esfriando",IF(U4877&lt;='Leia-me'!$B$8,"Última chance","Zumbi"))))</f>
        <v/>
      </c>
      <c r="W4877" s="25" t="n">
        <f aca="false">IF(O4877="Won",1,IF(O4877="Lost",0,""))</f>
        <v>0</v>
      </c>
      <c r="Y4877" s="25" t="str">
        <f aca="false">IF(E4877="","Sim","")</f>
        <v/>
      </c>
    </row>
    <row r="4878" customFormat="false" ht="15" hidden="false" customHeight="false" outlineLevel="0" collapsed="false">
      <c r="A4878" s="25" t="s">
        <v>5140</v>
      </c>
      <c r="B4878" s="25" t="s">
        <v>84</v>
      </c>
      <c r="C4878" s="25" t="s">
        <v>93</v>
      </c>
      <c r="D4878" s="25" t="s">
        <v>95</v>
      </c>
      <c r="E4878" s="25" t="s">
        <v>1090</v>
      </c>
      <c r="F4878" s="25" t="s">
        <v>155</v>
      </c>
      <c r="G4878" s="26" t="n">
        <v>6395.05</v>
      </c>
      <c r="H4878" s="27" t="n">
        <v>20275</v>
      </c>
      <c r="I4878" s="25" t="s">
        <v>147</v>
      </c>
      <c r="K4878" s="25" t="n">
        <v>1994</v>
      </c>
      <c r="L4878" s="25" t="s">
        <v>178</v>
      </c>
      <c r="M4878" s="25" t="s">
        <v>171</v>
      </c>
      <c r="N4878" s="28" t="n">
        <v>5482</v>
      </c>
      <c r="O4878" s="25" t="s">
        <v>55</v>
      </c>
      <c r="P4878" s="29" t="n">
        <v>42916</v>
      </c>
      <c r="Q4878" s="29" t="n">
        <v>42926</v>
      </c>
      <c r="R4878" s="28" t="n">
        <v>0</v>
      </c>
      <c r="S4878" s="28" t="n">
        <f aca="false">IF(O4878="Won",R4878,IF(O4878="Lost",0,N4878))</f>
        <v>0</v>
      </c>
      <c r="T4878" s="30" t="n">
        <f aca="false">IF(AND(P4878&lt;&gt;"",Q4878&lt;&gt;""),Q4878-P4878,"")</f>
        <v>10</v>
      </c>
      <c r="U4878" s="30" t="str">
        <f aca="false">IF(AND(O4878="Engaging",P4878&lt;&gt;""),'Leia-me'!$B$5-P4878,"")</f>
        <v/>
      </c>
      <c r="V4878" s="25" t="str">
        <f aca="false">IF(O4878&lt;&gt;"Engaging","",IF(U4878&lt;='Leia-me'!$B$6,"Saudável",IF(U4878&lt;='Leia-me'!$B$7,"Esfriando",IF(U4878&lt;='Leia-me'!$B$8,"Última chance","Zumbi"))))</f>
        <v/>
      </c>
      <c r="W4878" s="25" t="n">
        <f aca="false">IF(O4878="Won",1,IF(O4878="Lost",0,""))</f>
        <v>0</v>
      </c>
      <c r="Y4878" s="25" t="str">
        <f aca="false">IF(E4878="","Sim","")</f>
        <v/>
      </c>
    </row>
    <row r="4879" customFormat="false" ht="15" hidden="false" customHeight="false" outlineLevel="0" collapsed="false">
      <c r="A4879" s="25" t="s">
        <v>5141</v>
      </c>
      <c r="B4879" s="25" t="s">
        <v>84</v>
      </c>
      <c r="C4879" s="25" t="s">
        <v>93</v>
      </c>
      <c r="D4879" s="25" t="s">
        <v>95</v>
      </c>
      <c r="E4879" s="25" t="s">
        <v>661</v>
      </c>
      <c r="F4879" s="25" t="s">
        <v>146</v>
      </c>
      <c r="G4879" s="26" t="n">
        <v>251.41</v>
      </c>
      <c r="H4879" s="27" t="n">
        <v>495</v>
      </c>
      <c r="I4879" s="25" t="s">
        <v>147</v>
      </c>
      <c r="K4879" s="25" t="n">
        <v>1999</v>
      </c>
      <c r="L4879" s="25" t="s">
        <v>160</v>
      </c>
      <c r="M4879" s="25" t="s">
        <v>149</v>
      </c>
      <c r="N4879" s="28" t="n">
        <v>3393</v>
      </c>
      <c r="O4879" s="25" t="s">
        <v>54</v>
      </c>
      <c r="P4879" s="29" t="n">
        <v>42916</v>
      </c>
      <c r="Q4879" s="29" t="n">
        <v>43004</v>
      </c>
      <c r="R4879" s="28" t="n">
        <v>3280</v>
      </c>
      <c r="S4879" s="28" t="n">
        <f aca="false">IF(O4879="Won",R4879,IF(O4879="Lost",0,N4879))</f>
        <v>3280</v>
      </c>
      <c r="T4879" s="30" t="n">
        <f aca="false">IF(AND(P4879&lt;&gt;"",Q4879&lt;&gt;""),Q4879-P4879,"")</f>
        <v>88</v>
      </c>
      <c r="U4879" s="30" t="str">
        <f aca="false">IF(AND(O4879="Engaging",P4879&lt;&gt;""),'Leia-me'!$B$5-P4879,"")</f>
        <v/>
      </c>
      <c r="V4879" s="25" t="str">
        <f aca="false">IF(O4879&lt;&gt;"Engaging","",IF(U4879&lt;='Leia-me'!$B$6,"Saudável",IF(U4879&lt;='Leia-me'!$B$7,"Esfriando",IF(U4879&lt;='Leia-me'!$B$8,"Última chance","Zumbi"))))</f>
        <v/>
      </c>
      <c r="W4879" s="25" t="n">
        <f aca="false">IF(O4879="Won",1,IF(O4879="Lost",0,""))</f>
        <v>1</v>
      </c>
      <c r="Y4879" s="25" t="str">
        <f aca="false">IF(E4879="","Sim","")</f>
        <v/>
      </c>
    </row>
    <row r="4880" customFormat="false" ht="15" hidden="false" customHeight="false" outlineLevel="0" collapsed="false">
      <c r="A4880" s="25" t="s">
        <v>5142</v>
      </c>
      <c r="B4880" s="25" t="s">
        <v>84</v>
      </c>
      <c r="C4880" s="25" t="s">
        <v>93</v>
      </c>
      <c r="D4880" s="25" t="s">
        <v>95</v>
      </c>
      <c r="E4880" s="25" t="s">
        <v>663</v>
      </c>
      <c r="F4880" s="25" t="s">
        <v>146</v>
      </c>
      <c r="G4880" s="26" t="n">
        <v>326.82</v>
      </c>
      <c r="H4880" s="27" t="n">
        <v>1016</v>
      </c>
      <c r="I4880" s="25" t="s">
        <v>147</v>
      </c>
      <c r="K4880" s="25" t="n">
        <v>1991</v>
      </c>
      <c r="L4880" s="25" t="s">
        <v>186</v>
      </c>
      <c r="M4880" s="25" t="s">
        <v>171</v>
      </c>
      <c r="N4880" s="28" t="n">
        <v>550</v>
      </c>
      <c r="O4880" s="25" t="s">
        <v>55</v>
      </c>
      <c r="P4880" s="29" t="n">
        <v>42918</v>
      </c>
      <c r="Q4880" s="29" t="n">
        <v>42919</v>
      </c>
      <c r="R4880" s="28" t="n">
        <v>0</v>
      </c>
      <c r="S4880" s="28" t="n">
        <f aca="false">IF(O4880="Won",R4880,IF(O4880="Lost",0,N4880))</f>
        <v>0</v>
      </c>
      <c r="T4880" s="30" t="n">
        <f aca="false">IF(AND(P4880&lt;&gt;"",Q4880&lt;&gt;""),Q4880-P4880,"")</f>
        <v>1</v>
      </c>
      <c r="U4880" s="30" t="str">
        <f aca="false">IF(AND(O4880="Engaging",P4880&lt;&gt;""),'Leia-me'!$B$5-P4880,"")</f>
        <v/>
      </c>
      <c r="V4880" s="25" t="str">
        <f aca="false">IF(O4880&lt;&gt;"Engaging","",IF(U4880&lt;='Leia-me'!$B$6,"Saudável",IF(U4880&lt;='Leia-me'!$B$7,"Esfriando",IF(U4880&lt;='Leia-me'!$B$8,"Última chance","Zumbi"))))</f>
        <v/>
      </c>
      <c r="W4880" s="25" t="n">
        <f aca="false">IF(O4880="Won",1,IF(O4880="Lost",0,""))</f>
        <v>0</v>
      </c>
      <c r="Y4880" s="25" t="str">
        <f aca="false">IF(E4880="","Sim","")</f>
        <v/>
      </c>
    </row>
    <row r="4881" customFormat="false" ht="15" hidden="false" customHeight="false" outlineLevel="0" collapsed="false">
      <c r="A4881" s="25" t="s">
        <v>5143</v>
      </c>
      <c r="B4881" s="25" t="s">
        <v>84</v>
      </c>
      <c r="C4881" s="25" t="s">
        <v>93</v>
      </c>
      <c r="D4881" s="25" t="s">
        <v>95</v>
      </c>
      <c r="E4881" s="25" t="s">
        <v>1640</v>
      </c>
      <c r="F4881" s="25" t="s">
        <v>211</v>
      </c>
      <c r="G4881" s="26" t="n">
        <v>71.12</v>
      </c>
      <c r="H4881" s="27" t="n">
        <v>144</v>
      </c>
      <c r="I4881" s="25" t="s">
        <v>147</v>
      </c>
      <c r="K4881" s="25" t="n">
        <v>2010</v>
      </c>
      <c r="L4881" s="25" t="s">
        <v>178</v>
      </c>
      <c r="M4881" s="25" t="s">
        <v>171</v>
      </c>
      <c r="N4881" s="28" t="n">
        <v>5482</v>
      </c>
      <c r="O4881" s="25" t="s">
        <v>54</v>
      </c>
      <c r="P4881" s="29" t="n">
        <v>42918</v>
      </c>
      <c r="Q4881" s="29" t="n">
        <v>42920</v>
      </c>
      <c r="R4881" s="28" t="n">
        <v>5274</v>
      </c>
      <c r="S4881" s="28" t="n">
        <f aca="false">IF(O4881="Won",R4881,IF(O4881="Lost",0,N4881))</f>
        <v>5274</v>
      </c>
      <c r="T4881" s="30" t="n">
        <f aca="false">IF(AND(P4881&lt;&gt;"",Q4881&lt;&gt;""),Q4881-P4881,"")</f>
        <v>2</v>
      </c>
      <c r="U4881" s="30" t="str">
        <f aca="false">IF(AND(O4881="Engaging",P4881&lt;&gt;""),'Leia-me'!$B$5-P4881,"")</f>
        <v/>
      </c>
      <c r="V4881" s="25" t="str">
        <f aca="false">IF(O4881&lt;&gt;"Engaging","",IF(U4881&lt;='Leia-me'!$B$6,"Saudável",IF(U4881&lt;='Leia-me'!$B$7,"Esfriando",IF(U4881&lt;='Leia-me'!$B$8,"Última chance","Zumbi"))))</f>
        <v/>
      </c>
      <c r="W4881" s="25" t="n">
        <f aca="false">IF(O4881="Won",1,IF(O4881="Lost",0,""))</f>
        <v>1</v>
      </c>
      <c r="Y4881" s="25" t="str">
        <f aca="false">IF(E4881="","Sim","")</f>
        <v/>
      </c>
    </row>
    <row r="4882" customFormat="false" ht="15" hidden="false" customHeight="false" outlineLevel="0" collapsed="false">
      <c r="A4882" s="25" t="s">
        <v>5144</v>
      </c>
      <c r="B4882" s="25" t="s">
        <v>84</v>
      </c>
      <c r="C4882" s="25" t="s">
        <v>93</v>
      </c>
      <c r="D4882" s="25" t="s">
        <v>95</v>
      </c>
      <c r="E4882" s="25" t="s">
        <v>231</v>
      </c>
      <c r="F4882" s="25" t="s">
        <v>168</v>
      </c>
      <c r="G4882" s="26" t="n">
        <v>45.39</v>
      </c>
      <c r="H4882" s="27" t="n">
        <v>100</v>
      </c>
      <c r="I4882" s="25" t="s">
        <v>147</v>
      </c>
      <c r="J4882" s="25" t="s">
        <v>169</v>
      </c>
      <c r="K4882" s="25" t="n">
        <v>2012</v>
      </c>
      <c r="L4882" s="25" t="s">
        <v>178</v>
      </c>
      <c r="M4882" s="25" t="s">
        <v>171</v>
      </c>
      <c r="N4882" s="28" t="n">
        <v>5482</v>
      </c>
      <c r="O4882" s="25" t="s">
        <v>56</v>
      </c>
      <c r="P4882" s="29" t="n">
        <v>42920</v>
      </c>
      <c r="Q4882" s="33"/>
      <c r="R4882" s="34"/>
      <c r="S4882" s="28" t="n">
        <f aca="false">IF(O4882="Won",R4882,IF(O4882="Lost",0,N4882))</f>
        <v>5482</v>
      </c>
      <c r="T4882" s="30" t="str">
        <f aca="false">IF(AND(P4882&lt;&gt;"",Q4882&lt;&gt;""),Q4882-P4882,"")</f>
        <v/>
      </c>
      <c r="U4882" s="30" t="n">
        <f aca="false">IF(AND(O4882="Engaging",P4882&lt;&gt;""),'Leia-me'!$B$5-P4882,"")</f>
        <v>180</v>
      </c>
      <c r="V4882" s="25" t="str">
        <f aca="false">IF(O4882&lt;&gt;"Engaging","",IF(U4882&lt;='Leia-me'!$B$6,"Saudável",IF(U4882&lt;='Leia-me'!$B$7,"Esfriando",IF(U4882&lt;='Leia-me'!$B$8,"Última chance","Zumbi"))))</f>
        <v>Zumbi</v>
      </c>
      <c r="W4882" s="25" t="str">
        <f aca="false">IF(O4882="Won",1,IF(O4882="Lost",0,""))</f>
        <v/>
      </c>
      <c r="Y4882" s="25" t="str">
        <f aca="false">IF(E4882="","Sim","")</f>
        <v/>
      </c>
    </row>
    <row r="4883" customFormat="false" ht="15" hidden="false" customHeight="false" outlineLevel="0" collapsed="false">
      <c r="A4883" s="25" t="s">
        <v>5145</v>
      </c>
      <c r="B4883" s="25" t="s">
        <v>84</v>
      </c>
      <c r="C4883" s="25" t="s">
        <v>93</v>
      </c>
      <c r="D4883" s="25" t="s">
        <v>95</v>
      </c>
      <c r="E4883" s="25" t="s">
        <v>1795</v>
      </c>
      <c r="F4883" s="25" t="s">
        <v>177</v>
      </c>
      <c r="G4883" s="26" t="n">
        <v>355.23</v>
      </c>
      <c r="H4883" s="27" t="n">
        <v>853</v>
      </c>
      <c r="I4883" s="25" t="s">
        <v>147</v>
      </c>
      <c r="K4883" s="25" t="n">
        <v>1994</v>
      </c>
      <c r="L4883" s="25" t="s">
        <v>186</v>
      </c>
      <c r="M4883" s="25" t="s">
        <v>171</v>
      </c>
      <c r="N4883" s="28" t="n">
        <v>550</v>
      </c>
      <c r="O4883" s="25" t="s">
        <v>55</v>
      </c>
      <c r="P4883" s="29" t="n">
        <v>42920</v>
      </c>
      <c r="Q4883" s="29" t="n">
        <v>42989</v>
      </c>
      <c r="R4883" s="28" t="n">
        <v>0</v>
      </c>
      <c r="S4883" s="28" t="n">
        <f aca="false">IF(O4883="Won",R4883,IF(O4883="Lost",0,N4883))</f>
        <v>0</v>
      </c>
      <c r="T4883" s="30" t="n">
        <f aca="false">IF(AND(P4883&lt;&gt;"",Q4883&lt;&gt;""),Q4883-P4883,"")</f>
        <v>69</v>
      </c>
      <c r="U4883" s="30" t="str">
        <f aca="false">IF(AND(O4883="Engaging",P4883&lt;&gt;""),'Leia-me'!$B$5-P4883,"")</f>
        <v/>
      </c>
      <c r="V4883" s="25" t="str">
        <f aca="false">IF(O4883&lt;&gt;"Engaging","",IF(U4883&lt;='Leia-me'!$B$6,"Saudável",IF(U4883&lt;='Leia-me'!$B$7,"Esfriando",IF(U4883&lt;='Leia-me'!$B$8,"Última chance","Zumbi"))))</f>
        <v/>
      </c>
      <c r="W4883" s="25" t="n">
        <f aca="false">IF(O4883="Won",1,IF(O4883="Lost",0,""))</f>
        <v>0</v>
      </c>
      <c r="Y4883" s="25" t="str">
        <f aca="false">IF(E4883="","Sim","")</f>
        <v/>
      </c>
    </row>
    <row r="4884" customFormat="false" ht="15" hidden="false" customHeight="false" outlineLevel="0" collapsed="false">
      <c r="A4884" s="25" t="s">
        <v>5146</v>
      </c>
      <c r="B4884" s="25" t="s">
        <v>84</v>
      </c>
      <c r="C4884" s="25" t="s">
        <v>93</v>
      </c>
      <c r="D4884" s="25" t="s">
        <v>95</v>
      </c>
      <c r="G4884" s="31"/>
      <c r="H4884" s="32"/>
      <c r="L4884" s="25" t="s">
        <v>186</v>
      </c>
      <c r="M4884" s="25" t="s">
        <v>171</v>
      </c>
      <c r="N4884" s="28" t="n">
        <v>550</v>
      </c>
      <c r="O4884" s="25" t="s">
        <v>56</v>
      </c>
      <c r="P4884" s="29" t="n">
        <v>42921</v>
      </c>
      <c r="Q4884" s="33"/>
      <c r="R4884" s="34"/>
      <c r="S4884" s="28" t="n">
        <f aca="false">IF(O4884="Won",R4884,IF(O4884="Lost",0,N4884))</f>
        <v>550</v>
      </c>
      <c r="T4884" s="30" t="str">
        <f aca="false">IF(AND(P4884&lt;&gt;"",Q4884&lt;&gt;""),Q4884-P4884,"")</f>
        <v/>
      </c>
      <c r="U4884" s="30" t="n">
        <f aca="false">IF(AND(O4884="Engaging",P4884&lt;&gt;""),'Leia-me'!$B$5-P4884,"")</f>
        <v>179</v>
      </c>
      <c r="V4884" s="25" t="str">
        <f aca="false">IF(O4884&lt;&gt;"Engaging","",IF(U4884&lt;='Leia-me'!$B$6,"Saudável",IF(U4884&lt;='Leia-me'!$B$7,"Esfriando",IF(U4884&lt;='Leia-me'!$B$8,"Última chance","Zumbi"))))</f>
        <v>Zumbi</v>
      </c>
      <c r="W4884" s="25" t="str">
        <f aca="false">IF(O4884="Won",1,IF(O4884="Lost",0,""))</f>
        <v/>
      </c>
      <c r="Y4884" s="25" t="str">
        <f aca="false">IF(E4884="","Sim","")</f>
        <v>Sim</v>
      </c>
    </row>
    <row r="4885" customFormat="false" ht="15" hidden="false" customHeight="false" outlineLevel="0" collapsed="false">
      <c r="A4885" s="25" t="s">
        <v>5147</v>
      </c>
      <c r="B4885" s="25" t="s">
        <v>84</v>
      </c>
      <c r="C4885" s="25" t="s">
        <v>93</v>
      </c>
      <c r="D4885" s="25" t="s">
        <v>95</v>
      </c>
      <c r="E4885" s="25" t="s">
        <v>2530</v>
      </c>
      <c r="F4885" s="25" t="s">
        <v>185</v>
      </c>
      <c r="G4885" s="26" t="n">
        <v>527.11</v>
      </c>
      <c r="H4885" s="27" t="n">
        <v>1428</v>
      </c>
      <c r="I4885" s="25" t="s">
        <v>147</v>
      </c>
      <c r="J4885" s="25" t="s">
        <v>193</v>
      </c>
      <c r="K4885" s="25" t="n">
        <v>2011</v>
      </c>
      <c r="L4885" s="25" t="s">
        <v>170</v>
      </c>
      <c r="M4885" s="25" t="s">
        <v>171</v>
      </c>
      <c r="N4885" s="28" t="n">
        <v>1096</v>
      </c>
      <c r="O4885" s="25" t="s">
        <v>55</v>
      </c>
      <c r="P4885" s="29" t="n">
        <v>42921</v>
      </c>
      <c r="Q4885" s="29" t="n">
        <v>42928</v>
      </c>
      <c r="R4885" s="28" t="n">
        <v>0</v>
      </c>
      <c r="S4885" s="28" t="n">
        <f aca="false">IF(O4885="Won",R4885,IF(O4885="Lost",0,N4885))</f>
        <v>0</v>
      </c>
      <c r="T4885" s="30" t="n">
        <f aca="false">IF(AND(P4885&lt;&gt;"",Q4885&lt;&gt;""),Q4885-P4885,"")</f>
        <v>7</v>
      </c>
      <c r="U4885" s="30" t="str">
        <f aca="false">IF(AND(O4885="Engaging",P4885&lt;&gt;""),'Leia-me'!$B$5-P4885,"")</f>
        <v/>
      </c>
      <c r="V4885" s="25" t="str">
        <f aca="false">IF(O4885&lt;&gt;"Engaging","",IF(U4885&lt;='Leia-me'!$B$6,"Saudável",IF(U4885&lt;='Leia-me'!$B$7,"Esfriando",IF(U4885&lt;='Leia-me'!$B$8,"Última chance","Zumbi"))))</f>
        <v/>
      </c>
      <c r="W4885" s="25" t="n">
        <f aca="false">IF(O4885="Won",1,IF(O4885="Lost",0,""))</f>
        <v>0</v>
      </c>
      <c r="Y4885" s="25" t="str">
        <f aca="false">IF(E4885="","Sim","")</f>
        <v/>
      </c>
    </row>
    <row r="4886" customFormat="false" ht="15" hidden="false" customHeight="false" outlineLevel="0" collapsed="false">
      <c r="A4886" s="25" t="s">
        <v>5148</v>
      </c>
      <c r="B4886" s="25" t="s">
        <v>84</v>
      </c>
      <c r="C4886" s="25" t="s">
        <v>93</v>
      </c>
      <c r="D4886" s="25" t="s">
        <v>95</v>
      </c>
      <c r="E4886" s="25" t="s">
        <v>1640</v>
      </c>
      <c r="F4886" s="25" t="s">
        <v>211</v>
      </c>
      <c r="G4886" s="26" t="n">
        <v>71.12</v>
      </c>
      <c r="H4886" s="27" t="n">
        <v>144</v>
      </c>
      <c r="I4886" s="25" t="s">
        <v>147</v>
      </c>
      <c r="K4886" s="25" t="n">
        <v>2010</v>
      </c>
      <c r="L4886" s="25" t="s">
        <v>178</v>
      </c>
      <c r="M4886" s="25" t="s">
        <v>171</v>
      </c>
      <c r="N4886" s="28" t="n">
        <v>5482</v>
      </c>
      <c r="O4886" s="25" t="s">
        <v>55</v>
      </c>
      <c r="P4886" s="29" t="n">
        <v>42921</v>
      </c>
      <c r="Q4886" s="29" t="n">
        <v>42929</v>
      </c>
      <c r="R4886" s="28" t="n">
        <v>0</v>
      </c>
      <c r="S4886" s="28" t="n">
        <f aca="false">IF(O4886="Won",R4886,IF(O4886="Lost",0,N4886))</f>
        <v>0</v>
      </c>
      <c r="T4886" s="30" t="n">
        <f aca="false">IF(AND(P4886&lt;&gt;"",Q4886&lt;&gt;""),Q4886-P4886,"")</f>
        <v>8</v>
      </c>
      <c r="U4886" s="30" t="str">
        <f aca="false">IF(AND(O4886="Engaging",P4886&lt;&gt;""),'Leia-me'!$B$5-P4886,"")</f>
        <v/>
      </c>
      <c r="V4886" s="25" t="str">
        <f aca="false">IF(O4886&lt;&gt;"Engaging","",IF(U4886&lt;='Leia-me'!$B$6,"Saudável",IF(U4886&lt;='Leia-me'!$B$7,"Esfriando",IF(U4886&lt;='Leia-me'!$B$8,"Última chance","Zumbi"))))</f>
        <v/>
      </c>
      <c r="W4886" s="25" t="n">
        <f aca="false">IF(O4886="Won",1,IF(O4886="Lost",0,""))</f>
        <v>0</v>
      </c>
      <c r="Y4886" s="25" t="str">
        <f aca="false">IF(E4886="","Sim","")</f>
        <v/>
      </c>
    </row>
    <row r="4887" customFormat="false" ht="15" hidden="false" customHeight="false" outlineLevel="0" collapsed="false">
      <c r="A4887" s="25" t="s">
        <v>5149</v>
      </c>
      <c r="B4887" s="25" t="s">
        <v>84</v>
      </c>
      <c r="C4887" s="25" t="s">
        <v>93</v>
      </c>
      <c r="D4887" s="25" t="s">
        <v>95</v>
      </c>
      <c r="E4887" s="25" t="s">
        <v>661</v>
      </c>
      <c r="F4887" s="25" t="s">
        <v>146</v>
      </c>
      <c r="G4887" s="26" t="n">
        <v>251.41</v>
      </c>
      <c r="H4887" s="27" t="n">
        <v>495</v>
      </c>
      <c r="I4887" s="25" t="s">
        <v>147</v>
      </c>
      <c r="K4887" s="25" t="n">
        <v>1999</v>
      </c>
      <c r="L4887" s="25" t="s">
        <v>170</v>
      </c>
      <c r="M4887" s="25" t="s">
        <v>171</v>
      </c>
      <c r="N4887" s="28" t="n">
        <v>1096</v>
      </c>
      <c r="O4887" s="25" t="s">
        <v>54</v>
      </c>
      <c r="P4887" s="29" t="n">
        <v>42921</v>
      </c>
      <c r="Q4887" s="29" t="n">
        <v>42930</v>
      </c>
      <c r="R4887" s="28" t="n">
        <v>1109</v>
      </c>
      <c r="S4887" s="28" t="n">
        <f aca="false">IF(O4887="Won",R4887,IF(O4887="Lost",0,N4887))</f>
        <v>1109</v>
      </c>
      <c r="T4887" s="30" t="n">
        <f aca="false">IF(AND(P4887&lt;&gt;"",Q4887&lt;&gt;""),Q4887-P4887,"")</f>
        <v>9</v>
      </c>
      <c r="U4887" s="30" t="str">
        <f aca="false">IF(AND(O4887="Engaging",P4887&lt;&gt;""),'Leia-me'!$B$5-P4887,"")</f>
        <v/>
      </c>
      <c r="V4887" s="25" t="str">
        <f aca="false">IF(O4887&lt;&gt;"Engaging","",IF(U4887&lt;='Leia-me'!$B$6,"Saudável",IF(U4887&lt;='Leia-me'!$B$7,"Esfriando",IF(U4887&lt;='Leia-me'!$B$8,"Última chance","Zumbi"))))</f>
        <v/>
      </c>
      <c r="W4887" s="25" t="n">
        <f aca="false">IF(O4887="Won",1,IF(O4887="Lost",0,""))</f>
        <v>1</v>
      </c>
      <c r="Y4887" s="25" t="str">
        <f aca="false">IF(E4887="","Sim","")</f>
        <v/>
      </c>
    </row>
    <row r="4888" customFormat="false" ht="15" hidden="false" customHeight="false" outlineLevel="0" collapsed="false">
      <c r="A4888" s="25" t="s">
        <v>5150</v>
      </c>
      <c r="B4888" s="25" t="s">
        <v>84</v>
      </c>
      <c r="C4888" s="25" t="s">
        <v>93</v>
      </c>
      <c r="D4888" s="25" t="s">
        <v>95</v>
      </c>
      <c r="E4888" s="25" t="s">
        <v>1055</v>
      </c>
      <c r="F4888" s="25" t="s">
        <v>146</v>
      </c>
      <c r="G4888" s="26" t="n">
        <v>439.21</v>
      </c>
      <c r="H4888" s="27" t="n">
        <v>792</v>
      </c>
      <c r="I4888" s="25" t="s">
        <v>147</v>
      </c>
      <c r="K4888" s="25" t="n">
        <v>1996</v>
      </c>
      <c r="L4888" s="25" t="s">
        <v>160</v>
      </c>
      <c r="M4888" s="25" t="s">
        <v>149</v>
      </c>
      <c r="N4888" s="28" t="n">
        <v>3393</v>
      </c>
      <c r="O4888" s="25" t="s">
        <v>54</v>
      </c>
      <c r="P4888" s="29" t="n">
        <v>42921</v>
      </c>
      <c r="Q4888" s="29" t="n">
        <v>42922</v>
      </c>
      <c r="R4888" s="28" t="n">
        <v>3508</v>
      </c>
      <c r="S4888" s="28" t="n">
        <f aca="false">IF(O4888="Won",R4888,IF(O4888="Lost",0,N4888))</f>
        <v>3508</v>
      </c>
      <c r="T4888" s="30" t="n">
        <f aca="false">IF(AND(P4888&lt;&gt;"",Q4888&lt;&gt;""),Q4888-P4888,"")</f>
        <v>1</v>
      </c>
      <c r="U4888" s="30" t="str">
        <f aca="false">IF(AND(O4888="Engaging",P4888&lt;&gt;""),'Leia-me'!$B$5-P4888,"")</f>
        <v/>
      </c>
      <c r="V4888" s="25" t="str">
        <f aca="false">IF(O4888&lt;&gt;"Engaging","",IF(U4888&lt;='Leia-me'!$B$6,"Saudável",IF(U4888&lt;='Leia-me'!$B$7,"Esfriando",IF(U4888&lt;='Leia-me'!$B$8,"Última chance","Zumbi"))))</f>
        <v/>
      </c>
      <c r="W4888" s="25" t="n">
        <f aca="false">IF(O4888="Won",1,IF(O4888="Lost",0,""))</f>
        <v>1</v>
      </c>
      <c r="Y4888" s="25" t="str">
        <f aca="false">IF(E4888="","Sim","")</f>
        <v/>
      </c>
    </row>
    <row r="4889" customFormat="false" ht="15" hidden="false" customHeight="false" outlineLevel="0" collapsed="false">
      <c r="A4889" s="25" t="s">
        <v>5151</v>
      </c>
      <c r="B4889" s="25" t="s">
        <v>84</v>
      </c>
      <c r="C4889" s="25" t="s">
        <v>93</v>
      </c>
      <c r="D4889" s="25" t="s">
        <v>95</v>
      </c>
      <c r="E4889" s="25" t="s">
        <v>3511</v>
      </c>
      <c r="F4889" s="25" t="s">
        <v>168</v>
      </c>
      <c r="G4889" s="26" t="n">
        <v>1197.44</v>
      </c>
      <c r="H4889" s="27" t="n">
        <v>2570</v>
      </c>
      <c r="I4889" s="25" t="s">
        <v>147</v>
      </c>
      <c r="K4889" s="25" t="n">
        <v>1999</v>
      </c>
      <c r="L4889" s="25" t="s">
        <v>178</v>
      </c>
      <c r="M4889" s="25" t="s">
        <v>171</v>
      </c>
      <c r="N4889" s="28" t="n">
        <v>5482</v>
      </c>
      <c r="O4889" s="25" t="s">
        <v>55</v>
      </c>
      <c r="P4889" s="29" t="n">
        <v>42922</v>
      </c>
      <c r="Q4889" s="29" t="n">
        <v>42923</v>
      </c>
      <c r="R4889" s="28" t="n">
        <v>0</v>
      </c>
      <c r="S4889" s="28" t="n">
        <f aca="false">IF(O4889="Won",R4889,IF(O4889="Lost",0,N4889))</f>
        <v>0</v>
      </c>
      <c r="T4889" s="30" t="n">
        <f aca="false">IF(AND(P4889&lt;&gt;"",Q4889&lt;&gt;""),Q4889-P4889,"")</f>
        <v>1</v>
      </c>
      <c r="U4889" s="30" t="str">
        <f aca="false">IF(AND(O4889="Engaging",P4889&lt;&gt;""),'Leia-me'!$B$5-P4889,"")</f>
        <v/>
      </c>
      <c r="V4889" s="25" t="str">
        <f aca="false">IF(O4889&lt;&gt;"Engaging","",IF(U4889&lt;='Leia-me'!$B$6,"Saudável",IF(U4889&lt;='Leia-me'!$B$7,"Esfriando",IF(U4889&lt;='Leia-me'!$B$8,"Última chance","Zumbi"))))</f>
        <v/>
      </c>
      <c r="W4889" s="25" t="n">
        <f aca="false">IF(O4889="Won",1,IF(O4889="Lost",0,""))</f>
        <v>0</v>
      </c>
      <c r="Y4889" s="25" t="str">
        <f aca="false">IF(E4889="","Sim","")</f>
        <v/>
      </c>
    </row>
    <row r="4890" customFormat="false" ht="15" hidden="false" customHeight="false" outlineLevel="0" collapsed="false">
      <c r="A4890" s="25" t="s">
        <v>5152</v>
      </c>
      <c r="B4890" s="25" t="s">
        <v>84</v>
      </c>
      <c r="C4890" s="25" t="s">
        <v>93</v>
      </c>
      <c r="D4890" s="25" t="s">
        <v>95</v>
      </c>
      <c r="E4890" s="25" t="s">
        <v>639</v>
      </c>
      <c r="F4890" s="25" t="s">
        <v>211</v>
      </c>
      <c r="G4890" s="26" t="n">
        <v>1419.98</v>
      </c>
      <c r="H4890" s="27" t="n">
        <v>4018</v>
      </c>
      <c r="I4890" s="25" t="s">
        <v>147</v>
      </c>
      <c r="K4890" s="25" t="n">
        <v>2003</v>
      </c>
      <c r="L4890" s="25" t="s">
        <v>178</v>
      </c>
      <c r="M4890" s="25" t="s">
        <v>171</v>
      </c>
      <c r="N4890" s="28" t="n">
        <v>5482</v>
      </c>
      <c r="O4890" s="25" t="s">
        <v>54</v>
      </c>
      <c r="P4890" s="29" t="n">
        <v>42922</v>
      </c>
      <c r="Q4890" s="29" t="n">
        <v>42979</v>
      </c>
      <c r="R4890" s="28" t="n">
        <v>4791</v>
      </c>
      <c r="S4890" s="28" t="n">
        <f aca="false">IF(O4890="Won",R4890,IF(O4890="Lost",0,N4890))</f>
        <v>4791</v>
      </c>
      <c r="T4890" s="30" t="n">
        <f aca="false">IF(AND(P4890&lt;&gt;"",Q4890&lt;&gt;""),Q4890-P4890,"")</f>
        <v>57</v>
      </c>
      <c r="U4890" s="30" t="str">
        <f aca="false">IF(AND(O4890="Engaging",P4890&lt;&gt;""),'Leia-me'!$B$5-P4890,"")</f>
        <v/>
      </c>
      <c r="V4890" s="25" t="str">
        <f aca="false">IF(O4890&lt;&gt;"Engaging","",IF(U4890&lt;='Leia-me'!$B$6,"Saudável",IF(U4890&lt;='Leia-me'!$B$7,"Esfriando",IF(U4890&lt;='Leia-me'!$B$8,"Última chance","Zumbi"))))</f>
        <v/>
      </c>
      <c r="W4890" s="25" t="n">
        <f aca="false">IF(O4890="Won",1,IF(O4890="Lost",0,""))</f>
        <v>1</v>
      </c>
      <c r="Y4890" s="25" t="str">
        <f aca="false">IF(E4890="","Sim","")</f>
        <v/>
      </c>
    </row>
    <row r="4891" customFormat="false" ht="15" hidden="false" customHeight="false" outlineLevel="0" collapsed="false">
      <c r="A4891" s="25" t="s">
        <v>5153</v>
      </c>
      <c r="B4891" s="25" t="s">
        <v>84</v>
      </c>
      <c r="C4891" s="25" t="s">
        <v>93</v>
      </c>
      <c r="D4891" s="25" t="s">
        <v>95</v>
      </c>
      <c r="E4891" s="25" t="s">
        <v>1049</v>
      </c>
      <c r="F4891" s="25" t="s">
        <v>177</v>
      </c>
      <c r="G4891" s="26" t="n">
        <v>2022.14</v>
      </c>
      <c r="H4891" s="27" t="n">
        <v>5113</v>
      </c>
      <c r="I4891" s="25" t="s">
        <v>147</v>
      </c>
      <c r="K4891" s="25" t="n">
        <v>1998</v>
      </c>
      <c r="L4891" s="25" t="s">
        <v>170</v>
      </c>
      <c r="M4891" s="25" t="s">
        <v>171</v>
      </c>
      <c r="N4891" s="28" t="n">
        <v>1096</v>
      </c>
      <c r="O4891" s="25" t="s">
        <v>56</v>
      </c>
      <c r="P4891" s="29" t="n">
        <v>42923</v>
      </c>
      <c r="Q4891" s="33"/>
      <c r="R4891" s="34"/>
      <c r="S4891" s="28" t="n">
        <f aca="false">IF(O4891="Won",R4891,IF(O4891="Lost",0,N4891))</f>
        <v>1096</v>
      </c>
      <c r="T4891" s="30" t="str">
        <f aca="false">IF(AND(P4891&lt;&gt;"",Q4891&lt;&gt;""),Q4891-P4891,"")</f>
        <v/>
      </c>
      <c r="U4891" s="30" t="n">
        <f aca="false">IF(AND(O4891="Engaging",P4891&lt;&gt;""),'Leia-me'!$B$5-P4891,"")</f>
        <v>177</v>
      </c>
      <c r="V4891" s="25" t="str">
        <f aca="false">IF(O4891&lt;&gt;"Engaging","",IF(U4891&lt;='Leia-me'!$B$6,"Saudável",IF(U4891&lt;='Leia-me'!$B$7,"Esfriando",IF(U4891&lt;='Leia-me'!$B$8,"Última chance","Zumbi"))))</f>
        <v>Zumbi</v>
      </c>
      <c r="W4891" s="25" t="str">
        <f aca="false">IF(O4891="Won",1,IF(O4891="Lost",0,""))</f>
        <v/>
      </c>
      <c r="Y4891" s="25" t="str">
        <f aca="false">IF(E4891="","Sim","")</f>
        <v/>
      </c>
    </row>
    <row r="4892" customFormat="false" ht="15" hidden="false" customHeight="false" outlineLevel="0" collapsed="false">
      <c r="A4892" s="25" t="s">
        <v>5154</v>
      </c>
      <c r="B4892" s="25" t="s">
        <v>84</v>
      </c>
      <c r="C4892" s="25" t="s">
        <v>93</v>
      </c>
      <c r="D4892" s="25" t="s">
        <v>95</v>
      </c>
      <c r="E4892" s="25" t="s">
        <v>1795</v>
      </c>
      <c r="F4892" s="25" t="s">
        <v>177</v>
      </c>
      <c r="G4892" s="26" t="n">
        <v>355.23</v>
      </c>
      <c r="H4892" s="27" t="n">
        <v>853</v>
      </c>
      <c r="I4892" s="25" t="s">
        <v>147</v>
      </c>
      <c r="K4892" s="25" t="n">
        <v>1994</v>
      </c>
      <c r="L4892" s="25" t="s">
        <v>148</v>
      </c>
      <c r="M4892" s="25" t="s">
        <v>149</v>
      </c>
      <c r="N4892" s="28" t="n">
        <v>55</v>
      </c>
      <c r="O4892" s="25" t="s">
        <v>54</v>
      </c>
      <c r="P4892" s="29" t="n">
        <v>42923</v>
      </c>
      <c r="Q4892" s="29" t="n">
        <v>42985</v>
      </c>
      <c r="R4892" s="28" t="n">
        <v>48</v>
      </c>
      <c r="S4892" s="28" t="n">
        <f aca="false">IF(O4892="Won",R4892,IF(O4892="Lost",0,N4892))</f>
        <v>48</v>
      </c>
      <c r="T4892" s="30" t="n">
        <f aca="false">IF(AND(P4892&lt;&gt;"",Q4892&lt;&gt;""),Q4892-P4892,"")</f>
        <v>62</v>
      </c>
      <c r="U4892" s="30" t="str">
        <f aca="false">IF(AND(O4892="Engaging",P4892&lt;&gt;""),'Leia-me'!$B$5-P4892,"")</f>
        <v/>
      </c>
      <c r="V4892" s="25" t="str">
        <f aca="false">IF(O4892&lt;&gt;"Engaging","",IF(U4892&lt;='Leia-me'!$B$6,"Saudável",IF(U4892&lt;='Leia-me'!$B$7,"Esfriando",IF(U4892&lt;='Leia-me'!$B$8,"Última chance","Zumbi"))))</f>
        <v/>
      </c>
      <c r="W4892" s="25" t="n">
        <f aca="false">IF(O4892="Won",1,IF(O4892="Lost",0,""))</f>
        <v>1</v>
      </c>
      <c r="Y4892" s="25" t="str">
        <f aca="false">IF(E4892="","Sim","")</f>
        <v/>
      </c>
    </row>
    <row r="4893" customFormat="false" ht="15" hidden="false" customHeight="false" outlineLevel="0" collapsed="false">
      <c r="A4893" s="25" t="s">
        <v>5155</v>
      </c>
      <c r="B4893" s="25" t="s">
        <v>84</v>
      </c>
      <c r="C4893" s="25" t="s">
        <v>93</v>
      </c>
      <c r="D4893" s="25" t="s">
        <v>95</v>
      </c>
      <c r="E4893" s="25" t="s">
        <v>3511</v>
      </c>
      <c r="F4893" s="25" t="s">
        <v>168</v>
      </c>
      <c r="G4893" s="26" t="n">
        <v>1197.44</v>
      </c>
      <c r="H4893" s="27" t="n">
        <v>2570</v>
      </c>
      <c r="I4893" s="25" t="s">
        <v>147</v>
      </c>
      <c r="K4893" s="25" t="n">
        <v>1999</v>
      </c>
      <c r="L4893" s="25" t="s">
        <v>170</v>
      </c>
      <c r="M4893" s="25" t="s">
        <v>171</v>
      </c>
      <c r="N4893" s="28" t="n">
        <v>1096</v>
      </c>
      <c r="O4893" s="25" t="s">
        <v>55</v>
      </c>
      <c r="P4893" s="29" t="n">
        <v>42924</v>
      </c>
      <c r="Q4893" s="29" t="n">
        <v>42931</v>
      </c>
      <c r="R4893" s="28" t="n">
        <v>0</v>
      </c>
      <c r="S4893" s="28" t="n">
        <f aca="false">IF(O4893="Won",R4893,IF(O4893="Lost",0,N4893))</f>
        <v>0</v>
      </c>
      <c r="T4893" s="30" t="n">
        <f aca="false">IF(AND(P4893&lt;&gt;"",Q4893&lt;&gt;""),Q4893-P4893,"")</f>
        <v>7</v>
      </c>
      <c r="U4893" s="30" t="str">
        <f aca="false">IF(AND(O4893="Engaging",P4893&lt;&gt;""),'Leia-me'!$B$5-P4893,"")</f>
        <v/>
      </c>
      <c r="V4893" s="25" t="str">
        <f aca="false">IF(O4893&lt;&gt;"Engaging","",IF(U4893&lt;='Leia-me'!$B$6,"Saudável",IF(U4893&lt;='Leia-me'!$B$7,"Esfriando",IF(U4893&lt;='Leia-me'!$B$8,"Última chance","Zumbi"))))</f>
        <v/>
      </c>
      <c r="W4893" s="25" t="n">
        <f aca="false">IF(O4893="Won",1,IF(O4893="Lost",0,""))</f>
        <v>0</v>
      </c>
      <c r="Y4893" s="25" t="str">
        <f aca="false">IF(E4893="","Sim","")</f>
        <v/>
      </c>
    </row>
    <row r="4894" customFormat="false" ht="15" hidden="false" customHeight="false" outlineLevel="0" collapsed="false">
      <c r="A4894" s="25" t="s">
        <v>5156</v>
      </c>
      <c r="B4894" s="25" t="s">
        <v>84</v>
      </c>
      <c r="C4894" s="25" t="s">
        <v>93</v>
      </c>
      <c r="D4894" s="25" t="s">
        <v>95</v>
      </c>
      <c r="E4894" s="25" t="s">
        <v>1158</v>
      </c>
      <c r="F4894" s="25" t="s">
        <v>185</v>
      </c>
      <c r="G4894" s="26" t="n">
        <v>7708.38</v>
      </c>
      <c r="H4894" s="27" t="n">
        <v>13756</v>
      </c>
      <c r="I4894" s="25" t="s">
        <v>147</v>
      </c>
      <c r="K4894" s="25" t="n">
        <v>1980</v>
      </c>
      <c r="L4894" s="25" t="s">
        <v>170</v>
      </c>
      <c r="M4894" s="25" t="s">
        <v>171</v>
      </c>
      <c r="N4894" s="28" t="n">
        <v>1096</v>
      </c>
      <c r="O4894" s="25" t="s">
        <v>54</v>
      </c>
      <c r="P4894" s="29" t="n">
        <v>42924</v>
      </c>
      <c r="Q4894" s="29" t="n">
        <v>42932</v>
      </c>
      <c r="R4894" s="28" t="n">
        <v>861</v>
      </c>
      <c r="S4894" s="28" t="n">
        <f aca="false">IF(O4894="Won",R4894,IF(O4894="Lost",0,N4894))</f>
        <v>861</v>
      </c>
      <c r="T4894" s="30" t="n">
        <f aca="false">IF(AND(P4894&lt;&gt;"",Q4894&lt;&gt;""),Q4894-P4894,"")</f>
        <v>8</v>
      </c>
      <c r="U4894" s="30" t="str">
        <f aca="false">IF(AND(O4894="Engaging",P4894&lt;&gt;""),'Leia-me'!$B$5-P4894,"")</f>
        <v/>
      </c>
      <c r="V4894" s="25" t="str">
        <f aca="false">IF(O4894&lt;&gt;"Engaging","",IF(U4894&lt;='Leia-me'!$B$6,"Saudável",IF(U4894&lt;='Leia-me'!$B$7,"Esfriando",IF(U4894&lt;='Leia-me'!$B$8,"Última chance","Zumbi"))))</f>
        <v/>
      </c>
      <c r="W4894" s="25" t="n">
        <f aca="false">IF(O4894="Won",1,IF(O4894="Lost",0,""))</f>
        <v>1</v>
      </c>
      <c r="Y4894" s="25" t="str">
        <f aca="false">IF(E4894="","Sim","")</f>
        <v/>
      </c>
    </row>
    <row r="4895" customFormat="false" ht="15" hidden="false" customHeight="false" outlineLevel="0" collapsed="false">
      <c r="A4895" s="25" t="s">
        <v>5157</v>
      </c>
      <c r="B4895" s="25" t="s">
        <v>84</v>
      </c>
      <c r="C4895" s="25" t="s">
        <v>93</v>
      </c>
      <c r="D4895" s="25" t="s">
        <v>95</v>
      </c>
      <c r="G4895" s="31"/>
      <c r="H4895" s="32"/>
      <c r="L4895" s="25" t="s">
        <v>178</v>
      </c>
      <c r="M4895" s="25" t="s">
        <v>171</v>
      </c>
      <c r="N4895" s="28" t="n">
        <v>5482</v>
      </c>
      <c r="O4895" s="25" t="s">
        <v>56</v>
      </c>
      <c r="P4895" s="29" t="n">
        <v>42925</v>
      </c>
      <c r="Q4895" s="33"/>
      <c r="R4895" s="34"/>
      <c r="S4895" s="28" t="n">
        <f aca="false">IF(O4895="Won",R4895,IF(O4895="Lost",0,N4895))</f>
        <v>5482</v>
      </c>
      <c r="T4895" s="30" t="str">
        <f aca="false">IF(AND(P4895&lt;&gt;"",Q4895&lt;&gt;""),Q4895-P4895,"")</f>
        <v/>
      </c>
      <c r="U4895" s="30" t="n">
        <f aca="false">IF(AND(O4895="Engaging",P4895&lt;&gt;""),'Leia-me'!$B$5-P4895,"")</f>
        <v>175</v>
      </c>
      <c r="V4895" s="25" t="str">
        <f aca="false">IF(O4895&lt;&gt;"Engaging","",IF(U4895&lt;='Leia-me'!$B$6,"Saudável",IF(U4895&lt;='Leia-me'!$B$7,"Esfriando",IF(U4895&lt;='Leia-me'!$B$8,"Última chance","Zumbi"))))</f>
        <v>Zumbi</v>
      </c>
      <c r="W4895" s="25" t="str">
        <f aca="false">IF(O4895="Won",1,IF(O4895="Lost",0,""))</f>
        <v/>
      </c>
      <c r="Y4895" s="25" t="str">
        <f aca="false">IF(E4895="","Sim","")</f>
        <v>Sim</v>
      </c>
    </row>
    <row r="4896" customFormat="false" ht="15" hidden="false" customHeight="false" outlineLevel="0" collapsed="false">
      <c r="A4896" s="25" t="s">
        <v>5158</v>
      </c>
      <c r="B4896" s="25" t="s">
        <v>84</v>
      </c>
      <c r="C4896" s="25" t="s">
        <v>93</v>
      </c>
      <c r="D4896" s="25" t="s">
        <v>95</v>
      </c>
      <c r="E4896" s="25" t="s">
        <v>421</v>
      </c>
      <c r="F4896" s="25" t="s">
        <v>146</v>
      </c>
      <c r="G4896" s="26" t="n">
        <v>2818.38</v>
      </c>
      <c r="H4896" s="27" t="n">
        <v>6290</v>
      </c>
      <c r="I4896" s="25" t="s">
        <v>147</v>
      </c>
      <c r="K4896" s="25" t="n">
        <v>1994</v>
      </c>
      <c r="L4896" s="25" t="s">
        <v>160</v>
      </c>
      <c r="M4896" s="25" t="s">
        <v>149</v>
      </c>
      <c r="N4896" s="28" t="n">
        <v>3393</v>
      </c>
      <c r="O4896" s="25" t="s">
        <v>55</v>
      </c>
      <c r="P4896" s="29" t="n">
        <v>42925</v>
      </c>
      <c r="Q4896" s="29" t="n">
        <v>42931</v>
      </c>
      <c r="R4896" s="28" t="n">
        <v>0</v>
      </c>
      <c r="S4896" s="28" t="n">
        <f aca="false">IF(O4896="Won",R4896,IF(O4896="Lost",0,N4896))</f>
        <v>0</v>
      </c>
      <c r="T4896" s="30" t="n">
        <f aca="false">IF(AND(P4896&lt;&gt;"",Q4896&lt;&gt;""),Q4896-P4896,"")</f>
        <v>6</v>
      </c>
      <c r="U4896" s="30" t="str">
        <f aca="false">IF(AND(O4896="Engaging",P4896&lt;&gt;""),'Leia-me'!$B$5-P4896,"")</f>
        <v/>
      </c>
      <c r="V4896" s="25" t="str">
        <f aca="false">IF(O4896&lt;&gt;"Engaging","",IF(U4896&lt;='Leia-me'!$B$6,"Saudável",IF(U4896&lt;='Leia-me'!$B$7,"Esfriando",IF(U4896&lt;='Leia-me'!$B$8,"Última chance","Zumbi"))))</f>
        <v/>
      </c>
      <c r="W4896" s="25" t="n">
        <f aca="false">IF(O4896="Won",1,IF(O4896="Lost",0,""))</f>
        <v>0</v>
      </c>
      <c r="Y4896" s="25" t="str">
        <f aca="false">IF(E4896="","Sim","")</f>
        <v/>
      </c>
    </row>
    <row r="4897" customFormat="false" ht="15" hidden="false" customHeight="false" outlineLevel="0" collapsed="false">
      <c r="A4897" s="25" t="s">
        <v>5159</v>
      </c>
      <c r="B4897" s="25" t="s">
        <v>84</v>
      </c>
      <c r="C4897" s="25" t="s">
        <v>93</v>
      </c>
      <c r="D4897" s="25" t="s">
        <v>95</v>
      </c>
      <c r="E4897" s="25" t="s">
        <v>1371</v>
      </c>
      <c r="F4897" s="25" t="s">
        <v>185</v>
      </c>
      <c r="G4897" s="26" t="n">
        <v>40.79</v>
      </c>
      <c r="H4897" s="27" t="n">
        <v>142</v>
      </c>
      <c r="I4897" s="25" t="s">
        <v>1372</v>
      </c>
      <c r="K4897" s="25" t="n">
        <v>2011</v>
      </c>
      <c r="L4897" s="25" t="s">
        <v>160</v>
      </c>
      <c r="M4897" s="25" t="s">
        <v>149</v>
      </c>
      <c r="N4897" s="28" t="n">
        <v>3393</v>
      </c>
      <c r="O4897" s="25" t="s">
        <v>55</v>
      </c>
      <c r="P4897" s="29" t="n">
        <v>42926</v>
      </c>
      <c r="Q4897" s="29" t="n">
        <v>42939</v>
      </c>
      <c r="R4897" s="28" t="n">
        <v>0</v>
      </c>
      <c r="S4897" s="28" t="n">
        <f aca="false">IF(O4897="Won",R4897,IF(O4897="Lost",0,N4897))</f>
        <v>0</v>
      </c>
      <c r="T4897" s="30" t="n">
        <f aca="false">IF(AND(P4897&lt;&gt;"",Q4897&lt;&gt;""),Q4897-P4897,"")</f>
        <v>13</v>
      </c>
      <c r="U4897" s="30" t="str">
        <f aca="false">IF(AND(O4897="Engaging",P4897&lt;&gt;""),'Leia-me'!$B$5-P4897,"")</f>
        <v/>
      </c>
      <c r="V4897" s="25" t="str">
        <f aca="false">IF(O4897&lt;&gt;"Engaging","",IF(U4897&lt;='Leia-me'!$B$6,"Saudável",IF(U4897&lt;='Leia-me'!$B$7,"Esfriando",IF(U4897&lt;='Leia-me'!$B$8,"Última chance","Zumbi"))))</f>
        <v/>
      </c>
      <c r="W4897" s="25" t="n">
        <f aca="false">IF(O4897="Won",1,IF(O4897="Lost",0,""))</f>
        <v>0</v>
      </c>
      <c r="Y4897" s="25" t="str">
        <f aca="false">IF(E4897="","Sim","")</f>
        <v/>
      </c>
    </row>
    <row r="4898" customFormat="false" ht="15" hidden="false" customHeight="false" outlineLevel="0" collapsed="false">
      <c r="A4898" s="25" t="s">
        <v>5160</v>
      </c>
      <c r="B4898" s="25" t="s">
        <v>84</v>
      </c>
      <c r="C4898" s="25" t="s">
        <v>93</v>
      </c>
      <c r="D4898" s="25" t="s">
        <v>95</v>
      </c>
      <c r="G4898" s="31"/>
      <c r="H4898" s="32"/>
      <c r="L4898" s="25" t="s">
        <v>178</v>
      </c>
      <c r="M4898" s="25" t="s">
        <v>171</v>
      </c>
      <c r="N4898" s="28" t="n">
        <v>5482</v>
      </c>
      <c r="O4898" s="25" t="s">
        <v>56</v>
      </c>
      <c r="P4898" s="29" t="n">
        <v>42927</v>
      </c>
      <c r="Q4898" s="33"/>
      <c r="R4898" s="34"/>
      <c r="S4898" s="28" t="n">
        <f aca="false">IF(O4898="Won",R4898,IF(O4898="Lost",0,N4898))</f>
        <v>5482</v>
      </c>
      <c r="T4898" s="30" t="str">
        <f aca="false">IF(AND(P4898&lt;&gt;"",Q4898&lt;&gt;""),Q4898-P4898,"")</f>
        <v/>
      </c>
      <c r="U4898" s="30" t="n">
        <f aca="false">IF(AND(O4898="Engaging",P4898&lt;&gt;""),'Leia-me'!$B$5-P4898,"")</f>
        <v>173</v>
      </c>
      <c r="V4898" s="25" t="str">
        <f aca="false">IF(O4898&lt;&gt;"Engaging","",IF(U4898&lt;='Leia-me'!$B$6,"Saudável",IF(U4898&lt;='Leia-me'!$B$7,"Esfriando",IF(U4898&lt;='Leia-me'!$B$8,"Última chance","Zumbi"))))</f>
        <v>Zumbi</v>
      </c>
      <c r="W4898" s="25" t="str">
        <f aca="false">IF(O4898="Won",1,IF(O4898="Lost",0,""))</f>
        <v/>
      </c>
      <c r="Y4898" s="25" t="str">
        <f aca="false">IF(E4898="","Sim","")</f>
        <v>Sim</v>
      </c>
    </row>
    <row r="4899" customFormat="false" ht="15" hidden="false" customHeight="false" outlineLevel="0" collapsed="false">
      <c r="A4899" s="25" t="s">
        <v>5161</v>
      </c>
      <c r="B4899" s="25" t="s">
        <v>84</v>
      </c>
      <c r="C4899" s="25" t="s">
        <v>93</v>
      </c>
      <c r="D4899" s="25" t="s">
        <v>95</v>
      </c>
      <c r="E4899" s="25" t="s">
        <v>452</v>
      </c>
      <c r="F4899" s="25" t="s">
        <v>185</v>
      </c>
      <c r="G4899" s="26" t="n">
        <v>1712.68</v>
      </c>
      <c r="H4899" s="27" t="n">
        <v>3194</v>
      </c>
      <c r="I4899" s="25" t="s">
        <v>147</v>
      </c>
      <c r="J4899" s="25" t="s">
        <v>193</v>
      </c>
      <c r="K4899" s="25" t="n">
        <v>1992</v>
      </c>
      <c r="L4899" s="25" t="s">
        <v>160</v>
      </c>
      <c r="M4899" s="25" t="s">
        <v>149</v>
      </c>
      <c r="N4899" s="28" t="n">
        <v>3393</v>
      </c>
      <c r="O4899" s="25" t="s">
        <v>54</v>
      </c>
      <c r="P4899" s="29" t="n">
        <v>42928</v>
      </c>
      <c r="Q4899" s="29" t="n">
        <v>42996</v>
      </c>
      <c r="R4899" s="28" t="n">
        <v>3630</v>
      </c>
      <c r="S4899" s="28" t="n">
        <f aca="false">IF(O4899="Won",R4899,IF(O4899="Lost",0,N4899))</f>
        <v>3630</v>
      </c>
      <c r="T4899" s="30" t="n">
        <f aca="false">IF(AND(P4899&lt;&gt;"",Q4899&lt;&gt;""),Q4899-P4899,"")</f>
        <v>68</v>
      </c>
      <c r="U4899" s="30" t="str">
        <f aca="false">IF(AND(O4899="Engaging",P4899&lt;&gt;""),'Leia-me'!$B$5-P4899,"")</f>
        <v/>
      </c>
      <c r="V4899" s="25" t="str">
        <f aca="false">IF(O4899&lt;&gt;"Engaging","",IF(U4899&lt;='Leia-me'!$B$6,"Saudável",IF(U4899&lt;='Leia-me'!$B$7,"Esfriando",IF(U4899&lt;='Leia-me'!$B$8,"Última chance","Zumbi"))))</f>
        <v/>
      </c>
      <c r="W4899" s="25" t="n">
        <f aca="false">IF(O4899="Won",1,IF(O4899="Lost",0,""))</f>
        <v>1</v>
      </c>
      <c r="Y4899" s="25" t="str">
        <f aca="false">IF(E4899="","Sim","")</f>
        <v/>
      </c>
    </row>
    <row r="4900" customFormat="false" ht="15" hidden="false" customHeight="false" outlineLevel="0" collapsed="false">
      <c r="A4900" s="25" t="s">
        <v>5162</v>
      </c>
      <c r="B4900" s="25" t="s">
        <v>84</v>
      </c>
      <c r="C4900" s="25" t="s">
        <v>93</v>
      </c>
      <c r="D4900" s="25" t="s">
        <v>95</v>
      </c>
      <c r="E4900" s="25" t="s">
        <v>1640</v>
      </c>
      <c r="F4900" s="25" t="s">
        <v>211</v>
      </c>
      <c r="G4900" s="26" t="n">
        <v>71.12</v>
      </c>
      <c r="H4900" s="27" t="n">
        <v>144</v>
      </c>
      <c r="I4900" s="25" t="s">
        <v>147</v>
      </c>
      <c r="K4900" s="25" t="n">
        <v>2010</v>
      </c>
      <c r="L4900" s="25" t="s">
        <v>170</v>
      </c>
      <c r="M4900" s="25" t="s">
        <v>171</v>
      </c>
      <c r="N4900" s="28" t="n">
        <v>1096</v>
      </c>
      <c r="O4900" s="25" t="s">
        <v>55</v>
      </c>
      <c r="P4900" s="29" t="n">
        <v>42930</v>
      </c>
      <c r="Q4900" s="29" t="n">
        <v>42937</v>
      </c>
      <c r="R4900" s="28" t="n">
        <v>0</v>
      </c>
      <c r="S4900" s="28" t="n">
        <f aca="false">IF(O4900="Won",R4900,IF(O4900="Lost",0,N4900))</f>
        <v>0</v>
      </c>
      <c r="T4900" s="30" t="n">
        <f aca="false">IF(AND(P4900&lt;&gt;"",Q4900&lt;&gt;""),Q4900-P4900,"")</f>
        <v>7</v>
      </c>
      <c r="U4900" s="30" t="str">
        <f aca="false">IF(AND(O4900="Engaging",P4900&lt;&gt;""),'Leia-me'!$B$5-P4900,"")</f>
        <v/>
      </c>
      <c r="V4900" s="25" t="str">
        <f aca="false">IF(O4900&lt;&gt;"Engaging","",IF(U4900&lt;='Leia-me'!$B$6,"Saudável",IF(U4900&lt;='Leia-me'!$B$7,"Esfriando",IF(U4900&lt;='Leia-me'!$B$8,"Última chance","Zumbi"))))</f>
        <v/>
      </c>
      <c r="W4900" s="25" t="n">
        <f aca="false">IF(O4900="Won",1,IF(O4900="Lost",0,""))</f>
        <v>0</v>
      </c>
      <c r="Y4900" s="25" t="str">
        <f aca="false">IF(E4900="","Sim","")</f>
        <v/>
      </c>
    </row>
    <row r="4901" customFormat="false" ht="15" hidden="false" customHeight="false" outlineLevel="0" collapsed="false">
      <c r="A4901" s="25" t="s">
        <v>5163</v>
      </c>
      <c r="B4901" s="25" t="s">
        <v>84</v>
      </c>
      <c r="C4901" s="25" t="s">
        <v>93</v>
      </c>
      <c r="D4901" s="25" t="s">
        <v>95</v>
      </c>
      <c r="E4901" s="25" t="s">
        <v>2530</v>
      </c>
      <c r="F4901" s="25" t="s">
        <v>185</v>
      </c>
      <c r="G4901" s="26" t="n">
        <v>527.11</v>
      </c>
      <c r="H4901" s="27" t="n">
        <v>1428</v>
      </c>
      <c r="I4901" s="25" t="s">
        <v>147</v>
      </c>
      <c r="J4901" s="25" t="s">
        <v>193</v>
      </c>
      <c r="K4901" s="25" t="n">
        <v>2011</v>
      </c>
      <c r="L4901" s="25" t="s">
        <v>178</v>
      </c>
      <c r="M4901" s="25" t="s">
        <v>171</v>
      </c>
      <c r="N4901" s="28" t="n">
        <v>5482</v>
      </c>
      <c r="O4901" s="25" t="s">
        <v>55</v>
      </c>
      <c r="P4901" s="29" t="n">
        <v>42930</v>
      </c>
      <c r="Q4901" s="29" t="n">
        <v>42931</v>
      </c>
      <c r="R4901" s="28" t="n">
        <v>0</v>
      </c>
      <c r="S4901" s="28" t="n">
        <f aca="false">IF(O4901="Won",R4901,IF(O4901="Lost",0,N4901))</f>
        <v>0</v>
      </c>
      <c r="T4901" s="30" t="n">
        <f aca="false">IF(AND(P4901&lt;&gt;"",Q4901&lt;&gt;""),Q4901-P4901,"")</f>
        <v>1</v>
      </c>
      <c r="U4901" s="30" t="str">
        <f aca="false">IF(AND(O4901="Engaging",P4901&lt;&gt;""),'Leia-me'!$B$5-P4901,"")</f>
        <v/>
      </c>
      <c r="V4901" s="25" t="str">
        <f aca="false">IF(O4901&lt;&gt;"Engaging","",IF(U4901&lt;='Leia-me'!$B$6,"Saudável",IF(U4901&lt;='Leia-me'!$B$7,"Esfriando",IF(U4901&lt;='Leia-me'!$B$8,"Última chance","Zumbi"))))</f>
        <v/>
      </c>
      <c r="W4901" s="25" t="n">
        <f aca="false">IF(O4901="Won",1,IF(O4901="Lost",0,""))</f>
        <v>0</v>
      </c>
      <c r="Y4901" s="25" t="str">
        <f aca="false">IF(E4901="","Sim","")</f>
        <v/>
      </c>
    </row>
    <row r="4902" customFormat="false" ht="15" hidden="false" customHeight="false" outlineLevel="0" collapsed="false">
      <c r="A4902" s="25" t="s">
        <v>5164</v>
      </c>
      <c r="B4902" s="25" t="s">
        <v>84</v>
      </c>
      <c r="C4902" s="25" t="s">
        <v>93</v>
      </c>
      <c r="D4902" s="25" t="s">
        <v>95</v>
      </c>
      <c r="E4902" s="25" t="s">
        <v>193</v>
      </c>
      <c r="F4902" s="25" t="s">
        <v>185</v>
      </c>
      <c r="G4902" s="26" t="n">
        <v>1100.04</v>
      </c>
      <c r="H4902" s="27" t="n">
        <v>2822</v>
      </c>
      <c r="I4902" s="25" t="s">
        <v>147</v>
      </c>
      <c r="K4902" s="25" t="n">
        <v>1996</v>
      </c>
      <c r="L4902" s="25" t="s">
        <v>1834</v>
      </c>
      <c r="M4902" s="25" t="s">
        <v>171</v>
      </c>
      <c r="N4902" s="28" t="n">
        <v>4821</v>
      </c>
      <c r="O4902" s="25" t="s">
        <v>54</v>
      </c>
      <c r="P4902" s="29" t="n">
        <v>42932</v>
      </c>
      <c r="Q4902" s="29" t="n">
        <v>42944</v>
      </c>
      <c r="R4902" s="28" t="n">
        <v>5318</v>
      </c>
      <c r="S4902" s="28" t="n">
        <f aca="false">IF(O4902="Won",R4902,IF(O4902="Lost",0,N4902))</f>
        <v>5318</v>
      </c>
      <c r="T4902" s="30" t="n">
        <f aca="false">IF(AND(P4902&lt;&gt;"",Q4902&lt;&gt;""),Q4902-P4902,"")</f>
        <v>12</v>
      </c>
      <c r="U4902" s="30" t="str">
        <f aca="false">IF(AND(O4902="Engaging",P4902&lt;&gt;""),'Leia-me'!$B$5-P4902,"")</f>
        <v/>
      </c>
      <c r="V4902" s="25" t="str">
        <f aca="false">IF(O4902&lt;&gt;"Engaging","",IF(U4902&lt;='Leia-me'!$B$6,"Saudável",IF(U4902&lt;='Leia-me'!$B$7,"Esfriando",IF(U4902&lt;='Leia-me'!$B$8,"Última chance","Zumbi"))))</f>
        <v/>
      </c>
      <c r="W4902" s="25" t="n">
        <f aca="false">IF(O4902="Won",1,IF(O4902="Lost",0,""))</f>
        <v>1</v>
      </c>
      <c r="X4902" s="25" t="s">
        <v>1835</v>
      </c>
      <c r="Y4902" s="25" t="str">
        <f aca="false">IF(E4902="","Sim","")</f>
        <v/>
      </c>
    </row>
    <row r="4903" customFormat="false" ht="15" hidden="false" customHeight="false" outlineLevel="0" collapsed="false">
      <c r="A4903" s="25" t="s">
        <v>5165</v>
      </c>
      <c r="B4903" s="25" t="s">
        <v>84</v>
      </c>
      <c r="C4903" s="25" t="s">
        <v>93</v>
      </c>
      <c r="D4903" s="25" t="s">
        <v>95</v>
      </c>
      <c r="G4903" s="31"/>
      <c r="H4903" s="32"/>
      <c r="L4903" s="25" t="s">
        <v>160</v>
      </c>
      <c r="M4903" s="25" t="s">
        <v>149</v>
      </c>
      <c r="N4903" s="28" t="n">
        <v>3393</v>
      </c>
      <c r="O4903" s="25" t="s">
        <v>56</v>
      </c>
      <c r="P4903" s="29" t="n">
        <v>42933</v>
      </c>
      <c r="Q4903" s="33"/>
      <c r="R4903" s="34"/>
      <c r="S4903" s="28" t="n">
        <f aca="false">IF(O4903="Won",R4903,IF(O4903="Lost",0,N4903))</f>
        <v>3393</v>
      </c>
      <c r="T4903" s="30" t="str">
        <f aca="false">IF(AND(P4903&lt;&gt;"",Q4903&lt;&gt;""),Q4903-P4903,"")</f>
        <v/>
      </c>
      <c r="U4903" s="30" t="n">
        <f aca="false">IF(AND(O4903="Engaging",P4903&lt;&gt;""),'Leia-me'!$B$5-P4903,"")</f>
        <v>167</v>
      </c>
      <c r="V4903" s="25" t="str">
        <f aca="false">IF(O4903&lt;&gt;"Engaging","",IF(U4903&lt;='Leia-me'!$B$6,"Saudável",IF(U4903&lt;='Leia-me'!$B$7,"Esfriando",IF(U4903&lt;='Leia-me'!$B$8,"Última chance","Zumbi"))))</f>
        <v>Zumbi</v>
      </c>
      <c r="W4903" s="25" t="str">
        <f aca="false">IF(O4903="Won",1,IF(O4903="Lost",0,""))</f>
        <v/>
      </c>
      <c r="Y4903" s="25" t="str">
        <f aca="false">IF(E4903="","Sim","")</f>
        <v>Sim</v>
      </c>
    </row>
    <row r="4904" customFormat="false" ht="15" hidden="false" customHeight="false" outlineLevel="0" collapsed="false">
      <c r="A4904" s="25" t="s">
        <v>5166</v>
      </c>
      <c r="B4904" s="25" t="s">
        <v>84</v>
      </c>
      <c r="C4904" s="25" t="s">
        <v>93</v>
      </c>
      <c r="D4904" s="25" t="s">
        <v>95</v>
      </c>
      <c r="E4904" s="25" t="s">
        <v>421</v>
      </c>
      <c r="F4904" s="25" t="s">
        <v>146</v>
      </c>
      <c r="G4904" s="26" t="n">
        <v>2818.38</v>
      </c>
      <c r="H4904" s="27" t="n">
        <v>6290</v>
      </c>
      <c r="I4904" s="25" t="s">
        <v>147</v>
      </c>
      <c r="K4904" s="25" t="n">
        <v>1994</v>
      </c>
      <c r="L4904" s="25" t="s">
        <v>160</v>
      </c>
      <c r="M4904" s="25" t="s">
        <v>149</v>
      </c>
      <c r="N4904" s="28" t="n">
        <v>3393</v>
      </c>
      <c r="O4904" s="25" t="s">
        <v>55</v>
      </c>
      <c r="P4904" s="29" t="n">
        <v>42933</v>
      </c>
      <c r="Q4904" s="29" t="n">
        <v>42944</v>
      </c>
      <c r="R4904" s="28" t="n">
        <v>0</v>
      </c>
      <c r="S4904" s="28" t="n">
        <f aca="false">IF(O4904="Won",R4904,IF(O4904="Lost",0,N4904))</f>
        <v>0</v>
      </c>
      <c r="T4904" s="30" t="n">
        <f aca="false">IF(AND(P4904&lt;&gt;"",Q4904&lt;&gt;""),Q4904-P4904,"")</f>
        <v>11</v>
      </c>
      <c r="U4904" s="30" t="str">
        <f aca="false">IF(AND(O4904="Engaging",P4904&lt;&gt;""),'Leia-me'!$B$5-P4904,"")</f>
        <v/>
      </c>
      <c r="V4904" s="25" t="str">
        <f aca="false">IF(O4904&lt;&gt;"Engaging","",IF(U4904&lt;='Leia-me'!$B$6,"Saudável",IF(U4904&lt;='Leia-me'!$B$7,"Esfriando",IF(U4904&lt;='Leia-me'!$B$8,"Última chance","Zumbi"))))</f>
        <v/>
      </c>
      <c r="W4904" s="25" t="n">
        <f aca="false">IF(O4904="Won",1,IF(O4904="Lost",0,""))</f>
        <v>0</v>
      </c>
      <c r="Y4904" s="25" t="str">
        <f aca="false">IF(E4904="","Sim","")</f>
        <v/>
      </c>
    </row>
    <row r="4905" customFormat="false" ht="15" hidden="false" customHeight="false" outlineLevel="0" collapsed="false">
      <c r="A4905" s="25" t="s">
        <v>5167</v>
      </c>
      <c r="B4905" s="25" t="s">
        <v>84</v>
      </c>
      <c r="C4905" s="25" t="s">
        <v>93</v>
      </c>
      <c r="D4905" s="25" t="s">
        <v>95</v>
      </c>
      <c r="E4905" s="25" t="s">
        <v>639</v>
      </c>
      <c r="F4905" s="25" t="s">
        <v>211</v>
      </c>
      <c r="G4905" s="26" t="n">
        <v>1419.98</v>
      </c>
      <c r="H4905" s="27" t="n">
        <v>4018</v>
      </c>
      <c r="I4905" s="25" t="s">
        <v>147</v>
      </c>
      <c r="K4905" s="25" t="n">
        <v>2003</v>
      </c>
      <c r="L4905" s="25" t="s">
        <v>170</v>
      </c>
      <c r="M4905" s="25" t="s">
        <v>171</v>
      </c>
      <c r="N4905" s="28" t="n">
        <v>1096</v>
      </c>
      <c r="O4905" s="25" t="s">
        <v>54</v>
      </c>
      <c r="P4905" s="29" t="n">
        <v>42933</v>
      </c>
      <c r="Q4905" s="29" t="n">
        <v>42936</v>
      </c>
      <c r="R4905" s="28" t="n">
        <v>1202</v>
      </c>
      <c r="S4905" s="28" t="n">
        <f aca="false">IF(O4905="Won",R4905,IF(O4905="Lost",0,N4905))</f>
        <v>1202</v>
      </c>
      <c r="T4905" s="30" t="n">
        <f aca="false">IF(AND(P4905&lt;&gt;"",Q4905&lt;&gt;""),Q4905-P4905,"")</f>
        <v>3</v>
      </c>
      <c r="U4905" s="30" t="str">
        <f aca="false">IF(AND(O4905="Engaging",P4905&lt;&gt;""),'Leia-me'!$B$5-P4905,"")</f>
        <v/>
      </c>
      <c r="V4905" s="25" t="str">
        <f aca="false">IF(O4905&lt;&gt;"Engaging","",IF(U4905&lt;='Leia-me'!$B$6,"Saudável",IF(U4905&lt;='Leia-me'!$B$7,"Esfriando",IF(U4905&lt;='Leia-me'!$B$8,"Última chance","Zumbi"))))</f>
        <v/>
      </c>
      <c r="W4905" s="25" t="n">
        <f aca="false">IF(O4905="Won",1,IF(O4905="Lost",0,""))</f>
        <v>1</v>
      </c>
      <c r="Y4905" s="25" t="str">
        <f aca="false">IF(E4905="","Sim","")</f>
        <v/>
      </c>
    </row>
    <row r="4906" customFormat="false" ht="15" hidden="false" customHeight="false" outlineLevel="0" collapsed="false">
      <c r="A4906" s="25" t="s">
        <v>5168</v>
      </c>
      <c r="B4906" s="25" t="s">
        <v>84</v>
      </c>
      <c r="C4906" s="25" t="s">
        <v>93</v>
      </c>
      <c r="D4906" s="25" t="s">
        <v>95</v>
      </c>
      <c r="E4906" s="25" t="s">
        <v>1795</v>
      </c>
      <c r="F4906" s="25" t="s">
        <v>177</v>
      </c>
      <c r="G4906" s="26" t="n">
        <v>355.23</v>
      </c>
      <c r="H4906" s="27" t="n">
        <v>853</v>
      </c>
      <c r="I4906" s="25" t="s">
        <v>147</v>
      </c>
      <c r="K4906" s="25" t="n">
        <v>1994</v>
      </c>
      <c r="L4906" s="25" t="s">
        <v>160</v>
      </c>
      <c r="M4906" s="25" t="s">
        <v>149</v>
      </c>
      <c r="N4906" s="28" t="n">
        <v>3393</v>
      </c>
      <c r="O4906" s="25" t="s">
        <v>54</v>
      </c>
      <c r="P4906" s="29" t="n">
        <v>42934</v>
      </c>
      <c r="Q4906" s="29" t="n">
        <v>42944</v>
      </c>
      <c r="R4906" s="28" t="n">
        <v>3407</v>
      </c>
      <c r="S4906" s="28" t="n">
        <f aca="false">IF(O4906="Won",R4906,IF(O4906="Lost",0,N4906))</f>
        <v>3407</v>
      </c>
      <c r="T4906" s="30" t="n">
        <f aca="false">IF(AND(P4906&lt;&gt;"",Q4906&lt;&gt;""),Q4906-P4906,"")</f>
        <v>10</v>
      </c>
      <c r="U4906" s="30" t="str">
        <f aca="false">IF(AND(O4906="Engaging",P4906&lt;&gt;""),'Leia-me'!$B$5-P4906,"")</f>
        <v/>
      </c>
      <c r="V4906" s="25" t="str">
        <f aca="false">IF(O4906&lt;&gt;"Engaging","",IF(U4906&lt;='Leia-me'!$B$6,"Saudável",IF(U4906&lt;='Leia-me'!$B$7,"Esfriando",IF(U4906&lt;='Leia-me'!$B$8,"Última chance","Zumbi"))))</f>
        <v/>
      </c>
      <c r="W4906" s="25" t="n">
        <f aca="false">IF(O4906="Won",1,IF(O4906="Lost",0,""))</f>
        <v>1</v>
      </c>
      <c r="Y4906" s="25" t="str">
        <f aca="false">IF(E4906="","Sim","")</f>
        <v/>
      </c>
    </row>
    <row r="4907" customFormat="false" ht="15" hidden="false" customHeight="false" outlineLevel="0" collapsed="false">
      <c r="A4907" s="25" t="s">
        <v>5169</v>
      </c>
      <c r="B4907" s="25" t="s">
        <v>84</v>
      </c>
      <c r="C4907" s="25" t="s">
        <v>93</v>
      </c>
      <c r="D4907" s="25" t="s">
        <v>95</v>
      </c>
      <c r="E4907" s="25" t="s">
        <v>3373</v>
      </c>
      <c r="F4907" s="25" t="s">
        <v>192</v>
      </c>
      <c r="G4907" s="26" t="n">
        <v>4478.47</v>
      </c>
      <c r="H4907" s="27" t="n">
        <v>13809</v>
      </c>
      <c r="I4907" s="25" t="s">
        <v>147</v>
      </c>
      <c r="K4907" s="25" t="n">
        <v>1979</v>
      </c>
      <c r="L4907" s="25" t="s">
        <v>160</v>
      </c>
      <c r="M4907" s="25" t="s">
        <v>149</v>
      </c>
      <c r="N4907" s="28" t="n">
        <v>3393</v>
      </c>
      <c r="O4907" s="25" t="s">
        <v>55</v>
      </c>
      <c r="P4907" s="29" t="n">
        <v>42935</v>
      </c>
      <c r="Q4907" s="29" t="n">
        <v>43005</v>
      </c>
      <c r="R4907" s="28" t="n">
        <v>0</v>
      </c>
      <c r="S4907" s="28" t="n">
        <f aca="false">IF(O4907="Won",R4907,IF(O4907="Lost",0,N4907))</f>
        <v>0</v>
      </c>
      <c r="T4907" s="30" t="n">
        <f aca="false">IF(AND(P4907&lt;&gt;"",Q4907&lt;&gt;""),Q4907-P4907,"")</f>
        <v>70</v>
      </c>
      <c r="U4907" s="30" t="str">
        <f aca="false">IF(AND(O4907="Engaging",P4907&lt;&gt;""),'Leia-me'!$B$5-P4907,"")</f>
        <v/>
      </c>
      <c r="V4907" s="25" t="str">
        <f aca="false">IF(O4907&lt;&gt;"Engaging","",IF(U4907&lt;='Leia-me'!$B$6,"Saudável",IF(U4907&lt;='Leia-me'!$B$7,"Esfriando",IF(U4907&lt;='Leia-me'!$B$8,"Última chance","Zumbi"))))</f>
        <v/>
      </c>
      <c r="W4907" s="25" t="n">
        <f aca="false">IF(O4907="Won",1,IF(O4907="Lost",0,""))</f>
        <v>0</v>
      </c>
      <c r="Y4907" s="25" t="str">
        <f aca="false">IF(E4907="","Sim","")</f>
        <v/>
      </c>
    </row>
    <row r="4908" customFormat="false" ht="15" hidden="false" customHeight="false" outlineLevel="0" collapsed="false">
      <c r="A4908" s="25" t="s">
        <v>5170</v>
      </c>
      <c r="B4908" s="25" t="s">
        <v>84</v>
      </c>
      <c r="C4908" s="25" t="s">
        <v>93</v>
      </c>
      <c r="D4908" s="25" t="s">
        <v>95</v>
      </c>
      <c r="E4908" s="25" t="s">
        <v>3511</v>
      </c>
      <c r="F4908" s="25" t="s">
        <v>168</v>
      </c>
      <c r="G4908" s="26" t="n">
        <v>1197.44</v>
      </c>
      <c r="H4908" s="27" t="n">
        <v>2570</v>
      </c>
      <c r="I4908" s="25" t="s">
        <v>147</v>
      </c>
      <c r="K4908" s="25" t="n">
        <v>1999</v>
      </c>
      <c r="L4908" s="25" t="s">
        <v>186</v>
      </c>
      <c r="M4908" s="25" t="s">
        <v>171</v>
      </c>
      <c r="N4908" s="28" t="n">
        <v>550</v>
      </c>
      <c r="O4908" s="25" t="s">
        <v>54</v>
      </c>
      <c r="P4908" s="29" t="n">
        <v>42937</v>
      </c>
      <c r="Q4908" s="29" t="n">
        <v>42946</v>
      </c>
      <c r="R4908" s="28" t="n">
        <v>494</v>
      </c>
      <c r="S4908" s="28" t="n">
        <f aca="false">IF(O4908="Won",R4908,IF(O4908="Lost",0,N4908))</f>
        <v>494</v>
      </c>
      <c r="T4908" s="30" t="n">
        <f aca="false">IF(AND(P4908&lt;&gt;"",Q4908&lt;&gt;""),Q4908-P4908,"")</f>
        <v>9</v>
      </c>
      <c r="U4908" s="30" t="str">
        <f aca="false">IF(AND(O4908="Engaging",P4908&lt;&gt;""),'Leia-me'!$B$5-P4908,"")</f>
        <v/>
      </c>
      <c r="V4908" s="25" t="str">
        <f aca="false">IF(O4908&lt;&gt;"Engaging","",IF(U4908&lt;='Leia-me'!$B$6,"Saudável",IF(U4908&lt;='Leia-me'!$B$7,"Esfriando",IF(U4908&lt;='Leia-me'!$B$8,"Última chance","Zumbi"))))</f>
        <v/>
      </c>
      <c r="W4908" s="25" t="n">
        <f aca="false">IF(O4908="Won",1,IF(O4908="Lost",0,""))</f>
        <v>1</v>
      </c>
      <c r="Y4908" s="25" t="str">
        <f aca="false">IF(E4908="","Sim","")</f>
        <v/>
      </c>
    </row>
    <row r="4909" customFormat="false" ht="15" hidden="false" customHeight="false" outlineLevel="0" collapsed="false">
      <c r="A4909" s="25" t="s">
        <v>5171</v>
      </c>
      <c r="B4909" s="25" t="s">
        <v>84</v>
      </c>
      <c r="C4909" s="25" t="s">
        <v>93</v>
      </c>
      <c r="D4909" s="25" t="s">
        <v>95</v>
      </c>
      <c r="E4909" s="25" t="s">
        <v>1653</v>
      </c>
      <c r="F4909" s="25" t="s">
        <v>165</v>
      </c>
      <c r="G4909" s="26" t="n">
        <v>3838.39</v>
      </c>
      <c r="H4909" s="27" t="n">
        <v>8274</v>
      </c>
      <c r="I4909" s="25" t="s">
        <v>147</v>
      </c>
      <c r="K4909" s="25" t="n">
        <v>1989</v>
      </c>
      <c r="L4909" s="25" t="s">
        <v>170</v>
      </c>
      <c r="M4909" s="25" t="s">
        <v>171</v>
      </c>
      <c r="N4909" s="28" t="n">
        <v>1096</v>
      </c>
      <c r="O4909" s="25" t="s">
        <v>55</v>
      </c>
      <c r="P4909" s="29" t="n">
        <v>42938</v>
      </c>
      <c r="Q4909" s="29" t="n">
        <v>42990</v>
      </c>
      <c r="R4909" s="28" t="n">
        <v>0</v>
      </c>
      <c r="S4909" s="28" t="n">
        <f aca="false">IF(O4909="Won",R4909,IF(O4909="Lost",0,N4909))</f>
        <v>0</v>
      </c>
      <c r="T4909" s="30" t="n">
        <f aca="false">IF(AND(P4909&lt;&gt;"",Q4909&lt;&gt;""),Q4909-P4909,"")</f>
        <v>52</v>
      </c>
      <c r="U4909" s="30" t="str">
        <f aca="false">IF(AND(O4909="Engaging",P4909&lt;&gt;""),'Leia-me'!$B$5-P4909,"")</f>
        <v/>
      </c>
      <c r="V4909" s="25" t="str">
        <f aca="false">IF(O4909&lt;&gt;"Engaging","",IF(U4909&lt;='Leia-me'!$B$6,"Saudável",IF(U4909&lt;='Leia-me'!$B$7,"Esfriando",IF(U4909&lt;='Leia-me'!$B$8,"Última chance","Zumbi"))))</f>
        <v/>
      </c>
      <c r="W4909" s="25" t="n">
        <f aca="false">IF(O4909="Won",1,IF(O4909="Lost",0,""))</f>
        <v>0</v>
      </c>
      <c r="Y4909" s="25" t="str">
        <f aca="false">IF(E4909="","Sim","")</f>
        <v/>
      </c>
    </row>
    <row r="4910" customFormat="false" ht="15" hidden="false" customHeight="false" outlineLevel="0" collapsed="false">
      <c r="A4910" s="25" t="s">
        <v>5172</v>
      </c>
      <c r="B4910" s="25" t="s">
        <v>84</v>
      </c>
      <c r="C4910" s="25" t="s">
        <v>93</v>
      </c>
      <c r="D4910" s="25" t="s">
        <v>95</v>
      </c>
      <c r="E4910" s="25" t="s">
        <v>1690</v>
      </c>
      <c r="F4910" s="25" t="s">
        <v>211</v>
      </c>
      <c r="G4910" s="26" t="n">
        <v>2520.83</v>
      </c>
      <c r="H4910" s="27" t="n">
        <v>3502</v>
      </c>
      <c r="I4910" s="25" t="s">
        <v>147</v>
      </c>
      <c r="K4910" s="25" t="n">
        <v>1990</v>
      </c>
      <c r="L4910" s="25" t="s">
        <v>148</v>
      </c>
      <c r="M4910" s="25" t="s">
        <v>149</v>
      </c>
      <c r="N4910" s="28" t="n">
        <v>55</v>
      </c>
      <c r="O4910" s="25" t="s">
        <v>55</v>
      </c>
      <c r="P4910" s="29" t="n">
        <v>42938</v>
      </c>
      <c r="Q4910" s="29" t="n">
        <v>42943</v>
      </c>
      <c r="R4910" s="28" t="n">
        <v>0</v>
      </c>
      <c r="S4910" s="28" t="n">
        <f aca="false">IF(O4910="Won",R4910,IF(O4910="Lost",0,N4910))</f>
        <v>0</v>
      </c>
      <c r="T4910" s="30" t="n">
        <f aca="false">IF(AND(P4910&lt;&gt;"",Q4910&lt;&gt;""),Q4910-P4910,"")</f>
        <v>5</v>
      </c>
      <c r="U4910" s="30" t="str">
        <f aca="false">IF(AND(O4910="Engaging",P4910&lt;&gt;""),'Leia-me'!$B$5-P4910,"")</f>
        <v/>
      </c>
      <c r="V4910" s="25" t="str">
        <f aca="false">IF(O4910&lt;&gt;"Engaging","",IF(U4910&lt;='Leia-me'!$B$6,"Saudável",IF(U4910&lt;='Leia-me'!$B$7,"Esfriando",IF(U4910&lt;='Leia-me'!$B$8,"Última chance","Zumbi"))))</f>
        <v/>
      </c>
      <c r="W4910" s="25" t="n">
        <f aca="false">IF(O4910="Won",1,IF(O4910="Lost",0,""))</f>
        <v>0</v>
      </c>
      <c r="Y4910" s="25" t="str">
        <f aca="false">IF(E4910="","Sim","")</f>
        <v/>
      </c>
    </row>
    <row r="4911" customFormat="false" ht="15" hidden="false" customHeight="false" outlineLevel="0" collapsed="false">
      <c r="A4911" s="25" t="s">
        <v>5173</v>
      </c>
      <c r="B4911" s="25" t="s">
        <v>84</v>
      </c>
      <c r="C4911" s="25" t="s">
        <v>93</v>
      </c>
      <c r="D4911" s="25" t="s">
        <v>95</v>
      </c>
      <c r="E4911" s="25" t="s">
        <v>1090</v>
      </c>
      <c r="F4911" s="25" t="s">
        <v>155</v>
      </c>
      <c r="G4911" s="26" t="n">
        <v>6395.05</v>
      </c>
      <c r="H4911" s="27" t="n">
        <v>20275</v>
      </c>
      <c r="I4911" s="25" t="s">
        <v>147</v>
      </c>
      <c r="K4911" s="25" t="n">
        <v>1994</v>
      </c>
      <c r="L4911" s="25" t="s">
        <v>160</v>
      </c>
      <c r="M4911" s="25" t="s">
        <v>149</v>
      </c>
      <c r="N4911" s="28" t="n">
        <v>3393</v>
      </c>
      <c r="O4911" s="25" t="s">
        <v>54</v>
      </c>
      <c r="P4911" s="29" t="n">
        <v>42938</v>
      </c>
      <c r="Q4911" s="29" t="n">
        <v>42939</v>
      </c>
      <c r="R4911" s="28" t="n">
        <v>3684</v>
      </c>
      <c r="S4911" s="28" t="n">
        <f aca="false">IF(O4911="Won",R4911,IF(O4911="Lost",0,N4911))</f>
        <v>3684</v>
      </c>
      <c r="T4911" s="30" t="n">
        <f aca="false">IF(AND(P4911&lt;&gt;"",Q4911&lt;&gt;""),Q4911-P4911,"")</f>
        <v>1</v>
      </c>
      <c r="U4911" s="30" t="str">
        <f aca="false">IF(AND(O4911="Engaging",P4911&lt;&gt;""),'Leia-me'!$B$5-P4911,"")</f>
        <v/>
      </c>
      <c r="V4911" s="25" t="str">
        <f aca="false">IF(O4911&lt;&gt;"Engaging","",IF(U4911&lt;='Leia-me'!$B$6,"Saudável",IF(U4911&lt;='Leia-me'!$B$7,"Esfriando",IF(U4911&lt;='Leia-me'!$B$8,"Última chance","Zumbi"))))</f>
        <v/>
      </c>
      <c r="W4911" s="25" t="n">
        <f aca="false">IF(O4911="Won",1,IF(O4911="Lost",0,""))</f>
        <v>1</v>
      </c>
      <c r="Y4911" s="25" t="str">
        <f aca="false">IF(E4911="","Sim","")</f>
        <v/>
      </c>
    </row>
    <row r="4912" customFormat="false" ht="15" hidden="false" customHeight="false" outlineLevel="0" collapsed="false">
      <c r="A4912" s="25" t="s">
        <v>5174</v>
      </c>
      <c r="B4912" s="25" t="s">
        <v>84</v>
      </c>
      <c r="C4912" s="25" t="s">
        <v>93</v>
      </c>
      <c r="D4912" s="25" t="s">
        <v>95</v>
      </c>
      <c r="E4912" s="25" t="s">
        <v>421</v>
      </c>
      <c r="F4912" s="25" t="s">
        <v>146</v>
      </c>
      <c r="G4912" s="26" t="n">
        <v>2818.38</v>
      </c>
      <c r="H4912" s="27" t="n">
        <v>6290</v>
      </c>
      <c r="I4912" s="25" t="s">
        <v>147</v>
      </c>
      <c r="K4912" s="25" t="n">
        <v>1994</v>
      </c>
      <c r="L4912" s="25" t="s">
        <v>160</v>
      </c>
      <c r="M4912" s="25" t="s">
        <v>149</v>
      </c>
      <c r="N4912" s="28" t="n">
        <v>3393</v>
      </c>
      <c r="O4912" s="25" t="s">
        <v>54</v>
      </c>
      <c r="P4912" s="29" t="n">
        <v>42938</v>
      </c>
      <c r="Q4912" s="29" t="n">
        <v>43062</v>
      </c>
      <c r="R4912" s="28" t="n">
        <v>2986</v>
      </c>
      <c r="S4912" s="28" t="n">
        <f aca="false">IF(O4912="Won",R4912,IF(O4912="Lost",0,N4912))</f>
        <v>2986</v>
      </c>
      <c r="T4912" s="30" t="n">
        <f aca="false">IF(AND(P4912&lt;&gt;"",Q4912&lt;&gt;""),Q4912-P4912,"")</f>
        <v>124</v>
      </c>
      <c r="U4912" s="30" t="str">
        <f aca="false">IF(AND(O4912="Engaging",P4912&lt;&gt;""),'Leia-me'!$B$5-P4912,"")</f>
        <v/>
      </c>
      <c r="V4912" s="25" t="str">
        <f aca="false">IF(O4912&lt;&gt;"Engaging","",IF(U4912&lt;='Leia-me'!$B$6,"Saudável",IF(U4912&lt;='Leia-me'!$B$7,"Esfriando",IF(U4912&lt;='Leia-me'!$B$8,"Última chance","Zumbi"))))</f>
        <v/>
      </c>
      <c r="W4912" s="25" t="n">
        <f aca="false">IF(O4912="Won",1,IF(O4912="Lost",0,""))</f>
        <v>1</v>
      </c>
      <c r="Y4912" s="25" t="str">
        <f aca="false">IF(E4912="","Sim","")</f>
        <v/>
      </c>
    </row>
    <row r="4913" customFormat="false" ht="15" hidden="false" customHeight="false" outlineLevel="0" collapsed="false">
      <c r="A4913" s="25" t="s">
        <v>5175</v>
      </c>
      <c r="B4913" s="25" t="s">
        <v>84</v>
      </c>
      <c r="C4913" s="25" t="s">
        <v>93</v>
      </c>
      <c r="D4913" s="25" t="s">
        <v>95</v>
      </c>
      <c r="G4913" s="31"/>
      <c r="H4913" s="32"/>
      <c r="L4913" s="25" t="s">
        <v>178</v>
      </c>
      <c r="M4913" s="25" t="s">
        <v>171</v>
      </c>
      <c r="N4913" s="28" t="n">
        <v>5482</v>
      </c>
      <c r="O4913" s="25" t="s">
        <v>56</v>
      </c>
      <c r="P4913" s="29" t="n">
        <v>42939</v>
      </c>
      <c r="Q4913" s="33"/>
      <c r="R4913" s="34"/>
      <c r="S4913" s="28" t="n">
        <f aca="false">IF(O4913="Won",R4913,IF(O4913="Lost",0,N4913))</f>
        <v>5482</v>
      </c>
      <c r="T4913" s="30" t="str">
        <f aca="false">IF(AND(P4913&lt;&gt;"",Q4913&lt;&gt;""),Q4913-P4913,"")</f>
        <v/>
      </c>
      <c r="U4913" s="30" t="n">
        <f aca="false">IF(AND(O4913="Engaging",P4913&lt;&gt;""),'Leia-me'!$B$5-P4913,"")</f>
        <v>161</v>
      </c>
      <c r="V4913" s="25" t="str">
        <f aca="false">IF(O4913&lt;&gt;"Engaging","",IF(U4913&lt;='Leia-me'!$B$6,"Saudável",IF(U4913&lt;='Leia-me'!$B$7,"Esfriando",IF(U4913&lt;='Leia-me'!$B$8,"Última chance","Zumbi"))))</f>
        <v>Zumbi</v>
      </c>
      <c r="W4913" s="25" t="str">
        <f aca="false">IF(O4913="Won",1,IF(O4913="Lost",0,""))</f>
        <v/>
      </c>
      <c r="Y4913" s="25" t="str">
        <f aca="false">IF(E4913="","Sim","")</f>
        <v>Sim</v>
      </c>
    </row>
    <row r="4914" customFormat="false" ht="15" hidden="false" customHeight="false" outlineLevel="0" collapsed="false">
      <c r="A4914" s="25" t="s">
        <v>5176</v>
      </c>
      <c r="B4914" s="25" t="s">
        <v>84</v>
      </c>
      <c r="C4914" s="25" t="s">
        <v>93</v>
      </c>
      <c r="D4914" s="25" t="s">
        <v>95</v>
      </c>
      <c r="E4914" s="25" t="s">
        <v>463</v>
      </c>
      <c r="F4914" s="25" t="s">
        <v>211</v>
      </c>
      <c r="G4914" s="26" t="n">
        <v>2261.05</v>
      </c>
      <c r="H4914" s="27" t="n">
        <v>3851</v>
      </c>
      <c r="I4914" s="25" t="s">
        <v>147</v>
      </c>
      <c r="K4914" s="25" t="n">
        <v>2005</v>
      </c>
      <c r="L4914" s="25" t="s">
        <v>170</v>
      </c>
      <c r="M4914" s="25" t="s">
        <v>171</v>
      </c>
      <c r="N4914" s="28" t="n">
        <v>1096</v>
      </c>
      <c r="O4914" s="25" t="s">
        <v>54</v>
      </c>
      <c r="P4914" s="29" t="n">
        <v>42939</v>
      </c>
      <c r="Q4914" s="29" t="n">
        <v>42983</v>
      </c>
      <c r="R4914" s="28" t="n">
        <v>904</v>
      </c>
      <c r="S4914" s="28" t="n">
        <f aca="false">IF(O4914="Won",R4914,IF(O4914="Lost",0,N4914))</f>
        <v>904</v>
      </c>
      <c r="T4914" s="30" t="n">
        <f aca="false">IF(AND(P4914&lt;&gt;"",Q4914&lt;&gt;""),Q4914-P4914,"")</f>
        <v>44</v>
      </c>
      <c r="U4914" s="30" t="str">
        <f aca="false">IF(AND(O4914="Engaging",P4914&lt;&gt;""),'Leia-me'!$B$5-P4914,"")</f>
        <v/>
      </c>
      <c r="V4914" s="25" t="str">
        <f aca="false">IF(O4914&lt;&gt;"Engaging","",IF(U4914&lt;='Leia-me'!$B$6,"Saudável",IF(U4914&lt;='Leia-me'!$B$7,"Esfriando",IF(U4914&lt;='Leia-me'!$B$8,"Última chance","Zumbi"))))</f>
        <v/>
      </c>
      <c r="W4914" s="25" t="n">
        <f aca="false">IF(O4914="Won",1,IF(O4914="Lost",0,""))</f>
        <v>1</v>
      </c>
      <c r="Y4914" s="25" t="str">
        <f aca="false">IF(E4914="","Sim","")</f>
        <v/>
      </c>
    </row>
    <row r="4915" customFormat="false" ht="15" hidden="false" customHeight="false" outlineLevel="0" collapsed="false">
      <c r="A4915" s="25" t="s">
        <v>5177</v>
      </c>
      <c r="B4915" s="25" t="s">
        <v>84</v>
      </c>
      <c r="C4915" s="25" t="s">
        <v>93</v>
      </c>
      <c r="D4915" s="25" t="s">
        <v>95</v>
      </c>
      <c r="G4915" s="31"/>
      <c r="H4915" s="32"/>
      <c r="L4915" s="25" t="s">
        <v>160</v>
      </c>
      <c r="M4915" s="25" t="s">
        <v>149</v>
      </c>
      <c r="N4915" s="28" t="n">
        <v>3393</v>
      </c>
      <c r="O4915" s="25" t="s">
        <v>56</v>
      </c>
      <c r="P4915" s="29" t="n">
        <v>42940</v>
      </c>
      <c r="Q4915" s="33"/>
      <c r="R4915" s="34"/>
      <c r="S4915" s="28" t="n">
        <f aca="false">IF(O4915="Won",R4915,IF(O4915="Lost",0,N4915))</f>
        <v>3393</v>
      </c>
      <c r="T4915" s="30" t="str">
        <f aca="false">IF(AND(P4915&lt;&gt;"",Q4915&lt;&gt;""),Q4915-P4915,"")</f>
        <v/>
      </c>
      <c r="U4915" s="30" t="n">
        <f aca="false">IF(AND(O4915="Engaging",P4915&lt;&gt;""),'Leia-me'!$B$5-P4915,"")</f>
        <v>160</v>
      </c>
      <c r="V4915" s="25" t="str">
        <f aca="false">IF(O4915&lt;&gt;"Engaging","",IF(U4915&lt;='Leia-me'!$B$6,"Saudável",IF(U4915&lt;='Leia-me'!$B$7,"Esfriando",IF(U4915&lt;='Leia-me'!$B$8,"Última chance","Zumbi"))))</f>
        <v>Zumbi</v>
      </c>
      <c r="W4915" s="25" t="str">
        <f aca="false">IF(O4915="Won",1,IF(O4915="Lost",0,""))</f>
        <v/>
      </c>
      <c r="Y4915" s="25" t="str">
        <f aca="false">IF(E4915="","Sim","")</f>
        <v>Sim</v>
      </c>
    </row>
    <row r="4916" customFormat="false" ht="15" hidden="false" customHeight="false" outlineLevel="0" collapsed="false">
      <c r="A4916" s="25" t="s">
        <v>5178</v>
      </c>
      <c r="B4916" s="25" t="s">
        <v>84</v>
      </c>
      <c r="C4916" s="25" t="s">
        <v>93</v>
      </c>
      <c r="D4916" s="25" t="s">
        <v>95</v>
      </c>
      <c r="E4916" s="25" t="s">
        <v>445</v>
      </c>
      <c r="F4916" s="25" t="s">
        <v>192</v>
      </c>
      <c r="G4916" s="26" t="n">
        <v>987.39</v>
      </c>
      <c r="H4916" s="27" t="n">
        <v>2253</v>
      </c>
      <c r="I4916" s="25" t="s">
        <v>147</v>
      </c>
      <c r="K4916" s="25" t="n">
        <v>2002</v>
      </c>
      <c r="L4916" s="25" t="s">
        <v>186</v>
      </c>
      <c r="M4916" s="25" t="s">
        <v>171</v>
      </c>
      <c r="N4916" s="28" t="n">
        <v>550</v>
      </c>
      <c r="O4916" s="25" t="s">
        <v>54</v>
      </c>
      <c r="P4916" s="29" t="n">
        <v>42941</v>
      </c>
      <c r="Q4916" s="29" t="n">
        <v>42968</v>
      </c>
      <c r="R4916" s="28" t="n">
        <v>511</v>
      </c>
      <c r="S4916" s="28" t="n">
        <f aca="false">IF(O4916="Won",R4916,IF(O4916="Lost",0,N4916))</f>
        <v>511</v>
      </c>
      <c r="T4916" s="30" t="n">
        <f aca="false">IF(AND(P4916&lt;&gt;"",Q4916&lt;&gt;""),Q4916-P4916,"")</f>
        <v>27</v>
      </c>
      <c r="U4916" s="30" t="str">
        <f aca="false">IF(AND(O4916="Engaging",P4916&lt;&gt;""),'Leia-me'!$B$5-P4916,"")</f>
        <v/>
      </c>
      <c r="V4916" s="25" t="str">
        <f aca="false">IF(O4916&lt;&gt;"Engaging","",IF(U4916&lt;='Leia-me'!$B$6,"Saudável",IF(U4916&lt;='Leia-me'!$B$7,"Esfriando",IF(U4916&lt;='Leia-me'!$B$8,"Última chance","Zumbi"))))</f>
        <v/>
      </c>
      <c r="W4916" s="25" t="n">
        <f aca="false">IF(O4916="Won",1,IF(O4916="Lost",0,""))</f>
        <v>1</v>
      </c>
      <c r="Y4916" s="25" t="str">
        <f aca="false">IF(E4916="","Sim","")</f>
        <v/>
      </c>
    </row>
    <row r="4917" customFormat="false" ht="15" hidden="false" customHeight="false" outlineLevel="0" collapsed="false">
      <c r="A4917" s="25" t="s">
        <v>5179</v>
      </c>
      <c r="B4917" s="25" t="s">
        <v>84</v>
      </c>
      <c r="C4917" s="25" t="s">
        <v>93</v>
      </c>
      <c r="D4917" s="25" t="s">
        <v>95</v>
      </c>
      <c r="E4917" s="25" t="s">
        <v>1347</v>
      </c>
      <c r="F4917" s="25" t="s">
        <v>165</v>
      </c>
      <c r="G4917" s="26" t="n">
        <v>665.06</v>
      </c>
      <c r="H4917" s="27" t="n">
        <v>1095</v>
      </c>
      <c r="I4917" s="25" t="s">
        <v>147</v>
      </c>
      <c r="K4917" s="25" t="n">
        <v>1989</v>
      </c>
      <c r="L4917" s="25" t="s">
        <v>170</v>
      </c>
      <c r="M4917" s="25" t="s">
        <v>171</v>
      </c>
      <c r="N4917" s="28" t="n">
        <v>1096</v>
      </c>
      <c r="O4917" s="25" t="s">
        <v>54</v>
      </c>
      <c r="P4917" s="29" t="n">
        <v>42941</v>
      </c>
      <c r="Q4917" s="29" t="n">
        <v>42945</v>
      </c>
      <c r="R4917" s="28" t="n">
        <v>1311</v>
      </c>
      <c r="S4917" s="28" t="n">
        <f aca="false">IF(O4917="Won",R4917,IF(O4917="Lost",0,N4917))</f>
        <v>1311</v>
      </c>
      <c r="T4917" s="30" t="n">
        <f aca="false">IF(AND(P4917&lt;&gt;"",Q4917&lt;&gt;""),Q4917-P4917,"")</f>
        <v>4</v>
      </c>
      <c r="U4917" s="30" t="str">
        <f aca="false">IF(AND(O4917="Engaging",P4917&lt;&gt;""),'Leia-me'!$B$5-P4917,"")</f>
        <v/>
      </c>
      <c r="V4917" s="25" t="str">
        <f aca="false">IF(O4917&lt;&gt;"Engaging","",IF(U4917&lt;='Leia-me'!$B$6,"Saudável",IF(U4917&lt;='Leia-me'!$B$7,"Esfriando",IF(U4917&lt;='Leia-me'!$B$8,"Última chance","Zumbi"))))</f>
        <v/>
      </c>
      <c r="W4917" s="25" t="n">
        <f aca="false">IF(O4917="Won",1,IF(O4917="Lost",0,""))</f>
        <v>1</v>
      </c>
      <c r="Y4917" s="25" t="str">
        <f aca="false">IF(E4917="","Sim","")</f>
        <v/>
      </c>
    </row>
    <row r="4918" customFormat="false" ht="15" hidden="false" customHeight="false" outlineLevel="0" collapsed="false">
      <c r="A4918" s="25" t="s">
        <v>5180</v>
      </c>
      <c r="B4918" s="25" t="s">
        <v>84</v>
      </c>
      <c r="C4918" s="25" t="s">
        <v>93</v>
      </c>
      <c r="D4918" s="25" t="s">
        <v>95</v>
      </c>
      <c r="E4918" s="25" t="s">
        <v>1156</v>
      </c>
      <c r="F4918" s="25" t="s">
        <v>185</v>
      </c>
      <c r="G4918" s="26" t="n">
        <v>1242.32</v>
      </c>
      <c r="H4918" s="27" t="n">
        <v>3027</v>
      </c>
      <c r="I4918" s="25" t="s">
        <v>147</v>
      </c>
      <c r="J4918" s="25" t="s">
        <v>193</v>
      </c>
      <c r="K4918" s="25" t="n">
        <v>1993</v>
      </c>
      <c r="L4918" s="25" t="s">
        <v>170</v>
      </c>
      <c r="M4918" s="25" t="s">
        <v>171</v>
      </c>
      <c r="N4918" s="28" t="n">
        <v>1096</v>
      </c>
      <c r="O4918" s="25" t="s">
        <v>56</v>
      </c>
      <c r="P4918" s="29" t="n">
        <v>42942</v>
      </c>
      <c r="Q4918" s="33"/>
      <c r="R4918" s="34"/>
      <c r="S4918" s="28" t="n">
        <f aca="false">IF(O4918="Won",R4918,IF(O4918="Lost",0,N4918))</f>
        <v>1096</v>
      </c>
      <c r="T4918" s="30" t="str">
        <f aca="false">IF(AND(P4918&lt;&gt;"",Q4918&lt;&gt;""),Q4918-P4918,"")</f>
        <v/>
      </c>
      <c r="U4918" s="30" t="n">
        <f aca="false">IF(AND(O4918="Engaging",P4918&lt;&gt;""),'Leia-me'!$B$5-P4918,"")</f>
        <v>158</v>
      </c>
      <c r="V4918" s="25" t="str">
        <f aca="false">IF(O4918&lt;&gt;"Engaging","",IF(U4918&lt;='Leia-me'!$B$6,"Saudável",IF(U4918&lt;='Leia-me'!$B$7,"Esfriando",IF(U4918&lt;='Leia-me'!$B$8,"Última chance","Zumbi"))))</f>
        <v>Zumbi</v>
      </c>
      <c r="W4918" s="25" t="str">
        <f aca="false">IF(O4918="Won",1,IF(O4918="Lost",0,""))</f>
        <v/>
      </c>
      <c r="Y4918" s="25" t="str">
        <f aca="false">IF(E4918="","Sim","")</f>
        <v/>
      </c>
    </row>
    <row r="4919" customFormat="false" ht="15" hidden="false" customHeight="false" outlineLevel="0" collapsed="false">
      <c r="A4919" s="25" t="s">
        <v>5181</v>
      </c>
      <c r="B4919" s="25" t="s">
        <v>84</v>
      </c>
      <c r="C4919" s="25" t="s">
        <v>93</v>
      </c>
      <c r="D4919" s="25" t="s">
        <v>95</v>
      </c>
      <c r="E4919" s="25" t="s">
        <v>1090</v>
      </c>
      <c r="F4919" s="25" t="s">
        <v>155</v>
      </c>
      <c r="G4919" s="26" t="n">
        <v>6395.05</v>
      </c>
      <c r="H4919" s="27" t="n">
        <v>20275</v>
      </c>
      <c r="I4919" s="25" t="s">
        <v>147</v>
      </c>
      <c r="K4919" s="25" t="n">
        <v>1994</v>
      </c>
      <c r="L4919" s="25" t="s">
        <v>178</v>
      </c>
      <c r="M4919" s="25" t="s">
        <v>171</v>
      </c>
      <c r="N4919" s="28" t="n">
        <v>5482</v>
      </c>
      <c r="O4919" s="25" t="s">
        <v>54</v>
      </c>
      <c r="P4919" s="29" t="n">
        <v>42942</v>
      </c>
      <c r="Q4919" s="29" t="n">
        <v>43005</v>
      </c>
      <c r="R4919" s="28" t="n">
        <v>5228</v>
      </c>
      <c r="S4919" s="28" t="n">
        <f aca="false">IF(O4919="Won",R4919,IF(O4919="Lost",0,N4919))</f>
        <v>5228</v>
      </c>
      <c r="T4919" s="30" t="n">
        <f aca="false">IF(AND(P4919&lt;&gt;"",Q4919&lt;&gt;""),Q4919-P4919,"")</f>
        <v>63</v>
      </c>
      <c r="U4919" s="30" t="str">
        <f aca="false">IF(AND(O4919="Engaging",P4919&lt;&gt;""),'Leia-me'!$B$5-P4919,"")</f>
        <v/>
      </c>
      <c r="V4919" s="25" t="str">
        <f aca="false">IF(O4919&lt;&gt;"Engaging","",IF(U4919&lt;='Leia-me'!$B$6,"Saudável",IF(U4919&lt;='Leia-me'!$B$7,"Esfriando",IF(U4919&lt;='Leia-me'!$B$8,"Última chance","Zumbi"))))</f>
        <v/>
      </c>
      <c r="W4919" s="25" t="n">
        <f aca="false">IF(O4919="Won",1,IF(O4919="Lost",0,""))</f>
        <v>1</v>
      </c>
      <c r="Y4919" s="25" t="str">
        <f aca="false">IF(E4919="","Sim","")</f>
        <v/>
      </c>
    </row>
    <row r="4920" customFormat="false" ht="15" hidden="false" customHeight="false" outlineLevel="0" collapsed="false">
      <c r="A4920" s="25" t="s">
        <v>5182</v>
      </c>
      <c r="B4920" s="25" t="s">
        <v>84</v>
      </c>
      <c r="C4920" s="25" t="s">
        <v>93</v>
      </c>
      <c r="D4920" s="25" t="s">
        <v>95</v>
      </c>
      <c r="E4920" s="25" t="s">
        <v>644</v>
      </c>
      <c r="F4920" s="25" t="s">
        <v>177</v>
      </c>
      <c r="G4920" s="26" t="n">
        <v>646.1</v>
      </c>
      <c r="H4920" s="27" t="n">
        <v>883</v>
      </c>
      <c r="I4920" s="25" t="s">
        <v>147</v>
      </c>
      <c r="J4920" s="25" t="s">
        <v>199</v>
      </c>
      <c r="K4920" s="25" t="n">
        <v>1993</v>
      </c>
      <c r="L4920" s="25" t="s">
        <v>160</v>
      </c>
      <c r="M4920" s="25" t="s">
        <v>149</v>
      </c>
      <c r="N4920" s="28" t="n">
        <v>3393</v>
      </c>
      <c r="O4920" s="25" t="s">
        <v>55</v>
      </c>
      <c r="P4920" s="29" t="n">
        <v>42943</v>
      </c>
      <c r="Q4920" s="29" t="n">
        <v>43081</v>
      </c>
      <c r="R4920" s="28" t="n">
        <v>0</v>
      </c>
      <c r="S4920" s="28" t="n">
        <f aca="false">IF(O4920="Won",R4920,IF(O4920="Lost",0,N4920))</f>
        <v>0</v>
      </c>
      <c r="T4920" s="30" t="n">
        <f aca="false">IF(AND(P4920&lt;&gt;"",Q4920&lt;&gt;""),Q4920-P4920,"")</f>
        <v>138</v>
      </c>
      <c r="U4920" s="30" t="str">
        <f aca="false">IF(AND(O4920="Engaging",P4920&lt;&gt;""),'Leia-me'!$B$5-P4920,"")</f>
        <v/>
      </c>
      <c r="V4920" s="25" t="str">
        <f aca="false">IF(O4920&lt;&gt;"Engaging","",IF(U4920&lt;='Leia-me'!$B$6,"Saudável",IF(U4920&lt;='Leia-me'!$B$7,"Esfriando",IF(U4920&lt;='Leia-me'!$B$8,"Última chance","Zumbi"))))</f>
        <v/>
      </c>
      <c r="W4920" s="25" t="n">
        <f aca="false">IF(O4920="Won",1,IF(O4920="Lost",0,""))</f>
        <v>0</v>
      </c>
      <c r="Y4920" s="25" t="str">
        <f aca="false">IF(E4920="","Sim","")</f>
        <v/>
      </c>
    </row>
    <row r="4921" customFormat="false" ht="15" hidden="false" customHeight="false" outlineLevel="0" collapsed="false">
      <c r="A4921" s="25" t="s">
        <v>5183</v>
      </c>
      <c r="B4921" s="25" t="s">
        <v>84</v>
      </c>
      <c r="C4921" s="25" t="s">
        <v>93</v>
      </c>
      <c r="D4921" s="25" t="s">
        <v>95</v>
      </c>
      <c r="E4921" s="25" t="s">
        <v>1049</v>
      </c>
      <c r="F4921" s="25" t="s">
        <v>177</v>
      </c>
      <c r="G4921" s="26" t="n">
        <v>2022.14</v>
      </c>
      <c r="H4921" s="27" t="n">
        <v>5113</v>
      </c>
      <c r="I4921" s="25" t="s">
        <v>147</v>
      </c>
      <c r="K4921" s="25" t="n">
        <v>1998</v>
      </c>
      <c r="L4921" s="25" t="s">
        <v>170</v>
      </c>
      <c r="M4921" s="25" t="s">
        <v>171</v>
      </c>
      <c r="N4921" s="28" t="n">
        <v>1096</v>
      </c>
      <c r="O4921" s="25" t="s">
        <v>55</v>
      </c>
      <c r="P4921" s="29" t="n">
        <v>42944</v>
      </c>
      <c r="Q4921" s="29" t="n">
        <v>43046</v>
      </c>
      <c r="R4921" s="28" t="n">
        <v>0</v>
      </c>
      <c r="S4921" s="28" t="n">
        <f aca="false">IF(O4921="Won",R4921,IF(O4921="Lost",0,N4921))</f>
        <v>0</v>
      </c>
      <c r="T4921" s="30" t="n">
        <f aca="false">IF(AND(P4921&lt;&gt;"",Q4921&lt;&gt;""),Q4921-P4921,"")</f>
        <v>102</v>
      </c>
      <c r="U4921" s="30" t="str">
        <f aca="false">IF(AND(O4921="Engaging",P4921&lt;&gt;""),'Leia-me'!$B$5-P4921,"")</f>
        <v/>
      </c>
      <c r="V4921" s="25" t="str">
        <f aca="false">IF(O4921&lt;&gt;"Engaging","",IF(U4921&lt;='Leia-me'!$B$6,"Saudável",IF(U4921&lt;='Leia-me'!$B$7,"Esfriando",IF(U4921&lt;='Leia-me'!$B$8,"Última chance","Zumbi"))))</f>
        <v/>
      </c>
      <c r="W4921" s="25" t="n">
        <f aca="false">IF(O4921="Won",1,IF(O4921="Lost",0,""))</f>
        <v>0</v>
      </c>
      <c r="Y4921" s="25" t="str">
        <f aca="false">IF(E4921="","Sim","")</f>
        <v/>
      </c>
    </row>
    <row r="4922" customFormat="false" ht="15" hidden="false" customHeight="false" outlineLevel="0" collapsed="false">
      <c r="A4922" s="25" t="s">
        <v>5184</v>
      </c>
      <c r="B4922" s="25" t="s">
        <v>84</v>
      </c>
      <c r="C4922" s="25" t="s">
        <v>93</v>
      </c>
      <c r="D4922" s="25" t="s">
        <v>95</v>
      </c>
      <c r="G4922" s="31"/>
      <c r="H4922" s="32"/>
      <c r="L4922" s="25" t="s">
        <v>170</v>
      </c>
      <c r="M4922" s="25" t="s">
        <v>171</v>
      </c>
      <c r="N4922" s="28" t="n">
        <v>1096</v>
      </c>
      <c r="O4922" s="25" t="s">
        <v>56</v>
      </c>
      <c r="P4922" s="29" t="n">
        <v>42946</v>
      </c>
      <c r="Q4922" s="33"/>
      <c r="R4922" s="34"/>
      <c r="S4922" s="28" t="n">
        <f aca="false">IF(O4922="Won",R4922,IF(O4922="Lost",0,N4922))</f>
        <v>1096</v>
      </c>
      <c r="T4922" s="30" t="str">
        <f aca="false">IF(AND(P4922&lt;&gt;"",Q4922&lt;&gt;""),Q4922-P4922,"")</f>
        <v/>
      </c>
      <c r="U4922" s="30" t="n">
        <f aca="false">IF(AND(O4922="Engaging",P4922&lt;&gt;""),'Leia-me'!$B$5-P4922,"")</f>
        <v>154</v>
      </c>
      <c r="V4922" s="25" t="str">
        <f aca="false">IF(O4922&lt;&gt;"Engaging","",IF(U4922&lt;='Leia-me'!$B$6,"Saudável",IF(U4922&lt;='Leia-me'!$B$7,"Esfriando",IF(U4922&lt;='Leia-me'!$B$8,"Última chance","Zumbi"))))</f>
        <v>Zumbi</v>
      </c>
      <c r="W4922" s="25" t="str">
        <f aca="false">IF(O4922="Won",1,IF(O4922="Lost",0,""))</f>
        <v/>
      </c>
      <c r="Y4922" s="25" t="str">
        <f aca="false">IF(E4922="","Sim","")</f>
        <v>Sim</v>
      </c>
    </row>
    <row r="4923" customFormat="false" ht="15" hidden="false" customHeight="false" outlineLevel="0" collapsed="false">
      <c r="A4923" s="25" t="s">
        <v>5185</v>
      </c>
      <c r="B4923" s="25" t="s">
        <v>84</v>
      </c>
      <c r="C4923" s="25" t="s">
        <v>93</v>
      </c>
      <c r="D4923" s="25" t="s">
        <v>95</v>
      </c>
      <c r="G4923" s="31"/>
      <c r="H4923" s="32"/>
      <c r="L4923" s="25" t="s">
        <v>160</v>
      </c>
      <c r="M4923" s="25" t="s">
        <v>149</v>
      </c>
      <c r="N4923" s="28" t="n">
        <v>3393</v>
      </c>
      <c r="O4923" s="25" t="s">
        <v>56</v>
      </c>
      <c r="P4923" s="29" t="n">
        <v>42948</v>
      </c>
      <c r="Q4923" s="33"/>
      <c r="R4923" s="34"/>
      <c r="S4923" s="28" t="n">
        <f aca="false">IF(O4923="Won",R4923,IF(O4923="Lost",0,N4923))</f>
        <v>3393</v>
      </c>
      <c r="T4923" s="30" t="str">
        <f aca="false">IF(AND(P4923&lt;&gt;"",Q4923&lt;&gt;""),Q4923-P4923,"")</f>
        <v/>
      </c>
      <c r="U4923" s="30" t="n">
        <f aca="false">IF(AND(O4923="Engaging",P4923&lt;&gt;""),'Leia-me'!$B$5-P4923,"")</f>
        <v>152</v>
      </c>
      <c r="V4923" s="25" t="str">
        <f aca="false">IF(O4923&lt;&gt;"Engaging","",IF(U4923&lt;='Leia-me'!$B$6,"Saudável",IF(U4923&lt;='Leia-me'!$B$7,"Esfriando",IF(U4923&lt;='Leia-me'!$B$8,"Última chance","Zumbi"))))</f>
        <v>Zumbi</v>
      </c>
      <c r="W4923" s="25" t="str">
        <f aca="false">IF(O4923="Won",1,IF(O4923="Lost",0,""))</f>
        <v/>
      </c>
      <c r="Y4923" s="25" t="str">
        <f aca="false">IF(E4923="","Sim","")</f>
        <v>Sim</v>
      </c>
    </row>
    <row r="4924" customFormat="false" ht="15" hidden="false" customHeight="false" outlineLevel="0" collapsed="false">
      <c r="A4924" s="25" t="s">
        <v>5186</v>
      </c>
      <c r="B4924" s="25" t="s">
        <v>84</v>
      </c>
      <c r="C4924" s="25" t="s">
        <v>93</v>
      </c>
      <c r="D4924" s="25" t="s">
        <v>95</v>
      </c>
      <c r="E4924" s="25" t="s">
        <v>1189</v>
      </c>
      <c r="F4924" s="25" t="s">
        <v>211</v>
      </c>
      <c r="G4924" s="26" t="n">
        <v>702.72</v>
      </c>
      <c r="H4924" s="27" t="n">
        <v>1831</v>
      </c>
      <c r="I4924" s="25" t="s">
        <v>147</v>
      </c>
      <c r="K4924" s="25" t="n">
        <v>2004</v>
      </c>
      <c r="L4924" s="25" t="s">
        <v>160</v>
      </c>
      <c r="M4924" s="25" t="s">
        <v>149</v>
      </c>
      <c r="N4924" s="28" t="n">
        <v>3393</v>
      </c>
      <c r="O4924" s="25" t="s">
        <v>54</v>
      </c>
      <c r="P4924" s="29" t="n">
        <v>42948</v>
      </c>
      <c r="Q4924" s="29" t="n">
        <v>42956</v>
      </c>
      <c r="R4924" s="28" t="n">
        <v>3156</v>
      </c>
      <c r="S4924" s="28" t="n">
        <f aca="false">IF(O4924="Won",R4924,IF(O4924="Lost",0,N4924))</f>
        <v>3156</v>
      </c>
      <c r="T4924" s="30" t="n">
        <f aca="false">IF(AND(P4924&lt;&gt;"",Q4924&lt;&gt;""),Q4924-P4924,"")</f>
        <v>8</v>
      </c>
      <c r="U4924" s="30" t="str">
        <f aca="false">IF(AND(O4924="Engaging",P4924&lt;&gt;""),'Leia-me'!$B$5-P4924,"")</f>
        <v/>
      </c>
      <c r="V4924" s="25" t="str">
        <f aca="false">IF(O4924&lt;&gt;"Engaging","",IF(U4924&lt;='Leia-me'!$B$6,"Saudável",IF(U4924&lt;='Leia-me'!$B$7,"Esfriando",IF(U4924&lt;='Leia-me'!$B$8,"Última chance","Zumbi"))))</f>
        <v/>
      </c>
      <c r="W4924" s="25" t="n">
        <f aca="false">IF(O4924="Won",1,IF(O4924="Lost",0,""))</f>
        <v>1</v>
      </c>
      <c r="Y4924" s="25" t="str">
        <f aca="false">IF(E4924="","Sim","")</f>
        <v/>
      </c>
    </row>
    <row r="4925" customFormat="false" ht="15" hidden="false" customHeight="false" outlineLevel="0" collapsed="false">
      <c r="A4925" s="25" t="s">
        <v>5187</v>
      </c>
      <c r="B4925" s="25" t="s">
        <v>84</v>
      </c>
      <c r="C4925" s="25" t="s">
        <v>93</v>
      </c>
      <c r="D4925" s="25" t="s">
        <v>95</v>
      </c>
      <c r="G4925" s="31"/>
      <c r="H4925" s="32"/>
      <c r="L4925" s="25" t="s">
        <v>178</v>
      </c>
      <c r="M4925" s="25" t="s">
        <v>171</v>
      </c>
      <c r="N4925" s="28" t="n">
        <v>5482</v>
      </c>
      <c r="O4925" s="25" t="s">
        <v>56</v>
      </c>
      <c r="P4925" s="29" t="n">
        <v>42950</v>
      </c>
      <c r="Q4925" s="33"/>
      <c r="R4925" s="34"/>
      <c r="S4925" s="28" t="n">
        <f aca="false">IF(O4925="Won",R4925,IF(O4925="Lost",0,N4925))</f>
        <v>5482</v>
      </c>
      <c r="T4925" s="30" t="str">
        <f aca="false">IF(AND(P4925&lt;&gt;"",Q4925&lt;&gt;""),Q4925-P4925,"")</f>
        <v/>
      </c>
      <c r="U4925" s="30" t="n">
        <f aca="false">IF(AND(O4925="Engaging",P4925&lt;&gt;""),'Leia-me'!$B$5-P4925,"")</f>
        <v>150</v>
      </c>
      <c r="V4925" s="25" t="str">
        <f aca="false">IF(O4925&lt;&gt;"Engaging","",IF(U4925&lt;='Leia-me'!$B$6,"Saudável",IF(U4925&lt;='Leia-me'!$B$7,"Esfriando",IF(U4925&lt;='Leia-me'!$B$8,"Última chance","Zumbi"))))</f>
        <v>Zumbi</v>
      </c>
      <c r="W4925" s="25" t="str">
        <f aca="false">IF(O4925="Won",1,IF(O4925="Lost",0,""))</f>
        <v/>
      </c>
      <c r="Y4925" s="25" t="str">
        <f aca="false">IF(E4925="","Sim","")</f>
        <v>Sim</v>
      </c>
    </row>
    <row r="4926" customFormat="false" ht="15" hidden="false" customHeight="false" outlineLevel="0" collapsed="false">
      <c r="A4926" s="25" t="s">
        <v>5188</v>
      </c>
      <c r="B4926" s="25" t="s">
        <v>84</v>
      </c>
      <c r="C4926" s="25" t="s">
        <v>93</v>
      </c>
      <c r="D4926" s="25" t="s">
        <v>95</v>
      </c>
      <c r="E4926" s="25" t="s">
        <v>1653</v>
      </c>
      <c r="F4926" s="25" t="s">
        <v>165</v>
      </c>
      <c r="G4926" s="26" t="n">
        <v>3838.39</v>
      </c>
      <c r="H4926" s="27" t="n">
        <v>8274</v>
      </c>
      <c r="I4926" s="25" t="s">
        <v>147</v>
      </c>
      <c r="K4926" s="25" t="n">
        <v>1989</v>
      </c>
      <c r="L4926" s="25" t="s">
        <v>186</v>
      </c>
      <c r="M4926" s="25" t="s">
        <v>171</v>
      </c>
      <c r="N4926" s="28" t="n">
        <v>550</v>
      </c>
      <c r="O4926" s="25" t="s">
        <v>54</v>
      </c>
      <c r="P4926" s="29" t="n">
        <v>42955</v>
      </c>
      <c r="Q4926" s="29" t="n">
        <v>42974</v>
      </c>
      <c r="R4926" s="28" t="n">
        <v>582</v>
      </c>
      <c r="S4926" s="28" t="n">
        <f aca="false">IF(O4926="Won",R4926,IF(O4926="Lost",0,N4926))</f>
        <v>582</v>
      </c>
      <c r="T4926" s="30" t="n">
        <f aca="false">IF(AND(P4926&lt;&gt;"",Q4926&lt;&gt;""),Q4926-P4926,"")</f>
        <v>19</v>
      </c>
      <c r="U4926" s="30" t="str">
        <f aca="false">IF(AND(O4926="Engaging",P4926&lt;&gt;""),'Leia-me'!$B$5-P4926,"")</f>
        <v/>
      </c>
      <c r="V4926" s="25" t="str">
        <f aca="false">IF(O4926&lt;&gt;"Engaging","",IF(U4926&lt;='Leia-me'!$B$6,"Saudável",IF(U4926&lt;='Leia-me'!$B$7,"Esfriando",IF(U4926&lt;='Leia-me'!$B$8,"Última chance","Zumbi"))))</f>
        <v/>
      </c>
      <c r="W4926" s="25" t="n">
        <f aca="false">IF(O4926="Won",1,IF(O4926="Lost",0,""))</f>
        <v>1</v>
      </c>
      <c r="Y4926" s="25" t="str">
        <f aca="false">IF(E4926="","Sim","")</f>
        <v/>
      </c>
    </row>
    <row r="4927" customFormat="false" ht="15" hidden="false" customHeight="false" outlineLevel="0" collapsed="false">
      <c r="A4927" s="25" t="s">
        <v>5189</v>
      </c>
      <c r="B4927" s="25" t="s">
        <v>84</v>
      </c>
      <c r="C4927" s="25" t="s">
        <v>93</v>
      </c>
      <c r="D4927" s="25" t="s">
        <v>95</v>
      </c>
      <c r="G4927" s="31"/>
      <c r="H4927" s="32"/>
      <c r="L4927" s="25" t="s">
        <v>186</v>
      </c>
      <c r="M4927" s="25" t="s">
        <v>171</v>
      </c>
      <c r="N4927" s="28" t="n">
        <v>550</v>
      </c>
      <c r="O4927" s="25" t="s">
        <v>56</v>
      </c>
      <c r="P4927" s="29" t="n">
        <v>42956</v>
      </c>
      <c r="Q4927" s="33"/>
      <c r="R4927" s="34"/>
      <c r="S4927" s="28" t="n">
        <f aca="false">IF(O4927="Won",R4927,IF(O4927="Lost",0,N4927))</f>
        <v>550</v>
      </c>
      <c r="T4927" s="30" t="str">
        <f aca="false">IF(AND(P4927&lt;&gt;"",Q4927&lt;&gt;""),Q4927-P4927,"")</f>
        <v/>
      </c>
      <c r="U4927" s="30" t="n">
        <f aca="false">IF(AND(O4927="Engaging",P4927&lt;&gt;""),'Leia-me'!$B$5-P4927,"")</f>
        <v>144</v>
      </c>
      <c r="V4927" s="25" t="str">
        <f aca="false">IF(O4927&lt;&gt;"Engaging","",IF(U4927&lt;='Leia-me'!$B$6,"Saudável",IF(U4927&lt;='Leia-me'!$B$7,"Esfriando",IF(U4927&lt;='Leia-me'!$B$8,"Última chance","Zumbi"))))</f>
        <v>Zumbi</v>
      </c>
      <c r="W4927" s="25" t="str">
        <f aca="false">IF(O4927="Won",1,IF(O4927="Lost",0,""))</f>
        <v/>
      </c>
      <c r="Y4927" s="25" t="str">
        <f aca="false">IF(E4927="","Sim","")</f>
        <v>Sim</v>
      </c>
    </row>
    <row r="4928" customFormat="false" ht="15" hidden="false" customHeight="false" outlineLevel="0" collapsed="false">
      <c r="A4928" s="25" t="s">
        <v>5190</v>
      </c>
      <c r="B4928" s="25" t="s">
        <v>84</v>
      </c>
      <c r="C4928" s="25" t="s">
        <v>93</v>
      </c>
      <c r="D4928" s="25" t="s">
        <v>95</v>
      </c>
      <c r="E4928" s="25" t="s">
        <v>1189</v>
      </c>
      <c r="F4928" s="25" t="s">
        <v>211</v>
      </c>
      <c r="G4928" s="26" t="n">
        <v>702.72</v>
      </c>
      <c r="H4928" s="27" t="n">
        <v>1831</v>
      </c>
      <c r="I4928" s="25" t="s">
        <v>147</v>
      </c>
      <c r="K4928" s="25" t="n">
        <v>2004</v>
      </c>
      <c r="L4928" s="25" t="s">
        <v>186</v>
      </c>
      <c r="M4928" s="25" t="s">
        <v>171</v>
      </c>
      <c r="N4928" s="28" t="n">
        <v>550</v>
      </c>
      <c r="O4928" s="25" t="s">
        <v>55</v>
      </c>
      <c r="P4928" s="29" t="n">
        <v>42956</v>
      </c>
      <c r="Q4928" s="29" t="n">
        <v>43074</v>
      </c>
      <c r="R4928" s="28" t="n">
        <v>0</v>
      </c>
      <c r="S4928" s="28" t="n">
        <f aca="false">IF(O4928="Won",R4928,IF(O4928="Lost",0,N4928))</f>
        <v>0</v>
      </c>
      <c r="T4928" s="30" t="n">
        <f aca="false">IF(AND(P4928&lt;&gt;"",Q4928&lt;&gt;""),Q4928-P4928,"")</f>
        <v>118</v>
      </c>
      <c r="U4928" s="30" t="str">
        <f aca="false">IF(AND(O4928="Engaging",P4928&lt;&gt;""),'Leia-me'!$B$5-P4928,"")</f>
        <v/>
      </c>
      <c r="V4928" s="25" t="str">
        <f aca="false">IF(O4928&lt;&gt;"Engaging","",IF(U4928&lt;='Leia-me'!$B$6,"Saudável",IF(U4928&lt;='Leia-me'!$B$7,"Esfriando",IF(U4928&lt;='Leia-me'!$B$8,"Última chance","Zumbi"))))</f>
        <v/>
      </c>
      <c r="W4928" s="25" t="n">
        <f aca="false">IF(O4928="Won",1,IF(O4928="Lost",0,""))</f>
        <v>0</v>
      </c>
      <c r="Y4928" s="25" t="str">
        <f aca="false">IF(E4928="","Sim","")</f>
        <v/>
      </c>
    </row>
    <row r="4929" customFormat="false" ht="15" hidden="false" customHeight="false" outlineLevel="0" collapsed="false">
      <c r="A4929" s="25" t="s">
        <v>5191</v>
      </c>
      <c r="B4929" s="25" t="s">
        <v>84</v>
      </c>
      <c r="C4929" s="25" t="s">
        <v>93</v>
      </c>
      <c r="D4929" s="25" t="s">
        <v>95</v>
      </c>
      <c r="G4929" s="31"/>
      <c r="H4929" s="32"/>
      <c r="L4929" s="25" t="s">
        <v>1834</v>
      </c>
      <c r="M4929" s="25" t="s">
        <v>171</v>
      </c>
      <c r="N4929" s="28" t="n">
        <v>4821</v>
      </c>
      <c r="O4929" s="25" t="s">
        <v>56</v>
      </c>
      <c r="P4929" s="29" t="n">
        <v>42959</v>
      </c>
      <c r="Q4929" s="33"/>
      <c r="R4929" s="34"/>
      <c r="S4929" s="28" t="n">
        <f aca="false">IF(O4929="Won",R4929,IF(O4929="Lost",0,N4929))</f>
        <v>4821</v>
      </c>
      <c r="T4929" s="30" t="str">
        <f aca="false">IF(AND(P4929&lt;&gt;"",Q4929&lt;&gt;""),Q4929-P4929,"")</f>
        <v/>
      </c>
      <c r="U4929" s="30" t="n">
        <f aca="false">IF(AND(O4929="Engaging",P4929&lt;&gt;""),'Leia-me'!$B$5-P4929,"")</f>
        <v>141</v>
      </c>
      <c r="V4929" s="25" t="str">
        <f aca="false">IF(O4929&lt;&gt;"Engaging","",IF(U4929&lt;='Leia-me'!$B$6,"Saudável",IF(U4929&lt;='Leia-me'!$B$7,"Esfriando",IF(U4929&lt;='Leia-me'!$B$8,"Última chance","Zumbi"))))</f>
        <v>Zumbi</v>
      </c>
      <c r="W4929" s="25" t="str">
        <f aca="false">IF(O4929="Won",1,IF(O4929="Lost",0,""))</f>
        <v/>
      </c>
      <c r="X4929" s="25" t="s">
        <v>1835</v>
      </c>
      <c r="Y4929" s="25" t="str">
        <f aca="false">IF(E4929="","Sim","")</f>
        <v>Sim</v>
      </c>
    </row>
    <row r="4930" customFormat="false" ht="15" hidden="false" customHeight="false" outlineLevel="0" collapsed="false">
      <c r="A4930" s="25" t="s">
        <v>5192</v>
      </c>
      <c r="B4930" s="25" t="s">
        <v>84</v>
      </c>
      <c r="C4930" s="25" t="s">
        <v>93</v>
      </c>
      <c r="D4930" s="25" t="s">
        <v>95</v>
      </c>
      <c r="E4930" s="25" t="s">
        <v>1640</v>
      </c>
      <c r="F4930" s="25" t="s">
        <v>211</v>
      </c>
      <c r="G4930" s="26" t="n">
        <v>71.12</v>
      </c>
      <c r="H4930" s="27" t="n">
        <v>144</v>
      </c>
      <c r="I4930" s="25" t="s">
        <v>147</v>
      </c>
      <c r="K4930" s="25" t="n">
        <v>2010</v>
      </c>
      <c r="L4930" s="25" t="s">
        <v>186</v>
      </c>
      <c r="M4930" s="25" t="s">
        <v>171</v>
      </c>
      <c r="N4930" s="28" t="n">
        <v>550</v>
      </c>
      <c r="O4930" s="25" t="s">
        <v>55</v>
      </c>
      <c r="P4930" s="29" t="n">
        <v>42959</v>
      </c>
      <c r="Q4930" s="29" t="n">
        <v>42971</v>
      </c>
      <c r="R4930" s="28" t="n">
        <v>0</v>
      </c>
      <c r="S4930" s="28" t="n">
        <f aca="false">IF(O4930="Won",R4930,IF(O4930="Lost",0,N4930))</f>
        <v>0</v>
      </c>
      <c r="T4930" s="30" t="n">
        <f aca="false">IF(AND(P4930&lt;&gt;"",Q4930&lt;&gt;""),Q4930-P4930,"")</f>
        <v>12</v>
      </c>
      <c r="U4930" s="30" t="str">
        <f aca="false">IF(AND(O4930="Engaging",P4930&lt;&gt;""),'Leia-me'!$B$5-P4930,"")</f>
        <v/>
      </c>
      <c r="V4930" s="25" t="str">
        <f aca="false">IF(O4930&lt;&gt;"Engaging","",IF(U4930&lt;='Leia-me'!$B$6,"Saudável",IF(U4930&lt;='Leia-me'!$B$7,"Esfriando",IF(U4930&lt;='Leia-me'!$B$8,"Última chance","Zumbi"))))</f>
        <v/>
      </c>
      <c r="W4930" s="25" t="n">
        <f aca="false">IF(O4930="Won",1,IF(O4930="Lost",0,""))</f>
        <v>0</v>
      </c>
      <c r="Y4930" s="25" t="str">
        <f aca="false">IF(E4930="","Sim","")</f>
        <v/>
      </c>
    </row>
    <row r="4931" customFormat="false" ht="15" hidden="false" customHeight="false" outlineLevel="0" collapsed="false">
      <c r="A4931" s="25" t="s">
        <v>5193</v>
      </c>
      <c r="B4931" s="25" t="s">
        <v>84</v>
      </c>
      <c r="C4931" s="25" t="s">
        <v>93</v>
      </c>
      <c r="D4931" s="25" t="s">
        <v>95</v>
      </c>
      <c r="E4931" s="25" t="s">
        <v>484</v>
      </c>
      <c r="F4931" s="25" t="s">
        <v>211</v>
      </c>
      <c r="G4931" s="26" t="n">
        <v>5158.71</v>
      </c>
      <c r="H4931" s="27" t="n">
        <v>17479</v>
      </c>
      <c r="I4931" s="25" t="s">
        <v>485</v>
      </c>
      <c r="K4931" s="25" t="n">
        <v>1995</v>
      </c>
      <c r="L4931" s="25" t="s">
        <v>1834</v>
      </c>
      <c r="M4931" s="25" t="s">
        <v>171</v>
      </c>
      <c r="N4931" s="28" t="n">
        <v>4821</v>
      </c>
      <c r="O4931" s="25" t="s">
        <v>54</v>
      </c>
      <c r="P4931" s="29" t="n">
        <v>42959</v>
      </c>
      <c r="Q4931" s="29" t="n">
        <v>43049</v>
      </c>
      <c r="R4931" s="28" t="n">
        <v>4161</v>
      </c>
      <c r="S4931" s="28" t="n">
        <f aca="false">IF(O4931="Won",R4931,IF(O4931="Lost",0,N4931))</f>
        <v>4161</v>
      </c>
      <c r="T4931" s="30" t="n">
        <f aca="false">IF(AND(P4931&lt;&gt;"",Q4931&lt;&gt;""),Q4931-P4931,"")</f>
        <v>90</v>
      </c>
      <c r="U4931" s="30" t="str">
        <f aca="false">IF(AND(O4931="Engaging",P4931&lt;&gt;""),'Leia-me'!$B$5-P4931,"")</f>
        <v/>
      </c>
      <c r="V4931" s="25" t="str">
        <f aca="false">IF(O4931&lt;&gt;"Engaging","",IF(U4931&lt;='Leia-me'!$B$6,"Saudável",IF(U4931&lt;='Leia-me'!$B$7,"Esfriando",IF(U4931&lt;='Leia-me'!$B$8,"Última chance","Zumbi"))))</f>
        <v/>
      </c>
      <c r="W4931" s="25" t="n">
        <f aca="false">IF(O4931="Won",1,IF(O4931="Lost",0,""))</f>
        <v>1</v>
      </c>
      <c r="X4931" s="25" t="s">
        <v>1835</v>
      </c>
      <c r="Y4931" s="25" t="str">
        <f aca="false">IF(E4931="","Sim","")</f>
        <v/>
      </c>
    </row>
    <row r="4932" customFormat="false" ht="15" hidden="false" customHeight="false" outlineLevel="0" collapsed="false">
      <c r="A4932" s="25" t="s">
        <v>5194</v>
      </c>
      <c r="B4932" s="25" t="s">
        <v>84</v>
      </c>
      <c r="C4932" s="25" t="s">
        <v>93</v>
      </c>
      <c r="D4932" s="25" t="s">
        <v>95</v>
      </c>
      <c r="E4932" s="25" t="s">
        <v>1653</v>
      </c>
      <c r="F4932" s="25" t="s">
        <v>165</v>
      </c>
      <c r="G4932" s="26" t="n">
        <v>3838.39</v>
      </c>
      <c r="H4932" s="27" t="n">
        <v>8274</v>
      </c>
      <c r="I4932" s="25" t="s">
        <v>147</v>
      </c>
      <c r="K4932" s="25" t="n">
        <v>1989</v>
      </c>
      <c r="L4932" s="25" t="s">
        <v>160</v>
      </c>
      <c r="M4932" s="25" t="s">
        <v>149</v>
      </c>
      <c r="N4932" s="28" t="n">
        <v>3393</v>
      </c>
      <c r="O4932" s="25" t="s">
        <v>55</v>
      </c>
      <c r="P4932" s="29" t="n">
        <v>42960</v>
      </c>
      <c r="Q4932" s="29" t="n">
        <v>43063</v>
      </c>
      <c r="R4932" s="28" t="n">
        <v>0</v>
      </c>
      <c r="S4932" s="28" t="n">
        <f aca="false">IF(O4932="Won",R4932,IF(O4932="Lost",0,N4932))</f>
        <v>0</v>
      </c>
      <c r="T4932" s="30" t="n">
        <f aca="false">IF(AND(P4932&lt;&gt;"",Q4932&lt;&gt;""),Q4932-P4932,"")</f>
        <v>103</v>
      </c>
      <c r="U4932" s="30" t="str">
        <f aca="false">IF(AND(O4932="Engaging",P4932&lt;&gt;""),'Leia-me'!$B$5-P4932,"")</f>
        <v/>
      </c>
      <c r="V4932" s="25" t="str">
        <f aca="false">IF(O4932&lt;&gt;"Engaging","",IF(U4932&lt;='Leia-me'!$B$6,"Saudável",IF(U4932&lt;='Leia-me'!$B$7,"Esfriando",IF(U4932&lt;='Leia-me'!$B$8,"Última chance","Zumbi"))))</f>
        <v/>
      </c>
      <c r="W4932" s="25" t="n">
        <f aca="false">IF(O4932="Won",1,IF(O4932="Lost",0,""))</f>
        <v>0</v>
      </c>
      <c r="Y4932" s="25" t="str">
        <f aca="false">IF(E4932="","Sim","")</f>
        <v/>
      </c>
    </row>
    <row r="4933" customFormat="false" ht="15" hidden="false" customHeight="false" outlineLevel="0" collapsed="false">
      <c r="A4933" s="25" t="s">
        <v>5195</v>
      </c>
      <c r="B4933" s="25" t="s">
        <v>84</v>
      </c>
      <c r="C4933" s="25" t="s">
        <v>93</v>
      </c>
      <c r="D4933" s="25" t="s">
        <v>95</v>
      </c>
      <c r="G4933" s="31"/>
      <c r="H4933" s="32"/>
      <c r="L4933" s="25" t="s">
        <v>1834</v>
      </c>
      <c r="M4933" s="25" t="s">
        <v>171</v>
      </c>
      <c r="N4933" s="28" t="n">
        <v>4821</v>
      </c>
      <c r="O4933" s="25" t="s">
        <v>56</v>
      </c>
      <c r="P4933" s="29" t="n">
        <v>42961</v>
      </c>
      <c r="Q4933" s="33"/>
      <c r="R4933" s="34"/>
      <c r="S4933" s="28" t="n">
        <f aca="false">IF(O4933="Won",R4933,IF(O4933="Lost",0,N4933))</f>
        <v>4821</v>
      </c>
      <c r="T4933" s="30" t="str">
        <f aca="false">IF(AND(P4933&lt;&gt;"",Q4933&lt;&gt;""),Q4933-P4933,"")</f>
        <v/>
      </c>
      <c r="U4933" s="30" t="n">
        <f aca="false">IF(AND(O4933="Engaging",P4933&lt;&gt;""),'Leia-me'!$B$5-P4933,"")</f>
        <v>139</v>
      </c>
      <c r="V4933" s="25" t="str">
        <f aca="false">IF(O4933&lt;&gt;"Engaging","",IF(U4933&lt;='Leia-me'!$B$6,"Saudável",IF(U4933&lt;='Leia-me'!$B$7,"Esfriando",IF(U4933&lt;='Leia-me'!$B$8,"Última chance","Zumbi"))))</f>
        <v>Zumbi</v>
      </c>
      <c r="W4933" s="25" t="str">
        <f aca="false">IF(O4933="Won",1,IF(O4933="Lost",0,""))</f>
        <v/>
      </c>
      <c r="X4933" s="25" t="s">
        <v>1835</v>
      </c>
      <c r="Y4933" s="25" t="str">
        <f aca="false">IF(E4933="","Sim","")</f>
        <v>Sim</v>
      </c>
    </row>
    <row r="4934" customFormat="false" ht="15" hidden="false" customHeight="false" outlineLevel="0" collapsed="false">
      <c r="A4934" s="25" t="s">
        <v>5196</v>
      </c>
      <c r="B4934" s="25" t="s">
        <v>84</v>
      </c>
      <c r="C4934" s="25" t="s">
        <v>93</v>
      </c>
      <c r="D4934" s="25" t="s">
        <v>95</v>
      </c>
      <c r="E4934" s="25" t="s">
        <v>484</v>
      </c>
      <c r="F4934" s="25" t="s">
        <v>211</v>
      </c>
      <c r="G4934" s="26" t="n">
        <v>5158.71</v>
      </c>
      <c r="H4934" s="27" t="n">
        <v>17479</v>
      </c>
      <c r="I4934" s="25" t="s">
        <v>485</v>
      </c>
      <c r="K4934" s="25" t="n">
        <v>1995</v>
      </c>
      <c r="L4934" s="25" t="s">
        <v>160</v>
      </c>
      <c r="M4934" s="25" t="s">
        <v>149</v>
      </c>
      <c r="N4934" s="28" t="n">
        <v>3393</v>
      </c>
      <c r="O4934" s="25" t="s">
        <v>55</v>
      </c>
      <c r="P4934" s="29" t="n">
        <v>42961</v>
      </c>
      <c r="Q4934" s="29" t="n">
        <v>42969</v>
      </c>
      <c r="R4934" s="28" t="n">
        <v>0</v>
      </c>
      <c r="S4934" s="28" t="n">
        <f aca="false">IF(O4934="Won",R4934,IF(O4934="Lost",0,N4934))</f>
        <v>0</v>
      </c>
      <c r="T4934" s="30" t="n">
        <f aca="false">IF(AND(P4934&lt;&gt;"",Q4934&lt;&gt;""),Q4934-P4934,"")</f>
        <v>8</v>
      </c>
      <c r="U4934" s="30" t="str">
        <f aca="false">IF(AND(O4934="Engaging",P4934&lt;&gt;""),'Leia-me'!$B$5-P4934,"")</f>
        <v/>
      </c>
      <c r="V4934" s="25" t="str">
        <f aca="false">IF(O4934&lt;&gt;"Engaging","",IF(U4934&lt;='Leia-me'!$B$6,"Saudável",IF(U4934&lt;='Leia-me'!$B$7,"Esfriando",IF(U4934&lt;='Leia-me'!$B$8,"Última chance","Zumbi"))))</f>
        <v/>
      </c>
      <c r="W4934" s="25" t="n">
        <f aca="false">IF(O4934="Won",1,IF(O4934="Lost",0,""))</f>
        <v>0</v>
      </c>
      <c r="Y4934" s="25" t="str">
        <f aca="false">IF(E4934="","Sim","")</f>
        <v/>
      </c>
    </row>
    <row r="4935" customFormat="false" ht="15" hidden="false" customHeight="false" outlineLevel="0" collapsed="false">
      <c r="A4935" s="25" t="s">
        <v>5197</v>
      </c>
      <c r="B4935" s="25" t="s">
        <v>84</v>
      </c>
      <c r="C4935" s="25" t="s">
        <v>93</v>
      </c>
      <c r="D4935" s="25" t="s">
        <v>95</v>
      </c>
      <c r="E4935" s="25" t="s">
        <v>494</v>
      </c>
      <c r="F4935" s="25" t="s">
        <v>192</v>
      </c>
      <c r="G4935" s="26" t="n">
        <v>11698.03</v>
      </c>
      <c r="H4935" s="27" t="n">
        <v>34288</v>
      </c>
      <c r="I4935" s="25" t="s">
        <v>147</v>
      </c>
      <c r="K4935" s="25" t="n">
        <v>1982</v>
      </c>
      <c r="L4935" s="25" t="s">
        <v>170</v>
      </c>
      <c r="M4935" s="25" t="s">
        <v>171</v>
      </c>
      <c r="N4935" s="28" t="n">
        <v>1096</v>
      </c>
      <c r="O4935" s="25" t="s">
        <v>54</v>
      </c>
      <c r="P4935" s="29" t="n">
        <v>42961</v>
      </c>
      <c r="Q4935" s="29" t="n">
        <v>42977</v>
      </c>
      <c r="R4935" s="28" t="n">
        <v>907</v>
      </c>
      <c r="S4935" s="28" t="n">
        <f aca="false">IF(O4935="Won",R4935,IF(O4935="Lost",0,N4935))</f>
        <v>907</v>
      </c>
      <c r="T4935" s="30" t="n">
        <f aca="false">IF(AND(P4935&lt;&gt;"",Q4935&lt;&gt;""),Q4935-P4935,"")</f>
        <v>16</v>
      </c>
      <c r="U4935" s="30" t="str">
        <f aca="false">IF(AND(O4935="Engaging",P4935&lt;&gt;""),'Leia-me'!$B$5-P4935,"")</f>
        <v/>
      </c>
      <c r="V4935" s="25" t="str">
        <f aca="false">IF(O4935&lt;&gt;"Engaging","",IF(U4935&lt;='Leia-me'!$B$6,"Saudável",IF(U4935&lt;='Leia-me'!$B$7,"Esfriando",IF(U4935&lt;='Leia-me'!$B$8,"Última chance","Zumbi"))))</f>
        <v/>
      </c>
      <c r="W4935" s="25" t="n">
        <f aca="false">IF(O4935="Won",1,IF(O4935="Lost",0,""))</f>
        <v>1</v>
      </c>
      <c r="Y4935" s="25" t="str">
        <f aca="false">IF(E4935="","Sim","")</f>
        <v/>
      </c>
    </row>
    <row r="4936" customFormat="false" ht="15" hidden="false" customHeight="false" outlineLevel="0" collapsed="false">
      <c r="A4936" s="25" t="s">
        <v>5198</v>
      </c>
      <c r="B4936" s="25" t="s">
        <v>84</v>
      </c>
      <c r="C4936" s="25" t="s">
        <v>93</v>
      </c>
      <c r="D4936" s="25" t="s">
        <v>95</v>
      </c>
      <c r="E4936" s="25" t="s">
        <v>193</v>
      </c>
      <c r="F4936" s="25" t="s">
        <v>185</v>
      </c>
      <c r="G4936" s="26" t="n">
        <v>1100.04</v>
      </c>
      <c r="H4936" s="27" t="n">
        <v>2822</v>
      </c>
      <c r="I4936" s="25" t="s">
        <v>147</v>
      </c>
      <c r="K4936" s="25" t="n">
        <v>1996</v>
      </c>
      <c r="L4936" s="25" t="s">
        <v>178</v>
      </c>
      <c r="M4936" s="25" t="s">
        <v>171</v>
      </c>
      <c r="N4936" s="28" t="n">
        <v>5482</v>
      </c>
      <c r="O4936" s="25" t="s">
        <v>54</v>
      </c>
      <c r="P4936" s="29" t="n">
        <v>42961</v>
      </c>
      <c r="Q4936" s="29" t="n">
        <v>43090</v>
      </c>
      <c r="R4936" s="28" t="n">
        <v>5881</v>
      </c>
      <c r="S4936" s="28" t="n">
        <f aca="false">IF(O4936="Won",R4936,IF(O4936="Lost",0,N4936))</f>
        <v>5881</v>
      </c>
      <c r="T4936" s="30" t="n">
        <f aca="false">IF(AND(P4936&lt;&gt;"",Q4936&lt;&gt;""),Q4936-P4936,"")</f>
        <v>129</v>
      </c>
      <c r="U4936" s="30" t="str">
        <f aca="false">IF(AND(O4936="Engaging",P4936&lt;&gt;""),'Leia-me'!$B$5-P4936,"")</f>
        <v/>
      </c>
      <c r="V4936" s="25" t="str">
        <f aca="false">IF(O4936&lt;&gt;"Engaging","",IF(U4936&lt;='Leia-me'!$B$6,"Saudável",IF(U4936&lt;='Leia-me'!$B$7,"Esfriando",IF(U4936&lt;='Leia-me'!$B$8,"Última chance","Zumbi"))))</f>
        <v/>
      </c>
      <c r="W4936" s="25" t="n">
        <f aca="false">IF(O4936="Won",1,IF(O4936="Lost",0,""))</f>
        <v>1</v>
      </c>
      <c r="Y4936" s="25" t="str">
        <f aca="false">IF(E4936="","Sim","")</f>
        <v/>
      </c>
    </row>
    <row r="4937" customFormat="false" ht="15" hidden="false" customHeight="false" outlineLevel="0" collapsed="false">
      <c r="A4937" s="25" t="s">
        <v>5199</v>
      </c>
      <c r="B4937" s="25" t="s">
        <v>84</v>
      </c>
      <c r="C4937" s="25" t="s">
        <v>93</v>
      </c>
      <c r="D4937" s="25" t="s">
        <v>95</v>
      </c>
      <c r="G4937" s="31"/>
      <c r="H4937" s="32"/>
      <c r="L4937" s="25" t="s">
        <v>160</v>
      </c>
      <c r="M4937" s="25" t="s">
        <v>149</v>
      </c>
      <c r="N4937" s="28" t="n">
        <v>3393</v>
      </c>
      <c r="O4937" s="25" t="s">
        <v>56</v>
      </c>
      <c r="P4937" s="29" t="n">
        <v>42962</v>
      </c>
      <c r="Q4937" s="33"/>
      <c r="R4937" s="34"/>
      <c r="S4937" s="28" t="n">
        <f aca="false">IF(O4937="Won",R4937,IF(O4937="Lost",0,N4937))</f>
        <v>3393</v>
      </c>
      <c r="T4937" s="30" t="str">
        <f aca="false">IF(AND(P4937&lt;&gt;"",Q4937&lt;&gt;""),Q4937-P4937,"")</f>
        <v/>
      </c>
      <c r="U4937" s="30" t="n">
        <f aca="false">IF(AND(O4937="Engaging",P4937&lt;&gt;""),'Leia-me'!$B$5-P4937,"")</f>
        <v>138</v>
      </c>
      <c r="V4937" s="25" t="str">
        <f aca="false">IF(O4937&lt;&gt;"Engaging","",IF(U4937&lt;='Leia-me'!$B$6,"Saudável",IF(U4937&lt;='Leia-me'!$B$7,"Esfriando",IF(U4937&lt;='Leia-me'!$B$8,"Última chance","Zumbi"))))</f>
        <v>Última chance</v>
      </c>
      <c r="W4937" s="25" t="str">
        <f aca="false">IF(O4937="Won",1,IF(O4937="Lost",0,""))</f>
        <v/>
      </c>
      <c r="Y4937" s="25" t="str">
        <f aca="false">IF(E4937="","Sim","")</f>
        <v>Sim</v>
      </c>
    </row>
    <row r="4938" customFormat="false" ht="15" hidden="false" customHeight="false" outlineLevel="0" collapsed="false">
      <c r="A4938" s="25" t="s">
        <v>5200</v>
      </c>
      <c r="B4938" s="25" t="s">
        <v>84</v>
      </c>
      <c r="C4938" s="25" t="s">
        <v>93</v>
      </c>
      <c r="D4938" s="25" t="s">
        <v>95</v>
      </c>
      <c r="E4938" s="25" t="s">
        <v>1690</v>
      </c>
      <c r="F4938" s="25" t="s">
        <v>211</v>
      </c>
      <c r="G4938" s="26" t="n">
        <v>2520.83</v>
      </c>
      <c r="H4938" s="27" t="n">
        <v>3502</v>
      </c>
      <c r="I4938" s="25" t="s">
        <v>147</v>
      </c>
      <c r="K4938" s="25" t="n">
        <v>1990</v>
      </c>
      <c r="L4938" s="25" t="s">
        <v>186</v>
      </c>
      <c r="M4938" s="25" t="s">
        <v>171</v>
      </c>
      <c r="N4938" s="28" t="n">
        <v>550</v>
      </c>
      <c r="O4938" s="25" t="s">
        <v>54</v>
      </c>
      <c r="P4938" s="29" t="n">
        <v>42962</v>
      </c>
      <c r="Q4938" s="29" t="n">
        <v>42972</v>
      </c>
      <c r="R4938" s="28" t="n">
        <v>552</v>
      </c>
      <c r="S4938" s="28" t="n">
        <f aca="false">IF(O4938="Won",R4938,IF(O4938="Lost",0,N4938))</f>
        <v>552</v>
      </c>
      <c r="T4938" s="30" t="n">
        <f aca="false">IF(AND(P4938&lt;&gt;"",Q4938&lt;&gt;""),Q4938-P4938,"")</f>
        <v>10</v>
      </c>
      <c r="U4938" s="30" t="str">
        <f aca="false">IF(AND(O4938="Engaging",P4938&lt;&gt;""),'Leia-me'!$B$5-P4938,"")</f>
        <v/>
      </c>
      <c r="V4938" s="25" t="str">
        <f aca="false">IF(O4938&lt;&gt;"Engaging","",IF(U4938&lt;='Leia-me'!$B$6,"Saudável",IF(U4938&lt;='Leia-me'!$B$7,"Esfriando",IF(U4938&lt;='Leia-me'!$B$8,"Última chance","Zumbi"))))</f>
        <v/>
      </c>
      <c r="W4938" s="25" t="n">
        <f aca="false">IF(O4938="Won",1,IF(O4938="Lost",0,""))</f>
        <v>1</v>
      </c>
      <c r="Y4938" s="25" t="str">
        <f aca="false">IF(E4938="","Sim","")</f>
        <v/>
      </c>
    </row>
    <row r="4939" customFormat="false" ht="15" hidden="false" customHeight="false" outlineLevel="0" collapsed="false">
      <c r="A4939" s="25" t="s">
        <v>5201</v>
      </c>
      <c r="B4939" s="25" t="s">
        <v>84</v>
      </c>
      <c r="C4939" s="25" t="s">
        <v>93</v>
      </c>
      <c r="D4939" s="25" t="s">
        <v>95</v>
      </c>
      <c r="E4939" s="25" t="s">
        <v>1371</v>
      </c>
      <c r="F4939" s="25" t="s">
        <v>185</v>
      </c>
      <c r="G4939" s="26" t="n">
        <v>40.79</v>
      </c>
      <c r="H4939" s="27" t="n">
        <v>142</v>
      </c>
      <c r="I4939" s="25" t="s">
        <v>1372</v>
      </c>
      <c r="K4939" s="25" t="n">
        <v>2011</v>
      </c>
      <c r="L4939" s="25" t="s">
        <v>186</v>
      </c>
      <c r="M4939" s="25" t="s">
        <v>171</v>
      </c>
      <c r="N4939" s="28" t="n">
        <v>550</v>
      </c>
      <c r="O4939" s="25" t="s">
        <v>54</v>
      </c>
      <c r="P4939" s="29" t="n">
        <v>42963</v>
      </c>
      <c r="Q4939" s="29" t="n">
        <v>43055</v>
      </c>
      <c r="R4939" s="28" t="n">
        <v>578</v>
      </c>
      <c r="S4939" s="28" t="n">
        <f aca="false">IF(O4939="Won",R4939,IF(O4939="Lost",0,N4939))</f>
        <v>578</v>
      </c>
      <c r="T4939" s="30" t="n">
        <f aca="false">IF(AND(P4939&lt;&gt;"",Q4939&lt;&gt;""),Q4939-P4939,"")</f>
        <v>92</v>
      </c>
      <c r="U4939" s="30" t="str">
        <f aca="false">IF(AND(O4939="Engaging",P4939&lt;&gt;""),'Leia-me'!$B$5-P4939,"")</f>
        <v/>
      </c>
      <c r="V4939" s="25" t="str">
        <f aca="false">IF(O4939&lt;&gt;"Engaging","",IF(U4939&lt;='Leia-me'!$B$6,"Saudável",IF(U4939&lt;='Leia-me'!$B$7,"Esfriando",IF(U4939&lt;='Leia-me'!$B$8,"Última chance","Zumbi"))))</f>
        <v/>
      </c>
      <c r="W4939" s="25" t="n">
        <f aca="false">IF(O4939="Won",1,IF(O4939="Lost",0,""))</f>
        <v>1</v>
      </c>
      <c r="Y4939" s="25" t="str">
        <f aca="false">IF(E4939="","Sim","")</f>
        <v/>
      </c>
    </row>
    <row r="4940" customFormat="false" ht="15" hidden="false" customHeight="false" outlineLevel="0" collapsed="false">
      <c r="A4940" s="25" t="s">
        <v>5202</v>
      </c>
      <c r="B4940" s="25" t="s">
        <v>84</v>
      </c>
      <c r="C4940" s="25" t="s">
        <v>93</v>
      </c>
      <c r="D4940" s="25" t="s">
        <v>95</v>
      </c>
      <c r="G4940" s="31"/>
      <c r="H4940" s="32"/>
      <c r="L4940" s="25" t="s">
        <v>186</v>
      </c>
      <c r="M4940" s="25" t="s">
        <v>171</v>
      </c>
      <c r="N4940" s="28" t="n">
        <v>550</v>
      </c>
      <c r="O4940" s="25" t="s">
        <v>56</v>
      </c>
      <c r="P4940" s="29" t="n">
        <v>42964</v>
      </c>
      <c r="Q4940" s="33"/>
      <c r="R4940" s="34"/>
      <c r="S4940" s="28" t="n">
        <f aca="false">IF(O4940="Won",R4940,IF(O4940="Lost",0,N4940))</f>
        <v>550</v>
      </c>
      <c r="T4940" s="30" t="str">
        <f aca="false">IF(AND(P4940&lt;&gt;"",Q4940&lt;&gt;""),Q4940-P4940,"")</f>
        <v/>
      </c>
      <c r="U4940" s="30" t="n">
        <f aca="false">IF(AND(O4940="Engaging",P4940&lt;&gt;""),'Leia-me'!$B$5-P4940,"")</f>
        <v>136</v>
      </c>
      <c r="V4940" s="25" t="str">
        <f aca="false">IF(O4940&lt;&gt;"Engaging","",IF(U4940&lt;='Leia-me'!$B$6,"Saudável",IF(U4940&lt;='Leia-me'!$B$7,"Esfriando",IF(U4940&lt;='Leia-me'!$B$8,"Última chance","Zumbi"))))</f>
        <v>Última chance</v>
      </c>
      <c r="W4940" s="25" t="str">
        <f aca="false">IF(O4940="Won",1,IF(O4940="Lost",0,""))</f>
        <v/>
      </c>
      <c r="Y4940" s="25" t="str">
        <f aca="false">IF(E4940="","Sim","")</f>
        <v>Sim</v>
      </c>
    </row>
    <row r="4941" customFormat="false" ht="15" hidden="false" customHeight="false" outlineLevel="0" collapsed="false">
      <c r="A4941" s="25" t="s">
        <v>5203</v>
      </c>
      <c r="B4941" s="25" t="s">
        <v>84</v>
      </c>
      <c r="C4941" s="25" t="s">
        <v>93</v>
      </c>
      <c r="D4941" s="25" t="s">
        <v>95</v>
      </c>
      <c r="E4941" s="25" t="s">
        <v>5204</v>
      </c>
      <c r="F4941" s="25" t="s">
        <v>155</v>
      </c>
      <c r="G4941" s="26" t="n">
        <v>1188.42</v>
      </c>
      <c r="H4941" s="27" t="n">
        <v>3015</v>
      </c>
      <c r="I4941" s="25" t="s">
        <v>147</v>
      </c>
      <c r="K4941" s="25" t="n">
        <v>1994</v>
      </c>
      <c r="L4941" s="25" t="s">
        <v>170</v>
      </c>
      <c r="M4941" s="25" t="s">
        <v>171</v>
      </c>
      <c r="N4941" s="28" t="n">
        <v>1096</v>
      </c>
      <c r="O4941" s="25" t="s">
        <v>56</v>
      </c>
      <c r="P4941" s="29" t="n">
        <v>42964</v>
      </c>
      <c r="Q4941" s="33"/>
      <c r="R4941" s="34"/>
      <c r="S4941" s="28" t="n">
        <f aca="false">IF(O4941="Won",R4941,IF(O4941="Lost",0,N4941))</f>
        <v>1096</v>
      </c>
      <c r="T4941" s="30" t="str">
        <f aca="false">IF(AND(P4941&lt;&gt;"",Q4941&lt;&gt;""),Q4941-P4941,"")</f>
        <v/>
      </c>
      <c r="U4941" s="30" t="n">
        <f aca="false">IF(AND(O4941="Engaging",P4941&lt;&gt;""),'Leia-me'!$B$5-P4941,"")</f>
        <v>136</v>
      </c>
      <c r="V4941" s="25" t="str">
        <f aca="false">IF(O4941&lt;&gt;"Engaging","",IF(U4941&lt;='Leia-me'!$B$6,"Saudável",IF(U4941&lt;='Leia-me'!$B$7,"Esfriando",IF(U4941&lt;='Leia-me'!$B$8,"Última chance","Zumbi"))))</f>
        <v>Última chance</v>
      </c>
      <c r="W4941" s="25" t="str">
        <f aca="false">IF(O4941="Won",1,IF(O4941="Lost",0,""))</f>
        <v/>
      </c>
      <c r="Y4941" s="25" t="str">
        <f aca="false">IF(E4941="","Sim","")</f>
        <v/>
      </c>
    </row>
    <row r="4942" customFormat="false" ht="15" hidden="false" customHeight="false" outlineLevel="0" collapsed="false">
      <c r="A4942" s="25" t="s">
        <v>5205</v>
      </c>
      <c r="B4942" s="25" t="s">
        <v>84</v>
      </c>
      <c r="C4942" s="25" t="s">
        <v>93</v>
      </c>
      <c r="D4942" s="25" t="s">
        <v>95</v>
      </c>
      <c r="E4942" s="25" t="s">
        <v>1371</v>
      </c>
      <c r="F4942" s="25" t="s">
        <v>185</v>
      </c>
      <c r="G4942" s="26" t="n">
        <v>40.79</v>
      </c>
      <c r="H4942" s="27" t="n">
        <v>142</v>
      </c>
      <c r="I4942" s="25" t="s">
        <v>1372</v>
      </c>
      <c r="K4942" s="25" t="n">
        <v>2011</v>
      </c>
      <c r="L4942" s="25" t="s">
        <v>186</v>
      </c>
      <c r="M4942" s="25" t="s">
        <v>171</v>
      </c>
      <c r="N4942" s="28" t="n">
        <v>550</v>
      </c>
      <c r="O4942" s="25" t="s">
        <v>54</v>
      </c>
      <c r="P4942" s="29" t="n">
        <v>42964</v>
      </c>
      <c r="Q4942" s="29" t="n">
        <v>43058</v>
      </c>
      <c r="R4942" s="28" t="n">
        <v>567</v>
      </c>
      <c r="S4942" s="28" t="n">
        <f aca="false">IF(O4942="Won",R4942,IF(O4942="Lost",0,N4942))</f>
        <v>567</v>
      </c>
      <c r="T4942" s="30" t="n">
        <f aca="false">IF(AND(P4942&lt;&gt;"",Q4942&lt;&gt;""),Q4942-P4942,"")</f>
        <v>94</v>
      </c>
      <c r="U4942" s="30" t="str">
        <f aca="false">IF(AND(O4942="Engaging",P4942&lt;&gt;""),'Leia-me'!$B$5-P4942,"")</f>
        <v/>
      </c>
      <c r="V4942" s="25" t="str">
        <f aca="false">IF(O4942&lt;&gt;"Engaging","",IF(U4942&lt;='Leia-me'!$B$6,"Saudável",IF(U4942&lt;='Leia-me'!$B$7,"Esfriando",IF(U4942&lt;='Leia-me'!$B$8,"Última chance","Zumbi"))))</f>
        <v/>
      </c>
      <c r="W4942" s="25" t="n">
        <f aca="false">IF(O4942="Won",1,IF(O4942="Lost",0,""))</f>
        <v>1</v>
      </c>
      <c r="Y4942" s="25" t="str">
        <f aca="false">IF(E4942="","Sim","")</f>
        <v/>
      </c>
    </row>
    <row r="4943" customFormat="false" ht="15" hidden="false" customHeight="false" outlineLevel="0" collapsed="false">
      <c r="A4943" s="25" t="s">
        <v>5206</v>
      </c>
      <c r="B4943" s="25" t="s">
        <v>84</v>
      </c>
      <c r="C4943" s="25" t="s">
        <v>93</v>
      </c>
      <c r="D4943" s="25" t="s">
        <v>95</v>
      </c>
      <c r="E4943" s="25" t="s">
        <v>1795</v>
      </c>
      <c r="F4943" s="25" t="s">
        <v>177</v>
      </c>
      <c r="G4943" s="26" t="n">
        <v>355.23</v>
      </c>
      <c r="H4943" s="27" t="n">
        <v>853</v>
      </c>
      <c r="I4943" s="25" t="s">
        <v>147</v>
      </c>
      <c r="K4943" s="25" t="n">
        <v>1994</v>
      </c>
      <c r="L4943" s="25" t="s">
        <v>148</v>
      </c>
      <c r="M4943" s="25" t="s">
        <v>149</v>
      </c>
      <c r="N4943" s="28" t="n">
        <v>55</v>
      </c>
      <c r="O4943" s="25" t="s">
        <v>55</v>
      </c>
      <c r="P4943" s="29" t="n">
        <v>42966</v>
      </c>
      <c r="Q4943" s="29" t="n">
        <v>42973</v>
      </c>
      <c r="R4943" s="28" t="n">
        <v>0</v>
      </c>
      <c r="S4943" s="28" t="n">
        <f aca="false">IF(O4943="Won",R4943,IF(O4943="Lost",0,N4943))</f>
        <v>0</v>
      </c>
      <c r="T4943" s="30" t="n">
        <f aca="false">IF(AND(P4943&lt;&gt;"",Q4943&lt;&gt;""),Q4943-P4943,"")</f>
        <v>7</v>
      </c>
      <c r="U4943" s="30" t="str">
        <f aca="false">IF(AND(O4943="Engaging",P4943&lt;&gt;""),'Leia-me'!$B$5-P4943,"")</f>
        <v/>
      </c>
      <c r="V4943" s="25" t="str">
        <f aca="false">IF(O4943&lt;&gt;"Engaging","",IF(U4943&lt;='Leia-me'!$B$6,"Saudável",IF(U4943&lt;='Leia-me'!$B$7,"Esfriando",IF(U4943&lt;='Leia-me'!$B$8,"Última chance","Zumbi"))))</f>
        <v/>
      </c>
      <c r="W4943" s="25" t="n">
        <f aca="false">IF(O4943="Won",1,IF(O4943="Lost",0,""))</f>
        <v>0</v>
      </c>
      <c r="Y4943" s="25" t="str">
        <f aca="false">IF(E4943="","Sim","")</f>
        <v/>
      </c>
    </row>
    <row r="4944" customFormat="false" ht="15" hidden="false" customHeight="false" outlineLevel="0" collapsed="false">
      <c r="A4944" s="25" t="s">
        <v>5207</v>
      </c>
      <c r="B4944" s="25" t="s">
        <v>84</v>
      </c>
      <c r="C4944" s="25" t="s">
        <v>93</v>
      </c>
      <c r="D4944" s="25" t="s">
        <v>95</v>
      </c>
      <c r="E4944" s="25" t="s">
        <v>1156</v>
      </c>
      <c r="F4944" s="25" t="s">
        <v>185</v>
      </c>
      <c r="G4944" s="26" t="n">
        <v>1242.32</v>
      </c>
      <c r="H4944" s="27" t="n">
        <v>3027</v>
      </c>
      <c r="I4944" s="25" t="s">
        <v>147</v>
      </c>
      <c r="J4944" s="25" t="s">
        <v>193</v>
      </c>
      <c r="K4944" s="25" t="n">
        <v>1993</v>
      </c>
      <c r="L4944" s="25" t="s">
        <v>186</v>
      </c>
      <c r="M4944" s="25" t="s">
        <v>171</v>
      </c>
      <c r="N4944" s="28" t="n">
        <v>550</v>
      </c>
      <c r="O4944" s="25" t="s">
        <v>54</v>
      </c>
      <c r="P4944" s="29" t="n">
        <v>42967</v>
      </c>
      <c r="Q4944" s="29" t="n">
        <v>42989</v>
      </c>
      <c r="R4944" s="28" t="n">
        <v>566</v>
      </c>
      <c r="S4944" s="28" t="n">
        <f aca="false">IF(O4944="Won",R4944,IF(O4944="Lost",0,N4944))</f>
        <v>566</v>
      </c>
      <c r="T4944" s="30" t="n">
        <f aca="false">IF(AND(P4944&lt;&gt;"",Q4944&lt;&gt;""),Q4944-P4944,"")</f>
        <v>22</v>
      </c>
      <c r="U4944" s="30" t="str">
        <f aca="false">IF(AND(O4944="Engaging",P4944&lt;&gt;""),'Leia-me'!$B$5-P4944,"")</f>
        <v/>
      </c>
      <c r="V4944" s="25" t="str">
        <f aca="false">IF(O4944&lt;&gt;"Engaging","",IF(U4944&lt;='Leia-me'!$B$6,"Saudável",IF(U4944&lt;='Leia-me'!$B$7,"Esfriando",IF(U4944&lt;='Leia-me'!$B$8,"Última chance","Zumbi"))))</f>
        <v/>
      </c>
      <c r="W4944" s="25" t="n">
        <f aca="false">IF(O4944="Won",1,IF(O4944="Lost",0,""))</f>
        <v>1</v>
      </c>
      <c r="Y4944" s="25" t="str">
        <f aca="false">IF(E4944="","Sim","")</f>
        <v/>
      </c>
    </row>
    <row r="4945" customFormat="false" ht="15" hidden="false" customHeight="false" outlineLevel="0" collapsed="false">
      <c r="A4945" s="25" t="s">
        <v>5208</v>
      </c>
      <c r="B4945" s="25" t="s">
        <v>84</v>
      </c>
      <c r="C4945" s="25" t="s">
        <v>93</v>
      </c>
      <c r="D4945" s="25" t="s">
        <v>95</v>
      </c>
      <c r="E4945" s="25" t="s">
        <v>452</v>
      </c>
      <c r="F4945" s="25" t="s">
        <v>185</v>
      </c>
      <c r="G4945" s="26" t="n">
        <v>1712.68</v>
      </c>
      <c r="H4945" s="27" t="n">
        <v>3194</v>
      </c>
      <c r="I4945" s="25" t="s">
        <v>147</v>
      </c>
      <c r="J4945" s="25" t="s">
        <v>193</v>
      </c>
      <c r="K4945" s="25" t="n">
        <v>1992</v>
      </c>
      <c r="L4945" s="25" t="s">
        <v>186</v>
      </c>
      <c r="M4945" s="25" t="s">
        <v>171</v>
      </c>
      <c r="N4945" s="28" t="n">
        <v>550</v>
      </c>
      <c r="O4945" s="25" t="s">
        <v>54</v>
      </c>
      <c r="P4945" s="29" t="n">
        <v>42967</v>
      </c>
      <c r="Q4945" s="29" t="n">
        <v>43041</v>
      </c>
      <c r="R4945" s="28" t="n">
        <v>578</v>
      </c>
      <c r="S4945" s="28" t="n">
        <f aca="false">IF(O4945="Won",R4945,IF(O4945="Lost",0,N4945))</f>
        <v>578</v>
      </c>
      <c r="T4945" s="30" t="n">
        <f aca="false">IF(AND(P4945&lt;&gt;"",Q4945&lt;&gt;""),Q4945-P4945,"")</f>
        <v>74</v>
      </c>
      <c r="U4945" s="30" t="str">
        <f aca="false">IF(AND(O4945="Engaging",P4945&lt;&gt;""),'Leia-me'!$B$5-P4945,"")</f>
        <v/>
      </c>
      <c r="V4945" s="25" t="str">
        <f aca="false">IF(O4945&lt;&gt;"Engaging","",IF(U4945&lt;='Leia-me'!$B$6,"Saudável",IF(U4945&lt;='Leia-me'!$B$7,"Esfriando",IF(U4945&lt;='Leia-me'!$B$8,"Última chance","Zumbi"))))</f>
        <v/>
      </c>
      <c r="W4945" s="25" t="n">
        <f aca="false">IF(O4945="Won",1,IF(O4945="Lost",0,""))</f>
        <v>1</v>
      </c>
      <c r="Y4945" s="25" t="str">
        <f aca="false">IF(E4945="","Sim","")</f>
        <v/>
      </c>
    </row>
    <row r="4946" customFormat="false" ht="15" hidden="false" customHeight="false" outlineLevel="0" collapsed="false">
      <c r="A4946" s="25" t="s">
        <v>5209</v>
      </c>
      <c r="B4946" s="25" t="s">
        <v>84</v>
      </c>
      <c r="C4946" s="25" t="s">
        <v>93</v>
      </c>
      <c r="D4946" s="25" t="s">
        <v>95</v>
      </c>
      <c r="G4946" s="31"/>
      <c r="H4946" s="32"/>
      <c r="L4946" s="25" t="s">
        <v>160</v>
      </c>
      <c r="M4946" s="25" t="s">
        <v>149</v>
      </c>
      <c r="N4946" s="28" t="n">
        <v>3393</v>
      </c>
      <c r="O4946" s="25" t="s">
        <v>56</v>
      </c>
      <c r="P4946" s="29" t="n">
        <v>42969</v>
      </c>
      <c r="Q4946" s="33"/>
      <c r="R4946" s="34"/>
      <c r="S4946" s="28" t="n">
        <f aca="false">IF(O4946="Won",R4946,IF(O4946="Lost",0,N4946))</f>
        <v>3393</v>
      </c>
      <c r="T4946" s="30" t="str">
        <f aca="false">IF(AND(P4946&lt;&gt;"",Q4946&lt;&gt;""),Q4946-P4946,"")</f>
        <v/>
      </c>
      <c r="U4946" s="30" t="n">
        <f aca="false">IF(AND(O4946="Engaging",P4946&lt;&gt;""),'Leia-me'!$B$5-P4946,"")</f>
        <v>131</v>
      </c>
      <c r="V4946" s="25" t="str">
        <f aca="false">IF(O4946&lt;&gt;"Engaging","",IF(U4946&lt;='Leia-me'!$B$6,"Saudável",IF(U4946&lt;='Leia-me'!$B$7,"Esfriando",IF(U4946&lt;='Leia-me'!$B$8,"Última chance","Zumbi"))))</f>
        <v>Última chance</v>
      </c>
      <c r="W4946" s="25" t="str">
        <f aca="false">IF(O4946="Won",1,IF(O4946="Lost",0,""))</f>
        <v/>
      </c>
      <c r="Y4946" s="25" t="str">
        <f aca="false">IF(E4946="","Sim","")</f>
        <v>Sim</v>
      </c>
    </row>
    <row r="4947" customFormat="false" ht="15" hidden="false" customHeight="false" outlineLevel="0" collapsed="false">
      <c r="A4947" s="25" t="s">
        <v>5210</v>
      </c>
      <c r="B4947" s="25" t="s">
        <v>84</v>
      </c>
      <c r="C4947" s="25" t="s">
        <v>93</v>
      </c>
      <c r="D4947" s="25" t="s">
        <v>95</v>
      </c>
      <c r="E4947" s="25" t="s">
        <v>484</v>
      </c>
      <c r="F4947" s="25" t="s">
        <v>211</v>
      </c>
      <c r="G4947" s="26" t="n">
        <v>5158.71</v>
      </c>
      <c r="H4947" s="27" t="n">
        <v>17479</v>
      </c>
      <c r="I4947" s="25" t="s">
        <v>485</v>
      </c>
      <c r="K4947" s="25" t="n">
        <v>1995</v>
      </c>
      <c r="L4947" s="25" t="s">
        <v>160</v>
      </c>
      <c r="M4947" s="25" t="s">
        <v>149</v>
      </c>
      <c r="N4947" s="28" t="n">
        <v>3393</v>
      </c>
      <c r="O4947" s="25" t="s">
        <v>55</v>
      </c>
      <c r="P4947" s="29" t="n">
        <v>42969</v>
      </c>
      <c r="Q4947" s="29" t="n">
        <v>43074</v>
      </c>
      <c r="R4947" s="28" t="n">
        <v>0</v>
      </c>
      <c r="S4947" s="28" t="n">
        <f aca="false">IF(O4947="Won",R4947,IF(O4947="Lost",0,N4947))</f>
        <v>0</v>
      </c>
      <c r="T4947" s="30" t="n">
        <f aca="false">IF(AND(P4947&lt;&gt;"",Q4947&lt;&gt;""),Q4947-P4947,"")</f>
        <v>105</v>
      </c>
      <c r="U4947" s="30" t="str">
        <f aca="false">IF(AND(O4947="Engaging",P4947&lt;&gt;""),'Leia-me'!$B$5-P4947,"")</f>
        <v/>
      </c>
      <c r="V4947" s="25" t="str">
        <f aca="false">IF(O4947&lt;&gt;"Engaging","",IF(U4947&lt;='Leia-me'!$B$6,"Saudável",IF(U4947&lt;='Leia-me'!$B$7,"Esfriando",IF(U4947&lt;='Leia-me'!$B$8,"Última chance","Zumbi"))))</f>
        <v/>
      </c>
      <c r="W4947" s="25" t="n">
        <f aca="false">IF(O4947="Won",1,IF(O4947="Lost",0,""))</f>
        <v>0</v>
      </c>
      <c r="Y4947" s="25" t="str">
        <f aca="false">IF(E4947="","Sim","")</f>
        <v/>
      </c>
    </row>
    <row r="4948" customFormat="false" ht="15" hidden="false" customHeight="false" outlineLevel="0" collapsed="false">
      <c r="A4948" s="25" t="s">
        <v>5211</v>
      </c>
      <c r="B4948" s="25" t="s">
        <v>84</v>
      </c>
      <c r="C4948" s="25" t="s">
        <v>93</v>
      </c>
      <c r="D4948" s="25" t="s">
        <v>95</v>
      </c>
      <c r="G4948" s="31"/>
      <c r="H4948" s="32"/>
      <c r="L4948" s="25" t="s">
        <v>1834</v>
      </c>
      <c r="M4948" s="25" t="s">
        <v>171</v>
      </c>
      <c r="N4948" s="28" t="n">
        <v>4821</v>
      </c>
      <c r="O4948" s="25" t="s">
        <v>56</v>
      </c>
      <c r="P4948" s="29" t="n">
        <v>42971</v>
      </c>
      <c r="Q4948" s="33"/>
      <c r="R4948" s="34"/>
      <c r="S4948" s="28" t="n">
        <f aca="false">IF(O4948="Won",R4948,IF(O4948="Lost",0,N4948))</f>
        <v>4821</v>
      </c>
      <c r="T4948" s="30" t="str">
        <f aca="false">IF(AND(P4948&lt;&gt;"",Q4948&lt;&gt;""),Q4948-P4948,"")</f>
        <v/>
      </c>
      <c r="U4948" s="30" t="n">
        <f aca="false">IF(AND(O4948="Engaging",P4948&lt;&gt;""),'Leia-me'!$B$5-P4948,"")</f>
        <v>129</v>
      </c>
      <c r="V4948" s="25" t="str">
        <f aca="false">IF(O4948&lt;&gt;"Engaging","",IF(U4948&lt;='Leia-me'!$B$6,"Saudável",IF(U4948&lt;='Leia-me'!$B$7,"Esfriando",IF(U4948&lt;='Leia-me'!$B$8,"Última chance","Zumbi"))))</f>
        <v>Última chance</v>
      </c>
      <c r="W4948" s="25" t="str">
        <f aca="false">IF(O4948="Won",1,IF(O4948="Lost",0,""))</f>
        <v/>
      </c>
      <c r="X4948" s="25" t="s">
        <v>1835</v>
      </c>
      <c r="Y4948" s="25" t="str">
        <f aca="false">IF(E4948="","Sim","")</f>
        <v>Sim</v>
      </c>
    </row>
    <row r="4949" customFormat="false" ht="15" hidden="false" customHeight="false" outlineLevel="0" collapsed="false">
      <c r="A4949" s="25" t="s">
        <v>5212</v>
      </c>
      <c r="B4949" s="25" t="s">
        <v>84</v>
      </c>
      <c r="C4949" s="25" t="s">
        <v>93</v>
      </c>
      <c r="D4949" s="25" t="s">
        <v>95</v>
      </c>
      <c r="E4949" s="25" t="s">
        <v>494</v>
      </c>
      <c r="F4949" s="25" t="s">
        <v>192</v>
      </c>
      <c r="G4949" s="26" t="n">
        <v>11698.03</v>
      </c>
      <c r="H4949" s="27" t="n">
        <v>34288</v>
      </c>
      <c r="I4949" s="25" t="s">
        <v>147</v>
      </c>
      <c r="K4949" s="25" t="n">
        <v>1982</v>
      </c>
      <c r="L4949" s="25" t="s">
        <v>186</v>
      </c>
      <c r="M4949" s="25" t="s">
        <v>171</v>
      </c>
      <c r="N4949" s="28" t="n">
        <v>550</v>
      </c>
      <c r="O4949" s="25" t="s">
        <v>55</v>
      </c>
      <c r="P4949" s="29" t="n">
        <v>42972</v>
      </c>
      <c r="Q4949" s="29" t="n">
        <v>43042</v>
      </c>
      <c r="R4949" s="28" t="n">
        <v>0</v>
      </c>
      <c r="S4949" s="28" t="n">
        <f aca="false">IF(O4949="Won",R4949,IF(O4949="Lost",0,N4949))</f>
        <v>0</v>
      </c>
      <c r="T4949" s="30" t="n">
        <f aca="false">IF(AND(P4949&lt;&gt;"",Q4949&lt;&gt;""),Q4949-P4949,"")</f>
        <v>70</v>
      </c>
      <c r="U4949" s="30" t="str">
        <f aca="false">IF(AND(O4949="Engaging",P4949&lt;&gt;""),'Leia-me'!$B$5-P4949,"")</f>
        <v/>
      </c>
      <c r="V4949" s="25" t="str">
        <f aca="false">IF(O4949&lt;&gt;"Engaging","",IF(U4949&lt;='Leia-me'!$B$6,"Saudável",IF(U4949&lt;='Leia-me'!$B$7,"Esfriando",IF(U4949&lt;='Leia-me'!$B$8,"Última chance","Zumbi"))))</f>
        <v/>
      </c>
      <c r="W4949" s="25" t="n">
        <f aca="false">IF(O4949="Won",1,IF(O4949="Lost",0,""))</f>
        <v>0</v>
      </c>
      <c r="Y4949" s="25" t="str">
        <f aca="false">IF(E4949="","Sim","")</f>
        <v/>
      </c>
    </row>
    <row r="4950" customFormat="false" ht="15" hidden="false" customHeight="false" outlineLevel="0" collapsed="false">
      <c r="A4950" s="25" t="s">
        <v>5213</v>
      </c>
      <c r="B4950" s="25" t="s">
        <v>84</v>
      </c>
      <c r="C4950" s="25" t="s">
        <v>93</v>
      </c>
      <c r="D4950" s="25" t="s">
        <v>95</v>
      </c>
      <c r="E4950" s="25" t="s">
        <v>484</v>
      </c>
      <c r="F4950" s="25" t="s">
        <v>211</v>
      </c>
      <c r="G4950" s="26" t="n">
        <v>5158.71</v>
      </c>
      <c r="H4950" s="27" t="n">
        <v>17479</v>
      </c>
      <c r="I4950" s="25" t="s">
        <v>485</v>
      </c>
      <c r="K4950" s="25" t="n">
        <v>1995</v>
      </c>
      <c r="L4950" s="25" t="s">
        <v>160</v>
      </c>
      <c r="M4950" s="25" t="s">
        <v>149</v>
      </c>
      <c r="N4950" s="28" t="n">
        <v>3393</v>
      </c>
      <c r="O4950" s="25" t="s">
        <v>54</v>
      </c>
      <c r="P4950" s="29" t="n">
        <v>42972</v>
      </c>
      <c r="Q4950" s="29" t="n">
        <v>43073</v>
      </c>
      <c r="R4950" s="28" t="n">
        <v>2613</v>
      </c>
      <c r="S4950" s="28" t="n">
        <f aca="false">IF(O4950="Won",R4950,IF(O4950="Lost",0,N4950))</f>
        <v>2613</v>
      </c>
      <c r="T4950" s="30" t="n">
        <f aca="false">IF(AND(P4950&lt;&gt;"",Q4950&lt;&gt;""),Q4950-P4950,"")</f>
        <v>101</v>
      </c>
      <c r="U4950" s="30" t="str">
        <f aca="false">IF(AND(O4950="Engaging",P4950&lt;&gt;""),'Leia-me'!$B$5-P4950,"")</f>
        <v/>
      </c>
      <c r="V4950" s="25" t="str">
        <f aca="false">IF(O4950&lt;&gt;"Engaging","",IF(U4950&lt;='Leia-me'!$B$6,"Saudável",IF(U4950&lt;='Leia-me'!$B$7,"Esfriando",IF(U4950&lt;='Leia-me'!$B$8,"Última chance","Zumbi"))))</f>
        <v/>
      </c>
      <c r="W4950" s="25" t="n">
        <f aca="false">IF(O4950="Won",1,IF(O4950="Lost",0,""))</f>
        <v>1</v>
      </c>
      <c r="Y4950" s="25" t="str">
        <f aca="false">IF(E4950="","Sim","")</f>
        <v/>
      </c>
    </row>
    <row r="4951" customFormat="false" ht="15" hidden="false" customHeight="false" outlineLevel="0" collapsed="false">
      <c r="A4951" s="25" t="s">
        <v>5214</v>
      </c>
      <c r="B4951" s="25" t="s">
        <v>84</v>
      </c>
      <c r="C4951" s="25" t="s">
        <v>93</v>
      </c>
      <c r="D4951" s="25" t="s">
        <v>95</v>
      </c>
      <c r="E4951" s="25" t="s">
        <v>663</v>
      </c>
      <c r="F4951" s="25" t="s">
        <v>146</v>
      </c>
      <c r="G4951" s="26" t="n">
        <v>326.82</v>
      </c>
      <c r="H4951" s="27" t="n">
        <v>1016</v>
      </c>
      <c r="I4951" s="25" t="s">
        <v>147</v>
      </c>
      <c r="K4951" s="25" t="n">
        <v>1991</v>
      </c>
      <c r="L4951" s="25" t="s">
        <v>186</v>
      </c>
      <c r="M4951" s="25" t="s">
        <v>171</v>
      </c>
      <c r="N4951" s="28" t="n">
        <v>550</v>
      </c>
      <c r="O4951" s="25" t="s">
        <v>54</v>
      </c>
      <c r="P4951" s="29" t="n">
        <v>42973</v>
      </c>
      <c r="Q4951" s="29" t="n">
        <v>42986</v>
      </c>
      <c r="R4951" s="28" t="n">
        <v>572</v>
      </c>
      <c r="S4951" s="28" t="n">
        <f aca="false">IF(O4951="Won",R4951,IF(O4951="Lost",0,N4951))</f>
        <v>572</v>
      </c>
      <c r="T4951" s="30" t="n">
        <f aca="false">IF(AND(P4951&lt;&gt;"",Q4951&lt;&gt;""),Q4951-P4951,"")</f>
        <v>13</v>
      </c>
      <c r="U4951" s="30" t="str">
        <f aca="false">IF(AND(O4951="Engaging",P4951&lt;&gt;""),'Leia-me'!$B$5-P4951,"")</f>
        <v/>
      </c>
      <c r="V4951" s="25" t="str">
        <f aca="false">IF(O4951&lt;&gt;"Engaging","",IF(U4951&lt;='Leia-me'!$B$6,"Saudável",IF(U4951&lt;='Leia-me'!$B$7,"Esfriando",IF(U4951&lt;='Leia-me'!$B$8,"Última chance","Zumbi"))))</f>
        <v/>
      </c>
      <c r="W4951" s="25" t="n">
        <f aca="false">IF(O4951="Won",1,IF(O4951="Lost",0,""))</f>
        <v>1</v>
      </c>
      <c r="Y4951" s="25" t="str">
        <f aca="false">IF(E4951="","Sim","")</f>
        <v/>
      </c>
    </row>
    <row r="4952" customFormat="false" ht="15" hidden="false" customHeight="false" outlineLevel="0" collapsed="false">
      <c r="A4952" s="25" t="s">
        <v>5215</v>
      </c>
      <c r="B4952" s="25" t="s">
        <v>84</v>
      </c>
      <c r="C4952" s="25" t="s">
        <v>93</v>
      </c>
      <c r="D4952" s="25" t="s">
        <v>95</v>
      </c>
      <c r="E4952" s="25" t="s">
        <v>2739</v>
      </c>
      <c r="F4952" s="25" t="s">
        <v>159</v>
      </c>
      <c r="G4952" s="26" t="n">
        <v>2871.35</v>
      </c>
      <c r="H4952" s="27" t="n">
        <v>9561</v>
      </c>
      <c r="I4952" s="25" t="s">
        <v>147</v>
      </c>
      <c r="K4952" s="25" t="n">
        <v>1983</v>
      </c>
      <c r="L4952" s="25" t="s">
        <v>170</v>
      </c>
      <c r="M4952" s="25" t="s">
        <v>171</v>
      </c>
      <c r="N4952" s="28" t="n">
        <v>1096</v>
      </c>
      <c r="O4952" s="25" t="s">
        <v>56</v>
      </c>
      <c r="P4952" s="29" t="n">
        <v>42974</v>
      </c>
      <c r="Q4952" s="33"/>
      <c r="R4952" s="34"/>
      <c r="S4952" s="28" t="n">
        <f aca="false">IF(O4952="Won",R4952,IF(O4952="Lost",0,N4952))</f>
        <v>1096</v>
      </c>
      <c r="T4952" s="30" t="str">
        <f aca="false">IF(AND(P4952&lt;&gt;"",Q4952&lt;&gt;""),Q4952-P4952,"")</f>
        <v/>
      </c>
      <c r="U4952" s="30" t="n">
        <f aca="false">IF(AND(O4952="Engaging",P4952&lt;&gt;""),'Leia-me'!$B$5-P4952,"")</f>
        <v>126</v>
      </c>
      <c r="V4952" s="25" t="str">
        <f aca="false">IF(O4952&lt;&gt;"Engaging","",IF(U4952&lt;='Leia-me'!$B$6,"Saudável",IF(U4952&lt;='Leia-me'!$B$7,"Esfriando",IF(U4952&lt;='Leia-me'!$B$8,"Última chance","Zumbi"))))</f>
        <v>Última chance</v>
      </c>
      <c r="W4952" s="25" t="str">
        <f aca="false">IF(O4952="Won",1,IF(O4952="Lost",0,""))</f>
        <v/>
      </c>
      <c r="Y4952" s="25" t="str">
        <f aca="false">IF(E4952="","Sim","")</f>
        <v/>
      </c>
    </row>
    <row r="4953" customFormat="false" ht="15" hidden="false" customHeight="false" outlineLevel="0" collapsed="false">
      <c r="A4953" s="25" t="s">
        <v>5216</v>
      </c>
      <c r="B4953" s="25" t="s">
        <v>84</v>
      </c>
      <c r="C4953" s="25" t="s">
        <v>93</v>
      </c>
      <c r="D4953" s="25" t="s">
        <v>95</v>
      </c>
      <c r="E4953" s="25" t="s">
        <v>445</v>
      </c>
      <c r="F4953" s="25" t="s">
        <v>192</v>
      </c>
      <c r="G4953" s="26" t="n">
        <v>987.39</v>
      </c>
      <c r="H4953" s="27" t="n">
        <v>2253</v>
      </c>
      <c r="I4953" s="25" t="s">
        <v>147</v>
      </c>
      <c r="K4953" s="25" t="n">
        <v>2002</v>
      </c>
      <c r="L4953" s="25" t="s">
        <v>186</v>
      </c>
      <c r="M4953" s="25" t="s">
        <v>171</v>
      </c>
      <c r="N4953" s="28" t="n">
        <v>550</v>
      </c>
      <c r="O4953" s="25" t="s">
        <v>54</v>
      </c>
      <c r="P4953" s="29" t="n">
        <v>42974</v>
      </c>
      <c r="Q4953" s="29" t="n">
        <v>43077</v>
      </c>
      <c r="R4953" s="28" t="n">
        <v>606</v>
      </c>
      <c r="S4953" s="28" t="n">
        <f aca="false">IF(O4953="Won",R4953,IF(O4953="Lost",0,N4953))</f>
        <v>606</v>
      </c>
      <c r="T4953" s="30" t="n">
        <f aca="false">IF(AND(P4953&lt;&gt;"",Q4953&lt;&gt;""),Q4953-P4953,"")</f>
        <v>103</v>
      </c>
      <c r="U4953" s="30" t="str">
        <f aca="false">IF(AND(O4953="Engaging",P4953&lt;&gt;""),'Leia-me'!$B$5-P4953,"")</f>
        <v/>
      </c>
      <c r="V4953" s="25" t="str">
        <f aca="false">IF(O4953&lt;&gt;"Engaging","",IF(U4953&lt;='Leia-me'!$B$6,"Saudável",IF(U4953&lt;='Leia-me'!$B$7,"Esfriando",IF(U4953&lt;='Leia-me'!$B$8,"Última chance","Zumbi"))))</f>
        <v/>
      </c>
      <c r="W4953" s="25" t="n">
        <f aca="false">IF(O4953="Won",1,IF(O4953="Lost",0,""))</f>
        <v>1</v>
      </c>
      <c r="Y4953" s="25" t="str">
        <f aca="false">IF(E4953="","Sim","")</f>
        <v/>
      </c>
    </row>
    <row r="4954" customFormat="false" ht="15" hidden="false" customHeight="false" outlineLevel="0" collapsed="false">
      <c r="A4954" s="25" t="s">
        <v>5217</v>
      </c>
      <c r="B4954" s="25" t="s">
        <v>84</v>
      </c>
      <c r="C4954" s="25" t="s">
        <v>93</v>
      </c>
      <c r="D4954" s="25" t="s">
        <v>95</v>
      </c>
      <c r="E4954" s="25" t="s">
        <v>5204</v>
      </c>
      <c r="F4954" s="25" t="s">
        <v>155</v>
      </c>
      <c r="G4954" s="26" t="n">
        <v>1188.42</v>
      </c>
      <c r="H4954" s="27" t="n">
        <v>3015</v>
      </c>
      <c r="I4954" s="25" t="s">
        <v>147</v>
      </c>
      <c r="K4954" s="25" t="n">
        <v>1994</v>
      </c>
      <c r="L4954" s="25" t="s">
        <v>170</v>
      </c>
      <c r="M4954" s="25" t="s">
        <v>171</v>
      </c>
      <c r="N4954" s="28" t="n">
        <v>1096</v>
      </c>
      <c r="O4954" s="25" t="s">
        <v>56</v>
      </c>
      <c r="P4954" s="29" t="n">
        <v>42976</v>
      </c>
      <c r="Q4954" s="33"/>
      <c r="R4954" s="34"/>
      <c r="S4954" s="28" t="n">
        <f aca="false">IF(O4954="Won",R4954,IF(O4954="Lost",0,N4954))</f>
        <v>1096</v>
      </c>
      <c r="T4954" s="30" t="str">
        <f aca="false">IF(AND(P4954&lt;&gt;"",Q4954&lt;&gt;""),Q4954-P4954,"")</f>
        <v/>
      </c>
      <c r="U4954" s="30" t="n">
        <f aca="false">IF(AND(O4954="Engaging",P4954&lt;&gt;""),'Leia-me'!$B$5-P4954,"")</f>
        <v>124</v>
      </c>
      <c r="V4954" s="25" t="str">
        <f aca="false">IF(O4954&lt;&gt;"Engaging","",IF(U4954&lt;='Leia-me'!$B$6,"Saudável",IF(U4954&lt;='Leia-me'!$B$7,"Esfriando",IF(U4954&lt;='Leia-me'!$B$8,"Última chance","Zumbi"))))</f>
        <v>Última chance</v>
      </c>
      <c r="W4954" s="25" t="str">
        <f aca="false">IF(O4954="Won",1,IF(O4954="Lost",0,""))</f>
        <v/>
      </c>
      <c r="Y4954" s="25" t="str">
        <f aca="false">IF(E4954="","Sim","")</f>
        <v/>
      </c>
    </row>
    <row r="4955" customFormat="false" ht="15" hidden="false" customHeight="false" outlineLevel="0" collapsed="false">
      <c r="A4955" s="25" t="s">
        <v>5218</v>
      </c>
      <c r="B4955" s="25" t="s">
        <v>84</v>
      </c>
      <c r="C4955" s="25" t="s">
        <v>93</v>
      </c>
      <c r="D4955" s="25" t="s">
        <v>95</v>
      </c>
      <c r="E4955" s="25" t="s">
        <v>1795</v>
      </c>
      <c r="F4955" s="25" t="s">
        <v>177</v>
      </c>
      <c r="G4955" s="26" t="n">
        <v>355.23</v>
      </c>
      <c r="H4955" s="27" t="n">
        <v>853</v>
      </c>
      <c r="I4955" s="25" t="s">
        <v>147</v>
      </c>
      <c r="K4955" s="25" t="n">
        <v>1994</v>
      </c>
      <c r="L4955" s="25" t="s">
        <v>1834</v>
      </c>
      <c r="M4955" s="25" t="s">
        <v>171</v>
      </c>
      <c r="N4955" s="28" t="n">
        <v>4821</v>
      </c>
      <c r="O4955" s="25" t="s">
        <v>54</v>
      </c>
      <c r="P4955" s="29" t="n">
        <v>42976</v>
      </c>
      <c r="Q4955" s="29" t="n">
        <v>43054</v>
      </c>
      <c r="R4955" s="28" t="n">
        <v>4343</v>
      </c>
      <c r="S4955" s="28" t="n">
        <f aca="false">IF(O4955="Won",R4955,IF(O4955="Lost",0,N4955))</f>
        <v>4343</v>
      </c>
      <c r="T4955" s="30" t="n">
        <f aca="false">IF(AND(P4955&lt;&gt;"",Q4955&lt;&gt;""),Q4955-P4955,"")</f>
        <v>78</v>
      </c>
      <c r="U4955" s="30" t="str">
        <f aca="false">IF(AND(O4955="Engaging",P4955&lt;&gt;""),'Leia-me'!$B$5-P4955,"")</f>
        <v/>
      </c>
      <c r="V4955" s="25" t="str">
        <f aca="false">IF(O4955&lt;&gt;"Engaging","",IF(U4955&lt;='Leia-me'!$B$6,"Saudável",IF(U4955&lt;='Leia-me'!$B$7,"Esfriando",IF(U4955&lt;='Leia-me'!$B$8,"Última chance","Zumbi"))))</f>
        <v/>
      </c>
      <c r="W4955" s="25" t="n">
        <f aca="false">IF(O4955="Won",1,IF(O4955="Lost",0,""))</f>
        <v>1</v>
      </c>
      <c r="X4955" s="25" t="s">
        <v>1835</v>
      </c>
      <c r="Y4955" s="25" t="str">
        <f aca="false">IF(E4955="","Sim","")</f>
        <v/>
      </c>
    </row>
    <row r="4956" customFormat="false" ht="15" hidden="false" customHeight="false" outlineLevel="0" collapsed="false">
      <c r="A4956" s="25" t="s">
        <v>5219</v>
      </c>
      <c r="B4956" s="25" t="s">
        <v>84</v>
      </c>
      <c r="C4956" s="25" t="s">
        <v>93</v>
      </c>
      <c r="D4956" s="25" t="s">
        <v>95</v>
      </c>
      <c r="G4956" s="31"/>
      <c r="H4956" s="32"/>
      <c r="L4956" s="25" t="s">
        <v>148</v>
      </c>
      <c r="M4956" s="25" t="s">
        <v>149</v>
      </c>
      <c r="N4956" s="28" t="n">
        <v>55</v>
      </c>
      <c r="O4956" s="25" t="s">
        <v>56</v>
      </c>
      <c r="P4956" s="29" t="n">
        <v>42977</v>
      </c>
      <c r="Q4956" s="33"/>
      <c r="R4956" s="34"/>
      <c r="S4956" s="28" t="n">
        <f aca="false">IF(O4956="Won",R4956,IF(O4956="Lost",0,N4956))</f>
        <v>55</v>
      </c>
      <c r="T4956" s="30" t="str">
        <f aca="false">IF(AND(P4956&lt;&gt;"",Q4956&lt;&gt;""),Q4956-P4956,"")</f>
        <v/>
      </c>
      <c r="U4956" s="30" t="n">
        <f aca="false">IF(AND(O4956="Engaging",P4956&lt;&gt;""),'Leia-me'!$B$5-P4956,"")</f>
        <v>123</v>
      </c>
      <c r="V4956" s="25" t="str">
        <f aca="false">IF(O4956&lt;&gt;"Engaging","",IF(U4956&lt;='Leia-me'!$B$6,"Saudável",IF(U4956&lt;='Leia-me'!$B$7,"Esfriando",IF(U4956&lt;='Leia-me'!$B$8,"Última chance","Zumbi"))))</f>
        <v>Última chance</v>
      </c>
      <c r="W4956" s="25" t="str">
        <f aca="false">IF(O4956="Won",1,IF(O4956="Lost",0,""))</f>
        <v/>
      </c>
      <c r="Y4956" s="25" t="str">
        <f aca="false">IF(E4956="","Sim","")</f>
        <v>Sim</v>
      </c>
    </row>
    <row r="4957" customFormat="false" ht="15" hidden="false" customHeight="false" outlineLevel="0" collapsed="false">
      <c r="A4957" s="25" t="s">
        <v>5220</v>
      </c>
      <c r="B4957" s="25" t="s">
        <v>84</v>
      </c>
      <c r="C4957" s="25" t="s">
        <v>93</v>
      </c>
      <c r="D4957" s="25" t="s">
        <v>95</v>
      </c>
      <c r="E4957" s="25" t="s">
        <v>2530</v>
      </c>
      <c r="F4957" s="25" t="s">
        <v>185</v>
      </c>
      <c r="G4957" s="26" t="n">
        <v>527.11</v>
      </c>
      <c r="H4957" s="27" t="n">
        <v>1428</v>
      </c>
      <c r="I4957" s="25" t="s">
        <v>147</v>
      </c>
      <c r="J4957" s="25" t="s">
        <v>193</v>
      </c>
      <c r="K4957" s="25" t="n">
        <v>2011</v>
      </c>
      <c r="L4957" s="25" t="s">
        <v>148</v>
      </c>
      <c r="M4957" s="25" t="s">
        <v>149</v>
      </c>
      <c r="N4957" s="28" t="n">
        <v>55</v>
      </c>
      <c r="O4957" s="25" t="s">
        <v>54</v>
      </c>
      <c r="P4957" s="29" t="n">
        <v>42977</v>
      </c>
      <c r="Q4957" s="29" t="n">
        <v>42986</v>
      </c>
      <c r="R4957" s="28" t="n">
        <v>57</v>
      </c>
      <c r="S4957" s="28" t="n">
        <f aca="false">IF(O4957="Won",R4957,IF(O4957="Lost",0,N4957))</f>
        <v>57</v>
      </c>
      <c r="T4957" s="30" t="n">
        <f aca="false">IF(AND(P4957&lt;&gt;"",Q4957&lt;&gt;""),Q4957-P4957,"")</f>
        <v>9</v>
      </c>
      <c r="U4957" s="30" t="str">
        <f aca="false">IF(AND(O4957="Engaging",P4957&lt;&gt;""),'Leia-me'!$B$5-P4957,"")</f>
        <v/>
      </c>
      <c r="V4957" s="25" t="str">
        <f aca="false">IF(O4957&lt;&gt;"Engaging","",IF(U4957&lt;='Leia-me'!$B$6,"Saudável",IF(U4957&lt;='Leia-me'!$B$7,"Esfriando",IF(U4957&lt;='Leia-me'!$B$8,"Última chance","Zumbi"))))</f>
        <v/>
      </c>
      <c r="W4957" s="25" t="n">
        <f aca="false">IF(O4957="Won",1,IF(O4957="Lost",0,""))</f>
        <v>1</v>
      </c>
      <c r="Y4957" s="25" t="str">
        <f aca="false">IF(E4957="","Sim","")</f>
        <v/>
      </c>
    </row>
    <row r="4958" customFormat="false" ht="15" hidden="false" customHeight="false" outlineLevel="0" collapsed="false">
      <c r="A4958" s="25" t="s">
        <v>5221</v>
      </c>
      <c r="B4958" s="25" t="s">
        <v>84</v>
      </c>
      <c r="C4958" s="25" t="s">
        <v>93</v>
      </c>
      <c r="D4958" s="25" t="s">
        <v>95</v>
      </c>
      <c r="E4958" s="25" t="s">
        <v>484</v>
      </c>
      <c r="F4958" s="25" t="s">
        <v>211</v>
      </c>
      <c r="G4958" s="26" t="n">
        <v>5158.71</v>
      </c>
      <c r="H4958" s="27" t="n">
        <v>17479</v>
      </c>
      <c r="I4958" s="25" t="s">
        <v>485</v>
      </c>
      <c r="K4958" s="25" t="n">
        <v>1995</v>
      </c>
      <c r="L4958" s="25" t="s">
        <v>1834</v>
      </c>
      <c r="M4958" s="25" t="s">
        <v>171</v>
      </c>
      <c r="N4958" s="28" t="n">
        <v>4821</v>
      </c>
      <c r="O4958" s="25" t="s">
        <v>54</v>
      </c>
      <c r="P4958" s="29" t="n">
        <v>42978</v>
      </c>
      <c r="Q4958" s="29" t="n">
        <v>42980</v>
      </c>
      <c r="R4958" s="28" t="n">
        <v>4958</v>
      </c>
      <c r="S4958" s="28" t="n">
        <f aca="false">IF(O4958="Won",R4958,IF(O4958="Lost",0,N4958))</f>
        <v>4958</v>
      </c>
      <c r="T4958" s="30" t="n">
        <f aca="false">IF(AND(P4958&lt;&gt;"",Q4958&lt;&gt;""),Q4958-P4958,"")</f>
        <v>2</v>
      </c>
      <c r="U4958" s="30" t="str">
        <f aca="false">IF(AND(O4958="Engaging",P4958&lt;&gt;""),'Leia-me'!$B$5-P4958,"")</f>
        <v/>
      </c>
      <c r="V4958" s="25" t="str">
        <f aca="false">IF(O4958&lt;&gt;"Engaging","",IF(U4958&lt;='Leia-me'!$B$6,"Saudável",IF(U4958&lt;='Leia-me'!$B$7,"Esfriando",IF(U4958&lt;='Leia-me'!$B$8,"Última chance","Zumbi"))))</f>
        <v/>
      </c>
      <c r="W4958" s="25" t="n">
        <f aca="false">IF(O4958="Won",1,IF(O4958="Lost",0,""))</f>
        <v>1</v>
      </c>
      <c r="X4958" s="25" t="s">
        <v>1835</v>
      </c>
      <c r="Y4958" s="25" t="str">
        <f aca="false">IF(E4958="","Sim","")</f>
        <v/>
      </c>
    </row>
    <row r="4959" customFormat="false" ht="15" hidden="false" customHeight="false" outlineLevel="0" collapsed="false">
      <c r="A4959" s="25" t="s">
        <v>5222</v>
      </c>
      <c r="B4959" s="25" t="s">
        <v>84</v>
      </c>
      <c r="C4959" s="25" t="s">
        <v>93</v>
      </c>
      <c r="D4959" s="25" t="s">
        <v>95</v>
      </c>
      <c r="E4959" s="25" t="s">
        <v>1671</v>
      </c>
      <c r="F4959" s="25" t="s">
        <v>168</v>
      </c>
      <c r="G4959" s="26" t="n">
        <v>3027.46</v>
      </c>
      <c r="H4959" s="27" t="n">
        <v>9516</v>
      </c>
      <c r="I4959" s="25" t="s">
        <v>1672</v>
      </c>
      <c r="K4959" s="25" t="n">
        <v>1984</v>
      </c>
      <c r="L4959" s="25" t="s">
        <v>1834</v>
      </c>
      <c r="M4959" s="25" t="s">
        <v>171</v>
      </c>
      <c r="N4959" s="28" t="n">
        <v>4821</v>
      </c>
      <c r="O4959" s="25" t="s">
        <v>54</v>
      </c>
      <c r="P4959" s="29" t="n">
        <v>42978</v>
      </c>
      <c r="Q4959" s="29" t="n">
        <v>43069</v>
      </c>
      <c r="R4959" s="28" t="n">
        <v>4201</v>
      </c>
      <c r="S4959" s="28" t="n">
        <f aca="false">IF(O4959="Won",R4959,IF(O4959="Lost",0,N4959))</f>
        <v>4201</v>
      </c>
      <c r="T4959" s="30" t="n">
        <f aca="false">IF(AND(P4959&lt;&gt;"",Q4959&lt;&gt;""),Q4959-P4959,"")</f>
        <v>91</v>
      </c>
      <c r="U4959" s="30" t="str">
        <f aca="false">IF(AND(O4959="Engaging",P4959&lt;&gt;""),'Leia-me'!$B$5-P4959,"")</f>
        <v/>
      </c>
      <c r="V4959" s="25" t="str">
        <f aca="false">IF(O4959&lt;&gt;"Engaging","",IF(U4959&lt;='Leia-me'!$B$6,"Saudável",IF(U4959&lt;='Leia-me'!$B$7,"Esfriando",IF(U4959&lt;='Leia-me'!$B$8,"Última chance","Zumbi"))))</f>
        <v/>
      </c>
      <c r="W4959" s="25" t="n">
        <f aca="false">IF(O4959="Won",1,IF(O4959="Lost",0,""))</f>
        <v>1</v>
      </c>
      <c r="X4959" s="25" t="s">
        <v>1835</v>
      </c>
      <c r="Y4959" s="25" t="str">
        <f aca="false">IF(E4959="","Sim","")</f>
        <v/>
      </c>
    </row>
    <row r="4960" customFormat="false" ht="15" hidden="false" customHeight="false" outlineLevel="0" collapsed="false">
      <c r="A4960" s="25" t="s">
        <v>5223</v>
      </c>
      <c r="B4960" s="25" t="s">
        <v>84</v>
      </c>
      <c r="C4960" s="25" t="s">
        <v>93</v>
      </c>
      <c r="D4960" s="25" t="s">
        <v>95</v>
      </c>
      <c r="E4960" s="25" t="s">
        <v>3373</v>
      </c>
      <c r="F4960" s="25" t="s">
        <v>192</v>
      </c>
      <c r="G4960" s="26" t="n">
        <v>4478.47</v>
      </c>
      <c r="H4960" s="27" t="n">
        <v>13809</v>
      </c>
      <c r="I4960" s="25" t="s">
        <v>147</v>
      </c>
      <c r="K4960" s="25" t="n">
        <v>1979</v>
      </c>
      <c r="L4960" s="25" t="s">
        <v>1834</v>
      </c>
      <c r="M4960" s="25" t="s">
        <v>171</v>
      </c>
      <c r="N4960" s="28" t="n">
        <v>4821</v>
      </c>
      <c r="O4960" s="25" t="s">
        <v>56</v>
      </c>
      <c r="P4960" s="29" t="n">
        <v>42979</v>
      </c>
      <c r="Q4960" s="33"/>
      <c r="R4960" s="34"/>
      <c r="S4960" s="28" t="n">
        <f aca="false">IF(O4960="Won",R4960,IF(O4960="Lost",0,N4960))</f>
        <v>4821</v>
      </c>
      <c r="T4960" s="30" t="str">
        <f aca="false">IF(AND(P4960&lt;&gt;"",Q4960&lt;&gt;""),Q4960-P4960,"")</f>
        <v/>
      </c>
      <c r="U4960" s="30" t="n">
        <f aca="false">IF(AND(O4960="Engaging",P4960&lt;&gt;""),'Leia-me'!$B$5-P4960,"")</f>
        <v>121</v>
      </c>
      <c r="V4960" s="25" t="str">
        <f aca="false">IF(O4960&lt;&gt;"Engaging","",IF(U4960&lt;='Leia-me'!$B$6,"Saudável",IF(U4960&lt;='Leia-me'!$B$7,"Esfriando",IF(U4960&lt;='Leia-me'!$B$8,"Última chance","Zumbi"))))</f>
        <v>Última chance</v>
      </c>
      <c r="W4960" s="25" t="str">
        <f aca="false">IF(O4960="Won",1,IF(O4960="Lost",0,""))</f>
        <v/>
      </c>
      <c r="X4960" s="25" t="s">
        <v>1835</v>
      </c>
      <c r="Y4960" s="25" t="str">
        <f aca="false">IF(E4960="","Sim","")</f>
        <v/>
      </c>
    </row>
    <row r="4961" customFormat="false" ht="15" hidden="false" customHeight="false" outlineLevel="0" collapsed="false">
      <c r="A4961" s="25" t="s">
        <v>5224</v>
      </c>
      <c r="B4961" s="25" t="s">
        <v>84</v>
      </c>
      <c r="C4961" s="25" t="s">
        <v>93</v>
      </c>
      <c r="D4961" s="25" t="s">
        <v>95</v>
      </c>
      <c r="G4961" s="31"/>
      <c r="H4961" s="32"/>
      <c r="L4961" s="25" t="s">
        <v>186</v>
      </c>
      <c r="M4961" s="25" t="s">
        <v>171</v>
      </c>
      <c r="N4961" s="28" t="n">
        <v>550</v>
      </c>
      <c r="O4961" s="25" t="s">
        <v>56</v>
      </c>
      <c r="P4961" s="29" t="n">
        <v>42981</v>
      </c>
      <c r="Q4961" s="33"/>
      <c r="R4961" s="34"/>
      <c r="S4961" s="28" t="n">
        <f aca="false">IF(O4961="Won",R4961,IF(O4961="Lost",0,N4961))</f>
        <v>550</v>
      </c>
      <c r="T4961" s="30" t="str">
        <f aca="false">IF(AND(P4961&lt;&gt;"",Q4961&lt;&gt;""),Q4961-P4961,"")</f>
        <v/>
      </c>
      <c r="U4961" s="30" t="n">
        <f aca="false">IF(AND(O4961="Engaging",P4961&lt;&gt;""),'Leia-me'!$B$5-P4961,"")</f>
        <v>119</v>
      </c>
      <c r="V4961" s="25" t="str">
        <f aca="false">IF(O4961&lt;&gt;"Engaging","",IF(U4961&lt;='Leia-me'!$B$6,"Saudável",IF(U4961&lt;='Leia-me'!$B$7,"Esfriando",IF(U4961&lt;='Leia-me'!$B$8,"Última chance","Zumbi"))))</f>
        <v>Esfriando</v>
      </c>
      <c r="W4961" s="25" t="str">
        <f aca="false">IF(O4961="Won",1,IF(O4961="Lost",0,""))</f>
        <v/>
      </c>
      <c r="Y4961" s="25" t="str">
        <f aca="false">IF(E4961="","Sim","")</f>
        <v>Sim</v>
      </c>
    </row>
    <row r="4962" customFormat="false" ht="15" hidden="false" customHeight="false" outlineLevel="0" collapsed="false">
      <c r="A4962" s="25" t="s">
        <v>5225</v>
      </c>
      <c r="B4962" s="25" t="s">
        <v>84</v>
      </c>
      <c r="C4962" s="25" t="s">
        <v>93</v>
      </c>
      <c r="D4962" s="25" t="s">
        <v>95</v>
      </c>
      <c r="E4962" s="25" t="s">
        <v>218</v>
      </c>
      <c r="F4962" s="25" t="s">
        <v>146</v>
      </c>
      <c r="G4962" s="26" t="n">
        <v>4.54</v>
      </c>
      <c r="H4962" s="27" t="n">
        <v>9</v>
      </c>
      <c r="I4962" s="25" t="s">
        <v>147</v>
      </c>
      <c r="K4962" s="25" t="n">
        <v>2017</v>
      </c>
      <c r="L4962" s="25" t="s">
        <v>1834</v>
      </c>
      <c r="M4962" s="25" t="s">
        <v>171</v>
      </c>
      <c r="N4962" s="28" t="n">
        <v>4821</v>
      </c>
      <c r="O4962" s="25" t="s">
        <v>54</v>
      </c>
      <c r="P4962" s="29" t="n">
        <v>42982</v>
      </c>
      <c r="Q4962" s="29" t="n">
        <v>42984</v>
      </c>
      <c r="R4962" s="28" t="n">
        <v>5113</v>
      </c>
      <c r="S4962" s="28" t="n">
        <f aca="false">IF(O4962="Won",R4962,IF(O4962="Lost",0,N4962))</f>
        <v>5113</v>
      </c>
      <c r="T4962" s="30" t="n">
        <f aca="false">IF(AND(P4962&lt;&gt;"",Q4962&lt;&gt;""),Q4962-P4962,"")</f>
        <v>2</v>
      </c>
      <c r="U4962" s="30" t="str">
        <f aca="false">IF(AND(O4962="Engaging",P4962&lt;&gt;""),'Leia-me'!$B$5-P4962,"")</f>
        <v/>
      </c>
      <c r="V4962" s="25" t="str">
        <f aca="false">IF(O4962&lt;&gt;"Engaging","",IF(U4962&lt;='Leia-me'!$B$6,"Saudável",IF(U4962&lt;='Leia-me'!$B$7,"Esfriando",IF(U4962&lt;='Leia-me'!$B$8,"Última chance","Zumbi"))))</f>
        <v/>
      </c>
      <c r="W4962" s="25" t="n">
        <f aca="false">IF(O4962="Won",1,IF(O4962="Lost",0,""))</f>
        <v>1</v>
      </c>
      <c r="X4962" s="25" t="s">
        <v>1835</v>
      </c>
      <c r="Y4962" s="25" t="str">
        <f aca="false">IF(E4962="","Sim","")</f>
        <v/>
      </c>
    </row>
    <row r="4963" customFormat="false" ht="15" hidden="false" customHeight="false" outlineLevel="0" collapsed="false">
      <c r="A4963" s="25" t="s">
        <v>5226</v>
      </c>
      <c r="B4963" s="25" t="s">
        <v>84</v>
      </c>
      <c r="C4963" s="25" t="s">
        <v>93</v>
      </c>
      <c r="D4963" s="25" t="s">
        <v>95</v>
      </c>
      <c r="G4963" s="31"/>
      <c r="H4963" s="32"/>
      <c r="L4963" s="25" t="s">
        <v>186</v>
      </c>
      <c r="M4963" s="25" t="s">
        <v>171</v>
      </c>
      <c r="N4963" s="28" t="n">
        <v>550</v>
      </c>
      <c r="O4963" s="25" t="s">
        <v>56</v>
      </c>
      <c r="P4963" s="29" t="n">
        <v>42984</v>
      </c>
      <c r="Q4963" s="33"/>
      <c r="R4963" s="34"/>
      <c r="S4963" s="28" t="n">
        <f aca="false">IF(O4963="Won",R4963,IF(O4963="Lost",0,N4963))</f>
        <v>550</v>
      </c>
      <c r="T4963" s="30" t="str">
        <f aca="false">IF(AND(P4963&lt;&gt;"",Q4963&lt;&gt;""),Q4963-P4963,"")</f>
        <v/>
      </c>
      <c r="U4963" s="30" t="n">
        <f aca="false">IF(AND(O4963="Engaging",P4963&lt;&gt;""),'Leia-me'!$B$5-P4963,"")</f>
        <v>116</v>
      </c>
      <c r="V4963" s="25" t="str">
        <f aca="false">IF(O4963&lt;&gt;"Engaging","",IF(U4963&lt;='Leia-me'!$B$6,"Saudável",IF(U4963&lt;='Leia-me'!$B$7,"Esfriando",IF(U4963&lt;='Leia-me'!$B$8,"Última chance","Zumbi"))))</f>
        <v>Esfriando</v>
      </c>
      <c r="W4963" s="25" t="str">
        <f aca="false">IF(O4963="Won",1,IF(O4963="Lost",0,""))</f>
        <v/>
      </c>
      <c r="Y4963" s="25" t="str">
        <f aca="false">IF(E4963="","Sim","")</f>
        <v>Sim</v>
      </c>
    </row>
    <row r="4964" customFormat="false" ht="15" hidden="false" customHeight="false" outlineLevel="0" collapsed="false">
      <c r="A4964" s="25" t="s">
        <v>5227</v>
      </c>
      <c r="B4964" s="25" t="s">
        <v>84</v>
      </c>
      <c r="C4964" s="25" t="s">
        <v>93</v>
      </c>
      <c r="D4964" s="25" t="s">
        <v>95</v>
      </c>
      <c r="E4964" s="25" t="s">
        <v>3359</v>
      </c>
      <c r="F4964" s="25" t="s">
        <v>159</v>
      </c>
      <c r="G4964" s="26" t="n">
        <v>882.12</v>
      </c>
      <c r="H4964" s="27" t="n">
        <v>2769</v>
      </c>
      <c r="I4964" s="25" t="s">
        <v>147</v>
      </c>
      <c r="K4964" s="25" t="n">
        <v>1997</v>
      </c>
      <c r="L4964" s="25" t="s">
        <v>170</v>
      </c>
      <c r="M4964" s="25" t="s">
        <v>171</v>
      </c>
      <c r="N4964" s="28" t="n">
        <v>1096</v>
      </c>
      <c r="O4964" s="25" t="s">
        <v>56</v>
      </c>
      <c r="P4964" s="29" t="n">
        <v>42984</v>
      </c>
      <c r="Q4964" s="33"/>
      <c r="R4964" s="34"/>
      <c r="S4964" s="28" t="n">
        <f aca="false">IF(O4964="Won",R4964,IF(O4964="Lost",0,N4964))</f>
        <v>1096</v>
      </c>
      <c r="T4964" s="30" t="str">
        <f aca="false">IF(AND(P4964&lt;&gt;"",Q4964&lt;&gt;""),Q4964-P4964,"")</f>
        <v/>
      </c>
      <c r="U4964" s="30" t="n">
        <f aca="false">IF(AND(O4964="Engaging",P4964&lt;&gt;""),'Leia-me'!$B$5-P4964,"")</f>
        <v>116</v>
      </c>
      <c r="V4964" s="25" t="str">
        <f aca="false">IF(O4964&lt;&gt;"Engaging","",IF(U4964&lt;='Leia-me'!$B$6,"Saudável",IF(U4964&lt;='Leia-me'!$B$7,"Esfriando",IF(U4964&lt;='Leia-me'!$B$8,"Última chance","Zumbi"))))</f>
        <v>Esfriando</v>
      </c>
      <c r="W4964" s="25" t="str">
        <f aca="false">IF(O4964="Won",1,IF(O4964="Lost",0,""))</f>
        <v/>
      </c>
      <c r="Y4964" s="25" t="str">
        <f aca="false">IF(E4964="","Sim","")</f>
        <v/>
      </c>
    </row>
    <row r="4965" customFormat="false" ht="15" hidden="false" customHeight="false" outlineLevel="0" collapsed="false">
      <c r="A4965" s="25" t="s">
        <v>5228</v>
      </c>
      <c r="B4965" s="25" t="s">
        <v>84</v>
      </c>
      <c r="C4965" s="25" t="s">
        <v>93</v>
      </c>
      <c r="D4965" s="25" t="s">
        <v>95</v>
      </c>
      <c r="E4965" s="25" t="s">
        <v>445</v>
      </c>
      <c r="F4965" s="25" t="s">
        <v>192</v>
      </c>
      <c r="G4965" s="26" t="n">
        <v>987.39</v>
      </c>
      <c r="H4965" s="27" t="n">
        <v>2253</v>
      </c>
      <c r="I4965" s="25" t="s">
        <v>147</v>
      </c>
      <c r="K4965" s="25" t="n">
        <v>2002</v>
      </c>
      <c r="L4965" s="25" t="s">
        <v>170</v>
      </c>
      <c r="M4965" s="25" t="s">
        <v>171</v>
      </c>
      <c r="N4965" s="28" t="n">
        <v>1096</v>
      </c>
      <c r="O4965" s="25" t="s">
        <v>54</v>
      </c>
      <c r="P4965" s="29" t="n">
        <v>42985</v>
      </c>
      <c r="Q4965" s="29" t="n">
        <v>43057</v>
      </c>
      <c r="R4965" s="28" t="n">
        <v>1251</v>
      </c>
      <c r="S4965" s="28" t="n">
        <f aca="false">IF(O4965="Won",R4965,IF(O4965="Lost",0,N4965))</f>
        <v>1251</v>
      </c>
      <c r="T4965" s="30" t="n">
        <f aca="false">IF(AND(P4965&lt;&gt;"",Q4965&lt;&gt;""),Q4965-P4965,"")</f>
        <v>72</v>
      </c>
      <c r="U4965" s="30" t="str">
        <f aca="false">IF(AND(O4965="Engaging",P4965&lt;&gt;""),'Leia-me'!$B$5-P4965,"")</f>
        <v/>
      </c>
      <c r="V4965" s="25" t="str">
        <f aca="false">IF(O4965&lt;&gt;"Engaging","",IF(U4965&lt;='Leia-me'!$B$6,"Saudável",IF(U4965&lt;='Leia-me'!$B$7,"Esfriando",IF(U4965&lt;='Leia-me'!$B$8,"Última chance","Zumbi"))))</f>
        <v/>
      </c>
      <c r="W4965" s="25" t="n">
        <f aca="false">IF(O4965="Won",1,IF(O4965="Lost",0,""))</f>
        <v>1</v>
      </c>
      <c r="Y4965" s="25" t="str">
        <f aca="false">IF(E4965="","Sim","")</f>
        <v/>
      </c>
    </row>
    <row r="4966" customFormat="false" ht="15" hidden="false" customHeight="false" outlineLevel="0" collapsed="false">
      <c r="A4966" s="25" t="s">
        <v>5229</v>
      </c>
      <c r="B4966" s="25" t="s">
        <v>84</v>
      </c>
      <c r="C4966" s="25" t="s">
        <v>93</v>
      </c>
      <c r="D4966" s="25" t="s">
        <v>95</v>
      </c>
      <c r="E4966" s="25" t="s">
        <v>452</v>
      </c>
      <c r="F4966" s="25" t="s">
        <v>185</v>
      </c>
      <c r="G4966" s="26" t="n">
        <v>1712.68</v>
      </c>
      <c r="H4966" s="27" t="n">
        <v>3194</v>
      </c>
      <c r="I4966" s="25" t="s">
        <v>147</v>
      </c>
      <c r="J4966" s="25" t="s">
        <v>193</v>
      </c>
      <c r="K4966" s="25" t="n">
        <v>1992</v>
      </c>
      <c r="L4966" s="25" t="s">
        <v>170</v>
      </c>
      <c r="M4966" s="25" t="s">
        <v>171</v>
      </c>
      <c r="N4966" s="28" t="n">
        <v>1096</v>
      </c>
      <c r="O4966" s="25" t="s">
        <v>55</v>
      </c>
      <c r="P4966" s="29" t="n">
        <v>42986</v>
      </c>
      <c r="Q4966" s="29" t="n">
        <v>43064</v>
      </c>
      <c r="R4966" s="28" t="n">
        <v>0</v>
      </c>
      <c r="S4966" s="28" t="n">
        <f aca="false">IF(O4966="Won",R4966,IF(O4966="Lost",0,N4966))</f>
        <v>0</v>
      </c>
      <c r="T4966" s="30" t="n">
        <f aca="false">IF(AND(P4966&lt;&gt;"",Q4966&lt;&gt;""),Q4966-P4966,"")</f>
        <v>78</v>
      </c>
      <c r="U4966" s="30" t="str">
        <f aca="false">IF(AND(O4966="Engaging",P4966&lt;&gt;""),'Leia-me'!$B$5-P4966,"")</f>
        <v/>
      </c>
      <c r="V4966" s="25" t="str">
        <f aca="false">IF(O4966&lt;&gt;"Engaging","",IF(U4966&lt;='Leia-me'!$B$6,"Saudável",IF(U4966&lt;='Leia-me'!$B$7,"Esfriando",IF(U4966&lt;='Leia-me'!$B$8,"Última chance","Zumbi"))))</f>
        <v/>
      </c>
      <c r="W4966" s="25" t="n">
        <f aca="false">IF(O4966="Won",1,IF(O4966="Lost",0,""))</f>
        <v>0</v>
      </c>
      <c r="Y4966" s="25" t="str">
        <f aca="false">IF(E4966="","Sim","")</f>
        <v/>
      </c>
    </row>
    <row r="4967" customFormat="false" ht="15" hidden="false" customHeight="false" outlineLevel="0" collapsed="false">
      <c r="A4967" s="25" t="s">
        <v>5230</v>
      </c>
      <c r="B4967" s="25" t="s">
        <v>84</v>
      </c>
      <c r="C4967" s="25" t="s">
        <v>93</v>
      </c>
      <c r="D4967" s="25" t="s">
        <v>95</v>
      </c>
      <c r="E4967" s="25" t="s">
        <v>1640</v>
      </c>
      <c r="F4967" s="25" t="s">
        <v>211</v>
      </c>
      <c r="G4967" s="26" t="n">
        <v>71.12</v>
      </c>
      <c r="H4967" s="27" t="n">
        <v>144</v>
      </c>
      <c r="I4967" s="25" t="s">
        <v>147</v>
      </c>
      <c r="K4967" s="25" t="n">
        <v>2010</v>
      </c>
      <c r="L4967" s="25" t="s">
        <v>170</v>
      </c>
      <c r="M4967" s="25" t="s">
        <v>171</v>
      </c>
      <c r="N4967" s="28" t="n">
        <v>1096</v>
      </c>
      <c r="O4967" s="25" t="s">
        <v>55</v>
      </c>
      <c r="P4967" s="29" t="n">
        <v>42987</v>
      </c>
      <c r="Q4967" s="29" t="n">
        <v>43060</v>
      </c>
      <c r="R4967" s="28" t="n">
        <v>0</v>
      </c>
      <c r="S4967" s="28" t="n">
        <f aca="false">IF(O4967="Won",R4967,IF(O4967="Lost",0,N4967))</f>
        <v>0</v>
      </c>
      <c r="T4967" s="30" t="n">
        <f aca="false">IF(AND(P4967&lt;&gt;"",Q4967&lt;&gt;""),Q4967-P4967,"")</f>
        <v>73</v>
      </c>
      <c r="U4967" s="30" t="str">
        <f aca="false">IF(AND(O4967="Engaging",P4967&lt;&gt;""),'Leia-me'!$B$5-P4967,"")</f>
        <v/>
      </c>
      <c r="V4967" s="25" t="str">
        <f aca="false">IF(O4967&lt;&gt;"Engaging","",IF(U4967&lt;='Leia-me'!$B$6,"Saudável",IF(U4967&lt;='Leia-me'!$B$7,"Esfriando",IF(U4967&lt;='Leia-me'!$B$8,"Última chance","Zumbi"))))</f>
        <v/>
      </c>
      <c r="W4967" s="25" t="n">
        <f aca="false">IF(O4967="Won",1,IF(O4967="Lost",0,""))</f>
        <v>0</v>
      </c>
      <c r="Y4967" s="25" t="str">
        <f aca="false">IF(E4967="","Sim","")</f>
        <v/>
      </c>
    </row>
    <row r="4968" customFormat="false" ht="15" hidden="false" customHeight="false" outlineLevel="0" collapsed="false">
      <c r="A4968" s="25" t="s">
        <v>5231</v>
      </c>
      <c r="B4968" s="25" t="s">
        <v>84</v>
      </c>
      <c r="C4968" s="25" t="s">
        <v>93</v>
      </c>
      <c r="D4968" s="25" t="s">
        <v>95</v>
      </c>
      <c r="E4968" s="25" t="s">
        <v>1653</v>
      </c>
      <c r="F4968" s="25" t="s">
        <v>165</v>
      </c>
      <c r="G4968" s="26" t="n">
        <v>3838.39</v>
      </c>
      <c r="H4968" s="27" t="n">
        <v>8274</v>
      </c>
      <c r="I4968" s="25" t="s">
        <v>147</v>
      </c>
      <c r="K4968" s="25" t="n">
        <v>1989</v>
      </c>
      <c r="L4968" s="25" t="s">
        <v>160</v>
      </c>
      <c r="M4968" s="25" t="s">
        <v>149</v>
      </c>
      <c r="N4968" s="28" t="n">
        <v>3393</v>
      </c>
      <c r="O4968" s="25" t="s">
        <v>54</v>
      </c>
      <c r="P4968" s="29" t="n">
        <v>42988</v>
      </c>
      <c r="Q4968" s="29" t="n">
        <v>43074</v>
      </c>
      <c r="R4968" s="28" t="n">
        <v>3371</v>
      </c>
      <c r="S4968" s="28" t="n">
        <f aca="false">IF(O4968="Won",R4968,IF(O4968="Lost",0,N4968))</f>
        <v>3371</v>
      </c>
      <c r="T4968" s="30" t="n">
        <f aca="false">IF(AND(P4968&lt;&gt;"",Q4968&lt;&gt;""),Q4968-P4968,"")</f>
        <v>86</v>
      </c>
      <c r="U4968" s="30" t="str">
        <f aca="false">IF(AND(O4968="Engaging",P4968&lt;&gt;""),'Leia-me'!$B$5-P4968,"")</f>
        <v/>
      </c>
      <c r="V4968" s="25" t="str">
        <f aca="false">IF(O4968&lt;&gt;"Engaging","",IF(U4968&lt;='Leia-me'!$B$6,"Saudável",IF(U4968&lt;='Leia-me'!$B$7,"Esfriando",IF(U4968&lt;='Leia-me'!$B$8,"Última chance","Zumbi"))))</f>
        <v/>
      </c>
      <c r="W4968" s="25" t="n">
        <f aca="false">IF(O4968="Won",1,IF(O4968="Lost",0,""))</f>
        <v>1</v>
      </c>
      <c r="Y4968" s="25" t="str">
        <f aca="false">IF(E4968="","Sim","")</f>
        <v/>
      </c>
    </row>
    <row r="4969" customFormat="false" ht="15" hidden="false" customHeight="false" outlineLevel="0" collapsed="false">
      <c r="A4969" s="25" t="s">
        <v>5232</v>
      </c>
      <c r="B4969" s="25" t="s">
        <v>84</v>
      </c>
      <c r="C4969" s="25" t="s">
        <v>93</v>
      </c>
      <c r="D4969" s="25" t="s">
        <v>95</v>
      </c>
      <c r="E4969" s="25" t="s">
        <v>1371</v>
      </c>
      <c r="F4969" s="25" t="s">
        <v>185</v>
      </c>
      <c r="G4969" s="26" t="n">
        <v>40.79</v>
      </c>
      <c r="H4969" s="27" t="n">
        <v>142</v>
      </c>
      <c r="I4969" s="25" t="s">
        <v>1372</v>
      </c>
      <c r="K4969" s="25" t="n">
        <v>2011</v>
      </c>
      <c r="L4969" s="25" t="s">
        <v>178</v>
      </c>
      <c r="M4969" s="25" t="s">
        <v>171</v>
      </c>
      <c r="N4969" s="28" t="n">
        <v>5482</v>
      </c>
      <c r="O4969" s="25" t="s">
        <v>54</v>
      </c>
      <c r="P4969" s="29" t="n">
        <v>42989</v>
      </c>
      <c r="Q4969" s="29" t="n">
        <v>42999</v>
      </c>
      <c r="R4969" s="28" t="n">
        <v>5245</v>
      </c>
      <c r="S4969" s="28" t="n">
        <f aca="false">IF(O4969="Won",R4969,IF(O4969="Lost",0,N4969))</f>
        <v>5245</v>
      </c>
      <c r="T4969" s="30" t="n">
        <f aca="false">IF(AND(P4969&lt;&gt;"",Q4969&lt;&gt;""),Q4969-P4969,"")</f>
        <v>10</v>
      </c>
      <c r="U4969" s="30" t="str">
        <f aca="false">IF(AND(O4969="Engaging",P4969&lt;&gt;""),'Leia-me'!$B$5-P4969,"")</f>
        <v/>
      </c>
      <c r="V4969" s="25" t="str">
        <f aca="false">IF(O4969&lt;&gt;"Engaging","",IF(U4969&lt;='Leia-me'!$B$6,"Saudável",IF(U4969&lt;='Leia-me'!$B$7,"Esfriando",IF(U4969&lt;='Leia-me'!$B$8,"Última chance","Zumbi"))))</f>
        <v/>
      </c>
      <c r="W4969" s="25" t="n">
        <f aca="false">IF(O4969="Won",1,IF(O4969="Lost",0,""))</f>
        <v>1</v>
      </c>
      <c r="Y4969" s="25" t="str">
        <f aca="false">IF(E4969="","Sim","")</f>
        <v/>
      </c>
    </row>
    <row r="4970" customFormat="false" ht="15" hidden="false" customHeight="false" outlineLevel="0" collapsed="false">
      <c r="A4970" s="25" t="s">
        <v>5233</v>
      </c>
      <c r="B4970" s="25" t="s">
        <v>84</v>
      </c>
      <c r="C4970" s="25" t="s">
        <v>93</v>
      </c>
      <c r="D4970" s="25" t="s">
        <v>95</v>
      </c>
      <c r="G4970" s="31"/>
      <c r="H4970" s="32"/>
      <c r="L4970" s="25" t="s">
        <v>186</v>
      </c>
      <c r="M4970" s="25" t="s">
        <v>171</v>
      </c>
      <c r="N4970" s="28" t="n">
        <v>550</v>
      </c>
      <c r="O4970" s="25" t="s">
        <v>56</v>
      </c>
      <c r="P4970" s="29" t="n">
        <v>42990</v>
      </c>
      <c r="Q4970" s="33"/>
      <c r="R4970" s="34"/>
      <c r="S4970" s="28" t="n">
        <f aca="false">IF(O4970="Won",R4970,IF(O4970="Lost",0,N4970))</f>
        <v>550</v>
      </c>
      <c r="T4970" s="30" t="str">
        <f aca="false">IF(AND(P4970&lt;&gt;"",Q4970&lt;&gt;""),Q4970-P4970,"")</f>
        <v/>
      </c>
      <c r="U4970" s="30" t="n">
        <f aca="false">IF(AND(O4970="Engaging",P4970&lt;&gt;""),'Leia-me'!$B$5-P4970,"")</f>
        <v>110</v>
      </c>
      <c r="V4970" s="25" t="str">
        <f aca="false">IF(O4970&lt;&gt;"Engaging","",IF(U4970&lt;='Leia-me'!$B$6,"Saudável",IF(U4970&lt;='Leia-me'!$B$7,"Esfriando",IF(U4970&lt;='Leia-me'!$B$8,"Última chance","Zumbi"))))</f>
        <v>Esfriando</v>
      </c>
      <c r="W4970" s="25" t="str">
        <f aca="false">IF(O4970="Won",1,IF(O4970="Lost",0,""))</f>
        <v/>
      </c>
      <c r="Y4970" s="25" t="str">
        <f aca="false">IF(E4970="","Sim","")</f>
        <v>Sim</v>
      </c>
    </row>
    <row r="4971" customFormat="false" ht="15" hidden="false" customHeight="false" outlineLevel="0" collapsed="false">
      <c r="A4971" s="25" t="s">
        <v>5234</v>
      </c>
      <c r="B4971" s="25" t="s">
        <v>84</v>
      </c>
      <c r="C4971" s="25" t="s">
        <v>93</v>
      </c>
      <c r="D4971" s="25" t="s">
        <v>95</v>
      </c>
      <c r="G4971" s="31"/>
      <c r="H4971" s="32"/>
      <c r="L4971" s="25" t="s">
        <v>170</v>
      </c>
      <c r="M4971" s="25" t="s">
        <v>171</v>
      </c>
      <c r="N4971" s="28" t="n">
        <v>1096</v>
      </c>
      <c r="O4971" s="25" t="s">
        <v>56</v>
      </c>
      <c r="P4971" s="29" t="n">
        <v>42991</v>
      </c>
      <c r="Q4971" s="33"/>
      <c r="R4971" s="34"/>
      <c r="S4971" s="28" t="n">
        <f aca="false">IF(O4971="Won",R4971,IF(O4971="Lost",0,N4971))</f>
        <v>1096</v>
      </c>
      <c r="T4971" s="30" t="str">
        <f aca="false">IF(AND(P4971&lt;&gt;"",Q4971&lt;&gt;""),Q4971-P4971,"")</f>
        <v/>
      </c>
      <c r="U4971" s="30" t="n">
        <f aca="false">IF(AND(O4971="Engaging",P4971&lt;&gt;""),'Leia-me'!$B$5-P4971,"")</f>
        <v>109</v>
      </c>
      <c r="V4971" s="25" t="str">
        <f aca="false">IF(O4971&lt;&gt;"Engaging","",IF(U4971&lt;='Leia-me'!$B$6,"Saudável",IF(U4971&lt;='Leia-me'!$B$7,"Esfriando",IF(U4971&lt;='Leia-me'!$B$8,"Última chance","Zumbi"))))</f>
        <v>Esfriando</v>
      </c>
      <c r="W4971" s="25" t="str">
        <f aca="false">IF(O4971="Won",1,IF(O4971="Lost",0,""))</f>
        <v/>
      </c>
      <c r="Y4971" s="25" t="str">
        <f aca="false">IF(E4971="","Sim","")</f>
        <v>Sim</v>
      </c>
    </row>
    <row r="4972" customFormat="false" ht="15" hidden="false" customHeight="false" outlineLevel="0" collapsed="false">
      <c r="A4972" s="25" t="s">
        <v>5235</v>
      </c>
      <c r="B4972" s="25" t="s">
        <v>84</v>
      </c>
      <c r="C4972" s="25" t="s">
        <v>93</v>
      </c>
      <c r="D4972" s="25" t="s">
        <v>95</v>
      </c>
      <c r="E4972" s="25" t="s">
        <v>2530</v>
      </c>
      <c r="F4972" s="25" t="s">
        <v>185</v>
      </c>
      <c r="G4972" s="26" t="n">
        <v>527.11</v>
      </c>
      <c r="H4972" s="27" t="n">
        <v>1428</v>
      </c>
      <c r="I4972" s="25" t="s">
        <v>147</v>
      </c>
      <c r="J4972" s="25" t="s">
        <v>193</v>
      </c>
      <c r="K4972" s="25" t="n">
        <v>2011</v>
      </c>
      <c r="L4972" s="25" t="s">
        <v>186</v>
      </c>
      <c r="M4972" s="25" t="s">
        <v>171</v>
      </c>
      <c r="N4972" s="28" t="n">
        <v>550</v>
      </c>
      <c r="O4972" s="25" t="s">
        <v>54</v>
      </c>
      <c r="P4972" s="29" t="n">
        <v>42991</v>
      </c>
      <c r="Q4972" s="29" t="n">
        <v>43002</v>
      </c>
      <c r="R4972" s="28" t="n">
        <v>600</v>
      </c>
      <c r="S4972" s="28" t="n">
        <f aca="false">IF(O4972="Won",R4972,IF(O4972="Lost",0,N4972))</f>
        <v>600</v>
      </c>
      <c r="T4972" s="30" t="n">
        <f aca="false">IF(AND(P4972&lt;&gt;"",Q4972&lt;&gt;""),Q4972-P4972,"")</f>
        <v>11</v>
      </c>
      <c r="U4972" s="30" t="str">
        <f aca="false">IF(AND(O4972="Engaging",P4972&lt;&gt;""),'Leia-me'!$B$5-P4972,"")</f>
        <v/>
      </c>
      <c r="V4972" s="25" t="str">
        <f aca="false">IF(O4972&lt;&gt;"Engaging","",IF(U4972&lt;='Leia-me'!$B$6,"Saudável",IF(U4972&lt;='Leia-me'!$B$7,"Esfriando",IF(U4972&lt;='Leia-me'!$B$8,"Última chance","Zumbi"))))</f>
        <v/>
      </c>
      <c r="W4972" s="25" t="n">
        <f aca="false">IF(O4972="Won",1,IF(O4972="Lost",0,""))</f>
        <v>1</v>
      </c>
      <c r="Y4972" s="25" t="str">
        <f aca="false">IF(E4972="","Sim","")</f>
        <v/>
      </c>
    </row>
    <row r="4973" customFormat="false" ht="15" hidden="false" customHeight="false" outlineLevel="0" collapsed="false">
      <c r="A4973" s="25" t="s">
        <v>5236</v>
      </c>
      <c r="B4973" s="25" t="s">
        <v>84</v>
      </c>
      <c r="C4973" s="25" t="s">
        <v>93</v>
      </c>
      <c r="D4973" s="25" t="s">
        <v>95</v>
      </c>
      <c r="E4973" s="25" t="s">
        <v>494</v>
      </c>
      <c r="F4973" s="25" t="s">
        <v>192</v>
      </c>
      <c r="G4973" s="26" t="n">
        <v>11698.03</v>
      </c>
      <c r="H4973" s="27" t="n">
        <v>34288</v>
      </c>
      <c r="I4973" s="25" t="s">
        <v>147</v>
      </c>
      <c r="K4973" s="25" t="n">
        <v>1982</v>
      </c>
      <c r="L4973" s="25" t="s">
        <v>1834</v>
      </c>
      <c r="M4973" s="25" t="s">
        <v>171</v>
      </c>
      <c r="N4973" s="28" t="n">
        <v>4821</v>
      </c>
      <c r="O4973" s="25" t="s">
        <v>54</v>
      </c>
      <c r="P4973" s="29" t="n">
        <v>42992</v>
      </c>
      <c r="Q4973" s="29" t="n">
        <v>43062</v>
      </c>
      <c r="R4973" s="28" t="n">
        <v>3822</v>
      </c>
      <c r="S4973" s="28" t="n">
        <f aca="false">IF(O4973="Won",R4973,IF(O4973="Lost",0,N4973))</f>
        <v>3822</v>
      </c>
      <c r="T4973" s="30" t="n">
        <f aca="false">IF(AND(P4973&lt;&gt;"",Q4973&lt;&gt;""),Q4973-P4973,"")</f>
        <v>70</v>
      </c>
      <c r="U4973" s="30" t="str">
        <f aca="false">IF(AND(O4973="Engaging",P4973&lt;&gt;""),'Leia-me'!$B$5-P4973,"")</f>
        <v/>
      </c>
      <c r="V4973" s="25" t="str">
        <f aca="false">IF(O4973&lt;&gt;"Engaging","",IF(U4973&lt;='Leia-me'!$B$6,"Saudável",IF(U4973&lt;='Leia-me'!$B$7,"Esfriando",IF(U4973&lt;='Leia-me'!$B$8,"Última chance","Zumbi"))))</f>
        <v/>
      </c>
      <c r="W4973" s="25" t="n">
        <f aca="false">IF(O4973="Won",1,IF(O4973="Lost",0,""))</f>
        <v>1</v>
      </c>
      <c r="X4973" s="25" t="s">
        <v>1835</v>
      </c>
      <c r="Y4973" s="25" t="str">
        <f aca="false">IF(E4973="","Sim","")</f>
        <v/>
      </c>
    </row>
    <row r="4974" customFormat="false" ht="15" hidden="false" customHeight="false" outlineLevel="0" collapsed="false">
      <c r="A4974" s="25" t="s">
        <v>5237</v>
      </c>
      <c r="B4974" s="25" t="s">
        <v>84</v>
      </c>
      <c r="C4974" s="25" t="s">
        <v>93</v>
      </c>
      <c r="D4974" s="25" t="s">
        <v>95</v>
      </c>
      <c r="G4974" s="31"/>
      <c r="H4974" s="32"/>
      <c r="L4974" s="25" t="s">
        <v>178</v>
      </c>
      <c r="M4974" s="25" t="s">
        <v>171</v>
      </c>
      <c r="N4974" s="28" t="n">
        <v>5482</v>
      </c>
      <c r="O4974" s="25" t="s">
        <v>56</v>
      </c>
      <c r="P4974" s="29" t="n">
        <v>42994</v>
      </c>
      <c r="Q4974" s="33"/>
      <c r="R4974" s="34"/>
      <c r="S4974" s="28" t="n">
        <f aca="false">IF(O4974="Won",R4974,IF(O4974="Lost",0,N4974))</f>
        <v>5482</v>
      </c>
      <c r="T4974" s="30" t="str">
        <f aca="false">IF(AND(P4974&lt;&gt;"",Q4974&lt;&gt;""),Q4974-P4974,"")</f>
        <v/>
      </c>
      <c r="U4974" s="30" t="n">
        <f aca="false">IF(AND(O4974="Engaging",P4974&lt;&gt;""),'Leia-me'!$B$5-P4974,"")</f>
        <v>106</v>
      </c>
      <c r="V4974" s="25" t="str">
        <f aca="false">IF(O4974&lt;&gt;"Engaging","",IF(U4974&lt;='Leia-me'!$B$6,"Saudável",IF(U4974&lt;='Leia-me'!$B$7,"Esfriando",IF(U4974&lt;='Leia-me'!$B$8,"Última chance","Zumbi"))))</f>
        <v>Esfriando</v>
      </c>
      <c r="W4974" s="25" t="str">
        <f aca="false">IF(O4974="Won",1,IF(O4974="Lost",0,""))</f>
        <v/>
      </c>
      <c r="Y4974" s="25" t="str">
        <f aca="false">IF(E4974="","Sim","")</f>
        <v>Sim</v>
      </c>
    </row>
    <row r="4975" customFormat="false" ht="15" hidden="false" customHeight="false" outlineLevel="0" collapsed="false">
      <c r="A4975" s="25" t="s">
        <v>5238</v>
      </c>
      <c r="B4975" s="25" t="s">
        <v>84</v>
      </c>
      <c r="C4975" s="25" t="s">
        <v>93</v>
      </c>
      <c r="D4975" s="25" t="s">
        <v>95</v>
      </c>
      <c r="E4975" s="25" t="s">
        <v>3359</v>
      </c>
      <c r="F4975" s="25" t="s">
        <v>159</v>
      </c>
      <c r="G4975" s="26" t="n">
        <v>882.12</v>
      </c>
      <c r="H4975" s="27" t="n">
        <v>2769</v>
      </c>
      <c r="I4975" s="25" t="s">
        <v>147</v>
      </c>
      <c r="K4975" s="25" t="n">
        <v>1997</v>
      </c>
      <c r="L4975" s="25" t="s">
        <v>186</v>
      </c>
      <c r="M4975" s="25" t="s">
        <v>171</v>
      </c>
      <c r="N4975" s="28" t="n">
        <v>550</v>
      </c>
      <c r="O4975" s="25" t="s">
        <v>54</v>
      </c>
      <c r="P4975" s="29" t="n">
        <v>42994</v>
      </c>
      <c r="Q4975" s="29" t="n">
        <v>43005</v>
      </c>
      <c r="R4975" s="28" t="n">
        <v>512</v>
      </c>
      <c r="S4975" s="28" t="n">
        <f aca="false">IF(O4975="Won",R4975,IF(O4975="Lost",0,N4975))</f>
        <v>512</v>
      </c>
      <c r="T4975" s="30" t="n">
        <f aca="false">IF(AND(P4975&lt;&gt;"",Q4975&lt;&gt;""),Q4975-P4975,"")</f>
        <v>11</v>
      </c>
      <c r="U4975" s="30" t="str">
        <f aca="false">IF(AND(O4975="Engaging",P4975&lt;&gt;""),'Leia-me'!$B$5-P4975,"")</f>
        <v/>
      </c>
      <c r="V4975" s="25" t="str">
        <f aca="false">IF(O4975&lt;&gt;"Engaging","",IF(U4975&lt;='Leia-me'!$B$6,"Saudável",IF(U4975&lt;='Leia-me'!$B$7,"Esfriando",IF(U4975&lt;='Leia-me'!$B$8,"Última chance","Zumbi"))))</f>
        <v/>
      </c>
      <c r="W4975" s="25" t="n">
        <f aca="false">IF(O4975="Won",1,IF(O4975="Lost",0,""))</f>
        <v>1</v>
      </c>
      <c r="Y4975" s="25" t="str">
        <f aca="false">IF(E4975="","Sim","")</f>
        <v/>
      </c>
    </row>
    <row r="4976" customFormat="false" ht="15" hidden="false" customHeight="false" outlineLevel="0" collapsed="false">
      <c r="A4976" s="25" t="s">
        <v>5239</v>
      </c>
      <c r="B4976" s="25" t="s">
        <v>84</v>
      </c>
      <c r="C4976" s="25" t="s">
        <v>93</v>
      </c>
      <c r="D4976" s="25" t="s">
        <v>95</v>
      </c>
      <c r="E4976" s="25" t="s">
        <v>1653</v>
      </c>
      <c r="F4976" s="25" t="s">
        <v>165</v>
      </c>
      <c r="G4976" s="26" t="n">
        <v>3838.39</v>
      </c>
      <c r="H4976" s="27" t="n">
        <v>8274</v>
      </c>
      <c r="I4976" s="25" t="s">
        <v>147</v>
      </c>
      <c r="K4976" s="25" t="n">
        <v>1989</v>
      </c>
      <c r="L4976" s="25" t="s">
        <v>186</v>
      </c>
      <c r="M4976" s="25" t="s">
        <v>171</v>
      </c>
      <c r="N4976" s="28" t="n">
        <v>550</v>
      </c>
      <c r="O4976" s="25" t="s">
        <v>55</v>
      </c>
      <c r="P4976" s="29" t="n">
        <v>42995</v>
      </c>
      <c r="Q4976" s="29" t="n">
        <v>43082</v>
      </c>
      <c r="R4976" s="28" t="n">
        <v>0</v>
      </c>
      <c r="S4976" s="28" t="n">
        <f aca="false">IF(O4976="Won",R4976,IF(O4976="Lost",0,N4976))</f>
        <v>0</v>
      </c>
      <c r="T4976" s="30" t="n">
        <f aca="false">IF(AND(P4976&lt;&gt;"",Q4976&lt;&gt;""),Q4976-P4976,"")</f>
        <v>87</v>
      </c>
      <c r="U4976" s="30" t="str">
        <f aca="false">IF(AND(O4976="Engaging",P4976&lt;&gt;""),'Leia-me'!$B$5-P4976,"")</f>
        <v/>
      </c>
      <c r="V4976" s="25" t="str">
        <f aca="false">IF(O4976&lt;&gt;"Engaging","",IF(U4976&lt;='Leia-me'!$B$6,"Saudável",IF(U4976&lt;='Leia-me'!$B$7,"Esfriando",IF(U4976&lt;='Leia-me'!$B$8,"Última chance","Zumbi"))))</f>
        <v/>
      </c>
      <c r="W4976" s="25" t="n">
        <f aca="false">IF(O4976="Won",1,IF(O4976="Lost",0,""))</f>
        <v>0</v>
      </c>
      <c r="Y4976" s="25" t="str">
        <f aca="false">IF(E4976="","Sim","")</f>
        <v/>
      </c>
    </row>
    <row r="4977" customFormat="false" ht="15" hidden="false" customHeight="false" outlineLevel="0" collapsed="false">
      <c r="A4977" s="25" t="s">
        <v>5240</v>
      </c>
      <c r="B4977" s="25" t="s">
        <v>84</v>
      </c>
      <c r="C4977" s="25" t="s">
        <v>93</v>
      </c>
      <c r="D4977" s="25" t="s">
        <v>95</v>
      </c>
      <c r="E4977" s="25" t="s">
        <v>1347</v>
      </c>
      <c r="F4977" s="25" t="s">
        <v>165</v>
      </c>
      <c r="G4977" s="26" t="n">
        <v>665.06</v>
      </c>
      <c r="H4977" s="27" t="n">
        <v>1095</v>
      </c>
      <c r="I4977" s="25" t="s">
        <v>147</v>
      </c>
      <c r="K4977" s="25" t="n">
        <v>1989</v>
      </c>
      <c r="L4977" s="25" t="s">
        <v>170</v>
      </c>
      <c r="M4977" s="25" t="s">
        <v>171</v>
      </c>
      <c r="N4977" s="28" t="n">
        <v>1096</v>
      </c>
      <c r="O4977" s="25" t="s">
        <v>54</v>
      </c>
      <c r="P4977" s="29" t="n">
        <v>42999</v>
      </c>
      <c r="Q4977" s="29" t="n">
        <v>43060</v>
      </c>
      <c r="R4977" s="28" t="n">
        <v>1039</v>
      </c>
      <c r="S4977" s="28" t="n">
        <f aca="false">IF(O4977="Won",R4977,IF(O4977="Lost",0,N4977))</f>
        <v>1039</v>
      </c>
      <c r="T4977" s="30" t="n">
        <f aca="false">IF(AND(P4977&lt;&gt;"",Q4977&lt;&gt;""),Q4977-P4977,"")</f>
        <v>61</v>
      </c>
      <c r="U4977" s="30" t="str">
        <f aca="false">IF(AND(O4977="Engaging",P4977&lt;&gt;""),'Leia-me'!$B$5-P4977,"")</f>
        <v/>
      </c>
      <c r="V4977" s="25" t="str">
        <f aca="false">IF(O4977&lt;&gt;"Engaging","",IF(U4977&lt;='Leia-me'!$B$6,"Saudável",IF(U4977&lt;='Leia-me'!$B$7,"Esfriando",IF(U4977&lt;='Leia-me'!$B$8,"Última chance","Zumbi"))))</f>
        <v/>
      </c>
      <c r="W4977" s="25" t="n">
        <f aca="false">IF(O4977="Won",1,IF(O4977="Lost",0,""))</f>
        <v>1</v>
      </c>
      <c r="Y4977" s="25" t="str">
        <f aca="false">IF(E4977="","Sim","")</f>
        <v/>
      </c>
    </row>
    <row r="4978" customFormat="false" ht="15" hidden="false" customHeight="false" outlineLevel="0" collapsed="false">
      <c r="A4978" s="25" t="s">
        <v>5241</v>
      </c>
      <c r="B4978" s="25" t="s">
        <v>84</v>
      </c>
      <c r="C4978" s="25" t="s">
        <v>93</v>
      </c>
      <c r="D4978" s="25" t="s">
        <v>95</v>
      </c>
      <c r="E4978" s="25" t="s">
        <v>639</v>
      </c>
      <c r="F4978" s="25" t="s">
        <v>211</v>
      </c>
      <c r="G4978" s="26" t="n">
        <v>1419.98</v>
      </c>
      <c r="H4978" s="27" t="n">
        <v>4018</v>
      </c>
      <c r="I4978" s="25" t="s">
        <v>147</v>
      </c>
      <c r="K4978" s="25" t="n">
        <v>2003</v>
      </c>
      <c r="L4978" s="25" t="s">
        <v>170</v>
      </c>
      <c r="M4978" s="25" t="s">
        <v>171</v>
      </c>
      <c r="N4978" s="28" t="n">
        <v>1096</v>
      </c>
      <c r="O4978" s="25" t="s">
        <v>55</v>
      </c>
      <c r="P4978" s="29" t="n">
        <v>43000</v>
      </c>
      <c r="Q4978" s="29" t="n">
        <v>43066</v>
      </c>
      <c r="R4978" s="28" t="n">
        <v>0</v>
      </c>
      <c r="S4978" s="28" t="n">
        <f aca="false">IF(O4978="Won",R4978,IF(O4978="Lost",0,N4978))</f>
        <v>0</v>
      </c>
      <c r="T4978" s="30" t="n">
        <f aca="false">IF(AND(P4978&lt;&gt;"",Q4978&lt;&gt;""),Q4978-P4978,"")</f>
        <v>66</v>
      </c>
      <c r="U4978" s="30" t="str">
        <f aca="false">IF(AND(O4978="Engaging",P4978&lt;&gt;""),'Leia-me'!$B$5-P4978,"")</f>
        <v/>
      </c>
      <c r="V4978" s="25" t="str">
        <f aca="false">IF(O4978&lt;&gt;"Engaging","",IF(U4978&lt;='Leia-me'!$B$6,"Saudável",IF(U4978&lt;='Leia-me'!$B$7,"Esfriando",IF(U4978&lt;='Leia-me'!$B$8,"Última chance","Zumbi"))))</f>
        <v/>
      </c>
      <c r="W4978" s="25" t="n">
        <f aca="false">IF(O4978="Won",1,IF(O4978="Lost",0,""))</f>
        <v>0</v>
      </c>
      <c r="Y4978" s="25" t="str">
        <f aca="false">IF(E4978="","Sim","")</f>
        <v/>
      </c>
    </row>
    <row r="4979" customFormat="false" ht="15" hidden="false" customHeight="false" outlineLevel="0" collapsed="false">
      <c r="A4979" s="25" t="s">
        <v>5242</v>
      </c>
      <c r="B4979" s="25" t="s">
        <v>84</v>
      </c>
      <c r="C4979" s="25" t="s">
        <v>93</v>
      </c>
      <c r="D4979" s="25" t="s">
        <v>95</v>
      </c>
      <c r="E4979" s="25" t="s">
        <v>3511</v>
      </c>
      <c r="F4979" s="25" t="s">
        <v>168</v>
      </c>
      <c r="G4979" s="26" t="n">
        <v>1197.44</v>
      </c>
      <c r="H4979" s="27" t="n">
        <v>2570</v>
      </c>
      <c r="I4979" s="25" t="s">
        <v>147</v>
      </c>
      <c r="K4979" s="25" t="n">
        <v>1999</v>
      </c>
      <c r="L4979" s="25" t="s">
        <v>178</v>
      </c>
      <c r="M4979" s="25" t="s">
        <v>171</v>
      </c>
      <c r="N4979" s="28" t="n">
        <v>5482</v>
      </c>
      <c r="O4979" s="25" t="s">
        <v>55</v>
      </c>
      <c r="P4979" s="29" t="n">
        <v>43000</v>
      </c>
      <c r="Q4979" s="29" t="n">
        <v>43063</v>
      </c>
      <c r="R4979" s="28" t="n">
        <v>0</v>
      </c>
      <c r="S4979" s="28" t="n">
        <f aca="false">IF(O4979="Won",R4979,IF(O4979="Lost",0,N4979))</f>
        <v>0</v>
      </c>
      <c r="T4979" s="30" t="n">
        <f aca="false">IF(AND(P4979&lt;&gt;"",Q4979&lt;&gt;""),Q4979-P4979,"")</f>
        <v>63</v>
      </c>
      <c r="U4979" s="30" t="str">
        <f aca="false">IF(AND(O4979="Engaging",P4979&lt;&gt;""),'Leia-me'!$B$5-P4979,"")</f>
        <v/>
      </c>
      <c r="V4979" s="25" t="str">
        <f aca="false">IF(O4979&lt;&gt;"Engaging","",IF(U4979&lt;='Leia-me'!$B$6,"Saudável",IF(U4979&lt;='Leia-me'!$B$7,"Esfriando",IF(U4979&lt;='Leia-me'!$B$8,"Última chance","Zumbi"))))</f>
        <v/>
      </c>
      <c r="W4979" s="25" t="n">
        <f aca="false">IF(O4979="Won",1,IF(O4979="Lost",0,""))</f>
        <v>0</v>
      </c>
      <c r="Y4979" s="25" t="str">
        <f aca="false">IF(E4979="","Sim","")</f>
        <v/>
      </c>
    </row>
    <row r="4980" customFormat="false" ht="15" hidden="false" customHeight="false" outlineLevel="0" collapsed="false">
      <c r="A4980" s="25" t="s">
        <v>5243</v>
      </c>
      <c r="B4980" s="25" t="s">
        <v>84</v>
      </c>
      <c r="C4980" s="25" t="s">
        <v>93</v>
      </c>
      <c r="D4980" s="25" t="s">
        <v>95</v>
      </c>
      <c r="E4980" s="25" t="s">
        <v>1347</v>
      </c>
      <c r="F4980" s="25" t="s">
        <v>165</v>
      </c>
      <c r="G4980" s="26" t="n">
        <v>665.06</v>
      </c>
      <c r="H4980" s="27" t="n">
        <v>1095</v>
      </c>
      <c r="I4980" s="25" t="s">
        <v>147</v>
      </c>
      <c r="K4980" s="25" t="n">
        <v>1989</v>
      </c>
      <c r="L4980" s="25" t="s">
        <v>1834</v>
      </c>
      <c r="M4980" s="25" t="s">
        <v>171</v>
      </c>
      <c r="N4980" s="28" t="n">
        <v>4821</v>
      </c>
      <c r="O4980" s="25" t="s">
        <v>54</v>
      </c>
      <c r="P4980" s="29" t="n">
        <v>43003</v>
      </c>
      <c r="Q4980" s="29" t="n">
        <v>43005</v>
      </c>
      <c r="R4980" s="28" t="n">
        <v>5727</v>
      </c>
      <c r="S4980" s="28" t="n">
        <f aca="false">IF(O4980="Won",R4980,IF(O4980="Lost",0,N4980))</f>
        <v>5727</v>
      </c>
      <c r="T4980" s="30" t="n">
        <f aca="false">IF(AND(P4980&lt;&gt;"",Q4980&lt;&gt;""),Q4980-P4980,"")</f>
        <v>2</v>
      </c>
      <c r="U4980" s="30" t="str">
        <f aca="false">IF(AND(O4980="Engaging",P4980&lt;&gt;""),'Leia-me'!$B$5-P4980,"")</f>
        <v/>
      </c>
      <c r="V4980" s="25" t="str">
        <f aca="false">IF(O4980&lt;&gt;"Engaging","",IF(U4980&lt;='Leia-me'!$B$6,"Saudável",IF(U4980&lt;='Leia-me'!$B$7,"Esfriando",IF(U4980&lt;='Leia-me'!$B$8,"Última chance","Zumbi"))))</f>
        <v/>
      </c>
      <c r="W4980" s="25" t="n">
        <f aca="false">IF(O4980="Won",1,IF(O4980="Lost",0,""))</f>
        <v>1</v>
      </c>
      <c r="X4980" s="25" t="s">
        <v>1835</v>
      </c>
      <c r="Y4980" s="25" t="str">
        <f aca="false">IF(E4980="","Sim","")</f>
        <v/>
      </c>
    </row>
    <row r="4981" customFormat="false" ht="15" hidden="false" customHeight="false" outlineLevel="0" collapsed="false">
      <c r="A4981" s="25" t="s">
        <v>5244</v>
      </c>
      <c r="B4981" s="25" t="s">
        <v>84</v>
      </c>
      <c r="C4981" s="25" t="s">
        <v>93</v>
      </c>
      <c r="D4981" s="25" t="s">
        <v>95</v>
      </c>
      <c r="E4981" s="25" t="s">
        <v>639</v>
      </c>
      <c r="F4981" s="25" t="s">
        <v>211</v>
      </c>
      <c r="G4981" s="26" t="n">
        <v>1419.98</v>
      </c>
      <c r="H4981" s="27" t="n">
        <v>4018</v>
      </c>
      <c r="I4981" s="25" t="s">
        <v>147</v>
      </c>
      <c r="K4981" s="25" t="n">
        <v>2003</v>
      </c>
      <c r="L4981" s="25" t="s">
        <v>1834</v>
      </c>
      <c r="M4981" s="25" t="s">
        <v>171</v>
      </c>
      <c r="N4981" s="28" t="n">
        <v>4821</v>
      </c>
      <c r="O4981" s="25" t="s">
        <v>54</v>
      </c>
      <c r="P4981" s="29" t="n">
        <v>43003</v>
      </c>
      <c r="Q4981" s="29" t="n">
        <v>43006</v>
      </c>
      <c r="R4981" s="28" t="n">
        <v>4308</v>
      </c>
      <c r="S4981" s="28" t="n">
        <f aca="false">IF(O4981="Won",R4981,IF(O4981="Lost",0,N4981))</f>
        <v>4308</v>
      </c>
      <c r="T4981" s="30" t="n">
        <f aca="false">IF(AND(P4981&lt;&gt;"",Q4981&lt;&gt;""),Q4981-P4981,"")</f>
        <v>3</v>
      </c>
      <c r="U4981" s="30" t="str">
        <f aca="false">IF(AND(O4981="Engaging",P4981&lt;&gt;""),'Leia-me'!$B$5-P4981,"")</f>
        <v/>
      </c>
      <c r="V4981" s="25" t="str">
        <f aca="false">IF(O4981&lt;&gt;"Engaging","",IF(U4981&lt;='Leia-me'!$B$6,"Saudável",IF(U4981&lt;='Leia-me'!$B$7,"Esfriando",IF(U4981&lt;='Leia-me'!$B$8,"Última chance","Zumbi"))))</f>
        <v/>
      </c>
      <c r="W4981" s="25" t="n">
        <f aca="false">IF(O4981="Won",1,IF(O4981="Lost",0,""))</f>
        <v>1</v>
      </c>
      <c r="X4981" s="25" t="s">
        <v>1835</v>
      </c>
      <c r="Y4981" s="25" t="str">
        <f aca="false">IF(E4981="","Sim","")</f>
        <v/>
      </c>
    </row>
    <row r="4982" customFormat="false" ht="15" hidden="false" customHeight="false" outlineLevel="0" collapsed="false">
      <c r="A4982" s="25" t="s">
        <v>5245</v>
      </c>
      <c r="B4982" s="25" t="s">
        <v>84</v>
      </c>
      <c r="C4982" s="25" t="s">
        <v>93</v>
      </c>
      <c r="D4982" s="25" t="s">
        <v>95</v>
      </c>
      <c r="E4982" s="25" t="s">
        <v>639</v>
      </c>
      <c r="F4982" s="25" t="s">
        <v>211</v>
      </c>
      <c r="G4982" s="26" t="n">
        <v>1419.98</v>
      </c>
      <c r="H4982" s="27" t="n">
        <v>4018</v>
      </c>
      <c r="I4982" s="25" t="s">
        <v>147</v>
      </c>
      <c r="K4982" s="25" t="n">
        <v>2003</v>
      </c>
      <c r="L4982" s="25" t="s">
        <v>160</v>
      </c>
      <c r="M4982" s="25" t="s">
        <v>149</v>
      </c>
      <c r="N4982" s="28" t="n">
        <v>3393</v>
      </c>
      <c r="O4982" s="25" t="s">
        <v>54</v>
      </c>
      <c r="P4982" s="29" t="n">
        <v>43003</v>
      </c>
      <c r="Q4982" s="29" t="n">
        <v>43078</v>
      </c>
      <c r="R4982" s="28" t="n">
        <v>3329</v>
      </c>
      <c r="S4982" s="28" t="n">
        <f aca="false">IF(O4982="Won",R4982,IF(O4982="Lost",0,N4982))</f>
        <v>3329</v>
      </c>
      <c r="T4982" s="30" t="n">
        <f aca="false">IF(AND(P4982&lt;&gt;"",Q4982&lt;&gt;""),Q4982-P4982,"")</f>
        <v>75</v>
      </c>
      <c r="U4982" s="30" t="str">
        <f aca="false">IF(AND(O4982="Engaging",P4982&lt;&gt;""),'Leia-me'!$B$5-P4982,"")</f>
        <v/>
      </c>
      <c r="V4982" s="25" t="str">
        <f aca="false">IF(O4982&lt;&gt;"Engaging","",IF(U4982&lt;='Leia-me'!$B$6,"Saudável",IF(U4982&lt;='Leia-me'!$B$7,"Esfriando",IF(U4982&lt;='Leia-me'!$B$8,"Última chance","Zumbi"))))</f>
        <v/>
      </c>
      <c r="W4982" s="25" t="n">
        <f aca="false">IF(O4982="Won",1,IF(O4982="Lost",0,""))</f>
        <v>1</v>
      </c>
      <c r="Y4982" s="25" t="str">
        <f aca="false">IF(E4982="","Sim","")</f>
        <v/>
      </c>
    </row>
    <row r="4983" customFormat="false" ht="15" hidden="false" customHeight="false" outlineLevel="0" collapsed="false">
      <c r="A4983" s="25" t="s">
        <v>5246</v>
      </c>
      <c r="B4983" s="25" t="s">
        <v>84</v>
      </c>
      <c r="C4983" s="25" t="s">
        <v>93</v>
      </c>
      <c r="D4983" s="25" t="s">
        <v>95</v>
      </c>
      <c r="E4983" s="25" t="s">
        <v>1189</v>
      </c>
      <c r="F4983" s="25" t="s">
        <v>211</v>
      </c>
      <c r="G4983" s="26" t="n">
        <v>702.72</v>
      </c>
      <c r="H4983" s="27" t="n">
        <v>1831</v>
      </c>
      <c r="I4983" s="25" t="s">
        <v>147</v>
      </c>
      <c r="K4983" s="25" t="n">
        <v>2004</v>
      </c>
      <c r="L4983" s="25" t="s">
        <v>186</v>
      </c>
      <c r="M4983" s="25" t="s">
        <v>171</v>
      </c>
      <c r="N4983" s="28" t="n">
        <v>550</v>
      </c>
      <c r="O4983" s="25" t="s">
        <v>55</v>
      </c>
      <c r="P4983" s="29" t="n">
        <v>43004</v>
      </c>
      <c r="Q4983" s="29" t="n">
        <v>43013</v>
      </c>
      <c r="R4983" s="28" t="n">
        <v>0</v>
      </c>
      <c r="S4983" s="28" t="n">
        <f aca="false">IF(O4983="Won",R4983,IF(O4983="Lost",0,N4983))</f>
        <v>0</v>
      </c>
      <c r="T4983" s="30" t="n">
        <f aca="false">IF(AND(P4983&lt;&gt;"",Q4983&lt;&gt;""),Q4983-P4983,"")</f>
        <v>9</v>
      </c>
      <c r="U4983" s="30" t="str">
        <f aca="false">IF(AND(O4983="Engaging",P4983&lt;&gt;""),'Leia-me'!$B$5-P4983,"")</f>
        <v/>
      </c>
      <c r="V4983" s="25" t="str">
        <f aca="false">IF(O4983&lt;&gt;"Engaging","",IF(U4983&lt;='Leia-me'!$B$6,"Saudável",IF(U4983&lt;='Leia-me'!$B$7,"Esfriando",IF(U4983&lt;='Leia-me'!$B$8,"Última chance","Zumbi"))))</f>
        <v/>
      </c>
      <c r="W4983" s="25" t="n">
        <f aca="false">IF(O4983="Won",1,IF(O4983="Lost",0,""))</f>
        <v>0</v>
      </c>
      <c r="Y4983" s="25" t="str">
        <f aca="false">IF(E4983="","Sim","")</f>
        <v/>
      </c>
    </row>
    <row r="4984" customFormat="false" ht="15" hidden="false" customHeight="false" outlineLevel="0" collapsed="false">
      <c r="A4984" s="25" t="s">
        <v>5247</v>
      </c>
      <c r="B4984" s="25" t="s">
        <v>84</v>
      </c>
      <c r="C4984" s="25" t="s">
        <v>93</v>
      </c>
      <c r="D4984" s="25" t="s">
        <v>95</v>
      </c>
      <c r="E4984" s="25" t="s">
        <v>2530</v>
      </c>
      <c r="F4984" s="25" t="s">
        <v>185</v>
      </c>
      <c r="G4984" s="26" t="n">
        <v>527.11</v>
      </c>
      <c r="H4984" s="27" t="n">
        <v>1428</v>
      </c>
      <c r="I4984" s="25" t="s">
        <v>147</v>
      </c>
      <c r="J4984" s="25" t="s">
        <v>193</v>
      </c>
      <c r="K4984" s="25" t="n">
        <v>2011</v>
      </c>
      <c r="L4984" s="25" t="s">
        <v>160</v>
      </c>
      <c r="M4984" s="25" t="s">
        <v>149</v>
      </c>
      <c r="N4984" s="28" t="n">
        <v>3393</v>
      </c>
      <c r="O4984" s="25" t="s">
        <v>55</v>
      </c>
      <c r="P4984" s="29" t="n">
        <v>43004</v>
      </c>
      <c r="Q4984" s="29" t="n">
        <v>43006</v>
      </c>
      <c r="R4984" s="28" t="n">
        <v>0</v>
      </c>
      <c r="S4984" s="28" t="n">
        <f aca="false">IF(O4984="Won",R4984,IF(O4984="Lost",0,N4984))</f>
        <v>0</v>
      </c>
      <c r="T4984" s="30" t="n">
        <f aca="false">IF(AND(P4984&lt;&gt;"",Q4984&lt;&gt;""),Q4984-P4984,"")</f>
        <v>2</v>
      </c>
      <c r="U4984" s="30" t="str">
        <f aca="false">IF(AND(O4984="Engaging",P4984&lt;&gt;""),'Leia-me'!$B$5-P4984,"")</f>
        <v/>
      </c>
      <c r="V4984" s="25" t="str">
        <f aca="false">IF(O4984&lt;&gt;"Engaging","",IF(U4984&lt;='Leia-me'!$B$6,"Saudável",IF(U4984&lt;='Leia-me'!$B$7,"Esfriando",IF(U4984&lt;='Leia-me'!$B$8,"Última chance","Zumbi"))))</f>
        <v/>
      </c>
      <c r="W4984" s="25" t="n">
        <f aca="false">IF(O4984="Won",1,IF(O4984="Lost",0,""))</f>
        <v>0</v>
      </c>
      <c r="Y4984" s="25" t="str">
        <f aca="false">IF(E4984="","Sim","")</f>
        <v/>
      </c>
    </row>
    <row r="4985" customFormat="false" ht="15" hidden="false" customHeight="false" outlineLevel="0" collapsed="false">
      <c r="A4985" s="25" t="s">
        <v>5248</v>
      </c>
      <c r="B4985" s="25" t="s">
        <v>84</v>
      </c>
      <c r="C4985" s="25" t="s">
        <v>93</v>
      </c>
      <c r="D4985" s="25" t="s">
        <v>95</v>
      </c>
      <c r="E4985" s="25" t="s">
        <v>484</v>
      </c>
      <c r="F4985" s="25" t="s">
        <v>211</v>
      </c>
      <c r="G4985" s="26" t="n">
        <v>5158.71</v>
      </c>
      <c r="H4985" s="27" t="n">
        <v>17479</v>
      </c>
      <c r="I4985" s="25" t="s">
        <v>485</v>
      </c>
      <c r="K4985" s="25" t="n">
        <v>1995</v>
      </c>
      <c r="L4985" s="25" t="s">
        <v>178</v>
      </c>
      <c r="M4985" s="25" t="s">
        <v>171</v>
      </c>
      <c r="N4985" s="28" t="n">
        <v>5482</v>
      </c>
      <c r="O4985" s="25" t="s">
        <v>54</v>
      </c>
      <c r="P4985" s="29" t="n">
        <v>43005</v>
      </c>
      <c r="Q4985" s="29" t="n">
        <v>43098</v>
      </c>
      <c r="R4985" s="28" t="n">
        <v>5301</v>
      </c>
      <c r="S4985" s="28" t="n">
        <f aca="false">IF(O4985="Won",R4985,IF(O4985="Lost",0,N4985))</f>
        <v>5301</v>
      </c>
      <c r="T4985" s="30" t="n">
        <f aca="false">IF(AND(P4985&lt;&gt;"",Q4985&lt;&gt;""),Q4985-P4985,"")</f>
        <v>93</v>
      </c>
      <c r="U4985" s="30" t="str">
        <f aca="false">IF(AND(O4985="Engaging",P4985&lt;&gt;""),'Leia-me'!$B$5-P4985,"")</f>
        <v/>
      </c>
      <c r="V4985" s="25" t="str">
        <f aca="false">IF(O4985&lt;&gt;"Engaging","",IF(U4985&lt;='Leia-me'!$B$6,"Saudável",IF(U4985&lt;='Leia-me'!$B$7,"Esfriando",IF(U4985&lt;='Leia-me'!$B$8,"Última chance","Zumbi"))))</f>
        <v/>
      </c>
      <c r="W4985" s="25" t="n">
        <f aca="false">IF(O4985="Won",1,IF(O4985="Lost",0,""))</f>
        <v>1</v>
      </c>
      <c r="Y4985" s="25" t="str">
        <f aca="false">IF(E4985="","Sim","")</f>
        <v/>
      </c>
    </row>
    <row r="4986" customFormat="false" ht="15" hidden="false" customHeight="false" outlineLevel="0" collapsed="false">
      <c r="A4986" s="25" t="s">
        <v>5249</v>
      </c>
      <c r="B4986" s="25" t="s">
        <v>84</v>
      </c>
      <c r="C4986" s="25" t="s">
        <v>93</v>
      </c>
      <c r="D4986" s="25" t="s">
        <v>95</v>
      </c>
      <c r="E4986" s="25" t="s">
        <v>218</v>
      </c>
      <c r="F4986" s="25" t="s">
        <v>146</v>
      </c>
      <c r="G4986" s="26" t="n">
        <v>4.54</v>
      </c>
      <c r="H4986" s="27" t="n">
        <v>9</v>
      </c>
      <c r="I4986" s="25" t="s">
        <v>147</v>
      </c>
      <c r="K4986" s="25" t="n">
        <v>2017</v>
      </c>
      <c r="L4986" s="25" t="s">
        <v>170</v>
      </c>
      <c r="M4986" s="25" t="s">
        <v>171</v>
      </c>
      <c r="N4986" s="28" t="n">
        <v>1096</v>
      </c>
      <c r="O4986" s="25" t="s">
        <v>55</v>
      </c>
      <c r="P4986" s="29" t="n">
        <v>43006</v>
      </c>
      <c r="Q4986" s="29" t="n">
        <v>43015</v>
      </c>
      <c r="R4986" s="28" t="n">
        <v>0</v>
      </c>
      <c r="S4986" s="28" t="n">
        <f aca="false">IF(O4986="Won",R4986,IF(O4986="Lost",0,N4986))</f>
        <v>0</v>
      </c>
      <c r="T4986" s="30" t="n">
        <f aca="false">IF(AND(P4986&lt;&gt;"",Q4986&lt;&gt;""),Q4986-P4986,"")</f>
        <v>9</v>
      </c>
      <c r="U4986" s="30" t="str">
        <f aca="false">IF(AND(O4986="Engaging",P4986&lt;&gt;""),'Leia-me'!$B$5-P4986,"")</f>
        <v/>
      </c>
      <c r="V4986" s="25" t="str">
        <f aca="false">IF(O4986&lt;&gt;"Engaging","",IF(U4986&lt;='Leia-me'!$B$6,"Saudável",IF(U4986&lt;='Leia-me'!$B$7,"Esfriando",IF(U4986&lt;='Leia-me'!$B$8,"Última chance","Zumbi"))))</f>
        <v/>
      </c>
      <c r="W4986" s="25" t="n">
        <f aca="false">IF(O4986="Won",1,IF(O4986="Lost",0,""))</f>
        <v>0</v>
      </c>
      <c r="Y4986" s="25" t="str">
        <f aca="false">IF(E4986="","Sim","")</f>
        <v/>
      </c>
    </row>
    <row r="4987" customFormat="false" ht="15" hidden="false" customHeight="false" outlineLevel="0" collapsed="false">
      <c r="A4987" s="25" t="s">
        <v>5250</v>
      </c>
      <c r="B4987" s="25" t="s">
        <v>84</v>
      </c>
      <c r="C4987" s="25" t="s">
        <v>93</v>
      </c>
      <c r="D4987" s="25" t="s">
        <v>95</v>
      </c>
      <c r="E4987" s="25" t="s">
        <v>3359</v>
      </c>
      <c r="F4987" s="25" t="s">
        <v>159</v>
      </c>
      <c r="G4987" s="26" t="n">
        <v>882.12</v>
      </c>
      <c r="H4987" s="27" t="n">
        <v>2769</v>
      </c>
      <c r="I4987" s="25" t="s">
        <v>147</v>
      </c>
      <c r="K4987" s="25" t="n">
        <v>1997</v>
      </c>
      <c r="L4987" s="25" t="s">
        <v>178</v>
      </c>
      <c r="M4987" s="25" t="s">
        <v>171</v>
      </c>
      <c r="N4987" s="28" t="n">
        <v>5482</v>
      </c>
      <c r="O4987" s="25" t="s">
        <v>54</v>
      </c>
      <c r="P4987" s="29" t="n">
        <v>43008</v>
      </c>
      <c r="Q4987" s="29" t="n">
        <v>43088</v>
      </c>
      <c r="R4987" s="28" t="n">
        <v>5026</v>
      </c>
      <c r="S4987" s="28" t="n">
        <f aca="false">IF(O4987="Won",R4987,IF(O4987="Lost",0,N4987))</f>
        <v>5026</v>
      </c>
      <c r="T4987" s="30" t="n">
        <f aca="false">IF(AND(P4987&lt;&gt;"",Q4987&lt;&gt;""),Q4987-P4987,"")</f>
        <v>80</v>
      </c>
      <c r="U4987" s="30" t="str">
        <f aca="false">IF(AND(O4987="Engaging",P4987&lt;&gt;""),'Leia-me'!$B$5-P4987,"")</f>
        <v/>
      </c>
      <c r="V4987" s="25" t="str">
        <f aca="false">IF(O4987&lt;&gt;"Engaging","",IF(U4987&lt;='Leia-me'!$B$6,"Saudável",IF(U4987&lt;='Leia-me'!$B$7,"Esfriando",IF(U4987&lt;='Leia-me'!$B$8,"Última chance","Zumbi"))))</f>
        <v/>
      </c>
      <c r="W4987" s="25" t="n">
        <f aca="false">IF(O4987="Won",1,IF(O4987="Lost",0,""))</f>
        <v>1</v>
      </c>
      <c r="Y4987" s="25" t="str">
        <f aca="false">IF(E4987="","Sim","")</f>
        <v/>
      </c>
    </row>
    <row r="4988" customFormat="false" ht="15" hidden="false" customHeight="false" outlineLevel="0" collapsed="false">
      <c r="A4988" s="25" t="s">
        <v>5251</v>
      </c>
      <c r="B4988" s="25" t="s">
        <v>84</v>
      </c>
      <c r="C4988" s="25" t="s">
        <v>93</v>
      </c>
      <c r="D4988" s="25" t="s">
        <v>95</v>
      </c>
      <c r="E4988" s="25" t="s">
        <v>444</v>
      </c>
      <c r="F4988" s="25" t="s">
        <v>192</v>
      </c>
      <c r="G4988" s="26" t="n">
        <v>6354.87</v>
      </c>
      <c r="H4988" s="27" t="n">
        <v>16780</v>
      </c>
      <c r="I4988" s="25" t="s">
        <v>147</v>
      </c>
      <c r="J4988" s="25" t="s">
        <v>445</v>
      </c>
      <c r="K4988" s="25" t="n">
        <v>1996</v>
      </c>
      <c r="L4988" s="25" t="s">
        <v>186</v>
      </c>
      <c r="M4988" s="25" t="s">
        <v>171</v>
      </c>
      <c r="N4988" s="28" t="n">
        <v>550</v>
      </c>
      <c r="O4988" s="25" t="s">
        <v>56</v>
      </c>
      <c r="P4988" s="29" t="n">
        <v>43009</v>
      </c>
      <c r="Q4988" s="33"/>
      <c r="R4988" s="34"/>
      <c r="S4988" s="28" t="n">
        <f aca="false">IF(O4988="Won",R4988,IF(O4988="Lost",0,N4988))</f>
        <v>550</v>
      </c>
      <c r="T4988" s="30" t="str">
        <f aca="false">IF(AND(P4988&lt;&gt;"",Q4988&lt;&gt;""),Q4988-P4988,"")</f>
        <v/>
      </c>
      <c r="U4988" s="30" t="n">
        <f aca="false">IF(AND(O4988="Engaging",P4988&lt;&gt;""),'Leia-me'!$B$5-P4988,"")</f>
        <v>91</v>
      </c>
      <c r="V4988" s="25" t="str">
        <f aca="false">IF(O4988&lt;&gt;"Engaging","",IF(U4988&lt;='Leia-me'!$B$6,"Saudável",IF(U4988&lt;='Leia-me'!$B$7,"Esfriando",IF(U4988&lt;='Leia-me'!$B$8,"Última chance","Zumbi"))))</f>
        <v>Esfriando</v>
      </c>
      <c r="W4988" s="25" t="str">
        <f aca="false">IF(O4988="Won",1,IF(O4988="Lost",0,""))</f>
        <v/>
      </c>
      <c r="Y4988" s="25" t="str">
        <f aca="false">IF(E4988="","Sim","")</f>
        <v/>
      </c>
    </row>
    <row r="4989" customFormat="false" ht="15" hidden="false" customHeight="false" outlineLevel="0" collapsed="false">
      <c r="A4989" s="25" t="s">
        <v>5252</v>
      </c>
      <c r="B4989" s="25" t="s">
        <v>84</v>
      </c>
      <c r="C4989" s="25" t="s">
        <v>93</v>
      </c>
      <c r="D4989" s="25" t="s">
        <v>95</v>
      </c>
      <c r="E4989" s="25" t="s">
        <v>3075</v>
      </c>
      <c r="F4989" s="25" t="s">
        <v>165</v>
      </c>
      <c r="G4989" s="26" t="n">
        <v>4269.9</v>
      </c>
      <c r="H4989" s="27" t="n">
        <v>6472</v>
      </c>
      <c r="I4989" s="25" t="s">
        <v>147</v>
      </c>
      <c r="J4989" s="25" t="s">
        <v>1347</v>
      </c>
      <c r="K4989" s="25" t="n">
        <v>1993</v>
      </c>
      <c r="L4989" s="25" t="s">
        <v>170</v>
      </c>
      <c r="M4989" s="25" t="s">
        <v>171</v>
      </c>
      <c r="N4989" s="28" t="n">
        <v>1096</v>
      </c>
      <c r="O4989" s="25" t="s">
        <v>56</v>
      </c>
      <c r="P4989" s="29" t="n">
        <v>43009</v>
      </c>
      <c r="Q4989" s="33"/>
      <c r="R4989" s="34"/>
      <c r="S4989" s="28" t="n">
        <f aca="false">IF(O4989="Won",R4989,IF(O4989="Lost",0,N4989))</f>
        <v>1096</v>
      </c>
      <c r="T4989" s="30" t="str">
        <f aca="false">IF(AND(P4989&lt;&gt;"",Q4989&lt;&gt;""),Q4989-P4989,"")</f>
        <v/>
      </c>
      <c r="U4989" s="30" t="n">
        <f aca="false">IF(AND(O4989="Engaging",P4989&lt;&gt;""),'Leia-me'!$B$5-P4989,"")</f>
        <v>91</v>
      </c>
      <c r="V4989" s="25" t="str">
        <f aca="false">IF(O4989&lt;&gt;"Engaging","",IF(U4989&lt;='Leia-me'!$B$6,"Saudável",IF(U4989&lt;='Leia-me'!$B$7,"Esfriando",IF(U4989&lt;='Leia-me'!$B$8,"Última chance","Zumbi"))))</f>
        <v>Esfriando</v>
      </c>
      <c r="W4989" s="25" t="str">
        <f aca="false">IF(O4989="Won",1,IF(O4989="Lost",0,""))</f>
        <v/>
      </c>
      <c r="Y4989" s="25" t="str">
        <f aca="false">IF(E4989="","Sim","")</f>
        <v/>
      </c>
    </row>
    <row r="4990" customFormat="false" ht="15" hidden="false" customHeight="false" outlineLevel="0" collapsed="false">
      <c r="A4990" s="25" t="s">
        <v>5253</v>
      </c>
      <c r="B4990" s="25" t="s">
        <v>84</v>
      </c>
      <c r="C4990" s="25" t="s">
        <v>93</v>
      </c>
      <c r="D4990" s="25" t="s">
        <v>95</v>
      </c>
      <c r="E4990" s="25" t="s">
        <v>1158</v>
      </c>
      <c r="F4990" s="25" t="s">
        <v>185</v>
      </c>
      <c r="G4990" s="26" t="n">
        <v>7708.38</v>
      </c>
      <c r="H4990" s="27" t="n">
        <v>13756</v>
      </c>
      <c r="I4990" s="25" t="s">
        <v>147</v>
      </c>
      <c r="K4990" s="25" t="n">
        <v>1980</v>
      </c>
      <c r="L4990" s="25" t="s">
        <v>186</v>
      </c>
      <c r="M4990" s="25" t="s">
        <v>171</v>
      </c>
      <c r="N4990" s="28" t="n">
        <v>550</v>
      </c>
      <c r="O4990" s="25" t="s">
        <v>55</v>
      </c>
      <c r="P4990" s="29" t="n">
        <v>43009</v>
      </c>
      <c r="Q4990" s="29" t="n">
        <v>43070</v>
      </c>
      <c r="R4990" s="28" t="n">
        <v>0</v>
      </c>
      <c r="S4990" s="28" t="n">
        <f aca="false">IF(O4990="Won",R4990,IF(O4990="Lost",0,N4990))</f>
        <v>0</v>
      </c>
      <c r="T4990" s="30" t="n">
        <f aca="false">IF(AND(P4990&lt;&gt;"",Q4990&lt;&gt;""),Q4990-P4990,"")</f>
        <v>61</v>
      </c>
      <c r="U4990" s="30" t="str">
        <f aca="false">IF(AND(O4990="Engaging",P4990&lt;&gt;""),'Leia-me'!$B$5-P4990,"")</f>
        <v/>
      </c>
      <c r="V4990" s="25" t="str">
        <f aca="false">IF(O4990&lt;&gt;"Engaging","",IF(U4990&lt;='Leia-me'!$B$6,"Saudável",IF(U4990&lt;='Leia-me'!$B$7,"Esfriando",IF(U4990&lt;='Leia-me'!$B$8,"Última chance","Zumbi"))))</f>
        <v/>
      </c>
      <c r="W4990" s="25" t="n">
        <f aca="false">IF(O4990="Won",1,IF(O4990="Lost",0,""))</f>
        <v>0</v>
      </c>
      <c r="Y4990" s="25" t="str">
        <f aca="false">IF(E4990="","Sim","")</f>
        <v/>
      </c>
    </row>
    <row r="4991" customFormat="false" ht="15" hidden="false" customHeight="false" outlineLevel="0" collapsed="false">
      <c r="A4991" s="25" t="s">
        <v>5254</v>
      </c>
      <c r="B4991" s="25" t="s">
        <v>84</v>
      </c>
      <c r="C4991" s="25" t="s">
        <v>93</v>
      </c>
      <c r="D4991" s="25" t="s">
        <v>95</v>
      </c>
      <c r="E4991" s="25" t="s">
        <v>663</v>
      </c>
      <c r="F4991" s="25" t="s">
        <v>146</v>
      </c>
      <c r="G4991" s="26" t="n">
        <v>326.82</v>
      </c>
      <c r="H4991" s="27" t="n">
        <v>1016</v>
      </c>
      <c r="I4991" s="25" t="s">
        <v>147</v>
      </c>
      <c r="K4991" s="25" t="n">
        <v>1991</v>
      </c>
      <c r="L4991" s="25" t="s">
        <v>178</v>
      </c>
      <c r="M4991" s="25" t="s">
        <v>171</v>
      </c>
      <c r="N4991" s="28" t="n">
        <v>5482</v>
      </c>
      <c r="O4991" s="25" t="s">
        <v>54</v>
      </c>
      <c r="P4991" s="29" t="n">
        <v>43010</v>
      </c>
      <c r="Q4991" s="29" t="n">
        <v>43074</v>
      </c>
      <c r="R4991" s="28" t="n">
        <v>5469</v>
      </c>
      <c r="S4991" s="28" t="n">
        <f aca="false">IF(O4991="Won",R4991,IF(O4991="Lost",0,N4991))</f>
        <v>5469</v>
      </c>
      <c r="T4991" s="30" t="n">
        <f aca="false">IF(AND(P4991&lt;&gt;"",Q4991&lt;&gt;""),Q4991-P4991,"")</f>
        <v>64</v>
      </c>
      <c r="U4991" s="30" t="str">
        <f aca="false">IF(AND(O4991="Engaging",P4991&lt;&gt;""),'Leia-me'!$B$5-P4991,"")</f>
        <v/>
      </c>
      <c r="V4991" s="25" t="str">
        <f aca="false">IF(O4991&lt;&gt;"Engaging","",IF(U4991&lt;='Leia-me'!$B$6,"Saudável",IF(U4991&lt;='Leia-me'!$B$7,"Esfriando",IF(U4991&lt;='Leia-me'!$B$8,"Última chance","Zumbi"))))</f>
        <v/>
      </c>
      <c r="W4991" s="25" t="n">
        <f aca="false">IF(O4991="Won",1,IF(O4991="Lost",0,""))</f>
        <v>1</v>
      </c>
      <c r="Y4991" s="25" t="str">
        <f aca="false">IF(E4991="","Sim","")</f>
        <v/>
      </c>
    </row>
    <row r="4992" customFormat="false" ht="15" hidden="false" customHeight="false" outlineLevel="0" collapsed="false">
      <c r="A4992" s="25" t="s">
        <v>5255</v>
      </c>
      <c r="B4992" s="25" t="s">
        <v>84</v>
      </c>
      <c r="C4992" s="25" t="s">
        <v>93</v>
      </c>
      <c r="D4992" s="25" t="s">
        <v>95</v>
      </c>
      <c r="E4992" s="25" t="s">
        <v>639</v>
      </c>
      <c r="F4992" s="25" t="s">
        <v>211</v>
      </c>
      <c r="G4992" s="26" t="n">
        <v>1419.98</v>
      </c>
      <c r="H4992" s="27" t="n">
        <v>4018</v>
      </c>
      <c r="I4992" s="25" t="s">
        <v>147</v>
      </c>
      <c r="K4992" s="25" t="n">
        <v>2003</v>
      </c>
      <c r="L4992" s="25" t="s">
        <v>178</v>
      </c>
      <c r="M4992" s="25" t="s">
        <v>171</v>
      </c>
      <c r="N4992" s="28" t="n">
        <v>5482</v>
      </c>
      <c r="O4992" s="25" t="s">
        <v>54</v>
      </c>
      <c r="P4992" s="29" t="n">
        <v>43012</v>
      </c>
      <c r="Q4992" s="29" t="n">
        <v>43022</v>
      </c>
      <c r="R4992" s="28" t="n">
        <v>5989</v>
      </c>
      <c r="S4992" s="28" t="n">
        <f aca="false">IF(O4992="Won",R4992,IF(O4992="Lost",0,N4992))</f>
        <v>5989</v>
      </c>
      <c r="T4992" s="30" t="n">
        <f aca="false">IF(AND(P4992&lt;&gt;"",Q4992&lt;&gt;""),Q4992-P4992,"")</f>
        <v>10</v>
      </c>
      <c r="U4992" s="30" t="str">
        <f aca="false">IF(AND(O4992="Engaging",P4992&lt;&gt;""),'Leia-me'!$B$5-P4992,"")</f>
        <v/>
      </c>
      <c r="V4992" s="25" t="str">
        <f aca="false">IF(O4992&lt;&gt;"Engaging","",IF(U4992&lt;='Leia-me'!$B$6,"Saudável",IF(U4992&lt;='Leia-me'!$B$7,"Esfriando",IF(U4992&lt;='Leia-me'!$B$8,"Última chance","Zumbi"))))</f>
        <v/>
      </c>
      <c r="W4992" s="25" t="n">
        <f aca="false">IF(O4992="Won",1,IF(O4992="Lost",0,""))</f>
        <v>1</v>
      </c>
      <c r="Y4992" s="25" t="str">
        <f aca="false">IF(E4992="","Sim","")</f>
        <v/>
      </c>
    </row>
    <row r="4993" customFormat="false" ht="15" hidden="false" customHeight="false" outlineLevel="0" collapsed="false">
      <c r="A4993" s="25" t="s">
        <v>5256</v>
      </c>
      <c r="B4993" s="25" t="s">
        <v>84</v>
      </c>
      <c r="C4993" s="25" t="s">
        <v>93</v>
      </c>
      <c r="D4993" s="25" t="s">
        <v>95</v>
      </c>
      <c r="E4993" s="25" t="s">
        <v>1640</v>
      </c>
      <c r="F4993" s="25" t="s">
        <v>211</v>
      </c>
      <c r="G4993" s="26" t="n">
        <v>71.12</v>
      </c>
      <c r="H4993" s="27" t="n">
        <v>144</v>
      </c>
      <c r="I4993" s="25" t="s">
        <v>147</v>
      </c>
      <c r="K4993" s="25" t="n">
        <v>2010</v>
      </c>
      <c r="L4993" s="25" t="s">
        <v>148</v>
      </c>
      <c r="M4993" s="25" t="s">
        <v>149</v>
      </c>
      <c r="N4993" s="28" t="n">
        <v>55</v>
      </c>
      <c r="O4993" s="25" t="s">
        <v>54</v>
      </c>
      <c r="P4993" s="29" t="n">
        <v>43014</v>
      </c>
      <c r="Q4993" s="29" t="n">
        <v>43095</v>
      </c>
      <c r="R4993" s="28" t="n">
        <v>50</v>
      </c>
      <c r="S4993" s="28" t="n">
        <f aca="false">IF(O4993="Won",R4993,IF(O4993="Lost",0,N4993))</f>
        <v>50</v>
      </c>
      <c r="T4993" s="30" t="n">
        <f aca="false">IF(AND(P4993&lt;&gt;"",Q4993&lt;&gt;""),Q4993-P4993,"")</f>
        <v>81</v>
      </c>
      <c r="U4993" s="30" t="str">
        <f aca="false">IF(AND(O4993="Engaging",P4993&lt;&gt;""),'Leia-me'!$B$5-P4993,"")</f>
        <v/>
      </c>
      <c r="V4993" s="25" t="str">
        <f aca="false">IF(O4993&lt;&gt;"Engaging","",IF(U4993&lt;='Leia-me'!$B$6,"Saudável",IF(U4993&lt;='Leia-me'!$B$7,"Esfriando",IF(U4993&lt;='Leia-me'!$B$8,"Última chance","Zumbi"))))</f>
        <v/>
      </c>
      <c r="W4993" s="25" t="n">
        <f aca="false">IF(O4993="Won",1,IF(O4993="Lost",0,""))</f>
        <v>1</v>
      </c>
      <c r="Y4993" s="25" t="str">
        <f aca="false">IF(E4993="","Sim","")</f>
        <v/>
      </c>
    </row>
    <row r="4994" customFormat="false" ht="15" hidden="false" customHeight="false" outlineLevel="0" collapsed="false">
      <c r="A4994" s="25" t="s">
        <v>5257</v>
      </c>
      <c r="B4994" s="25" t="s">
        <v>84</v>
      </c>
      <c r="C4994" s="25" t="s">
        <v>93</v>
      </c>
      <c r="D4994" s="25" t="s">
        <v>95</v>
      </c>
      <c r="E4994" s="25" t="s">
        <v>445</v>
      </c>
      <c r="F4994" s="25" t="s">
        <v>192</v>
      </c>
      <c r="G4994" s="26" t="n">
        <v>987.39</v>
      </c>
      <c r="H4994" s="27" t="n">
        <v>2253</v>
      </c>
      <c r="I4994" s="25" t="s">
        <v>147</v>
      </c>
      <c r="K4994" s="25" t="n">
        <v>2002</v>
      </c>
      <c r="L4994" s="25" t="s">
        <v>160</v>
      </c>
      <c r="M4994" s="25" t="s">
        <v>149</v>
      </c>
      <c r="N4994" s="28" t="n">
        <v>3393</v>
      </c>
      <c r="O4994" s="25" t="s">
        <v>54</v>
      </c>
      <c r="P4994" s="29" t="n">
        <v>43014</v>
      </c>
      <c r="Q4994" s="29" t="n">
        <v>43051</v>
      </c>
      <c r="R4994" s="28" t="n">
        <v>3333</v>
      </c>
      <c r="S4994" s="28" t="n">
        <f aca="false">IF(O4994="Won",R4994,IF(O4994="Lost",0,N4994))</f>
        <v>3333</v>
      </c>
      <c r="T4994" s="30" t="n">
        <f aca="false">IF(AND(P4994&lt;&gt;"",Q4994&lt;&gt;""),Q4994-P4994,"")</f>
        <v>37</v>
      </c>
      <c r="U4994" s="30" t="str">
        <f aca="false">IF(AND(O4994="Engaging",P4994&lt;&gt;""),'Leia-me'!$B$5-P4994,"")</f>
        <v/>
      </c>
      <c r="V4994" s="25" t="str">
        <f aca="false">IF(O4994&lt;&gt;"Engaging","",IF(U4994&lt;='Leia-me'!$B$6,"Saudável",IF(U4994&lt;='Leia-me'!$B$7,"Esfriando",IF(U4994&lt;='Leia-me'!$B$8,"Última chance","Zumbi"))))</f>
        <v/>
      </c>
      <c r="W4994" s="25" t="n">
        <f aca="false">IF(O4994="Won",1,IF(O4994="Lost",0,""))</f>
        <v>1</v>
      </c>
      <c r="Y4994" s="25" t="str">
        <f aca="false">IF(E4994="","Sim","")</f>
        <v/>
      </c>
    </row>
    <row r="4995" customFormat="false" ht="15" hidden="false" customHeight="false" outlineLevel="0" collapsed="false">
      <c r="A4995" s="25" t="s">
        <v>5258</v>
      </c>
      <c r="B4995" s="25" t="s">
        <v>84</v>
      </c>
      <c r="C4995" s="25" t="s">
        <v>93</v>
      </c>
      <c r="D4995" s="25" t="s">
        <v>95</v>
      </c>
      <c r="E4995" s="25" t="s">
        <v>3373</v>
      </c>
      <c r="F4995" s="25" t="s">
        <v>192</v>
      </c>
      <c r="G4995" s="26" t="n">
        <v>4478.47</v>
      </c>
      <c r="H4995" s="27" t="n">
        <v>13809</v>
      </c>
      <c r="I4995" s="25" t="s">
        <v>147</v>
      </c>
      <c r="K4995" s="25" t="n">
        <v>1979</v>
      </c>
      <c r="L4995" s="25" t="s">
        <v>186</v>
      </c>
      <c r="M4995" s="25" t="s">
        <v>171</v>
      </c>
      <c r="N4995" s="28" t="n">
        <v>550</v>
      </c>
      <c r="O4995" s="25" t="s">
        <v>55</v>
      </c>
      <c r="P4995" s="29" t="n">
        <v>43015</v>
      </c>
      <c r="Q4995" s="29" t="n">
        <v>43016</v>
      </c>
      <c r="R4995" s="28" t="n">
        <v>0</v>
      </c>
      <c r="S4995" s="28" t="n">
        <f aca="false">IF(O4995="Won",R4995,IF(O4995="Lost",0,N4995))</f>
        <v>0</v>
      </c>
      <c r="T4995" s="30" t="n">
        <f aca="false">IF(AND(P4995&lt;&gt;"",Q4995&lt;&gt;""),Q4995-P4995,"")</f>
        <v>1</v>
      </c>
      <c r="U4995" s="30" t="str">
        <f aca="false">IF(AND(O4995="Engaging",P4995&lt;&gt;""),'Leia-me'!$B$5-P4995,"")</f>
        <v/>
      </c>
      <c r="V4995" s="25" t="str">
        <f aca="false">IF(O4995&lt;&gt;"Engaging","",IF(U4995&lt;='Leia-me'!$B$6,"Saudável",IF(U4995&lt;='Leia-me'!$B$7,"Esfriando",IF(U4995&lt;='Leia-me'!$B$8,"Última chance","Zumbi"))))</f>
        <v/>
      </c>
      <c r="W4995" s="25" t="n">
        <f aca="false">IF(O4995="Won",1,IF(O4995="Lost",0,""))</f>
        <v>0</v>
      </c>
      <c r="Y4995" s="25" t="str">
        <f aca="false">IF(E4995="","Sim","")</f>
        <v/>
      </c>
    </row>
    <row r="4996" customFormat="false" ht="15" hidden="false" customHeight="false" outlineLevel="0" collapsed="false">
      <c r="A4996" s="25" t="s">
        <v>5259</v>
      </c>
      <c r="B4996" s="25" t="s">
        <v>84</v>
      </c>
      <c r="C4996" s="25" t="s">
        <v>93</v>
      </c>
      <c r="D4996" s="25" t="s">
        <v>95</v>
      </c>
      <c r="E4996" s="25" t="s">
        <v>661</v>
      </c>
      <c r="F4996" s="25" t="s">
        <v>146</v>
      </c>
      <c r="G4996" s="26" t="n">
        <v>251.41</v>
      </c>
      <c r="H4996" s="27" t="n">
        <v>495</v>
      </c>
      <c r="I4996" s="25" t="s">
        <v>147</v>
      </c>
      <c r="K4996" s="25" t="n">
        <v>1999</v>
      </c>
      <c r="L4996" s="25" t="s">
        <v>160</v>
      </c>
      <c r="M4996" s="25" t="s">
        <v>149</v>
      </c>
      <c r="N4996" s="28" t="n">
        <v>3393</v>
      </c>
      <c r="O4996" s="25" t="s">
        <v>54</v>
      </c>
      <c r="P4996" s="29" t="n">
        <v>43016</v>
      </c>
      <c r="Q4996" s="29" t="n">
        <v>43025</v>
      </c>
      <c r="R4996" s="28" t="n">
        <v>3472</v>
      </c>
      <c r="S4996" s="28" t="n">
        <f aca="false">IF(O4996="Won",R4996,IF(O4996="Lost",0,N4996))</f>
        <v>3472</v>
      </c>
      <c r="T4996" s="30" t="n">
        <f aca="false">IF(AND(P4996&lt;&gt;"",Q4996&lt;&gt;""),Q4996-P4996,"")</f>
        <v>9</v>
      </c>
      <c r="U4996" s="30" t="str">
        <f aca="false">IF(AND(O4996="Engaging",P4996&lt;&gt;""),'Leia-me'!$B$5-P4996,"")</f>
        <v/>
      </c>
      <c r="V4996" s="25" t="str">
        <f aca="false">IF(O4996&lt;&gt;"Engaging","",IF(U4996&lt;='Leia-me'!$B$6,"Saudável",IF(U4996&lt;='Leia-me'!$B$7,"Esfriando",IF(U4996&lt;='Leia-me'!$B$8,"Última chance","Zumbi"))))</f>
        <v/>
      </c>
      <c r="W4996" s="25" t="n">
        <f aca="false">IF(O4996="Won",1,IF(O4996="Lost",0,""))</f>
        <v>1</v>
      </c>
      <c r="Y4996" s="25" t="str">
        <f aca="false">IF(E4996="","Sim","")</f>
        <v/>
      </c>
    </row>
    <row r="4997" customFormat="false" ht="15" hidden="false" customHeight="false" outlineLevel="0" collapsed="false">
      <c r="A4997" s="25" t="s">
        <v>5260</v>
      </c>
      <c r="B4997" s="25" t="s">
        <v>84</v>
      </c>
      <c r="C4997" s="25" t="s">
        <v>93</v>
      </c>
      <c r="D4997" s="25" t="s">
        <v>95</v>
      </c>
      <c r="E4997" s="25" t="s">
        <v>1640</v>
      </c>
      <c r="F4997" s="25" t="s">
        <v>211</v>
      </c>
      <c r="G4997" s="26" t="n">
        <v>71.12</v>
      </c>
      <c r="H4997" s="27" t="n">
        <v>144</v>
      </c>
      <c r="I4997" s="25" t="s">
        <v>147</v>
      </c>
      <c r="K4997" s="25" t="n">
        <v>2010</v>
      </c>
      <c r="L4997" s="25" t="s">
        <v>186</v>
      </c>
      <c r="M4997" s="25" t="s">
        <v>171</v>
      </c>
      <c r="N4997" s="28" t="n">
        <v>550</v>
      </c>
      <c r="O4997" s="25" t="s">
        <v>54</v>
      </c>
      <c r="P4997" s="29" t="n">
        <v>43019</v>
      </c>
      <c r="Q4997" s="29" t="n">
        <v>43051</v>
      </c>
      <c r="R4997" s="28" t="n">
        <v>580</v>
      </c>
      <c r="S4997" s="28" t="n">
        <f aca="false">IF(O4997="Won",R4997,IF(O4997="Lost",0,N4997))</f>
        <v>580</v>
      </c>
      <c r="T4997" s="30" t="n">
        <f aca="false">IF(AND(P4997&lt;&gt;"",Q4997&lt;&gt;""),Q4997-P4997,"")</f>
        <v>32</v>
      </c>
      <c r="U4997" s="30" t="str">
        <f aca="false">IF(AND(O4997="Engaging",P4997&lt;&gt;""),'Leia-me'!$B$5-P4997,"")</f>
        <v/>
      </c>
      <c r="V4997" s="25" t="str">
        <f aca="false">IF(O4997&lt;&gt;"Engaging","",IF(U4997&lt;='Leia-me'!$B$6,"Saudável",IF(U4997&lt;='Leia-me'!$B$7,"Esfriando",IF(U4997&lt;='Leia-me'!$B$8,"Última chance","Zumbi"))))</f>
        <v/>
      </c>
      <c r="W4997" s="25" t="n">
        <f aca="false">IF(O4997="Won",1,IF(O4997="Lost",0,""))</f>
        <v>1</v>
      </c>
      <c r="Y4997" s="25" t="str">
        <f aca="false">IF(E4997="","Sim","")</f>
        <v/>
      </c>
    </row>
    <row r="4998" customFormat="false" ht="15" hidden="false" customHeight="false" outlineLevel="0" collapsed="false">
      <c r="A4998" s="25" t="s">
        <v>5261</v>
      </c>
      <c r="B4998" s="25" t="s">
        <v>84</v>
      </c>
      <c r="C4998" s="25" t="s">
        <v>93</v>
      </c>
      <c r="D4998" s="25" t="s">
        <v>95</v>
      </c>
      <c r="E4998" s="25" t="s">
        <v>1795</v>
      </c>
      <c r="F4998" s="25" t="s">
        <v>177</v>
      </c>
      <c r="G4998" s="26" t="n">
        <v>355.23</v>
      </c>
      <c r="H4998" s="27" t="n">
        <v>853</v>
      </c>
      <c r="I4998" s="25" t="s">
        <v>147</v>
      </c>
      <c r="K4998" s="25" t="n">
        <v>1994</v>
      </c>
      <c r="L4998" s="25" t="s">
        <v>170</v>
      </c>
      <c r="M4998" s="25" t="s">
        <v>171</v>
      </c>
      <c r="N4998" s="28" t="n">
        <v>1096</v>
      </c>
      <c r="O4998" s="25" t="s">
        <v>54</v>
      </c>
      <c r="P4998" s="29" t="n">
        <v>43021</v>
      </c>
      <c r="Q4998" s="29" t="n">
        <v>43031</v>
      </c>
      <c r="R4998" s="28" t="n">
        <v>888</v>
      </c>
      <c r="S4998" s="28" t="n">
        <f aca="false">IF(O4998="Won",R4998,IF(O4998="Lost",0,N4998))</f>
        <v>888</v>
      </c>
      <c r="T4998" s="30" t="n">
        <f aca="false">IF(AND(P4998&lt;&gt;"",Q4998&lt;&gt;""),Q4998-P4998,"")</f>
        <v>10</v>
      </c>
      <c r="U4998" s="30" t="str">
        <f aca="false">IF(AND(O4998="Engaging",P4998&lt;&gt;""),'Leia-me'!$B$5-P4998,"")</f>
        <v/>
      </c>
      <c r="V4998" s="25" t="str">
        <f aca="false">IF(O4998&lt;&gt;"Engaging","",IF(U4998&lt;='Leia-me'!$B$6,"Saudável",IF(U4998&lt;='Leia-me'!$B$7,"Esfriando",IF(U4998&lt;='Leia-me'!$B$8,"Última chance","Zumbi"))))</f>
        <v/>
      </c>
      <c r="W4998" s="25" t="n">
        <f aca="false">IF(O4998="Won",1,IF(O4998="Lost",0,""))</f>
        <v>1</v>
      </c>
      <c r="Y4998" s="25" t="str">
        <f aca="false">IF(E4998="","Sim","")</f>
        <v/>
      </c>
    </row>
    <row r="4999" customFormat="false" ht="15" hidden="false" customHeight="false" outlineLevel="0" collapsed="false">
      <c r="A4999" s="25" t="s">
        <v>5262</v>
      </c>
      <c r="B4999" s="25" t="s">
        <v>84</v>
      </c>
      <c r="C4999" s="25" t="s">
        <v>93</v>
      </c>
      <c r="D4999" s="25" t="s">
        <v>95</v>
      </c>
      <c r="E4999" s="25" t="s">
        <v>251</v>
      </c>
      <c r="F4999" s="25" t="s">
        <v>211</v>
      </c>
      <c r="G4999" s="26" t="n">
        <v>332.43</v>
      </c>
      <c r="H4999" s="27" t="n">
        <v>799</v>
      </c>
      <c r="I4999" s="25" t="s">
        <v>147</v>
      </c>
      <c r="K4999" s="25" t="n">
        <v>1995</v>
      </c>
      <c r="L4999" s="25" t="s">
        <v>1834</v>
      </c>
      <c r="M4999" s="25" t="s">
        <v>171</v>
      </c>
      <c r="N4999" s="28" t="n">
        <v>4821</v>
      </c>
      <c r="O4999" s="25" t="s">
        <v>56</v>
      </c>
      <c r="P4999" s="29" t="n">
        <v>43023</v>
      </c>
      <c r="Q4999" s="33"/>
      <c r="R4999" s="34"/>
      <c r="S4999" s="28" t="n">
        <f aca="false">IF(O4999="Won",R4999,IF(O4999="Lost",0,N4999))</f>
        <v>4821</v>
      </c>
      <c r="T4999" s="30" t="str">
        <f aca="false">IF(AND(P4999&lt;&gt;"",Q4999&lt;&gt;""),Q4999-P4999,"")</f>
        <v/>
      </c>
      <c r="U4999" s="30" t="n">
        <f aca="false">IF(AND(O4999="Engaging",P4999&lt;&gt;""),'Leia-me'!$B$5-P4999,"")</f>
        <v>77</v>
      </c>
      <c r="V4999" s="25" t="str">
        <f aca="false">IF(O4999&lt;&gt;"Engaging","",IF(U4999&lt;='Leia-me'!$B$6,"Saudável",IF(U4999&lt;='Leia-me'!$B$7,"Esfriando",IF(U4999&lt;='Leia-me'!$B$8,"Última chance","Zumbi"))))</f>
        <v>Saudável</v>
      </c>
      <c r="W4999" s="25" t="str">
        <f aca="false">IF(O4999="Won",1,IF(O4999="Lost",0,""))</f>
        <v/>
      </c>
      <c r="X4999" s="25" t="s">
        <v>1835</v>
      </c>
      <c r="Y4999" s="25" t="str">
        <f aca="false">IF(E4999="","Sim","")</f>
        <v/>
      </c>
    </row>
    <row r="5000" customFormat="false" ht="15" hidden="false" customHeight="false" outlineLevel="0" collapsed="false">
      <c r="A5000" s="25" t="s">
        <v>5263</v>
      </c>
      <c r="B5000" s="25" t="s">
        <v>84</v>
      </c>
      <c r="C5000" s="25" t="s">
        <v>93</v>
      </c>
      <c r="D5000" s="25" t="s">
        <v>95</v>
      </c>
      <c r="E5000" s="25" t="s">
        <v>3373</v>
      </c>
      <c r="F5000" s="25" t="s">
        <v>192</v>
      </c>
      <c r="G5000" s="26" t="n">
        <v>4478.47</v>
      </c>
      <c r="H5000" s="27" t="n">
        <v>13809</v>
      </c>
      <c r="I5000" s="25" t="s">
        <v>147</v>
      </c>
      <c r="K5000" s="25" t="n">
        <v>1979</v>
      </c>
      <c r="L5000" s="25" t="s">
        <v>178</v>
      </c>
      <c r="M5000" s="25" t="s">
        <v>171</v>
      </c>
      <c r="N5000" s="28" t="n">
        <v>5482</v>
      </c>
      <c r="O5000" s="25" t="s">
        <v>55</v>
      </c>
      <c r="P5000" s="29" t="n">
        <v>43023</v>
      </c>
      <c r="Q5000" s="29" t="n">
        <v>43032</v>
      </c>
      <c r="R5000" s="28" t="n">
        <v>0</v>
      </c>
      <c r="S5000" s="28" t="n">
        <f aca="false">IF(O5000="Won",R5000,IF(O5000="Lost",0,N5000))</f>
        <v>0</v>
      </c>
      <c r="T5000" s="30" t="n">
        <f aca="false">IF(AND(P5000&lt;&gt;"",Q5000&lt;&gt;""),Q5000-P5000,"")</f>
        <v>9</v>
      </c>
      <c r="U5000" s="30" t="str">
        <f aca="false">IF(AND(O5000="Engaging",P5000&lt;&gt;""),'Leia-me'!$B$5-P5000,"")</f>
        <v/>
      </c>
      <c r="V5000" s="25" t="str">
        <f aca="false">IF(O5000&lt;&gt;"Engaging","",IF(U5000&lt;='Leia-me'!$B$6,"Saudável",IF(U5000&lt;='Leia-me'!$B$7,"Esfriando",IF(U5000&lt;='Leia-me'!$B$8,"Última chance","Zumbi"))))</f>
        <v/>
      </c>
      <c r="W5000" s="25" t="n">
        <f aca="false">IF(O5000="Won",1,IF(O5000="Lost",0,""))</f>
        <v>0</v>
      </c>
      <c r="Y5000" s="25" t="str">
        <f aca="false">IF(E5000="","Sim","")</f>
        <v/>
      </c>
    </row>
    <row r="5001" customFormat="false" ht="15" hidden="false" customHeight="false" outlineLevel="0" collapsed="false">
      <c r="A5001" s="25" t="s">
        <v>5264</v>
      </c>
      <c r="B5001" s="25" t="s">
        <v>84</v>
      </c>
      <c r="C5001" s="25" t="s">
        <v>93</v>
      </c>
      <c r="D5001" s="25" t="s">
        <v>95</v>
      </c>
      <c r="E5001" s="25" t="s">
        <v>1653</v>
      </c>
      <c r="F5001" s="25" t="s">
        <v>165</v>
      </c>
      <c r="G5001" s="26" t="n">
        <v>3838.39</v>
      </c>
      <c r="H5001" s="27" t="n">
        <v>8274</v>
      </c>
      <c r="I5001" s="25" t="s">
        <v>147</v>
      </c>
      <c r="K5001" s="25" t="n">
        <v>1989</v>
      </c>
      <c r="L5001" s="25" t="s">
        <v>1834</v>
      </c>
      <c r="M5001" s="25" t="s">
        <v>171</v>
      </c>
      <c r="N5001" s="28" t="n">
        <v>4821</v>
      </c>
      <c r="O5001" s="25" t="s">
        <v>54</v>
      </c>
      <c r="P5001" s="29" t="n">
        <v>43025</v>
      </c>
      <c r="Q5001" s="29" t="n">
        <v>43037</v>
      </c>
      <c r="R5001" s="28" t="n">
        <v>5144</v>
      </c>
      <c r="S5001" s="28" t="n">
        <f aca="false">IF(O5001="Won",R5001,IF(O5001="Lost",0,N5001))</f>
        <v>5144</v>
      </c>
      <c r="T5001" s="30" t="n">
        <f aca="false">IF(AND(P5001&lt;&gt;"",Q5001&lt;&gt;""),Q5001-P5001,"")</f>
        <v>12</v>
      </c>
      <c r="U5001" s="30" t="str">
        <f aca="false">IF(AND(O5001="Engaging",P5001&lt;&gt;""),'Leia-me'!$B$5-P5001,"")</f>
        <v/>
      </c>
      <c r="V5001" s="25" t="str">
        <f aca="false">IF(O5001&lt;&gt;"Engaging","",IF(U5001&lt;='Leia-me'!$B$6,"Saudável",IF(U5001&lt;='Leia-me'!$B$7,"Esfriando",IF(U5001&lt;='Leia-me'!$B$8,"Última chance","Zumbi"))))</f>
        <v/>
      </c>
      <c r="W5001" s="25" t="n">
        <f aca="false">IF(O5001="Won",1,IF(O5001="Lost",0,""))</f>
        <v>1</v>
      </c>
      <c r="X5001" s="25" t="s">
        <v>1835</v>
      </c>
      <c r="Y5001" s="25" t="str">
        <f aca="false">IF(E5001="","Sim","")</f>
        <v/>
      </c>
    </row>
    <row r="5002" customFormat="false" ht="15" hidden="false" customHeight="false" outlineLevel="0" collapsed="false">
      <c r="A5002" s="25" t="s">
        <v>5265</v>
      </c>
      <c r="B5002" s="25" t="s">
        <v>84</v>
      </c>
      <c r="C5002" s="25" t="s">
        <v>93</v>
      </c>
      <c r="D5002" s="25" t="s">
        <v>95</v>
      </c>
      <c r="E5002" s="25" t="s">
        <v>1055</v>
      </c>
      <c r="F5002" s="25" t="s">
        <v>146</v>
      </c>
      <c r="G5002" s="26" t="n">
        <v>439.21</v>
      </c>
      <c r="H5002" s="27" t="n">
        <v>792</v>
      </c>
      <c r="I5002" s="25" t="s">
        <v>147</v>
      </c>
      <c r="K5002" s="25" t="n">
        <v>1996</v>
      </c>
      <c r="L5002" s="25" t="s">
        <v>160</v>
      </c>
      <c r="M5002" s="25" t="s">
        <v>149</v>
      </c>
      <c r="N5002" s="28" t="n">
        <v>3393</v>
      </c>
      <c r="O5002" s="25" t="s">
        <v>55</v>
      </c>
      <c r="P5002" s="29" t="n">
        <v>43026</v>
      </c>
      <c r="Q5002" s="29" t="n">
        <v>43027</v>
      </c>
      <c r="R5002" s="28" t="n">
        <v>0</v>
      </c>
      <c r="S5002" s="28" t="n">
        <f aca="false">IF(O5002="Won",R5002,IF(O5002="Lost",0,N5002))</f>
        <v>0</v>
      </c>
      <c r="T5002" s="30" t="n">
        <f aca="false">IF(AND(P5002&lt;&gt;"",Q5002&lt;&gt;""),Q5002-P5002,"")</f>
        <v>1</v>
      </c>
      <c r="U5002" s="30" t="str">
        <f aca="false">IF(AND(O5002="Engaging",P5002&lt;&gt;""),'Leia-me'!$B$5-P5002,"")</f>
        <v/>
      </c>
      <c r="V5002" s="25" t="str">
        <f aca="false">IF(O5002&lt;&gt;"Engaging","",IF(U5002&lt;='Leia-me'!$B$6,"Saudável",IF(U5002&lt;='Leia-me'!$B$7,"Esfriando",IF(U5002&lt;='Leia-me'!$B$8,"Última chance","Zumbi"))))</f>
        <v/>
      </c>
      <c r="W5002" s="25" t="n">
        <f aca="false">IF(O5002="Won",1,IF(O5002="Lost",0,""))</f>
        <v>0</v>
      </c>
      <c r="Y5002" s="25" t="str">
        <f aca="false">IF(E5002="","Sim","")</f>
        <v/>
      </c>
    </row>
    <row r="5003" customFormat="false" ht="15" hidden="false" customHeight="false" outlineLevel="0" collapsed="false">
      <c r="A5003" s="25" t="s">
        <v>5266</v>
      </c>
      <c r="B5003" s="25" t="s">
        <v>84</v>
      </c>
      <c r="C5003" s="25" t="s">
        <v>93</v>
      </c>
      <c r="D5003" s="25" t="s">
        <v>95</v>
      </c>
      <c r="E5003" s="25" t="s">
        <v>1795</v>
      </c>
      <c r="F5003" s="25" t="s">
        <v>177</v>
      </c>
      <c r="G5003" s="26" t="n">
        <v>355.23</v>
      </c>
      <c r="H5003" s="27" t="n">
        <v>853</v>
      </c>
      <c r="I5003" s="25" t="s">
        <v>147</v>
      </c>
      <c r="K5003" s="25" t="n">
        <v>1994</v>
      </c>
      <c r="L5003" s="25" t="s">
        <v>1834</v>
      </c>
      <c r="M5003" s="25" t="s">
        <v>171</v>
      </c>
      <c r="N5003" s="28" t="n">
        <v>4821</v>
      </c>
      <c r="O5003" s="25" t="s">
        <v>55</v>
      </c>
      <c r="P5003" s="29" t="n">
        <v>43027</v>
      </c>
      <c r="Q5003" s="29" t="n">
        <v>43039</v>
      </c>
      <c r="R5003" s="28" t="n">
        <v>0</v>
      </c>
      <c r="S5003" s="28" t="n">
        <f aca="false">IF(O5003="Won",R5003,IF(O5003="Lost",0,N5003))</f>
        <v>0</v>
      </c>
      <c r="T5003" s="30" t="n">
        <f aca="false">IF(AND(P5003&lt;&gt;"",Q5003&lt;&gt;""),Q5003-P5003,"")</f>
        <v>12</v>
      </c>
      <c r="U5003" s="30" t="str">
        <f aca="false">IF(AND(O5003="Engaging",P5003&lt;&gt;""),'Leia-me'!$B$5-P5003,"")</f>
        <v/>
      </c>
      <c r="V5003" s="25" t="str">
        <f aca="false">IF(O5003&lt;&gt;"Engaging","",IF(U5003&lt;='Leia-me'!$B$6,"Saudável",IF(U5003&lt;='Leia-me'!$B$7,"Esfriando",IF(U5003&lt;='Leia-me'!$B$8,"Última chance","Zumbi"))))</f>
        <v/>
      </c>
      <c r="W5003" s="25" t="n">
        <f aca="false">IF(O5003="Won",1,IF(O5003="Lost",0,""))</f>
        <v>0</v>
      </c>
      <c r="X5003" s="25" t="s">
        <v>1835</v>
      </c>
      <c r="Y5003" s="25" t="str">
        <f aca="false">IF(E5003="","Sim","")</f>
        <v/>
      </c>
    </row>
    <row r="5004" customFormat="false" ht="15" hidden="false" customHeight="false" outlineLevel="0" collapsed="false">
      <c r="A5004" s="25" t="s">
        <v>5267</v>
      </c>
      <c r="B5004" s="25" t="s">
        <v>84</v>
      </c>
      <c r="C5004" s="25" t="s">
        <v>93</v>
      </c>
      <c r="D5004" s="25" t="s">
        <v>95</v>
      </c>
      <c r="E5004" s="25" t="s">
        <v>193</v>
      </c>
      <c r="F5004" s="25" t="s">
        <v>185</v>
      </c>
      <c r="G5004" s="26" t="n">
        <v>1100.04</v>
      </c>
      <c r="H5004" s="27" t="n">
        <v>2822</v>
      </c>
      <c r="I5004" s="25" t="s">
        <v>147</v>
      </c>
      <c r="K5004" s="25" t="n">
        <v>1996</v>
      </c>
      <c r="L5004" s="25" t="s">
        <v>170</v>
      </c>
      <c r="M5004" s="25" t="s">
        <v>171</v>
      </c>
      <c r="N5004" s="28" t="n">
        <v>1096</v>
      </c>
      <c r="O5004" s="25" t="s">
        <v>54</v>
      </c>
      <c r="P5004" s="29" t="n">
        <v>43027</v>
      </c>
      <c r="Q5004" s="29" t="n">
        <v>43029</v>
      </c>
      <c r="R5004" s="28" t="n">
        <v>1096</v>
      </c>
      <c r="S5004" s="28" t="n">
        <f aca="false">IF(O5004="Won",R5004,IF(O5004="Lost",0,N5004))</f>
        <v>1096</v>
      </c>
      <c r="T5004" s="30" t="n">
        <f aca="false">IF(AND(P5004&lt;&gt;"",Q5004&lt;&gt;""),Q5004-P5004,"")</f>
        <v>2</v>
      </c>
      <c r="U5004" s="30" t="str">
        <f aca="false">IF(AND(O5004="Engaging",P5004&lt;&gt;""),'Leia-me'!$B$5-P5004,"")</f>
        <v/>
      </c>
      <c r="V5004" s="25" t="str">
        <f aca="false">IF(O5004&lt;&gt;"Engaging","",IF(U5004&lt;='Leia-me'!$B$6,"Saudável",IF(U5004&lt;='Leia-me'!$B$7,"Esfriando",IF(U5004&lt;='Leia-me'!$B$8,"Última chance","Zumbi"))))</f>
        <v/>
      </c>
      <c r="W5004" s="25" t="n">
        <f aca="false">IF(O5004="Won",1,IF(O5004="Lost",0,""))</f>
        <v>1</v>
      </c>
      <c r="Y5004" s="25" t="str">
        <f aca="false">IF(E5004="","Sim","")</f>
        <v/>
      </c>
    </row>
    <row r="5005" customFormat="false" ht="15" hidden="false" customHeight="false" outlineLevel="0" collapsed="false">
      <c r="A5005" s="25" t="s">
        <v>5268</v>
      </c>
      <c r="B5005" s="25" t="s">
        <v>84</v>
      </c>
      <c r="C5005" s="25" t="s">
        <v>93</v>
      </c>
      <c r="D5005" s="25" t="s">
        <v>95</v>
      </c>
      <c r="E5005" s="25" t="s">
        <v>421</v>
      </c>
      <c r="F5005" s="25" t="s">
        <v>146</v>
      </c>
      <c r="G5005" s="26" t="n">
        <v>2818.38</v>
      </c>
      <c r="H5005" s="27" t="n">
        <v>6290</v>
      </c>
      <c r="I5005" s="25" t="s">
        <v>147</v>
      </c>
      <c r="K5005" s="25" t="n">
        <v>1994</v>
      </c>
      <c r="L5005" s="25" t="s">
        <v>1834</v>
      </c>
      <c r="M5005" s="25" t="s">
        <v>171</v>
      </c>
      <c r="N5005" s="28" t="n">
        <v>4821</v>
      </c>
      <c r="O5005" s="25" t="s">
        <v>54</v>
      </c>
      <c r="P5005" s="29" t="n">
        <v>43028</v>
      </c>
      <c r="Q5005" s="29" t="n">
        <v>43035</v>
      </c>
      <c r="R5005" s="28" t="n">
        <v>4345</v>
      </c>
      <c r="S5005" s="28" t="n">
        <f aca="false">IF(O5005="Won",R5005,IF(O5005="Lost",0,N5005))</f>
        <v>4345</v>
      </c>
      <c r="T5005" s="30" t="n">
        <f aca="false">IF(AND(P5005&lt;&gt;"",Q5005&lt;&gt;""),Q5005-P5005,"")</f>
        <v>7</v>
      </c>
      <c r="U5005" s="30" t="str">
        <f aca="false">IF(AND(O5005="Engaging",P5005&lt;&gt;""),'Leia-me'!$B$5-P5005,"")</f>
        <v/>
      </c>
      <c r="V5005" s="25" t="str">
        <f aca="false">IF(O5005&lt;&gt;"Engaging","",IF(U5005&lt;='Leia-me'!$B$6,"Saudável",IF(U5005&lt;='Leia-me'!$B$7,"Esfriando",IF(U5005&lt;='Leia-me'!$B$8,"Última chance","Zumbi"))))</f>
        <v/>
      </c>
      <c r="W5005" s="25" t="n">
        <f aca="false">IF(O5005="Won",1,IF(O5005="Lost",0,""))</f>
        <v>1</v>
      </c>
      <c r="X5005" s="25" t="s">
        <v>1835</v>
      </c>
      <c r="Y5005" s="25" t="str">
        <f aca="false">IF(E5005="","Sim","")</f>
        <v/>
      </c>
    </row>
    <row r="5006" customFormat="false" ht="15" hidden="false" customHeight="false" outlineLevel="0" collapsed="false">
      <c r="A5006" s="25" t="s">
        <v>5269</v>
      </c>
      <c r="B5006" s="25" t="s">
        <v>84</v>
      </c>
      <c r="C5006" s="25" t="s">
        <v>93</v>
      </c>
      <c r="D5006" s="25" t="s">
        <v>95</v>
      </c>
      <c r="E5006" s="25" t="s">
        <v>3511</v>
      </c>
      <c r="F5006" s="25" t="s">
        <v>168</v>
      </c>
      <c r="G5006" s="26" t="n">
        <v>1197.44</v>
      </c>
      <c r="H5006" s="27" t="n">
        <v>2570</v>
      </c>
      <c r="I5006" s="25" t="s">
        <v>147</v>
      </c>
      <c r="K5006" s="25" t="n">
        <v>1999</v>
      </c>
      <c r="L5006" s="25" t="s">
        <v>170</v>
      </c>
      <c r="M5006" s="25" t="s">
        <v>171</v>
      </c>
      <c r="N5006" s="28" t="n">
        <v>1096</v>
      </c>
      <c r="O5006" s="25" t="s">
        <v>55</v>
      </c>
      <c r="P5006" s="29" t="n">
        <v>43029</v>
      </c>
      <c r="Q5006" s="29" t="n">
        <v>43068</v>
      </c>
      <c r="R5006" s="28" t="n">
        <v>0</v>
      </c>
      <c r="S5006" s="28" t="n">
        <f aca="false">IF(O5006="Won",R5006,IF(O5006="Lost",0,N5006))</f>
        <v>0</v>
      </c>
      <c r="T5006" s="30" t="n">
        <f aca="false">IF(AND(P5006&lt;&gt;"",Q5006&lt;&gt;""),Q5006-P5006,"")</f>
        <v>39</v>
      </c>
      <c r="U5006" s="30" t="str">
        <f aca="false">IF(AND(O5006="Engaging",P5006&lt;&gt;""),'Leia-me'!$B$5-P5006,"")</f>
        <v/>
      </c>
      <c r="V5006" s="25" t="str">
        <f aca="false">IF(O5006&lt;&gt;"Engaging","",IF(U5006&lt;='Leia-me'!$B$6,"Saudável",IF(U5006&lt;='Leia-me'!$B$7,"Esfriando",IF(U5006&lt;='Leia-me'!$B$8,"Última chance","Zumbi"))))</f>
        <v/>
      </c>
      <c r="W5006" s="25" t="n">
        <f aca="false">IF(O5006="Won",1,IF(O5006="Lost",0,""))</f>
        <v>0</v>
      </c>
      <c r="Y5006" s="25" t="str">
        <f aca="false">IF(E5006="","Sim","")</f>
        <v/>
      </c>
    </row>
    <row r="5007" customFormat="false" ht="15" hidden="false" customHeight="false" outlineLevel="0" collapsed="false">
      <c r="A5007" s="25" t="s">
        <v>5270</v>
      </c>
      <c r="B5007" s="25" t="s">
        <v>84</v>
      </c>
      <c r="C5007" s="25" t="s">
        <v>93</v>
      </c>
      <c r="D5007" s="25" t="s">
        <v>95</v>
      </c>
      <c r="E5007" s="25" t="s">
        <v>639</v>
      </c>
      <c r="F5007" s="25" t="s">
        <v>211</v>
      </c>
      <c r="G5007" s="26" t="n">
        <v>1419.98</v>
      </c>
      <c r="H5007" s="27" t="n">
        <v>4018</v>
      </c>
      <c r="I5007" s="25" t="s">
        <v>147</v>
      </c>
      <c r="K5007" s="25" t="n">
        <v>2003</v>
      </c>
      <c r="L5007" s="25" t="s">
        <v>178</v>
      </c>
      <c r="M5007" s="25" t="s">
        <v>171</v>
      </c>
      <c r="N5007" s="28" t="n">
        <v>5482</v>
      </c>
      <c r="O5007" s="25" t="s">
        <v>54</v>
      </c>
      <c r="P5007" s="29" t="n">
        <v>43030</v>
      </c>
      <c r="Q5007" s="29" t="n">
        <v>43032</v>
      </c>
      <c r="R5007" s="28" t="n">
        <v>5500</v>
      </c>
      <c r="S5007" s="28" t="n">
        <f aca="false">IF(O5007="Won",R5007,IF(O5007="Lost",0,N5007))</f>
        <v>5500</v>
      </c>
      <c r="T5007" s="30" t="n">
        <f aca="false">IF(AND(P5007&lt;&gt;"",Q5007&lt;&gt;""),Q5007-P5007,"")</f>
        <v>2</v>
      </c>
      <c r="U5007" s="30" t="str">
        <f aca="false">IF(AND(O5007="Engaging",P5007&lt;&gt;""),'Leia-me'!$B$5-P5007,"")</f>
        <v/>
      </c>
      <c r="V5007" s="25" t="str">
        <f aca="false">IF(O5007&lt;&gt;"Engaging","",IF(U5007&lt;='Leia-me'!$B$6,"Saudável",IF(U5007&lt;='Leia-me'!$B$7,"Esfriando",IF(U5007&lt;='Leia-me'!$B$8,"Última chance","Zumbi"))))</f>
        <v/>
      </c>
      <c r="W5007" s="25" t="n">
        <f aca="false">IF(O5007="Won",1,IF(O5007="Lost",0,""))</f>
        <v>1</v>
      </c>
      <c r="Y5007" s="25" t="str">
        <f aca="false">IF(E5007="","Sim","")</f>
        <v/>
      </c>
    </row>
    <row r="5008" customFormat="false" ht="15" hidden="false" customHeight="false" outlineLevel="0" collapsed="false">
      <c r="A5008" s="25" t="s">
        <v>5271</v>
      </c>
      <c r="B5008" s="25" t="s">
        <v>84</v>
      </c>
      <c r="C5008" s="25" t="s">
        <v>93</v>
      </c>
      <c r="D5008" s="25" t="s">
        <v>95</v>
      </c>
      <c r="E5008" s="25" t="s">
        <v>1090</v>
      </c>
      <c r="F5008" s="25" t="s">
        <v>155</v>
      </c>
      <c r="G5008" s="26" t="n">
        <v>6395.05</v>
      </c>
      <c r="H5008" s="27" t="n">
        <v>20275</v>
      </c>
      <c r="I5008" s="25" t="s">
        <v>147</v>
      </c>
      <c r="K5008" s="25" t="n">
        <v>1994</v>
      </c>
      <c r="L5008" s="25" t="s">
        <v>160</v>
      </c>
      <c r="M5008" s="25" t="s">
        <v>149</v>
      </c>
      <c r="N5008" s="28" t="n">
        <v>3393</v>
      </c>
      <c r="O5008" s="25" t="s">
        <v>55</v>
      </c>
      <c r="P5008" s="29" t="n">
        <v>43031</v>
      </c>
      <c r="Q5008" s="29" t="n">
        <v>43033</v>
      </c>
      <c r="R5008" s="28" t="n">
        <v>0</v>
      </c>
      <c r="S5008" s="28" t="n">
        <f aca="false">IF(O5008="Won",R5008,IF(O5008="Lost",0,N5008))</f>
        <v>0</v>
      </c>
      <c r="T5008" s="30" t="n">
        <f aca="false">IF(AND(P5008&lt;&gt;"",Q5008&lt;&gt;""),Q5008-P5008,"")</f>
        <v>2</v>
      </c>
      <c r="U5008" s="30" t="str">
        <f aca="false">IF(AND(O5008="Engaging",P5008&lt;&gt;""),'Leia-me'!$B$5-P5008,"")</f>
        <v/>
      </c>
      <c r="V5008" s="25" t="str">
        <f aca="false">IF(O5008&lt;&gt;"Engaging","",IF(U5008&lt;='Leia-me'!$B$6,"Saudável",IF(U5008&lt;='Leia-me'!$B$7,"Esfriando",IF(U5008&lt;='Leia-me'!$B$8,"Última chance","Zumbi"))))</f>
        <v/>
      </c>
      <c r="W5008" s="25" t="n">
        <f aca="false">IF(O5008="Won",1,IF(O5008="Lost",0,""))</f>
        <v>0</v>
      </c>
      <c r="Y5008" s="25" t="str">
        <f aca="false">IF(E5008="","Sim","")</f>
        <v/>
      </c>
    </row>
    <row r="5009" customFormat="false" ht="15" hidden="false" customHeight="false" outlineLevel="0" collapsed="false">
      <c r="A5009" s="25" t="s">
        <v>5272</v>
      </c>
      <c r="B5009" s="25" t="s">
        <v>84</v>
      </c>
      <c r="C5009" s="25" t="s">
        <v>93</v>
      </c>
      <c r="D5009" s="25" t="s">
        <v>95</v>
      </c>
      <c r="E5009" s="25" t="s">
        <v>1690</v>
      </c>
      <c r="F5009" s="25" t="s">
        <v>211</v>
      </c>
      <c r="G5009" s="26" t="n">
        <v>2520.83</v>
      </c>
      <c r="H5009" s="27" t="n">
        <v>3502</v>
      </c>
      <c r="I5009" s="25" t="s">
        <v>147</v>
      </c>
      <c r="K5009" s="25" t="n">
        <v>1990</v>
      </c>
      <c r="L5009" s="25" t="s">
        <v>170</v>
      </c>
      <c r="M5009" s="25" t="s">
        <v>171</v>
      </c>
      <c r="N5009" s="28" t="n">
        <v>1096</v>
      </c>
      <c r="O5009" s="25" t="s">
        <v>54</v>
      </c>
      <c r="P5009" s="29" t="n">
        <v>43031</v>
      </c>
      <c r="Q5009" s="29" t="n">
        <v>43040</v>
      </c>
      <c r="R5009" s="28" t="n">
        <v>1027</v>
      </c>
      <c r="S5009" s="28" t="n">
        <f aca="false">IF(O5009="Won",R5009,IF(O5009="Lost",0,N5009))</f>
        <v>1027</v>
      </c>
      <c r="T5009" s="30" t="n">
        <f aca="false">IF(AND(P5009&lt;&gt;"",Q5009&lt;&gt;""),Q5009-P5009,"")</f>
        <v>9</v>
      </c>
      <c r="U5009" s="30" t="str">
        <f aca="false">IF(AND(O5009="Engaging",P5009&lt;&gt;""),'Leia-me'!$B$5-P5009,"")</f>
        <v/>
      </c>
      <c r="V5009" s="25" t="str">
        <f aca="false">IF(O5009&lt;&gt;"Engaging","",IF(U5009&lt;='Leia-me'!$B$6,"Saudável",IF(U5009&lt;='Leia-me'!$B$7,"Esfriando",IF(U5009&lt;='Leia-me'!$B$8,"Última chance","Zumbi"))))</f>
        <v/>
      </c>
      <c r="W5009" s="25" t="n">
        <f aca="false">IF(O5009="Won",1,IF(O5009="Lost",0,""))</f>
        <v>1</v>
      </c>
      <c r="Y5009" s="25" t="str">
        <f aca="false">IF(E5009="","Sim","")</f>
        <v/>
      </c>
    </row>
    <row r="5010" customFormat="false" ht="15" hidden="false" customHeight="false" outlineLevel="0" collapsed="false">
      <c r="A5010" s="25" t="s">
        <v>5273</v>
      </c>
      <c r="B5010" s="25" t="s">
        <v>84</v>
      </c>
      <c r="C5010" s="25" t="s">
        <v>93</v>
      </c>
      <c r="D5010" s="25" t="s">
        <v>95</v>
      </c>
      <c r="E5010" s="25" t="s">
        <v>421</v>
      </c>
      <c r="F5010" s="25" t="s">
        <v>146</v>
      </c>
      <c r="G5010" s="26" t="n">
        <v>2818.38</v>
      </c>
      <c r="H5010" s="27" t="n">
        <v>6290</v>
      </c>
      <c r="I5010" s="25" t="s">
        <v>147</v>
      </c>
      <c r="K5010" s="25" t="n">
        <v>1994</v>
      </c>
      <c r="L5010" s="25" t="s">
        <v>178</v>
      </c>
      <c r="M5010" s="25" t="s">
        <v>171</v>
      </c>
      <c r="N5010" s="28" t="n">
        <v>5482</v>
      </c>
      <c r="O5010" s="25" t="s">
        <v>55</v>
      </c>
      <c r="P5010" s="29" t="n">
        <v>43032</v>
      </c>
      <c r="Q5010" s="29" t="n">
        <v>43033</v>
      </c>
      <c r="R5010" s="28" t="n">
        <v>0</v>
      </c>
      <c r="S5010" s="28" t="n">
        <f aca="false">IF(O5010="Won",R5010,IF(O5010="Lost",0,N5010))</f>
        <v>0</v>
      </c>
      <c r="T5010" s="30" t="n">
        <f aca="false">IF(AND(P5010&lt;&gt;"",Q5010&lt;&gt;""),Q5010-P5010,"")</f>
        <v>1</v>
      </c>
      <c r="U5010" s="30" t="str">
        <f aca="false">IF(AND(O5010="Engaging",P5010&lt;&gt;""),'Leia-me'!$B$5-P5010,"")</f>
        <v/>
      </c>
      <c r="V5010" s="25" t="str">
        <f aca="false">IF(O5010&lt;&gt;"Engaging","",IF(U5010&lt;='Leia-me'!$B$6,"Saudável",IF(U5010&lt;='Leia-me'!$B$7,"Esfriando",IF(U5010&lt;='Leia-me'!$B$8,"Última chance","Zumbi"))))</f>
        <v/>
      </c>
      <c r="W5010" s="25" t="n">
        <f aca="false">IF(O5010="Won",1,IF(O5010="Lost",0,""))</f>
        <v>0</v>
      </c>
      <c r="Y5010" s="25" t="str">
        <f aca="false">IF(E5010="","Sim","")</f>
        <v/>
      </c>
    </row>
    <row r="5011" customFormat="false" ht="15" hidden="false" customHeight="false" outlineLevel="0" collapsed="false">
      <c r="A5011" s="25" t="s">
        <v>5274</v>
      </c>
      <c r="B5011" s="25" t="s">
        <v>84</v>
      </c>
      <c r="C5011" s="25" t="s">
        <v>93</v>
      </c>
      <c r="D5011" s="25" t="s">
        <v>95</v>
      </c>
      <c r="E5011" s="25" t="s">
        <v>1189</v>
      </c>
      <c r="F5011" s="25" t="s">
        <v>211</v>
      </c>
      <c r="G5011" s="26" t="n">
        <v>702.72</v>
      </c>
      <c r="H5011" s="27" t="n">
        <v>1831</v>
      </c>
      <c r="I5011" s="25" t="s">
        <v>147</v>
      </c>
      <c r="K5011" s="25" t="n">
        <v>2004</v>
      </c>
      <c r="L5011" s="25" t="s">
        <v>160</v>
      </c>
      <c r="M5011" s="25" t="s">
        <v>149</v>
      </c>
      <c r="N5011" s="28" t="n">
        <v>3393</v>
      </c>
      <c r="O5011" s="25" t="s">
        <v>54</v>
      </c>
      <c r="P5011" s="29" t="n">
        <v>43032</v>
      </c>
      <c r="Q5011" s="29" t="n">
        <v>43041</v>
      </c>
      <c r="R5011" s="28" t="n">
        <v>3588</v>
      </c>
      <c r="S5011" s="28" t="n">
        <f aca="false">IF(O5011="Won",R5011,IF(O5011="Lost",0,N5011))</f>
        <v>3588</v>
      </c>
      <c r="T5011" s="30" t="n">
        <f aca="false">IF(AND(P5011&lt;&gt;"",Q5011&lt;&gt;""),Q5011-P5011,"")</f>
        <v>9</v>
      </c>
      <c r="U5011" s="30" t="str">
        <f aca="false">IF(AND(O5011="Engaging",P5011&lt;&gt;""),'Leia-me'!$B$5-P5011,"")</f>
        <v/>
      </c>
      <c r="V5011" s="25" t="str">
        <f aca="false">IF(O5011&lt;&gt;"Engaging","",IF(U5011&lt;='Leia-me'!$B$6,"Saudável",IF(U5011&lt;='Leia-me'!$B$7,"Esfriando",IF(U5011&lt;='Leia-me'!$B$8,"Última chance","Zumbi"))))</f>
        <v/>
      </c>
      <c r="W5011" s="25" t="n">
        <f aca="false">IF(O5011="Won",1,IF(O5011="Lost",0,""))</f>
        <v>1</v>
      </c>
      <c r="Y5011" s="25" t="str">
        <f aca="false">IF(E5011="","Sim","")</f>
        <v/>
      </c>
    </row>
    <row r="5012" customFormat="false" ht="15" hidden="false" customHeight="false" outlineLevel="0" collapsed="false">
      <c r="A5012" s="25" t="s">
        <v>5275</v>
      </c>
      <c r="B5012" s="25" t="s">
        <v>84</v>
      </c>
      <c r="C5012" s="25" t="s">
        <v>93</v>
      </c>
      <c r="D5012" s="25" t="s">
        <v>95</v>
      </c>
      <c r="E5012" s="25" t="s">
        <v>661</v>
      </c>
      <c r="F5012" s="25" t="s">
        <v>146</v>
      </c>
      <c r="G5012" s="26" t="n">
        <v>251.41</v>
      </c>
      <c r="H5012" s="27" t="n">
        <v>495</v>
      </c>
      <c r="I5012" s="25" t="s">
        <v>147</v>
      </c>
      <c r="K5012" s="25" t="n">
        <v>1999</v>
      </c>
      <c r="L5012" s="25" t="s">
        <v>186</v>
      </c>
      <c r="M5012" s="25" t="s">
        <v>171</v>
      </c>
      <c r="N5012" s="28" t="n">
        <v>550</v>
      </c>
      <c r="O5012" s="25" t="s">
        <v>55</v>
      </c>
      <c r="P5012" s="29" t="n">
        <v>43034</v>
      </c>
      <c r="Q5012" s="29" t="n">
        <v>43045</v>
      </c>
      <c r="R5012" s="28" t="n">
        <v>0</v>
      </c>
      <c r="S5012" s="28" t="n">
        <f aca="false">IF(O5012="Won",R5012,IF(O5012="Lost",0,N5012))</f>
        <v>0</v>
      </c>
      <c r="T5012" s="30" t="n">
        <f aca="false">IF(AND(P5012&lt;&gt;"",Q5012&lt;&gt;""),Q5012-P5012,"")</f>
        <v>11</v>
      </c>
      <c r="U5012" s="30" t="str">
        <f aca="false">IF(AND(O5012="Engaging",P5012&lt;&gt;""),'Leia-me'!$B$5-P5012,"")</f>
        <v/>
      </c>
      <c r="V5012" s="25" t="str">
        <f aca="false">IF(O5012&lt;&gt;"Engaging","",IF(U5012&lt;='Leia-me'!$B$6,"Saudável",IF(U5012&lt;='Leia-me'!$B$7,"Esfriando",IF(U5012&lt;='Leia-me'!$B$8,"Última chance","Zumbi"))))</f>
        <v/>
      </c>
      <c r="W5012" s="25" t="n">
        <f aca="false">IF(O5012="Won",1,IF(O5012="Lost",0,""))</f>
        <v>0</v>
      </c>
      <c r="Y5012" s="25" t="str">
        <f aca="false">IF(E5012="","Sim","")</f>
        <v/>
      </c>
    </row>
    <row r="5013" customFormat="false" ht="15" hidden="false" customHeight="false" outlineLevel="0" collapsed="false">
      <c r="A5013" s="25" t="s">
        <v>5276</v>
      </c>
      <c r="B5013" s="25" t="s">
        <v>84</v>
      </c>
      <c r="C5013" s="25" t="s">
        <v>93</v>
      </c>
      <c r="D5013" s="25" t="s">
        <v>95</v>
      </c>
      <c r="E5013" s="25" t="s">
        <v>1653</v>
      </c>
      <c r="F5013" s="25" t="s">
        <v>165</v>
      </c>
      <c r="G5013" s="26" t="n">
        <v>3838.39</v>
      </c>
      <c r="H5013" s="27" t="n">
        <v>8274</v>
      </c>
      <c r="I5013" s="25" t="s">
        <v>147</v>
      </c>
      <c r="K5013" s="25" t="n">
        <v>1989</v>
      </c>
      <c r="L5013" s="25" t="s">
        <v>178</v>
      </c>
      <c r="M5013" s="25" t="s">
        <v>171</v>
      </c>
      <c r="N5013" s="28" t="n">
        <v>5482</v>
      </c>
      <c r="O5013" s="25" t="s">
        <v>55</v>
      </c>
      <c r="P5013" s="29" t="n">
        <v>43035</v>
      </c>
      <c r="Q5013" s="29" t="n">
        <v>43037</v>
      </c>
      <c r="R5013" s="28" t="n">
        <v>0</v>
      </c>
      <c r="S5013" s="28" t="n">
        <f aca="false">IF(O5013="Won",R5013,IF(O5013="Lost",0,N5013))</f>
        <v>0</v>
      </c>
      <c r="T5013" s="30" t="n">
        <f aca="false">IF(AND(P5013&lt;&gt;"",Q5013&lt;&gt;""),Q5013-P5013,"")</f>
        <v>2</v>
      </c>
      <c r="U5013" s="30" t="str">
        <f aca="false">IF(AND(O5013="Engaging",P5013&lt;&gt;""),'Leia-me'!$B$5-P5013,"")</f>
        <v/>
      </c>
      <c r="V5013" s="25" t="str">
        <f aca="false">IF(O5013&lt;&gt;"Engaging","",IF(U5013&lt;='Leia-me'!$B$6,"Saudável",IF(U5013&lt;='Leia-me'!$B$7,"Esfriando",IF(U5013&lt;='Leia-me'!$B$8,"Última chance","Zumbi"))))</f>
        <v/>
      </c>
      <c r="W5013" s="25" t="n">
        <f aca="false">IF(O5013="Won",1,IF(O5013="Lost",0,""))</f>
        <v>0</v>
      </c>
      <c r="Y5013" s="25" t="str">
        <f aca="false">IF(E5013="","Sim","")</f>
        <v/>
      </c>
    </row>
    <row r="5014" customFormat="false" ht="15" hidden="false" customHeight="false" outlineLevel="0" collapsed="false">
      <c r="A5014" s="25" t="s">
        <v>5277</v>
      </c>
      <c r="B5014" s="25" t="s">
        <v>84</v>
      </c>
      <c r="C5014" s="25" t="s">
        <v>93</v>
      </c>
      <c r="D5014" s="25" t="s">
        <v>95</v>
      </c>
      <c r="E5014" s="25" t="s">
        <v>1690</v>
      </c>
      <c r="F5014" s="25" t="s">
        <v>211</v>
      </c>
      <c r="G5014" s="26" t="n">
        <v>2520.83</v>
      </c>
      <c r="H5014" s="27" t="n">
        <v>3502</v>
      </c>
      <c r="I5014" s="25" t="s">
        <v>147</v>
      </c>
      <c r="K5014" s="25" t="n">
        <v>1990</v>
      </c>
      <c r="L5014" s="25" t="s">
        <v>186</v>
      </c>
      <c r="M5014" s="25" t="s">
        <v>171</v>
      </c>
      <c r="N5014" s="28" t="n">
        <v>550</v>
      </c>
      <c r="O5014" s="25" t="s">
        <v>55</v>
      </c>
      <c r="P5014" s="29" t="n">
        <v>43037</v>
      </c>
      <c r="Q5014" s="29" t="n">
        <v>43051</v>
      </c>
      <c r="R5014" s="28" t="n">
        <v>0</v>
      </c>
      <c r="S5014" s="28" t="n">
        <f aca="false">IF(O5014="Won",R5014,IF(O5014="Lost",0,N5014))</f>
        <v>0</v>
      </c>
      <c r="T5014" s="30" t="n">
        <f aca="false">IF(AND(P5014&lt;&gt;"",Q5014&lt;&gt;""),Q5014-P5014,"")</f>
        <v>14</v>
      </c>
      <c r="U5014" s="30" t="str">
        <f aca="false">IF(AND(O5014="Engaging",P5014&lt;&gt;""),'Leia-me'!$B$5-P5014,"")</f>
        <v/>
      </c>
      <c r="V5014" s="25" t="str">
        <f aca="false">IF(O5014&lt;&gt;"Engaging","",IF(U5014&lt;='Leia-me'!$B$6,"Saudável",IF(U5014&lt;='Leia-me'!$B$7,"Esfriando",IF(U5014&lt;='Leia-me'!$B$8,"Última chance","Zumbi"))))</f>
        <v/>
      </c>
      <c r="W5014" s="25" t="n">
        <f aca="false">IF(O5014="Won",1,IF(O5014="Lost",0,""))</f>
        <v>0</v>
      </c>
      <c r="Y5014" s="25" t="str">
        <f aca="false">IF(E5014="","Sim","")</f>
        <v/>
      </c>
    </row>
    <row r="5015" customFormat="false" ht="15" hidden="false" customHeight="false" outlineLevel="0" collapsed="false">
      <c r="A5015" s="25" t="s">
        <v>5278</v>
      </c>
      <c r="B5015" s="25" t="s">
        <v>84</v>
      </c>
      <c r="C5015" s="25" t="s">
        <v>93</v>
      </c>
      <c r="D5015" s="25" t="s">
        <v>95</v>
      </c>
      <c r="E5015" s="25" t="s">
        <v>1189</v>
      </c>
      <c r="F5015" s="25" t="s">
        <v>211</v>
      </c>
      <c r="G5015" s="26" t="n">
        <v>702.72</v>
      </c>
      <c r="H5015" s="27" t="n">
        <v>1831</v>
      </c>
      <c r="I5015" s="25" t="s">
        <v>147</v>
      </c>
      <c r="K5015" s="25" t="n">
        <v>2004</v>
      </c>
      <c r="L5015" s="25" t="s">
        <v>1834</v>
      </c>
      <c r="M5015" s="25" t="s">
        <v>171</v>
      </c>
      <c r="N5015" s="28" t="n">
        <v>4821</v>
      </c>
      <c r="O5015" s="25" t="s">
        <v>54</v>
      </c>
      <c r="P5015" s="29" t="n">
        <v>43038</v>
      </c>
      <c r="Q5015" s="29" t="n">
        <v>43043</v>
      </c>
      <c r="R5015" s="28" t="n">
        <v>5239</v>
      </c>
      <c r="S5015" s="28" t="n">
        <f aca="false">IF(O5015="Won",R5015,IF(O5015="Lost",0,N5015))</f>
        <v>5239</v>
      </c>
      <c r="T5015" s="30" t="n">
        <f aca="false">IF(AND(P5015&lt;&gt;"",Q5015&lt;&gt;""),Q5015-P5015,"")</f>
        <v>5</v>
      </c>
      <c r="U5015" s="30" t="str">
        <f aca="false">IF(AND(O5015="Engaging",P5015&lt;&gt;""),'Leia-me'!$B$5-P5015,"")</f>
        <v/>
      </c>
      <c r="V5015" s="25" t="str">
        <f aca="false">IF(O5015&lt;&gt;"Engaging","",IF(U5015&lt;='Leia-me'!$B$6,"Saudável",IF(U5015&lt;='Leia-me'!$B$7,"Esfriando",IF(U5015&lt;='Leia-me'!$B$8,"Última chance","Zumbi"))))</f>
        <v/>
      </c>
      <c r="W5015" s="25" t="n">
        <f aca="false">IF(O5015="Won",1,IF(O5015="Lost",0,""))</f>
        <v>1</v>
      </c>
      <c r="X5015" s="25" t="s">
        <v>1835</v>
      </c>
      <c r="Y5015" s="25" t="str">
        <f aca="false">IF(E5015="","Sim","")</f>
        <v/>
      </c>
    </row>
    <row r="5016" customFormat="false" ht="15" hidden="false" customHeight="false" outlineLevel="0" collapsed="false">
      <c r="A5016" s="25" t="s">
        <v>5279</v>
      </c>
      <c r="B5016" s="25" t="s">
        <v>84</v>
      </c>
      <c r="C5016" s="25" t="s">
        <v>93</v>
      </c>
      <c r="D5016" s="25" t="s">
        <v>95</v>
      </c>
      <c r="E5016" s="25" t="s">
        <v>1049</v>
      </c>
      <c r="F5016" s="25" t="s">
        <v>177</v>
      </c>
      <c r="G5016" s="26" t="n">
        <v>2022.14</v>
      </c>
      <c r="H5016" s="27" t="n">
        <v>5113</v>
      </c>
      <c r="I5016" s="25" t="s">
        <v>147</v>
      </c>
      <c r="K5016" s="25" t="n">
        <v>1998</v>
      </c>
      <c r="L5016" s="25" t="s">
        <v>1834</v>
      </c>
      <c r="M5016" s="25" t="s">
        <v>171</v>
      </c>
      <c r="N5016" s="28" t="n">
        <v>4821</v>
      </c>
      <c r="O5016" s="25" t="s">
        <v>54</v>
      </c>
      <c r="P5016" s="29" t="n">
        <v>43039</v>
      </c>
      <c r="Q5016" s="29" t="n">
        <v>43053</v>
      </c>
      <c r="R5016" s="28" t="n">
        <v>4529</v>
      </c>
      <c r="S5016" s="28" t="n">
        <f aca="false">IF(O5016="Won",R5016,IF(O5016="Lost",0,N5016))</f>
        <v>4529</v>
      </c>
      <c r="T5016" s="30" t="n">
        <f aca="false">IF(AND(P5016&lt;&gt;"",Q5016&lt;&gt;""),Q5016-P5016,"")</f>
        <v>14</v>
      </c>
      <c r="U5016" s="30" t="str">
        <f aca="false">IF(AND(O5016="Engaging",P5016&lt;&gt;""),'Leia-me'!$B$5-P5016,"")</f>
        <v/>
      </c>
      <c r="V5016" s="25" t="str">
        <f aca="false">IF(O5016&lt;&gt;"Engaging","",IF(U5016&lt;='Leia-me'!$B$6,"Saudável",IF(U5016&lt;='Leia-me'!$B$7,"Esfriando",IF(U5016&lt;='Leia-me'!$B$8,"Última chance","Zumbi"))))</f>
        <v/>
      </c>
      <c r="W5016" s="25" t="n">
        <f aca="false">IF(O5016="Won",1,IF(O5016="Lost",0,""))</f>
        <v>1</v>
      </c>
      <c r="X5016" s="25" t="s">
        <v>1835</v>
      </c>
      <c r="Y5016" s="25" t="str">
        <f aca="false">IF(E5016="","Sim","")</f>
        <v/>
      </c>
    </row>
    <row r="5017" customFormat="false" ht="15" hidden="false" customHeight="false" outlineLevel="0" collapsed="false">
      <c r="A5017" s="25" t="s">
        <v>5280</v>
      </c>
      <c r="B5017" s="25" t="s">
        <v>84</v>
      </c>
      <c r="C5017" s="25" t="s">
        <v>93</v>
      </c>
      <c r="D5017" s="25" t="s">
        <v>95</v>
      </c>
      <c r="E5017" s="25" t="s">
        <v>1158</v>
      </c>
      <c r="F5017" s="25" t="s">
        <v>185</v>
      </c>
      <c r="G5017" s="26" t="n">
        <v>7708.38</v>
      </c>
      <c r="H5017" s="27" t="n">
        <v>13756</v>
      </c>
      <c r="I5017" s="25" t="s">
        <v>147</v>
      </c>
      <c r="K5017" s="25" t="n">
        <v>1980</v>
      </c>
      <c r="L5017" s="25" t="s">
        <v>160</v>
      </c>
      <c r="M5017" s="25" t="s">
        <v>149</v>
      </c>
      <c r="N5017" s="28" t="n">
        <v>3393</v>
      </c>
      <c r="O5017" s="25" t="s">
        <v>54</v>
      </c>
      <c r="P5017" s="29" t="n">
        <v>43039</v>
      </c>
      <c r="Q5017" s="29" t="n">
        <v>43079</v>
      </c>
      <c r="R5017" s="28" t="n">
        <v>2695</v>
      </c>
      <c r="S5017" s="28" t="n">
        <f aca="false">IF(O5017="Won",R5017,IF(O5017="Lost",0,N5017))</f>
        <v>2695</v>
      </c>
      <c r="T5017" s="30" t="n">
        <f aca="false">IF(AND(P5017&lt;&gt;"",Q5017&lt;&gt;""),Q5017-P5017,"")</f>
        <v>40</v>
      </c>
      <c r="U5017" s="30" t="str">
        <f aca="false">IF(AND(O5017="Engaging",P5017&lt;&gt;""),'Leia-me'!$B$5-P5017,"")</f>
        <v/>
      </c>
      <c r="V5017" s="25" t="str">
        <f aca="false">IF(O5017&lt;&gt;"Engaging","",IF(U5017&lt;='Leia-me'!$B$6,"Saudável",IF(U5017&lt;='Leia-me'!$B$7,"Esfriando",IF(U5017&lt;='Leia-me'!$B$8,"Última chance","Zumbi"))))</f>
        <v/>
      </c>
      <c r="W5017" s="25" t="n">
        <f aca="false">IF(O5017="Won",1,IF(O5017="Lost",0,""))</f>
        <v>1</v>
      </c>
      <c r="Y5017" s="25" t="str">
        <f aca="false">IF(E5017="","Sim","")</f>
        <v/>
      </c>
    </row>
    <row r="5018" customFormat="false" ht="15" hidden="false" customHeight="false" outlineLevel="0" collapsed="false">
      <c r="A5018" s="25" t="s">
        <v>5281</v>
      </c>
      <c r="B5018" s="25" t="s">
        <v>84</v>
      </c>
      <c r="C5018" s="25" t="s">
        <v>93</v>
      </c>
      <c r="D5018" s="25" t="s">
        <v>95</v>
      </c>
      <c r="E5018" s="25" t="s">
        <v>494</v>
      </c>
      <c r="F5018" s="25" t="s">
        <v>192</v>
      </c>
      <c r="G5018" s="26" t="n">
        <v>11698.03</v>
      </c>
      <c r="H5018" s="27" t="n">
        <v>34288</v>
      </c>
      <c r="I5018" s="25" t="s">
        <v>147</v>
      </c>
      <c r="K5018" s="25" t="n">
        <v>1982</v>
      </c>
      <c r="L5018" s="25" t="s">
        <v>170</v>
      </c>
      <c r="M5018" s="25" t="s">
        <v>171</v>
      </c>
      <c r="N5018" s="28" t="n">
        <v>1096</v>
      </c>
      <c r="O5018" s="25" t="s">
        <v>55</v>
      </c>
      <c r="P5018" s="29" t="n">
        <v>43040</v>
      </c>
      <c r="Q5018" s="29" t="n">
        <v>43052</v>
      </c>
      <c r="R5018" s="28" t="n">
        <v>0</v>
      </c>
      <c r="S5018" s="28" t="n">
        <f aca="false">IF(O5018="Won",R5018,IF(O5018="Lost",0,N5018))</f>
        <v>0</v>
      </c>
      <c r="T5018" s="30" t="n">
        <f aca="false">IF(AND(P5018&lt;&gt;"",Q5018&lt;&gt;""),Q5018-P5018,"")</f>
        <v>12</v>
      </c>
      <c r="U5018" s="30" t="str">
        <f aca="false">IF(AND(O5018="Engaging",P5018&lt;&gt;""),'Leia-me'!$B$5-P5018,"")</f>
        <v/>
      </c>
      <c r="V5018" s="25" t="str">
        <f aca="false">IF(O5018&lt;&gt;"Engaging","",IF(U5018&lt;='Leia-me'!$B$6,"Saudável",IF(U5018&lt;='Leia-me'!$B$7,"Esfriando",IF(U5018&lt;='Leia-me'!$B$8,"Última chance","Zumbi"))))</f>
        <v/>
      </c>
      <c r="W5018" s="25" t="n">
        <f aca="false">IF(O5018="Won",1,IF(O5018="Lost",0,""))</f>
        <v>0</v>
      </c>
      <c r="Y5018" s="25" t="str">
        <f aca="false">IF(E5018="","Sim","")</f>
        <v/>
      </c>
    </row>
    <row r="5019" customFormat="false" ht="15" hidden="false" customHeight="false" outlineLevel="0" collapsed="false">
      <c r="A5019" s="25" t="s">
        <v>5282</v>
      </c>
      <c r="B5019" s="25" t="s">
        <v>84</v>
      </c>
      <c r="C5019" s="25" t="s">
        <v>93</v>
      </c>
      <c r="D5019" s="25" t="s">
        <v>95</v>
      </c>
      <c r="E5019" s="25" t="s">
        <v>169</v>
      </c>
      <c r="F5019" s="25" t="s">
        <v>168</v>
      </c>
      <c r="G5019" s="26" t="n">
        <v>2403.58</v>
      </c>
      <c r="H5019" s="27" t="n">
        <v>8801</v>
      </c>
      <c r="I5019" s="25" t="s">
        <v>147</v>
      </c>
      <c r="K5019" s="25" t="n">
        <v>1986</v>
      </c>
      <c r="L5019" s="25" t="s">
        <v>1834</v>
      </c>
      <c r="M5019" s="25" t="s">
        <v>171</v>
      </c>
      <c r="N5019" s="28" t="n">
        <v>4821</v>
      </c>
      <c r="O5019" s="25" t="s">
        <v>56</v>
      </c>
      <c r="P5019" s="29" t="n">
        <v>43043</v>
      </c>
      <c r="Q5019" s="33"/>
      <c r="R5019" s="34"/>
      <c r="S5019" s="28" t="n">
        <f aca="false">IF(O5019="Won",R5019,IF(O5019="Lost",0,N5019))</f>
        <v>4821</v>
      </c>
      <c r="T5019" s="30" t="str">
        <f aca="false">IF(AND(P5019&lt;&gt;"",Q5019&lt;&gt;""),Q5019-P5019,"")</f>
        <v/>
      </c>
      <c r="U5019" s="30" t="n">
        <f aca="false">IF(AND(O5019="Engaging",P5019&lt;&gt;""),'Leia-me'!$B$5-P5019,"")</f>
        <v>57</v>
      </c>
      <c r="V5019" s="25" t="str">
        <f aca="false">IF(O5019&lt;&gt;"Engaging","",IF(U5019&lt;='Leia-me'!$B$6,"Saudável",IF(U5019&lt;='Leia-me'!$B$7,"Esfriando",IF(U5019&lt;='Leia-me'!$B$8,"Última chance","Zumbi"))))</f>
        <v>Saudável</v>
      </c>
      <c r="W5019" s="25" t="str">
        <f aca="false">IF(O5019="Won",1,IF(O5019="Lost",0,""))</f>
        <v/>
      </c>
      <c r="X5019" s="25" t="s">
        <v>1835</v>
      </c>
      <c r="Y5019" s="25" t="str">
        <f aca="false">IF(E5019="","Sim","")</f>
        <v/>
      </c>
    </row>
    <row r="5020" customFormat="false" ht="15" hidden="false" customHeight="false" outlineLevel="0" collapsed="false">
      <c r="A5020" s="25" t="s">
        <v>5283</v>
      </c>
      <c r="B5020" s="25" t="s">
        <v>84</v>
      </c>
      <c r="C5020" s="25" t="s">
        <v>93</v>
      </c>
      <c r="D5020" s="25" t="s">
        <v>95</v>
      </c>
      <c r="E5020" s="25" t="s">
        <v>452</v>
      </c>
      <c r="F5020" s="25" t="s">
        <v>185</v>
      </c>
      <c r="G5020" s="26" t="n">
        <v>1712.68</v>
      </c>
      <c r="H5020" s="27" t="n">
        <v>3194</v>
      </c>
      <c r="I5020" s="25" t="s">
        <v>147</v>
      </c>
      <c r="J5020" s="25" t="s">
        <v>193</v>
      </c>
      <c r="K5020" s="25" t="n">
        <v>1992</v>
      </c>
      <c r="L5020" s="25" t="s">
        <v>186</v>
      </c>
      <c r="M5020" s="25" t="s">
        <v>171</v>
      </c>
      <c r="N5020" s="28" t="n">
        <v>550</v>
      </c>
      <c r="O5020" s="25" t="s">
        <v>54</v>
      </c>
      <c r="P5020" s="29" t="n">
        <v>43043</v>
      </c>
      <c r="Q5020" s="29" t="n">
        <v>43045</v>
      </c>
      <c r="R5020" s="28" t="n">
        <v>583</v>
      </c>
      <c r="S5020" s="28" t="n">
        <f aca="false">IF(O5020="Won",R5020,IF(O5020="Lost",0,N5020))</f>
        <v>583</v>
      </c>
      <c r="T5020" s="30" t="n">
        <f aca="false">IF(AND(P5020&lt;&gt;"",Q5020&lt;&gt;""),Q5020-P5020,"")</f>
        <v>2</v>
      </c>
      <c r="U5020" s="30" t="str">
        <f aca="false">IF(AND(O5020="Engaging",P5020&lt;&gt;""),'Leia-me'!$B$5-P5020,"")</f>
        <v/>
      </c>
      <c r="V5020" s="25" t="str">
        <f aca="false">IF(O5020&lt;&gt;"Engaging","",IF(U5020&lt;='Leia-me'!$B$6,"Saudável",IF(U5020&lt;='Leia-me'!$B$7,"Esfriando",IF(U5020&lt;='Leia-me'!$B$8,"Última chance","Zumbi"))))</f>
        <v/>
      </c>
      <c r="W5020" s="25" t="n">
        <f aca="false">IF(O5020="Won",1,IF(O5020="Lost",0,""))</f>
        <v>1</v>
      </c>
      <c r="Y5020" s="25" t="str">
        <f aca="false">IF(E5020="","Sim","")</f>
        <v/>
      </c>
    </row>
    <row r="5021" customFormat="false" ht="15" hidden="false" customHeight="false" outlineLevel="0" collapsed="false">
      <c r="A5021" s="25" t="s">
        <v>5284</v>
      </c>
      <c r="B5021" s="25" t="s">
        <v>84</v>
      </c>
      <c r="C5021" s="25" t="s">
        <v>93</v>
      </c>
      <c r="D5021" s="25" t="s">
        <v>95</v>
      </c>
      <c r="G5021" s="31"/>
      <c r="H5021" s="32"/>
      <c r="L5021" s="25" t="s">
        <v>148</v>
      </c>
      <c r="M5021" s="25" t="s">
        <v>149</v>
      </c>
      <c r="N5021" s="28" t="n">
        <v>55</v>
      </c>
      <c r="O5021" s="25" t="s">
        <v>56</v>
      </c>
      <c r="P5021" s="29" t="n">
        <v>43044</v>
      </c>
      <c r="Q5021" s="33"/>
      <c r="R5021" s="34"/>
      <c r="S5021" s="28" t="n">
        <f aca="false">IF(O5021="Won",R5021,IF(O5021="Lost",0,N5021))</f>
        <v>55</v>
      </c>
      <c r="T5021" s="30" t="str">
        <f aca="false">IF(AND(P5021&lt;&gt;"",Q5021&lt;&gt;""),Q5021-P5021,"")</f>
        <v/>
      </c>
      <c r="U5021" s="30" t="n">
        <f aca="false">IF(AND(O5021="Engaging",P5021&lt;&gt;""),'Leia-me'!$B$5-P5021,"")</f>
        <v>56</v>
      </c>
      <c r="V5021" s="25" t="str">
        <f aca="false">IF(O5021&lt;&gt;"Engaging","",IF(U5021&lt;='Leia-me'!$B$6,"Saudável",IF(U5021&lt;='Leia-me'!$B$7,"Esfriando",IF(U5021&lt;='Leia-me'!$B$8,"Última chance","Zumbi"))))</f>
        <v>Saudável</v>
      </c>
      <c r="W5021" s="25" t="str">
        <f aca="false">IF(O5021="Won",1,IF(O5021="Lost",0,""))</f>
        <v/>
      </c>
      <c r="Y5021" s="25" t="str">
        <f aca="false">IF(E5021="","Sim","")</f>
        <v>Sim</v>
      </c>
    </row>
    <row r="5022" customFormat="false" ht="15" hidden="false" customHeight="false" outlineLevel="0" collapsed="false">
      <c r="A5022" s="25" t="s">
        <v>5285</v>
      </c>
      <c r="B5022" s="25" t="s">
        <v>84</v>
      </c>
      <c r="C5022" s="25" t="s">
        <v>93</v>
      </c>
      <c r="D5022" s="25" t="s">
        <v>95</v>
      </c>
      <c r="E5022" s="25" t="s">
        <v>1189</v>
      </c>
      <c r="F5022" s="25" t="s">
        <v>211</v>
      </c>
      <c r="G5022" s="26" t="n">
        <v>702.72</v>
      </c>
      <c r="H5022" s="27" t="n">
        <v>1831</v>
      </c>
      <c r="I5022" s="25" t="s">
        <v>147</v>
      </c>
      <c r="K5022" s="25" t="n">
        <v>2004</v>
      </c>
      <c r="L5022" s="25" t="s">
        <v>186</v>
      </c>
      <c r="M5022" s="25" t="s">
        <v>171</v>
      </c>
      <c r="N5022" s="28" t="n">
        <v>550</v>
      </c>
      <c r="O5022" s="25" t="s">
        <v>55</v>
      </c>
      <c r="P5022" s="29" t="n">
        <v>43052</v>
      </c>
      <c r="Q5022" s="29" t="n">
        <v>43062</v>
      </c>
      <c r="R5022" s="28" t="n">
        <v>0</v>
      </c>
      <c r="S5022" s="28" t="n">
        <f aca="false">IF(O5022="Won",R5022,IF(O5022="Lost",0,N5022))</f>
        <v>0</v>
      </c>
      <c r="T5022" s="30" t="n">
        <f aca="false">IF(AND(P5022&lt;&gt;"",Q5022&lt;&gt;""),Q5022-P5022,"")</f>
        <v>10</v>
      </c>
      <c r="U5022" s="30" t="str">
        <f aca="false">IF(AND(O5022="Engaging",P5022&lt;&gt;""),'Leia-me'!$B$5-P5022,"")</f>
        <v/>
      </c>
      <c r="V5022" s="25" t="str">
        <f aca="false">IF(O5022&lt;&gt;"Engaging","",IF(U5022&lt;='Leia-me'!$B$6,"Saudável",IF(U5022&lt;='Leia-me'!$B$7,"Esfriando",IF(U5022&lt;='Leia-me'!$B$8,"Última chance","Zumbi"))))</f>
        <v/>
      </c>
      <c r="W5022" s="25" t="n">
        <f aca="false">IF(O5022="Won",1,IF(O5022="Lost",0,""))</f>
        <v>0</v>
      </c>
      <c r="Y5022" s="25" t="str">
        <f aca="false">IF(E5022="","Sim","")</f>
        <v/>
      </c>
    </row>
    <row r="5023" customFormat="false" ht="15" hidden="false" customHeight="false" outlineLevel="0" collapsed="false">
      <c r="A5023" s="25" t="s">
        <v>5286</v>
      </c>
      <c r="B5023" s="25" t="s">
        <v>84</v>
      </c>
      <c r="C5023" s="25" t="s">
        <v>93</v>
      </c>
      <c r="D5023" s="25" t="s">
        <v>95</v>
      </c>
      <c r="E5023" s="25" t="s">
        <v>218</v>
      </c>
      <c r="F5023" s="25" t="s">
        <v>146</v>
      </c>
      <c r="G5023" s="26" t="n">
        <v>4.54</v>
      </c>
      <c r="H5023" s="27" t="n">
        <v>9</v>
      </c>
      <c r="I5023" s="25" t="s">
        <v>147</v>
      </c>
      <c r="K5023" s="25" t="n">
        <v>2017</v>
      </c>
      <c r="L5023" s="25" t="s">
        <v>160</v>
      </c>
      <c r="M5023" s="25" t="s">
        <v>149</v>
      </c>
      <c r="N5023" s="28" t="n">
        <v>3393</v>
      </c>
      <c r="O5023" s="25" t="s">
        <v>55</v>
      </c>
      <c r="P5023" s="29" t="n">
        <v>43054</v>
      </c>
      <c r="Q5023" s="29" t="n">
        <v>43084</v>
      </c>
      <c r="R5023" s="28" t="n">
        <v>0</v>
      </c>
      <c r="S5023" s="28" t="n">
        <f aca="false">IF(O5023="Won",R5023,IF(O5023="Lost",0,N5023))</f>
        <v>0</v>
      </c>
      <c r="T5023" s="30" t="n">
        <f aca="false">IF(AND(P5023&lt;&gt;"",Q5023&lt;&gt;""),Q5023-P5023,"")</f>
        <v>30</v>
      </c>
      <c r="U5023" s="30" t="str">
        <f aca="false">IF(AND(O5023="Engaging",P5023&lt;&gt;""),'Leia-me'!$B$5-P5023,"")</f>
        <v/>
      </c>
      <c r="V5023" s="25" t="str">
        <f aca="false">IF(O5023&lt;&gt;"Engaging","",IF(U5023&lt;='Leia-me'!$B$6,"Saudável",IF(U5023&lt;='Leia-me'!$B$7,"Esfriando",IF(U5023&lt;='Leia-me'!$B$8,"Última chance","Zumbi"))))</f>
        <v/>
      </c>
      <c r="W5023" s="25" t="n">
        <f aca="false">IF(O5023="Won",1,IF(O5023="Lost",0,""))</f>
        <v>0</v>
      </c>
      <c r="Y5023" s="25" t="str">
        <f aca="false">IF(E5023="","Sim","")</f>
        <v/>
      </c>
    </row>
    <row r="5024" customFormat="false" ht="15" hidden="false" customHeight="false" outlineLevel="0" collapsed="false">
      <c r="A5024" s="25" t="s">
        <v>5287</v>
      </c>
      <c r="B5024" s="25" t="s">
        <v>84</v>
      </c>
      <c r="C5024" s="25" t="s">
        <v>93</v>
      </c>
      <c r="D5024" s="25" t="s">
        <v>95</v>
      </c>
      <c r="E5024" s="25" t="s">
        <v>452</v>
      </c>
      <c r="F5024" s="25" t="s">
        <v>185</v>
      </c>
      <c r="G5024" s="26" t="n">
        <v>1712.68</v>
      </c>
      <c r="H5024" s="27" t="n">
        <v>3194</v>
      </c>
      <c r="I5024" s="25" t="s">
        <v>147</v>
      </c>
      <c r="J5024" s="25" t="s">
        <v>193</v>
      </c>
      <c r="K5024" s="25" t="n">
        <v>1992</v>
      </c>
      <c r="L5024" s="25" t="s">
        <v>186</v>
      </c>
      <c r="M5024" s="25" t="s">
        <v>171</v>
      </c>
      <c r="N5024" s="28" t="n">
        <v>550</v>
      </c>
      <c r="O5024" s="25" t="s">
        <v>54</v>
      </c>
      <c r="P5024" s="29" t="n">
        <v>43054</v>
      </c>
      <c r="Q5024" s="29" t="n">
        <v>43069</v>
      </c>
      <c r="R5024" s="28" t="n">
        <v>557</v>
      </c>
      <c r="S5024" s="28" t="n">
        <f aca="false">IF(O5024="Won",R5024,IF(O5024="Lost",0,N5024))</f>
        <v>557</v>
      </c>
      <c r="T5024" s="30" t="n">
        <f aca="false">IF(AND(P5024&lt;&gt;"",Q5024&lt;&gt;""),Q5024-P5024,"")</f>
        <v>15</v>
      </c>
      <c r="U5024" s="30" t="str">
        <f aca="false">IF(AND(O5024="Engaging",P5024&lt;&gt;""),'Leia-me'!$B$5-P5024,"")</f>
        <v/>
      </c>
      <c r="V5024" s="25" t="str">
        <f aca="false">IF(O5024&lt;&gt;"Engaging","",IF(U5024&lt;='Leia-me'!$B$6,"Saudável",IF(U5024&lt;='Leia-me'!$B$7,"Esfriando",IF(U5024&lt;='Leia-me'!$B$8,"Última chance","Zumbi"))))</f>
        <v/>
      </c>
      <c r="W5024" s="25" t="n">
        <f aca="false">IF(O5024="Won",1,IF(O5024="Lost",0,""))</f>
        <v>1</v>
      </c>
      <c r="Y5024" s="25" t="str">
        <f aca="false">IF(E5024="","Sim","")</f>
        <v/>
      </c>
    </row>
    <row r="5025" customFormat="false" ht="15" hidden="false" customHeight="false" outlineLevel="0" collapsed="false">
      <c r="A5025" s="25" t="s">
        <v>5288</v>
      </c>
      <c r="B5025" s="25" t="s">
        <v>84</v>
      </c>
      <c r="C5025" s="25" t="s">
        <v>93</v>
      </c>
      <c r="D5025" s="25" t="s">
        <v>95</v>
      </c>
      <c r="E5025" s="25" t="s">
        <v>1347</v>
      </c>
      <c r="F5025" s="25" t="s">
        <v>165</v>
      </c>
      <c r="G5025" s="26" t="n">
        <v>665.06</v>
      </c>
      <c r="H5025" s="27" t="n">
        <v>1095</v>
      </c>
      <c r="I5025" s="25" t="s">
        <v>147</v>
      </c>
      <c r="K5025" s="25" t="n">
        <v>1989</v>
      </c>
      <c r="L5025" s="25" t="s">
        <v>1834</v>
      </c>
      <c r="M5025" s="25" t="s">
        <v>171</v>
      </c>
      <c r="N5025" s="28" t="n">
        <v>4821</v>
      </c>
      <c r="O5025" s="25" t="s">
        <v>54</v>
      </c>
      <c r="P5025" s="29" t="n">
        <v>43057</v>
      </c>
      <c r="Q5025" s="29" t="n">
        <v>43060</v>
      </c>
      <c r="R5025" s="28" t="n">
        <v>4243</v>
      </c>
      <c r="S5025" s="28" t="n">
        <f aca="false">IF(O5025="Won",R5025,IF(O5025="Lost",0,N5025))</f>
        <v>4243</v>
      </c>
      <c r="T5025" s="30" t="n">
        <f aca="false">IF(AND(P5025&lt;&gt;"",Q5025&lt;&gt;""),Q5025-P5025,"")</f>
        <v>3</v>
      </c>
      <c r="U5025" s="30" t="str">
        <f aca="false">IF(AND(O5025="Engaging",P5025&lt;&gt;""),'Leia-me'!$B$5-P5025,"")</f>
        <v/>
      </c>
      <c r="V5025" s="25" t="str">
        <f aca="false">IF(O5025&lt;&gt;"Engaging","",IF(U5025&lt;='Leia-me'!$B$6,"Saudável",IF(U5025&lt;='Leia-me'!$B$7,"Esfriando",IF(U5025&lt;='Leia-me'!$B$8,"Última chance","Zumbi"))))</f>
        <v/>
      </c>
      <c r="W5025" s="25" t="n">
        <f aca="false">IF(O5025="Won",1,IF(O5025="Lost",0,""))</f>
        <v>1</v>
      </c>
      <c r="X5025" s="25" t="s">
        <v>1835</v>
      </c>
      <c r="Y5025" s="25" t="str">
        <f aca="false">IF(E5025="","Sim","")</f>
        <v/>
      </c>
    </row>
    <row r="5026" customFormat="false" ht="15" hidden="false" customHeight="false" outlineLevel="0" collapsed="false">
      <c r="A5026" s="25" t="s">
        <v>5289</v>
      </c>
      <c r="B5026" s="25" t="s">
        <v>84</v>
      </c>
      <c r="C5026" s="25" t="s">
        <v>93</v>
      </c>
      <c r="D5026" s="25" t="s">
        <v>95</v>
      </c>
      <c r="G5026" s="31"/>
      <c r="H5026" s="32"/>
      <c r="L5026" s="25" t="s">
        <v>170</v>
      </c>
      <c r="M5026" s="25" t="s">
        <v>171</v>
      </c>
      <c r="N5026" s="28" t="n">
        <v>1096</v>
      </c>
      <c r="O5026" s="25" t="s">
        <v>56</v>
      </c>
      <c r="P5026" s="29" t="n">
        <v>43059</v>
      </c>
      <c r="Q5026" s="33"/>
      <c r="R5026" s="34"/>
      <c r="S5026" s="28" t="n">
        <f aca="false">IF(O5026="Won",R5026,IF(O5026="Lost",0,N5026))</f>
        <v>1096</v>
      </c>
      <c r="T5026" s="30" t="str">
        <f aca="false">IF(AND(P5026&lt;&gt;"",Q5026&lt;&gt;""),Q5026-P5026,"")</f>
        <v/>
      </c>
      <c r="U5026" s="30" t="n">
        <f aca="false">IF(AND(O5026="Engaging",P5026&lt;&gt;""),'Leia-me'!$B$5-P5026,"")</f>
        <v>41</v>
      </c>
      <c r="V5026" s="25" t="str">
        <f aca="false">IF(O5026&lt;&gt;"Engaging","",IF(U5026&lt;='Leia-me'!$B$6,"Saudável",IF(U5026&lt;='Leia-me'!$B$7,"Esfriando",IF(U5026&lt;='Leia-me'!$B$8,"Última chance","Zumbi"))))</f>
        <v>Saudável</v>
      </c>
      <c r="W5026" s="25" t="str">
        <f aca="false">IF(O5026="Won",1,IF(O5026="Lost",0,""))</f>
        <v/>
      </c>
      <c r="Y5026" s="25" t="str">
        <f aca="false">IF(E5026="","Sim","")</f>
        <v>Sim</v>
      </c>
    </row>
    <row r="5027" customFormat="false" ht="15" hidden="false" customHeight="false" outlineLevel="0" collapsed="false">
      <c r="A5027" s="25" t="s">
        <v>5290</v>
      </c>
      <c r="B5027" s="25" t="s">
        <v>84</v>
      </c>
      <c r="C5027" s="25" t="s">
        <v>93</v>
      </c>
      <c r="D5027" s="25" t="s">
        <v>95</v>
      </c>
      <c r="E5027" s="25" t="s">
        <v>494</v>
      </c>
      <c r="F5027" s="25" t="s">
        <v>192</v>
      </c>
      <c r="G5027" s="26" t="n">
        <v>11698.03</v>
      </c>
      <c r="H5027" s="27" t="n">
        <v>34288</v>
      </c>
      <c r="I5027" s="25" t="s">
        <v>147</v>
      </c>
      <c r="K5027" s="25" t="n">
        <v>1982</v>
      </c>
      <c r="L5027" s="25" t="s">
        <v>160</v>
      </c>
      <c r="M5027" s="25" t="s">
        <v>149</v>
      </c>
      <c r="N5027" s="28" t="n">
        <v>3393</v>
      </c>
      <c r="O5027" s="25" t="s">
        <v>55</v>
      </c>
      <c r="P5027" s="29" t="n">
        <v>43060</v>
      </c>
      <c r="Q5027" s="29" t="n">
        <v>43064</v>
      </c>
      <c r="R5027" s="28" t="n">
        <v>0</v>
      </c>
      <c r="S5027" s="28" t="n">
        <f aca="false">IF(O5027="Won",R5027,IF(O5027="Lost",0,N5027))</f>
        <v>0</v>
      </c>
      <c r="T5027" s="30" t="n">
        <f aca="false">IF(AND(P5027&lt;&gt;"",Q5027&lt;&gt;""),Q5027-P5027,"")</f>
        <v>4</v>
      </c>
      <c r="U5027" s="30" t="str">
        <f aca="false">IF(AND(O5027="Engaging",P5027&lt;&gt;""),'Leia-me'!$B$5-P5027,"")</f>
        <v/>
      </c>
      <c r="V5027" s="25" t="str">
        <f aca="false">IF(O5027&lt;&gt;"Engaging","",IF(U5027&lt;='Leia-me'!$B$6,"Saudável",IF(U5027&lt;='Leia-me'!$B$7,"Esfriando",IF(U5027&lt;='Leia-me'!$B$8,"Última chance","Zumbi"))))</f>
        <v/>
      </c>
      <c r="W5027" s="25" t="n">
        <f aca="false">IF(O5027="Won",1,IF(O5027="Lost",0,""))</f>
        <v>0</v>
      </c>
      <c r="Y5027" s="25" t="str">
        <f aca="false">IF(E5027="","Sim","")</f>
        <v/>
      </c>
    </row>
    <row r="5028" customFormat="false" ht="15" hidden="false" customHeight="false" outlineLevel="0" collapsed="false">
      <c r="A5028" s="25" t="s">
        <v>5291</v>
      </c>
      <c r="B5028" s="25" t="s">
        <v>84</v>
      </c>
      <c r="C5028" s="25" t="s">
        <v>93</v>
      </c>
      <c r="D5028" s="25" t="s">
        <v>95</v>
      </c>
      <c r="E5028" s="25" t="s">
        <v>463</v>
      </c>
      <c r="F5028" s="25" t="s">
        <v>211</v>
      </c>
      <c r="G5028" s="26" t="n">
        <v>2261.05</v>
      </c>
      <c r="H5028" s="27" t="n">
        <v>3851</v>
      </c>
      <c r="I5028" s="25" t="s">
        <v>147</v>
      </c>
      <c r="K5028" s="25" t="n">
        <v>2005</v>
      </c>
      <c r="L5028" s="25" t="s">
        <v>186</v>
      </c>
      <c r="M5028" s="25" t="s">
        <v>171</v>
      </c>
      <c r="N5028" s="28" t="n">
        <v>550</v>
      </c>
      <c r="O5028" s="25" t="s">
        <v>54</v>
      </c>
      <c r="P5028" s="29" t="n">
        <v>43061</v>
      </c>
      <c r="Q5028" s="29" t="n">
        <v>43076</v>
      </c>
      <c r="R5028" s="28" t="n">
        <v>609</v>
      </c>
      <c r="S5028" s="28" t="n">
        <f aca="false">IF(O5028="Won",R5028,IF(O5028="Lost",0,N5028))</f>
        <v>609</v>
      </c>
      <c r="T5028" s="30" t="n">
        <f aca="false">IF(AND(P5028&lt;&gt;"",Q5028&lt;&gt;""),Q5028-P5028,"")</f>
        <v>15</v>
      </c>
      <c r="U5028" s="30" t="str">
        <f aca="false">IF(AND(O5028="Engaging",P5028&lt;&gt;""),'Leia-me'!$B$5-P5028,"")</f>
        <v/>
      </c>
      <c r="V5028" s="25" t="str">
        <f aca="false">IF(O5028&lt;&gt;"Engaging","",IF(U5028&lt;='Leia-me'!$B$6,"Saudável",IF(U5028&lt;='Leia-me'!$B$7,"Esfriando",IF(U5028&lt;='Leia-me'!$B$8,"Última chance","Zumbi"))))</f>
        <v/>
      </c>
      <c r="W5028" s="25" t="n">
        <f aca="false">IF(O5028="Won",1,IF(O5028="Lost",0,""))</f>
        <v>1</v>
      </c>
      <c r="Y5028" s="25" t="str">
        <f aca="false">IF(E5028="","Sim","")</f>
        <v/>
      </c>
    </row>
    <row r="5029" customFormat="false" ht="15" hidden="false" customHeight="false" outlineLevel="0" collapsed="false">
      <c r="A5029" s="25" t="s">
        <v>5292</v>
      </c>
      <c r="B5029" s="25" t="s">
        <v>84</v>
      </c>
      <c r="C5029" s="25" t="s">
        <v>93</v>
      </c>
      <c r="D5029" s="25" t="s">
        <v>95</v>
      </c>
      <c r="E5029" s="25" t="s">
        <v>484</v>
      </c>
      <c r="F5029" s="25" t="s">
        <v>211</v>
      </c>
      <c r="G5029" s="26" t="n">
        <v>5158.71</v>
      </c>
      <c r="H5029" s="27" t="n">
        <v>17479</v>
      </c>
      <c r="I5029" s="25" t="s">
        <v>485</v>
      </c>
      <c r="K5029" s="25" t="n">
        <v>1995</v>
      </c>
      <c r="L5029" s="25" t="s">
        <v>170</v>
      </c>
      <c r="M5029" s="25" t="s">
        <v>171</v>
      </c>
      <c r="N5029" s="28" t="n">
        <v>1096</v>
      </c>
      <c r="O5029" s="25" t="s">
        <v>54</v>
      </c>
      <c r="P5029" s="29" t="n">
        <v>43063</v>
      </c>
      <c r="Q5029" s="29" t="n">
        <v>43074</v>
      </c>
      <c r="R5029" s="28" t="n">
        <v>927</v>
      </c>
      <c r="S5029" s="28" t="n">
        <f aca="false">IF(O5029="Won",R5029,IF(O5029="Lost",0,N5029))</f>
        <v>927</v>
      </c>
      <c r="T5029" s="30" t="n">
        <f aca="false">IF(AND(P5029&lt;&gt;"",Q5029&lt;&gt;""),Q5029-P5029,"")</f>
        <v>11</v>
      </c>
      <c r="U5029" s="30" t="str">
        <f aca="false">IF(AND(O5029="Engaging",P5029&lt;&gt;""),'Leia-me'!$B$5-P5029,"")</f>
        <v/>
      </c>
      <c r="V5029" s="25" t="str">
        <f aca="false">IF(O5029&lt;&gt;"Engaging","",IF(U5029&lt;='Leia-me'!$B$6,"Saudável",IF(U5029&lt;='Leia-me'!$B$7,"Esfriando",IF(U5029&lt;='Leia-me'!$B$8,"Última chance","Zumbi"))))</f>
        <v/>
      </c>
      <c r="W5029" s="25" t="n">
        <f aca="false">IF(O5029="Won",1,IF(O5029="Lost",0,""))</f>
        <v>1</v>
      </c>
      <c r="Y5029" s="25" t="str">
        <f aca="false">IF(E5029="","Sim","")</f>
        <v/>
      </c>
    </row>
    <row r="5030" customFormat="false" ht="15" hidden="false" customHeight="false" outlineLevel="0" collapsed="false">
      <c r="A5030" s="25" t="s">
        <v>5293</v>
      </c>
      <c r="B5030" s="25" t="s">
        <v>84</v>
      </c>
      <c r="C5030" s="25" t="s">
        <v>93</v>
      </c>
      <c r="D5030" s="25" t="s">
        <v>95</v>
      </c>
      <c r="E5030" s="25" t="s">
        <v>452</v>
      </c>
      <c r="F5030" s="25" t="s">
        <v>185</v>
      </c>
      <c r="G5030" s="26" t="n">
        <v>1712.68</v>
      </c>
      <c r="H5030" s="27" t="n">
        <v>3194</v>
      </c>
      <c r="I5030" s="25" t="s">
        <v>147</v>
      </c>
      <c r="J5030" s="25" t="s">
        <v>193</v>
      </c>
      <c r="K5030" s="25" t="n">
        <v>1992</v>
      </c>
      <c r="L5030" s="25" t="s">
        <v>148</v>
      </c>
      <c r="M5030" s="25" t="s">
        <v>149</v>
      </c>
      <c r="N5030" s="28" t="n">
        <v>55</v>
      </c>
      <c r="O5030" s="25" t="s">
        <v>55</v>
      </c>
      <c r="P5030" s="29" t="n">
        <v>43064</v>
      </c>
      <c r="Q5030" s="29" t="n">
        <v>43079</v>
      </c>
      <c r="R5030" s="28" t="n">
        <v>0</v>
      </c>
      <c r="S5030" s="28" t="n">
        <f aca="false">IF(O5030="Won",R5030,IF(O5030="Lost",0,N5030))</f>
        <v>0</v>
      </c>
      <c r="T5030" s="30" t="n">
        <f aca="false">IF(AND(P5030&lt;&gt;"",Q5030&lt;&gt;""),Q5030-P5030,"")</f>
        <v>15</v>
      </c>
      <c r="U5030" s="30" t="str">
        <f aca="false">IF(AND(O5030="Engaging",P5030&lt;&gt;""),'Leia-me'!$B$5-P5030,"")</f>
        <v/>
      </c>
      <c r="V5030" s="25" t="str">
        <f aca="false">IF(O5030&lt;&gt;"Engaging","",IF(U5030&lt;='Leia-me'!$B$6,"Saudável",IF(U5030&lt;='Leia-me'!$B$7,"Esfriando",IF(U5030&lt;='Leia-me'!$B$8,"Última chance","Zumbi"))))</f>
        <v/>
      </c>
      <c r="W5030" s="25" t="n">
        <f aca="false">IF(O5030="Won",1,IF(O5030="Lost",0,""))</f>
        <v>0</v>
      </c>
      <c r="Y5030" s="25" t="str">
        <f aca="false">IF(E5030="","Sim","")</f>
        <v/>
      </c>
    </row>
    <row r="5031" customFormat="false" ht="15" hidden="false" customHeight="false" outlineLevel="0" collapsed="false">
      <c r="A5031" s="25" t="s">
        <v>5294</v>
      </c>
      <c r="B5031" s="25" t="s">
        <v>84</v>
      </c>
      <c r="C5031" s="25" t="s">
        <v>93</v>
      </c>
      <c r="D5031" s="25" t="s">
        <v>95</v>
      </c>
      <c r="E5031" s="25" t="s">
        <v>1351</v>
      </c>
      <c r="F5031" s="25" t="s">
        <v>177</v>
      </c>
      <c r="G5031" s="26" t="n">
        <v>7537.24</v>
      </c>
      <c r="H5031" s="27" t="n">
        <v>20293</v>
      </c>
      <c r="I5031" s="25" t="s">
        <v>147</v>
      </c>
      <c r="K5031" s="25" t="n">
        <v>1993</v>
      </c>
      <c r="L5031" s="25" t="s">
        <v>170</v>
      </c>
      <c r="M5031" s="25" t="s">
        <v>171</v>
      </c>
      <c r="N5031" s="28" t="n">
        <v>1096</v>
      </c>
      <c r="O5031" s="25" t="s">
        <v>56</v>
      </c>
      <c r="P5031" s="29" t="n">
        <v>43082</v>
      </c>
      <c r="Q5031" s="33"/>
      <c r="R5031" s="34"/>
      <c r="S5031" s="28" t="n">
        <f aca="false">IF(O5031="Won",R5031,IF(O5031="Lost",0,N5031))</f>
        <v>1096</v>
      </c>
      <c r="T5031" s="30" t="str">
        <f aca="false">IF(AND(P5031&lt;&gt;"",Q5031&lt;&gt;""),Q5031-P5031,"")</f>
        <v/>
      </c>
      <c r="U5031" s="30" t="n">
        <f aca="false">IF(AND(O5031="Engaging",P5031&lt;&gt;""),'Leia-me'!$B$5-P5031,"")</f>
        <v>18</v>
      </c>
      <c r="V5031" s="25" t="str">
        <f aca="false">IF(O5031&lt;&gt;"Engaging","",IF(U5031&lt;='Leia-me'!$B$6,"Saudável",IF(U5031&lt;='Leia-me'!$B$7,"Esfriando",IF(U5031&lt;='Leia-me'!$B$8,"Última chance","Zumbi"))))</f>
        <v>Saudável</v>
      </c>
      <c r="W5031" s="25" t="str">
        <f aca="false">IF(O5031="Won",1,IF(O5031="Lost",0,""))</f>
        <v/>
      </c>
      <c r="Y5031" s="25" t="str">
        <f aca="false">IF(E5031="","Sim","")</f>
        <v/>
      </c>
    </row>
    <row r="5032" customFormat="false" ht="15" hidden="false" customHeight="false" outlineLevel="0" collapsed="false">
      <c r="A5032" s="25" t="s">
        <v>5295</v>
      </c>
      <c r="B5032" s="25" t="s">
        <v>84</v>
      </c>
      <c r="C5032" s="25" t="s">
        <v>93</v>
      </c>
      <c r="D5032" s="25" t="s">
        <v>95</v>
      </c>
      <c r="G5032" s="31"/>
      <c r="H5032" s="32"/>
      <c r="L5032" s="25" t="s">
        <v>178</v>
      </c>
      <c r="M5032" s="25" t="s">
        <v>171</v>
      </c>
      <c r="N5032" s="28" t="n">
        <v>5482</v>
      </c>
      <c r="O5032" s="25" t="s">
        <v>56</v>
      </c>
      <c r="P5032" s="29" t="n">
        <v>43090</v>
      </c>
      <c r="Q5032" s="33"/>
      <c r="R5032" s="34"/>
      <c r="S5032" s="28" t="n">
        <f aca="false">IF(O5032="Won",R5032,IF(O5032="Lost",0,N5032))</f>
        <v>5482</v>
      </c>
      <c r="T5032" s="30" t="str">
        <f aca="false">IF(AND(P5032&lt;&gt;"",Q5032&lt;&gt;""),Q5032-P5032,"")</f>
        <v/>
      </c>
      <c r="U5032" s="30" t="n">
        <f aca="false">IF(AND(O5032="Engaging",P5032&lt;&gt;""),'Leia-me'!$B$5-P5032,"")</f>
        <v>10</v>
      </c>
      <c r="V5032" s="25" t="str">
        <f aca="false">IF(O5032&lt;&gt;"Engaging","",IF(U5032&lt;='Leia-me'!$B$6,"Saudável",IF(U5032&lt;='Leia-me'!$B$7,"Esfriando",IF(U5032&lt;='Leia-me'!$B$8,"Última chance","Zumbi"))))</f>
        <v>Saudável</v>
      </c>
      <c r="W5032" s="25" t="str">
        <f aca="false">IF(O5032="Won",1,IF(O5032="Lost",0,""))</f>
        <v/>
      </c>
      <c r="Y5032" s="25" t="str">
        <f aca="false">IF(E5032="","Sim","")</f>
        <v>Sim</v>
      </c>
    </row>
    <row r="5033" customFormat="false" ht="15" hidden="false" customHeight="false" outlineLevel="0" collapsed="false">
      <c r="A5033" s="25" t="s">
        <v>5296</v>
      </c>
      <c r="B5033" s="25" t="s">
        <v>84</v>
      </c>
      <c r="C5033" s="25" t="s">
        <v>93</v>
      </c>
      <c r="D5033" s="25" t="s">
        <v>95</v>
      </c>
      <c r="E5033" s="25" t="s">
        <v>484</v>
      </c>
      <c r="F5033" s="25" t="s">
        <v>211</v>
      </c>
      <c r="G5033" s="26" t="n">
        <v>5158.71</v>
      </c>
      <c r="H5033" s="27" t="n">
        <v>17479</v>
      </c>
      <c r="I5033" s="25" t="s">
        <v>485</v>
      </c>
      <c r="K5033" s="25" t="n">
        <v>1995</v>
      </c>
      <c r="L5033" s="25" t="s">
        <v>186</v>
      </c>
      <c r="M5033" s="25" t="s">
        <v>171</v>
      </c>
      <c r="N5033" s="28" t="n">
        <v>550</v>
      </c>
      <c r="O5033" s="25" t="s">
        <v>54</v>
      </c>
      <c r="P5033" s="29" t="n">
        <v>43092</v>
      </c>
      <c r="Q5033" s="29" t="n">
        <v>43100</v>
      </c>
      <c r="R5033" s="28" t="n">
        <v>576</v>
      </c>
      <c r="S5033" s="28" t="n">
        <f aca="false">IF(O5033="Won",R5033,IF(O5033="Lost",0,N5033))</f>
        <v>576</v>
      </c>
      <c r="T5033" s="30" t="n">
        <f aca="false">IF(AND(P5033&lt;&gt;"",Q5033&lt;&gt;""),Q5033-P5033,"")</f>
        <v>8</v>
      </c>
      <c r="U5033" s="30" t="str">
        <f aca="false">IF(AND(O5033="Engaging",P5033&lt;&gt;""),'Leia-me'!$B$5-P5033,"")</f>
        <v/>
      </c>
      <c r="V5033" s="25" t="str">
        <f aca="false">IF(O5033&lt;&gt;"Engaging","",IF(U5033&lt;='Leia-me'!$B$6,"Saudável",IF(U5033&lt;='Leia-me'!$B$7,"Esfriando",IF(U5033&lt;='Leia-me'!$B$8,"Última chance","Zumbi"))))</f>
        <v/>
      </c>
      <c r="W5033" s="25" t="n">
        <f aca="false">IF(O5033="Won",1,IF(O5033="Lost",0,""))</f>
        <v>1</v>
      </c>
      <c r="Y5033" s="25" t="str">
        <f aca="false">IF(E5033="","Sim","")</f>
        <v/>
      </c>
    </row>
    <row r="5034" customFormat="false" ht="15" hidden="false" customHeight="false" outlineLevel="0" collapsed="false">
      <c r="A5034" s="25" t="s">
        <v>5297</v>
      </c>
      <c r="B5034" s="25" t="s">
        <v>84</v>
      </c>
      <c r="C5034" s="25" t="s">
        <v>93</v>
      </c>
      <c r="D5034" s="25" t="s">
        <v>94</v>
      </c>
      <c r="E5034" s="25" t="s">
        <v>1653</v>
      </c>
      <c r="F5034" s="25" t="s">
        <v>165</v>
      </c>
      <c r="G5034" s="26" t="n">
        <v>3838.39</v>
      </c>
      <c r="H5034" s="27" t="n">
        <v>8274</v>
      </c>
      <c r="I5034" s="25" t="s">
        <v>147</v>
      </c>
      <c r="K5034" s="25" t="n">
        <v>1989</v>
      </c>
      <c r="L5034" s="25" t="s">
        <v>1834</v>
      </c>
      <c r="M5034" s="25" t="s">
        <v>171</v>
      </c>
      <c r="N5034" s="28" t="n">
        <v>4821</v>
      </c>
      <c r="O5034" s="25" t="s">
        <v>55</v>
      </c>
      <c r="P5034" s="29" t="n">
        <v>42681</v>
      </c>
      <c r="Q5034" s="29" t="n">
        <v>42803</v>
      </c>
      <c r="R5034" s="28" t="n">
        <v>0</v>
      </c>
      <c r="S5034" s="28" t="n">
        <f aca="false">IF(O5034="Won",R5034,IF(O5034="Lost",0,N5034))</f>
        <v>0</v>
      </c>
      <c r="T5034" s="30" t="n">
        <f aca="false">IF(AND(P5034&lt;&gt;"",Q5034&lt;&gt;""),Q5034-P5034,"")</f>
        <v>122</v>
      </c>
      <c r="U5034" s="30" t="str">
        <f aca="false">IF(AND(O5034="Engaging",P5034&lt;&gt;""),'Leia-me'!$B$5-P5034,"")</f>
        <v/>
      </c>
      <c r="V5034" s="25" t="str">
        <f aca="false">IF(O5034&lt;&gt;"Engaging","",IF(U5034&lt;='Leia-me'!$B$6,"Saudável",IF(U5034&lt;='Leia-me'!$B$7,"Esfriando",IF(U5034&lt;='Leia-me'!$B$8,"Última chance","Zumbi"))))</f>
        <v/>
      </c>
      <c r="W5034" s="25" t="n">
        <f aca="false">IF(O5034="Won",1,IF(O5034="Lost",0,""))</f>
        <v>0</v>
      </c>
      <c r="X5034" s="25" t="s">
        <v>1835</v>
      </c>
      <c r="Y5034" s="25" t="str">
        <f aca="false">IF(E5034="","Sim","")</f>
        <v/>
      </c>
    </row>
    <row r="5035" customFormat="false" ht="15" hidden="false" customHeight="false" outlineLevel="0" collapsed="false">
      <c r="A5035" s="25" t="s">
        <v>5298</v>
      </c>
      <c r="B5035" s="25" t="s">
        <v>84</v>
      </c>
      <c r="C5035" s="25" t="s">
        <v>93</v>
      </c>
      <c r="D5035" s="25" t="s">
        <v>94</v>
      </c>
      <c r="E5035" s="25" t="s">
        <v>633</v>
      </c>
      <c r="F5035" s="25" t="s">
        <v>211</v>
      </c>
      <c r="G5035" s="26" t="n">
        <v>1388.67</v>
      </c>
      <c r="H5035" s="27" t="n">
        <v>3583</v>
      </c>
      <c r="I5035" s="25" t="s">
        <v>147</v>
      </c>
      <c r="K5035" s="25" t="n">
        <v>1989</v>
      </c>
      <c r="L5035" s="25" t="s">
        <v>170</v>
      </c>
      <c r="M5035" s="25" t="s">
        <v>171</v>
      </c>
      <c r="N5035" s="28" t="n">
        <v>1096</v>
      </c>
      <c r="O5035" s="25" t="s">
        <v>56</v>
      </c>
      <c r="P5035" s="29" t="n">
        <v>42698</v>
      </c>
      <c r="Q5035" s="33"/>
      <c r="R5035" s="34"/>
      <c r="S5035" s="28" t="n">
        <f aca="false">IF(O5035="Won",R5035,IF(O5035="Lost",0,N5035))</f>
        <v>1096</v>
      </c>
      <c r="T5035" s="30" t="str">
        <f aca="false">IF(AND(P5035&lt;&gt;"",Q5035&lt;&gt;""),Q5035-P5035,"")</f>
        <v/>
      </c>
      <c r="U5035" s="30" t="n">
        <f aca="false">IF(AND(O5035="Engaging",P5035&lt;&gt;""),'Leia-me'!$B$5-P5035,"")</f>
        <v>402</v>
      </c>
      <c r="V5035" s="25" t="str">
        <f aca="false">IF(O5035&lt;&gt;"Engaging","",IF(U5035&lt;='Leia-me'!$B$6,"Saudável",IF(U5035&lt;='Leia-me'!$B$7,"Esfriando",IF(U5035&lt;='Leia-me'!$B$8,"Última chance","Zumbi"))))</f>
        <v>Zumbi</v>
      </c>
      <c r="W5035" s="25" t="str">
        <f aca="false">IF(O5035="Won",1,IF(O5035="Lost",0,""))</f>
        <v/>
      </c>
      <c r="Y5035" s="25" t="str">
        <f aca="false">IF(E5035="","Sim","")</f>
        <v/>
      </c>
    </row>
    <row r="5036" customFormat="false" ht="15" hidden="false" customHeight="false" outlineLevel="0" collapsed="false">
      <c r="A5036" s="25" t="s">
        <v>5299</v>
      </c>
      <c r="B5036" s="25" t="s">
        <v>84</v>
      </c>
      <c r="C5036" s="25" t="s">
        <v>93</v>
      </c>
      <c r="D5036" s="25" t="s">
        <v>94</v>
      </c>
      <c r="G5036" s="31"/>
      <c r="H5036" s="32"/>
      <c r="L5036" s="25" t="s">
        <v>178</v>
      </c>
      <c r="M5036" s="25" t="s">
        <v>171</v>
      </c>
      <c r="N5036" s="28" t="n">
        <v>5482</v>
      </c>
      <c r="O5036" s="25" t="s">
        <v>56</v>
      </c>
      <c r="P5036" s="29" t="n">
        <v>42709</v>
      </c>
      <c r="Q5036" s="33"/>
      <c r="R5036" s="34"/>
      <c r="S5036" s="28" t="n">
        <f aca="false">IF(O5036="Won",R5036,IF(O5036="Lost",0,N5036))</f>
        <v>5482</v>
      </c>
      <c r="T5036" s="30" t="str">
        <f aca="false">IF(AND(P5036&lt;&gt;"",Q5036&lt;&gt;""),Q5036-P5036,"")</f>
        <v/>
      </c>
      <c r="U5036" s="30" t="n">
        <f aca="false">IF(AND(O5036="Engaging",P5036&lt;&gt;""),'Leia-me'!$B$5-P5036,"")</f>
        <v>391</v>
      </c>
      <c r="V5036" s="25" t="str">
        <f aca="false">IF(O5036&lt;&gt;"Engaging","",IF(U5036&lt;='Leia-me'!$B$6,"Saudável",IF(U5036&lt;='Leia-me'!$B$7,"Esfriando",IF(U5036&lt;='Leia-me'!$B$8,"Última chance","Zumbi"))))</f>
        <v>Zumbi</v>
      </c>
      <c r="W5036" s="25" t="str">
        <f aca="false">IF(O5036="Won",1,IF(O5036="Lost",0,""))</f>
        <v/>
      </c>
      <c r="Y5036" s="25" t="str">
        <f aca="false">IF(E5036="","Sim","")</f>
        <v>Sim</v>
      </c>
    </row>
    <row r="5037" customFormat="false" ht="15" hidden="false" customHeight="false" outlineLevel="0" collapsed="false">
      <c r="A5037" s="25" t="s">
        <v>5300</v>
      </c>
      <c r="B5037" s="25" t="s">
        <v>84</v>
      </c>
      <c r="C5037" s="25" t="s">
        <v>93</v>
      </c>
      <c r="D5037" s="25" t="s">
        <v>94</v>
      </c>
      <c r="E5037" s="25" t="s">
        <v>639</v>
      </c>
      <c r="F5037" s="25" t="s">
        <v>211</v>
      </c>
      <c r="G5037" s="26" t="n">
        <v>1419.98</v>
      </c>
      <c r="H5037" s="27" t="n">
        <v>4018</v>
      </c>
      <c r="I5037" s="25" t="s">
        <v>147</v>
      </c>
      <c r="K5037" s="25" t="n">
        <v>2003</v>
      </c>
      <c r="L5037" s="25" t="s">
        <v>148</v>
      </c>
      <c r="M5037" s="25" t="s">
        <v>149</v>
      </c>
      <c r="N5037" s="28" t="n">
        <v>55</v>
      </c>
      <c r="O5037" s="25" t="s">
        <v>55</v>
      </c>
      <c r="P5037" s="29" t="n">
        <v>42711</v>
      </c>
      <c r="Q5037" s="29" t="n">
        <v>42814</v>
      </c>
      <c r="R5037" s="28" t="n">
        <v>0</v>
      </c>
      <c r="S5037" s="28" t="n">
        <f aca="false">IF(O5037="Won",R5037,IF(O5037="Lost",0,N5037))</f>
        <v>0</v>
      </c>
      <c r="T5037" s="30" t="n">
        <f aca="false">IF(AND(P5037&lt;&gt;"",Q5037&lt;&gt;""),Q5037-P5037,"")</f>
        <v>103</v>
      </c>
      <c r="U5037" s="30" t="str">
        <f aca="false">IF(AND(O5037="Engaging",P5037&lt;&gt;""),'Leia-me'!$B$5-P5037,"")</f>
        <v/>
      </c>
      <c r="V5037" s="25" t="str">
        <f aca="false">IF(O5037&lt;&gt;"Engaging","",IF(U5037&lt;='Leia-me'!$B$6,"Saudável",IF(U5037&lt;='Leia-me'!$B$7,"Esfriando",IF(U5037&lt;='Leia-me'!$B$8,"Última chance","Zumbi"))))</f>
        <v/>
      </c>
      <c r="W5037" s="25" t="n">
        <f aca="false">IF(O5037="Won",1,IF(O5037="Lost",0,""))</f>
        <v>0</v>
      </c>
      <c r="Y5037" s="25" t="str">
        <f aca="false">IF(E5037="","Sim","")</f>
        <v/>
      </c>
    </row>
    <row r="5038" customFormat="false" ht="15" hidden="false" customHeight="false" outlineLevel="0" collapsed="false">
      <c r="A5038" s="25" t="s">
        <v>5301</v>
      </c>
      <c r="B5038" s="25" t="s">
        <v>84</v>
      </c>
      <c r="C5038" s="25" t="s">
        <v>93</v>
      </c>
      <c r="D5038" s="25" t="s">
        <v>94</v>
      </c>
      <c r="E5038" s="25" t="s">
        <v>1049</v>
      </c>
      <c r="F5038" s="25" t="s">
        <v>177</v>
      </c>
      <c r="G5038" s="26" t="n">
        <v>2022.14</v>
      </c>
      <c r="H5038" s="27" t="n">
        <v>5113</v>
      </c>
      <c r="I5038" s="25" t="s">
        <v>147</v>
      </c>
      <c r="K5038" s="25" t="n">
        <v>1998</v>
      </c>
      <c r="L5038" s="25" t="s">
        <v>1834</v>
      </c>
      <c r="M5038" s="25" t="s">
        <v>171</v>
      </c>
      <c r="N5038" s="28" t="n">
        <v>4821</v>
      </c>
      <c r="O5038" s="25" t="s">
        <v>54</v>
      </c>
      <c r="P5038" s="29" t="n">
        <v>42711</v>
      </c>
      <c r="Q5038" s="29" t="n">
        <v>42822</v>
      </c>
      <c r="R5038" s="28" t="n">
        <v>4799</v>
      </c>
      <c r="S5038" s="28" t="n">
        <f aca="false">IF(O5038="Won",R5038,IF(O5038="Lost",0,N5038))</f>
        <v>4799</v>
      </c>
      <c r="T5038" s="30" t="n">
        <f aca="false">IF(AND(P5038&lt;&gt;"",Q5038&lt;&gt;""),Q5038-P5038,"")</f>
        <v>111</v>
      </c>
      <c r="U5038" s="30" t="str">
        <f aca="false">IF(AND(O5038="Engaging",P5038&lt;&gt;""),'Leia-me'!$B$5-P5038,"")</f>
        <v/>
      </c>
      <c r="V5038" s="25" t="str">
        <f aca="false">IF(O5038&lt;&gt;"Engaging","",IF(U5038&lt;='Leia-me'!$B$6,"Saudável",IF(U5038&lt;='Leia-me'!$B$7,"Esfriando",IF(U5038&lt;='Leia-me'!$B$8,"Última chance","Zumbi"))))</f>
        <v/>
      </c>
      <c r="W5038" s="25" t="n">
        <f aca="false">IF(O5038="Won",1,IF(O5038="Lost",0,""))</f>
        <v>1</v>
      </c>
      <c r="X5038" s="25" t="s">
        <v>1835</v>
      </c>
      <c r="Y5038" s="25" t="str">
        <f aca="false">IF(E5038="","Sim","")</f>
        <v/>
      </c>
    </row>
    <row r="5039" customFormat="false" ht="15" hidden="false" customHeight="false" outlineLevel="0" collapsed="false">
      <c r="A5039" s="25" t="s">
        <v>5302</v>
      </c>
      <c r="B5039" s="25" t="s">
        <v>84</v>
      </c>
      <c r="C5039" s="25" t="s">
        <v>93</v>
      </c>
      <c r="D5039" s="25" t="s">
        <v>94</v>
      </c>
      <c r="E5039" s="25" t="s">
        <v>176</v>
      </c>
      <c r="F5039" s="25" t="s">
        <v>177</v>
      </c>
      <c r="G5039" s="26" t="n">
        <v>1698.2</v>
      </c>
      <c r="H5039" s="27" t="n">
        <v>3798</v>
      </c>
      <c r="I5039" s="25" t="s">
        <v>147</v>
      </c>
      <c r="K5039" s="25" t="n">
        <v>1987</v>
      </c>
      <c r="L5039" s="25" t="s">
        <v>1834</v>
      </c>
      <c r="M5039" s="25" t="s">
        <v>171</v>
      </c>
      <c r="N5039" s="28" t="n">
        <v>4821</v>
      </c>
      <c r="O5039" s="25" t="s">
        <v>56</v>
      </c>
      <c r="P5039" s="29" t="n">
        <v>42712</v>
      </c>
      <c r="Q5039" s="33"/>
      <c r="R5039" s="34"/>
      <c r="S5039" s="28" t="n">
        <f aca="false">IF(O5039="Won",R5039,IF(O5039="Lost",0,N5039))</f>
        <v>4821</v>
      </c>
      <c r="T5039" s="30" t="str">
        <f aca="false">IF(AND(P5039&lt;&gt;"",Q5039&lt;&gt;""),Q5039-P5039,"")</f>
        <v/>
      </c>
      <c r="U5039" s="30" t="n">
        <f aca="false">IF(AND(O5039="Engaging",P5039&lt;&gt;""),'Leia-me'!$B$5-P5039,"")</f>
        <v>388</v>
      </c>
      <c r="V5039" s="25" t="str">
        <f aca="false">IF(O5039&lt;&gt;"Engaging","",IF(U5039&lt;='Leia-me'!$B$6,"Saudável",IF(U5039&lt;='Leia-me'!$B$7,"Esfriando",IF(U5039&lt;='Leia-me'!$B$8,"Última chance","Zumbi"))))</f>
        <v>Zumbi</v>
      </c>
      <c r="W5039" s="25" t="str">
        <f aca="false">IF(O5039="Won",1,IF(O5039="Lost",0,""))</f>
        <v/>
      </c>
      <c r="X5039" s="25" t="s">
        <v>1835</v>
      </c>
      <c r="Y5039" s="25" t="str">
        <f aca="false">IF(E5039="","Sim","")</f>
        <v/>
      </c>
    </row>
    <row r="5040" customFormat="false" ht="15" hidden="false" customHeight="false" outlineLevel="0" collapsed="false">
      <c r="A5040" s="25" t="s">
        <v>5303</v>
      </c>
      <c r="B5040" s="25" t="s">
        <v>84</v>
      </c>
      <c r="C5040" s="25" t="s">
        <v>93</v>
      </c>
      <c r="D5040" s="25" t="s">
        <v>94</v>
      </c>
      <c r="E5040" s="25" t="s">
        <v>663</v>
      </c>
      <c r="F5040" s="25" t="s">
        <v>146</v>
      </c>
      <c r="G5040" s="26" t="n">
        <v>326.82</v>
      </c>
      <c r="H5040" s="27" t="n">
        <v>1016</v>
      </c>
      <c r="I5040" s="25" t="s">
        <v>147</v>
      </c>
      <c r="K5040" s="25" t="n">
        <v>1991</v>
      </c>
      <c r="L5040" s="25" t="s">
        <v>186</v>
      </c>
      <c r="M5040" s="25" t="s">
        <v>171</v>
      </c>
      <c r="N5040" s="28" t="n">
        <v>550</v>
      </c>
      <c r="O5040" s="25" t="s">
        <v>54</v>
      </c>
      <c r="P5040" s="29" t="n">
        <v>42719</v>
      </c>
      <c r="Q5040" s="29" t="n">
        <v>42810</v>
      </c>
      <c r="R5040" s="28" t="n">
        <v>639</v>
      </c>
      <c r="S5040" s="28" t="n">
        <f aca="false">IF(O5040="Won",R5040,IF(O5040="Lost",0,N5040))</f>
        <v>639</v>
      </c>
      <c r="T5040" s="30" t="n">
        <f aca="false">IF(AND(P5040&lt;&gt;"",Q5040&lt;&gt;""),Q5040-P5040,"")</f>
        <v>91</v>
      </c>
      <c r="U5040" s="30" t="str">
        <f aca="false">IF(AND(O5040="Engaging",P5040&lt;&gt;""),'Leia-me'!$B$5-P5040,"")</f>
        <v/>
      </c>
      <c r="V5040" s="25" t="str">
        <f aca="false">IF(O5040&lt;&gt;"Engaging","",IF(U5040&lt;='Leia-me'!$B$6,"Saudável",IF(U5040&lt;='Leia-me'!$B$7,"Esfriando",IF(U5040&lt;='Leia-me'!$B$8,"Última chance","Zumbi"))))</f>
        <v/>
      </c>
      <c r="W5040" s="25" t="n">
        <f aca="false">IF(O5040="Won",1,IF(O5040="Lost",0,""))</f>
        <v>1</v>
      </c>
      <c r="Y5040" s="25" t="str">
        <f aca="false">IF(E5040="","Sim","")</f>
        <v/>
      </c>
    </row>
    <row r="5041" customFormat="false" ht="15" hidden="false" customHeight="false" outlineLevel="0" collapsed="false">
      <c r="A5041" s="25" t="s">
        <v>5304</v>
      </c>
      <c r="B5041" s="25" t="s">
        <v>84</v>
      </c>
      <c r="C5041" s="25" t="s">
        <v>93</v>
      </c>
      <c r="D5041" s="25" t="s">
        <v>94</v>
      </c>
      <c r="E5041" s="25" t="s">
        <v>164</v>
      </c>
      <c r="F5041" s="25" t="s">
        <v>165</v>
      </c>
      <c r="G5041" s="26" t="n">
        <v>217.87</v>
      </c>
      <c r="H5041" s="27" t="n">
        <v>551</v>
      </c>
      <c r="I5041" s="25" t="s">
        <v>147</v>
      </c>
      <c r="K5041" s="25" t="n">
        <v>1998</v>
      </c>
      <c r="L5041" s="25" t="s">
        <v>186</v>
      </c>
      <c r="M5041" s="25" t="s">
        <v>171</v>
      </c>
      <c r="N5041" s="28" t="n">
        <v>550</v>
      </c>
      <c r="O5041" s="25" t="s">
        <v>56</v>
      </c>
      <c r="P5041" s="29" t="n">
        <v>42720</v>
      </c>
      <c r="Q5041" s="33"/>
      <c r="R5041" s="34"/>
      <c r="S5041" s="28" t="n">
        <f aca="false">IF(O5041="Won",R5041,IF(O5041="Lost",0,N5041))</f>
        <v>550</v>
      </c>
      <c r="T5041" s="30" t="str">
        <f aca="false">IF(AND(P5041&lt;&gt;"",Q5041&lt;&gt;""),Q5041-P5041,"")</f>
        <v/>
      </c>
      <c r="U5041" s="30" t="n">
        <f aca="false">IF(AND(O5041="Engaging",P5041&lt;&gt;""),'Leia-me'!$B$5-P5041,"")</f>
        <v>380</v>
      </c>
      <c r="V5041" s="25" t="str">
        <f aca="false">IF(O5041&lt;&gt;"Engaging","",IF(U5041&lt;='Leia-me'!$B$6,"Saudável",IF(U5041&lt;='Leia-me'!$B$7,"Esfriando",IF(U5041&lt;='Leia-me'!$B$8,"Última chance","Zumbi"))))</f>
        <v>Zumbi</v>
      </c>
      <c r="W5041" s="25" t="str">
        <f aca="false">IF(O5041="Won",1,IF(O5041="Lost",0,""))</f>
        <v/>
      </c>
      <c r="Y5041" s="25" t="str">
        <f aca="false">IF(E5041="","Sim","")</f>
        <v/>
      </c>
    </row>
    <row r="5042" customFormat="false" ht="15" hidden="false" customHeight="false" outlineLevel="0" collapsed="false">
      <c r="A5042" s="25" t="s">
        <v>5305</v>
      </c>
      <c r="B5042" s="25" t="s">
        <v>84</v>
      </c>
      <c r="C5042" s="25" t="s">
        <v>93</v>
      </c>
      <c r="D5042" s="25" t="s">
        <v>94</v>
      </c>
      <c r="G5042" s="31"/>
      <c r="H5042" s="32"/>
      <c r="L5042" s="25" t="s">
        <v>170</v>
      </c>
      <c r="M5042" s="25" t="s">
        <v>171</v>
      </c>
      <c r="N5042" s="28" t="n">
        <v>1096</v>
      </c>
      <c r="O5042" s="25" t="s">
        <v>56</v>
      </c>
      <c r="P5042" s="29" t="n">
        <v>42724</v>
      </c>
      <c r="Q5042" s="33"/>
      <c r="R5042" s="34"/>
      <c r="S5042" s="28" t="n">
        <f aca="false">IF(O5042="Won",R5042,IF(O5042="Lost",0,N5042))</f>
        <v>1096</v>
      </c>
      <c r="T5042" s="30" t="str">
        <f aca="false">IF(AND(P5042&lt;&gt;"",Q5042&lt;&gt;""),Q5042-P5042,"")</f>
        <v/>
      </c>
      <c r="U5042" s="30" t="n">
        <f aca="false">IF(AND(O5042="Engaging",P5042&lt;&gt;""),'Leia-me'!$B$5-P5042,"")</f>
        <v>376</v>
      </c>
      <c r="V5042" s="25" t="str">
        <f aca="false">IF(O5042&lt;&gt;"Engaging","",IF(U5042&lt;='Leia-me'!$B$6,"Saudável",IF(U5042&lt;='Leia-me'!$B$7,"Esfriando",IF(U5042&lt;='Leia-me'!$B$8,"Última chance","Zumbi"))))</f>
        <v>Zumbi</v>
      </c>
      <c r="W5042" s="25" t="str">
        <f aca="false">IF(O5042="Won",1,IF(O5042="Lost",0,""))</f>
        <v/>
      </c>
      <c r="Y5042" s="25" t="str">
        <f aca="false">IF(E5042="","Sim","")</f>
        <v>Sim</v>
      </c>
    </row>
    <row r="5043" customFormat="false" ht="15" hidden="false" customHeight="false" outlineLevel="0" collapsed="false">
      <c r="A5043" s="25" t="s">
        <v>5306</v>
      </c>
      <c r="B5043" s="25" t="s">
        <v>84</v>
      </c>
      <c r="C5043" s="25" t="s">
        <v>93</v>
      </c>
      <c r="D5043" s="25" t="s">
        <v>94</v>
      </c>
      <c r="E5043" s="25" t="s">
        <v>452</v>
      </c>
      <c r="F5043" s="25" t="s">
        <v>185</v>
      </c>
      <c r="G5043" s="26" t="n">
        <v>1712.68</v>
      </c>
      <c r="H5043" s="27" t="n">
        <v>3194</v>
      </c>
      <c r="I5043" s="25" t="s">
        <v>147</v>
      </c>
      <c r="J5043" s="25" t="s">
        <v>193</v>
      </c>
      <c r="K5043" s="25" t="n">
        <v>1992</v>
      </c>
      <c r="L5043" s="25" t="s">
        <v>170</v>
      </c>
      <c r="M5043" s="25" t="s">
        <v>171</v>
      </c>
      <c r="N5043" s="28" t="n">
        <v>1096</v>
      </c>
      <c r="O5043" s="25" t="s">
        <v>54</v>
      </c>
      <c r="P5043" s="29" t="n">
        <v>42725</v>
      </c>
      <c r="Q5043" s="29" t="n">
        <v>42801</v>
      </c>
      <c r="R5043" s="28" t="n">
        <v>1020</v>
      </c>
      <c r="S5043" s="28" t="n">
        <f aca="false">IF(O5043="Won",R5043,IF(O5043="Lost",0,N5043))</f>
        <v>1020</v>
      </c>
      <c r="T5043" s="30" t="n">
        <f aca="false">IF(AND(P5043&lt;&gt;"",Q5043&lt;&gt;""),Q5043-P5043,"")</f>
        <v>76</v>
      </c>
      <c r="U5043" s="30" t="str">
        <f aca="false">IF(AND(O5043="Engaging",P5043&lt;&gt;""),'Leia-me'!$B$5-P5043,"")</f>
        <v/>
      </c>
      <c r="V5043" s="25" t="str">
        <f aca="false">IF(O5043&lt;&gt;"Engaging","",IF(U5043&lt;='Leia-me'!$B$6,"Saudável",IF(U5043&lt;='Leia-me'!$B$7,"Esfriando",IF(U5043&lt;='Leia-me'!$B$8,"Última chance","Zumbi"))))</f>
        <v/>
      </c>
      <c r="W5043" s="25" t="n">
        <f aca="false">IF(O5043="Won",1,IF(O5043="Lost",0,""))</f>
        <v>1</v>
      </c>
      <c r="Y5043" s="25" t="str">
        <f aca="false">IF(E5043="","Sim","")</f>
        <v/>
      </c>
    </row>
    <row r="5044" customFormat="false" ht="15" hidden="false" customHeight="false" outlineLevel="0" collapsed="false">
      <c r="A5044" s="25" t="s">
        <v>5307</v>
      </c>
      <c r="B5044" s="25" t="s">
        <v>84</v>
      </c>
      <c r="C5044" s="25" t="s">
        <v>93</v>
      </c>
      <c r="D5044" s="25" t="s">
        <v>94</v>
      </c>
      <c r="E5044" s="25" t="s">
        <v>215</v>
      </c>
      <c r="F5044" s="25" t="s">
        <v>177</v>
      </c>
      <c r="G5044" s="26" t="n">
        <v>1102.43</v>
      </c>
      <c r="H5044" s="27" t="n">
        <v>1759</v>
      </c>
      <c r="I5044" s="25" t="s">
        <v>147</v>
      </c>
      <c r="K5044" s="25" t="n">
        <v>2006</v>
      </c>
      <c r="L5044" s="25" t="s">
        <v>170</v>
      </c>
      <c r="M5044" s="25" t="s">
        <v>171</v>
      </c>
      <c r="N5044" s="28" t="n">
        <v>1096</v>
      </c>
      <c r="O5044" s="25" t="s">
        <v>56</v>
      </c>
      <c r="P5044" s="29" t="n">
        <v>42727</v>
      </c>
      <c r="Q5044" s="33"/>
      <c r="R5044" s="34"/>
      <c r="S5044" s="28" t="n">
        <f aca="false">IF(O5044="Won",R5044,IF(O5044="Lost",0,N5044))</f>
        <v>1096</v>
      </c>
      <c r="T5044" s="30" t="str">
        <f aca="false">IF(AND(P5044&lt;&gt;"",Q5044&lt;&gt;""),Q5044-P5044,"")</f>
        <v/>
      </c>
      <c r="U5044" s="30" t="n">
        <f aca="false">IF(AND(O5044="Engaging",P5044&lt;&gt;""),'Leia-me'!$B$5-P5044,"")</f>
        <v>373</v>
      </c>
      <c r="V5044" s="25" t="str">
        <f aca="false">IF(O5044&lt;&gt;"Engaging","",IF(U5044&lt;='Leia-me'!$B$6,"Saudável",IF(U5044&lt;='Leia-me'!$B$7,"Esfriando",IF(U5044&lt;='Leia-me'!$B$8,"Última chance","Zumbi"))))</f>
        <v>Zumbi</v>
      </c>
      <c r="W5044" s="25" t="str">
        <f aca="false">IF(O5044="Won",1,IF(O5044="Lost",0,""))</f>
        <v/>
      </c>
      <c r="Y5044" s="25" t="str">
        <f aca="false">IF(E5044="","Sim","")</f>
        <v/>
      </c>
    </row>
    <row r="5045" customFormat="false" ht="15" hidden="false" customHeight="false" outlineLevel="0" collapsed="false">
      <c r="A5045" s="25" t="s">
        <v>5308</v>
      </c>
      <c r="B5045" s="25" t="s">
        <v>84</v>
      </c>
      <c r="C5045" s="25" t="s">
        <v>93</v>
      </c>
      <c r="D5045" s="25" t="s">
        <v>94</v>
      </c>
      <c r="E5045" s="25" t="s">
        <v>1795</v>
      </c>
      <c r="F5045" s="25" t="s">
        <v>177</v>
      </c>
      <c r="G5045" s="26" t="n">
        <v>355.23</v>
      </c>
      <c r="H5045" s="27" t="n">
        <v>853</v>
      </c>
      <c r="I5045" s="25" t="s">
        <v>147</v>
      </c>
      <c r="K5045" s="25" t="n">
        <v>1994</v>
      </c>
      <c r="L5045" s="25" t="s">
        <v>170</v>
      </c>
      <c r="M5045" s="25" t="s">
        <v>171</v>
      </c>
      <c r="N5045" s="28" t="n">
        <v>1096</v>
      </c>
      <c r="O5045" s="25" t="s">
        <v>54</v>
      </c>
      <c r="P5045" s="29" t="n">
        <v>42736</v>
      </c>
      <c r="Q5045" s="29" t="n">
        <v>42813</v>
      </c>
      <c r="R5045" s="28" t="n">
        <v>1116</v>
      </c>
      <c r="S5045" s="28" t="n">
        <f aca="false">IF(O5045="Won",R5045,IF(O5045="Lost",0,N5045))</f>
        <v>1116</v>
      </c>
      <c r="T5045" s="30" t="n">
        <f aca="false">IF(AND(P5045&lt;&gt;"",Q5045&lt;&gt;""),Q5045-P5045,"")</f>
        <v>77</v>
      </c>
      <c r="U5045" s="30" t="str">
        <f aca="false">IF(AND(O5045="Engaging",P5045&lt;&gt;""),'Leia-me'!$B$5-P5045,"")</f>
        <v/>
      </c>
      <c r="V5045" s="25" t="str">
        <f aca="false">IF(O5045&lt;&gt;"Engaging","",IF(U5045&lt;='Leia-me'!$B$6,"Saudável",IF(U5045&lt;='Leia-me'!$B$7,"Esfriando",IF(U5045&lt;='Leia-me'!$B$8,"Última chance","Zumbi"))))</f>
        <v/>
      </c>
      <c r="W5045" s="25" t="n">
        <f aca="false">IF(O5045="Won",1,IF(O5045="Lost",0,""))</f>
        <v>1</v>
      </c>
      <c r="Y5045" s="25" t="str">
        <f aca="false">IF(E5045="","Sim","")</f>
        <v/>
      </c>
    </row>
    <row r="5046" customFormat="false" ht="15" hidden="false" customHeight="false" outlineLevel="0" collapsed="false">
      <c r="A5046" s="25" t="s">
        <v>5309</v>
      </c>
      <c r="B5046" s="25" t="s">
        <v>84</v>
      </c>
      <c r="C5046" s="25" t="s">
        <v>93</v>
      </c>
      <c r="D5046" s="25" t="s">
        <v>94</v>
      </c>
      <c r="E5046" s="25" t="s">
        <v>484</v>
      </c>
      <c r="F5046" s="25" t="s">
        <v>211</v>
      </c>
      <c r="G5046" s="26" t="n">
        <v>5158.71</v>
      </c>
      <c r="H5046" s="27" t="n">
        <v>17479</v>
      </c>
      <c r="I5046" s="25" t="s">
        <v>485</v>
      </c>
      <c r="K5046" s="25" t="n">
        <v>1995</v>
      </c>
      <c r="L5046" s="25" t="s">
        <v>160</v>
      </c>
      <c r="M5046" s="25" t="s">
        <v>149</v>
      </c>
      <c r="N5046" s="28" t="n">
        <v>3393</v>
      </c>
      <c r="O5046" s="25" t="s">
        <v>55</v>
      </c>
      <c r="P5046" s="29" t="n">
        <v>42738</v>
      </c>
      <c r="Q5046" s="29" t="n">
        <v>42816</v>
      </c>
      <c r="R5046" s="28" t="n">
        <v>0</v>
      </c>
      <c r="S5046" s="28" t="n">
        <f aca="false">IF(O5046="Won",R5046,IF(O5046="Lost",0,N5046))</f>
        <v>0</v>
      </c>
      <c r="T5046" s="30" t="n">
        <f aca="false">IF(AND(P5046&lt;&gt;"",Q5046&lt;&gt;""),Q5046-P5046,"")</f>
        <v>78</v>
      </c>
      <c r="U5046" s="30" t="str">
        <f aca="false">IF(AND(O5046="Engaging",P5046&lt;&gt;""),'Leia-me'!$B$5-P5046,"")</f>
        <v/>
      </c>
      <c r="V5046" s="25" t="str">
        <f aca="false">IF(O5046&lt;&gt;"Engaging","",IF(U5046&lt;='Leia-me'!$B$6,"Saudável",IF(U5046&lt;='Leia-me'!$B$7,"Esfriando",IF(U5046&lt;='Leia-me'!$B$8,"Última chance","Zumbi"))))</f>
        <v/>
      </c>
      <c r="W5046" s="25" t="n">
        <f aca="false">IF(O5046="Won",1,IF(O5046="Lost",0,""))</f>
        <v>0</v>
      </c>
      <c r="Y5046" s="25" t="str">
        <f aca="false">IF(E5046="","Sim","")</f>
        <v/>
      </c>
    </row>
    <row r="5047" customFormat="false" ht="15" hidden="false" customHeight="false" outlineLevel="0" collapsed="false">
      <c r="A5047" s="25" t="s">
        <v>5310</v>
      </c>
      <c r="B5047" s="25" t="s">
        <v>84</v>
      </c>
      <c r="C5047" s="25" t="s">
        <v>93</v>
      </c>
      <c r="D5047" s="25" t="s">
        <v>94</v>
      </c>
      <c r="G5047" s="31"/>
      <c r="H5047" s="32"/>
      <c r="L5047" s="25" t="s">
        <v>178</v>
      </c>
      <c r="M5047" s="25" t="s">
        <v>171</v>
      </c>
      <c r="N5047" s="28" t="n">
        <v>5482</v>
      </c>
      <c r="O5047" s="25" t="s">
        <v>56</v>
      </c>
      <c r="P5047" s="29" t="n">
        <v>42739</v>
      </c>
      <c r="Q5047" s="33"/>
      <c r="R5047" s="34"/>
      <c r="S5047" s="28" t="n">
        <f aca="false">IF(O5047="Won",R5047,IF(O5047="Lost",0,N5047))</f>
        <v>5482</v>
      </c>
      <c r="T5047" s="30" t="str">
        <f aca="false">IF(AND(P5047&lt;&gt;"",Q5047&lt;&gt;""),Q5047-P5047,"")</f>
        <v/>
      </c>
      <c r="U5047" s="30" t="n">
        <f aca="false">IF(AND(O5047="Engaging",P5047&lt;&gt;""),'Leia-me'!$B$5-P5047,"")</f>
        <v>361</v>
      </c>
      <c r="V5047" s="25" t="str">
        <f aca="false">IF(O5047&lt;&gt;"Engaging","",IF(U5047&lt;='Leia-me'!$B$6,"Saudável",IF(U5047&lt;='Leia-me'!$B$7,"Esfriando",IF(U5047&lt;='Leia-me'!$B$8,"Última chance","Zumbi"))))</f>
        <v>Zumbi</v>
      </c>
      <c r="W5047" s="25" t="str">
        <f aca="false">IF(O5047="Won",1,IF(O5047="Lost",0,""))</f>
        <v/>
      </c>
      <c r="Y5047" s="25" t="str">
        <f aca="false">IF(E5047="","Sim","")</f>
        <v>Sim</v>
      </c>
    </row>
    <row r="5048" customFormat="false" ht="15" hidden="false" customHeight="false" outlineLevel="0" collapsed="false">
      <c r="A5048" s="25" t="s">
        <v>5311</v>
      </c>
      <c r="B5048" s="25" t="s">
        <v>84</v>
      </c>
      <c r="C5048" s="25" t="s">
        <v>93</v>
      </c>
      <c r="D5048" s="25" t="s">
        <v>94</v>
      </c>
      <c r="G5048" s="31"/>
      <c r="H5048" s="32"/>
      <c r="L5048" s="25" t="s">
        <v>178</v>
      </c>
      <c r="M5048" s="25" t="s">
        <v>171</v>
      </c>
      <c r="N5048" s="28" t="n">
        <v>5482</v>
      </c>
      <c r="O5048" s="25" t="s">
        <v>56</v>
      </c>
      <c r="P5048" s="29" t="n">
        <v>42740</v>
      </c>
      <c r="Q5048" s="33"/>
      <c r="R5048" s="34"/>
      <c r="S5048" s="28" t="n">
        <f aca="false">IF(O5048="Won",R5048,IF(O5048="Lost",0,N5048))</f>
        <v>5482</v>
      </c>
      <c r="T5048" s="30" t="str">
        <f aca="false">IF(AND(P5048&lt;&gt;"",Q5048&lt;&gt;""),Q5048-P5048,"")</f>
        <v/>
      </c>
      <c r="U5048" s="30" t="n">
        <f aca="false">IF(AND(O5048="Engaging",P5048&lt;&gt;""),'Leia-me'!$B$5-P5048,"")</f>
        <v>360</v>
      </c>
      <c r="V5048" s="25" t="str">
        <f aca="false">IF(O5048&lt;&gt;"Engaging","",IF(U5048&lt;='Leia-me'!$B$6,"Saudável",IF(U5048&lt;='Leia-me'!$B$7,"Esfriando",IF(U5048&lt;='Leia-me'!$B$8,"Última chance","Zumbi"))))</f>
        <v>Zumbi</v>
      </c>
      <c r="W5048" s="25" t="str">
        <f aca="false">IF(O5048="Won",1,IF(O5048="Lost",0,""))</f>
        <v/>
      </c>
      <c r="Y5048" s="25" t="str">
        <f aca="false">IF(E5048="","Sim","")</f>
        <v>Sim</v>
      </c>
    </row>
    <row r="5049" customFormat="false" ht="15" hidden="false" customHeight="false" outlineLevel="0" collapsed="false">
      <c r="A5049" s="25" t="s">
        <v>5312</v>
      </c>
      <c r="B5049" s="25" t="s">
        <v>84</v>
      </c>
      <c r="C5049" s="25" t="s">
        <v>93</v>
      </c>
      <c r="D5049" s="25" t="s">
        <v>94</v>
      </c>
      <c r="E5049" s="25" t="s">
        <v>445</v>
      </c>
      <c r="F5049" s="25" t="s">
        <v>192</v>
      </c>
      <c r="G5049" s="26" t="n">
        <v>987.39</v>
      </c>
      <c r="H5049" s="27" t="n">
        <v>2253</v>
      </c>
      <c r="I5049" s="25" t="s">
        <v>147</v>
      </c>
      <c r="K5049" s="25" t="n">
        <v>2002</v>
      </c>
      <c r="L5049" s="25" t="s">
        <v>170</v>
      </c>
      <c r="M5049" s="25" t="s">
        <v>171</v>
      </c>
      <c r="N5049" s="28" t="n">
        <v>1096</v>
      </c>
      <c r="O5049" s="25" t="s">
        <v>55</v>
      </c>
      <c r="P5049" s="29" t="n">
        <v>42751</v>
      </c>
      <c r="Q5049" s="29" t="n">
        <v>42822</v>
      </c>
      <c r="R5049" s="28" t="n">
        <v>0</v>
      </c>
      <c r="S5049" s="28" t="n">
        <f aca="false">IF(O5049="Won",R5049,IF(O5049="Lost",0,N5049))</f>
        <v>0</v>
      </c>
      <c r="T5049" s="30" t="n">
        <f aca="false">IF(AND(P5049&lt;&gt;"",Q5049&lt;&gt;""),Q5049-P5049,"")</f>
        <v>71</v>
      </c>
      <c r="U5049" s="30" t="str">
        <f aca="false">IF(AND(O5049="Engaging",P5049&lt;&gt;""),'Leia-me'!$B$5-P5049,"")</f>
        <v/>
      </c>
      <c r="V5049" s="25" t="str">
        <f aca="false">IF(O5049&lt;&gt;"Engaging","",IF(U5049&lt;='Leia-me'!$B$6,"Saudável",IF(U5049&lt;='Leia-me'!$B$7,"Esfriando",IF(U5049&lt;='Leia-me'!$B$8,"Última chance","Zumbi"))))</f>
        <v/>
      </c>
      <c r="W5049" s="25" t="n">
        <f aca="false">IF(O5049="Won",1,IF(O5049="Lost",0,""))</f>
        <v>0</v>
      </c>
      <c r="Y5049" s="25" t="str">
        <f aca="false">IF(E5049="","Sim","")</f>
        <v/>
      </c>
    </row>
    <row r="5050" customFormat="false" ht="15" hidden="false" customHeight="false" outlineLevel="0" collapsed="false">
      <c r="A5050" s="25" t="s">
        <v>5313</v>
      </c>
      <c r="B5050" s="25" t="s">
        <v>84</v>
      </c>
      <c r="C5050" s="25" t="s">
        <v>93</v>
      </c>
      <c r="D5050" s="25" t="s">
        <v>94</v>
      </c>
      <c r="E5050" s="25" t="s">
        <v>639</v>
      </c>
      <c r="F5050" s="25" t="s">
        <v>211</v>
      </c>
      <c r="G5050" s="26" t="n">
        <v>1419.98</v>
      </c>
      <c r="H5050" s="27" t="n">
        <v>4018</v>
      </c>
      <c r="I5050" s="25" t="s">
        <v>147</v>
      </c>
      <c r="K5050" s="25" t="n">
        <v>2003</v>
      </c>
      <c r="L5050" s="25" t="s">
        <v>160</v>
      </c>
      <c r="M5050" s="25" t="s">
        <v>149</v>
      </c>
      <c r="N5050" s="28" t="n">
        <v>3393</v>
      </c>
      <c r="O5050" s="25" t="s">
        <v>55</v>
      </c>
      <c r="P5050" s="29" t="n">
        <v>42752</v>
      </c>
      <c r="Q5050" s="29" t="n">
        <v>42813</v>
      </c>
      <c r="R5050" s="28" t="n">
        <v>0</v>
      </c>
      <c r="S5050" s="28" t="n">
        <f aca="false">IF(O5050="Won",R5050,IF(O5050="Lost",0,N5050))</f>
        <v>0</v>
      </c>
      <c r="T5050" s="30" t="n">
        <f aca="false">IF(AND(P5050&lt;&gt;"",Q5050&lt;&gt;""),Q5050-P5050,"")</f>
        <v>61</v>
      </c>
      <c r="U5050" s="30" t="str">
        <f aca="false">IF(AND(O5050="Engaging",P5050&lt;&gt;""),'Leia-me'!$B$5-P5050,"")</f>
        <v/>
      </c>
      <c r="V5050" s="25" t="str">
        <f aca="false">IF(O5050&lt;&gt;"Engaging","",IF(U5050&lt;='Leia-me'!$B$6,"Saudável",IF(U5050&lt;='Leia-me'!$B$7,"Esfriando",IF(U5050&lt;='Leia-me'!$B$8,"Última chance","Zumbi"))))</f>
        <v/>
      </c>
      <c r="W5050" s="25" t="n">
        <f aca="false">IF(O5050="Won",1,IF(O5050="Lost",0,""))</f>
        <v>0</v>
      </c>
      <c r="Y5050" s="25" t="str">
        <f aca="false">IF(E5050="","Sim","")</f>
        <v/>
      </c>
    </row>
    <row r="5051" customFormat="false" ht="15" hidden="false" customHeight="false" outlineLevel="0" collapsed="false">
      <c r="A5051" s="25" t="s">
        <v>5314</v>
      </c>
      <c r="B5051" s="25" t="s">
        <v>84</v>
      </c>
      <c r="C5051" s="25" t="s">
        <v>93</v>
      </c>
      <c r="D5051" s="25" t="s">
        <v>94</v>
      </c>
      <c r="G5051" s="31"/>
      <c r="H5051" s="32"/>
      <c r="L5051" s="25" t="s">
        <v>178</v>
      </c>
      <c r="M5051" s="25" t="s">
        <v>171</v>
      </c>
      <c r="N5051" s="28" t="n">
        <v>5482</v>
      </c>
      <c r="O5051" s="25" t="s">
        <v>56</v>
      </c>
      <c r="P5051" s="29" t="n">
        <v>42753</v>
      </c>
      <c r="Q5051" s="33"/>
      <c r="R5051" s="34"/>
      <c r="S5051" s="28" t="n">
        <f aca="false">IF(O5051="Won",R5051,IF(O5051="Lost",0,N5051))</f>
        <v>5482</v>
      </c>
      <c r="T5051" s="30" t="str">
        <f aca="false">IF(AND(P5051&lt;&gt;"",Q5051&lt;&gt;""),Q5051-P5051,"")</f>
        <v/>
      </c>
      <c r="U5051" s="30" t="n">
        <f aca="false">IF(AND(O5051="Engaging",P5051&lt;&gt;""),'Leia-me'!$B$5-P5051,"")</f>
        <v>347</v>
      </c>
      <c r="V5051" s="25" t="str">
        <f aca="false">IF(O5051&lt;&gt;"Engaging","",IF(U5051&lt;='Leia-me'!$B$6,"Saudável",IF(U5051&lt;='Leia-me'!$B$7,"Esfriando",IF(U5051&lt;='Leia-me'!$B$8,"Última chance","Zumbi"))))</f>
        <v>Zumbi</v>
      </c>
      <c r="W5051" s="25" t="str">
        <f aca="false">IF(O5051="Won",1,IF(O5051="Lost",0,""))</f>
        <v/>
      </c>
      <c r="Y5051" s="25" t="str">
        <f aca="false">IF(E5051="","Sim","")</f>
        <v>Sim</v>
      </c>
    </row>
    <row r="5052" customFormat="false" ht="15" hidden="false" customHeight="false" outlineLevel="0" collapsed="false">
      <c r="A5052" s="25" t="s">
        <v>5315</v>
      </c>
      <c r="B5052" s="25" t="s">
        <v>84</v>
      </c>
      <c r="C5052" s="25" t="s">
        <v>93</v>
      </c>
      <c r="D5052" s="25" t="s">
        <v>94</v>
      </c>
      <c r="E5052" s="25" t="s">
        <v>1158</v>
      </c>
      <c r="F5052" s="25" t="s">
        <v>185</v>
      </c>
      <c r="G5052" s="26" t="n">
        <v>7708.38</v>
      </c>
      <c r="H5052" s="27" t="n">
        <v>13756</v>
      </c>
      <c r="I5052" s="25" t="s">
        <v>147</v>
      </c>
      <c r="K5052" s="25" t="n">
        <v>1980</v>
      </c>
      <c r="L5052" s="25" t="s">
        <v>160</v>
      </c>
      <c r="M5052" s="25" t="s">
        <v>149</v>
      </c>
      <c r="N5052" s="28" t="n">
        <v>3393</v>
      </c>
      <c r="O5052" s="25" t="s">
        <v>54</v>
      </c>
      <c r="P5052" s="29" t="n">
        <v>42755</v>
      </c>
      <c r="Q5052" s="29" t="n">
        <v>42875</v>
      </c>
      <c r="R5052" s="28" t="n">
        <v>3194</v>
      </c>
      <c r="S5052" s="28" t="n">
        <f aca="false">IF(O5052="Won",R5052,IF(O5052="Lost",0,N5052))</f>
        <v>3194</v>
      </c>
      <c r="T5052" s="30" t="n">
        <f aca="false">IF(AND(P5052&lt;&gt;"",Q5052&lt;&gt;""),Q5052-P5052,"")</f>
        <v>120</v>
      </c>
      <c r="U5052" s="30" t="str">
        <f aca="false">IF(AND(O5052="Engaging",P5052&lt;&gt;""),'Leia-me'!$B$5-P5052,"")</f>
        <v/>
      </c>
      <c r="V5052" s="25" t="str">
        <f aca="false">IF(O5052&lt;&gt;"Engaging","",IF(U5052&lt;='Leia-me'!$B$6,"Saudável",IF(U5052&lt;='Leia-me'!$B$7,"Esfriando",IF(U5052&lt;='Leia-me'!$B$8,"Última chance","Zumbi"))))</f>
        <v/>
      </c>
      <c r="W5052" s="25" t="n">
        <f aca="false">IF(O5052="Won",1,IF(O5052="Lost",0,""))</f>
        <v>1</v>
      </c>
      <c r="Y5052" s="25" t="str">
        <f aca="false">IF(E5052="","Sim","")</f>
        <v/>
      </c>
    </row>
    <row r="5053" customFormat="false" ht="15" hidden="false" customHeight="false" outlineLevel="0" collapsed="false">
      <c r="A5053" s="25" t="s">
        <v>5316</v>
      </c>
      <c r="B5053" s="25" t="s">
        <v>84</v>
      </c>
      <c r="C5053" s="25" t="s">
        <v>93</v>
      </c>
      <c r="D5053" s="25" t="s">
        <v>94</v>
      </c>
      <c r="E5053" s="25" t="s">
        <v>494</v>
      </c>
      <c r="F5053" s="25" t="s">
        <v>192</v>
      </c>
      <c r="G5053" s="26" t="n">
        <v>11698.03</v>
      </c>
      <c r="H5053" s="27" t="n">
        <v>34288</v>
      </c>
      <c r="I5053" s="25" t="s">
        <v>147</v>
      </c>
      <c r="K5053" s="25" t="n">
        <v>1982</v>
      </c>
      <c r="L5053" s="25" t="s">
        <v>1834</v>
      </c>
      <c r="M5053" s="25" t="s">
        <v>171</v>
      </c>
      <c r="N5053" s="28" t="n">
        <v>4821</v>
      </c>
      <c r="O5053" s="25" t="s">
        <v>54</v>
      </c>
      <c r="P5053" s="29" t="n">
        <v>42759</v>
      </c>
      <c r="Q5053" s="29" t="n">
        <v>42825</v>
      </c>
      <c r="R5053" s="28" t="n">
        <v>5140</v>
      </c>
      <c r="S5053" s="28" t="n">
        <f aca="false">IF(O5053="Won",R5053,IF(O5053="Lost",0,N5053))</f>
        <v>5140</v>
      </c>
      <c r="T5053" s="30" t="n">
        <f aca="false">IF(AND(P5053&lt;&gt;"",Q5053&lt;&gt;""),Q5053-P5053,"")</f>
        <v>66</v>
      </c>
      <c r="U5053" s="30" t="str">
        <f aca="false">IF(AND(O5053="Engaging",P5053&lt;&gt;""),'Leia-me'!$B$5-P5053,"")</f>
        <v/>
      </c>
      <c r="V5053" s="25" t="str">
        <f aca="false">IF(O5053&lt;&gt;"Engaging","",IF(U5053&lt;='Leia-me'!$B$6,"Saudável",IF(U5053&lt;='Leia-me'!$B$7,"Esfriando",IF(U5053&lt;='Leia-me'!$B$8,"Última chance","Zumbi"))))</f>
        <v/>
      </c>
      <c r="W5053" s="25" t="n">
        <f aca="false">IF(O5053="Won",1,IF(O5053="Lost",0,""))</f>
        <v>1</v>
      </c>
      <c r="X5053" s="25" t="s">
        <v>1835</v>
      </c>
      <c r="Y5053" s="25" t="str">
        <f aca="false">IF(E5053="","Sim","")</f>
        <v/>
      </c>
    </row>
    <row r="5054" customFormat="false" ht="15" hidden="false" customHeight="false" outlineLevel="0" collapsed="false">
      <c r="A5054" s="25" t="s">
        <v>5317</v>
      </c>
      <c r="B5054" s="25" t="s">
        <v>84</v>
      </c>
      <c r="C5054" s="25" t="s">
        <v>93</v>
      </c>
      <c r="D5054" s="25" t="s">
        <v>94</v>
      </c>
      <c r="E5054" s="25" t="s">
        <v>1640</v>
      </c>
      <c r="F5054" s="25" t="s">
        <v>211</v>
      </c>
      <c r="G5054" s="26" t="n">
        <v>71.12</v>
      </c>
      <c r="H5054" s="27" t="n">
        <v>144</v>
      </c>
      <c r="I5054" s="25" t="s">
        <v>147</v>
      </c>
      <c r="K5054" s="25" t="n">
        <v>2010</v>
      </c>
      <c r="L5054" s="25" t="s">
        <v>170</v>
      </c>
      <c r="M5054" s="25" t="s">
        <v>171</v>
      </c>
      <c r="N5054" s="28" t="n">
        <v>1096</v>
      </c>
      <c r="O5054" s="25" t="s">
        <v>54</v>
      </c>
      <c r="P5054" s="29" t="n">
        <v>42760</v>
      </c>
      <c r="Q5054" s="29" t="n">
        <v>42815</v>
      </c>
      <c r="R5054" s="28" t="n">
        <v>1065</v>
      </c>
      <c r="S5054" s="28" t="n">
        <f aca="false">IF(O5054="Won",R5054,IF(O5054="Lost",0,N5054))</f>
        <v>1065</v>
      </c>
      <c r="T5054" s="30" t="n">
        <f aca="false">IF(AND(P5054&lt;&gt;"",Q5054&lt;&gt;""),Q5054-P5054,"")</f>
        <v>55</v>
      </c>
      <c r="U5054" s="30" t="str">
        <f aca="false">IF(AND(O5054="Engaging",P5054&lt;&gt;""),'Leia-me'!$B$5-P5054,"")</f>
        <v/>
      </c>
      <c r="V5054" s="25" t="str">
        <f aca="false">IF(O5054&lt;&gt;"Engaging","",IF(U5054&lt;='Leia-me'!$B$6,"Saudável",IF(U5054&lt;='Leia-me'!$B$7,"Esfriando",IF(U5054&lt;='Leia-me'!$B$8,"Última chance","Zumbi"))))</f>
        <v/>
      </c>
      <c r="W5054" s="25" t="n">
        <f aca="false">IF(O5054="Won",1,IF(O5054="Lost",0,""))</f>
        <v>1</v>
      </c>
      <c r="Y5054" s="25" t="str">
        <f aca="false">IF(E5054="","Sim","")</f>
        <v/>
      </c>
    </row>
    <row r="5055" customFormat="false" ht="15" hidden="false" customHeight="false" outlineLevel="0" collapsed="false">
      <c r="A5055" s="25" t="s">
        <v>5318</v>
      </c>
      <c r="B5055" s="25" t="s">
        <v>84</v>
      </c>
      <c r="C5055" s="25" t="s">
        <v>93</v>
      </c>
      <c r="D5055" s="25" t="s">
        <v>94</v>
      </c>
      <c r="E5055" s="25" t="s">
        <v>1640</v>
      </c>
      <c r="F5055" s="25" t="s">
        <v>211</v>
      </c>
      <c r="G5055" s="26" t="n">
        <v>71.12</v>
      </c>
      <c r="H5055" s="27" t="n">
        <v>144</v>
      </c>
      <c r="I5055" s="25" t="s">
        <v>147</v>
      </c>
      <c r="K5055" s="25" t="n">
        <v>2010</v>
      </c>
      <c r="L5055" s="25" t="s">
        <v>170</v>
      </c>
      <c r="M5055" s="25" t="s">
        <v>171</v>
      </c>
      <c r="N5055" s="28" t="n">
        <v>1096</v>
      </c>
      <c r="O5055" s="25" t="s">
        <v>56</v>
      </c>
      <c r="P5055" s="29" t="n">
        <v>42766</v>
      </c>
      <c r="Q5055" s="33"/>
      <c r="R5055" s="34"/>
      <c r="S5055" s="28" t="n">
        <f aca="false">IF(O5055="Won",R5055,IF(O5055="Lost",0,N5055))</f>
        <v>1096</v>
      </c>
      <c r="T5055" s="30" t="str">
        <f aca="false">IF(AND(P5055&lt;&gt;"",Q5055&lt;&gt;""),Q5055-P5055,"")</f>
        <v/>
      </c>
      <c r="U5055" s="30" t="n">
        <f aca="false">IF(AND(O5055="Engaging",P5055&lt;&gt;""),'Leia-me'!$B$5-P5055,"")</f>
        <v>334</v>
      </c>
      <c r="V5055" s="25" t="str">
        <f aca="false">IF(O5055&lt;&gt;"Engaging","",IF(U5055&lt;='Leia-me'!$B$6,"Saudável",IF(U5055&lt;='Leia-me'!$B$7,"Esfriando",IF(U5055&lt;='Leia-me'!$B$8,"Última chance","Zumbi"))))</f>
        <v>Zumbi</v>
      </c>
      <c r="W5055" s="25" t="str">
        <f aca="false">IF(O5055="Won",1,IF(O5055="Lost",0,""))</f>
        <v/>
      </c>
      <c r="Y5055" s="25" t="str">
        <f aca="false">IF(E5055="","Sim","")</f>
        <v/>
      </c>
    </row>
    <row r="5056" customFormat="false" ht="15" hidden="false" customHeight="false" outlineLevel="0" collapsed="false">
      <c r="A5056" s="25" t="s">
        <v>5319</v>
      </c>
      <c r="B5056" s="25" t="s">
        <v>84</v>
      </c>
      <c r="C5056" s="25" t="s">
        <v>93</v>
      </c>
      <c r="D5056" s="25" t="s">
        <v>94</v>
      </c>
      <c r="G5056" s="31"/>
      <c r="H5056" s="32"/>
      <c r="L5056" s="25" t="s">
        <v>170</v>
      </c>
      <c r="M5056" s="25" t="s">
        <v>171</v>
      </c>
      <c r="N5056" s="28" t="n">
        <v>1096</v>
      </c>
      <c r="O5056" s="25" t="s">
        <v>56</v>
      </c>
      <c r="P5056" s="29" t="n">
        <v>42766</v>
      </c>
      <c r="Q5056" s="33"/>
      <c r="R5056" s="34"/>
      <c r="S5056" s="28" t="n">
        <f aca="false">IF(O5056="Won",R5056,IF(O5056="Lost",0,N5056))</f>
        <v>1096</v>
      </c>
      <c r="T5056" s="30" t="str">
        <f aca="false">IF(AND(P5056&lt;&gt;"",Q5056&lt;&gt;""),Q5056-P5056,"")</f>
        <v/>
      </c>
      <c r="U5056" s="30" t="n">
        <f aca="false">IF(AND(O5056="Engaging",P5056&lt;&gt;""),'Leia-me'!$B$5-P5056,"")</f>
        <v>334</v>
      </c>
      <c r="V5056" s="25" t="str">
        <f aca="false">IF(O5056&lt;&gt;"Engaging","",IF(U5056&lt;='Leia-me'!$B$6,"Saudável",IF(U5056&lt;='Leia-me'!$B$7,"Esfriando",IF(U5056&lt;='Leia-me'!$B$8,"Última chance","Zumbi"))))</f>
        <v>Zumbi</v>
      </c>
      <c r="W5056" s="25" t="str">
        <f aca="false">IF(O5056="Won",1,IF(O5056="Lost",0,""))</f>
        <v/>
      </c>
      <c r="Y5056" s="25" t="str">
        <f aca="false">IF(E5056="","Sim","")</f>
        <v>Sim</v>
      </c>
    </row>
    <row r="5057" customFormat="false" ht="15" hidden="false" customHeight="false" outlineLevel="0" collapsed="false">
      <c r="A5057" s="25" t="s">
        <v>5320</v>
      </c>
      <c r="B5057" s="25" t="s">
        <v>84</v>
      </c>
      <c r="C5057" s="25" t="s">
        <v>93</v>
      </c>
      <c r="D5057" s="25" t="s">
        <v>94</v>
      </c>
      <c r="E5057" s="25" t="s">
        <v>484</v>
      </c>
      <c r="F5057" s="25" t="s">
        <v>211</v>
      </c>
      <c r="G5057" s="26" t="n">
        <v>5158.71</v>
      </c>
      <c r="H5057" s="27" t="n">
        <v>17479</v>
      </c>
      <c r="I5057" s="25" t="s">
        <v>485</v>
      </c>
      <c r="K5057" s="25" t="n">
        <v>1995</v>
      </c>
      <c r="L5057" s="25" t="s">
        <v>148</v>
      </c>
      <c r="M5057" s="25" t="s">
        <v>149</v>
      </c>
      <c r="N5057" s="28" t="n">
        <v>55</v>
      </c>
      <c r="O5057" s="25" t="s">
        <v>55</v>
      </c>
      <c r="P5057" s="29" t="n">
        <v>42769</v>
      </c>
      <c r="Q5057" s="29" t="n">
        <v>42856</v>
      </c>
      <c r="R5057" s="28" t="n">
        <v>0</v>
      </c>
      <c r="S5057" s="28" t="n">
        <f aca="false">IF(O5057="Won",R5057,IF(O5057="Lost",0,N5057))</f>
        <v>0</v>
      </c>
      <c r="T5057" s="30" t="n">
        <f aca="false">IF(AND(P5057&lt;&gt;"",Q5057&lt;&gt;""),Q5057-P5057,"")</f>
        <v>87</v>
      </c>
      <c r="U5057" s="30" t="str">
        <f aca="false">IF(AND(O5057="Engaging",P5057&lt;&gt;""),'Leia-me'!$B$5-P5057,"")</f>
        <v/>
      </c>
      <c r="V5057" s="25" t="str">
        <f aca="false">IF(O5057&lt;&gt;"Engaging","",IF(U5057&lt;='Leia-me'!$B$6,"Saudável",IF(U5057&lt;='Leia-me'!$B$7,"Esfriando",IF(U5057&lt;='Leia-me'!$B$8,"Última chance","Zumbi"))))</f>
        <v/>
      </c>
      <c r="W5057" s="25" t="n">
        <f aca="false">IF(O5057="Won",1,IF(O5057="Lost",0,""))</f>
        <v>0</v>
      </c>
      <c r="Y5057" s="25" t="str">
        <f aca="false">IF(E5057="","Sim","")</f>
        <v/>
      </c>
    </row>
    <row r="5058" customFormat="false" ht="15" hidden="false" customHeight="false" outlineLevel="0" collapsed="false">
      <c r="A5058" s="25" t="s">
        <v>5321</v>
      </c>
      <c r="B5058" s="25" t="s">
        <v>84</v>
      </c>
      <c r="C5058" s="25" t="s">
        <v>93</v>
      </c>
      <c r="D5058" s="25" t="s">
        <v>94</v>
      </c>
      <c r="E5058" s="25" t="s">
        <v>421</v>
      </c>
      <c r="F5058" s="25" t="s">
        <v>146</v>
      </c>
      <c r="G5058" s="26" t="n">
        <v>2818.38</v>
      </c>
      <c r="H5058" s="27" t="n">
        <v>6290</v>
      </c>
      <c r="I5058" s="25" t="s">
        <v>147</v>
      </c>
      <c r="K5058" s="25" t="n">
        <v>1994</v>
      </c>
      <c r="L5058" s="25" t="s">
        <v>170</v>
      </c>
      <c r="M5058" s="25" t="s">
        <v>171</v>
      </c>
      <c r="N5058" s="28" t="n">
        <v>1096</v>
      </c>
      <c r="O5058" s="25" t="s">
        <v>55</v>
      </c>
      <c r="P5058" s="29" t="n">
        <v>42770</v>
      </c>
      <c r="Q5058" s="29" t="n">
        <v>42873</v>
      </c>
      <c r="R5058" s="28" t="n">
        <v>0</v>
      </c>
      <c r="S5058" s="28" t="n">
        <f aca="false">IF(O5058="Won",R5058,IF(O5058="Lost",0,N5058))</f>
        <v>0</v>
      </c>
      <c r="T5058" s="30" t="n">
        <f aca="false">IF(AND(P5058&lt;&gt;"",Q5058&lt;&gt;""),Q5058-P5058,"")</f>
        <v>103</v>
      </c>
      <c r="U5058" s="30" t="str">
        <f aca="false">IF(AND(O5058="Engaging",P5058&lt;&gt;""),'Leia-me'!$B$5-P5058,"")</f>
        <v/>
      </c>
      <c r="V5058" s="25" t="str">
        <f aca="false">IF(O5058&lt;&gt;"Engaging","",IF(U5058&lt;='Leia-me'!$B$6,"Saudável",IF(U5058&lt;='Leia-me'!$B$7,"Esfriando",IF(U5058&lt;='Leia-me'!$B$8,"Última chance","Zumbi"))))</f>
        <v/>
      </c>
      <c r="W5058" s="25" t="n">
        <f aca="false">IF(O5058="Won",1,IF(O5058="Lost",0,""))</f>
        <v>0</v>
      </c>
      <c r="Y5058" s="25" t="str">
        <f aca="false">IF(E5058="","Sim","")</f>
        <v/>
      </c>
    </row>
    <row r="5059" customFormat="false" ht="15" hidden="false" customHeight="false" outlineLevel="0" collapsed="false">
      <c r="A5059" s="25" t="s">
        <v>5322</v>
      </c>
      <c r="B5059" s="25" t="s">
        <v>84</v>
      </c>
      <c r="C5059" s="25" t="s">
        <v>93</v>
      </c>
      <c r="D5059" s="25" t="s">
        <v>94</v>
      </c>
      <c r="G5059" s="31"/>
      <c r="H5059" s="32"/>
      <c r="L5059" s="25" t="s">
        <v>1834</v>
      </c>
      <c r="M5059" s="25" t="s">
        <v>171</v>
      </c>
      <c r="N5059" s="28" t="n">
        <v>4821</v>
      </c>
      <c r="O5059" s="25" t="s">
        <v>56</v>
      </c>
      <c r="P5059" s="29" t="n">
        <v>42773</v>
      </c>
      <c r="Q5059" s="33"/>
      <c r="R5059" s="34"/>
      <c r="S5059" s="28" t="n">
        <f aca="false">IF(O5059="Won",R5059,IF(O5059="Lost",0,N5059))</f>
        <v>4821</v>
      </c>
      <c r="T5059" s="30" t="str">
        <f aca="false">IF(AND(P5059&lt;&gt;"",Q5059&lt;&gt;""),Q5059-P5059,"")</f>
        <v/>
      </c>
      <c r="U5059" s="30" t="n">
        <f aca="false">IF(AND(O5059="Engaging",P5059&lt;&gt;""),'Leia-me'!$B$5-P5059,"")</f>
        <v>327</v>
      </c>
      <c r="V5059" s="25" t="str">
        <f aca="false">IF(O5059&lt;&gt;"Engaging","",IF(U5059&lt;='Leia-me'!$B$6,"Saudável",IF(U5059&lt;='Leia-me'!$B$7,"Esfriando",IF(U5059&lt;='Leia-me'!$B$8,"Última chance","Zumbi"))))</f>
        <v>Zumbi</v>
      </c>
      <c r="W5059" s="25" t="str">
        <f aca="false">IF(O5059="Won",1,IF(O5059="Lost",0,""))</f>
        <v/>
      </c>
      <c r="X5059" s="25" t="s">
        <v>1835</v>
      </c>
      <c r="Y5059" s="25" t="str">
        <f aca="false">IF(E5059="","Sim","")</f>
        <v>Sim</v>
      </c>
    </row>
    <row r="5060" customFormat="false" ht="15" hidden="false" customHeight="false" outlineLevel="0" collapsed="false">
      <c r="A5060" s="25" t="s">
        <v>5323</v>
      </c>
      <c r="B5060" s="25" t="s">
        <v>84</v>
      </c>
      <c r="C5060" s="25" t="s">
        <v>93</v>
      </c>
      <c r="D5060" s="25" t="s">
        <v>94</v>
      </c>
      <c r="E5060" s="25" t="s">
        <v>218</v>
      </c>
      <c r="F5060" s="25" t="s">
        <v>146</v>
      </c>
      <c r="G5060" s="26" t="n">
        <v>4.54</v>
      </c>
      <c r="H5060" s="27" t="n">
        <v>9</v>
      </c>
      <c r="I5060" s="25" t="s">
        <v>147</v>
      </c>
      <c r="K5060" s="25" t="n">
        <v>2017</v>
      </c>
      <c r="L5060" s="25" t="s">
        <v>160</v>
      </c>
      <c r="M5060" s="25" t="s">
        <v>149</v>
      </c>
      <c r="N5060" s="28" t="n">
        <v>3393</v>
      </c>
      <c r="O5060" s="25" t="s">
        <v>55</v>
      </c>
      <c r="P5060" s="29" t="n">
        <v>42773</v>
      </c>
      <c r="Q5060" s="29" t="n">
        <v>42861</v>
      </c>
      <c r="R5060" s="28" t="n">
        <v>0</v>
      </c>
      <c r="S5060" s="28" t="n">
        <f aca="false">IF(O5060="Won",R5060,IF(O5060="Lost",0,N5060))</f>
        <v>0</v>
      </c>
      <c r="T5060" s="30" t="n">
        <f aca="false">IF(AND(P5060&lt;&gt;"",Q5060&lt;&gt;""),Q5060-P5060,"")</f>
        <v>88</v>
      </c>
      <c r="U5060" s="30" t="str">
        <f aca="false">IF(AND(O5060="Engaging",P5060&lt;&gt;""),'Leia-me'!$B$5-P5060,"")</f>
        <v/>
      </c>
      <c r="V5060" s="25" t="str">
        <f aca="false">IF(O5060&lt;&gt;"Engaging","",IF(U5060&lt;='Leia-me'!$B$6,"Saudável",IF(U5060&lt;='Leia-me'!$B$7,"Esfriando",IF(U5060&lt;='Leia-me'!$B$8,"Última chance","Zumbi"))))</f>
        <v/>
      </c>
      <c r="W5060" s="25" t="n">
        <f aca="false">IF(O5060="Won",1,IF(O5060="Lost",0,""))</f>
        <v>0</v>
      </c>
      <c r="Y5060" s="25" t="str">
        <f aca="false">IF(E5060="","Sim","")</f>
        <v/>
      </c>
    </row>
    <row r="5061" customFormat="false" ht="15" hidden="false" customHeight="false" outlineLevel="0" collapsed="false">
      <c r="A5061" s="25" t="s">
        <v>5324</v>
      </c>
      <c r="B5061" s="25" t="s">
        <v>84</v>
      </c>
      <c r="C5061" s="25" t="s">
        <v>93</v>
      </c>
      <c r="D5061" s="25" t="s">
        <v>94</v>
      </c>
      <c r="E5061" s="25" t="s">
        <v>663</v>
      </c>
      <c r="F5061" s="25" t="s">
        <v>146</v>
      </c>
      <c r="G5061" s="26" t="n">
        <v>326.82</v>
      </c>
      <c r="H5061" s="27" t="n">
        <v>1016</v>
      </c>
      <c r="I5061" s="25" t="s">
        <v>147</v>
      </c>
      <c r="K5061" s="25" t="n">
        <v>1991</v>
      </c>
      <c r="L5061" s="25" t="s">
        <v>186</v>
      </c>
      <c r="M5061" s="25" t="s">
        <v>171</v>
      </c>
      <c r="N5061" s="28" t="n">
        <v>550</v>
      </c>
      <c r="O5061" s="25" t="s">
        <v>55</v>
      </c>
      <c r="P5061" s="29" t="n">
        <v>42775</v>
      </c>
      <c r="Q5061" s="29" t="n">
        <v>42877</v>
      </c>
      <c r="R5061" s="28" t="n">
        <v>0</v>
      </c>
      <c r="S5061" s="28" t="n">
        <f aca="false">IF(O5061="Won",R5061,IF(O5061="Lost",0,N5061))</f>
        <v>0</v>
      </c>
      <c r="T5061" s="30" t="n">
        <f aca="false">IF(AND(P5061&lt;&gt;"",Q5061&lt;&gt;""),Q5061-P5061,"")</f>
        <v>102</v>
      </c>
      <c r="U5061" s="30" t="str">
        <f aca="false">IF(AND(O5061="Engaging",P5061&lt;&gt;""),'Leia-me'!$B$5-P5061,"")</f>
        <v/>
      </c>
      <c r="V5061" s="25" t="str">
        <f aca="false">IF(O5061&lt;&gt;"Engaging","",IF(U5061&lt;='Leia-me'!$B$6,"Saudável",IF(U5061&lt;='Leia-me'!$B$7,"Esfriando",IF(U5061&lt;='Leia-me'!$B$8,"Última chance","Zumbi"))))</f>
        <v/>
      </c>
      <c r="W5061" s="25" t="n">
        <f aca="false">IF(O5061="Won",1,IF(O5061="Lost",0,""))</f>
        <v>0</v>
      </c>
      <c r="Y5061" s="25" t="str">
        <f aca="false">IF(E5061="","Sim","")</f>
        <v/>
      </c>
    </row>
    <row r="5062" customFormat="false" ht="15" hidden="false" customHeight="false" outlineLevel="0" collapsed="false">
      <c r="A5062" s="25" t="s">
        <v>5325</v>
      </c>
      <c r="B5062" s="25" t="s">
        <v>84</v>
      </c>
      <c r="C5062" s="25" t="s">
        <v>93</v>
      </c>
      <c r="D5062" s="25" t="s">
        <v>94</v>
      </c>
      <c r="E5062" s="25" t="s">
        <v>463</v>
      </c>
      <c r="F5062" s="25" t="s">
        <v>211</v>
      </c>
      <c r="G5062" s="26" t="n">
        <v>2261.05</v>
      </c>
      <c r="H5062" s="27" t="n">
        <v>3851</v>
      </c>
      <c r="I5062" s="25" t="s">
        <v>147</v>
      </c>
      <c r="K5062" s="25" t="n">
        <v>2005</v>
      </c>
      <c r="L5062" s="25" t="s">
        <v>160</v>
      </c>
      <c r="M5062" s="25" t="s">
        <v>149</v>
      </c>
      <c r="N5062" s="28" t="n">
        <v>3393</v>
      </c>
      <c r="O5062" s="25" t="s">
        <v>54</v>
      </c>
      <c r="P5062" s="29" t="n">
        <v>42775</v>
      </c>
      <c r="Q5062" s="29" t="n">
        <v>42796</v>
      </c>
      <c r="R5062" s="28" t="n">
        <v>3249</v>
      </c>
      <c r="S5062" s="28" t="n">
        <f aca="false">IF(O5062="Won",R5062,IF(O5062="Lost",0,N5062))</f>
        <v>3249</v>
      </c>
      <c r="T5062" s="30" t="n">
        <f aca="false">IF(AND(P5062&lt;&gt;"",Q5062&lt;&gt;""),Q5062-P5062,"")</f>
        <v>21</v>
      </c>
      <c r="U5062" s="30" t="str">
        <f aca="false">IF(AND(O5062="Engaging",P5062&lt;&gt;""),'Leia-me'!$B$5-P5062,"")</f>
        <v/>
      </c>
      <c r="V5062" s="25" t="str">
        <f aca="false">IF(O5062&lt;&gt;"Engaging","",IF(U5062&lt;='Leia-me'!$B$6,"Saudável",IF(U5062&lt;='Leia-me'!$B$7,"Esfriando",IF(U5062&lt;='Leia-me'!$B$8,"Última chance","Zumbi"))))</f>
        <v/>
      </c>
      <c r="W5062" s="25" t="n">
        <f aca="false">IF(O5062="Won",1,IF(O5062="Lost",0,""))</f>
        <v>1</v>
      </c>
      <c r="Y5062" s="25" t="str">
        <f aca="false">IF(E5062="","Sim","")</f>
        <v/>
      </c>
    </row>
    <row r="5063" customFormat="false" ht="15" hidden="false" customHeight="false" outlineLevel="0" collapsed="false">
      <c r="A5063" s="25" t="s">
        <v>5326</v>
      </c>
      <c r="B5063" s="25" t="s">
        <v>84</v>
      </c>
      <c r="C5063" s="25" t="s">
        <v>93</v>
      </c>
      <c r="D5063" s="25" t="s">
        <v>94</v>
      </c>
      <c r="E5063" s="25" t="s">
        <v>1671</v>
      </c>
      <c r="F5063" s="25" t="s">
        <v>168</v>
      </c>
      <c r="G5063" s="26" t="n">
        <v>3027.46</v>
      </c>
      <c r="H5063" s="27" t="n">
        <v>9516</v>
      </c>
      <c r="I5063" s="25" t="s">
        <v>1672</v>
      </c>
      <c r="K5063" s="25" t="n">
        <v>1984</v>
      </c>
      <c r="L5063" s="25" t="s">
        <v>1834</v>
      </c>
      <c r="M5063" s="25" t="s">
        <v>171</v>
      </c>
      <c r="N5063" s="28" t="n">
        <v>4821</v>
      </c>
      <c r="O5063" s="25" t="s">
        <v>54</v>
      </c>
      <c r="P5063" s="29" t="n">
        <v>42778</v>
      </c>
      <c r="Q5063" s="29" t="n">
        <v>42886</v>
      </c>
      <c r="R5063" s="28" t="n">
        <v>4664</v>
      </c>
      <c r="S5063" s="28" t="n">
        <f aca="false">IF(O5063="Won",R5063,IF(O5063="Lost",0,N5063))</f>
        <v>4664</v>
      </c>
      <c r="T5063" s="30" t="n">
        <f aca="false">IF(AND(P5063&lt;&gt;"",Q5063&lt;&gt;""),Q5063-P5063,"")</f>
        <v>108</v>
      </c>
      <c r="U5063" s="30" t="str">
        <f aca="false">IF(AND(O5063="Engaging",P5063&lt;&gt;""),'Leia-me'!$B$5-P5063,"")</f>
        <v/>
      </c>
      <c r="V5063" s="25" t="str">
        <f aca="false">IF(O5063&lt;&gt;"Engaging","",IF(U5063&lt;='Leia-me'!$B$6,"Saudável",IF(U5063&lt;='Leia-me'!$B$7,"Esfriando",IF(U5063&lt;='Leia-me'!$B$8,"Última chance","Zumbi"))))</f>
        <v/>
      </c>
      <c r="W5063" s="25" t="n">
        <f aca="false">IF(O5063="Won",1,IF(O5063="Lost",0,""))</f>
        <v>1</v>
      </c>
      <c r="X5063" s="25" t="s">
        <v>1835</v>
      </c>
      <c r="Y5063" s="25" t="str">
        <f aca="false">IF(E5063="","Sim","")</f>
        <v/>
      </c>
    </row>
    <row r="5064" customFormat="false" ht="15" hidden="false" customHeight="false" outlineLevel="0" collapsed="false">
      <c r="A5064" s="25" t="s">
        <v>5327</v>
      </c>
      <c r="B5064" s="25" t="s">
        <v>84</v>
      </c>
      <c r="C5064" s="25" t="s">
        <v>93</v>
      </c>
      <c r="D5064" s="25" t="s">
        <v>94</v>
      </c>
      <c r="E5064" s="25" t="s">
        <v>3359</v>
      </c>
      <c r="F5064" s="25" t="s">
        <v>159</v>
      </c>
      <c r="G5064" s="26" t="n">
        <v>882.12</v>
      </c>
      <c r="H5064" s="27" t="n">
        <v>2769</v>
      </c>
      <c r="I5064" s="25" t="s">
        <v>147</v>
      </c>
      <c r="K5064" s="25" t="n">
        <v>1997</v>
      </c>
      <c r="L5064" s="25" t="s">
        <v>178</v>
      </c>
      <c r="M5064" s="25" t="s">
        <v>171</v>
      </c>
      <c r="N5064" s="28" t="n">
        <v>5482</v>
      </c>
      <c r="O5064" s="25" t="s">
        <v>54</v>
      </c>
      <c r="P5064" s="29" t="n">
        <v>42779</v>
      </c>
      <c r="Q5064" s="29" t="n">
        <v>42876</v>
      </c>
      <c r="R5064" s="28" t="n">
        <v>5751</v>
      </c>
      <c r="S5064" s="28" t="n">
        <f aca="false">IF(O5064="Won",R5064,IF(O5064="Lost",0,N5064))</f>
        <v>5751</v>
      </c>
      <c r="T5064" s="30" t="n">
        <f aca="false">IF(AND(P5064&lt;&gt;"",Q5064&lt;&gt;""),Q5064-P5064,"")</f>
        <v>97</v>
      </c>
      <c r="U5064" s="30" t="str">
        <f aca="false">IF(AND(O5064="Engaging",P5064&lt;&gt;""),'Leia-me'!$B$5-P5064,"")</f>
        <v/>
      </c>
      <c r="V5064" s="25" t="str">
        <f aca="false">IF(O5064&lt;&gt;"Engaging","",IF(U5064&lt;='Leia-me'!$B$6,"Saudável",IF(U5064&lt;='Leia-me'!$B$7,"Esfriando",IF(U5064&lt;='Leia-me'!$B$8,"Última chance","Zumbi"))))</f>
        <v/>
      </c>
      <c r="W5064" s="25" t="n">
        <f aca="false">IF(O5064="Won",1,IF(O5064="Lost",0,""))</f>
        <v>1</v>
      </c>
      <c r="Y5064" s="25" t="str">
        <f aca="false">IF(E5064="","Sim","")</f>
        <v/>
      </c>
    </row>
    <row r="5065" customFormat="false" ht="15" hidden="false" customHeight="false" outlineLevel="0" collapsed="false">
      <c r="A5065" s="25" t="s">
        <v>5328</v>
      </c>
      <c r="B5065" s="25" t="s">
        <v>84</v>
      </c>
      <c r="C5065" s="25" t="s">
        <v>93</v>
      </c>
      <c r="D5065" s="25" t="s">
        <v>94</v>
      </c>
      <c r="G5065" s="31"/>
      <c r="H5065" s="32"/>
      <c r="L5065" s="25" t="s">
        <v>148</v>
      </c>
      <c r="M5065" s="25" t="s">
        <v>149</v>
      </c>
      <c r="N5065" s="28" t="n">
        <v>55</v>
      </c>
      <c r="O5065" s="25" t="s">
        <v>56</v>
      </c>
      <c r="P5065" s="29" t="n">
        <v>42785</v>
      </c>
      <c r="Q5065" s="33"/>
      <c r="R5065" s="34"/>
      <c r="S5065" s="28" t="n">
        <f aca="false">IF(O5065="Won",R5065,IF(O5065="Lost",0,N5065))</f>
        <v>55</v>
      </c>
      <c r="T5065" s="30" t="str">
        <f aca="false">IF(AND(P5065&lt;&gt;"",Q5065&lt;&gt;""),Q5065-P5065,"")</f>
        <v/>
      </c>
      <c r="U5065" s="30" t="n">
        <f aca="false">IF(AND(O5065="Engaging",P5065&lt;&gt;""),'Leia-me'!$B$5-P5065,"")</f>
        <v>315</v>
      </c>
      <c r="V5065" s="25" t="str">
        <f aca="false">IF(O5065&lt;&gt;"Engaging","",IF(U5065&lt;='Leia-me'!$B$6,"Saudável",IF(U5065&lt;='Leia-me'!$B$7,"Esfriando",IF(U5065&lt;='Leia-me'!$B$8,"Última chance","Zumbi"))))</f>
        <v>Zumbi</v>
      </c>
      <c r="W5065" s="25" t="str">
        <f aca="false">IF(O5065="Won",1,IF(O5065="Lost",0,""))</f>
        <v/>
      </c>
      <c r="Y5065" s="25" t="str">
        <f aca="false">IF(E5065="","Sim","")</f>
        <v>Sim</v>
      </c>
    </row>
    <row r="5066" customFormat="false" ht="15" hidden="false" customHeight="false" outlineLevel="0" collapsed="false">
      <c r="A5066" s="25" t="s">
        <v>5329</v>
      </c>
      <c r="B5066" s="25" t="s">
        <v>84</v>
      </c>
      <c r="C5066" s="25" t="s">
        <v>93</v>
      </c>
      <c r="D5066" s="25" t="s">
        <v>94</v>
      </c>
      <c r="E5066" s="25" t="s">
        <v>665</v>
      </c>
      <c r="F5066" s="25" t="s">
        <v>211</v>
      </c>
      <c r="G5066" s="26" t="n">
        <v>4968.91</v>
      </c>
      <c r="H5066" s="27" t="n">
        <v>7523</v>
      </c>
      <c r="I5066" s="25" t="s">
        <v>147</v>
      </c>
      <c r="K5066" s="25" t="n">
        <v>1990</v>
      </c>
      <c r="L5066" s="25" t="s">
        <v>186</v>
      </c>
      <c r="M5066" s="25" t="s">
        <v>171</v>
      </c>
      <c r="N5066" s="28" t="n">
        <v>550</v>
      </c>
      <c r="O5066" s="25" t="s">
        <v>56</v>
      </c>
      <c r="P5066" s="29" t="n">
        <v>42788</v>
      </c>
      <c r="Q5066" s="33"/>
      <c r="R5066" s="34"/>
      <c r="S5066" s="28" t="n">
        <f aca="false">IF(O5066="Won",R5066,IF(O5066="Lost",0,N5066))</f>
        <v>550</v>
      </c>
      <c r="T5066" s="30" t="str">
        <f aca="false">IF(AND(P5066&lt;&gt;"",Q5066&lt;&gt;""),Q5066-P5066,"")</f>
        <v/>
      </c>
      <c r="U5066" s="30" t="n">
        <f aca="false">IF(AND(O5066="Engaging",P5066&lt;&gt;""),'Leia-me'!$B$5-P5066,"")</f>
        <v>312</v>
      </c>
      <c r="V5066" s="25" t="str">
        <f aca="false">IF(O5066&lt;&gt;"Engaging","",IF(U5066&lt;='Leia-me'!$B$6,"Saudável",IF(U5066&lt;='Leia-me'!$B$7,"Esfriando",IF(U5066&lt;='Leia-me'!$B$8,"Última chance","Zumbi"))))</f>
        <v>Zumbi</v>
      </c>
      <c r="W5066" s="25" t="str">
        <f aca="false">IF(O5066="Won",1,IF(O5066="Lost",0,""))</f>
        <v/>
      </c>
      <c r="Y5066" s="25" t="str">
        <f aca="false">IF(E5066="","Sim","")</f>
        <v/>
      </c>
    </row>
    <row r="5067" customFormat="false" ht="15" hidden="false" customHeight="false" outlineLevel="0" collapsed="false">
      <c r="A5067" s="25" t="s">
        <v>5330</v>
      </c>
      <c r="B5067" s="25" t="s">
        <v>84</v>
      </c>
      <c r="C5067" s="25" t="s">
        <v>93</v>
      </c>
      <c r="D5067" s="25" t="s">
        <v>94</v>
      </c>
      <c r="E5067" s="25" t="s">
        <v>622</v>
      </c>
      <c r="F5067" s="25" t="s">
        <v>211</v>
      </c>
      <c r="G5067" s="26" t="n">
        <v>167.89</v>
      </c>
      <c r="H5067" s="27" t="n">
        <v>493</v>
      </c>
      <c r="I5067" s="25" t="s">
        <v>623</v>
      </c>
      <c r="K5067" s="25" t="n">
        <v>2000</v>
      </c>
      <c r="L5067" s="25" t="s">
        <v>178</v>
      </c>
      <c r="M5067" s="25" t="s">
        <v>171</v>
      </c>
      <c r="N5067" s="28" t="n">
        <v>5482</v>
      </c>
      <c r="O5067" s="25" t="s">
        <v>55</v>
      </c>
      <c r="P5067" s="29" t="n">
        <v>42788</v>
      </c>
      <c r="Q5067" s="29" t="n">
        <v>42872</v>
      </c>
      <c r="R5067" s="28" t="n">
        <v>0</v>
      </c>
      <c r="S5067" s="28" t="n">
        <f aca="false">IF(O5067="Won",R5067,IF(O5067="Lost",0,N5067))</f>
        <v>0</v>
      </c>
      <c r="T5067" s="30" t="n">
        <f aca="false">IF(AND(P5067&lt;&gt;"",Q5067&lt;&gt;""),Q5067-P5067,"")</f>
        <v>84</v>
      </c>
      <c r="U5067" s="30" t="str">
        <f aca="false">IF(AND(O5067="Engaging",P5067&lt;&gt;""),'Leia-me'!$B$5-P5067,"")</f>
        <v/>
      </c>
      <c r="V5067" s="25" t="str">
        <f aca="false">IF(O5067&lt;&gt;"Engaging","",IF(U5067&lt;='Leia-me'!$B$6,"Saudável",IF(U5067&lt;='Leia-me'!$B$7,"Esfriando",IF(U5067&lt;='Leia-me'!$B$8,"Última chance","Zumbi"))))</f>
        <v/>
      </c>
      <c r="W5067" s="25" t="n">
        <f aca="false">IF(O5067="Won",1,IF(O5067="Lost",0,""))</f>
        <v>0</v>
      </c>
      <c r="Y5067" s="25" t="str">
        <f aca="false">IF(E5067="","Sim","")</f>
        <v/>
      </c>
    </row>
    <row r="5068" customFormat="false" ht="15" hidden="false" customHeight="false" outlineLevel="0" collapsed="false">
      <c r="A5068" s="25" t="s">
        <v>5331</v>
      </c>
      <c r="B5068" s="25" t="s">
        <v>84</v>
      </c>
      <c r="C5068" s="25" t="s">
        <v>93</v>
      </c>
      <c r="D5068" s="25" t="s">
        <v>94</v>
      </c>
      <c r="E5068" s="25" t="s">
        <v>1640</v>
      </c>
      <c r="F5068" s="25" t="s">
        <v>211</v>
      </c>
      <c r="G5068" s="26" t="n">
        <v>71.12</v>
      </c>
      <c r="H5068" s="27" t="n">
        <v>144</v>
      </c>
      <c r="I5068" s="25" t="s">
        <v>147</v>
      </c>
      <c r="K5068" s="25" t="n">
        <v>2010</v>
      </c>
      <c r="L5068" s="25" t="s">
        <v>178</v>
      </c>
      <c r="M5068" s="25" t="s">
        <v>171</v>
      </c>
      <c r="N5068" s="28" t="n">
        <v>5482</v>
      </c>
      <c r="O5068" s="25" t="s">
        <v>54</v>
      </c>
      <c r="P5068" s="29" t="n">
        <v>42788</v>
      </c>
      <c r="Q5068" s="29" t="n">
        <v>42870</v>
      </c>
      <c r="R5068" s="28" t="n">
        <v>4848</v>
      </c>
      <c r="S5068" s="28" t="n">
        <f aca="false">IF(O5068="Won",R5068,IF(O5068="Lost",0,N5068))</f>
        <v>4848</v>
      </c>
      <c r="T5068" s="30" t="n">
        <f aca="false">IF(AND(P5068&lt;&gt;"",Q5068&lt;&gt;""),Q5068-P5068,"")</f>
        <v>82</v>
      </c>
      <c r="U5068" s="30" t="str">
        <f aca="false">IF(AND(O5068="Engaging",P5068&lt;&gt;""),'Leia-me'!$B$5-P5068,"")</f>
        <v/>
      </c>
      <c r="V5068" s="25" t="str">
        <f aca="false">IF(O5068&lt;&gt;"Engaging","",IF(U5068&lt;='Leia-me'!$B$6,"Saudável",IF(U5068&lt;='Leia-me'!$B$7,"Esfriando",IF(U5068&lt;='Leia-me'!$B$8,"Última chance","Zumbi"))))</f>
        <v/>
      </c>
      <c r="W5068" s="25" t="n">
        <f aca="false">IF(O5068="Won",1,IF(O5068="Lost",0,""))</f>
        <v>1</v>
      </c>
      <c r="Y5068" s="25" t="str">
        <f aca="false">IF(E5068="","Sim","")</f>
        <v/>
      </c>
    </row>
    <row r="5069" customFormat="false" ht="15" hidden="false" customHeight="false" outlineLevel="0" collapsed="false">
      <c r="A5069" s="25" t="s">
        <v>5332</v>
      </c>
      <c r="B5069" s="25" t="s">
        <v>84</v>
      </c>
      <c r="C5069" s="25" t="s">
        <v>93</v>
      </c>
      <c r="D5069" s="25" t="s">
        <v>94</v>
      </c>
      <c r="E5069" s="25" t="s">
        <v>1671</v>
      </c>
      <c r="F5069" s="25" t="s">
        <v>168</v>
      </c>
      <c r="G5069" s="26" t="n">
        <v>3027.46</v>
      </c>
      <c r="H5069" s="27" t="n">
        <v>9516</v>
      </c>
      <c r="I5069" s="25" t="s">
        <v>1672</v>
      </c>
      <c r="K5069" s="25" t="n">
        <v>1984</v>
      </c>
      <c r="L5069" s="25" t="s">
        <v>1834</v>
      </c>
      <c r="M5069" s="25" t="s">
        <v>171</v>
      </c>
      <c r="N5069" s="28" t="n">
        <v>4821</v>
      </c>
      <c r="O5069" s="25" t="s">
        <v>54</v>
      </c>
      <c r="P5069" s="29" t="n">
        <v>42788</v>
      </c>
      <c r="Q5069" s="29" t="n">
        <v>42797</v>
      </c>
      <c r="R5069" s="28" t="n">
        <v>4475</v>
      </c>
      <c r="S5069" s="28" t="n">
        <f aca="false">IF(O5069="Won",R5069,IF(O5069="Lost",0,N5069))</f>
        <v>4475</v>
      </c>
      <c r="T5069" s="30" t="n">
        <f aca="false">IF(AND(P5069&lt;&gt;"",Q5069&lt;&gt;""),Q5069-P5069,"")</f>
        <v>9</v>
      </c>
      <c r="U5069" s="30" t="str">
        <f aca="false">IF(AND(O5069="Engaging",P5069&lt;&gt;""),'Leia-me'!$B$5-P5069,"")</f>
        <v/>
      </c>
      <c r="V5069" s="25" t="str">
        <f aca="false">IF(O5069&lt;&gt;"Engaging","",IF(U5069&lt;='Leia-me'!$B$6,"Saudável",IF(U5069&lt;='Leia-me'!$B$7,"Esfriando",IF(U5069&lt;='Leia-me'!$B$8,"Última chance","Zumbi"))))</f>
        <v/>
      </c>
      <c r="W5069" s="25" t="n">
        <f aca="false">IF(O5069="Won",1,IF(O5069="Lost",0,""))</f>
        <v>1</v>
      </c>
      <c r="X5069" s="25" t="s">
        <v>1835</v>
      </c>
      <c r="Y5069" s="25" t="str">
        <f aca="false">IF(E5069="","Sim","")</f>
        <v/>
      </c>
    </row>
    <row r="5070" customFormat="false" ht="15" hidden="false" customHeight="false" outlineLevel="0" collapsed="false">
      <c r="A5070" s="25" t="s">
        <v>5333</v>
      </c>
      <c r="B5070" s="25" t="s">
        <v>84</v>
      </c>
      <c r="C5070" s="25" t="s">
        <v>93</v>
      </c>
      <c r="D5070" s="25" t="s">
        <v>94</v>
      </c>
      <c r="E5070" s="25" t="s">
        <v>421</v>
      </c>
      <c r="F5070" s="25" t="s">
        <v>146</v>
      </c>
      <c r="G5070" s="26" t="n">
        <v>2818.38</v>
      </c>
      <c r="H5070" s="27" t="n">
        <v>6290</v>
      </c>
      <c r="I5070" s="25" t="s">
        <v>147</v>
      </c>
      <c r="K5070" s="25" t="n">
        <v>1994</v>
      </c>
      <c r="L5070" s="25" t="s">
        <v>160</v>
      </c>
      <c r="M5070" s="25" t="s">
        <v>149</v>
      </c>
      <c r="N5070" s="28" t="n">
        <v>3393</v>
      </c>
      <c r="O5070" s="25" t="s">
        <v>54</v>
      </c>
      <c r="P5070" s="29" t="n">
        <v>42789</v>
      </c>
      <c r="Q5070" s="29" t="n">
        <v>42877</v>
      </c>
      <c r="R5070" s="28" t="n">
        <v>3509</v>
      </c>
      <c r="S5070" s="28" t="n">
        <f aca="false">IF(O5070="Won",R5070,IF(O5070="Lost",0,N5070))</f>
        <v>3509</v>
      </c>
      <c r="T5070" s="30" t="n">
        <f aca="false">IF(AND(P5070&lt;&gt;"",Q5070&lt;&gt;""),Q5070-P5070,"")</f>
        <v>88</v>
      </c>
      <c r="U5070" s="30" t="str">
        <f aca="false">IF(AND(O5070="Engaging",P5070&lt;&gt;""),'Leia-me'!$B$5-P5070,"")</f>
        <v/>
      </c>
      <c r="V5070" s="25" t="str">
        <f aca="false">IF(O5070&lt;&gt;"Engaging","",IF(U5070&lt;='Leia-me'!$B$6,"Saudável",IF(U5070&lt;='Leia-me'!$B$7,"Esfriando",IF(U5070&lt;='Leia-me'!$B$8,"Última chance","Zumbi"))))</f>
        <v/>
      </c>
      <c r="W5070" s="25" t="n">
        <f aca="false">IF(O5070="Won",1,IF(O5070="Lost",0,""))</f>
        <v>1</v>
      </c>
      <c r="Y5070" s="25" t="str">
        <f aca="false">IF(E5070="","Sim","")</f>
        <v/>
      </c>
    </row>
    <row r="5071" customFormat="false" ht="15" hidden="false" customHeight="false" outlineLevel="0" collapsed="false">
      <c r="A5071" s="25" t="s">
        <v>5334</v>
      </c>
      <c r="B5071" s="25" t="s">
        <v>84</v>
      </c>
      <c r="C5071" s="25" t="s">
        <v>93</v>
      </c>
      <c r="D5071" s="25" t="s">
        <v>94</v>
      </c>
      <c r="E5071" s="25" t="s">
        <v>484</v>
      </c>
      <c r="F5071" s="25" t="s">
        <v>211</v>
      </c>
      <c r="G5071" s="26" t="n">
        <v>5158.71</v>
      </c>
      <c r="H5071" s="27" t="n">
        <v>17479</v>
      </c>
      <c r="I5071" s="25" t="s">
        <v>485</v>
      </c>
      <c r="K5071" s="25" t="n">
        <v>1995</v>
      </c>
      <c r="L5071" s="25" t="s">
        <v>186</v>
      </c>
      <c r="M5071" s="25" t="s">
        <v>171</v>
      </c>
      <c r="N5071" s="28" t="n">
        <v>550</v>
      </c>
      <c r="O5071" s="25" t="s">
        <v>54</v>
      </c>
      <c r="P5071" s="29" t="n">
        <v>42792</v>
      </c>
      <c r="Q5071" s="29" t="n">
        <v>42882</v>
      </c>
      <c r="R5071" s="28" t="n">
        <v>592</v>
      </c>
      <c r="S5071" s="28" t="n">
        <f aca="false">IF(O5071="Won",R5071,IF(O5071="Lost",0,N5071))</f>
        <v>592</v>
      </c>
      <c r="T5071" s="30" t="n">
        <f aca="false">IF(AND(P5071&lt;&gt;"",Q5071&lt;&gt;""),Q5071-P5071,"")</f>
        <v>90</v>
      </c>
      <c r="U5071" s="30" t="str">
        <f aca="false">IF(AND(O5071="Engaging",P5071&lt;&gt;""),'Leia-me'!$B$5-P5071,"")</f>
        <v/>
      </c>
      <c r="V5071" s="25" t="str">
        <f aca="false">IF(O5071&lt;&gt;"Engaging","",IF(U5071&lt;='Leia-me'!$B$6,"Saudável",IF(U5071&lt;='Leia-me'!$B$7,"Esfriando",IF(U5071&lt;='Leia-me'!$B$8,"Última chance","Zumbi"))))</f>
        <v/>
      </c>
      <c r="W5071" s="25" t="n">
        <f aca="false">IF(O5071="Won",1,IF(O5071="Lost",0,""))</f>
        <v>1</v>
      </c>
      <c r="Y5071" s="25" t="str">
        <f aca="false">IF(E5071="","Sim","")</f>
        <v/>
      </c>
    </row>
    <row r="5072" customFormat="false" ht="15" hidden="false" customHeight="false" outlineLevel="0" collapsed="false">
      <c r="A5072" s="25" t="s">
        <v>5335</v>
      </c>
      <c r="B5072" s="25" t="s">
        <v>84</v>
      </c>
      <c r="C5072" s="25" t="s">
        <v>93</v>
      </c>
      <c r="D5072" s="25" t="s">
        <v>94</v>
      </c>
      <c r="E5072" s="25" t="s">
        <v>2739</v>
      </c>
      <c r="F5072" s="25" t="s">
        <v>159</v>
      </c>
      <c r="G5072" s="26" t="n">
        <v>2871.35</v>
      </c>
      <c r="H5072" s="27" t="n">
        <v>9561</v>
      </c>
      <c r="I5072" s="25" t="s">
        <v>147</v>
      </c>
      <c r="K5072" s="25" t="n">
        <v>1983</v>
      </c>
      <c r="L5072" s="25" t="s">
        <v>170</v>
      </c>
      <c r="M5072" s="25" t="s">
        <v>171</v>
      </c>
      <c r="N5072" s="28" t="n">
        <v>1096</v>
      </c>
      <c r="O5072" s="25" t="s">
        <v>56</v>
      </c>
      <c r="P5072" s="29" t="n">
        <v>42793</v>
      </c>
      <c r="Q5072" s="33"/>
      <c r="R5072" s="34"/>
      <c r="S5072" s="28" t="n">
        <f aca="false">IF(O5072="Won",R5072,IF(O5072="Lost",0,N5072))</f>
        <v>1096</v>
      </c>
      <c r="T5072" s="30" t="str">
        <f aca="false">IF(AND(P5072&lt;&gt;"",Q5072&lt;&gt;""),Q5072-P5072,"")</f>
        <v/>
      </c>
      <c r="U5072" s="30" t="n">
        <f aca="false">IF(AND(O5072="Engaging",P5072&lt;&gt;""),'Leia-me'!$B$5-P5072,"")</f>
        <v>307</v>
      </c>
      <c r="V5072" s="25" t="str">
        <f aca="false">IF(O5072&lt;&gt;"Engaging","",IF(U5072&lt;='Leia-me'!$B$6,"Saudável",IF(U5072&lt;='Leia-me'!$B$7,"Esfriando",IF(U5072&lt;='Leia-me'!$B$8,"Última chance","Zumbi"))))</f>
        <v>Zumbi</v>
      </c>
      <c r="W5072" s="25" t="str">
        <f aca="false">IF(O5072="Won",1,IF(O5072="Lost",0,""))</f>
        <v/>
      </c>
      <c r="Y5072" s="25" t="str">
        <f aca="false">IF(E5072="","Sim","")</f>
        <v/>
      </c>
    </row>
    <row r="5073" customFormat="false" ht="15" hidden="false" customHeight="false" outlineLevel="0" collapsed="false">
      <c r="A5073" s="25" t="s">
        <v>5336</v>
      </c>
      <c r="B5073" s="25" t="s">
        <v>84</v>
      </c>
      <c r="C5073" s="25" t="s">
        <v>93</v>
      </c>
      <c r="D5073" s="25" t="s">
        <v>94</v>
      </c>
      <c r="E5073" s="25" t="s">
        <v>452</v>
      </c>
      <c r="F5073" s="25" t="s">
        <v>185</v>
      </c>
      <c r="G5073" s="26" t="n">
        <v>1712.68</v>
      </c>
      <c r="H5073" s="27" t="n">
        <v>3194</v>
      </c>
      <c r="I5073" s="25" t="s">
        <v>147</v>
      </c>
      <c r="J5073" s="25" t="s">
        <v>193</v>
      </c>
      <c r="K5073" s="25" t="n">
        <v>1992</v>
      </c>
      <c r="L5073" s="25" t="s">
        <v>1834</v>
      </c>
      <c r="M5073" s="25" t="s">
        <v>171</v>
      </c>
      <c r="N5073" s="28" t="n">
        <v>4821</v>
      </c>
      <c r="O5073" s="25" t="s">
        <v>54</v>
      </c>
      <c r="P5073" s="29" t="n">
        <v>42794</v>
      </c>
      <c r="Q5073" s="29" t="n">
        <v>42891</v>
      </c>
      <c r="R5073" s="28" t="n">
        <v>5105</v>
      </c>
      <c r="S5073" s="28" t="n">
        <f aca="false">IF(O5073="Won",R5073,IF(O5073="Lost",0,N5073))</f>
        <v>5105</v>
      </c>
      <c r="T5073" s="30" t="n">
        <f aca="false">IF(AND(P5073&lt;&gt;"",Q5073&lt;&gt;""),Q5073-P5073,"")</f>
        <v>97</v>
      </c>
      <c r="U5073" s="30" t="str">
        <f aca="false">IF(AND(O5073="Engaging",P5073&lt;&gt;""),'Leia-me'!$B$5-P5073,"")</f>
        <v/>
      </c>
      <c r="V5073" s="25" t="str">
        <f aca="false">IF(O5073&lt;&gt;"Engaging","",IF(U5073&lt;='Leia-me'!$B$6,"Saudável",IF(U5073&lt;='Leia-me'!$B$7,"Esfriando",IF(U5073&lt;='Leia-me'!$B$8,"Última chance","Zumbi"))))</f>
        <v/>
      </c>
      <c r="W5073" s="25" t="n">
        <f aca="false">IF(O5073="Won",1,IF(O5073="Lost",0,""))</f>
        <v>1</v>
      </c>
      <c r="X5073" s="25" t="s">
        <v>1835</v>
      </c>
      <c r="Y5073" s="25" t="str">
        <f aca="false">IF(E5073="","Sim","")</f>
        <v/>
      </c>
    </row>
    <row r="5074" customFormat="false" ht="15" hidden="false" customHeight="false" outlineLevel="0" collapsed="false">
      <c r="A5074" s="25" t="s">
        <v>5337</v>
      </c>
      <c r="B5074" s="25" t="s">
        <v>84</v>
      </c>
      <c r="C5074" s="25" t="s">
        <v>93</v>
      </c>
      <c r="D5074" s="25" t="s">
        <v>94</v>
      </c>
      <c r="E5074" s="25" t="s">
        <v>622</v>
      </c>
      <c r="F5074" s="25" t="s">
        <v>211</v>
      </c>
      <c r="G5074" s="26" t="n">
        <v>167.89</v>
      </c>
      <c r="H5074" s="27" t="n">
        <v>493</v>
      </c>
      <c r="I5074" s="25" t="s">
        <v>623</v>
      </c>
      <c r="K5074" s="25" t="n">
        <v>2000</v>
      </c>
      <c r="L5074" s="25" t="s">
        <v>1834</v>
      </c>
      <c r="M5074" s="25" t="s">
        <v>171</v>
      </c>
      <c r="N5074" s="28" t="n">
        <v>4821</v>
      </c>
      <c r="O5074" s="25" t="s">
        <v>55</v>
      </c>
      <c r="P5074" s="29" t="n">
        <v>42797</v>
      </c>
      <c r="Q5074" s="29" t="n">
        <v>42897</v>
      </c>
      <c r="R5074" s="28" t="n">
        <v>0</v>
      </c>
      <c r="S5074" s="28" t="n">
        <f aca="false">IF(O5074="Won",R5074,IF(O5074="Lost",0,N5074))</f>
        <v>0</v>
      </c>
      <c r="T5074" s="30" t="n">
        <f aca="false">IF(AND(P5074&lt;&gt;"",Q5074&lt;&gt;""),Q5074-P5074,"")</f>
        <v>100</v>
      </c>
      <c r="U5074" s="30" t="str">
        <f aca="false">IF(AND(O5074="Engaging",P5074&lt;&gt;""),'Leia-me'!$B$5-P5074,"")</f>
        <v/>
      </c>
      <c r="V5074" s="25" t="str">
        <f aca="false">IF(O5074&lt;&gt;"Engaging","",IF(U5074&lt;='Leia-me'!$B$6,"Saudável",IF(U5074&lt;='Leia-me'!$B$7,"Esfriando",IF(U5074&lt;='Leia-me'!$B$8,"Última chance","Zumbi"))))</f>
        <v/>
      </c>
      <c r="W5074" s="25" t="n">
        <f aca="false">IF(O5074="Won",1,IF(O5074="Lost",0,""))</f>
        <v>0</v>
      </c>
      <c r="X5074" s="25" t="s">
        <v>1835</v>
      </c>
      <c r="Y5074" s="25" t="str">
        <f aca="false">IF(E5074="","Sim","")</f>
        <v/>
      </c>
    </row>
    <row r="5075" customFormat="false" ht="15" hidden="false" customHeight="false" outlineLevel="0" collapsed="false">
      <c r="A5075" s="25" t="s">
        <v>5338</v>
      </c>
      <c r="B5075" s="25" t="s">
        <v>84</v>
      </c>
      <c r="C5075" s="25" t="s">
        <v>93</v>
      </c>
      <c r="D5075" s="25" t="s">
        <v>94</v>
      </c>
      <c r="G5075" s="31"/>
      <c r="H5075" s="32"/>
      <c r="L5075" s="25" t="s">
        <v>186</v>
      </c>
      <c r="M5075" s="25" t="s">
        <v>171</v>
      </c>
      <c r="N5075" s="28" t="n">
        <v>550</v>
      </c>
      <c r="O5075" s="25" t="s">
        <v>56</v>
      </c>
      <c r="P5075" s="29" t="n">
        <v>42798</v>
      </c>
      <c r="Q5075" s="33"/>
      <c r="R5075" s="34"/>
      <c r="S5075" s="28" t="n">
        <f aca="false">IF(O5075="Won",R5075,IF(O5075="Lost",0,N5075))</f>
        <v>550</v>
      </c>
      <c r="T5075" s="30" t="str">
        <f aca="false">IF(AND(P5075&lt;&gt;"",Q5075&lt;&gt;""),Q5075-P5075,"")</f>
        <v/>
      </c>
      <c r="U5075" s="30" t="n">
        <f aca="false">IF(AND(O5075="Engaging",P5075&lt;&gt;""),'Leia-me'!$B$5-P5075,"")</f>
        <v>302</v>
      </c>
      <c r="V5075" s="25" t="str">
        <f aca="false">IF(O5075&lt;&gt;"Engaging","",IF(U5075&lt;='Leia-me'!$B$6,"Saudável",IF(U5075&lt;='Leia-me'!$B$7,"Esfriando",IF(U5075&lt;='Leia-me'!$B$8,"Última chance","Zumbi"))))</f>
        <v>Zumbi</v>
      </c>
      <c r="W5075" s="25" t="str">
        <f aca="false">IF(O5075="Won",1,IF(O5075="Lost",0,""))</f>
        <v/>
      </c>
      <c r="Y5075" s="25" t="str">
        <f aca="false">IF(E5075="","Sim","")</f>
        <v>Sim</v>
      </c>
    </row>
    <row r="5076" customFormat="false" ht="15" hidden="false" customHeight="false" outlineLevel="0" collapsed="false">
      <c r="A5076" s="25" t="s">
        <v>5339</v>
      </c>
      <c r="B5076" s="25" t="s">
        <v>84</v>
      </c>
      <c r="C5076" s="25" t="s">
        <v>93</v>
      </c>
      <c r="D5076" s="25" t="s">
        <v>94</v>
      </c>
      <c r="E5076" s="25" t="s">
        <v>193</v>
      </c>
      <c r="F5076" s="25" t="s">
        <v>185</v>
      </c>
      <c r="G5076" s="26" t="n">
        <v>1100.04</v>
      </c>
      <c r="H5076" s="27" t="n">
        <v>2822</v>
      </c>
      <c r="I5076" s="25" t="s">
        <v>147</v>
      </c>
      <c r="K5076" s="25" t="n">
        <v>1996</v>
      </c>
      <c r="L5076" s="25" t="s">
        <v>170</v>
      </c>
      <c r="M5076" s="25" t="s">
        <v>171</v>
      </c>
      <c r="N5076" s="28" t="n">
        <v>1096</v>
      </c>
      <c r="O5076" s="25" t="s">
        <v>55</v>
      </c>
      <c r="P5076" s="29" t="n">
        <v>42798</v>
      </c>
      <c r="Q5076" s="29" t="n">
        <v>42861</v>
      </c>
      <c r="R5076" s="28" t="n">
        <v>0</v>
      </c>
      <c r="S5076" s="28" t="n">
        <f aca="false">IF(O5076="Won",R5076,IF(O5076="Lost",0,N5076))</f>
        <v>0</v>
      </c>
      <c r="T5076" s="30" t="n">
        <f aca="false">IF(AND(P5076&lt;&gt;"",Q5076&lt;&gt;""),Q5076-P5076,"")</f>
        <v>63</v>
      </c>
      <c r="U5076" s="30" t="str">
        <f aca="false">IF(AND(O5076="Engaging",P5076&lt;&gt;""),'Leia-me'!$B$5-P5076,"")</f>
        <v/>
      </c>
      <c r="V5076" s="25" t="str">
        <f aca="false">IF(O5076&lt;&gt;"Engaging","",IF(U5076&lt;='Leia-me'!$B$6,"Saudável",IF(U5076&lt;='Leia-me'!$B$7,"Esfriando",IF(U5076&lt;='Leia-me'!$B$8,"Última chance","Zumbi"))))</f>
        <v/>
      </c>
      <c r="W5076" s="25" t="n">
        <f aca="false">IF(O5076="Won",1,IF(O5076="Lost",0,""))</f>
        <v>0</v>
      </c>
      <c r="Y5076" s="25" t="str">
        <f aca="false">IF(E5076="","Sim","")</f>
        <v/>
      </c>
    </row>
    <row r="5077" customFormat="false" ht="15" hidden="false" customHeight="false" outlineLevel="0" collapsed="false">
      <c r="A5077" s="25" t="s">
        <v>5340</v>
      </c>
      <c r="B5077" s="25" t="s">
        <v>84</v>
      </c>
      <c r="C5077" s="25" t="s">
        <v>93</v>
      </c>
      <c r="D5077" s="25" t="s">
        <v>94</v>
      </c>
      <c r="G5077" s="31"/>
      <c r="H5077" s="32"/>
      <c r="L5077" s="25" t="s">
        <v>186</v>
      </c>
      <c r="M5077" s="25" t="s">
        <v>171</v>
      </c>
      <c r="N5077" s="28" t="n">
        <v>550</v>
      </c>
      <c r="O5077" s="25" t="s">
        <v>56</v>
      </c>
      <c r="P5077" s="29" t="n">
        <v>42799</v>
      </c>
      <c r="Q5077" s="33"/>
      <c r="R5077" s="34"/>
      <c r="S5077" s="28" t="n">
        <f aca="false">IF(O5077="Won",R5077,IF(O5077="Lost",0,N5077))</f>
        <v>550</v>
      </c>
      <c r="T5077" s="30" t="str">
        <f aca="false">IF(AND(P5077&lt;&gt;"",Q5077&lt;&gt;""),Q5077-P5077,"")</f>
        <v/>
      </c>
      <c r="U5077" s="30" t="n">
        <f aca="false">IF(AND(O5077="Engaging",P5077&lt;&gt;""),'Leia-me'!$B$5-P5077,"")</f>
        <v>301</v>
      </c>
      <c r="V5077" s="25" t="str">
        <f aca="false">IF(O5077&lt;&gt;"Engaging","",IF(U5077&lt;='Leia-me'!$B$6,"Saudável",IF(U5077&lt;='Leia-me'!$B$7,"Esfriando",IF(U5077&lt;='Leia-me'!$B$8,"Última chance","Zumbi"))))</f>
        <v>Zumbi</v>
      </c>
      <c r="W5077" s="25" t="str">
        <f aca="false">IF(O5077="Won",1,IF(O5077="Lost",0,""))</f>
        <v/>
      </c>
      <c r="Y5077" s="25" t="str">
        <f aca="false">IF(E5077="","Sim","")</f>
        <v>Sim</v>
      </c>
    </row>
    <row r="5078" customFormat="false" ht="15" hidden="false" customHeight="false" outlineLevel="0" collapsed="false">
      <c r="A5078" s="25" t="s">
        <v>5341</v>
      </c>
      <c r="B5078" s="25" t="s">
        <v>84</v>
      </c>
      <c r="C5078" s="25" t="s">
        <v>93</v>
      </c>
      <c r="D5078" s="25" t="s">
        <v>94</v>
      </c>
      <c r="E5078" s="25" t="s">
        <v>193</v>
      </c>
      <c r="F5078" s="25" t="s">
        <v>185</v>
      </c>
      <c r="G5078" s="26" t="n">
        <v>1100.04</v>
      </c>
      <c r="H5078" s="27" t="n">
        <v>2822</v>
      </c>
      <c r="I5078" s="25" t="s">
        <v>147</v>
      </c>
      <c r="K5078" s="25" t="n">
        <v>1996</v>
      </c>
      <c r="L5078" s="25" t="s">
        <v>170</v>
      </c>
      <c r="M5078" s="25" t="s">
        <v>171</v>
      </c>
      <c r="N5078" s="28" t="n">
        <v>1096</v>
      </c>
      <c r="O5078" s="25" t="s">
        <v>54</v>
      </c>
      <c r="P5078" s="29" t="n">
        <v>42799</v>
      </c>
      <c r="Q5078" s="29" t="n">
        <v>42894</v>
      </c>
      <c r="R5078" s="28" t="n">
        <v>966</v>
      </c>
      <c r="S5078" s="28" t="n">
        <f aca="false">IF(O5078="Won",R5078,IF(O5078="Lost",0,N5078))</f>
        <v>966</v>
      </c>
      <c r="T5078" s="30" t="n">
        <f aca="false">IF(AND(P5078&lt;&gt;"",Q5078&lt;&gt;""),Q5078-P5078,"")</f>
        <v>95</v>
      </c>
      <c r="U5078" s="30" t="str">
        <f aca="false">IF(AND(O5078="Engaging",P5078&lt;&gt;""),'Leia-me'!$B$5-P5078,"")</f>
        <v/>
      </c>
      <c r="V5078" s="25" t="str">
        <f aca="false">IF(O5078&lt;&gt;"Engaging","",IF(U5078&lt;='Leia-me'!$B$6,"Saudável",IF(U5078&lt;='Leia-me'!$B$7,"Esfriando",IF(U5078&lt;='Leia-me'!$B$8,"Última chance","Zumbi"))))</f>
        <v/>
      </c>
      <c r="W5078" s="25" t="n">
        <f aca="false">IF(O5078="Won",1,IF(O5078="Lost",0,""))</f>
        <v>1</v>
      </c>
      <c r="Y5078" s="25" t="str">
        <f aca="false">IF(E5078="","Sim","")</f>
        <v/>
      </c>
    </row>
    <row r="5079" customFormat="false" ht="15" hidden="false" customHeight="false" outlineLevel="0" collapsed="false">
      <c r="A5079" s="25" t="s">
        <v>5342</v>
      </c>
      <c r="B5079" s="25" t="s">
        <v>84</v>
      </c>
      <c r="C5079" s="25" t="s">
        <v>93</v>
      </c>
      <c r="D5079" s="25" t="s">
        <v>94</v>
      </c>
      <c r="E5079" s="25" t="s">
        <v>1795</v>
      </c>
      <c r="F5079" s="25" t="s">
        <v>177</v>
      </c>
      <c r="G5079" s="26" t="n">
        <v>355.23</v>
      </c>
      <c r="H5079" s="27" t="n">
        <v>853</v>
      </c>
      <c r="I5079" s="25" t="s">
        <v>147</v>
      </c>
      <c r="K5079" s="25" t="n">
        <v>1994</v>
      </c>
      <c r="L5079" s="25" t="s">
        <v>178</v>
      </c>
      <c r="M5079" s="25" t="s">
        <v>171</v>
      </c>
      <c r="N5079" s="28" t="n">
        <v>5482</v>
      </c>
      <c r="O5079" s="25" t="s">
        <v>54</v>
      </c>
      <c r="P5079" s="29" t="n">
        <v>42799</v>
      </c>
      <c r="Q5079" s="29" t="n">
        <v>42815</v>
      </c>
      <c r="R5079" s="28" t="n">
        <v>6024</v>
      </c>
      <c r="S5079" s="28" t="n">
        <f aca="false">IF(O5079="Won",R5079,IF(O5079="Lost",0,N5079))</f>
        <v>6024</v>
      </c>
      <c r="T5079" s="30" t="n">
        <f aca="false">IF(AND(P5079&lt;&gt;"",Q5079&lt;&gt;""),Q5079-P5079,"")</f>
        <v>16</v>
      </c>
      <c r="U5079" s="30" t="str">
        <f aca="false">IF(AND(O5079="Engaging",P5079&lt;&gt;""),'Leia-me'!$B$5-P5079,"")</f>
        <v/>
      </c>
      <c r="V5079" s="25" t="str">
        <f aca="false">IF(O5079&lt;&gt;"Engaging","",IF(U5079&lt;='Leia-me'!$B$6,"Saudável",IF(U5079&lt;='Leia-me'!$B$7,"Esfriando",IF(U5079&lt;='Leia-me'!$B$8,"Última chance","Zumbi"))))</f>
        <v/>
      </c>
      <c r="W5079" s="25" t="n">
        <f aca="false">IF(O5079="Won",1,IF(O5079="Lost",0,""))</f>
        <v>1</v>
      </c>
      <c r="Y5079" s="25" t="str">
        <f aca="false">IF(E5079="","Sim","")</f>
        <v/>
      </c>
    </row>
    <row r="5080" customFormat="false" ht="15" hidden="false" customHeight="false" outlineLevel="0" collapsed="false">
      <c r="A5080" s="25" t="s">
        <v>5343</v>
      </c>
      <c r="B5080" s="25" t="s">
        <v>84</v>
      </c>
      <c r="C5080" s="25" t="s">
        <v>93</v>
      </c>
      <c r="D5080" s="25" t="s">
        <v>94</v>
      </c>
      <c r="E5080" s="25" t="s">
        <v>218</v>
      </c>
      <c r="F5080" s="25" t="s">
        <v>146</v>
      </c>
      <c r="G5080" s="26" t="n">
        <v>4.54</v>
      </c>
      <c r="H5080" s="27" t="n">
        <v>9</v>
      </c>
      <c r="I5080" s="25" t="s">
        <v>147</v>
      </c>
      <c r="K5080" s="25" t="n">
        <v>2017</v>
      </c>
      <c r="L5080" s="25" t="s">
        <v>160</v>
      </c>
      <c r="M5080" s="25" t="s">
        <v>149</v>
      </c>
      <c r="N5080" s="28" t="n">
        <v>3393</v>
      </c>
      <c r="O5080" s="25" t="s">
        <v>54</v>
      </c>
      <c r="P5080" s="29" t="n">
        <v>42799</v>
      </c>
      <c r="Q5080" s="29" t="n">
        <v>42808</v>
      </c>
      <c r="R5080" s="28" t="n">
        <v>3759</v>
      </c>
      <c r="S5080" s="28" t="n">
        <f aca="false">IF(O5080="Won",R5080,IF(O5080="Lost",0,N5080))</f>
        <v>3759</v>
      </c>
      <c r="T5080" s="30" t="n">
        <f aca="false">IF(AND(P5080&lt;&gt;"",Q5080&lt;&gt;""),Q5080-P5080,"")</f>
        <v>9</v>
      </c>
      <c r="U5080" s="30" t="str">
        <f aca="false">IF(AND(O5080="Engaging",P5080&lt;&gt;""),'Leia-me'!$B$5-P5080,"")</f>
        <v/>
      </c>
      <c r="V5080" s="25" t="str">
        <f aca="false">IF(O5080&lt;&gt;"Engaging","",IF(U5080&lt;='Leia-me'!$B$6,"Saudável",IF(U5080&lt;='Leia-me'!$B$7,"Esfriando",IF(U5080&lt;='Leia-me'!$B$8,"Última chance","Zumbi"))))</f>
        <v/>
      </c>
      <c r="W5080" s="25" t="n">
        <f aca="false">IF(O5080="Won",1,IF(O5080="Lost",0,""))</f>
        <v>1</v>
      </c>
      <c r="Y5080" s="25" t="str">
        <f aca="false">IF(E5080="","Sim","")</f>
        <v/>
      </c>
    </row>
    <row r="5081" customFormat="false" ht="15" hidden="false" customHeight="false" outlineLevel="0" collapsed="false">
      <c r="A5081" s="25" t="s">
        <v>5344</v>
      </c>
      <c r="B5081" s="25" t="s">
        <v>84</v>
      </c>
      <c r="C5081" s="25" t="s">
        <v>93</v>
      </c>
      <c r="D5081" s="25" t="s">
        <v>94</v>
      </c>
      <c r="E5081" s="25" t="s">
        <v>1347</v>
      </c>
      <c r="F5081" s="25" t="s">
        <v>165</v>
      </c>
      <c r="G5081" s="26" t="n">
        <v>665.06</v>
      </c>
      <c r="H5081" s="27" t="n">
        <v>1095</v>
      </c>
      <c r="I5081" s="25" t="s">
        <v>147</v>
      </c>
      <c r="K5081" s="25" t="n">
        <v>1989</v>
      </c>
      <c r="L5081" s="25" t="s">
        <v>170</v>
      </c>
      <c r="M5081" s="25" t="s">
        <v>171</v>
      </c>
      <c r="N5081" s="28" t="n">
        <v>1096</v>
      </c>
      <c r="O5081" s="25" t="s">
        <v>54</v>
      </c>
      <c r="P5081" s="29" t="n">
        <v>42802</v>
      </c>
      <c r="Q5081" s="29" t="n">
        <v>42913</v>
      </c>
      <c r="R5081" s="28" t="n">
        <v>1142</v>
      </c>
      <c r="S5081" s="28" t="n">
        <f aca="false">IF(O5081="Won",R5081,IF(O5081="Lost",0,N5081))</f>
        <v>1142</v>
      </c>
      <c r="T5081" s="30" t="n">
        <f aca="false">IF(AND(P5081&lt;&gt;"",Q5081&lt;&gt;""),Q5081-P5081,"")</f>
        <v>111</v>
      </c>
      <c r="U5081" s="30" t="str">
        <f aca="false">IF(AND(O5081="Engaging",P5081&lt;&gt;""),'Leia-me'!$B$5-P5081,"")</f>
        <v/>
      </c>
      <c r="V5081" s="25" t="str">
        <f aca="false">IF(O5081&lt;&gt;"Engaging","",IF(U5081&lt;='Leia-me'!$B$6,"Saudável",IF(U5081&lt;='Leia-me'!$B$7,"Esfriando",IF(U5081&lt;='Leia-me'!$B$8,"Última chance","Zumbi"))))</f>
        <v/>
      </c>
      <c r="W5081" s="25" t="n">
        <f aca="false">IF(O5081="Won",1,IF(O5081="Lost",0,""))</f>
        <v>1</v>
      </c>
      <c r="Y5081" s="25" t="str">
        <f aca="false">IF(E5081="","Sim","")</f>
        <v/>
      </c>
    </row>
    <row r="5082" customFormat="false" ht="15" hidden="false" customHeight="false" outlineLevel="0" collapsed="false">
      <c r="A5082" s="25" t="s">
        <v>5345</v>
      </c>
      <c r="B5082" s="25" t="s">
        <v>84</v>
      </c>
      <c r="C5082" s="25" t="s">
        <v>93</v>
      </c>
      <c r="D5082" s="25" t="s">
        <v>94</v>
      </c>
      <c r="E5082" s="25" t="s">
        <v>1671</v>
      </c>
      <c r="F5082" s="25" t="s">
        <v>168</v>
      </c>
      <c r="G5082" s="26" t="n">
        <v>3027.46</v>
      </c>
      <c r="H5082" s="27" t="n">
        <v>9516</v>
      </c>
      <c r="I5082" s="25" t="s">
        <v>1672</v>
      </c>
      <c r="K5082" s="25" t="n">
        <v>1984</v>
      </c>
      <c r="L5082" s="25" t="s">
        <v>186</v>
      </c>
      <c r="M5082" s="25" t="s">
        <v>171</v>
      </c>
      <c r="N5082" s="28" t="n">
        <v>550</v>
      </c>
      <c r="O5082" s="25" t="s">
        <v>56</v>
      </c>
      <c r="P5082" s="29" t="n">
        <v>42803</v>
      </c>
      <c r="Q5082" s="33"/>
      <c r="R5082" s="34"/>
      <c r="S5082" s="28" t="n">
        <f aca="false">IF(O5082="Won",R5082,IF(O5082="Lost",0,N5082))</f>
        <v>550</v>
      </c>
      <c r="T5082" s="30" t="str">
        <f aca="false">IF(AND(P5082&lt;&gt;"",Q5082&lt;&gt;""),Q5082-P5082,"")</f>
        <v/>
      </c>
      <c r="U5082" s="30" t="n">
        <f aca="false">IF(AND(O5082="Engaging",P5082&lt;&gt;""),'Leia-me'!$B$5-P5082,"")</f>
        <v>297</v>
      </c>
      <c r="V5082" s="25" t="str">
        <f aca="false">IF(O5082&lt;&gt;"Engaging","",IF(U5082&lt;='Leia-me'!$B$6,"Saudável",IF(U5082&lt;='Leia-me'!$B$7,"Esfriando",IF(U5082&lt;='Leia-me'!$B$8,"Última chance","Zumbi"))))</f>
        <v>Zumbi</v>
      </c>
      <c r="W5082" s="25" t="str">
        <f aca="false">IF(O5082="Won",1,IF(O5082="Lost",0,""))</f>
        <v/>
      </c>
      <c r="Y5082" s="25" t="str">
        <f aca="false">IF(E5082="","Sim","")</f>
        <v/>
      </c>
    </row>
    <row r="5083" customFormat="false" ht="15" hidden="false" customHeight="false" outlineLevel="0" collapsed="false">
      <c r="A5083" s="25" t="s">
        <v>5346</v>
      </c>
      <c r="B5083" s="25" t="s">
        <v>84</v>
      </c>
      <c r="C5083" s="25" t="s">
        <v>93</v>
      </c>
      <c r="D5083" s="25" t="s">
        <v>94</v>
      </c>
      <c r="G5083" s="31"/>
      <c r="H5083" s="32"/>
      <c r="L5083" s="25" t="s">
        <v>186</v>
      </c>
      <c r="M5083" s="25" t="s">
        <v>171</v>
      </c>
      <c r="N5083" s="28" t="n">
        <v>550</v>
      </c>
      <c r="O5083" s="25" t="s">
        <v>56</v>
      </c>
      <c r="P5083" s="29" t="n">
        <v>42803</v>
      </c>
      <c r="Q5083" s="33"/>
      <c r="R5083" s="34"/>
      <c r="S5083" s="28" t="n">
        <f aca="false">IF(O5083="Won",R5083,IF(O5083="Lost",0,N5083))</f>
        <v>550</v>
      </c>
      <c r="T5083" s="30" t="str">
        <f aca="false">IF(AND(P5083&lt;&gt;"",Q5083&lt;&gt;""),Q5083-P5083,"")</f>
        <v/>
      </c>
      <c r="U5083" s="30" t="n">
        <f aca="false">IF(AND(O5083="Engaging",P5083&lt;&gt;""),'Leia-me'!$B$5-P5083,"")</f>
        <v>297</v>
      </c>
      <c r="V5083" s="25" t="str">
        <f aca="false">IF(O5083&lt;&gt;"Engaging","",IF(U5083&lt;='Leia-me'!$B$6,"Saudável",IF(U5083&lt;='Leia-me'!$B$7,"Esfriando",IF(U5083&lt;='Leia-me'!$B$8,"Última chance","Zumbi"))))</f>
        <v>Zumbi</v>
      </c>
      <c r="W5083" s="25" t="str">
        <f aca="false">IF(O5083="Won",1,IF(O5083="Lost",0,""))</f>
        <v/>
      </c>
      <c r="Y5083" s="25" t="str">
        <f aca="false">IF(E5083="","Sim","")</f>
        <v>Sim</v>
      </c>
    </row>
    <row r="5084" customFormat="false" ht="15" hidden="false" customHeight="false" outlineLevel="0" collapsed="false">
      <c r="A5084" s="25" t="s">
        <v>5347</v>
      </c>
      <c r="B5084" s="25" t="s">
        <v>84</v>
      </c>
      <c r="C5084" s="25" t="s">
        <v>93</v>
      </c>
      <c r="D5084" s="25" t="s">
        <v>94</v>
      </c>
      <c r="E5084" s="25" t="s">
        <v>1158</v>
      </c>
      <c r="F5084" s="25" t="s">
        <v>185</v>
      </c>
      <c r="G5084" s="26" t="n">
        <v>7708.38</v>
      </c>
      <c r="H5084" s="27" t="n">
        <v>13756</v>
      </c>
      <c r="I5084" s="25" t="s">
        <v>147</v>
      </c>
      <c r="K5084" s="25" t="n">
        <v>1980</v>
      </c>
      <c r="L5084" s="25" t="s">
        <v>1834</v>
      </c>
      <c r="M5084" s="25" t="s">
        <v>171</v>
      </c>
      <c r="N5084" s="28" t="n">
        <v>4821</v>
      </c>
      <c r="O5084" s="25" t="s">
        <v>54</v>
      </c>
      <c r="P5084" s="29" t="n">
        <v>42804</v>
      </c>
      <c r="Q5084" s="29" t="n">
        <v>42914</v>
      </c>
      <c r="R5084" s="28" t="n">
        <v>4762</v>
      </c>
      <c r="S5084" s="28" t="n">
        <f aca="false">IF(O5084="Won",R5084,IF(O5084="Lost",0,N5084))</f>
        <v>4762</v>
      </c>
      <c r="T5084" s="30" t="n">
        <f aca="false">IF(AND(P5084&lt;&gt;"",Q5084&lt;&gt;""),Q5084-P5084,"")</f>
        <v>110</v>
      </c>
      <c r="U5084" s="30" t="str">
        <f aca="false">IF(AND(O5084="Engaging",P5084&lt;&gt;""),'Leia-me'!$B$5-P5084,"")</f>
        <v/>
      </c>
      <c r="V5084" s="25" t="str">
        <f aca="false">IF(O5084&lt;&gt;"Engaging","",IF(U5084&lt;='Leia-me'!$B$6,"Saudável",IF(U5084&lt;='Leia-me'!$B$7,"Esfriando",IF(U5084&lt;='Leia-me'!$B$8,"Última chance","Zumbi"))))</f>
        <v/>
      </c>
      <c r="W5084" s="25" t="n">
        <f aca="false">IF(O5084="Won",1,IF(O5084="Lost",0,""))</f>
        <v>1</v>
      </c>
      <c r="X5084" s="25" t="s">
        <v>1835</v>
      </c>
      <c r="Y5084" s="25" t="str">
        <f aca="false">IF(E5084="","Sim","")</f>
        <v/>
      </c>
    </row>
    <row r="5085" customFormat="false" ht="15" hidden="false" customHeight="false" outlineLevel="0" collapsed="false">
      <c r="A5085" s="25" t="s">
        <v>5348</v>
      </c>
      <c r="B5085" s="25" t="s">
        <v>84</v>
      </c>
      <c r="C5085" s="25" t="s">
        <v>93</v>
      </c>
      <c r="D5085" s="25" t="s">
        <v>94</v>
      </c>
      <c r="G5085" s="31"/>
      <c r="H5085" s="32"/>
      <c r="L5085" s="25" t="s">
        <v>1834</v>
      </c>
      <c r="M5085" s="25" t="s">
        <v>171</v>
      </c>
      <c r="N5085" s="28" t="n">
        <v>4821</v>
      </c>
      <c r="O5085" s="25" t="s">
        <v>56</v>
      </c>
      <c r="P5085" s="29" t="n">
        <v>42808</v>
      </c>
      <c r="Q5085" s="33"/>
      <c r="R5085" s="34"/>
      <c r="S5085" s="28" t="n">
        <f aca="false">IF(O5085="Won",R5085,IF(O5085="Lost",0,N5085))</f>
        <v>4821</v>
      </c>
      <c r="T5085" s="30" t="str">
        <f aca="false">IF(AND(P5085&lt;&gt;"",Q5085&lt;&gt;""),Q5085-P5085,"")</f>
        <v/>
      </c>
      <c r="U5085" s="30" t="n">
        <f aca="false">IF(AND(O5085="Engaging",P5085&lt;&gt;""),'Leia-me'!$B$5-P5085,"")</f>
        <v>292</v>
      </c>
      <c r="V5085" s="25" t="str">
        <f aca="false">IF(O5085&lt;&gt;"Engaging","",IF(U5085&lt;='Leia-me'!$B$6,"Saudável",IF(U5085&lt;='Leia-me'!$B$7,"Esfriando",IF(U5085&lt;='Leia-me'!$B$8,"Última chance","Zumbi"))))</f>
        <v>Zumbi</v>
      </c>
      <c r="W5085" s="25" t="str">
        <f aca="false">IF(O5085="Won",1,IF(O5085="Lost",0,""))</f>
        <v/>
      </c>
      <c r="X5085" s="25" t="s">
        <v>1835</v>
      </c>
      <c r="Y5085" s="25" t="str">
        <f aca="false">IF(E5085="","Sim","")</f>
        <v>Sim</v>
      </c>
    </row>
    <row r="5086" customFormat="false" ht="15" hidden="false" customHeight="false" outlineLevel="0" collapsed="false">
      <c r="A5086" s="25" t="s">
        <v>5349</v>
      </c>
      <c r="B5086" s="25" t="s">
        <v>84</v>
      </c>
      <c r="C5086" s="25" t="s">
        <v>93</v>
      </c>
      <c r="D5086" s="25" t="s">
        <v>94</v>
      </c>
      <c r="E5086" s="25" t="s">
        <v>1347</v>
      </c>
      <c r="F5086" s="25" t="s">
        <v>165</v>
      </c>
      <c r="G5086" s="26" t="n">
        <v>665.06</v>
      </c>
      <c r="H5086" s="27" t="n">
        <v>1095</v>
      </c>
      <c r="I5086" s="25" t="s">
        <v>147</v>
      </c>
      <c r="K5086" s="25" t="n">
        <v>1989</v>
      </c>
      <c r="L5086" s="25" t="s">
        <v>186</v>
      </c>
      <c r="M5086" s="25" t="s">
        <v>171</v>
      </c>
      <c r="N5086" s="28" t="n">
        <v>550</v>
      </c>
      <c r="O5086" s="25" t="s">
        <v>54</v>
      </c>
      <c r="P5086" s="29" t="n">
        <v>42808</v>
      </c>
      <c r="Q5086" s="29" t="n">
        <v>42813</v>
      </c>
      <c r="R5086" s="28" t="n">
        <v>425</v>
      </c>
      <c r="S5086" s="28" t="n">
        <f aca="false">IF(O5086="Won",R5086,IF(O5086="Lost",0,N5086))</f>
        <v>425</v>
      </c>
      <c r="T5086" s="30" t="n">
        <f aca="false">IF(AND(P5086&lt;&gt;"",Q5086&lt;&gt;""),Q5086-P5086,"")</f>
        <v>5</v>
      </c>
      <c r="U5086" s="30" t="str">
        <f aca="false">IF(AND(O5086="Engaging",P5086&lt;&gt;""),'Leia-me'!$B$5-P5086,"")</f>
        <v/>
      </c>
      <c r="V5086" s="25" t="str">
        <f aca="false">IF(O5086&lt;&gt;"Engaging","",IF(U5086&lt;='Leia-me'!$B$6,"Saudável",IF(U5086&lt;='Leia-me'!$B$7,"Esfriando",IF(U5086&lt;='Leia-me'!$B$8,"Última chance","Zumbi"))))</f>
        <v/>
      </c>
      <c r="W5086" s="25" t="n">
        <f aca="false">IF(O5086="Won",1,IF(O5086="Lost",0,""))</f>
        <v>1</v>
      </c>
      <c r="Y5086" s="25" t="str">
        <f aca="false">IF(E5086="","Sim","")</f>
        <v/>
      </c>
    </row>
    <row r="5087" customFormat="false" ht="15" hidden="false" customHeight="false" outlineLevel="0" collapsed="false">
      <c r="A5087" s="25" t="s">
        <v>5350</v>
      </c>
      <c r="B5087" s="25" t="s">
        <v>84</v>
      </c>
      <c r="C5087" s="25" t="s">
        <v>93</v>
      </c>
      <c r="D5087" s="25" t="s">
        <v>94</v>
      </c>
      <c r="G5087" s="31"/>
      <c r="H5087" s="32"/>
      <c r="L5087" s="25" t="s">
        <v>178</v>
      </c>
      <c r="M5087" s="25" t="s">
        <v>171</v>
      </c>
      <c r="N5087" s="28" t="n">
        <v>5482</v>
      </c>
      <c r="O5087" s="25" t="s">
        <v>56</v>
      </c>
      <c r="P5087" s="29" t="n">
        <v>42810</v>
      </c>
      <c r="Q5087" s="33"/>
      <c r="R5087" s="34"/>
      <c r="S5087" s="28" t="n">
        <f aca="false">IF(O5087="Won",R5087,IF(O5087="Lost",0,N5087))</f>
        <v>5482</v>
      </c>
      <c r="T5087" s="30" t="str">
        <f aca="false">IF(AND(P5087&lt;&gt;"",Q5087&lt;&gt;""),Q5087-P5087,"")</f>
        <v/>
      </c>
      <c r="U5087" s="30" t="n">
        <f aca="false">IF(AND(O5087="Engaging",P5087&lt;&gt;""),'Leia-me'!$B$5-P5087,"")</f>
        <v>290</v>
      </c>
      <c r="V5087" s="25" t="str">
        <f aca="false">IF(O5087&lt;&gt;"Engaging","",IF(U5087&lt;='Leia-me'!$B$6,"Saudável",IF(U5087&lt;='Leia-me'!$B$7,"Esfriando",IF(U5087&lt;='Leia-me'!$B$8,"Última chance","Zumbi"))))</f>
        <v>Zumbi</v>
      </c>
      <c r="W5087" s="25" t="str">
        <f aca="false">IF(O5087="Won",1,IF(O5087="Lost",0,""))</f>
        <v/>
      </c>
      <c r="Y5087" s="25" t="str">
        <f aca="false">IF(E5087="","Sim","")</f>
        <v>Sim</v>
      </c>
    </row>
    <row r="5088" customFormat="false" ht="15" hidden="false" customHeight="false" outlineLevel="0" collapsed="false">
      <c r="A5088" s="25" t="s">
        <v>5351</v>
      </c>
      <c r="B5088" s="25" t="s">
        <v>84</v>
      </c>
      <c r="C5088" s="25" t="s">
        <v>93</v>
      </c>
      <c r="D5088" s="25" t="s">
        <v>94</v>
      </c>
      <c r="E5088" s="25" t="s">
        <v>1371</v>
      </c>
      <c r="F5088" s="25" t="s">
        <v>185</v>
      </c>
      <c r="G5088" s="26" t="n">
        <v>40.79</v>
      </c>
      <c r="H5088" s="27" t="n">
        <v>142</v>
      </c>
      <c r="I5088" s="25" t="s">
        <v>1372</v>
      </c>
      <c r="K5088" s="25" t="n">
        <v>2011</v>
      </c>
      <c r="L5088" s="25" t="s">
        <v>178</v>
      </c>
      <c r="M5088" s="25" t="s">
        <v>171</v>
      </c>
      <c r="N5088" s="28" t="n">
        <v>5482</v>
      </c>
      <c r="O5088" s="25" t="s">
        <v>54</v>
      </c>
      <c r="P5088" s="29" t="n">
        <v>42810</v>
      </c>
      <c r="Q5088" s="29" t="n">
        <v>42915</v>
      </c>
      <c r="R5088" s="28" t="n">
        <v>5407</v>
      </c>
      <c r="S5088" s="28" t="n">
        <f aca="false">IF(O5088="Won",R5088,IF(O5088="Lost",0,N5088))</f>
        <v>5407</v>
      </c>
      <c r="T5088" s="30" t="n">
        <f aca="false">IF(AND(P5088&lt;&gt;"",Q5088&lt;&gt;""),Q5088-P5088,"")</f>
        <v>105</v>
      </c>
      <c r="U5088" s="30" t="str">
        <f aca="false">IF(AND(O5088="Engaging",P5088&lt;&gt;""),'Leia-me'!$B$5-P5088,"")</f>
        <v/>
      </c>
      <c r="V5088" s="25" t="str">
        <f aca="false">IF(O5088&lt;&gt;"Engaging","",IF(U5088&lt;='Leia-me'!$B$6,"Saudável",IF(U5088&lt;='Leia-me'!$B$7,"Esfriando",IF(U5088&lt;='Leia-me'!$B$8,"Última chance","Zumbi"))))</f>
        <v/>
      </c>
      <c r="W5088" s="25" t="n">
        <f aca="false">IF(O5088="Won",1,IF(O5088="Lost",0,""))</f>
        <v>1</v>
      </c>
      <c r="Y5088" s="25" t="str">
        <f aca="false">IF(E5088="","Sim","")</f>
        <v/>
      </c>
    </row>
    <row r="5089" customFormat="false" ht="15" hidden="false" customHeight="false" outlineLevel="0" collapsed="false">
      <c r="A5089" s="25" t="s">
        <v>5352</v>
      </c>
      <c r="B5089" s="25" t="s">
        <v>84</v>
      </c>
      <c r="C5089" s="25" t="s">
        <v>93</v>
      </c>
      <c r="D5089" s="25" t="s">
        <v>94</v>
      </c>
      <c r="G5089" s="31"/>
      <c r="H5089" s="32"/>
      <c r="L5089" s="25" t="s">
        <v>170</v>
      </c>
      <c r="M5089" s="25" t="s">
        <v>171</v>
      </c>
      <c r="N5089" s="28" t="n">
        <v>1096</v>
      </c>
      <c r="O5089" s="25" t="s">
        <v>56</v>
      </c>
      <c r="P5089" s="29" t="n">
        <v>42813</v>
      </c>
      <c r="Q5089" s="33"/>
      <c r="R5089" s="34"/>
      <c r="S5089" s="28" t="n">
        <f aca="false">IF(O5089="Won",R5089,IF(O5089="Lost",0,N5089))</f>
        <v>1096</v>
      </c>
      <c r="T5089" s="30" t="str">
        <f aca="false">IF(AND(P5089&lt;&gt;"",Q5089&lt;&gt;""),Q5089-P5089,"")</f>
        <v/>
      </c>
      <c r="U5089" s="30" t="n">
        <f aca="false">IF(AND(O5089="Engaging",P5089&lt;&gt;""),'Leia-me'!$B$5-P5089,"")</f>
        <v>287</v>
      </c>
      <c r="V5089" s="25" t="str">
        <f aca="false">IF(O5089&lt;&gt;"Engaging","",IF(U5089&lt;='Leia-me'!$B$6,"Saudável",IF(U5089&lt;='Leia-me'!$B$7,"Esfriando",IF(U5089&lt;='Leia-me'!$B$8,"Última chance","Zumbi"))))</f>
        <v>Zumbi</v>
      </c>
      <c r="W5089" s="25" t="str">
        <f aca="false">IF(O5089="Won",1,IF(O5089="Lost",0,""))</f>
        <v/>
      </c>
      <c r="Y5089" s="25" t="str">
        <f aca="false">IF(E5089="","Sim","")</f>
        <v>Sim</v>
      </c>
    </row>
    <row r="5090" customFormat="false" ht="15" hidden="false" customHeight="false" outlineLevel="0" collapsed="false">
      <c r="A5090" s="25" t="s">
        <v>5353</v>
      </c>
      <c r="B5090" s="25" t="s">
        <v>84</v>
      </c>
      <c r="C5090" s="25" t="s">
        <v>93</v>
      </c>
      <c r="D5090" s="25" t="s">
        <v>94</v>
      </c>
      <c r="E5090" s="25" t="s">
        <v>484</v>
      </c>
      <c r="F5090" s="25" t="s">
        <v>211</v>
      </c>
      <c r="G5090" s="26" t="n">
        <v>5158.71</v>
      </c>
      <c r="H5090" s="27" t="n">
        <v>17479</v>
      </c>
      <c r="I5090" s="25" t="s">
        <v>485</v>
      </c>
      <c r="K5090" s="25" t="n">
        <v>1995</v>
      </c>
      <c r="L5090" s="25" t="s">
        <v>160</v>
      </c>
      <c r="M5090" s="25" t="s">
        <v>149</v>
      </c>
      <c r="N5090" s="28" t="n">
        <v>3393</v>
      </c>
      <c r="O5090" s="25" t="s">
        <v>54</v>
      </c>
      <c r="P5090" s="29" t="n">
        <v>42814</v>
      </c>
      <c r="Q5090" s="29" t="n">
        <v>42888</v>
      </c>
      <c r="R5090" s="28" t="n">
        <v>3780</v>
      </c>
      <c r="S5090" s="28" t="n">
        <f aca="false">IF(O5090="Won",R5090,IF(O5090="Lost",0,N5090))</f>
        <v>3780</v>
      </c>
      <c r="T5090" s="30" t="n">
        <f aca="false">IF(AND(P5090&lt;&gt;"",Q5090&lt;&gt;""),Q5090-P5090,"")</f>
        <v>74</v>
      </c>
      <c r="U5090" s="30" t="str">
        <f aca="false">IF(AND(O5090="Engaging",P5090&lt;&gt;""),'Leia-me'!$B$5-P5090,"")</f>
        <v/>
      </c>
      <c r="V5090" s="25" t="str">
        <f aca="false">IF(O5090&lt;&gt;"Engaging","",IF(U5090&lt;='Leia-me'!$B$6,"Saudável",IF(U5090&lt;='Leia-me'!$B$7,"Esfriando",IF(U5090&lt;='Leia-me'!$B$8,"Última chance","Zumbi"))))</f>
        <v/>
      </c>
      <c r="W5090" s="25" t="n">
        <f aca="false">IF(O5090="Won",1,IF(O5090="Lost",0,""))</f>
        <v>1</v>
      </c>
      <c r="Y5090" s="25" t="str">
        <f aca="false">IF(E5090="","Sim","")</f>
        <v/>
      </c>
    </row>
    <row r="5091" customFormat="false" ht="15" hidden="false" customHeight="false" outlineLevel="0" collapsed="false">
      <c r="A5091" s="25" t="s">
        <v>5354</v>
      </c>
      <c r="B5091" s="25" t="s">
        <v>84</v>
      </c>
      <c r="C5091" s="25" t="s">
        <v>93</v>
      </c>
      <c r="D5091" s="25" t="s">
        <v>94</v>
      </c>
      <c r="E5091" s="25" t="s">
        <v>3373</v>
      </c>
      <c r="F5091" s="25" t="s">
        <v>192</v>
      </c>
      <c r="G5091" s="26" t="n">
        <v>4478.47</v>
      </c>
      <c r="H5091" s="27" t="n">
        <v>13809</v>
      </c>
      <c r="I5091" s="25" t="s">
        <v>147</v>
      </c>
      <c r="K5091" s="25" t="n">
        <v>1979</v>
      </c>
      <c r="L5091" s="25" t="s">
        <v>160</v>
      </c>
      <c r="M5091" s="25" t="s">
        <v>149</v>
      </c>
      <c r="N5091" s="28" t="n">
        <v>3393</v>
      </c>
      <c r="O5091" s="25" t="s">
        <v>55</v>
      </c>
      <c r="P5091" s="29" t="n">
        <v>42815</v>
      </c>
      <c r="Q5091" s="29" t="n">
        <v>42912</v>
      </c>
      <c r="R5091" s="28" t="n">
        <v>0</v>
      </c>
      <c r="S5091" s="28" t="n">
        <f aca="false">IF(O5091="Won",R5091,IF(O5091="Lost",0,N5091))</f>
        <v>0</v>
      </c>
      <c r="T5091" s="30" t="n">
        <f aca="false">IF(AND(P5091&lt;&gt;"",Q5091&lt;&gt;""),Q5091-P5091,"")</f>
        <v>97</v>
      </c>
      <c r="U5091" s="30" t="str">
        <f aca="false">IF(AND(O5091="Engaging",P5091&lt;&gt;""),'Leia-me'!$B$5-P5091,"")</f>
        <v/>
      </c>
      <c r="V5091" s="25" t="str">
        <f aca="false">IF(O5091&lt;&gt;"Engaging","",IF(U5091&lt;='Leia-me'!$B$6,"Saudável",IF(U5091&lt;='Leia-me'!$B$7,"Esfriando",IF(U5091&lt;='Leia-me'!$B$8,"Última chance","Zumbi"))))</f>
        <v/>
      </c>
      <c r="W5091" s="25" t="n">
        <f aca="false">IF(O5091="Won",1,IF(O5091="Lost",0,""))</f>
        <v>0</v>
      </c>
      <c r="Y5091" s="25" t="str">
        <f aca="false">IF(E5091="","Sim","")</f>
        <v/>
      </c>
    </row>
    <row r="5092" customFormat="false" ht="15" hidden="false" customHeight="false" outlineLevel="0" collapsed="false">
      <c r="A5092" s="25" t="s">
        <v>5355</v>
      </c>
      <c r="B5092" s="25" t="s">
        <v>84</v>
      </c>
      <c r="C5092" s="25" t="s">
        <v>93</v>
      </c>
      <c r="D5092" s="25" t="s">
        <v>94</v>
      </c>
      <c r="G5092" s="31"/>
      <c r="H5092" s="32"/>
      <c r="L5092" s="25" t="s">
        <v>148</v>
      </c>
      <c r="M5092" s="25" t="s">
        <v>149</v>
      </c>
      <c r="N5092" s="28" t="n">
        <v>55</v>
      </c>
      <c r="O5092" s="25" t="s">
        <v>56</v>
      </c>
      <c r="P5092" s="29" t="n">
        <v>42816</v>
      </c>
      <c r="Q5092" s="33"/>
      <c r="R5092" s="34"/>
      <c r="S5092" s="28" t="n">
        <f aca="false">IF(O5092="Won",R5092,IF(O5092="Lost",0,N5092))</f>
        <v>55</v>
      </c>
      <c r="T5092" s="30" t="str">
        <f aca="false">IF(AND(P5092&lt;&gt;"",Q5092&lt;&gt;""),Q5092-P5092,"")</f>
        <v/>
      </c>
      <c r="U5092" s="30" t="n">
        <f aca="false">IF(AND(O5092="Engaging",P5092&lt;&gt;""),'Leia-me'!$B$5-P5092,"")</f>
        <v>284</v>
      </c>
      <c r="V5092" s="25" t="str">
        <f aca="false">IF(O5092&lt;&gt;"Engaging","",IF(U5092&lt;='Leia-me'!$B$6,"Saudável",IF(U5092&lt;='Leia-me'!$B$7,"Esfriando",IF(U5092&lt;='Leia-me'!$B$8,"Última chance","Zumbi"))))</f>
        <v>Zumbi</v>
      </c>
      <c r="W5092" s="25" t="str">
        <f aca="false">IF(O5092="Won",1,IF(O5092="Lost",0,""))</f>
        <v/>
      </c>
      <c r="Y5092" s="25" t="str">
        <f aca="false">IF(E5092="","Sim","")</f>
        <v>Sim</v>
      </c>
    </row>
    <row r="5093" customFormat="false" ht="15" hidden="false" customHeight="false" outlineLevel="0" collapsed="false">
      <c r="A5093" s="25" t="s">
        <v>5356</v>
      </c>
      <c r="B5093" s="25" t="s">
        <v>84</v>
      </c>
      <c r="C5093" s="25" t="s">
        <v>93</v>
      </c>
      <c r="D5093" s="25" t="s">
        <v>94</v>
      </c>
      <c r="E5093" s="25" t="s">
        <v>644</v>
      </c>
      <c r="F5093" s="25" t="s">
        <v>177</v>
      </c>
      <c r="G5093" s="26" t="n">
        <v>646.1</v>
      </c>
      <c r="H5093" s="27" t="n">
        <v>883</v>
      </c>
      <c r="I5093" s="25" t="s">
        <v>147</v>
      </c>
      <c r="J5093" s="25" t="s">
        <v>199</v>
      </c>
      <c r="K5093" s="25" t="n">
        <v>1993</v>
      </c>
      <c r="L5093" s="25" t="s">
        <v>186</v>
      </c>
      <c r="M5093" s="25" t="s">
        <v>171</v>
      </c>
      <c r="N5093" s="28" t="n">
        <v>550</v>
      </c>
      <c r="O5093" s="25" t="s">
        <v>54</v>
      </c>
      <c r="P5093" s="29" t="n">
        <v>42818</v>
      </c>
      <c r="Q5093" s="29" t="n">
        <v>42827</v>
      </c>
      <c r="R5093" s="28" t="n">
        <v>540</v>
      </c>
      <c r="S5093" s="28" t="n">
        <f aca="false">IF(O5093="Won",R5093,IF(O5093="Lost",0,N5093))</f>
        <v>540</v>
      </c>
      <c r="T5093" s="30" t="n">
        <f aca="false">IF(AND(P5093&lt;&gt;"",Q5093&lt;&gt;""),Q5093-P5093,"")</f>
        <v>9</v>
      </c>
      <c r="U5093" s="30" t="str">
        <f aca="false">IF(AND(O5093="Engaging",P5093&lt;&gt;""),'Leia-me'!$B$5-P5093,"")</f>
        <v/>
      </c>
      <c r="V5093" s="25" t="str">
        <f aca="false">IF(O5093&lt;&gt;"Engaging","",IF(U5093&lt;='Leia-me'!$B$6,"Saudável",IF(U5093&lt;='Leia-me'!$B$7,"Esfriando",IF(U5093&lt;='Leia-me'!$B$8,"Última chance","Zumbi"))))</f>
        <v/>
      </c>
      <c r="W5093" s="25" t="n">
        <f aca="false">IF(O5093="Won",1,IF(O5093="Lost",0,""))</f>
        <v>1</v>
      </c>
      <c r="Y5093" s="25" t="str">
        <f aca="false">IF(E5093="","Sim","")</f>
        <v/>
      </c>
    </row>
    <row r="5094" customFormat="false" ht="15" hidden="false" customHeight="false" outlineLevel="0" collapsed="false">
      <c r="A5094" s="25" t="s">
        <v>5357</v>
      </c>
      <c r="B5094" s="25" t="s">
        <v>84</v>
      </c>
      <c r="C5094" s="25" t="s">
        <v>93</v>
      </c>
      <c r="D5094" s="25" t="s">
        <v>94</v>
      </c>
      <c r="E5094" s="25" t="s">
        <v>1690</v>
      </c>
      <c r="F5094" s="25" t="s">
        <v>211</v>
      </c>
      <c r="G5094" s="26" t="n">
        <v>2520.83</v>
      </c>
      <c r="H5094" s="27" t="n">
        <v>3502</v>
      </c>
      <c r="I5094" s="25" t="s">
        <v>147</v>
      </c>
      <c r="K5094" s="25" t="n">
        <v>1990</v>
      </c>
      <c r="L5094" s="25" t="s">
        <v>1834</v>
      </c>
      <c r="M5094" s="25" t="s">
        <v>171</v>
      </c>
      <c r="N5094" s="28" t="n">
        <v>4821</v>
      </c>
      <c r="O5094" s="25" t="s">
        <v>54</v>
      </c>
      <c r="P5094" s="29" t="n">
        <v>42818</v>
      </c>
      <c r="Q5094" s="29" t="n">
        <v>42827</v>
      </c>
      <c r="R5094" s="28" t="n">
        <v>4986</v>
      </c>
      <c r="S5094" s="28" t="n">
        <f aca="false">IF(O5094="Won",R5094,IF(O5094="Lost",0,N5094))</f>
        <v>4986</v>
      </c>
      <c r="T5094" s="30" t="n">
        <f aca="false">IF(AND(P5094&lt;&gt;"",Q5094&lt;&gt;""),Q5094-P5094,"")</f>
        <v>9</v>
      </c>
      <c r="U5094" s="30" t="str">
        <f aca="false">IF(AND(O5094="Engaging",P5094&lt;&gt;""),'Leia-me'!$B$5-P5094,"")</f>
        <v/>
      </c>
      <c r="V5094" s="25" t="str">
        <f aca="false">IF(O5094&lt;&gt;"Engaging","",IF(U5094&lt;='Leia-me'!$B$6,"Saudável",IF(U5094&lt;='Leia-me'!$B$7,"Esfriando",IF(U5094&lt;='Leia-me'!$B$8,"Última chance","Zumbi"))))</f>
        <v/>
      </c>
      <c r="W5094" s="25" t="n">
        <f aca="false">IF(O5094="Won",1,IF(O5094="Lost",0,""))</f>
        <v>1</v>
      </c>
      <c r="X5094" s="25" t="s">
        <v>1835</v>
      </c>
      <c r="Y5094" s="25" t="str">
        <f aca="false">IF(E5094="","Sim","")</f>
        <v/>
      </c>
    </row>
    <row r="5095" customFormat="false" ht="15" hidden="false" customHeight="false" outlineLevel="0" collapsed="false">
      <c r="A5095" s="25" t="s">
        <v>5358</v>
      </c>
      <c r="B5095" s="25" t="s">
        <v>84</v>
      </c>
      <c r="C5095" s="25" t="s">
        <v>93</v>
      </c>
      <c r="D5095" s="25" t="s">
        <v>94</v>
      </c>
      <c r="G5095" s="31"/>
      <c r="H5095" s="32"/>
      <c r="L5095" s="25" t="s">
        <v>1834</v>
      </c>
      <c r="M5095" s="25" t="s">
        <v>171</v>
      </c>
      <c r="N5095" s="28" t="n">
        <v>4821</v>
      </c>
      <c r="O5095" s="25" t="s">
        <v>56</v>
      </c>
      <c r="P5095" s="29" t="n">
        <v>42819</v>
      </c>
      <c r="Q5095" s="33"/>
      <c r="R5095" s="34"/>
      <c r="S5095" s="28" t="n">
        <f aca="false">IF(O5095="Won",R5095,IF(O5095="Lost",0,N5095))</f>
        <v>4821</v>
      </c>
      <c r="T5095" s="30" t="str">
        <f aca="false">IF(AND(P5095&lt;&gt;"",Q5095&lt;&gt;""),Q5095-P5095,"")</f>
        <v/>
      </c>
      <c r="U5095" s="30" t="n">
        <f aca="false">IF(AND(O5095="Engaging",P5095&lt;&gt;""),'Leia-me'!$B$5-P5095,"")</f>
        <v>281</v>
      </c>
      <c r="V5095" s="25" t="str">
        <f aca="false">IF(O5095&lt;&gt;"Engaging","",IF(U5095&lt;='Leia-me'!$B$6,"Saudável",IF(U5095&lt;='Leia-me'!$B$7,"Esfriando",IF(U5095&lt;='Leia-me'!$B$8,"Última chance","Zumbi"))))</f>
        <v>Zumbi</v>
      </c>
      <c r="W5095" s="25" t="str">
        <f aca="false">IF(O5095="Won",1,IF(O5095="Lost",0,""))</f>
        <v/>
      </c>
      <c r="X5095" s="25" t="s">
        <v>1835</v>
      </c>
      <c r="Y5095" s="25" t="str">
        <f aca="false">IF(E5095="","Sim","")</f>
        <v>Sim</v>
      </c>
    </row>
    <row r="5096" customFormat="false" ht="15" hidden="false" customHeight="false" outlineLevel="0" collapsed="false">
      <c r="A5096" s="25" t="s">
        <v>5359</v>
      </c>
      <c r="B5096" s="25" t="s">
        <v>84</v>
      </c>
      <c r="C5096" s="25" t="s">
        <v>93</v>
      </c>
      <c r="D5096" s="25" t="s">
        <v>94</v>
      </c>
      <c r="E5096" s="25" t="s">
        <v>3373</v>
      </c>
      <c r="F5096" s="25" t="s">
        <v>192</v>
      </c>
      <c r="G5096" s="26" t="n">
        <v>4478.47</v>
      </c>
      <c r="H5096" s="27" t="n">
        <v>13809</v>
      </c>
      <c r="I5096" s="25" t="s">
        <v>147</v>
      </c>
      <c r="K5096" s="25" t="n">
        <v>1979</v>
      </c>
      <c r="L5096" s="25" t="s">
        <v>1834</v>
      </c>
      <c r="M5096" s="25" t="s">
        <v>171</v>
      </c>
      <c r="N5096" s="28" t="n">
        <v>4821</v>
      </c>
      <c r="O5096" s="25" t="s">
        <v>54</v>
      </c>
      <c r="P5096" s="29" t="n">
        <v>42819</v>
      </c>
      <c r="Q5096" s="29" t="n">
        <v>42874</v>
      </c>
      <c r="R5096" s="28" t="n">
        <v>4555</v>
      </c>
      <c r="S5096" s="28" t="n">
        <f aca="false">IF(O5096="Won",R5096,IF(O5096="Lost",0,N5096))</f>
        <v>4555</v>
      </c>
      <c r="T5096" s="30" t="n">
        <f aca="false">IF(AND(P5096&lt;&gt;"",Q5096&lt;&gt;""),Q5096-P5096,"")</f>
        <v>55</v>
      </c>
      <c r="U5096" s="30" t="str">
        <f aca="false">IF(AND(O5096="Engaging",P5096&lt;&gt;""),'Leia-me'!$B$5-P5096,"")</f>
        <v/>
      </c>
      <c r="V5096" s="25" t="str">
        <f aca="false">IF(O5096&lt;&gt;"Engaging","",IF(U5096&lt;='Leia-me'!$B$6,"Saudável",IF(U5096&lt;='Leia-me'!$B$7,"Esfriando",IF(U5096&lt;='Leia-me'!$B$8,"Última chance","Zumbi"))))</f>
        <v/>
      </c>
      <c r="W5096" s="25" t="n">
        <f aca="false">IF(O5096="Won",1,IF(O5096="Lost",0,""))</f>
        <v>1</v>
      </c>
      <c r="X5096" s="25" t="s">
        <v>1835</v>
      </c>
      <c r="Y5096" s="25" t="str">
        <f aca="false">IF(E5096="","Sim","")</f>
        <v/>
      </c>
    </row>
    <row r="5097" customFormat="false" ht="15" hidden="false" customHeight="false" outlineLevel="0" collapsed="false">
      <c r="A5097" s="25" t="s">
        <v>5360</v>
      </c>
      <c r="B5097" s="25" t="s">
        <v>84</v>
      </c>
      <c r="C5097" s="25" t="s">
        <v>93</v>
      </c>
      <c r="D5097" s="25" t="s">
        <v>94</v>
      </c>
      <c r="E5097" s="25" t="s">
        <v>1055</v>
      </c>
      <c r="F5097" s="25" t="s">
        <v>146</v>
      </c>
      <c r="G5097" s="26" t="n">
        <v>439.21</v>
      </c>
      <c r="H5097" s="27" t="n">
        <v>792</v>
      </c>
      <c r="I5097" s="25" t="s">
        <v>147</v>
      </c>
      <c r="K5097" s="25" t="n">
        <v>1996</v>
      </c>
      <c r="L5097" s="25" t="s">
        <v>170</v>
      </c>
      <c r="M5097" s="25" t="s">
        <v>171</v>
      </c>
      <c r="N5097" s="28" t="n">
        <v>1096</v>
      </c>
      <c r="O5097" s="25" t="s">
        <v>54</v>
      </c>
      <c r="P5097" s="29" t="n">
        <v>42820</v>
      </c>
      <c r="Q5097" s="29" t="n">
        <v>42830</v>
      </c>
      <c r="R5097" s="28" t="n">
        <v>971</v>
      </c>
      <c r="S5097" s="28" t="n">
        <f aca="false">IF(O5097="Won",R5097,IF(O5097="Lost",0,N5097))</f>
        <v>971</v>
      </c>
      <c r="T5097" s="30" t="n">
        <f aca="false">IF(AND(P5097&lt;&gt;"",Q5097&lt;&gt;""),Q5097-P5097,"")</f>
        <v>10</v>
      </c>
      <c r="U5097" s="30" t="str">
        <f aca="false">IF(AND(O5097="Engaging",P5097&lt;&gt;""),'Leia-me'!$B$5-P5097,"")</f>
        <v/>
      </c>
      <c r="V5097" s="25" t="str">
        <f aca="false">IF(O5097&lt;&gt;"Engaging","",IF(U5097&lt;='Leia-me'!$B$6,"Saudável",IF(U5097&lt;='Leia-me'!$B$7,"Esfriando",IF(U5097&lt;='Leia-me'!$B$8,"Última chance","Zumbi"))))</f>
        <v/>
      </c>
      <c r="W5097" s="25" t="n">
        <f aca="false">IF(O5097="Won",1,IF(O5097="Lost",0,""))</f>
        <v>1</v>
      </c>
      <c r="Y5097" s="25" t="str">
        <f aca="false">IF(E5097="","Sim","")</f>
        <v/>
      </c>
    </row>
    <row r="5098" customFormat="false" ht="15" hidden="false" customHeight="false" outlineLevel="0" collapsed="false">
      <c r="A5098" s="25" t="s">
        <v>5361</v>
      </c>
      <c r="B5098" s="25" t="s">
        <v>84</v>
      </c>
      <c r="C5098" s="25" t="s">
        <v>93</v>
      </c>
      <c r="D5098" s="25" t="s">
        <v>94</v>
      </c>
      <c r="E5098" s="25" t="s">
        <v>3511</v>
      </c>
      <c r="F5098" s="25" t="s">
        <v>168</v>
      </c>
      <c r="G5098" s="26" t="n">
        <v>1197.44</v>
      </c>
      <c r="H5098" s="27" t="n">
        <v>2570</v>
      </c>
      <c r="I5098" s="25" t="s">
        <v>147</v>
      </c>
      <c r="K5098" s="25" t="n">
        <v>1999</v>
      </c>
      <c r="L5098" s="25" t="s">
        <v>178</v>
      </c>
      <c r="M5098" s="25" t="s">
        <v>171</v>
      </c>
      <c r="N5098" s="28" t="n">
        <v>5482</v>
      </c>
      <c r="O5098" s="25" t="s">
        <v>54</v>
      </c>
      <c r="P5098" s="29" t="n">
        <v>42820</v>
      </c>
      <c r="Q5098" s="29" t="n">
        <v>42830</v>
      </c>
      <c r="R5098" s="28" t="n">
        <v>6024</v>
      </c>
      <c r="S5098" s="28" t="n">
        <f aca="false">IF(O5098="Won",R5098,IF(O5098="Lost",0,N5098))</f>
        <v>6024</v>
      </c>
      <c r="T5098" s="30" t="n">
        <f aca="false">IF(AND(P5098&lt;&gt;"",Q5098&lt;&gt;""),Q5098-P5098,"")</f>
        <v>10</v>
      </c>
      <c r="U5098" s="30" t="str">
        <f aca="false">IF(AND(O5098="Engaging",P5098&lt;&gt;""),'Leia-me'!$B$5-P5098,"")</f>
        <v/>
      </c>
      <c r="V5098" s="25" t="str">
        <f aca="false">IF(O5098&lt;&gt;"Engaging","",IF(U5098&lt;='Leia-me'!$B$6,"Saudável",IF(U5098&lt;='Leia-me'!$B$7,"Esfriando",IF(U5098&lt;='Leia-me'!$B$8,"Última chance","Zumbi"))))</f>
        <v/>
      </c>
      <c r="W5098" s="25" t="n">
        <f aca="false">IF(O5098="Won",1,IF(O5098="Lost",0,""))</f>
        <v>1</v>
      </c>
      <c r="Y5098" s="25" t="str">
        <f aca="false">IF(E5098="","Sim","")</f>
        <v/>
      </c>
    </row>
    <row r="5099" customFormat="false" ht="15" hidden="false" customHeight="false" outlineLevel="0" collapsed="false">
      <c r="A5099" s="25" t="s">
        <v>5362</v>
      </c>
      <c r="B5099" s="25" t="s">
        <v>84</v>
      </c>
      <c r="C5099" s="25" t="s">
        <v>93</v>
      </c>
      <c r="D5099" s="25" t="s">
        <v>94</v>
      </c>
      <c r="E5099" s="25" t="s">
        <v>661</v>
      </c>
      <c r="F5099" s="25" t="s">
        <v>146</v>
      </c>
      <c r="G5099" s="26" t="n">
        <v>251.41</v>
      </c>
      <c r="H5099" s="27" t="n">
        <v>495</v>
      </c>
      <c r="I5099" s="25" t="s">
        <v>147</v>
      </c>
      <c r="K5099" s="25" t="n">
        <v>1999</v>
      </c>
      <c r="L5099" s="25" t="s">
        <v>178</v>
      </c>
      <c r="M5099" s="25" t="s">
        <v>171</v>
      </c>
      <c r="N5099" s="28" t="n">
        <v>5482</v>
      </c>
      <c r="O5099" s="25" t="s">
        <v>54</v>
      </c>
      <c r="P5099" s="29" t="n">
        <v>42821</v>
      </c>
      <c r="Q5099" s="29" t="n">
        <v>42895</v>
      </c>
      <c r="R5099" s="28" t="n">
        <v>5182</v>
      </c>
      <c r="S5099" s="28" t="n">
        <f aca="false">IF(O5099="Won",R5099,IF(O5099="Lost",0,N5099))</f>
        <v>5182</v>
      </c>
      <c r="T5099" s="30" t="n">
        <f aca="false">IF(AND(P5099&lt;&gt;"",Q5099&lt;&gt;""),Q5099-P5099,"")</f>
        <v>74</v>
      </c>
      <c r="U5099" s="30" t="str">
        <f aca="false">IF(AND(O5099="Engaging",P5099&lt;&gt;""),'Leia-me'!$B$5-P5099,"")</f>
        <v/>
      </c>
      <c r="V5099" s="25" t="str">
        <f aca="false">IF(O5099&lt;&gt;"Engaging","",IF(U5099&lt;='Leia-me'!$B$6,"Saudável",IF(U5099&lt;='Leia-me'!$B$7,"Esfriando",IF(U5099&lt;='Leia-me'!$B$8,"Última chance","Zumbi"))))</f>
        <v/>
      </c>
      <c r="W5099" s="25" t="n">
        <f aca="false">IF(O5099="Won",1,IF(O5099="Lost",0,""))</f>
        <v>1</v>
      </c>
      <c r="Y5099" s="25" t="str">
        <f aca="false">IF(E5099="","Sim","")</f>
        <v/>
      </c>
    </row>
    <row r="5100" customFormat="false" ht="15" hidden="false" customHeight="false" outlineLevel="0" collapsed="false">
      <c r="A5100" s="25" t="s">
        <v>5363</v>
      </c>
      <c r="B5100" s="25" t="s">
        <v>84</v>
      </c>
      <c r="C5100" s="25" t="s">
        <v>93</v>
      </c>
      <c r="D5100" s="25" t="s">
        <v>94</v>
      </c>
      <c r="E5100" s="25" t="s">
        <v>1090</v>
      </c>
      <c r="F5100" s="25" t="s">
        <v>155</v>
      </c>
      <c r="G5100" s="26" t="n">
        <v>6395.05</v>
      </c>
      <c r="H5100" s="27" t="n">
        <v>20275</v>
      </c>
      <c r="I5100" s="25" t="s">
        <v>147</v>
      </c>
      <c r="K5100" s="25" t="n">
        <v>1994</v>
      </c>
      <c r="L5100" s="25" t="s">
        <v>170</v>
      </c>
      <c r="M5100" s="25" t="s">
        <v>171</v>
      </c>
      <c r="N5100" s="28" t="n">
        <v>1096</v>
      </c>
      <c r="O5100" s="25" t="s">
        <v>55</v>
      </c>
      <c r="P5100" s="29" t="n">
        <v>42823</v>
      </c>
      <c r="Q5100" s="29" t="n">
        <v>42827</v>
      </c>
      <c r="R5100" s="28" t="n">
        <v>0</v>
      </c>
      <c r="S5100" s="28" t="n">
        <f aca="false">IF(O5100="Won",R5100,IF(O5100="Lost",0,N5100))</f>
        <v>0</v>
      </c>
      <c r="T5100" s="30" t="n">
        <f aca="false">IF(AND(P5100&lt;&gt;"",Q5100&lt;&gt;""),Q5100-P5100,"")</f>
        <v>4</v>
      </c>
      <c r="U5100" s="30" t="str">
        <f aca="false">IF(AND(O5100="Engaging",P5100&lt;&gt;""),'Leia-me'!$B$5-P5100,"")</f>
        <v/>
      </c>
      <c r="V5100" s="25" t="str">
        <f aca="false">IF(O5100&lt;&gt;"Engaging","",IF(U5100&lt;='Leia-me'!$B$6,"Saudável",IF(U5100&lt;='Leia-me'!$B$7,"Esfriando",IF(U5100&lt;='Leia-me'!$B$8,"Última chance","Zumbi"))))</f>
        <v/>
      </c>
      <c r="W5100" s="25" t="n">
        <f aca="false">IF(O5100="Won",1,IF(O5100="Lost",0,""))</f>
        <v>0</v>
      </c>
      <c r="Y5100" s="25" t="str">
        <f aca="false">IF(E5100="","Sim","")</f>
        <v/>
      </c>
    </row>
    <row r="5101" customFormat="false" ht="15" hidden="false" customHeight="false" outlineLevel="0" collapsed="false">
      <c r="A5101" s="25" t="s">
        <v>5364</v>
      </c>
      <c r="B5101" s="25" t="s">
        <v>84</v>
      </c>
      <c r="C5101" s="25" t="s">
        <v>93</v>
      </c>
      <c r="D5101" s="25" t="s">
        <v>94</v>
      </c>
      <c r="E5101" s="25" t="s">
        <v>1690</v>
      </c>
      <c r="F5101" s="25" t="s">
        <v>211</v>
      </c>
      <c r="G5101" s="26" t="n">
        <v>2520.83</v>
      </c>
      <c r="H5101" s="27" t="n">
        <v>3502</v>
      </c>
      <c r="I5101" s="25" t="s">
        <v>147</v>
      </c>
      <c r="K5101" s="25" t="n">
        <v>1990</v>
      </c>
      <c r="L5101" s="25" t="s">
        <v>178</v>
      </c>
      <c r="M5101" s="25" t="s">
        <v>171</v>
      </c>
      <c r="N5101" s="28" t="n">
        <v>5482</v>
      </c>
      <c r="O5101" s="25" t="s">
        <v>54</v>
      </c>
      <c r="P5101" s="29" t="n">
        <v>42823</v>
      </c>
      <c r="Q5101" s="29" t="n">
        <v>42888</v>
      </c>
      <c r="R5101" s="28" t="n">
        <v>5304</v>
      </c>
      <c r="S5101" s="28" t="n">
        <f aca="false">IF(O5101="Won",R5101,IF(O5101="Lost",0,N5101))</f>
        <v>5304</v>
      </c>
      <c r="T5101" s="30" t="n">
        <f aca="false">IF(AND(P5101&lt;&gt;"",Q5101&lt;&gt;""),Q5101-P5101,"")</f>
        <v>65</v>
      </c>
      <c r="U5101" s="30" t="str">
        <f aca="false">IF(AND(O5101="Engaging",P5101&lt;&gt;""),'Leia-me'!$B$5-P5101,"")</f>
        <v/>
      </c>
      <c r="V5101" s="25" t="str">
        <f aca="false">IF(O5101&lt;&gt;"Engaging","",IF(U5101&lt;='Leia-me'!$B$6,"Saudável",IF(U5101&lt;='Leia-me'!$B$7,"Esfriando",IF(U5101&lt;='Leia-me'!$B$8,"Última chance","Zumbi"))))</f>
        <v/>
      </c>
      <c r="W5101" s="25" t="n">
        <f aca="false">IF(O5101="Won",1,IF(O5101="Lost",0,""))</f>
        <v>1</v>
      </c>
      <c r="Y5101" s="25" t="str">
        <f aca="false">IF(E5101="","Sim","")</f>
        <v/>
      </c>
    </row>
    <row r="5102" customFormat="false" ht="15" hidden="false" customHeight="false" outlineLevel="0" collapsed="false">
      <c r="A5102" s="25" t="s">
        <v>5365</v>
      </c>
      <c r="B5102" s="25" t="s">
        <v>84</v>
      </c>
      <c r="C5102" s="25" t="s">
        <v>93</v>
      </c>
      <c r="D5102" s="25" t="s">
        <v>94</v>
      </c>
      <c r="E5102" s="25" t="s">
        <v>484</v>
      </c>
      <c r="F5102" s="25" t="s">
        <v>211</v>
      </c>
      <c r="G5102" s="26" t="n">
        <v>5158.71</v>
      </c>
      <c r="H5102" s="27" t="n">
        <v>17479</v>
      </c>
      <c r="I5102" s="25" t="s">
        <v>485</v>
      </c>
      <c r="K5102" s="25" t="n">
        <v>1995</v>
      </c>
      <c r="L5102" s="25" t="s">
        <v>1834</v>
      </c>
      <c r="M5102" s="25" t="s">
        <v>171</v>
      </c>
      <c r="N5102" s="28" t="n">
        <v>4821</v>
      </c>
      <c r="O5102" s="25" t="s">
        <v>55</v>
      </c>
      <c r="P5102" s="29" t="n">
        <v>42824</v>
      </c>
      <c r="Q5102" s="29" t="n">
        <v>42832</v>
      </c>
      <c r="R5102" s="28" t="n">
        <v>0</v>
      </c>
      <c r="S5102" s="28" t="n">
        <f aca="false">IF(O5102="Won",R5102,IF(O5102="Lost",0,N5102))</f>
        <v>0</v>
      </c>
      <c r="T5102" s="30" t="n">
        <f aca="false">IF(AND(P5102&lt;&gt;"",Q5102&lt;&gt;""),Q5102-P5102,"")</f>
        <v>8</v>
      </c>
      <c r="U5102" s="30" t="str">
        <f aca="false">IF(AND(O5102="Engaging",P5102&lt;&gt;""),'Leia-me'!$B$5-P5102,"")</f>
        <v/>
      </c>
      <c r="V5102" s="25" t="str">
        <f aca="false">IF(O5102&lt;&gt;"Engaging","",IF(U5102&lt;='Leia-me'!$B$6,"Saudável",IF(U5102&lt;='Leia-me'!$B$7,"Esfriando",IF(U5102&lt;='Leia-me'!$B$8,"Última chance","Zumbi"))))</f>
        <v/>
      </c>
      <c r="W5102" s="25" t="n">
        <f aca="false">IF(O5102="Won",1,IF(O5102="Lost",0,""))</f>
        <v>0</v>
      </c>
      <c r="X5102" s="25" t="s">
        <v>1835</v>
      </c>
      <c r="Y5102" s="25" t="str">
        <f aca="false">IF(E5102="","Sim","")</f>
        <v/>
      </c>
    </row>
    <row r="5103" customFormat="false" ht="15" hidden="false" customHeight="false" outlineLevel="0" collapsed="false">
      <c r="A5103" s="25" t="s">
        <v>5366</v>
      </c>
      <c r="B5103" s="25" t="s">
        <v>84</v>
      </c>
      <c r="C5103" s="25" t="s">
        <v>93</v>
      </c>
      <c r="D5103" s="25" t="s">
        <v>94</v>
      </c>
      <c r="E5103" s="25" t="s">
        <v>1653</v>
      </c>
      <c r="F5103" s="25" t="s">
        <v>165</v>
      </c>
      <c r="G5103" s="26" t="n">
        <v>3838.39</v>
      </c>
      <c r="H5103" s="27" t="n">
        <v>8274</v>
      </c>
      <c r="I5103" s="25" t="s">
        <v>147</v>
      </c>
      <c r="K5103" s="25" t="n">
        <v>1989</v>
      </c>
      <c r="L5103" s="25" t="s">
        <v>178</v>
      </c>
      <c r="M5103" s="25" t="s">
        <v>171</v>
      </c>
      <c r="N5103" s="28" t="n">
        <v>5482</v>
      </c>
      <c r="O5103" s="25" t="s">
        <v>54</v>
      </c>
      <c r="P5103" s="29" t="n">
        <v>42824</v>
      </c>
      <c r="Q5103" s="29" t="n">
        <v>42909</v>
      </c>
      <c r="R5103" s="28" t="n">
        <v>6920</v>
      </c>
      <c r="S5103" s="28" t="n">
        <f aca="false">IF(O5103="Won",R5103,IF(O5103="Lost",0,N5103))</f>
        <v>6920</v>
      </c>
      <c r="T5103" s="30" t="n">
        <f aca="false">IF(AND(P5103&lt;&gt;"",Q5103&lt;&gt;""),Q5103-P5103,"")</f>
        <v>85</v>
      </c>
      <c r="U5103" s="30" t="str">
        <f aca="false">IF(AND(O5103="Engaging",P5103&lt;&gt;""),'Leia-me'!$B$5-P5103,"")</f>
        <v/>
      </c>
      <c r="V5103" s="25" t="str">
        <f aca="false">IF(O5103&lt;&gt;"Engaging","",IF(U5103&lt;='Leia-me'!$B$6,"Saudável",IF(U5103&lt;='Leia-me'!$B$7,"Esfriando",IF(U5103&lt;='Leia-me'!$B$8,"Última chance","Zumbi"))))</f>
        <v/>
      </c>
      <c r="W5103" s="25" t="n">
        <f aca="false">IF(O5103="Won",1,IF(O5103="Lost",0,""))</f>
        <v>1</v>
      </c>
      <c r="Y5103" s="25" t="str">
        <f aca="false">IF(E5103="","Sim","")</f>
        <v/>
      </c>
    </row>
    <row r="5104" customFormat="false" ht="15" hidden="false" customHeight="false" outlineLevel="0" collapsed="false">
      <c r="A5104" s="25" t="s">
        <v>5367</v>
      </c>
      <c r="B5104" s="25" t="s">
        <v>84</v>
      </c>
      <c r="C5104" s="25" t="s">
        <v>93</v>
      </c>
      <c r="D5104" s="25" t="s">
        <v>94</v>
      </c>
      <c r="E5104" s="25" t="s">
        <v>444</v>
      </c>
      <c r="F5104" s="25" t="s">
        <v>192</v>
      </c>
      <c r="G5104" s="26" t="n">
        <v>6354.87</v>
      </c>
      <c r="H5104" s="27" t="n">
        <v>16780</v>
      </c>
      <c r="I5104" s="25" t="s">
        <v>147</v>
      </c>
      <c r="J5104" s="25" t="s">
        <v>445</v>
      </c>
      <c r="K5104" s="25" t="n">
        <v>1996</v>
      </c>
      <c r="L5104" s="25" t="s">
        <v>1834</v>
      </c>
      <c r="M5104" s="25" t="s">
        <v>171</v>
      </c>
      <c r="N5104" s="28" t="n">
        <v>4821</v>
      </c>
      <c r="O5104" s="25" t="s">
        <v>56</v>
      </c>
      <c r="P5104" s="29" t="n">
        <v>42826</v>
      </c>
      <c r="Q5104" s="33"/>
      <c r="R5104" s="34"/>
      <c r="S5104" s="28" t="n">
        <f aca="false">IF(O5104="Won",R5104,IF(O5104="Lost",0,N5104))</f>
        <v>4821</v>
      </c>
      <c r="T5104" s="30" t="str">
        <f aca="false">IF(AND(P5104&lt;&gt;"",Q5104&lt;&gt;""),Q5104-P5104,"")</f>
        <v/>
      </c>
      <c r="U5104" s="30" t="n">
        <f aca="false">IF(AND(O5104="Engaging",P5104&lt;&gt;""),'Leia-me'!$B$5-P5104,"")</f>
        <v>274</v>
      </c>
      <c r="V5104" s="25" t="str">
        <f aca="false">IF(O5104&lt;&gt;"Engaging","",IF(U5104&lt;='Leia-me'!$B$6,"Saudável",IF(U5104&lt;='Leia-me'!$B$7,"Esfriando",IF(U5104&lt;='Leia-me'!$B$8,"Última chance","Zumbi"))))</f>
        <v>Zumbi</v>
      </c>
      <c r="W5104" s="25" t="str">
        <f aca="false">IF(O5104="Won",1,IF(O5104="Lost",0,""))</f>
        <v/>
      </c>
      <c r="X5104" s="25" t="s">
        <v>1835</v>
      </c>
      <c r="Y5104" s="25" t="str">
        <f aca="false">IF(E5104="","Sim","")</f>
        <v/>
      </c>
    </row>
    <row r="5105" customFormat="false" ht="15" hidden="false" customHeight="false" outlineLevel="0" collapsed="false">
      <c r="A5105" s="25" t="s">
        <v>5368</v>
      </c>
      <c r="B5105" s="25" t="s">
        <v>84</v>
      </c>
      <c r="C5105" s="25" t="s">
        <v>93</v>
      </c>
      <c r="D5105" s="25" t="s">
        <v>94</v>
      </c>
      <c r="E5105" s="25" t="s">
        <v>1347</v>
      </c>
      <c r="F5105" s="25" t="s">
        <v>165</v>
      </c>
      <c r="G5105" s="26" t="n">
        <v>665.06</v>
      </c>
      <c r="H5105" s="27" t="n">
        <v>1095</v>
      </c>
      <c r="I5105" s="25" t="s">
        <v>147</v>
      </c>
      <c r="K5105" s="25" t="n">
        <v>1989</v>
      </c>
      <c r="L5105" s="25" t="s">
        <v>1834</v>
      </c>
      <c r="M5105" s="25" t="s">
        <v>171</v>
      </c>
      <c r="N5105" s="28" t="n">
        <v>4821</v>
      </c>
      <c r="O5105" s="25" t="s">
        <v>55</v>
      </c>
      <c r="P5105" s="29" t="n">
        <v>42826</v>
      </c>
      <c r="Q5105" s="29" t="n">
        <v>42828</v>
      </c>
      <c r="R5105" s="28" t="n">
        <v>0</v>
      </c>
      <c r="S5105" s="28" t="n">
        <f aca="false">IF(O5105="Won",R5105,IF(O5105="Lost",0,N5105))</f>
        <v>0</v>
      </c>
      <c r="T5105" s="30" t="n">
        <f aca="false">IF(AND(P5105&lt;&gt;"",Q5105&lt;&gt;""),Q5105-P5105,"")</f>
        <v>2</v>
      </c>
      <c r="U5105" s="30" t="str">
        <f aca="false">IF(AND(O5105="Engaging",P5105&lt;&gt;""),'Leia-me'!$B$5-P5105,"")</f>
        <v/>
      </c>
      <c r="V5105" s="25" t="str">
        <f aca="false">IF(O5105&lt;&gt;"Engaging","",IF(U5105&lt;='Leia-me'!$B$6,"Saudável",IF(U5105&lt;='Leia-me'!$B$7,"Esfriando",IF(U5105&lt;='Leia-me'!$B$8,"Última chance","Zumbi"))))</f>
        <v/>
      </c>
      <c r="W5105" s="25" t="n">
        <f aca="false">IF(O5105="Won",1,IF(O5105="Lost",0,""))</f>
        <v>0</v>
      </c>
      <c r="X5105" s="25" t="s">
        <v>1835</v>
      </c>
      <c r="Y5105" s="25" t="str">
        <f aca="false">IF(E5105="","Sim","")</f>
        <v/>
      </c>
    </row>
    <row r="5106" customFormat="false" ht="15" hidden="false" customHeight="false" outlineLevel="0" collapsed="false">
      <c r="A5106" s="25" t="s">
        <v>5369</v>
      </c>
      <c r="B5106" s="25" t="s">
        <v>84</v>
      </c>
      <c r="C5106" s="25" t="s">
        <v>93</v>
      </c>
      <c r="D5106" s="25" t="s">
        <v>94</v>
      </c>
      <c r="G5106" s="31"/>
      <c r="H5106" s="32"/>
      <c r="L5106" s="25" t="s">
        <v>160</v>
      </c>
      <c r="M5106" s="25" t="s">
        <v>149</v>
      </c>
      <c r="N5106" s="28" t="n">
        <v>3393</v>
      </c>
      <c r="O5106" s="25" t="s">
        <v>56</v>
      </c>
      <c r="P5106" s="29" t="n">
        <v>42831</v>
      </c>
      <c r="Q5106" s="33"/>
      <c r="R5106" s="34"/>
      <c r="S5106" s="28" t="n">
        <f aca="false">IF(O5106="Won",R5106,IF(O5106="Lost",0,N5106))</f>
        <v>3393</v>
      </c>
      <c r="T5106" s="30" t="str">
        <f aca="false">IF(AND(P5106&lt;&gt;"",Q5106&lt;&gt;""),Q5106-P5106,"")</f>
        <v/>
      </c>
      <c r="U5106" s="30" t="n">
        <f aca="false">IF(AND(O5106="Engaging",P5106&lt;&gt;""),'Leia-me'!$B$5-P5106,"")</f>
        <v>269</v>
      </c>
      <c r="V5106" s="25" t="str">
        <f aca="false">IF(O5106&lt;&gt;"Engaging","",IF(U5106&lt;='Leia-me'!$B$6,"Saudável",IF(U5106&lt;='Leia-me'!$B$7,"Esfriando",IF(U5106&lt;='Leia-me'!$B$8,"Última chance","Zumbi"))))</f>
        <v>Zumbi</v>
      </c>
      <c r="W5106" s="25" t="str">
        <f aca="false">IF(O5106="Won",1,IF(O5106="Lost",0,""))</f>
        <v/>
      </c>
      <c r="Y5106" s="25" t="str">
        <f aca="false">IF(E5106="","Sim","")</f>
        <v>Sim</v>
      </c>
    </row>
    <row r="5107" customFormat="false" ht="15" hidden="false" customHeight="false" outlineLevel="0" collapsed="false">
      <c r="A5107" s="25" t="s">
        <v>5370</v>
      </c>
      <c r="B5107" s="25" t="s">
        <v>84</v>
      </c>
      <c r="C5107" s="25" t="s">
        <v>93</v>
      </c>
      <c r="D5107" s="25" t="s">
        <v>94</v>
      </c>
      <c r="E5107" s="25" t="s">
        <v>494</v>
      </c>
      <c r="F5107" s="25" t="s">
        <v>192</v>
      </c>
      <c r="G5107" s="26" t="n">
        <v>11698.03</v>
      </c>
      <c r="H5107" s="27" t="n">
        <v>34288</v>
      </c>
      <c r="I5107" s="25" t="s">
        <v>147</v>
      </c>
      <c r="K5107" s="25" t="n">
        <v>1982</v>
      </c>
      <c r="L5107" s="25" t="s">
        <v>160</v>
      </c>
      <c r="M5107" s="25" t="s">
        <v>149</v>
      </c>
      <c r="N5107" s="28" t="n">
        <v>3393</v>
      </c>
      <c r="O5107" s="25" t="s">
        <v>55</v>
      </c>
      <c r="P5107" s="29" t="n">
        <v>42832</v>
      </c>
      <c r="Q5107" s="29" t="n">
        <v>42840</v>
      </c>
      <c r="R5107" s="28" t="n">
        <v>0</v>
      </c>
      <c r="S5107" s="28" t="n">
        <f aca="false">IF(O5107="Won",R5107,IF(O5107="Lost",0,N5107))</f>
        <v>0</v>
      </c>
      <c r="T5107" s="30" t="n">
        <f aca="false">IF(AND(P5107&lt;&gt;"",Q5107&lt;&gt;""),Q5107-P5107,"")</f>
        <v>8</v>
      </c>
      <c r="U5107" s="30" t="str">
        <f aca="false">IF(AND(O5107="Engaging",P5107&lt;&gt;""),'Leia-me'!$B$5-P5107,"")</f>
        <v/>
      </c>
      <c r="V5107" s="25" t="str">
        <f aca="false">IF(O5107&lt;&gt;"Engaging","",IF(U5107&lt;='Leia-me'!$B$6,"Saudável",IF(U5107&lt;='Leia-me'!$B$7,"Esfriando",IF(U5107&lt;='Leia-me'!$B$8,"Última chance","Zumbi"))))</f>
        <v/>
      </c>
      <c r="W5107" s="25" t="n">
        <f aca="false">IF(O5107="Won",1,IF(O5107="Lost",0,""))</f>
        <v>0</v>
      </c>
      <c r="Y5107" s="25" t="str">
        <f aca="false">IF(E5107="","Sim","")</f>
        <v/>
      </c>
    </row>
    <row r="5108" customFormat="false" ht="15" hidden="false" customHeight="false" outlineLevel="0" collapsed="false">
      <c r="A5108" s="25" t="s">
        <v>5371</v>
      </c>
      <c r="B5108" s="25" t="s">
        <v>84</v>
      </c>
      <c r="C5108" s="25" t="s">
        <v>93</v>
      </c>
      <c r="D5108" s="25" t="s">
        <v>94</v>
      </c>
      <c r="E5108" s="25" t="s">
        <v>2739</v>
      </c>
      <c r="F5108" s="25" t="s">
        <v>159</v>
      </c>
      <c r="G5108" s="26" t="n">
        <v>2871.35</v>
      </c>
      <c r="H5108" s="27" t="n">
        <v>9561</v>
      </c>
      <c r="I5108" s="25" t="s">
        <v>147</v>
      </c>
      <c r="K5108" s="25" t="n">
        <v>1983</v>
      </c>
      <c r="L5108" s="25" t="s">
        <v>178</v>
      </c>
      <c r="M5108" s="25" t="s">
        <v>171</v>
      </c>
      <c r="N5108" s="28" t="n">
        <v>5482</v>
      </c>
      <c r="O5108" s="25" t="s">
        <v>56</v>
      </c>
      <c r="P5108" s="29" t="n">
        <v>42833</v>
      </c>
      <c r="Q5108" s="33"/>
      <c r="R5108" s="34"/>
      <c r="S5108" s="28" t="n">
        <f aca="false">IF(O5108="Won",R5108,IF(O5108="Lost",0,N5108))</f>
        <v>5482</v>
      </c>
      <c r="T5108" s="30" t="str">
        <f aca="false">IF(AND(P5108&lt;&gt;"",Q5108&lt;&gt;""),Q5108-P5108,"")</f>
        <v/>
      </c>
      <c r="U5108" s="30" t="n">
        <f aca="false">IF(AND(O5108="Engaging",P5108&lt;&gt;""),'Leia-me'!$B$5-P5108,"")</f>
        <v>267</v>
      </c>
      <c r="V5108" s="25" t="str">
        <f aca="false">IF(O5108&lt;&gt;"Engaging","",IF(U5108&lt;='Leia-me'!$B$6,"Saudável",IF(U5108&lt;='Leia-me'!$B$7,"Esfriando",IF(U5108&lt;='Leia-me'!$B$8,"Última chance","Zumbi"))))</f>
        <v>Zumbi</v>
      </c>
      <c r="W5108" s="25" t="str">
        <f aca="false">IF(O5108="Won",1,IF(O5108="Lost",0,""))</f>
        <v/>
      </c>
      <c r="Y5108" s="25" t="str">
        <f aca="false">IF(E5108="","Sim","")</f>
        <v/>
      </c>
    </row>
    <row r="5109" customFormat="false" ht="15" hidden="false" customHeight="false" outlineLevel="0" collapsed="false">
      <c r="A5109" s="25" t="s">
        <v>5372</v>
      </c>
      <c r="B5109" s="25" t="s">
        <v>84</v>
      </c>
      <c r="C5109" s="25" t="s">
        <v>93</v>
      </c>
      <c r="D5109" s="25" t="s">
        <v>94</v>
      </c>
      <c r="E5109" s="25" t="s">
        <v>661</v>
      </c>
      <c r="F5109" s="25" t="s">
        <v>146</v>
      </c>
      <c r="G5109" s="26" t="n">
        <v>251.41</v>
      </c>
      <c r="H5109" s="27" t="n">
        <v>495</v>
      </c>
      <c r="I5109" s="25" t="s">
        <v>147</v>
      </c>
      <c r="K5109" s="25" t="n">
        <v>1999</v>
      </c>
      <c r="L5109" s="25" t="s">
        <v>1834</v>
      </c>
      <c r="M5109" s="25" t="s">
        <v>171</v>
      </c>
      <c r="N5109" s="28" t="n">
        <v>4821</v>
      </c>
      <c r="O5109" s="25" t="s">
        <v>55</v>
      </c>
      <c r="P5109" s="29" t="n">
        <v>42834</v>
      </c>
      <c r="Q5109" s="29" t="n">
        <v>42885</v>
      </c>
      <c r="R5109" s="28" t="n">
        <v>0</v>
      </c>
      <c r="S5109" s="28" t="n">
        <f aca="false">IF(O5109="Won",R5109,IF(O5109="Lost",0,N5109))</f>
        <v>0</v>
      </c>
      <c r="T5109" s="30" t="n">
        <f aca="false">IF(AND(P5109&lt;&gt;"",Q5109&lt;&gt;""),Q5109-P5109,"")</f>
        <v>51</v>
      </c>
      <c r="U5109" s="30" t="str">
        <f aca="false">IF(AND(O5109="Engaging",P5109&lt;&gt;""),'Leia-me'!$B$5-P5109,"")</f>
        <v/>
      </c>
      <c r="V5109" s="25" t="str">
        <f aca="false">IF(O5109&lt;&gt;"Engaging","",IF(U5109&lt;='Leia-me'!$B$6,"Saudável",IF(U5109&lt;='Leia-me'!$B$7,"Esfriando",IF(U5109&lt;='Leia-me'!$B$8,"Última chance","Zumbi"))))</f>
        <v/>
      </c>
      <c r="W5109" s="25" t="n">
        <f aca="false">IF(O5109="Won",1,IF(O5109="Lost",0,""))</f>
        <v>0</v>
      </c>
      <c r="X5109" s="25" t="s">
        <v>1835</v>
      </c>
      <c r="Y5109" s="25" t="str">
        <f aca="false">IF(E5109="","Sim","")</f>
        <v/>
      </c>
    </row>
    <row r="5110" customFormat="false" ht="15" hidden="false" customHeight="false" outlineLevel="0" collapsed="false">
      <c r="A5110" s="25" t="s">
        <v>5373</v>
      </c>
      <c r="B5110" s="25" t="s">
        <v>84</v>
      </c>
      <c r="C5110" s="25" t="s">
        <v>93</v>
      </c>
      <c r="D5110" s="25" t="s">
        <v>94</v>
      </c>
      <c r="E5110" s="25" t="s">
        <v>193</v>
      </c>
      <c r="F5110" s="25" t="s">
        <v>185</v>
      </c>
      <c r="G5110" s="26" t="n">
        <v>1100.04</v>
      </c>
      <c r="H5110" s="27" t="n">
        <v>2822</v>
      </c>
      <c r="I5110" s="25" t="s">
        <v>147</v>
      </c>
      <c r="K5110" s="25" t="n">
        <v>1996</v>
      </c>
      <c r="L5110" s="25" t="s">
        <v>178</v>
      </c>
      <c r="M5110" s="25" t="s">
        <v>171</v>
      </c>
      <c r="N5110" s="28" t="n">
        <v>5482</v>
      </c>
      <c r="O5110" s="25" t="s">
        <v>54</v>
      </c>
      <c r="P5110" s="29" t="n">
        <v>42835</v>
      </c>
      <c r="Q5110" s="29" t="n">
        <v>42897</v>
      </c>
      <c r="R5110" s="28" t="n">
        <v>5721</v>
      </c>
      <c r="S5110" s="28" t="n">
        <f aca="false">IF(O5110="Won",R5110,IF(O5110="Lost",0,N5110))</f>
        <v>5721</v>
      </c>
      <c r="T5110" s="30" t="n">
        <f aca="false">IF(AND(P5110&lt;&gt;"",Q5110&lt;&gt;""),Q5110-P5110,"")</f>
        <v>62</v>
      </c>
      <c r="U5110" s="30" t="str">
        <f aca="false">IF(AND(O5110="Engaging",P5110&lt;&gt;""),'Leia-me'!$B$5-P5110,"")</f>
        <v/>
      </c>
      <c r="V5110" s="25" t="str">
        <f aca="false">IF(O5110&lt;&gt;"Engaging","",IF(U5110&lt;='Leia-me'!$B$6,"Saudável",IF(U5110&lt;='Leia-me'!$B$7,"Esfriando",IF(U5110&lt;='Leia-me'!$B$8,"Última chance","Zumbi"))))</f>
        <v/>
      </c>
      <c r="W5110" s="25" t="n">
        <f aca="false">IF(O5110="Won",1,IF(O5110="Lost",0,""))</f>
        <v>1</v>
      </c>
      <c r="Y5110" s="25" t="str">
        <f aca="false">IF(E5110="","Sim","")</f>
        <v/>
      </c>
    </row>
    <row r="5111" customFormat="false" ht="15" hidden="false" customHeight="false" outlineLevel="0" collapsed="false">
      <c r="A5111" s="25" t="s">
        <v>5374</v>
      </c>
      <c r="B5111" s="25" t="s">
        <v>84</v>
      </c>
      <c r="C5111" s="25" t="s">
        <v>93</v>
      </c>
      <c r="D5111" s="25" t="s">
        <v>94</v>
      </c>
      <c r="E5111" s="25" t="s">
        <v>484</v>
      </c>
      <c r="F5111" s="25" t="s">
        <v>211</v>
      </c>
      <c r="G5111" s="26" t="n">
        <v>5158.71</v>
      </c>
      <c r="H5111" s="27" t="n">
        <v>17479</v>
      </c>
      <c r="I5111" s="25" t="s">
        <v>485</v>
      </c>
      <c r="K5111" s="25" t="n">
        <v>1995</v>
      </c>
      <c r="L5111" s="25" t="s">
        <v>1834</v>
      </c>
      <c r="M5111" s="25" t="s">
        <v>171</v>
      </c>
      <c r="N5111" s="28" t="n">
        <v>4821</v>
      </c>
      <c r="O5111" s="25" t="s">
        <v>54</v>
      </c>
      <c r="P5111" s="29" t="n">
        <v>42835</v>
      </c>
      <c r="Q5111" s="29" t="n">
        <v>42914</v>
      </c>
      <c r="R5111" s="28" t="n">
        <v>5039</v>
      </c>
      <c r="S5111" s="28" t="n">
        <f aca="false">IF(O5111="Won",R5111,IF(O5111="Lost",0,N5111))</f>
        <v>5039</v>
      </c>
      <c r="T5111" s="30" t="n">
        <f aca="false">IF(AND(P5111&lt;&gt;"",Q5111&lt;&gt;""),Q5111-P5111,"")</f>
        <v>79</v>
      </c>
      <c r="U5111" s="30" t="str">
        <f aca="false">IF(AND(O5111="Engaging",P5111&lt;&gt;""),'Leia-me'!$B$5-P5111,"")</f>
        <v/>
      </c>
      <c r="V5111" s="25" t="str">
        <f aca="false">IF(O5111&lt;&gt;"Engaging","",IF(U5111&lt;='Leia-me'!$B$6,"Saudável",IF(U5111&lt;='Leia-me'!$B$7,"Esfriando",IF(U5111&lt;='Leia-me'!$B$8,"Última chance","Zumbi"))))</f>
        <v/>
      </c>
      <c r="W5111" s="25" t="n">
        <f aca="false">IF(O5111="Won",1,IF(O5111="Lost",0,""))</f>
        <v>1</v>
      </c>
      <c r="X5111" s="25" t="s">
        <v>1835</v>
      </c>
      <c r="Y5111" s="25" t="str">
        <f aca="false">IF(E5111="","Sim","")</f>
        <v/>
      </c>
    </row>
    <row r="5112" customFormat="false" ht="15" hidden="false" customHeight="false" outlineLevel="0" collapsed="false">
      <c r="A5112" s="25" t="s">
        <v>5375</v>
      </c>
      <c r="B5112" s="25" t="s">
        <v>84</v>
      </c>
      <c r="C5112" s="25" t="s">
        <v>93</v>
      </c>
      <c r="D5112" s="25" t="s">
        <v>94</v>
      </c>
      <c r="E5112" s="25" t="s">
        <v>1653</v>
      </c>
      <c r="F5112" s="25" t="s">
        <v>165</v>
      </c>
      <c r="G5112" s="26" t="n">
        <v>3838.39</v>
      </c>
      <c r="H5112" s="27" t="n">
        <v>8274</v>
      </c>
      <c r="I5112" s="25" t="s">
        <v>147</v>
      </c>
      <c r="K5112" s="25" t="n">
        <v>1989</v>
      </c>
      <c r="L5112" s="25" t="s">
        <v>1834</v>
      </c>
      <c r="M5112" s="25" t="s">
        <v>171</v>
      </c>
      <c r="N5112" s="28" t="n">
        <v>4821</v>
      </c>
      <c r="O5112" s="25" t="s">
        <v>54</v>
      </c>
      <c r="P5112" s="29" t="n">
        <v>42835</v>
      </c>
      <c r="Q5112" s="29" t="n">
        <v>42836</v>
      </c>
      <c r="R5112" s="28" t="n">
        <v>5000</v>
      </c>
      <c r="S5112" s="28" t="n">
        <f aca="false">IF(O5112="Won",R5112,IF(O5112="Lost",0,N5112))</f>
        <v>5000</v>
      </c>
      <c r="T5112" s="30" t="n">
        <f aca="false">IF(AND(P5112&lt;&gt;"",Q5112&lt;&gt;""),Q5112-P5112,"")</f>
        <v>1</v>
      </c>
      <c r="U5112" s="30" t="str">
        <f aca="false">IF(AND(O5112="Engaging",P5112&lt;&gt;""),'Leia-me'!$B$5-P5112,"")</f>
        <v/>
      </c>
      <c r="V5112" s="25" t="str">
        <f aca="false">IF(O5112&lt;&gt;"Engaging","",IF(U5112&lt;='Leia-me'!$B$6,"Saudável",IF(U5112&lt;='Leia-me'!$B$7,"Esfriando",IF(U5112&lt;='Leia-me'!$B$8,"Última chance","Zumbi"))))</f>
        <v/>
      </c>
      <c r="W5112" s="25" t="n">
        <f aca="false">IF(O5112="Won",1,IF(O5112="Lost",0,""))</f>
        <v>1</v>
      </c>
      <c r="X5112" s="25" t="s">
        <v>1835</v>
      </c>
      <c r="Y5112" s="25" t="str">
        <f aca="false">IF(E5112="","Sim","")</f>
        <v/>
      </c>
    </row>
    <row r="5113" customFormat="false" ht="15" hidden="false" customHeight="false" outlineLevel="0" collapsed="false">
      <c r="A5113" s="25" t="s">
        <v>5376</v>
      </c>
      <c r="B5113" s="25" t="s">
        <v>84</v>
      </c>
      <c r="C5113" s="25" t="s">
        <v>93</v>
      </c>
      <c r="D5113" s="25" t="s">
        <v>94</v>
      </c>
      <c r="E5113" s="25" t="s">
        <v>3359</v>
      </c>
      <c r="F5113" s="25" t="s">
        <v>159</v>
      </c>
      <c r="G5113" s="26" t="n">
        <v>882.12</v>
      </c>
      <c r="H5113" s="27" t="n">
        <v>2769</v>
      </c>
      <c r="I5113" s="25" t="s">
        <v>147</v>
      </c>
      <c r="K5113" s="25" t="n">
        <v>1997</v>
      </c>
      <c r="L5113" s="25" t="s">
        <v>148</v>
      </c>
      <c r="M5113" s="25" t="s">
        <v>149</v>
      </c>
      <c r="N5113" s="28" t="n">
        <v>55</v>
      </c>
      <c r="O5113" s="25" t="s">
        <v>54</v>
      </c>
      <c r="P5113" s="29" t="n">
        <v>42836</v>
      </c>
      <c r="Q5113" s="29" t="n">
        <v>42838</v>
      </c>
      <c r="R5113" s="28" t="n">
        <v>52</v>
      </c>
      <c r="S5113" s="28" t="n">
        <f aca="false">IF(O5113="Won",R5113,IF(O5113="Lost",0,N5113))</f>
        <v>52</v>
      </c>
      <c r="T5113" s="30" t="n">
        <f aca="false">IF(AND(P5113&lt;&gt;"",Q5113&lt;&gt;""),Q5113-P5113,"")</f>
        <v>2</v>
      </c>
      <c r="U5113" s="30" t="str">
        <f aca="false">IF(AND(O5113="Engaging",P5113&lt;&gt;""),'Leia-me'!$B$5-P5113,"")</f>
        <v/>
      </c>
      <c r="V5113" s="25" t="str">
        <f aca="false">IF(O5113&lt;&gt;"Engaging","",IF(U5113&lt;='Leia-me'!$B$6,"Saudável",IF(U5113&lt;='Leia-me'!$B$7,"Esfriando",IF(U5113&lt;='Leia-me'!$B$8,"Última chance","Zumbi"))))</f>
        <v/>
      </c>
      <c r="W5113" s="25" t="n">
        <f aca="false">IF(O5113="Won",1,IF(O5113="Lost",0,""))</f>
        <v>1</v>
      </c>
      <c r="Y5113" s="25" t="str">
        <f aca="false">IF(E5113="","Sim","")</f>
        <v/>
      </c>
    </row>
    <row r="5114" customFormat="false" ht="15" hidden="false" customHeight="false" outlineLevel="0" collapsed="false">
      <c r="A5114" s="25" t="s">
        <v>5377</v>
      </c>
      <c r="B5114" s="25" t="s">
        <v>84</v>
      </c>
      <c r="C5114" s="25" t="s">
        <v>93</v>
      </c>
      <c r="D5114" s="25" t="s">
        <v>94</v>
      </c>
      <c r="E5114" s="25" t="s">
        <v>639</v>
      </c>
      <c r="F5114" s="25" t="s">
        <v>211</v>
      </c>
      <c r="G5114" s="26" t="n">
        <v>1419.98</v>
      </c>
      <c r="H5114" s="27" t="n">
        <v>4018</v>
      </c>
      <c r="I5114" s="25" t="s">
        <v>147</v>
      </c>
      <c r="K5114" s="25" t="n">
        <v>2003</v>
      </c>
      <c r="L5114" s="25" t="s">
        <v>186</v>
      </c>
      <c r="M5114" s="25" t="s">
        <v>171</v>
      </c>
      <c r="N5114" s="28" t="n">
        <v>550</v>
      </c>
      <c r="O5114" s="25" t="s">
        <v>55</v>
      </c>
      <c r="P5114" s="29" t="n">
        <v>42838</v>
      </c>
      <c r="Q5114" s="29" t="n">
        <v>42845</v>
      </c>
      <c r="R5114" s="28" t="n">
        <v>0</v>
      </c>
      <c r="S5114" s="28" t="n">
        <f aca="false">IF(O5114="Won",R5114,IF(O5114="Lost",0,N5114))</f>
        <v>0</v>
      </c>
      <c r="T5114" s="30" t="n">
        <f aca="false">IF(AND(P5114&lt;&gt;"",Q5114&lt;&gt;""),Q5114-P5114,"")</f>
        <v>7</v>
      </c>
      <c r="U5114" s="30" t="str">
        <f aca="false">IF(AND(O5114="Engaging",P5114&lt;&gt;""),'Leia-me'!$B$5-P5114,"")</f>
        <v/>
      </c>
      <c r="V5114" s="25" t="str">
        <f aca="false">IF(O5114&lt;&gt;"Engaging","",IF(U5114&lt;='Leia-me'!$B$6,"Saudável",IF(U5114&lt;='Leia-me'!$B$7,"Esfriando",IF(U5114&lt;='Leia-me'!$B$8,"Última chance","Zumbi"))))</f>
        <v/>
      </c>
      <c r="W5114" s="25" t="n">
        <f aca="false">IF(O5114="Won",1,IF(O5114="Lost",0,""))</f>
        <v>0</v>
      </c>
      <c r="Y5114" s="25" t="str">
        <f aca="false">IF(E5114="","Sim","")</f>
        <v/>
      </c>
    </row>
    <row r="5115" customFormat="false" ht="15" hidden="false" customHeight="false" outlineLevel="0" collapsed="false">
      <c r="A5115" s="25" t="s">
        <v>5378</v>
      </c>
      <c r="B5115" s="25" t="s">
        <v>84</v>
      </c>
      <c r="C5115" s="25" t="s">
        <v>93</v>
      </c>
      <c r="D5115" s="25" t="s">
        <v>94</v>
      </c>
      <c r="E5115" s="25" t="s">
        <v>494</v>
      </c>
      <c r="F5115" s="25" t="s">
        <v>192</v>
      </c>
      <c r="G5115" s="26" t="n">
        <v>11698.03</v>
      </c>
      <c r="H5115" s="27" t="n">
        <v>34288</v>
      </c>
      <c r="I5115" s="25" t="s">
        <v>147</v>
      </c>
      <c r="K5115" s="25" t="n">
        <v>1982</v>
      </c>
      <c r="L5115" s="25" t="s">
        <v>1834</v>
      </c>
      <c r="M5115" s="25" t="s">
        <v>171</v>
      </c>
      <c r="N5115" s="28" t="n">
        <v>4821</v>
      </c>
      <c r="O5115" s="25" t="s">
        <v>55</v>
      </c>
      <c r="P5115" s="29" t="n">
        <v>42838</v>
      </c>
      <c r="Q5115" s="29" t="n">
        <v>42868</v>
      </c>
      <c r="R5115" s="28" t="n">
        <v>0</v>
      </c>
      <c r="S5115" s="28" t="n">
        <f aca="false">IF(O5115="Won",R5115,IF(O5115="Lost",0,N5115))</f>
        <v>0</v>
      </c>
      <c r="T5115" s="30" t="n">
        <f aca="false">IF(AND(P5115&lt;&gt;"",Q5115&lt;&gt;""),Q5115-P5115,"")</f>
        <v>30</v>
      </c>
      <c r="U5115" s="30" t="str">
        <f aca="false">IF(AND(O5115="Engaging",P5115&lt;&gt;""),'Leia-me'!$B$5-P5115,"")</f>
        <v/>
      </c>
      <c r="V5115" s="25" t="str">
        <f aca="false">IF(O5115&lt;&gt;"Engaging","",IF(U5115&lt;='Leia-me'!$B$6,"Saudável",IF(U5115&lt;='Leia-me'!$B$7,"Esfriando",IF(U5115&lt;='Leia-me'!$B$8,"Última chance","Zumbi"))))</f>
        <v/>
      </c>
      <c r="W5115" s="25" t="n">
        <f aca="false">IF(O5115="Won",1,IF(O5115="Lost",0,""))</f>
        <v>0</v>
      </c>
      <c r="X5115" s="25" t="s">
        <v>1835</v>
      </c>
      <c r="Y5115" s="25" t="str">
        <f aca="false">IF(E5115="","Sim","")</f>
        <v/>
      </c>
    </row>
    <row r="5116" customFormat="false" ht="15" hidden="false" customHeight="false" outlineLevel="0" collapsed="false">
      <c r="A5116" s="25" t="s">
        <v>5379</v>
      </c>
      <c r="B5116" s="25" t="s">
        <v>84</v>
      </c>
      <c r="C5116" s="25" t="s">
        <v>93</v>
      </c>
      <c r="D5116" s="25" t="s">
        <v>94</v>
      </c>
      <c r="E5116" s="25" t="s">
        <v>1055</v>
      </c>
      <c r="F5116" s="25" t="s">
        <v>146</v>
      </c>
      <c r="G5116" s="26" t="n">
        <v>439.21</v>
      </c>
      <c r="H5116" s="27" t="n">
        <v>792</v>
      </c>
      <c r="I5116" s="25" t="s">
        <v>147</v>
      </c>
      <c r="K5116" s="25" t="n">
        <v>1996</v>
      </c>
      <c r="L5116" s="25" t="s">
        <v>160</v>
      </c>
      <c r="M5116" s="25" t="s">
        <v>149</v>
      </c>
      <c r="N5116" s="28" t="n">
        <v>3393</v>
      </c>
      <c r="O5116" s="25" t="s">
        <v>55</v>
      </c>
      <c r="P5116" s="29" t="n">
        <v>42839</v>
      </c>
      <c r="Q5116" s="29" t="n">
        <v>42845</v>
      </c>
      <c r="R5116" s="28" t="n">
        <v>0</v>
      </c>
      <c r="S5116" s="28" t="n">
        <f aca="false">IF(O5116="Won",R5116,IF(O5116="Lost",0,N5116))</f>
        <v>0</v>
      </c>
      <c r="T5116" s="30" t="n">
        <f aca="false">IF(AND(P5116&lt;&gt;"",Q5116&lt;&gt;""),Q5116-P5116,"")</f>
        <v>6</v>
      </c>
      <c r="U5116" s="30" t="str">
        <f aca="false">IF(AND(O5116="Engaging",P5116&lt;&gt;""),'Leia-me'!$B$5-P5116,"")</f>
        <v/>
      </c>
      <c r="V5116" s="25" t="str">
        <f aca="false">IF(O5116&lt;&gt;"Engaging","",IF(U5116&lt;='Leia-me'!$B$6,"Saudável",IF(U5116&lt;='Leia-me'!$B$7,"Esfriando",IF(U5116&lt;='Leia-me'!$B$8,"Última chance","Zumbi"))))</f>
        <v/>
      </c>
      <c r="W5116" s="25" t="n">
        <f aca="false">IF(O5116="Won",1,IF(O5116="Lost",0,""))</f>
        <v>0</v>
      </c>
      <c r="Y5116" s="25" t="str">
        <f aca="false">IF(E5116="","Sim","")</f>
        <v/>
      </c>
    </row>
    <row r="5117" customFormat="false" ht="15" hidden="false" customHeight="false" outlineLevel="0" collapsed="false">
      <c r="A5117" s="25" t="s">
        <v>5380</v>
      </c>
      <c r="B5117" s="25" t="s">
        <v>84</v>
      </c>
      <c r="C5117" s="25" t="s">
        <v>93</v>
      </c>
      <c r="D5117" s="25" t="s">
        <v>94</v>
      </c>
      <c r="E5117" s="25" t="s">
        <v>445</v>
      </c>
      <c r="F5117" s="25" t="s">
        <v>192</v>
      </c>
      <c r="G5117" s="26" t="n">
        <v>987.39</v>
      </c>
      <c r="H5117" s="27" t="n">
        <v>2253</v>
      </c>
      <c r="I5117" s="25" t="s">
        <v>147</v>
      </c>
      <c r="K5117" s="25" t="n">
        <v>2002</v>
      </c>
      <c r="L5117" s="25" t="s">
        <v>170</v>
      </c>
      <c r="M5117" s="25" t="s">
        <v>171</v>
      </c>
      <c r="N5117" s="28" t="n">
        <v>1096</v>
      </c>
      <c r="O5117" s="25" t="s">
        <v>54</v>
      </c>
      <c r="P5117" s="29" t="n">
        <v>42841</v>
      </c>
      <c r="Q5117" s="29" t="n">
        <v>42892</v>
      </c>
      <c r="R5117" s="28" t="n">
        <v>1192</v>
      </c>
      <c r="S5117" s="28" t="n">
        <f aca="false">IF(O5117="Won",R5117,IF(O5117="Lost",0,N5117))</f>
        <v>1192</v>
      </c>
      <c r="T5117" s="30" t="n">
        <f aca="false">IF(AND(P5117&lt;&gt;"",Q5117&lt;&gt;""),Q5117-P5117,"")</f>
        <v>51</v>
      </c>
      <c r="U5117" s="30" t="str">
        <f aca="false">IF(AND(O5117="Engaging",P5117&lt;&gt;""),'Leia-me'!$B$5-P5117,"")</f>
        <v/>
      </c>
      <c r="V5117" s="25" t="str">
        <f aca="false">IF(O5117&lt;&gt;"Engaging","",IF(U5117&lt;='Leia-me'!$B$6,"Saudável",IF(U5117&lt;='Leia-me'!$B$7,"Esfriando",IF(U5117&lt;='Leia-me'!$B$8,"Última chance","Zumbi"))))</f>
        <v/>
      </c>
      <c r="W5117" s="25" t="n">
        <f aca="false">IF(O5117="Won",1,IF(O5117="Lost",0,""))</f>
        <v>1</v>
      </c>
      <c r="Y5117" s="25" t="str">
        <f aca="false">IF(E5117="","Sim","")</f>
        <v/>
      </c>
    </row>
    <row r="5118" customFormat="false" ht="15" hidden="false" customHeight="false" outlineLevel="0" collapsed="false">
      <c r="A5118" s="25" t="s">
        <v>5381</v>
      </c>
      <c r="B5118" s="25" t="s">
        <v>84</v>
      </c>
      <c r="C5118" s="25" t="s">
        <v>93</v>
      </c>
      <c r="D5118" s="25" t="s">
        <v>94</v>
      </c>
      <c r="E5118" s="25" t="s">
        <v>452</v>
      </c>
      <c r="F5118" s="25" t="s">
        <v>185</v>
      </c>
      <c r="G5118" s="26" t="n">
        <v>1712.68</v>
      </c>
      <c r="H5118" s="27" t="n">
        <v>3194</v>
      </c>
      <c r="I5118" s="25" t="s">
        <v>147</v>
      </c>
      <c r="J5118" s="25" t="s">
        <v>193</v>
      </c>
      <c r="K5118" s="25" t="n">
        <v>1992</v>
      </c>
      <c r="L5118" s="25" t="s">
        <v>1834</v>
      </c>
      <c r="M5118" s="25" t="s">
        <v>171</v>
      </c>
      <c r="N5118" s="28" t="n">
        <v>4821</v>
      </c>
      <c r="O5118" s="25" t="s">
        <v>54</v>
      </c>
      <c r="P5118" s="29" t="n">
        <v>42841</v>
      </c>
      <c r="Q5118" s="29" t="n">
        <v>42842</v>
      </c>
      <c r="R5118" s="28" t="n">
        <v>5104</v>
      </c>
      <c r="S5118" s="28" t="n">
        <f aca="false">IF(O5118="Won",R5118,IF(O5118="Lost",0,N5118))</f>
        <v>5104</v>
      </c>
      <c r="T5118" s="30" t="n">
        <f aca="false">IF(AND(P5118&lt;&gt;"",Q5118&lt;&gt;""),Q5118-P5118,"")</f>
        <v>1</v>
      </c>
      <c r="U5118" s="30" t="str">
        <f aca="false">IF(AND(O5118="Engaging",P5118&lt;&gt;""),'Leia-me'!$B$5-P5118,"")</f>
        <v/>
      </c>
      <c r="V5118" s="25" t="str">
        <f aca="false">IF(O5118&lt;&gt;"Engaging","",IF(U5118&lt;='Leia-me'!$B$6,"Saudável",IF(U5118&lt;='Leia-me'!$B$7,"Esfriando",IF(U5118&lt;='Leia-me'!$B$8,"Última chance","Zumbi"))))</f>
        <v/>
      </c>
      <c r="W5118" s="25" t="n">
        <f aca="false">IF(O5118="Won",1,IF(O5118="Lost",0,""))</f>
        <v>1</v>
      </c>
      <c r="X5118" s="25" t="s">
        <v>1835</v>
      </c>
      <c r="Y5118" s="25" t="str">
        <f aca="false">IF(E5118="","Sim","")</f>
        <v/>
      </c>
    </row>
    <row r="5119" customFormat="false" ht="15" hidden="false" customHeight="false" outlineLevel="0" collapsed="false">
      <c r="A5119" s="25" t="s">
        <v>5382</v>
      </c>
      <c r="B5119" s="25" t="s">
        <v>84</v>
      </c>
      <c r="C5119" s="25" t="s">
        <v>93</v>
      </c>
      <c r="D5119" s="25" t="s">
        <v>94</v>
      </c>
      <c r="E5119" s="25" t="s">
        <v>639</v>
      </c>
      <c r="F5119" s="25" t="s">
        <v>211</v>
      </c>
      <c r="G5119" s="26" t="n">
        <v>1419.98</v>
      </c>
      <c r="H5119" s="27" t="n">
        <v>4018</v>
      </c>
      <c r="I5119" s="25" t="s">
        <v>147</v>
      </c>
      <c r="K5119" s="25" t="n">
        <v>2003</v>
      </c>
      <c r="L5119" s="25" t="s">
        <v>170</v>
      </c>
      <c r="M5119" s="25" t="s">
        <v>171</v>
      </c>
      <c r="N5119" s="28" t="n">
        <v>1096</v>
      </c>
      <c r="O5119" s="25" t="s">
        <v>54</v>
      </c>
      <c r="P5119" s="29" t="n">
        <v>42842</v>
      </c>
      <c r="Q5119" s="29" t="n">
        <v>42845</v>
      </c>
      <c r="R5119" s="28" t="n">
        <v>1310</v>
      </c>
      <c r="S5119" s="28" t="n">
        <f aca="false">IF(O5119="Won",R5119,IF(O5119="Lost",0,N5119))</f>
        <v>1310</v>
      </c>
      <c r="T5119" s="30" t="n">
        <f aca="false">IF(AND(P5119&lt;&gt;"",Q5119&lt;&gt;""),Q5119-P5119,"")</f>
        <v>3</v>
      </c>
      <c r="U5119" s="30" t="str">
        <f aca="false">IF(AND(O5119="Engaging",P5119&lt;&gt;""),'Leia-me'!$B$5-P5119,"")</f>
        <v/>
      </c>
      <c r="V5119" s="25" t="str">
        <f aca="false">IF(O5119&lt;&gt;"Engaging","",IF(U5119&lt;='Leia-me'!$B$6,"Saudável",IF(U5119&lt;='Leia-me'!$B$7,"Esfriando",IF(U5119&lt;='Leia-me'!$B$8,"Última chance","Zumbi"))))</f>
        <v/>
      </c>
      <c r="W5119" s="25" t="n">
        <f aca="false">IF(O5119="Won",1,IF(O5119="Lost",0,""))</f>
        <v>1</v>
      </c>
      <c r="Y5119" s="25" t="str">
        <f aca="false">IF(E5119="","Sim","")</f>
        <v/>
      </c>
    </row>
    <row r="5120" customFormat="false" ht="15" hidden="false" customHeight="false" outlineLevel="0" collapsed="false">
      <c r="A5120" s="25" t="s">
        <v>5383</v>
      </c>
      <c r="B5120" s="25" t="s">
        <v>84</v>
      </c>
      <c r="C5120" s="25" t="s">
        <v>93</v>
      </c>
      <c r="D5120" s="25" t="s">
        <v>94</v>
      </c>
      <c r="E5120" s="25" t="s">
        <v>1671</v>
      </c>
      <c r="F5120" s="25" t="s">
        <v>168</v>
      </c>
      <c r="G5120" s="26" t="n">
        <v>3027.46</v>
      </c>
      <c r="H5120" s="27" t="n">
        <v>9516</v>
      </c>
      <c r="I5120" s="25" t="s">
        <v>1672</v>
      </c>
      <c r="K5120" s="25" t="n">
        <v>1984</v>
      </c>
      <c r="L5120" s="25" t="s">
        <v>178</v>
      </c>
      <c r="M5120" s="25" t="s">
        <v>171</v>
      </c>
      <c r="N5120" s="28" t="n">
        <v>5482</v>
      </c>
      <c r="O5120" s="25" t="s">
        <v>54</v>
      </c>
      <c r="P5120" s="29" t="n">
        <v>42842</v>
      </c>
      <c r="Q5120" s="29" t="n">
        <v>42913</v>
      </c>
      <c r="R5120" s="28" t="n">
        <v>5076</v>
      </c>
      <c r="S5120" s="28" t="n">
        <f aca="false">IF(O5120="Won",R5120,IF(O5120="Lost",0,N5120))</f>
        <v>5076</v>
      </c>
      <c r="T5120" s="30" t="n">
        <f aca="false">IF(AND(P5120&lt;&gt;"",Q5120&lt;&gt;""),Q5120-P5120,"")</f>
        <v>71</v>
      </c>
      <c r="U5120" s="30" t="str">
        <f aca="false">IF(AND(O5120="Engaging",P5120&lt;&gt;""),'Leia-me'!$B$5-P5120,"")</f>
        <v/>
      </c>
      <c r="V5120" s="25" t="str">
        <f aca="false">IF(O5120&lt;&gt;"Engaging","",IF(U5120&lt;='Leia-me'!$B$6,"Saudável",IF(U5120&lt;='Leia-me'!$B$7,"Esfriando",IF(U5120&lt;='Leia-me'!$B$8,"Última chance","Zumbi"))))</f>
        <v/>
      </c>
      <c r="W5120" s="25" t="n">
        <f aca="false">IF(O5120="Won",1,IF(O5120="Lost",0,""))</f>
        <v>1</v>
      </c>
      <c r="Y5120" s="25" t="str">
        <f aca="false">IF(E5120="","Sim","")</f>
        <v/>
      </c>
    </row>
    <row r="5121" customFormat="false" ht="15" hidden="false" customHeight="false" outlineLevel="0" collapsed="false">
      <c r="A5121" s="25" t="s">
        <v>5384</v>
      </c>
      <c r="B5121" s="25" t="s">
        <v>84</v>
      </c>
      <c r="C5121" s="25" t="s">
        <v>93</v>
      </c>
      <c r="D5121" s="25" t="s">
        <v>94</v>
      </c>
      <c r="E5121" s="25" t="s">
        <v>644</v>
      </c>
      <c r="F5121" s="25" t="s">
        <v>177</v>
      </c>
      <c r="G5121" s="26" t="n">
        <v>646.1</v>
      </c>
      <c r="H5121" s="27" t="n">
        <v>883</v>
      </c>
      <c r="I5121" s="25" t="s">
        <v>147</v>
      </c>
      <c r="J5121" s="25" t="s">
        <v>199</v>
      </c>
      <c r="K5121" s="25" t="n">
        <v>1993</v>
      </c>
      <c r="L5121" s="25" t="s">
        <v>160</v>
      </c>
      <c r="M5121" s="25" t="s">
        <v>149</v>
      </c>
      <c r="N5121" s="28" t="n">
        <v>3393</v>
      </c>
      <c r="O5121" s="25" t="s">
        <v>54</v>
      </c>
      <c r="P5121" s="29" t="n">
        <v>42842</v>
      </c>
      <c r="Q5121" s="29" t="n">
        <v>42905</v>
      </c>
      <c r="R5121" s="28" t="n">
        <v>3641</v>
      </c>
      <c r="S5121" s="28" t="n">
        <f aca="false">IF(O5121="Won",R5121,IF(O5121="Lost",0,N5121))</f>
        <v>3641</v>
      </c>
      <c r="T5121" s="30" t="n">
        <f aca="false">IF(AND(P5121&lt;&gt;"",Q5121&lt;&gt;""),Q5121-P5121,"")</f>
        <v>63</v>
      </c>
      <c r="U5121" s="30" t="str">
        <f aca="false">IF(AND(O5121="Engaging",P5121&lt;&gt;""),'Leia-me'!$B$5-P5121,"")</f>
        <v/>
      </c>
      <c r="V5121" s="25" t="str">
        <f aca="false">IF(O5121&lt;&gt;"Engaging","",IF(U5121&lt;='Leia-me'!$B$6,"Saudável",IF(U5121&lt;='Leia-me'!$B$7,"Esfriando",IF(U5121&lt;='Leia-me'!$B$8,"Última chance","Zumbi"))))</f>
        <v/>
      </c>
      <c r="W5121" s="25" t="n">
        <f aca="false">IF(O5121="Won",1,IF(O5121="Lost",0,""))</f>
        <v>1</v>
      </c>
      <c r="Y5121" s="25" t="str">
        <f aca="false">IF(E5121="","Sim","")</f>
        <v/>
      </c>
    </row>
    <row r="5122" customFormat="false" ht="15" hidden="false" customHeight="false" outlineLevel="0" collapsed="false">
      <c r="A5122" s="25" t="s">
        <v>5385</v>
      </c>
      <c r="B5122" s="25" t="s">
        <v>84</v>
      </c>
      <c r="C5122" s="25" t="s">
        <v>93</v>
      </c>
      <c r="D5122" s="25" t="s">
        <v>94</v>
      </c>
      <c r="E5122" s="25" t="s">
        <v>193</v>
      </c>
      <c r="F5122" s="25" t="s">
        <v>185</v>
      </c>
      <c r="G5122" s="26" t="n">
        <v>1100.04</v>
      </c>
      <c r="H5122" s="27" t="n">
        <v>2822</v>
      </c>
      <c r="I5122" s="25" t="s">
        <v>147</v>
      </c>
      <c r="K5122" s="25" t="n">
        <v>1996</v>
      </c>
      <c r="L5122" s="25" t="s">
        <v>170</v>
      </c>
      <c r="M5122" s="25" t="s">
        <v>171</v>
      </c>
      <c r="N5122" s="28" t="n">
        <v>1096</v>
      </c>
      <c r="O5122" s="25" t="s">
        <v>54</v>
      </c>
      <c r="P5122" s="29" t="n">
        <v>42844</v>
      </c>
      <c r="Q5122" s="29" t="n">
        <v>42877</v>
      </c>
      <c r="R5122" s="28" t="n">
        <v>1282</v>
      </c>
      <c r="S5122" s="28" t="n">
        <f aca="false">IF(O5122="Won",R5122,IF(O5122="Lost",0,N5122))</f>
        <v>1282</v>
      </c>
      <c r="T5122" s="30" t="n">
        <f aca="false">IF(AND(P5122&lt;&gt;"",Q5122&lt;&gt;""),Q5122-P5122,"")</f>
        <v>33</v>
      </c>
      <c r="U5122" s="30" t="str">
        <f aca="false">IF(AND(O5122="Engaging",P5122&lt;&gt;""),'Leia-me'!$B$5-P5122,"")</f>
        <v/>
      </c>
      <c r="V5122" s="25" t="str">
        <f aca="false">IF(O5122&lt;&gt;"Engaging","",IF(U5122&lt;='Leia-me'!$B$6,"Saudável",IF(U5122&lt;='Leia-me'!$B$7,"Esfriando",IF(U5122&lt;='Leia-me'!$B$8,"Última chance","Zumbi"))))</f>
        <v/>
      </c>
      <c r="W5122" s="25" t="n">
        <f aca="false">IF(O5122="Won",1,IF(O5122="Lost",0,""))</f>
        <v>1</v>
      </c>
      <c r="Y5122" s="25" t="str">
        <f aca="false">IF(E5122="","Sim","")</f>
        <v/>
      </c>
    </row>
    <row r="5123" customFormat="false" ht="15" hidden="false" customHeight="false" outlineLevel="0" collapsed="false">
      <c r="A5123" s="25" t="s">
        <v>5386</v>
      </c>
      <c r="B5123" s="25" t="s">
        <v>84</v>
      </c>
      <c r="C5123" s="25" t="s">
        <v>93</v>
      </c>
      <c r="D5123" s="25" t="s">
        <v>94</v>
      </c>
      <c r="E5123" s="25" t="s">
        <v>3359</v>
      </c>
      <c r="F5123" s="25" t="s">
        <v>159</v>
      </c>
      <c r="G5123" s="26" t="n">
        <v>882.12</v>
      </c>
      <c r="H5123" s="27" t="n">
        <v>2769</v>
      </c>
      <c r="I5123" s="25" t="s">
        <v>147</v>
      </c>
      <c r="K5123" s="25" t="n">
        <v>1997</v>
      </c>
      <c r="L5123" s="25" t="s">
        <v>186</v>
      </c>
      <c r="M5123" s="25" t="s">
        <v>171</v>
      </c>
      <c r="N5123" s="28" t="n">
        <v>550</v>
      </c>
      <c r="O5123" s="25" t="s">
        <v>55</v>
      </c>
      <c r="P5123" s="29" t="n">
        <v>42845</v>
      </c>
      <c r="Q5123" s="29" t="n">
        <v>42847</v>
      </c>
      <c r="R5123" s="28" t="n">
        <v>0</v>
      </c>
      <c r="S5123" s="28" t="n">
        <f aca="false">IF(O5123="Won",R5123,IF(O5123="Lost",0,N5123))</f>
        <v>0</v>
      </c>
      <c r="T5123" s="30" t="n">
        <f aca="false">IF(AND(P5123&lt;&gt;"",Q5123&lt;&gt;""),Q5123-P5123,"")</f>
        <v>2</v>
      </c>
      <c r="U5123" s="30" t="str">
        <f aca="false">IF(AND(O5123="Engaging",P5123&lt;&gt;""),'Leia-me'!$B$5-P5123,"")</f>
        <v/>
      </c>
      <c r="V5123" s="25" t="str">
        <f aca="false">IF(O5123&lt;&gt;"Engaging","",IF(U5123&lt;='Leia-me'!$B$6,"Saudável",IF(U5123&lt;='Leia-me'!$B$7,"Esfriando",IF(U5123&lt;='Leia-me'!$B$8,"Última chance","Zumbi"))))</f>
        <v/>
      </c>
      <c r="W5123" s="25" t="n">
        <f aca="false">IF(O5123="Won",1,IF(O5123="Lost",0,""))</f>
        <v>0</v>
      </c>
      <c r="Y5123" s="25" t="str">
        <f aca="false">IF(E5123="","Sim","")</f>
        <v/>
      </c>
    </row>
    <row r="5124" customFormat="false" ht="15" hidden="false" customHeight="false" outlineLevel="0" collapsed="false">
      <c r="A5124" s="25" t="s">
        <v>5387</v>
      </c>
      <c r="B5124" s="25" t="s">
        <v>84</v>
      </c>
      <c r="C5124" s="25" t="s">
        <v>93</v>
      </c>
      <c r="D5124" s="25" t="s">
        <v>94</v>
      </c>
      <c r="E5124" s="25" t="s">
        <v>1640</v>
      </c>
      <c r="F5124" s="25" t="s">
        <v>211</v>
      </c>
      <c r="G5124" s="26" t="n">
        <v>71.12</v>
      </c>
      <c r="H5124" s="27" t="n">
        <v>144</v>
      </c>
      <c r="I5124" s="25" t="s">
        <v>147</v>
      </c>
      <c r="K5124" s="25" t="n">
        <v>2010</v>
      </c>
      <c r="L5124" s="25" t="s">
        <v>178</v>
      </c>
      <c r="M5124" s="25" t="s">
        <v>171</v>
      </c>
      <c r="N5124" s="28" t="n">
        <v>5482</v>
      </c>
      <c r="O5124" s="25" t="s">
        <v>54</v>
      </c>
      <c r="P5124" s="29" t="n">
        <v>42846</v>
      </c>
      <c r="Q5124" s="29" t="n">
        <v>42898</v>
      </c>
      <c r="R5124" s="28" t="n">
        <v>5343</v>
      </c>
      <c r="S5124" s="28" t="n">
        <f aca="false">IF(O5124="Won",R5124,IF(O5124="Lost",0,N5124))</f>
        <v>5343</v>
      </c>
      <c r="T5124" s="30" t="n">
        <f aca="false">IF(AND(P5124&lt;&gt;"",Q5124&lt;&gt;""),Q5124-P5124,"")</f>
        <v>52</v>
      </c>
      <c r="U5124" s="30" t="str">
        <f aca="false">IF(AND(O5124="Engaging",P5124&lt;&gt;""),'Leia-me'!$B$5-P5124,"")</f>
        <v/>
      </c>
      <c r="V5124" s="25" t="str">
        <f aca="false">IF(O5124&lt;&gt;"Engaging","",IF(U5124&lt;='Leia-me'!$B$6,"Saudável",IF(U5124&lt;='Leia-me'!$B$7,"Esfriando",IF(U5124&lt;='Leia-me'!$B$8,"Última chance","Zumbi"))))</f>
        <v/>
      </c>
      <c r="W5124" s="25" t="n">
        <f aca="false">IF(O5124="Won",1,IF(O5124="Lost",0,""))</f>
        <v>1</v>
      </c>
      <c r="Y5124" s="25" t="str">
        <f aca="false">IF(E5124="","Sim","")</f>
        <v/>
      </c>
    </row>
    <row r="5125" customFormat="false" ht="15" hidden="false" customHeight="false" outlineLevel="0" collapsed="false">
      <c r="A5125" s="25" t="s">
        <v>5388</v>
      </c>
      <c r="B5125" s="25" t="s">
        <v>84</v>
      </c>
      <c r="C5125" s="25" t="s">
        <v>93</v>
      </c>
      <c r="D5125" s="25" t="s">
        <v>94</v>
      </c>
      <c r="E5125" s="25" t="s">
        <v>663</v>
      </c>
      <c r="F5125" s="25" t="s">
        <v>146</v>
      </c>
      <c r="G5125" s="26" t="n">
        <v>326.82</v>
      </c>
      <c r="H5125" s="27" t="n">
        <v>1016</v>
      </c>
      <c r="I5125" s="25" t="s">
        <v>147</v>
      </c>
      <c r="K5125" s="25" t="n">
        <v>1991</v>
      </c>
      <c r="L5125" s="25" t="s">
        <v>1834</v>
      </c>
      <c r="M5125" s="25" t="s">
        <v>171</v>
      </c>
      <c r="N5125" s="28" t="n">
        <v>4821</v>
      </c>
      <c r="O5125" s="25" t="s">
        <v>54</v>
      </c>
      <c r="P5125" s="29" t="n">
        <v>42848</v>
      </c>
      <c r="Q5125" s="29" t="n">
        <v>42850</v>
      </c>
      <c r="R5125" s="28" t="n">
        <v>5149</v>
      </c>
      <c r="S5125" s="28" t="n">
        <f aca="false">IF(O5125="Won",R5125,IF(O5125="Lost",0,N5125))</f>
        <v>5149</v>
      </c>
      <c r="T5125" s="30" t="n">
        <f aca="false">IF(AND(P5125&lt;&gt;"",Q5125&lt;&gt;""),Q5125-P5125,"")</f>
        <v>2</v>
      </c>
      <c r="U5125" s="30" t="str">
        <f aca="false">IF(AND(O5125="Engaging",P5125&lt;&gt;""),'Leia-me'!$B$5-P5125,"")</f>
        <v/>
      </c>
      <c r="V5125" s="25" t="str">
        <f aca="false">IF(O5125&lt;&gt;"Engaging","",IF(U5125&lt;='Leia-me'!$B$6,"Saudável",IF(U5125&lt;='Leia-me'!$B$7,"Esfriando",IF(U5125&lt;='Leia-me'!$B$8,"Última chance","Zumbi"))))</f>
        <v/>
      </c>
      <c r="W5125" s="25" t="n">
        <f aca="false">IF(O5125="Won",1,IF(O5125="Lost",0,""))</f>
        <v>1</v>
      </c>
      <c r="X5125" s="25" t="s">
        <v>1835</v>
      </c>
      <c r="Y5125" s="25" t="str">
        <f aca="false">IF(E5125="","Sim","")</f>
        <v/>
      </c>
    </row>
    <row r="5126" customFormat="false" ht="15" hidden="false" customHeight="false" outlineLevel="0" collapsed="false">
      <c r="A5126" s="25" t="s">
        <v>5389</v>
      </c>
      <c r="B5126" s="25" t="s">
        <v>84</v>
      </c>
      <c r="C5126" s="25" t="s">
        <v>93</v>
      </c>
      <c r="D5126" s="25" t="s">
        <v>94</v>
      </c>
      <c r="E5126" s="25" t="s">
        <v>1055</v>
      </c>
      <c r="F5126" s="25" t="s">
        <v>146</v>
      </c>
      <c r="G5126" s="26" t="n">
        <v>439.21</v>
      </c>
      <c r="H5126" s="27" t="n">
        <v>792</v>
      </c>
      <c r="I5126" s="25" t="s">
        <v>147</v>
      </c>
      <c r="K5126" s="25" t="n">
        <v>1996</v>
      </c>
      <c r="L5126" s="25" t="s">
        <v>148</v>
      </c>
      <c r="M5126" s="25" t="s">
        <v>149</v>
      </c>
      <c r="N5126" s="28" t="n">
        <v>55</v>
      </c>
      <c r="O5126" s="25" t="s">
        <v>54</v>
      </c>
      <c r="P5126" s="29" t="n">
        <v>42850</v>
      </c>
      <c r="Q5126" s="29" t="n">
        <v>42856</v>
      </c>
      <c r="R5126" s="28" t="n">
        <v>51</v>
      </c>
      <c r="S5126" s="28" t="n">
        <f aca="false">IF(O5126="Won",R5126,IF(O5126="Lost",0,N5126))</f>
        <v>51</v>
      </c>
      <c r="T5126" s="30" t="n">
        <f aca="false">IF(AND(P5126&lt;&gt;"",Q5126&lt;&gt;""),Q5126-P5126,"")</f>
        <v>6</v>
      </c>
      <c r="U5126" s="30" t="str">
        <f aca="false">IF(AND(O5126="Engaging",P5126&lt;&gt;""),'Leia-me'!$B$5-P5126,"")</f>
        <v/>
      </c>
      <c r="V5126" s="25" t="str">
        <f aca="false">IF(O5126&lt;&gt;"Engaging","",IF(U5126&lt;='Leia-me'!$B$6,"Saudável",IF(U5126&lt;='Leia-me'!$B$7,"Esfriando",IF(U5126&lt;='Leia-me'!$B$8,"Última chance","Zumbi"))))</f>
        <v/>
      </c>
      <c r="W5126" s="25" t="n">
        <f aca="false">IF(O5126="Won",1,IF(O5126="Lost",0,""))</f>
        <v>1</v>
      </c>
      <c r="Y5126" s="25" t="str">
        <f aca="false">IF(E5126="","Sim","")</f>
        <v/>
      </c>
    </row>
    <row r="5127" customFormat="false" ht="15" hidden="false" customHeight="false" outlineLevel="0" collapsed="false">
      <c r="A5127" s="25" t="s">
        <v>5390</v>
      </c>
      <c r="B5127" s="25" t="s">
        <v>84</v>
      </c>
      <c r="C5127" s="25" t="s">
        <v>93</v>
      </c>
      <c r="D5127" s="25" t="s">
        <v>94</v>
      </c>
      <c r="G5127" s="31"/>
      <c r="H5127" s="32"/>
      <c r="L5127" s="25" t="s">
        <v>160</v>
      </c>
      <c r="M5127" s="25" t="s">
        <v>149</v>
      </c>
      <c r="N5127" s="28" t="n">
        <v>3393</v>
      </c>
      <c r="O5127" s="25" t="s">
        <v>56</v>
      </c>
      <c r="P5127" s="29" t="n">
        <v>42851</v>
      </c>
      <c r="Q5127" s="33"/>
      <c r="R5127" s="34"/>
      <c r="S5127" s="28" t="n">
        <f aca="false">IF(O5127="Won",R5127,IF(O5127="Lost",0,N5127))</f>
        <v>3393</v>
      </c>
      <c r="T5127" s="30" t="str">
        <f aca="false">IF(AND(P5127&lt;&gt;"",Q5127&lt;&gt;""),Q5127-P5127,"")</f>
        <v/>
      </c>
      <c r="U5127" s="30" t="n">
        <f aca="false">IF(AND(O5127="Engaging",P5127&lt;&gt;""),'Leia-me'!$B$5-P5127,"")</f>
        <v>249</v>
      </c>
      <c r="V5127" s="25" t="str">
        <f aca="false">IF(O5127&lt;&gt;"Engaging","",IF(U5127&lt;='Leia-me'!$B$6,"Saudável",IF(U5127&lt;='Leia-me'!$B$7,"Esfriando",IF(U5127&lt;='Leia-me'!$B$8,"Última chance","Zumbi"))))</f>
        <v>Zumbi</v>
      </c>
      <c r="W5127" s="25" t="str">
        <f aca="false">IF(O5127="Won",1,IF(O5127="Lost",0,""))</f>
        <v/>
      </c>
      <c r="Y5127" s="25" t="str">
        <f aca="false">IF(E5127="","Sim","")</f>
        <v>Sim</v>
      </c>
    </row>
    <row r="5128" customFormat="false" ht="15" hidden="false" customHeight="false" outlineLevel="0" collapsed="false">
      <c r="A5128" s="25" t="s">
        <v>5391</v>
      </c>
      <c r="B5128" s="25" t="s">
        <v>84</v>
      </c>
      <c r="C5128" s="25" t="s">
        <v>93</v>
      </c>
      <c r="D5128" s="25" t="s">
        <v>94</v>
      </c>
      <c r="G5128" s="31"/>
      <c r="H5128" s="32"/>
      <c r="L5128" s="25" t="s">
        <v>178</v>
      </c>
      <c r="M5128" s="25" t="s">
        <v>171</v>
      </c>
      <c r="N5128" s="28" t="n">
        <v>5482</v>
      </c>
      <c r="O5128" s="25" t="s">
        <v>56</v>
      </c>
      <c r="P5128" s="29" t="n">
        <v>42852</v>
      </c>
      <c r="Q5128" s="33"/>
      <c r="R5128" s="34"/>
      <c r="S5128" s="28" t="n">
        <f aca="false">IF(O5128="Won",R5128,IF(O5128="Lost",0,N5128))</f>
        <v>5482</v>
      </c>
      <c r="T5128" s="30" t="str">
        <f aca="false">IF(AND(P5128&lt;&gt;"",Q5128&lt;&gt;""),Q5128-P5128,"")</f>
        <v/>
      </c>
      <c r="U5128" s="30" t="n">
        <f aca="false">IF(AND(O5128="Engaging",P5128&lt;&gt;""),'Leia-me'!$B$5-P5128,"")</f>
        <v>248</v>
      </c>
      <c r="V5128" s="25" t="str">
        <f aca="false">IF(O5128&lt;&gt;"Engaging","",IF(U5128&lt;='Leia-me'!$B$6,"Saudável",IF(U5128&lt;='Leia-me'!$B$7,"Esfriando",IF(U5128&lt;='Leia-me'!$B$8,"Última chance","Zumbi"))))</f>
        <v>Zumbi</v>
      </c>
      <c r="W5128" s="25" t="str">
        <f aca="false">IF(O5128="Won",1,IF(O5128="Lost",0,""))</f>
        <v/>
      </c>
      <c r="Y5128" s="25" t="str">
        <f aca="false">IF(E5128="","Sim","")</f>
        <v>Sim</v>
      </c>
    </row>
    <row r="5129" customFormat="false" ht="15" hidden="false" customHeight="false" outlineLevel="0" collapsed="false">
      <c r="A5129" s="25" t="s">
        <v>5392</v>
      </c>
      <c r="B5129" s="25" t="s">
        <v>84</v>
      </c>
      <c r="C5129" s="25" t="s">
        <v>93</v>
      </c>
      <c r="D5129" s="25" t="s">
        <v>94</v>
      </c>
      <c r="E5129" s="25" t="s">
        <v>1158</v>
      </c>
      <c r="F5129" s="25" t="s">
        <v>185</v>
      </c>
      <c r="G5129" s="26" t="n">
        <v>7708.38</v>
      </c>
      <c r="H5129" s="27" t="n">
        <v>13756</v>
      </c>
      <c r="I5129" s="25" t="s">
        <v>147</v>
      </c>
      <c r="K5129" s="25" t="n">
        <v>1980</v>
      </c>
      <c r="L5129" s="25" t="s">
        <v>1834</v>
      </c>
      <c r="M5129" s="25" t="s">
        <v>171</v>
      </c>
      <c r="N5129" s="28" t="n">
        <v>4821</v>
      </c>
      <c r="O5129" s="25" t="s">
        <v>54</v>
      </c>
      <c r="P5129" s="29" t="n">
        <v>42852</v>
      </c>
      <c r="Q5129" s="29" t="n">
        <v>42853</v>
      </c>
      <c r="R5129" s="28" t="n">
        <v>5676</v>
      </c>
      <c r="S5129" s="28" t="n">
        <f aca="false">IF(O5129="Won",R5129,IF(O5129="Lost",0,N5129))</f>
        <v>5676</v>
      </c>
      <c r="T5129" s="30" t="n">
        <f aca="false">IF(AND(P5129&lt;&gt;"",Q5129&lt;&gt;""),Q5129-P5129,"")</f>
        <v>1</v>
      </c>
      <c r="U5129" s="30" t="str">
        <f aca="false">IF(AND(O5129="Engaging",P5129&lt;&gt;""),'Leia-me'!$B$5-P5129,"")</f>
        <v/>
      </c>
      <c r="V5129" s="25" t="str">
        <f aca="false">IF(O5129&lt;&gt;"Engaging","",IF(U5129&lt;='Leia-me'!$B$6,"Saudável",IF(U5129&lt;='Leia-me'!$B$7,"Esfriando",IF(U5129&lt;='Leia-me'!$B$8,"Última chance","Zumbi"))))</f>
        <v/>
      </c>
      <c r="W5129" s="25" t="n">
        <f aca="false">IF(O5129="Won",1,IF(O5129="Lost",0,""))</f>
        <v>1</v>
      </c>
      <c r="X5129" s="25" t="s">
        <v>1835</v>
      </c>
      <c r="Y5129" s="25" t="str">
        <f aca="false">IF(E5129="","Sim","")</f>
        <v/>
      </c>
    </row>
    <row r="5130" customFormat="false" ht="15" hidden="false" customHeight="false" outlineLevel="0" collapsed="false">
      <c r="A5130" s="25" t="s">
        <v>5393</v>
      </c>
      <c r="B5130" s="25" t="s">
        <v>84</v>
      </c>
      <c r="C5130" s="25" t="s">
        <v>93</v>
      </c>
      <c r="D5130" s="25" t="s">
        <v>94</v>
      </c>
      <c r="E5130" s="25" t="s">
        <v>452</v>
      </c>
      <c r="F5130" s="25" t="s">
        <v>185</v>
      </c>
      <c r="G5130" s="26" t="n">
        <v>1712.68</v>
      </c>
      <c r="H5130" s="27" t="n">
        <v>3194</v>
      </c>
      <c r="I5130" s="25" t="s">
        <v>147</v>
      </c>
      <c r="J5130" s="25" t="s">
        <v>193</v>
      </c>
      <c r="K5130" s="25" t="n">
        <v>1992</v>
      </c>
      <c r="L5130" s="25" t="s">
        <v>170</v>
      </c>
      <c r="M5130" s="25" t="s">
        <v>171</v>
      </c>
      <c r="N5130" s="28" t="n">
        <v>1096</v>
      </c>
      <c r="O5130" s="25" t="s">
        <v>55</v>
      </c>
      <c r="P5130" s="29" t="n">
        <v>42853</v>
      </c>
      <c r="Q5130" s="29" t="n">
        <v>42855</v>
      </c>
      <c r="R5130" s="28" t="n">
        <v>0</v>
      </c>
      <c r="S5130" s="28" t="n">
        <f aca="false">IF(O5130="Won",R5130,IF(O5130="Lost",0,N5130))</f>
        <v>0</v>
      </c>
      <c r="T5130" s="30" t="n">
        <f aca="false">IF(AND(P5130&lt;&gt;"",Q5130&lt;&gt;""),Q5130-P5130,"")</f>
        <v>2</v>
      </c>
      <c r="U5130" s="30" t="str">
        <f aca="false">IF(AND(O5130="Engaging",P5130&lt;&gt;""),'Leia-me'!$B$5-P5130,"")</f>
        <v/>
      </c>
      <c r="V5130" s="25" t="str">
        <f aca="false">IF(O5130&lt;&gt;"Engaging","",IF(U5130&lt;='Leia-me'!$B$6,"Saudável",IF(U5130&lt;='Leia-me'!$B$7,"Esfriando",IF(U5130&lt;='Leia-me'!$B$8,"Última chance","Zumbi"))))</f>
        <v/>
      </c>
      <c r="W5130" s="25" t="n">
        <f aca="false">IF(O5130="Won",1,IF(O5130="Lost",0,""))</f>
        <v>0</v>
      </c>
      <c r="Y5130" s="25" t="str">
        <f aca="false">IF(E5130="","Sim","")</f>
        <v/>
      </c>
    </row>
    <row r="5131" customFormat="false" ht="15" hidden="false" customHeight="false" outlineLevel="0" collapsed="false">
      <c r="A5131" s="25" t="s">
        <v>5394</v>
      </c>
      <c r="B5131" s="25" t="s">
        <v>84</v>
      </c>
      <c r="C5131" s="25" t="s">
        <v>93</v>
      </c>
      <c r="D5131" s="25" t="s">
        <v>94</v>
      </c>
      <c r="E5131" s="25" t="s">
        <v>445</v>
      </c>
      <c r="F5131" s="25" t="s">
        <v>192</v>
      </c>
      <c r="G5131" s="26" t="n">
        <v>987.39</v>
      </c>
      <c r="H5131" s="27" t="n">
        <v>2253</v>
      </c>
      <c r="I5131" s="25" t="s">
        <v>147</v>
      </c>
      <c r="K5131" s="25" t="n">
        <v>2002</v>
      </c>
      <c r="L5131" s="25" t="s">
        <v>148</v>
      </c>
      <c r="M5131" s="25" t="s">
        <v>149</v>
      </c>
      <c r="N5131" s="28" t="n">
        <v>55</v>
      </c>
      <c r="O5131" s="25" t="s">
        <v>54</v>
      </c>
      <c r="P5131" s="29" t="n">
        <v>42854</v>
      </c>
      <c r="Q5131" s="29" t="n">
        <v>42859</v>
      </c>
      <c r="R5131" s="28" t="n">
        <v>60</v>
      </c>
      <c r="S5131" s="28" t="n">
        <f aca="false">IF(O5131="Won",R5131,IF(O5131="Lost",0,N5131))</f>
        <v>60</v>
      </c>
      <c r="T5131" s="30" t="n">
        <f aca="false">IF(AND(P5131&lt;&gt;"",Q5131&lt;&gt;""),Q5131-P5131,"")</f>
        <v>5</v>
      </c>
      <c r="U5131" s="30" t="str">
        <f aca="false">IF(AND(O5131="Engaging",P5131&lt;&gt;""),'Leia-me'!$B$5-P5131,"")</f>
        <v/>
      </c>
      <c r="V5131" s="25" t="str">
        <f aca="false">IF(O5131&lt;&gt;"Engaging","",IF(U5131&lt;='Leia-me'!$B$6,"Saudável",IF(U5131&lt;='Leia-me'!$B$7,"Esfriando",IF(U5131&lt;='Leia-me'!$B$8,"Última chance","Zumbi"))))</f>
        <v/>
      </c>
      <c r="W5131" s="25" t="n">
        <f aca="false">IF(O5131="Won",1,IF(O5131="Lost",0,""))</f>
        <v>1</v>
      </c>
      <c r="Y5131" s="25" t="str">
        <f aca="false">IF(E5131="","Sim","")</f>
        <v/>
      </c>
    </row>
    <row r="5132" customFormat="false" ht="15" hidden="false" customHeight="false" outlineLevel="0" collapsed="false">
      <c r="A5132" s="25" t="s">
        <v>5395</v>
      </c>
      <c r="B5132" s="25" t="s">
        <v>84</v>
      </c>
      <c r="C5132" s="25" t="s">
        <v>93</v>
      </c>
      <c r="D5132" s="25" t="s">
        <v>94</v>
      </c>
      <c r="G5132" s="31"/>
      <c r="H5132" s="32"/>
      <c r="L5132" s="25" t="s">
        <v>178</v>
      </c>
      <c r="M5132" s="25" t="s">
        <v>171</v>
      </c>
      <c r="N5132" s="28" t="n">
        <v>5482</v>
      </c>
      <c r="O5132" s="25" t="s">
        <v>56</v>
      </c>
      <c r="P5132" s="29" t="n">
        <v>42855</v>
      </c>
      <c r="Q5132" s="33"/>
      <c r="R5132" s="34"/>
      <c r="S5132" s="28" t="n">
        <f aca="false">IF(O5132="Won",R5132,IF(O5132="Lost",0,N5132))</f>
        <v>5482</v>
      </c>
      <c r="T5132" s="30" t="str">
        <f aca="false">IF(AND(P5132&lt;&gt;"",Q5132&lt;&gt;""),Q5132-P5132,"")</f>
        <v/>
      </c>
      <c r="U5132" s="30" t="n">
        <f aca="false">IF(AND(O5132="Engaging",P5132&lt;&gt;""),'Leia-me'!$B$5-P5132,"")</f>
        <v>245</v>
      </c>
      <c r="V5132" s="25" t="str">
        <f aca="false">IF(O5132&lt;&gt;"Engaging","",IF(U5132&lt;='Leia-me'!$B$6,"Saudável",IF(U5132&lt;='Leia-me'!$B$7,"Esfriando",IF(U5132&lt;='Leia-me'!$B$8,"Última chance","Zumbi"))))</f>
        <v>Zumbi</v>
      </c>
      <c r="W5132" s="25" t="str">
        <f aca="false">IF(O5132="Won",1,IF(O5132="Lost",0,""))</f>
        <v/>
      </c>
      <c r="Y5132" s="25" t="str">
        <f aca="false">IF(E5132="","Sim","")</f>
        <v>Sim</v>
      </c>
    </row>
    <row r="5133" customFormat="false" ht="15" hidden="false" customHeight="false" outlineLevel="0" collapsed="false">
      <c r="A5133" s="25" t="s">
        <v>5396</v>
      </c>
      <c r="B5133" s="25" t="s">
        <v>84</v>
      </c>
      <c r="C5133" s="25" t="s">
        <v>93</v>
      </c>
      <c r="D5133" s="25" t="s">
        <v>94</v>
      </c>
      <c r="E5133" s="25" t="s">
        <v>644</v>
      </c>
      <c r="F5133" s="25" t="s">
        <v>177</v>
      </c>
      <c r="G5133" s="26" t="n">
        <v>646.1</v>
      </c>
      <c r="H5133" s="27" t="n">
        <v>883</v>
      </c>
      <c r="I5133" s="25" t="s">
        <v>147</v>
      </c>
      <c r="J5133" s="25" t="s">
        <v>199</v>
      </c>
      <c r="K5133" s="25" t="n">
        <v>1993</v>
      </c>
      <c r="L5133" s="25" t="s">
        <v>1834</v>
      </c>
      <c r="M5133" s="25" t="s">
        <v>171</v>
      </c>
      <c r="N5133" s="28" t="n">
        <v>4821</v>
      </c>
      <c r="O5133" s="25" t="s">
        <v>55</v>
      </c>
      <c r="P5133" s="29" t="n">
        <v>42859</v>
      </c>
      <c r="Q5133" s="29" t="n">
        <v>42951</v>
      </c>
      <c r="R5133" s="28" t="n">
        <v>0</v>
      </c>
      <c r="S5133" s="28" t="n">
        <f aca="false">IF(O5133="Won",R5133,IF(O5133="Lost",0,N5133))</f>
        <v>0</v>
      </c>
      <c r="T5133" s="30" t="n">
        <f aca="false">IF(AND(P5133&lt;&gt;"",Q5133&lt;&gt;""),Q5133-P5133,"")</f>
        <v>92</v>
      </c>
      <c r="U5133" s="30" t="str">
        <f aca="false">IF(AND(O5133="Engaging",P5133&lt;&gt;""),'Leia-me'!$B$5-P5133,"")</f>
        <v/>
      </c>
      <c r="V5133" s="25" t="str">
        <f aca="false">IF(O5133&lt;&gt;"Engaging","",IF(U5133&lt;='Leia-me'!$B$6,"Saudável",IF(U5133&lt;='Leia-me'!$B$7,"Esfriando",IF(U5133&lt;='Leia-me'!$B$8,"Última chance","Zumbi"))))</f>
        <v/>
      </c>
      <c r="W5133" s="25" t="n">
        <f aca="false">IF(O5133="Won",1,IF(O5133="Lost",0,""))</f>
        <v>0</v>
      </c>
      <c r="X5133" s="25" t="s">
        <v>1835</v>
      </c>
      <c r="Y5133" s="25" t="str">
        <f aca="false">IF(E5133="","Sim","")</f>
        <v/>
      </c>
    </row>
    <row r="5134" customFormat="false" ht="15" hidden="false" customHeight="false" outlineLevel="0" collapsed="false">
      <c r="A5134" s="25" t="s">
        <v>5397</v>
      </c>
      <c r="B5134" s="25" t="s">
        <v>84</v>
      </c>
      <c r="C5134" s="25" t="s">
        <v>93</v>
      </c>
      <c r="D5134" s="25" t="s">
        <v>94</v>
      </c>
      <c r="E5134" s="25" t="s">
        <v>1156</v>
      </c>
      <c r="F5134" s="25" t="s">
        <v>185</v>
      </c>
      <c r="G5134" s="26" t="n">
        <v>1242.32</v>
      </c>
      <c r="H5134" s="27" t="n">
        <v>3027</v>
      </c>
      <c r="I5134" s="25" t="s">
        <v>147</v>
      </c>
      <c r="J5134" s="25" t="s">
        <v>193</v>
      </c>
      <c r="K5134" s="25" t="n">
        <v>1993</v>
      </c>
      <c r="L5134" s="25" t="s">
        <v>160</v>
      </c>
      <c r="M5134" s="25" t="s">
        <v>149</v>
      </c>
      <c r="N5134" s="28" t="n">
        <v>3393</v>
      </c>
      <c r="O5134" s="25" t="s">
        <v>54</v>
      </c>
      <c r="P5134" s="29" t="n">
        <v>42863</v>
      </c>
      <c r="Q5134" s="29" t="n">
        <v>42948</v>
      </c>
      <c r="R5134" s="28" t="n">
        <v>3282</v>
      </c>
      <c r="S5134" s="28" t="n">
        <f aca="false">IF(O5134="Won",R5134,IF(O5134="Lost",0,N5134))</f>
        <v>3282</v>
      </c>
      <c r="T5134" s="30" t="n">
        <f aca="false">IF(AND(P5134&lt;&gt;"",Q5134&lt;&gt;""),Q5134-P5134,"")</f>
        <v>85</v>
      </c>
      <c r="U5134" s="30" t="str">
        <f aca="false">IF(AND(O5134="Engaging",P5134&lt;&gt;""),'Leia-me'!$B$5-P5134,"")</f>
        <v/>
      </c>
      <c r="V5134" s="25" t="str">
        <f aca="false">IF(O5134&lt;&gt;"Engaging","",IF(U5134&lt;='Leia-me'!$B$6,"Saudável",IF(U5134&lt;='Leia-me'!$B$7,"Esfriando",IF(U5134&lt;='Leia-me'!$B$8,"Última chance","Zumbi"))))</f>
        <v/>
      </c>
      <c r="W5134" s="25" t="n">
        <f aca="false">IF(O5134="Won",1,IF(O5134="Lost",0,""))</f>
        <v>1</v>
      </c>
      <c r="Y5134" s="25" t="str">
        <f aca="false">IF(E5134="","Sim","")</f>
        <v/>
      </c>
    </row>
    <row r="5135" customFormat="false" ht="15" hidden="false" customHeight="false" outlineLevel="0" collapsed="false">
      <c r="A5135" s="25" t="s">
        <v>5398</v>
      </c>
      <c r="B5135" s="25" t="s">
        <v>84</v>
      </c>
      <c r="C5135" s="25" t="s">
        <v>93</v>
      </c>
      <c r="D5135" s="25" t="s">
        <v>94</v>
      </c>
      <c r="E5135" s="25" t="s">
        <v>1795</v>
      </c>
      <c r="F5135" s="25" t="s">
        <v>177</v>
      </c>
      <c r="G5135" s="26" t="n">
        <v>355.23</v>
      </c>
      <c r="H5135" s="27" t="n">
        <v>853</v>
      </c>
      <c r="I5135" s="25" t="s">
        <v>147</v>
      </c>
      <c r="K5135" s="25" t="n">
        <v>1994</v>
      </c>
      <c r="L5135" s="25" t="s">
        <v>170</v>
      </c>
      <c r="M5135" s="25" t="s">
        <v>171</v>
      </c>
      <c r="N5135" s="28" t="n">
        <v>1096</v>
      </c>
      <c r="O5135" s="25" t="s">
        <v>55</v>
      </c>
      <c r="P5135" s="29" t="n">
        <v>42864</v>
      </c>
      <c r="Q5135" s="29" t="n">
        <v>42964</v>
      </c>
      <c r="R5135" s="28" t="n">
        <v>0</v>
      </c>
      <c r="S5135" s="28" t="n">
        <f aca="false">IF(O5135="Won",R5135,IF(O5135="Lost",0,N5135))</f>
        <v>0</v>
      </c>
      <c r="T5135" s="30" t="n">
        <f aca="false">IF(AND(P5135&lt;&gt;"",Q5135&lt;&gt;""),Q5135-P5135,"")</f>
        <v>100</v>
      </c>
      <c r="U5135" s="30" t="str">
        <f aca="false">IF(AND(O5135="Engaging",P5135&lt;&gt;""),'Leia-me'!$B$5-P5135,"")</f>
        <v/>
      </c>
      <c r="V5135" s="25" t="str">
        <f aca="false">IF(O5135&lt;&gt;"Engaging","",IF(U5135&lt;='Leia-me'!$B$6,"Saudável",IF(U5135&lt;='Leia-me'!$B$7,"Esfriando",IF(U5135&lt;='Leia-me'!$B$8,"Última chance","Zumbi"))))</f>
        <v/>
      </c>
      <c r="W5135" s="25" t="n">
        <f aca="false">IF(O5135="Won",1,IF(O5135="Lost",0,""))</f>
        <v>0</v>
      </c>
      <c r="Y5135" s="25" t="str">
        <f aca="false">IF(E5135="","Sim","")</f>
        <v/>
      </c>
    </row>
    <row r="5136" customFormat="false" ht="15" hidden="false" customHeight="false" outlineLevel="0" collapsed="false">
      <c r="A5136" s="25" t="s">
        <v>5399</v>
      </c>
      <c r="B5136" s="25" t="s">
        <v>84</v>
      </c>
      <c r="C5136" s="25" t="s">
        <v>93</v>
      </c>
      <c r="D5136" s="25" t="s">
        <v>94</v>
      </c>
      <c r="E5136" s="25" t="s">
        <v>639</v>
      </c>
      <c r="F5136" s="25" t="s">
        <v>211</v>
      </c>
      <c r="G5136" s="26" t="n">
        <v>1419.98</v>
      </c>
      <c r="H5136" s="27" t="n">
        <v>4018</v>
      </c>
      <c r="I5136" s="25" t="s">
        <v>147</v>
      </c>
      <c r="K5136" s="25" t="n">
        <v>2003</v>
      </c>
      <c r="L5136" s="25" t="s">
        <v>160</v>
      </c>
      <c r="M5136" s="25" t="s">
        <v>149</v>
      </c>
      <c r="N5136" s="28" t="n">
        <v>3393</v>
      </c>
      <c r="O5136" s="25" t="s">
        <v>55</v>
      </c>
      <c r="P5136" s="29" t="n">
        <v>42865</v>
      </c>
      <c r="Q5136" s="29" t="n">
        <v>42981</v>
      </c>
      <c r="R5136" s="28" t="n">
        <v>0</v>
      </c>
      <c r="S5136" s="28" t="n">
        <f aca="false">IF(O5136="Won",R5136,IF(O5136="Lost",0,N5136))</f>
        <v>0</v>
      </c>
      <c r="T5136" s="30" t="n">
        <f aca="false">IF(AND(P5136&lt;&gt;"",Q5136&lt;&gt;""),Q5136-P5136,"")</f>
        <v>116</v>
      </c>
      <c r="U5136" s="30" t="str">
        <f aca="false">IF(AND(O5136="Engaging",P5136&lt;&gt;""),'Leia-me'!$B$5-P5136,"")</f>
        <v/>
      </c>
      <c r="V5136" s="25" t="str">
        <f aca="false">IF(O5136&lt;&gt;"Engaging","",IF(U5136&lt;='Leia-me'!$B$6,"Saudável",IF(U5136&lt;='Leia-me'!$B$7,"Esfriando",IF(U5136&lt;='Leia-me'!$B$8,"Última chance","Zumbi"))))</f>
        <v/>
      </c>
      <c r="W5136" s="25" t="n">
        <f aca="false">IF(O5136="Won",1,IF(O5136="Lost",0,""))</f>
        <v>0</v>
      </c>
      <c r="Y5136" s="25" t="str">
        <f aca="false">IF(E5136="","Sim","")</f>
        <v/>
      </c>
    </row>
    <row r="5137" customFormat="false" ht="15" hidden="false" customHeight="false" outlineLevel="0" collapsed="false">
      <c r="A5137" s="25" t="s">
        <v>5400</v>
      </c>
      <c r="B5137" s="25" t="s">
        <v>84</v>
      </c>
      <c r="C5137" s="25" t="s">
        <v>93</v>
      </c>
      <c r="D5137" s="25" t="s">
        <v>94</v>
      </c>
      <c r="E5137" s="25" t="s">
        <v>445</v>
      </c>
      <c r="F5137" s="25" t="s">
        <v>192</v>
      </c>
      <c r="G5137" s="26" t="n">
        <v>987.39</v>
      </c>
      <c r="H5137" s="27" t="n">
        <v>2253</v>
      </c>
      <c r="I5137" s="25" t="s">
        <v>147</v>
      </c>
      <c r="K5137" s="25" t="n">
        <v>2002</v>
      </c>
      <c r="L5137" s="25" t="s">
        <v>186</v>
      </c>
      <c r="M5137" s="25" t="s">
        <v>171</v>
      </c>
      <c r="N5137" s="28" t="n">
        <v>550</v>
      </c>
      <c r="O5137" s="25" t="s">
        <v>55</v>
      </c>
      <c r="P5137" s="29" t="n">
        <v>42869</v>
      </c>
      <c r="Q5137" s="29" t="n">
        <v>42887</v>
      </c>
      <c r="R5137" s="28" t="n">
        <v>0</v>
      </c>
      <c r="S5137" s="28" t="n">
        <f aca="false">IF(O5137="Won",R5137,IF(O5137="Lost",0,N5137))</f>
        <v>0</v>
      </c>
      <c r="T5137" s="30" t="n">
        <f aca="false">IF(AND(P5137&lt;&gt;"",Q5137&lt;&gt;""),Q5137-P5137,"")</f>
        <v>18</v>
      </c>
      <c r="U5137" s="30" t="str">
        <f aca="false">IF(AND(O5137="Engaging",P5137&lt;&gt;""),'Leia-me'!$B$5-P5137,"")</f>
        <v/>
      </c>
      <c r="V5137" s="25" t="str">
        <f aca="false">IF(O5137&lt;&gt;"Engaging","",IF(U5137&lt;='Leia-me'!$B$6,"Saudável",IF(U5137&lt;='Leia-me'!$B$7,"Esfriando",IF(U5137&lt;='Leia-me'!$B$8,"Última chance","Zumbi"))))</f>
        <v/>
      </c>
      <c r="W5137" s="25" t="n">
        <f aca="false">IF(O5137="Won",1,IF(O5137="Lost",0,""))</f>
        <v>0</v>
      </c>
      <c r="Y5137" s="25" t="str">
        <f aca="false">IF(E5137="","Sim","")</f>
        <v/>
      </c>
    </row>
    <row r="5138" customFormat="false" ht="15" hidden="false" customHeight="false" outlineLevel="0" collapsed="false">
      <c r="A5138" s="25" t="s">
        <v>5401</v>
      </c>
      <c r="B5138" s="25" t="s">
        <v>84</v>
      </c>
      <c r="C5138" s="25" t="s">
        <v>93</v>
      </c>
      <c r="D5138" s="25" t="s">
        <v>94</v>
      </c>
      <c r="E5138" s="25" t="s">
        <v>419</v>
      </c>
      <c r="F5138" s="25" t="s">
        <v>146</v>
      </c>
      <c r="G5138" s="26" t="n">
        <v>2741.37</v>
      </c>
      <c r="H5138" s="27" t="n">
        <v>9226</v>
      </c>
      <c r="I5138" s="25" t="s">
        <v>147</v>
      </c>
      <c r="K5138" s="25" t="n">
        <v>1985</v>
      </c>
      <c r="L5138" s="25" t="s">
        <v>178</v>
      </c>
      <c r="M5138" s="25" t="s">
        <v>171</v>
      </c>
      <c r="N5138" s="28" t="n">
        <v>5482</v>
      </c>
      <c r="O5138" s="25" t="s">
        <v>56</v>
      </c>
      <c r="P5138" s="29" t="n">
        <v>42870</v>
      </c>
      <c r="Q5138" s="33"/>
      <c r="R5138" s="34"/>
      <c r="S5138" s="28" t="n">
        <f aca="false">IF(O5138="Won",R5138,IF(O5138="Lost",0,N5138))</f>
        <v>5482</v>
      </c>
      <c r="T5138" s="30" t="str">
        <f aca="false">IF(AND(P5138&lt;&gt;"",Q5138&lt;&gt;""),Q5138-P5138,"")</f>
        <v/>
      </c>
      <c r="U5138" s="30" t="n">
        <f aca="false">IF(AND(O5138="Engaging",P5138&lt;&gt;""),'Leia-me'!$B$5-P5138,"")</f>
        <v>230</v>
      </c>
      <c r="V5138" s="25" t="str">
        <f aca="false">IF(O5138&lt;&gt;"Engaging","",IF(U5138&lt;='Leia-me'!$B$6,"Saudável",IF(U5138&lt;='Leia-me'!$B$7,"Esfriando",IF(U5138&lt;='Leia-me'!$B$8,"Última chance","Zumbi"))))</f>
        <v>Zumbi</v>
      </c>
      <c r="W5138" s="25" t="str">
        <f aca="false">IF(O5138="Won",1,IF(O5138="Lost",0,""))</f>
        <v/>
      </c>
      <c r="Y5138" s="25" t="str">
        <f aca="false">IF(E5138="","Sim","")</f>
        <v/>
      </c>
    </row>
    <row r="5139" customFormat="false" ht="15" hidden="false" customHeight="false" outlineLevel="0" collapsed="false">
      <c r="A5139" s="25" t="s">
        <v>5402</v>
      </c>
      <c r="B5139" s="25" t="s">
        <v>84</v>
      </c>
      <c r="C5139" s="25" t="s">
        <v>93</v>
      </c>
      <c r="D5139" s="25" t="s">
        <v>94</v>
      </c>
      <c r="E5139" s="25" t="s">
        <v>1049</v>
      </c>
      <c r="F5139" s="25" t="s">
        <v>177</v>
      </c>
      <c r="G5139" s="26" t="n">
        <v>2022.14</v>
      </c>
      <c r="H5139" s="27" t="n">
        <v>5113</v>
      </c>
      <c r="I5139" s="25" t="s">
        <v>147</v>
      </c>
      <c r="K5139" s="25" t="n">
        <v>1998</v>
      </c>
      <c r="L5139" s="25" t="s">
        <v>186</v>
      </c>
      <c r="M5139" s="25" t="s">
        <v>171</v>
      </c>
      <c r="N5139" s="28" t="n">
        <v>550</v>
      </c>
      <c r="O5139" s="25" t="s">
        <v>54</v>
      </c>
      <c r="P5139" s="29" t="n">
        <v>42870</v>
      </c>
      <c r="Q5139" s="29" t="n">
        <v>42993</v>
      </c>
      <c r="R5139" s="28" t="n">
        <v>536</v>
      </c>
      <c r="S5139" s="28" t="n">
        <f aca="false">IF(O5139="Won",R5139,IF(O5139="Lost",0,N5139))</f>
        <v>536</v>
      </c>
      <c r="T5139" s="30" t="n">
        <f aca="false">IF(AND(P5139&lt;&gt;"",Q5139&lt;&gt;""),Q5139-P5139,"")</f>
        <v>123</v>
      </c>
      <c r="U5139" s="30" t="str">
        <f aca="false">IF(AND(O5139="Engaging",P5139&lt;&gt;""),'Leia-me'!$B$5-P5139,"")</f>
        <v/>
      </c>
      <c r="V5139" s="25" t="str">
        <f aca="false">IF(O5139&lt;&gt;"Engaging","",IF(U5139&lt;='Leia-me'!$B$6,"Saudável",IF(U5139&lt;='Leia-me'!$B$7,"Esfriando",IF(U5139&lt;='Leia-me'!$B$8,"Última chance","Zumbi"))))</f>
        <v/>
      </c>
      <c r="W5139" s="25" t="n">
        <f aca="false">IF(O5139="Won",1,IF(O5139="Lost",0,""))</f>
        <v>1</v>
      </c>
      <c r="Y5139" s="25" t="str">
        <f aca="false">IF(E5139="","Sim","")</f>
        <v/>
      </c>
    </row>
    <row r="5140" customFormat="false" ht="15" hidden="false" customHeight="false" outlineLevel="0" collapsed="false">
      <c r="A5140" s="25" t="s">
        <v>5403</v>
      </c>
      <c r="B5140" s="25" t="s">
        <v>84</v>
      </c>
      <c r="C5140" s="25" t="s">
        <v>93</v>
      </c>
      <c r="D5140" s="25" t="s">
        <v>94</v>
      </c>
      <c r="E5140" s="25" t="s">
        <v>193</v>
      </c>
      <c r="F5140" s="25" t="s">
        <v>185</v>
      </c>
      <c r="G5140" s="26" t="n">
        <v>1100.04</v>
      </c>
      <c r="H5140" s="27" t="n">
        <v>2822</v>
      </c>
      <c r="I5140" s="25" t="s">
        <v>147</v>
      </c>
      <c r="K5140" s="25" t="n">
        <v>1996</v>
      </c>
      <c r="L5140" s="25" t="s">
        <v>1834</v>
      </c>
      <c r="M5140" s="25" t="s">
        <v>171</v>
      </c>
      <c r="N5140" s="28" t="n">
        <v>4821</v>
      </c>
      <c r="O5140" s="25" t="s">
        <v>54</v>
      </c>
      <c r="P5140" s="29" t="n">
        <v>42870</v>
      </c>
      <c r="Q5140" s="29" t="n">
        <v>42911</v>
      </c>
      <c r="R5140" s="28" t="n">
        <v>5857</v>
      </c>
      <c r="S5140" s="28" t="n">
        <f aca="false">IF(O5140="Won",R5140,IF(O5140="Lost",0,N5140))</f>
        <v>5857</v>
      </c>
      <c r="T5140" s="30" t="n">
        <f aca="false">IF(AND(P5140&lt;&gt;"",Q5140&lt;&gt;""),Q5140-P5140,"")</f>
        <v>41</v>
      </c>
      <c r="U5140" s="30" t="str">
        <f aca="false">IF(AND(O5140="Engaging",P5140&lt;&gt;""),'Leia-me'!$B$5-P5140,"")</f>
        <v/>
      </c>
      <c r="V5140" s="25" t="str">
        <f aca="false">IF(O5140&lt;&gt;"Engaging","",IF(U5140&lt;='Leia-me'!$B$6,"Saudável",IF(U5140&lt;='Leia-me'!$B$7,"Esfriando",IF(U5140&lt;='Leia-me'!$B$8,"Última chance","Zumbi"))))</f>
        <v/>
      </c>
      <c r="W5140" s="25" t="n">
        <f aca="false">IF(O5140="Won",1,IF(O5140="Lost",0,""))</f>
        <v>1</v>
      </c>
      <c r="X5140" s="25" t="s">
        <v>1835</v>
      </c>
      <c r="Y5140" s="25" t="str">
        <f aca="false">IF(E5140="","Sim","")</f>
        <v/>
      </c>
    </row>
    <row r="5141" customFormat="false" ht="15" hidden="false" customHeight="false" outlineLevel="0" collapsed="false">
      <c r="A5141" s="25" t="s">
        <v>5404</v>
      </c>
      <c r="B5141" s="25" t="s">
        <v>84</v>
      </c>
      <c r="C5141" s="25" t="s">
        <v>93</v>
      </c>
      <c r="D5141" s="25" t="s">
        <v>94</v>
      </c>
      <c r="E5141" s="25" t="s">
        <v>1671</v>
      </c>
      <c r="F5141" s="25" t="s">
        <v>168</v>
      </c>
      <c r="G5141" s="26" t="n">
        <v>3027.46</v>
      </c>
      <c r="H5141" s="27" t="n">
        <v>9516</v>
      </c>
      <c r="I5141" s="25" t="s">
        <v>1672</v>
      </c>
      <c r="K5141" s="25" t="n">
        <v>1984</v>
      </c>
      <c r="L5141" s="25" t="s">
        <v>186</v>
      </c>
      <c r="M5141" s="25" t="s">
        <v>171</v>
      </c>
      <c r="N5141" s="28" t="n">
        <v>550</v>
      </c>
      <c r="O5141" s="25" t="s">
        <v>54</v>
      </c>
      <c r="P5141" s="29" t="n">
        <v>42874</v>
      </c>
      <c r="Q5141" s="29" t="n">
        <v>42979</v>
      </c>
      <c r="R5141" s="28" t="n">
        <v>592</v>
      </c>
      <c r="S5141" s="28" t="n">
        <f aca="false">IF(O5141="Won",R5141,IF(O5141="Lost",0,N5141))</f>
        <v>592</v>
      </c>
      <c r="T5141" s="30" t="n">
        <f aca="false">IF(AND(P5141&lt;&gt;"",Q5141&lt;&gt;""),Q5141-P5141,"")</f>
        <v>105</v>
      </c>
      <c r="U5141" s="30" t="str">
        <f aca="false">IF(AND(O5141="Engaging",P5141&lt;&gt;""),'Leia-me'!$B$5-P5141,"")</f>
        <v/>
      </c>
      <c r="V5141" s="25" t="str">
        <f aca="false">IF(O5141&lt;&gt;"Engaging","",IF(U5141&lt;='Leia-me'!$B$6,"Saudável",IF(U5141&lt;='Leia-me'!$B$7,"Esfriando",IF(U5141&lt;='Leia-me'!$B$8,"Última chance","Zumbi"))))</f>
        <v/>
      </c>
      <c r="W5141" s="25" t="n">
        <f aca="false">IF(O5141="Won",1,IF(O5141="Lost",0,""))</f>
        <v>1</v>
      </c>
      <c r="Y5141" s="25" t="str">
        <f aca="false">IF(E5141="","Sim","")</f>
        <v/>
      </c>
    </row>
    <row r="5142" customFormat="false" ht="15" hidden="false" customHeight="false" outlineLevel="0" collapsed="false">
      <c r="A5142" s="25" t="s">
        <v>5405</v>
      </c>
      <c r="B5142" s="25" t="s">
        <v>84</v>
      </c>
      <c r="C5142" s="25" t="s">
        <v>93</v>
      </c>
      <c r="D5142" s="25" t="s">
        <v>94</v>
      </c>
      <c r="E5142" s="25" t="s">
        <v>463</v>
      </c>
      <c r="F5142" s="25" t="s">
        <v>211</v>
      </c>
      <c r="G5142" s="26" t="n">
        <v>2261.05</v>
      </c>
      <c r="H5142" s="27" t="n">
        <v>3851</v>
      </c>
      <c r="I5142" s="25" t="s">
        <v>147</v>
      </c>
      <c r="K5142" s="25" t="n">
        <v>2005</v>
      </c>
      <c r="L5142" s="25" t="s">
        <v>1834</v>
      </c>
      <c r="M5142" s="25" t="s">
        <v>171</v>
      </c>
      <c r="N5142" s="28" t="n">
        <v>4821</v>
      </c>
      <c r="O5142" s="25" t="s">
        <v>54</v>
      </c>
      <c r="P5142" s="29" t="n">
        <v>42876</v>
      </c>
      <c r="Q5142" s="29" t="n">
        <v>42989</v>
      </c>
      <c r="R5142" s="28" t="n">
        <v>4491</v>
      </c>
      <c r="S5142" s="28" t="n">
        <f aca="false">IF(O5142="Won",R5142,IF(O5142="Lost",0,N5142))</f>
        <v>4491</v>
      </c>
      <c r="T5142" s="30" t="n">
        <f aca="false">IF(AND(P5142&lt;&gt;"",Q5142&lt;&gt;""),Q5142-P5142,"")</f>
        <v>113</v>
      </c>
      <c r="U5142" s="30" t="str">
        <f aca="false">IF(AND(O5142="Engaging",P5142&lt;&gt;""),'Leia-me'!$B$5-P5142,"")</f>
        <v/>
      </c>
      <c r="V5142" s="25" t="str">
        <f aca="false">IF(O5142&lt;&gt;"Engaging","",IF(U5142&lt;='Leia-me'!$B$6,"Saudável",IF(U5142&lt;='Leia-me'!$B$7,"Esfriando",IF(U5142&lt;='Leia-me'!$B$8,"Última chance","Zumbi"))))</f>
        <v/>
      </c>
      <c r="W5142" s="25" t="n">
        <f aca="false">IF(O5142="Won",1,IF(O5142="Lost",0,""))</f>
        <v>1</v>
      </c>
      <c r="X5142" s="25" t="s">
        <v>1835</v>
      </c>
      <c r="Y5142" s="25" t="str">
        <f aca="false">IF(E5142="","Sim","")</f>
        <v/>
      </c>
    </row>
    <row r="5143" customFormat="false" ht="15" hidden="false" customHeight="false" outlineLevel="0" collapsed="false">
      <c r="A5143" s="25" t="s">
        <v>5406</v>
      </c>
      <c r="B5143" s="25" t="s">
        <v>84</v>
      </c>
      <c r="C5143" s="25" t="s">
        <v>93</v>
      </c>
      <c r="D5143" s="25" t="s">
        <v>94</v>
      </c>
      <c r="G5143" s="31"/>
      <c r="H5143" s="32"/>
      <c r="L5143" s="25" t="s">
        <v>160</v>
      </c>
      <c r="M5143" s="25" t="s">
        <v>149</v>
      </c>
      <c r="N5143" s="28" t="n">
        <v>3393</v>
      </c>
      <c r="O5143" s="25" t="s">
        <v>56</v>
      </c>
      <c r="P5143" s="29" t="n">
        <v>42877</v>
      </c>
      <c r="Q5143" s="33"/>
      <c r="R5143" s="34"/>
      <c r="S5143" s="28" t="n">
        <f aca="false">IF(O5143="Won",R5143,IF(O5143="Lost",0,N5143))</f>
        <v>3393</v>
      </c>
      <c r="T5143" s="30" t="str">
        <f aca="false">IF(AND(P5143&lt;&gt;"",Q5143&lt;&gt;""),Q5143-P5143,"")</f>
        <v/>
      </c>
      <c r="U5143" s="30" t="n">
        <f aca="false">IF(AND(O5143="Engaging",P5143&lt;&gt;""),'Leia-me'!$B$5-P5143,"")</f>
        <v>223</v>
      </c>
      <c r="V5143" s="25" t="str">
        <f aca="false">IF(O5143&lt;&gt;"Engaging","",IF(U5143&lt;='Leia-me'!$B$6,"Saudável",IF(U5143&lt;='Leia-me'!$B$7,"Esfriando",IF(U5143&lt;='Leia-me'!$B$8,"Última chance","Zumbi"))))</f>
        <v>Zumbi</v>
      </c>
      <c r="W5143" s="25" t="str">
        <f aca="false">IF(O5143="Won",1,IF(O5143="Lost",0,""))</f>
        <v/>
      </c>
      <c r="Y5143" s="25" t="str">
        <f aca="false">IF(E5143="","Sim","")</f>
        <v>Sim</v>
      </c>
    </row>
    <row r="5144" customFormat="false" ht="15" hidden="false" customHeight="false" outlineLevel="0" collapsed="false">
      <c r="A5144" s="25" t="s">
        <v>5407</v>
      </c>
      <c r="B5144" s="25" t="s">
        <v>84</v>
      </c>
      <c r="C5144" s="25" t="s">
        <v>93</v>
      </c>
      <c r="D5144" s="25" t="s">
        <v>94</v>
      </c>
      <c r="E5144" s="25" t="s">
        <v>237</v>
      </c>
      <c r="F5144" s="25" t="s">
        <v>192</v>
      </c>
      <c r="G5144" s="26" t="n">
        <v>4618</v>
      </c>
      <c r="H5144" s="27" t="n">
        <v>10083</v>
      </c>
      <c r="I5144" s="25" t="s">
        <v>147</v>
      </c>
      <c r="K5144" s="25" t="n">
        <v>1982</v>
      </c>
      <c r="L5144" s="25" t="s">
        <v>1834</v>
      </c>
      <c r="M5144" s="25" t="s">
        <v>171</v>
      </c>
      <c r="N5144" s="28" t="n">
        <v>4821</v>
      </c>
      <c r="O5144" s="25" t="s">
        <v>56</v>
      </c>
      <c r="P5144" s="29" t="n">
        <v>42882</v>
      </c>
      <c r="Q5144" s="33"/>
      <c r="R5144" s="34"/>
      <c r="S5144" s="28" t="n">
        <f aca="false">IF(O5144="Won",R5144,IF(O5144="Lost",0,N5144))</f>
        <v>4821</v>
      </c>
      <c r="T5144" s="30" t="str">
        <f aca="false">IF(AND(P5144&lt;&gt;"",Q5144&lt;&gt;""),Q5144-P5144,"")</f>
        <v/>
      </c>
      <c r="U5144" s="30" t="n">
        <f aca="false">IF(AND(O5144="Engaging",P5144&lt;&gt;""),'Leia-me'!$B$5-P5144,"")</f>
        <v>218</v>
      </c>
      <c r="V5144" s="25" t="str">
        <f aca="false">IF(O5144&lt;&gt;"Engaging","",IF(U5144&lt;='Leia-me'!$B$6,"Saudável",IF(U5144&lt;='Leia-me'!$B$7,"Esfriando",IF(U5144&lt;='Leia-me'!$B$8,"Última chance","Zumbi"))))</f>
        <v>Zumbi</v>
      </c>
      <c r="W5144" s="25" t="str">
        <f aca="false">IF(O5144="Won",1,IF(O5144="Lost",0,""))</f>
        <v/>
      </c>
      <c r="X5144" s="25" t="s">
        <v>1835</v>
      </c>
      <c r="Y5144" s="25" t="str">
        <f aca="false">IF(E5144="","Sim","")</f>
        <v/>
      </c>
    </row>
    <row r="5145" customFormat="false" ht="15" hidden="false" customHeight="false" outlineLevel="0" collapsed="false">
      <c r="A5145" s="25" t="s">
        <v>5408</v>
      </c>
      <c r="B5145" s="25" t="s">
        <v>84</v>
      </c>
      <c r="C5145" s="25" t="s">
        <v>93</v>
      </c>
      <c r="D5145" s="25" t="s">
        <v>94</v>
      </c>
      <c r="G5145" s="31"/>
      <c r="H5145" s="32"/>
      <c r="L5145" s="25" t="s">
        <v>1834</v>
      </c>
      <c r="M5145" s="25" t="s">
        <v>171</v>
      </c>
      <c r="N5145" s="28" t="n">
        <v>4821</v>
      </c>
      <c r="O5145" s="25" t="s">
        <v>56</v>
      </c>
      <c r="P5145" s="29" t="n">
        <v>42882</v>
      </c>
      <c r="Q5145" s="33"/>
      <c r="R5145" s="34"/>
      <c r="S5145" s="28" t="n">
        <f aca="false">IF(O5145="Won",R5145,IF(O5145="Lost",0,N5145))</f>
        <v>4821</v>
      </c>
      <c r="T5145" s="30" t="str">
        <f aca="false">IF(AND(P5145&lt;&gt;"",Q5145&lt;&gt;""),Q5145-P5145,"")</f>
        <v/>
      </c>
      <c r="U5145" s="30" t="n">
        <f aca="false">IF(AND(O5145="Engaging",P5145&lt;&gt;""),'Leia-me'!$B$5-P5145,"")</f>
        <v>218</v>
      </c>
      <c r="V5145" s="25" t="str">
        <f aca="false">IF(O5145&lt;&gt;"Engaging","",IF(U5145&lt;='Leia-me'!$B$6,"Saudável",IF(U5145&lt;='Leia-me'!$B$7,"Esfriando",IF(U5145&lt;='Leia-me'!$B$8,"Última chance","Zumbi"))))</f>
        <v>Zumbi</v>
      </c>
      <c r="W5145" s="25" t="str">
        <f aca="false">IF(O5145="Won",1,IF(O5145="Lost",0,""))</f>
        <v/>
      </c>
      <c r="X5145" s="25" t="s">
        <v>1835</v>
      </c>
      <c r="Y5145" s="25" t="str">
        <f aca="false">IF(E5145="","Sim","")</f>
        <v>Sim</v>
      </c>
    </row>
    <row r="5146" customFormat="false" ht="15" hidden="false" customHeight="false" outlineLevel="0" collapsed="false">
      <c r="A5146" s="25" t="s">
        <v>5409</v>
      </c>
      <c r="B5146" s="25" t="s">
        <v>84</v>
      </c>
      <c r="C5146" s="25" t="s">
        <v>93</v>
      </c>
      <c r="D5146" s="25" t="s">
        <v>94</v>
      </c>
      <c r="E5146" s="25" t="s">
        <v>193</v>
      </c>
      <c r="F5146" s="25" t="s">
        <v>185</v>
      </c>
      <c r="G5146" s="26" t="n">
        <v>1100.04</v>
      </c>
      <c r="H5146" s="27" t="n">
        <v>2822</v>
      </c>
      <c r="I5146" s="25" t="s">
        <v>147</v>
      </c>
      <c r="K5146" s="25" t="n">
        <v>1996</v>
      </c>
      <c r="L5146" s="25" t="s">
        <v>1834</v>
      </c>
      <c r="M5146" s="25" t="s">
        <v>171</v>
      </c>
      <c r="N5146" s="28" t="n">
        <v>4821</v>
      </c>
      <c r="O5146" s="25" t="s">
        <v>54</v>
      </c>
      <c r="P5146" s="29" t="n">
        <v>42883</v>
      </c>
      <c r="Q5146" s="29" t="n">
        <v>42893</v>
      </c>
      <c r="R5146" s="28" t="n">
        <v>5378</v>
      </c>
      <c r="S5146" s="28" t="n">
        <f aca="false">IF(O5146="Won",R5146,IF(O5146="Lost",0,N5146))</f>
        <v>5378</v>
      </c>
      <c r="T5146" s="30" t="n">
        <f aca="false">IF(AND(P5146&lt;&gt;"",Q5146&lt;&gt;""),Q5146-P5146,"")</f>
        <v>10</v>
      </c>
      <c r="U5146" s="30" t="str">
        <f aca="false">IF(AND(O5146="Engaging",P5146&lt;&gt;""),'Leia-me'!$B$5-P5146,"")</f>
        <v/>
      </c>
      <c r="V5146" s="25" t="str">
        <f aca="false">IF(O5146&lt;&gt;"Engaging","",IF(U5146&lt;='Leia-me'!$B$6,"Saudável",IF(U5146&lt;='Leia-me'!$B$7,"Esfriando",IF(U5146&lt;='Leia-me'!$B$8,"Última chance","Zumbi"))))</f>
        <v/>
      </c>
      <c r="W5146" s="25" t="n">
        <f aca="false">IF(O5146="Won",1,IF(O5146="Lost",0,""))</f>
        <v>1</v>
      </c>
      <c r="X5146" s="25" t="s">
        <v>1835</v>
      </c>
      <c r="Y5146" s="25" t="str">
        <f aca="false">IF(E5146="","Sim","")</f>
        <v/>
      </c>
    </row>
    <row r="5147" customFormat="false" ht="15" hidden="false" customHeight="false" outlineLevel="0" collapsed="false">
      <c r="A5147" s="25" t="s">
        <v>5410</v>
      </c>
      <c r="B5147" s="25" t="s">
        <v>84</v>
      </c>
      <c r="C5147" s="25" t="s">
        <v>93</v>
      </c>
      <c r="D5147" s="25" t="s">
        <v>94</v>
      </c>
      <c r="E5147" s="25" t="s">
        <v>494</v>
      </c>
      <c r="F5147" s="25" t="s">
        <v>192</v>
      </c>
      <c r="G5147" s="26" t="n">
        <v>11698.03</v>
      </c>
      <c r="H5147" s="27" t="n">
        <v>34288</v>
      </c>
      <c r="I5147" s="25" t="s">
        <v>147</v>
      </c>
      <c r="K5147" s="25" t="n">
        <v>1982</v>
      </c>
      <c r="L5147" s="25" t="s">
        <v>1834</v>
      </c>
      <c r="M5147" s="25" t="s">
        <v>171</v>
      </c>
      <c r="N5147" s="28" t="n">
        <v>4821</v>
      </c>
      <c r="O5147" s="25" t="s">
        <v>54</v>
      </c>
      <c r="P5147" s="29" t="n">
        <v>42883</v>
      </c>
      <c r="Q5147" s="29" t="n">
        <v>42901</v>
      </c>
      <c r="R5147" s="28" t="n">
        <v>4712</v>
      </c>
      <c r="S5147" s="28" t="n">
        <f aca="false">IF(O5147="Won",R5147,IF(O5147="Lost",0,N5147))</f>
        <v>4712</v>
      </c>
      <c r="T5147" s="30" t="n">
        <f aca="false">IF(AND(P5147&lt;&gt;"",Q5147&lt;&gt;""),Q5147-P5147,"")</f>
        <v>18</v>
      </c>
      <c r="U5147" s="30" t="str">
        <f aca="false">IF(AND(O5147="Engaging",P5147&lt;&gt;""),'Leia-me'!$B$5-P5147,"")</f>
        <v/>
      </c>
      <c r="V5147" s="25" t="str">
        <f aca="false">IF(O5147&lt;&gt;"Engaging","",IF(U5147&lt;='Leia-me'!$B$6,"Saudável",IF(U5147&lt;='Leia-me'!$B$7,"Esfriando",IF(U5147&lt;='Leia-me'!$B$8,"Última chance","Zumbi"))))</f>
        <v/>
      </c>
      <c r="W5147" s="25" t="n">
        <f aca="false">IF(O5147="Won",1,IF(O5147="Lost",0,""))</f>
        <v>1</v>
      </c>
      <c r="X5147" s="25" t="s">
        <v>1835</v>
      </c>
      <c r="Y5147" s="25" t="str">
        <f aca="false">IF(E5147="","Sim","")</f>
        <v/>
      </c>
    </row>
    <row r="5148" customFormat="false" ht="15" hidden="false" customHeight="false" outlineLevel="0" collapsed="false">
      <c r="A5148" s="25" t="s">
        <v>5411</v>
      </c>
      <c r="B5148" s="25" t="s">
        <v>84</v>
      </c>
      <c r="C5148" s="25" t="s">
        <v>93</v>
      </c>
      <c r="D5148" s="25" t="s">
        <v>94</v>
      </c>
      <c r="E5148" s="25" t="s">
        <v>452</v>
      </c>
      <c r="F5148" s="25" t="s">
        <v>185</v>
      </c>
      <c r="G5148" s="26" t="n">
        <v>1712.68</v>
      </c>
      <c r="H5148" s="27" t="n">
        <v>3194</v>
      </c>
      <c r="I5148" s="25" t="s">
        <v>147</v>
      </c>
      <c r="J5148" s="25" t="s">
        <v>193</v>
      </c>
      <c r="K5148" s="25" t="n">
        <v>1992</v>
      </c>
      <c r="L5148" s="25" t="s">
        <v>178</v>
      </c>
      <c r="M5148" s="25" t="s">
        <v>171</v>
      </c>
      <c r="N5148" s="28" t="n">
        <v>5482</v>
      </c>
      <c r="O5148" s="25" t="s">
        <v>55</v>
      </c>
      <c r="P5148" s="29" t="n">
        <v>42886</v>
      </c>
      <c r="Q5148" s="29" t="n">
        <v>42902</v>
      </c>
      <c r="R5148" s="28" t="n">
        <v>0</v>
      </c>
      <c r="S5148" s="28" t="n">
        <f aca="false">IF(O5148="Won",R5148,IF(O5148="Lost",0,N5148))</f>
        <v>0</v>
      </c>
      <c r="T5148" s="30" t="n">
        <f aca="false">IF(AND(P5148&lt;&gt;"",Q5148&lt;&gt;""),Q5148-P5148,"")</f>
        <v>16</v>
      </c>
      <c r="U5148" s="30" t="str">
        <f aca="false">IF(AND(O5148="Engaging",P5148&lt;&gt;""),'Leia-me'!$B$5-P5148,"")</f>
        <v/>
      </c>
      <c r="V5148" s="25" t="str">
        <f aca="false">IF(O5148&lt;&gt;"Engaging","",IF(U5148&lt;='Leia-me'!$B$6,"Saudável",IF(U5148&lt;='Leia-me'!$B$7,"Esfriando",IF(U5148&lt;='Leia-me'!$B$8,"Última chance","Zumbi"))))</f>
        <v/>
      </c>
      <c r="W5148" s="25" t="n">
        <f aca="false">IF(O5148="Won",1,IF(O5148="Lost",0,""))</f>
        <v>0</v>
      </c>
      <c r="Y5148" s="25" t="str">
        <f aca="false">IF(E5148="","Sim","")</f>
        <v/>
      </c>
    </row>
    <row r="5149" customFormat="false" ht="15" hidden="false" customHeight="false" outlineLevel="0" collapsed="false">
      <c r="A5149" s="25" t="s">
        <v>5412</v>
      </c>
      <c r="B5149" s="25" t="s">
        <v>84</v>
      </c>
      <c r="C5149" s="25" t="s">
        <v>93</v>
      </c>
      <c r="D5149" s="25" t="s">
        <v>94</v>
      </c>
      <c r="G5149" s="31"/>
      <c r="H5149" s="32"/>
      <c r="L5149" s="25" t="s">
        <v>1834</v>
      </c>
      <c r="M5149" s="25" t="s">
        <v>171</v>
      </c>
      <c r="N5149" s="28" t="n">
        <v>4821</v>
      </c>
      <c r="O5149" s="25" t="s">
        <v>56</v>
      </c>
      <c r="P5149" s="29" t="n">
        <v>42887</v>
      </c>
      <c r="Q5149" s="33"/>
      <c r="R5149" s="34"/>
      <c r="S5149" s="28" t="n">
        <f aca="false">IF(O5149="Won",R5149,IF(O5149="Lost",0,N5149))</f>
        <v>4821</v>
      </c>
      <c r="T5149" s="30" t="str">
        <f aca="false">IF(AND(P5149&lt;&gt;"",Q5149&lt;&gt;""),Q5149-P5149,"")</f>
        <v/>
      </c>
      <c r="U5149" s="30" t="n">
        <f aca="false">IF(AND(O5149="Engaging",P5149&lt;&gt;""),'Leia-me'!$B$5-P5149,"")</f>
        <v>213</v>
      </c>
      <c r="V5149" s="25" t="str">
        <f aca="false">IF(O5149&lt;&gt;"Engaging","",IF(U5149&lt;='Leia-me'!$B$6,"Saudável",IF(U5149&lt;='Leia-me'!$B$7,"Esfriando",IF(U5149&lt;='Leia-me'!$B$8,"Última chance","Zumbi"))))</f>
        <v>Zumbi</v>
      </c>
      <c r="W5149" s="25" t="str">
        <f aca="false">IF(O5149="Won",1,IF(O5149="Lost",0,""))</f>
        <v/>
      </c>
      <c r="X5149" s="25" t="s">
        <v>1835</v>
      </c>
      <c r="Y5149" s="25" t="str">
        <f aca="false">IF(E5149="","Sim","")</f>
        <v>Sim</v>
      </c>
    </row>
    <row r="5150" customFormat="false" ht="15" hidden="false" customHeight="false" outlineLevel="0" collapsed="false">
      <c r="A5150" s="25" t="s">
        <v>5413</v>
      </c>
      <c r="B5150" s="25" t="s">
        <v>84</v>
      </c>
      <c r="C5150" s="25" t="s">
        <v>93</v>
      </c>
      <c r="D5150" s="25" t="s">
        <v>94</v>
      </c>
      <c r="E5150" s="25" t="s">
        <v>661</v>
      </c>
      <c r="F5150" s="25" t="s">
        <v>146</v>
      </c>
      <c r="G5150" s="26" t="n">
        <v>251.41</v>
      </c>
      <c r="H5150" s="27" t="n">
        <v>495</v>
      </c>
      <c r="I5150" s="25" t="s">
        <v>147</v>
      </c>
      <c r="K5150" s="25" t="n">
        <v>1999</v>
      </c>
      <c r="L5150" s="25" t="s">
        <v>1834</v>
      </c>
      <c r="M5150" s="25" t="s">
        <v>171</v>
      </c>
      <c r="N5150" s="28" t="n">
        <v>4821</v>
      </c>
      <c r="O5150" s="25" t="s">
        <v>54</v>
      </c>
      <c r="P5150" s="29" t="n">
        <v>42889</v>
      </c>
      <c r="Q5150" s="29" t="n">
        <v>42892</v>
      </c>
      <c r="R5150" s="28" t="n">
        <v>4492</v>
      </c>
      <c r="S5150" s="28" t="n">
        <f aca="false">IF(O5150="Won",R5150,IF(O5150="Lost",0,N5150))</f>
        <v>4492</v>
      </c>
      <c r="T5150" s="30" t="n">
        <f aca="false">IF(AND(P5150&lt;&gt;"",Q5150&lt;&gt;""),Q5150-P5150,"")</f>
        <v>3</v>
      </c>
      <c r="U5150" s="30" t="str">
        <f aca="false">IF(AND(O5150="Engaging",P5150&lt;&gt;""),'Leia-me'!$B$5-P5150,"")</f>
        <v/>
      </c>
      <c r="V5150" s="25" t="str">
        <f aca="false">IF(O5150&lt;&gt;"Engaging","",IF(U5150&lt;='Leia-me'!$B$6,"Saudável",IF(U5150&lt;='Leia-me'!$B$7,"Esfriando",IF(U5150&lt;='Leia-me'!$B$8,"Última chance","Zumbi"))))</f>
        <v/>
      </c>
      <c r="W5150" s="25" t="n">
        <f aca="false">IF(O5150="Won",1,IF(O5150="Lost",0,""))</f>
        <v>1</v>
      </c>
      <c r="X5150" s="25" t="s">
        <v>1835</v>
      </c>
      <c r="Y5150" s="25" t="str">
        <f aca="false">IF(E5150="","Sim","")</f>
        <v/>
      </c>
    </row>
    <row r="5151" customFormat="false" ht="15" hidden="false" customHeight="false" outlineLevel="0" collapsed="false">
      <c r="A5151" s="25" t="s">
        <v>5414</v>
      </c>
      <c r="B5151" s="25" t="s">
        <v>84</v>
      </c>
      <c r="C5151" s="25" t="s">
        <v>93</v>
      </c>
      <c r="D5151" s="25" t="s">
        <v>94</v>
      </c>
      <c r="E5151" s="25" t="s">
        <v>3359</v>
      </c>
      <c r="F5151" s="25" t="s">
        <v>159</v>
      </c>
      <c r="G5151" s="26" t="n">
        <v>882.12</v>
      </c>
      <c r="H5151" s="27" t="n">
        <v>2769</v>
      </c>
      <c r="I5151" s="25" t="s">
        <v>147</v>
      </c>
      <c r="K5151" s="25" t="n">
        <v>1997</v>
      </c>
      <c r="L5151" s="25" t="s">
        <v>1834</v>
      </c>
      <c r="M5151" s="25" t="s">
        <v>171</v>
      </c>
      <c r="N5151" s="28" t="n">
        <v>4821</v>
      </c>
      <c r="O5151" s="25" t="s">
        <v>54</v>
      </c>
      <c r="P5151" s="29" t="n">
        <v>42890</v>
      </c>
      <c r="Q5151" s="29" t="n">
        <v>42903</v>
      </c>
      <c r="R5151" s="28" t="n">
        <v>4942</v>
      </c>
      <c r="S5151" s="28" t="n">
        <f aca="false">IF(O5151="Won",R5151,IF(O5151="Lost",0,N5151))</f>
        <v>4942</v>
      </c>
      <c r="T5151" s="30" t="n">
        <f aca="false">IF(AND(P5151&lt;&gt;"",Q5151&lt;&gt;""),Q5151-P5151,"")</f>
        <v>13</v>
      </c>
      <c r="U5151" s="30" t="str">
        <f aca="false">IF(AND(O5151="Engaging",P5151&lt;&gt;""),'Leia-me'!$B$5-P5151,"")</f>
        <v/>
      </c>
      <c r="V5151" s="25" t="str">
        <f aca="false">IF(O5151&lt;&gt;"Engaging","",IF(U5151&lt;='Leia-me'!$B$6,"Saudável",IF(U5151&lt;='Leia-me'!$B$7,"Esfriando",IF(U5151&lt;='Leia-me'!$B$8,"Última chance","Zumbi"))))</f>
        <v/>
      </c>
      <c r="W5151" s="25" t="n">
        <f aca="false">IF(O5151="Won",1,IF(O5151="Lost",0,""))</f>
        <v>1</v>
      </c>
      <c r="X5151" s="25" t="s">
        <v>1835</v>
      </c>
      <c r="Y5151" s="25" t="str">
        <f aca="false">IF(E5151="","Sim","")</f>
        <v/>
      </c>
    </row>
    <row r="5152" customFormat="false" ht="15" hidden="false" customHeight="false" outlineLevel="0" collapsed="false">
      <c r="A5152" s="25" t="s">
        <v>5415</v>
      </c>
      <c r="B5152" s="25" t="s">
        <v>84</v>
      </c>
      <c r="C5152" s="25" t="s">
        <v>93</v>
      </c>
      <c r="D5152" s="25" t="s">
        <v>94</v>
      </c>
      <c r="E5152" s="25" t="s">
        <v>1090</v>
      </c>
      <c r="F5152" s="25" t="s">
        <v>155</v>
      </c>
      <c r="G5152" s="26" t="n">
        <v>6395.05</v>
      </c>
      <c r="H5152" s="27" t="n">
        <v>20275</v>
      </c>
      <c r="I5152" s="25" t="s">
        <v>147</v>
      </c>
      <c r="K5152" s="25" t="n">
        <v>1994</v>
      </c>
      <c r="L5152" s="25" t="s">
        <v>170</v>
      </c>
      <c r="M5152" s="25" t="s">
        <v>171</v>
      </c>
      <c r="N5152" s="28" t="n">
        <v>1096</v>
      </c>
      <c r="O5152" s="25" t="s">
        <v>54</v>
      </c>
      <c r="P5152" s="29" t="n">
        <v>42892</v>
      </c>
      <c r="Q5152" s="29" t="n">
        <v>42962</v>
      </c>
      <c r="R5152" s="28" t="n">
        <v>979</v>
      </c>
      <c r="S5152" s="28" t="n">
        <f aca="false">IF(O5152="Won",R5152,IF(O5152="Lost",0,N5152))</f>
        <v>979</v>
      </c>
      <c r="T5152" s="30" t="n">
        <f aca="false">IF(AND(P5152&lt;&gt;"",Q5152&lt;&gt;""),Q5152-P5152,"")</f>
        <v>70</v>
      </c>
      <c r="U5152" s="30" t="str">
        <f aca="false">IF(AND(O5152="Engaging",P5152&lt;&gt;""),'Leia-me'!$B$5-P5152,"")</f>
        <v/>
      </c>
      <c r="V5152" s="25" t="str">
        <f aca="false">IF(O5152&lt;&gt;"Engaging","",IF(U5152&lt;='Leia-me'!$B$6,"Saudável",IF(U5152&lt;='Leia-me'!$B$7,"Esfriando",IF(U5152&lt;='Leia-me'!$B$8,"Última chance","Zumbi"))))</f>
        <v/>
      </c>
      <c r="W5152" s="25" t="n">
        <f aca="false">IF(O5152="Won",1,IF(O5152="Lost",0,""))</f>
        <v>1</v>
      </c>
      <c r="Y5152" s="25" t="str">
        <f aca="false">IF(E5152="","Sim","")</f>
        <v/>
      </c>
    </row>
    <row r="5153" customFormat="false" ht="15" hidden="false" customHeight="false" outlineLevel="0" collapsed="false">
      <c r="A5153" s="25" t="s">
        <v>5416</v>
      </c>
      <c r="B5153" s="25" t="s">
        <v>84</v>
      </c>
      <c r="C5153" s="25" t="s">
        <v>93</v>
      </c>
      <c r="D5153" s="25" t="s">
        <v>94</v>
      </c>
      <c r="E5153" s="25" t="s">
        <v>3373</v>
      </c>
      <c r="F5153" s="25" t="s">
        <v>192</v>
      </c>
      <c r="G5153" s="26" t="n">
        <v>4478.47</v>
      </c>
      <c r="H5153" s="27" t="n">
        <v>13809</v>
      </c>
      <c r="I5153" s="25" t="s">
        <v>147</v>
      </c>
      <c r="K5153" s="25" t="n">
        <v>1979</v>
      </c>
      <c r="L5153" s="25" t="s">
        <v>170</v>
      </c>
      <c r="M5153" s="25" t="s">
        <v>171</v>
      </c>
      <c r="N5153" s="28" t="n">
        <v>1096</v>
      </c>
      <c r="O5153" s="25" t="s">
        <v>54</v>
      </c>
      <c r="P5153" s="29" t="n">
        <v>42892</v>
      </c>
      <c r="Q5153" s="29" t="n">
        <v>42903</v>
      </c>
      <c r="R5153" s="28" t="n">
        <v>1064</v>
      </c>
      <c r="S5153" s="28" t="n">
        <f aca="false">IF(O5153="Won",R5153,IF(O5153="Lost",0,N5153))</f>
        <v>1064</v>
      </c>
      <c r="T5153" s="30" t="n">
        <f aca="false">IF(AND(P5153&lt;&gt;"",Q5153&lt;&gt;""),Q5153-P5153,"")</f>
        <v>11</v>
      </c>
      <c r="U5153" s="30" t="str">
        <f aca="false">IF(AND(O5153="Engaging",P5153&lt;&gt;""),'Leia-me'!$B$5-P5153,"")</f>
        <v/>
      </c>
      <c r="V5153" s="25" t="str">
        <f aca="false">IF(O5153&lt;&gt;"Engaging","",IF(U5153&lt;='Leia-me'!$B$6,"Saudável",IF(U5153&lt;='Leia-me'!$B$7,"Esfriando",IF(U5153&lt;='Leia-me'!$B$8,"Última chance","Zumbi"))))</f>
        <v/>
      </c>
      <c r="W5153" s="25" t="n">
        <f aca="false">IF(O5153="Won",1,IF(O5153="Lost",0,""))</f>
        <v>1</v>
      </c>
      <c r="Y5153" s="25" t="str">
        <f aca="false">IF(E5153="","Sim","")</f>
        <v/>
      </c>
    </row>
    <row r="5154" customFormat="false" ht="15" hidden="false" customHeight="false" outlineLevel="0" collapsed="false">
      <c r="A5154" s="25" t="s">
        <v>5417</v>
      </c>
      <c r="B5154" s="25" t="s">
        <v>84</v>
      </c>
      <c r="C5154" s="25" t="s">
        <v>93</v>
      </c>
      <c r="D5154" s="25" t="s">
        <v>94</v>
      </c>
      <c r="E5154" s="25" t="s">
        <v>1653</v>
      </c>
      <c r="F5154" s="25" t="s">
        <v>165</v>
      </c>
      <c r="G5154" s="26" t="n">
        <v>3838.39</v>
      </c>
      <c r="H5154" s="27" t="n">
        <v>8274</v>
      </c>
      <c r="I5154" s="25" t="s">
        <v>147</v>
      </c>
      <c r="K5154" s="25" t="n">
        <v>1989</v>
      </c>
      <c r="L5154" s="25" t="s">
        <v>1834</v>
      </c>
      <c r="M5154" s="25" t="s">
        <v>171</v>
      </c>
      <c r="N5154" s="28" t="n">
        <v>4821</v>
      </c>
      <c r="O5154" s="25" t="s">
        <v>54</v>
      </c>
      <c r="P5154" s="29" t="n">
        <v>42892</v>
      </c>
      <c r="Q5154" s="29" t="n">
        <v>42967</v>
      </c>
      <c r="R5154" s="28" t="n">
        <v>5166</v>
      </c>
      <c r="S5154" s="28" t="n">
        <f aca="false">IF(O5154="Won",R5154,IF(O5154="Lost",0,N5154))</f>
        <v>5166</v>
      </c>
      <c r="T5154" s="30" t="n">
        <f aca="false">IF(AND(P5154&lt;&gt;"",Q5154&lt;&gt;""),Q5154-P5154,"")</f>
        <v>75</v>
      </c>
      <c r="U5154" s="30" t="str">
        <f aca="false">IF(AND(O5154="Engaging",P5154&lt;&gt;""),'Leia-me'!$B$5-P5154,"")</f>
        <v/>
      </c>
      <c r="V5154" s="25" t="str">
        <f aca="false">IF(O5154&lt;&gt;"Engaging","",IF(U5154&lt;='Leia-me'!$B$6,"Saudável",IF(U5154&lt;='Leia-me'!$B$7,"Esfriando",IF(U5154&lt;='Leia-me'!$B$8,"Última chance","Zumbi"))))</f>
        <v/>
      </c>
      <c r="W5154" s="25" t="n">
        <f aca="false">IF(O5154="Won",1,IF(O5154="Lost",0,""))</f>
        <v>1</v>
      </c>
      <c r="X5154" s="25" t="s">
        <v>1835</v>
      </c>
      <c r="Y5154" s="25" t="str">
        <f aca="false">IF(E5154="","Sim","")</f>
        <v/>
      </c>
    </row>
    <row r="5155" customFormat="false" ht="15" hidden="false" customHeight="false" outlineLevel="0" collapsed="false">
      <c r="A5155" s="25" t="s">
        <v>5418</v>
      </c>
      <c r="B5155" s="25" t="s">
        <v>84</v>
      </c>
      <c r="C5155" s="25" t="s">
        <v>93</v>
      </c>
      <c r="D5155" s="25" t="s">
        <v>94</v>
      </c>
      <c r="E5155" s="25" t="s">
        <v>3373</v>
      </c>
      <c r="F5155" s="25" t="s">
        <v>192</v>
      </c>
      <c r="G5155" s="26" t="n">
        <v>4478.47</v>
      </c>
      <c r="H5155" s="27" t="n">
        <v>13809</v>
      </c>
      <c r="I5155" s="25" t="s">
        <v>147</v>
      </c>
      <c r="K5155" s="25" t="n">
        <v>1979</v>
      </c>
      <c r="L5155" s="25" t="s">
        <v>170</v>
      </c>
      <c r="M5155" s="25" t="s">
        <v>171</v>
      </c>
      <c r="N5155" s="28" t="n">
        <v>1096</v>
      </c>
      <c r="O5155" s="25" t="s">
        <v>56</v>
      </c>
      <c r="P5155" s="29" t="n">
        <v>42895</v>
      </c>
      <c r="Q5155" s="33"/>
      <c r="R5155" s="34"/>
      <c r="S5155" s="28" t="n">
        <f aca="false">IF(O5155="Won",R5155,IF(O5155="Lost",0,N5155))</f>
        <v>1096</v>
      </c>
      <c r="T5155" s="30" t="str">
        <f aca="false">IF(AND(P5155&lt;&gt;"",Q5155&lt;&gt;""),Q5155-P5155,"")</f>
        <v/>
      </c>
      <c r="U5155" s="30" t="n">
        <f aca="false">IF(AND(O5155="Engaging",P5155&lt;&gt;""),'Leia-me'!$B$5-P5155,"")</f>
        <v>205</v>
      </c>
      <c r="V5155" s="25" t="str">
        <f aca="false">IF(O5155&lt;&gt;"Engaging","",IF(U5155&lt;='Leia-me'!$B$6,"Saudável",IF(U5155&lt;='Leia-me'!$B$7,"Esfriando",IF(U5155&lt;='Leia-me'!$B$8,"Última chance","Zumbi"))))</f>
        <v>Zumbi</v>
      </c>
      <c r="W5155" s="25" t="str">
        <f aca="false">IF(O5155="Won",1,IF(O5155="Lost",0,""))</f>
        <v/>
      </c>
      <c r="Y5155" s="25" t="str">
        <f aca="false">IF(E5155="","Sim","")</f>
        <v/>
      </c>
    </row>
    <row r="5156" customFormat="false" ht="15" hidden="false" customHeight="false" outlineLevel="0" collapsed="false">
      <c r="A5156" s="25" t="s">
        <v>5419</v>
      </c>
      <c r="B5156" s="25" t="s">
        <v>84</v>
      </c>
      <c r="C5156" s="25" t="s">
        <v>93</v>
      </c>
      <c r="D5156" s="25" t="s">
        <v>94</v>
      </c>
      <c r="E5156" s="25" t="s">
        <v>1090</v>
      </c>
      <c r="F5156" s="25" t="s">
        <v>155</v>
      </c>
      <c r="G5156" s="26" t="n">
        <v>6395.05</v>
      </c>
      <c r="H5156" s="27" t="n">
        <v>20275</v>
      </c>
      <c r="I5156" s="25" t="s">
        <v>147</v>
      </c>
      <c r="K5156" s="25" t="n">
        <v>1994</v>
      </c>
      <c r="L5156" s="25" t="s">
        <v>170</v>
      </c>
      <c r="M5156" s="25" t="s">
        <v>171</v>
      </c>
      <c r="N5156" s="28" t="n">
        <v>1096</v>
      </c>
      <c r="O5156" s="25" t="s">
        <v>54</v>
      </c>
      <c r="P5156" s="29" t="n">
        <v>42897</v>
      </c>
      <c r="Q5156" s="29" t="n">
        <v>42964</v>
      </c>
      <c r="R5156" s="28" t="n">
        <v>892</v>
      </c>
      <c r="S5156" s="28" t="n">
        <f aca="false">IF(O5156="Won",R5156,IF(O5156="Lost",0,N5156))</f>
        <v>892</v>
      </c>
      <c r="T5156" s="30" t="n">
        <f aca="false">IF(AND(P5156&lt;&gt;"",Q5156&lt;&gt;""),Q5156-P5156,"")</f>
        <v>67</v>
      </c>
      <c r="U5156" s="30" t="str">
        <f aca="false">IF(AND(O5156="Engaging",P5156&lt;&gt;""),'Leia-me'!$B$5-P5156,"")</f>
        <v/>
      </c>
      <c r="V5156" s="25" t="str">
        <f aca="false">IF(O5156&lt;&gt;"Engaging","",IF(U5156&lt;='Leia-me'!$B$6,"Saudável",IF(U5156&lt;='Leia-me'!$B$7,"Esfriando",IF(U5156&lt;='Leia-me'!$B$8,"Última chance","Zumbi"))))</f>
        <v/>
      </c>
      <c r="W5156" s="25" t="n">
        <f aca="false">IF(O5156="Won",1,IF(O5156="Lost",0,""))</f>
        <v>1</v>
      </c>
      <c r="Y5156" s="25" t="str">
        <f aca="false">IF(E5156="","Sim","")</f>
        <v/>
      </c>
    </row>
    <row r="5157" customFormat="false" ht="15" hidden="false" customHeight="false" outlineLevel="0" collapsed="false">
      <c r="A5157" s="25" t="s">
        <v>5420</v>
      </c>
      <c r="B5157" s="25" t="s">
        <v>84</v>
      </c>
      <c r="C5157" s="25" t="s">
        <v>93</v>
      </c>
      <c r="D5157" s="25" t="s">
        <v>94</v>
      </c>
      <c r="E5157" s="25" t="s">
        <v>2530</v>
      </c>
      <c r="F5157" s="25" t="s">
        <v>185</v>
      </c>
      <c r="G5157" s="26" t="n">
        <v>527.11</v>
      </c>
      <c r="H5157" s="27" t="n">
        <v>1428</v>
      </c>
      <c r="I5157" s="25" t="s">
        <v>147</v>
      </c>
      <c r="J5157" s="25" t="s">
        <v>193</v>
      </c>
      <c r="K5157" s="25" t="n">
        <v>2011</v>
      </c>
      <c r="L5157" s="25" t="s">
        <v>178</v>
      </c>
      <c r="M5157" s="25" t="s">
        <v>171</v>
      </c>
      <c r="N5157" s="28" t="n">
        <v>5482</v>
      </c>
      <c r="O5157" s="25" t="s">
        <v>54</v>
      </c>
      <c r="P5157" s="29" t="n">
        <v>42897</v>
      </c>
      <c r="Q5157" s="29" t="n">
        <v>42905</v>
      </c>
      <c r="R5157" s="28" t="n">
        <v>5353</v>
      </c>
      <c r="S5157" s="28" t="n">
        <f aca="false">IF(O5157="Won",R5157,IF(O5157="Lost",0,N5157))</f>
        <v>5353</v>
      </c>
      <c r="T5157" s="30" t="n">
        <f aca="false">IF(AND(P5157&lt;&gt;"",Q5157&lt;&gt;""),Q5157-P5157,"")</f>
        <v>8</v>
      </c>
      <c r="U5157" s="30" t="str">
        <f aca="false">IF(AND(O5157="Engaging",P5157&lt;&gt;""),'Leia-me'!$B$5-P5157,"")</f>
        <v/>
      </c>
      <c r="V5157" s="25" t="str">
        <f aca="false">IF(O5157&lt;&gt;"Engaging","",IF(U5157&lt;='Leia-me'!$B$6,"Saudável",IF(U5157&lt;='Leia-me'!$B$7,"Esfriando",IF(U5157&lt;='Leia-me'!$B$8,"Última chance","Zumbi"))))</f>
        <v/>
      </c>
      <c r="W5157" s="25" t="n">
        <f aca="false">IF(O5157="Won",1,IF(O5157="Lost",0,""))</f>
        <v>1</v>
      </c>
      <c r="Y5157" s="25" t="str">
        <f aca="false">IF(E5157="","Sim","")</f>
        <v/>
      </c>
    </row>
    <row r="5158" customFormat="false" ht="15" hidden="false" customHeight="false" outlineLevel="0" collapsed="false">
      <c r="A5158" s="25" t="s">
        <v>5421</v>
      </c>
      <c r="B5158" s="25" t="s">
        <v>84</v>
      </c>
      <c r="C5158" s="25" t="s">
        <v>93</v>
      </c>
      <c r="D5158" s="25" t="s">
        <v>94</v>
      </c>
      <c r="E5158" s="25" t="s">
        <v>3359</v>
      </c>
      <c r="F5158" s="25" t="s">
        <v>159</v>
      </c>
      <c r="G5158" s="26" t="n">
        <v>882.12</v>
      </c>
      <c r="H5158" s="27" t="n">
        <v>2769</v>
      </c>
      <c r="I5158" s="25" t="s">
        <v>147</v>
      </c>
      <c r="K5158" s="25" t="n">
        <v>1997</v>
      </c>
      <c r="L5158" s="25" t="s">
        <v>1834</v>
      </c>
      <c r="M5158" s="25" t="s">
        <v>171</v>
      </c>
      <c r="N5158" s="28" t="n">
        <v>4821</v>
      </c>
      <c r="O5158" s="25" t="s">
        <v>54</v>
      </c>
      <c r="P5158" s="29" t="n">
        <v>42898</v>
      </c>
      <c r="Q5158" s="29" t="n">
        <v>43001</v>
      </c>
      <c r="R5158" s="28" t="n">
        <v>4506</v>
      </c>
      <c r="S5158" s="28" t="n">
        <f aca="false">IF(O5158="Won",R5158,IF(O5158="Lost",0,N5158))</f>
        <v>4506</v>
      </c>
      <c r="T5158" s="30" t="n">
        <f aca="false">IF(AND(P5158&lt;&gt;"",Q5158&lt;&gt;""),Q5158-P5158,"")</f>
        <v>103</v>
      </c>
      <c r="U5158" s="30" t="str">
        <f aca="false">IF(AND(O5158="Engaging",P5158&lt;&gt;""),'Leia-me'!$B$5-P5158,"")</f>
        <v/>
      </c>
      <c r="V5158" s="25" t="str">
        <f aca="false">IF(O5158&lt;&gt;"Engaging","",IF(U5158&lt;='Leia-me'!$B$6,"Saudável",IF(U5158&lt;='Leia-me'!$B$7,"Esfriando",IF(U5158&lt;='Leia-me'!$B$8,"Última chance","Zumbi"))))</f>
        <v/>
      </c>
      <c r="W5158" s="25" t="n">
        <f aca="false">IF(O5158="Won",1,IF(O5158="Lost",0,""))</f>
        <v>1</v>
      </c>
      <c r="X5158" s="25" t="s">
        <v>1835</v>
      </c>
      <c r="Y5158" s="25" t="str">
        <f aca="false">IF(E5158="","Sim","")</f>
        <v/>
      </c>
    </row>
    <row r="5159" customFormat="false" ht="15" hidden="false" customHeight="false" outlineLevel="0" collapsed="false">
      <c r="A5159" s="25" t="s">
        <v>5422</v>
      </c>
      <c r="B5159" s="25" t="s">
        <v>84</v>
      </c>
      <c r="C5159" s="25" t="s">
        <v>93</v>
      </c>
      <c r="D5159" s="25" t="s">
        <v>94</v>
      </c>
      <c r="E5159" s="25" t="s">
        <v>661</v>
      </c>
      <c r="F5159" s="25" t="s">
        <v>146</v>
      </c>
      <c r="G5159" s="26" t="n">
        <v>251.41</v>
      </c>
      <c r="H5159" s="27" t="n">
        <v>495</v>
      </c>
      <c r="I5159" s="25" t="s">
        <v>147</v>
      </c>
      <c r="K5159" s="25" t="n">
        <v>1999</v>
      </c>
      <c r="L5159" s="25" t="s">
        <v>170</v>
      </c>
      <c r="M5159" s="25" t="s">
        <v>171</v>
      </c>
      <c r="N5159" s="28" t="n">
        <v>1096</v>
      </c>
      <c r="O5159" s="25" t="s">
        <v>55</v>
      </c>
      <c r="P5159" s="29" t="n">
        <v>42899</v>
      </c>
      <c r="Q5159" s="29" t="n">
        <v>42985</v>
      </c>
      <c r="R5159" s="28" t="n">
        <v>0</v>
      </c>
      <c r="S5159" s="28" t="n">
        <f aca="false">IF(O5159="Won",R5159,IF(O5159="Lost",0,N5159))</f>
        <v>0</v>
      </c>
      <c r="T5159" s="30" t="n">
        <f aca="false">IF(AND(P5159&lt;&gt;"",Q5159&lt;&gt;""),Q5159-P5159,"")</f>
        <v>86</v>
      </c>
      <c r="U5159" s="30" t="str">
        <f aca="false">IF(AND(O5159="Engaging",P5159&lt;&gt;""),'Leia-me'!$B$5-P5159,"")</f>
        <v/>
      </c>
      <c r="V5159" s="25" t="str">
        <f aca="false">IF(O5159&lt;&gt;"Engaging","",IF(U5159&lt;='Leia-me'!$B$6,"Saudável",IF(U5159&lt;='Leia-me'!$B$7,"Esfriando",IF(U5159&lt;='Leia-me'!$B$8,"Última chance","Zumbi"))))</f>
        <v/>
      </c>
      <c r="W5159" s="25" t="n">
        <f aca="false">IF(O5159="Won",1,IF(O5159="Lost",0,""))</f>
        <v>0</v>
      </c>
      <c r="Y5159" s="25" t="str">
        <f aca="false">IF(E5159="","Sim","")</f>
        <v/>
      </c>
    </row>
    <row r="5160" customFormat="false" ht="15" hidden="false" customHeight="false" outlineLevel="0" collapsed="false">
      <c r="A5160" s="25" t="s">
        <v>5423</v>
      </c>
      <c r="B5160" s="25" t="s">
        <v>84</v>
      </c>
      <c r="C5160" s="25" t="s">
        <v>93</v>
      </c>
      <c r="D5160" s="25" t="s">
        <v>94</v>
      </c>
      <c r="E5160" s="25" t="s">
        <v>1090</v>
      </c>
      <c r="F5160" s="25" t="s">
        <v>155</v>
      </c>
      <c r="G5160" s="26" t="n">
        <v>6395.05</v>
      </c>
      <c r="H5160" s="27" t="n">
        <v>20275</v>
      </c>
      <c r="I5160" s="25" t="s">
        <v>147</v>
      </c>
      <c r="K5160" s="25" t="n">
        <v>1994</v>
      </c>
      <c r="L5160" s="25" t="s">
        <v>186</v>
      </c>
      <c r="M5160" s="25" t="s">
        <v>171</v>
      </c>
      <c r="N5160" s="28" t="n">
        <v>550</v>
      </c>
      <c r="O5160" s="25" t="s">
        <v>54</v>
      </c>
      <c r="P5160" s="29" t="n">
        <v>42901</v>
      </c>
      <c r="Q5160" s="29" t="n">
        <v>42912</v>
      </c>
      <c r="R5160" s="28" t="n">
        <v>420</v>
      </c>
      <c r="S5160" s="28" t="n">
        <f aca="false">IF(O5160="Won",R5160,IF(O5160="Lost",0,N5160))</f>
        <v>420</v>
      </c>
      <c r="T5160" s="30" t="n">
        <f aca="false">IF(AND(P5160&lt;&gt;"",Q5160&lt;&gt;""),Q5160-P5160,"")</f>
        <v>11</v>
      </c>
      <c r="U5160" s="30" t="str">
        <f aca="false">IF(AND(O5160="Engaging",P5160&lt;&gt;""),'Leia-me'!$B$5-P5160,"")</f>
        <v/>
      </c>
      <c r="V5160" s="25" t="str">
        <f aca="false">IF(O5160&lt;&gt;"Engaging","",IF(U5160&lt;='Leia-me'!$B$6,"Saudável",IF(U5160&lt;='Leia-me'!$B$7,"Esfriando",IF(U5160&lt;='Leia-me'!$B$8,"Última chance","Zumbi"))))</f>
        <v/>
      </c>
      <c r="W5160" s="25" t="n">
        <f aca="false">IF(O5160="Won",1,IF(O5160="Lost",0,""))</f>
        <v>1</v>
      </c>
      <c r="Y5160" s="25" t="str">
        <f aca="false">IF(E5160="","Sim","")</f>
        <v/>
      </c>
    </row>
    <row r="5161" customFormat="false" ht="15" hidden="false" customHeight="false" outlineLevel="0" collapsed="false">
      <c r="A5161" s="25" t="s">
        <v>5424</v>
      </c>
      <c r="B5161" s="25" t="s">
        <v>84</v>
      </c>
      <c r="C5161" s="25" t="s">
        <v>93</v>
      </c>
      <c r="D5161" s="25" t="s">
        <v>94</v>
      </c>
      <c r="E5161" s="25" t="s">
        <v>1653</v>
      </c>
      <c r="F5161" s="25" t="s">
        <v>165</v>
      </c>
      <c r="G5161" s="26" t="n">
        <v>3838.39</v>
      </c>
      <c r="H5161" s="27" t="n">
        <v>8274</v>
      </c>
      <c r="I5161" s="25" t="s">
        <v>147</v>
      </c>
      <c r="K5161" s="25" t="n">
        <v>1989</v>
      </c>
      <c r="L5161" s="25" t="s">
        <v>1834</v>
      </c>
      <c r="M5161" s="25" t="s">
        <v>171</v>
      </c>
      <c r="N5161" s="28" t="n">
        <v>4821</v>
      </c>
      <c r="O5161" s="25" t="s">
        <v>54</v>
      </c>
      <c r="P5161" s="29" t="n">
        <v>42901</v>
      </c>
      <c r="Q5161" s="29" t="n">
        <v>42906</v>
      </c>
      <c r="R5161" s="28" t="n">
        <v>4939</v>
      </c>
      <c r="S5161" s="28" t="n">
        <f aca="false">IF(O5161="Won",R5161,IF(O5161="Lost",0,N5161))</f>
        <v>4939</v>
      </c>
      <c r="T5161" s="30" t="n">
        <f aca="false">IF(AND(P5161&lt;&gt;"",Q5161&lt;&gt;""),Q5161-P5161,"")</f>
        <v>5</v>
      </c>
      <c r="U5161" s="30" t="str">
        <f aca="false">IF(AND(O5161="Engaging",P5161&lt;&gt;""),'Leia-me'!$B$5-P5161,"")</f>
        <v/>
      </c>
      <c r="V5161" s="25" t="str">
        <f aca="false">IF(O5161&lt;&gt;"Engaging","",IF(U5161&lt;='Leia-me'!$B$6,"Saudável",IF(U5161&lt;='Leia-me'!$B$7,"Esfriando",IF(U5161&lt;='Leia-me'!$B$8,"Última chance","Zumbi"))))</f>
        <v/>
      </c>
      <c r="W5161" s="25" t="n">
        <f aca="false">IF(O5161="Won",1,IF(O5161="Lost",0,""))</f>
        <v>1</v>
      </c>
      <c r="X5161" s="25" t="s">
        <v>1835</v>
      </c>
      <c r="Y5161" s="25" t="str">
        <f aca="false">IF(E5161="","Sim","")</f>
        <v/>
      </c>
    </row>
    <row r="5162" customFormat="false" ht="15" hidden="false" customHeight="false" outlineLevel="0" collapsed="false">
      <c r="A5162" s="25" t="s">
        <v>5425</v>
      </c>
      <c r="B5162" s="25" t="s">
        <v>84</v>
      </c>
      <c r="C5162" s="25" t="s">
        <v>93</v>
      </c>
      <c r="D5162" s="25" t="s">
        <v>94</v>
      </c>
      <c r="E5162" s="25" t="s">
        <v>1158</v>
      </c>
      <c r="F5162" s="25" t="s">
        <v>185</v>
      </c>
      <c r="G5162" s="26" t="n">
        <v>7708.38</v>
      </c>
      <c r="H5162" s="27" t="n">
        <v>13756</v>
      </c>
      <c r="I5162" s="25" t="s">
        <v>147</v>
      </c>
      <c r="K5162" s="25" t="n">
        <v>1980</v>
      </c>
      <c r="L5162" s="25" t="s">
        <v>170</v>
      </c>
      <c r="M5162" s="25" t="s">
        <v>171</v>
      </c>
      <c r="N5162" s="28" t="n">
        <v>1096</v>
      </c>
      <c r="O5162" s="25" t="s">
        <v>54</v>
      </c>
      <c r="P5162" s="29" t="n">
        <v>42902</v>
      </c>
      <c r="Q5162" s="29" t="n">
        <v>42911</v>
      </c>
      <c r="R5162" s="28" t="n">
        <v>985</v>
      </c>
      <c r="S5162" s="28" t="n">
        <f aca="false">IF(O5162="Won",R5162,IF(O5162="Lost",0,N5162))</f>
        <v>985</v>
      </c>
      <c r="T5162" s="30" t="n">
        <f aca="false">IF(AND(P5162&lt;&gt;"",Q5162&lt;&gt;""),Q5162-P5162,"")</f>
        <v>9</v>
      </c>
      <c r="U5162" s="30" t="str">
        <f aca="false">IF(AND(O5162="Engaging",P5162&lt;&gt;""),'Leia-me'!$B$5-P5162,"")</f>
        <v/>
      </c>
      <c r="V5162" s="25" t="str">
        <f aca="false">IF(O5162&lt;&gt;"Engaging","",IF(U5162&lt;='Leia-me'!$B$6,"Saudável",IF(U5162&lt;='Leia-me'!$B$7,"Esfriando",IF(U5162&lt;='Leia-me'!$B$8,"Última chance","Zumbi"))))</f>
        <v/>
      </c>
      <c r="W5162" s="25" t="n">
        <f aca="false">IF(O5162="Won",1,IF(O5162="Lost",0,""))</f>
        <v>1</v>
      </c>
      <c r="Y5162" s="25" t="str">
        <f aca="false">IF(E5162="","Sim","")</f>
        <v/>
      </c>
    </row>
    <row r="5163" customFormat="false" ht="15" hidden="false" customHeight="false" outlineLevel="0" collapsed="false">
      <c r="A5163" s="25" t="s">
        <v>5426</v>
      </c>
      <c r="B5163" s="25" t="s">
        <v>84</v>
      </c>
      <c r="C5163" s="25" t="s">
        <v>93</v>
      </c>
      <c r="D5163" s="25" t="s">
        <v>94</v>
      </c>
      <c r="G5163" s="31"/>
      <c r="H5163" s="32"/>
      <c r="L5163" s="25" t="s">
        <v>178</v>
      </c>
      <c r="M5163" s="25" t="s">
        <v>171</v>
      </c>
      <c r="N5163" s="28" t="n">
        <v>5482</v>
      </c>
      <c r="O5163" s="25" t="s">
        <v>56</v>
      </c>
      <c r="P5163" s="29" t="n">
        <v>42904</v>
      </c>
      <c r="Q5163" s="33"/>
      <c r="R5163" s="34"/>
      <c r="S5163" s="28" t="n">
        <f aca="false">IF(O5163="Won",R5163,IF(O5163="Lost",0,N5163))</f>
        <v>5482</v>
      </c>
      <c r="T5163" s="30" t="str">
        <f aca="false">IF(AND(P5163&lt;&gt;"",Q5163&lt;&gt;""),Q5163-P5163,"")</f>
        <v/>
      </c>
      <c r="U5163" s="30" t="n">
        <f aca="false">IF(AND(O5163="Engaging",P5163&lt;&gt;""),'Leia-me'!$B$5-P5163,"")</f>
        <v>196</v>
      </c>
      <c r="V5163" s="25" t="str">
        <f aca="false">IF(O5163&lt;&gt;"Engaging","",IF(U5163&lt;='Leia-me'!$B$6,"Saudável",IF(U5163&lt;='Leia-me'!$B$7,"Esfriando",IF(U5163&lt;='Leia-me'!$B$8,"Última chance","Zumbi"))))</f>
        <v>Zumbi</v>
      </c>
      <c r="W5163" s="25" t="str">
        <f aca="false">IF(O5163="Won",1,IF(O5163="Lost",0,""))</f>
        <v/>
      </c>
      <c r="Y5163" s="25" t="str">
        <f aca="false">IF(E5163="","Sim","")</f>
        <v>Sim</v>
      </c>
    </row>
    <row r="5164" customFormat="false" ht="15" hidden="false" customHeight="false" outlineLevel="0" collapsed="false">
      <c r="A5164" s="25" t="s">
        <v>5427</v>
      </c>
      <c r="B5164" s="25" t="s">
        <v>84</v>
      </c>
      <c r="C5164" s="25" t="s">
        <v>93</v>
      </c>
      <c r="D5164" s="25" t="s">
        <v>94</v>
      </c>
      <c r="E5164" s="25" t="s">
        <v>417</v>
      </c>
      <c r="F5164" s="25" t="s">
        <v>211</v>
      </c>
      <c r="G5164" s="26" t="n">
        <v>223.8</v>
      </c>
      <c r="H5164" s="27" t="n">
        <v>299</v>
      </c>
      <c r="I5164" s="25" t="s">
        <v>147</v>
      </c>
      <c r="K5164" s="25" t="n">
        <v>2003</v>
      </c>
      <c r="L5164" s="25" t="s">
        <v>160</v>
      </c>
      <c r="M5164" s="25" t="s">
        <v>149</v>
      </c>
      <c r="N5164" s="28" t="n">
        <v>3393</v>
      </c>
      <c r="O5164" s="25" t="s">
        <v>56</v>
      </c>
      <c r="P5164" s="29" t="n">
        <v>42904</v>
      </c>
      <c r="Q5164" s="33"/>
      <c r="R5164" s="34"/>
      <c r="S5164" s="28" t="n">
        <f aca="false">IF(O5164="Won",R5164,IF(O5164="Lost",0,N5164))</f>
        <v>3393</v>
      </c>
      <c r="T5164" s="30" t="str">
        <f aca="false">IF(AND(P5164&lt;&gt;"",Q5164&lt;&gt;""),Q5164-P5164,"")</f>
        <v/>
      </c>
      <c r="U5164" s="30" t="n">
        <f aca="false">IF(AND(O5164="Engaging",P5164&lt;&gt;""),'Leia-me'!$B$5-P5164,"")</f>
        <v>196</v>
      </c>
      <c r="V5164" s="25" t="str">
        <f aca="false">IF(O5164&lt;&gt;"Engaging","",IF(U5164&lt;='Leia-me'!$B$6,"Saudável",IF(U5164&lt;='Leia-me'!$B$7,"Esfriando",IF(U5164&lt;='Leia-me'!$B$8,"Última chance","Zumbi"))))</f>
        <v>Zumbi</v>
      </c>
      <c r="W5164" s="25" t="str">
        <f aca="false">IF(O5164="Won",1,IF(O5164="Lost",0,""))</f>
        <v/>
      </c>
      <c r="Y5164" s="25" t="str">
        <f aca="false">IF(E5164="","Sim","")</f>
        <v/>
      </c>
    </row>
    <row r="5165" customFormat="false" ht="15" hidden="false" customHeight="false" outlineLevel="0" collapsed="false">
      <c r="A5165" s="25" t="s">
        <v>5428</v>
      </c>
      <c r="B5165" s="25" t="s">
        <v>84</v>
      </c>
      <c r="C5165" s="25" t="s">
        <v>93</v>
      </c>
      <c r="D5165" s="25" t="s">
        <v>94</v>
      </c>
      <c r="E5165" s="25" t="s">
        <v>1671</v>
      </c>
      <c r="F5165" s="25" t="s">
        <v>168</v>
      </c>
      <c r="G5165" s="26" t="n">
        <v>3027.46</v>
      </c>
      <c r="H5165" s="27" t="n">
        <v>9516</v>
      </c>
      <c r="I5165" s="25" t="s">
        <v>1672</v>
      </c>
      <c r="K5165" s="25" t="n">
        <v>1984</v>
      </c>
      <c r="L5165" s="25" t="s">
        <v>1834</v>
      </c>
      <c r="M5165" s="25" t="s">
        <v>171</v>
      </c>
      <c r="N5165" s="28" t="n">
        <v>4821</v>
      </c>
      <c r="O5165" s="25" t="s">
        <v>54</v>
      </c>
      <c r="P5165" s="29" t="n">
        <v>42904</v>
      </c>
      <c r="Q5165" s="29" t="n">
        <v>42912</v>
      </c>
      <c r="R5165" s="28" t="n">
        <v>3720</v>
      </c>
      <c r="S5165" s="28" t="n">
        <f aca="false">IF(O5165="Won",R5165,IF(O5165="Lost",0,N5165))</f>
        <v>3720</v>
      </c>
      <c r="T5165" s="30" t="n">
        <f aca="false">IF(AND(P5165&lt;&gt;"",Q5165&lt;&gt;""),Q5165-P5165,"")</f>
        <v>8</v>
      </c>
      <c r="U5165" s="30" t="str">
        <f aca="false">IF(AND(O5165="Engaging",P5165&lt;&gt;""),'Leia-me'!$B$5-P5165,"")</f>
        <v/>
      </c>
      <c r="V5165" s="25" t="str">
        <f aca="false">IF(O5165&lt;&gt;"Engaging","",IF(U5165&lt;='Leia-me'!$B$6,"Saudável",IF(U5165&lt;='Leia-me'!$B$7,"Esfriando",IF(U5165&lt;='Leia-me'!$B$8,"Última chance","Zumbi"))))</f>
        <v/>
      </c>
      <c r="W5165" s="25" t="n">
        <f aca="false">IF(O5165="Won",1,IF(O5165="Lost",0,""))</f>
        <v>1</v>
      </c>
      <c r="X5165" s="25" t="s">
        <v>1835</v>
      </c>
      <c r="Y5165" s="25" t="str">
        <f aca="false">IF(E5165="","Sim","")</f>
        <v/>
      </c>
    </row>
    <row r="5166" customFormat="false" ht="15" hidden="false" customHeight="false" outlineLevel="0" collapsed="false">
      <c r="A5166" s="25" t="s">
        <v>5429</v>
      </c>
      <c r="B5166" s="25" t="s">
        <v>84</v>
      </c>
      <c r="C5166" s="25" t="s">
        <v>93</v>
      </c>
      <c r="D5166" s="25" t="s">
        <v>94</v>
      </c>
      <c r="E5166" s="25" t="s">
        <v>1371</v>
      </c>
      <c r="F5166" s="25" t="s">
        <v>185</v>
      </c>
      <c r="G5166" s="26" t="n">
        <v>40.79</v>
      </c>
      <c r="H5166" s="27" t="n">
        <v>142</v>
      </c>
      <c r="I5166" s="25" t="s">
        <v>1372</v>
      </c>
      <c r="K5166" s="25" t="n">
        <v>2011</v>
      </c>
      <c r="L5166" s="25" t="s">
        <v>1834</v>
      </c>
      <c r="M5166" s="25" t="s">
        <v>171</v>
      </c>
      <c r="N5166" s="28" t="n">
        <v>4821</v>
      </c>
      <c r="O5166" s="25" t="s">
        <v>54</v>
      </c>
      <c r="P5166" s="29" t="n">
        <v>42905</v>
      </c>
      <c r="Q5166" s="29" t="n">
        <v>42907</v>
      </c>
      <c r="R5166" s="28" t="n">
        <v>5388</v>
      </c>
      <c r="S5166" s="28" t="n">
        <f aca="false">IF(O5166="Won",R5166,IF(O5166="Lost",0,N5166))</f>
        <v>5388</v>
      </c>
      <c r="T5166" s="30" t="n">
        <f aca="false">IF(AND(P5166&lt;&gt;"",Q5166&lt;&gt;""),Q5166-P5166,"")</f>
        <v>2</v>
      </c>
      <c r="U5166" s="30" t="str">
        <f aca="false">IF(AND(O5166="Engaging",P5166&lt;&gt;""),'Leia-me'!$B$5-P5166,"")</f>
        <v/>
      </c>
      <c r="V5166" s="25" t="str">
        <f aca="false">IF(O5166&lt;&gt;"Engaging","",IF(U5166&lt;='Leia-me'!$B$6,"Saudável",IF(U5166&lt;='Leia-me'!$B$7,"Esfriando",IF(U5166&lt;='Leia-me'!$B$8,"Última chance","Zumbi"))))</f>
        <v/>
      </c>
      <c r="W5166" s="25" t="n">
        <f aca="false">IF(O5166="Won",1,IF(O5166="Lost",0,""))</f>
        <v>1</v>
      </c>
      <c r="X5166" s="25" t="s">
        <v>1835</v>
      </c>
      <c r="Y5166" s="25" t="str">
        <f aca="false">IF(E5166="","Sim","")</f>
        <v/>
      </c>
    </row>
    <row r="5167" customFormat="false" ht="15" hidden="false" customHeight="false" outlineLevel="0" collapsed="false">
      <c r="A5167" s="25" t="s">
        <v>5430</v>
      </c>
      <c r="B5167" s="25" t="s">
        <v>84</v>
      </c>
      <c r="C5167" s="25" t="s">
        <v>93</v>
      </c>
      <c r="D5167" s="25" t="s">
        <v>94</v>
      </c>
      <c r="E5167" s="25" t="s">
        <v>2530</v>
      </c>
      <c r="F5167" s="25" t="s">
        <v>185</v>
      </c>
      <c r="G5167" s="26" t="n">
        <v>527.11</v>
      </c>
      <c r="H5167" s="27" t="n">
        <v>1428</v>
      </c>
      <c r="I5167" s="25" t="s">
        <v>147</v>
      </c>
      <c r="J5167" s="25" t="s">
        <v>193</v>
      </c>
      <c r="K5167" s="25" t="n">
        <v>2011</v>
      </c>
      <c r="L5167" s="25" t="s">
        <v>1834</v>
      </c>
      <c r="M5167" s="25" t="s">
        <v>171</v>
      </c>
      <c r="N5167" s="28" t="n">
        <v>4821</v>
      </c>
      <c r="O5167" s="25" t="s">
        <v>55</v>
      </c>
      <c r="P5167" s="29" t="n">
        <v>42906</v>
      </c>
      <c r="Q5167" s="29" t="n">
        <v>42911</v>
      </c>
      <c r="R5167" s="28" t="n">
        <v>0</v>
      </c>
      <c r="S5167" s="28" t="n">
        <f aca="false">IF(O5167="Won",R5167,IF(O5167="Lost",0,N5167))</f>
        <v>0</v>
      </c>
      <c r="T5167" s="30" t="n">
        <f aca="false">IF(AND(P5167&lt;&gt;"",Q5167&lt;&gt;""),Q5167-P5167,"")</f>
        <v>5</v>
      </c>
      <c r="U5167" s="30" t="str">
        <f aca="false">IF(AND(O5167="Engaging",P5167&lt;&gt;""),'Leia-me'!$B$5-P5167,"")</f>
        <v/>
      </c>
      <c r="V5167" s="25" t="str">
        <f aca="false">IF(O5167&lt;&gt;"Engaging","",IF(U5167&lt;='Leia-me'!$B$6,"Saudável",IF(U5167&lt;='Leia-me'!$B$7,"Esfriando",IF(U5167&lt;='Leia-me'!$B$8,"Última chance","Zumbi"))))</f>
        <v/>
      </c>
      <c r="W5167" s="25" t="n">
        <f aca="false">IF(O5167="Won",1,IF(O5167="Lost",0,""))</f>
        <v>0</v>
      </c>
      <c r="X5167" s="25" t="s">
        <v>1835</v>
      </c>
      <c r="Y5167" s="25" t="str">
        <f aca="false">IF(E5167="","Sim","")</f>
        <v/>
      </c>
    </row>
    <row r="5168" customFormat="false" ht="15" hidden="false" customHeight="false" outlineLevel="0" collapsed="false">
      <c r="A5168" s="25" t="s">
        <v>5431</v>
      </c>
      <c r="B5168" s="25" t="s">
        <v>84</v>
      </c>
      <c r="C5168" s="25" t="s">
        <v>93</v>
      </c>
      <c r="D5168" s="25" t="s">
        <v>94</v>
      </c>
      <c r="E5168" s="25" t="s">
        <v>494</v>
      </c>
      <c r="F5168" s="25" t="s">
        <v>192</v>
      </c>
      <c r="G5168" s="26" t="n">
        <v>11698.03</v>
      </c>
      <c r="H5168" s="27" t="n">
        <v>34288</v>
      </c>
      <c r="I5168" s="25" t="s">
        <v>147</v>
      </c>
      <c r="K5168" s="25" t="n">
        <v>1982</v>
      </c>
      <c r="L5168" s="25" t="s">
        <v>148</v>
      </c>
      <c r="M5168" s="25" t="s">
        <v>149</v>
      </c>
      <c r="N5168" s="28" t="n">
        <v>55</v>
      </c>
      <c r="O5168" s="25" t="s">
        <v>54</v>
      </c>
      <c r="P5168" s="29" t="n">
        <v>42906</v>
      </c>
      <c r="Q5168" s="29" t="n">
        <v>42972</v>
      </c>
      <c r="R5168" s="28" t="n">
        <v>62</v>
      </c>
      <c r="S5168" s="28" t="n">
        <f aca="false">IF(O5168="Won",R5168,IF(O5168="Lost",0,N5168))</f>
        <v>62</v>
      </c>
      <c r="T5168" s="30" t="n">
        <f aca="false">IF(AND(P5168&lt;&gt;"",Q5168&lt;&gt;""),Q5168-P5168,"")</f>
        <v>66</v>
      </c>
      <c r="U5168" s="30" t="str">
        <f aca="false">IF(AND(O5168="Engaging",P5168&lt;&gt;""),'Leia-me'!$B$5-P5168,"")</f>
        <v/>
      </c>
      <c r="V5168" s="25" t="str">
        <f aca="false">IF(O5168&lt;&gt;"Engaging","",IF(U5168&lt;='Leia-me'!$B$6,"Saudável",IF(U5168&lt;='Leia-me'!$B$7,"Esfriando",IF(U5168&lt;='Leia-me'!$B$8,"Última chance","Zumbi"))))</f>
        <v/>
      </c>
      <c r="W5168" s="25" t="n">
        <f aca="false">IF(O5168="Won",1,IF(O5168="Lost",0,""))</f>
        <v>1</v>
      </c>
      <c r="Y5168" s="25" t="str">
        <f aca="false">IF(E5168="","Sim","")</f>
        <v/>
      </c>
    </row>
    <row r="5169" customFormat="false" ht="15" hidden="false" customHeight="false" outlineLevel="0" collapsed="false">
      <c r="A5169" s="25" t="s">
        <v>5432</v>
      </c>
      <c r="B5169" s="25" t="s">
        <v>84</v>
      </c>
      <c r="C5169" s="25" t="s">
        <v>93</v>
      </c>
      <c r="D5169" s="25" t="s">
        <v>94</v>
      </c>
      <c r="G5169" s="31"/>
      <c r="H5169" s="32"/>
      <c r="L5169" s="25" t="s">
        <v>1834</v>
      </c>
      <c r="M5169" s="25" t="s">
        <v>171</v>
      </c>
      <c r="N5169" s="28" t="n">
        <v>4821</v>
      </c>
      <c r="O5169" s="25" t="s">
        <v>56</v>
      </c>
      <c r="P5169" s="29" t="n">
        <v>42907</v>
      </c>
      <c r="Q5169" s="33"/>
      <c r="R5169" s="34"/>
      <c r="S5169" s="28" t="n">
        <f aca="false">IF(O5169="Won",R5169,IF(O5169="Lost",0,N5169))</f>
        <v>4821</v>
      </c>
      <c r="T5169" s="30" t="str">
        <f aca="false">IF(AND(P5169&lt;&gt;"",Q5169&lt;&gt;""),Q5169-P5169,"")</f>
        <v/>
      </c>
      <c r="U5169" s="30" t="n">
        <f aca="false">IF(AND(O5169="Engaging",P5169&lt;&gt;""),'Leia-me'!$B$5-P5169,"")</f>
        <v>193</v>
      </c>
      <c r="V5169" s="25" t="str">
        <f aca="false">IF(O5169&lt;&gt;"Engaging","",IF(U5169&lt;='Leia-me'!$B$6,"Saudável",IF(U5169&lt;='Leia-me'!$B$7,"Esfriando",IF(U5169&lt;='Leia-me'!$B$8,"Última chance","Zumbi"))))</f>
        <v>Zumbi</v>
      </c>
      <c r="W5169" s="25" t="str">
        <f aca="false">IF(O5169="Won",1,IF(O5169="Lost",0,""))</f>
        <v/>
      </c>
      <c r="X5169" s="25" t="s">
        <v>1835</v>
      </c>
      <c r="Y5169" s="25" t="str">
        <f aca="false">IF(E5169="","Sim","")</f>
        <v>Sim</v>
      </c>
    </row>
    <row r="5170" customFormat="false" ht="15" hidden="false" customHeight="false" outlineLevel="0" collapsed="false">
      <c r="A5170" s="25" t="s">
        <v>5433</v>
      </c>
      <c r="B5170" s="25" t="s">
        <v>84</v>
      </c>
      <c r="C5170" s="25" t="s">
        <v>93</v>
      </c>
      <c r="D5170" s="25" t="s">
        <v>94</v>
      </c>
      <c r="G5170" s="31"/>
      <c r="H5170" s="32"/>
      <c r="L5170" s="25" t="s">
        <v>148</v>
      </c>
      <c r="M5170" s="25" t="s">
        <v>149</v>
      </c>
      <c r="N5170" s="28" t="n">
        <v>55</v>
      </c>
      <c r="O5170" s="25" t="s">
        <v>56</v>
      </c>
      <c r="P5170" s="29" t="n">
        <v>42908</v>
      </c>
      <c r="Q5170" s="33"/>
      <c r="R5170" s="34"/>
      <c r="S5170" s="28" t="n">
        <f aca="false">IF(O5170="Won",R5170,IF(O5170="Lost",0,N5170))</f>
        <v>55</v>
      </c>
      <c r="T5170" s="30" t="str">
        <f aca="false">IF(AND(P5170&lt;&gt;"",Q5170&lt;&gt;""),Q5170-P5170,"")</f>
        <v/>
      </c>
      <c r="U5170" s="30" t="n">
        <f aca="false">IF(AND(O5170="Engaging",P5170&lt;&gt;""),'Leia-me'!$B$5-P5170,"")</f>
        <v>192</v>
      </c>
      <c r="V5170" s="25" t="str">
        <f aca="false">IF(O5170&lt;&gt;"Engaging","",IF(U5170&lt;='Leia-me'!$B$6,"Saudável",IF(U5170&lt;='Leia-me'!$B$7,"Esfriando",IF(U5170&lt;='Leia-me'!$B$8,"Última chance","Zumbi"))))</f>
        <v>Zumbi</v>
      </c>
      <c r="W5170" s="25" t="str">
        <f aca="false">IF(O5170="Won",1,IF(O5170="Lost",0,""))</f>
        <v/>
      </c>
      <c r="Y5170" s="25" t="str">
        <f aca="false">IF(E5170="","Sim","")</f>
        <v>Sim</v>
      </c>
    </row>
    <row r="5171" customFormat="false" ht="15" hidden="false" customHeight="false" outlineLevel="0" collapsed="false">
      <c r="A5171" s="25" t="s">
        <v>5434</v>
      </c>
      <c r="B5171" s="25" t="s">
        <v>84</v>
      </c>
      <c r="C5171" s="25" t="s">
        <v>93</v>
      </c>
      <c r="D5171" s="25" t="s">
        <v>94</v>
      </c>
      <c r="E5171" s="25" t="s">
        <v>1049</v>
      </c>
      <c r="F5171" s="25" t="s">
        <v>177</v>
      </c>
      <c r="G5171" s="26" t="n">
        <v>2022.14</v>
      </c>
      <c r="H5171" s="27" t="n">
        <v>5113</v>
      </c>
      <c r="I5171" s="25" t="s">
        <v>147</v>
      </c>
      <c r="K5171" s="25" t="n">
        <v>1998</v>
      </c>
      <c r="L5171" s="25" t="s">
        <v>170</v>
      </c>
      <c r="M5171" s="25" t="s">
        <v>171</v>
      </c>
      <c r="N5171" s="28" t="n">
        <v>1096</v>
      </c>
      <c r="O5171" s="25" t="s">
        <v>54</v>
      </c>
      <c r="P5171" s="29" t="n">
        <v>42908</v>
      </c>
      <c r="Q5171" s="29" t="n">
        <v>42989</v>
      </c>
      <c r="R5171" s="28" t="n">
        <v>1078</v>
      </c>
      <c r="S5171" s="28" t="n">
        <f aca="false">IF(O5171="Won",R5171,IF(O5171="Lost",0,N5171))</f>
        <v>1078</v>
      </c>
      <c r="T5171" s="30" t="n">
        <f aca="false">IF(AND(P5171&lt;&gt;"",Q5171&lt;&gt;""),Q5171-P5171,"")</f>
        <v>81</v>
      </c>
      <c r="U5171" s="30" t="str">
        <f aca="false">IF(AND(O5171="Engaging",P5171&lt;&gt;""),'Leia-me'!$B$5-P5171,"")</f>
        <v/>
      </c>
      <c r="V5171" s="25" t="str">
        <f aca="false">IF(O5171&lt;&gt;"Engaging","",IF(U5171&lt;='Leia-me'!$B$6,"Saudável",IF(U5171&lt;='Leia-me'!$B$7,"Esfriando",IF(U5171&lt;='Leia-me'!$B$8,"Última chance","Zumbi"))))</f>
        <v/>
      </c>
      <c r="W5171" s="25" t="n">
        <f aca="false">IF(O5171="Won",1,IF(O5171="Lost",0,""))</f>
        <v>1</v>
      </c>
      <c r="Y5171" s="25" t="str">
        <f aca="false">IF(E5171="","Sim","")</f>
        <v/>
      </c>
    </row>
    <row r="5172" customFormat="false" ht="15" hidden="false" customHeight="false" outlineLevel="0" collapsed="false">
      <c r="A5172" s="25" t="s">
        <v>5435</v>
      </c>
      <c r="B5172" s="25" t="s">
        <v>84</v>
      </c>
      <c r="C5172" s="25" t="s">
        <v>93</v>
      </c>
      <c r="D5172" s="25" t="s">
        <v>94</v>
      </c>
      <c r="E5172" s="25" t="s">
        <v>1189</v>
      </c>
      <c r="F5172" s="25" t="s">
        <v>211</v>
      </c>
      <c r="G5172" s="26" t="n">
        <v>702.72</v>
      </c>
      <c r="H5172" s="27" t="n">
        <v>1831</v>
      </c>
      <c r="I5172" s="25" t="s">
        <v>147</v>
      </c>
      <c r="K5172" s="25" t="n">
        <v>2004</v>
      </c>
      <c r="L5172" s="25" t="s">
        <v>160</v>
      </c>
      <c r="M5172" s="25" t="s">
        <v>149</v>
      </c>
      <c r="N5172" s="28" t="n">
        <v>3393</v>
      </c>
      <c r="O5172" s="25" t="s">
        <v>55</v>
      </c>
      <c r="P5172" s="29" t="n">
        <v>42909</v>
      </c>
      <c r="Q5172" s="29" t="n">
        <v>42977</v>
      </c>
      <c r="R5172" s="28" t="n">
        <v>0</v>
      </c>
      <c r="S5172" s="28" t="n">
        <f aca="false">IF(O5172="Won",R5172,IF(O5172="Lost",0,N5172))</f>
        <v>0</v>
      </c>
      <c r="T5172" s="30" t="n">
        <f aca="false">IF(AND(P5172&lt;&gt;"",Q5172&lt;&gt;""),Q5172-P5172,"")</f>
        <v>68</v>
      </c>
      <c r="U5172" s="30" t="str">
        <f aca="false">IF(AND(O5172="Engaging",P5172&lt;&gt;""),'Leia-me'!$B$5-P5172,"")</f>
        <v/>
      </c>
      <c r="V5172" s="25" t="str">
        <f aca="false">IF(O5172&lt;&gt;"Engaging","",IF(U5172&lt;='Leia-me'!$B$6,"Saudável",IF(U5172&lt;='Leia-me'!$B$7,"Esfriando",IF(U5172&lt;='Leia-me'!$B$8,"Última chance","Zumbi"))))</f>
        <v/>
      </c>
      <c r="W5172" s="25" t="n">
        <f aca="false">IF(O5172="Won",1,IF(O5172="Lost",0,""))</f>
        <v>0</v>
      </c>
      <c r="Y5172" s="25" t="str">
        <f aca="false">IF(E5172="","Sim","")</f>
        <v/>
      </c>
    </row>
    <row r="5173" customFormat="false" ht="15" hidden="false" customHeight="false" outlineLevel="0" collapsed="false">
      <c r="A5173" s="25" t="s">
        <v>5436</v>
      </c>
      <c r="B5173" s="25" t="s">
        <v>84</v>
      </c>
      <c r="C5173" s="25" t="s">
        <v>93</v>
      </c>
      <c r="D5173" s="25" t="s">
        <v>94</v>
      </c>
      <c r="E5173" s="25" t="s">
        <v>494</v>
      </c>
      <c r="F5173" s="25" t="s">
        <v>192</v>
      </c>
      <c r="G5173" s="26" t="n">
        <v>11698.03</v>
      </c>
      <c r="H5173" s="27" t="n">
        <v>34288</v>
      </c>
      <c r="I5173" s="25" t="s">
        <v>147</v>
      </c>
      <c r="K5173" s="25" t="n">
        <v>1982</v>
      </c>
      <c r="L5173" s="25" t="s">
        <v>170</v>
      </c>
      <c r="M5173" s="25" t="s">
        <v>171</v>
      </c>
      <c r="N5173" s="28" t="n">
        <v>1096</v>
      </c>
      <c r="O5173" s="25" t="s">
        <v>54</v>
      </c>
      <c r="P5173" s="29" t="n">
        <v>42909</v>
      </c>
      <c r="Q5173" s="29" t="n">
        <v>43006</v>
      </c>
      <c r="R5173" s="28" t="n">
        <v>1291</v>
      </c>
      <c r="S5173" s="28" t="n">
        <f aca="false">IF(O5173="Won",R5173,IF(O5173="Lost",0,N5173))</f>
        <v>1291</v>
      </c>
      <c r="T5173" s="30" t="n">
        <f aca="false">IF(AND(P5173&lt;&gt;"",Q5173&lt;&gt;""),Q5173-P5173,"")</f>
        <v>97</v>
      </c>
      <c r="U5173" s="30" t="str">
        <f aca="false">IF(AND(O5173="Engaging",P5173&lt;&gt;""),'Leia-me'!$B$5-P5173,"")</f>
        <v/>
      </c>
      <c r="V5173" s="25" t="str">
        <f aca="false">IF(O5173&lt;&gt;"Engaging","",IF(U5173&lt;='Leia-me'!$B$6,"Saudável",IF(U5173&lt;='Leia-me'!$B$7,"Esfriando",IF(U5173&lt;='Leia-me'!$B$8,"Última chance","Zumbi"))))</f>
        <v/>
      </c>
      <c r="W5173" s="25" t="n">
        <f aca="false">IF(O5173="Won",1,IF(O5173="Lost",0,""))</f>
        <v>1</v>
      </c>
      <c r="Y5173" s="25" t="str">
        <f aca="false">IF(E5173="","Sim","")</f>
        <v/>
      </c>
    </row>
    <row r="5174" customFormat="false" ht="15" hidden="false" customHeight="false" outlineLevel="0" collapsed="false">
      <c r="A5174" s="25" t="s">
        <v>5437</v>
      </c>
      <c r="B5174" s="25" t="s">
        <v>84</v>
      </c>
      <c r="C5174" s="25" t="s">
        <v>93</v>
      </c>
      <c r="D5174" s="25" t="s">
        <v>94</v>
      </c>
      <c r="E5174" s="25" t="s">
        <v>1671</v>
      </c>
      <c r="F5174" s="25" t="s">
        <v>168</v>
      </c>
      <c r="G5174" s="26" t="n">
        <v>3027.46</v>
      </c>
      <c r="H5174" s="27" t="n">
        <v>9516</v>
      </c>
      <c r="I5174" s="25" t="s">
        <v>1672</v>
      </c>
      <c r="K5174" s="25" t="n">
        <v>1984</v>
      </c>
      <c r="L5174" s="25" t="s">
        <v>1834</v>
      </c>
      <c r="M5174" s="25" t="s">
        <v>171</v>
      </c>
      <c r="N5174" s="28" t="n">
        <v>4821</v>
      </c>
      <c r="O5174" s="25" t="s">
        <v>54</v>
      </c>
      <c r="P5174" s="29" t="n">
        <v>42909</v>
      </c>
      <c r="Q5174" s="29" t="n">
        <v>43005</v>
      </c>
      <c r="R5174" s="28" t="n">
        <v>3729</v>
      </c>
      <c r="S5174" s="28" t="n">
        <f aca="false">IF(O5174="Won",R5174,IF(O5174="Lost",0,N5174))</f>
        <v>3729</v>
      </c>
      <c r="T5174" s="30" t="n">
        <f aca="false">IF(AND(P5174&lt;&gt;"",Q5174&lt;&gt;""),Q5174-P5174,"")</f>
        <v>96</v>
      </c>
      <c r="U5174" s="30" t="str">
        <f aca="false">IF(AND(O5174="Engaging",P5174&lt;&gt;""),'Leia-me'!$B$5-P5174,"")</f>
        <v/>
      </c>
      <c r="V5174" s="25" t="str">
        <f aca="false">IF(O5174&lt;&gt;"Engaging","",IF(U5174&lt;='Leia-me'!$B$6,"Saudável",IF(U5174&lt;='Leia-me'!$B$7,"Esfriando",IF(U5174&lt;='Leia-me'!$B$8,"Última chance","Zumbi"))))</f>
        <v/>
      </c>
      <c r="W5174" s="25" t="n">
        <f aca="false">IF(O5174="Won",1,IF(O5174="Lost",0,""))</f>
        <v>1</v>
      </c>
      <c r="X5174" s="25" t="s">
        <v>1835</v>
      </c>
      <c r="Y5174" s="25" t="str">
        <f aca="false">IF(E5174="","Sim","")</f>
        <v/>
      </c>
    </row>
    <row r="5175" customFormat="false" ht="15" hidden="false" customHeight="false" outlineLevel="0" collapsed="false">
      <c r="A5175" s="25" t="s">
        <v>5438</v>
      </c>
      <c r="B5175" s="25" t="s">
        <v>84</v>
      </c>
      <c r="C5175" s="25" t="s">
        <v>93</v>
      </c>
      <c r="D5175" s="25" t="s">
        <v>94</v>
      </c>
      <c r="G5175" s="31"/>
      <c r="H5175" s="32"/>
      <c r="L5175" s="25" t="s">
        <v>1834</v>
      </c>
      <c r="M5175" s="25" t="s">
        <v>171</v>
      </c>
      <c r="N5175" s="28" t="n">
        <v>4821</v>
      </c>
      <c r="O5175" s="25" t="s">
        <v>56</v>
      </c>
      <c r="P5175" s="29" t="n">
        <v>42911</v>
      </c>
      <c r="Q5175" s="33"/>
      <c r="R5175" s="34"/>
      <c r="S5175" s="28" t="n">
        <f aca="false">IF(O5175="Won",R5175,IF(O5175="Lost",0,N5175))</f>
        <v>4821</v>
      </c>
      <c r="T5175" s="30" t="str">
        <f aca="false">IF(AND(P5175&lt;&gt;"",Q5175&lt;&gt;""),Q5175-P5175,"")</f>
        <v/>
      </c>
      <c r="U5175" s="30" t="n">
        <f aca="false">IF(AND(O5175="Engaging",P5175&lt;&gt;""),'Leia-me'!$B$5-P5175,"")</f>
        <v>189</v>
      </c>
      <c r="V5175" s="25" t="str">
        <f aca="false">IF(O5175&lt;&gt;"Engaging","",IF(U5175&lt;='Leia-me'!$B$6,"Saudável",IF(U5175&lt;='Leia-me'!$B$7,"Esfriando",IF(U5175&lt;='Leia-me'!$B$8,"Última chance","Zumbi"))))</f>
        <v>Zumbi</v>
      </c>
      <c r="W5175" s="25" t="str">
        <f aca="false">IF(O5175="Won",1,IF(O5175="Lost",0,""))</f>
        <v/>
      </c>
      <c r="X5175" s="25" t="s">
        <v>1835</v>
      </c>
      <c r="Y5175" s="25" t="str">
        <f aca="false">IF(E5175="","Sim","")</f>
        <v>Sim</v>
      </c>
    </row>
    <row r="5176" customFormat="false" ht="15" hidden="false" customHeight="false" outlineLevel="0" collapsed="false">
      <c r="A5176" s="25" t="s">
        <v>5439</v>
      </c>
      <c r="B5176" s="25" t="s">
        <v>84</v>
      </c>
      <c r="C5176" s="25" t="s">
        <v>93</v>
      </c>
      <c r="D5176" s="25" t="s">
        <v>94</v>
      </c>
      <c r="G5176" s="31"/>
      <c r="H5176" s="32"/>
      <c r="L5176" s="25" t="s">
        <v>160</v>
      </c>
      <c r="M5176" s="25" t="s">
        <v>149</v>
      </c>
      <c r="N5176" s="28" t="n">
        <v>3393</v>
      </c>
      <c r="O5176" s="25" t="s">
        <v>56</v>
      </c>
      <c r="P5176" s="29" t="n">
        <v>42912</v>
      </c>
      <c r="Q5176" s="33"/>
      <c r="R5176" s="34"/>
      <c r="S5176" s="28" t="n">
        <f aca="false">IF(O5176="Won",R5176,IF(O5176="Lost",0,N5176))</f>
        <v>3393</v>
      </c>
      <c r="T5176" s="30" t="str">
        <f aca="false">IF(AND(P5176&lt;&gt;"",Q5176&lt;&gt;""),Q5176-P5176,"")</f>
        <v/>
      </c>
      <c r="U5176" s="30" t="n">
        <f aca="false">IF(AND(O5176="Engaging",P5176&lt;&gt;""),'Leia-me'!$B$5-P5176,"")</f>
        <v>188</v>
      </c>
      <c r="V5176" s="25" t="str">
        <f aca="false">IF(O5176&lt;&gt;"Engaging","",IF(U5176&lt;='Leia-me'!$B$6,"Saudável",IF(U5176&lt;='Leia-me'!$B$7,"Esfriando",IF(U5176&lt;='Leia-me'!$B$8,"Última chance","Zumbi"))))</f>
        <v>Zumbi</v>
      </c>
      <c r="W5176" s="25" t="str">
        <f aca="false">IF(O5176="Won",1,IF(O5176="Lost",0,""))</f>
        <v/>
      </c>
      <c r="Y5176" s="25" t="str">
        <f aca="false">IF(E5176="","Sim","")</f>
        <v>Sim</v>
      </c>
    </row>
    <row r="5177" customFormat="false" ht="15" hidden="false" customHeight="false" outlineLevel="0" collapsed="false">
      <c r="A5177" s="25" t="s">
        <v>5440</v>
      </c>
      <c r="B5177" s="25" t="s">
        <v>84</v>
      </c>
      <c r="C5177" s="25" t="s">
        <v>93</v>
      </c>
      <c r="D5177" s="25" t="s">
        <v>94</v>
      </c>
      <c r="E5177" s="25" t="s">
        <v>1055</v>
      </c>
      <c r="F5177" s="25" t="s">
        <v>146</v>
      </c>
      <c r="G5177" s="26" t="n">
        <v>439.21</v>
      </c>
      <c r="H5177" s="27" t="n">
        <v>792</v>
      </c>
      <c r="I5177" s="25" t="s">
        <v>147</v>
      </c>
      <c r="K5177" s="25" t="n">
        <v>1996</v>
      </c>
      <c r="L5177" s="25" t="s">
        <v>148</v>
      </c>
      <c r="M5177" s="25" t="s">
        <v>149</v>
      </c>
      <c r="N5177" s="28" t="n">
        <v>55</v>
      </c>
      <c r="O5177" s="25" t="s">
        <v>55</v>
      </c>
      <c r="P5177" s="29" t="n">
        <v>42912</v>
      </c>
      <c r="Q5177" s="29" t="n">
        <v>42923</v>
      </c>
      <c r="R5177" s="28" t="n">
        <v>0</v>
      </c>
      <c r="S5177" s="28" t="n">
        <f aca="false">IF(O5177="Won",R5177,IF(O5177="Lost",0,N5177))</f>
        <v>0</v>
      </c>
      <c r="T5177" s="30" t="n">
        <f aca="false">IF(AND(P5177&lt;&gt;"",Q5177&lt;&gt;""),Q5177-P5177,"")</f>
        <v>11</v>
      </c>
      <c r="U5177" s="30" t="str">
        <f aca="false">IF(AND(O5177="Engaging",P5177&lt;&gt;""),'Leia-me'!$B$5-P5177,"")</f>
        <v/>
      </c>
      <c r="V5177" s="25" t="str">
        <f aca="false">IF(O5177&lt;&gt;"Engaging","",IF(U5177&lt;='Leia-me'!$B$6,"Saudável",IF(U5177&lt;='Leia-me'!$B$7,"Esfriando",IF(U5177&lt;='Leia-me'!$B$8,"Última chance","Zumbi"))))</f>
        <v/>
      </c>
      <c r="W5177" s="25" t="n">
        <f aca="false">IF(O5177="Won",1,IF(O5177="Lost",0,""))</f>
        <v>0</v>
      </c>
      <c r="Y5177" s="25" t="str">
        <f aca="false">IF(E5177="","Sim","")</f>
        <v/>
      </c>
    </row>
    <row r="5178" customFormat="false" ht="15" hidden="false" customHeight="false" outlineLevel="0" collapsed="false">
      <c r="A5178" s="25" t="s">
        <v>5441</v>
      </c>
      <c r="B5178" s="25" t="s">
        <v>84</v>
      </c>
      <c r="C5178" s="25" t="s">
        <v>93</v>
      </c>
      <c r="D5178" s="25" t="s">
        <v>94</v>
      </c>
      <c r="G5178" s="31"/>
      <c r="H5178" s="32"/>
      <c r="L5178" s="25" t="s">
        <v>1834</v>
      </c>
      <c r="M5178" s="25" t="s">
        <v>171</v>
      </c>
      <c r="N5178" s="28" t="n">
        <v>4821</v>
      </c>
      <c r="O5178" s="25" t="s">
        <v>56</v>
      </c>
      <c r="P5178" s="29" t="n">
        <v>42913</v>
      </c>
      <c r="Q5178" s="33"/>
      <c r="R5178" s="34"/>
      <c r="S5178" s="28" t="n">
        <f aca="false">IF(O5178="Won",R5178,IF(O5178="Lost",0,N5178))</f>
        <v>4821</v>
      </c>
      <c r="T5178" s="30" t="str">
        <f aca="false">IF(AND(P5178&lt;&gt;"",Q5178&lt;&gt;""),Q5178-P5178,"")</f>
        <v/>
      </c>
      <c r="U5178" s="30" t="n">
        <f aca="false">IF(AND(O5178="Engaging",P5178&lt;&gt;""),'Leia-me'!$B$5-P5178,"")</f>
        <v>187</v>
      </c>
      <c r="V5178" s="25" t="str">
        <f aca="false">IF(O5178&lt;&gt;"Engaging","",IF(U5178&lt;='Leia-me'!$B$6,"Saudável",IF(U5178&lt;='Leia-me'!$B$7,"Esfriando",IF(U5178&lt;='Leia-me'!$B$8,"Última chance","Zumbi"))))</f>
        <v>Zumbi</v>
      </c>
      <c r="W5178" s="25" t="str">
        <f aca="false">IF(O5178="Won",1,IF(O5178="Lost",0,""))</f>
        <v/>
      </c>
      <c r="X5178" s="25" t="s">
        <v>1835</v>
      </c>
      <c r="Y5178" s="25" t="str">
        <f aca="false">IF(E5178="","Sim","")</f>
        <v>Sim</v>
      </c>
    </row>
    <row r="5179" customFormat="false" ht="15" hidden="false" customHeight="false" outlineLevel="0" collapsed="false">
      <c r="A5179" s="25" t="s">
        <v>5442</v>
      </c>
      <c r="B5179" s="25" t="s">
        <v>84</v>
      </c>
      <c r="C5179" s="25" t="s">
        <v>93</v>
      </c>
      <c r="D5179" s="25" t="s">
        <v>94</v>
      </c>
      <c r="E5179" s="25" t="s">
        <v>494</v>
      </c>
      <c r="F5179" s="25" t="s">
        <v>192</v>
      </c>
      <c r="G5179" s="26" t="n">
        <v>11698.03</v>
      </c>
      <c r="H5179" s="27" t="n">
        <v>34288</v>
      </c>
      <c r="I5179" s="25" t="s">
        <v>147</v>
      </c>
      <c r="K5179" s="25" t="n">
        <v>1982</v>
      </c>
      <c r="L5179" s="25" t="s">
        <v>160</v>
      </c>
      <c r="M5179" s="25" t="s">
        <v>149</v>
      </c>
      <c r="N5179" s="28" t="n">
        <v>3393</v>
      </c>
      <c r="O5179" s="25" t="s">
        <v>55</v>
      </c>
      <c r="P5179" s="29" t="n">
        <v>42913</v>
      </c>
      <c r="Q5179" s="29" t="n">
        <v>42917</v>
      </c>
      <c r="R5179" s="28" t="n">
        <v>0</v>
      </c>
      <c r="S5179" s="28" t="n">
        <f aca="false">IF(O5179="Won",R5179,IF(O5179="Lost",0,N5179))</f>
        <v>0</v>
      </c>
      <c r="T5179" s="30" t="n">
        <f aca="false">IF(AND(P5179&lt;&gt;"",Q5179&lt;&gt;""),Q5179-P5179,"")</f>
        <v>4</v>
      </c>
      <c r="U5179" s="30" t="str">
        <f aca="false">IF(AND(O5179="Engaging",P5179&lt;&gt;""),'Leia-me'!$B$5-P5179,"")</f>
        <v/>
      </c>
      <c r="V5179" s="25" t="str">
        <f aca="false">IF(O5179&lt;&gt;"Engaging","",IF(U5179&lt;='Leia-me'!$B$6,"Saudável",IF(U5179&lt;='Leia-me'!$B$7,"Esfriando",IF(U5179&lt;='Leia-me'!$B$8,"Última chance","Zumbi"))))</f>
        <v/>
      </c>
      <c r="W5179" s="25" t="n">
        <f aca="false">IF(O5179="Won",1,IF(O5179="Lost",0,""))</f>
        <v>0</v>
      </c>
      <c r="Y5179" s="25" t="str">
        <f aca="false">IF(E5179="","Sim","")</f>
        <v/>
      </c>
    </row>
    <row r="5180" customFormat="false" ht="15" hidden="false" customHeight="false" outlineLevel="0" collapsed="false">
      <c r="A5180" s="25" t="s">
        <v>5443</v>
      </c>
      <c r="B5180" s="25" t="s">
        <v>84</v>
      </c>
      <c r="C5180" s="25" t="s">
        <v>93</v>
      </c>
      <c r="D5180" s="25" t="s">
        <v>94</v>
      </c>
      <c r="E5180" s="25" t="s">
        <v>1347</v>
      </c>
      <c r="F5180" s="25" t="s">
        <v>165</v>
      </c>
      <c r="G5180" s="26" t="n">
        <v>665.06</v>
      </c>
      <c r="H5180" s="27" t="n">
        <v>1095</v>
      </c>
      <c r="I5180" s="25" t="s">
        <v>147</v>
      </c>
      <c r="K5180" s="25" t="n">
        <v>1989</v>
      </c>
      <c r="L5180" s="25" t="s">
        <v>1834</v>
      </c>
      <c r="M5180" s="25" t="s">
        <v>171</v>
      </c>
      <c r="N5180" s="28" t="n">
        <v>4821</v>
      </c>
      <c r="O5180" s="25" t="s">
        <v>55</v>
      </c>
      <c r="P5180" s="29" t="n">
        <v>42914</v>
      </c>
      <c r="Q5180" s="29" t="n">
        <v>42961</v>
      </c>
      <c r="R5180" s="28" t="n">
        <v>0</v>
      </c>
      <c r="S5180" s="28" t="n">
        <f aca="false">IF(O5180="Won",R5180,IF(O5180="Lost",0,N5180))</f>
        <v>0</v>
      </c>
      <c r="T5180" s="30" t="n">
        <f aca="false">IF(AND(P5180&lt;&gt;"",Q5180&lt;&gt;""),Q5180-P5180,"")</f>
        <v>47</v>
      </c>
      <c r="U5180" s="30" t="str">
        <f aca="false">IF(AND(O5180="Engaging",P5180&lt;&gt;""),'Leia-me'!$B$5-P5180,"")</f>
        <v/>
      </c>
      <c r="V5180" s="25" t="str">
        <f aca="false">IF(O5180&lt;&gt;"Engaging","",IF(U5180&lt;='Leia-me'!$B$6,"Saudável",IF(U5180&lt;='Leia-me'!$B$7,"Esfriando",IF(U5180&lt;='Leia-me'!$B$8,"Última chance","Zumbi"))))</f>
        <v/>
      </c>
      <c r="W5180" s="25" t="n">
        <f aca="false">IF(O5180="Won",1,IF(O5180="Lost",0,""))</f>
        <v>0</v>
      </c>
      <c r="X5180" s="25" t="s">
        <v>1835</v>
      </c>
      <c r="Y5180" s="25" t="str">
        <f aca="false">IF(E5180="","Sim","")</f>
        <v/>
      </c>
    </row>
    <row r="5181" customFormat="false" ht="15" hidden="false" customHeight="false" outlineLevel="0" collapsed="false">
      <c r="A5181" s="25" t="s">
        <v>5444</v>
      </c>
      <c r="B5181" s="25" t="s">
        <v>84</v>
      </c>
      <c r="C5181" s="25" t="s">
        <v>93</v>
      </c>
      <c r="D5181" s="25" t="s">
        <v>94</v>
      </c>
      <c r="E5181" s="25" t="s">
        <v>639</v>
      </c>
      <c r="F5181" s="25" t="s">
        <v>211</v>
      </c>
      <c r="G5181" s="26" t="n">
        <v>1419.98</v>
      </c>
      <c r="H5181" s="27" t="n">
        <v>4018</v>
      </c>
      <c r="I5181" s="25" t="s">
        <v>147</v>
      </c>
      <c r="K5181" s="25" t="n">
        <v>2003</v>
      </c>
      <c r="L5181" s="25" t="s">
        <v>170</v>
      </c>
      <c r="M5181" s="25" t="s">
        <v>171</v>
      </c>
      <c r="N5181" s="28" t="n">
        <v>1096</v>
      </c>
      <c r="O5181" s="25" t="s">
        <v>55</v>
      </c>
      <c r="P5181" s="29" t="n">
        <v>42916</v>
      </c>
      <c r="Q5181" s="29" t="n">
        <v>42924</v>
      </c>
      <c r="R5181" s="28" t="n">
        <v>0</v>
      </c>
      <c r="S5181" s="28" t="n">
        <f aca="false">IF(O5181="Won",R5181,IF(O5181="Lost",0,N5181))</f>
        <v>0</v>
      </c>
      <c r="T5181" s="30" t="n">
        <f aca="false">IF(AND(P5181&lt;&gt;"",Q5181&lt;&gt;""),Q5181-P5181,"")</f>
        <v>8</v>
      </c>
      <c r="U5181" s="30" t="str">
        <f aca="false">IF(AND(O5181="Engaging",P5181&lt;&gt;""),'Leia-me'!$B$5-P5181,"")</f>
        <v/>
      </c>
      <c r="V5181" s="25" t="str">
        <f aca="false">IF(O5181&lt;&gt;"Engaging","",IF(U5181&lt;='Leia-me'!$B$6,"Saudável",IF(U5181&lt;='Leia-me'!$B$7,"Esfriando",IF(U5181&lt;='Leia-me'!$B$8,"Última chance","Zumbi"))))</f>
        <v/>
      </c>
      <c r="W5181" s="25" t="n">
        <f aca="false">IF(O5181="Won",1,IF(O5181="Lost",0,""))</f>
        <v>0</v>
      </c>
      <c r="Y5181" s="25" t="str">
        <f aca="false">IF(E5181="","Sim","")</f>
        <v/>
      </c>
    </row>
    <row r="5182" customFormat="false" ht="15" hidden="false" customHeight="false" outlineLevel="0" collapsed="false">
      <c r="A5182" s="25" t="s">
        <v>5445</v>
      </c>
      <c r="B5182" s="25" t="s">
        <v>84</v>
      </c>
      <c r="C5182" s="25" t="s">
        <v>93</v>
      </c>
      <c r="D5182" s="25" t="s">
        <v>94</v>
      </c>
      <c r="E5182" s="25" t="s">
        <v>2530</v>
      </c>
      <c r="F5182" s="25" t="s">
        <v>185</v>
      </c>
      <c r="G5182" s="26" t="n">
        <v>527.11</v>
      </c>
      <c r="H5182" s="27" t="n">
        <v>1428</v>
      </c>
      <c r="I5182" s="25" t="s">
        <v>147</v>
      </c>
      <c r="J5182" s="25" t="s">
        <v>193</v>
      </c>
      <c r="K5182" s="25" t="n">
        <v>2011</v>
      </c>
      <c r="L5182" s="25" t="s">
        <v>170</v>
      </c>
      <c r="M5182" s="25" t="s">
        <v>171</v>
      </c>
      <c r="N5182" s="28" t="n">
        <v>1096</v>
      </c>
      <c r="O5182" s="25" t="s">
        <v>54</v>
      </c>
      <c r="P5182" s="29" t="n">
        <v>42916</v>
      </c>
      <c r="Q5182" s="29" t="n">
        <v>43005</v>
      </c>
      <c r="R5182" s="28" t="n">
        <v>940</v>
      </c>
      <c r="S5182" s="28" t="n">
        <f aca="false">IF(O5182="Won",R5182,IF(O5182="Lost",0,N5182))</f>
        <v>940</v>
      </c>
      <c r="T5182" s="30" t="n">
        <f aca="false">IF(AND(P5182&lt;&gt;"",Q5182&lt;&gt;""),Q5182-P5182,"")</f>
        <v>89</v>
      </c>
      <c r="U5182" s="30" t="str">
        <f aca="false">IF(AND(O5182="Engaging",P5182&lt;&gt;""),'Leia-me'!$B$5-P5182,"")</f>
        <v/>
      </c>
      <c r="V5182" s="25" t="str">
        <f aca="false">IF(O5182&lt;&gt;"Engaging","",IF(U5182&lt;='Leia-me'!$B$6,"Saudável",IF(U5182&lt;='Leia-me'!$B$7,"Esfriando",IF(U5182&lt;='Leia-me'!$B$8,"Última chance","Zumbi"))))</f>
        <v/>
      </c>
      <c r="W5182" s="25" t="n">
        <f aca="false">IF(O5182="Won",1,IF(O5182="Lost",0,""))</f>
        <v>1</v>
      </c>
      <c r="Y5182" s="25" t="str">
        <f aca="false">IF(E5182="","Sim","")</f>
        <v/>
      </c>
    </row>
    <row r="5183" customFormat="false" ht="15" hidden="false" customHeight="false" outlineLevel="0" collapsed="false">
      <c r="A5183" s="25" t="s">
        <v>5446</v>
      </c>
      <c r="B5183" s="25" t="s">
        <v>84</v>
      </c>
      <c r="C5183" s="25" t="s">
        <v>93</v>
      </c>
      <c r="D5183" s="25" t="s">
        <v>94</v>
      </c>
      <c r="E5183" s="25" t="s">
        <v>218</v>
      </c>
      <c r="F5183" s="25" t="s">
        <v>146</v>
      </c>
      <c r="G5183" s="26" t="n">
        <v>4.54</v>
      </c>
      <c r="H5183" s="27" t="n">
        <v>9</v>
      </c>
      <c r="I5183" s="25" t="s">
        <v>147</v>
      </c>
      <c r="K5183" s="25" t="n">
        <v>2017</v>
      </c>
      <c r="L5183" s="25" t="s">
        <v>170</v>
      </c>
      <c r="M5183" s="25" t="s">
        <v>171</v>
      </c>
      <c r="N5183" s="28" t="n">
        <v>1096</v>
      </c>
      <c r="O5183" s="25" t="s">
        <v>56</v>
      </c>
      <c r="P5183" s="29" t="n">
        <v>42918</v>
      </c>
      <c r="Q5183" s="33"/>
      <c r="R5183" s="34"/>
      <c r="S5183" s="28" t="n">
        <f aca="false">IF(O5183="Won",R5183,IF(O5183="Lost",0,N5183))</f>
        <v>1096</v>
      </c>
      <c r="T5183" s="30" t="str">
        <f aca="false">IF(AND(P5183&lt;&gt;"",Q5183&lt;&gt;""),Q5183-P5183,"")</f>
        <v/>
      </c>
      <c r="U5183" s="30" t="n">
        <f aca="false">IF(AND(O5183="Engaging",P5183&lt;&gt;""),'Leia-me'!$B$5-P5183,"")</f>
        <v>182</v>
      </c>
      <c r="V5183" s="25" t="str">
        <f aca="false">IF(O5183&lt;&gt;"Engaging","",IF(U5183&lt;='Leia-me'!$B$6,"Saudável",IF(U5183&lt;='Leia-me'!$B$7,"Esfriando",IF(U5183&lt;='Leia-me'!$B$8,"Última chance","Zumbi"))))</f>
        <v>Zumbi</v>
      </c>
      <c r="W5183" s="25" t="str">
        <f aca="false">IF(O5183="Won",1,IF(O5183="Lost",0,""))</f>
        <v/>
      </c>
      <c r="Y5183" s="25" t="str">
        <f aca="false">IF(E5183="","Sim","")</f>
        <v/>
      </c>
    </row>
    <row r="5184" customFormat="false" ht="15" hidden="false" customHeight="false" outlineLevel="0" collapsed="false">
      <c r="A5184" s="25" t="s">
        <v>5447</v>
      </c>
      <c r="B5184" s="25" t="s">
        <v>84</v>
      </c>
      <c r="C5184" s="25" t="s">
        <v>93</v>
      </c>
      <c r="D5184" s="25" t="s">
        <v>94</v>
      </c>
      <c r="E5184" s="25" t="s">
        <v>1156</v>
      </c>
      <c r="F5184" s="25" t="s">
        <v>185</v>
      </c>
      <c r="G5184" s="26" t="n">
        <v>1242.32</v>
      </c>
      <c r="H5184" s="27" t="n">
        <v>3027</v>
      </c>
      <c r="I5184" s="25" t="s">
        <v>147</v>
      </c>
      <c r="J5184" s="25" t="s">
        <v>193</v>
      </c>
      <c r="K5184" s="25" t="n">
        <v>1993</v>
      </c>
      <c r="L5184" s="25" t="s">
        <v>178</v>
      </c>
      <c r="M5184" s="25" t="s">
        <v>171</v>
      </c>
      <c r="N5184" s="28" t="n">
        <v>5482</v>
      </c>
      <c r="O5184" s="25" t="s">
        <v>55</v>
      </c>
      <c r="P5184" s="29" t="n">
        <v>42918</v>
      </c>
      <c r="Q5184" s="29" t="n">
        <v>42919</v>
      </c>
      <c r="R5184" s="28" t="n">
        <v>0</v>
      </c>
      <c r="S5184" s="28" t="n">
        <f aca="false">IF(O5184="Won",R5184,IF(O5184="Lost",0,N5184))</f>
        <v>0</v>
      </c>
      <c r="T5184" s="30" t="n">
        <f aca="false">IF(AND(P5184&lt;&gt;"",Q5184&lt;&gt;""),Q5184-P5184,"")</f>
        <v>1</v>
      </c>
      <c r="U5184" s="30" t="str">
        <f aca="false">IF(AND(O5184="Engaging",P5184&lt;&gt;""),'Leia-me'!$B$5-P5184,"")</f>
        <v/>
      </c>
      <c r="V5184" s="25" t="str">
        <f aca="false">IF(O5184&lt;&gt;"Engaging","",IF(U5184&lt;='Leia-me'!$B$6,"Saudável",IF(U5184&lt;='Leia-me'!$B$7,"Esfriando",IF(U5184&lt;='Leia-me'!$B$8,"Última chance","Zumbi"))))</f>
        <v/>
      </c>
      <c r="W5184" s="25" t="n">
        <f aca="false">IF(O5184="Won",1,IF(O5184="Lost",0,""))</f>
        <v>0</v>
      </c>
      <c r="Y5184" s="25" t="str">
        <f aca="false">IF(E5184="","Sim","")</f>
        <v/>
      </c>
    </row>
    <row r="5185" customFormat="false" ht="15" hidden="false" customHeight="false" outlineLevel="0" collapsed="false">
      <c r="A5185" s="25" t="s">
        <v>5448</v>
      </c>
      <c r="B5185" s="25" t="s">
        <v>84</v>
      </c>
      <c r="C5185" s="25" t="s">
        <v>93</v>
      </c>
      <c r="D5185" s="25" t="s">
        <v>94</v>
      </c>
      <c r="E5185" s="25" t="s">
        <v>639</v>
      </c>
      <c r="F5185" s="25" t="s">
        <v>211</v>
      </c>
      <c r="G5185" s="26" t="n">
        <v>1419.98</v>
      </c>
      <c r="H5185" s="27" t="n">
        <v>4018</v>
      </c>
      <c r="I5185" s="25" t="s">
        <v>147</v>
      </c>
      <c r="K5185" s="25" t="n">
        <v>2003</v>
      </c>
      <c r="L5185" s="25" t="s">
        <v>170</v>
      </c>
      <c r="M5185" s="25" t="s">
        <v>171</v>
      </c>
      <c r="N5185" s="28" t="n">
        <v>1096</v>
      </c>
      <c r="O5185" s="25" t="s">
        <v>55</v>
      </c>
      <c r="P5185" s="29" t="n">
        <v>42921</v>
      </c>
      <c r="Q5185" s="29" t="n">
        <v>42932</v>
      </c>
      <c r="R5185" s="28" t="n">
        <v>0</v>
      </c>
      <c r="S5185" s="28" t="n">
        <f aca="false">IF(O5185="Won",R5185,IF(O5185="Lost",0,N5185))</f>
        <v>0</v>
      </c>
      <c r="T5185" s="30" t="n">
        <f aca="false">IF(AND(P5185&lt;&gt;"",Q5185&lt;&gt;""),Q5185-P5185,"")</f>
        <v>11</v>
      </c>
      <c r="U5185" s="30" t="str">
        <f aca="false">IF(AND(O5185="Engaging",P5185&lt;&gt;""),'Leia-me'!$B$5-P5185,"")</f>
        <v/>
      </c>
      <c r="V5185" s="25" t="str">
        <f aca="false">IF(O5185&lt;&gt;"Engaging","",IF(U5185&lt;='Leia-me'!$B$6,"Saudável",IF(U5185&lt;='Leia-me'!$B$7,"Esfriando",IF(U5185&lt;='Leia-me'!$B$8,"Última chance","Zumbi"))))</f>
        <v/>
      </c>
      <c r="W5185" s="25" t="n">
        <f aca="false">IF(O5185="Won",1,IF(O5185="Lost",0,""))</f>
        <v>0</v>
      </c>
      <c r="Y5185" s="25" t="str">
        <f aca="false">IF(E5185="","Sim","")</f>
        <v/>
      </c>
    </row>
    <row r="5186" customFormat="false" ht="15" hidden="false" customHeight="false" outlineLevel="0" collapsed="false">
      <c r="A5186" s="25" t="s">
        <v>5449</v>
      </c>
      <c r="B5186" s="25" t="s">
        <v>84</v>
      </c>
      <c r="C5186" s="25" t="s">
        <v>93</v>
      </c>
      <c r="D5186" s="25" t="s">
        <v>94</v>
      </c>
      <c r="G5186" s="31"/>
      <c r="H5186" s="32"/>
      <c r="L5186" s="25" t="s">
        <v>160</v>
      </c>
      <c r="M5186" s="25" t="s">
        <v>149</v>
      </c>
      <c r="N5186" s="28" t="n">
        <v>3393</v>
      </c>
      <c r="O5186" s="25" t="s">
        <v>56</v>
      </c>
      <c r="P5186" s="29" t="n">
        <v>42922</v>
      </c>
      <c r="Q5186" s="33"/>
      <c r="R5186" s="34"/>
      <c r="S5186" s="28" t="n">
        <f aca="false">IF(O5186="Won",R5186,IF(O5186="Lost",0,N5186))</f>
        <v>3393</v>
      </c>
      <c r="T5186" s="30" t="str">
        <f aca="false">IF(AND(P5186&lt;&gt;"",Q5186&lt;&gt;""),Q5186-P5186,"")</f>
        <v/>
      </c>
      <c r="U5186" s="30" t="n">
        <f aca="false">IF(AND(O5186="Engaging",P5186&lt;&gt;""),'Leia-me'!$B$5-P5186,"")</f>
        <v>178</v>
      </c>
      <c r="V5186" s="25" t="str">
        <f aca="false">IF(O5186&lt;&gt;"Engaging","",IF(U5186&lt;='Leia-me'!$B$6,"Saudável",IF(U5186&lt;='Leia-me'!$B$7,"Esfriando",IF(U5186&lt;='Leia-me'!$B$8,"Última chance","Zumbi"))))</f>
        <v>Zumbi</v>
      </c>
      <c r="W5186" s="25" t="str">
        <f aca="false">IF(O5186="Won",1,IF(O5186="Lost",0,""))</f>
        <v/>
      </c>
      <c r="Y5186" s="25" t="str">
        <f aca="false">IF(E5186="","Sim","")</f>
        <v>Sim</v>
      </c>
    </row>
    <row r="5187" customFormat="false" ht="15" hidden="false" customHeight="false" outlineLevel="0" collapsed="false">
      <c r="A5187" s="25" t="s">
        <v>5450</v>
      </c>
      <c r="B5187" s="25" t="s">
        <v>84</v>
      </c>
      <c r="C5187" s="25" t="s">
        <v>93</v>
      </c>
      <c r="D5187" s="25" t="s">
        <v>94</v>
      </c>
      <c r="E5187" s="25" t="s">
        <v>1347</v>
      </c>
      <c r="F5187" s="25" t="s">
        <v>165</v>
      </c>
      <c r="G5187" s="26" t="n">
        <v>665.06</v>
      </c>
      <c r="H5187" s="27" t="n">
        <v>1095</v>
      </c>
      <c r="I5187" s="25" t="s">
        <v>147</v>
      </c>
      <c r="K5187" s="25" t="n">
        <v>1989</v>
      </c>
      <c r="L5187" s="25" t="s">
        <v>178</v>
      </c>
      <c r="M5187" s="25" t="s">
        <v>171</v>
      </c>
      <c r="N5187" s="28" t="n">
        <v>5482</v>
      </c>
      <c r="O5187" s="25" t="s">
        <v>55</v>
      </c>
      <c r="P5187" s="29" t="n">
        <v>42922</v>
      </c>
      <c r="Q5187" s="29" t="n">
        <v>42934</v>
      </c>
      <c r="R5187" s="28" t="n">
        <v>0</v>
      </c>
      <c r="S5187" s="28" t="n">
        <f aca="false">IF(O5187="Won",R5187,IF(O5187="Lost",0,N5187))</f>
        <v>0</v>
      </c>
      <c r="T5187" s="30" t="n">
        <f aca="false">IF(AND(P5187&lt;&gt;"",Q5187&lt;&gt;""),Q5187-P5187,"")</f>
        <v>12</v>
      </c>
      <c r="U5187" s="30" t="str">
        <f aca="false">IF(AND(O5187="Engaging",P5187&lt;&gt;""),'Leia-me'!$B$5-P5187,"")</f>
        <v/>
      </c>
      <c r="V5187" s="25" t="str">
        <f aca="false">IF(O5187&lt;&gt;"Engaging","",IF(U5187&lt;='Leia-me'!$B$6,"Saudável",IF(U5187&lt;='Leia-me'!$B$7,"Esfriando",IF(U5187&lt;='Leia-me'!$B$8,"Última chance","Zumbi"))))</f>
        <v/>
      </c>
      <c r="W5187" s="25" t="n">
        <f aca="false">IF(O5187="Won",1,IF(O5187="Lost",0,""))</f>
        <v>0</v>
      </c>
      <c r="Y5187" s="25" t="str">
        <f aca="false">IF(E5187="","Sim","")</f>
        <v/>
      </c>
    </row>
    <row r="5188" customFormat="false" ht="15" hidden="false" customHeight="false" outlineLevel="0" collapsed="false">
      <c r="A5188" s="25" t="s">
        <v>5451</v>
      </c>
      <c r="B5188" s="25" t="s">
        <v>84</v>
      </c>
      <c r="C5188" s="25" t="s">
        <v>93</v>
      </c>
      <c r="D5188" s="25" t="s">
        <v>94</v>
      </c>
      <c r="E5188" s="25" t="s">
        <v>1653</v>
      </c>
      <c r="F5188" s="25" t="s">
        <v>165</v>
      </c>
      <c r="G5188" s="26" t="n">
        <v>3838.39</v>
      </c>
      <c r="H5188" s="27" t="n">
        <v>8274</v>
      </c>
      <c r="I5188" s="25" t="s">
        <v>147</v>
      </c>
      <c r="K5188" s="25" t="n">
        <v>1989</v>
      </c>
      <c r="L5188" s="25" t="s">
        <v>1834</v>
      </c>
      <c r="M5188" s="25" t="s">
        <v>171</v>
      </c>
      <c r="N5188" s="28" t="n">
        <v>4821</v>
      </c>
      <c r="O5188" s="25" t="s">
        <v>55</v>
      </c>
      <c r="P5188" s="29" t="n">
        <v>42922</v>
      </c>
      <c r="Q5188" s="29" t="n">
        <v>42923</v>
      </c>
      <c r="R5188" s="28" t="n">
        <v>0</v>
      </c>
      <c r="S5188" s="28" t="n">
        <f aca="false">IF(O5188="Won",R5188,IF(O5188="Lost",0,N5188))</f>
        <v>0</v>
      </c>
      <c r="T5188" s="30" t="n">
        <f aca="false">IF(AND(P5188&lt;&gt;"",Q5188&lt;&gt;""),Q5188-P5188,"")</f>
        <v>1</v>
      </c>
      <c r="U5188" s="30" t="str">
        <f aca="false">IF(AND(O5188="Engaging",P5188&lt;&gt;""),'Leia-me'!$B$5-P5188,"")</f>
        <v/>
      </c>
      <c r="V5188" s="25" t="str">
        <f aca="false">IF(O5188&lt;&gt;"Engaging","",IF(U5188&lt;='Leia-me'!$B$6,"Saudável",IF(U5188&lt;='Leia-me'!$B$7,"Esfriando",IF(U5188&lt;='Leia-me'!$B$8,"Última chance","Zumbi"))))</f>
        <v/>
      </c>
      <c r="W5188" s="25" t="n">
        <f aca="false">IF(O5188="Won",1,IF(O5188="Lost",0,""))</f>
        <v>0</v>
      </c>
      <c r="X5188" s="25" t="s">
        <v>1835</v>
      </c>
      <c r="Y5188" s="25" t="str">
        <f aca="false">IF(E5188="","Sim","")</f>
        <v/>
      </c>
    </row>
    <row r="5189" customFormat="false" ht="15" hidden="false" customHeight="false" outlineLevel="0" collapsed="false">
      <c r="A5189" s="25" t="s">
        <v>5452</v>
      </c>
      <c r="B5189" s="25" t="s">
        <v>84</v>
      </c>
      <c r="C5189" s="25" t="s">
        <v>93</v>
      </c>
      <c r="D5189" s="25" t="s">
        <v>94</v>
      </c>
      <c r="E5189" s="25" t="s">
        <v>1156</v>
      </c>
      <c r="F5189" s="25" t="s">
        <v>185</v>
      </c>
      <c r="G5189" s="26" t="n">
        <v>1242.32</v>
      </c>
      <c r="H5189" s="27" t="n">
        <v>3027</v>
      </c>
      <c r="I5189" s="25" t="s">
        <v>147</v>
      </c>
      <c r="J5189" s="25" t="s">
        <v>193</v>
      </c>
      <c r="K5189" s="25" t="n">
        <v>1993</v>
      </c>
      <c r="L5189" s="25" t="s">
        <v>170</v>
      </c>
      <c r="M5189" s="25" t="s">
        <v>171</v>
      </c>
      <c r="N5189" s="28" t="n">
        <v>1096</v>
      </c>
      <c r="O5189" s="25" t="s">
        <v>54</v>
      </c>
      <c r="P5189" s="29" t="n">
        <v>42923</v>
      </c>
      <c r="Q5189" s="29" t="n">
        <v>42925</v>
      </c>
      <c r="R5189" s="28" t="n">
        <v>1107</v>
      </c>
      <c r="S5189" s="28" t="n">
        <f aca="false">IF(O5189="Won",R5189,IF(O5189="Lost",0,N5189))</f>
        <v>1107</v>
      </c>
      <c r="T5189" s="30" t="n">
        <f aca="false">IF(AND(P5189&lt;&gt;"",Q5189&lt;&gt;""),Q5189-P5189,"")</f>
        <v>2</v>
      </c>
      <c r="U5189" s="30" t="str">
        <f aca="false">IF(AND(O5189="Engaging",P5189&lt;&gt;""),'Leia-me'!$B$5-P5189,"")</f>
        <v/>
      </c>
      <c r="V5189" s="25" t="str">
        <f aca="false">IF(O5189&lt;&gt;"Engaging","",IF(U5189&lt;='Leia-me'!$B$6,"Saudável",IF(U5189&lt;='Leia-me'!$B$7,"Esfriando",IF(U5189&lt;='Leia-me'!$B$8,"Última chance","Zumbi"))))</f>
        <v/>
      </c>
      <c r="W5189" s="25" t="n">
        <f aca="false">IF(O5189="Won",1,IF(O5189="Lost",0,""))</f>
        <v>1</v>
      </c>
      <c r="Y5189" s="25" t="str">
        <f aca="false">IF(E5189="","Sim","")</f>
        <v/>
      </c>
    </row>
    <row r="5190" customFormat="false" ht="15" hidden="false" customHeight="false" outlineLevel="0" collapsed="false">
      <c r="A5190" s="25" t="s">
        <v>5453</v>
      </c>
      <c r="B5190" s="25" t="s">
        <v>84</v>
      </c>
      <c r="C5190" s="25" t="s">
        <v>93</v>
      </c>
      <c r="D5190" s="25" t="s">
        <v>94</v>
      </c>
      <c r="E5190" s="25" t="s">
        <v>193</v>
      </c>
      <c r="F5190" s="25" t="s">
        <v>185</v>
      </c>
      <c r="G5190" s="26" t="n">
        <v>1100.04</v>
      </c>
      <c r="H5190" s="27" t="n">
        <v>2822</v>
      </c>
      <c r="I5190" s="25" t="s">
        <v>147</v>
      </c>
      <c r="K5190" s="25" t="n">
        <v>1996</v>
      </c>
      <c r="L5190" s="25" t="s">
        <v>1834</v>
      </c>
      <c r="M5190" s="25" t="s">
        <v>171</v>
      </c>
      <c r="N5190" s="28" t="n">
        <v>4821</v>
      </c>
      <c r="O5190" s="25" t="s">
        <v>54</v>
      </c>
      <c r="P5190" s="29" t="n">
        <v>42923</v>
      </c>
      <c r="Q5190" s="29" t="n">
        <v>42924</v>
      </c>
      <c r="R5190" s="28" t="n">
        <v>4089</v>
      </c>
      <c r="S5190" s="28" t="n">
        <f aca="false">IF(O5190="Won",R5190,IF(O5190="Lost",0,N5190))</f>
        <v>4089</v>
      </c>
      <c r="T5190" s="30" t="n">
        <f aca="false">IF(AND(P5190&lt;&gt;"",Q5190&lt;&gt;""),Q5190-P5190,"")</f>
        <v>1</v>
      </c>
      <c r="U5190" s="30" t="str">
        <f aca="false">IF(AND(O5190="Engaging",P5190&lt;&gt;""),'Leia-me'!$B$5-P5190,"")</f>
        <v/>
      </c>
      <c r="V5190" s="25" t="str">
        <f aca="false">IF(O5190&lt;&gt;"Engaging","",IF(U5190&lt;='Leia-me'!$B$6,"Saudável",IF(U5190&lt;='Leia-me'!$B$7,"Esfriando",IF(U5190&lt;='Leia-me'!$B$8,"Última chance","Zumbi"))))</f>
        <v/>
      </c>
      <c r="W5190" s="25" t="n">
        <f aca="false">IF(O5190="Won",1,IF(O5190="Lost",0,""))</f>
        <v>1</v>
      </c>
      <c r="X5190" s="25" t="s">
        <v>1835</v>
      </c>
      <c r="Y5190" s="25" t="str">
        <f aca="false">IF(E5190="","Sim","")</f>
        <v/>
      </c>
    </row>
    <row r="5191" customFormat="false" ht="15" hidden="false" customHeight="false" outlineLevel="0" collapsed="false">
      <c r="A5191" s="25" t="s">
        <v>5454</v>
      </c>
      <c r="B5191" s="25" t="s">
        <v>84</v>
      </c>
      <c r="C5191" s="25" t="s">
        <v>93</v>
      </c>
      <c r="D5191" s="25" t="s">
        <v>94</v>
      </c>
      <c r="E5191" s="25" t="s">
        <v>173</v>
      </c>
      <c r="F5191" s="25" t="s">
        <v>146</v>
      </c>
      <c r="G5191" s="26" t="n">
        <v>647.18</v>
      </c>
      <c r="H5191" s="27" t="n">
        <v>1185</v>
      </c>
      <c r="I5191" s="25" t="s">
        <v>174</v>
      </c>
      <c r="K5191" s="25" t="n">
        <v>1986</v>
      </c>
      <c r="L5191" s="25" t="s">
        <v>1834</v>
      </c>
      <c r="M5191" s="25" t="s">
        <v>171</v>
      </c>
      <c r="N5191" s="28" t="n">
        <v>4821</v>
      </c>
      <c r="O5191" s="25" t="s">
        <v>56</v>
      </c>
      <c r="P5191" s="29" t="n">
        <v>42925</v>
      </c>
      <c r="Q5191" s="33"/>
      <c r="R5191" s="34"/>
      <c r="S5191" s="28" t="n">
        <f aca="false">IF(O5191="Won",R5191,IF(O5191="Lost",0,N5191))</f>
        <v>4821</v>
      </c>
      <c r="T5191" s="30" t="str">
        <f aca="false">IF(AND(P5191&lt;&gt;"",Q5191&lt;&gt;""),Q5191-P5191,"")</f>
        <v/>
      </c>
      <c r="U5191" s="30" t="n">
        <f aca="false">IF(AND(O5191="Engaging",P5191&lt;&gt;""),'Leia-me'!$B$5-P5191,"")</f>
        <v>175</v>
      </c>
      <c r="V5191" s="25" t="str">
        <f aca="false">IF(O5191&lt;&gt;"Engaging","",IF(U5191&lt;='Leia-me'!$B$6,"Saudável",IF(U5191&lt;='Leia-me'!$B$7,"Esfriando",IF(U5191&lt;='Leia-me'!$B$8,"Última chance","Zumbi"))))</f>
        <v>Zumbi</v>
      </c>
      <c r="W5191" s="25" t="str">
        <f aca="false">IF(O5191="Won",1,IF(O5191="Lost",0,""))</f>
        <v/>
      </c>
      <c r="X5191" s="25" t="s">
        <v>1835</v>
      </c>
      <c r="Y5191" s="25" t="str">
        <f aca="false">IF(E5191="","Sim","")</f>
        <v/>
      </c>
    </row>
    <row r="5192" customFormat="false" ht="15" hidden="false" customHeight="false" outlineLevel="0" collapsed="false">
      <c r="A5192" s="25" t="s">
        <v>5455</v>
      </c>
      <c r="B5192" s="25" t="s">
        <v>84</v>
      </c>
      <c r="C5192" s="25" t="s">
        <v>93</v>
      </c>
      <c r="D5192" s="25" t="s">
        <v>94</v>
      </c>
      <c r="E5192" s="25" t="s">
        <v>421</v>
      </c>
      <c r="F5192" s="25" t="s">
        <v>146</v>
      </c>
      <c r="G5192" s="26" t="n">
        <v>2818.38</v>
      </c>
      <c r="H5192" s="27" t="n">
        <v>6290</v>
      </c>
      <c r="I5192" s="25" t="s">
        <v>147</v>
      </c>
      <c r="K5192" s="25" t="n">
        <v>1994</v>
      </c>
      <c r="L5192" s="25" t="s">
        <v>1834</v>
      </c>
      <c r="M5192" s="25" t="s">
        <v>171</v>
      </c>
      <c r="N5192" s="28" t="n">
        <v>4821</v>
      </c>
      <c r="O5192" s="25" t="s">
        <v>55</v>
      </c>
      <c r="P5192" s="29" t="n">
        <v>42927</v>
      </c>
      <c r="Q5192" s="29" t="n">
        <v>42965</v>
      </c>
      <c r="R5192" s="28" t="n">
        <v>0</v>
      </c>
      <c r="S5192" s="28" t="n">
        <f aca="false">IF(O5192="Won",R5192,IF(O5192="Lost",0,N5192))</f>
        <v>0</v>
      </c>
      <c r="T5192" s="30" t="n">
        <f aca="false">IF(AND(P5192&lt;&gt;"",Q5192&lt;&gt;""),Q5192-P5192,"")</f>
        <v>38</v>
      </c>
      <c r="U5192" s="30" t="str">
        <f aca="false">IF(AND(O5192="Engaging",P5192&lt;&gt;""),'Leia-me'!$B$5-P5192,"")</f>
        <v/>
      </c>
      <c r="V5192" s="25" t="str">
        <f aca="false">IF(O5192&lt;&gt;"Engaging","",IF(U5192&lt;='Leia-me'!$B$6,"Saudável",IF(U5192&lt;='Leia-me'!$B$7,"Esfriando",IF(U5192&lt;='Leia-me'!$B$8,"Última chance","Zumbi"))))</f>
        <v/>
      </c>
      <c r="W5192" s="25" t="n">
        <f aca="false">IF(O5192="Won",1,IF(O5192="Lost",0,""))</f>
        <v>0</v>
      </c>
      <c r="X5192" s="25" t="s">
        <v>1835</v>
      </c>
      <c r="Y5192" s="25" t="str">
        <f aca="false">IF(E5192="","Sim","")</f>
        <v/>
      </c>
    </row>
    <row r="5193" customFormat="false" ht="15" hidden="false" customHeight="false" outlineLevel="0" collapsed="false">
      <c r="A5193" s="25" t="s">
        <v>5456</v>
      </c>
      <c r="B5193" s="25" t="s">
        <v>84</v>
      </c>
      <c r="C5193" s="25" t="s">
        <v>93</v>
      </c>
      <c r="D5193" s="25" t="s">
        <v>94</v>
      </c>
      <c r="E5193" s="25" t="s">
        <v>1090</v>
      </c>
      <c r="F5193" s="25" t="s">
        <v>155</v>
      </c>
      <c r="G5193" s="26" t="n">
        <v>6395.05</v>
      </c>
      <c r="H5193" s="27" t="n">
        <v>20275</v>
      </c>
      <c r="I5193" s="25" t="s">
        <v>147</v>
      </c>
      <c r="K5193" s="25" t="n">
        <v>1994</v>
      </c>
      <c r="L5193" s="25" t="s">
        <v>178</v>
      </c>
      <c r="M5193" s="25" t="s">
        <v>171</v>
      </c>
      <c r="N5193" s="28" t="n">
        <v>5482</v>
      </c>
      <c r="O5193" s="25" t="s">
        <v>54</v>
      </c>
      <c r="P5193" s="29" t="n">
        <v>42927</v>
      </c>
      <c r="Q5193" s="29" t="n">
        <v>42935</v>
      </c>
      <c r="R5193" s="28" t="n">
        <v>4881</v>
      </c>
      <c r="S5193" s="28" t="n">
        <f aca="false">IF(O5193="Won",R5193,IF(O5193="Lost",0,N5193))</f>
        <v>4881</v>
      </c>
      <c r="T5193" s="30" t="n">
        <f aca="false">IF(AND(P5193&lt;&gt;"",Q5193&lt;&gt;""),Q5193-P5193,"")</f>
        <v>8</v>
      </c>
      <c r="U5193" s="30" t="str">
        <f aca="false">IF(AND(O5193="Engaging",P5193&lt;&gt;""),'Leia-me'!$B$5-P5193,"")</f>
        <v/>
      </c>
      <c r="V5193" s="25" t="str">
        <f aca="false">IF(O5193&lt;&gt;"Engaging","",IF(U5193&lt;='Leia-me'!$B$6,"Saudável",IF(U5193&lt;='Leia-me'!$B$7,"Esfriando",IF(U5193&lt;='Leia-me'!$B$8,"Última chance","Zumbi"))))</f>
        <v/>
      </c>
      <c r="W5193" s="25" t="n">
        <f aca="false">IF(O5193="Won",1,IF(O5193="Lost",0,""))</f>
        <v>1</v>
      </c>
      <c r="Y5193" s="25" t="str">
        <f aca="false">IF(E5193="","Sim","")</f>
        <v/>
      </c>
    </row>
    <row r="5194" customFormat="false" ht="15" hidden="false" customHeight="false" outlineLevel="0" collapsed="false">
      <c r="A5194" s="25" t="s">
        <v>5457</v>
      </c>
      <c r="B5194" s="25" t="s">
        <v>84</v>
      </c>
      <c r="C5194" s="25" t="s">
        <v>93</v>
      </c>
      <c r="D5194" s="25" t="s">
        <v>94</v>
      </c>
      <c r="E5194" s="25" t="s">
        <v>237</v>
      </c>
      <c r="F5194" s="25" t="s">
        <v>192</v>
      </c>
      <c r="G5194" s="26" t="n">
        <v>4618</v>
      </c>
      <c r="H5194" s="27" t="n">
        <v>10083</v>
      </c>
      <c r="I5194" s="25" t="s">
        <v>147</v>
      </c>
      <c r="K5194" s="25" t="n">
        <v>1982</v>
      </c>
      <c r="L5194" s="25" t="s">
        <v>186</v>
      </c>
      <c r="M5194" s="25" t="s">
        <v>171</v>
      </c>
      <c r="N5194" s="28" t="n">
        <v>550</v>
      </c>
      <c r="O5194" s="25" t="s">
        <v>56</v>
      </c>
      <c r="P5194" s="29" t="n">
        <v>42928</v>
      </c>
      <c r="Q5194" s="33"/>
      <c r="R5194" s="34"/>
      <c r="S5194" s="28" t="n">
        <f aca="false">IF(O5194="Won",R5194,IF(O5194="Lost",0,N5194))</f>
        <v>550</v>
      </c>
      <c r="T5194" s="30" t="str">
        <f aca="false">IF(AND(P5194&lt;&gt;"",Q5194&lt;&gt;""),Q5194-P5194,"")</f>
        <v/>
      </c>
      <c r="U5194" s="30" t="n">
        <f aca="false">IF(AND(O5194="Engaging",P5194&lt;&gt;""),'Leia-me'!$B$5-P5194,"")</f>
        <v>172</v>
      </c>
      <c r="V5194" s="25" t="str">
        <f aca="false">IF(O5194&lt;&gt;"Engaging","",IF(U5194&lt;='Leia-me'!$B$6,"Saudável",IF(U5194&lt;='Leia-me'!$B$7,"Esfriando",IF(U5194&lt;='Leia-me'!$B$8,"Última chance","Zumbi"))))</f>
        <v>Zumbi</v>
      </c>
      <c r="W5194" s="25" t="str">
        <f aca="false">IF(O5194="Won",1,IF(O5194="Lost",0,""))</f>
        <v/>
      </c>
      <c r="Y5194" s="25" t="str">
        <f aca="false">IF(E5194="","Sim","")</f>
        <v/>
      </c>
    </row>
    <row r="5195" customFormat="false" ht="15" hidden="false" customHeight="false" outlineLevel="0" collapsed="false">
      <c r="A5195" s="25" t="s">
        <v>5458</v>
      </c>
      <c r="B5195" s="25" t="s">
        <v>84</v>
      </c>
      <c r="C5195" s="25" t="s">
        <v>93</v>
      </c>
      <c r="D5195" s="25" t="s">
        <v>94</v>
      </c>
      <c r="E5195" s="25" t="s">
        <v>3511</v>
      </c>
      <c r="F5195" s="25" t="s">
        <v>168</v>
      </c>
      <c r="G5195" s="26" t="n">
        <v>1197.44</v>
      </c>
      <c r="H5195" s="27" t="n">
        <v>2570</v>
      </c>
      <c r="I5195" s="25" t="s">
        <v>147</v>
      </c>
      <c r="K5195" s="25" t="n">
        <v>1999</v>
      </c>
      <c r="L5195" s="25" t="s">
        <v>178</v>
      </c>
      <c r="M5195" s="25" t="s">
        <v>171</v>
      </c>
      <c r="N5195" s="28" t="n">
        <v>5482</v>
      </c>
      <c r="O5195" s="25" t="s">
        <v>55</v>
      </c>
      <c r="P5195" s="29" t="n">
        <v>42931</v>
      </c>
      <c r="Q5195" s="29" t="n">
        <v>42933</v>
      </c>
      <c r="R5195" s="28" t="n">
        <v>0</v>
      </c>
      <c r="S5195" s="28" t="n">
        <f aca="false">IF(O5195="Won",R5195,IF(O5195="Lost",0,N5195))</f>
        <v>0</v>
      </c>
      <c r="T5195" s="30" t="n">
        <f aca="false">IF(AND(P5195&lt;&gt;"",Q5195&lt;&gt;""),Q5195-P5195,"")</f>
        <v>2</v>
      </c>
      <c r="U5195" s="30" t="str">
        <f aca="false">IF(AND(O5195="Engaging",P5195&lt;&gt;""),'Leia-me'!$B$5-P5195,"")</f>
        <v/>
      </c>
      <c r="V5195" s="25" t="str">
        <f aca="false">IF(O5195&lt;&gt;"Engaging","",IF(U5195&lt;='Leia-me'!$B$6,"Saudável",IF(U5195&lt;='Leia-me'!$B$7,"Esfriando",IF(U5195&lt;='Leia-me'!$B$8,"Última chance","Zumbi"))))</f>
        <v/>
      </c>
      <c r="W5195" s="25" t="n">
        <f aca="false">IF(O5195="Won",1,IF(O5195="Lost",0,""))</f>
        <v>0</v>
      </c>
      <c r="Y5195" s="25" t="str">
        <f aca="false">IF(E5195="","Sim","")</f>
        <v/>
      </c>
    </row>
    <row r="5196" customFormat="false" ht="15" hidden="false" customHeight="false" outlineLevel="0" collapsed="false">
      <c r="A5196" s="25" t="s">
        <v>5459</v>
      </c>
      <c r="B5196" s="25" t="s">
        <v>84</v>
      </c>
      <c r="C5196" s="25" t="s">
        <v>93</v>
      </c>
      <c r="D5196" s="25" t="s">
        <v>94</v>
      </c>
      <c r="E5196" s="25" t="s">
        <v>494</v>
      </c>
      <c r="F5196" s="25" t="s">
        <v>192</v>
      </c>
      <c r="G5196" s="26" t="n">
        <v>11698.03</v>
      </c>
      <c r="H5196" s="27" t="n">
        <v>34288</v>
      </c>
      <c r="I5196" s="25" t="s">
        <v>147</v>
      </c>
      <c r="K5196" s="25" t="n">
        <v>1982</v>
      </c>
      <c r="L5196" s="25" t="s">
        <v>170</v>
      </c>
      <c r="M5196" s="25" t="s">
        <v>171</v>
      </c>
      <c r="N5196" s="28" t="n">
        <v>1096</v>
      </c>
      <c r="O5196" s="25" t="s">
        <v>55</v>
      </c>
      <c r="P5196" s="29" t="n">
        <v>42933</v>
      </c>
      <c r="Q5196" s="29" t="n">
        <v>42934</v>
      </c>
      <c r="R5196" s="28" t="n">
        <v>0</v>
      </c>
      <c r="S5196" s="28" t="n">
        <f aca="false">IF(O5196="Won",R5196,IF(O5196="Lost",0,N5196))</f>
        <v>0</v>
      </c>
      <c r="T5196" s="30" t="n">
        <f aca="false">IF(AND(P5196&lt;&gt;"",Q5196&lt;&gt;""),Q5196-P5196,"")</f>
        <v>1</v>
      </c>
      <c r="U5196" s="30" t="str">
        <f aca="false">IF(AND(O5196="Engaging",P5196&lt;&gt;""),'Leia-me'!$B$5-P5196,"")</f>
        <v/>
      </c>
      <c r="V5196" s="25" t="str">
        <f aca="false">IF(O5196&lt;&gt;"Engaging","",IF(U5196&lt;='Leia-me'!$B$6,"Saudável",IF(U5196&lt;='Leia-me'!$B$7,"Esfriando",IF(U5196&lt;='Leia-me'!$B$8,"Última chance","Zumbi"))))</f>
        <v/>
      </c>
      <c r="W5196" s="25" t="n">
        <f aca="false">IF(O5196="Won",1,IF(O5196="Lost",0,""))</f>
        <v>0</v>
      </c>
      <c r="Y5196" s="25" t="str">
        <f aca="false">IF(E5196="","Sim","")</f>
        <v/>
      </c>
    </row>
    <row r="5197" customFormat="false" ht="15" hidden="false" customHeight="false" outlineLevel="0" collapsed="false">
      <c r="A5197" s="25" t="s">
        <v>5460</v>
      </c>
      <c r="B5197" s="25" t="s">
        <v>84</v>
      </c>
      <c r="C5197" s="25" t="s">
        <v>93</v>
      </c>
      <c r="D5197" s="25" t="s">
        <v>94</v>
      </c>
      <c r="E5197" s="25" t="s">
        <v>445</v>
      </c>
      <c r="F5197" s="25" t="s">
        <v>192</v>
      </c>
      <c r="G5197" s="26" t="n">
        <v>987.39</v>
      </c>
      <c r="H5197" s="27" t="n">
        <v>2253</v>
      </c>
      <c r="I5197" s="25" t="s">
        <v>147</v>
      </c>
      <c r="K5197" s="25" t="n">
        <v>2002</v>
      </c>
      <c r="L5197" s="25" t="s">
        <v>186</v>
      </c>
      <c r="M5197" s="25" t="s">
        <v>171</v>
      </c>
      <c r="N5197" s="28" t="n">
        <v>550</v>
      </c>
      <c r="O5197" s="25" t="s">
        <v>55</v>
      </c>
      <c r="P5197" s="29" t="n">
        <v>42934</v>
      </c>
      <c r="Q5197" s="29" t="n">
        <v>42952</v>
      </c>
      <c r="R5197" s="28" t="n">
        <v>0</v>
      </c>
      <c r="S5197" s="28" t="n">
        <f aca="false">IF(O5197="Won",R5197,IF(O5197="Lost",0,N5197))</f>
        <v>0</v>
      </c>
      <c r="T5197" s="30" t="n">
        <f aca="false">IF(AND(P5197&lt;&gt;"",Q5197&lt;&gt;""),Q5197-P5197,"")</f>
        <v>18</v>
      </c>
      <c r="U5197" s="30" t="str">
        <f aca="false">IF(AND(O5197="Engaging",P5197&lt;&gt;""),'Leia-me'!$B$5-P5197,"")</f>
        <v/>
      </c>
      <c r="V5197" s="25" t="str">
        <f aca="false">IF(O5197&lt;&gt;"Engaging","",IF(U5197&lt;='Leia-me'!$B$6,"Saudável",IF(U5197&lt;='Leia-me'!$B$7,"Esfriando",IF(U5197&lt;='Leia-me'!$B$8,"Última chance","Zumbi"))))</f>
        <v/>
      </c>
      <c r="W5197" s="25" t="n">
        <f aca="false">IF(O5197="Won",1,IF(O5197="Lost",0,""))</f>
        <v>0</v>
      </c>
      <c r="Y5197" s="25" t="str">
        <f aca="false">IF(E5197="","Sim","")</f>
        <v/>
      </c>
    </row>
    <row r="5198" customFormat="false" ht="15" hidden="false" customHeight="false" outlineLevel="0" collapsed="false">
      <c r="A5198" s="25" t="s">
        <v>5461</v>
      </c>
      <c r="B5198" s="25" t="s">
        <v>84</v>
      </c>
      <c r="C5198" s="25" t="s">
        <v>93</v>
      </c>
      <c r="D5198" s="25" t="s">
        <v>94</v>
      </c>
      <c r="E5198" s="25" t="s">
        <v>463</v>
      </c>
      <c r="F5198" s="25" t="s">
        <v>211</v>
      </c>
      <c r="G5198" s="26" t="n">
        <v>2261.05</v>
      </c>
      <c r="H5198" s="27" t="n">
        <v>3851</v>
      </c>
      <c r="I5198" s="25" t="s">
        <v>147</v>
      </c>
      <c r="K5198" s="25" t="n">
        <v>2005</v>
      </c>
      <c r="L5198" s="25" t="s">
        <v>178</v>
      </c>
      <c r="M5198" s="25" t="s">
        <v>171</v>
      </c>
      <c r="N5198" s="28" t="n">
        <v>5482</v>
      </c>
      <c r="O5198" s="25" t="s">
        <v>55</v>
      </c>
      <c r="P5198" s="29" t="n">
        <v>42935</v>
      </c>
      <c r="Q5198" s="29" t="n">
        <v>42946</v>
      </c>
      <c r="R5198" s="28" t="n">
        <v>0</v>
      </c>
      <c r="S5198" s="28" t="n">
        <f aca="false">IF(O5198="Won",R5198,IF(O5198="Lost",0,N5198))</f>
        <v>0</v>
      </c>
      <c r="T5198" s="30" t="n">
        <f aca="false">IF(AND(P5198&lt;&gt;"",Q5198&lt;&gt;""),Q5198-P5198,"")</f>
        <v>11</v>
      </c>
      <c r="U5198" s="30" t="str">
        <f aca="false">IF(AND(O5198="Engaging",P5198&lt;&gt;""),'Leia-me'!$B$5-P5198,"")</f>
        <v/>
      </c>
      <c r="V5198" s="25" t="str">
        <f aca="false">IF(O5198&lt;&gt;"Engaging","",IF(U5198&lt;='Leia-me'!$B$6,"Saudável",IF(U5198&lt;='Leia-me'!$B$7,"Esfriando",IF(U5198&lt;='Leia-me'!$B$8,"Última chance","Zumbi"))))</f>
        <v/>
      </c>
      <c r="W5198" s="25" t="n">
        <f aca="false">IF(O5198="Won",1,IF(O5198="Lost",0,""))</f>
        <v>0</v>
      </c>
      <c r="Y5198" s="25" t="str">
        <f aca="false">IF(E5198="","Sim","")</f>
        <v/>
      </c>
    </row>
    <row r="5199" customFormat="false" ht="15" hidden="false" customHeight="false" outlineLevel="0" collapsed="false">
      <c r="A5199" s="25" t="s">
        <v>5462</v>
      </c>
      <c r="B5199" s="25" t="s">
        <v>84</v>
      </c>
      <c r="C5199" s="25" t="s">
        <v>93</v>
      </c>
      <c r="D5199" s="25" t="s">
        <v>94</v>
      </c>
      <c r="G5199" s="31"/>
      <c r="H5199" s="32"/>
      <c r="L5199" s="25" t="s">
        <v>170</v>
      </c>
      <c r="M5199" s="25" t="s">
        <v>171</v>
      </c>
      <c r="N5199" s="28" t="n">
        <v>1096</v>
      </c>
      <c r="O5199" s="25" t="s">
        <v>56</v>
      </c>
      <c r="P5199" s="29" t="n">
        <v>42936</v>
      </c>
      <c r="Q5199" s="33"/>
      <c r="R5199" s="34"/>
      <c r="S5199" s="28" t="n">
        <f aca="false">IF(O5199="Won",R5199,IF(O5199="Lost",0,N5199))</f>
        <v>1096</v>
      </c>
      <c r="T5199" s="30" t="str">
        <f aca="false">IF(AND(P5199&lt;&gt;"",Q5199&lt;&gt;""),Q5199-P5199,"")</f>
        <v/>
      </c>
      <c r="U5199" s="30" t="n">
        <f aca="false">IF(AND(O5199="Engaging",P5199&lt;&gt;""),'Leia-me'!$B$5-P5199,"")</f>
        <v>164</v>
      </c>
      <c r="V5199" s="25" t="str">
        <f aca="false">IF(O5199&lt;&gt;"Engaging","",IF(U5199&lt;='Leia-me'!$B$6,"Saudável",IF(U5199&lt;='Leia-me'!$B$7,"Esfriando",IF(U5199&lt;='Leia-me'!$B$8,"Última chance","Zumbi"))))</f>
        <v>Zumbi</v>
      </c>
      <c r="W5199" s="25" t="str">
        <f aca="false">IF(O5199="Won",1,IF(O5199="Lost",0,""))</f>
        <v/>
      </c>
      <c r="Y5199" s="25" t="str">
        <f aca="false">IF(E5199="","Sim","")</f>
        <v>Sim</v>
      </c>
    </row>
    <row r="5200" customFormat="false" ht="15" hidden="false" customHeight="false" outlineLevel="0" collapsed="false">
      <c r="A5200" s="25" t="s">
        <v>5463</v>
      </c>
      <c r="B5200" s="25" t="s">
        <v>84</v>
      </c>
      <c r="C5200" s="25" t="s">
        <v>93</v>
      </c>
      <c r="D5200" s="25" t="s">
        <v>94</v>
      </c>
      <c r="E5200" s="25" t="s">
        <v>1158</v>
      </c>
      <c r="F5200" s="25" t="s">
        <v>185</v>
      </c>
      <c r="G5200" s="26" t="n">
        <v>7708.38</v>
      </c>
      <c r="H5200" s="27" t="n">
        <v>13756</v>
      </c>
      <c r="I5200" s="25" t="s">
        <v>147</v>
      </c>
      <c r="K5200" s="25" t="n">
        <v>1980</v>
      </c>
      <c r="L5200" s="25" t="s">
        <v>160</v>
      </c>
      <c r="M5200" s="25" t="s">
        <v>149</v>
      </c>
      <c r="N5200" s="28" t="n">
        <v>3393</v>
      </c>
      <c r="O5200" s="25" t="s">
        <v>55</v>
      </c>
      <c r="P5200" s="29" t="n">
        <v>42936</v>
      </c>
      <c r="Q5200" s="29" t="n">
        <v>43048</v>
      </c>
      <c r="R5200" s="28" t="n">
        <v>0</v>
      </c>
      <c r="S5200" s="28" t="n">
        <f aca="false">IF(O5200="Won",R5200,IF(O5200="Lost",0,N5200))</f>
        <v>0</v>
      </c>
      <c r="T5200" s="30" t="n">
        <f aca="false">IF(AND(P5200&lt;&gt;"",Q5200&lt;&gt;""),Q5200-P5200,"")</f>
        <v>112</v>
      </c>
      <c r="U5200" s="30" t="str">
        <f aca="false">IF(AND(O5200="Engaging",P5200&lt;&gt;""),'Leia-me'!$B$5-P5200,"")</f>
        <v/>
      </c>
      <c r="V5200" s="25" t="str">
        <f aca="false">IF(O5200&lt;&gt;"Engaging","",IF(U5200&lt;='Leia-me'!$B$6,"Saudável",IF(U5200&lt;='Leia-me'!$B$7,"Esfriando",IF(U5200&lt;='Leia-me'!$B$8,"Última chance","Zumbi"))))</f>
        <v/>
      </c>
      <c r="W5200" s="25" t="n">
        <f aca="false">IF(O5200="Won",1,IF(O5200="Lost",0,""))</f>
        <v>0</v>
      </c>
      <c r="Y5200" s="25" t="str">
        <f aca="false">IF(E5200="","Sim","")</f>
        <v/>
      </c>
    </row>
    <row r="5201" customFormat="false" ht="15" hidden="false" customHeight="false" outlineLevel="0" collapsed="false">
      <c r="A5201" s="25" t="s">
        <v>5464</v>
      </c>
      <c r="B5201" s="25" t="s">
        <v>84</v>
      </c>
      <c r="C5201" s="25" t="s">
        <v>93</v>
      </c>
      <c r="D5201" s="25" t="s">
        <v>94</v>
      </c>
      <c r="E5201" s="25" t="s">
        <v>1158</v>
      </c>
      <c r="F5201" s="25" t="s">
        <v>185</v>
      </c>
      <c r="G5201" s="26" t="n">
        <v>7708.38</v>
      </c>
      <c r="H5201" s="27" t="n">
        <v>13756</v>
      </c>
      <c r="I5201" s="25" t="s">
        <v>147</v>
      </c>
      <c r="K5201" s="25" t="n">
        <v>1980</v>
      </c>
      <c r="L5201" s="25" t="s">
        <v>178</v>
      </c>
      <c r="M5201" s="25" t="s">
        <v>171</v>
      </c>
      <c r="N5201" s="28" t="n">
        <v>5482</v>
      </c>
      <c r="O5201" s="25" t="s">
        <v>54</v>
      </c>
      <c r="P5201" s="29" t="n">
        <v>42937</v>
      </c>
      <c r="Q5201" s="29" t="n">
        <v>42938</v>
      </c>
      <c r="R5201" s="28" t="n">
        <v>5118</v>
      </c>
      <c r="S5201" s="28" t="n">
        <f aca="false">IF(O5201="Won",R5201,IF(O5201="Lost",0,N5201))</f>
        <v>5118</v>
      </c>
      <c r="T5201" s="30" t="n">
        <f aca="false">IF(AND(P5201&lt;&gt;"",Q5201&lt;&gt;""),Q5201-P5201,"")</f>
        <v>1</v>
      </c>
      <c r="U5201" s="30" t="str">
        <f aca="false">IF(AND(O5201="Engaging",P5201&lt;&gt;""),'Leia-me'!$B$5-P5201,"")</f>
        <v/>
      </c>
      <c r="V5201" s="25" t="str">
        <f aca="false">IF(O5201&lt;&gt;"Engaging","",IF(U5201&lt;='Leia-me'!$B$6,"Saudável",IF(U5201&lt;='Leia-me'!$B$7,"Esfriando",IF(U5201&lt;='Leia-me'!$B$8,"Última chance","Zumbi"))))</f>
        <v/>
      </c>
      <c r="W5201" s="25" t="n">
        <f aca="false">IF(O5201="Won",1,IF(O5201="Lost",0,""))</f>
        <v>1</v>
      </c>
      <c r="Y5201" s="25" t="str">
        <f aca="false">IF(E5201="","Sim","")</f>
        <v/>
      </c>
    </row>
    <row r="5202" customFormat="false" ht="15" hidden="false" customHeight="false" outlineLevel="0" collapsed="false">
      <c r="A5202" s="25" t="s">
        <v>5465</v>
      </c>
      <c r="B5202" s="25" t="s">
        <v>84</v>
      </c>
      <c r="C5202" s="25" t="s">
        <v>93</v>
      </c>
      <c r="D5202" s="25" t="s">
        <v>94</v>
      </c>
      <c r="E5202" s="25" t="s">
        <v>1653</v>
      </c>
      <c r="F5202" s="25" t="s">
        <v>165</v>
      </c>
      <c r="G5202" s="26" t="n">
        <v>3838.39</v>
      </c>
      <c r="H5202" s="27" t="n">
        <v>8274</v>
      </c>
      <c r="I5202" s="25" t="s">
        <v>147</v>
      </c>
      <c r="K5202" s="25" t="n">
        <v>1989</v>
      </c>
      <c r="L5202" s="25" t="s">
        <v>170</v>
      </c>
      <c r="M5202" s="25" t="s">
        <v>171</v>
      </c>
      <c r="N5202" s="28" t="n">
        <v>1096</v>
      </c>
      <c r="O5202" s="25" t="s">
        <v>54</v>
      </c>
      <c r="P5202" s="29" t="n">
        <v>42939</v>
      </c>
      <c r="Q5202" s="29" t="n">
        <v>42946</v>
      </c>
      <c r="R5202" s="28" t="n">
        <v>1231</v>
      </c>
      <c r="S5202" s="28" t="n">
        <f aca="false">IF(O5202="Won",R5202,IF(O5202="Lost",0,N5202))</f>
        <v>1231</v>
      </c>
      <c r="T5202" s="30" t="n">
        <f aca="false">IF(AND(P5202&lt;&gt;"",Q5202&lt;&gt;""),Q5202-P5202,"")</f>
        <v>7</v>
      </c>
      <c r="U5202" s="30" t="str">
        <f aca="false">IF(AND(O5202="Engaging",P5202&lt;&gt;""),'Leia-me'!$B$5-P5202,"")</f>
        <v/>
      </c>
      <c r="V5202" s="25" t="str">
        <f aca="false">IF(O5202&lt;&gt;"Engaging","",IF(U5202&lt;='Leia-me'!$B$6,"Saudável",IF(U5202&lt;='Leia-me'!$B$7,"Esfriando",IF(U5202&lt;='Leia-me'!$B$8,"Última chance","Zumbi"))))</f>
        <v/>
      </c>
      <c r="W5202" s="25" t="n">
        <f aca="false">IF(O5202="Won",1,IF(O5202="Lost",0,""))</f>
        <v>1</v>
      </c>
      <c r="Y5202" s="25" t="str">
        <f aca="false">IF(E5202="","Sim","")</f>
        <v/>
      </c>
    </row>
    <row r="5203" customFormat="false" ht="15" hidden="false" customHeight="false" outlineLevel="0" collapsed="false">
      <c r="A5203" s="25" t="s">
        <v>5466</v>
      </c>
      <c r="B5203" s="25" t="s">
        <v>84</v>
      </c>
      <c r="C5203" s="25" t="s">
        <v>93</v>
      </c>
      <c r="D5203" s="25" t="s">
        <v>94</v>
      </c>
      <c r="E5203" s="25" t="s">
        <v>639</v>
      </c>
      <c r="F5203" s="25" t="s">
        <v>211</v>
      </c>
      <c r="G5203" s="26" t="n">
        <v>1419.98</v>
      </c>
      <c r="H5203" s="27" t="n">
        <v>4018</v>
      </c>
      <c r="I5203" s="25" t="s">
        <v>147</v>
      </c>
      <c r="K5203" s="25" t="n">
        <v>2003</v>
      </c>
      <c r="L5203" s="25" t="s">
        <v>178</v>
      </c>
      <c r="M5203" s="25" t="s">
        <v>171</v>
      </c>
      <c r="N5203" s="28" t="n">
        <v>5482</v>
      </c>
      <c r="O5203" s="25" t="s">
        <v>54</v>
      </c>
      <c r="P5203" s="29" t="n">
        <v>42941</v>
      </c>
      <c r="Q5203" s="29" t="n">
        <v>42943</v>
      </c>
      <c r="R5203" s="28" t="n">
        <v>6100</v>
      </c>
      <c r="S5203" s="28" t="n">
        <f aca="false">IF(O5203="Won",R5203,IF(O5203="Lost",0,N5203))</f>
        <v>6100</v>
      </c>
      <c r="T5203" s="30" t="n">
        <f aca="false">IF(AND(P5203&lt;&gt;"",Q5203&lt;&gt;""),Q5203-P5203,"")</f>
        <v>2</v>
      </c>
      <c r="U5203" s="30" t="str">
        <f aca="false">IF(AND(O5203="Engaging",P5203&lt;&gt;""),'Leia-me'!$B$5-P5203,"")</f>
        <v/>
      </c>
      <c r="V5203" s="25" t="str">
        <f aca="false">IF(O5203&lt;&gt;"Engaging","",IF(U5203&lt;='Leia-me'!$B$6,"Saudável",IF(U5203&lt;='Leia-me'!$B$7,"Esfriando",IF(U5203&lt;='Leia-me'!$B$8,"Última chance","Zumbi"))))</f>
        <v/>
      </c>
      <c r="W5203" s="25" t="n">
        <f aca="false">IF(O5203="Won",1,IF(O5203="Lost",0,""))</f>
        <v>1</v>
      </c>
      <c r="Y5203" s="25" t="str">
        <f aca="false">IF(E5203="","Sim","")</f>
        <v/>
      </c>
    </row>
    <row r="5204" customFormat="false" ht="15" hidden="false" customHeight="false" outlineLevel="0" collapsed="false">
      <c r="A5204" s="25" t="s">
        <v>5467</v>
      </c>
      <c r="B5204" s="25" t="s">
        <v>84</v>
      </c>
      <c r="C5204" s="25" t="s">
        <v>93</v>
      </c>
      <c r="D5204" s="25" t="s">
        <v>94</v>
      </c>
      <c r="E5204" s="25" t="s">
        <v>421</v>
      </c>
      <c r="F5204" s="25" t="s">
        <v>146</v>
      </c>
      <c r="G5204" s="26" t="n">
        <v>2818.38</v>
      </c>
      <c r="H5204" s="27" t="n">
        <v>6290</v>
      </c>
      <c r="I5204" s="25" t="s">
        <v>147</v>
      </c>
      <c r="K5204" s="25" t="n">
        <v>1994</v>
      </c>
      <c r="L5204" s="25" t="s">
        <v>148</v>
      </c>
      <c r="M5204" s="25" t="s">
        <v>149</v>
      </c>
      <c r="N5204" s="28" t="n">
        <v>55</v>
      </c>
      <c r="O5204" s="25" t="s">
        <v>54</v>
      </c>
      <c r="P5204" s="29" t="n">
        <v>42941</v>
      </c>
      <c r="Q5204" s="29" t="n">
        <v>42948</v>
      </c>
      <c r="R5204" s="28" t="n">
        <v>61</v>
      </c>
      <c r="S5204" s="28" t="n">
        <f aca="false">IF(O5204="Won",R5204,IF(O5204="Lost",0,N5204))</f>
        <v>61</v>
      </c>
      <c r="T5204" s="30" t="n">
        <f aca="false">IF(AND(P5204&lt;&gt;"",Q5204&lt;&gt;""),Q5204-P5204,"")</f>
        <v>7</v>
      </c>
      <c r="U5204" s="30" t="str">
        <f aca="false">IF(AND(O5204="Engaging",P5204&lt;&gt;""),'Leia-me'!$B$5-P5204,"")</f>
        <v/>
      </c>
      <c r="V5204" s="25" t="str">
        <f aca="false">IF(O5204&lt;&gt;"Engaging","",IF(U5204&lt;='Leia-me'!$B$6,"Saudável",IF(U5204&lt;='Leia-me'!$B$7,"Esfriando",IF(U5204&lt;='Leia-me'!$B$8,"Última chance","Zumbi"))))</f>
        <v/>
      </c>
      <c r="W5204" s="25" t="n">
        <f aca="false">IF(O5204="Won",1,IF(O5204="Lost",0,""))</f>
        <v>1</v>
      </c>
      <c r="Y5204" s="25" t="str">
        <f aca="false">IF(E5204="","Sim","")</f>
        <v/>
      </c>
    </row>
    <row r="5205" customFormat="false" ht="15" hidden="false" customHeight="false" outlineLevel="0" collapsed="false">
      <c r="A5205" s="25" t="s">
        <v>5468</v>
      </c>
      <c r="B5205" s="25" t="s">
        <v>84</v>
      </c>
      <c r="C5205" s="25" t="s">
        <v>93</v>
      </c>
      <c r="D5205" s="25" t="s">
        <v>94</v>
      </c>
      <c r="G5205" s="31"/>
      <c r="H5205" s="32"/>
      <c r="L5205" s="25" t="s">
        <v>170</v>
      </c>
      <c r="M5205" s="25" t="s">
        <v>171</v>
      </c>
      <c r="N5205" s="28" t="n">
        <v>1096</v>
      </c>
      <c r="O5205" s="25" t="s">
        <v>56</v>
      </c>
      <c r="P5205" s="29" t="n">
        <v>42944</v>
      </c>
      <c r="Q5205" s="33"/>
      <c r="R5205" s="34"/>
      <c r="S5205" s="28" t="n">
        <f aca="false">IF(O5205="Won",R5205,IF(O5205="Lost",0,N5205))</f>
        <v>1096</v>
      </c>
      <c r="T5205" s="30" t="str">
        <f aca="false">IF(AND(P5205&lt;&gt;"",Q5205&lt;&gt;""),Q5205-P5205,"")</f>
        <v/>
      </c>
      <c r="U5205" s="30" t="n">
        <f aca="false">IF(AND(O5205="Engaging",P5205&lt;&gt;""),'Leia-me'!$B$5-P5205,"")</f>
        <v>156</v>
      </c>
      <c r="V5205" s="25" t="str">
        <f aca="false">IF(O5205&lt;&gt;"Engaging","",IF(U5205&lt;='Leia-me'!$B$6,"Saudável",IF(U5205&lt;='Leia-me'!$B$7,"Esfriando",IF(U5205&lt;='Leia-me'!$B$8,"Última chance","Zumbi"))))</f>
        <v>Zumbi</v>
      </c>
      <c r="W5205" s="25" t="str">
        <f aca="false">IF(O5205="Won",1,IF(O5205="Lost",0,""))</f>
        <v/>
      </c>
      <c r="Y5205" s="25" t="str">
        <f aca="false">IF(E5205="","Sim","")</f>
        <v>Sim</v>
      </c>
    </row>
    <row r="5206" customFormat="false" ht="15" hidden="false" customHeight="false" outlineLevel="0" collapsed="false">
      <c r="A5206" s="25" t="s">
        <v>5469</v>
      </c>
      <c r="B5206" s="25" t="s">
        <v>84</v>
      </c>
      <c r="C5206" s="25" t="s">
        <v>93</v>
      </c>
      <c r="D5206" s="25" t="s">
        <v>94</v>
      </c>
      <c r="E5206" s="25" t="s">
        <v>1158</v>
      </c>
      <c r="F5206" s="25" t="s">
        <v>185</v>
      </c>
      <c r="G5206" s="26" t="n">
        <v>7708.38</v>
      </c>
      <c r="H5206" s="27" t="n">
        <v>13756</v>
      </c>
      <c r="I5206" s="25" t="s">
        <v>147</v>
      </c>
      <c r="K5206" s="25" t="n">
        <v>1980</v>
      </c>
      <c r="L5206" s="25" t="s">
        <v>170</v>
      </c>
      <c r="M5206" s="25" t="s">
        <v>171</v>
      </c>
      <c r="N5206" s="28" t="n">
        <v>1096</v>
      </c>
      <c r="O5206" s="25" t="s">
        <v>54</v>
      </c>
      <c r="P5206" s="29" t="n">
        <v>42945</v>
      </c>
      <c r="Q5206" s="29" t="n">
        <v>42953</v>
      </c>
      <c r="R5206" s="28" t="n">
        <v>1189</v>
      </c>
      <c r="S5206" s="28" t="n">
        <f aca="false">IF(O5206="Won",R5206,IF(O5206="Lost",0,N5206))</f>
        <v>1189</v>
      </c>
      <c r="T5206" s="30" t="n">
        <f aca="false">IF(AND(P5206&lt;&gt;"",Q5206&lt;&gt;""),Q5206-P5206,"")</f>
        <v>8</v>
      </c>
      <c r="U5206" s="30" t="str">
        <f aca="false">IF(AND(O5206="Engaging",P5206&lt;&gt;""),'Leia-me'!$B$5-P5206,"")</f>
        <v/>
      </c>
      <c r="V5206" s="25" t="str">
        <f aca="false">IF(O5206&lt;&gt;"Engaging","",IF(U5206&lt;='Leia-me'!$B$6,"Saudável",IF(U5206&lt;='Leia-me'!$B$7,"Esfriando",IF(U5206&lt;='Leia-me'!$B$8,"Última chance","Zumbi"))))</f>
        <v/>
      </c>
      <c r="W5206" s="25" t="n">
        <f aca="false">IF(O5206="Won",1,IF(O5206="Lost",0,""))</f>
        <v>1</v>
      </c>
      <c r="Y5206" s="25" t="str">
        <f aca="false">IF(E5206="","Sim","")</f>
        <v/>
      </c>
    </row>
    <row r="5207" customFormat="false" ht="15" hidden="false" customHeight="false" outlineLevel="0" collapsed="false">
      <c r="A5207" s="25" t="s">
        <v>5470</v>
      </c>
      <c r="B5207" s="25" t="s">
        <v>84</v>
      </c>
      <c r="C5207" s="25" t="s">
        <v>93</v>
      </c>
      <c r="D5207" s="25" t="s">
        <v>94</v>
      </c>
      <c r="E5207" s="25" t="s">
        <v>1156</v>
      </c>
      <c r="F5207" s="25" t="s">
        <v>185</v>
      </c>
      <c r="G5207" s="26" t="n">
        <v>1242.32</v>
      </c>
      <c r="H5207" s="27" t="n">
        <v>3027</v>
      </c>
      <c r="I5207" s="25" t="s">
        <v>147</v>
      </c>
      <c r="J5207" s="25" t="s">
        <v>193</v>
      </c>
      <c r="K5207" s="25" t="n">
        <v>1993</v>
      </c>
      <c r="L5207" s="25" t="s">
        <v>170</v>
      </c>
      <c r="M5207" s="25" t="s">
        <v>171</v>
      </c>
      <c r="N5207" s="28" t="n">
        <v>1096</v>
      </c>
      <c r="O5207" s="25" t="s">
        <v>54</v>
      </c>
      <c r="P5207" s="29" t="n">
        <v>42946</v>
      </c>
      <c r="Q5207" s="29" t="n">
        <v>42957</v>
      </c>
      <c r="R5207" s="28" t="n">
        <v>1097</v>
      </c>
      <c r="S5207" s="28" t="n">
        <f aca="false">IF(O5207="Won",R5207,IF(O5207="Lost",0,N5207))</f>
        <v>1097</v>
      </c>
      <c r="T5207" s="30" t="n">
        <f aca="false">IF(AND(P5207&lt;&gt;"",Q5207&lt;&gt;""),Q5207-P5207,"")</f>
        <v>11</v>
      </c>
      <c r="U5207" s="30" t="str">
        <f aca="false">IF(AND(O5207="Engaging",P5207&lt;&gt;""),'Leia-me'!$B$5-P5207,"")</f>
        <v/>
      </c>
      <c r="V5207" s="25" t="str">
        <f aca="false">IF(O5207&lt;&gt;"Engaging","",IF(U5207&lt;='Leia-me'!$B$6,"Saudável",IF(U5207&lt;='Leia-me'!$B$7,"Esfriando",IF(U5207&lt;='Leia-me'!$B$8,"Última chance","Zumbi"))))</f>
        <v/>
      </c>
      <c r="W5207" s="25" t="n">
        <f aca="false">IF(O5207="Won",1,IF(O5207="Lost",0,""))</f>
        <v>1</v>
      </c>
      <c r="Y5207" s="25" t="str">
        <f aca="false">IF(E5207="","Sim","")</f>
        <v/>
      </c>
    </row>
    <row r="5208" customFormat="false" ht="15" hidden="false" customHeight="false" outlineLevel="0" collapsed="false">
      <c r="A5208" s="25" t="s">
        <v>5471</v>
      </c>
      <c r="B5208" s="25" t="s">
        <v>84</v>
      </c>
      <c r="C5208" s="25" t="s">
        <v>93</v>
      </c>
      <c r="D5208" s="25" t="s">
        <v>94</v>
      </c>
      <c r="E5208" s="25" t="s">
        <v>1690</v>
      </c>
      <c r="F5208" s="25" t="s">
        <v>211</v>
      </c>
      <c r="G5208" s="26" t="n">
        <v>2520.83</v>
      </c>
      <c r="H5208" s="27" t="n">
        <v>3502</v>
      </c>
      <c r="I5208" s="25" t="s">
        <v>147</v>
      </c>
      <c r="K5208" s="25" t="n">
        <v>1990</v>
      </c>
      <c r="L5208" s="25" t="s">
        <v>186</v>
      </c>
      <c r="M5208" s="25" t="s">
        <v>171</v>
      </c>
      <c r="N5208" s="28" t="n">
        <v>550</v>
      </c>
      <c r="O5208" s="25" t="s">
        <v>55</v>
      </c>
      <c r="P5208" s="29" t="n">
        <v>42948</v>
      </c>
      <c r="Q5208" s="29" t="n">
        <v>42961</v>
      </c>
      <c r="R5208" s="28" t="n">
        <v>0</v>
      </c>
      <c r="S5208" s="28" t="n">
        <f aca="false">IF(O5208="Won",R5208,IF(O5208="Lost",0,N5208))</f>
        <v>0</v>
      </c>
      <c r="T5208" s="30" t="n">
        <f aca="false">IF(AND(P5208&lt;&gt;"",Q5208&lt;&gt;""),Q5208-P5208,"")</f>
        <v>13</v>
      </c>
      <c r="U5208" s="30" t="str">
        <f aca="false">IF(AND(O5208="Engaging",P5208&lt;&gt;""),'Leia-me'!$B$5-P5208,"")</f>
        <v/>
      </c>
      <c r="V5208" s="25" t="str">
        <f aca="false">IF(O5208&lt;&gt;"Engaging","",IF(U5208&lt;='Leia-me'!$B$6,"Saudável",IF(U5208&lt;='Leia-me'!$B$7,"Esfriando",IF(U5208&lt;='Leia-me'!$B$8,"Última chance","Zumbi"))))</f>
        <v/>
      </c>
      <c r="W5208" s="25" t="n">
        <f aca="false">IF(O5208="Won",1,IF(O5208="Lost",0,""))</f>
        <v>0</v>
      </c>
      <c r="Y5208" s="25" t="str">
        <f aca="false">IF(E5208="","Sim","")</f>
        <v/>
      </c>
    </row>
    <row r="5209" customFormat="false" ht="15" hidden="false" customHeight="false" outlineLevel="0" collapsed="false">
      <c r="A5209" s="25" t="s">
        <v>5472</v>
      </c>
      <c r="B5209" s="25" t="s">
        <v>84</v>
      </c>
      <c r="C5209" s="25" t="s">
        <v>93</v>
      </c>
      <c r="D5209" s="25" t="s">
        <v>94</v>
      </c>
      <c r="E5209" s="25" t="s">
        <v>463</v>
      </c>
      <c r="F5209" s="25" t="s">
        <v>211</v>
      </c>
      <c r="G5209" s="26" t="n">
        <v>2261.05</v>
      </c>
      <c r="H5209" s="27" t="n">
        <v>3851</v>
      </c>
      <c r="I5209" s="25" t="s">
        <v>147</v>
      </c>
      <c r="K5209" s="25" t="n">
        <v>2005</v>
      </c>
      <c r="L5209" s="25" t="s">
        <v>186</v>
      </c>
      <c r="M5209" s="25" t="s">
        <v>171</v>
      </c>
      <c r="N5209" s="28" t="n">
        <v>550</v>
      </c>
      <c r="O5209" s="25" t="s">
        <v>54</v>
      </c>
      <c r="P5209" s="29" t="n">
        <v>42949</v>
      </c>
      <c r="Q5209" s="29" t="n">
        <v>43040</v>
      </c>
      <c r="R5209" s="28" t="n">
        <v>592</v>
      </c>
      <c r="S5209" s="28" t="n">
        <f aca="false">IF(O5209="Won",R5209,IF(O5209="Lost",0,N5209))</f>
        <v>592</v>
      </c>
      <c r="T5209" s="30" t="n">
        <f aca="false">IF(AND(P5209&lt;&gt;"",Q5209&lt;&gt;""),Q5209-P5209,"")</f>
        <v>91</v>
      </c>
      <c r="U5209" s="30" t="str">
        <f aca="false">IF(AND(O5209="Engaging",P5209&lt;&gt;""),'Leia-me'!$B$5-P5209,"")</f>
        <v/>
      </c>
      <c r="V5209" s="25" t="str">
        <f aca="false">IF(O5209&lt;&gt;"Engaging","",IF(U5209&lt;='Leia-me'!$B$6,"Saudável",IF(U5209&lt;='Leia-me'!$B$7,"Esfriando",IF(U5209&lt;='Leia-me'!$B$8,"Última chance","Zumbi"))))</f>
        <v/>
      </c>
      <c r="W5209" s="25" t="n">
        <f aca="false">IF(O5209="Won",1,IF(O5209="Lost",0,""))</f>
        <v>1</v>
      </c>
      <c r="Y5209" s="25" t="str">
        <f aca="false">IF(E5209="","Sim","")</f>
        <v/>
      </c>
    </row>
    <row r="5210" customFormat="false" ht="15" hidden="false" customHeight="false" outlineLevel="0" collapsed="false">
      <c r="A5210" s="25" t="s">
        <v>5473</v>
      </c>
      <c r="B5210" s="25" t="s">
        <v>84</v>
      </c>
      <c r="C5210" s="25" t="s">
        <v>93</v>
      </c>
      <c r="D5210" s="25" t="s">
        <v>94</v>
      </c>
      <c r="E5210" s="25" t="s">
        <v>1049</v>
      </c>
      <c r="F5210" s="25" t="s">
        <v>177</v>
      </c>
      <c r="G5210" s="26" t="n">
        <v>2022.14</v>
      </c>
      <c r="H5210" s="27" t="n">
        <v>5113</v>
      </c>
      <c r="I5210" s="25" t="s">
        <v>147</v>
      </c>
      <c r="K5210" s="25" t="n">
        <v>1998</v>
      </c>
      <c r="L5210" s="25" t="s">
        <v>178</v>
      </c>
      <c r="M5210" s="25" t="s">
        <v>171</v>
      </c>
      <c r="N5210" s="28" t="n">
        <v>5482</v>
      </c>
      <c r="O5210" s="25" t="s">
        <v>54</v>
      </c>
      <c r="P5210" s="29" t="n">
        <v>42949</v>
      </c>
      <c r="Q5210" s="29" t="n">
        <v>42961</v>
      </c>
      <c r="R5210" s="28" t="n">
        <v>6284</v>
      </c>
      <c r="S5210" s="28" t="n">
        <f aca="false">IF(O5210="Won",R5210,IF(O5210="Lost",0,N5210))</f>
        <v>6284</v>
      </c>
      <c r="T5210" s="30" t="n">
        <f aca="false">IF(AND(P5210&lt;&gt;"",Q5210&lt;&gt;""),Q5210-P5210,"")</f>
        <v>12</v>
      </c>
      <c r="U5210" s="30" t="str">
        <f aca="false">IF(AND(O5210="Engaging",P5210&lt;&gt;""),'Leia-me'!$B$5-P5210,"")</f>
        <v/>
      </c>
      <c r="V5210" s="25" t="str">
        <f aca="false">IF(O5210&lt;&gt;"Engaging","",IF(U5210&lt;='Leia-me'!$B$6,"Saudável",IF(U5210&lt;='Leia-me'!$B$7,"Esfriando",IF(U5210&lt;='Leia-me'!$B$8,"Última chance","Zumbi"))))</f>
        <v/>
      </c>
      <c r="W5210" s="25" t="n">
        <f aca="false">IF(O5210="Won",1,IF(O5210="Lost",0,""))</f>
        <v>1</v>
      </c>
      <c r="Y5210" s="25" t="str">
        <f aca="false">IF(E5210="","Sim","")</f>
        <v/>
      </c>
    </row>
    <row r="5211" customFormat="false" ht="15" hidden="false" customHeight="false" outlineLevel="0" collapsed="false">
      <c r="A5211" s="25" t="s">
        <v>5474</v>
      </c>
      <c r="B5211" s="25" t="s">
        <v>84</v>
      </c>
      <c r="C5211" s="25" t="s">
        <v>93</v>
      </c>
      <c r="D5211" s="25" t="s">
        <v>94</v>
      </c>
      <c r="G5211" s="31"/>
      <c r="H5211" s="32"/>
      <c r="L5211" s="25" t="s">
        <v>170</v>
      </c>
      <c r="M5211" s="25" t="s">
        <v>171</v>
      </c>
      <c r="N5211" s="28" t="n">
        <v>1096</v>
      </c>
      <c r="O5211" s="25" t="s">
        <v>56</v>
      </c>
      <c r="P5211" s="29" t="n">
        <v>42951</v>
      </c>
      <c r="Q5211" s="33"/>
      <c r="R5211" s="34"/>
      <c r="S5211" s="28" t="n">
        <f aca="false">IF(O5211="Won",R5211,IF(O5211="Lost",0,N5211))</f>
        <v>1096</v>
      </c>
      <c r="T5211" s="30" t="str">
        <f aca="false">IF(AND(P5211&lt;&gt;"",Q5211&lt;&gt;""),Q5211-P5211,"")</f>
        <v/>
      </c>
      <c r="U5211" s="30" t="n">
        <f aca="false">IF(AND(O5211="Engaging",P5211&lt;&gt;""),'Leia-me'!$B$5-P5211,"")</f>
        <v>149</v>
      </c>
      <c r="V5211" s="25" t="str">
        <f aca="false">IF(O5211&lt;&gt;"Engaging","",IF(U5211&lt;='Leia-me'!$B$6,"Saudável",IF(U5211&lt;='Leia-me'!$B$7,"Esfriando",IF(U5211&lt;='Leia-me'!$B$8,"Última chance","Zumbi"))))</f>
        <v>Zumbi</v>
      </c>
      <c r="W5211" s="25" t="str">
        <f aca="false">IF(O5211="Won",1,IF(O5211="Lost",0,""))</f>
        <v/>
      </c>
      <c r="Y5211" s="25" t="str">
        <f aca="false">IF(E5211="","Sim","")</f>
        <v>Sim</v>
      </c>
    </row>
    <row r="5212" customFormat="false" ht="15" hidden="false" customHeight="false" outlineLevel="0" collapsed="false">
      <c r="A5212" s="25" t="s">
        <v>5475</v>
      </c>
      <c r="B5212" s="25" t="s">
        <v>84</v>
      </c>
      <c r="C5212" s="25" t="s">
        <v>93</v>
      </c>
      <c r="D5212" s="25" t="s">
        <v>94</v>
      </c>
      <c r="E5212" s="25" t="s">
        <v>151</v>
      </c>
      <c r="F5212" s="25" t="s">
        <v>146</v>
      </c>
      <c r="G5212" s="26" t="n">
        <v>587.34</v>
      </c>
      <c r="H5212" s="27" t="n">
        <v>1356</v>
      </c>
      <c r="I5212" s="25" t="s">
        <v>152</v>
      </c>
      <c r="K5212" s="25" t="n">
        <v>2012</v>
      </c>
      <c r="L5212" s="25" t="s">
        <v>1834</v>
      </c>
      <c r="M5212" s="25" t="s">
        <v>171</v>
      </c>
      <c r="N5212" s="28" t="n">
        <v>4821</v>
      </c>
      <c r="O5212" s="25" t="s">
        <v>56</v>
      </c>
      <c r="P5212" s="29" t="n">
        <v>42952</v>
      </c>
      <c r="Q5212" s="33"/>
      <c r="R5212" s="34"/>
      <c r="S5212" s="28" t="n">
        <f aca="false">IF(O5212="Won",R5212,IF(O5212="Lost",0,N5212))</f>
        <v>4821</v>
      </c>
      <c r="T5212" s="30" t="str">
        <f aca="false">IF(AND(P5212&lt;&gt;"",Q5212&lt;&gt;""),Q5212-P5212,"")</f>
        <v/>
      </c>
      <c r="U5212" s="30" t="n">
        <f aca="false">IF(AND(O5212="Engaging",P5212&lt;&gt;""),'Leia-me'!$B$5-P5212,"")</f>
        <v>148</v>
      </c>
      <c r="V5212" s="25" t="str">
        <f aca="false">IF(O5212&lt;&gt;"Engaging","",IF(U5212&lt;='Leia-me'!$B$6,"Saudável",IF(U5212&lt;='Leia-me'!$B$7,"Esfriando",IF(U5212&lt;='Leia-me'!$B$8,"Última chance","Zumbi"))))</f>
        <v>Zumbi</v>
      </c>
      <c r="W5212" s="25" t="str">
        <f aca="false">IF(O5212="Won",1,IF(O5212="Lost",0,""))</f>
        <v/>
      </c>
      <c r="X5212" s="25" t="s">
        <v>1835</v>
      </c>
      <c r="Y5212" s="25" t="str">
        <f aca="false">IF(E5212="","Sim","")</f>
        <v/>
      </c>
    </row>
    <row r="5213" customFormat="false" ht="15" hidden="false" customHeight="false" outlineLevel="0" collapsed="false">
      <c r="A5213" s="25" t="s">
        <v>5476</v>
      </c>
      <c r="B5213" s="25" t="s">
        <v>84</v>
      </c>
      <c r="C5213" s="25" t="s">
        <v>93</v>
      </c>
      <c r="D5213" s="25" t="s">
        <v>94</v>
      </c>
      <c r="E5213" s="25" t="s">
        <v>3359</v>
      </c>
      <c r="F5213" s="25" t="s">
        <v>159</v>
      </c>
      <c r="G5213" s="26" t="n">
        <v>882.12</v>
      </c>
      <c r="H5213" s="27" t="n">
        <v>2769</v>
      </c>
      <c r="I5213" s="25" t="s">
        <v>147</v>
      </c>
      <c r="K5213" s="25" t="n">
        <v>1997</v>
      </c>
      <c r="L5213" s="25" t="s">
        <v>1834</v>
      </c>
      <c r="M5213" s="25" t="s">
        <v>171</v>
      </c>
      <c r="N5213" s="28" t="n">
        <v>4821</v>
      </c>
      <c r="O5213" s="25" t="s">
        <v>54</v>
      </c>
      <c r="P5213" s="29" t="n">
        <v>42952</v>
      </c>
      <c r="Q5213" s="29" t="n">
        <v>42997</v>
      </c>
      <c r="R5213" s="28" t="n">
        <v>4935</v>
      </c>
      <c r="S5213" s="28" t="n">
        <f aca="false">IF(O5213="Won",R5213,IF(O5213="Lost",0,N5213))</f>
        <v>4935</v>
      </c>
      <c r="T5213" s="30" t="n">
        <f aca="false">IF(AND(P5213&lt;&gt;"",Q5213&lt;&gt;""),Q5213-P5213,"")</f>
        <v>45</v>
      </c>
      <c r="U5213" s="30" t="str">
        <f aca="false">IF(AND(O5213="Engaging",P5213&lt;&gt;""),'Leia-me'!$B$5-P5213,"")</f>
        <v/>
      </c>
      <c r="V5213" s="25" t="str">
        <f aca="false">IF(O5213&lt;&gt;"Engaging","",IF(U5213&lt;='Leia-me'!$B$6,"Saudável",IF(U5213&lt;='Leia-me'!$B$7,"Esfriando",IF(U5213&lt;='Leia-me'!$B$8,"Última chance","Zumbi"))))</f>
        <v/>
      </c>
      <c r="W5213" s="25" t="n">
        <f aca="false">IF(O5213="Won",1,IF(O5213="Lost",0,""))</f>
        <v>1</v>
      </c>
      <c r="X5213" s="25" t="s">
        <v>1835</v>
      </c>
      <c r="Y5213" s="25" t="str">
        <f aca="false">IF(E5213="","Sim","")</f>
        <v/>
      </c>
    </row>
    <row r="5214" customFormat="false" ht="15" hidden="false" customHeight="false" outlineLevel="0" collapsed="false">
      <c r="A5214" s="25" t="s">
        <v>5477</v>
      </c>
      <c r="B5214" s="25" t="s">
        <v>84</v>
      </c>
      <c r="C5214" s="25" t="s">
        <v>93</v>
      </c>
      <c r="D5214" s="25" t="s">
        <v>94</v>
      </c>
      <c r="E5214" s="25" t="s">
        <v>452</v>
      </c>
      <c r="F5214" s="25" t="s">
        <v>185</v>
      </c>
      <c r="G5214" s="26" t="n">
        <v>1712.68</v>
      </c>
      <c r="H5214" s="27" t="n">
        <v>3194</v>
      </c>
      <c r="I5214" s="25" t="s">
        <v>147</v>
      </c>
      <c r="J5214" s="25" t="s">
        <v>193</v>
      </c>
      <c r="K5214" s="25" t="n">
        <v>1992</v>
      </c>
      <c r="L5214" s="25" t="s">
        <v>160</v>
      </c>
      <c r="M5214" s="25" t="s">
        <v>149</v>
      </c>
      <c r="N5214" s="28" t="n">
        <v>3393</v>
      </c>
      <c r="O5214" s="25" t="s">
        <v>55</v>
      </c>
      <c r="P5214" s="29" t="n">
        <v>42953</v>
      </c>
      <c r="Q5214" s="29" t="n">
        <v>43047</v>
      </c>
      <c r="R5214" s="28" t="n">
        <v>0</v>
      </c>
      <c r="S5214" s="28" t="n">
        <f aca="false">IF(O5214="Won",R5214,IF(O5214="Lost",0,N5214))</f>
        <v>0</v>
      </c>
      <c r="T5214" s="30" t="n">
        <f aca="false">IF(AND(P5214&lt;&gt;"",Q5214&lt;&gt;""),Q5214-P5214,"")</f>
        <v>94</v>
      </c>
      <c r="U5214" s="30" t="str">
        <f aca="false">IF(AND(O5214="Engaging",P5214&lt;&gt;""),'Leia-me'!$B$5-P5214,"")</f>
        <v/>
      </c>
      <c r="V5214" s="25" t="str">
        <f aca="false">IF(O5214&lt;&gt;"Engaging","",IF(U5214&lt;='Leia-me'!$B$6,"Saudável",IF(U5214&lt;='Leia-me'!$B$7,"Esfriando",IF(U5214&lt;='Leia-me'!$B$8,"Última chance","Zumbi"))))</f>
        <v/>
      </c>
      <c r="W5214" s="25" t="n">
        <f aca="false">IF(O5214="Won",1,IF(O5214="Lost",0,""))</f>
        <v>0</v>
      </c>
      <c r="Y5214" s="25" t="str">
        <f aca="false">IF(E5214="","Sim","")</f>
        <v/>
      </c>
    </row>
    <row r="5215" customFormat="false" ht="15" hidden="false" customHeight="false" outlineLevel="0" collapsed="false">
      <c r="A5215" s="25" t="s">
        <v>5478</v>
      </c>
      <c r="B5215" s="25" t="s">
        <v>84</v>
      </c>
      <c r="C5215" s="25" t="s">
        <v>93</v>
      </c>
      <c r="D5215" s="25" t="s">
        <v>94</v>
      </c>
      <c r="E5215" s="25" t="s">
        <v>3511</v>
      </c>
      <c r="F5215" s="25" t="s">
        <v>168</v>
      </c>
      <c r="G5215" s="26" t="n">
        <v>1197.44</v>
      </c>
      <c r="H5215" s="27" t="n">
        <v>2570</v>
      </c>
      <c r="I5215" s="25" t="s">
        <v>147</v>
      </c>
      <c r="K5215" s="25" t="n">
        <v>1999</v>
      </c>
      <c r="L5215" s="25" t="s">
        <v>160</v>
      </c>
      <c r="M5215" s="25" t="s">
        <v>149</v>
      </c>
      <c r="N5215" s="28" t="n">
        <v>3393</v>
      </c>
      <c r="O5215" s="25" t="s">
        <v>55</v>
      </c>
      <c r="P5215" s="29" t="n">
        <v>42955</v>
      </c>
      <c r="Q5215" s="29" t="n">
        <v>42956</v>
      </c>
      <c r="R5215" s="28" t="n">
        <v>0</v>
      </c>
      <c r="S5215" s="28" t="n">
        <f aca="false">IF(O5215="Won",R5215,IF(O5215="Lost",0,N5215))</f>
        <v>0</v>
      </c>
      <c r="T5215" s="30" t="n">
        <f aca="false">IF(AND(P5215&lt;&gt;"",Q5215&lt;&gt;""),Q5215-P5215,"")</f>
        <v>1</v>
      </c>
      <c r="U5215" s="30" t="str">
        <f aca="false">IF(AND(O5215="Engaging",P5215&lt;&gt;""),'Leia-me'!$B$5-P5215,"")</f>
        <v/>
      </c>
      <c r="V5215" s="25" t="str">
        <f aca="false">IF(O5215&lt;&gt;"Engaging","",IF(U5215&lt;='Leia-me'!$B$6,"Saudável",IF(U5215&lt;='Leia-me'!$B$7,"Esfriando",IF(U5215&lt;='Leia-me'!$B$8,"Última chance","Zumbi"))))</f>
        <v/>
      </c>
      <c r="W5215" s="25" t="n">
        <f aca="false">IF(O5215="Won",1,IF(O5215="Lost",0,""))</f>
        <v>0</v>
      </c>
      <c r="Y5215" s="25" t="str">
        <f aca="false">IF(E5215="","Sim","")</f>
        <v/>
      </c>
    </row>
    <row r="5216" customFormat="false" ht="15" hidden="false" customHeight="false" outlineLevel="0" collapsed="false">
      <c r="A5216" s="25" t="s">
        <v>5479</v>
      </c>
      <c r="B5216" s="25" t="s">
        <v>84</v>
      </c>
      <c r="C5216" s="25" t="s">
        <v>93</v>
      </c>
      <c r="D5216" s="25" t="s">
        <v>94</v>
      </c>
      <c r="E5216" s="25" t="s">
        <v>1158</v>
      </c>
      <c r="F5216" s="25" t="s">
        <v>185</v>
      </c>
      <c r="G5216" s="26" t="n">
        <v>7708.38</v>
      </c>
      <c r="H5216" s="27" t="n">
        <v>13756</v>
      </c>
      <c r="I5216" s="25" t="s">
        <v>147</v>
      </c>
      <c r="K5216" s="25" t="n">
        <v>1980</v>
      </c>
      <c r="L5216" s="25" t="s">
        <v>170</v>
      </c>
      <c r="M5216" s="25" t="s">
        <v>171</v>
      </c>
      <c r="N5216" s="28" t="n">
        <v>1096</v>
      </c>
      <c r="O5216" s="25" t="s">
        <v>54</v>
      </c>
      <c r="P5216" s="29" t="n">
        <v>42955</v>
      </c>
      <c r="Q5216" s="29" t="n">
        <v>43091</v>
      </c>
      <c r="R5216" s="28" t="n">
        <v>1135</v>
      </c>
      <c r="S5216" s="28" t="n">
        <f aca="false">IF(O5216="Won",R5216,IF(O5216="Lost",0,N5216))</f>
        <v>1135</v>
      </c>
      <c r="T5216" s="30" t="n">
        <f aca="false">IF(AND(P5216&lt;&gt;"",Q5216&lt;&gt;""),Q5216-P5216,"")</f>
        <v>136</v>
      </c>
      <c r="U5216" s="30" t="str">
        <f aca="false">IF(AND(O5216="Engaging",P5216&lt;&gt;""),'Leia-me'!$B$5-P5216,"")</f>
        <v/>
      </c>
      <c r="V5216" s="25" t="str">
        <f aca="false">IF(O5216&lt;&gt;"Engaging","",IF(U5216&lt;='Leia-me'!$B$6,"Saudável",IF(U5216&lt;='Leia-me'!$B$7,"Esfriando",IF(U5216&lt;='Leia-me'!$B$8,"Última chance","Zumbi"))))</f>
        <v/>
      </c>
      <c r="W5216" s="25" t="n">
        <f aca="false">IF(O5216="Won",1,IF(O5216="Lost",0,""))</f>
        <v>1</v>
      </c>
      <c r="Y5216" s="25" t="str">
        <f aca="false">IF(E5216="","Sim","")</f>
        <v/>
      </c>
    </row>
    <row r="5217" customFormat="false" ht="15" hidden="false" customHeight="false" outlineLevel="0" collapsed="false">
      <c r="A5217" s="25" t="s">
        <v>5480</v>
      </c>
      <c r="B5217" s="25" t="s">
        <v>84</v>
      </c>
      <c r="C5217" s="25" t="s">
        <v>93</v>
      </c>
      <c r="D5217" s="25" t="s">
        <v>94</v>
      </c>
      <c r="E5217" s="25" t="s">
        <v>644</v>
      </c>
      <c r="F5217" s="25" t="s">
        <v>177</v>
      </c>
      <c r="G5217" s="26" t="n">
        <v>646.1</v>
      </c>
      <c r="H5217" s="27" t="n">
        <v>883</v>
      </c>
      <c r="I5217" s="25" t="s">
        <v>147</v>
      </c>
      <c r="J5217" s="25" t="s">
        <v>199</v>
      </c>
      <c r="K5217" s="25" t="n">
        <v>1993</v>
      </c>
      <c r="L5217" s="25" t="s">
        <v>170</v>
      </c>
      <c r="M5217" s="25" t="s">
        <v>171</v>
      </c>
      <c r="N5217" s="28" t="n">
        <v>1096</v>
      </c>
      <c r="O5217" s="25" t="s">
        <v>55</v>
      </c>
      <c r="P5217" s="29" t="n">
        <v>42956</v>
      </c>
      <c r="Q5217" s="29" t="n">
        <v>43051</v>
      </c>
      <c r="R5217" s="28" t="n">
        <v>0</v>
      </c>
      <c r="S5217" s="28" t="n">
        <f aca="false">IF(O5217="Won",R5217,IF(O5217="Lost",0,N5217))</f>
        <v>0</v>
      </c>
      <c r="T5217" s="30" t="n">
        <f aca="false">IF(AND(P5217&lt;&gt;"",Q5217&lt;&gt;""),Q5217-P5217,"")</f>
        <v>95</v>
      </c>
      <c r="U5217" s="30" t="str">
        <f aca="false">IF(AND(O5217="Engaging",P5217&lt;&gt;""),'Leia-me'!$B$5-P5217,"")</f>
        <v/>
      </c>
      <c r="V5217" s="25" t="str">
        <f aca="false">IF(O5217&lt;&gt;"Engaging","",IF(U5217&lt;='Leia-me'!$B$6,"Saudável",IF(U5217&lt;='Leia-me'!$B$7,"Esfriando",IF(U5217&lt;='Leia-me'!$B$8,"Última chance","Zumbi"))))</f>
        <v/>
      </c>
      <c r="W5217" s="25" t="n">
        <f aca="false">IF(O5217="Won",1,IF(O5217="Lost",0,""))</f>
        <v>0</v>
      </c>
      <c r="Y5217" s="25" t="str">
        <f aca="false">IF(E5217="","Sim","")</f>
        <v/>
      </c>
    </row>
    <row r="5218" customFormat="false" ht="15" hidden="false" customHeight="false" outlineLevel="0" collapsed="false">
      <c r="A5218" s="25" t="s">
        <v>5481</v>
      </c>
      <c r="B5218" s="25" t="s">
        <v>84</v>
      </c>
      <c r="C5218" s="25" t="s">
        <v>93</v>
      </c>
      <c r="D5218" s="25" t="s">
        <v>94</v>
      </c>
      <c r="E5218" s="25" t="s">
        <v>639</v>
      </c>
      <c r="F5218" s="25" t="s">
        <v>211</v>
      </c>
      <c r="G5218" s="26" t="n">
        <v>1419.98</v>
      </c>
      <c r="H5218" s="27" t="n">
        <v>4018</v>
      </c>
      <c r="I5218" s="25" t="s">
        <v>147</v>
      </c>
      <c r="K5218" s="25" t="n">
        <v>2003</v>
      </c>
      <c r="L5218" s="25" t="s">
        <v>170</v>
      </c>
      <c r="M5218" s="25" t="s">
        <v>171</v>
      </c>
      <c r="N5218" s="28" t="n">
        <v>1096</v>
      </c>
      <c r="O5218" s="25" t="s">
        <v>54</v>
      </c>
      <c r="P5218" s="29" t="n">
        <v>42956</v>
      </c>
      <c r="Q5218" s="29" t="n">
        <v>43002</v>
      </c>
      <c r="R5218" s="28" t="n">
        <v>1176</v>
      </c>
      <c r="S5218" s="28" t="n">
        <f aca="false">IF(O5218="Won",R5218,IF(O5218="Lost",0,N5218))</f>
        <v>1176</v>
      </c>
      <c r="T5218" s="30" t="n">
        <f aca="false">IF(AND(P5218&lt;&gt;"",Q5218&lt;&gt;""),Q5218-P5218,"")</f>
        <v>46</v>
      </c>
      <c r="U5218" s="30" t="str">
        <f aca="false">IF(AND(O5218="Engaging",P5218&lt;&gt;""),'Leia-me'!$B$5-P5218,"")</f>
        <v/>
      </c>
      <c r="V5218" s="25" t="str">
        <f aca="false">IF(O5218&lt;&gt;"Engaging","",IF(U5218&lt;='Leia-me'!$B$6,"Saudável",IF(U5218&lt;='Leia-me'!$B$7,"Esfriando",IF(U5218&lt;='Leia-me'!$B$8,"Última chance","Zumbi"))))</f>
        <v/>
      </c>
      <c r="W5218" s="25" t="n">
        <f aca="false">IF(O5218="Won",1,IF(O5218="Lost",0,""))</f>
        <v>1</v>
      </c>
      <c r="Y5218" s="25" t="str">
        <f aca="false">IF(E5218="","Sim","")</f>
        <v/>
      </c>
    </row>
    <row r="5219" customFormat="false" ht="15" hidden="false" customHeight="false" outlineLevel="0" collapsed="false">
      <c r="A5219" s="25" t="s">
        <v>5482</v>
      </c>
      <c r="B5219" s="25" t="s">
        <v>84</v>
      </c>
      <c r="C5219" s="25" t="s">
        <v>93</v>
      </c>
      <c r="D5219" s="25" t="s">
        <v>94</v>
      </c>
      <c r="E5219" s="25" t="s">
        <v>494</v>
      </c>
      <c r="F5219" s="25" t="s">
        <v>192</v>
      </c>
      <c r="G5219" s="26" t="n">
        <v>11698.03</v>
      </c>
      <c r="H5219" s="27" t="n">
        <v>34288</v>
      </c>
      <c r="I5219" s="25" t="s">
        <v>147</v>
      </c>
      <c r="K5219" s="25" t="n">
        <v>1982</v>
      </c>
      <c r="L5219" s="25" t="s">
        <v>1834</v>
      </c>
      <c r="M5219" s="25" t="s">
        <v>171</v>
      </c>
      <c r="N5219" s="28" t="n">
        <v>4821</v>
      </c>
      <c r="O5219" s="25" t="s">
        <v>54</v>
      </c>
      <c r="P5219" s="29" t="n">
        <v>42957</v>
      </c>
      <c r="Q5219" s="29" t="n">
        <v>43076</v>
      </c>
      <c r="R5219" s="28" t="n">
        <v>5315</v>
      </c>
      <c r="S5219" s="28" t="n">
        <f aca="false">IF(O5219="Won",R5219,IF(O5219="Lost",0,N5219))</f>
        <v>5315</v>
      </c>
      <c r="T5219" s="30" t="n">
        <f aca="false">IF(AND(P5219&lt;&gt;"",Q5219&lt;&gt;""),Q5219-P5219,"")</f>
        <v>119</v>
      </c>
      <c r="U5219" s="30" t="str">
        <f aca="false">IF(AND(O5219="Engaging",P5219&lt;&gt;""),'Leia-me'!$B$5-P5219,"")</f>
        <v/>
      </c>
      <c r="V5219" s="25" t="str">
        <f aca="false">IF(O5219&lt;&gt;"Engaging","",IF(U5219&lt;='Leia-me'!$B$6,"Saudável",IF(U5219&lt;='Leia-me'!$B$7,"Esfriando",IF(U5219&lt;='Leia-me'!$B$8,"Última chance","Zumbi"))))</f>
        <v/>
      </c>
      <c r="W5219" s="25" t="n">
        <f aca="false">IF(O5219="Won",1,IF(O5219="Lost",0,""))</f>
        <v>1</v>
      </c>
      <c r="X5219" s="25" t="s">
        <v>1835</v>
      </c>
      <c r="Y5219" s="25" t="str">
        <f aca="false">IF(E5219="","Sim","")</f>
        <v/>
      </c>
    </row>
    <row r="5220" customFormat="false" ht="15" hidden="false" customHeight="false" outlineLevel="0" collapsed="false">
      <c r="A5220" s="25" t="s">
        <v>5483</v>
      </c>
      <c r="B5220" s="25" t="s">
        <v>84</v>
      </c>
      <c r="C5220" s="25" t="s">
        <v>93</v>
      </c>
      <c r="D5220" s="25" t="s">
        <v>94</v>
      </c>
      <c r="E5220" s="25" t="s">
        <v>1055</v>
      </c>
      <c r="F5220" s="25" t="s">
        <v>146</v>
      </c>
      <c r="G5220" s="26" t="n">
        <v>439.21</v>
      </c>
      <c r="H5220" s="27" t="n">
        <v>792</v>
      </c>
      <c r="I5220" s="25" t="s">
        <v>147</v>
      </c>
      <c r="K5220" s="25" t="n">
        <v>1996</v>
      </c>
      <c r="L5220" s="25" t="s">
        <v>1834</v>
      </c>
      <c r="M5220" s="25" t="s">
        <v>171</v>
      </c>
      <c r="N5220" s="28" t="n">
        <v>4821</v>
      </c>
      <c r="O5220" s="25" t="s">
        <v>55</v>
      </c>
      <c r="P5220" s="29" t="n">
        <v>42960</v>
      </c>
      <c r="Q5220" s="29" t="n">
        <v>42964</v>
      </c>
      <c r="R5220" s="28" t="n">
        <v>0</v>
      </c>
      <c r="S5220" s="28" t="n">
        <f aca="false">IF(O5220="Won",R5220,IF(O5220="Lost",0,N5220))</f>
        <v>0</v>
      </c>
      <c r="T5220" s="30" t="n">
        <f aca="false">IF(AND(P5220&lt;&gt;"",Q5220&lt;&gt;""),Q5220-P5220,"")</f>
        <v>4</v>
      </c>
      <c r="U5220" s="30" t="str">
        <f aca="false">IF(AND(O5220="Engaging",P5220&lt;&gt;""),'Leia-me'!$B$5-P5220,"")</f>
        <v/>
      </c>
      <c r="V5220" s="25" t="str">
        <f aca="false">IF(O5220&lt;&gt;"Engaging","",IF(U5220&lt;='Leia-me'!$B$6,"Saudável",IF(U5220&lt;='Leia-me'!$B$7,"Esfriando",IF(U5220&lt;='Leia-me'!$B$8,"Última chance","Zumbi"))))</f>
        <v/>
      </c>
      <c r="W5220" s="25" t="n">
        <f aca="false">IF(O5220="Won",1,IF(O5220="Lost",0,""))</f>
        <v>0</v>
      </c>
      <c r="X5220" s="25" t="s">
        <v>1835</v>
      </c>
      <c r="Y5220" s="25" t="str">
        <f aca="false">IF(E5220="","Sim","")</f>
        <v/>
      </c>
    </row>
    <row r="5221" customFormat="false" ht="15" hidden="false" customHeight="false" outlineLevel="0" collapsed="false">
      <c r="A5221" s="25" t="s">
        <v>5484</v>
      </c>
      <c r="B5221" s="25" t="s">
        <v>84</v>
      </c>
      <c r="C5221" s="25" t="s">
        <v>93</v>
      </c>
      <c r="D5221" s="25" t="s">
        <v>94</v>
      </c>
      <c r="E5221" s="25" t="s">
        <v>663</v>
      </c>
      <c r="F5221" s="25" t="s">
        <v>146</v>
      </c>
      <c r="G5221" s="26" t="n">
        <v>326.82</v>
      </c>
      <c r="H5221" s="27" t="n">
        <v>1016</v>
      </c>
      <c r="I5221" s="25" t="s">
        <v>147</v>
      </c>
      <c r="K5221" s="25" t="n">
        <v>1991</v>
      </c>
      <c r="L5221" s="25" t="s">
        <v>160</v>
      </c>
      <c r="M5221" s="25" t="s">
        <v>149</v>
      </c>
      <c r="N5221" s="28" t="n">
        <v>3393</v>
      </c>
      <c r="O5221" s="25" t="s">
        <v>54</v>
      </c>
      <c r="P5221" s="29" t="n">
        <v>42962</v>
      </c>
      <c r="Q5221" s="29" t="n">
        <v>42969</v>
      </c>
      <c r="R5221" s="28" t="n">
        <v>2682</v>
      </c>
      <c r="S5221" s="28" t="n">
        <f aca="false">IF(O5221="Won",R5221,IF(O5221="Lost",0,N5221))</f>
        <v>2682</v>
      </c>
      <c r="T5221" s="30" t="n">
        <f aca="false">IF(AND(P5221&lt;&gt;"",Q5221&lt;&gt;""),Q5221-P5221,"")</f>
        <v>7</v>
      </c>
      <c r="U5221" s="30" t="str">
        <f aca="false">IF(AND(O5221="Engaging",P5221&lt;&gt;""),'Leia-me'!$B$5-P5221,"")</f>
        <v/>
      </c>
      <c r="V5221" s="25" t="str">
        <f aca="false">IF(O5221&lt;&gt;"Engaging","",IF(U5221&lt;='Leia-me'!$B$6,"Saudável",IF(U5221&lt;='Leia-me'!$B$7,"Esfriando",IF(U5221&lt;='Leia-me'!$B$8,"Última chance","Zumbi"))))</f>
        <v/>
      </c>
      <c r="W5221" s="25" t="n">
        <f aca="false">IF(O5221="Won",1,IF(O5221="Lost",0,""))</f>
        <v>1</v>
      </c>
      <c r="Y5221" s="25" t="str">
        <f aca="false">IF(E5221="","Sim","")</f>
        <v/>
      </c>
    </row>
    <row r="5222" customFormat="false" ht="15" hidden="false" customHeight="false" outlineLevel="0" collapsed="false">
      <c r="A5222" s="25" t="s">
        <v>5485</v>
      </c>
      <c r="B5222" s="25" t="s">
        <v>84</v>
      </c>
      <c r="C5222" s="25" t="s">
        <v>93</v>
      </c>
      <c r="D5222" s="25" t="s">
        <v>94</v>
      </c>
      <c r="G5222" s="31"/>
      <c r="H5222" s="32"/>
      <c r="L5222" s="25" t="s">
        <v>1834</v>
      </c>
      <c r="M5222" s="25" t="s">
        <v>171</v>
      </c>
      <c r="N5222" s="28" t="n">
        <v>4821</v>
      </c>
      <c r="O5222" s="25" t="s">
        <v>56</v>
      </c>
      <c r="P5222" s="29" t="n">
        <v>42964</v>
      </c>
      <c r="Q5222" s="33"/>
      <c r="R5222" s="34"/>
      <c r="S5222" s="28" t="n">
        <f aca="false">IF(O5222="Won",R5222,IF(O5222="Lost",0,N5222))</f>
        <v>4821</v>
      </c>
      <c r="T5222" s="30" t="str">
        <f aca="false">IF(AND(P5222&lt;&gt;"",Q5222&lt;&gt;""),Q5222-P5222,"")</f>
        <v/>
      </c>
      <c r="U5222" s="30" t="n">
        <f aca="false">IF(AND(O5222="Engaging",P5222&lt;&gt;""),'Leia-me'!$B$5-P5222,"")</f>
        <v>136</v>
      </c>
      <c r="V5222" s="25" t="str">
        <f aca="false">IF(O5222&lt;&gt;"Engaging","",IF(U5222&lt;='Leia-me'!$B$6,"Saudável",IF(U5222&lt;='Leia-me'!$B$7,"Esfriando",IF(U5222&lt;='Leia-me'!$B$8,"Última chance","Zumbi"))))</f>
        <v>Última chance</v>
      </c>
      <c r="W5222" s="25" t="str">
        <f aca="false">IF(O5222="Won",1,IF(O5222="Lost",0,""))</f>
        <v/>
      </c>
      <c r="X5222" s="25" t="s">
        <v>1835</v>
      </c>
      <c r="Y5222" s="25" t="str">
        <f aca="false">IF(E5222="","Sim","")</f>
        <v>Sim</v>
      </c>
    </row>
    <row r="5223" customFormat="false" ht="15" hidden="false" customHeight="false" outlineLevel="0" collapsed="false">
      <c r="A5223" s="25" t="s">
        <v>5486</v>
      </c>
      <c r="B5223" s="25" t="s">
        <v>84</v>
      </c>
      <c r="C5223" s="25" t="s">
        <v>93</v>
      </c>
      <c r="D5223" s="25" t="s">
        <v>94</v>
      </c>
      <c r="G5223" s="31"/>
      <c r="H5223" s="32"/>
      <c r="L5223" s="25" t="s">
        <v>1834</v>
      </c>
      <c r="M5223" s="25" t="s">
        <v>171</v>
      </c>
      <c r="N5223" s="28" t="n">
        <v>4821</v>
      </c>
      <c r="O5223" s="25" t="s">
        <v>56</v>
      </c>
      <c r="P5223" s="29" t="n">
        <v>42964</v>
      </c>
      <c r="Q5223" s="33"/>
      <c r="R5223" s="34"/>
      <c r="S5223" s="28" t="n">
        <f aca="false">IF(O5223="Won",R5223,IF(O5223="Lost",0,N5223))</f>
        <v>4821</v>
      </c>
      <c r="T5223" s="30" t="str">
        <f aca="false">IF(AND(P5223&lt;&gt;"",Q5223&lt;&gt;""),Q5223-P5223,"")</f>
        <v/>
      </c>
      <c r="U5223" s="30" t="n">
        <f aca="false">IF(AND(O5223="Engaging",P5223&lt;&gt;""),'Leia-me'!$B$5-P5223,"")</f>
        <v>136</v>
      </c>
      <c r="V5223" s="25" t="str">
        <f aca="false">IF(O5223&lt;&gt;"Engaging","",IF(U5223&lt;='Leia-me'!$B$6,"Saudável",IF(U5223&lt;='Leia-me'!$B$7,"Esfriando",IF(U5223&lt;='Leia-me'!$B$8,"Última chance","Zumbi"))))</f>
        <v>Última chance</v>
      </c>
      <c r="W5223" s="25" t="str">
        <f aca="false">IF(O5223="Won",1,IF(O5223="Lost",0,""))</f>
        <v/>
      </c>
      <c r="X5223" s="25" t="s">
        <v>1835</v>
      </c>
      <c r="Y5223" s="25" t="str">
        <f aca="false">IF(E5223="","Sim","")</f>
        <v>Sim</v>
      </c>
    </row>
    <row r="5224" customFormat="false" ht="15" hidden="false" customHeight="false" outlineLevel="0" collapsed="false">
      <c r="A5224" s="25" t="s">
        <v>5487</v>
      </c>
      <c r="B5224" s="25" t="s">
        <v>84</v>
      </c>
      <c r="C5224" s="25" t="s">
        <v>93</v>
      </c>
      <c r="D5224" s="25" t="s">
        <v>94</v>
      </c>
      <c r="G5224" s="31"/>
      <c r="H5224" s="32"/>
      <c r="L5224" s="25" t="s">
        <v>148</v>
      </c>
      <c r="M5224" s="25" t="s">
        <v>149</v>
      </c>
      <c r="N5224" s="28" t="n">
        <v>55</v>
      </c>
      <c r="O5224" s="25" t="s">
        <v>56</v>
      </c>
      <c r="P5224" s="29" t="n">
        <v>42966</v>
      </c>
      <c r="Q5224" s="33"/>
      <c r="R5224" s="34"/>
      <c r="S5224" s="28" t="n">
        <f aca="false">IF(O5224="Won",R5224,IF(O5224="Lost",0,N5224))</f>
        <v>55</v>
      </c>
      <c r="T5224" s="30" t="str">
        <f aca="false">IF(AND(P5224&lt;&gt;"",Q5224&lt;&gt;""),Q5224-P5224,"")</f>
        <v/>
      </c>
      <c r="U5224" s="30" t="n">
        <f aca="false">IF(AND(O5224="Engaging",P5224&lt;&gt;""),'Leia-me'!$B$5-P5224,"")</f>
        <v>134</v>
      </c>
      <c r="V5224" s="25" t="str">
        <f aca="false">IF(O5224&lt;&gt;"Engaging","",IF(U5224&lt;='Leia-me'!$B$6,"Saudável",IF(U5224&lt;='Leia-me'!$B$7,"Esfriando",IF(U5224&lt;='Leia-me'!$B$8,"Última chance","Zumbi"))))</f>
        <v>Última chance</v>
      </c>
      <c r="W5224" s="25" t="str">
        <f aca="false">IF(O5224="Won",1,IF(O5224="Lost",0,""))</f>
        <v/>
      </c>
      <c r="Y5224" s="25" t="str">
        <f aca="false">IF(E5224="","Sim","")</f>
        <v>Sim</v>
      </c>
    </row>
    <row r="5225" customFormat="false" ht="15" hidden="false" customHeight="false" outlineLevel="0" collapsed="false">
      <c r="A5225" s="25" t="s">
        <v>5488</v>
      </c>
      <c r="B5225" s="25" t="s">
        <v>84</v>
      </c>
      <c r="C5225" s="25" t="s">
        <v>93</v>
      </c>
      <c r="D5225" s="25" t="s">
        <v>94</v>
      </c>
      <c r="G5225" s="31"/>
      <c r="H5225" s="32"/>
      <c r="L5225" s="25" t="s">
        <v>1834</v>
      </c>
      <c r="M5225" s="25" t="s">
        <v>171</v>
      </c>
      <c r="N5225" s="28" t="n">
        <v>4821</v>
      </c>
      <c r="O5225" s="25" t="s">
        <v>56</v>
      </c>
      <c r="P5225" s="29" t="n">
        <v>42970</v>
      </c>
      <c r="Q5225" s="33"/>
      <c r="R5225" s="34"/>
      <c r="S5225" s="28" t="n">
        <f aca="false">IF(O5225="Won",R5225,IF(O5225="Lost",0,N5225))</f>
        <v>4821</v>
      </c>
      <c r="T5225" s="30" t="str">
        <f aca="false">IF(AND(P5225&lt;&gt;"",Q5225&lt;&gt;""),Q5225-P5225,"")</f>
        <v/>
      </c>
      <c r="U5225" s="30" t="n">
        <f aca="false">IF(AND(O5225="Engaging",P5225&lt;&gt;""),'Leia-me'!$B$5-P5225,"")</f>
        <v>130</v>
      </c>
      <c r="V5225" s="25" t="str">
        <f aca="false">IF(O5225&lt;&gt;"Engaging","",IF(U5225&lt;='Leia-me'!$B$6,"Saudável",IF(U5225&lt;='Leia-me'!$B$7,"Esfriando",IF(U5225&lt;='Leia-me'!$B$8,"Última chance","Zumbi"))))</f>
        <v>Última chance</v>
      </c>
      <c r="W5225" s="25" t="str">
        <f aca="false">IF(O5225="Won",1,IF(O5225="Lost",0,""))</f>
        <v/>
      </c>
      <c r="X5225" s="25" t="s">
        <v>1835</v>
      </c>
      <c r="Y5225" s="25" t="str">
        <f aca="false">IF(E5225="","Sim","")</f>
        <v>Sim</v>
      </c>
    </row>
    <row r="5226" customFormat="false" ht="15" hidden="false" customHeight="false" outlineLevel="0" collapsed="false">
      <c r="A5226" s="25" t="s">
        <v>5489</v>
      </c>
      <c r="B5226" s="25" t="s">
        <v>84</v>
      </c>
      <c r="C5226" s="25" t="s">
        <v>93</v>
      </c>
      <c r="D5226" s="25" t="s">
        <v>94</v>
      </c>
      <c r="E5226" s="25" t="s">
        <v>484</v>
      </c>
      <c r="F5226" s="25" t="s">
        <v>211</v>
      </c>
      <c r="G5226" s="26" t="n">
        <v>5158.71</v>
      </c>
      <c r="H5226" s="27" t="n">
        <v>17479</v>
      </c>
      <c r="I5226" s="25" t="s">
        <v>485</v>
      </c>
      <c r="K5226" s="25" t="n">
        <v>1995</v>
      </c>
      <c r="L5226" s="25" t="s">
        <v>186</v>
      </c>
      <c r="M5226" s="25" t="s">
        <v>171</v>
      </c>
      <c r="N5226" s="28" t="n">
        <v>550</v>
      </c>
      <c r="O5226" s="25" t="s">
        <v>55</v>
      </c>
      <c r="P5226" s="29" t="n">
        <v>42970</v>
      </c>
      <c r="Q5226" s="29" t="n">
        <v>43040</v>
      </c>
      <c r="R5226" s="28" t="n">
        <v>0</v>
      </c>
      <c r="S5226" s="28" t="n">
        <f aca="false">IF(O5226="Won",R5226,IF(O5226="Lost",0,N5226))</f>
        <v>0</v>
      </c>
      <c r="T5226" s="30" t="n">
        <f aca="false">IF(AND(P5226&lt;&gt;"",Q5226&lt;&gt;""),Q5226-P5226,"")</f>
        <v>70</v>
      </c>
      <c r="U5226" s="30" t="str">
        <f aca="false">IF(AND(O5226="Engaging",P5226&lt;&gt;""),'Leia-me'!$B$5-P5226,"")</f>
        <v/>
      </c>
      <c r="V5226" s="25" t="str">
        <f aca="false">IF(O5226&lt;&gt;"Engaging","",IF(U5226&lt;='Leia-me'!$B$6,"Saudável",IF(U5226&lt;='Leia-me'!$B$7,"Esfriando",IF(U5226&lt;='Leia-me'!$B$8,"Última chance","Zumbi"))))</f>
        <v/>
      </c>
      <c r="W5226" s="25" t="n">
        <f aca="false">IF(O5226="Won",1,IF(O5226="Lost",0,""))</f>
        <v>0</v>
      </c>
      <c r="Y5226" s="25" t="str">
        <f aca="false">IF(E5226="","Sim","")</f>
        <v/>
      </c>
    </row>
    <row r="5227" customFormat="false" ht="15" hidden="false" customHeight="false" outlineLevel="0" collapsed="false">
      <c r="A5227" s="25" t="s">
        <v>5490</v>
      </c>
      <c r="B5227" s="25" t="s">
        <v>84</v>
      </c>
      <c r="C5227" s="25" t="s">
        <v>93</v>
      </c>
      <c r="D5227" s="25" t="s">
        <v>94</v>
      </c>
      <c r="E5227" s="25" t="s">
        <v>484</v>
      </c>
      <c r="F5227" s="25" t="s">
        <v>211</v>
      </c>
      <c r="G5227" s="26" t="n">
        <v>5158.71</v>
      </c>
      <c r="H5227" s="27" t="n">
        <v>17479</v>
      </c>
      <c r="I5227" s="25" t="s">
        <v>485</v>
      </c>
      <c r="K5227" s="25" t="n">
        <v>1995</v>
      </c>
      <c r="L5227" s="25" t="s">
        <v>170</v>
      </c>
      <c r="M5227" s="25" t="s">
        <v>171</v>
      </c>
      <c r="N5227" s="28" t="n">
        <v>1096</v>
      </c>
      <c r="O5227" s="25" t="s">
        <v>54</v>
      </c>
      <c r="P5227" s="29" t="n">
        <v>42970</v>
      </c>
      <c r="Q5227" s="29" t="n">
        <v>43072</v>
      </c>
      <c r="R5227" s="28" t="n">
        <v>1054</v>
      </c>
      <c r="S5227" s="28" t="n">
        <f aca="false">IF(O5227="Won",R5227,IF(O5227="Lost",0,N5227))</f>
        <v>1054</v>
      </c>
      <c r="T5227" s="30" t="n">
        <f aca="false">IF(AND(P5227&lt;&gt;"",Q5227&lt;&gt;""),Q5227-P5227,"")</f>
        <v>102</v>
      </c>
      <c r="U5227" s="30" t="str">
        <f aca="false">IF(AND(O5227="Engaging",P5227&lt;&gt;""),'Leia-me'!$B$5-P5227,"")</f>
        <v/>
      </c>
      <c r="V5227" s="25" t="str">
        <f aca="false">IF(O5227&lt;&gt;"Engaging","",IF(U5227&lt;='Leia-me'!$B$6,"Saudável",IF(U5227&lt;='Leia-me'!$B$7,"Esfriando",IF(U5227&lt;='Leia-me'!$B$8,"Última chance","Zumbi"))))</f>
        <v/>
      </c>
      <c r="W5227" s="25" t="n">
        <f aca="false">IF(O5227="Won",1,IF(O5227="Lost",0,""))</f>
        <v>1</v>
      </c>
      <c r="Y5227" s="25" t="str">
        <f aca="false">IF(E5227="","Sim","")</f>
        <v/>
      </c>
    </row>
    <row r="5228" customFormat="false" ht="15" hidden="false" customHeight="false" outlineLevel="0" collapsed="false">
      <c r="A5228" s="25" t="s">
        <v>5491</v>
      </c>
      <c r="B5228" s="25" t="s">
        <v>84</v>
      </c>
      <c r="C5228" s="25" t="s">
        <v>93</v>
      </c>
      <c r="D5228" s="25" t="s">
        <v>94</v>
      </c>
      <c r="E5228" s="25" t="s">
        <v>176</v>
      </c>
      <c r="F5228" s="25" t="s">
        <v>177</v>
      </c>
      <c r="G5228" s="26" t="n">
        <v>1698.2</v>
      </c>
      <c r="H5228" s="27" t="n">
        <v>3798</v>
      </c>
      <c r="I5228" s="25" t="s">
        <v>147</v>
      </c>
      <c r="K5228" s="25" t="n">
        <v>1987</v>
      </c>
      <c r="L5228" s="25" t="s">
        <v>170</v>
      </c>
      <c r="M5228" s="25" t="s">
        <v>171</v>
      </c>
      <c r="N5228" s="28" t="n">
        <v>1096</v>
      </c>
      <c r="O5228" s="25" t="s">
        <v>56</v>
      </c>
      <c r="P5228" s="29" t="n">
        <v>42971</v>
      </c>
      <c r="Q5228" s="33"/>
      <c r="R5228" s="34"/>
      <c r="S5228" s="28" t="n">
        <f aca="false">IF(O5228="Won",R5228,IF(O5228="Lost",0,N5228))</f>
        <v>1096</v>
      </c>
      <c r="T5228" s="30" t="str">
        <f aca="false">IF(AND(P5228&lt;&gt;"",Q5228&lt;&gt;""),Q5228-P5228,"")</f>
        <v/>
      </c>
      <c r="U5228" s="30" t="n">
        <f aca="false">IF(AND(O5228="Engaging",P5228&lt;&gt;""),'Leia-me'!$B$5-P5228,"")</f>
        <v>129</v>
      </c>
      <c r="V5228" s="25" t="str">
        <f aca="false">IF(O5228&lt;&gt;"Engaging","",IF(U5228&lt;='Leia-me'!$B$6,"Saudável",IF(U5228&lt;='Leia-me'!$B$7,"Esfriando",IF(U5228&lt;='Leia-me'!$B$8,"Última chance","Zumbi"))))</f>
        <v>Última chance</v>
      </c>
      <c r="W5228" s="25" t="str">
        <f aca="false">IF(O5228="Won",1,IF(O5228="Lost",0,""))</f>
        <v/>
      </c>
      <c r="Y5228" s="25" t="str">
        <f aca="false">IF(E5228="","Sim","")</f>
        <v/>
      </c>
    </row>
    <row r="5229" customFormat="false" ht="15" hidden="false" customHeight="false" outlineLevel="0" collapsed="false">
      <c r="A5229" s="25" t="s">
        <v>5492</v>
      </c>
      <c r="B5229" s="25" t="s">
        <v>84</v>
      </c>
      <c r="C5229" s="25" t="s">
        <v>93</v>
      </c>
      <c r="D5229" s="25" t="s">
        <v>94</v>
      </c>
      <c r="G5229" s="31"/>
      <c r="H5229" s="32"/>
      <c r="L5229" s="25" t="s">
        <v>178</v>
      </c>
      <c r="M5229" s="25" t="s">
        <v>171</v>
      </c>
      <c r="N5229" s="28" t="n">
        <v>5482</v>
      </c>
      <c r="O5229" s="25" t="s">
        <v>56</v>
      </c>
      <c r="P5229" s="29" t="n">
        <v>42971</v>
      </c>
      <c r="Q5229" s="33"/>
      <c r="R5229" s="34"/>
      <c r="S5229" s="28" t="n">
        <f aca="false">IF(O5229="Won",R5229,IF(O5229="Lost",0,N5229))</f>
        <v>5482</v>
      </c>
      <c r="T5229" s="30" t="str">
        <f aca="false">IF(AND(P5229&lt;&gt;"",Q5229&lt;&gt;""),Q5229-P5229,"")</f>
        <v/>
      </c>
      <c r="U5229" s="30" t="n">
        <f aca="false">IF(AND(O5229="Engaging",P5229&lt;&gt;""),'Leia-me'!$B$5-P5229,"")</f>
        <v>129</v>
      </c>
      <c r="V5229" s="25" t="str">
        <f aca="false">IF(O5229&lt;&gt;"Engaging","",IF(U5229&lt;='Leia-me'!$B$6,"Saudável",IF(U5229&lt;='Leia-me'!$B$7,"Esfriando",IF(U5229&lt;='Leia-me'!$B$8,"Última chance","Zumbi"))))</f>
        <v>Última chance</v>
      </c>
      <c r="W5229" s="25" t="str">
        <f aca="false">IF(O5229="Won",1,IF(O5229="Lost",0,""))</f>
        <v/>
      </c>
      <c r="Y5229" s="25" t="str">
        <f aca="false">IF(E5229="","Sim","")</f>
        <v>Sim</v>
      </c>
    </row>
    <row r="5230" customFormat="false" ht="15" hidden="false" customHeight="false" outlineLevel="0" collapsed="false">
      <c r="A5230" s="25" t="s">
        <v>5493</v>
      </c>
      <c r="B5230" s="25" t="s">
        <v>84</v>
      </c>
      <c r="C5230" s="25" t="s">
        <v>93</v>
      </c>
      <c r="D5230" s="25" t="s">
        <v>94</v>
      </c>
      <c r="E5230" s="25" t="s">
        <v>231</v>
      </c>
      <c r="F5230" s="25" t="s">
        <v>168</v>
      </c>
      <c r="G5230" s="26" t="n">
        <v>45.39</v>
      </c>
      <c r="H5230" s="27" t="n">
        <v>100</v>
      </c>
      <c r="I5230" s="25" t="s">
        <v>147</v>
      </c>
      <c r="J5230" s="25" t="s">
        <v>169</v>
      </c>
      <c r="K5230" s="25" t="n">
        <v>2012</v>
      </c>
      <c r="L5230" s="25" t="s">
        <v>170</v>
      </c>
      <c r="M5230" s="25" t="s">
        <v>171</v>
      </c>
      <c r="N5230" s="28" t="n">
        <v>1096</v>
      </c>
      <c r="O5230" s="25" t="s">
        <v>56</v>
      </c>
      <c r="P5230" s="29" t="n">
        <v>42972</v>
      </c>
      <c r="Q5230" s="33"/>
      <c r="R5230" s="34"/>
      <c r="S5230" s="28" t="n">
        <f aca="false">IF(O5230="Won",R5230,IF(O5230="Lost",0,N5230))</f>
        <v>1096</v>
      </c>
      <c r="T5230" s="30" t="str">
        <f aca="false">IF(AND(P5230&lt;&gt;"",Q5230&lt;&gt;""),Q5230-P5230,"")</f>
        <v/>
      </c>
      <c r="U5230" s="30" t="n">
        <f aca="false">IF(AND(O5230="Engaging",P5230&lt;&gt;""),'Leia-me'!$B$5-P5230,"")</f>
        <v>128</v>
      </c>
      <c r="V5230" s="25" t="str">
        <f aca="false">IF(O5230&lt;&gt;"Engaging","",IF(U5230&lt;='Leia-me'!$B$6,"Saudável",IF(U5230&lt;='Leia-me'!$B$7,"Esfriando",IF(U5230&lt;='Leia-me'!$B$8,"Última chance","Zumbi"))))</f>
        <v>Última chance</v>
      </c>
      <c r="W5230" s="25" t="str">
        <f aca="false">IF(O5230="Won",1,IF(O5230="Lost",0,""))</f>
        <v/>
      </c>
      <c r="Y5230" s="25" t="str">
        <f aca="false">IF(E5230="","Sim","")</f>
        <v/>
      </c>
    </row>
    <row r="5231" customFormat="false" ht="15" hidden="false" customHeight="false" outlineLevel="0" collapsed="false">
      <c r="A5231" s="25" t="s">
        <v>5494</v>
      </c>
      <c r="B5231" s="25" t="s">
        <v>84</v>
      </c>
      <c r="C5231" s="25" t="s">
        <v>93</v>
      </c>
      <c r="D5231" s="25" t="s">
        <v>94</v>
      </c>
      <c r="E5231" s="25" t="s">
        <v>445</v>
      </c>
      <c r="F5231" s="25" t="s">
        <v>192</v>
      </c>
      <c r="G5231" s="26" t="n">
        <v>987.39</v>
      </c>
      <c r="H5231" s="27" t="n">
        <v>2253</v>
      </c>
      <c r="I5231" s="25" t="s">
        <v>147</v>
      </c>
      <c r="K5231" s="25" t="n">
        <v>2002</v>
      </c>
      <c r="L5231" s="25" t="s">
        <v>160</v>
      </c>
      <c r="M5231" s="25" t="s">
        <v>149</v>
      </c>
      <c r="N5231" s="28" t="n">
        <v>3393</v>
      </c>
      <c r="O5231" s="25" t="s">
        <v>55</v>
      </c>
      <c r="P5231" s="29" t="n">
        <v>42972</v>
      </c>
      <c r="Q5231" s="29" t="n">
        <v>43064</v>
      </c>
      <c r="R5231" s="28" t="n">
        <v>0</v>
      </c>
      <c r="S5231" s="28" t="n">
        <f aca="false">IF(O5231="Won",R5231,IF(O5231="Lost",0,N5231))</f>
        <v>0</v>
      </c>
      <c r="T5231" s="30" t="n">
        <f aca="false">IF(AND(P5231&lt;&gt;"",Q5231&lt;&gt;""),Q5231-P5231,"")</f>
        <v>92</v>
      </c>
      <c r="U5231" s="30" t="str">
        <f aca="false">IF(AND(O5231="Engaging",P5231&lt;&gt;""),'Leia-me'!$B$5-P5231,"")</f>
        <v/>
      </c>
      <c r="V5231" s="25" t="str">
        <f aca="false">IF(O5231&lt;&gt;"Engaging","",IF(U5231&lt;='Leia-me'!$B$6,"Saudável",IF(U5231&lt;='Leia-me'!$B$7,"Esfriando",IF(U5231&lt;='Leia-me'!$B$8,"Última chance","Zumbi"))))</f>
        <v/>
      </c>
      <c r="W5231" s="25" t="n">
        <f aca="false">IF(O5231="Won",1,IF(O5231="Lost",0,""))</f>
        <v>0</v>
      </c>
      <c r="Y5231" s="25" t="str">
        <f aca="false">IF(E5231="","Sim","")</f>
        <v/>
      </c>
    </row>
    <row r="5232" customFormat="false" ht="15" hidden="false" customHeight="false" outlineLevel="0" collapsed="false">
      <c r="A5232" s="25" t="s">
        <v>5495</v>
      </c>
      <c r="B5232" s="25" t="s">
        <v>84</v>
      </c>
      <c r="C5232" s="25" t="s">
        <v>93</v>
      </c>
      <c r="D5232" s="25" t="s">
        <v>94</v>
      </c>
      <c r="E5232" s="25" t="s">
        <v>1690</v>
      </c>
      <c r="F5232" s="25" t="s">
        <v>211</v>
      </c>
      <c r="G5232" s="26" t="n">
        <v>2520.83</v>
      </c>
      <c r="H5232" s="27" t="n">
        <v>3502</v>
      </c>
      <c r="I5232" s="25" t="s">
        <v>147</v>
      </c>
      <c r="K5232" s="25" t="n">
        <v>1990</v>
      </c>
      <c r="L5232" s="25" t="s">
        <v>1834</v>
      </c>
      <c r="M5232" s="25" t="s">
        <v>171</v>
      </c>
      <c r="N5232" s="28" t="n">
        <v>4821</v>
      </c>
      <c r="O5232" s="25" t="s">
        <v>54</v>
      </c>
      <c r="P5232" s="29" t="n">
        <v>42972</v>
      </c>
      <c r="Q5232" s="29" t="n">
        <v>42985</v>
      </c>
      <c r="R5232" s="28" t="n">
        <v>4445</v>
      </c>
      <c r="S5232" s="28" t="n">
        <f aca="false">IF(O5232="Won",R5232,IF(O5232="Lost",0,N5232))</f>
        <v>4445</v>
      </c>
      <c r="T5232" s="30" t="n">
        <f aca="false">IF(AND(P5232&lt;&gt;"",Q5232&lt;&gt;""),Q5232-P5232,"")</f>
        <v>13</v>
      </c>
      <c r="U5232" s="30" t="str">
        <f aca="false">IF(AND(O5232="Engaging",P5232&lt;&gt;""),'Leia-me'!$B$5-P5232,"")</f>
        <v/>
      </c>
      <c r="V5232" s="25" t="str">
        <f aca="false">IF(O5232&lt;&gt;"Engaging","",IF(U5232&lt;='Leia-me'!$B$6,"Saudável",IF(U5232&lt;='Leia-me'!$B$7,"Esfriando",IF(U5232&lt;='Leia-me'!$B$8,"Última chance","Zumbi"))))</f>
        <v/>
      </c>
      <c r="W5232" s="25" t="n">
        <f aca="false">IF(O5232="Won",1,IF(O5232="Lost",0,""))</f>
        <v>1</v>
      </c>
      <c r="X5232" s="25" t="s">
        <v>1835</v>
      </c>
      <c r="Y5232" s="25" t="str">
        <f aca="false">IF(E5232="","Sim","")</f>
        <v/>
      </c>
    </row>
    <row r="5233" customFormat="false" ht="15" hidden="false" customHeight="false" outlineLevel="0" collapsed="false">
      <c r="A5233" s="25" t="s">
        <v>5496</v>
      </c>
      <c r="B5233" s="25" t="s">
        <v>84</v>
      </c>
      <c r="C5233" s="25" t="s">
        <v>93</v>
      </c>
      <c r="D5233" s="25" t="s">
        <v>94</v>
      </c>
      <c r="G5233" s="31"/>
      <c r="H5233" s="32"/>
      <c r="L5233" s="25" t="s">
        <v>170</v>
      </c>
      <c r="M5233" s="25" t="s">
        <v>171</v>
      </c>
      <c r="N5233" s="28" t="n">
        <v>1096</v>
      </c>
      <c r="O5233" s="25" t="s">
        <v>56</v>
      </c>
      <c r="P5233" s="29" t="n">
        <v>42973</v>
      </c>
      <c r="Q5233" s="33"/>
      <c r="R5233" s="34"/>
      <c r="S5233" s="28" t="n">
        <f aca="false">IF(O5233="Won",R5233,IF(O5233="Lost",0,N5233))</f>
        <v>1096</v>
      </c>
      <c r="T5233" s="30" t="str">
        <f aca="false">IF(AND(P5233&lt;&gt;"",Q5233&lt;&gt;""),Q5233-P5233,"")</f>
        <v/>
      </c>
      <c r="U5233" s="30" t="n">
        <f aca="false">IF(AND(O5233="Engaging",P5233&lt;&gt;""),'Leia-me'!$B$5-P5233,"")</f>
        <v>127</v>
      </c>
      <c r="V5233" s="25" t="str">
        <f aca="false">IF(O5233&lt;&gt;"Engaging","",IF(U5233&lt;='Leia-me'!$B$6,"Saudável",IF(U5233&lt;='Leia-me'!$B$7,"Esfriando",IF(U5233&lt;='Leia-me'!$B$8,"Última chance","Zumbi"))))</f>
        <v>Última chance</v>
      </c>
      <c r="W5233" s="25" t="str">
        <f aca="false">IF(O5233="Won",1,IF(O5233="Lost",0,""))</f>
        <v/>
      </c>
      <c r="Y5233" s="25" t="str">
        <f aca="false">IF(E5233="","Sim","")</f>
        <v>Sim</v>
      </c>
    </row>
    <row r="5234" customFormat="false" ht="15" hidden="false" customHeight="false" outlineLevel="0" collapsed="false">
      <c r="A5234" s="25" t="s">
        <v>5497</v>
      </c>
      <c r="B5234" s="25" t="s">
        <v>84</v>
      </c>
      <c r="C5234" s="25" t="s">
        <v>93</v>
      </c>
      <c r="D5234" s="25" t="s">
        <v>94</v>
      </c>
      <c r="E5234" s="25" t="s">
        <v>1653</v>
      </c>
      <c r="F5234" s="25" t="s">
        <v>165</v>
      </c>
      <c r="G5234" s="26" t="n">
        <v>3838.39</v>
      </c>
      <c r="H5234" s="27" t="n">
        <v>8274</v>
      </c>
      <c r="I5234" s="25" t="s">
        <v>147</v>
      </c>
      <c r="K5234" s="25" t="n">
        <v>1989</v>
      </c>
      <c r="L5234" s="25" t="s">
        <v>148</v>
      </c>
      <c r="M5234" s="25" t="s">
        <v>149</v>
      </c>
      <c r="N5234" s="28" t="n">
        <v>55</v>
      </c>
      <c r="O5234" s="25" t="s">
        <v>55</v>
      </c>
      <c r="P5234" s="29" t="n">
        <v>42977</v>
      </c>
      <c r="Q5234" s="29" t="n">
        <v>43057</v>
      </c>
      <c r="R5234" s="28" t="n">
        <v>0</v>
      </c>
      <c r="S5234" s="28" t="n">
        <f aca="false">IF(O5234="Won",R5234,IF(O5234="Lost",0,N5234))</f>
        <v>0</v>
      </c>
      <c r="T5234" s="30" t="n">
        <f aca="false">IF(AND(P5234&lt;&gt;"",Q5234&lt;&gt;""),Q5234-P5234,"")</f>
        <v>80</v>
      </c>
      <c r="U5234" s="30" t="str">
        <f aca="false">IF(AND(O5234="Engaging",P5234&lt;&gt;""),'Leia-me'!$B$5-P5234,"")</f>
        <v/>
      </c>
      <c r="V5234" s="25" t="str">
        <f aca="false">IF(O5234&lt;&gt;"Engaging","",IF(U5234&lt;='Leia-me'!$B$6,"Saudável",IF(U5234&lt;='Leia-me'!$B$7,"Esfriando",IF(U5234&lt;='Leia-me'!$B$8,"Última chance","Zumbi"))))</f>
        <v/>
      </c>
      <c r="W5234" s="25" t="n">
        <f aca="false">IF(O5234="Won",1,IF(O5234="Lost",0,""))</f>
        <v>0</v>
      </c>
      <c r="Y5234" s="25" t="str">
        <f aca="false">IF(E5234="","Sim","")</f>
        <v/>
      </c>
    </row>
    <row r="5235" customFormat="false" ht="15" hidden="false" customHeight="false" outlineLevel="0" collapsed="false">
      <c r="A5235" s="25" t="s">
        <v>5498</v>
      </c>
      <c r="B5235" s="25" t="s">
        <v>84</v>
      </c>
      <c r="C5235" s="25" t="s">
        <v>93</v>
      </c>
      <c r="D5235" s="25" t="s">
        <v>94</v>
      </c>
      <c r="E5235" s="25" t="s">
        <v>1189</v>
      </c>
      <c r="F5235" s="25" t="s">
        <v>211</v>
      </c>
      <c r="G5235" s="26" t="n">
        <v>702.72</v>
      </c>
      <c r="H5235" s="27" t="n">
        <v>1831</v>
      </c>
      <c r="I5235" s="25" t="s">
        <v>147</v>
      </c>
      <c r="K5235" s="25" t="n">
        <v>2004</v>
      </c>
      <c r="L5235" s="25" t="s">
        <v>1834</v>
      </c>
      <c r="M5235" s="25" t="s">
        <v>171</v>
      </c>
      <c r="N5235" s="28" t="n">
        <v>4821</v>
      </c>
      <c r="O5235" s="25" t="s">
        <v>54</v>
      </c>
      <c r="P5235" s="29" t="n">
        <v>42977</v>
      </c>
      <c r="Q5235" s="29" t="n">
        <v>42985</v>
      </c>
      <c r="R5235" s="28" t="n">
        <v>5544</v>
      </c>
      <c r="S5235" s="28" t="n">
        <f aca="false">IF(O5235="Won",R5235,IF(O5235="Lost",0,N5235))</f>
        <v>5544</v>
      </c>
      <c r="T5235" s="30" t="n">
        <f aca="false">IF(AND(P5235&lt;&gt;"",Q5235&lt;&gt;""),Q5235-P5235,"")</f>
        <v>8</v>
      </c>
      <c r="U5235" s="30" t="str">
        <f aca="false">IF(AND(O5235="Engaging",P5235&lt;&gt;""),'Leia-me'!$B$5-P5235,"")</f>
        <v/>
      </c>
      <c r="V5235" s="25" t="str">
        <f aca="false">IF(O5235&lt;&gt;"Engaging","",IF(U5235&lt;='Leia-me'!$B$6,"Saudável",IF(U5235&lt;='Leia-me'!$B$7,"Esfriando",IF(U5235&lt;='Leia-me'!$B$8,"Última chance","Zumbi"))))</f>
        <v/>
      </c>
      <c r="W5235" s="25" t="n">
        <f aca="false">IF(O5235="Won",1,IF(O5235="Lost",0,""))</f>
        <v>1</v>
      </c>
      <c r="X5235" s="25" t="s">
        <v>1835</v>
      </c>
      <c r="Y5235" s="25" t="str">
        <f aca="false">IF(E5235="","Sim","")</f>
        <v/>
      </c>
    </row>
    <row r="5236" customFormat="false" ht="15" hidden="false" customHeight="false" outlineLevel="0" collapsed="false">
      <c r="A5236" s="25" t="s">
        <v>5499</v>
      </c>
      <c r="B5236" s="25" t="s">
        <v>84</v>
      </c>
      <c r="C5236" s="25" t="s">
        <v>93</v>
      </c>
      <c r="D5236" s="25" t="s">
        <v>94</v>
      </c>
      <c r="E5236" s="25" t="s">
        <v>1671</v>
      </c>
      <c r="F5236" s="25" t="s">
        <v>168</v>
      </c>
      <c r="G5236" s="26" t="n">
        <v>3027.46</v>
      </c>
      <c r="H5236" s="27" t="n">
        <v>9516</v>
      </c>
      <c r="I5236" s="25" t="s">
        <v>1672</v>
      </c>
      <c r="K5236" s="25" t="n">
        <v>1984</v>
      </c>
      <c r="L5236" s="25" t="s">
        <v>178</v>
      </c>
      <c r="M5236" s="25" t="s">
        <v>171</v>
      </c>
      <c r="N5236" s="28" t="n">
        <v>5482</v>
      </c>
      <c r="O5236" s="25" t="s">
        <v>55</v>
      </c>
      <c r="P5236" s="29" t="n">
        <v>42978</v>
      </c>
      <c r="Q5236" s="29" t="n">
        <v>43045</v>
      </c>
      <c r="R5236" s="28" t="n">
        <v>0</v>
      </c>
      <c r="S5236" s="28" t="n">
        <f aca="false">IF(O5236="Won",R5236,IF(O5236="Lost",0,N5236))</f>
        <v>0</v>
      </c>
      <c r="T5236" s="30" t="n">
        <f aca="false">IF(AND(P5236&lt;&gt;"",Q5236&lt;&gt;""),Q5236-P5236,"")</f>
        <v>67</v>
      </c>
      <c r="U5236" s="30" t="str">
        <f aca="false">IF(AND(O5236="Engaging",P5236&lt;&gt;""),'Leia-me'!$B$5-P5236,"")</f>
        <v/>
      </c>
      <c r="V5236" s="25" t="str">
        <f aca="false">IF(O5236&lt;&gt;"Engaging","",IF(U5236&lt;='Leia-me'!$B$6,"Saudável",IF(U5236&lt;='Leia-me'!$B$7,"Esfriando",IF(U5236&lt;='Leia-me'!$B$8,"Última chance","Zumbi"))))</f>
        <v/>
      </c>
      <c r="W5236" s="25" t="n">
        <f aca="false">IF(O5236="Won",1,IF(O5236="Lost",0,""))</f>
        <v>0</v>
      </c>
      <c r="Y5236" s="25" t="str">
        <f aca="false">IF(E5236="","Sim","")</f>
        <v/>
      </c>
    </row>
    <row r="5237" customFormat="false" ht="15" hidden="false" customHeight="false" outlineLevel="0" collapsed="false">
      <c r="A5237" s="25" t="s">
        <v>5500</v>
      </c>
      <c r="B5237" s="25" t="s">
        <v>84</v>
      </c>
      <c r="C5237" s="25" t="s">
        <v>93</v>
      </c>
      <c r="D5237" s="25" t="s">
        <v>94</v>
      </c>
      <c r="E5237" s="25" t="s">
        <v>218</v>
      </c>
      <c r="F5237" s="25" t="s">
        <v>146</v>
      </c>
      <c r="G5237" s="26" t="n">
        <v>4.54</v>
      </c>
      <c r="H5237" s="27" t="n">
        <v>9</v>
      </c>
      <c r="I5237" s="25" t="s">
        <v>147</v>
      </c>
      <c r="K5237" s="25" t="n">
        <v>2017</v>
      </c>
      <c r="L5237" s="25" t="s">
        <v>178</v>
      </c>
      <c r="M5237" s="25" t="s">
        <v>171</v>
      </c>
      <c r="N5237" s="28" t="n">
        <v>5482</v>
      </c>
      <c r="O5237" s="25" t="s">
        <v>54</v>
      </c>
      <c r="P5237" s="29" t="n">
        <v>42982</v>
      </c>
      <c r="Q5237" s="29" t="n">
        <v>43040</v>
      </c>
      <c r="R5237" s="28" t="n">
        <v>5807</v>
      </c>
      <c r="S5237" s="28" t="n">
        <f aca="false">IF(O5237="Won",R5237,IF(O5237="Lost",0,N5237))</f>
        <v>5807</v>
      </c>
      <c r="T5237" s="30" t="n">
        <f aca="false">IF(AND(P5237&lt;&gt;"",Q5237&lt;&gt;""),Q5237-P5237,"")</f>
        <v>58</v>
      </c>
      <c r="U5237" s="30" t="str">
        <f aca="false">IF(AND(O5237="Engaging",P5237&lt;&gt;""),'Leia-me'!$B$5-P5237,"")</f>
        <v/>
      </c>
      <c r="V5237" s="25" t="str">
        <f aca="false">IF(O5237&lt;&gt;"Engaging","",IF(U5237&lt;='Leia-me'!$B$6,"Saudável",IF(U5237&lt;='Leia-me'!$B$7,"Esfriando",IF(U5237&lt;='Leia-me'!$B$8,"Última chance","Zumbi"))))</f>
        <v/>
      </c>
      <c r="W5237" s="25" t="n">
        <f aca="false">IF(O5237="Won",1,IF(O5237="Lost",0,""))</f>
        <v>1</v>
      </c>
      <c r="Y5237" s="25" t="str">
        <f aca="false">IF(E5237="","Sim","")</f>
        <v/>
      </c>
    </row>
    <row r="5238" customFormat="false" ht="15" hidden="false" customHeight="false" outlineLevel="0" collapsed="false">
      <c r="A5238" s="25" t="s">
        <v>5501</v>
      </c>
      <c r="B5238" s="25" t="s">
        <v>84</v>
      </c>
      <c r="C5238" s="25" t="s">
        <v>93</v>
      </c>
      <c r="D5238" s="25" t="s">
        <v>94</v>
      </c>
      <c r="E5238" s="25" t="s">
        <v>639</v>
      </c>
      <c r="F5238" s="25" t="s">
        <v>211</v>
      </c>
      <c r="G5238" s="26" t="n">
        <v>1419.98</v>
      </c>
      <c r="H5238" s="27" t="n">
        <v>4018</v>
      </c>
      <c r="I5238" s="25" t="s">
        <v>147</v>
      </c>
      <c r="K5238" s="25" t="n">
        <v>2003</v>
      </c>
      <c r="L5238" s="25" t="s">
        <v>186</v>
      </c>
      <c r="M5238" s="25" t="s">
        <v>171</v>
      </c>
      <c r="N5238" s="28" t="n">
        <v>550</v>
      </c>
      <c r="O5238" s="25" t="s">
        <v>54</v>
      </c>
      <c r="P5238" s="29" t="n">
        <v>42983</v>
      </c>
      <c r="Q5238" s="29" t="n">
        <v>43059</v>
      </c>
      <c r="R5238" s="28" t="n">
        <v>490</v>
      </c>
      <c r="S5238" s="28" t="n">
        <f aca="false">IF(O5238="Won",R5238,IF(O5238="Lost",0,N5238))</f>
        <v>490</v>
      </c>
      <c r="T5238" s="30" t="n">
        <f aca="false">IF(AND(P5238&lt;&gt;"",Q5238&lt;&gt;""),Q5238-P5238,"")</f>
        <v>76</v>
      </c>
      <c r="U5238" s="30" t="str">
        <f aca="false">IF(AND(O5238="Engaging",P5238&lt;&gt;""),'Leia-me'!$B$5-P5238,"")</f>
        <v/>
      </c>
      <c r="V5238" s="25" t="str">
        <f aca="false">IF(O5238&lt;&gt;"Engaging","",IF(U5238&lt;='Leia-me'!$B$6,"Saudável",IF(U5238&lt;='Leia-me'!$B$7,"Esfriando",IF(U5238&lt;='Leia-me'!$B$8,"Última chance","Zumbi"))))</f>
        <v/>
      </c>
      <c r="W5238" s="25" t="n">
        <f aca="false">IF(O5238="Won",1,IF(O5238="Lost",0,""))</f>
        <v>1</v>
      </c>
      <c r="Y5238" s="25" t="str">
        <f aca="false">IF(E5238="","Sim","")</f>
        <v/>
      </c>
    </row>
    <row r="5239" customFormat="false" ht="15" hidden="false" customHeight="false" outlineLevel="0" collapsed="false">
      <c r="A5239" s="25" t="s">
        <v>5502</v>
      </c>
      <c r="B5239" s="25" t="s">
        <v>84</v>
      </c>
      <c r="C5239" s="25" t="s">
        <v>93</v>
      </c>
      <c r="D5239" s="25" t="s">
        <v>94</v>
      </c>
      <c r="G5239" s="31"/>
      <c r="H5239" s="32"/>
      <c r="L5239" s="25" t="s">
        <v>186</v>
      </c>
      <c r="M5239" s="25" t="s">
        <v>171</v>
      </c>
      <c r="N5239" s="28" t="n">
        <v>550</v>
      </c>
      <c r="O5239" s="25" t="s">
        <v>56</v>
      </c>
      <c r="P5239" s="29" t="n">
        <v>42984</v>
      </c>
      <c r="Q5239" s="33"/>
      <c r="R5239" s="34"/>
      <c r="S5239" s="28" t="n">
        <f aca="false">IF(O5239="Won",R5239,IF(O5239="Lost",0,N5239))</f>
        <v>550</v>
      </c>
      <c r="T5239" s="30" t="str">
        <f aca="false">IF(AND(P5239&lt;&gt;"",Q5239&lt;&gt;""),Q5239-P5239,"")</f>
        <v/>
      </c>
      <c r="U5239" s="30" t="n">
        <f aca="false">IF(AND(O5239="Engaging",P5239&lt;&gt;""),'Leia-me'!$B$5-P5239,"")</f>
        <v>116</v>
      </c>
      <c r="V5239" s="25" t="str">
        <f aca="false">IF(O5239&lt;&gt;"Engaging","",IF(U5239&lt;='Leia-me'!$B$6,"Saudável",IF(U5239&lt;='Leia-me'!$B$7,"Esfriando",IF(U5239&lt;='Leia-me'!$B$8,"Última chance","Zumbi"))))</f>
        <v>Esfriando</v>
      </c>
      <c r="W5239" s="25" t="str">
        <f aca="false">IF(O5239="Won",1,IF(O5239="Lost",0,""))</f>
        <v/>
      </c>
      <c r="Y5239" s="25" t="str">
        <f aca="false">IF(E5239="","Sim","")</f>
        <v>Sim</v>
      </c>
    </row>
    <row r="5240" customFormat="false" ht="15" hidden="false" customHeight="false" outlineLevel="0" collapsed="false">
      <c r="A5240" s="25" t="s">
        <v>5503</v>
      </c>
      <c r="B5240" s="25" t="s">
        <v>84</v>
      </c>
      <c r="C5240" s="25" t="s">
        <v>93</v>
      </c>
      <c r="D5240" s="25" t="s">
        <v>94</v>
      </c>
      <c r="E5240" s="25" t="s">
        <v>661</v>
      </c>
      <c r="F5240" s="25" t="s">
        <v>146</v>
      </c>
      <c r="G5240" s="26" t="n">
        <v>251.41</v>
      </c>
      <c r="H5240" s="27" t="n">
        <v>495</v>
      </c>
      <c r="I5240" s="25" t="s">
        <v>147</v>
      </c>
      <c r="K5240" s="25" t="n">
        <v>1999</v>
      </c>
      <c r="L5240" s="25" t="s">
        <v>1834</v>
      </c>
      <c r="M5240" s="25" t="s">
        <v>171</v>
      </c>
      <c r="N5240" s="28" t="n">
        <v>4821</v>
      </c>
      <c r="O5240" s="25" t="s">
        <v>55</v>
      </c>
      <c r="P5240" s="29" t="n">
        <v>42986</v>
      </c>
      <c r="Q5240" s="29" t="n">
        <v>42997</v>
      </c>
      <c r="R5240" s="28" t="n">
        <v>0</v>
      </c>
      <c r="S5240" s="28" t="n">
        <f aca="false">IF(O5240="Won",R5240,IF(O5240="Lost",0,N5240))</f>
        <v>0</v>
      </c>
      <c r="T5240" s="30" t="n">
        <f aca="false">IF(AND(P5240&lt;&gt;"",Q5240&lt;&gt;""),Q5240-P5240,"")</f>
        <v>11</v>
      </c>
      <c r="U5240" s="30" t="str">
        <f aca="false">IF(AND(O5240="Engaging",P5240&lt;&gt;""),'Leia-me'!$B$5-P5240,"")</f>
        <v/>
      </c>
      <c r="V5240" s="25" t="str">
        <f aca="false">IF(O5240&lt;&gt;"Engaging","",IF(U5240&lt;='Leia-me'!$B$6,"Saudável",IF(U5240&lt;='Leia-me'!$B$7,"Esfriando",IF(U5240&lt;='Leia-me'!$B$8,"Última chance","Zumbi"))))</f>
        <v/>
      </c>
      <c r="W5240" s="25" t="n">
        <f aca="false">IF(O5240="Won",1,IF(O5240="Lost",0,""))</f>
        <v>0</v>
      </c>
      <c r="X5240" s="25" t="s">
        <v>1835</v>
      </c>
      <c r="Y5240" s="25" t="str">
        <f aca="false">IF(E5240="","Sim","")</f>
        <v/>
      </c>
    </row>
    <row r="5241" customFormat="false" ht="15" hidden="false" customHeight="false" outlineLevel="0" collapsed="false">
      <c r="A5241" s="25" t="s">
        <v>5504</v>
      </c>
      <c r="B5241" s="25" t="s">
        <v>84</v>
      </c>
      <c r="C5241" s="25" t="s">
        <v>93</v>
      </c>
      <c r="D5241" s="25" t="s">
        <v>94</v>
      </c>
      <c r="E5241" s="25" t="s">
        <v>2530</v>
      </c>
      <c r="F5241" s="25" t="s">
        <v>185</v>
      </c>
      <c r="G5241" s="26" t="n">
        <v>527.11</v>
      </c>
      <c r="H5241" s="27" t="n">
        <v>1428</v>
      </c>
      <c r="I5241" s="25" t="s">
        <v>147</v>
      </c>
      <c r="J5241" s="25" t="s">
        <v>193</v>
      </c>
      <c r="K5241" s="25" t="n">
        <v>2011</v>
      </c>
      <c r="L5241" s="25" t="s">
        <v>170</v>
      </c>
      <c r="M5241" s="25" t="s">
        <v>171</v>
      </c>
      <c r="N5241" s="28" t="n">
        <v>1096</v>
      </c>
      <c r="O5241" s="25" t="s">
        <v>54</v>
      </c>
      <c r="P5241" s="29" t="n">
        <v>42988</v>
      </c>
      <c r="Q5241" s="29" t="n">
        <v>43082</v>
      </c>
      <c r="R5241" s="28" t="n">
        <v>1111</v>
      </c>
      <c r="S5241" s="28" t="n">
        <f aca="false">IF(O5241="Won",R5241,IF(O5241="Lost",0,N5241))</f>
        <v>1111</v>
      </c>
      <c r="T5241" s="30" t="n">
        <f aca="false">IF(AND(P5241&lt;&gt;"",Q5241&lt;&gt;""),Q5241-P5241,"")</f>
        <v>94</v>
      </c>
      <c r="U5241" s="30" t="str">
        <f aca="false">IF(AND(O5241="Engaging",P5241&lt;&gt;""),'Leia-me'!$B$5-P5241,"")</f>
        <v/>
      </c>
      <c r="V5241" s="25" t="str">
        <f aca="false">IF(O5241&lt;&gt;"Engaging","",IF(U5241&lt;='Leia-me'!$B$6,"Saudável",IF(U5241&lt;='Leia-me'!$B$7,"Esfriando",IF(U5241&lt;='Leia-me'!$B$8,"Última chance","Zumbi"))))</f>
        <v/>
      </c>
      <c r="W5241" s="25" t="n">
        <f aca="false">IF(O5241="Won",1,IF(O5241="Lost",0,""))</f>
        <v>1</v>
      </c>
      <c r="Y5241" s="25" t="str">
        <f aca="false">IF(E5241="","Sim","")</f>
        <v/>
      </c>
    </row>
    <row r="5242" customFormat="false" ht="15" hidden="false" customHeight="false" outlineLevel="0" collapsed="false">
      <c r="A5242" s="25" t="s">
        <v>5505</v>
      </c>
      <c r="B5242" s="25" t="s">
        <v>84</v>
      </c>
      <c r="C5242" s="25" t="s">
        <v>93</v>
      </c>
      <c r="D5242" s="25" t="s">
        <v>94</v>
      </c>
      <c r="G5242" s="31"/>
      <c r="H5242" s="32"/>
      <c r="L5242" s="25" t="s">
        <v>1834</v>
      </c>
      <c r="M5242" s="25" t="s">
        <v>171</v>
      </c>
      <c r="N5242" s="28" t="n">
        <v>4821</v>
      </c>
      <c r="O5242" s="25" t="s">
        <v>56</v>
      </c>
      <c r="P5242" s="29" t="n">
        <v>42991</v>
      </c>
      <c r="Q5242" s="33"/>
      <c r="R5242" s="34"/>
      <c r="S5242" s="28" t="n">
        <f aca="false">IF(O5242="Won",R5242,IF(O5242="Lost",0,N5242))</f>
        <v>4821</v>
      </c>
      <c r="T5242" s="30" t="str">
        <f aca="false">IF(AND(P5242&lt;&gt;"",Q5242&lt;&gt;""),Q5242-P5242,"")</f>
        <v/>
      </c>
      <c r="U5242" s="30" t="n">
        <f aca="false">IF(AND(O5242="Engaging",P5242&lt;&gt;""),'Leia-me'!$B$5-P5242,"")</f>
        <v>109</v>
      </c>
      <c r="V5242" s="25" t="str">
        <f aca="false">IF(O5242&lt;&gt;"Engaging","",IF(U5242&lt;='Leia-me'!$B$6,"Saudável",IF(U5242&lt;='Leia-me'!$B$7,"Esfriando",IF(U5242&lt;='Leia-me'!$B$8,"Última chance","Zumbi"))))</f>
        <v>Esfriando</v>
      </c>
      <c r="W5242" s="25" t="str">
        <f aca="false">IF(O5242="Won",1,IF(O5242="Lost",0,""))</f>
        <v/>
      </c>
      <c r="X5242" s="25" t="s">
        <v>1835</v>
      </c>
      <c r="Y5242" s="25" t="str">
        <f aca="false">IF(E5242="","Sim","")</f>
        <v>Sim</v>
      </c>
    </row>
    <row r="5243" customFormat="false" ht="15" hidden="false" customHeight="false" outlineLevel="0" collapsed="false">
      <c r="A5243" s="25" t="s">
        <v>5506</v>
      </c>
      <c r="B5243" s="25" t="s">
        <v>84</v>
      </c>
      <c r="C5243" s="25" t="s">
        <v>93</v>
      </c>
      <c r="D5243" s="25" t="s">
        <v>94</v>
      </c>
      <c r="E5243" s="25" t="s">
        <v>445</v>
      </c>
      <c r="F5243" s="25" t="s">
        <v>192</v>
      </c>
      <c r="G5243" s="26" t="n">
        <v>987.39</v>
      </c>
      <c r="H5243" s="27" t="n">
        <v>2253</v>
      </c>
      <c r="I5243" s="25" t="s">
        <v>147</v>
      </c>
      <c r="K5243" s="25" t="n">
        <v>2002</v>
      </c>
      <c r="L5243" s="25" t="s">
        <v>170</v>
      </c>
      <c r="M5243" s="25" t="s">
        <v>171</v>
      </c>
      <c r="N5243" s="28" t="n">
        <v>1096</v>
      </c>
      <c r="O5243" s="25" t="s">
        <v>55</v>
      </c>
      <c r="P5243" s="29" t="n">
        <v>42993</v>
      </c>
      <c r="Q5243" s="29" t="n">
        <v>43076</v>
      </c>
      <c r="R5243" s="28" t="n">
        <v>0</v>
      </c>
      <c r="S5243" s="28" t="n">
        <f aca="false">IF(O5243="Won",R5243,IF(O5243="Lost",0,N5243))</f>
        <v>0</v>
      </c>
      <c r="T5243" s="30" t="n">
        <f aca="false">IF(AND(P5243&lt;&gt;"",Q5243&lt;&gt;""),Q5243-P5243,"")</f>
        <v>83</v>
      </c>
      <c r="U5243" s="30" t="str">
        <f aca="false">IF(AND(O5243="Engaging",P5243&lt;&gt;""),'Leia-me'!$B$5-P5243,"")</f>
        <v/>
      </c>
      <c r="V5243" s="25" t="str">
        <f aca="false">IF(O5243&lt;&gt;"Engaging","",IF(U5243&lt;='Leia-me'!$B$6,"Saudável",IF(U5243&lt;='Leia-me'!$B$7,"Esfriando",IF(U5243&lt;='Leia-me'!$B$8,"Última chance","Zumbi"))))</f>
        <v/>
      </c>
      <c r="W5243" s="25" t="n">
        <f aca="false">IF(O5243="Won",1,IF(O5243="Lost",0,""))</f>
        <v>0</v>
      </c>
      <c r="Y5243" s="25" t="str">
        <f aca="false">IF(E5243="","Sim","")</f>
        <v/>
      </c>
    </row>
    <row r="5244" customFormat="false" ht="15" hidden="false" customHeight="false" outlineLevel="0" collapsed="false">
      <c r="A5244" s="25" t="s">
        <v>5507</v>
      </c>
      <c r="B5244" s="25" t="s">
        <v>84</v>
      </c>
      <c r="C5244" s="25" t="s">
        <v>93</v>
      </c>
      <c r="D5244" s="25" t="s">
        <v>94</v>
      </c>
      <c r="E5244" s="25" t="s">
        <v>644</v>
      </c>
      <c r="F5244" s="25" t="s">
        <v>177</v>
      </c>
      <c r="G5244" s="26" t="n">
        <v>646.1</v>
      </c>
      <c r="H5244" s="27" t="n">
        <v>883</v>
      </c>
      <c r="I5244" s="25" t="s">
        <v>147</v>
      </c>
      <c r="J5244" s="25" t="s">
        <v>199</v>
      </c>
      <c r="K5244" s="25" t="n">
        <v>1993</v>
      </c>
      <c r="L5244" s="25" t="s">
        <v>170</v>
      </c>
      <c r="M5244" s="25" t="s">
        <v>171</v>
      </c>
      <c r="N5244" s="28" t="n">
        <v>1096</v>
      </c>
      <c r="O5244" s="25" t="s">
        <v>54</v>
      </c>
      <c r="P5244" s="29" t="n">
        <v>42993</v>
      </c>
      <c r="Q5244" s="29" t="n">
        <v>43007</v>
      </c>
      <c r="R5244" s="28" t="n">
        <v>1221</v>
      </c>
      <c r="S5244" s="28" t="n">
        <f aca="false">IF(O5244="Won",R5244,IF(O5244="Lost",0,N5244))</f>
        <v>1221</v>
      </c>
      <c r="T5244" s="30" t="n">
        <f aca="false">IF(AND(P5244&lt;&gt;"",Q5244&lt;&gt;""),Q5244-P5244,"")</f>
        <v>14</v>
      </c>
      <c r="U5244" s="30" t="str">
        <f aca="false">IF(AND(O5244="Engaging",P5244&lt;&gt;""),'Leia-me'!$B$5-P5244,"")</f>
        <v/>
      </c>
      <c r="V5244" s="25" t="str">
        <f aca="false">IF(O5244&lt;&gt;"Engaging","",IF(U5244&lt;='Leia-me'!$B$6,"Saudável",IF(U5244&lt;='Leia-me'!$B$7,"Esfriando",IF(U5244&lt;='Leia-me'!$B$8,"Última chance","Zumbi"))))</f>
        <v/>
      </c>
      <c r="W5244" s="25" t="n">
        <f aca="false">IF(O5244="Won",1,IF(O5244="Lost",0,""))</f>
        <v>1</v>
      </c>
      <c r="Y5244" s="25" t="str">
        <f aca="false">IF(E5244="","Sim","")</f>
        <v/>
      </c>
    </row>
    <row r="5245" customFormat="false" ht="15" hidden="false" customHeight="false" outlineLevel="0" collapsed="false">
      <c r="A5245" s="25" t="s">
        <v>5508</v>
      </c>
      <c r="B5245" s="25" t="s">
        <v>84</v>
      </c>
      <c r="C5245" s="25" t="s">
        <v>93</v>
      </c>
      <c r="D5245" s="25" t="s">
        <v>94</v>
      </c>
      <c r="E5245" s="25" t="s">
        <v>3511</v>
      </c>
      <c r="F5245" s="25" t="s">
        <v>168</v>
      </c>
      <c r="G5245" s="26" t="n">
        <v>1197.44</v>
      </c>
      <c r="H5245" s="27" t="n">
        <v>2570</v>
      </c>
      <c r="I5245" s="25" t="s">
        <v>147</v>
      </c>
      <c r="K5245" s="25" t="n">
        <v>1999</v>
      </c>
      <c r="L5245" s="25" t="s">
        <v>178</v>
      </c>
      <c r="M5245" s="25" t="s">
        <v>171</v>
      </c>
      <c r="N5245" s="28" t="n">
        <v>5482</v>
      </c>
      <c r="O5245" s="25" t="s">
        <v>55</v>
      </c>
      <c r="P5245" s="29" t="n">
        <v>42994</v>
      </c>
      <c r="Q5245" s="29" t="n">
        <v>43069</v>
      </c>
      <c r="R5245" s="28" t="n">
        <v>0</v>
      </c>
      <c r="S5245" s="28" t="n">
        <f aca="false">IF(O5245="Won",R5245,IF(O5245="Lost",0,N5245))</f>
        <v>0</v>
      </c>
      <c r="T5245" s="30" t="n">
        <f aca="false">IF(AND(P5245&lt;&gt;"",Q5245&lt;&gt;""),Q5245-P5245,"")</f>
        <v>75</v>
      </c>
      <c r="U5245" s="30" t="str">
        <f aca="false">IF(AND(O5245="Engaging",P5245&lt;&gt;""),'Leia-me'!$B$5-P5245,"")</f>
        <v/>
      </c>
      <c r="V5245" s="25" t="str">
        <f aca="false">IF(O5245&lt;&gt;"Engaging","",IF(U5245&lt;='Leia-me'!$B$6,"Saudável",IF(U5245&lt;='Leia-me'!$B$7,"Esfriando",IF(U5245&lt;='Leia-me'!$B$8,"Última chance","Zumbi"))))</f>
        <v/>
      </c>
      <c r="W5245" s="25" t="n">
        <f aca="false">IF(O5245="Won",1,IF(O5245="Lost",0,""))</f>
        <v>0</v>
      </c>
      <c r="Y5245" s="25" t="str">
        <f aca="false">IF(E5245="","Sim","")</f>
        <v/>
      </c>
    </row>
    <row r="5246" customFormat="false" ht="15" hidden="false" customHeight="false" outlineLevel="0" collapsed="false">
      <c r="A5246" s="25" t="s">
        <v>5509</v>
      </c>
      <c r="B5246" s="25" t="s">
        <v>84</v>
      </c>
      <c r="C5246" s="25" t="s">
        <v>93</v>
      </c>
      <c r="D5246" s="25" t="s">
        <v>94</v>
      </c>
      <c r="E5246" s="25" t="s">
        <v>1090</v>
      </c>
      <c r="F5246" s="25" t="s">
        <v>155</v>
      </c>
      <c r="G5246" s="26" t="n">
        <v>6395.05</v>
      </c>
      <c r="H5246" s="27" t="n">
        <v>20275</v>
      </c>
      <c r="I5246" s="25" t="s">
        <v>147</v>
      </c>
      <c r="K5246" s="25" t="n">
        <v>1994</v>
      </c>
      <c r="L5246" s="25" t="s">
        <v>1834</v>
      </c>
      <c r="M5246" s="25" t="s">
        <v>171</v>
      </c>
      <c r="N5246" s="28" t="n">
        <v>4821</v>
      </c>
      <c r="O5246" s="25" t="s">
        <v>54</v>
      </c>
      <c r="P5246" s="29" t="n">
        <v>42996</v>
      </c>
      <c r="Q5246" s="29" t="n">
        <v>43093</v>
      </c>
      <c r="R5246" s="28" t="n">
        <v>5627</v>
      </c>
      <c r="S5246" s="28" t="n">
        <f aca="false">IF(O5246="Won",R5246,IF(O5246="Lost",0,N5246))</f>
        <v>5627</v>
      </c>
      <c r="T5246" s="30" t="n">
        <f aca="false">IF(AND(P5246&lt;&gt;"",Q5246&lt;&gt;""),Q5246-P5246,"")</f>
        <v>97</v>
      </c>
      <c r="U5246" s="30" t="str">
        <f aca="false">IF(AND(O5246="Engaging",P5246&lt;&gt;""),'Leia-me'!$B$5-P5246,"")</f>
        <v/>
      </c>
      <c r="V5246" s="25" t="str">
        <f aca="false">IF(O5246&lt;&gt;"Engaging","",IF(U5246&lt;='Leia-me'!$B$6,"Saudável",IF(U5246&lt;='Leia-me'!$B$7,"Esfriando",IF(U5246&lt;='Leia-me'!$B$8,"Última chance","Zumbi"))))</f>
        <v/>
      </c>
      <c r="W5246" s="25" t="n">
        <f aca="false">IF(O5246="Won",1,IF(O5246="Lost",0,""))</f>
        <v>1</v>
      </c>
      <c r="X5246" s="25" t="s">
        <v>1835</v>
      </c>
      <c r="Y5246" s="25" t="str">
        <f aca="false">IF(E5246="","Sim","")</f>
        <v/>
      </c>
    </row>
    <row r="5247" customFormat="false" ht="15" hidden="false" customHeight="false" outlineLevel="0" collapsed="false">
      <c r="A5247" s="25" t="s">
        <v>5510</v>
      </c>
      <c r="B5247" s="25" t="s">
        <v>84</v>
      </c>
      <c r="C5247" s="25" t="s">
        <v>93</v>
      </c>
      <c r="D5247" s="25" t="s">
        <v>94</v>
      </c>
      <c r="E5247" s="25" t="s">
        <v>494</v>
      </c>
      <c r="F5247" s="25" t="s">
        <v>192</v>
      </c>
      <c r="G5247" s="26" t="n">
        <v>11698.03</v>
      </c>
      <c r="H5247" s="27" t="n">
        <v>34288</v>
      </c>
      <c r="I5247" s="25" t="s">
        <v>147</v>
      </c>
      <c r="K5247" s="25" t="n">
        <v>1982</v>
      </c>
      <c r="L5247" s="25" t="s">
        <v>1834</v>
      </c>
      <c r="M5247" s="25" t="s">
        <v>171</v>
      </c>
      <c r="N5247" s="28" t="n">
        <v>4821</v>
      </c>
      <c r="O5247" s="25" t="s">
        <v>54</v>
      </c>
      <c r="P5247" s="29" t="n">
        <v>42998</v>
      </c>
      <c r="Q5247" s="29" t="n">
        <v>43085</v>
      </c>
      <c r="R5247" s="28" t="n">
        <v>4865</v>
      </c>
      <c r="S5247" s="28" t="n">
        <f aca="false">IF(O5247="Won",R5247,IF(O5247="Lost",0,N5247))</f>
        <v>4865</v>
      </c>
      <c r="T5247" s="30" t="n">
        <f aca="false">IF(AND(P5247&lt;&gt;"",Q5247&lt;&gt;""),Q5247-P5247,"")</f>
        <v>87</v>
      </c>
      <c r="U5247" s="30" t="str">
        <f aca="false">IF(AND(O5247="Engaging",P5247&lt;&gt;""),'Leia-me'!$B$5-P5247,"")</f>
        <v/>
      </c>
      <c r="V5247" s="25" t="str">
        <f aca="false">IF(O5247&lt;&gt;"Engaging","",IF(U5247&lt;='Leia-me'!$B$6,"Saudável",IF(U5247&lt;='Leia-me'!$B$7,"Esfriando",IF(U5247&lt;='Leia-me'!$B$8,"Última chance","Zumbi"))))</f>
        <v/>
      </c>
      <c r="W5247" s="25" t="n">
        <f aca="false">IF(O5247="Won",1,IF(O5247="Lost",0,""))</f>
        <v>1</v>
      </c>
      <c r="X5247" s="25" t="s">
        <v>1835</v>
      </c>
      <c r="Y5247" s="25" t="str">
        <f aca="false">IF(E5247="","Sim","")</f>
        <v/>
      </c>
    </row>
    <row r="5248" customFormat="false" ht="15" hidden="false" customHeight="false" outlineLevel="0" collapsed="false">
      <c r="A5248" s="25" t="s">
        <v>5511</v>
      </c>
      <c r="B5248" s="25" t="s">
        <v>84</v>
      </c>
      <c r="C5248" s="25" t="s">
        <v>93</v>
      </c>
      <c r="D5248" s="25" t="s">
        <v>94</v>
      </c>
      <c r="G5248" s="31"/>
      <c r="H5248" s="32"/>
      <c r="L5248" s="25" t="s">
        <v>1834</v>
      </c>
      <c r="M5248" s="25" t="s">
        <v>171</v>
      </c>
      <c r="N5248" s="28" t="n">
        <v>4821</v>
      </c>
      <c r="O5248" s="25" t="s">
        <v>56</v>
      </c>
      <c r="P5248" s="29" t="n">
        <v>42999</v>
      </c>
      <c r="Q5248" s="33"/>
      <c r="R5248" s="34"/>
      <c r="S5248" s="28" t="n">
        <f aca="false">IF(O5248="Won",R5248,IF(O5248="Lost",0,N5248))</f>
        <v>4821</v>
      </c>
      <c r="T5248" s="30" t="str">
        <f aca="false">IF(AND(P5248&lt;&gt;"",Q5248&lt;&gt;""),Q5248-P5248,"")</f>
        <v/>
      </c>
      <c r="U5248" s="30" t="n">
        <f aca="false">IF(AND(O5248="Engaging",P5248&lt;&gt;""),'Leia-me'!$B$5-P5248,"")</f>
        <v>101</v>
      </c>
      <c r="V5248" s="25" t="str">
        <f aca="false">IF(O5248&lt;&gt;"Engaging","",IF(U5248&lt;='Leia-me'!$B$6,"Saudável",IF(U5248&lt;='Leia-me'!$B$7,"Esfriando",IF(U5248&lt;='Leia-me'!$B$8,"Última chance","Zumbi"))))</f>
        <v>Esfriando</v>
      </c>
      <c r="W5248" s="25" t="str">
        <f aca="false">IF(O5248="Won",1,IF(O5248="Lost",0,""))</f>
        <v/>
      </c>
      <c r="X5248" s="25" t="s">
        <v>1835</v>
      </c>
      <c r="Y5248" s="25" t="str">
        <f aca="false">IF(E5248="","Sim","")</f>
        <v>Sim</v>
      </c>
    </row>
    <row r="5249" customFormat="false" ht="15" hidden="false" customHeight="false" outlineLevel="0" collapsed="false">
      <c r="A5249" s="25" t="s">
        <v>5512</v>
      </c>
      <c r="B5249" s="25" t="s">
        <v>84</v>
      </c>
      <c r="C5249" s="25" t="s">
        <v>93</v>
      </c>
      <c r="D5249" s="25" t="s">
        <v>94</v>
      </c>
      <c r="G5249" s="31"/>
      <c r="H5249" s="32"/>
      <c r="L5249" s="25" t="s">
        <v>178</v>
      </c>
      <c r="M5249" s="25" t="s">
        <v>171</v>
      </c>
      <c r="N5249" s="28" t="n">
        <v>5482</v>
      </c>
      <c r="O5249" s="25" t="s">
        <v>56</v>
      </c>
      <c r="P5249" s="29" t="n">
        <v>43000</v>
      </c>
      <c r="Q5249" s="33"/>
      <c r="R5249" s="34"/>
      <c r="S5249" s="28" t="n">
        <f aca="false">IF(O5249="Won",R5249,IF(O5249="Lost",0,N5249))</f>
        <v>5482</v>
      </c>
      <c r="T5249" s="30" t="str">
        <f aca="false">IF(AND(P5249&lt;&gt;"",Q5249&lt;&gt;""),Q5249-P5249,"")</f>
        <v/>
      </c>
      <c r="U5249" s="30" t="n">
        <f aca="false">IF(AND(O5249="Engaging",P5249&lt;&gt;""),'Leia-me'!$B$5-P5249,"")</f>
        <v>100</v>
      </c>
      <c r="V5249" s="25" t="str">
        <f aca="false">IF(O5249&lt;&gt;"Engaging","",IF(U5249&lt;='Leia-me'!$B$6,"Saudável",IF(U5249&lt;='Leia-me'!$B$7,"Esfriando",IF(U5249&lt;='Leia-me'!$B$8,"Última chance","Zumbi"))))</f>
        <v>Esfriando</v>
      </c>
      <c r="W5249" s="25" t="str">
        <f aca="false">IF(O5249="Won",1,IF(O5249="Lost",0,""))</f>
        <v/>
      </c>
      <c r="Y5249" s="25" t="str">
        <f aca="false">IF(E5249="","Sim","")</f>
        <v>Sim</v>
      </c>
    </row>
    <row r="5250" customFormat="false" ht="15" hidden="false" customHeight="false" outlineLevel="0" collapsed="false">
      <c r="A5250" s="25" t="s">
        <v>5513</v>
      </c>
      <c r="B5250" s="25" t="s">
        <v>84</v>
      </c>
      <c r="C5250" s="25" t="s">
        <v>93</v>
      </c>
      <c r="D5250" s="25" t="s">
        <v>94</v>
      </c>
      <c r="E5250" s="25" t="s">
        <v>1055</v>
      </c>
      <c r="F5250" s="25" t="s">
        <v>146</v>
      </c>
      <c r="G5250" s="26" t="n">
        <v>439.21</v>
      </c>
      <c r="H5250" s="27" t="n">
        <v>792</v>
      </c>
      <c r="I5250" s="25" t="s">
        <v>147</v>
      </c>
      <c r="K5250" s="25" t="n">
        <v>1996</v>
      </c>
      <c r="L5250" s="25" t="s">
        <v>1834</v>
      </c>
      <c r="M5250" s="25" t="s">
        <v>171</v>
      </c>
      <c r="N5250" s="28" t="n">
        <v>4821</v>
      </c>
      <c r="O5250" s="25" t="s">
        <v>54</v>
      </c>
      <c r="P5250" s="29" t="n">
        <v>43000</v>
      </c>
      <c r="Q5250" s="29" t="n">
        <v>43092</v>
      </c>
      <c r="R5250" s="28" t="n">
        <v>4976</v>
      </c>
      <c r="S5250" s="28" t="n">
        <f aca="false">IF(O5250="Won",R5250,IF(O5250="Lost",0,N5250))</f>
        <v>4976</v>
      </c>
      <c r="T5250" s="30" t="n">
        <f aca="false">IF(AND(P5250&lt;&gt;"",Q5250&lt;&gt;""),Q5250-P5250,"")</f>
        <v>92</v>
      </c>
      <c r="U5250" s="30" t="str">
        <f aca="false">IF(AND(O5250="Engaging",P5250&lt;&gt;""),'Leia-me'!$B$5-P5250,"")</f>
        <v/>
      </c>
      <c r="V5250" s="25" t="str">
        <f aca="false">IF(O5250&lt;&gt;"Engaging","",IF(U5250&lt;='Leia-me'!$B$6,"Saudável",IF(U5250&lt;='Leia-me'!$B$7,"Esfriando",IF(U5250&lt;='Leia-me'!$B$8,"Última chance","Zumbi"))))</f>
        <v/>
      </c>
      <c r="W5250" s="25" t="n">
        <f aca="false">IF(O5250="Won",1,IF(O5250="Lost",0,""))</f>
        <v>1</v>
      </c>
      <c r="X5250" s="25" t="s">
        <v>1835</v>
      </c>
      <c r="Y5250" s="25" t="str">
        <f aca="false">IF(E5250="","Sim","")</f>
        <v/>
      </c>
    </row>
    <row r="5251" customFormat="false" ht="15" hidden="false" customHeight="false" outlineLevel="0" collapsed="false">
      <c r="A5251" s="25" t="s">
        <v>5514</v>
      </c>
      <c r="B5251" s="25" t="s">
        <v>84</v>
      </c>
      <c r="C5251" s="25" t="s">
        <v>93</v>
      </c>
      <c r="D5251" s="25" t="s">
        <v>94</v>
      </c>
      <c r="E5251" s="25" t="s">
        <v>1158</v>
      </c>
      <c r="F5251" s="25" t="s">
        <v>185</v>
      </c>
      <c r="G5251" s="26" t="n">
        <v>7708.38</v>
      </c>
      <c r="H5251" s="27" t="n">
        <v>13756</v>
      </c>
      <c r="I5251" s="25" t="s">
        <v>147</v>
      </c>
      <c r="K5251" s="25" t="n">
        <v>1980</v>
      </c>
      <c r="L5251" s="25" t="s">
        <v>178</v>
      </c>
      <c r="M5251" s="25" t="s">
        <v>171</v>
      </c>
      <c r="N5251" s="28" t="n">
        <v>5482</v>
      </c>
      <c r="O5251" s="25" t="s">
        <v>54</v>
      </c>
      <c r="P5251" s="29" t="n">
        <v>43002</v>
      </c>
      <c r="Q5251" s="29" t="n">
        <v>43013</v>
      </c>
      <c r="R5251" s="28" t="n">
        <v>5378</v>
      </c>
      <c r="S5251" s="28" t="n">
        <f aca="false">IF(O5251="Won",R5251,IF(O5251="Lost",0,N5251))</f>
        <v>5378</v>
      </c>
      <c r="T5251" s="30" t="n">
        <f aca="false">IF(AND(P5251&lt;&gt;"",Q5251&lt;&gt;""),Q5251-P5251,"")</f>
        <v>11</v>
      </c>
      <c r="U5251" s="30" t="str">
        <f aca="false">IF(AND(O5251="Engaging",P5251&lt;&gt;""),'Leia-me'!$B$5-P5251,"")</f>
        <v/>
      </c>
      <c r="V5251" s="25" t="str">
        <f aca="false">IF(O5251&lt;&gt;"Engaging","",IF(U5251&lt;='Leia-me'!$B$6,"Saudável",IF(U5251&lt;='Leia-me'!$B$7,"Esfriando",IF(U5251&lt;='Leia-me'!$B$8,"Última chance","Zumbi"))))</f>
        <v/>
      </c>
      <c r="W5251" s="25" t="n">
        <f aca="false">IF(O5251="Won",1,IF(O5251="Lost",0,""))</f>
        <v>1</v>
      </c>
      <c r="Y5251" s="25" t="str">
        <f aca="false">IF(E5251="","Sim","")</f>
        <v/>
      </c>
    </row>
    <row r="5252" customFormat="false" ht="15" hidden="false" customHeight="false" outlineLevel="0" collapsed="false">
      <c r="A5252" s="25" t="s">
        <v>5515</v>
      </c>
      <c r="B5252" s="25" t="s">
        <v>84</v>
      </c>
      <c r="C5252" s="25" t="s">
        <v>93</v>
      </c>
      <c r="D5252" s="25" t="s">
        <v>94</v>
      </c>
      <c r="E5252" s="25" t="s">
        <v>1671</v>
      </c>
      <c r="F5252" s="25" t="s">
        <v>168</v>
      </c>
      <c r="G5252" s="26" t="n">
        <v>3027.46</v>
      </c>
      <c r="H5252" s="27" t="n">
        <v>9516</v>
      </c>
      <c r="I5252" s="25" t="s">
        <v>1672</v>
      </c>
      <c r="K5252" s="25" t="n">
        <v>1984</v>
      </c>
      <c r="L5252" s="25" t="s">
        <v>1834</v>
      </c>
      <c r="M5252" s="25" t="s">
        <v>171</v>
      </c>
      <c r="N5252" s="28" t="n">
        <v>4821</v>
      </c>
      <c r="O5252" s="25" t="s">
        <v>54</v>
      </c>
      <c r="P5252" s="29" t="n">
        <v>43002</v>
      </c>
      <c r="Q5252" s="29" t="n">
        <v>43073</v>
      </c>
      <c r="R5252" s="28" t="n">
        <v>5255</v>
      </c>
      <c r="S5252" s="28" t="n">
        <f aca="false">IF(O5252="Won",R5252,IF(O5252="Lost",0,N5252))</f>
        <v>5255</v>
      </c>
      <c r="T5252" s="30" t="n">
        <f aca="false">IF(AND(P5252&lt;&gt;"",Q5252&lt;&gt;""),Q5252-P5252,"")</f>
        <v>71</v>
      </c>
      <c r="U5252" s="30" t="str">
        <f aca="false">IF(AND(O5252="Engaging",P5252&lt;&gt;""),'Leia-me'!$B$5-P5252,"")</f>
        <v/>
      </c>
      <c r="V5252" s="25" t="str">
        <f aca="false">IF(O5252&lt;&gt;"Engaging","",IF(U5252&lt;='Leia-me'!$B$6,"Saudável",IF(U5252&lt;='Leia-me'!$B$7,"Esfriando",IF(U5252&lt;='Leia-me'!$B$8,"Última chance","Zumbi"))))</f>
        <v/>
      </c>
      <c r="W5252" s="25" t="n">
        <f aca="false">IF(O5252="Won",1,IF(O5252="Lost",0,""))</f>
        <v>1</v>
      </c>
      <c r="X5252" s="25" t="s">
        <v>1835</v>
      </c>
      <c r="Y5252" s="25" t="str">
        <f aca="false">IF(E5252="","Sim","")</f>
        <v/>
      </c>
    </row>
    <row r="5253" customFormat="false" ht="15" hidden="false" customHeight="false" outlineLevel="0" collapsed="false">
      <c r="A5253" s="25" t="s">
        <v>5516</v>
      </c>
      <c r="B5253" s="25" t="s">
        <v>84</v>
      </c>
      <c r="C5253" s="25" t="s">
        <v>93</v>
      </c>
      <c r="D5253" s="25" t="s">
        <v>94</v>
      </c>
      <c r="E5253" s="25" t="s">
        <v>1189</v>
      </c>
      <c r="F5253" s="25" t="s">
        <v>211</v>
      </c>
      <c r="G5253" s="26" t="n">
        <v>702.72</v>
      </c>
      <c r="H5253" s="27" t="n">
        <v>1831</v>
      </c>
      <c r="I5253" s="25" t="s">
        <v>147</v>
      </c>
      <c r="K5253" s="25" t="n">
        <v>2004</v>
      </c>
      <c r="L5253" s="25" t="s">
        <v>170</v>
      </c>
      <c r="M5253" s="25" t="s">
        <v>171</v>
      </c>
      <c r="N5253" s="28" t="n">
        <v>1096</v>
      </c>
      <c r="O5253" s="25" t="s">
        <v>55</v>
      </c>
      <c r="P5253" s="29" t="n">
        <v>43003</v>
      </c>
      <c r="Q5253" s="29" t="n">
        <v>43011</v>
      </c>
      <c r="R5253" s="28" t="n">
        <v>0</v>
      </c>
      <c r="S5253" s="28" t="n">
        <f aca="false">IF(O5253="Won",R5253,IF(O5253="Lost",0,N5253))</f>
        <v>0</v>
      </c>
      <c r="T5253" s="30" t="n">
        <f aca="false">IF(AND(P5253&lt;&gt;"",Q5253&lt;&gt;""),Q5253-P5253,"")</f>
        <v>8</v>
      </c>
      <c r="U5253" s="30" t="str">
        <f aca="false">IF(AND(O5253="Engaging",P5253&lt;&gt;""),'Leia-me'!$B$5-P5253,"")</f>
        <v/>
      </c>
      <c r="V5253" s="25" t="str">
        <f aca="false">IF(O5253&lt;&gt;"Engaging","",IF(U5253&lt;='Leia-me'!$B$6,"Saudável",IF(U5253&lt;='Leia-me'!$B$7,"Esfriando",IF(U5253&lt;='Leia-me'!$B$8,"Última chance","Zumbi"))))</f>
        <v/>
      </c>
      <c r="W5253" s="25" t="n">
        <f aca="false">IF(O5253="Won",1,IF(O5253="Lost",0,""))</f>
        <v>0</v>
      </c>
      <c r="Y5253" s="25" t="str">
        <f aca="false">IF(E5253="","Sim","")</f>
        <v/>
      </c>
    </row>
    <row r="5254" customFormat="false" ht="15" hidden="false" customHeight="false" outlineLevel="0" collapsed="false">
      <c r="A5254" s="25" t="s">
        <v>5517</v>
      </c>
      <c r="B5254" s="25" t="s">
        <v>84</v>
      </c>
      <c r="C5254" s="25" t="s">
        <v>93</v>
      </c>
      <c r="D5254" s="25" t="s">
        <v>94</v>
      </c>
      <c r="E5254" s="25" t="s">
        <v>1158</v>
      </c>
      <c r="F5254" s="25" t="s">
        <v>185</v>
      </c>
      <c r="G5254" s="26" t="n">
        <v>7708.38</v>
      </c>
      <c r="H5254" s="27" t="n">
        <v>13756</v>
      </c>
      <c r="I5254" s="25" t="s">
        <v>147</v>
      </c>
      <c r="K5254" s="25" t="n">
        <v>1980</v>
      </c>
      <c r="L5254" s="25" t="s">
        <v>170</v>
      </c>
      <c r="M5254" s="25" t="s">
        <v>171</v>
      </c>
      <c r="N5254" s="28" t="n">
        <v>1096</v>
      </c>
      <c r="O5254" s="25" t="s">
        <v>55</v>
      </c>
      <c r="P5254" s="29" t="n">
        <v>43004</v>
      </c>
      <c r="Q5254" s="29" t="n">
        <v>43058</v>
      </c>
      <c r="R5254" s="28" t="n">
        <v>0</v>
      </c>
      <c r="S5254" s="28" t="n">
        <f aca="false">IF(O5254="Won",R5254,IF(O5254="Lost",0,N5254))</f>
        <v>0</v>
      </c>
      <c r="T5254" s="30" t="n">
        <f aca="false">IF(AND(P5254&lt;&gt;"",Q5254&lt;&gt;""),Q5254-P5254,"")</f>
        <v>54</v>
      </c>
      <c r="U5254" s="30" t="str">
        <f aca="false">IF(AND(O5254="Engaging",P5254&lt;&gt;""),'Leia-me'!$B$5-P5254,"")</f>
        <v/>
      </c>
      <c r="V5254" s="25" t="str">
        <f aca="false">IF(O5254&lt;&gt;"Engaging","",IF(U5254&lt;='Leia-me'!$B$6,"Saudável",IF(U5254&lt;='Leia-me'!$B$7,"Esfriando",IF(U5254&lt;='Leia-me'!$B$8,"Última chance","Zumbi"))))</f>
        <v/>
      </c>
      <c r="W5254" s="25" t="n">
        <f aca="false">IF(O5254="Won",1,IF(O5254="Lost",0,""))</f>
        <v>0</v>
      </c>
      <c r="Y5254" s="25" t="str">
        <f aca="false">IF(E5254="","Sim","")</f>
        <v/>
      </c>
    </row>
    <row r="5255" customFormat="false" ht="15" hidden="false" customHeight="false" outlineLevel="0" collapsed="false">
      <c r="A5255" s="25" t="s">
        <v>5518</v>
      </c>
      <c r="B5255" s="25" t="s">
        <v>84</v>
      </c>
      <c r="C5255" s="25" t="s">
        <v>93</v>
      </c>
      <c r="D5255" s="25" t="s">
        <v>94</v>
      </c>
      <c r="E5255" s="25" t="s">
        <v>2530</v>
      </c>
      <c r="F5255" s="25" t="s">
        <v>185</v>
      </c>
      <c r="G5255" s="26" t="n">
        <v>527.11</v>
      </c>
      <c r="H5255" s="27" t="n">
        <v>1428</v>
      </c>
      <c r="I5255" s="25" t="s">
        <v>147</v>
      </c>
      <c r="J5255" s="25" t="s">
        <v>193</v>
      </c>
      <c r="K5255" s="25" t="n">
        <v>2011</v>
      </c>
      <c r="L5255" s="25" t="s">
        <v>170</v>
      </c>
      <c r="M5255" s="25" t="s">
        <v>171</v>
      </c>
      <c r="N5255" s="28" t="n">
        <v>1096</v>
      </c>
      <c r="O5255" s="25" t="s">
        <v>54</v>
      </c>
      <c r="P5255" s="29" t="n">
        <v>43005</v>
      </c>
      <c r="Q5255" s="29" t="n">
        <v>43012</v>
      </c>
      <c r="R5255" s="28" t="n">
        <v>1225</v>
      </c>
      <c r="S5255" s="28" t="n">
        <f aca="false">IF(O5255="Won",R5255,IF(O5255="Lost",0,N5255))</f>
        <v>1225</v>
      </c>
      <c r="T5255" s="30" t="n">
        <f aca="false">IF(AND(P5255&lt;&gt;"",Q5255&lt;&gt;""),Q5255-P5255,"")</f>
        <v>7</v>
      </c>
      <c r="U5255" s="30" t="str">
        <f aca="false">IF(AND(O5255="Engaging",P5255&lt;&gt;""),'Leia-me'!$B$5-P5255,"")</f>
        <v/>
      </c>
      <c r="V5255" s="25" t="str">
        <f aca="false">IF(O5255&lt;&gt;"Engaging","",IF(U5255&lt;='Leia-me'!$B$6,"Saudável",IF(U5255&lt;='Leia-me'!$B$7,"Esfriando",IF(U5255&lt;='Leia-me'!$B$8,"Última chance","Zumbi"))))</f>
        <v/>
      </c>
      <c r="W5255" s="25" t="n">
        <f aca="false">IF(O5255="Won",1,IF(O5255="Lost",0,""))</f>
        <v>1</v>
      </c>
      <c r="Y5255" s="25" t="str">
        <f aca="false">IF(E5255="","Sim","")</f>
        <v/>
      </c>
    </row>
    <row r="5256" customFormat="false" ht="15" hidden="false" customHeight="false" outlineLevel="0" collapsed="false">
      <c r="A5256" s="25" t="s">
        <v>5519</v>
      </c>
      <c r="B5256" s="25" t="s">
        <v>84</v>
      </c>
      <c r="C5256" s="25" t="s">
        <v>93</v>
      </c>
      <c r="D5256" s="25" t="s">
        <v>94</v>
      </c>
      <c r="G5256" s="31"/>
      <c r="H5256" s="32"/>
      <c r="L5256" s="25" t="s">
        <v>170</v>
      </c>
      <c r="M5256" s="25" t="s">
        <v>171</v>
      </c>
      <c r="N5256" s="28" t="n">
        <v>1096</v>
      </c>
      <c r="O5256" s="25" t="s">
        <v>56</v>
      </c>
      <c r="P5256" s="29" t="n">
        <v>43007</v>
      </c>
      <c r="Q5256" s="33"/>
      <c r="R5256" s="34"/>
      <c r="S5256" s="28" t="n">
        <f aca="false">IF(O5256="Won",R5256,IF(O5256="Lost",0,N5256))</f>
        <v>1096</v>
      </c>
      <c r="T5256" s="30" t="str">
        <f aca="false">IF(AND(P5256&lt;&gt;"",Q5256&lt;&gt;""),Q5256-P5256,"")</f>
        <v/>
      </c>
      <c r="U5256" s="30" t="n">
        <f aca="false">IF(AND(O5256="Engaging",P5256&lt;&gt;""),'Leia-me'!$B$5-P5256,"")</f>
        <v>93</v>
      </c>
      <c r="V5256" s="25" t="str">
        <f aca="false">IF(O5256&lt;&gt;"Engaging","",IF(U5256&lt;='Leia-me'!$B$6,"Saudável",IF(U5256&lt;='Leia-me'!$B$7,"Esfriando",IF(U5256&lt;='Leia-me'!$B$8,"Última chance","Zumbi"))))</f>
        <v>Esfriando</v>
      </c>
      <c r="W5256" s="25" t="str">
        <f aca="false">IF(O5256="Won",1,IF(O5256="Lost",0,""))</f>
        <v/>
      </c>
      <c r="Y5256" s="25" t="str">
        <f aca="false">IF(E5256="","Sim","")</f>
        <v>Sim</v>
      </c>
    </row>
    <row r="5257" customFormat="false" ht="15" hidden="false" customHeight="false" outlineLevel="0" collapsed="false">
      <c r="A5257" s="25" t="s">
        <v>5520</v>
      </c>
      <c r="B5257" s="25" t="s">
        <v>84</v>
      </c>
      <c r="C5257" s="25" t="s">
        <v>93</v>
      </c>
      <c r="D5257" s="25" t="s">
        <v>94</v>
      </c>
      <c r="E5257" s="25" t="s">
        <v>445</v>
      </c>
      <c r="F5257" s="25" t="s">
        <v>192</v>
      </c>
      <c r="G5257" s="26" t="n">
        <v>987.39</v>
      </c>
      <c r="H5257" s="27" t="n">
        <v>2253</v>
      </c>
      <c r="I5257" s="25" t="s">
        <v>147</v>
      </c>
      <c r="K5257" s="25" t="n">
        <v>2002</v>
      </c>
      <c r="L5257" s="25" t="s">
        <v>1834</v>
      </c>
      <c r="M5257" s="25" t="s">
        <v>171</v>
      </c>
      <c r="N5257" s="28" t="n">
        <v>4821</v>
      </c>
      <c r="O5257" s="25" t="s">
        <v>54</v>
      </c>
      <c r="P5257" s="29" t="n">
        <v>43007</v>
      </c>
      <c r="Q5257" s="29" t="n">
        <v>43013</v>
      </c>
      <c r="R5257" s="28" t="n">
        <v>4942</v>
      </c>
      <c r="S5257" s="28" t="n">
        <f aca="false">IF(O5257="Won",R5257,IF(O5257="Lost",0,N5257))</f>
        <v>4942</v>
      </c>
      <c r="T5257" s="30" t="n">
        <f aca="false">IF(AND(P5257&lt;&gt;"",Q5257&lt;&gt;""),Q5257-P5257,"")</f>
        <v>6</v>
      </c>
      <c r="U5257" s="30" t="str">
        <f aca="false">IF(AND(O5257="Engaging",P5257&lt;&gt;""),'Leia-me'!$B$5-P5257,"")</f>
        <v/>
      </c>
      <c r="V5257" s="25" t="str">
        <f aca="false">IF(O5257&lt;&gt;"Engaging","",IF(U5257&lt;='Leia-me'!$B$6,"Saudável",IF(U5257&lt;='Leia-me'!$B$7,"Esfriando",IF(U5257&lt;='Leia-me'!$B$8,"Última chance","Zumbi"))))</f>
        <v/>
      </c>
      <c r="W5257" s="25" t="n">
        <f aca="false">IF(O5257="Won",1,IF(O5257="Lost",0,""))</f>
        <v>1</v>
      </c>
      <c r="X5257" s="25" t="s">
        <v>1835</v>
      </c>
      <c r="Y5257" s="25" t="str">
        <f aca="false">IF(E5257="","Sim","")</f>
        <v/>
      </c>
    </row>
    <row r="5258" customFormat="false" ht="15" hidden="false" customHeight="false" outlineLevel="0" collapsed="false">
      <c r="A5258" s="25" t="s">
        <v>5521</v>
      </c>
      <c r="B5258" s="25" t="s">
        <v>84</v>
      </c>
      <c r="C5258" s="25" t="s">
        <v>93</v>
      </c>
      <c r="D5258" s="25" t="s">
        <v>94</v>
      </c>
      <c r="E5258" s="25" t="s">
        <v>1653</v>
      </c>
      <c r="F5258" s="25" t="s">
        <v>165</v>
      </c>
      <c r="G5258" s="26" t="n">
        <v>3838.39</v>
      </c>
      <c r="H5258" s="27" t="n">
        <v>8274</v>
      </c>
      <c r="I5258" s="25" t="s">
        <v>147</v>
      </c>
      <c r="K5258" s="25" t="n">
        <v>1989</v>
      </c>
      <c r="L5258" s="25" t="s">
        <v>170</v>
      </c>
      <c r="M5258" s="25" t="s">
        <v>171</v>
      </c>
      <c r="N5258" s="28" t="n">
        <v>1096</v>
      </c>
      <c r="O5258" s="25" t="s">
        <v>56</v>
      </c>
      <c r="P5258" s="29" t="n">
        <v>43009</v>
      </c>
      <c r="Q5258" s="33"/>
      <c r="R5258" s="34"/>
      <c r="S5258" s="28" t="n">
        <f aca="false">IF(O5258="Won",R5258,IF(O5258="Lost",0,N5258))</f>
        <v>1096</v>
      </c>
      <c r="T5258" s="30" t="str">
        <f aca="false">IF(AND(P5258&lt;&gt;"",Q5258&lt;&gt;""),Q5258-P5258,"")</f>
        <v/>
      </c>
      <c r="U5258" s="30" t="n">
        <f aca="false">IF(AND(O5258="Engaging",P5258&lt;&gt;""),'Leia-me'!$B$5-P5258,"")</f>
        <v>91</v>
      </c>
      <c r="V5258" s="25" t="str">
        <f aca="false">IF(O5258&lt;&gt;"Engaging","",IF(U5258&lt;='Leia-me'!$B$6,"Saudável",IF(U5258&lt;='Leia-me'!$B$7,"Esfriando",IF(U5258&lt;='Leia-me'!$B$8,"Última chance","Zumbi"))))</f>
        <v>Esfriando</v>
      </c>
      <c r="W5258" s="25" t="str">
        <f aca="false">IF(O5258="Won",1,IF(O5258="Lost",0,""))</f>
        <v/>
      </c>
      <c r="Y5258" s="25" t="str">
        <f aca="false">IF(E5258="","Sim","")</f>
        <v/>
      </c>
    </row>
    <row r="5259" customFormat="false" ht="15" hidden="false" customHeight="false" outlineLevel="0" collapsed="false">
      <c r="A5259" s="25" t="s">
        <v>5522</v>
      </c>
      <c r="B5259" s="25" t="s">
        <v>84</v>
      </c>
      <c r="C5259" s="25" t="s">
        <v>93</v>
      </c>
      <c r="D5259" s="25" t="s">
        <v>94</v>
      </c>
      <c r="E5259" s="25" t="s">
        <v>1090</v>
      </c>
      <c r="F5259" s="25" t="s">
        <v>155</v>
      </c>
      <c r="G5259" s="26" t="n">
        <v>6395.05</v>
      </c>
      <c r="H5259" s="27" t="n">
        <v>20275</v>
      </c>
      <c r="I5259" s="25" t="s">
        <v>147</v>
      </c>
      <c r="K5259" s="25" t="n">
        <v>1994</v>
      </c>
      <c r="L5259" s="25" t="s">
        <v>170</v>
      </c>
      <c r="M5259" s="25" t="s">
        <v>171</v>
      </c>
      <c r="N5259" s="28" t="n">
        <v>1096</v>
      </c>
      <c r="O5259" s="25" t="s">
        <v>55</v>
      </c>
      <c r="P5259" s="29" t="n">
        <v>43009</v>
      </c>
      <c r="Q5259" s="29" t="n">
        <v>43018</v>
      </c>
      <c r="R5259" s="28" t="n">
        <v>0</v>
      </c>
      <c r="S5259" s="28" t="n">
        <f aca="false">IF(O5259="Won",R5259,IF(O5259="Lost",0,N5259))</f>
        <v>0</v>
      </c>
      <c r="T5259" s="30" t="n">
        <f aca="false">IF(AND(P5259&lt;&gt;"",Q5259&lt;&gt;""),Q5259-P5259,"")</f>
        <v>9</v>
      </c>
      <c r="U5259" s="30" t="str">
        <f aca="false">IF(AND(O5259="Engaging",P5259&lt;&gt;""),'Leia-me'!$B$5-P5259,"")</f>
        <v/>
      </c>
      <c r="V5259" s="25" t="str">
        <f aca="false">IF(O5259&lt;&gt;"Engaging","",IF(U5259&lt;='Leia-me'!$B$6,"Saudável",IF(U5259&lt;='Leia-me'!$B$7,"Esfriando",IF(U5259&lt;='Leia-me'!$B$8,"Última chance","Zumbi"))))</f>
        <v/>
      </c>
      <c r="W5259" s="25" t="n">
        <f aca="false">IF(O5259="Won",1,IF(O5259="Lost",0,""))</f>
        <v>0</v>
      </c>
      <c r="Y5259" s="25" t="str">
        <f aca="false">IF(E5259="","Sim","")</f>
        <v/>
      </c>
    </row>
    <row r="5260" customFormat="false" ht="15" hidden="false" customHeight="false" outlineLevel="0" collapsed="false">
      <c r="A5260" s="25" t="s">
        <v>5523</v>
      </c>
      <c r="B5260" s="25" t="s">
        <v>84</v>
      </c>
      <c r="C5260" s="25" t="s">
        <v>93</v>
      </c>
      <c r="D5260" s="25" t="s">
        <v>94</v>
      </c>
      <c r="E5260" s="25" t="s">
        <v>463</v>
      </c>
      <c r="F5260" s="25" t="s">
        <v>211</v>
      </c>
      <c r="G5260" s="26" t="n">
        <v>2261.05</v>
      </c>
      <c r="H5260" s="27" t="n">
        <v>3851</v>
      </c>
      <c r="I5260" s="25" t="s">
        <v>147</v>
      </c>
      <c r="K5260" s="25" t="n">
        <v>2005</v>
      </c>
      <c r="L5260" s="25" t="s">
        <v>1834</v>
      </c>
      <c r="M5260" s="25" t="s">
        <v>171</v>
      </c>
      <c r="N5260" s="28" t="n">
        <v>4821</v>
      </c>
      <c r="O5260" s="25" t="s">
        <v>55</v>
      </c>
      <c r="P5260" s="29" t="n">
        <v>43009</v>
      </c>
      <c r="Q5260" s="29" t="n">
        <v>43070</v>
      </c>
      <c r="R5260" s="28" t="n">
        <v>0</v>
      </c>
      <c r="S5260" s="28" t="n">
        <f aca="false">IF(O5260="Won",R5260,IF(O5260="Lost",0,N5260))</f>
        <v>0</v>
      </c>
      <c r="T5260" s="30" t="n">
        <f aca="false">IF(AND(P5260&lt;&gt;"",Q5260&lt;&gt;""),Q5260-P5260,"")</f>
        <v>61</v>
      </c>
      <c r="U5260" s="30" t="str">
        <f aca="false">IF(AND(O5260="Engaging",P5260&lt;&gt;""),'Leia-me'!$B$5-P5260,"")</f>
        <v/>
      </c>
      <c r="V5260" s="25" t="str">
        <f aca="false">IF(O5260&lt;&gt;"Engaging","",IF(U5260&lt;='Leia-me'!$B$6,"Saudável",IF(U5260&lt;='Leia-me'!$B$7,"Esfriando",IF(U5260&lt;='Leia-me'!$B$8,"Última chance","Zumbi"))))</f>
        <v/>
      </c>
      <c r="W5260" s="25" t="n">
        <f aca="false">IF(O5260="Won",1,IF(O5260="Lost",0,""))</f>
        <v>0</v>
      </c>
      <c r="X5260" s="25" t="s">
        <v>1835</v>
      </c>
      <c r="Y5260" s="25" t="str">
        <f aca="false">IF(E5260="","Sim","")</f>
        <v/>
      </c>
    </row>
    <row r="5261" customFormat="false" ht="15" hidden="false" customHeight="false" outlineLevel="0" collapsed="false">
      <c r="A5261" s="25" t="s">
        <v>5524</v>
      </c>
      <c r="B5261" s="25" t="s">
        <v>84</v>
      </c>
      <c r="C5261" s="25" t="s">
        <v>93</v>
      </c>
      <c r="D5261" s="25" t="s">
        <v>94</v>
      </c>
      <c r="E5261" s="25" t="s">
        <v>3511</v>
      </c>
      <c r="F5261" s="25" t="s">
        <v>168</v>
      </c>
      <c r="G5261" s="26" t="n">
        <v>1197.44</v>
      </c>
      <c r="H5261" s="27" t="n">
        <v>2570</v>
      </c>
      <c r="I5261" s="25" t="s">
        <v>147</v>
      </c>
      <c r="K5261" s="25" t="n">
        <v>1999</v>
      </c>
      <c r="L5261" s="25" t="s">
        <v>170</v>
      </c>
      <c r="M5261" s="25" t="s">
        <v>171</v>
      </c>
      <c r="N5261" s="28" t="n">
        <v>1096</v>
      </c>
      <c r="O5261" s="25" t="s">
        <v>54</v>
      </c>
      <c r="P5261" s="29" t="n">
        <v>43011</v>
      </c>
      <c r="Q5261" s="29" t="n">
        <v>43016</v>
      </c>
      <c r="R5261" s="28" t="n">
        <v>1050</v>
      </c>
      <c r="S5261" s="28" t="n">
        <f aca="false">IF(O5261="Won",R5261,IF(O5261="Lost",0,N5261))</f>
        <v>1050</v>
      </c>
      <c r="T5261" s="30" t="n">
        <f aca="false">IF(AND(P5261&lt;&gt;"",Q5261&lt;&gt;""),Q5261-P5261,"")</f>
        <v>5</v>
      </c>
      <c r="U5261" s="30" t="str">
        <f aca="false">IF(AND(O5261="Engaging",P5261&lt;&gt;""),'Leia-me'!$B$5-P5261,"")</f>
        <v/>
      </c>
      <c r="V5261" s="25" t="str">
        <f aca="false">IF(O5261&lt;&gt;"Engaging","",IF(U5261&lt;='Leia-me'!$B$6,"Saudável",IF(U5261&lt;='Leia-me'!$B$7,"Esfriando",IF(U5261&lt;='Leia-me'!$B$8,"Última chance","Zumbi"))))</f>
        <v/>
      </c>
      <c r="W5261" s="25" t="n">
        <f aca="false">IF(O5261="Won",1,IF(O5261="Lost",0,""))</f>
        <v>1</v>
      </c>
      <c r="Y5261" s="25" t="str">
        <f aca="false">IF(E5261="","Sim","")</f>
        <v/>
      </c>
    </row>
    <row r="5262" customFormat="false" ht="15" hidden="false" customHeight="false" outlineLevel="0" collapsed="false">
      <c r="A5262" s="25" t="s">
        <v>5525</v>
      </c>
      <c r="B5262" s="25" t="s">
        <v>84</v>
      </c>
      <c r="C5262" s="25" t="s">
        <v>93</v>
      </c>
      <c r="D5262" s="25" t="s">
        <v>94</v>
      </c>
      <c r="G5262" s="31"/>
      <c r="H5262" s="32"/>
      <c r="L5262" s="25" t="s">
        <v>170</v>
      </c>
      <c r="M5262" s="25" t="s">
        <v>171</v>
      </c>
      <c r="N5262" s="28" t="n">
        <v>1096</v>
      </c>
      <c r="O5262" s="25" t="s">
        <v>56</v>
      </c>
      <c r="P5262" s="29" t="n">
        <v>43012</v>
      </c>
      <c r="Q5262" s="33"/>
      <c r="R5262" s="34"/>
      <c r="S5262" s="28" t="n">
        <f aca="false">IF(O5262="Won",R5262,IF(O5262="Lost",0,N5262))</f>
        <v>1096</v>
      </c>
      <c r="T5262" s="30" t="str">
        <f aca="false">IF(AND(P5262&lt;&gt;"",Q5262&lt;&gt;""),Q5262-P5262,"")</f>
        <v/>
      </c>
      <c r="U5262" s="30" t="n">
        <f aca="false">IF(AND(O5262="Engaging",P5262&lt;&gt;""),'Leia-me'!$B$5-P5262,"")</f>
        <v>88</v>
      </c>
      <c r="V5262" s="25" t="str">
        <f aca="false">IF(O5262&lt;&gt;"Engaging","",IF(U5262&lt;='Leia-me'!$B$6,"Saudável",IF(U5262&lt;='Leia-me'!$B$7,"Esfriando",IF(U5262&lt;='Leia-me'!$B$8,"Última chance","Zumbi"))))</f>
        <v>Saudável</v>
      </c>
      <c r="W5262" s="25" t="str">
        <f aca="false">IF(O5262="Won",1,IF(O5262="Lost",0,""))</f>
        <v/>
      </c>
      <c r="Y5262" s="25" t="str">
        <f aca="false">IF(E5262="","Sim","")</f>
        <v>Sim</v>
      </c>
    </row>
    <row r="5263" customFormat="false" ht="15" hidden="false" customHeight="false" outlineLevel="0" collapsed="false">
      <c r="A5263" s="25" t="s">
        <v>5526</v>
      </c>
      <c r="B5263" s="25" t="s">
        <v>84</v>
      </c>
      <c r="C5263" s="25" t="s">
        <v>93</v>
      </c>
      <c r="D5263" s="25" t="s">
        <v>94</v>
      </c>
      <c r="E5263" s="25" t="s">
        <v>421</v>
      </c>
      <c r="F5263" s="25" t="s">
        <v>146</v>
      </c>
      <c r="G5263" s="26" t="n">
        <v>2818.38</v>
      </c>
      <c r="H5263" s="27" t="n">
        <v>6290</v>
      </c>
      <c r="I5263" s="25" t="s">
        <v>147</v>
      </c>
      <c r="K5263" s="25" t="n">
        <v>1994</v>
      </c>
      <c r="L5263" s="25" t="s">
        <v>1834</v>
      </c>
      <c r="M5263" s="25" t="s">
        <v>171</v>
      </c>
      <c r="N5263" s="28" t="n">
        <v>4821</v>
      </c>
      <c r="O5263" s="25" t="s">
        <v>55</v>
      </c>
      <c r="P5263" s="29" t="n">
        <v>43012</v>
      </c>
      <c r="Q5263" s="29" t="n">
        <v>43023</v>
      </c>
      <c r="R5263" s="28" t="n">
        <v>0</v>
      </c>
      <c r="S5263" s="28" t="n">
        <f aca="false">IF(O5263="Won",R5263,IF(O5263="Lost",0,N5263))</f>
        <v>0</v>
      </c>
      <c r="T5263" s="30" t="n">
        <f aca="false">IF(AND(P5263&lt;&gt;"",Q5263&lt;&gt;""),Q5263-P5263,"")</f>
        <v>11</v>
      </c>
      <c r="U5263" s="30" t="str">
        <f aca="false">IF(AND(O5263="Engaging",P5263&lt;&gt;""),'Leia-me'!$B$5-P5263,"")</f>
        <v/>
      </c>
      <c r="V5263" s="25" t="str">
        <f aca="false">IF(O5263&lt;&gt;"Engaging","",IF(U5263&lt;='Leia-me'!$B$6,"Saudável",IF(U5263&lt;='Leia-me'!$B$7,"Esfriando",IF(U5263&lt;='Leia-me'!$B$8,"Última chance","Zumbi"))))</f>
        <v/>
      </c>
      <c r="W5263" s="25" t="n">
        <f aca="false">IF(O5263="Won",1,IF(O5263="Lost",0,""))</f>
        <v>0</v>
      </c>
      <c r="X5263" s="25" t="s">
        <v>1835</v>
      </c>
      <c r="Y5263" s="25" t="str">
        <f aca="false">IF(E5263="","Sim","")</f>
        <v/>
      </c>
    </row>
    <row r="5264" customFormat="false" ht="15" hidden="false" customHeight="false" outlineLevel="0" collapsed="false">
      <c r="A5264" s="25" t="s">
        <v>5527</v>
      </c>
      <c r="B5264" s="25" t="s">
        <v>84</v>
      </c>
      <c r="C5264" s="25" t="s">
        <v>93</v>
      </c>
      <c r="D5264" s="25" t="s">
        <v>94</v>
      </c>
      <c r="G5264" s="31"/>
      <c r="H5264" s="32"/>
      <c r="L5264" s="25" t="s">
        <v>160</v>
      </c>
      <c r="M5264" s="25" t="s">
        <v>149</v>
      </c>
      <c r="N5264" s="28" t="n">
        <v>3393</v>
      </c>
      <c r="O5264" s="25" t="s">
        <v>56</v>
      </c>
      <c r="P5264" s="29" t="n">
        <v>43014</v>
      </c>
      <c r="Q5264" s="33"/>
      <c r="R5264" s="34"/>
      <c r="S5264" s="28" t="n">
        <f aca="false">IF(O5264="Won",R5264,IF(O5264="Lost",0,N5264))</f>
        <v>3393</v>
      </c>
      <c r="T5264" s="30" t="str">
        <f aca="false">IF(AND(P5264&lt;&gt;"",Q5264&lt;&gt;""),Q5264-P5264,"")</f>
        <v/>
      </c>
      <c r="U5264" s="30" t="n">
        <f aca="false">IF(AND(O5264="Engaging",P5264&lt;&gt;""),'Leia-me'!$B$5-P5264,"")</f>
        <v>86</v>
      </c>
      <c r="V5264" s="25" t="str">
        <f aca="false">IF(O5264&lt;&gt;"Engaging","",IF(U5264&lt;='Leia-me'!$B$6,"Saudável",IF(U5264&lt;='Leia-me'!$B$7,"Esfriando",IF(U5264&lt;='Leia-me'!$B$8,"Última chance","Zumbi"))))</f>
        <v>Saudável</v>
      </c>
      <c r="W5264" s="25" t="str">
        <f aca="false">IF(O5264="Won",1,IF(O5264="Lost",0,""))</f>
        <v/>
      </c>
      <c r="Y5264" s="25" t="str">
        <f aca="false">IF(E5264="","Sim","")</f>
        <v>Sim</v>
      </c>
    </row>
    <row r="5265" customFormat="false" ht="15" hidden="false" customHeight="false" outlineLevel="0" collapsed="false">
      <c r="A5265" s="25" t="s">
        <v>5528</v>
      </c>
      <c r="B5265" s="25" t="s">
        <v>84</v>
      </c>
      <c r="C5265" s="25" t="s">
        <v>93</v>
      </c>
      <c r="D5265" s="25" t="s">
        <v>94</v>
      </c>
      <c r="E5265" s="25" t="s">
        <v>1690</v>
      </c>
      <c r="F5265" s="25" t="s">
        <v>211</v>
      </c>
      <c r="G5265" s="26" t="n">
        <v>2520.83</v>
      </c>
      <c r="H5265" s="27" t="n">
        <v>3502</v>
      </c>
      <c r="I5265" s="25" t="s">
        <v>147</v>
      </c>
      <c r="K5265" s="25" t="n">
        <v>1990</v>
      </c>
      <c r="L5265" s="25" t="s">
        <v>170</v>
      </c>
      <c r="M5265" s="25" t="s">
        <v>171</v>
      </c>
      <c r="N5265" s="28" t="n">
        <v>1096</v>
      </c>
      <c r="O5265" s="25" t="s">
        <v>54</v>
      </c>
      <c r="P5265" s="29" t="n">
        <v>43015</v>
      </c>
      <c r="Q5265" s="29" t="n">
        <v>43043</v>
      </c>
      <c r="R5265" s="28" t="n">
        <v>1267</v>
      </c>
      <c r="S5265" s="28" t="n">
        <f aca="false">IF(O5265="Won",R5265,IF(O5265="Lost",0,N5265))</f>
        <v>1267</v>
      </c>
      <c r="T5265" s="30" t="n">
        <f aca="false">IF(AND(P5265&lt;&gt;"",Q5265&lt;&gt;""),Q5265-P5265,"")</f>
        <v>28</v>
      </c>
      <c r="U5265" s="30" t="str">
        <f aca="false">IF(AND(O5265="Engaging",P5265&lt;&gt;""),'Leia-me'!$B$5-P5265,"")</f>
        <v/>
      </c>
      <c r="V5265" s="25" t="str">
        <f aca="false">IF(O5265&lt;&gt;"Engaging","",IF(U5265&lt;='Leia-me'!$B$6,"Saudável",IF(U5265&lt;='Leia-me'!$B$7,"Esfriando",IF(U5265&lt;='Leia-me'!$B$8,"Última chance","Zumbi"))))</f>
        <v/>
      </c>
      <c r="W5265" s="25" t="n">
        <f aca="false">IF(O5265="Won",1,IF(O5265="Lost",0,""))</f>
        <v>1</v>
      </c>
      <c r="Y5265" s="25" t="str">
        <f aca="false">IF(E5265="","Sim","")</f>
        <v/>
      </c>
    </row>
    <row r="5266" customFormat="false" ht="15" hidden="false" customHeight="false" outlineLevel="0" collapsed="false">
      <c r="A5266" s="25" t="s">
        <v>5529</v>
      </c>
      <c r="B5266" s="25" t="s">
        <v>84</v>
      </c>
      <c r="C5266" s="25" t="s">
        <v>93</v>
      </c>
      <c r="D5266" s="25" t="s">
        <v>94</v>
      </c>
      <c r="E5266" s="25" t="s">
        <v>1090</v>
      </c>
      <c r="F5266" s="25" t="s">
        <v>155</v>
      </c>
      <c r="G5266" s="26" t="n">
        <v>6395.05</v>
      </c>
      <c r="H5266" s="27" t="n">
        <v>20275</v>
      </c>
      <c r="I5266" s="25" t="s">
        <v>147</v>
      </c>
      <c r="K5266" s="25" t="n">
        <v>1994</v>
      </c>
      <c r="L5266" s="25" t="s">
        <v>170</v>
      </c>
      <c r="M5266" s="25" t="s">
        <v>171</v>
      </c>
      <c r="N5266" s="28" t="n">
        <v>1096</v>
      </c>
      <c r="O5266" s="25" t="s">
        <v>54</v>
      </c>
      <c r="P5266" s="29" t="n">
        <v>43015</v>
      </c>
      <c r="Q5266" s="29" t="n">
        <v>43021</v>
      </c>
      <c r="R5266" s="28" t="n">
        <v>1096</v>
      </c>
      <c r="S5266" s="28" t="n">
        <f aca="false">IF(O5266="Won",R5266,IF(O5266="Lost",0,N5266))</f>
        <v>1096</v>
      </c>
      <c r="T5266" s="30" t="n">
        <f aca="false">IF(AND(P5266&lt;&gt;"",Q5266&lt;&gt;""),Q5266-P5266,"")</f>
        <v>6</v>
      </c>
      <c r="U5266" s="30" t="str">
        <f aca="false">IF(AND(O5266="Engaging",P5266&lt;&gt;""),'Leia-me'!$B$5-P5266,"")</f>
        <v/>
      </c>
      <c r="V5266" s="25" t="str">
        <f aca="false">IF(O5266&lt;&gt;"Engaging","",IF(U5266&lt;='Leia-me'!$B$6,"Saudável",IF(U5266&lt;='Leia-me'!$B$7,"Esfriando",IF(U5266&lt;='Leia-me'!$B$8,"Última chance","Zumbi"))))</f>
        <v/>
      </c>
      <c r="W5266" s="25" t="n">
        <f aca="false">IF(O5266="Won",1,IF(O5266="Lost",0,""))</f>
        <v>1</v>
      </c>
      <c r="Y5266" s="25" t="str">
        <f aca="false">IF(E5266="","Sim","")</f>
        <v/>
      </c>
    </row>
    <row r="5267" customFormat="false" ht="15" hidden="false" customHeight="false" outlineLevel="0" collapsed="false">
      <c r="A5267" s="25" t="s">
        <v>5530</v>
      </c>
      <c r="B5267" s="25" t="s">
        <v>84</v>
      </c>
      <c r="C5267" s="25" t="s">
        <v>93</v>
      </c>
      <c r="D5267" s="25" t="s">
        <v>94</v>
      </c>
      <c r="E5267" s="25" t="s">
        <v>622</v>
      </c>
      <c r="F5267" s="25" t="s">
        <v>211</v>
      </c>
      <c r="G5267" s="26" t="n">
        <v>167.89</v>
      </c>
      <c r="H5267" s="27" t="n">
        <v>493</v>
      </c>
      <c r="I5267" s="25" t="s">
        <v>623</v>
      </c>
      <c r="K5267" s="25" t="n">
        <v>2000</v>
      </c>
      <c r="L5267" s="25" t="s">
        <v>1834</v>
      </c>
      <c r="M5267" s="25" t="s">
        <v>171</v>
      </c>
      <c r="N5267" s="28" t="n">
        <v>4821</v>
      </c>
      <c r="O5267" s="25" t="s">
        <v>54</v>
      </c>
      <c r="P5267" s="29" t="n">
        <v>43016</v>
      </c>
      <c r="Q5267" s="29" t="n">
        <v>43083</v>
      </c>
      <c r="R5267" s="28" t="n">
        <v>4964</v>
      </c>
      <c r="S5267" s="28" t="n">
        <f aca="false">IF(O5267="Won",R5267,IF(O5267="Lost",0,N5267))</f>
        <v>4964</v>
      </c>
      <c r="T5267" s="30" t="n">
        <f aca="false">IF(AND(P5267&lt;&gt;"",Q5267&lt;&gt;""),Q5267-P5267,"")</f>
        <v>67</v>
      </c>
      <c r="U5267" s="30" t="str">
        <f aca="false">IF(AND(O5267="Engaging",P5267&lt;&gt;""),'Leia-me'!$B$5-P5267,"")</f>
        <v/>
      </c>
      <c r="V5267" s="25" t="str">
        <f aca="false">IF(O5267&lt;&gt;"Engaging","",IF(U5267&lt;='Leia-me'!$B$6,"Saudável",IF(U5267&lt;='Leia-me'!$B$7,"Esfriando",IF(U5267&lt;='Leia-me'!$B$8,"Última chance","Zumbi"))))</f>
        <v/>
      </c>
      <c r="W5267" s="25" t="n">
        <f aca="false">IF(O5267="Won",1,IF(O5267="Lost",0,""))</f>
        <v>1</v>
      </c>
      <c r="X5267" s="25" t="s">
        <v>1835</v>
      </c>
      <c r="Y5267" s="25" t="str">
        <f aca="false">IF(E5267="","Sim","")</f>
        <v/>
      </c>
    </row>
    <row r="5268" customFormat="false" ht="15" hidden="false" customHeight="false" outlineLevel="0" collapsed="false">
      <c r="A5268" s="25" t="s">
        <v>5531</v>
      </c>
      <c r="B5268" s="25" t="s">
        <v>84</v>
      </c>
      <c r="C5268" s="25" t="s">
        <v>93</v>
      </c>
      <c r="D5268" s="25" t="s">
        <v>94</v>
      </c>
      <c r="G5268" s="31"/>
      <c r="H5268" s="32"/>
      <c r="L5268" s="25" t="s">
        <v>1834</v>
      </c>
      <c r="M5268" s="25" t="s">
        <v>171</v>
      </c>
      <c r="N5268" s="28" t="n">
        <v>4821</v>
      </c>
      <c r="O5268" s="25" t="s">
        <v>56</v>
      </c>
      <c r="P5268" s="29" t="n">
        <v>43017</v>
      </c>
      <c r="Q5268" s="33"/>
      <c r="R5268" s="34"/>
      <c r="S5268" s="28" t="n">
        <f aca="false">IF(O5268="Won",R5268,IF(O5268="Lost",0,N5268))</f>
        <v>4821</v>
      </c>
      <c r="T5268" s="30" t="str">
        <f aca="false">IF(AND(P5268&lt;&gt;"",Q5268&lt;&gt;""),Q5268-P5268,"")</f>
        <v/>
      </c>
      <c r="U5268" s="30" t="n">
        <f aca="false">IF(AND(O5268="Engaging",P5268&lt;&gt;""),'Leia-me'!$B$5-P5268,"")</f>
        <v>83</v>
      </c>
      <c r="V5268" s="25" t="str">
        <f aca="false">IF(O5268&lt;&gt;"Engaging","",IF(U5268&lt;='Leia-me'!$B$6,"Saudável",IF(U5268&lt;='Leia-me'!$B$7,"Esfriando",IF(U5268&lt;='Leia-me'!$B$8,"Última chance","Zumbi"))))</f>
        <v>Saudável</v>
      </c>
      <c r="W5268" s="25" t="str">
        <f aca="false">IF(O5268="Won",1,IF(O5268="Lost",0,""))</f>
        <v/>
      </c>
      <c r="X5268" s="25" t="s">
        <v>1835</v>
      </c>
      <c r="Y5268" s="25" t="str">
        <f aca="false">IF(E5268="","Sim","")</f>
        <v>Sim</v>
      </c>
    </row>
    <row r="5269" customFormat="false" ht="15" hidden="false" customHeight="false" outlineLevel="0" collapsed="false">
      <c r="A5269" s="25" t="s">
        <v>5532</v>
      </c>
      <c r="B5269" s="25" t="s">
        <v>84</v>
      </c>
      <c r="C5269" s="25" t="s">
        <v>93</v>
      </c>
      <c r="D5269" s="25" t="s">
        <v>94</v>
      </c>
      <c r="E5269" s="25" t="s">
        <v>3359</v>
      </c>
      <c r="F5269" s="25" t="s">
        <v>159</v>
      </c>
      <c r="G5269" s="26" t="n">
        <v>882.12</v>
      </c>
      <c r="H5269" s="27" t="n">
        <v>2769</v>
      </c>
      <c r="I5269" s="25" t="s">
        <v>147</v>
      </c>
      <c r="K5269" s="25" t="n">
        <v>1997</v>
      </c>
      <c r="L5269" s="25" t="s">
        <v>148</v>
      </c>
      <c r="M5269" s="25" t="s">
        <v>149</v>
      </c>
      <c r="N5269" s="28" t="n">
        <v>55</v>
      </c>
      <c r="O5269" s="25" t="s">
        <v>54</v>
      </c>
      <c r="P5269" s="29" t="n">
        <v>43017</v>
      </c>
      <c r="Q5269" s="29" t="n">
        <v>43026</v>
      </c>
      <c r="R5269" s="28" t="n">
        <v>58</v>
      </c>
      <c r="S5269" s="28" t="n">
        <f aca="false">IF(O5269="Won",R5269,IF(O5269="Lost",0,N5269))</f>
        <v>58</v>
      </c>
      <c r="T5269" s="30" t="n">
        <f aca="false">IF(AND(P5269&lt;&gt;"",Q5269&lt;&gt;""),Q5269-P5269,"")</f>
        <v>9</v>
      </c>
      <c r="U5269" s="30" t="str">
        <f aca="false">IF(AND(O5269="Engaging",P5269&lt;&gt;""),'Leia-me'!$B$5-P5269,"")</f>
        <v/>
      </c>
      <c r="V5269" s="25" t="str">
        <f aca="false">IF(O5269&lt;&gt;"Engaging","",IF(U5269&lt;='Leia-me'!$B$6,"Saudável",IF(U5269&lt;='Leia-me'!$B$7,"Esfriando",IF(U5269&lt;='Leia-me'!$B$8,"Última chance","Zumbi"))))</f>
        <v/>
      </c>
      <c r="W5269" s="25" t="n">
        <f aca="false">IF(O5269="Won",1,IF(O5269="Lost",0,""))</f>
        <v>1</v>
      </c>
      <c r="Y5269" s="25" t="str">
        <f aca="false">IF(E5269="","Sim","")</f>
        <v/>
      </c>
    </row>
    <row r="5270" customFormat="false" ht="15" hidden="false" customHeight="false" outlineLevel="0" collapsed="false">
      <c r="A5270" s="25" t="s">
        <v>5533</v>
      </c>
      <c r="B5270" s="25" t="s">
        <v>84</v>
      </c>
      <c r="C5270" s="25" t="s">
        <v>93</v>
      </c>
      <c r="D5270" s="25" t="s">
        <v>94</v>
      </c>
      <c r="E5270" s="25" t="s">
        <v>463</v>
      </c>
      <c r="F5270" s="25" t="s">
        <v>211</v>
      </c>
      <c r="G5270" s="26" t="n">
        <v>2261.05</v>
      </c>
      <c r="H5270" s="27" t="n">
        <v>3851</v>
      </c>
      <c r="I5270" s="25" t="s">
        <v>147</v>
      </c>
      <c r="K5270" s="25" t="n">
        <v>2005</v>
      </c>
      <c r="L5270" s="25" t="s">
        <v>170</v>
      </c>
      <c r="M5270" s="25" t="s">
        <v>171</v>
      </c>
      <c r="N5270" s="28" t="n">
        <v>1096</v>
      </c>
      <c r="O5270" s="25" t="s">
        <v>55</v>
      </c>
      <c r="P5270" s="29" t="n">
        <v>43018</v>
      </c>
      <c r="Q5270" s="29" t="n">
        <v>43052</v>
      </c>
      <c r="R5270" s="28" t="n">
        <v>0</v>
      </c>
      <c r="S5270" s="28" t="n">
        <f aca="false">IF(O5270="Won",R5270,IF(O5270="Lost",0,N5270))</f>
        <v>0</v>
      </c>
      <c r="T5270" s="30" t="n">
        <f aca="false">IF(AND(P5270&lt;&gt;"",Q5270&lt;&gt;""),Q5270-P5270,"")</f>
        <v>34</v>
      </c>
      <c r="U5270" s="30" t="str">
        <f aca="false">IF(AND(O5270="Engaging",P5270&lt;&gt;""),'Leia-me'!$B$5-P5270,"")</f>
        <v/>
      </c>
      <c r="V5270" s="25" t="str">
        <f aca="false">IF(O5270&lt;&gt;"Engaging","",IF(U5270&lt;='Leia-me'!$B$6,"Saudável",IF(U5270&lt;='Leia-me'!$B$7,"Esfriando",IF(U5270&lt;='Leia-me'!$B$8,"Última chance","Zumbi"))))</f>
        <v/>
      </c>
      <c r="W5270" s="25" t="n">
        <f aca="false">IF(O5270="Won",1,IF(O5270="Lost",0,""))</f>
        <v>0</v>
      </c>
      <c r="Y5270" s="25" t="str">
        <f aca="false">IF(E5270="","Sim","")</f>
        <v/>
      </c>
    </row>
    <row r="5271" customFormat="false" ht="15" hidden="false" customHeight="false" outlineLevel="0" collapsed="false">
      <c r="A5271" s="25" t="s">
        <v>5534</v>
      </c>
      <c r="B5271" s="25" t="s">
        <v>84</v>
      </c>
      <c r="C5271" s="25" t="s">
        <v>93</v>
      </c>
      <c r="D5271" s="25" t="s">
        <v>94</v>
      </c>
      <c r="E5271" s="25" t="s">
        <v>1371</v>
      </c>
      <c r="F5271" s="25" t="s">
        <v>185</v>
      </c>
      <c r="G5271" s="26" t="n">
        <v>40.79</v>
      </c>
      <c r="H5271" s="27" t="n">
        <v>142</v>
      </c>
      <c r="I5271" s="25" t="s">
        <v>1372</v>
      </c>
      <c r="K5271" s="25" t="n">
        <v>2011</v>
      </c>
      <c r="L5271" s="25" t="s">
        <v>1834</v>
      </c>
      <c r="M5271" s="25" t="s">
        <v>171</v>
      </c>
      <c r="N5271" s="28" t="n">
        <v>4821</v>
      </c>
      <c r="O5271" s="25" t="s">
        <v>54</v>
      </c>
      <c r="P5271" s="29" t="n">
        <v>43018</v>
      </c>
      <c r="Q5271" s="29" t="n">
        <v>43087</v>
      </c>
      <c r="R5271" s="28" t="n">
        <v>5112</v>
      </c>
      <c r="S5271" s="28" t="n">
        <f aca="false">IF(O5271="Won",R5271,IF(O5271="Lost",0,N5271))</f>
        <v>5112</v>
      </c>
      <c r="T5271" s="30" t="n">
        <f aca="false">IF(AND(P5271&lt;&gt;"",Q5271&lt;&gt;""),Q5271-P5271,"")</f>
        <v>69</v>
      </c>
      <c r="U5271" s="30" t="str">
        <f aca="false">IF(AND(O5271="Engaging",P5271&lt;&gt;""),'Leia-me'!$B$5-P5271,"")</f>
        <v/>
      </c>
      <c r="V5271" s="25" t="str">
        <f aca="false">IF(O5271&lt;&gt;"Engaging","",IF(U5271&lt;='Leia-me'!$B$6,"Saudável",IF(U5271&lt;='Leia-me'!$B$7,"Esfriando",IF(U5271&lt;='Leia-me'!$B$8,"Última chance","Zumbi"))))</f>
        <v/>
      </c>
      <c r="W5271" s="25" t="n">
        <f aca="false">IF(O5271="Won",1,IF(O5271="Lost",0,""))</f>
        <v>1</v>
      </c>
      <c r="X5271" s="25" t="s">
        <v>1835</v>
      </c>
      <c r="Y5271" s="25" t="str">
        <f aca="false">IF(E5271="","Sim","")</f>
        <v/>
      </c>
    </row>
    <row r="5272" customFormat="false" ht="15" hidden="false" customHeight="false" outlineLevel="0" collapsed="false">
      <c r="A5272" s="25" t="s">
        <v>5535</v>
      </c>
      <c r="B5272" s="25" t="s">
        <v>84</v>
      </c>
      <c r="C5272" s="25" t="s">
        <v>93</v>
      </c>
      <c r="D5272" s="25" t="s">
        <v>94</v>
      </c>
      <c r="E5272" s="25" t="s">
        <v>1158</v>
      </c>
      <c r="F5272" s="25" t="s">
        <v>185</v>
      </c>
      <c r="G5272" s="26" t="n">
        <v>7708.38</v>
      </c>
      <c r="H5272" s="27" t="n">
        <v>13756</v>
      </c>
      <c r="I5272" s="25" t="s">
        <v>147</v>
      </c>
      <c r="K5272" s="25" t="n">
        <v>1980</v>
      </c>
      <c r="L5272" s="25" t="s">
        <v>1834</v>
      </c>
      <c r="M5272" s="25" t="s">
        <v>171</v>
      </c>
      <c r="N5272" s="28" t="n">
        <v>4821</v>
      </c>
      <c r="O5272" s="25" t="s">
        <v>55</v>
      </c>
      <c r="P5272" s="29" t="n">
        <v>43021</v>
      </c>
      <c r="Q5272" s="29" t="n">
        <v>43030</v>
      </c>
      <c r="R5272" s="28" t="n">
        <v>0</v>
      </c>
      <c r="S5272" s="28" t="n">
        <f aca="false">IF(O5272="Won",R5272,IF(O5272="Lost",0,N5272))</f>
        <v>0</v>
      </c>
      <c r="T5272" s="30" t="n">
        <f aca="false">IF(AND(P5272&lt;&gt;"",Q5272&lt;&gt;""),Q5272-P5272,"")</f>
        <v>9</v>
      </c>
      <c r="U5272" s="30" t="str">
        <f aca="false">IF(AND(O5272="Engaging",P5272&lt;&gt;""),'Leia-me'!$B$5-P5272,"")</f>
        <v/>
      </c>
      <c r="V5272" s="25" t="str">
        <f aca="false">IF(O5272&lt;&gt;"Engaging","",IF(U5272&lt;='Leia-me'!$B$6,"Saudável",IF(U5272&lt;='Leia-me'!$B$7,"Esfriando",IF(U5272&lt;='Leia-me'!$B$8,"Última chance","Zumbi"))))</f>
        <v/>
      </c>
      <c r="W5272" s="25" t="n">
        <f aca="false">IF(O5272="Won",1,IF(O5272="Lost",0,""))</f>
        <v>0</v>
      </c>
      <c r="X5272" s="25" t="s">
        <v>1835</v>
      </c>
      <c r="Y5272" s="25" t="str">
        <f aca="false">IF(E5272="","Sim","")</f>
        <v/>
      </c>
    </row>
    <row r="5273" customFormat="false" ht="15" hidden="false" customHeight="false" outlineLevel="0" collapsed="false">
      <c r="A5273" s="25" t="s">
        <v>5536</v>
      </c>
      <c r="B5273" s="25" t="s">
        <v>84</v>
      </c>
      <c r="C5273" s="25" t="s">
        <v>93</v>
      </c>
      <c r="D5273" s="25" t="s">
        <v>94</v>
      </c>
      <c r="E5273" s="25" t="s">
        <v>1690</v>
      </c>
      <c r="F5273" s="25" t="s">
        <v>211</v>
      </c>
      <c r="G5273" s="26" t="n">
        <v>2520.83</v>
      </c>
      <c r="H5273" s="27" t="n">
        <v>3502</v>
      </c>
      <c r="I5273" s="25" t="s">
        <v>147</v>
      </c>
      <c r="K5273" s="25" t="n">
        <v>1990</v>
      </c>
      <c r="L5273" s="25" t="s">
        <v>170</v>
      </c>
      <c r="M5273" s="25" t="s">
        <v>171</v>
      </c>
      <c r="N5273" s="28" t="n">
        <v>1096</v>
      </c>
      <c r="O5273" s="25" t="s">
        <v>55</v>
      </c>
      <c r="P5273" s="29" t="n">
        <v>43022</v>
      </c>
      <c r="Q5273" s="29" t="n">
        <v>43099</v>
      </c>
      <c r="R5273" s="28" t="n">
        <v>0</v>
      </c>
      <c r="S5273" s="28" t="n">
        <f aca="false">IF(O5273="Won",R5273,IF(O5273="Lost",0,N5273))</f>
        <v>0</v>
      </c>
      <c r="T5273" s="30" t="n">
        <f aca="false">IF(AND(P5273&lt;&gt;"",Q5273&lt;&gt;""),Q5273-P5273,"")</f>
        <v>77</v>
      </c>
      <c r="U5273" s="30" t="str">
        <f aca="false">IF(AND(O5273="Engaging",P5273&lt;&gt;""),'Leia-me'!$B$5-P5273,"")</f>
        <v/>
      </c>
      <c r="V5273" s="25" t="str">
        <f aca="false">IF(O5273&lt;&gt;"Engaging","",IF(U5273&lt;='Leia-me'!$B$6,"Saudável",IF(U5273&lt;='Leia-me'!$B$7,"Esfriando",IF(U5273&lt;='Leia-me'!$B$8,"Última chance","Zumbi"))))</f>
        <v/>
      </c>
      <c r="W5273" s="25" t="n">
        <f aca="false">IF(O5273="Won",1,IF(O5273="Lost",0,""))</f>
        <v>0</v>
      </c>
      <c r="Y5273" s="25" t="str">
        <f aca="false">IF(E5273="","Sim","")</f>
        <v/>
      </c>
    </row>
    <row r="5274" customFormat="false" ht="15" hidden="false" customHeight="false" outlineLevel="0" collapsed="false">
      <c r="A5274" s="25" t="s">
        <v>5537</v>
      </c>
      <c r="B5274" s="25" t="s">
        <v>84</v>
      </c>
      <c r="C5274" s="25" t="s">
        <v>93</v>
      </c>
      <c r="D5274" s="25" t="s">
        <v>94</v>
      </c>
      <c r="E5274" s="25" t="s">
        <v>484</v>
      </c>
      <c r="F5274" s="25" t="s">
        <v>211</v>
      </c>
      <c r="G5274" s="26" t="n">
        <v>5158.71</v>
      </c>
      <c r="H5274" s="27" t="n">
        <v>17479</v>
      </c>
      <c r="I5274" s="25" t="s">
        <v>485</v>
      </c>
      <c r="K5274" s="25" t="n">
        <v>1995</v>
      </c>
      <c r="L5274" s="25" t="s">
        <v>178</v>
      </c>
      <c r="M5274" s="25" t="s">
        <v>171</v>
      </c>
      <c r="N5274" s="28" t="n">
        <v>5482</v>
      </c>
      <c r="O5274" s="25" t="s">
        <v>55</v>
      </c>
      <c r="P5274" s="29" t="n">
        <v>43023</v>
      </c>
      <c r="Q5274" s="29" t="n">
        <v>43033</v>
      </c>
      <c r="R5274" s="28" t="n">
        <v>0</v>
      </c>
      <c r="S5274" s="28" t="n">
        <f aca="false">IF(O5274="Won",R5274,IF(O5274="Lost",0,N5274))</f>
        <v>0</v>
      </c>
      <c r="T5274" s="30" t="n">
        <f aca="false">IF(AND(P5274&lt;&gt;"",Q5274&lt;&gt;""),Q5274-P5274,"")</f>
        <v>10</v>
      </c>
      <c r="U5274" s="30" t="str">
        <f aca="false">IF(AND(O5274="Engaging",P5274&lt;&gt;""),'Leia-me'!$B$5-P5274,"")</f>
        <v/>
      </c>
      <c r="V5274" s="25" t="str">
        <f aca="false">IF(O5274&lt;&gt;"Engaging","",IF(U5274&lt;='Leia-me'!$B$6,"Saudável",IF(U5274&lt;='Leia-me'!$B$7,"Esfriando",IF(U5274&lt;='Leia-me'!$B$8,"Última chance","Zumbi"))))</f>
        <v/>
      </c>
      <c r="W5274" s="25" t="n">
        <f aca="false">IF(O5274="Won",1,IF(O5274="Lost",0,""))</f>
        <v>0</v>
      </c>
      <c r="Y5274" s="25" t="str">
        <f aca="false">IF(E5274="","Sim","")</f>
        <v/>
      </c>
    </row>
    <row r="5275" customFormat="false" ht="15" hidden="false" customHeight="false" outlineLevel="0" collapsed="false">
      <c r="A5275" s="25" t="s">
        <v>5538</v>
      </c>
      <c r="B5275" s="25" t="s">
        <v>84</v>
      </c>
      <c r="C5275" s="25" t="s">
        <v>93</v>
      </c>
      <c r="D5275" s="25" t="s">
        <v>94</v>
      </c>
      <c r="E5275" s="25" t="s">
        <v>1189</v>
      </c>
      <c r="F5275" s="25" t="s">
        <v>211</v>
      </c>
      <c r="G5275" s="26" t="n">
        <v>702.72</v>
      </c>
      <c r="H5275" s="27" t="n">
        <v>1831</v>
      </c>
      <c r="I5275" s="25" t="s">
        <v>147</v>
      </c>
      <c r="K5275" s="25" t="n">
        <v>2004</v>
      </c>
      <c r="L5275" s="25" t="s">
        <v>1834</v>
      </c>
      <c r="M5275" s="25" t="s">
        <v>171</v>
      </c>
      <c r="N5275" s="28" t="n">
        <v>4821</v>
      </c>
      <c r="O5275" s="25" t="s">
        <v>54</v>
      </c>
      <c r="P5275" s="29" t="n">
        <v>43023</v>
      </c>
      <c r="Q5275" s="29" t="n">
        <v>43040</v>
      </c>
      <c r="R5275" s="28" t="n">
        <v>5113</v>
      </c>
      <c r="S5275" s="28" t="n">
        <f aca="false">IF(O5275="Won",R5275,IF(O5275="Lost",0,N5275))</f>
        <v>5113</v>
      </c>
      <c r="T5275" s="30" t="n">
        <f aca="false">IF(AND(P5275&lt;&gt;"",Q5275&lt;&gt;""),Q5275-P5275,"")</f>
        <v>17</v>
      </c>
      <c r="U5275" s="30" t="str">
        <f aca="false">IF(AND(O5275="Engaging",P5275&lt;&gt;""),'Leia-me'!$B$5-P5275,"")</f>
        <v/>
      </c>
      <c r="V5275" s="25" t="str">
        <f aca="false">IF(O5275&lt;&gt;"Engaging","",IF(U5275&lt;='Leia-me'!$B$6,"Saudável",IF(U5275&lt;='Leia-me'!$B$7,"Esfriando",IF(U5275&lt;='Leia-me'!$B$8,"Última chance","Zumbi"))))</f>
        <v/>
      </c>
      <c r="W5275" s="25" t="n">
        <f aca="false">IF(O5275="Won",1,IF(O5275="Lost",0,""))</f>
        <v>1</v>
      </c>
      <c r="X5275" s="25" t="s">
        <v>1835</v>
      </c>
      <c r="Y5275" s="25" t="str">
        <f aca="false">IF(E5275="","Sim","")</f>
        <v/>
      </c>
    </row>
    <row r="5276" customFormat="false" ht="15" hidden="false" customHeight="false" outlineLevel="0" collapsed="false">
      <c r="A5276" s="25" t="s">
        <v>5539</v>
      </c>
      <c r="B5276" s="25" t="s">
        <v>84</v>
      </c>
      <c r="C5276" s="25" t="s">
        <v>93</v>
      </c>
      <c r="D5276" s="25" t="s">
        <v>94</v>
      </c>
      <c r="E5276" s="25" t="s">
        <v>622</v>
      </c>
      <c r="F5276" s="25" t="s">
        <v>211</v>
      </c>
      <c r="G5276" s="26" t="n">
        <v>167.89</v>
      </c>
      <c r="H5276" s="27" t="n">
        <v>493</v>
      </c>
      <c r="I5276" s="25" t="s">
        <v>623</v>
      </c>
      <c r="K5276" s="25" t="n">
        <v>2000</v>
      </c>
      <c r="L5276" s="25" t="s">
        <v>170</v>
      </c>
      <c r="M5276" s="25" t="s">
        <v>171</v>
      </c>
      <c r="N5276" s="28" t="n">
        <v>1096</v>
      </c>
      <c r="O5276" s="25" t="s">
        <v>54</v>
      </c>
      <c r="P5276" s="29" t="n">
        <v>43024</v>
      </c>
      <c r="Q5276" s="29" t="n">
        <v>43094</v>
      </c>
      <c r="R5276" s="28" t="n">
        <v>1008</v>
      </c>
      <c r="S5276" s="28" t="n">
        <f aca="false">IF(O5276="Won",R5276,IF(O5276="Lost",0,N5276))</f>
        <v>1008</v>
      </c>
      <c r="T5276" s="30" t="n">
        <f aca="false">IF(AND(P5276&lt;&gt;"",Q5276&lt;&gt;""),Q5276-P5276,"")</f>
        <v>70</v>
      </c>
      <c r="U5276" s="30" t="str">
        <f aca="false">IF(AND(O5276="Engaging",P5276&lt;&gt;""),'Leia-me'!$B$5-P5276,"")</f>
        <v/>
      </c>
      <c r="V5276" s="25" t="str">
        <f aca="false">IF(O5276&lt;&gt;"Engaging","",IF(U5276&lt;='Leia-me'!$B$6,"Saudável",IF(U5276&lt;='Leia-me'!$B$7,"Esfriando",IF(U5276&lt;='Leia-me'!$B$8,"Última chance","Zumbi"))))</f>
        <v/>
      </c>
      <c r="W5276" s="25" t="n">
        <f aca="false">IF(O5276="Won",1,IF(O5276="Lost",0,""))</f>
        <v>1</v>
      </c>
      <c r="Y5276" s="25" t="str">
        <f aca="false">IF(E5276="","Sim","")</f>
        <v/>
      </c>
    </row>
    <row r="5277" customFormat="false" ht="15" hidden="false" customHeight="false" outlineLevel="0" collapsed="false">
      <c r="A5277" s="25" t="s">
        <v>5540</v>
      </c>
      <c r="B5277" s="25" t="s">
        <v>84</v>
      </c>
      <c r="C5277" s="25" t="s">
        <v>93</v>
      </c>
      <c r="D5277" s="25" t="s">
        <v>94</v>
      </c>
      <c r="E5277" s="25" t="s">
        <v>1347</v>
      </c>
      <c r="F5277" s="25" t="s">
        <v>165</v>
      </c>
      <c r="G5277" s="26" t="n">
        <v>665.06</v>
      </c>
      <c r="H5277" s="27" t="n">
        <v>1095</v>
      </c>
      <c r="I5277" s="25" t="s">
        <v>147</v>
      </c>
      <c r="K5277" s="25" t="n">
        <v>1989</v>
      </c>
      <c r="L5277" s="25" t="s">
        <v>170</v>
      </c>
      <c r="M5277" s="25" t="s">
        <v>171</v>
      </c>
      <c r="N5277" s="28" t="n">
        <v>1096</v>
      </c>
      <c r="O5277" s="25" t="s">
        <v>55</v>
      </c>
      <c r="P5277" s="29" t="n">
        <v>43026</v>
      </c>
      <c r="Q5277" s="29" t="n">
        <v>43044</v>
      </c>
      <c r="R5277" s="28" t="n">
        <v>0</v>
      </c>
      <c r="S5277" s="28" t="n">
        <f aca="false">IF(O5277="Won",R5277,IF(O5277="Lost",0,N5277))</f>
        <v>0</v>
      </c>
      <c r="T5277" s="30" t="n">
        <f aca="false">IF(AND(P5277&lt;&gt;"",Q5277&lt;&gt;""),Q5277-P5277,"")</f>
        <v>18</v>
      </c>
      <c r="U5277" s="30" t="str">
        <f aca="false">IF(AND(O5277="Engaging",P5277&lt;&gt;""),'Leia-me'!$B$5-P5277,"")</f>
        <v/>
      </c>
      <c r="V5277" s="25" t="str">
        <f aca="false">IF(O5277&lt;&gt;"Engaging","",IF(U5277&lt;='Leia-me'!$B$6,"Saudável",IF(U5277&lt;='Leia-me'!$B$7,"Esfriando",IF(U5277&lt;='Leia-me'!$B$8,"Última chance","Zumbi"))))</f>
        <v/>
      </c>
      <c r="W5277" s="25" t="n">
        <f aca="false">IF(O5277="Won",1,IF(O5277="Lost",0,""))</f>
        <v>0</v>
      </c>
      <c r="Y5277" s="25" t="str">
        <f aca="false">IF(E5277="","Sim","")</f>
        <v/>
      </c>
    </row>
    <row r="5278" customFormat="false" ht="15" hidden="false" customHeight="false" outlineLevel="0" collapsed="false">
      <c r="A5278" s="25" t="s">
        <v>5541</v>
      </c>
      <c r="B5278" s="25" t="s">
        <v>84</v>
      </c>
      <c r="C5278" s="25" t="s">
        <v>93</v>
      </c>
      <c r="D5278" s="25" t="s">
        <v>94</v>
      </c>
      <c r="E5278" s="25" t="s">
        <v>1156</v>
      </c>
      <c r="F5278" s="25" t="s">
        <v>185</v>
      </c>
      <c r="G5278" s="26" t="n">
        <v>1242.32</v>
      </c>
      <c r="H5278" s="27" t="n">
        <v>3027</v>
      </c>
      <c r="I5278" s="25" t="s">
        <v>147</v>
      </c>
      <c r="J5278" s="25" t="s">
        <v>193</v>
      </c>
      <c r="K5278" s="25" t="n">
        <v>1993</v>
      </c>
      <c r="L5278" s="25" t="s">
        <v>1834</v>
      </c>
      <c r="M5278" s="25" t="s">
        <v>171</v>
      </c>
      <c r="N5278" s="28" t="n">
        <v>4821</v>
      </c>
      <c r="O5278" s="25" t="s">
        <v>55</v>
      </c>
      <c r="P5278" s="29" t="n">
        <v>43027</v>
      </c>
      <c r="Q5278" s="29" t="n">
        <v>43036</v>
      </c>
      <c r="R5278" s="28" t="n">
        <v>0</v>
      </c>
      <c r="S5278" s="28" t="n">
        <f aca="false">IF(O5278="Won",R5278,IF(O5278="Lost",0,N5278))</f>
        <v>0</v>
      </c>
      <c r="T5278" s="30" t="n">
        <f aca="false">IF(AND(P5278&lt;&gt;"",Q5278&lt;&gt;""),Q5278-P5278,"")</f>
        <v>9</v>
      </c>
      <c r="U5278" s="30" t="str">
        <f aca="false">IF(AND(O5278="Engaging",P5278&lt;&gt;""),'Leia-me'!$B$5-P5278,"")</f>
        <v/>
      </c>
      <c r="V5278" s="25" t="str">
        <f aca="false">IF(O5278&lt;&gt;"Engaging","",IF(U5278&lt;='Leia-me'!$B$6,"Saudável",IF(U5278&lt;='Leia-me'!$B$7,"Esfriando",IF(U5278&lt;='Leia-me'!$B$8,"Última chance","Zumbi"))))</f>
        <v/>
      </c>
      <c r="W5278" s="25" t="n">
        <f aca="false">IF(O5278="Won",1,IF(O5278="Lost",0,""))</f>
        <v>0</v>
      </c>
      <c r="X5278" s="25" t="s">
        <v>1835</v>
      </c>
      <c r="Y5278" s="25" t="str">
        <f aca="false">IF(E5278="","Sim","")</f>
        <v/>
      </c>
    </row>
    <row r="5279" customFormat="false" ht="15" hidden="false" customHeight="false" outlineLevel="0" collapsed="false">
      <c r="A5279" s="25" t="s">
        <v>5542</v>
      </c>
      <c r="B5279" s="25" t="s">
        <v>84</v>
      </c>
      <c r="C5279" s="25" t="s">
        <v>93</v>
      </c>
      <c r="D5279" s="25" t="s">
        <v>94</v>
      </c>
      <c r="E5279" s="25" t="s">
        <v>663</v>
      </c>
      <c r="F5279" s="25" t="s">
        <v>146</v>
      </c>
      <c r="G5279" s="26" t="n">
        <v>326.82</v>
      </c>
      <c r="H5279" s="27" t="n">
        <v>1016</v>
      </c>
      <c r="I5279" s="25" t="s">
        <v>147</v>
      </c>
      <c r="K5279" s="25" t="n">
        <v>1991</v>
      </c>
      <c r="L5279" s="25" t="s">
        <v>1834</v>
      </c>
      <c r="M5279" s="25" t="s">
        <v>171</v>
      </c>
      <c r="N5279" s="28" t="n">
        <v>4821</v>
      </c>
      <c r="O5279" s="25" t="s">
        <v>54</v>
      </c>
      <c r="P5279" s="29" t="n">
        <v>43027</v>
      </c>
      <c r="Q5279" s="29" t="n">
        <v>43032</v>
      </c>
      <c r="R5279" s="28" t="n">
        <v>4353</v>
      </c>
      <c r="S5279" s="28" t="n">
        <f aca="false">IF(O5279="Won",R5279,IF(O5279="Lost",0,N5279))</f>
        <v>4353</v>
      </c>
      <c r="T5279" s="30" t="n">
        <f aca="false">IF(AND(P5279&lt;&gt;"",Q5279&lt;&gt;""),Q5279-P5279,"")</f>
        <v>5</v>
      </c>
      <c r="U5279" s="30" t="str">
        <f aca="false">IF(AND(O5279="Engaging",P5279&lt;&gt;""),'Leia-me'!$B$5-P5279,"")</f>
        <v/>
      </c>
      <c r="V5279" s="25" t="str">
        <f aca="false">IF(O5279&lt;&gt;"Engaging","",IF(U5279&lt;='Leia-me'!$B$6,"Saudável",IF(U5279&lt;='Leia-me'!$B$7,"Esfriando",IF(U5279&lt;='Leia-me'!$B$8,"Última chance","Zumbi"))))</f>
        <v/>
      </c>
      <c r="W5279" s="25" t="n">
        <f aca="false">IF(O5279="Won",1,IF(O5279="Lost",0,""))</f>
        <v>1</v>
      </c>
      <c r="X5279" s="25" t="s">
        <v>1835</v>
      </c>
      <c r="Y5279" s="25" t="str">
        <f aca="false">IF(E5279="","Sim","")</f>
        <v/>
      </c>
    </row>
    <row r="5280" customFormat="false" ht="15" hidden="false" customHeight="false" outlineLevel="0" collapsed="false">
      <c r="A5280" s="25" t="s">
        <v>5543</v>
      </c>
      <c r="B5280" s="25" t="s">
        <v>84</v>
      </c>
      <c r="C5280" s="25" t="s">
        <v>93</v>
      </c>
      <c r="D5280" s="25" t="s">
        <v>94</v>
      </c>
      <c r="E5280" s="25" t="s">
        <v>1671</v>
      </c>
      <c r="F5280" s="25" t="s">
        <v>168</v>
      </c>
      <c r="G5280" s="26" t="n">
        <v>3027.46</v>
      </c>
      <c r="H5280" s="27" t="n">
        <v>9516</v>
      </c>
      <c r="I5280" s="25" t="s">
        <v>1672</v>
      </c>
      <c r="K5280" s="25" t="n">
        <v>1984</v>
      </c>
      <c r="L5280" s="25" t="s">
        <v>160</v>
      </c>
      <c r="M5280" s="25" t="s">
        <v>149</v>
      </c>
      <c r="N5280" s="28" t="n">
        <v>3393</v>
      </c>
      <c r="O5280" s="25" t="s">
        <v>55</v>
      </c>
      <c r="P5280" s="29" t="n">
        <v>43030</v>
      </c>
      <c r="Q5280" s="29" t="n">
        <v>43034</v>
      </c>
      <c r="R5280" s="28" t="n">
        <v>0</v>
      </c>
      <c r="S5280" s="28" t="n">
        <f aca="false">IF(O5280="Won",R5280,IF(O5280="Lost",0,N5280))</f>
        <v>0</v>
      </c>
      <c r="T5280" s="30" t="n">
        <f aca="false">IF(AND(P5280&lt;&gt;"",Q5280&lt;&gt;""),Q5280-P5280,"")</f>
        <v>4</v>
      </c>
      <c r="U5280" s="30" t="str">
        <f aca="false">IF(AND(O5280="Engaging",P5280&lt;&gt;""),'Leia-me'!$B$5-P5280,"")</f>
        <v/>
      </c>
      <c r="V5280" s="25" t="str">
        <f aca="false">IF(O5280&lt;&gt;"Engaging","",IF(U5280&lt;='Leia-me'!$B$6,"Saudável",IF(U5280&lt;='Leia-me'!$B$7,"Esfriando",IF(U5280&lt;='Leia-me'!$B$8,"Última chance","Zumbi"))))</f>
        <v/>
      </c>
      <c r="W5280" s="25" t="n">
        <f aca="false">IF(O5280="Won",1,IF(O5280="Lost",0,""))</f>
        <v>0</v>
      </c>
      <c r="Y5280" s="25" t="str">
        <f aca="false">IF(E5280="","Sim","")</f>
        <v/>
      </c>
    </row>
    <row r="5281" customFormat="false" ht="15" hidden="false" customHeight="false" outlineLevel="0" collapsed="false">
      <c r="A5281" s="25" t="s">
        <v>5544</v>
      </c>
      <c r="B5281" s="25" t="s">
        <v>84</v>
      </c>
      <c r="C5281" s="25" t="s">
        <v>93</v>
      </c>
      <c r="D5281" s="25" t="s">
        <v>94</v>
      </c>
      <c r="E5281" s="25" t="s">
        <v>1347</v>
      </c>
      <c r="F5281" s="25" t="s">
        <v>165</v>
      </c>
      <c r="G5281" s="26" t="n">
        <v>665.06</v>
      </c>
      <c r="H5281" s="27" t="n">
        <v>1095</v>
      </c>
      <c r="I5281" s="25" t="s">
        <v>147</v>
      </c>
      <c r="K5281" s="25" t="n">
        <v>1989</v>
      </c>
      <c r="L5281" s="25" t="s">
        <v>170</v>
      </c>
      <c r="M5281" s="25" t="s">
        <v>171</v>
      </c>
      <c r="N5281" s="28" t="n">
        <v>1096</v>
      </c>
      <c r="O5281" s="25" t="s">
        <v>55</v>
      </c>
      <c r="P5281" s="29" t="n">
        <v>43032</v>
      </c>
      <c r="Q5281" s="29" t="n">
        <v>43037</v>
      </c>
      <c r="R5281" s="28" t="n">
        <v>0</v>
      </c>
      <c r="S5281" s="28" t="n">
        <f aca="false">IF(O5281="Won",R5281,IF(O5281="Lost",0,N5281))</f>
        <v>0</v>
      </c>
      <c r="T5281" s="30" t="n">
        <f aca="false">IF(AND(P5281&lt;&gt;"",Q5281&lt;&gt;""),Q5281-P5281,"")</f>
        <v>5</v>
      </c>
      <c r="U5281" s="30" t="str">
        <f aca="false">IF(AND(O5281="Engaging",P5281&lt;&gt;""),'Leia-me'!$B$5-P5281,"")</f>
        <v/>
      </c>
      <c r="V5281" s="25" t="str">
        <f aca="false">IF(O5281&lt;&gt;"Engaging","",IF(U5281&lt;='Leia-me'!$B$6,"Saudável",IF(U5281&lt;='Leia-me'!$B$7,"Esfriando",IF(U5281&lt;='Leia-me'!$B$8,"Última chance","Zumbi"))))</f>
        <v/>
      </c>
      <c r="W5281" s="25" t="n">
        <f aca="false">IF(O5281="Won",1,IF(O5281="Lost",0,""))</f>
        <v>0</v>
      </c>
      <c r="Y5281" s="25" t="str">
        <f aca="false">IF(E5281="","Sim","")</f>
        <v/>
      </c>
    </row>
    <row r="5282" customFormat="false" ht="15" hidden="false" customHeight="false" outlineLevel="0" collapsed="false">
      <c r="A5282" s="25" t="s">
        <v>5545</v>
      </c>
      <c r="B5282" s="25" t="s">
        <v>84</v>
      </c>
      <c r="C5282" s="25" t="s">
        <v>93</v>
      </c>
      <c r="D5282" s="25" t="s">
        <v>94</v>
      </c>
      <c r="E5282" s="25" t="s">
        <v>218</v>
      </c>
      <c r="F5282" s="25" t="s">
        <v>146</v>
      </c>
      <c r="G5282" s="26" t="n">
        <v>4.54</v>
      </c>
      <c r="H5282" s="27" t="n">
        <v>9</v>
      </c>
      <c r="I5282" s="25" t="s">
        <v>147</v>
      </c>
      <c r="K5282" s="25" t="n">
        <v>2017</v>
      </c>
      <c r="L5282" s="25" t="s">
        <v>186</v>
      </c>
      <c r="M5282" s="25" t="s">
        <v>171</v>
      </c>
      <c r="N5282" s="28" t="n">
        <v>550</v>
      </c>
      <c r="O5282" s="25" t="s">
        <v>54</v>
      </c>
      <c r="P5282" s="29" t="n">
        <v>43033</v>
      </c>
      <c r="Q5282" s="29" t="n">
        <v>43035</v>
      </c>
      <c r="R5282" s="28" t="n">
        <v>526</v>
      </c>
      <c r="S5282" s="28" t="n">
        <f aca="false">IF(O5282="Won",R5282,IF(O5282="Lost",0,N5282))</f>
        <v>526</v>
      </c>
      <c r="T5282" s="30" t="n">
        <f aca="false">IF(AND(P5282&lt;&gt;"",Q5282&lt;&gt;""),Q5282-P5282,"")</f>
        <v>2</v>
      </c>
      <c r="U5282" s="30" t="str">
        <f aca="false">IF(AND(O5282="Engaging",P5282&lt;&gt;""),'Leia-me'!$B$5-P5282,"")</f>
        <v/>
      </c>
      <c r="V5282" s="25" t="str">
        <f aca="false">IF(O5282&lt;&gt;"Engaging","",IF(U5282&lt;='Leia-me'!$B$6,"Saudável",IF(U5282&lt;='Leia-me'!$B$7,"Esfriando",IF(U5282&lt;='Leia-me'!$B$8,"Última chance","Zumbi"))))</f>
        <v/>
      </c>
      <c r="W5282" s="25" t="n">
        <f aca="false">IF(O5282="Won",1,IF(O5282="Lost",0,""))</f>
        <v>1</v>
      </c>
      <c r="Y5282" s="25" t="str">
        <f aca="false">IF(E5282="","Sim","")</f>
        <v/>
      </c>
    </row>
    <row r="5283" customFormat="false" ht="15" hidden="false" customHeight="false" outlineLevel="0" collapsed="false">
      <c r="A5283" s="25" t="s">
        <v>5546</v>
      </c>
      <c r="B5283" s="25" t="s">
        <v>84</v>
      </c>
      <c r="C5283" s="25" t="s">
        <v>93</v>
      </c>
      <c r="D5283" s="25" t="s">
        <v>94</v>
      </c>
      <c r="E5283" s="25" t="s">
        <v>193</v>
      </c>
      <c r="F5283" s="25" t="s">
        <v>185</v>
      </c>
      <c r="G5283" s="26" t="n">
        <v>1100.04</v>
      </c>
      <c r="H5283" s="27" t="n">
        <v>2822</v>
      </c>
      <c r="I5283" s="25" t="s">
        <v>147</v>
      </c>
      <c r="K5283" s="25" t="n">
        <v>1996</v>
      </c>
      <c r="L5283" s="25" t="s">
        <v>170</v>
      </c>
      <c r="M5283" s="25" t="s">
        <v>171</v>
      </c>
      <c r="N5283" s="28" t="n">
        <v>1096</v>
      </c>
      <c r="O5283" s="25" t="s">
        <v>56</v>
      </c>
      <c r="P5283" s="29" t="n">
        <v>43038</v>
      </c>
      <c r="Q5283" s="33"/>
      <c r="R5283" s="34"/>
      <c r="S5283" s="28" t="n">
        <f aca="false">IF(O5283="Won",R5283,IF(O5283="Lost",0,N5283))</f>
        <v>1096</v>
      </c>
      <c r="T5283" s="30" t="str">
        <f aca="false">IF(AND(P5283&lt;&gt;"",Q5283&lt;&gt;""),Q5283-P5283,"")</f>
        <v/>
      </c>
      <c r="U5283" s="30" t="n">
        <f aca="false">IF(AND(O5283="Engaging",P5283&lt;&gt;""),'Leia-me'!$B$5-P5283,"")</f>
        <v>62</v>
      </c>
      <c r="V5283" s="25" t="str">
        <f aca="false">IF(O5283&lt;&gt;"Engaging","",IF(U5283&lt;='Leia-me'!$B$6,"Saudável",IF(U5283&lt;='Leia-me'!$B$7,"Esfriando",IF(U5283&lt;='Leia-me'!$B$8,"Última chance","Zumbi"))))</f>
        <v>Saudável</v>
      </c>
      <c r="W5283" s="25" t="str">
        <f aca="false">IF(O5283="Won",1,IF(O5283="Lost",0,""))</f>
        <v/>
      </c>
      <c r="Y5283" s="25" t="str">
        <f aca="false">IF(E5283="","Sim","")</f>
        <v/>
      </c>
    </row>
    <row r="5284" customFormat="false" ht="15" hidden="false" customHeight="false" outlineLevel="0" collapsed="false">
      <c r="A5284" s="25" t="s">
        <v>5547</v>
      </c>
      <c r="B5284" s="25" t="s">
        <v>84</v>
      </c>
      <c r="C5284" s="25" t="s">
        <v>93</v>
      </c>
      <c r="D5284" s="25" t="s">
        <v>94</v>
      </c>
      <c r="E5284" s="25" t="s">
        <v>218</v>
      </c>
      <c r="F5284" s="25" t="s">
        <v>146</v>
      </c>
      <c r="G5284" s="26" t="n">
        <v>4.54</v>
      </c>
      <c r="H5284" s="27" t="n">
        <v>9</v>
      </c>
      <c r="I5284" s="25" t="s">
        <v>147</v>
      </c>
      <c r="K5284" s="25" t="n">
        <v>2017</v>
      </c>
      <c r="L5284" s="25" t="s">
        <v>170</v>
      </c>
      <c r="M5284" s="25" t="s">
        <v>171</v>
      </c>
      <c r="N5284" s="28" t="n">
        <v>1096</v>
      </c>
      <c r="O5284" s="25" t="s">
        <v>55</v>
      </c>
      <c r="P5284" s="29" t="n">
        <v>43041</v>
      </c>
      <c r="Q5284" s="29" t="n">
        <v>43044</v>
      </c>
      <c r="R5284" s="28" t="n">
        <v>0</v>
      </c>
      <c r="S5284" s="28" t="n">
        <f aca="false">IF(O5284="Won",R5284,IF(O5284="Lost",0,N5284))</f>
        <v>0</v>
      </c>
      <c r="T5284" s="30" t="n">
        <f aca="false">IF(AND(P5284&lt;&gt;"",Q5284&lt;&gt;""),Q5284-P5284,"")</f>
        <v>3</v>
      </c>
      <c r="U5284" s="30" t="str">
        <f aca="false">IF(AND(O5284="Engaging",P5284&lt;&gt;""),'Leia-me'!$B$5-P5284,"")</f>
        <v/>
      </c>
      <c r="V5284" s="25" t="str">
        <f aca="false">IF(O5284&lt;&gt;"Engaging","",IF(U5284&lt;='Leia-me'!$B$6,"Saudável",IF(U5284&lt;='Leia-me'!$B$7,"Esfriando",IF(U5284&lt;='Leia-me'!$B$8,"Última chance","Zumbi"))))</f>
        <v/>
      </c>
      <c r="W5284" s="25" t="n">
        <f aca="false">IF(O5284="Won",1,IF(O5284="Lost",0,""))</f>
        <v>0</v>
      </c>
      <c r="Y5284" s="25" t="str">
        <f aca="false">IF(E5284="","Sim","")</f>
        <v/>
      </c>
    </row>
    <row r="5285" customFormat="false" ht="15" hidden="false" customHeight="false" outlineLevel="0" collapsed="false">
      <c r="A5285" s="25" t="s">
        <v>5548</v>
      </c>
      <c r="B5285" s="25" t="s">
        <v>84</v>
      </c>
      <c r="C5285" s="25" t="s">
        <v>93</v>
      </c>
      <c r="D5285" s="25" t="s">
        <v>94</v>
      </c>
      <c r="E5285" s="25" t="s">
        <v>2530</v>
      </c>
      <c r="F5285" s="25" t="s">
        <v>185</v>
      </c>
      <c r="G5285" s="26" t="n">
        <v>527.11</v>
      </c>
      <c r="H5285" s="27" t="n">
        <v>1428</v>
      </c>
      <c r="I5285" s="25" t="s">
        <v>147</v>
      </c>
      <c r="J5285" s="25" t="s">
        <v>193</v>
      </c>
      <c r="K5285" s="25" t="n">
        <v>2011</v>
      </c>
      <c r="L5285" s="25" t="s">
        <v>186</v>
      </c>
      <c r="M5285" s="25" t="s">
        <v>171</v>
      </c>
      <c r="N5285" s="28" t="n">
        <v>550</v>
      </c>
      <c r="O5285" s="25" t="s">
        <v>56</v>
      </c>
      <c r="P5285" s="29" t="n">
        <v>43044</v>
      </c>
      <c r="Q5285" s="33"/>
      <c r="R5285" s="34"/>
      <c r="S5285" s="28" t="n">
        <f aca="false">IF(O5285="Won",R5285,IF(O5285="Lost",0,N5285))</f>
        <v>550</v>
      </c>
      <c r="T5285" s="30" t="str">
        <f aca="false">IF(AND(P5285&lt;&gt;"",Q5285&lt;&gt;""),Q5285-P5285,"")</f>
        <v/>
      </c>
      <c r="U5285" s="30" t="n">
        <f aca="false">IF(AND(O5285="Engaging",P5285&lt;&gt;""),'Leia-me'!$B$5-P5285,"")</f>
        <v>56</v>
      </c>
      <c r="V5285" s="25" t="str">
        <f aca="false">IF(O5285&lt;&gt;"Engaging","",IF(U5285&lt;='Leia-me'!$B$6,"Saudável",IF(U5285&lt;='Leia-me'!$B$7,"Esfriando",IF(U5285&lt;='Leia-me'!$B$8,"Última chance","Zumbi"))))</f>
        <v>Saudável</v>
      </c>
      <c r="W5285" s="25" t="str">
        <f aca="false">IF(O5285="Won",1,IF(O5285="Lost",0,""))</f>
        <v/>
      </c>
      <c r="Y5285" s="25" t="str">
        <f aca="false">IF(E5285="","Sim","")</f>
        <v/>
      </c>
    </row>
    <row r="5286" customFormat="false" ht="15" hidden="false" customHeight="false" outlineLevel="0" collapsed="false">
      <c r="A5286" s="25" t="s">
        <v>5549</v>
      </c>
      <c r="B5286" s="25" t="s">
        <v>84</v>
      </c>
      <c r="C5286" s="25" t="s">
        <v>93</v>
      </c>
      <c r="D5286" s="25" t="s">
        <v>94</v>
      </c>
      <c r="E5286" s="25" t="s">
        <v>1347</v>
      </c>
      <c r="F5286" s="25" t="s">
        <v>165</v>
      </c>
      <c r="G5286" s="26" t="n">
        <v>665.06</v>
      </c>
      <c r="H5286" s="27" t="n">
        <v>1095</v>
      </c>
      <c r="I5286" s="25" t="s">
        <v>147</v>
      </c>
      <c r="K5286" s="25" t="n">
        <v>1989</v>
      </c>
      <c r="L5286" s="25" t="s">
        <v>170</v>
      </c>
      <c r="M5286" s="25" t="s">
        <v>171</v>
      </c>
      <c r="N5286" s="28" t="n">
        <v>1096</v>
      </c>
      <c r="O5286" s="25" t="s">
        <v>55</v>
      </c>
      <c r="P5286" s="29" t="n">
        <v>43049</v>
      </c>
      <c r="Q5286" s="29" t="n">
        <v>43055</v>
      </c>
      <c r="R5286" s="28" t="n">
        <v>0</v>
      </c>
      <c r="S5286" s="28" t="n">
        <f aca="false">IF(O5286="Won",R5286,IF(O5286="Lost",0,N5286))</f>
        <v>0</v>
      </c>
      <c r="T5286" s="30" t="n">
        <f aca="false">IF(AND(P5286&lt;&gt;"",Q5286&lt;&gt;""),Q5286-P5286,"")</f>
        <v>6</v>
      </c>
      <c r="U5286" s="30" t="str">
        <f aca="false">IF(AND(O5286="Engaging",P5286&lt;&gt;""),'Leia-me'!$B$5-P5286,"")</f>
        <v/>
      </c>
      <c r="V5286" s="25" t="str">
        <f aca="false">IF(O5286&lt;&gt;"Engaging","",IF(U5286&lt;='Leia-me'!$B$6,"Saudável",IF(U5286&lt;='Leia-me'!$B$7,"Esfriando",IF(U5286&lt;='Leia-me'!$B$8,"Última chance","Zumbi"))))</f>
        <v/>
      </c>
      <c r="W5286" s="25" t="n">
        <f aca="false">IF(O5286="Won",1,IF(O5286="Lost",0,""))</f>
        <v>0</v>
      </c>
      <c r="Y5286" s="25" t="str">
        <f aca="false">IF(E5286="","Sim","")</f>
        <v/>
      </c>
    </row>
    <row r="5287" customFormat="false" ht="15" hidden="false" customHeight="false" outlineLevel="0" collapsed="false">
      <c r="A5287" s="25" t="s">
        <v>5550</v>
      </c>
      <c r="B5287" s="25" t="s">
        <v>84</v>
      </c>
      <c r="C5287" s="25" t="s">
        <v>93</v>
      </c>
      <c r="D5287" s="25" t="s">
        <v>94</v>
      </c>
      <c r="E5287" s="25" t="s">
        <v>1189</v>
      </c>
      <c r="F5287" s="25" t="s">
        <v>211</v>
      </c>
      <c r="G5287" s="26" t="n">
        <v>702.72</v>
      </c>
      <c r="H5287" s="27" t="n">
        <v>1831</v>
      </c>
      <c r="I5287" s="25" t="s">
        <v>147</v>
      </c>
      <c r="K5287" s="25" t="n">
        <v>2004</v>
      </c>
      <c r="L5287" s="25" t="s">
        <v>170</v>
      </c>
      <c r="M5287" s="25" t="s">
        <v>171</v>
      </c>
      <c r="N5287" s="28" t="n">
        <v>1096</v>
      </c>
      <c r="O5287" s="25" t="s">
        <v>54</v>
      </c>
      <c r="P5287" s="29" t="n">
        <v>43052</v>
      </c>
      <c r="Q5287" s="29" t="n">
        <v>43059</v>
      </c>
      <c r="R5287" s="28" t="n">
        <v>1224</v>
      </c>
      <c r="S5287" s="28" t="n">
        <f aca="false">IF(O5287="Won",R5287,IF(O5287="Lost",0,N5287))</f>
        <v>1224</v>
      </c>
      <c r="T5287" s="30" t="n">
        <f aca="false">IF(AND(P5287&lt;&gt;"",Q5287&lt;&gt;""),Q5287-P5287,"")</f>
        <v>7</v>
      </c>
      <c r="U5287" s="30" t="str">
        <f aca="false">IF(AND(O5287="Engaging",P5287&lt;&gt;""),'Leia-me'!$B$5-P5287,"")</f>
        <v/>
      </c>
      <c r="V5287" s="25" t="str">
        <f aca="false">IF(O5287&lt;&gt;"Engaging","",IF(U5287&lt;='Leia-me'!$B$6,"Saudável",IF(U5287&lt;='Leia-me'!$B$7,"Esfriando",IF(U5287&lt;='Leia-me'!$B$8,"Última chance","Zumbi"))))</f>
        <v/>
      </c>
      <c r="W5287" s="25" t="n">
        <f aca="false">IF(O5287="Won",1,IF(O5287="Lost",0,""))</f>
        <v>1</v>
      </c>
      <c r="Y5287" s="25" t="str">
        <f aca="false">IF(E5287="","Sim","")</f>
        <v/>
      </c>
    </row>
    <row r="5288" customFormat="false" ht="15" hidden="false" customHeight="false" outlineLevel="0" collapsed="false">
      <c r="A5288" s="25" t="s">
        <v>5551</v>
      </c>
      <c r="B5288" s="25" t="s">
        <v>84</v>
      </c>
      <c r="C5288" s="25" t="s">
        <v>93</v>
      </c>
      <c r="D5288" s="25" t="s">
        <v>94</v>
      </c>
      <c r="E5288" s="25" t="s">
        <v>210</v>
      </c>
      <c r="F5288" s="25" t="s">
        <v>211</v>
      </c>
      <c r="G5288" s="26" t="n">
        <v>718.62</v>
      </c>
      <c r="H5288" s="27" t="n">
        <v>2448</v>
      </c>
      <c r="I5288" s="25" t="s">
        <v>147</v>
      </c>
      <c r="K5288" s="25" t="n">
        <v>2001</v>
      </c>
      <c r="L5288" s="25" t="s">
        <v>170</v>
      </c>
      <c r="M5288" s="25" t="s">
        <v>171</v>
      </c>
      <c r="N5288" s="28" t="n">
        <v>1096</v>
      </c>
      <c r="O5288" s="25" t="s">
        <v>56</v>
      </c>
      <c r="P5288" s="29" t="n">
        <v>43053</v>
      </c>
      <c r="Q5288" s="33"/>
      <c r="R5288" s="34"/>
      <c r="S5288" s="28" t="n">
        <f aca="false">IF(O5288="Won",R5288,IF(O5288="Lost",0,N5288))</f>
        <v>1096</v>
      </c>
      <c r="T5288" s="30" t="str">
        <f aca="false">IF(AND(P5288&lt;&gt;"",Q5288&lt;&gt;""),Q5288-P5288,"")</f>
        <v/>
      </c>
      <c r="U5288" s="30" t="n">
        <f aca="false">IF(AND(O5288="Engaging",P5288&lt;&gt;""),'Leia-me'!$B$5-P5288,"")</f>
        <v>47</v>
      </c>
      <c r="V5288" s="25" t="str">
        <f aca="false">IF(O5288&lt;&gt;"Engaging","",IF(U5288&lt;='Leia-me'!$B$6,"Saudável",IF(U5288&lt;='Leia-me'!$B$7,"Esfriando",IF(U5288&lt;='Leia-me'!$B$8,"Última chance","Zumbi"))))</f>
        <v>Saudável</v>
      </c>
      <c r="W5288" s="25" t="str">
        <f aca="false">IF(O5288="Won",1,IF(O5288="Lost",0,""))</f>
        <v/>
      </c>
      <c r="Y5288" s="25" t="str">
        <f aca="false">IF(E5288="","Sim","")</f>
        <v/>
      </c>
    </row>
    <row r="5289" customFormat="false" ht="15" hidden="false" customHeight="false" outlineLevel="0" collapsed="false">
      <c r="A5289" s="25" t="s">
        <v>5552</v>
      </c>
      <c r="B5289" s="25" t="s">
        <v>84</v>
      </c>
      <c r="C5289" s="25" t="s">
        <v>93</v>
      </c>
      <c r="D5289" s="25" t="s">
        <v>94</v>
      </c>
      <c r="E5289" s="25" t="s">
        <v>1795</v>
      </c>
      <c r="F5289" s="25" t="s">
        <v>177</v>
      </c>
      <c r="G5289" s="26" t="n">
        <v>355.23</v>
      </c>
      <c r="H5289" s="27" t="n">
        <v>853</v>
      </c>
      <c r="I5289" s="25" t="s">
        <v>147</v>
      </c>
      <c r="K5289" s="25" t="n">
        <v>1994</v>
      </c>
      <c r="L5289" s="25" t="s">
        <v>170</v>
      </c>
      <c r="M5289" s="25" t="s">
        <v>171</v>
      </c>
      <c r="N5289" s="28" t="n">
        <v>1096</v>
      </c>
      <c r="O5289" s="25" t="s">
        <v>55</v>
      </c>
      <c r="P5289" s="29" t="n">
        <v>43057</v>
      </c>
      <c r="Q5289" s="29" t="n">
        <v>43075</v>
      </c>
      <c r="R5289" s="28" t="n">
        <v>0</v>
      </c>
      <c r="S5289" s="28" t="n">
        <f aca="false">IF(O5289="Won",R5289,IF(O5289="Lost",0,N5289))</f>
        <v>0</v>
      </c>
      <c r="T5289" s="30" t="n">
        <f aca="false">IF(AND(P5289&lt;&gt;"",Q5289&lt;&gt;""),Q5289-P5289,"")</f>
        <v>18</v>
      </c>
      <c r="U5289" s="30" t="str">
        <f aca="false">IF(AND(O5289="Engaging",P5289&lt;&gt;""),'Leia-me'!$B$5-P5289,"")</f>
        <v/>
      </c>
      <c r="V5289" s="25" t="str">
        <f aca="false">IF(O5289&lt;&gt;"Engaging","",IF(U5289&lt;='Leia-me'!$B$6,"Saudável",IF(U5289&lt;='Leia-me'!$B$7,"Esfriando",IF(U5289&lt;='Leia-me'!$B$8,"Última chance","Zumbi"))))</f>
        <v/>
      </c>
      <c r="W5289" s="25" t="n">
        <f aca="false">IF(O5289="Won",1,IF(O5289="Lost",0,""))</f>
        <v>0</v>
      </c>
      <c r="Y5289" s="25" t="str">
        <f aca="false">IF(E5289="","Sim","")</f>
        <v/>
      </c>
    </row>
    <row r="5290" customFormat="false" ht="15" hidden="false" customHeight="false" outlineLevel="0" collapsed="false">
      <c r="A5290" s="25" t="s">
        <v>5553</v>
      </c>
      <c r="B5290" s="25" t="s">
        <v>84</v>
      </c>
      <c r="C5290" s="25" t="s">
        <v>93</v>
      </c>
      <c r="D5290" s="25" t="s">
        <v>94</v>
      </c>
      <c r="E5290" s="25" t="s">
        <v>1690</v>
      </c>
      <c r="F5290" s="25" t="s">
        <v>211</v>
      </c>
      <c r="G5290" s="26" t="n">
        <v>2520.83</v>
      </c>
      <c r="H5290" s="27" t="n">
        <v>3502</v>
      </c>
      <c r="I5290" s="25" t="s">
        <v>147</v>
      </c>
      <c r="K5290" s="25" t="n">
        <v>1990</v>
      </c>
      <c r="L5290" s="25" t="s">
        <v>186</v>
      </c>
      <c r="M5290" s="25" t="s">
        <v>171</v>
      </c>
      <c r="N5290" s="28" t="n">
        <v>550</v>
      </c>
      <c r="O5290" s="25" t="s">
        <v>54</v>
      </c>
      <c r="P5290" s="29" t="n">
        <v>43058</v>
      </c>
      <c r="Q5290" s="29" t="n">
        <v>43059</v>
      </c>
      <c r="R5290" s="28" t="n">
        <v>678</v>
      </c>
      <c r="S5290" s="28" t="n">
        <f aca="false">IF(O5290="Won",R5290,IF(O5290="Lost",0,N5290))</f>
        <v>678</v>
      </c>
      <c r="T5290" s="30" t="n">
        <f aca="false">IF(AND(P5290&lt;&gt;"",Q5290&lt;&gt;""),Q5290-P5290,"")</f>
        <v>1</v>
      </c>
      <c r="U5290" s="30" t="str">
        <f aca="false">IF(AND(O5290="Engaging",P5290&lt;&gt;""),'Leia-me'!$B$5-P5290,"")</f>
        <v/>
      </c>
      <c r="V5290" s="25" t="str">
        <f aca="false">IF(O5290&lt;&gt;"Engaging","",IF(U5290&lt;='Leia-me'!$B$6,"Saudável",IF(U5290&lt;='Leia-me'!$B$7,"Esfriando",IF(U5290&lt;='Leia-me'!$B$8,"Última chance","Zumbi"))))</f>
        <v/>
      </c>
      <c r="W5290" s="25" t="n">
        <f aca="false">IF(O5290="Won",1,IF(O5290="Lost",0,""))</f>
        <v>1</v>
      </c>
      <c r="Y5290" s="25" t="str">
        <f aca="false">IF(E5290="","Sim","")</f>
        <v/>
      </c>
    </row>
    <row r="5291" customFormat="false" ht="15" hidden="false" customHeight="false" outlineLevel="0" collapsed="false">
      <c r="A5291" s="25" t="s">
        <v>5554</v>
      </c>
      <c r="B5291" s="25" t="s">
        <v>84</v>
      </c>
      <c r="C5291" s="25" t="s">
        <v>93</v>
      </c>
      <c r="D5291" s="25" t="s">
        <v>94</v>
      </c>
      <c r="E5291" s="25" t="s">
        <v>193</v>
      </c>
      <c r="F5291" s="25" t="s">
        <v>185</v>
      </c>
      <c r="G5291" s="26" t="n">
        <v>1100.04</v>
      </c>
      <c r="H5291" s="27" t="n">
        <v>2822</v>
      </c>
      <c r="I5291" s="25" t="s">
        <v>147</v>
      </c>
      <c r="K5291" s="25" t="n">
        <v>1996</v>
      </c>
      <c r="L5291" s="25" t="s">
        <v>1834</v>
      </c>
      <c r="M5291" s="25" t="s">
        <v>171</v>
      </c>
      <c r="N5291" s="28" t="n">
        <v>4821</v>
      </c>
      <c r="O5291" s="25" t="s">
        <v>54</v>
      </c>
      <c r="P5291" s="29" t="n">
        <v>43063</v>
      </c>
      <c r="Q5291" s="29" t="n">
        <v>43078</v>
      </c>
      <c r="R5291" s="28" t="n">
        <v>4445</v>
      </c>
      <c r="S5291" s="28" t="n">
        <f aca="false">IF(O5291="Won",R5291,IF(O5291="Lost",0,N5291))</f>
        <v>4445</v>
      </c>
      <c r="T5291" s="30" t="n">
        <f aca="false">IF(AND(P5291&lt;&gt;"",Q5291&lt;&gt;""),Q5291-P5291,"")</f>
        <v>15</v>
      </c>
      <c r="U5291" s="30" t="str">
        <f aca="false">IF(AND(O5291="Engaging",P5291&lt;&gt;""),'Leia-me'!$B$5-P5291,"")</f>
        <v/>
      </c>
      <c r="V5291" s="25" t="str">
        <f aca="false">IF(O5291&lt;&gt;"Engaging","",IF(U5291&lt;='Leia-me'!$B$6,"Saudável",IF(U5291&lt;='Leia-me'!$B$7,"Esfriando",IF(U5291&lt;='Leia-me'!$B$8,"Última chance","Zumbi"))))</f>
        <v/>
      </c>
      <c r="W5291" s="25" t="n">
        <f aca="false">IF(O5291="Won",1,IF(O5291="Lost",0,""))</f>
        <v>1</v>
      </c>
      <c r="X5291" s="25" t="s">
        <v>1835</v>
      </c>
      <c r="Y5291" s="25" t="str">
        <f aca="false">IF(E5291="","Sim","")</f>
        <v/>
      </c>
    </row>
    <row r="5292" customFormat="false" ht="15" hidden="false" customHeight="false" outlineLevel="0" collapsed="false">
      <c r="A5292" s="25" t="s">
        <v>5555</v>
      </c>
      <c r="B5292" s="25" t="s">
        <v>84</v>
      </c>
      <c r="C5292" s="25" t="s">
        <v>93</v>
      </c>
      <c r="D5292" s="25" t="s">
        <v>94</v>
      </c>
      <c r="E5292" s="25" t="s">
        <v>151</v>
      </c>
      <c r="F5292" s="25" t="s">
        <v>146</v>
      </c>
      <c r="G5292" s="26" t="n">
        <v>587.34</v>
      </c>
      <c r="H5292" s="27" t="n">
        <v>1356</v>
      </c>
      <c r="I5292" s="25" t="s">
        <v>152</v>
      </c>
      <c r="K5292" s="25" t="n">
        <v>2012</v>
      </c>
      <c r="L5292" s="25" t="s">
        <v>170</v>
      </c>
      <c r="M5292" s="25" t="s">
        <v>171</v>
      </c>
      <c r="N5292" s="28" t="n">
        <v>1096</v>
      </c>
      <c r="O5292" s="25" t="s">
        <v>56</v>
      </c>
      <c r="P5292" s="29" t="n">
        <v>43084</v>
      </c>
      <c r="Q5292" s="33"/>
      <c r="R5292" s="34"/>
      <c r="S5292" s="28" t="n">
        <f aca="false">IF(O5292="Won",R5292,IF(O5292="Lost",0,N5292))</f>
        <v>1096</v>
      </c>
      <c r="T5292" s="30" t="str">
        <f aca="false">IF(AND(P5292&lt;&gt;"",Q5292&lt;&gt;""),Q5292-P5292,"")</f>
        <v/>
      </c>
      <c r="U5292" s="30" t="n">
        <f aca="false">IF(AND(O5292="Engaging",P5292&lt;&gt;""),'Leia-me'!$B$5-P5292,"")</f>
        <v>16</v>
      </c>
      <c r="V5292" s="25" t="str">
        <f aca="false">IF(O5292&lt;&gt;"Engaging","",IF(U5292&lt;='Leia-me'!$B$6,"Saudável",IF(U5292&lt;='Leia-me'!$B$7,"Esfriando",IF(U5292&lt;='Leia-me'!$B$8,"Última chance","Zumbi"))))</f>
        <v>Saudável</v>
      </c>
      <c r="W5292" s="25" t="str">
        <f aca="false">IF(O5292="Won",1,IF(O5292="Lost",0,""))</f>
        <v/>
      </c>
      <c r="Y5292" s="25" t="str">
        <f aca="false">IF(E5292="","Sim","")</f>
        <v/>
      </c>
    </row>
    <row r="5293" customFormat="false" ht="15" hidden="false" customHeight="false" outlineLevel="0" collapsed="false">
      <c r="A5293" s="25" t="s">
        <v>5556</v>
      </c>
      <c r="B5293" s="25" t="s">
        <v>84</v>
      </c>
      <c r="C5293" s="25" t="s">
        <v>93</v>
      </c>
      <c r="D5293" s="25" t="s">
        <v>96</v>
      </c>
      <c r="E5293" s="25" t="s">
        <v>421</v>
      </c>
      <c r="F5293" s="25" t="s">
        <v>146</v>
      </c>
      <c r="G5293" s="26" t="n">
        <v>2818.38</v>
      </c>
      <c r="H5293" s="27" t="n">
        <v>6290</v>
      </c>
      <c r="I5293" s="25" t="s">
        <v>147</v>
      </c>
      <c r="K5293" s="25" t="n">
        <v>1994</v>
      </c>
      <c r="L5293" s="25" t="s">
        <v>178</v>
      </c>
      <c r="M5293" s="25" t="s">
        <v>171</v>
      </c>
      <c r="N5293" s="28" t="n">
        <v>5482</v>
      </c>
      <c r="O5293" s="25" t="s">
        <v>54</v>
      </c>
      <c r="P5293" s="29" t="n">
        <v>42694</v>
      </c>
      <c r="Q5293" s="29" t="n">
        <v>42808</v>
      </c>
      <c r="R5293" s="28" t="n">
        <v>5585</v>
      </c>
      <c r="S5293" s="28" t="n">
        <f aca="false">IF(O5293="Won",R5293,IF(O5293="Lost",0,N5293))</f>
        <v>5585</v>
      </c>
      <c r="T5293" s="30" t="n">
        <f aca="false">IF(AND(P5293&lt;&gt;"",Q5293&lt;&gt;""),Q5293-P5293,"")</f>
        <v>114</v>
      </c>
      <c r="U5293" s="30" t="str">
        <f aca="false">IF(AND(O5293="Engaging",P5293&lt;&gt;""),'Leia-me'!$B$5-P5293,"")</f>
        <v/>
      </c>
      <c r="V5293" s="25" t="str">
        <f aca="false">IF(O5293&lt;&gt;"Engaging","",IF(U5293&lt;='Leia-me'!$B$6,"Saudável",IF(U5293&lt;='Leia-me'!$B$7,"Esfriando",IF(U5293&lt;='Leia-me'!$B$8,"Última chance","Zumbi"))))</f>
        <v/>
      </c>
      <c r="W5293" s="25" t="n">
        <f aca="false">IF(O5293="Won",1,IF(O5293="Lost",0,""))</f>
        <v>1</v>
      </c>
      <c r="Y5293" s="25" t="str">
        <f aca="false">IF(E5293="","Sim","")</f>
        <v/>
      </c>
    </row>
    <row r="5294" customFormat="false" ht="15" hidden="false" customHeight="false" outlineLevel="0" collapsed="false">
      <c r="A5294" s="25" t="s">
        <v>5557</v>
      </c>
      <c r="B5294" s="25" t="s">
        <v>84</v>
      </c>
      <c r="C5294" s="25" t="s">
        <v>93</v>
      </c>
      <c r="D5294" s="25" t="s">
        <v>96</v>
      </c>
      <c r="E5294" s="25" t="s">
        <v>494</v>
      </c>
      <c r="F5294" s="25" t="s">
        <v>192</v>
      </c>
      <c r="G5294" s="26" t="n">
        <v>11698.03</v>
      </c>
      <c r="H5294" s="27" t="n">
        <v>34288</v>
      </c>
      <c r="I5294" s="25" t="s">
        <v>147</v>
      </c>
      <c r="K5294" s="25" t="n">
        <v>1982</v>
      </c>
      <c r="L5294" s="25" t="s">
        <v>186</v>
      </c>
      <c r="M5294" s="25" t="s">
        <v>171</v>
      </c>
      <c r="N5294" s="28" t="n">
        <v>550</v>
      </c>
      <c r="O5294" s="25" t="s">
        <v>54</v>
      </c>
      <c r="P5294" s="29" t="n">
        <v>42695</v>
      </c>
      <c r="Q5294" s="29" t="n">
        <v>42815</v>
      </c>
      <c r="R5294" s="28" t="n">
        <v>462</v>
      </c>
      <c r="S5294" s="28" t="n">
        <f aca="false">IF(O5294="Won",R5294,IF(O5294="Lost",0,N5294))</f>
        <v>462</v>
      </c>
      <c r="T5294" s="30" t="n">
        <f aca="false">IF(AND(P5294&lt;&gt;"",Q5294&lt;&gt;""),Q5294-P5294,"")</f>
        <v>120</v>
      </c>
      <c r="U5294" s="30" t="str">
        <f aca="false">IF(AND(O5294="Engaging",P5294&lt;&gt;""),'Leia-me'!$B$5-P5294,"")</f>
        <v/>
      </c>
      <c r="V5294" s="25" t="str">
        <f aca="false">IF(O5294&lt;&gt;"Engaging","",IF(U5294&lt;='Leia-me'!$B$6,"Saudável",IF(U5294&lt;='Leia-me'!$B$7,"Esfriando",IF(U5294&lt;='Leia-me'!$B$8,"Última chance","Zumbi"))))</f>
        <v/>
      </c>
      <c r="W5294" s="25" t="n">
        <f aca="false">IF(O5294="Won",1,IF(O5294="Lost",0,""))</f>
        <v>1</v>
      </c>
      <c r="Y5294" s="25" t="str">
        <f aca="false">IF(E5294="","Sim","")</f>
        <v/>
      </c>
    </row>
    <row r="5295" customFormat="false" ht="15" hidden="false" customHeight="false" outlineLevel="0" collapsed="false">
      <c r="A5295" s="25" t="s">
        <v>5558</v>
      </c>
      <c r="B5295" s="25" t="s">
        <v>84</v>
      </c>
      <c r="C5295" s="25" t="s">
        <v>93</v>
      </c>
      <c r="D5295" s="25" t="s">
        <v>96</v>
      </c>
      <c r="E5295" s="25" t="s">
        <v>1189</v>
      </c>
      <c r="F5295" s="25" t="s">
        <v>211</v>
      </c>
      <c r="G5295" s="26" t="n">
        <v>702.72</v>
      </c>
      <c r="H5295" s="27" t="n">
        <v>1831</v>
      </c>
      <c r="I5295" s="25" t="s">
        <v>147</v>
      </c>
      <c r="K5295" s="25" t="n">
        <v>2004</v>
      </c>
      <c r="L5295" s="25" t="s">
        <v>148</v>
      </c>
      <c r="M5295" s="25" t="s">
        <v>149</v>
      </c>
      <c r="N5295" s="28" t="n">
        <v>55</v>
      </c>
      <c r="O5295" s="25" t="s">
        <v>55</v>
      </c>
      <c r="P5295" s="29" t="n">
        <v>42697</v>
      </c>
      <c r="Q5295" s="29" t="n">
        <v>42824</v>
      </c>
      <c r="R5295" s="28" t="n">
        <v>0</v>
      </c>
      <c r="S5295" s="28" t="n">
        <f aca="false">IF(O5295="Won",R5295,IF(O5295="Lost",0,N5295))</f>
        <v>0</v>
      </c>
      <c r="T5295" s="30" t="n">
        <f aca="false">IF(AND(P5295&lt;&gt;"",Q5295&lt;&gt;""),Q5295-P5295,"")</f>
        <v>127</v>
      </c>
      <c r="U5295" s="30" t="str">
        <f aca="false">IF(AND(O5295="Engaging",P5295&lt;&gt;""),'Leia-me'!$B$5-P5295,"")</f>
        <v/>
      </c>
      <c r="V5295" s="25" t="str">
        <f aca="false">IF(O5295&lt;&gt;"Engaging","",IF(U5295&lt;='Leia-me'!$B$6,"Saudável",IF(U5295&lt;='Leia-me'!$B$7,"Esfriando",IF(U5295&lt;='Leia-me'!$B$8,"Última chance","Zumbi"))))</f>
        <v/>
      </c>
      <c r="W5295" s="25" t="n">
        <f aca="false">IF(O5295="Won",1,IF(O5295="Lost",0,""))</f>
        <v>0</v>
      </c>
      <c r="Y5295" s="25" t="str">
        <f aca="false">IF(E5295="","Sim","")</f>
        <v/>
      </c>
    </row>
    <row r="5296" customFormat="false" ht="15" hidden="false" customHeight="false" outlineLevel="0" collapsed="false">
      <c r="A5296" s="25" t="s">
        <v>5559</v>
      </c>
      <c r="B5296" s="25" t="s">
        <v>84</v>
      </c>
      <c r="C5296" s="25" t="s">
        <v>93</v>
      </c>
      <c r="D5296" s="25" t="s">
        <v>96</v>
      </c>
      <c r="E5296" s="25" t="s">
        <v>463</v>
      </c>
      <c r="F5296" s="25" t="s">
        <v>211</v>
      </c>
      <c r="G5296" s="26" t="n">
        <v>2261.05</v>
      </c>
      <c r="H5296" s="27" t="n">
        <v>3851</v>
      </c>
      <c r="I5296" s="25" t="s">
        <v>147</v>
      </c>
      <c r="K5296" s="25" t="n">
        <v>2005</v>
      </c>
      <c r="L5296" s="25" t="s">
        <v>160</v>
      </c>
      <c r="M5296" s="25" t="s">
        <v>149</v>
      </c>
      <c r="N5296" s="28" t="n">
        <v>3393</v>
      </c>
      <c r="O5296" s="25" t="s">
        <v>54</v>
      </c>
      <c r="P5296" s="29" t="n">
        <v>42709</v>
      </c>
      <c r="Q5296" s="29" t="n">
        <v>42817</v>
      </c>
      <c r="R5296" s="28" t="n">
        <v>3415</v>
      </c>
      <c r="S5296" s="28" t="n">
        <f aca="false">IF(O5296="Won",R5296,IF(O5296="Lost",0,N5296))</f>
        <v>3415</v>
      </c>
      <c r="T5296" s="30" t="n">
        <f aca="false">IF(AND(P5296&lt;&gt;"",Q5296&lt;&gt;""),Q5296-P5296,"")</f>
        <v>108</v>
      </c>
      <c r="U5296" s="30" t="str">
        <f aca="false">IF(AND(O5296="Engaging",P5296&lt;&gt;""),'Leia-me'!$B$5-P5296,"")</f>
        <v/>
      </c>
      <c r="V5296" s="25" t="str">
        <f aca="false">IF(O5296&lt;&gt;"Engaging","",IF(U5296&lt;='Leia-me'!$B$6,"Saudável",IF(U5296&lt;='Leia-me'!$B$7,"Esfriando",IF(U5296&lt;='Leia-me'!$B$8,"Última chance","Zumbi"))))</f>
        <v/>
      </c>
      <c r="W5296" s="25" t="n">
        <f aca="false">IF(O5296="Won",1,IF(O5296="Lost",0,""))</f>
        <v>1</v>
      </c>
      <c r="Y5296" s="25" t="str">
        <f aca="false">IF(E5296="","Sim","")</f>
        <v/>
      </c>
    </row>
    <row r="5297" customFormat="false" ht="15" hidden="false" customHeight="false" outlineLevel="0" collapsed="false">
      <c r="A5297" s="25" t="s">
        <v>5560</v>
      </c>
      <c r="B5297" s="25" t="s">
        <v>84</v>
      </c>
      <c r="C5297" s="25" t="s">
        <v>93</v>
      </c>
      <c r="D5297" s="25" t="s">
        <v>96</v>
      </c>
      <c r="E5297" s="25" t="s">
        <v>639</v>
      </c>
      <c r="F5297" s="25" t="s">
        <v>211</v>
      </c>
      <c r="G5297" s="26" t="n">
        <v>1419.98</v>
      </c>
      <c r="H5297" s="27" t="n">
        <v>4018</v>
      </c>
      <c r="I5297" s="25" t="s">
        <v>147</v>
      </c>
      <c r="K5297" s="25" t="n">
        <v>2003</v>
      </c>
      <c r="L5297" s="25" t="s">
        <v>1834</v>
      </c>
      <c r="M5297" s="25" t="s">
        <v>171</v>
      </c>
      <c r="N5297" s="28" t="n">
        <v>4821</v>
      </c>
      <c r="O5297" s="25" t="s">
        <v>54</v>
      </c>
      <c r="P5297" s="29" t="n">
        <v>42712</v>
      </c>
      <c r="Q5297" s="29" t="n">
        <v>42814</v>
      </c>
      <c r="R5297" s="28" t="n">
        <v>5059</v>
      </c>
      <c r="S5297" s="28" t="n">
        <f aca="false">IF(O5297="Won",R5297,IF(O5297="Lost",0,N5297))</f>
        <v>5059</v>
      </c>
      <c r="T5297" s="30" t="n">
        <f aca="false">IF(AND(P5297&lt;&gt;"",Q5297&lt;&gt;""),Q5297-P5297,"")</f>
        <v>102</v>
      </c>
      <c r="U5297" s="30" t="str">
        <f aca="false">IF(AND(O5297="Engaging",P5297&lt;&gt;""),'Leia-me'!$B$5-P5297,"")</f>
        <v/>
      </c>
      <c r="V5297" s="25" t="str">
        <f aca="false">IF(O5297&lt;&gt;"Engaging","",IF(U5297&lt;='Leia-me'!$B$6,"Saudável",IF(U5297&lt;='Leia-me'!$B$7,"Esfriando",IF(U5297&lt;='Leia-me'!$B$8,"Última chance","Zumbi"))))</f>
        <v/>
      </c>
      <c r="W5297" s="25" t="n">
        <f aca="false">IF(O5297="Won",1,IF(O5297="Lost",0,""))</f>
        <v>1</v>
      </c>
      <c r="X5297" s="25" t="s">
        <v>1835</v>
      </c>
      <c r="Y5297" s="25" t="str">
        <f aca="false">IF(E5297="","Sim","")</f>
        <v/>
      </c>
    </row>
    <row r="5298" customFormat="false" ht="15" hidden="false" customHeight="false" outlineLevel="0" collapsed="false">
      <c r="A5298" s="25" t="s">
        <v>5561</v>
      </c>
      <c r="B5298" s="25" t="s">
        <v>84</v>
      </c>
      <c r="C5298" s="25" t="s">
        <v>93</v>
      </c>
      <c r="D5298" s="25" t="s">
        <v>96</v>
      </c>
      <c r="E5298" s="25" t="s">
        <v>644</v>
      </c>
      <c r="F5298" s="25" t="s">
        <v>177</v>
      </c>
      <c r="G5298" s="26" t="n">
        <v>646.1</v>
      </c>
      <c r="H5298" s="27" t="n">
        <v>883</v>
      </c>
      <c r="I5298" s="25" t="s">
        <v>147</v>
      </c>
      <c r="J5298" s="25" t="s">
        <v>199</v>
      </c>
      <c r="K5298" s="25" t="n">
        <v>1993</v>
      </c>
      <c r="L5298" s="25" t="s">
        <v>1834</v>
      </c>
      <c r="M5298" s="25" t="s">
        <v>171</v>
      </c>
      <c r="N5298" s="28" t="n">
        <v>4821</v>
      </c>
      <c r="O5298" s="25" t="s">
        <v>54</v>
      </c>
      <c r="P5298" s="29" t="n">
        <v>42713</v>
      </c>
      <c r="Q5298" s="29" t="n">
        <v>42797</v>
      </c>
      <c r="R5298" s="28" t="n">
        <v>4998</v>
      </c>
      <c r="S5298" s="28" t="n">
        <f aca="false">IF(O5298="Won",R5298,IF(O5298="Lost",0,N5298))</f>
        <v>4998</v>
      </c>
      <c r="T5298" s="30" t="n">
        <f aca="false">IF(AND(P5298&lt;&gt;"",Q5298&lt;&gt;""),Q5298-P5298,"")</f>
        <v>84</v>
      </c>
      <c r="U5298" s="30" t="str">
        <f aca="false">IF(AND(O5298="Engaging",P5298&lt;&gt;""),'Leia-me'!$B$5-P5298,"")</f>
        <v/>
      </c>
      <c r="V5298" s="25" t="str">
        <f aca="false">IF(O5298&lt;&gt;"Engaging","",IF(U5298&lt;='Leia-me'!$B$6,"Saudável",IF(U5298&lt;='Leia-me'!$B$7,"Esfriando",IF(U5298&lt;='Leia-me'!$B$8,"Última chance","Zumbi"))))</f>
        <v/>
      </c>
      <c r="W5298" s="25" t="n">
        <f aca="false">IF(O5298="Won",1,IF(O5298="Lost",0,""))</f>
        <v>1</v>
      </c>
      <c r="X5298" s="25" t="s">
        <v>1835</v>
      </c>
      <c r="Y5298" s="25" t="str">
        <f aca="false">IF(E5298="","Sim","")</f>
        <v/>
      </c>
    </row>
    <row r="5299" customFormat="false" ht="15" hidden="false" customHeight="false" outlineLevel="0" collapsed="false">
      <c r="A5299" s="25" t="s">
        <v>5562</v>
      </c>
      <c r="B5299" s="25" t="s">
        <v>84</v>
      </c>
      <c r="C5299" s="25" t="s">
        <v>93</v>
      </c>
      <c r="D5299" s="25" t="s">
        <v>96</v>
      </c>
      <c r="E5299" s="25" t="s">
        <v>3359</v>
      </c>
      <c r="F5299" s="25" t="s">
        <v>159</v>
      </c>
      <c r="G5299" s="26" t="n">
        <v>882.12</v>
      </c>
      <c r="H5299" s="27" t="n">
        <v>2769</v>
      </c>
      <c r="I5299" s="25" t="s">
        <v>147</v>
      </c>
      <c r="K5299" s="25" t="n">
        <v>1997</v>
      </c>
      <c r="L5299" s="25" t="s">
        <v>160</v>
      </c>
      <c r="M5299" s="25" t="s">
        <v>149</v>
      </c>
      <c r="N5299" s="28" t="n">
        <v>3393</v>
      </c>
      <c r="O5299" s="25" t="s">
        <v>54</v>
      </c>
      <c r="P5299" s="29" t="n">
        <v>42713</v>
      </c>
      <c r="Q5299" s="29" t="n">
        <v>42822</v>
      </c>
      <c r="R5299" s="28" t="n">
        <v>3421</v>
      </c>
      <c r="S5299" s="28" t="n">
        <f aca="false">IF(O5299="Won",R5299,IF(O5299="Lost",0,N5299))</f>
        <v>3421</v>
      </c>
      <c r="T5299" s="30" t="n">
        <f aca="false">IF(AND(P5299&lt;&gt;"",Q5299&lt;&gt;""),Q5299-P5299,"")</f>
        <v>109</v>
      </c>
      <c r="U5299" s="30" t="str">
        <f aca="false">IF(AND(O5299="Engaging",P5299&lt;&gt;""),'Leia-me'!$B$5-P5299,"")</f>
        <v/>
      </c>
      <c r="V5299" s="25" t="str">
        <f aca="false">IF(O5299&lt;&gt;"Engaging","",IF(U5299&lt;='Leia-me'!$B$6,"Saudável",IF(U5299&lt;='Leia-me'!$B$7,"Esfriando",IF(U5299&lt;='Leia-me'!$B$8,"Última chance","Zumbi"))))</f>
        <v/>
      </c>
      <c r="W5299" s="25" t="n">
        <f aca="false">IF(O5299="Won",1,IF(O5299="Lost",0,""))</f>
        <v>1</v>
      </c>
      <c r="Y5299" s="25" t="str">
        <f aca="false">IF(E5299="","Sim","")</f>
        <v/>
      </c>
    </row>
    <row r="5300" customFormat="false" ht="15" hidden="false" customHeight="false" outlineLevel="0" collapsed="false">
      <c r="A5300" s="25" t="s">
        <v>5563</v>
      </c>
      <c r="B5300" s="25" t="s">
        <v>84</v>
      </c>
      <c r="C5300" s="25" t="s">
        <v>93</v>
      </c>
      <c r="D5300" s="25" t="s">
        <v>96</v>
      </c>
      <c r="E5300" s="25" t="s">
        <v>1795</v>
      </c>
      <c r="F5300" s="25" t="s">
        <v>177</v>
      </c>
      <c r="G5300" s="26" t="n">
        <v>355.23</v>
      </c>
      <c r="H5300" s="27" t="n">
        <v>853</v>
      </c>
      <c r="I5300" s="25" t="s">
        <v>147</v>
      </c>
      <c r="K5300" s="25" t="n">
        <v>1994</v>
      </c>
      <c r="L5300" s="25" t="s">
        <v>170</v>
      </c>
      <c r="M5300" s="25" t="s">
        <v>171</v>
      </c>
      <c r="N5300" s="28" t="n">
        <v>1096</v>
      </c>
      <c r="O5300" s="25" t="s">
        <v>54</v>
      </c>
      <c r="P5300" s="29" t="n">
        <v>42720</v>
      </c>
      <c r="Q5300" s="29" t="n">
        <v>42801</v>
      </c>
      <c r="R5300" s="28" t="n">
        <v>1037</v>
      </c>
      <c r="S5300" s="28" t="n">
        <f aca="false">IF(O5300="Won",R5300,IF(O5300="Lost",0,N5300))</f>
        <v>1037</v>
      </c>
      <c r="T5300" s="30" t="n">
        <f aca="false">IF(AND(P5300&lt;&gt;"",Q5300&lt;&gt;""),Q5300-P5300,"")</f>
        <v>81</v>
      </c>
      <c r="U5300" s="30" t="str">
        <f aca="false">IF(AND(O5300="Engaging",P5300&lt;&gt;""),'Leia-me'!$B$5-P5300,"")</f>
        <v/>
      </c>
      <c r="V5300" s="25" t="str">
        <f aca="false">IF(O5300&lt;&gt;"Engaging","",IF(U5300&lt;='Leia-me'!$B$6,"Saudável",IF(U5300&lt;='Leia-me'!$B$7,"Esfriando",IF(U5300&lt;='Leia-me'!$B$8,"Última chance","Zumbi"))))</f>
        <v/>
      </c>
      <c r="W5300" s="25" t="n">
        <f aca="false">IF(O5300="Won",1,IF(O5300="Lost",0,""))</f>
        <v>1</v>
      </c>
      <c r="Y5300" s="25" t="str">
        <f aca="false">IF(E5300="","Sim","")</f>
        <v/>
      </c>
    </row>
    <row r="5301" customFormat="false" ht="15" hidden="false" customHeight="false" outlineLevel="0" collapsed="false">
      <c r="A5301" s="25" t="s">
        <v>5564</v>
      </c>
      <c r="B5301" s="25" t="s">
        <v>84</v>
      </c>
      <c r="C5301" s="25" t="s">
        <v>93</v>
      </c>
      <c r="D5301" s="25" t="s">
        <v>96</v>
      </c>
      <c r="E5301" s="25" t="s">
        <v>1090</v>
      </c>
      <c r="F5301" s="25" t="s">
        <v>155</v>
      </c>
      <c r="G5301" s="26" t="n">
        <v>6395.05</v>
      </c>
      <c r="H5301" s="27" t="n">
        <v>20275</v>
      </c>
      <c r="I5301" s="25" t="s">
        <v>147</v>
      </c>
      <c r="K5301" s="25" t="n">
        <v>1994</v>
      </c>
      <c r="L5301" s="25" t="s">
        <v>170</v>
      </c>
      <c r="M5301" s="25" t="s">
        <v>171</v>
      </c>
      <c r="N5301" s="28" t="n">
        <v>1096</v>
      </c>
      <c r="O5301" s="25" t="s">
        <v>55</v>
      </c>
      <c r="P5301" s="29" t="n">
        <v>42721</v>
      </c>
      <c r="Q5301" s="29" t="n">
        <v>42821</v>
      </c>
      <c r="R5301" s="28" t="n">
        <v>0</v>
      </c>
      <c r="S5301" s="28" t="n">
        <f aca="false">IF(O5301="Won",R5301,IF(O5301="Lost",0,N5301))</f>
        <v>0</v>
      </c>
      <c r="T5301" s="30" t="n">
        <f aca="false">IF(AND(P5301&lt;&gt;"",Q5301&lt;&gt;""),Q5301-P5301,"")</f>
        <v>100</v>
      </c>
      <c r="U5301" s="30" t="str">
        <f aca="false">IF(AND(O5301="Engaging",P5301&lt;&gt;""),'Leia-me'!$B$5-P5301,"")</f>
        <v/>
      </c>
      <c r="V5301" s="25" t="str">
        <f aca="false">IF(O5301&lt;&gt;"Engaging","",IF(U5301&lt;='Leia-me'!$B$6,"Saudável",IF(U5301&lt;='Leia-me'!$B$7,"Esfriando",IF(U5301&lt;='Leia-me'!$B$8,"Última chance","Zumbi"))))</f>
        <v/>
      </c>
      <c r="W5301" s="25" t="n">
        <f aca="false">IF(O5301="Won",1,IF(O5301="Lost",0,""))</f>
        <v>0</v>
      </c>
      <c r="Y5301" s="25" t="str">
        <f aca="false">IF(E5301="","Sim","")</f>
        <v/>
      </c>
    </row>
    <row r="5302" customFormat="false" ht="15" hidden="false" customHeight="false" outlineLevel="0" collapsed="false">
      <c r="A5302" s="25" t="s">
        <v>5565</v>
      </c>
      <c r="B5302" s="25" t="s">
        <v>84</v>
      </c>
      <c r="C5302" s="25" t="s">
        <v>93</v>
      </c>
      <c r="D5302" s="25" t="s">
        <v>96</v>
      </c>
      <c r="E5302" s="25" t="s">
        <v>1371</v>
      </c>
      <c r="F5302" s="25" t="s">
        <v>185</v>
      </c>
      <c r="G5302" s="26" t="n">
        <v>40.79</v>
      </c>
      <c r="H5302" s="27" t="n">
        <v>142</v>
      </c>
      <c r="I5302" s="25" t="s">
        <v>1372</v>
      </c>
      <c r="K5302" s="25" t="n">
        <v>2011</v>
      </c>
      <c r="L5302" s="25" t="s">
        <v>186</v>
      </c>
      <c r="M5302" s="25" t="s">
        <v>171</v>
      </c>
      <c r="N5302" s="28" t="n">
        <v>550</v>
      </c>
      <c r="O5302" s="25" t="s">
        <v>54</v>
      </c>
      <c r="P5302" s="29" t="n">
        <v>42721</v>
      </c>
      <c r="Q5302" s="29" t="n">
        <v>42806</v>
      </c>
      <c r="R5302" s="28" t="n">
        <v>605</v>
      </c>
      <c r="S5302" s="28" t="n">
        <f aca="false">IF(O5302="Won",R5302,IF(O5302="Lost",0,N5302))</f>
        <v>605</v>
      </c>
      <c r="T5302" s="30" t="n">
        <f aca="false">IF(AND(P5302&lt;&gt;"",Q5302&lt;&gt;""),Q5302-P5302,"")</f>
        <v>85</v>
      </c>
      <c r="U5302" s="30" t="str">
        <f aca="false">IF(AND(O5302="Engaging",P5302&lt;&gt;""),'Leia-me'!$B$5-P5302,"")</f>
        <v/>
      </c>
      <c r="V5302" s="25" t="str">
        <f aca="false">IF(O5302&lt;&gt;"Engaging","",IF(U5302&lt;='Leia-me'!$B$6,"Saudável",IF(U5302&lt;='Leia-me'!$B$7,"Esfriando",IF(U5302&lt;='Leia-me'!$B$8,"Última chance","Zumbi"))))</f>
        <v/>
      </c>
      <c r="W5302" s="25" t="n">
        <f aca="false">IF(O5302="Won",1,IF(O5302="Lost",0,""))</f>
        <v>1</v>
      </c>
      <c r="Y5302" s="25" t="str">
        <f aca="false">IF(E5302="","Sim","")</f>
        <v/>
      </c>
    </row>
    <row r="5303" customFormat="false" ht="15" hidden="false" customHeight="false" outlineLevel="0" collapsed="false">
      <c r="A5303" s="25" t="s">
        <v>5566</v>
      </c>
      <c r="B5303" s="25" t="s">
        <v>84</v>
      </c>
      <c r="C5303" s="25" t="s">
        <v>93</v>
      </c>
      <c r="D5303" s="25" t="s">
        <v>96</v>
      </c>
      <c r="E5303" s="25" t="s">
        <v>421</v>
      </c>
      <c r="F5303" s="25" t="s">
        <v>146</v>
      </c>
      <c r="G5303" s="26" t="n">
        <v>2818.38</v>
      </c>
      <c r="H5303" s="27" t="n">
        <v>6290</v>
      </c>
      <c r="I5303" s="25" t="s">
        <v>147</v>
      </c>
      <c r="K5303" s="25" t="n">
        <v>1994</v>
      </c>
      <c r="L5303" s="25" t="s">
        <v>170</v>
      </c>
      <c r="M5303" s="25" t="s">
        <v>171</v>
      </c>
      <c r="N5303" s="28" t="n">
        <v>1096</v>
      </c>
      <c r="O5303" s="25" t="s">
        <v>54</v>
      </c>
      <c r="P5303" s="29" t="n">
        <v>42722</v>
      </c>
      <c r="Q5303" s="29" t="n">
        <v>42809</v>
      </c>
      <c r="R5303" s="28" t="n">
        <v>1132</v>
      </c>
      <c r="S5303" s="28" t="n">
        <f aca="false">IF(O5303="Won",R5303,IF(O5303="Lost",0,N5303))</f>
        <v>1132</v>
      </c>
      <c r="T5303" s="30" t="n">
        <f aca="false">IF(AND(P5303&lt;&gt;"",Q5303&lt;&gt;""),Q5303-P5303,"")</f>
        <v>87</v>
      </c>
      <c r="U5303" s="30" t="str">
        <f aca="false">IF(AND(O5303="Engaging",P5303&lt;&gt;""),'Leia-me'!$B$5-P5303,"")</f>
        <v/>
      </c>
      <c r="V5303" s="25" t="str">
        <f aca="false">IF(O5303&lt;&gt;"Engaging","",IF(U5303&lt;='Leia-me'!$B$6,"Saudável",IF(U5303&lt;='Leia-me'!$B$7,"Esfriando",IF(U5303&lt;='Leia-me'!$B$8,"Última chance","Zumbi"))))</f>
        <v/>
      </c>
      <c r="W5303" s="25" t="n">
        <f aca="false">IF(O5303="Won",1,IF(O5303="Lost",0,""))</f>
        <v>1</v>
      </c>
      <c r="Y5303" s="25" t="str">
        <f aca="false">IF(E5303="","Sim","")</f>
        <v/>
      </c>
    </row>
    <row r="5304" customFormat="false" ht="15" hidden="false" customHeight="false" outlineLevel="0" collapsed="false">
      <c r="A5304" s="25" t="s">
        <v>5567</v>
      </c>
      <c r="B5304" s="25" t="s">
        <v>84</v>
      </c>
      <c r="C5304" s="25" t="s">
        <v>93</v>
      </c>
      <c r="D5304" s="25" t="s">
        <v>96</v>
      </c>
      <c r="E5304" s="25" t="s">
        <v>1189</v>
      </c>
      <c r="F5304" s="25" t="s">
        <v>211</v>
      </c>
      <c r="G5304" s="26" t="n">
        <v>702.72</v>
      </c>
      <c r="H5304" s="27" t="n">
        <v>1831</v>
      </c>
      <c r="I5304" s="25" t="s">
        <v>147</v>
      </c>
      <c r="K5304" s="25" t="n">
        <v>2004</v>
      </c>
      <c r="L5304" s="25" t="s">
        <v>186</v>
      </c>
      <c r="M5304" s="25" t="s">
        <v>171</v>
      </c>
      <c r="N5304" s="28" t="n">
        <v>550</v>
      </c>
      <c r="O5304" s="25" t="s">
        <v>54</v>
      </c>
      <c r="P5304" s="29" t="n">
        <v>42724</v>
      </c>
      <c r="Q5304" s="29" t="n">
        <v>42806</v>
      </c>
      <c r="R5304" s="28" t="n">
        <v>579</v>
      </c>
      <c r="S5304" s="28" t="n">
        <f aca="false">IF(O5304="Won",R5304,IF(O5304="Lost",0,N5304))</f>
        <v>579</v>
      </c>
      <c r="T5304" s="30" t="n">
        <f aca="false">IF(AND(P5304&lt;&gt;"",Q5304&lt;&gt;""),Q5304-P5304,"")</f>
        <v>82</v>
      </c>
      <c r="U5304" s="30" t="str">
        <f aca="false">IF(AND(O5304="Engaging",P5304&lt;&gt;""),'Leia-me'!$B$5-P5304,"")</f>
        <v/>
      </c>
      <c r="V5304" s="25" t="str">
        <f aca="false">IF(O5304&lt;&gt;"Engaging","",IF(U5304&lt;='Leia-me'!$B$6,"Saudável",IF(U5304&lt;='Leia-me'!$B$7,"Esfriando",IF(U5304&lt;='Leia-me'!$B$8,"Última chance","Zumbi"))))</f>
        <v/>
      </c>
      <c r="W5304" s="25" t="n">
        <f aca="false">IF(O5304="Won",1,IF(O5304="Lost",0,""))</f>
        <v>1</v>
      </c>
      <c r="Y5304" s="25" t="str">
        <f aca="false">IF(E5304="","Sim","")</f>
        <v/>
      </c>
    </row>
    <row r="5305" customFormat="false" ht="15" hidden="false" customHeight="false" outlineLevel="0" collapsed="false">
      <c r="A5305" s="25" t="s">
        <v>5568</v>
      </c>
      <c r="B5305" s="25" t="s">
        <v>84</v>
      </c>
      <c r="C5305" s="25" t="s">
        <v>93</v>
      </c>
      <c r="D5305" s="25" t="s">
        <v>96</v>
      </c>
      <c r="E5305" s="25" t="s">
        <v>1189</v>
      </c>
      <c r="F5305" s="25" t="s">
        <v>211</v>
      </c>
      <c r="G5305" s="26" t="n">
        <v>702.72</v>
      </c>
      <c r="H5305" s="27" t="n">
        <v>1831</v>
      </c>
      <c r="I5305" s="25" t="s">
        <v>147</v>
      </c>
      <c r="K5305" s="25" t="n">
        <v>2004</v>
      </c>
      <c r="L5305" s="25" t="s">
        <v>1834</v>
      </c>
      <c r="M5305" s="25" t="s">
        <v>171</v>
      </c>
      <c r="N5305" s="28" t="n">
        <v>4821</v>
      </c>
      <c r="O5305" s="25" t="s">
        <v>55</v>
      </c>
      <c r="P5305" s="29" t="n">
        <v>42729</v>
      </c>
      <c r="Q5305" s="29" t="n">
        <v>42817</v>
      </c>
      <c r="R5305" s="28" t="n">
        <v>0</v>
      </c>
      <c r="S5305" s="28" t="n">
        <f aca="false">IF(O5305="Won",R5305,IF(O5305="Lost",0,N5305))</f>
        <v>0</v>
      </c>
      <c r="T5305" s="30" t="n">
        <f aca="false">IF(AND(P5305&lt;&gt;"",Q5305&lt;&gt;""),Q5305-P5305,"")</f>
        <v>88</v>
      </c>
      <c r="U5305" s="30" t="str">
        <f aca="false">IF(AND(O5305="Engaging",P5305&lt;&gt;""),'Leia-me'!$B$5-P5305,"")</f>
        <v/>
      </c>
      <c r="V5305" s="25" t="str">
        <f aca="false">IF(O5305&lt;&gt;"Engaging","",IF(U5305&lt;='Leia-me'!$B$6,"Saudável",IF(U5305&lt;='Leia-me'!$B$7,"Esfriando",IF(U5305&lt;='Leia-me'!$B$8,"Última chance","Zumbi"))))</f>
        <v/>
      </c>
      <c r="W5305" s="25" t="n">
        <f aca="false">IF(O5305="Won",1,IF(O5305="Lost",0,""))</f>
        <v>0</v>
      </c>
      <c r="X5305" s="25" t="s">
        <v>1835</v>
      </c>
      <c r="Y5305" s="25" t="str">
        <f aca="false">IF(E5305="","Sim","")</f>
        <v/>
      </c>
    </row>
    <row r="5306" customFormat="false" ht="15" hidden="false" customHeight="false" outlineLevel="0" collapsed="false">
      <c r="A5306" s="25" t="s">
        <v>5569</v>
      </c>
      <c r="B5306" s="25" t="s">
        <v>84</v>
      </c>
      <c r="C5306" s="25" t="s">
        <v>93</v>
      </c>
      <c r="D5306" s="25" t="s">
        <v>96</v>
      </c>
      <c r="E5306" s="25" t="s">
        <v>3359</v>
      </c>
      <c r="F5306" s="25" t="s">
        <v>159</v>
      </c>
      <c r="G5306" s="26" t="n">
        <v>882.12</v>
      </c>
      <c r="H5306" s="27" t="n">
        <v>2769</v>
      </c>
      <c r="I5306" s="25" t="s">
        <v>147</v>
      </c>
      <c r="K5306" s="25" t="n">
        <v>1997</v>
      </c>
      <c r="L5306" s="25" t="s">
        <v>160</v>
      </c>
      <c r="M5306" s="25" t="s">
        <v>149</v>
      </c>
      <c r="N5306" s="28" t="n">
        <v>3393</v>
      </c>
      <c r="O5306" s="25" t="s">
        <v>54</v>
      </c>
      <c r="P5306" s="29" t="n">
        <v>42744</v>
      </c>
      <c r="Q5306" s="29" t="n">
        <v>42819</v>
      </c>
      <c r="R5306" s="28" t="n">
        <v>3892</v>
      </c>
      <c r="S5306" s="28" t="n">
        <f aca="false">IF(O5306="Won",R5306,IF(O5306="Lost",0,N5306))</f>
        <v>3892</v>
      </c>
      <c r="T5306" s="30" t="n">
        <f aca="false">IF(AND(P5306&lt;&gt;"",Q5306&lt;&gt;""),Q5306-P5306,"")</f>
        <v>75</v>
      </c>
      <c r="U5306" s="30" t="str">
        <f aca="false">IF(AND(O5306="Engaging",P5306&lt;&gt;""),'Leia-me'!$B$5-P5306,"")</f>
        <v/>
      </c>
      <c r="V5306" s="25" t="str">
        <f aca="false">IF(O5306&lt;&gt;"Engaging","",IF(U5306&lt;='Leia-me'!$B$6,"Saudável",IF(U5306&lt;='Leia-me'!$B$7,"Esfriando",IF(U5306&lt;='Leia-me'!$B$8,"Última chance","Zumbi"))))</f>
        <v/>
      </c>
      <c r="W5306" s="25" t="n">
        <f aca="false">IF(O5306="Won",1,IF(O5306="Lost",0,""))</f>
        <v>1</v>
      </c>
      <c r="Y5306" s="25" t="str">
        <f aca="false">IF(E5306="","Sim","")</f>
        <v/>
      </c>
    </row>
    <row r="5307" customFormat="false" ht="15" hidden="false" customHeight="false" outlineLevel="0" collapsed="false">
      <c r="A5307" s="25" t="s">
        <v>5570</v>
      </c>
      <c r="B5307" s="25" t="s">
        <v>84</v>
      </c>
      <c r="C5307" s="25" t="s">
        <v>93</v>
      </c>
      <c r="D5307" s="25" t="s">
        <v>96</v>
      </c>
      <c r="E5307" s="25" t="s">
        <v>494</v>
      </c>
      <c r="F5307" s="25" t="s">
        <v>192</v>
      </c>
      <c r="G5307" s="26" t="n">
        <v>11698.03</v>
      </c>
      <c r="H5307" s="27" t="n">
        <v>34288</v>
      </c>
      <c r="I5307" s="25" t="s">
        <v>147</v>
      </c>
      <c r="K5307" s="25" t="n">
        <v>1982</v>
      </c>
      <c r="L5307" s="25" t="s">
        <v>1834</v>
      </c>
      <c r="M5307" s="25" t="s">
        <v>171</v>
      </c>
      <c r="N5307" s="28" t="n">
        <v>4821</v>
      </c>
      <c r="O5307" s="25" t="s">
        <v>54</v>
      </c>
      <c r="P5307" s="29" t="n">
        <v>42745</v>
      </c>
      <c r="Q5307" s="29" t="n">
        <v>42818</v>
      </c>
      <c r="R5307" s="28" t="n">
        <v>4694</v>
      </c>
      <c r="S5307" s="28" t="n">
        <f aca="false">IF(O5307="Won",R5307,IF(O5307="Lost",0,N5307))</f>
        <v>4694</v>
      </c>
      <c r="T5307" s="30" t="n">
        <f aca="false">IF(AND(P5307&lt;&gt;"",Q5307&lt;&gt;""),Q5307-P5307,"")</f>
        <v>73</v>
      </c>
      <c r="U5307" s="30" t="str">
        <f aca="false">IF(AND(O5307="Engaging",P5307&lt;&gt;""),'Leia-me'!$B$5-P5307,"")</f>
        <v/>
      </c>
      <c r="V5307" s="25" t="str">
        <f aca="false">IF(O5307&lt;&gt;"Engaging","",IF(U5307&lt;='Leia-me'!$B$6,"Saudável",IF(U5307&lt;='Leia-me'!$B$7,"Esfriando",IF(U5307&lt;='Leia-me'!$B$8,"Última chance","Zumbi"))))</f>
        <v/>
      </c>
      <c r="W5307" s="25" t="n">
        <f aca="false">IF(O5307="Won",1,IF(O5307="Lost",0,""))</f>
        <v>1</v>
      </c>
      <c r="X5307" s="25" t="s">
        <v>1835</v>
      </c>
      <c r="Y5307" s="25" t="str">
        <f aca="false">IF(E5307="","Sim","")</f>
        <v/>
      </c>
    </row>
    <row r="5308" customFormat="false" ht="15" hidden="false" customHeight="false" outlineLevel="0" collapsed="false">
      <c r="A5308" s="25" t="s">
        <v>5571</v>
      </c>
      <c r="B5308" s="25" t="s">
        <v>84</v>
      </c>
      <c r="C5308" s="25" t="s">
        <v>93</v>
      </c>
      <c r="D5308" s="25" t="s">
        <v>96</v>
      </c>
      <c r="E5308" s="25" t="s">
        <v>3373</v>
      </c>
      <c r="F5308" s="25" t="s">
        <v>192</v>
      </c>
      <c r="G5308" s="26" t="n">
        <v>4478.47</v>
      </c>
      <c r="H5308" s="27" t="n">
        <v>13809</v>
      </c>
      <c r="I5308" s="25" t="s">
        <v>147</v>
      </c>
      <c r="K5308" s="25" t="n">
        <v>1979</v>
      </c>
      <c r="L5308" s="25" t="s">
        <v>1834</v>
      </c>
      <c r="M5308" s="25" t="s">
        <v>171</v>
      </c>
      <c r="N5308" s="28" t="n">
        <v>4821</v>
      </c>
      <c r="O5308" s="25" t="s">
        <v>54</v>
      </c>
      <c r="P5308" s="29" t="n">
        <v>42749</v>
      </c>
      <c r="Q5308" s="29" t="n">
        <v>42823</v>
      </c>
      <c r="R5308" s="28" t="n">
        <v>4375</v>
      </c>
      <c r="S5308" s="28" t="n">
        <f aca="false">IF(O5308="Won",R5308,IF(O5308="Lost",0,N5308))</f>
        <v>4375</v>
      </c>
      <c r="T5308" s="30" t="n">
        <f aca="false">IF(AND(P5308&lt;&gt;"",Q5308&lt;&gt;""),Q5308-P5308,"")</f>
        <v>74</v>
      </c>
      <c r="U5308" s="30" t="str">
        <f aca="false">IF(AND(O5308="Engaging",P5308&lt;&gt;""),'Leia-me'!$B$5-P5308,"")</f>
        <v/>
      </c>
      <c r="V5308" s="25" t="str">
        <f aca="false">IF(O5308&lt;&gt;"Engaging","",IF(U5308&lt;='Leia-me'!$B$6,"Saudável",IF(U5308&lt;='Leia-me'!$B$7,"Esfriando",IF(U5308&lt;='Leia-me'!$B$8,"Última chance","Zumbi"))))</f>
        <v/>
      </c>
      <c r="W5308" s="25" t="n">
        <f aca="false">IF(O5308="Won",1,IF(O5308="Lost",0,""))</f>
        <v>1</v>
      </c>
      <c r="X5308" s="25" t="s">
        <v>1835</v>
      </c>
      <c r="Y5308" s="25" t="str">
        <f aca="false">IF(E5308="","Sim","")</f>
        <v/>
      </c>
    </row>
    <row r="5309" customFormat="false" ht="15" hidden="false" customHeight="false" outlineLevel="0" collapsed="false">
      <c r="A5309" s="25" t="s">
        <v>5572</v>
      </c>
      <c r="B5309" s="25" t="s">
        <v>84</v>
      </c>
      <c r="C5309" s="25" t="s">
        <v>93</v>
      </c>
      <c r="D5309" s="25" t="s">
        <v>96</v>
      </c>
      <c r="E5309" s="25" t="s">
        <v>1055</v>
      </c>
      <c r="F5309" s="25" t="s">
        <v>146</v>
      </c>
      <c r="G5309" s="26" t="n">
        <v>439.21</v>
      </c>
      <c r="H5309" s="27" t="n">
        <v>792</v>
      </c>
      <c r="I5309" s="25" t="s">
        <v>147</v>
      </c>
      <c r="K5309" s="25" t="n">
        <v>1996</v>
      </c>
      <c r="L5309" s="25" t="s">
        <v>170</v>
      </c>
      <c r="M5309" s="25" t="s">
        <v>171</v>
      </c>
      <c r="N5309" s="28" t="n">
        <v>1096</v>
      </c>
      <c r="O5309" s="25" t="s">
        <v>54</v>
      </c>
      <c r="P5309" s="29" t="n">
        <v>42761</v>
      </c>
      <c r="Q5309" s="29" t="n">
        <v>42813</v>
      </c>
      <c r="R5309" s="28" t="n">
        <v>1158</v>
      </c>
      <c r="S5309" s="28" t="n">
        <f aca="false">IF(O5309="Won",R5309,IF(O5309="Lost",0,N5309))</f>
        <v>1158</v>
      </c>
      <c r="T5309" s="30" t="n">
        <f aca="false">IF(AND(P5309&lt;&gt;"",Q5309&lt;&gt;""),Q5309-P5309,"")</f>
        <v>52</v>
      </c>
      <c r="U5309" s="30" t="str">
        <f aca="false">IF(AND(O5309="Engaging",P5309&lt;&gt;""),'Leia-me'!$B$5-P5309,"")</f>
        <v/>
      </c>
      <c r="V5309" s="25" t="str">
        <f aca="false">IF(O5309&lt;&gt;"Engaging","",IF(U5309&lt;='Leia-me'!$B$6,"Saudável",IF(U5309&lt;='Leia-me'!$B$7,"Esfriando",IF(U5309&lt;='Leia-me'!$B$8,"Última chance","Zumbi"))))</f>
        <v/>
      </c>
      <c r="W5309" s="25" t="n">
        <f aca="false">IF(O5309="Won",1,IF(O5309="Lost",0,""))</f>
        <v>1</v>
      </c>
      <c r="Y5309" s="25" t="str">
        <f aca="false">IF(E5309="","Sim","")</f>
        <v/>
      </c>
    </row>
    <row r="5310" customFormat="false" ht="15" hidden="false" customHeight="false" outlineLevel="0" collapsed="false">
      <c r="A5310" s="25" t="s">
        <v>5573</v>
      </c>
      <c r="B5310" s="25" t="s">
        <v>84</v>
      </c>
      <c r="C5310" s="25" t="s">
        <v>93</v>
      </c>
      <c r="D5310" s="25" t="s">
        <v>96</v>
      </c>
      <c r="E5310" s="25" t="s">
        <v>1049</v>
      </c>
      <c r="F5310" s="25" t="s">
        <v>177</v>
      </c>
      <c r="G5310" s="26" t="n">
        <v>2022.14</v>
      </c>
      <c r="H5310" s="27" t="n">
        <v>5113</v>
      </c>
      <c r="I5310" s="25" t="s">
        <v>147</v>
      </c>
      <c r="K5310" s="25" t="n">
        <v>1998</v>
      </c>
      <c r="L5310" s="25" t="s">
        <v>160</v>
      </c>
      <c r="M5310" s="25" t="s">
        <v>149</v>
      </c>
      <c r="N5310" s="28" t="n">
        <v>3393</v>
      </c>
      <c r="O5310" s="25" t="s">
        <v>55</v>
      </c>
      <c r="P5310" s="29" t="n">
        <v>42769</v>
      </c>
      <c r="Q5310" s="29" t="n">
        <v>42866</v>
      </c>
      <c r="R5310" s="28" t="n">
        <v>0</v>
      </c>
      <c r="S5310" s="28" t="n">
        <f aca="false">IF(O5310="Won",R5310,IF(O5310="Lost",0,N5310))</f>
        <v>0</v>
      </c>
      <c r="T5310" s="30" t="n">
        <f aca="false">IF(AND(P5310&lt;&gt;"",Q5310&lt;&gt;""),Q5310-P5310,"")</f>
        <v>97</v>
      </c>
      <c r="U5310" s="30" t="str">
        <f aca="false">IF(AND(O5310="Engaging",P5310&lt;&gt;""),'Leia-me'!$B$5-P5310,"")</f>
        <v/>
      </c>
      <c r="V5310" s="25" t="str">
        <f aca="false">IF(O5310&lt;&gt;"Engaging","",IF(U5310&lt;='Leia-me'!$B$6,"Saudável",IF(U5310&lt;='Leia-me'!$B$7,"Esfriando",IF(U5310&lt;='Leia-me'!$B$8,"Última chance","Zumbi"))))</f>
        <v/>
      </c>
      <c r="W5310" s="25" t="n">
        <f aca="false">IF(O5310="Won",1,IF(O5310="Lost",0,""))</f>
        <v>0</v>
      </c>
      <c r="Y5310" s="25" t="str">
        <f aca="false">IF(E5310="","Sim","")</f>
        <v/>
      </c>
    </row>
    <row r="5311" customFormat="false" ht="15" hidden="false" customHeight="false" outlineLevel="0" collapsed="false">
      <c r="A5311" s="25" t="s">
        <v>5574</v>
      </c>
      <c r="B5311" s="25" t="s">
        <v>84</v>
      </c>
      <c r="C5311" s="25" t="s">
        <v>93</v>
      </c>
      <c r="D5311" s="25" t="s">
        <v>96</v>
      </c>
      <c r="E5311" s="25" t="s">
        <v>193</v>
      </c>
      <c r="F5311" s="25" t="s">
        <v>185</v>
      </c>
      <c r="G5311" s="26" t="n">
        <v>1100.04</v>
      </c>
      <c r="H5311" s="27" t="n">
        <v>2822</v>
      </c>
      <c r="I5311" s="25" t="s">
        <v>147</v>
      </c>
      <c r="K5311" s="25" t="n">
        <v>1996</v>
      </c>
      <c r="L5311" s="25" t="s">
        <v>178</v>
      </c>
      <c r="M5311" s="25" t="s">
        <v>171</v>
      </c>
      <c r="N5311" s="28" t="n">
        <v>5482</v>
      </c>
      <c r="O5311" s="25" t="s">
        <v>54</v>
      </c>
      <c r="P5311" s="29" t="n">
        <v>42770</v>
      </c>
      <c r="Q5311" s="29" t="n">
        <v>42885</v>
      </c>
      <c r="R5311" s="28" t="n">
        <v>5366</v>
      </c>
      <c r="S5311" s="28" t="n">
        <f aca="false">IF(O5311="Won",R5311,IF(O5311="Lost",0,N5311))</f>
        <v>5366</v>
      </c>
      <c r="T5311" s="30" t="n">
        <f aca="false">IF(AND(P5311&lt;&gt;"",Q5311&lt;&gt;""),Q5311-P5311,"")</f>
        <v>115</v>
      </c>
      <c r="U5311" s="30" t="str">
        <f aca="false">IF(AND(O5311="Engaging",P5311&lt;&gt;""),'Leia-me'!$B$5-P5311,"")</f>
        <v/>
      </c>
      <c r="V5311" s="25" t="str">
        <f aca="false">IF(O5311&lt;&gt;"Engaging","",IF(U5311&lt;='Leia-me'!$B$6,"Saudável",IF(U5311&lt;='Leia-me'!$B$7,"Esfriando",IF(U5311&lt;='Leia-me'!$B$8,"Última chance","Zumbi"))))</f>
        <v/>
      </c>
      <c r="W5311" s="25" t="n">
        <f aca="false">IF(O5311="Won",1,IF(O5311="Lost",0,""))</f>
        <v>1</v>
      </c>
      <c r="Y5311" s="25" t="str">
        <f aca="false">IF(E5311="","Sim","")</f>
        <v/>
      </c>
    </row>
    <row r="5312" customFormat="false" ht="15" hidden="false" customHeight="false" outlineLevel="0" collapsed="false">
      <c r="A5312" s="25" t="s">
        <v>5575</v>
      </c>
      <c r="B5312" s="25" t="s">
        <v>84</v>
      </c>
      <c r="C5312" s="25" t="s">
        <v>93</v>
      </c>
      <c r="D5312" s="25" t="s">
        <v>96</v>
      </c>
      <c r="E5312" s="25" t="s">
        <v>193</v>
      </c>
      <c r="F5312" s="25" t="s">
        <v>185</v>
      </c>
      <c r="G5312" s="26" t="n">
        <v>1100.04</v>
      </c>
      <c r="H5312" s="27" t="n">
        <v>2822</v>
      </c>
      <c r="I5312" s="25" t="s">
        <v>147</v>
      </c>
      <c r="K5312" s="25" t="n">
        <v>1996</v>
      </c>
      <c r="L5312" s="25" t="s">
        <v>178</v>
      </c>
      <c r="M5312" s="25" t="s">
        <v>171</v>
      </c>
      <c r="N5312" s="28" t="n">
        <v>5482</v>
      </c>
      <c r="O5312" s="25" t="s">
        <v>54</v>
      </c>
      <c r="P5312" s="29" t="n">
        <v>42775</v>
      </c>
      <c r="Q5312" s="29" t="n">
        <v>42897</v>
      </c>
      <c r="R5312" s="28" t="n">
        <v>5724</v>
      </c>
      <c r="S5312" s="28" t="n">
        <f aca="false">IF(O5312="Won",R5312,IF(O5312="Lost",0,N5312))</f>
        <v>5724</v>
      </c>
      <c r="T5312" s="30" t="n">
        <f aca="false">IF(AND(P5312&lt;&gt;"",Q5312&lt;&gt;""),Q5312-P5312,"")</f>
        <v>122</v>
      </c>
      <c r="U5312" s="30" t="str">
        <f aca="false">IF(AND(O5312="Engaging",P5312&lt;&gt;""),'Leia-me'!$B$5-P5312,"")</f>
        <v/>
      </c>
      <c r="V5312" s="25" t="str">
        <f aca="false">IF(O5312&lt;&gt;"Engaging","",IF(U5312&lt;='Leia-me'!$B$6,"Saudável",IF(U5312&lt;='Leia-me'!$B$7,"Esfriando",IF(U5312&lt;='Leia-me'!$B$8,"Última chance","Zumbi"))))</f>
        <v/>
      </c>
      <c r="W5312" s="25" t="n">
        <f aca="false">IF(O5312="Won",1,IF(O5312="Lost",0,""))</f>
        <v>1</v>
      </c>
      <c r="Y5312" s="25" t="str">
        <f aca="false">IF(E5312="","Sim","")</f>
        <v/>
      </c>
    </row>
    <row r="5313" customFormat="false" ht="15" hidden="false" customHeight="false" outlineLevel="0" collapsed="false">
      <c r="A5313" s="25" t="s">
        <v>5576</v>
      </c>
      <c r="B5313" s="25" t="s">
        <v>84</v>
      </c>
      <c r="C5313" s="25" t="s">
        <v>93</v>
      </c>
      <c r="D5313" s="25" t="s">
        <v>96</v>
      </c>
      <c r="E5313" s="25" t="s">
        <v>1049</v>
      </c>
      <c r="F5313" s="25" t="s">
        <v>177</v>
      </c>
      <c r="G5313" s="26" t="n">
        <v>2022.14</v>
      </c>
      <c r="H5313" s="27" t="n">
        <v>5113</v>
      </c>
      <c r="I5313" s="25" t="s">
        <v>147</v>
      </c>
      <c r="K5313" s="25" t="n">
        <v>1998</v>
      </c>
      <c r="L5313" s="25" t="s">
        <v>1834</v>
      </c>
      <c r="M5313" s="25" t="s">
        <v>171</v>
      </c>
      <c r="N5313" s="28" t="n">
        <v>4821</v>
      </c>
      <c r="O5313" s="25" t="s">
        <v>54</v>
      </c>
      <c r="P5313" s="29" t="n">
        <v>42776</v>
      </c>
      <c r="Q5313" s="29" t="n">
        <v>42870</v>
      </c>
      <c r="R5313" s="28" t="n">
        <v>5473</v>
      </c>
      <c r="S5313" s="28" t="n">
        <f aca="false">IF(O5313="Won",R5313,IF(O5313="Lost",0,N5313))</f>
        <v>5473</v>
      </c>
      <c r="T5313" s="30" t="n">
        <f aca="false">IF(AND(P5313&lt;&gt;"",Q5313&lt;&gt;""),Q5313-P5313,"")</f>
        <v>94</v>
      </c>
      <c r="U5313" s="30" t="str">
        <f aca="false">IF(AND(O5313="Engaging",P5313&lt;&gt;""),'Leia-me'!$B$5-P5313,"")</f>
        <v/>
      </c>
      <c r="V5313" s="25" t="str">
        <f aca="false">IF(O5313&lt;&gt;"Engaging","",IF(U5313&lt;='Leia-me'!$B$6,"Saudável",IF(U5313&lt;='Leia-me'!$B$7,"Esfriando",IF(U5313&lt;='Leia-me'!$B$8,"Última chance","Zumbi"))))</f>
        <v/>
      </c>
      <c r="W5313" s="25" t="n">
        <f aca="false">IF(O5313="Won",1,IF(O5313="Lost",0,""))</f>
        <v>1</v>
      </c>
      <c r="X5313" s="25" t="s">
        <v>1835</v>
      </c>
      <c r="Y5313" s="25" t="str">
        <f aca="false">IF(E5313="","Sim","")</f>
        <v/>
      </c>
    </row>
    <row r="5314" customFormat="false" ht="15" hidden="false" customHeight="false" outlineLevel="0" collapsed="false">
      <c r="A5314" s="25" t="s">
        <v>5577</v>
      </c>
      <c r="B5314" s="25" t="s">
        <v>84</v>
      </c>
      <c r="C5314" s="25" t="s">
        <v>93</v>
      </c>
      <c r="D5314" s="25" t="s">
        <v>96</v>
      </c>
      <c r="E5314" s="25" t="s">
        <v>452</v>
      </c>
      <c r="F5314" s="25" t="s">
        <v>185</v>
      </c>
      <c r="G5314" s="26" t="n">
        <v>1712.68</v>
      </c>
      <c r="H5314" s="27" t="n">
        <v>3194</v>
      </c>
      <c r="I5314" s="25" t="s">
        <v>147</v>
      </c>
      <c r="J5314" s="25" t="s">
        <v>193</v>
      </c>
      <c r="K5314" s="25" t="n">
        <v>1992</v>
      </c>
      <c r="L5314" s="25" t="s">
        <v>186</v>
      </c>
      <c r="M5314" s="25" t="s">
        <v>171</v>
      </c>
      <c r="N5314" s="28" t="n">
        <v>550</v>
      </c>
      <c r="O5314" s="25" t="s">
        <v>55</v>
      </c>
      <c r="P5314" s="29" t="n">
        <v>42777</v>
      </c>
      <c r="Q5314" s="29" t="n">
        <v>42862</v>
      </c>
      <c r="R5314" s="28" t="n">
        <v>0</v>
      </c>
      <c r="S5314" s="28" t="n">
        <f aca="false">IF(O5314="Won",R5314,IF(O5314="Lost",0,N5314))</f>
        <v>0</v>
      </c>
      <c r="T5314" s="30" t="n">
        <f aca="false">IF(AND(P5314&lt;&gt;"",Q5314&lt;&gt;""),Q5314-P5314,"")</f>
        <v>85</v>
      </c>
      <c r="U5314" s="30" t="str">
        <f aca="false">IF(AND(O5314="Engaging",P5314&lt;&gt;""),'Leia-me'!$B$5-P5314,"")</f>
        <v/>
      </c>
      <c r="V5314" s="25" t="str">
        <f aca="false">IF(O5314&lt;&gt;"Engaging","",IF(U5314&lt;='Leia-me'!$B$6,"Saudável",IF(U5314&lt;='Leia-me'!$B$7,"Esfriando",IF(U5314&lt;='Leia-me'!$B$8,"Última chance","Zumbi"))))</f>
        <v/>
      </c>
      <c r="W5314" s="25" t="n">
        <f aca="false">IF(O5314="Won",1,IF(O5314="Lost",0,""))</f>
        <v>0</v>
      </c>
      <c r="Y5314" s="25" t="str">
        <f aca="false">IF(E5314="","Sim","")</f>
        <v/>
      </c>
    </row>
    <row r="5315" customFormat="false" ht="15" hidden="false" customHeight="false" outlineLevel="0" collapsed="false">
      <c r="A5315" s="25" t="s">
        <v>5578</v>
      </c>
      <c r="B5315" s="25" t="s">
        <v>84</v>
      </c>
      <c r="C5315" s="25" t="s">
        <v>93</v>
      </c>
      <c r="D5315" s="25" t="s">
        <v>96</v>
      </c>
      <c r="E5315" s="25" t="s">
        <v>639</v>
      </c>
      <c r="F5315" s="25" t="s">
        <v>211</v>
      </c>
      <c r="G5315" s="26" t="n">
        <v>1419.98</v>
      </c>
      <c r="H5315" s="27" t="n">
        <v>4018</v>
      </c>
      <c r="I5315" s="25" t="s">
        <v>147</v>
      </c>
      <c r="K5315" s="25" t="n">
        <v>2003</v>
      </c>
      <c r="L5315" s="25" t="s">
        <v>186</v>
      </c>
      <c r="M5315" s="25" t="s">
        <v>171</v>
      </c>
      <c r="N5315" s="28" t="n">
        <v>550</v>
      </c>
      <c r="O5315" s="25" t="s">
        <v>54</v>
      </c>
      <c r="P5315" s="29" t="n">
        <v>42778</v>
      </c>
      <c r="Q5315" s="29" t="n">
        <v>42867</v>
      </c>
      <c r="R5315" s="28" t="n">
        <v>475</v>
      </c>
      <c r="S5315" s="28" t="n">
        <f aca="false">IF(O5315="Won",R5315,IF(O5315="Lost",0,N5315))</f>
        <v>475</v>
      </c>
      <c r="T5315" s="30" t="n">
        <f aca="false">IF(AND(P5315&lt;&gt;"",Q5315&lt;&gt;""),Q5315-P5315,"")</f>
        <v>89</v>
      </c>
      <c r="U5315" s="30" t="str">
        <f aca="false">IF(AND(O5315="Engaging",P5315&lt;&gt;""),'Leia-me'!$B$5-P5315,"")</f>
        <v/>
      </c>
      <c r="V5315" s="25" t="str">
        <f aca="false">IF(O5315&lt;&gt;"Engaging","",IF(U5315&lt;='Leia-me'!$B$6,"Saudável",IF(U5315&lt;='Leia-me'!$B$7,"Esfriando",IF(U5315&lt;='Leia-me'!$B$8,"Última chance","Zumbi"))))</f>
        <v/>
      </c>
      <c r="W5315" s="25" t="n">
        <f aca="false">IF(O5315="Won",1,IF(O5315="Lost",0,""))</f>
        <v>1</v>
      </c>
      <c r="Y5315" s="25" t="str">
        <f aca="false">IF(E5315="","Sim","")</f>
        <v/>
      </c>
    </row>
    <row r="5316" customFormat="false" ht="15" hidden="false" customHeight="false" outlineLevel="0" collapsed="false">
      <c r="A5316" s="25" t="s">
        <v>5579</v>
      </c>
      <c r="B5316" s="25" t="s">
        <v>84</v>
      </c>
      <c r="C5316" s="25" t="s">
        <v>93</v>
      </c>
      <c r="D5316" s="25" t="s">
        <v>96</v>
      </c>
      <c r="E5316" s="25" t="s">
        <v>663</v>
      </c>
      <c r="F5316" s="25" t="s">
        <v>146</v>
      </c>
      <c r="G5316" s="26" t="n">
        <v>326.82</v>
      </c>
      <c r="H5316" s="27" t="n">
        <v>1016</v>
      </c>
      <c r="I5316" s="25" t="s">
        <v>147</v>
      </c>
      <c r="K5316" s="25" t="n">
        <v>1991</v>
      </c>
      <c r="L5316" s="25" t="s">
        <v>178</v>
      </c>
      <c r="M5316" s="25" t="s">
        <v>171</v>
      </c>
      <c r="N5316" s="28" t="n">
        <v>5482</v>
      </c>
      <c r="O5316" s="25" t="s">
        <v>55</v>
      </c>
      <c r="P5316" s="29" t="n">
        <v>42779</v>
      </c>
      <c r="Q5316" s="29" t="n">
        <v>42888</v>
      </c>
      <c r="R5316" s="28" t="n">
        <v>0</v>
      </c>
      <c r="S5316" s="28" t="n">
        <f aca="false">IF(O5316="Won",R5316,IF(O5316="Lost",0,N5316))</f>
        <v>0</v>
      </c>
      <c r="T5316" s="30" t="n">
        <f aca="false">IF(AND(P5316&lt;&gt;"",Q5316&lt;&gt;""),Q5316-P5316,"")</f>
        <v>109</v>
      </c>
      <c r="U5316" s="30" t="str">
        <f aca="false">IF(AND(O5316="Engaging",P5316&lt;&gt;""),'Leia-me'!$B$5-P5316,"")</f>
        <v/>
      </c>
      <c r="V5316" s="25" t="str">
        <f aca="false">IF(O5316&lt;&gt;"Engaging","",IF(U5316&lt;='Leia-me'!$B$6,"Saudável",IF(U5316&lt;='Leia-me'!$B$7,"Esfriando",IF(U5316&lt;='Leia-me'!$B$8,"Última chance","Zumbi"))))</f>
        <v/>
      </c>
      <c r="W5316" s="25" t="n">
        <f aca="false">IF(O5316="Won",1,IF(O5316="Lost",0,""))</f>
        <v>0</v>
      </c>
      <c r="Y5316" s="25" t="str">
        <f aca="false">IF(E5316="","Sim","")</f>
        <v/>
      </c>
    </row>
    <row r="5317" customFormat="false" ht="15" hidden="false" customHeight="false" outlineLevel="0" collapsed="false">
      <c r="A5317" s="25" t="s">
        <v>5580</v>
      </c>
      <c r="B5317" s="25" t="s">
        <v>84</v>
      </c>
      <c r="C5317" s="25" t="s">
        <v>93</v>
      </c>
      <c r="D5317" s="25" t="s">
        <v>96</v>
      </c>
      <c r="E5317" s="25" t="s">
        <v>661</v>
      </c>
      <c r="F5317" s="25" t="s">
        <v>146</v>
      </c>
      <c r="G5317" s="26" t="n">
        <v>251.41</v>
      </c>
      <c r="H5317" s="27" t="n">
        <v>495</v>
      </c>
      <c r="I5317" s="25" t="s">
        <v>147</v>
      </c>
      <c r="K5317" s="25" t="n">
        <v>1999</v>
      </c>
      <c r="L5317" s="25" t="s">
        <v>170</v>
      </c>
      <c r="M5317" s="25" t="s">
        <v>171</v>
      </c>
      <c r="N5317" s="28" t="n">
        <v>1096</v>
      </c>
      <c r="O5317" s="25" t="s">
        <v>54</v>
      </c>
      <c r="P5317" s="29" t="n">
        <v>42780</v>
      </c>
      <c r="Q5317" s="29" t="n">
        <v>42884</v>
      </c>
      <c r="R5317" s="28" t="n">
        <v>987</v>
      </c>
      <c r="S5317" s="28" t="n">
        <f aca="false">IF(O5317="Won",R5317,IF(O5317="Lost",0,N5317))</f>
        <v>987</v>
      </c>
      <c r="T5317" s="30" t="n">
        <f aca="false">IF(AND(P5317&lt;&gt;"",Q5317&lt;&gt;""),Q5317-P5317,"")</f>
        <v>104</v>
      </c>
      <c r="U5317" s="30" t="str">
        <f aca="false">IF(AND(O5317="Engaging",P5317&lt;&gt;""),'Leia-me'!$B$5-P5317,"")</f>
        <v/>
      </c>
      <c r="V5317" s="25" t="str">
        <f aca="false">IF(O5317&lt;&gt;"Engaging","",IF(U5317&lt;='Leia-me'!$B$6,"Saudável",IF(U5317&lt;='Leia-me'!$B$7,"Esfriando",IF(U5317&lt;='Leia-me'!$B$8,"Última chance","Zumbi"))))</f>
        <v/>
      </c>
      <c r="W5317" s="25" t="n">
        <f aca="false">IF(O5317="Won",1,IF(O5317="Lost",0,""))</f>
        <v>1</v>
      </c>
      <c r="Y5317" s="25" t="str">
        <f aca="false">IF(E5317="","Sim","")</f>
        <v/>
      </c>
    </row>
    <row r="5318" customFormat="false" ht="15" hidden="false" customHeight="false" outlineLevel="0" collapsed="false">
      <c r="A5318" s="25" t="s">
        <v>5581</v>
      </c>
      <c r="B5318" s="25" t="s">
        <v>84</v>
      </c>
      <c r="C5318" s="25" t="s">
        <v>93</v>
      </c>
      <c r="D5318" s="25" t="s">
        <v>96</v>
      </c>
      <c r="E5318" s="25" t="s">
        <v>1690</v>
      </c>
      <c r="F5318" s="25" t="s">
        <v>211</v>
      </c>
      <c r="G5318" s="26" t="n">
        <v>2520.83</v>
      </c>
      <c r="H5318" s="27" t="n">
        <v>3502</v>
      </c>
      <c r="I5318" s="25" t="s">
        <v>147</v>
      </c>
      <c r="K5318" s="25" t="n">
        <v>1990</v>
      </c>
      <c r="L5318" s="25" t="s">
        <v>178</v>
      </c>
      <c r="M5318" s="25" t="s">
        <v>171</v>
      </c>
      <c r="N5318" s="28" t="n">
        <v>5482</v>
      </c>
      <c r="O5318" s="25" t="s">
        <v>54</v>
      </c>
      <c r="P5318" s="29" t="n">
        <v>42780</v>
      </c>
      <c r="Q5318" s="29" t="n">
        <v>42796</v>
      </c>
      <c r="R5318" s="28" t="n">
        <v>4246</v>
      </c>
      <c r="S5318" s="28" t="n">
        <f aca="false">IF(O5318="Won",R5318,IF(O5318="Lost",0,N5318))</f>
        <v>4246</v>
      </c>
      <c r="T5318" s="30" t="n">
        <f aca="false">IF(AND(P5318&lt;&gt;"",Q5318&lt;&gt;""),Q5318-P5318,"")</f>
        <v>16</v>
      </c>
      <c r="U5318" s="30" t="str">
        <f aca="false">IF(AND(O5318="Engaging",P5318&lt;&gt;""),'Leia-me'!$B$5-P5318,"")</f>
        <v/>
      </c>
      <c r="V5318" s="25" t="str">
        <f aca="false">IF(O5318&lt;&gt;"Engaging","",IF(U5318&lt;='Leia-me'!$B$6,"Saudável",IF(U5318&lt;='Leia-me'!$B$7,"Esfriando",IF(U5318&lt;='Leia-me'!$B$8,"Última chance","Zumbi"))))</f>
        <v/>
      </c>
      <c r="W5318" s="25" t="n">
        <f aca="false">IF(O5318="Won",1,IF(O5318="Lost",0,""))</f>
        <v>1</v>
      </c>
      <c r="Y5318" s="25" t="str">
        <f aca="false">IF(E5318="","Sim","")</f>
        <v/>
      </c>
    </row>
    <row r="5319" customFormat="false" ht="15" hidden="false" customHeight="false" outlineLevel="0" collapsed="false">
      <c r="A5319" s="25" t="s">
        <v>5582</v>
      </c>
      <c r="B5319" s="25" t="s">
        <v>84</v>
      </c>
      <c r="C5319" s="25" t="s">
        <v>93</v>
      </c>
      <c r="D5319" s="25" t="s">
        <v>96</v>
      </c>
      <c r="E5319" s="25" t="s">
        <v>2530</v>
      </c>
      <c r="F5319" s="25" t="s">
        <v>185</v>
      </c>
      <c r="G5319" s="26" t="n">
        <v>527.11</v>
      </c>
      <c r="H5319" s="27" t="n">
        <v>1428</v>
      </c>
      <c r="I5319" s="25" t="s">
        <v>147</v>
      </c>
      <c r="J5319" s="25" t="s">
        <v>193</v>
      </c>
      <c r="K5319" s="25" t="n">
        <v>2011</v>
      </c>
      <c r="L5319" s="25" t="s">
        <v>178</v>
      </c>
      <c r="M5319" s="25" t="s">
        <v>171</v>
      </c>
      <c r="N5319" s="28" t="n">
        <v>5482</v>
      </c>
      <c r="O5319" s="25" t="s">
        <v>54</v>
      </c>
      <c r="P5319" s="29" t="n">
        <v>42780</v>
      </c>
      <c r="Q5319" s="29" t="n">
        <v>42861</v>
      </c>
      <c r="R5319" s="28" t="n">
        <v>5702</v>
      </c>
      <c r="S5319" s="28" t="n">
        <f aca="false">IF(O5319="Won",R5319,IF(O5319="Lost",0,N5319))</f>
        <v>5702</v>
      </c>
      <c r="T5319" s="30" t="n">
        <f aca="false">IF(AND(P5319&lt;&gt;"",Q5319&lt;&gt;""),Q5319-P5319,"")</f>
        <v>81</v>
      </c>
      <c r="U5319" s="30" t="str">
        <f aca="false">IF(AND(O5319="Engaging",P5319&lt;&gt;""),'Leia-me'!$B$5-P5319,"")</f>
        <v/>
      </c>
      <c r="V5319" s="25" t="str">
        <f aca="false">IF(O5319&lt;&gt;"Engaging","",IF(U5319&lt;='Leia-me'!$B$6,"Saudável",IF(U5319&lt;='Leia-me'!$B$7,"Esfriando",IF(U5319&lt;='Leia-me'!$B$8,"Última chance","Zumbi"))))</f>
        <v/>
      </c>
      <c r="W5319" s="25" t="n">
        <f aca="false">IF(O5319="Won",1,IF(O5319="Lost",0,""))</f>
        <v>1</v>
      </c>
      <c r="Y5319" s="25" t="str">
        <f aca="false">IF(E5319="","Sim","")</f>
        <v/>
      </c>
    </row>
    <row r="5320" customFormat="false" ht="15" hidden="false" customHeight="false" outlineLevel="0" collapsed="false">
      <c r="A5320" s="25" t="s">
        <v>5583</v>
      </c>
      <c r="B5320" s="25" t="s">
        <v>84</v>
      </c>
      <c r="C5320" s="25" t="s">
        <v>93</v>
      </c>
      <c r="D5320" s="25" t="s">
        <v>96</v>
      </c>
      <c r="E5320" s="25" t="s">
        <v>421</v>
      </c>
      <c r="F5320" s="25" t="s">
        <v>146</v>
      </c>
      <c r="G5320" s="26" t="n">
        <v>2818.38</v>
      </c>
      <c r="H5320" s="27" t="n">
        <v>6290</v>
      </c>
      <c r="I5320" s="25" t="s">
        <v>147</v>
      </c>
      <c r="K5320" s="25" t="n">
        <v>1994</v>
      </c>
      <c r="L5320" s="25" t="s">
        <v>160</v>
      </c>
      <c r="M5320" s="25" t="s">
        <v>149</v>
      </c>
      <c r="N5320" s="28" t="n">
        <v>3393</v>
      </c>
      <c r="O5320" s="25" t="s">
        <v>54</v>
      </c>
      <c r="P5320" s="29" t="n">
        <v>42780</v>
      </c>
      <c r="Q5320" s="29" t="n">
        <v>42900</v>
      </c>
      <c r="R5320" s="28" t="n">
        <v>2981</v>
      </c>
      <c r="S5320" s="28" t="n">
        <f aca="false">IF(O5320="Won",R5320,IF(O5320="Lost",0,N5320))</f>
        <v>2981</v>
      </c>
      <c r="T5320" s="30" t="n">
        <f aca="false">IF(AND(P5320&lt;&gt;"",Q5320&lt;&gt;""),Q5320-P5320,"")</f>
        <v>120</v>
      </c>
      <c r="U5320" s="30" t="str">
        <f aca="false">IF(AND(O5320="Engaging",P5320&lt;&gt;""),'Leia-me'!$B$5-P5320,"")</f>
        <v/>
      </c>
      <c r="V5320" s="25" t="str">
        <f aca="false">IF(O5320&lt;&gt;"Engaging","",IF(U5320&lt;='Leia-me'!$B$6,"Saudável",IF(U5320&lt;='Leia-me'!$B$7,"Esfriando",IF(U5320&lt;='Leia-me'!$B$8,"Última chance","Zumbi"))))</f>
        <v/>
      </c>
      <c r="W5320" s="25" t="n">
        <f aca="false">IF(O5320="Won",1,IF(O5320="Lost",0,""))</f>
        <v>1</v>
      </c>
      <c r="Y5320" s="25" t="str">
        <f aca="false">IF(E5320="","Sim","")</f>
        <v/>
      </c>
    </row>
    <row r="5321" customFormat="false" ht="15" hidden="false" customHeight="false" outlineLevel="0" collapsed="false">
      <c r="A5321" s="25" t="s">
        <v>5584</v>
      </c>
      <c r="B5321" s="25" t="s">
        <v>84</v>
      </c>
      <c r="C5321" s="25" t="s">
        <v>93</v>
      </c>
      <c r="D5321" s="25" t="s">
        <v>96</v>
      </c>
      <c r="E5321" s="25" t="s">
        <v>1671</v>
      </c>
      <c r="F5321" s="25" t="s">
        <v>168</v>
      </c>
      <c r="G5321" s="26" t="n">
        <v>3027.46</v>
      </c>
      <c r="H5321" s="27" t="n">
        <v>9516</v>
      </c>
      <c r="I5321" s="25" t="s">
        <v>1672</v>
      </c>
      <c r="K5321" s="25" t="n">
        <v>1984</v>
      </c>
      <c r="L5321" s="25" t="s">
        <v>1834</v>
      </c>
      <c r="M5321" s="25" t="s">
        <v>171</v>
      </c>
      <c r="N5321" s="28" t="n">
        <v>4821</v>
      </c>
      <c r="O5321" s="25" t="s">
        <v>55</v>
      </c>
      <c r="P5321" s="29" t="n">
        <v>42782</v>
      </c>
      <c r="Q5321" s="29" t="n">
        <v>42876</v>
      </c>
      <c r="R5321" s="28" t="n">
        <v>0</v>
      </c>
      <c r="S5321" s="28" t="n">
        <f aca="false">IF(O5321="Won",R5321,IF(O5321="Lost",0,N5321))</f>
        <v>0</v>
      </c>
      <c r="T5321" s="30" t="n">
        <f aca="false">IF(AND(P5321&lt;&gt;"",Q5321&lt;&gt;""),Q5321-P5321,"")</f>
        <v>94</v>
      </c>
      <c r="U5321" s="30" t="str">
        <f aca="false">IF(AND(O5321="Engaging",P5321&lt;&gt;""),'Leia-me'!$B$5-P5321,"")</f>
        <v/>
      </c>
      <c r="V5321" s="25" t="str">
        <f aca="false">IF(O5321&lt;&gt;"Engaging","",IF(U5321&lt;='Leia-me'!$B$6,"Saudável",IF(U5321&lt;='Leia-me'!$B$7,"Esfriando",IF(U5321&lt;='Leia-me'!$B$8,"Última chance","Zumbi"))))</f>
        <v/>
      </c>
      <c r="W5321" s="25" t="n">
        <f aca="false">IF(O5321="Won",1,IF(O5321="Lost",0,""))</f>
        <v>0</v>
      </c>
      <c r="X5321" s="25" t="s">
        <v>1835</v>
      </c>
      <c r="Y5321" s="25" t="str">
        <f aca="false">IF(E5321="","Sim","")</f>
        <v/>
      </c>
    </row>
    <row r="5322" customFormat="false" ht="15" hidden="false" customHeight="false" outlineLevel="0" collapsed="false">
      <c r="A5322" s="25" t="s">
        <v>5585</v>
      </c>
      <c r="B5322" s="25" t="s">
        <v>84</v>
      </c>
      <c r="C5322" s="25" t="s">
        <v>93</v>
      </c>
      <c r="D5322" s="25" t="s">
        <v>96</v>
      </c>
      <c r="E5322" s="25" t="s">
        <v>452</v>
      </c>
      <c r="F5322" s="25" t="s">
        <v>185</v>
      </c>
      <c r="G5322" s="26" t="n">
        <v>1712.68</v>
      </c>
      <c r="H5322" s="27" t="n">
        <v>3194</v>
      </c>
      <c r="I5322" s="25" t="s">
        <v>147</v>
      </c>
      <c r="J5322" s="25" t="s">
        <v>193</v>
      </c>
      <c r="K5322" s="25" t="n">
        <v>1992</v>
      </c>
      <c r="L5322" s="25" t="s">
        <v>186</v>
      </c>
      <c r="M5322" s="25" t="s">
        <v>171</v>
      </c>
      <c r="N5322" s="28" t="n">
        <v>550</v>
      </c>
      <c r="O5322" s="25" t="s">
        <v>54</v>
      </c>
      <c r="P5322" s="29" t="n">
        <v>42782</v>
      </c>
      <c r="Q5322" s="29" t="n">
        <v>42796</v>
      </c>
      <c r="R5322" s="28" t="n">
        <v>462</v>
      </c>
      <c r="S5322" s="28" t="n">
        <f aca="false">IF(O5322="Won",R5322,IF(O5322="Lost",0,N5322))</f>
        <v>462</v>
      </c>
      <c r="T5322" s="30" t="n">
        <f aca="false">IF(AND(P5322&lt;&gt;"",Q5322&lt;&gt;""),Q5322-P5322,"")</f>
        <v>14</v>
      </c>
      <c r="U5322" s="30" t="str">
        <f aca="false">IF(AND(O5322="Engaging",P5322&lt;&gt;""),'Leia-me'!$B$5-P5322,"")</f>
        <v/>
      </c>
      <c r="V5322" s="25" t="str">
        <f aca="false">IF(O5322&lt;&gt;"Engaging","",IF(U5322&lt;='Leia-me'!$B$6,"Saudável",IF(U5322&lt;='Leia-me'!$B$7,"Esfriando",IF(U5322&lt;='Leia-me'!$B$8,"Última chance","Zumbi"))))</f>
        <v/>
      </c>
      <c r="W5322" s="25" t="n">
        <f aca="false">IF(O5322="Won",1,IF(O5322="Lost",0,""))</f>
        <v>1</v>
      </c>
      <c r="Y5322" s="25" t="str">
        <f aca="false">IF(E5322="","Sim","")</f>
        <v/>
      </c>
    </row>
    <row r="5323" customFormat="false" ht="15" hidden="false" customHeight="false" outlineLevel="0" collapsed="false">
      <c r="A5323" s="25" t="s">
        <v>5586</v>
      </c>
      <c r="B5323" s="25" t="s">
        <v>84</v>
      </c>
      <c r="C5323" s="25" t="s">
        <v>93</v>
      </c>
      <c r="D5323" s="25" t="s">
        <v>96</v>
      </c>
      <c r="E5323" s="25" t="s">
        <v>1653</v>
      </c>
      <c r="F5323" s="25" t="s">
        <v>165</v>
      </c>
      <c r="G5323" s="26" t="n">
        <v>3838.39</v>
      </c>
      <c r="H5323" s="27" t="n">
        <v>8274</v>
      </c>
      <c r="I5323" s="25" t="s">
        <v>147</v>
      </c>
      <c r="K5323" s="25" t="n">
        <v>1989</v>
      </c>
      <c r="L5323" s="25" t="s">
        <v>186</v>
      </c>
      <c r="M5323" s="25" t="s">
        <v>171</v>
      </c>
      <c r="N5323" s="28" t="n">
        <v>550</v>
      </c>
      <c r="O5323" s="25" t="s">
        <v>54</v>
      </c>
      <c r="P5323" s="29" t="n">
        <v>42782</v>
      </c>
      <c r="Q5323" s="29" t="n">
        <v>42798</v>
      </c>
      <c r="R5323" s="28" t="n">
        <v>555</v>
      </c>
      <c r="S5323" s="28" t="n">
        <f aca="false">IF(O5323="Won",R5323,IF(O5323="Lost",0,N5323))</f>
        <v>555</v>
      </c>
      <c r="T5323" s="30" t="n">
        <f aca="false">IF(AND(P5323&lt;&gt;"",Q5323&lt;&gt;""),Q5323-P5323,"")</f>
        <v>16</v>
      </c>
      <c r="U5323" s="30" t="str">
        <f aca="false">IF(AND(O5323="Engaging",P5323&lt;&gt;""),'Leia-me'!$B$5-P5323,"")</f>
        <v/>
      </c>
      <c r="V5323" s="25" t="str">
        <f aca="false">IF(O5323&lt;&gt;"Engaging","",IF(U5323&lt;='Leia-me'!$B$6,"Saudável",IF(U5323&lt;='Leia-me'!$B$7,"Esfriando",IF(U5323&lt;='Leia-me'!$B$8,"Última chance","Zumbi"))))</f>
        <v/>
      </c>
      <c r="W5323" s="25" t="n">
        <f aca="false">IF(O5323="Won",1,IF(O5323="Lost",0,""))</f>
        <v>1</v>
      </c>
      <c r="Y5323" s="25" t="str">
        <f aca="false">IF(E5323="","Sim","")</f>
        <v/>
      </c>
    </row>
    <row r="5324" customFormat="false" ht="15" hidden="false" customHeight="false" outlineLevel="0" collapsed="false">
      <c r="A5324" s="25" t="s">
        <v>5587</v>
      </c>
      <c r="B5324" s="25" t="s">
        <v>84</v>
      </c>
      <c r="C5324" s="25" t="s">
        <v>93</v>
      </c>
      <c r="D5324" s="25" t="s">
        <v>96</v>
      </c>
      <c r="E5324" s="25" t="s">
        <v>1690</v>
      </c>
      <c r="F5324" s="25" t="s">
        <v>211</v>
      </c>
      <c r="G5324" s="26" t="n">
        <v>2520.83</v>
      </c>
      <c r="H5324" s="27" t="n">
        <v>3502</v>
      </c>
      <c r="I5324" s="25" t="s">
        <v>147</v>
      </c>
      <c r="K5324" s="25" t="n">
        <v>1990</v>
      </c>
      <c r="L5324" s="25" t="s">
        <v>170</v>
      </c>
      <c r="M5324" s="25" t="s">
        <v>171</v>
      </c>
      <c r="N5324" s="28" t="n">
        <v>1096</v>
      </c>
      <c r="O5324" s="25" t="s">
        <v>55</v>
      </c>
      <c r="P5324" s="29" t="n">
        <v>42783</v>
      </c>
      <c r="Q5324" s="29" t="n">
        <v>42899</v>
      </c>
      <c r="R5324" s="28" t="n">
        <v>0</v>
      </c>
      <c r="S5324" s="28" t="n">
        <f aca="false">IF(O5324="Won",R5324,IF(O5324="Lost",0,N5324))</f>
        <v>0</v>
      </c>
      <c r="T5324" s="30" t="n">
        <f aca="false">IF(AND(P5324&lt;&gt;"",Q5324&lt;&gt;""),Q5324-P5324,"")</f>
        <v>116</v>
      </c>
      <c r="U5324" s="30" t="str">
        <f aca="false">IF(AND(O5324="Engaging",P5324&lt;&gt;""),'Leia-me'!$B$5-P5324,"")</f>
        <v/>
      </c>
      <c r="V5324" s="25" t="str">
        <f aca="false">IF(O5324&lt;&gt;"Engaging","",IF(U5324&lt;='Leia-me'!$B$6,"Saudável",IF(U5324&lt;='Leia-me'!$B$7,"Esfriando",IF(U5324&lt;='Leia-me'!$B$8,"Última chance","Zumbi"))))</f>
        <v/>
      </c>
      <c r="W5324" s="25" t="n">
        <f aca="false">IF(O5324="Won",1,IF(O5324="Lost",0,""))</f>
        <v>0</v>
      </c>
      <c r="Y5324" s="25" t="str">
        <f aca="false">IF(E5324="","Sim","")</f>
        <v/>
      </c>
    </row>
    <row r="5325" customFormat="false" ht="15" hidden="false" customHeight="false" outlineLevel="0" collapsed="false">
      <c r="A5325" s="25" t="s">
        <v>5588</v>
      </c>
      <c r="B5325" s="25" t="s">
        <v>84</v>
      </c>
      <c r="C5325" s="25" t="s">
        <v>93</v>
      </c>
      <c r="D5325" s="25" t="s">
        <v>96</v>
      </c>
      <c r="E5325" s="25" t="s">
        <v>661</v>
      </c>
      <c r="F5325" s="25" t="s">
        <v>146</v>
      </c>
      <c r="G5325" s="26" t="n">
        <v>251.41</v>
      </c>
      <c r="H5325" s="27" t="n">
        <v>495</v>
      </c>
      <c r="I5325" s="25" t="s">
        <v>147</v>
      </c>
      <c r="K5325" s="25" t="n">
        <v>1999</v>
      </c>
      <c r="L5325" s="25" t="s">
        <v>160</v>
      </c>
      <c r="M5325" s="25" t="s">
        <v>149</v>
      </c>
      <c r="N5325" s="28" t="n">
        <v>3393</v>
      </c>
      <c r="O5325" s="25" t="s">
        <v>54</v>
      </c>
      <c r="P5325" s="29" t="n">
        <v>42784</v>
      </c>
      <c r="Q5325" s="29" t="n">
        <v>42863</v>
      </c>
      <c r="R5325" s="28" t="n">
        <v>3602</v>
      </c>
      <c r="S5325" s="28" t="n">
        <f aca="false">IF(O5325="Won",R5325,IF(O5325="Lost",0,N5325))</f>
        <v>3602</v>
      </c>
      <c r="T5325" s="30" t="n">
        <f aca="false">IF(AND(P5325&lt;&gt;"",Q5325&lt;&gt;""),Q5325-P5325,"")</f>
        <v>79</v>
      </c>
      <c r="U5325" s="30" t="str">
        <f aca="false">IF(AND(O5325="Engaging",P5325&lt;&gt;""),'Leia-me'!$B$5-P5325,"")</f>
        <v/>
      </c>
      <c r="V5325" s="25" t="str">
        <f aca="false">IF(O5325&lt;&gt;"Engaging","",IF(U5325&lt;='Leia-me'!$B$6,"Saudável",IF(U5325&lt;='Leia-me'!$B$7,"Esfriando",IF(U5325&lt;='Leia-me'!$B$8,"Última chance","Zumbi"))))</f>
        <v/>
      </c>
      <c r="W5325" s="25" t="n">
        <f aca="false">IF(O5325="Won",1,IF(O5325="Lost",0,""))</f>
        <v>1</v>
      </c>
      <c r="Y5325" s="25" t="str">
        <f aca="false">IF(E5325="","Sim","")</f>
        <v/>
      </c>
    </row>
    <row r="5326" customFormat="false" ht="15" hidden="false" customHeight="false" outlineLevel="0" collapsed="false">
      <c r="A5326" s="25" t="s">
        <v>5589</v>
      </c>
      <c r="B5326" s="25" t="s">
        <v>84</v>
      </c>
      <c r="C5326" s="25" t="s">
        <v>93</v>
      </c>
      <c r="D5326" s="25" t="s">
        <v>96</v>
      </c>
      <c r="E5326" s="25" t="s">
        <v>445</v>
      </c>
      <c r="F5326" s="25" t="s">
        <v>192</v>
      </c>
      <c r="G5326" s="26" t="n">
        <v>987.39</v>
      </c>
      <c r="H5326" s="27" t="n">
        <v>2253</v>
      </c>
      <c r="I5326" s="25" t="s">
        <v>147</v>
      </c>
      <c r="K5326" s="25" t="n">
        <v>2002</v>
      </c>
      <c r="L5326" s="25" t="s">
        <v>186</v>
      </c>
      <c r="M5326" s="25" t="s">
        <v>171</v>
      </c>
      <c r="N5326" s="28" t="n">
        <v>550</v>
      </c>
      <c r="O5326" s="25" t="s">
        <v>55</v>
      </c>
      <c r="P5326" s="29" t="n">
        <v>42785</v>
      </c>
      <c r="Q5326" s="29" t="n">
        <v>42874</v>
      </c>
      <c r="R5326" s="28" t="n">
        <v>0</v>
      </c>
      <c r="S5326" s="28" t="n">
        <f aca="false">IF(O5326="Won",R5326,IF(O5326="Lost",0,N5326))</f>
        <v>0</v>
      </c>
      <c r="T5326" s="30" t="n">
        <f aca="false">IF(AND(P5326&lt;&gt;"",Q5326&lt;&gt;""),Q5326-P5326,"")</f>
        <v>89</v>
      </c>
      <c r="U5326" s="30" t="str">
        <f aca="false">IF(AND(O5326="Engaging",P5326&lt;&gt;""),'Leia-me'!$B$5-P5326,"")</f>
        <v/>
      </c>
      <c r="V5326" s="25" t="str">
        <f aca="false">IF(O5326&lt;&gt;"Engaging","",IF(U5326&lt;='Leia-me'!$B$6,"Saudável",IF(U5326&lt;='Leia-me'!$B$7,"Esfriando",IF(U5326&lt;='Leia-me'!$B$8,"Última chance","Zumbi"))))</f>
        <v/>
      </c>
      <c r="W5326" s="25" t="n">
        <f aca="false">IF(O5326="Won",1,IF(O5326="Lost",0,""))</f>
        <v>0</v>
      </c>
      <c r="Y5326" s="25" t="str">
        <f aca="false">IF(E5326="","Sim","")</f>
        <v/>
      </c>
    </row>
    <row r="5327" customFormat="false" ht="15" hidden="false" customHeight="false" outlineLevel="0" collapsed="false">
      <c r="A5327" s="25" t="s">
        <v>5590</v>
      </c>
      <c r="B5327" s="25" t="s">
        <v>84</v>
      </c>
      <c r="C5327" s="25" t="s">
        <v>93</v>
      </c>
      <c r="D5327" s="25" t="s">
        <v>96</v>
      </c>
      <c r="E5327" s="25" t="s">
        <v>494</v>
      </c>
      <c r="F5327" s="25" t="s">
        <v>192</v>
      </c>
      <c r="G5327" s="26" t="n">
        <v>11698.03</v>
      </c>
      <c r="H5327" s="27" t="n">
        <v>34288</v>
      </c>
      <c r="I5327" s="25" t="s">
        <v>147</v>
      </c>
      <c r="K5327" s="25" t="n">
        <v>1982</v>
      </c>
      <c r="L5327" s="25" t="s">
        <v>160</v>
      </c>
      <c r="M5327" s="25" t="s">
        <v>149</v>
      </c>
      <c r="N5327" s="28" t="n">
        <v>3393</v>
      </c>
      <c r="O5327" s="25" t="s">
        <v>54</v>
      </c>
      <c r="P5327" s="29" t="n">
        <v>42785</v>
      </c>
      <c r="Q5327" s="29" t="n">
        <v>42865</v>
      </c>
      <c r="R5327" s="28" t="n">
        <v>3222</v>
      </c>
      <c r="S5327" s="28" t="n">
        <f aca="false">IF(O5327="Won",R5327,IF(O5327="Lost",0,N5327))</f>
        <v>3222</v>
      </c>
      <c r="T5327" s="30" t="n">
        <f aca="false">IF(AND(P5327&lt;&gt;"",Q5327&lt;&gt;""),Q5327-P5327,"")</f>
        <v>80</v>
      </c>
      <c r="U5327" s="30" t="str">
        <f aca="false">IF(AND(O5327="Engaging",P5327&lt;&gt;""),'Leia-me'!$B$5-P5327,"")</f>
        <v/>
      </c>
      <c r="V5327" s="25" t="str">
        <f aca="false">IF(O5327&lt;&gt;"Engaging","",IF(U5327&lt;='Leia-me'!$B$6,"Saudável",IF(U5327&lt;='Leia-me'!$B$7,"Esfriando",IF(U5327&lt;='Leia-me'!$B$8,"Última chance","Zumbi"))))</f>
        <v/>
      </c>
      <c r="W5327" s="25" t="n">
        <f aca="false">IF(O5327="Won",1,IF(O5327="Lost",0,""))</f>
        <v>1</v>
      </c>
      <c r="Y5327" s="25" t="str">
        <f aca="false">IF(E5327="","Sim","")</f>
        <v/>
      </c>
    </row>
    <row r="5328" customFormat="false" ht="15" hidden="false" customHeight="false" outlineLevel="0" collapsed="false">
      <c r="A5328" s="25" t="s">
        <v>5591</v>
      </c>
      <c r="B5328" s="25" t="s">
        <v>84</v>
      </c>
      <c r="C5328" s="25" t="s">
        <v>93</v>
      </c>
      <c r="D5328" s="25" t="s">
        <v>96</v>
      </c>
      <c r="E5328" s="25" t="s">
        <v>1371</v>
      </c>
      <c r="F5328" s="25" t="s">
        <v>185</v>
      </c>
      <c r="G5328" s="26" t="n">
        <v>40.79</v>
      </c>
      <c r="H5328" s="27" t="n">
        <v>142</v>
      </c>
      <c r="I5328" s="25" t="s">
        <v>1372</v>
      </c>
      <c r="K5328" s="25" t="n">
        <v>2011</v>
      </c>
      <c r="L5328" s="25" t="s">
        <v>1834</v>
      </c>
      <c r="M5328" s="25" t="s">
        <v>171</v>
      </c>
      <c r="N5328" s="28" t="n">
        <v>4821</v>
      </c>
      <c r="O5328" s="25" t="s">
        <v>54</v>
      </c>
      <c r="P5328" s="29" t="n">
        <v>42786</v>
      </c>
      <c r="Q5328" s="29" t="n">
        <v>42860</v>
      </c>
      <c r="R5328" s="28" t="n">
        <v>5010</v>
      </c>
      <c r="S5328" s="28" t="n">
        <f aca="false">IF(O5328="Won",R5328,IF(O5328="Lost",0,N5328))</f>
        <v>5010</v>
      </c>
      <c r="T5328" s="30" t="n">
        <f aca="false">IF(AND(P5328&lt;&gt;"",Q5328&lt;&gt;""),Q5328-P5328,"")</f>
        <v>74</v>
      </c>
      <c r="U5328" s="30" t="str">
        <f aca="false">IF(AND(O5328="Engaging",P5328&lt;&gt;""),'Leia-me'!$B$5-P5328,"")</f>
        <v/>
      </c>
      <c r="V5328" s="25" t="str">
        <f aca="false">IF(O5328&lt;&gt;"Engaging","",IF(U5328&lt;='Leia-me'!$B$6,"Saudável",IF(U5328&lt;='Leia-me'!$B$7,"Esfriando",IF(U5328&lt;='Leia-me'!$B$8,"Última chance","Zumbi"))))</f>
        <v/>
      </c>
      <c r="W5328" s="25" t="n">
        <f aca="false">IF(O5328="Won",1,IF(O5328="Lost",0,""))</f>
        <v>1</v>
      </c>
      <c r="X5328" s="25" t="s">
        <v>1835</v>
      </c>
      <c r="Y5328" s="25" t="str">
        <f aca="false">IF(E5328="","Sim","")</f>
        <v/>
      </c>
    </row>
    <row r="5329" customFormat="false" ht="15" hidden="false" customHeight="false" outlineLevel="0" collapsed="false">
      <c r="A5329" s="25" t="s">
        <v>5592</v>
      </c>
      <c r="B5329" s="25" t="s">
        <v>84</v>
      </c>
      <c r="C5329" s="25" t="s">
        <v>93</v>
      </c>
      <c r="D5329" s="25" t="s">
        <v>96</v>
      </c>
      <c r="E5329" s="25" t="s">
        <v>1156</v>
      </c>
      <c r="F5329" s="25" t="s">
        <v>185</v>
      </c>
      <c r="G5329" s="26" t="n">
        <v>1242.32</v>
      </c>
      <c r="H5329" s="27" t="n">
        <v>3027</v>
      </c>
      <c r="I5329" s="25" t="s">
        <v>147</v>
      </c>
      <c r="J5329" s="25" t="s">
        <v>193</v>
      </c>
      <c r="K5329" s="25" t="n">
        <v>1993</v>
      </c>
      <c r="L5329" s="25" t="s">
        <v>1834</v>
      </c>
      <c r="M5329" s="25" t="s">
        <v>171</v>
      </c>
      <c r="N5329" s="28" t="n">
        <v>4821</v>
      </c>
      <c r="O5329" s="25" t="s">
        <v>54</v>
      </c>
      <c r="P5329" s="29" t="n">
        <v>42790</v>
      </c>
      <c r="Q5329" s="29" t="n">
        <v>42870</v>
      </c>
      <c r="R5329" s="28" t="n">
        <v>5621</v>
      </c>
      <c r="S5329" s="28" t="n">
        <f aca="false">IF(O5329="Won",R5329,IF(O5329="Lost",0,N5329))</f>
        <v>5621</v>
      </c>
      <c r="T5329" s="30" t="n">
        <f aca="false">IF(AND(P5329&lt;&gt;"",Q5329&lt;&gt;""),Q5329-P5329,"")</f>
        <v>80</v>
      </c>
      <c r="U5329" s="30" t="str">
        <f aca="false">IF(AND(O5329="Engaging",P5329&lt;&gt;""),'Leia-me'!$B$5-P5329,"")</f>
        <v/>
      </c>
      <c r="V5329" s="25" t="str">
        <f aca="false">IF(O5329&lt;&gt;"Engaging","",IF(U5329&lt;='Leia-me'!$B$6,"Saudável",IF(U5329&lt;='Leia-me'!$B$7,"Esfriando",IF(U5329&lt;='Leia-me'!$B$8,"Última chance","Zumbi"))))</f>
        <v/>
      </c>
      <c r="W5329" s="25" t="n">
        <f aca="false">IF(O5329="Won",1,IF(O5329="Lost",0,""))</f>
        <v>1</v>
      </c>
      <c r="X5329" s="25" t="s">
        <v>1835</v>
      </c>
      <c r="Y5329" s="25" t="str">
        <f aca="false">IF(E5329="","Sim","")</f>
        <v/>
      </c>
    </row>
    <row r="5330" customFormat="false" ht="15" hidden="false" customHeight="false" outlineLevel="0" collapsed="false">
      <c r="A5330" s="25" t="s">
        <v>5593</v>
      </c>
      <c r="B5330" s="25" t="s">
        <v>84</v>
      </c>
      <c r="C5330" s="25" t="s">
        <v>93</v>
      </c>
      <c r="D5330" s="25" t="s">
        <v>96</v>
      </c>
      <c r="E5330" s="25" t="s">
        <v>2530</v>
      </c>
      <c r="F5330" s="25" t="s">
        <v>185</v>
      </c>
      <c r="G5330" s="26" t="n">
        <v>527.11</v>
      </c>
      <c r="H5330" s="27" t="n">
        <v>1428</v>
      </c>
      <c r="I5330" s="25" t="s">
        <v>147</v>
      </c>
      <c r="J5330" s="25" t="s">
        <v>193</v>
      </c>
      <c r="K5330" s="25" t="n">
        <v>2011</v>
      </c>
      <c r="L5330" s="25" t="s">
        <v>160</v>
      </c>
      <c r="M5330" s="25" t="s">
        <v>149</v>
      </c>
      <c r="N5330" s="28" t="n">
        <v>3393</v>
      </c>
      <c r="O5330" s="25" t="s">
        <v>54</v>
      </c>
      <c r="P5330" s="29" t="n">
        <v>42790</v>
      </c>
      <c r="Q5330" s="29" t="n">
        <v>42857</v>
      </c>
      <c r="R5330" s="28" t="n">
        <v>3233</v>
      </c>
      <c r="S5330" s="28" t="n">
        <f aca="false">IF(O5330="Won",R5330,IF(O5330="Lost",0,N5330))</f>
        <v>3233</v>
      </c>
      <c r="T5330" s="30" t="n">
        <f aca="false">IF(AND(P5330&lt;&gt;"",Q5330&lt;&gt;""),Q5330-P5330,"")</f>
        <v>67</v>
      </c>
      <c r="U5330" s="30" t="str">
        <f aca="false">IF(AND(O5330="Engaging",P5330&lt;&gt;""),'Leia-me'!$B$5-P5330,"")</f>
        <v/>
      </c>
      <c r="V5330" s="25" t="str">
        <f aca="false">IF(O5330&lt;&gt;"Engaging","",IF(U5330&lt;='Leia-me'!$B$6,"Saudável",IF(U5330&lt;='Leia-me'!$B$7,"Esfriando",IF(U5330&lt;='Leia-me'!$B$8,"Última chance","Zumbi"))))</f>
        <v/>
      </c>
      <c r="W5330" s="25" t="n">
        <f aca="false">IF(O5330="Won",1,IF(O5330="Lost",0,""))</f>
        <v>1</v>
      </c>
      <c r="Y5330" s="25" t="str">
        <f aca="false">IF(E5330="","Sim","")</f>
        <v/>
      </c>
    </row>
    <row r="5331" customFormat="false" ht="15" hidden="false" customHeight="false" outlineLevel="0" collapsed="false">
      <c r="A5331" s="25" t="s">
        <v>5594</v>
      </c>
      <c r="B5331" s="25" t="s">
        <v>84</v>
      </c>
      <c r="C5331" s="25" t="s">
        <v>93</v>
      </c>
      <c r="D5331" s="25" t="s">
        <v>96</v>
      </c>
      <c r="E5331" s="25" t="s">
        <v>639</v>
      </c>
      <c r="F5331" s="25" t="s">
        <v>211</v>
      </c>
      <c r="G5331" s="26" t="n">
        <v>1419.98</v>
      </c>
      <c r="H5331" s="27" t="n">
        <v>4018</v>
      </c>
      <c r="I5331" s="25" t="s">
        <v>147</v>
      </c>
      <c r="K5331" s="25" t="n">
        <v>2003</v>
      </c>
      <c r="L5331" s="25" t="s">
        <v>186</v>
      </c>
      <c r="M5331" s="25" t="s">
        <v>171</v>
      </c>
      <c r="N5331" s="28" t="n">
        <v>550</v>
      </c>
      <c r="O5331" s="25" t="s">
        <v>54</v>
      </c>
      <c r="P5331" s="29" t="n">
        <v>42791</v>
      </c>
      <c r="Q5331" s="29" t="n">
        <v>42888</v>
      </c>
      <c r="R5331" s="28" t="n">
        <v>568</v>
      </c>
      <c r="S5331" s="28" t="n">
        <f aca="false">IF(O5331="Won",R5331,IF(O5331="Lost",0,N5331))</f>
        <v>568</v>
      </c>
      <c r="T5331" s="30" t="n">
        <f aca="false">IF(AND(P5331&lt;&gt;"",Q5331&lt;&gt;""),Q5331-P5331,"")</f>
        <v>97</v>
      </c>
      <c r="U5331" s="30" t="str">
        <f aca="false">IF(AND(O5331="Engaging",P5331&lt;&gt;""),'Leia-me'!$B$5-P5331,"")</f>
        <v/>
      </c>
      <c r="V5331" s="25" t="str">
        <f aca="false">IF(O5331&lt;&gt;"Engaging","",IF(U5331&lt;='Leia-me'!$B$6,"Saudável",IF(U5331&lt;='Leia-me'!$B$7,"Esfriando",IF(U5331&lt;='Leia-me'!$B$8,"Última chance","Zumbi"))))</f>
        <v/>
      </c>
      <c r="W5331" s="25" t="n">
        <f aca="false">IF(O5331="Won",1,IF(O5331="Lost",0,""))</f>
        <v>1</v>
      </c>
      <c r="Y5331" s="25" t="str">
        <f aca="false">IF(E5331="","Sim","")</f>
        <v/>
      </c>
    </row>
    <row r="5332" customFormat="false" ht="15" hidden="false" customHeight="false" outlineLevel="0" collapsed="false">
      <c r="A5332" s="25" t="s">
        <v>5595</v>
      </c>
      <c r="B5332" s="25" t="s">
        <v>84</v>
      </c>
      <c r="C5332" s="25" t="s">
        <v>93</v>
      </c>
      <c r="D5332" s="25" t="s">
        <v>96</v>
      </c>
      <c r="E5332" s="25" t="s">
        <v>1653</v>
      </c>
      <c r="F5332" s="25" t="s">
        <v>165</v>
      </c>
      <c r="G5332" s="26" t="n">
        <v>3838.39</v>
      </c>
      <c r="H5332" s="27" t="n">
        <v>8274</v>
      </c>
      <c r="I5332" s="25" t="s">
        <v>147</v>
      </c>
      <c r="K5332" s="25" t="n">
        <v>1989</v>
      </c>
      <c r="L5332" s="25" t="s">
        <v>186</v>
      </c>
      <c r="M5332" s="25" t="s">
        <v>171</v>
      </c>
      <c r="N5332" s="28" t="n">
        <v>550</v>
      </c>
      <c r="O5332" s="25" t="s">
        <v>54</v>
      </c>
      <c r="P5332" s="29" t="n">
        <v>42791</v>
      </c>
      <c r="Q5332" s="29" t="n">
        <v>42881</v>
      </c>
      <c r="R5332" s="28" t="n">
        <v>640</v>
      </c>
      <c r="S5332" s="28" t="n">
        <f aca="false">IF(O5332="Won",R5332,IF(O5332="Lost",0,N5332))</f>
        <v>640</v>
      </c>
      <c r="T5332" s="30" t="n">
        <f aca="false">IF(AND(P5332&lt;&gt;"",Q5332&lt;&gt;""),Q5332-P5332,"")</f>
        <v>90</v>
      </c>
      <c r="U5332" s="30" t="str">
        <f aca="false">IF(AND(O5332="Engaging",P5332&lt;&gt;""),'Leia-me'!$B$5-P5332,"")</f>
        <v/>
      </c>
      <c r="V5332" s="25" t="str">
        <f aca="false">IF(O5332&lt;&gt;"Engaging","",IF(U5332&lt;='Leia-me'!$B$6,"Saudável",IF(U5332&lt;='Leia-me'!$B$7,"Esfriando",IF(U5332&lt;='Leia-me'!$B$8,"Última chance","Zumbi"))))</f>
        <v/>
      </c>
      <c r="W5332" s="25" t="n">
        <f aca="false">IF(O5332="Won",1,IF(O5332="Lost",0,""))</f>
        <v>1</v>
      </c>
      <c r="Y5332" s="25" t="str">
        <f aca="false">IF(E5332="","Sim","")</f>
        <v/>
      </c>
    </row>
    <row r="5333" customFormat="false" ht="15" hidden="false" customHeight="false" outlineLevel="0" collapsed="false">
      <c r="A5333" s="25" t="s">
        <v>5596</v>
      </c>
      <c r="B5333" s="25" t="s">
        <v>84</v>
      </c>
      <c r="C5333" s="25" t="s">
        <v>93</v>
      </c>
      <c r="D5333" s="25" t="s">
        <v>96</v>
      </c>
      <c r="E5333" s="25" t="s">
        <v>2530</v>
      </c>
      <c r="F5333" s="25" t="s">
        <v>185</v>
      </c>
      <c r="G5333" s="26" t="n">
        <v>527.11</v>
      </c>
      <c r="H5333" s="27" t="n">
        <v>1428</v>
      </c>
      <c r="I5333" s="25" t="s">
        <v>147</v>
      </c>
      <c r="J5333" s="25" t="s">
        <v>193</v>
      </c>
      <c r="K5333" s="25" t="n">
        <v>2011</v>
      </c>
      <c r="L5333" s="25" t="s">
        <v>186</v>
      </c>
      <c r="M5333" s="25" t="s">
        <v>171</v>
      </c>
      <c r="N5333" s="28" t="n">
        <v>550</v>
      </c>
      <c r="O5333" s="25" t="s">
        <v>55</v>
      </c>
      <c r="P5333" s="29" t="n">
        <v>42792</v>
      </c>
      <c r="Q5333" s="29" t="n">
        <v>42887</v>
      </c>
      <c r="R5333" s="28" t="n">
        <v>0</v>
      </c>
      <c r="S5333" s="28" t="n">
        <f aca="false">IF(O5333="Won",R5333,IF(O5333="Lost",0,N5333))</f>
        <v>0</v>
      </c>
      <c r="T5333" s="30" t="n">
        <f aca="false">IF(AND(P5333&lt;&gt;"",Q5333&lt;&gt;""),Q5333-P5333,"")</f>
        <v>95</v>
      </c>
      <c r="U5333" s="30" t="str">
        <f aca="false">IF(AND(O5333="Engaging",P5333&lt;&gt;""),'Leia-me'!$B$5-P5333,"")</f>
        <v/>
      </c>
      <c r="V5333" s="25" t="str">
        <f aca="false">IF(O5333&lt;&gt;"Engaging","",IF(U5333&lt;='Leia-me'!$B$6,"Saudável",IF(U5333&lt;='Leia-me'!$B$7,"Esfriando",IF(U5333&lt;='Leia-me'!$B$8,"Última chance","Zumbi"))))</f>
        <v/>
      </c>
      <c r="W5333" s="25" t="n">
        <f aca="false">IF(O5333="Won",1,IF(O5333="Lost",0,""))</f>
        <v>0</v>
      </c>
      <c r="Y5333" s="25" t="str">
        <f aca="false">IF(E5333="","Sim","")</f>
        <v/>
      </c>
    </row>
    <row r="5334" customFormat="false" ht="15" hidden="false" customHeight="false" outlineLevel="0" collapsed="false">
      <c r="A5334" s="25" t="s">
        <v>5597</v>
      </c>
      <c r="B5334" s="25" t="s">
        <v>84</v>
      </c>
      <c r="C5334" s="25" t="s">
        <v>93</v>
      </c>
      <c r="D5334" s="25" t="s">
        <v>96</v>
      </c>
      <c r="E5334" s="25" t="s">
        <v>484</v>
      </c>
      <c r="F5334" s="25" t="s">
        <v>211</v>
      </c>
      <c r="G5334" s="26" t="n">
        <v>5158.71</v>
      </c>
      <c r="H5334" s="27" t="n">
        <v>17479</v>
      </c>
      <c r="I5334" s="25" t="s">
        <v>485</v>
      </c>
      <c r="K5334" s="25" t="n">
        <v>1995</v>
      </c>
      <c r="L5334" s="25" t="s">
        <v>186</v>
      </c>
      <c r="M5334" s="25" t="s">
        <v>171</v>
      </c>
      <c r="N5334" s="28" t="n">
        <v>550</v>
      </c>
      <c r="O5334" s="25" t="s">
        <v>54</v>
      </c>
      <c r="P5334" s="29" t="n">
        <v>42793</v>
      </c>
      <c r="Q5334" s="29" t="n">
        <v>42877</v>
      </c>
      <c r="R5334" s="28" t="n">
        <v>609</v>
      </c>
      <c r="S5334" s="28" t="n">
        <f aca="false">IF(O5334="Won",R5334,IF(O5334="Lost",0,N5334))</f>
        <v>609</v>
      </c>
      <c r="T5334" s="30" t="n">
        <f aca="false">IF(AND(P5334&lt;&gt;"",Q5334&lt;&gt;""),Q5334-P5334,"")</f>
        <v>84</v>
      </c>
      <c r="U5334" s="30" t="str">
        <f aca="false">IF(AND(O5334="Engaging",P5334&lt;&gt;""),'Leia-me'!$B$5-P5334,"")</f>
        <v/>
      </c>
      <c r="V5334" s="25" t="str">
        <f aca="false">IF(O5334&lt;&gt;"Engaging","",IF(U5334&lt;='Leia-me'!$B$6,"Saudável",IF(U5334&lt;='Leia-me'!$B$7,"Esfriando",IF(U5334&lt;='Leia-me'!$B$8,"Última chance","Zumbi"))))</f>
        <v/>
      </c>
      <c r="W5334" s="25" t="n">
        <f aca="false">IF(O5334="Won",1,IF(O5334="Lost",0,""))</f>
        <v>1</v>
      </c>
      <c r="Y5334" s="25" t="str">
        <f aca="false">IF(E5334="","Sim","")</f>
        <v/>
      </c>
    </row>
    <row r="5335" customFormat="false" ht="15" hidden="false" customHeight="false" outlineLevel="0" collapsed="false">
      <c r="A5335" s="25" t="s">
        <v>5598</v>
      </c>
      <c r="B5335" s="25" t="s">
        <v>84</v>
      </c>
      <c r="C5335" s="25" t="s">
        <v>93</v>
      </c>
      <c r="D5335" s="25" t="s">
        <v>96</v>
      </c>
      <c r="E5335" s="25" t="s">
        <v>1640</v>
      </c>
      <c r="F5335" s="25" t="s">
        <v>211</v>
      </c>
      <c r="G5335" s="26" t="n">
        <v>71.12</v>
      </c>
      <c r="H5335" s="27" t="n">
        <v>144</v>
      </c>
      <c r="I5335" s="25" t="s">
        <v>147</v>
      </c>
      <c r="K5335" s="25" t="n">
        <v>2010</v>
      </c>
      <c r="L5335" s="25" t="s">
        <v>160</v>
      </c>
      <c r="M5335" s="25" t="s">
        <v>149</v>
      </c>
      <c r="N5335" s="28" t="n">
        <v>3393</v>
      </c>
      <c r="O5335" s="25" t="s">
        <v>54</v>
      </c>
      <c r="P5335" s="29" t="n">
        <v>42794</v>
      </c>
      <c r="Q5335" s="29" t="n">
        <v>42905</v>
      </c>
      <c r="R5335" s="28" t="n">
        <v>3087</v>
      </c>
      <c r="S5335" s="28" t="n">
        <f aca="false">IF(O5335="Won",R5335,IF(O5335="Lost",0,N5335))</f>
        <v>3087</v>
      </c>
      <c r="T5335" s="30" t="n">
        <f aca="false">IF(AND(P5335&lt;&gt;"",Q5335&lt;&gt;""),Q5335-P5335,"")</f>
        <v>111</v>
      </c>
      <c r="U5335" s="30" t="str">
        <f aca="false">IF(AND(O5335="Engaging",P5335&lt;&gt;""),'Leia-me'!$B$5-P5335,"")</f>
        <v/>
      </c>
      <c r="V5335" s="25" t="str">
        <f aca="false">IF(O5335&lt;&gt;"Engaging","",IF(U5335&lt;='Leia-me'!$B$6,"Saudável",IF(U5335&lt;='Leia-me'!$B$7,"Esfriando",IF(U5335&lt;='Leia-me'!$B$8,"Última chance","Zumbi"))))</f>
        <v/>
      </c>
      <c r="W5335" s="25" t="n">
        <f aca="false">IF(O5335="Won",1,IF(O5335="Lost",0,""))</f>
        <v>1</v>
      </c>
      <c r="Y5335" s="25" t="str">
        <f aca="false">IF(E5335="","Sim","")</f>
        <v/>
      </c>
    </row>
    <row r="5336" customFormat="false" ht="15" hidden="false" customHeight="false" outlineLevel="0" collapsed="false">
      <c r="A5336" s="25" t="s">
        <v>5599</v>
      </c>
      <c r="B5336" s="25" t="s">
        <v>84</v>
      </c>
      <c r="C5336" s="25" t="s">
        <v>93</v>
      </c>
      <c r="D5336" s="25" t="s">
        <v>96</v>
      </c>
      <c r="E5336" s="25" t="s">
        <v>1795</v>
      </c>
      <c r="F5336" s="25" t="s">
        <v>177</v>
      </c>
      <c r="G5336" s="26" t="n">
        <v>355.23</v>
      </c>
      <c r="H5336" s="27" t="n">
        <v>853</v>
      </c>
      <c r="I5336" s="25" t="s">
        <v>147</v>
      </c>
      <c r="K5336" s="25" t="n">
        <v>1994</v>
      </c>
      <c r="L5336" s="25" t="s">
        <v>186</v>
      </c>
      <c r="M5336" s="25" t="s">
        <v>171</v>
      </c>
      <c r="N5336" s="28" t="n">
        <v>550</v>
      </c>
      <c r="O5336" s="25" t="s">
        <v>55</v>
      </c>
      <c r="P5336" s="29" t="n">
        <v>42795</v>
      </c>
      <c r="Q5336" s="29" t="n">
        <v>42884</v>
      </c>
      <c r="R5336" s="28" t="n">
        <v>0</v>
      </c>
      <c r="S5336" s="28" t="n">
        <f aca="false">IF(O5336="Won",R5336,IF(O5336="Lost",0,N5336))</f>
        <v>0</v>
      </c>
      <c r="T5336" s="30" t="n">
        <f aca="false">IF(AND(P5336&lt;&gt;"",Q5336&lt;&gt;""),Q5336-P5336,"")</f>
        <v>89</v>
      </c>
      <c r="U5336" s="30" t="str">
        <f aca="false">IF(AND(O5336="Engaging",P5336&lt;&gt;""),'Leia-me'!$B$5-P5336,"")</f>
        <v/>
      </c>
      <c r="V5336" s="25" t="str">
        <f aca="false">IF(O5336&lt;&gt;"Engaging","",IF(U5336&lt;='Leia-me'!$B$6,"Saudável",IF(U5336&lt;='Leia-me'!$B$7,"Esfriando",IF(U5336&lt;='Leia-me'!$B$8,"Última chance","Zumbi"))))</f>
        <v/>
      </c>
      <c r="W5336" s="25" t="n">
        <f aca="false">IF(O5336="Won",1,IF(O5336="Lost",0,""))</f>
        <v>0</v>
      </c>
      <c r="Y5336" s="25" t="str">
        <f aca="false">IF(E5336="","Sim","")</f>
        <v/>
      </c>
    </row>
    <row r="5337" customFormat="false" ht="15" hidden="false" customHeight="false" outlineLevel="0" collapsed="false">
      <c r="A5337" s="25" t="s">
        <v>5600</v>
      </c>
      <c r="B5337" s="25" t="s">
        <v>84</v>
      </c>
      <c r="C5337" s="25" t="s">
        <v>93</v>
      </c>
      <c r="D5337" s="25" t="s">
        <v>96</v>
      </c>
      <c r="E5337" s="25" t="s">
        <v>1671</v>
      </c>
      <c r="F5337" s="25" t="s">
        <v>168</v>
      </c>
      <c r="G5337" s="26" t="n">
        <v>3027.46</v>
      </c>
      <c r="H5337" s="27" t="n">
        <v>9516</v>
      </c>
      <c r="I5337" s="25" t="s">
        <v>1672</v>
      </c>
      <c r="K5337" s="25" t="n">
        <v>1984</v>
      </c>
      <c r="L5337" s="25" t="s">
        <v>186</v>
      </c>
      <c r="M5337" s="25" t="s">
        <v>171</v>
      </c>
      <c r="N5337" s="28" t="n">
        <v>550</v>
      </c>
      <c r="O5337" s="25" t="s">
        <v>54</v>
      </c>
      <c r="P5337" s="29" t="n">
        <v>42796</v>
      </c>
      <c r="Q5337" s="29" t="n">
        <v>42897</v>
      </c>
      <c r="R5337" s="28" t="n">
        <v>487</v>
      </c>
      <c r="S5337" s="28" t="n">
        <f aca="false">IF(O5337="Won",R5337,IF(O5337="Lost",0,N5337))</f>
        <v>487</v>
      </c>
      <c r="T5337" s="30" t="n">
        <f aca="false">IF(AND(P5337&lt;&gt;"",Q5337&lt;&gt;""),Q5337-P5337,"")</f>
        <v>101</v>
      </c>
      <c r="U5337" s="30" t="str">
        <f aca="false">IF(AND(O5337="Engaging",P5337&lt;&gt;""),'Leia-me'!$B$5-P5337,"")</f>
        <v/>
      </c>
      <c r="V5337" s="25" t="str">
        <f aca="false">IF(O5337&lt;&gt;"Engaging","",IF(U5337&lt;='Leia-me'!$B$6,"Saudável",IF(U5337&lt;='Leia-me'!$B$7,"Esfriando",IF(U5337&lt;='Leia-me'!$B$8,"Última chance","Zumbi"))))</f>
        <v/>
      </c>
      <c r="W5337" s="25" t="n">
        <f aca="false">IF(O5337="Won",1,IF(O5337="Lost",0,""))</f>
        <v>1</v>
      </c>
      <c r="Y5337" s="25" t="str">
        <f aca="false">IF(E5337="","Sim","")</f>
        <v/>
      </c>
    </row>
    <row r="5338" customFormat="false" ht="15" hidden="false" customHeight="false" outlineLevel="0" collapsed="false">
      <c r="A5338" s="25" t="s">
        <v>5601</v>
      </c>
      <c r="B5338" s="25" t="s">
        <v>84</v>
      </c>
      <c r="C5338" s="25" t="s">
        <v>93</v>
      </c>
      <c r="D5338" s="25" t="s">
        <v>96</v>
      </c>
      <c r="E5338" s="25" t="s">
        <v>452</v>
      </c>
      <c r="F5338" s="25" t="s">
        <v>185</v>
      </c>
      <c r="G5338" s="26" t="n">
        <v>1712.68</v>
      </c>
      <c r="H5338" s="27" t="n">
        <v>3194</v>
      </c>
      <c r="I5338" s="25" t="s">
        <v>147</v>
      </c>
      <c r="J5338" s="25" t="s">
        <v>193</v>
      </c>
      <c r="K5338" s="25" t="n">
        <v>1992</v>
      </c>
      <c r="L5338" s="25" t="s">
        <v>170</v>
      </c>
      <c r="M5338" s="25" t="s">
        <v>171</v>
      </c>
      <c r="N5338" s="28" t="n">
        <v>1096</v>
      </c>
      <c r="O5338" s="25" t="s">
        <v>54</v>
      </c>
      <c r="P5338" s="29" t="n">
        <v>42796</v>
      </c>
      <c r="Q5338" s="29" t="n">
        <v>42898</v>
      </c>
      <c r="R5338" s="28" t="n">
        <v>1166</v>
      </c>
      <c r="S5338" s="28" t="n">
        <f aca="false">IF(O5338="Won",R5338,IF(O5338="Lost",0,N5338))</f>
        <v>1166</v>
      </c>
      <c r="T5338" s="30" t="n">
        <f aca="false">IF(AND(P5338&lt;&gt;"",Q5338&lt;&gt;""),Q5338-P5338,"")</f>
        <v>102</v>
      </c>
      <c r="U5338" s="30" t="str">
        <f aca="false">IF(AND(O5338="Engaging",P5338&lt;&gt;""),'Leia-me'!$B$5-P5338,"")</f>
        <v/>
      </c>
      <c r="V5338" s="25" t="str">
        <f aca="false">IF(O5338&lt;&gt;"Engaging","",IF(U5338&lt;='Leia-me'!$B$6,"Saudável",IF(U5338&lt;='Leia-me'!$B$7,"Esfriando",IF(U5338&lt;='Leia-me'!$B$8,"Última chance","Zumbi"))))</f>
        <v/>
      </c>
      <c r="W5338" s="25" t="n">
        <f aca="false">IF(O5338="Won",1,IF(O5338="Lost",0,""))</f>
        <v>1</v>
      </c>
      <c r="Y5338" s="25" t="str">
        <f aca="false">IF(E5338="","Sim","")</f>
        <v/>
      </c>
    </row>
    <row r="5339" customFormat="false" ht="15" hidden="false" customHeight="false" outlineLevel="0" collapsed="false">
      <c r="A5339" s="25" t="s">
        <v>5602</v>
      </c>
      <c r="B5339" s="25" t="s">
        <v>84</v>
      </c>
      <c r="C5339" s="25" t="s">
        <v>93</v>
      </c>
      <c r="D5339" s="25" t="s">
        <v>96</v>
      </c>
      <c r="E5339" s="25" t="s">
        <v>452</v>
      </c>
      <c r="F5339" s="25" t="s">
        <v>185</v>
      </c>
      <c r="G5339" s="26" t="n">
        <v>1712.68</v>
      </c>
      <c r="H5339" s="27" t="n">
        <v>3194</v>
      </c>
      <c r="I5339" s="25" t="s">
        <v>147</v>
      </c>
      <c r="J5339" s="25" t="s">
        <v>193</v>
      </c>
      <c r="K5339" s="25" t="n">
        <v>1992</v>
      </c>
      <c r="L5339" s="25" t="s">
        <v>1834</v>
      </c>
      <c r="M5339" s="25" t="s">
        <v>171</v>
      </c>
      <c r="N5339" s="28" t="n">
        <v>4821</v>
      </c>
      <c r="O5339" s="25" t="s">
        <v>54</v>
      </c>
      <c r="P5339" s="29" t="n">
        <v>42799</v>
      </c>
      <c r="Q5339" s="29" t="n">
        <v>42817</v>
      </c>
      <c r="R5339" s="28" t="n">
        <v>4443</v>
      </c>
      <c r="S5339" s="28" t="n">
        <f aca="false">IF(O5339="Won",R5339,IF(O5339="Lost",0,N5339))</f>
        <v>4443</v>
      </c>
      <c r="T5339" s="30" t="n">
        <f aca="false">IF(AND(P5339&lt;&gt;"",Q5339&lt;&gt;""),Q5339-P5339,"")</f>
        <v>18</v>
      </c>
      <c r="U5339" s="30" t="str">
        <f aca="false">IF(AND(O5339="Engaging",P5339&lt;&gt;""),'Leia-me'!$B$5-P5339,"")</f>
        <v/>
      </c>
      <c r="V5339" s="25" t="str">
        <f aca="false">IF(O5339&lt;&gt;"Engaging","",IF(U5339&lt;='Leia-me'!$B$6,"Saudável",IF(U5339&lt;='Leia-me'!$B$7,"Esfriando",IF(U5339&lt;='Leia-me'!$B$8,"Última chance","Zumbi"))))</f>
        <v/>
      </c>
      <c r="W5339" s="25" t="n">
        <f aca="false">IF(O5339="Won",1,IF(O5339="Lost",0,""))</f>
        <v>1</v>
      </c>
      <c r="X5339" s="25" t="s">
        <v>1835</v>
      </c>
      <c r="Y5339" s="25" t="str">
        <f aca="false">IF(E5339="","Sim","")</f>
        <v/>
      </c>
    </row>
    <row r="5340" customFormat="false" ht="15" hidden="false" customHeight="false" outlineLevel="0" collapsed="false">
      <c r="A5340" s="25" t="s">
        <v>5603</v>
      </c>
      <c r="B5340" s="25" t="s">
        <v>84</v>
      </c>
      <c r="C5340" s="25" t="s">
        <v>93</v>
      </c>
      <c r="D5340" s="25" t="s">
        <v>96</v>
      </c>
      <c r="E5340" s="25" t="s">
        <v>644</v>
      </c>
      <c r="F5340" s="25" t="s">
        <v>177</v>
      </c>
      <c r="G5340" s="26" t="n">
        <v>646.1</v>
      </c>
      <c r="H5340" s="27" t="n">
        <v>883</v>
      </c>
      <c r="I5340" s="25" t="s">
        <v>147</v>
      </c>
      <c r="J5340" s="25" t="s">
        <v>199</v>
      </c>
      <c r="K5340" s="25" t="n">
        <v>1993</v>
      </c>
      <c r="L5340" s="25" t="s">
        <v>1834</v>
      </c>
      <c r="M5340" s="25" t="s">
        <v>171</v>
      </c>
      <c r="N5340" s="28" t="n">
        <v>4821</v>
      </c>
      <c r="O5340" s="25" t="s">
        <v>54</v>
      </c>
      <c r="P5340" s="29" t="n">
        <v>42801</v>
      </c>
      <c r="Q5340" s="29" t="n">
        <v>42896</v>
      </c>
      <c r="R5340" s="28" t="n">
        <v>5256</v>
      </c>
      <c r="S5340" s="28" t="n">
        <f aca="false">IF(O5340="Won",R5340,IF(O5340="Lost",0,N5340))</f>
        <v>5256</v>
      </c>
      <c r="T5340" s="30" t="n">
        <f aca="false">IF(AND(P5340&lt;&gt;"",Q5340&lt;&gt;""),Q5340-P5340,"")</f>
        <v>95</v>
      </c>
      <c r="U5340" s="30" t="str">
        <f aca="false">IF(AND(O5340="Engaging",P5340&lt;&gt;""),'Leia-me'!$B$5-P5340,"")</f>
        <v/>
      </c>
      <c r="V5340" s="25" t="str">
        <f aca="false">IF(O5340&lt;&gt;"Engaging","",IF(U5340&lt;='Leia-me'!$B$6,"Saudável",IF(U5340&lt;='Leia-me'!$B$7,"Esfriando",IF(U5340&lt;='Leia-me'!$B$8,"Última chance","Zumbi"))))</f>
        <v/>
      </c>
      <c r="W5340" s="25" t="n">
        <f aca="false">IF(O5340="Won",1,IF(O5340="Lost",0,""))</f>
        <v>1</v>
      </c>
      <c r="X5340" s="25" t="s">
        <v>1835</v>
      </c>
      <c r="Y5340" s="25" t="str">
        <f aca="false">IF(E5340="","Sim","")</f>
        <v/>
      </c>
    </row>
    <row r="5341" customFormat="false" ht="15" hidden="false" customHeight="false" outlineLevel="0" collapsed="false">
      <c r="A5341" s="25" t="s">
        <v>5604</v>
      </c>
      <c r="B5341" s="25" t="s">
        <v>84</v>
      </c>
      <c r="C5341" s="25" t="s">
        <v>93</v>
      </c>
      <c r="D5341" s="25" t="s">
        <v>96</v>
      </c>
      <c r="E5341" s="25" t="s">
        <v>484</v>
      </c>
      <c r="F5341" s="25" t="s">
        <v>211</v>
      </c>
      <c r="G5341" s="26" t="n">
        <v>5158.71</v>
      </c>
      <c r="H5341" s="27" t="n">
        <v>17479</v>
      </c>
      <c r="I5341" s="25" t="s">
        <v>485</v>
      </c>
      <c r="K5341" s="25" t="n">
        <v>1995</v>
      </c>
      <c r="L5341" s="25" t="s">
        <v>186</v>
      </c>
      <c r="M5341" s="25" t="s">
        <v>171</v>
      </c>
      <c r="N5341" s="28" t="n">
        <v>550</v>
      </c>
      <c r="O5341" s="25" t="s">
        <v>54</v>
      </c>
      <c r="P5341" s="29" t="n">
        <v>42802</v>
      </c>
      <c r="Q5341" s="29" t="n">
        <v>42869</v>
      </c>
      <c r="R5341" s="28" t="n">
        <v>566</v>
      </c>
      <c r="S5341" s="28" t="n">
        <f aca="false">IF(O5341="Won",R5341,IF(O5341="Lost",0,N5341))</f>
        <v>566</v>
      </c>
      <c r="T5341" s="30" t="n">
        <f aca="false">IF(AND(P5341&lt;&gt;"",Q5341&lt;&gt;""),Q5341-P5341,"")</f>
        <v>67</v>
      </c>
      <c r="U5341" s="30" t="str">
        <f aca="false">IF(AND(O5341="Engaging",P5341&lt;&gt;""),'Leia-me'!$B$5-P5341,"")</f>
        <v/>
      </c>
      <c r="V5341" s="25" t="str">
        <f aca="false">IF(O5341&lt;&gt;"Engaging","",IF(U5341&lt;='Leia-me'!$B$6,"Saudável",IF(U5341&lt;='Leia-me'!$B$7,"Esfriando",IF(U5341&lt;='Leia-me'!$B$8,"Última chance","Zumbi"))))</f>
        <v/>
      </c>
      <c r="W5341" s="25" t="n">
        <f aca="false">IF(O5341="Won",1,IF(O5341="Lost",0,""))</f>
        <v>1</v>
      </c>
      <c r="Y5341" s="25" t="str">
        <f aca="false">IF(E5341="","Sim","")</f>
        <v/>
      </c>
    </row>
    <row r="5342" customFormat="false" ht="15" hidden="false" customHeight="false" outlineLevel="0" collapsed="false">
      <c r="A5342" s="25" t="s">
        <v>5605</v>
      </c>
      <c r="B5342" s="25" t="s">
        <v>84</v>
      </c>
      <c r="C5342" s="25" t="s">
        <v>93</v>
      </c>
      <c r="D5342" s="25" t="s">
        <v>96</v>
      </c>
      <c r="E5342" s="25" t="s">
        <v>421</v>
      </c>
      <c r="F5342" s="25" t="s">
        <v>146</v>
      </c>
      <c r="G5342" s="26" t="n">
        <v>2818.38</v>
      </c>
      <c r="H5342" s="27" t="n">
        <v>6290</v>
      </c>
      <c r="I5342" s="25" t="s">
        <v>147</v>
      </c>
      <c r="K5342" s="25" t="n">
        <v>1994</v>
      </c>
      <c r="L5342" s="25" t="s">
        <v>186</v>
      </c>
      <c r="M5342" s="25" t="s">
        <v>171</v>
      </c>
      <c r="N5342" s="28" t="n">
        <v>550</v>
      </c>
      <c r="O5342" s="25" t="s">
        <v>55</v>
      </c>
      <c r="P5342" s="29" t="n">
        <v>42805</v>
      </c>
      <c r="Q5342" s="29" t="n">
        <v>42874</v>
      </c>
      <c r="R5342" s="28" t="n">
        <v>0</v>
      </c>
      <c r="S5342" s="28" t="n">
        <f aca="false">IF(O5342="Won",R5342,IF(O5342="Lost",0,N5342))</f>
        <v>0</v>
      </c>
      <c r="T5342" s="30" t="n">
        <f aca="false">IF(AND(P5342&lt;&gt;"",Q5342&lt;&gt;""),Q5342-P5342,"")</f>
        <v>69</v>
      </c>
      <c r="U5342" s="30" t="str">
        <f aca="false">IF(AND(O5342="Engaging",P5342&lt;&gt;""),'Leia-me'!$B$5-P5342,"")</f>
        <v/>
      </c>
      <c r="V5342" s="25" t="str">
        <f aca="false">IF(O5342&lt;&gt;"Engaging","",IF(U5342&lt;='Leia-me'!$B$6,"Saudável",IF(U5342&lt;='Leia-me'!$B$7,"Esfriando",IF(U5342&lt;='Leia-me'!$B$8,"Última chance","Zumbi"))))</f>
        <v/>
      </c>
      <c r="W5342" s="25" t="n">
        <f aca="false">IF(O5342="Won",1,IF(O5342="Lost",0,""))</f>
        <v>0</v>
      </c>
      <c r="Y5342" s="25" t="str">
        <f aca="false">IF(E5342="","Sim","")</f>
        <v/>
      </c>
    </row>
    <row r="5343" customFormat="false" ht="15" hidden="false" customHeight="false" outlineLevel="0" collapsed="false">
      <c r="A5343" s="25" t="s">
        <v>5606</v>
      </c>
      <c r="B5343" s="25" t="s">
        <v>84</v>
      </c>
      <c r="C5343" s="25" t="s">
        <v>93</v>
      </c>
      <c r="D5343" s="25" t="s">
        <v>96</v>
      </c>
      <c r="E5343" s="25" t="s">
        <v>661</v>
      </c>
      <c r="F5343" s="25" t="s">
        <v>146</v>
      </c>
      <c r="G5343" s="26" t="n">
        <v>251.41</v>
      </c>
      <c r="H5343" s="27" t="n">
        <v>495</v>
      </c>
      <c r="I5343" s="25" t="s">
        <v>147</v>
      </c>
      <c r="K5343" s="25" t="n">
        <v>1999</v>
      </c>
      <c r="L5343" s="25" t="s">
        <v>1834</v>
      </c>
      <c r="M5343" s="25" t="s">
        <v>171</v>
      </c>
      <c r="N5343" s="28" t="n">
        <v>4821</v>
      </c>
      <c r="O5343" s="25" t="s">
        <v>54</v>
      </c>
      <c r="P5343" s="29" t="n">
        <v>42808</v>
      </c>
      <c r="Q5343" s="29" t="n">
        <v>42885</v>
      </c>
      <c r="R5343" s="28" t="n">
        <v>4688</v>
      </c>
      <c r="S5343" s="28" t="n">
        <f aca="false">IF(O5343="Won",R5343,IF(O5343="Lost",0,N5343))</f>
        <v>4688</v>
      </c>
      <c r="T5343" s="30" t="n">
        <f aca="false">IF(AND(P5343&lt;&gt;"",Q5343&lt;&gt;""),Q5343-P5343,"")</f>
        <v>77</v>
      </c>
      <c r="U5343" s="30" t="str">
        <f aca="false">IF(AND(O5343="Engaging",P5343&lt;&gt;""),'Leia-me'!$B$5-P5343,"")</f>
        <v/>
      </c>
      <c r="V5343" s="25" t="str">
        <f aca="false">IF(O5343&lt;&gt;"Engaging","",IF(U5343&lt;='Leia-me'!$B$6,"Saudável",IF(U5343&lt;='Leia-me'!$B$7,"Esfriando",IF(U5343&lt;='Leia-me'!$B$8,"Última chance","Zumbi"))))</f>
        <v/>
      </c>
      <c r="W5343" s="25" t="n">
        <f aca="false">IF(O5343="Won",1,IF(O5343="Lost",0,""))</f>
        <v>1</v>
      </c>
      <c r="X5343" s="25" t="s">
        <v>1835</v>
      </c>
      <c r="Y5343" s="25" t="str">
        <f aca="false">IF(E5343="","Sim","")</f>
        <v/>
      </c>
    </row>
    <row r="5344" customFormat="false" ht="15" hidden="false" customHeight="false" outlineLevel="0" collapsed="false">
      <c r="A5344" s="25" t="s">
        <v>5607</v>
      </c>
      <c r="B5344" s="25" t="s">
        <v>84</v>
      </c>
      <c r="C5344" s="25" t="s">
        <v>93</v>
      </c>
      <c r="D5344" s="25" t="s">
        <v>96</v>
      </c>
      <c r="E5344" s="25" t="s">
        <v>1371</v>
      </c>
      <c r="F5344" s="25" t="s">
        <v>185</v>
      </c>
      <c r="G5344" s="26" t="n">
        <v>40.79</v>
      </c>
      <c r="H5344" s="27" t="n">
        <v>142</v>
      </c>
      <c r="I5344" s="25" t="s">
        <v>1372</v>
      </c>
      <c r="K5344" s="25" t="n">
        <v>2011</v>
      </c>
      <c r="L5344" s="25" t="s">
        <v>186</v>
      </c>
      <c r="M5344" s="25" t="s">
        <v>171</v>
      </c>
      <c r="N5344" s="28" t="n">
        <v>550</v>
      </c>
      <c r="O5344" s="25" t="s">
        <v>54</v>
      </c>
      <c r="P5344" s="29" t="n">
        <v>42813</v>
      </c>
      <c r="Q5344" s="29" t="n">
        <v>42824</v>
      </c>
      <c r="R5344" s="28" t="n">
        <v>574</v>
      </c>
      <c r="S5344" s="28" t="n">
        <f aca="false">IF(O5344="Won",R5344,IF(O5344="Lost",0,N5344))</f>
        <v>574</v>
      </c>
      <c r="T5344" s="30" t="n">
        <f aca="false">IF(AND(P5344&lt;&gt;"",Q5344&lt;&gt;""),Q5344-P5344,"")</f>
        <v>11</v>
      </c>
      <c r="U5344" s="30" t="str">
        <f aca="false">IF(AND(O5344="Engaging",P5344&lt;&gt;""),'Leia-me'!$B$5-P5344,"")</f>
        <v/>
      </c>
      <c r="V5344" s="25" t="str">
        <f aca="false">IF(O5344&lt;&gt;"Engaging","",IF(U5344&lt;='Leia-me'!$B$6,"Saudável",IF(U5344&lt;='Leia-me'!$B$7,"Esfriando",IF(U5344&lt;='Leia-me'!$B$8,"Última chance","Zumbi"))))</f>
        <v/>
      </c>
      <c r="W5344" s="25" t="n">
        <f aca="false">IF(O5344="Won",1,IF(O5344="Lost",0,""))</f>
        <v>1</v>
      </c>
      <c r="Y5344" s="25" t="str">
        <f aca="false">IF(E5344="","Sim","")</f>
        <v/>
      </c>
    </row>
    <row r="5345" customFormat="false" ht="15" hidden="false" customHeight="false" outlineLevel="0" collapsed="false">
      <c r="A5345" s="25" t="s">
        <v>5608</v>
      </c>
      <c r="B5345" s="25" t="s">
        <v>84</v>
      </c>
      <c r="C5345" s="25" t="s">
        <v>93</v>
      </c>
      <c r="D5345" s="25" t="s">
        <v>96</v>
      </c>
      <c r="E5345" s="25" t="s">
        <v>661</v>
      </c>
      <c r="F5345" s="25" t="s">
        <v>146</v>
      </c>
      <c r="G5345" s="26" t="n">
        <v>251.41</v>
      </c>
      <c r="H5345" s="27" t="n">
        <v>495</v>
      </c>
      <c r="I5345" s="25" t="s">
        <v>147</v>
      </c>
      <c r="K5345" s="25" t="n">
        <v>1999</v>
      </c>
      <c r="L5345" s="25" t="s">
        <v>1834</v>
      </c>
      <c r="M5345" s="25" t="s">
        <v>171</v>
      </c>
      <c r="N5345" s="28" t="n">
        <v>4821</v>
      </c>
      <c r="O5345" s="25" t="s">
        <v>55</v>
      </c>
      <c r="P5345" s="29" t="n">
        <v>42817</v>
      </c>
      <c r="Q5345" s="29" t="n">
        <v>42874</v>
      </c>
      <c r="R5345" s="28" t="n">
        <v>0</v>
      </c>
      <c r="S5345" s="28" t="n">
        <f aca="false">IF(O5345="Won",R5345,IF(O5345="Lost",0,N5345))</f>
        <v>0</v>
      </c>
      <c r="T5345" s="30" t="n">
        <f aca="false">IF(AND(P5345&lt;&gt;"",Q5345&lt;&gt;""),Q5345-P5345,"")</f>
        <v>57</v>
      </c>
      <c r="U5345" s="30" t="str">
        <f aca="false">IF(AND(O5345="Engaging",P5345&lt;&gt;""),'Leia-me'!$B$5-P5345,"")</f>
        <v/>
      </c>
      <c r="V5345" s="25" t="str">
        <f aca="false">IF(O5345&lt;&gt;"Engaging","",IF(U5345&lt;='Leia-me'!$B$6,"Saudável",IF(U5345&lt;='Leia-me'!$B$7,"Esfriando",IF(U5345&lt;='Leia-me'!$B$8,"Última chance","Zumbi"))))</f>
        <v/>
      </c>
      <c r="W5345" s="25" t="n">
        <f aca="false">IF(O5345="Won",1,IF(O5345="Lost",0,""))</f>
        <v>0</v>
      </c>
      <c r="X5345" s="25" t="s">
        <v>1835</v>
      </c>
      <c r="Y5345" s="25" t="str">
        <f aca="false">IF(E5345="","Sim","")</f>
        <v/>
      </c>
    </row>
    <row r="5346" customFormat="false" ht="15" hidden="false" customHeight="false" outlineLevel="0" collapsed="false">
      <c r="A5346" s="25" t="s">
        <v>5609</v>
      </c>
      <c r="B5346" s="25" t="s">
        <v>84</v>
      </c>
      <c r="C5346" s="25" t="s">
        <v>93</v>
      </c>
      <c r="D5346" s="25" t="s">
        <v>96</v>
      </c>
      <c r="E5346" s="25" t="s">
        <v>1189</v>
      </c>
      <c r="F5346" s="25" t="s">
        <v>211</v>
      </c>
      <c r="G5346" s="26" t="n">
        <v>702.72</v>
      </c>
      <c r="H5346" s="27" t="n">
        <v>1831</v>
      </c>
      <c r="I5346" s="25" t="s">
        <v>147</v>
      </c>
      <c r="K5346" s="25" t="n">
        <v>2004</v>
      </c>
      <c r="L5346" s="25" t="s">
        <v>178</v>
      </c>
      <c r="M5346" s="25" t="s">
        <v>171</v>
      </c>
      <c r="N5346" s="28" t="n">
        <v>5482</v>
      </c>
      <c r="O5346" s="25" t="s">
        <v>55</v>
      </c>
      <c r="P5346" s="29" t="n">
        <v>42820</v>
      </c>
      <c r="Q5346" s="29" t="n">
        <v>42883</v>
      </c>
      <c r="R5346" s="28" t="n">
        <v>0</v>
      </c>
      <c r="S5346" s="28" t="n">
        <f aca="false">IF(O5346="Won",R5346,IF(O5346="Lost",0,N5346))</f>
        <v>0</v>
      </c>
      <c r="T5346" s="30" t="n">
        <f aca="false">IF(AND(P5346&lt;&gt;"",Q5346&lt;&gt;""),Q5346-P5346,"")</f>
        <v>63</v>
      </c>
      <c r="U5346" s="30" t="str">
        <f aca="false">IF(AND(O5346="Engaging",P5346&lt;&gt;""),'Leia-me'!$B$5-P5346,"")</f>
        <v/>
      </c>
      <c r="V5346" s="25" t="str">
        <f aca="false">IF(O5346&lt;&gt;"Engaging","",IF(U5346&lt;='Leia-me'!$B$6,"Saudável",IF(U5346&lt;='Leia-me'!$B$7,"Esfriando",IF(U5346&lt;='Leia-me'!$B$8,"Última chance","Zumbi"))))</f>
        <v/>
      </c>
      <c r="W5346" s="25" t="n">
        <f aca="false">IF(O5346="Won",1,IF(O5346="Lost",0,""))</f>
        <v>0</v>
      </c>
      <c r="Y5346" s="25" t="str">
        <f aca="false">IF(E5346="","Sim","")</f>
        <v/>
      </c>
    </row>
    <row r="5347" customFormat="false" ht="15" hidden="false" customHeight="false" outlineLevel="0" collapsed="false">
      <c r="A5347" s="25" t="s">
        <v>5610</v>
      </c>
      <c r="B5347" s="25" t="s">
        <v>84</v>
      </c>
      <c r="C5347" s="25" t="s">
        <v>93</v>
      </c>
      <c r="D5347" s="25" t="s">
        <v>96</v>
      </c>
      <c r="E5347" s="25" t="s">
        <v>452</v>
      </c>
      <c r="F5347" s="25" t="s">
        <v>185</v>
      </c>
      <c r="G5347" s="26" t="n">
        <v>1712.68</v>
      </c>
      <c r="H5347" s="27" t="n">
        <v>3194</v>
      </c>
      <c r="I5347" s="25" t="s">
        <v>147</v>
      </c>
      <c r="J5347" s="25" t="s">
        <v>193</v>
      </c>
      <c r="K5347" s="25" t="n">
        <v>1992</v>
      </c>
      <c r="L5347" s="25" t="s">
        <v>1834</v>
      </c>
      <c r="M5347" s="25" t="s">
        <v>171</v>
      </c>
      <c r="N5347" s="28" t="n">
        <v>4821</v>
      </c>
      <c r="O5347" s="25" t="s">
        <v>54</v>
      </c>
      <c r="P5347" s="29" t="n">
        <v>42822</v>
      </c>
      <c r="Q5347" s="29" t="n">
        <v>42889</v>
      </c>
      <c r="R5347" s="28" t="n">
        <v>4329</v>
      </c>
      <c r="S5347" s="28" t="n">
        <f aca="false">IF(O5347="Won",R5347,IF(O5347="Lost",0,N5347))</f>
        <v>4329</v>
      </c>
      <c r="T5347" s="30" t="n">
        <f aca="false">IF(AND(P5347&lt;&gt;"",Q5347&lt;&gt;""),Q5347-P5347,"")</f>
        <v>67</v>
      </c>
      <c r="U5347" s="30" t="str">
        <f aca="false">IF(AND(O5347="Engaging",P5347&lt;&gt;""),'Leia-me'!$B$5-P5347,"")</f>
        <v/>
      </c>
      <c r="V5347" s="25" t="str">
        <f aca="false">IF(O5347&lt;&gt;"Engaging","",IF(U5347&lt;='Leia-me'!$B$6,"Saudável",IF(U5347&lt;='Leia-me'!$B$7,"Esfriando",IF(U5347&lt;='Leia-me'!$B$8,"Última chance","Zumbi"))))</f>
        <v/>
      </c>
      <c r="W5347" s="25" t="n">
        <f aca="false">IF(O5347="Won",1,IF(O5347="Lost",0,""))</f>
        <v>1</v>
      </c>
      <c r="X5347" s="25" t="s">
        <v>1835</v>
      </c>
      <c r="Y5347" s="25" t="str">
        <f aca="false">IF(E5347="","Sim","")</f>
        <v/>
      </c>
    </row>
    <row r="5348" customFormat="false" ht="15" hidden="false" customHeight="false" outlineLevel="0" collapsed="false">
      <c r="A5348" s="25" t="s">
        <v>5611</v>
      </c>
      <c r="B5348" s="25" t="s">
        <v>84</v>
      </c>
      <c r="C5348" s="25" t="s">
        <v>93</v>
      </c>
      <c r="D5348" s="25" t="s">
        <v>96</v>
      </c>
      <c r="E5348" s="25" t="s">
        <v>193</v>
      </c>
      <c r="F5348" s="25" t="s">
        <v>185</v>
      </c>
      <c r="G5348" s="26" t="n">
        <v>1100.04</v>
      </c>
      <c r="H5348" s="27" t="n">
        <v>2822</v>
      </c>
      <c r="I5348" s="25" t="s">
        <v>147</v>
      </c>
      <c r="K5348" s="25" t="n">
        <v>1996</v>
      </c>
      <c r="L5348" s="25" t="s">
        <v>186</v>
      </c>
      <c r="M5348" s="25" t="s">
        <v>171</v>
      </c>
      <c r="N5348" s="28" t="n">
        <v>550</v>
      </c>
      <c r="O5348" s="25" t="s">
        <v>54</v>
      </c>
      <c r="P5348" s="29" t="n">
        <v>42823</v>
      </c>
      <c r="Q5348" s="29" t="n">
        <v>42866</v>
      </c>
      <c r="R5348" s="28" t="n">
        <v>549</v>
      </c>
      <c r="S5348" s="28" t="n">
        <f aca="false">IF(O5348="Won",R5348,IF(O5348="Lost",0,N5348))</f>
        <v>549</v>
      </c>
      <c r="T5348" s="30" t="n">
        <f aca="false">IF(AND(P5348&lt;&gt;"",Q5348&lt;&gt;""),Q5348-P5348,"")</f>
        <v>43</v>
      </c>
      <c r="U5348" s="30" t="str">
        <f aca="false">IF(AND(O5348="Engaging",P5348&lt;&gt;""),'Leia-me'!$B$5-P5348,"")</f>
        <v/>
      </c>
      <c r="V5348" s="25" t="str">
        <f aca="false">IF(O5348&lt;&gt;"Engaging","",IF(U5348&lt;='Leia-me'!$B$6,"Saudável",IF(U5348&lt;='Leia-me'!$B$7,"Esfriando",IF(U5348&lt;='Leia-me'!$B$8,"Última chance","Zumbi"))))</f>
        <v/>
      </c>
      <c r="W5348" s="25" t="n">
        <f aca="false">IF(O5348="Won",1,IF(O5348="Lost",0,""))</f>
        <v>1</v>
      </c>
      <c r="Y5348" s="25" t="str">
        <f aca="false">IF(E5348="","Sim","")</f>
        <v/>
      </c>
    </row>
    <row r="5349" customFormat="false" ht="15" hidden="false" customHeight="false" outlineLevel="0" collapsed="false">
      <c r="A5349" s="25" t="s">
        <v>5612</v>
      </c>
      <c r="B5349" s="25" t="s">
        <v>84</v>
      </c>
      <c r="C5349" s="25" t="s">
        <v>93</v>
      </c>
      <c r="D5349" s="25" t="s">
        <v>96</v>
      </c>
      <c r="E5349" s="25" t="s">
        <v>445</v>
      </c>
      <c r="F5349" s="25" t="s">
        <v>192</v>
      </c>
      <c r="G5349" s="26" t="n">
        <v>987.39</v>
      </c>
      <c r="H5349" s="27" t="n">
        <v>2253</v>
      </c>
      <c r="I5349" s="25" t="s">
        <v>147</v>
      </c>
      <c r="K5349" s="25" t="n">
        <v>2002</v>
      </c>
      <c r="L5349" s="25" t="s">
        <v>170</v>
      </c>
      <c r="M5349" s="25" t="s">
        <v>171</v>
      </c>
      <c r="N5349" s="28" t="n">
        <v>1096</v>
      </c>
      <c r="O5349" s="25" t="s">
        <v>55</v>
      </c>
      <c r="P5349" s="29" t="n">
        <v>42824</v>
      </c>
      <c r="Q5349" s="29" t="n">
        <v>42836</v>
      </c>
      <c r="R5349" s="28" t="n">
        <v>0</v>
      </c>
      <c r="S5349" s="28" t="n">
        <f aca="false">IF(O5349="Won",R5349,IF(O5349="Lost",0,N5349))</f>
        <v>0</v>
      </c>
      <c r="T5349" s="30" t="n">
        <f aca="false">IF(AND(P5349&lt;&gt;"",Q5349&lt;&gt;""),Q5349-P5349,"")</f>
        <v>12</v>
      </c>
      <c r="U5349" s="30" t="str">
        <f aca="false">IF(AND(O5349="Engaging",P5349&lt;&gt;""),'Leia-me'!$B$5-P5349,"")</f>
        <v/>
      </c>
      <c r="V5349" s="25" t="str">
        <f aca="false">IF(O5349&lt;&gt;"Engaging","",IF(U5349&lt;='Leia-me'!$B$6,"Saudável",IF(U5349&lt;='Leia-me'!$B$7,"Esfriando",IF(U5349&lt;='Leia-me'!$B$8,"Última chance","Zumbi"))))</f>
        <v/>
      </c>
      <c r="W5349" s="25" t="n">
        <f aca="false">IF(O5349="Won",1,IF(O5349="Lost",0,""))</f>
        <v>0</v>
      </c>
      <c r="Y5349" s="25" t="str">
        <f aca="false">IF(E5349="","Sim","")</f>
        <v/>
      </c>
    </row>
    <row r="5350" customFormat="false" ht="15" hidden="false" customHeight="false" outlineLevel="0" collapsed="false">
      <c r="A5350" s="25" t="s">
        <v>5613</v>
      </c>
      <c r="B5350" s="25" t="s">
        <v>84</v>
      </c>
      <c r="C5350" s="25" t="s">
        <v>93</v>
      </c>
      <c r="D5350" s="25" t="s">
        <v>96</v>
      </c>
      <c r="E5350" s="25" t="s">
        <v>1158</v>
      </c>
      <c r="F5350" s="25" t="s">
        <v>185</v>
      </c>
      <c r="G5350" s="26" t="n">
        <v>7708.38</v>
      </c>
      <c r="H5350" s="27" t="n">
        <v>13756</v>
      </c>
      <c r="I5350" s="25" t="s">
        <v>147</v>
      </c>
      <c r="K5350" s="25" t="n">
        <v>1980</v>
      </c>
      <c r="L5350" s="25" t="s">
        <v>1834</v>
      </c>
      <c r="M5350" s="25" t="s">
        <v>171</v>
      </c>
      <c r="N5350" s="28" t="n">
        <v>4821</v>
      </c>
      <c r="O5350" s="25" t="s">
        <v>55</v>
      </c>
      <c r="P5350" s="29" t="n">
        <v>42824</v>
      </c>
      <c r="Q5350" s="29" t="n">
        <v>42826</v>
      </c>
      <c r="R5350" s="28" t="n">
        <v>0</v>
      </c>
      <c r="S5350" s="28" t="n">
        <f aca="false">IF(O5350="Won",R5350,IF(O5350="Lost",0,N5350))</f>
        <v>0</v>
      </c>
      <c r="T5350" s="30" t="n">
        <f aca="false">IF(AND(P5350&lt;&gt;"",Q5350&lt;&gt;""),Q5350-P5350,"")</f>
        <v>2</v>
      </c>
      <c r="U5350" s="30" t="str">
        <f aca="false">IF(AND(O5350="Engaging",P5350&lt;&gt;""),'Leia-me'!$B$5-P5350,"")</f>
        <v/>
      </c>
      <c r="V5350" s="25" t="str">
        <f aca="false">IF(O5350&lt;&gt;"Engaging","",IF(U5350&lt;='Leia-me'!$B$6,"Saudável",IF(U5350&lt;='Leia-me'!$B$7,"Esfriando",IF(U5350&lt;='Leia-me'!$B$8,"Última chance","Zumbi"))))</f>
        <v/>
      </c>
      <c r="W5350" s="25" t="n">
        <f aca="false">IF(O5350="Won",1,IF(O5350="Lost",0,""))</f>
        <v>0</v>
      </c>
      <c r="X5350" s="25" t="s">
        <v>1835</v>
      </c>
      <c r="Y5350" s="25" t="str">
        <f aca="false">IF(E5350="","Sim","")</f>
        <v/>
      </c>
    </row>
    <row r="5351" customFormat="false" ht="15" hidden="false" customHeight="false" outlineLevel="0" collapsed="false">
      <c r="A5351" s="25" t="s">
        <v>5614</v>
      </c>
      <c r="B5351" s="25" t="s">
        <v>84</v>
      </c>
      <c r="C5351" s="25" t="s">
        <v>93</v>
      </c>
      <c r="D5351" s="25" t="s">
        <v>96</v>
      </c>
      <c r="E5351" s="25" t="s">
        <v>1653</v>
      </c>
      <c r="F5351" s="25" t="s">
        <v>165</v>
      </c>
      <c r="G5351" s="26" t="n">
        <v>3838.39</v>
      </c>
      <c r="H5351" s="27" t="n">
        <v>8274</v>
      </c>
      <c r="I5351" s="25" t="s">
        <v>147</v>
      </c>
      <c r="K5351" s="25" t="n">
        <v>1989</v>
      </c>
      <c r="L5351" s="25" t="s">
        <v>186</v>
      </c>
      <c r="M5351" s="25" t="s">
        <v>171</v>
      </c>
      <c r="N5351" s="28" t="n">
        <v>550</v>
      </c>
      <c r="O5351" s="25" t="s">
        <v>54</v>
      </c>
      <c r="P5351" s="29" t="n">
        <v>42824</v>
      </c>
      <c r="Q5351" s="29" t="n">
        <v>42831</v>
      </c>
      <c r="R5351" s="28" t="n">
        <v>564</v>
      </c>
      <c r="S5351" s="28" t="n">
        <f aca="false">IF(O5351="Won",R5351,IF(O5351="Lost",0,N5351))</f>
        <v>564</v>
      </c>
      <c r="T5351" s="30" t="n">
        <f aca="false">IF(AND(P5351&lt;&gt;"",Q5351&lt;&gt;""),Q5351-P5351,"")</f>
        <v>7</v>
      </c>
      <c r="U5351" s="30" t="str">
        <f aca="false">IF(AND(O5351="Engaging",P5351&lt;&gt;""),'Leia-me'!$B$5-P5351,"")</f>
        <v/>
      </c>
      <c r="V5351" s="25" t="str">
        <f aca="false">IF(O5351&lt;&gt;"Engaging","",IF(U5351&lt;='Leia-me'!$B$6,"Saudável",IF(U5351&lt;='Leia-me'!$B$7,"Esfriando",IF(U5351&lt;='Leia-me'!$B$8,"Última chance","Zumbi"))))</f>
        <v/>
      </c>
      <c r="W5351" s="25" t="n">
        <f aca="false">IF(O5351="Won",1,IF(O5351="Lost",0,""))</f>
        <v>1</v>
      </c>
      <c r="Y5351" s="25" t="str">
        <f aca="false">IF(E5351="","Sim","")</f>
        <v/>
      </c>
    </row>
    <row r="5352" customFormat="false" ht="15" hidden="false" customHeight="false" outlineLevel="0" collapsed="false">
      <c r="A5352" s="25" t="s">
        <v>5615</v>
      </c>
      <c r="B5352" s="25" t="s">
        <v>84</v>
      </c>
      <c r="C5352" s="25" t="s">
        <v>93</v>
      </c>
      <c r="D5352" s="25" t="s">
        <v>96</v>
      </c>
      <c r="E5352" s="25" t="s">
        <v>1090</v>
      </c>
      <c r="F5352" s="25" t="s">
        <v>155</v>
      </c>
      <c r="G5352" s="26" t="n">
        <v>6395.05</v>
      </c>
      <c r="H5352" s="27" t="n">
        <v>20275</v>
      </c>
      <c r="I5352" s="25" t="s">
        <v>147</v>
      </c>
      <c r="K5352" s="25" t="n">
        <v>1994</v>
      </c>
      <c r="L5352" s="25" t="s">
        <v>186</v>
      </c>
      <c r="M5352" s="25" t="s">
        <v>171</v>
      </c>
      <c r="N5352" s="28" t="n">
        <v>550</v>
      </c>
      <c r="O5352" s="25" t="s">
        <v>55</v>
      </c>
      <c r="P5352" s="29" t="n">
        <v>42826</v>
      </c>
      <c r="Q5352" s="29" t="n">
        <v>42828</v>
      </c>
      <c r="R5352" s="28" t="n">
        <v>0</v>
      </c>
      <c r="S5352" s="28" t="n">
        <f aca="false">IF(O5352="Won",R5352,IF(O5352="Lost",0,N5352))</f>
        <v>0</v>
      </c>
      <c r="T5352" s="30" t="n">
        <f aca="false">IF(AND(P5352&lt;&gt;"",Q5352&lt;&gt;""),Q5352-P5352,"")</f>
        <v>2</v>
      </c>
      <c r="U5352" s="30" t="str">
        <f aca="false">IF(AND(O5352="Engaging",P5352&lt;&gt;""),'Leia-me'!$B$5-P5352,"")</f>
        <v/>
      </c>
      <c r="V5352" s="25" t="str">
        <f aca="false">IF(O5352&lt;&gt;"Engaging","",IF(U5352&lt;='Leia-me'!$B$6,"Saudável",IF(U5352&lt;='Leia-me'!$B$7,"Esfriando",IF(U5352&lt;='Leia-me'!$B$8,"Última chance","Zumbi"))))</f>
        <v/>
      </c>
      <c r="W5352" s="25" t="n">
        <f aca="false">IF(O5352="Won",1,IF(O5352="Lost",0,""))</f>
        <v>0</v>
      </c>
      <c r="Y5352" s="25" t="str">
        <f aca="false">IF(E5352="","Sim","")</f>
        <v/>
      </c>
    </row>
    <row r="5353" customFormat="false" ht="15" hidden="false" customHeight="false" outlineLevel="0" collapsed="false">
      <c r="A5353" s="25" t="s">
        <v>5616</v>
      </c>
      <c r="B5353" s="25" t="s">
        <v>84</v>
      </c>
      <c r="C5353" s="25" t="s">
        <v>93</v>
      </c>
      <c r="D5353" s="25" t="s">
        <v>96</v>
      </c>
      <c r="E5353" s="25" t="s">
        <v>421</v>
      </c>
      <c r="F5353" s="25" t="s">
        <v>146</v>
      </c>
      <c r="G5353" s="26" t="n">
        <v>2818.38</v>
      </c>
      <c r="H5353" s="27" t="n">
        <v>6290</v>
      </c>
      <c r="I5353" s="25" t="s">
        <v>147</v>
      </c>
      <c r="K5353" s="25" t="n">
        <v>1994</v>
      </c>
      <c r="L5353" s="25" t="s">
        <v>148</v>
      </c>
      <c r="M5353" s="25" t="s">
        <v>149</v>
      </c>
      <c r="N5353" s="28" t="n">
        <v>55</v>
      </c>
      <c r="O5353" s="25" t="s">
        <v>55</v>
      </c>
      <c r="P5353" s="29" t="n">
        <v>42828</v>
      </c>
      <c r="Q5353" s="29" t="n">
        <v>42840</v>
      </c>
      <c r="R5353" s="28" t="n">
        <v>0</v>
      </c>
      <c r="S5353" s="28" t="n">
        <f aca="false">IF(O5353="Won",R5353,IF(O5353="Lost",0,N5353))</f>
        <v>0</v>
      </c>
      <c r="T5353" s="30" t="n">
        <f aca="false">IF(AND(P5353&lt;&gt;"",Q5353&lt;&gt;""),Q5353-P5353,"")</f>
        <v>12</v>
      </c>
      <c r="U5353" s="30" t="str">
        <f aca="false">IF(AND(O5353="Engaging",P5353&lt;&gt;""),'Leia-me'!$B$5-P5353,"")</f>
        <v/>
      </c>
      <c r="V5353" s="25" t="str">
        <f aca="false">IF(O5353&lt;&gt;"Engaging","",IF(U5353&lt;='Leia-me'!$B$6,"Saudável",IF(U5353&lt;='Leia-me'!$B$7,"Esfriando",IF(U5353&lt;='Leia-me'!$B$8,"Última chance","Zumbi"))))</f>
        <v/>
      </c>
      <c r="W5353" s="25" t="n">
        <f aca="false">IF(O5353="Won",1,IF(O5353="Lost",0,""))</f>
        <v>0</v>
      </c>
      <c r="Y5353" s="25" t="str">
        <f aca="false">IF(E5353="","Sim","")</f>
        <v/>
      </c>
    </row>
    <row r="5354" customFormat="false" ht="15" hidden="false" customHeight="false" outlineLevel="0" collapsed="false">
      <c r="A5354" s="25" t="s">
        <v>5617</v>
      </c>
      <c r="B5354" s="25" t="s">
        <v>84</v>
      </c>
      <c r="C5354" s="25" t="s">
        <v>93</v>
      </c>
      <c r="D5354" s="25" t="s">
        <v>96</v>
      </c>
      <c r="E5354" s="25" t="s">
        <v>663</v>
      </c>
      <c r="F5354" s="25" t="s">
        <v>146</v>
      </c>
      <c r="G5354" s="26" t="n">
        <v>326.82</v>
      </c>
      <c r="H5354" s="27" t="n">
        <v>1016</v>
      </c>
      <c r="I5354" s="25" t="s">
        <v>147</v>
      </c>
      <c r="K5354" s="25" t="n">
        <v>1991</v>
      </c>
      <c r="L5354" s="25" t="s">
        <v>170</v>
      </c>
      <c r="M5354" s="25" t="s">
        <v>171</v>
      </c>
      <c r="N5354" s="28" t="n">
        <v>1096</v>
      </c>
      <c r="O5354" s="25" t="s">
        <v>54</v>
      </c>
      <c r="P5354" s="29" t="n">
        <v>42828</v>
      </c>
      <c r="Q5354" s="29" t="n">
        <v>42912</v>
      </c>
      <c r="R5354" s="28" t="n">
        <v>1109</v>
      </c>
      <c r="S5354" s="28" t="n">
        <f aca="false">IF(O5354="Won",R5354,IF(O5354="Lost",0,N5354))</f>
        <v>1109</v>
      </c>
      <c r="T5354" s="30" t="n">
        <f aca="false">IF(AND(P5354&lt;&gt;"",Q5354&lt;&gt;""),Q5354-P5354,"")</f>
        <v>84</v>
      </c>
      <c r="U5354" s="30" t="str">
        <f aca="false">IF(AND(O5354="Engaging",P5354&lt;&gt;""),'Leia-me'!$B$5-P5354,"")</f>
        <v/>
      </c>
      <c r="V5354" s="25" t="str">
        <f aca="false">IF(O5354&lt;&gt;"Engaging","",IF(U5354&lt;='Leia-me'!$B$6,"Saudável",IF(U5354&lt;='Leia-me'!$B$7,"Esfriando",IF(U5354&lt;='Leia-me'!$B$8,"Última chance","Zumbi"))))</f>
        <v/>
      </c>
      <c r="W5354" s="25" t="n">
        <f aca="false">IF(O5354="Won",1,IF(O5354="Lost",0,""))</f>
        <v>1</v>
      </c>
      <c r="Y5354" s="25" t="str">
        <f aca="false">IF(E5354="","Sim","")</f>
        <v/>
      </c>
    </row>
    <row r="5355" customFormat="false" ht="15" hidden="false" customHeight="false" outlineLevel="0" collapsed="false">
      <c r="A5355" s="25" t="s">
        <v>5618</v>
      </c>
      <c r="B5355" s="25" t="s">
        <v>84</v>
      </c>
      <c r="C5355" s="25" t="s">
        <v>93</v>
      </c>
      <c r="D5355" s="25" t="s">
        <v>96</v>
      </c>
      <c r="E5355" s="25" t="s">
        <v>2530</v>
      </c>
      <c r="F5355" s="25" t="s">
        <v>185</v>
      </c>
      <c r="G5355" s="26" t="n">
        <v>527.11</v>
      </c>
      <c r="H5355" s="27" t="n">
        <v>1428</v>
      </c>
      <c r="I5355" s="25" t="s">
        <v>147</v>
      </c>
      <c r="J5355" s="25" t="s">
        <v>193</v>
      </c>
      <c r="K5355" s="25" t="n">
        <v>2011</v>
      </c>
      <c r="L5355" s="25" t="s">
        <v>178</v>
      </c>
      <c r="M5355" s="25" t="s">
        <v>171</v>
      </c>
      <c r="N5355" s="28" t="n">
        <v>5482</v>
      </c>
      <c r="O5355" s="25" t="s">
        <v>54</v>
      </c>
      <c r="P5355" s="29" t="n">
        <v>42828</v>
      </c>
      <c r="Q5355" s="29" t="n">
        <v>42839</v>
      </c>
      <c r="R5355" s="28" t="n">
        <v>5691</v>
      </c>
      <c r="S5355" s="28" t="n">
        <f aca="false">IF(O5355="Won",R5355,IF(O5355="Lost",0,N5355))</f>
        <v>5691</v>
      </c>
      <c r="T5355" s="30" t="n">
        <f aca="false">IF(AND(P5355&lt;&gt;"",Q5355&lt;&gt;""),Q5355-P5355,"")</f>
        <v>11</v>
      </c>
      <c r="U5355" s="30" t="str">
        <f aca="false">IF(AND(O5355="Engaging",P5355&lt;&gt;""),'Leia-me'!$B$5-P5355,"")</f>
        <v/>
      </c>
      <c r="V5355" s="25" t="str">
        <f aca="false">IF(O5355&lt;&gt;"Engaging","",IF(U5355&lt;='Leia-me'!$B$6,"Saudável",IF(U5355&lt;='Leia-me'!$B$7,"Esfriando",IF(U5355&lt;='Leia-me'!$B$8,"Última chance","Zumbi"))))</f>
        <v/>
      </c>
      <c r="W5355" s="25" t="n">
        <f aca="false">IF(O5355="Won",1,IF(O5355="Lost",0,""))</f>
        <v>1</v>
      </c>
      <c r="Y5355" s="25" t="str">
        <f aca="false">IF(E5355="","Sim","")</f>
        <v/>
      </c>
    </row>
    <row r="5356" customFormat="false" ht="15" hidden="false" customHeight="false" outlineLevel="0" collapsed="false">
      <c r="A5356" s="25" t="s">
        <v>5619</v>
      </c>
      <c r="B5356" s="25" t="s">
        <v>84</v>
      </c>
      <c r="C5356" s="25" t="s">
        <v>93</v>
      </c>
      <c r="D5356" s="25" t="s">
        <v>96</v>
      </c>
      <c r="E5356" s="25" t="s">
        <v>1690</v>
      </c>
      <c r="F5356" s="25" t="s">
        <v>211</v>
      </c>
      <c r="G5356" s="26" t="n">
        <v>2520.83</v>
      </c>
      <c r="H5356" s="27" t="n">
        <v>3502</v>
      </c>
      <c r="I5356" s="25" t="s">
        <v>147</v>
      </c>
      <c r="K5356" s="25" t="n">
        <v>1990</v>
      </c>
      <c r="L5356" s="25" t="s">
        <v>1834</v>
      </c>
      <c r="M5356" s="25" t="s">
        <v>171</v>
      </c>
      <c r="N5356" s="28" t="n">
        <v>4821</v>
      </c>
      <c r="O5356" s="25" t="s">
        <v>55</v>
      </c>
      <c r="P5356" s="29" t="n">
        <v>42829</v>
      </c>
      <c r="Q5356" s="29" t="n">
        <v>42840</v>
      </c>
      <c r="R5356" s="28" t="n">
        <v>0</v>
      </c>
      <c r="S5356" s="28" t="n">
        <f aca="false">IF(O5356="Won",R5356,IF(O5356="Lost",0,N5356))</f>
        <v>0</v>
      </c>
      <c r="T5356" s="30" t="n">
        <f aca="false">IF(AND(P5356&lt;&gt;"",Q5356&lt;&gt;""),Q5356-P5356,"")</f>
        <v>11</v>
      </c>
      <c r="U5356" s="30" t="str">
        <f aca="false">IF(AND(O5356="Engaging",P5356&lt;&gt;""),'Leia-me'!$B$5-P5356,"")</f>
        <v/>
      </c>
      <c r="V5356" s="25" t="str">
        <f aca="false">IF(O5356&lt;&gt;"Engaging","",IF(U5356&lt;='Leia-me'!$B$6,"Saudável",IF(U5356&lt;='Leia-me'!$B$7,"Esfriando",IF(U5356&lt;='Leia-me'!$B$8,"Última chance","Zumbi"))))</f>
        <v/>
      </c>
      <c r="W5356" s="25" t="n">
        <f aca="false">IF(O5356="Won",1,IF(O5356="Lost",0,""))</f>
        <v>0</v>
      </c>
      <c r="X5356" s="25" t="s">
        <v>1835</v>
      </c>
      <c r="Y5356" s="25" t="str">
        <f aca="false">IF(E5356="","Sim","")</f>
        <v/>
      </c>
    </row>
    <row r="5357" customFormat="false" ht="15" hidden="false" customHeight="false" outlineLevel="0" collapsed="false">
      <c r="A5357" s="25" t="s">
        <v>5620</v>
      </c>
      <c r="B5357" s="25" t="s">
        <v>84</v>
      </c>
      <c r="C5357" s="25" t="s">
        <v>93</v>
      </c>
      <c r="D5357" s="25" t="s">
        <v>96</v>
      </c>
      <c r="E5357" s="25" t="s">
        <v>1371</v>
      </c>
      <c r="F5357" s="25" t="s">
        <v>185</v>
      </c>
      <c r="G5357" s="26" t="n">
        <v>40.79</v>
      </c>
      <c r="H5357" s="27" t="n">
        <v>142</v>
      </c>
      <c r="I5357" s="25" t="s">
        <v>1372</v>
      </c>
      <c r="K5357" s="25" t="n">
        <v>2011</v>
      </c>
      <c r="L5357" s="25" t="s">
        <v>1834</v>
      </c>
      <c r="M5357" s="25" t="s">
        <v>171</v>
      </c>
      <c r="N5357" s="28" t="n">
        <v>4821</v>
      </c>
      <c r="O5357" s="25" t="s">
        <v>54</v>
      </c>
      <c r="P5357" s="29" t="n">
        <v>42829</v>
      </c>
      <c r="Q5357" s="29" t="n">
        <v>42880</v>
      </c>
      <c r="R5357" s="28" t="n">
        <v>5244</v>
      </c>
      <c r="S5357" s="28" t="n">
        <f aca="false">IF(O5357="Won",R5357,IF(O5357="Lost",0,N5357))</f>
        <v>5244</v>
      </c>
      <c r="T5357" s="30" t="n">
        <f aca="false">IF(AND(P5357&lt;&gt;"",Q5357&lt;&gt;""),Q5357-P5357,"")</f>
        <v>51</v>
      </c>
      <c r="U5357" s="30" t="str">
        <f aca="false">IF(AND(O5357="Engaging",P5357&lt;&gt;""),'Leia-me'!$B$5-P5357,"")</f>
        <v/>
      </c>
      <c r="V5357" s="25" t="str">
        <f aca="false">IF(O5357&lt;&gt;"Engaging","",IF(U5357&lt;='Leia-me'!$B$6,"Saudável",IF(U5357&lt;='Leia-me'!$B$7,"Esfriando",IF(U5357&lt;='Leia-me'!$B$8,"Última chance","Zumbi"))))</f>
        <v/>
      </c>
      <c r="W5357" s="25" t="n">
        <f aca="false">IF(O5357="Won",1,IF(O5357="Lost",0,""))</f>
        <v>1</v>
      </c>
      <c r="X5357" s="25" t="s">
        <v>1835</v>
      </c>
      <c r="Y5357" s="25" t="str">
        <f aca="false">IF(E5357="","Sim","")</f>
        <v/>
      </c>
    </row>
    <row r="5358" customFormat="false" ht="15" hidden="false" customHeight="false" outlineLevel="0" collapsed="false">
      <c r="A5358" s="25" t="s">
        <v>5621</v>
      </c>
      <c r="B5358" s="25" t="s">
        <v>84</v>
      </c>
      <c r="C5358" s="25" t="s">
        <v>93</v>
      </c>
      <c r="D5358" s="25" t="s">
        <v>96</v>
      </c>
      <c r="E5358" s="25" t="s">
        <v>1371</v>
      </c>
      <c r="F5358" s="25" t="s">
        <v>185</v>
      </c>
      <c r="G5358" s="26" t="n">
        <v>40.79</v>
      </c>
      <c r="H5358" s="27" t="n">
        <v>142</v>
      </c>
      <c r="I5358" s="25" t="s">
        <v>1372</v>
      </c>
      <c r="K5358" s="25" t="n">
        <v>2011</v>
      </c>
      <c r="L5358" s="25" t="s">
        <v>186</v>
      </c>
      <c r="M5358" s="25" t="s">
        <v>171</v>
      </c>
      <c r="N5358" s="28" t="n">
        <v>550</v>
      </c>
      <c r="O5358" s="25" t="s">
        <v>55</v>
      </c>
      <c r="P5358" s="29" t="n">
        <v>42830</v>
      </c>
      <c r="Q5358" s="29" t="n">
        <v>42954</v>
      </c>
      <c r="R5358" s="28" t="n">
        <v>0</v>
      </c>
      <c r="S5358" s="28" t="n">
        <f aca="false">IF(O5358="Won",R5358,IF(O5358="Lost",0,N5358))</f>
        <v>0</v>
      </c>
      <c r="T5358" s="30" t="n">
        <f aca="false">IF(AND(P5358&lt;&gt;"",Q5358&lt;&gt;""),Q5358-P5358,"")</f>
        <v>124</v>
      </c>
      <c r="U5358" s="30" t="str">
        <f aca="false">IF(AND(O5358="Engaging",P5358&lt;&gt;""),'Leia-me'!$B$5-P5358,"")</f>
        <v/>
      </c>
      <c r="V5358" s="25" t="str">
        <f aca="false">IF(O5358&lt;&gt;"Engaging","",IF(U5358&lt;='Leia-me'!$B$6,"Saudável",IF(U5358&lt;='Leia-me'!$B$7,"Esfriando",IF(U5358&lt;='Leia-me'!$B$8,"Última chance","Zumbi"))))</f>
        <v/>
      </c>
      <c r="W5358" s="25" t="n">
        <f aca="false">IF(O5358="Won",1,IF(O5358="Lost",0,""))</f>
        <v>0</v>
      </c>
      <c r="Y5358" s="25" t="str">
        <f aca="false">IF(E5358="","Sim","")</f>
        <v/>
      </c>
    </row>
    <row r="5359" customFormat="false" ht="15" hidden="false" customHeight="false" outlineLevel="0" collapsed="false">
      <c r="A5359" s="25" t="s">
        <v>5622</v>
      </c>
      <c r="B5359" s="25" t="s">
        <v>84</v>
      </c>
      <c r="C5359" s="25" t="s">
        <v>93</v>
      </c>
      <c r="D5359" s="25" t="s">
        <v>96</v>
      </c>
      <c r="E5359" s="25" t="s">
        <v>421</v>
      </c>
      <c r="F5359" s="25" t="s">
        <v>146</v>
      </c>
      <c r="G5359" s="26" t="n">
        <v>2818.38</v>
      </c>
      <c r="H5359" s="27" t="n">
        <v>6290</v>
      </c>
      <c r="I5359" s="25" t="s">
        <v>147</v>
      </c>
      <c r="K5359" s="25" t="n">
        <v>1994</v>
      </c>
      <c r="L5359" s="25" t="s">
        <v>1834</v>
      </c>
      <c r="M5359" s="25" t="s">
        <v>171</v>
      </c>
      <c r="N5359" s="28" t="n">
        <v>4821</v>
      </c>
      <c r="O5359" s="25" t="s">
        <v>54</v>
      </c>
      <c r="P5359" s="29" t="n">
        <v>42830</v>
      </c>
      <c r="Q5359" s="29" t="n">
        <v>42905</v>
      </c>
      <c r="R5359" s="28" t="n">
        <v>4648</v>
      </c>
      <c r="S5359" s="28" t="n">
        <f aca="false">IF(O5359="Won",R5359,IF(O5359="Lost",0,N5359))</f>
        <v>4648</v>
      </c>
      <c r="T5359" s="30" t="n">
        <f aca="false">IF(AND(P5359&lt;&gt;"",Q5359&lt;&gt;""),Q5359-P5359,"")</f>
        <v>75</v>
      </c>
      <c r="U5359" s="30" t="str">
        <f aca="false">IF(AND(O5359="Engaging",P5359&lt;&gt;""),'Leia-me'!$B$5-P5359,"")</f>
        <v/>
      </c>
      <c r="V5359" s="25" t="str">
        <f aca="false">IF(O5359&lt;&gt;"Engaging","",IF(U5359&lt;='Leia-me'!$B$6,"Saudável",IF(U5359&lt;='Leia-me'!$B$7,"Esfriando",IF(U5359&lt;='Leia-me'!$B$8,"Última chance","Zumbi"))))</f>
        <v/>
      </c>
      <c r="W5359" s="25" t="n">
        <f aca="false">IF(O5359="Won",1,IF(O5359="Lost",0,""))</f>
        <v>1</v>
      </c>
      <c r="X5359" s="25" t="s">
        <v>1835</v>
      </c>
      <c r="Y5359" s="25" t="str">
        <f aca="false">IF(E5359="","Sim","")</f>
        <v/>
      </c>
    </row>
    <row r="5360" customFormat="false" ht="15" hidden="false" customHeight="false" outlineLevel="0" collapsed="false">
      <c r="A5360" s="25" t="s">
        <v>5623</v>
      </c>
      <c r="B5360" s="25" t="s">
        <v>84</v>
      </c>
      <c r="C5360" s="25" t="s">
        <v>93</v>
      </c>
      <c r="D5360" s="25" t="s">
        <v>96</v>
      </c>
      <c r="E5360" s="25" t="s">
        <v>639</v>
      </c>
      <c r="F5360" s="25" t="s">
        <v>211</v>
      </c>
      <c r="G5360" s="26" t="n">
        <v>1419.98</v>
      </c>
      <c r="H5360" s="27" t="n">
        <v>4018</v>
      </c>
      <c r="I5360" s="25" t="s">
        <v>147</v>
      </c>
      <c r="K5360" s="25" t="n">
        <v>2003</v>
      </c>
      <c r="L5360" s="25" t="s">
        <v>148</v>
      </c>
      <c r="M5360" s="25" t="s">
        <v>149</v>
      </c>
      <c r="N5360" s="28" t="n">
        <v>55</v>
      </c>
      <c r="O5360" s="25" t="s">
        <v>54</v>
      </c>
      <c r="P5360" s="29" t="n">
        <v>42830</v>
      </c>
      <c r="Q5360" s="29" t="n">
        <v>42839</v>
      </c>
      <c r="R5360" s="28" t="n">
        <v>50</v>
      </c>
      <c r="S5360" s="28" t="n">
        <f aca="false">IF(O5360="Won",R5360,IF(O5360="Lost",0,N5360))</f>
        <v>50</v>
      </c>
      <c r="T5360" s="30" t="n">
        <f aca="false">IF(AND(P5360&lt;&gt;"",Q5360&lt;&gt;""),Q5360-P5360,"")</f>
        <v>9</v>
      </c>
      <c r="U5360" s="30" t="str">
        <f aca="false">IF(AND(O5360="Engaging",P5360&lt;&gt;""),'Leia-me'!$B$5-P5360,"")</f>
        <v/>
      </c>
      <c r="V5360" s="25" t="str">
        <f aca="false">IF(O5360&lt;&gt;"Engaging","",IF(U5360&lt;='Leia-me'!$B$6,"Saudável",IF(U5360&lt;='Leia-me'!$B$7,"Esfriando",IF(U5360&lt;='Leia-me'!$B$8,"Última chance","Zumbi"))))</f>
        <v/>
      </c>
      <c r="W5360" s="25" t="n">
        <f aca="false">IF(O5360="Won",1,IF(O5360="Lost",0,""))</f>
        <v>1</v>
      </c>
      <c r="Y5360" s="25" t="str">
        <f aca="false">IF(E5360="","Sim","")</f>
        <v/>
      </c>
    </row>
    <row r="5361" customFormat="false" ht="15" hidden="false" customHeight="false" outlineLevel="0" collapsed="false">
      <c r="A5361" s="25" t="s">
        <v>5624</v>
      </c>
      <c r="B5361" s="25" t="s">
        <v>84</v>
      </c>
      <c r="C5361" s="25" t="s">
        <v>93</v>
      </c>
      <c r="D5361" s="25" t="s">
        <v>96</v>
      </c>
      <c r="E5361" s="25" t="s">
        <v>639</v>
      </c>
      <c r="F5361" s="25" t="s">
        <v>211</v>
      </c>
      <c r="G5361" s="26" t="n">
        <v>1419.98</v>
      </c>
      <c r="H5361" s="27" t="n">
        <v>4018</v>
      </c>
      <c r="I5361" s="25" t="s">
        <v>147</v>
      </c>
      <c r="K5361" s="25" t="n">
        <v>2003</v>
      </c>
      <c r="L5361" s="25" t="s">
        <v>160</v>
      </c>
      <c r="M5361" s="25" t="s">
        <v>149</v>
      </c>
      <c r="N5361" s="28" t="n">
        <v>3393</v>
      </c>
      <c r="O5361" s="25" t="s">
        <v>54</v>
      </c>
      <c r="P5361" s="29" t="n">
        <v>42831</v>
      </c>
      <c r="Q5361" s="29" t="n">
        <v>42840</v>
      </c>
      <c r="R5361" s="28" t="n">
        <v>3655</v>
      </c>
      <c r="S5361" s="28" t="n">
        <f aca="false">IF(O5361="Won",R5361,IF(O5361="Lost",0,N5361))</f>
        <v>3655</v>
      </c>
      <c r="T5361" s="30" t="n">
        <f aca="false">IF(AND(P5361&lt;&gt;"",Q5361&lt;&gt;""),Q5361-P5361,"")</f>
        <v>9</v>
      </c>
      <c r="U5361" s="30" t="str">
        <f aca="false">IF(AND(O5361="Engaging",P5361&lt;&gt;""),'Leia-me'!$B$5-P5361,"")</f>
        <v/>
      </c>
      <c r="V5361" s="25" t="str">
        <f aca="false">IF(O5361&lt;&gt;"Engaging","",IF(U5361&lt;='Leia-me'!$B$6,"Saudável",IF(U5361&lt;='Leia-me'!$B$7,"Esfriando",IF(U5361&lt;='Leia-me'!$B$8,"Última chance","Zumbi"))))</f>
        <v/>
      </c>
      <c r="W5361" s="25" t="n">
        <f aca="false">IF(O5361="Won",1,IF(O5361="Lost",0,""))</f>
        <v>1</v>
      </c>
      <c r="Y5361" s="25" t="str">
        <f aca="false">IF(E5361="","Sim","")</f>
        <v/>
      </c>
    </row>
    <row r="5362" customFormat="false" ht="15" hidden="false" customHeight="false" outlineLevel="0" collapsed="false">
      <c r="A5362" s="25" t="s">
        <v>5625</v>
      </c>
      <c r="B5362" s="25" t="s">
        <v>84</v>
      </c>
      <c r="C5362" s="25" t="s">
        <v>93</v>
      </c>
      <c r="D5362" s="25" t="s">
        <v>96</v>
      </c>
      <c r="E5362" s="25" t="s">
        <v>1795</v>
      </c>
      <c r="F5362" s="25" t="s">
        <v>177</v>
      </c>
      <c r="G5362" s="26" t="n">
        <v>355.23</v>
      </c>
      <c r="H5362" s="27" t="n">
        <v>853</v>
      </c>
      <c r="I5362" s="25" t="s">
        <v>147</v>
      </c>
      <c r="K5362" s="25" t="n">
        <v>1994</v>
      </c>
      <c r="L5362" s="25" t="s">
        <v>160</v>
      </c>
      <c r="M5362" s="25" t="s">
        <v>149</v>
      </c>
      <c r="N5362" s="28" t="n">
        <v>3393</v>
      </c>
      <c r="O5362" s="25" t="s">
        <v>55</v>
      </c>
      <c r="P5362" s="29" t="n">
        <v>42832</v>
      </c>
      <c r="Q5362" s="29" t="n">
        <v>42842</v>
      </c>
      <c r="R5362" s="28" t="n">
        <v>0</v>
      </c>
      <c r="S5362" s="28" t="n">
        <f aca="false">IF(O5362="Won",R5362,IF(O5362="Lost",0,N5362))</f>
        <v>0</v>
      </c>
      <c r="T5362" s="30" t="n">
        <f aca="false">IF(AND(P5362&lt;&gt;"",Q5362&lt;&gt;""),Q5362-P5362,"")</f>
        <v>10</v>
      </c>
      <c r="U5362" s="30" t="str">
        <f aca="false">IF(AND(O5362="Engaging",P5362&lt;&gt;""),'Leia-me'!$B$5-P5362,"")</f>
        <v/>
      </c>
      <c r="V5362" s="25" t="str">
        <f aca="false">IF(O5362&lt;&gt;"Engaging","",IF(U5362&lt;='Leia-me'!$B$6,"Saudável",IF(U5362&lt;='Leia-me'!$B$7,"Esfriando",IF(U5362&lt;='Leia-me'!$B$8,"Última chance","Zumbi"))))</f>
        <v/>
      </c>
      <c r="W5362" s="25" t="n">
        <f aca="false">IF(O5362="Won",1,IF(O5362="Lost",0,""))</f>
        <v>0</v>
      </c>
      <c r="Y5362" s="25" t="str">
        <f aca="false">IF(E5362="","Sim","")</f>
        <v/>
      </c>
    </row>
    <row r="5363" customFormat="false" ht="15" hidden="false" customHeight="false" outlineLevel="0" collapsed="false">
      <c r="A5363" s="25" t="s">
        <v>5626</v>
      </c>
      <c r="B5363" s="25" t="s">
        <v>84</v>
      </c>
      <c r="C5363" s="25" t="s">
        <v>93</v>
      </c>
      <c r="D5363" s="25" t="s">
        <v>96</v>
      </c>
      <c r="E5363" s="25" t="s">
        <v>644</v>
      </c>
      <c r="F5363" s="25" t="s">
        <v>177</v>
      </c>
      <c r="G5363" s="26" t="n">
        <v>646.1</v>
      </c>
      <c r="H5363" s="27" t="n">
        <v>883</v>
      </c>
      <c r="I5363" s="25" t="s">
        <v>147</v>
      </c>
      <c r="J5363" s="25" t="s">
        <v>199</v>
      </c>
      <c r="K5363" s="25" t="n">
        <v>1993</v>
      </c>
      <c r="L5363" s="25" t="s">
        <v>160</v>
      </c>
      <c r="M5363" s="25" t="s">
        <v>149</v>
      </c>
      <c r="N5363" s="28" t="n">
        <v>3393</v>
      </c>
      <c r="O5363" s="25" t="s">
        <v>55</v>
      </c>
      <c r="P5363" s="29" t="n">
        <v>42832</v>
      </c>
      <c r="Q5363" s="29" t="n">
        <v>42840</v>
      </c>
      <c r="R5363" s="28" t="n">
        <v>0</v>
      </c>
      <c r="S5363" s="28" t="n">
        <f aca="false">IF(O5363="Won",R5363,IF(O5363="Lost",0,N5363))</f>
        <v>0</v>
      </c>
      <c r="T5363" s="30" t="n">
        <f aca="false">IF(AND(P5363&lt;&gt;"",Q5363&lt;&gt;""),Q5363-P5363,"")</f>
        <v>8</v>
      </c>
      <c r="U5363" s="30" t="str">
        <f aca="false">IF(AND(O5363="Engaging",P5363&lt;&gt;""),'Leia-me'!$B$5-P5363,"")</f>
        <v/>
      </c>
      <c r="V5363" s="25" t="str">
        <f aca="false">IF(O5363&lt;&gt;"Engaging","",IF(U5363&lt;='Leia-me'!$B$6,"Saudável",IF(U5363&lt;='Leia-me'!$B$7,"Esfriando",IF(U5363&lt;='Leia-me'!$B$8,"Última chance","Zumbi"))))</f>
        <v/>
      </c>
      <c r="W5363" s="25" t="n">
        <f aca="false">IF(O5363="Won",1,IF(O5363="Lost",0,""))</f>
        <v>0</v>
      </c>
      <c r="Y5363" s="25" t="str">
        <f aca="false">IF(E5363="","Sim","")</f>
        <v/>
      </c>
    </row>
    <row r="5364" customFormat="false" ht="15" hidden="false" customHeight="false" outlineLevel="0" collapsed="false">
      <c r="A5364" s="25" t="s">
        <v>5627</v>
      </c>
      <c r="B5364" s="25" t="s">
        <v>84</v>
      </c>
      <c r="C5364" s="25" t="s">
        <v>93</v>
      </c>
      <c r="D5364" s="25" t="s">
        <v>96</v>
      </c>
      <c r="E5364" s="25" t="s">
        <v>1671</v>
      </c>
      <c r="F5364" s="25" t="s">
        <v>168</v>
      </c>
      <c r="G5364" s="26" t="n">
        <v>3027.46</v>
      </c>
      <c r="H5364" s="27" t="n">
        <v>9516</v>
      </c>
      <c r="I5364" s="25" t="s">
        <v>1672</v>
      </c>
      <c r="K5364" s="25" t="n">
        <v>1984</v>
      </c>
      <c r="L5364" s="25" t="s">
        <v>1834</v>
      </c>
      <c r="M5364" s="25" t="s">
        <v>171</v>
      </c>
      <c r="N5364" s="28" t="n">
        <v>4821</v>
      </c>
      <c r="O5364" s="25" t="s">
        <v>54</v>
      </c>
      <c r="P5364" s="29" t="n">
        <v>42832</v>
      </c>
      <c r="Q5364" s="29" t="n">
        <v>42838</v>
      </c>
      <c r="R5364" s="28" t="n">
        <v>4152</v>
      </c>
      <c r="S5364" s="28" t="n">
        <f aca="false">IF(O5364="Won",R5364,IF(O5364="Lost",0,N5364))</f>
        <v>4152</v>
      </c>
      <c r="T5364" s="30" t="n">
        <f aca="false">IF(AND(P5364&lt;&gt;"",Q5364&lt;&gt;""),Q5364-P5364,"")</f>
        <v>6</v>
      </c>
      <c r="U5364" s="30" t="str">
        <f aca="false">IF(AND(O5364="Engaging",P5364&lt;&gt;""),'Leia-me'!$B$5-P5364,"")</f>
        <v/>
      </c>
      <c r="V5364" s="25" t="str">
        <f aca="false">IF(O5364&lt;&gt;"Engaging","",IF(U5364&lt;='Leia-me'!$B$6,"Saudável",IF(U5364&lt;='Leia-me'!$B$7,"Esfriando",IF(U5364&lt;='Leia-me'!$B$8,"Última chance","Zumbi"))))</f>
        <v/>
      </c>
      <c r="W5364" s="25" t="n">
        <f aca="false">IF(O5364="Won",1,IF(O5364="Lost",0,""))</f>
        <v>1</v>
      </c>
      <c r="X5364" s="25" t="s">
        <v>1835</v>
      </c>
      <c r="Y5364" s="25" t="str">
        <f aca="false">IF(E5364="","Sim","")</f>
        <v/>
      </c>
    </row>
    <row r="5365" customFormat="false" ht="15" hidden="false" customHeight="false" outlineLevel="0" collapsed="false">
      <c r="A5365" s="25" t="s">
        <v>5628</v>
      </c>
      <c r="B5365" s="25" t="s">
        <v>84</v>
      </c>
      <c r="C5365" s="25" t="s">
        <v>93</v>
      </c>
      <c r="D5365" s="25" t="s">
        <v>96</v>
      </c>
      <c r="E5365" s="25" t="s">
        <v>663</v>
      </c>
      <c r="F5365" s="25" t="s">
        <v>146</v>
      </c>
      <c r="G5365" s="26" t="n">
        <v>326.82</v>
      </c>
      <c r="H5365" s="27" t="n">
        <v>1016</v>
      </c>
      <c r="I5365" s="25" t="s">
        <v>147</v>
      </c>
      <c r="K5365" s="25" t="n">
        <v>1991</v>
      </c>
      <c r="L5365" s="25" t="s">
        <v>1834</v>
      </c>
      <c r="M5365" s="25" t="s">
        <v>171</v>
      </c>
      <c r="N5365" s="28" t="n">
        <v>4821</v>
      </c>
      <c r="O5365" s="25" t="s">
        <v>55</v>
      </c>
      <c r="P5365" s="29" t="n">
        <v>42833</v>
      </c>
      <c r="Q5365" s="29" t="n">
        <v>42841</v>
      </c>
      <c r="R5365" s="28" t="n">
        <v>0</v>
      </c>
      <c r="S5365" s="28" t="n">
        <f aca="false">IF(O5365="Won",R5365,IF(O5365="Lost",0,N5365))</f>
        <v>0</v>
      </c>
      <c r="T5365" s="30" t="n">
        <f aca="false">IF(AND(P5365&lt;&gt;"",Q5365&lt;&gt;""),Q5365-P5365,"")</f>
        <v>8</v>
      </c>
      <c r="U5365" s="30" t="str">
        <f aca="false">IF(AND(O5365="Engaging",P5365&lt;&gt;""),'Leia-me'!$B$5-P5365,"")</f>
        <v/>
      </c>
      <c r="V5365" s="25" t="str">
        <f aca="false">IF(O5365&lt;&gt;"Engaging","",IF(U5365&lt;='Leia-me'!$B$6,"Saudável",IF(U5365&lt;='Leia-me'!$B$7,"Esfriando",IF(U5365&lt;='Leia-me'!$B$8,"Última chance","Zumbi"))))</f>
        <v/>
      </c>
      <c r="W5365" s="25" t="n">
        <f aca="false">IF(O5365="Won",1,IF(O5365="Lost",0,""))</f>
        <v>0</v>
      </c>
      <c r="X5365" s="25" t="s">
        <v>1835</v>
      </c>
      <c r="Y5365" s="25" t="str">
        <f aca="false">IF(E5365="","Sim","")</f>
        <v/>
      </c>
    </row>
    <row r="5366" customFormat="false" ht="15" hidden="false" customHeight="false" outlineLevel="0" collapsed="false">
      <c r="A5366" s="25" t="s">
        <v>5629</v>
      </c>
      <c r="B5366" s="25" t="s">
        <v>84</v>
      </c>
      <c r="C5366" s="25" t="s">
        <v>93</v>
      </c>
      <c r="D5366" s="25" t="s">
        <v>96</v>
      </c>
      <c r="E5366" s="25" t="s">
        <v>622</v>
      </c>
      <c r="F5366" s="25" t="s">
        <v>211</v>
      </c>
      <c r="G5366" s="26" t="n">
        <v>167.89</v>
      </c>
      <c r="H5366" s="27" t="n">
        <v>493</v>
      </c>
      <c r="I5366" s="25" t="s">
        <v>623</v>
      </c>
      <c r="K5366" s="25" t="n">
        <v>2000</v>
      </c>
      <c r="L5366" s="25" t="s">
        <v>186</v>
      </c>
      <c r="M5366" s="25" t="s">
        <v>171</v>
      </c>
      <c r="N5366" s="28" t="n">
        <v>550</v>
      </c>
      <c r="O5366" s="25" t="s">
        <v>54</v>
      </c>
      <c r="P5366" s="29" t="n">
        <v>42833</v>
      </c>
      <c r="Q5366" s="29" t="n">
        <v>42900</v>
      </c>
      <c r="R5366" s="28" t="n">
        <v>547</v>
      </c>
      <c r="S5366" s="28" t="n">
        <f aca="false">IF(O5366="Won",R5366,IF(O5366="Lost",0,N5366))</f>
        <v>547</v>
      </c>
      <c r="T5366" s="30" t="n">
        <f aca="false">IF(AND(P5366&lt;&gt;"",Q5366&lt;&gt;""),Q5366-P5366,"")</f>
        <v>67</v>
      </c>
      <c r="U5366" s="30" t="str">
        <f aca="false">IF(AND(O5366="Engaging",P5366&lt;&gt;""),'Leia-me'!$B$5-P5366,"")</f>
        <v/>
      </c>
      <c r="V5366" s="25" t="str">
        <f aca="false">IF(O5366&lt;&gt;"Engaging","",IF(U5366&lt;='Leia-me'!$B$6,"Saudável",IF(U5366&lt;='Leia-me'!$B$7,"Esfriando",IF(U5366&lt;='Leia-me'!$B$8,"Última chance","Zumbi"))))</f>
        <v/>
      </c>
      <c r="W5366" s="25" t="n">
        <f aca="false">IF(O5366="Won",1,IF(O5366="Lost",0,""))</f>
        <v>1</v>
      </c>
      <c r="Y5366" s="25" t="str">
        <f aca="false">IF(E5366="","Sim","")</f>
        <v/>
      </c>
    </row>
    <row r="5367" customFormat="false" ht="15" hidden="false" customHeight="false" outlineLevel="0" collapsed="false">
      <c r="A5367" s="25" t="s">
        <v>5630</v>
      </c>
      <c r="B5367" s="25" t="s">
        <v>84</v>
      </c>
      <c r="C5367" s="25" t="s">
        <v>93</v>
      </c>
      <c r="D5367" s="25" t="s">
        <v>96</v>
      </c>
      <c r="E5367" s="25" t="s">
        <v>639</v>
      </c>
      <c r="F5367" s="25" t="s">
        <v>211</v>
      </c>
      <c r="G5367" s="26" t="n">
        <v>1419.98</v>
      </c>
      <c r="H5367" s="27" t="n">
        <v>4018</v>
      </c>
      <c r="I5367" s="25" t="s">
        <v>147</v>
      </c>
      <c r="K5367" s="25" t="n">
        <v>2003</v>
      </c>
      <c r="L5367" s="25" t="s">
        <v>170</v>
      </c>
      <c r="M5367" s="25" t="s">
        <v>171</v>
      </c>
      <c r="N5367" s="28" t="n">
        <v>1096</v>
      </c>
      <c r="O5367" s="25" t="s">
        <v>55</v>
      </c>
      <c r="P5367" s="29" t="n">
        <v>42836</v>
      </c>
      <c r="Q5367" s="29" t="n">
        <v>42843</v>
      </c>
      <c r="R5367" s="28" t="n">
        <v>0</v>
      </c>
      <c r="S5367" s="28" t="n">
        <f aca="false">IF(O5367="Won",R5367,IF(O5367="Lost",0,N5367))</f>
        <v>0</v>
      </c>
      <c r="T5367" s="30" t="n">
        <f aca="false">IF(AND(P5367&lt;&gt;"",Q5367&lt;&gt;""),Q5367-P5367,"")</f>
        <v>7</v>
      </c>
      <c r="U5367" s="30" t="str">
        <f aca="false">IF(AND(O5367="Engaging",P5367&lt;&gt;""),'Leia-me'!$B$5-P5367,"")</f>
        <v/>
      </c>
      <c r="V5367" s="25" t="str">
        <f aca="false">IF(O5367&lt;&gt;"Engaging","",IF(U5367&lt;='Leia-me'!$B$6,"Saudável",IF(U5367&lt;='Leia-me'!$B$7,"Esfriando",IF(U5367&lt;='Leia-me'!$B$8,"Última chance","Zumbi"))))</f>
        <v/>
      </c>
      <c r="W5367" s="25" t="n">
        <f aca="false">IF(O5367="Won",1,IF(O5367="Lost",0,""))</f>
        <v>0</v>
      </c>
      <c r="Y5367" s="25" t="str">
        <f aca="false">IF(E5367="","Sim","")</f>
        <v/>
      </c>
    </row>
    <row r="5368" customFormat="false" ht="15" hidden="false" customHeight="false" outlineLevel="0" collapsed="false">
      <c r="A5368" s="25" t="s">
        <v>5631</v>
      </c>
      <c r="B5368" s="25" t="s">
        <v>84</v>
      </c>
      <c r="C5368" s="25" t="s">
        <v>93</v>
      </c>
      <c r="D5368" s="25" t="s">
        <v>96</v>
      </c>
      <c r="E5368" s="25" t="s">
        <v>463</v>
      </c>
      <c r="F5368" s="25" t="s">
        <v>211</v>
      </c>
      <c r="G5368" s="26" t="n">
        <v>2261.05</v>
      </c>
      <c r="H5368" s="27" t="n">
        <v>3851</v>
      </c>
      <c r="I5368" s="25" t="s">
        <v>147</v>
      </c>
      <c r="K5368" s="25" t="n">
        <v>2005</v>
      </c>
      <c r="L5368" s="25" t="s">
        <v>1834</v>
      </c>
      <c r="M5368" s="25" t="s">
        <v>171</v>
      </c>
      <c r="N5368" s="28" t="n">
        <v>4821</v>
      </c>
      <c r="O5368" s="25" t="s">
        <v>54</v>
      </c>
      <c r="P5368" s="29" t="n">
        <v>42837</v>
      </c>
      <c r="Q5368" s="29" t="n">
        <v>42838</v>
      </c>
      <c r="R5368" s="28" t="n">
        <v>5316</v>
      </c>
      <c r="S5368" s="28" t="n">
        <f aca="false">IF(O5368="Won",R5368,IF(O5368="Lost",0,N5368))</f>
        <v>5316</v>
      </c>
      <c r="T5368" s="30" t="n">
        <f aca="false">IF(AND(P5368&lt;&gt;"",Q5368&lt;&gt;""),Q5368-P5368,"")</f>
        <v>1</v>
      </c>
      <c r="U5368" s="30" t="str">
        <f aca="false">IF(AND(O5368="Engaging",P5368&lt;&gt;""),'Leia-me'!$B$5-P5368,"")</f>
        <v/>
      </c>
      <c r="V5368" s="25" t="str">
        <f aca="false">IF(O5368&lt;&gt;"Engaging","",IF(U5368&lt;='Leia-me'!$B$6,"Saudável",IF(U5368&lt;='Leia-me'!$B$7,"Esfriando",IF(U5368&lt;='Leia-me'!$B$8,"Última chance","Zumbi"))))</f>
        <v/>
      </c>
      <c r="W5368" s="25" t="n">
        <f aca="false">IF(O5368="Won",1,IF(O5368="Lost",0,""))</f>
        <v>1</v>
      </c>
      <c r="X5368" s="25" t="s">
        <v>1835</v>
      </c>
      <c r="Y5368" s="25" t="str">
        <f aca="false">IF(E5368="","Sim","")</f>
        <v/>
      </c>
    </row>
    <row r="5369" customFormat="false" ht="15" hidden="false" customHeight="false" outlineLevel="0" collapsed="false">
      <c r="A5369" s="25" t="s">
        <v>5632</v>
      </c>
      <c r="B5369" s="25" t="s">
        <v>84</v>
      </c>
      <c r="C5369" s="25" t="s">
        <v>93</v>
      </c>
      <c r="D5369" s="25" t="s">
        <v>96</v>
      </c>
      <c r="E5369" s="25" t="s">
        <v>484</v>
      </c>
      <c r="F5369" s="25" t="s">
        <v>211</v>
      </c>
      <c r="G5369" s="26" t="n">
        <v>5158.71</v>
      </c>
      <c r="H5369" s="27" t="n">
        <v>17479</v>
      </c>
      <c r="I5369" s="25" t="s">
        <v>485</v>
      </c>
      <c r="K5369" s="25" t="n">
        <v>1995</v>
      </c>
      <c r="L5369" s="25" t="s">
        <v>148</v>
      </c>
      <c r="M5369" s="25" t="s">
        <v>149</v>
      </c>
      <c r="N5369" s="28" t="n">
        <v>55</v>
      </c>
      <c r="O5369" s="25" t="s">
        <v>54</v>
      </c>
      <c r="P5369" s="29" t="n">
        <v>42840</v>
      </c>
      <c r="Q5369" s="29" t="n">
        <v>42841</v>
      </c>
      <c r="R5369" s="28" t="n">
        <v>49</v>
      </c>
      <c r="S5369" s="28" t="n">
        <f aca="false">IF(O5369="Won",R5369,IF(O5369="Lost",0,N5369))</f>
        <v>49</v>
      </c>
      <c r="T5369" s="30" t="n">
        <f aca="false">IF(AND(P5369&lt;&gt;"",Q5369&lt;&gt;""),Q5369-P5369,"")</f>
        <v>1</v>
      </c>
      <c r="U5369" s="30" t="str">
        <f aca="false">IF(AND(O5369="Engaging",P5369&lt;&gt;""),'Leia-me'!$B$5-P5369,"")</f>
        <v/>
      </c>
      <c r="V5369" s="25" t="str">
        <f aca="false">IF(O5369&lt;&gt;"Engaging","",IF(U5369&lt;='Leia-me'!$B$6,"Saudável",IF(U5369&lt;='Leia-me'!$B$7,"Esfriando",IF(U5369&lt;='Leia-me'!$B$8,"Última chance","Zumbi"))))</f>
        <v/>
      </c>
      <c r="W5369" s="25" t="n">
        <f aca="false">IF(O5369="Won",1,IF(O5369="Lost",0,""))</f>
        <v>1</v>
      </c>
      <c r="Y5369" s="25" t="str">
        <f aca="false">IF(E5369="","Sim","")</f>
        <v/>
      </c>
    </row>
    <row r="5370" customFormat="false" ht="15" hidden="false" customHeight="false" outlineLevel="0" collapsed="false">
      <c r="A5370" s="25" t="s">
        <v>5633</v>
      </c>
      <c r="B5370" s="25" t="s">
        <v>84</v>
      </c>
      <c r="C5370" s="25" t="s">
        <v>93</v>
      </c>
      <c r="D5370" s="25" t="s">
        <v>96</v>
      </c>
      <c r="E5370" s="25" t="s">
        <v>193</v>
      </c>
      <c r="F5370" s="25" t="s">
        <v>185</v>
      </c>
      <c r="G5370" s="26" t="n">
        <v>1100.04</v>
      </c>
      <c r="H5370" s="27" t="n">
        <v>2822</v>
      </c>
      <c r="I5370" s="25" t="s">
        <v>147</v>
      </c>
      <c r="K5370" s="25" t="n">
        <v>1996</v>
      </c>
      <c r="L5370" s="25" t="s">
        <v>160</v>
      </c>
      <c r="M5370" s="25" t="s">
        <v>149</v>
      </c>
      <c r="N5370" s="28" t="n">
        <v>3393</v>
      </c>
      <c r="O5370" s="25" t="s">
        <v>54</v>
      </c>
      <c r="P5370" s="29" t="n">
        <v>42841</v>
      </c>
      <c r="Q5370" s="29" t="n">
        <v>42952</v>
      </c>
      <c r="R5370" s="28" t="n">
        <v>3012</v>
      </c>
      <c r="S5370" s="28" t="n">
        <f aca="false">IF(O5370="Won",R5370,IF(O5370="Lost",0,N5370))</f>
        <v>3012</v>
      </c>
      <c r="T5370" s="30" t="n">
        <f aca="false">IF(AND(P5370&lt;&gt;"",Q5370&lt;&gt;""),Q5370-P5370,"")</f>
        <v>111</v>
      </c>
      <c r="U5370" s="30" t="str">
        <f aca="false">IF(AND(O5370="Engaging",P5370&lt;&gt;""),'Leia-me'!$B$5-P5370,"")</f>
        <v/>
      </c>
      <c r="V5370" s="25" t="str">
        <f aca="false">IF(O5370&lt;&gt;"Engaging","",IF(U5370&lt;='Leia-me'!$B$6,"Saudável",IF(U5370&lt;='Leia-me'!$B$7,"Esfriando",IF(U5370&lt;='Leia-me'!$B$8,"Última chance","Zumbi"))))</f>
        <v/>
      </c>
      <c r="W5370" s="25" t="n">
        <f aca="false">IF(O5370="Won",1,IF(O5370="Lost",0,""))</f>
        <v>1</v>
      </c>
      <c r="Y5370" s="25" t="str">
        <f aca="false">IF(E5370="","Sim","")</f>
        <v/>
      </c>
    </row>
    <row r="5371" customFormat="false" ht="15" hidden="false" customHeight="false" outlineLevel="0" collapsed="false">
      <c r="A5371" s="25" t="s">
        <v>5634</v>
      </c>
      <c r="B5371" s="25" t="s">
        <v>84</v>
      </c>
      <c r="C5371" s="25" t="s">
        <v>93</v>
      </c>
      <c r="D5371" s="25" t="s">
        <v>96</v>
      </c>
      <c r="E5371" s="25" t="s">
        <v>1653</v>
      </c>
      <c r="F5371" s="25" t="s">
        <v>165</v>
      </c>
      <c r="G5371" s="26" t="n">
        <v>3838.39</v>
      </c>
      <c r="H5371" s="27" t="n">
        <v>8274</v>
      </c>
      <c r="I5371" s="25" t="s">
        <v>147</v>
      </c>
      <c r="K5371" s="25" t="n">
        <v>1989</v>
      </c>
      <c r="L5371" s="25" t="s">
        <v>186</v>
      </c>
      <c r="M5371" s="25" t="s">
        <v>171</v>
      </c>
      <c r="N5371" s="28" t="n">
        <v>550</v>
      </c>
      <c r="O5371" s="25" t="s">
        <v>55</v>
      </c>
      <c r="P5371" s="29" t="n">
        <v>42843</v>
      </c>
      <c r="Q5371" s="29" t="n">
        <v>42850</v>
      </c>
      <c r="R5371" s="28" t="n">
        <v>0</v>
      </c>
      <c r="S5371" s="28" t="n">
        <f aca="false">IF(O5371="Won",R5371,IF(O5371="Lost",0,N5371))</f>
        <v>0</v>
      </c>
      <c r="T5371" s="30" t="n">
        <f aca="false">IF(AND(P5371&lt;&gt;"",Q5371&lt;&gt;""),Q5371-P5371,"")</f>
        <v>7</v>
      </c>
      <c r="U5371" s="30" t="str">
        <f aca="false">IF(AND(O5371="Engaging",P5371&lt;&gt;""),'Leia-me'!$B$5-P5371,"")</f>
        <v/>
      </c>
      <c r="V5371" s="25" t="str">
        <f aca="false">IF(O5371&lt;&gt;"Engaging","",IF(U5371&lt;='Leia-me'!$B$6,"Saudável",IF(U5371&lt;='Leia-me'!$B$7,"Esfriando",IF(U5371&lt;='Leia-me'!$B$8,"Última chance","Zumbi"))))</f>
        <v/>
      </c>
      <c r="W5371" s="25" t="n">
        <f aca="false">IF(O5371="Won",1,IF(O5371="Lost",0,""))</f>
        <v>0</v>
      </c>
      <c r="Y5371" s="25" t="str">
        <f aca="false">IF(E5371="","Sim","")</f>
        <v/>
      </c>
    </row>
    <row r="5372" customFormat="false" ht="15" hidden="false" customHeight="false" outlineLevel="0" collapsed="false">
      <c r="A5372" s="25" t="s">
        <v>5635</v>
      </c>
      <c r="B5372" s="25" t="s">
        <v>84</v>
      </c>
      <c r="C5372" s="25" t="s">
        <v>93</v>
      </c>
      <c r="D5372" s="25" t="s">
        <v>96</v>
      </c>
      <c r="E5372" s="25" t="s">
        <v>1640</v>
      </c>
      <c r="F5372" s="25" t="s">
        <v>211</v>
      </c>
      <c r="G5372" s="26" t="n">
        <v>71.12</v>
      </c>
      <c r="H5372" s="27" t="n">
        <v>144</v>
      </c>
      <c r="I5372" s="25" t="s">
        <v>147</v>
      </c>
      <c r="K5372" s="25" t="n">
        <v>2010</v>
      </c>
      <c r="L5372" s="25" t="s">
        <v>170</v>
      </c>
      <c r="M5372" s="25" t="s">
        <v>171</v>
      </c>
      <c r="N5372" s="28" t="n">
        <v>1096</v>
      </c>
      <c r="O5372" s="25" t="s">
        <v>55</v>
      </c>
      <c r="P5372" s="29" t="n">
        <v>42845</v>
      </c>
      <c r="Q5372" s="29" t="n">
        <v>42849</v>
      </c>
      <c r="R5372" s="28" t="n">
        <v>0</v>
      </c>
      <c r="S5372" s="28" t="n">
        <f aca="false">IF(O5372="Won",R5372,IF(O5372="Lost",0,N5372))</f>
        <v>0</v>
      </c>
      <c r="T5372" s="30" t="n">
        <f aca="false">IF(AND(P5372&lt;&gt;"",Q5372&lt;&gt;""),Q5372-P5372,"")</f>
        <v>4</v>
      </c>
      <c r="U5372" s="30" t="str">
        <f aca="false">IF(AND(O5372="Engaging",P5372&lt;&gt;""),'Leia-me'!$B$5-P5372,"")</f>
        <v/>
      </c>
      <c r="V5372" s="25" t="str">
        <f aca="false">IF(O5372&lt;&gt;"Engaging","",IF(U5372&lt;='Leia-me'!$B$6,"Saudável",IF(U5372&lt;='Leia-me'!$B$7,"Esfriando",IF(U5372&lt;='Leia-me'!$B$8,"Última chance","Zumbi"))))</f>
        <v/>
      </c>
      <c r="W5372" s="25" t="n">
        <f aca="false">IF(O5372="Won",1,IF(O5372="Lost",0,""))</f>
        <v>0</v>
      </c>
      <c r="Y5372" s="25" t="str">
        <f aca="false">IF(E5372="","Sim","")</f>
        <v/>
      </c>
    </row>
    <row r="5373" customFormat="false" ht="15" hidden="false" customHeight="false" outlineLevel="0" collapsed="false">
      <c r="A5373" s="25" t="s">
        <v>5636</v>
      </c>
      <c r="B5373" s="25" t="s">
        <v>84</v>
      </c>
      <c r="C5373" s="25" t="s">
        <v>93</v>
      </c>
      <c r="D5373" s="25" t="s">
        <v>96</v>
      </c>
      <c r="E5373" s="25" t="s">
        <v>421</v>
      </c>
      <c r="F5373" s="25" t="s">
        <v>146</v>
      </c>
      <c r="G5373" s="26" t="n">
        <v>2818.38</v>
      </c>
      <c r="H5373" s="27" t="n">
        <v>6290</v>
      </c>
      <c r="I5373" s="25" t="s">
        <v>147</v>
      </c>
      <c r="K5373" s="25" t="n">
        <v>1994</v>
      </c>
      <c r="L5373" s="25" t="s">
        <v>186</v>
      </c>
      <c r="M5373" s="25" t="s">
        <v>171</v>
      </c>
      <c r="N5373" s="28" t="n">
        <v>550</v>
      </c>
      <c r="O5373" s="25" t="s">
        <v>55</v>
      </c>
      <c r="P5373" s="29" t="n">
        <v>42846</v>
      </c>
      <c r="Q5373" s="29" t="n">
        <v>42862</v>
      </c>
      <c r="R5373" s="28" t="n">
        <v>0</v>
      </c>
      <c r="S5373" s="28" t="n">
        <f aca="false">IF(O5373="Won",R5373,IF(O5373="Lost",0,N5373))</f>
        <v>0</v>
      </c>
      <c r="T5373" s="30" t="n">
        <f aca="false">IF(AND(P5373&lt;&gt;"",Q5373&lt;&gt;""),Q5373-P5373,"")</f>
        <v>16</v>
      </c>
      <c r="U5373" s="30" t="str">
        <f aca="false">IF(AND(O5373="Engaging",P5373&lt;&gt;""),'Leia-me'!$B$5-P5373,"")</f>
        <v/>
      </c>
      <c r="V5373" s="25" t="str">
        <f aca="false">IF(O5373&lt;&gt;"Engaging","",IF(U5373&lt;='Leia-me'!$B$6,"Saudável",IF(U5373&lt;='Leia-me'!$B$7,"Esfriando",IF(U5373&lt;='Leia-me'!$B$8,"Última chance","Zumbi"))))</f>
        <v/>
      </c>
      <c r="W5373" s="25" t="n">
        <f aca="false">IF(O5373="Won",1,IF(O5373="Lost",0,""))</f>
        <v>0</v>
      </c>
      <c r="Y5373" s="25" t="str">
        <f aca="false">IF(E5373="","Sim","")</f>
        <v/>
      </c>
    </row>
    <row r="5374" customFormat="false" ht="15" hidden="false" customHeight="false" outlineLevel="0" collapsed="false">
      <c r="A5374" s="25" t="s">
        <v>5637</v>
      </c>
      <c r="B5374" s="25" t="s">
        <v>84</v>
      </c>
      <c r="C5374" s="25" t="s">
        <v>93</v>
      </c>
      <c r="D5374" s="25" t="s">
        <v>96</v>
      </c>
      <c r="E5374" s="25" t="s">
        <v>193</v>
      </c>
      <c r="F5374" s="25" t="s">
        <v>185</v>
      </c>
      <c r="G5374" s="26" t="n">
        <v>1100.04</v>
      </c>
      <c r="H5374" s="27" t="n">
        <v>2822</v>
      </c>
      <c r="I5374" s="25" t="s">
        <v>147</v>
      </c>
      <c r="K5374" s="25" t="n">
        <v>1996</v>
      </c>
      <c r="L5374" s="25" t="s">
        <v>1834</v>
      </c>
      <c r="M5374" s="25" t="s">
        <v>171</v>
      </c>
      <c r="N5374" s="28" t="n">
        <v>4821</v>
      </c>
      <c r="O5374" s="25" t="s">
        <v>54</v>
      </c>
      <c r="P5374" s="29" t="n">
        <v>42846</v>
      </c>
      <c r="Q5374" s="29" t="n">
        <v>42852</v>
      </c>
      <c r="R5374" s="28" t="n">
        <v>4605</v>
      </c>
      <c r="S5374" s="28" t="n">
        <f aca="false">IF(O5374="Won",R5374,IF(O5374="Lost",0,N5374))</f>
        <v>4605</v>
      </c>
      <c r="T5374" s="30" t="n">
        <f aca="false">IF(AND(P5374&lt;&gt;"",Q5374&lt;&gt;""),Q5374-P5374,"")</f>
        <v>6</v>
      </c>
      <c r="U5374" s="30" t="str">
        <f aca="false">IF(AND(O5374="Engaging",P5374&lt;&gt;""),'Leia-me'!$B$5-P5374,"")</f>
        <v/>
      </c>
      <c r="V5374" s="25" t="str">
        <f aca="false">IF(O5374&lt;&gt;"Engaging","",IF(U5374&lt;='Leia-me'!$B$6,"Saudável",IF(U5374&lt;='Leia-me'!$B$7,"Esfriando",IF(U5374&lt;='Leia-me'!$B$8,"Última chance","Zumbi"))))</f>
        <v/>
      </c>
      <c r="W5374" s="25" t="n">
        <f aca="false">IF(O5374="Won",1,IF(O5374="Lost",0,""))</f>
        <v>1</v>
      </c>
      <c r="X5374" s="25" t="s">
        <v>1835</v>
      </c>
      <c r="Y5374" s="25" t="str">
        <f aca="false">IF(E5374="","Sim","")</f>
        <v/>
      </c>
    </row>
    <row r="5375" customFormat="false" ht="15" hidden="false" customHeight="false" outlineLevel="0" collapsed="false">
      <c r="A5375" s="25" t="s">
        <v>5638</v>
      </c>
      <c r="B5375" s="25" t="s">
        <v>84</v>
      </c>
      <c r="C5375" s="25" t="s">
        <v>93</v>
      </c>
      <c r="D5375" s="25" t="s">
        <v>96</v>
      </c>
      <c r="E5375" s="25" t="s">
        <v>484</v>
      </c>
      <c r="F5375" s="25" t="s">
        <v>211</v>
      </c>
      <c r="G5375" s="26" t="n">
        <v>5158.71</v>
      </c>
      <c r="H5375" s="27" t="n">
        <v>17479</v>
      </c>
      <c r="I5375" s="25" t="s">
        <v>485</v>
      </c>
      <c r="K5375" s="25" t="n">
        <v>1995</v>
      </c>
      <c r="L5375" s="25" t="s">
        <v>170</v>
      </c>
      <c r="M5375" s="25" t="s">
        <v>171</v>
      </c>
      <c r="N5375" s="28" t="n">
        <v>1096</v>
      </c>
      <c r="O5375" s="25" t="s">
        <v>55</v>
      </c>
      <c r="P5375" s="29" t="n">
        <v>42848</v>
      </c>
      <c r="Q5375" s="29" t="n">
        <v>42973</v>
      </c>
      <c r="R5375" s="28" t="n">
        <v>0</v>
      </c>
      <c r="S5375" s="28" t="n">
        <f aca="false">IF(O5375="Won",R5375,IF(O5375="Lost",0,N5375))</f>
        <v>0</v>
      </c>
      <c r="T5375" s="30" t="n">
        <f aca="false">IF(AND(P5375&lt;&gt;"",Q5375&lt;&gt;""),Q5375-P5375,"")</f>
        <v>125</v>
      </c>
      <c r="U5375" s="30" t="str">
        <f aca="false">IF(AND(O5375="Engaging",P5375&lt;&gt;""),'Leia-me'!$B$5-P5375,"")</f>
        <v/>
      </c>
      <c r="V5375" s="25" t="str">
        <f aca="false">IF(O5375&lt;&gt;"Engaging","",IF(U5375&lt;='Leia-me'!$B$6,"Saudável",IF(U5375&lt;='Leia-me'!$B$7,"Esfriando",IF(U5375&lt;='Leia-me'!$B$8,"Última chance","Zumbi"))))</f>
        <v/>
      </c>
      <c r="W5375" s="25" t="n">
        <f aca="false">IF(O5375="Won",1,IF(O5375="Lost",0,""))</f>
        <v>0</v>
      </c>
      <c r="Y5375" s="25" t="str">
        <f aca="false">IF(E5375="","Sim","")</f>
        <v/>
      </c>
    </row>
    <row r="5376" customFormat="false" ht="15" hidden="false" customHeight="false" outlineLevel="0" collapsed="false">
      <c r="A5376" s="25" t="s">
        <v>5639</v>
      </c>
      <c r="B5376" s="25" t="s">
        <v>84</v>
      </c>
      <c r="C5376" s="25" t="s">
        <v>93</v>
      </c>
      <c r="D5376" s="25" t="s">
        <v>96</v>
      </c>
      <c r="E5376" s="25" t="s">
        <v>661</v>
      </c>
      <c r="F5376" s="25" t="s">
        <v>146</v>
      </c>
      <c r="G5376" s="26" t="n">
        <v>251.41</v>
      </c>
      <c r="H5376" s="27" t="n">
        <v>495</v>
      </c>
      <c r="I5376" s="25" t="s">
        <v>147</v>
      </c>
      <c r="K5376" s="25" t="n">
        <v>1999</v>
      </c>
      <c r="L5376" s="25" t="s">
        <v>1834</v>
      </c>
      <c r="M5376" s="25" t="s">
        <v>171</v>
      </c>
      <c r="N5376" s="28" t="n">
        <v>4821</v>
      </c>
      <c r="O5376" s="25" t="s">
        <v>54</v>
      </c>
      <c r="P5376" s="29" t="n">
        <v>42848</v>
      </c>
      <c r="Q5376" s="29" t="n">
        <v>42889</v>
      </c>
      <c r="R5376" s="28" t="n">
        <v>5100</v>
      </c>
      <c r="S5376" s="28" t="n">
        <f aca="false">IF(O5376="Won",R5376,IF(O5376="Lost",0,N5376))</f>
        <v>5100</v>
      </c>
      <c r="T5376" s="30" t="n">
        <f aca="false">IF(AND(P5376&lt;&gt;"",Q5376&lt;&gt;""),Q5376-P5376,"")</f>
        <v>41</v>
      </c>
      <c r="U5376" s="30" t="str">
        <f aca="false">IF(AND(O5376="Engaging",P5376&lt;&gt;""),'Leia-me'!$B$5-P5376,"")</f>
        <v/>
      </c>
      <c r="V5376" s="25" t="str">
        <f aca="false">IF(O5376&lt;&gt;"Engaging","",IF(U5376&lt;='Leia-me'!$B$6,"Saudável",IF(U5376&lt;='Leia-me'!$B$7,"Esfriando",IF(U5376&lt;='Leia-me'!$B$8,"Última chance","Zumbi"))))</f>
        <v/>
      </c>
      <c r="W5376" s="25" t="n">
        <f aca="false">IF(O5376="Won",1,IF(O5376="Lost",0,""))</f>
        <v>1</v>
      </c>
      <c r="X5376" s="25" t="s">
        <v>1835</v>
      </c>
      <c r="Y5376" s="25" t="str">
        <f aca="false">IF(E5376="","Sim","")</f>
        <v/>
      </c>
    </row>
    <row r="5377" customFormat="false" ht="15" hidden="false" customHeight="false" outlineLevel="0" collapsed="false">
      <c r="A5377" s="25" t="s">
        <v>5640</v>
      </c>
      <c r="B5377" s="25" t="s">
        <v>84</v>
      </c>
      <c r="C5377" s="25" t="s">
        <v>93</v>
      </c>
      <c r="D5377" s="25" t="s">
        <v>96</v>
      </c>
      <c r="E5377" s="25" t="s">
        <v>644</v>
      </c>
      <c r="F5377" s="25" t="s">
        <v>177</v>
      </c>
      <c r="G5377" s="26" t="n">
        <v>646.1</v>
      </c>
      <c r="H5377" s="27" t="n">
        <v>883</v>
      </c>
      <c r="I5377" s="25" t="s">
        <v>147</v>
      </c>
      <c r="J5377" s="25" t="s">
        <v>199</v>
      </c>
      <c r="K5377" s="25" t="n">
        <v>1993</v>
      </c>
      <c r="L5377" s="25" t="s">
        <v>1834</v>
      </c>
      <c r="M5377" s="25" t="s">
        <v>171</v>
      </c>
      <c r="N5377" s="28" t="n">
        <v>4821</v>
      </c>
      <c r="O5377" s="25" t="s">
        <v>54</v>
      </c>
      <c r="P5377" s="29" t="n">
        <v>42848</v>
      </c>
      <c r="Q5377" s="29" t="n">
        <v>42855</v>
      </c>
      <c r="R5377" s="28" t="n">
        <v>4810</v>
      </c>
      <c r="S5377" s="28" t="n">
        <f aca="false">IF(O5377="Won",R5377,IF(O5377="Lost",0,N5377))</f>
        <v>4810</v>
      </c>
      <c r="T5377" s="30" t="n">
        <f aca="false">IF(AND(P5377&lt;&gt;"",Q5377&lt;&gt;""),Q5377-P5377,"")</f>
        <v>7</v>
      </c>
      <c r="U5377" s="30" t="str">
        <f aca="false">IF(AND(O5377="Engaging",P5377&lt;&gt;""),'Leia-me'!$B$5-P5377,"")</f>
        <v/>
      </c>
      <c r="V5377" s="25" t="str">
        <f aca="false">IF(O5377&lt;&gt;"Engaging","",IF(U5377&lt;='Leia-me'!$B$6,"Saudável",IF(U5377&lt;='Leia-me'!$B$7,"Esfriando",IF(U5377&lt;='Leia-me'!$B$8,"Última chance","Zumbi"))))</f>
        <v/>
      </c>
      <c r="W5377" s="25" t="n">
        <f aca="false">IF(O5377="Won",1,IF(O5377="Lost",0,""))</f>
        <v>1</v>
      </c>
      <c r="X5377" s="25" t="s">
        <v>1835</v>
      </c>
      <c r="Y5377" s="25" t="str">
        <f aca="false">IF(E5377="","Sim","")</f>
        <v/>
      </c>
    </row>
    <row r="5378" customFormat="false" ht="15" hidden="false" customHeight="false" outlineLevel="0" collapsed="false">
      <c r="A5378" s="25" t="s">
        <v>5641</v>
      </c>
      <c r="B5378" s="25" t="s">
        <v>84</v>
      </c>
      <c r="C5378" s="25" t="s">
        <v>93</v>
      </c>
      <c r="D5378" s="25" t="s">
        <v>96</v>
      </c>
      <c r="E5378" s="25" t="s">
        <v>484</v>
      </c>
      <c r="F5378" s="25" t="s">
        <v>211</v>
      </c>
      <c r="G5378" s="26" t="n">
        <v>5158.71</v>
      </c>
      <c r="H5378" s="27" t="n">
        <v>17479</v>
      </c>
      <c r="I5378" s="25" t="s">
        <v>485</v>
      </c>
      <c r="K5378" s="25" t="n">
        <v>1995</v>
      </c>
      <c r="L5378" s="25" t="s">
        <v>1834</v>
      </c>
      <c r="M5378" s="25" t="s">
        <v>171</v>
      </c>
      <c r="N5378" s="28" t="n">
        <v>4821</v>
      </c>
      <c r="O5378" s="25" t="s">
        <v>55</v>
      </c>
      <c r="P5378" s="29" t="n">
        <v>42853</v>
      </c>
      <c r="Q5378" s="29" t="n">
        <v>42854</v>
      </c>
      <c r="R5378" s="28" t="n">
        <v>0</v>
      </c>
      <c r="S5378" s="28" t="n">
        <f aca="false">IF(O5378="Won",R5378,IF(O5378="Lost",0,N5378))</f>
        <v>0</v>
      </c>
      <c r="T5378" s="30" t="n">
        <f aca="false">IF(AND(P5378&lt;&gt;"",Q5378&lt;&gt;""),Q5378-P5378,"")</f>
        <v>1</v>
      </c>
      <c r="U5378" s="30" t="str">
        <f aca="false">IF(AND(O5378="Engaging",P5378&lt;&gt;""),'Leia-me'!$B$5-P5378,"")</f>
        <v/>
      </c>
      <c r="V5378" s="25" t="str">
        <f aca="false">IF(O5378&lt;&gt;"Engaging","",IF(U5378&lt;='Leia-me'!$B$6,"Saudável",IF(U5378&lt;='Leia-me'!$B$7,"Esfriando",IF(U5378&lt;='Leia-me'!$B$8,"Última chance","Zumbi"))))</f>
        <v/>
      </c>
      <c r="W5378" s="25" t="n">
        <f aca="false">IF(O5378="Won",1,IF(O5378="Lost",0,""))</f>
        <v>0</v>
      </c>
      <c r="X5378" s="25" t="s">
        <v>1835</v>
      </c>
      <c r="Y5378" s="25" t="str">
        <f aca="false">IF(E5378="","Sim","")</f>
        <v/>
      </c>
    </row>
    <row r="5379" customFormat="false" ht="15" hidden="false" customHeight="false" outlineLevel="0" collapsed="false">
      <c r="A5379" s="25" t="s">
        <v>5642</v>
      </c>
      <c r="B5379" s="25" t="s">
        <v>84</v>
      </c>
      <c r="C5379" s="25" t="s">
        <v>93</v>
      </c>
      <c r="D5379" s="25" t="s">
        <v>96</v>
      </c>
      <c r="E5379" s="25" t="s">
        <v>3359</v>
      </c>
      <c r="F5379" s="25" t="s">
        <v>159</v>
      </c>
      <c r="G5379" s="26" t="n">
        <v>882.12</v>
      </c>
      <c r="H5379" s="27" t="n">
        <v>2769</v>
      </c>
      <c r="I5379" s="25" t="s">
        <v>147</v>
      </c>
      <c r="K5379" s="25" t="n">
        <v>1997</v>
      </c>
      <c r="L5379" s="25" t="s">
        <v>1834</v>
      </c>
      <c r="M5379" s="25" t="s">
        <v>171</v>
      </c>
      <c r="N5379" s="28" t="n">
        <v>4821</v>
      </c>
      <c r="O5379" s="25" t="s">
        <v>55</v>
      </c>
      <c r="P5379" s="29" t="n">
        <v>42854</v>
      </c>
      <c r="Q5379" s="29" t="n">
        <v>42865</v>
      </c>
      <c r="R5379" s="28" t="n">
        <v>0</v>
      </c>
      <c r="S5379" s="28" t="n">
        <f aca="false">IF(O5379="Won",R5379,IF(O5379="Lost",0,N5379))</f>
        <v>0</v>
      </c>
      <c r="T5379" s="30" t="n">
        <f aca="false">IF(AND(P5379&lt;&gt;"",Q5379&lt;&gt;""),Q5379-P5379,"")</f>
        <v>11</v>
      </c>
      <c r="U5379" s="30" t="str">
        <f aca="false">IF(AND(O5379="Engaging",P5379&lt;&gt;""),'Leia-me'!$B$5-P5379,"")</f>
        <v/>
      </c>
      <c r="V5379" s="25" t="str">
        <f aca="false">IF(O5379&lt;&gt;"Engaging","",IF(U5379&lt;='Leia-me'!$B$6,"Saudável",IF(U5379&lt;='Leia-me'!$B$7,"Esfriando",IF(U5379&lt;='Leia-me'!$B$8,"Última chance","Zumbi"))))</f>
        <v/>
      </c>
      <c r="W5379" s="25" t="n">
        <f aca="false">IF(O5379="Won",1,IF(O5379="Lost",0,""))</f>
        <v>0</v>
      </c>
      <c r="X5379" s="25" t="s">
        <v>1835</v>
      </c>
      <c r="Y5379" s="25" t="str">
        <f aca="false">IF(E5379="","Sim","")</f>
        <v/>
      </c>
    </row>
    <row r="5380" customFormat="false" ht="15" hidden="false" customHeight="false" outlineLevel="0" collapsed="false">
      <c r="A5380" s="25" t="s">
        <v>5643</v>
      </c>
      <c r="B5380" s="25" t="s">
        <v>84</v>
      </c>
      <c r="C5380" s="25" t="s">
        <v>93</v>
      </c>
      <c r="D5380" s="25" t="s">
        <v>96</v>
      </c>
      <c r="E5380" s="25" t="s">
        <v>1690</v>
      </c>
      <c r="F5380" s="25" t="s">
        <v>211</v>
      </c>
      <c r="G5380" s="26" t="n">
        <v>2520.83</v>
      </c>
      <c r="H5380" s="27" t="n">
        <v>3502</v>
      </c>
      <c r="I5380" s="25" t="s">
        <v>147</v>
      </c>
      <c r="K5380" s="25" t="n">
        <v>1990</v>
      </c>
      <c r="L5380" s="25" t="s">
        <v>186</v>
      </c>
      <c r="M5380" s="25" t="s">
        <v>171</v>
      </c>
      <c r="N5380" s="28" t="n">
        <v>550</v>
      </c>
      <c r="O5380" s="25" t="s">
        <v>54</v>
      </c>
      <c r="P5380" s="29" t="n">
        <v>42854</v>
      </c>
      <c r="Q5380" s="29" t="n">
        <v>42861</v>
      </c>
      <c r="R5380" s="28" t="n">
        <v>519</v>
      </c>
      <c r="S5380" s="28" t="n">
        <f aca="false">IF(O5380="Won",R5380,IF(O5380="Lost",0,N5380))</f>
        <v>519</v>
      </c>
      <c r="T5380" s="30" t="n">
        <f aca="false">IF(AND(P5380&lt;&gt;"",Q5380&lt;&gt;""),Q5380-P5380,"")</f>
        <v>7</v>
      </c>
      <c r="U5380" s="30" t="str">
        <f aca="false">IF(AND(O5380="Engaging",P5380&lt;&gt;""),'Leia-me'!$B$5-P5380,"")</f>
        <v/>
      </c>
      <c r="V5380" s="25" t="str">
        <f aca="false">IF(O5380&lt;&gt;"Engaging","",IF(U5380&lt;='Leia-me'!$B$6,"Saudável",IF(U5380&lt;='Leia-me'!$B$7,"Esfriando",IF(U5380&lt;='Leia-me'!$B$8,"Última chance","Zumbi"))))</f>
        <v/>
      </c>
      <c r="W5380" s="25" t="n">
        <f aca="false">IF(O5380="Won",1,IF(O5380="Lost",0,""))</f>
        <v>1</v>
      </c>
      <c r="Y5380" s="25" t="str">
        <f aca="false">IF(E5380="","Sim","")</f>
        <v/>
      </c>
    </row>
    <row r="5381" customFormat="false" ht="15" hidden="false" customHeight="false" outlineLevel="0" collapsed="false">
      <c r="A5381" s="25" t="s">
        <v>5644</v>
      </c>
      <c r="B5381" s="25" t="s">
        <v>84</v>
      </c>
      <c r="C5381" s="25" t="s">
        <v>93</v>
      </c>
      <c r="D5381" s="25" t="s">
        <v>96</v>
      </c>
      <c r="E5381" s="25" t="s">
        <v>3373</v>
      </c>
      <c r="F5381" s="25" t="s">
        <v>192</v>
      </c>
      <c r="G5381" s="26" t="n">
        <v>4478.47</v>
      </c>
      <c r="H5381" s="27" t="n">
        <v>13809</v>
      </c>
      <c r="I5381" s="25" t="s">
        <v>147</v>
      </c>
      <c r="K5381" s="25" t="n">
        <v>1979</v>
      </c>
      <c r="L5381" s="25" t="s">
        <v>186</v>
      </c>
      <c r="M5381" s="25" t="s">
        <v>171</v>
      </c>
      <c r="N5381" s="28" t="n">
        <v>550</v>
      </c>
      <c r="O5381" s="25" t="s">
        <v>55</v>
      </c>
      <c r="P5381" s="29" t="n">
        <v>42856</v>
      </c>
      <c r="Q5381" s="29" t="n">
        <v>42875</v>
      </c>
      <c r="R5381" s="28" t="n">
        <v>0</v>
      </c>
      <c r="S5381" s="28" t="n">
        <f aca="false">IF(O5381="Won",R5381,IF(O5381="Lost",0,N5381))</f>
        <v>0</v>
      </c>
      <c r="T5381" s="30" t="n">
        <f aca="false">IF(AND(P5381&lt;&gt;"",Q5381&lt;&gt;""),Q5381-P5381,"")</f>
        <v>19</v>
      </c>
      <c r="U5381" s="30" t="str">
        <f aca="false">IF(AND(O5381="Engaging",P5381&lt;&gt;""),'Leia-me'!$B$5-P5381,"")</f>
        <v/>
      </c>
      <c r="V5381" s="25" t="str">
        <f aca="false">IF(O5381&lt;&gt;"Engaging","",IF(U5381&lt;='Leia-me'!$B$6,"Saudável",IF(U5381&lt;='Leia-me'!$B$7,"Esfriando",IF(U5381&lt;='Leia-me'!$B$8,"Última chance","Zumbi"))))</f>
        <v/>
      </c>
      <c r="W5381" s="25" t="n">
        <f aca="false">IF(O5381="Won",1,IF(O5381="Lost",0,""))</f>
        <v>0</v>
      </c>
      <c r="Y5381" s="25" t="str">
        <f aca="false">IF(E5381="","Sim","")</f>
        <v/>
      </c>
    </row>
    <row r="5382" customFormat="false" ht="15" hidden="false" customHeight="false" outlineLevel="0" collapsed="false">
      <c r="A5382" s="25" t="s">
        <v>5645</v>
      </c>
      <c r="B5382" s="25" t="s">
        <v>84</v>
      </c>
      <c r="C5382" s="25" t="s">
        <v>93</v>
      </c>
      <c r="D5382" s="25" t="s">
        <v>96</v>
      </c>
      <c r="E5382" s="25" t="s">
        <v>3359</v>
      </c>
      <c r="F5382" s="25" t="s">
        <v>159</v>
      </c>
      <c r="G5382" s="26" t="n">
        <v>882.12</v>
      </c>
      <c r="H5382" s="27" t="n">
        <v>2769</v>
      </c>
      <c r="I5382" s="25" t="s">
        <v>147</v>
      </c>
      <c r="K5382" s="25" t="n">
        <v>1997</v>
      </c>
      <c r="L5382" s="25" t="s">
        <v>1834</v>
      </c>
      <c r="M5382" s="25" t="s">
        <v>171</v>
      </c>
      <c r="N5382" s="28" t="n">
        <v>4821</v>
      </c>
      <c r="O5382" s="25" t="s">
        <v>55</v>
      </c>
      <c r="P5382" s="29" t="n">
        <v>42860</v>
      </c>
      <c r="Q5382" s="29" t="n">
        <v>42960</v>
      </c>
      <c r="R5382" s="28" t="n">
        <v>0</v>
      </c>
      <c r="S5382" s="28" t="n">
        <f aca="false">IF(O5382="Won",R5382,IF(O5382="Lost",0,N5382))</f>
        <v>0</v>
      </c>
      <c r="T5382" s="30" t="n">
        <f aca="false">IF(AND(P5382&lt;&gt;"",Q5382&lt;&gt;""),Q5382-P5382,"")</f>
        <v>100</v>
      </c>
      <c r="U5382" s="30" t="str">
        <f aca="false">IF(AND(O5382="Engaging",P5382&lt;&gt;""),'Leia-me'!$B$5-P5382,"")</f>
        <v/>
      </c>
      <c r="V5382" s="25" t="str">
        <f aca="false">IF(O5382&lt;&gt;"Engaging","",IF(U5382&lt;='Leia-me'!$B$6,"Saudável",IF(U5382&lt;='Leia-me'!$B$7,"Esfriando",IF(U5382&lt;='Leia-me'!$B$8,"Última chance","Zumbi"))))</f>
        <v/>
      </c>
      <c r="W5382" s="25" t="n">
        <f aca="false">IF(O5382="Won",1,IF(O5382="Lost",0,""))</f>
        <v>0</v>
      </c>
      <c r="X5382" s="25" t="s">
        <v>1835</v>
      </c>
      <c r="Y5382" s="25" t="str">
        <f aca="false">IF(E5382="","Sim","")</f>
        <v/>
      </c>
    </row>
    <row r="5383" customFormat="false" ht="15" hidden="false" customHeight="false" outlineLevel="0" collapsed="false">
      <c r="A5383" s="25" t="s">
        <v>5646</v>
      </c>
      <c r="B5383" s="25" t="s">
        <v>84</v>
      </c>
      <c r="C5383" s="25" t="s">
        <v>93</v>
      </c>
      <c r="D5383" s="25" t="s">
        <v>96</v>
      </c>
      <c r="E5383" s="25" t="s">
        <v>3359</v>
      </c>
      <c r="F5383" s="25" t="s">
        <v>159</v>
      </c>
      <c r="G5383" s="26" t="n">
        <v>882.12</v>
      </c>
      <c r="H5383" s="27" t="n">
        <v>2769</v>
      </c>
      <c r="I5383" s="25" t="s">
        <v>147</v>
      </c>
      <c r="K5383" s="25" t="n">
        <v>1997</v>
      </c>
      <c r="L5383" s="25" t="s">
        <v>1834</v>
      </c>
      <c r="M5383" s="25" t="s">
        <v>171</v>
      </c>
      <c r="N5383" s="28" t="n">
        <v>4821</v>
      </c>
      <c r="O5383" s="25" t="s">
        <v>55</v>
      </c>
      <c r="P5383" s="29" t="n">
        <v>42860</v>
      </c>
      <c r="Q5383" s="29" t="n">
        <v>42885</v>
      </c>
      <c r="R5383" s="28" t="n">
        <v>0</v>
      </c>
      <c r="S5383" s="28" t="n">
        <f aca="false">IF(O5383="Won",R5383,IF(O5383="Lost",0,N5383))</f>
        <v>0</v>
      </c>
      <c r="T5383" s="30" t="n">
        <f aca="false">IF(AND(P5383&lt;&gt;"",Q5383&lt;&gt;""),Q5383-P5383,"")</f>
        <v>25</v>
      </c>
      <c r="U5383" s="30" t="str">
        <f aca="false">IF(AND(O5383="Engaging",P5383&lt;&gt;""),'Leia-me'!$B$5-P5383,"")</f>
        <v/>
      </c>
      <c r="V5383" s="25" t="str">
        <f aca="false">IF(O5383&lt;&gt;"Engaging","",IF(U5383&lt;='Leia-me'!$B$6,"Saudável",IF(U5383&lt;='Leia-me'!$B$7,"Esfriando",IF(U5383&lt;='Leia-me'!$B$8,"Última chance","Zumbi"))))</f>
        <v/>
      </c>
      <c r="W5383" s="25" t="n">
        <f aca="false">IF(O5383="Won",1,IF(O5383="Lost",0,""))</f>
        <v>0</v>
      </c>
      <c r="X5383" s="25" t="s">
        <v>1835</v>
      </c>
      <c r="Y5383" s="25" t="str">
        <f aca="false">IF(E5383="","Sim","")</f>
        <v/>
      </c>
    </row>
    <row r="5384" customFormat="false" ht="15" hidden="false" customHeight="false" outlineLevel="0" collapsed="false">
      <c r="A5384" s="25" t="s">
        <v>5647</v>
      </c>
      <c r="B5384" s="25" t="s">
        <v>84</v>
      </c>
      <c r="C5384" s="25" t="s">
        <v>93</v>
      </c>
      <c r="D5384" s="25" t="s">
        <v>96</v>
      </c>
      <c r="E5384" s="25" t="s">
        <v>1189</v>
      </c>
      <c r="F5384" s="25" t="s">
        <v>211</v>
      </c>
      <c r="G5384" s="26" t="n">
        <v>702.72</v>
      </c>
      <c r="H5384" s="27" t="n">
        <v>1831</v>
      </c>
      <c r="I5384" s="25" t="s">
        <v>147</v>
      </c>
      <c r="K5384" s="25" t="n">
        <v>2004</v>
      </c>
      <c r="L5384" s="25" t="s">
        <v>170</v>
      </c>
      <c r="M5384" s="25" t="s">
        <v>171</v>
      </c>
      <c r="N5384" s="28" t="n">
        <v>1096</v>
      </c>
      <c r="O5384" s="25" t="s">
        <v>54</v>
      </c>
      <c r="P5384" s="29" t="n">
        <v>42860</v>
      </c>
      <c r="Q5384" s="29" t="n">
        <v>42973</v>
      </c>
      <c r="R5384" s="28" t="n">
        <v>1161</v>
      </c>
      <c r="S5384" s="28" t="n">
        <f aca="false">IF(O5384="Won",R5384,IF(O5384="Lost",0,N5384))</f>
        <v>1161</v>
      </c>
      <c r="T5384" s="30" t="n">
        <f aca="false">IF(AND(P5384&lt;&gt;"",Q5384&lt;&gt;""),Q5384-P5384,"")</f>
        <v>113</v>
      </c>
      <c r="U5384" s="30" t="str">
        <f aca="false">IF(AND(O5384="Engaging",P5384&lt;&gt;""),'Leia-me'!$B$5-P5384,"")</f>
        <v/>
      </c>
      <c r="V5384" s="25" t="str">
        <f aca="false">IF(O5384&lt;&gt;"Engaging","",IF(U5384&lt;='Leia-me'!$B$6,"Saudável",IF(U5384&lt;='Leia-me'!$B$7,"Esfriando",IF(U5384&lt;='Leia-me'!$B$8,"Última chance","Zumbi"))))</f>
        <v/>
      </c>
      <c r="W5384" s="25" t="n">
        <f aca="false">IF(O5384="Won",1,IF(O5384="Lost",0,""))</f>
        <v>1</v>
      </c>
      <c r="Y5384" s="25" t="str">
        <f aca="false">IF(E5384="","Sim","")</f>
        <v/>
      </c>
    </row>
    <row r="5385" customFormat="false" ht="15" hidden="false" customHeight="false" outlineLevel="0" collapsed="false">
      <c r="A5385" s="25" t="s">
        <v>5648</v>
      </c>
      <c r="B5385" s="25" t="s">
        <v>84</v>
      </c>
      <c r="C5385" s="25" t="s">
        <v>93</v>
      </c>
      <c r="D5385" s="25" t="s">
        <v>96</v>
      </c>
      <c r="E5385" s="25" t="s">
        <v>644</v>
      </c>
      <c r="F5385" s="25" t="s">
        <v>177</v>
      </c>
      <c r="G5385" s="26" t="n">
        <v>646.1</v>
      </c>
      <c r="H5385" s="27" t="n">
        <v>883</v>
      </c>
      <c r="I5385" s="25" t="s">
        <v>147</v>
      </c>
      <c r="J5385" s="25" t="s">
        <v>199</v>
      </c>
      <c r="K5385" s="25" t="n">
        <v>1993</v>
      </c>
      <c r="L5385" s="25" t="s">
        <v>170</v>
      </c>
      <c r="M5385" s="25" t="s">
        <v>171</v>
      </c>
      <c r="N5385" s="28" t="n">
        <v>1096</v>
      </c>
      <c r="O5385" s="25" t="s">
        <v>54</v>
      </c>
      <c r="P5385" s="29" t="n">
        <v>42860</v>
      </c>
      <c r="Q5385" s="29" t="n">
        <v>42861</v>
      </c>
      <c r="R5385" s="28" t="n">
        <v>1101</v>
      </c>
      <c r="S5385" s="28" t="n">
        <f aca="false">IF(O5385="Won",R5385,IF(O5385="Lost",0,N5385))</f>
        <v>1101</v>
      </c>
      <c r="T5385" s="30" t="n">
        <f aca="false">IF(AND(P5385&lt;&gt;"",Q5385&lt;&gt;""),Q5385-P5385,"")</f>
        <v>1</v>
      </c>
      <c r="U5385" s="30" t="str">
        <f aca="false">IF(AND(O5385="Engaging",P5385&lt;&gt;""),'Leia-me'!$B$5-P5385,"")</f>
        <v/>
      </c>
      <c r="V5385" s="25" t="str">
        <f aca="false">IF(O5385&lt;&gt;"Engaging","",IF(U5385&lt;='Leia-me'!$B$6,"Saudável",IF(U5385&lt;='Leia-me'!$B$7,"Esfriando",IF(U5385&lt;='Leia-me'!$B$8,"Última chance","Zumbi"))))</f>
        <v/>
      </c>
      <c r="W5385" s="25" t="n">
        <f aca="false">IF(O5385="Won",1,IF(O5385="Lost",0,""))</f>
        <v>1</v>
      </c>
      <c r="Y5385" s="25" t="str">
        <f aca="false">IF(E5385="","Sim","")</f>
        <v/>
      </c>
    </row>
    <row r="5386" customFormat="false" ht="15" hidden="false" customHeight="false" outlineLevel="0" collapsed="false">
      <c r="A5386" s="25" t="s">
        <v>5649</v>
      </c>
      <c r="B5386" s="25" t="s">
        <v>84</v>
      </c>
      <c r="C5386" s="25" t="s">
        <v>93</v>
      </c>
      <c r="D5386" s="25" t="s">
        <v>96</v>
      </c>
      <c r="E5386" s="25" t="s">
        <v>1671</v>
      </c>
      <c r="F5386" s="25" t="s">
        <v>168</v>
      </c>
      <c r="G5386" s="26" t="n">
        <v>3027.46</v>
      </c>
      <c r="H5386" s="27" t="n">
        <v>9516</v>
      </c>
      <c r="I5386" s="25" t="s">
        <v>1672</v>
      </c>
      <c r="K5386" s="25" t="n">
        <v>1984</v>
      </c>
      <c r="L5386" s="25" t="s">
        <v>170</v>
      </c>
      <c r="M5386" s="25" t="s">
        <v>171</v>
      </c>
      <c r="N5386" s="28" t="n">
        <v>1096</v>
      </c>
      <c r="O5386" s="25" t="s">
        <v>55</v>
      </c>
      <c r="P5386" s="29" t="n">
        <v>42861</v>
      </c>
      <c r="Q5386" s="29" t="n">
        <v>42867</v>
      </c>
      <c r="R5386" s="28" t="n">
        <v>0</v>
      </c>
      <c r="S5386" s="28" t="n">
        <f aca="false">IF(O5386="Won",R5386,IF(O5386="Lost",0,N5386))</f>
        <v>0</v>
      </c>
      <c r="T5386" s="30" t="n">
        <f aca="false">IF(AND(P5386&lt;&gt;"",Q5386&lt;&gt;""),Q5386-P5386,"")</f>
        <v>6</v>
      </c>
      <c r="U5386" s="30" t="str">
        <f aca="false">IF(AND(O5386="Engaging",P5386&lt;&gt;""),'Leia-me'!$B$5-P5386,"")</f>
        <v/>
      </c>
      <c r="V5386" s="25" t="str">
        <f aca="false">IF(O5386&lt;&gt;"Engaging","",IF(U5386&lt;='Leia-me'!$B$6,"Saudável",IF(U5386&lt;='Leia-me'!$B$7,"Esfriando",IF(U5386&lt;='Leia-me'!$B$8,"Última chance","Zumbi"))))</f>
        <v/>
      </c>
      <c r="W5386" s="25" t="n">
        <f aca="false">IF(O5386="Won",1,IF(O5386="Lost",0,""))</f>
        <v>0</v>
      </c>
      <c r="Y5386" s="25" t="str">
        <f aca="false">IF(E5386="","Sim","")</f>
        <v/>
      </c>
    </row>
    <row r="5387" customFormat="false" ht="15" hidden="false" customHeight="false" outlineLevel="0" collapsed="false">
      <c r="A5387" s="25" t="s">
        <v>5650</v>
      </c>
      <c r="B5387" s="25" t="s">
        <v>84</v>
      </c>
      <c r="C5387" s="25" t="s">
        <v>93</v>
      </c>
      <c r="D5387" s="25" t="s">
        <v>96</v>
      </c>
      <c r="E5387" s="25" t="s">
        <v>1158</v>
      </c>
      <c r="F5387" s="25" t="s">
        <v>185</v>
      </c>
      <c r="G5387" s="26" t="n">
        <v>7708.38</v>
      </c>
      <c r="H5387" s="27" t="n">
        <v>13756</v>
      </c>
      <c r="I5387" s="25" t="s">
        <v>147</v>
      </c>
      <c r="K5387" s="25" t="n">
        <v>1980</v>
      </c>
      <c r="L5387" s="25" t="s">
        <v>1834</v>
      </c>
      <c r="M5387" s="25" t="s">
        <v>171</v>
      </c>
      <c r="N5387" s="28" t="n">
        <v>4821</v>
      </c>
      <c r="O5387" s="25" t="s">
        <v>55</v>
      </c>
      <c r="P5387" s="29" t="n">
        <v>42862</v>
      </c>
      <c r="Q5387" s="29" t="n">
        <v>42864</v>
      </c>
      <c r="R5387" s="28" t="n">
        <v>0</v>
      </c>
      <c r="S5387" s="28" t="n">
        <f aca="false">IF(O5387="Won",R5387,IF(O5387="Lost",0,N5387))</f>
        <v>0</v>
      </c>
      <c r="T5387" s="30" t="n">
        <f aca="false">IF(AND(P5387&lt;&gt;"",Q5387&lt;&gt;""),Q5387-P5387,"")</f>
        <v>2</v>
      </c>
      <c r="U5387" s="30" t="str">
        <f aca="false">IF(AND(O5387="Engaging",P5387&lt;&gt;""),'Leia-me'!$B$5-P5387,"")</f>
        <v/>
      </c>
      <c r="V5387" s="25" t="str">
        <f aca="false">IF(O5387&lt;&gt;"Engaging","",IF(U5387&lt;='Leia-me'!$B$6,"Saudável",IF(U5387&lt;='Leia-me'!$B$7,"Esfriando",IF(U5387&lt;='Leia-me'!$B$8,"Última chance","Zumbi"))))</f>
        <v/>
      </c>
      <c r="W5387" s="25" t="n">
        <f aca="false">IF(O5387="Won",1,IF(O5387="Lost",0,""))</f>
        <v>0</v>
      </c>
      <c r="X5387" s="25" t="s">
        <v>1835</v>
      </c>
      <c r="Y5387" s="25" t="str">
        <f aca="false">IF(E5387="","Sim","")</f>
        <v/>
      </c>
    </row>
    <row r="5388" customFormat="false" ht="15" hidden="false" customHeight="false" outlineLevel="0" collapsed="false">
      <c r="A5388" s="25" t="s">
        <v>5651</v>
      </c>
      <c r="B5388" s="25" t="s">
        <v>84</v>
      </c>
      <c r="C5388" s="25" t="s">
        <v>93</v>
      </c>
      <c r="D5388" s="25" t="s">
        <v>96</v>
      </c>
      <c r="E5388" s="25" t="s">
        <v>1049</v>
      </c>
      <c r="F5388" s="25" t="s">
        <v>177</v>
      </c>
      <c r="G5388" s="26" t="n">
        <v>2022.14</v>
      </c>
      <c r="H5388" s="27" t="n">
        <v>5113</v>
      </c>
      <c r="I5388" s="25" t="s">
        <v>147</v>
      </c>
      <c r="K5388" s="25" t="n">
        <v>1998</v>
      </c>
      <c r="L5388" s="25" t="s">
        <v>178</v>
      </c>
      <c r="M5388" s="25" t="s">
        <v>171</v>
      </c>
      <c r="N5388" s="28" t="n">
        <v>5482</v>
      </c>
      <c r="O5388" s="25" t="s">
        <v>55</v>
      </c>
      <c r="P5388" s="29" t="n">
        <v>42865</v>
      </c>
      <c r="Q5388" s="29" t="n">
        <v>42872</v>
      </c>
      <c r="R5388" s="28" t="n">
        <v>0</v>
      </c>
      <c r="S5388" s="28" t="n">
        <f aca="false">IF(O5388="Won",R5388,IF(O5388="Lost",0,N5388))</f>
        <v>0</v>
      </c>
      <c r="T5388" s="30" t="n">
        <f aca="false">IF(AND(P5388&lt;&gt;"",Q5388&lt;&gt;""),Q5388-P5388,"")</f>
        <v>7</v>
      </c>
      <c r="U5388" s="30" t="str">
        <f aca="false">IF(AND(O5388="Engaging",P5388&lt;&gt;""),'Leia-me'!$B$5-P5388,"")</f>
        <v/>
      </c>
      <c r="V5388" s="25" t="str">
        <f aca="false">IF(O5388&lt;&gt;"Engaging","",IF(U5388&lt;='Leia-me'!$B$6,"Saudável",IF(U5388&lt;='Leia-me'!$B$7,"Esfriando",IF(U5388&lt;='Leia-me'!$B$8,"Última chance","Zumbi"))))</f>
        <v/>
      </c>
      <c r="W5388" s="25" t="n">
        <f aca="false">IF(O5388="Won",1,IF(O5388="Lost",0,""))</f>
        <v>0</v>
      </c>
      <c r="Y5388" s="25" t="str">
        <f aca="false">IF(E5388="","Sim","")</f>
        <v/>
      </c>
    </row>
    <row r="5389" customFormat="false" ht="15" hidden="false" customHeight="false" outlineLevel="0" collapsed="false">
      <c r="A5389" s="25" t="s">
        <v>5652</v>
      </c>
      <c r="B5389" s="25" t="s">
        <v>84</v>
      </c>
      <c r="C5389" s="25" t="s">
        <v>93</v>
      </c>
      <c r="D5389" s="25" t="s">
        <v>96</v>
      </c>
      <c r="E5389" s="25" t="s">
        <v>3373</v>
      </c>
      <c r="F5389" s="25" t="s">
        <v>192</v>
      </c>
      <c r="G5389" s="26" t="n">
        <v>4478.47</v>
      </c>
      <c r="H5389" s="27" t="n">
        <v>13809</v>
      </c>
      <c r="I5389" s="25" t="s">
        <v>147</v>
      </c>
      <c r="K5389" s="25" t="n">
        <v>1979</v>
      </c>
      <c r="L5389" s="25" t="s">
        <v>160</v>
      </c>
      <c r="M5389" s="25" t="s">
        <v>149</v>
      </c>
      <c r="N5389" s="28" t="n">
        <v>3393</v>
      </c>
      <c r="O5389" s="25" t="s">
        <v>55</v>
      </c>
      <c r="P5389" s="29" t="n">
        <v>42865</v>
      </c>
      <c r="Q5389" s="29" t="n">
        <v>42877</v>
      </c>
      <c r="R5389" s="28" t="n">
        <v>0</v>
      </c>
      <c r="S5389" s="28" t="n">
        <f aca="false">IF(O5389="Won",R5389,IF(O5389="Lost",0,N5389))</f>
        <v>0</v>
      </c>
      <c r="T5389" s="30" t="n">
        <f aca="false">IF(AND(P5389&lt;&gt;"",Q5389&lt;&gt;""),Q5389-P5389,"")</f>
        <v>12</v>
      </c>
      <c r="U5389" s="30" t="str">
        <f aca="false">IF(AND(O5389="Engaging",P5389&lt;&gt;""),'Leia-me'!$B$5-P5389,"")</f>
        <v/>
      </c>
      <c r="V5389" s="25" t="str">
        <f aca="false">IF(O5389&lt;&gt;"Engaging","",IF(U5389&lt;='Leia-me'!$B$6,"Saudável",IF(U5389&lt;='Leia-me'!$B$7,"Esfriando",IF(U5389&lt;='Leia-me'!$B$8,"Última chance","Zumbi"))))</f>
        <v/>
      </c>
      <c r="W5389" s="25" t="n">
        <f aca="false">IF(O5389="Won",1,IF(O5389="Lost",0,""))</f>
        <v>0</v>
      </c>
      <c r="Y5389" s="25" t="str">
        <f aca="false">IF(E5389="","Sim","")</f>
        <v/>
      </c>
    </row>
    <row r="5390" customFormat="false" ht="15" hidden="false" customHeight="false" outlineLevel="0" collapsed="false">
      <c r="A5390" s="25" t="s">
        <v>5653</v>
      </c>
      <c r="B5390" s="25" t="s">
        <v>84</v>
      </c>
      <c r="C5390" s="25" t="s">
        <v>93</v>
      </c>
      <c r="D5390" s="25" t="s">
        <v>96</v>
      </c>
      <c r="E5390" s="25" t="s">
        <v>1653</v>
      </c>
      <c r="F5390" s="25" t="s">
        <v>165</v>
      </c>
      <c r="G5390" s="26" t="n">
        <v>3838.39</v>
      </c>
      <c r="H5390" s="27" t="n">
        <v>8274</v>
      </c>
      <c r="I5390" s="25" t="s">
        <v>147</v>
      </c>
      <c r="K5390" s="25" t="n">
        <v>1989</v>
      </c>
      <c r="L5390" s="25" t="s">
        <v>178</v>
      </c>
      <c r="M5390" s="25" t="s">
        <v>171</v>
      </c>
      <c r="N5390" s="28" t="n">
        <v>5482</v>
      </c>
      <c r="O5390" s="25" t="s">
        <v>55</v>
      </c>
      <c r="P5390" s="29" t="n">
        <v>42868</v>
      </c>
      <c r="Q5390" s="29" t="n">
        <v>42956</v>
      </c>
      <c r="R5390" s="28" t="n">
        <v>0</v>
      </c>
      <c r="S5390" s="28" t="n">
        <f aca="false">IF(O5390="Won",R5390,IF(O5390="Lost",0,N5390))</f>
        <v>0</v>
      </c>
      <c r="T5390" s="30" t="n">
        <f aca="false">IF(AND(P5390&lt;&gt;"",Q5390&lt;&gt;""),Q5390-P5390,"")</f>
        <v>88</v>
      </c>
      <c r="U5390" s="30" t="str">
        <f aca="false">IF(AND(O5390="Engaging",P5390&lt;&gt;""),'Leia-me'!$B$5-P5390,"")</f>
        <v/>
      </c>
      <c r="V5390" s="25" t="str">
        <f aca="false">IF(O5390&lt;&gt;"Engaging","",IF(U5390&lt;='Leia-me'!$B$6,"Saudável",IF(U5390&lt;='Leia-me'!$B$7,"Esfriando",IF(U5390&lt;='Leia-me'!$B$8,"Última chance","Zumbi"))))</f>
        <v/>
      </c>
      <c r="W5390" s="25" t="n">
        <f aca="false">IF(O5390="Won",1,IF(O5390="Lost",0,""))</f>
        <v>0</v>
      </c>
      <c r="Y5390" s="25" t="str">
        <f aca="false">IF(E5390="","Sim","")</f>
        <v/>
      </c>
    </row>
    <row r="5391" customFormat="false" ht="15" hidden="false" customHeight="false" outlineLevel="0" collapsed="false">
      <c r="A5391" s="25" t="s">
        <v>5654</v>
      </c>
      <c r="B5391" s="25" t="s">
        <v>84</v>
      </c>
      <c r="C5391" s="25" t="s">
        <v>93</v>
      </c>
      <c r="D5391" s="25" t="s">
        <v>96</v>
      </c>
      <c r="E5391" s="25" t="s">
        <v>452</v>
      </c>
      <c r="F5391" s="25" t="s">
        <v>185</v>
      </c>
      <c r="G5391" s="26" t="n">
        <v>1712.68</v>
      </c>
      <c r="H5391" s="27" t="n">
        <v>3194</v>
      </c>
      <c r="I5391" s="25" t="s">
        <v>147</v>
      </c>
      <c r="J5391" s="25" t="s">
        <v>193</v>
      </c>
      <c r="K5391" s="25" t="n">
        <v>1992</v>
      </c>
      <c r="L5391" s="25" t="s">
        <v>160</v>
      </c>
      <c r="M5391" s="25" t="s">
        <v>149</v>
      </c>
      <c r="N5391" s="28" t="n">
        <v>3393</v>
      </c>
      <c r="O5391" s="25" t="s">
        <v>55</v>
      </c>
      <c r="P5391" s="29" t="n">
        <v>42868</v>
      </c>
      <c r="Q5391" s="29" t="n">
        <v>42874</v>
      </c>
      <c r="R5391" s="28" t="n">
        <v>0</v>
      </c>
      <c r="S5391" s="28" t="n">
        <f aca="false">IF(O5391="Won",R5391,IF(O5391="Lost",0,N5391))</f>
        <v>0</v>
      </c>
      <c r="T5391" s="30" t="n">
        <f aca="false">IF(AND(P5391&lt;&gt;"",Q5391&lt;&gt;""),Q5391-P5391,"")</f>
        <v>6</v>
      </c>
      <c r="U5391" s="30" t="str">
        <f aca="false">IF(AND(O5391="Engaging",P5391&lt;&gt;""),'Leia-me'!$B$5-P5391,"")</f>
        <v/>
      </c>
      <c r="V5391" s="25" t="str">
        <f aca="false">IF(O5391&lt;&gt;"Engaging","",IF(U5391&lt;='Leia-me'!$B$6,"Saudável",IF(U5391&lt;='Leia-me'!$B$7,"Esfriando",IF(U5391&lt;='Leia-me'!$B$8,"Última chance","Zumbi"))))</f>
        <v/>
      </c>
      <c r="W5391" s="25" t="n">
        <f aca="false">IF(O5391="Won",1,IF(O5391="Lost",0,""))</f>
        <v>0</v>
      </c>
      <c r="Y5391" s="25" t="str">
        <f aca="false">IF(E5391="","Sim","")</f>
        <v/>
      </c>
    </row>
    <row r="5392" customFormat="false" ht="15" hidden="false" customHeight="false" outlineLevel="0" collapsed="false">
      <c r="A5392" s="25" t="s">
        <v>5655</v>
      </c>
      <c r="B5392" s="25" t="s">
        <v>84</v>
      </c>
      <c r="C5392" s="25" t="s">
        <v>93</v>
      </c>
      <c r="D5392" s="25" t="s">
        <v>96</v>
      </c>
      <c r="E5392" s="25" t="s">
        <v>1671</v>
      </c>
      <c r="F5392" s="25" t="s">
        <v>168</v>
      </c>
      <c r="G5392" s="26" t="n">
        <v>3027.46</v>
      </c>
      <c r="H5392" s="27" t="n">
        <v>9516</v>
      </c>
      <c r="I5392" s="25" t="s">
        <v>1672</v>
      </c>
      <c r="K5392" s="25" t="n">
        <v>1984</v>
      </c>
      <c r="L5392" s="25" t="s">
        <v>160</v>
      </c>
      <c r="M5392" s="25" t="s">
        <v>149</v>
      </c>
      <c r="N5392" s="28" t="n">
        <v>3393</v>
      </c>
      <c r="O5392" s="25" t="s">
        <v>55</v>
      </c>
      <c r="P5392" s="29" t="n">
        <v>42868</v>
      </c>
      <c r="Q5392" s="29" t="n">
        <v>42872</v>
      </c>
      <c r="R5392" s="28" t="n">
        <v>0</v>
      </c>
      <c r="S5392" s="28" t="n">
        <f aca="false">IF(O5392="Won",R5392,IF(O5392="Lost",0,N5392))</f>
        <v>0</v>
      </c>
      <c r="T5392" s="30" t="n">
        <f aca="false">IF(AND(P5392&lt;&gt;"",Q5392&lt;&gt;""),Q5392-P5392,"")</f>
        <v>4</v>
      </c>
      <c r="U5392" s="30" t="str">
        <f aca="false">IF(AND(O5392="Engaging",P5392&lt;&gt;""),'Leia-me'!$B$5-P5392,"")</f>
        <v/>
      </c>
      <c r="V5392" s="25" t="str">
        <f aca="false">IF(O5392&lt;&gt;"Engaging","",IF(U5392&lt;='Leia-me'!$B$6,"Saudável",IF(U5392&lt;='Leia-me'!$B$7,"Esfriando",IF(U5392&lt;='Leia-me'!$B$8,"Última chance","Zumbi"))))</f>
        <v/>
      </c>
      <c r="W5392" s="25" t="n">
        <f aca="false">IF(O5392="Won",1,IF(O5392="Lost",0,""))</f>
        <v>0</v>
      </c>
      <c r="Y5392" s="25" t="str">
        <f aca="false">IF(E5392="","Sim","")</f>
        <v/>
      </c>
    </row>
    <row r="5393" customFormat="false" ht="15" hidden="false" customHeight="false" outlineLevel="0" collapsed="false">
      <c r="A5393" s="25" t="s">
        <v>5656</v>
      </c>
      <c r="B5393" s="25" t="s">
        <v>84</v>
      </c>
      <c r="C5393" s="25" t="s">
        <v>93</v>
      </c>
      <c r="D5393" s="25" t="s">
        <v>96</v>
      </c>
      <c r="E5393" s="25" t="s">
        <v>1049</v>
      </c>
      <c r="F5393" s="25" t="s">
        <v>177</v>
      </c>
      <c r="G5393" s="26" t="n">
        <v>2022.14</v>
      </c>
      <c r="H5393" s="27" t="n">
        <v>5113</v>
      </c>
      <c r="I5393" s="25" t="s">
        <v>147</v>
      </c>
      <c r="K5393" s="25" t="n">
        <v>1998</v>
      </c>
      <c r="L5393" s="25" t="s">
        <v>178</v>
      </c>
      <c r="M5393" s="25" t="s">
        <v>171</v>
      </c>
      <c r="N5393" s="28" t="n">
        <v>5482</v>
      </c>
      <c r="O5393" s="25" t="s">
        <v>55</v>
      </c>
      <c r="P5393" s="29" t="n">
        <v>42869</v>
      </c>
      <c r="Q5393" s="29" t="n">
        <v>42961</v>
      </c>
      <c r="R5393" s="28" t="n">
        <v>0</v>
      </c>
      <c r="S5393" s="28" t="n">
        <f aca="false">IF(O5393="Won",R5393,IF(O5393="Lost",0,N5393))</f>
        <v>0</v>
      </c>
      <c r="T5393" s="30" t="n">
        <f aca="false">IF(AND(P5393&lt;&gt;"",Q5393&lt;&gt;""),Q5393-P5393,"")</f>
        <v>92</v>
      </c>
      <c r="U5393" s="30" t="str">
        <f aca="false">IF(AND(O5393="Engaging",P5393&lt;&gt;""),'Leia-me'!$B$5-P5393,"")</f>
        <v/>
      </c>
      <c r="V5393" s="25" t="str">
        <f aca="false">IF(O5393&lt;&gt;"Engaging","",IF(U5393&lt;='Leia-me'!$B$6,"Saudável",IF(U5393&lt;='Leia-me'!$B$7,"Esfriando",IF(U5393&lt;='Leia-me'!$B$8,"Última chance","Zumbi"))))</f>
        <v/>
      </c>
      <c r="W5393" s="25" t="n">
        <f aca="false">IF(O5393="Won",1,IF(O5393="Lost",0,""))</f>
        <v>0</v>
      </c>
      <c r="Y5393" s="25" t="str">
        <f aca="false">IF(E5393="","Sim","")</f>
        <v/>
      </c>
    </row>
    <row r="5394" customFormat="false" ht="15" hidden="false" customHeight="false" outlineLevel="0" collapsed="false">
      <c r="A5394" s="25" t="s">
        <v>5657</v>
      </c>
      <c r="B5394" s="25" t="s">
        <v>84</v>
      </c>
      <c r="C5394" s="25" t="s">
        <v>93</v>
      </c>
      <c r="D5394" s="25" t="s">
        <v>96</v>
      </c>
      <c r="E5394" s="25" t="s">
        <v>1156</v>
      </c>
      <c r="F5394" s="25" t="s">
        <v>185</v>
      </c>
      <c r="G5394" s="26" t="n">
        <v>1242.32</v>
      </c>
      <c r="H5394" s="27" t="n">
        <v>3027</v>
      </c>
      <c r="I5394" s="25" t="s">
        <v>147</v>
      </c>
      <c r="J5394" s="25" t="s">
        <v>193</v>
      </c>
      <c r="K5394" s="25" t="n">
        <v>1993</v>
      </c>
      <c r="L5394" s="25" t="s">
        <v>186</v>
      </c>
      <c r="M5394" s="25" t="s">
        <v>171</v>
      </c>
      <c r="N5394" s="28" t="n">
        <v>550</v>
      </c>
      <c r="O5394" s="25" t="s">
        <v>54</v>
      </c>
      <c r="P5394" s="29" t="n">
        <v>42869</v>
      </c>
      <c r="Q5394" s="29" t="n">
        <v>42953</v>
      </c>
      <c r="R5394" s="28" t="n">
        <v>525</v>
      </c>
      <c r="S5394" s="28" t="n">
        <f aca="false">IF(O5394="Won",R5394,IF(O5394="Lost",0,N5394))</f>
        <v>525</v>
      </c>
      <c r="T5394" s="30" t="n">
        <f aca="false">IF(AND(P5394&lt;&gt;"",Q5394&lt;&gt;""),Q5394-P5394,"")</f>
        <v>84</v>
      </c>
      <c r="U5394" s="30" t="str">
        <f aca="false">IF(AND(O5394="Engaging",P5394&lt;&gt;""),'Leia-me'!$B$5-P5394,"")</f>
        <v/>
      </c>
      <c r="V5394" s="25" t="str">
        <f aca="false">IF(O5394&lt;&gt;"Engaging","",IF(U5394&lt;='Leia-me'!$B$6,"Saudável",IF(U5394&lt;='Leia-me'!$B$7,"Esfriando",IF(U5394&lt;='Leia-me'!$B$8,"Última chance","Zumbi"))))</f>
        <v/>
      </c>
      <c r="W5394" s="25" t="n">
        <f aca="false">IF(O5394="Won",1,IF(O5394="Lost",0,""))</f>
        <v>1</v>
      </c>
      <c r="Y5394" s="25" t="str">
        <f aca="false">IF(E5394="","Sim","")</f>
        <v/>
      </c>
    </row>
    <row r="5395" customFormat="false" ht="15" hidden="false" customHeight="false" outlineLevel="0" collapsed="false">
      <c r="A5395" s="25" t="s">
        <v>5658</v>
      </c>
      <c r="B5395" s="25" t="s">
        <v>84</v>
      </c>
      <c r="C5395" s="25" t="s">
        <v>93</v>
      </c>
      <c r="D5395" s="25" t="s">
        <v>96</v>
      </c>
      <c r="E5395" s="25" t="s">
        <v>1347</v>
      </c>
      <c r="F5395" s="25" t="s">
        <v>165</v>
      </c>
      <c r="G5395" s="26" t="n">
        <v>665.06</v>
      </c>
      <c r="H5395" s="27" t="n">
        <v>1095</v>
      </c>
      <c r="I5395" s="25" t="s">
        <v>147</v>
      </c>
      <c r="K5395" s="25" t="n">
        <v>1989</v>
      </c>
      <c r="L5395" s="25" t="s">
        <v>160</v>
      </c>
      <c r="M5395" s="25" t="s">
        <v>149</v>
      </c>
      <c r="N5395" s="28" t="n">
        <v>3393</v>
      </c>
      <c r="O5395" s="25" t="s">
        <v>54</v>
      </c>
      <c r="P5395" s="29" t="n">
        <v>42871</v>
      </c>
      <c r="Q5395" s="29" t="n">
        <v>42960</v>
      </c>
      <c r="R5395" s="28" t="n">
        <v>3351</v>
      </c>
      <c r="S5395" s="28" t="n">
        <f aca="false">IF(O5395="Won",R5395,IF(O5395="Lost",0,N5395))</f>
        <v>3351</v>
      </c>
      <c r="T5395" s="30" t="n">
        <f aca="false">IF(AND(P5395&lt;&gt;"",Q5395&lt;&gt;""),Q5395-P5395,"")</f>
        <v>89</v>
      </c>
      <c r="U5395" s="30" t="str">
        <f aca="false">IF(AND(O5395="Engaging",P5395&lt;&gt;""),'Leia-me'!$B$5-P5395,"")</f>
        <v/>
      </c>
      <c r="V5395" s="25" t="str">
        <f aca="false">IF(O5395&lt;&gt;"Engaging","",IF(U5395&lt;='Leia-me'!$B$6,"Saudável",IF(U5395&lt;='Leia-me'!$B$7,"Esfriando",IF(U5395&lt;='Leia-me'!$B$8,"Última chance","Zumbi"))))</f>
        <v/>
      </c>
      <c r="W5395" s="25" t="n">
        <f aca="false">IF(O5395="Won",1,IF(O5395="Lost",0,""))</f>
        <v>1</v>
      </c>
      <c r="Y5395" s="25" t="str">
        <f aca="false">IF(E5395="","Sim","")</f>
        <v/>
      </c>
    </row>
    <row r="5396" customFormat="false" ht="15" hidden="false" customHeight="false" outlineLevel="0" collapsed="false">
      <c r="A5396" s="25" t="s">
        <v>5659</v>
      </c>
      <c r="B5396" s="25" t="s">
        <v>84</v>
      </c>
      <c r="C5396" s="25" t="s">
        <v>93</v>
      </c>
      <c r="D5396" s="25" t="s">
        <v>96</v>
      </c>
      <c r="E5396" s="25" t="s">
        <v>1049</v>
      </c>
      <c r="F5396" s="25" t="s">
        <v>177</v>
      </c>
      <c r="G5396" s="26" t="n">
        <v>2022.14</v>
      </c>
      <c r="H5396" s="27" t="n">
        <v>5113</v>
      </c>
      <c r="I5396" s="25" t="s">
        <v>147</v>
      </c>
      <c r="K5396" s="25" t="n">
        <v>1998</v>
      </c>
      <c r="L5396" s="25" t="s">
        <v>186</v>
      </c>
      <c r="M5396" s="25" t="s">
        <v>171</v>
      </c>
      <c r="N5396" s="28" t="n">
        <v>550</v>
      </c>
      <c r="O5396" s="25" t="s">
        <v>54</v>
      </c>
      <c r="P5396" s="29" t="n">
        <v>42872</v>
      </c>
      <c r="Q5396" s="29" t="n">
        <v>42882</v>
      </c>
      <c r="R5396" s="28" t="n">
        <v>441</v>
      </c>
      <c r="S5396" s="28" t="n">
        <f aca="false">IF(O5396="Won",R5396,IF(O5396="Lost",0,N5396))</f>
        <v>441</v>
      </c>
      <c r="T5396" s="30" t="n">
        <f aca="false">IF(AND(P5396&lt;&gt;"",Q5396&lt;&gt;""),Q5396-P5396,"")</f>
        <v>10</v>
      </c>
      <c r="U5396" s="30" t="str">
        <f aca="false">IF(AND(O5396="Engaging",P5396&lt;&gt;""),'Leia-me'!$B$5-P5396,"")</f>
        <v/>
      </c>
      <c r="V5396" s="25" t="str">
        <f aca="false">IF(O5396&lt;&gt;"Engaging","",IF(U5396&lt;='Leia-me'!$B$6,"Saudável",IF(U5396&lt;='Leia-me'!$B$7,"Esfriando",IF(U5396&lt;='Leia-me'!$B$8,"Última chance","Zumbi"))))</f>
        <v/>
      </c>
      <c r="W5396" s="25" t="n">
        <f aca="false">IF(O5396="Won",1,IF(O5396="Lost",0,""))</f>
        <v>1</v>
      </c>
      <c r="Y5396" s="25" t="str">
        <f aca="false">IF(E5396="","Sim","")</f>
        <v/>
      </c>
    </row>
    <row r="5397" customFormat="false" ht="15" hidden="false" customHeight="false" outlineLevel="0" collapsed="false">
      <c r="A5397" s="25" t="s">
        <v>5660</v>
      </c>
      <c r="B5397" s="25" t="s">
        <v>84</v>
      </c>
      <c r="C5397" s="25" t="s">
        <v>93</v>
      </c>
      <c r="D5397" s="25" t="s">
        <v>96</v>
      </c>
      <c r="E5397" s="25" t="s">
        <v>2530</v>
      </c>
      <c r="F5397" s="25" t="s">
        <v>185</v>
      </c>
      <c r="G5397" s="26" t="n">
        <v>527.11</v>
      </c>
      <c r="H5397" s="27" t="n">
        <v>1428</v>
      </c>
      <c r="I5397" s="25" t="s">
        <v>147</v>
      </c>
      <c r="J5397" s="25" t="s">
        <v>193</v>
      </c>
      <c r="K5397" s="25" t="n">
        <v>2011</v>
      </c>
      <c r="L5397" s="25" t="s">
        <v>170</v>
      </c>
      <c r="M5397" s="25" t="s">
        <v>171</v>
      </c>
      <c r="N5397" s="28" t="n">
        <v>1096</v>
      </c>
      <c r="O5397" s="25" t="s">
        <v>54</v>
      </c>
      <c r="P5397" s="29" t="n">
        <v>42873</v>
      </c>
      <c r="Q5397" s="29" t="n">
        <v>42983</v>
      </c>
      <c r="R5397" s="28" t="n">
        <v>995</v>
      </c>
      <c r="S5397" s="28" t="n">
        <f aca="false">IF(O5397="Won",R5397,IF(O5397="Lost",0,N5397))</f>
        <v>995</v>
      </c>
      <c r="T5397" s="30" t="n">
        <f aca="false">IF(AND(P5397&lt;&gt;"",Q5397&lt;&gt;""),Q5397-P5397,"")</f>
        <v>110</v>
      </c>
      <c r="U5397" s="30" t="str">
        <f aca="false">IF(AND(O5397="Engaging",P5397&lt;&gt;""),'Leia-me'!$B$5-P5397,"")</f>
        <v/>
      </c>
      <c r="V5397" s="25" t="str">
        <f aca="false">IF(O5397&lt;&gt;"Engaging","",IF(U5397&lt;='Leia-me'!$B$6,"Saudável",IF(U5397&lt;='Leia-me'!$B$7,"Esfriando",IF(U5397&lt;='Leia-me'!$B$8,"Última chance","Zumbi"))))</f>
        <v/>
      </c>
      <c r="W5397" s="25" t="n">
        <f aca="false">IF(O5397="Won",1,IF(O5397="Lost",0,""))</f>
        <v>1</v>
      </c>
      <c r="Y5397" s="25" t="str">
        <f aca="false">IF(E5397="","Sim","")</f>
        <v/>
      </c>
    </row>
    <row r="5398" customFormat="false" ht="15" hidden="false" customHeight="false" outlineLevel="0" collapsed="false">
      <c r="A5398" s="25" t="s">
        <v>5661</v>
      </c>
      <c r="B5398" s="25" t="s">
        <v>84</v>
      </c>
      <c r="C5398" s="25" t="s">
        <v>93</v>
      </c>
      <c r="D5398" s="25" t="s">
        <v>96</v>
      </c>
      <c r="E5398" s="25" t="s">
        <v>1049</v>
      </c>
      <c r="F5398" s="25" t="s">
        <v>177</v>
      </c>
      <c r="G5398" s="26" t="n">
        <v>2022.14</v>
      </c>
      <c r="H5398" s="27" t="n">
        <v>5113</v>
      </c>
      <c r="I5398" s="25" t="s">
        <v>147</v>
      </c>
      <c r="K5398" s="25" t="n">
        <v>1998</v>
      </c>
      <c r="L5398" s="25" t="s">
        <v>1834</v>
      </c>
      <c r="M5398" s="25" t="s">
        <v>171</v>
      </c>
      <c r="N5398" s="28" t="n">
        <v>4821</v>
      </c>
      <c r="O5398" s="25" t="s">
        <v>54</v>
      </c>
      <c r="P5398" s="29" t="n">
        <v>42873</v>
      </c>
      <c r="Q5398" s="29" t="n">
        <v>42957</v>
      </c>
      <c r="R5398" s="28" t="n">
        <v>4581</v>
      </c>
      <c r="S5398" s="28" t="n">
        <f aca="false">IF(O5398="Won",R5398,IF(O5398="Lost",0,N5398))</f>
        <v>4581</v>
      </c>
      <c r="T5398" s="30" t="n">
        <f aca="false">IF(AND(P5398&lt;&gt;"",Q5398&lt;&gt;""),Q5398-P5398,"")</f>
        <v>84</v>
      </c>
      <c r="U5398" s="30" t="str">
        <f aca="false">IF(AND(O5398="Engaging",P5398&lt;&gt;""),'Leia-me'!$B$5-P5398,"")</f>
        <v/>
      </c>
      <c r="V5398" s="25" t="str">
        <f aca="false">IF(O5398&lt;&gt;"Engaging","",IF(U5398&lt;='Leia-me'!$B$6,"Saudável",IF(U5398&lt;='Leia-me'!$B$7,"Esfriando",IF(U5398&lt;='Leia-me'!$B$8,"Última chance","Zumbi"))))</f>
        <v/>
      </c>
      <c r="W5398" s="25" t="n">
        <f aca="false">IF(O5398="Won",1,IF(O5398="Lost",0,""))</f>
        <v>1</v>
      </c>
      <c r="X5398" s="25" t="s">
        <v>1835</v>
      </c>
      <c r="Y5398" s="25" t="str">
        <f aca="false">IF(E5398="","Sim","")</f>
        <v/>
      </c>
    </row>
    <row r="5399" customFormat="false" ht="15" hidden="false" customHeight="false" outlineLevel="0" collapsed="false">
      <c r="A5399" s="25" t="s">
        <v>5662</v>
      </c>
      <c r="B5399" s="25" t="s">
        <v>84</v>
      </c>
      <c r="C5399" s="25" t="s">
        <v>93</v>
      </c>
      <c r="D5399" s="25" t="s">
        <v>96</v>
      </c>
      <c r="E5399" s="25" t="s">
        <v>218</v>
      </c>
      <c r="F5399" s="25" t="s">
        <v>146</v>
      </c>
      <c r="G5399" s="26" t="n">
        <v>4.54</v>
      </c>
      <c r="H5399" s="27" t="n">
        <v>9</v>
      </c>
      <c r="I5399" s="25" t="s">
        <v>147</v>
      </c>
      <c r="K5399" s="25" t="n">
        <v>2017</v>
      </c>
      <c r="L5399" s="25" t="s">
        <v>186</v>
      </c>
      <c r="M5399" s="25" t="s">
        <v>171</v>
      </c>
      <c r="N5399" s="28" t="n">
        <v>550</v>
      </c>
      <c r="O5399" s="25" t="s">
        <v>54</v>
      </c>
      <c r="P5399" s="29" t="n">
        <v>42874</v>
      </c>
      <c r="Q5399" s="29" t="n">
        <v>42887</v>
      </c>
      <c r="R5399" s="28" t="n">
        <v>564</v>
      </c>
      <c r="S5399" s="28" t="n">
        <f aca="false">IF(O5399="Won",R5399,IF(O5399="Lost",0,N5399))</f>
        <v>564</v>
      </c>
      <c r="T5399" s="30" t="n">
        <f aca="false">IF(AND(P5399&lt;&gt;"",Q5399&lt;&gt;""),Q5399-P5399,"")</f>
        <v>13</v>
      </c>
      <c r="U5399" s="30" t="str">
        <f aca="false">IF(AND(O5399="Engaging",P5399&lt;&gt;""),'Leia-me'!$B$5-P5399,"")</f>
        <v/>
      </c>
      <c r="V5399" s="25" t="str">
        <f aca="false">IF(O5399&lt;&gt;"Engaging","",IF(U5399&lt;='Leia-me'!$B$6,"Saudável",IF(U5399&lt;='Leia-me'!$B$7,"Esfriando",IF(U5399&lt;='Leia-me'!$B$8,"Última chance","Zumbi"))))</f>
        <v/>
      </c>
      <c r="W5399" s="25" t="n">
        <f aca="false">IF(O5399="Won",1,IF(O5399="Lost",0,""))</f>
        <v>1</v>
      </c>
      <c r="Y5399" s="25" t="str">
        <f aca="false">IF(E5399="","Sim","")</f>
        <v/>
      </c>
    </row>
    <row r="5400" customFormat="false" ht="15" hidden="false" customHeight="false" outlineLevel="0" collapsed="false">
      <c r="A5400" s="25" t="s">
        <v>5663</v>
      </c>
      <c r="B5400" s="25" t="s">
        <v>84</v>
      </c>
      <c r="C5400" s="25" t="s">
        <v>93</v>
      </c>
      <c r="D5400" s="25" t="s">
        <v>96</v>
      </c>
      <c r="E5400" s="25" t="s">
        <v>1371</v>
      </c>
      <c r="F5400" s="25" t="s">
        <v>185</v>
      </c>
      <c r="G5400" s="26" t="n">
        <v>40.79</v>
      </c>
      <c r="H5400" s="27" t="n">
        <v>142</v>
      </c>
      <c r="I5400" s="25" t="s">
        <v>1372</v>
      </c>
      <c r="K5400" s="25" t="n">
        <v>2011</v>
      </c>
      <c r="L5400" s="25" t="s">
        <v>186</v>
      </c>
      <c r="M5400" s="25" t="s">
        <v>171</v>
      </c>
      <c r="N5400" s="28" t="n">
        <v>550</v>
      </c>
      <c r="O5400" s="25" t="s">
        <v>55</v>
      </c>
      <c r="P5400" s="29" t="n">
        <v>42875</v>
      </c>
      <c r="Q5400" s="29" t="n">
        <v>42952</v>
      </c>
      <c r="R5400" s="28" t="n">
        <v>0</v>
      </c>
      <c r="S5400" s="28" t="n">
        <f aca="false">IF(O5400="Won",R5400,IF(O5400="Lost",0,N5400))</f>
        <v>0</v>
      </c>
      <c r="T5400" s="30" t="n">
        <f aca="false">IF(AND(P5400&lt;&gt;"",Q5400&lt;&gt;""),Q5400-P5400,"")</f>
        <v>77</v>
      </c>
      <c r="U5400" s="30" t="str">
        <f aca="false">IF(AND(O5400="Engaging",P5400&lt;&gt;""),'Leia-me'!$B$5-P5400,"")</f>
        <v/>
      </c>
      <c r="V5400" s="25" t="str">
        <f aca="false">IF(O5400&lt;&gt;"Engaging","",IF(U5400&lt;='Leia-me'!$B$6,"Saudável",IF(U5400&lt;='Leia-me'!$B$7,"Esfriando",IF(U5400&lt;='Leia-me'!$B$8,"Última chance","Zumbi"))))</f>
        <v/>
      </c>
      <c r="W5400" s="25" t="n">
        <f aca="false">IF(O5400="Won",1,IF(O5400="Lost",0,""))</f>
        <v>0</v>
      </c>
      <c r="Y5400" s="25" t="str">
        <f aca="false">IF(E5400="","Sim","")</f>
        <v/>
      </c>
    </row>
    <row r="5401" customFormat="false" ht="15" hidden="false" customHeight="false" outlineLevel="0" collapsed="false">
      <c r="A5401" s="25" t="s">
        <v>5664</v>
      </c>
      <c r="B5401" s="25" t="s">
        <v>84</v>
      </c>
      <c r="C5401" s="25" t="s">
        <v>93</v>
      </c>
      <c r="D5401" s="25" t="s">
        <v>96</v>
      </c>
      <c r="E5401" s="25" t="s">
        <v>494</v>
      </c>
      <c r="F5401" s="25" t="s">
        <v>192</v>
      </c>
      <c r="G5401" s="26" t="n">
        <v>11698.03</v>
      </c>
      <c r="H5401" s="27" t="n">
        <v>34288</v>
      </c>
      <c r="I5401" s="25" t="s">
        <v>147</v>
      </c>
      <c r="K5401" s="25" t="n">
        <v>1982</v>
      </c>
      <c r="L5401" s="25" t="s">
        <v>1834</v>
      </c>
      <c r="M5401" s="25" t="s">
        <v>171</v>
      </c>
      <c r="N5401" s="28" t="n">
        <v>4821</v>
      </c>
      <c r="O5401" s="25" t="s">
        <v>55</v>
      </c>
      <c r="P5401" s="29" t="n">
        <v>42875</v>
      </c>
      <c r="Q5401" s="29" t="n">
        <v>42953</v>
      </c>
      <c r="R5401" s="28" t="n">
        <v>0</v>
      </c>
      <c r="S5401" s="28" t="n">
        <f aca="false">IF(O5401="Won",R5401,IF(O5401="Lost",0,N5401))</f>
        <v>0</v>
      </c>
      <c r="T5401" s="30" t="n">
        <f aca="false">IF(AND(P5401&lt;&gt;"",Q5401&lt;&gt;""),Q5401-P5401,"")</f>
        <v>78</v>
      </c>
      <c r="U5401" s="30" t="str">
        <f aca="false">IF(AND(O5401="Engaging",P5401&lt;&gt;""),'Leia-me'!$B$5-P5401,"")</f>
        <v/>
      </c>
      <c r="V5401" s="25" t="str">
        <f aca="false">IF(O5401&lt;&gt;"Engaging","",IF(U5401&lt;='Leia-me'!$B$6,"Saudável",IF(U5401&lt;='Leia-me'!$B$7,"Esfriando",IF(U5401&lt;='Leia-me'!$B$8,"Última chance","Zumbi"))))</f>
        <v/>
      </c>
      <c r="W5401" s="25" t="n">
        <f aca="false">IF(O5401="Won",1,IF(O5401="Lost",0,""))</f>
        <v>0</v>
      </c>
      <c r="X5401" s="25" t="s">
        <v>1835</v>
      </c>
      <c r="Y5401" s="25" t="str">
        <f aca="false">IF(E5401="","Sim","")</f>
        <v/>
      </c>
    </row>
    <row r="5402" customFormat="false" ht="15" hidden="false" customHeight="false" outlineLevel="0" collapsed="false">
      <c r="A5402" s="25" t="s">
        <v>5665</v>
      </c>
      <c r="B5402" s="25" t="s">
        <v>84</v>
      </c>
      <c r="C5402" s="25" t="s">
        <v>93</v>
      </c>
      <c r="D5402" s="25" t="s">
        <v>96</v>
      </c>
      <c r="E5402" s="25" t="s">
        <v>1690</v>
      </c>
      <c r="F5402" s="25" t="s">
        <v>211</v>
      </c>
      <c r="G5402" s="26" t="n">
        <v>2520.83</v>
      </c>
      <c r="H5402" s="27" t="n">
        <v>3502</v>
      </c>
      <c r="I5402" s="25" t="s">
        <v>147</v>
      </c>
      <c r="K5402" s="25" t="n">
        <v>1990</v>
      </c>
      <c r="L5402" s="25" t="s">
        <v>170</v>
      </c>
      <c r="M5402" s="25" t="s">
        <v>171</v>
      </c>
      <c r="N5402" s="28" t="n">
        <v>1096</v>
      </c>
      <c r="O5402" s="25" t="s">
        <v>54</v>
      </c>
      <c r="P5402" s="29" t="n">
        <v>42878</v>
      </c>
      <c r="Q5402" s="29" t="n">
        <v>42971</v>
      </c>
      <c r="R5402" s="28" t="n">
        <v>877</v>
      </c>
      <c r="S5402" s="28" t="n">
        <f aca="false">IF(O5402="Won",R5402,IF(O5402="Lost",0,N5402))</f>
        <v>877</v>
      </c>
      <c r="T5402" s="30" t="n">
        <f aca="false">IF(AND(P5402&lt;&gt;"",Q5402&lt;&gt;""),Q5402-P5402,"")</f>
        <v>93</v>
      </c>
      <c r="U5402" s="30" t="str">
        <f aca="false">IF(AND(O5402="Engaging",P5402&lt;&gt;""),'Leia-me'!$B$5-P5402,"")</f>
        <v/>
      </c>
      <c r="V5402" s="25" t="str">
        <f aca="false">IF(O5402&lt;&gt;"Engaging","",IF(U5402&lt;='Leia-me'!$B$6,"Saudável",IF(U5402&lt;='Leia-me'!$B$7,"Esfriando",IF(U5402&lt;='Leia-me'!$B$8,"Última chance","Zumbi"))))</f>
        <v/>
      </c>
      <c r="W5402" s="25" t="n">
        <f aca="false">IF(O5402="Won",1,IF(O5402="Lost",0,""))</f>
        <v>1</v>
      </c>
      <c r="Y5402" s="25" t="str">
        <f aca="false">IF(E5402="","Sim","")</f>
        <v/>
      </c>
    </row>
    <row r="5403" customFormat="false" ht="15" hidden="false" customHeight="false" outlineLevel="0" collapsed="false">
      <c r="A5403" s="25" t="s">
        <v>5666</v>
      </c>
      <c r="B5403" s="25" t="s">
        <v>84</v>
      </c>
      <c r="C5403" s="25" t="s">
        <v>93</v>
      </c>
      <c r="D5403" s="25" t="s">
        <v>96</v>
      </c>
      <c r="E5403" s="25" t="s">
        <v>445</v>
      </c>
      <c r="F5403" s="25" t="s">
        <v>192</v>
      </c>
      <c r="G5403" s="26" t="n">
        <v>987.39</v>
      </c>
      <c r="H5403" s="27" t="n">
        <v>2253</v>
      </c>
      <c r="I5403" s="25" t="s">
        <v>147</v>
      </c>
      <c r="K5403" s="25" t="n">
        <v>2002</v>
      </c>
      <c r="L5403" s="25" t="s">
        <v>160</v>
      </c>
      <c r="M5403" s="25" t="s">
        <v>149</v>
      </c>
      <c r="N5403" s="28" t="n">
        <v>3393</v>
      </c>
      <c r="O5403" s="25" t="s">
        <v>54</v>
      </c>
      <c r="P5403" s="29" t="n">
        <v>42879</v>
      </c>
      <c r="Q5403" s="29" t="n">
        <v>42988</v>
      </c>
      <c r="R5403" s="28" t="n">
        <v>3521</v>
      </c>
      <c r="S5403" s="28" t="n">
        <f aca="false">IF(O5403="Won",R5403,IF(O5403="Lost",0,N5403))</f>
        <v>3521</v>
      </c>
      <c r="T5403" s="30" t="n">
        <f aca="false">IF(AND(P5403&lt;&gt;"",Q5403&lt;&gt;""),Q5403-P5403,"")</f>
        <v>109</v>
      </c>
      <c r="U5403" s="30" t="str">
        <f aca="false">IF(AND(O5403="Engaging",P5403&lt;&gt;""),'Leia-me'!$B$5-P5403,"")</f>
        <v/>
      </c>
      <c r="V5403" s="25" t="str">
        <f aca="false">IF(O5403&lt;&gt;"Engaging","",IF(U5403&lt;='Leia-me'!$B$6,"Saudável",IF(U5403&lt;='Leia-me'!$B$7,"Esfriando",IF(U5403&lt;='Leia-me'!$B$8,"Última chance","Zumbi"))))</f>
        <v/>
      </c>
      <c r="W5403" s="25" t="n">
        <f aca="false">IF(O5403="Won",1,IF(O5403="Lost",0,""))</f>
        <v>1</v>
      </c>
      <c r="Y5403" s="25" t="str">
        <f aca="false">IF(E5403="","Sim","")</f>
        <v/>
      </c>
    </row>
    <row r="5404" customFormat="false" ht="15" hidden="false" customHeight="false" outlineLevel="0" collapsed="false">
      <c r="A5404" s="25" t="s">
        <v>5667</v>
      </c>
      <c r="B5404" s="25" t="s">
        <v>84</v>
      </c>
      <c r="C5404" s="25" t="s">
        <v>93</v>
      </c>
      <c r="D5404" s="25" t="s">
        <v>96</v>
      </c>
      <c r="E5404" s="25" t="s">
        <v>3359</v>
      </c>
      <c r="F5404" s="25" t="s">
        <v>159</v>
      </c>
      <c r="G5404" s="26" t="n">
        <v>882.12</v>
      </c>
      <c r="H5404" s="27" t="n">
        <v>2769</v>
      </c>
      <c r="I5404" s="25" t="s">
        <v>147</v>
      </c>
      <c r="K5404" s="25" t="n">
        <v>1997</v>
      </c>
      <c r="L5404" s="25" t="s">
        <v>1834</v>
      </c>
      <c r="M5404" s="25" t="s">
        <v>171</v>
      </c>
      <c r="N5404" s="28" t="n">
        <v>4821</v>
      </c>
      <c r="O5404" s="25" t="s">
        <v>55</v>
      </c>
      <c r="P5404" s="29" t="n">
        <v>42880</v>
      </c>
      <c r="Q5404" s="29" t="n">
        <v>42968</v>
      </c>
      <c r="R5404" s="28" t="n">
        <v>0</v>
      </c>
      <c r="S5404" s="28" t="n">
        <f aca="false">IF(O5404="Won",R5404,IF(O5404="Lost",0,N5404))</f>
        <v>0</v>
      </c>
      <c r="T5404" s="30" t="n">
        <f aca="false">IF(AND(P5404&lt;&gt;"",Q5404&lt;&gt;""),Q5404-P5404,"")</f>
        <v>88</v>
      </c>
      <c r="U5404" s="30" t="str">
        <f aca="false">IF(AND(O5404="Engaging",P5404&lt;&gt;""),'Leia-me'!$B$5-P5404,"")</f>
        <v/>
      </c>
      <c r="V5404" s="25" t="str">
        <f aca="false">IF(O5404&lt;&gt;"Engaging","",IF(U5404&lt;='Leia-me'!$B$6,"Saudável",IF(U5404&lt;='Leia-me'!$B$7,"Esfriando",IF(U5404&lt;='Leia-me'!$B$8,"Última chance","Zumbi"))))</f>
        <v/>
      </c>
      <c r="W5404" s="25" t="n">
        <f aca="false">IF(O5404="Won",1,IF(O5404="Lost",0,""))</f>
        <v>0</v>
      </c>
      <c r="X5404" s="25" t="s">
        <v>1835</v>
      </c>
      <c r="Y5404" s="25" t="str">
        <f aca="false">IF(E5404="","Sim","")</f>
        <v/>
      </c>
    </row>
    <row r="5405" customFormat="false" ht="15" hidden="false" customHeight="false" outlineLevel="0" collapsed="false">
      <c r="A5405" s="25" t="s">
        <v>5668</v>
      </c>
      <c r="B5405" s="25" t="s">
        <v>84</v>
      </c>
      <c r="C5405" s="25" t="s">
        <v>93</v>
      </c>
      <c r="D5405" s="25" t="s">
        <v>96</v>
      </c>
      <c r="E5405" s="25" t="s">
        <v>1189</v>
      </c>
      <c r="F5405" s="25" t="s">
        <v>211</v>
      </c>
      <c r="G5405" s="26" t="n">
        <v>702.72</v>
      </c>
      <c r="H5405" s="27" t="n">
        <v>1831</v>
      </c>
      <c r="I5405" s="25" t="s">
        <v>147</v>
      </c>
      <c r="K5405" s="25" t="n">
        <v>2004</v>
      </c>
      <c r="L5405" s="25" t="s">
        <v>186</v>
      </c>
      <c r="M5405" s="25" t="s">
        <v>171</v>
      </c>
      <c r="N5405" s="28" t="n">
        <v>550</v>
      </c>
      <c r="O5405" s="25" t="s">
        <v>54</v>
      </c>
      <c r="P5405" s="29" t="n">
        <v>42882</v>
      </c>
      <c r="Q5405" s="29" t="n">
        <v>42980</v>
      </c>
      <c r="R5405" s="28" t="n">
        <v>481</v>
      </c>
      <c r="S5405" s="28" t="n">
        <f aca="false">IF(O5405="Won",R5405,IF(O5405="Lost",0,N5405))</f>
        <v>481</v>
      </c>
      <c r="T5405" s="30" t="n">
        <f aca="false">IF(AND(P5405&lt;&gt;"",Q5405&lt;&gt;""),Q5405-P5405,"")</f>
        <v>98</v>
      </c>
      <c r="U5405" s="30" t="str">
        <f aca="false">IF(AND(O5405="Engaging",P5405&lt;&gt;""),'Leia-me'!$B$5-P5405,"")</f>
        <v/>
      </c>
      <c r="V5405" s="25" t="str">
        <f aca="false">IF(O5405&lt;&gt;"Engaging","",IF(U5405&lt;='Leia-me'!$B$6,"Saudável",IF(U5405&lt;='Leia-me'!$B$7,"Esfriando",IF(U5405&lt;='Leia-me'!$B$8,"Última chance","Zumbi"))))</f>
        <v/>
      </c>
      <c r="W5405" s="25" t="n">
        <f aca="false">IF(O5405="Won",1,IF(O5405="Lost",0,""))</f>
        <v>1</v>
      </c>
      <c r="Y5405" s="25" t="str">
        <f aca="false">IF(E5405="","Sim","")</f>
        <v/>
      </c>
    </row>
    <row r="5406" customFormat="false" ht="15" hidden="false" customHeight="false" outlineLevel="0" collapsed="false">
      <c r="A5406" s="25" t="s">
        <v>5669</v>
      </c>
      <c r="B5406" s="25" t="s">
        <v>84</v>
      </c>
      <c r="C5406" s="25" t="s">
        <v>93</v>
      </c>
      <c r="D5406" s="25" t="s">
        <v>96</v>
      </c>
      <c r="E5406" s="25" t="s">
        <v>484</v>
      </c>
      <c r="F5406" s="25" t="s">
        <v>211</v>
      </c>
      <c r="G5406" s="26" t="n">
        <v>5158.71</v>
      </c>
      <c r="H5406" s="27" t="n">
        <v>17479</v>
      </c>
      <c r="I5406" s="25" t="s">
        <v>485</v>
      </c>
      <c r="K5406" s="25" t="n">
        <v>1995</v>
      </c>
      <c r="L5406" s="25" t="s">
        <v>178</v>
      </c>
      <c r="M5406" s="25" t="s">
        <v>171</v>
      </c>
      <c r="N5406" s="28" t="n">
        <v>5482</v>
      </c>
      <c r="O5406" s="25" t="s">
        <v>54</v>
      </c>
      <c r="P5406" s="29" t="n">
        <v>42883</v>
      </c>
      <c r="Q5406" s="29" t="n">
        <v>42958</v>
      </c>
      <c r="R5406" s="28" t="n">
        <v>5695</v>
      </c>
      <c r="S5406" s="28" t="n">
        <f aca="false">IF(O5406="Won",R5406,IF(O5406="Lost",0,N5406))</f>
        <v>5695</v>
      </c>
      <c r="T5406" s="30" t="n">
        <f aca="false">IF(AND(P5406&lt;&gt;"",Q5406&lt;&gt;""),Q5406-P5406,"")</f>
        <v>75</v>
      </c>
      <c r="U5406" s="30" t="str">
        <f aca="false">IF(AND(O5406="Engaging",P5406&lt;&gt;""),'Leia-me'!$B$5-P5406,"")</f>
        <v/>
      </c>
      <c r="V5406" s="25" t="str">
        <f aca="false">IF(O5406&lt;&gt;"Engaging","",IF(U5406&lt;='Leia-me'!$B$6,"Saudável",IF(U5406&lt;='Leia-me'!$B$7,"Esfriando",IF(U5406&lt;='Leia-me'!$B$8,"Última chance","Zumbi"))))</f>
        <v/>
      </c>
      <c r="W5406" s="25" t="n">
        <f aca="false">IF(O5406="Won",1,IF(O5406="Lost",0,""))</f>
        <v>1</v>
      </c>
      <c r="Y5406" s="25" t="str">
        <f aca="false">IF(E5406="","Sim","")</f>
        <v/>
      </c>
    </row>
    <row r="5407" customFormat="false" ht="15" hidden="false" customHeight="false" outlineLevel="0" collapsed="false">
      <c r="A5407" s="25" t="s">
        <v>5670</v>
      </c>
      <c r="B5407" s="25" t="s">
        <v>84</v>
      </c>
      <c r="C5407" s="25" t="s">
        <v>93</v>
      </c>
      <c r="D5407" s="25" t="s">
        <v>96</v>
      </c>
      <c r="E5407" s="25" t="s">
        <v>463</v>
      </c>
      <c r="F5407" s="25" t="s">
        <v>211</v>
      </c>
      <c r="G5407" s="26" t="n">
        <v>2261.05</v>
      </c>
      <c r="H5407" s="27" t="n">
        <v>3851</v>
      </c>
      <c r="I5407" s="25" t="s">
        <v>147</v>
      </c>
      <c r="K5407" s="25" t="n">
        <v>2005</v>
      </c>
      <c r="L5407" s="25" t="s">
        <v>1834</v>
      </c>
      <c r="M5407" s="25" t="s">
        <v>171</v>
      </c>
      <c r="N5407" s="28" t="n">
        <v>4821</v>
      </c>
      <c r="O5407" s="25" t="s">
        <v>54</v>
      </c>
      <c r="P5407" s="29" t="n">
        <v>42883</v>
      </c>
      <c r="Q5407" s="29" t="n">
        <v>42952</v>
      </c>
      <c r="R5407" s="28" t="n">
        <v>4462</v>
      </c>
      <c r="S5407" s="28" t="n">
        <f aca="false">IF(O5407="Won",R5407,IF(O5407="Lost",0,N5407))</f>
        <v>4462</v>
      </c>
      <c r="T5407" s="30" t="n">
        <f aca="false">IF(AND(P5407&lt;&gt;"",Q5407&lt;&gt;""),Q5407-P5407,"")</f>
        <v>69</v>
      </c>
      <c r="U5407" s="30" t="str">
        <f aca="false">IF(AND(O5407="Engaging",P5407&lt;&gt;""),'Leia-me'!$B$5-P5407,"")</f>
        <v/>
      </c>
      <c r="V5407" s="25" t="str">
        <f aca="false">IF(O5407&lt;&gt;"Engaging","",IF(U5407&lt;='Leia-me'!$B$6,"Saudável",IF(U5407&lt;='Leia-me'!$B$7,"Esfriando",IF(U5407&lt;='Leia-me'!$B$8,"Última chance","Zumbi"))))</f>
        <v/>
      </c>
      <c r="W5407" s="25" t="n">
        <f aca="false">IF(O5407="Won",1,IF(O5407="Lost",0,""))</f>
        <v>1</v>
      </c>
      <c r="X5407" s="25" t="s">
        <v>1835</v>
      </c>
      <c r="Y5407" s="25" t="str">
        <f aca="false">IF(E5407="","Sim","")</f>
        <v/>
      </c>
    </row>
    <row r="5408" customFormat="false" ht="15" hidden="false" customHeight="false" outlineLevel="0" collapsed="false">
      <c r="A5408" s="25" t="s">
        <v>5671</v>
      </c>
      <c r="B5408" s="25" t="s">
        <v>84</v>
      </c>
      <c r="C5408" s="25" t="s">
        <v>93</v>
      </c>
      <c r="D5408" s="25" t="s">
        <v>96</v>
      </c>
      <c r="E5408" s="25" t="s">
        <v>1156</v>
      </c>
      <c r="F5408" s="25" t="s">
        <v>185</v>
      </c>
      <c r="G5408" s="26" t="n">
        <v>1242.32</v>
      </c>
      <c r="H5408" s="27" t="n">
        <v>3027</v>
      </c>
      <c r="I5408" s="25" t="s">
        <v>147</v>
      </c>
      <c r="J5408" s="25" t="s">
        <v>193</v>
      </c>
      <c r="K5408" s="25" t="n">
        <v>1993</v>
      </c>
      <c r="L5408" s="25" t="s">
        <v>160</v>
      </c>
      <c r="M5408" s="25" t="s">
        <v>149</v>
      </c>
      <c r="N5408" s="28" t="n">
        <v>3393</v>
      </c>
      <c r="O5408" s="25" t="s">
        <v>54</v>
      </c>
      <c r="P5408" s="29" t="n">
        <v>42884</v>
      </c>
      <c r="Q5408" s="29" t="n">
        <v>42897</v>
      </c>
      <c r="R5408" s="28" t="n">
        <v>3313</v>
      </c>
      <c r="S5408" s="28" t="n">
        <f aca="false">IF(O5408="Won",R5408,IF(O5408="Lost",0,N5408))</f>
        <v>3313</v>
      </c>
      <c r="T5408" s="30" t="n">
        <f aca="false">IF(AND(P5408&lt;&gt;"",Q5408&lt;&gt;""),Q5408-P5408,"")</f>
        <v>13</v>
      </c>
      <c r="U5408" s="30" t="str">
        <f aca="false">IF(AND(O5408="Engaging",P5408&lt;&gt;""),'Leia-me'!$B$5-P5408,"")</f>
        <v/>
      </c>
      <c r="V5408" s="25" t="str">
        <f aca="false">IF(O5408&lt;&gt;"Engaging","",IF(U5408&lt;='Leia-me'!$B$6,"Saudável",IF(U5408&lt;='Leia-me'!$B$7,"Esfriando",IF(U5408&lt;='Leia-me'!$B$8,"Última chance","Zumbi"))))</f>
        <v/>
      </c>
      <c r="W5408" s="25" t="n">
        <f aca="false">IF(O5408="Won",1,IF(O5408="Lost",0,""))</f>
        <v>1</v>
      </c>
      <c r="Y5408" s="25" t="str">
        <f aca="false">IF(E5408="","Sim","")</f>
        <v/>
      </c>
    </row>
    <row r="5409" customFormat="false" ht="15" hidden="false" customHeight="false" outlineLevel="0" collapsed="false">
      <c r="A5409" s="25" t="s">
        <v>5672</v>
      </c>
      <c r="B5409" s="25" t="s">
        <v>84</v>
      </c>
      <c r="C5409" s="25" t="s">
        <v>93</v>
      </c>
      <c r="D5409" s="25" t="s">
        <v>96</v>
      </c>
      <c r="E5409" s="25" t="s">
        <v>218</v>
      </c>
      <c r="F5409" s="25" t="s">
        <v>146</v>
      </c>
      <c r="G5409" s="26" t="n">
        <v>4.54</v>
      </c>
      <c r="H5409" s="27" t="n">
        <v>9</v>
      </c>
      <c r="I5409" s="25" t="s">
        <v>147</v>
      </c>
      <c r="K5409" s="25" t="n">
        <v>2017</v>
      </c>
      <c r="L5409" s="25" t="s">
        <v>186</v>
      </c>
      <c r="M5409" s="25" t="s">
        <v>171</v>
      </c>
      <c r="N5409" s="28" t="n">
        <v>550</v>
      </c>
      <c r="O5409" s="25" t="s">
        <v>54</v>
      </c>
      <c r="P5409" s="29" t="n">
        <v>42885</v>
      </c>
      <c r="Q5409" s="29" t="n">
        <v>42957</v>
      </c>
      <c r="R5409" s="28" t="n">
        <v>595</v>
      </c>
      <c r="S5409" s="28" t="n">
        <f aca="false">IF(O5409="Won",R5409,IF(O5409="Lost",0,N5409))</f>
        <v>595</v>
      </c>
      <c r="T5409" s="30" t="n">
        <f aca="false">IF(AND(P5409&lt;&gt;"",Q5409&lt;&gt;""),Q5409-P5409,"")</f>
        <v>72</v>
      </c>
      <c r="U5409" s="30" t="str">
        <f aca="false">IF(AND(O5409="Engaging",P5409&lt;&gt;""),'Leia-me'!$B$5-P5409,"")</f>
        <v/>
      </c>
      <c r="V5409" s="25" t="str">
        <f aca="false">IF(O5409&lt;&gt;"Engaging","",IF(U5409&lt;='Leia-me'!$B$6,"Saudável",IF(U5409&lt;='Leia-me'!$B$7,"Esfriando",IF(U5409&lt;='Leia-me'!$B$8,"Última chance","Zumbi"))))</f>
        <v/>
      </c>
      <c r="W5409" s="25" t="n">
        <f aca="false">IF(O5409="Won",1,IF(O5409="Lost",0,""))</f>
        <v>1</v>
      </c>
      <c r="Y5409" s="25" t="str">
        <f aca="false">IF(E5409="","Sim","")</f>
        <v/>
      </c>
    </row>
    <row r="5410" customFormat="false" ht="15" hidden="false" customHeight="false" outlineLevel="0" collapsed="false">
      <c r="A5410" s="25" t="s">
        <v>5673</v>
      </c>
      <c r="B5410" s="25" t="s">
        <v>84</v>
      </c>
      <c r="C5410" s="25" t="s">
        <v>93</v>
      </c>
      <c r="D5410" s="25" t="s">
        <v>96</v>
      </c>
      <c r="E5410" s="25" t="s">
        <v>1640</v>
      </c>
      <c r="F5410" s="25" t="s">
        <v>211</v>
      </c>
      <c r="G5410" s="26" t="n">
        <v>71.12</v>
      </c>
      <c r="H5410" s="27" t="n">
        <v>144</v>
      </c>
      <c r="I5410" s="25" t="s">
        <v>147</v>
      </c>
      <c r="K5410" s="25" t="n">
        <v>2010</v>
      </c>
      <c r="L5410" s="25" t="s">
        <v>160</v>
      </c>
      <c r="M5410" s="25" t="s">
        <v>149</v>
      </c>
      <c r="N5410" s="28" t="n">
        <v>3393</v>
      </c>
      <c r="O5410" s="25" t="s">
        <v>55</v>
      </c>
      <c r="P5410" s="29" t="n">
        <v>42889</v>
      </c>
      <c r="Q5410" s="29" t="n">
        <v>42974</v>
      </c>
      <c r="R5410" s="28" t="n">
        <v>0</v>
      </c>
      <c r="S5410" s="28" t="n">
        <f aca="false">IF(O5410="Won",R5410,IF(O5410="Lost",0,N5410))</f>
        <v>0</v>
      </c>
      <c r="T5410" s="30" t="n">
        <f aca="false">IF(AND(P5410&lt;&gt;"",Q5410&lt;&gt;""),Q5410-P5410,"")</f>
        <v>85</v>
      </c>
      <c r="U5410" s="30" t="str">
        <f aca="false">IF(AND(O5410="Engaging",P5410&lt;&gt;""),'Leia-me'!$B$5-P5410,"")</f>
        <v/>
      </c>
      <c r="V5410" s="25" t="str">
        <f aca="false">IF(O5410&lt;&gt;"Engaging","",IF(U5410&lt;='Leia-me'!$B$6,"Saudável",IF(U5410&lt;='Leia-me'!$B$7,"Esfriando",IF(U5410&lt;='Leia-me'!$B$8,"Última chance","Zumbi"))))</f>
        <v/>
      </c>
      <c r="W5410" s="25" t="n">
        <f aca="false">IF(O5410="Won",1,IF(O5410="Lost",0,""))</f>
        <v>0</v>
      </c>
      <c r="Y5410" s="25" t="str">
        <f aca="false">IF(E5410="","Sim","")</f>
        <v/>
      </c>
    </row>
    <row r="5411" customFormat="false" ht="15" hidden="false" customHeight="false" outlineLevel="0" collapsed="false">
      <c r="A5411" s="25" t="s">
        <v>5674</v>
      </c>
      <c r="B5411" s="25" t="s">
        <v>84</v>
      </c>
      <c r="C5411" s="25" t="s">
        <v>93</v>
      </c>
      <c r="D5411" s="25" t="s">
        <v>96</v>
      </c>
      <c r="E5411" s="25" t="s">
        <v>1090</v>
      </c>
      <c r="F5411" s="25" t="s">
        <v>155</v>
      </c>
      <c r="G5411" s="26" t="n">
        <v>6395.05</v>
      </c>
      <c r="H5411" s="27" t="n">
        <v>20275</v>
      </c>
      <c r="I5411" s="25" t="s">
        <v>147</v>
      </c>
      <c r="K5411" s="25" t="n">
        <v>1994</v>
      </c>
      <c r="L5411" s="25" t="s">
        <v>148</v>
      </c>
      <c r="M5411" s="25" t="s">
        <v>149</v>
      </c>
      <c r="N5411" s="28" t="n">
        <v>55</v>
      </c>
      <c r="O5411" s="25" t="s">
        <v>55</v>
      </c>
      <c r="P5411" s="29" t="n">
        <v>42890</v>
      </c>
      <c r="Q5411" s="29" t="n">
        <v>42953</v>
      </c>
      <c r="R5411" s="28" t="n">
        <v>0</v>
      </c>
      <c r="S5411" s="28" t="n">
        <f aca="false">IF(O5411="Won",R5411,IF(O5411="Lost",0,N5411))</f>
        <v>0</v>
      </c>
      <c r="T5411" s="30" t="n">
        <f aca="false">IF(AND(P5411&lt;&gt;"",Q5411&lt;&gt;""),Q5411-P5411,"")</f>
        <v>63</v>
      </c>
      <c r="U5411" s="30" t="str">
        <f aca="false">IF(AND(O5411="Engaging",P5411&lt;&gt;""),'Leia-me'!$B$5-P5411,"")</f>
        <v/>
      </c>
      <c r="V5411" s="25" t="str">
        <f aca="false">IF(O5411&lt;&gt;"Engaging","",IF(U5411&lt;='Leia-me'!$B$6,"Saudável",IF(U5411&lt;='Leia-me'!$B$7,"Esfriando",IF(U5411&lt;='Leia-me'!$B$8,"Última chance","Zumbi"))))</f>
        <v/>
      </c>
      <c r="W5411" s="25" t="n">
        <f aca="false">IF(O5411="Won",1,IF(O5411="Lost",0,""))</f>
        <v>0</v>
      </c>
      <c r="Y5411" s="25" t="str">
        <f aca="false">IF(E5411="","Sim","")</f>
        <v/>
      </c>
    </row>
    <row r="5412" customFormat="false" ht="15" hidden="false" customHeight="false" outlineLevel="0" collapsed="false">
      <c r="A5412" s="25" t="s">
        <v>5675</v>
      </c>
      <c r="B5412" s="25" t="s">
        <v>84</v>
      </c>
      <c r="C5412" s="25" t="s">
        <v>93</v>
      </c>
      <c r="D5412" s="25" t="s">
        <v>96</v>
      </c>
      <c r="E5412" s="25" t="s">
        <v>494</v>
      </c>
      <c r="F5412" s="25" t="s">
        <v>192</v>
      </c>
      <c r="G5412" s="26" t="n">
        <v>11698.03</v>
      </c>
      <c r="H5412" s="27" t="n">
        <v>34288</v>
      </c>
      <c r="I5412" s="25" t="s">
        <v>147</v>
      </c>
      <c r="K5412" s="25" t="n">
        <v>1982</v>
      </c>
      <c r="L5412" s="25" t="s">
        <v>1834</v>
      </c>
      <c r="M5412" s="25" t="s">
        <v>171</v>
      </c>
      <c r="N5412" s="28" t="n">
        <v>4821</v>
      </c>
      <c r="O5412" s="25" t="s">
        <v>54</v>
      </c>
      <c r="P5412" s="29" t="n">
        <v>42890</v>
      </c>
      <c r="Q5412" s="29" t="n">
        <v>42900</v>
      </c>
      <c r="R5412" s="28" t="n">
        <v>4612</v>
      </c>
      <c r="S5412" s="28" t="n">
        <f aca="false">IF(O5412="Won",R5412,IF(O5412="Lost",0,N5412))</f>
        <v>4612</v>
      </c>
      <c r="T5412" s="30" t="n">
        <f aca="false">IF(AND(P5412&lt;&gt;"",Q5412&lt;&gt;""),Q5412-P5412,"")</f>
        <v>10</v>
      </c>
      <c r="U5412" s="30" t="str">
        <f aca="false">IF(AND(O5412="Engaging",P5412&lt;&gt;""),'Leia-me'!$B$5-P5412,"")</f>
        <v/>
      </c>
      <c r="V5412" s="25" t="str">
        <f aca="false">IF(O5412&lt;&gt;"Engaging","",IF(U5412&lt;='Leia-me'!$B$6,"Saudável",IF(U5412&lt;='Leia-me'!$B$7,"Esfriando",IF(U5412&lt;='Leia-me'!$B$8,"Última chance","Zumbi"))))</f>
        <v/>
      </c>
      <c r="W5412" s="25" t="n">
        <f aca="false">IF(O5412="Won",1,IF(O5412="Lost",0,""))</f>
        <v>1</v>
      </c>
      <c r="X5412" s="25" t="s">
        <v>1835</v>
      </c>
      <c r="Y5412" s="25" t="str">
        <f aca="false">IF(E5412="","Sim","")</f>
        <v/>
      </c>
    </row>
    <row r="5413" customFormat="false" ht="15" hidden="false" customHeight="false" outlineLevel="0" collapsed="false">
      <c r="A5413" s="25" t="s">
        <v>5676</v>
      </c>
      <c r="B5413" s="25" t="s">
        <v>84</v>
      </c>
      <c r="C5413" s="25" t="s">
        <v>93</v>
      </c>
      <c r="D5413" s="25" t="s">
        <v>96</v>
      </c>
      <c r="E5413" s="25" t="s">
        <v>3373</v>
      </c>
      <c r="F5413" s="25" t="s">
        <v>192</v>
      </c>
      <c r="G5413" s="26" t="n">
        <v>4478.47</v>
      </c>
      <c r="H5413" s="27" t="n">
        <v>13809</v>
      </c>
      <c r="I5413" s="25" t="s">
        <v>147</v>
      </c>
      <c r="K5413" s="25" t="n">
        <v>1979</v>
      </c>
      <c r="L5413" s="25" t="s">
        <v>1834</v>
      </c>
      <c r="M5413" s="25" t="s">
        <v>171</v>
      </c>
      <c r="N5413" s="28" t="n">
        <v>4821</v>
      </c>
      <c r="O5413" s="25" t="s">
        <v>54</v>
      </c>
      <c r="P5413" s="29" t="n">
        <v>42890</v>
      </c>
      <c r="Q5413" s="29" t="n">
        <v>42906</v>
      </c>
      <c r="R5413" s="28" t="n">
        <v>4308</v>
      </c>
      <c r="S5413" s="28" t="n">
        <f aca="false">IF(O5413="Won",R5413,IF(O5413="Lost",0,N5413))</f>
        <v>4308</v>
      </c>
      <c r="T5413" s="30" t="n">
        <f aca="false">IF(AND(P5413&lt;&gt;"",Q5413&lt;&gt;""),Q5413-P5413,"")</f>
        <v>16</v>
      </c>
      <c r="U5413" s="30" t="str">
        <f aca="false">IF(AND(O5413="Engaging",P5413&lt;&gt;""),'Leia-me'!$B$5-P5413,"")</f>
        <v/>
      </c>
      <c r="V5413" s="25" t="str">
        <f aca="false">IF(O5413&lt;&gt;"Engaging","",IF(U5413&lt;='Leia-me'!$B$6,"Saudável",IF(U5413&lt;='Leia-me'!$B$7,"Esfriando",IF(U5413&lt;='Leia-me'!$B$8,"Última chance","Zumbi"))))</f>
        <v/>
      </c>
      <c r="W5413" s="25" t="n">
        <f aca="false">IF(O5413="Won",1,IF(O5413="Lost",0,""))</f>
        <v>1</v>
      </c>
      <c r="X5413" s="25" t="s">
        <v>1835</v>
      </c>
      <c r="Y5413" s="25" t="str">
        <f aca="false">IF(E5413="","Sim","")</f>
        <v/>
      </c>
    </row>
    <row r="5414" customFormat="false" ht="15" hidden="false" customHeight="false" outlineLevel="0" collapsed="false">
      <c r="A5414" s="25" t="s">
        <v>5677</v>
      </c>
      <c r="B5414" s="25" t="s">
        <v>84</v>
      </c>
      <c r="C5414" s="25" t="s">
        <v>93</v>
      </c>
      <c r="D5414" s="25" t="s">
        <v>96</v>
      </c>
      <c r="E5414" s="25" t="s">
        <v>1347</v>
      </c>
      <c r="F5414" s="25" t="s">
        <v>165</v>
      </c>
      <c r="G5414" s="26" t="n">
        <v>665.06</v>
      </c>
      <c r="H5414" s="27" t="n">
        <v>1095</v>
      </c>
      <c r="I5414" s="25" t="s">
        <v>147</v>
      </c>
      <c r="K5414" s="25" t="n">
        <v>1989</v>
      </c>
      <c r="L5414" s="25" t="s">
        <v>160</v>
      </c>
      <c r="M5414" s="25" t="s">
        <v>149</v>
      </c>
      <c r="N5414" s="28" t="n">
        <v>3393</v>
      </c>
      <c r="O5414" s="25" t="s">
        <v>54</v>
      </c>
      <c r="P5414" s="29" t="n">
        <v>42890</v>
      </c>
      <c r="Q5414" s="29" t="n">
        <v>42982</v>
      </c>
      <c r="R5414" s="28" t="n">
        <v>2876</v>
      </c>
      <c r="S5414" s="28" t="n">
        <f aca="false">IF(O5414="Won",R5414,IF(O5414="Lost",0,N5414))</f>
        <v>2876</v>
      </c>
      <c r="T5414" s="30" t="n">
        <f aca="false">IF(AND(P5414&lt;&gt;"",Q5414&lt;&gt;""),Q5414-P5414,"")</f>
        <v>92</v>
      </c>
      <c r="U5414" s="30" t="str">
        <f aca="false">IF(AND(O5414="Engaging",P5414&lt;&gt;""),'Leia-me'!$B$5-P5414,"")</f>
        <v/>
      </c>
      <c r="V5414" s="25" t="str">
        <f aca="false">IF(O5414&lt;&gt;"Engaging","",IF(U5414&lt;='Leia-me'!$B$6,"Saudável",IF(U5414&lt;='Leia-me'!$B$7,"Esfriando",IF(U5414&lt;='Leia-me'!$B$8,"Última chance","Zumbi"))))</f>
        <v/>
      </c>
      <c r="W5414" s="25" t="n">
        <f aca="false">IF(O5414="Won",1,IF(O5414="Lost",0,""))</f>
        <v>1</v>
      </c>
      <c r="Y5414" s="25" t="str">
        <f aca="false">IF(E5414="","Sim","")</f>
        <v/>
      </c>
    </row>
    <row r="5415" customFormat="false" ht="15" hidden="false" customHeight="false" outlineLevel="0" collapsed="false">
      <c r="A5415" s="25" t="s">
        <v>5678</v>
      </c>
      <c r="B5415" s="25" t="s">
        <v>84</v>
      </c>
      <c r="C5415" s="25" t="s">
        <v>93</v>
      </c>
      <c r="D5415" s="25" t="s">
        <v>96</v>
      </c>
      <c r="E5415" s="25" t="s">
        <v>663</v>
      </c>
      <c r="F5415" s="25" t="s">
        <v>146</v>
      </c>
      <c r="G5415" s="26" t="n">
        <v>326.82</v>
      </c>
      <c r="H5415" s="27" t="n">
        <v>1016</v>
      </c>
      <c r="I5415" s="25" t="s">
        <v>147</v>
      </c>
      <c r="K5415" s="25" t="n">
        <v>1991</v>
      </c>
      <c r="L5415" s="25" t="s">
        <v>170</v>
      </c>
      <c r="M5415" s="25" t="s">
        <v>171</v>
      </c>
      <c r="N5415" s="28" t="n">
        <v>1096</v>
      </c>
      <c r="O5415" s="25" t="s">
        <v>54</v>
      </c>
      <c r="P5415" s="29" t="n">
        <v>42892</v>
      </c>
      <c r="Q5415" s="29" t="n">
        <v>42970</v>
      </c>
      <c r="R5415" s="28" t="n">
        <v>1036</v>
      </c>
      <c r="S5415" s="28" t="n">
        <f aca="false">IF(O5415="Won",R5415,IF(O5415="Lost",0,N5415))</f>
        <v>1036</v>
      </c>
      <c r="T5415" s="30" t="n">
        <f aca="false">IF(AND(P5415&lt;&gt;"",Q5415&lt;&gt;""),Q5415-P5415,"")</f>
        <v>78</v>
      </c>
      <c r="U5415" s="30" t="str">
        <f aca="false">IF(AND(O5415="Engaging",P5415&lt;&gt;""),'Leia-me'!$B$5-P5415,"")</f>
        <v/>
      </c>
      <c r="V5415" s="25" t="str">
        <f aca="false">IF(O5415&lt;&gt;"Engaging","",IF(U5415&lt;='Leia-me'!$B$6,"Saudável",IF(U5415&lt;='Leia-me'!$B$7,"Esfriando",IF(U5415&lt;='Leia-me'!$B$8,"Última chance","Zumbi"))))</f>
        <v/>
      </c>
      <c r="W5415" s="25" t="n">
        <f aca="false">IF(O5415="Won",1,IF(O5415="Lost",0,""))</f>
        <v>1</v>
      </c>
      <c r="Y5415" s="25" t="str">
        <f aca="false">IF(E5415="","Sim","")</f>
        <v/>
      </c>
    </row>
    <row r="5416" customFormat="false" ht="15" hidden="false" customHeight="false" outlineLevel="0" collapsed="false">
      <c r="A5416" s="25" t="s">
        <v>5679</v>
      </c>
      <c r="B5416" s="25" t="s">
        <v>84</v>
      </c>
      <c r="C5416" s="25" t="s">
        <v>93</v>
      </c>
      <c r="D5416" s="25" t="s">
        <v>96</v>
      </c>
      <c r="E5416" s="25" t="s">
        <v>193</v>
      </c>
      <c r="F5416" s="25" t="s">
        <v>185</v>
      </c>
      <c r="G5416" s="26" t="n">
        <v>1100.04</v>
      </c>
      <c r="H5416" s="27" t="n">
        <v>2822</v>
      </c>
      <c r="I5416" s="25" t="s">
        <v>147</v>
      </c>
      <c r="K5416" s="25" t="n">
        <v>1996</v>
      </c>
      <c r="L5416" s="25" t="s">
        <v>1834</v>
      </c>
      <c r="M5416" s="25" t="s">
        <v>171</v>
      </c>
      <c r="N5416" s="28" t="n">
        <v>4821</v>
      </c>
      <c r="O5416" s="25" t="s">
        <v>55</v>
      </c>
      <c r="P5416" s="29" t="n">
        <v>42894</v>
      </c>
      <c r="Q5416" s="29" t="n">
        <v>42974</v>
      </c>
      <c r="R5416" s="28" t="n">
        <v>0</v>
      </c>
      <c r="S5416" s="28" t="n">
        <f aca="false">IF(O5416="Won",R5416,IF(O5416="Lost",0,N5416))</f>
        <v>0</v>
      </c>
      <c r="T5416" s="30" t="n">
        <f aca="false">IF(AND(P5416&lt;&gt;"",Q5416&lt;&gt;""),Q5416-P5416,"")</f>
        <v>80</v>
      </c>
      <c r="U5416" s="30" t="str">
        <f aca="false">IF(AND(O5416="Engaging",P5416&lt;&gt;""),'Leia-me'!$B$5-P5416,"")</f>
        <v/>
      </c>
      <c r="V5416" s="25" t="str">
        <f aca="false">IF(O5416&lt;&gt;"Engaging","",IF(U5416&lt;='Leia-me'!$B$6,"Saudável",IF(U5416&lt;='Leia-me'!$B$7,"Esfriando",IF(U5416&lt;='Leia-me'!$B$8,"Última chance","Zumbi"))))</f>
        <v/>
      </c>
      <c r="W5416" s="25" t="n">
        <f aca="false">IF(O5416="Won",1,IF(O5416="Lost",0,""))</f>
        <v>0</v>
      </c>
      <c r="X5416" s="25" t="s">
        <v>1835</v>
      </c>
      <c r="Y5416" s="25" t="str">
        <f aca="false">IF(E5416="","Sim","")</f>
        <v/>
      </c>
    </row>
    <row r="5417" customFormat="false" ht="15" hidden="false" customHeight="false" outlineLevel="0" collapsed="false">
      <c r="A5417" s="25" t="s">
        <v>5680</v>
      </c>
      <c r="B5417" s="25" t="s">
        <v>84</v>
      </c>
      <c r="C5417" s="25" t="s">
        <v>93</v>
      </c>
      <c r="D5417" s="25" t="s">
        <v>96</v>
      </c>
      <c r="E5417" s="25" t="s">
        <v>639</v>
      </c>
      <c r="F5417" s="25" t="s">
        <v>211</v>
      </c>
      <c r="G5417" s="26" t="n">
        <v>1419.98</v>
      </c>
      <c r="H5417" s="27" t="n">
        <v>4018</v>
      </c>
      <c r="I5417" s="25" t="s">
        <v>147</v>
      </c>
      <c r="K5417" s="25" t="n">
        <v>2003</v>
      </c>
      <c r="L5417" s="25" t="s">
        <v>1834</v>
      </c>
      <c r="M5417" s="25" t="s">
        <v>171</v>
      </c>
      <c r="N5417" s="28" t="n">
        <v>4821</v>
      </c>
      <c r="O5417" s="25" t="s">
        <v>54</v>
      </c>
      <c r="P5417" s="29" t="n">
        <v>42894</v>
      </c>
      <c r="Q5417" s="29" t="n">
        <v>42975</v>
      </c>
      <c r="R5417" s="28" t="n">
        <v>4780</v>
      </c>
      <c r="S5417" s="28" t="n">
        <f aca="false">IF(O5417="Won",R5417,IF(O5417="Lost",0,N5417))</f>
        <v>4780</v>
      </c>
      <c r="T5417" s="30" t="n">
        <f aca="false">IF(AND(P5417&lt;&gt;"",Q5417&lt;&gt;""),Q5417-P5417,"")</f>
        <v>81</v>
      </c>
      <c r="U5417" s="30" t="str">
        <f aca="false">IF(AND(O5417="Engaging",P5417&lt;&gt;""),'Leia-me'!$B$5-P5417,"")</f>
        <v/>
      </c>
      <c r="V5417" s="25" t="str">
        <f aca="false">IF(O5417&lt;&gt;"Engaging","",IF(U5417&lt;='Leia-me'!$B$6,"Saudável",IF(U5417&lt;='Leia-me'!$B$7,"Esfriando",IF(U5417&lt;='Leia-me'!$B$8,"Última chance","Zumbi"))))</f>
        <v/>
      </c>
      <c r="W5417" s="25" t="n">
        <f aca="false">IF(O5417="Won",1,IF(O5417="Lost",0,""))</f>
        <v>1</v>
      </c>
      <c r="X5417" s="25" t="s">
        <v>1835</v>
      </c>
      <c r="Y5417" s="25" t="str">
        <f aca="false">IF(E5417="","Sim","")</f>
        <v/>
      </c>
    </row>
    <row r="5418" customFormat="false" ht="15" hidden="false" customHeight="false" outlineLevel="0" collapsed="false">
      <c r="A5418" s="25" t="s">
        <v>5681</v>
      </c>
      <c r="B5418" s="25" t="s">
        <v>84</v>
      </c>
      <c r="C5418" s="25" t="s">
        <v>93</v>
      </c>
      <c r="D5418" s="25" t="s">
        <v>96</v>
      </c>
      <c r="E5418" s="25" t="s">
        <v>3373</v>
      </c>
      <c r="F5418" s="25" t="s">
        <v>192</v>
      </c>
      <c r="G5418" s="26" t="n">
        <v>4478.47</v>
      </c>
      <c r="H5418" s="27" t="n">
        <v>13809</v>
      </c>
      <c r="I5418" s="25" t="s">
        <v>147</v>
      </c>
      <c r="K5418" s="25" t="n">
        <v>1979</v>
      </c>
      <c r="L5418" s="25" t="s">
        <v>1834</v>
      </c>
      <c r="M5418" s="25" t="s">
        <v>171</v>
      </c>
      <c r="N5418" s="28" t="n">
        <v>4821</v>
      </c>
      <c r="O5418" s="25" t="s">
        <v>54</v>
      </c>
      <c r="P5418" s="29" t="n">
        <v>42895</v>
      </c>
      <c r="Q5418" s="29" t="n">
        <v>42949</v>
      </c>
      <c r="R5418" s="28" t="n">
        <v>4517</v>
      </c>
      <c r="S5418" s="28" t="n">
        <f aca="false">IF(O5418="Won",R5418,IF(O5418="Lost",0,N5418))</f>
        <v>4517</v>
      </c>
      <c r="T5418" s="30" t="n">
        <f aca="false">IF(AND(P5418&lt;&gt;"",Q5418&lt;&gt;""),Q5418-P5418,"")</f>
        <v>54</v>
      </c>
      <c r="U5418" s="30" t="str">
        <f aca="false">IF(AND(O5418="Engaging",P5418&lt;&gt;""),'Leia-me'!$B$5-P5418,"")</f>
        <v/>
      </c>
      <c r="V5418" s="25" t="str">
        <f aca="false">IF(O5418&lt;&gt;"Engaging","",IF(U5418&lt;='Leia-me'!$B$6,"Saudável",IF(U5418&lt;='Leia-me'!$B$7,"Esfriando",IF(U5418&lt;='Leia-me'!$B$8,"Última chance","Zumbi"))))</f>
        <v/>
      </c>
      <c r="W5418" s="25" t="n">
        <f aca="false">IF(O5418="Won",1,IF(O5418="Lost",0,""))</f>
        <v>1</v>
      </c>
      <c r="X5418" s="25" t="s">
        <v>1835</v>
      </c>
      <c r="Y5418" s="25" t="str">
        <f aca="false">IF(E5418="","Sim","")</f>
        <v/>
      </c>
    </row>
    <row r="5419" customFormat="false" ht="15" hidden="false" customHeight="false" outlineLevel="0" collapsed="false">
      <c r="A5419" s="25" t="s">
        <v>5682</v>
      </c>
      <c r="B5419" s="25" t="s">
        <v>84</v>
      </c>
      <c r="C5419" s="25" t="s">
        <v>93</v>
      </c>
      <c r="D5419" s="25" t="s">
        <v>96</v>
      </c>
      <c r="E5419" s="25" t="s">
        <v>1189</v>
      </c>
      <c r="F5419" s="25" t="s">
        <v>211</v>
      </c>
      <c r="G5419" s="26" t="n">
        <v>702.72</v>
      </c>
      <c r="H5419" s="27" t="n">
        <v>1831</v>
      </c>
      <c r="I5419" s="25" t="s">
        <v>147</v>
      </c>
      <c r="K5419" s="25" t="n">
        <v>2004</v>
      </c>
      <c r="L5419" s="25" t="s">
        <v>178</v>
      </c>
      <c r="M5419" s="25" t="s">
        <v>171</v>
      </c>
      <c r="N5419" s="28" t="n">
        <v>5482</v>
      </c>
      <c r="O5419" s="25" t="s">
        <v>54</v>
      </c>
      <c r="P5419" s="29" t="n">
        <v>42896</v>
      </c>
      <c r="Q5419" s="29" t="n">
        <v>42999</v>
      </c>
      <c r="R5419" s="28" t="n">
        <v>5051</v>
      </c>
      <c r="S5419" s="28" t="n">
        <f aca="false">IF(O5419="Won",R5419,IF(O5419="Lost",0,N5419))</f>
        <v>5051</v>
      </c>
      <c r="T5419" s="30" t="n">
        <f aca="false">IF(AND(P5419&lt;&gt;"",Q5419&lt;&gt;""),Q5419-P5419,"")</f>
        <v>103</v>
      </c>
      <c r="U5419" s="30" t="str">
        <f aca="false">IF(AND(O5419="Engaging",P5419&lt;&gt;""),'Leia-me'!$B$5-P5419,"")</f>
        <v/>
      </c>
      <c r="V5419" s="25" t="str">
        <f aca="false">IF(O5419&lt;&gt;"Engaging","",IF(U5419&lt;='Leia-me'!$B$6,"Saudável",IF(U5419&lt;='Leia-me'!$B$7,"Esfriando",IF(U5419&lt;='Leia-me'!$B$8,"Última chance","Zumbi"))))</f>
        <v/>
      </c>
      <c r="W5419" s="25" t="n">
        <f aca="false">IF(O5419="Won",1,IF(O5419="Lost",0,""))</f>
        <v>1</v>
      </c>
      <c r="Y5419" s="25" t="str">
        <f aca="false">IF(E5419="","Sim","")</f>
        <v/>
      </c>
    </row>
    <row r="5420" customFormat="false" ht="15" hidden="false" customHeight="false" outlineLevel="0" collapsed="false">
      <c r="A5420" s="25" t="s">
        <v>5683</v>
      </c>
      <c r="B5420" s="25" t="s">
        <v>84</v>
      </c>
      <c r="C5420" s="25" t="s">
        <v>93</v>
      </c>
      <c r="D5420" s="25" t="s">
        <v>96</v>
      </c>
      <c r="E5420" s="25" t="s">
        <v>1156</v>
      </c>
      <c r="F5420" s="25" t="s">
        <v>185</v>
      </c>
      <c r="G5420" s="26" t="n">
        <v>1242.32</v>
      </c>
      <c r="H5420" s="27" t="n">
        <v>3027</v>
      </c>
      <c r="I5420" s="25" t="s">
        <v>147</v>
      </c>
      <c r="J5420" s="25" t="s">
        <v>193</v>
      </c>
      <c r="K5420" s="25" t="n">
        <v>1993</v>
      </c>
      <c r="L5420" s="25" t="s">
        <v>186</v>
      </c>
      <c r="M5420" s="25" t="s">
        <v>171</v>
      </c>
      <c r="N5420" s="28" t="n">
        <v>550</v>
      </c>
      <c r="O5420" s="25" t="s">
        <v>55</v>
      </c>
      <c r="P5420" s="29" t="n">
        <v>42897</v>
      </c>
      <c r="Q5420" s="29" t="n">
        <v>42976</v>
      </c>
      <c r="R5420" s="28" t="n">
        <v>0</v>
      </c>
      <c r="S5420" s="28" t="n">
        <f aca="false">IF(O5420="Won",R5420,IF(O5420="Lost",0,N5420))</f>
        <v>0</v>
      </c>
      <c r="T5420" s="30" t="n">
        <f aca="false">IF(AND(P5420&lt;&gt;"",Q5420&lt;&gt;""),Q5420-P5420,"")</f>
        <v>79</v>
      </c>
      <c r="U5420" s="30" t="str">
        <f aca="false">IF(AND(O5420="Engaging",P5420&lt;&gt;""),'Leia-me'!$B$5-P5420,"")</f>
        <v/>
      </c>
      <c r="V5420" s="25" t="str">
        <f aca="false">IF(O5420&lt;&gt;"Engaging","",IF(U5420&lt;='Leia-me'!$B$6,"Saudável",IF(U5420&lt;='Leia-me'!$B$7,"Esfriando",IF(U5420&lt;='Leia-me'!$B$8,"Última chance","Zumbi"))))</f>
        <v/>
      </c>
      <c r="W5420" s="25" t="n">
        <f aca="false">IF(O5420="Won",1,IF(O5420="Lost",0,""))</f>
        <v>0</v>
      </c>
      <c r="Y5420" s="25" t="str">
        <f aca="false">IF(E5420="","Sim","")</f>
        <v/>
      </c>
    </row>
    <row r="5421" customFormat="false" ht="15" hidden="false" customHeight="false" outlineLevel="0" collapsed="false">
      <c r="A5421" s="25" t="s">
        <v>5684</v>
      </c>
      <c r="B5421" s="25" t="s">
        <v>84</v>
      </c>
      <c r="C5421" s="25" t="s">
        <v>93</v>
      </c>
      <c r="D5421" s="25" t="s">
        <v>96</v>
      </c>
      <c r="E5421" s="25" t="s">
        <v>1371</v>
      </c>
      <c r="F5421" s="25" t="s">
        <v>185</v>
      </c>
      <c r="G5421" s="26" t="n">
        <v>40.79</v>
      </c>
      <c r="H5421" s="27" t="n">
        <v>142</v>
      </c>
      <c r="I5421" s="25" t="s">
        <v>1372</v>
      </c>
      <c r="K5421" s="25" t="n">
        <v>2011</v>
      </c>
      <c r="L5421" s="25" t="s">
        <v>1834</v>
      </c>
      <c r="M5421" s="25" t="s">
        <v>171</v>
      </c>
      <c r="N5421" s="28" t="n">
        <v>4821</v>
      </c>
      <c r="O5421" s="25" t="s">
        <v>55</v>
      </c>
      <c r="P5421" s="29" t="n">
        <v>42898</v>
      </c>
      <c r="Q5421" s="29" t="n">
        <v>42912</v>
      </c>
      <c r="R5421" s="28" t="n">
        <v>0</v>
      </c>
      <c r="S5421" s="28" t="n">
        <f aca="false">IF(O5421="Won",R5421,IF(O5421="Lost",0,N5421))</f>
        <v>0</v>
      </c>
      <c r="T5421" s="30" t="n">
        <f aca="false">IF(AND(P5421&lt;&gt;"",Q5421&lt;&gt;""),Q5421-P5421,"")</f>
        <v>14</v>
      </c>
      <c r="U5421" s="30" t="str">
        <f aca="false">IF(AND(O5421="Engaging",P5421&lt;&gt;""),'Leia-me'!$B$5-P5421,"")</f>
        <v/>
      </c>
      <c r="V5421" s="25" t="str">
        <f aca="false">IF(O5421&lt;&gt;"Engaging","",IF(U5421&lt;='Leia-me'!$B$6,"Saudável",IF(U5421&lt;='Leia-me'!$B$7,"Esfriando",IF(U5421&lt;='Leia-me'!$B$8,"Última chance","Zumbi"))))</f>
        <v/>
      </c>
      <c r="W5421" s="25" t="n">
        <f aca="false">IF(O5421="Won",1,IF(O5421="Lost",0,""))</f>
        <v>0</v>
      </c>
      <c r="X5421" s="25" t="s">
        <v>1835</v>
      </c>
      <c r="Y5421" s="25" t="str">
        <f aca="false">IF(E5421="","Sim","")</f>
        <v/>
      </c>
    </row>
    <row r="5422" customFormat="false" ht="15" hidden="false" customHeight="false" outlineLevel="0" collapsed="false">
      <c r="A5422" s="25" t="s">
        <v>5685</v>
      </c>
      <c r="B5422" s="25" t="s">
        <v>84</v>
      </c>
      <c r="C5422" s="25" t="s">
        <v>93</v>
      </c>
      <c r="D5422" s="25" t="s">
        <v>96</v>
      </c>
      <c r="E5422" s="25" t="s">
        <v>452</v>
      </c>
      <c r="F5422" s="25" t="s">
        <v>185</v>
      </c>
      <c r="G5422" s="26" t="n">
        <v>1712.68</v>
      </c>
      <c r="H5422" s="27" t="n">
        <v>3194</v>
      </c>
      <c r="I5422" s="25" t="s">
        <v>147</v>
      </c>
      <c r="J5422" s="25" t="s">
        <v>193</v>
      </c>
      <c r="K5422" s="25" t="n">
        <v>1992</v>
      </c>
      <c r="L5422" s="25" t="s">
        <v>186</v>
      </c>
      <c r="M5422" s="25" t="s">
        <v>171</v>
      </c>
      <c r="N5422" s="28" t="n">
        <v>550</v>
      </c>
      <c r="O5422" s="25" t="s">
        <v>54</v>
      </c>
      <c r="P5422" s="29" t="n">
        <v>42899</v>
      </c>
      <c r="Q5422" s="29" t="n">
        <v>42975</v>
      </c>
      <c r="R5422" s="28" t="n">
        <v>496</v>
      </c>
      <c r="S5422" s="28" t="n">
        <f aca="false">IF(O5422="Won",R5422,IF(O5422="Lost",0,N5422))</f>
        <v>496</v>
      </c>
      <c r="T5422" s="30" t="n">
        <f aca="false">IF(AND(P5422&lt;&gt;"",Q5422&lt;&gt;""),Q5422-P5422,"")</f>
        <v>76</v>
      </c>
      <c r="U5422" s="30" t="str">
        <f aca="false">IF(AND(O5422="Engaging",P5422&lt;&gt;""),'Leia-me'!$B$5-P5422,"")</f>
        <v/>
      </c>
      <c r="V5422" s="25" t="str">
        <f aca="false">IF(O5422&lt;&gt;"Engaging","",IF(U5422&lt;='Leia-me'!$B$6,"Saudável",IF(U5422&lt;='Leia-me'!$B$7,"Esfriando",IF(U5422&lt;='Leia-me'!$B$8,"Última chance","Zumbi"))))</f>
        <v/>
      </c>
      <c r="W5422" s="25" t="n">
        <f aca="false">IF(O5422="Won",1,IF(O5422="Lost",0,""))</f>
        <v>1</v>
      </c>
      <c r="Y5422" s="25" t="str">
        <f aca="false">IF(E5422="","Sim","")</f>
        <v/>
      </c>
    </row>
    <row r="5423" customFormat="false" ht="15" hidden="false" customHeight="false" outlineLevel="0" collapsed="false">
      <c r="A5423" s="25" t="s">
        <v>5686</v>
      </c>
      <c r="B5423" s="25" t="s">
        <v>84</v>
      </c>
      <c r="C5423" s="25" t="s">
        <v>93</v>
      </c>
      <c r="D5423" s="25" t="s">
        <v>96</v>
      </c>
      <c r="E5423" s="25" t="s">
        <v>661</v>
      </c>
      <c r="F5423" s="25" t="s">
        <v>146</v>
      </c>
      <c r="G5423" s="26" t="n">
        <v>251.41</v>
      </c>
      <c r="H5423" s="27" t="n">
        <v>495</v>
      </c>
      <c r="I5423" s="25" t="s">
        <v>147</v>
      </c>
      <c r="K5423" s="25" t="n">
        <v>1999</v>
      </c>
      <c r="L5423" s="25" t="s">
        <v>160</v>
      </c>
      <c r="M5423" s="25" t="s">
        <v>149</v>
      </c>
      <c r="N5423" s="28" t="n">
        <v>3393</v>
      </c>
      <c r="O5423" s="25" t="s">
        <v>55</v>
      </c>
      <c r="P5423" s="29" t="n">
        <v>42902</v>
      </c>
      <c r="Q5423" s="29" t="n">
        <v>42978</v>
      </c>
      <c r="R5423" s="28" t="n">
        <v>0</v>
      </c>
      <c r="S5423" s="28" t="n">
        <f aca="false">IF(O5423="Won",R5423,IF(O5423="Lost",0,N5423))</f>
        <v>0</v>
      </c>
      <c r="T5423" s="30" t="n">
        <f aca="false">IF(AND(P5423&lt;&gt;"",Q5423&lt;&gt;""),Q5423-P5423,"")</f>
        <v>76</v>
      </c>
      <c r="U5423" s="30" t="str">
        <f aca="false">IF(AND(O5423="Engaging",P5423&lt;&gt;""),'Leia-me'!$B$5-P5423,"")</f>
        <v/>
      </c>
      <c r="V5423" s="25" t="str">
        <f aca="false">IF(O5423&lt;&gt;"Engaging","",IF(U5423&lt;='Leia-me'!$B$6,"Saudável",IF(U5423&lt;='Leia-me'!$B$7,"Esfriando",IF(U5423&lt;='Leia-me'!$B$8,"Última chance","Zumbi"))))</f>
        <v/>
      </c>
      <c r="W5423" s="25" t="n">
        <f aca="false">IF(O5423="Won",1,IF(O5423="Lost",0,""))</f>
        <v>0</v>
      </c>
      <c r="Y5423" s="25" t="str">
        <f aca="false">IF(E5423="","Sim","")</f>
        <v/>
      </c>
    </row>
    <row r="5424" customFormat="false" ht="15" hidden="false" customHeight="false" outlineLevel="0" collapsed="false">
      <c r="A5424" s="25" t="s">
        <v>5687</v>
      </c>
      <c r="B5424" s="25" t="s">
        <v>84</v>
      </c>
      <c r="C5424" s="25" t="s">
        <v>93</v>
      </c>
      <c r="D5424" s="25" t="s">
        <v>96</v>
      </c>
      <c r="E5424" s="25" t="s">
        <v>3359</v>
      </c>
      <c r="F5424" s="25" t="s">
        <v>159</v>
      </c>
      <c r="G5424" s="26" t="n">
        <v>882.12</v>
      </c>
      <c r="H5424" s="27" t="n">
        <v>2769</v>
      </c>
      <c r="I5424" s="25" t="s">
        <v>147</v>
      </c>
      <c r="K5424" s="25" t="n">
        <v>1997</v>
      </c>
      <c r="L5424" s="25" t="s">
        <v>186</v>
      </c>
      <c r="M5424" s="25" t="s">
        <v>171</v>
      </c>
      <c r="N5424" s="28" t="n">
        <v>550</v>
      </c>
      <c r="O5424" s="25" t="s">
        <v>54</v>
      </c>
      <c r="P5424" s="29" t="n">
        <v>42902</v>
      </c>
      <c r="Q5424" s="29" t="n">
        <v>42995</v>
      </c>
      <c r="R5424" s="28" t="n">
        <v>483</v>
      </c>
      <c r="S5424" s="28" t="n">
        <f aca="false">IF(O5424="Won",R5424,IF(O5424="Lost",0,N5424))</f>
        <v>483</v>
      </c>
      <c r="T5424" s="30" t="n">
        <f aca="false">IF(AND(P5424&lt;&gt;"",Q5424&lt;&gt;""),Q5424-P5424,"")</f>
        <v>93</v>
      </c>
      <c r="U5424" s="30" t="str">
        <f aca="false">IF(AND(O5424="Engaging",P5424&lt;&gt;""),'Leia-me'!$B$5-P5424,"")</f>
        <v/>
      </c>
      <c r="V5424" s="25" t="str">
        <f aca="false">IF(O5424&lt;&gt;"Engaging","",IF(U5424&lt;='Leia-me'!$B$6,"Saudável",IF(U5424&lt;='Leia-me'!$B$7,"Esfriando",IF(U5424&lt;='Leia-me'!$B$8,"Última chance","Zumbi"))))</f>
        <v/>
      </c>
      <c r="W5424" s="25" t="n">
        <f aca="false">IF(O5424="Won",1,IF(O5424="Lost",0,""))</f>
        <v>1</v>
      </c>
      <c r="Y5424" s="25" t="str">
        <f aca="false">IF(E5424="","Sim","")</f>
        <v/>
      </c>
    </row>
    <row r="5425" customFormat="false" ht="15" hidden="false" customHeight="false" outlineLevel="0" collapsed="false">
      <c r="A5425" s="25" t="s">
        <v>5688</v>
      </c>
      <c r="B5425" s="25" t="s">
        <v>84</v>
      </c>
      <c r="C5425" s="25" t="s">
        <v>93</v>
      </c>
      <c r="D5425" s="25" t="s">
        <v>96</v>
      </c>
      <c r="E5425" s="25" t="s">
        <v>421</v>
      </c>
      <c r="F5425" s="25" t="s">
        <v>146</v>
      </c>
      <c r="G5425" s="26" t="n">
        <v>2818.38</v>
      </c>
      <c r="H5425" s="27" t="n">
        <v>6290</v>
      </c>
      <c r="I5425" s="25" t="s">
        <v>147</v>
      </c>
      <c r="K5425" s="25" t="n">
        <v>1994</v>
      </c>
      <c r="L5425" s="25" t="s">
        <v>160</v>
      </c>
      <c r="M5425" s="25" t="s">
        <v>149</v>
      </c>
      <c r="N5425" s="28" t="n">
        <v>3393</v>
      </c>
      <c r="O5425" s="25" t="s">
        <v>54</v>
      </c>
      <c r="P5425" s="29" t="n">
        <v>42906</v>
      </c>
      <c r="Q5425" s="29" t="n">
        <v>42956</v>
      </c>
      <c r="R5425" s="28" t="n">
        <v>3546</v>
      </c>
      <c r="S5425" s="28" t="n">
        <f aca="false">IF(O5425="Won",R5425,IF(O5425="Lost",0,N5425))</f>
        <v>3546</v>
      </c>
      <c r="T5425" s="30" t="n">
        <f aca="false">IF(AND(P5425&lt;&gt;"",Q5425&lt;&gt;""),Q5425-P5425,"")</f>
        <v>50</v>
      </c>
      <c r="U5425" s="30" t="str">
        <f aca="false">IF(AND(O5425="Engaging",P5425&lt;&gt;""),'Leia-me'!$B$5-P5425,"")</f>
        <v/>
      </c>
      <c r="V5425" s="25" t="str">
        <f aca="false">IF(O5425&lt;&gt;"Engaging","",IF(U5425&lt;='Leia-me'!$B$6,"Saudável",IF(U5425&lt;='Leia-me'!$B$7,"Esfriando",IF(U5425&lt;='Leia-me'!$B$8,"Última chance","Zumbi"))))</f>
        <v/>
      </c>
      <c r="W5425" s="25" t="n">
        <f aca="false">IF(O5425="Won",1,IF(O5425="Lost",0,""))</f>
        <v>1</v>
      </c>
      <c r="Y5425" s="25" t="str">
        <f aca="false">IF(E5425="","Sim","")</f>
        <v/>
      </c>
    </row>
    <row r="5426" customFormat="false" ht="15" hidden="false" customHeight="false" outlineLevel="0" collapsed="false">
      <c r="A5426" s="25" t="s">
        <v>5689</v>
      </c>
      <c r="B5426" s="25" t="s">
        <v>84</v>
      </c>
      <c r="C5426" s="25" t="s">
        <v>93</v>
      </c>
      <c r="D5426" s="25" t="s">
        <v>96</v>
      </c>
      <c r="E5426" s="25" t="s">
        <v>1347</v>
      </c>
      <c r="F5426" s="25" t="s">
        <v>165</v>
      </c>
      <c r="G5426" s="26" t="n">
        <v>665.06</v>
      </c>
      <c r="H5426" s="27" t="n">
        <v>1095</v>
      </c>
      <c r="I5426" s="25" t="s">
        <v>147</v>
      </c>
      <c r="K5426" s="25" t="n">
        <v>1989</v>
      </c>
      <c r="L5426" s="25" t="s">
        <v>186</v>
      </c>
      <c r="M5426" s="25" t="s">
        <v>171</v>
      </c>
      <c r="N5426" s="28" t="n">
        <v>550</v>
      </c>
      <c r="O5426" s="25" t="s">
        <v>54</v>
      </c>
      <c r="P5426" s="29" t="n">
        <v>42908</v>
      </c>
      <c r="Q5426" s="29" t="n">
        <v>42918</v>
      </c>
      <c r="R5426" s="28" t="n">
        <v>553</v>
      </c>
      <c r="S5426" s="28" t="n">
        <f aca="false">IF(O5426="Won",R5426,IF(O5426="Lost",0,N5426))</f>
        <v>553</v>
      </c>
      <c r="T5426" s="30" t="n">
        <f aca="false">IF(AND(P5426&lt;&gt;"",Q5426&lt;&gt;""),Q5426-P5426,"")</f>
        <v>10</v>
      </c>
      <c r="U5426" s="30" t="str">
        <f aca="false">IF(AND(O5426="Engaging",P5426&lt;&gt;""),'Leia-me'!$B$5-P5426,"")</f>
        <v/>
      </c>
      <c r="V5426" s="25" t="str">
        <f aca="false">IF(O5426&lt;&gt;"Engaging","",IF(U5426&lt;='Leia-me'!$B$6,"Saudável",IF(U5426&lt;='Leia-me'!$B$7,"Esfriando",IF(U5426&lt;='Leia-me'!$B$8,"Última chance","Zumbi"))))</f>
        <v/>
      </c>
      <c r="W5426" s="25" t="n">
        <f aca="false">IF(O5426="Won",1,IF(O5426="Lost",0,""))</f>
        <v>1</v>
      </c>
      <c r="Y5426" s="25" t="str">
        <f aca="false">IF(E5426="","Sim","")</f>
        <v/>
      </c>
    </row>
    <row r="5427" customFormat="false" ht="15" hidden="false" customHeight="false" outlineLevel="0" collapsed="false">
      <c r="A5427" s="25" t="s">
        <v>5690</v>
      </c>
      <c r="B5427" s="25" t="s">
        <v>84</v>
      </c>
      <c r="C5427" s="25" t="s">
        <v>93</v>
      </c>
      <c r="D5427" s="25" t="s">
        <v>96</v>
      </c>
      <c r="E5427" s="25" t="s">
        <v>644</v>
      </c>
      <c r="F5427" s="25" t="s">
        <v>177</v>
      </c>
      <c r="G5427" s="26" t="n">
        <v>646.1</v>
      </c>
      <c r="H5427" s="27" t="n">
        <v>883</v>
      </c>
      <c r="I5427" s="25" t="s">
        <v>147</v>
      </c>
      <c r="J5427" s="25" t="s">
        <v>199</v>
      </c>
      <c r="K5427" s="25" t="n">
        <v>1993</v>
      </c>
      <c r="L5427" s="25" t="s">
        <v>178</v>
      </c>
      <c r="M5427" s="25" t="s">
        <v>171</v>
      </c>
      <c r="N5427" s="28" t="n">
        <v>5482</v>
      </c>
      <c r="O5427" s="25" t="s">
        <v>55</v>
      </c>
      <c r="P5427" s="29" t="n">
        <v>42911</v>
      </c>
      <c r="Q5427" s="29" t="n">
        <v>42918</v>
      </c>
      <c r="R5427" s="28" t="n">
        <v>0</v>
      </c>
      <c r="S5427" s="28" t="n">
        <f aca="false">IF(O5427="Won",R5427,IF(O5427="Lost",0,N5427))</f>
        <v>0</v>
      </c>
      <c r="T5427" s="30" t="n">
        <f aca="false">IF(AND(P5427&lt;&gt;"",Q5427&lt;&gt;""),Q5427-P5427,"")</f>
        <v>7</v>
      </c>
      <c r="U5427" s="30" t="str">
        <f aca="false">IF(AND(O5427="Engaging",P5427&lt;&gt;""),'Leia-me'!$B$5-P5427,"")</f>
        <v/>
      </c>
      <c r="V5427" s="25" t="str">
        <f aca="false">IF(O5427&lt;&gt;"Engaging","",IF(U5427&lt;='Leia-me'!$B$6,"Saudável",IF(U5427&lt;='Leia-me'!$B$7,"Esfriando",IF(U5427&lt;='Leia-me'!$B$8,"Última chance","Zumbi"))))</f>
        <v/>
      </c>
      <c r="W5427" s="25" t="n">
        <f aca="false">IF(O5427="Won",1,IF(O5427="Lost",0,""))</f>
        <v>0</v>
      </c>
      <c r="Y5427" s="25" t="str">
        <f aca="false">IF(E5427="","Sim","")</f>
        <v/>
      </c>
    </row>
    <row r="5428" customFormat="false" ht="15" hidden="false" customHeight="false" outlineLevel="0" collapsed="false">
      <c r="A5428" s="25" t="s">
        <v>5691</v>
      </c>
      <c r="B5428" s="25" t="s">
        <v>84</v>
      </c>
      <c r="C5428" s="25" t="s">
        <v>93</v>
      </c>
      <c r="D5428" s="25" t="s">
        <v>96</v>
      </c>
      <c r="E5428" s="25" t="s">
        <v>1690</v>
      </c>
      <c r="F5428" s="25" t="s">
        <v>211</v>
      </c>
      <c r="G5428" s="26" t="n">
        <v>2520.83</v>
      </c>
      <c r="H5428" s="27" t="n">
        <v>3502</v>
      </c>
      <c r="I5428" s="25" t="s">
        <v>147</v>
      </c>
      <c r="K5428" s="25" t="n">
        <v>1990</v>
      </c>
      <c r="L5428" s="25" t="s">
        <v>1834</v>
      </c>
      <c r="M5428" s="25" t="s">
        <v>171</v>
      </c>
      <c r="N5428" s="28" t="n">
        <v>4821</v>
      </c>
      <c r="O5428" s="25" t="s">
        <v>55</v>
      </c>
      <c r="P5428" s="29" t="n">
        <v>42911</v>
      </c>
      <c r="Q5428" s="29" t="n">
        <v>42966</v>
      </c>
      <c r="R5428" s="28" t="n">
        <v>0</v>
      </c>
      <c r="S5428" s="28" t="n">
        <f aca="false">IF(O5428="Won",R5428,IF(O5428="Lost",0,N5428))</f>
        <v>0</v>
      </c>
      <c r="T5428" s="30" t="n">
        <f aca="false">IF(AND(P5428&lt;&gt;"",Q5428&lt;&gt;""),Q5428-P5428,"")</f>
        <v>55</v>
      </c>
      <c r="U5428" s="30" t="str">
        <f aca="false">IF(AND(O5428="Engaging",P5428&lt;&gt;""),'Leia-me'!$B$5-P5428,"")</f>
        <v/>
      </c>
      <c r="V5428" s="25" t="str">
        <f aca="false">IF(O5428&lt;&gt;"Engaging","",IF(U5428&lt;='Leia-me'!$B$6,"Saudável",IF(U5428&lt;='Leia-me'!$B$7,"Esfriando",IF(U5428&lt;='Leia-me'!$B$8,"Última chance","Zumbi"))))</f>
        <v/>
      </c>
      <c r="W5428" s="25" t="n">
        <f aca="false">IF(O5428="Won",1,IF(O5428="Lost",0,""))</f>
        <v>0</v>
      </c>
      <c r="X5428" s="25" t="s">
        <v>1835</v>
      </c>
      <c r="Y5428" s="25" t="str">
        <f aca="false">IF(E5428="","Sim","")</f>
        <v/>
      </c>
    </row>
    <row r="5429" customFormat="false" ht="15" hidden="false" customHeight="false" outlineLevel="0" collapsed="false">
      <c r="A5429" s="25" t="s">
        <v>5692</v>
      </c>
      <c r="B5429" s="25" t="s">
        <v>84</v>
      </c>
      <c r="C5429" s="25" t="s">
        <v>93</v>
      </c>
      <c r="D5429" s="25" t="s">
        <v>96</v>
      </c>
      <c r="E5429" s="25" t="s">
        <v>3373</v>
      </c>
      <c r="F5429" s="25" t="s">
        <v>192</v>
      </c>
      <c r="G5429" s="26" t="n">
        <v>4478.47</v>
      </c>
      <c r="H5429" s="27" t="n">
        <v>13809</v>
      </c>
      <c r="I5429" s="25" t="s">
        <v>147</v>
      </c>
      <c r="K5429" s="25" t="n">
        <v>1979</v>
      </c>
      <c r="L5429" s="25" t="s">
        <v>160</v>
      </c>
      <c r="M5429" s="25" t="s">
        <v>149</v>
      </c>
      <c r="N5429" s="28" t="n">
        <v>3393</v>
      </c>
      <c r="O5429" s="25" t="s">
        <v>54</v>
      </c>
      <c r="P5429" s="29" t="n">
        <v>42911</v>
      </c>
      <c r="Q5429" s="29" t="n">
        <v>42921</v>
      </c>
      <c r="R5429" s="28" t="n">
        <v>3423</v>
      </c>
      <c r="S5429" s="28" t="n">
        <f aca="false">IF(O5429="Won",R5429,IF(O5429="Lost",0,N5429))</f>
        <v>3423</v>
      </c>
      <c r="T5429" s="30" t="n">
        <f aca="false">IF(AND(P5429&lt;&gt;"",Q5429&lt;&gt;""),Q5429-P5429,"")</f>
        <v>10</v>
      </c>
      <c r="U5429" s="30" t="str">
        <f aca="false">IF(AND(O5429="Engaging",P5429&lt;&gt;""),'Leia-me'!$B$5-P5429,"")</f>
        <v/>
      </c>
      <c r="V5429" s="25" t="str">
        <f aca="false">IF(O5429&lt;&gt;"Engaging","",IF(U5429&lt;='Leia-me'!$B$6,"Saudável",IF(U5429&lt;='Leia-me'!$B$7,"Esfriando",IF(U5429&lt;='Leia-me'!$B$8,"Última chance","Zumbi"))))</f>
        <v/>
      </c>
      <c r="W5429" s="25" t="n">
        <f aca="false">IF(O5429="Won",1,IF(O5429="Lost",0,""))</f>
        <v>1</v>
      </c>
      <c r="Y5429" s="25" t="str">
        <f aca="false">IF(E5429="","Sim","")</f>
        <v/>
      </c>
    </row>
    <row r="5430" customFormat="false" ht="15" hidden="false" customHeight="false" outlineLevel="0" collapsed="false">
      <c r="A5430" s="25" t="s">
        <v>5693</v>
      </c>
      <c r="B5430" s="25" t="s">
        <v>84</v>
      </c>
      <c r="C5430" s="25" t="s">
        <v>93</v>
      </c>
      <c r="D5430" s="25" t="s">
        <v>96</v>
      </c>
      <c r="E5430" s="25" t="s">
        <v>452</v>
      </c>
      <c r="F5430" s="25" t="s">
        <v>185</v>
      </c>
      <c r="G5430" s="26" t="n">
        <v>1712.68</v>
      </c>
      <c r="H5430" s="27" t="n">
        <v>3194</v>
      </c>
      <c r="I5430" s="25" t="s">
        <v>147</v>
      </c>
      <c r="J5430" s="25" t="s">
        <v>193</v>
      </c>
      <c r="K5430" s="25" t="n">
        <v>1992</v>
      </c>
      <c r="L5430" s="25" t="s">
        <v>170</v>
      </c>
      <c r="M5430" s="25" t="s">
        <v>171</v>
      </c>
      <c r="N5430" s="28" t="n">
        <v>1096</v>
      </c>
      <c r="O5430" s="25" t="s">
        <v>55</v>
      </c>
      <c r="P5430" s="29" t="n">
        <v>42912</v>
      </c>
      <c r="Q5430" s="29" t="n">
        <v>42996</v>
      </c>
      <c r="R5430" s="28" t="n">
        <v>0</v>
      </c>
      <c r="S5430" s="28" t="n">
        <f aca="false">IF(O5430="Won",R5430,IF(O5430="Lost",0,N5430))</f>
        <v>0</v>
      </c>
      <c r="T5430" s="30" t="n">
        <f aca="false">IF(AND(P5430&lt;&gt;"",Q5430&lt;&gt;""),Q5430-P5430,"")</f>
        <v>84</v>
      </c>
      <c r="U5430" s="30" t="str">
        <f aca="false">IF(AND(O5430="Engaging",P5430&lt;&gt;""),'Leia-me'!$B$5-P5430,"")</f>
        <v/>
      </c>
      <c r="V5430" s="25" t="str">
        <f aca="false">IF(O5430&lt;&gt;"Engaging","",IF(U5430&lt;='Leia-me'!$B$6,"Saudável",IF(U5430&lt;='Leia-me'!$B$7,"Esfriando",IF(U5430&lt;='Leia-me'!$B$8,"Última chance","Zumbi"))))</f>
        <v/>
      </c>
      <c r="W5430" s="25" t="n">
        <f aca="false">IF(O5430="Won",1,IF(O5430="Lost",0,""))</f>
        <v>0</v>
      </c>
      <c r="Y5430" s="25" t="str">
        <f aca="false">IF(E5430="","Sim","")</f>
        <v/>
      </c>
    </row>
    <row r="5431" customFormat="false" ht="15" hidden="false" customHeight="false" outlineLevel="0" collapsed="false">
      <c r="A5431" s="25" t="s">
        <v>5694</v>
      </c>
      <c r="B5431" s="25" t="s">
        <v>84</v>
      </c>
      <c r="C5431" s="25" t="s">
        <v>93</v>
      </c>
      <c r="D5431" s="25" t="s">
        <v>96</v>
      </c>
      <c r="E5431" s="25" t="s">
        <v>1795</v>
      </c>
      <c r="F5431" s="25" t="s">
        <v>177</v>
      </c>
      <c r="G5431" s="26" t="n">
        <v>355.23</v>
      </c>
      <c r="H5431" s="27" t="n">
        <v>853</v>
      </c>
      <c r="I5431" s="25" t="s">
        <v>147</v>
      </c>
      <c r="K5431" s="25" t="n">
        <v>1994</v>
      </c>
      <c r="L5431" s="25" t="s">
        <v>170</v>
      </c>
      <c r="M5431" s="25" t="s">
        <v>171</v>
      </c>
      <c r="N5431" s="28" t="n">
        <v>1096</v>
      </c>
      <c r="O5431" s="25" t="s">
        <v>55</v>
      </c>
      <c r="P5431" s="29" t="n">
        <v>42912</v>
      </c>
      <c r="Q5431" s="29" t="n">
        <v>42925</v>
      </c>
      <c r="R5431" s="28" t="n">
        <v>0</v>
      </c>
      <c r="S5431" s="28" t="n">
        <f aca="false">IF(O5431="Won",R5431,IF(O5431="Lost",0,N5431))</f>
        <v>0</v>
      </c>
      <c r="T5431" s="30" t="n">
        <f aca="false">IF(AND(P5431&lt;&gt;"",Q5431&lt;&gt;""),Q5431-P5431,"")</f>
        <v>13</v>
      </c>
      <c r="U5431" s="30" t="str">
        <f aca="false">IF(AND(O5431="Engaging",P5431&lt;&gt;""),'Leia-me'!$B$5-P5431,"")</f>
        <v/>
      </c>
      <c r="V5431" s="25" t="str">
        <f aca="false">IF(O5431&lt;&gt;"Engaging","",IF(U5431&lt;='Leia-me'!$B$6,"Saudável",IF(U5431&lt;='Leia-me'!$B$7,"Esfriando",IF(U5431&lt;='Leia-me'!$B$8,"Última chance","Zumbi"))))</f>
        <v/>
      </c>
      <c r="W5431" s="25" t="n">
        <f aca="false">IF(O5431="Won",1,IF(O5431="Lost",0,""))</f>
        <v>0</v>
      </c>
      <c r="Y5431" s="25" t="str">
        <f aca="false">IF(E5431="","Sim","")</f>
        <v/>
      </c>
    </row>
    <row r="5432" customFormat="false" ht="15" hidden="false" customHeight="false" outlineLevel="0" collapsed="false">
      <c r="A5432" s="25" t="s">
        <v>5695</v>
      </c>
      <c r="B5432" s="25" t="s">
        <v>84</v>
      </c>
      <c r="C5432" s="25" t="s">
        <v>93</v>
      </c>
      <c r="D5432" s="25" t="s">
        <v>96</v>
      </c>
      <c r="E5432" s="25" t="s">
        <v>1640</v>
      </c>
      <c r="F5432" s="25" t="s">
        <v>211</v>
      </c>
      <c r="G5432" s="26" t="n">
        <v>71.12</v>
      </c>
      <c r="H5432" s="27" t="n">
        <v>144</v>
      </c>
      <c r="I5432" s="25" t="s">
        <v>147</v>
      </c>
      <c r="K5432" s="25" t="n">
        <v>2010</v>
      </c>
      <c r="L5432" s="25" t="s">
        <v>1834</v>
      </c>
      <c r="M5432" s="25" t="s">
        <v>171</v>
      </c>
      <c r="N5432" s="28" t="n">
        <v>4821</v>
      </c>
      <c r="O5432" s="25" t="s">
        <v>55</v>
      </c>
      <c r="P5432" s="29" t="n">
        <v>42912</v>
      </c>
      <c r="Q5432" s="29" t="n">
        <v>42919</v>
      </c>
      <c r="R5432" s="28" t="n">
        <v>0</v>
      </c>
      <c r="S5432" s="28" t="n">
        <f aca="false">IF(O5432="Won",R5432,IF(O5432="Lost",0,N5432))</f>
        <v>0</v>
      </c>
      <c r="T5432" s="30" t="n">
        <f aca="false">IF(AND(P5432&lt;&gt;"",Q5432&lt;&gt;""),Q5432-P5432,"")</f>
        <v>7</v>
      </c>
      <c r="U5432" s="30" t="str">
        <f aca="false">IF(AND(O5432="Engaging",P5432&lt;&gt;""),'Leia-me'!$B$5-P5432,"")</f>
        <v/>
      </c>
      <c r="V5432" s="25" t="str">
        <f aca="false">IF(O5432&lt;&gt;"Engaging","",IF(U5432&lt;='Leia-me'!$B$6,"Saudável",IF(U5432&lt;='Leia-me'!$B$7,"Esfriando",IF(U5432&lt;='Leia-me'!$B$8,"Última chance","Zumbi"))))</f>
        <v/>
      </c>
      <c r="W5432" s="25" t="n">
        <f aca="false">IF(O5432="Won",1,IF(O5432="Lost",0,""))</f>
        <v>0</v>
      </c>
      <c r="X5432" s="25" t="s">
        <v>1835</v>
      </c>
      <c r="Y5432" s="25" t="str">
        <f aca="false">IF(E5432="","Sim","")</f>
        <v/>
      </c>
    </row>
    <row r="5433" customFormat="false" ht="15" hidden="false" customHeight="false" outlineLevel="0" collapsed="false">
      <c r="A5433" s="25" t="s">
        <v>5696</v>
      </c>
      <c r="B5433" s="25" t="s">
        <v>84</v>
      </c>
      <c r="C5433" s="25" t="s">
        <v>93</v>
      </c>
      <c r="D5433" s="25" t="s">
        <v>96</v>
      </c>
      <c r="E5433" s="25" t="s">
        <v>663</v>
      </c>
      <c r="F5433" s="25" t="s">
        <v>146</v>
      </c>
      <c r="G5433" s="26" t="n">
        <v>326.82</v>
      </c>
      <c r="H5433" s="27" t="n">
        <v>1016</v>
      </c>
      <c r="I5433" s="25" t="s">
        <v>147</v>
      </c>
      <c r="K5433" s="25" t="n">
        <v>1991</v>
      </c>
      <c r="L5433" s="25" t="s">
        <v>186</v>
      </c>
      <c r="M5433" s="25" t="s">
        <v>171</v>
      </c>
      <c r="N5433" s="28" t="n">
        <v>550</v>
      </c>
      <c r="O5433" s="25" t="s">
        <v>54</v>
      </c>
      <c r="P5433" s="29" t="n">
        <v>42912</v>
      </c>
      <c r="Q5433" s="29" t="n">
        <v>42922</v>
      </c>
      <c r="R5433" s="28" t="n">
        <v>541</v>
      </c>
      <c r="S5433" s="28" t="n">
        <f aca="false">IF(O5433="Won",R5433,IF(O5433="Lost",0,N5433))</f>
        <v>541</v>
      </c>
      <c r="T5433" s="30" t="n">
        <f aca="false">IF(AND(P5433&lt;&gt;"",Q5433&lt;&gt;""),Q5433-P5433,"")</f>
        <v>10</v>
      </c>
      <c r="U5433" s="30" t="str">
        <f aca="false">IF(AND(O5433="Engaging",P5433&lt;&gt;""),'Leia-me'!$B$5-P5433,"")</f>
        <v/>
      </c>
      <c r="V5433" s="25" t="str">
        <f aca="false">IF(O5433&lt;&gt;"Engaging","",IF(U5433&lt;='Leia-me'!$B$6,"Saudável",IF(U5433&lt;='Leia-me'!$B$7,"Esfriando",IF(U5433&lt;='Leia-me'!$B$8,"Última chance","Zumbi"))))</f>
        <v/>
      </c>
      <c r="W5433" s="25" t="n">
        <f aca="false">IF(O5433="Won",1,IF(O5433="Lost",0,""))</f>
        <v>1</v>
      </c>
      <c r="Y5433" s="25" t="str">
        <f aca="false">IF(E5433="","Sim","")</f>
        <v/>
      </c>
    </row>
    <row r="5434" customFormat="false" ht="15" hidden="false" customHeight="false" outlineLevel="0" collapsed="false">
      <c r="A5434" s="25" t="s">
        <v>5697</v>
      </c>
      <c r="B5434" s="25" t="s">
        <v>84</v>
      </c>
      <c r="C5434" s="25" t="s">
        <v>93</v>
      </c>
      <c r="D5434" s="25" t="s">
        <v>96</v>
      </c>
      <c r="E5434" s="25" t="s">
        <v>3373</v>
      </c>
      <c r="F5434" s="25" t="s">
        <v>192</v>
      </c>
      <c r="G5434" s="26" t="n">
        <v>4478.47</v>
      </c>
      <c r="H5434" s="27" t="n">
        <v>13809</v>
      </c>
      <c r="I5434" s="25" t="s">
        <v>147</v>
      </c>
      <c r="K5434" s="25" t="n">
        <v>1979</v>
      </c>
      <c r="L5434" s="25" t="s">
        <v>178</v>
      </c>
      <c r="M5434" s="25" t="s">
        <v>171</v>
      </c>
      <c r="N5434" s="28" t="n">
        <v>5482</v>
      </c>
      <c r="O5434" s="25" t="s">
        <v>55</v>
      </c>
      <c r="P5434" s="29" t="n">
        <v>42913</v>
      </c>
      <c r="Q5434" s="29" t="n">
        <v>42986</v>
      </c>
      <c r="R5434" s="28" t="n">
        <v>0</v>
      </c>
      <c r="S5434" s="28" t="n">
        <f aca="false">IF(O5434="Won",R5434,IF(O5434="Lost",0,N5434))</f>
        <v>0</v>
      </c>
      <c r="T5434" s="30" t="n">
        <f aca="false">IF(AND(P5434&lt;&gt;"",Q5434&lt;&gt;""),Q5434-P5434,"")</f>
        <v>73</v>
      </c>
      <c r="U5434" s="30" t="str">
        <f aca="false">IF(AND(O5434="Engaging",P5434&lt;&gt;""),'Leia-me'!$B$5-P5434,"")</f>
        <v/>
      </c>
      <c r="V5434" s="25" t="str">
        <f aca="false">IF(O5434&lt;&gt;"Engaging","",IF(U5434&lt;='Leia-me'!$B$6,"Saudável",IF(U5434&lt;='Leia-me'!$B$7,"Esfriando",IF(U5434&lt;='Leia-me'!$B$8,"Última chance","Zumbi"))))</f>
        <v/>
      </c>
      <c r="W5434" s="25" t="n">
        <f aca="false">IF(O5434="Won",1,IF(O5434="Lost",0,""))</f>
        <v>0</v>
      </c>
      <c r="Y5434" s="25" t="str">
        <f aca="false">IF(E5434="","Sim","")</f>
        <v/>
      </c>
    </row>
    <row r="5435" customFormat="false" ht="15" hidden="false" customHeight="false" outlineLevel="0" collapsed="false">
      <c r="A5435" s="25" t="s">
        <v>5698</v>
      </c>
      <c r="B5435" s="25" t="s">
        <v>84</v>
      </c>
      <c r="C5435" s="25" t="s">
        <v>93</v>
      </c>
      <c r="D5435" s="25" t="s">
        <v>96</v>
      </c>
      <c r="E5435" s="25" t="s">
        <v>2530</v>
      </c>
      <c r="F5435" s="25" t="s">
        <v>185</v>
      </c>
      <c r="G5435" s="26" t="n">
        <v>527.11</v>
      </c>
      <c r="H5435" s="27" t="n">
        <v>1428</v>
      </c>
      <c r="I5435" s="25" t="s">
        <v>147</v>
      </c>
      <c r="J5435" s="25" t="s">
        <v>193</v>
      </c>
      <c r="K5435" s="25" t="n">
        <v>2011</v>
      </c>
      <c r="L5435" s="25" t="s">
        <v>1834</v>
      </c>
      <c r="M5435" s="25" t="s">
        <v>171</v>
      </c>
      <c r="N5435" s="28" t="n">
        <v>4821</v>
      </c>
      <c r="O5435" s="25" t="s">
        <v>54</v>
      </c>
      <c r="P5435" s="29" t="n">
        <v>42914</v>
      </c>
      <c r="Q5435" s="29" t="n">
        <v>42918</v>
      </c>
      <c r="R5435" s="28" t="n">
        <v>5064</v>
      </c>
      <c r="S5435" s="28" t="n">
        <f aca="false">IF(O5435="Won",R5435,IF(O5435="Lost",0,N5435))</f>
        <v>5064</v>
      </c>
      <c r="T5435" s="30" t="n">
        <f aca="false">IF(AND(P5435&lt;&gt;"",Q5435&lt;&gt;""),Q5435-P5435,"")</f>
        <v>4</v>
      </c>
      <c r="U5435" s="30" t="str">
        <f aca="false">IF(AND(O5435="Engaging",P5435&lt;&gt;""),'Leia-me'!$B$5-P5435,"")</f>
        <v/>
      </c>
      <c r="V5435" s="25" t="str">
        <f aca="false">IF(O5435&lt;&gt;"Engaging","",IF(U5435&lt;='Leia-me'!$B$6,"Saudável",IF(U5435&lt;='Leia-me'!$B$7,"Esfriando",IF(U5435&lt;='Leia-me'!$B$8,"Última chance","Zumbi"))))</f>
        <v/>
      </c>
      <c r="W5435" s="25" t="n">
        <f aca="false">IF(O5435="Won",1,IF(O5435="Lost",0,""))</f>
        <v>1</v>
      </c>
      <c r="X5435" s="25" t="s">
        <v>1835</v>
      </c>
      <c r="Y5435" s="25" t="str">
        <f aca="false">IF(E5435="","Sim","")</f>
        <v/>
      </c>
    </row>
    <row r="5436" customFormat="false" ht="15" hidden="false" customHeight="false" outlineLevel="0" collapsed="false">
      <c r="A5436" s="25" t="s">
        <v>5699</v>
      </c>
      <c r="B5436" s="25" t="s">
        <v>84</v>
      </c>
      <c r="C5436" s="25" t="s">
        <v>93</v>
      </c>
      <c r="D5436" s="25" t="s">
        <v>96</v>
      </c>
      <c r="E5436" s="25" t="s">
        <v>218</v>
      </c>
      <c r="F5436" s="25" t="s">
        <v>146</v>
      </c>
      <c r="G5436" s="26" t="n">
        <v>4.54</v>
      </c>
      <c r="H5436" s="27" t="n">
        <v>9</v>
      </c>
      <c r="I5436" s="25" t="s">
        <v>147</v>
      </c>
      <c r="K5436" s="25" t="n">
        <v>2017</v>
      </c>
      <c r="L5436" s="25" t="s">
        <v>186</v>
      </c>
      <c r="M5436" s="25" t="s">
        <v>171</v>
      </c>
      <c r="N5436" s="28" t="n">
        <v>550</v>
      </c>
      <c r="O5436" s="25" t="s">
        <v>54</v>
      </c>
      <c r="P5436" s="29" t="n">
        <v>42917</v>
      </c>
      <c r="Q5436" s="29" t="n">
        <v>43003</v>
      </c>
      <c r="R5436" s="28" t="n">
        <v>535</v>
      </c>
      <c r="S5436" s="28" t="n">
        <f aca="false">IF(O5436="Won",R5436,IF(O5436="Lost",0,N5436))</f>
        <v>535</v>
      </c>
      <c r="T5436" s="30" t="n">
        <f aca="false">IF(AND(P5436&lt;&gt;"",Q5436&lt;&gt;""),Q5436-P5436,"")</f>
        <v>86</v>
      </c>
      <c r="U5436" s="30" t="str">
        <f aca="false">IF(AND(O5436="Engaging",P5436&lt;&gt;""),'Leia-me'!$B$5-P5436,"")</f>
        <v/>
      </c>
      <c r="V5436" s="25" t="str">
        <f aca="false">IF(O5436&lt;&gt;"Engaging","",IF(U5436&lt;='Leia-me'!$B$6,"Saudável",IF(U5436&lt;='Leia-me'!$B$7,"Esfriando",IF(U5436&lt;='Leia-me'!$B$8,"Última chance","Zumbi"))))</f>
        <v/>
      </c>
      <c r="W5436" s="25" t="n">
        <f aca="false">IF(O5436="Won",1,IF(O5436="Lost",0,""))</f>
        <v>1</v>
      </c>
      <c r="Y5436" s="25" t="str">
        <f aca="false">IF(E5436="","Sim","")</f>
        <v/>
      </c>
    </row>
    <row r="5437" customFormat="false" ht="15" hidden="false" customHeight="false" outlineLevel="0" collapsed="false">
      <c r="A5437" s="25" t="s">
        <v>5700</v>
      </c>
      <c r="B5437" s="25" t="s">
        <v>84</v>
      </c>
      <c r="C5437" s="25" t="s">
        <v>93</v>
      </c>
      <c r="D5437" s="25" t="s">
        <v>96</v>
      </c>
      <c r="E5437" s="25" t="s">
        <v>1090</v>
      </c>
      <c r="F5437" s="25" t="s">
        <v>155</v>
      </c>
      <c r="G5437" s="26" t="n">
        <v>6395.05</v>
      </c>
      <c r="H5437" s="27" t="n">
        <v>20275</v>
      </c>
      <c r="I5437" s="25" t="s">
        <v>147</v>
      </c>
      <c r="K5437" s="25" t="n">
        <v>1994</v>
      </c>
      <c r="L5437" s="25" t="s">
        <v>186</v>
      </c>
      <c r="M5437" s="25" t="s">
        <v>171</v>
      </c>
      <c r="N5437" s="28" t="n">
        <v>550</v>
      </c>
      <c r="O5437" s="25" t="s">
        <v>55</v>
      </c>
      <c r="P5437" s="29" t="n">
        <v>42919</v>
      </c>
      <c r="Q5437" s="29" t="n">
        <v>43003</v>
      </c>
      <c r="R5437" s="28" t="n">
        <v>0</v>
      </c>
      <c r="S5437" s="28" t="n">
        <f aca="false">IF(O5437="Won",R5437,IF(O5437="Lost",0,N5437))</f>
        <v>0</v>
      </c>
      <c r="T5437" s="30" t="n">
        <f aca="false">IF(AND(P5437&lt;&gt;"",Q5437&lt;&gt;""),Q5437-P5437,"")</f>
        <v>84</v>
      </c>
      <c r="U5437" s="30" t="str">
        <f aca="false">IF(AND(O5437="Engaging",P5437&lt;&gt;""),'Leia-me'!$B$5-P5437,"")</f>
        <v/>
      </c>
      <c r="V5437" s="25" t="str">
        <f aca="false">IF(O5437&lt;&gt;"Engaging","",IF(U5437&lt;='Leia-me'!$B$6,"Saudável",IF(U5437&lt;='Leia-me'!$B$7,"Esfriando",IF(U5437&lt;='Leia-me'!$B$8,"Última chance","Zumbi"))))</f>
        <v/>
      </c>
      <c r="W5437" s="25" t="n">
        <f aca="false">IF(O5437="Won",1,IF(O5437="Lost",0,""))</f>
        <v>0</v>
      </c>
      <c r="Y5437" s="25" t="str">
        <f aca="false">IF(E5437="","Sim","")</f>
        <v/>
      </c>
    </row>
    <row r="5438" customFormat="false" ht="15" hidden="false" customHeight="false" outlineLevel="0" collapsed="false">
      <c r="A5438" s="25" t="s">
        <v>5701</v>
      </c>
      <c r="B5438" s="25" t="s">
        <v>84</v>
      </c>
      <c r="C5438" s="25" t="s">
        <v>93</v>
      </c>
      <c r="D5438" s="25" t="s">
        <v>96</v>
      </c>
      <c r="E5438" s="25" t="s">
        <v>639</v>
      </c>
      <c r="F5438" s="25" t="s">
        <v>211</v>
      </c>
      <c r="G5438" s="26" t="n">
        <v>1419.98</v>
      </c>
      <c r="H5438" s="27" t="n">
        <v>4018</v>
      </c>
      <c r="I5438" s="25" t="s">
        <v>147</v>
      </c>
      <c r="K5438" s="25" t="n">
        <v>2003</v>
      </c>
      <c r="L5438" s="25" t="s">
        <v>178</v>
      </c>
      <c r="M5438" s="25" t="s">
        <v>171</v>
      </c>
      <c r="N5438" s="28" t="n">
        <v>5482</v>
      </c>
      <c r="O5438" s="25" t="s">
        <v>55</v>
      </c>
      <c r="P5438" s="29" t="n">
        <v>42919</v>
      </c>
      <c r="Q5438" s="29" t="n">
        <v>42988</v>
      </c>
      <c r="R5438" s="28" t="n">
        <v>0</v>
      </c>
      <c r="S5438" s="28" t="n">
        <f aca="false">IF(O5438="Won",R5438,IF(O5438="Lost",0,N5438))</f>
        <v>0</v>
      </c>
      <c r="T5438" s="30" t="n">
        <f aca="false">IF(AND(P5438&lt;&gt;"",Q5438&lt;&gt;""),Q5438-P5438,"")</f>
        <v>69</v>
      </c>
      <c r="U5438" s="30" t="str">
        <f aca="false">IF(AND(O5438="Engaging",P5438&lt;&gt;""),'Leia-me'!$B$5-P5438,"")</f>
        <v/>
      </c>
      <c r="V5438" s="25" t="str">
        <f aca="false">IF(O5438&lt;&gt;"Engaging","",IF(U5438&lt;='Leia-me'!$B$6,"Saudável",IF(U5438&lt;='Leia-me'!$B$7,"Esfriando",IF(U5438&lt;='Leia-me'!$B$8,"Última chance","Zumbi"))))</f>
        <v/>
      </c>
      <c r="W5438" s="25" t="n">
        <f aca="false">IF(O5438="Won",1,IF(O5438="Lost",0,""))</f>
        <v>0</v>
      </c>
      <c r="Y5438" s="25" t="str">
        <f aca="false">IF(E5438="","Sim","")</f>
        <v/>
      </c>
    </row>
    <row r="5439" customFormat="false" ht="15" hidden="false" customHeight="false" outlineLevel="0" collapsed="false">
      <c r="A5439" s="25" t="s">
        <v>5702</v>
      </c>
      <c r="B5439" s="25" t="s">
        <v>84</v>
      </c>
      <c r="C5439" s="25" t="s">
        <v>93</v>
      </c>
      <c r="D5439" s="25" t="s">
        <v>96</v>
      </c>
      <c r="E5439" s="25" t="s">
        <v>494</v>
      </c>
      <c r="F5439" s="25" t="s">
        <v>192</v>
      </c>
      <c r="G5439" s="26" t="n">
        <v>11698.03</v>
      </c>
      <c r="H5439" s="27" t="n">
        <v>34288</v>
      </c>
      <c r="I5439" s="25" t="s">
        <v>147</v>
      </c>
      <c r="K5439" s="25" t="n">
        <v>1982</v>
      </c>
      <c r="L5439" s="25" t="s">
        <v>186</v>
      </c>
      <c r="M5439" s="25" t="s">
        <v>171</v>
      </c>
      <c r="N5439" s="28" t="n">
        <v>550</v>
      </c>
      <c r="O5439" s="25" t="s">
        <v>54</v>
      </c>
      <c r="P5439" s="29" t="n">
        <v>42919</v>
      </c>
      <c r="Q5439" s="29" t="n">
        <v>42928</v>
      </c>
      <c r="R5439" s="28" t="n">
        <v>540</v>
      </c>
      <c r="S5439" s="28" t="n">
        <f aca="false">IF(O5439="Won",R5439,IF(O5439="Lost",0,N5439))</f>
        <v>540</v>
      </c>
      <c r="T5439" s="30" t="n">
        <f aca="false">IF(AND(P5439&lt;&gt;"",Q5439&lt;&gt;""),Q5439-P5439,"")</f>
        <v>9</v>
      </c>
      <c r="U5439" s="30" t="str">
        <f aca="false">IF(AND(O5439="Engaging",P5439&lt;&gt;""),'Leia-me'!$B$5-P5439,"")</f>
        <v/>
      </c>
      <c r="V5439" s="25" t="str">
        <f aca="false">IF(O5439&lt;&gt;"Engaging","",IF(U5439&lt;='Leia-me'!$B$6,"Saudável",IF(U5439&lt;='Leia-me'!$B$7,"Esfriando",IF(U5439&lt;='Leia-me'!$B$8,"Última chance","Zumbi"))))</f>
        <v/>
      </c>
      <c r="W5439" s="25" t="n">
        <f aca="false">IF(O5439="Won",1,IF(O5439="Lost",0,""))</f>
        <v>1</v>
      </c>
      <c r="Y5439" s="25" t="str">
        <f aca="false">IF(E5439="","Sim","")</f>
        <v/>
      </c>
    </row>
    <row r="5440" customFormat="false" ht="15" hidden="false" customHeight="false" outlineLevel="0" collapsed="false">
      <c r="A5440" s="25" t="s">
        <v>5703</v>
      </c>
      <c r="B5440" s="25" t="s">
        <v>84</v>
      </c>
      <c r="C5440" s="25" t="s">
        <v>93</v>
      </c>
      <c r="D5440" s="25" t="s">
        <v>96</v>
      </c>
      <c r="E5440" s="25" t="s">
        <v>1158</v>
      </c>
      <c r="F5440" s="25" t="s">
        <v>185</v>
      </c>
      <c r="G5440" s="26" t="n">
        <v>7708.38</v>
      </c>
      <c r="H5440" s="27" t="n">
        <v>13756</v>
      </c>
      <c r="I5440" s="25" t="s">
        <v>147</v>
      </c>
      <c r="K5440" s="25" t="n">
        <v>1980</v>
      </c>
      <c r="L5440" s="25" t="s">
        <v>178</v>
      </c>
      <c r="M5440" s="25" t="s">
        <v>171</v>
      </c>
      <c r="N5440" s="28" t="n">
        <v>5482</v>
      </c>
      <c r="O5440" s="25" t="s">
        <v>54</v>
      </c>
      <c r="P5440" s="29" t="n">
        <v>42919</v>
      </c>
      <c r="Q5440" s="29" t="n">
        <v>42920</v>
      </c>
      <c r="R5440" s="28" t="n">
        <v>4915</v>
      </c>
      <c r="S5440" s="28" t="n">
        <f aca="false">IF(O5440="Won",R5440,IF(O5440="Lost",0,N5440))</f>
        <v>4915</v>
      </c>
      <c r="T5440" s="30" t="n">
        <f aca="false">IF(AND(P5440&lt;&gt;"",Q5440&lt;&gt;""),Q5440-P5440,"")</f>
        <v>1</v>
      </c>
      <c r="U5440" s="30" t="str">
        <f aca="false">IF(AND(O5440="Engaging",P5440&lt;&gt;""),'Leia-me'!$B$5-P5440,"")</f>
        <v/>
      </c>
      <c r="V5440" s="25" t="str">
        <f aca="false">IF(O5440&lt;&gt;"Engaging","",IF(U5440&lt;='Leia-me'!$B$6,"Saudável",IF(U5440&lt;='Leia-me'!$B$7,"Esfriando",IF(U5440&lt;='Leia-me'!$B$8,"Última chance","Zumbi"))))</f>
        <v/>
      </c>
      <c r="W5440" s="25" t="n">
        <f aca="false">IF(O5440="Won",1,IF(O5440="Lost",0,""))</f>
        <v>1</v>
      </c>
      <c r="Y5440" s="25" t="str">
        <f aca="false">IF(E5440="","Sim","")</f>
        <v/>
      </c>
    </row>
    <row r="5441" customFormat="false" ht="15" hidden="false" customHeight="false" outlineLevel="0" collapsed="false">
      <c r="A5441" s="25" t="s">
        <v>5704</v>
      </c>
      <c r="B5441" s="25" t="s">
        <v>84</v>
      </c>
      <c r="C5441" s="25" t="s">
        <v>93</v>
      </c>
      <c r="D5441" s="25" t="s">
        <v>96</v>
      </c>
      <c r="E5441" s="25" t="s">
        <v>1671</v>
      </c>
      <c r="F5441" s="25" t="s">
        <v>168</v>
      </c>
      <c r="G5441" s="26" t="n">
        <v>3027.46</v>
      </c>
      <c r="H5441" s="27" t="n">
        <v>9516</v>
      </c>
      <c r="I5441" s="25" t="s">
        <v>1672</v>
      </c>
      <c r="K5441" s="25" t="n">
        <v>1984</v>
      </c>
      <c r="L5441" s="25" t="s">
        <v>186</v>
      </c>
      <c r="M5441" s="25" t="s">
        <v>171</v>
      </c>
      <c r="N5441" s="28" t="n">
        <v>550</v>
      </c>
      <c r="O5441" s="25" t="s">
        <v>55</v>
      </c>
      <c r="P5441" s="29" t="n">
        <v>42920</v>
      </c>
      <c r="Q5441" s="29" t="n">
        <v>42921</v>
      </c>
      <c r="R5441" s="28" t="n">
        <v>0</v>
      </c>
      <c r="S5441" s="28" t="n">
        <f aca="false">IF(O5441="Won",R5441,IF(O5441="Lost",0,N5441))</f>
        <v>0</v>
      </c>
      <c r="T5441" s="30" t="n">
        <f aca="false">IF(AND(P5441&lt;&gt;"",Q5441&lt;&gt;""),Q5441-P5441,"")</f>
        <v>1</v>
      </c>
      <c r="U5441" s="30" t="str">
        <f aca="false">IF(AND(O5441="Engaging",P5441&lt;&gt;""),'Leia-me'!$B$5-P5441,"")</f>
        <v/>
      </c>
      <c r="V5441" s="25" t="str">
        <f aca="false">IF(O5441&lt;&gt;"Engaging","",IF(U5441&lt;='Leia-me'!$B$6,"Saudável",IF(U5441&lt;='Leia-me'!$B$7,"Esfriando",IF(U5441&lt;='Leia-me'!$B$8,"Última chance","Zumbi"))))</f>
        <v/>
      </c>
      <c r="W5441" s="25" t="n">
        <f aca="false">IF(O5441="Won",1,IF(O5441="Lost",0,""))</f>
        <v>0</v>
      </c>
      <c r="Y5441" s="25" t="str">
        <f aca="false">IF(E5441="","Sim","")</f>
        <v/>
      </c>
    </row>
    <row r="5442" customFormat="false" ht="15" hidden="false" customHeight="false" outlineLevel="0" collapsed="false">
      <c r="A5442" s="25" t="s">
        <v>5705</v>
      </c>
      <c r="B5442" s="25" t="s">
        <v>84</v>
      </c>
      <c r="C5442" s="25" t="s">
        <v>93</v>
      </c>
      <c r="D5442" s="25" t="s">
        <v>96</v>
      </c>
      <c r="E5442" s="25" t="s">
        <v>639</v>
      </c>
      <c r="F5442" s="25" t="s">
        <v>211</v>
      </c>
      <c r="G5442" s="26" t="n">
        <v>1419.98</v>
      </c>
      <c r="H5442" s="27" t="n">
        <v>4018</v>
      </c>
      <c r="I5442" s="25" t="s">
        <v>147</v>
      </c>
      <c r="K5442" s="25" t="n">
        <v>2003</v>
      </c>
      <c r="L5442" s="25" t="s">
        <v>186</v>
      </c>
      <c r="M5442" s="25" t="s">
        <v>171</v>
      </c>
      <c r="N5442" s="28" t="n">
        <v>550</v>
      </c>
      <c r="O5442" s="25" t="s">
        <v>55</v>
      </c>
      <c r="P5442" s="29" t="n">
        <v>42920</v>
      </c>
      <c r="Q5442" s="29" t="n">
        <v>43004</v>
      </c>
      <c r="R5442" s="28" t="n">
        <v>0</v>
      </c>
      <c r="S5442" s="28" t="n">
        <f aca="false">IF(O5442="Won",R5442,IF(O5442="Lost",0,N5442))</f>
        <v>0</v>
      </c>
      <c r="T5442" s="30" t="n">
        <f aca="false">IF(AND(P5442&lt;&gt;"",Q5442&lt;&gt;""),Q5442-P5442,"")</f>
        <v>84</v>
      </c>
      <c r="U5442" s="30" t="str">
        <f aca="false">IF(AND(O5442="Engaging",P5442&lt;&gt;""),'Leia-me'!$B$5-P5442,"")</f>
        <v/>
      </c>
      <c r="V5442" s="25" t="str">
        <f aca="false">IF(O5442&lt;&gt;"Engaging","",IF(U5442&lt;='Leia-me'!$B$6,"Saudável",IF(U5442&lt;='Leia-me'!$B$7,"Esfriando",IF(U5442&lt;='Leia-me'!$B$8,"Última chance","Zumbi"))))</f>
        <v/>
      </c>
      <c r="W5442" s="25" t="n">
        <f aca="false">IF(O5442="Won",1,IF(O5442="Lost",0,""))</f>
        <v>0</v>
      </c>
      <c r="Y5442" s="25" t="str">
        <f aca="false">IF(E5442="","Sim","")</f>
        <v/>
      </c>
    </row>
    <row r="5443" customFormat="false" ht="15" hidden="false" customHeight="false" outlineLevel="0" collapsed="false">
      <c r="A5443" s="25" t="s">
        <v>5706</v>
      </c>
      <c r="B5443" s="25" t="s">
        <v>84</v>
      </c>
      <c r="C5443" s="25" t="s">
        <v>93</v>
      </c>
      <c r="D5443" s="25" t="s">
        <v>96</v>
      </c>
      <c r="E5443" s="25" t="s">
        <v>661</v>
      </c>
      <c r="F5443" s="25" t="s">
        <v>146</v>
      </c>
      <c r="G5443" s="26" t="n">
        <v>251.41</v>
      </c>
      <c r="H5443" s="27" t="n">
        <v>495</v>
      </c>
      <c r="I5443" s="25" t="s">
        <v>147</v>
      </c>
      <c r="K5443" s="25" t="n">
        <v>1999</v>
      </c>
      <c r="L5443" s="25" t="s">
        <v>186</v>
      </c>
      <c r="M5443" s="25" t="s">
        <v>171</v>
      </c>
      <c r="N5443" s="28" t="n">
        <v>550</v>
      </c>
      <c r="O5443" s="25" t="s">
        <v>54</v>
      </c>
      <c r="P5443" s="29" t="n">
        <v>42920</v>
      </c>
      <c r="Q5443" s="29" t="n">
        <v>43001</v>
      </c>
      <c r="R5443" s="28" t="n">
        <v>531</v>
      </c>
      <c r="S5443" s="28" t="n">
        <f aca="false">IF(O5443="Won",R5443,IF(O5443="Lost",0,N5443))</f>
        <v>531</v>
      </c>
      <c r="T5443" s="30" t="n">
        <f aca="false">IF(AND(P5443&lt;&gt;"",Q5443&lt;&gt;""),Q5443-P5443,"")</f>
        <v>81</v>
      </c>
      <c r="U5443" s="30" t="str">
        <f aca="false">IF(AND(O5443="Engaging",P5443&lt;&gt;""),'Leia-me'!$B$5-P5443,"")</f>
        <v/>
      </c>
      <c r="V5443" s="25" t="str">
        <f aca="false">IF(O5443&lt;&gt;"Engaging","",IF(U5443&lt;='Leia-me'!$B$6,"Saudável",IF(U5443&lt;='Leia-me'!$B$7,"Esfriando",IF(U5443&lt;='Leia-me'!$B$8,"Última chance","Zumbi"))))</f>
        <v/>
      </c>
      <c r="W5443" s="25" t="n">
        <f aca="false">IF(O5443="Won",1,IF(O5443="Lost",0,""))</f>
        <v>1</v>
      </c>
      <c r="Y5443" s="25" t="str">
        <f aca="false">IF(E5443="","Sim","")</f>
        <v/>
      </c>
    </row>
    <row r="5444" customFormat="false" ht="15" hidden="false" customHeight="false" outlineLevel="0" collapsed="false">
      <c r="A5444" s="25" t="s">
        <v>5707</v>
      </c>
      <c r="B5444" s="25" t="s">
        <v>84</v>
      </c>
      <c r="C5444" s="25" t="s">
        <v>93</v>
      </c>
      <c r="D5444" s="25" t="s">
        <v>96</v>
      </c>
      <c r="E5444" s="25" t="s">
        <v>445</v>
      </c>
      <c r="F5444" s="25" t="s">
        <v>192</v>
      </c>
      <c r="G5444" s="26" t="n">
        <v>987.39</v>
      </c>
      <c r="H5444" s="27" t="n">
        <v>2253</v>
      </c>
      <c r="I5444" s="25" t="s">
        <v>147</v>
      </c>
      <c r="K5444" s="25" t="n">
        <v>2002</v>
      </c>
      <c r="L5444" s="25" t="s">
        <v>1834</v>
      </c>
      <c r="M5444" s="25" t="s">
        <v>171</v>
      </c>
      <c r="N5444" s="28" t="n">
        <v>4821</v>
      </c>
      <c r="O5444" s="25" t="s">
        <v>54</v>
      </c>
      <c r="P5444" s="29" t="n">
        <v>42920</v>
      </c>
      <c r="Q5444" s="29" t="n">
        <v>42929</v>
      </c>
      <c r="R5444" s="28" t="n">
        <v>4669</v>
      </c>
      <c r="S5444" s="28" t="n">
        <f aca="false">IF(O5444="Won",R5444,IF(O5444="Lost",0,N5444))</f>
        <v>4669</v>
      </c>
      <c r="T5444" s="30" t="n">
        <f aca="false">IF(AND(P5444&lt;&gt;"",Q5444&lt;&gt;""),Q5444-P5444,"")</f>
        <v>9</v>
      </c>
      <c r="U5444" s="30" t="str">
        <f aca="false">IF(AND(O5444="Engaging",P5444&lt;&gt;""),'Leia-me'!$B$5-P5444,"")</f>
        <v/>
      </c>
      <c r="V5444" s="25" t="str">
        <f aca="false">IF(O5444&lt;&gt;"Engaging","",IF(U5444&lt;='Leia-me'!$B$6,"Saudável",IF(U5444&lt;='Leia-me'!$B$7,"Esfriando",IF(U5444&lt;='Leia-me'!$B$8,"Última chance","Zumbi"))))</f>
        <v/>
      </c>
      <c r="W5444" s="25" t="n">
        <f aca="false">IF(O5444="Won",1,IF(O5444="Lost",0,""))</f>
        <v>1</v>
      </c>
      <c r="X5444" s="25" t="s">
        <v>1835</v>
      </c>
      <c r="Y5444" s="25" t="str">
        <f aca="false">IF(E5444="","Sim","")</f>
        <v/>
      </c>
    </row>
    <row r="5445" customFormat="false" ht="15" hidden="false" customHeight="false" outlineLevel="0" collapsed="false">
      <c r="A5445" s="25" t="s">
        <v>5708</v>
      </c>
      <c r="B5445" s="25" t="s">
        <v>84</v>
      </c>
      <c r="C5445" s="25" t="s">
        <v>93</v>
      </c>
      <c r="D5445" s="25" t="s">
        <v>96</v>
      </c>
      <c r="E5445" s="25" t="s">
        <v>1189</v>
      </c>
      <c r="F5445" s="25" t="s">
        <v>211</v>
      </c>
      <c r="G5445" s="26" t="n">
        <v>702.72</v>
      </c>
      <c r="H5445" s="27" t="n">
        <v>1831</v>
      </c>
      <c r="I5445" s="25" t="s">
        <v>147</v>
      </c>
      <c r="K5445" s="25" t="n">
        <v>2004</v>
      </c>
      <c r="L5445" s="25" t="s">
        <v>186</v>
      </c>
      <c r="M5445" s="25" t="s">
        <v>171</v>
      </c>
      <c r="N5445" s="28" t="n">
        <v>550</v>
      </c>
      <c r="O5445" s="25" t="s">
        <v>55</v>
      </c>
      <c r="P5445" s="29" t="n">
        <v>42921</v>
      </c>
      <c r="Q5445" s="29" t="n">
        <v>42922</v>
      </c>
      <c r="R5445" s="28" t="n">
        <v>0</v>
      </c>
      <c r="S5445" s="28" t="n">
        <f aca="false">IF(O5445="Won",R5445,IF(O5445="Lost",0,N5445))</f>
        <v>0</v>
      </c>
      <c r="T5445" s="30" t="n">
        <f aca="false">IF(AND(P5445&lt;&gt;"",Q5445&lt;&gt;""),Q5445-P5445,"")</f>
        <v>1</v>
      </c>
      <c r="U5445" s="30" t="str">
        <f aca="false">IF(AND(O5445="Engaging",P5445&lt;&gt;""),'Leia-me'!$B$5-P5445,"")</f>
        <v/>
      </c>
      <c r="V5445" s="25" t="str">
        <f aca="false">IF(O5445&lt;&gt;"Engaging","",IF(U5445&lt;='Leia-me'!$B$6,"Saudável",IF(U5445&lt;='Leia-me'!$B$7,"Esfriando",IF(U5445&lt;='Leia-me'!$B$8,"Última chance","Zumbi"))))</f>
        <v/>
      </c>
      <c r="W5445" s="25" t="n">
        <f aca="false">IF(O5445="Won",1,IF(O5445="Lost",0,""))</f>
        <v>0</v>
      </c>
      <c r="Y5445" s="25" t="str">
        <f aca="false">IF(E5445="","Sim","")</f>
        <v/>
      </c>
    </row>
    <row r="5446" customFormat="false" ht="15" hidden="false" customHeight="false" outlineLevel="0" collapsed="false">
      <c r="A5446" s="25" t="s">
        <v>5709</v>
      </c>
      <c r="B5446" s="25" t="s">
        <v>84</v>
      </c>
      <c r="C5446" s="25" t="s">
        <v>93</v>
      </c>
      <c r="D5446" s="25" t="s">
        <v>96</v>
      </c>
      <c r="E5446" s="25" t="s">
        <v>1653</v>
      </c>
      <c r="F5446" s="25" t="s">
        <v>165</v>
      </c>
      <c r="G5446" s="26" t="n">
        <v>3838.39</v>
      </c>
      <c r="H5446" s="27" t="n">
        <v>8274</v>
      </c>
      <c r="I5446" s="25" t="s">
        <v>147</v>
      </c>
      <c r="K5446" s="25" t="n">
        <v>1989</v>
      </c>
      <c r="L5446" s="25" t="s">
        <v>1834</v>
      </c>
      <c r="M5446" s="25" t="s">
        <v>171</v>
      </c>
      <c r="N5446" s="28" t="n">
        <v>4821</v>
      </c>
      <c r="O5446" s="25" t="s">
        <v>55</v>
      </c>
      <c r="P5446" s="29" t="n">
        <v>42921</v>
      </c>
      <c r="Q5446" s="29" t="n">
        <v>42925</v>
      </c>
      <c r="R5446" s="28" t="n">
        <v>0</v>
      </c>
      <c r="S5446" s="28" t="n">
        <f aca="false">IF(O5446="Won",R5446,IF(O5446="Lost",0,N5446))</f>
        <v>0</v>
      </c>
      <c r="T5446" s="30" t="n">
        <f aca="false">IF(AND(P5446&lt;&gt;"",Q5446&lt;&gt;""),Q5446-P5446,"")</f>
        <v>4</v>
      </c>
      <c r="U5446" s="30" t="str">
        <f aca="false">IF(AND(O5446="Engaging",P5446&lt;&gt;""),'Leia-me'!$B$5-P5446,"")</f>
        <v/>
      </c>
      <c r="V5446" s="25" t="str">
        <f aca="false">IF(O5446&lt;&gt;"Engaging","",IF(U5446&lt;='Leia-me'!$B$6,"Saudável",IF(U5446&lt;='Leia-me'!$B$7,"Esfriando",IF(U5446&lt;='Leia-me'!$B$8,"Última chance","Zumbi"))))</f>
        <v/>
      </c>
      <c r="W5446" s="25" t="n">
        <f aca="false">IF(O5446="Won",1,IF(O5446="Lost",0,""))</f>
        <v>0</v>
      </c>
      <c r="X5446" s="25" t="s">
        <v>1835</v>
      </c>
      <c r="Y5446" s="25" t="str">
        <f aca="false">IF(E5446="","Sim","")</f>
        <v/>
      </c>
    </row>
    <row r="5447" customFormat="false" ht="15" hidden="false" customHeight="false" outlineLevel="0" collapsed="false">
      <c r="A5447" s="25" t="s">
        <v>5710</v>
      </c>
      <c r="B5447" s="25" t="s">
        <v>84</v>
      </c>
      <c r="C5447" s="25" t="s">
        <v>93</v>
      </c>
      <c r="D5447" s="25" t="s">
        <v>96</v>
      </c>
      <c r="E5447" s="25" t="s">
        <v>1049</v>
      </c>
      <c r="F5447" s="25" t="s">
        <v>177</v>
      </c>
      <c r="G5447" s="26" t="n">
        <v>2022.14</v>
      </c>
      <c r="H5447" s="27" t="n">
        <v>5113</v>
      </c>
      <c r="I5447" s="25" t="s">
        <v>147</v>
      </c>
      <c r="K5447" s="25" t="n">
        <v>1998</v>
      </c>
      <c r="L5447" s="25" t="s">
        <v>1834</v>
      </c>
      <c r="M5447" s="25" t="s">
        <v>171</v>
      </c>
      <c r="N5447" s="28" t="n">
        <v>4821</v>
      </c>
      <c r="O5447" s="25" t="s">
        <v>54</v>
      </c>
      <c r="P5447" s="29" t="n">
        <v>42921</v>
      </c>
      <c r="Q5447" s="29" t="n">
        <v>42957</v>
      </c>
      <c r="R5447" s="28" t="n">
        <v>4565</v>
      </c>
      <c r="S5447" s="28" t="n">
        <f aca="false">IF(O5447="Won",R5447,IF(O5447="Lost",0,N5447))</f>
        <v>4565</v>
      </c>
      <c r="T5447" s="30" t="n">
        <f aca="false">IF(AND(P5447&lt;&gt;"",Q5447&lt;&gt;""),Q5447-P5447,"")</f>
        <v>36</v>
      </c>
      <c r="U5447" s="30" t="str">
        <f aca="false">IF(AND(O5447="Engaging",P5447&lt;&gt;""),'Leia-me'!$B$5-P5447,"")</f>
        <v/>
      </c>
      <c r="V5447" s="25" t="str">
        <f aca="false">IF(O5447&lt;&gt;"Engaging","",IF(U5447&lt;='Leia-me'!$B$6,"Saudável",IF(U5447&lt;='Leia-me'!$B$7,"Esfriando",IF(U5447&lt;='Leia-me'!$B$8,"Última chance","Zumbi"))))</f>
        <v/>
      </c>
      <c r="W5447" s="25" t="n">
        <f aca="false">IF(O5447="Won",1,IF(O5447="Lost",0,""))</f>
        <v>1</v>
      </c>
      <c r="X5447" s="25" t="s">
        <v>1835</v>
      </c>
      <c r="Y5447" s="25" t="str">
        <f aca="false">IF(E5447="","Sim","")</f>
        <v/>
      </c>
    </row>
    <row r="5448" customFormat="false" ht="15" hidden="false" customHeight="false" outlineLevel="0" collapsed="false">
      <c r="A5448" s="25" t="s">
        <v>5711</v>
      </c>
      <c r="B5448" s="25" t="s">
        <v>84</v>
      </c>
      <c r="C5448" s="25" t="s">
        <v>93</v>
      </c>
      <c r="D5448" s="25" t="s">
        <v>96</v>
      </c>
      <c r="E5448" s="25" t="s">
        <v>3373</v>
      </c>
      <c r="F5448" s="25" t="s">
        <v>192</v>
      </c>
      <c r="G5448" s="26" t="n">
        <v>4478.47</v>
      </c>
      <c r="H5448" s="27" t="n">
        <v>13809</v>
      </c>
      <c r="I5448" s="25" t="s">
        <v>147</v>
      </c>
      <c r="K5448" s="25" t="n">
        <v>1979</v>
      </c>
      <c r="L5448" s="25" t="s">
        <v>160</v>
      </c>
      <c r="M5448" s="25" t="s">
        <v>149</v>
      </c>
      <c r="N5448" s="28" t="n">
        <v>3393</v>
      </c>
      <c r="O5448" s="25" t="s">
        <v>54</v>
      </c>
      <c r="P5448" s="29" t="n">
        <v>42922</v>
      </c>
      <c r="Q5448" s="29" t="n">
        <v>42933</v>
      </c>
      <c r="R5448" s="28" t="n">
        <v>2996</v>
      </c>
      <c r="S5448" s="28" t="n">
        <f aca="false">IF(O5448="Won",R5448,IF(O5448="Lost",0,N5448))</f>
        <v>2996</v>
      </c>
      <c r="T5448" s="30" t="n">
        <f aca="false">IF(AND(P5448&lt;&gt;"",Q5448&lt;&gt;""),Q5448-P5448,"")</f>
        <v>11</v>
      </c>
      <c r="U5448" s="30" t="str">
        <f aca="false">IF(AND(O5448="Engaging",P5448&lt;&gt;""),'Leia-me'!$B$5-P5448,"")</f>
        <v/>
      </c>
      <c r="V5448" s="25" t="str">
        <f aca="false">IF(O5448&lt;&gt;"Engaging","",IF(U5448&lt;='Leia-me'!$B$6,"Saudável",IF(U5448&lt;='Leia-me'!$B$7,"Esfriando",IF(U5448&lt;='Leia-me'!$B$8,"Última chance","Zumbi"))))</f>
        <v/>
      </c>
      <c r="W5448" s="25" t="n">
        <f aca="false">IF(O5448="Won",1,IF(O5448="Lost",0,""))</f>
        <v>1</v>
      </c>
      <c r="Y5448" s="25" t="str">
        <f aca="false">IF(E5448="","Sim","")</f>
        <v/>
      </c>
    </row>
    <row r="5449" customFormat="false" ht="15" hidden="false" customHeight="false" outlineLevel="0" collapsed="false">
      <c r="A5449" s="25" t="s">
        <v>5712</v>
      </c>
      <c r="B5449" s="25" t="s">
        <v>84</v>
      </c>
      <c r="C5449" s="25" t="s">
        <v>93</v>
      </c>
      <c r="D5449" s="25" t="s">
        <v>96</v>
      </c>
      <c r="E5449" s="25" t="s">
        <v>3359</v>
      </c>
      <c r="F5449" s="25" t="s">
        <v>159</v>
      </c>
      <c r="G5449" s="26" t="n">
        <v>882.12</v>
      </c>
      <c r="H5449" s="27" t="n">
        <v>2769</v>
      </c>
      <c r="I5449" s="25" t="s">
        <v>147</v>
      </c>
      <c r="K5449" s="25" t="n">
        <v>1997</v>
      </c>
      <c r="L5449" s="25" t="s">
        <v>186</v>
      </c>
      <c r="M5449" s="25" t="s">
        <v>171</v>
      </c>
      <c r="N5449" s="28" t="n">
        <v>550</v>
      </c>
      <c r="O5449" s="25" t="s">
        <v>54</v>
      </c>
      <c r="P5449" s="29" t="n">
        <v>42923</v>
      </c>
      <c r="Q5449" s="29" t="n">
        <v>42986</v>
      </c>
      <c r="R5449" s="28" t="n">
        <v>498</v>
      </c>
      <c r="S5449" s="28" t="n">
        <f aca="false">IF(O5449="Won",R5449,IF(O5449="Lost",0,N5449))</f>
        <v>498</v>
      </c>
      <c r="T5449" s="30" t="n">
        <f aca="false">IF(AND(P5449&lt;&gt;"",Q5449&lt;&gt;""),Q5449-P5449,"")</f>
        <v>63</v>
      </c>
      <c r="U5449" s="30" t="str">
        <f aca="false">IF(AND(O5449="Engaging",P5449&lt;&gt;""),'Leia-me'!$B$5-P5449,"")</f>
        <v/>
      </c>
      <c r="V5449" s="25" t="str">
        <f aca="false">IF(O5449&lt;&gt;"Engaging","",IF(U5449&lt;='Leia-me'!$B$6,"Saudável",IF(U5449&lt;='Leia-me'!$B$7,"Esfriando",IF(U5449&lt;='Leia-me'!$B$8,"Última chance","Zumbi"))))</f>
        <v/>
      </c>
      <c r="W5449" s="25" t="n">
        <f aca="false">IF(O5449="Won",1,IF(O5449="Lost",0,""))</f>
        <v>1</v>
      </c>
      <c r="Y5449" s="25" t="str">
        <f aca="false">IF(E5449="","Sim","")</f>
        <v/>
      </c>
    </row>
    <row r="5450" customFormat="false" ht="15" hidden="false" customHeight="false" outlineLevel="0" collapsed="false">
      <c r="A5450" s="25" t="s">
        <v>5713</v>
      </c>
      <c r="B5450" s="25" t="s">
        <v>84</v>
      </c>
      <c r="C5450" s="25" t="s">
        <v>93</v>
      </c>
      <c r="D5450" s="25" t="s">
        <v>96</v>
      </c>
      <c r="E5450" s="25" t="s">
        <v>1189</v>
      </c>
      <c r="F5450" s="25" t="s">
        <v>211</v>
      </c>
      <c r="G5450" s="26" t="n">
        <v>702.72</v>
      </c>
      <c r="H5450" s="27" t="n">
        <v>1831</v>
      </c>
      <c r="I5450" s="25" t="s">
        <v>147</v>
      </c>
      <c r="K5450" s="25" t="n">
        <v>2004</v>
      </c>
      <c r="L5450" s="25" t="s">
        <v>170</v>
      </c>
      <c r="M5450" s="25" t="s">
        <v>171</v>
      </c>
      <c r="N5450" s="28" t="n">
        <v>1096</v>
      </c>
      <c r="O5450" s="25" t="s">
        <v>54</v>
      </c>
      <c r="P5450" s="29" t="n">
        <v>42924</v>
      </c>
      <c r="Q5450" s="29" t="n">
        <v>42930</v>
      </c>
      <c r="R5450" s="28" t="n">
        <v>1020</v>
      </c>
      <c r="S5450" s="28" t="n">
        <f aca="false">IF(O5450="Won",R5450,IF(O5450="Lost",0,N5450))</f>
        <v>1020</v>
      </c>
      <c r="T5450" s="30" t="n">
        <f aca="false">IF(AND(P5450&lt;&gt;"",Q5450&lt;&gt;""),Q5450-P5450,"")</f>
        <v>6</v>
      </c>
      <c r="U5450" s="30" t="str">
        <f aca="false">IF(AND(O5450="Engaging",P5450&lt;&gt;""),'Leia-me'!$B$5-P5450,"")</f>
        <v/>
      </c>
      <c r="V5450" s="25" t="str">
        <f aca="false">IF(O5450&lt;&gt;"Engaging","",IF(U5450&lt;='Leia-me'!$B$6,"Saudável",IF(U5450&lt;='Leia-me'!$B$7,"Esfriando",IF(U5450&lt;='Leia-me'!$B$8,"Última chance","Zumbi"))))</f>
        <v/>
      </c>
      <c r="W5450" s="25" t="n">
        <f aca="false">IF(O5450="Won",1,IF(O5450="Lost",0,""))</f>
        <v>1</v>
      </c>
      <c r="Y5450" s="25" t="str">
        <f aca="false">IF(E5450="","Sim","")</f>
        <v/>
      </c>
    </row>
    <row r="5451" customFormat="false" ht="15" hidden="false" customHeight="false" outlineLevel="0" collapsed="false">
      <c r="A5451" s="25" t="s">
        <v>5714</v>
      </c>
      <c r="B5451" s="25" t="s">
        <v>84</v>
      </c>
      <c r="C5451" s="25" t="s">
        <v>93</v>
      </c>
      <c r="D5451" s="25" t="s">
        <v>96</v>
      </c>
      <c r="E5451" s="25" t="s">
        <v>463</v>
      </c>
      <c r="F5451" s="25" t="s">
        <v>211</v>
      </c>
      <c r="G5451" s="26" t="n">
        <v>2261.05</v>
      </c>
      <c r="H5451" s="27" t="n">
        <v>3851</v>
      </c>
      <c r="I5451" s="25" t="s">
        <v>147</v>
      </c>
      <c r="K5451" s="25" t="n">
        <v>2005</v>
      </c>
      <c r="L5451" s="25" t="s">
        <v>170</v>
      </c>
      <c r="M5451" s="25" t="s">
        <v>171</v>
      </c>
      <c r="N5451" s="28" t="n">
        <v>1096</v>
      </c>
      <c r="O5451" s="25" t="s">
        <v>54</v>
      </c>
      <c r="P5451" s="29" t="n">
        <v>42924</v>
      </c>
      <c r="Q5451" s="29" t="n">
        <v>43006</v>
      </c>
      <c r="R5451" s="28" t="n">
        <v>1136</v>
      </c>
      <c r="S5451" s="28" t="n">
        <f aca="false">IF(O5451="Won",R5451,IF(O5451="Lost",0,N5451))</f>
        <v>1136</v>
      </c>
      <c r="T5451" s="30" t="n">
        <f aca="false">IF(AND(P5451&lt;&gt;"",Q5451&lt;&gt;""),Q5451-P5451,"")</f>
        <v>82</v>
      </c>
      <c r="U5451" s="30" t="str">
        <f aca="false">IF(AND(O5451="Engaging",P5451&lt;&gt;""),'Leia-me'!$B$5-P5451,"")</f>
        <v/>
      </c>
      <c r="V5451" s="25" t="str">
        <f aca="false">IF(O5451&lt;&gt;"Engaging","",IF(U5451&lt;='Leia-me'!$B$6,"Saudável",IF(U5451&lt;='Leia-me'!$B$7,"Esfriando",IF(U5451&lt;='Leia-me'!$B$8,"Última chance","Zumbi"))))</f>
        <v/>
      </c>
      <c r="W5451" s="25" t="n">
        <f aca="false">IF(O5451="Won",1,IF(O5451="Lost",0,""))</f>
        <v>1</v>
      </c>
      <c r="Y5451" s="25" t="str">
        <f aca="false">IF(E5451="","Sim","")</f>
        <v/>
      </c>
    </row>
    <row r="5452" customFormat="false" ht="15" hidden="false" customHeight="false" outlineLevel="0" collapsed="false">
      <c r="A5452" s="25" t="s">
        <v>5715</v>
      </c>
      <c r="B5452" s="25" t="s">
        <v>84</v>
      </c>
      <c r="C5452" s="25" t="s">
        <v>93</v>
      </c>
      <c r="D5452" s="25" t="s">
        <v>96</v>
      </c>
      <c r="E5452" s="25" t="s">
        <v>1158</v>
      </c>
      <c r="F5452" s="25" t="s">
        <v>185</v>
      </c>
      <c r="G5452" s="26" t="n">
        <v>7708.38</v>
      </c>
      <c r="H5452" s="27" t="n">
        <v>13756</v>
      </c>
      <c r="I5452" s="25" t="s">
        <v>147</v>
      </c>
      <c r="K5452" s="25" t="n">
        <v>1980</v>
      </c>
      <c r="L5452" s="25" t="s">
        <v>148</v>
      </c>
      <c r="M5452" s="25" t="s">
        <v>149</v>
      </c>
      <c r="N5452" s="28" t="n">
        <v>55</v>
      </c>
      <c r="O5452" s="25" t="s">
        <v>54</v>
      </c>
      <c r="P5452" s="29" t="n">
        <v>42924</v>
      </c>
      <c r="Q5452" s="29" t="n">
        <v>42930</v>
      </c>
      <c r="R5452" s="28" t="n">
        <v>55</v>
      </c>
      <c r="S5452" s="28" t="n">
        <f aca="false">IF(O5452="Won",R5452,IF(O5452="Lost",0,N5452))</f>
        <v>55</v>
      </c>
      <c r="T5452" s="30" t="n">
        <f aca="false">IF(AND(P5452&lt;&gt;"",Q5452&lt;&gt;""),Q5452-P5452,"")</f>
        <v>6</v>
      </c>
      <c r="U5452" s="30" t="str">
        <f aca="false">IF(AND(O5452="Engaging",P5452&lt;&gt;""),'Leia-me'!$B$5-P5452,"")</f>
        <v/>
      </c>
      <c r="V5452" s="25" t="str">
        <f aca="false">IF(O5452&lt;&gt;"Engaging","",IF(U5452&lt;='Leia-me'!$B$6,"Saudável",IF(U5452&lt;='Leia-me'!$B$7,"Esfriando",IF(U5452&lt;='Leia-me'!$B$8,"Última chance","Zumbi"))))</f>
        <v/>
      </c>
      <c r="W5452" s="25" t="n">
        <f aca="false">IF(O5452="Won",1,IF(O5452="Lost",0,""))</f>
        <v>1</v>
      </c>
      <c r="Y5452" s="25" t="str">
        <f aca="false">IF(E5452="","Sim","")</f>
        <v/>
      </c>
    </row>
    <row r="5453" customFormat="false" ht="15" hidden="false" customHeight="false" outlineLevel="0" collapsed="false">
      <c r="A5453" s="25" t="s">
        <v>5716</v>
      </c>
      <c r="B5453" s="25" t="s">
        <v>84</v>
      </c>
      <c r="C5453" s="25" t="s">
        <v>93</v>
      </c>
      <c r="D5453" s="25" t="s">
        <v>96</v>
      </c>
      <c r="E5453" s="25" t="s">
        <v>3511</v>
      </c>
      <c r="F5453" s="25" t="s">
        <v>168</v>
      </c>
      <c r="G5453" s="26" t="n">
        <v>1197.44</v>
      </c>
      <c r="H5453" s="27" t="n">
        <v>2570</v>
      </c>
      <c r="I5453" s="25" t="s">
        <v>147</v>
      </c>
      <c r="K5453" s="25" t="n">
        <v>1999</v>
      </c>
      <c r="L5453" s="25" t="s">
        <v>170</v>
      </c>
      <c r="M5453" s="25" t="s">
        <v>171</v>
      </c>
      <c r="N5453" s="28" t="n">
        <v>1096</v>
      </c>
      <c r="O5453" s="25" t="s">
        <v>54</v>
      </c>
      <c r="P5453" s="29" t="n">
        <v>42925</v>
      </c>
      <c r="Q5453" s="29" t="n">
        <v>42978</v>
      </c>
      <c r="R5453" s="28" t="n">
        <v>1133</v>
      </c>
      <c r="S5453" s="28" t="n">
        <f aca="false">IF(O5453="Won",R5453,IF(O5453="Lost",0,N5453))</f>
        <v>1133</v>
      </c>
      <c r="T5453" s="30" t="n">
        <f aca="false">IF(AND(P5453&lt;&gt;"",Q5453&lt;&gt;""),Q5453-P5453,"")</f>
        <v>53</v>
      </c>
      <c r="U5453" s="30" t="str">
        <f aca="false">IF(AND(O5453="Engaging",P5453&lt;&gt;""),'Leia-me'!$B$5-P5453,"")</f>
        <v/>
      </c>
      <c r="V5453" s="25" t="str">
        <f aca="false">IF(O5453&lt;&gt;"Engaging","",IF(U5453&lt;='Leia-me'!$B$6,"Saudável",IF(U5453&lt;='Leia-me'!$B$7,"Esfriando",IF(U5453&lt;='Leia-me'!$B$8,"Última chance","Zumbi"))))</f>
        <v/>
      </c>
      <c r="W5453" s="25" t="n">
        <f aca="false">IF(O5453="Won",1,IF(O5453="Lost",0,""))</f>
        <v>1</v>
      </c>
      <c r="Y5453" s="25" t="str">
        <f aca="false">IF(E5453="","Sim","")</f>
        <v/>
      </c>
    </row>
    <row r="5454" customFormat="false" ht="15" hidden="false" customHeight="false" outlineLevel="0" collapsed="false">
      <c r="A5454" s="25" t="s">
        <v>5717</v>
      </c>
      <c r="B5454" s="25" t="s">
        <v>84</v>
      </c>
      <c r="C5454" s="25" t="s">
        <v>93</v>
      </c>
      <c r="D5454" s="25" t="s">
        <v>96</v>
      </c>
      <c r="E5454" s="25" t="s">
        <v>1690</v>
      </c>
      <c r="F5454" s="25" t="s">
        <v>211</v>
      </c>
      <c r="G5454" s="26" t="n">
        <v>2520.83</v>
      </c>
      <c r="H5454" s="27" t="n">
        <v>3502</v>
      </c>
      <c r="I5454" s="25" t="s">
        <v>147</v>
      </c>
      <c r="K5454" s="25" t="n">
        <v>1990</v>
      </c>
      <c r="L5454" s="25" t="s">
        <v>170</v>
      </c>
      <c r="M5454" s="25" t="s">
        <v>171</v>
      </c>
      <c r="N5454" s="28" t="n">
        <v>1096</v>
      </c>
      <c r="O5454" s="25" t="s">
        <v>54</v>
      </c>
      <c r="P5454" s="29" t="n">
        <v>42925</v>
      </c>
      <c r="Q5454" s="29" t="n">
        <v>42996</v>
      </c>
      <c r="R5454" s="28" t="n">
        <v>1194</v>
      </c>
      <c r="S5454" s="28" t="n">
        <f aca="false">IF(O5454="Won",R5454,IF(O5454="Lost",0,N5454))</f>
        <v>1194</v>
      </c>
      <c r="T5454" s="30" t="n">
        <f aca="false">IF(AND(P5454&lt;&gt;"",Q5454&lt;&gt;""),Q5454-P5454,"")</f>
        <v>71</v>
      </c>
      <c r="U5454" s="30" t="str">
        <f aca="false">IF(AND(O5454="Engaging",P5454&lt;&gt;""),'Leia-me'!$B$5-P5454,"")</f>
        <v/>
      </c>
      <c r="V5454" s="25" t="str">
        <f aca="false">IF(O5454&lt;&gt;"Engaging","",IF(U5454&lt;='Leia-me'!$B$6,"Saudável",IF(U5454&lt;='Leia-me'!$B$7,"Esfriando",IF(U5454&lt;='Leia-me'!$B$8,"Última chance","Zumbi"))))</f>
        <v/>
      </c>
      <c r="W5454" s="25" t="n">
        <f aca="false">IF(O5454="Won",1,IF(O5454="Lost",0,""))</f>
        <v>1</v>
      </c>
      <c r="Y5454" s="25" t="str">
        <f aca="false">IF(E5454="","Sim","")</f>
        <v/>
      </c>
    </row>
    <row r="5455" customFormat="false" ht="15" hidden="false" customHeight="false" outlineLevel="0" collapsed="false">
      <c r="A5455" s="25" t="s">
        <v>5718</v>
      </c>
      <c r="B5455" s="25" t="s">
        <v>84</v>
      </c>
      <c r="C5455" s="25" t="s">
        <v>93</v>
      </c>
      <c r="D5455" s="25" t="s">
        <v>96</v>
      </c>
      <c r="E5455" s="25" t="s">
        <v>463</v>
      </c>
      <c r="F5455" s="25" t="s">
        <v>211</v>
      </c>
      <c r="G5455" s="26" t="n">
        <v>2261.05</v>
      </c>
      <c r="H5455" s="27" t="n">
        <v>3851</v>
      </c>
      <c r="I5455" s="25" t="s">
        <v>147</v>
      </c>
      <c r="K5455" s="25" t="n">
        <v>2005</v>
      </c>
      <c r="L5455" s="25" t="s">
        <v>178</v>
      </c>
      <c r="M5455" s="25" t="s">
        <v>171</v>
      </c>
      <c r="N5455" s="28" t="n">
        <v>5482</v>
      </c>
      <c r="O5455" s="25" t="s">
        <v>54</v>
      </c>
      <c r="P5455" s="29" t="n">
        <v>42925</v>
      </c>
      <c r="Q5455" s="29" t="n">
        <v>42994</v>
      </c>
      <c r="R5455" s="28" t="n">
        <v>5861</v>
      </c>
      <c r="S5455" s="28" t="n">
        <f aca="false">IF(O5455="Won",R5455,IF(O5455="Lost",0,N5455))</f>
        <v>5861</v>
      </c>
      <c r="T5455" s="30" t="n">
        <f aca="false">IF(AND(P5455&lt;&gt;"",Q5455&lt;&gt;""),Q5455-P5455,"")</f>
        <v>69</v>
      </c>
      <c r="U5455" s="30" t="str">
        <f aca="false">IF(AND(O5455="Engaging",P5455&lt;&gt;""),'Leia-me'!$B$5-P5455,"")</f>
        <v/>
      </c>
      <c r="V5455" s="25" t="str">
        <f aca="false">IF(O5455&lt;&gt;"Engaging","",IF(U5455&lt;='Leia-me'!$B$6,"Saudável",IF(U5455&lt;='Leia-me'!$B$7,"Esfriando",IF(U5455&lt;='Leia-me'!$B$8,"Última chance","Zumbi"))))</f>
        <v/>
      </c>
      <c r="W5455" s="25" t="n">
        <f aca="false">IF(O5455="Won",1,IF(O5455="Lost",0,""))</f>
        <v>1</v>
      </c>
      <c r="Y5455" s="25" t="str">
        <f aca="false">IF(E5455="","Sim","")</f>
        <v/>
      </c>
    </row>
    <row r="5456" customFormat="false" ht="15" hidden="false" customHeight="false" outlineLevel="0" collapsed="false">
      <c r="A5456" s="25" t="s">
        <v>5719</v>
      </c>
      <c r="B5456" s="25" t="s">
        <v>84</v>
      </c>
      <c r="C5456" s="25" t="s">
        <v>93</v>
      </c>
      <c r="D5456" s="25" t="s">
        <v>96</v>
      </c>
      <c r="E5456" s="25" t="s">
        <v>3359</v>
      </c>
      <c r="F5456" s="25" t="s">
        <v>159</v>
      </c>
      <c r="G5456" s="26" t="n">
        <v>882.12</v>
      </c>
      <c r="H5456" s="27" t="n">
        <v>2769</v>
      </c>
      <c r="I5456" s="25" t="s">
        <v>147</v>
      </c>
      <c r="K5456" s="25" t="n">
        <v>1997</v>
      </c>
      <c r="L5456" s="25" t="s">
        <v>170</v>
      </c>
      <c r="M5456" s="25" t="s">
        <v>171</v>
      </c>
      <c r="N5456" s="28" t="n">
        <v>1096</v>
      </c>
      <c r="O5456" s="25" t="s">
        <v>55</v>
      </c>
      <c r="P5456" s="29" t="n">
        <v>42928</v>
      </c>
      <c r="Q5456" s="29" t="n">
        <v>43005</v>
      </c>
      <c r="R5456" s="28" t="n">
        <v>0</v>
      </c>
      <c r="S5456" s="28" t="n">
        <f aca="false">IF(O5456="Won",R5456,IF(O5456="Lost",0,N5456))</f>
        <v>0</v>
      </c>
      <c r="T5456" s="30" t="n">
        <f aca="false">IF(AND(P5456&lt;&gt;"",Q5456&lt;&gt;""),Q5456-P5456,"")</f>
        <v>77</v>
      </c>
      <c r="U5456" s="30" t="str">
        <f aca="false">IF(AND(O5456="Engaging",P5456&lt;&gt;""),'Leia-me'!$B$5-P5456,"")</f>
        <v/>
      </c>
      <c r="V5456" s="25" t="str">
        <f aca="false">IF(O5456&lt;&gt;"Engaging","",IF(U5456&lt;='Leia-me'!$B$6,"Saudável",IF(U5456&lt;='Leia-me'!$B$7,"Esfriando",IF(U5456&lt;='Leia-me'!$B$8,"Última chance","Zumbi"))))</f>
        <v/>
      </c>
      <c r="W5456" s="25" t="n">
        <f aca="false">IF(O5456="Won",1,IF(O5456="Lost",0,""))</f>
        <v>0</v>
      </c>
      <c r="Y5456" s="25" t="str">
        <f aca="false">IF(E5456="","Sim","")</f>
        <v/>
      </c>
    </row>
    <row r="5457" customFormat="false" ht="15" hidden="false" customHeight="false" outlineLevel="0" collapsed="false">
      <c r="A5457" s="25" t="s">
        <v>5720</v>
      </c>
      <c r="B5457" s="25" t="s">
        <v>84</v>
      </c>
      <c r="C5457" s="25" t="s">
        <v>93</v>
      </c>
      <c r="D5457" s="25" t="s">
        <v>96</v>
      </c>
      <c r="E5457" s="25" t="s">
        <v>1347</v>
      </c>
      <c r="F5457" s="25" t="s">
        <v>165</v>
      </c>
      <c r="G5457" s="26" t="n">
        <v>665.06</v>
      </c>
      <c r="H5457" s="27" t="n">
        <v>1095</v>
      </c>
      <c r="I5457" s="25" t="s">
        <v>147</v>
      </c>
      <c r="K5457" s="25" t="n">
        <v>1989</v>
      </c>
      <c r="L5457" s="25" t="s">
        <v>178</v>
      </c>
      <c r="M5457" s="25" t="s">
        <v>171</v>
      </c>
      <c r="N5457" s="28" t="n">
        <v>5482</v>
      </c>
      <c r="O5457" s="25" t="s">
        <v>55</v>
      </c>
      <c r="P5457" s="29" t="n">
        <v>42928</v>
      </c>
      <c r="Q5457" s="29" t="n">
        <v>43006</v>
      </c>
      <c r="R5457" s="28" t="n">
        <v>0</v>
      </c>
      <c r="S5457" s="28" t="n">
        <f aca="false">IF(O5457="Won",R5457,IF(O5457="Lost",0,N5457))</f>
        <v>0</v>
      </c>
      <c r="T5457" s="30" t="n">
        <f aca="false">IF(AND(P5457&lt;&gt;"",Q5457&lt;&gt;""),Q5457-P5457,"")</f>
        <v>78</v>
      </c>
      <c r="U5457" s="30" t="str">
        <f aca="false">IF(AND(O5457="Engaging",P5457&lt;&gt;""),'Leia-me'!$B$5-P5457,"")</f>
        <v/>
      </c>
      <c r="V5457" s="25" t="str">
        <f aca="false">IF(O5457&lt;&gt;"Engaging","",IF(U5457&lt;='Leia-me'!$B$6,"Saudável",IF(U5457&lt;='Leia-me'!$B$7,"Esfriando",IF(U5457&lt;='Leia-me'!$B$8,"Última chance","Zumbi"))))</f>
        <v/>
      </c>
      <c r="W5457" s="25" t="n">
        <f aca="false">IF(O5457="Won",1,IF(O5457="Lost",0,""))</f>
        <v>0</v>
      </c>
      <c r="Y5457" s="25" t="str">
        <f aca="false">IF(E5457="","Sim","")</f>
        <v/>
      </c>
    </row>
    <row r="5458" customFormat="false" ht="15" hidden="false" customHeight="false" outlineLevel="0" collapsed="false">
      <c r="A5458" s="25" t="s">
        <v>5721</v>
      </c>
      <c r="B5458" s="25" t="s">
        <v>84</v>
      </c>
      <c r="C5458" s="25" t="s">
        <v>93</v>
      </c>
      <c r="D5458" s="25" t="s">
        <v>96</v>
      </c>
      <c r="E5458" s="25" t="s">
        <v>1158</v>
      </c>
      <c r="F5458" s="25" t="s">
        <v>185</v>
      </c>
      <c r="G5458" s="26" t="n">
        <v>7708.38</v>
      </c>
      <c r="H5458" s="27" t="n">
        <v>13756</v>
      </c>
      <c r="I5458" s="25" t="s">
        <v>147</v>
      </c>
      <c r="K5458" s="25" t="n">
        <v>1980</v>
      </c>
      <c r="L5458" s="25" t="s">
        <v>186</v>
      </c>
      <c r="M5458" s="25" t="s">
        <v>171</v>
      </c>
      <c r="N5458" s="28" t="n">
        <v>550</v>
      </c>
      <c r="O5458" s="25" t="s">
        <v>55</v>
      </c>
      <c r="P5458" s="29" t="n">
        <v>42930</v>
      </c>
      <c r="Q5458" s="29" t="n">
        <v>42931</v>
      </c>
      <c r="R5458" s="28" t="n">
        <v>0</v>
      </c>
      <c r="S5458" s="28" t="n">
        <f aca="false">IF(O5458="Won",R5458,IF(O5458="Lost",0,N5458))</f>
        <v>0</v>
      </c>
      <c r="T5458" s="30" t="n">
        <f aca="false">IF(AND(P5458&lt;&gt;"",Q5458&lt;&gt;""),Q5458-P5458,"")</f>
        <v>1</v>
      </c>
      <c r="U5458" s="30" t="str">
        <f aca="false">IF(AND(O5458="Engaging",P5458&lt;&gt;""),'Leia-me'!$B$5-P5458,"")</f>
        <v/>
      </c>
      <c r="V5458" s="25" t="str">
        <f aca="false">IF(O5458&lt;&gt;"Engaging","",IF(U5458&lt;='Leia-me'!$B$6,"Saudável",IF(U5458&lt;='Leia-me'!$B$7,"Esfriando",IF(U5458&lt;='Leia-me'!$B$8,"Última chance","Zumbi"))))</f>
        <v/>
      </c>
      <c r="W5458" s="25" t="n">
        <f aca="false">IF(O5458="Won",1,IF(O5458="Lost",0,""))</f>
        <v>0</v>
      </c>
      <c r="Y5458" s="25" t="str">
        <f aca="false">IF(E5458="","Sim","")</f>
        <v/>
      </c>
    </row>
    <row r="5459" customFormat="false" ht="15" hidden="false" customHeight="false" outlineLevel="0" collapsed="false">
      <c r="A5459" s="25" t="s">
        <v>5722</v>
      </c>
      <c r="B5459" s="25" t="s">
        <v>84</v>
      </c>
      <c r="C5459" s="25" t="s">
        <v>93</v>
      </c>
      <c r="D5459" s="25" t="s">
        <v>96</v>
      </c>
      <c r="E5459" s="25" t="s">
        <v>218</v>
      </c>
      <c r="F5459" s="25" t="s">
        <v>146</v>
      </c>
      <c r="G5459" s="26" t="n">
        <v>4.54</v>
      </c>
      <c r="H5459" s="27" t="n">
        <v>9</v>
      </c>
      <c r="I5459" s="25" t="s">
        <v>147</v>
      </c>
      <c r="K5459" s="25" t="n">
        <v>2017</v>
      </c>
      <c r="L5459" s="25" t="s">
        <v>160</v>
      </c>
      <c r="M5459" s="25" t="s">
        <v>149</v>
      </c>
      <c r="N5459" s="28" t="n">
        <v>3393</v>
      </c>
      <c r="O5459" s="25" t="s">
        <v>54</v>
      </c>
      <c r="P5459" s="29" t="n">
        <v>42931</v>
      </c>
      <c r="Q5459" s="29" t="n">
        <v>42941</v>
      </c>
      <c r="R5459" s="28" t="n">
        <v>3724</v>
      </c>
      <c r="S5459" s="28" t="n">
        <f aca="false">IF(O5459="Won",R5459,IF(O5459="Lost",0,N5459))</f>
        <v>3724</v>
      </c>
      <c r="T5459" s="30" t="n">
        <f aca="false">IF(AND(P5459&lt;&gt;"",Q5459&lt;&gt;""),Q5459-P5459,"")</f>
        <v>10</v>
      </c>
      <c r="U5459" s="30" t="str">
        <f aca="false">IF(AND(O5459="Engaging",P5459&lt;&gt;""),'Leia-me'!$B$5-P5459,"")</f>
        <v/>
      </c>
      <c r="V5459" s="25" t="str">
        <f aca="false">IF(O5459&lt;&gt;"Engaging","",IF(U5459&lt;='Leia-me'!$B$6,"Saudável",IF(U5459&lt;='Leia-me'!$B$7,"Esfriando",IF(U5459&lt;='Leia-me'!$B$8,"Última chance","Zumbi"))))</f>
        <v/>
      </c>
      <c r="W5459" s="25" t="n">
        <f aca="false">IF(O5459="Won",1,IF(O5459="Lost",0,""))</f>
        <v>1</v>
      </c>
      <c r="Y5459" s="25" t="str">
        <f aca="false">IF(E5459="","Sim","")</f>
        <v/>
      </c>
    </row>
    <row r="5460" customFormat="false" ht="15" hidden="false" customHeight="false" outlineLevel="0" collapsed="false">
      <c r="A5460" s="25" t="s">
        <v>5723</v>
      </c>
      <c r="B5460" s="25" t="s">
        <v>84</v>
      </c>
      <c r="C5460" s="25" t="s">
        <v>93</v>
      </c>
      <c r="D5460" s="25" t="s">
        <v>96</v>
      </c>
      <c r="E5460" s="25" t="s">
        <v>494</v>
      </c>
      <c r="F5460" s="25" t="s">
        <v>192</v>
      </c>
      <c r="G5460" s="26" t="n">
        <v>11698.03</v>
      </c>
      <c r="H5460" s="27" t="n">
        <v>34288</v>
      </c>
      <c r="I5460" s="25" t="s">
        <v>147</v>
      </c>
      <c r="K5460" s="25" t="n">
        <v>1982</v>
      </c>
      <c r="L5460" s="25" t="s">
        <v>160</v>
      </c>
      <c r="M5460" s="25" t="s">
        <v>149</v>
      </c>
      <c r="N5460" s="28" t="n">
        <v>3393</v>
      </c>
      <c r="O5460" s="25" t="s">
        <v>54</v>
      </c>
      <c r="P5460" s="29" t="n">
        <v>42932</v>
      </c>
      <c r="Q5460" s="29" t="n">
        <v>43008</v>
      </c>
      <c r="R5460" s="28" t="n">
        <v>3593</v>
      </c>
      <c r="S5460" s="28" t="n">
        <f aca="false">IF(O5460="Won",R5460,IF(O5460="Lost",0,N5460))</f>
        <v>3593</v>
      </c>
      <c r="T5460" s="30" t="n">
        <f aca="false">IF(AND(P5460&lt;&gt;"",Q5460&lt;&gt;""),Q5460-P5460,"")</f>
        <v>76</v>
      </c>
      <c r="U5460" s="30" t="str">
        <f aca="false">IF(AND(O5460="Engaging",P5460&lt;&gt;""),'Leia-me'!$B$5-P5460,"")</f>
        <v/>
      </c>
      <c r="V5460" s="25" t="str">
        <f aca="false">IF(O5460&lt;&gt;"Engaging","",IF(U5460&lt;='Leia-me'!$B$6,"Saudável",IF(U5460&lt;='Leia-me'!$B$7,"Esfriando",IF(U5460&lt;='Leia-me'!$B$8,"Última chance","Zumbi"))))</f>
        <v/>
      </c>
      <c r="W5460" s="25" t="n">
        <f aca="false">IF(O5460="Won",1,IF(O5460="Lost",0,""))</f>
        <v>1</v>
      </c>
      <c r="Y5460" s="25" t="str">
        <f aca="false">IF(E5460="","Sim","")</f>
        <v/>
      </c>
    </row>
    <row r="5461" customFormat="false" ht="15" hidden="false" customHeight="false" outlineLevel="0" collapsed="false">
      <c r="A5461" s="25" t="s">
        <v>5724</v>
      </c>
      <c r="B5461" s="25" t="s">
        <v>84</v>
      </c>
      <c r="C5461" s="25" t="s">
        <v>93</v>
      </c>
      <c r="D5461" s="25" t="s">
        <v>96</v>
      </c>
      <c r="E5461" s="25" t="s">
        <v>1690</v>
      </c>
      <c r="F5461" s="25" t="s">
        <v>211</v>
      </c>
      <c r="G5461" s="26" t="n">
        <v>2520.83</v>
      </c>
      <c r="H5461" s="27" t="n">
        <v>3502</v>
      </c>
      <c r="I5461" s="25" t="s">
        <v>147</v>
      </c>
      <c r="K5461" s="25" t="n">
        <v>1990</v>
      </c>
      <c r="L5461" s="25" t="s">
        <v>178</v>
      </c>
      <c r="M5461" s="25" t="s">
        <v>171</v>
      </c>
      <c r="N5461" s="28" t="n">
        <v>5482</v>
      </c>
      <c r="O5461" s="25" t="s">
        <v>54</v>
      </c>
      <c r="P5461" s="29" t="n">
        <v>42933</v>
      </c>
      <c r="Q5461" s="29" t="n">
        <v>42986</v>
      </c>
      <c r="R5461" s="28" t="n">
        <v>6205</v>
      </c>
      <c r="S5461" s="28" t="n">
        <f aca="false">IF(O5461="Won",R5461,IF(O5461="Lost",0,N5461))</f>
        <v>6205</v>
      </c>
      <c r="T5461" s="30" t="n">
        <f aca="false">IF(AND(P5461&lt;&gt;"",Q5461&lt;&gt;""),Q5461-P5461,"")</f>
        <v>53</v>
      </c>
      <c r="U5461" s="30" t="str">
        <f aca="false">IF(AND(O5461="Engaging",P5461&lt;&gt;""),'Leia-me'!$B$5-P5461,"")</f>
        <v/>
      </c>
      <c r="V5461" s="25" t="str">
        <f aca="false">IF(O5461&lt;&gt;"Engaging","",IF(U5461&lt;='Leia-me'!$B$6,"Saudável",IF(U5461&lt;='Leia-me'!$B$7,"Esfriando",IF(U5461&lt;='Leia-me'!$B$8,"Última chance","Zumbi"))))</f>
        <v/>
      </c>
      <c r="W5461" s="25" t="n">
        <f aca="false">IF(O5461="Won",1,IF(O5461="Lost",0,""))</f>
        <v>1</v>
      </c>
      <c r="Y5461" s="25" t="str">
        <f aca="false">IF(E5461="","Sim","")</f>
        <v/>
      </c>
    </row>
    <row r="5462" customFormat="false" ht="15" hidden="false" customHeight="false" outlineLevel="0" collapsed="false">
      <c r="A5462" s="25" t="s">
        <v>5725</v>
      </c>
      <c r="B5462" s="25" t="s">
        <v>84</v>
      </c>
      <c r="C5462" s="25" t="s">
        <v>93</v>
      </c>
      <c r="D5462" s="25" t="s">
        <v>96</v>
      </c>
      <c r="E5462" s="25" t="s">
        <v>1690</v>
      </c>
      <c r="F5462" s="25" t="s">
        <v>211</v>
      </c>
      <c r="G5462" s="26" t="n">
        <v>2520.83</v>
      </c>
      <c r="H5462" s="27" t="n">
        <v>3502</v>
      </c>
      <c r="I5462" s="25" t="s">
        <v>147</v>
      </c>
      <c r="K5462" s="25" t="n">
        <v>1990</v>
      </c>
      <c r="L5462" s="25" t="s">
        <v>170</v>
      </c>
      <c r="M5462" s="25" t="s">
        <v>171</v>
      </c>
      <c r="N5462" s="28" t="n">
        <v>1096</v>
      </c>
      <c r="O5462" s="25" t="s">
        <v>55</v>
      </c>
      <c r="P5462" s="29" t="n">
        <v>42936</v>
      </c>
      <c r="Q5462" s="29" t="n">
        <v>42999</v>
      </c>
      <c r="R5462" s="28" t="n">
        <v>0</v>
      </c>
      <c r="S5462" s="28" t="n">
        <f aca="false">IF(O5462="Won",R5462,IF(O5462="Lost",0,N5462))</f>
        <v>0</v>
      </c>
      <c r="T5462" s="30" t="n">
        <f aca="false">IF(AND(P5462&lt;&gt;"",Q5462&lt;&gt;""),Q5462-P5462,"")</f>
        <v>63</v>
      </c>
      <c r="U5462" s="30" t="str">
        <f aca="false">IF(AND(O5462="Engaging",P5462&lt;&gt;""),'Leia-me'!$B$5-P5462,"")</f>
        <v/>
      </c>
      <c r="V5462" s="25" t="str">
        <f aca="false">IF(O5462&lt;&gt;"Engaging","",IF(U5462&lt;='Leia-me'!$B$6,"Saudável",IF(U5462&lt;='Leia-me'!$B$7,"Esfriando",IF(U5462&lt;='Leia-me'!$B$8,"Última chance","Zumbi"))))</f>
        <v/>
      </c>
      <c r="W5462" s="25" t="n">
        <f aca="false">IF(O5462="Won",1,IF(O5462="Lost",0,""))</f>
        <v>0</v>
      </c>
      <c r="Y5462" s="25" t="str">
        <f aca="false">IF(E5462="","Sim","")</f>
        <v/>
      </c>
    </row>
    <row r="5463" customFormat="false" ht="15" hidden="false" customHeight="false" outlineLevel="0" collapsed="false">
      <c r="A5463" s="25" t="s">
        <v>5726</v>
      </c>
      <c r="B5463" s="25" t="s">
        <v>84</v>
      </c>
      <c r="C5463" s="25" t="s">
        <v>93</v>
      </c>
      <c r="D5463" s="25" t="s">
        <v>96</v>
      </c>
      <c r="E5463" s="25" t="s">
        <v>421</v>
      </c>
      <c r="F5463" s="25" t="s">
        <v>146</v>
      </c>
      <c r="G5463" s="26" t="n">
        <v>2818.38</v>
      </c>
      <c r="H5463" s="27" t="n">
        <v>6290</v>
      </c>
      <c r="I5463" s="25" t="s">
        <v>147</v>
      </c>
      <c r="K5463" s="25" t="n">
        <v>1994</v>
      </c>
      <c r="L5463" s="25" t="s">
        <v>1834</v>
      </c>
      <c r="M5463" s="25" t="s">
        <v>171</v>
      </c>
      <c r="N5463" s="28" t="n">
        <v>4821</v>
      </c>
      <c r="O5463" s="25" t="s">
        <v>55</v>
      </c>
      <c r="P5463" s="29" t="n">
        <v>42936</v>
      </c>
      <c r="Q5463" s="29" t="n">
        <v>43005</v>
      </c>
      <c r="R5463" s="28" t="n">
        <v>0</v>
      </c>
      <c r="S5463" s="28" t="n">
        <f aca="false">IF(O5463="Won",R5463,IF(O5463="Lost",0,N5463))</f>
        <v>0</v>
      </c>
      <c r="T5463" s="30" t="n">
        <f aca="false">IF(AND(P5463&lt;&gt;"",Q5463&lt;&gt;""),Q5463-P5463,"")</f>
        <v>69</v>
      </c>
      <c r="U5463" s="30" t="str">
        <f aca="false">IF(AND(O5463="Engaging",P5463&lt;&gt;""),'Leia-me'!$B$5-P5463,"")</f>
        <v/>
      </c>
      <c r="V5463" s="25" t="str">
        <f aca="false">IF(O5463&lt;&gt;"Engaging","",IF(U5463&lt;='Leia-me'!$B$6,"Saudável",IF(U5463&lt;='Leia-me'!$B$7,"Esfriando",IF(U5463&lt;='Leia-me'!$B$8,"Última chance","Zumbi"))))</f>
        <v/>
      </c>
      <c r="W5463" s="25" t="n">
        <f aca="false">IF(O5463="Won",1,IF(O5463="Lost",0,""))</f>
        <v>0</v>
      </c>
      <c r="X5463" s="25" t="s">
        <v>1835</v>
      </c>
      <c r="Y5463" s="25" t="str">
        <f aca="false">IF(E5463="","Sim","")</f>
        <v/>
      </c>
    </row>
    <row r="5464" customFormat="false" ht="15" hidden="false" customHeight="false" outlineLevel="0" collapsed="false">
      <c r="A5464" s="25" t="s">
        <v>5727</v>
      </c>
      <c r="B5464" s="25" t="s">
        <v>84</v>
      </c>
      <c r="C5464" s="25" t="s">
        <v>93</v>
      </c>
      <c r="D5464" s="25" t="s">
        <v>96</v>
      </c>
      <c r="E5464" s="25" t="s">
        <v>1640</v>
      </c>
      <c r="F5464" s="25" t="s">
        <v>211</v>
      </c>
      <c r="G5464" s="26" t="n">
        <v>71.12</v>
      </c>
      <c r="H5464" s="27" t="n">
        <v>144</v>
      </c>
      <c r="I5464" s="25" t="s">
        <v>147</v>
      </c>
      <c r="K5464" s="25" t="n">
        <v>2010</v>
      </c>
      <c r="L5464" s="25" t="s">
        <v>1834</v>
      </c>
      <c r="M5464" s="25" t="s">
        <v>171</v>
      </c>
      <c r="N5464" s="28" t="n">
        <v>4821</v>
      </c>
      <c r="O5464" s="25" t="s">
        <v>55</v>
      </c>
      <c r="P5464" s="29" t="n">
        <v>42936</v>
      </c>
      <c r="Q5464" s="29" t="n">
        <v>42944</v>
      </c>
      <c r="R5464" s="28" t="n">
        <v>0</v>
      </c>
      <c r="S5464" s="28" t="n">
        <f aca="false">IF(O5464="Won",R5464,IF(O5464="Lost",0,N5464))</f>
        <v>0</v>
      </c>
      <c r="T5464" s="30" t="n">
        <f aca="false">IF(AND(P5464&lt;&gt;"",Q5464&lt;&gt;""),Q5464-P5464,"")</f>
        <v>8</v>
      </c>
      <c r="U5464" s="30" t="str">
        <f aca="false">IF(AND(O5464="Engaging",P5464&lt;&gt;""),'Leia-me'!$B$5-P5464,"")</f>
        <v/>
      </c>
      <c r="V5464" s="25" t="str">
        <f aca="false">IF(O5464&lt;&gt;"Engaging","",IF(U5464&lt;='Leia-me'!$B$6,"Saudável",IF(U5464&lt;='Leia-me'!$B$7,"Esfriando",IF(U5464&lt;='Leia-me'!$B$8,"Última chance","Zumbi"))))</f>
        <v/>
      </c>
      <c r="W5464" s="25" t="n">
        <f aca="false">IF(O5464="Won",1,IF(O5464="Lost",0,""))</f>
        <v>0</v>
      </c>
      <c r="X5464" s="25" t="s">
        <v>1835</v>
      </c>
      <c r="Y5464" s="25" t="str">
        <f aca="false">IF(E5464="","Sim","")</f>
        <v/>
      </c>
    </row>
    <row r="5465" customFormat="false" ht="15" hidden="false" customHeight="false" outlineLevel="0" collapsed="false">
      <c r="A5465" s="25" t="s">
        <v>5728</v>
      </c>
      <c r="B5465" s="25" t="s">
        <v>84</v>
      </c>
      <c r="C5465" s="25" t="s">
        <v>93</v>
      </c>
      <c r="D5465" s="25" t="s">
        <v>96</v>
      </c>
      <c r="E5465" s="25" t="s">
        <v>484</v>
      </c>
      <c r="F5465" s="25" t="s">
        <v>211</v>
      </c>
      <c r="G5465" s="26" t="n">
        <v>5158.71</v>
      </c>
      <c r="H5465" s="27" t="n">
        <v>17479</v>
      </c>
      <c r="I5465" s="25" t="s">
        <v>485</v>
      </c>
      <c r="K5465" s="25" t="n">
        <v>1995</v>
      </c>
      <c r="L5465" s="25" t="s">
        <v>186</v>
      </c>
      <c r="M5465" s="25" t="s">
        <v>171</v>
      </c>
      <c r="N5465" s="28" t="n">
        <v>550</v>
      </c>
      <c r="O5465" s="25" t="s">
        <v>55</v>
      </c>
      <c r="P5465" s="29" t="n">
        <v>42937</v>
      </c>
      <c r="Q5465" s="29" t="n">
        <v>42938</v>
      </c>
      <c r="R5465" s="28" t="n">
        <v>0</v>
      </c>
      <c r="S5465" s="28" t="n">
        <f aca="false">IF(O5465="Won",R5465,IF(O5465="Lost",0,N5465))</f>
        <v>0</v>
      </c>
      <c r="T5465" s="30" t="n">
        <f aca="false">IF(AND(P5465&lt;&gt;"",Q5465&lt;&gt;""),Q5465-P5465,"")</f>
        <v>1</v>
      </c>
      <c r="U5465" s="30" t="str">
        <f aca="false">IF(AND(O5465="Engaging",P5465&lt;&gt;""),'Leia-me'!$B$5-P5465,"")</f>
        <v/>
      </c>
      <c r="V5465" s="25" t="str">
        <f aca="false">IF(O5465&lt;&gt;"Engaging","",IF(U5465&lt;='Leia-me'!$B$6,"Saudável",IF(U5465&lt;='Leia-me'!$B$7,"Esfriando",IF(U5465&lt;='Leia-me'!$B$8,"Última chance","Zumbi"))))</f>
        <v/>
      </c>
      <c r="W5465" s="25" t="n">
        <f aca="false">IF(O5465="Won",1,IF(O5465="Lost",0,""))</f>
        <v>0</v>
      </c>
      <c r="Y5465" s="25" t="str">
        <f aca="false">IF(E5465="","Sim","")</f>
        <v/>
      </c>
    </row>
    <row r="5466" customFormat="false" ht="15" hidden="false" customHeight="false" outlineLevel="0" collapsed="false">
      <c r="A5466" s="25" t="s">
        <v>5729</v>
      </c>
      <c r="B5466" s="25" t="s">
        <v>84</v>
      </c>
      <c r="C5466" s="25" t="s">
        <v>93</v>
      </c>
      <c r="D5466" s="25" t="s">
        <v>96</v>
      </c>
      <c r="E5466" s="25" t="s">
        <v>622</v>
      </c>
      <c r="F5466" s="25" t="s">
        <v>211</v>
      </c>
      <c r="G5466" s="26" t="n">
        <v>167.89</v>
      </c>
      <c r="H5466" s="27" t="n">
        <v>493</v>
      </c>
      <c r="I5466" s="25" t="s">
        <v>623</v>
      </c>
      <c r="K5466" s="25" t="n">
        <v>2000</v>
      </c>
      <c r="L5466" s="25" t="s">
        <v>186</v>
      </c>
      <c r="M5466" s="25" t="s">
        <v>171</v>
      </c>
      <c r="N5466" s="28" t="n">
        <v>550</v>
      </c>
      <c r="O5466" s="25" t="s">
        <v>55</v>
      </c>
      <c r="P5466" s="29" t="n">
        <v>42937</v>
      </c>
      <c r="Q5466" s="29" t="n">
        <v>42945</v>
      </c>
      <c r="R5466" s="28" t="n">
        <v>0</v>
      </c>
      <c r="S5466" s="28" t="n">
        <f aca="false">IF(O5466="Won",R5466,IF(O5466="Lost",0,N5466))</f>
        <v>0</v>
      </c>
      <c r="T5466" s="30" t="n">
        <f aca="false">IF(AND(P5466&lt;&gt;"",Q5466&lt;&gt;""),Q5466-P5466,"")</f>
        <v>8</v>
      </c>
      <c r="U5466" s="30" t="str">
        <f aca="false">IF(AND(O5466="Engaging",P5466&lt;&gt;""),'Leia-me'!$B$5-P5466,"")</f>
        <v/>
      </c>
      <c r="V5466" s="25" t="str">
        <f aca="false">IF(O5466&lt;&gt;"Engaging","",IF(U5466&lt;='Leia-me'!$B$6,"Saudável",IF(U5466&lt;='Leia-me'!$B$7,"Esfriando",IF(U5466&lt;='Leia-me'!$B$8,"Última chance","Zumbi"))))</f>
        <v/>
      </c>
      <c r="W5466" s="25" t="n">
        <f aca="false">IF(O5466="Won",1,IF(O5466="Lost",0,""))</f>
        <v>0</v>
      </c>
      <c r="Y5466" s="25" t="str">
        <f aca="false">IF(E5466="","Sim","")</f>
        <v/>
      </c>
    </row>
    <row r="5467" customFormat="false" ht="15" hidden="false" customHeight="false" outlineLevel="0" collapsed="false">
      <c r="A5467" s="25" t="s">
        <v>5730</v>
      </c>
      <c r="B5467" s="25" t="s">
        <v>84</v>
      </c>
      <c r="C5467" s="25" t="s">
        <v>93</v>
      </c>
      <c r="D5467" s="25" t="s">
        <v>96</v>
      </c>
      <c r="E5467" s="25" t="s">
        <v>639</v>
      </c>
      <c r="F5467" s="25" t="s">
        <v>211</v>
      </c>
      <c r="G5467" s="26" t="n">
        <v>1419.98</v>
      </c>
      <c r="H5467" s="27" t="n">
        <v>4018</v>
      </c>
      <c r="I5467" s="25" t="s">
        <v>147</v>
      </c>
      <c r="K5467" s="25" t="n">
        <v>2003</v>
      </c>
      <c r="L5467" s="25" t="s">
        <v>178</v>
      </c>
      <c r="M5467" s="25" t="s">
        <v>171</v>
      </c>
      <c r="N5467" s="28" t="n">
        <v>5482</v>
      </c>
      <c r="O5467" s="25" t="s">
        <v>54</v>
      </c>
      <c r="P5467" s="29" t="n">
        <v>42937</v>
      </c>
      <c r="Q5467" s="29" t="n">
        <v>42970</v>
      </c>
      <c r="R5467" s="28" t="n">
        <v>5340</v>
      </c>
      <c r="S5467" s="28" t="n">
        <f aca="false">IF(O5467="Won",R5467,IF(O5467="Lost",0,N5467))</f>
        <v>5340</v>
      </c>
      <c r="T5467" s="30" t="n">
        <f aca="false">IF(AND(P5467&lt;&gt;"",Q5467&lt;&gt;""),Q5467-P5467,"")</f>
        <v>33</v>
      </c>
      <c r="U5467" s="30" t="str">
        <f aca="false">IF(AND(O5467="Engaging",P5467&lt;&gt;""),'Leia-me'!$B$5-P5467,"")</f>
        <v/>
      </c>
      <c r="V5467" s="25" t="str">
        <f aca="false">IF(O5467&lt;&gt;"Engaging","",IF(U5467&lt;='Leia-me'!$B$6,"Saudável",IF(U5467&lt;='Leia-me'!$B$7,"Esfriando",IF(U5467&lt;='Leia-me'!$B$8,"Última chance","Zumbi"))))</f>
        <v/>
      </c>
      <c r="W5467" s="25" t="n">
        <f aca="false">IF(O5467="Won",1,IF(O5467="Lost",0,""))</f>
        <v>1</v>
      </c>
      <c r="Y5467" s="25" t="str">
        <f aca="false">IF(E5467="","Sim","")</f>
        <v/>
      </c>
    </row>
    <row r="5468" customFormat="false" ht="15" hidden="false" customHeight="false" outlineLevel="0" collapsed="false">
      <c r="A5468" s="25" t="s">
        <v>5731</v>
      </c>
      <c r="B5468" s="25" t="s">
        <v>84</v>
      </c>
      <c r="C5468" s="25" t="s">
        <v>93</v>
      </c>
      <c r="D5468" s="25" t="s">
        <v>96</v>
      </c>
      <c r="E5468" s="25" t="s">
        <v>1090</v>
      </c>
      <c r="F5468" s="25" t="s">
        <v>155</v>
      </c>
      <c r="G5468" s="26" t="n">
        <v>6395.05</v>
      </c>
      <c r="H5468" s="27" t="n">
        <v>20275</v>
      </c>
      <c r="I5468" s="25" t="s">
        <v>147</v>
      </c>
      <c r="K5468" s="25" t="n">
        <v>1994</v>
      </c>
      <c r="L5468" s="25" t="s">
        <v>1834</v>
      </c>
      <c r="M5468" s="25" t="s">
        <v>171</v>
      </c>
      <c r="N5468" s="28" t="n">
        <v>4821</v>
      </c>
      <c r="O5468" s="25" t="s">
        <v>54</v>
      </c>
      <c r="P5468" s="29" t="n">
        <v>42940</v>
      </c>
      <c r="Q5468" s="29" t="n">
        <v>42942</v>
      </c>
      <c r="R5468" s="28" t="n">
        <v>4490</v>
      </c>
      <c r="S5468" s="28" t="n">
        <f aca="false">IF(O5468="Won",R5468,IF(O5468="Lost",0,N5468))</f>
        <v>4490</v>
      </c>
      <c r="T5468" s="30" t="n">
        <f aca="false">IF(AND(P5468&lt;&gt;"",Q5468&lt;&gt;""),Q5468-P5468,"")</f>
        <v>2</v>
      </c>
      <c r="U5468" s="30" t="str">
        <f aca="false">IF(AND(O5468="Engaging",P5468&lt;&gt;""),'Leia-me'!$B$5-P5468,"")</f>
        <v/>
      </c>
      <c r="V5468" s="25" t="str">
        <f aca="false">IF(O5468&lt;&gt;"Engaging","",IF(U5468&lt;='Leia-me'!$B$6,"Saudável",IF(U5468&lt;='Leia-me'!$B$7,"Esfriando",IF(U5468&lt;='Leia-me'!$B$8,"Última chance","Zumbi"))))</f>
        <v/>
      </c>
      <c r="W5468" s="25" t="n">
        <f aca="false">IF(O5468="Won",1,IF(O5468="Lost",0,""))</f>
        <v>1</v>
      </c>
      <c r="X5468" s="25" t="s">
        <v>1835</v>
      </c>
      <c r="Y5468" s="25" t="str">
        <f aca="false">IF(E5468="","Sim","")</f>
        <v/>
      </c>
    </row>
    <row r="5469" customFormat="false" ht="15" hidden="false" customHeight="false" outlineLevel="0" collapsed="false">
      <c r="A5469" s="25" t="s">
        <v>5732</v>
      </c>
      <c r="B5469" s="25" t="s">
        <v>84</v>
      </c>
      <c r="C5469" s="25" t="s">
        <v>93</v>
      </c>
      <c r="D5469" s="25" t="s">
        <v>96</v>
      </c>
      <c r="E5469" s="25" t="s">
        <v>1690</v>
      </c>
      <c r="F5469" s="25" t="s">
        <v>211</v>
      </c>
      <c r="G5469" s="26" t="n">
        <v>2520.83</v>
      </c>
      <c r="H5469" s="27" t="n">
        <v>3502</v>
      </c>
      <c r="I5469" s="25" t="s">
        <v>147</v>
      </c>
      <c r="K5469" s="25" t="n">
        <v>1990</v>
      </c>
      <c r="L5469" s="25" t="s">
        <v>160</v>
      </c>
      <c r="M5469" s="25" t="s">
        <v>149</v>
      </c>
      <c r="N5469" s="28" t="n">
        <v>3393</v>
      </c>
      <c r="O5469" s="25" t="s">
        <v>54</v>
      </c>
      <c r="P5469" s="29" t="n">
        <v>42940</v>
      </c>
      <c r="Q5469" s="29" t="n">
        <v>43041</v>
      </c>
      <c r="R5469" s="28" t="n">
        <v>3260</v>
      </c>
      <c r="S5469" s="28" t="n">
        <f aca="false">IF(O5469="Won",R5469,IF(O5469="Lost",0,N5469))</f>
        <v>3260</v>
      </c>
      <c r="T5469" s="30" t="n">
        <f aca="false">IF(AND(P5469&lt;&gt;"",Q5469&lt;&gt;""),Q5469-P5469,"")</f>
        <v>101</v>
      </c>
      <c r="U5469" s="30" t="str">
        <f aca="false">IF(AND(O5469="Engaging",P5469&lt;&gt;""),'Leia-me'!$B$5-P5469,"")</f>
        <v/>
      </c>
      <c r="V5469" s="25" t="str">
        <f aca="false">IF(O5469&lt;&gt;"Engaging","",IF(U5469&lt;='Leia-me'!$B$6,"Saudável",IF(U5469&lt;='Leia-me'!$B$7,"Esfriando",IF(U5469&lt;='Leia-me'!$B$8,"Última chance","Zumbi"))))</f>
        <v/>
      </c>
      <c r="W5469" s="25" t="n">
        <f aca="false">IF(O5469="Won",1,IF(O5469="Lost",0,""))</f>
        <v>1</v>
      </c>
      <c r="Y5469" s="25" t="str">
        <f aca="false">IF(E5469="","Sim","")</f>
        <v/>
      </c>
    </row>
    <row r="5470" customFormat="false" ht="15" hidden="false" customHeight="false" outlineLevel="0" collapsed="false">
      <c r="A5470" s="25" t="s">
        <v>5733</v>
      </c>
      <c r="B5470" s="25" t="s">
        <v>84</v>
      </c>
      <c r="C5470" s="25" t="s">
        <v>93</v>
      </c>
      <c r="D5470" s="25" t="s">
        <v>96</v>
      </c>
      <c r="E5470" s="25" t="s">
        <v>1690</v>
      </c>
      <c r="F5470" s="25" t="s">
        <v>211</v>
      </c>
      <c r="G5470" s="26" t="n">
        <v>2520.83</v>
      </c>
      <c r="H5470" s="27" t="n">
        <v>3502</v>
      </c>
      <c r="I5470" s="25" t="s">
        <v>147</v>
      </c>
      <c r="K5470" s="25" t="n">
        <v>1990</v>
      </c>
      <c r="L5470" s="25" t="s">
        <v>160</v>
      </c>
      <c r="M5470" s="25" t="s">
        <v>149</v>
      </c>
      <c r="N5470" s="28" t="n">
        <v>3393</v>
      </c>
      <c r="O5470" s="25" t="s">
        <v>55</v>
      </c>
      <c r="P5470" s="29" t="n">
        <v>42941</v>
      </c>
      <c r="Q5470" s="29" t="n">
        <v>42949</v>
      </c>
      <c r="R5470" s="28" t="n">
        <v>0</v>
      </c>
      <c r="S5470" s="28" t="n">
        <f aca="false">IF(O5470="Won",R5470,IF(O5470="Lost",0,N5470))</f>
        <v>0</v>
      </c>
      <c r="T5470" s="30" t="n">
        <f aca="false">IF(AND(P5470&lt;&gt;"",Q5470&lt;&gt;""),Q5470-P5470,"")</f>
        <v>8</v>
      </c>
      <c r="U5470" s="30" t="str">
        <f aca="false">IF(AND(O5470="Engaging",P5470&lt;&gt;""),'Leia-me'!$B$5-P5470,"")</f>
        <v/>
      </c>
      <c r="V5470" s="25" t="str">
        <f aca="false">IF(O5470&lt;&gt;"Engaging","",IF(U5470&lt;='Leia-me'!$B$6,"Saudável",IF(U5470&lt;='Leia-me'!$B$7,"Esfriando",IF(U5470&lt;='Leia-me'!$B$8,"Última chance","Zumbi"))))</f>
        <v/>
      </c>
      <c r="W5470" s="25" t="n">
        <f aca="false">IF(O5470="Won",1,IF(O5470="Lost",0,""))</f>
        <v>0</v>
      </c>
      <c r="Y5470" s="25" t="str">
        <f aca="false">IF(E5470="","Sim","")</f>
        <v/>
      </c>
    </row>
    <row r="5471" customFormat="false" ht="15" hidden="false" customHeight="false" outlineLevel="0" collapsed="false">
      <c r="A5471" s="25" t="s">
        <v>5734</v>
      </c>
      <c r="B5471" s="25" t="s">
        <v>84</v>
      </c>
      <c r="C5471" s="25" t="s">
        <v>93</v>
      </c>
      <c r="D5471" s="25" t="s">
        <v>96</v>
      </c>
      <c r="E5471" s="25" t="s">
        <v>193</v>
      </c>
      <c r="F5471" s="25" t="s">
        <v>185</v>
      </c>
      <c r="G5471" s="26" t="n">
        <v>1100.04</v>
      </c>
      <c r="H5471" s="27" t="n">
        <v>2822</v>
      </c>
      <c r="I5471" s="25" t="s">
        <v>147</v>
      </c>
      <c r="K5471" s="25" t="n">
        <v>1996</v>
      </c>
      <c r="L5471" s="25" t="s">
        <v>170</v>
      </c>
      <c r="M5471" s="25" t="s">
        <v>171</v>
      </c>
      <c r="N5471" s="28" t="n">
        <v>1096</v>
      </c>
      <c r="O5471" s="25" t="s">
        <v>55</v>
      </c>
      <c r="P5471" s="29" t="n">
        <v>42942</v>
      </c>
      <c r="Q5471" s="29" t="n">
        <v>43007</v>
      </c>
      <c r="R5471" s="28" t="n">
        <v>0</v>
      </c>
      <c r="S5471" s="28" t="n">
        <f aca="false">IF(O5471="Won",R5471,IF(O5471="Lost",0,N5471))</f>
        <v>0</v>
      </c>
      <c r="T5471" s="30" t="n">
        <f aca="false">IF(AND(P5471&lt;&gt;"",Q5471&lt;&gt;""),Q5471-P5471,"")</f>
        <v>65</v>
      </c>
      <c r="U5471" s="30" t="str">
        <f aca="false">IF(AND(O5471="Engaging",P5471&lt;&gt;""),'Leia-me'!$B$5-P5471,"")</f>
        <v/>
      </c>
      <c r="V5471" s="25" t="str">
        <f aca="false">IF(O5471&lt;&gt;"Engaging","",IF(U5471&lt;='Leia-me'!$B$6,"Saudável",IF(U5471&lt;='Leia-me'!$B$7,"Esfriando",IF(U5471&lt;='Leia-me'!$B$8,"Última chance","Zumbi"))))</f>
        <v/>
      </c>
      <c r="W5471" s="25" t="n">
        <f aca="false">IF(O5471="Won",1,IF(O5471="Lost",0,""))</f>
        <v>0</v>
      </c>
      <c r="Y5471" s="25" t="str">
        <f aca="false">IF(E5471="","Sim","")</f>
        <v/>
      </c>
    </row>
    <row r="5472" customFormat="false" ht="15" hidden="false" customHeight="false" outlineLevel="0" collapsed="false">
      <c r="A5472" s="25" t="s">
        <v>5735</v>
      </c>
      <c r="B5472" s="25" t="s">
        <v>84</v>
      </c>
      <c r="C5472" s="25" t="s">
        <v>93</v>
      </c>
      <c r="D5472" s="25" t="s">
        <v>96</v>
      </c>
      <c r="E5472" s="25" t="s">
        <v>494</v>
      </c>
      <c r="F5472" s="25" t="s">
        <v>192</v>
      </c>
      <c r="G5472" s="26" t="n">
        <v>11698.03</v>
      </c>
      <c r="H5472" s="27" t="n">
        <v>34288</v>
      </c>
      <c r="I5472" s="25" t="s">
        <v>147</v>
      </c>
      <c r="K5472" s="25" t="n">
        <v>1982</v>
      </c>
      <c r="L5472" s="25" t="s">
        <v>1834</v>
      </c>
      <c r="M5472" s="25" t="s">
        <v>171</v>
      </c>
      <c r="N5472" s="28" t="n">
        <v>4821</v>
      </c>
      <c r="O5472" s="25" t="s">
        <v>55</v>
      </c>
      <c r="P5472" s="29" t="n">
        <v>42942</v>
      </c>
      <c r="Q5472" s="29" t="n">
        <v>43004</v>
      </c>
      <c r="R5472" s="28" t="n">
        <v>0</v>
      </c>
      <c r="S5472" s="28" t="n">
        <f aca="false">IF(O5472="Won",R5472,IF(O5472="Lost",0,N5472))</f>
        <v>0</v>
      </c>
      <c r="T5472" s="30" t="n">
        <f aca="false">IF(AND(P5472&lt;&gt;"",Q5472&lt;&gt;""),Q5472-P5472,"")</f>
        <v>62</v>
      </c>
      <c r="U5472" s="30" t="str">
        <f aca="false">IF(AND(O5472="Engaging",P5472&lt;&gt;""),'Leia-me'!$B$5-P5472,"")</f>
        <v/>
      </c>
      <c r="V5472" s="25" t="str">
        <f aca="false">IF(O5472&lt;&gt;"Engaging","",IF(U5472&lt;='Leia-me'!$B$6,"Saudável",IF(U5472&lt;='Leia-me'!$B$7,"Esfriando",IF(U5472&lt;='Leia-me'!$B$8,"Última chance","Zumbi"))))</f>
        <v/>
      </c>
      <c r="W5472" s="25" t="n">
        <f aca="false">IF(O5472="Won",1,IF(O5472="Lost",0,""))</f>
        <v>0</v>
      </c>
      <c r="X5472" s="25" t="s">
        <v>1835</v>
      </c>
      <c r="Y5472" s="25" t="str">
        <f aca="false">IF(E5472="","Sim","")</f>
        <v/>
      </c>
    </row>
    <row r="5473" customFormat="false" ht="15" hidden="false" customHeight="false" outlineLevel="0" collapsed="false">
      <c r="A5473" s="25" t="s">
        <v>5736</v>
      </c>
      <c r="B5473" s="25" t="s">
        <v>84</v>
      </c>
      <c r="C5473" s="25" t="s">
        <v>93</v>
      </c>
      <c r="D5473" s="25" t="s">
        <v>96</v>
      </c>
      <c r="E5473" s="25" t="s">
        <v>1653</v>
      </c>
      <c r="F5473" s="25" t="s">
        <v>165</v>
      </c>
      <c r="G5473" s="26" t="n">
        <v>3838.39</v>
      </c>
      <c r="H5473" s="27" t="n">
        <v>8274</v>
      </c>
      <c r="I5473" s="25" t="s">
        <v>147</v>
      </c>
      <c r="K5473" s="25" t="n">
        <v>1989</v>
      </c>
      <c r="L5473" s="25" t="s">
        <v>186</v>
      </c>
      <c r="M5473" s="25" t="s">
        <v>171</v>
      </c>
      <c r="N5473" s="28" t="n">
        <v>550</v>
      </c>
      <c r="O5473" s="25" t="s">
        <v>54</v>
      </c>
      <c r="P5473" s="29" t="n">
        <v>42942</v>
      </c>
      <c r="Q5473" s="29" t="n">
        <v>42944</v>
      </c>
      <c r="R5473" s="28" t="n">
        <v>554</v>
      </c>
      <c r="S5473" s="28" t="n">
        <f aca="false">IF(O5473="Won",R5473,IF(O5473="Lost",0,N5473))</f>
        <v>554</v>
      </c>
      <c r="T5473" s="30" t="n">
        <f aca="false">IF(AND(P5473&lt;&gt;"",Q5473&lt;&gt;""),Q5473-P5473,"")</f>
        <v>2</v>
      </c>
      <c r="U5473" s="30" t="str">
        <f aca="false">IF(AND(O5473="Engaging",P5473&lt;&gt;""),'Leia-me'!$B$5-P5473,"")</f>
        <v/>
      </c>
      <c r="V5473" s="25" t="str">
        <f aca="false">IF(O5473&lt;&gt;"Engaging","",IF(U5473&lt;='Leia-me'!$B$6,"Saudável",IF(U5473&lt;='Leia-me'!$B$7,"Esfriando",IF(U5473&lt;='Leia-me'!$B$8,"Última chance","Zumbi"))))</f>
        <v/>
      </c>
      <c r="W5473" s="25" t="n">
        <f aca="false">IF(O5473="Won",1,IF(O5473="Lost",0,""))</f>
        <v>1</v>
      </c>
      <c r="Y5473" s="25" t="str">
        <f aca="false">IF(E5473="","Sim","")</f>
        <v/>
      </c>
    </row>
    <row r="5474" customFormat="false" ht="15" hidden="false" customHeight="false" outlineLevel="0" collapsed="false">
      <c r="A5474" s="25" t="s">
        <v>5737</v>
      </c>
      <c r="B5474" s="25" t="s">
        <v>84</v>
      </c>
      <c r="C5474" s="25" t="s">
        <v>93</v>
      </c>
      <c r="D5474" s="25" t="s">
        <v>96</v>
      </c>
      <c r="E5474" s="25" t="s">
        <v>1347</v>
      </c>
      <c r="F5474" s="25" t="s">
        <v>165</v>
      </c>
      <c r="G5474" s="26" t="n">
        <v>665.06</v>
      </c>
      <c r="H5474" s="27" t="n">
        <v>1095</v>
      </c>
      <c r="I5474" s="25" t="s">
        <v>147</v>
      </c>
      <c r="K5474" s="25" t="n">
        <v>1989</v>
      </c>
      <c r="L5474" s="25" t="s">
        <v>1834</v>
      </c>
      <c r="M5474" s="25" t="s">
        <v>171</v>
      </c>
      <c r="N5474" s="28" t="n">
        <v>4821</v>
      </c>
      <c r="O5474" s="25" t="s">
        <v>55</v>
      </c>
      <c r="P5474" s="29" t="n">
        <v>42944</v>
      </c>
      <c r="Q5474" s="29" t="n">
        <v>42953</v>
      </c>
      <c r="R5474" s="28" t="n">
        <v>0</v>
      </c>
      <c r="S5474" s="28" t="n">
        <f aca="false">IF(O5474="Won",R5474,IF(O5474="Lost",0,N5474))</f>
        <v>0</v>
      </c>
      <c r="T5474" s="30" t="n">
        <f aca="false">IF(AND(P5474&lt;&gt;"",Q5474&lt;&gt;""),Q5474-P5474,"")</f>
        <v>9</v>
      </c>
      <c r="U5474" s="30" t="str">
        <f aca="false">IF(AND(O5474="Engaging",P5474&lt;&gt;""),'Leia-me'!$B$5-P5474,"")</f>
        <v/>
      </c>
      <c r="V5474" s="25" t="str">
        <f aca="false">IF(O5474&lt;&gt;"Engaging","",IF(U5474&lt;='Leia-me'!$B$6,"Saudável",IF(U5474&lt;='Leia-me'!$B$7,"Esfriando",IF(U5474&lt;='Leia-me'!$B$8,"Última chance","Zumbi"))))</f>
        <v/>
      </c>
      <c r="W5474" s="25" t="n">
        <f aca="false">IF(O5474="Won",1,IF(O5474="Lost",0,""))</f>
        <v>0</v>
      </c>
      <c r="X5474" s="25" t="s">
        <v>1835</v>
      </c>
      <c r="Y5474" s="25" t="str">
        <f aca="false">IF(E5474="","Sim","")</f>
        <v/>
      </c>
    </row>
    <row r="5475" customFormat="false" ht="15" hidden="false" customHeight="false" outlineLevel="0" collapsed="false">
      <c r="A5475" s="25" t="s">
        <v>5738</v>
      </c>
      <c r="B5475" s="25" t="s">
        <v>84</v>
      </c>
      <c r="C5475" s="25" t="s">
        <v>93</v>
      </c>
      <c r="D5475" s="25" t="s">
        <v>96</v>
      </c>
      <c r="E5475" s="25" t="s">
        <v>1347</v>
      </c>
      <c r="F5475" s="25" t="s">
        <v>165</v>
      </c>
      <c r="G5475" s="26" t="n">
        <v>665.06</v>
      </c>
      <c r="H5475" s="27" t="n">
        <v>1095</v>
      </c>
      <c r="I5475" s="25" t="s">
        <v>147</v>
      </c>
      <c r="K5475" s="25" t="n">
        <v>1989</v>
      </c>
      <c r="L5475" s="25" t="s">
        <v>1834</v>
      </c>
      <c r="M5475" s="25" t="s">
        <v>171</v>
      </c>
      <c r="N5475" s="28" t="n">
        <v>4821</v>
      </c>
      <c r="O5475" s="25" t="s">
        <v>55</v>
      </c>
      <c r="P5475" s="29" t="n">
        <v>42945</v>
      </c>
      <c r="Q5475" s="29" t="n">
        <v>42946</v>
      </c>
      <c r="R5475" s="28" t="n">
        <v>0</v>
      </c>
      <c r="S5475" s="28" t="n">
        <f aca="false">IF(O5475="Won",R5475,IF(O5475="Lost",0,N5475))</f>
        <v>0</v>
      </c>
      <c r="T5475" s="30" t="n">
        <f aca="false">IF(AND(P5475&lt;&gt;"",Q5475&lt;&gt;""),Q5475-P5475,"")</f>
        <v>1</v>
      </c>
      <c r="U5475" s="30" t="str">
        <f aca="false">IF(AND(O5475="Engaging",P5475&lt;&gt;""),'Leia-me'!$B$5-P5475,"")</f>
        <v/>
      </c>
      <c r="V5475" s="25" t="str">
        <f aca="false">IF(O5475&lt;&gt;"Engaging","",IF(U5475&lt;='Leia-me'!$B$6,"Saudável",IF(U5475&lt;='Leia-me'!$B$7,"Esfriando",IF(U5475&lt;='Leia-me'!$B$8,"Última chance","Zumbi"))))</f>
        <v/>
      </c>
      <c r="W5475" s="25" t="n">
        <f aca="false">IF(O5475="Won",1,IF(O5475="Lost",0,""))</f>
        <v>0</v>
      </c>
      <c r="X5475" s="25" t="s">
        <v>1835</v>
      </c>
      <c r="Y5475" s="25" t="str">
        <f aca="false">IF(E5475="","Sim","")</f>
        <v/>
      </c>
    </row>
    <row r="5476" customFormat="false" ht="15" hidden="false" customHeight="false" outlineLevel="0" collapsed="false">
      <c r="A5476" s="25" t="s">
        <v>5739</v>
      </c>
      <c r="B5476" s="25" t="s">
        <v>84</v>
      </c>
      <c r="C5476" s="25" t="s">
        <v>93</v>
      </c>
      <c r="D5476" s="25" t="s">
        <v>96</v>
      </c>
      <c r="E5476" s="25" t="s">
        <v>622</v>
      </c>
      <c r="F5476" s="25" t="s">
        <v>211</v>
      </c>
      <c r="G5476" s="26" t="n">
        <v>167.89</v>
      </c>
      <c r="H5476" s="27" t="n">
        <v>493</v>
      </c>
      <c r="I5476" s="25" t="s">
        <v>623</v>
      </c>
      <c r="K5476" s="25" t="n">
        <v>2000</v>
      </c>
      <c r="L5476" s="25" t="s">
        <v>178</v>
      </c>
      <c r="M5476" s="25" t="s">
        <v>171</v>
      </c>
      <c r="N5476" s="28" t="n">
        <v>5482</v>
      </c>
      <c r="O5476" s="25" t="s">
        <v>54</v>
      </c>
      <c r="P5476" s="29" t="n">
        <v>42945</v>
      </c>
      <c r="Q5476" s="29" t="n">
        <v>42947</v>
      </c>
      <c r="R5476" s="28" t="n">
        <v>5480</v>
      </c>
      <c r="S5476" s="28" t="n">
        <f aca="false">IF(O5476="Won",R5476,IF(O5476="Lost",0,N5476))</f>
        <v>5480</v>
      </c>
      <c r="T5476" s="30" t="n">
        <f aca="false">IF(AND(P5476&lt;&gt;"",Q5476&lt;&gt;""),Q5476-P5476,"")</f>
        <v>2</v>
      </c>
      <c r="U5476" s="30" t="str">
        <f aca="false">IF(AND(O5476="Engaging",P5476&lt;&gt;""),'Leia-me'!$B$5-P5476,"")</f>
        <v/>
      </c>
      <c r="V5476" s="25" t="str">
        <f aca="false">IF(O5476&lt;&gt;"Engaging","",IF(U5476&lt;='Leia-me'!$B$6,"Saudável",IF(U5476&lt;='Leia-me'!$B$7,"Esfriando",IF(U5476&lt;='Leia-me'!$B$8,"Última chance","Zumbi"))))</f>
        <v/>
      </c>
      <c r="W5476" s="25" t="n">
        <f aca="false">IF(O5476="Won",1,IF(O5476="Lost",0,""))</f>
        <v>1</v>
      </c>
      <c r="Y5476" s="25" t="str">
        <f aca="false">IF(E5476="","Sim","")</f>
        <v/>
      </c>
    </row>
    <row r="5477" customFormat="false" ht="15" hidden="false" customHeight="false" outlineLevel="0" collapsed="false">
      <c r="A5477" s="25" t="s">
        <v>5740</v>
      </c>
      <c r="B5477" s="25" t="s">
        <v>84</v>
      </c>
      <c r="C5477" s="25" t="s">
        <v>93</v>
      </c>
      <c r="D5477" s="25" t="s">
        <v>96</v>
      </c>
      <c r="E5477" s="25" t="s">
        <v>1090</v>
      </c>
      <c r="F5477" s="25" t="s">
        <v>155</v>
      </c>
      <c r="G5477" s="26" t="n">
        <v>6395.05</v>
      </c>
      <c r="H5477" s="27" t="n">
        <v>20275</v>
      </c>
      <c r="I5477" s="25" t="s">
        <v>147</v>
      </c>
      <c r="K5477" s="25" t="n">
        <v>1994</v>
      </c>
      <c r="L5477" s="25" t="s">
        <v>1834</v>
      </c>
      <c r="M5477" s="25" t="s">
        <v>171</v>
      </c>
      <c r="N5477" s="28" t="n">
        <v>4821</v>
      </c>
      <c r="O5477" s="25" t="s">
        <v>55</v>
      </c>
      <c r="P5477" s="29" t="n">
        <v>42946</v>
      </c>
      <c r="Q5477" s="29" t="n">
        <v>42958</v>
      </c>
      <c r="R5477" s="28" t="n">
        <v>0</v>
      </c>
      <c r="S5477" s="28" t="n">
        <f aca="false">IF(O5477="Won",R5477,IF(O5477="Lost",0,N5477))</f>
        <v>0</v>
      </c>
      <c r="T5477" s="30" t="n">
        <f aca="false">IF(AND(P5477&lt;&gt;"",Q5477&lt;&gt;""),Q5477-P5477,"")</f>
        <v>12</v>
      </c>
      <c r="U5477" s="30" t="str">
        <f aca="false">IF(AND(O5477="Engaging",P5477&lt;&gt;""),'Leia-me'!$B$5-P5477,"")</f>
        <v/>
      </c>
      <c r="V5477" s="25" t="str">
        <f aca="false">IF(O5477&lt;&gt;"Engaging","",IF(U5477&lt;='Leia-me'!$B$6,"Saudável",IF(U5477&lt;='Leia-me'!$B$7,"Esfriando",IF(U5477&lt;='Leia-me'!$B$8,"Última chance","Zumbi"))))</f>
        <v/>
      </c>
      <c r="W5477" s="25" t="n">
        <f aca="false">IF(O5477="Won",1,IF(O5477="Lost",0,""))</f>
        <v>0</v>
      </c>
      <c r="X5477" s="25" t="s">
        <v>1835</v>
      </c>
      <c r="Y5477" s="25" t="str">
        <f aca="false">IF(E5477="","Sim","")</f>
        <v/>
      </c>
    </row>
    <row r="5478" customFormat="false" ht="15" hidden="false" customHeight="false" outlineLevel="0" collapsed="false">
      <c r="A5478" s="25" t="s">
        <v>5741</v>
      </c>
      <c r="B5478" s="25" t="s">
        <v>84</v>
      </c>
      <c r="C5478" s="25" t="s">
        <v>93</v>
      </c>
      <c r="D5478" s="25" t="s">
        <v>96</v>
      </c>
      <c r="E5478" s="25" t="s">
        <v>663</v>
      </c>
      <c r="F5478" s="25" t="s">
        <v>146</v>
      </c>
      <c r="G5478" s="26" t="n">
        <v>326.82</v>
      </c>
      <c r="H5478" s="27" t="n">
        <v>1016</v>
      </c>
      <c r="I5478" s="25" t="s">
        <v>147</v>
      </c>
      <c r="K5478" s="25" t="n">
        <v>1991</v>
      </c>
      <c r="L5478" s="25" t="s">
        <v>170</v>
      </c>
      <c r="M5478" s="25" t="s">
        <v>171</v>
      </c>
      <c r="N5478" s="28" t="n">
        <v>1096</v>
      </c>
      <c r="O5478" s="25" t="s">
        <v>54</v>
      </c>
      <c r="P5478" s="29" t="n">
        <v>42950</v>
      </c>
      <c r="Q5478" s="29" t="n">
        <v>42991</v>
      </c>
      <c r="R5478" s="28" t="n">
        <v>1050</v>
      </c>
      <c r="S5478" s="28" t="n">
        <f aca="false">IF(O5478="Won",R5478,IF(O5478="Lost",0,N5478))</f>
        <v>1050</v>
      </c>
      <c r="T5478" s="30" t="n">
        <f aca="false">IF(AND(P5478&lt;&gt;"",Q5478&lt;&gt;""),Q5478-P5478,"")</f>
        <v>41</v>
      </c>
      <c r="U5478" s="30" t="str">
        <f aca="false">IF(AND(O5478="Engaging",P5478&lt;&gt;""),'Leia-me'!$B$5-P5478,"")</f>
        <v/>
      </c>
      <c r="V5478" s="25" t="str">
        <f aca="false">IF(O5478&lt;&gt;"Engaging","",IF(U5478&lt;='Leia-me'!$B$6,"Saudável",IF(U5478&lt;='Leia-me'!$B$7,"Esfriando",IF(U5478&lt;='Leia-me'!$B$8,"Última chance","Zumbi"))))</f>
        <v/>
      </c>
      <c r="W5478" s="25" t="n">
        <f aca="false">IF(O5478="Won",1,IF(O5478="Lost",0,""))</f>
        <v>1</v>
      </c>
      <c r="Y5478" s="25" t="str">
        <f aca="false">IF(E5478="","Sim","")</f>
        <v/>
      </c>
    </row>
    <row r="5479" customFormat="false" ht="15" hidden="false" customHeight="false" outlineLevel="0" collapsed="false">
      <c r="A5479" s="25" t="s">
        <v>5742</v>
      </c>
      <c r="B5479" s="25" t="s">
        <v>84</v>
      </c>
      <c r="C5479" s="25" t="s">
        <v>93</v>
      </c>
      <c r="D5479" s="25" t="s">
        <v>96</v>
      </c>
      <c r="E5479" s="25" t="s">
        <v>644</v>
      </c>
      <c r="F5479" s="25" t="s">
        <v>177</v>
      </c>
      <c r="G5479" s="26" t="n">
        <v>646.1</v>
      </c>
      <c r="H5479" s="27" t="n">
        <v>883</v>
      </c>
      <c r="I5479" s="25" t="s">
        <v>147</v>
      </c>
      <c r="J5479" s="25" t="s">
        <v>199</v>
      </c>
      <c r="K5479" s="25" t="n">
        <v>1993</v>
      </c>
      <c r="L5479" s="25" t="s">
        <v>160</v>
      </c>
      <c r="M5479" s="25" t="s">
        <v>149</v>
      </c>
      <c r="N5479" s="28" t="n">
        <v>3393</v>
      </c>
      <c r="O5479" s="25" t="s">
        <v>54</v>
      </c>
      <c r="P5479" s="29" t="n">
        <v>42950</v>
      </c>
      <c r="Q5479" s="29" t="n">
        <v>42958</v>
      </c>
      <c r="R5479" s="28" t="n">
        <v>3440</v>
      </c>
      <c r="S5479" s="28" t="n">
        <f aca="false">IF(O5479="Won",R5479,IF(O5479="Lost",0,N5479))</f>
        <v>3440</v>
      </c>
      <c r="T5479" s="30" t="n">
        <f aca="false">IF(AND(P5479&lt;&gt;"",Q5479&lt;&gt;""),Q5479-P5479,"")</f>
        <v>8</v>
      </c>
      <c r="U5479" s="30" t="str">
        <f aca="false">IF(AND(O5479="Engaging",P5479&lt;&gt;""),'Leia-me'!$B$5-P5479,"")</f>
        <v/>
      </c>
      <c r="V5479" s="25" t="str">
        <f aca="false">IF(O5479&lt;&gt;"Engaging","",IF(U5479&lt;='Leia-me'!$B$6,"Saudável",IF(U5479&lt;='Leia-me'!$B$7,"Esfriando",IF(U5479&lt;='Leia-me'!$B$8,"Última chance","Zumbi"))))</f>
        <v/>
      </c>
      <c r="W5479" s="25" t="n">
        <f aca="false">IF(O5479="Won",1,IF(O5479="Lost",0,""))</f>
        <v>1</v>
      </c>
      <c r="Y5479" s="25" t="str">
        <f aca="false">IF(E5479="","Sim","")</f>
        <v/>
      </c>
    </row>
    <row r="5480" customFormat="false" ht="15" hidden="false" customHeight="false" outlineLevel="0" collapsed="false">
      <c r="A5480" s="25" t="s">
        <v>5743</v>
      </c>
      <c r="B5480" s="25" t="s">
        <v>84</v>
      </c>
      <c r="C5480" s="25" t="s">
        <v>93</v>
      </c>
      <c r="D5480" s="25" t="s">
        <v>96</v>
      </c>
      <c r="E5480" s="25" t="s">
        <v>1158</v>
      </c>
      <c r="F5480" s="25" t="s">
        <v>185</v>
      </c>
      <c r="G5480" s="26" t="n">
        <v>7708.38</v>
      </c>
      <c r="H5480" s="27" t="n">
        <v>13756</v>
      </c>
      <c r="I5480" s="25" t="s">
        <v>147</v>
      </c>
      <c r="K5480" s="25" t="n">
        <v>1980</v>
      </c>
      <c r="L5480" s="25" t="s">
        <v>1834</v>
      </c>
      <c r="M5480" s="25" t="s">
        <v>171</v>
      </c>
      <c r="N5480" s="28" t="n">
        <v>4821</v>
      </c>
      <c r="O5480" s="25" t="s">
        <v>54</v>
      </c>
      <c r="P5480" s="29" t="n">
        <v>42951</v>
      </c>
      <c r="Q5480" s="29" t="n">
        <v>42958</v>
      </c>
      <c r="R5480" s="28" t="n">
        <v>5186</v>
      </c>
      <c r="S5480" s="28" t="n">
        <f aca="false">IF(O5480="Won",R5480,IF(O5480="Lost",0,N5480))</f>
        <v>5186</v>
      </c>
      <c r="T5480" s="30" t="n">
        <f aca="false">IF(AND(P5480&lt;&gt;"",Q5480&lt;&gt;""),Q5480-P5480,"")</f>
        <v>7</v>
      </c>
      <c r="U5480" s="30" t="str">
        <f aca="false">IF(AND(O5480="Engaging",P5480&lt;&gt;""),'Leia-me'!$B$5-P5480,"")</f>
        <v/>
      </c>
      <c r="V5480" s="25" t="str">
        <f aca="false">IF(O5480&lt;&gt;"Engaging","",IF(U5480&lt;='Leia-me'!$B$6,"Saudável",IF(U5480&lt;='Leia-me'!$B$7,"Esfriando",IF(U5480&lt;='Leia-me'!$B$8,"Última chance","Zumbi"))))</f>
        <v/>
      </c>
      <c r="W5480" s="25" t="n">
        <f aca="false">IF(O5480="Won",1,IF(O5480="Lost",0,""))</f>
        <v>1</v>
      </c>
      <c r="X5480" s="25" t="s">
        <v>1835</v>
      </c>
      <c r="Y5480" s="25" t="str">
        <f aca="false">IF(E5480="","Sim","")</f>
        <v/>
      </c>
    </row>
    <row r="5481" customFormat="false" ht="15" hidden="false" customHeight="false" outlineLevel="0" collapsed="false">
      <c r="A5481" s="25" t="s">
        <v>5744</v>
      </c>
      <c r="B5481" s="25" t="s">
        <v>84</v>
      </c>
      <c r="C5481" s="25" t="s">
        <v>93</v>
      </c>
      <c r="D5481" s="25" t="s">
        <v>96</v>
      </c>
      <c r="E5481" s="25" t="s">
        <v>463</v>
      </c>
      <c r="F5481" s="25" t="s">
        <v>211</v>
      </c>
      <c r="G5481" s="26" t="n">
        <v>2261.05</v>
      </c>
      <c r="H5481" s="27" t="n">
        <v>3851</v>
      </c>
      <c r="I5481" s="25" t="s">
        <v>147</v>
      </c>
      <c r="K5481" s="25" t="n">
        <v>2005</v>
      </c>
      <c r="L5481" s="25" t="s">
        <v>186</v>
      </c>
      <c r="M5481" s="25" t="s">
        <v>171</v>
      </c>
      <c r="N5481" s="28" t="n">
        <v>550</v>
      </c>
      <c r="O5481" s="25" t="s">
        <v>54</v>
      </c>
      <c r="P5481" s="29" t="n">
        <v>42952</v>
      </c>
      <c r="Q5481" s="29" t="n">
        <v>43089</v>
      </c>
      <c r="R5481" s="28" t="n">
        <v>573</v>
      </c>
      <c r="S5481" s="28" t="n">
        <f aca="false">IF(O5481="Won",R5481,IF(O5481="Lost",0,N5481))</f>
        <v>573</v>
      </c>
      <c r="T5481" s="30" t="n">
        <f aca="false">IF(AND(P5481&lt;&gt;"",Q5481&lt;&gt;""),Q5481-P5481,"")</f>
        <v>137</v>
      </c>
      <c r="U5481" s="30" t="str">
        <f aca="false">IF(AND(O5481="Engaging",P5481&lt;&gt;""),'Leia-me'!$B$5-P5481,"")</f>
        <v/>
      </c>
      <c r="V5481" s="25" t="str">
        <f aca="false">IF(O5481&lt;&gt;"Engaging","",IF(U5481&lt;='Leia-me'!$B$6,"Saudável",IF(U5481&lt;='Leia-me'!$B$7,"Esfriando",IF(U5481&lt;='Leia-me'!$B$8,"Última chance","Zumbi"))))</f>
        <v/>
      </c>
      <c r="W5481" s="25" t="n">
        <f aca="false">IF(O5481="Won",1,IF(O5481="Lost",0,""))</f>
        <v>1</v>
      </c>
      <c r="Y5481" s="25" t="str">
        <f aca="false">IF(E5481="","Sim","")</f>
        <v/>
      </c>
    </row>
    <row r="5482" customFormat="false" ht="15" hidden="false" customHeight="false" outlineLevel="0" collapsed="false">
      <c r="A5482" s="25" t="s">
        <v>5745</v>
      </c>
      <c r="B5482" s="25" t="s">
        <v>84</v>
      </c>
      <c r="C5482" s="25" t="s">
        <v>93</v>
      </c>
      <c r="D5482" s="25" t="s">
        <v>96</v>
      </c>
      <c r="E5482" s="25" t="s">
        <v>1640</v>
      </c>
      <c r="F5482" s="25" t="s">
        <v>211</v>
      </c>
      <c r="G5482" s="26" t="n">
        <v>71.12</v>
      </c>
      <c r="H5482" s="27" t="n">
        <v>144</v>
      </c>
      <c r="I5482" s="25" t="s">
        <v>147</v>
      </c>
      <c r="K5482" s="25" t="n">
        <v>2010</v>
      </c>
      <c r="L5482" s="25" t="s">
        <v>186</v>
      </c>
      <c r="M5482" s="25" t="s">
        <v>171</v>
      </c>
      <c r="N5482" s="28" t="n">
        <v>550</v>
      </c>
      <c r="O5482" s="25" t="s">
        <v>54</v>
      </c>
      <c r="P5482" s="29" t="n">
        <v>42952</v>
      </c>
      <c r="Q5482" s="29" t="n">
        <v>43073</v>
      </c>
      <c r="R5482" s="28" t="n">
        <v>535</v>
      </c>
      <c r="S5482" s="28" t="n">
        <f aca="false">IF(O5482="Won",R5482,IF(O5482="Lost",0,N5482))</f>
        <v>535</v>
      </c>
      <c r="T5482" s="30" t="n">
        <f aca="false">IF(AND(P5482&lt;&gt;"",Q5482&lt;&gt;""),Q5482-P5482,"")</f>
        <v>121</v>
      </c>
      <c r="U5482" s="30" t="str">
        <f aca="false">IF(AND(O5482="Engaging",P5482&lt;&gt;""),'Leia-me'!$B$5-P5482,"")</f>
        <v/>
      </c>
      <c r="V5482" s="25" t="str">
        <f aca="false">IF(O5482&lt;&gt;"Engaging","",IF(U5482&lt;='Leia-me'!$B$6,"Saudável",IF(U5482&lt;='Leia-me'!$B$7,"Esfriando",IF(U5482&lt;='Leia-me'!$B$8,"Última chance","Zumbi"))))</f>
        <v/>
      </c>
      <c r="W5482" s="25" t="n">
        <f aca="false">IF(O5482="Won",1,IF(O5482="Lost",0,""))</f>
        <v>1</v>
      </c>
      <c r="Y5482" s="25" t="str">
        <f aca="false">IF(E5482="","Sim","")</f>
        <v/>
      </c>
    </row>
    <row r="5483" customFormat="false" ht="15" hidden="false" customHeight="false" outlineLevel="0" collapsed="false">
      <c r="A5483" s="25" t="s">
        <v>5746</v>
      </c>
      <c r="B5483" s="25" t="s">
        <v>84</v>
      </c>
      <c r="C5483" s="25" t="s">
        <v>93</v>
      </c>
      <c r="D5483" s="25" t="s">
        <v>96</v>
      </c>
      <c r="E5483" s="25" t="s">
        <v>1671</v>
      </c>
      <c r="F5483" s="25" t="s">
        <v>168</v>
      </c>
      <c r="G5483" s="26" t="n">
        <v>3027.46</v>
      </c>
      <c r="H5483" s="27" t="n">
        <v>9516</v>
      </c>
      <c r="I5483" s="25" t="s">
        <v>1672</v>
      </c>
      <c r="K5483" s="25" t="n">
        <v>1984</v>
      </c>
      <c r="L5483" s="25" t="s">
        <v>160</v>
      </c>
      <c r="M5483" s="25" t="s">
        <v>149</v>
      </c>
      <c r="N5483" s="28" t="n">
        <v>3393</v>
      </c>
      <c r="O5483" s="25" t="s">
        <v>54</v>
      </c>
      <c r="P5483" s="29" t="n">
        <v>42953</v>
      </c>
      <c r="Q5483" s="29" t="n">
        <v>42958</v>
      </c>
      <c r="R5483" s="28" t="n">
        <v>3114</v>
      </c>
      <c r="S5483" s="28" t="n">
        <f aca="false">IF(O5483="Won",R5483,IF(O5483="Lost",0,N5483))</f>
        <v>3114</v>
      </c>
      <c r="T5483" s="30" t="n">
        <f aca="false">IF(AND(P5483&lt;&gt;"",Q5483&lt;&gt;""),Q5483-P5483,"")</f>
        <v>5</v>
      </c>
      <c r="U5483" s="30" t="str">
        <f aca="false">IF(AND(O5483="Engaging",P5483&lt;&gt;""),'Leia-me'!$B$5-P5483,"")</f>
        <v/>
      </c>
      <c r="V5483" s="25" t="str">
        <f aca="false">IF(O5483&lt;&gt;"Engaging","",IF(U5483&lt;='Leia-me'!$B$6,"Saudável",IF(U5483&lt;='Leia-me'!$B$7,"Esfriando",IF(U5483&lt;='Leia-me'!$B$8,"Última chance","Zumbi"))))</f>
        <v/>
      </c>
      <c r="W5483" s="25" t="n">
        <f aca="false">IF(O5483="Won",1,IF(O5483="Lost",0,""))</f>
        <v>1</v>
      </c>
      <c r="Y5483" s="25" t="str">
        <f aca="false">IF(E5483="","Sim","")</f>
        <v/>
      </c>
    </row>
    <row r="5484" customFormat="false" ht="15" hidden="false" customHeight="false" outlineLevel="0" collapsed="false">
      <c r="A5484" s="25" t="s">
        <v>5747</v>
      </c>
      <c r="B5484" s="25" t="s">
        <v>84</v>
      </c>
      <c r="C5484" s="25" t="s">
        <v>93</v>
      </c>
      <c r="D5484" s="25" t="s">
        <v>96</v>
      </c>
      <c r="E5484" s="25" t="s">
        <v>1090</v>
      </c>
      <c r="F5484" s="25" t="s">
        <v>155</v>
      </c>
      <c r="G5484" s="26" t="n">
        <v>6395.05</v>
      </c>
      <c r="H5484" s="27" t="n">
        <v>20275</v>
      </c>
      <c r="I5484" s="25" t="s">
        <v>147</v>
      </c>
      <c r="K5484" s="25" t="n">
        <v>1994</v>
      </c>
      <c r="L5484" s="25" t="s">
        <v>1834</v>
      </c>
      <c r="M5484" s="25" t="s">
        <v>171</v>
      </c>
      <c r="N5484" s="28" t="n">
        <v>4821</v>
      </c>
      <c r="O5484" s="25" t="s">
        <v>54</v>
      </c>
      <c r="P5484" s="29" t="n">
        <v>42955</v>
      </c>
      <c r="Q5484" s="29" t="n">
        <v>42958</v>
      </c>
      <c r="R5484" s="28" t="n">
        <v>4859</v>
      </c>
      <c r="S5484" s="28" t="n">
        <f aca="false">IF(O5484="Won",R5484,IF(O5484="Lost",0,N5484))</f>
        <v>4859</v>
      </c>
      <c r="T5484" s="30" t="n">
        <f aca="false">IF(AND(P5484&lt;&gt;"",Q5484&lt;&gt;""),Q5484-P5484,"")</f>
        <v>3</v>
      </c>
      <c r="U5484" s="30" t="str">
        <f aca="false">IF(AND(O5484="Engaging",P5484&lt;&gt;""),'Leia-me'!$B$5-P5484,"")</f>
        <v/>
      </c>
      <c r="V5484" s="25" t="str">
        <f aca="false">IF(O5484&lt;&gt;"Engaging","",IF(U5484&lt;='Leia-me'!$B$6,"Saudável",IF(U5484&lt;='Leia-me'!$B$7,"Esfriando",IF(U5484&lt;='Leia-me'!$B$8,"Última chance","Zumbi"))))</f>
        <v/>
      </c>
      <c r="W5484" s="25" t="n">
        <f aca="false">IF(O5484="Won",1,IF(O5484="Lost",0,""))</f>
        <v>1</v>
      </c>
      <c r="X5484" s="25" t="s">
        <v>1835</v>
      </c>
      <c r="Y5484" s="25" t="str">
        <f aca="false">IF(E5484="","Sim","")</f>
        <v/>
      </c>
    </row>
    <row r="5485" customFormat="false" ht="15" hidden="false" customHeight="false" outlineLevel="0" collapsed="false">
      <c r="A5485" s="25" t="s">
        <v>5748</v>
      </c>
      <c r="B5485" s="25" t="s">
        <v>84</v>
      </c>
      <c r="C5485" s="25" t="s">
        <v>93</v>
      </c>
      <c r="D5485" s="25" t="s">
        <v>96</v>
      </c>
      <c r="E5485" s="25" t="s">
        <v>1158</v>
      </c>
      <c r="F5485" s="25" t="s">
        <v>185</v>
      </c>
      <c r="G5485" s="26" t="n">
        <v>7708.38</v>
      </c>
      <c r="H5485" s="27" t="n">
        <v>13756</v>
      </c>
      <c r="I5485" s="25" t="s">
        <v>147</v>
      </c>
      <c r="K5485" s="25" t="n">
        <v>1980</v>
      </c>
      <c r="L5485" s="25" t="s">
        <v>1834</v>
      </c>
      <c r="M5485" s="25" t="s">
        <v>171</v>
      </c>
      <c r="N5485" s="28" t="n">
        <v>4821</v>
      </c>
      <c r="O5485" s="25" t="s">
        <v>54</v>
      </c>
      <c r="P5485" s="29" t="n">
        <v>42956</v>
      </c>
      <c r="Q5485" s="29" t="n">
        <v>42993</v>
      </c>
      <c r="R5485" s="28" t="n">
        <v>4662</v>
      </c>
      <c r="S5485" s="28" t="n">
        <f aca="false">IF(O5485="Won",R5485,IF(O5485="Lost",0,N5485))</f>
        <v>4662</v>
      </c>
      <c r="T5485" s="30" t="n">
        <f aca="false">IF(AND(P5485&lt;&gt;"",Q5485&lt;&gt;""),Q5485-P5485,"")</f>
        <v>37</v>
      </c>
      <c r="U5485" s="30" t="str">
        <f aca="false">IF(AND(O5485="Engaging",P5485&lt;&gt;""),'Leia-me'!$B$5-P5485,"")</f>
        <v/>
      </c>
      <c r="V5485" s="25" t="str">
        <f aca="false">IF(O5485&lt;&gt;"Engaging","",IF(U5485&lt;='Leia-me'!$B$6,"Saudável",IF(U5485&lt;='Leia-me'!$B$7,"Esfriando",IF(U5485&lt;='Leia-me'!$B$8,"Última chance","Zumbi"))))</f>
        <v/>
      </c>
      <c r="W5485" s="25" t="n">
        <f aca="false">IF(O5485="Won",1,IF(O5485="Lost",0,""))</f>
        <v>1</v>
      </c>
      <c r="X5485" s="25" t="s">
        <v>1835</v>
      </c>
      <c r="Y5485" s="25" t="str">
        <f aca="false">IF(E5485="","Sim","")</f>
        <v/>
      </c>
    </row>
    <row r="5486" customFormat="false" ht="15" hidden="false" customHeight="false" outlineLevel="0" collapsed="false">
      <c r="A5486" s="25" t="s">
        <v>5749</v>
      </c>
      <c r="B5486" s="25" t="s">
        <v>84</v>
      </c>
      <c r="C5486" s="25" t="s">
        <v>93</v>
      </c>
      <c r="D5486" s="25" t="s">
        <v>96</v>
      </c>
      <c r="E5486" s="25" t="s">
        <v>3359</v>
      </c>
      <c r="F5486" s="25" t="s">
        <v>159</v>
      </c>
      <c r="G5486" s="26" t="n">
        <v>882.12</v>
      </c>
      <c r="H5486" s="27" t="n">
        <v>2769</v>
      </c>
      <c r="I5486" s="25" t="s">
        <v>147</v>
      </c>
      <c r="K5486" s="25" t="n">
        <v>1997</v>
      </c>
      <c r="L5486" s="25" t="s">
        <v>186</v>
      </c>
      <c r="M5486" s="25" t="s">
        <v>171</v>
      </c>
      <c r="N5486" s="28" t="n">
        <v>550</v>
      </c>
      <c r="O5486" s="25" t="s">
        <v>54</v>
      </c>
      <c r="P5486" s="29" t="n">
        <v>42962</v>
      </c>
      <c r="Q5486" s="29" t="n">
        <v>43064</v>
      </c>
      <c r="R5486" s="28" t="n">
        <v>533</v>
      </c>
      <c r="S5486" s="28" t="n">
        <f aca="false">IF(O5486="Won",R5486,IF(O5486="Lost",0,N5486))</f>
        <v>533</v>
      </c>
      <c r="T5486" s="30" t="n">
        <f aca="false">IF(AND(P5486&lt;&gt;"",Q5486&lt;&gt;""),Q5486-P5486,"")</f>
        <v>102</v>
      </c>
      <c r="U5486" s="30" t="str">
        <f aca="false">IF(AND(O5486="Engaging",P5486&lt;&gt;""),'Leia-me'!$B$5-P5486,"")</f>
        <v/>
      </c>
      <c r="V5486" s="25" t="str">
        <f aca="false">IF(O5486&lt;&gt;"Engaging","",IF(U5486&lt;='Leia-me'!$B$6,"Saudável",IF(U5486&lt;='Leia-me'!$B$7,"Esfriando",IF(U5486&lt;='Leia-me'!$B$8,"Última chance","Zumbi"))))</f>
        <v/>
      </c>
      <c r="W5486" s="25" t="n">
        <f aca="false">IF(O5486="Won",1,IF(O5486="Lost",0,""))</f>
        <v>1</v>
      </c>
      <c r="Y5486" s="25" t="str">
        <f aca="false">IF(E5486="","Sim","")</f>
        <v/>
      </c>
    </row>
    <row r="5487" customFormat="false" ht="15" hidden="false" customHeight="false" outlineLevel="0" collapsed="false">
      <c r="A5487" s="25" t="s">
        <v>5750</v>
      </c>
      <c r="B5487" s="25" t="s">
        <v>84</v>
      </c>
      <c r="C5487" s="25" t="s">
        <v>93</v>
      </c>
      <c r="D5487" s="25" t="s">
        <v>96</v>
      </c>
      <c r="E5487" s="25" t="s">
        <v>639</v>
      </c>
      <c r="F5487" s="25" t="s">
        <v>211</v>
      </c>
      <c r="G5487" s="26" t="n">
        <v>1419.98</v>
      </c>
      <c r="H5487" s="27" t="n">
        <v>4018</v>
      </c>
      <c r="I5487" s="25" t="s">
        <v>147</v>
      </c>
      <c r="K5487" s="25" t="n">
        <v>2003</v>
      </c>
      <c r="L5487" s="25" t="s">
        <v>178</v>
      </c>
      <c r="M5487" s="25" t="s">
        <v>171</v>
      </c>
      <c r="N5487" s="28" t="n">
        <v>5482</v>
      </c>
      <c r="O5487" s="25" t="s">
        <v>54</v>
      </c>
      <c r="P5487" s="29" t="n">
        <v>42962</v>
      </c>
      <c r="Q5487" s="29" t="n">
        <v>43080</v>
      </c>
      <c r="R5487" s="28" t="n">
        <v>5454</v>
      </c>
      <c r="S5487" s="28" t="n">
        <f aca="false">IF(O5487="Won",R5487,IF(O5487="Lost",0,N5487))</f>
        <v>5454</v>
      </c>
      <c r="T5487" s="30" t="n">
        <f aca="false">IF(AND(P5487&lt;&gt;"",Q5487&lt;&gt;""),Q5487-P5487,"")</f>
        <v>118</v>
      </c>
      <c r="U5487" s="30" t="str">
        <f aca="false">IF(AND(O5487="Engaging",P5487&lt;&gt;""),'Leia-me'!$B$5-P5487,"")</f>
        <v/>
      </c>
      <c r="V5487" s="25" t="str">
        <f aca="false">IF(O5487&lt;&gt;"Engaging","",IF(U5487&lt;='Leia-me'!$B$6,"Saudável",IF(U5487&lt;='Leia-me'!$B$7,"Esfriando",IF(U5487&lt;='Leia-me'!$B$8,"Última chance","Zumbi"))))</f>
        <v/>
      </c>
      <c r="W5487" s="25" t="n">
        <f aca="false">IF(O5487="Won",1,IF(O5487="Lost",0,""))</f>
        <v>1</v>
      </c>
      <c r="Y5487" s="25" t="str">
        <f aca="false">IF(E5487="","Sim","")</f>
        <v/>
      </c>
    </row>
    <row r="5488" customFormat="false" ht="15" hidden="false" customHeight="false" outlineLevel="0" collapsed="false">
      <c r="A5488" s="25" t="s">
        <v>5751</v>
      </c>
      <c r="B5488" s="25" t="s">
        <v>84</v>
      </c>
      <c r="C5488" s="25" t="s">
        <v>93</v>
      </c>
      <c r="D5488" s="25" t="s">
        <v>96</v>
      </c>
      <c r="E5488" s="25" t="s">
        <v>494</v>
      </c>
      <c r="F5488" s="25" t="s">
        <v>192</v>
      </c>
      <c r="G5488" s="26" t="n">
        <v>11698.03</v>
      </c>
      <c r="H5488" s="27" t="n">
        <v>34288</v>
      </c>
      <c r="I5488" s="25" t="s">
        <v>147</v>
      </c>
      <c r="K5488" s="25" t="n">
        <v>1982</v>
      </c>
      <c r="L5488" s="25" t="s">
        <v>1834</v>
      </c>
      <c r="M5488" s="25" t="s">
        <v>171</v>
      </c>
      <c r="N5488" s="28" t="n">
        <v>4821</v>
      </c>
      <c r="O5488" s="25" t="s">
        <v>55</v>
      </c>
      <c r="P5488" s="29" t="n">
        <v>42966</v>
      </c>
      <c r="Q5488" s="29" t="n">
        <v>43050</v>
      </c>
      <c r="R5488" s="28" t="n">
        <v>0</v>
      </c>
      <c r="S5488" s="28" t="n">
        <f aca="false">IF(O5488="Won",R5488,IF(O5488="Lost",0,N5488))</f>
        <v>0</v>
      </c>
      <c r="T5488" s="30" t="n">
        <f aca="false">IF(AND(P5488&lt;&gt;"",Q5488&lt;&gt;""),Q5488-P5488,"")</f>
        <v>84</v>
      </c>
      <c r="U5488" s="30" t="str">
        <f aca="false">IF(AND(O5488="Engaging",P5488&lt;&gt;""),'Leia-me'!$B$5-P5488,"")</f>
        <v/>
      </c>
      <c r="V5488" s="25" t="str">
        <f aca="false">IF(O5488&lt;&gt;"Engaging","",IF(U5488&lt;='Leia-me'!$B$6,"Saudável",IF(U5488&lt;='Leia-me'!$B$7,"Esfriando",IF(U5488&lt;='Leia-me'!$B$8,"Última chance","Zumbi"))))</f>
        <v/>
      </c>
      <c r="W5488" s="25" t="n">
        <f aca="false">IF(O5488="Won",1,IF(O5488="Lost",0,""))</f>
        <v>0</v>
      </c>
      <c r="X5488" s="25" t="s">
        <v>1835</v>
      </c>
      <c r="Y5488" s="25" t="str">
        <f aca="false">IF(E5488="","Sim","")</f>
        <v/>
      </c>
    </row>
    <row r="5489" customFormat="false" ht="15" hidden="false" customHeight="false" outlineLevel="0" collapsed="false">
      <c r="A5489" s="25" t="s">
        <v>5752</v>
      </c>
      <c r="B5489" s="25" t="s">
        <v>84</v>
      </c>
      <c r="C5489" s="25" t="s">
        <v>93</v>
      </c>
      <c r="D5489" s="25" t="s">
        <v>96</v>
      </c>
      <c r="E5489" s="25" t="s">
        <v>1049</v>
      </c>
      <c r="F5489" s="25" t="s">
        <v>177</v>
      </c>
      <c r="G5489" s="26" t="n">
        <v>2022.14</v>
      </c>
      <c r="H5489" s="27" t="n">
        <v>5113</v>
      </c>
      <c r="I5489" s="25" t="s">
        <v>147</v>
      </c>
      <c r="K5489" s="25" t="n">
        <v>1998</v>
      </c>
      <c r="L5489" s="25" t="s">
        <v>186</v>
      </c>
      <c r="M5489" s="25" t="s">
        <v>171</v>
      </c>
      <c r="N5489" s="28" t="n">
        <v>550</v>
      </c>
      <c r="O5489" s="25" t="s">
        <v>55</v>
      </c>
      <c r="P5489" s="29" t="n">
        <v>42969</v>
      </c>
      <c r="Q5489" s="29" t="n">
        <v>42979</v>
      </c>
      <c r="R5489" s="28" t="n">
        <v>0</v>
      </c>
      <c r="S5489" s="28" t="n">
        <f aca="false">IF(O5489="Won",R5489,IF(O5489="Lost",0,N5489))</f>
        <v>0</v>
      </c>
      <c r="T5489" s="30" t="n">
        <f aca="false">IF(AND(P5489&lt;&gt;"",Q5489&lt;&gt;""),Q5489-P5489,"")</f>
        <v>10</v>
      </c>
      <c r="U5489" s="30" t="str">
        <f aca="false">IF(AND(O5489="Engaging",P5489&lt;&gt;""),'Leia-me'!$B$5-P5489,"")</f>
        <v/>
      </c>
      <c r="V5489" s="25" t="str">
        <f aca="false">IF(O5489&lt;&gt;"Engaging","",IF(U5489&lt;='Leia-me'!$B$6,"Saudável",IF(U5489&lt;='Leia-me'!$B$7,"Esfriando",IF(U5489&lt;='Leia-me'!$B$8,"Última chance","Zumbi"))))</f>
        <v/>
      </c>
      <c r="W5489" s="25" t="n">
        <f aca="false">IF(O5489="Won",1,IF(O5489="Lost",0,""))</f>
        <v>0</v>
      </c>
      <c r="Y5489" s="25" t="str">
        <f aca="false">IF(E5489="","Sim","")</f>
        <v/>
      </c>
    </row>
    <row r="5490" customFormat="false" ht="15" hidden="false" customHeight="false" outlineLevel="0" collapsed="false">
      <c r="A5490" s="25" t="s">
        <v>5753</v>
      </c>
      <c r="B5490" s="25" t="s">
        <v>84</v>
      </c>
      <c r="C5490" s="25" t="s">
        <v>93</v>
      </c>
      <c r="D5490" s="25" t="s">
        <v>96</v>
      </c>
      <c r="E5490" s="25" t="s">
        <v>3373</v>
      </c>
      <c r="F5490" s="25" t="s">
        <v>192</v>
      </c>
      <c r="G5490" s="26" t="n">
        <v>4478.47</v>
      </c>
      <c r="H5490" s="27" t="n">
        <v>13809</v>
      </c>
      <c r="I5490" s="25" t="s">
        <v>147</v>
      </c>
      <c r="K5490" s="25" t="n">
        <v>1979</v>
      </c>
      <c r="L5490" s="25" t="s">
        <v>1834</v>
      </c>
      <c r="M5490" s="25" t="s">
        <v>171</v>
      </c>
      <c r="N5490" s="28" t="n">
        <v>4821</v>
      </c>
      <c r="O5490" s="25" t="s">
        <v>55</v>
      </c>
      <c r="P5490" s="29" t="n">
        <v>42969</v>
      </c>
      <c r="Q5490" s="29" t="n">
        <v>43040</v>
      </c>
      <c r="R5490" s="28" t="n">
        <v>0</v>
      </c>
      <c r="S5490" s="28" t="n">
        <f aca="false">IF(O5490="Won",R5490,IF(O5490="Lost",0,N5490))</f>
        <v>0</v>
      </c>
      <c r="T5490" s="30" t="n">
        <f aca="false">IF(AND(P5490&lt;&gt;"",Q5490&lt;&gt;""),Q5490-P5490,"")</f>
        <v>71</v>
      </c>
      <c r="U5490" s="30" t="str">
        <f aca="false">IF(AND(O5490="Engaging",P5490&lt;&gt;""),'Leia-me'!$B$5-P5490,"")</f>
        <v/>
      </c>
      <c r="V5490" s="25" t="str">
        <f aca="false">IF(O5490&lt;&gt;"Engaging","",IF(U5490&lt;='Leia-me'!$B$6,"Saudável",IF(U5490&lt;='Leia-me'!$B$7,"Esfriando",IF(U5490&lt;='Leia-me'!$B$8,"Última chance","Zumbi"))))</f>
        <v/>
      </c>
      <c r="W5490" s="25" t="n">
        <f aca="false">IF(O5490="Won",1,IF(O5490="Lost",0,""))</f>
        <v>0</v>
      </c>
      <c r="X5490" s="25" t="s">
        <v>1835</v>
      </c>
      <c r="Y5490" s="25" t="str">
        <f aca="false">IF(E5490="","Sim","")</f>
        <v/>
      </c>
    </row>
    <row r="5491" customFormat="false" ht="15" hidden="false" customHeight="false" outlineLevel="0" collapsed="false">
      <c r="A5491" s="25" t="s">
        <v>5754</v>
      </c>
      <c r="B5491" s="25" t="s">
        <v>84</v>
      </c>
      <c r="C5491" s="25" t="s">
        <v>93</v>
      </c>
      <c r="D5491" s="25" t="s">
        <v>96</v>
      </c>
      <c r="E5491" s="25" t="s">
        <v>3373</v>
      </c>
      <c r="F5491" s="25" t="s">
        <v>192</v>
      </c>
      <c r="G5491" s="26" t="n">
        <v>4478.47</v>
      </c>
      <c r="H5491" s="27" t="n">
        <v>13809</v>
      </c>
      <c r="I5491" s="25" t="s">
        <v>147</v>
      </c>
      <c r="K5491" s="25" t="n">
        <v>1979</v>
      </c>
      <c r="L5491" s="25" t="s">
        <v>1834</v>
      </c>
      <c r="M5491" s="25" t="s">
        <v>171</v>
      </c>
      <c r="N5491" s="28" t="n">
        <v>4821</v>
      </c>
      <c r="O5491" s="25" t="s">
        <v>55</v>
      </c>
      <c r="P5491" s="29" t="n">
        <v>42971</v>
      </c>
      <c r="Q5491" s="29" t="n">
        <v>43067</v>
      </c>
      <c r="R5491" s="28" t="n">
        <v>0</v>
      </c>
      <c r="S5491" s="28" t="n">
        <f aca="false">IF(O5491="Won",R5491,IF(O5491="Lost",0,N5491))</f>
        <v>0</v>
      </c>
      <c r="T5491" s="30" t="n">
        <f aca="false">IF(AND(P5491&lt;&gt;"",Q5491&lt;&gt;""),Q5491-P5491,"")</f>
        <v>96</v>
      </c>
      <c r="U5491" s="30" t="str">
        <f aca="false">IF(AND(O5491="Engaging",P5491&lt;&gt;""),'Leia-me'!$B$5-P5491,"")</f>
        <v/>
      </c>
      <c r="V5491" s="25" t="str">
        <f aca="false">IF(O5491&lt;&gt;"Engaging","",IF(U5491&lt;='Leia-me'!$B$6,"Saudável",IF(U5491&lt;='Leia-me'!$B$7,"Esfriando",IF(U5491&lt;='Leia-me'!$B$8,"Última chance","Zumbi"))))</f>
        <v/>
      </c>
      <c r="W5491" s="25" t="n">
        <f aca="false">IF(O5491="Won",1,IF(O5491="Lost",0,""))</f>
        <v>0</v>
      </c>
      <c r="X5491" s="25" t="s">
        <v>1835</v>
      </c>
      <c r="Y5491" s="25" t="str">
        <f aca="false">IF(E5491="","Sim","")</f>
        <v/>
      </c>
    </row>
    <row r="5492" customFormat="false" ht="15" hidden="false" customHeight="false" outlineLevel="0" collapsed="false">
      <c r="A5492" s="25" t="s">
        <v>5755</v>
      </c>
      <c r="B5492" s="25" t="s">
        <v>84</v>
      </c>
      <c r="C5492" s="25" t="s">
        <v>93</v>
      </c>
      <c r="D5492" s="25" t="s">
        <v>96</v>
      </c>
      <c r="E5492" s="25" t="s">
        <v>452</v>
      </c>
      <c r="F5492" s="25" t="s">
        <v>185</v>
      </c>
      <c r="G5492" s="26" t="n">
        <v>1712.68</v>
      </c>
      <c r="H5492" s="27" t="n">
        <v>3194</v>
      </c>
      <c r="I5492" s="25" t="s">
        <v>147</v>
      </c>
      <c r="J5492" s="25" t="s">
        <v>193</v>
      </c>
      <c r="K5492" s="25" t="n">
        <v>1992</v>
      </c>
      <c r="L5492" s="25" t="s">
        <v>170</v>
      </c>
      <c r="M5492" s="25" t="s">
        <v>171</v>
      </c>
      <c r="N5492" s="28" t="n">
        <v>1096</v>
      </c>
      <c r="O5492" s="25" t="s">
        <v>55</v>
      </c>
      <c r="P5492" s="29" t="n">
        <v>42972</v>
      </c>
      <c r="Q5492" s="29" t="n">
        <v>43057</v>
      </c>
      <c r="R5492" s="28" t="n">
        <v>0</v>
      </c>
      <c r="S5492" s="28" t="n">
        <f aca="false">IF(O5492="Won",R5492,IF(O5492="Lost",0,N5492))</f>
        <v>0</v>
      </c>
      <c r="T5492" s="30" t="n">
        <f aca="false">IF(AND(P5492&lt;&gt;"",Q5492&lt;&gt;""),Q5492-P5492,"")</f>
        <v>85</v>
      </c>
      <c r="U5492" s="30" t="str">
        <f aca="false">IF(AND(O5492="Engaging",P5492&lt;&gt;""),'Leia-me'!$B$5-P5492,"")</f>
        <v/>
      </c>
      <c r="V5492" s="25" t="str">
        <f aca="false">IF(O5492&lt;&gt;"Engaging","",IF(U5492&lt;='Leia-me'!$B$6,"Saudável",IF(U5492&lt;='Leia-me'!$B$7,"Esfriando",IF(U5492&lt;='Leia-me'!$B$8,"Última chance","Zumbi"))))</f>
        <v/>
      </c>
      <c r="W5492" s="25" t="n">
        <f aca="false">IF(O5492="Won",1,IF(O5492="Lost",0,""))</f>
        <v>0</v>
      </c>
      <c r="Y5492" s="25" t="str">
        <f aca="false">IF(E5492="","Sim","")</f>
        <v/>
      </c>
    </row>
    <row r="5493" customFormat="false" ht="15" hidden="false" customHeight="false" outlineLevel="0" collapsed="false">
      <c r="A5493" s="25" t="s">
        <v>5756</v>
      </c>
      <c r="B5493" s="25" t="s">
        <v>84</v>
      </c>
      <c r="C5493" s="25" t="s">
        <v>93</v>
      </c>
      <c r="D5493" s="25" t="s">
        <v>96</v>
      </c>
      <c r="E5493" s="25" t="s">
        <v>1690</v>
      </c>
      <c r="F5493" s="25" t="s">
        <v>211</v>
      </c>
      <c r="G5493" s="26" t="n">
        <v>2520.83</v>
      </c>
      <c r="H5493" s="27" t="n">
        <v>3502</v>
      </c>
      <c r="I5493" s="25" t="s">
        <v>147</v>
      </c>
      <c r="K5493" s="25" t="n">
        <v>1990</v>
      </c>
      <c r="L5493" s="25" t="s">
        <v>160</v>
      </c>
      <c r="M5493" s="25" t="s">
        <v>149</v>
      </c>
      <c r="N5493" s="28" t="n">
        <v>3393</v>
      </c>
      <c r="O5493" s="25" t="s">
        <v>54</v>
      </c>
      <c r="P5493" s="29" t="n">
        <v>42973</v>
      </c>
      <c r="Q5493" s="29" t="n">
        <v>43070</v>
      </c>
      <c r="R5493" s="28" t="n">
        <v>3281</v>
      </c>
      <c r="S5493" s="28" t="n">
        <f aca="false">IF(O5493="Won",R5493,IF(O5493="Lost",0,N5493))</f>
        <v>3281</v>
      </c>
      <c r="T5493" s="30" t="n">
        <f aca="false">IF(AND(P5493&lt;&gt;"",Q5493&lt;&gt;""),Q5493-P5493,"")</f>
        <v>97</v>
      </c>
      <c r="U5493" s="30" t="str">
        <f aca="false">IF(AND(O5493="Engaging",P5493&lt;&gt;""),'Leia-me'!$B$5-P5493,"")</f>
        <v/>
      </c>
      <c r="V5493" s="25" t="str">
        <f aca="false">IF(O5493&lt;&gt;"Engaging","",IF(U5493&lt;='Leia-me'!$B$6,"Saudável",IF(U5493&lt;='Leia-me'!$B$7,"Esfriando",IF(U5493&lt;='Leia-me'!$B$8,"Última chance","Zumbi"))))</f>
        <v/>
      </c>
      <c r="W5493" s="25" t="n">
        <f aca="false">IF(O5493="Won",1,IF(O5493="Lost",0,""))</f>
        <v>1</v>
      </c>
      <c r="Y5493" s="25" t="str">
        <f aca="false">IF(E5493="","Sim","")</f>
        <v/>
      </c>
    </row>
    <row r="5494" customFormat="false" ht="15" hidden="false" customHeight="false" outlineLevel="0" collapsed="false">
      <c r="A5494" s="25" t="s">
        <v>5757</v>
      </c>
      <c r="B5494" s="25" t="s">
        <v>84</v>
      </c>
      <c r="C5494" s="25" t="s">
        <v>93</v>
      </c>
      <c r="D5494" s="25" t="s">
        <v>96</v>
      </c>
      <c r="E5494" s="25" t="s">
        <v>494</v>
      </c>
      <c r="F5494" s="25" t="s">
        <v>192</v>
      </c>
      <c r="G5494" s="26" t="n">
        <v>11698.03</v>
      </c>
      <c r="H5494" s="27" t="n">
        <v>34288</v>
      </c>
      <c r="I5494" s="25" t="s">
        <v>147</v>
      </c>
      <c r="K5494" s="25" t="n">
        <v>1982</v>
      </c>
      <c r="L5494" s="25" t="s">
        <v>170</v>
      </c>
      <c r="M5494" s="25" t="s">
        <v>171</v>
      </c>
      <c r="N5494" s="28" t="n">
        <v>1096</v>
      </c>
      <c r="O5494" s="25" t="s">
        <v>55</v>
      </c>
      <c r="P5494" s="29" t="n">
        <v>42974</v>
      </c>
      <c r="Q5494" s="29" t="n">
        <v>43059</v>
      </c>
      <c r="R5494" s="28" t="n">
        <v>0</v>
      </c>
      <c r="S5494" s="28" t="n">
        <f aca="false">IF(O5494="Won",R5494,IF(O5494="Lost",0,N5494))</f>
        <v>0</v>
      </c>
      <c r="T5494" s="30" t="n">
        <f aca="false">IF(AND(P5494&lt;&gt;"",Q5494&lt;&gt;""),Q5494-P5494,"")</f>
        <v>85</v>
      </c>
      <c r="U5494" s="30" t="str">
        <f aca="false">IF(AND(O5494="Engaging",P5494&lt;&gt;""),'Leia-me'!$B$5-P5494,"")</f>
        <v/>
      </c>
      <c r="V5494" s="25" t="str">
        <f aca="false">IF(O5494&lt;&gt;"Engaging","",IF(U5494&lt;='Leia-me'!$B$6,"Saudável",IF(U5494&lt;='Leia-me'!$B$7,"Esfriando",IF(U5494&lt;='Leia-me'!$B$8,"Última chance","Zumbi"))))</f>
        <v/>
      </c>
      <c r="W5494" s="25" t="n">
        <f aca="false">IF(O5494="Won",1,IF(O5494="Lost",0,""))</f>
        <v>0</v>
      </c>
      <c r="Y5494" s="25" t="str">
        <f aca="false">IF(E5494="","Sim","")</f>
        <v/>
      </c>
    </row>
    <row r="5495" customFormat="false" ht="15" hidden="false" customHeight="false" outlineLevel="0" collapsed="false">
      <c r="A5495" s="25" t="s">
        <v>5758</v>
      </c>
      <c r="B5495" s="25" t="s">
        <v>84</v>
      </c>
      <c r="C5495" s="25" t="s">
        <v>93</v>
      </c>
      <c r="D5495" s="25" t="s">
        <v>96</v>
      </c>
      <c r="E5495" s="25" t="s">
        <v>3373</v>
      </c>
      <c r="F5495" s="25" t="s">
        <v>192</v>
      </c>
      <c r="G5495" s="26" t="n">
        <v>4478.47</v>
      </c>
      <c r="H5495" s="27" t="n">
        <v>13809</v>
      </c>
      <c r="I5495" s="25" t="s">
        <v>147</v>
      </c>
      <c r="K5495" s="25" t="n">
        <v>1979</v>
      </c>
      <c r="L5495" s="25" t="s">
        <v>1834</v>
      </c>
      <c r="M5495" s="25" t="s">
        <v>171</v>
      </c>
      <c r="N5495" s="28" t="n">
        <v>4821</v>
      </c>
      <c r="O5495" s="25" t="s">
        <v>54</v>
      </c>
      <c r="P5495" s="29" t="n">
        <v>42974</v>
      </c>
      <c r="Q5495" s="29" t="n">
        <v>43064</v>
      </c>
      <c r="R5495" s="28" t="n">
        <v>5305</v>
      </c>
      <c r="S5495" s="28" t="n">
        <f aca="false">IF(O5495="Won",R5495,IF(O5495="Lost",0,N5495))</f>
        <v>5305</v>
      </c>
      <c r="T5495" s="30" t="n">
        <f aca="false">IF(AND(P5495&lt;&gt;"",Q5495&lt;&gt;""),Q5495-P5495,"")</f>
        <v>90</v>
      </c>
      <c r="U5495" s="30" t="str">
        <f aca="false">IF(AND(O5495="Engaging",P5495&lt;&gt;""),'Leia-me'!$B$5-P5495,"")</f>
        <v/>
      </c>
      <c r="V5495" s="25" t="str">
        <f aca="false">IF(O5495&lt;&gt;"Engaging","",IF(U5495&lt;='Leia-me'!$B$6,"Saudável",IF(U5495&lt;='Leia-me'!$B$7,"Esfriando",IF(U5495&lt;='Leia-me'!$B$8,"Última chance","Zumbi"))))</f>
        <v/>
      </c>
      <c r="W5495" s="25" t="n">
        <f aca="false">IF(O5495="Won",1,IF(O5495="Lost",0,""))</f>
        <v>1</v>
      </c>
      <c r="X5495" s="25" t="s">
        <v>1835</v>
      </c>
      <c r="Y5495" s="25" t="str">
        <f aca="false">IF(E5495="","Sim","")</f>
        <v/>
      </c>
    </row>
    <row r="5496" customFormat="false" ht="15" hidden="false" customHeight="false" outlineLevel="0" collapsed="false">
      <c r="A5496" s="25" t="s">
        <v>5759</v>
      </c>
      <c r="B5496" s="25" t="s">
        <v>84</v>
      </c>
      <c r="C5496" s="25" t="s">
        <v>93</v>
      </c>
      <c r="D5496" s="25" t="s">
        <v>96</v>
      </c>
      <c r="E5496" s="25" t="s">
        <v>1690</v>
      </c>
      <c r="F5496" s="25" t="s">
        <v>211</v>
      </c>
      <c r="G5496" s="26" t="n">
        <v>2520.83</v>
      </c>
      <c r="H5496" s="27" t="n">
        <v>3502</v>
      </c>
      <c r="I5496" s="25" t="s">
        <v>147</v>
      </c>
      <c r="K5496" s="25" t="n">
        <v>1990</v>
      </c>
      <c r="L5496" s="25" t="s">
        <v>186</v>
      </c>
      <c r="M5496" s="25" t="s">
        <v>171</v>
      </c>
      <c r="N5496" s="28" t="n">
        <v>550</v>
      </c>
      <c r="O5496" s="25" t="s">
        <v>54</v>
      </c>
      <c r="P5496" s="29" t="n">
        <v>42976</v>
      </c>
      <c r="Q5496" s="29" t="n">
        <v>43050</v>
      </c>
      <c r="R5496" s="28" t="n">
        <v>602</v>
      </c>
      <c r="S5496" s="28" t="n">
        <f aca="false">IF(O5496="Won",R5496,IF(O5496="Lost",0,N5496))</f>
        <v>602</v>
      </c>
      <c r="T5496" s="30" t="n">
        <f aca="false">IF(AND(P5496&lt;&gt;"",Q5496&lt;&gt;""),Q5496-P5496,"")</f>
        <v>74</v>
      </c>
      <c r="U5496" s="30" t="str">
        <f aca="false">IF(AND(O5496="Engaging",P5496&lt;&gt;""),'Leia-me'!$B$5-P5496,"")</f>
        <v/>
      </c>
      <c r="V5496" s="25" t="str">
        <f aca="false">IF(O5496&lt;&gt;"Engaging","",IF(U5496&lt;='Leia-me'!$B$6,"Saudável",IF(U5496&lt;='Leia-me'!$B$7,"Esfriando",IF(U5496&lt;='Leia-me'!$B$8,"Última chance","Zumbi"))))</f>
        <v/>
      </c>
      <c r="W5496" s="25" t="n">
        <f aca="false">IF(O5496="Won",1,IF(O5496="Lost",0,""))</f>
        <v>1</v>
      </c>
      <c r="Y5496" s="25" t="str">
        <f aca="false">IF(E5496="","Sim","")</f>
        <v/>
      </c>
    </row>
    <row r="5497" customFormat="false" ht="15" hidden="false" customHeight="false" outlineLevel="0" collapsed="false">
      <c r="A5497" s="25" t="s">
        <v>5760</v>
      </c>
      <c r="B5497" s="25" t="s">
        <v>84</v>
      </c>
      <c r="C5497" s="25" t="s">
        <v>93</v>
      </c>
      <c r="D5497" s="25" t="s">
        <v>96</v>
      </c>
      <c r="E5497" s="25" t="s">
        <v>622</v>
      </c>
      <c r="F5497" s="25" t="s">
        <v>211</v>
      </c>
      <c r="G5497" s="26" t="n">
        <v>167.89</v>
      </c>
      <c r="H5497" s="27" t="n">
        <v>493</v>
      </c>
      <c r="I5497" s="25" t="s">
        <v>623</v>
      </c>
      <c r="K5497" s="25" t="n">
        <v>2000</v>
      </c>
      <c r="L5497" s="25" t="s">
        <v>186</v>
      </c>
      <c r="M5497" s="25" t="s">
        <v>171</v>
      </c>
      <c r="N5497" s="28" t="n">
        <v>550</v>
      </c>
      <c r="O5497" s="25" t="s">
        <v>54</v>
      </c>
      <c r="P5497" s="29" t="n">
        <v>42976</v>
      </c>
      <c r="Q5497" s="29" t="n">
        <v>42986</v>
      </c>
      <c r="R5497" s="28" t="n">
        <v>600</v>
      </c>
      <c r="S5497" s="28" t="n">
        <f aca="false">IF(O5497="Won",R5497,IF(O5497="Lost",0,N5497))</f>
        <v>600</v>
      </c>
      <c r="T5497" s="30" t="n">
        <f aca="false">IF(AND(P5497&lt;&gt;"",Q5497&lt;&gt;""),Q5497-P5497,"")</f>
        <v>10</v>
      </c>
      <c r="U5497" s="30" t="str">
        <f aca="false">IF(AND(O5497="Engaging",P5497&lt;&gt;""),'Leia-me'!$B$5-P5497,"")</f>
        <v/>
      </c>
      <c r="V5497" s="25" t="str">
        <f aca="false">IF(O5497&lt;&gt;"Engaging","",IF(U5497&lt;='Leia-me'!$B$6,"Saudável",IF(U5497&lt;='Leia-me'!$B$7,"Esfriando",IF(U5497&lt;='Leia-me'!$B$8,"Última chance","Zumbi"))))</f>
        <v/>
      </c>
      <c r="W5497" s="25" t="n">
        <f aca="false">IF(O5497="Won",1,IF(O5497="Lost",0,""))</f>
        <v>1</v>
      </c>
      <c r="Y5497" s="25" t="str">
        <f aca="false">IF(E5497="","Sim","")</f>
        <v/>
      </c>
    </row>
    <row r="5498" customFormat="false" ht="15" hidden="false" customHeight="false" outlineLevel="0" collapsed="false">
      <c r="A5498" s="25" t="s">
        <v>5761</v>
      </c>
      <c r="B5498" s="25" t="s">
        <v>84</v>
      </c>
      <c r="C5498" s="25" t="s">
        <v>93</v>
      </c>
      <c r="D5498" s="25" t="s">
        <v>96</v>
      </c>
      <c r="E5498" s="25" t="s">
        <v>463</v>
      </c>
      <c r="F5498" s="25" t="s">
        <v>211</v>
      </c>
      <c r="G5498" s="26" t="n">
        <v>2261.05</v>
      </c>
      <c r="H5498" s="27" t="n">
        <v>3851</v>
      </c>
      <c r="I5498" s="25" t="s">
        <v>147</v>
      </c>
      <c r="K5498" s="25" t="n">
        <v>2005</v>
      </c>
      <c r="L5498" s="25" t="s">
        <v>186</v>
      </c>
      <c r="M5498" s="25" t="s">
        <v>171</v>
      </c>
      <c r="N5498" s="28" t="n">
        <v>550</v>
      </c>
      <c r="O5498" s="25" t="s">
        <v>54</v>
      </c>
      <c r="P5498" s="29" t="n">
        <v>42976</v>
      </c>
      <c r="Q5498" s="29" t="n">
        <v>42987</v>
      </c>
      <c r="R5498" s="28" t="n">
        <v>595</v>
      </c>
      <c r="S5498" s="28" t="n">
        <f aca="false">IF(O5498="Won",R5498,IF(O5498="Lost",0,N5498))</f>
        <v>595</v>
      </c>
      <c r="T5498" s="30" t="n">
        <f aca="false">IF(AND(P5498&lt;&gt;"",Q5498&lt;&gt;""),Q5498-P5498,"")</f>
        <v>11</v>
      </c>
      <c r="U5498" s="30" t="str">
        <f aca="false">IF(AND(O5498="Engaging",P5498&lt;&gt;""),'Leia-me'!$B$5-P5498,"")</f>
        <v/>
      </c>
      <c r="V5498" s="25" t="str">
        <f aca="false">IF(O5498&lt;&gt;"Engaging","",IF(U5498&lt;='Leia-me'!$B$6,"Saudável",IF(U5498&lt;='Leia-me'!$B$7,"Esfriando",IF(U5498&lt;='Leia-me'!$B$8,"Última chance","Zumbi"))))</f>
        <v/>
      </c>
      <c r="W5498" s="25" t="n">
        <f aca="false">IF(O5498="Won",1,IF(O5498="Lost",0,""))</f>
        <v>1</v>
      </c>
      <c r="Y5498" s="25" t="str">
        <f aca="false">IF(E5498="","Sim","")</f>
        <v/>
      </c>
    </row>
    <row r="5499" customFormat="false" ht="15" hidden="false" customHeight="false" outlineLevel="0" collapsed="false">
      <c r="A5499" s="25" t="s">
        <v>5762</v>
      </c>
      <c r="B5499" s="25" t="s">
        <v>84</v>
      </c>
      <c r="C5499" s="25" t="s">
        <v>93</v>
      </c>
      <c r="D5499" s="25" t="s">
        <v>96</v>
      </c>
      <c r="E5499" s="25" t="s">
        <v>1640</v>
      </c>
      <c r="F5499" s="25" t="s">
        <v>211</v>
      </c>
      <c r="G5499" s="26" t="n">
        <v>71.12</v>
      </c>
      <c r="H5499" s="27" t="n">
        <v>144</v>
      </c>
      <c r="I5499" s="25" t="s">
        <v>147</v>
      </c>
      <c r="K5499" s="25" t="n">
        <v>2010</v>
      </c>
      <c r="L5499" s="25" t="s">
        <v>170</v>
      </c>
      <c r="M5499" s="25" t="s">
        <v>171</v>
      </c>
      <c r="N5499" s="28" t="n">
        <v>1096</v>
      </c>
      <c r="O5499" s="25" t="s">
        <v>54</v>
      </c>
      <c r="P5499" s="29" t="n">
        <v>42977</v>
      </c>
      <c r="Q5499" s="29" t="n">
        <v>43098</v>
      </c>
      <c r="R5499" s="28" t="n">
        <v>1166</v>
      </c>
      <c r="S5499" s="28" t="n">
        <f aca="false">IF(O5499="Won",R5499,IF(O5499="Lost",0,N5499))</f>
        <v>1166</v>
      </c>
      <c r="T5499" s="30" t="n">
        <f aca="false">IF(AND(P5499&lt;&gt;"",Q5499&lt;&gt;""),Q5499-P5499,"")</f>
        <v>121</v>
      </c>
      <c r="U5499" s="30" t="str">
        <f aca="false">IF(AND(O5499="Engaging",P5499&lt;&gt;""),'Leia-me'!$B$5-P5499,"")</f>
        <v/>
      </c>
      <c r="V5499" s="25" t="str">
        <f aca="false">IF(O5499&lt;&gt;"Engaging","",IF(U5499&lt;='Leia-me'!$B$6,"Saudável",IF(U5499&lt;='Leia-me'!$B$7,"Esfriando",IF(U5499&lt;='Leia-me'!$B$8,"Última chance","Zumbi"))))</f>
        <v/>
      </c>
      <c r="W5499" s="25" t="n">
        <f aca="false">IF(O5499="Won",1,IF(O5499="Lost",0,""))</f>
        <v>1</v>
      </c>
      <c r="Y5499" s="25" t="str">
        <f aca="false">IF(E5499="","Sim","")</f>
        <v/>
      </c>
    </row>
    <row r="5500" customFormat="false" ht="15" hidden="false" customHeight="false" outlineLevel="0" collapsed="false">
      <c r="A5500" s="25" t="s">
        <v>5763</v>
      </c>
      <c r="B5500" s="25" t="s">
        <v>84</v>
      </c>
      <c r="C5500" s="25" t="s">
        <v>93</v>
      </c>
      <c r="D5500" s="25" t="s">
        <v>96</v>
      </c>
      <c r="E5500" s="25" t="s">
        <v>484</v>
      </c>
      <c r="F5500" s="25" t="s">
        <v>211</v>
      </c>
      <c r="G5500" s="26" t="n">
        <v>5158.71</v>
      </c>
      <c r="H5500" s="27" t="n">
        <v>17479</v>
      </c>
      <c r="I5500" s="25" t="s">
        <v>485</v>
      </c>
      <c r="K5500" s="25" t="n">
        <v>1995</v>
      </c>
      <c r="L5500" s="25" t="s">
        <v>160</v>
      </c>
      <c r="M5500" s="25" t="s">
        <v>149</v>
      </c>
      <c r="N5500" s="28" t="n">
        <v>3393</v>
      </c>
      <c r="O5500" s="25" t="s">
        <v>54</v>
      </c>
      <c r="P5500" s="29" t="n">
        <v>42978</v>
      </c>
      <c r="Q5500" s="29" t="n">
        <v>43065</v>
      </c>
      <c r="R5500" s="28" t="n">
        <v>4456</v>
      </c>
      <c r="S5500" s="28" t="n">
        <f aca="false">IF(O5500="Won",R5500,IF(O5500="Lost",0,N5500))</f>
        <v>4456</v>
      </c>
      <c r="T5500" s="30" t="n">
        <f aca="false">IF(AND(P5500&lt;&gt;"",Q5500&lt;&gt;""),Q5500-P5500,"")</f>
        <v>87</v>
      </c>
      <c r="U5500" s="30" t="str">
        <f aca="false">IF(AND(O5500="Engaging",P5500&lt;&gt;""),'Leia-me'!$B$5-P5500,"")</f>
        <v/>
      </c>
      <c r="V5500" s="25" t="str">
        <f aca="false">IF(O5500&lt;&gt;"Engaging","",IF(U5500&lt;='Leia-me'!$B$6,"Saudável",IF(U5500&lt;='Leia-me'!$B$7,"Esfriando",IF(U5500&lt;='Leia-me'!$B$8,"Última chance","Zumbi"))))</f>
        <v/>
      </c>
      <c r="W5500" s="25" t="n">
        <f aca="false">IF(O5500="Won",1,IF(O5500="Lost",0,""))</f>
        <v>1</v>
      </c>
      <c r="Y5500" s="25" t="str">
        <f aca="false">IF(E5500="","Sim","")</f>
        <v/>
      </c>
    </row>
    <row r="5501" customFormat="false" ht="15" hidden="false" customHeight="false" outlineLevel="0" collapsed="false">
      <c r="A5501" s="25" t="s">
        <v>5764</v>
      </c>
      <c r="B5501" s="25" t="s">
        <v>84</v>
      </c>
      <c r="C5501" s="25" t="s">
        <v>93</v>
      </c>
      <c r="D5501" s="25" t="s">
        <v>96</v>
      </c>
      <c r="E5501" s="25" t="s">
        <v>1690</v>
      </c>
      <c r="F5501" s="25" t="s">
        <v>211</v>
      </c>
      <c r="G5501" s="26" t="n">
        <v>2520.83</v>
      </c>
      <c r="H5501" s="27" t="n">
        <v>3502</v>
      </c>
      <c r="I5501" s="25" t="s">
        <v>147</v>
      </c>
      <c r="K5501" s="25" t="n">
        <v>1990</v>
      </c>
      <c r="L5501" s="25" t="s">
        <v>186</v>
      </c>
      <c r="M5501" s="25" t="s">
        <v>171</v>
      </c>
      <c r="N5501" s="28" t="n">
        <v>550</v>
      </c>
      <c r="O5501" s="25" t="s">
        <v>54</v>
      </c>
      <c r="P5501" s="29" t="n">
        <v>42981</v>
      </c>
      <c r="Q5501" s="29" t="n">
        <v>42986</v>
      </c>
      <c r="R5501" s="28" t="n">
        <v>635</v>
      </c>
      <c r="S5501" s="28" t="n">
        <f aca="false">IF(O5501="Won",R5501,IF(O5501="Lost",0,N5501))</f>
        <v>635</v>
      </c>
      <c r="T5501" s="30" t="n">
        <f aca="false">IF(AND(P5501&lt;&gt;"",Q5501&lt;&gt;""),Q5501-P5501,"")</f>
        <v>5</v>
      </c>
      <c r="U5501" s="30" t="str">
        <f aca="false">IF(AND(O5501="Engaging",P5501&lt;&gt;""),'Leia-me'!$B$5-P5501,"")</f>
        <v/>
      </c>
      <c r="V5501" s="25" t="str">
        <f aca="false">IF(O5501&lt;&gt;"Engaging","",IF(U5501&lt;='Leia-me'!$B$6,"Saudável",IF(U5501&lt;='Leia-me'!$B$7,"Esfriando",IF(U5501&lt;='Leia-me'!$B$8,"Última chance","Zumbi"))))</f>
        <v/>
      </c>
      <c r="W5501" s="25" t="n">
        <f aca="false">IF(O5501="Won",1,IF(O5501="Lost",0,""))</f>
        <v>1</v>
      </c>
      <c r="Y5501" s="25" t="str">
        <f aca="false">IF(E5501="","Sim","")</f>
        <v/>
      </c>
    </row>
    <row r="5502" customFormat="false" ht="15" hidden="false" customHeight="false" outlineLevel="0" collapsed="false">
      <c r="A5502" s="25" t="s">
        <v>5765</v>
      </c>
      <c r="B5502" s="25" t="s">
        <v>84</v>
      </c>
      <c r="C5502" s="25" t="s">
        <v>93</v>
      </c>
      <c r="D5502" s="25" t="s">
        <v>96</v>
      </c>
      <c r="E5502" s="25" t="s">
        <v>452</v>
      </c>
      <c r="F5502" s="25" t="s">
        <v>185</v>
      </c>
      <c r="G5502" s="26" t="n">
        <v>1712.68</v>
      </c>
      <c r="H5502" s="27" t="n">
        <v>3194</v>
      </c>
      <c r="I5502" s="25" t="s">
        <v>147</v>
      </c>
      <c r="J5502" s="25" t="s">
        <v>193</v>
      </c>
      <c r="K5502" s="25" t="n">
        <v>1992</v>
      </c>
      <c r="L5502" s="25" t="s">
        <v>1834</v>
      </c>
      <c r="M5502" s="25" t="s">
        <v>171</v>
      </c>
      <c r="N5502" s="28" t="n">
        <v>4821</v>
      </c>
      <c r="O5502" s="25" t="s">
        <v>54</v>
      </c>
      <c r="P5502" s="29" t="n">
        <v>42981</v>
      </c>
      <c r="Q5502" s="29" t="n">
        <v>42991</v>
      </c>
      <c r="R5502" s="28" t="n">
        <v>5626</v>
      </c>
      <c r="S5502" s="28" t="n">
        <f aca="false">IF(O5502="Won",R5502,IF(O5502="Lost",0,N5502))</f>
        <v>5626</v>
      </c>
      <c r="T5502" s="30" t="n">
        <f aca="false">IF(AND(P5502&lt;&gt;"",Q5502&lt;&gt;""),Q5502-P5502,"")</f>
        <v>10</v>
      </c>
      <c r="U5502" s="30" t="str">
        <f aca="false">IF(AND(O5502="Engaging",P5502&lt;&gt;""),'Leia-me'!$B$5-P5502,"")</f>
        <v/>
      </c>
      <c r="V5502" s="25" t="str">
        <f aca="false">IF(O5502&lt;&gt;"Engaging","",IF(U5502&lt;='Leia-me'!$B$6,"Saudável",IF(U5502&lt;='Leia-me'!$B$7,"Esfriando",IF(U5502&lt;='Leia-me'!$B$8,"Última chance","Zumbi"))))</f>
        <v/>
      </c>
      <c r="W5502" s="25" t="n">
        <f aca="false">IF(O5502="Won",1,IF(O5502="Lost",0,""))</f>
        <v>1</v>
      </c>
      <c r="X5502" s="25" t="s">
        <v>1835</v>
      </c>
      <c r="Y5502" s="25" t="str">
        <f aca="false">IF(E5502="","Sim","")</f>
        <v/>
      </c>
    </row>
    <row r="5503" customFormat="false" ht="15" hidden="false" customHeight="false" outlineLevel="0" collapsed="false">
      <c r="A5503" s="25" t="s">
        <v>5766</v>
      </c>
      <c r="B5503" s="25" t="s">
        <v>84</v>
      </c>
      <c r="C5503" s="25" t="s">
        <v>93</v>
      </c>
      <c r="D5503" s="25" t="s">
        <v>96</v>
      </c>
      <c r="E5503" s="25" t="s">
        <v>1653</v>
      </c>
      <c r="F5503" s="25" t="s">
        <v>165</v>
      </c>
      <c r="G5503" s="26" t="n">
        <v>3838.39</v>
      </c>
      <c r="H5503" s="27" t="n">
        <v>8274</v>
      </c>
      <c r="I5503" s="25" t="s">
        <v>147</v>
      </c>
      <c r="K5503" s="25" t="n">
        <v>1989</v>
      </c>
      <c r="L5503" s="25" t="s">
        <v>160</v>
      </c>
      <c r="M5503" s="25" t="s">
        <v>149</v>
      </c>
      <c r="N5503" s="28" t="n">
        <v>3393</v>
      </c>
      <c r="O5503" s="25" t="s">
        <v>54</v>
      </c>
      <c r="P5503" s="29" t="n">
        <v>42981</v>
      </c>
      <c r="Q5503" s="29" t="n">
        <v>43083</v>
      </c>
      <c r="R5503" s="28" t="n">
        <v>3595</v>
      </c>
      <c r="S5503" s="28" t="n">
        <f aca="false">IF(O5503="Won",R5503,IF(O5503="Lost",0,N5503))</f>
        <v>3595</v>
      </c>
      <c r="T5503" s="30" t="n">
        <f aca="false">IF(AND(P5503&lt;&gt;"",Q5503&lt;&gt;""),Q5503-P5503,"")</f>
        <v>102</v>
      </c>
      <c r="U5503" s="30" t="str">
        <f aca="false">IF(AND(O5503="Engaging",P5503&lt;&gt;""),'Leia-me'!$B$5-P5503,"")</f>
        <v/>
      </c>
      <c r="V5503" s="25" t="str">
        <f aca="false">IF(O5503&lt;&gt;"Engaging","",IF(U5503&lt;='Leia-me'!$B$6,"Saudável",IF(U5503&lt;='Leia-me'!$B$7,"Esfriando",IF(U5503&lt;='Leia-me'!$B$8,"Última chance","Zumbi"))))</f>
        <v/>
      </c>
      <c r="W5503" s="25" t="n">
        <f aca="false">IF(O5503="Won",1,IF(O5503="Lost",0,""))</f>
        <v>1</v>
      </c>
      <c r="Y5503" s="25" t="str">
        <f aca="false">IF(E5503="","Sim","")</f>
        <v/>
      </c>
    </row>
    <row r="5504" customFormat="false" ht="15" hidden="false" customHeight="false" outlineLevel="0" collapsed="false">
      <c r="A5504" s="25" t="s">
        <v>5767</v>
      </c>
      <c r="B5504" s="25" t="s">
        <v>84</v>
      </c>
      <c r="C5504" s="25" t="s">
        <v>93</v>
      </c>
      <c r="D5504" s="25" t="s">
        <v>96</v>
      </c>
      <c r="E5504" s="25" t="s">
        <v>639</v>
      </c>
      <c r="F5504" s="25" t="s">
        <v>211</v>
      </c>
      <c r="G5504" s="26" t="n">
        <v>1419.98</v>
      </c>
      <c r="H5504" s="27" t="n">
        <v>4018</v>
      </c>
      <c r="I5504" s="25" t="s">
        <v>147</v>
      </c>
      <c r="K5504" s="25" t="n">
        <v>2003</v>
      </c>
      <c r="L5504" s="25" t="s">
        <v>1834</v>
      </c>
      <c r="M5504" s="25" t="s">
        <v>171</v>
      </c>
      <c r="N5504" s="28" t="n">
        <v>4821</v>
      </c>
      <c r="O5504" s="25" t="s">
        <v>55</v>
      </c>
      <c r="P5504" s="29" t="n">
        <v>42984</v>
      </c>
      <c r="Q5504" s="29" t="n">
        <v>43042</v>
      </c>
      <c r="R5504" s="28" t="n">
        <v>0</v>
      </c>
      <c r="S5504" s="28" t="n">
        <f aca="false">IF(O5504="Won",R5504,IF(O5504="Lost",0,N5504))</f>
        <v>0</v>
      </c>
      <c r="T5504" s="30" t="n">
        <f aca="false">IF(AND(P5504&lt;&gt;"",Q5504&lt;&gt;""),Q5504-P5504,"")</f>
        <v>58</v>
      </c>
      <c r="U5504" s="30" t="str">
        <f aca="false">IF(AND(O5504="Engaging",P5504&lt;&gt;""),'Leia-me'!$B$5-P5504,"")</f>
        <v/>
      </c>
      <c r="V5504" s="25" t="str">
        <f aca="false">IF(O5504&lt;&gt;"Engaging","",IF(U5504&lt;='Leia-me'!$B$6,"Saudável",IF(U5504&lt;='Leia-me'!$B$7,"Esfriando",IF(U5504&lt;='Leia-me'!$B$8,"Última chance","Zumbi"))))</f>
        <v/>
      </c>
      <c r="W5504" s="25" t="n">
        <f aca="false">IF(O5504="Won",1,IF(O5504="Lost",0,""))</f>
        <v>0</v>
      </c>
      <c r="X5504" s="25" t="s">
        <v>1835</v>
      </c>
      <c r="Y5504" s="25" t="str">
        <f aca="false">IF(E5504="","Sim","")</f>
        <v/>
      </c>
    </row>
    <row r="5505" customFormat="false" ht="15" hidden="false" customHeight="false" outlineLevel="0" collapsed="false">
      <c r="A5505" s="25" t="s">
        <v>5768</v>
      </c>
      <c r="B5505" s="25" t="s">
        <v>84</v>
      </c>
      <c r="C5505" s="25" t="s">
        <v>93</v>
      </c>
      <c r="D5505" s="25" t="s">
        <v>96</v>
      </c>
      <c r="E5505" s="25" t="s">
        <v>1653</v>
      </c>
      <c r="F5505" s="25" t="s">
        <v>165</v>
      </c>
      <c r="G5505" s="26" t="n">
        <v>3838.39</v>
      </c>
      <c r="H5505" s="27" t="n">
        <v>8274</v>
      </c>
      <c r="I5505" s="25" t="s">
        <v>147</v>
      </c>
      <c r="K5505" s="25" t="n">
        <v>1989</v>
      </c>
      <c r="L5505" s="25" t="s">
        <v>160</v>
      </c>
      <c r="M5505" s="25" t="s">
        <v>149</v>
      </c>
      <c r="N5505" s="28" t="n">
        <v>3393</v>
      </c>
      <c r="O5505" s="25" t="s">
        <v>54</v>
      </c>
      <c r="P5505" s="29" t="n">
        <v>42984</v>
      </c>
      <c r="Q5505" s="29" t="n">
        <v>42998</v>
      </c>
      <c r="R5505" s="28" t="n">
        <v>3206</v>
      </c>
      <c r="S5505" s="28" t="n">
        <f aca="false">IF(O5505="Won",R5505,IF(O5505="Lost",0,N5505))</f>
        <v>3206</v>
      </c>
      <c r="T5505" s="30" t="n">
        <f aca="false">IF(AND(P5505&lt;&gt;"",Q5505&lt;&gt;""),Q5505-P5505,"")</f>
        <v>14</v>
      </c>
      <c r="U5505" s="30" t="str">
        <f aca="false">IF(AND(O5505="Engaging",P5505&lt;&gt;""),'Leia-me'!$B$5-P5505,"")</f>
        <v/>
      </c>
      <c r="V5505" s="25" t="str">
        <f aca="false">IF(O5505&lt;&gt;"Engaging","",IF(U5505&lt;='Leia-me'!$B$6,"Saudável",IF(U5505&lt;='Leia-me'!$B$7,"Esfriando",IF(U5505&lt;='Leia-me'!$B$8,"Última chance","Zumbi"))))</f>
        <v/>
      </c>
      <c r="W5505" s="25" t="n">
        <f aca="false">IF(O5505="Won",1,IF(O5505="Lost",0,""))</f>
        <v>1</v>
      </c>
      <c r="Y5505" s="25" t="str">
        <f aca="false">IF(E5505="","Sim","")</f>
        <v/>
      </c>
    </row>
    <row r="5506" customFormat="false" ht="15" hidden="false" customHeight="false" outlineLevel="0" collapsed="false">
      <c r="A5506" s="25" t="s">
        <v>5769</v>
      </c>
      <c r="B5506" s="25" t="s">
        <v>84</v>
      </c>
      <c r="C5506" s="25" t="s">
        <v>93</v>
      </c>
      <c r="D5506" s="25" t="s">
        <v>96</v>
      </c>
      <c r="E5506" s="25" t="s">
        <v>494</v>
      </c>
      <c r="F5506" s="25" t="s">
        <v>192</v>
      </c>
      <c r="G5506" s="26" t="n">
        <v>11698.03</v>
      </c>
      <c r="H5506" s="27" t="n">
        <v>34288</v>
      </c>
      <c r="I5506" s="25" t="s">
        <v>147</v>
      </c>
      <c r="K5506" s="25" t="n">
        <v>1982</v>
      </c>
      <c r="L5506" s="25" t="s">
        <v>186</v>
      </c>
      <c r="M5506" s="25" t="s">
        <v>171</v>
      </c>
      <c r="N5506" s="28" t="n">
        <v>550</v>
      </c>
      <c r="O5506" s="25" t="s">
        <v>55</v>
      </c>
      <c r="P5506" s="29" t="n">
        <v>42986</v>
      </c>
      <c r="Q5506" s="29" t="n">
        <v>42996</v>
      </c>
      <c r="R5506" s="28" t="n">
        <v>0</v>
      </c>
      <c r="S5506" s="28" t="n">
        <f aca="false">IF(O5506="Won",R5506,IF(O5506="Lost",0,N5506))</f>
        <v>0</v>
      </c>
      <c r="T5506" s="30" t="n">
        <f aca="false">IF(AND(P5506&lt;&gt;"",Q5506&lt;&gt;""),Q5506-P5506,"")</f>
        <v>10</v>
      </c>
      <c r="U5506" s="30" t="str">
        <f aca="false">IF(AND(O5506="Engaging",P5506&lt;&gt;""),'Leia-me'!$B$5-P5506,"")</f>
        <v/>
      </c>
      <c r="V5506" s="25" t="str">
        <f aca="false">IF(O5506&lt;&gt;"Engaging","",IF(U5506&lt;='Leia-me'!$B$6,"Saudável",IF(U5506&lt;='Leia-me'!$B$7,"Esfriando",IF(U5506&lt;='Leia-me'!$B$8,"Última chance","Zumbi"))))</f>
        <v/>
      </c>
      <c r="W5506" s="25" t="n">
        <f aca="false">IF(O5506="Won",1,IF(O5506="Lost",0,""))</f>
        <v>0</v>
      </c>
      <c r="Y5506" s="25" t="str">
        <f aca="false">IF(E5506="","Sim","")</f>
        <v/>
      </c>
    </row>
    <row r="5507" customFormat="false" ht="15" hidden="false" customHeight="false" outlineLevel="0" collapsed="false">
      <c r="A5507" s="25" t="s">
        <v>5770</v>
      </c>
      <c r="B5507" s="25" t="s">
        <v>84</v>
      </c>
      <c r="C5507" s="25" t="s">
        <v>93</v>
      </c>
      <c r="D5507" s="25" t="s">
        <v>96</v>
      </c>
      <c r="E5507" s="25" t="s">
        <v>494</v>
      </c>
      <c r="F5507" s="25" t="s">
        <v>192</v>
      </c>
      <c r="G5507" s="26" t="n">
        <v>11698.03</v>
      </c>
      <c r="H5507" s="27" t="n">
        <v>34288</v>
      </c>
      <c r="I5507" s="25" t="s">
        <v>147</v>
      </c>
      <c r="K5507" s="25" t="n">
        <v>1982</v>
      </c>
      <c r="L5507" s="25" t="s">
        <v>186</v>
      </c>
      <c r="M5507" s="25" t="s">
        <v>171</v>
      </c>
      <c r="N5507" s="28" t="n">
        <v>550</v>
      </c>
      <c r="O5507" s="25" t="s">
        <v>55</v>
      </c>
      <c r="P5507" s="29" t="n">
        <v>42986</v>
      </c>
      <c r="Q5507" s="29" t="n">
        <v>43000</v>
      </c>
      <c r="R5507" s="28" t="n">
        <v>0</v>
      </c>
      <c r="S5507" s="28" t="n">
        <f aca="false">IF(O5507="Won",R5507,IF(O5507="Lost",0,N5507))</f>
        <v>0</v>
      </c>
      <c r="T5507" s="30" t="n">
        <f aca="false">IF(AND(P5507&lt;&gt;"",Q5507&lt;&gt;""),Q5507-P5507,"")</f>
        <v>14</v>
      </c>
      <c r="U5507" s="30" t="str">
        <f aca="false">IF(AND(O5507="Engaging",P5507&lt;&gt;""),'Leia-me'!$B$5-P5507,"")</f>
        <v/>
      </c>
      <c r="V5507" s="25" t="str">
        <f aca="false">IF(O5507&lt;&gt;"Engaging","",IF(U5507&lt;='Leia-me'!$B$6,"Saudável",IF(U5507&lt;='Leia-me'!$B$7,"Esfriando",IF(U5507&lt;='Leia-me'!$B$8,"Última chance","Zumbi"))))</f>
        <v/>
      </c>
      <c r="W5507" s="25" t="n">
        <f aca="false">IF(O5507="Won",1,IF(O5507="Lost",0,""))</f>
        <v>0</v>
      </c>
      <c r="Y5507" s="25" t="str">
        <f aca="false">IF(E5507="","Sim","")</f>
        <v/>
      </c>
    </row>
    <row r="5508" customFormat="false" ht="15" hidden="false" customHeight="false" outlineLevel="0" collapsed="false">
      <c r="A5508" s="25" t="s">
        <v>5771</v>
      </c>
      <c r="B5508" s="25" t="s">
        <v>84</v>
      </c>
      <c r="C5508" s="25" t="s">
        <v>93</v>
      </c>
      <c r="D5508" s="25" t="s">
        <v>96</v>
      </c>
      <c r="E5508" s="25" t="s">
        <v>3359</v>
      </c>
      <c r="F5508" s="25" t="s">
        <v>159</v>
      </c>
      <c r="G5508" s="26" t="n">
        <v>882.12</v>
      </c>
      <c r="H5508" s="27" t="n">
        <v>2769</v>
      </c>
      <c r="I5508" s="25" t="s">
        <v>147</v>
      </c>
      <c r="K5508" s="25" t="n">
        <v>1997</v>
      </c>
      <c r="L5508" s="25" t="s">
        <v>160</v>
      </c>
      <c r="M5508" s="25" t="s">
        <v>149</v>
      </c>
      <c r="N5508" s="28" t="n">
        <v>3393</v>
      </c>
      <c r="O5508" s="25" t="s">
        <v>55</v>
      </c>
      <c r="P5508" s="29" t="n">
        <v>42986</v>
      </c>
      <c r="Q5508" s="29" t="n">
        <v>42994</v>
      </c>
      <c r="R5508" s="28" t="n">
        <v>0</v>
      </c>
      <c r="S5508" s="28" t="n">
        <f aca="false">IF(O5508="Won",R5508,IF(O5508="Lost",0,N5508))</f>
        <v>0</v>
      </c>
      <c r="T5508" s="30" t="n">
        <f aca="false">IF(AND(P5508&lt;&gt;"",Q5508&lt;&gt;""),Q5508-P5508,"")</f>
        <v>8</v>
      </c>
      <c r="U5508" s="30" t="str">
        <f aca="false">IF(AND(O5508="Engaging",P5508&lt;&gt;""),'Leia-me'!$B$5-P5508,"")</f>
        <v/>
      </c>
      <c r="V5508" s="25" t="str">
        <f aca="false">IF(O5508&lt;&gt;"Engaging","",IF(U5508&lt;='Leia-me'!$B$6,"Saudável",IF(U5508&lt;='Leia-me'!$B$7,"Esfriando",IF(U5508&lt;='Leia-me'!$B$8,"Última chance","Zumbi"))))</f>
        <v/>
      </c>
      <c r="W5508" s="25" t="n">
        <f aca="false">IF(O5508="Won",1,IF(O5508="Lost",0,""))</f>
        <v>0</v>
      </c>
      <c r="Y5508" s="25" t="str">
        <f aca="false">IF(E5508="","Sim","")</f>
        <v/>
      </c>
    </row>
    <row r="5509" customFormat="false" ht="15" hidden="false" customHeight="false" outlineLevel="0" collapsed="false">
      <c r="A5509" s="25" t="s">
        <v>5772</v>
      </c>
      <c r="B5509" s="25" t="s">
        <v>84</v>
      </c>
      <c r="C5509" s="25" t="s">
        <v>93</v>
      </c>
      <c r="D5509" s="25" t="s">
        <v>96</v>
      </c>
      <c r="E5509" s="25" t="s">
        <v>484</v>
      </c>
      <c r="F5509" s="25" t="s">
        <v>211</v>
      </c>
      <c r="G5509" s="26" t="n">
        <v>5158.71</v>
      </c>
      <c r="H5509" s="27" t="n">
        <v>17479</v>
      </c>
      <c r="I5509" s="25" t="s">
        <v>485</v>
      </c>
      <c r="K5509" s="25" t="n">
        <v>1995</v>
      </c>
      <c r="L5509" s="25" t="s">
        <v>186</v>
      </c>
      <c r="M5509" s="25" t="s">
        <v>171</v>
      </c>
      <c r="N5509" s="28" t="n">
        <v>550</v>
      </c>
      <c r="O5509" s="25" t="s">
        <v>54</v>
      </c>
      <c r="P5509" s="29" t="n">
        <v>42987</v>
      </c>
      <c r="Q5509" s="29" t="n">
        <v>43095</v>
      </c>
      <c r="R5509" s="28" t="n">
        <v>547</v>
      </c>
      <c r="S5509" s="28" t="n">
        <f aca="false">IF(O5509="Won",R5509,IF(O5509="Lost",0,N5509))</f>
        <v>547</v>
      </c>
      <c r="T5509" s="30" t="n">
        <f aca="false">IF(AND(P5509&lt;&gt;"",Q5509&lt;&gt;""),Q5509-P5509,"")</f>
        <v>108</v>
      </c>
      <c r="U5509" s="30" t="str">
        <f aca="false">IF(AND(O5509="Engaging",P5509&lt;&gt;""),'Leia-me'!$B$5-P5509,"")</f>
        <v/>
      </c>
      <c r="V5509" s="25" t="str">
        <f aca="false">IF(O5509&lt;&gt;"Engaging","",IF(U5509&lt;='Leia-me'!$B$6,"Saudável",IF(U5509&lt;='Leia-me'!$B$7,"Esfriando",IF(U5509&lt;='Leia-me'!$B$8,"Última chance","Zumbi"))))</f>
        <v/>
      </c>
      <c r="W5509" s="25" t="n">
        <f aca="false">IF(O5509="Won",1,IF(O5509="Lost",0,""))</f>
        <v>1</v>
      </c>
      <c r="Y5509" s="25" t="str">
        <f aca="false">IF(E5509="","Sim","")</f>
        <v/>
      </c>
    </row>
    <row r="5510" customFormat="false" ht="15" hidden="false" customHeight="false" outlineLevel="0" collapsed="false">
      <c r="A5510" s="25" t="s">
        <v>5773</v>
      </c>
      <c r="B5510" s="25" t="s">
        <v>84</v>
      </c>
      <c r="C5510" s="25" t="s">
        <v>93</v>
      </c>
      <c r="D5510" s="25" t="s">
        <v>96</v>
      </c>
      <c r="E5510" s="25" t="s">
        <v>3359</v>
      </c>
      <c r="F5510" s="25" t="s">
        <v>159</v>
      </c>
      <c r="G5510" s="26" t="n">
        <v>882.12</v>
      </c>
      <c r="H5510" s="27" t="n">
        <v>2769</v>
      </c>
      <c r="I5510" s="25" t="s">
        <v>147</v>
      </c>
      <c r="K5510" s="25" t="n">
        <v>1997</v>
      </c>
      <c r="L5510" s="25" t="s">
        <v>160</v>
      </c>
      <c r="M5510" s="25" t="s">
        <v>149</v>
      </c>
      <c r="N5510" s="28" t="n">
        <v>3393</v>
      </c>
      <c r="O5510" s="25" t="s">
        <v>55</v>
      </c>
      <c r="P5510" s="29" t="n">
        <v>42991</v>
      </c>
      <c r="Q5510" s="29" t="n">
        <v>43068</v>
      </c>
      <c r="R5510" s="28" t="n">
        <v>0</v>
      </c>
      <c r="S5510" s="28" t="n">
        <f aca="false">IF(O5510="Won",R5510,IF(O5510="Lost",0,N5510))</f>
        <v>0</v>
      </c>
      <c r="T5510" s="30" t="n">
        <f aca="false">IF(AND(P5510&lt;&gt;"",Q5510&lt;&gt;""),Q5510-P5510,"")</f>
        <v>77</v>
      </c>
      <c r="U5510" s="30" t="str">
        <f aca="false">IF(AND(O5510="Engaging",P5510&lt;&gt;""),'Leia-me'!$B$5-P5510,"")</f>
        <v/>
      </c>
      <c r="V5510" s="25" t="str">
        <f aca="false">IF(O5510&lt;&gt;"Engaging","",IF(U5510&lt;='Leia-me'!$B$6,"Saudável",IF(U5510&lt;='Leia-me'!$B$7,"Esfriando",IF(U5510&lt;='Leia-me'!$B$8,"Última chance","Zumbi"))))</f>
        <v/>
      </c>
      <c r="W5510" s="25" t="n">
        <f aca="false">IF(O5510="Won",1,IF(O5510="Lost",0,""))</f>
        <v>0</v>
      </c>
      <c r="Y5510" s="25" t="str">
        <f aca="false">IF(E5510="","Sim","")</f>
        <v/>
      </c>
    </row>
    <row r="5511" customFormat="false" ht="15" hidden="false" customHeight="false" outlineLevel="0" collapsed="false">
      <c r="A5511" s="25" t="s">
        <v>5774</v>
      </c>
      <c r="B5511" s="25" t="s">
        <v>84</v>
      </c>
      <c r="C5511" s="25" t="s">
        <v>93</v>
      </c>
      <c r="D5511" s="25" t="s">
        <v>96</v>
      </c>
      <c r="E5511" s="25" t="s">
        <v>3359</v>
      </c>
      <c r="F5511" s="25" t="s">
        <v>159</v>
      </c>
      <c r="G5511" s="26" t="n">
        <v>882.12</v>
      </c>
      <c r="H5511" s="27" t="n">
        <v>2769</v>
      </c>
      <c r="I5511" s="25" t="s">
        <v>147</v>
      </c>
      <c r="K5511" s="25" t="n">
        <v>1997</v>
      </c>
      <c r="L5511" s="25" t="s">
        <v>160</v>
      </c>
      <c r="M5511" s="25" t="s">
        <v>149</v>
      </c>
      <c r="N5511" s="28" t="n">
        <v>3393</v>
      </c>
      <c r="O5511" s="25" t="s">
        <v>54</v>
      </c>
      <c r="P5511" s="29" t="n">
        <v>42992</v>
      </c>
      <c r="Q5511" s="29" t="n">
        <v>43086</v>
      </c>
      <c r="R5511" s="28" t="n">
        <v>3331</v>
      </c>
      <c r="S5511" s="28" t="n">
        <f aca="false">IF(O5511="Won",R5511,IF(O5511="Lost",0,N5511))</f>
        <v>3331</v>
      </c>
      <c r="T5511" s="30" t="n">
        <f aca="false">IF(AND(P5511&lt;&gt;"",Q5511&lt;&gt;""),Q5511-P5511,"")</f>
        <v>94</v>
      </c>
      <c r="U5511" s="30" t="str">
        <f aca="false">IF(AND(O5511="Engaging",P5511&lt;&gt;""),'Leia-me'!$B$5-P5511,"")</f>
        <v/>
      </c>
      <c r="V5511" s="25" t="str">
        <f aca="false">IF(O5511&lt;&gt;"Engaging","",IF(U5511&lt;='Leia-me'!$B$6,"Saudável",IF(U5511&lt;='Leia-me'!$B$7,"Esfriando",IF(U5511&lt;='Leia-me'!$B$8,"Última chance","Zumbi"))))</f>
        <v/>
      </c>
      <c r="W5511" s="25" t="n">
        <f aca="false">IF(O5511="Won",1,IF(O5511="Lost",0,""))</f>
        <v>1</v>
      </c>
      <c r="Y5511" s="25" t="str">
        <f aca="false">IF(E5511="","Sim","")</f>
        <v/>
      </c>
    </row>
    <row r="5512" customFormat="false" ht="15" hidden="false" customHeight="false" outlineLevel="0" collapsed="false">
      <c r="A5512" s="25" t="s">
        <v>5775</v>
      </c>
      <c r="B5512" s="25" t="s">
        <v>84</v>
      </c>
      <c r="C5512" s="25" t="s">
        <v>93</v>
      </c>
      <c r="D5512" s="25" t="s">
        <v>96</v>
      </c>
      <c r="E5512" s="25" t="s">
        <v>484</v>
      </c>
      <c r="F5512" s="25" t="s">
        <v>211</v>
      </c>
      <c r="G5512" s="26" t="n">
        <v>5158.71</v>
      </c>
      <c r="H5512" s="27" t="n">
        <v>17479</v>
      </c>
      <c r="I5512" s="25" t="s">
        <v>485</v>
      </c>
      <c r="K5512" s="25" t="n">
        <v>1995</v>
      </c>
      <c r="L5512" s="25" t="s">
        <v>170</v>
      </c>
      <c r="M5512" s="25" t="s">
        <v>171</v>
      </c>
      <c r="N5512" s="28" t="n">
        <v>1096</v>
      </c>
      <c r="O5512" s="25" t="s">
        <v>54</v>
      </c>
      <c r="P5512" s="29" t="n">
        <v>42994</v>
      </c>
      <c r="Q5512" s="29" t="n">
        <v>42999</v>
      </c>
      <c r="R5512" s="28" t="n">
        <v>892</v>
      </c>
      <c r="S5512" s="28" t="n">
        <f aca="false">IF(O5512="Won",R5512,IF(O5512="Lost",0,N5512))</f>
        <v>892</v>
      </c>
      <c r="T5512" s="30" t="n">
        <f aca="false">IF(AND(P5512&lt;&gt;"",Q5512&lt;&gt;""),Q5512-P5512,"")</f>
        <v>5</v>
      </c>
      <c r="U5512" s="30" t="str">
        <f aca="false">IF(AND(O5512="Engaging",P5512&lt;&gt;""),'Leia-me'!$B$5-P5512,"")</f>
        <v/>
      </c>
      <c r="V5512" s="25" t="str">
        <f aca="false">IF(O5512&lt;&gt;"Engaging","",IF(U5512&lt;='Leia-me'!$B$6,"Saudável",IF(U5512&lt;='Leia-me'!$B$7,"Esfriando",IF(U5512&lt;='Leia-me'!$B$8,"Última chance","Zumbi"))))</f>
        <v/>
      </c>
      <c r="W5512" s="25" t="n">
        <f aca="false">IF(O5512="Won",1,IF(O5512="Lost",0,""))</f>
        <v>1</v>
      </c>
      <c r="Y5512" s="25" t="str">
        <f aca="false">IF(E5512="","Sim","")</f>
        <v/>
      </c>
    </row>
    <row r="5513" customFormat="false" ht="15" hidden="false" customHeight="false" outlineLevel="0" collapsed="false">
      <c r="A5513" s="25" t="s">
        <v>5776</v>
      </c>
      <c r="B5513" s="25" t="s">
        <v>84</v>
      </c>
      <c r="C5513" s="25" t="s">
        <v>93</v>
      </c>
      <c r="D5513" s="25" t="s">
        <v>96</v>
      </c>
      <c r="E5513" s="25" t="s">
        <v>1640</v>
      </c>
      <c r="F5513" s="25" t="s">
        <v>211</v>
      </c>
      <c r="G5513" s="26" t="n">
        <v>71.12</v>
      </c>
      <c r="H5513" s="27" t="n">
        <v>144</v>
      </c>
      <c r="I5513" s="25" t="s">
        <v>147</v>
      </c>
      <c r="K5513" s="25" t="n">
        <v>2010</v>
      </c>
      <c r="L5513" s="25" t="s">
        <v>170</v>
      </c>
      <c r="M5513" s="25" t="s">
        <v>171</v>
      </c>
      <c r="N5513" s="28" t="n">
        <v>1096</v>
      </c>
      <c r="O5513" s="25" t="s">
        <v>54</v>
      </c>
      <c r="P5513" s="29" t="n">
        <v>42994</v>
      </c>
      <c r="Q5513" s="29" t="n">
        <v>43061</v>
      </c>
      <c r="R5513" s="28" t="n">
        <v>1231</v>
      </c>
      <c r="S5513" s="28" t="n">
        <f aca="false">IF(O5513="Won",R5513,IF(O5513="Lost",0,N5513))</f>
        <v>1231</v>
      </c>
      <c r="T5513" s="30" t="n">
        <f aca="false">IF(AND(P5513&lt;&gt;"",Q5513&lt;&gt;""),Q5513-P5513,"")</f>
        <v>67</v>
      </c>
      <c r="U5513" s="30" t="str">
        <f aca="false">IF(AND(O5513="Engaging",P5513&lt;&gt;""),'Leia-me'!$B$5-P5513,"")</f>
        <v/>
      </c>
      <c r="V5513" s="25" t="str">
        <f aca="false">IF(O5513&lt;&gt;"Engaging","",IF(U5513&lt;='Leia-me'!$B$6,"Saudável",IF(U5513&lt;='Leia-me'!$B$7,"Esfriando",IF(U5513&lt;='Leia-me'!$B$8,"Última chance","Zumbi"))))</f>
        <v/>
      </c>
      <c r="W5513" s="25" t="n">
        <f aca="false">IF(O5513="Won",1,IF(O5513="Lost",0,""))</f>
        <v>1</v>
      </c>
      <c r="Y5513" s="25" t="str">
        <f aca="false">IF(E5513="","Sim","")</f>
        <v/>
      </c>
    </row>
    <row r="5514" customFormat="false" ht="15" hidden="false" customHeight="false" outlineLevel="0" collapsed="false">
      <c r="A5514" s="25" t="s">
        <v>5777</v>
      </c>
      <c r="B5514" s="25" t="s">
        <v>84</v>
      </c>
      <c r="C5514" s="25" t="s">
        <v>93</v>
      </c>
      <c r="D5514" s="25" t="s">
        <v>96</v>
      </c>
      <c r="E5514" s="25" t="s">
        <v>639</v>
      </c>
      <c r="F5514" s="25" t="s">
        <v>211</v>
      </c>
      <c r="G5514" s="26" t="n">
        <v>1419.98</v>
      </c>
      <c r="H5514" s="27" t="n">
        <v>4018</v>
      </c>
      <c r="I5514" s="25" t="s">
        <v>147</v>
      </c>
      <c r="K5514" s="25" t="n">
        <v>2003</v>
      </c>
      <c r="L5514" s="25" t="s">
        <v>160</v>
      </c>
      <c r="M5514" s="25" t="s">
        <v>149</v>
      </c>
      <c r="N5514" s="28" t="n">
        <v>3393</v>
      </c>
      <c r="O5514" s="25" t="s">
        <v>54</v>
      </c>
      <c r="P5514" s="29" t="n">
        <v>42994</v>
      </c>
      <c r="Q5514" s="29" t="n">
        <v>43094</v>
      </c>
      <c r="R5514" s="28" t="n">
        <v>3091</v>
      </c>
      <c r="S5514" s="28" t="n">
        <f aca="false">IF(O5514="Won",R5514,IF(O5514="Lost",0,N5514))</f>
        <v>3091</v>
      </c>
      <c r="T5514" s="30" t="n">
        <f aca="false">IF(AND(P5514&lt;&gt;"",Q5514&lt;&gt;""),Q5514-P5514,"")</f>
        <v>100</v>
      </c>
      <c r="U5514" s="30" t="str">
        <f aca="false">IF(AND(O5514="Engaging",P5514&lt;&gt;""),'Leia-me'!$B$5-P5514,"")</f>
        <v/>
      </c>
      <c r="V5514" s="25" t="str">
        <f aca="false">IF(O5514&lt;&gt;"Engaging","",IF(U5514&lt;='Leia-me'!$B$6,"Saudável",IF(U5514&lt;='Leia-me'!$B$7,"Esfriando",IF(U5514&lt;='Leia-me'!$B$8,"Última chance","Zumbi"))))</f>
        <v/>
      </c>
      <c r="W5514" s="25" t="n">
        <f aca="false">IF(O5514="Won",1,IF(O5514="Lost",0,""))</f>
        <v>1</v>
      </c>
      <c r="Y5514" s="25" t="str">
        <f aca="false">IF(E5514="","Sim","")</f>
        <v/>
      </c>
    </row>
    <row r="5515" customFormat="false" ht="15" hidden="false" customHeight="false" outlineLevel="0" collapsed="false">
      <c r="A5515" s="25" t="s">
        <v>5778</v>
      </c>
      <c r="B5515" s="25" t="s">
        <v>84</v>
      </c>
      <c r="C5515" s="25" t="s">
        <v>93</v>
      </c>
      <c r="D5515" s="25" t="s">
        <v>96</v>
      </c>
      <c r="E5515" s="25" t="s">
        <v>661</v>
      </c>
      <c r="F5515" s="25" t="s">
        <v>146</v>
      </c>
      <c r="G5515" s="26" t="n">
        <v>251.41</v>
      </c>
      <c r="H5515" s="27" t="n">
        <v>495</v>
      </c>
      <c r="I5515" s="25" t="s">
        <v>147</v>
      </c>
      <c r="K5515" s="25" t="n">
        <v>1999</v>
      </c>
      <c r="L5515" s="25" t="s">
        <v>1834</v>
      </c>
      <c r="M5515" s="25" t="s">
        <v>171</v>
      </c>
      <c r="N5515" s="28" t="n">
        <v>4821</v>
      </c>
      <c r="O5515" s="25" t="s">
        <v>54</v>
      </c>
      <c r="P5515" s="29" t="n">
        <v>42995</v>
      </c>
      <c r="Q5515" s="29" t="n">
        <v>43004</v>
      </c>
      <c r="R5515" s="28" t="n">
        <v>5763</v>
      </c>
      <c r="S5515" s="28" t="n">
        <f aca="false">IF(O5515="Won",R5515,IF(O5515="Lost",0,N5515))</f>
        <v>5763</v>
      </c>
      <c r="T5515" s="30" t="n">
        <f aca="false">IF(AND(P5515&lt;&gt;"",Q5515&lt;&gt;""),Q5515-P5515,"")</f>
        <v>9</v>
      </c>
      <c r="U5515" s="30" t="str">
        <f aca="false">IF(AND(O5515="Engaging",P5515&lt;&gt;""),'Leia-me'!$B$5-P5515,"")</f>
        <v/>
      </c>
      <c r="V5515" s="25" t="str">
        <f aca="false">IF(O5515&lt;&gt;"Engaging","",IF(U5515&lt;='Leia-me'!$B$6,"Saudável",IF(U5515&lt;='Leia-me'!$B$7,"Esfriando",IF(U5515&lt;='Leia-me'!$B$8,"Última chance","Zumbi"))))</f>
        <v/>
      </c>
      <c r="W5515" s="25" t="n">
        <f aca="false">IF(O5515="Won",1,IF(O5515="Lost",0,""))</f>
        <v>1</v>
      </c>
      <c r="X5515" s="25" t="s">
        <v>1835</v>
      </c>
      <c r="Y5515" s="25" t="str">
        <f aca="false">IF(E5515="","Sim","")</f>
        <v/>
      </c>
    </row>
    <row r="5516" customFormat="false" ht="15" hidden="false" customHeight="false" outlineLevel="0" collapsed="false">
      <c r="A5516" s="25" t="s">
        <v>5779</v>
      </c>
      <c r="B5516" s="25" t="s">
        <v>84</v>
      </c>
      <c r="C5516" s="25" t="s">
        <v>93</v>
      </c>
      <c r="D5516" s="25" t="s">
        <v>96</v>
      </c>
      <c r="E5516" s="25" t="s">
        <v>1671</v>
      </c>
      <c r="F5516" s="25" t="s">
        <v>168</v>
      </c>
      <c r="G5516" s="26" t="n">
        <v>3027.46</v>
      </c>
      <c r="H5516" s="27" t="n">
        <v>9516</v>
      </c>
      <c r="I5516" s="25" t="s">
        <v>1672</v>
      </c>
      <c r="K5516" s="25" t="n">
        <v>1984</v>
      </c>
      <c r="L5516" s="25" t="s">
        <v>178</v>
      </c>
      <c r="M5516" s="25" t="s">
        <v>171</v>
      </c>
      <c r="N5516" s="28" t="n">
        <v>5482</v>
      </c>
      <c r="O5516" s="25" t="s">
        <v>55</v>
      </c>
      <c r="P5516" s="29" t="n">
        <v>42996</v>
      </c>
      <c r="Q5516" s="29" t="n">
        <v>43006</v>
      </c>
      <c r="R5516" s="28" t="n">
        <v>0</v>
      </c>
      <c r="S5516" s="28" t="n">
        <f aca="false">IF(O5516="Won",R5516,IF(O5516="Lost",0,N5516))</f>
        <v>0</v>
      </c>
      <c r="T5516" s="30" t="n">
        <f aca="false">IF(AND(P5516&lt;&gt;"",Q5516&lt;&gt;""),Q5516-P5516,"")</f>
        <v>10</v>
      </c>
      <c r="U5516" s="30" t="str">
        <f aca="false">IF(AND(O5516="Engaging",P5516&lt;&gt;""),'Leia-me'!$B$5-P5516,"")</f>
        <v/>
      </c>
      <c r="V5516" s="25" t="str">
        <f aca="false">IF(O5516&lt;&gt;"Engaging","",IF(U5516&lt;='Leia-me'!$B$6,"Saudável",IF(U5516&lt;='Leia-me'!$B$7,"Esfriando",IF(U5516&lt;='Leia-me'!$B$8,"Última chance","Zumbi"))))</f>
        <v/>
      </c>
      <c r="W5516" s="25" t="n">
        <f aca="false">IF(O5516="Won",1,IF(O5516="Lost",0,""))</f>
        <v>0</v>
      </c>
      <c r="Y5516" s="25" t="str">
        <f aca="false">IF(E5516="","Sim","")</f>
        <v/>
      </c>
    </row>
    <row r="5517" customFormat="false" ht="15" hidden="false" customHeight="false" outlineLevel="0" collapsed="false">
      <c r="A5517" s="25" t="s">
        <v>5780</v>
      </c>
      <c r="B5517" s="25" t="s">
        <v>84</v>
      </c>
      <c r="C5517" s="25" t="s">
        <v>93</v>
      </c>
      <c r="D5517" s="25" t="s">
        <v>96</v>
      </c>
      <c r="E5517" s="25" t="s">
        <v>1653</v>
      </c>
      <c r="F5517" s="25" t="s">
        <v>165</v>
      </c>
      <c r="G5517" s="26" t="n">
        <v>3838.39</v>
      </c>
      <c r="H5517" s="27" t="n">
        <v>8274</v>
      </c>
      <c r="I5517" s="25" t="s">
        <v>147</v>
      </c>
      <c r="K5517" s="25" t="n">
        <v>1989</v>
      </c>
      <c r="L5517" s="25" t="s">
        <v>178</v>
      </c>
      <c r="M5517" s="25" t="s">
        <v>171</v>
      </c>
      <c r="N5517" s="28" t="n">
        <v>5482</v>
      </c>
      <c r="O5517" s="25" t="s">
        <v>55</v>
      </c>
      <c r="P5517" s="29" t="n">
        <v>42996</v>
      </c>
      <c r="Q5517" s="29" t="n">
        <v>43065</v>
      </c>
      <c r="R5517" s="28" t="n">
        <v>0</v>
      </c>
      <c r="S5517" s="28" t="n">
        <f aca="false">IF(O5517="Won",R5517,IF(O5517="Lost",0,N5517))</f>
        <v>0</v>
      </c>
      <c r="T5517" s="30" t="n">
        <f aca="false">IF(AND(P5517&lt;&gt;"",Q5517&lt;&gt;""),Q5517-P5517,"")</f>
        <v>69</v>
      </c>
      <c r="U5517" s="30" t="str">
        <f aca="false">IF(AND(O5517="Engaging",P5517&lt;&gt;""),'Leia-me'!$B$5-P5517,"")</f>
        <v/>
      </c>
      <c r="V5517" s="25" t="str">
        <f aca="false">IF(O5517&lt;&gt;"Engaging","",IF(U5517&lt;='Leia-me'!$B$6,"Saudável",IF(U5517&lt;='Leia-me'!$B$7,"Esfriando",IF(U5517&lt;='Leia-me'!$B$8,"Última chance","Zumbi"))))</f>
        <v/>
      </c>
      <c r="W5517" s="25" t="n">
        <f aca="false">IF(O5517="Won",1,IF(O5517="Lost",0,""))</f>
        <v>0</v>
      </c>
      <c r="Y5517" s="25" t="str">
        <f aca="false">IF(E5517="","Sim","")</f>
        <v/>
      </c>
    </row>
    <row r="5518" customFormat="false" ht="15" hidden="false" customHeight="false" outlineLevel="0" collapsed="false">
      <c r="A5518" s="25" t="s">
        <v>5781</v>
      </c>
      <c r="B5518" s="25" t="s">
        <v>84</v>
      </c>
      <c r="C5518" s="25" t="s">
        <v>93</v>
      </c>
      <c r="D5518" s="25" t="s">
        <v>96</v>
      </c>
      <c r="E5518" s="25" t="s">
        <v>494</v>
      </c>
      <c r="F5518" s="25" t="s">
        <v>192</v>
      </c>
      <c r="G5518" s="26" t="n">
        <v>11698.03</v>
      </c>
      <c r="H5518" s="27" t="n">
        <v>34288</v>
      </c>
      <c r="I5518" s="25" t="s">
        <v>147</v>
      </c>
      <c r="K5518" s="25" t="n">
        <v>1982</v>
      </c>
      <c r="L5518" s="25" t="s">
        <v>170</v>
      </c>
      <c r="M5518" s="25" t="s">
        <v>171</v>
      </c>
      <c r="N5518" s="28" t="n">
        <v>1096</v>
      </c>
      <c r="O5518" s="25" t="s">
        <v>55</v>
      </c>
      <c r="P5518" s="29" t="n">
        <v>42998</v>
      </c>
      <c r="Q5518" s="29" t="n">
        <v>43092</v>
      </c>
      <c r="R5518" s="28" t="n">
        <v>0</v>
      </c>
      <c r="S5518" s="28" t="n">
        <f aca="false">IF(O5518="Won",R5518,IF(O5518="Lost",0,N5518))</f>
        <v>0</v>
      </c>
      <c r="T5518" s="30" t="n">
        <f aca="false">IF(AND(P5518&lt;&gt;"",Q5518&lt;&gt;""),Q5518-P5518,"")</f>
        <v>94</v>
      </c>
      <c r="U5518" s="30" t="str">
        <f aca="false">IF(AND(O5518="Engaging",P5518&lt;&gt;""),'Leia-me'!$B$5-P5518,"")</f>
        <v/>
      </c>
      <c r="V5518" s="25" t="str">
        <f aca="false">IF(O5518&lt;&gt;"Engaging","",IF(U5518&lt;='Leia-me'!$B$6,"Saudável",IF(U5518&lt;='Leia-me'!$B$7,"Esfriando",IF(U5518&lt;='Leia-me'!$B$8,"Última chance","Zumbi"))))</f>
        <v/>
      </c>
      <c r="W5518" s="25" t="n">
        <f aca="false">IF(O5518="Won",1,IF(O5518="Lost",0,""))</f>
        <v>0</v>
      </c>
      <c r="Y5518" s="25" t="str">
        <f aca="false">IF(E5518="","Sim","")</f>
        <v/>
      </c>
    </row>
    <row r="5519" customFormat="false" ht="15" hidden="false" customHeight="false" outlineLevel="0" collapsed="false">
      <c r="A5519" s="25" t="s">
        <v>5782</v>
      </c>
      <c r="B5519" s="25" t="s">
        <v>84</v>
      </c>
      <c r="C5519" s="25" t="s">
        <v>93</v>
      </c>
      <c r="D5519" s="25" t="s">
        <v>96</v>
      </c>
      <c r="E5519" s="25" t="s">
        <v>661</v>
      </c>
      <c r="F5519" s="25" t="s">
        <v>146</v>
      </c>
      <c r="G5519" s="26" t="n">
        <v>251.41</v>
      </c>
      <c r="H5519" s="27" t="n">
        <v>495</v>
      </c>
      <c r="I5519" s="25" t="s">
        <v>147</v>
      </c>
      <c r="K5519" s="25" t="n">
        <v>1999</v>
      </c>
      <c r="L5519" s="25" t="s">
        <v>1834</v>
      </c>
      <c r="M5519" s="25" t="s">
        <v>171</v>
      </c>
      <c r="N5519" s="28" t="n">
        <v>4821</v>
      </c>
      <c r="O5519" s="25" t="s">
        <v>55</v>
      </c>
      <c r="P5519" s="29" t="n">
        <v>42999</v>
      </c>
      <c r="Q5519" s="29" t="n">
        <v>43069</v>
      </c>
      <c r="R5519" s="28" t="n">
        <v>0</v>
      </c>
      <c r="S5519" s="28" t="n">
        <f aca="false">IF(O5519="Won",R5519,IF(O5519="Lost",0,N5519))</f>
        <v>0</v>
      </c>
      <c r="T5519" s="30" t="n">
        <f aca="false">IF(AND(P5519&lt;&gt;"",Q5519&lt;&gt;""),Q5519-P5519,"")</f>
        <v>70</v>
      </c>
      <c r="U5519" s="30" t="str">
        <f aca="false">IF(AND(O5519="Engaging",P5519&lt;&gt;""),'Leia-me'!$B$5-P5519,"")</f>
        <v/>
      </c>
      <c r="V5519" s="25" t="str">
        <f aca="false">IF(O5519&lt;&gt;"Engaging","",IF(U5519&lt;='Leia-me'!$B$6,"Saudável",IF(U5519&lt;='Leia-me'!$B$7,"Esfriando",IF(U5519&lt;='Leia-me'!$B$8,"Última chance","Zumbi"))))</f>
        <v/>
      </c>
      <c r="W5519" s="25" t="n">
        <f aca="false">IF(O5519="Won",1,IF(O5519="Lost",0,""))</f>
        <v>0</v>
      </c>
      <c r="X5519" s="25" t="s">
        <v>1835</v>
      </c>
      <c r="Y5519" s="25" t="str">
        <f aca="false">IF(E5519="","Sim","")</f>
        <v/>
      </c>
    </row>
    <row r="5520" customFormat="false" ht="15" hidden="false" customHeight="false" outlineLevel="0" collapsed="false">
      <c r="A5520" s="25" t="s">
        <v>5783</v>
      </c>
      <c r="B5520" s="25" t="s">
        <v>84</v>
      </c>
      <c r="C5520" s="25" t="s">
        <v>93</v>
      </c>
      <c r="D5520" s="25" t="s">
        <v>96</v>
      </c>
      <c r="E5520" s="25" t="s">
        <v>663</v>
      </c>
      <c r="F5520" s="25" t="s">
        <v>146</v>
      </c>
      <c r="G5520" s="26" t="n">
        <v>326.82</v>
      </c>
      <c r="H5520" s="27" t="n">
        <v>1016</v>
      </c>
      <c r="I5520" s="25" t="s">
        <v>147</v>
      </c>
      <c r="K5520" s="25" t="n">
        <v>1991</v>
      </c>
      <c r="L5520" s="25" t="s">
        <v>186</v>
      </c>
      <c r="M5520" s="25" t="s">
        <v>171</v>
      </c>
      <c r="N5520" s="28" t="n">
        <v>550</v>
      </c>
      <c r="O5520" s="25" t="s">
        <v>55</v>
      </c>
      <c r="P5520" s="29" t="n">
        <v>43000</v>
      </c>
      <c r="Q5520" s="29" t="n">
        <v>43012</v>
      </c>
      <c r="R5520" s="28" t="n">
        <v>0</v>
      </c>
      <c r="S5520" s="28" t="n">
        <f aca="false">IF(O5520="Won",R5520,IF(O5520="Lost",0,N5520))</f>
        <v>0</v>
      </c>
      <c r="T5520" s="30" t="n">
        <f aca="false">IF(AND(P5520&lt;&gt;"",Q5520&lt;&gt;""),Q5520-P5520,"")</f>
        <v>12</v>
      </c>
      <c r="U5520" s="30" t="str">
        <f aca="false">IF(AND(O5520="Engaging",P5520&lt;&gt;""),'Leia-me'!$B$5-P5520,"")</f>
        <v/>
      </c>
      <c r="V5520" s="25" t="str">
        <f aca="false">IF(O5520&lt;&gt;"Engaging","",IF(U5520&lt;='Leia-me'!$B$6,"Saudável",IF(U5520&lt;='Leia-me'!$B$7,"Esfriando",IF(U5520&lt;='Leia-me'!$B$8,"Última chance","Zumbi"))))</f>
        <v/>
      </c>
      <c r="W5520" s="25" t="n">
        <f aca="false">IF(O5520="Won",1,IF(O5520="Lost",0,""))</f>
        <v>0</v>
      </c>
      <c r="Y5520" s="25" t="str">
        <f aca="false">IF(E5520="","Sim","")</f>
        <v/>
      </c>
    </row>
    <row r="5521" customFormat="false" ht="15" hidden="false" customHeight="false" outlineLevel="0" collapsed="false">
      <c r="A5521" s="25" t="s">
        <v>5784</v>
      </c>
      <c r="B5521" s="25" t="s">
        <v>84</v>
      </c>
      <c r="C5521" s="25" t="s">
        <v>93</v>
      </c>
      <c r="D5521" s="25" t="s">
        <v>96</v>
      </c>
      <c r="E5521" s="25" t="s">
        <v>644</v>
      </c>
      <c r="F5521" s="25" t="s">
        <v>177</v>
      </c>
      <c r="G5521" s="26" t="n">
        <v>646.1</v>
      </c>
      <c r="H5521" s="27" t="n">
        <v>883</v>
      </c>
      <c r="I5521" s="25" t="s">
        <v>147</v>
      </c>
      <c r="J5521" s="25" t="s">
        <v>199</v>
      </c>
      <c r="K5521" s="25" t="n">
        <v>1993</v>
      </c>
      <c r="L5521" s="25" t="s">
        <v>1834</v>
      </c>
      <c r="M5521" s="25" t="s">
        <v>171</v>
      </c>
      <c r="N5521" s="28" t="n">
        <v>4821</v>
      </c>
      <c r="O5521" s="25" t="s">
        <v>54</v>
      </c>
      <c r="P5521" s="29" t="n">
        <v>43000</v>
      </c>
      <c r="Q5521" s="29" t="n">
        <v>43012</v>
      </c>
      <c r="R5521" s="28" t="n">
        <v>5868</v>
      </c>
      <c r="S5521" s="28" t="n">
        <f aca="false">IF(O5521="Won",R5521,IF(O5521="Lost",0,N5521))</f>
        <v>5868</v>
      </c>
      <c r="T5521" s="30" t="n">
        <f aca="false">IF(AND(P5521&lt;&gt;"",Q5521&lt;&gt;""),Q5521-P5521,"")</f>
        <v>12</v>
      </c>
      <c r="U5521" s="30" t="str">
        <f aca="false">IF(AND(O5521="Engaging",P5521&lt;&gt;""),'Leia-me'!$B$5-P5521,"")</f>
        <v/>
      </c>
      <c r="V5521" s="25" t="str">
        <f aca="false">IF(O5521&lt;&gt;"Engaging","",IF(U5521&lt;='Leia-me'!$B$6,"Saudável",IF(U5521&lt;='Leia-me'!$B$7,"Esfriando",IF(U5521&lt;='Leia-me'!$B$8,"Última chance","Zumbi"))))</f>
        <v/>
      </c>
      <c r="W5521" s="25" t="n">
        <f aca="false">IF(O5521="Won",1,IF(O5521="Lost",0,""))</f>
        <v>1</v>
      </c>
      <c r="X5521" s="25" t="s">
        <v>1835</v>
      </c>
      <c r="Y5521" s="25" t="str">
        <f aca="false">IF(E5521="","Sim","")</f>
        <v/>
      </c>
    </row>
    <row r="5522" customFormat="false" ht="15" hidden="false" customHeight="false" outlineLevel="0" collapsed="false">
      <c r="A5522" s="25" t="s">
        <v>5785</v>
      </c>
      <c r="B5522" s="25" t="s">
        <v>84</v>
      </c>
      <c r="C5522" s="25" t="s">
        <v>93</v>
      </c>
      <c r="D5522" s="25" t="s">
        <v>96</v>
      </c>
      <c r="E5522" s="25" t="s">
        <v>3511</v>
      </c>
      <c r="F5522" s="25" t="s">
        <v>168</v>
      </c>
      <c r="G5522" s="26" t="n">
        <v>1197.44</v>
      </c>
      <c r="H5522" s="27" t="n">
        <v>2570</v>
      </c>
      <c r="I5522" s="25" t="s">
        <v>147</v>
      </c>
      <c r="K5522" s="25" t="n">
        <v>1999</v>
      </c>
      <c r="L5522" s="25" t="s">
        <v>178</v>
      </c>
      <c r="M5522" s="25" t="s">
        <v>171</v>
      </c>
      <c r="N5522" s="28" t="n">
        <v>5482</v>
      </c>
      <c r="O5522" s="25" t="s">
        <v>55</v>
      </c>
      <c r="P5522" s="29" t="n">
        <v>43002</v>
      </c>
      <c r="Q5522" s="29" t="n">
        <v>43055</v>
      </c>
      <c r="R5522" s="28" t="n">
        <v>0</v>
      </c>
      <c r="S5522" s="28" t="n">
        <f aca="false">IF(O5522="Won",R5522,IF(O5522="Lost",0,N5522))</f>
        <v>0</v>
      </c>
      <c r="T5522" s="30" t="n">
        <f aca="false">IF(AND(P5522&lt;&gt;"",Q5522&lt;&gt;""),Q5522-P5522,"")</f>
        <v>53</v>
      </c>
      <c r="U5522" s="30" t="str">
        <f aca="false">IF(AND(O5522="Engaging",P5522&lt;&gt;""),'Leia-me'!$B$5-P5522,"")</f>
        <v/>
      </c>
      <c r="V5522" s="25" t="str">
        <f aca="false">IF(O5522&lt;&gt;"Engaging","",IF(U5522&lt;='Leia-me'!$B$6,"Saudável",IF(U5522&lt;='Leia-me'!$B$7,"Esfriando",IF(U5522&lt;='Leia-me'!$B$8,"Última chance","Zumbi"))))</f>
        <v/>
      </c>
      <c r="W5522" s="25" t="n">
        <f aca="false">IF(O5522="Won",1,IF(O5522="Lost",0,""))</f>
        <v>0</v>
      </c>
      <c r="Y5522" s="25" t="str">
        <f aca="false">IF(E5522="","Sim","")</f>
        <v/>
      </c>
    </row>
    <row r="5523" customFormat="false" ht="15" hidden="false" customHeight="false" outlineLevel="0" collapsed="false">
      <c r="A5523" s="25" t="s">
        <v>5786</v>
      </c>
      <c r="B5523" s="25" t="s">
        <v>84</v>
      </c>
      <c r="C5523" s="25" t="s">
        <v>93</v>
      </c>
      <c r="D5523" s="25" t="s">
        <v>96</v>
      </c>
      <c r="E5523" s="25" t="s">
        <v>484</v>
      </c>
      <c r="F5523" s="25" t="s">
        <v>211</v>
      </c>
      <c r="G5523" s="26" t="n">
        <v>5158.71</v>
      </c>
      <c r="H5523" s="27" t="n">
        <v>17479</v>
      </c>
      <c r="I5523" s="25" t="s">
        <v>485</v>
      </c>
      <c r="K5523" s="25" t="n">
        <v>1995</v>
      </c>
      <c r="L5523" s="25" t="s">
        <v>1834</v>
      </c>
      <c r="M5523" s="25" t="s">
        <v>171</v>
      </c>
      <c r="N5523" s="28" t="n">
        <v>4821</v>
      </c>
      <c r="O5523" s="25" t="s">
        <v>55</v>
      </c>
      <c r="P5523" s="29" t="n">
        <v>43004</v>
      </c>
      <c r="Q5523" s="29" t="n">
        <v>43052</v>
      </c>
      <c r="R5523" s="28" t="n">
        <v>0</v>
      </c>
      <c r="S5523" s="28" t="n">
        <f aca="false">IF(O5523="Won",R5523,IF(O5523="Lost",0,N5523))</f>
        <v>0</v>
      </c>
      <c r="T5523" s="30" t="n">
        <f aca="false">IF(AND(P5523&lt;&gt;"",Q5523&lt;&gt;""),Q5523-P5523,"")</f>
        <v>48</v>
      </c>
      <c r="U5523" s="30" t="str">
        <f aca="false">IF(AND(O5523="Engaging",P5523&lt;&gt;""),'Leia-me'!$B$5-P5523,"")</f>
        <v/>
      </c>
      <c r="V5523" s="25" t="str">
        <f aca="false">IF(O5523&lt;&gt;"Engaging","",IF(U5523&lt;='Leia-me'!$B$6,"Saudável",IF(U5523&lt;='Leia-me'!$B$7,"Esfriando",IF(U5523&lt;='Leia-me'!$B$8,"Última chance","Zumbi"))))</f>
        <v/>
      </c>
      <c r="W5523" s="25" t="n">
        <f aca="false">IF(O5523="Won",1,IF(O5523="Lost",0,""))</f>
        <v>0</v>
      </c>
      <c r="X5523" s="25" t="s">
        <v>1835</v>
      </c>
      <c r="Y5523" s="25" t="str">
        <f aca="false">IF(E5523="","Sim","")</f>
        <v/>
      </c>
    </row>
    <row r="5524" customFormat="false" ht="15" hidden="false" customHeight="false" outlineLevel="0" collapsed="false">
      <c r="A5524" s="25" t="s">
        <v>5787</v>
      </c>
      <c r="B5524" s="25" t="s">
        <v>84</v>
      </c>
      <c r="C5524" s="25" t="s">
        <v>93</v>
      </c>
      <c r="D5524" s="25" t="s">
        <v>96</v>
      </c>
      <c r="E5524" s="25" t="s">
        <v>421</v>
      </c>
      <c r="F5524" s="25" t="s">
        <v>146</v>
      </c>
      <c r="G5524" s="26" t="n">
        <v>2818.38</v>
      </c>
      <c r="H5524" s="27" t="n">
        <v>6290</v>
      </c>
      <c r="I5524" s="25" t="s">
        <v>147</v>
      </c>
      <c r="K5524" s="25" t="n">
        <v>1994</v>
      </c>
      <c r="L5524" s="25" t="s">
        <v>1834</v>
      </c>
      <c r="M5524" s="25" t="s">
        <v>171</v>
      </c>
      <c r="N5524" s="28" t="n">
        <v>4821</v>
      </c>
      <c r="O5524" s="25" t="s">
        <v>55</v>
      </c>
      <c r="P5524" s="29" t="n">
        <v>43005</v>
      </c>
      <c r="Q5524" s="29" t="n">
        <v>43014</v>
      </c>
      <c r="R5524" s="28" t="n">
        <v>0</v>
      </c>
      <c r="S5524" s="28" t="n">
        <f aca="false">IF(O5524="Won",R5524,IF(O5524="Lost",0,N5524))</f>
        <v>0</v>
      </c>
      <c r="T5524" s="30" t="n">
        <f aca="false">IF(AND(P5524&lt;&gt;"",Q5524&lt;&gt;""),Q5524-P5524,"")</f>
        <v>9</v>
      </c>
      <c r="U5524" s="30" t="str">
        <f aca="false">IF(AND(O5524="Engaging",P5524&lt;&gt;""),'Leia-me'!$B$5-P5524,"")</f>
        <v/>
      </c>
      <c r="V5524" s="25" t="str">
        <f aca="false">IF(O5524&lt;&gt;"Engaging","",IF(U5524&lt;='Leia-me'!$B$6,"Saudável",IF(U5524&lt;='Leia-me'!$B$7,"Esfriando",IF(U5524&lt;='Leia-me'!$B$8,"Última chance","Zumbi"))))</f>
        <v/>
      </c>
      <c r="W5524" s="25" t="n">
        <f aca="false">IF(O5524="Won",1,IF(O5524="Lost",0,""))</f>
        <v>0</v>
      </c>
      <c r="X5524" s="25" t="s">
        <v>1835</v>
      </c>
      <c r="Y5524" s="25" t="str">
        <f aca="false">IF(E5524="","Sim","")</f>
        <v/>
      </c>
    </row>
    <row r="5525" customFormat="false" ht="15" hidden="false" customHeight="false" outlineLevel="0" collapsed="false">
      <c r="A5525" s="25" t="s">
        <v>5788</v>
      </c>
      <c r="B5525" s="25" t="s">
        <v>84</v>
      </c>
      <c r="C5525" s="25" t="s">
        <v>93</v>
      </c>
      <c r="D5525" s="25" t="s">
        <v>96</v>
      </c>
      <c r="E5525" s="25" t="s">
        <v>639</v>
      </c>
      <c r="F5525" s="25" t="s">
        <v>211</v>
      </c>
      <c r="G5525" s="26" t="n">
        <v>1419.98</v>
      </c>
      <c r="H5525" s="27" t="n">
        <v>4018</v>
      </c>
      <c r="I5525" s="25" t="s">
        <v>147</v>
      </c>
      <c r="K5525" s="25" t="n">
        <v>2003</v>
      </c>
      <c r="L5525" s="25" t="s">
        <v>160</v>
      </c>
      <c r="M5525" s="25" t="s">
        <v>149</v>
      </c>
      <c r="N5525" s="28" t="n">
        <v>3393</v>
      </c>
      <c r="O5525" s="25" t="s">
        <v>55</v>
      </c>
      <c r="P5525" s="29" t="n">
        <v>43006</v>
      </c>
      <c r="Q5525" s="29" t="n">
        <v>43088</v>
      </c>
      <c r="R5525" s="28" t="n">
        <v>0</v>
      </c>
      <c r="S5525" s="28" t="n">
        <f aca="false">IF(O5525="Won",R5525,IF(O5525="Lost",0,N5525))</f>
        <v>0</v>
      </c>
      <c r="T5525" s="30" t="n">
        <f aca="false">IF(AND(P5525&lt;&gt;"",Q5525&lt;&gt;""),Q5525-P5525,"")</f>
        <v>82</v>
      </c>
      <c r="U5525" s="30" t="str">
        <f aca="false">IF(AND(O5525="Engaging",P5525&lt;&gt;""),'Leia-me'!$B$5-P5525,"")</f>
        <v/>
      </c>
      <c r="V5525" s="25" t="str">
        <f aca="false">IF(O5525&lt;&gt;"Engaging","",IF(U5525&lt;='Leia-me'!$B$6,"Saudável",IF(U5525&lt;='Leia-me'!$B$7,"Esfriando",IF(U5525&lt;='Leia-me'!$B$8,"Última chance","Zumbi"))))</f>
        <v/>
      </c>
      <c r="W5525" s="25" t="n">
        <f aca="false">IF(O5525="Won",1,IF(O5525="Lost",0,""))</f>
        <v>0</v>
      </c>
      <c r="Y5525" s="25" t="str">
        <f aca="false">IF(E5525="","Sim","")</f>
        <v/>
      </c>
    </row>
    <row r="5526" customFormat="false" ht="15" hidden="false" customHeight="false" outlineLevel="0" collapsed="false">
      <c r="A5526" s="25" t="s">
        <v>5789</v>
      </c>
      <c r="B5526" s="25" t="s">
        <v>84</v>
      </c>
      <c r="C5526" s="25" t="s">
        <v>93</v>
      </c>
      <c r="D5526" s="25" t="s">
        <v>96</v>
      </c>
      <c r="E5526" s="25" t="s">
        <v>1671</v>
      </c>
      <c r="F5526" s="25" t="s">
        <v>168</v>
      </c>
      <c r="G5526" s="26" t="n">
        <v>3027.46</v>
      </c>
      <c r="H5526" s="27" t="n">
        <v>9516</v>
      </c>
      <c r="I5526" s="25" t="s">
        <v>1672</v>
      </c>
      <c r="K5526" s="25" t="n">
        <v>1984</v>
      </c>
      <c r="L5526" s="25" t="s">
        <v>1834</v>
      </c>
      <c r="M5526" s="25" t="s">
        <v>171</v>
      </c>
      <c r="N5526" s="28" t="n">
        <v>4821</v>
      </c>
      <c r="O5526" s="25" t="s">
        <v>54</v>
      </c>
      <c r="P5526" s="29" t="n">
        <v>43006</v>
      </c>
      <c r="Q5526" s="29" t="n">
        <v>43015</v>
      </c>
      <c r="R5526" s="28" t="n">
        <v>5553</v>
      </c>
      <c r="S5526" s="28" t="n">
        <f aca="false">IF(O5526="Won",R5526,IF(O5526="Lost",0,N5526))</f>
        <v>5553</v>
      </c>
      <c r="T5526" s="30" t="n">
        <f aca="false">IF(AND(P5526&lt;&gt;"",Q5526&lt;&gt;""),Q5526-P5526,"")</f>
        <v>9</v>
      </c>
      <c r="U5526" s="30" t="str">
        <f aca="false">IF(AND(O5526="Engaging",P5526&lt;&gt;""),'Leia-me'!$B$5-P5526,"")</f>
        <v/>
      </c>
      <c r="V5526" s="25" t="str">
        <f aca="false">IF(O5526&lt;&gt;"Engaging","",IF(U5526&lt;='Leia-me'!$B$6,"Saudável",IF(U5526&lt;='Leia-me'!$B$7,"Esfriando",IF(U5526&lt;='Leia-me'!$B$8,"Última chance","Zumbi"))))</f>
        <v/>
      </c>
      <c r="W5526" s="25" t="n">
        <f aca="false">IF(O5526="Won",1,IF(O5526="Lost",0,""))</f>
        <v>1</v>
      </c>
      <c r="X5526" s="25" t="s">
        <v>1835</v>
      </c>
      <c r="Y5526" s="25" t="str">
        <f aca="false">IF(E5526="","Sim","")</f>
        <v/>
      </c>
    </row>
    <row r="5527" customFormat="false" ht="15" hidden="false" customHeight="false" outlineLevel="0" collapsed="false">
      <c r="A5527" s="25" t="s">
        <v>5790</v>
      </c>
      <c r="B5527" s="25" t="s">
        <v>84</v>
      </c>
      <c r="C5527" s="25" t="s">
        <v>93</v>
      </c>
      <c r="D5527" s="25" t="s">
        <v>96</v>
      </c>
      <c r="E5527" s="25" t="s">
        <v>1158</v>
      </c>
      <c r="F5527" s="25" t="s">
        <v>185</v>
      </c>
      <c r="G5527" s="26" t="n">
        <v>7708.38</v>
      </c>
      <c r="H5527" s="27" t="n">
        <v>13756</v>
      </c>
      <c r="I5527" s="25" t="s">
        <v>147</v>
      </c>
      <c r="K5527" s="25" t="n">
        <v>1980</v>
      </c>
      <c r="L5527" s="25" t="s">
        <v>160</v>
      </c>
      <c r="M5527" s="25" t="s">
        <v>149</v>
      </c>
      <c r="N5527" s="28" t="n">
        <v>3393</v>
      </c>
      <c r="O5527" s="25" t="s">
        <v>54</v>
      </c>
      <c r="P5527" s="29" t="n">
        <v>43006</v>
      </c>
      <c r="Q5527" s="29" t="n">
        <v>43016</v>
      </c>
      <c r="R5527" s="28" t="n">
        <v>3557</v>
      </c>
      <c r="S5527" s="28" t="n">
        <f aca="false">IF(O5527="Won",R5527,IF(O5527="Lost",0,N5527))</f>
        <v>3557</v>
      </c>
      <c r="T5527" s="30" t="n">
        <f aca="false">IF(AND(P5527&lt;&gt;"",Q5527&lt;&gt;""),Q5527-P5527,"")</f>
        <v>10</v>
      </c>
      <c r="U5527" s="30" t="str">
        <f aca="false">IF(AND(O5527="Engaging",P5527&lt;&gt;""),'Leia-me'!$B$5-P5527,"")</f>
        <v/>
      </c>
      <c r="V5527" s="25" t="str">
        <f aca="false">IF(O5527&lt;&gt;"Engaging","",IF(U5527&lt;='Leia-me'!$B$6,"Saudável",IF(U5527&lt;='Leia-me'!$B$7,"Esfriando",IF(U5527&lt;='Leia-me'!$B$8,"Última chance","Zumbi"))))</f>
        <v/>
      </c>
      <c r="W5527" s="25" t="n">
        <f aca="false">IF(O5527="Won",1,IF(O5527="Lost",0,""))</f>
        <v>1</v>
      </c>
      <c r="Y5527" s="25" t="str">
        <f aca="false">IF(E5527="","Sim","")</f>
        <v/>
      </c>
    </row>
    <row r="5528" customFormat="false" ht="15" hidden="false" customHeight="false" outlineLevel="0" collapsed="false">
      <c r="A5528" s="25" t="s">
        <v>5791</v>
      </c>
      <c r="B5528" s="25" t="s">
        <v>84</v>
      </c>
      <c r="C5528" s="25" t="s">
        <v>93</v>
      </c>
      <c r="D5528" s="25" t="s">
        <v>96</v>
      </c>
      <c r="E5528" s="25" t="s">
        <v>663</v>
      </c>
      <c r="F5528" s="25" t="s">
        <v>146</v>
      </c>
      <c r="G5528" s="26" t="n">
        <v>326.82</v>
      </c>
      <c r="H5528" s="27" t="n">
        <v>1016</v>
      </c>
      <c r="I5528" s="25" t="s">
        <v>147</v>
      </c>
      <c r="K5528" s="25" t="n">
        <v>1991</v>
      </c>
      <c r="L5528" s="25" t="s">
        <v>148</v>
      </c>
      <c r="M5528" s="25" t="s">
        <v>149</v>
      </c>
      <c r="N5528" s="28" t="n">
        <v>55</v>
      </c>
      <c r="O5528" s="25" t="s">
        <v>55</v>
      </c>
      <c r="P5528" s="29" t="n">
        <v>43007</v>
      </c>
      <c r="Q5528" s="29" t="n">
        <v>43076</v>
      </c>
      <c r="R5528" s="28" t="n">
        <v>0</v>
      </c>
      <c r="S5528" s="28" t="n">
        <f aca="false">IF(O5528="Won",R5528,IF(O5528="Lost",0,N5528))</f>
        <v>0</v>
      </c>
      <c r="T5528" s="30" t="n">
        <f aca="false">IF(AND(P5528&lt;&gt;"",Q5528&lt;&gt;""),Q5528-P5528,"")</f>
        <v>69</v>
      </c>
      <c r="U5528" s="30" t="str">
        <f aca="false">IF(AND(O5528="Engaging",P5528&lt;&gt;""),'Leia-me'!$B$5-P5528,"")</f>
        <v/>
      </c>
      <c r="V5528" s="25" t="str">
        <f aca="false">IF(O5528&lt;&gt;"Engaging","",IF(U5528&lt;='Leia-me'!$B$6,"Saudável",IF(U5528&lt;='Leia-me'!$B$7,"Esfriando",IF(U5528&lt;='Leia-me'!$B$8,"Última chance","Zumbi"))))</f>
        <v/>
      </c>
      <c r="W5528" s="25" t="n">
        <f aca="false">IF(O5528="Won",1,IF(O5528="Lost",0,""))</f>
        <v>0</v>
      </c>
      <c r="Y5528" s="25" t="str">
        <f aca="false">IF(E5528="","Sim","")</f>
        <v/>
      </c>
    </row>
    <row r="5529" customFormat="false" ht="15" hidden="false" customHeight="false" outlineLevel="0" collapsed="false">
      <c r="A5529" s="25" t="s">
        <v>5792</v>
      </c>
      <c r="B5529" s="25" t="s">
        <v>84</v>
      </c>
      <c r="C5529" s="25" t="s">
        <v>93</v>
      </c>
      <c r="D5529" s="25" t="s">
        <v>96</v>
      </c>
      <c r="E5529" s="25" t="s">
        <v>1189</v>
      </c>
      <c r="F5529" s="25" t="s">
        <v>211</v>
      </c>
      <c r="G5529" s="26" t="n">
        <v>702.72</v>
      </c>
      <c r="H5529" s="27" t="n">
        <v>1831</v>
      </c>
      <c r="I5529" s="25" t="s">
        <v>147</v>
      </c>
      <c r="K5529" s="25" t="n">
        <v>2004</v>
      </c>
      <c r="L5529" s="25" t="s">
        <v>186</v>
      </c>
      <c r="M5529" s="25" t="s">
        <v>171</v>
      </c>
      <c r="N5529" s="28" t="n">
        <v>550</v>
      </c>
      <c r="O5529" s="25" t="s">
        <v>55</v>
      </c>
      <c r="P5529" s="29" t="n">
        <v>43009</v>
      </c>
      <c r="Q5529" s="29" t="n">
        <v>43015</v>
      </c>
      <c r="R5529" s="28" t="n">
        <v>0</v>
      </c>
      <c r="S5529" s="28" t="n">
        <f aca="false">IF(O5529="Won",R5529,IF(O5529="Lost",0,N5529))</f>
        <v>0</v>
      </c>
      <c r="T5529" s="30" t="n">
        <f aca="false">IF(AND(P5529&lt;&gt;"",Q5529&lt;&gt;""),Q5529-P5529,"")</f>
        <v>6</v>
      </c>
      <c r="U5529" s="30" t="str">
        <f aca="false">IF(AND(O5529="Engaging",P5529&lt;&gt;""),'Leia-me'!$B$5-P5529,"")</f>
        <v/>
      </c>
      <c r="V5529" s="25" t="str">
        <f aca="false">IF(O5529&lt;&gt;"Engaging","",IF(U5529&lt;='Leia-me'!$B$6,"Saudável",IF(U5529&lt;='Leia-me'!$B$7,"Esfriando",IF(U5529&lt;='Leia-me'!$B$8,"Última chance","Zumbi"))))</f>
        <v/>
      </c>
      <c r="W5529" s="25" t="n">
        <f aca="false">IF(O5529="Won",1,IF(O5529="Lost",0,""))</f>
        <v>0</v>
      </c>
      <c r="Y5529" s="25" t="str">
        <f aca="false">IF(E5529="","Sim","")</f>
        <v/>
      </c>
    </row>
    <row r="5530" customFormat="false" ht="15" hidden="false" customHeight="false" outlineLevel="0" collapsed="false">
      <c r="A5530" s="25" t="s">
        <v>5793</v>
      </c>
      <c r="B5530" s="25" t="s">
        <v>84</v>
      </c>
      <c r="C5530" s="25" t="s">
        <v>93</v>
      </c>
      <c r="D5530" s="25" t="s">
        <v>96</v>
      </c>
      <c r="E5530" s="25" t="s">
        <v>1156</v>
      </c>
      <c r="F5530" s="25" t="s">
        <v>185</v>
      </c>
      <c r="G5530" s="26" t="n">
        <v>1242.32</v>
      </c>
      <c r="H5530" s="27" t="n">
        <v>3027</v>
      </c>
      <c r="I5530" s="25" t="s">
        <v>147</v>
      </c>
      <c r="J5530" s="25" t="s">
        <v>193</v>
      </c>
      <c r="K5530" s="25" t="n">
        <v>1993</v>
      </c>
      <c r="L5530" s="25" t="s">
        <v>178</v>
      </c>
      <c r="M5530" s="25" t="s">
        <v>171</v>
      </c>
      <c r="N5530" s="28" t="n">
        <v>5482</v>
      </c>
      <c r="O5530" s="25" t="s">
        <v>54</v>
      </c>
      <c r="P5530" s="29" t="n">
        <v>43009</v>
      </c>
      <c r="Q5530" s="29" t="n">
        <v>43099</v>
      </c>
      <c r="R5530" s="28" t="n">
        <v>5270</v>
      </c>
      <c r="S5530" s="28" t="n">
        <f aca="false">IF(O5530="Won",R5530,IF(O5530="Lost",0,N5530))</f>
        <v>5270</v>
      </c>
      <c r="T5530" s="30" t="n">
        <f aca="false">IF(AND(P5530&lt;&gt;"",Q5530&lt;&gt;""),Q5530-P5530,"")</f>
        <v>90</v>
      </c>
      <c r="U5530" s="30" t="str">
        <f aca="false">IF(AND(O5530="Engaging",P5530&lt;&gt;""),'Leia-me'!$B$5-P5530,"")</f>
        <v/>
      </c>
      <c r="V5530" s="25" t="str">
        <f aca="false">IF(O5530&lt;&gt;"Engaging","",IF(U5530&lt;='Leia-me'!$B$6,"Saudável",IF(U5530&lt;='Leia-me'!$B$7,"Esfriando",IF(U5530&lt;='Leia-me'!$B$8,"Última chance","Zumbi"))))</f>
        <v/>
      </c>
      <c r="W5530" s="25" t="n">
        <f aca="false">IF(O5530="Won",1,IF(O5530="Lost",0,""))</f>
        <v>1</v>
      </c>
      <c r="Y5530" s="25" t="str">
        <f aca="false">IF(E5530="","Sim","")</f>
        <v/>
      </c>
    </row>
    <row r="5531" customFormat="false" ht="15" hidden="false" customHeight="false" outlineLevel="0" collapsed="false">
      <c r="A5531" s="25" t="s">
        <v>5794</v>
      </c>
      <c r="B5531" s="25" t="s">
        <v>84</v>
      </c>
      <c r="C5531" s="25" t="s">
        <v>93</v>
      </c>
      <c r="D5531" s="25" t="s">
        <v>96</v>
      </c>
      <c r="E5531" s="25" t="s">
        <v>3373</v>
      </c>
      <c r="F5531" s="25" t="s">
        <v>192</v>
      </c>
      <c r="G5531" s="26" t="n">
        <v>4478.47</v>
      </c>
      <c r="H5531" s="27" t="n">
        <v>13809</v>
      </c>
      <c r="I5531" s="25" t="s">
        <v>147</v>
      </c>
      <c r="K5531" s="25" t="n">
        <v>1979</v>
      </c>
      <c r="L5531" s="25" t="s">
        <v>160</v>
      </c>
      <c r="M5531" s="25" t="s">
        <v>149</v>
      </c>
      <c r="N5531" s="28" t="n">
        <v>3393</v>
      </c>
      <c r="O5531" s="25" t="s">
        <v>54</v>
      </c>
      <c r="P5531" s="29" t="n">
        <v>43011</v>
      </c>
      <c r="Q5531" s="29" t="n">
        <v>43013</v>
      </c>
      <c r="R5531" s="28" t="n">
        <v>3858</v>
      </c>
      <c r="S5531" s="28" t="n">
        <f aca="false">IF(O5531="Won",R5531,IF(O5531="Lost",0,N5531))</f>
        <v>3858</v>
      </c>
      <c r="T5531" s="30" t="n">
        <f aca="false">IF(AND(P5531&lt;&gt;"",Q5531&lt;&gt;""),Q5531-P5531,"")</f>
        <v>2</v>
      </c>
      <c r="U5531" s="30" t="str">
        <f aca="false">IF(AND(O5531="Engaging",P5531&lt;&gt;""),'Leia-me'!$B$5-P5531,"")</f>
        <v/>
      </c>
      <c r="V5531" s="25" t="str">
        <f aca="false">IF(O5531&lt;&gt;"Engaging","",IF(U5531&lt;='Leia-me'!$B$6,"Saudável",IF(U5531&lt;='Leia-me'!$B$7,"Esfriando",IF(U5531&lt;='Leia-me'!$B$8,"Última chance","Zumbi"))))</f>
        <v/>
      </c>
      <c r="W5531" s="25" t="n">
        <f aca="false">IF(O5531="Won",1,IF(O5531="Lost",0,""))</f>
        <v>1</v>
      </c>
      <c r="Y5531" s="25" t="str">
        <f aca="false">IF(E5531="","Sim","")</f>
        <v/>
      </c>
    </row>
    <row r="5532" customFormat="false" ht="15" hidden="false" customHeight="false" outlineLevel="0" collapsed="false">
      <c r="A5532" s="25" t="s">
        <v>5795</v>
      </c>
      <c r="B5532" s="25" t="s">
        <v>84</v>
      </c>
      <c r="C5532" s="25" t="s">
        <v>93</v>
      </c>
      <c r="D5532" s="25" t="s">
        <v>96</v>
      </c>
      <c r="E5532" s="25" t="s">
        <v>1640</v>
      </c>
      <c r="F5532" s="25" t="s">
        <v>211</v>
      </c>
      <c r="G5532" s="26" t="n">
        <v>71.12</v>
      </c>
      <c r="H5532" s="27" t="n">
        <v>144</v>
      </c>
      <c r="I5532" s="25" t="s">
        <v>147</v>
      </c>
      <c r="K5532" s="25" t="n">
        <v>2010</v>
      </c>
      <c r="L5532" s="25" t="s">
        <v>160</v>
      </c>
      <c r="M5532" s="25" t="s">
        <v>149</v>
      </c>
      <c r="N5532" s="28" t="n">
        <v>3393</v>
      </c>
      <c r="O5532" s="25" t="s">
        <v>55</v>
      </c>
      <c r="P5532" s="29" t="n">
        <v>43013</v>
      </c>
      <c r="Q5532" s="29" t="n">
        <v>43018</v>
      </c>
      <c r="R5532" s="28" t="n">
        <v>0</v>
      </c>
      <c r="S5532" s="28" t="n">
        <f aca="false">IF(O5532="Won",R5532,IF(O5532="Lost",0,N5532))</f>
        <v>0</v>
      </c>
      <c r="T5532" s="30" t="n">
        <f aca="false">IF(AND(P5532&lt;&gt;"",Q5532&lt;&gt;""),Q5532-P5532,"")</f>
        <v>5</v>
      </c>
      <c r="U5532" s="30" t="str">
        <f aca="false">IF(AND(O5532="Engaging",P5532&lt;&gt;""),'Leia-me'!$B$5-P5532,"")</f>
        <v/>
      </c>
      <c r="V5532" s="25" t="str">
        <f aca="false">IF(O5532&lt;&gt;"Engaging","",IF(U5532&lt;='Leia-me'!$B$6,"Saudável",IF(U5532&lt;='Leia-me'!$B$7,"Esfriando",IF(U5532&lt;='Leia-me'!$B$8,"Última chance","Zumbi"))))</f>
        <v/>
      </c>
      <c r="W5532" s="25" t="n">
        <f aca="false">IF(O5532="Won",1,IF(O5532="Lost",0,""))</f>
        <v>0</v>
      </c>
      <c r="Y5532" s="25" t="str">
        <f aca="false">IF(E5532="","Sim","")</f>
        <v/>
      </c>
    </row>
    <row r="5533" customFormat="false" ht="15" hidden="false" customHeight="false" outlineLevel="0" collapsed="false">
      <c r="A5533" s="25" t="s">
        <v>5796</v>
      </c>
      <c r="B5533" s="25" t="s">
        <v>84</v>
      </c>
      <c r="C5533" s="25" t="s">
        <v>93</v>
      </c>
      <c r="D5533" s="25" t="s">
        <v>96</v>
      </c>
      <c r="E5533" s="25" t="s">
        <v>463</v>
      </c>
      <c r="F5533" s="25" t="s">
        <v>211</v>
      </c>
      <c r="G5533" s="26" t="n">
        <v>2261.05</v>
      </c>
      <c r="H5533" s="27" t="n">
        <v>3851</v>
      </c>
      <c r="I5533" s="25" t="s">
        <v>147</v>
      </c>
      <c r="K5533" s="25" t="n">
        <v>2005</v>
      </c>
      <c r="L5533" s="25" t="s">
        <v>170</v>
      </c>
      <c r="M5533" s="25" t="s">
        <v>171</v>
      </c>
      <c r="N5533" s="28" t="n">
        <v>1096</v>
      </c>
      <c r="O5533" s="25" t="s">
        <v>55</v>
      </c>
      <c r="P5533" s="29" t="n">
        <v>43014</v>
      </c>
      <c r="Q5533" s="29" t="n">
        <v>43024</v>
      </c>
      <c r="R5533" s="28" t="n">
        <v>0</v>
      </c>
      <c r="S5533" s="28" t="n">
        <f aca="false">IF(O5533="Won",R5533,IF(O5533="Lost",0,N5533))</f>
        <v>0</v>
      </c>
      <c r="T5533" s="30" t="n">
        <f aca="false">IF(AND(P5533&lt;&gt;"",Q5533&lt;&gt;""),Q5533-P5533,"")</f>
        <v>10</v>
      </c>
      <c r="U5533" s="30" t="str">
        <f aca="false">IF(AND(O5533="Engaging",P5533&lt;&gt;""),'Leia-me'!$B$5-P5533,"")</f>
        <v/>
      </c>
      <c r="V5533" s="25" t="str">
        <f aca="false">IF(O5533&lt;&gt;"Engaging","",IF(U5533&lt;='Leia-me'!$B$6,"Saudável",IF(U5533&lt;='Leia-me'!$B$7,"Esfriando",IF(U5533&lt;='Leia-me'!$B$8,"Última chance","Zumbi"))))</f>
        <v/>
      </c>
      <c r="W5533" s="25" t="n">
        <f aca="false">IF(O5533="Won",1,IF(O5533="Lost",0,""))</f>
        <v>0</v>
      </c>
      <c r="Y5533" s="25" t="str">
        <f aca="false">IF(E5533="","Sim","")</f>
        <v/>
      </c>
    </row>
    <row r="5534" customFormat="false" ht="15" hidden="false" customHeight="false" outlineLevel="0" collapsed="false">
      <c r="A5534" s="25" t="s">
        <v>5797</v>
      </c>
      <c r="B5534" s="25" t="s">
        <v>84</v>
      </c>
      <c r="C5534" s="25" t="s">
        <v>93</v>
      </c>
      <c r="D5534" s="25" t="s">
        <v>96</v>
      </c>
      <c r="E5534" s="25" t="s">
        <v>1347</v>
      </c>
      <c r="F5534" s="25" t="s">
        <v>165</v>
      </c>
      <c r="G5534" s="26" t="n">
        <v>665.06</v>
      </c>
      <c r="H5534" s="27" t="n">
        <v>1095</v>
      </c>
      <c r="I5534" s="25" t="s">
        <v>147</v>
      </c>
      <c r="K5534" s="25" t="n">
        <v>1989</v>
      </c>
      <c r="L5534" s="25" t="s">
        <v>170</v>
      </c>
      <c r="M5534" s="25" t="s">
        <v>171</v>
      </c>
      <c r="N5534" s="28" t="n">
        <v>1096</v>
      </c>
      <c r="O5534" s="25" t="s">
        <v>55</v>
      </c>
      <c r="P5534" s="29" t="n">
        <v>43016</v>
      </c>
      <c r="Q5534" s="29" t="n">
        <v>43060</v>
      </c>
      <c r="R5534" s="28" t="n">
        <v>0</v>
      </c>
      <c r="S5534" s="28" t="n">
        <f aca="false">IF(O5534="Won",R5534,IF(O5534="Lost",0,N5534))</f>
        <v>0</v>
      </c>
      <c r="T5534" s="30" t="n">
        <f aca="false">IF(AND(P5534&lt;&gt;"",Q5534&lt;&gt;""),Q5534-P5534,"")</f>
        <v>44</v>
      </c>
      <c r="U5534" s="30" t="str">
        <f aca="false">IF(AND(O5534="Engaging",P5534&lt;&gt;""),'Leia-me'!$B$5-P5534,"")</f>
        <v/>
      </c>
      <c r="V5534" s="25" t="str">
        <f aca="false">IF(O5534&lt;&gt;"Engaging","",IF(U5534&lt;='Leia-me'!$B$6,"Saudável",IF(U5534&lt;='Leia-me'!$B$7,"Esfriando",IF(U5534&lt;='Leia-me'!$B$8,"Última chance","Zumbi"))))</f>
        <v/>
      </c>
      <c r="W5534" s="25" t="n">
        <f aca="false">IF(O5534="Won",1,IF(O5534="Lost",0,""))</f>
        <v>0</v>
      </c>
      <c r="Y5534" s="25" t="str">
        <f aca="false">IF(E5534="","Sim","")</f>
        <v/>
      </c>
    </row>
    <row r="5535" customFormat="false" ht="15" hidden="false" customHeight="false" outlineLevel="0" collapsed="false">
      <c r="A5535" s="25" t="s">
        <v>5798</v>
      </c>
      <c r="B5535" s="25" t="s">
        <v>84</v>
      </c>
      <c r="C5535" s="25" t="s">
        <v>93</v>
      </c>
      <c r="D5535" s="25" t="s">
        <v>96</v>
      </c>
      <c r="E5535" s="25" t="s">
        <v>445</v>
      </c>
      <c r="F5535" s="25" t="s">
        <v>192</v>
      </c>
      <c r="G5535" s="26" t="n">
        <v>987.39</v>
      </c>
      <c r="H5535" s="27" t="n">
        <v>2253</v>
      </c>
      <c r="I5535" s="25" t="s">
        <v>147</v>
      </c>
      <c r="K5535" s="25" t="n">
        <v>2002</v>
      </c>
      <c r="L5535" s="25" t="s">
        <v>1834</v>
      </c>
      <c r="M5535" s="25" t="s">
        <v>171</v>
      </c>
      <c r="N5535" s="28" t="n">
        <v>4821</v>
      </c>
      <c r="O5535" s="25" t="s">
        <v>54</v>
      </c>
      <c r="P5535" s="29" t="n">
        <v>43019</v>
      </c>
      <c r="Q5535" s="29" t="n">
        <v>43020</v>
      </c>
      <c r="R5535" s="28" t="n">
        <v>4763</v>
      </c>
      <c r="S5535" s="28" t="n">
        <f aca="false">IF(O5535="Won",R5535,IF(O5535="Lost",0,N5535))</f>
        <v>4763</v>
      </c>
      <c r="T5535" s="30" t="n">
        <f aca="false">IF(AND(P5535&lt;&gt;"",Q5535&lt;&gt;""),Q5535-P5535,"")</f>
        <v>1</v>
      </c>
      <c r="U5535" s="30" t="str">
        <f aca="false">IF(AND(O5535="Engaging",P5535&lt;&gt;""),'Leia-me'!$B$5-P5535,"")</f>
        <v/>
      </c>
      <c r="V5535" s="25" t="str">
        <f aca="false">IF(O5535&lt;&gt;"Engaging","",IF(U5535&lt;='Leia-me'!$B$6,"Saudável",IF(U5535&lt;='Leia-me'!$B$7,"Esfriando",IF(U5535&lt;='Leia-me'!$B$8,"Última chance","Zumbi"))))</f>
        <v/>
      </c>
      <c r="W5535" s="25" t="n">
        <f aca="false">IF(O5535="Won",1,IF(O5535="Lost",0,""))</f>
        <v>1</v>
      </c>
      <c r="X5535" s="25" t="s">
        <v>1835</v>
      </c>
      <c r="Y5535" s="25" t="str">
        <f aca="false">IF(E5535="","Sim","")</f>
        <v/>
      </c>
    </row>
    <row r="5536" customFormat="false" ht="15" hidden="false" customHeight="false" outlineLevel="0" collapsed="false">
      <c r="A5536" s="25" t="s">
        <v>5799</v>
      </c>
      <c r="B5536" s="25" t="s">
        <v>84</v>
      </c>
      <c r="C5536" s="25" t="s">
        <v>93</v>
      </c>
      <c r="D5536" s="25" t="s">
        <v>96</v>
      </c>
      <c r="E5536" s="25" t="s">
        <v>1690</v>
      </c>
      <c r="F5536" s="25" t="s">
        <v>211</v>
      </c>
      <c r="G5536" s="26" t="n">
        <v>2520.83</v>
      </c>
      <c r="H5536" s="27" t="n">
        <v>3502</v>
      </c>
      <c r="I5536" s="25" t="s">
        <v>147</v>
      </c>
      <c r="K5536" s="25" t="n">
        <v>1990</v>
      </c>
      <c r="L5536" s="25" t="s">
        <v>160</v>
      </c>
      <c r="M5536" s="25" t="s">
        <v>149</v>
      </c>
      <c r="N5536" s="28" t="n">
        <v>3393</v>
      </c>
      <c r="O5536" s="25" t="s">
        <v>54</v>
      </c>
      <c r="P5536" s="29" t="n">
        <v>43019</v>
      </c>
      <c r="Q5536" s="29" t="n">
        <v>43028</v>
      </c>
      <c r="R5536" s="28" t="n">
        <v>3024</v>
      </c>
      <c r="S5536" s="28" t="n">
        <f aca="false">IF(O5536="Won",R5536,IF(O5536="Lost",0,N5536))</f>
        <v>3024</v>
      </c>
      <c r="T5536" s="30" t="n">
        <f aca="false">IF(AND(P5536&lt;&gt;"",Q5536&lt;&gt;""),Q5536-P5536,"")</f>
        <v>9</v>
      </c>
      <c r="U5536" s="30" t="str">
        <f aca="false">IF(AND(O5536="Engaging",P5536&lt;&gt;""),'Leia-me'!$B$5-P5536,"")</f>
        <v/>
      </c>
      <c r="V5536" s="25" t="str">
        <f aca="false">IF(O5536&lt;&gt;"Engaging","",IF(U5536&lt;='Leia-me'!$B$6,"Saudável",IF(U5536&lt;='Leia-me'!$B$7,"Esfriando",IF(U5536&lt;='Leia-me'!$B$8,"Última chance","Zumbi"))))</f>
        <v/>
      </c>
      <c r="W5536" s="25" t="n">
        <f aca="false">IF(O5536="Won",1,IF(O5536="Lost",0,""))</f>
        <v>1</v>
      </c>
      <c r="Y5536" s="25" t="str">
        <f aca="false">IF(E5536="","Sim","")</f>
        <v/>
      </c>
    </row>
    <row r="5537" customFormat="false" ht="15" hidden="false" customHeight="false" outlineLevel="0" collapsed="false">
      <c r="A5537" s="25" t="s">
        <v>5800</v>
      </c>
      <c r="B5537" s="25" t="s">
        <v>84</v>
      </c>
      <c r="C5537" s="25" t="s">
        <v>93</v>
      </c>
      <c r="D5537" s="25" t="s">
        <v>96</v>
      </c>
      <c r="E5537" s="25" t="s">
        <v>1090</v>
      </c>
      <c r="F5537" s="25" t="s">
        <v>155</v>
      </c>
      <c r="G5537" s="26" t="n">
        <v>6395.05</v>
      </c>
      <c r="H5537" s="27" t="n">
        <v>20275</v>
      </c>
      <c r="I5537" s="25" t="s">
        <v>147</v>
      </c>
      <c r="K5537" s="25" t="n">
        <v>1994</v>
      </c>
      <c r="L5537" s="25" t="s">
        <v>186</v>
      </c>
      <c r="M5537" s="25" t="s">
        <v>171</v>
      </c>
      <c r="N5537" s="28" t="n">
        <v>550</v>
      </c>
      <c r="O5537" s="25" t="s">
        <v>55</v>
      </c>
      <c r="P5537" s="29" t="n">
        <v>43021</v>
      </c>
      <c r="Q5537" s="29" t="n">
        <v>43023</v>
      </c>
      <c r="R5537" s="28" t="n">
        <v>0</v>
      </c>
      <c r="S5537" s="28" t="n">
        <f aca="false">IF(O5537="Won",R5537,IF(O5537="Lost",0,N5537))</f>
        <v>0</v>
      </c>
      <c r="T5537" s="30" t="n">
        <f aca="false">IF(AND(P5537&lt;&gt;"",Q5537&lt;&gt;""),Q5537-P5537,"")</f>
        <v>2</v>
      </c>
      <c r="U5537" s="30" t="str">
        <f aca="false">IF(AND(O5537="Engaging",P5537&lt;&gt;""),'Leia-me'!$B$5-P5537,"")</f>
        <v/>
      </c>
      <c r="V5537" s="25" t="str">
        <f aca="false">IF(O5537&lt;&gt;"Engaging","",IF(U5537&lt;='Leia-me'!$B$6,"Saudável",IF(U5537&lt;='Leia-me'!$B$7,"Esfriando",IF(U5537&lt;='Leia-me'!$B$8,"Última chance","Zumbi"))))</f>
        <v/>
      </c>
      <c r="W5537" s="25" t="n">
        <f aca="false">IF(O5537="Won",1,IF(O5537="Lost",0,""))</f>
        <v>0</v>
      </c>
      <c r="Y5537" s="25" t="str">
        <f aca="false">IF(E5537="","Sim","")</f>
        <v/>
      </c>
    </row>
    <row r="5538" customFormat="false" ht="15" hidden="false" customHeight="false" outlineLevel="0" collapsed="false">
      <c r="A5538" s="25" t="s">
        <v>5801</v>
      </c>
      <c r="B5538" s="25" t="s">
        <v>84</v>
      </c>
      <c r="C5538" s="25" t="s">
        <v>93</v>
      </c>
      <c r="D5538" s="25" t="s">
        <v>96</v>
      </c>
      <c r="E5538" s="25" t="s">
        <v>3511</v>
      </c>
      <c r="F5538" s="25" t="s">
        <v>168</v>
      </c>
      <c r="G5538" s="26" t="n">
        <v>1197.44</v>
      </c>
      <c r="H5538" s="27" t="n">
        <v>2570</v>
      </c>
      <c r="I5538" s="25" t="s">
        <v>147</v>
      </c>
      <c r="K5538" s="25" t="n">
        <v>1999</v>
      </c>
      <c r="L5538" s="25" t="s">
        <v>148</v>
      </c>
      <c r="M5538" s="25" t="s">
        <v>149</v>
      </c>
      <c r="N5538" s="28" t="n">
        <v>55</v>
      </c>
      <c r="O5538" s="25" t="s">
        <v>55</v>
      </c>
      <c r="P5538" s="29" t="n">
        <v>43021</v>
      </c>
      <c r="Q5538" s="29" t="n">
        <v>43078</v>
      </c>
      <c r="R5538" s="28" t="n">
        <v>0</v>
      </c>
      <c r="S5538" s="28" t="n">
        <f aca="false">IF(O5538="Won",R5538,IF(O5538="Lost",0,N5538))</f>
        <v>0</v>
      </c>
      <c r="T5538" s="30" t="n">
        <f aca="false">IF(AND(P5538&lt;&gt;"",Q5538&lt;&gt;""),Q5538-P5538,"")</f>
        <v>57</v>
      </c>
      <c r="U5538" s="30" t="str">
        <f aca="false">IF(AND(O5538="Engaging",P5538&lt;&gt;""),'Leia-me'!$B$5-P5538,"")</f>
        <v/>
      </c>
      <c r="V5538" s="25" t="str">
        <f aca="false">IF(O5538&lt;&gt;"Engaging","",IF(U5538&lt;='Leia-me'!$B$6,"Saudável",IF(U5538&lt;='Leia-me'!$B$7,"Esfriando",IF(U5538&lt;='Leia-me'!$B$8,"Última chance","Zumbi"))))</f>
        <v/>
      </c>
      <c r="W5538" s="25" t="n">
        <f aca="false">IF(O5538="Won",1,IF(O5538="Lost",0,""))</f>
        <v>0</v>
      </c>
      <c r="Y5538" s="25" t="str">
        <f aca="false">IF(E5538="","Sim","")</f>
        <v/>
      </c>
    </row>
    <row r="5539" customFormat="false" ht="15" hidden="false" customHeight="false" outlineLevel="0" collapsed="false">
      <c r="A5539" s="25" t="s">
        <v>5802</v>
      </c>
      <c r="B5539" s="25" t="s">
        <v>84</v>
      </c>
      <c r="C5539" s="25" t="s">
        <v>93</v>
      </c>
      <c r="D5539" s="25" t="s">
        <v>96</v>
      </c>
      <c r="E5539" s="25" t="s">
        <v>494</v>
      </c>
      <c r="F5539" s="25" t="s">
        <v>192</v>
      </c>
      <c r="G5539" s="26" t="n">
        <v>11698.03</v>
      </c>
      <c r="H5539" s="27" t="n">
        <v>34288</v>
      </c>
      <c r="I5539" s="25" t="s">
        <v>147</v>
      </c>
      <c r="K5539" s="25" t="n">
        <v>1982</v>
      </c>
      <c r="L5539" s="25" t="s">
        <v>160</v>
      </c>
      <c r="M5539" s="25" t="s">
        <v>149</v>
      </c>
      <c r="N5539" s="28" t="n">
        <v>3393</v>
      </c>
      <c r="O5539" s="25" t="s">
        <v>55</v>
      </c>
      <c r="P5539" s="29" t="n">
        <v>43021</v>
      </c>
      <c r="Q5539" s="29" t="n">
        <v>43079</v>
      </c>
      <c r="R5539" s="28" t="n">
        <v>0</v>
      </c>
      <c r="S5539" s="28" t="n">
        <f aca="false">IF(O5539="Won",R5539,IF(O5539="Lost",0,N5539))</f>
        <v>0</v>
      </c>
      <c r="T5539" s="30" t="n">
        <f aca="false">IF(AND(P5539&lt;&gt;"",Q5539&lt;&gt;""),Q5539-P5539,"")</f>
        <v>58</v>
      </c>
      <c r="U5539" s="30" t="str">
        <f aca="false">IF(AND(O5539="Engaging",P5539&lt;&gt;""),'Leia-me'!$B$5-P5539,"")</f>
        <v/>
      </c>
      <c r="V5539" s="25" t="str">
        <f aca="false">IF(O5539&lt;&gt;"Engaging","",IF(U5539&lt;='Leia-me'!$B$6,"Saudável",IF(U5539&lt;='Leia-me'!$B$7,"Esfriando",IF(U5539&lt;='Leia-me'!$B$8,"Última chance","Zumbi"))))</f>
        <v/>
      </c>
      <c r="W5539" s="25" t="n">
        <f aca="false">IF(O5539="Won",1,IF(O5539="Lost",0,""))</f>
        <v>0</v>
      </c>
      <c r="Y5539" s="25" t="str">
        <f aca="false">IF(E5539="","Sim","")</f>
        <v/>
      </c>
    </row>
    <row r="5540" customFormat="false" ht="15" hidden="false" customHeight="false" outlineLevel="0" collapsed="false">
      <c r="A5540" s="25" t="s">
        <v>5803</v>
      </c>
      <c r="B5540" s="25" t="s">
        <v>84</v>
      </c>
      <c r="C5540" s="25" t="s">
        <v>93</v>
      </c>
      <c r="D5540" s="25" t="s">
        <v>96</v>
      </c>
      <c r="E5540" s="25" t="s">
        <v>3511</v>
      </c>
      <c r="F5540" s="25" t="s">
        <v>168</v>
      </c>
      <c r="G5540" s="26" t="n">
        <v>1197.44</v>
      </c>
      <c r="H5540" s="27" t="n">
        <v>2570</v>
      </c>
      <c r="I5540" s="25" t="s">
        <v>147</v>
      </c>
      <c r="K5540" s="25" t="n">
        <v>1999</v>
      </c>
      <c r="L5540" s="25" t="s">
        <v>148</v>
      </c>
      <c r="M5540" s="25" t="s">
        <v>149</v>
      </c>
      <c r="N5540" s="28" t="n">
        <v>55</v>
      </c>
      <c r="O5540" s="25" t="s">
        <v>55</v>
      </c>
      <c r="P5540" s="29" t="n">
        <v>43022</v>
      </c>
      <c r="Q5540" s="29" t="n">
        <v>43040</v>
      </c>
      <c r="R5540" s="28" t="n">
        <v>0</v>
      </c>
      <c r="S5540" s="28" t="n">
        <f aca="false">IF(O5540="Won",R5540,IF(O5540="Lost",0,N5540))</f>
        <v>0</v>
      </c>
      <c r="T5540" s="30" t="n">
        <f aca="false">IF(AND(P5540&lt;&gt;"",Q5540&lt;&gt;""),Q5540-P5540,"")</f>
        <v>18</v>
      </c>
      <c r="U5540" s="30" t="str">
        <f aca="false">IF(AND(O5540="Engaging",P5540&lt;&gt;""),'Leia-me'!$B$5-P5540,"")</f>
        <v/>
      </c>
      <c r="V5540" s="25" t="str">
        <f aca="false">IF(O5540&lt;&gt;"Engaging","",IF(U5540&lt;='Leia-me'!$B$6,"Saudável",IF(U5540&lt;='Leia-me'!$B$7,"Esfriando",IF(U5540&lt;='Leia-me'!$B$8,"Última chance","Zumbi"))))</f>
        <v/>
      </c>
      <c r="W5540" s="25" t="n">
        <f aca="false">IF(O5540="Won",1,IF(O5540="Lost",0,""))</f>
        <v>0</v>
      </c>
      <c r="Y5540" s="25" t="str">
        <f aca="false">IF(E5540="","Sim","")</f>
        <v/>
      </c>
    </row>
    <row r="5541" customFormat="false" ht="15" hidden="false" customHeight="false" outlineLevel="0" collapsed="false">
      <c r="A5541" s="25" t="s">
        <v>5804</v>
      </c>
      <c r="B5541" s="25" t="s">
        <v>84</v>
      </c>
      <c r="C5541" s="25" t="s">
        <v>93</v>
      </c>
      <c r="D5541" s="25" t="s">
        <v>96</v>
      </c>
      <c r="E5541" s="25" t="s">
        <v>421</v>
      </c>
      <c r="F5541" s="25" t="s">
        <v>146</v>
      </c>
      <c r="G5541" s="26" t="n">
        <v>2818.38</v>
      </c>
      <c r="H5541" s="27" t="n">
        <v>6290</v>
      </c>
      <c r="I5541" s="25" t="s">
        <v>147</v>
      </c>
      <c r="K5541" s="25" t="n">
        <v>1994</v>
      </c>
      <c r="L5541" s="25" t="s">
        <v>1834</v>
      </c>
      <c r="M5541" s="25" t="s">
        <v>171</v>
      </c>
      <c r="N5541" s="28" t="n">
        <v>4821</v>
      </c>
      <c r="O5541" s="25" t="s">
        <v>54</v>
      </c>
      <c r="P5541" s="29" t="n">
        <v>43022</v>
      </c>
      <c r="Q5541" s="29" t="n">
        <v>43032</v>
      </c>
      <c r="R5541" s="28" t="n">
        <v>4521</v>
      </c>
      <c r="S5541" s="28" t="n">
        <f aca="false">IF(O5541="Won",R5541,IF(O5541="Lost",0,N5541))</f>
        <v>4521</v>
      </c>
      <c r="T5541" s="30" t="n">
        <f aca="false">IF(AND(P5541&lt;&gt;"",Q5541&lt;&gt;""),Q5541-P5541,"")</f>
        <v>10</v>
      </c>
      <c r="U5541" s="30" t="str">
        <f aca="false">IF(AND(O5541="Engaging",P5541&lt;&gt;""),'Leia-me'!$B$5-P5541,"")</f>
        <v/>
      </c>
      <c r="V5541" s="25" t="str">
        <f aca="false">IF(O5541&lt;&gt;"Engaging","",IF(U5541&lt;='Leia-me'!$B$6,"Saudável",IF(U5541&lt;='Leia-me'!$B$7,"Esfriando",IF(U5541&lt;='Leia-me'!$B$8,"Última chance","Zumbi"))))</f>
        <v/>
      </c>
      <c r="W5541" s="25" t="n">
        <f aca="false">IF(O5541="Won",1,IF(O5541="Lost",0,""))</f>
        <v>1</v>
      </c>
      <c r="X5541" s="25" t="s">
        <v>1835</v>
      </c>
      <c r="Y5541" s="25" t="str">
        <f aca="false">IF(E5541="","Sim","")</f>
        <v/>
      </c>
    </row>
    <row r="5542" customFormat="false" ht="15" hidden="false" customHeight="false" outlineLevel="0" collapsed="false">
      <c r="A5542" s="25" t="s">
        <v>5805</v>
      </c>
      <c r="B5542" s="25" t="s">
        <v>84</v>
      </c>
      <c r="C5542" s="25" t="s">
        <v>93</v>
      </c>
      <c r="D5542" s="25" t="s">
        <v>96</v>
      </c>
      <c r="E5542" s="25" t="s">
        <v>218</v>
      </c>
      <c r="F5542" s="25" t="s">
        <v>146</v>
      </c>
      <c r="G5542" s="26" t="n">
        <v>4.54</v>
      </c>
      <c r="H5542" s="27" t="n">
        <v>9</v>
      </c>
      <c r="I5542" s="25" t="s">
        <v>147</v>
      </c>
      <c r="K5542" s="25" t="n">
        <v>2017</v>
      </c>
      <c r="L5542" s="25" t="s">
        <v>170</v>
      </c>
      <c r="M5542" s="25" t="s">
        <v>171</v>
      </c>
      <c r="N5542" s="28" t="n">
        <v>1096</v>
      </c>
      <c r="O5542" s="25" t="s">
        <v>54</v>
      </c>
      <c r="P5542" s="29" t="n">
        <v>43023</v>
      </c>
      <c r="Q5542" s="29" t="n">
        <v>43036</v>
      </c>
      <c r="R5542" s="28" t="n">
        <v>1062</v>
      </c>
      <c r="S5542" s="28" t="n">
        <f aca="false">IF(O5542="Won",R5542,IF(O5542="Lost",0,N5542))</f>
        <v>1062</v>
      </c>
      <c r="T5542" s="30" t="n">
        <f aca="false">IF(AND(P5542&lt;&gt;"",Q5542&lt;&gt;""),Q5542-P5542,"")</f>
        <v>13</v>
      </c>
      <c r="U5542" s="30" t="str">
        <f aca="false">IF(AND(O5542="Engaging",P5542&lt;&gt;""),'Leia-me'!$B$5-P5542,"")</f>
        <v/>
      </c>
      <c r="V5542" s="25" t="str">
        <f aca="false">IF(O5542&lt;&gt;"Engaging","",IF(U5542&lt;='Leia-me'!$B$6,"Saudável",IF(U5542&lt;='Leia-me'!$B$7,"Esfriando",IF(U5542&lt;='Leia-me'!$B$8,"Última chance","Zumbi"))))</f>
        <v/>
      </c>
      <c r="W5542" s="25" t="n">
        <f aca="false">IF(O5542="Won",1,IF(O5542="Lost",0,""))</f>
        <v>1</v>
      </c>
      <c r="Y5542" s="25" t="str">
        <f aca="false">IF(E5542="","Sim","")</f>
        <v/>
      </c>
    </row>
    <row r="5543" customFormat="false" ht="15" hidden="false" customHeight="false" outlineLevel="0" collapsed="false">
      <c r="A5543" s="25" t="s">
        <v>5806</v>
      </c>
      <c r="B5543" s="25" t="s">
        <v>84</v>
      </c>
      <c r="C5543" s="25" t="s">
        <v>93</v>
      </c>
      <c r="D5543" s="25" t="s">
        <v>96</v>
      </c>
      <c r="E5543" s="25" t="s">
        <v>1090</v>
      </c>
      <c r="F5543" s="25" t="s">
        <v>155</v>
      </c>
      <c r="G5543" s="26" t="n">
        <v>6395.05</v>
      </c>
      <c r="H5543" s="27" t="n">
        <v>20275</v>
      </c>
      <c r="I5543" s="25" t="s">
        <v>147</v>
      </c>
      <c r="K5543" s="25" t="n">
        <v>1994</v>
      </c>
      <c r="L5543" s="25" t="s">
        <v>186</v>
      </c>
      <c r="M5543" s="25" t="s">
        <v>171</v>
      </c>
      <c r="N5543" s="28" t="n">
        <v>550</v>
      </c>
      <c r="O5543" s="25" t="s">
        <v>55</v>
      </c>
      <c r="P5543" s="29" t="n">
        <v>43024</v>
      </c>
      <c r="Q5543" s="29" t="n">
        <v>43034</v>
      </c>
      <c r="R5543" s="28" t="n">
        <v>0</v>
      </c>
      <c r="S5543" s="28" t="n">
        <f aca="false">IF(O5543="Won",R5543,IF(O5543="Lost",0,N5543))</f>
        <v>0</v>
      </c>
      <c r="T5543" s="30" t="n">
        <f aca="false">IF(AND(P5543&lt;&gt;"",Q5543&lt;&gt;""),Q5543-P5543,"")</f>
        <v>10</v>
      </c>
      <c r="U5543" s="30" t="str">
        <f aca="false">IF(AND(O5543="Engaging",P5543&lt;&gt;""),'Leia-me'!$B$5-P5543,"")</f>
        <v/>
      </c>
      <c r="V5543" s="25" t="str">
        <f aca="false">IF(O5543&lt;&gt;"Engaging","",IF(U5543&lt;='Leia-me'!$B$6,"Saudável",IF(U5543&lt;='Leia-me'!$B$7,"Esfriando",IF(U5543&lt;='Leia-me'!$B$8,"Última chance","Zumbi"))))</f>
        <v/>
      </c>
      <c r="W5543" s="25" t="n">
        <f aca="false">IF(O5543="Won",1,IF(O5543="Lost",0,""))</f>
        <v>0</v>
      </c>
      <c r="Y5543" s="25" t="str">
        <f aca="false">IF(E5543="","Sim","")</f>
        <v/>
      </c>
    </row>
    <row r="5544" customFormat="false" ht="15" hidden="false" customHeight="false" outlineLevel="0" collapsed="false">
      <c r="A5544" s="25" t="s">
        <v>5807</v>
      </c>
      <c r="B5544" s="25" t="s">
        <v>84</v>
      </c>
      <c r="C5544" s="25" t="s">
        <v>93</v>
      </c>
      <c r="D5544" s="25" t="s">
        <v>96</v>
      </c>
      <c r="E5544" s="25" t="s">
        <v>1156</v>
      </c>
      <c r="F5544" s="25" t="s">
        <v>185</v>
      </c>
      <c r="G5544" s="26" t="n">
        <v>1242.32</v>
      </c>
      <c r="H5544" s="27" t="n">
        <v>3027</v>
      </c>
      <c r="I5544" s="25" t="s">
        <v>147</v>
      </c>
      <c r="J5544" s="25" t="s">
        <v>193</v>
      </c>
      <c r="K5544" s="25" t="n">
        <v>1993</v>
      </c>
      <c r="L5544" s="25" t="s">
        <v>186</v>
      </c>
      <c r="M5544" s="25" t="s">
        <v>171</v>
      </c>
      <c r="N5544" s="28" t="n">
        <v>550</v>
      </c>
      <c r="O5544" s="25" t="s">
        <v>55</v>
      </c>
      <c r="P5544" s="29" t="n">
        <v>43026</v>
      </c>
      <c r="Q5544" s="29" t="n">
        <v>43032</v>
      </c>
      <c r="R5544" s="28" t="n">
        <v>0</v>
      </c>
      <c r="S5544" s="28" t="n">
        <f aca="false">IF(O5544="Won",R5544,IF(O5544="Lost",0,N5544))</f>
        <v>0</v>
      </c>
      <c r="T5544" s="30" t="n">
        <f aca="false">IF(AND(P5544&lt;&gt;"",Q5544&lt;&gt;""),Q5544-P5544,"")</f>
        <v>6</v>
      </c>
      <c r="U5544" s="30" t="str">
        <f aca="false">IF(AND(O5544="Engaging",P5544&lt;&gt;""),'Leia-me'!$B$5-P5544,"")</f>
        <v/>
      </c>
      <c r="V5544" s="25" t="str">
        <f aca="false">IF(O5544&lt;&gt;"Engaging","",IF(U5544&lt;='Leia-me'!$B$6,"Saudável",IF(U5544&lt;='Leia-me'!$B$7,"Esfriando",IF(U5544&lt;='Leia-me'!$B$8,"Última chance","Zumbi"))))</f>
        <v/>
      </c>
      <c r="W5544" s="25" t="n">
        <f aca="false">IF(O5544="Won",1,IF(O5544="Lost",0,""))</f>
        <v>0</v>
      </c>
      <c r="Y5544" s="25" t="str">
        <f aca="false">IF(E5544="","Sim","")</f>
        <v/>
      </c>
    </row>
    <row r="5545" customFormat="false" ht="15" hidden="false" customHeight="false" outlineLevel="0" collapsed="false">
      <c r="A5545" s="25" t="s">
        <v>5808</v>
      </c>
      <c r="B5545" s="25" t="s">
        <v>84</v>
      </c>
      <c r="C5545" s="25" t="s">
        <v>93</v>
      </c>
      <c r="D5545" s="25" t="s">
        <v>96</v>
      </c>
      <c r="E5545" s="25" t="s">
        <v>3511</v>
      </c>
      <c r="F5545" s="25" t="s">
        <v>168</v>
      </c>
      <c r="G5545" s="26" t="n">
        <v>1197.44</v>
      </c>
      <c r="H5545" s="27" t="n">
        <v>2570</v>
      </c>
      <c r="I5545" s="25" t="s">
        <v>147</v>
      </c>
      <c r="K5545" s="25" t="n">
        <v>1999</v>
      </c>
      <c r="L5545" s="25" t="s">
        <v>1834</v>
      </c>
      <c r="M5545" s="25" t="s">
        <v>171</v>
      </c>
      <c r="N5545" s="28" t="n">
        <v>4821</v>
      </c>
      <c r="O5545" s="25" t="s">
        <v>55</v>
      </c>
      <c r="P5545" s="29" t="n">
        <v>43026</v>
      </c>
      <c r="Q5545" s="29" t="n">
        <v>43068</v>
      </c>
      <c r="R5545" s="28" t="n">
        <v>0</v>
      </c>
      <c r="S5545" s="28" t="n">
        <f aca="false">IF(O5545="Won",R5545,IF(O5545="Lost",0,N5545))</f>
        <v>0</v>
      </c>
      <c r="T5545" s="30" t="n">
        <f aca="false">IF(AND(P5545&lt;&gt;"",Q5545&lt;&gt;""),Q5545-P5545,"")</f>
        <v>42</v>
      </c>
      <c r="U5545" s="30" t="str">
        <f aca="false">IF(AND(O5545="Engaging",P5545&lt;&gt;""),'Leia-me'!$B$5-P5545,"")</f>
        <v/>
      </c>
      <c r="V5545" s="25" t="str">
        <f aca="false">IF(O5545&lt;&gt;"Engaging","",IF(U5545&lt;='Leia-me'!$B$6,"Saudável",IF(U5545&lt;='Leia-me'!$B$7,"Esfriando",IF(U5545&lt;='Leia-me'!$B$8,"Última chance","Zumbi"))))</f>
        <v/>
      </c>
      <c r="W5545" s="25" t="n">
        <f aca="false">IF(O5545="Won",1,IF(O5545="Lost",0,""))</f>
        <v>0</v>
      </c>
      <c r="X5545" s="25" t="s">
        <v>1835</v>
      </c>
      <c r="Y5545" s="25" t="str">
        <f aca="false">IF(E5545="","Sim","")</f>
        <v/>
      </c>
    </row>
    <row r="5546" customFormat="false" ht="15" hidden="false" customHeight="false" outlineLevel="0" collapsed="false">
      <c r="A5546" s="25" t="s">
        <v>5809</v>
      </c>
      <c r="B5546" s="25" t="s">
        <v>84</v>
      </c>
      <c r="C5546" s="25" t="s">
        <v>93</v>
      </c>
      <c r="D5546" s="25" t="s">
        <v>96</v>
      </c>
      <c r="E5546" s="25" t="s">
        <v>1653</v>
      </c>
      <c r="F5546" s="25" t="s">
        <v>165</v>
      </c>
      <c r="G5546" s="26" t="n">
        <v>3838.39</v>
      </c>
      <c r="H5546" s="27" t="n">
        <v>8274</v>
      </c>
      <c r="I5546" s="25" t="s">
        <v>147</v>
      </c>
      <c r="K5546" s="25" t="n">
        <v>1989</v>
      </c>
      <c r="L5546" s="25" t="s">
        <v>186</v>
      </c>
      <c r="M5546" s="25" t="s">
        <v>171</v>
      </c>
      <c r="N5546" s="28" t="n">
        <v>550</v>
      </c>
      <c r="O5546" s="25" t="s">
        <v>55</v>
      </c>
      <c r="P5546" s="29" t="n">
        <v>43029</v>
      </c>
      <c r="Q5546" s="29" t="n">
        <v>43038</v>
      </c>
      <c r="R5546" s="28" t="n">
        <v>0</v>
      </c>
      <c r="S5546" s="28" t="n">
        <f aca="false">IF(O5546="Won",R5546,IF(O5546="Lost",0,N5546))</f>
        <v>0</v>
      </c>
      <c r="T5546" s="30" t="n">
        <f aca="false">IF(AND(P5546&lt;&gt;"",Q5546&lt;&gt;""),Q5546-P5546,"")</f>
        <v>9</v>
      </c>
      <c r="U5546" s="30" t="str">
        <f aca="false">IF(AND(O5546="Engaging",P5546&lt;&gt;""),'Leia-me'!$B$5-P5546,"")</f>
        <v/>
      </c>
      <c r="V5546" s="25" t="str">
        <f aca="false">IF(O5546&lt;&gt;"Engaging","",IF(U5546&lt;='Leia-me'!$B$6,"Saudável",IF(U5546&lt;='Leia-me'!$B$7,"Esfriando",IF(U5546&lt;='Leia-me'!$B$8,"Última chance","Zumbi"))))</f>
        <v/>
      </c>
      <c r="W5546" s="25" t="n">
        <f aca="false">IF(O5546="Won",1,IF(O5546="Lost",0,""))</f>
        <v>0</v>
      </c>
      <c r="Y5546" s="25" t="str">
        <f aca="false">IF(E5546="","Sim","")</f>
        <v/>
      </c>
    </row>
    <row r="5547" customFormat="false" ht="15" hidden="false" customHeight="false" outlineLevel="0" collapsed="false">
      <c r="A5547" s="25" t="s">
        <v>5810</v>
      </c>
      <c r="B5547" s="25" t="s">
        <v>84</v>
      </c>
      <c r="C5547" s="25" t="s">
        <v>93</v>
      </c>
      <c r="D5547" s="25" t="s">
        <v>96</v>
      </c>
      <c r="E5547" s="25" t="s">
        <v>1055</v>
      </c>
      <c r="F5547" s="25" t="s">
        <v>146</v>
      </c>
      <c r="G5547" s="26" t="n">
        <v>439.21</v>
      </c>
      <c r="H5547" s="27" t="n">
        <v>792</v>
      </c>
      <c r="I5547" s="25" t="s">
        <v>147</v>
      </c>
      <c r="K5547" s="25" t="n">
        <v>1996</v>
      </c>
      <c r="L5547" s="25" t="s">
        <v>178</v>
      </c>
      <c r="M5547" s="25" t="s">
        <v>171</v>
      </c>
      <c r="N5547" s="28" t="n">
        <v>5482</v>
      </c>
      <c r="O5547" s="25" t="s">
        <v>55</v>
      </c>
      <c r="P5547" s="29" t="n">
        <v>43029</v>
      </c>
      <c r="Q5547" s="29" t="n">
        <v>43037</v>
      </c>
      <c r="R5547" s="28" t="n">
        <v>0</v>
      </c>
      <c r="S5547" s="28" t="n">
        <f aca="false">IF(O5547="Won",R5547,IF(O5547="Lost",0,N5547))</f>
        <v>0</v>
      </c>
      <c r="T5547" s="30" t="n">
        <f aca="false">IF(AND(P5547&lt;&gt;"",Q5547&lt;&gt;""),Q5547-P5547,"")</f>
        <v>8</v>
      </c>
      <c r="U5547" s="30" t="str">
        <f aca="false">IF(AND(O5547="Engaging",P5547&lt;&gt;""),'Leia-me'!$B$5-P5547,"")</f>
        <v/>
      </c>
      <c r="V5547" s="25" t="str">
        <f aca="false">IF(O5547&lt;&gt;"Engaging","",IF(U5547&lt;='Leia-me'!$B$6,"Saudável",IF(U5547&lt;='Leia-me'!$B$7,"Esfriando",IF(U5547&lt;='Leia-me'!$B$8,"Última chance","Zumbi"))))</f>
        <v/>
      </c>
      <c r="W5547" s="25" t="n">
        <f aca="false">IF(O5547="Won",1,IF(O5547="Lost",0,""))</f>
        <v>0</v>
      </c>
      <c r="Y5547" s="25" t="str">
        <f aca="false">IF(E5547="","Sim","")</f>
        <v/>
      </c>
    </row>
    <row r="5548" customFormat="false" ht="15" hidden="false" customHeight="false" outlineLevel="0" collapsed="false">
      <c r="A5548" s="25" t="s">
        <v>5811</v>
      </c>
      <c r="B5548" s="25" t="s">
        <v>84</v>
      </c>
      <c r="C5548" s="25" t="s">
        <v>93</v>
      </c>
      <c r="D5548" s="25" t="s">
        <v>96</v>
      </c>
      <c r="E5548" s="25" t="s">
        <v>421</v>
      </c>
      <c r="F5548" s="25" t="s">
        <v>146</v>
      </c>
      <c r="G5548" s="26" t="n">
        <v>2818.38</v>
      </c>
      <c r="H5548" s="27" t="n">
        <v>6290</v>
      </c>
      <c r="I5548" s="25" t="s">
        <v>147</v>
      </c>
      <c r="K5548" s="25" t="n">
        <v>1994</v>
      </c>
      <c r="L5548" s="25" t="s">
        <v>186</v>
      </c>
      <c r="M5548" s="25" t="s">
        <v>171</v>
      </c>
      <c r="N5548" s="28" t="n">
        <v>550</v>
      </c>
      <c r="O5548" s="25" t="s">
        <v>54</v>
      </c>
      <c r="P5548" s="29" t="n">
        <v>43031</v>
      </c>
      <c r="Q5548" s="29" t="n">
        <v>43081</v>
      </c>
      <c r="R5548" s="28" t="n">
        <v>511</v>
      </c>
      <c r="S5548" s="28" t="n">
        <f aca="false">IF(O5548="Won",R5548,IF(O5548="Lost",0,N5548))</f>
        <v>511</v>
      </c>
      <c r="T5548" s="30" t="n">
        <f aca="false">IF(AND(P5548&lt;&gt;"",Q5548&lt;&gt;""),Q5548-P5548,"")</f>
        <v>50</v>
      </c>
      <c r="U5548" s="30" t="str">
        <f aca="false">IF(AND(O5548="Engaging",P5548&lt;&gt;""),'Leia-me'!$B$5-P5548,"")</f>
        <v/>
      </c>
      <c r="V5548" s="25" t="str">
        <f aca="false">IF(O5548&lt;&gt;"Engaging","",IF(U5548&lt;='Leia-me'!$B$6,"Saudável",IF(U5548&lt;='Leia-me'!$B$7,"Esfriando",IF(U5548&lt;='Leia-me'!$B$8,"Última chance","Zumbi"))))</f>
        <v/>
      </c>
      <c r="W5548" s="25" t="n">
        <f aca="false">IF(O5548="Won",1,IF(O5548="Lost",0,""))</f>
        <v>1</v>
      </c>
      <c r="Y5548" s="25" t="str">
        <f aca="false">IF(E5548="","Sim","")</f>
        <v/>
      </c>
    </row>
    <row r="5549" customFormat="false" ht="15" hidden="false" customHeight="false" outlineLevel="0" collapsed="false">
      <c r="A5549" s="25" t="s">
        <v>5812</v>
      </c>
      <c r="B5549" s="25" t="s">
        <v>84</v>
      </c>
      <c r="C5549" s="25" t="s">
        <v>93</v>
      </c>
      <c r="D5549" s="25" t="s">
        <v>96</v>
      </c>
      <c r="E5549" s="25" t="s">
        <v>193</v>
      </c>
      <c r="F5549" s="25" t="s">
        <v>185</v>
      </c>
      <c r="G5549" s="26" t="n">
        <v>1100.04</v>
      </c>
      <c r="H5549" s="27" t="n">
        <v>2822</v>
      </c>
      <c r="I5549" s="25" t="s">
        <v>147</v>
      </c>
      <c r="K5549" s="25" t="n">
        <v>1996</v>
      </c>
      <c r="L5549" s="25" t="s">
        <v>186</v>
      </c>
      <c r="M5549" s="25" t="s">
        <v>171</v>
      </c>
      <c r="N5549" s="28" t="n">
        <v>550</v>
      </c>
      <c r="O5549" s="25" t="s">
        <v>54</v>
      </c>
      <c r="P5549" s="29" t="n">
        <v>43033</v>
      </c>
      <c r="Q5549" s="29" t="n">
        <v>43044</v>
      </c>
      <c r="R5549" s="28" t="n">
        <v>586</v>
      </c>
      <c r="S5549" s="28" t="n">
        <f aca="false">IF(O5549="Won",R5549,IF(O5549="Lost",0,N5549))</f>
        <v>586</v>
      </c>
      <c r="T5549" s="30" t="n">
        <f aca="false">IF(AND(P5549&lt;&gt;"",Q5549&lt;&gt;""),Q5549-P5549,"")</f>
        <v>11</v>
      </c>
      <c r="U5549" s="30" t="str">
        <f aca="false">IF(AND(O5549="Engaging",P5549&lt;&gt;""),'Leia-me'!$B$5-P5549,"")</f>
        <v/>
      </c>
      <c r="V5549" s="25" t="str">
        <f aca="false">IF(O5549&lt;&gt;"Engaging","",IF(U5549&lt;='Leia-me'!$B$6,"Saudável",IF(U5549&lt;='Leia-me'!$B$7,"Esfriando",IF(U5549&lt;='Leia-me'!$B$8,"Última chance","Zumbi"))))</f>
        <v/>
      </c>
      <c r="W5549" s="25" t="n">
        <f aca="false">IF(O5549="Won",1,IF(O5549="Lost",0,""))</f>
        <v>1</v>
      </c>
      <c r="Y5549" s="25" t="str">
        <f aca="false">IF(E5549="","Sim","")</f>
        <v/>
      </c>
    </row>
    <row r="5550" customFormat="false" ht="15" hidden="false" customHeight="false" outlineLevel="0" collapsed="false">
      <c r="A5550" s="25" t="s">
        <v>5813</v>
      </c>
      <c r="B5550" s="25" t="s">
        <v>84</v>
      </c>
      <c r="C5550" s="25" t="s">
        <v>93</v>
      </c>
      <c r="D5550" s="25" t="s">
        <v>96</v>
      </c>
      <c r="E5550" s="25" t="s">
        <v>452</v>
      </c>
      <c r="F5550" s="25" t="s">
        <v>185</v>
      </c>
      <c r="G5550" s="26" t="n">
        <v>1712.68</v>
      </c>
      <c r="H5550" s="27" t="n">
        <v>3194</v>
      </c>
      <c r="I5550" s="25" t="s">
        <v>147</v>
      </c>
      <c r="J5550" s="25" t="s">
        <v>193</v>
      </c>
      <c r="K5550" s="25" t="n">
        <v>1992</v>
      </c>
      <c r="L5550" s="25" t="s">
        <v>160</v>
      </c>
      <c r="M5550" s="25" t="s">
        <v>149</v>
      </c>
      <c r="N5550" s="28" t="n">
        <v>3393</v>
      </c>
      <c r="O5550" s="25" t="s">
        <v>55</v>
      </c>
      <c r="P5550" s="29" t="n">
        <v>43036</v>
      </c>
      <c r="Q5550" s="29" t="n">
        <v>43042</v>
      </c>
      <c r="R5550" s="28" t="n">
        <v>0</v>
      </c>
      <c r="S5550" s="28" t="n">
        <f aca="false">IF(O5550="Won",R5550,IF(O5550="Lost",0,N5550))</f>
        <v>0</v>
      </c>
      <c r="T5550" s="30" t="n">
        <f aca="false">IF(AND(P5550&lt;&gt;"",Q5550&lt;&gt;""),Q5550-P5550,"")</f>
        <v>6</v>
      </c>
      <c r="U5550" s="30" t="str">
        <f aca="false">IF(AND(O5550="Engaging",P5550&lt;&gt;""),'Leia-me'!$B$5-P5550,"")</f>
        <v/>
      </c>
      <c r="V5550" s="25" t="str">
        <f aca="false">IF(O5550&lt;&gt;"Engaging","",IF(U5550&lt;='Leia-me'!$B$6,"Saudável",IF(U5550&lt;='Leia-me'!$B$7,"Esfriando",IF(U5550&lt;='Leia-me'!$B$8,"Última chance","Zumbi"))))</f>
        <v/>
      </c>
      <c r="W5550" s="25" t="n">
        <f aca="false">IF(O5550="Won",1,IF(O5550="Lost",0,""))</f>
        <v>0</v>
      </c>
      <c r="Y5550" s="25" t="str">
        <f aca="false">IF(E5550="","Sim","")</f>
        <v/>
      </c>
    </row>
    <row r="5551" customFormat="false" ht="15" hidden="false" customHeight="false" outlineLevel="0" collapsed="false">
      <c r="A5551" s="25" t="s">
        <v>5814</v>
      </c>
      <c r="B5551" s="25" t="s">
        <v>84</v>
      </c>
      <c r="C5551" s="25" t="s">
        <v>93</v>
      </c>
      <c r="D5551" s="25" t="s">
        <v>96</v>
      </c>
      <c r="E5551" s="25" t="s">
        <v>484</v>
      </c>
      <c r="F5551" s="25" t="s">
        <v>211</v>
      </c>
      <c r="G5551" s="26" t="n">
        <v>5158.71</v>
      </c>
      <c r="H5551" s="27" t="n">
        <v>17479</v>
      </c>
      <c r="I5551" s="25" t="s">
        <v>485</v>
      </c>
      <c r="K5551" s="25" t="n">
        <v>1995</v>
      </c>
      <c r="L5551" s="25" t="s">
        <v>186</v>
      </c>
      <c r="M5551" s="25" t="s">
        <v>171</v>
      </c>
      <c r="N5551" s="28" t="n">
        <v>550</v>
      </c>
      <c r="O5551" s="25" t="s">
        <v>54</v>
      </c>
      <c r="P5551" s="29" t="n">
        <v>43039</v>
      </c>
      <c r="Q5551" s="29" t="n">
        <v>43048</v>
      </c>
      <c r="R5551" s="28" t="n">
        <v>486</v>
      </c>
      <c r="S5551" s="28" t="n">
        <f aca="false">IF(O5551="Won",R5551,IF(O5551="Lost",0,N5551))</f>
        <v>486</v>
      </c>
      <c r="T5551" s="30" t="n">
        <f aca="false">IF(AND(P5551&lt;&gt;"",Q5551&lt;&gt;""),Q5551-P5551,"")</f>
        <v>9</v>
      </c>
      <c r="U5551" s="30" t="str">
        <f aca="false">IF(AND(O5551="Engaging",P5551&lt;&gt;""),'Leia-me'!$B$5-P5551,"")</f>
        <v/>
      </c>
      <c r="V5551" s="25" t="str">
        <f aca="false">IF(O5551&lt;&gt;"Engaging","",IF(U5551&lt;='Leia-me'!$B$6,"Saudável",IF(U5551&lt;='Leia-me'!$B$7,"Esfriando",IF(U5551&lt;='Leia-me'!$B$8,"Última chance","Zumbi"))))</f>
        <v/>
      </c>
      <c r="W5551" s="25" t="n">
        <f aca="false">IF(O5551="Won",1,IF(O5551="Lost",0,""))</f>
        <v>1</v>
      </c>
      <c r="Y5551" s="25" t="str">
        <f aca="false">IF(E5551="","Sim","")</f>
        <v/>
      </c>
    </row>
    <row r="5552" customFormat="false" ht="15" hidden="false" customHeight="false" outlineLevel="0" collapsed="false">
      <c r="A5552" s="25" t="s">
        <v>5815</v>
      </c>
      <c r="B5552" s="25" t="s">
        <v>84</v>
      </c>
      <c r="C5552" s="25" t="s">
        <v>93</v>
      </c>
      <c r="D5552" s="25" t="s">
        <v>96</v>
      </c>
      <c r="E5552" s="25" t="s">
        <v>639</v>
      </c>
      <c r="F5552" s="25" t="s">
        <v>211</v>
      </c>
      <c r="G5552" s="26" t="n">
        <v>1419.98</v>
      </c>
      <c r="H5552" s="27" t="n">
        <v>4018</v>
      </c>
      <c r="I5552" s="25" t="s">
        <v>147</v>
      </c>
      <c r="K5552" s="25" t="n">
        <v>2003</v>
      </c>
      <c r="L5552" s="25" t="s">
        <v>186</v>
      </c>
      <c r="M5552" s="25" t="s">
        <v>171</v>
      </c>
      <c r="N5552" s="28" t="n">
        <v>550</v>
      </c>
      <c r="O5552" s="25" t="s">
        <v>54</v>
      </c>
      <c r="P5552" s="29" t="n">
        <v>43039</v>
      </c>
      <c r="Q5552" s="29" t="n">
        <v>43047</v>
      </c>
      <c r="R5552" s="28" t="n">
        <v>450</v>
      </c>
      <c r="S5552" s="28" t="n">
        <f aca="false">IF(O5552="Won",R5552,IF(O5552="Lost",0,N5552))</f>
        <v>450</v>
      </c>
      <c r="T5552" s="30" t="n">
        <f aca="false">IF(AND(P5552&lt;&gt;"",Q5552&lt;&gt;""),Q5552-P5552,"")</f>
        <v>8</v>
      </c>
      <c r="U5552" s="30" t="str">
        <f aca="false">IF(AND(O5552="Engaging",P5552&lt;&gt;""),'Leia-me'!$B$5-P5552,"")</f>
        <v/>
      </c>
      <c r="V5552" s="25" t="str">
        <f aca="false">IF(O5552&lt;&gt;"Engaging","",IF(U5552&lt;='Leia-me'!$B$6,"Saudável",IF(U5552&lt;='Leia-me'!$B$7,"Esfriando",IF(U5552&lt;='Leia-me'!$B$8,"Última chance","Zumbi"))))</f>
        <v/>
      </c>
      <c r="W5552" s="25" t="n">
        <f aca="false">IF(O5552="Won",1,IF(O5552="Lost",0,""))</f>
        <v>1</v>
      </c>
      <c r="Y5552" s="25" t="str">
        <f aca="false">IF(E5552="","Sim","")</f>
        <v/>
      </c>
    </row>
    <row r="5553" customFormat="false" ht="15" hidden="false" customHeight="false" outlineLevel="0" collapsed="false">
      <c r="A5553" s="25" t="s">
        <v>5816</v>
      </c>
      <c r="B5553" s="25" t="s">
        <v>84</v>
      </c>
      <c r="C5553" s="25" t="s">
        <v>93</v>
      </c>
      <c r="D5553" s="25" t="s">
        <v>96</v>
      </c>
      <c r="E5553" s="25" t="s">
        <v>445</v>
      </c>
      <c r="F5553" s="25" t="s">
        <v>192</v>
      </c>
      <c r="G5553" s="26" t="n">
        <v>987.39</v>
      </c>
      <c r="H5553" s="27" t="n">
        <v>2253</v>
      </c>
      <c r="I5553" s="25" t="s">
        <v>147</v>
      </c>
      <c r="K5553" s="25" t="n">
        <v>2002</v>
      </c>
      <c r="L5553" s="25" t="s">
        <v>186</v>
      </c>
      <c r="M5553" s="25" t="s">
        <v>171</v>
      </c>
      <c r="N5553" s="28" t="n">
        <v>550</v>
      </c>
      <c r="O5553" s="25" t="s">
        <v>54</v>
      </c>
      <c r="P5553" s="29" t="n">
        <v>43041</v>
      </c>
      <c r="Q5553" s="29" t="n">
        <v>43067</v>
      </c>
      <c r="R5553" s="28" t="n">
        <v>532</v>
      </c>
      <c r="S5553" s="28" t="n">
        <f aca="false">IF(O5553="Won",R5553,IF(O5553="Lost",0,N5553))</f>
        <v>532</v>
      </c>
      <c r="T5553" s="30" t="n">
        <f aca="false">IF(AND(P5553&lt;&gt;"",Q5553&lt;&gt;""),Q5553-P5553,"")</f>
        <v>26</v>
      </c>
      <c r="U5553" s="30" t="str">
        <f aca="false">IF(AND(O5553="Engaging",P5553&lt;&gt;""),'Leia-me'!$B$5-P5553,"")</f>
        <v/>
      </c>
      <c r="V5553" s="25" t="str">
        <f aca="false">IF(O5553&lt;&gt;"Engaging","",IF(U5553&lt;='Leia-me'!$B$6,"Saudável",IF(U5553&lt;='Leia-me'!$B$7,"Esfriando",IF(U5553&lt;='Leia-me'!$B$8,"Última chance","Zumbi"))))</f>
        <v/>
      </c>
      <c r="W5553" s="25" t="n">
        <f aca="false">IF(O5553="Won",1,IF(O5553="Lost",0,""))</f>
        <v>1</v>
      </c>
      <c r="Y5553" s="25" t="str">
        <f aca="false">IF(E5553="","Sim","")</f>
        <v/>
      </c>
    </row>
    <row r="5554" customFormat="false" ht="15" hidden="false" customHeight="false" outlineLevel="0" collapsed="false">
      <c r="A5554" s="25" t="s">
        <v>5817</v>
      </c>
      <c r="B5554" s="25" t="s">
        <v>84</v>
      </c>
      <c r="C5554" s="25" t="s">
        <v>93</v>
      </c>
      <c r="D5554" s="25" t="s">
        <v>96</v>
      </c>
      <c r="E5554" s="25" t="s">
        <v>1371</v>
      </c>
      <c r="F5554" s="25" t="s">
        <v>185</v>
      </c>
      <c r="G5554" s="26" t="n">
        <v>40.79</v>
      </c>
      <c r="H5554" s="27" t="n">
        <v>142</v>
      </c>
      <c r="I5554" s="25" t="s">
        <v>1372</v>
      </c>
      <c r="K5554" s="25" t="n">
        <v>2011</v>
      </c>
      <c r="L5554" s="25" t="s">
        <v>186</v>
      </c>
      <c r="M5554" s="25" t="s">
        <v>171</v>
      </c>
      <c r="N5554" s="28" t="n">
        <v>550</v>
      </c>
      <c r="O5554" s="25" t="s">
        <v>55</v>
      </c>
      <c r="P5554" s="29" t="n">
        <v>43048</v>
      </c>
      <c r="Q5554" s="29" t="n">
        <v>43052</v>
      </c>
      <c r="R5554" s="28" t="n">
        <v>0</v>
      </c>
      <c r="S5554" s="28" t="n">
        <f aca="false">IF(O5554="Won",R5554,IF(O5554="Lost",0,N5554))</f>
        <v>0</v>
      </c>
      <c r="T5554" s="30" t="n">
        <f aca="false">IF(AND(P5554&lt;&gt;"",Q5554&lt;&gt;""),Q5554-P5554,"")</f>
        <v>4</v>
      </c>
      <c r="U5554" s="30" t="str">
        <f aca="false">IF(AND(O5554="Engaging",P5554&lt;&gt;""),'Leia-me'!$B$5-P5554,"")</f>
        <v/>
      </c>
      <c r="V5554" s="25" t="str">
        <f aca="false">IF(O5554&lt;&gt;"Engaging","",IF(U5554&lt;='Leia-me'!$B$6,"Saudável",IF(U5554&lt;='Leia-me'!$B$7,"Esfriando",IF(U5554&lt;='Leia-me'!$B$8,"Última chance","Zumbi"))))</f>
        <v/>
      </c>
      <c r="W5554" s="25" t="n">
        <f aca="false">IF(O5554="Won",1,IF(O5554="Lost",0,""))</f>
        <v>0</v>
      </c>
      <c r="Y5554" s="25" t="str">
        <f aca="false">IF(E5554="","Sim","")</f>
        <v/>
      </c>
    </row>
    <row r="5555" customFormat="false" ht="15" hidden="false" customHeight="false" outlineLevel="0" collapsed="false">
      <c r="A5555" s="25" t="s">
        <v>5818</v>
      </c>
      <c r="B5555" s="25" t="s">
        <v>84</v>
      </c>
      <c r="C5555" s="25" t="s">
        <v>93</v>
      </c>
      <c r="D5555" s="25" t="s">
        <v>96</v>
      </c>
      <c r="E5555" s="25" t="s">
        <v>1795</v>
      </c>
      <c r="F5555" s="25" t="s">
        <v>177</v>
      </c>
      <c r="G5555" s="26" t="n">
        <v>355.23</v>
      </c>
      <c r="H5555" s="27" t="n">
        <v>853</v>
      </c>
      <c r="I5555" s="25" t="s">
        <v>147</v>
      </c>
      <c r="K5555" s="25" t="n">
        <v>1994</v>
      </c>
      <c r="L5555" s="25" t="s">
        <v>170</v>
      </c>
      <c r="M5555" s="25" t="s">
        <v>171</v>
      </c>
      <c r="N5555" s="28" t="n">
        <v>1096</v>
      </c>
      <c r="O5555" s="25" t="s">
        <v>55</v>
      </c>
      <c r="P5555" s="29" t="n">
        <v>43050</v>
      </c>
      <c r="Q5555" s="29" t="n">
        <v>43057</v>
      </c>
      <c r="R5555" s="28" t="n">
        <v>0</v>
      </c>
      <c r="S5555" s="28" t="n">
        <f aca="false">IF(O5555="Won",R5555,IF(O5555="Lost",0,N5555))</f>
        <v>0</v>
      </c>
      <c r="T5555" s="30" t="n">
        <f aca="false">IF(AND(P5555&lt;&gt;"",Q5555&lt;&gt;""),Q5555-P5555,"")</f>
        <v>7</v>
      </c>
      <c r="U5555" s="30" t="str">
        <f aca="false">IF(AND(O5555="Engaging",P5555&lt;&gt;""),'Leia-me'!$B$5-P5555,"")</f>
        <v/>
      </c>
      <c r="V5555" s="25" t="str">
        <f aca="false">IF(O5555&lt;&gt;"Engaging","",IF(U5555&lt;='Leia-me'!$B$6,"Saudável",IF(U5555&lt;='Leia-me'!$B$7,"Esfriando",IF(U5555&lt;='Leia-me'!$B$8,"Última chance","Zumbi"))))</f>
        <v/>
      </c>
      <c r="W5555" s="25" t="n">
        <f aca="false">IF(O5555="Won",1,IF(O5555="Lost",0,""))</f>
        <v>0</v>
      </c>
      <c r="Y5555" s="25" t="str">
        <f aca="false">IF(E5555="","Sim","")</f>
        <v/>
      </c>
    </row>
    <row r="5556" customFormat="false" ht="15" hidden="false" customHeight="false" outlineLevel="0" collapsed="false">
      <c r="A5556" s="25" t="s">
        <v>5819</v>
      </c>
      <c r="B5556" s="25" t="s">
        <v>84</v>
      </c>
      <c r="C5556" s="25" t="s">
        <v>93</v>
      </c>
      <c r="D5556" s="25" t="s">
        <v>96</v>
      </c>
      <c r="E5556" s="25" t="s">
        <v>193</v>
      </c>
      <c r="F5556" s="25" t="s">
        <v>185</v>
      </c>
      <c r="G5556" s="26" t="n">
        <v>1100.04</v>
      </c>
      <c r="H5556" s="27" t="n">
        <v>2822</v>
      </c>
      <c r="I5556" s="25" t="s">
        <v>147</v>
      </c>
      <c r="K5556" s="25" t="n">
        <v>1996</v>
      </c>
      <c r="L5556" s="25" t="s">
        <v>1834</v>
      </c>
      <c r="M5556" s="25" t="s">
        <v>171</v>
      </c>
      <c r="N5556" s="28" t="n">
        <v>4821</v>
      </c>
      <c r="O5556" s="25" t="s">
        <v>54</v>
      </c>
      <c r="P5556" s="29" t="n">
        <v>43054</v>
      </c>
      <c r="Q5556" s="29" t="n">
        <v>43096</v>
      </c>
      <c r="R5556" s="28" t="n">
        <v>4980</v>
      </c>
      <c r="S5556" s="28" t="n">
        <f aca="false">IF(O5556="Won",R5556,IF(O5556="Lost",0,N5556))</f>
        <v>4980</v>
      </c>
      <c r="T5556" s="30" t="n">
        <f aca="false">IF(AND(P5556&lt;&gt;"",Q5556&lt;&gt;""),Q5556-P5556,"")</f>
        <v>42</v>
      </c>
      <c r="U5556" s="30" t="str">
        <f aca="false">IF(AND(O5556="Engaging",P5556&lt;&gt;""),'Leia-me'!$B$5-P5556,"")</f>
        <v/>
      </c>
      <c r="V5556" s="25" t="str">
        <f aca="false">IF(O5556&lt;&gt;"Engaging","",IF(U5556&lt;='Leia-me'!$B$6,"Saudável",IF(U5556&lt;='Leia-me'!$B$7,"Esfriando",IF(U5556&lt;='Leia-me'!$B$8,"Última chance","Zumbi"))))</f>
        <v/>
      </c>
      <c r="W5556" s="25" t="n">
        <f aca="false">IF(O5556="Won",1,IF(O5556="Lost",0,""))</f>
        <v>1</v>
      </c>
      <c r="X5556" s="25" t="s">
        <v>1835</v>
      </c>
      <c r="Y5556" s="25" t="str">
        <f aca="false">IF(E5556="","Sim","")</f>
        <v/>
      </c>
    </row>
    <row r="5557" customFormat="false" ht="15" hidden="false" customHeight="false" outlineLevel="0" collapsed="false">
      <c r="A5557" s="25" t="s">
        <v>5820</v>
      </c>
      <c r="B5557" s="25" t="s">
        <v>84</v>
      </c>
      <c r="C5557" s="25" t="s">
        <v>93</v>
      </c>
      <c r="D5557" s="25" t="s">
        <v>96</v>
      </c>
      <c r="E5557" s="25" t="s">
        <v>463</v>
      </c>
      <c r="F5557" s="25" t="s">
        <v>211</v>
      </c>
      <c r="G5557" s="26" t="n">
        <v>2261.05</v>
      </c>
      <c r="H5557" s="27" t="n">
        <v>3851</v>
      </c>
      <c r="I5557" s="25" t="s">
        <v>147</v>
      </c>
      <c r="K5557" s="25" t="n">
        <v>2005</v>
      </c>
      <c r="L5557" s="25" t="s">
        <v>160</v>
      </c>
      <c r="M5557" s="25" t="s">
        <v>149</v>
      </c>
      <c r="N5557" s="28" t="n">
        <v>3393</v>
      </c>
      <c r="O5557" s="25" t="s">
        <v>54</v>
      </c>
      <c r="P5557" s="29" t="n">
        <v>43056</v>
      </c>
      <c r="Q5557" s="29" t="n">
        <v>43068</v>
      </c>
      <c r="R5557" s="28" t="n">
        <v>3644</v>
      </c>
      <c r="S5557" s="28" t="n">
        <f aca="false">IF(O5557="Won",R5557,IF(O5557="Lost",0,N5557))</f>
        <v>3644</v>
      </c>
      <c r="T5557" s="30" t="n">
        <f aca="false">IF(AND(P5557&lt;&gt;"",Q5557&lt;&gt;""),Q5557-P5557,"")</f>
        <v>12</v>
      </c>
      <c r="U5557" s="30" t="str">
        <f aca="false">IF(AND(O5557="Engaging",P5557&lt;&gt;""),'Leia-me'!$B$5-P5557,"")</f>
        <v/>
      </c>
      <c r="V5557" s="25" t="str">
        <f aca="false">IF(O5557&lt;&gt;"Engaging","",IF(U5557&lt;='Leia-me'!$B$6,"Saudável",IF(U5557&lt;='Leia-me'!$B$7,"Esfriando",IF(U5557&lt;='Leia-me'!$B$8,"Última chance","Zumbi"))))</f>
        <v/>
      </c>
      <c r="W5557" s="25" t="n">
        <f aca="false">IF(O5557="Won",1,IF(O5557="Lost",0,""))</f>
        <v>1</v>
      </c>
      <c r="Y5557" s="25" t="str">
        <f aca="false">IF(E5557="","Sim","")</f>
        <v/>
      </c>
    </row>
    <row r="5558" customFormat="false" ht="15" hidden="false" customHeight="false" outlineLevel="0" collapsed="false">
      <c r="A5558" s="25" t="s">
        <v>5821</v>
      </c>
      <c r="B5558" s="25" t="s">
        <v>84</v>
      </c>
      <c r="C5558" s="25" t="s">
        <v>93</v>
      </c>
      <c r="D5558" s="25" t="s">
        <v>96</v>
      </c>
      <c r="E5558" s="25" t="s">
        <v>494</v>
      </c>
      <c r="F5558" s="25" t="s">
        <v>192</v>
      </c>
      <c r="G5558" s="26" t="n">
        <v>11698.03</v>
      </c>
      <c r="H5558" s="27" t="n">
        <v>34288</v>
      </c>
      <c r="I5558" s="25" t="s">
        <v>147</v>
      </c>
      <c r="K5558" s="25" t="n">
        <v>1982</v>
      </c>
      <c r="L5558" s="25" t="s">
        <v>178</v>
      </c>
      <c r="M5558" s="25" t="s">
        <v>171</v>
      </c>
      <c r="N5558" s="28" t="n">
        <v>5482</v>
      </c>
      <c r="O5558" s="25" t="s">
        <v>54</v>
      </c>
      <c r="P5558" s="29" t="n">
        <v>43058</v>
      </c>
      <c r="Q5558" s="29" t="n">
        <v>43067</v>
      </c>
      <c r="R5558" s="28" t="n">
        <v>6540</v>
      </c>
      <c r="S5558" s="28" t="n">
        <f aca="false">IF(O5558="Won",R5558,IF(O5558="Lost",0,N5558))</f>
        <v>6540</v>
      </c>
      <c r="T5558" s="30" t="n">
        <f aca="false">IF(AND(P5558&lt;&gt;"",Q5558&lt;&gt;""),Q5558-P5558,"")</f>
        <v>9</v>
      </c>
      <c r="U5558" s="30" t="str">
        <f aca="false">IF(AND(O5558="Engaging",P5558&lt;&gt;""),'Leia-me'!$B$5-P5558,"")</f>
        <v/>
      </c>
      <c r="V5558" s="25" t="str">
        <f aca="false">IF(O5558&lt;&gt;"Engaging","",IF(U5558&lt;='Leia-me'!$B$6,"Saudável",IF(U5558&lt;='Leia-me'!$B$7,"Esfriando",IF(U5558&lt;='Leia-me'!$B$8,"Última chance","Zumbi"))))</f>
        <v/>
      </c>
      <c r="W5558" s="25" t="n">
        <f aca="false">IF(O5558="Won",1,IF(O5558="Lost",0,""))</f>
        <v>1</v>
      </c>
      <c r="Y5558" s="25" t="str">
        <f aca="false">IF(E5558="","Sim","")</f>
        <v/>
      </c>
    </row>
    <row r="5559" customFormat="false" ht="15" hidden="false" customHeight="false" outlineLevel="0" collapsed="false">
      <c r="A5559" s="25" t="s">
        <v>5822</v>
      </c>
      <c r="B5559" s="25" t="s">
        <v>84</v>
      </c>
      <c r="C5559" s="25" t="s">
        <v>93</v>
      </c>
      <c r="D5559" s="25" t="s">
        <v>96</v>
      </c>
      <c r="E5559" s="25" t="s">
        <v>445</v>
      </c>
      <c r="F5559" s="25" t="s">
        <v>192</v>
      </c>
      <c r="G5559" s="26" t="n">
        <v>987.39</v>
      </c>
      <c r="H5559" s="27" t="n">
        <v>2253</v>
      </c>
      <c r="I5559" s="25" t="s">
        <v>147</v>
      </c>
      <c r="K5559" s="25" t="n">
        <v>2002</v>
      </c>
      <c r="L5559" s="25" t="s">
        <v>1834</v>
      </c>
      <c r="M5559" s="25" t="s">
        <v>171</v>
      </c>
      <c r="N5559" s="28" t="n">
        <v>4821</v>
      </c>
      <c r="O5559" s="25" t="s">
        <v>54</v>
      </c>
      <c r="P5559" s="29" t="n">
        <v>43060</v>
      </c>
      <c r="Q5559" s="29" t="n">
        <v>43079</v>
      </c>
      <c r="R5559" s="28" t="n">
        <v>5466</v>
      </c>
      <c r="S5559" s="28" t="n">
        <f aca="false">IF(O5559="Won",R5559,IF(O5559="Lost",0,N5559))</f>
        <v>5466</v>
      </c>
      <c r="T5559" s="30" t="n">
        <f aca="false">IF(AND(P5559&lt;&gt;"",Q5559&lt;&gt;""),Q5559-P5559,"")</f>
        <v>19</v>
      </c>
      <c r="U5559" s="30" t="str">
        <f aca="false">IF(AND(O5559="Engaging",P5559&lt;&gt;""),'Leia-me'!$B$5-P5559,"")</f>
        <v/>
      </c>
      <c r="V5559" s="25" t="str">
        <f aca="false">IF(O5559&lt;&gt;"Engaging","",IF(U5559&lt;='Leia-me'!$B$6,"Saudável",IF(U5559&lt;='Leia-me'!$B$7,"Esfriando",IF(U5559&lt;='Leia-me'!$B$8,"Última chance","Zumbi"))))</f>
        <v/>
      </c>
      <c r="W5559" s="25" t="n">
        <f aca="false">IF(O5559="Won",1,IF(O5559="Lost",0,""))</f>
        <v>1</v>
      </c>
      <c r="X5559" s="25" t="s">
        <v>1835</v>
      </c>
      <c r="Y5559" s="25" t="str">
        <f aca="false">IF(E5559="","Sim","")</f>
        <v/>
      </c>
    </row>
    <row r="5560" customFormat="false" ht="15" hidden="false" customHeight="false" outlineLevel="0" collapsed="false">
      <c r="A5560" s="25" t="s">
        <v>5823</v>
      </c>
      <c r="B5560" s="25" t="s">
        <v>84</v>
      </c>
      <c r="C5560" s="25" t="s">
        <v>93</v>
      </c>
      <c r="D5560" s="25" t="s">
        <v>96</v>
      </c>
      <c r="E5560" s="25" t="s">
        <v>1690</v>
      </c>
      <c r="F5560" s="25" t="s">
        <v>211</v>
      </c>
      <c r="G5560" s="26" t="n">
        <v>2520.83</v>
      </c>
      <c r="H5560" s="27" t="n">
        <v>3502</v>
      </c>
      <c r="I5560" s="25" t="s">
        <v>147</v>
      </c>
      <c r="K5560" s="25" t="n">
        <v>1990</v>
      </c>
      <c r="L5560" s="25" t="s">
        <v>170</v>
      </c>
      <c r="M5560" s="25" t="s">
        <v>171</v>
      </c>
      <c r="N5560" s="28" t="n">
        <v>1096</v>
      </c>
      <c r="O5560" s="25" t="s">
        <v>54</v>
      </c>
      <c r="P5560" s="29" t="n">
        <v>43067</v>
      </c>
      <c r="Q5560" s="29" t="n">
        <v>43078</v>
      </c>
      <c r="R5560" s="28" t="n">
        <v>1131</v>
      </c>
      <c r="S5560" s="28" t="n">
        <f aca="false">IF(O5560="Won",R5560,IF(O5560="Lost",0,N5560))</f>
        <v>1131</v>
      </c>
      <c r="T5560" s="30" t="n">
        <f aca="false">IF(AND(P5560&lt;&gt;"",Q5560&lt;&gt;""),Q5560-P5560,"")</f>
        <v>11</v>
      </c>
      <c r="U5560" s="30" t="str">
        <f aca="false">IF(AND(O5560="Engaging",P5560&lt;&gt;""),'Leia-me'!$B$5-P5560,"")</f>
        <v/>
      </c>
      <c r="V5560" s="25" t="str">
        <f aca="false">IF(O5560&lt;&gt;"Engaging","",IF(U5560&lt;='Leia-me'!$B$6,"Saudável",IF(U5560&lt;='Leia-me'!$B$7,"Esfriando",IF(U5560&lt;='Leia-me'!$B$8,"Última chance","Zumbi"))))</f>
        <v/>
      </c>
      <c r="W5560" s="25" t="n">
        <f aca="false">IF(O5560="Won",1,IF(O5560="Lost",0,""))</f>
        <v>1</v>
      </c>
      <c r="Y5560" s="25" t="str">
        <f aca="false">IF(E5560="","Sim","")</f>
        <v/>
      </c>
    </row>
    <row r="5561" customFormat="false" ht="15" hidden="false" customHeight="false" outlineLevel="0" collapsed="false">
      <c r="A5561" s="25" t="s">
        <v>5824</v>
      </c>
      <c r="B5561" s="25" t="s">
        <v>84</v>
      </c>
      <c r="C5561" s="25" t="s">
        <v>93</v>
      </c>
      <c r="D5561" s="25" t="s">
        <v>96</v>
      </c>
      <c r="E5561" s="25" t="s">
        <v>1090</v>
      </c>
      <c r="F5561" s="25" t="s">
        <v>155</v>
      </c>
      <c r="G5561" s="26" t="n">
        <v>6395.05</v>
      </c>
      <c r="H5561" s="27" t="n">
        <v>20275</v>
      </c>
      <c r="I5561" s="25" t="s">
        <v>147</v>
      </c>
      <c r="K5561" s="25" t="n">
        <v>1994</v>
      </c>
      <c r="L5561" s="25" t="s">
        <v>178</v>
      </c>
      <c r="M5561" s="25" t="s">
        <v>171</v>
      </c>
      <c r="N5561" s="28" t="n">
        <v>5482</v>
      </c>
      <c r="O5561" s="25" t="s">
        <v>54</v>
      </c>
      <c r="P5561" s="29" t="n">
        <v>43069</v>
      </c>
      <c r="Q5561" s="29" t="n">
        <v>43083</v>
      </c>
      <c r="R5561" s="28" t="n">
        <v>5204</v>
      </c>
      <c r="S5561" s="28" t="n">
        <f aca="false">IF(O5561="Won",R5561,IF(O5561="Lost",0,N5561))</f>
        <v>5204</v>
      </c>
      <c r="T5561" s="30" t="n">
        <f aca="false">IF(AND(P5561&lt;&gt;"",Q5561&lt;&gt;""),Q5561-P5561,"")</f>
        <v>14</v>
      </c>
      <c r="U5561" s="30" t="str">
        <f aca="false">IF(AND(O5561="Engaging",P5561&lt;&gt;""),'Leia-me'!$B$5-P5561,"")</f>
        <v/>
      </c>
      <c r="V5561" s="25" t="str">
        <f aca="false">IF(O5561&lt;&gt;"Engaging","",IF(U5561&lt;='Leia-me'!$B$6,"Saudável",IF(U5561&lt;='Leia-me'!$B$7,"Esfriando",IF(U5561&lt;='Leia-me'!$B$8,"Última chance","Zumbi"))))</f>
        <v/>
      </c>
      <c r="W5561" s="25" t="n">
        <f aca="false">IF(O5561="Won",1,IF(O5561="Lost",0,""))</f>
        <v>1</v>
      </c>
      <c r="Y5561" s="25" t="str">
        <f aca="false">IF(E5561="","Sim","")</f>
        <v/>
      </c>
    </row>
    <row r="5562" customFormat="false" ht="15" hidden="false" customHeight="false" outlineLevel="0" collapsed="false">
      <c r="A5562" s="25" t="s">
        <v>5825</v>
      </c>
      <c r="B5562" s="25" t="s">
        <v>84</v>
      </c>
      <c r="C5562" s="25" t="s">
        <v>93</v>
      </c>
      <c r="D5562" s="25" t="s">
        <v>96</v>
      </c>
      <c r="E5562" s="25" t="s">
        <v>661</v>
      </c>
      <c r="F5562" s="25" t="s">
        <v>146</v>
      </c>
      <c r="G5562" s="26" t="n">
        <v>251.41</v>
      </c>
      <c r="H5562" s="27" t="n">
        <v>495</v>
      </c>
      <c r="I5562" s="25" t="s">
        <v>147</v>
      </c>
      <c r="K5562" s="25" t="n">
        <v>1999</v>
      </c>
      <c r="L5562" s="25" t="s">
        <v>170</v>
      </c>
      <c r="M5562" s="25" t="s">
        <v>171</v>
      </c>
      <c r="N5562" s="28" t="n">
        <v>1096</v>
      </c>
      <c r="O5562" s="25" t="s">
        <v>55</v>
      </c>
      <c r="P5562" s="29" t="n">
        <v>43071</v>
      </c>
      <c r="Q5562" s="29" t="n">
        <v>43081</v>
      </c>
      <c r="R5562" s="28" t="n">
        <v>0</v>
      </c>
      <c r="S5562" s="28" t="n">
        <f aca="false">IF(O5562="Won",R5562,IF(O5562="Lost",0,N5562))</f>
        <v>0</v>
      </c>
      <c r="T5562" s="30" t="n">
        <f aca="false">IF(AND(P5562&lt;&gt;"",Q5562&lt;&gt;""),Q5562-P5562,"")</f>
        <v>10</v>
      </c>
      <c r="U5562" s="30" t="str">
        <f aca="false">IF(AND(O5562="Engaging",P5562&lt;&gt;""),'Leia-me'!$B$5-P5562,"")</f>
        <v/>
      </c>
      <c r="V5562" s="25" t="str">
        <f aca="false">IF(O5562&lt;&gt;"Engaging","",IF(U5562&lt;='Leia-me'!$B$6,"Saudável",IF(U5562&lt;='Leia-me'!$B$7,"Esfriando",IF(U5562&lt;='Leia-me'!$B$8,"Última chance","Zumbi"))))</f>
        <v/>
      </c>
      <c r="W5562" s="25" t="n">
        <f aca="false">IF(O5562="Won",1,IF(O5562="Lost",0,""))</f>
        <v>0</v>
      </c>
      <c r="Y5562" s="25" t="str">
        <f aca="false">IF(E5562="","Sim","")</f>
        <v/>
      </c>
    </row>
    <row r="5563" customFormat="false" ht="15" hidden="false" customHeight="false" outlineLevel="0" collapsed="false">
      <c r="A5563" s="25" t="s">
        <v>5826</v>
      </c>
      <c r="B5563" s="25" t="s">
        <v>84</v>
      </c>
      <c r="C5563" s="25" t="s">
        <v>93</v>
      </c>
      <c r="D5563" s="25" t="s">
        <v>96</v>
      </c>
      <c r="E5563" s="25" t="s">
        <v>3511</v>
      </c>
      <c r="F5563" s="25" t="s">
        <v>168</v>
      </c>
      <c r="G5563" s="26" t="n">
        <v>1197.44</v>
      </c>
      <c r="H5563" s="27" t="n">
        <v>2570</v>
      </c>
      <c r="I5563" s="25" t="s">
        <v>147</v>
      </c>
      <c r="K5563" s="25" t="n">
        <v>1999</v>
      </c>
      <c r="L5563" s="25" t="s">
        <v>170</v>
      </c>
      <c r="M5563" s="25" t="s">
        <v>171</v>
      </c>
      <c r="N5563" s="28" t="n">
        <v>1096</v>
      </c>
      <c r="O5563" s="25" t="s">
        <v>55</v>
      </c>
      <c r="P5563" s="29" t="n">
        <v>43071</v>
      </c>
      <c r="Q5563" s="29" t="n">
        <v>43080</v>
      </c>
      <c r="R5563" s="28" t="n">
        <v>0</v>
      </c>
      <c r="S5563" s="28" t="n">
        <f aca="false">IF(O5563="Won",R5563,IF(O5563="Lost",0,N5563))</f>
        <v>0</v>
      </c>
      <c r="T5563" s="30" t="n">
        <f aca="false">IF(AND(P5563&lt;&gt;"",Q5563&lt;&gt;""),Q5563-P5563,"")</f>
        <v>9</v>
      </c>
      <c r="U5563" s="30" t="str">
        <f aca="false">IF(AND(O5563="Engaging",P5563&lt;&gt;""),'Leia-me'!$B$5-P5563,"")</f>
        <v/>
      </c>
      <c r="V5563" s="25" t="str">
        <f aca="false">IF(O5563&lt;&gt;"Engaging","",IF(U5563&lt;='Leia-me'!$B$6,"Saudável",IF(U5563&lt;='Leia-me'!$B$7,"Esfriando",IF(U5563&lt;='Leia-me'!$B$8,"Última chance","Zumbi"))))</f>
        <v/>
      </c>
      <c r="W5563" s="25" t="n">
        <f aca="false">IF(O5563="Won",1,IF(O5563="Lost",0,""))</f>
        <v>0</v>
      </c>
      <c r="Y5563" s="25" t="str">
        <f aca="false">IF(E5563="","Sim","")</f>
        <v/>
      </c>
    </row>
    <row r="5564" customFormat="false" ht="15" hidden="false" customHeight="false" outlineLevel="0" collapsed="false">
      <c r="A5564" s="25" t="s">
        <v>5827</v>
      </c>
      <c r="B5564" s="25" t="s">
        <v>84</v>
      </c>
      <c r="C5564" s="25" t="s">
        <v>93</v>
      </c>
      <c r="D5564" s="25" t="s">
        <v>96</v>
      </c>
      <c r="E5564" s="25" t="s">
        <v>3511</v>
      </c>
      <c r="F5564" s="25" t="s">
        <v>168</v>
      </c>
      <c r="G5564" s="26" t="n">
        <v>1197.44</v>
      </c>
      <c r="H5564" s="27" t="n">
        <v>2570</v>
      </c>
      <c r="I5564" s="25" t="s">
        <v>147</v>
      </c>
      <c r="K5564" s="25" t="n">
        <v>1999</v>
      </c>
      <c r="L5564" s="25" t="s">
        <v>186</v>
      </c>
      <c r="M5564" s="25" t="s">
        <v>171</v>
      </c>
      <c r="N5564" s="28" t="n">
        <v>550</v>
      </c>
      <c r="O5564" s="25" t="s">
        <v>54</v>
      </c>
      <c r="P5564" s="29" t="n">
        <v>43075</v>
      </c>
      <c r="Q5564" s="29" t="n">
        <v>43092</v>
      </c>
      <c r="R5564" s="28" t="n">
        <v>698</v>
      </c>
      <c r="S5564" s="28" t="n">
        <f aca="false">IF(O5564="Won",R5564,IF(O5564="Lost",0,N5564))</f>
        <v>698</v>
      </c>
      <c r="T5564" s="30" t="n">
        <f aca="false">IF(AND(P5564&lt;&gt;"",Q5564&lt;&gt;""),Q5564-P5564,"")</f>
        <v>17</v>
      </c>
      <c r="U5564" s="30" t="str">
        <f aca="false">IF(AND(O5564="Engaging",P5564&lt;&gt;""),'Leia-me'!$B$5-P5564,"")</f>
        <v/>
      </c>
      <c r="V5564" s="25" t="str">
        <f aca="false">IF(O5564&lt;&gt;"Engaging","",IF(U5564&lt;='Leia-me'!$B$6,"Saudável",IF(U5564&lt;='Leia-me'!$B$7,"Esfriando",IF(U5564&lt;='Leia-me'!$B$8,"Última chance","Zumbi"))))</f>
        <v/>
      </c>
      <c r="W5564" s="25" t="n">
        <f aca="false">IF(O5564="Won",1,IF(O5564="Lost",0,""))</f>
        <v>1</v>
      </c>
      <c r="Y5564" s="25" t="str">
        <f aca="false">IF(E5564="","Sim","")</f>
        <v/>
      </c>
    </row>
    <row r="5565" customFormat="false" ht="15" hidden="false" customHeight="false" outlineLevel="0" collapsed="false">
      <c r="A5565" s="25" t="s">
        <v>5828</v>
      </c>
      <c r="B5565" s="25" t="s">
        <v>84</v>
      </c>
      <c r="C5565" s="25" t="s">
        <v>93</v>
      </c>
      <c r="D5565" s="25" t="s">
        <v>96</v>
      </c>
      <c r="E5565" s="25" t="s">
        <v>463</v>
      </c>
      <c r="F5565" s="25" t="s">
        <v>211</v>
      </c>
      <c r="G5565" s="26" t="n">
        <v>2261.05</v>
      </c>
      <c r="H5565" s="27" t="n">
        <v>3851</v>
      </c>
      <c r="I5565" s="25" t="s">
        <v>147</v>
      </c>
      <c r="K5565" s="25" t="n">
        <v>2005</v>
      </c>
      <c r="L5565" s="25" t="s">
        <v>186</v>
      </c>
      <c r="M5565" s="25" t="s">
        <v>171</v>
      </c>
      <c r="N5565" s="28" t="n">
        <v>550</v>
      </c>
      <c r="O5565" s="25" t="s">
        <v>54</v>
      </c>
      <c r="P5565" s="29" t="n">
        <v>43075</v>
      </c>
      <c r="Q5565" s="29" t="n">
        <v>43099</v>
      </c>
      <c r="R5565" s="28" t="n">
        <v>481</v>
      </c>
      <c r="S5565" s="28" t="n">
        <f aca="false">IF(O5565="Won",R5565,IF(O5565="Lost",0,N5565))</f>
        <v>481</v>
      </c>
      <c r="T5565" s="30" t="n">
        <f aca="false">IF(AND(P5565&lt;&gt;"",Q5565&lt;&gt;""),Q5565-P5565,"")</f>
        <v>24</v>
      </c>
      <c r="U5565" s="30" t="str">
        <f aca="false">IF(AND(O5565="Engaging",P5565&lt;&gt;""),'Leia-me'!$B$5-P5565,"")</f>
        <v/>
      </c>
      <c r="V5565" s="25" t="str">
        <f aca="false">IF(O5565&lt;&gt;"Engaging","",IF(U5565&lt;='Leia-me'!$B$6,"Saudável",IF(U5565&lt;='Leia-me'!$B$7,"Esfriando",IF(U5565&lt;='Leia-me'!$B$8,"Última chance","Zumbi"))))</f>
        <v/>
      </c>
      <c r="W5565" s="25" t="n">
        <f aca="false">IF(O5565="Won",1,IF(O5565="Lost",0,""))</f>
        <v>1</v>
      </c>
      <c r="Y5565" s="25" t="str">
        <f aca="false">IF(E5565="","Sim","")</f>
        <v/>
      </c>
    </row>
    <row r="5566" customFormat="false" ht="15" hidden="false" customHeight="false" outlineLevel="0" collapsed="false">
      <c r="A5566" s="25" t="s">
        <v>5829</v>
      </c>
      <c r="B5566" s="25" t="s">
        <v>84</v>
      </c>
      <c r="C5566" s="25" t="s">
        <v>93</v>
      </c>
      <c r="D5566" s="25" t="s">
        <v>96</v>
      </c>
      <c r="E5566" s="25" t="s">
        <v>639</v>
      </c>
      <c r="F5566" s="25" t="s">
        <v>211</v>
      </c>
      <c r="G5566" s="26" t="n">
        <v>1419.98</v>
      </c>
      <c r="H5566" s="27" t="n">
        <v>4018</v>
      </c>
      <c r="I5566" s="25" t="s">
        <v>147</v>
      </c>
      <c r="K5566" s="25" t="n">
        <v>2003</v>
      </c>
      <c r="L5566" s="25" t="s">
        <v>1834</v>
      </c>
      <c r="M5566" s="25" t="s">
        <v>171</v>
      </c>
      <c r="N5566" s="28" t="n">
        <v>4821</v>
      </c>
      <c r="O5566" s="25" t="s">
        <v>55</v>
      </c>
      <c r="P5566" s="29" t="n">
        <v>43077</v>
      </c>
      <c r="Q5566" s="29" t="n">
        <v>43091</v>
      </c>
      <c r="R5566" s="28" t="n">
        <v>0</v>
      </c>
      <c r="S5566" s="28" t="n">
        <f aca="false">IF(O5566="Won",R5566,IF(O5566="Lost",0,N5566))</f>
        <v>0</v>
      </c>
      <c r="T5566" s="30" t="n">
        <f aca="false">IF(AND(P5566&lt;&gt;"",Q5566&lt;&gt;""),Q5566-P5566,"")</f>
        <v>14</v>
      </c>
      <c r="U5566" s="30" t="str">
        <f aca="false">IF(AND(O5566="Engaging",P5566&lt;&gt;""),'Leia-me'!$B$5-P5566,"")</f>
        <v/>
      </c>
      <c r="V5566" s="25" t="str">
        <f aca="false">IF(O5566&lt;&gt;"Engaging","",IF(U5566&lt;='Leia-me'!$B$6,"Saudável",IF(U5566&lt;='Leia-me'!$B$7,"Esfriando",IF(U5566&lt;='Leia-me'!$B$8,"Última chance","Zumbi"))))</f>
        <v/>
      </c>
      <c r="W5566" s="25" t="n">
        <f aca="false">IF(O5566="Won",1,IF(O5566="Lost",0,""))</f>
        <v>0</v>
      </c>
      <c r="X5566" s="25" t="s">
        <v>1835</v>
      </c>
      <c r="Y5566" s="25" t="str">
        <f aca="false">IF(E5566="","Sim","")</f>
        <v/>
      </c>
    </row>
    <row r="5567" customFormat="false" ht="15" hidden="false" customHeight="false" outlineLevel="0" collapsed="false">
      <c r="A5567" s="25" t="s">
        <v>5830</v>
      </c>
      <c r="B5567" s="25" t="s">
        <v>84</v>
      </c>
      <c r="C5567" s="25" t="s">
        <v>93</v>
      </c>
      <c r="D5567" s="25" t="s">
        <v>96</v>
      </c>
      <c r="E5567" s="25" t="s">
        <v>1653</v>
      </c>
      <c r="F5567" s="25" t="s">
        <v>165</v>
      </c>
      <c r="G5567" s="26" t="n">
        <v>3838.39</v>
      </c>
      <c r="H5567" s="27" t="n">
        <v>8274</v>
      </c>
      <c r="I5567" s="25" t="s">
        <v>147</v>
      </c>
      <c r="K5567" s="25" t="n">
        <v>1989</v>
      </c>
      <c r="L5567" s="25" t="s">
        <v>160</v>
      </c>
      <c r="M5567" s="25" t="s">
        <v>149</v>
      </c>
      <c r="N5567" s="28" t="n">
        <v>3393</v>
      </c>
      <c r="O5567" s="25" t="s">
        <v>55</v>
      </c>
      <c r="P5567" s="29" t="n">
        <v>43089</v>
      </c>
      <c r="Q5567" s="29" t="n">
        <v>43097</v>
      </c>
      <c r="R5567" s="28" t="n">
        <v>0</v>
      </c>
      <c r="S5567" s="28" t="n">
        <f aca="false">IF(O5567="Won",R5567,IF(O5567="Lost",0,N5567))</f>
        <v>0</v>
      </c>
      <c r="T5567" s="30" t="n">
        <f aca="false">IF(AND(P5567&lt;&gt;"",Q5567&lt;&gt;""),Q5567-P5567,"")</f>
        <v>8</v>
      </c>
      <c r="U5567" s="30" t="str">
        <f aca="false">IF(AND(O5567="Engaging",P5567&lt;&gt;""),'Leia-me'!$B$5-P5567,"")</f>
        <v/>
      </c>
      <c r="V5567" s="25" t="str">
        <f aca="false">IF(O5567&lt;&gt;"Engaging","",IF(U5567&lt;='Leia-me'!$B$6,"Saudável",IF(U5567&lt;='Leia-me'!$B$7,"Esfriando",IF(U5567&lt;='Leia-me'!$B$8,"Última chance","Zumbi"))))</f>
        <v/>
      </c>
      <c r="W5567" s="25" t="n">
        <f aca="false">IF(O5567="Won",1,IF(O5567="Lost",0,""))</f>
        <v>0</v>
      </c>
      <c r="Y5567" s="25" t="str">
        <f aca="false">IF(E5567="","Sim","")</f>
        <v/>
      </c>
    </row>
    <row r="5568" customFormat="false" ht="15" hidden="false" customHeight="false" outlineLevel="0" collapsed="false">
      <c r="A5568" s="25" t="s">
        <v>5831</v>
      </c>
      <c r="B5568" s="25" t="s">
        <v>84</v>
      </c>
      <c r="C5568" s="25" t="s">
        <v>93</v>
      </c>
      <c r="D5568" s="25" t="s">
        <v>97</v>
      </c>
      <c r="E5568" s="25" t="s">
        <v>193</v>
      </c>
      <c r="F5568" s="25" t="s">
        <v>185</v>
      </c>
      <c r="G5568" s="26" t="n">
        <v>1100.04</v>
      </c>
      <c r="H5568" s="27" t="n">
        <v>2822</v>
      </c>
      <c r="I5568" s="25" t="s">
        <v>147</v>
      </c>
      <c r="K5568" s="25" t="n">
        <v>1996</v>
      </c>
      <c r="L5568" s="25" t="s">
        <v>186</v>
      </c>
      <c r="M5568" s="25" t="s">
        <v>171</v>
      </c>
      <c r="N5568" s="28" t="n">
        <v>550</v>
      </c>
      <c r="O5568" s="25" t="s">
        <v>54</v>
      </c>
      <c r="P5568" s="29" t="n">
        <v>42686</v>
      </c>
      <c r="Q5568" s="29" t="n">
        <v>42795</v>
      </c>
      <c r="R5568" s="28" t="n">
        <v>556</v>
      </c>
      <c r="S5568" s="28" t="n">
        <f aca="false">IF(O5568="Won",R5568,IF(O5568="Lost",0,N5568))</f>
        <v>556</v>
      </c>
      <c r="T5568" s="30" t="n">
        <f aca="false">IF(AND(P5568&lt;&gt;"",Q5568&lt;&gt;""),Q5568-P5568,"")</f>
        <v>109</v>
      </c>
      <c r="U5568" s="30" t="str">
        <f aca="false">IF(AND(O5568="Engaging",P5568&lt;&gt;""),'Leia-me'!$B$5-P5568,"")</f>
        <v/>
      </c>
      <c r="V5568" s="25" t="str">
        <f aca="false">IF(O5568&lt;&gt;"Engaging","",IF(U5568&lt;='Leia-me'!$B$6,"Saudável",IF(U5568&lt;='Leia-me'!$B$7,"Esfriando",IF(U5568&lt;='Leia-me'!$B$8,"Última chance","Zumbi"))))</f>
        <v/>
      </c>
      <c r="W5568" s="25" t="n">
        <f aca="false">IF(O5568="Won",1,IF(O5568="Lost",0,""))</f>
        <v>1</v>
      </c>
      <c r="Y5568" s="25" t="str">
        <f aca="false">IF(E5568="","Sim","")</f>
        <v/>
      </c>
    </row>
    <row r="5569" customFormat="false" ht="15" hidden="false" customHeight="false" outlineLevel="0" collapsed="false">
      <c r="A5569" s="25" t="s">
        <v>5832</v>
      </c>
      <c r="B5569" s="25" t="s">
        <v>84</v>
      </c>
      <c r="C5569" s="25" t="s">
        <v>93</v>
      </c>
      <c r="D5569" s="25" t="s">
        <v>97</v>
      </c>
      <c r="E5569" s="25" t="s">
        <v>639</v>
      </c>
      <c r="F5569" s="25" t="s">
        <v>211</v>
      </c>
      <c r="G5569" s="26" t="n">
        <v>1419.98</v>
      </c>
      <c r="H5569" s="27" t="n">
        <v>4018</v>
      </c>
      <c r="I5569" s="25" t="s">
        <v>147</v>
      </c>
      <c r="K5569" s="25" t="n">
        <v>2003</v>
      </c>
      <c r="L5569" s="25" t="s">
        <v>148</v>
      </c>
      <c r="M5569" s="25" t="s">
        <v>149</v>
      </c>
      <c r="N5569" s="28" t="n">
        <v>55</v>
      </c>
      <c r="O5569" s="25" t="s">
        <v>54</v>
      </c>
      <c r="P5569" s="29" t="n">
        <v>42700</v>
      </c>
      <c r="Q5569" s="29" t="n">
        <v>42806</v>
      </c>
      <c r="R5569" s="28" t="n">
        <v>57</v>
      </c>
      <c r="S5569" s="28" t="n">
        <f aca="false">IF(O5569="Won",R5569,IF(O5569="Lost",0,N5569))</f>
        <v>57</v>
      </c>
      <c r="T5569" s="30" t="n">
        <f aca="false">IF(AND(P5569&lt;&gt;"",Q5569&lt;&gt;""),Q5569-P5569,"")</f>
        <v>106</v>
      </c>
      <c r="U5569" s="30" t="str">
        <f aca="false">IF(AND(O5569="Engaging",P5569&lt;&gt;""),'Leia-me'!$B$5-P5569,"")</f>
        <v/>
      </c>
      <c r="V5569" s="25" t="str">
        <f aca="false">IF(O5569&lt;&gt;"Engaging","",IF(U5569&lt;='Leia-me'!$B$6,"Saudável",IF(U5569&lt;='Leia-me'!$B$7,"Esfriando",IF(U5569&lt;='Leia-me'!$B$8,"Última chance","Zumbi"))))</f>
        <v/>
      </c>
      <c r="W5569" s="25" t="n">
        <f aca="false">IF(O5569="Won",1,IF(O5569="Lost",0,""))</f>
        <v>1</v>
      </c>
      <c r="Y5569" s="25" t="str">
        <f aca="false">IF(E5569="","Sim","")</f>
        <v/>
      </c>
    </row>
    <row r="5570" customFormat="false" ht="15" hidden="false" customHeight="false" outlineLevel="0" collapsed="false">
      <c r="A5570" s="25" t="s">
        <v>5833</v>
      </c>
      <c r="B5570" s="25" t="s">
        <v>84</v>
      </c>
      <c r="C5570" s="25" t="s">
        <v>93</v>
      </c>
      <c r="D5570" s="25" t="s">
        <v>97</v>
      </c>
      <c r="E5570" s="25" t="s">
        <v>452</v>
      </c>
      <c r="F5570" s="25" t="s">
        <v>185</v>
      </c>
      <c r="G5570" s="26" t="n">
        <v>1712.68</v>
      </c>
      <c r="H5570" s="27" t="n">
        <v>3194</v>
      </c>
      <c r="I5570" s="25" t="s">
        <v>147</v>
      </c>
      <c r="J5570" s="25" t="s">
        <v>193</v>
      </c>
      <c r="K5570" s="25" t="n">
        <v>1992</v>
      </c>
      <c r="L5570" s="25" t="s">
        <v>170</v>
      </c>
      <c r="M5570" s="25" t="s">
        <v>171</v>
      </c>
      <c r="N5570" s="28" t="n">
        <v>1096</v>
      </c>
      <c r="O5570" s="25" t="s">
        <v>54</v>
      </c>
      <c r="P5570" s="29" t="n">
        <v>42707</v>
      </c>
      <c r="Q5570" s="29" t="n">
        <v>42796</v>
      </c>
      <c r="R5570" s="28" t="n">
        <v>950</v>
      </c>
      <c r="S5570" s="28" t="n">
        <f aca="false">IF(O5570="Won",R5570,IF(O5570="Lost",0,N5570))</f>
        <v>950</v>
      </c>
      <c r="T5570" s="30" t="n">
        <f aca="false">IF(AND(P5570&lt;&gt;"",Q5570&lt;&gt;""),Q5570-P5570,"")</f>
        <v>89</v>
      </c>
      <c r="U5570" s="30" t="str">
        <f aca="false">IF(AND(O5570="Engaging",P5570&lt;&gt;""),'Leia-me'!$B$5-P5570,"")</f>
        <v/>
      </c>
      <c r="V5570" s="25" t="str">
        <f aca="false">IF(O5570&lt;&gt;"Engaging","",IF(U5570&lt;='Leia-me'!$B$6,"Saudável",IF(U5570&lt;='Leia-me'!$B$7,"Esfriando",IF(U5570&lt;='Leia-me'!$B$8,"Última chance","Zumbi"))))</f>
        <v/>
      </c>
      <c r="W5570" s="25" t="n">
        <f aca="false">IF(O5570="Won",1,IF(O5570="Lost",0,""))</f>
        <v>1</v>
      </c>
      <c r="Y5570" s="25" t="str">
        <f aca="false">IF(E5570="","Sim","")</f>
        <v/>
      </c>
    </row>
    <row r="5571" customFormat="false" ht="15" hidden="false" customHeight="false" outlineLevel="0" collapsed="false">
      <c r="A5571" s="25" t="s">
        <v>5834</v>
      </c>
      <c r="B5571" s="25" t="s">
        <v>84</v>
      </c>
      <c r="C5571" s="25" t="s">
        <v>93</v>
      </c>
      <c r="D5571" s="25" t="s">
        <v>97</v>
      </c>
      <c r="E5571" s="25" t="s">
        <v>1640</v>
      </c>
      <c r="F5571" s="25" t="s">
        <v>211</v>
      </c>
      <c r="G5571" s="26" t="n">
        <v>71.12</v>
      </c>
      <c r="H5571" s="27" t="n">
        <v>144</v>
      </c>
      <c r="I5571" s="25" t="s">
        <v>147</v>
      </c>
      <c r="K5571" s="25" t="n">
        <v>2010</v>
      </c>
      <c r="L5571" s="25" t="s">
        <v>170</v>
      </c>
      <c r="M5571" s="25" t="s">
        <v>171</v>
      </c>
      <c r="N5571" s="28" t="n">
        <v>1096</v>
      </c>
      <c r="O5571" s="25" t="s">
        <v>54</v>
      </c>
      <c r="P5571" s="29" t="n">
        <v>42712</v>
      </c>
      <c r="Q5571" s="29" t="n">
        <v>42822</v>
      </c>
      <c r="R5571" s="28" t="n">
        <v>978</v>
      </c>
      <c r="S5571" s="28" t="n">
        <f aca="false">IF(O5571="Won",R5571,IF(O5571="Lost",0,N5571))</f>
        <v>978</v>
      </c>
      <c r="T5571" s="30" t="n">
        <f aca="false">IF(AND(P5571&lt;&gt;"",Q5571&lt;&gt;""),Q5571-P5571,"")</f>
        <v>110</v>
      </c>
      <c r="U5571" s="30" t="str">
        <f aca="false">IF(AND(O5571="Engaging",P5571&lt;&gt;""),'Leia-me'!$B$5-P5571,"")</f>
        <v/>
      </c>
      <c r="V5571" s="25" t="str">
        <f aca="false">IF(O5571&lt;&gt;"Engaging","",IF(U5571&lt;='Leia-me'!$B$6,"Saudável",IF(U5571&lt;='Leia-me'!$B$7,"Esfriando",IF(U5571&lt;='Leia-me'!$B$8,"Última chance","Zumbi"))))</f>
        <v/>
      </c>
      <c r="W5571" s="25" t="n">
        <f aca="false">IF(O5571="Won",1,IF(O5571="Lost",0,""))</f>
        <v>1</v>
      </c>
      <c r="Y5571" s="25" t="str">
        <f aca="false">IF(E5571="","Sim","")</f>
        <v/>
      </c>
    </row>
    <row r="5572" customFormat="false" ht="15" hidden="false" customHeight="false" outlineLevel="0" collapsed="false">
      <c r="A5572" s="25" t="s">
        <v>5835</v>
      </c>
      <c r="B5572" s="25" t="s">
        <v>84</v>
      </c>
      <c r="C5572" s="25" t="s">
        <v>93</v>
      </c>
      <c r="D5572" s="25" t="s">
        <v>97</v>
      </c>
      <c r="E5572" s="25" t="s">
        <v>1671</v>
      </c>
      <c r="F5572" s="25" t="s">
        <v>168</v>
      </c>
      <c r="G5572" s="26" t="n">
        <v>3027.46</v>
      </c>
      <c r="H5572" s="27" t="n">
        <v>9516</v>
      </c>
      <c r="I5572" s="25" t="s">
        <v>1672</v>
      </c>
      <c r="K5572" s="25" t="n">
        <v>1984</v>
      </c>
      <c r="L5572" s="25" t="s">
        <v>186</v>
      </c>
      <c r="M5572" s="25" t="s">
        <v>171</v>
      </c>
      <c r="N5572" s="28" t="n">
        <v>550</v>
      </c>
      <c r="O5572" s="25" t="s">
        <v>54</v>
      </c>
      <c r="P5572" s="29" t="n">
        <v>42720</v>
      </c>
      <c r="Q5572" s="29" t="n">
        <v>42808</v>
      </c>
      <c r="R5572" s="28" t="n">
        <v>493</v>
      </c>
      <c r="S5572" s="28" t="n">
        <f aca="false">IF(O5572="Won",R5572,IF(O5572="Lost",0,N5572))</f>
        <v>493</v>
      </c>
      <c r="T5572" s="30" t="n">
        <f aca="false">IF(AND(P5572&lt;&gt;"",Q5572&lt;&gt;""),Q5572-P5572,"")</f>
        <v>88</v>
      </c>
      <c r="U5572" s="30" t="str">
        <f aca="false">IF(AND(O5572="Engaging",P5572&lt;&gt;""),'Leia-me'!$B$5-P5572,"")</f>
        <v/>
      </c>
      <c r="V5572" s="25" t="str">
        <f aca="false">IF(O5572&lt;&gt;"Engaging","",IF(U5572&lt;='Leia-me'!$B$6,"Saudável",IF(U5572&lt;='Leia-me'!$B$7,"Esfriando",IF(U5572&lt;='Leia-me'!$B$8,"Última chance","Zumbi"))))</f>
        <v/>
      </c>
      <c r="W5572" s="25" t="n">
        <f aca="false">IF(O5572="Won",1,IF(O5572="Lost",0,""))</f>
        <v>1</v>
      </c>
      <c r="Y5572" s="25" t="str">
        <f aca="false">IF(E5572="","Sim","")</f>
        <v/>
      </c>
    </row>
    <row r="5573" customFormat="false" ht="15" hidden="false" customHeight="false" outlineLevel="0" collapsed="false">
      <c r="A5573" s="25" t="s">
        <v>5836</v>
      </c>
      <c r="B5573" s="25" t="s">
        <v>84</v>
      </c>
      <c r="C5573" s="25" t="s">
        <v>93</v>
      </c>
      <c r="D5573" s="25" t="s">
        <v>97</v>
      </c>
      <c r="E5573" s="25" t="s">
        <v>644</v>
      </c>
      <c r="F5573" s="25" t="s">
        <v>177</v>
      </c>
      <c r="G5573" s="26" t="n">
        <v>646.1</v>
      </c>
      <c r="H5573" s="27" t="n">
        <v>883</v>
      </c>
      <c r="I5573" s="25" t="s">
        <v>147</v>
      </c>
      <c r="J5573" s="25" t="s">
        <v>199</v>
      </c>
      <c r="K5573" s="25" t="n">
        <v>1993</v>
      </c>
      <c r="L5573" s="25" t="s">
        <v>148</v>
      </c>
      <c r="M5573" s="25" t="s">
        <v>149</v>
      </c>
      <c r="N5573" s="28" t="n">
        <v>55</v>
      </c>
      <c r="O5573" s="25" t="s">
        <v>54</v>
      </c>
      <c r="P5573" s="29" t="n">
        <v>42732</v>
      </c>
      <c r="Q5573" s="29" t="n">
        <v>42810</v>
      </c>
      <c r="R5573" s="28" t="n">
        <v>57</v>
      </c>
      <c r="S5573" s="28" t="n">
        <f aca="false">IF(O5573="Won",R5573,IF(O5573="Lost",0,N5573))</f>
        <v>57</v>
      </c>
      <c r="T5573" s="30" t="n">
        <f aca="false">IF(AND(P5573&lt;&gt;"",Q5573&lt;&gt;""),Q5573-P5573,"")</f>
        <v>78</v>
      </c>
      <c r="U5573" s="30" t="str">
        <f aca="false">IF(AND(O5573="Engaging",P5573&lt;&gt;""),'Leia-me'!$B$5-P5573,"")</f>
        <v/>
      </c>
      <c r="V5573" s="25" t="str">
        <f aca="false">IF(O5573&lt;&gt;"Engaging","",IF(U5573&lt;='Leia-me'!$B$6,"Saudável",IF(U5573&lt;='Leia-me'!$B$7,"Esfriando",IF(U5573&lt;='Leia-me'!$B$8,"Última chance","Zumbi"))))</f>
        <v/>
      </c>
      <c r="W5573" s="25" t="n">
        <f aca="false">IF(O5573="Won",1,IF(O5573="Lost",0,""))</f>
        <v>1</v>
      </c>
      <c r="Y5573" s="25" t="str">
        <f aca="false">IF(E5573="","Sim","")</f>
        <v/>
      </c>
    </row>
    <row r="5574" customFormat="false" ht="15" hidden="false" customHeight="false" outlineLevel="0" collapsed="false">
      <c r="A5574" s="25" t="s">
        <v>5837</v>
      </c>
      <c r="B5574" s="25" t="s">
        <v>84</v>
      </c>
      <c r="C5574" s="25" t="s">
        <v>93</v>
      </c>
      <c r="D5574" s="25" t="s">
        <v>97</v>
      </c>
      <c r="E5574" s="25" t="s">
        <v>1690</v>
      </c>
      <c r="F5574" s="25" t="s">
        <v>211</v>
      </c>
      <c r="G5574" s="26" t="n">
        <v>2520.83</v>
      </c>
      <c r="H5574" s="27" t="n">
        <v>3502</v>
      </c>
      <c r="I5574" s="25" t="s">
        <v>147</v>
      </c>
      <c r="K5574" s="25" t="n">
        <v>1990</v>
      </c>
      <c r="L5574" s="25" t="s">
        <v>170</v>
      </c>
      <c r="M5574" s="25" t="s">
        <v>171</v>
      </c>
      <c r="N5574" s="28" t="n">
        <v>1096</v>
      </c>
      <c r="O5574" s="25" t="s">
        <v>55</v>
      </c>
      <c r="P5574" s="29" t="n">
        <v>42733</v>
      </c>
      <c r="Q5574" s="29" t="n">
        <v>42822</v>
      </c>
      <c r="R5574" s="28" t="n">
        <v>0</v>
      </c>
      <c r="S5574" s="28" t="n">
        <f aca="false">IF(O5574="Won",R5574,IF(O5574="Lost",0,N5574))</f>
        <v>0</v>
      </c>
      <c r="T5574" s="30" t="n">
        <f aca="false">IF(AND(P5574&lt;&gt;"",Q5574&lt;&gt;""),Q5574-P5574,"")</f>
        <v>89</v>
      </c>
      <c r="U5574" s="30" t="str">
        <f aca="false">IF(AND(O5574="Engaging",P5574&lt;&gt;""),'Leia-me'!$B$5-P5574,"")</f>
        <v/>
      </c>
      <c r="V5574" s="25" t="str">
        <f aca="false">IF(O5574&lt;&gt;"Engaging","",IF(U5574&lt;='Leia-me'!$B$6,"Saudável",IF(U5574&lt;='Leia-me'!$B$7,"Esfriando",IF(U5574&lt;='Leia-me'!$B$8,"Última chance","Zumbi"))))</f>
        <v/>
      </c>
      <c r="W5574" s="25" t="n">
        <f aca="false">IF(O5574="Won",1,IF(O5574="Lost",0,""))</f>
        <v>0</v>
      </c>
      <c r="Y5574" s="25" t="str">
        <f aca="false">IF(E5574="","Sim","")</f>
        <v/>
      </c>
    </row>
    <row r="5575" customFormat="false" ht="15" hidden="false" customHeight="false" outlineLevel="0" collapsed="false">
      <c r="A5575" s="25" t="s">
        <v>5838</v>
      </c>
      <c r="B5575" s="25" t="s">
        <v>84</v>
      </c>
      <c r="C5575" s="25" t="s">
        <v>93</v>
      </c>
      <c r="D5575" s="25" t="s">
        <v>97</v>
      </c>
      <c r="E5575" s="25" t="s">
        <v>1653</v>
      </c>
      <c r="F5575" s="25" t="s">
        <v>165</v>
      </c>
      <c r="G5575" s="26" t="n">
        <v>3838.39</v>
      </c>
      <c r="H5575" s="27" t="n">
        <v>8274</v>
      </c>
      <c r="I5575" s="25" t="s">
        <v>147</v>
      </c>
      <c r="K5575" s="25" t="n">
        <v>1989</v>
      </c>
      <c r="L5575" s="25" t="s">
        <v>160</v>
      </c>
      <c r="M5575" s="25" t="s">
        <v>149</v>
      </c>
      <c r="N5575" s="28" t="n">
        <v>3393</v>
      </c>
      <c r="O5575" s="25" t="s">
        <v>54</v>
      </c>
      <c r="P5575" s="29" t="n">
        <v>42736</v>
      </c>
      <c r="Q5575" s="29" t="n">
        <v>42823</v>
      </c>
      <c r="R5575" s="28" t="n">
        <v>3962</v>
      </c>
      <c r="S5575" s="28" t="n">
        <f aca="false">IF(O5575="Won",R5575,IF(O5575="Lost",0,N5575))</f>
        <v>3962</v>
      </c>
      <c r="T5575" s="30" t="n">
        <f aca="false">IF(AND(P5575&lt;&gt;"",Q5575&lt;&gt;""),Q5575-P5575,"")</f>
        <v>87</v>
      </c>
      <c r="U5575" s="30" t="str">
        <f aca="false">IF(AND(O5575="Engaging",P5575&lt;&gt;""),'Leia-me'!$B$5-P5575,"")</f>
        <v/>
      </c>
      <c r="V5575" s="25" t="str">
        <f aca="false">IF(O5575&lt;&gt;"Engaging","",IF(U5575&lt;='Leia-me'!$B$6,"Saudável",IF(U5575&lt;='Leia-me'!$B$7,"Esfriando",IF(U5575&lt;='Leia-me'!$B$8,"Última chance","Zumbi"))))</f>
        <v/>
      </c>
      <c r="W5575" s="25" t="n">
        <f aca="false">IF(O5575="Won",1,IF(O5575="Lost",0,""))</f>
        <v>1</v>
      </c>
      <c r="Y5575" s="25" t="str">
        <f aca="false">IF(E5575="","Sim","")</f>
        <v/>
      </c>
    </row>
    <row r="5576" customFormat="false" ht="15" hidden="false" customHeight="false" outlineLevel="0" collapsed="false">
      <c r="A5576" s="25" t="s">
        <v>5839</v>
      </c>
      <c r="B5576" s="25" t="s">
        <v>84</v>
      </c>
      <c r="C5576" s="25" t="s">
        <v>93</v>
      </c>
      <c r="D5576" s="25" t="s">
        <v>97</v>
      </c>
      <c r="E5576" s="25" t="s">
        <v>1189</v>
      </c>
      <c r="F5576" s="25" t="s">
        <v>211</v>
      </c>
      <c r="G5576" s="26" t="n">
        <v>702.72</v>
      </c>
      <c r="H5576" s="27" t="n">
        <v>1831</v>
      </c>
      <c r="I5576" s="25" t="s">
        <v>147</v>
      </c>
      <c r="K5576" s="25" t="n">
        <v>2004</v>
      </c>
      <c r="L5576" s="25" t="s">
        <v>1834</v>
      </c>
      <c r="M5576" s="25" t="s">
        <v>171</v>
      </c>
      <c r="N5576" s="28" t="n">
        <v>4821</v>
      </c>
      <c r="O5576" s="25" t="s">
        <v>55</v>
      </c>
      <c r="P5576" s="29" t="n">
        <v>42741</v>
      </c>
      <c r="Q5576" s="29" t="n">
        <v>42811</v>
      </c>
      <c r="R5576" s="28" t="n">
        <v>0</v>
      </c>
      <c r="S5576" s="28" t="n">
        <f aca="false">IF(O5576="Won",R5576,IF(O5576="Lost",0,N5576))</f>
        <v>0</v>
      </c>
      <c r="T5576" s="30" t="n">
        <f aca="false">IF(AND(P5576&lt;&gt;"",Q5576&lt;&gt;""),Q5576-P5576,"")</f>
        <v>70</v>
      </c>
      <c r="U5576" s="30" t="str">
        <f aca="false">IF(AND(O5576="Engaging",P5576&lt;&gt;""),'Leia-me'!$B$5-P5576,"")</f>
        <v/>
      </c>
      <c r="V5576" s="25" t="str">
        <f aca="false">IF(O5576&lt;&gt;"Engaging","",IF(U5576&lt;='Leia-me'!$B$6,"Saudável",IF(U5576&lt;='Leia-me'!$B$7,"Esfriando",IF(U5576&lt;='Leia-me'!$B$8,"Última chance","Zumbi"))))</f>
        <v/>
      </c>
      <c r="W5576" s="25" t="n">
        <f aca="false">IF(O5576="Won",1,IF(O5576="Lost",0,""))</f>
        <v>0</v>
      </c>
      <c r="X5576" s="25" t="s">
        <v>1835</v>
      </c>
      <c r="Y5576" s="25" t="str">
        <f aca="false">IF(E5576="","Sim","")</f>
        <v/>
      </c>
    </row>
    <row r="5577" customFormat="false" ht="15" hidden="false" customHeight="false" outlineLevel="0" collapsed="false">
      <c r="A5577" s="25" t="s">
        <v>5840</v>
      </c>
      <c r="B5577" s="25" t="s">
        <v>84</v>
      </c>
      <c r="C5577" s="25" t="s">
        <v>93</v>
      </c>
      <c r="D5577" s="25" t="s">
        <v>97</v>
      </c>
      <c r="E5577" s="25" t="s">
        <v>452</v>
      </c>
      <c r="F5577" s="25" t="s">
        <v>185</v>
      </c>
      <c r="G5577" s="26" t="n">
        <v>1712.68</v>
      </c>
      <c r="H5577" s="27" t="n">
        <v>3194</v>
      </c>
      <c r="I5577" s="25" t="s">
        <v>147</v>
      </c>
      <c r="J5577" s="25" t="s">
        <v>193</v>
      </c>
      <c r="K5577" s="25" t="n">
        <v>1992</v>
      </c>
      <c r="L5577" s="25" t="s">
        <v>1834</v>
      </c>
      <c r="M5577" s="25" t="s">
        <v>171</v>
      </c>
      <c r="N5577" s="28" t="n">
        <v>4821</v>
      </c>
      <c r="O5577" s="25" t="s">
        <v>54</v>
      </c>
      <c r="P5577" s="29" t="n">
        <v>42746</v>
      </c>
      <c r="Q5577" s="29" t="n">
        <v>42811</v>
      </c>
      <c r="R5577" s="28" t="n">
        <v>4905</v>
      </c>
      <c r="S5577" s="28" t="n">
        <f aca="false">IF(O5577="Won",R5577,IF(O5577="Lost",0,N5577))</f>
        <v>4905</v>
      </c>
      <c r="T5577" s="30" t="n">
        <f aca="false">IF(AND(P5577&lt;&gt;"",Q5577&lt;&gt;""),Q5577-P5577,"")</f>
        <v>65</v>
      </c>
      <c r="U5577" s="30" t="str">
        <f aca="false">IF(AND(O5577="Engaging",P5577&lt;&gt;""),'Leia-me'!$B$5-P5577,"")</f>
        <v/>
      </c>
      <c r="V5577" s="25" t="str">
        <f aca="false">IF(O5577&lt;&gt;"Engaging","",IF(U5577&lt;='Leia-me'!$B$6,"Saudável",IF(U5577&lt;='Leia-me'!$B$7,"Esfriando",IF(U5577&lt;='Leia-me'!$B$8,"Última chance","Zumbi"))))</f>
        <v/>
      </c>
      <c r="W5577" s="25" t="n">
        <f aca="false">IF(O5577="Won",1,IF(O5577="Lost",0,""))</f>
        <v>1</v>
      </c>
      <c r="X5577" s="25" t="s">
        <v>1835</v>
      </c>
      <c r="Y5577" s="25" t="str">
        <f aca="false">IF(E5577="","Sim","")</f>
        <v/>
      </c>
    </row>
    <row r="5578" customFormat="false" ht="15" hidden="false" customHeight="false" outlineLevel="0" collapsed="false">
      <c r="A5578" s="25" t="s">
        <v>5841</v>
      </c>
      <c r="B5578" s="25" t="s">
        <v>84</v>
      </c>
      <c r="C5578" s="25" t="s">
        <v>93</v>
      </c>
      <c r="D5578" s="25" t="s">
        <v>97</v>
      </c>
      <c r="E5578" s="25" t="s">
        <v>452</v>
      </c>
      <c r="F5578" s="25" t="s">
        <v>185</v>
      </c>
      <c r="G5578" s="26" t="n">
        <v>1712.68</v>
      </c>
      <c r="H5578" s="27" t="n">
        <v>3194</v>
      </c>
      <c r="I5578" s="25" t="s">
        <v>147</v>
      </c>
      <c r="J5578" s="25" t="s">
        <v>193</v>
      </c>
      <c r="K5578" s="25" t="n">
        <v>1992</v>
      </c>
      <c r="L5578" s="25" t="s">
        <v>148</v>
      </c>
      <c r="M5578" s="25" t="s">
        <v>149</v>
      </c>
      <c r="N5578" s="28" t="n">
        <v>55</v>
      </c>
      <c r="O5578" s="25" t="s">
        <v>54</v>
      </c>
      <c r="P5578" s="29" t="n">
        <v>42748</v>
      </c>
      <c r="Q5578" s="29" t="n">
        <v>42863</v>
      </c>
      <c r="R5578" s="28" t="n">
        <v>56</v>
      </c>
      <c r="S5578" s="28" t="n">
        <f aca="false">IF(O5578="Won",R5578,IF(O5578="Lost",0,N5578))</f>
        <v>56</v>
      </c>
      <c r="T5578" s="30" t="n">
        <f aca="false">IF(AND(P5578&lt;&gt;"",Q5578&lt;&gt;""),Q5578-P5578,"")</f>
        <v>115</v>
      </c>
      <c r="U5578" s="30" t="str">
        <f aca="false">IF(AND(O5578="Engaging",P5578&lt;&gt;""),'Leia-me'!$B$5-P5578,"")</f>
        <v/>
      </c>
      <c r="V5578" s="25" t="str">
        <f aca="false">IF(O5578&lt;&gt;"Engaging","",IF(U5578&lt;='Leia-me'!$B$6,"Saudável",IF(U5578&lt;='Leia-me'!$B$7,"Esfriando",IF(U5578&lt;='Leia-me'!$B$8,"Última chance","Zumbi"))))</f>
        <v/>
      </c>
      <c r="W5578" s="25" t="n">
        <f aca="false">IF(O5578="Won",1,IF(O5578="Lost",0,""))</f>
        <v>1</v>
      </c>
      <c r="Y5578" s="25" t="str">
        <f aca="false">IF(E5578="","Sim","")</f>
        <v/>
      </c>
    </row>
    <row r="5579" customFormat="false" ht="15" hidden="false" customHeight="false" outlineLevel="0" collapsed="false">
      <c r="A5579" s="25" t="s">
        <v>5842</v>
      </c>
      <c r="B5579" s="25" t="s">
        <v>84</v>
      </c>
      <c r="C5579" s="25" t="s">
        <v>93</v>
      </c>
      <c r="D5579" s="25" t="s">
        <v>97</v>
      </c>
      <c r="E5579" s="25" t="s">
        <v>452</v>
      </c>
      <c r="F5579" s="25" t="s">
        <v>185</v>
      </c>
      <c r="G5579" s="26" t="n">
        <v>1712.68</v>
      </c>
      <c r="H5579" s="27" t="n">
        <v>3194</v>
      </c>
      <c r="I5579" s="25" t="s">
        <v>147</v>
      </c>
      <c r="J5579" s="25" t="s">
        <v>193</v>
      </c>
      <c r="K5579" s="25" t="n">
        <v>1992</v>
      </c>
      <c r="L5579" s="25" t="s">
        <v>170</v>
      </c>
      <c r="M5579" s="25" t="s">
        <v>171</v>
      </c>
      <c r="N5579" s="28" t="n">
        <v>1096</v>
      </c>
      <c r="O5579" s="25" t="s">
        <v>54</v>
      </c>
      <c r="P5579" s="29" t="n">
        <v>42757</v>
      </c>
      <c r="Q5579" s="29" t="n">
        <v>42822</v>
      </c>
      <c r="R5579" s="28" t="n">
        <v>1100</v>
      </c>
      <c r="S5579" s="28" t="n">
        <f aca="false">IF(O5579="Won",R5579,IF(O5579="Lost",0,N5579))</f>
        <v>1100</v>
      </c>
      <c r="T5579" s="30" t="n">
        <f aca="false">IF(AND(P5579&lt;&gt;"",Q5579&lt;&gt;""),Q5579-P5579,"")</f>
        <v>65</v>
      </c>
      <c r="U5579" s="30" t="str">
        <f aca="false">IF(AND(O5579="Engaging",P5579&lt;&gt;""),'Leia-me'!$B$5-P5579,"")</f>
        <v/>
      </c>
      <c r="V5579" s="25" t="str">
        <f aca="false">IF(O5579&lt;&gt;"Engaging","",IF(U5579&lt;='Leia-me'!$B$6,"Saudável",IF(U5579&lt;='Leia-me'!$B$7,"Esfriando",IF(U5579&lt;='Leia-me'!$B$8,"Última chance","Zumbi"))))</f>
        <v/>
      </c>
      <c r="W5579" s="25" t="n">
        <f aca="false">IF(O5579="Won",1,IF(O5579="Lost",0,""))</f>
        <v>1</v>
      </c>
      <c r="Y5579" s="25" t="str">
        <f aca="false">IF(E5579="","Sim","")</f>
        <v/>
      </c>
    </row>
    <row r="5580" customFormat="false" ht="15" hidden="false" customHeight="false" outlineLevel="0" collapsed="false">
      <c r="A5580" s="25" t="s">
        <v>5843</v>
      </c>
      <c r="B5580" s="25" t="s">
        <v>84</v>
      </c>
      <c r="C5580" s="25" t="s">
        <v>93</v>
      </c>
      <c r="D5580" s="25" t="s">
        <v>97</v>
      </c>
      <c r="E5580" s="25" t="s">
        <v>1049</v>
      </c>
      <c r="F5580" s="25" t="s">
        <v>177</v>
      </c>
      <c r="G5580" s="26" t="n">
        <v>2022.14</v>
      </c>
      <c r="H5580" s="27" t="n">
        <v>5113</v>
      </c>
      <c r="I5580" s="25" t="s">
        <v>147</v>
      </c>
      <c r="K5580" s="25" t="n">
        <v>1998</v>
      </c>
      <c r="L5580" s="25" t="s">
        <v>170</v>
      </c>
      <c r="M5580" s="25" t="s">
        <v>171</v>
      </c>
      <c r="N5580" s="28" t="n">
        <v>1096</v>
      </c>
      <c r="O5580" s="25" t="s">
        <v>54</v>
      </c>
      <c r="P5580" s="29" t="n">
        <v>42758</v>
      </c>
      <c r="Q5580" s="29" t="n">
        <v>42865</v>
      </c>
      <c r="R5580" s="28" t="n">
        <v>1076</v>
      </c>
      <c r="S5580" s="28" t="n">
        <f aca="false">IF(O5580="Won",R5580,IF(O5580="Lost",0,N5580))</f>
        <v>1076</v>
      </c>
      <c r="T5580" s="30" t="n">
        <f aca="false">IF(AND(P5580&lt;&gt;"",Q5580&lt;&gt;""),Q5580-P5580,"")</f>
        <v>107</v>
      </c>
      <c r="U5580" s="30" t="str">
        <f aca="false">IF(AND(O5580="Engaging",P5580&lt;&gt;""),'Leia-me'!$B$5-P5580,"")</f>
        <v/>
      </c>
      <c r="V5580" s="25" t="str">
        <f aca="false">IF(O5580&lt;&gt;"Engaging","",IF(U5580&lt;='Leia-me'!$B$6,"Saudável",IF(U5580&lt;='Leia-me'!$B$7,"Esfriando",IF(U5580&lt;='Leia-me'!$B$8,"Última chance","Zumbi"))))</f>
        <v/>
      </c>
      <c r="W5580" s="25" t="n">
        <f aca="false">IF(O5580="Won",1,IF(O5580="Lost",0,""))</f>
        <v>1</v>
      </c>
      <c r="Y5580" s="25" t="str">
        <f aca="false">IF(E5580="","Sim","")</f>
        <v/>
      </c>
    </row>
    <row r="5581" customFormat="false" ht="15" hidden="false" customHeight="false" outlineLevel="0" collapsed="false">
      <c r="A5581" s="25" t="s">
        <v>5844</v>
      </c>
      <c r="B5581" s="25" t="s">
        <v>84</v>
      </c>
      <c r="C5581" s="25" t="s">
        <v>93</v>
      </c>
      <c r="D5581" s="25" t="s">
        <v>97</v>
      </c>
      <c r="E5581" s="25" t="s">
        <v>193</v>
      </c>
      <c r="F5581" s="25" t="s">
        <v>185</v>
      </c>
      <c r="G5581" s="26" t="n">
        <v>1100.04</v>
      </c>
      <c r="H5581" s="27" t="n">
        <v>2822</v>
      </c>
      <c r="I5581" s="25" t="s">
        <v>147</v>
      </c>
      <c r="K5581" s="25" t="n">
        <v>1996</v>
      </c>
      <c r="L5581" s="25" t="s">
        <v>1834</v>
      </c>
      <c r="M5581" s="25" t="s">
        <v>171</v>
      </c>
      <c r="N5581" s="28" t="n">
        <v>4821</v>
      </c>
      <c r="O5581" s="25" t="s">
        <v>55</v>
      </c>
      <c r="P5581" s="29" t="n">
        <v>42760</v>
      </c>
      <c r="Q5581" s="29" t="n">
        <v>42862</v>
      </c>
      <c r="R5581" s="28" t="n">
        <v>0</v>
      </c>
      <c r="S5581" s="28" t="n">
        <f aca="false">IF(O5581="Won",R5581,IF(O5581="Lost",0,N5581))</f>
        <v>0</v>
      </c>
      <c r="T5581" s="30" t="n">
        <f aca="false">IF(AND(P5581&lt;&gt;"",Q5581&lt;&gt;""),Q5581-P5581,"")</f>
        <v>102</v>
      </c>
      <c r="U5581" s="30" t="str">
        <f aca="false">IF(AND(O5581="Engaging",P5581&lt;&gt;""),'Leia-me'!$B$5-P5581,"")</f>
        <v/>
      </c>
      <c r="V5581" s="25" t="str">
        <f aca="false">IF(O5581&lt;&gt;"Engaging","",IF(U5581&lt;='Leia-me'!$B$6,"Saudável",IF(U5581&lt;='Leia-me'!$B$7,"Esfriando",IF(U5581&lt;='Leia-me'!$B$8,"Última chance","Zumbi"))))</f>
        <v/>
      </c>
      <c r="W5581" s="25" t="n">
        <f aca="false">IF(O5581="Won",1,IF(O5581="Lost",0,""))</f>
        <v>0</v>
      </c>
      <c r="X5581" s="25" t="s">
        <v>1835</v>
      </c>
      <c r="Y5581" s="25" t="str">
        <f aca="false">IF(E5581="","Sim","")</f>
        <v/>
      </c>
    </row>
    <row r="5582" customFormat="false" ht="15" hidden="false" customHeight="false" outlineLevel="0" collapsed="false">
      <c r="A5582" s="25" t="s">
        <v>5845</v>
      </c>
      <c r="B5582" s="25" t="s">
        <v>84</v>
      </c>
      <c r="C5582" s="25" t="s">
        <v>93</v>
      </c>
      <c r="D5582" s="25" t="s">
        <v>97</v>
      </c>
      <c r="E5582" s="25" t="s">
        <v>445</v>
      </c>
      <c r="F5582" s="25" t="s">
        <v>192</v>
      </c>
      <c r="G5582" s="26" t="n">
        <v>987.39</v>
      </c>
      <c r="H5582" s="27" t="n">
        <v>2253</v>
      </c>
      <c r="I5582" s="25" t="s">
        <v>147</v>
      </c>
      <c r="K5582" s="25" t="n">
        <v>2002</v>
      </c>
      <c r="L5582" s="25" t="s">
        <v>160</v>
      </c>
      <c r="M5582" s="25" t="s">
        <v>149</v>
      </c>
      <c r="N5582" s="28" t="n">
        <v>3393</v>
      </c>
      <c r="O5582" s="25" t="s">
        <v>55</v>
      </c>
      <c r="P5582" s="29" t="n">
        <v>42763</v>
      </c>
      <c r="Q5582" s="29" t="n">
        <v>42824</v>
      </c>
      <c r="R5582" s="28" t="n">
        <v>0</v>
      </c>
      <c r="S5582" s="28" t="n">
        <f aca="false">IF(O5582="Won",R5582,IF(O5582="Lost",0,N5582))</f>
        <v>0</v>
      </c>
      <c r="T5582" s="30" t="n">
        <f aca="false">IF(AND(P5582&lt;&gt;"",Q5582&lt;&gt;""),Q5582-P5582,"")</f>
        <v>61</v>
      </c>
      <c r="U5582" s="30" t="str">
        <f aca="false">IF(AND(O5582="Engaging",P5582&lt;&gt;""),'Leia-me'!$B$5-P5582,"")</f>
        <v/>
      </c>
      <c r="V5582" s="25" t="str">
        <f aca="false">IF(O5582&lt;&gt;"Engaging","",IF(U5582&lt;='Leia-me'!$B$6,"Saudável",IF(U5582&lt;='Leia-me'!$B$7,"Esfriando",IF(U5582&lt;='Leia-me'!$B$8,"Última chance","Zumbi"))))</f>
        <v/>
      </c>
      <c r="W5582" s="25" t="n">
        <f aca="false">IF(O5582="Won",1,IF(O5582="Lost",0,""))</f>
        <v>0</v>
      </c>
      <c r="Y5582" s="25" t="str">
        <f aca="false">IF(E5582="","Sim","")</f>
        <v/>
      </c>
    </row>
    <row r="5583" customFormat="false" ht="15" hidden="false" customHeight="false" outlineLevel="0" collapsed="false">
      <c r="A5583" s="25" t="s">
        <v>5846</v>
      </c>
      <c r="B5583" s="25" t="s">
        <v>84</v>
      </c>
      <c r="C5583" s="25" t="s">
        <v>93</v>
      </c>
      <c r="D5583" s="25" t="s">
        <v>97</v>
      </c>
      <c r="E5583" s="25" t="s">
        <v>1156</v>
      </c>
      <c r="F5583" s="25" t="s">
        <v>185</v>
      </c>
      <c r="G5583" s="26" t="n">
        <v>1242.32</v>
      </c>
      <c r="H5583" s="27" t="n">
        <v>3027</v>
      </c>
      <c r="I5583" s="25" t="s">
        <v>147</v>
      </c>
      <c r="J5583" s="25" t="s">
        <v>193</v>
      </c>
      <c r="K5583" s="25" t="n">
        <v>1993</v>
      </c>
      <c r="L5583" s="25" t="s">
        <v>1834</v>
      </c>
      <c r="M5583" s="25" t="s">
        <v>171</v>
      </c>
      <c r="N5583" s="28" t="n">
        <v>4821</v>
      </c>
      <c r="O5583" s="25" t="s">
        <v>54</v>
      </c>
      <c r="P5583" s="29" t="n">
        <v>42769</v>
      </c>
      <c r="Q5583" s="29" t="n">
        <v>42864</v>
      </c>
      <c r="R5583" s="28" t="n">
        <v>4671</v>
      </c>
      <c r="S5583" s="28" t="n">
        <f aca="false">IF(O5583="Won",R5583,IF(O5583="Lost",0,N5583))</f>
        <v>4671</v>
      </c>
      <c r="T5583" s="30" t="n">
        <f aca="false">IF(AND(P5583&lt;&gt;"",Q5583&lt;&gt;""),Q5583-P5583,"")</f>
        <v>95</v>
      </c>
      <c r="U5583" s="30" t="str">
        <f aca="false">IF(AND(O5583="Engaging",P5583&lt;&gt;""),'Leia-me'!$B$5-P5583,"")</f>
        <v/>
      </c>
      <c r="V5583" s="25" t="str">
        <f aca="false">IF(O5583&lt;&gt;"Engaging","",IF(U5583&lt;='Leia-me'!$B$6,"Saudável",IF(U5583&lt;='Leia-me'!$B$7,"Esfriando",IF(U5583&lt;='Leia-me'!$B$8,"Última chance","Zumbi"))))</f>
        <v/>
      </c>
      <c r="W5583" s="25" t="n">
        <f aca="false">IF(O5583="Won",1,IF(O5583="Lost",0,""))</f>
        <v>1</v>
      </c>
      <c r="X5583" s="25" t="s">
        <v>1835</v>
      </c>
      <c r="Y5583" s="25" t="str">
        <f aca="false">IF(E5583="","Sim","")</f>
        <v/>
      </c>
    </row>
    <row r="5584" customFormat="false" ht="15" hidden="false" customHeight="false" outlineLevel="0" collapsed="false">
      <c r="A5584" s="25" t="s">
        <v>5847</v>
      </c>
      <c r="B5584" s="25" t="s">
        <v>84</v>
      </c>
      <c r="C5584" s="25" t="s">
        <v>93</v>
      </c>
      <c r="D5584" s="25" t="s">
        <v>97</v>
      </c>
      <c r="E5584" s="25" t="s">
        <v>1671</v>
      </c>
      <c r="F5584" s="25" t="s">
        <v>168</v>
      </c>
      <c r="G5584" s="26" t="n">
        <v>3027.46</v>
      </c>
      <c r="H5584" s="27" t="n">
        <v>9516</v>
      </c>
      <c r="I5584" s="25" t="s">
        <v>1672</v>
      </c>
      <c r="K5584" s="25" t="n">
        <v>1984</v>
      </c>
      <c r="L5584" s="25" t="s">
        <v>186</v>
      </c>
      <c r="M5584" s="25" t="s">
        <v>171</v>
      </c>
      <c r="N5584" s="28" t="n">
        <v>550</v>
      </c>
      <c r="O5584" s="25" t="s">
        <v>54</v>
      </c>
      <c r="P5584" s="29" t="n">
        <v>42771</v>
      </c>
      <c r="Q5584" s="29" t="n">
        <v>42862</v>
      </c>
      <c r="R5584" s="28" t="n">
        <v>532</v>
      </c>
      <c r="S5584" s="28" t="n">
        <f aca="false">IF(O5584="Won",R5584,IF(O5584="Lost",0,N5584))</f>
        <v>532</v>
      </c>
      <c r="T5584" s="30" t="n">
        <f aca="false">IF(AND(P5584&lt;&gt;"",Q5584&lt;&gt;""),Q5584-P5584,"")</f>
        <v>91</v>
      </c>
      <c r="U5584" s="30" t="str">
        <f aca="false">IF(AND(O5584="Engaging",P5584&lt;&gt;""),'Leia-me'!$B$5-P5584,"")</f>
        <v/>
      </c>
      <c r="V5584" s="25" t="str">
        <f aca="false">IF(O5584&lt;&gt;"Engaging","",IF(U5584&lt;='Leia-me'!$B$6,"Saudável",IF(U5584&lt;='Leia-me'!$B$7,"Esfriando",IF(U5584&lt;='Leia-me'!$B$8,"Última chance","Zumbi"))))</f>
        <v/>
      </c>
      <c r="W5584" s="25" t="n">
        <f aca="false">IF(O5584="Won",1,IF(O5584="Lost",0,""))</f>
        <v>1</v>
      </c>
      <c r="Y5584" s="25" t="str">
        <f aca="false">IF(E5584="","Sim","")</f>
        <v/>
      </c>
    </row>
    <row r="5585" customFormat="false" ht="15" hidden="false" customHeight="false" outlineLevel="0" collapsed="false">
      <c r="A5585" s="25" t="s">
        <v>5848</v>
      </c>
      <c r="B5585" s="25" t="s">
        <v>84</v>
      </c>
      <c r="C5585" s="25" t="s">
        <v>93</v>
      </c>
      <c r="D5585" s="25" t="s">
        <v>97</v>
      </c>
      <c r="E5585" s="25" t="s">
        <v>3373</v>
      </c>
      <c r="F5585" s="25" t="s">
        <v>192</v>
      </c>
      <c r="G5585" s="26" t="n">
        <v>4478.47</v>
      </c>
      <c r="H5585" s="27" t="n">
        <v>13809</v>
      </c>
      <c r="I5585" s="25" t="s">
        <v>147</v>
      </c>
      <c r="K5585" s="25" t="n">
        <v>1979</v>
      </c>
      <c r="L5585" s="25" t="s">
        <v>160</v>
      </c>
      <c r="M5585" s="25" t="s">
        <v>149</v>
      </c>
      <c r="N5585" s="28" t="n">
        <v>3393</v>
      </c>
      <c r="O5585" s="25" t="s">
        <v>54</v>
      </c>
      <c r="P5585" s="29" t="n">
        <v>42773</v>
      </c>
      <c r="Q5585" s="29" t="n">
        <v>42817</v>
      </c>
      <c r="R5585" s="28" t="n">
        <v>3695</v>
      </c>
      <c r="S5585" s="28" t="n">
        <f aca="false">IF(O5585="Won",R5585,IF(O5585="Lost",0,N5585))</f>
        <v>3695</v>
      </c>
      <c r="T5585" s="30" t="n">
        <f aca="false">IF(AND(P5585&lt;&gt;"",Q5585&lt;&gt;""),Q5585-P5585,"")</f>
        <v>44</v>
      </c>
      <c r="U5585" s="30" t="str">
        <f aca="false">IF(AND(O5585="Engaging",P5585&lt;&gt;""),'Leia-me'!$B$5-P5585,"")</f>
        <v/>
      </c>
      <c r="V5585" s="25" t="str">
        <f aca="false">IF(O5585&lt;&gt;"Engaging","",IF(U5585&lt;='Leia-me'!$B$6,"Saudável",IF(U5585&lt;='Leia-me'!$B$7,"Esfriando",IF(U5585&lt;='Leia-me'!$B$8,"Última chance","Zumbi"))))</f>
        <v/>
      </c>
      <c r="W5585" s="25" t="n">
        <f aca="false">IF(O5585="Won",1,IF(O5585="Lost",0,""))</f>
        <v>1</v>
      </c>
      <c r="Y5585" s="25" t="str">
        <f aca="false">IF(E5585="","Sim","")</f>
        <v/>
      </c>
    </row>
    <row r="5586" customFormat="false" ht="15" hidden="false" customHeight="false" outlineLevel="0" collapsed="false">
      <c r="A5586" s="25" t="s">
        <v>5849</v>
      </c>
      <c r="B5586" s="25" t="s">
        <v>84</v>
      </c>
      <c r="C5586" s="25" t="s">
        <v>93</v>
      </c>
      <c r="D5586" s="25" t="s">
        <v>97</v>
      </c>
      <c r="E5586" s="25" t="s">
        <v>1671</v>
      </c>
      <c r="F5586" s="25" t="s">
        <v>168</v>
      </c>
      <c r="G5586" s="26" t="n">
        <v>3027.46</v>
      </c>
      <c r="H5586" s="27" t="n">
        <v>9516</v>
      </c>
      <c r="I5586" s="25" t="s">
        <v>1672</v>
      </c>
      <c r="K5586" s="25" t="n">
        <v>1984</v>
      </c>
      <c r="L5586" s="25" t="s">
        <v>170</v>
      </c>
      <c r="M5586" s="25" t="s">
        <v>171</v>
      </c>
      <c r="N5586" s="28" t="n">
        <v>1096</v>
      </c>
      <c r="O5586" s="25" t="s">
        <v>54</v>
      </c>
      <c r="P5586" s="29" t="n">
        <v>42775</v>
      </c>
      <c r="Q5586" s="29" t="n">
        <v>42814</v>
      </c>
      <c r="R5586" s="28" t="n">
        <v>896</v>
      </c>
      <c r="S5586" s="28" t="n">
        <f aca="false">IF(O5586="Won",R5586,IF(O5586="Lost",0,N5586))</f>
        <v>896</v>
      </c>
      <c r="T5586" s="30" t="n">
        <f aca="false">IF(AND(P5586&lt;&gt;"",Q5586&lt;&gt;""),Q5586-P5586,"")</f>
        <v>39</v>
      </c>
      <c r="U5586" s="30" t="str">
        <f aca="false">IF(AND(O5586="Engaging",P5586&lt;&gt;""),'Leia-me'!$B$5-P5586,"")</f>
        <v/>
      </c>
      <c r="V5586" s="25" t="str">
        <f aca="false">IF(O5586&lt;&gt;"Engaging","",IF(U5586&lt;='Leia-me'!$B$6,"Saudável",IF(U5586&lt;='Leia-me'!$B$7,"Esfriando",IF(U5586&lt;='Leia-me'!$B$8,"Última chance","Zumbi"))))</f>
        <v/>
      </c>
      <c r="W5586" s="25" t="n">
        <f aca="false">IF(O5586="Won",1,IF(O5586="Lost",0,""))</f>
        <v>1</v>
      </c>
      <c r="Y5586" s="25" t="str">
        <f aca="false">IF(E5586="","Sim","")</f>
        <v/>
      </c>
    </row>
    <row r="5587" customFormat="false" ht="15" hidden="false" customHeight="false" outlineLevel="0" collapsed="false">
      <c r="A5587" s="25" t="s">
        <v>5850</v>
      </c>
      <c r="B5587" s="25" t="s">
        <v>84</v>
      </c>
      <c r="C5587" s="25" t="s">
        <v>93</v>
      </c>
      <c r="D5587" s="25" t="s">
        <v>97</v>
      </c>
      <c r="E5587" s="25" t="s">
        <v>1795</v>
      </c>
      <c r="F5587" s="25" t="s">
        <v>177</v>
      </c>
      <c r="G5587" s="26" t="n">
        <v>355.23</v>
      </c>
      <c r="H5587" s="27" t="n">
        <v>853</v>
      </c>
      <c r="I5587" s="25" t="s">
        <v>147</v>
      </c>
      <c r="K5587" s="25" t="n">
        <v>1994</v>
      </c>
      <c r="L5587" s="25" t="s">
        <v>186</v>
      </c>
      <c r="M5587" s="25" t="s">
        <v>171</v>
      </c>
      <c r="N5587" s="28" t="n">
        <v>550</v>
      </c>
      <c r="O5587" s="25" t="s">
        <v>55</v>
      </c>
      <c r="P5587" s="29" t="n">
        <v>42776</v>
      </c>
      <c r="Q5587" s="29" t="n">
        <v>42869</v>
      </c>
      <c r="R5587" s="28" t="n">
        <v>0</v>
      </c>
      <c r="S5587" s="28" t="n">
        <f aca="false">IF(O5587="Won",R5587,IF(O5587="Lost",0,N5587))</f>
        <v>0</v>
      </c>
      <c r="T5587" s="30" t="n">
        <f aca="false">IF(AND(P5587&lt;&gt;"",Q5587&lt;&gt;""),Q5587-P5587,"")</f>
        <v>93</v>
      </c>
      <c r="U5587" s="30" t="str">
        <f aca="false">IF(AND(O5587="Engaging",P5587&lt;&gt;""),'Leia-me'!$B$5-P5587,"")</f>
        <v/>
      </c>
      <c r="V5587" s="25" t="str">
        <f aca="false">IF(O5587&lt;&gt;"Engaging","",IF(U5587&lt;='Leia-me'!$B$6,"Saudável",IF(U5587&lt;='Leia-me'!$B$7,"Esfriando",IF(U5587&lt;='Leia-me'!$B$8,"Última chance","Zumbi"))))</f>
        <v/>
      </c>
      <c r="W5587" s="25" t="n">
        <f aca="false">IF(O5587="Won",1,IF(O5587="Lost",0,""))</f>
        <v>0</v>
      </c>
      <c r="Y5587" s="25" t="str">
        <f aca="false">IF(E5587="","Sim","")</f>
        <v/>
      </c>
    </row>
    <row r="5588" customFormat="false" ht="15" hidden="false" customHeight="false" outlineLevel="0" collapsed="false">
      <c r="A5588" s="25" t="s">
        <v>5851</v>
      </c>
      <c r="B5588" s="25" t="s">
        <v>84</v>
      </c>
      <c r="C5588" s="25" t="s">
        <v>93</v>
      </c>
      <c r="D5588" s="25" t="s">
        <v>97</v>
      </c>
      <c r="E5588" s="25" t="s">
        <v>494</v>
      </c>
      <c r="F5588" s="25" t="s">
        <v>192</v>
      </c>
      <c r="G5588" s="26" t="n">
        <v>11698.03</v>
      </c>
      <c r="H5588" s="27" t="n">
        <v>34288</v>
      </c>
      <c r="I5588" s="25" t="s">
        <v>147</v>
      </c>
      <c r="K5588" s="25" t="n">
        <v>1982</v>
      </c>
      <c r="L5588" s="25" t="s">
        <v>160</v>
      </c>
      <c r="M5588" s="25" t="s">
        <v>149</v>
      </c>
      <c r="N5588" s="28" t="n">
        <v>3393</v>
      </c>
      <c r="O5588" s="25" t="s">
        <v>54</v>
      </c>
      <c r="P5588" s="29" t="n">
        <v>42776</v>
      </c>
      <c r="Q5588" s="29" t="n">
        <v>42901</v>
      </c>
      <c r="R5588" s="28" t="n">
        <v>2928</v>
      </c>
      <c r="S5588" s="28" t="n">
        <f aca="false">IF(O5588="Won",R5588,IF(O5588="Lost",0,N5588))</f>
        <v>2928</v>
      </c>
      <c r="T5588" s="30" t="n">
        <f aca="false">IF(AND(P5588&lt;&gt;"",Q5588&lt;&gt;""),Q5588-P5588,"")</f>
        <v>125</v>
      </c>
      <c r="U5588" s="30" t="str">
        <f aca="false">IF(AND(O5588="Engaging",P5588&lt;&gt;""),'Leia-me'!$B$5-P5588,"")</f>
        <v/>
      </c>
      <c r="V5588" s="25" t="str">
        <f aca="false">IF(O5588&lt;&gt;"Engaging","",IF(U5588&lt;='Leia-me'!$B$6,"Saudável",IF(U5588&lt;='Leia-me'!$B$7,"Esfriando",IF(U5588&lt;='Leia-me'!$B$8,"Última chance","Zumbi"))))</f>
        <v/>
      </c>
      <c r="W5588" s="25" t="n">
        <f aca="false">IF(O5588="Won",1,IF(O5588="Lost",0,""))</f>
        <v>1</v>
      </c>
      <c r="Y5588" s="25" t="str">
        <f aca="false">IF(E5588="","Sim","")</f>
        <v/>
      </c>
    </row>
    <row r="5589" customFormat="false" ht="15" hidden="false" customHeight="false" outlineLevel="0" collapsed="false">
      <c r="A5589" s="25" t="s">
        <v>5852</v>
      </c>
      <c r="B5589" s="25" t="s">
        <v>84</v>
      </c>
      <c r="C5589" s="25" t="s">
        <v>93</v>
      </c>
      <c r="D5589" s="25" t="s">
        <v>97</v>
      </c>
      <c r="E5589" s="25" t="s">
        <v>1640</v>
      </c>
      <c r="F5589" s="25" t="s">
        <v>211</v>
      </c>
      <c r="G5589" s="26" t="n">
        <v>71.12</v>
      </c>
      <c r="H5589" s="27" t="n">
        <v>144</v>
      </c>
      <c r="I5589" s="25" t="s">
        <v>147</v>
      </c>
      <c r="K5589" s="25" t="n">
        <v>2010</v>
      </c>
      <c r="L5589" s="25" t="s">
        <v>160</v>
      </c>
      <c r="M5589" s="25" t="s">
        <v>149</v>
      </c>
      <c r="N5589" s="28" t="n">
        <v>3393</v>
      </c>
      <c r="O5589" s="25" t="s">
        <v>54</v>
      </c>
      <c r="P5589" s="29" t="n">
        <v>42776</v>
      </c>
      <c r="Q5589" s="29" t="n">
        <v>42891</v>
      </c>
      <c r="R5589" s="28" t="n">
        <v>3618</v>
      </c>
      <c r="S5589" s="28" t="n">
        <f aca="false">IF(O5589="Won",R5589,IF(O5589="Lost",0,N5589))</f>
        <v>3618</v>
      </c>
      <c r="T5589" s="30" t="n">
        <f aca="false">IF(AND(P5589&lt;&gt;"",Q5589&lt;&gt;""),Q5589-P5589,"")</f>
        <v>115</v>
      </c>
      <c r="U5589" s="30" t="str">
        <f aca="false">IF(AND(O5589="Engaging",P5589&lt;&gt;""),'Leia-me'!$B$5-P5589,"")</f>
        <v/>
      </c>
      <c r="V5589" s="25" t="str">
        <f aca="false">IF(O5589&lt;&gt;"Engaging","",IF(U5589&lt;='Leia-me'!$B$6,"Saudável",IF(U5589&lt;='Leia-me'!$B$7,"Esfriando",IF(U5589&lt;='Leia-me'!$B$8,"Última chance","Zumbi"))))</f>
        <v/>
      </c>
      <c r="W5589" s="25" t="n">
        <f aca="false">IF(O5589="Won",1,IF(O5589="Lost",0,""))</f>
        <v>1</v>
      </c>
      <c r="Y5589" s="25" t="str">
        <f aca="false">IF(E5589="","Sim","")</f>
        <v/>
      </c>
    </row>
    <row r="5590" customFormat="false" ht="15" hidden="false" customHeight="false" outlineLevel="0" collapsed="false">
      <c r="A5590" s="25" t="s">
        <v>5853</v>
      </c>
      <c r="B5590" s="25" t="s">
        <v>84</v>
      </c>
      <c r="C5590" s="25" t="s">
        <v>93</v>
      </c>
      <c r="D5590" s="25" t="s">
        <v>97</v>
      </c>
      <c r="E5590" s="25" t="s">
        <v>1090</v>
      </c>
      <c r="F5590" s="25" t="s">
        <v>155</v>
      </c>
      <c r="G5590" s="26" t="n">
        <v>6395.05</v>
      </c>
      <c r="H5590" s="27" t="n">
        <v>20275</v>
      </c>
      <c r="I5590" s="25" t="s">
        <v>147</v>
      </c>
      <c r="K5590" s="25" t="n">
        <v>1994</v>
      </c>
      <c r="L5590" s="25" t="s">
        <v>186</v>
      </c>
      <c r="M5590" s="25" t="s">
        <v>171</v>
      </c>
      <c r="N5590" s="28" t="n">
        <v>550</v>
      </c>
      <c r="O5590" s="25" t="s">
        <v>54</v>
      </c>
      <c r="P5590" s="29" t="n">
        <v>42781</v>
      </c>
      <c r="Q5590" s="29" t="n">
        <v>42797</v>
      </c>
      <c r="R5590" s="28" t="n">
        <v>537</v>
      </c>
      <c r="S5590" s="28" t="n">
        <f aca="false">IF(O5590="Won",R5590,IF(O5590="Lost",0,N5590))</f>
        <v>537</v>
      </c>
      <c r="T5590" s="30" t="n">
        <f aca="false">IF(AND(P5590&lt;&gt;"",Q5590&lt;&gt;""),Q5590-P5590,"")</f>
        <v>16</v>
      </c>
      <c r="U5590" s="30" t="str">
        <f aca="false">IF(AND(O5590="Engaging",P5590&lt;&gt;""),'Leia-me'!$B$5-P5590,"")</f>
        <v/>
      </c>
      <c r="V5590" s="25" t="str">
        <f aca="false">IF(O5590&lt;&gt;"Engaging","",IF(U5590&lt;='Leia-me'!$B$6,"Saudável",IF(U5590&lt;='Leia-me'!$B$7,"Esfriando",IF(U5590&lt;='Leia-me'!$B$8,"Última chance","Zumbi"))))</f>
        <v/>
      </c>
      <c r="W5590" s="25" t="n">
        <f aca="false">IF(O5590="Won",1,IF(O5590="Lost",0,""))</f>
        <v>1</v>
      </c>
      <c r="Y5590" s="25" t="str">
        <f aca="false">IF(E5590="","Sim","")</f>
        <v/>
      </c>
    </row>
    <row r="5591" customFormat="false" ht="15" hidden="false" customHeight="false" outlineLevel="0" collapsed="false">
      <c r="A5591" s="25" t="s">
        <v>5854</v>
      </c>
      <c r="B5591" s="25" t="s">
        <v>84</v>
      </c>
      <c r="C5591" s="25" t="s">
        <v>93</v>
      </c>
      <c r="D5591" s="25" t="s">
        <v>97</v>
      </c>
      <c r="E5591" s="25" t="s">
        <v>1795</v>
      </c>
      <c r="F5591" s="25" t="s">
        <v>177</v>
      </c>
      <c r="G5591" s="26" t="n">
        <v>355.23</v>
      </c>
      <c r="H5591" s="27" t="n">
        <v>853</v>
      </c>
      <c r="I5591" s="25" t="s">
        <v>147</v>
      </c>
      <c r="K5591" s="25" t="n">
        <v>1994</v>
      </c>
      <c r="L5591" s="25" t="s">
        <v>170</v>
      </c>
      <c r="M5591" s="25" t="s">
        <v>171</v>
      </c>
      <c r="N5591" s="28" t="n">
        <v>1096</v>
      </c>
      <c r="O5591" s="25" t="s">
        <v>54</v>
      </c>
      <c r="P5591" s="29" t="n">
        <v>42781</v>
      </c>
      <c r="Q5591" s="29" t="n">
        <v>42798</v>
      </c>
      <c r="R5591" s="28" t="n">
        <v>1090</v>
      </c>
      <c r="S5591" s="28" t="n">
        <f aca="false">IF(O5591="Won",R5591,IF(O5591="Lost",0,N5591))</f>
        <v>1090</v>
      </c>
      <c r="T5591" s="30" t="n">
        <f aca="false">IF(AND(P5591&lt;&gt;"",Q5591&lt;&gt;""),Q5591-P5591,"")</f>
        <v>17</v>
      </c>
      <c r="U5591" s="30" t="str">
        <f aca="false">IF(AND(O5591="Engaging",P5591&lt;&gt;""),'Leia-me'!$B$5-P5591,"")</f>
        <v/>
      </c>
      <c r="V5591" s="25" t="str">
        <f aca="false">IF(O5591&lt;&gt;"Engaging","",IF(U5591&lt;='Leia-me'!$B$6,"Saudável",IF(U5591&lt;='Leia-me'!$B$7,"Esfriando",IF(U5591&lt;='Leia-me'!$B$8,"Última chance","Zumbi"))))</f>
        <v/>
      </c>
      <c r="W5591" s="25" t="n">
        <f aca="false">IF(O5591="Won",1,IF(O5591="Lost",0,""))</f>
        <v>1</v>
      </c>
      <c r="Y5591" s="25" t="str">
        <f aca="false">IF(E5591="","Sim","")</f>
        <v/>
      </c>
    </row>
    <row r="5592" customFormat="false" ht="15" hidden="false" customHeight="false" outlineLevel="0" collapsed="false">
      <c r="A5592" s="25" t="s">
        <v>5855</v>
      </c>
      <c r="B5592" s="25" t="s">
        <v>84</v>
      </c>
      <c r="C5592" s="25" t="s">
        <v>93</v>
      </c>
      <c r="D5592" s="25" t="s">
        <v>97</v>
      </c>
      <c r="E5592" s="25" t="s">
        <v>452</v>
      </c>
      <c r="F5592" s="25" t="s">
        <v>185</v>
      </c>
      <c r="G5592" s="26" t="n">
        <v>1712.68</v>
      </c>
      <c r="H5592" s="27" t="n">
        <v>3194</v>
      </c>
      <c r="I5592" s="25" t="s">
        <v>147</v>
      </c>
      <c r="J5592" s="25" t="s">
        <v>193</v>
      </c>
      <c r="K5592" s="25" t="n">
        <v>1992</v>
      </c>
      <c r="L5592" s="25" t="s">
        <v>170</v>
      </c>
      <c r="M5592" s="25" t="s">
        <v>171</v>
      </c>
      <c r="N5592" s="28" t="n">
        <v>1096</v>
      </c>
      <c r="O5592" s="25" t="s">
        <v>54</v>
      </c>
      <c r="P5592" s="29" t="n">
        <v>42782</v>
      </c>
      <c r="Q5592" s="29" t="n">
        <v>42885</v>
      </c>
      <c r="R5592" s="28" t="n">
        <v>1187</v>
      </c>
      <c r="S5592" s="28" t="n">
        <f aca="false">IF(O5592="Won",R5592,IF(O5592="Lost",0,N5592))</f>
        <v>1187</v>
      </c>
      <c r="T5592" s="30" t="n">
        <f aca="false">IF(AND(P5592&lt;&gt;"",Q5592&lt;&gt;""),Q5592-P5592,"")</f>
        <v>103</v>
      </c>
      <c r="U5592" s="30" t="str">
        <f aca="false">IF(AND(O5592="Engaging",P5592&lt;&gt;""),'Leia-me'!$B$5-P5592,"")</f>
        <v/>
      </c>
      <c r="V5592" s="25" t="str">
        <f aca="false">IF(O5592&lt;&gt;"Engaging","",IF(U5592&lt;='Leia-me'!$B$6,"Saudável",IF(U5592&lt;='Leia-me'!$B$7,"Esfriando",IF(U5592&lt;='Leia-me'!$B$8,"Última chance","Zumbi"))))</f>
        <v/>
      </c>
      <c r="W5592" s="25" t="n">
        <f aca="false">IF(O5592="Won",1,IF(O5592="Lost",0,""))</f>
        <v>1</v>
      </c>
      <c r="Y5592" s="25" t="str">
        <f aca="false">IF(E5592="","Sim","")</f>
        <v/>
      </c>
    </row>
    <row r="5593" customFormat="false" ht="15" hidden="false" customHeight="false" outlineLevel="0" collapsed="false">
      <c r="A5593" s="25" t="s">
        <v>5856</v>
      </c>
      <c r="B5593" s="25" t="s">
        <v>84</v>
      </c>
      <c r="C5593" s="25" t="s">
        <v>93</v>
      </c>
      <c r="D5593" s="25" t="s">
        <v>97</v>
      </c>
      <c r="E5593" s="25" t="s">
        <v>1640</v>
      </c>
      <c r="F5593" s="25" t="s">
        <v>211</v>
      </c>
      <c r="G5593" s="26" t="n">
        <v>71.12</v>
      </c>
      <c r="H5593" s="27" t="n">
        <v>144</v>
      </c>
      <c r="I5593" s="25" t="s">
        <v>147</v>
      </c>
      <c r="K5593" s="25" t="n">
        <v>2010</v>
      </c>
      <c r="L5593" s="25" t="s">
        <v>186</v>
      </c>
      <c r="M5593" s="25" t="s">
        <v>171</v>
      </c>
      <c r="N5593" s="28" t="n">
        <v>550</v>
      </c>
      <c r="O5593" s="25" t="s">
        <v>54</v>
      </c>
      <c r="P5593" s="29" t="n">
        <v>42784</v>
      </c>
      <c r="Q5593" s="29" t="n">
        <v>42904</v>
      </c>
      <c r="R5593" s="28" t="n">
        <v>492</v>
      </c>
      <c r="S5593" s="28" t="n">
        <f aca="false">IF(O5593="Won",R5593,IF(O5593="Lost",0,N5593))</f>
        <v>492</v>
      </c>
      <c r="T5593" s="30" t="n">
        <f aca="false">IF(AND(P5593&lt;&gt;"",Q5593&lt;&gt;""),Q5593-P5593,"")</f>
        <v>120</v>
      </c>
      <c r="U5593" s="30" t="str">
        <f aca="false">IF(AND(O5593="Engaging",P5593&lt;&gt;""),'Leia-me'!$B$5-P5593,"")</f>
        <v/>
      </c>
      <c r="V5593" s="25" t="str">
        <f aca="false">IF(O5593&lt;&gt;"Engaging","",IF(U5593&lt;='Leia-me'!$B$6,"Saudável",IF(U5593&lt;='Leia-me'!$B$7,"Esfriando",IF(U5593&lt;='Leia-me'!$B$8,"Última chance","Zumbi"))))</f>
        <v/>
      </c>
      <c r="W5593" s="25" t="n">
        <f aca="false">IF(O5593="Won",1,IF(O5593="Lost",0,""))</f>
        <v>1</v>
      </c>
      <c r="Y5593" s="25" t="str">
        <f aca="false">IF(E5593="","Sim","")</f>
        <v/>
      </c>
    </row>
    <row r="5594" customFormat="false" ht="15" hidden="false" customHeight="false" outlineLevel="0" collapsed="false">
      <c r="A5594" s="25" t="s">
        <v>5857</v>
      </c>
      <c r="B5594" s="25" t="s">
        <v>84</v>
      </c>
      <c r="C5594" s="25" t="s">
        <v>93</v>
      </c>
      <c r="D5594" s="25" t="s">
        <v>97</v>
      </c>
      <c r="E5594" s="25" t="s">
        <v>1640</v>
      </c>
      <c r="F5594" s="25" t="s">
        <v>211</v>
      </c>
      <c r="G5594" s="26" t="n">
        <v>71.12</v>
      </c>
      <c r="H5594" s="27" t="n">
        <v>144</v>
      </c>
      <c r="I5594" s="25" t="s">
        <v>147</v>
      </c>
      <c r="K5594" s="25" t="n">
        <v>2010</v>
      </c>
      <c r="L5594" s="25" t="s">
        <v>1834</v>
      </c>
      <c r="M5594" s="25" t="s">
        <v>171</v>
      </c>
      <c r="N5594" s="28" t="n">
        <v>4821</v>
      </c>
      <c r="O5594" s="25" t="s">
        <v>54</v>
      </c>
      <c r="P5594" s="29" t="n">
        <v>42784</v>
      </c>
      <c r="Q5594" s="29" t="n">
        <v>42882</v>
      </c>
      <c r="R5594" s="28" t="n">
        <v>4545</v>
      </c>
      <c r="S5594" s="28" t="n">
        <f aca="false">IF(O5594="Won",R5594,IF(O5594="Lost",0,N5594))</f>
        <v>4545</v>
      </c>
      <c r="T5594" s="30" t="n">
        <f aca="false">IF(AND(P5594&lt;&gt;"",Q5594&lt;&gt;""),Q5594-P5594,"")</f>
        <v>98</v>
      </c>
      <c r="U5594" s="30" t="str">
        <f aca="false">IF(AND(O5594="Engaging",P5594&lt;&gt;""),'Leia-me'!$B$5-P5594,"")</f>
        <v/>
      </c>
      <c r="V5594" s="25" t="str">
        <f aca="false">IF(O5594&lt;&gt;"Engaging","",IF(U5594&lt;='Leia-me'!$B$6,"Saudável",IF(U5594&lt;='Leia-me'!$B$7,"Esfriando",IF(U5594&lt;='Leia-me'!$B$8,"Última chance","Zumbi"))))</f>
        <v/>
      </c>
      <c r="W5594" s="25" t="n">
        <f aca="false">IF(O5594="Won",1,IF(O5594="Lost",0,""))</f>
        <v>1</v>
      </c>
      <c r="X5594" s="25" t="s">
        <v>1835</v>
      </c>
      <c r="Y5594" s="25" t="str">
        <f aca="false">IF(E5594="","Sim","")</f>
        <v/>
      </c>
    </row>
    <row r="5595" customFormat="false" ht="15" hidden="false" customHeight="false" outlineLevel="0" collapsed="false">
      <c r="A5595" s="25" t="s">
        <v>5858</v>
      </c>
      <c r="B5595" s="25" t="s">
        <v>84</v>
      </c>
      <c r="C5595" s="25" t="s">
        <v>93</v>
      </c>
      <c r="D5595" s="25" t="s">
        <v>97</v>
      </c>
      <c r="E5595" s="25" t="s">
        <v>445</v>
      </c>
      <c r="F5595" s="25" t="s">
        <v>192</v>
      </c>
      <c r="G5595" s="26" t="n">
        <v>987.39</v>
      </c>
      <c r="H5595" s="27" t="n">
        <v>2253</v>
      </c>
      <c r="I5595" s="25" t="s">
        <v>147</v>
      </c>
      <c r="K5595" s="25" t="n">
        <v>2002</v>
      </c>
      <c r="L5595" s="25" t="s">
        <v>1834</v>
      </c>
      <c r="M5595" s="25" t="s">
        <v>171</v>
      </c>
      <c r="N5595" s="28" t="n">
        <v>4821</v>
      </c>
      <c r="O5595" s="25" t="s">
        <v>54</v>
      </c>
      <c r="P5595" s="29" t="n">
        <v>42786</v>
      </c>
      <c r="Q5595" s="29" t="n">
        <v>42871</v>
      </c>
      <c r="R5595" s="28" t="n">
        <v>4839</v>
      </c>
      <c r="S5595" s="28" t="n">
        <f aca="false">IF(O5595="Won",R5595,IF(O5595="Lost",0,N5595))</f>
        <v>4839</v>
      </c>
      <c r="T5595" s="30" t="n">
        <f aca="false">IF(AND(P5595&lt;&gt;"",Q5595&lt;&gt;""),Q5595-P5595,"")</f>
        <v>85</v>
      </c>
      <c r="U5595" s="30" t="str">
        <f aca="false">IF(AND(O5595="Engaging",P5595&lt;&gt;""),'Leia-me'!$B$5-P5595,"")</f>
        <v/>
      </c>
      <c r="V5595" s="25" t="str">
        <f aca="false">IF(O5595&lt;&gt;"Engaging","",IF(U5595&lt;='Leia-me'!$B$6,"Saudável",IF(U5595&lt;='Leia-me'!$B$7,"Esfriando",IF(U5595&lt;='Leia-me'!$B$8,"Última chance","Zumbi"))))</f>
        <v/>
      </c>
      <c r="W5595" s="25" t="n">
        <f aca="false">IF(O5595="Won",1,IF(O5595="Lost",0,""))</f>
        <v>1</v>
      </c>
      <c r="X5595" s="25" t="s">
        <v>1835</v>
      </c>
      <c r="Y5595" s="25" t="str">
        <f aca="false">IF(E5595="","Sim","")</f>
        <v/>
      </c>
    </row>
    <row r="5596" customFormat="false" ht="15" hidden="false" customHeight="false" outlineLevel="0" collapsed="false">
      <c r="A5596" s="25" t="s">
        <v>5859</v>
      </c>
      <c r="B5596" s="25" t="s">
        <v>84</v>
      </c>
      <c r="C5596" s="25" t="s">
        <v>93</v>
      </c>
      <c r="D5596" s="25" t="s">
        <v>97</v>
      </c>
      <c r="E5596" s="25" t="s">
        <v>1347</v>
      </c>
      <c r="F5596" s="25" t="s">
        <v>165</v>
      </c>
      <c r="G5596" s="26" t="n">
        <v>665.06</v>
      </c>
      <c r="H5596" s="27" t="n">
        <v>1095</v>
      </c>
      <c r="I5596" s="25" t="s">
        <v>147</v>
      </c>
      <c r="K5596" s="25" t="n">
        <v>1989</v>
      </c>
      <c r="L5596" s="25" t="s">
        <v>160</v>
      </c>
      <c r="M5596" s="25" t="s">
        <v>149</v>
      </c>
      <c r="N5596" s="28" t="n">
        <v>3393</v>
      </c>
      <c r="O5596" s="25" t="s">
        <v>54</v>
      </c>
      <c r="P5596" s="29" t="n">
        <v>42786</v>
      </c>
      <c r="Q5596" s="29" t="n">
        <v>42799</v>
      </c>
      <c r="R5596" s="28" t="n">
        <v>3315</v>
      </c>
      <c r="S5596" s="28" t="n">
        <f aca="false">IF(O5596="Won",R5596,IF(O5596="Lost",0,N5596))</f>
        <v>3315</v>
      </c>
      <c r="T5596" s="30" t="n">
        <f aca="false">IF(AND(P5596&lt;&gt;"",Q5596&lt;&gt;""),Q5596-P5596,"")</f>
        <v>13</v>
      </c>
      <c r="U5596" s="30" t="str">
        <f aca="false">IF(AND(O5596="Engaging",P5596&lt;&gt;""),'Leia-me'!$B$5-P5596,"")</f>
        <v/>
      </c>
      <c r="V5596" s="25" t="str">
        <f aca="false">IF(O5596&lt;&gt;"Engaging","",IF(U5596&lt;='Leia-me'!$B$6,"Saudável",IF(U5596&lt;='Leia-me'!$B$7,"Esfriando",IF(U5596&lt;='Leia-me'!$B$8,"Última chance","Zumbi"))))</f>
        <v/>
      </c>
      <c r="W5596" s="25" t="n">
        <f aca="false">IF(O5596="Won",1,IF(O5596="Lost",0,""))</f>
        <v>1</v>
      </c>
      <c r="Y5596" s="25" t="str">
        <f aca="false">IF(E5596="","Sim","")</f>
        <v/>
      </c>
    </row>
    <row r="5597" customFormat="false" ht="15" hidden="false" customHeight="false" outlineLevel="0" collapsed="false">
      <c r="A5597" s="25" t="s">
        <v>5860</v>
      </c>
      <c r="B5597" s="25" t="s">
        <v>84</v>
      </c>
      <c r="C5597" s="25" t="s">
        <v>93</v>
      </c>
      <c r="D5597" s="25" t="s">
        <v>97</v>
      </c>
      <c r="E5597" s="25" t="s">
        <v>1671</v>
      </c>
      <c r="F5597" s="25" t="s">
        <v>168</v>
      </c>
      <c r="G5597" s="26" t="n">
        <v>3027.46</v>
      </c>
      <c r="H5597" s="27" t="n">
        <v>9516</v>
      </c>
      <c r="I5597" s="25" t="s">
        <v>1672</v>
      </c>
      <c r="K5597" s="25" t="n">
        <v>1984</v>
      </c>
      <c r="L5597" s="25" t="s">
        <v>178</v>
      </c>
      <c r="M5597" s="25" t="s">
        <v>171</v>
      </c>
      <c r="N5597" s="28" t="n">
        <v>5482</v>
      </c>
      <c r="O5597" s="25" t="s">
        <v>55</v>
      </c>
      <c r="P5597" s="29" t="n">
        <v>42787</v>
      </c>
      <c r="Q5597" s="29" t="n">
        <v>42878</v>
      </c>
      <c r="R5597" s="28" t="n">
        <v>0</v>
      </c>
      <c r="S5597" s="28" t="n">
        <f aca="false">IF(O5597="Won",R5597,IF(O5597="Lost",0,N5597))</f>
        <v>0</v>
      </c>
      <c r="T5597" s="30" t="n">
        <f aca="false">IF(AND(P5597&lt;&gt;"",Q5597&lt;&gt;""),Q5597-P5597,"")</f>
        <v>91</v>
      </c>
      <c r="U5597" s="30" t="str">
        <f aca="false">IF(AND(O5597="Engaging",P5597&lt;&gt;""),'Leia-me'!$B$5-P5597,"")</f>
        <v/>
      </c>
      <c r="V5597" s="25" t="str">
        <f aca="false">IF(O5597&lt;&gt;"Engaging","",IF(U5597&lt;='Leia-me'!$B$6,"Saudável",IF(U5597&lt;='Leia-me'!$B$7,"Esfriando",IF(U5597&lt;='Leia-me'!$B$8,"Última chance","Zumbi"))))</f>
        <v/>
      </c>
      <c r="W5597" s="25" t="n">
        <f aca="false">IF(O5597="Won",1,IF(O5597="Lost",0,""))</f>
        <v>0</v>
      </c>
      <c r="Y5597" s="25" t="str">
        <f aca="false">IF(E5597="","Sim","")</f>
        <v/>
      </c>
    </row>
    <row r="5598" customFormat="false" ht="15" hidden="false" customHeight="false" outlineLevel="0" collapsed="false">
      <c r="A5598" s="25" t="s">
        <v>5861</v>
      </c>
      <c r="B5598" s="25" t="s">
        <v>84</v>
      </c>
      <c r="C5598" s="25" t="s">
        <v>93</v>
      </c>
      <c r="D5598" s="25" t="s">
        <v>97</v>
      </c>
      <c r="E5598" s="25" t="s">
        <v>1653</v>
      </c>
      <c r="F5598" s="25" t="s">
        <v>165</v>
      </c>
      <c r="G5598" s="26" t="n">
        <v>3838.39</v>
      </c>
      <c r="H5598" s="27" t="n">
        <v>8274</v>
      </c>
      <c r="I5598" s="25" t="s">
        <v>147</v>
      </c>
      <c r="K5598" s="25" t="n">
        <v>1989</v>
      </c>
      <c r="L5598" s="25" t="s">
        <v>160</v>
      </c>
      <c r="M5598" s="25" t="s">
        <v>149</v>
      </c>
      <c r="N5598" s="28" t="n">
        <v>3393</v>
      </c>
      <c r="O5598" s="25" t="s">
        <v>54</v>
      </c>
      <c r="P5598" s="29" t="n">
        <v>42788</v>
      </c>
      <c r="Q5598" s="29" t="n">
        <v>42870</v>
      </c>
      <c r="R5598" s="28" t="n">
        <v>3273</v>
      </c>
      <c r="S5598" s="28" t="n">
        <f aca="false">IF(O5598="Won",R5598,IF(O5598="Lost",0,N5598))</f>
        <v>3273</v>
      </c>
      <c r="T5598" s="30" t="n">
        <f aca="false">IF(AND(P5598&lt;&gt;"",Q5598&lt;&gt;""),Q5598-P5598,"")</f>
        <v>82</v>
      </c>
      <c r="U5598" s="30" t="str">
        <f aca="false">IF(AND(O5598="Engaging",P5598&lt;&gt;""),'Leia-me'!$B$5-P5598,"")</f>
        <v/>
      </c>
      <c r="V5598" s="25" t="str">
        <f aca="false">IF(O5598&lt;&gt;"Engaging","",IF(U5598&lt;='Leia-me'!$B$6,"Saudável",IF(U5598&lt;='Leia-me'!$B$7,"Esfriando",IF(U5598&lt;='Leia-me'!$B$8,"Última chance","Zumbi"))))</f>
        <v/>
      </c>
      <c r="W5598" s="25" t="n">
        <f aca="false">IF(O5598="Won",1,IF(O5598="Lost",0,""))</f>
        <v>1</v>
      </c>
      <c r="Y5598" s="25" t="str">
        <f aca="false">IF(E5598="","Sim","")</f>
        <v/>
      </c>
    </row>
    <row r="5599" customFormat="false" ht="15" hidden="false" customHeight="false" outlineLevel="0" collapsed="false">
      <c r="A5599" s="25" t="s">
        <v>5862</v>
      </c>
      <c r="B5599" s="25" t="s">
        <v>84</v>
      </c>
      <c r="C5599" s="25" t="s">
        <v>93</v>
      </c>
      <c r="D5599" s="25" t="s">
        <v>97</v>
      </c>
      <c r="E5599" s="25" t="s">
        <v>1055</v>
      </c>
      <c r="F5599" s="25" t="s">
        <v>146</v>
      </c>
      <c r="G5599" s="26" t="n">
        <v>439.21</v>
      </c>
      <c r="H5599" s="27" t="n">
        <v>792</v>
      </c>
      <c r="I5599" s="25" t="s">
        <v>147</v>
      </c>
      <c r="K5599" s="25" t="n">
        <v>1996</v>
      </c>
      <c r="L5599" s="25" t="s">
        <v>1834</v>
      </c>
      <c r="M5599" s="25" t="s">
        <v>171</v>
      </c>
      <c r="N5599" s="28" t="n">
        <v>4821</v>
      </c>
      <c r="O5599" s="25" t="s">
        <v>54</v>
      </c>
      <c r="P5599" s="29" t="n">
        <v>42789</v>
      </c>
      <c r="Q5599" s="29" t="n">
        <v>42896</v>
      </c>
      <c r="R5599" s="28" t="n">
        <v>5618</v>
      </c>
      <c r="S5599" s="28" t="n">
        <f aca="false">IF(O5599="Won",R5599,IF(O5599="Lost",0,N5599))</f>
        <v>5618</v>
      </c>
      <c r="T5599" s="30" t="n">
        <f aca="false">IF(AND(P5599&lt;&gt;"",Q5599&lt;&gt;""),Q5599-P5599,"")</f>
        <v>107</v>
      </c>
      <c r="U5599" s="30" t="str">
        <f aca="false">IF(AND(O5599="Engaging",P5599&lt;&gt;""),'Leia-me'!$B$5-P5599,"")</f>
        <v/>
      </c>
      <c r="V5599" s="25" t="str">
        <f aca="false">IF(O5599&lt;&gt;"Engaging","",IF(U5599&lt;='Leia-me'!$B$6,"Saudável",IF(U5599&lt;='Leia-me'!$B$7,"Esfriando",IF(U5599&lt;='Leia-me'!$B$8,"Última chance","Zumbi"))))</f>
        <v/>
      </c>
      <c r="W5599" s="25" t="n">
        <f aca="false">IF(O5599="Won",1,IF(O5599="Lost",0,""))</f>
        <v>1</v>
      </c>
      <c r="X5599" s="25" t="s">
        <v>1835</v>
      </c>
      <c r="Y5599" s="25" t="str">
        <f aca="false">IF(E5599="","Sim","")</f>
        <v/>
      </c>
    </row>
    <row r="5600" customFormat="false" ht="15" hidden="false" customHeight="false" outlineLevel="0" collapsed="false">
      <c r="A5600" s="25" t="s">
        <v>5863</v>
      </c>
      <c r="B5600" s="25" t="s">
        <v>84</v>
      </c>
      <c r="C5600" s="25" t="s">
        <v>93</v>
      </c>
      <c r="D5600" s="25" t="s">
        <v>97</v>
      </c>
      <c r="E5600" s="25" t="s">
        <v>1653</v>
      </c>
      <c r="F5600" s="25" t="s">
        <v>165</v>
      </c>
      <c r="G5600" s="26" t="n">
        <v>3838.39</v>
      </c>
      <c r="H5600" s="27" t="n">
        <v>8274</v>
      </c>
      <c r="I5600" s="25" t="s">
        <v>147</v>
      </c>
      <c r="K5600" s="25" t="n">
        <v>1989</v>
      </c>
      <c r="L5600" s="25" t="s">
        <v>160</v>
      </c>
      <c r="M5600" s="25" t="s">
        <v>149</v>
      </c>
      <c r="N5600" s="28" t="n">
        <v>3393</v>
      </c>
      <c r="O5600" s="25" t="s">
        <v>54</v>
      </c>
      <c r="P5600" s="29" t="n">
        <v>42791</v>
      </c>
      <c r="Q5600" s="29" t="n">
        <v>42896</v>
      </c>
      <c r="R5600" s="28" t="n">
        <v>3075</v>
      </c>
      <c r="S5600" s="28" t="n">
        <f aca="false">IF(O5600="Won",R5600,IF(O5600="Lost",0,N5600))</f>
        <v>3075</v>
      </c>
      <c r="T5600" s="30" t="n">
        <f aca="false">IF(AND(P5600&lt;&gt;"",Q5600&lt;&gt;""),Q5600-P5600,"")</f>
        <v>105</v>
      </c>
      <c r="U5600" s="30" t="str">
        <f aca="false">IF(AND(O5600="Engaging",P5600&lt;&gt;""),'Leia-me'!$B$5-P5600,"")</f>
        <v/>
      </c>
      <c r="V5600" s="25" t="str">
        <f aca="false">IF(O5600&lt;&gt;"Engaging","",IF(U5600&lt;='Leia-me'!$B$6,"Saudável",IF(U5600&lt;='Leia-me'!$B$7,"Esfriando",IF(U5600&lt;='Leia-me'!$B$8,"Última chance","Zumbi"))))</f>
        <v/>
      </c>
      <c r="W5600" s="25" t="n">
        <f aca="false">IF(O5600="Won",1,IF(O5600="Lost",0,""))</f>
        <v>1</v>
      </c>
      <c r="Y5600" s="25" t="str">
        <f aca="false">IF(E5600="","Sim","")</f>
        <v/>
      </c>
    </row>
    <row r="5601" customFormat="false" ht="15" hidden="false" customHeight="false" outlineLevel="0" collapsed="false">
      <c r="A5601" s="25" t="s">
        <v>5864</v>
      </c>
      <c r="B5601" s="25" t="s">
        <v>84</v>
      </c>
      <c r="C5601" s="25" t="s">
        <v>93</v>
      </c>
      <c r="D5601" s="25" t="s">
        <v>97</v>
      </c>
      <c r="E5601" s="25" t="s">
        <v>494</v>
      </c>
      <c r="F5601" s="25" t="s">
        <v>192</v>
      </c>
      <c r="G5601" s="26" t="n">
        <v>11698.03</v>
      </c>
      <c r="H5601" s="27" t="n">
        <v>34288</v>
      </c>
      <c r="I5601" s="25" t="s">
        <v>147</v>
      </c>
      <c r="K5601" s="25" t="n">
        <v>1982</v>
      </c>
      <c r="L5601" s="25" t="s">
        <v>170</v>
      </c>
      <c r="M5601" s="25" t="s">
        <v>171</v>
      </c>
      <c r="N5601" s="28" t="n">
        <v>1096</v>
      </c>
      <c r="O5601" s="25" t="s">
        <v>54</v>
      </c>
      <c r="P5601" s="29" t="n">
        <v>42793</v>
      </c>
      <c r="Q5601" s="29" t="n">
        <v>42807</v>
      </c>
      <c r="R5601" s="28" t="n">
        <v>1106</v>
      </c>
      <c r="S5601" s="28" t="n">
        <f aca="false">IF(O5601="Won",R5601,IF(O5601="Lost",0,N5601))</f>
        <v>1106</v>
      </c>
      <c r="T5601" s="30" t="n">
        <f aca="false">IF(AND(P5601&lt;&gt;"",Q5601&lt;&gt;""),Q5601-P5601,"")</f>
        <v>14</v>
      </c>
      <c r="U5601" s="30" t="str">
        <f aca="false">IF(AND(O5601="Engaging",P5601&lt;&gt;""),'Leia-me'!$B$5-P5601,"")</f>
        <v/>
      </c>
      <c r="V5601" s="25" t="str">
        <f aca="false">IF(O5601&lt;&gt;"Engaging","",IF(U5601&lt;='Leia-me'!$B$6,"Saudável",IF(U5601&lt;='Leia-me'!$B$7,"Esfriando",IF(U5601&lt;='Leia-me'!$B$8,"Última chance","Zumbi"))))</f>
        <v/>
      </c>
      <c r="W5601" s="25" t="n">
        <f aca="false">IF(O5601="Won",1,IF(O5601="Lost",0,""))</f>
        <v>1</v>
      </c>
      <c r="Y5601" s="25" t="str">
        <f aca="false">IF(E5601="","Sim","")</f>
        <v/>
      </c>
    </row>
    <row r="5602" customFormat="false" ht="15" hidden="false" customHeight="false" outlineLevel="0" collapsed="false">
      <c r="A5602" s="25" t="s">
        <v>5865</v>
      </c>
      <c r="B5602" s="25" t="s">
        <v>84</v>
      </c>
      <c r="C5602" s="25" t="s">
        <v>93</v>
      </c>
      <c r="D5602" s="25" t="s">
        <v>97</v>
      </c>
      <c r="E5602" s="25" t="s">
        <v>1371</v>
      </c>
      <c r="F5602" s="25" t="s">
        <v>185</v>
      </c>
      <c r="G5602" s="26" t="n">
        <v>40.79</v>
      </c>
      <c r="H5602" s="27" t="n">
        <v>142</v>
      </c>
      <c r="I5602" s="25" t="s">
        <v>1372</v>
      </c>
      <c r="K5602" s="25" t="n">
        <v>2011</v>
      </c>
      <c r="L5602" s="25" t="s">
        <v>170</v>
      </c>
      <c r="M5602" s="25" t="s">
        <v>171</v>
      </c>
      <c r="N5602" s="28" t="n">
        <v>1096</v>
      </c>
      <c r="O5602" s="25" t="s">
        <v>54</v>
      </c>
      <c r="P5602" s="29" t="n">
        <v>42794</v>
      </c>
      <c r="Q5602" s="29" t="n">
        <v>42887</v>
      </c>
      <c r="R5602" s="28" t="n">
        <v>1161</v>
      </c>
      <c r="S5602" s="28" t="n">
        <f aca="false">IF(O5602="Won",R5602,IF(O5602="Lost",0,N5602))</f>
        <v>1161</v>
      </c>
      <c r="T5602" s="30" t="n">
        <f aca="false">IF(AND(P5602&lt;&gt;"",Q5602&lt;&gt;""),Q5602-P5602,"")</f>
        <v>93</v>
      </c>
      <c r="U5602" s="30" t="str">
        <f aca="false">IF(AND(O5602="Engaging",P5602&lt;&gt;""),'Leia-me'!$B$5-P5602,"")</f>
        <v/>
      </c>
      <c r="V5602" s="25" t="str">
        <f aca="false">IF(O5602&lt;&gt;"Engaging","",IF(U5602&lt;='Leia-me'!$B$6,"Saudável",IF(U5602&lt;='Leia-me'!$B$7,"Esfriando",IF(U5602&lt;='Leia-me'!$B$8,"Última chance","Zumbi"))))</f>
        <v/>
      </c>
      <c r="W5602" s="25" t="n">
        <f aca="false">IF(O5602="Won",1,IF(O5602="Lost",0,""))</f>
        <v>1</v>
      </c>
      <c r="Y5602" s="25" t="str">
        <f aca="false">IF(E5602="","Sim","")</f>
        <v/>
      </c>
    </row>
    <row r="5603" customFormat="false" ht="15" hidden="false" customHeight="false" outlineLevel="0" collapsed="false">
      <c r="A5603" s="25" t="s">
        <v>5866</v>
      </c>
      <c r="B5603" s="25" t="s">
        <v>84</v>
      </c>
      <c r="C5603" s="25" t="s">
        <v>93</v>
      </c>
      <c r="D5603" s="25" t="s">
        <v>97</v>
      </c>
      <c r="E5603" s="25" t="s">
        <v>1671</v>
      </c>
      <c r="F5603" s="25" t="s">
        <v>168</v>
      </c>
      <c r="G5603" s="26" t="n">
        <v>3027.46</v>
      </c>
      <c r="H5603" s="27" t="n">
        <v>9516</v>
      </c>
      <c r="I5603" s="25" t="s">
        <v>1672</v>
      </c>
      <c r="K5603" s="25" t="n">
        <v>1984</v>
      </c>
      <c r="L5603" s="25" t="s">
        <v>178</v>
      </c>
      <c r="M5603" s="25" t="s">
        <v>171</v>
      </c>
      <c r="N5603" s="28" t="n">
        <v>5482</v>
      </c>
      <c r="O5603" s="25" t="s">
        <v>54</v>
      </c>
      <c r="P5603" s="29" t="n">
        <v>42794</v>
      </c>
      <c r="Q5603" s="29" t="n">
        <v>42889</v>
      </c>
      <c r="R5603" s="28" t="n">
        <v>6046</v>
      </c>
      <c r="S5603" s="28" t="n">
        <f aca="false">IF(O5603="Won",R5603,IF(O5603="Lost",0,N5603))</f>
        <v>6046</v>
      </c>
      <c r="T5603" s="30" t="n">
        <f aca="false">IF(AND(P5603&lt;&gt;"",Q5603&lt;&gt;""),Q5603-P5603,"")</f>
        <v>95</v>
      </c>
      <c r="U5603" s="30" t="str">
        <f aca="false">IF(AND(O5603="Engaging",P5603&lt;&gt;""),'Leia-me'!$B$5-P5603,"")</f>
        <v/>
      </c>
      <c r="V5603" s="25" t="str">
        <f aca="false">IF(O5603&lt;&gt;"Engaging","",IF(U5603&lt;='Leia-me'!$B$6,"Saudável",IF(U5603&lt;='Leia-me'!$B$7,"Esfriando",IF(U5603&lt;='Leia-me'!$B$8,"Última chance","Zumbi"))))</f>
        <v/>
      </c>
      <c r="W5603" s="25" t="n">
        <f aca="false">IF(O5603="Won",1,IF(O5603="Lost",0,""))</f>
        <v>1</v>
      </c>
      <c r="Y5603" s="25" t="str">
        <f aca="false">IF(E5603="","Sim","")</f>
        <v/>
      </c>
    </row>
    <row r="5604" customFormat="false" ht="15" hidden="false" customHeight="false" outlineLevel="0" collapsed="false">
      <c r="A5604" s="25" t="s">
        <v>5867</v>
      </c>
      <c r="B5604" s="25" t="s">
        <v>84</v>
      </c>
      <c r="C5604" s="25" t="s">
        <v>93</v>
      </c>
      <c r="D5604" s="25" t="s">
        <v>97</v>
      </c>
      <c r="E5604" s="25" t="s">
        <v>644</v>
      </c>
      <c r="F5604" s="25" t="s">
        <v>177</v>
      </c>
      <c r="G5604" s="26" t="n">
        <v>646.1</v>
      </c>
      <c r="H5604" s="27" t="n">
        <v>883</v>
      </c>
      <c r="I5604" s="25" t="s">
        <v>147</v>
      </c>
      <c r="J5604" s="25" t="s">
        <v>199</v>
      </c>
      <c r="K5604" s="25" t="n">
        <v>1993</v>
      </c>
      <c r="L5604" s="25" t="s">
        <v>178</v>
      </c>
      <c r="M5604" s="25" t="s">
        <v>171</v>
      </c>
      <c r="N5604" s="28" t="n">
        <v>5482</v>
      </c>
      <c r="O5604" s="25" t="s">
        <v>54</v>
      </c>
      <c r="P5604" s="29" t="n">
        <v>42795</v>
      </c>
      <c r="Q5604" s="29" t="n">
        <v>42803</v>
      </c>
      <c r="R5604" s="28" t="n">
        <v>5548</v>
      </c>
      <c r="S5604" s="28" t="n">
        <f aca="false">IF(O5604="Won",R5604,IF(O5604="Lost",0,N5604))</f>
        <v>5548</v>
      </c>
      <c r="T5604" s="30" t="n">
        <f aca="false">IF(AND(P5604&lt;&gt;"",Q5604&lt;&gt;""),Q5604-P5604,"")</f>
        <v>8</v>
      </c>
      <c r="U5604" s="30" t="str">
        <f aca="false">IF(AND(O5604="Engaging",P5604&lt;&gt;""),'Leia-me'!$B$5-P5604,"")</f>
        <v/>
      </c>
      <c r="V5604" s="25" t="str">
        <f aca="false">IF(O5604&lt;&gt;"Engaging","",IF(U5604&lt;='Leia-me'!$B$6,"Saudável",IF(U5604&lt;='Leia-me'!$B$7,"Esfriando",IF(U5604&lt;='Leia-me'!$B$8,"Última chance","Zumbi"))))</f>
        <v/>
      </c>
      <c r="W5604" s="25" t="n">
        <f aca="false">IF(O5604="Won",1,IF(O5604="Lost",0,""))</f>
        <v>1</v>
      </c>
      <c r="Y5604" s="25" t="str">
        <f aca="false">IF(E5604="","Sim","")</f>
        <v/>
      </c>
    </row>
    <row r="5605" customFormat="false" ht="15" hidden="false" customHeight="false" outlineLevel="0" collapsed="false">
      <c r="A5605" s="25" t="s">
        <v>5868</v>
      </c>
      <c r="B5605" s="25" t="s">
        <v>84</v>
      </c>
      <c r="C5605" s="25" t="s">
        <v>93</v>
      </c>
      <c r="D5605" s="25" t="s">
        <v>97</v>
      </c>
      <c r="E5605" s="25" t="s">
        <v>494</v>
      </c>
      <c r="F5605" s="25" t="s">
        <v>192</v>
      </c>
      <c r="G5605" s="26" t="n">
        <v>11698.03</v>
      </c>
      <c r="H5605" s="27" t="n">
        <v>34288</v>
      </c>
      <c r="I5605" s="25" t="s">
        <v>147</v>
      </c>
      <c r="K5605" s="25" t="n">
        <v>1982</v>
      </c>
      <c r="L5605" s="25" t="s">
        <v>160</v>
      </c>
      <c r="M5605" s="25" t="s">
        <v>149</v>
      </c>
      <c r="N5605" s="28" t="n">
        <v>3393</v>
      </c>
      <c r="O5605" s="25" t="s">
        <v>54</v>
      </c>
      <c r="P5605" s="29" t="n">
        <v>42795</v>
      </c>
      <c r="Q5605" s="29" t="n">
        <v>42889</v>
      </c>
      <c r="R5605" s="28" t="n">
        <v>3558</v>
      </c>
      <c r="S5605" s="28" t="n">
        <f aca="false">IF(O5605="Won",R5605,IF(O5605="Lost",0,N5605))</f>
        <v>3558</v>
      </c>
      <c r="T5605" s="30" t="n">
        <f aca="false">IF(AND(P5605&lt;&gt;"",Q5605&lt;&gt;""),Q5605-P5605,"")</f>
        <v>94</v>
      </c>
      <c r="U5605" s="30" t="str">
        <f aca="false">IF(AND(O5605="Engaging",P5605&lt;&gt;""),'Leia-me'!$B$5-P5605,"")</f>
        <v/>
      </c>
      <c r="V5605" s="25" t="str">
        <f aca="false">IF(O5605&lt;&gt;"Engaging","",IF(U5605&lt;='Leia-me'!$B$6,"Saudável",IF(U5605&lt;='Leia-me'!$B$7,"Esfriando",IF(U5605&lt;='Leia-me'!$B$8,"Última chance","Zumbi"))))</f>
        <v/>
      </c>
      <c r="W5605" s="25" t="n">
        <f aca="false">IF(O5605="Won",1,IF(O5605="Lost",0,""))</f>
        <v>1</v>
      </c>
      <c r="Y5605" s="25" t="str">
        <f aca="false">IF(E5605="","Sim","")</f>
        <v/>
      </c>
    </row>
    <row r="5606" customFormat="false" ht="15" hidden="false" customHeight="false" outlineLevel="0" collapsed="false">
      <c r="A5606" s="25" t="s">
        <v>5869</v>
      </c>
      <c r="B5606" s="25" t="s">
        <v>84</v>
      </c>
      <c r="C5606" s="25" t="s">
        <v>93</v>
      </c>
      <c r="D5606" s="25" t="s">
        <v>97</v>
      </c>
      <c r="E5606" s="25" t="s">
        <v>494</v>
      </c>
      <c r="F5606" s="25" t="s">
        <v>192</v>
      </c>
      <c r="G5606" s="26" t="n">
        <v>11698.03</v>
      </c>
      <c r="H5606" s="27" t="n">
        <v>34288</v>
      </c>
      <c r="I5606" s="25" t="s">
        <v>147</v>
      </c>
      <c r="K5606" s="25" t="n">
        <v>1982</v>
      </c>
      <c r="L5606" s="25" t="s">
        <v>186</v>
      </c>
      <c r="M5606" s="25" t="s">
        <v>171</v>
      </c>
      <c r="N5606" s="28" t="n">
        <v>550</v>
      </c>
      <c r="O5606" s="25" t="s">
        <v>54</v>
      </c>
      <c r="P5606" s="29" t="n">
        <v>42798</v>
      </c>
      <c r="Q5606" s="29" t="n">
        <v>42913</v>
      </c>
      <c r="R5606" s="28" t="n">
        <v>521</v>
      </c>
      <c r="S5606" s="28" t="n">
        <f aca="false">IF(O5606="Won",R5606,IF(O5606="Lost",0,N5606))</f>
        <v>521</v>
      </c>
      <c r="T5606" s="30" t="n">
        <f aca="false">IF(AND(P5606&lt;&gt;"",Q5606&lt;&gt;""),Q5606-P5606,"")</f>
        <v>115</v>
      </c>
      <c r="U5606" s="30" t="str">
        <f aca="false">IF(AND(O5606="Engaging",P5606&lt;&gt;""),'Leia-me'!$B$5-P5606,"")</f>
        <v/>
      </c>
      <c r="V5606" s="25" t="str">
        <f aca="false">IF(O5606&lt;&gt;"Engaging","",IF(U5606&lt;='Leia-me'!$B$6,"Saudável",IF(U5606&lt;='Leia-me'!$B$7,"Esfriando",IF(U5606&lt;='Leia-me'!$B$8,"Última chance","Zumbi"))))</f>
        <v/>
      </c>
      <c r="W5606" s="25" t="n">
        <f aca="false">IF(O5606="Won",1,IF(O5606="Lost",0,""))</f>
        <v>1</v>
      </c>
      <c r="Y5606" s="25" t="str">
        <f aca="false">IF(E5606="","Sim","")</f>
        <v/>
      </c>
    </row>
    <row r="5607" customFormat="false" ht="15" hidden="false" customHeight="false" outlineLevel="0" collapsed="false">
      <c r="A5607" s="25" t="s">
        <v>5870</v>
      </c>
      <c r="B5607" s="25" t="s">
        <v>84</v>
      </c>
      <c r="C5607" s="25" t="s">
        <v>93</v>
      </c>
      <c r="D5607" s="25" t="s">
        <v>97</v>
      </c>
      <c r="E5607" s="25" t="s">
        <v>1690</v>
      </c>
      <c r="F5607" s="25" t="s">
        <v>211</v>
      </c>
      <c r="G5607" s="26" t="n">
        <v>2520.83</v>
      </c>
      <c r="H5607" s="27" t="n">
        <v>3502</v>
      </c>
      <c r="I5607" s="25" t="s">
        <v>147</v>
      </c>
      <c r="K5607" s="25" t="n">
        <v>1990</v>
      </c>
      <c r="L5607" s="25" t="s">
        <v>160</v>
      </c>
      <c r="M5607" s="25" t="s">
        <v>149</v>
      </c>
      <c r="N5607" s="28" t="n">
        <v>3393</v>
      </c>
      <c r="O5607" s="25" t="s">
        <v>54</v>
      </c>
      <c r="P5607" s="29" t="n">
        <v>42798</v>
      </c>
      <c r="Q5607" s="29" t="n">
        <v>42801</v>
      </c>
      <c r="R5607" s="28" t="n">
        <v>3889</v>
      </c>
      <c r="S5607" s="28" t="n">
        <f aca="false">IF(O5607="Won",R5607,IF(O5607="Lost",0,N5607))</f>
        <v>3889</v>
      </c>
      <c r="T5607" s="30" t="n">
        <f aca="false">IF(AND(P5607&lt;&gt;"",Q5607&lt;&gt;""),Q5607-P5607,"")</f>
        <v>3</v>
      </c>
      <c r="U5607" s="30" t="str">
        <f aca="false">IF(AND(O5607="Engaging",P5607&lt;&gt;""),'Leia-me'!$B$5-P5607,"")</f>
        <v/>
      </c>
      <c r="V5607" s="25" t="str">
        <f aca="false">IF(O5607&lt;&gt;"Engaging","",IF(U5607&lt;='Leia-me'!$B$6,"Saudável",IF(U5607&lt;='Leia-me'!$B$7,"Esfriando",IF(U5607&lt;='Leia-me'!$B$8,"Última chance","Zumbi"))))</f>
        <v/>
      </c>
      <c r="W5607" s="25" t="n">
        <f aca="false">IF(O5607="Won",1,IF(O5607="Lost",0,""))</f>
        <v>1</v>
      </c>
      <c r="Y5607" s="25" t="str">
        <f aca="false">IF(E5607="","Sim","")</f>
        <v/>
      </c>
    </row>
    <row r="5608" customFormat="false" ht="15" hidden="false" customHeight="false" outlineLevel="0" collapsed="false">
      <c r="A5608" s="25" t="s">
        <v>5871</v>
      </c>
      <c r="B5608" s="25" t="s">
        <v>84</v>
      </c>
      <c r="C5608" s="25" t="s">
        <v>93</v>
      </c>
      <c r="D5608" s="25" t="s">
        <v>97</v>
      </c>
      <c r="E5608" s="25" t="s">
        <v>193</v>
      </c>
      <c r="F5608" s="25" t="s">
        <v>185</v>
      </c>
      <c r="G5608" s="26" t="n">
        <v>1100.04</v>
      </c>
      <c r="H5608" s="27" t="n">
        <v>2822</v>
      </c>
      <c r="I5608" s="25" t="s">
        <v>147</v>
      </c>
      <c r="K5608" s="25" t="n">
        <v>1996</v>
      </c>
      <c r="L5608" s="25" t="s">
        <v>186</v>
      </c>
      <c r="M5608" s="25" t="s">
        <v>171</v>
      </c>
      <c r="N5608" s="28" t="n">
        <v>550</v>
      </c>
      <c r="O5608" s="25" t="s">
        <v>55</v>
      </c>
      <c r="P5608" s="29" t="n">
        <v>42800</v>
      </c>
      <c r="Q5608" s="29" t="n">
        <v>42884</v>
      </c>
      <c r="R5608" s="28" t="n">
        <v>0</v>
      </c>
      <c r="S5608" s="28" t="n">
        <f aca="false">IF(O5608="Won",R5608,IF(O5608="Lost",0,N5608))</f>
        <v>0</v>
      </c>
      <c r="T5608" s="30" t="n">
        <f aca="false">IF(AND(P5608&lt;&gt;"",Q5608&lt;&gt;""),Q5608-P5608,"")</f>
        <v>84</v>
      </c>
      <c r="U5608" s="30" t="str">
        <f aca="false">IF(AND(O5608="Engaging",P5608&lt;&gt;""),'Leia-me'!$B$5-P5608,"")</f>
        <v/>
      </c>
      <c r="V5608" s="25" t="str">
        <f aca="false">IF(O5608&lt;&gt;"Engaging","",IF(U5608&lt;='Leia-me'!$B$6,"Saudável",IF(U5608&lt;='Leia-me'!$B$7,"Esfriando",IF(U5608&lt;='Leia-me'!$B$8,"Última chance","Zumbi"))))</f>
        <v/>
      </c>
      <c r="W5608" s="25" t="n">
        <f aca="false">IF(O5608="Won",1,IF(O5608="Lost",0,""))</f>
        <v>0</v>
      </c>
      <c r="Y5608" s="25" t="str">
        <f aca="false">IF(E5608="","Sim","")</f>
        <v/>
      </c>
    </row>
    <row r="5609" customFormat="false" ht="15" hidden="false" customHeight="false" outlineLevel="0" collapsed="false">
      <c r="A5609" s="25" t="s">
        <v>5872</v>
      </c>
      <c r="B5609" s="25" t="s">
        <v>84</v>
      </c>
      <c r="C5609" s="25" t="s">
        <v>93</v>
      </c>
      <c r="D5609" s="25" t="s">
        <v>97</v>
      </c>
      <c r="E5609" s="25" t="s">
        <v>218</v>
      </c>
      <c r="F5609" s="25" t="s">
        <v>146</v>
      </c>
      <c r="G5609" s="26" t="n">
        <v>4.54</v>
      </c>
      <c r="H5609" s="27" t="n">
        <v>9</v>
      </c>
      <c r="I5609" s="25" t="s">
        <v>147</v>
      </c>
      <c r="K5609" s="25" t="n">
        <v>2017</v>
      </c>
      <c r="L5609" s="25" t="s">
        <v>170</v>
      </c>
      <c r="M5609" s="25" t="s">
        <v>171</v>
      </c>
      <c r="N5609" s="28" t="n">
        <v>1096</v>
      </c>
      <c r="O5609" s="25" t="s">
        <v>55</v>
      </c>
      <c r="P5609" s="29" t="n">
        <v>42808</v>
      </c>
      <c r="Q5609" s="29" t="n">
        <v>42897</v>
      </c>
      <c r="R5609" s="28" t="n">
        <v>0</v>
      </c>
      <c r="S5609" s="28" t="n">
        <f aca="false">IF(O5609="Won",R5609,IF(O5609="Lost",0,N5609))</f>
        <v>0</v>
      </c>
      <c r="T5609" s="30" t="n">
        <f aca="false">IF(AND(P5609&lt;&gt;"",Q5609&lt;&gt;""),Q5609-P5609,"")</f>
        <v>89</v>
      </c>
      <c r="U5609" s="30" t="str">
        <f aca="false">IF(AND(O5609="Engaging",P5609&lt;&gt;""),'Leia-me'!$B$5-P5609,"")</f>
        <v/>
      </c>
      <c r="V5609" s="25" t="str">
        <f aca="false">IF(O5609&lt;&gt;"Engaging","",IF(U5609&lt;='Leia-me'!$B$6,"Saudável",IF(U5609&lt;='Leia-me'!$B$7,"Esfriando",IF(U5609&lt;='Leia-me'!$B$8,"Última chance","Zumbi"))))</f>
        <v/>
      </c>
      <c r="W5609" s="25" t="n">
        <f aca="false">IF(O5609="Won",1,IF(O5609="Lost",0,""))</f>
        <v>0</v>
      </c>
      <c r="Y5609" s="25" t="str">
        <f aca="false">IF(E5609="","Sim","")</f>
        <v/>
      </c>
    </row>
    <row r="5610" customFormat="false" ht="15" hidden="false" customHeight="false" outlineLevel="0" collapsed="false">
      <c r="A5610" s="25" t="s">
        <v>5873</v>
      </c>
      <c r="B5610" s="25" t="s">
        <v>84</v>
      </c>
      <c r="C5610" s="25" t="s">
        <v>93</v>
      </c>
      <c r="D5610" s="25" t="s">
        <v>97</v>
      </c>
      <c r="E5610" s="25" t="s">
        <v>421</v>
      </c>
      <c r="F5610" s="25" t="s">
        <v>146</v>
      </c>
      <c r="G5610" s="26" t="n">
        <v>2818.38</v>
      </c>
      <c r="H5610" s="27" t="n">
        <v>6290</v>
      </c>
      <c r="I5610" s="25" t="s">
        <v>147</v>
      </c>
      <c r="K5610" s="25" t="n">
        <v>1994</v>
      </c>
      <c r="L5610" s="25" t="s">
        <v>1834</v>
      </c>
      <c r="M5610" s="25" t="s">
        <v>171</v>
      </c>
      <c r="N5610" s="28" t="n">
        <v>4821</v>
      </c>
      <c r="O5610" s="25" t="s">
        <v>54</v>
      </c>
      <c r="P5610" s="29" t="n">
        <v>42811</v>
      </c>
      <c r="Q5610" s="29" t="n">
        <v>42821</v>
      </c>
      <c r="R5610" s="28" t="n">
        <v>4064</v>
      </c>
      <c r="S5610" s="28" t="n">
        <f aca="false">IF(O5610="Won",R5610,IF(O5610="Lost",0,N5610))</f>
        <v>4064</v>
      </c>
      <c r="T5610" s="30" t="n">
        <f aca="false">IF(AND(P5610&lt;&gt;"",Q5610&lt;&gt;""),Q5610-P5610,"")</f>
        <v>10</v>
      </c>
      <c r="U5610" s="30" t="str">
        <f aca="false">IF(AND(O5610="Engaging",P5610&lt;&gt;""),'Leia-me'!$B$5-P5610,"")</f>
        <v/>
      </c>
      <c r="V5610" s="25" t="str">
        <f aca="false">IF(O5610&lt;&gt;"Engaging","",IF(U5610&lt;='Leia-me'!$B$6,"Saudável",IF(U5610&lt;='Leia-me'!$B$7,"Esfriando",IF(U5610&lt;='Leia-me'!$B$8,"Última chance","Zumbi"))))</f>
        <v/>
      </c>
      <c r="W5610" s="25" t="n">
        <f aca="false">IF(O5610="Won",1,IF(O5610="Lost",0,""))</f>
        <v>1</v>
      </c>
      <c r="X5610" s="25" t="s">
        <v>1835</v>
      </c>
      <c r="Y5610" s="25" t="str">
        <f aca="false">IF(E5610="","Sim","")</f>
        <v/>
      </c>
    </row>
    <row r="5611" customFormat="false" ht="15" hidden="false" customHeight="false" outlineLevel="0" collapsed="false">
      <c r="A5611" s="25" t="s">
        <v>5874</v>
      </c>
      <c r="B5611" s="25" t="s">
        <v>84</v>
      </c>
      <c r="C5611" s="25" t="s">
        <v>93</v>
      </c>
      <c r="D5611" s="25" t="s">
        <v>97</v>
      </c>
      <c r="E5611" s="25" t="s">
        <v>3359</v>
      </c>
      <c r="F5611" s="25" t="s">
        <v>159</v>
      </c>
      <c r="G5611" s="26" t="n">
        <v>882.12</v>
      </c>
      <c r="H5611" s="27" t="n">
        <v>2769</v>
      </c>
      <c r="I5611" s="25" t="s">
        <v>147</v>
      </c>
      <c r="K5611" s="25" t="n">
        <v>1997</v>
      </c>
      <c r="L5611" s="25" t="s">
        <v>160</v>
      </c>
      <c r="M5611" s="25" t="s">
        <v>149</v>
      </c>
      <c r="N5611" s="28" t="n">
        <v>3393</v>
      </c>
      <c r="O5611" s="25" t="s">
        <v>54</v>
      </c>
      <c r="P5611" s="29" t="n">
        <v>42811</v>
      </c>
      <c r="Q5611" s="29" t="n">
        <v>42825</v>
      </c>
      <c r="R5611" s="28" t="n">
        <v>2550</v>
      </c>
      <c r="S5611" s="28" t="n">
        <f aca="false">IF(O5611="Won",R5611,IF(O5611="Lost",0,N5611))</f>
        <v>2550</v>
      </c>
      <c r="T5611" s="30" t="n">
        <f aca="false">IF(AND(P5611&lt;&gt;"",Q5611&lt;&gt;""),Q5611-P5611,"")</f>
        <v>14</v>
      </c>
      <c r="U5611" s="30" t="str">
        <f aca="false">IF(AND(O5611="Engaging",P5611&lt;&gt;""),'Leia-me'!$B$5-P5611,"")</f>
        <v/>
      </c>
      <c r="V5611" s="25" t="str">
        <f aca="false">IF(O5611&lt;&gt;"Engaging","",IF(U5611&lt;='Leia-me'!$B$6,"Saudável",IF(U5611&lt;='Leia-me'!$B$7,"Esfriando",IF(U5611&lt;='Leia-me'!$B$8,"Última chance","Zumbi"))))</f>
        <v/>
      </c>
      <c r="W5611" s="25" t="n">
        <f aca="false">IF(O5611="Won",1,IF(O5611="Lost",0,""))</f>
        <v>1</v>
      </c>
      <c r="Y5611" s="25" t="str">
        <f aca="false">IF(E5611="","Sim","")</f>
        <v/>
      </c>
    </row>
    <row r="5612" customFormat="false" ht="15" hidden="false" customHeight="false" outlineLevel="0" collapsed="false">
      <c r="A5612" s="25" t="s">
        <v>5875</v>
      </c>
      <c r="B5612" s="25" t="s">
        <v>84</v>
      </c>
      <c r="C5612" s="25" t="s">
        <v>93</v>
      </c>
      <c r="D5612" s="25" t="s">
        <v>97</v>
      </c>
      <c r="E5612" s="25" t="s">
        <v>3373</v>
      </c>
      <c r="F5612" s="25" t="s">
        <v>192</v>
      </c>
      <c r="G5612" s="26" t="n">
        <v>4478.47</v>
      </c>
      <c r="H5612" s="27" t="n">
        <v>13809</v>
      </c>
      <c r="I5612" s="25" t="s">
        <v>147</v>
      </c>
      <c r="K5612" s="25" t="n">
        <v>1979</v>
      </c>
      <c r="L5612" s="25" t="s">
        <v>170</v>
      </c>
      <c r="M5612" s="25" t="s">
        <v>171</v>
      </c>
      <c r="N5612" s="28" t="n">
        <v>1096</v>
      </c>
      <c r="O5612" s="25" t="s">
        <v>54</v>
      </c>
      <c r="P5612" s="29" t="n">
        <v>42813</v>
      </c>
      <c r="Q5612" s="29" t="n">
        <v>42910</v>
      </c>
      <c r="R5612" s="28" t="n">
        <v>1046</v>
      </c>
      <c r="S5612" s="28" t="n">
        <f aca="false">IF(O5612="Won",R5612,IF(O5612="Lost",0,N5612))</f>
        <v>1046</v>
      </c>
      <c r="T5612" s="30" t="n">
        <f aca="false">IF(AND(P5612&lt;&gt;"",Q5612&lt;&gt;""),Q5612-P5612,"")</f>
        <v>97</v>
      </c>
      <c r="U5612" s="30" t="str">
        <f aca="false">IF(AND(O5612="Engaging",P5612&lt;&gt;""),'Leia-me'!$B$5-P5612,"")</f>
        <v/>
      </c>
      <c r="V5612" s="25" t="str">
        <f aca="false">IF(O5612&lt;&gt;"Engaging","",IF(U5612&lt;='Leia-me'!$B$6,"Saudável",IF(U5612&lt;='Leia-me'!$B$7,"Esfriando",IF(U5612&lt;='Leia-me'!$B$8,"Última chance","Zumbi"))))</f>
        <v/>
      </c>
      <c r="W5612" s="25" t="n">
        <f aca="false">IF(O5612="Won",1,IF(O5612="Lost",0,""))</f>
        <v>1</v>
      </c>
      <c r="Y5612" s="25" t="str">
        <f aca="false">IF(E5612="","Sim","")</f>
        <v/>
      </c>
    </row>
    <row r="5613" customFormat="false" ht="15" hidden="false" customHeight="false" outlineLevel="0" collapsed="false">
      <c r="A5613" s="25" t="s">
        <v>5876</v>
      </c>
      <c r="B5613" s="25" t="s">
        <v>84</v>
      </c>
      <c r="C5613" s="25" t="s">
        <v>93</v>
      </c>
      <c r="D5613" s="25" t="s">
        <v>97</v>
      </c>
      <c r="E5613" s="25" t="s">
        <v>3373</v>
      </c>
      <c r="F5613" s="25" t="s">
        <v>192</v>
      </c>
      <c r="G5613" s="26" t="n">
        <v>4478.47</v>
      </c>
      <c r="H5613" s="27" t="n">
        <v>13809</v>
      </c>
      <c r="I5613" s="25" t="s">
        <v>147</v>
      </c>
      <c r="K5613" s="25" t="n">
        <v>1979</v>
      </c>
      <c r="L5613" s="25" t="s">
        <v>1834</v>
      </c>
      <c r="M5613" s="25" t="s">
        <v>171</v>
      </c>
      <c r="N5613" s="28" t="n">
        <v>4821</v>
      </c>
      <c r="O5613" s="25" t="s">
        <v>55</v>
      </c>
      <c r="P5613" s="29" t="n">
        <v>42814</v>
      </c>
      <c r="Q5613" s="29" t="n">
        <v>42914</v>
      </c>
      <c r="R5613" s="28" t="n">
        <v>0</v>
      </c>
      <c r="S5613" s="28" t="n">
        <f aca="false">IF(O5613="Won",R5613,IF(O5613="Lost",0,N5613))</f>
        <v>0</v>
      </c>
      <c r="T5613" s="30" t="n">
        <f aca="false">IF(AND(P5613&lt;&gt;"",Q5613&lt;&gt;""),Q5613-P5613,"")</f>
        <v>100</v>
      </c>
      <c r="U5613" s="30" t="str">
        <f aca="false">IF(AND(O5613="Engaging",P5613&lt;&gt;""),'Leia-me'!$B$5-P5613,"")</f>
        <v/>
      </c>
      <c r="V5613" s="25" t="str">
        <f aca="false">IF(O5613&lt;&gt;"Engaging","",IF(U5613&lt;='Leia-me'!$B$6,"Saudável",IF(U5613&lt;='Leia-me'!$B$7,"Esfriando",IF(U5613&lt;='Leia-me'!$B$8,"Última chance","Zumbi"))))</f>
        <v/>
      </c>
      <c r="W5613" s="25" t="n">
        <f aca="false">IF(O5613="Won",1,IF(O5613="Lost",0,""))</f>
        <v>0</v>
      </c>
      <c r="X5613" s="25" t="s">
        <v>1835</v>
      </c>
      <c r="Y5613" s="25" t="str">
        <f aca="false">IF(E5613="","Sim","")</f>
        <v/>
      </c>
    </row>
    <row r="5614" customFormat="false" ht="15" hidden="false" customHeight="false" outlineLevel="0" collapsed="false">
      <c r="A5614" s="25" t="s">
        <v>5877</v>
      </c>
      <c r="B5614" s="25" t="s">
        <v>84</v>
      </c>
      <c r="C5614" s="25" t="s">
        <v>93</v>
      </c>
      <c r="D5614" s="25" t="s">
        <v>97</v>
      </c>
      <c r="E5614" s="25" t="s">
        <v>484</v>
      </c>
      <c r="F5614" s="25" t="s">
        <v>211</v>
      </c>
      <c r="G5614" s="26" t="n">
        <v>5158.71</v>
      </c>
      <c r="H5614" s="27" t="n">
        <v>17479</v>
      </c>
      <c r="I5614" s="25" t="s">
        <v>485</v>
      </c>
      <c r="K5614" s="25" t="n">
        <v>1995</v>
      </c>
      <c r="L5614" s="25" t="s">
        <v>186</v>
      </c>
      <c r="M5614" s="25" t="s">
        <v>171</v>
      </c>
      <c r="N5614" s="28" t="n">
        <v>550</v>
      </c>
      <c r="O5614" s="25" t="s">
        <v>54</v>
      </c>
      <c r="P5614" s="29" t="n">
        <v>42815</v>
      </c>
      <c r="Q5614" s="29" t="n">
        <v>42884</v>
      </c>
      <c r="R5614" s="28" t="n">
        <v>548</v>
      </c>
      <c r="S5614" s="28" t="n">
        <f aca="false">IF(O5614="Won",R5614,IF(O5614="Lost",0,N5614))</f>
        <v>548</v>
      </c>
      <c r="T5614" s="30" t="n">
        <f aca="false">IF(AND(P5614&lt;&gt;"",Q5614&lt;&gt;""),Q5614-P5614,"")</f>
        <v>69</v>
      </c>
      <c r="U5614" s="30" t="str">
        <f aca="false">IF(AND(O5614="Engaging",P5614&lt;&gt;""),'Leia-me'!$B$5-P5614,"")</f>
        <v/>
      </c>
      <c r="V5614" s="25" t="str">
        <f aca="false">IF(O5614&lt;&gt;"Engaging","",IF(U5614&lt;='Leia-me'!$B$6,"Saudável",IF(U5614&lt;='Leia-me'!$B$7,"Esfriando",IF(U5614&lt;='Leia-me'!$B$8,"Última chance","Zumbi"))))</f>
        <v/>
      </c>
      <c r="W5614" s="25" t="n">
        <f aca="false">IF(O5614="Won",1,IF(O5614="Lost",0,""))</f>
        <v>1</v>
      </c>
      <c r="Y5614" s="25" t="str">
        <f aca="false">IF(E5614="","Sim","")</f>
        <v/>
      </c>
    </row>
    <row r="5615" customFormat="false" ht="15" hidden="false" customHeight="false" outlineLevel="0" collapsed="false">
      <c r="A5615" s="25" t="s">
        <v>5878</v>
      </c>
      <c r="B5615" s="25" t="s">
        <v>84</v>
      </c>
      <c r="C5615" s="25" t="s">
        <v>93</v>
      </c>
      <c r="D5615" s="25" t="s">
        <v>97</v>
      </c>
      <c r="E5615" s="25" t="s">
        <v>452</v>
      </c>
      <c r="F5615" s="25" t="s">
        <v>185</v>
      </c>
      <c r="G5615" s="26" t="n">
        <v>1712.68</v>
      </c>
      <c r="H5615" s="27" t="n">
        <v>3194</v>
      </c>
      <c r="I5615" s="25" t="s">
        <v>147</v>
      </c>
      <c r="J5615" s="25" t="s">
        <v>193</v>
      </c>
      <c r="K5615" s="25" t="n">
        <v>1992</v>
      </c>
      <c r="L5615" s="25" t="s">
        <v>160</v>
      </c>
      <c r="M5615" s="25" t="s">
        <v>149</v>
      </c>
      <c r="N5615" s="28" t="n">
        <v>3393</v>
      </c>
      <c r="O5615" s="25" t="s">
        <v>54</v>
      </c>
      <c r="P5615" s="29" t="n">
        <v>42816</v>
      </c>
      <c r="Q5615" s="29" t="n">
        <v>42896</v>
      </c>
      <c r="R5615" s="28" t="n">
        <v>3245</v>
      </c>
      <c r="S5615" s="28" t="n">
        <f aca="false">IF(O5615="Won",R5615,IF(O5615="Lost",0,N5615))</f>
        <v>3245</v>
      </c>
      <c r="T5615" s="30" t="n">
        <f aca="false">IF(AND(P5615&lt;&gt;"",Q5615&lt;&gt;""),Q5615-P5615,"")</f>
        <v>80</v>
      </c>
      <c r="U5615" s="30" t="str">
        <f aca="false">IF(AND(O5615="Engaging",P5615&lt;&gt;""),'Leia-me'!$B$5-P5615,"")</f>
        <v/>
      </c>
      <c r="V5615" s="25" t="str">
        <f aca="false">IF(O5615&lt;&gt;"Engaging","",IF(U5615&lt;='Leia-me'!$B$6,"Saudável",IF(U5615&lt;='Leia-me'!$B$7,"Esfriando",IF(U5615&lt;='Leia-me'!$B$8,"Última chance","Zumbi"))))</f>
        <v/>
      </c>
      <c r="W5615" s="25" t="n">
        <f aca="false">IF(O5615="Won",1,IF(O5615="Lost",0,""))</f>
        <v>1</v>
      </c>
      <c r="Y5615" s="25" t="str">
        <f aca="false">IF(E5615="","Sim","")</f>
        <v/>
      </c>
    </row>
    <row r="5616" customFormat="false" ht="15" hidden="false" customHeight="false" outlineLevel="0" collapsed="false">
      <c r="A5616" s="25" t="s">
        <v>5879</v>
      </c>
      <c r="B5616" s="25" t="s">
        <v>84</v>
      </c>
      <c r="C5616" s="25" t="s">
        <v>93</v>
      </c>
      <c r="D5616" s="25" t="s">
        <v>97</v>
      </c>
      <c r="E5616" s="25" t="s">
        <v>484</v>
      </c>
      <c r="F5616" s="25" t="s">
        <v>211</v>
      </c>
      <c r="G5616" s="26" t="n">
        <v>5158.71</v>
      </c>
      <c r="H5616" s="27" t="n">
        <v>17479</v>
      </c>
      <c r="I5616" s="25" t="s">
        <v>485</v>
      </c>
      <c r="K5616" s="25" t="n">
        <v>1995</v>
      </c>
      <c r="L5616" s="25" t="s">
        <v>1834</v>
      </c>
      <c r="M5616" s="25" t="s">
        <v>171</v>
      </c>
      <c r="N5616" s="28" t="n">
        <v>4821</v>
      </c>
      <c r="O5616" s="25" t="s">
        <v>54</v>
      </c>
      <c r="P5616" s="29" t="n">
        <v>42818</v>
      </c>
      <c r="Q5616" s="29" t="n">
        <v>42828</v>
      </c>
      <c r="R5616" s="28" t="n">
        <v>4440</v>
      </c>
      <c r="S5616" s="28" t="n">
        <f aca="false">IF(O5616="Won",R5616,IF(O5616="Lost",0,N5616))</f>
        <v>4440</v>
      </c>
      <c r="T5616" s="30" t="n">
        <f aca="false">IF(AND(P5616&lt;&gt;"",Q5616&lt;&gt;""),Q5616-P5616,"")</f>
        <v>10</v>
      </c>
      <c r="U5616" s="30" t="str">
        <f aca="false">IF(AND(O5616="Engaging",P5616&lt;&gt;""),'Leia-me'!$B$5-P5616,"")</f>
        <v/>
      </c>
      <c r="V5616" s="25" t="str">
        <f aca="false">IF(O5616&lt;&gt;"Engaging","",IF(U5616&lt;='Leia-me'!$B$6,"Saudável",IF(U5616&lt;='Leia-me'!$B$7,"Esfriando",IF(U5616&lt;='Leia-me'!$B$8,"Última chance","Zumbi"))))</f>
        <v/>
      </c>
      <c r="W5616" s="25" t="n">
        <f aca="false">IF(O5616="Won",1,IF(O5616="Lost",0,""))</f>
        <v>1</v>
      </c>
      <c r="X5616" s="25" t="s">
        <v>1835</v>
      </c>
      <c r="Y5616" s="25" t="str">
        <f aca="false">IF(E5616="","Sim","")</f>
        <v/>
      </c>
    </row>
    <row r="5617" customFormat="false" ht="15" hidden="false" customHeight="false" outlineLevel="0" collapsed="false">
      <c r="A5617" s="25" t="s">
        <v>5880</v>
      </c>
      <c r="B5617" s="25" t="s">
        <v>84</v>
      </c>
      <c r="C5617" s="25" t="s">
        <v>93</v>
      </c>
      <c r="D5617" s="25" t="s">
        <v>97</v>
      </c>
      <c r="E5617" s="25" t="s">
        <v>452</v>
      </c>
      <c r="F5617" s="25" t="s">
        <v>185</v>
      </c>
      <c r="G5617" s="26" t="n">
        <v>1712.68</v>
      </c>
      <c r="H5617" s="27" t="n">
        <v>3194</v>
      </c>
      <c r="I5617" s="25" t="s">
        <v>147</v>
      </c>
      <c r="J5617" s="25" t="s">
        <v>193</v>
      </c>
      <c r="K5617" s="25" t="n">
        <v>1992</v>
      </c>
      <c r="L5617" s="25" t="s">
        <v>1834</v>
      </c>
      <c r="M5617" s="25" t="s">
        <v>171</v>
      </c>
      <c r="N5617" s="28" t="n">
        <v>4821</v>
      </c>
      <c r="O5617" s="25" t="s">
        <v>55</v>
      </c>
      <c r="P5617" s="29" t="n">
        <v>42819</v>
      </c>
      <c r="Q5617" s="29" t="n">
        <v>42830</v>
      </c>
      <c r="R5617" s="28" t="n">
        <v>0</v>
      </c>
      <c r="S5617" s="28" t="n">
        <f aca="false">IF(O5617="Won",R5617,IF(O5617="Lost",0,N5617))</f>
        <v>0</v>
      </c>
      <c r="T5617" s="30" t="n">
        <f aca="false">IF(AND(P5617&lt;&gt;"",Q5617&lt;&gt;""),Q5617-P5617,"")</f>
        <v>11</v>
      </c>
      <c r="U5617" s="30" t="str">
        <f aca="false">IF(AND(O5617="Engaging",P5617&lt;&gt;""),'Leia-me'!$B$5-P5617,"")</f>
        <v/>
      </c>
      <c r="V5617" s="25" t="str">
        <f aca="false">IF(O5617&lt;&gt;"Engaging","",IF(U5617&lt;='Leia-me'!$B$6,"Saudável",IF(U5617&lt;='Leia-me'!$B$7,"Esfriando",IF(U5617&lt;='Leia-me'!$B$8,"Última chance","Zumbi"))))</f>
        <v/>
      </c>
      <c r="W5617" s="25" t="n">
        <f aca="false">IF(O5617="Won",1,IF(O5617="Lost",0,""))</f>
        <v>0</v>
      </c>
      <c r="X5617" s="25" t="s">
        <v>1835</v>
      </c>
      <c r="Y5617" s="25" t="str">
        <f aca="false">IF(E5617="","Sim","")</f>
        <v/>
      </c>
    </row>
    <row r="5618" customFormat="false" ht="15" hidden="false" customHeight="false" outlineLevel="0" collapsed="false">
      <c r="A5618" s="25" t="s">
        <v>5881</v>
      </c>
      <c r="B5618" s="25" t="s">
        <v>84</v>
      </c>
      <c r="C5618" s="25" t="s">
        <v>93</v>
      </c>
      <c r="D5618" s="25" t="s">
        <v>97</v>
      </c>
      <c r="E5618" s="25" t="s">
        <v>1049</v>
      </c>
      <c r="F5618" s="25" t="s">
        <v>177</v>
      </c>
      <c r="G5618" s="26" t="n">
        <v>2022.14</v>
      </c>
      <c r="H5618" s="27" t="n">
        <v>5113</v>
      </c>
      <c r="I5618" s="25" t="s">
        <v>147</v>
      </c>
      <c r="K5618" s="25" t="n">
        <v>1998</v>
      </c>
      <c r="L5618" s="25" t="s">
        <v>160</v>
      </c>
      <c r="M5618" s="25" t="s">
        <v>149</v>
      </c>
      <c r="N5618" s="28" t="n">
        <v>3393</v>
      </c>
      <c r="O5618" s="25" t="s">
        <v>54</v>
      </c>
      <c r="P5618" s="29" t="n">
        <v>42820</v>
      </c>
      <c r="Q5618" s="29" t="n">
        <v>42884</v>
      </c>
      <c r="R5618" s="28" t="n">
        <v>2880</v>
      </c>
      <c r="S5618" s="28" t="n">
        <f aca="false">IF(O5618="Won",R5618,IF(O5618="Lost",0,N5618))</f>
        <v>2880</v>
      </c>
      <c r="T5618" s="30" t="n">
        <f aca="false">IF(AND(P5618&lt;&gt;"",Q5618&lt;&gt;""),Q5618-P5618,"")</f>
        <v>64</v>
      </c>
      <c r="U5618" s="30" t="str">
        <f aca="false">IF(AND(O5618="Engaging",P5618&lt;&gt;""),'Leia-me'!$B$5-P5618,"")</f>
        <v/>
      </c>
      <c r="V5618" s="25" t="str">
        <f aca="false">IF(O5618&lt;&gt;"Engaging","",IF(U5618&lt;='Leia-me'!$B$6,"Saudável",IF(U5618&lt;='Leia-me'!$B$7,"Esfriando",IF(U5618&lt;='Leia-me'!$B$8,"Última chance","Zumbi"))))</f>
        <v/>
      </c>
      <c r="W5618" s="25" t="n">
        <f aca="false">IF(O5618="Won",1,IF(O5618="Lost",0,""))</f>
        <v>1</v>
      </c>
      <c r="Y5618" s="25" t="str">
        <f aca="false">IF(E5618="","Sim","")</f>
        <v/>
      </c>
    </row>
    <row r="5619" customFormat="false" ht="15" hidden="false" customHeight="false" outlineLevel="0" collapsed="false">
      <c r="A5619" s="25" t="s">
        <v>5882</v>
      </c>
      <c r="B5619" s="25" t="s">
        <v>84</v>
      </c>
      <c r="C5619" s="25" t="s">
        <v>93</v>
      </c>
      <c r="D5619" s="25" t="s">
        <v>97</v>
      </c>
      <c r="E5619" s="25" t="s">
        <v>3373</v>
      </c>
      <c r="F5619" s="25" t="s">
        <v>192</v>
      </c>
      <c r="G5619" s="26" t="n">
        <v>4478.47</v>
      </c>
      <c r="H5619" s="27" t="n">
        <v>13809</v>
      </c>
      <c r="I5619" s="25" t="s">
        <v>147</v>
      </c>
      <c r="K5619" s="25" t="n">
        <v>1979</v>
      </c>
      <c r="L5619" s="25" t="s">
        <v>178</v>
      </c>
      <c r="M5619" s="25" t="s">
        <v>171</v>
      </c>
      <c r="N5619" s="28" t="n">
        <v>5482</v>
      </c>
      <c r="O5619" s="25" t="s">
        <v>55</v>
      </c>
      <c r="P5619" s="29" t="n">
        <v>42821</v>
      </c>
      <c r="Q5619" s="29" t="n">
        <v>42870</v>
      </c>
      <c r="R5619" s="28" t="n">
        <v>0</v>
      </c>
      <c r="S5619" s="28" t="n">
        <f aca="false">IF(O5619="Won",R5619,IF(O5619="Lost",0,N5619))</f>
        <v>0</v>
      </c>
      <c r="T5619" s="30" t="n">
        <f aca="false">IF(AND(P5619&lt;&gt;"",Q5619&lt;&gt;""),Q5619-P5619,"")</f>
        <v>49</v>
      </c>
      <c r="U5619" s="30" t="str">
        <f aca="false">IF(AND(O5619="Engaging",P5619&lt;&gt;""),'Leia-me'!$B$5-P5619,"")</f>
        <v/>
      </c>
      <c r="V5619" s="25" t="str">
        <f aca="false">IF(O5619&lt;&gt;"Engaging","",IF(U5619&lt;='Leia-me'!$B$6,"Saudável",IF(U5619&lt;='Leia-me'!$B$7,"Esfriando",IF(U5619&lt;='Leia-me'!$B$8,"Última chance","Zumbi"))))</f>
        <v/>
      </c>
      <c r="W5619" s="25" t="n">
        <f aca="false">IF(O5619="Won",1,IF(O5619="Lost",0,""))</f>
        <v>0</v>
      </c>
      <c r="Y5619" s="25" t="str">
        <f aca="false">IF(E5619="","Sim","")</f>
        <v/>
      </c>
    </row>
    <row r="5620" customFormat="false" ht="15" hidden="false" customHeight="false" outlineLevel="0" collapsed="false">
      <c r="A5620" s="25" t="s">
        <v>5883</v>
      </c>
      <c r="B5620" s="25" t="s">
        <v>84</v>
      </c>
      <c r="C5620" s="25" t="s">
        <v>93</v>
      </c>
      <c r="D5620" s="25" t="s">
        <v>97</v>
      </c>
      <c r="E5620" s="25" t="s">
        <v>1671</v>
      </c>
      <c r="F5620" s="25" t="s">
        <v>168</v>
      </c>
      <c r="G5620" s="26" t="n">
        <v>3027.46</v>
      </c>
      <c r="H5620" s="27" t="n">
        <v>9516</v>
      </c>
      <c r="I5620" s="25" t="s">
        <v>1672</v>
      </c>
      <c r="K5620" s="25" t="n">
        <v>1984</v>
      </c>
      <c r="L5620" s="25" t="s">
        <v>1834</v>
      </c>
      <c r="M5620" s="25" t="s">
        <v>171</v>
      </c>
      <c r="N5620" s="28" t="n">
        <v>4821</v>
      </c>
      <c r="O5620" s="25" t="s">
        <v>54</v>
      </c>
      <c r="P5620" s="29" t="n">
        <v>42821</v>
      </c>
      <c r="Q5620" s="29" t="n">
        <v>42830</v>
      </c>
      <c r="R5620" s="28" t="n">
        <v>5363</v>
      </c>
      <c r="S5620" s="28" t="n">
        <f aca="false">IF(O5620="Won",R5620,IF(O5620="Lost",0,N5620))</f>
        <v>5363</v>
      </c>
      <c r="T5620" s="30" t="n">
        <f aca="false">IF(AND(P5620&lt;&gt;"",Q5620&lt;&gt;""),Q5620-P5620,"")</f>
        <v>9</v>
      </c>
      <c r="U5620" s="30" t="str">
        <f aca="false">IF(AND(O5620="Engaging",P5620&lt;&gt;""),'Leia-me'!$B$5-P5620,"")</f>
        <v/>
      </c>
      <c r="V5620" s="25" t="str">
        <f aca="false">IF(O5620&lt;&gt;"Engaging","",IF(U5620&lt;='Leia-me'!$B$6,"Saudável",IF(U5620&lt;='Leia-me'!$B$7,"Esfriando",IF(U5620&lt;='Leia-me'!$B$8,"Última chance","Zumbi"))))</f>
        <v/>
      </c>
      <c r="W5620" s="25" t="n">
        <f aca="false">IF(O5620="Won",1,IF(O5620="Lost",0,""))</f>
        <v>1</v>
      </c>
      <c r="X5620" s="25" t="s">
        <v>1835</v>
      </c>
      <c r="Y5620" s="25" t="str">
        <f aca="false">IF(E5620="","Sim","")</f>
        <v/>
      </c>
    </row>
    <row r="5621" customFormat="false" ht="15" hidden="false" customHeight="false" outlineLevel="0" collapsed="false">
      <c r="A5621" s="25" t="s">
        <v>5884</v>
      </c>
      <c r="B5621" s="25" t="s">
        <v>84</v>
      </c>
      <c r="C5621" s="25" t="s">
        <v>93</v>
      </c>
      <c r="D5621" s="25" t="s">
        <v>97</v>
      </c>
      <c r="E5621" s="25" t="s">
        <v>1347</v>
      </c>
      <c r="F5621" s="25" t="s">
        <v>165</v>
      </c>
      <c r="G5621" s="26" t="n">
        <v>665.06</v>
      </c>
      <c r="H5621" s="27" t="n">
        <v>1095</v>
      </c>
      <c r="I5621" s="25" t="s">
        <v>147</v>
      </c>
      <c r="K5621" s="25" t="n">
        <v>1989</v>
      </c>
      <c r="L5621" s="25" t="s">
        <v>148</v>
      </c>
      <c r="M5621" s="25" t="s">
        <v>149</v>
      </c>
      <c r="N5621" s="28" t="n">
        <v>55</v>
      </c>
      <c r="O5621" s="25" t="s">
        <v>55</v>
      </c>
      <c r="P5621" s="29" t="n">
        <v>42825</v>
      </c>
      <c r="Q5621" s="29" t="n">
        <v>42837</v>
      </c>
      <c r="R5621" s="28" t="n">
        <v>0</v>
      </c>
      <c r="S5621" s="28" t="n">
        <f aca="false">IF(O5621="Won",R5621,IF(O5621="Lost",0,N5621))</f>
        <v>0</v>
      </c>
      <c r="T5621" s="30" t="n">
        <f aca="false">IF(AND(P5621&lt;&gt;"",Q5621&lt;&gt;""),Q5621-P5621,"")</f>
        <v>12</v>
      </c>
      <c r="U5621" s="30" t="str">
        <f aca="false">IF(AND(O5621="Engaging",P5621&lt;&gt;""),'Leia-me'!$B$5-P5621,"")</f>
        <v/>
      </c>
      <c r="V5621" s="25" t="str">
        <f aca="false">IF(O5621&lt;&gt;"Engaging","",IF(U5621&lt;='Leia-me'!$B$6,"Saudável",IF(U5621&lt;='Leia-me'!$B$7,"Esfriando",IF(U5621&lt;='Leia-me'!$B$8,"Última chance","Zumbi"))))</f>
        <v/>
      </c>
      <c r="W5621" s="25" t="n">
        <f aca="false">IF(O5621="Won",1,IF(O5621="Lost",0,""))</f>
        <v>0</v>
      </c>
      <c r="Y5621" s="25" t="str">
        <f aca="false">IF(E5621="","Sim","")</f>
        <v/>
      </c>
    </row>
    <row r="5622" customFormat="false" ht="15" hidden="false" customHeight="false" outlineLevel="0" collapsed="false">
      <c r="A5622" s="25" t="s">
        <v>5885</v>
      </c>
      <c r="B5622" s="25" t="s">
        <v>84</v>
      </c>
      <c r="C5622" s="25" t="s">
        <v>93</v>
      </c>
      <c r="D5622" s="25" t="s">
        <v>97</v>
      </c>
      <c r="E5622" s="25" t="s">
        <v>1055</v>
      </c>
      <c r="F5622" s="25" t="s">
        <v>146</v>
      </c>
      <c r="G5622" s="26" t="n">
        <v>439.21</v>
      </c>
      <c r="H5622" s="27" t="n">
        <v>792</v>
      </c>
      <c r="I5622" s="25" t="s">
        <v>147</v>
      </c>
      <c r="K5622" s="25" t="n">
        <v>1996</v>
      </c>
      <c r="L5622" s="25" t="s">
        <v>178</v>
      </c>
      <c r="M5622" s="25" t="s">
        <v>171</v>
      </c>
      <c r="N5622" s="28" t="n">
        <v>5482</v>
      </c>
      <c r="O5622" s="25" t="s">
        <v>55</v>
      </c>
      <c r="P5622" s="29" t="n">
        <v>42826</v>
      </c>
      <c r="Q5622" s="29" t="n">
        <v>42829</v>
      </c>
      <c r="R5622" s="28" t="n">
        <v>0</v>
      </c>
      <c r="S5622" s="28" t="n">
        <f aca="false">IF(O5622="Won",R5622,IF(O5622="Lost",0,N5622))</f>
        <v>0</v>
      </c>
      <c r="T5622" s="30" t="n">
        <f aca="false">IF(AND(P5622&lt;&gt;"",Q5622&lt;&gt;""),Q5622-P5622,"")</f>
        <v>3</v>
      </c>
      <c r="U5622" s="30" t="str">
        <f aca="false">IF(AND(O5622="Engaging",P5622&lt;&gt;""),'Leia-me'!$B$5-P5622,"")</f>
        <v/>
      </c>
      <c r="V5622" s="25" t="str">
        <f aca="false">IF(O5622&lt;&gt;"Engaging","",IF(U5622&lt;='Leia-me'!$B$6,"Saudável",IF(U5622&lt;='Leia-me'!$B$7,"Esfriando",IF(U5622&lt;='Leia-me'!$B$8,"Última chance","Zumbi"))))</f>
        <v/>
      </c>
      <c r="W5622" s="25" t="n">
        <f aca="false">IF(O5622="Won",1,IF(O5622="Lost",0,""))</f>
        <v>0</v>
      </c>
      <c r="Y5622" s="25" t="str">
        <f aca="false">IF(E5622="","Sim","")</f>
        <v/>
      </c>
    </row>
    <row r="5623" customFormat="false" ht="15" hidden="false" customHeight="false" outlineLevel="0" collapsed="false">
      <c r="A5623" s="25" t="s">
        <v>5886</v>
      </c>
      <c r="B5623" s="25" t="s">
        <v>84</v>
      </c>
      <c r="C5623" s="25" t="s">
        <v>93</v>
      </c>
      <c r="D5623" s="25" t="s">
        <v>97</v>
      </c>
      <c r="E5623" s="25" t="s">
        <v>3359</v>
      </c>
      <c r="F5623" s="25" t="s">
        <v>159</v>
      </c>
      <c r="G5623" s="26" t="n">
        <v>882.12</v>
      </c>
      <c r="H5623" s="27" t="n">
        <v>2769</v>
      </c>
      <c r="I5623" s="25" t="s">
        <v>147</v>
      </c>
      <c r="K5623" s="25" t="n">
        <v>1997</v>
      </c>
      <c r="L5623" s="25" t="s">
        <v>160</v>
      </c>
      <c r="M5623" s="25" t="s">
        <v>149</v>
      </c>
      <c r="N5623" s="28" t="n">
        <v>3393</v>
      </c>
      <c r="O5623" s="25" t="s">
        <v>55</v>
      </c>
      <c r="P5623" s="29" t="n">
        <v>42826</v>
      </c>
      <c r="Q5623" s="29" t="n">
        <v>42827</v>
      </c>
      <c r="R5623" s="28" t="n">
        <v>0</v>
      </c>
      <c r="S5623" s="28" t="n">
        <f aca="false">IF(O5623="Won",R5623,IF(O5623="Lost",0,N5623))</f>
        <v>0</v>
      </c>
      <c r="T5623" s="30" t="n">
        <f aca="false">IF(AND(P5623&lt;&gt;"",Q5623&lt;&gt;""),Q5623-P5623,"")</f>
        <v>1</v>
      </c>
      <c r="U5623" s="30" t="str">
        <f aca="false">IF(AND(O5623="Engaging",P5623&lt;&gt;""),'Leia-me'!$B$5-P5623,"")</f>
        <v/>
      </c>
      <c r="V5623" s="25" t="str">
        <f aca="false">IF(O5623&lt;&gt;"Engaging","",IF(U5623&lt;='Leia-me'!$B$6,"Saudável",IF(U5623&lt;='Leia-me'!$B$7,"Esfriando",IF(U5623&lt;='Leia-me'!$B$8,"Última chance","Zumbi"))))</f>
        <v/>
      </c>
      <c r="W5623" s="25" t="n">
        <f aca="false">IF(O5623="Won",1,IF(O5623="Lost",0,""))</f>
        <v>0</v>
      </c>
      <c r="Y5623" s="25" t="str">
        <f aca="false">IF(E5623="","Sim","")</f>
        <v/>
      </c>
    </row>
    <row r="5624" customFormat="false" ht="15" hidden="false" customHeight="false" outlineLevel="0" collapsed="false">
      <c r="A5624" s="25" t="s">
        <v>5887</v>
      </c>
      <c r="B5624" s="25" t="s">
        <v>84</v>
      </c>
      <c r="C5624" s="25" t="s">
        <v>93</v>
      </c>
      <c r="D5624" s="25" t="s">
        <v>97</v>
      </c>
      <c r="E5624" s="25" t="s">
        <v>3511</v>
      </c>
      <c r="F5624" s="25" t="s">
        <v>168</v>
      </c>
      <c r="G5624" s="26" t="n">
        <v>1197.44</v>
      </c>
      <c r="H5624" s="27" t="n">
        <v>2570</v>
      </c>
      <c r="I5624" s="25" t="s">
        <v>147</v>
      </c>
      <c r="K5624" s="25" t="n">
        <v>1999</v>
      </c>
      <c r="L5624" s="25" t="s">
        <v>186</v>
      </c>
      <c r="M5624" s="25" t="s">
        <v>171</v>
      </c>
      <c r="N5624" s="28" t="n">
        <v>550</v>
      </c>
      <c r="O5624" s="25" t="s">
        <v>55</v>
      </c>
      <c r="P5624" s="29" t="n">
        <v>42827</v>
      </c>
      <c r="Q5624" s="29" t="n">
        <v>42835</v>
      </c>
      <c r="R5624" s="28" t="n">
        <v>0</v>
      </c>
      <c r="S5624" s="28" t="n">
        <f aca="false">IF(O5624="Won",R5624,IF(O5624="Lost",0,N5624))</f>
        <v>0</v>
      </c>
      <c r="T5624" s="30" t="n">
        <f aca="false">IF(AND(P5624&lt;&gt;"",Q5624&lt;&gt;""),Q5624-P5624,"")</f>
        <v>8</v>
      </c>
      <c r="U5624" s="30" t="str">
        <f aca="false">IF(AND(O5624="Engaging",P5624&lt;&gt;""),'Leia-me'!$B$5-P5624,"")</f>
        <v/>
      </c>
      <c r="V5624" s="25" t="str">
        <f aca="false">IF(O5624&lt;&gt;"Engaging","",IF(U5624&lt;='Leia-me'!$B$6,"Saudável",IF(U5624&lt;='Leia-me'!$B$7,"Esfriando",IF(U5624&lt;='Leia-me'!$B$8,"Última chance","Zumbi"))))</f>
        <v/>
      </c>
      <c r="W5624" s="25" t="n">
        <f aca="false">IF(O5624="Won",1,IF(O5624="Lost",0,""))</f>
        <v>0</v>
      </c>
      <c r="Y5624" s="25" t="str">
        <f aca="false">IF(E5624="","Sim","")</f>
        <v/>
      </c>
    </row>
    <row r="5625" customFormat="false" ht="15" hidden="false" customHeight="false" outlineLevel="0" collapsed="false">
      <c r="A5625" s="25" t="s">
        <v>5888</v>
      </c>
      <c r="B5625" s="25" t="s">
        <v>84</v>
      </c>
      <c r="C5625" s="25" t="s">
        <v>93</v>
      </c>
      <c r="D5625" s="25" t="s">
        <v>97</v>
      </c>
      <c r="E5625" s="25" t="s">
        <v>3511</v>
      </c>
      <c r="F5625" s="25" t="s">
        <v>168</v>
      </c>
      <c r="G5625" s="26" t="n">
        <v>1197.44</v>
      </c>
      <c r="H5625" s="27" t="n">
        <v>2570</v>
      </c>
      <c r="I5625" s="25" t="s">
        <v>147</v>
      </c>
      <c r="K5625" s="25" t="n">
        <v>1999</v>
      </c>
      <c r="L5625" s="25" t="s">
        <v>186</v>
      </c>
      <c r="M5625" s="25" t="s">
        <v>171</v>
      </c>
      <c r="N5625" s="28" t="n">
        <v>550</v>
      </c>
      <c r="O5625" s="25" t="s">
        <v>54</v>
      </c>
      <c r="P5625" s="29" t="n">
        <v>42827</v>
      </c>
      <c r="Q5625" s="29" t="n">
        <v>42951</v>
      </c>
      <c r="R5625" s="28" t="n">
        <v>572</v>
      </c>
      <c r="S5625" s="28" t="n">
        <f aca="false">IF(O5625="Won",R5625,IF(O5625="Lost",0,N5625))</f>
        <v>572</v>
      </c>
      <c r="T5625" s="30" t="n">
        <f aca="false">IF(AND(P5625&lt;&gt;"",Q5625&lt;&gt;""),Q5625-P5625,"")</f>
        <v>124</v>
      </c>
      <c r="U5625" s="30" t="str">
        <f aca="false">IF(AND(O5625="Engaging",P5625&lt;&gt;""),'Leia-me'!$B$5-P5625,"")</f>
        <v/>
      </c>
      <c r="V5625" s="25" t="str">
        <f aca="false">IF(O5625&lt;&gt;"Engaging","",IF(U5625&lt;='Leia-me'!$B$6,"Saudável",IF(U5625&lt;='Leia-me'!$B$7,"Esfriando",IF(U5625&lt;='Leia-me'!$B$8,"Última chance","Zumbi"))))</f>
        <v/>
      </c>
      <c r="W5625" s="25" t="n">
        <f aca="false">IF(O5625="Won",1,IF(O5625="Lost",0,""))</f>
        <v>1</v>
      </c>
      <c r="Y5625" s="25" t="str">
        <f aca="false">IF(E5625="","Sim","")</f>
        <v/>
      </c>
    </row>
    <row r="5626" customFormat="false" ht="15" hidden="false" customHeight="false" outlineLevel="0" collapsed="false">
      <c r="A5626" s="25" t="s">
        <v>5889</v>
      </c>
      <c r="B5626" s="25" t="s">
        <v>84</v>
      </c>
      <c r="C5626" s="25" t="s">
        <v>93</v>
      </c>
      <c r="D5626" s="25" t="s">
        <v>97</v>
      </c>
      <c r="E5626" s="25" t="s">
        <v>1690</v>
      </c>
      <c r="F5626" s="25" t="s">
        <v>211</v>
      </c>
      <c r="G5626" s="26" t="n">
        <v>2520.83</v>
      </c>
      <c r="H5626" s="27" t="n">
        <v>3502</v>
      </c>
      <c r="I5626" s="25" t="s">
        <v>147</v>
      </c>
      <c r="K5626" s="25" t="n">
        <v>1990</v>
      </c>
      <c r="L5626" s="25" t="s">
        <v>1834</v>
      </c>
      <c r="M5626" s="25" t="s">
        <v>171</v>
      </c>
      <c r="N5626" s="28" t="n">
        <v>4821</v>
      </c>
      <c r="O5626" s="25" t="s">
        <v>55</v>
      </c>
      <c r="P5626" s="29" t="n">
        <v>42828</v>
      </c>
      <c r="Q5626" s="29" t="n">
        <v>42830</v>
      </c>
      <c r="R5626" s="28" t="n">
        <v>0</v>
      </c>
      <c r="S5626" s="28" t="n">
        <f aca="false">IF(O5626="Won",R5626,IF(O5626="Lost",0,N5626))</f>
        <v>0</v>
      </c>
      <c r="T5626" s="30" t="n">
        <f aca="false">IF(AND(P5626&lt;&gt;"",Q5626&lt;&gt;""),Q5626-P5626,"")</f>
        <v>2</v>
      </c>
      <c r="U5626" s="30" t="str">
        <f aca="false">IF(AND(O5626="Engaging",P5626&lt;&gt;""),'Leia-me'!$B$5-P5626,"")</f>
        <v/>
      </c>
      <c r="V5626" s="25" t="str">
        <f aca="false">IF(O5626&lt;&gt;"Engaging","",IF(U5626&lt;='Leia-me'!$B$6,"Saudável",IF(U5626&lt;='Leia-me'!$B$7,"Esfriando",IF(U5626&lt;='Leia-me'!$B$8,"Última chance","Zumbi"))))</f>
        <v/>
      </c>
      <c r="W5626" s="25" t="n">
        <f aca="false">IF(O5626="Won",1,IF(O5626="Lost",0,""))</f>
        <v>0</v>
      </c>
      <c r="X5626" s="25" t="s">
        <v>1835</v>
      </c>
      <c r="Y5626" s="25" t="str">
        <f aca="false">IF(E5626="","Sim","")</f>
        <v/>
      </c>
    </row>
    <row r="5627" customFormat="false" ht="15" hidden="false" customHeight="false" outlineLevel="0" collapsed="false">
      <c r="A5627" s="25" t="s">
        <v>5890</v>
      </c>
      <c r="B5627" s="25" t="s">
        <v>84</v>
      </c>
      <c r="C5627" s="25" t="s">
        <v>93</v>
      </c>
      <c r="D5627" s="25" t="s">
        <v>97</v>
      </c>
      <c r="E5627" s="25" t="s">
        <v>463</v>
      </c>
      <c r="F5627" s="25" t="s">
        <v>211</v>
      </c>
      <c r="G5627" s="26" t="n">
        <v>2261.05</v>
      </c>
      <c r="H5627" s="27" t="n">
        <v>3851</v>
      </c>
      <c r="I5627" s="25" t="s">
        <v>147</v>
      </c>
      <c r="K5627" s="25" t="n">
        <v>2005</v>
      </c>
      <c r="L5627" s="25" t="s">
        <v>1834</v>
      </c>
      <c r="M5627" s="25" t="s">
        <v>171</v>
      </c>
      <c r="N5627" s="28" t="n">
        <v>4821</v>
      </c>
      <c r="O5627" s="25" t="s">
        <v>54</v>
      </c>
      <c r="P5627" s="29" t="n">
        <v>42828</v>
      </c>
      <c r="Q5627" s="29" t="n">
        <v>42839</v>
      </c>
      <c r="R5627" s="28" t="n">
        <v>3991</v>
      </c>
      <c r="S5627" s="28" t="n">
        <f aca="false">IF(O5627="Won",R5627,IF(O5627="Lost",0,N5627))</f>
        <v>3991</v>
      </c>
      <c r="T5627" s="30" t="n">
        <f aca="false">IF(AND(P5627&lt;&gt;"",Q5627&lt;&gt;""),Q5627-P5627,"")</f>
        <v>11</v>
      </c>
      <c r="U5627" s="30" t="str">
        <f aca="false">IF(AND(O5627="Engaging",P5627&lt;&gt;""),'Leia-me'!$B$5-P5627,"")</f>
        <v/>
      </c>
      <c r="V5627" s="25" t="str">
        <f aca="false">IF(O5627&lt;&gt;"Engaging","",IF(U5627&lt;='Leia-me'!$B$6,"Saudável",IF(U5627&lt;='Leia-me'!$B$7,"Esfriando",IF(U5627&lt;='Leia-me'!$B$8,"Última chance","Zumbi"))))</f>
        <v/>
      </c>
      <c r="W5627" s="25" t="n">
        <f aca="false">IF(O5627="Won",1,IF(O5627="Lost",0,""))</f>
        <v>1</v>
      </c>
      <c r="X5627" s="25" t="s">
        <v>1835</v>
      </c>
      <c r="Y5627" s="25" t="str">
        <f aca="false">IF(E5627="","Sim","")</f>
        <v/>
      </c>
    </row>
    <row r="5628" customFormat="false" ht="15" hidden="false" customHeight="false" outlineLevel="0" collapsed="false">
      <c r="A5628" s="25" t="s">
        <v>5891</v>
      </c>
      <c r="B5628" s="25" t="s">
        <v>84</v>
      </c>
      <c r="C5628" s="25" t="s">
        <v>93</v>
      </c>
      <c r="D5628" s="25" t="s">
        <v>97</v>
      </c>
      <c r="E5628" s="25" t="s">
        <v>452</v>
      </c>
      <c r="F5628" s="25" t="s">
        <v>185</v>
      </c>
      <c r="G5628" s="26" t="n">
        <v>1712.68</v>
      </c>
      <c r="H5628" s="27" t="n">
        <v>3194</v>
      </c>
      <c r="I5628" s="25" t="s">
        <v>147</v>
      </c>
      <c r="J5628" s="25" t="s">
        <v>193</v>
      </c>
      <c r="K5628" s="25" t="n">
        <v>1992</v>
      </c>
      <c r="L5628" s="25" t="s">
        <v>186</v>
      </c>
      <c r="M5628" s="25" t="s">
        <v>171</v>
      </c>
      <c r="N5628" s="28" t="n">
        <v>550</v>
      </c>
      <c r="O5628" s="25" t="s">
        <v>55</v>
      </c>
      <c r="P5628" s="29" t="n">
        <v>42829</v>
      </c>
      <c r="Q5628" s="29" t="n">
        <v>42838</v>
      </c>
      <c r="R5628" s="28" t="n">
        <v>0</v>
      </c>
      <c r="S5628" s="28" t="n">
        <f aca="false">IF(O5628="Won",R5628,IF(O5628="Lost",0,N5628))</f>
        <v>0</v>
      </c>
      <c r="T5628" s="30" t="n">
        <f aca="false">IF(AND(P5628&lt;&gt;"",Q5628&lt;&gt;""),Q5628-P5628,"")</f>
        <v>9</v>
      </c>
      <c r="U5628" s="30" t="str">
        <f aca="false">IF(AND(O5628="Engaging",P5628&lt;&gt;""),'Leia-me'!$B$5-P5628,"")</f>
        <v/>
      </c>
      <c r="V5628" s="25" t="str">
        <f aca="false">IF(O5628&lt;&gt;"Engaging","",IF(U5628&lt;='Leia-me'!$B$6,"Saudável",IF(U5628&lt;='Leia-me'!$B$7,"Esfriando",IF(U5628&lt;='Leia-me'!$B$8,"Última chance","Zumbi"))))</f>
        <v/>
      </c>
      <c r="W5628" s="25" t="n">
        <f aca="false">IF(O5628="Won",1,IF(O5628="Lost",0,""))</f>
        <v>0</v>
      </c>
      <c r="Y5628" s="25" t="str">
        <f aca="false">IF(E5628="","Sim","")</f>
        <v/>
      </c>
    </row>
    <row r="5629" customFormat="false" ht="15" hidden="false" customHeight="false" outlineLevel="0" collapsed="false">
      <c r="A5629" s="25" t="s">
        <v>5892</v>
      </c>
      <c r="B5629" s="25" t="s">
        <v>84</v>
      </c>
      <c r="C5629" s="25" t="s">
        <v>93</v>
      </c>
      <c r="D5629" s="25" t="s">
        <v>97</v>
      </c>
      <c r="E5629" s="25" t="s">
        <v>1090</v>
      </c>
      <c r="F5629" s="25" t="s">
        <v>155</v>
      </c>
      <c r="G5629" s="26" t="n">
        <v>6395.05</v>
      </c>
      <c r="H5629" s="27" t="n">
        <v>20275</v>
      </c>
      <c r="I5629" s="25" t="s">
        <v>147</v>
      </c>
      <c r="K5629" s="25" t="n">
        <v>1994</v>
      </c>
      <c r="L5629" s="25" t="s">
        <v>186</v>
      </c>
      <c r="M5629" s="25" t="s">
        <v>171</v>
      </c>
      <c r="N5629" s="28" t="n">
        <v>550</v>
      </c>
      <c r="O5629" s="25" t="s">
        <v>55</v>
      </c>
      <c r="P5629" s="29" t="n">
        <v>42829</v>
      </c>
      <c r="Q5629" s="29" t="n">
        <v>42834</v>
      </c>
      <c r="R5629" s="28" t="n">
        <v>0</v>
      </c>
      <c r="S5629" s="28" t="n">
        <f aca="false">IF(O5629="Won",R5629,IF(O5629="Lost",0,N5629))</f>
        <v>0</v>
      </c>
      <c r="T5629" s="30" t="n">
        <f aca="false">IF(AND(P5629&lt;&gt;"",Q5629&lt;&gt;""),Q5629-P5629,"")</f>
        <v>5</v>
      </c>
      <c r="U5629" s="30" t="str">
        <f aca="false">IF(AND(O5629="Engaging",P5629&lt;&gt;""),'Leia-me'!$B$5-P5629,"")</f>
        <v/>
      </c>
      <c r="V5629" s="25" t="str">
        <f aca="false">IF(O5629&lt;&gt;"Engaging","",IF(U5629&lt;='Leia-me'!$B$6,"Saudável",IF(U5629&lt;='Leia-me'!$B$7,"Esfriando",IF(U5629&lt;='Leia-me'!$B$8,"Última chance","Zumbi"))))</f>
        <v/>
      </c>
      <c r="W5629" s="25" t="n">
        <f aca="false">IF(O5629="Won",1,IF(O5629="Lost",0,""))</f>
        <v>0</v>
      </c>
      <c r="Y5629" s="25" t="str">
        <f aca="false">IF(E5629="","Sim","")</f>
        <v/>
      </c>
    </row>
    <row r="5630" customFormat="false" ht="15" hidden="false" customHeight="false" outlineLevel="0" collapsed="false">
      <c r="A5630" s="25" t="s">
        <v>5893</v>
      </c>
      <c r="B5630" s="25" t="s">
        <v>84</v>
      </c>
      <c r="C5630" s="25" t="s">
        <v>93</v>
      </c>
      <c r="D5630" s="25" t="s">
        <v>97</v>
      </c>
      <c r="E5630" s="25" t="s">
        <v>421</v>
      </c>
      <c r="F5630" s="25" t="s">
        <v>146</v>
      </c>
      <c r="G5630" s="26" t="n">
        <v>2818.38</v>
      </c>
      <c r="H5630" s="27" t="n">
        <v>6290</v>
      </c>
      <c r="I5630" s="25" t="s">
        <v>147</v>
      </c>
      <c r="K5630" s="25" t="n">
        <v>1994</v>
      </c>
      <c r="L5630" s="25" t="s">
        <v>186</v>
      </c>
      <c r="M5630" s="25" t="s">
        <v>171</v>
      </c>
      <c r="N5630" s="28" t="n">
        <v>550</v>
      </c>
      <c r="O5630" s="25" t="s">
        <v>55</v>
      </c>
      <c r="P5630" s="29" t="n">
        <v>42830</v>
      </c>
      <c r="Q5630" s="29" t="n">
        <v>42831</v>
      </c>
      <c r="R5630" s="28" t="n">
        <v>0</v>
      </c>
      <c r="S5630" s="28" t="n">
        <f aca="false">IF(O5630="Won",R5630,IF(O5630="Lost",0,N5630))</f>
        <v>0</v>
      </c>
      <c r="T5630" s="30" t="n">
        <f aca="false">IF(AND(P5630&lt;&gt;"",Q5630&lt;&gt;""),Q5630-P5630,"")</f>
        <v>1</v>
      </c>
      <c r="U5630" s="30" t="str">
        <f aca="false">IF(AND(O5630="Engaging",P5630&lt;&gt;""),'Leia-me'!$B$5-P5630,"")</f>
        <v/>
      </c>
      <c r="V5630" s="25" t="str">
        <f aca="false">IF(O5630&lt;&gt;"Engaging","",IF(U5630&lt;='Leia-me'!$B$6,"Saudável",IF(U5630&lt;='Leia-me'!$B$7,"Esfriando",IF(U5630&lt;='Leia-me'!$B$8,"Última chance","Zumbi"))))</f>
        <v/>
      </c>
      <c r="W5630" s="25" t="n">
        <f aca="false">IF(O5630="Won",1,IF(O5630="Lost",0,""))</f>
        <v>0</v>
      </c>
      <c r="Y5630" s="25" t="str">
        <f aca="false">IF(E5630="","Sim","")</f>
        <v/>
      </c>
    </row>
    <row r="5631" customFormat="false" ht="15" hidden="false" customHeight="false" outlineLevel="0" collapsed="false">
      <c r="A5631" s="25" t="s">
        <v>5894</v>
      </c>
      <c r="B5631" s="25" t="s">
        <v>84</v>
      </c>
      <c r="C5631" s="25" t="s">
        <v>93</v>
      </c>
      <c r="D5631" s="25" t="s">
        <v>97</v>
      </c>
      <c r="E5631" s="25" t="s">
        <v>1653</v>
      </c>
      <c r="F5631" s="25" t="s">
        <v>165</v>
      </c>
      <c r="G5631" s="26" t="n">
        <v>3838.39</v>
      </c>
      <c r="H5631" s="27" t="n">
        <v>8274</v>
      </c>
      <c r="I5631" s="25" t="s">
        <v>147</v>
      </c>
      <c r="K5631" s="25" t="n">
        <v>1989</v>
      </c>
      <c r="L5631" s="25" t="s">
        <v>170</v>
      </c>
      <c r="M5631" s="25" t="s">
        <v>171</v>
      </c>
      <c r="N5631" s="28" t="n">
        <v>1096</v>
      </c>
      <c r="O5631" s="25" t="s">
        <v>54</v>
      </c>
      <c r="P5631" s="29" t="n">
        <v>42830</v>
      </c>
      <c r="Q5631" s="29" t="n">
        <v>42949</v>
      </c>
      <c r="R5631" s="28" t="n">
        <v>1091</v>
      </c>
      <c r="S5631" s="28" t="n">
        <f aca="false">IF(O5631="Won",R5631,IF(O5631="Lost",0,N5631))</f>
        <v>1091</v>
      </c>
      <c r="T5631" s="30" t="n">
        <f aca="false">IF(AND(P5631&lt;&gt;"",Q5631&lt;&gt;""),Q5631-P5631,"")</f>
        <v>119</v>
      </c>
      <c r="U5631" s="30" t="str">
        <f aca="false">IF(AND(O5631="Engaging",P5631&lt;&gt;""),'Leia-me'!$B$5-P5631,"")</f>
        <v/>
      </c>
      <c r="V5631" s="25" t="str">
        <f aca="false">IF(O5631&lt;&gt;"Engaging","",IF(U5631&lt;='Leia-me'!$B$6,"Saudável",IF(U5631&lt;='Leia-me'!$B$7,"Esfriando",IF(U5631&lt;='Leia-me'!$B$8,"Última chance","Zumbi"))))</f>
        <v/>
      </c>
      <c r="W5631" s="25" t="n">
        <f aca="false">IF(O5631="Won",1,IF(O5631="Lost",0,""))</f>
        <v>1</v>
      </c>
      <c r="Y5631" s="25" t="str">
        <f aca="false">IF(E5631="","Sim","")</f>
        <v/>
      </c>
    </row>
    <row r="5632" customFormat="false" ht="15" hidden="false" customHeight="false" outlineLevel="0" collapsed="false">
      <c r="A5632" s="25" t="s">
        <v>5895</v>
      </c>
      <c r="B5632" s="25" t="s">
        <v>84</v>
      </c>
      <c r="C5632" s="25" t="s">
        <v>93</v>
      </c>
      <c r="D5632" s="25" t="s">
        <v>97</v>
      </c>
      <c r="E5632" s="25" t="s">
        <v>663</v>
      </c>
      <c r="F5632" s="25" t="s">
        <v>146</v>
      </c>
      <c r="G5632" s="26" t="n">
        <v>326.82</v>
      </c>
      <c r="H5632" s="27" t="n">
        <v>1016</v>
      </c>
      <c r="I5632" s="25" t="s">
        <v>147</v>
      </c>
      <c r="K5632" s="25" t="n">
        <v>1991</v>
      </c>
      <c r="L5632" s="25" t="s">
        <v>178</v>
      </c>
      <c r="M5632" s="25" t="s">
        <v>171</v>
      </c>
      <c r="N5632" s="28" t="n">
        <v>5482</v>
      </c>
      <c r="O5632" s="25" t="s">
        <v>54</v>
      </c>
      <c r="P5632" s="29" t="n">
        <v>42830</v>
      </c>
      <c r="Q5632" s="29" t="n">
        <v>42837</v>
      </c>
      <c r="R5632" s="28" t="n">
        <v>5095</v>
      </c>
      <c r="S5632" s="28" t="n">
        <f aca="false">IF(O5632="Won",R5632,IF(O5632="Lost",0,N5632))</f>
        <v>5095</v>
      </c>
      <c r="T5632" s="30" t="n">
        <f aca="false">IF(AND(P5632&lt;&gt;"",Q5632&lt;&gt;""),Q5632-P5632,"")</f>
        <v>7</v>
      </c>
      <c r="U5632" s="30" t="str">
        <f aca="false">IF(AND(O5632="Engaging",P5632&lt;&gt;""),'Leia-me'!$B$5-P5632,"")</f>
        <v/>
      </c>
      <c r="V5632" s="25" t="str">
        <f aca="false">IF(O5632&lt;&gt;"Engaging","",IF(U5632&lt;='Leia-me'!$B$6,"Saudável",IF(U5632&lt;='Leia-me'!$B$7,"Esfriando",IF(U5632&lt;='Leia-me'!$B$8,"Última chance","Zumbi"))))</f>
        <v/>
      </c>
      <c r="W5632" s="25" t="n">
        <f aca="false">IF(O5632="Won",1,IF(O5632="Lost",0,""))</f>
        <v>1</v>
      </c>
      <c r="Y5632" s="25" t="str">
        <f aca="false">IF(E5632="","Sim","")</f>
        <v/>
      </c>
    </row>
    <row r="5633" customFormat="false" ht="15" hidden="false" customHeight="false" outlineLevel="0" collapsed="false">
      <c r="A5633" s="25" t="s">
        <v>5896</v>
      </c>
      <c r="B5633" s="25" t="s">
        <v>84</v>
      </c>
      <c r="C5633" s="25" t="s">
        <v>93</v>
      </c>
      <c r="D5633" s="25" t="s">
        <v>97</v>
      </c>
      <c r="E5633" s="25" t="s">
        <v>218</v>
      </c>
      <c r="F5633" s="25" t="s">
        <v>146</v>
      </c>
      <c r="G5633" s="26" t="n">
        <v>4.54</v>
      </c>
      <c r="H5633" s="27" t="n">
        <v>9</v>
      </c>
      <c r="I5633" s="25" t="s">
        <v>147</v>
      </c>
      <c r="K5633" s="25" t="n">
        <v>2017</v>
      </c>
      <c r="L5633" s="25" t="s">
        <v>148</v>
      </c>
      <c r="M5633" s="25" t="s">
        <v>149</v>
      </c>
      <c r="N5633" s="28" t="n">
        <v>55</v>
      </c>
      <c r="O5633" s="25" t="s">
        <v>54</v>
      </c>
      <c r="P5633" s="29" t="n">
        <v>42830</v>
      </c>
      <c r="Q5633" s="29" t="n">
        <v>42949</v>
      </c>
      <c r="R5633" s="28" t="n">
        <v>51</v>
      </c>
      <c r="S5633" s="28" t="n">
        <f aca="false">IF(O5633="Won",R5633,IF(O5633="Lost",0,N5633))</f>
        <v>51</v>
      </c>
      <c r="T5633" s="30" t="n">
        <f aca="false">IF(AND(P5633&lt;&gt;"",Q5633&lt;&gt;""),Q5633-P5633,"")</f>
        <v>119</v>
      </c>
      <c r="U5633" s="30" t="str">
        <f aca="false">IF(AND(O5633="Engaging",P5633&lt;&gt;""),'Leia-me'!$B$5-P5633,"")</f>
        <v/>
      </c>
      <c r="V5633" s="25" t="str">
        <f aca="false">IF(O5633&lt;&gt;"Engaging","",IF(U5633&lt;='Leia-me'!$B$6,"Saudável",IF(U5633&lt;='Leia-me'!$B$7,"Esfriando",IF(U5633&lt;='Leia-me'!$B$8,"Última chance","Zumbi"))))</f>
        <v/>
      </c>
      <c r="W5633" s="25" t="n">
        <f aca="false">IF(O5633="Won",1,IF(O5633="Lost",0,""))</f>
        <v>1</v>
      </c>
      <c r="Y5633" s="25" t="str">
        <f aca="false">IF(E5633="","Sim","")</f>
        <v/>
      </c>
    </row>
    <row r="5634" customFormat="false" ht="15" hidden="false" customHeight="false" outlineLevel="0" collapsed="false">
      <c r="A5634" s="25" t="s">
        <v>5897</v>
      </c>
      <c r="B5634" s="25" t="s">
        <v>84</v>
      </c>
      <c r="C5634" s="25" t="s">
        <v>93</v>
      </c>
      <c r="D5634" s="25" t="s">
        <v>97</v>
      </c>
      <c r="E5634" s="25" t="s">
        <v>3373</v>
      </c>
      <c r="F5634" s="25" t="s">
        <v>192</v>
      </c>
      <c r="G5634" s="26" t="n">
        <v>4478.47</v>
      </c>
      <c r="H5634" s="27" t="n">
        <v>13809</v>
      </c>
      <c r="I5634" s="25" t="s">
        <v>147</v>
      </c>
      <c r="K5634" s="25" t="n">
        <v>1979</v>
      </c>
      <c r="L5634" s="25" t="s">
        <v>170</v>
      </c>
      <c r="M5634" s="25" t="s">
        <v>171</v>
      </c>
      <c r="N5634" s="28" t="n">
        <v>1096</v>
      </c>
      <c r="O5634" s="25" t="s">
        <v>54</v>
      </c>
      <c r="P5634" s="29" t="n">
        <v>42833</v>
      </c>
      <c r="Q5634" s="29" t="n">
        <v>42897</v>
      </c>
      <c r="R5634" s="28" t="n">
        <v>1123</v>
      </c>
      <c r="S5634" s="28" t="n">
        <f aca="false">IF(O5634="Won",R5634,IF(O5634="Lost",0,N5634))</f>
        <v>1123</v>
      </c>
      <c r="T5634" s="30" t="n">
        <f aca="false">IF(AND(P5634&lt;&gt;"",Q5634&lt;&gt;""),Q5634-P5634,"")</f>
        <v>64</v>
      </c>
      <c r="U5634" s="30" t="str">
        <f aca="false">IF(AND(O5634="Engaging",P5634&lt;&gt;""),'Leia-me'!$B$5-P5634,"")</f>
        <v/>
      </c>
      <c r="V5634" s="25" t="str">
        <f aca="false">IF(O5634&lt;&gt;"Engaging","",IF(U5634&lt;='Leia-me'!$B$6,"Saudável",IF(U5634&lt;='Leia-me'!$B$7,"Esfriando",IF(U5634&lt;='Leia-me'!$B$8,"Última chance","Zumbi"))))</f>
        <v/>
      </c>
      <c r="W5634" s="25" t="n">
        <f aca="false">IF(O5634="Won",1,IF(O5634="Lost",0,""))</f>
        <v>1</v>
      </c>
      <c r="Y5634" s="25" t="str">
        <f aca="false">IF(E5634="","Sim","")</f>
        <v/>
      </c>
    </row>
    <row r="5635" customFormat="false" ht="15" hidden="false" customHeight="false" outlineLevel="0" collapsed="false">
      <c r="A5635" s="25" t="s">
        <v>5898</v>
      </c>
      <c r="B5635" s="25" t="s">
        <v>84</v>
      </c>
      <c r="C5635" s="25" t="s">
        <v>93</v>
      </c>
      <c r="D5635" s="25" t="s">
        <v>97</v>
      </c>
      <c r="E5635" s="25" t="s">
        <v>661</v>
      </c>
      <c r="F5635" s="25" t="s">
        <v>146</v>
      </c>
      <c r="G5635" s="26" t="n">
        <v>251.41</v>
      </c>
      <c r="H5635" s="27" t="n">
        <v>495</v>
      </c>
      <c r="I5635" s="25" t="s">
        <v>147</v>
      </c>
      <c r="K5635" s="25" t="n">
        <v>1999</v>
      </c>
      <c r="L5635" s="25" t="s">
        <v>186</v>
      </c>
      <c r="M5635" s="25" t="s">
        <v>171</v>
      </c>
      <c r="N5635" s="28" t="n">
        <v>550</v>
      </c>
      <c r="O5635" s="25" t="s">
        <v>54</v>
      </c>
      <c r="P5635" s="29" t="n">
        <v>42834</v>
      </c>
      <c r="Q5635" s="29" t="n">
        <v>42841</v>
      </c>
      <c r="R5635" s="28" t="n">
        <v>575</v>
      </c>
      <c r="S5635" s="28" t="n">
        <f aca="false">IF(O5635="Won",R5635,IF(O5635="Lost",0,N5635))</f>
        <v>575</v>
      </c>
      <c r="T5635" s="30" t="n">
        <f aca="false">IF(AND(P5635&lt;&gt;"",Q5635&lt;&gt;""),Q5635-P5635,"")</f>
        <v>7</v>
      </c>
      <c r="U5635" s="30" t="str">
        <f aca="false">IF(AND(O5635="Engaging",P5635&lt;&gt;""),'Leia-me'!$B$5-P5635,"")</f>
        <v/>
      </c>
      <c r="V5635" s="25" t="str">
        <f aca="false">IF(O5635&lt;&gt;"Engaging","",IF(U5635&lt;='Leia-me'!$B$6,"Saudável",IF(U5635&lt;='Leia-me'!$B$7,"Esfriando",IF(U5635&lt;='Leia-me'!$B$8,"Última chance","Zumbi"))))</f>
        <v/>
      </c>
      <c r="W5635" s="25" t="n">
        <f aca="false">IF(O5635="Won",1,IF(O5635="Lost",0,""))</f>
        <v>1</v>
      </c>
      <c r="Y5635" s="25" t="str">
        <f aca="false">IF(E5635="","Sim","")</f>
        <v/>
      </c>
    </row>
    <row r="5636" customFormat="false" ht="15" hidden="false" customHeight="false" outlineLevel="0" collapsed="false">
      <c r="A5636" s="25" t="s">
        <v>5899</v>
      </c>
      <c r="B5636" s="25" t="s">
        <v>84</v>
      </c>
      <c r="C5636" s="25" t="s">
        <v>93</v>
      </c>
      <c r="D5636" s="25" t="s">
        <v>97</v>
      </c>
      <c r="E5636" s="25" t="s">
        <v>639</v>
      </c>
      <c r="F5636" s="25" t="s">
        <v>211</v>
      </c>
      <c r="G5636" s="26" t="n">
        <v>1419.98</v>
      </c>
      <c r="H5636" s="27" t="n">
        <v>4018</v>
      </c>
      <c r="I5636" s="25" t="s">
        <v>147</v>
      </c>
      <c r="K5636" s="25" t="n">
        <v>2003</v>
      </c>
      <c r="L5636" s="25" t="s">
        <v>1834</v>
      </c>
      <c r="M5636" s="25" t="s">
        <v>171</v>
      </c>
      <c r="N5636" s="28" t="n">
        <v>4821</v>
      </c>
      <c r="O5636" s="25" t="s">
        <v>55</v>
      </c>
      <c r="P5636" s="29" t="n">
        <v>42835</v>
      </c>
      <c r="Q5636" s="29" t="n">
        <v>42841</v>
      </c>
      <c r="R5636" s="28" t="n">
        <v>0</v>
      </c>
      <c r="S5636" s="28" t="n">
        <f aca="false">IF(O5636="Won",R5636,IF(O5636="Lost",0,N5636))</f>
        <v>0</v>
      </c>
      <c r="T5636" s="30" t="n">
        <f aca="false">IF(AND(P5636&lt;&gt;"",Q5636&lt;&gt;""),Q5636-P5636,"")</f>
        <v>6</v>
      </c>
      <c r="U5636" s="30" t="str">
        <f aca="false">IF(AND(O5636="Engaging",P5636&lt;&gt;""),'Leia-me'!$B$5-P5636,"")</f>
        <v/>
      </c>
      <c r="V5636" s="25" t="str">
        <f aca="false">IF(O5636&lt;&gt;"Engaging","",IF(U5636&lt;='Leia-me'!$B$6,"Saudável",IF(U5636&lt;='Leia-me'!$B$7,"Esfriando",IF(U5636&lt;='Leia-me'!$B$8,"Última chance","Zumbi"))))</f>
        <v/>
      </c>
      <c r="W5636" s="25" t="n">
        <f aca="false">IF(O5636="Won",1,IF(O5636="Lost",0,""))</f>
        <v>0</v>
      </c>
      <c r="X5636" s="25" t="s">
        <v>1835</v>
      </c>
      <c r="Y5636" s="25" t="str">
        <f aca="false">IF(E5636="","Sim","")</f>
        <v/>
      </c>
    </row>
    <row r="5637" customFormat="false" ht="15" hidden="false" customHeight="false" outlineLevel="0" collapsed="false">
      <c r="A5637" s="25" t="s">
        <v>5900</v>
      </c>
      <c r="B5637" s="25" t="s">
        <v>84</v>
      </c>
      <c r="C5637" s="25" t="s">
        <v>93</v>
      </c>
      <c r="D5637" s="25" t="s">
        <v>97</v>
      </c>
      <c r="E5637" s="25" t="s">
        <v>1055</v>
      </c>
      <c r="F5637" s="25" t="s">
        <v>146</v>
      </c>
      <c r="G5637" s="26" t="n">
        <v>439.21</v>
      </c>
      <c r="H5637" s="27" t="n">
        <v>792</v>
      </c>
      <c r="I5637" s="25" t="s">
        <v>147</v>
      </c>
      <c r="K5637" s="25" t="n">
        <v>1996</v>
      </c>
      <c r="L5637" s="25" t="s">
        <v>1834</v>
      </c>
      <c r="M5637" s="25" t="s">
        <v>171</v>
      </c>
      <c r="N5637" s="28" t="n">
        <v>4821</v>
      </c>
      <c r="O5637" s="25" t="s">
        <v>54</v>
      </c>
      <c r="P5637" s="29" t="n">
        <v>42835</v>
      </c>
      <c r="Q5637" s="29" t="n">
        <v>42845</v>
      </c>
      <c r="R5637" s="28" t="n">
        <v>4136</v>
      </c>
      <c r="S5637" s="28" t="n">
        <f aca="false">IF(O5637="Won",R5637,IF(O5637="Lost",0,N5637))</f>
        <v>4136</v>
      </c>
      <c r="T5637" s="30" t="n">
        <f aca="false">IF(AND(P5637&lt;&gt;"",Q5637&lt;&gt;""),Q5637-P5637,"")</f>
        <v>10</v>
      </c>
      <c r="U5637" s="30" t="str">
        <f aca="false">IF(AND(O5637="Engaging",P5637&lt;&gt;""),'Leia-me'!$B$5-P5637,"")</f>
        <v/>
      </c>
      <c r="V5637" s="25" t="str">
        <f aca="false">IF(O5637&lt;&gt;"Engaging","",IF(U5637&lt;='Leia-me'!$B$6,"Saudável",IF(U5637&lt;='Leia-me'!$B$7,"Esfriando",IF(U5637&lt;='Leia-me'!$B$8,"Última chance","Zumbi"))))</f>
        <v/>
      </c>
      <c r="W5637" s="25" t="n">
        <f aca="false">IF(O5637="Won",1,IF(O5637="Lost",0,""))</f>
        <v>1</v>
      </c>
      <c r="X5637" s="25" t="s">
        <v>1835</v>
      </c>
      <c r="Y5637" s="25" t="str">
        <f aca="false">IF(E5637="","Sim","")</f>
        <v/>
      </c>
    </row>
    <row r="5638" customFormat="false" ht="15" hidden="false" customHeight="false" outlineLevel="0" collapsed="false">
      <c r="A5638" s="25" t="s">
        <v>5901</v>
      </c>
      <c r="B5638" s="25" t="s">
        <v>84</v>
      </c>
      <c r="C5638" s="25" t="s">
        <v>93</v>
      </c>
      <c r="D5638" s="25" t="s">
        <v>97</v>
      </c>
      <c r="E5638" s="25" t="s">
        <v>494</v>
      </c>
      <c r="F5638" s="25" t="s">
        <v>192</v>
      </c>
      <c r="G5638" s="26" t="n">
        <v>11698.03</v>
      </c>
      <c r="H5638" s="27" t="n">
        <v>34288</v>
      </c>
      <c r="I5638" s="25" t="s">
        <v>147</v>
      </c>
      <c r="K5638" s="25" t="n">
        <v>1982</v>
      </c>
      <c r="L5638" s="25" t="s">
        <v>178</v>
      </c>
      <c r="M5638" s="25" t="s">
        <v>171</v>
      </c>
      <c r="N5638" s="28" t="n">
        <v>5482</v>
      </c>
      <c r="O5638" s="25" t="s">
        <v>54</v>
      </c>
      <c r="P5638" s="29" t="n">
        <v>42837</v>
      </c>
      <c r="Q5638" s="29" t="n">
        <v>42907</v>
      </c>
      <c r="R5638" s="28" t="n">
        <v>5393</v>
      </c>
      <c r="S5638" s="28" t="n">
        <f aca="false">IF(O5638="Won",R5638,IF(O5638="Lost",0,N5638))</f>
        <v>5393</v>
      </c>
      <c r="T5638" s="30" t="n">
        <f aca="false">IF(AND(P5638&lt;&gt;"",Q5638&lt;&gt;""),Q5638-P5638,"")</f>
        <v>70</v>
      </c>
      <c r="U5638" s="30" t="str">
        <f aca="false">IF(AND(O5638="Engaging",P5638&lt;&gt;""),'Leia-me'!$B$5-P5638,"")</f>
        <v/>
      </c>
      <c r="V5638" s="25" t="str">
        <f aca="false">IF(O5638&lt;&gt;"Engaging","",IF(U5638&lt;='Leia-me'!$B$6,"Saudável",IF(U5638&lt;='Leia-me'!$B$7,"Esfriando",IF(U5638&lt;='Leia-me'!$B$8,"Última chance","Zumbi"))))</f>
        <v/>
      </c>
      <c r="W5638" s="25" t="n">
        <f aca="false">IF(O5638="Won",1,IF(O5638="Lost",0,""))</f>
        <v>1</v>
      </c>
      <c r="Y5638" s="25" t="str">
        <f aca="false">IF(E5638="","Sim","")</f>
        <v/>
      </c>
    </row>
    <row r="5639" customFormat="false" ht="15" hidden="false" customHeight="false" outlineLevel="0" collapsed="false">
      <c r="A5639" s="25" t="s">
        <v>5902</v>
      </c>
      <c r="B5639" s="25" t="s">
        <v>84</v>
      </c>
      <c r="C5639" s="25" t="s">
        <v>93</v>
      </c>
      <c r="D5639" s="25" t="s">
        <v>97</v>
      </c>
      <c r="E5639" s="25" t="s">
        <v>1049</v>
      </c>
      <c r="F5639" s="25" t="s">
        <v>177</v>
      </c>
      <c r="G5639" s="26" t="n">
        <v>2022.14</v>
      </c>
      <c r="H5639" s="27" t="n">
        <v>5113</v>
      </c>
      <c r="I5639" s="25" t="s">
        <v>147</v>
      </c>
      <c r="K5639" s="25" t="n">
        <v>1998</v>
      </c>
      <c r="L5639" s="25" t="s">
        <v>186</v>
      </c>
      <c r="M5639" s="25" t="s">
        <v>171</v>
      </c>
      <c r="N5639" s="28" t="n">
        <v>550</v>
      </c>
      <c r="O5639" s="25" t="s">
        <v>54</v>
      </c>
      <c r="P5639" s="29" t="n">
        <v>42842</v>
      </c>
      <c r="Q5639" s="29" t="n">
        <v>42844</v>
      </c>
      <c r="R5639" s="28" t="n">
        <v>555</v>
      </c>
      <c r="S5639" s="28" t="n">
        <f aca="false">IF(O5639="Won",R5639,IF(O5639="Lost",0,N5639))</f>
        <v>555</v>
      </c>
      <c r="T5639" s="30" t="n">
        <f aca="false">IF(AND(P5639&lt;&gt;"",Q5639&lt;&gt;""),Q5639-P5639,"")</f>
        <v>2</v>
      </c>
      <c r="U5639" s="30" t="str">
        <f aca="false">IF(AND(O5639="Engaging",P5639&lt;&gt;""),'Leia-me'!$B$5-P5639,"")</f>
        <v/>
      </c>
      <c r="V5639" s="25" t="str">
        <f aca="false">IF(O5639&lt;&gt;"Engaging","",IF(U5639&lt;='Leia-me'!$B$6,"Saudável",IF(U5639&lt;='Leia-me'!$B$7,"Esfriando",IF(U5639&lt;='Leia-me'!$B$8,"Última chance","Zumbi"))))</f>
        <v/>
      </c>
      <c r="W5639" s="25" t="n">
        <f aca="false">IF(O5639="Won",1,IF(O5639="Lost",0,""))</f>
        <v>1</v>
      </c>
      <c r="Y5639" s="25" t="str">
        <f aca="false">IF(E5639="","Sim","")</f>
        <v/>
      </c>
    </row>
    <row r="5640" customFormat="false" ht="15" hidden="false" customHeight="false" outlineLevel="0" collapsed="false">
      <c r="A5640" s="25" t="s">
        <v>5903</v>
      </c>
      <c r="B5640" s="25" t="s">
        <v>84</v>
      </c>
      <c r="C5640" s="25" t="s">
        <v>93</v>
      </c>
      <c r="D5640" s="25" t="s">
        <v>97</v>
      </c>
      <c r="E5640" s="25" t="s">
        <v>1795</v>
      </c>
      <c r="F5640" s="25" t="s">
        <v>177</v>
      </c>
      <c r="G5640" s="26" t="n">
        <v>355.23</v>
      </c>
      <c r="H5640" s="27" t="n">
        <v>853</v>
      </c>
      <c r="I5640" s="25" t="s">
        <v>147</v>
      </c>
      <c r="K5640" s="25" t="n">
        <v>1994</v>
      </c>
      <c r="L5640" s="25" t="s">
        <v>148</v>
      </c>
      <c r="M5640" s="25" t="s">
        <v>149</v>
      </c>
      <c r="N5640" s="28" t="n">
        <v>55</v>
      </c>
      <c r="O5640" s="25" t="s">
        <v>55</v>
      </c>
      <c r="P5640" s="29" t="n">
        <v>42844</v>
      </c>
      <c r="Q5640" s="29" t="n">
        <v>42845</v>
      </c>
      <c r="R5640" s="28" t="n">
        <v>0</v>
      </c>
      <c r="S5640" s="28" t="n">
        <f aca="false">IF(O5640="Won",R5640,IF(O5640="Lost",0,N5640))</f>
        <v>0</v>
      </c>
      <c r="T5640" s="30" t="n">
        <f aca="false">IF(AND(P5640&lt;&gt;"",Q5640&lt;&gt;""),Q5640-P5640,"")</f>
        <v>1</v>
      </c>
      <c r="U5640" s="30" t="str">
        <f aca="false">IF(AND(O5640="Engaging",P5640&lt;&gt;""),'Leia-me'!$B$5-P5640,"")</f>
        <v/>
      </c>
      <c r="V5640" s="25" t="str">
        <f aca="false">IF(O5640&lt;&gt;"Engaging","",IF(U5640&lt;='Leia-me'!$B$6,"Saudável",IF(U5640&lt;='Leia-me'!$B$7,"Esfriando",IF(U5640&lt;='Leia-me'!$B$8,"Última chance","Zumbi"))))</f>
        <v/>
      </c>
      <c r="W5640" s="25" t="n">
        <f aca="false">IF(O5640="Won",1,IF(O5640="Lost",0,""))</f>
        <v>0</v>
      </c>
      <c r="Y5640" s="25" t="str">
        <f aca="false">IF(E5640="","Sim","")</f>
        <v/>
      </c>
    </row>
    <row r="5641" customFormat="false" ht="15" hidden="false" customHeight="false" outlineLevel="0" collapsed="false">
      <c r="A5641" s="25" t="s">
        <v>5904</v>
      </c>
      <c r="B5641" s="25" t="s">
        <v>84</v>
      </c>
      <c r="C5641" s="25" t="s">
        <v>93</v>
      </c>
      <c r="D5641" s="25" t="s">
        <v>97</v>
      </c>
      <c r="E5641" s="25" t="s">
        <v>1795</v>
      </c>
      <c r="F5641" s="25" t="s">
        <v>177</v>
      </c>
      <c r="G5641" s="26" t="n">
        <v>355.23</v>
      </c>
      <c r="H5641" s="27" t="n">
        <v>853</v>
      </c>
      <c r="I5641" s="25" t="s">
        <v>147</v>
      </c>
      <c r="K5641" s="25" t="n">
        <v>1994</v>
      </c>
      <c r="L5641" s="25" t="s">
        <v>148</v>
      </c>
      <c r="M5641" s="25" t="s">
        <v>149</v>
      </c>
      <c r="N5641" s="28" t="n">
        <v>55</v>
      </c>
      <c r="O5641" s="25" t="s">
        <v>54</v>
      </c>
      <c r="P5641" s="29" t="n">
        <v>42844</v>
      </c>
      <c r="Q5641" s="29" t="n">
        <v>42852</v>
      </c>
      <c r="R5641" s="28" t="n">
        <v>61</v>
      </c>
      <c r="S5641" s="28" t="n">
        <f aca="false">IF(O5641="Won",R5641,IF(O5641="Lost",0,N5641))</f>
        <v>61</v>
      </c>
      <c r="T5641" s="30" t="n">
        <f aca="false">IF(AND(P5641&lt;&gt;"",Q5641&lt;&gt;""),Q5641-P5641,"")</f>
        <v>8</v>
      </c>
      <c r="U5641" s="30" t="str">
        <f aca="false">IF(AND(O5641="Engaging",P5641&lt;&gt;""),'Leia-me'!$B$5-P5641,"")</f>
        <v/>
      </c>
      <c r="V5641" s="25" t="str">
        <f aca="false">IF(O5641&lt;&gt;"Engaging","",IF(U5641&lt;='Leia-me'!$B$6,"Saudável",IF(U5641&lt;='Leia-me'!$B$7,"Esfriando",IF(U5641&lt;='Leia-me'!$B$8,"Última chance","Zumbi"))))</f>
        <v/>
      </c>
      <c r="W5641" s="25" t="n">
        <f aca="false">IF(O5641="Won",1,IF(O5641="Lost",0,""))</f>
        <v>1</v>
      </c>
      <c r="Y5641" s="25" t="str">
        <f aca="false">IF(E5641="","Sim","")</f>
        <v/>
      </c>
    </row>
    <row r="5642" customFormat="false" ht="15" hidden="false" customHeight="false" outlineLevel="0" collapsed="false">
      <c r="A5642" s="25" t="s">
        <v>5905</v>
      </c>
      <c r="B5642" s="25" t="s">
        <v>84</v>
      </c>
      <c r="C5642" s="25" t="s">
        <v>93</v>
      </c>
      <c r="D5642" s="25" t="s">
        <v>97</v>
      </c>
      <c r="E5642" s="25" t="s">
        <v>639</v>
      </c>
      <c r="F5642" s="25" t="s">
        <v>211</v>
      </c>
      <c r="G5642" s="26" t="n">
        <v>1419.98</v>
      </c>
      <c r="H5642" s="27" t="n">
        <v>4018</v>
      </c>
      <c r="I5642" s="25" t="s">
        <v>147</v>
      </c>
      <c r="K5642" s="25" t="n">
        <v>2003</v>
      </c>
      <c r="L5642" s="25" t="s">
        <v>170</v>
      </c>
      <c r="M5642" s="25" t="s">
        <v>171</v>
      </c>
      <c r="N5642" s="28" t="n">
        <v>1096</v>
      </c>
      <c r="O5642" s="25" t="s">
        <v>55</v>
      </c>
      <c r="P5642" s="29" t="n">
        <v>42845</v>
      </c>
      <c r="Q5642" s="29" t="n">
        <v>42846</v>
      </c>
      <c r="R5642" s="28" t="n">
        <v>0</v>
      </c>
      <c r="S5642" s="28" t="n">
        <f aca="false">IF(O5642="Won",R5642,IF(O5642="Lost",0,N5642))</f>
        <v>0</v>
      </c>
      <c r="T5642" s="30" t="n">
        <f aca="false">IF(AND(P5642&lt;&gt;"",Q5642&lt;&gt;""),Q5642-P5642,"")</f>
        <v>1</v>
      </c>
      <c r="U5642" s="30" t="str">
        <f aca="false">IF(AND(O5642="Engaging",P5642&lt;&gt;""),'Leia-me'!$B$5-P5642,"")</f>
        <v/>
      </c>
      <c r="V5642" s="25" t="str">
        <f aca="false">IF(O5642&lt;&gt;"Engaging","",IF(U5642&lt;='Leia-me'!$B$6,"Saudável",IF(U5642&lt;='Leia-me'!$B$7,"Esfriando",IF(U5642&lt;='Leia-me'!$B$8,"Última chance","Zumbi"))))</f>
        <v/>
      </c>
      <c r="W5642" s="25" t="n">
        <f aca="false">IF(O5642="Won",1,IF(O5642="Lost",0,""))</f>
        <v>0</v>
      </c>
      <c r="Y5642" s="25" t="str">
        <f aca="false">IF(E5642="","Sim","")</f>
        <v/>
      </c>
    </row>
    <row r="5643" customFormat="false" ht="15" hidden="false" customHeight="false" outlineLevel="0" collapsed="false">
      <c r="A5643" s="25" t="s">
        <v>5906</v>
      </c>
      <c r="B5643" s="25" t="s">
        <v>84</v>
      </c>
      <c r="C5643" s="25" t="s">
        <v>93</v>
      </c>
      <c r="D5643" s="25" t="s">
        <v>97</v>
      </c>
      <c r="E5643" s="25" t="s">
        <v>644</v>
      </c>
      <c r="F5643" s="25" t="s">
        <v>177</v>
      </c>
      <c r="G5643" s="26" t="n">
        <v>646.1</v>
      </c>
      <c r="H5643" s="27" t="n">
        <v>883</v>
      </c>
      <c r="I5643" s="25" t="s">
        <v>147</v>
      </c>
      <c r="J5643" s="25" t="s">
        <v>199</v>
      </c>
      <c r="K5643" s="25" t="n">
        <v>1993</v>
      </c>
      <c r="L5643" s="25" t="s">
        <v>178</v>
      </c>
      <c r="M5643" s="25" t="s">
        <v>171</v>
      </c>
      <c r="N5643" s="28" t="n">
        <v>5482</v>
      </c>
      <c r="O5643" s="25" t="s">
        <v>55</v>
      </c>
      <c r="P5643" s="29" t="n">
        <v>42845</v>
      </c>
      <c r="Q5643" s="29" t="n">
        <v>42852</v>
      </c>
      <c r="R5643" s="28" t="n">
        <v>0</v>
      </c>
      <c r="S5643" s="28" t="n">
        <f aca="false">IF(O5643="Won",R5643,IF(O5643="Lost",0,N5643))</f>
        <v>0</v>
      </c>
      <c r="T5643" s="30" t="n">
        <f aca="false">IF(AND(P5643&lt;&gt;"",Q5643&lt;&gt;""),Q5643-P5643,"")</f>
        <v>7</v>
      </c>
      <c r="U5643" s="30" t="str">
        <f aca="false">IF(AND(O5643="Engaging",P5643&lt;&gt;""),'Leia-me'!$B$5-P5643,"")</f>
        <v/>
      </c>
      <c r="V5643" s="25" t="str">
        <f aca="false">IF(O5643&lt;&gt;"Engaging","",IF(U5643&lt;='Leia-me'!$B$6,"Saudável",IF(U5643&lt;='Leia-me'!$B$7,"Esfriando",IF(U5643&lt;='Leia-me'!$B$8,"Última chance","Zumbi"))))</f>
        <v/>
      </c>
      <c r="W5643" s="25" t="n">
        <f aca="false">IF(O5643="Won",1,IF(O5643="Lost",0,""))</f>
        <v>0</v>
      </c>
      <c r="Y5643" s="25" t="str">
        <f aca="false">IF(E5643="","Sim","")</f>
        <v/>
      </c>
    </row>
    <row r="5644" customFormat="false" ht="15" hidden="false" customHeight="false" outlineLevel="0" collapsed="false">
      <c r="A5644" s="25" t="s">
        <v>5907</v>
      </c>
      <c r="B5644" s="25" t="s">
        <v>84</v>
      </c>
      <c r="C5644" s="25" t="s">
        <v>93</v>
      </c>
      <c r="D5644" s="25" t="s">
        <v>97</v>
      </c>
      <c r="E5644" s="25" t="s">
        <v>661</v>
      </c>
      <c r="F5644" s="25" t="s">
        <v>146</v>
      </c>
      <c r="G5644" s="26" t="n">
        <v>251.41</v>
      </c>
      <c r="H5644" s="27" t="n">
        <v>495</v>
      </c>
      <c r="I5644" s="25" t="s">
        <v>147</v>
      </c>
      <c r="K5644" s="25" t="n">
        <v>1999</v>
      </c>
      <c r="L5644" s="25" t="s">
        <v>160</v>
      </c>
      <c r="M5644" s="25" t="s">
        <v>149</v>
      </c>
      <c r="N5644" s="28" t="n">
        <v>3393</v>
      </c>
      <c r="O5644" s="25" t="s">
        <v>54</v>
      </c>
      <c r="P5644" s="29" t="n">
        <v>42846</v>
      </c>
      <c r="Q5644" s="29" t="n">
        <v>42890</v>
      </c>
      <c r="R5644" s="28" t="n">
        <v>2887</v>
      </c>
      <c r="S5644" s="28" t="n">
        <f aca="false">IF(O5644="Won",R5644,IF(O5644="Lost",0,N5644))</f>
        <v>2887</v>
      </c>
      <c r="T5644" s="30" t="n">
        <f aca="false">IF(AND(P5644&lt;&gt;"",Q5644&lt;&gt;""),Q5644-P5644,"")</f>
        <v>44</v>
      </c>
      <c r="U5644" s="30" t="str">
        <f aca="false">IF(AND(O5644="Engaging",P5644&lt;&gt;""),'Leia-me'!$B$5-P5644,"")</f>
        <v/>
      </c>
      <c r="V5644" s="25" t="str">
        <f aca="false">IF(O5644&lt;&gt;"Engaging","",IF(U5644&lt;='Leia-me'!$B$6,"Saudável",IF(U5644&lt;='Leia-me'!$B$7,"Esfriando",IF(U5644&lt;='Leia-me'!$B$8,"Última chance","Zumbi"))))</f>
        <v/>
      </c>
      <c r="W5644" s="25" t="n">
        <f aca="false">IF(O5644="Won",1,IF(O5644="Lost",0,""))</f>
        <v>1</v>
      </c>
      <c r="Y5644" s="25" t="str">
        <f aca="false">IF(E5644="","Sim","")</f>
        <v/>
      </c>
    </row>
    <row r="5645" customFormat="false" ht="15" hidden="false" customHeight="false" outlineLevel="0" collapsed="false">
      <c r="A5645" s="25" t="s">
        <v>5908</v>
      </c>
      <c r="B5645" s="25" t="s">
        <v>84</v>
      </c>
      <c r="C5645" s="25" t="s">
        <v>93</v>
      </c>
      <c r="D5645" s="25" t="s">
        <v>97</v>
      </c>
      <c r="E5645" s="25" t="s">
        <v>3511</v>
      </c>
      <c r="F5645" s="25" t="s">
        <v>168</v>
      </c>
      <c r="G5645" s="26" t="n">
        <v>1197.44</v>
      </c>
      <c r="H5645" s="27" t="n">
        <v>2570</v>
      </c>
      <c r="I5645" s="25" t="s">
        <v>147</v>
      </c>
      <c r="K5645" s="25" t="n">
        <v>1999</v>
      </c>
      <c r="L5645" s="25" t="s">
        <v>160</v>
      </c>
      <c r="M5645" s="25" t="s">
        <v>149</v>
      </c>
      <c r="N5645" s="28" t="n">
        <v>3393</v>
      </c>
      <c r="O5645" s="25" t="s">
        <v>54</v>
      </c>
      <c r="P5645" s="29" t="n">
        <v>42846</v>
      </c>
      <c r="Q5645" s="29" t="n">
        <v>42857</v>
      </c>
      <c r="R5645" s="28" t="n">
        <v>3214</v>
      </c>
      <c r="S5645" s="28" t="n">
        <f aca="false">IF(O5645="Won",R5645,IF(O5645="Lost",0,N5645))</f>
        <v>3214</v>
      </c>
      <c r="T5645" s="30" t="n">
        <f aca="false">IF(AND(P5645&lt;&gt;"",Q5645&lt;&gt;""),Q5645-P5645,"")</f>
        <v>11</v>
      </c>
      <c r="U5645" s="30" t="str">
        <f aca="false">IF(AND(O5645="Engaging",P5645&lt;&gt;""),'Leia-me'!$B$5-P5645,"")</f>
        <v/>
      </c>
      <c r="V5645" s="25" t="str">
        <f aca="false">IF(O5645&lt;&gt;"Engaging","",IF(U5645&lt;='Leia-me'!$B$6,"Saudável",IF(U5645&lt;='Leia-me'!$B$7,"Esfriando",IF(U5645&lt;='Leia-me'!$B$8,"Última chance","Zumbi"))))</f>
        <v/>
      </c>
      <c r="W5645" s="25" t="n">
        <f aca="false">IF(O5645="Won",1,IF(O5645="Lost",0,""))</f>
        <v>1</v>
      </c>
      <c r="Y5645" s="25" t="str">
        <f aca="false">IF(E5645="","Sim","")</f>
        <v/>
      </c>
    </row>
    <row r="5646" customFormat="false" ht="15" hidden="false" customHeight="false" outlineLevel="0" collapsed="false">
      <c r="A5646" s="25" t="s">
        <v>5909</v>
      </c>
      <c r="B5646" s="25" t="s">
        <v>84</v>
      </c>
      <c r="C5646" s="25" t="s">
        <v>93</v>
      </c>
      <c r="D5646" s="25" t="s">
        <v>97</v>
      </c>
      <c r="E5646" s="25" t="s">
        <v>193</v>
      </c>
      <c r="F5646" s="25" t="s">
        <v>185</v>
      </c>
      <c r="G5646" s="26" t="n">
        <v>1100.04</v>
      </c>
      <c r="H5646" s="27" t="n">
        <v>2822</v>
      </c>
      <c r="I5646" s="25" t="s">
        <v>147</v>
      </c>
      <c r="K5646" s="25" t="n">
        <v>1996</v>
      </c>
      <c r="L5646" s="25" t="s">
        <v>186</v>
      </c>
      <c r="M5646" s="25" t="s">
        <v>171</v>
      </c>
      <c r="N5646" s="28" t="n">
        <v>550</v>
      </c>
      <c r="O5646" s="25" t="s">
        <v>55</v>
      </c>
      <c r="P5646" s="29" t="n">
        <v>42847</v>
      </c>
      <c r="Q5646" s="29" t="n">
        <v>42863</v>
      </c>
      <c r="R5646" s="28" t="n">
        <v>0</v>
      </c>
      <c r="S5646" s="28" t="n">
        <f aca="false">IF(O5646="Won",R5646,IF(O5646="Lost",0,N5646))</f>
        <v>0</v>
      </c>
      <c r="T5646" s="30" t="n">
        <f aca="false">IF(AND(P5646&lt;&gt;"",Q5646&lt;&gt;""),Q5646-P5646,"")</f>
        <v>16</v>
      </c>
      <c r="U5646" s="30" t="str">
        <f aca="false">IF(AND(O5646="Engaging",P5646&lt;&gt;""),'Leia-me'!$B$5-P5646,"")</f>
        <v/>
      </c>
      <c r="V5646" s="25" t="str">
        <f aca="false">IF(O5646&lt;&gt;"Engaging","",IF(U5646&lt;='Leia-me'!$B$6,"Saudável",IF(U5646&lt;='Leia-me'!$B$7,"Esfriando",IF(U5646&lt;='Leia-me'!$B$8,"Última chance","Zumbi"))))</f>
        <v/>
      </c>
      <c r="W5646" s="25" t="n">
        <f aca="false">IF(O5646="Won",1,IF(O5646="Lost",0,""))</f>
        <v>0</v>
      </c>
      <c r="Y5646" s="25" t="str">
        <f aca="false">IF(E5646="","Sim","")</f>
        <v/>
      </c>
    </row>
    <row r="5647" customFormat="false" ht="15" hidden="false" customHeight="false" outlineLevel="0" collapsed="false">
      <c r="A5647" s="25" t="s">
        <v>5910</v>
      </c>
      <c r="B5647" s="25" t="s">
        <v>84</v>
      </c>
      <c r="C5647" s="25" t="s">
        <v>93</v>
      </c>
      <c r="D5647" s="25" t="s">
        <v>97</v>
      </c>
      <c r="E5647" s="25" t="s">
        <v>3511</v>
      </c>
      <c r="F5647" s="25" t="s">
        <v>168</v>
      </c>
      <c r="G5647" s="26" t="n">
        <v>1197.44</v>
      </c>
      <c r="H5647" s="27" t="n">
        <v>2570</v>
      </c>
      <c r="I5647" s="25" t="s">
        <v>147</v>
      </c>
      <c r="K5647" s="25" t="n">
        <v>1999</v>
      </c>
      <c r="L5647" s="25" t="s">
        <v>186</v>
      </c>
      <c r="M5647" s="25" t="s">
        <v>171</v>
      </c>
      <c r="N5647" s="28" t="n">
        <v>550</v>
      </c>
      <c r="O5647" s="25" t="s">
        <v>54</v>
      </c>
      <c r="P5647" s="29" t="n">
        <v>42847</v>
      </c>
      <c r="Q5647" s="29" t="n">
        <v>42910</v>
      </c>
      <c r="R5647" s="28" t="n">
        <v>587</v>
      </c>
      <c r="S5647" s="28" t="n">
        <f aca="false">IF(O5647="Won",R5647,IF(O5647="Lost",0,N5647))</f>
        <v>587</v>
      </c>
      <c r="T5647" s="30" t="n">
        <f aca="false">IF(AND(P5647&lt;&gt;"",Q5647&lt;&gt;""),Q5647-P5647,"")</f>
        <v>63</v>
      </c>
      <c r="U5647" s="30" t="str">
        <f aca="false">IF(AND(O5647="Engaging",P5647&lt;&gt;""),'Leia-me'!$B$5-P5647,"")</f>
        <v/>
      </c>
      <c r="V5647" s="25" t="str">
        <f aca="false">IF(O5647&lt;&gt;"Engaging","",IF(U5647&lt;='Leia-me'!$B$6,"Saudável",IF(U5647&lt;='Leia-me'!$B$7,"Esfriando",IF(U5647&lt;='Leia-me'!$B$8,"Última chance","Zumbi"))))</f>
        <v/>
      </c>
      <c r="W5647" s="25" t="n">
        <f aca="false">IF(O5647="Won",1,IF(O5647="Lost",0,""))</f>
        <v>1</v>
      </c>
      <c r="Y5647" s="25" t="str">
        <f aca="false">IF(E5647="","Sim","")</f>
        <v/>
      </c>
    </row>
    <row r="5648" customFormat="false" ht="15" hidden="false" customHeight="false" outlineLevel="0" collapsed="false">
      <c r="A5648" s="25" t="s">
        <v>5911</v>
      </c>
      <c r="B5648" s="25" t="s">
        <v>84</v>
      </c>
      <c r="C5648" s="25" t="s">
        <v>93</v>
      </c>
      <c r="D5648" s="25" t="s">
        <v>97</v>
      </c>
      <c r="E5648" s="25" t="s">
        <v>3359</v>
      </c>
      <c r="F5648" s="25" t="s">
        <v>159</v>
      </c>
      <c r="G5648" s="26" t="n">
        <v>882.12</v>
      </c>
      <c r="H5648" s="27" t="n">
        <v>2769</v>
      </c>
      <c r="I5648" s="25" t="s">
        <v>147</v>
      </c>
      <c r="K5648" s="25" t="n">
        <v>1997</v>
      </c>
      <c r="L5648" s="25" t="s">
        <v>160</v>
      </c>
      <c r="M5648" s="25" t="s">
        <v>149</v>
      </c>
      <c r="N5648" s="28" t="n">
        <v>3393</v>
      </c>
      <c r="O5648" s="25" t="s">
        <v>55</v>
      </c>
      <c r="P5648" s="29" t="n">
        <v>42848</v>
      </c>
      <c r="Q5648" s="29" t="n">
        <v>42849</v>
      </c>
      <c r="R5648" s="28" t="n">
        <v>0</v>
      </c>
      <c r="S5648" s="28" t="n">
        <f aca="false">IF(O5648="Won",R5648,IF(O5648="Lost",0,N5648))</f>
        <v>0</v>
      </c>
      <c r="T5648" s="30" t="n">
        <f aca="false">IF(AND(P5648&lt;&gt;"",Q5648&lt;&gt;""),Q5648-P5648,"")</f>
        <v>1</v>
      </c>
      <c r="U5648" s="30" t="str">
        <f aca="false">IF(AND(O5648="Engaging",P5648&lt;&gt;""),'Leia-me'!$B$5-P5648,"")</f>
        <v/>
      </c>
      <c r="V5648" s="25" t="str">
        <f aca="false">IF(O5648&lt;&gt;"Engaging","",IF(U5648&lt;='Leia-me'!$B$6,"Saudável",IF(U5648&lt;='Leia-me'!$B$7,"Esfriando",IF(U5648&lt;='Leia-me'!$B$8,"Última chance","Zumbi"))))</f>
        <v/>
      </c>
      <c r="W5648" s="25" t="n">
        <f aca="false">IF(O5648="Won",1,IF(O5648="Lost",0,""))</f>
        <v>0</v>
      </c>
      <c r="Y5648" s="25" t="str">
        <f aca="false">IF(E5648="","Sim","")</f>
        <v/>
      </c>
    </row>
    <row r="5649" customFormat="false" ht="15" hidden="false" customHeight="false" outlineLevel="0" collapsed="false">
      <c r="A5649" s="25" t="s">
        <v>5912</v>
      </c>
      <c r="B5649" s="25" t="s">
        <v>84</v>
      </c>
      <c r="C5649" s="25" t="s">
        <v>93</v>
      </c>
      <c r="D5649" s="25" t="s">
        <v>97</v>
      </c>
      <c r="E5649" s="25" t="s">
        <v>644</v>
      </c>
      <c r="F5649" s="25" t="s">
        <v>177</v>
      </c>
      <c r="G5649" s="26" t="n">
        <v>646.1</v>
      </c>
      <c r="H5649" s="27" t="n">
        <v>883</v>
      </c>
      <c r="I5649" s="25" t="s">
        <v>147</v>
      </c>
      <c r="J5649" s="25" t="s">
        <v>199</v>
      </c>
      <c r="K5649" s="25" t="n">
        <v>1993</v>
      </c>
      <c r="L5649" s="25" t="s">
        <v>1834</v>
      </c>
      <c r="M5649" s="25" t="s">
        <v>171</v>
      </c>
      <c r="N5649" s="28" t="n">
        <v>4821</v>
      </c>
      <c r="O5649" s="25" t="s">
        <v>54</v>
      </c>
      <c r="P5649" s="29" t="n">
        <v>42849</v>
      </c>
      <c r="Q5649" s="29" t="n">
        <v>42850</v>
      </c>
      <c r="R5649" s="28" t="n">
        <v>4980</v>
      </c>
      <c r="S5649" s="28" t="n">
        <f aca="false">IF(O5649="Won",R5649,IF(O5649="Lost",0,N5649))</f>
        <v>4980</v>
      </c>
      <c r="T5649" s="30" t="n">
        <f aca="false">IF(AND(P5649&lt;&gt;"",Q5649&lt;&gt;""),Q5649-P5649,"")</f>
        <v>1</v>
      </c>
      <c r="U5649" s="30" t="str">
        <f aca="false">IF(AND(O5649="Engaging",P5649&lt;&gt;""),'Leia-me'!$B$5-P5649,"")</f>
        <v/>
      </c>
      <c r="V5649" s="25" t="str">
        <f aca="false">IF(O5649&lt;&gt;"Engaging","",IF(U5649&lt;='Leia-me'!$B$6,"Saudável",IF(U5649&lt;='Leia-me'!$B$7,"Esfriando",IF(U5649&lt;='Leia-me'!$B$8,"Última chance","Zumbi"))))</f>
        <v/>
      </c>
      <c r="W5649" s="25" t="n">
        <f aca="false">IF(O5649="Won",1,IF(O5649="Lost",0,""))</f>
        <v>1</v>
      </c>
      <c r="X5649" s="25" t="s">
        <v>1835</v>
      </c>
      <c r="Y5649" s="25" t="str">
        <f aca="false">IF(E5649="","Sim","")</f>
        <v/>
      </c>
    </row>
    <row r="5650" customFormat="false" ht="15" hidden="false" customHeight="false" outlineLevel="0" collapsed="false">
      <c r="A5650" s="25" t="s">
        <v>5913</v>
      </c>
      <c r="B5650" s="25" t="s">
        <v>84</v>
      </c>
      <c r="C5650" s="25" t="s">
        <v>93</v>
      </c>
      <c r="D5650" s="25" t="s">
        <v>97</v>
      </c>
      <c r="E5650" s="25" t="s">
        <v>1347</v>
      </c>
      <c r="F5650" s="25" t="s">
        <v>165</v>
      </c>
      <c r="G5650" s="26" t="n">
        <v>665.06</v>
      </c>
      <c r="H5650" s="27" t="n">
        <v>1095</v>
      </c>
      <c r="I5650" s="25" t="s">
        <v>147</v>
      </c>
      <c r="K5650" s="25" t="n">
        <v>1989</v>
      </c>
      <c r="L5650" s="25" t="s">
        <v>186</v>
      </c>
      <c r="M5650" s="25" t="s">
        <v>171</v>
      </c>
      <c r="N5650" s="28" t="n">
        <v>550</v>
      </c>
      <c r="O5650" s="25" t="s">
        <v>54</v>
      </c>
      <c r="P5650" s="29" t="n">
        <v>42850</v>
      </c>
      <c r="Q5650" s="29" t="n">
        <v>42890</v>
      </c>
      <c r="R5650" s="28" t="n">
        <v>538</v>
      </c>
      <c r="S5650" s="28" t="n">
        <f aca="false">IF(O5650="Won",R5650,IF(O5650="Lost",0,N5650))</f>
        <v>538</v>
      </c>
      <c r="T5650" s="30" t="n">
        <f aca="false">IF(AND(P5650&lt;&gt;"",Q5650&lt;&gt;""),Q5650-P5650,"")</f>
        <v>40</v>
      </c>
      <c r="U5650" s="30" t="str">
        <f aca="false">IF(AND(O5650="Engaging",P5650&lt;&gt;""),'Leia-me'!$B$5-P5650,"")</f>
        <v/>
      </c>
      <c r="V5650" s="25" t="str">
        <f aca="false">IF(O5650&lt;&gt;"Engaging","",IF(U5650&lt;='Leia-me'!$B$6,"Saudável",IF(U5650&lt;='Leia-me'!$B$7,"Esfriando",IF(U5650&lt;='Leia-me'!$B$8,"Última chance","Zumbi"))))</f>
        <v/>
      </c>
      <c r="W5650" s="25" t="n">
        <f aca="false">IF(O5650="Won",1,IF(O5650="Lost",0,""))</f>
        <v>1</v>
      </c>
      <c r="Y5650" s="25" t="str">
        <f aca="false">IF(E5650="","Sim","")</f>
        <v/>
      </c>
    </row>
    <row r="5651" customFormat="false" ht="15" hidden="false" customHeight="false" outlineLevel="0" collapsed="false">
      <c r="A5651" s="25" t="s">
        <v>5914</v>
      </c>
      <c r="B5651" s="25" t="s">
        <v>84</v>
      </c>
      <c r="C5651" s="25" t="s">
        <v>93</v>
      </c>
      <c r="D5651" s="25" t="s">
        <v>97</v>
      </c>
      <c r="E5651" s="25" t="s">
        <v>1795</v>
      </c>
      <c r="F5651" s="25" t="s">
        <v>177</v>
      </c>
      <c r="G5651" s="26" t="n">
        <v>355.23</v>
      </c>
      <c r="H5651" s="27" t="n">
        <v>853</v>
      </c>
      <c r="I5651" s="25" t="s">
        <v>147</v>
      </c>
      <c r="K5651" s="25" t="n">
        <v>1994</v>
      </c>
      <c r="L5651" s="25" t="s">
        <v>1834</v>
      </c>
      <c r="M5651" s="25" t="s">
        <v>171</v>
      </c>
      <c r="N5651" s="28" t="n">
        <v>4821</v>
      </c>
      <c r="O5651" s="25" t="s">
        <v>54</v>
      </c>
      <c r="P5651" s="29" t="n">
        <v>42855</v>
      </c>
      <c r="Q5651" s="29" t="n">
        <v>42864</v>
      </c>
      <c r="R5651" s="28" t="n">
        <v>4704</v>
      </c>
      <c r="S5651" s="28" t="n">
        <f aca="false">IF(O5651="Won",R5651,IF(O5651="Lost",0,N5651))</f>
        <v>4704</v>
      </c>
      <c r="T5651" s="30" t="n">
        <f aca="false">IF(AND(P5651&lt;&gt;"",Q5651&lt;&gt;""),Q5651-P5651,"")</f>
        <v>9</v>
      </c>
      <c r="U5651" s="30" t="str">
        <f aca="false">IF(AND(O5651="Engaging",P5651&lt;&gt;""),'Leia-me'!$B$5-P5651,"")</f>
        <v/>
      </c>
      <c r="V5651" s="25" t="str">
        <f aca="false">IF(O5651&lt;&gt;"Engaging","",IF(U5651&lt;='Leia-me'!$B$6,"Saudável",IF(U5651&lt;='Leia-me'!$B$7,"Esfriando",IF(U5651&lt;='Leia-me'!$B$8,"Última chance","Zumbi"))))</f>
        <v/>
      </c>
      <c r="W5651" s="25" t="n">
        <f aca="false">IF(O5651="Won",1,IF(O5651="Lost",0,""))</f>
        <v>1</v>
      </c>
      <c r="X5651" s="25" t="s">
        <v>1835</v>
      </c>
      <c r="Y5651" s="25" t="str">
        <f aca="false">IF(E5651="","Sim","")</f>
        <v/>
      </c>
    </row>
    <row r="5652" customFormat="false" ht="15" hidden="false" customHeight="false" outlineLevel="0" collapsed="false">
      <c r="A5652" s="25" t="s">
        <v>5915</v>
      </c>
      <c r="B5652" s="25" t="s">
        <v>84</v>
      </c>
      <c r="C5652" s="25" t="s">
        <v>93</v>
      </c>
      <c r="D5652" s="25" t="s">
        <v>97</v>
      </c>
      <c r="E5652" s="25" t="s">
        <v>1158</v>
      </c>
      <c r="F5652" s="25" t="s">
        <v>185</v>
      </c>
      <c r="G5652" s="26" t="n">
        <v>7708.38</v>
      </c>
      <c r="H5652" s="27" t="n">
        <v>13756</v>
      </c>
      <c r="I5652" s="25" t="s">
        <v>147</v>
      </c>
      <c r="K5652" s="25" t="n">
        <v>1980</v>
      </c>
      <c r="L5652" s="25" t="s">
        <v>170</v>
      </c>
      <c r="M5652" s="25" t="s">
        <v>171</v>
      </c>
      <c r="N5652" s="28" t="n">
        <v>1096</v>
      </c>
      <c r="O5652" s="25" t="s">
        <v>54</v>
      </c>
      <c r="P5652" s="29" t="n">
        <v>42857</v>
      </c>
      <c r="Q5652" s="29" t="n">
        <v>42872</v>
      </c>
      <c r="R5652" s="28" t="n">
        <v>1135</v>
      </c>
      <c r="S5652" s="28" t="n">
        <f aca="false">IF(O5652="Won",R5652,IF(O5652="Lost",0,N5652))</f>
        <v>1135</v>
      </c>
      <c r="T5652" s="30" t="n">
        <f aca="false">IF(AND(P5652&lt;&gt;"",Q5652&lt;&gt;""),Q5652-P5652,"")</f>
        <v>15</v>
      </c>
      <c r="U5652" s="30" t="str">
        <f aca="false">IF(AND(O5652="Engaging",P5652&lt;&gt;""),'Leia-me'!$B$5-P5652,"")</f>
        <v/>
      </c>
      <c r="V5652" s="25" t="str">
        <f aca="false">IF(O5652&lt;&gt;"Engaging","",IF(U5652&lt;='Leia-me'!$B$6,"Saudável",IF(U5652&lt;='Leia-me'!$B$7,"Esfriando",IF(U5652&lt;='Leia-me'!$B$8,"Última chance","Zumbi"))))</f>
        <v/>
      </c>
      <c r="W5652" s="25" t="n">
        <f aca="false">IF(O5652="Won",1,IF(O5652="Lost",0,""))</f>
        <v>1</v>
      </c>
      <c r="Y5652" s="25" t="str">
        <f aca="false">IF(E5652="","Sim","")</f>
        <v/>
      </c>
    </row>
    <row r="5653" customFormat="false" ht="15" hidden="false" customHeight="false" outlineLevel="0" collapsed="false">
      <c r="A5653" s="25" t="s">
        <v>5916</v>
      </c>
      <c r="B5653" s="25" t="s">
        <v>84</v>
      </c>
      <c r="C5653" s="25" t="s">
        <v>93</v>
      </c>
      <c r="D5653" s="25" t="s">
        <v>97</v>
      </c>
      <c r="E5653" s="25" t="s">
        <v>661</v>
      </c>
      <c r="F5653" s="25" t="s">
        <v>146</v>
      </c>
      <c r="G5653" s="26" t="n">
        <v>251.41</v>
      </c>
      <c r="H5653" s="27" t="n">
        <v>495</v>
      </c>
      <c r="I5653" s="25" t="s">
        <v>147</v>
      </c>
      <c r="K5653" s="25" t="n">
        <v>1999</v>
      </c>
      <c r="L5653" s="25" t="s">
        <v>1834</v>
      </c>
      <c r="M5653" s="25" t="s">
        <v>171</v>
      </c>
      <c r="N5653" s="28" t="n">
        <v>4821</v>
      </c>
      <c r="O5653" s="25" t="s">
        <v>54</v>
      </c>
      <c r="P5653" s="29" t="n">
        <v>42858</v>
      </c>
      <c r="Q5653" s="29" t="n">
        <v>42863</v>
      </c>
      <c r="R5653" s="28" t="n">
        <v>4859</v>
      </c>
      <c r="S5653" s="28" t="n">
        <f aca="false">IF(O5653="Won",R5653,IF(O5653="Lost",0,N5653))</f>
        <v>4859</v>
      </c>
      <c r="T5653" s="30" t="n">
        <f aca="false">IF(AND(P5653&lt;&gt;"",Q5653&lt;&gt;""),Q5653-P5653,"")</f>
        <v>5</v>
      </c>
      <c r="U5653" s="30" t="str">
        <f aca="false">IF(AND(O5653="Engaging",P5653&lt;&gt;""),'Leia-me'!$B$5-P5653,"")</f>
        <v/>
      </c>
      <c r="V5653" s="25" t="str">
        <f aca="false">IF(O5653&lt;&gt;"Engaging","",IF(U5653&lt;='Leia-me'!$B$6,"Saudável",IF(U5653&lt;='Leia-me'!$B$7,"Esfriando",IF(U5653&lt;='Leia-me'!$B$8,"Última chance","Zumbi"))))</f>
        <v/>
      </c>
      <c r="W5653" s="25" t="n">
        <f aca="false">IF(O5653="Won",1,IF(O5653="Lost",0,""))</f>
        <v>1</v>
      </c>
      <c r="X5653" s="25" t="s">
        <v>1835</v>
      </c>
      <c r="Y5653" s="25" t="str">
        <f aca="false">IF(E5653="","Sim","")</f>
        <v/>
      </c>
    </row>
    <row r="5654" customFormat="false" ht="15" hidden="false" customHeight="false" outlineLevel="0" collapsed="false">
      <c r="A5654" s="25" t="s">
        <v>5917</v>
      </c>
      <c r="B5654" s="25" t="s">
        <v>84</v>
      </c>
      <c r="C5654" s="25" t="s">
        <v>93</v>
      </c>
      <c r="D5654" s="25" t="s">
        <v>97</v>
      </c>
      <c r="E5654" s="25" t="s">
        <v>1653</v>
      </c>
      <c r="F5654" s="25" t="s">
        <v>165</v>
      </c>
      <c r="G5654" s="26" t="n">
        <v>3838.39</v>
      </c>
      <c r="H5654" s="27" t="n">
        <v>8274</v>
      </c>
      <c r="I5654" s="25" t="s">
        <v>147</v>
      </c>
      <c r="K5654" s="25" t="n">
        <v>1989</v>
      </c>
      <c r="L5654" s="25" t="s">
        <v>178</v>
      </c>
      <c r="M5654" s="25" t="s">
        <v>171</v>
      </c>
      <c r="N5654" s="28" t="n">
        <v>5482</v>
      </c>
      <c r="O5654" s="25" t="s">
        <v>55</v>
      </c>
      <c r="P5654" s="29" t="n">
        <v>42859</v>
      </c>
      <c r="Q5654" s="29" t="n">
        <v>42993</v>
      </c>
      <c r="R5654" s="28" t="n">
        <v>0</v>
      </c>
      <c r="S5654" s="28" t="n">
        <f aca="false">IF(O5654="Won",R5654,IF(O5654="Lost",0,N5654))</f>
        <v>0</v>
      </c>
      <c r="T5654" s="30" t="n">
        <f aca="false">IF(AND(P5654&lt;&gt;"",Q5654&lt;&gt;""),Q5654-P5654,"")</f>
        <v>134</v>
      </c>
      <c r="U5654" s="30" t="str">
        <f aca="false">IF(AND(O5654="Engaging",P5654&lt;&gt;""),'Leia-me'!$B$5-P5654,"")</f>
        <v/>
      </c>
      <c r="V5654" s="25" t="str">
        <f aca="false">IF(O5654&lt;&gt;"Engaging","",IF(U5654&lt;='Leia-me'!$B$6,"Saudável",IF(U5654&lt;='Leia-me'!$B$7,"Esfriando",IF(U5654&lt;='Leia-me'!$B$8,"Última chance","Zumbi"))))</f>
        <v/>
      </c>
      <c r="W5654" s="25" t="n">
        <f aca="false">IF(O5654="Won",1,IF(O5654="Lost",0,""))</f>
        <v>0</v>
      </c>
      <c r="Y5654" s="25" t="str">
        <f aca="false">IF(E5654="","Sim","")</f>
        <v/>
      </c>
    </row>
    <row r="5655" customFormat="false" ht="15" hidden="false" customHeight="false" outlineLevel="0" collapsed="false">
      <c r="A5655" s="25" t="s">
        <v>5918</v>
      </c>
      <c r="B5655" s="25" t="s">
        <v>84</v>
      </c>
      <c r="C5655" s="25" t="s">
        <v>93</v>
      </c>
      <c r="D5655" s="25" t="s">
        <v>97</v>
      </c>
      <c r="E5655" s="25" t="s">
        <v>644</v>
      </c>
      <c r="F5655" s="25" t="s">
        <v>177</v>
      </c>
      <c r="G5655" s="26" t="n">
        <v>646.1</v>
      </c>
      <c r="H5655" s="27" t="n">
        <v>883</v>
      </c>
      <c r="I5655" s="25" t="s">
        <v>147</v>
      </c>
      <c r="J5655" s="25" t="s">
        <v>199</v>
      </c>
      <c r="K5655" s="25" t="n">
        <v>1993</v>
      </c>
      <c r="L5655" s="25" t="s">
        <v>160</v>
      </c>
      <c r="M5655" s="25" t="s">
        <v>149</v>
      </c>
      <c r="N5655" s="28" t="n">
        <v>3393</v>
      </c>
      <c r="O5655" s="25" t="s">
        <v>55</v>
      </c>
      <c r="P5655" s="29" t="n">
        <v>42860</v>
      </c>
      <c r="Q5655" s="29" t="n">
        <v>42866</v>
      </c>
      <c r="R5655" s="28" t="n">
        <v>0</v>
      </c>
      <c r="S5655" s="28" t="n">
        <f aca="false">IF(O5655="Won",R5655,IF(O5655="Lost",0,N5655))</f>
        <v>0</v>
      </c>
      <c r="T5655" s="30" t="n">
        <f aca="false">IF(AND(P5655&lt;&gt;"",Q5655&lt;&gt;""),Q5655-P5655,"")</f>
        <v>6</v>
      </c>
      <c r="U5655" s="30" t="str">
        <f aca="false">IF(AND(O5655="Engaging",P5655&lt;&gt;""),'Leia-me'!$B$5-P5655,"")</f>
        <v/>
      </c>
      <c r="V5655" s="25" t="str">
        <f aca="false">IF(O5655&lt;&gt;"Engaging","",IF(U5655&lt;='Leia-me'!$B$6,"Saudável",IF(U5655&lt;='Leia-me'!$B$7,"Esfriando",IF(U5655&lt;='Leia-me'!$B$8,"Última chance","Zumbi"))))</f>
        <v/>
      </c>
      <c r="W5655" s="25" t="n">
        <f aca="false">IF(O5655="Won",1,IF(O5655="Lost",0,""))</f>
        <v>0</v>
      </c>
      <c r="Y5655" s="25" t="str">
        <f aca="false">IF(E5655="","Sim","")</f>
        <v/>
      </c>
    </row>
    <row r="5656" customFormat="false" ht="15" hidden="false" customHeight="false" outlineLevel="0" collapsed="false">
      <c r="A5656" s="25" t="s">
        <v>5919</v>
      </c>
      <c r="B5656" s="25" t="s">
        <v>84</v>
      </c>
      <c r="C5656" s="25" t="s">
        <v>93</v>
      </c>
      <c r="D5656" s="25" t="s">
        <v>97</v>
      </c>
      <c r="E5656" s="25" t="s">
        <v>3359</v>
      </c>
      <c r="F5656" s="25" t="s">
        <v>159</v>
      </c>
      <c r="G5656" s="26" t="n">
        <v>882.12</v>
      </c>
      <c r="H5656" s="27" t="n">
        <v>2769</v>
      </c>
      <c r="I5656" s="25" t="s">
        <v>147</v>
      </c>
      <c r="K5656" s="25" t="n">
        <v>1997</v>
      </c>
      <c r="L5656" s="25" t="s">
        <v>160</v>
      </c>
      <c r="M5656" s="25" t="s">
        <v>149</v>
      </c>
      <c r="N5656" s="28" t="n">
        <v>3393</v>
      </c>
      <c r="O5656" s="25" t="s">
        <v>55</v>
      </c>
      <c r="P5656" s="29" t="n">
        <v>42862</v>
      </c>
      <c r="Q5656" s="29" t="n">
        <v>42973</v>
      </c>
      <c r="R5656" s="28" t="n">
        <v>0</v>
      </c>
      <c r="S5656" s="28" t="n">
        <f aca="false">IF(O5656="Won",R5656,IF(O5656="Lost",0,N5656))</f>
        <v>0</v>
      </c>
      <c r="T5656" s="30" t="n">
        <f aca="false">IF(AND(P5656&lt;&gt;"",Q5656&lt;&gt;""),Q5656-P5656,"")</f>
        <v>111</v>
      </c>
      <c r="U5656" s="30" t="str">
        <f aca="false">IF(AND(O5656="Engaging",P5656&lt;&gt;""),'Leia-me'!$B$5-P5656,"")</f>
        <v/>
      </c>
      <c r="V5656" s="25" t="str">
        <f aca="false">IF(O5656&lt;&gt;"Engaging","",IF(U5656&lt;='Leia-me'!$B$6,"Saudável",IF(U5656&lt;='Leia-me'!$B$7,"Esfriando",IF(U5656&lt;='Leia-me'!$B$8,"Última chance","Zumbi"))))</f>
        <v/>
      </c>
      <c r="W5656" s="25" t="n">
        <f aca="false">IF(O5656="Won",1,IF(O5656="Lost",0,""))</f>
        <v>0</v>
      </c>
      <c r="Y5656" s="25" t="str">
        <f aca="false">IF(E5656="","Sim","")</f>
        <v/>
      </c>
    </row>
    <row r="5657" customFormat="false" ht="15" hidden="false" customHeight="false" outlineLevel="0" collapsed="false">
      <c r="A5657" s="25" t="s">
        <v>5920</v>
      </c>
      <c r="B5657" s="25" t="s">
        <v>84</v>
      </c>
      <c r="C5657" s="25" t="s">
        <v>93</v>
      </c>
      <c r="D5657" s="25" t="s">
        <v>97</v>
      </c>
      <c r="E5657" s="25" t="s">
        <v>494</v>
      </c>
      <c r="F5657" s="25" t="s">
        <v>192</v>
      </c>
      <c r="G5657" s="26" t="n">
        <v>11698.03</v>
      </c>
      <c r="H5657" s="27" t="n">
        <v>34288</v>
      </c>
      <c r="I5657" s="25" t="s">
        <v>147</v>
      </c>
      <c r="K5657" s="25" t="n">
        <v>1982</v>
      </c>
      <c r="L5657" s="25" t="s">
        <v>178</v>
      </c>
      <c r="M5657" s="25" t="s">
        <v>171</v>
      </c>
      <c r="N5657" s="28" t="n">
        <v>5482</v>
      </c>
      <c r="O5657" s="25" t="s">
        <v>54</v>
      </c>
      <c r="P5657" s="29" t="n">
        <v>42862</v>
      </c>
      <c r="Q5657" s="29" t="n">
        <v>42948</v>
      </c>
      <c r="R5657" s="28" t="n">
        <v>5601</v>
      </c>
      <c r="S5657" s="28" t="n">
        <f aca="false">IF(O5657="Won",R5657,IF(O5657="Lost",0,N5657))</f>
        <v>5601</v>
      </c>
      <c r="T5657" s="30" t="n">
        <f aca="false">IF(AND(P5657&lt;&gt;"",Q5657&lt;&gt;""),Q5657-P5657,"")</f>
        <v>86</v>
      </c>
      <c r="U5657" s="30" t="str">
        <f aca="false">IF(AND(O5657="Engaging",P5657&lt;&gt;""),'Leia-me'!$B$5-P5657,"")</f>
        <v/>
      </c>
      <c r="V5657" s="25" t="str">
        <f aca="false">IF(O5657&lt;&gt;"Engaging","",IF(U5657&lt;='Leia-me'!$B$6,"Saudável",IF(U5657&lt;='Leia-me'!$B$7,"Esfriando",IF(U5657&lt;='Leia-me'!$B$8,"Última chance","Zumbi"))))</f>
        <v/>
      </c>
      <c r="W5657" s="25" t="n">
        <f aca="false">IF(O5657="Won",1,IF(O5657="Lost",0,""))</f>
        <v>1</v>
      </c>
      <c r="Y5657" s="25" t="str">
        <f aca="false">IF(E5657="","Sim","")</f>
        <v/>
      </c>
    </row>
    <row r="5658" customFormat="false" ht="15" hidden="false" customHeight="false" outlineLevel="0" collapsed="false">
      <c r="A5658" s="25" t="s">
        <v>5921</v>
      </c>
      <c r="B5658" s="25" t="s">
        <v>84</v>
      </c>
      <c r="C5658" s="25" t="s">
        <v>93</v>
      </c>
      <c r="D5658" s="25" t="s">
        <v>97</v>
      </c>
      <c r="E5658" s="25" t="s">
        <v>1055</v>
      </c>
      <c r="F5658" s="25" t="s">
        <v>146</v>
      </c>
      <c r="G5658" s="26" t="n">
        <v>439.21</v>
      </c>
      <c r="H5658" s="27" t="n">
        <v>792</v>
      </c>
      <c r="I5658" s="25" t="s">
        <v>147</v>
      </c>
      <c r="K5658" s="25" t="n">
        <v>1996</v>
      </c>
      <c r="L5658" s="25" t="s">
        <v>1834</v>
      </c>
      <c r="M5658" s="25" t="s">
        <v>171</v>
      </c>
      <c r="N5658" s="28" t="n">
        <v>4821</v>
      </c>
      <c r="O5658" s="25" t="s">
        <v>55</v>
      </c>
      <c r="P5658" s="29" t="n">
        <v>42863</v>
      </c>
      <c r="Q5658" s="29" t="n">
        <v>42872</v>
      </c>
      <c r="R5658" s="28" t="n">
        <v>0</v>
      </c>
      <c r="S5658" s="28" t="n">
        <f aca="false">IF(O5658="Won",R5658,IF(O5658="Lost",0,N5658))</f>
        <v>0</v>
      </c>
      <c r="T5658" s="30" t="n">
        <f aca="false">IF(AND(P5658&lt;&gt;"",Q5658&lt;&gt;""),Q5658-P5658,"")</f>
        <v>9</v>
      </c>
      <c r="U5658" s="30" t="str">
        <f aca="false">IF(AND(O5658="Engaging",P5658&lt;&gt;""),'Leia-me'!$B$5-P5658,"")</f>
        <v/>
      </c>
      <c r="V5658" s="25" t="str">
        <f aca="false">IF(O5658&lt;&gt;"Engaging","",IF(U5658&lt;='Leia-me'!$B$6,"Saudável",IF(U5658&lt;='Leia-me'!$B$7,"Esfriando",IF(U5658&lt;='Leia-me'!$B$8,"Última chance","Zumbi"))))</f>
        <v/>
      </c>
      <c r="W5658" s="25" t="n">
        <f aca="false">IF(O5658="Won",1,IF(O5658="Lost",0,""))</f>
        <v>0</v>
      </c>
      <c r="X5658" s="25" t="s">
        <v>1835</v>
      </c>
      <c r="Y5658" s="25" t="str">
        <f aca="false">IF(E5658="","Sim","")</f>
        <v/>
      </c>
    </row>
    <row r="5659" customFormat="false" ht="15" hidden="false" customHeight="false" outlineLevel="0" collapsed="false">
      <c r="A5659" s="25" t="s">
        <v>5922</v>
      </c>
      <c r="B5659" s="25" t="s">
        <v>84</v>
      </c>
      <c r="C5659" s="25" t="s">
        <v>93</v>
      </c>
      <c r="D5659" s="25" t="s">
        <v>97</v>
      </c>
      <c r="E5659" s="25" t="s">
        <v>1795</v>
      </c>
      <c r="F5659" s="25" t="s">
        <v>177</v>
      </c>
      <c r="G5659" s="26" t="n">
        <v>355.23</v>
      </c>
      <c r="H5659" s="27" t="n">
        <v>853</v>
      </c>
      <c r="I5659" s="25" t="s">
        <v>147</v>
      </c>
      <c r="K5659" s="25" t="n">
        <v>1994</v>
      </c>
      <c r="L5659" s="25" t="s">
        <v>178</v>
      </c>
      <c r="M5659" s="25" t="s">
        <v>171</v>
      </c>
      <c r="N5659" s="28" t="n">
        <v>5482</v>
      </c>
      <c r="O5659" s="25" t="s">
        <v>54</v>
      </c>
      <c r="P5659" s="29" t="n">
        <v>42864</v>
      </c>
      <c r="Q5659" s="29" t="n">
        <v>42872</v>
      </c>
      <c r="R5659" s="28" t="n">
        <v>5406</v>
      </c>
      <c r="S5659" s="28" t="n">
        <f aca="false">IF(O5659="Won",R5659,IF(O5659="Lost",0,N5659))</f>
        <v>5406</v>
      </c>
      <c r="T5659" s="30" t="n">
        <f aca="false">IF(AND(P5659&lt;&gt;"",Q5659&lt;&gt;""),Q5659-P5659,"")</f>
        <v>8</v>
      </c>
      <c r="U5659" s="30" t="str">
        <f aca="false">IF(AND(O5659="Engaging",P5659&lt;&gt;""),'Leia-me'!$B$5-P5659,"")</f>
        <v/>
      </c>
      <c r="V5659" s="25" t="str">
        <f aca="false">IF(O5659&lt;&gt;"Engaging","",IF(U5659&lt;='Leia-me'!$B$6,"Saudável",IF(U5659&lt;='Leia-me'!$B$7,"Esfriando",IF(U5659&lt;='Leia-me'!$B$8,"Última chance","Zumbi"))))</f>
        <v/>
      </c>
      <c r="W5659" s="25" t="n">
        <f aca="false">IF(O5659="Won",1,IF(O5659="Lost",0,""))</f>
        <v>1</v>
      </c>
      <c r="Y5659" s="25" t="str">
        <f aca="false">IF(E5659="","Sim","")</f>
        <v/>
      </c>
    </row>
    <row r="5660" customFormat="false" ht="15" hidden="false" customHeight="false" outlineLevel="0" collapsed="false">
      <c r="A5660" s="25" t="s">
        <v>5923</v>
      </c>
      <c r="B5660" s="25" t="s">
        <v>84</v>
      </c>
      <c r="C5660" s="25" t="s">
        <v>93</v>
      </c>
      <c r="D5660" s="25" t="s">
        <v>97</v>
      </c>
      <c r="E5660" s="25" t="s">
        <v>193</v>
      </c>
      <c r="F5660" s="25" t="s">
        <v>185</v>
      </c>
      <c r="G5660" s="26" t="n">
        <v>1100.04</v>
      </c>
      <c r="H5660" s="27" t="n">
        <v>2822</v>
      </c>
      <c r="I5660" s="25" t="s">
        <v>147</v>
      </c>
      <c r="K5660" s="25" t="n">
        <v>1996</v>
      </c>
      <c r="L5660" s="25" t="s">
        <v>1834</v>
      </c>
      <c r="M5660" s="25" t="s">
        <v>171</v>
      </c>
      <c r="N5660" s="28" t="n">
        <v>4821</v>
      </c>
      <c r="O5660" s="25" t="s">
        <v>55</v>
      </c>
      <c r="P5660" s="29" t="n">
        <v>42867</v>
      </c>
      <c r="Q5660" s="29" t="n">
        <v>42879</v>
      </c>
      <c r="R5660" s="28" t="n">
        <v>0</v>
      </c>
      <c r="S5660" s="28" t="n">
        <f aca="false">IF(O5660="Won",R5660,IF(O5660="Lost",0,N5660))</f>
        <v>0</v>
      </c>
      <c r="T5660" s="30" t="n">
        <f aca="false">IF(AND(P5660&lt;&gt;"",Q5660&lt;&gt;""),Q5660-P5660,"")</f>
        <v>12</v>
      </c>
      <c r="U5660" s="30" t="str">
        <f aca="false">IF(AND(O5660="Engaging",P5660&lt;&gt;""),'Leia-me'!$B$5-P5660,"")</f>
        <v/>
      </c>
      <c r="V5660" s="25" t="str">
        <f aca="false">IF(O5660&lt;&gt;"Engaging","",IF(U5660&lt;='Leia-me'!$B$6,"Saudável",IF(U5660&lt;='Leia-me'!$B$7,"Esfriando",IF(U5660&lt;='Leia-me'!$B$8,"Última chance","Zumbi"))))</f>
        <v/>
      </c>
      <c r="W5660" s="25" t="n">
        <f aca="false">IF(O5660="Won",1,IF(O5660="Lost",0,""))</f>
        <v>0</v>
      </c>
      <c r="X5660" s="25" t="s">
        <v>1835</v>
      </c>
      <c r="Y5660" s="25" t="str">
        <f aca="false">IF(E5660="","Sim","")</f>
        <v/>
      </c>
    </row>
    <row r="5661" customFormat="false" ht="15" hidden="false" customHeight="false" outlineLevel="0" collapsed="false">
      <c r="A5661" s="25" t="s">
        <v>5924</v>
      </c>
      <c r="B5661" s="25" t="s">
        <v>84</v>
      </c>
      <c r="C5661" s="25" t="s">
        <v>93</v>
      </c>
      <c r="D5661" s="25" t="s">
        <v>97</v>
      </c>
      <c r="E5661" s="25" t="s">
        <v>1158</v>
      </c>
      <c r="F5661" s="25" t="s">
        <v>185</v>
      </c>
      <c r="G5661" s="26" t="n">
        <v>7708.38</v>
      </c>
      <c r="H5661" s="27" t="n">
        <v>13756</v>
      </c>
      <c r="I5661" s="25" t="s">
        <v>147</v>
      </c>
      <c r="K5661" s="25" t="n">
        <v>1980</v>
      </c>
      <c r="L5661" s="25" t="s">
        <v>160</v>
      </c>
      <c r="M5661" s="25" t="s">
        <v>149</v>
      </c>
      <c r="N5661" s="28" t="n">
        <v>3393</v>
      </c>
      <c r="O5661" s="25" t="s">
        <v>55</v>
      </c>
      <c r="P5661" s="29" t="n">
        <v>42867</v>
      </c>
      <c r="Q5661" s="29" t="n">
        <v>42960</v>
      </c>
      <c r="R5661" s="28" t="n">
        <v>0</v>
      </c>
      <c r="S5661" s="28" t="n">
        <f aca="false">IF(O5661="Won",R5661,IF(O5661="Lost",0,N5661))</f>
        <v>0</v>
      </c>
      <c r="T5661" s="30" t="n">
        <f aca="false">IF(AND(P5661&lt;&gt;"",Q5661&lt;&gt;""),Q5661-P5661,"")</f>
        <v>93</v>
      </c>
      <c r="U5661" s="30" t="str">
        <f aca="false">IF(AND(O5661="Engaging",P5661&lt;&gt;""),'Leia-me'!$B$5-P5661,"")</f>
        <v/>
      </c>
      <c r="V5661" s="25" t="str">
        <f aca="false">IF(O5661&lt;&gt;"Engaging","",IF(U5661&lt;='Leia-me'!$B$6,"Saudável",IF(U5661&lt;='Leia-me'!$B$7,"Esfriando",IF(U5661&lt;='Leia-me'!$B$8,"Última chance","Zumbi"))))</f>
        <v/>
      </c>
      <c r="W5661" s="25" t="n">
        <f aca="false">IF(O5661="Won",1,IF(O5661="Lost",0,""))</f>
        <v>0</v>
      </c>
      <c r="Y5661" s="25" t="str">
        <f aca="false">IF(E5661="","Sim","")</f>
        <v/>
      </c>
    </row>
    <row r="5662" customFormat="false" ht="15" hidden="false" customHeight="false" outlineLevel="0" collapsed="false">
      <c r="A5662" s="25" t="s">
        <v>5925</v>
      </c>
      <c r="B5662" s="25" t="s">
        <v>84</v>
      </c>
      <c r="C5662" s="25" t="s">
        <v>93</v>
      </c>
      <c r="D5662" s="25" t="s">
        <v>97</v>
      </c>
      <c r="E5662" s="25" t="s">
        <v>639</v>
      </c>
      <c r="F5662" s="25" t="s">
        <v>211</v>
      </c>
      <c r="G5662" s="26" t="n">
        <v>1419.98</v>
      </c>
      <c r="H5662" s="27" t="n">
        <v>4018</v>
      </c>
      <c r="I5662" s="25" t="s">
        <v>147</v>
      </c>
      <c r="K5662" s="25" t="n">
        <v>2003</v>
      </c>
      <c r="L5662" s="25" t="s">
        <v>160</v>
      </c>
      <c r="M5662" s="25" t="s">
        <v>149</v>
      </c>
      <c r="N5662" s="28" t="n">
        <v>3393</v>
      </c>
      <c r="O5662" s="25" t="s">
        <v>54</v>
      </c>
      <c r="P5662" s="29" t="n">
        <v>42867</v>
      </c>
      <c r="Q5662" s="29" t="n">
        <v>42870</v>
      </c>
      <c r="R5662" s="28" t="n">
        <v>3510</v>
      </c>
      <c r="S5662" s="28" t="n">
        <f aca="false">IF(O5662="Won",R5662,IF(O5662="Lost",0,N5662))</f>
        <v>3510</v>
      </c>
      <c r="T5662" s="30" t="n">
        <f aca="false">IF(AND(P5662&lt;&gt;"",Q5662&lt;&gt;""),Q5662-P5662,"")</f>
        <v>3</v>
      </c>
      <c r="U5662" s="30" t="str">
        <f aca="false">IF(AND(O5662="Engaging",P5662&lt;&gt;""),'Leia-me'!$B$5-P5662,"")</f>
        <v/>
      </c>
      <c r="V5662" s="25" t="str">
        <f aca="false">IF(O5662&lt;&gt;"Engaging","",IF(U5662&lt;='Leia-me'!$B$6,"Saudável",IF(U5662&lt;='Leia-me'!$B$7,"Esfriando",IF(U5662&lt;='Leia-me'!$B$8,"Última chance","Zumbi"))))</f>
        <v/>
      </c>
      <c r="W5662" s="25" t="n">
        <f aca="false">IF(O5662="Won",1,IF(O5662="Lost",0,""))</f>
        <v>1</v>
      </c>
      <c r="Y5662" s="25" t="str">
        <f aca="false">IF(E5662="","Sim","")</f>
        <v/>
      </c>
    </row>
    <row r="5663" customFormat="false" ht="15" hidden="false" customHeight="false" outlineLevel="0" collapsed="false">
      <c r="A5663" s="25" t="s">
        <v>5926</v>
      </c>
      <c r="B5663" s="25" t="s">
        <v>84</v>
      </c>
      <c r="C5663" s="25" t="s">
        <v>93</v>
      </c>
      <c r="D5663" s="25" t="s">
        <v>97</v>
      </c>
      <c r="E5663" s="25" t="s">
        <v>3373</v>
      </c>
      <c r="F5663" s="25" t="s">
        <v>192</v>
      </c>
      <c r="G5663" s="26" t="n">
        <v>4478.47</v>
      </c>
      <c r="H5663" s="27" t="n">
        <v>13809</v>
      </c>
      <c r="I5663" s="25" t="s">
        <v>147</v>
      </c>
      <c r="K5663" s="25" t="n">
        <v>1979</v>
      </c>
      <c r="L5663" s="25" t="s">
        <v>178</v>
      </c>
      <c r="M5663" s="25" t="s">
        <v>171</v>
      </c>
      <c r="N5663" s="28" t="n">
        <v>5482</v>
      </c>
      <c r="O5663" s="25" t="s">
        <v>54</v>
      </c>
      <c r="P5663" s="29" t="n">
        <v>42869</v>
      </c>
      <c r="Q5663" s="29" t="n">
        <v>42967</v>
      </c>
      <c r="R5663" s="28" t="n">
        <v>6346</v>
      </c>
      <c r="S5663" s="28" t="n">
        <f aca="false">IF(O5663="Won",R5663,IF(O5663="Lost",0,N5663))</f>
        <v>6346</v>
      </c>
      <c r="T5663" s="30" t="n">
        <f aca="false">IF(AND(P5663&lt;&gt;"",Q5663&lt;&gt;""),Q5663-P5663,"")</f>
        <v>98</v>
      </c>
      <c r="U5663" s="30" t="str">
        <f aca="false">IF(AND(O5663="Engaging",P5663&lt;&gt;""),'Leia-me'!$B$5-P5663,"")</f>
        <v/>
      </c>
      <c r="V5663" s="25" t="str">
        <f aca="false">IF(O5663&lt;&gt;"Engaging","",IF(U5663&lt;='Leia-me'!$B$6,"Saudável",IF(U5663&lt;='Leia-me'!$B$7,"Esfriando",IF(U5663&lt;='Leia-me'!$B$8,"Última chance","Zumbi"))))</f>
        <v/>
      </c>
      <c r="W5663" s="25" t="n">
        <f aca="false">IF(O5663="Won",1,IF(O5663="Lost",0,""))</f>
        <v>1</v>
      </c>
      <c r="Y5663" s="25" t="str">
        <f aca="false">IF(E5663="","Sim","")</f>
        <v/>
      </c>
    </row>
    <row r="5664" customFormat="false" ht="15" hidden="false" customHeight="false" outlineLevel="0" collapsed="false">
      <c r="A5664" s="25" t="s">
        <v>5927</v>
      </c>
      <c r="B5664" s="25" t="s">
        <v>84</v>
      </c>
      <c r="C5664" s="25" t="s">
        <v>93</v>
      </c>
      <c r="D5664" s="25" t="s">
        <v>97</v>
      </c>
      <c r="E5664" s="25" t="s">
        <v>1653</v>
      </c>
      <c r="F5664" s="25" t="s">
        <v>165</v>
      </c>
      <c r="G5664" s="26" t="n">
        <v>3838.39</v>
      </c>
      <c r="H5664" s="27" t="n">
        <v>8274</v>
      </c>
      <c r="I5664" s="25" t="s">
        <v>147</v>
      </c>
      <c r="K5664" s="25" t="n">
        <v>1989</v>
      </c>
      <c r="L5664" s="25" t="s">
        <v>160</v>
      </c>
      <c r="M5664" s="25" t="s">
        <v>149</v>
      </c>
      <c r="N5664" s="28" t="n">
        <v>3393</v>
      </c>
      <c r="O5664" s="25" t="s">
        <v>54</v>
      </c>
      <c r="P5664" s="29" t="n">
        <v>42869</v>
      </c>
      <c r="Q5664" s="29" t="n">
        <v>42879</v>
      </c>
      <c r="R5664" s="28" t="n">
        <v>3089</v>
      </c>
      <c r="S5664" s="28" t="n">
        <f aca="false">IF(O5664="Won",R5664,IF(O5664="Lost",0,N5664))</f>
        <v>3089</v>
      </c>
      <c r="T5664" s="30" t="n">
        <f aca="false">IF(AND(P5664&lt;&gt;"",Q5664&lt;&gt;""),Q5664-P5664,"")</f>
        <v>10</v>
      </c>
      <c r="U5664" s="30" t="str">
        <f aca="false">IF(AND(O5664="Engaging",P5664&lt;&gt;""),'Leia-me'!$B$5-P5664,"")</f>
        <v/>
      </c>
      <c r="V5664" s="25" t="str">
        <f aca="false">IF(O5664&lt;&gt;"Engaging","",IF(U5664&lt;='Leia-me'!$B$6,"Saudável",IF(U5664&lt;='Leia-me'!$B$7,"Esfriando",IF(U5664&lt;='Leia-me'!$B$8,"Última chance","Zumbi"))))</f>
        <v/>
      </c>
      <c r="W5664" s="25" t="n">
        <f aca="false">IF(O5664="Won",1,IF(O5664="Lost",0,""))</f>
        <v>1</v>
      </c>
      <c r="Y5664" s="25" t="str">
        <f aca="false">IF(E5664="","Sim","")</f>
        <v/>
      </c>
    </row>
    <row r="5665" customFormat="false" ht="15" hidden="false" customHeight="false" outlineLevel="0" collapsed="false">
      <c r="A5665" s="25" t="s">
        <v>5928</v>
      </c>
      <c r="B5665" s="25" t="s">
        <v>84</v>
      </c>
      <c r="C5665" s="25" t="s">
        <v>93</v>
      </c>
      <c r="D5665" s="25" t="s">
        <v>97</v>
      </c>
      <c r="E5665" s="25" t="s">
        <v>644</v>
      </c>
      <c r="F5665" s="25" t="s">
        <v>177</v>
      </c>
      <c r="G5665" s="26" t="n">
        <v>646.1</v>
      </c>
      <c r="H5665" s="27" t="n">
        <v>883</v>
      </c>
      <c r="I5665" s="25" t="s">
        <v>147</v>
      </c>
      <c r="J5665" s="25" t="s">
        <v>199</v>
      </c>
      <c r="K5665" s="25" t="n">
        <v>1993</v>
      </c>
      <c r="L5665" s="25" t="s">
        <v>160</v>
      </c>
      <c r="M5665" s="25" t="s">
        <v>149</v>
      </c>
      <c r="N5665" s="28" t="n">
        <v>3393</v>
      </c>
      <c r="O5665" s="25" t="s">
        <v>55</v>
      </c>
      <c r="P5665" s="29" t="n">
        <v>42870</v>
      </c>
      <c r="Q5665" s="29" t="n">
        <v>42885</v>
      </c>
      <c r="R5665" s="28" t="n">
        <v>0</v>
      </c>
      <c r="S5665" s="28" t="n">
        <f aca="false">IF(O5665="Won",R5665,IF(O5665="Lost",0,N5665))</f>
        <v>0</v>
      </c>
      <c r="T5665" s="30" t="n">
        <f aca="false">IF(AND(P5665&lt;&gt;"",Q5665&lt;&gt;""),Q5665-P5665,"")</f>
        <v>15</v>
      </c>
      <c r="U5665" s="30" t="str">
        <f aca="false">IF(AND(O5665="Engaging",P5665&lt;&gt;""),'Leia-me'!$B$5-P5665,"")</f>
        <v/>
      </c>
      <c r="V5665" s="25" t="str">
        <f aca="false">IF(O5665&lt;&gt;"Engaging","",IF(U5665&lt;='Leia-me'!$B$6,"Saudável",IF(U5665&lt;='Leia-me'!$B$7,"Esfriando",IF(U5665&lt;='Leia-me'!$B$8,"Última chance","Zumbi"))))</f>
        <v/>
      </c>
      <c r="W5665" s="25" t="n">
        <f aca="false">IF(O5665="Won",1,IF(O5665="Lost",0,""))</f>
        <v>0</v>
      </c>
      <c r="Y5665" s="25" t="str">
        <f aca="false">IF(E5665="","Sim","")</f>
        <v/>
      </c>
    </row>
    <row r="5666" customFormat="false" ht="15" hidden="false" customHeight="false" outlineLevel="0" collapsed="false">
      <c r="A5666" s="25" t="s">
        <v>5929</v>
      </c>
      <c r="B5666" s="25" t="s">
        <v>84</v>
      </c>
      <c r="C5666" s="25" t="s">
        <v>93</v>
      </c>
      <c r="D5666" s="25" t="s">
        <v>97</v>
      </c>
      <c r="E5666" s="25" t="s">
        <v>1090</v>
      </c>
      <c r="F5666" s="25" t="s">
        <v>155</v>
      </c>
      <c r="G5666" s="26" t="n">
        <v>6395.05</v>
      </c>
      <c r="H5666" s="27" t="n">
        <v>20275</v>
      </c>
      <c r="I5666" s="25" t="s">
        <v>147</v>
      </c>
      <c r="K5666" s="25" t="n">
        <v>1994</v>
      </c>
      <c r="L5666" s="25" t="s">
        <v>170</v>
      </c>
      <c r="M5666" s="25" t="s">
        <v>171</v>
      </c>
      <c r="N5666" s="28" t="n">
        <v>1096</v>
      </c>
      <c r="O5666" s="25" t="s">
        <v>54</v>
      </c>
      <c r="P5666" s="29" t="n">
        <v>42874</v>
      </c>
      <c r="Q5666" s="29" t="n">
        <v>42881</v>
      </c>
      <c r="R5666" s="28" t="n">
        <v>1093</v>
      </c>
      <c r="S5666" s="28" t="n">
        <f aca="false">IF(O5666="Won",R5666,IF(O5666="Lost",0,N5666))</f>
        <v>1093</v>
      </c>
      <c r="T5666" s="30" t="n">
        <f aca="false">IF(AND(P5666&lt;&gt;"",Q5666&lt;&gt;""),Q5666-P5666,"")</f>
        <v>7</v>
      </c>
      <c r="U5666" s="30" t="str">
        <f aca="false">IF(AND(O5666="Engaging",P5666&lt;&gt;""),'Leia-me'!$B$5-P5666,"")</f>
        <v/>
      </c>
      <c r="V5666" s="25" t="str">
        <f aca="false">IF(O5666&lt;&gt;"Engaging","",IF(U5666&lt;='Leia-me'!$B$6,"Saudável",IF(U5666&lt;='Leia-me'!$B$7,"Esfriando",IF(U5666&lt;='Leia-me'!$B$8,"Última chance","Zumbi"))))</f>
        <v/>
      </c>
      <c r="W5666" s="25" t="n">
        <f aca="false">IF(O5666="Won",1,IF(O5666="Lost",0,""))</f>
        <v>1</v>
      </c>
      <c r="Y5666" s="25" t="str">
        <f aca="false">IF(E5666="","Sim","")</f>
        <v/>
      </c>
    </row>
    <row r="5667" customFormat="false" ht="15" hidden="false" customHeight="false" outlineLevel="0" collapsed="false">
      <c r="A5667" s="25" t="s">
        <v>5930</v>
      </c>
      <c r="B5667" s="25" t="s">
        <v>84</v>
      </c>
      <c r="C5667" s="25" t="s">
        <v>93</v>
      </c>
      <c r="D5667" s="25" t="s">
        <v>97</v>
      </c>
      <c r="E5667" s="25" t="s">
        <v>218</v>
      </c>
      <c r="F5667" s="25" t="s">
        <v>146</v>
      </c>
      <c r="G5667" s="26" t="n">
        <v>4.54</v>
      </c>
      <c r="H5667" s="27" t="n">
        <v>9</v>
      </c>
      <c r="I5667" s="25" t="s">
        <v>147</v>
      </c>
      <c r="K5667" s="25" t="n">
        <v>2017</v>
      </c>
      <c r="L5667" s="25" t="s">
        <v>1834</v>
      </c>
      <c r="M5667" s="25" t="s">
        <v>171</v>
      </c>
      <c r="N5667" s="28" t="n">
        <v>4821</v>
      </c>
      <c r="O5667" s="25" t="s">
        <v>55</v>
      </c>
      <c r="P5667" s="29" t="n">
        <v>42877</v>
      </c>
      <c r="Q5667" s="29" t="n">
        <v>42880</v>
      </c>
      <c r="R5667" s="28" t="n">
        <v>0</v>
      </c>
      <c r="S5667" s="28" t="n">
        <f aca="false">IF(O5667="Won",R5667,IF(O5667="Lost",0,N5667))</f>
        <v>0</v>
      </c>
      <c r="T5667" s="30" t="n">
        <f aca="false">IF(AND(P5667&lt;&gt;"",Q5667&lt;&gt;""),Q5667-P5667,"")</f>
        <v>3</v>
      </c>
      <c r="U5667" s="30" t="str">
        <f aca="false">IF(AND(O5667="Engaging",P5667&lt;&gt;""),'Leia-me'!$B$5-P5667,"")</f>
        <v/>
      </c>
      <c r="V5667" s="25" t="str">
        <f aca="false">IF(O5667&lt;&gt;"Engaging","",IF(U5667&lt;='Leia-me'!$B$6,"Saudável",IF(U5667&lt;='Leia-me'!$B$7,"Esfriando",IF(U5667&lt;='Leia-me'!$B$8,"Última chance","Zumbi"))))</f>
        <v/>
      </c>
      <c r="W5667" s="25" t="n">
        <f aca="false">IF(O5667="Won",1,IF(O5667="Lost",0,""))</f>
        <v>0</v>
      </c>
      <c r="X5667" s="25" t="s">
        <v>1835</v>
      </c>
      <c r="Y5667" s="25" t="str">
        <f aca="false">IF(E5667="","Sim","")</f>
        <v/>
      </c>
    </row>
    <row r="5668" customFormat="false" ht="15" hidden="false" customHeight="false" outlineLevel="0" collapsed="false">
      <c r="A5668" s="25" t="s">
        <v>5931</v>
      </c>
      <c r="B5668" s="25" t="s">
        <v>84</v>
      </c>
      <c r="C5668" s="25" t="s">
        <v>93</v>
      </c>
      <c r="D5668" s="25" t="s">
        <v>97</v>
      </c>
      <c r="E5668" s="25" t="s">
        <v>3373</v>
      </c>
      <c r="F5668" s="25" t="s">
        <v>192</v>
      </c>
      <c r="G5668" s="26" t="n">
        <v>4478.47</v>
      </c>
      <c r="H5668" s="27" t="n">
        <v>13809</v>
      </c>
      <c r="I5668" s="25" t="s">
        <v>147</v>
      </c>
      <c r="K5668" s="25" t="n">
        <v>1979</v>
      </c>
      <c r="L5668" s="25" t="s">
        <v>186</v>
      </c>
      <c r="M5668" s="25" t="s">
        <v>171</v>
      </c>
      <c r="N5668" s="28" t="n">
        <v>550</v>
      </c>
      <c r="O5668" s="25" t="s">
        <v>54</v>
      </c>
      <c r="P5668" s="29" t="n">
        <v>42877</v>
      </c>
      <c r="Q5668" s="29" t="n">
        <v>42882</v>
      </c>
      <c r="R5668" s="28" t="n">
        <v>512</v>
      </c>
      <c r="S5668" s="28" t="n">
        <f aca="false">IF(O5668="Won",R5668,IF(O5668="Lost",0,N5668))</f>
        <v>512</v>
      </c>
      <c r="T5668" s="30" t="n">
        <f aca="false">IF(AND(P5668&lt;&gt;"",Q5668&lt;&gt;""),Q5668-P5668,"")</f>
        <v>5</v>
      </c>
      <c r="U5668" s="30" t="str">
        <f aca="false">IF(AND(O5668="Engaging",P5668&lt;&gt;""),'Leia-me'!$B$5-P5668,"")</f>
        <v/>
      </c>
      <c r="V5668" s="25" t="str">
        <f aca="false">IF(O5668&lt;&gt;"Engaging","",IF(U5668&lt;='Leia-me'!$B$6,"Saudável",IF(U5668&lt;='Leia-me'!$B$7,"Esfriando",IF(U5668&lt;='Leia-me'!$B$8,"Última chance","Zumbi"))))</f>
        <v/>
      </c>
      <c r="W5668" s="25" t="n">
        <f aca="false">IF(O5668="Won",1,IF(O5668="Lost",0,""))</f>
        <v>1</v>
      </c>
      <c r="Y5668" s="25" t="str">
        <f aca="false">IF(E5668="","Sim","")</f>
        <v/>
      </c>
    </row>
    <row r="5669" customFormat="false" ht="15" hidden="false" customHeight="false" outlineLevel="0" collapsed="false">
      <c r="A5669" s="25" t="s">
        <v>5932</v>
      </c>
      <c r="B5669" s="25" t="s">
        <v>84</v>
      </c>
      <c r="C5669" s="25" t="s">
        <v>93</v>
      </c>
      <c r="D5669" s="25" t="s">
        <v>97</v>
      </c>
      <c r="E5669" s="25" t="s">
        <v>1671</v>
      </c>
      <c r="F5669" s="25" t="s">
        <v>168</v>
      </c>
      <c r="G5669" s="26" t="n">
        <v>3027.46</v>
      </c>
      <c r="H5669" s="27" t="n">
        <v>9516</v>
      </c>
      <c r="I5669" s="25" t="s">
        <v>1672</v>
      </c>
      <c r="K5669" s="25" t="n">
        <v>1984</v>
      </c>
      <c r="L5669" s="25" t="s">
        <v>1834</v>
      </c>
      <c r="M5669" s="25" t="s">
        <v>171</v>
      </c>
      <c r="N5669" s="28" t="n">
        <v>4821</v>
      </c>
      <c r="O5669" s="25" t="s">
        <v>54</v>
      </c>
      <c r="P5669" s="29" t="n">
        <v>42880</v>
      </c>
      <c r="Q5669" s="29" t="n">
        <v>42893</v>
      </c>
      <c r="R5669" s="28" t="n">
        <v>5420</v>
      </c>
      <c r="S5669" s="28" t="n">
        <f aca="false">IF(O5669="Won",R5669,IF(O5669="Lost",0,N5669))</f>
        <v>5420</v>
      </c>
      <c r="T5669" s="30" t="n">
        <f aca="false">IF(AND(P5669&lt;&gt;"",Q5669&lt;&gt;""),Q5669-P5669,"")</f>
        <v>13</v>
      </c>
      <c r="U5669" s="30" t="str">
        <f aca="false">IF(AND(O5669="Engaging",P5669&lt;&gt;""),'Leia-me'!$B$5-P5669,"")</f>
        <v/>
      </c>
      <c r="V5669" s="25" t="str">
        <f aca="false">IF(O5669&lt;&gt;"Engaging","",IF(U5669&lt;='Leia-me'!$B$6,"Saudável",IF(U5669&lt;='Leia-me'!$B$7,"Esfriando",IF(U5669&lt;='Leia-me'!$B$8,"Última chance","Zumbi"))))</f>
        <v/>
      </c>
      <c r="W5669" s="25" t="n">
        <f aca="false">IF(O5669="Won",1,IF(O5669="Lost",0,""))</f>
        <v>1</v>
      </c>
      <c r="X5669" s="25" t="s">
        <v>1835</v>
      </c>
      <c r="Y5669" s="25" t="str">
        <f aca="false">IF(E5669="","Sim","")</f>
        <v/>
      </c>
    </row>
    <row r="5670" customFormat="false" ht="15" hidden="false" customHeight="false" outlineLevel="0" collapsed="false">
      <c r="A5670" s="25" t="s">
        <v>5933</v>
      </c>
      <c r="B5670" s="25" t="s">
        <v>84</v>
      </c>
      <c r="C5670" s="25" t="s">
        <v>93</v>
      </c>
      <c r="D5670" s="25" t="s">
        <v>97</v>
      </c>
      <c r="E5670" s="25" t="s">
        <v>193</v>
      </c>
      <c r="F5670" s="25" t="s">
        <v>185</v>
      </c>
      <c r="G5670" s="26" t="n">
        <v>1100.04</v>
      </c>
      <c r="H5670" s="27" t="n">
        <v>2822</v>
      </c>
      <c r="I5670" s="25" t="s">
        <v>147</v>
      </c>
      <c r="K5670" s="25" t="n">
        <v>1996</v>
      </c>
      <c r="L5670" s="25" t="s">
        <v>170</v>
      </c>
      <c r="M5670" s="25" t="s">
        <v>171</v>
      </c>
      <c r="N5670" s="28" t="n">
        <v>1096</v>
      </c>
      <c r="O5670" s="25" t="s">
        <v>54</v>
      </c>
      <c r="P5670" s="29" t="n">
        <v>42882</v>
      </c>
      <c r="Q5670" s="29" t="n">
        <v>42982</v>
      </c>
      <c r="R5670" s="28" t="n">
        <v>1095</v>
      </c>
      <c r="S5670" s="28" t="n">
        <f aca="false">IF(O5670="Won",R5670,IF(O5670="Lost",0,N5670))</f>
        <v>1095</v>
      </c>
      <c r="T5670" s="30" t="n">
        <f aca="false">IF(AND(P5670&lt;&gt;"",Q5670&lt;&gt;""),Q5670-P5670,"")</f>
        <v>100</v>
      </c>
      <c r="U5670" s="30" t="str">
        <f aca="false">IF(AND(O5670="Engaging",P5670&lt;&gt;""),'Leia-me'!$B$5-P5670,"")</f>
        <v/>
      </c>
      <c r="V5670" s="25" t="str">
        <f aca="false">IF(O5670&lt;&gt;"Engaging","",IF(U5670&lt;='Leia-me'!$B$6,"Saudável",IF(U5670&lt;='Leia-me'!$B$7,"Esfriando",IF(U5670&lt;='Leia-me'!$B$8,"Última chance","Zumbi"))))</f>
        <v/>
      </c>
      <c r="W5670" s="25" t="n">
        <f aca="false">IF(O5670="Won",1,IF(O5670="Lost",0,""))</f>
        <v>1</v>
      </c>
      <c r="Y5670" s="25" t="str">
        <f aca="false">IF(E5670="","Sim","")</f>
        <v/>
      </c>
    </row>
    <row r="5671" customFormat="false" ht="15" hidden="false" customHeight="false" outlineLevel="0" collapsed="false">
      <c r="A5671" s="25" t="s">
        <v>5934</v>
      </c>
      <c r="B5671" s="25" t="s">
        <v>84</v>
      </c>
      <c r="C5671" s="25" t="s">
        <v>93</v>
      </c>
      <c r="D5671" s="25" t="s">
        <v>97</v>
      </c>
      <c r="E5671" s="25" t="s">
        <v>421</v>
      </c>
      <c r="F5671" s="25" t="s">
        <v>146</v>
      </c>
      <c r="G5671" s="26" t="n">
        <v>2818.38</v>
      </c>
      <c r="H5671" s="27" t="n">
        <v>6290</v>
      </c>
      <c r="I5671" s="25" t="s">
        <v>147</v>
      </c>
      <c r="K5671" s="25" t="n">
        <v>1994</v>
      </c>
      <c r="L5671" s="25" t="s">
        <v>170</v>
      </c>
      <c r="M5671" s="25" t="s">
        <v>171</v>
      </c>
      <c r="N5671" s="28" t="n">
        <v>1096</v>
      </c>
      <c r="O5671" s="25" t="s">
        <v>54</v>
      </c>
      <c r="P5671" s="29" t="n">
        <v>42882</v>
      </c>
      <c r="Q5671" s="29" t="n">
        <v>42970</v>
      </c>
      <c r="R5671" s="28" t="n">
        <v>1019</v>
      </c>
      <c r="S5671" s="28" t="n">
        <f aca="false">IF(O5671="Won",R5671,IF(O5671="Lost",0,N5671))</f>
        <v>1019</v>
      </c>
      <c r="T5671" s="30" t="n">
        <f aca="false">IF(AND(P5671&lt;&gt;"",Q5671&lt;&gt;""),Q5671-P5671,"")</f>
        <v>88</v>
      </c>
      <c r="U5671" s="30" t="str">
        <f aca="false">IF(AND(O5671="Engaging",P5671&lt;&gt;""),'Leia-me'!$B$5-P5671,"")</f>
        <v/>
      </c>
      <c r="V5671" s="25" t="str">
        <f aca="false">IF(O5671&lt;&gt;"Engaging","",IF(U5671&lt;='Leia-me'!$B$6,"Saudável",IF(U5671&lt;='Leia-me'!$B$7,"Esfriando",IF(U5671&lt;='Leia-me'!$B$8,"Última chance","Zumbi"))))</f>
        <v/>
      </c>
      <c r="W5671" s="25" t="n">
        <f aca="false">IF(O5671="Won",1,IF(O5671="Lost",0,""))</f>
        <v>1</v>
      </c>
      <c r="Y5671" s="25" t="str">
        <f aca="false">IF(E5671="","Sim","")</f>
        <v/>
      </c>
    </row>
    <row r="5672" customFormat="false" ht="15" hidden="false" customHeight="false" outlineLevel="0" collapsed="false">
      <c r="A5672" s="25" t="s">
        <v>5935</v>
      </c>
      <c r="B5672" s="25" t="s">
        <v>84</v>
      </c>
      <c r="C5672" s="25" t="s">
        <v>93</v>
      </c>
      <c r="D5672" s="25" t="s">
        <v>97</v>
      </c>
      <c r="E5672" s="25" t="s">
        <v>484</v>
      </c>
      <c r="F5672" s="25" t="s">
        <v>211</v>
      </c>
      <c r="G5672" s="26" t="n">
        <v>5158.71</v>
      </c>
      <c r="H5672" s="27" t="n">
        <v>17479</v>
      </c>
      <c r="I5672" s="25" t="s">
        <v>485</v>
      </c>
      <c r="K5672" s="25" t="n">
        <v>1995</v>
      </c>
      <c r="L5672" s="25" t="s">
        <v>1834</v>
      </c>
      <c r="M5672" s="25" t="s">
        <v>171</v>
      </c>
      <c r="N5672" s="28" t="n">
        <v>4821</v>
      </c>
      <c r="O5672" s="25" t="s">
        <v>55</v>
      </c>
      <c r="P5672" s="29" t="n">
        <v>42885</v>
      </c>
      <c r="Q5672" s="29" t="n">
        <v>42886</v>
      </c>
      <c r="R5672" s="28" t="n">
        <v>0</v>
      </c>
      <c r="S5672" s="28" t="n">
        <f aca="false">IF(O5672="Won",R5672,IF(O5672="Lost",0,N5672))</f>
        <v>0</v>
      </c>
      <c r="T5672" s="30" t="n">
        <f aca="false">IF(AND(P5672&lt;&gt;"",Q5672&lt;&gt;""),Q5672-P5672,"")</f>
        <v>1</v>
      </c>
      <c r="U5672" s="30" t="str">
        <f aca="false">IF(AND(O5672="Engaging",P5672&lt;&gt;""),'Leia-me'!$B$5-P5672,"")</f>
        <v/>
      </c>
      <c r="V5672" s="25" t="str">
        <f aca="false">IF(O5672&lt;&gt;"Engaging","",IF(U5672&lt;='Leia-me'!$B$6,"Saudável",IF(U5672&lt;='Leia-me'!$B$7,"Esfriando",IF(U5672&lt;='Leia-me'!$B$8,"Última chance","Zumbi"))))</f>
        <v/>
      </c>
      <c r="W5672" s="25" t="n">
        <f aca="false">IF(O5672="Won",1,IF(O5672="Lost",0,""))</f>
        <v>0</v>
      </c>
      <c r="X5672" s="25" t="s">
        <v>1835</v>
      </c>
      <c r="Y5672" s="25" t="str">
        <f aca="false">IF(E5672="","Sim","")</f>
        <v/>
      </c>
    </row>
    <row r="5673" customFormat="false" ht="15" hidden="false" customHeight="false" outlineLevel="0" collapsed="false">
      <c r="A5673" s="25" t="s">
        <v>5936</v>
      </c>
      <c r="B5673" s="25" t="s">
        <v>84</v>
      </c>
      <c r="C5673" s="25" t="s">
        <v>93</v>
      </c>
      <c r="D5673" s="25" t="s">
        <v>97</v>
      </c>
      <c r="E5673" s="25" t="s">
        <v>494</v>
      </c>
      <c r="F5673" s="25" t="s">
        <v>192</v>
      </c>
      <c r="G5673" s="26" t="n">
        <v>11698.03</v>
      </c>
      <c r="H5673" s="27" t="n">
        <v>34288</v>
      </c>
      <c r="I5673" s="25" t="s">
        <v>147</v>
      </c>
      <c r="K5673" s="25" t="n">
        <v>1982</v>
      </c>
      <c r="L5673" s="25" t="s">
        <v>170</v>
      </c>
      <c r="M5673" s="25" t="s">
        <v>171</v>
      </c>
      <c r="N5673" s="28" t="n">
        <v>1096</v>
      </c>
      <c r="O5673" s="25" t="s">
        <v>54</v>
      </c>
      <c r="P5673" s="29" t="n">
        <v>42886</v>
      </c>
      <c r="Q5673" s="29" t="n">
        <v>42901</v>
      </c>
      <c r="R5673" s="28" t="n">
        <v>1120</v>
      </c>
      <c r="S5673" s="28" t="n">
        <f aca="false">IF(O5673="Won",R5673,IF(O5673="Lost",0,N5673))</f>
        <v>1120</v>
      </c>
      <c r="T5673" s="30" t="n">
        <f aca="false">IF(AND(P5673&lt;&gt;"",Q5673&lt;&gt;""),Q5673-P5673,"")</f>
        <v>15</v>
      </c>
      <c r="U5673" s="30" t="str">
        <f aca="false">IF(AND(O5673="Engaging",P5673&lt;&gt;""),'Leia-me'!$B$5-P5673,"")</f>
        <v/>
      </c>
      <c r="V5673" s="25" t="str">
        <f aca="false">IF(O5673&lt;&gt;"Engaging","",IF(U5673&lt;='Leia-me'!$B$6,"Saudável",IF(U5673&lt;='Leia-me'!$B$7,"Esfriando",IF(U5673&lt;='Leia-me'!$B$8,"Última chance","Zumbi"))))</f>
        <v/>
      </c>
      <c r="W5673" s="25" t="n">
        <f aca="false">IF(O5673="Won",1,IF(O5673="Lost",0,""))</f>
        <v>1</v>
      </c>
      <c r="Y5673" s="25" t="str">
        <f aca="false">IF(E5673="","Sim","")</f>
        <v/>
      </c>
    </row>
    <row r="5674" customFormat="false" ht="15" hidden="false" customHeight="false" outlineLevel="0" collapsed="false">
      <c r="A5674" s="25" t="s">
        <v>5937</v>
      </c>
      <c r="B5674" s="25" t="s">
        <v>84</v>
      </c>
      <c r="C5674" s="25" t="s">
        <v>93</v>
      </c>
      <c r="D5674" s="25" t="s">
        <v>97</v>
      </c>
      <c r="E5674" s="25" t="s">
        <v>1090</v>
      </c>
      <c r="F5674" s="25" t="s">
        <v>155</v>
      </c>
      <c r="G5674" s="26" t="n">
        <v>6395.05</v>
      </c>
      <c r="H5674" s="27" t="n">
        <v>20275</v>
      </c>
      <c r="I5674" s="25" t="s">
        <v>147</v>
      </c>
      <c r="K5674" s="25" t="n">
        <v>1994</v>
      </c>
      <c r="L5674" s="25" t="s">
        <v>160</v>
      </c>
      <c r="M5674" s="25" t="s">
        <v>149</v>
      </c>
      <c r="N5674" s="28" t="n">
        <v>3393</v>
      </c>
      <c r="O5674" s="25" t="s">
        <v>54</v>
      </c>
      <c r="P5674" s="29" t="n">
        <v>42886</v>
      </c>
      <c r="Q5674" s="29" t="n">
        <v>43000</v>
      </c>
      <c r="R5674" s="28" t="n">
        <v>3404</v>
      </c>
      <c r="S5674" s="28" t="n">
        <f aca="false">IF(O5674="Won",R5674,IF(O5674="Lost",0,N5674))</f>
        <v>3404</v>
      </c>
      <c r="T5674" s="30" t="n">
        <f aca="false">IF(AND(P5674&lt;&gt;"",Q5674&lt;&gt;""),Q5674-P5674,"")</f>
        <v>114</v>
      </c>
      <c r="U5674" s="30" t="str">
        <f aca="false">IF(AND(O5674="Engaging",P5674&lt;&gt;""),'Leia-me'!$B$5-P5674,"")</f>
        <v/>
      </c>
      <c r="V5674" s="25" t="str">
        <f aca="false">IF(O5674&lt;&gt;"Engaging","",IF(U5674&lt;='Leia-me'!$B$6,"Saudável",IF(U5674&lt;='Leia-me'!$B$7,"Esfriando",IF(U5674&lt;='Leia-me'!$B$8,"Última chance","Zumbi"))))</f>
        <v/>
      </c>
      <c r="W5674" s="25" t="n">
        <f aca="false">IF(O5674="Won",1,IF(O5674="Lost",0,""))</f>
        <v>1</v>
      </c>
      <c r="Y5674" s="25" t="str">
        <f aca="false">IF(E5674="","Sim","")</f>
        <v/>
      </c>
    </row>
    <row r="5675" customFormat="false" ht="15" hidden="false" customHeight="false" outlineLevel="0" collapsed="false">
      <c r="A5675" s="25" t="s">
        <v>5938</v>
      </c>
      <c r="B5675" s="25" t="s">
        <v>84</v>
      </c>
      <c r="C5675" s="25" t="s">
        <v>93</v>
      </c>
      <c r="D5675" s="25" t="s">
        <v>97</v>
      </c>
      <c r="E5675" s="25" t="s">
        <v>1158</v>
      </c>
      <c r="F5675" s="25" t="s">
        <v>185</v>
      </c>
      <c r="G5675" s="26" t="n">
        <v>7708.38</v>
      </c>
      <c r="H5675" s="27" t="n">
        <v>13756</v>
      </c>
      <c r="I5675" s="25" t="s">
        <v>147</v>
      </c>
      <c r="K5675" s="25" t="n">
        <v>1980</v>
      </c>
      <c r="L5675" s="25" t="s">
        <v>186</v>
      </c>
      <c r="M5675" s="25" t="s">
        <v>171</v>
      </c>
      <c r="N5675" s="28" t="n">
        <v>550</v>
      </c>
      <c r="O5675" s="25" t="s">
        <v>54</v>
      </c>
      <c r="P5675" s="29" t="n">
        <v>42887</v>
      </c>
      <c r="Q5675" s="29" t="n">
        <v>42898</v>
      </c>
      <c r="R5675" s="28" t="n">
        <v>562</v>
      </c>
      <c r="S5675" s="28" t="n">
        <f aca="false">IF(O5675="Won",R5675,IF(O5675="Lost",0,N5675))</f>
        <v>562</v>
      </c>
      <c r="T5675" s="30" t="n">
        <f aca="false">IF(AND(P5675&lt;&gt;"",Q5675&lt;&gt;""),Q5675-P5675,"")</f>
        <v>11</v>
      </c>
      <c r="U5675" s="30" t="str">
        <f aca="false">IF(AND(O5675="Engaging",P5675&lt;&gt;""),'Leia-me'!$B$5-P5675,"")</f>
        <v/>
      </c>
      <c r="V5675" s="25" t="str">
        <f aca="false">IF(O5675&lt;&gt;"Engaging","",IF(U5675&lt;='Leia-me'!$B$6,"Saudável",IF(U5675&lt;='Leia-me'!$B$7,"Esfriando",IF(U5675&lt;='Leia-me'!$B$8,"Última chance","Zumbi"))))</f>
        <v/>
      </c>
      <c r="W5675" s="25" t="n">
        <f aca="false">IF(O5675="Won",1,IF(O5675="Lost",0,""))</f>
        <v>1</v>
      </c>
      <c r="Y5675" s="25" t="str">
        <f aca="false">IF(E5675="","Sim","")</f>
        <v/>
      </c>
    </row>
    <row r="5676" customFormat="false" ht="15" hidden="false" customHeight="false" outlineLevel="0" collapsed="false">
      <c r="A5676" s="25" t="s">
        <v>5939</v>
      </c>
      <c r="B5676" s="25" t="s">
        <v>84</v>
      </c>
      <c r="C5676" s="25" t="s">
        <v>93</v>
      </c>
      <c r="D5676" s="25" t="s">
        <v>97</v>
      </c>
      <c r="E5676" s="25" t="s">
        <v>1653</v>
      </c>
      <c r="F5676" s="25" t="s">
        <v>165</v>
      </c>
      <c r="G5676" s="26" t="n">
        <v>3838.39</v>
      </c>
      <c r="H5676" s="27" t="n">
        <v>8274</v>
      </c>
      <c r="I5676" s="25" t="s">
        <v>147</v>
      </c>
      <c r="K5676" s="25" t="n">
        <v>1989</v>
      </c>
      <c r="L5676" s="25" t="s">
        <v>1834</v>
      </c>
      <c r="M5676" s="25" t="s">
        <v>171</v>
      </c>
      <c r="N5676" s="28" t="n">
        <v>4821</v>
      </c>
      <c r="O5676" s="25" t="s">
        <v>54</v>
      </c>
      <c r="P5676" s="29" t="n">
        <v>42888</v>
      </c>
      <c r="Q5676" s="29" t="n">
        <v>42959</v>
      </c>
      <c r="R5676" s="28" t="n">
        <v>4933</v>
      </c>
      <c r="S5676" s="28" t="n">
        <f aca="false">IF(O5676="Won",R5676,IF(O5676="Lost",0,N5676))</f>
        <v>4933</v>
      </c>
      <c r="T5676" s="30" t="n">
        <f aca="false">IF(AND(P5676&lt;&gt;"",Q5676&lt;&gt;""),Q5676-P5676,"")</f>
        <v>71</v>
      </c>
      <c r="U5676" s="30" t="str">
        <f aca="false">IF(AND(O5676="Engaging",P5676&lt;&gt;""),'Leia-me'!$B$5-P5676,"")</f>
        <v/>
      </c>
      <c r="V5676" s="25" t="str">
        <f aca="false">IF(O5676&lt;&gt;"Engaging","",IF(U5676&lt;='Leia-me'!$B$6,"Saudável",IF(U5676&lt;='Leia-me'!$B$7,"Esfriando",IF(U5676&lt;='Leia-me'!$B$8,"Última chance","Zumbi"))))</f>
        <v/>
      </c>
      <c r="W5676" s="25" t="n">
        <f aca="false">IF(O5676="Won",1,IF(O5676="Lost",0,""))</f>
        <v>1</v>
      </c>
      <c r="X5676" s="25" t="s">
        <v>1835</v>
      </c>
      <c r="Y5676" s="25" t="str">
        <f aca="false">IF(E5676="","Sim","")</f>
        <v/>
      </c>
    </row>
    <row r="5677" customFormat="false" ht="15" hidden="false" customHeight="false" outlineLevel="0" collapsed="false">
      <c r="A5677" s="25" t="s">
        <v>5940</v>
      </c>
      <c r="B5677" s="25" t="s">
        <v>84</v>
      </c>
      <c r="C5677" s="25" t="s">
        <v>93</v>
      </c>
      <c r="D5677" s="25" t="s">
        <v>97</v>
      </c>
      <c r="E5677" s="25" t="s">
        <v>1049</v>
      </c>
      <c r="F5677" s="25" t="s">
        <v>177</v>
      </c>
      <c r="G5677" s="26" t="n">
        <v>2022.14</v>
      </c>
      <c r="H5677" s="27" t="n">
        <v>5113</v>
      </c>
      <c r="I5677" s="25" t="s">
        <v>147</v>
      </c>
      <c r="K5677" s="25" t="n">
        <v>1998</v>
      </c>
      <c r="L5677" s="25" t="s">
        <v>148</v>
      </c>
      <c r="M5677" s="25" t="s">
        <v>149</v>
      </c>
      <c r="N5677" s="28" t="n">
        <v>55</v>
      </c>
      <c r="O5677" s="25" t="s">
        <v>54</v>
      </c>
      <c r="P5677" s="29" t="n">
        <v>42888</v>
      </c>
      <c r="Q5677" s="29" t="n">
        <v>43004</v>
      </c>
      <c r="R5677" s="28" t="n">
        <v>60</v>
      </c>
      <c r="S5677" s="28" t="n">
        <f aca="false">IF(O5677="Won",R5677,IF(O5677="Lost",0,N5677))</f>
        <v>60</v>
      </c>
      <c r="T5677" s="30" t="n">
        <f aca="false">IF(AND(P5677&lt;&gt;"",Q5677&lt;&gt;""),Q5677-P5677,"")</f>
        <v>116</v>
      </c>
      <c r="U5677" s="30" t="str">
        <f aca="false">IF(AND(O5677="Engaging",P5677&lt;&gt;""),'Leia-me'!$B$5-P5677,"")</f>
        <v/>
      </c>
      <c r="V5677" s="25" t="str">
        <f aca="false">IF(O5677&lt;&gt;"Engaging","",IF(U5677&lt;='Leia-me'!$B$6,"Saudável",IF(U5677&lt;='Leia-me'!$B$7,"Esfriando",IF(U5677&lt;='Leia-me'!$B$8,"Última chance","Zumbi"))))</f>
        <v/>
      </c>
      <c r="W5677" s="25" t="n">
        <f aca="false">IF(O5677="Won",1,IF(O5677="Lost",0,""))</f>
        <v>1</v>
      </c>
      <c r="Y5677" s="25" t="str">
        <f aca="false">IF(E5677="","Sim","")</f>
        <v/>
      </c>
    </row>
    <row r="5678" customFormat="false" ht="15" hidden="false" customHeight="false" outlineLevel="0" collapsed="false">
      <c r="A5678" s="25" t="s">
        <v>5941</v>
      </c>
      <c r="B5678" s="25" t="s">
        <v>84</v>
      </c>
      <c r="C5678" s="25" t="s">
        <v>93</v>
      </c>
      <c r="D5678" s="25" t="s">
        <v>97</v>
      </c>
      <c r="E5678" s="25" t="s">
        <v>1090</v>
      </c>
      <c r="F5678" s="25" t="s">
        <v>155</v>
      </c>
      <c r="G5678" s="26" t="n">
        <v>6395.05</v>
      </c>
      <c r="H5678" s="27" t="n">
        <v>20275</v>
      </c>
      <c r="I5678" s="25" t="s">
        <v>147</v>
      </c>
      <c r="K5678" s="25" t="n">
        <v>1994</v>
      </c>
      <c r="L5678" s="25" t="s">
        <v>186</v>
      </c>
      <c r="M5678" s="25" t="s">
        <v>171</v>
      </c>
      <c r="N5678" s="28" t="n">
        <v>550</v>
      </c>
      <c r="O5678" s="25" t="s">
        <v>54</v>
      </c>
      <c r="P5678" s="29" t="n">
        <v>42890</v>
      </c>
      <c r="Q5678" s="29" t="n">
        <v>42900</v>
      </c>
      <c r="R5678" s="28" t="n">
        <v>524</v>
      </c>
      <c r="S5678" s="28" t="n">
        <f aca="false">IF(O5678="Won",R5678,IF(O5678="Lost",0,N5678))</f>
        <v>524</v>
      </c>
      <c r="T5678" s="30" t="n">
        <f aca="false">IF(AND(P5678&lt;&gt;"",Q5678&lt;&gt;""),Q5678-P5678,"")</f>
        <v>10</v>
      </c>
      <c r="U5678" s="30" t="str">
        <f aca="false">IF(AND(O5678="Engaging",P5678&lt;&gt;""),'Leia-me'!$B$5-P5678,"")</f>
        <v/>
      </c>
      <c r="V5678" s="25" t="str">
        <f aca="false">IF(O5678&lt;&gt;"Engaging","",IF(U5678&lt;='Leia-me'!$B$6,"Saudável",IF(U5678&lt;='Leia-me'!$B$7,"Esfriando",IF(U5678&lt;='Leia-me'!$B$8,"Última chance","Zumbi"))))</f>
        <v/>
      </c>
      <c r="W5678" s="25" t="n">
        <f aca="false">IF(O5678="Won",1,IF(O5678="Lost",0,""))</f>
        <v>1</v>
      </c>
      <c r="Y5678" s="25" t="str">
        <f aca="false">IF(E5678="","Sim","")</f>
        <v/>
      </c>
    </row>
    <row r="5679" customFormat="false" ht="15" hidden="false" customHeight="false" outlineLevel="0" collapsed="false">
      <c r="A5679" s="25" t="s">
        <v>5942</v>
      </c>
      <c r="B5679" s="25" t="s">
        <v>84</v>
      </c>
      <c r="C5679" s="25" t="s">
        <v>93</v>
      </c>
      <c r="D5679" s="25" t="s">
        <v>97</v>
      </c>
      <c r="E5679" s="25" t="s">
        <v>1347</v>
      </c>
      <c r="F5679" s="25" t="s">
        <v>165</v>
      </c>
      <c r="G5679" s="26" t="n">
        <v>665.06</v>
      </c>
      <c r="H5679" s="27" t="n">
        <v>1095</v>
      </c>
      <c r="I5679" s="25" t="s">
        <v>147</v>
      </c>
      <c r="K5679" s="25" t="n">
        <v>1989</v>
      </c>
      <c r="L5679" s="25" t="s">
        <v>148</v>
      </c>
      <c r="M5679" s="25" t="s">
        <v>149</v>
      </c>
      <c r="N5679" s="28" t="n">
        <v>55</v>
      </c>
      <c r="O5679" s="25" t="s">
        <v>54</v>
      </c>
      <c r="P5679" s="29" t="n">
        <v>42891</v>
      </c>
      <c r="Q5679" s="29" t="n">
        <v>43002</v>
      </c>
      <c r="R5679" s="28" t="n">
        <v>54</v>
      </c>
      <c r="S5679" s="28" t="n">
        <f aca="false">IF(O5679="Won",R5679,IF(O5679="Lost",0,N5679))</f>
        <v>54</v>
      </c>
      <c r="T5679" s="30" t="n">
        <f aca="false">IF(AND(P5679&lt;&gt;"",Q5679&lt;&gt;""),Q5679-P5679,"")</f>
        <v>111</v>
      </c>
      <c r="U5679" s="30" t="str">
        <f aca="false">IF(AND(O5679="Engaging",P5679&lt;&gt;""),'Leia-me'!$B$5-P5679,"")</f>
        <v/>
      </c>
      <c r="V5679" s="25" t="str">
        <f aca="false">IF(O5679&lt;&gt;"Engaging","",IF(U5679&lt;='Leia-me'!$B$6,"Saudável",IF(U5679&lt;='Leia-me'!$B$7,"Esfriando",IF(U5679&lt;='Leia-me'!$B$8,"Última chance","Zumbi"))))</f>
        <v/>
      </c>
      <c r="W5679" s="25" t="n">
        <f aca="false">IF(O5679="Won",1,IF(O5679="Lost",0,""))</f>
        <v>1</v>
      </c>
      <c r="Y5679" s="25" t="str">
        <f aca="false">IF(E5679="","Sim","")</f>
        <v/>
      </c>
    </row>
    <row r="5680" customFormat="false" ht="15" hidden="false" customHeight="false" outlineLevel="0" collapsed="false">
      <c r="A5680" s="25" t="s">
        <v>5943</v>
      </c>
      <c r="B5680" s="25" t="s">
        <v>84</v>
      </c>
      <c r="C5680" s="25" t="s">
        <v>93</v>
      </c>
      <c r="D5680" s="25" t="s">
        <v>97</v>
      </c>
      <c r="E5680" s="25" t="s">
        <v>1049</v>
      </c>
      <c r="F5680" s="25" t="s">
        <v>177</v>
      </c>
      <c r="G5680" s="26" t="n">
        <v>2022.14</v>
      </c>
      <c r="H5680" s="27" t="n">
        <v>5113</v>
      </c>
      <c r="I5680" s="25" t="s">
        <v>147</v>
      </c>
      <c r="K5680" s="25" t="n">
        <v>1998</v>
      </c>
      <c r="L5680" s="25" t="s">
        <v>1834</v>
      </c>
      <c r="M5680" s="25" t="s">
        <v>171</v>
      </c>
      <c r="N5680" s="28" t="n">
        <v>4821</v>
      </c>
      <c r="O5680" s="25" t="s">
        <v>55</v>
      </c>
      <c r="P5680" s="29" t="n">
        <v>42892</v>
      </c>
      <c r="Q5680" s="29" t="n">
        <v>42897</v>
      </c>
      <c r="R5680" s="28" t="n">
        <v>0</v>
      </c>
      <c r="S5680" s="28" t="n">
        <f aca="false">IF(O5680="Won",R5680,IF(O5680="Lost",0,N5680))</f>
        <v>0</v>
      </c>
      <c r="T5680" s="30" t="n">
        <f aca="false">IF(AND(P5680&lt;&gt;"",Q5680&lt;&gt;""),Q5680-P5680,"")</f>
        <v>5</v>
      </c>
      <c r="U5680" s="30" t="str">
        <f aca="false">IF(AND(O5680="Engaging",P5680&lt;&gt;""),'Leia-me'!$B$5-P5680,"")</f>
        <v/>
      </c>
      <c r="V5680" s="25" t="str">
        <f aca="false">IF(O5680&lt;&gt;"Engaging","",IF(U5680&lt;='Leia-me'!$B$6,"Saudável",IF(U5680&lt;='Leia-me'!$B$7,"Esfriando",IF(U5680&lt;='Leia-me'!$B$8,"Última chance","Zumbi"))))</f>
        <v/>
      </c>
      <c r="W5680" s="25" t="n">
        <f aca="false">IF(O5680="Won",1,IF(O5680="Lost",0,""))</f>
        <v>0</v>
      </c>
      <c r="X5680" s="25" t="s">
        <v>1835</v>
      </c>
      <c r="Y5680" s="25" t="str">
        <f aca="false">IF(E5680="","Sim","")</f>
        <v/>
      </c>
    </row>
    <row r="5681" customFormat="false" ht="15" hidden="false" customHeight="false" outlineLevel="0" collapsed="false">
      <c r="A5681" s="25" t="s">
        <v>5944</v>
      </c>
      <c r="B5681" s="25" t="s">
        <v>84</v>
      </c>
      <c r="C5681" s="25" t="s">
        <v>93</v>
      </c>
      <c r="D5681" s="25" t="s">
        <v>97</v>
      </c>
      <c r="E5681" s="25" t="s">
        <v>1690</v>
      </c>
      <c r="F5681" s="25" t="s">
        <v>211</v>
      </c>
      <c r="G5681" s="26" t="n">
        <v>2520.83</v>
      </c>
      <c r="H5681" s="27" t="n">
        <v>3502</v>
      </c>
      <c r="I5681" s="25" t="s">
        <v>147</v>
      </c>
      <c r="K5681" s="25" t="n">
        <v>1990</v>
      </c>
      <c r="L5681" s="25" t="s">
        <v>1834</v>
      </c>
      <c r="M5681" s="25" t="s">
        <v>171</v>
      </c>
      <c r="N5681" s="28" t="n">
        <v>4821</v>
      </c>
      <c r="O5681" s="25" t="s">
        <v>55</v>
      </c>
      <c r="P5681" s="29" t="n">
        <v>42893</v>
      </c>
      <c r="Q5681" s="29" t="n">
        <v>42952</v>
      </c>
      <c r="R5681" s="28" t="n">
        <v>0</v>
      </c>
      <c r="S5681" s="28" t="n">
        <f aca="false">IF(O5681="Won",R5681,IF(O5681="Lost",0,N5681))</f>
        <v>0</v>
      </c>
      <c r="T5681" s="30" t="n">
        <f aca="false">IF(AND(P5681&lt;&gt;"",Q5681&lt;&gt;""),Q5681-P5681,"")</f>
        <v>59</v>
      </c>
      <c r="U5681" s="30" t="str">
        <f aca="false">IF(AND(O5681="Engaging",P5681&lt;&gt;""),'Leia-me'!$B$5-P5681,"")</f>
        <v/>
      </c>
      <c r="V5681" s="25" t="str">
        <f aca="false">IF(O5681&lt;&gt;"Engaging","",IF(U5681&lt;='Leia-me'!$B$6,"Saudável",IF(U5681&lt;='Leia-me'!$B$7,"Esfriando",IF(U5681&lt;='Leia-me'!$B$8,"Última chance","Zumbi"))))</f>
        <v/>
      </c>
      <c r="W5681" s="25" t="n">
        <f aca="false">IF(O5681="Won",1,IF(O5681="Lost",0,""))</f>
        <v>0</v>
      </c>
      <c r="X5681" s="25" t="s">
        <v>1835</v>
      </c>
      <c r="Y5681" s="25" t="str">
        <f aca="false">IF(E5681="","Sim","")</f>
        <v/>
      </c>
    </row>
    <row r="5682" customFormat="false" ht="15" hidden="false" customHeight="false" outlineLevel="0" collapsed="false">
      <c r="A5682" s="25" t="s">
        <v>5945</v>
      </c>
      <c r="B5682" s="25" t="s">
        <v>84</v>
      </c>
      <c r="C5682" s="25" t="s">
        <v>93</v>
      </c>
      <c r="D5682" s="25" t="s">
        <v>97</v>
      </c>
      <c r="E5682" s="25" t="s">
        <v>1671</v>
      </c>
      <c r="F5682" s="25" t="s">
        <v>168</v>
      </c>
      <c r="G5682" s="26" t="n">
        <v>3027.46</v>
      </c>
      <c r="H5682" s="27" t="n">
        <v>9516</v>
      </c>
      <c r="I5682" s="25" t="s">
        <v>1672</v>
      </c>
      <c r="K5682" s="25" t="n">
        <v>1984</v>
      </c>
      <c r="L5682" s="25" t="s">
        <v>1834</v>
      </c>
      <c r="M5682" s="25" t="s">
        <v>171</v>
      </c>
      <c r="N5682" s="28" t="n">
        <v>4821</v>
      </c>
      <c r="O5682" s="25" t="s">
        <v>54</v>
      </c>
      <c r="P5682" s="29" t="n">
        <v>42895</v>
      </c>
      <c r="Q5682" s="29" t="n">
        <v>43000</v>
      </c>
      <c r="R5682" s="28" t="n">
        <v>4370</v>
      </c>
      <c r="S5682" s="28" t="n">
        <f aca="false">IF(O5682="Won",R5682,IF(O5682="Lost",0,N5682))</f>
        <v>4370</v>
      </c>
      <c r="T5682" s="30" t="n">
        <f aca="false">IF(AND(P5682&lt;&gt;"",Q5682&lt;&gt;""),Q5682-P5682,"")</f>
        <v>105</v>
      </c>
      <c r="U5682" s="30" t="str">
        <f aca="false">IF(AND(O5682="Engaging",P5682&lt;&gt;""),'Leia-me'!$B$5-P5682,"")</f>
        <v/>
      </c>
      <c r="V5682" s="25" t="str">
        <f aca="false">IF(O5682&lt;&gt;"Engaging","",IF(U5682&lt;='Leia-me'!$B$6,"Saudável",IF(U5682&lt;='Leia-me'!$B$7,"Esfriando",IF(U5682&lt;='Leia-me'!$B$8,"Última chance","Zumbi"))))</f>
        <v/>
      </c>
      <c r="W5682" s="25" t="n">
        <f aca="false">IF(O5682="Won",1,IF(O5682="Lost",0,""))</f>
        <v>1</v>
      </c>
      <c r="X5682" s="25" t="s">
        <v>1835</v>
      </c>
      <c r="Y5682" s="25" t="str">
        <f aca="false">IF(E5682="","Sim","")</f>
        <v/>
      </c>
    </row>
    <row r="5683" customFormat="false" ht="15" hidden="false" customHeight="false" outlineLevel="0" collapsed="false">
      <c r="A5683" s="25" t="s">
        <v>5946</v>
      </c>
      <c r="B5683" s="25" t="s">
        <v>84</v>
      </c>
      <c r="C5683" s="25" t="s">
        <v>93</v>
      </c>
      <c r="D5683" s="25" t="s">
        <v>97</v>
      </c>
      <c r="E5683" s="25" t="s">
        <v>661</v>
      </c>
      <c r="F5683" s="25" t="s">
        <v>146</v>
      </c>
      <c r="G5683" s="26" t="n">
        <v>251.41</v>
      </c>
      <c r="H5683" s="27" t="n">
        <v>495</v>
      </c>
      <c r="I5683" s="25" t="s">
        <v>147</v>
      </c>
      <c r="K5683" s="25" t="n">
        <v>1999</v>
      </c>
      <c r="L5683" s="25" t="s">
        <v>178</v>
      </c>
      <c r="M5683" s="25" t="s">
        <v>171</v>
      </c>
      <c r="N5683" s="28" t="n">
        <v>5482</v>
      </c>
      <c r="O5683" s="25" t="s">
        <v>55</v>
      </c>
      <c r="P5683" s="29" t="n">
        <v>42896</v>
      </c>
      <c r="Q5683" s="29" t="n">
        <v>42907</v>
      </c>
      <c r="R5683" s="28" t="n">
        <v>0</v>
      </c>
      <c r="S5683" s="28" t="n">
        <f aca="false">IF(O5683="Won",R5683,IF(O5683="Lost",0,N5683))</f>
        <v>0</v>
      </c>
      <c r="T5683" s="30" t="n">
        <f aca="false">IF(AND(P5683&lt;&gt;"",Q5683&lt;&gt;""),Q5683-P5683,"")</f>
        <v>11</v>
      </c>
      <c r="U5683" s="30" t="str">
        <f aca="false">IF(AND(O5683="Engaging",P5683&lt;&gt;""),'Leia-me'!$B$5-P5683,"")</f>
        <v/>
      </c>
      <c r="V5683" s="25" t="str">
        <f aca="false">IF(O5683&lt;&gt;"Engaging","",IF(U5683&lt;='Leia-me'!$B$6,"Saudável",IF(U5683&lt;='Leia-me'!$B$7,"Esfriando",IF(U5683&lt;='Leia-me'!$B$8,"Última chance","Zumbi"))))</f>
        <v/>
      </c>
      <c r="W5683" s="25" t="n">
        <f aca="false">IF(O5683="Won",1,IF(O5683="Lost",0,""))</f>
        <v>0</v>
      </c>
      <c r="Y5683" s="25" t="str">
        <f aca="false">IF(E5683="","Sim","")</f>
        <v/>
      </c>
    </row>
    <row r="5684" customFormat="false" ht="15" hidden="false" customHeight="false" outlineLevel="0" collapsed="false">
      <c r="A5684" s="25" t="s">
        <v>5947</v>
      </c>
      <c r="B5684" s="25" t="s">
        <v>84</v>
      </c>
      <c r="C5684" s="25" t="s">
        <v>93</v>
      </c>
      <c r="D5684" s="25" t="s">
        <v>97</v>
      </c>
      <c r="E5684" s="25" t="s">
        <v>1189</v>
      </c>
      <c r="F5684" s="25" t="s">
        <v>211</v>
      </c>
      <c r="G5684" s="26" t="n">
        <v>702.72</v>
      </c>
      <c r="H5684" s="27" t="n">
        <v>1831</v>
      </c>
      <c r="I5684" s="25" t="s">
        <v>147</v>
      </c>
      <c r="K5684" s="25" t="n">
        <v>2004</v>
      </c>
      <c r="L5684" s="25" t="s">
        <v>186</v>
      </c>
      <c r="M5684" s="25" t="s">
        <v>171</v>
      </c>
      <c r="N5684" s="28" t="n">
        <v>550</v>
      </c>
      <c r="O5684" s="25" t="s">
        <v>54</v>
      </c>
      <c r="P5684" s="29" t="n">
        <v>42896</v>
      </c>
      <c r="Q5684" s="29" t="n">
        <v>42983</v>
      </c>
      <c r="R5684" s="28" t="n">
        <v>551</v>
      </c>
      <c r="S5684" s="28" t="n">
        <f aca="false">IF(O5684="Won",R5684,IF(O5684="Lost",0,N5684))</f>
        <v>551</v>
      </c>
      <c r="T5684" s="30" t="n">
        <f aca="false">IF(AND(P5684&lt;&gt;"",Q5684&lt;&gt;""),Q5684-P5684,"")</f>
        <v>87</v>
      </c>
      <c r="U5684" s="30" t="str">
        <f aca="false">IF(AND(O5684="Engaging",P5684&lt;&gt;""),'Leia-me'!$B$5-P5684,"")</f>
        <v/>
      </c>
      <c r="V5684" s="25" t="str">
        <f aca="false">IF(O5684&lt;&gt;"Engaging","",IF(U5684&lt;='Leia-me'!$B$6,"Saudável",IF(U5684&lt;='Leia-me'!$B$7,"Esfriando",IF(U5684&lt;='Leia-me'!$B$8,"Última chance","Zumbi"))))</f>
        <v/>
      </c>
      <c r="W5684" s="25" t="n">
        <f aca="false">IF(O5684="Won",1,IF(O5684="Lost",0,""))</f>
        <v>1</v>
      </c>
      <c r="Y5684" s="25" t="str">
        <f aca="false">IF(E5684="","Sim","")</f>
        <v/>
      </c>
    </row>
    <row r="5685" customFormat="false" ht="15" hidden="false" customHeight="false" outlineLevel="0" collapsed="false">
      <c r="A5685" s="25" t="s">
        <v>5948</v>
      </c>
      <c r="B5685" s="25" t="s">
        <v>84</v>
      </c>
      <c r="C5685" s="25" t="s">
        <v>93</v>
      </c>
      <c r="D5685" s="25" t="s">
        <v>97</v>
      </c>
      <c r="E5685" s="25" t="s">
        <v>1156</v>
      </c>
      <c r="F5685" s="25" t="s">
        <v>185</v>
      </c>
      <c r="G5685" s="26" t="n">
        <v>1242.32</v>
      </c>
      <c r="H5685" s="27" t="n">
        <v>3027</v>
      </c>
      <c r="I5685" s="25" t="s">
        <v>147</v>
      </c>
      <c r="J5685" s="25" t="s">
        <v>193</v>
      </c>
      <c r="K5685" s="25" t="n">
        <v>1993</v>
      </c>
      <c r="L5685" s="25" t="s">
        <v>160</v>
      </c>
      <c r="M5685" s="25" t="s">
        <v>149</v>
      </c>
      <c r="N5685" s="28" t="n">
        <v>3393</v>
      </c>
      <c r="O5685" s="25" t="s">
        <v>55</v>
      </c>
      <c r="P5685" s="29" t="n">
        <v>42900</v>
      </c>
      <c r="Q5685" s="29" t="n">
        <v>42913</v>
      </c>
      <c r="R5685" s="28" t="n">
        <v>0</v>
      </c>
      <c r="S5685" s="28" t="n">
        <f aca="false">IF(O5685="Won",R5685,IF(O5685="Lost",0,N5685))</f>
        <v>0</v>
      </c>
      <c r="T5685" s="30" t="n">
        <f aca="false">IF(AND(P5685&lt;&gt;"",Q5685&lt;&gt;""),Q5685-P5685,"")</f>
        <v>13</v>
      </c>
      <c r="U5685" s="30" t="str">
        <f aca="false">IF(AND(O5685="Engaging",P5685&lt;&gt;""),'Leia-me'!$B$5-P5685,"")</f>
        <v/>
      </c>
      <c r="V5685" s="25" t="str">
        <f aca="false">IF(O5685&lt;&gt;"Engaging","",IF(U5685&lt;='Leia-me'!$B$6,"Saudável",IF(U5685&lt;='Leia-me'!$B$7,"Esfriando",IF(U5685&lt;='Leia-me'!$B$8,"Última chance","Zumbi"))))</f>
        <v/>
      </c>
      <c r="W5685" s="25" t="n">
        <f aca="false">IF(O5685="Won",1,IF(O5685="Lost",0,""))</f>
        <v>0</v>
      </c>
      <c r="Y5685" s="25" t="str">
        <f aca="false">IF(E5685="","Sim","")</f>
        <v/>
      </c>
    </row>
    <row r="5686" customFormat="false" ht="15" hidden="false" customHeight="false" outlineLevel="0" collapsed="false">
      <c r="A5686" s="25" t="s">
        <v>5949</v>
      </c>
      <c r="B5686" s="25" t="s">
        <v>84</v>
      </c>
      <c r="C5686" s="25" t="s">
        <v>93</v>
      </c>
      <c r="D5686" s="25" t="s">
        <v>97</v>
      </c>
      <c r="E5686" s="25" t="s">
        <v>663</v>
      </c>
      <c r="F5686" s="25" t="s">
        <v>146</v>
      </c>
      <c r="G5686" s="26" t="n">
        <v>326.82</v>
      </c>
      <c r="H5686" s="27" t="n">
        <v>1016</v>
      </c>
      <c r="I5686" s="25" t="s">
        <v>147</v>
      </c>
      <c r="K5686" s="25" t="n">
        <v>1991</v>
      </c>
      <c r="L5686" s="25" t="s">
        <v>148</v>
      </c>
      <c r="M5686" s="25" t="s">
        <v>149</v>
      </c>
      <c r="N5686" s="28" t="n">
        <v>55</v>
      </c>
      <c r="O5686" s="25" t="s">
        <v>54</v>
      </c>
      <c r="P5686" s="29" t="n">
        <v>42901</v>
      </c>
      <c r="Q5686" s="29" t="n">
        <v>42951</v>
      </c>
      <c r="R5686" s="28" t="n">
        <v>50</v>
      </c>
      <c r="S5686" s="28" t="n">
        <f aca="false">IF(O5686="Won",R5686,IF(O5686="Lost",0,N5686))</f>
        <v>50</v>
      </c>
      <c r="T5686" s="30" t="n">
        <f aca="false">IF(AND(P5686&lt;&gt;"",Q5686&lt;&gt;""),Q5686-P5686,"")</f>
        <v>50</v>
      </c>
      <c r="U5686" s="30" t="str">
        <f aca="false">IF(AND(O5686="Engaging",P5686&lt;&gt;""),'Leia-me'!$B$5-P5686,"")</f>
        <v/>
      </c>
      <c r="V5686" s="25" t="str">
        <f aca="false">IF(O5686&lt;&gt;"Engaging","",IF(U5686&lt;='Leia-me'!$B$6,"Saudável",IF(U5686&lt;='Leia-me'!$B$7,"Esfriando",IF(U5686&lt;='Leia-me'!$B$8,"Última chance","Zumbi"))))</f>
        <v/>
      </c>
      <c r="W5686" s="25" t="n">
        <f aca="false">IF(O5686="Won",1,IF(O5686="Lost",0,""))</f>
        <v>1</v>
      </c>
      <c r="Y5686" s="25" t="str">
        <f aca="false">IF(E5686="","Sim","")</f>
        <v/>
      </c>
    </row>
    <row r="5687" customFormat="false" ht="15" hidden="false" customHeight="false" outlineLevel="0" collapsed="false">
      <c r="A5687" s="25" t="s">
        <v>5950</v>
      </c>
      <c r="B5687" s="25" t="s">
        <v>84</v>
      </c>
      <c r="C5687" s="25" t="s">
        <v>93</v>
      </c>
      <c r="D5687" s="25" t="s">
        <v>97</v>
      </c>
      <c r="E5687" s="25" t="s">
        <v>463</v>
      </c>
      <c r="F5687" s="25" t="s">
        <v>211</v>
      </c>
      <c r="G5687" s="26" t="n">
        <v>2261.05</v>
      </c>
      <c r="H5687" s="27" t="n">
        <v>3851</v>
      </c>
      <c r="I5687" s="25" t="s">
        <v>147</v>
      </c>
      <c r="K5687" s="25" t="n">
        <v>2005</v>
      </c>
      <c r="L5687" s="25" t="s">
        <v>170</v>
      </c>
      <c r="M5687" s="25" t="s">
        <v>171</v>
      </c>
      <c r="N5687" s="28" t="n">
        <v>1096</v>
      </c>
      <c r="O5687" s="25" t="s">
        <v>55</v>
      </c>
      <c r="P5687" s="29" t="n">
        <v>42902</v>
      </c>
      <c r="Q5687" s="29" t="n">
        <v>42966</v>
      </c>
      <c r="R5687" s="28" t="n">
        <v>0</v>
      </c>
      <c r="S5687" s="28" t="n">
        <f aca="false">IF(O5687="Won",R5687,IF(O5687="Lost",0,N5687))</f>
        <v>0</v>
      </c>
      <c r="T5687" s="30" t="n">
        <f aca="false">IF(AND(P5687&lt;&gt;"",Q5687&lt;&gt;""),Q5687-P5687,"")</f>
        <v>64</v>
      </c>
      <c r="U5687" s="30" t="str">
        <f aca="false">IF(AND(O5687="Engaging",P5687&lt;&gt;""),'Leia-me'!$B$5-P5687,"")</f>
        <v/>
      </c>
      <c r="V5687" s="25" t="str">
        <f aca="false">IF(O5687&lt;&gt;"Engaging","",IF(U5687&lt;='Leia-me'!$B$6,"Saudável",IF(U5687&lt;='Leia-me'!$B$7,"Esfriando",IF(U5687&lt;='Leia-me'!$B$8,"Última chance","Zumbi"))))</f>
        <v/>
      </c>
      <c r="W5687" s="25" t="n">
        <f aca="false">IF(O5687="Won",1,IF(O5687="Lost",0,""))</f>
        <v>0</v>
      </c>
      <c r="Y5687" s="25" t="str">
        <f aca="false">IF(E5687="","Sim","")</f>
        <v/>
      </c>
    </row>
    <row r="5688" customFormat="false" ht="15" hidden="false" customHeight="false" outlineLevel="0" collapsed="false">
      <c r="A5688" s="25" t="s">
        <v>5951</v>
      </c>
      <c r="B5688" s="25" t="s">
        <v>84</v>
      </c>
      <c r="C5688" s="25" t="s">
        <v>93</v>
      </c>
      <c r="D5688" s="25" t="s">
        <v>97</v>
      </c>
      <c r="E5688" s="25" t="s">
        <v>218</v>
      </c>
      <c r="F5688" s="25" t="s">
        <v>146</v>
      </c>
      <c r="G5688" s="26" t="n">
        <v>4.54</v>
      </c>
      <c r="H5688" s="27" t="n">
        <v>9</v>
      </c>
      <c r="I5688" s="25" t="s">
        <v>147</v>
      </c>
      <c r="K5688" s="25" t="n">
        <v>2017</v>
      </c>
      <c r="L5688" s="25" t="s">
        <v>148</v>
      </c>
      <c r="M5688" s="25" t="s">
        <v>149</v>
      </c>
      <c r="N5688" s="28" t="n">
        <v>55</v>
      </c>
      <c r="O5688" s="25" t="s">
        <v>55</v>
      </c>
      <c r="P5688" s="29" t="n">
        <v>42905</v>
      </c>
      <c r="Q5688" s="29" t="n">
        <v>42918</v>
      </c>
      <c r="R5688" s="28" t="n">
        <v>0</v>
      </c>
      <c r="S5688" s="28" t="n">
        <f aca="false">IF(O5688="Won",R5688,IF(O5688="Lost",0,N5688))</f>
        <v>0</v>
      </c>
      <c r="T5688" s="30" t="n">
        <f aca="false">IF(AND(P5688&lt;&gt;"",Q5688&lt;&gt;""),Q5688-P5688,"")</f>
        <v>13</v>
      </c>
      <c r="U5688" s="30" t="str">
        <f aca="false">IF(AND(O5688="Engaging",P5688&lt;&gt;""),'Leia-me'!$B$5-P5688,"")</f>
        <v/>
      </c>
      <c r="V5688" s="25" t="str">
        <f aca="false">IF(O5688&lt;&gt;"Engaging","",IF(U5688&lt;='Leia-me'!$B$6,"Saudável",IF(U5688&lt;='Leia-me'!$B$7,"Esfriando",IF(U5688&lt;='Leia-me'!$B$8,"Última chance","Zumbi"))))</f>
        <v/>
      </c>
      <c r="W5688" s="25" t="n">
        <f aca="false">IF(O5688="Won",1,IF(O5688="Lost",0,""))</f>
        <v>0</v>
      </c>
      <c r="Y5688" s="25" t="str">
        <f aca="false">IF(E5688="","Sim","")</f>
        <v/>
      </c>
    </row>
    <row r="5689" customFormat="false" ht="15" hidden="false" customHeight="false" outlineLevel="0" collapsed="false">
      <c r="A5689" s="25" t="s">
        <v>5952</v>
      </c>
      <c r="B5689" s="25" t="s">
        <v>84</v>
      </c>
      <c r="C5689" s="25" t="s">
        <v>93</v>
      </c>
      <c r="D5689" s="25" t="s">
        <v>97</v>
      </c>
      <c r="E5689" s="25" t="s">
        <v>1347</v>
      </c>
      <c r="F5689" s="25" t="s">
        <v>165</v>
      </c>
      <c r="G5689" s="26" t="n">
        <v>665.06</v>
      </c>
      <c r="H5689" s="27" t="n">
        <v>1095</v>
      </c>
      <c r="I5689" s="25" t="s">
        <v>147</v>
      </c>
      <c r="K5689" s="25" t="n">
        <v>1989</v>
      </c>
      <c r="L5689" s="25" t="s">
        <v>186</v>
      </c>
      <c r="M5689" s="25" t="s">
        <v>171</v>
      </c>
      <c r="N5689" s="28" t="n">
        <v>550</v>
      </c>
      <c r="O5689" s="25" t="s">
        <v>54</v>
      </c>
      <c r="P5689" s="29" t="n">
        <v>42906</v>
      </c>
      <c r="Q5689" s="29" t="n">
        <v>42992</v>
      </c>
      <c r="R5689" s="28" t="n">
        <v>649</v>
      </c>
      <c r="S5689" s="28" t="n">
        <f aca="false">IF(O5689="Won",R5689,IF(O5689="Lost",0,N5689))</f>
        <v>649</v>
      </c>
      <c r="T5689" s="30" t="n">
        <f aca="false">IF(AND(P5689&lt;&gt;"",Q5689&lt;&gt;""),Q5689-P5689,"")</f>
        <v>86</v>
      </c>
      <c r="U5689" s="30" t="str">
        <f aca="false">IF(AND(O5689="Engaging",P5689&lt;&gt;""),'Leia-me'!$B$5-P5689,"")</f>
        <v/>
      </c>
      <c r="V5689" s="25" t="str">
        <f aca="false">IF(O5689&lt;&gt;"Engaging","",IF(U5689&lt;='Leia-me'!$B$6,"Saudável",IF(U5689&lt;='Leia-me'!$B$7,"Esfriando",IF(U5689&lt;='Leia-me'!$B$8,"Última chance","Zumbi"))))</f>
        <v/>
      </c>
      <c r="W5689" s="25" t="n">
        <f aca="false">IF(O5689="Won",1,IF(O5689="Lost",0,""))</f>
        <v>1</v>
      </c>
      <c r="Y5689" s="25" t="str">
        <f aca="false">IF(E5689="","Sim","")</f>
        <v/>
      </c>
    </row>
    <row r="5690" customFormat="false" ht="15" hidden="false" customHeight="false" outlineLevel="0" collapsed="false">
      <c r="A5690" s="25" t="s">
        <v>5953</v>
      </c>
      <c r="B5690" s="25" t="s">
        <v>84</v>
      </c>
      <c r="C5690" s="25" t="s">
        <v>93</v>
      </c>
      <c r="D5690" s="25" t="s">
        <v>97</v>
      </c>
      <c r="E5690" s="25" t="s">
        <v>463</v>
      </c>
      <c r="F5690" s="25" t="s">
        <v>211</v>
      </c>
      <c r="G5690" s="26" t="n">
        <v>2261.05</v>
      </c>
      <c r="H5690" s="27" t="n">
        <v>3851</v>
      </c>
      <c r="I5690" s="25" t="s">
        <v>147</v>
      </c>
      <c r="K5690" s="25" t="n">
        <v>2005</v>
      </c>
      <c r="L5690" s="25" t="s">
        <v>1834</v>
      </c>
      <c r="M5690" s="25" t="s">
        <v>171</v>
      </c>
      <c r="N5690" s="28" t="n">
        <v>4821</v>
      </c>
      <c r="O5690" s="25" t="s">
        <v>54</v>
      </c>
      <c r="P5690" s="29" t="n">
        <v>42908</v>
      </c>
      <c r="Q5690" s="29" t="n">
        <v>42916</v>
      </c>
      <c r="R5690" s="28" t="n">
        <v>5302</v>
      </c>
      <c r="S5690" s="28" t="n">
        <f aca="false">IF(O5690="Won",R5690,IF(O5690="Lost",0,N5690))</f>
        <v>5302</v>
      </c>
      <c r="T5690" s="30" t="n">
        <f aca="false">IF(AND(P5690&lt;&gt;"",Q5690&lt;&gt;""),Q5690-P5690,"")</f>
        <v>8</v>
      </c>
      <c r="U5690" s="30" t="str">
        <f aca="false">IF(AND(O5690="Engaging",P5690&lt;&gt;""),'Leia-me'!$B$5-P5690,"")</f>
        <v/>
      </c>
      <c r="V5690" s="25" t="str">
        <f aca="false">IF(O5690&lt;&gt;"Engaging","",IF(U5690&lt;='Leia-me'!$B$6,"Saudável",IF(U5690&lt;='Leia-me'!$B$7,"Esfriando",IF(U5690&lt;='Leia-me'!$B$8,"Última chance","Zumbi"))))</f>
        <v/>
      </c>
      <c r="W5690" s="25" t="n">
        <f aca="false">IF(O5690="Won",1,IF(O5690="Lost",0,""))</f>
        <v>1</v>
      </c>
      <c r="X5690" s="25" t="s">
        <v>1835</v>
      </c>
      <c r="Y5690" s="25" t="str">
        <f aca="false">IF(E5690="","Sim","")</f>
        <v/>
      </c>
    </row>
    <row r="5691" customFormat="false" ht="15" hidden="false" customHeight="false" outlineLevel="0" collapsed="false">
      <c r="A5691" s="25" t="s">
        <v>5954</v>
      </c>
      <c r="B5691" s="25" t="s">
        <v>84</v>
      </c>
      <c r="C5691" s="25" t="s">
        <v>93</v>
      </c>
      <c r="D5691" s="25" t="s">
        <v>97</v>
      </c>
      <c r="E5691" s="25" t="s">
        <v>421</v>
      </c>
      <c r="F5691" s="25" t="s">
        <v>146</v>
      </c>
      <c r="G5691" s="26" t="n">
        <v>2818.38</v>
      </c>
      <c r="H5691" s="27" t="n">
        <v>6290</v>
      </c>
      <c r="I5691" s="25" t="s">
        <v>147</v>
      </c>
      <c r="K5691" s="25" t="n">
        <v>1994</v>
      </c>
      <c r="L5691" s="25" t="s">
        <v>186</v>
      </c>
      <c r="M5691" s="25" t="s">
        <v>171</v>
      </c>
      <c r="N5691" s="28" t="n">
        <v>550</v>
      </c>
      <c r="O5691" s="25" t="s">
        <v>55</v>
      </c>
      <c r="P5691" s="29" t="n">
        <v>42909</v>
      </c>
      <c r="Q5691" s="29" t="n">
        <v>42917</v>
      </c>
      <c r="R5691" s="28" t="n">
        <v>0</v>
      </c>
      <c r="S5691" s="28" t="n">
        <f aca="false">IF(O5691="Won",R5691,IF(O5691="Lost",0,N5691))</f>
        <v>0</v>
      </c>
      <c r="T5691" s="30" t="n">
        <f aca="false">IF(AND(P5691&lt;&gt;"",Q5691&lt;&gt;""),Q5691-P5691,"")</f>
        <v>8</v>
      </c>
      <c r="U5691" s="30" t="str">
        <f aca="false">IF(AND(O5691="Engaging",P5691&lt;&gt;""),'Leia-me'!$B$5-P5691,"")</f>
        <v/>
      </c>
      <c r="V5691" s="25" t="str">
        <f aca="false">IF(O5691&lt;&gt;"Engaging","",IF(U5691&lt;='Leia-me'!$B$6,"Saudável",IF(U5691&lt;='Leia-me'!$B$7,"Esfriando",IF(U5691&lt;='Leia-me'!$B$8,"Última chance","Zumbi"))))</f>
        <v/>
      </c>
      <c r="W5691" s="25" t="n">
        <f aca="false">IF(O5691="Won",1,IF(O5691="Lost",0,""))</f>
        <v>0</v>
      </c>
      <c r="Y5691" s="25" t="str">
        <f aca="false">IF(E5691="","Sim","")</f>
        <v/>
      </c>
    </row>
    <row r="5692" customFormat="false" ht="15" hidden="false" customHeight="false" outlineLevel="0" collapsed="false">
      <c r="A5692" s="25" t="s">
        <v>5955</v>
      </c>
      <c r="B5692" s="25" t="s">
        <v>84</v>
      </c>
      <c r="C5692" s="25" t="s">
        <v>93</v>
      </c>
      <c r="D5692" s="25" t="s">
        <v>97</v>
      </c>
      <c r="E5692" s="25" t="s">
        <v>452</v>
      </c>
      <c r="F5692" s="25" t="s">
        <v>185</v>
      </c>
      <c r="G5692" s="26" t="n">
        <v>1712.68</v>
      </c>
      <c r="H5692" s="27" t="n">
        <v>3194</v>
      </c>
      <c r="I5692" s="25" t="s">
        <v>147</v>
      </c>
      <c r="J5692" s="25" t="s">
        <v>193</v>
      </c>
      <c r="K5692" s="25" t="n">
        <v>1992</v>
      </c>
      <c r="L5692" s="25" t="s">
        <v>170</v>
      </c>
      <c r="M5692" s="25" t="s">
        <v>171</v>
      </c>
      <c r="N5692" s="28" t="n">
        <v>1096</v>
      </c>
      <c r="O5692" s="25" t="s">
        <v>54</v>
      </c>
      <c r="P5692" s="29" t="n">
        <v>42909</v>
      </c>
      <c r="Q5692" s="29" t="n">
        <v>42920</v>
      </c>
      <c r="R5692" s="28" t="n">
        <v>880</v>
      </c>
      <c r="S5692" s="28" t="n">
        <f aca="false">IF(O5692="Won",R5692,IF(O5692="Lost",0,N5692))</f>
        <v>880</v>
      </c>
      <c r="T5692" s="30" t="n">
        <f aca="false">IF(AND(P5692&lt;&gt;"",Q5692&lt;&gt;""),Q5692-P5692,"")</f>
        <v>11</v>
      </c>
      <c r="U5692" s="30" t="str">
        <f aca="false">IF(AND(O5692="Engaging",P5692&lt;&gt;""),'Leia-me'!$B$5-P5692,"")</f>
        <v/>
      </c>
      <c r="V5692" s="25" t="str">
        <f aca="false">IF(O5692&lt;&gt;"Engaging","",IF(U5692&lt;='Leia-me'!$B$6,"Saudável",IF(U5692&lt;='Leia-me'!$B$7,"Esfriando",IF(U5692&lt;='Leia-me'!$B$8,"Última chance","Zumbi"))))</f>
        <v/>
      </c>
      <c r="W5692" s="25" t="n">
        <f aca="false">IF(O5692="Won",1,IF(O5692="Lost",0,""))</f>
        <v>1</v>
      </c>
      <c r="Y5692" s="25" t="str">
        <f aca="false">IF(E5692="","Sim","")</f>
        <v/>
      </c>
    </row>
    <row r="5693" customFormat="false" ht="15" hidden="false" customHeight="false" outlineLevel="0" collapsed="false">
      <c r="A5693" s="25" t="s">
        <v>5956</v>
      </c>
      <c r="B5693" s="25" t="s">
        <v>84</v>
      </c>
      <c r="C5693" s="25" t="s">
        <v>93</v>
      </c>
      <c r="D5693" s="25" t="s">
        <v>97</v>
      </c>
      <c r="E5693" s="25" t="s">
        <v>484</v>
      </c>
      <c r="F5693" s="25" t="s">
        <v>211</v>
      </c>
      <c r="G5693" s="26" t="n">
        <v>5158.71</v>
      </c>
      <c r="H5693" s="27" t="n">
        <v>17479</v>
      </c>
      <c r="I5693" s="25" t="s">
        <v>485</v>
      </c>
      <c r="K5693" s="25" t="n">
        <v>1995</v>
      </c>
      <c r="L5693" s="25" t="s">
        <v>1834</v>
      </c>
      <c r="M5693" s="25" t="s">
        <v>171</v>
      </c>
      <c r="N5693" s="28" t="n">
        <v>4821</v>
      </c>
      <c r="O5693" s="25" t="s">
        <v>54</v>
      </c>
      <c r="P5693" s="29" t="n">
        <v>42909</v>
      </c>
      <c r="Q5693" s="29" t="n">
        <v>42996</v>
      </c>
      <c r="R5693" s="28" t="n">
        <v>4801</v>
      </c>
      <c r="S5693" s="28" t="n">
        <f aca="false">IF(O5693="Won",R5693,IF(O5693="Lost",0,N5693))</f>
        <v>4801</v>
      </c>
      <c r="T5693" s="30" t="n">
        <f aca="false">IF(AND(P5693&lt;&gt;"",Q5693&lt;&gt;""),Q5693-P5693,"")</f>
        <v>87</v>
      </c>
      <c r="U5693" s="30" t="str">
        <f aca="false">IF(AND(O5693="Engaging",P5693&lt;&gt;""),'Leia-me'!$B$5-P5693,"")</f>
        <v/>
      </c>
      <c r="V5693" s="25" t="str">
        <f aca="false">IF(O5693&lt;&gt;"Engaging","",IF(U5693&lt;='Leia-me'!$B$6,"Saudável",IF(U5693&lt;='Leia-me'!$B$7,"Esfriando",IF(U5693&lt;='Leia-me'!$B$8,"Última chance","Zumbi"))))</f>
        <v/>
      </c>
      <c r="W5693" s="25" t="n">
        <f aca="false">IF(O5693="Won",1,IF(O5693="Lost",0,""))</f>
        <v>1</v>
      </c>
      <c r="X5693" s="25" t="s">
        <v>1835</v>
      </c>
      <c r="Y5693" s="25" t="str">
        <f aca="false">IF(E5693="","Sim","")</f>
        <v/>
      </c>
    </row>
    <row r="5694" customFormat="false" ht="15" hidden="false" customHeight="false" outlineLevel="0" collapsed="false">
      <c r="A5694" s="25" t="s">
        <v>5957</v>
      </c>
      <c r="B5694" s="25" t="s">
        <v>84</v>
      </c>
      <c r="C5694" s="25" t="s">
        <v>93</v>
      </c>
      <c r="D5694" s="25" t="s">
        <v>97</v>
      </c>
      <c r="E5694" s="25" t="s">
        <v>639</v>
      </c>
      <c r="F5694" s="25" t="s">
        <v>211</v>
      </c>
      <c r="G5694" s="26" t="n">
        <v>1419.98</v>
      </c>
      <c r="H5694" s="27" t="n">
        <v>4018</v>
      </c>
      <c r="I5694" s="25" t="s">
        <v>147</v>
      </c>
      <c r="K5694" s="25" t="n">
        <v>2003</v>
      </c>
      <c r="L5694" s="25" t="s">
        <v>1834</v>
      </c>
      <c r="M5694" s="25" t="s">
        <v>171</v>
      </c>
      <c r="N5694" s="28" t="n">
        <v>4821</v>
      </c>
      <c r="O5694" s="25" t="s">
        <v>55</v>
      </c>
      <c r="P5694" s="29" t="n">
        <v>42911</v>
      </c>
      <c r="Q5694" s="29" t="n">
        <v>42920</v>
      </c>
      <c r="R5694" s="28" t="n">
        <v>0</v>
      </c>
      <c r="S5694" s="28" t="n">
        <f aca="false">IF(O5694="Won",R5694,IF(O5694="Lost",0,N5694))</f>
        <v>0</v>
      </c>
      <c r="T5694" s="30" t="n">
        <f aca="false">IF(AND(P5694&lt;&gt;"",Q5694&lt;&gt;""),Q5694-P5694,"")</f>
        <v>9</v>
      </c>
      <c r="U5694" s="30" t="str">
        <f aca="false">IF(AND(O5694="Engaging",P5694&lt;&gt;""),'Leia-me'!$B$5-P5694,"")</f>
        <v/>
      </c>
      <c r="V5694" s="25" t="str">
        <f aca="false">IF(O5694&lt;&gt;"Engaging","",IF(U5694&lt;='Leia-me'!$B$6,"Saudável",IF(U5694&lt;='Leia-me'!$B$7,"Esfriando",IF(U5694&lt;='Leia-me'!$B$8,"Última chance","Zumbi"))))</f>
        <v/>
      </c>
      <c r="W5694" s="25" t="n">
        <f aca="false">IF(O5694="Won",1,IF(O5694="Lost",0,""))</f>
        <v>0</v>
      </c>
      <c r="X5694" s="25" t="s">
        <v>1835</v>
      </c>
      <c r="Y5694" s="25" t="str">
        <f aca="false">IF(E5694="","Sim","")</f>
        <v/>
      </c>
    </row>
    <row r="5695" customFormat="false" ht="15" hidden="false" customHeight="false" outlineLevel="0" collapsed="false">
      <c r="A5695" s="25" t="s">
        <v>5958</v>
      </c>
      <c r="B5695" s="25" t="s">
        <v>84</v>
      </c>
      <c r="C5695" s="25" t="s">
        <v>93</v>
      </c>
      <c r="D5695" s="25" t="s">
        <v>97</v>
      </c>
      <c r="E5695" s="25" t="s">
        <v>2530</v>
      </c>
      <c r="F5695" s="25" t="s">
        <v>185</v>
      </c>
      <c r="G5695" s="26" t="n">
        <v>527.11</v>
      </c>
      <c r="H5695" s="27" t="n">
        <v>1428</v>
      </c>
      <c r="I5695" s="25" t="s">
        <v>147</v>
      </c>
      <c r="J5695" s="25" t="s">
        <v>193</v>
      </c>
      <c r="K5695" s="25" t="n">
        <v>2011</v>
      </c>
      <c r="L5695" s="25" t="s">
        <v>160</v>
      </c>
      <c r="M5695" s="25" t="s">
        <v>149</v>
      </c>
      <c r="N5695" s="28" t="n">
        <v>3393</v>
      </c>
      <c r="O5695" s="25" t="s">
        <v>55</v>
      </c>
      <c r="P5695" s="29" t="n">
        <v>42913</v>
      </c>
      <c r="Q5695" s="29" t="n">
        <v>42984</v>
      </c>
      <c r="R5695" s="28" t="n">
        <v>0</v>
      </c>
      <c r="S5695" s="28" t="n">
        <f aca="false">IF(O5695="Won",R5695,IF(O5695="Lost",0,N5695))</f>
        <v>0</v>
      </c>
      <c r="T5695" s="30" t="n">
        <f aca="false">IF(AND(P5695&lt;&gt;"",Q5695&lt;&gt;""),Q5695-P5695,"")</f>
        <v>71</v>
      </c>
      <c r="U5695" s="30" t="str">
        <f aca="false">IF(AND(O5695="Engaging",P5695&lt;&gt;""),'Leia-me'!$B$5-P5695,"")</f>
        <v/>
      </c>
      <c r="V5695" s="25" t="str">
        <f aca="false">IF(O5695&lt;&gt;"Engaging","",IF(U5695&lt;='Leia-me'!$B$6,"Saudável",IF(U5695&lt;='Leia-me'!$B$7,"Esfriando",IF(U5695&lt;='Leia-me'!$B$8,"Última chance","Zumbi"))))</f>
        <v/>
      </c>
      <c r="W5695" s="25" t="n">
        <f aca="false">IF(O5695="Won",1,IF(O5695="Lost",0,""))</f>
        <v>0</v>
      </c>
      <c r="Y5695" s="25" t="str">
        <f aca="false">IF(E5695="","Sim","")</f>
        <v/>
      </c>
    </row>
    <row r="5696" customFormat="false" ht="15" hidden="false" customHeight="false" outlineLevel="0" collapsed="false">
      <c r="A5696" s="25" t="s">
        <v>5959</v>
      </c>
      <c r="B5696" s="25" t="s">
        <v>84</v>
      </c>
      <c r="C5696" s="25" t="s">
        <v>93</v>
      </c>
      <c r="D5696" s="25" t="s">
        <v>97</v>
      </c>
      <c r="E5696" s="25" t="s">
        <v>644</v>
      </c>
      <c r="F5696" s="25" t="s">
        <v>177</v>
      </c>
      <c r="G5696" s="26" t="n">
        <v>646.1</v>
      </c>
      <c r="H5696" s="27" t="n">
        <v>883</v>
      </c>
      <c r="I5696" s="25" t="s">
        <v>147</v>
      </c>
      <c r="J5696" s="25" t="s">
        <v>199</v>
      </c>
      <c r="K5696" s="25" t="n">
        <v>1993</v>
      </c>
      <c r="L5696" s="25" t="s">
        <v>1834</v>
      </c>
      <c r="M5696" s="25" t="s">
        <v>171</v>
      </c>
      <c r="N5696" s="28" t="n">
        <v>4821</v>
      </c>
      <c r="O5696" s="25" t="s">
        <v>54</v>
      </c>
      <c r="P5696" s="29" t="n">
        <v>42913</v>
      </c>
      <c r="Q5696" s="29" t="n">
        <v>42917</v>
      </c>
      <c r="R5696" s="28" t="n">
        <v>4785</v>
      </c>
      <c r="S5696" s="28" t="n">
        <f aca="false">IF(O5696="Won",R5696,IF(O5696="Lost",0,N5696))</f>
        <v>4785</v>
      </c>
      <c r="T5696" s="30" t="n">
        <f aca="false">IF(AND(P5696&lt;&gt;"",Q5696&lt;&gt;""),Q5696-P5696,"")</f>
        <v>4</v>
      </c>
      <c r="U5696" s="30" t="str">
        <f aca="false">IF(AND(O5696="Engaging",P5696&lt;&gt;""),'Leia-me'!$B$5-P5696,"")</f>
        <v/>
      </c>
      <c r="V5696" s="25" t="str">
        <f aca="false">IF(O5696&lt;&gt;"Engaging","",IF(U5696&lt;='Leia-me'!$B$6,"Saudável",IF(U5696&lt;='Leia-me'!$B$7,"Esfriando",IF(U5696&lt;='Leia-me'!$B$8,"Última chance","Zumbi"))))</f>
        <v/>
      </c>
      <c r="W5696" s="25" t="n">
        <f aca="false">IF(O5696="Won",1,IF(O5696="Lost",0,""))</f>
        <v>1</v>
      </c>
      <c r="X5696" s="25" t="s">
        <v>1835</v>
      </c>
      <c r="Y5696" s="25" t="str">
        <f aca="false">IF(E5696="","Sim","")</f>
        <v/>
      </c>
    </row>
    <row r="5697" customFormat="false" ht="15" hidden="false" customHeight="false" outlineLevel="0" collapsed="false">
      <c r="A5697" s="25" t="s">
        <v>5960</v>
      </c>
      <c r="B5697" s="25" t="s">
        <v>84</v>
      </c>
      <c r="C5697" s="25" t="s">
        <v>93</v>
      </c>
      <c r="D5697" s="25" t="s">
        <v>97</v>
      </c>
      <c r="E5697" s="25" t="s">
        <v>639</v>
      </c>
      <c r="F5697" s="25" t="s">
        <v>211</v>
      </c>
      <c r="G5697" s="26" t="n">
        <v>1419.98</v>
      </c>
      <c r="H5697" s="27" t="n">
        <v>4018</v>
      </c>
      <c r="I5697" s="25" t="s">
        <v>147</v>
      </c>
      <c r="K5697" s="25" t="n">
        <v>2003</v>
      </c>
      <c r="L5697" s="25" t="s">
        <v>1834</v>
      </c>
      <c r="M5697" s="25" t="s">
        <v>171</v>
      </c>
      <c r="N5697" s="28" t="n">
        <v>4821</v>
      </c>
      <c r="O5697" s="25" t="s">
        <v>54</v>
      </c>
      <c r="P5697" s="29" t="n">
        <v>42915</v>
      </c>
      <c r="Q5697" s="29" t="n">
        <v>42925</v>
      </c>
      <c r="R5697" s="28" t="n">
        <v>4837</v>
      </c>
      <c r="S5697" s="28" t="n">
        <f aca="false">IF(O5697="Won",R5697,IF(O5697="Lost",0,N5697))</f>
        <v>4837</v>
      </c>
      <c r="T5697" s="30" t="n">
        <f aca="false">IF(AND(P5697&lt;&gt;"",Q5697&lt;&gt;""),Q5697-P5697,"")</f>
        <v>10</v>
      </c>
      <c r="U5697" s="30" t="str">
        <f aca="false">IF(AND(O5697="Engaging",P5697&lt;&gt;""),'Leia-me'!$B$5-P5697,"")</f>
        <v/>
      </c>
      <c r="V5697" s="25" t="str">
        <f aca="false">IF(O5697&lt;&gt;"Engaging","",IF(U5697&lt;='Leia-me'!$B$6,"Saudável",IF(U5697&lt;='Leia-me'!$B$7,"Esfriando",IF(U5697&lt;='Leia-me'!$B$8,"Última chance","Zumbi"))))</f>
        <v/>
      </c>
      <c r="W5697" s="25" t="n">
        <f aca="false">IF(O5697="Won",1,IF(O5697="Lost",0,""))</f>
        <v>1</v>
      </c>
      <c r="X5697" s="25" t="s">
        <v>1835</v>
      </c>
      <c r="Y5697" s="25" t="str">
        <f aca="false">IF(E5697="","Sim","")</f>
        <v/>
      </c>
    </row>
    <row r="5698" customFormat="false" ht="15" hidden="false" customHeight="false" outlineLevel="0" collapsed="false">
      <c r="A5698" s="25" t="s">
        <v>5961</v>
      </c>
      <c r="B5698" s="25" t="s">
        <v>84</v>
      </c>
      <c r="C5698" s="25" t="s">
        <v>93</v>
      </c>
      <c r="D5698" s="25" t="s">
        <v>97</v>
      </c>
      <c r="E5698" s="25" t="s">
        <v>218</v>
      </c>
      <c r="F5698" s="25" t="s">
        <v>146</v>
      </c>
      <c r="G5698" s="26" t="n">
        <v>4.54</v>
      </c>
      <c r="H5698" s="27" t="n">
        <v>9</v>
      </c>
      <c r="I5698" s="25" t="s">
        <v>147</v>
      </c>
      <c r="K5698" s="25" t="n">
        <v>2017</v>
      </c>
      <c r="L5698" s="25" t="s">
        <v>178</v>
      </c>
      <c r="M5698" s="25" t="s">
        <v>171</v>
      </c>
      <c r="N5698" s="28" t="n">
        <v>5482</v>
      </c>
      <c r="O5698" s="25" t="s">
        <v>55</v>
      </c>
      <c r="P5698" s="29" t="n">
        <v>42916</v>
      </c>
      <c r="Q5698" s="29" t="n">
        <v>42923</v>
      </c>
      <c r="R5698" s="28" t="n">
        <v>0</v>
      </c>
      <c r="S5698" s="28" t="n">
        <f aca="false">IF(O5698="Won",R5698,IF(O5698="Lost",0,N5698))</f>
        <v>0</v>
      </c>
      <c r="T5698" s="30" t="n">
        <f aca="false">IF(AND(P5698&lt;&gt;"",Q5698&lt;&gt;""),Q5698-P5698,"")</f>
        <v>7</v>
      </c>
      <c r="U5698" s="30" t="str">
        <f aca="false">IF(AND(O5698="Engaging",P5698&lt;&gt;""),'Leia-me'!$B$5-P5698,"")</f>
        <v/>
      </c>
      <c r="V5698" s="25" t="str">
        <f aca="false">IF(O5698&lt;&gt;"Engaging","",IF(U5698&lt;='Leia-me'!$B$6,"Saudável",IF(U5698&lt;='Leia-me'!$B$7,"Esfriando",IF(U5698&lt;='Leia-me'!$B$8,"Última chance","Zumbi"))))</f>
        <v/>
      </c>
      <c r="W5698" s="25" t="n">
        <f aca="false">IF(O5698="Won",1,IF(O5698="Lost",0,""))</f>
        <v>0</v>
      </c>
      <c r="Y5698" s="25" t="str">
        <f aca="false">IF(E5698="","Sim","")</f>
        <v/>
      </c>
    </row>
    <row r="5699" customFormat="false" ht="15" hidden="false" customHeight="false" outlineLevel="0" collapsed="false">
      <c r="A5699" s="25" t="s">
        <v>5962</v>
      </c>
      <c r="B5699" s="25" t="s">
        <v>84</v>
      </c>
      <c r="C5699" s="25" t="s">
        <v>93</v>
      </c>
      <c r="D5699" s="25" t="s">
        <v>97</v>
      </c>
      <c r="E5699" s="25" t="s">
        <v>1347</v>
      </c>
      <c r="F5699" s="25" t="s">
        <v>165</v>
      </c>
      <c r="G5699" s="26" t="n">
        <v>665.06</v>
      </c>
      <c r="H5699" s="27" t="n">
        <v>1095</v>
      </c>
      <c r="I5699" s="25" t="s">
        <v>147</v>
      </c>
      <c r="K5699" s="25" t="n">
        <v>1989</v>
      </c>
      <c r="L5699" s="25" t="s">
        <v>178</v>
      </c>
      <c r="M5699" s="25" t="s">
        <v>171</v>
      </c>
      <c r="N5699" s="28" t="n">
        <v>5482</v>
      </c>
      <c r="O5699" s="25" t="s">
        <v>54</v>
      </c>
      <c r="P5699" s="29" t="n">
        <v>42916</v>
      </c>
      <c r="Q5699" s="29" t="n">
        <v>42997</v>
      </c>
      <c r="R5699" s="28" t="n">
        <v>5927</v>
      </c>
      <c r="S5699" s="28" t="n">
        <f aca="false">IF(O5699="Won",R5699,IF(O5699="Lost",0,N5699))</f>
        <v>5927</v>
      </c>
      <c r="T5699" s="30" t="n">
        <f aca="false">IF(AND(P5699&lt;&gt;"",Q5699&lt;&gt;""),Q5699-P5699,"")</f>
        <v>81</v>
      </c>
      <c r="U5699" s="30" t="str">
        <f aca="false">IF(AND(O5699="Engaging",P5699&lt;&gt;""),'Leia-me'!$B$5-P5699,"")</f>
        <v/>
      </c>
      <c r="V5699" s="25" t="str">
        <f aca="false">IF(O5699&lt;&gt;"Engaging","",IF(U5699&lt;='Leia-me'!$B$6,"Saudável",IF(U5699&lt;='Leia-me'!$B$7,"Esfriando",IF(U5699&lt;='Leia-me'!$B$8,"Última chance","Zumbi"))))</f>
        <v/>
      </c>
      <c r="W5699" s="25" t="n">
        <f aca="false">IF(O5699="Won",1,IF(O5699="Lost",0,""))</f>
        <v>1</v>
      </c>
      <c r="Y5699" s="25" t="str">
        <f aca="false">IF(E5699="","Sim","")</f>
        <v/>
      </c>
    </row>
    <row r="5700" customFormat="false" ht="15" hidden="false" customHeight="false" outlineLevel="0" collapsed="false">
      <c r="A5700" s="25" t="s">
        <v>5963</v>
      </c>
      <c r="B5700" s="25" t="s">
        <v>84</v>
      </c>
      <c r="C5700" s="25" t="s">
        <v>93</v>
      </c>
      <c r="D5700" s="25" t="s">
        <v>97</v>
      </c>
      <c r="E5700" s="25" t="s">
        <v>1156</v>
      </c>
      <c r="F5700" s="25" t="s">
        <v>185</v>
      </c>
      <c r="G5700" s="26" t="n">
        <v>1242.32</v>
      </c>
      <c r="H5700" s="27" t="n">
        <v>3027</v>
      </c>
      <c r="I5700" s="25" t="s">
        <v>147</v>
      </c>
      <c r="J5700" s="25" t="s">
        <v>193</v>
      </c>
      <c r="K5700" s="25" t="n">
        <v>1993</v>
      </c>
      <c r="L5700" s="25" t="s">
        <v>148</v>
      </c>
      <c r="M5700" s="25" t="s">
        <v>149</v>
      </c>
      <c r="N5700" s="28" t="n">
        <v>55</v>
      </c>
      <c r="O5700" s="25" t="s">
        <v>54</v>
      </c>
      <c r="P5700" s="29" t="n">
        <v>42916</v>
      </c>
      <c r="Q5700" s="29" t="n">
        <v>42996</v>
      </c>
      <c r="R5700" s="28" t="n">
        <v>60</v>
      </c>
      <c r="S5700" s="28" t="n">
        <f aca="false">IF(O5700="Won",R5700,IF(O5700="Lost",0,N5700))</f>
        <v>60</v>
      </c>
      <c r="T5700" s="30" t="n">
        <f aca="false">IF(AND(P5700&lt;&gt;"",Q5700&lt;&gt;""),Q5700-P5700,"")</f>
        <v>80</v>
      </c>
      <c r="U5700" s="30" t="str">
        <f aca="false">IF(AND(O5700="Engaging",P5700&lt;&gt;""),'Leia-me'!$B$5-P5700,"")</f>
        <v/>
      </c>
      <c r="V5700" s="25" t="str">
        <f aca="false">IF(O5700&lt;&gt;"Engaging","",IF(U5700&lt;='Leia-me'!$B$6,"Saudável",IF(U5700&lt;='Leia-me'!$B$7,"Esfriando",IF(U5700&lt;='Leia-me'!$B$8,"Última chance","Zumbi"))))</f>
        <v/>
      </c>
      <c r="W5700" s="25" t="n">
        <f aca="false">IF(O5700="Won",1,IF(O5700="Lost",0,""))</f>
        <v>1</v>
      </c>
      <c r="Y5700" s="25" t="str">
        <f aca="false">IF(E5700="","Sim","")</f>
        <v/>
      </c>
    </row>
    <row r="5701" customFormat="false" ht="15" hidden="false" customHeight="false" outlineLevel="0" collapsed="false">
      <c r="A5701" s="25" t="s">
        <v>5964</v>
      </c>
      <c r="B5701" s="25" t="s">
        <v>84</v>
      </c>
      <c r="C5701" s="25" t="s">
        <v>93</v>
      </c>
      <c r="D5701" s="25" t="s">
        <v>97</v>
      </c>
      <c r="E5701" s="25" t="s">
        <v>1371</v>
      </c>
      <c r="F5701" s="25" t="s">
        <v>185</v>
      </c>
      <c r="G5701" s="26" t="n">
        <v>40.79</v>
      </c>
      <c r="H5701" s="27" t="n">
        <v>142</v>
      </c>
      <c r="I5701" s="25" t="s">
        <v>1372</v>
      </c>
      <c r="K5701" s="25" t="n">
        <v>2011</v>
      </c>
      <c r="L5701" s="25" t="s">
        <v>160</v>
      </c>
      <c r="M5701" s="25" t="s">
        <v>149</v>
      </c>
      <c r="N5701" s="28" t="n">
        <v>3393</v>
      </c>
      <c r="O5701" s="25" t="s">
        <v>54</v>
      </c>
      <c r="P5701" s="29" t="n">
        <v>42916</v>
      </c>
      <c r="Q5701" s="29" t="n">
        <v>42927</v>
      </c>
      <c r="R5701" s="28" t="n">
        <v>3351</v>
      </c>
      <c r="S5701" s="28" t="n">
        <f aca="false">IF(O5701="Won",R5701,IF(O5701="Lost",0,N5701))</f>
        <v>3351</v>
      </c>
      <c r="T5701" s="30" t="n">
        <f aca="false">IF(AND(P5701&lt;&gt;"",Q5701&lt;&gt;""),Q5701-P5701,"")</f>
        <v>11</v>
      </c>
      <c r="U5701" s="30" t="str">
        <f aca="false">IF(AND(O5701="Engaging",P5701&lt;&gt;""),'Leia-me'!$B$5-P5701,"")</f>
        <v/>
      </c>
      <c r="V5701" s="25" t="str">
        <f aca="false">IF(O5701&lt;&gt;"Engaging","",IF(U5701&lt;='Leia-me'!$B$6,"Saudável",IF(U5701&lt;='Leia-me'!$B$7,"Esfriando",IF(U5701&lt;='Leia-me'!$B$8,"Última chance","Zumbi"))))</f>
        <v/>
      </c>
      <c r="W5701" s="25" t="n">
        <f aca="false">IF(O5701="Won",1,IF(O5701="Lost",0,""))</f>
        <v>1</v>
      </c>
      <c r="Y5701" s="25" t="str">
        <f aca="false">IF(E5701="","Sim","")</f>
        <v/>
      </c>
    </row>
    <row r="5702" customFormat="false" ht="15" hidden="false" customHeight="false" outlineLevel="0" collapsed="false">
      <c r="A5702" s="25" t="s">
        <v>5965</v>
      </c>
      <c r="B5702" s="25" t="s">
        <v>84</v>
      </c>
      <c r="C5702" s="25" t="s">
        <v>93</v>
      </c>
      <c r="D5702" s="25" t="s">
        <v>97</v>
      </c>
      <c r="E5702" s="25" t="s">
        <v>1671</v>
      </c>
      <c r="F5702" s="25" t="s">
        <v>168</v>
      </c>
      <c r="G5702" s="26" t="n">
        <v>3027.46</v>
      </c>
      <c r="H5702" s="27" t="n">
        <v>9516</v>
      </c>
      <c r="I5702" s="25" t="s">
        <v>1672</v>
      </c>
      <c r="K5702" s="25" t="n">
        <v>1984</v>
      </c>
      <c r="L5702" s="25" t="s">
        <v>1834</v>
      </c>
      <c r="M5702" s="25" t="s">
        <v>171</v>
      </c>
      <c r="N5702" s="28" t="n">
        <v>4821</v>
      </c>
      <c r="O5702" s="25" t="s">
        <v>55</v>
      </c>
      <c r="P5702" s="29" t="n">
        <v>42917</v>
      </c>
      <c r="Q5702" s="29" t="n">
        <v>42919</v>
      </c>
      <c r="R5702" s="28" t="n">
        <v>0</v>
      </c>
      <c r="S5702" s="28" t="n">
        <f aca="false">IF(O5702="Won",R5702,IF(O5702="Lost",0,N5702))</f>
        <v>0</v>
      </c>
      <c r="T5702" s="30" t="n">
        <f aca="false">IF(AND(P5702&lt;&gt;"",Q5702&lt;&gt;""),Q5702-P5702,"")</f>
        <v>2</v>
      </c>
      <c r="U5702" s="30" t="str">
        <f aca="false">IF(AND(O5702="Engaging",P5702&lt;&gt;""),'Leia-me'!$B$5-P5702,"")</f>
        <v/>
      </c>
      <c r="V5702" s="25" t="str">
        <f aca="false">IF(O5702&lt;&gt;"Engaging","",IF(U5702&lt;='Leia-me'!$B$6,"Saudável",IF(U5702&lt;='Leia-me'!$B$7,"Esfriando",IF(U5702&lt;='Leia-me'!$B$8,"Última chance","Zumbi"))))</f>
        <v/>
      </c>
      <c r="W5702" s="25" t="n">
        <f aca="false">IF(O5702="Won",1,IF(O5702="Lost",0,""))</f>
        <v>0</v>
      </c>
      <c r="X5702" s="25" t="s">
        <v>1835</v>
      </c>
      <c r="Y5702" s="25" t="str">
        <f aca="false">IF(E5702="","Sim","")</f>
        <v/>
      </c>
    </row>
    <row r="5703" customFormat="false" ht="15" hidden="false" customHeight="false" outlineLevel="0" collapsed="false">
      <c r="A5703" s="25" t="s">
        <v>5966</v>
      </c>
      <c r="B5703" s="25" t="s">
        <v>84</v>
      </c>
      <c r="C5703" s="25" t="s">
        <v>93</v>
      </c>
      <c r="D5703" s="25" t="s">
        <v>97</v>
      </c>
      <c r="E5703" s="25" t="s">
        <v>494</v>
      </c>
      <c r="F5703" s="25" t="s">
        <v>192</v>
      </c>
      <c r="G5703" s="26" t="n">
        <v>11698.03</v>
      </c>
      <c r="H5703" s="27" t="n">
        <v>34288</v>
      </c>
      <c r="I5703" s="25" t="s">
        <v>147</v>
      </c>
      <c r="K5703" s="25" t="n">
        <v>1982</v>
      </c>
      <c r="L5703" s="25" t="s">
        <v>1834</v>
      </c>
      <c r="M5703" s="25" t="s">
        <v>171</v>
      </c>
      <c r="N5703" s="28" t="n">
        <v>4821</v>
      </c>
      <c r="O5703" s="25" t="s">
        <v>54</v>
      </c>
      <c r="P5703" s="29" t="n">
        <v>42917</v>
      </c>
      <c r="Q5703" s="29" t="n">
        <v>42970</v>
      </c>
      <c r="R5703" s="28" t="n">
        <v>4611</v>
      </c>
      <c r="S5703" s="28" t="n">
        <f aca="false">IF(O5703="Won",R5703,IF(O5703="Lost",0,N5703))</f>
        <v>4611</v>
      </c>
      <c r="T5703" s="30" t="n">
        <f aca="false">IF(AND(P5703&lt;&gt;"",Q5703&lt;&gt;""),Q5703-P5703,"")</f>
        <v>53</v>
      </c>
      <c r="U5703" s="30" t="str">
        <f aca="false">IF(AND(O5703="Engaging",P5703&lt;&gt;""),'Leia-me'!$B$5-P5703,"")</f>
        <v/>
      </c>
      <c r="V5703" s="25" t="str">
        <f aca="false">IF(O5703&lt;&gt;"Engaging","",IF(U5703&lt;='Leia-me'!$B$6,"Saudável",IF(U5703&lt;='Leia-me'!$B$7,"Esfriando",IF(U5703&lt;='Leia-me'!$B$8,"Última chance","Zumbi"))))</f>
        <v/>
      </c>
      <c r="W5703" s="25" t="n">
        <f aca="false">IF(O5703="Won",1,IF(O5703="Lost",0,""))</f>
        <v>1</v>
      </c>
      <c r="X5703" s="25" t="s">
        <v>1835</v>
      </c>
      <c r="Y5703" s="25" t="str">
        <f aca="false">IF(E5703="","Sim","")</f>
        <v/>
      </c>
    </row>
    <row r="5704" customFormat="false" ht="15" hidden="false" customHeight="false" outlineLevel="0" collapsed="false">
      <c r="A5704" s="25" t="s">
        <v>5967</v>
      </c>
      <c r="B5704" s="25" t="s">
        <v>84</v>
      </c>
      <c r="C5704" s="25" t="s">
        <v>93</v>
      </c>
      <c r="D5704" s="25" t="s">
        <v>97</v>
      </c>
      <c r="E5704" s="25" t="s">
        <v>1653</v>
      </c>
      <c r="F5704" s="25" t="s">
        <v>165</v>
      </c>
      <c r="G5704" s="26" t="n">
        <v>3838.39</v>
      </c>
      <c r="H5704" s="27" t="n">
        <v>8274</v>
      </c>
      <c r="I5704" s="25" t="s">
        <v>147</v>
      </c>
      <c r="K5704" s="25" t="n">
        <v>1989</v>
      </c>
      <c r="L5704" s="25" t="s">
        <v>170</v>
      </c>
      <c r="M5704" s="25" t="s">
        <v>171</v>
      </c>
      <c r="N5704" s="28" t="n">
        <v>1096</v>
      </c>
      <c r="O5704" s="25" t="s">
        <v>55</v>
      </c>
      <c r="P5704" s="29" t="n">
        <v>42923</v>
      </c>
      <c r="Q5704" s="29" t="n">
        <v>42995</v>
      </c>
      <c r="R5704" s="28" t="n">
        <v>0</v>
      </c>
      <c r="S5704" s="28" t="n">
        <f aca="false">IF(O5704="Won",R5704,IF(O5704="Lost",0,N5704))</f>
        <v>0</v>
      </c>
      <c r="T5704" s="30" t="n">
        <f aca="false">IF(AND(P5704&lt;&gt;"",Q5704&lt;&gt;""),Q5704-P5704,"")</f>
        <v>72</v>
      </c>
      <c r="U5704" s="30" t="str">
        <f aca="false">IF(AND(O5704="Engaging",P5704&lt;&gt;""),'Leia-me'!$B$5-P5704,"")</f>
        <v/>
      </c>
      <c r="V5704" s="25" t="str">
        <f aca="false">IF(O5704&lt;&gt;"Engaging","",IF(U5704&lt;='Leia-me'!$B$6,"Saudável",IF(U5704&lt;='Leia-me'!$B$7,"Esfriando",IF(U5704&lt;='Leia-me'!$B$8,"Última chance","Zumbi"))))</f>
        <v/>
      </c>
      <c r="W5704" s="25" t="n">
        <f aca="false">IF(O5704="Won",1,IF(O5704="Lost",0,""))</f>
        <v>0</v>
      </c>
      <c r="Y5704" s="25" t="str">
        <f aca="false">IF(E5704="","Sim","")</f>
        <v/>
      </c>
    </row>
    <row r="5705" customFormat="false" ht="15" hidden="false" customHeight="false" outlineLevel="0" collapsed="false">
      <c r="A5705" s="25" t="s">
        <v>5968</v>
      </c>
      <c r="B5705" s="25" t="s">
        <v>84</v>
      </c>
      <c r="C5705" s="25" t="s">
        <v>93</v>
      </c>
      <c r="D5705" s="25" t="s">
        <v>97</v>
      </c>
      <c r="E5705" s="25" t="s">
        <v>1049</v>
      </c>
      <c r="F5705" s="25" t="s">
        <v>177</v>
      </c>
      <c r="G5705" s="26" t="n">
        <v>2022.14</v>
      </c>
      <c r="H5705" s="27" t="n">
        <v>5113</v>
      </c>
      <c r="I5705" s="25" t="s">
        <v>147</v>
      </c>
      <c r="K5705" s="25" t="n">
        <v>1998</v>
      </c>
      <c r="L5705" s="25" t="s">
        <v>1834</v>
      </c>
      <c r="M5705" s="25" t="s">
        <v>171</v>
      </c>
      <c r="N5705" s="28" t="n">
        <v>4821</v>
      </c>
      <c r="O5705" s="25" t="s">
        <v>55</v>
      </c>
      <c r="P5705" s="29" t="n">
        <v>42924</v>
      </c>
      <c r="Q5705" s="29" t="n">
        <v>42933</v>
      </c>
      <c r="R5705" s="28" t="n">
        <v>0</v>
      </c>
      <c r="S5705" s="28" t="n">
        <f aca="false">IF(O5705="Won",R5705,IF(O5705="Lost",0,N5705))</f>
        <v>0</v>
      </c>
      <c r="T5705" s="30" t="n">
        <f aca="false">IF(AND(P5705&lt;&gt;"",Q5705&lt;&gt;""),Q5705-P5705,"")</f>
        <v>9</v>
      </c>
      <c r="U5705" s="30" t="str">
        <f aca="false">IF(AND(O5705="Engaging",P5705&lt;&gt;""),'Leia-me'!$B$5-P5705,"")</f>
        <v/>
      </c>
      <c r="V5705" s="25" t="str">
        <f aca="false">IF(O5705&lt;&gt;"Engaging","",IF(U5705&lt;='Leia-me'!$B$6,"Saudável",IF(U5705&lt;='Leia-me'!$B$7,"Esfriando",IF(U5705&lt;='Leia-me'!$B$8,"Última chance","Zumbi"))))</f>
        <v/>
      </c>
      <c r="W5705" s="25" t="n">
        <f aca="false">IF(O5705="Won",1,IF(O5705="Lost",0,""))</f>
        <v>0</v>
      </c>
      <c r="X5705" s="25" t="s">
        <v>1835</v>
      </c>
      <c r="Y5705" s="25" t="str">
        <f aca="false">IF(E5705="","Sim","")</f>
        <v/>
      </c>
    </row>
    <row r="5706" customFormat="false" ht="15" hidden="false" customHeight="false" outlineLevel="0" collapsed="false">
      <c r="A5706" s="25" t="s">
        <v>5969</v>
      </c>
      <c r="B5706" s="25" t="s">
        <v>84</v>
      </c>
      <c r="C5706" s="25" t="s">
        <v>93</v>
      </c>
      <c r="D5706" s="25" t="s">
        <v>97</v>
      </c>
      <c r="E5706" s="25" t="s">
        <v>494</v>
      </c>
      <c r="F5706" s="25" t="s">
        <v>192</v>
      </c>
      <c r="G5706" s="26" t="n">
        <v>11698.03</v>
      </c>
      <c r="H5706" s="27" t="n">
        <v>34288</v>
      </c>
      <c r="I5706" s="25" t="s">
        <v>147</v>
      </c>
      <c r="K5706" s="25" t="n">
        <v>1982</v>
      </c>
      <c r="L5706" s="25" t="s">
        <v>1834</v>
      </c>
      <c r="M5706" s="25" t="s">
        <v>171</v>
      </c>
      <c r="N5706" s="28" t="n">
        <v>4821</v>
      </c>
      <c r="O5706" s="25" t="s">
        <v>54</v>
      </c>
      <c r="P5706" s="29" t="n">
        <v>42924</v>
      </c>
      <c r="Q5706" s="29" t="n">
        <v>42931</v>
      </c>
      <c r="R5706" s="28" t="n">
        <v>4530</v>
      </c>
      <c r="S5706" s="28" t="n">
        <f aca="false">IF(O5706="Won",R5706,IF(O5706="Lost",0,N5706))</f>
        <v>4530</v>
      </c>
      <c r="T5706" s="30" t="n">
        <f aca="false">IF(AND(P5706&lt;&gt;"",Q5706&lt;&gt;""),Q5706-P5706,"")</f>
        <v>7</v>
      </c>
      <c r="U5706" s="30" t="str">
        <f aca="false">IF(AND(O5706="Engaging",P5706&lt;&gt;""),'Leia-me'!$B$5-P5706,"")</f>
        <v/>
      </c>
      <c r="V5706" s="25" t="str">
        <f aca="false">IF(O5706&lt;&gt;"Engaging","",IF(U5706&lt;='Leia-me'!$B$6,"Saudável",IF(U5706&lt;='Leia-me'!$B$7,"Esfriando",IF(U5706&lt;='Leia-me'!$B$8,"Última chance","Zumbi"))))</f>
        <v/>
      </c>
      <c r="W5706" s="25" t="n">
        <f aca="false">IF(O5706="Won",1,IF(O5706="Lost",0,""))</f>
        <v>1</v>
      </c>
      <c r="X5706" s="25" t="s">
        <v>1835</v>
      </c>
      <c r="Y5706" s="25" t="str">
        <f aca="false">IF(E5706="","Sim","")</f>
        <v/>
      </c>
    </row>
    <row r="5707" customFormat="false" ht="15" hidden="false" customHeight="false" outlineLevel="0" collapsed="false">
      <c r="A5707" s="25" t="s">
        <v>5970</v>
      </c>
      <c r="B5707" s="25" t="s">
        <v>84</v>
      </c>
      <c r="C5707" s="25" t="s">
        <v>93</v>
      </c>
      <c r="D5707" s="25" t="s">
        <v>97</v>
      </c>
      <c r="E5707" s="25" t="s">
        <v>1690</v>
      </c>
      <c r="F5707" s="25" t="s">
        <v>211</v>
      </c>
      <c r="G5707" s="26" t="n">
        <v>2520.83</v>
      </c>
      <c r="H5707" s="27" t="n">
        <v>3502</v>
      </c>
      <c r="I5707" s="25" t="s">
        <v>147</v>
      </c>
      <c r="K5707" s="25" t="n">
        <v>1990</v>
      </c>
      <c r="L5707" s="25" t="s">
        <v>160</v>
      </c>
      <c r="M5707" s="25" t="s">
        <v>149</v>
      </c>
      <c r="N5707" s="28" t="n">
        <v>3393</v>
      </c>
      <c r="O5707" s="25" t="s">
        <v>55</v>
      </c>
      <c r="P5707" s="29" t="n">
        <v>42925</v>
      </c>
      <c r="Q5707" s="29" t="n">
        <v>42933</v>
      </c>
      <c r="R5707" s="28" t="n">
        <v>0</v>
      </c>
      <c r="S5707" s="28" t="n">
        <f aca="false">IF(O5707="Won",R5707,IF(O5707="Lost",0,N5707))</f>
        <v>0</v>
      </c>
      <c r="T5707" s="30" t="n">
        <f aca="false">IF(AND(P5707&lt;&gt;"",Q5707&lt;&gt;""),Q5707-P5707,"")</f>
        <v>8</v>
      </c>
      <c r="U5707" s="30" t="str">
        <f aca="false">IF(AND(O5707="Engaging",P5707&lt;&gt;""),'Leia-me'!$B$5-P5707,"")</f>
        <v/>
      </c>
      <c r="V5707" s="25" t="str">
        <f aca="false">IF(O5707&lt;&gt;"Engaging","",IF(U5707&lt;='Leia-me'!$B$6,"Saudável",IF(U5707&lt;='Leia-me'!$B$7,"Esfriando",IF(U5707&lt;='Leia-me'!$B$8,"Última chance","Zumbi"))))</f>
        <v/>
      </c>
      <c r="W5707" s="25" t="n">
        <f aca="false">IF(O5707="Won",1,IF(O5707="Lost",0,""))</f>
        <v>0</v>
      </c>
      <c r="Y5707" s="25" t="str">
        <f aca="false">IF(E5707="","Sim","")</f>
        <v/>
      </c>
    </row>
    <row r="5708" customFormat="false" ht="15" hidden="false" customHeight="false" outlineLevel="0" collapsed="false">
      <c r="A5708" s="25" t="s">
        <v>5971</v>
      </c>
      <c r="B5708" s="25" t="s">
        <v>84</v>
      </c>
      <c r="C5708" s="25" t="s">
        <v>93</v>
      </c>
      <c r="D5708" s="25" t="s">
        <v>97</v>
      </c>
      <c r="E5708" s="25" t="s">
        <v>1371</v>
      </c>
      <c r="F5708" s="25" t="s">
        <v>185</v>
      </c>
      <c r="G5708" s="26" t="n">
        <v>40.79</v>
      </c>
      <c r="H5708" s="27" t="n">
        <v>142</v>
      </c>
      <c r="I5708" s="25" t="s">
        <v>1372</v>
      </c>
      <c r="K5708" s="25" t="n">
        <v>2011</v>
      </c>
      <c r="L5708" s="25" t="s">
        <v>170</v>
      </c>
      <c r="M5708" s="25" t="s">
        <v>171</v>
      </c>
      <c r="N5708" s="28" t="n">
        <v>1096</v>
      </c>
      <c r="O5708" s="25" t="s">
        <v>55</v>
      </c>
      <c r="P5708" s="29" t="n">
        <v>42926</v>
      </c>
      <c r="Q5708" s="29" t="n">
        <v>42934</v>
      </c>
      <c r="R5708" s="28" t="n">
        <v>0</v>
      </c>
      <c r="S5708" s="28" t="n">
        <f aca="false">IF(O5708="Won",R5708,IF(O5708="Lost",0,N5708))</f>
        <v>0</v>
      </c>
      <c r="T5708" s="30" t="n">
        <f aca="false">IF(AND(P5708&lt;&gt;"",Q5708&lt;&gt;""),Q5708-P5708,"")</f>
        <v>8</v>
      </c>
      <c r="U5708" s="30" t="str">
        <f aca="false">IF(AND(O5708="Engaging",P5708&lt;&gt;""),'Leia-me'!$B$5-P5708,"")</f>
        <v/>
      </c>
      <c r="V5708" s="25" t="str">
        <f aca="false">IF(O5708&lt;&gt;"Engaging","",IF(U5708&lt;='Leia-me'!$B$6,"Saudável",IF(U5708&lt;='Leia-me'!$B$7,"Esfriando",IF(U5708&lt;='Leia-me'!$B$8,"Última chance","Zumbi"))))</f>
        <v/>
      </c>
      <c r="W5708" s="25" t="n">
        <f aca="false">IF(O5708="Won",1,IF(O5708="Lost",0,""))</f>
        <v>0</v>
      </c>
      <c r="Y5708" s="25" t="str">
        <f aca="false">IF(E5708="","Sim","")</f>
        <v/>
      </c>
    </row>
    <row r="5709" customFormat="false" ht="15" hidden="false" customHeight="false" outlineLevel="0" collapsed="false">
      <c r="A5709" s="25" t="s">
        <v>5972</v>
      </c>
      <c r="B5709" s="25" t="s">
        <v>84</v>
      </c>
      <c r="C5709" s="25" t="s">
        <v>93</v>
      </c>
      <c r="D5709" s="25" t="s">
        <v>97</v>
      </c>
      <c r="E5709" s="25" t="s">
        <v>463</v>
      </c>
      <c r="F5709" s="25" t="s">
        <v>211</v>
      </c>
      <c r="G5709" s="26" t="n">
        <v>2261.05</v>
      </c>
      <c r="H5709" s="27" t="n">
        <v>3851</v>
      </c>
      <c r="I5709" s="25" t="s">
        <v>147</v>
      </c>
      <c r="K5709" s="25" t="n">
        <v>2005</v>
      </c>
      <c r="L5709" s="25" t="s">
        <v>148</v>
      </c>
      <c r="M5709" s="25" t="s">
        <v>149</v>
      </c>
      <c r="N5709" s="28" t="n">
        <v>55</v>
      </c>
      <c r="O5709" s="25" t="s">
        <v>54</v>
      </c>
      <c r="P5709" s="29" t="n">
        <v>42926</v>
      </c>
      <c r="Q5709" s="29" t="n">
        <v>42933</v>
      </c>
      <c r="R5709" s="28" t="n">
        <v>54</v>
      </c>
      <c r="S5709" s="28" t="n">
        <f aca="false">IF(O5709="Won",R5709,IF(O5709="Lost",0,N5709))</f>
        <v>54</v>
      </c>
      <c r="T5709" s="30" t="n">
        <f aca="false">IF(AND(P5709&lt;&gt;"",Q5709&lt;&gt;""),Q5709-P5709,"")</f>
        <v>7</v>
      </c>
      <c r="U5709" s="30" t="str">
        <f aca="false">IF(AND(O5709="Engaging",P5709&lt;&gt;""),'Leia-me'!$B$5-P5709,"")</f>
        <v/>
      </c>
      <c r="V5709" s="25" t="str">
        <f aca="false">IF(O5709&lt;&gt;"Engaging","",IF(U5709&lt;='Leia-me'!$B$6,"Saudável",IF(U5709&lt;='Leia-me'!$B$7,"Esfriando",IF(U5709&lt;='Leia-me'!$B$8,"Última chance","Zumbi"))))</f>
        <v/>
      </c>
      <c r="W5709" s="25" t="n">
        <f aca="false">IF(O5709="Won",1,IF(O5709="Lost",0,""))</f>
        <v>1</v>
      </c>
      <c r="Y5709" s="25" t="str">
        <f aca="false">IF(E5709="","Sim","")</f>
        <v/>
      </c>
    </row>
    <row r="5710" customFormat="false" ht="15" hidden="false" customHeight="false" outlineLevel="0" collapsed="false">
      <c r="A5710" s="25" t="s">
        <v>5973</v>
      </c>
      <c r="B5710" s="25" t="s">
        <v>84</v>
      </c>
      <c r="C5710" s="25" t="s">
        <v>93</v>
      </c>
      <c r="D5710" s="25" t="s">
        <v>97</v>
      </c>
      <c r="E5710" s="25" t="s">
        <v>1158</v>
      </c>
      <c r="F5710" s="25" t="s">
        <v>185</v>
      </c>
      <c r="G5710" s="26" t="n">
        <v>7708.38</v>
      </c>
      <c r="H5710" s="27" t="n">
        <v>13756</v>
      </c>
      <c r="I5710" s="25" t="s">
        <v>147</v>
      </c>
      <c r="K5710" s="25" t="n">
        <v>1980</v>
      </c>
      <c r="L5710" s="25" t="s">
        <v>170</v>
      </c>
      <c r="M5710" s="25" t="s">
        <v>171</v>
      </c>
      <c r="N5710" s="28" t="n">
        <v>1096</v>
      </c>
      <c r="O5710" s="25" t="s">
        <v>54</v>
      </c>
      <c r="P5710" s="29" t="n">
        <v>42927</v>
      </c>
      <c r="Q5710" s="29" t="n">
        <v>42936</v>
      </c>
      <c r="R5710" s="28" t="n">
        <v>1076</v>
      </c>
      <c r="S5710" s="28" t="n">
        <f aca="false">IF(O5710="Won",R5710,IF(O5710="Lost",0,N5710))</f>
        <v>1076</v>
      </c>
      <c r="T5710" s="30" t="n">
        <f aca="false">IF(AND(P5710&lt;&gt;"",Q5710&lt;&gt;""),Q5710-P5710,"")</f>
        <v>9</v>
      </c>
      <c r="U5710" s="30" t="str">
        <f aca="false">IF(AND(O5710="Engaging",P5710&lt;&gt;""),'Leia-me'!$B$5-P5710,"")</f>
        <v/>
      </c>
      <c r="V5710" s="25" t="str">
        <f aca="false">IF(O5710&lt;&gt;"Engaging","",IF(U5710&lt;='Leia-me'!$B$6,"Saudável",IF(U5710&lt;='Leia-me'!$B$7,"Esfriando",IF(U5710&lt;='Leia-me'!$B$8,"Última chance","Zumbi"))))</f>
        <v/>
      </c>
      <c r="W5710" s="25" t="n">
        <f aca="false">IF(O5710="Won",1,IF(O5710="Lost",0,""))</f>
        <v>1</v>
      </c>
      <c r="Y5710" s="25" t="str">
        <f aca="false">IF(E5710="","Sim","")</f>
        <v/>
      </c>
    </row>
    <row r="5711" customFormat="false" ht="15" hidden="false" customHeight="false" outlineLevel="0" collapsed="false">
      <c r="A5711" s="25" t="s">
        <v>5974</v>
      </c>
      <c r="B5711" s="25" t="s">
        <v>84</v>
      </c>
      <c r="C5711" s="25" t="s">
        <v>93</v>
      </c>
      <c r="D5711" s="25" t="s">
        <v>97</v>
      </c>
      <c r="E5711" s="25" t="s">
        <v>421</v>
      </c>
      <c r="F5711" s="25" t="s">
        <v>146</v>
      </c>
      <c r="G5711" s="26" t="n">
        <v>2818.38</v>
      </c>
      <c r="H5711" s="27" t="n">
        <v>6290</v>
      </c>
      <c r="I5711" s="25" t="s">
        <v>147</v>
      </c>
      <c r="K5711" s="25" t="n">
        <v>1994</v>
      </c>
      <c r="L5711" s="25" t="s">
        <v>1834</v>
      </c>
      <c r="M5711" s="25" t="s">
        <v>171</v>
      </c>
      <c r="N5711" s="28" t="n">
        <v>4821</v>
      </c>
      <c r="O5711" s="25" t="s">
        <v>55</v>
      </c>
      <c r="P5711" s="29" t="n">
        <v>42928</v>
      </c>
      <c r="Q5711" s="29" t="n">
        <v>42930</v>
      </c>
      <c r="R5711" s="28" t="n">
        <v>0</v>
      </c>
      <c r="S5711" s="28" t="n">
        <f aca="false">IF(O5711="Won",R5711,IF(O5711="Lost",0,N5711))</f>
        <v>0</v>
      </c>
      <c r="T5711" s="30" t="n">
        <f aca="false">IF(AND(P5711&lt;&gt;"",Q5711&lt;&gt;""),Q5711-P5711,"")</f>
        <v>2</v>
      </c>
      <c r="U5711" s="30" t="str">
        <f aca="false">IF(AND(O5711="Engaging",P5711&lt;&gt;""),'Leia-me'!$B$5-P5711,"")</f>
        <v/>
      </c>
      <c r="V5711" s="25" t="str">
        <f aca="false">IF(O5711&lt;&gt;"Engaging","",IF(U5711&lt;='Leia-me'!$B$6,"Saudável",IF(U5711&lt;='Leia-me'!$B$7,"Esfriando",IF(U5711&lt;='Leia-me'!$B$8,"Última chance","Zumbi"))))</f>
        <v/>
      </c>
      <c r="W5711" s="25" t="n">
        <f aca="false">IF(O5711="Won",1,IF(O5711="Lost",0,""))</f>
        <v>0</v>
      </c>
      <c r="X5711" s="25" t="s">
        <v>1835</v>
      </c>
      <c r="Y5711" s="25" t="str">
        <f aca="false">IF(E5711="","Sim","")</f>
        <v/>
      </c>
    </row>
    <row r="5712" customFormat="false" ht="15" hidden="false" customHeight="false" outlineLevel="0" collapsed="false">
      <c r="A5712" s="25" t="s">
        <v>5975</v>
      </c>
      <c r="B5712" s="25" t="s">
        <v>84</v>
      </c>
      <c r="C5712" s="25" t="s">
        <v>93</v>
      </c>
      <c r="D5712" s="25" t="s">
        <v>97</v>
      </c>
      <c r="E5712" s="25" t="s">
        <v>421</v>
      </c>
      <c r="F5712" s="25" t="s">
        <v>146</v>
      </c>
      <c r="G5712" s="26" t="n">
        <v>2818.38</v>
      </c>
      <c r="H5712" s="27" t="n">
        <v>6290</v>
      </c>
      <c r="I5712" s="25" t="s">
        <v>147</v>
      </c>
      <c r="K5712" s="25" t="n">
        <v>1994</v>
      </c>
      <c r="L5712" s="25" t="s">
        <v>178</v>
      </c>
      <c r="M5712" s="25" t="s">
        <v>171</v>
      </c>
      <c r="N5712" s="28" t="n">
        <v>5482</v>
      </c>
      <c r="O5712" s="25" t="s">
        <v>54</v>
      </c>
      <c r="P5712" s="29" t="n">
        <v>42928</v>
      </c>
      <c r="Q5712" s="29" t="n">
        <v>42934</v>
      </c>
      <c r="R5712" s="28" t="n">
        <v>5538</v>
      </c>
      <c r="S5712" s="28" t="n">
        <f aca="false">IF(O5712="Won",R5712,IF(O5712="Lost",0,N5712))</f>
        <v>5538</v>
      </c>
      <c r="T5712" s="30" t="n">
        <f aca="false">IF(AND(P5712&lt;&gt;"",Q5712&lt;&gt;""),Q5712-P5712,"")</f>
        <v>6</v>
      </c>
      <c r="U5712" s="30" t="str">
        <f aca="false">IF(AND(O5712="Engaging",P5712&lt;&gt;""),'Leia-me'!$B$5-P5712,"")</f>
        <v/>
      </c>
      <c r="V5712" s="25" t="str">
        <f aca="false">IF(O5712&lt;&gt;"Engaging","",IF(U5712&lt;='Leia-me'!$B$6,"Saudável",IF(U5712&lt;='Leia-me'!$B$7,"Esfriando",IF(U5712&lt;='Leia-me'!$B$8,"Última chance","Zumbi"))))</f>
        <v/>
      </c>
      <c r="W5712" s="25" t="n">
        <f aca="false">IF(O5712="Won",1,IF(O5712="Lost",0,""))</f>
        <v>1</v>
      </c>
      <c r="Y5712" s="25" t="str">
        <f aca="false">IF(E5712="","Sim","")</f>
        <v/>
      </c>
    </row>
    <row r="5713" customFormat="false" ht="15" hidden="false" customHeight="false" outlineLevel="0" collapsed="false">
      <c r="A5713" s="25" t="s">
        <v>5976</v>
      </c>
      <c r="B5713" s="25" t="s">
        <v>84</v>
      </c>
      <c r="C5713" s="25" t="s">
        <v>93</v>
      </c>
      <c r="D5713" s="25" t="s">
        <v>97</v>
      </c>
      <c r="E5713" s="25" t="s">
        <v>663</v>
      </c>
      <c r="F5713" s="25" t="s">
        <v>146</v>
      </c>
      <c r="G5713" s="26" t="n">
        <v>326.82</v>
      </c>
      <c r="H5713" s="27" t="n">
        <v>1016</v>
      </c>
      <c r="I5713" s="25" t="s">
        <v>147</v>
      </c>
      <c r="K5713" s="25" t="n">
        <v>1991</v>
      </c>
      <c r="L5713" s="25" t="s">
        <v>186</v>
      </c>
      <c r="M5713" s="25" t="s">
        <v>171</v>
      </c>
      <c r="N5713" s="28" t="n">
        <v>550</v>
      </c>
      <c r="O5713" s="25" t="s">
        <v>55</v>
      </c>
      <c r="P5713" s="29" t="n">
        <v>42929</v>
      </c>
      <c r="Q5713" s="29" t="n">
        <v>42937</v>
      </c>
      <c r="R5713" s="28" t="n">
        <v>0</v>
      </c>
      <c r="S5713" s="28" t="n">
        <f aca="false">IF(O5713="Won",R5713,IF(O5713="Lost",0,N5713))</f>
        <v>0</v>
      </c>
      <c r="T5713" s="30" t="n">
        <f aca="false">IF(AND(P5713&lt;&gt;"",Q5713&lt;&gt;""),Q5713-P5713,"")</f>
        <v>8</v>
      </c>
      <c r="U5713" s="30" t="str">
        <f aca="false">IF(AND(O5713="Engaging",P5713&lt;&gt;""),'Leia-me'!$B$5-P5713,"")</f>
        <v/>
      </c>
      <c r="V5713" s="25" t="str">
        <f aca="false">IF(O5713&lt;&gt;"Engaging","",IF(U5713&lt;='Leia-me'!$B$6,"Saudável",IF(U5713&lt;='Leia-me'!$B$7,"Esfriando",IF(U5713&lt;='Leia-me'!$B$8,"Última chance","Zumbi"))))</f>
        <v/>
      </c>
      <c r="W5713" s="25" t="n">
        <f aca="false">IF(O5713="Won",1,IF(O5713="Lost",0,""))</f>
        <v>0</v>
      </c>
      <c r="Y5713" s="25" t="str">
        <f aca="false">IF(E5713="","Sim","")</f>
        <v/>
      </c>
    </row>
    <row r="5714" customFormat="false" ht="15" hidden="false" customHeight="false" outlineLevel="0" collapsed="false">
      <c r="A5714" s="25" t="s">
        <v>5977</v>
      </c>
      <c r="B5714" s="25" t="s">
        <v>84</v>
      </c>
      <c r="C5714" s="25" t="s">
        <v>93</v>
      </c>
      <c r="D5714" s="25" t="s">
        <v>97</v>
      </c>
      <c r="E5714" s="25" t="s">
        <v>639</v>
      </c>
      <c r="F5714" s="25" t="s">
        <v>211</v>
      </c>
      <c r="G5714" s="26" t="n">
        <v>1419.98</v>
      </c>
      <c r="H5714" s="27" t="n">
        <v>4018</v>
      </c>
      <c r="I5714" s="25" t="s">
        <v>147</v>
      </c>
      <c r="K5714" s="25" t="n">
        <v>2003</v>
      </c>
      <c r="L5714" s="25" t="s">
        <v>170</v>
      </c>
      <c r="M5714" s="25" t="s">
        <v>171</v>
      </c>
      <c r="N5714" s="28" t="n">
        <v>1096</v>
      </c>
      <c r="O5714" s="25" t="s">
        <v>54</v>
      </c>
      <c r="P5714" s="29" t="n">
        <v>42929</v>
      </c>
      <c r="Q5714" s="29" t="n">
        <v>42948</v>
      </c>
      <c r="R5714" s="28" t="n">
        <v>1319</v>
      </c>
      <c r="S5714" s="28" t="n">
        <f aca="false">IF(O5714="Won",R5714,IF(O5714="Lost",0,N5714))</f>
        <v>1319</v>
      </c>
      <c r="T5714" s="30" t="n">
        <f aca="false">IF(AND(P5714&lt;&gt;"",Q5714&lt;&gt;""),Q5714-P5714,"")</f>
        <v>19</v>
      </c>
      <c r="U5714" s="30" t="str">
        <f aca="false">IF(AND(O5714="Engaging",P5714&lt;&gt;""),'Leia-me'!$B$5-P5714,"")</f>
        <v/>
      </c>
      <c r="V5714" s="25" t="str">
        <f aca="false">IF(O5714&lt;&gt;"Engaging","",IF(U5714&lt;='Leia-me'!$B$6,"Saudável",IF(U5714&lt;='Leia-me'!$B$7,"Esfriando",IF(U5714&lt;='Leia-me'!$B$8,"Última chance","Zumbi"))))</f>
        <v/>
      </c>
      <c r="W5714" s="25" t="n">
        <f aca="false">IF(O5714="Won",1,IF(O5714="Lost",0,""))</f>
        <v>1</v>
      </c>
      <c r="Y5714" s="25" t="str">
        <f aca="false">IF(E5714="","Sim","")</f>
        <v/>
      </c>
    </row>
    <row r="5715" customFormat="false" ht="15" hidden="false" customHeight="false" outlineLevel="0" collapsed="false">
      <c r="A5715" s="25" t="s">
        <v>5978</v>
      </c>
      <c r="B5715" s="25" t="s">
        <v>84</v>
      </c>
      <c r="C5715" s="25" t="s">
        <v>93</v>
      </c>
      <c r="D5715" s="25" t="s">
        <v>97</v>
      </c>
      <c r="E5715" s="25" t="s">
        <v>445</v>
      </c>
      <c r="F5715" s="25" t="s">
        <v>192</v>
      </c>
      <c r="G5715" s="26" t="n">
        <v>987.39</v>
      </c>
      <c r="H5715" s="27" t="n">
        <v>2253</v>
      </c>
      <c r="I5715" s="25" t="s">
        <v>147</v>
      </c>
      <c r="K5715" s="25" t="n">
        <v>2002</v>
      </c>
      <c r="L5715" s="25" t="s">
        <v>1834</v>
      </c>
      <c r="M5715" s="25" t="s">
        <v>171</v>
      </c>
      <c r="N5715" s="28" t="n">
        <v>4821</v>
      </c>
      <c r="O5715" s="25" t="s">
        <v>54</v>
      </c>
      <c r="P5715" s="29" t="n">
        <v>42929</v>
      </c>
      <c r="Q5715" s="29" t="n">
        <v>42938</v>
      </c>
      <c r="R5715" s="28" t="n">
        <v>5873</v>
      </c>
      <c r="S5715" s="28" t="n">
        <f aca="false">IF(O5715="Won",R5715,IF(O5715="Lost",0,N5715))</f>
        <v>5873</v>
      </c>
      <c r="T5715" s="30" t="n">
        <f aca="false">IF(AND(P5715&lt;&gt;"",Q5715&lt;&gt;""),Q5715-P5715,"")</f>
        <v>9</v>
      </c>
      <c r="U5715" s="30" t="str">
        <f aca="false">IF(AND(O5715="Engaging",P5715&lt;&gt;""),'Leia-me'!$B$5-P5715,"")</f>
        <v/>
      </c>
      <c r="V5715" s="25" t="str">
        <f aca="false">IF(O5715&lt;&gt;"Engaging","",IF(U5715&lt;='Leia-me'!$B$6,"Saudável",IF(U5715&lt;='Leia-me'!$B$7,"Esfriando",IF(U5715&lt;='Leia-me'!$B$8,"Última chance","Zumbi"))))</f>
        <v/>
      </c>
      <c r="W5715" s="25" t="n">
        <f aca="false">IF(O5715="Won",1,IF(O5715="Lost",0,""))</f>
        <v>1</v>
      </c>
      <c r="X5715" s="25" t="s">
        <v>1835</v>
      </c>
      <c r="Y5715" s="25" t="str">
        <f aca="false">IF(E5715="","Sim","")</f>
        <v/>
      </c>
    </row>
    <row r="5716" customFormat="false" ht="15" hidden="false" customHeight="false" outlineLevel="0" collapsed="false">
      <c r="A5716" s="25" t="s">
        <v>5979</v>
      </c>
      <c r="B5716" s="25" t="s">
        <v>84</v>
      </c>
      <c r="C5716" s="25" t="s">
        <v>93</v>
      </c>
      <c r="D5716" s="25" t="s">
        <v>97</v>
      </c>
      <c r="E5716" s="25" t="s">
        <v>1640</v>
      </c>
      <c r="F5716" s="25" t="s">
        <v>211</v>
      </c>
      <c r="G5716" s="26" t="n">
        <v>71.12</v>
      </c>
      <c r="H5716" s="27" t="n">
        <v>144</v>
      </c>
      <c r="I5716" s="25" t="s">
        <v>147</v>
      </c>
      <c r="K5716" s="25" t="n">
        <v>2010</v>
      </c>
      <c r="L5716" s="25" t="s">
        <v>170</v>
      </c>
      <c r="M5716" s="25" t="s">
        <v>171</v>
      </c>
      <c r="N5716" s="28" t="n">
        <v>1096</v>
      </c>
      <c r="O5716" s="25" t="s">
        <v>54</v>
      </c>
      <c r="P5716" s="29" t="n">
        <v>42930</v>
      </c>
      <c r="Q5716" s="29" t="n">
        <v>42931</v>
      </c>
      <c r="R5716" s="28" t="n">
        <v>1029</v>
      </c>
      <c r="S5716" s="28" t="n">
        <f aca="false">IF(O5716="Won",R5716,IF(O5716="Lost",0,N5716))</f>
        <v>1029</v>
      </c>
      <c r="T5716" s="30" t="n">
        <f aca="false">IF(AND(P5716&lt;&gt;"",Q5716&lt;&gt;""),Q5716-P5716,"")</f>
        <v>1</v>
      </c>
      <c r="U5716" s="30" t="str">
        <f aca="false">IF(AND(O5716="Engaging",P5716&lt;&gt;""),'Leia-me'!$B$5-P5716,"")</f>
        <v/>
      </c>
      <c r="V5716" s="25" t="str">
        <f aca="false">IF(O5716&lt;&gt;"Engaging","",IF(U5716&lt;='Leia-me'!$B$6,"Saudável",IF(U5716&lt;='Leia-me'!$B$7,"Esfriando",IF(U5716&lt;='Leia-me'!$B$8,"Última chance","Zumbi"))))</f>
        <v/>
      </c>
      <c r="W5716" s="25" t="n">
        <f aca="false">IF(O5716="Won",1,IF(O5716="Lost",0,""))</f>
        <v>1</v>
      </c>
      <c r="Y5716" s="25" t="str">
        <f aca="false">IF(E5716="","Sim","")</f>
        <v/>
      </c>
    </row>
    <row r="5717" customFormat="false" ht="15" hidden="false" customHeight="false" outlineLevel="0" collapsed="false">
      <c r="A5717" s="25" t="s">
        <v>5980</v>
      </c>
      <c r="B5717" s="25" t="s">
        <v>84</v>
      </c>
      <c r="C5717" s="25" t="s">
        <v>93</v>
      </c>
      <c r="D5717" s="25" t="s">
        <v>97</v>
      </c>
      <c r="E5717" s="25" t="s">
        <v>463</v>
      </c>
      <c r="F5717" s="25" t="s">
        <v>211</v>
      </c>
      <c r="G5717" s="26" t="n">
        <v>2261.05</v>
      </c>
      <c r="H5717" s="27" t="n">
        <v>3851</v>
      </c>
      <c r="I5717" s="25" t="s">
        <v>147</v>
      </c>
      <c r="K5717" s="25" t="n">
        <v>2005</v>
      </c>
      <c r="L5717" s="25" t="s">
        <v>178</v>
      </c>
      <c r="M5717" s="25" t="s">
        <v>171</v>
      </c>
      <c r="N5717" s="28" t="n">
        <v>5482</v>
      </c>
      <c r="O5717" s="25" t="s">
        <v>55</v>
      </c>
      <c r="P5717" s="29" t="n">
        <v>42931</v>
      </c>
      <c r="Q5717" s="29" t="n">
        <v>42943</v>
      </c>
      <c r="R5717" s="28" t="n">
        <v>0</v>
      </c>
      <c r="S5717" s="28" t="n">
        <f aca="false">IF(O5717="Won",R5717,IF(O5717="Lost",0,N5717))</f>
        <v>0</v>
      </c>
      <c r="T5717" s="30" t="n">
        <f aca="false">IF(AND(P5717&lt;&gt;"",Q5717&lt;&gt;""),Q5717-P5717,"")</f>
        <v>12</v>
      </c>
      <c r="U5717" s="30" t="str">
        <f aca="false">IF(AND(O5717="Engaging",P5717&lt;&gt;""),'Leia-me'!$B$5-P5717,"")</f>
        <v/>
      </c>
      <c r="V5717" s="25" t="str">
        <f aca="false">IF(O5717&lt;&gt;"Engaging","",IF(U5717&lt;='Leia-me'!$B$6,"Saudável",IF(U5717&lt;='Leia-me'!$B$7,"Esfriando",IF(U5717&lt;='Leia-me'!$B$8,"Última chance","Zumbi"))))</f>
        <v/>
      </c>
      <c r="W5717" s="25" t="n">
        <f aca="false">IF(O5717="Won",1,IF(O5717="Lost",0,""))</f>
        <v>0</v>
      </c>
      <c r="Y5717" s="25" t="str">
        <f aca="false">IF(E5717="","Sim","")</f>
        <v/>
      </c>
    </row>
    <row r="5718" customFormat="false" ht="15" hidden="false" customHeight="false" outlineLevel="0" collapsed="false">
      <c r="A5718" s="25" t="s">
        <v>5981</v>
      </c>
      <c r="B5718" s="25" t="s">
        <v>84</v>
      </c>
      <c r="C5718" s="25" t="s">
        <v>93</v>
      </c>
      <c r="D5718" s="25" t="s">
        <v>97</v>
      </c>
      <c r="E5718" s="25" t="s">
        <v>484</v>
      </c>
      <c r="F5718" s="25" t="s">
        <v>211</v>
      </c>
      <c r="G5718" s="26" t="n">
        <v>5158.71</v>
      </c>
      <c r="H5718" s="27" t="n">
        <v>17479</v>
      </c>
      <c r="I5718" s="25" t="s">
        <v>485</v>
      </c>
      <c r="K5718" s="25" t="n">
        <v>1995</v>
      </c>
      <c r="L5718" s="25" t="s">
        <v>186</v>
      </c>
      <c r="M5718" s="25" t="s">
        <v>171</v>
      </c>
      <c r="N5718" s="28" t="n">
        <v>550</v>
      </c>
      <c r="O5718" s="25" t="s">
        <v>54</v>
      </c>
      <c r="P5718" s="29" t="n">
        <v>42931</v>
      </c>
      <c r="Q5718" s="29" t="n">
        <v>42932</v>
      </c>
      <c r="R5718" s="28" t="n">
        <v>555</v>
      </c>
      <c r="S5718" s="28" t="n">
        <f aca="false">IF(O5718="Won",R5718,IF(O5718="Lost",0,N5718))</f>
        <v>555</v>
      </c>
      <c r="T5718" s="30" t="n">
        <f aca="false">IF(AND(P5718&lt;&gt;"",Q5718&lt;&gt;""),Q5718-P5718,"")</f>
        <v>1</v>
      </c>
      <c r="U5718" s="30" t="str">
        <f aca="false">IF(AND(O5718="Engaging",P5718&lt;&gt;""),'Leia-me'!$B$5-P5718,"")</f>
        <v/>
      </c>
      <c r="V5718" s="25" t="str">
        <f aca="false">IF(O5718&lt;&gt;"Engaging","",IF(U5718&lt;='Leia-me'!$B$6,"Saudável",IF(U5718&lt;='Leia-me'!$B$7,"Esfriando",IF(U5718&lt;='Leia-me'!$B$8,"Última chance","Zumbi"))))</f>
        <v/>
      </c>
      <c r="W5718" s="25" t="n">
        <f aca="false">IF(O5718="Won",1,IF(O5718="Lost",0,""))</f>
        <v>1</v>
      </c>
      <c r="Y5718" s="25" t="str">
        <f aca="false">IF(E5718="","Sim","")</f>
        <v/>
      </c>
    </row>
    <row r="5719" customFormat="false" ht="15" hidden="false" customHeight="false" outlineLevel="0" collapsed="false">
      <c r="A5719" s="25" t="s">
        <v>5982</v>
      </c>
      <c r="B5719" s="25" t="s">
        <v>84</v>
      </c>
      <c r="C5719" s="25" t="s">
        <v>93</v>
      </c>
      <c r="D5719" s="25" t="s">
        <v>97</v>
      </c>
      <c r="E5719" s="25" t="s">
        <v>661</v>
      </c>
      <c r="F5719" s="25" t="s">
        <v>146</v>
      </c>
      <c r="G5719" s="26" t="n">
        <v>251.41</v>
      </c>
      <c r="H5719" s="27" t="n">
        <v>495</v>
      </c>
      <c r="I5719" s="25" t="s">
        <v>147</v>
      </c>
      <c r="K5719" s="25" t="n">
        <v>1999</v>
      </c>
      <c r="L5719" s="25" t="s">
        <v>1834</v>
      </c>
      <c r="M5719" s="25" t="s">
        <v>171</v>
      </c>
      <c r="N5719" s="28" t="n">
        <v>4821</v>
      </c>
      <c r="O5719" s="25" t="s">
        <v>54</v>
      </c>
      <c r="P5719" s="29" t="n">
        <v>42933</v>
      </c>
      <c r="Q5719" s="29" t="n">
        <v>43056</v>
      </c>
      <c r="R5719" s="28" t="n">
        <v>5452</v>
      </c>
      <c r="S5719" s="28" t="n">
        <f aca="false">IF(O5719="Won",R5719,IF(O5719="Lost",0,N5719))</f>
        <v>5452</v>
      </c>
      <c r="T5719" s="30" t="n">
        <f aca="false">IF(AND(P5719&lt;&gt;"",Q5719&lt;&gt;""),Q5719-P5719,"")</f>
        <v>123</v>
      </c>
      <c r="U5719" s="30" t="str">
        <f aca="false">IF(AND(O5719="Engaging",P5719&lt;&gt;""),'Leia-me'!$B$5-P5719,"")</f>
        <v/>
      </c>
      <c r="V5719" s="25" t="str">
        <f aca="false">IF(O5719&lt;&gt;"Engaging","",IF(U5719&lt;='Leia-me'!$B$6,"Saudável",IF(U5719&lt;='Leia-me'!$B$7,"Esfriando",IF(U5719&lt;='Leia-me'!$B$8,"Última chance","Zumbi"))))</f>
        <v/>
      </c>
      <c r="W5719" s="25" t="n">
        <f aca="false">IF(O5719="Won",1,IF(O5719="Lost",0,""))</f>
        <v>1</v>
      </c>
      <c r="X5719" s="25" t="s">
        <v>1835</v>
      </c>
      <c r="Y5719" s="25" t="str">
        <f aca="false">IF(E5719="","Sim","")</f>
        <v/>
      </c>
    </row>
    <row r="5720" customFormat="false" ht="15" hidden="false" customHeight="false" outlineLevel="0" collapsed="false">
      <c r="A5720" s="25" t="s">
        <v>5983</v>
      </c>
      <c r="B5720" s="25" t="s">
        <v>84</v>
      </c>
      <c r="C5720" s="25" t="s">
        <v>93</v>
      </c>
      <c r="D5720" s="25" t="s">
        <v>97</v>
      </c>
      <c r="E5720" s="25" t="s">
        <v>1671</v>
      </c>
      <c r="F5720" s="25" t="s">
        <v>168</v>
      </c>
      <c r="G5720" s="26" t="n">
        <v>3027.46</v>
      </c>
      <c r="H5720" s="27" t="n">
        <v>9516</v>
      </c>
      <c r="I5720" s="25" t="s">
        <v>1672</v>
      </c>
      <c r="K5720" s="25" t="n">
        <v>1984</v>
      </c>
      <c r="L5720" s="25" t="s">
        <v>170</v>
      </c>
      <c r="M5720" s="25" t="s">
        <v>171</v>
      </c>
      <c r="N5720" s="28" t="n">
        <v>1096</v>
      </c>
      <c r="O5720" s="25" t="s">
        <v>55</v>
      </c>
      <c r="P5720" s="29" t="n">
        <v>42936</v>
      </c>
      <c r="Q5720" s="29" t="n">
        <v>42938</v>
      </c>
      <c r="R5720" s="28" t="n">
        <v>0</v>
      </c>
      <c r="S5720" s="28" t="n">
        <f aca="false">IF(O5720="Won",R5720,IF(O5720="Lost",0,N5720))</f>
        <v>0</v>
      </c>
      <c r="T5720" s="30" t="n">
        <f aca="false">IF(AND(P5720&lt;&gt;"",Q5720&lt;&gt;""),Q5720-P5720,"")</f>
        <v>2</v>
      </c>
      <c r="U5720" s="30" t="str">
        <f aca="false">IF(AND(O5720="Engaging",P5720&lt;&gt;""),'Leia-me'!$B$5-P5720,"")</f>
        <v/>
      </c>
      <c r="V5720" s="25" t="str">
        <f aca="false">IF(O5720&lt;&gt;"Engaging","",IF(U5720&lt;='Leia-me'!$B$6,"Saudável",IF(U5720&lt;='Leia-me'!$B$7,"Esfriando",IF(U5720&lt;='Leia-me'!$B$8,"Última chance","Zumbi"))))</f>
        <v/>
      </c>
      <c r="W5720" s="25" t="n">
        <f aca="false">IF(O5720="Won",1,IF(O5720="Lost",0,""))</f>
        <v>0</v>
      </c>
      <c r="Y5720" s="25" t="str">
        <f aca="false">IF(E5720="","Sim","")</f>
        <v/>
      </c>
    </row>
    <row r="5721" customFormat="false" ht="15" hidden="false" customHeight="false" outlineLevel="0" collapsed="false">
      <c r="A5721" s="25" t="s">
        <v>5984</v>
      </c>
      <c r="B5721" s="25" t="s">
        <v>84</v>
      </c>
      <c r="C5721" s="25" t="s">
        <v>93</v>
      </c>
      <c r="D5721" s="25" t="s">
        <v>97</v>
      </c>
      <c r="E5721" s="25" t="s">
        <v>639</v>
      </c>
      <c r="F5721" s="25" t="s">
        <v>211</v>
      </c>
      <c r="G5721" s="26" t="n">
        <v>1419.98</v>
      </c>
      <c r="H5721" s="27" t="n">
        <v>4018</v>
      </c>
      <c r="I5721" s="25" t="s">
        <v>147</v>
      </c>
      <c r="K5721" s="25" t="n">
        <v>2003</v>
      </c>
      <c r="L5721" s="25" t="s">
        <v>178</v>
      </c>
      <c r="M5721" s="25" t="s">
        <v>171</v>
      </c>
      <c r="N5721" s="28" t="n">
        <v>5482</v>
      </c>
      <c r="O5721" s="25" t="s">
        <v>55</v>
      </c>
      <c r="P5721" s="29" t="n">
        <v>42936</v>
      </c>
      <c r="Q5721" s="29" t="n">
        <v>42946</v>
      </c>
      <c r="R5721" s="28" t="n">
        <v>0</v>
      </c>
      <c r="S5721" s="28" t="n">
        <f aca="false">IF(O5721="Won",R5721,IF(O5721="Lost",0,N5721))</f>
        <v>0</v>
      </c>
      <c r="T5721" s="30" t="n">
        <f aca="false">IF(AND(P5721&lt;&gt;"",Q5721&lt;&gt;""),Q5721-P5721,"")</f>
        <v>10</v>
      </c>
      <c r="U5721" s="30" t="str">
        <f aca="false">IF(AND(O5721="Engaging",P5721&lt;&gt;""),'Leia-me'!$B$5-P5721,"")</f>
        <v/>
      </c>
      <c r="V5721" s="25" t="str">
        <f aca="false">IF(O5721&lt;&gt;"Engaging","",IF(U5721&lt;='Leia-me'!$B$6,"Saudável",IF(U5721&lt;='Leia-me'!$B$7,"Esfriando",IF(U5721&lt;='Leia-me'!$B$8,"Última chance","Zumbi"))))</f>
        <v/>
      </c>
      <c r="W5721" s="25" t="n">
        <f aca="false">IF(O5721="Won",1,IF(O5721="Lost",0,""))</f>
        <v>0</v>
      </c>
      <c r="Y5721" s="25" t="str">
        <f aca="false">IF(E5721="","Sim","")</f>
        <v/>
      </c>
    </row>
    <row r="5722" customFormat="false" ht="15" hidden="false" customHeight="false" outlineLevel="0" collapsed="false">
      <c r="A5722" s="25" t="s">
        <v>5985</v>
      </c>
      <c r="B5722" s="25" t="s">
        <v>84</v>
      </c>
      <c r="C5722" s="25" t="s">
        <v>93</v>
      </c>
      <c r="D5722" s="25" t="s">
        <v>97</v>
      </c>
      <c r="E5722" s="25" t="s">
        <v>1671</v>
      </c>
      <c r="F5722" s="25" t="s">
        <v>168</v>
      </c>
      <c r="G5722" s="26" t="n">
        <v>3027.46</v>
      </c>
      <c r="H5722" s="27" t="n">
        <v>9516</v>
      </c>
      <c r="I5722" s="25" t="s">
        <v>1672</v>
      </c>
      <c r="K5722" s="25" t="n">
        <v>1984</v>
      </c>
      <c r="L5722" s="25" t="s">
        <v>186</v>
      </c>
      <c r="M5722" s="25" t="s">
        <v>171</v>
      </c>
      <c r="N5722" s="28" t="n">
        <v>550</v>
      </c>
      <c r="O5722" s="25" t="s">
        <v>55</v>
      </c>
      <c r="P5722" s="29" t="n">
        <v>42938</v>
      </c>
      <c r="Q5722" s="29" t="n">
        <v>42946</v>
      </c>
      <c r="R5722" s="28" t="n">
        <v>0</v>
      </c>
      <c r="S5722" s="28" t="n">
        <f aca="false">IF(O5722="Won",R5722,IF(O5722="Lost",0,N5722))</f>
        <v>0</v>
      </c>
      <c r="T5722" s="30" t="n">
        <f aca="false">IF(AND(P5722&lt;&gt;"",Q5722&lt;&gt;""),Q5722-P5722,"")</f>
        <v>8</v>
      </c>
      <c r="U5722" s="30" t="str">
        <f aca="false">IF(AND(O5722="Engaging",P5722&lt;&gt;""),'Leia-me'!$B$5-P5722,"")</f>
        <v/>
      </c>
      <c r="V5722" s="25" t="str">
        <f aca="false">IF(O5722&lt;&gt;"Engaging","",IF(U5722&lt;='Leia-me'!$B$6,"Saudável",IF(U5722&lt;='Leia-me'!$B$7,"Esfriando",IF(U5722&lt;='Leia-me'!$B$8,"Última chance","Zumbi"))))</f>
        <v/>
      </c>
      <c r="W5722" s="25" t="n">
        <f aca="false">IF(O5722="Won",1,IF(O5722="Lost",0,""))</f>
        <v>0</v>
      </c>
      <c r="Y5722" s="25" t="str">
        <f aca="false">IF(E5722="","Sim","")</f>
        <v/>
      </c>
    </row>
    <row r="5723" customFormat="false" ht="15" hidden="false" customHeight="false" outlineLevel="0" collapsed="false">
      <c r="A5723" s="25" t="s">
        <v>5986</v>
      </c>
      <c r="B5723" s="25" t="s">
        <v>84</v>
      </c>
      <c r="C5723" s="25" t="s">
        <v>93</v>
      </c>
      <c r="D5723" s="25" t="s">
        <v>97</v>
      </c>
      <c r="E5723" s="25" t="s">
        <v>661</v>
      </c>
      <c r="F5723" s="25" t="s">
        <v>146</v>
      </c>
      <c r="G5723" s="26" t="n">
        <v>251.41</v>
      </c>
      <c r="H5723" s="27" t="n">
        <v>495</v>
      </c>
      <c r="I5723" s="25" t="s">
        <v>147</v>
      </c>
      <c r="K5723" s="25" t="n">
        <v>1999</v>
      </c>
      <c r="L5723" s="25" t="s">
        <v>160</v>
      </c>
      <c r="M5723" s="25" t="s">
        <v>149</v>
      </c>
      <c r="N5723" s="28" t="n">
        <v>3393</v>
      </c>
      <c r="O5723" s="25" t="s">
        <v>54</v>
      </c>
      <c r="P5723" s="29" t="n">
        <v>42938</v>
      </c>
      <c r="Q5723" s="29" t="n">
        <v>43042</v>
      </c>
      <c r="R5723" s="28" t="n">
        <v>3252</v>
      </c>
      <c r="S5723" s="28" t="n">
        <f aca="false">IF(O5723="Won",R5723,IF(O5723="Lost",0,N5723))</f>
        <v>3252</v>
      </c>
      <c r="T5723" s="30" t="n">
        <f aca="false">IF(AND(P5723&lt;&gt;"",Q5723&lt;&gt;""),Q5723-P5723,"")</f>
        <v>104</v>
      </c>
      <c r="U5723" s="30" t="str">
        <f aca="false">IF(AND(O5723="Engaging",P5723&lt;&gt;""),'Leia-me'!$B$5-P5723,"")</f>
        <v/>
      </c>
      <c r="V5723" s="25" t="str">
        <f aca="false">IF(O5723&lt;&gt;"Engaging","",IF(U5723&lt;='Leia-me'!$B$6,"Saudável",IF(U5723&lt;='Leia-me'!$B$7,"Esfriando",IF(U5723&lt;='Leia-me'!$B$8,"Última chance","Zumbi"))))</f>
        <v/>
      </c>
      <c r="W5723" s="25" t="n">
        <f aca="false">IF(O5723="Won",1,IF(O5723="Lost",0,""))</f>
        <v>1</v>
      </c>
      <c r="Y5723" s="25" t="str">
        <f aca="false">IF(E5723="","Sim","")</f>
        <v/>
      </c>
    </row>
    <row r="5724" customFormat="false" ht="15" hidden="false" customHeight="false" outlineLevel="0" collapsed="false">
      <c r="A5724" s="25" t="s">
        <v>5987</v>
      </c>
      <c r="B5724" s="25" t="s">
        <v>84</v>
      </c>
      <c r="C5724" s="25" t="s">
        <v>93</v>
      </c>
      <c r="D5724" s="25" t="s">
        <v>97</v>
      </c>
      <c r="E5724" s="25" t="s">
        <v>3359</v>
      </c>
      <c r="F5724" s="25" t="s">
        <v>159</v>
      </c>
      <c r="G5724" s="26" t="n">
        <v>882.12</v>
      </c>
      <c r="H5724" s="27" t="n">
        <v>2769</v>
      </c>
      <c r="I5724" s="25" t="s">
        <v>147</v>
      </c>
      <c r="K5724" s="25" t="n">
        <v>1997</v>
      </c>
      <c r="L5724" s="25" t="s">
        <v>1834</v>
      </c>
      <c r="M5724" s="25" t="s">
        <v>171</v>
      </c>
      <c r="N5724" s="28" t="n">
        <v>4821</v>
      </c>
      <c r="O5724" s="25" t="s">
        <v>55</v>
      </c>
      <c r="P5724" s="29" t="n">
        <v>42939</v>
      </c>
      <c r="Q5724" s="29" t="n">
        <v>42947</v>
      </c>
      <c r="R5724" s="28" t="n">
        <v>0</v>
      </c>
      <c r="S5724" s="28" t="n">
        <f aca="false">IF(O5724="Won",R5724,IF(O5724="Lost",0,N5724))</f>
        <v>0</v>
      </c>
      <c r="T5724" s="30" t="n">
        <f aca="false">IF(AND(P5724&lt;&gt;"",Q5724&lt;&gt;""),Q5724-P5724,"")</f>
        <v>8</v>
      </c>
      <c r="U5724" s="30" t="str">
        <f aca="false">IF(AND(O5724="Engaging",P5724&lt;&gt;""),'Leia-me'!$B$5-P5724,"")</f>
        <v/>
      </c>
      <c r="V5724" s="25" t="str">
        <f aca="false">IF(O5724&lt;&gt;"Engaging","",IF(U5724&lt;='Leia-me'!$B$6,"Saudável",IF(U5724&lt;='Leia-me'!$B$7,"Esfriando",IF(U5724&lt;='Leia-me'!$B$8,"Última chance","Zumbi"))))</f>
        <v/>
      </c>
      <c r="W5724" s="25" t="n">
        <f aca="false">IF(O5724="Won",1,IF(O5724="Lost",0,""))</f>
        <v>0</v>
      </c>
      <c r="X5724" s="25" t="s">
        <v>1835</v>
      </c>
      <c r="Y5724" s="25" t="str">
        <f aca="false">IF(E5724="","Sim","")</f>
        <v/>
      </c>
    </row>
    <row r="5725" customFormat="false" ht="15" hidden="false" customHeight="false" outlineLevel="0" collapsed="false">
      <c r="A5725" s="25" t="s">
        <v>5988</v>
      </c>
      <c r="B5725" s="25" t="s">
        <v>84</v>
      </c>
      <c r="C5725" s="25" t="s">
        <v>93</v>
      </c>
      <c r="D5725" s="25" t="s">
        <v>97</v>
      </c>
      <c r="E5725" s="25" t="s">
        <v>1653</v>
      </c>
      <c r="F5725" s="25" t="s">
        <v>165</v>
      </c>
      <c r="G5725" s="26" t="n">
        <v>3838.39</v>
      </c>
      <c r="H5725" s="27" t="n">
        <v>8274</v>
      </c>
      <c r="I5725" s="25" t="s">
        <v>147</v>
      </c>
      <c r="K5725" s="25" t="n">
        <v>1989</v>
      </c>
      <c r="L5725" s="25" t="s">
        <v>186</v>
      </c>
      <c r="M5725" s="25" t="s">
        <v>171</v>
      </c>
      <c r="N5725" s="28" t="n">
        <v>550</v>
      </c>
      <c r="O5725" s="25" t="s">
        <v>54</v>
      </c>
      <c r="P5725" s="29" t="n">
        <v>42939</v>
      </c>
      <c r="Q5725" s="29" t="n">
        <v>42947</v>
      </c>
      <c r="R5725" s="28" t="n">
        <v>494</v>
      </c>
      <c r="S5725" s="28" t="n">
        <f aca="false">IF(O5725="Won",R5725,IF(O5725="Lost",0,N5725))</f>
        <v>494</v>
      </c>
      <c r="T5725" s="30" t="n">
        <f aca="false">IF(AND(P5725&lt;&gt;"",Q5725&lt;&gt;""),Q5725-P5725,"")</f>
        <v>8</v>
      </c>
      <c r="U5725" s="30" t="str">
        <f aca="false">IF(AND(O5725="Engaging",P5725&lt;&gt;""),'Leia-me'!$B$5-P5725,"")</f>
        <v/>
      </c>
      <c r="V5725" s="25" t="str">
        <f aca="false">IF(O5725&lt;&gt;"Engaging","",IF(U5725&lt;='Leia-me'!$B$6,"Saudável",IF(U5725&lt;='Leia-me'!$B$7,"Esfriando",IF(U5725&lt;='Leia-me'!$B$8,"Última chance","Zumbi"))))</f>
        <v/>
      </c>
      <c r="W5725" s="25" t="n">
        <f aca="false">IF(O5725="Won",1,IF(O5725="Lost",0,""))</f>
        <v>1</v>
      </c>
      <c r="Y5725" s="25" t="str">
        <f aca="false">IF(E5725="","Sim","")</f>
        <v/>
      </c>
    </row>
    <row r="5726" customFormat="false" ht="15" hidden="false" customHeight="false" outlineLevel="0" collapsed="false">
      <c r="A5726" s="25" t="s">
        <v>5989</v>
      </c>
      <c r="B5726" s="25" t="s">
        <v>84</v>
      </c>
      <c r="C5726" s="25" t="s">
        <v>93</v>
      </c>
      <c r="D5726" s="25" t="s">
        <v>97</v>
      </c>
      <c r="E5726" s="25" t="s">
        <v>3359</v>
      </c>
      <c r="F5726" s="25" t="s">
        <v>159</v>
      </c>
      <c r="G5726" s="26" t="n">
        <v>882.12</v>
      </c>
      <c r="H5726" s="27" t="n">
        <v>2769</v>
      </c>
      <c r="I5726" s="25" t="s">
        <v>147</v>
      </c>
      <c r="K5726" s="25" t="n">
        <v>1997</v>
      </c>
      <c r="L5726" s="25" t="s">
        <v>1834</v>
      </c>
      <c r="M5726" s="25" t="s">
        <v>171</v>
      </c>
      <c r="N5726" s="28" t="n">
        <v>4821</v>
      </c>
      <c r="O5726" s="25" t="s">
        <v>54</v>
      </c>
      <c r="P5726" s="29" t="n">
        <v>42939</v>
      </c>
      <c r="Q5726" s="29" t="n">
        <v>42946</v>
      </c>
      <c r="R5726" s="28" t="n">
        <v>4434</v>
      </c>
      <c r="S5726" s="28" t="n">
        <f aca="false">IF(O5726="Won",R5726,IF(O5726="Lost",0,N5726))</f>
        <v>4434</v>
      </c>
      <c r="T5726" s="30" t="n">
        <f aca="false">IF(AND(P5726&lt;&gt;"",Q5726&lt;&gt;""),Q5726-P5726,"")</f>
        <v>7</v>
      </c>
      <c r="U5726" s="30" t="str">
        <f aca="false">IF(AND(O5726="Engaging",P5726&lt;&gt;""),'Leia-me'!$B$5-P5726,"")</f>
        <v/>
      </c>
      <c r="V5726" s="25" t="str">
        <f aca="false">IF(O5726&lt;&gt;"Engaging","",IF(U5726&lt;='Leia-me'!$B$6,"Saudável",IF(U5726&lt;='Leia-me'!$B$7,"Esfriando",IF(U5726&lt;='Leia-me'!$B$8,"Última chance","Zumbi"))))</f>
        <v/>
      </c>
      <c r="W5726" s="25" t="n">
        <f aca="false">IF(O5726="Won",1,IF(O5726="Lost",0,""))</f>
        <v>1</v>
      </c>
      <c r="X5726" s="25" t="s">
        <v>1835</v>
      </c>
      <c r="Y5726" s="25" t="str">
        <f aca="false">IF(E5726="","Sim","")</f>
        <v/>
      </c>
    </row>
    <row r="5727" customFormat="false" ht="15" hidden="false" customHeight="false" outlineLevel="0" collapsed="false">
      <c r="A5727" s="25" t="s">
        <v>5990</v>
      </c>
      <c r="B5727" s="25" t="s">
        <v>84</v>
      </c>
      <c r="C5727" s="25" t="s">
        <v>93</v>
      </c>
      <c r="D5727" s="25" t="s">
        <v>97</v>
      </c>
      <c r="E5727" s="25" t="s">
        <v>1347</v>
      </c>
      <c r="F5727" s="25" t="s">
        <v>165</v>
      </c>
      <c r="G5727" s="26" t="n">
        <v>665.06</v>
      </c>
      <c r="H5727" s="27" t="n">
        <v>1095</v>
      </c>
      <c r="I5727" s="25" t="s">
        <v>147</v>
      </c>
      <c r="K5727" s="25" t="n">
        <v>1989</v>
      </c>
      <c r="L5727" s="25" t="s">
        <v>148</v>
      </c>
      <c r="M5727" s="25" t="s">
        <v>149</v>
      </c>
      <c r="N5727" s="28" t="n">
        <v>55</v>
      </c>
      <c r="O5727" s="25" t="s">
        <v>54</v>
      </c>
      <c r="P5727" s="29" t="n">
        <v>42944</v>
      </c>
      <c r="Q5727" s="29" t="n">
        <v>42957</v>
      </c>
      <c r="R5727" s="28" t="n">
        <v>53</v>
      </c>
      <c r="S5727" s="28" t="n">
        <f aca="false">IF(O5727="Won",R5727,IF(O5727="Lost",0,N5727))</f>
        <v>53</v>
      </c>
      <c r="T5727" s="30" t="n">
        <f aca="false">IF(AND(P5727&lt;&gt;"",Q5727&lt;&gt;""),Q5727-P5727,"")</f>
        <v>13</v>
      </c>
      <c r="U5727" s="30" t="str">
        <f aca="false">IF(AND(O5727="Engaging",P5727&lt;&gt;""),'Leia-me'!$B$5-P5727,"")</f>
        <v/>
      </c>
      <c r="V5727" s="25" t="str">
        <f aca="false">IF(O5727&lt;&gt;"Engaging","",IF(U5727&lt;='Leia-me'!$B$6,"Saudável",IF(U5727&lt;='Leia-me'!$B$7,"Esfriando",IF(U5727&lt;='Leia-me'!$B$8,"Última chance","Zumbi"))))</f>
        <v/>
      </c>
      <c r="W5727" s="25" t="n">
        <f aca="false">IF(O5727="Won",1,IF(O5727="Lost",0,""))</f>
        <v>1</v>
      </c>
      <c r="Y5727" s="25" t="str">
        <f aca="false">IF(E5727="","Sim","")</f>
        <v/>
      </c>
    </row>
    <row r="5728" customFormat="false" ht="15" hidden="false" customHeight="false" outlineLevel="0" collapsed="false">
      <c r="A5728" s="25" t="s">
        <v>5991</v>
      </c>
      <c r="B5728" s="25" t="s">
        <v>84</v>
      </c>
      <c r="C5728" s="25" t="s">
        <v>93</v>
      </c>
      <c r="D5728" s="25" t="s">
        <v>97</v>
      </c>
      <c r="E5728" s="25" t="s">
        <v>1671</v>
      </c>
      <c r="F5728" s="25" t="s">
        <v>168</v>
      </c>
      <c r="G5728" s="26" t="n">
        <v>3027.46</v>
      </c>
      <c r="H5728" s="27" t="n">
        <v>9516</v>
      </c>
      <c r="I5728" s="25" t="s">
        <v>1672</v>
      </c>
      <c r="K5728" s="25" t="n">
        <v>1984</v>
      </c>
      <c r="L5728" s="25" t="s">
        <v>1834</v>
      </c>
      <c r="M5728" s="25" t="s">
        <v>171</v>
      </c>
      <c r="N5728" s="28" t="n">
        <v>4821</v>
      </c>
      <c r="O5728" s="25" t="s">
        <v>54</v>
      </c>
      <c r="P5728" s="29" t="n">
        <v>42945</v>
      </c>
      <c r="Q5728" s="29" t="n">
        <v>42955</v>
      </c>
      <c r="R5728" s="28" t="n">
        <v>4252</v>
      </c>
      <c r="S5728" s="28" t="n">
        <f aca="false">IF(O5728="Won",R5728,IF(O5728="Lost",0,N5728))</f>
        <v>4252</v>
      </c>
      <c r="T5728" s="30" t="n">
        <f aca="false">IF(AND(P5728&lt;&gt;"",Q5728&lt;&gt;""),Q5728-P5728,"")</f>
        <v>10</v>
      </c>
      <c r="U5728" s="30" t="str">
        <f aca="false">IF(AND(O5728="Engaging",P5728&lt;&gt;""),'Leia-me'!$B$5-P5728,"")</f>
        <v/>
      </c>
      <c r="V5728" s="25" t="str">
        <f aca="false">IF(O5728&lt;&gt;"Engaging","",IF(U5728&lt;='Leia-me'!$B$6,"Saudável",IF(U5728&lt;='Leia-me'!$B$7,"Esfriando",IF(U5728&lt;='Leia-me'!$B$8,"Última chance","Zumbi"))))</f>
        <v/>
      </c>
      <c r="W5728" s="25" t="n">
        <f aca="false">IF(O5728="Won",1,IF(O5728="Lost",0,""))</f>
        <v>1</v>
      </c>
      <c r="X5728" s="25" t="s">
        <v>1835</v>
      </c>
      <c r="Y5728" s="25" t="str">
        <f aca="false">IF(E5728="","Sim","")</f>
        <v/>
      </c>
    </row>
    <row r="5729" customFormat="false" ht="15" hidden="false" customHeight="false" outlineLevel="0" collapsed="false">
      <c r="A5729" s="25" t="s">
        <v>5992</v>
      </c>
      <c r="B5729" s="25" t="s">
        <v>84</v>
      </c>
      <c r="C5729" s="25" t="s">
        <v>93</v>
      </c>
      <c r="D5729" s="25" t="s">
        <v>97</v>
      </c>
      <c r="E5729" s="25" t="s">
        <v>1795</v>
      </c>
      <c r="F5729" s="25" t="s">
        <v>177</v>
      </c>
      <c r="G5729" s="26" t="n">
        <v>355.23</v>
      </c>
      <c r="H5729" s="27" t="n">
        <v>853</v>
      </c>
      <c r="I5729" s="25" t="s">
        <v>147</v>
      </c>
      <c r="K5729" s="25" t="n">
        <v>1994</v>
      </c>
      <c r="L5729" s="25" t="s">
        <v>178</v>
      </c>
      <c r="M5729" s="25" t="s">
        <v>171</v>
      </c>
      <c r="N5729" s="28" t="n">
        <v>5482</v>
      </c>
      <c r="O5729" s="25" t="s">
        <v>54</v>
      </c>
      <c r="P5729" s="29" t="n">
        <v>42946</v>
      </c>
      <c r="Q5729" s="29" t="n">
        <v>42955</v>
      </c>
      <c r="R5729" s="28" t="n">
        <v>5204</v>
      </c>
      <c r="S5729" s="28" t="n">
        <f aca="false">IF(O5729="Won",R5729,IF(O5729="Lost",0,N5729))</f>
        <v>5204</v>
      </c>
      <c r="T5729" s="30" t="n">
        <f aca="false">IF(AND(P5729&lt;&gt;"",Q5729&lt;&gt;""),Q5729-P5729,"")</f>
        <v>9</v>
      </c>
      <c r="U5729" s="30" t="str">
        <f aca="false">IF(AND(O5729="Engaging",P5729&lt;&gt;""),'Leia-me'!$B$5-P5729,"")</f>
        <v/>
      </c>
      <c r="V5729" s="25" t="str">
        <f aca="false">IF(O5729&lt;&gt;"Engaging","",IF(U5729&lt;='Leia-me'!$B$6,"Saudável",IF(U5729&lt;='Leia-me'!$B$7,"Esfriando",IF(U5729&lt;='Leia-me'!$B$8,"Última chance","Zumbi"))))</f>
        <v/>
      </c>
      <c r="W5729" s="25" t="n">
        <f aca="false">IF(O5729="Won",1,IF(O5729="Lost",0,""))</f>
        <v>1</v>
      </c>
      <c r="Y5729" s="25" t="str">
        <f aca="false">IF(E5729="","Sim","")</f>
        <v/>
      </c>
    </row>
    <row r="5730" customFormat="false" ht="15" hidden="false" customHeight="false" outlineLevel="0" collapsed="false">
      <c r="A5730" s="25" t="s">
        <v>5993</v>
      </c>
      <c r="B5730" s="25" t="s">
        <v>84</v>
      </c>
      <c r="C5730" s="25" t="s">
        <v>93</v>
      </c>
      <c r="D5730" s="25" t="s">
        <v>97</v>
      </c>
      <c r="E5730" s="25" t="s">
        <v>3373</v>
      </c>
      <c r="F5730" s="25" t="s">
        <v>192</v>
      </c>
      <c r="G5730" s="26" t="n">
        <v>4478.47</v>
      </c>
      <c r="H5730" s="27" t="n">
        <v>13809</v>
      </c>
      <c r="I5730" s="25" t="s">
        <v>147</v>
      </c>
      <c r="K5730" s="25" t="n">
        <v>1979</v>
      </c>
      <c r="L5730" s="25" t="s">
        <v>178</v>
      </c>
      <c r="M5730" s="25" t="s">
        <v>171</v>
      </c>
      <c r="N5730" s="28" t="n">
        <v>5482</v>
      </c>
      <c r="O5730" s="25" t="s">
        <v>54</v>
      </c>
      <c r="P5730" s="29" t="n">
        <v>42947</v>
      </c>
      <c r="Q5730" s="29" t="n">
        <v>43006</v>
      </c>
      <c r="R5730" s="28" t="n">
        <v>6180</v>
      </c>
      <c r="S5730" s="28" t="n">
        <f aca="false">IF(O5730="Won",R5730,IF(O5730="Lost",0,N5730))</f>
        <v>6180</v>
      </c>
      <c r="T5730" s="30" t="n">
        <f aca="false">IF(AND(P5730&lt;&gt;"",Q5730&lt;&gt;""),Q5730-P5730,"")</f>
        <v>59</v>
      </c>
      <c r="U5730" s="30" t="str">
        <f aca="false">IF(AND(O5730="Engaging",P5730&lt;&gt;""),'Leia-me'!$B$5-P5730,"")</f>
        <v/>
      </c>
      <c r="V5730" s="25" t="str">
        <f aca="false">IF(O5730&lt;&gt;"Engaging","",IF(U5730&lt;='Leia-me'!$B$6,"Saudável",IF(U5730&lt;='Leia-me'!$B$7,"Esfriando",IF(U5730&lt;='Leia-me'!$B$8,"Última chance","Zumbi"))))</f>
        <v/>
      </c>
      <c r="W5730" s="25" t="n">
        <f aca="false">IF(O5730="Won",1,IF(O5730="Lost",0,""))</f>
        <v>1</v>
      </c>
      <c r="Y5730" s="25" t="str">
        <f aca="false">IF(E5730="","Sim","")</f>
        <v/>
      </c>
    </row>
    <row r="5731" customFormat="false" ht="15" hidden="false" customHeight="false" outlineLevel="0" collapsed="false">
      <c r="A5731" s="25" t="s">
        <v>5994</v>
      </c>
      <c r="B5731" s="25" t="s">
        <v>84</v>
      </c>
      <c r="C5731" s="25" t="s">
        <v>93</v>
      </c>
      <c r="D5731" s="25" t="s">
        <v>97</v>
      </c>
      <c r="E5731" s="25" t="s">
        <v>1189</v>
      </c>
      <c r="F5731" s="25" t="s">
        <v>211</v>
      </c>
      <c r="G5731" s="26" t="n">
        <v>702.72</v>
      </c>
      <c r="H5731" s="27" t="n">
        <v>1831</v>
      </c>
      <c r="I5731" s="25" t="s">
        <v>147</v>
      </c>
      <c r="K5731" s="25" t="n">
        <v>2004</v>
      </c>
      <c r="L5731" s="25" t="s">
        <v>160</v>
      </c>
      <c r="M5731" s="25" t="s">
        <v>149</v>
      </c>
      <c r="N5731" s="28" t="n">
        <v>3393</v>
      </c>
      <c r="O5731" s="25" t="s">
        <v>55</v>
      </c>
      <c r="P5731" s="29" t="n">
        <v>42949</v>
      </c>
      <c r="Q5731" s="29" t="n">
        <v>43062</v>
      </c>
      <c r="R5731" s="28" t="n">
        <v>0</v>
      </c>
      <c r="S5731" s="28" t="n">
        <f aca="false">IF(O5731="Won",R5731,IF(O5731="Lost",0,N5731))</f>
        <v>0</v>
      </c>
      <c r="T5731" s="30" t="n">
        <f aca="false">IF(AND(P5731&lt;&gt;"",Q5731&lt;&gt;""),Q5731-P5731,"")</f>
        <v>113</v>
      </c>
      <c r="U5731" s="30" t="str">
        <f aca="false">IF(AND(O5731="Engaging",P5731&lt;&gt;""),'Leia-me'!$B$5-P5731,"")</f>
        <v/>
      </c>
      <c r="V5731" s="25" t="str">
        <f aca="false">IF(O5731&lt;&gt;"Engaging","",IF(U5731&lt;='Leia-me'!$B$6,"Saudável",IF(U5731&lt;='Leia-me'!$B$7,"Esfriando",IF(U5731&lt;='Leia-me'!$B$8,"Última chance","Zumbi"))))</f>
        <v/>
      </c>
      <c r="W5731" s="25" t="n">
        <f aca="false">IF(O5731="Won",1,IF(O5731="Lost",0,""))</f>
        <v>0</v>
      </c>
      <c r="Y5731" s="25" t="str">
        <f aca="false">IF(E5731="","Sim","")</f>
        <v/>
      </c>
    </row>
    <row r="5732" customFormat="false" ht="15" hidden="false" customHeight="false" outlineLevel="0" collapsed="false">
      <c r="A5732" s="25" t="s">
        <v>5995</v>
      </c>
      <c r="B5732" s="25" t="s">
        <v>84</v>
      </c>
      <c r="C5732" s="25" t="s">
        <v>93</v>
      </c>
      <c r="D5732" s="25" t="s">
        <v>97</v>
      </c>
      <c r="E5732" s="25" t="s">
        <v>452</v>
      </c>
      <c r="F5732" s="25" t="s">
        <v>185</v>
      </c>
      <c r="G5732" s="26" t="n">
        <v>1712.68</v>
      </c>
      <c r="H5732" s="27" t="n">
        <v>3194</v>
      </c>
      <c r="I5732" s="25" t="s">
        <v>147</v>
      </c>
      <c r="J5732" s="25" t="s">
        <v>193</v>
      </c>
      <c r="K5732" s="25" t="n">
        <v>1992</v>
      </c>
      <c r="L5732" s="25" t="s">
        <v>1834</v>
      </c>
      <c r="M5732" s="25" t="s">
        <v>171</v>
      </c>
      <c r="N5732" s="28" t="n">
        <v>4821</v>
      </c>
      <c r="O5732" s="25" t="s">
        <v>54</v>
      </c>
      <c r="P5732" s="29" t="n">
        <v>42950</v>
      </c>
      <c r="Q5732" s="29" t="n">
        <v>42961</v>
      </c>
      <c r="R5732" s="28" t="n">
        <v>3963</v>
      </c>
      <c r="S5732" s="28" t="n">
        <f aca="false">IF(O5732="Won",R5732,IF(O5732="Lost",0,N5732))</f>
        <v>3963</v>
      </c>
      <c r="T5732" s="30" t="n">
        <f aca="false">IF(AND(P5732&lt;&gt;"",Q5732&lt;&gt;""),Q5732-P5732,"")</f>
        <v>11</v>
      </c>
      <c r="U5732" s="30" t="str">
        <f aca="false">IF(AND(O5732="Engaging",P5732&lt;&gt;""),'Leia-me'!$B$5-P5732,"")</f>
        <v/>
      </c>
      <c r="V5732" s="25" t="str">
        <f aca="false">IF(O5732&lt;&gt;"Engaging","",IF(U5732&lt;='Leia-me'!$B$6,"Saudável",IF(U5732&lt;='Leia-me'!$B$7,"Esfriando",IF(U5732&lt;='Leia-me'!$B$8,"Última chance","Zumbi"))))</f>
        <v/>
      </c>
      <c r="W5732" s="25" t="n">
        <f aca="false">IF(O5732="Won",1,IF(O5732="Lost",0,""))</f>
        <v>1</v>
      </c>
      <c r="X5732" s="25" t="s">
        <v>1835</v>
      </c>
      <c r="Y5732" s="25" t="str">
        <f aca="false">IF(E5732="","Sim","")</f>
        <v/>
      </c>
    </row>
    <row r="5733" customFormat="false" ht="15" hidden="false" customHeight="false" outlineLevel="0" collapsed="false">
      <c r="A5733" s="25" t="s">
        <v>5996</v>
      </c>
      <c r="B5733" s="25" t="s">
        <v>84</v>
      </c>
      <c r="C5733" s="25" t="s">
        <v>93</v>
      </c>
      <c r="D5733" s="25" t="s">
        <v>97</v>
      </c>
      <c r="E5733" s="25" t="s">
        <v>1189</v>
      </c>
      <c r="F5733" s="25" t="s">
        <v>211</v>
      </c>
      <c r="G5733" s="26" t="n">
        <v>702.72</v>
      </c>
      <c r="H5733" s="27" t="n">
        <v>1831</v>
      </c>
      <c r="I5733" s="25" t="s">
        <v>147</v>
      </c>
      <c r="K5733" s="25" t="n">
        <v>2004</v>
      </c>
      <c r="L5733" s="25" t="s">
        <v>1834</v>
      </c>
      <c r="M5733" s="25" t="s">
        <v>171</v>
      </c>
      <c r="N5733" s="28" t="n">
        <v>4821</v>
      </c>
      <c r="O5733" s="25" t="s">
        <v>54</v>
      </c>
      <c r="P5733" s="29" t="n">
        <v>42950</v>
      </c>
      <c r="Q5733" s="29" t="n">
        <v>42958</v>
      </c>
      <c r="R5733" s="28" t="n">
        <v>5401</v>
      </c>
      <c r="S5733" s="28" t="n">
        <f aca="false">IF(O5733="Won",R5733,IF(O5733="Lost",0,N5733))</f>
        <v>5401</v>
      </c>
      <c r="T5733" s="30" t="n">
        <f aca="false">IF(AND(P5733&lt;&gt;"",Q5733&lt;&gt;""),Q5733-P5733,"")</f>
        <v>8</v>
      </c>
      <c r="U5733" s="30" t="str">
        <f aca="false">IF(AND(O5733="Engaging",P5733&lt;&gt;""),'Leia-me'!$B$5-P5733,"")</f>
        <v/>
      </c>
      <c r="V5733" s="25" t="str">
        <f aca="false">IF(O5733&lt;&gt;"Engaging","",IF(U5733&lt;='Leia-me'!$B$6,"Saudável",IF(U5733&lt;='Leia-me'!$B$7,"Esfriando",IF(U5733&lt;='Leia-me'!$B$8,"Última chance","Zumbi"))))</f>
        <v/>
      </c>
      <c r="W5733" s="25" t="n">
        <f aca="false">IF(O5733="Won",1,IF(O5733="Lost",0,""))</f>
        <v>1</v>
      </c>
      <c r="X5733" s="25" t="s">
        <v>1835</v>
      </c>
      <c r="Y5733" s="25" t="str">
        <f aca="false">IF(E5733="","Sim","")</f>
        <v/>
      </c>
    </row>
    <row r="5734" customFormat="false" ht="15" hidden="false" customHeight="false" outlineLevel="0" collapsed="false">
      <c r="A5734" s="25" t="s">
        <v>5997</v>
      </c>
      <c r="B5734" s="25" t="s">
        <v>84</v>
      </c>
      <c r="C5734" s="25" t="s">
        <v>93</v>
      </c>
      <c r="D5734" s="25" t="s">
        <v>97</v>
      </c>
      <c r="E5734" s="25" t="s">
        <v>1090</v>
      </c>
      <c r="F5734" s="25" t="s">
        <v>155</v>
      </c>
      <c r="G5734" s="26" t="n">
        <v>6395.05</v>
      </c>
      <c r="H5734" s="27" t="n">
        <v>20275</v>
      </c>
      <c r="I5734" s="25" t="s">
        <v>147</v>
      </c>
      <c r="K5734" s="25" t="n">
        <v>1994</v>
      </c>
      <c r="L5734" s="25" t="s">
        <v>1834</v>
      </c>
      <c r="M5734" s="25" t="s">
        <v>171</v>
      </c>
      <c r="N5734" s="28" t="n">
        <v>4821</v>
      </c>
      <c r="O5734" s="25" t="s">
        <v>55</v>
      </c>
      <c r="P5734" s="29" t="n">
        <v>42951</v>
      </c>
      <c r="Q5734" s="29" t="n">
        <v>42957</v>
      </c>
      <c r="R5734" s="28" t="n">
        <v>0</v>
      </c>
      <c r="S5734" s="28" t="n">
        <f aca="false">IF(O5734="Won",R5734,IF(O5734="Lost",0,N5734))</f>
        <v>0</v>
      </c>
      <c r="T5734" s="30" t="n">
        <f aca="false">IF(AND(P5734&lt;&gt;"",Q5734&lt;&gt;""),Q5734-P5734,"")</f>
        <v>6</v>
      </c>
      <c r="U5734" s="30" t="str">
        <f aca="false">IF(AND(O5734="Engaging",P5734&lt;&gt;""),'Leia-me'!$B$5-P5734,"")</f>
        <v/>
      </c>
      <c r="V5734" s="25" t="str">
        <f aca="false">IF(O5734&lt;&gt;"Engaging","",IF(U5734&lt;='Leia-me'!$B$6,"Saudável",IF(U5734&lt;='Leia-me'!$B$7,"Esfriando",IF(U5734&lt;='Leia-me'!$B$8,"Última chance","Zumbi"))))</f>
        <v/>
      </c>
      <c r="W5734" s="25" t="n">
        <f aca="false">IF(O5734="Won",1,IF(O5734="Lost",0,""))</f>
        <v>0</v>
      </c>
      <c r="X5734" s="25" t="s">
        <v>1835</v>
      </c>
      <c r="Y5734" s="25" t="str">
        <f aca="false">IF(E5734="","Sim","")</f>
        <v/>
      </c>
    </row>
    <row r="5735" customFormat="false" ht="15" hidden="false" customHeight="false" outlineLevel="0" collapsed="false">
      <c r="A5735" s="25" t="s">
        <v>5998</v>
      </c>
      <c r="B5735" s="25" t="s">
        <v>84</v>
      </c>
      <c r="C5735" s="25" t="s">
        <v>93</v>
      </c>
      <c r="D5735" s="25" t="s">
        <v>97</v>
      </c>
      <c r="E5735" s="25" t="s">
        <v>494</v>
      </c>
      <c r="F5735" s="25" t="s">
        <v>192</v>
      </c>
      <c r="G5735" s="26" t="n">
        <v>11698.03</v>
      </c>
      <c r="H5735" s="27" t="n">
        <v>34288</v>
      </c>
      <c r="I5735" s="25" t="s">
        <v>147</v>
      </c>
      <c r="K5735" s="25" t="n">
        <v>1982</v>
      </c>
      <c r="L5735" s="25" t="s">
        <v>170</v>
      </c>
      <c r="M5735" s="25" t="s">
        <v>171</v>
      </c>
      <c r="N5735" s="28" t="n">
        <v>1096</v>
      </c>
      <c r="O5735" s="25" t="s">
        <v>54</v>
      </c>
      <c r="P5735" s="29" t="n">
        <v>42951</v>
      </c>
      <c r="Q5735" s="29" t="n">
        <v>42989</v>
      </c>
      <c r="R5735" s="28" t="n">
        <v>1128</v>
      </c>
      <c r="S5735" s="28" t="n">
        <f aca="false">IF(O5735="Won",R5735,IF(O5735="Lost",0,N5735))</f>
        <v>1128</v>
      </c>
      <c r="T5735" s="30" t="n">
        <f aca="false">IF(AND(P5735&lt;&gt;"",Q5735&lt;&gt;""),Q5735-P5735,"")</f>
        <v>38</v>
      </c>
      <c r="U5735" s="30" t="str">
        <f aca="false">IF(AND(O5735="Engaging",P5735&lt;&gt;""),'Leia-me'!$B$5-P5735,"")</f>
        <v/>
      </c>
      <c r="V5735" s="25" t="str">
        <f aca="false">IF(O5735&lt;&gt;"Engaging","",IF(U5735&lt;='Leia-me'!$B$6,"Saudável",IF(U5735&lt;='Leia-me'!$B$7,"Esfriando",IF(U5735&lt;='Leia-me'!$B$8,"Última chance","Zumbi"))))</f>
        <v/>
      </c>
      <c r="W5735" s="25" t="n">
        <f aca="false">IF(O5735="Won",1,IF(O5735="Lost",0,""))</f>
        <v>1</v>
      </c>
      <c r="Y5735" s="25" t="str">
        <f aca="false">IF(E5735="","Sim","")</f>
        <v/>
      </c>
    </row>
    <row r="5736" customFormat="false" ht="15" hidden="false" customHeight="false" outlineLevel="0" collapsed="false">
      <c r="A5736" s="25" t="s">
        <v>5999</v>
      </c>
      <c r="B5736" s="25" t="s">
        <v>84</v>
      </c>
      <c r="C5736" s="25" t="s">
        <v>93</v>
      </c>
      <c r="D5736" s="25" t="s">
        <v>97</v>
      </c>
      <c r="E5736" s="25" t="s">
        <v>663</v>
      </c>
      <c r="F5736" s="25" t="s">
        <v>146</v>
      </c>
      <c r="G5736" s="26" t="n">
        <v>326.82</v>
      </c>
      <c r="H5736" s="27" t="n">
        <v>1016</v>
      </c>
      <c r="I5736" s="25" t="s">
        <v>147</v>
      </c>
      <c r="K5736" s="25" t="n">
        <v>1991</v>
      </c>
      <c r="L5736" s="25" t="s">
        <v>178</v>
      </c>
      <c r="M5736" s="25" t="s">
        <v>171</v>
      </c>
      <c r="N5736" s="28" t="n">
        <v>5482</v>
      </c>
      <c r="O5736" s="25" t="s">
        <v>54</v>
      </c>
      <c r="P5736" s="29" t="n">
        <v>42951</v>
      </c>
      <c r="Q5736" s="29" t="n">
        <v>43085</v>
      </c>
      <c r="R5736" s="28" t="n">
        <v>6318</v>
      </c>
      <c r="S5736" s="28" t="n">
        <f aca="false">IF(O5736="Won",R5736,IF(O5736="Lost",0,N5736))</f>
        <v>6318</v>
      </c>
      <c r="T5736" s="30" t="n">
        <f aca="false">IF(AND(P5736&lt;&gt;"",Q5736&lt;&gt;""),Q5736-P5736,"")</f>
        <v>134</v>
      </c>
      <c r="U5736" s="30" t="str">
        <f aca="false">IF(AND(O5736="Engaging",P5736&lt;&gt;""),'Leia-me'!$B$5-P5736,"")</f>
        <v/>
      </c>
      <c r="V5736" s="25" t="str">
        <f aca="false">IF(O5736&lt;&gt;"Engaging","",IF(U5736&lt;='Leia-me'!$B$6,"Saudável",IF(U5736&lt;='Leia-me'!$B$7,"Esfriando",IF(U5736&lt;='Leia-me'!$B$8,"Última chance","Zumbi"))))</f>
        <v/>
      </c>
      <c r="W5736" s="25" t="n">
        <f aca="false">IF(O5736="Won",1,IF(O5736="Lost",0,""))</f>
        <v>1</v>
      </c>
      <c r="Y5736" s="25" t="str">
        <f aca="false">IF(E5736="","Sim","")</f>
        <v/>
      </c>
    </row>
    <row r="5737" customFormat="false" ht="15" hidden="false" customHeight="false" outlineLevel="0" collapsed="false">
      <c r="A5737" s="25" t="s">
        <v>6000</v>
      </c>
      <c r="B5737" s="25" t="s">
        <v>84</v>
      </c>
      <c r="C5737" s="25" t="s">
        <v>93</v>
      </c>
      <c r="D5737" s="25" t="s">
        <v>97</v>
      </c>
      <c r="E5737" s="25" t="s">
        <v>1653</v>
      </c>
      <c r="F5737" s="25" t="s">
        <v>165</v>
      </c>
      <c r="G5737" s="26" t="n">
        <v>3838.39</v>
      </c>
      <c r="H5737" s="27" t="n">
        <v>8274</v>
      </c>
      <c r="I5737" s="25" t="s">
        <v>147</v>
      </c>
      <c r="K5737" s="25" t="n">
        <v>1989</v>
      </c>
      <c r="L5737" s="25" t="s">
        <v>186</v>
      </c>
      <c r="M5737" s="25" t="s">
        <v>171</v>
      </c>
      <c r="N5737" s="28" t="n">
        <v>550</v>
      </c>
      <c r="O5737" s="25" t="s">
        <v>54</v>
      </c>
      <c r="P5737" s="29" t="n">
        <v>42956</v>
      </c>
      <c r="Q5737" s="29" t="n">
        <v>43082</v>
      </c>
      <c r="R5737" s="28" t="n">
        <v>517</v>
      </c>
      <c r="S5737" s="28" t="n">
        <f aca="false">IF(O5737="Won",R5737,IF(O5737="Lost",0,N5737))</f>
        <v>517</v>
      </c>
      <c r="T5737" s="30" t="n">
        <f aca="false">IF(AND(P5737&lt;&gt;"",Q5737&lt;&gt;""),Q5737-P5737,"")</f>
        <v>126</v>
      </c>
      <c r="U5737" s="30" t="str">
        <f aca="false">IF(AND(O5737="Engaging",P5737&lt;&gt;""),'Leia-me'!$B$5-P5737,"")</f>
        <v/>
      </c>
      <c r="V5737" s="25" t="str">
        <f aca="false">IF(O5737&lt;&gt;"Engaging","",IF(U5737&lt;='Leia-me'!$B$6,"Saudável",IF(U5737&lt;='Leia-me'!$B$7,"Esfriando",IF(U5737&lt;='Leia-me'!$B$8,"Última chance","Zumbi"))))</f>
        <v/>
      </c>
      <c r="W5737" s="25" t="n">
        <f aca="false">IF(O5737="Won",1,IF(O5737="Lost",0,""))</f>
        <v>1</v>
      </c>
      <c r="Y5737" s="25" t="str">
        <f aca="false">IF(E5737="","Sim","")</f>
        <v/>
      </c>
    </row>
    <row r="5738" customFormat="false" ht="15" hidden="false" customHeight="false" outlineLevel="0" collapsed="false">
      <c r="A5738" s="25" t="s">
        <v>6001</v>
      </c>
      <c r="B5738" s="25" t="s">
        <v>84</v>
      </c>
      <c r="C5738" s="25" t="s">
        <v>93</v>
      </c>
      <c r="D5738" s="25" t="s">
        <v>97</v>
      </c>
      <c r="E5738" s="25" t="s">
        <v>3373</v>
      </c>
      <c r="F5738" s="25" t="s">
        <v>192</v>
      </c>
      <c r="G5738" s="26" t="n">
        <v>4478.47</v>
      </c>
      <c r="H5738" s="27" t="n">
        <v>13809</v>
      </c>
      <c r="I5738" s="25" t="s">
        <v>147</v>
      </c>
      <c r="K5738" s="25" t="n">
        <v>1979</v>
      </c>
      <c r="L5738" s="25" t="s">
        <v>1834</v>
      </c>
      <c r="M5738" s="25" t="s">
        <v>171</v>
      </c>
      <c r="N5738" s="28" t="n">
        <v>4821</v>
      </c>
      <c r="O5738" s="25" t="s">
        <v>54</v>
      </c>
      <c r="P5738" s="29" t="n">
        <v>42960</v>
      </c>
      <c r="Q5738" s="29" t="n">
        <v>43041</v>
      </c>
      <c r="R5738" s="28" t="n">
        <v>4743</v>
      </c>
      <c r="S5738" s="28" t="n">
        <f aca="false">IF(O5738="Won",R5738,IF(O5738="Lost",0,N5738))</f>
        <v>4743</v>
      </c>
      <c r="T5738" s="30" t="n">
        <f aca="false">IF(AND(P5738&lt;&gt;"",Q5738&lt;&gt;""),Q5738-P5738,"")</f>
        <v>81</v>
      </c>
      <c r="U5738" s="30" t="str">
        <f aca="false">IF(AND(O5738="Engaging",P5738&lt;&gt;""),'Leia-me'!$B$5-P5738,"")</f>
        <v/>
      </c>
      <c r="V5738" s="25" t="str">
        <f aca="false">IF(O5738&lt;&gt;"Engaging","",IF(U5738&lt;='Leia-me'!$B$6,"Saudável",IF(U5738&lt;='Leia-me'!$B$7,"Esfriando",IF(U5738&lt;='Leia-me'!$B$8,"Última chance","Zumbi"))))</f>
        <v/>
      </c>
      <c r="W5738" s="25" t="n">
        <f aca="false">IF(O5738="Won",1,IF(O5738="Lost",0,""))</f>
        <v>1</v>
      </c>
      <c r="X5738" s="25" t="s">
        <v>1835</v>
      </c>
      <c r="Y5738" s="25" t="str">
        <f aca="false">IF(E5738="","Sim","")</f>
        <v/>
      </c>
    </row>
    <row r="5739" customFormat="false" ht="15" hidden="false" customHeight="false" outlineLevel="0" collapsed="false">
      <c r="A5739" s="25" t="s">
        <v>6002</v>
      </c>
      <c r="B5739" s="25" t="s">
        <v>84</v>
      </c>
      <c r="C5739" s="25" t="s">
        <v>93</v>
      </c>
      <c r="D5739" s="25" t="s">
        <v>97</v>
      </c>
      <c r="E5739" s="25" t="s">
        <v>639</v>
      </c>
      <c r="F5739" s="25" t="s">
        <v>211</v>
      </c>
      <c r="G5739" s="26" t="n">
        <v>1419.98</v>
      </c>
      <c r="H5739" s="27" t="n">
        <v>4018</v>
      </c>
      <c r="I5739" s="25" t="s">
        <v>147</v>
      </c>
      <c r="K5739" s="25" t="n">
        <v>2003</v>
      </c>
      <c r="L5739" s="25" t="s">
        <v>160</v>
      </c>
      <c r="M5739" s="25" t="s">
        <v>149</v>
      </c>
      <c r="N5739" s="28" t="n">
        <v>3393</v>
      </c>
      <c r="O5739" s="25" t="s">
        <v>54</v>
      </c>
      <c r="P5739" s="29" t="n">
        <v>42960</v>
      </c>
      <c r="Q5739" s="29" t="n">
        <v>42976</v>
      </c>
      <c r="R5739" s="28" t="n">
        <v>3732</v>
      </c>
      <c r="S5739" s="28" t="n">
        <f aca="false">IF(O5739="Won",R5739,IF(O5739="Lost",0,N5739))</f>
        <v>3732</v>
      </c>
      <c r="T5739" s="30" t="n">
        <f aca="false">IF(AND(P5739&lt;&gt;"",Q5739&lt;&gt;""),Q5739-P5739,"")</f>
        <v>16</v>
      </c>
      <c r="U5739" s="30" t="str">
        <f aca="false">IF(AND(O5739="Engaging",P5739&lt;&gt;""),'Leia-me'!$B$5-P5739,"")</f>
        <v/>
      </c>
      <c r="V5739" s="25" t="str">
        <f aca="false">IF(O5739&lt;&gt;"Engaging","",IF(U5739&lt;='Leia-me'!$B$6,"Saudável",IF(U5739&lt;='Leia-me'!$B$7,"Esfriando",IF(U5739&lt;='Leia-me'!$B$8,"Última chance","Zumbi"))))</f>
        <v/>
      </c>
      <c r="W5739" s="25" t="n">
        <f aca="false">IF(O5739="Won",1,IF(O5739="Lost",0,""))</f>
        <v>1</v>
      </c>
      <c r="Y5739" s="25" t="str">
        <f aca="false">IF(E5739="","Sim","")</f>
        <v/>
      </c>
    </row>
    <row r="5740" customFormat="false" ht="15" hidden="false" customHeight="false" outlineLevel="0" collapsed="false">
      <c r="A5740" s="25" t="s">
        <v>6003</v>
      </c>
      <c r="B5740" s="25" t="s">
        <v>84</v>
      </c>
      <c r="C5740" s="25" t="s">
        <v>93</v>
      </c>
      <c r="D5740" s="25" t="s">
        <v>97</v>
      </c>
      <c r="E5740" s="25" t="s">
        <v>1371</v>
      </c>
      <c r="F5740" s="25" t="s">
        <v>185</v>
      </c>
      <c r="G5740" s="26" t="n">
        <v>40.79</v>
      </c>
      <c r="H5740" s="27" t="n">
        <v>142</v>
      </c>
      <c r="I5740" s="25" t="s">
        <v>1372</v>
      </c>
      <c r="K5740" s="25" t="n">
        <v>2011</v>
      </c>
      <c r="L5740" s="25" t="s">
        <v>170</v>
      </c>
      <c r="M5740" s="25" t="s">
        <v>171</v>
      </c>
      <c r="N5740" s="28" t="n">
        <v>1096</v>
      </c>
      <c r="O5740" s="25" t="s">
        <v>54</v>
      </c>
      <c r="P5740" s="29" t="n">
        <v>42962</v>
      </c>
      <c r="Q5740" s="29" t="n">
        <v>42981</v>
      </c>
      <c r="R5740" s="28" t="n">
        <v>1024</v>
      </c>
      <c r="S5740" s="28" t="n">
        <f aca="false">IF(O5740="Won",R5740,IF(O5740="Lost",0,N5740))</f>
        <v>1024</v>
      </c>
      <c r="T5740" s="30" t="n">
        <f aca="false">IF(AND(P5740&lt;&gt;"",Q5740&lt;&gt;""),Q5740-P5740,"")</f>
        <v>19</v>
      </c>
      <c r="U5740" s="30" t="str">
        <f aca="false">IF(AND(O5740="Engaging",P5740&lt;&gt;""),'Leia-me'!$B$5-P5740,"")</f>
        <v/>
      </c>
      <c r="V5740" s="25" t="str">
        <f aca="false">IF(O5740&lt;&gt;"Engaging","",IF(U5740&lt;='Leia-me'!$B$6,"Saudável",IF(U5740&lt;='Leia-me'!$B$7,"Esfriando",IF(U5740&lt;='Leia-me'!$B$8,"Última chance","Zumbi"))))</f>
        <v/>
      </c>
      <c r="W5740" s="25" t="n">
        <f aca="false">IF(O5740="Won",1,IF(O5740="Lost",0,""))</f>
        <v>1</v>
      </c>
      <c r="Y5740" s="25" t="str">
        <f aca="false">IF(E5740="","Sim","")</f>
        <v/>
      </c>
    </row>
    <row r="5741" customFormat="false" ht="15" hidden="false" customHeight="false" outlineLevel="0" collapsed="false">
      <c r="A5741" s="25" t="s">
        <v>6004</v>
      </c>
      <c r="B5741" s="25" t="s">
        <v>84</v>
      </c>
      <c r="C5741" s="25" t="s">
        <v>93</v>
      </c>
      <c r="D5741" s="25" t="s">
        <v>97</v>
      </c>
      <c r="E5741" s="25" t="s">
        <v>1671</v>
      </c>
      <c r="F5741" s="25" t="s">
        <v>168</v>
      </c>
      <c r="G5741" s="26" t="n">
        <v>3027.46</v>
      </c>
      <c r="H5741" s="27" t="n">
        <v>9516</v>
      </c>
      <c r="I5741" s="25" t="s">
        <v>1672</v>
      </c>
      <c r="K5741" s="25" t="n">
        <v>1984</v>
      </c>
      <c r="L5741" s="25" t="s">
        <v>1834</v>
      </c>
      <c r="M5741" s="25" t="s">
        <v>171</v>
      </c>
      <c r="N5741" s="28" t="n">
        <v>4821</v>
      </c>
      <c r="O5741" s="25" t="s">
        <v>54</v>
      </c>
      <c r="P5741" s="29" t="n">
        <v>42962</v>
      </c>
      <c r="Q5741" s="29" t="n">
        <v>42970</v>
      </c>
      <c r="R5741" s="28" t="n">
        <v>4545</v>
      </c>
      <c r="S5741" s="28" t="n">
        <f aca="false">IF(O5741="Won",R5741,IF(O5741="Lost",0,N5741))</f>
        <v>4545</v>
      </c>
      <c r="T5741" s="30" t="n">
        <f aca="false">IF(AND(P5741&lt;&gt;"",Q5741&lt;&gt;""),Q5741-P5741,"")</f>
        <v>8</v>
      </c>
      <c r="U5741" s="30" t="str">
        <f aca="false">IF(AND(O5741="Engaging",P5741&lt;&gt;""),'Leia-me'!$B$5-P5741,"")</f>
        <v/>
      </c>
      <c r="V5741" s="25" t="str">
        <f aca="false">IF(O5741&lt;&gt;"Engaging","",IF(U5741&lt;='Leia-me'!$B$6,"Saudável",IF(U5741&lt;='Leia-me'!$B$7,"Esfriando",IF(U5741&lt;='Leia-me'!$B$8,"Última chance","Zumbi"))))</f>
        <v/>
      </c>
      <c r="W5741" s="25" t="n">
        <f aca="false">IF(O5741="Won",1,IF(O5741="Lost",0,""))</f>
        <v>1</v>
      </c>
      <c r="X5741" s="25" t="s">
        <v>1835</v>
      </c>
      <c r="Y5741" s="25" t="str">
        <f aca="false">IF(E5741="","Sim","")</f>
        <v/>
      </c>
    </row>
    <row r="5742" customFormat="false" ht="15" hidden="false" customHeight="false" outlineLevel="0" collapsed="false">
      <c r="A5742" s="25" t="s">
        <v>6005</v>
      </c>
      <c r="B5742" s="25" t="s">
        <v>84</v>
      </c>
      <c r="C5742" s="25" t="s">
        <v>93</v>
      </c>
      <c r="D5742" s="25" t="s">
        <v>97</v>
      </c>
      <c r="E5742" s="25" t="s">
        <v>445</v>
      </c>
      <c r="F5742" s="25" t="s">
        <v>192</v>
      </c>
      <c r="G5742" s="26" t="n">
        <v>987.39</v>
      </c>
      <c r="H5742" s="27" t="n">
        <v>2253</v>
      </c>
      <c r="I5742" s="25" t="s">
        <v>147</v>
      </c>
      <c r="K5742" s="25" t="n">
        <v>2002</v>
      </c>
      <c r="L5742" s="25" t="s">
        <v>178</v>
      </c>
      <c r="M5742" s="25" t="s">
        <v>171</v>
      </c>
      <c r="N5742" s="28" t="n">
        <v>5482</v>
      </c>
      <c r="O5742" s="25" t="s">
        <v>55</v>
      </c>
      <c r="P5742" s="29" t="n">
        <v>42969</v>
      </c>
      <c r="Q5742" s="29" t="n">
        <v>43049</v>
      </c>
      <c r="R5742" s="28" t="n">
        <v>0</v>
      </c>
      <c r="S5742" s="28" t="n">
        <f aca="false">IF(O5742="Won",R5742,IF(O5742="Lost",0,N5742))</f>
        <v>0</v>
      </c>
      <c r="T5742" s="30" t="n">
        <f aca="false">IF(AND(P5742&lt;&gt;"",Q5742&lt;&gt;""),Q5742-P5742,"")</f>
        <v>80</v>
      </c>
      <c r="U5742" s="30" t="str">
        <f aca="false">IF(AND(O5742="Engaging",P5742&lt;&gt;""),'Leia-me'!$B$5-P5742,"")</f>
        <v/>
      </c>
      <c r="V5742" s="25" t="str">
        <f aca="false">IF(O5742&lt;&gt;"Engaging","",IF(U5742&lt;='Leia-me'!$B$6,"Saudável",IF(U5742&lt;='Leia-me'!$B$7,"Esfriando",IF(U5742&lt;='Leia-me'!$B$8,"Última chance","Zumbi"))))</f>
        <v/>
      </c>
      <c r="W5742" s="25" t="n">
        <f aca="false">IF(O5742="Won",1,IF(O5742="Lost",0,""))</f>
        <v>0</v>
      </c>
      <c r="Y5742" s="25" t="str">
        <f aca="false">IF(E5742="","Sim","")</f>
        <v/>
      </c>
    </row>
    <row r="5743" customFormat="false" ht="15" hidden="false" customHeight="false" outlineLevel="0" collapsed="false">
      <c r="A5743" s="25" t="s">
        <v>6006</v>
      </c>
      <c r="B5743" s="25" t="s">
        <v>84</v>
      </c>
      <c r="C5743" s="25" t="s">
        <v>93</v>
      </c>
      <c r="D5743" s="25" t="s">
        <v>97</v>
      </c>
      <c r="E5743" s="25" t="s">
        <v>484</v>
      </c>
      <c r="F5743" s="25" t="s">
        <v>211</v>
      </c>
      <c r="G5743" s="26" t="n">
        <v>5158.71</v>
      </c>
      <c r="H5743" s="27" t="n">
        <v>17479</v>
      </c>
      <c r="I5743" s="25" t="s">
        <v>485</v>
      </c>
      <c r="K5743" s="25" t="n">
        <v>1995</v>
      </c>
      <c r="L5743" s="25" t="s">
        <v>1834</v>
      </c>
      <c r="M5743" s="25" t="s">
        <v>171</v>
      </c>
      <c r="N5743" s="28" t="n">
        <v>4821</v>
      </c>
      <c r="O5743" s="25" t="s">
        <v>54</v>
      </c>
      <c r="P5743" s="29" t="n">
        <v>42969</v>
      </c>
      <c r="Q5743" s="29" t="n">
        <v>42980</v>
      </c>
      <c r="R5743" s="28" t="n">
        <v>4649</v>
      </c>
      <c r="S5743" s="28" t="n">
        <f aca="false">IF(O5743="Won",R5743,IF(O5743="Lost",0,N5743))</f>
        <v>4649</v>
      </c>
      <c r="T5743" s="30" t="n">
        <f aca="false">IF(AND(P5743&lt;&gt;"",Q5743&lt;&gt;""),Q5743-P5743,"")</f>
        <v>11</v>
      </c>
      <c r="U5743" s="30" t="str">
        <f aca="false">IF(AND(O5743="Engaging",P5743&lt;&gt;""),'Leia-me'!$B$5-P5743,"")</f>
        <v/>
      </c>
      <c r="V5743" s="25" t="str">
        <f aca="false">IF(O5743&lt;&gt;"Engaging","",IF(U5743&lt;='Leia-me'!$B$6,"Saudável",IF(U5743&lt;='Leia-me'!$B$7,"Esfriando",IF(U5743&lt;='Leia-me'!$B$8,"Última chance","Zumbi"))))</f>
        <v/>
      </c>
      <c r="W5743" s="25" t="n">
        <f aca="false">IF(O5743="Won",1,IF(O5743="Lost",0,""))</f>
        <v>1</v>
      </c>
      <c r="X5743" s="25" t="s">
        <v>1835</v>
      </c>
      <c r="Y5743" s="25" t="str">
        <f aca="false">IF(E5743="","Sim","")</f>
        <v/>
      </c>
    </row>
    <row r="5744" customFormat="false" ht="15" hidden="false" customHeight="false" outlineLevel="0" collapsed="false">
      <c r="A5744" s="25" t="s">
        <v>6007</v>
      </c>
      <c r="B5744" s="25" t="s">
        <v>84</v>
      </c>
      <c r="C5744" s="25" t="s">
        <v>93</v>
      </c>
      <c r="D5744" s="25" t="s">
        <v>97</v>
      </c>
      <c r="E5744" s="25" t="s">
        <v>494</v>
      </c>
      <c r="F5744" s="25" t="s">
        <v>192</v>
      </c>
      <c r="G5744" s="26" t="n">
        <v>11698.03</v>
      </c>
      <c r="H5744" s="27" t="n">
        <v>34288</v>
      </c>
      <c r="I5744" s="25" t="s">
        <v>147</v>
      </c>
      <c r="K5744" s="25" t="n">
        <v>1982</v>
      </c>
      <c r="L5744" s="25" t="s">
        <v>178</v>
      </c>
      <c r="M5744" s="25" t="s">
        <v>171</v>
      </c>
      <c r="N5744" s="28" t="n">
        <v>5482</v>
      </c>
      <c r="O5744" s="25" t="s">
        <v>54</v>
      </c>
      <c r="P5744" s="29" t="n">
        <v>42971</v>
      </c>
      <c r="Q5744" s="29" t="n">
        <v>42980</v>
      </c>
      <c r="R5744" s="28" t="n">
        <v>5415</v>
      </c>
      <c r="S5744" s="28" t="n">
        <f aca="false">IF(O5744="Won",R5744,IF(O5744="Lost",0,N5744))</f>
        <v>5415</v>
      </c>
      <c r="T5744" s="30" t="n">
        <f aca="false">IF(AND(P5744&lt;&gt;"",Q5744&lt;&gt;""),Q5744-P5744,"")</f>
        <v>9</v>
      </c>
      <c r="U5744" s="30" t="str">
        <f aca="false">IF(AND(O5744="Engaging",P5744&lt;&gt;""),'Leia-me'!$B$5-P5744,"")</f>
        <v/>
      </c>
      <c r="V5744" s="25" t="str">
        <f aca="false">IF(O5744&lt;&gt;"Engaging","",IF(U5744&lt;='Leia-me'!$B$6,"Saudável",IF(U5744&lt;='Leia-me'!$B$7,"Esfriando",IF(U5744&lt;='Leia-me'!$B$8,"Última chance","Zumbi"))))</f>
        <v/>
      </c>
      <c r="W5744" s="25" t="n">
        <f aca="false">IF(O5744="Won",1,IF(O5744="Lost",0,""))</f>
        <v>1</v>
      </c>
      <c r="Y5744" s="25" t="str">
        <f aca="false">IF(E5744="","Sim","")</f>
        <v/>
      </c>
    </row>
    <row r="5745" customFormat="false" ht="15" hidden="false" customHeight="false" outlineLevel="0" collapsed="false">
      <c r="A5745" s="25" t="s">
        <v>6008</v>
      </c>
      <c r="B5745" s="25" t="s">
        <v>84</v>
      </c>
      <c r="C5745" s="25" t="s">
        <v>93</v>
      </c>
      <c r="D5745" s="25" t="s">
        <v>97</v>
      </c>
      <c r="E5745" s="25" t="s">
        <v>661</v>
      </c>
      <c r="F5745" s="25" t="s">
        <v>146</v>
      </c>
      <c r="G5745" s="26" t="n">
        <v>251.41</v>
      </c>
      <c r="H5745" s="27" t="n">
        <v>495</v>
      </c>
      <c r="I5745" s="25" t="s">
        <v>147</v>
      </c>
      <c r="K5745" s="25" t="n">
        <v>1999</v>
      </c>
      <c r="L5745" s="25" t="s">
        <v>186</v>
      </c>
      <c r="M5745" s="25" t="s">
        <v>171</v>
      </c>
      <c r="N5745" s="28" t="n">
        <v>550</v>
      </c>
      <c r="O5745" s="25" t="s">
        <v>54</v>
      </c>
      <c r="P5745" s="29" t="n">
        <v>42973</v>
      </c>
      <c r="Q5745" s="29" t="n">
        <v>43046</v>
      </c>
      <c r="R5745" s="28" t="n">
        <v>539</v>
      </c>
      <c r="S5745" s="28" t="n">
        <f aca="false">IF(O5745="Won",R5745,IF(O5745="Lost",0,N5745))</f>
        <v>539</v>
      </c>
      <c r="T5745" s="30" t="n">
        <f aca="false">IF(AND(P5745&lt;&gt;"",Q5745&lt;&gt;""),Q5745-P5745,"")</f>
        <v>73</v>
      </c>
      <c r="U5745" s="30" t="str">
        <f aca="false">IF(AND(O5745="Engaging",P5745&lt;&gt;""),'Leia-me'!$B$5-P5745,"")</f>
        <v/>
      </c>
      <c r="V5745" s="25" t="str">
        <f aca="false">IF(O5745&lt;&gt;"Engaging","",IF(U5745&lt;='Leia-me'!$B$6,"Saudável",IF(U5745&lt;='Leia-me'!$B$7,"Esfriando",IF(U5745&lt;='Leia-me'!$B$8,"Última chance","Zumbi"))))</f>
        <v/>
      </c>
      <c r="W5745" s="25" t="n">
        <f aca="false">IF(O5745="Won",1,IF(O5745="Lost",0,""))</f>
        <v>1</v>
      </c>
      <c r="Y5745" s="25" t="str">
        <f aca="false">IF(E5745="","Sim","")</f>
        <v/>
      </c>
    </row>
    <row r="5746" customFormat="false" ht="15" hidden="false" customHeight="false" outlineLevel="0" collapsed="false">
      <c r="A5746" s="25" t="s">
        <v>6009</v>
      </c>
      <c r="B5746" s="25" t="s">
        <v>84</v>
      </c>
      <c r="C5746" s="25" t="s">
        <v>93</v>
      </c>
      <c r="D5746" s="25" t="s">
        <v>97</v>
      </c>
      <c r="E5746" s="25" t="s">
        <v>1049</v>
      </c>
      <c r="F5746" s="25" t="s">
        <v>177</v>
      </c>
      <c r="G5746" s="26" t="n">
        <v>2022.14</v>
      </c>
      <c r="H5746" s="27" t="n">
        <v>5113</v>
      </c>
      <c r="I5746" s="25" t="s">
        <v>147</v>
      </c>
      <c r="K5746" s="25" t="n">
        <v>1998</v>
      </c>
      <c r="L5746" s="25" t="s">
        <v>186</v>
      </c>
      <c r="M5746" s="25" t="s">
        <v>171</v>
      </c>
      <c r="N5746" s="28" t="n">
        <v>550</v>
      </c>
      <c r="O5746" s="25" t="s">
        <v>54</v>
      </c>
      <c r="P5746" s="29" t="n">
        <v>42974</v>
      </c>
      <c r="Q5746" s="29" t="n">
        <v>42999</v>
      </c>
      <c r="R5746" s="28" t="n">
        <v>415</v>
      </c>
      <c r="S5746" s="28" t="n">
        <f aca="false">IF(O5746="Won",R5746,IF(O5746="Lost",0,N5746))</f>
        <v>415</v>
      </c>
      <c r="T5746" s="30" t="n">
        <f aca="false">IF(AND(P5746&lt;&gt;"",Q5746&lt;&gt;""),Q5746-P5746,"")</f>
        <v>25</v>
      </c>
      <c r="U5746" s="30" t="str">
        <f aca="false">IF(AND(O5746="Engaging",P5746&lt;&gt;""),'Leia-me'!$B$5-P5746,"")</f>
        <v/>
      </c>
      <c r="V5746" s="25" t="str">
        <f aca="false">IF(O5746&lt;&gt;"Engaging","",IF(U5746&lt;='Leia-me'!$B$6,"Saudável",IF(U5746&lt;='Leia-me'!$B$7,"Esfriando",IF(U5746&lt;='Leia-me'!$B$8,"Última chance","Zumbi"))))</f>
        <v/>
      </c>
      <c r="W5746" s="25" t="n">
        <f aca="false">IF(O5746="Won",1,IF(O5746="Lost",0,""))</f>
        <v>1</v>
      </c>
      <c r="Y5746" s="25" t="str">
        <f aca="false">IF(E5746="","Sim","")</f>
        <v/>
      </c>
    </row>
    <row r="5747" customFormat="false" ht="15" hidden="false" customHeight="false" outlineLevel="0" collapsed="false">
      <c r="A5747" s="25" t="s">
        <v>6010</v>
      </c>
      <c r="B5747" s="25" t="s">
        <v>84</v>
      </c>
      <c r="C5747" s="25" t="s">
        <v>93</v>
      </c>
      <c r="D5747" s="25" t="s">
        <v>97</v>
      </c>
      <c r="E5747" s="25" t="s">
        <v>1055</v>
      </c>
      <c r="F5747" s="25" t="s">
        <v>146</v>
      </c>
      <c r="G5747" s="26" t="n">
        <v>439.21</v>
      </c>
      <c r="H5747" s="27" t="n">
        <v>792</v>
      </c>
      <c r="I5747" s="25" t="s">
        <v>147</v>
      </c>
      <c r="K5747" s="25" t="n">
        <v>1996</v>
      </c>
      <c r="L5747" s="25" t="s">
        <v>170</v>
      </c>
      <c r="M5747" s="25" t="s">
        <v>171</v>
      </c>
      <c r="N5747" s="28" t="n">
        <v>1096</v>
      </c>
      <c r="O5747" s="25" t="s">
        <v>54</v>
      </c>
      <c r="P5747" s="29" t="n">
        <v>42975</v>
      </c>
      <c r="Q5747" s="29" t="n">
        <v>42999</v>
      </c>
      <c r="R5747" s="28" t="n">
        <v>948</v>
      </c>
      <c r="S5747" s="28" t="n">
        <f aca="false">IF(O5747="Won",R5747,IF(O5747="Lost",0,N5747))</f>
        <v>948</v>
      </c>
      <c r="T5747" s="30" t="n">
        <f aca="false">IF(AND(P5747&lt;&gt;"",Q5747&lt;&gt;""),Q5747-P5747,"")</f>
        <v>24</v>
      </c>
      <c r="U5747" s="30" t="str">
        <f aca="false">IF(AND(O5747="Engaging",P5747&lt;&gt;""),'Leia-me'!$B$5-P5747,"")</f>
        <v/>
      </c>
      <c r="V5747" s="25" t="str">
        <f aca="false">IF(O5747&lt;&gt;"Engaging","",IF(U5747&lt;='Leia-me'!$B$6,"Saudável",IF(U5747&lt;='Leia-me'!$B$7,"Esfriando",IF(U5747&lt;='Leia-me'!$B$8,"Última chance","Zumbi"))))</f>
        <v/>
      </c>
      <c r="W5747" s="25" t="n">
        <f aca="false">IF(O5747="Won",1,IF(O5747="Lost",0,""))</f>
        <v>1</v>
      </c>
      <c r="Y5747" s="25" t="str">
        <f aca="false">IF(E5747="","Sim","")</f>
        <v/>
      </c>
    </row>
    <row r="5748" customFormat="false" ht="15" hidden="false" customHeight="false" outlineLevel="0" collapsed="false">
      <c r="A5748" s="25" t="s">
        <v>6011</v>
      </c>
      <c r="B5748" s="25" t="s">
        <v>84</v>
      </c>
      <c r="C5748" s="25" t="s">
        <v>93</v>
      </c>
      <c r="D5748" s="25" t="s">
        <v>97</v>
      </c>
      <c r="E5748" s="25" t="s">
        <v>193</v>
      </c>
      <c r="F5748" s="25" t="s">
        <v>185</v>
      </c>
      <c r="G5748" s="26" t="n">
        <v>1100.04</v>
      </c>
      <c r="H5748" s="27" t="n">
        <v>2822</v>
      </c>
      <c r="I5748" s="25" t="s">
        <v>147</v>
      </c>
      <c r="K5748" s="25" t="n">
        <v>1996</v>
      </c>
      <c r="L5748" s="25" t="s">
        <v>178</v>
      </c>
      <c r="M5748" s="25" t="s">
        <v>171</v>
      </c>
      <c r="N5748" s="28" t="n">
        <v>5482</v>
      </c>
      <c r="O5748" s="25" t="s">
        <v>54</v>
      </c>
      <c r="P5748" s="29" t="n">
        <v>42976</v>
      </c>
      <c r="Q5748" s="29" t="n">
        <v>43094</v>
      </c>
      <c r="R5748" s="28" t="n">
        <v>5790</v>
      </c>
      <c r="S5748" s="28" t="n">
        <f aca="false">IF(O5748="Won",R5748,IF(O5748="Lost",0,N5748))</f>
        <v>5790</v>
      </c>
      <c r="T5748" s="30" t="n">
        <f aca="false">IF(AND(P5748&lt;&gt;"",Q5748&lt;&gt;""),Q5748-P5748,"")</f>
        <v>118</v>
      </c>
      <c r="U5748" s="30" t="str">
        <f aca="false">IF(AND(O5748="Engaging",P5748&lt;&gt;""),'Leia-me'!$B$5-P5748,"")</f>
        <v/>
      </c>
      <c r="V5748" s="25" t="str">
        <f aca="false">IF(O5748&lt;&gt;"Engaging","",IF(U5748&lt;='Leia-me'!$B$6,"Saudável",IF(U5748&lt;='Leia-me'!$B$7,"Esfriando",IF(U5748&lt;='Leia-me'!$B$8,"Última chance","Zumbi"))))</f>
        <v/>
      </c>
      <c r="W5748" s="25" t="n">
        <f aca="false">IF(O5748="Won",1,IF(O5748="Lost",0,""))</f>
        <v>1</v>
      </c>
      <c r="Y5748" s="25" t="str">
        <f aca="false">IF(E5748="","Sim","")</f>
        <v/>
      </c>
    </row>
    <row r="5749" customFormat="false" ht="15" hidden="false" customHeight="false" outlineLevel="0" collapsed="false">
      <c r="A5749" s="25" t="s">
        <v>6012</v>
      </c>
      <c r="B5749" s="25" t="s">
        <v>84</v>
      </c>
      <c r="C5749" s="25" t="s">
        <v>93</v>
      </c>
      <c r="D5749" s="25" t="s">
        <v>97</v>
      </c>
      <c r="E5749" s="25" t="s">
        <v>452</v>
      </c>
      <c r="F5749" s="25" t="s">
        <v>185</v>
      </c>
      <c r="G5749" s="26" t="n">
        <v>1712.68</v>
      </c>
      <c r="H5749" s="27" t="n">
        <v>3194</v>
      </c>
      <c r="I5749" s="25" t="s">
        <v>147</v>
      </c>
      <c r="J5749" s="25" t="s">
        <v>193</v>
      </c>
      <c r="K5749" s="25" t="n">
        <v>1992</v>
      </c>
      <c r="L5749" s="25" t="s">
        <v>1834</v>
      </c>
      <c r="M5749" s="25" t="s">
        <v>171</v>
      </c>
      <c r="N5749" s="28" t="n">
        <v>4821</v>
      </c>
      <c r="O5749" s="25" t="s">
        <v>54</v>
      </c>
      <c r="P5749" s="29" t="n">
        <v>42981</v>
      </c>
      <c r="Q5749" s="29" t="n">
        <v>42988</v>
      </c>
      <c r="R5749" s="28" t="n">
        <v>4641</v>
      </c>
      <c r="S5749" s="28" t="n">
        <f aca="false">IF(O5749="Won",R5749,IF(O5749="Lost",0,N5749))</f>
        <v>4641</v>
      </c>
      <c r="T5749" s="30" t="n">
        <f aca="false">IF(AND(P5749&lt;&gt;"",Q5749&lt;&gt;""),Q5749-P5749,"")</f>
        <v>7</v>
      </c>
      <c r="U5749" s="30" t="str">
        <f aca="false">IF(AND(O5749="Engaging",P5749&lt;&gt;""),'Leia-me'!$B$5-P5749,"")</f>
        <v/>
      </c>
      <c r="V5749" s="25" t="str">
        <f aca="false">IF(O5749&lt;&gt;"Engaging","",IF(U5749&lt;='Leia-me'!$B$6,"Saudável",IF(U5749&lt;='Leia-me'!$B$7,"Esfriando",IF(U5749&lt;='Leia-me'!$B$8,"Última chance","Zumbi"))))</f>
        <v/>
      </c>
      <c r="W5749" s="25" t="n">
        <f aca="false">IF(O5749="Won",1,IF(O5749="Lost",0,""))</f>
        <v>1</v>
      </c>
      <c r="X5749" s="25" t="s">
        <v>1835</v>
      </c>
      <c r="Y5749" s="25" t="str">
        <f aca="false">IF(E5749="","Sim","")</f>
        <v/>
      </c>
    </row>
    <row r="5750" customFormat="false" ht="15" hidden="false" customHeight="false" outlineLevel="0" collapsed="false">
      <c r="A5750" s="25" t="s">
        <v>6013</v>
      </c>
      <c r="B5750" s="25" t="s">
        <v>84</v>
      </c>
      <c r="C5750" s="25" t="s">
        <v>93</v>
      </c>
      <c r="D5750" s="25" t="s">
        <v>97</v>
      </c>
      <c r="E5750" s="25" t="s">
        <v>421</v>
      </c>
      <c r="F5750" s="25" t="s">
        <v>146</v>
      </c>
      <c r="G5750" s="26" t="n">
        <v>2818.38</v>
      </c>
      <c r="H5750" s="27" t="n">
        <v>6290</v>
      </c>
      <c r="I5750" s="25" t="s">
        <v>147</v>
      </c>
      <c r="K5750" s="25" t="n">
        <v>1994</v>
      </c>
      <c r="L5750" s="25" t="s">
        <v>178</v>
      </c>
      <c r="M5750" s="25" t="s">
        <v>171</v>
      </c>
      <c r="N5750" s="28" t="n">
        <v>5482</v>
      </c>
      <c r="O5750" s="25" t="s">
        <v>55</v>
      </c>
      <c r="P5750" s="29" t="n">
        <v>42985</v>
      </c>
      <c r="Q5750" s="29" t="n">
        <v>43066</v>
      </c>
      <c r="R5750" s="28" t="n">
        <v>0</v>
      </c>
      <c r="S5750" s="28" t="n">
        <f aca="false">IF(O5750="Won",R5750,IF(O5750="Lost",0,N5750))</f>
        <v>0</v>
      </c>
      <c r="T5750" s="30" t="n">
        <f aca="false">IF(AND(P5750&lt;&gt;"",Q5750&lt;&gt;""),Q5750-P5750,"")</f>
        <v>81</v>
      </c>
      <c r="U5750" s="30" t="str">
        <f aca="false">IF(AND(O5750="Engaging",P5750&lt;&gt;""),'Leia-me'!$B$5-P5750,"")</f>
        <v/>
      </c>
      <c r="V5750" s="25" t="str">
        <f aca="false">IF(O5750&lt;&gt;"Engaging","",IF(U5750&lt;='Leia-me'!$B$6,"Saudável",IF(U5750&lt;='Leia-me'!$B$7,"Esfriando",IF(U5750&lt;='Leia-me'!$B$8,"Última chance","Zumbi"))))</f>
        <v/>
      </c>
      <c r="W5750" s="25" t="n">
        <f aca="false">IF(O5750="Won",1,IF(O5750="Lost",0,""))</f>
        <v>0</v>
      </c>
      <c r="Y5750" s="25" t="str">
        <f aca="false">IF(E5750="","Sim","")</f>
        <v/>
      </c>
    </row>
    <row r="5751" customFormat="false" ht="15" hidden="false" customHeight="false" outlineLevel="0" collapsed="false">
      <c r="A5751" s="25" t="s">
        <v>6014</v>
      </c>
      <c r="B5751" s="25" t="s">
        <v>84</v>
      </c>
      <c r="C5751" s="25" t="s">
        <v>93</v>
      </c>
      <c r="D5751" s="25" t="s">
        <v>97</v>
      </c>
      <c r="E5751" s="25" t="s">
        <v>494</v>
      </c>
      <c r="F5751" s="25" t="s">
        <v>192</v>
      </c>
      <c r="G5751" s="26" t="n">
        <v>11698.03</v>
      </c>
      <c r="H5751" s="27" t="n">
        <v>34288</v>
      </c>
      <c r="I5751" s="25" t="s">
        <v>147</v>
      </c>
      <c r="K5751" s="25" t="n">
        <v>1982</v>
      </c>
      <c r="L5751" s="25" t="s">
        <v>160</v>
      </c>
      <c r="M5751" s="25" t="s">
        <v>149</v>
      </c>
      <c r="N5751" s="28" t="n">
        <v>3393</v>
      </c>
      <c r="O5751" s="25" t="s">
        <v>55</v>
      </c>
      <c r="P5751" s="29" t="n">
        <v>42986</v>
      </c>
      <c r="Q5751" s="29" t="n">
        <v>43056</v>
      </c>
      <c r="R5751" s="28" t="n">
        <v>0</v>
      </c>
      <c r="S5751" s="28" t="n">
        <f aca="false">IF(O5751="Won",R5751,IF(O5751="Lost",0,N5751))</f>
        <v>0</v>
      </c>
      <c r="T5751" s="30" t="n">
        <f aca="false">IF(AND(P5751&lt;&gt;"",Q5751&lt;&gt;""),Q5751-P5751,"")</f>
        <v>70</v>
      </c>
      <c r="U5751" s="30" t="str">
        <f aca="false">IF(AND(O5751="Engaging",P5751&lt;&gt;""),'Leia-me'!$B$5-P5751,"")</f>
        <v/>
      </c>
      <c r="V5751" s="25" t="str">
        <f aca="false">IF(O5751&lt;&gt;"Engaging","",IF(U5751&lt;='Leia-me'!$B$6,"Saudável",IF(U5751&lt;='Leia-me'!$B$7,"Esfriando",IF(U5751&lt;='Leia-me'!$B$8,"Última chance","Zumbi"))))</f>
        <v/>
      </c>
      <c r="W5751" s="25" t="n">
        <f aca="false">IF(O5751="Won",1,IF(O5751="Lost",0,""))</f>
        <v>0</v>
      </c>
      <c r="Y5751" s="25" t="str">
        <f aca="false">IF(E5751="","Sim","")</f>
        <v/>
      </c>
    </row>
    <row r="5752" customFormat="false" ht="15" hidden="false" customHeight="false" outlineLevel="0" collapsed="false">
      <c r="A5752" s="25" t="s">
        <v>6015</v>
      </c>
      <c r="B5752" s="25" t="s">
        <v>84</v>
      </c>
      <c r="C5752" s="25" t="s">
        <v>93</v>
      </c>
      <c r="D5752" s="25" t="s">
        <v>97</v>
      </c>
      <c r="E5752" s="25" t="s">
        <v>445</v>
      </c>
      <c r="F5752" s="25" t="s">
        <v>192</v>
      </c>
      <c r="G5752" s="26" t="n">
        <v>987.39</v>
      </c>
      <c r="H5752" s="27" t="n">
        <v>2253</v>
      </c>
      <c r="I5752" s="25" t="s">
        <v>147</v>
      </c>
      <c r="K5752" s="25" t="n">
        <v>2002</v>
      </c>
      <c r="L5752" s="25" t="s">
        <v>1834</v>
      </c>
      <c r="M5752" s="25" t="s">
        <v>171</v>
      </c>
      <c r="N5752" s="28" t="n">
        <v>4821</v>
      </c>
      <c r="O5752" s="25" t="s">
        <v>54</v>
      </c>
      <c r="P5752" s="29" t="n">
        <v>42987</v>
      </c>
      <c r="Q5752" s="29" t="n">
        <v>43072</v>
      </c>
      <c r="R5752" s="28" t="n">
        <v>4647</v>
      </c>
      <c r="S5752" s="28" t="n">
        <f aca="false">IF(O5752="Won",R5752,IF(O5752="Lost",0,N5752))</f>
        <v>4647</v>
      </c>
      <c r="T5752" s="30" t="n">
        <f aca="false">IF(AND(P5752&lt;&gt;"",Q5752&lt;&gt;""),Q5752-P5752,"")</f>
        <v>85</v>
      </c>
      <c r="U5752" s="30" t="str">
        <f aca="false">IF(AND(O5752="Engaging",P5752&lt;&gt;""),'Leia-me'!$B$5-P5752,"")</f>
        <v/>
      </c>
      <c r="V5752" s="25" t="str">
        <f aca="false">IF(O5752&lt;&gt;"Engaging","",IF(U5752&lt;='Leia-me'!$B$6,"Saudável",IF(U5752&lt;='Leia-me'!$B$7,"Esfriando",IF(U5752&lt;='Leia-me'!$B$8,"Última chance","Zumbi"))))</f>
        <v/>
      </c>
      <c r="W5752" s="25" t="n">
        <f aca="false">IF(O5752="Won",1,IF(O5752="Lost",0,""))</f>
        <v>1</v>
      </c>
      <c r="X5752" s="25" t="s">
        <v>1835</v>
      </c>
      <c r="Y5752" s="25" t="str">
        <f aca="false">IF(E5752="","Sim","")</f>
        <v/>
      </c>
    </row>
    <row r="5753" customFormat="false" ht="15" hidden="false" customHeight="false" outlineLevel="0" collapsed="false">
      <c r="A5753" s="25" t="s">
        <v>6016</v>
      </c>
      <c r="B5753" s="25" t="s">
        <v>84</v>
      </c>
      <c r="C5753" s="25" t="s">
        <v>93</v>
      </c>
      <c r="D5753" s="25" t="s">
        <v>97</v>
      </c>
      <c r="E5753" s="25" t="s">
        <v>2530</v>
      </c>
      <c r="F5753" s="25" t="s">
        <v>185</v>
      </c>
      <c r="G5753" s="26" t="n">
        <v>527.11</v>
      </c>
      <c r="H5753" s="27" t="n">
        <v>1428</v>
      </c>
      <c r="I5753" s="25" t="s">
        <v>147</v>
      </c>
      <c r="J5753" s="25" t="s">
        <v>193</v>
      </c>
      <c r="K5753" s="25" t="n">
        <v>2011</v>
      </c>
      <c r="L5753" s="25" t="s">
        <v>170</v>
      </c>
      <c r="M5753" s="25" t="s">
        <v>171</v>
      </c>
      <c r="N5753" s="28" t="n">
        <v>1096</v>
      </c>
      <c r="O5753" s="25" t="s">
        <v>55</v>
      </c>
      <c r="P5753" s="29" t="n">
        <v>42989</v>
      </c>
      <c r="Q5753" s="29" t="n">
        <v>43097</v>
      </c>
      <c r="R5753" s="28" t="n">
        <v>0</v>
      </c>
      <c r="S5753" s="28" t="n">
        <f aca="false">IF(O5753="Won",R5753,IF(O5753="Lost",0,N5753))</f>
        <v>0</v>
      </c>
      <c r="T5753" s="30" t="n">
        <f aca="false">IF(AND(P5753&lt;&gt;"",Q5753&lt;&gt;""),Q5753-P5753,"")</f>
        <v>108</v>
      </c>
      <c r="U5753" s="30" t="str">
        <f aca="false">IF(AND(O5753="Engaging",P5753&lt;&gt;""),'Leia-me'!$B$5-P5753,"")</f>
        <v/>
      </c>
      <c r="V5753" s="25" t="str">
        <f aca="false">IF(O5753&lt;&gt;"Engaging","",IF(U5753&lt;='Leia-me'!$B$6,"Saudável",IF(U5753&lt;='Leia-me'!$B$7,"Esfriando",IF(U5753&lt;='Leia-me'!$B$8,"Última chance","Zumbi"))))</f>
        <v/>
      </c>
      <c r="W5753" s="25" t="n">
        <f aca="false">IF(O5753="Won",1,IF(O5753="Lost",0,""))</f>
        <v>0</v>
      </c>
      <c r="Y5753" s="25" t="str">
        <f aca="false">IF(E5753="","Sim","")</f>
        <v/>
      </c>
    </row>
    <row r="5754" customFormat="false" ht="15" hidden="false" customHeight="false" outlineLevel="0" collapsed="false">
      <c r="A5754" s="25" t="s">
        <v>6017</v>
      </c>
      <c r="B5754" s="25" t="s">
        <v>84</v>
      </c>
      <c r="C5754" s="25" t="s">
        <v>93</v>
      </c>
      <c r="D5754" s="25" t="s">
        <v>97</v>
      </c>
      <c r="E5754" s="25" t="s">
        <v>1090</v>
      </c>
      <c r="F5754" s="25" t="s">
        <v>155</v>
      </c>
      <c r="G5754" s="26" t="n">
        <v>6395.05</v>
      </c>
      <c r="H5754" s="27" t="n">
        <v>20275</v>
      </c>
      <c r="I5754" s="25" t="s">
        <v>147</v>
      </c>
      <c r="K5754" s="25" t="n">
        <v>1994</v>
      </c>
      <c r="L5754" s="25" t="s">
        <v>170</v>
      </c>
      <c r="M5754" s="25" t="s">
        <v>171</v>
      </c>
      <c r="N5754" s="28" t="n">
        <v>1096</v>
      </c>
      <c r="O5754" s="25" t="s">
        <v>55</v>
      </c>
      <c r="P5754" s="29" t="n">
        <v>42990</v>
      </c>
      <c r="Q5754" s="29" t="n">
        <v>42998</v>
      </c>
      <c r="R5754" s="28" t="n">
        <v>0</v>
      </c>
      <c r="S5754" s="28" t="n">
        <f aca="false">IF(O5754="Won",R5754,IF(O5754="Lost",0,N5754))</f>
        <v>0</v>
      </c>
      <c r="T5754" s="30" t="n">
        <f aca="false">IF(AND(P5754&lt;&gt;"",Q5754&lt;&gt;""),Q5754-P5754,"")</f>
        <v>8</v>
      </c>
      <c r="U5754" s="30" t="str">
        <f aca="false">IF(AND(O5754="Engaging",P5754&lt;&gt;""),'Leia-me'!$B$5-P5754,"")</f>
        <v/>
      </c>
      <c r="V5754" s="25" t="str">
        <f aca="false">IF(O5754&lt;&gt;"Engaging","",IF(U5754&lt;='Leia-me'!$B$6,"Saudável",IF(U5754&lt;='Leia-me'!$B$7,"Esfriando",IF(U5754&lt;='Leia-me'!$B$8,"Última chance","Zumbi"))))</f>
        <v/>
      </c>
      <c r="W5754" s="25" t="n">
        <f aca="false">IF(O5754="Won",1,IF(O5754="Lost",0,""))</f>
        <v>0</v>
      </c>
      <c r="Y5754" s="25" t="str">
        <f aca="false">IF(E5754="","Sim","")</f>
        <v/>
      </c>
    </row>
    <row r="5755" customFormat="false" ht="15" hidden="false" customHeight="false" outlineLevel="0" collapsed="false">
      <c r="A5755" s="25" t="s">
        <v>6018</v>
      </c>
      <c r="B5755" s="25" t="s">
        <v>84</v>
      </c>
      <c r="C5755" s="25" t="s">
        <v>93</v>
      </c>
      <c r="D5755" s="25" t="s">
        <v>97</v>
      </c>
      <c r="E5755" s="25" t="s">
        <v>1371</v>
      </c>
      <c r="F5755" s="25" t="s">
        <v>185</v>
      </c>
      <c r="G5755" s="26" t="n">
        <v>40.79</v>
      </c>
      <c r="H5755" s="27" t="n">
        <v>142</v>
      </c>
      <c r="I5755" s="25" t="s">
        <v>1372</v>
      </c>
      <c r="K5755" s="25" t="n">
        <v>2011</v>
      </c>
      <c r="L5755" s="25" t="s">
        <v>1834</v>
      </c>
      <c r="M5755" s="25" t="s">
        <v>171</v>
      </c>
      <c r="N5755" s="28" t="n">
        <v>4821</v>
      </c>
      <c r="O5755" s="25" t="s">
        <v>55</v>
      </c>
      <c r="P5755" s="29" t="n">
        <v>42990</v>
      </c>
      <c r="Q5755" s="29" t="n">
        <v>43087</v>
      </c>
      <c r="R5755" s="28" t="n">
        <v>0</v>
      </c>
      <c r="S5755" s="28" t="n">
        <f aca="false">IF(O5755="Won",R5755,IF(O5755="Lost",0,N5755))</f>
        <v>0</v>
      </c>
      <c r="T5755" s="30" t="n">
        <f aca="false">IF(AND(P5755&lt;&gt;"",Q5755&lt;&gt;""),Q5755-P5755,"")</f>
        <v>97</v>
      </c>
      <c r="U5755" s="30" t="str">
        <f aca="false">IF(AND(O5755="Engaging",P5755&lt;&gt;""),'Leia-me'!$B$5-P5755,"")</f>
        <v/>
      </c>
      <c r="V5755" s="25" t="str">
        <f aca="false">IF(O5755&lt;&gt;"Engaging","",IF(U5755&lt;='Leia-me'!$B$6,"Saudável",IF(U5755&lt;='Leia-me'!$B$7,"Esfriando",IF(U5755&lt;='Leia-me'!$B$8,"Última chance","Zumbi"))))</f>
        <v/>
      </c>
      <c r="W5755" s="25" t="n">
        <f aca="false">IF(O5755="Won",1,IF(O5755="Lost",0,""))</f>
        <v>0</v>
      </c>
      <c r="X5755" s="25" t="s">
        <v>1835</v>
      </c>
      <c r="Y5755" s="25" t="str">
        <f aca="false">IF(E5755="","Sim","")</f>
        <v/>
      </c>
    </row>
    <row r="5756" customFormat="false" ht="15" hidden="false" customHeight="false" outlineLevel="0" collapsed="false">
      <c r="A5756" s="25" t="s">
        <v>6019</v>
      </c>
      <c r="B5756" s="25" t="s">
        <v>84</v>
      </c>
      <c r="C5756" s="25" t="s">
        <v>93</v>
      </c>
      <c r="D5756" s="25" t="s">
        <v>97</v>
      </c>
      <c r="E5756" s="25" t="s">
        <v>639</v>
      </c>
      <c r="F5756" s="25" t="s">
        <v>211</v>
      </c>
      <c r="G5756" s="26" t="n">
        <v>1419.98</v>
      </c>
      <c r="H5756" s="27" t="n">
        <v>4018</v>
      </c>
      <c r="I5756" s="25" t="s">
        <v>147</v>
      </c>
      <c r="K5756" s="25" t="n">
        <v>2003</v>
      </c>
      <c r="L5756" s="25" t="s">
        <v>170</v>
      </c>
      <c r="M5756" s="25" t="s">
        <v>171</v>
      </c>
      <c r="N5756" s="28" t="n">
        <v>1096</v>
      </c>
      <c r="O5756" s="25" t="s">
        <v>54</v>
      </c>
      <c r="P5756" s="29" t="n">
        <v>42991</v>
      </c>
      <c r="Q5756" s="29" t="n">
        <v>43083</v>
      </c>
      <c r="R5756" s="28" t="n">
        <v>1176</v>
      </c>
      <c r="S5756" s="28" t="n">
        <f aca="false">IF(O5756="Won",R5756,IF(O5756="Lost",0,N5756))</f>
        <v>1176</v>
      </c>
      <c r="T5756" s="30" t="n">
        <f aca="false">IF(AND(P5756&lt;&gt;"",Q5756&lt;&gt;""),Q5756-P5756,"")</f>
        <v>92</v>
      </c>
      <c r="U5756" s="30" t="str">
        <f aca="false">IF(AND(O5756="Engaging",P5756&lt;&gt;""),'Leia-me'!$B$5-P5756,"")</f>
        <v/>
      </c>
      <c r="V5756" s="25" t="str">
        <f aca="false">IF(O5756&lt;&gt;"Engaging","",IF(U5756&lt;='Leia-me'!$B$6,"Saudável",IF(U5756&lt;='Leia-me'!$B$7,"Esfriando",IF(U5756&lt;='Leia-me'!$B$8,"Última chance","Zumbi"))))</f>
        <v/>
      </c>
      <c r="W5756" s="25" t="n">
        <f aca="false">IF(O5756="Won",1,IF(O5756="Lost",0,""))</f>
        <v>1</v>
      </c>
      <c r="Y5756" s="25" t="str">
        <f aca="false">IF(E5756="","Sim","")</f>
        <v/>
      </c>
    </row>
    <row r="5757" customFormat="false" ht="15" hidden="false" customHeight="false" outlineLevel="0" collapsed="false">
      <c r="A5757" s="25" t="s">
        <v>6020</v>
      </c>
      <c r="B5757" s="25" t="s">
        <v>84</v>
      </c>
      <c r="C5757" s="25" t="s">
        <v>93</v>
      </c>
      <c r="D5757" s="25" t="s">
        <v>97</v>
      </c>
      <c r="E5757" s="25" t="s">
        <v>463</v>
      </c>
      <c r="F5757" s="25" t="s">
        <v>211</v>
      </c>
      <c r="G5757" s="26" t="n">
        <v>2261.05</v>
      </c>
      <c r="H5757" s="27" t="n">
        <v>3851</v>
      </c>
      <c r="I5757" s="25" t="s">
        <v>147</v>
      </c>
      <c r="K5757" s="25" t="n">
        <v>2005</v>
      </c>
      <c r="L5757" s="25" t="s">
        <v>1834</v>
      </c>
      <c r="M5757" s="25" t="s">
        <v>171</v>
      </c>
      <c r="N5757" s="28" t="n">
        <v>4821</v>
      </c>
      <c r="O5757" s="25" t="s">
        <v>54</v>
      </c>
      <c r="P5757" s="29" t="n">
        <v>42991</v>
      </c>
      <c r="Q5757" s="29" t="n">
        <v>43083</v>
      </c>
      <c r="R5757" s="28" t="n">
        <v>4140</v>
      </c>
      <c r="S5757" s="28" t="n">
        <f aca="false">IF(O5757="Won",R5757,IF(O5757="Lost",0,N5757))</f>
        <v>4140</v>
      </c>
      <c r="T5757" s="30" t="n">
        <f aca="false">IF(AND(P5757&lt;&gt;"",Q5757&lt;&gt;""),Q5757-P5757,"")</f>
        <v>92</v>
      </c>
      <c r="U5757" s="30" t="str">
        <f aca="false">IF(AND(O5757="Engaging",P5757&lt;&gt;""),'Leia-me'!$B$5-P5757,"")</f>
        <v/>
      </c>
      <c r="V5757" s="25" t="str">
        <f aca="false">IF(O5757&lt;&gt;"Engaging","",IF(U5757&lt;='Leia-me'!$B$6,"Saudável",IF(U5757&lt;='Leia-me'!$B$7,"Esfriando",IF(U5757&lt;='Leia-me'!$B$8,"Última chance","Zumbi"))))</f>
        <v/>
      </c>
      <c r="W5757" s="25" t="n">
        <f aca="false">IF(O5757="Won",1,IF(O5757="Lost",0,""))</f>
        <v>1</v>
      </c>
      <c r="X5757" s="25" t="s">
        <v>1835</v>
      </c>
      <c r="Y5757" s="25" t="str">
        <f aca="false">IF(E5757="","Sim","")</f>
        <v/>
      </c>
    </row>
    <row r="5758" customFormat="false" ht="15" hidden="false" customHeight="false" outlineLevel="0" collapsed="false">
      <c r="A5758" s="25" t="s">
        <v>6021</v>
      </c>
      <c r="B5758" s="25" t="s">
        <v>84</v>
      </c>
      <c r="C5758" s="25" t="s">
        <v>93</v>
      </c>
      <c r="D5758" s="25" t="s">
        <v>97</v>
      </c>
      <c r="E5758" s="25" t="s">
        <v>193</v>
      </c>
      <c r="F5758" s="25" t="s">
        <v>185</v>
      </c>
      <c r="G5758" s="26" t="n">
        <v>1100.04</v>
      </c>
      <c r="H5758" s="27" t="n">
        <v>2822</v>
      </c>
      <c r="I5758" s="25" t="s">
        <v>147</v>
      </c>
      <c r="K5758" s="25" t="n">
        <v>1996</v>
      </c>
      <c r="L5758" s="25" t="s">
        <v>186</v>
      </c>
      <c r="M5758" s="25" t="s">
        <v>171</v>
      </c>
      <c r="N5758" s="28" t="n">
        <v>550</v>
      </c>
      <c r="O5758" s="25" t="s">
        <v>55</v>
      </c>
      <c r="P5758" s="29" t="n">
        <v>42992</v>
      </c>
      <c r="Q5758" s="29" t="n">
        <v>43006</v>
      </c>
      <c r="R5758" s="28" t="n">
        <v>0</v>
      </c>
      <c r="S5758" s="28" t="n">
        <f aca="false">IF(O5758="Won",R5758,IF(O5758="Lost",0,N5758))</f>
        <v>0</v>
      </c>
      <c r="T5758" s="30" t="n">
        <f aca="false">IF(AND(P5758&lt;&gt;"",Q5758&lt;&gt;""),Q5758-P5758,"")</f>
        <v>14</v>
      </c>
      <c r="U5758" s="30" t="str">
        <f aca="false">IF(AND(O5758="Engaging",P5758&lt;&gt;""),'Leia-me'!$B$5-P5758,"")</f>
        <v/>
      </c>
      <c r="V5758" s="25" t="str">
        <f aca="false">IF(O5758&lt;&gt;"Engaging","",IF(U5758&lt;='Leia-me'!$B$6,"Saudável",IF(U5758&lt;='Leia-me'!$B$7,"Esfriando",IF(U5758&lt;='Leia-me'!$B$8,"Última chance","Zumbi"))))</f>
        <v/>
      </c>
      <c r="W5758" s="25" t="n">
        <f aca="false">IF(O5758="Won",1,IF(O5758="Lost",0,""))</f>
        <v>0</v>
      </c>
      <c r="Y5758" s="25" t="str">
        <f aca="false">IF(E5758="","Sim","")</f>
        <v/>
      </c>
    </row>
    <row r="5759" customFormat="false" ht="15" hidden="false" customHeight="false" outlineLevel="0" collapsed="false">
      <c r="A5759" s="25" t="s">
        <v>6022</v>
      </c>
      <c r="B5759" s="25" t="s">
        <v>84</v>
      </c>
      <c r="C5759" s="25" t="s">
        <v>93</v>
      </c>
      <c r="D5759" s="25" t="s">
        <v>97</v>
      </c>
      <c r="E5759" s="25" t="s">
        <v>193</v>
      </c>
      <c r="F5759" s="25" t="s">
        <v>185</v>
      </c>
      <c r="G5759" s="26" t="n">
        <v>1100.04</v>
      </c>
      <c r="H5759" s="27" t="n">
        <v>2822</v>
      </c>
      <c r="I5759" s="25" t="s">
        <v>147</v>
      </c>
      <c r="K5759" s="25" t="n">
        <v>1996</v>
      </c>
      <c r="L5759" s="25" t="s">
        <v>186</v>
      </c>
      <c r="M5759" s="25" t="s">
        <v>171</v>
      </c>
      <c r="N5759" s="28" t="n">
        <v>550</v>
      </c>
      <c r="O5759" s="25" t="s">
        <v>55</v>
      </c>
      <c r="P5759" s="29" t="n">
        <v>42994</v>
      </c>
      <c r="Q5759" s="29" t="n">
        <v>43004</v>
      </c>
      <c r="R5759" s="28" t="n">
        <v>0</v>
      </c>
      <c r="S5759" s="28" t="n">
        <f aca="false">IF(O5759="Won",R5759,IF(O5759="Lost",0,N5759))</f>
        <v>0</v>
      </c>
      <c r="T5759" s="30" t="n">
        <f aca="false">IF(AND(P5759&lt;&gt;"",Q5759&lt;&gt;""),Q5759-P5759,"")</f>
        <v>10</v>
      </c>
      <c r="U5759" s="30" t="str">
        <f aca="false">IF(AND(O5759="Engaging",P5759&lt;&gt;""),'Leia-me'!$B$5-P5759,"")</f>
        <v/>
      </c>
      <c r="V5759" s="25" t="str">
        <f aca="false">IF(O5759&lt;&gt;"Engaging","",IF(U5759&lt;='Leia-me'!$B$6,"Saudável",IF(U5759&lt;='Leia-me'!$B$7,"Esfriando",IF(U5759&lt;='Leia-me'!$B$8,"Última chance","Zumbi"))))</f>
        <v/>
      </c>
      <c r="W5759" s="25" t="n">
        <f aca="false">IF(O5759="Won",1,IF(O5759="Lost",0,""))</f>
        <v>0</v>
      </c>
      <c r="Y5759" s="25" t="str">
        <f aca="false">IF(E5759="","Sim","")</f>
        <v/>
      </c>
    </row>
    <row r="5760" customFormat="false" ht="15" hidden="false" customHeight="false" outlineLevel="0" collapsed="false">
      <c r="A5760" s="25" t="s">
        <v>6023</v>
      </c>
      <c r="B5760" s="25" t="s">
        <v>84</v>
      </c>
      <c r="C5760" s="25" t="s">
        <v>93</v>
      </c>
      <c r="D5760" s="25" t="s">
        <v>97</v>
      </c>
      <c r="E5760" s="25" t="s">
        <v>661</v>
      </c>
      <c r="F5760" s="25" t="s">
        <v>146</v>
      </c>
      <c r="G5760" s="26" t="n">
        <v>251.41</v>
      </c>
      <c r="H5760" s="27" t="n">
        <v>495</v>
      </c>
      <c r="I5760" s="25" t="s">
        <v>147</v>
      </c>
      <c r="K5760" s="25" t="n">
        <v>1999</v>
      </c>
      <c r="L5760" s="25" t="s">
        <v>186</v>
      </c>
      <c r="M5760" s="25" t="s">
        <v>171</v>
      </c>
      <c r="N5760" s="28" t="n">
        <v>550</v>
      </c>
      <c r="O5760" s="25" t="s">
        <v>55</v>
      </c>
      <c r="P5760" s="29" t="n">
        <v>42995</v>
      </c>
      <c r="Q5760" s="29" t="n">
        <v>43066</v>
      </c>
      <c r="R5760" s="28" t="n">
        <v>0</v>
      </c>
      <c r="S5760" s="28" t="n">
        <f aca="false">IF(O5760="Won",R5760,IF(O5760="Lost",0,N5760))</f>
        <v>0</v>
      </c>
      <c r="T5760" s="30" t="n">
        <f aca="false">IF(AND(P5760&lt;&gt;"",Q5760&lt;&gt;""),Q5760-P5760,"")</f>
        <v>71</v>
      </c>
      <c r="U5760" s="30" t="str">
        <f aca="false">IF(AND(O5760="Engaging",P5760&lt;&gt;""),'Leia-me'!$B$5-P5760,"")</f>
        <v/>
      </c>
      <c r="V5760" s="25" t="str">
        <f aca="false">IF(O5760&lt;&gt;"Engaging","",IF(U5760&lt;='Leia-me'!$B$6,"Saudável",IF(U5760&lt;='Leia-me'!$B$7,"Esfriando",IF(U5760&lt;='Leia-me'!$B$8,"Última chance","Zumbi"))))</f>
        <v/>
      </c>
      <c r="W5760" s="25" t="n">
        <f aca="false">IF(O5760="Won",1,IF(O5760="Lost",0,""))</f>
        <v>0</v>
      </c>
      <c r="Y5760" s="25" t="str">
        <f aca="false">IF(E5760="","Sim","")</f>
        <v/>
      </c>
    </row>
    <row r="5761" customFormat="false" ht="15" hidden="false" customHeight="false" outlineLevel="0" collapsed="false">
      <c r="A5761" s="25" t="s">
        <v>6024</v>
      </c>
      <c r="B5761" s="25" t="s">
        <v>84</v>
      </c>
      <c r="C5761" s="25" t="s">
        <v>93</v>
      </c>
      <c r="D5761" s="25" t="s">
        <v>97</v>
      </c>
      <c r="E5761" s="25" t="s">
        <v>1090</v>
      </c>
      <c r="F5761" s="25" t="s">
        <v>155</v>
      </c>
      <c r="G5761" s="26" t="n">
        <v>6395.05</v>
      </c>
      <c r="H5761" s="27" t="n">
        <v>20275</v>
      </c>
      <c r="I5761" s="25" t="s">
        <v>147</v>
      </c>
      <c r="K5761" s="25" t="n">
        <v>1994</v>
      </c>
      <c r="L5761" s="25" t="s">
        <v>170</v>
      </c>
      <c r="M5761" s="25" t="s">
        <v>171</v>
      </c>
      <c r="N5761" s="28" t="n">
        <v>1096</v>
      </c>
      <c r="O5761" s="25" t="s">
        <v>55</v>
      </c>
      <c r="P5761" s="29" t="n">
        <v>42995</v>
      </c>
      <c r="Q5761" s="29" t="n">
        <v>43090</v>
      </c>
      <c r="R5761" s="28" t="n">
        <v>0</v>
      </c>
      <c r="S5761" s="28" t="n">
        <f aca="false">IF(O5761="Won",R5761,IF(O5761="Lost",0,N5761))</f>
        <v>0</v>
      </c>
      <c r="T5761" s="30" t="n">
        <f aca="false">IF(AND(P5761&lt;&gt;"",Q5761&lt;&gt;""),Q5761-P5761,"")</f>
        <v>95</v>
      </c>
      <c r="U5761" s="30" t="str">
        <f aca="false">IF(AND(O5761="Engaging",P5761&lt;&gt;""),'Leia-me'!$B$5-P5761,"")</f>
        <v/>
      </c>
      <c r="V5761" s="25" t="str">
        <f aca="false">IF(O5761&lt;&gt;"Engaging","",IF(U5761&lt;='Leia-me'!$B$6,"Saudável",IF(U5761&lt;='Leia-me'!$B$7,"Esfriando",IF(U5761&lt;='Leia-me'!$B$8,"Última chance","Zumbi"))))</f>
        <v/>
      </c>
      <c r="W5761" s="25" t="n">
        <f aca="false">IF(O5761="Won",1,IF(O5761="Lost",0,""))</f>
        <v>0</v>
      </c>
      <c r="Y5761" s="25" t="str">
        <f aca="false">IF(E5761="","Sim","")</f>
        <v/>
      </c>
    </row>
    <row r="5762" customFormat="false" ht="15" hidden="false" customHeight="false" outlineLevel="0" collapsed="false">
      <c r="A5762" s="25" t="s">
        <v>6025</v>
      </c>
      <c r="B5762" s="25" t="s">
        <v>84</v>
      </c>
      <c r="C5762" s="25" t="s">
        <v>93</v>
      </c>
      <c r="D5762" s="25" t="s">
        <v>97</v>
      </c>
      <c r="E5762" s="25" t="s">
        <v>661</v>
      </c>
      <c r="F5762" s="25" t="s">
        <v>146</v>
      </c>
      <c r="G5762" s="26" t="n">
        <v>251.41</v>
      </c>
      <c r="H5762" s="27" t="n">
        <v>495</v>
      </c>
      <c r="I5762" s="25" t="s">
        <v>147</v>
      </c>
      <c r="K5762" s="25" t="n">
        <v>1999</v>
      </c>
      <c r="L5762" s="25" t="s">
        <v>178</v>
      </c>
      <c r="M5762" s="25" t="s">
        <v>171</v>
      </c>
      <c r="N5762" s="28" t="n">
        <v>5482</v>
      </c>
      <c r="O5762" s="25" t="s">
        <v>55</v>
      </c>
      <c r="P5762" s="29" t="n">
        <v>42995</v>
      </c>
      <c r="Q5762" s="29" t="n">
        <v>43051</v>
      </c>
      <c r="R5762" s="28" t="n">
        <v>0</v>
      </c>
      <c r="S5762" s="28" t="n">
        <f aca="false">IF(O5762="Won",R5762,IF(O5762="Lost",0,N5762))</f>
        <v>0</v>
      </c>
      <c r="T5762" s="30" t="n">
        <f aca="false">IF(AND(P5762&lt;&gt;"",Q5762&lt;&gt;""),Q5762-P5762,"")</f>
        <v>56</v>
      </c>
      <c r="U5762" s="30" t="str">
        <f aca="false">IF(AND(O5762="Engaging",P5762&lt;&gt;""),'Leia-me'!$B$5-P5762,"")</f>
        <v/>
      </c>
      <c r="V5762" s="25" t="str">
        <f aca="false">IF(O5762&lt;&gt;"Engaging","",IF(U5762&lt;='Leia-me'!$B$6,"Saudável",IF(U5762&lt;='Leia-me'!$B$7,"Esfriando",IF(U5762&lt;='Leia-me'!$B$8,"Última chance","Zumbi"))))</f>
        <v/>
      </c>
      <c r="W5762" s="25" t="n">
        <f aca="false">IF(O5762="Won",1,IF(O5762="Lost",0,""))</f>
        <v>0</v>
      </c>
      <c r="Y5762" s="25" t="str">
        <f aca="false">IF(E5762="","Sim","")</f>
        <v/>
      </c>
    </row>
    <row r="5763" customFormat="false" ht="15" hidden="false" customHeight="false" outlineLevel="0" collapsed="false">
      <c r="A5763" s="25" t="s">
        <v>6026</v>
      </c>
      <c r="B5763" s="25" t="s">
        <v>84</v>
      </c>
      <c r="C5763" s="25" t="s">
        <v>93</v>
      </c>
      <c r="D5763" s="25" t="s">
        <v>97</v>
      </c>
      <c r="E5763" s="25" t="s">
        <v>663</v>
      </c>
      <c r="F5763" s="25" t="s">
        <v>146</v>
      </c>
      <c r="G5763" s="26" t="n">
        <v>326.82</v>
      </c>
      <c r="H5763" s="27" t="n">
        <v>1016</v>
      </c>
      <c r="I5763" s="25" t="s">
        <v>147</v>
      </c>
      <c r="K5763" s="25" t="n">
        <v>1991</v>
      </c>
      <c r="L5763" s="25" t="s">
        <v>1834</v>
      </c>
      <c r="M5763" s="25" t="s">
        <v>171</v>
      </c>
      <c r="N5763" s="28" t="n">
        <v>4821</v>
      </c>
      <c r="O5763" s="25" t="s">
        <v>54</v>
      </c>
      <c r="P5763" s="29" t="n">
        <v>42995</v>
      </c>
      <c r="Q5763" s="29" t="n">
        <v>43058</v>
      </c>
      <c r="R5763" s="28" t="n">
        <v>5186</v>
      </c>
      <c r="S5763" s="28" t="n">
        <f aca="false">IF(O5763="Won",R5763,IF(O5763="Lost",0,N5763))</f>
        <v>5186</v>
      </c>
      <c r="T5763" s="30" t="n">
        <f aca="false">IF(AND(P5763&lt;&gt;"",Q5763&lt;&gt;""),Q5763-P5763,"")</f>
        <v>63</v>
      </c>
      <c r="U5763" s="30" t="str">
        <f aca="false">IF(AND(O5763="Engaging",P5763&lt;&gt;""),'Leia-me'!$B$5-P5763,"")</f>
        <v/>
      </c>
      <c r="V5763" s="25" t="str">
        <f aca="false">IF(O5763&lt;&gt;"Engaging","",IF(U5763&lt;='Leia-me'!$B$6,"Saudável",IF(U5763&lt;='Leia-me'!$B$7,"Esfriando",IF(U5763&lt;='Leia-me'!$B$8,"Última chance","Zumbi"))))</f>
        <v/>
      </c>
      <c r="W5763" s="25" t="n">
        <f aca="false">IF(O5763="Won",1,IF(O5763="Lost",0,""))</f>
        <v>1</v>
      </c>
      <c r="X5763" s="25" t="s">
        <v>1835</v>
      </c>
      <c r="Y5763" s="25" t="str">
        <f aca="false">IF(E5763="","Sim","")</f>
        <v/>
      </c>
    </row>
    <row r="5764" customFormat="false" ht="15" hidden="false" customHeight="false" outlineLevel="0" collapsed="false">
      <c r="A5764" s="25" t="s">
        <v>6027</v>
      </c>
      <c r="B5764" s="25" t="s">
        <v>84</v>
      </c>
      <c r="C5764" s="25" t="s">
        <v>93</v>
      </c>
      <c r="D5764" s="25" t="s">
        <v>97</v>
      </c>
      <c r="E5764" s="25" t="s">
        <v>1671</v>
      </c>
      <c r="F5764" s="25" t="s">
        <v>168</v>
      </c>
      <c r="G5764" s="26" t="n">
        <v>3027.46</v>
      </c>
      <c r="H5764" s="27" t="n">
        <v>9516</v>
      </c>
      <c r="I5764" s="25" t="s">
        <v>1672</v>
      </c>
      <c r="K5764" s="25" t="n">
        <v>1984</v>
      </c>
      <c r="L5764" s="25" t="s">
        <v>170</v>
      </c>
      <c r="M5764" s="25" t="s">
        <v>171</v>
      </c>
      <c r="N5764" s="28" t="n">
        <v>1096</v>
      </c>
      <c r="O5764" s="25" t="s">
        <v>55</v>
      </c>
      <c r="P5764" s="29" t="n">
        <v>42996</v>
      </c>
      <c r="Q5764" s="29" t="n">
        <v>43073</v>
      </c>
      <c r="R5764" s="28" t="n">
        <v>0</v>
      </c>
      <c r="S5764" s="28" t="n">
        <f aca="false">IF(O5764="Won",R5764,IF(O5764="Lost",0,N5764))</f>
        <v>0</v>
      </c>
      <c r="T5764" s="30" t="n">
        <f aca="false">IF(AND(P5764&lt;&gt;"",Q5764&lt;&gt;""),Q5764-P5764,"")</f>
        <v>77</v>
      </c>
      <c r="U5764" s="30" t="str">
        <f aca="false">IF(AND(O5764="Engaging",P5764&lt;&gt;""),'Leia-me'!$B$5-P5764,"")</f>
        <v/>
      </c>
      <c r="V5764" s="25" t="str">
        <f aca="false">IF(O5764&lt;&gt;"Engaging","",IF(U5764&lt;='Leia-me'!$B$6,"Saudável",IF(U5764&lt;='Leia-me'!$B$7,"Esfriando",IF(U5764&lt;='Leia-me'!$B$8,"Última chance","Zumbi"))))</f>
        <v/>
      </c>
      <c r="W5764" s="25" t="n">
        <f aca="false">IF(O5764="Won",1,IF(O5764="Lost",0,""))</f>
        <v>0</v>
      </c>
      <c r="Y5764" s="25" t="str">
        <f aca="false">IF(E5764="","Sim","")</f>
        <v/>
      </c>
    </row>
    <row r="5765" customFormat="false" ht="15" hidden="false" customHeight="false" outlineLevel="0" collapsed="false">
      <c r="A5765" s="25" t="s">
        <v>6028</v>
      </c>
      <c r="B5765" s="25" t="s">
        <v>84</v>
      </c>
      <c r="C5765" s="25" t="s">
        <v>93</v>
      </c>
      <c r="D5765" s="25" t="s">
        <v>97</v>
      </c>
      <c r="E5765" s="25" t="s">
        <v>463</v>
      </c>
      <c r="F5765" s="25" t="s">
        <v>211</v>
      </c>
      <c r="G5765" s="26" t="n">
        <v>2261.05</v>
      </c>
      <c r="H5765" s="27" t="n">
        <v>3851</v>
      </c>
      <c r="I5765" s="25" t="s">
        <v>147</v>
      </c>
      <c r="K5765" s="25" t="n">
        <v>2005</v>
      </c>
      <c r="L5765" s="25" t="s">
        <v>160</v>
      </c>
      <c r="M5765" s="25" t="s">
        <v>149</v>
      </c>
      <c r="N5765" s="28" t="n">
        <v>3393</v>
      </c>
      <c r="O5765" s="25" t="s">
        <v>55</v>
      </c>
      <c r="P5765" s="29" t="n">
        <v>42996</v>
      </c>
      <c r="Q5765" s="29" t="n">
        <v>43089</v>
      </c>
      <c r="R5765" s="28" t="n">
        <v>0</v>
      </c>
      <c r="S5765" s="28" t="n">
        <f aca="false">IF(O5765="Won",R5765,IF(O5765="Lost",0,N5765))</f>
        <v>0</v>
      </c>
      <c r="T5765" s="30" t="n">
        <f aca="false">IF(AND(P5765&lt;&gt;"",Q5765&lt;&gt;""),Q5765-P5765,"")</f>
        <v>93</v>
      </c>
      <c r="U5765" s="30" t="str">
        <f aca="false">IF(AND(O5765="Engaging",P5765&lt;&gt;""),'Leia-me'!$B$5-P5765,"")</f>
        <v/>
      </c>
      <c r="V5765" s="25" t="str">
        <f aca="false">IF(O5765&lt;&gt;"Engaging","",IF(U5765&lt;='Leia-me'!$B$6,"Saudável",IF(U5765&lt;='Leia-me'!$B$7,"Esfriando",IF(U5765&lt;='Leia-me'!$B$8,"Última chance","Zumbi"))))</f>
        <v/>
      </c>
      <c r="W5765" s="25" t="n">
        <f aca="false">IF(O5765="Won",1,IF(O5765="Lost",0,""))</f>
        <v>0</v>
      </c>
      <c r="Y5765" s="25" t="str">
        <f aca="false">IF(E5765="","Sim","")</f>
        <v/>
      </c>
    </row>
    <row r="5766" customFormat="false" ht="15" hidden="false" customHeight="false" outlineLevel="0" collapsed="false">
      <c r="A5766" s="25" t="s">
        <v>6029</v>
      </c>
      <c r="B5766" s="25" t="s">
        <v>84</v>
      </c>
      <c r="C5766" s="25" t="s">
        <v>93</v>
      </c>
      <c r="D5766" s="25" t="s">
        <v>97</v>
      </c>
      <c r="E5766" s="25" t="s">
        <v>1347</v>
      </c>
      <c r="F5766" s="25" t="s">
        <v>165</v>
      </c>
      <c r="G5766" s="26" t="n">
        <v>665.06</v>
      </c>
      <c r="H5766" s="27" t="n">
        <v>1095</v>
      </c>
      <c r="I5766" s="25" t="s">
        <v>147</v>
      </c>
      <c r="K5766" s="25" t="n">
        <v>1989</v>
      </c>
      <c r="L5766" s="25" t="s">
        <v>1834</v>
      </c>
      <c r="M5766" s="25" t="s">
        <v>171</v>
      </c>
      <c r="N5766" s="28" t="n">
        <v>4821</v>
      </c>
      <c r="O5766" s="25" t="s">
        <v>54</v>
      </c>
      <c r="P5766" s="29" t="n">
        <v>42997</v>
      </c>
      <c r="Q5766" s="29" t="n">
        <v>43002</v>
      </c>
      <c r="R5766" s="28" t="n">
        <v>4369</v>
      </c>
      <c r="S5766" s="28" t="n">
        <f aca="false">IF(O5766="Won",R5766,IF(O5766="Lost",0,N5766))</f>
        <v>4369</v>
      </c>
      <c r="T5766" s="30" t="n">
        <f aca="false">IF(AND(P5766&lt;&gt;"",Q5766&lt;&gt;""),Q5766-P5766,"")</f>
        <v>5</v>
      </c>
      <c r="U5766" s="30" t="str">
        <f aca="false">IF(AND(O5766="Engaging",P5766&lt;&gt;""),'Leia-me'!$B$5-P5766,"")</f>
        <v/>
      </c>
      <c r="V5766" s="25" t="str">
        <f aca="false">IF(O5766&lt;&gt;"Engaging","",IF(U5766&lt;='Leia-me'!$B$6,"Saudável",IF(U5766&lt;='Leia-me'!$B$7,"Esfriando",IF(U5766&lt;='Leia-me'!$B$8,"Última chance","Zumbi"))))</f>
        <v/>
      </c>
      <c r="W5766" s="25" t="n">
        <f aca="false">IF(O5766="Won",1,IF(O5766="Lost",0,""))</f>
        <v>1</v>
      </c>
      <c r="X5766" s="25" t="s">
        <v>1835</v>
      </c>
      <c r="Y5766" s="25" t="str">
        <f aca="false">IF(E5766="","Sim","")</f>
        <v/>
      </c>
    </row>
    <row r="5767" customFormat="false" ht="15" hidden="false" customHeight="false" outlineLevel="0" collapsed="false">
      <c r="A5767" s="25" t="s">
        <v>6030</v>
      </c>
      <c r="B5767" s="25" t="s">
        <v>84</v>
      </c>
      <c r="C5767" s="25" t="s">
        <v>93</v>
      </c>
      <c r="D5767" s="25" t="s">
        <v>97</v>
      </c>
      <c r="E5767" s="25" t="s">
        <v>1055</v>
      </c>
      <c r="F5767" s="25" t="s">
        <v>146</v>
      </c>
      <c r="G5767" s="26" t="n">
        <v>439.21</v>
      </c>
      <c r="H5767" s="27" t="n">
        <v>792</v>
      </c>
      <c r="I5767" s="25" t="s">
        <v>147</v>
      </c>
      <c r="K5767" s="25" t="n">
        <v>1996</v>
      </c>
      <c r="L5767" s="25" t="s">
        <v>1834</v>
      </c>
      <c r="M5767" s="25" t="s">
        <v>171</v>
      </c>
      <c r="N5767" s="28" t="n">
        <v>4821</v>
      </c>
      <c r="O5767" s="25" t="s">
        <v>54</v>
      </c>
      <c r="P5767" s="29" t="n">
        <v>42999</v>
      </c>
      <c r="Q5767" s="29" t="n">
        <v>43091</v>
      </c>
      <c r="R5767" s="28" t="n">
        <v>5600</v>
      </c>
      <c r="S5767" s="28" t="n">
        <f aca="false">IF(O5767="Won",R5767,IF(O5767="Lost",0,N5767))</f>
        <v>5600</v>
      </c>
      <c r="T5767" s="30" t="n">
        <f aca="false">IF(AND(P5767&lt;&gt;"",Q5767&lt;&gt;""),Q5767-P5767,"")</f>
        <v>92</v>
      </c>
      <c r="U5767" s="30" t="str">
        <f aca="false">IF(AND(O5767="Engaging",P5767&lt;&gt;""),'Leia-me'!$B$5-P5767,"")</f>
        <v/>
      </c>
      <c r="V5767" s="25" t="str">
        <f aca="false">IF(O5767&lt;&gt;"Engaging","",IF(U5767&lt;='Leia-me'!$B$6,"Saudável",IF(U5767&lt;='Leia-me'!$B$7,"Esfriando",IF(U5767&lt;='Leia-me'!$B$8,"Última chance","Zumbi"))))</f>
        <v/>
      </c>
      <c r="W5767" s="25" t="n">
        <f aca="false">IF(O5767="Won",1,IF(O5767="Lost",0,""))</f>
        <v>1</v>
      </c>
      <c r="X5767" s="25" t="s">
        <v>1835</v>
      </c>
      <c r="Y5767" s="25" t="str">
        <f aca="false">IF(E5767="","Sim","")</f>
        <v/>
      </c>
    </row>
    <row r="5768" customFormat="false" ht="15" hidden="false" customHeight="false" outlineLevel="0" collapsed="false">
      <c r="A5768" s="25" t="s">
        <v>6031</v>
      </c>
      <c r="B5768" s="25" t="s">
        <v>84</v>
      </c>
      <c r="C5768" s="25" t="s">
        <v>93</v>
      </c>
      <c r="D5768" s="25" t="s">
        <v>97</v>
      </c>
      <c r="E5768" s="25" t="s">
        <v>1671</v>
      </c>
      <c r="F5768" s="25" t="s">
        <v>168</v>
      </c>
      <c r="G5768" s="26" t="n">
        <v>3027.46</v>
      </c>
      <c r="H5768" s="27" t="n">
        <v>9516</v>
      </c>
      <c r="I5768" s="25" t="s">
        <v>1672</v>
      </c>
      <c r="K5768" s="25" t="n">
        <v>1984</v>
      </c>
      <c r="L5768" s="25" t="s">
        <v>170</v>
      </c>
      <c r="M5768" s="25" t="s">
        <v>171</v>
      </c>
      <c r="N5768" s="28" t="n">
        <v>1096</v>
      </c>
      <c r="O5768" s="25" t="s">
        <v>55</v>
      </c>
      <c r="P5768" s="29" t="n">
        <v>43003</v>
      </c>
      <c r="Q5768" s="29" t="n">
        <v>43093</v>
      </c>
      <c r="R5768" s="28" t="n">
        <v>0</v>
      </c>
      <c r="S5768" s="28" t="n">
        <f aca="false">IF(O5768="Won",R5768,IF(O5768="Lost",0,N5768))</f>
        <v>0</v>
      </c>
      <c r="T5768" s="30" t="n">
        <f aca="false">IF(AND(P5768&lt;&gt;"",Q5768&lt;&gt;""),Q5768-P5768,"")</f>
        <v>90</v>
      </c>
      <c r="U5768" s="30" t="str">
        <f aca="false">IF(AND(O5768="Engaging",P5768&lt;&gt;""),'Leia-me'!$B$5-P5768,"")</f>
        <v/>
      </c>
      <c r="V5768" s="25" t="str">
        <f aca="false">IF(O5768&lt;&gt;"Engaging","",IF(U5768&lt;='Leia-me'!$B$6,"Saudável",IF(U5768&lt;='Leia-me'!$B$7,"Esfriando",IF(U5768&lt;='Leia-me'!$B$8,"Última chance","Zumbi"))))</f>
        <v/>
      </c>
      <c r="W5768" s="25" t="n">
        <f aca="false">IF(O5768="Won",1,IF(O5768="Lost",0,""))</f>
        <v>0</v>
      </c>
      <c r="Y5768" s="25" t="str">
        <f aca="false">IF(E5768="","Sim","")</f>
        <v/>
      </c>
    </row>
    <row r="5769" customFormat="false" ht="15" hidden="false" customHeight="false" outlineLevel="0" collapsed="false">
      <c r="A5769" s="25" t="s">
        <v>6032</v>
      </c>
      <c r="B5769" s="25" t="s">
        <v>84</v>
      </c>
      <c r="C5769" s="25" t="s">
        <v>93</v>
      </c>
      <c r="D5769" s="25" t="s">
        <v>97</v>
      </c>
      <c r="E5769" s="25" t="s">
        <v>3511</v>
      </c>
      <c r="F5769" s="25" t="s">
        <v>168</v>
      </c>
      <c r="G5769" s="26" t="n">
        <v>1197.44</v>
      </c>
      <c r="H5769" s="27" t="n">
        <v>2570</v>
      </c>
      <c r="I5769" s="25" t="s">
        <v>147</v>
      </c>
      <c r="K5769" s="25" t="n">
        <v>1999</v>
      </c>
      <c r="L5769" s="25" t="s">
        <v>160</v>
      </c>
      <c r="M5769" s="25" t="s">
        <v>149</v>
      </c>
      <c r="N5769" s="28" t="n">
        <v>3393</v>
      </c>
      <c r="O5769" s="25" t="s">
        <v>54</v>
      </c>
      <c r="P5769" s="29" t="n">
        <v>43004</v>
      </c>
      <c r="Q5769" s="29" t="n">
        <v>43011</v>
      </c>
      <c r="R5769" s="28" t="n">
        <v>2984</v>
      </c>
      <c r="S5769" s="28" t="n">
        <f aca="false">IF(O5769="Won",R5769,IF(O5769="Lost",0,N5769))</f>
        <v>2984</v>
      </c>
      <c r="T5769" s="30" t="n">
        <f aca="false">IF(AND(P5769&lt;&gt;"",Q5769&lt;&gt;""),Q5769-P5769,"")</f>
        <v>7</v>
      </c>
      <c r="U5769" s="30" t="str">
        <f aca="false">IF(AND(O5769="Engaging",P5769&lt;&gt;""),'Leia-me'!$B$5-P5769,"")</f>
        <v/>
      </c>
      <c r="V5769" s="25" t="str">
        <f aca="false">IF(O5769&lt;&gt;"Engaging","",IF(U5769&lt;='Leia-me'!$B$6,"Saudável",IF(U5769&lt;='Leia-me'!$B$7,"Esfriando",IF(U5769&lt;='Leia-me'!$B$8,"Última chance","Zumbi"))))</f>
        <v/>
      </c>
      <c r="W5769" s="25" t="n">
        <f aca="false">IF(O5769="Won",1,IF(O5769="Lost",0,""))</f>
        <v>1</v>
      </c>
      <c r="Y5769" s="25" t="str">
        <f aca="false">IF(E5769="","Sim","")</f>
        <v/>
      </c>
    </row>
    <row r="5770" customFormat="false" ht="15" hidden="false" customHeight="false" outlineLevel="0" collapsed="false">
      <c r="A5770" s="25" t="s">
        <v>6033</v>
      </c>
      <c r="B5770" s="25" t="s">
        <v>84</v>
      </c>
      <c r="C5770" s="25" t="s">
        <v>93</v>
      </c>
      <c r="D5770" s="25" t="s">
        <v>97</v>
      </c>
      <c r="E5770" s="25" t="s">
        <v>445</v>
      </c>
      <c r="F5770" s="25" t="s">
        <v>192</v>
      </c>
      <c r="G5770" s="26" t="n">
        <v>987.39</v>
      </c>
      <c r="H5770" s="27" t="n">
        <v>2253</v>
      </c>
      <c r="I5770" s="25" t="s">
        <v>147</v>
      </c>
      <c r="K5770" s="25" t="n">
        <v>2002</v>
      </c>
      <c r="L5770" s="25" t="s">
        <v>1834</v>
      </c>
      <c r="M5770" s="25" t="s">
        <v>171</v>
      </c>
      <c r="N5770" s="28" t="n">
        <v>4821</v>
      </c>
      <c r="O5770" s="25" t="s">
        <v>55</v>
      </c>
      <c r="P5770" s="29" t="n">
        <v>43007</v>
      </c>
      <c r="Q5770" s="29" t="n">
        <v>43014</v>
      </c>
      <c r="R5770" s="28" t="n">
        <v>0</v>
      </c>
      <c r="S5770" s="28" t="n">
        <f aca="false">IF(O5770="Won",R5770,IF(O5770="Lost",0,N5770))</f>
        <v>0</v>
      </c>
      <c r="T5770" s="30" t="n">
        <f aca="false">IF(AND(P5770&lt;&gt;"",Q5770&lt;&gt;""),Q5770-P5770,"")</f>
        <v>7</v>
      </c>
      <c r="U5770" s="30" t="str">
        <f aca="false">IF(AND(O5770="Engaging",P5770&lt;&gt;""),'Leia-me'!$B$5-P5770,"")</f>
        <v/>
      </c>
      <c r="V5770" s="25" t="str">
        <f aca="false">IF(O5770&lt;&gt;"Engaging","",IF(U5770&lt;='Leia-me'!$B$6,"Saudável",IF(U5770&lt;='Leia-me'!$B$7,"Esfriando",IF(U5770&lt;='Leia-me'!$B$8,"Última chance","Zumbi"))))</f>
        <v/>
      </c>
      <c r="W5770" s="25" t="n">
        <f aca="false">IF(O5770="Won",1,IF(O5770="Lost",0,""))</f>
        <v>0</v>
      </c>
      <c r="X5770" s="25" t="s">
        <v>1835</v>
      </c>
      <c r="Y5770" s="25" t="str">
        <f aca="false">IF(E5770="","Sim","")</f>
        <v/>
      </c>
    </row>
    <row r="5771" customFormat="false" ht="15" hidden="false" customHeight="false" outlineLevel="0" collapsed="false">
      <c r="A5771" s="25" t="s">
        <v>6034</v>
      </c>
      <c r="B5771" s="25" t="s">
        <v>84</v>
      </c>
      <c r="C5771" s="25" t="s">
        <v>93</v>
      </c>
      <c r="D5771" s="25" t="s">
        <v>97</v>
      </c>
      <c r="E5771" s="25" t="s">
        <v>1156</v>
      </c>
      <c r="F5771" s="25" t="s">
        <v>185</v>
      </c>
      <c r="G5771" s="26" t="n">
        <v>1242.32</v>
      </c>
      <c r="H5771" s="27" t="n">
        <v>3027</v>
      </c>
      <c r="I5771" s="25" t="s">
        <v>147</v>
      </c>
      <c r="J5771" s="25" t="s">
        <v>193</v>
      </c>
      <c r="K5771" s="25" t="n">
        <v>1993</v>
      </c>
      <c r="L5771" s="25" t="s">
        <v>148</v>
      </c>
      <c r="M5771" s="25" t="s">
        <v>149</v>
      </c>
      <c r="N5771" s="28" t="n">
        <v>55</v>
      </c>
      <c r="O5771" s="25" t="s">
        <v>54</v>
      </c>
      <c r="P5771" s="29" t="n">
        <v>43009</v>
      </c>
      <c r="Q5771" s="29" t="n">
        <v>43087</v>
      </c>
      <c r="R5771" s="28" t="n">
        <v>62</v>
      </c>
      <c r="S5771" s="28" t="n">
        <f aca="false">IF(O5771="Won",R5771,IF(O5771="Lost",0,N5771))</f>
        <v>62</v>
      </c>
      <c r="T5771" s="30" t="n">
        <f aca="false">IF(AND(P5771&lt;&gt;"",Q5771&lt;&gt;""),Q5771-P5771,"")</f>
        <v>78</v>
      </c>
      <c r="U5771" s="30" t="str">
        <f aca="false">IF(AND(O5771="Engaging",P5771&lt;&gt;""),'Leia-me'!$B$5-P5771,"")</f>
        <v/>
      </c>
      <c r="V5771" s="25" t="str">
        <f aca="false">IF(O5771&lt;&gt;"Engaging","",IF(U5771&lt;='Leia-me'!$B$6,"Saudável",IF(U5771&lt;='Leia-me'!$B$7,"Esfriando",IF(U5771&lt;='Leia-me'!$B$8,"Última chance","Zumbi"))))</f>
        <v/>
      </c>
      <c r="W5771" s="25" t="n">
        <f aca="false">IF(O5771="Won",1,IF(O5771="Lost",0,""))</f>
        <v>1</v>
      </c>
      <c r="Y5771" s="25" t="str">
        <f aca="false">IF(E5771="","Sim","")</f>
        <v/>
      </c>
    </row>
    <row r="5772" customFormat="false" ht="15" hidden="false" customHeight="false" outlineLevel="0" collapsed="false">
      <c r="A5772" s="25" t="s">
        <v>6035</v>
      </c>
      <c r="B5772" s="25" t="s">
        <v>84</v>
      </c>
      <c r="C5772" s="25" t="s">
        <v>93</v>
      </c>
      <c r="D5772" s="25" t="s">
        <v>97</v>
      </c>
      <c r="E5772" s="25" t="s">
        <v>1156</v>
      </c>
      <c r="F5772" s="25" t="s">
        <v>185</v>
      </c>
      <c r="G5772" s="26" t="n">
        <v>1242.32</v>
      </c>
      <c r="H5772" s="27" t="n">
        <v>3027</v>
      </c>
      <c r="I5772" s="25" t="s">
        <v>147</v>
      </c>
      <c r="J5772" s="25" t="s">
        <v>193</v>
      </c>
      <c r="K5772" s="25" t="n">
        <v>1993</v>
      </c>
      <c r="L5772" s="25" t="s">
        <v>1834</v>
      </c>
      <c r="M5772" s="25" t="s">
        <v>171</v>
      </c>
      <c r="N5772" s="28" t="n">
        <v>4821</v>
      </c>
      <c r="O5772" s="25" t="s">
        <v>54</v>
      </c>
      <c r="P5772" s="29" t="n">
        <v>43010</v>
      </c>
      <c r="Q5772" s="29" t="n">
        <v>43018</v>
      </c>
      <c r="R5772" s="28" t="n">
        <v>4186</v>
      </c>
      <c r="S5772" s="28" t="n">
        <f aca="false">IF(O5772="Won",R5772,IF(O5772="Lost",0,N5772))</f>
        <v>4186</v>
      </c>
      <c r="T5772" s="30" t="n">
        <f aca="false">IF(AND(P5772&lt;&gt;"",Q5772&lt;&gt;""),Q5772-P5772,"")</f>
        <v>8</v>
      </c>
      <c r="U5772" s="30" t="str">
        <f aca="false">IF(AND(O5772="Engaging",P5772&lt;&gt;""),'Leia-me'!$B$5-P5772,"")</f>
        <v/>
      </c>
      <c r="V5772" s="25" t="str">
        <f aca="false">IF(O5772&lt;&gt;"Engaging","",IF(U5772&lt;='Leia-me'!$B$6,"Saudável",IF(U5772&lt;='Leia-me'!$B$7,"Esfriando",IF(U5772&lt;='Leia-me'!$B$8,"Última chance","Zumbi"))))</f>
        <v/>
      </c>
      <c r="W5772" s="25" t="n">
        <f aca="false">IF(O5772="Won",1,IF(O5772="Lost",0,""))</f>
        <v>1</v>
      </c>
      <c r="X5772" s="25" t="s">
        <v>1835</v>
      </c>
      <c r="Y5772" s="25" t="str">
        <f aca="false">IF(E5772="","Sim","")</f>
        <v/>
      </c>
    </row>
    <row r="5773" customFormat="false" ht="15" hidden="false" customHeight="false" outlineLevel="0" collapsed="false">
      <c r="A5773" s="25" t="s">
        <v>6036</v>
      </c>
      <c r="B5773" s="25" t="s">
        <v>84</v>
      </c>
      <c r="C5773" s="25" t="s">
        <v>93</v>
      </c>
      <c r="D5773" s="25" t="s">
        <v>97</v>
      </c>
      <c r="E5773" s="25" t="s">
        <v>1158</v>
      </c>
      <c r="F5773" s="25" t="s">
        <v>185</v>
      </c>
      <c r="G5773" s="26" t="n">
        <v>7708.38</v>
      </c>
      <c r="H5773" s="27" t="n">
        <v>13756</v>
      </c>
      <c r="I5773" s="25" t="s">
        <v>147</v>
      </c>
      <c r="K5773" s="25" t="n">
        <v>1980</v>
      </c>
      <c r="L5773" s="25" t="s">
        <v>160</v>
      </c>
      <c r="M5773" s="25" t="s">
        <v>149</v>
      </c>
      <c r="N5773" s="28" t="n">
        <v>3393</v>
      </c>
      <c r="O5773" s="25" t="s">
        <v>54</v>
      </c>
      <c r="P5773" s="29" t="n">
        <v>43010</v>
      </c>
      <c r="Q5773" s="29" t="n">
        <v>43020</v>
      </c>
      <c r="R5773" s="28" t="n">
        <v>3670</v>
      </c>
      <c r="S5773" s="28" t="n">
        <f aca="false">IF(O5773="Won",R5773,IF(O5773="Lost",0,N5773))</f>
        <v>3670</v>
      </c>
      <c r="T5773" s="30" t="n">
        <f aca="false">IF(AND(P5773&lt;&gt;"",Q5773&lt;&gt;""),Q5773-P5773,"")</f>
        <v>10</v>
      </c>
      <c r="U5773" s="30" t="str">
        <f aca="false">IF(AND(O5773="Engaging",P5773&lt;&gt;""),'Leia-me'!$B$5-P5773,"")</f>
        <v/>
      </c>
      <c r="V5773" s="25" t="str">
        <f aca="false">IF(O5773&lt;&gt;"Engaging","",IF(U5773&lt;='Leia-me'!$B$6,"Saudável",IF(U5773&lt;='Leia-me'!$B$7,"Esfriando",IF(U5773&lt;='Leia-me'!$B$8,"Última chance","Zumbi"))))</f>
        <v/>
      </c>
      <c r="W5773" s="25" t="n">
        <f aca="false">IF(O5773="Won",1,IF(O5773="Lost",0,""))</f>
        <v>1</v>
      </c>
      <c r="Y5773" s="25" t="str">
        <f aca="false">IF(E5773="","Sim","")</f>
        <v/>
      </c>
    </row>
    <row r="5774" customFormat="false" ht="15" hidden="false" customHeight="false" outlineLevel="0" collapsed="false">
      <c r="A5774" s="25" t="s">
        <v>6037</v>
      </c>
      <c r="B5774" s="25" t="s">
        <v>84</v>
      </c>
      <c r="C5774" s="25" t="s">
        <v>93</v>
      </c>
      <c r="D5774" s="25" t="s">
        <v>97</v>
      </c>
      <c r="E5774" s="25" t="s">
        <v>1049</v>
      </c>
      <c r="F5774" s="25" t="s">
        <v>177</v>
      </c>
      <c r="G5774" s="26" t="n">
        <v>2022.14</v>
      </c>
      <c r="H5774" s="27" t="n">
        <v>5113</v>
      </c>
      <c r="I5774" s="25" t="s">
        <v>147</v>
      </c>
      <c r="K5774" s="25" t="n">
        <v>1998</v>
      </c>
      <c r="L5774" s="25" t="s">
        <v>160</v>
      </c>
      <c r="M5774" s="25" t="s">
        <v>149</v>
      </c>
      <c r="N5774" s="28" t="n">
        <v>3393</v>
      </c>
      <c r="O5774" s="25" t="s">
        <v>54</v>
      </c>
      <c r="P5774" s="29" t="n">
        <v>43010</v>
      </c>
      <c r="Q5774" s="29" t="n">
        <v>43020</v>
      </c>
      <c r="R5774" s="28" t="n">
        <v>3482</v>
      </c>
      <c r="S5774" s="28" t="n">
        <f aca="false">IF(O5774="Won",R5774,IF(O5774="Lost",0,N5774))</f>
        <v>3482</v>
      </c>
      <c r="T5774" s="30" t="n">
        <f aca="false">IF(AND(P5774&lt;&gt;"",Q5774&lt;&gt;""),Q5774-P5774,"")</f>
        <v>10</v>
      </c>
      <c r="U5774" s="30" t="str">
        <f aca="false">IF(AND(O5774="Engaging",P5774&lt;&gt;""),'Leia-me'!$B$5-P5774,"")</f>
        <v/>
      </c>
      <c r="V5774" s="25" t="str">
        <f aca="false">IF(O5774&lt;&gt;"Engaging","",IF(U5774&lt;='Leia-me'!$B$6,"Saudável",IF(U5774&lt;='Leia-me'!$B$7,"Esfriando",IF(U5774&lt;='Leia-me'!$B$8,"Última chance","Zumbi"))))</f>
        <v/>
      </c>
      <c r="W5774" s="25" t="n">
        <f aca="false">IF(O5774="Won",1,IF(O5774="Lost",0,""))</f>
        <v>1</v>
      </c>
      <c r="Y5774" s="25" t="str">
        <f aca="false">IF(E5774="","Sim","")</f>
        <v/>
      </c>
    </row>
    <row r="5775" customFormat="false" ht="15" hidden="false" customHeight="false" outlineLevel="0" collapsed="false">
      <c r="A5775" s="25" t="s">
        <v>6038</v>
      </c>
      <c r="B5775" s="25" t="s">
        <v>84</v>
      </c>
      <c r="C5775" s="25" t="s">
        <v>93</v>
      </c>
      <c r="D5775" s="25" t="s">
        <v>97</v>
      </c>
      <c r="E5775" s="25" t="s">
        <v>1156</v>
      </c>
      <c r="F5775" s="25" t="s">
        <v>185</v>
      </c>
      <c r="G5775" s="26" t="n">
        <v>1242.32</v>
      </c>
      <c r="H5775" s="27" t="n">
        <v>3027</v>
      </c>
      <c r="I5775" s="25" t="s">
        <v>147</v>
      </c>
      <c r="J5775" s="25" t="s">
        <v>193</v>
      </c>
      <c r="K5775" s="25" t="n">
        <v>1993</v>
      </c>
      <c r="L5775" s="25" t="s">
        <v>170</v>
      </c>
      <c r="M5775" s="25" t="s">
        <v>171</v>
      </c>
      <c r="N5775" s="28" t="n">
        <v>1096</v>
      </c>
      <c r="O5775" s="25" t="s">
        <v>54</v>
      </c>
      <c r="P5775" s="29" t="n">
        <v>43011</v>
      </c>
      <c r="Q5775" s="29" t="n">
        <v>43078</v>
      </c>
      <c r="R5775" s="28" t="n">
        <v>1284</v>
      </c>
      <c r="S5775" s="28" t="n">
        <f aca="false">IF(O5775="Won",R5775,IF(O5775="Lost",0,N5775))</f>
        <v>1284</v>
      </c>
      <c r="T5775" s="30" t="n">
        <f aca="false">IF(AND(P5775&lt;&gt;"",Q5775&lt;&gt;""),Q5775-P5775,"")</f>
        <v>67</v>
      </c>
      <c r="U5775" s="30" t="str">
        <f aca="false">IF(AND(O5775="Engaging",P5775&lt;&gt;""),'Leia-me'!$B$5-P5775,"")</f>
        <v/>
      </c>
      <c r="V5775" s="25" t="str">
        <f aca="false">IF(O5775&lt;&gt;"Engaging","",IF(U5775&lt;='Leia-me'!$B$6,"Saudável",IF(U5775&lt;='Leia-me'!$B$7,"Esfriando",IF(U5775&lt;='Leia-me'!$B$8,"Última chance","Zumbi"))))</f>
        <v/>
      </c>
      <c r="W5775" s="25" t="n">
        <f aca="false">IF(O5775="Won",1,IF(O5775="Lost",0,""))</f>
        <v>1</v>
      </c>
      <c r="Y5775" s="25" t="str">
        <f aca="false">IF(E5775="","Sim","")</f>
        <v/>
      </c>
    </row>
    <row r="5776" customFormat="false" ht="15" hidden="false" customHeight="false" outlineLevel="0" collapsed="false">
      <c r="A5776" s="25" t="s">
        <v>6039</v>
      </c>
      <c r="B5776" s="25" t="s">
        <v>84</v>
      </c>
      <c r="C5776" s="25" t="s">
        <v>93</v>
      </c>
      <c r="D5776" s="25" t="s">
        <v>97</v>
      </c>
      <c r="E5776" s="25" t="s">
        <v>2530</v>
      </c>
      <c r="F5776" s="25" t="s">
        <v>185</v>
      </c>
      <c r="G5776" s="26" t="n">
        <v>527.11</v>
      </c>
      <c r="H5776" s="27" t="n">
        <v>1428</v>
      </c>
      <c r="I5776" s="25" t="s">
        <v>147</v>
      </c>
      <c r="J5776" s="25" t="s">
        <v>193</v>
      </c>
      <c r="K5776" s="25" t="n">
        <v>2011</v>
      </c>
      <c r="L5776" s="25" t="s">
        <v>1834</v>
      </c>
      <c r="M5776" s="25" t="s">
        <v>171</v>
      </c>
      <c r="N5776" s="28" t="n">
        <v>4821</v>
      </c>
      <c r="O5776" s="25" t="s">
        <v>54</v>
      </c>
      <c r="P5776" s="29" t="n">
        <v>43011</v>
      </c>
      <c r="Q5776" s="29" t="n">
        <v>43097</v>
      </c>
      <c r="R5776" s="28" t="n">
        <v>5044</v>
      </c>
      <c r="S5776" s="28" t="n">
        <f aca="false">IF(O5776="Won",R5776,IF(O5776="Lost",0,N5776))</f>
        <v>5044</v>
      </c>
      <c r="T5776" s="30" t="n">
        <f aca="false">IF(AND(P5776&lt;&gt;"",Q5776&lt;&gt;""),Q5776-P5776,"")</f>
        <v>86</v>
      </c>
      <c r="U5776" s="30" t="str">
        <f aca="false">IF(AND(O5776="Engaging",P5776&lt;&gt;""),'Leia-me'!$B$5-P5776,"")</f>
        <v/>
      </c>
      <c r="V5776" s="25" t="str">
        <f aca="false">IF(O5776&lt;&gt;"Engaging","",IF(U5776&lt;='Leia-me'!$B$6,"Saudável",IF(U5776&lt;='Leia-me'!$B$7,"Esfriando",IF(U5776&lt;='Leia-me'!$B$8,"Última chance","Zumbi"))))</f>
        <v/>
      </c>
      <c r="W5776" s="25" t="n">
        <f aca="false">IF(O5776="Won",1,IF(O5776="Lost",0,""))</f>
        <v>1</v>
      </c>
      <c r="X5776" s="25" t="s">
        <v>1835</v>
      </c>
      <c r="Y5776" s="25" t="str">
        <f aca="false">IF(E5776="","Sim","")</f>
        <v/>
      </c>
    </row>
    <row r="5777" customFormat="false" ht="15" hidden="false" customHeight="false" outlineLevel="0" collapsed="false">
      <c r="A5777" s="25" t="s">
        <v>6040</v>
      </c>
      <c r="B5777" s="25" t="s">
        <v>84</v>
      </c>
      <c r="C5777" s="25" t="s">
        <v>93</v>
      </c>
      <c r="D5777" s="25" t="s">
        <v>97</v>
      </c>
      <c r="E5777" s="25" t="s">
        <v>1690</v>
      </c>
      <c r="F5777" s="25" t="s">
        <v>211</v>
      </c>
      <c r="G5777" s="26" t="n">
        <v>2520.83</v>
      </c>
      <c r="H5777" s="27" t="n">
        <v>3502</v>
      </c>
      <c r="I5777" s="25" t="s">
        <v>147</v>
      </c>
      <c r="K5777" s="25" t="n">
        <v>1990</v>
      </c>
      <c r="L5777" s="25" t="s">
        <v>1834</v>
      </c>
      <c r="M5777" s="25" t="s">
        <v>171</v>
      </c>
      <c r="N5777" s="28" t="n">
        <v>4821</v>
      </c>
      <c r="O5777" s="25" t="s">
        <v>54</v>
      </c>
      <c r="P5777" s="29" t="n">
        <v>43013</v>
      </c>
      <c r="Q5777" s="29" t="n">
        <v>43100</v>
      </c>
      <c r="R5777" s="28" t="n">
        <v>4651</v>
      </c>
      <c r="S5777" s="28" t="n">
        <f aca="false">IF(O5777="Won",R5777,IF(O5777="Lost",0,N5777))</f>
        <v>4651</v>
      </c>
      <c r="T5777" s="30" t="n">
        <f aca="false">IF(AND(P5777&lt;&gt;"",Q5777&lt;&gt;""),Q5777-P5777,"")</f>
        <v>87</v>
      </c>
      <c r="U5777" s="30" t="str">
        <f aca="false">IF(AND(O5777="Engaging",P5777&lt;&gt;""),'Leia-me'!$B$5-P5777,"")</f>
        <v/>
      </c>
      <c r="V5777" s="25" t="str">
        <f aca="false">IF(O5777&lt;&gt;"Engaging","",IF(U5777&lt;='Leia-me'!$B$6,"Saudável",IF(U5777&lt;='Leia-me'!$B$7,"Esfriando",IF(U5777&lt;='Leia-me'!$B$8,"Última chance","Zumbi"))))</f>
        <v/>
      </c>
      <c r="W5777" s="25" t="n">
        <f aca="false">IF(O5777="Won",1,IF(O5777="Lost",0,""))</f>
        <v>1</v>
      </c>
      <c r="X5777" s="25" t="s">
        <v>1835</v>
      </c>
      <c r="Y5777" s="25" t="str">
        <f aca="false">IF(E5777="","Sim","")</f>
        <v/>
      </c>
    </row>
    <row r="5778" customFormat="false" ht="15" hidden="false" customHeight="false" outlineLevel="0" collapsed="false">
      <c r="A5778" s="25" t="s">
        <v>6041</v>
      </c>
      <c r="B5778" s="25" t="s">
        <v>84</v>
      </c>
      <c r="C5778" s="25" t="s">
        <v>93</v>
      </c>
      <c r="D5778" s="25" t="s">
        <v>97</v>
      </c>
      <c r="E5778" s="25" t="s">
        <v>1049</v>
      </c>
      <c r="F5778" s="25" t="s">
        <v>177</v>
      </c>
      <c r="G5778" s="26" t="n">
        <v>2022.14</v>
      </c>
      <c r="H5778" s="27" t="n">
        <v>5113</v>
      </c>
      <c r="I5778" s="25" t="s">
        <v>147</v>
      </c>
      <c r="K5778" s="25" t="n">
        <v>1998</v>
      </c>
      <c r="L5778" s="25" t="s">
        <v>160</v>
      </c>
      <c r="M5778" s="25" t="s">
        <v>149</v>
      </c>
      <c r="N5778" s="28" t="n">
        <v>3393</v>
      </c>
      <c r="O5778" s="25" t="s">
        <v>54</v>
      </c>
      <c r="P5778" s="29" t="n">
        <v>43013</v>
      </c>
      <c r="Q5778" s="29" t="n">
        <v>43086</v>
      </c>
      <c r="R5778" s="28" t="n">
        <v>3285</v>
      </c>
      <c r="S5778" s="28" t="n">
        <f aca="false">IF(O5778="Won",R5778,IF(O5778="Lost",0,N5778))</f>
        <v>3285</v>
      </c>
      <c r="T5778" s="30" t="n">
        <f aca="false">IF(AND(P5778&lt;&gt;"",Q5778&lt;&gt;""),Q5778-P5778,"")</f>
        <v>73</v>
      </c>
      <c r="U5778" s="30" t="str">
        <f aca="false">IF(AND(O5778="Engaging",P5778&lt;&gt;""),'Leia-me'!$B$5-P5778,"")</f>
        <v/>
      </c>
      <c r="V5778" s="25" t="str">
        <f aca="false">IF(O5778&lt;&gt;"Engaging","",IF(U5778&lt;='Leia-me'!$B$6,"Saudável",IF(U5778&lt;='Leia-me'!$B$7,"Esfriando",IF(U5778&lt;='Leia-me'!$B$8,"Última chance","Zumbi"))))</f>
        <v/>
      </c>
      <c r="W5778" s="25" t="n">
        <f aca="false">IF(O5778="Won",1,IF(O5778="Lost",0,""))</f>
        <v>1</v>
      </c>
      <c r="Y5778" s="25" t="str">
        <f aca="false">IF(E5778="","Sim","")</f>
        <v/>
      </c>
    </row>
    <row r="5779" customFormat="false" ht="15" hidden="false" customHeight="false" outlineLevel="0" collapsed="false">
      <c r="A5779" s="25" t="s">
        <v>6042</v>
      </c>
      <c r="B5779" s="25" t="s">
        <v>84</v>
      </c>
      <c r="C5779" s="25" t="s">
        <v>93</v>
      </c>
      <c r="D5779" s="25" t="s">
        <v>97</v>
      </c>
      <c r="E5779" s="25" t="s">
        <v>1371</v>
      </c>
      <c r="F5779" s="25" t="s">
        <v>185</v>
      </c>
      <c r="G5779" s="26" t="n">
        <v>40.79</v>
      </c>
      <c r="H5779" s="27" t="n">
        <v>142</v>
      </c>
      <c r="I5779" s="25" t="s">
        <v>1372</v>
      </c>
      <c r="K5779" s="25" t="n">
        <v>2011</v>
      </c>
      <c r="L5779" s="25" t="s">
        <v>160</v>
      </c>
      <c r="M5779" s="25" t="s">
        <v>149</v>
      </c>
      <c r="N5779" s="28" t="n">
        <v>3393</v>
      </c>
      <c r="O5779" s="25" t="s">
        <v>54</v>
      </c>
      <c r="P5779" s="29" t="n">
        <v>43014</v>
      </c>
      <c r="Q5779" s="29" t="n">
        <v>43015</v>
      </c>
      <c r="R5779" s="28" t="n">
        <v>3203</v>
      </c>
      <c r="S5779" s="28" t="n">
        <f aca="false">IF(O5779="Won",R5779,IF(O5779="Lost",0,N5779))</f>
        <v>3203</v>
      </c>
      <c r="T5779" s="30" t="n">
        <f aca="false">IF(AND(P5779&lt;&gt;"",Q5779&lt;&gt;""),Q5779-P5779,"")</f>
        <v>1</v>
      </c>
      <c r="U5779" s="30" t="str">
        <f aca="false">IF(AND(O5779="Engaging",P5779&lt;&gt;""),'Leia-me'!$B$5-P5779,"")</f>
        <v/>
      </c>
      <c r="V5779" s="25" t="str">
        <f aca="false">IF(O5779&lt;&gt;"Engaging","",IF(U5779&lt;='Leia-me'!$B$6,"Saudável",IF(U5779&lt;='Leia-me'!$B$7,"Esfriando",IF(U5779&lt;='Leia-me'!$B$8,"Última chance","Zumbi"))))</f>
        <v/>
      </c>
      <c r="W5779" s="25" t="n">
        <f aca="false">IF(O5779="Won",1,IF(O5779="Lost",0,""))</f>
        <v>1</v>
      </c>
      <c r="Y5779" s="25" t="str">
        <f aca="false">IF(E5779="","Sim","")</f>
        <v/>
      </c>
    </row>
    <row r="5780" customFormat="false" ht="15" hidden="false" customHeight="false" outlineLevel="0" collapsed="false">
      <c r="A5780" s="25" t="s">
        <v>6043</v>
      </c>
      <c r="B5780" s="25" t="s">
        <v>84</v>
      </c>
      <c r="C5780" s="25" t="s">
        <v>93</v>
      </c>
      <c r="D5780" s="25" t="s">
        <v>97</v>
      </c>
      <c r="E5780" s="25" t="s">
        <v>1371</v>
      </c>
      <c r="F5780" s="25" t="s">
        <v>185</v>
      </c>
      <c r="G5780" s="26" t="n">
        <v>40.79</v>
      </c>
      <c r="H5780" s="27" t="n">
        <v>142</v>
      </c>
      <c r="I5780" s="25" t="s">
        <v>1372</v>
      </c>
      <c r="K5780" s="25" t="n">
        <v>2011</v>
      </c>
      <c r="L5780" s="25" t="s">
        <v>148</v>
      </c>
      <c r="M5780" s="25" t="s">
        <v>149</v>
      </c>
      <c r="N5780" s="28" t="n">
        <v>55</v>
      </c>
      <c r="O5780" s="25" t="s">
        <v>54</v>
      </c>
      <c r="P5780" s="29" t="n">
        <v>43020</v>
      </c>
      <c r="Q5780" s="29" t="n">
        <v>43022</v>
      </c>
      <c r="R5780" s="28" t="n">
        <v>53</v>
      </c>
      <c r="S5780" s="28" t="n">
        <f aca="false">IF(O5780="Won",R5780,IF(O5780="Lost",0,N5780))</f>
        <v>53</v>
      </c>
      <c r="T5780" s="30" t="n">
        <f aca="false">IF(AND(P5780&lt;&gt;"",Q5780&lt;&gt;""),Q5780-P5780,"")</f>
        <v>2</v>
      </c>
      <c r="U5780" s="30" t="str">
        <f aca="false">IF(AND(O5780="Engaging",P5780&lt;&gt;""),'Leia-me'!$B$5-P5780,"")</f>
        <v/>
      </c>
      <c r="V5780" s="25" t="str">
        <f aca="false">IF(O5780&lt;&gt;"Engaging","",IF(U5780&lt;='Leia-me'!$B$6,"Saudável",IF(U5780&lt;='Leia-me'!$B$7,"Esfriando",IF(U5780&lt;='Leia-me'!$B$8,"Última chance","Zumbi"))))</f>
        <v/>
      </c>
      <c r="W5780" s="25" t="n">
        <f aca="false">IF(O5780="Won",1,IF(O5780="Lost",0,""))</f>
        <v>1</v>
      </c>
      <c r="Y5780" s="25" t="str">
        <f aca="false">IF(E5780="","Sim","")</f>
        <v/>
      </c>
    </row>
    <row r="5781" customFormat="false" ht="15" hidden="false" customHeight="false" outlineLevel="0" collapsed="false">
      <c r="A5781" s="25" t="s">
        <v>6044</v>
      </c>
      <c r="B5781" s="25" t="s">
        <v>84</v>
      </c>
      <c r="C5781" s="25" t="s">
        <v>93</v>
      </c>
      <c r="D5781" s="25" t="s">
        <v>97</v>
      </c>
      <c r="E5781" s="25" t="s">
        <v>445</v>
      </c>
      <c r="F5781" s="25" t="s">
        <v>192</v>
      </c>
      <c r="G5781" s="26" t="n">
        <v>987.39</v>
      </c>
      <c r="H5781" s="27" t="n">
        <v>2253</v>
      </c>
      <c r="I5781" s="25" t="s">
        <v>147</v>
      </c>
      <c r="K5781" s="25" t="n">
        <v>2002</v>
      </c>
      <c r="L5781" s="25" t="s">
        <v>148</v>
      </c>
      <c r="M5781" s="25" t="s">
        <v>149</v>
      </c>
      <c r="N5781" s="28" t="n">
        <v>55</v>
      </c>
      <c r="O5781" s="25" t="s">
        <v>54</v>
      </c>
      <c r="P5781" s="29" t="n">
        <v>43021</v>
      </c>
      <c r="Q5781" s="29" t="n">
        <v>43083</v>
      </c>
      <c r="R5781" s="28" t="n">
        <v>49</v>
      </c>
      <c r="S5781" s="28" t="n">
        <f aca="false">IF(O5781="Won",R5781,IF(O5781="Lost",0,N5781))</f>
        <v>49</v>
      </c>
      <c r="T5781" s="30" t="n">
        <f aca="false">IF(AND(P5781&lt;&gt;"",Q5781&lt;&gt;""),Q5781-P5781,"")</f>
        <v>62</v>
      </c>
      <c r="U5781" s="30" t="str">
        <f aca="false">IF(AND(O5781="Engaging",P5781&lt;&gt;""),'Leia-me'!$B$5-P5781,"")</f>
        <v/>
      </c>
      <c r="V5781" s="25" t="str">
        <f aca="false">IF(O5781&lt;&gt;"Engaging","",IF(U5781&lt;='Leia-me'!$B$6,"Saudável",IF(U5781&lt;='Leia-me'!$B$7,"Esfriando",IF(U5781&lt;='Leia-me'!$B$8,"Última chance","Zumbi"))))</f>
        <v/>
      </c>
      <c r="W5781" s="25" t="n">
        <f aca="false">IF(O5781="Won",1,IF(O5781="Lost",0,""))</f>
        <v>1</v>
      </c>
      <c r="Y5781" s="25" t="str">
        <f aca="false">IF(E5781="","Sim","")</f>
        <v/>
      </c>
    </row>
    <row r="5782" customFormat="false" ht="15" hidden="false" customHeight="false" outlineLevel="0" collapsed="false">
      <c r="A5782" s="25" t="s">
        <v>6045</v>
      </c>
      <c r="B5782" s="25" t="s">
        <v>84</v>
      </c>
      <c r="C5782" s="25" t="s">
        <v>93</v>
      </c>
      <c r="D5782" s="25" t="s">
        <v>97</v>
      </c>
      <c r="E5782" s="25" t="s">
        <v>1055</v>
      </c>
      <c r="F5782" s="25" t="s">
        <v>146</v>
      </c>
      <c r="G5782" s="26" t="n">
        <v>439.21</v>
      </c>
      <c r="H5782" s="27" t="n">
        <v>792</v>
      </c>
      <c r="I5782" s="25" t="s">
        <v>147</v>
      </c>
      <c r="K5782" s="25" t="n">
        <v>1996</v>
      </c>
      <c r="L5782" s="25" t="s">
        <v>160</v>
      </c>
      <c r="M5782" s="25" t="s">
        <v>149</v>
      </c>
      <c r="N5782" s="28" t="n">
        <v>3393</v>
      </c>
      <c r="O5782" s="25" t="s">
        <v>55</v>
      </c>
      <c r="P5782" s="29" t="n">
        <v>43023</v>
      </c>
      <c r="Q5782" s="29" t="n">
        <v>43096</v>
      </c>
      <c r="R5782" s="28" t="n">
        <v>0</v>
      </c>
      <c r="S5782" s="28" t="n">
        <f aca="false">IF(O5782="Won",R5782,IF(O5782="Lost",0,N5782))</f>
        <v>0</v>
      </c>
      <c r="T5782" s="30" t="n">
        <f aca="false">IF(AND(P5782&lt;&gt;"",Q5782&lt;&gt;""),Q5782-P5782,"")</f>
        <v>73</v>
      </c>
      <c r="U5782" s="30" t="str">
        <f aca="false">IF(AND(O5782="Engaging",P5782&lt;&gt;""),'Leia-me'!$B$5-P5782,"")</f>
        <v/>
      </c>
      <c r="V5782" s="25" t="str">
        <f aca="false">IF(O5782&lt;&gt;"Engaging","",IF(U5782&lt;='Leia-me'!$B$6,"Saudável",IF(U5782&lt;='Leia-me'!$B$7,"Esfriando",IF(U5782&lt;='Leia-me'!$B$8,"Última chance","Zumbi"))))</f>
        <v/>
      </c>
      <c r="W5782" s="25" t="n">
        <f aca="false">IF(O5782="Won",1,IF(O5782="Lost",0,""))</f>
        <v>0</v>
      </c>
      <c r="Y5782" s="25" t="str">
        <f aca="false">IF(E5782="","Sim","")</f>
        <v/>
      </c>
    </row>
    <row r="5783" customFormat="false" ht="15" hidden="false" customHeight="false" outlineLevel="0" collapsed="false">
      <c r="A5783" s="25" t="s">
        <v>6046</v>
      </c>
      <c r="B5783" s="25" t="s">
        <v>84</v>
      </c>
      <c r="C5783" s="25" t="s">
        <v>93</v>
      </c>
      <c r="D5783" s="25" t="s">
        <v>97</v>
      </c>
      <c r="E5783" s="25" t="s">
        <v>1090</v>
      </c>
      <c r="F5783" s="25" t="s">
        <v>155</v>
      </c>
      <c r="G5783" s="26" t="n">
        <v>6395.05</v>
      </c>
      <c r="H5783" s="27" t="n">
        <v>20275</v>
      </c>
      <c r="I5783" s="25" t="s">
        <v>147</v>
      </c>
      <c r="K5783" s="25" t="n">
        <v>1994</v>
      </c>
      <c r="L5783" s="25" t="s">
        <v>178</v>
      </c>
      <c r="M5783" s="25" t="s">
        <v>171</v>
      </c>
      <c r="N5783" s="28" t="n">
        <v>5482</v>
      </c>
      <c r="O5783" s="25" t="s">
        <v>54</v>
      </c>
      <c r="P5783" s="29" t="n">
        <v>43023</v>
      </c>
      <c r="Q5783" s="29" t="n">
        <v>43067</v>
      </c>
      <c r="R5783" s="28" t="n">
        <v>4500</v>
      </c>
      <c r="S5783" s="28" t="n">
        <f aca="false">IF(O5783="Won",R5783,IF(O5783="Lost",0,N5783))</f>
        <v>4500</v>
      </c>
      <c r="T5783" s="30" t="n">
        <f aca="false">IF(AND(P5783&lt;&gt;"",Q5783&lt;&gt;""),Q5783-P5783,"")</f>
        <v>44</v>
      </c>
      <c r="U5783" s="30" t="str">
        <f aca="false">IF(AND(O5783="Engaging",P5783&lt;&gt;""),'Leia-me'!$B$5-P5783,"")</f>
        <v/>
      </c>
      <c r="V5783" s="25" t="str">
        <f aca="false">IF(O5783&lt;&gt;"Engaging","",IF(U5783&lt;='Leia-me'!$B$6,"Saudável",IF(U5783&lt;='Leia-me'!$B$7,"Esfriando",IF(U5783&lt;='Leia-me'!$B$8,"Última chance","Zumbi"))))</f>
        <v/>
      </c>
      <c r="W5783" s="25" t="n">
        <f aca="false">IF(O5783="Won",1,IF(O5783="Lost",0,""))</f>
        <v>1</v>
      </c>
      <c r="Y5783" s="25" t="str">
        <f aca="false">IF(E5783="","Sim","")</f>
        <v/>
      </c>
    </row>
    <row r="5784" customFormat="false" ht="15" hidden="false" customHeight="false" outlineLevel="0" collapsed="false">
      <c r="A5784" s="25" t="s">
        <v>6047</v>
      </c>
      <c r="B5784" s="25" t="s">
        <v>84</v>
      </c>
      <c r="C5784" s="25" t="s">
        <v>93</v>
      </c>
      <c r="D5784" s="25" t="s">
        <v>97</v>
      </c>
      <c r="E5784" s="25" t="s">
        <v>1653</v>
      </c>
      <c r="F5784" s="25" t="s">
        <v>165</v>
      </c>
      <c r="G5784" s="26" t="n">
        <v>3838.39</v>
      </c>
      <c r="H5784" s="27" t="n">
        <v>8274</v>
      </c>
      <c r="I5784" s="25" t="s">
        <v>147</v>
      </c>
      <c r="K5784" s="25" t="n">
        <v>1989</v>
      </c>
      <c r="L5784" s="25" t="s">
        <v>170</v>
      </c>
      <c r="M5784" s="25" t="s">
        <v>171</v>
      </c>
      <c r="N5784" s="28" t="n">
        <v>1096</v>
      </c>
      <c r="O5784" s="25" t="s">
        <v>55</v>
      </c>
      <c r="P5784" s="29" t="n">
        <v>43026</v>
      </c>
      <c r="Q5784" s="29" t="n">
        <v>43080</v>
      </c>
      <c r="R5784" s="28" t="n">
        <v>0</v>
      </c>
      <c r="S5784" s="28" t="n">
        <f aca="false">IF(O5784="Won",R5784,IF(O5784="Lost",0,N5784))</f>
        <v>0</v>
      </c>
      <c r="T5784" s="30" t="n">
        <f aca="false">IF(AND(P5784&lt;&gt;"",Q5784&lt;&gt;""),Q5784-P5784,"")</f>
        <v>54</v>
      </c>
      <c r="U5784" s="30" t="str">
        <f aca="false">IF(AND(O5784="Engaging",P5784&lt;&gt;""),'Leia-me'!$B$5-P5784,"")</f>
        <v/>
      </c>
      <c r="V5784" s="25" t="str">
        <f aca="false">IF(O5784&lt;&gt;"Engaging","",IF(U5784&lt;='Leia-me'!$B$6,"Saudável",IF(U5784&lt;='Leia-me'!$B$7,"Esfriando",IF(U5784&lt;='Leia-me'!$B$8,"Última chance","Zumbi"))))</f>
        <v/>
      </c>
      <c r="W5784" s="25" t="n">
        <f aca="false">IF(O5784="Won",1,IF(O5784="Lost",0,""))</f>
        <v>0</v>
      </c>
      <c r="Y5784" s="25" t="str">
        <f aca="false">IF(E5784="","Sim","")</f>
        <v/>
      </c>
    </row>
    <row r="5785" customFormat="false" ht="15" hidden="false" customHeight="false" outlineLevel="0" collapsed="false">
      <c r="A5785" s="25" t="s">
        <v>6048</v>
      </c>
      <c r="B5785" s="25" t="s">
        <v>84</v>
      </c>
      <c r="C5785" s="25" t="s">
        <v>93</v>
      </c>
      <c r="D5785" s="25" t="s">
        <v>97</v>
      </c>
      <c r="E5785" s="25" t="s">
        <v>1690</v>
      </c>
      <c r="F5785" s="25" t="s">
        <v>211</v>
      </c>
      <c r="G5785" s="26" t="n">
        <v>2520.83</v>
      </c>
      <c r="H5785" s="27" t="n">
        <v>3502</v>
      </c>
      <c r="I5785" s="25" t="s">
        <v>147</v>
      </c>
      <c r="K5785" s="25" t="n">
        <v>1990</v>
      </c>
      <c r="L5785" s="25" t="s">
        <v>148</v>
      </c>
      <c r="M5785" s="25" t="s">
        <v>149</v>
      </c>
      <c r="N5785" s="28" t="n">
        <v>55</v>
      </c>
      <c r="O5785" s="25" t="s">
        <v>54</v>
      </c>
      <c r="P5785" s="29" t="n">
        <v>43026</v>
      </c>
      <c r="Q5785" s="29" t="n">
        <v>43027</v>
      </c>
      <c r="R5785" s="28" t="n">
        <v>54</v>
      </c>
      <c r="S5785" s="28" t="n">
        <f aca="false">IF(O5785="Won",R5785,IF(O5785="Lost",0,N5785))</f>
        <v>54</v>
      </c>
      <c r="T5785" s="30" t="n">
        <f aca="false">IF(AND(P5785&lt;&gt;"",Q5785&lt;&gt;""),Q5785-P5785,"")</f>
        <v>1</v>
      </c>
      <c r="U5785" s="30" t="str">
        <f aca="false">IF(AND(O5785="Engaging",P5785&lt;&gt;""),'Leia-me'!$B$5-P5785,"")</f>
        <v/>
      </c>
      <c r="V5785" s="25" t="str">
        <f aca="false">IF(O5785&lt;&gt;"Engaging","",IF(U5785&lt;='Leia-me'!$B$6,"Saudável",IF(U5785&lt;='Leia-me'!$B$7,"Esfriando",IF(U5785&lt;='Leia-me'!$B$8,"Última chance","Zumbi"))))</f>
        <v/>
      </c>
      <c r="W5785" s="25" t="n">
        <f aca="false">IF(O5785="Won",1,IF(O5785="Lost",0,""))</f>
        <v>1</v>
      </c>
      <c r="Y5785" s="25" t="str">
        <f aca="false">IF(E5785="","Sim","")</f>
        <v/>
      </c>
    </row>
    <row r="5786" customFormat="false" ht="15" hidden="false" customHeight="false" outlineLevel="0" collapsed="false">
      <c r="A5786" s="25" t="s">
        <v>6049</v>
      </c>
      <c r="B5786" s="25" t="s">
        <v>84</v>
      </c>
      <c r="C5786" s="25" t="s">
        <v>93</v>
      </c>
      <c r="D5786" s="25" t="s">
        <v>97</v>
      </c>
      <c r="E5786" s="25" t="s">
        <v>639</v>
      </c>
      <c r="F5786" s="25" t="s">
        <v>211</v>
      </c>
      <c r="G5786" s="26" t="n">
        <v>1419.98</v>
      </c>
      <c r="H5786" s="27" t="n">
        <v>4018</v>
      </c>
      <c r="I5786" s="25" t="s">
        <v>147</v>
      </c>
      <c r="K5786" s="25" t="n">
        <v>2003</v>
      </c>
      <c r="L5786" s="25" t="s">
        <v>160</v>
      </c>
      <c r="M5786" s="25" t="s">
        <v>149</v>
      </c>
      <c r="N5786" s="28" t="n">
        <v>3393</v>
      </c>
      <c r="O5786" s="25" t="s">
        <v>55</v>
      </c>
      <c r="P5786" s="29" t="n">
        <v>43027</v>
      </c>
      <c r="Q5786" s="29" t="n">
        <v>43029</v>
      </c>
      <c r="R5786" s="28" t="n">
        <v>0</v>
      </c>
      <c r="S5786" s="28" t="n">
        <f aca="false">IF(O5786="Won",R5786,IF(O5786="Lost",0,N5786))</f>
        <v>0</v>
      </c>
      <c r="T5786" s="30" t="n">
        <f aca="false">IF(AND(P5786&lt;&gt;"",Q5786&lt;&gt;""),Q5786-P5786,"")</f>
        <v>2</v>
      </c>
      <c r="U5786" s="30" t="str">
        <f aca="false">IF(AND(O5786="Engaging",P5786&lt;&gt;""),'Leia-me'!$B$5-P5786,"")</f>
        <v/>
      </c>
      <c r="V5786" s="25" t="str">
        <f aca="false">IF(O5786&lt;&gt;"Engaging","",IF(U5786&lt;='Leia-me'!$B$6,"Saudável",IF(U5786&lt;='Leia-me'!$B$7,"Esfriando",IF(U5786&lt;='Leia-me'!$B$8,"Última chance","Zumbi"))))</f>
        <v/>
      </c>
      <c r="W5786" s="25" t="n">
        <f aca="false">IF(O5786="Won",1,IF(O5786="Lost",0,""))</f>
        <v>0</v>
      </c>
      <c r="Y5786" s="25" t="str">
        <f aca="false">IF(E5786="","Sim","")</f>
        <v/>
      </c>
    </row>
    <row r="5787" customFormat="false" ht="15" hidden="false" customHeight="false" outlineLevel="0" collapsed="false">
      <c r="A5787" s="25" t="s">
        <v>6050</v>
      </c>
      <c r="B5787" s="25" t="s">
        <v>84</v>
      </c>
      <c r="C5787" s="25" t="s">
        <v>93</v>
      </c>
      <c r="D5787" s="25" t="s">
        <v>97</v>
      </c>
      <c r="E5787" s="25" t="s">
        <v>1158</v>
      </c>
      <c r="F5787" s="25" t="s">
        <v>185</v>
      </c>
      <c r="G5787" s="26" t="n">
        <v>7708.38</v>
      </c>
      <c r="H5787" s="27" t="n">
        <v>13756</v>
      </c>
      <c r="I5787" s="25" t="s">
        <v>147</v>
      </c>
      <c r="K5787" s="25" t="n">
        <v>1980</v>
      </c>
      <c r="L5787" s="25" t="s">
        <v>170</v>
      </c>
      <c r="M5787" s="25" t="s">
        <v>171</v>
      </c>
      <c r="N5787" s="28" t="n">
        <v>1096</v>
      </c>
      <c r="O5787" s="25" t="s">
        <v>54</v>
      </c>
      <c r="P5787" s="29" t="n">
        <v>43028</v>
      </c>
      <c r="Q5787" s="29" t="n">
        <v>43090</v>
      </c>
      <c r="R5787" s="28" t="n">
        <v>903</v>
      </c>
      <c r="S5787" s="28" t="n">
        <f aca="false">IF(O5787="Won",R5787,IF(O5787="Lost",0,N5787))</f>
        <v>903</v>
      </c>
      <c r="T5787" s="30" t="n">
        <f aca="false">IF(AND(P5787&lt;&gt;"",Q5787&lt;&gt;""),Q5787-P5787,"")</f>
        <v>62</v>
      </c>
      <c r="U5787" s="30" t="str">
        <f aca="false">IF(AND(O5787="Engaging",P5787&lt;&gt;""),'Leia-me'!$B$5-P5787,"")</f>
        <v/>
      </c>
      <c r="V5787" s="25" t="str">
        <f aca="false">IF(O5787&lt;&gt;"Engaging","",IF(U5787&lt;='Leia-me'!$B$6,"Saudável",IF(U5787&lt;='Leia-me'!$B$7,"Esfriando",IF(U5787&lt;='Leia-me'!$B$8,"Última chance","Zumbi"))))</f>
        <v/>
      </c>
      <c r="W5787" s="25" t="n">
        <f aca="false">IF(O5787="Won",1,IF(O5787="Lost",0,""))</f>
        <v>1</v>
      </c>
      <c r="Y5787" s="25" t="str">
        <f aca="false">IF(E5787="","Sim","")</f>
        <v/>
      </c>
    </row>
    <row r="5788" customFormat="false" ht="15" hidden="false" customHeight="false" outlineLevel="0" collapsed="false">
      <c r="A5788" s="25" t="s">
        <v>6051</v>
      </c>
      <c r="B5788" s="25" t="s">
        <v>84</v>
      </c>
      <c r="C5788" s="25" t="s">
        <v>93</v>
      </c>
      <c r="D5788" s="25" t="s">
        <v>97</v>
      </c>
      <c r="E5788" s="25" t="s">
        <v>639</v>
      </c>
      <c r="F5788" s="25" t="s">
        <v>211</v>
      </c>
      <c r="G5788" s="26" t="n">
        <v>1419.98</v>
      </c>
      <c r="H5788" s="27" t="n">
        <v>4018</v>
      </c>
      <c r="I5788" s="25" t="s">
        <v>147</v>
      </c>
      <c r="K5788" s="25" t="n">
        <v>2003</v>
      </c>
      <c r="L5788" s="25" t="s">
        <v>160</v>
      </c>
      <c r="M5788" s="25" t="s">
        <v>149</v>
      </c>
      <c r="N5788" s="28" t="n">
        <v>3393</v>
      </c>
      <c r="O5788" s="25" t="s">
        <v>54</v>
      </c>
      <c r="P5788" s="29" t="n">
        <v>43029</v>
      </c>
      <c r="Q5788" s="29" t="n">
        <v>43037</v>
      </c>
      <c r="R5788" s="28" t="n">
        <v>3612</v>
      </c>
      <c r="S5788" s="28" t="n">
        <f aca="false">IF(O5788="Won",R5788,IF(O5788="Lost",0,N5788))</f>
        <v>3612</v>
      </c>
      <c r="T5788" s="30" t="n">
        <f aca="false">IF(AND(P5788&lt;&gt;"",Q5788&lt;&gt;""),Q5788-P5788,"")</f>
        <v>8</v>
      </c>
      <c r="U5788" s="30" t="str">
        <f aca="false">IF(AND(O5788="Engaging",P5788&lt;&gt;""),'Leia-me'!$B$5-P5788,"")</f>
        <v/>
      </c>
      <c r="V5788" s="25" t="str">
        <f aca="false">IF(O5788&lt;&gt;"Engaging","",IF(U5788&lt;='Leia-me'!$B$6,"Saudável",IF(U5788&lt;='Leia-me'!$B$7,"Esfriando",IF(U5788&lt;='Leia-me'!$B$8,"Última chance","Zumbi"))))</f>
        <v/>
      </c>
      <c r="W5788" s="25" t="n">
        <f aca="false">IF(O5788="Won",1,IF(O5788="Lost",0,""))</f>
        <v>1</v>
      </c>
      <c r="Y5788" s="25" t="str">
        <f aca="false">IF(E5788="","Sim","")</f>
        <v/>
      </c>
    </row>
    <row r="5789" customFormat="false" ht="15" hidden="false" customHeight="false" outlineLevel="0" collapsed="false">
      <c r="A5789" s="25" t="s">
        <v>6052</v>
      </c>
      <c r="B5789" s="25" t="s">
        <v>84</v>
      </c>
      <c r="C5789" s="25" t="s">
        <v>93</v>
      </c>
      <c r="D5789" s="25" t="s">
        <v>97</v>
      </c>
      <c r="E5789" s="25" t="s">
        <v>452</v>
      </c>
      <c r="F5789" s="25" t="s">
        <v>185</v>
      </c>
      <c r="G5789" s="26" t="n">
        <v>1712.68</v>
      </c>
      <c r="H5789" s="27" t="n">
        <v>3194</v>
      </c>
      <c r="I5789" s="25" t="s">
        <v>147</v>
      </c>
      <c r="J5789" s="25" t="s">
        <v>193</v>
      </c>
      <c r="K5789" s="25" t="n">
        <v>1992</v>
      </c>
      <c r="L5789" s="25" t="s">
        <v>160</v>
      </c>
      <c r="M5789" s="25" t="s">
        <v>149</v>
      </c>
      <c r="N5789" s="28" t="n">
        <v>3393</v>
      </c>
      <c r="O5789" s="25" t="s">
        <v>54</v>
      </c>
      <c r="P5789" s="29" t="n">
        <v>43035</v>
      </c>
      <c r="Q5789" s="29" t="n">
        <v>43044</v>
      </c>
      <c r="R5789" s="28" t="n">
        <v>3258</v>
      </c>
      <c r="S5789" s="28" t="n">
        <f aca="false">IF(O5789="Won",R5789,IF(O5789="Lost",0,N5789))</f>
        <v>3258</v>
      </c>
      <c r="T5789" s="30" t="n">
        <f aca="false">IF(AND(P5789&lt;&gt;"",Q5789&lt;&gt;""),Q5789-P5789,"")</f>
        <v>9</v>
      </c>
      <c r="U5789" s="30" t="str">
        <f aca="false">IF(AND(O5789="Engaging",P5789&lt;&gt;""),'Leia-me'!$B$5-P5789,"")</f>
        <v/>
      </c>
      <c r="V5789" s="25" t="str">
        <f aca="false">IF(O5789&lt;&gt;"Engaging","",IF(U5789&lt;='Leia-me'!$B$6,"Saudável",IF(U5789&lt;='Leia-me'!$B$7,"Esfriando",IF(U5789&lt;='Leia-me'!$B$8,"Última chance","Zumbi"))))</f>
        <v/>
      </c>
      <c r="W5789" s="25" t="n">
        <f aca="false">IF(O5789="Won",1,IF(O5789="Lost",0,""))</f>
        <v>1</v>
      </c>
      <c r="Y5789" s="25" t="str">
        <f aca="false">IF(E5789="","Sim","")</f>
        <v/>
      </c>
    </row>
    <row r="5790" customFormat="false" ht="15" hidden="false" customHeight="false" outlineLevel="0" collapsed="false">
      <c r="A5790" s="25" t="s">
        <v>6053</v>
      </c>
      <c r="B5790" s="25" t="s">
        <v>84</v>
      </c>
      <c r="C5790" s="25" t="s">
        <v>93</v>
      </c>
      <c r="D5790" s="25" t="s">
        <v>97</v>
      </c>
      <c r="E5790" s="25" t="s">
        <v>484</v>
      </c>
      <c r="F5790" s="25" t="s">
        <v>211</v>
      </c>
      <c r="G5790" s="26" t="n">
        <v>5158.71</v>
      </c>
      <c r="H5790" s="27" t="n">
        <v>17479</v>
      </c>
      <c r="I5790" s="25" t="s">
        <v>485</v>
      </c>
      <c r="K5790" s="25" t="n">
        <v>1995</v>
      </c>
      <c r="L5790" s="25" t="s">
        <v>178</v>
      </c>
      <c r="M5790" s="25" t="s">
        <v>171</v>
      </c>
      <c r="N5790" s="28" t="n">
        <v>5482</v>
      </c>
      <c r="O5790" s="25" t="s">
        <v>55</v>
      </c>
      <c r="P5790" s="29" t="n">
        <v>43038</v>
      </c>
      <c r="Q5790" s="29" t="n">
        <v>43039</v>
      </c>
      <c r="R5790" s="28" t="n">
        <v>0</v>
      </c>
      <c r="S5790" s="28" t="n">
        <f aca="false">IF(O5790="Won",R5790,IF(O5790="Lost",0,N5790))</f>
        <v>0</v>
      </c>
      <c r="T5790" s="30" t="n">
        <f aca="false">IF(AND(P5790&lt;&gt;"",Q5790&lt;&gt;""),Q5790-P5790,"")</f>
        <v>1</v>
      </c>
      <c r="U5790" s="30" t="str">
        <f aca="false">IF(AND(O5790="Engaging",P5790&lt;&gt;""),'Leia-me'!$B$5-P5790,"")</f>
        <v/>
      </c>
      <c r="V5790" s="25" t="str">
        <f aca="false">IF(O5790&lt;&gt;"Engaging","",IF(U5790&lt;='Leia-me'!$B$6,"Saudável",IF(U5790&lt;='Leia-me'!$B$7,"Esfriando",IF(U5790&lt;='Leia-me'!$B$8,"Última chance","Zumbi"))))</f>
        <v/>
      </c>
      <c r="W5790" s="25" t="n">
        <f aca="false">IF(O5790="Won",1,IF(O5790="Lost",0,""))</f>
        <v>0</v>
      </c>
      <c r="Y5790" s="25" t="str">
        <f aca="false">IF(E5790="","Sim","")</f>
        <v/>
      </c>
    </row>
    <row r="5791" customFormat="false" ht="15" hidden="false" customHeight="false" outlineLevel="0" collapsed="false">
      <c r="A5791" s="25" t="s">
        <v>6054</v>
      </c>
      <c r="B5791" s="25" t="s">
        <v>84</v>
      </c>
      <c r="C5791" s="25" t="s">
        <v>93</v>
      </c>
      <c r="D5791" s="25" t="s">
        <v>97</v>
      </c>
      <c r="E5791" s="25" t="s">
        <v>218</v>
      </c>
      <c r="F5791" s="25" t="s">
        <v>146</v>
      </c>
      <c r="G5791" s="26" t="n">
        <v>4.54</v>
      </c>
      <c r="H5791" s="27" t="n">
        <v>9</v>
      </c>
      <c r="I5791" s="25" t="s">
        <v>147</v>
      </c>
      <c r="K5791" s="25" t="n">
        <v>2017</v>
      </c>
      <c r="L5791" s="25" t="s">
        <v>186</v>
      </c>
      <c r="M5791" s="25" t="s">
        <v>171</v>
      </c>
      <c r="N5791" s="28" t="n">
        <v>550</v>
      </c>
      <c r="O5791" s="25" t="s">
        <v>54</v>
      </c>
      <c r="P5791" s="29" t="n">
        <v>43039</v>
      </c>
      <c r="Q5791" s="29" t="n">
        <v>43040</v>
      </c>
      <c r="R5791" s="28" t="n">
        <v>553</v>
      </c>
      <c r="S5791" s="28" t="n">
        <f aca="false">IF(O5791="Won",R5791,IF(O5791="Lost",0,N5791))</f>
        <v>553</v>
      </c>
      <c r="T5791" s="30" t="n">
        <f aca="false">IF(AND(P5791&lt;&gt;"",Q5791&lt;&gt;""),Q5791-P5791,"")</f>
        <v>1</v>
      </c>
      <c r="U5791" s="30" t="str">
        <f aca="false">IF(AND(O5791="Engaging",P5791&lt;&gt;""),'Leia-me'!$B$5-P5791,"")</f>
        <v/>
      </c>
      <c r="V5791" s="25" t="str">
        <f aca="false">IF(O5791&lt;&gt;"Engaging","",IF(U5791&lt;='Leia-me'!$B$6,"Saudável",IF(U5791&lt;='Leia-me'!$B$7,"Esfriando",IF(U5791&lt;='Leia-me'!$B$8,"Última chance","Zumbi"))))</f>
        <v/>
      </c>
      <c r="W5791" s="25" t="n">
        <f aca="false">IF(O5791="Won",1,IF(O5791="Lost",0,""))</f>
        <v>1</v>
      </c>
      <c r="Y5791" s="25" t="str">
        <f aca="false">IF(E5791="","Sim","")</f>
        <v/>
      </c>
    </row>
    <row r="5792" customFormat="false" ht="15" hidden="false" customHeight="false" outlineLevel="0" collapsed="false">
      <c r="A5792" s="25" t="s">
        <v>6055</v>
      </c>
      <c r="B5792" s="25" t="s">
        <v>84</v>
      </c>
      <c r="C5792" s="25" t="s">
        <v>93</v>
      </c>
      <c r="D5792" s="25" t="s">
        <v>97</v>
      </c>
      <c r="E5792" s="25" t="s">
        <v>484</v>
      </c>
      <c r="F5792" s="25" t="s">
        <v>211</v>
      </c>
      <c r="G5792" s="26" t="n">
        <v>5158.71</v>
      </c>
      <c r="H5792" s="27" t="n">
        <v>17479</v>
      </c>
      <c r="I5792" s="25" t="s">
        <v>485</v>
      </c>
      <c r="K5792" s="25" t="n">
        <v>1995</v>
      </c>
      <c r="L5792" s="25" t="s">
        <v>186</v>
      </c>
      <c r="M5792" s="25" t="s">
        <v>171</v>
      </c>
      <c r="N5792" s="28" t="n">
        <v>550</v>
      </c>
      <c r="O5792" s="25" t="s">
        <v>54</v>
      </c>
      <c r="P5792" s="29" t="n">
        <v>43041</v>
      </c>
      <c r="Q5792" s="29" t="n">
        <v>43055</v>
      </c>
      <c r="R5792" s="28" t="n">
        <v>585</v>
      </c>
      <c r="S5792" s="28" t="n">
        <f aca="false">IF(O5792="Won",R5792,IF(O5792="Lost",0,N5792))</f>
        <v>585</v>
      </c>
      <c r="T5792" s="30" t="n">
        <f aca="false">IF(AND(P5792&lt;&gt;"",Q5792&lt;&gt;""),Q5792-P5792,"")</f>
        <v>14</v>
      </c>
      <c r="U5792" s="30" t="str">
        <f aca="false">IF(AND(O5792="Engaging",P5792&lt;&gt;""),'Leia-me'!$B$5-P5792,"")</f>
        <v/>
      </c>
      <c r="V5792" s="25" t="str">
        <f aca="false">IF(O5792&lt;&gt;"Engaging","",IF(U5792&lt;='Leia-me'!$B$6,"Saudável",IF(U5792&lt;='Leia-me'!$B$7,"Esfriando",IF(U5792&lt;='Leia-me'!$B$8,"Última chance","Zumbi"))))</f>
        <v/>
      </c>
      <c r="W5792" s="25" t="n">
        <f aca="false">IF(O5792="Won",1,IF(O5792="Lost",0,""))</f>
        <v>1</v>
      </c>
      <c r="Y5792" s="25" t="str">
        <f aca="false">IF(E5792="","Sim","")</f>
        <v/>
      </c>
    </row>
    <row r="5793" customFormat="false" ht="15" hidden="false" customHeight="false" outlineLevel="0" collapsed="false">
      <c r="A5793" s="25" t="s">
        <v>6056</v>
      </c>
      <c r="B5793" s="25" t="s">
        <v>84</v>
      </c>
      <c r="C5793" s="25" t="s">
        <v>93</v>
      </c>
      <c r="D5793" s="25" t="s">
        <v>97</v>
      </c>
      <c r="E5793" s="25" t="s">
        <v>639</v>
      </c>
      <c r="F5793" s="25" t="s">
        <v>211</v>
      </c>
      <c r="G5793" s="26" t="n">
        <v>1419.98</v>
      </c>
      <c r="H5793" s="27" t="n">
        <v>4018</v>
      </c>
      <c r="I5793" s="25" t="s">
        <v>147</v>
      </c>
      <c r="K5793" s="25" t="n">
        <v>2003</v>
      </c>
      <c r="L5793" s="25" t="s">
        <v>1834</v>
      </c>
      <c r="M5793" s="25" t="s">
        <v>171</v>
      </c>
      <c r="N5793" s="28" t="n">
        <v>4821</v>
      </c>
      <c r="O5793" s="25" t="s">
        <v>54</v>
      </c>
      <c r="P5793" s="29" t="n">
        <v>43043</v>
      </c>
      <c r="Q5793" s="29" t="n">
        <v>43060</v>
      </c>
      <c r="R5793" s="28" t="n">
        <v>4237</v>
      </c>
      <c r="S5793" s="28" t="n">
        <f aca="false">IF(O5793="Won",R5793,IF(O5793="Lost",0,N5793))</f>
        <v>4237</v>
      </c>
      <c r="T5793" s="30" t="n">
        <f aca="false">IF(AND(P5793&lt;&gt;"",Q5793&lt;&gt;""),Q5793-P5793,"")</f>
        <v>17</v>
      </c>
      <c r="U5793" s="30" t="str">
        <f aca="false">IF(AND(O5793="Engaging",P5793&lt;&gt;""),'Leia-me'!$B$5-P5793,"")</f>
        <v/>
      </c>
      <c r="V5793" s="25" t="str">
        <f aca="false">IF(O5793&lt;&gt;"Engaging","",IF(U5793&lt;='Leia-me'!$B$6,"Saudável",IF(U5793&lt;='Leia-me'!$B$7,"Esfriando",IF(U5793&lt;='Leia-me'!$B$8,"Última chance","Zumbi"))))</f>
        <v/>
      </c>
      <c r="W5793" s="25" t="n">
        <f aca="false">IF(O5793="Won",1,IF(O5793="Lost",0,""))</f>
        <v>1</v>
      </c>
      <c r="X5793" s="25" t="s">
        <v>1835</v>
      </c>
      <c r="Y5793" s="25" t="str">
        <f aca="false">IF(E5793="","Sim","")</f>
        <v/>
      </c>
    </row>
    <row r="5794" customFormat="false" ht="15" hidden="false" customHeight="false" outlineLevel="0" collapsed="false">
      <c r="A5794" s="25" t="s">
        <v>6057</v>
      </c>
      <c r="B5794" s="25" t="s">
        <v>84</v>
      </c>
      <c r="C5794" s="25" t="s">
        <v>93</v>
      </c>
      <c r="D5794" s="25" t="s">
        <v>97</v>
      </c>
      <c r="E5794" s="25" t="s">
        <v>1347</v>
      </c>
      <c r="F5794" s="25" t="s">
        <v>165</v>
      </c>
      <c r="G5794" s="26" t="n">
        <v>665.06</v>
      </c>
      <c r="H5794" s="27" t="n">
        <v>1095</v>
      </c>
      <c r="I5794" s="25" t="s">
        <v>147</v>
      </c>
      <c r="K5794" s="25" t="n">
        <v>1989</v>
      </c>
      <c r="L5794" s="25" t="s">
        <v>148</v>
      </c>
      <c r="M5794" s="25" t="s">
        <v>149</v>
      </c>
      <c r="N5794" s="28" t="n">
        <v>55</v>
      </c>
      <c r="O5794" s="25" t="s">
        <v>55</v>
      </c>
      <c r="P5794" s="29" t="n">
        <v>43044</v>
      </c>
      <c r="Q5794" s="29" t="n">
        <v>43056</v>
      </c>
      <c r="R5794" s="28" t="n">
        <v>0</v>
      </c>
      <c r="S5794" s="28" t="n">
        <f aca="false">IF(O5794="Won",R5794,IF(O5794="Lost",0,N5794))</f>
        <v>0</v>
      </c>
      <c r="T5794" s="30" t="n">
        <f aca="false">IF(AND(P5794&lt;&gt;"",Q5794&lt;&gt;""),Q5794-P5794,"")</f>
        <v>12</v>
      </c>
      <c r="U5794" s="30" t="str">
        <f aca="false">IF(AND(O5794="Engaging",P5794&lt;&gt;""),'Leia-me'!$B$5-P5794,"")</f>
        <v/>
      </c>
      <c r="V5794" s="25" t="str">
        <f aca="false">IF(O5794&lt;&gt;"Engaging","",IF(U5794&lt;='Leia-me'!$B$6,"Saudável",IF(U5794&lt;='Leia-me'!$B$7,"Esfriando",IF(U5794&lt;='Leia-me'!$B$8,"Última chance","Zumbi"))))</f>
        <v/>
      </c>
      <c r="W5794" s="25" t="n">
        <f aca="false">IF(O5794="Won",1,IF(O5794="Lost",0,""))</f>
        <v>0</v>
      </c>
      <c r="Y5794" s="25" t="str">
        <f aca="false">IF(E5794="","Sim","")</f>
        <v/>
      </c>
    </row>
    <row r="5795" customFormat="false" ht="15" hidden="false" customHeight="false" outlineLevel="0" collapsed="false">
      <c r="A5795" s="25" t="s">
        <v>6058</v>
      </c>
      <c r="B5795" s="25" t="s">
        <v>84</v>
      </c>
      <c r="C5795" s="25" t="s">
        <v>93</v>
      </c>
      <c r="D5795" s="25" t="s">
        <v>97</v>
      </c>
      <c r="E5795" s="25" t="s">
        <v>1158</v>
      </c>
      <c r="F5795" s="25" t="s">
        <v>185</v>
      </c>
      <c r="G5795" s="26" t="n">
        <v>7708.38</v>
      </c>
      <c r="H5795" s="27" t="n">
        <v>13756</v>
      </c>
      <c r="I5795" s="25" t="s">
        <v>147</v>
      </c>
      <c r="K5795" s="25" t="n">
        <v>1980</v>
      </c>
      <c r="L5795" s="25" t="s">
        <v>178</v>
      </c>
      <c r="M5795" s="25" t="s">
        <v>171</v>
      </c>
      <c r="N5795" s="28" t="n">
        <v>5482</v>
      </c>
      <c r="O5795" s="25" t="s">
        <v>54</v>
      </c>
      <c r="P5795" s="29" t="n">
        <v>43044</v>
      </c>
      <c r="Q5795" s="29" t="n">
        <v>43046</v>
      </c>
      <c r="R5795" s="28" t="n">
        <v>6767</v>
      </c>
      <c r="S5795" s="28" t="n">
        <f aca="false">IF(O5795="Won",R5795,IF(O5795="Lost",0,N5795))</f>
        <v>6767</v>
      </c>
      <c r="T5795" s="30" t="n">
        <f aca="false">IF(AND(P5795&lt;&gt;"",Q5795&lt;&gt;""),Q5795-P5795,"")</f>
        <v>2</v>
      </c>
      <c r="U5795" s="30" t="str">
        <f aca="false">IF(AND(O5795="Engaging",P5795&lt;&gt;""),'Leia-me'!$B$5-P5795,"")</f>
        <v/>
      </c>
      <c r="V5795" s="25" t="str">
        <f aca="false">IF(O5795&lt;&gt;"Engaging","",IF(U5795&lt;='Leia-me'!$B$6,"Saudável",IF(U5795&lt;='Leia-me'!$B$7,"Esfriando",IF(U5795&lt;='Leia-me'!$B$8,"Última chance","Zumbi"))))</f>
        <v/>
      </c>
      <c r="W5795" s="25" t="n">
        <f aca="false">IF(O5795="Won",1,IF(O5795="Lost",0,""))</f>
        <v>1</v>
      </c>
      <c r="Y5795" s="25" t="str">
        <f aca="false">IF(E5795="","Sim","")</f>
        <v/>
      </c>
    </row>
    <row r="5796" customFormat="false" ht="15" hidden="false" customHeight="false" outlineLevel="0" collapsed="false">
      <c r="A5796" s="25" t="s">
        <v>6059</v>
      </c>
      <c r="B5796" s="25" t="s">
        <v>84</v>
      </c>
      <c r="C5796" s="25" t="s">
        <v>93</v>
      </c>
      <c r="D5796" s="25" t="s">
        <v>97</v>
      </c>
      <c r="E5796" s="25" t="s">
        <v>1640</v>
      </c>
      <c r="F5796" s="25" t="s">
        <v>211</v>
      </c>
      <c r="G5796" s="26" t="n">
        <v>71.12</v>
      </c>
      <c r="H5796" s="27" t="n">
        <v>144</v>
      </c>
      <c r="I5796" s="25" t="s">
        <v>147</v>
      </c>
      <c r="K5796" s="25" t="n">
        <v>2010</v>
      </c>
      <c r="L5796" s="25" t="s">
        <v>178</v>
      </c>
      <c r="M5796" s="25" t="s">
        <v>171</v>
      </c>
      <c r="N5796" s="28" t="n">
        <v>5482</v>
      </c>
      <c r="O5796" s="25" t="s">
        <v>54</v>
      </c>
      <c r="P5796" s="29" t="n">
        <v>43049</v>
      </c>
      <c r="Q5796" s="29" t="n">
        <v>43098</v>
      </c>
      <c r="R5796" s="28" t="n">
        <v>4659</v>
      </c>
      <c r="S5796" s="28" t="n">
        <f aca="false">IF(O5796="Won",R5796,IF(O5796="Lost",0,N5796))</f>
        <v>4659</v>
      </c>
      <c r="T5796" s="30" t="n">
        <f aca="false">IF(AND(P5796&lt;&gt;"",Q5796&lt;&gt;""),Q5796-P5796,"")</f>
        <v>49</v>
      </c>
      <c r="U5796" s="30" t="str">
        <f aca="false">IF(AND(O5796="Engaging",P5796&lt;&gt;""),'Leia-me'!$B$5-P5796,"")</f>
        <v/>
      </c>
      <c r="V5796" s="25" t="str">
        <f aca="false">IF(O5796&lt;&gt;"Engaging","",IF(U5796&lt;='Leia-me'!$B$6,"Saudável",IF(U5796&lt;='Leia-me'!$B$7,"Esfriando",IF(U5796&lt;='Leia-me'!$B$8,"Última chance","Zumbi"))))</f>
        <v/>
      </c>
      <c r="W5796" s="25" t="n">
        <f aca="false">IF(O5796="Won",1,IF(O5796="Lost",0,""))</f>
        <v>1</v>
      </c>
      <c r="Y5796" s="25" t="str">
        <f aca="false">IF(E5796="","Sim","")</f>
        <v/>
      </c>
    </row>
    <row r="5797" customFormat="false" ht="15" hidden="false" customHeight="false" outlineLevel="0" collapsed="false">
      <c r="A5797" s="25" t="s">
        <v>6060</v>
      </c>
      <c r="B5797" s="25" t="s">
        <v>84</v>
      </c>
      <c r="C5797" s="25" t="s">
        <v>93</v>
      </c>
      <c r="D5797" s="25" t="s">
        <v>97</v>
      </c>
      <c r="E5797" s="25" t="s">
        <v>1158</v>
      </c>
      <c r="F5797" s="25" t="s">
        <v>185</v>
      </c>
      <c r="G5797" s="26" t="n">
        <v>7708.38</v>
      </c>
      <c r="H5797" s="27" t="n">
        <v>13756</v>
      </c>
      <c r="I5797" s="25" t="s">
        <v>147</v>
      </c>
      <c r="K5797" s="25" t="n">
        <v>1980</v>
      </c>
      <c r="L5797" s="25" t="s">
        <v>178</v>
      </c>
      <c r="M5797" s="25" t="s">
        <v>171</v>
      </c>
      <c r="N5797" s="28" t="n">
        <v>5482</v>
      </c>
      <c r="O5797" s="25" t="s">
        <v>55</v>
      </c>
      <c r="P5797" s="29" t="n">
        <v>43053</v>
      </c>
      <c r="Q5797" s="29" t="n">
        <v>43062</v>
      </c>
      <c r="R5797" s="28" t="n">
        <v>0</v>
      </c>
      <c r="S5797" s="28" t="n">
        <f aca="false">IF(O5797="Won",R5797,IF(O5797="Lost",0,N5797))</f>
        <v>0</v>
      </c>
      <c r="T5797" s="30" t="n">
        <f aca="false">IF(AND(P5797&lt;&gt;"",Q5797&lt;&gt;""),Q5797-P5797,"")</f>
        <v>9</v>
      </c>
      <c r="U5797" s="30" t="str">
        <f aca="false">IF(AND(O5797="Engaging",P5797&lt;&gt;""),'Leia-me'!$B$5-P5797,"")</f>
        <v/>
      </c>
      <c r="V5797" s="25" t="str">
        <f aca="false">IF(O5797&lt;&gt;"Engaging","",IF(U5797&lt;='Leia-me'!$B$6,"Saudável",IF(U5797&lt;='Leia-me'!$B$7,"Esfriando",IF(U5797&lt;='Leia-me'!$B$8,"Última chance","Zumbi"))))</f>
        <v/>
      </c>
      <c r="W5797" s="25" t="n">
        <f aca="false">IF(O5797="Won",1,IF(O5797="Lost",0,""))</f>
        <v>0</v>
      </c>
      <c r="Y5797" s="25" t="str">
        <f aca="false">IF(E5797="","Sim","")</f>
        <v/>
      </c>
    </row>
    <row r="5798" customFormat="false" ht="15" hidden="false" customHeight="false" outlineLevel="0" collapsed="false">
      <c r="A5798" s="25" t="s">
        <v>6061</v>
      </c>
      <c r="B5798" s="25" t="s">
        <v>84</v>
      </c>
      <c r="C5798" s="25" t="s">
        <v>93</v>
      </c>
      <c r="D5798" s="25" t="s">
        <v>97</v>
      </c>
      <c r="E5798" s="25" t="s">
        <v>1671</v>
      </c>
      <c r="F5798" s="25" t="s">
        <v>168</v>
      </c>
      <c r="G5798" s="26" t="n">
        <v>3027.46</v>
      </c>
      <c r="H5798" s="27" t="n">
        <v>9516</v>
      </c>
      <c r="I5798" s="25" t="s">
        <v>1672</v>
      </c>
      <c r="K5798" s="25" t="n">
        <v>1984</v>
      </c>
      <c r="L5798" s="25" t="s">
        <v>170</v>
      </c>
      <c r="M5798" s="25" t="s">
        <v>171</v>
      </c>
      <c r="N5798" s="28" t="n">
        <v>1096</v>
      </c>
      <c r="O5798" s="25" t="s">
        <v>54</v>
      </c>
      <c r="P5798" s="29" t="n">
        <v>43055</v>
      </c>
      <c r="Q5798" s="29" t="n">
        <v>43063</v>
      </c>
      <c r="R5798" s="28" t="n">
        <v>1035</v>
      </c>
      <c r="S5798" s="28" t="n">
        <f aca="false">IF(O5798="Won",R5798,IF(O5798="Lost",0,N5798))</f>
        <v>1035</v>
      </c>
      <c r="T5798" s="30" t="n">
        <f aca="false">IF(AND(P5798&lt;&gt;"",Q5798&lt;&gt;""),Q5798-P5798,"")</f>
        <v>8</v>
      </c>
      <c r="U5798" s="30" t="str">
        <f aca="false">IF(AND(O5798="Engaging",P5798&lt;&gt;""),'Leia-me'!$B$5-P5798,"")</f>
        <v/>
      </c>
      <c r="V5798" s="25" t="str">
        <f aca="false">IF(O5798&lt;&gt;"Engaging","",IF(U5798&lt;='Leia-me'!$B$6,"Saudável",IF(U5798&lt;='Leia-me'!$B$7,"Esfriando",IF(U5798&lt;='Leia-me'!$B$8,"Última chance","Zumbi"))))</f>
        <v/>
      </c>
      <c r="W5798" s="25" t="n">
        <f aca="false">IF(O5798="Won",1,IF(O5798="Lost",0,""))</f>
        <v>1</v>
      </c>
      <c r="Y5798" s="25" t="str">
        <f aca="false">IF(E5798="","Sim","")</f>
        <v/>
      </c>
    </row>
    <row r="5799" customFormat="false" ht="15" hidden="false" customHeight="false" outlineLevel="0" collapsed="false">
      <c r="A5799" s="25" t="s">
        <v>6062</v>
      </c>
      <c r="B5799" s="25" t="s">
        <v>84</v>
      </c>
      <c r="C5799" s="25" t="s">
        <v>93</v>
      </c>
      <c r="D5799" s="25" t="s">
        <v>97</v>
      </c>
      <c r="E5799" s="25" t="s">
        <v>445</v>
      </c>
      <c r="F5799" s="25" t="s">
        <v>192</v>
      </c>
      <c r="G5799" s="26" t="n">
        <v>987.39</v>
      </c>
      <c r="H5799" s="27" t="n">
        <v>2253</v>
      </c>
      <c r="I5799" s="25" t="s">
        <v>147</v>
      </c>
      <c r="K5799" s="25" t="n">
        <v>2002</v>
      </c>
      <c r="L5799" s="25" t="s">
        <v>1834</v>
      </c>
      <c r="M5799" s="25" t="s">
        <v>171</v>
      </c>
      <c r="N5799" s="28" t="n">
        <v>4821</v>
      </c>
      <c r="O5799" s="25" t="s">
        <v>54</v>
      </c>
      <c r="P5799" s="29" t="n">
        <v>43056</v>
      </c>
      <c r="Q5799" s="29" t="n">
        <v>43075</v>
      </c>
      <c r="R5799" s="28" t="n">
        <v>4154</v>
      </c>
      <c r="S5799" s="28" t="n">
        <f aca="false">IF(O5799="Won",R5799,IF(O5799="Lost",0,N5799))</f>
        <v>4154</v>
      </c>
      <c r="T5799" s="30" t="n">
        <f aca="false">IF(AND(P5799&lt;&gt;"",Q5799&lt;&gt;""),Q5799-P5799,"")</f>
        <v>19</v>
      </c>
      <c r="U5799" s="30" t="str">
        <f aca="false">IF(AND(O5799="Engaging",P5799&lt;&gt;""),'Leia-me'!$B$5-P5799,"")</f>
        <v/>
      </c>
      <c r="V5799" s="25" t="str">
        <f aca="false">IF(O5799&lt;&gt;"Engaging","",IF(U5799&lt;='Leia-me'!$B$6,"Saudável",IF(U5799&lt;='Leia-me'!$B$7,"Esfriando",IF(U5799&lt;='Leia-me'!$B$8,"Última chance","Zumbi"))))</f>
        <v/>
      </c>
      <c r="W5799" s="25" t="n">
        <f aca="false">IF(O5799="Won",1,IF(O5799="Lost",0,""))</f>
        <v>1</v>
      </c>
      <c r="X5799" s="25" t="s">
        <v>1835</v>
      </c>
      <c r="Y5799" s="25" t="str">
        <f aca="false">IF(E5799="","Sim","")</f>
        <v/>
      </c>
    </row>
    <row r="5800" customFormat="false" ht="15" hidden="false" customHeight="false" outlineLevel="0" collapsed="false">
      <c r="A5800" s="25" t="s">
        <v>6063</v>
      </c>
      <c r="B5800" s="25" t="s">
        <v>84</v>
      </c>
      <c r="C5800" s="25" t="s">
        <v>93</v>
      </c>
      <c r="D5800" s="25" t="s">
        <v>97</v>
      </c>
      <c r="E5800" s="25" t="s">
        <v>463</v>
      </c>
      <c r="F5800" s="25" t="s">
        <v>211</v>
      </c>
      <c r="G5800" s="26" t="n">
        <v>2261.05</v>
      </c>
      <c r="H5800" s="27" t="n">
        <v>3851</v>
      </c>
      <c r="I5800" s="25" t="s">
        <v>147</v>
      </c>
      <c r="K5800" s="25" t="n">
        <v>2005</v>
      </c>
      <c r="L5800" s="25" t="s">
        <v>1834</v>
      </c>
      <c r="M5800" s="25" t="s">
        <v>171</v>
      </c>
      <c r="N5800" s="28" t="n">
        <v>4821</v>
      </c>
      <c r="O5800" s="25" t="s">
        <v>55</v>
      </c>
      <c r="P5800" s="29" t="n">
        <v>43061</v>
      </c>
      <c r="Q5800" s="29" t="n">
        <v>43075</v>
      </c>
      <c r="R5800" s="28" t="n">
        <v>0</v>
      </c>
      <c r="S5800" s="28" t="n">
        <f aca="false">IF(O5800="Won",R5800,IF(O5800="Lost",0,N5800))</f>
        <v>0</v>
      </c>
      <c r="T5800" s="30" t="n">
        <f aca="false">IF(AND(P5800&lt;&gt;"",Q5800&lt;&gt;""),Q5800-P5800,"")</f>
        <v>14</v>
      </c>
      <c r="U5800" s="30" t="str">
        <f aca="false">IF(AND(O5800="Engaging",P5800&lt;&gt;""),'Leia-me'!$B$5-P5800,"")</f>
        <v/>
      </c>
      <c r="V5800" s="25" t="str">
        <f aca="false">IF(O5800&lt;&gt;"Engaging","",IF(U5800&lt;='Leia-me'!$B$6,"Saudável",IF(U5800&lt;='Leia-me'!$B$7,"Esfriando",IF(U5800&lt;='Leia-me'!$B$8,"Última chance","Zumbi"))))</f>
        <v/>
      </c>
      <c r="W5800" s="25" t="n">
        <f aca="false">IF(O5800="Won",1,IF(O5800="Lost",0,""))</f>
        <v>0</v>
      </c>
      <c r="X5800" s="25" t="s">
        <v>1835</v>
      </c>
      <c r="Y5800" s="25" t="str">
        <f aca="false">IF(E5800="","Sim","")</f>
        <v/>
      </c>
    </row>
    <row r="5801" customFormat="false" ht="15" hidden="false" customHeight="false" outlineLevel="0" collapsed="false">
      <c r="A5801" s="25" t="s">
        <v>6064</v>
      </c>
      <c r="B5801" s="25" t="s">
        <v>84</v>
      </c>
      <c r="C5801" s="25" t="s">
        <v>93</v>
      </c>
      <c r="D5801" s="25" t="s">
        <v>97</v>
      </c>
      <c r="E5801" s="25" t="s">
        <v>1156</v>
      </c>
      <c r="F5801" s="25" t="s">
        <v>185</v>
      </c>
      <c r="G5801" s="26" t="n">
        <v>1242.32</v>
      </c>
      <c r="H5801" s="27" t="n">
        <v>3027</v>
      </c>
      <c r="I5801" s="25" t="s">
        <v>147</v>
      </c>
      <c r="J5801" s="25" t="s">
        <v>193</v>
      </c>
      <c r="K5801" s="25" t="n">
        <v>1993</v>
      </c>
      <c r="L5801" s="25" t="s">
        <v>160</v>
      </c>
      <c r="M5801" s="25" t="s">
        <v>149</v>
      </c>
      <c r="N5801" s="28" t="n">
        <v>3393</v>
      </c>
      <c r="O5801" s="25" t="s">
        <v>55</v>
      </c>
      <c r="P5801" s="29" t="n">
        <v>43066</v>
      </c>
      <c r="Q5801" s="29" t="n">
        <v>43081</v>
      </c>
      <c r="R5801" s="28" t="n">
        <v>0</v>
      </c>
      <c r="S5801" s="28" t="n">
        <f aca="false">IF(O5801="Won",R5801,IF(O5801="Lost",0,N5801))</f>
        <v>0</v>
      </c>
      <c r="T5801" s="30" t="n">
        <f aca="false">IF(AND(P5801&lt;&gt;"",Q5801&lt;&gt;""),Q5801-P5801,"")</f>
        <v>15</v>
      </c>
      <c r="U5801" s="30" t="str">
        <f aca="false">IF(AND(O5801="Engaging",P5801&lt;&gt;""),'Leia-me'!$B$5-P5801,"")</f>
        <v/>
      </c>
      <c r="V5801" s="25" t="str">
        <f aca="false">IF(O5801&lt;&gt;"Engaging","",IF(U5801&lt;='Leia-me'!$B$6,"Saudável",IF(U5801&lt;='Leia-me'!$B$7,"Esfriando",IF(U5801&lt;='Leia-me'!$B$8,"Última chance","Zumbi"))))</f>
        <v/>
      </c>
      <c r="W5801" s="25" t="n">
        <f aca="false">IF(O5801="Won",1,IF(O5801="Lost",0,""))</f>
        <v>0</v>
      </c>
      <c r="Y5801" s="25" t="str">
        <f aca="false">IF(E5801="","Sim","")</f>
        <v/>
      </c>
    </row>
    <row r="5802" customFormat="false" ht="15" hidden="false" customHeight="false" outlineLevel="0" collapsed="false">
      <c r="A5802" s="25" t="s">
        <v>6065</v>
      </c>
      <c r="B5802" s="25" t="s">
        <v>84</v>
      </c>
      <c r="C5802" s="25" t="s">
        <v>93</v>
      </c>
      <c r="D5802" s="25" t="s">
        <v>97</v>
      </c>
      <c r="E5802" s="25" t="s">
        <v>639</v>
      </c>
      <c r="F5802" s="25" t="s">
        <v>211</v>
      </c>
      <c r="G5802" s="26" t="n">
        <v>1419.98</v>
      </c>
      <c r="H5802" s="27" t="n">
        <v>4018</v>
      </c>
      <c r="I5802" s="25" t="s">
        <v>147</v>
      </c>
      <c r="K5802" s="25" t="n">
        <v>2003</v>
      </c>
      <c r="L5802" s="25" t="s">
        <v>160</v>
      </c>
      <c r="M5802" s="25" t="s">
        <v>149</v>
      </c>
      <c r="N5802" s="28" t="n">
        <v>3393</v>
      </c>
      <c r="O5802" s="25" t="s">
        <v>54</v>
      </c>
      <c r="P5802" s="29" t="n">
        <v>43068</v>
      </c>
      <c r="Q5802" s="29" t="n">
        <v>43077</v>
      </c>
      <c r="R5802" s="28" t="n">
        <v>3494</v>
      </c>
      <c r="S5802" s="28" t="n">
        <f aca="false">IF(O5802="Won",R5802,IF(O5802="Lost",0,N5802))</f>
        <v>3494</v>
      </c>
      <c r="T5802" s="30" t="n">
        <f aca="false">IF(AND(P5802&lt;&gt;"",Q5802&lt;&gt;""),Q5802-P5802,"")</f>
        <v>9</v>
      </c>
      <c r="U5802" s="30" t="str">
        <f aca="false">IF(AND(O5802="Engaging",P5802&lt;&gt;""),'Leia-me'!$B$5-P5802,"")</f>
        <v/>
      </c>
      <c r="V5802" s="25" t="str">
        <f aca="false">IF(O5802&lt;&gt;"Engaging","",IF(U5802&lt;='Leia-me'!$B$6,"Saudável",IF(U5802&lt;='Leia-me'!$B$7,"Esfriando",IF(U5802&lt;='Leia-me'!$B$8,"Última chance","Zumbi"))))</f>
        <v/>
      </c>
      <c r="W5802" s="25" t="n">
        <f aca="false">IF(O5802="Won",1,IF(O5802="Lost",0,""))</f>
        <v>1</v>
      </c>
      <c r="Y5802" s="25" t="str">
        <f aca="false">IF(E5802="","Sim","")</f>
        <v/>
      </c>
    </row>
    <row r="5803" customFormat="false" ht="15" hidden="false" customHeight="false" outlineLevel="0" collapsed="false">
      <c r="A5803" s="25" t="s">
        <v>6066</v>
      </c>
      <c r="B5803" s="25" t="s">
        <v>84</v>
      </c>
      <c r="C5803" s="25" t="s">
        <v>93</v>
      </c>
      <c r="D5803" s="25" t="s">
        <v>97</v>
      </c>
      <c r="E5803" s="25" t="s">
        <v>494</v>
      </c>
      <c r="F5803" s="25" t="s">
        <v>192</v>
      </c>
      <c r="G5803" s="26" t="n">
        <v>11698.03</v>
      </c>
      <c r="H5803" s="27" t="n">
        <v>34288</v>
      </c>
      <c r="I5803" s="25" t="s">
        <v>147</v>
      </c>
      <c r="K5803" s="25" t="n">
        <v>1982</v>
      </c>
      <c r="L5803" s="25" t="s">
        <v>178</v>
      </c>
      <c r="M5803" s="25" t="s">
        <v>171</v>
      </c>
      <c r="N5803" s="28" t="n">
        <v>5482</v>
      </c>
      <c r="O5803" s="25" t="s">
        <v>54</v>
      </c>
      <c r="P5803" s="29" t="n">
        <v>43078</v>
      </c>
      <c r="Q5803" s="29" t="n">
        <v>43086</v>
      </c>
      <c r="R5803" s="28" t="n">
        <v>6456</v>
      </c>
      <c r="S5803" s="28" t="n">
        <f aca="false">IF(O5803="Won",R5803,IF(O5803="Lost",0,N5803))</f>
        <v>6456</v>
      </c>
      <c r="T5803" s="30" t="n">
        <f aca="false">IF(AND(P5803&lt;&gt;"",Q5803&lt;&gt;""),Q5803-P5803,"")</f>
        <v>8</v>
      </c>
      <c r="U5803" s="30" t="str">
        <f aca="false">IF(AND(O5803="Engaging",P5803&lt;&gt;""),'Leia-me'!$B$5-P5803,"")</f>
        <v/>
      </c>
      <c r="V5803" s="25" t="str">
        <f aca="false">IF(O5803&lt;&gt;"Engaging","",IF(U5803&lt;='Leia-me'!$B$6,"Saudável",IF(U5803&lt;='Leia-me'!$B$7,"Esfriando",IF(U5803&lt;='Leia-me'!$B$8,"Última chance","Zumbi"))))</f>
        <v/>
      </c>
      <c r="W5803" s="25" t="n">
        <f aca="false">IF(O5803="Won",1,IF(O5803="Lost",0,""))</f>
        <v>1</v>
      </c>
      <c r="Y5803" s="25" t="str">
        <f aca="false">IF(E5803="","Sim","")</f>
        <v/>
      </c>
    </row>
    <row r="5804" customFormat="false" ht="15" hidden="false" customHeight="false" outlineLevel="0" collapsed="false">
      <c r="A5804" s="25" t="s">
        <v>6067</v>
      </c>
      <c r="B5804" s="25" t="s">
        <v>84</v>
      </c>
      <c r="C5804" s="25" t="s">
        <v>93</v>
      </c>
      <c r="D5804" s="25" t="s">
        <v>97</v>
      </c>
      <c r="E5804" s="25" t="s">
        <v>484</v>
      </c>
      <c r="F5804" s="25" t="s">
        <v>211</v>
      </c>
      <c r="G5804" s="26" t="n">
        <v>5158.71</v>
      </c>
      <c r="H5804" s="27" t="n">
        <v>17479</v>
      </c>
      <c r="I5804" s="25" t="s">
        <v>485</v>
      </c>
      <c r="K5804" s="25" t="n">
        <v>1995</v>
      </c>
      <c r="L5804" s="25" t="s">
        <v>170</v>
      </c>
      <c r="M5804" s="25" t="s">
        <v>171</v>
      </c>
      <c r="N5804" s="28" t="n">
        <v>1096</v>
      </c>
      <c r="O5804" s="25" t="s">
        <v>55</v>
      </c>
      <c r="P5804" s="29" t="n">
        <v>43081</v>
      </c>
      <c r="Q5804" s="29" t="n">
        <v>43094</v>
      </c>
      <c r="R5804" s="28" t="n">
        <v>0</v>
      </c>
      <c r="S5804" s="28" t="n">
        <f aca="false">IF(O5804="Won",R5804,IF(O5804="Lost",0,N5804))</f>
        <v>0</v>
      </c>
      <c r="T5804" s="30" t="n">
        <f aca="false">IF(AND(P5804&lt;&gt;"",Q5804&lt;&gt;""),Q5804-P5804,"")</f>
        <v>13</v>
      </c>
      <c r="U5804" s="30" t="str">
        <f aca="false">IF(AND(O5804="Engaging",P5804&lt;&gt;""),'Leia-me'!$B$5-P5804,"")</f>
        <v/>
      </c>
      <c r="V5804" s="25" t="str">
        <f aca="false">IF(O5804&lt;&gt;"Engaging","",IF(U5804&lt;='Leia-me'!$B$6,"Saudável",IF(U5804&lt;='Leia-me'!$B$7,"Esfriando",IF(U5804&lt;='Leia-me'!$B$8,"Última chance","Zumbi"))))</f>
        <v/>
      </c>
      <c r="W5804" s="25" t="n">
        <f aca="false">IF(O5804="Won",1,IF(O5804="Lost",0,""))</f>
        <v>0</v>
      </c>
      <c r="Y5804" s="25" t="str">
        <f aca="false">IF(E5804="","Sim","")</f>
        <v/>
      </c>
    </row>
    <row r="5805" customFormat="false" ht="15" hidden="false" customHeight="false" outlineLevel="0" collapsed="false">
      <c r="A5805" s="25" t="s">
        <v>6068</v>
      </c>
      <c r="B5805" s="25" t="s">
        <v>102</v>
      </c>
      <c r="C5805" s="25" t="s">
        <v>103</v>
      </c>
      <c r="D5805" s="25" t="s">
        <v>108</v>
      </c>
      <c r="E5805" s="25" t="s">
        <v>5204</v>
      </c>
      <c r="F5805" s="25" t="s">
        <v>155</v>
      </c>
      <c r="G5805" s="26" t="n">
        <v>1188.42</v>
      </c>
      <c r="H5805" s="27" t="n">
        <v>3015</v>
      </c>
      <c r="I5805" s="25" t="s">
        <v>147</v>
      </c>
      <c r="K5805" s="25" t="n">
        <v>1994</v>
      </c>
      <c r="L5805" s="25" t="s">
        <v>148</v>
      </c>
      <c r="M5805" s="25" t="s">
        <v>149</v>
      </c>
      <c r="N5805" s="28" t="n">
        <v>55</v>
      </c>
      <c r="O5805" s="25" t="s">
        <v>54</v>
      </c>
      <c r="P5805" s="29" t="n">
        <v>42681</v>
      </c>
      <c r="Q5805" s="29" t="n">
        <v>42802</v>
      </c>
      <c r="R5805" s="28" t="n">
        <v>46</v>
      </c>
      <c r="S5805" s="28" t="n">
        <f aca="false">IF(O5805="Won",R5805,IF(O5805="Lost",0,N5805))</f>
        <v>46</v>
      </c>
      <c r="T5805" s="30" t="n">
        <f aca="false">IF(AND(P5805&lt;&gt;"",Q5805&lt;&gt;""),Q5805-P5805,"")</f>
        <v>121</v>
      </c>
      <c r="U5805" s="30" t="str">
        <f aca="false">IF(AND(O5805="Engaging",P5805&lt;&gt;""),'Leia-me'!$B$5-P5805,"")</f>
        <v/>
      </c>
      <c r="V5805" s="25" t="str">
        <f aca="false">IF(O5805&lt;&gt;"Engaging","",IF(U5805&lt;='Leia-me'!$B$6,"Saudável",IF(U5805&lt;='Leia-me'!$B$7,"Esfriando",IF(U5805&lt;='Leia-me'!$B$8,"Última chance","Zumbi"))))</f>
        <v/>
      </c>
      <c r="W5805" s="25" t="n">
        <f aca="false">IF(O5805="Won",1,IF(O5805="Lost",0,""))</f>
        <v>1</v>
      </c>
      <c r="Y5805" s="25" t="str">
        <f aca="false">IF(E5805="","Sim","")</f>
        <v/>
      </c>
    </row>
    <row r="5806" customFormat="false" ht="15" hidden="false" customHeight="false" outlineLevel="0" collapsed="false">
      <c r="A5806" s="25" t="s">
        <v>6069</v>
      </c>
      <c r="B5806" s="25" t="s">
        <v>102</v>
      </c>
      <c r="C5806" s="25" t="s">
        <v>103</v>
      </c>
      <c r="D5806" s="25" t="s">
        <v>108</v>
      </c>
      <c r="E5806" s="25" t="s">
        <v>3075</v>
      </c>
      <c r="F5806" s="25" t="s">
        <v>165</v>
      </c>
      <c r="G5806" s="26" t="n">
        <v>4269.9</v>
      </c>
      <c r="H5806" s="27" t="n">
        <v>6472</v>
      </c>
      <c r="I5806" s="25" t="s">
        <v>147</v>
      </c>
      <c r="J5806" s="25" t="s">
        <v>1347</v>
      </c>
      <c r="K5806" s="25" t="n">
        <v>1993</v>
      </c>
      <c r="L5806" s="25" t="s">
        <v>148</v>
      </c>
      <c r="M5806" s="25" t="s">
        <v>149</v>
      </c>
      <c r="N5806" s="28" t="n">
        <v>55</v>
      </c>
      <c r="O5806" s="25" t="s">
        <v>54</v>
      </c>
      <c r="P5806" s="29" t="n">
        <v>42685</v>
      </c>
      <c r="Q5806" s="29" t="n">
        <v>42799</v>
      </c>
      <c r="R5806" s="28" t="n">
        <v>58</v>
      </c>
      <c r="S5806" s="28" t="n">
        <f aca="false">IF(O5806="Won",R5806,IF(O5806="Lost",0,N5806))</f>
        <v>58</v>
      </c>
      <c r="T5806" s="30" t="n">
        <f aca="false">IF(AND(P5806&lt;&gt;"",Q5806&lt;&gt;""),Q5806-P5806,"")</f>
        <v>114</v>
      </c>
      <c r="U5806" s="30" t="str">
        <f aca="false">IF(AND(O5806="Engaging",P5806&lt;&gt;""),'Leia-me'!$B$5-P5806,"")</f>
        <v/>
      </c>
      <c r="V5806" s="25" t="str">
        <f aca="false">IF(O5806&lt;&gt;"Engaging","",IF(U5806&lt;='Leia-me'!$B$6,"Saudável",IF(U5806&lt;='Leia-me'!$B$7,"Esfriando",IF(U5806&lt;='Leia-me'!$B$8,"Última chance","Zumbi"))))</f>
        <v/>
      </c>
      <c r="W5806" s="25" t="n">
        <f aca="false">IF(O5806="Won",1,IF(O5806="Lost",0,""))</f>
        <v>1</v>
      </c>
      <c r="Y5806" s="25" t="str">
        <f aca="false">IF(E5806="","Sim","")</f>
        <v/>
      </c>
    </row>
    <row r="5807" customFormat="false" ht="15" hidden="false" customHeight="false" outlineLevel="0" collapsed="false">
      <c r="A5807" s="25" t="s">
        <v>6070</v>
      </c>
      <c r="B5807" s="25" t="s">
        <v>102</v>
      </c>
      <c r="C5807" s="25" t="s">
        <v>103</v>
      </c>
      <c r="D5807" s="25" t="s">
        <v>108</v>
      </c>
      <c r="E5807" s="25" t="s">
        <v>646</v>
      </c>
      <c r="F5807" s="25" t="s">
        <v>165</v>
      </c>
      <c r="G5807" s="26" t="n">
        <v>324.19</v>
      </c>
      <c r="H5807" s="27" t="n">
        <v>978</v>
      </c>
      <c r="I5807" s="25" t="s">
        <v>147</v>
      </c>
      <c r="K5807" s="25" t="n">
        <v>1992</v>
      </c>
      <c r="L5807" s="25" t="s">
        <v>2445</v>
      </c>
      <c r="M5807" s="25" t="s">
        <v>2446</v>
      </c>
      <c r="N5807" s="28" t="n">
        <v>26768</v>
      </c>
      <c r="O5807" s="25" t="s">
        <v>54</v>
      </c>
      <c r="P5807" s="29" t="n">
        <v>42694</v>
      </c>
      <c r="Q5807" s="29" t="n">
        <v>42803</v>
      </c>
      <c r="R5807" s="28" t="n">
        <v>25897</v>
      </c>
      <c r="S5807" s="28" t="n">
        <f aca="false">IF(O5807="Won",R5807,IF(O5807="Lost",0,N5807))</f>
        <v>25897</v>
      </c>
      <c r="T5807" s="30" t="n">
        <f aca="false">IF(AND(P5807&lt;&gt;"",Q5807&lt;&gt;""),Q5807-P5807,"")</f>
        <v>109</v>
      </c>
      <c r="U5807" s="30" t="str">
        <f aca="false">IF(AND(O5807="Engaging",P5807&lt;&gt;""),'Leia-me'!$B$5-P5807,"")</f>
        <v/>
      </c>
      <c r="V5807" s="25" t="str">
        <f aca="false">IF(O5807&lt;&gt;"Engaging","",IF(U5807&lt;='Leia-me'!$B$6,"Saudável",IF(U5807&lt;='Leia-me'!$B$7,"Esfriando",IF(U5807&lt;='Leia-me'!$B$8,"Última chance","Zumbi"))))</f>
        <v/>
      </c>
      <c r="W5807" s="25" t="n">
        <f aca="false">IF(O5807="Won",1,IF(O5807="Lost",0,""))</f>
        <v>1</v>
      </c>
      <c r="Y5807" s="25" t="str">
        <f aca="false">IF(E5807="","Sim","")</f>
        <v/>
      </c>
    </row>
    <row r="5808" customFormat="false" ht="15" hidden="false" customHeight="false" outlineLevel="0" collapsed="false">
      <c r="A5808" s="25" t="s">
        <v>6071</v>
      </c>
      <c r="B5808" s="25" t="s">
        <v>102</v>
      </c>
      <c r="C5808" s="25" t="s">
        <v>103</v>
      </c>
      <c r="D5808" s="25" t="s">
        <v>108</v>
      </c>
      <c r="G5808" s="31"/>
      <c r="H5808" s="32"/>
      <c r="L5808" s="25" t="s">
        <v>160</v>
      </c>
      <c r="M5808" s="25" t="s">
        <v>149</v>
      </c>
      <c r="N5808" s="28" t="n">
        <v>3393</v>
      </c>
      <c r="O5808" s="25" t="s">
        <v>56</v>
      </c>
      <c r="P5808" s="29" t="n">
        <v>42697</v>
      </c>
      <c r="Q5808" s="33"/>
      <c r="R5808" s="34"/>
      <c r="S5808" s="28" t="n">
        <f aca="false">IF(O5808="Won",R5808,IF(O5808="Lost",0,N5808))</f>
        <v>3393</v>
      </c>
      <c r="T5808" s="30" t="str">
        <f aca="false">IF(AND(P5808&lt;&gt;"",Q5808&lt;&gt;""),Q5808-P5808,"")</f>
        <v/>
      </c>
      <c r="U5808" s="30" t="n">
        <f aca="false">IF(AND(O5808="Engaging",P5808&lt;&gt;""),'Leia-me'!$B$5-P5808,"")</f>
        <v>403</v>
      </c>
      <c r="V5808" s="25" t="str">
        <f aca="false">IF(O5808&lt;&gt;"Engaging","",IF(U5808&lt;='Leia-me'!$B$6,"Saudável",IF(U5808&lt;='Leia-me'!$B$7,"Esfriando",IF(U5808&lt;='Leia-me'!$B$8,"Última chance","Zumbi"))))</f>
        <v>Zumbi</v>
      </c>
      <c r="W5808" s="25" t="str">
        <f aca="false">IF(O5808="Won",1,IF(O5808="Lost",0,""))</f>
        <v/>
      </c>
      <c r="Y5808" s="25" t="str">
        <f aca="false">IF(E5808="","Sim","")</f>
        <v>Sim</v>
      </c>
    </row>
    <row r="5809" customFormat="false" ht="15" hidden="false" customHeight="false" outlineLevel="0" collapsed="false">
      <c r="A5809" s="25" t="s">
        <v>6072</v>
      </c>
      <c r="B5809" s="25" t="s">
        <v>102</v>
      </c>
      <c r="C5809" s="25" t="s">
        <v>103</v>
      </c>
      <c r="D5809" s="25" t="s">
        <v>108</v>
      </c>
      <c r="G5809" s="31"/>
      <c r="H5809" s="32"/>
      <c r="L5809" s="25" t="s">
        <v>148</v>
      </c>
      <c r="M5809" s="25" t="s">
        <v>149</v>
      </c>
      <c r="N5809" s="28" t="n">
        <v>55</v>
      </c>
      <c r="O5809" s="25" t="s">
        <v>56</v>
      </c>
      <c r="P5809" s="29" t="n">
        <v>42715</v>
      </c>
      <c r="Q5809" s="33"/>
      <c r="R5809" s="34"/>
      <c r="S5809" s="28" t="n">
        <f aca="false">IF(O5809="Won",R5809,IF(O5809="Lost",0,N5809))</f>
        <v>55</v>
      </c>
      <c r="T5809" s="30" t="str">
        <f aca="false">IF(AND(P5809&lt;&gt;"",Q5809&lt;&gt;""),Q5809-P5809,"")</f>
        <v/>
      </c>
      <c r="U5809" s="30" t="n">
        <f aca="false">IF(AND(O5809="Engaging",P5809&lt;&gt;""),'Leia-me'!$B$5-P5809,"")</f>
        <v>385</v>
      </c>
      <c r="V5809" s="25" t="str">
        <f aca="false">IF(O5809&lt;&gt;"Engaging","",IF(U5809&lt;='Leia-me'!$B$6,"Saudável",IF(U5809&lt;='Leia-me'!$B$7,"Esfriando",IF(U5809&lt;='Leia-me'!$B$8,"Última chance","Zumbi"))))</f>
        <v>Zumbi</v>
      </c>
      <c r="W5809" s="25" t="str">
        <f aca="false">IF(O5809="Won",1,IF(O5809="Lost",0,""))</f>
        <v/>
      </c>
      <c r="Y5809" s="25" t="str">
        <f aca="false">IF(E5809="","Sim","")</f>
        <v>Sim</v>
      </c>
    </row>
    <row r="5810" customFormat="false" ht="15" hidden="false" customHeight="false" outlineLevel="0" collapsed="false">
      <c r="A5810" s="25" t="s">
        <v>6073</v>
      </c>
      <c r="B5810" s="25" t="s">
        <v>102</v>
      </c>
      <c r="C5810" s="25" t="s">
        <v>103</v>
      </c>
      <c r="D5810" s="25" t="s">
        <v>108</v>
      </c>
      <c r="E5810" s="25" t="s">
        <v>266</v>
      </c>
      <c r="F5810" s="25" t="s">
        <v>267</v>
      </c>
      <c r="G5810" s="26" t="n">
        <v>2041.73</v>
      </c>
      <c r="H5810" s="27" t="n">
        <v>5276</v>
      </c>
      <c r="I5810" s="25" t="s">
        <v>147</v>
      </c>
      <c r="K5810" s="25" t="n">
        <v>1997</v>
      </c>
      <c r="L5810" s="25" t="s">
        <v>2445</v>
      </c>
      <c r="M5810" s="25" t="s">
        <v>2446</v>
      </c>
      <c r="N5810" s="28" t="n">
        <v>26768</v>
      </c>
      <c r="O5810" s="25" t="s">
        <v>56</v>
      </c>
      <c r="P5810" s="29" t="n">
        <v>42723</v>
      </c>
      <c r="Q5810" s="33"/>
      <c r="R5810" s="34"/>
      <c r="S5810" s="28" t="n">
        <f aca="false">IF(O5810="Won",R5810,IF(O5810="Lost",0,N5810))</f>
        <v>26768</v>
      </c>
      <c r="T5810" s="30" t="str">
        <f aca="false">IF(AND(P5810&lt;&gt;"",Q5810&lt;&gt;""),Q5810-P5810,"")</f>
        <v/>
      </c>
      <c r="U5810" s="30" t="n">
        <f aca="false">IF(AND(O5810="Engaging",P5810&lt;&gt;""),'Leia-me'!$B$5-P5810,"")</f>
        <v>377</v>
      </c>
      <c r="V5810" s="25" t="str">
        <f aca="false">IF(O5810&lt;&gt;"Engaging","",IF(U5810&lt;='Leia-me'!$B$6,"Saudável",IF(U5810&lt;='Leia-me'!$B$7,"Esfriando",IF(U5810&lt;='Leia-me'!$B$8,"Última chance","Zumbi"))))</f>
        <v>Zumbi</v>
      </c>
      <c r="W5810" s="25" t="str">
        <f aca="false">IF(O5810="Won",1,IF(O5810="Lost",0,""))</f>
        <v/>
      </c>
      <c r="Y5810" s="25" t="str">
        <f aca="false">IF(E5810="","Sim","")</f>
        <v/>
      </c>
    </row>
    <row r="5811" customFormat="false" ht="15" hidden="false" customHeight="false" outlineLevel="0" collapsed="false">
      <c r="A5811" s="25" t="s">
        <v>6074</v>
      </c>
      <c r="B5811" s="25" t="s">
        <v>102</v>
      </c>
      <c r="C5811" s="25" t="s">
        <v>103</v>
      </c>
      <c r="D5811" s="25" t="s">
        <v>108</v>
      </c>
      <c r="E5811" s="25" t="s">
        <v>444</v>
      </c>
      <c r="F5811" s="25" t="s">
        <v>192</v>
      </c>
      <c r="G5811" s="26" t="n">
        <v>6354.87</v>
      </c>
      <c r="H5811" s="27" t="n">
        <v>16780</v>
      </c>
      <c r="I5811" s="25" t="s">
        <v>147</v>
      </c>
      <c r="J5811" s="25" t="s">
        <v>445</v>
      </c>
      <c r="K5811" s="25" t="n">
        <v>1996</v>
      </c>
      <c r="L5811" s="25" t="s">
        <v>170</v>
      </c>
      <c r="M5811" s="25" t="s">
        <v>171</v>
      </c>
      <c r="N5811" s="28" t="n">
        <v>1096</v>
      </c>
      <c r="O5811" s="25" t="s">
        <v>54</v>
      </c>
      <c r="P5811" s="29" t="n">
        <v>42723</v>
      </c>
      <c r="Q5811" s="29" t="n">
        <v>42812</v>
      </c>
      <c r="R5811" s="28" t="n">
        <v>1164</v>
      </c>
      <c r="S5811" s="28" t="n">
        <f aca="false">IF(O5811="Won",R5811,IF(O5811="Lost",0,N5811))</f>
        <v>1164</v>
      </c>
      <c r="T5811" s="30" t="n">
        <f aca="false">IF(AND(P5811&lt;&gt;"",Q5811&lt;&gt;""),Q5811-P5811,"")</f>
        <v>89</v>
      </c>
      <c r="U5811" s="30" t="str">
        <f aca="false">IF(AND(O5811="Engaging",P5811&lt;&gt;""),'Leia-me'!$B$5-P5811,"")</f>
        <v/>
      </c>
      <c r="V5811" s="25" t="str">
        <f aca="false">IF(O5811&lt;&gt;"Engaging","",IF(U5811&lt;='Leia-me'!$B$6,"Saudável",IF(U5811&lt;='Leia-me'!$B$7,"Esfriando",IF(U5811&lt;='Leia-me'!$B$8,"Última chance","Zumbi"))))</f>
        <v/>
      </c>
      <c r="W5811" s="25" t="n">
        <f aca="false">IF(O5811="Won",1,IF(O5811="Lost",0,""))</f>
        <v>1</v>
      </c>
      <c r="Y5811" s="25" t="str">
        <f aca="false">IF(E5811="","Sim","")</f>
        <v/>
      </c>
    </row>
    <row r="5812" customFormat="false" ht="15" hidden="false" customHeight="false" outlineLevel="0" collapsed="false">
      <c r="A5812" s="25" t="s">
        <v>6075</v>
      </c>
      <c r="B5812" s="25" t="s">
        <v>102</v>
      </c>
      <c r="C5812" s="25" t="s">
        <v>103</v>
      </c>
      <c r="D5812" s="25" t="s">
        <v>108</v>
      </c>
      <c r="E5812" s="25" t="s">
        <v>433</v>
      </c>
      <c r="F5812" s="25" t="s">
        <v>211</v>
      </c>
      <c r="G5812" s="26" t="n">
        <v>2214.94</v>
      </c>
      <c r="H5812" s="27" t="n">
        <v>5374</v>
      </c>
      <c r="I5812" s="25" t="s">
        <v>147</v>
      </c>
      <c r="K5812" s="25" t="n">
        <v>1996</v>
      </c>
      <c r="L5812" s="25" t="s">
        <v>148</v>
      </c>
      <c r="M5812" s="25" t="s">
        <v>149</v>
      </c>
      <c r="N5812" s="28" t="n">
        <v>55</v>
      </c>
      <c r="O5812" s="25" t="s">
        <v>54</v>
      </c>
      <c r="P5812" s="29" t="n">
        <v>42723</v>
      </c>
      <c r="Q5812" s="29" t="n">
        <v>42801</v>
      </c>
      <c r="R5812" s="28" t="n">
        <v>65</v>
      </c>
      <c r="S5812" s="28" t="n">
        <f aca="false">IF(O5812="Won",R5812,IF(O5812="Lost",0,N5812))</f>
        <v>65</v>
      </c>
      <c r="T5812" s="30" t="n">
        <f aca="false">IF(AND(P5812&lt;&gt;"",Q5812&lt;&gt;""),Q5812-P5812,"")</f>
        <v>78</v>
      </c>
      <c r="U5812" s="30" t="str">
        <f aca="false">IF(AND(O5812="Engaging",P5812&lt;&gt;""),'Leia-me'!$B$5-P5812,"")</f>
        <v/>
      </c>
      <c r="V5812" s="25" t="str">
        <f aca="false">IF(O5812&lt;&gt;"Engaging","",IF(U5812&lt;='Leia-me'!$B$6,"Saudável",IF(U5812&lt;='Leia-me'!$B$7,"Esfriando",IF(U5812&lt;='Leia-me'!$B$8,"Última chance","Zumbi"))))</f>
        <v/>
      </c>
      <c r="W5812" s="25" t="n">
        <f aca="false">IF(O5812="Won",1,IF(O5812="Lost",0,""))</f>
        <v>1</v>
      </c>
      <c r="Y5812" s="25" t="str">
        <f aca="false">IF(E5812="","Sim","")</f>
        <v/>
      </c>
    </row>
    <row r="5813" customFormat="false" ht="15" hidden="false" customHeight="false" outlineLevel="0" collapsed="false">
      <c r="A5813" s="25" t="s">
        <v>6076</v>
      </c>
      <c r="B5813" s="25" t="s">
        <v>102</v>
      </c>
      <c r="C5813" s="25" t="s">
        <v>103</v>
      </c>
      <c r="D5813" s="25" t="s">
        <v>108</v>
      </c>
      <c r="E5813" s="25" t="s">
        <v>1789</v>
      </c>
      <c r="F5813" s="25" t="s">
        <v>211</v>
      </c>
      <c r="G5813" s="26" t="n">
        <v>497.11</v>
      </c>
      <c r="H5813" s="27" t="n">
        <v>1588</v>
      </c>
      <c r="I5813" s="25" t="s">
        <v>147</v>
      </c>
      <c r="K5813" s="25" t="n">
        <v>2009</v>
      </c>
      <c r="L5813" s="25" t="s">
        <v>1834</v>
      </c>
      <c r="M5813" s="25" t="s">
        <v>171</v>
      </c>
      <c r="N5813" s="28" t="n">
        <v>4821</v>
      </c>
      <c r="O5813" s="25" t="s">
        <v>56</v>
      </c>
      <c r="P5813" s="29" t="n">
        <v>42725</v>
      </c>
      <c r="Q5813" s="33"/>
      <c r="R5813" s="34"/>
      <c r="S5813" s="28" t="n">
        <f aca="false">IF(O5813="Won",R5813,IF(O5813="Lost",0,N5813))</f>
        <v>4821</v>
      </c>
      <c r="T5813" s="30" t="str">
        <f aca="false">IF(AND(P5813&lt;&gt;"",Q5813&lt;&gt;""),Q5813-P5813,"")</f>
        <v/>
      </c>
      <c r="U5813" s="30" t="n">
        <f aca="false">IF(AND(O5813="Engaging",P5813&lt;&gt;""),'Leia-me'!$B$5-P5813,"")</f>
        <v>375</v>
      </c>
      <c r="V5813" s="25" t="str">
        <f aca="false">IF(O5813&lt;&gt;"Engaging","",IF(U5813&lt;='Leia-me'!$B$6,"Saudável",IF(U5813&lt;='Leia-me'!$B$7,"Esfriando",IF(U5813&lt;='Leia-me'!$B$8,"Última chance","Zumbi"))))</f>
        <v>Zumbi</v>
      </c>
      <c r="W5813" s="25" t="str">
        <f aca="false">IF(O5813="Won",1,IF(O5813="Lost",0,""))</f>
        <v/>
      </c>
      <c r="X5813" s="25" t="s">
        <v>1835</v>
      </c>
      <c r="Y5813" s="25" t="str">
        <f aca="false">IF(E5813="","Sim","")</f>
        <v/>
      </c>
    </row>
    <row r="5814" customFormat="false" ht="15" hidden="false" customHeight="false" outlineLevel="0" collapsed="false">
      <c r="A5814" s="25" t="s">
        <v>6077</v>
      </c>
      <c r="B5814" s="25" t="s">
        <v>102</v>
      </c>
      <c r="C5814" s="25" t="s">
        <v>103</v>
      </c>
      <c r="D5814" s="25" t="s">
        <v>108</v>
      </c>
      <c r="E5814" s="25" t="s">
        <v>609</v>
      </c>
      <c r="F5814" s="25" t="s">
        <v>267</v>
      </c>
      <c r="G5814" s="26" t="n">
        <v>692.19</v>
      </c>
      <c r="H5814" s="27" t="n">
        <v>1922</v>
      </c>
      <c r="I5814" s="25" t="s">
        <v>147</v>
      </c>
      <c r="K5814" s="25" t="n">
        <v>2003</v>
      </c>
      <c r="L5814" s="25" t="s">
        <v>178</v>
      </c>
      <c r="M5814" s="25" t="s">
        <v>171</v>
      </c>
      <c r="N5814" s="28" t="n">
        <v>5482</v>
      </c>
      <c r="O5814" s="25" t="s">
        <v>55</v>
      </c>
      <c r="P5814" s="29" t="n">
        <v>42728</v>
      </c>
      <c r="Q5814" s="29" t="n">
        <v>42823</v>
      </c>
      <c r="R5814" s="28" t="n">
        <v>0</v>
      </c>
      <c r="S5814" s="28" t="n">
        <f aca="false">IF(O5814="Won",R5814,IF(O5814="Lost",0,N5814))</f>
        <v>0</v>
      </c>
      <c r="T5814" s="30" t="n">
        <f aca="false">IF(AND(P5814&lt;&gt;"",Q5814&lt;&gt;""),Q5814-P5814,"")</f>
        <v>95</v>
      </c>
      <c r="U5814" s="30" t="str">
        <f aca="false">IF(AND(O5814="Engaging",P5814&lt;&gt;""),'Leia-me'!$B$5-P5814,"")</f>
        <v/>
      </c>
      <c r="V5814" s="25" t="str">
        <f aca="false">IF(O5814&lt;&gt;"Engaging","",IF(U5814&lt;='Leia-me'!$B$6,"Saudável",IF(U5814&lt;='Leia-me'!$B$7,"Esfriando",IF(U5814&lt;='Leia-me'!$B$8,"Última chance","Zumbi"))))</f>
        <v/>
      </c>
      <c r="W5814" s="25" t="n">
        <f aca="false">IF(O5814="Won",1,IF(O5814="Lost",0,""))</f>
        <v>0</v>
      </c>
      <c r="Y5814" s="25" t="str">
        <f aca="false">IF(E5814="","Sim","")</f>
        <v/>
      </c>
    </row>
    <row r="5815" customFormat="false" ht="15" hidden="false" customHeight="false" outlineLevel="0" collapsed="false">
      <c r="A5815" s="25" t="s">
        <v>6078</v>
      </c>
      <c r="B5815" s="25" t="s">
        <v>102</v>
      </c>
      <c r="C5815" s="25" t="s">
        <v>103</v>
      </c>
      <c r="D5815" s="25" t="s">
        <v>108</v>
      </c>
      <c r="G5815" s="31"/>
      <c r="H5815" s="32"/>
      <c r="L5815" s="25" t="s">
        <v>148</v>
      </c>
      <c r="M5815" s="25" t="s">
        <v>149</v>
      </c>
      <c r="N5815" s="28" t="n">
        <v>55</v>
      </c>
      <c r="O5815" s="25" t="s">
        <v>56</v>
      </c>
      <c r="P5815" s="29" t="n">
        <v>42736</v>
      </c>
      <c r="Q5815" s="33"/>
      <c r="R5815" s="34"/>
      <c r="S5815" s="28" t="n">
        <f aca="false">IF(O5815="Won",R5815,IF(O5815="Lost",0,N5815))</f>
        <v>55</v>
      </c>
      <c r="T5815" s="30" t="str">
        <f aca="false">IF(AND(P5815&lt;&gt;"",Q5815&lt;&gt;""),Q5815-P5815,"")</f>
        <v/>
      </c>
      <c r="U5815" s="30" t="n">
        <f aca="false">IF(AND(O5815="Engaging",P5815&lt;&gt;""),'Leia-me'!$B$5-P5815,"")</f>
        <v>364</v>
      </c>
      <c r="V5815" s="25" t="str">
        <f aca="false">IF(O5815&lt;&gt;"Engaging","",IF(U5815&lt;='Leia-me'!$B$6,"Saudável",IF(U5815&lt;='Leia-me'!$B$7,"Esfriando",IF(U5815&lt;='Leia-me'!$B$8,"Última chance","Zumbi"))))</f>
        <v>Zumbi</v>
      </c>
      <c r="W5815" s="25" t="str">
        <f aca="false">IF(O5815="Won",1,IF(O5815="Lost",0,""))</f>
        <v/>
      </c>
      <c r="Y5815" s="25" t="str">
        <f aca="false">IF(E5815="","Sim","")</f>
        <v>Sim</v>
      </c>
    </row>
    <row r="5816" customFormat="false" ht="15" hidden="false" customHeight="false" outlineLevel="0" collapsed="false">
      <c r="A5816" s="25" t="s">
        <v>6079</v>
      </c>
      <c r="B5816" s="25" t="s">
        <v>102</v>
      </c>
      <c r="C5816" s="25" t="s">
        <v>103</v>
      </c>
      <c r="D5816" s="25" t="s">
        <v>108</v>
      </c>
      <c r="E5816" s="25" t="s">
        <v>1671</v>
      </c>
      <c r="F5816" s="25" t="s">
        <v>168</v>
      </c>
      <c r="G5816" s="26" t="n">
        <v>3027.46</v>
      </c>
      <c r="H5816" s="27" t="n">
        <v>9516</v>
      </c>
      <c r="I5816" s="25" t="s">
        <v>1672</v>
      </c>
      <c r="K5816" s="25" t="n">
        <v>1984</v>
      </c>
      <c r="L5816" s="25" t="s">
        <v>148</v>
      </c>
      <c r="M5816" s="25" t="s">
        <v>149</v>
      </c>
      <c r="N5816" s="28" t="n">
        <v>55</v>
      </c>
      <c r="O5816" s="25" t="s">
        <v>56</v>
      </c>
      <c r="P5816" s="29" t="n">
        <v>42750</v>
      </c>
      <c r="Q5816" s="33"/>
      <c r="R5816" s="34"/>
      <c r="S5816" s="28" t="n">
        <f aca="false">IF(O5816="Won",R5816,IF(O5816="Lost",0,N5816))</f>
        <v>55</v>
      </c>
      <c r="T5816" s="30" t="str">
        <f aca="false">IF(AND(P5816&lt;&gt;"",Q5816&lt;&gt;""),Q5816-P5816,"")</f>
        <v/>
      </c>
      <c r="U5816" s="30" t="n">
        <f aca="false">IF(AND(O5816="Engaging",P5816&lt;&gt;""),'Leia-me'!$B$5-P5816,"")</f>
        <v>350</v>
      </c>
      <c r="V5816" s="25" t="str">
        <f aca="false">IF(O5816&lt;&gt;"Engaging","",IF(U5816&lt;='Leia-me'!$B$6,"Saudável",IF(U5816&lt;='Leia-me'!$B$7,"Esfriando",IF(U5816&lt;='Leia-me'!$B$8,"Última chance","Zumbi"))))</f>
        <v>Zumbi</v>
      </c>
      <c r="W5816" s="25" t="str">
        <f aca="false">IF(O5816="Won",1,IF(O5816="Lost",0,""))</f>
        <v/>
      </c>
      <c r="Y5816" s="25" t="str">
        <f aca="false">IF(E5816="","Sim","")</f>
        <v/>
      </c>
    </row>
    <row r="5817" customFormat="false" ht="15" hidden="false" customHeight="false" outlineLevel="0" collapsed="false">
      <c r="A5817" s="25" t="s">
        <v>6080</v>
      </c>
      <c r="B5817" s="25" t="s">
        <v>102</v>
      </c>
      <c r="C5817" s="25" t="s">
        <v>103</v>
      </c>
      <c r="D5817" s="25" t="s">
        <v>108</v>
      </c>
      <c r="E5817" s="25" t="s">
        <v>494</v>
      </c>
      <c r="F5817" s="25" t="s">
        <v>192</v>
      </c>
      <c r="G5817" s="26" t="n">
        <v>11698.03</v>
      </c>
      <c r="H5817" s="27" t="n">
        <v>34288</v>
      </c>
      <c r="I5817" s="25" t="s">
        <v>147</v>
      </c>
      <c r="K5817" s="25" t="n">
        <v>1982</v>
      </c>
      <c r="L5817" s="25" t="s">
        <v>186</v>
      </c>
      <c r="M5817" s="25" t="s">
        <v>171</v>
      </c>
      <c r="N5817" s="28" t="n">
        <v>550</v>
      </c>
      <c r="O5817" s="25" t="s">
        <v>54</v>
      </c>
      <c r="P5817" s="29" t="n">
        <v>42757</v>
      </c>
      <c r="Q5817" s="29" t="n">
        <v>42893</v>
      </c>
      <c r="R5817" s="28" t="n">
        <v>581</v>
      </c>
      <c r="S5817" s="28" t="n">
        <f aca="false">IF(O5817="Won",R5817,IF(O5817="Lost",0,N5817))</f>
        <v>581</v>
      </c>
      <c r="T5817" s="30" t="n">
        <f aca="false">IF(AND(P5817&lt;&gt;"",Q5817&lt;&gt;""),Q5817-P5817,"")</f>
        <v>136</v>
      </c>
      <c r="U5817" s="30" t="str">
        <f aca="false">IF(AND(O5817="Engaging",P5817&lt;&gt;""),'Leia-me'!$B$5-P5817,"")</f>
        <v/>
      </c>
      <c r="V5817" s="25" t="str">
        <f aca="false">IF(O5817&lt;&gt;"Engaging","",IF(U5817&lt;='Leia-me'!$B$6,"Saudável",IF(U5817&lt;='Leia-me'!$B$7,"Esfriando",IF(U5817&lt;='Leia-me'!$B$8,"Última chance","Zumbi"))))</f>
        <v/>
      </c>
      <c r="W5817" s="25" t="n">
        <f aca="false">IF(O5817="Won",1,IF(O5817="Lost",0,""))</f>
        <v>1</v>
      </c>
      <c r="Y5817" s="25" t="str">
        <f aca="false">IF(E5817="","Sim","")</f>
        <v/>
      </c>
    </row>
    <row r="5818" customFormat="false" ht="15" hidden="false" customHeight="false" outlineLevel="0" collapsed="false">
      <c r="A5818" s="25" t="s">
        <v>6081</v>
      </c>
      <c r="B5818" s="25" t="s">
        <v>102</v>
      </c>
      <c r="C5818" s="25" t="s">
        <v>103</v>
      </c>
      <c r="D5818" s="25" t="s">
        <v>108</v>
      </c>
      <c r="E5818" s="25" t="s">
        <v>1187</v>
      </c>
      <c r="F5818" s="25" t="s">
        <v>159</v>
      </c>
      <c r="G5818" s="26" t="n">
        <v>2059.9</v>
      </c>
      <c r="H5818" s="27" t="n">
        <v>3644</v>
      </c>
      <c r="I5818" s="25" t="s">
        <v>147</v>
      </c>
      <c r="K5818" s="25" t="n">
        <v>1988</v>
      </c>
      <c r="L5818" s="25" t="s">
        <v>160</v>
      </c>
      <c r="M5818" s="25" t="s">
        <v>149</v>
      </c>
      <c r="N5818" s="28" t="n">
        <v>3393</v>
      </c>
      <c r="O5818" s="25" t="s">
        <v>54</v>
      </c>
      <c r="P5818" s="29" t="n">
        <v>42764</v>
      </c>
      <c r="Q5818" s="29" t="n">
        <v>42806</v>
      </c>
      <c r="R5818" s="28" t="n">
        <v>3602</v>
      </c>
      <c r="S5818" s="28" t="n">
        <f aca="false">IF(O5818="Won",R5818,IF(O5818="Lost",0,N5818))</f>
        <v>3602</v>
      </c>
      <c r="T5818" s="30" t="n">
        <f aca="false">IF(AND(P5818&lt;&gt;"",Q5818&lt;&gt;""),Q5818-P5818,"")</f>
        <v>42</v>
      </c>
      <c r="U5818" s="30" t="str">
        <f aca="false">IF(AND(O5818="Engaging",P5818&lt;&gt;""),'Leia-me'!$B$5-P5818,"")</f>
        <v/>
      </c>
      <c r="V5818" s="25" t="str">
        <f aca="false">IF(O5818&lt;&gt;"Engaging","",IF(U5818&lt;='Leia-me'!$B$6,"Saudável",IF(U5818&lt;='Leia-me'!$B$7,"Esfriando",IF(U5818&lt;='Leia-me'!$B$8,"Última chance","Zumbi"))))</f>
        <v/>
      </c>
      <c r="W5818" s="25" t="n">
        <f aca="false">IF(O5818="Won",1,IF(O5818="Lost",0,""))</f>
        <v>1</v>
      </c>
      <c r="Y5818" s="25" t="str">
        <f aca="false">IF(E5818="","Sim","")</f>
        <v/>
      </c>
    </row>
    <row r="5819" customFormat="false" ht="15" hidden="false" customHeight="false" outlineLevel="0" collapsed="false">
      <c r="A5819" s="25" t="s">
        <v>6082</v>
      </c>
      <c r="B5819" s="25" t="s">
        <v>102</v>
      </c>
      <c r="C5819" s="25" t="s">
        <v>103</v>
      </c>
      <c r="D5819" s="25" t="s">
        <v>108</v>
      </c>
      <c r="G5819" s="31"/>
      <c r="H5819" s="32"/>
      <c r="L5819" s="25" t="s">
        <v>2445</v>
      </c>
      <c r="M5819" s="25" t="s">
        <v>2446</v>
      </c>
      <c r="N5819" s="28" t="n">
        <v>26768</v>
      </c>
      <c r="O5819" s="25" t="s">
        <v>56</v>
      </c>
      <c r="P5819" s="29" t="n">
        <v>42765</v>
      </c>
      <c r="Q5819" s="33"/>
      <c r="R5819" s="34"/>
      <c r="S5819" s="28" t="n">
        <f aca="false">IF(O5819="Won",R5819,IF(O5819="Lost",0,N5819))</f>
        <v>26768</v>
      </c>
      <c r="T5819" s="30" t="str">
        <f aca="false">IF(AND(P5819&lt;&gt;"",Q5819&lt;&gt;""),Q5819-P5819,"")</f>
        <v/>
      </c>
      <c r="U5819" s="30" t="n">
        <f aca="false">IF(AND(O5819="Engaging",P5819&lt;&gt;""),'Leia-me'!$B$5-P5819,"")</f>
        <v>335</v>
      </c>
      <c r="V5819" s="25" t="str">
        <f aca="false">IF(O5819&lt;&gt;"Engaging","",IF(U5819&lt;='Leia-me'!$B$6,"Saudável",IF(U5819&lt;='Leia-me'!$B$7,"Esfriando",IF(U5819&lt;='Leia-me'!$B$8,"Última chance","Zumbi"))))</f>
        <v>Zumbi</v>
      </c>
      <c r="W5819" s="25" t="str">
        <f aca="false">IF(O5819="Won",1,IF(O5819="Lost",0,""))</f>
        <v/>
      </c>
      <c r="Y5819" s="25" t="str">
        <f aca="false">IF(E5819="","Sim","")</f>
        <v>Sim</v>
      </c>
    </row>
    <row r="5820" customFormat="false" ht="15" hidden="false" customHeight="false" outlineLevel="0" collapsed="false">
      <c r="A5820" s="25" t="s">
        <v>6083</v>
      </c>
      <c r="B5820" s="25" t="s">
        <v>102</v>
      </c>
      <c r="C5820" s="25" t="s">
        <v>103</v>
      </c>
      <c r="D5820" s="25" t="s">
        <v>108</v>
      </c>
      <c r="E5820" s="25" t="s">
        <v>3075</v>
      </c>
      <c r="F5820" s="25" t="s">
        <v>165</v>
      </c>
      <c r="G5820" s="26" t="n">
        <v>4269.9</v>
      </c>
      <c r="H5820" s="27" t="n">
        <v>6472</v>
      </c>
      <c r="I5820" s="25" t="s">
        <v>147</v>
      </c>
      <c r="J5820" s="25" t="s">
        <v>1347</v>
      </c>
      <c r="K5820" s="25" t="n">
        <v>1993</v>
      </c>
      <c r="L5820" s="25" t="s">
        <v>2445</v>
      </c>
      <c r="M5820" s="25" t="s">
        <v>2446</v>
      </c>
      <c r="N5820" s="28" t="n">
        <v>26768</v>
      </c>
      <c r="O5820" s="25" t="s">
        <v>55</v>
      </c>
      <c r="P5820" s="29" t="n">
        <v>42768</v>
      </c>
      <c r="Q5820" s="29" t="n">
        <v>42864</v>
      </c>
      <c r="R5820" s="28" t="n">
        <v>0</v>
      </c>
      <c r="S5820" s="28" t="n">
        <f aca="false">IF(O5820="Won",R5820,IF(O5820="Lost",0,N5820))</f>
        <v>0</v>
      </c>
      <c r="T5820" s="30" t="n">
        <f aca="false">IF(AND(P5820&lt;&gt;"",Q5820&lt;&gt;""),Q5820-P5820,"")</f>
        <v>96</v>
      </c>
      <c r="U5820" s="30" t="str">
        <f aca="false">IF(AND(O5820="Engaging",P5820&lt;&gt;""),'Leia-me'!$B$5-P5820,"")</f>
        <v/>
      </c>
      <c r="V5820" s="25" t="str">
        <f aca="false">IF(O5820&lt;&gt;"Engaging","",IF(U5820&lt;='Leia-me'!$B$6,"Saudável",IF(U5820&lt;='Leia-me'!$B$7,"Esfriando",IF(U5820&lt;='Leia-me'!$B$8,"Última chance","Zumbi"))))</f>
        <v/>
      </c>
      <c r="W5820" s="25" t="n">
        <f aca="false">IF(O5820="Won",1,IF(O5820="Lost",0,""))</f>
        <v>0</v>
      </c>
      <c r="Y5820" s="25" t="str">
        <f aca="false">IF(E5820="","Sim","")</f>
        <v/>
      </c>
    </row>
    <row r="5821" customFormat="false" ht="15" hidden="false" customHeight="false" outlineLevel="0" collapsed="false">
      <c r="A5821" s="25" t="s">
        <v>6084</v>
      </c>
      <c r="B5821" s="25" t="s">
        <v>102</v>
      </c>
      <c r="C5821" s="25" t="s">
        <v>103</v>
      </c>
      <c r="D5821" s="25" t="s">
        <v>108</v>
      </c>
      <c r="E5821" s="25" t="s">
        <v>494</v>
      </c>
      <c r="F5821" s="25" t="s">
        <v>192</v>
      </c>
      <c r="G5821" s="26" t="n">
        <v>11698.03</v>
      </c>
      <c r="H5821" s="27" t="n">
        <v>34288</v>
      </c>
      <c r="I5821" s="25" t="s">
        <v>147</v>
      </c>
      <c r="K5821" s="25" t="n">
        <v>1982</v>
      </c>
      <c r="L5821" s="25" t="s">
        <v>148</v>
      </c>
      <c r="M5821" s="25" t="s">
        <v>149</v>
      </c>
      <c r="N5821" s="28" t="n">
        <v>55</v>
      </c>
      <c r="O5821" s="25" t="s">
        <v>55</v>
      </c>
      <c r="P5821" s="29" t="n">
        <v>42768</v>
      </c>
      <c r="Q5821" s="29" t="n">
        <v>42856</v>
      </c>
      <c r="R5821" s="28" t="n">
        <v>0</v>
      </c>
      <c r="S5821" s="28" t="n">
        <f aca="false">IF(O5821="Won",R5821,IF(O5821="Lost",0,N5821))</f>
        <v>0</v>
      </c>
      <c r="T5821" s="30" t="n">
        <f aca="false">IF(AND(P5821&lt;&gt;"",Q5821&lt;&gt;""),Q5821-P5821,"")</f>
        <v>88</v>
      </c>
      <c r="U5821" s="30" t="str">
        <f aca="false">IF(AND(O5821="Engaging",P5821&lt;&gt;""),'Leia-me'!$B$5-P5821,"")</f>
        <v/>
      </c>
      <c r="V5821" s="25" t="str">
        <f aca="false">IF(O5821&lt;&gt;"Engaging","",IF(U5821&lt;='Leia-me'!$B$6,"Saudável",IF(U5821&lt;='Leia-me'!$B$7,"Esfriando",IF(U5821&lt;='Leia-me'!$B$8,"Última chance","Zumbi"))))</f>
        <v/>
      </c>
      <c r="W5821" s="25" t="n">
        <f aca="false">IF(O5821="Won",1,IF(O5821="Lost",0,""))</f>
        <v>0</v>
      </c>
      <c r="Y5821" s="25" t="str">
        <f aca="false">IF(E5821="","Sim","")</f>
        <v/>
      </c>
    </row>
    <row r="5822" customFormat="false" ht="15" hidden="false" customHeight="false" outlineLevel="0" collapsed="false">
      <c r="A5822" s="25" t="s">
        <v>6085</v>
      </c>
      <c r="B5822" s="25" t="s">
        <v>102</v>
      </c>
      <c r="C5822" s="25" t="s">
        <v>103</v>
      </c>
      <c r="D5822" s="25" t="s">
        <v>108</v>
      </c>
      <c r="E5822" s="25" t="s">
        <v>1671</v>
      </c>
      <c r="F5822" s="25" t="s">
        <v>168</v>
      </c>
      <c r="G5822" s="26" t="n">
        <v>3027.46</v>
      </c>
      <c r="H5822" s="27" t="n">
        <v>9516</v>
      </c>
      <c r="I5822" s="25" t="s">
        <v>1672</v>
      </c>
      <c r="K5822" s="25" t="n">
        <v>1984</v>
      </c>
      <c r="L5822" s="25" t="s">
        <v>148</v>
      </c>
      <c r="M5822" s="25" t="s">
        <v>149</v>
      </c>
      <c r="N5822" s="28" t="n">
        <v>55</v>
      </c>
      <c r="O5822" s="25" t="s">
        <v>56</v>
      </c>
      <c r="P5822" s="29" t="n">
        <v>42771</v>
      </c>
      <c r="Q5822" s="33"/>
      <c r="R5822" s="34"/>
      <c r="S5822" s="28" t="n">
        <f aca="false">IF(O5822="Won",R5822,IF(O5822="Lost",0,N5822))</f>
        <v>55</v>
      </c>
      <c r="T5822" s="30" t="str">
        <f aca="false">IF(AND(P5822&lt;&gt;"",Q5822&lt;&gt;""),Q5822-P5822,"")</f>
        <v/>
      </c>
      <c r="U5822" s="30" t="n">
        <f aca="false">IF(AND(O5822="Engaging",P5822&lt;&gt;""),'Leia-me'!$B$5-P5822,"")</f>
        <v>329</v>
      </c>
      <c r="V5822" s="25" t="str">
        <f aca="false">IF(O5822&lt;&gt;"Engaging","",IF(U5822&lt;='Leia-me'!$B$6,"Saudável",IF(U5822&lt;='Leia-me'!$B$7,"Esfriando",IF(U5822&lt;='Leia-me'!$B$8,"Última chance","Zumbi"))))</f>
        <v>Zumbi</v>
      </c>
      <c r="W5822" s="25" t="str">
        <f aca="false">IF(O5822="Won",1,IF(O5822="Lost",0,""))</f>
        <v/>
      </c>
      <c r="Y5822" s="25" t="str">
        <f aca="false">IF(E5822="","Sim","")</f>
        <v/>
      </c>
    </row>
    <row r="5823" customFormat="false" ht="15" hidden="false" customHeight="false" outlineLevel="0" collapsed="false">
      <c r="A5823" s="25" t="s">
        <v>6086</v>
      </c>
      <c r="B5823" s="25" t="s">
        <v>102</v>
      </c>
      <c r="C5823" s="25" t="s">
        <v>103</v>
      </c>
      <c r="D5823" s="25" t="s">
        <v>108</v>
      </c>
      <c r="E5823" s="25" t="s">
        <v>444</v>
      </c>
      <c r="F5823" s="25" t="s">
        <v>192</v>
      </c>
      <c r="G5823" s="26" t="n">
        <v>6354.87</v>
      </c>
      <c r="H5823" s="27" t="n">
        <v>16780</v>
      </c>
      <c r="I5823" s="25" t="s">
        <v>147</v>
      </c>
      <c r="J5823" s="25" t="s">
        <v>445</v>
      </c>
      <c r="K5823" s="25" t="n">
        <v>1996</v>
      </c>
      <c r="L5823" s="25" t="s">
        <v>160</v>
      </c>
      <c r="M5823" s="25" t="s">
        <v>149</v>
      </c>
      <c r="N5823" s="28" t="n">
        <v>3393</v>
      </c>
      <c r="O5823" s="25" t="s">
        <v>54</v>
      </c>
      <c r="P5823" s="29" t="n">
        <v>42771</v>
      </c>
      <c r="Q5823" s="29" t="n">
        <v>42864</v>
      </c>
      <c r="R5823" s="28" t="n">
        <v>3351</v>
      </c>
      <c r="S5823" s="28" t="n">
        <f aca="false">IF(O5823="Won",R5823,IF(O5823="Lost",0,N5823))</f>
        <v>3351</v>
      </c>
      <c r="T5823" s="30" t="n">
        <f aca="false">IF(AND(P5823&lt;&gt;"",Q5823&lt;&gt;""),Q5823-P5823,"")</f>
        <v>93</v>
      </c>
      <c r="U5823" s="30" t="str">
        <f aca="false">IF(AND(O5823="Engaging",P5823&lt;&gt;""),'Leia-me'!$B$5-P5823,"")</f>
        <v/>
      </c>
      <c r="V5823" s="25" t="str">
        <f aca="false">IF(O5823&lt;&gt;"Engaging","",IF(U5823&lt;='Leia-me'!$B$6,"Saudável",IF(U5823&lt;='Leia-me'!$B$7,"Esfriando",IF(U5823&lt;='Leia-me'!$B$8,"Última chance","Zumbi"))))</f>
        <v/>
      </c>
      <c r="W5823" s="25" t="n">
        <f aca="false">IF(O5823="Won",1,IF(O5823="Lost",0,""))</f>
        <v>1</v>
      </c>
      <c r="Y5823" s="25" t="str">
        <f aca="false">IF(E5823="","Sim","")</f>
        <v/>
      </c>
    </row>
    <row r="5824" customFormat="false" ht="15" hidden="false" customHeight="false" outlineLevel="0" collapsed="false">
      <c r="A5824" s="25" t="s">
        <v>6087</v>
      </c>
      <c r="B5824" s="25" t="s">
        <v>102</v>
      </c>
      <c r="C5824" s="25" t="s">
        <v>103</v>
      </c>
      <c r="D5824" s="25" t="s">
        <v>108</v>
      </c>
      <c r="G5824" s="31"/>
      <c r="H5824" s="32"/>
      <c r="L5824" s="25" t="s">
        <v>2445</v>
      </c>
      <c r="M5824" s="25" t="s">
        <v>2446</v>
      </c>
      <c r="N5824" s="28" t="n">
        <v>26768</v>
      </c>
      <c r="O5824" s="25" t="s">
        <v>56</v>
      </c>
      <c r="P5824" s="29" t="n">
        <v>42773</v>
      </c>
      <c r="Q5824" s="33"/>
      <c r="R5824" s="34"/>
      <c r="S5824" s="28" t="n">
        <f aca="false">IF(O5824="Won",R5824,IF(O5824="Lost",0,N5824))</f>
        <v>26768</v>
      </c>
      <c r="T5824" s="30" t="str">
        <f aca="false">IF(AND(P5824&lt;&gt;"",Q5824&lt;&gt;""),Q5824-P5824,"")</f>
        <v/>
      </c>
      <c r="U5824" s="30" t="n">
        <f aca="false">IF(AND(O5824="Engaging",P5824&lt;&gt;""),'Leia-me'!$B$5-P5824,"")</f>
        <v>327</v>
      </c>
      <c r="V5824" s="25" t="str">
        <f aca="false">IF(O5824&lt;&gt;"Engaging","",IF(U5824&lt;='Leia-me'!$B$6,"Saudável",IF(U5824&lt;='Leia-me'!$B$7,"Esfriando",IF(U5824&lt;='Leia-me'!$B$8,"Última chance","Zumbi"))))</f>
        <v>Zumbi</v>
      </c>
      <c r="W5824" s="25" t="str">
        <f aca="false">IF(O5824="Won",1,IF(O5824="Lost",0,""))</f>
        <v/>
      </c>
      <c r="Y5824" s="25" t="str">
        <f aca="false">IF(E5824="","Sim","")</f>
        <v>Sim</v>
      </c>
    </row>
    <row r="5825" customFormat="false" ht="15" hidden="false" customHeight="false" outlineLevel="0" collapsed="false">
      <c r="A5825" s="25" t="s">
        <v>6088</v>
      </c>
      <c r="B5825" s="25" t="s">
        <v>102</v>
      </c>
      <c r="C5825" s="25" t="s">
        <v>103</v>
      </c>
      <c r="D5825" s="25" t="s">
        <v>108</v>
      </c>
      <c r="E5825" s="25" t="s">
        <v>248</v>
      </c>
      <c r="F5825" s="25" t="s">
        <v>211</v>
      </c>
      <c r="G5825" s="26" t="n">
        <v>894.33</v>
      </c>
      <c r="H5825" s="27" t="n">
        <v>1635</v>
      </c>
      <c r="I5825" s="25" t="s">
        <v>249</v>
      </c>
      <c r="K5825" s="25" t="n">
        <v>2007</v>
      </c>
      <c r="L5825" s="25" t="s">
        <v>186</v>
      </c>
      <c r="M5825" s="25" t="s">
        <v>171</v>
      </c>
      <c r="N5825" s="28" t="n">
        <v>550</v>
      </c>
      <c r="O5825" s="25" t="s">
        <v>56</v>
      </c>
      <c r="P5825" s="29" t="n">
        <v>42774</v>
      </c>
      <c r="Q5825" s="33"/>
      <c r="R5825" s="34"/>
      <c r="S5825" s="28" t="n">
        <f aca="false">IF(O5825="Won",R5825,IF(O5825="Lost",0,N5825))</f>
        <v>550</v>
      </c>
      <c r="T5825" s="30" t="str">
        <f aca="false">IF(AND(P5825&lt;&gt;"",Q5825&lt;&gt;""),Q5825-P5825,"")</f>
        <v/>
      </c>
      <c r="U5825" s="30" t="n">
        <f aca="false">IF(AND(O5825="Engaging",P5825&lt;&gt;""),'Leia-me'!$B$5-P5825,"")</f>
        <v>326</v>
      </c>
      <c r="V5825" s="25" t="str">
        <f aca="false">IF(O5825&lt;&gt;"Engaging","",IF(U5825&lt;='Leia-me'!$B$6,"Saudável",IF(U5825&lt;='Leia-me'!$B$7,"Esfriando",IF(U5825&lt;='Leia-me'!$B$8,"Última chance","Zumbi"))))</f>
        <v>Zumbi</v>
      </c>
      <c r="W5825" s="25" t="str">
        <f aca="false">IF(O5825="Won",1,IF(O5825="Lost",0,""))</f>
        <v/>
      </c>
      <c r="Y5825" s="25" t="str">
        <f aca="false">IF(E5825="","Sim","")</f>
        <v/>
      </c>
    </row>
    <row r="5826" customFormat="false" ht="15" hidden="false" customHeight="false" outlineLevel="0" collapsed="false">
      <c r="A5826" s="25" t="s">
        <v>6089</v>
      </c>
      <c r="B5826" s="25" t="s">
        <v>102</v>
      </c>
      <c r="C5826" s="25" t="s">
        <v>103</v>
      </c>
      <c r="D5826" s="25" t="s">
        <v>108</v>
      </c>
      <c r="E5826" s="25" t="s">
        <v>860</v>
      </c>
      <c r="F5826" s="25" t="s">
        <v>168</v>
      </c>
      <c r="G5826" s="26" t="n">
        <v>894.37</v>
      </c>
      <c r="H5826" s="27" t="n">
        <v>1593</v>
      </c>
      <c r="I5826" s="25" t="s">
        <v>861</v>
      </c>
      <c r="K5826" s="25" t="n">
        <v>2008</v>
      </c>
      <c r="L5826" s="25" t="s">
        <v>148</v>
      </c>
      <c r="M5826" s="25" t="s">
        <v>149</v>
      </c>
      <c r="N5826" s="28" t="n">
        <v>55</v>
      </c>
      <c r="O5826" s="25" t="s">
        <v>55</v>
      </c>
      <c r="P5826" s="29" t="n">
        <v>42776</v>
      </c>
      <c r="Q5826" s="29" t="n">
        <v>42885</v>
      </c>
      <c r="R5826" s="28" t="n">
        <v>0</v>
      </c>
      <c r="S5826" s="28" t="n">
        <f aca="false">IF(O5826="Won",R5826,IF(O5826="Lost",0,N5826))</f>
        <v>0</v>
      </c>
      <c r="T5826" s="30" t="n">
        <f aca="false">IF(AND(P5826&lt;&gt;"",Q5826&lt;&gt;""),Q5826-P5826,"")</f>
        <v>109</v>
      </c>
      <c r="U5826" s="30" t="str">
        <f aca="false">IF(AND(O5826="Engaging",P5826&lt;&gt;""),'Leia-me'!$B$5-P5826,"")</f>
        <v/>
      </c>
      <c r="V5826" s="25" t="str">
        <f aca="false">IF(O5826&lt;&gt;"Engaging","",IF(U5826&lt;='Leia-me'!$B$6,"Saudável",IF(U5826&lt;='Leia-me'!$B$7,"Esfriando",IF(U5826&lt;='Leia-me'!$B$8,"Última chance","Zumbi"))))</f>
        <v/>
      </c>
      <c r="W5826" s="25" t="n">
        <f aca="false">IF(O5826="Won",1,IF(O5826="Lost",0,""))</f>
        <v>0</v>
      </c>
      <c r="Y5826" s="25" t="str">
        <f aca="false">IF(E5826="","Sim","")</f>
        <v/>
      </c>
    </row>
    <row r="5827" customFormat="false" ht="15" hidden="false" customHeight="false" outlineLevel="0" collapsed="false">
      <c r="A5827" s="25" t="s">
        <v>6090</v>
      </c>
      <c r="B5827" s="25" t="s">
        <v>102</v>
      </c>
      <c r="C5827" s="25" t="s">
        <v>103</v>
      </c>
      <c r="D5827" s="25" t="s">
        <v>108</v>
      </c>
      <c r="E5827" s="25" t="s">
        <v>5204</v>
      </c>
      <c r="F5827" s="25" t="s">
        <v>155</v>
      </c>
      <c r="G5827" s="26" t="n">
        <v>1188.42</v>
      </c>
      <c r="H5827" s="27" t="n">
        <v>3015</v>
      </c>
      <c r="I5827" s="25" t="s">
        <v>147</v>
      </c>
      <c r="K5827" s="25" t="n">
        <v>1994</v>
      </c>
      <c r="L5827" s="25" t="s">
        <v>148</v>
      </c>
      <c r="M5827" s="25" t="s">
        <v>149</v>
      </c>
      <c r="N5827" s="28" t="n">
        <v>55</v>
      </c>
      <c r="O5827" s="25" t="s">
        <v>54</v>
      </c>
      <c r="P5827" s="29" t="n">
        <v>42776</v>
      </c>
      <c r="Q5827" s="29" t="n">
        <v>42864</v>
      </c>
      <c r="R5827" s="28" t="n">
        <v>51</v>
      </c>
      <c r="S5827" s="28" t="n">
        <f aca="false">IF(O5827="Won",R5827,IF(O5827="Lost",0,N5827))</f>
        <v>51</v>
      </c>
      <c r="T5827" s="30" t="n">
        <f aca="false">IF(AND(P5827&lt;&gt;"",Q5827&lt;&gt;""),Q5827-P5827,"")</f>
        <v>88</v>
      </c>
      <c r="U5827" s="30" t="str">
        <f aca="false">IF(AND(O5827="Engaging",P5827&lt;&gt;""),'Leia-me'!$B$5-P5827,"")</f>
        <v/>
      </c>
      <c r="V5827" s="25" t="str">
        <f aca="false">IF(O5827&lt;&gt;"Engaging","",IF(U5827&lt;='Leia-me'!$B$6,"Saudável",IF(U5827&lt;='Leia-me'!$B$7,"Esfriando",IF(U5827&lt;='Leia-me'!$B$8,"Última chance","Zumbi"))))</f>
        <v/>
      </c>
      <c r="W5827" s="25" t="n">
        <f aca="false">IF(O5827="Won",1,IF(O5827="Lost",0,""))</f>
        <v>1</v>
      </c>
      <c r="Y5827" s="25" t="str">
        <f aca="false">IF(E5827="","Sim","")</f>
        <v/>
      </c>
    </row>
    <row r="5828" customFormat="false" ht="15" hidden="false" customHeight="false" outlineLevel="0" collapsed="false">
      <c r="A5828" s="25" t="s">
        <v>6091</v>
      </c>
      <c r="B5828" s="25" t="s">
        <v>102</v>
      </c>
      <c r="C5828" s="25" t="s">
        <v>103</v>
      </c>
      <c r="D5828" s="25" t="s">
        <v>108</v>
      </c>
      <c r="E5828" s="25" t="s">
        <v>428</v>
      </c>
      <c r="F5828" s="25" t="s">
        <v>267</v>
      </c>
      <c r="G5828" s="26" t="n">
        <v>792.46</v>
      </c>
      <c r="H5828" s="27" t="n">
        <v>1299</v>
      </c>
      <c r="I5828" s="25" t="s">
        <v>147</v>
      </c>
      <c r="K5828" s="25" t="n">
        <v>1982</v>
      </c>
      <c r="L5828" s="25" t="s">
        <v>148</v>
      </c>
      <c r="M5828" s="25" t="s">
        <v>149</v>
      </c>
      <c r="N5828" s="28" t="n">
        <v>55</v>
      </c>
      <c r="O5828" s="25" t="s">
        <v>54</v>
      </c>
      <c r="P5828" s="29" t="n">
        <v>42777</v>
      </c>
      <c r="Q5828" s="29" t="n">
        <v>42877</v>
      </c>
      <c r="R5828" s="28" t="n">
        <v>60</v>
      </c>
      <c r="S5828" s="28" t="n">
        <f aca="false">IF(O5828="Won",R5828,IF(O5828="Lost",0,N5828))</f>
        <v>60</v>
      </c>
      <c r="T5828" s="30" t="n">
        <f aca="false">IF(AND(P5828&lt;&gt;"",Q5828&lt;&gt;""),Q5828-P5828,"")</f>
        <v>100</v>
      </c>
      <c r="U5828" s="30" t="str">
        <f aca="false">IF(AND(O5828="Engaging",P5828&lt;&gt;""),'Leia-me'!$B$5-P5828,"")</f>
        <v/>
      </c>
      <c r="V5828" s="25" t="str">
        <f aca="false">IF(O5828&lt;&gt;"Engaging","",IF(U5828&lt;='Leia-me'!$B$6,"Saudável",IF(U5828&lt;='Leia-me'!$B$7,"Esfriando",IF(U5828&lt;='Leia-me'!$B$8,"Última chance","Zumbi"))))</f>
        <v/>
      </c>
      <c r="W5828" s="25" t="n">
        <f aca="false">IF(O5828="Won",1,IF(O5828="Lost",0,""))</f>
        <v>1</v>
      </c>
      <c r="Y5828" s="25" t="str">
        <f aca="false">IF(E5828="","Sim","")</f>
        <v/>
      </c>
    </row>
    <row r="5829" customFormat="false" ht="15" hidden="false" customHeight="false" outlineLevel="0" collapsed="false">
      <c r="A5829" s="25" t="s">
        <v>6092</v>
      </c>
      <c r="B5829" s="25" t="s">
        <v>102</v>
      </c>
      <c r="C5829" s="25" t="s">
        <v>103</v>
      </c>
      <c r="D5829" s="25" t="s">
        <v>108</v>
      </c>
      <c r="E5829" s="25" t="s">
        <v>661</v>
      </c>
      <c r="F5829" s="25" t="s">
        <v>146</v>
      </c>
      <c r="G5829" s="26" t="n">
        <v>251.41</v>
      </c>
      <c r="H5829" s="27" t="n">
        <v>495</v>
      </c>
      <c r="I5829" s="25" t="s">
        <v>147</v>
      </c>
      <c r="K5829" s="25" t="n">
        <v>1999</v>
      </c>
      <c r="L5829" s="25" t="s">
        <v>148</v>
      </c>
      <c r="M5829" s="25" t="s">
        <v>149</v>
      </c>
      <c r="N5829" s="28" t="n">
        <v>55</v>
      </c>
      <c r="O5829" s="25" t="s">
        <v>56</v>
      </c>
      <c r="P5829" s="29" t="n">
        <v>42783</v>
      </c>
      <c r="Q5829" s="33"/>
      <c r="R5829" s="34"/>
      <c r="S5829" s="28" t="n">
        <f aca="false">IF(O5829="Won",R5829,IF(O5829="Lost",0,N5829))</f>
        <v>55</v>
      </c>
      <c r="T5829" s="30" t="str">
        <f aca="false">IF(AND(P5829&lt;&gt;"",Q5829&lt;&gt;""),Q5829-P5829,"")</f>
        <v/>
      </c>
      <c r="U5829" s="30" t="n">
        <f aca="false">IF(AND(O5829="Engaging",P5829&lt;&gt;""),'Leia-me'!$B$5-P5829,"")</f>
        <v>317</v>
      </c>
      <c r="V5829" s="25" t="str">
        <f aca="false">IF(O5829&lt;&gt;"Engaging","",IF(U5829&lt;='Leia-me'!$B$6,"Saudável",IF(U5829&lt;='Leia-me'!$B$7,"Esfriando",IF(U5829&lt;='Leia-me'!$B$8,"Última chance","Zumbi"))))</f>
        <v>Zumbi</v>
      </c>
      <c r="W5829" s="25" t="str">
        <f aca="false">IF(O5829="Won",1,IF(O5829="Lost",0,""))</f>
        <v/>
      </c>
      <c r="Y5829" s="25" t="str">
        <f aca="false">IF(E5829="","Sim","")</f>
        <v/>
      </c>
    </row>
    <row r="5830" customFormat="false" ht="15" hidden="false" customHeight="false" outlineLevel="0" collapsed="false">
      <c r="A5830" s="25" t="s">
        <v>6093</v>
      </c>
      <c r="B5830" s="25" t="s">
        <v>102</v>
      </c>
      <c r="C5830" s="25" t="s">
        <v>103</v>
      </c>
      <c r="D5830" s="25" t="s">
        <v>108</v>
      </c>
      <c r="E5830" s="25" t="s">
        <v>449</v>
      </c>
      <c r="F5830" s="25" t="s">
        <v>192</v>
      </c>
      <c r="G5830" s="26" t="n">
        <v>98.79</v>
      </c>
      <c r="H5830" s="27" t="n">
        <v>96</v>
      </c>
      <c r="I5830" s="25" t="s">
        <v>147</v>
      </c>
      <c r="J5830" s="25" t="s">
        <v>445</v>
      </c>
      <c r="K5830" s="25" t="n">
        <v>2013</v>
      </c>
      <c r="L5830" s="25" t="s">
        <v>148</v>
      </c>
      <c r="M5830" s="25" t="s">
        <v>149</v>
      </c>
      <c r="N5830" s="28" t="n">
        <v>55</v>
      </c>
      <c r="O5830" s="25" t="s">
        <v>54</v>
      </c>
      <c r="P5830" s="29" t="n">
        <v>42789</v>
      </c>
      <c r="Q5830" s="29" t="n">
        <v>42804</v>
      </c>
      <c r="R5830" s="28" t="n">
        <v>47</v>
      </c>
      <c r="S5830" s="28" t="n">
        <f aca="false">IF(O5830="Won",R5830,IF(O5830="Lost",0,N5830))</f>
        <v>47</v>
      </c>
      <c r="T5830" s="30" t="n">
        <f aca="false">IF(AND(P5830&lt;&gt;"",Q5830&lt;&gt;""),Q5830-P5830,"")</f>
        <v>15</v>
      </c>
      <c r="U5830" s="30" t="str">
        <f aca="false">IF(AND(O5830="Engaging",P5830&lt;&gt;""),'Leia-me'!$B$5-P5830,"")</f>
        <v/>
      </c>
      <c r="V5830" s="25" t="str">
        <f aca="false">IF(O5830&lt;&gt;"Engaging","",IF(U5830&lt;='Leia-me'!$B$6,"Saudável",IF(U5830&lt;='Leia-me'!$B$7,"Esfriando",IF(U5830&lt;='Leia-me'!$B$8,"Última chance","Zumbi"))))</f>
        <v/>
      </c>
      <c r="W5830" s="25" t="n">
        <f aca="false">IF(O5830="Won",1,IF(O5830="Lost",0,""))</f>
        <v>1</v>
      </c>
      <c r="Y5830" s="25" t="str">
        <f aca="false">IF(E5830="","Sim","")</f>
        <v/>
      </c>
    </row>
    <row r="5831" customFormat="false" ht="15" hidden="false" customHeight="false" outlineLevel="0" collapsed="false">
      <c r="A5831" s="25" t="s">
        <v>6094</v>
      </c>
      <c r="B5831" s="25" t="s">
        <v>102</v>
      </c>
      <c r="C5831" s="25" t="s">
        <v>103</v>
      </c>
      <c r="D5831" s="25" t="s">
        <v>108</v>
      </c>
      <c r="E5831" s="25" t="s">
        <v>478</v>
      </c>
      <c r="F5831" s="25" t="s">
        <v>165</v>
      </c>
      <c r="G5831" s="26" t="n">
        <v>349.81</v>
      </c>
      <c r="H5831" s="27" t="n">
        <v>315</v>
      </c>
      <c r="I5831" s="25" t="s">
        <v>147</v>
      </c>
      <c r="K5831" s="25" t="n">
        <v>2002</v>
      </c>
      <c r="L5831" s="25" t="s">
        <v>1834</v>
      </c>
      <c r="M5831" s="25" t="s">
        <v>171</v>
      </c>
      <c r="N5831" s="28" t="n">
        <v>4821</v>
      </c>
      <c r="O5831" s="25" t="s">
        <v>54</v>
      </c>
      <c r="P5831" s="29" t="n">
        <v>42791</v>
      </c>
      <c r="Q5831" s="29" t="n">
        <v>42874</v>
      </c>
      <c r="R5831" s="28" t="n">
        <v>4612</v>
      </c>
      <c r="S5831" s="28" t="n">
        <f aca="false">IF(O5831="Won",R5831,IF(O5831="Lost",0,N5831))</f>
        <v>4612</v>
      </c>
      <c r="T5831" s="30" t="n">
        <f aca="false">IF(AND(P5831&lt;&gt;"",Q5831&lt;&gt;""),Q5831-P5831,"")</f>
        <v>83</v>
      </c>
      <c r="U5831" s="30" t="str">
        <f aca="false">IF(AND(O5831="Engaging",P5831&lt;&gt;""),'Leia-me'!$B$5-P5831,"")</f>
        <v/>
      </c>
      <c r="V5831" s="25" t="str">
        <f aca="false">IF(O5831&lt;&gt;"Engaging","",IF(U5831&lt;='Leia-me'!$B$6,"Saudável",IF(U5831&lt;='Leia-me'!$B$7,"Esfriando",IF(U5831&lt;='Leia-me'!$B$8,"Última chance","Zumbi"))))</f>
        <v/>
      </c>
      <c r="W5831" s="25" t="n">
        <f aca="false">IF(O5831="Won",1,IF(O5831="Lost",0,""))</f>
        <v>1</v>
      </c>
      <c r="X5831" s="25" t="s">
        <v>1835</v>
      </c>
      <c r="Y5831" s="25" t="str">
        <f aca="false">IF(E5831="","Sim","")</f>
        <v/>
      </c>
    </row>
    <row r="5832" customFormat="false" ht="15" hidden="false" customHeight="false" outlineLevel="0" collapsed="false">
      <c r="A5832" s="25" t="s">
        <v>6095</v>
      </c>
      <c r="B5832" s="25" t="s">
        <v>102</v>
      </c>
      <c r="C5832" s="25" t="s">
        <v>103</v>
      </c>
      <c r="D5832" s="25" t="s">
        <v>108</v>
      </c>
      <c r="E5832" s="25" t="s">
        <v>609</v>
      </c>
      <c r="F5832" s="25" t="s">
        <v>267</v>
      </c>
      <c r="G5832" s="26" t="n">
        <v>692.19</v>
      </c>
      <c r="H5832" s="27" t="n">
        <v>1922</v>
      </c>
      <c r="I5832" s="25" t="s">
        <v>147</v>
      </c>
      <c r="K5832" s="25" t="n">
        <v>2003</v>
      </c>
      <c r="L5832" s="25" t="s">
        <v>148</v>
      </c>
      <c r="M5832" s="25" t="s">
        <v>149</v>
      </c>
      <c r="N5832" s="28" t="n">
        <v>55</v>
      </c>
      <c r="O5832" s="25" t="s">
        <v>55</v>
      </c>
      <c r="P5832" s="29" t="n">
        <v>42792</v>
      </c>
      <c r="Q5832" s="29" t="n">
        <v>42879</v>
      </c>
      <c r="R5832" s="28" t="n">
        <v>0</v>
      </c>
      <c r="S5832" s="28" t="n">
        <f aca="false">IF(O5832="Won",R5832,IF(O5832="Lost",0,N5832))</f>
        <v>0</v>
      </c>
      <c r="T5832" s="30" t="n">
        <f aca="false">IF(AND(P5832&lt;&gt;"",Q5832&lt;&gt;""),Q5832-P5832,"")</f>
        <v>87</v>
      </c>
      <c r="U5832" s="30" t="str">
        <f aca="false">IF(AND(O5832="Engaging",P5832&lt;&gt;""),'Leia-me'!$B$5-P5832,"")</f>
        <v/>
      </c>
      <c r="V5832" s="25" t="str">
        <f aca="false">IF(O5832&lt;&gt;"Engaging","",IF(U5832&lt;='Leia-me'!$B$6,"Saudável",IF(U5832&lt;='Leia-me'!$B$7,"Esfriando",IF(U5832&lt;='Leia-me'!$B$8,"Última chance","Zumbi"))))</f>
        <v/>
      </c>
      <c r="W5832" s="25" t="n">
        <f aca="false">IF(O5832="Won",1,IF(O5832="Lost",0,""))</f>
        <v>0</v>
      </c>
      <c r="Y5832" s="25" t="str">
        <f aca="false">IF(E5832="","Sim","")</f>
        <v/>
      </c>
    </row>
    <row r="5833" customFormat="false" ht="15" hidden="false" customHeight="false" outlineLevel="0" collapsed="false">
      <c r="A5833" s="25" t="s">
        <v>6096</v>
      </c>
      <c r="B5833" s="25" t="s">
        <v>102</v>
      </c>
      <c r="C5833" s="25" t="s">
        <v>103</v>
      </c>
      <c r="D5833" s="25" t="s">
        <v>108</v>
      </c>
      <c r="E5833" s="25" t="s">
        <v>195</v>
      </c>
      <c r="F5833" s="25" t="s">
        <v>185</v>
      </c>
      <c r="G5833" s="26" t="n">
        <v>8170.38</v>
      </c>
      <c r="H5833" s="27" t="n">
        <v>16499</v>
      </c>
      <c r="I5833" s="25" t="s">
        <v>196</v>
      </c>
      <c r="K5833" s="25" t="n">
        <v>1997</v>
      </c>
      <c r="L5833" s="25" t="s">
        <v>178</v>
      </c>
      <c r="M5833" s="25" t="s">
        <v>171</v>
      </c>
      <c r="N5833" s="28" t="n">
        <v>5482</v>
      </c>
      <c r="O5833" s="25" t="s">
        <v>55</v>
      </c>
      <c r="P5833" s="29" t="n">
        <v>42795</v>
      </c>
      <c r="Q5833" s="29" t="n">
        <v>42865</v>
      </c>
      <c r="R5833" s="28" t="n">
        <v>0</v>
      </c>
      <c r="S5833" s="28" t="n">
        <f aca="false">IF(O5833="Won",R5833,IF(O5833="Lost",0,N5833))</f>
        <v>0</v>
      </c>
      <c r="T5833" s="30" t="n">
        <f aca="false">IF(AND(P5833&lt;&gt;"",Q5833&lt;&gt;""),Q5833-P5833,"")</f>
        <v>70</v>
      </c>
      <c r="U5833" s="30" t="str">
        <f aca="false">IF(AND(O5833="Engaging",P5833&lt;&gt;""),'Leia-me'!$B$5-P5833,"")</f>
        <v/>
      </c>
      <c r="V5833" s="25" t="str">
        <f aca="false">IF(O5833&lt;&gt;"Engaging","",IF(U5833&lt;='Leia-me'!$B$6,"Saudável",IF(U5833&lt;='Leia-me'!$B$7,"Esfriando",IF(U5833&lt;='Leia-me'!$B$8,"Última chance","Zumbi"))))</f>
        <v/>
      </c>
      <c r="W5833" s="25" t="n">
        <f aca="false">IF(O5833="Won",1,IF(O5833="Lost",0,""))</f>
        <v>0</v>
      </c>
      <c r="Y5833" s="25" t="str">
        <f aca="false">IF(E5833="","Sim","")</f>
        <v/>
      </c>
    </row>
    <row r="5834" customFormat="false" ht="15" hidden="false" customHeight="false" outlineLevel="0" collapsed="false">
      <c r="A5834" s="25" t="s">
        <v>6097</v>
      </c>
      <c r="B5834" s="25" t="s">
        <v>102</v>
      </c>
      <c r="C5834" s="25" t="s">
        <v>103</v>
      </c>
      <c r="D5834" s="25" t="s">
        <v>108</v>
      </c>
      <c r="G5834" s="31"/>
      <c r="H5834" s="32"/>
      <c r="L5834" s="25" t="s">
        <v>160</v>
      </c>
      <c r="M5834" s="25" t="s">
        <v>149</v>
      </c>
      <c r="N5834" s="28" t="n">
        <v>3393</v>
      </c>
      <c r="O5834" s="25" t="s">
        <v>56</v>
      </c>
      <c r="P5834" s="29" t="n">
        <v>42796</v>
      </c>
      <c r="Q5834" s="33"/>
      <c r="R5834" s="34"/>
      <c r="S5834" s="28" t="n">
        <f aca="false">IF(O5834="Won",R5834,IF(O5834="Lost",0,N5834))</f>
        <v>3393</v>
      </c>
      <c r="T5834" s="30" t="str">
        <f aca="false">IF(AND(P5834&lt;&gt;"",Q5834&lt;&gt;""),Q5834-P5834,"")</f>
        <v/>
      </c>
      <c r="U5834" s="30" t="n">
        <f aca="false">IF(AND(O5834="Engaging",P5834&lt;&gt;""),'Leia-me'!$B$5-P5834,"")</f>
        <v>304</v>
      </c>
      <c r="V5834" s="25" t="str">
        <f aca="false">IF(O5834&lt;&gt;"Engaging","",IF(U5834&lt;='Leia-me'!$B$6,"Saudável",IF(U5834&lt;='Leia-me'!$B$7,"Esfriando",IF(U5834&lt;='Leia-me'!$B$8,"Última chance","Zumbi"))))</f>
        <v>Zumbi</v>
      </c>
      <c r="W5834" s="25" t="str">
        <f aca="false">IF(O5834="Won",1,IF(O5834="Lost",0,""))</f>
        <v/>
      </c>
      <c r="Y5834" s="25" t="str">
        <f aca="false">IF(E5834="","Sim","")</f>
        <v>Sim</v>
      </c>
    </row>
    <row r="5835" customFormat="false" ht="15" hidden="false" customHeight="false" outlineLevel="0" collapsed="false">
      <c r="A5835" s="25" t="s">
        <v>6098</v>
      </c>
      <c r="B5835" s="25" t="s">
        <v>102</v>
      </c>
      <c r="C5835" s="25" t="s">
        <v>103</v>
      </c>
      <c r="D5835" s="25" t="s">
        <v>108</v>
      </c>
      <c r="E5835" s="25" t="s">
        <v>433</v>
      </c>
      <c r="F5835" s="25" t="s">
        <v>211</v>
      </c>
      <c r="G5835" s="26" t="n">
        <v>2214.94</v>
      </c>
      <c r="H5835" s="27" t="n">
        <v>5374</v>
      </c>
      <c r="I5835" s="25" t="s">
        <v>147</v>
      </c>
      <c r="K5835" s="25" t="n">
        <v>1996</v>
      </c>
      <c r="L5835" s="25" t="s">
        <v>1834</v>
      </c>
      <c r="M5835" s="25" t="s">
        <v>171</v>
      </c>
      <c r="N5835" s="28" t="n">
        <v>4821</v>
      </c>
      <c r="O5835" s="25" t="s">
        <v>54</v>
      </c>
      <c r="P5835" s="29" t="n">
        <v>42800</v>
      </c>
      <c r="Q5835" s="29" t="n">
        <v>42807</v>
      </c>
      <c r="R5835" s="28" t="n">
        <v>4987</v>
      </c>
      <c r="S5835" s="28" t="n">
        <f aca="false">IF(O5835="Won",R5835,IF(O5835="Lost",0,N5835))</f>
        <v>4987</v>
      </c>
      <c r="T5835" s="30" t="n">
        <f aca="false">IF(AND(P5835&lt;&gt;"",Q5835&lt;&gt;""),Q5835-P5835,"")</f>
        <v>7</v>
      </c>
      <c r="U5835" s="30" t="str">
        <f aca="false">IF(AND(O5835="Engaging",P5835&lt;&gt;""),'Leia-me'!$B$5-P5835,"")</f>
        <v/>
      </c>
      <c r="V5835" s="25" t="str">
        <f aca="false">IF(O5835&lt;&gt;"Engaging","",IF(U5835&lt;='Leia-me'!$B$6,"Saudável",IF(U5835&lt;='Leia-me'!$B$7,"Esfriando",IF(U5835&lt;='Leia-me'!$B$8,"Última chance","Zumbi"))))</f>
        <v/>
      </c>
      <c r="W5835" s="25" t="n">
        <f aca="false">IF(O5835="Won",1,IF(O5835="Lost",0,""))</f>
        <v>1</v>
      </c>
      <c r="X5835" s="25" t="s">
        <v>1835</v>
      </c>
      <c r="Y5835" s="25" t="str">
        <f aca="false">IF(E5835="","Sim","")</f>
        <v/>
      </c>
    </row>
    <row r="5836" customFormat="false" ht="15" hidden="false" customHeight="false" outlineLevel="0" collapsed="false">
      <c r="A5836" s="25" t="s">
        <v>6099</v>
      </c>
      <c r="B5836" s="25" t="s">
        <v>102</v>
      </c>
      <c r="C5836" s="25" t="s">
        <v>103</v>
      </c>
      <c r="D5836" s="25" t="s">
        <v>108</v>
      </c>
      <c r="E5836" s="25" t="s">
        <v>195</v>
      </c>
      <c r="F5836" s="25" t="s">
        <v>185</v>
      </c>
      <c r="G5836" s="26" t="n">
        <v>8170.38</v>
      </c>
      <c r="H5836" s="27" t="n">
        <v>16499</v>
      </c>
      <c r="I5836" s="25" t="s">
        <v>196</v>
      </c>
      <c r="K5836" s="25" t="n">
        <v>1997</v>
      </c>
      <c r="L5836" s="25" t="s">
        <v>1834</v>
      </c>
      <c r="M5836" s="25" t="s">
        <v>171</v>
      </c>
      <c r="N5836" s="28" t="n">
        <v>4821</v>
      </c>
      <c r="O5836" s="25" t="s">
        <v>54</v>
      </c>
      <c r="P5836" s="29" t="n">
        <v>42801</v>
      </c>
      <c r="Q5836" s="29" t="n">
        <v>42893</v>
      </c>
      <c r="R5836" s="28" t="n">
        <v>4327</v>
      </c>
      <c r="S5836" s="28" t="n">
        <f aca="false">IF(O5836="Won",R5836,IF(O5836="Lost",0,N5836))</f>
        <v>4327</v>
      </c>
      <c r="T5836" s="30" t="n">
        <f aca="false">IF(AND(P5836&lt;&gt;"",Q5836&lt;&gt;""),Q5836-P5836,"")</f>
        <v>92</v>
      </c>
      <c r="U5836" s="30" t="str">
        <f aca="false">IF(AND(O5836="Engaging",P5836&lt;&gt;""),'Leia-me'!$B$5-P5836,"")</f>
        <v/>
      </c>
      <c r="V5836" s="25" t="str">
        <f aca="false">IF(O5836&lt;&gt;"Engaging","",IF(U5836&lt;='Leia-me'!$B$6,"Saudável",IF(U5836&lt;='Leia-me'!$B$7,"Esfriando",IF(U5836&lt;='Leia-me'!$B$8,"Última chance","Zumbi"))))</f>
        <v/>
      </c>
      <c r="W5836" s="25" t="n">
        <f aca="false">IF(O5836="Won",1,IF(O5836="Lost",0,""))</f>
        <v>1</v>
      </c>
      <c r="X5836" s="25" t="s">
        <v>1835</v>
      </c>
      <c r="Y5836" s="25" t="str">
        <f aca="false">IF(E5836="","Sim","")</f>
        <v/>
      </c>
    </row>
    <row r="5837" customFormat="false" ht="15" hidden="false" customHeight="false" outlineLevel="0" collapsed="false">
      <c r="A5837" s="25" t="s">
        <v>6100</v>
      </c>
      <c r="B5837" s="25" t="s">
        <v>102</v>
      </c>
      <c r="C5837" s="25" t="s">
        <v>103</v>
      </c>
      <c r="D5837" s="25" t="s">
        <v>108</v>
      </c>
      <c r="E5837" s="25" t="s">
        <v>1778</v>
      </c>
      <c r="F5837" s="25" t="s">
        <v>146</v>
      </c>
      <c r="G5837" s="26" t="n">
        <v>1618.89</v>
      </c>
      <c r="H5837" s="27" t="n">
        <v>3889</v>
      </c>
      <c r="I5837" s="25" t="s">
        <v>147</v>
      </c>
      <c r="K5837" s="25" t="n">
        <v>2004</v>
      </c>
      <c r="L5837" s="25" t="s">
        <v>160</v>
      </c>
      <c r="M5837" s="25" t="s">
        <v>149</v>
      </c>
      <c r="N5837" s="28" t="n">
        <v>3393</v>
      </c>
      <c r="O5837" s="25" t="s">
        <v>54</v>
      </c>
      <c r="P5837" s="29" t="n">
        <v>42803</v>
      </c>
      <c r="Q5837" s="29" t="n">
        <v>42819</v>
      </c>
      <c r="R5837" s="28" t="n">
        <v>3333</v>
      </c>
      <c r="S5837" s="28" t="n">
        <f aca="false">IF(O5837="Won",R5837,IF(O5837="Lost",0,N5837))</f>
        <v>3333</v>
      </c>
      <c r="T5837" s="30" t="n">
        <f aca="false">IF(AND(P5837&lt;&gt;"",Q5837&lt;&gt;""),Q5837-P5837,"")</f>
        <v>16</v>
      </c>
      <c r="U5837" s="30" t="str">
        <f aca="false">IF(AND(O5837="Engaging",P5837&lt;&gt;""),'Leia-me'!$B$5-P5837,"")</f>
        <v/>
      </c>
      <c r="V5837" s="25" t="str">
        <f aca="false">IF(O5837&lt;&gt;"Engaging","",IF(U5837&lt;='Leia-me'!$B$6,"Saudável",IF(U5837&lt;='Leia-me'!$B$7,"Esfriando",IF(U5837&lt;='Leia-me'!$B$8,"Última chance","Zumbi"))))</f>
        <v/>
      </c>
      <c r="W5837" s="25" t="n">
        <f aca="false">IF(O5837="Won",1,IF(O5837="Lost",0,""))</f>
        <v>1</v>
      </c>
      <c r="Y5837" s="25" t="str">
        <f aca="false">IF(E5837="","Sim","")</f>
        <v/>
      </c>
    </row>
    <row r="5838" customFormat="false" ht="15" hidden="false" customHeight="false" outlineLevel="0" collapsed="false">
      <c r="A5838" s="25" t="s">
        <v>6101</v>
      </c>
      <c r="B5838" s="25" t="s">
        <v>102</v>
      </c>
      <c r="C5838" s="25" t="s">
        <v>103</v>
      </c>
      <c r="D5838" s="25" t="s">
        <v>108</v>
      </c>
      <c r="E5838" s="25" t="s">
        <v>1187</v>
      </c>
      <c r="F5838" s="25" t="s">
        <v>159</v>
      </c>
      <c r="G5838" s="26" t="n">
        <v>2059.9</v>
      </c>
      <c r="H5838" s="27" t="n">
        <v>3644</v>
      </c>
      <c r="I5838" s="25" t="s">
        <v>147</v>
      </c>
      <c r="K5838" s="25" t="n">
        <v>1988</v>
      </c>
      <c r="L5838" s="25" t="s">
        <v>186</v>
      </c>
      <c r="M5838" s="25" t="s">
        <v>171</v>
      </c>
      <c r="N5838" s="28" t="n">
        <v>550</v>
      </c>
      <c r="O5838" s="25" t="s">
        <v>54</v>
      </c>
      <c r="P5838" s="29" t="n">
        <v>42806</v>
      </c>
      <c r="Q5838" s="29" t="n">
        <v>42825</v>
      </c>
      <c r="R5838" s="28" t="n">
        <v>481</v>
      </c>
      <c r="S5838" s="28" t="n">
        <f aca="false">IF(O5838="Won",R5838,IF(O5838="Lost",0,N5838))</f>
        <v>481</v>
      </c>
      <c r="T5838" s="30" t="n">
        <f aca="false">IF(AND(P5838&lt;&gt;"",Q5838&lt;&gt;""),Q5838-P5838,"")</f>
        <v>19</v>
      </c>
      <c r="U5838" s="30" t="str">
        <f aca="false">IF(AND(O5838="Engaging",P5838&lt;&gt;""),'Leia-me'!$B$5-P5838,"")</f>
        <v/>
      </c>
      <c r="V5838" s="25" t="str">
        <f aca="false">IF(O5838&lt;&gt;"Engaging","",IF(U5838&lt;='Leia-me'!$B$6,"Saudável",IF(U5838&lt;='Leia-me'!$B$7,"Esfriando",IF(U5838&lt;='Leia-me'!$B$8,"Última chance","Zumbi"))))</f>
        <v/>
      </c>
      <c r="W5838" s="25" t="n">
        <f aca="false">IF(O5838="Won",1,IF(O5838="Lost",0,""))</f>
        <v>1</v>
      </c>
      <c r="Y5838" s="25" t="str">
        <f aca="false">IF(E5838="","Sim","")</f>
        <v/>
      </c>
    </row>
    <row r="5839" customFormat="false" ht="15" hidden="false" customHeight="false" outlineLevel="0" collapsed="false">
      <c r="A5839" s="25" t="s">
        <v>6102</v>
      </c>
      <c r="B5839" s="25" t="s">
        <v>102</v>
      </c>
      <c r="C5839" s="25" t="s">
        <v>103</v>
      </c>
      <c r="D5839" s="25" t="s">
        <v>108</v>
      </c>
      <c r="E5839" s="25" t="s">
        <v>419</v>
      </c>
      <c r="F5839" s="25" t="s">
        <v>146</v>
      </c>
      <c r="G5839" s="26" t="n">
        <v>2741.37</v>
      </c>
      <c r="H5839" s="27" t="n">
        <v>9226</v>
      </c>
      <c r="I5839" s="25" t="s">
        <v>147</v>
      </c>
      <c r="K5839" s="25" t="n">
        <v>1985</v>
      </c>
      <c r="L5839" s="25" t="s">
        <v>170</v>
      </c>
      <c r="M5839" s="25" t="s">
        <v>171</v>
      </c>
      <c r="N5839" s="28" t="n">
        <v>1096</v>
      </c>
      <c r="O5839" s="25" t="s">
        <v>54</v>
      </c>
      <c r="P5839" s="29" t="n">
        <v>42806</v>
      </c>
      <c r="Q5839" s="29" t="n">
        <v>42888</v>
      </c>
      <c r="R5839" s="28" t="n">
        <v>1101</v>
      </c>
      <c r="S5839" s="28" t="n">
        <f aca="false">IF(O5839="Won",R5839,IF(O5839="Lost",0,N5839))</f>
        <v>1101</v>
      </c>
      <c r="T5839" s="30" t="n">
        <f aca="false">IF(AND(P5839&lt;&gt;"",Q5839&lt;&gt;""),Q5839-P5839,"")</f>
        <v>82</v>
      </c>
      <c r="U5839" s="30" t="str">
        <f aca="false">IF(AND(O5839="Engaging",P5839&lt;&gt;""),'Leia-me'!$B$5-P5839,"")</f>
        <v/>
      </c>
      <c r="V5839" s="25" t="str">
        <f aca="false">IF(O5839&lt;&gt;"Engaging","",IF(U5839&lt;='Leia-me'!$B$6,"Saudável",IF(U5839&lt;='Leia-me'!$B$7,"Esfriando",IF(U5839&lt;='Leia-me'!$B$8,"Última chance","Zumbi"))))</f>
        <v/>
      </c>
      <c r="W5839" s="25" t="n">
        <f aca="false">IF(O5839="Won",1,IF(O5839="Lost",0,""))</f>
        <v>1</v>
      </c>
      <c r="Y5839" s="25" t="str">
        <f aca="false">IF(E5839="","Sim","")</f>
        <v/>
      </c>
    </row>
    <row r="5840" customFormat="false" ht="15" hidden="false" customHeight="false" outlineLevel="0" collapsed="false">
      <c r="A5840" s="25" t="s">
        <v>6103</v>
      </c>
      <c r="B5840" s="25" t="s">
        <v>102</v>
      </c>
      <c r="C5840" s="25" t="s">
        <v>103</v>
      </c>
      <c r="D5840" s="25" t="s">
        <v>108</v>
      </c>
      <c r="E5840" s="25" t="s">
        <v>622</v>
      </c>
      <c r="F5840" s="25" t="s">
        <v>211</v>
      </c>
      <c r="G5840" s="26" t="n">
        <v>167.89</v>
      </c>
      <c r="H5840" s="27" t="n">
        <v>493</v>
      </c>
      <c r="I5840" s="25" t="s">
        <v>623</v>
      </c>
      <c r="K5840" s="25" t="n">
        <v>2000</v>
      </c>
      <c r="L5840" s="25" t="s">
        <v>148</v>
      </c>
      <c r="M5840" s="25" t="s">
        <v>149</v>
      </c>
      <c r="N5840" s="28" t="n">
        <v>55</v>
      </c>
      <c r="O5840" s="25" t="s">
        <v>56</v>
      </c>
      <c r="P5840" s="29" t="n">
        <v>42807</v>
      </c>
      <c r="Q5840" s="33"/>
      <c r="R5840" s="34"/>
      <c r="S5840" s="28" t="n">
        <f aca="false">IF(O5840="Won",R5840,IF(O5840="Lost",0,N5840))</f>
        <v>55</v>
      </c>
      <c r="T5840" s="30" t="str">
        <f aca="false">IF(AND(P5840&lt;&gt;"",Q5840&lt;&gt;""),Q5840-P5840,"")</f>
        <v/>
      </c>
      <c r="U5840" s="30" t="n">
        <f aca="false">IF(AND(O5840="Engaging",P5840&lt;&gt;""),'Leia-me'!$B$5-P5840,"")</f>
        <v>293</v>
      </c>
      <c r="V5840" s="25" t="str">
        <f aca="false">IF(O5840&lt;&gt;"Engaging","",IF(U5840&lt;='Leia-me'!$B$6,"Saudável",IF(U5840&lt;='Leia-me'!$B$7,"Esfriando",IF(U5840&lt;='Leia-me'!$B$8,"Última chance","Zumbi"))))</f>
        <v>Zumbi</v>
      </c>
      <c r="W5840" s="25" t="str">
        <f aca="false">IF(O5840="Won",1,IF(O5840="Lost",0,""))</f>
        <v/>
      </c>
      <c r="Y5840" s="25" t="str">
        <f aca="false">IF(E5840="","Sim","")</f>
        <v/>
      </c>
    </row>
    <row r="5841" customFormat="false" ht="15" hidden="false" customHeight="false" outlineLevel="0" collapsed="false">
      <c r="A5841" s="25" t="s">
        <v>6104</v>
      </c>
      <c r="B5841" s="25" t="s">
        <v>102</v>
      </c>
      <c r="C5841" s="25" t="s">
        <v>103</v>
      </c>
      <c r="D5841" s="25" t="s">
        <v>108</v>
      </c>
      <c r="E5841" s="25" t="s">
        <v>199</v>
      </c>
      <c r="F5841" s="25" t="s">
        <v>177</v>
      </c>
      <c r="G5841" s="26" t="n">
        <v>52.5</v>
      </c>
      <c r="H5841" s="27" t="n">
        <v>165</v>
      </c>
      <c r="I5841" s="25" t="s">
        <v>147</v>
      </c>
      <c r="K5841" s="25" t="n">
        <v>2008</v>
      </c>
      <c r="L5841" s="25" t="s">
        <v>160</v>
      </c>
      <c r="M5841" s="25" t="s">
        <v>149</v>
      </c>
      <c r="N5841" s="28" t="n">
        <v>3393</v>
      </c>
      <c r="O5841" s="25" t="s">
        <v>54</v>
      </c>
      <c r="P5841" s="29" t="n">
        <v>42808</v>
      </c>
      <c r="Q5841" s="29" t="n">
        <v>42814</v>
      </c>
      <c r="R5841" s="28" t="n">
        <v>3386</v>
      </c>
      <c r="S5841" s="28" t="n">
        <f aca="false">IF(O5841="Won",R5841,IF(O5841="Lost",0,N5841))</f>
        <v>3386</v>
      </c>
      <c r="T5841" s="30" t="n">
        <f aca="false">IF(AND(P5841&lt;&gt;"",Q5841&lt;&gt;""),Q5841-P5841,"")</f>
        <v>6</v>
      </c>
      <c r="U5841" s="30" t="str">
        <f aca="false">IF(AND(O5841="Engaging",P5841&lt;&gt;""),'Leia-me'!$B$5-P5841,"")</f>
        <v/>
      </c>
      <c r="V5841" s="25" t="str">
        <f aca="false">IF(O5841&lt;&gt;"Engaging","",IF(U5841&lt;='Leia-me'!$B$6,"Saudável",IF(U5841&lt;='Leia-me'!$B$7,"Esfriando",IF(U5841&lt;='Leia-me'!$B$8,"Última chance","Zumbi"))))</f>
        <v/>
      </c>
      <c r="W5841" s="25" t="n">
        <f aca="false">IF(O5841="Won",1,IF(O5841="Lost",0,""))</f>
        <v>1</v>
      </c>
      <c r="Y5841" s="25" t="str">
        <f aca="false">IF(E5841="","Sim","")</f>
        <v/>
      </c>
    </row>
    <row r="5842" customFormat="false" ht="15" hidden="false" customHeight="false" outlineLevel="0" collapsed="false">
      <c r="A5842" s="25" t="s">
        <v>6105</v>
      </c>
      <c r="B5842" s="25" t="s">
        <v>102</v>
      </c>
      <c r="C5842" s="25" t="s">
        <v>103</v>
      </c>
      <c r="D5842" s="25" t="s">
        <v>108</v>
      </c>
      <c r="E5842" s="25" t="s">
        <v>1789</v>
      </c>
      <c r="F5842" s="25" t="s">
        <v>211</v>
      </c>
      <c r="G5842" s="26" t="n">
        <v>497.11</v>
      </c>
      <c r="H5842" s="27" t="n">
        <v>1588</v>
      </c>
      <c r="I5842" s="25" t="s">
        <v>147</v>
      </c>
      <c r="K5842" s="25" t="n">
        <v>2009</v>
      </c>
      <c r="L5842" s="25" t="s">
        <v>186</v>
      </c>
      <c r="M5842" s="25" t="s">
        <v>171</v>
      </c>
      <c r="N5842" s="28" t="n">
        <v>550</v>
      </c>
      <c r="O5842" s="25" t="s">
        <v>56</v>
      </c>
      <c r="P5842" s="29" t="n">
        <v>42809</v>
      </c>
      <c r="Q5842" s="33"/>
      <c r="R5842" s="34"/>
      <c r="S5842" s="28" t="n">
        <f aca="false">IF(O5842="Won",R5842,IF(O5842="Lost",0,N5842))</f>
        <v>550</v>
      </c>
      <c r="T5842" s="30" t="str">
        <f aca="false">IF(AND(P5842&lt;&gt;"",Q5842&lt;&gt;""),Q5842-P5842,"")</f>
        <v/>
      </c>
      <c r="U5842" s="30" t="n">
        <f aca="false">IF(AND(O5842="Engaging",P5842&lt;&gt;""),'Leia-me'!$B$5-P5842,"")</f>
        <v>291</v>
      </c>
      <c r="V5842" s="25" t="str">
        <f aca="false">IF(O5842&lt;&gt;"Engaging","",IF(U5842&lt;='Leia-me'!$B$6,"Saudável",IF(U5842&lt;='Leia-me'!$B$7,"Esfriando",IF(U5842&lt;='Leia-me'!$B$8,"Última chance","Zumbi"))))</f>
        <v>Zumbi</v>
      </c>
      <c r="W5842" s="25" t="str">
        <f aca="false">IF(O5842="Won",1,IF(O5842="Lost",0,""))</f>
        <v/>
      </c>
      <c r="Y5842" s="25" t="str">
        <f aca="false">IF(E5842="","Sim","")</f>
        <v/>
      </c>
    </row>
    <row r="5843" customFormat="false" ht="15" hidden="false" customHeight="false" outlineLevel="0" collapsed="false">
      <c r="A5843" s="25" t="s">
        <v>6106</v>
      </c>
      <c r="B5843" s="25" t="s">
        <v>102</v>
      </c>
      <c r="C5843" s="25" t="s">
        <v>103</v>
      </c>
      <c r="D5843" s="25" t="s">
        <v>108</v>
      </c>
      <c r="E5843" s="25" t="s">
        <v>3075</v>
      </c>
      <c r="F5843" s="25" t="s">
        <v>165</v>
      </c>
      <c r="G5843" s="26" t="n">
        <v>4269.9</v>
      </c>
      <c r="H5843" s="27" t="n">
        <v>6472</v>
      </c>
      <c r="I5843" s="25" t="s">
        <v>147</v>
      </c>
      <c r="J5843" s="25" t="s">
        <v>1347</v>
      </c>
      <c r="K5843" s="25" t="n">
        <v>1993</v>
      </c>
      <c r="L5843" s="25" t="s">
        <v>2445</v>
      </c>
      <c r="M5843" s="25" t="s">
        <v>2446</v>
      </c>
      <c r="N5843" s="28" t="n">
        <v>26768</v>
      </c>
      <c r="O5843" s="25" t="s">
        <v>55</v>
      </c>
      <c r="P5843" s="29" t="n">
        <v>42809</v>
      </c>
      <c r="Q5843" s="29" t="n">
        <v>42874</v>
      </c>
      <c r="R5843" s="28" t="n">
        <v>0</v>
      </c>
      <c r="S5843" s="28" t="n">
        <f aca="false">IF(O5843="Won",R5843,IF(O5843="Lost",0,N5843))</f>
        <v>0</v>
      </c>
      <c r="T5843" s="30" t="n">
        <f aca="false">IF(AND(P5843&lt;&gt;"",Q5843&lt;&gt;""),Q5843-P5843,"")</f>
        <v>65</v>
      </c>
      <c r="U5843" s="30" t="str">
        <f aca="false">IF(AND(O5843="Engaging",P5843&lt;&gt;""),'Leia-me'!$B$5-P5843,"")</f>
        <v/>
      </c>
      <c r="V5843" s="25" t="str">
        <f aca="false">IF(O5843&lt;&gt;"Engaging","",IF(U5843&lt;='Leia-me'!$B$6,"Saudável",IF(U5843&lt;='Leia-me'!$B$7,"Esfriando",IF(U5843&lt;='Leia-me'!$B$8,"Última chance","Zumbi"))))</f>
        <v/>
      </c>
      <c r="W5843" s="25" t="n">
        <f aca="false">IF(O5843="Won",1,IF(O5843="Lost",0,""))</f>
        <v>0</v>
      </c>
      <c r="Y5843" s="25" t="str">
        <f aca="false">IF(E5843="","Sim","")</f>
        <v/>
      </c>
    </row>
    <row r="5844" customFormat="false" ht="15" hidden="false" customHeight="false" outlineLevel="0" collapsed="false">
      <c r="A5844" s="25" t="s">
        <v>6107</v>
      </c>
      <c r="B5844" s="25" t="s">
        <v>102</v>
      </c>
      <c r="C5844" s="25" t="s">
        <v>103</v>
      </c>
      <c r="D5844" s="25" t="s">
        <v>108</v>
      </c>
      <c r="E5844" s="25" t="s">
        <v>2484</v>
      </c>
      <c r="F5844" s="25" t="s">
        <v>155</v>
      </c>
      <c r="G5844" s="26" t="n">
        <v>1825.82</v>
      </c>
      <c r="H5844" s="27" t="n">
        <v>5595</v>
      </c>
      <c r="I5844" s="25" t="s">
        <v>147</v>
      </c>
      <c r="J5844" s="25" t="s">
        <v>156</v>
      </c>
      <c r="K5844" s="25" t="n">
        <v>1995</v>
      </c>
      <c r="L5844" s="25" t="s">
        <v>148</v>
      </c>
      <c r="M5844" s="25" t="s">
        <v>149</v>
      </c>
      <c r="N5844" s="28" t="n">
        <v>55</v>
      </c>
      <c r="O5844" s="25" t="s">
        <v>54</v>
      </c>
      <c r="P5844" s="29" t="n">
        <v>42811</v>
      </c>
      <c r="Q5844" s="29" t="n">
        <v>42911</v>
      </c>
      <c r="R5844" s="28" t="n">
        <v>63</v>
      </c>
      <c r="S5844" s="28" t="n">
        <f aca="false">IF(O5844="Won",R5844,IF(O5844="Lost",0,N5844))</f>
        <v>63</v>
      </c>
      <c r="T5844" s="30" t="n">
        <f aca="false">IF(AND(P5844&lt;&gt;"",Q5844&lt;&gt;""),Q5844-P5844,"")</f>
        <v>100</v>
      </c>
      <c r="U5844" s="30" t="str">
        <f aca="false">IF(AND(O5844="Engaging",P5844&lt;&gt;""),'Leia-me'!$B$5-P5844,"")</f>
        <v/>
      </c>
      <c r="V5844" s="25" t="str">
        <f aca="false">IF(O5844&lt;&gt;"Engaging","",IF(U5844&lt;='Leia-me'!$B$6,"Saudável",IF(U5844&lt;='Leia-me'!$B$7,"Esfriando",IF(U5844&lt;='Leia-me'!$B$8,"Última chance","Zumbi"))))</f>
        <v/>
      </c>
      <c r="W5844" s="25" t="n">
        <f aca="false">IF(O5844="Won",1,IF(O5844="Lost",0,""))</f>
        <v>1</v>
      </c>
      <c r="Y5844" s="25" t="str">
        <f aca="false">IF(E5844="","Sim","")</f>
        <v/>
      </c>
    </row>
    <row r="5845" customFormat="false" ht="15" hidden="false" customHeight="false" outlineLevel="0" collapsed="false">
      <c r="A5845" s="25" t="s">
        <v>6108</v>
      </c>
      <c r="B5845" s="25" t="s">
        <v>102</v>
      </c>
      <c r="C5845" s="25" t="s">
        <v>103</v>
      </c>
      <c r="D5845" s="25" t="s">
        <v>108</v>
      </c>
      <c r="E5845" s="25" t="s">
        <v>444</v>
      </c>
      <c r="F5845" s="25" t="s">
        <v>192</v>
      </c>
      <c r="G5845" s="26" t="n">
        <v>6354.87</v>
      </c>
      <c r="H5845" s="27" t="n">
        <v>16780</v>
      </c>
      <c r="I5845" s="25" t="s">
        <v>147</v>
      </c>
      <c r="J5845" s="25" t="s">
        <v>445</v>
      </c>
      <c r="K5845" s="25" t="n">
        <v>1996</v>
      </c>
      <c r="L5845" s="25" t="s">
        <v>148</v>
      </c>
      <c r="M5845" s="25" t="s">
        <v>149</v>
      </c>
      <c r="N5845" s="28" t="n">
        <v>55</v>
      </c>
      <c r="O5845" s="25" t="s">
        <v>55</v>
      </c>
      <c r="P5845" s="29" t="n">
        <v>42812</v>
      </c>
      <c r="Q5845" s="29" t="n">
        <v>42882</v>
      </c>
      <c r="R5845" s="28" t="n">
        <v>0</v>
      </c>
      <c r="S5845" s="28" t="n">
        <f aca="false">IF(O5845="Won",R5845,IF(O5845="Lost",0,N5845))</f>
        <v>0</v>
      </c>
      <c r="T5845" s="30" t="n">
        <f aca="false">IF(AND(P5845&lt;&gt;"",Q5845&lt;&gt;""),Q5845-P5845,"")</f>
        <v>70</v>
      </c>
      <c r="U5845" s="30" t="str">
        <f aca="false">IF(AND(O5845="Engaging",P5845&lt;&gt;""),'Leia-me'!$B$5-P5845,"")</f>
        <v/>
      </c>
      <c r="V5845" s="25" t="str">
        <f aca="false">IF(O5845&lt;&gt;"Engaging","",IF(U5845&lt;='Leia-me'!$B$6,"Saudável",IF(U5845&lt;='Leia-me'!$B$7,"Esfriando",IF(U5845&lt;='Leia-me'!$B$8,"Última chance","Zumbi"))))</f>
        <v/>
      </c>
      <c r="W5845" s="25" t="n">
        <f aca="false">IF(O5845="Won",1,IF(O5845="Lost",0,""))</f>
        <v>0</v>
      </c>
      <c r="Y5845" s="25" t="str">
        <f aca="false">IF(E5845="","Sim","")</f>
        <v/>
      </c>
    </row>
    <row r="5846" customFormat="false" ht="15" hidden="false" customHeight="false" outlineLevel="0" collapsed="false">
      <c r="A5846" s="25" t="s">
        <v>6109</v>
      </c>
      <c r="B5846" s="25" t="s">
        <v>102</v>
      </c>
      <c r="C5846" s="25" t="s">
        <v>103</v>
      </c>
      <c r="D5846" s="25" t="s">
        <v>108</v>
      </c>
      <c r="E5846" s="25" t="s">
        <v>433</v>
      </c>
      <c r="F5846" s="25" t="s">
        <v>211</v>
      </c>
      <c r="G5846" s="26" t="n">
        <v>2214.94</v>
      </c>
      <c r="H5846" s="27" t="n">
        <v>5374</v>
      </c>
      <c r="I5846" s="25" t="s">
        <v>147</v>
      </c>
      <c r="K5846" s="25" t="n">
        <v>1996</v>
      </c>
      <c r="L5846" s="25" t="s">
        <v>2445</v>
      </c>
      <c r="M5846" s="25" t="s">
        <v>2446</v>
      </c>
      <c r="N5846" s="28" t="n">
        <v>26768</v>
      </c>
      <c r="O5846" s="25" t="s">
        <v>55</v>
      </c>
      <c r="P5846" s="29" t="n">
        <v>42814</v>
      </c>
      <c r="Q5846" s="29" t="n">
        <v>42882</v>
      </c>
      <c r="R5846" s="28" t="n">
        <v>0</v>
      </c>
      <c r="S5846" s="28" t="n">
        <f aca="false">IF(O5846="Won",R5846,IF(O5846="Lost",0,N5846))</f>
        <v>0</v>
      </c>
      <c r="T5846" s="30" t="n">
        <f aca="false">IF(AND(P5846&lt;&gt;"",Q5846&lt;&gt;""),Q5846-P5846,"")</f>
        <v>68</v>
      </c>
      <c r="U5846" s="30" t="str">
        <f aca="false">IF(AND(O5846="Engaging",P5846&lt;&gt;""),'Leia-me'!$B$5-P5846,"")</f>
        <v/>
      </c>
      <c r="V5846" s="25" t="str">
        <f aca="false">IF(O5846&lt;&gt;"Engaging","",IF(U5846&lt;='Leia-me'!$B$6,"Saudável",IF(U5846&lt;='Leia-me'!$B$7,"Esfriando",IF(U5846&lt;='Leia-me'!$B$8,"Última chance","Zumbi"))))</f>
        <v/>
      </c>
      <c r="W5846" s="25" t="n">
        <f aca="false">IF(O5846="Won",1,IF(O5846="Lost",0,""))</f>
        <v>0</v>
      </c>
      <c r="Y5846" s="25" t="str">
        <f aca="false">IF(E5846="","Sim","")</f>
        <v/>
      </c>
    </row>
    <row r="5847" customFormat="false" ht="15" hidden="false" customHeight="false" outlineLevel="0" collapsed="false">
      <c r="A5847" s="25" t="s">
        <v>6110</v>
      </c>
      <c r="B5847" s="25" t="s">
        <v>102</v>
      </c>
      <c r="C5847" s="25" t="s">
        <v>103</v>
      </c>
      <c r="D5847" s="25" t="s">
        <v>108</v>
      </c>
      <c r="E5847" s="25" t="s">
        <v>158</v>
      </c>
      <c r="F5847" s="25" t="s">
        <v>159</v>
      </c>
      <c r="G5847" s="26" t="n">
        <v>291.27</v>
      </c>
      <c r="H5847" s="27" t="n">
        <v>586</v>
      </c>
      <c r="I5847" s="25" t="s">
        <v>147</v>
      </c>
      <c r="K5847" s="25" t="n">
        <v>1997</v>
      </c>
      <c r="L5847" s="25" t="s">
        <v>148</v>
      </c>
      <c r="M5847" s="25" t="s">
        <v>149</v>
      </c>
      <c r="N5847" s="28" t="n">
        <v>55</v>
      </c>
      <c r="O5847" s="25" t="s">
        <v>56</v>
      </c>
      <c r="P5847" s="29" t="n">
        <v>42816</v>
      </c>
      <c r="Q5847" s="33"/>
      <c r="R5847" s="34"/>
      <c r="S5847" s="28" t="n">
        <f aca="false">IF(O5847="Won",R5847,IF(O5847="Lost",0,N5847))</f>
        <v>55</v>
      </c>
      <c r="T5847" s="30" t="str">
        <f aca="false">IF(AND(P5847&lt;&gt;"",Q5847&lt;&gt;""),Q5847-P5847,"")</f>
        <v/>
      </c>
      <c r="U5847" s="30" t="n">
        <f aca="false">IF(AND(O5847="Engaging",P5847&lt;&gt;""),'Leia-me'!$B$5-P5847,"")</f>
        <v>284</v>
      </c>
      <c r="V5847" s="25" t="str">
        <f aca="false">IF(O5847&lt;&gt;"Engaging","",IF(U5847&lt;='Leia-me'!$B$6,"Saudável",IF(U5847&lt;='Leia-me'!$B$7,"Esfriando",IF(U5847&lt;='Leia-me'!$B$8,"Última chance","Zumbi"))))</f>
        <v>Zumbi</v>
      </c>
      <c r="W5847" s="25" t="str">
        <f aca="false">IF(O5847="Won",1,IF(O5847="Lost",0,""))</f>
        <v/>
      </c>
      <c r="Y5847" s="25" t="str">
        <f aca="false">IF(E5847="","Sim","")</f>
        <v/>
      </c>
    </row>
    <row r="5848" customFormat="false" ht="15" hidden="false" customHeight="false" outlineLevel="0" collapsed="false">
      <c r="A5848" s="25" t="s">
        <v>6111</v>
      </c>
      <c r="B5848" s="25" t="s">
        <v>102</v>
      </c>
      <c r="C5848" s="25" t="s">
        <v>103</v>
      </c>
      <c r="D5848" s="25" t="s">
        <v>108</v>
      </c>
      <c r="E5848" s="25" t="s">
        <v>665</v>
      </c>
      <c r="F5848" s="25" t="s">
        <v>211</v>
      </c>
      <c r="G5848" s="26" t="n">
        <v>4968.91</v>
      </c>
      <c r="H5848" s="27" t="n">
        <v>7523</v>
      </c>
      <c r="I5848" s="25" t="s">
        <v>147</v>
      </c>
      <c r="K5848" s="25" t="n">
        <v>1990</v>
      </c>
      <c r="L5848" s="25" t="s">
        <v>148</v>
      </c>
      <c r="M5848" s="25" t="s">
        <v>149</v>
      </c>
      <c r="N5848" s="28" t="n">
        <v>55</v>
      </c>
      <c r="O5848" s="25" t="s">
        <v>55</v>
      </c>
      <c r="P5848" s="29" t="n">
        <v>42819</v>
      </c>
      <c r="Q5848" s="29" t="n">
        <v>42880</v>
      </c>
      <c r="R5848" s="28" t="n">
        <v>0</v>
      </c>
      <c r="S5848" s="28" t="n">
        <f aca="false">IF(O5848="Won",R5848,IF(O5848="Lost",0,N5848))</f>
        <v>0</v>
      </c>
      <c r="T5848" s="30" t="n">
        <f aca="false">IF(AND(P5848&lt;&gt;"",Q5848&lt;&gt;""),Q5848-P5848,"")</f>
        <v>61</v>
      </c>
      <c r="U5848" s="30" t="str">
        <f aca="false">IF(AND(O5848="Engaging",P5848&lt;&gt;""),'Leia-me'!$B$5-P5848,"")</f>
        <v/>
      </c>
      <c r="V5848" s="25" t="str">
        <f aca="false">IF(O5848&lt;&gt;"Engaging","",IF(U5848&lt;='Leia-me'!$B$6,"Saudável",IF(U5848&lt;='Leia-me'!$B$7,"Esfriando",IF(U5848&lt;='Leia-me'!$B$8,"Última chance","Zumbi"))))</f>
        <v/>
      </c>
      <c r="W5848" s="25" t="n">
        <f aca="false">IF(O5848="Won",1,IF(O5848="Lost",0,""))</f>
        <v>0</v>
      </c>
      <c r="Y5848" s="25" t="str">
        <f aca="false">IF(E5848="","Sim","")</f>
        <v/>
      </c>
    </row>
    <row r="5849" customFormat="false" ht="15" hidden="false" customHeight="false" outlineLevel="0" collapsed="false">
      <c r="A5849" s="25" t="s">
        <v>6112</v>
      </c>
      <c r="B5849" s="25" t="s">
        <v>102</v>
      </c>
      <c r="C5849" s="25" t="s">
        <v>103</v>
      </c>
      <c r="D5849" s="25" t="s">
        <v>108</v>
      </c>
      <c r="E5849" s="25" t="s">
        <v>868</v>
      </c>
      <c r="F5849" s="25" t="s">
        <v>168</v>
      </c>
      <c r="G5849" s="26" t="n">
        <v>2952.73</v>
      </c>
      <c r="H5849" s="27" t="n">
        <v>5107</v>
      </c>
      <c r="I5849" s="25" t="s">
        <v>147</v>
      </c>
      <c r="K5849" s="25" t="n">
        <v>2000</v>
      </c>
      <c r="L5849" s="25" t="s">
        <v>2445</v>
      </c>
      <c r="M5849" s="25" t="s">
        <v>2446</v>
      </c>
      <c r="N5849" s="28" t="n">
        <v>26768</v>
      </c>
      <c r="O5849" s="25" t="s">
        <v>55</v>
      </c>
      <c r="P5849" s="29" t="n">
        <v>42824</v>
      </c>
      <c r="Q5849" s="29" t="n">
        <v>42829</v>
      </c>
      <c r="R5849" s="28" t="n">
        <v>0</v>
      </c>
      <c r="S5849" s="28" t="n">
        <f aca="false">IF(O5849="Won",R5849,IF(O5849="Lost",0,N5849))</f>
        <v>0</v>
      </c>
      <c r="T5849" s="30" t="n">
        <f aca="false">IF(AND(P5849&lt;&gt;"",Q5849&lt;&gt;""),Q5849-P5849,"")</f>
        <v>5</v>
      </c>
      <c r="U5849" s="30" t="str">
        <f aca="false">IF(AND(O5849="Engaging",P5849&lt;&gt;""),'Leia-me'!$B$5-P5849,"")</f>
        <v/>
      </c>
      <c r="V5849" s="25" t="str">
        <f aca="false">IF(O5849&lt;&gt;"Engaging","",IF(U5849&lt;='Leia-me'!$B$6,"Saudável",IF(U5849&lt;='Leia-me'!$B$7,"Esfriando",IF(U5849&lt;='Leia-me'!$B$8,"Última chance","Zumbi"))))</f>
        <v/>
      </c>
      <c r="W5849" s="25" t="n">
        <f aca="false">IF(O5849="Won",1,IF(O5849="Lost",0,""))</f>
        <v>0</v>
      </c>
      <c r="Y5849" s="25" t="str">
        <f aca="false">IF(E5849="","Sim","")</f>
        <v/>
      </c>
    </row>
    <row r="5850" customFormat="false" ht="15" hidden="false" customHeight="false" outlineLevel="0" collapsed="false">
      <c r="A5850" s="25" t="s">
        <v>6113</v>
      </c>
      <c r="B5850" s="25" t="s">
        <v>102</v>
      </c>
      <c r="C5850" s="25" t="s">
        <v>103</v>
      </c>
      <c r="D5850" s="25" t="s">
        <v>108</v>
      </c>
      <c r="E5850" s="25" t="s">
        <v>169</v>
      </c>
      <c r="F5850" s="25" t="s">
        <v>168</v>
      </c>
      <c r="G5850" s="26" t="n">
        <v>2403.58</v>
      </c>
      <c r="H5850" s="27" t="n">
        <v>8801</v>
      </c>
      <c r="I5850" s="25" t="s">
        <v>147</v>
      </c>
      <c r="K5850" s="25" t="n">
        <v>1986</v>
      </c>
      <c r="L5850" s="25" t="s">
        <v>148</v>
      </c>
      <c r="M5850" s="25" t="s">
        <v>149</v>
      </c>
      <c r="N5850" s="28" t="n">
        <v>55</v>
      </c>
      <c r="O5850" s="25" t="s">
        <v>56</v>
      </c>
      <c r="P5850" s="29" t="n">
        <v>42825</v>
      </c>
      <c r="Q5850" s="33"/>
      <c r="R5850" s="34"/>
      <c r="S5850" s="28" t="n">
        <f aca="false">IF(O5850="Won",R5850,IF(O5850="Lost",0,N5850))</f>
        <v>55</v>
      </c>
      <c r="T5850" s="30" t="str">
        <f aca="false">IF(AND(P5850&lt;&gt;"",Q5850&lt;&gt;""),Q5850-P5850,"")</f>
        <v/>
      </c>
      <c r="U5850" s="30" t="n">
        <f aca="false">IF(AND(O5850="Engaging",P5850&lt;&gt;""),'Leia-me'!$B$5-P5850,"")</f>
        <v>275</v>
      </c>
      <c r="V5850" s="25" t="str">
        <f aca="false">IF(O5850&lt;&gt;"Engaging","",IF(U5850&lt;='Leia-me'!$B$6,"Saudável",IF(U5850&lt;='Leia-me'!$B$7,"Esfriando",IF(U5850&lt;='Leia-me'!$B$8,"Última chance","Zumbi"))))</f>
        <v>Zumbi</v>
      </c>
      <c r="W5850" s="25" t="str">
        <f aca="false">IF(O5850="Won",1,IF(O5850="Lost",0,""))</f>
        <v/>
      </c>
      <c r="Y5850" s="25" t="str">
        <f aca="false">IF(E5850="","Sim","")</f>
        <v/>
      </c>
    </row>
    <row r="5851" customFormat="false" ht="15" hidden="false" customHeight="false" outlineLevel="0" collapsed="false">
      <c r="A5851" s="25" t="s">
        <v>6114</v>
      </c>
      <c r="B5851" s="25" t="s">
        <v>102</v>
      </c>
      <c r="C5851" s="25" t="s">
        <v>103</v>
      </c>
      <c r="D5851" s="25" t="s">
        <v>108</v>
      </c>
      <c r="E5851" s="25" t="s">
        <v>2863</v>
      </c>
      <c r="F5851" s="25" t="s">
        <v>211</v>
      </c>
      <c r="G5851" s="26" t="n">
        <v>2437.85</v>
      </c>
      <c r="H5851" s="27" t="n">
        <v>4874</v>
      </c>
      <c r="I5851" s="25" t="s">
        <v>147</v>
      </c>
      <c r="K5851" s="25" t="n">
        <v>2001</v>
      </c>
      <c r="L5851" s="25" t="s">
        <v>186</v>
      </c>
      <c r="M5851" s="25" t="s">
        <v>171</v>
      </c>
      <c r="N5851" s="28" t="n">
        <v>550</v>
      </c>
      <c r="O5851" s="25" t="s">
        <v>54</v>
      </c>
      <c r="P5851" s="29" t="n">
        <v>42826</v>
      </c>
      <c r="Q5851" s="29" t="n">
        <v>42908</v>
      </c>
      <c r="R5851" s="28" t="n">
        <v>452</v>
      </c>
      <c r="S5851" s="28" t="n">
        <f aca="false">IF(O5851="Won",R5851,IF(O5851="Lost",0,N5851))</f>
        <v>452</v>
      </c>
      <c r="T5851" s="30" t="n">
        <f aca="false">IF(AND(P5851&lt;&gt;"",Q5851&lt;&gt;""),Q5851-P5851,"")</f>
        <v>82</v>
      </c>
      <c r="U5851" s="30" t="str">
        <f aca="false">IF(AND(O5851="Engaging",P5851&lt;&gt;""),'Leia-me'!$B$5-P5851,"")</f>
        <v/>
      </c>
      <c r="V5851" s="25" t="str">
        <f aca="false">IF(O5851&lt;&gt;"Engaging","",IF(U5851&lt;='Leia-me'!$B$6,"Saudável",IF(U5851&lt;='Leia-me'!$B$7,"Esfriando",IF(U5851&lt;='Leia-me'!$B$8,"Última chance","Zumbi"))))</f>
        <v/>
      </c>
      <c r="W5851" s="25" t="n">
        <f aca="false">IF(O5851="Won",1,IF(O5851="Lost",0,""))</f>
        <v>1</v>
      </c>
      <c r="Y5851" s="25" t="str">
        <f aca="false">IF(E5851="","Sim","")</f>
        <v/>
      </c>
    </row>
    <row r="5852" customFormat="false" ht="15" hidden="false" customHeight="false" outlineLevel="0" collapsed="false">
      <c r="A5852" s="25" t="s">
        <v>6115</v>
      </c>
      <c r="B5852" s="25" t="s">
        <v>102</v>
      </c>
      <c r="C5852" s="25" t="s">
        <v>103</v>
      </c>
      <c r="D5852" s="25" t="s">
        <v>108</v>
      </c>
      <c r="E5852" s="25" t="s">
        <v>665</v>
      </c>
      <c r="F5852" s="25" t="s">
        <v>211</v>
      </c>
      <c r="G5852" s="26" t="n">
        <v>4968.91</v>
      </c>
      <c r="H5852" s="27" t="n">
        <v>7523</v>
      </c>
      <c r="I5852" s="25" t="s">
        <v>147</v>
      </c>
      <c r="K5852" s="25" t="n">
        <v>1990</v>
      </c>
      <c r="L5852" s="25" t="s">
        <v>170</v>
      </c>
      <c r="M5852" s="25" t="s">
        <v>171</v>
      </c>
      <c r="N5852" s="28" t="n">
        <v>1096</v>
      </c>
      <c r="O5852" s="25" t="s">
        <v>54</v>
      </c>
      <c r="P5852" s="29" t="n">
        <v>42827</v>
      </c>
      <c r="Q5852" s="29" t="n">
        <v>42833</v>
      </c>
      <c r="R5852" s="28" t="n">
        <v>976</v>
      </c>
      <c r="S5852" s="28" t="n">
        <f aca="false">IF(O5852="Won",R5852,IF(O5852="Lost",0,N5852))</f>
        <v>976</v>
      </c>
      <c r="T5852" s="30" t="n">
        <f aca="false">IF(AND(P5852&lt;&gt;"",Q5852&lt;&gt;""),Q5852-P5852,"")</f>
        <v>6</v>
      </c>
      <c r="U5852" s="30" t="str">
        <f aca="false">IF(AND(O5852="Engaging",P5852&lt;&gt;""),'Leia-me'!$B$5-P5852,"")</f>
        <v/>
      </c>
      <c r="V5852" s="25" t="str">
        <f aca="false">IF(O5852&lt;&gt;"Engaging","",IF(U5852&lt;='Leia-me'!$B$6,"Saudável",IF(U5852&lt;='Leia-me'!$B$7,"Esfriando",IF(U5852&lt;='Leia-me'!$B$8,"Última chance","Zumbi"))))</f>
        <v/>
      </c>
      <c r="W5852" s="25" t="n">
        <f aca="false">IF(O5852="Won",1,IF(O5852="Lost",0,""))</f>
        <v>1</v>
      </c>
      <c r="Y5852" s="25" t="str">
        <f aca="false">IF(E5852="","Sim","")</f>
        <v/>
      </c>
    </row>
    <row r="5853" customFormat="false" ht="15" hidden="false" customHeight="false" outlineLevel="0" collapsed="false">
      <c r="A5853" s="25" t="s">
        <v>6116</v>
      </c>
      <c r="B5853" s="25" t="s">
        <v>102</v>
      </c>
      <c r="C5853" s="25" t="s">
        <v>103</v>
      </c>
      <c r="D5853" s="25" t="s">
        <v>108</v>
      </c>
      <c r="G5853" s="31"/>
      <c r="H5853" s="32"/>
      <c r="L5853" s="25" t="s">
        <v>1834</v>
      </c>
      <c r="M5853" s="25" t="s">
        <v>171</v>
      </c>
      <c r="N5853" s="28" t="n">
        <v>4821</v>
      </c>
      <c r="O5853" s="25" t="s">
        <v>56</v>
      </c>
      <c r="P5853" s="29" t="n">
        <v>42828</v>
      </c>
      <c r="Q5853" s="33"/>
      <c r="R5853" s="34"/>
      <c r="S5853" s="28" t="n">
        <f aca="false">IF(O5853="Won",R5853,IF(O5853="Lost",0,N5853))</f>
        <v>4821</v>
      </c>
      <c r="T5853" s="30" t="str">
        <f aca="false">IF(AND(P5853&lt;&gt;"",Q5853&lt;&gt;""),Q5853-P5853,"")</f>
        <v/>
      </c>
      <c r="U5853" s="30" t="n">
        <f aca="false">IF(AND(O5853="Engaging",P5853&lt;&gt;""),'Leia-me'!$B$5-P5853,"")</f>
        <v>272</v>
      </c>
      <c r="V5853" s="25" t="str">
        <f aca="false">IF(O5853&lt;&gt;"Engaging","",IF(U5853&lt;='Leia-me'!$B$6,"Saudável",IF(U5853&lt;='Leia-me'!$B$7,"Esfriando",IF(U5853&lt;='Leia-me'!$B$8,"Última chance","Zumbi"))))</f>
        <v>Zumbi</v>
      </c>
      <c r="W5853" s="25" t="str">
        <f aca="false">IF(O5853="Won",1,IF(O5853="Lost",0,""))</f>
        <v/>
      </c>
      <c r="X5853" s="25" t="s">
        <v>1835</v>
      </c>
      <c r="Y5853" s="25" t="str">
        <f aca="false">IF(E5853="","Sim","")</f>
        <v>Sim</v>
      </c>
    </row>
    <row r="5854" customFormat="false" ht="15" hidden="false" customHeight="false" outlineLevel="0" collapsed="false">
      <c r="A5854" s="25" t="s">
        <v>6117</v>
      </c>
      <c r="B5854" s="25" t="s">
        <v>102</v>
      </c>
      <c r="C5854" s="25" t="s">
        <v>103</v>
      </c>
      <c r="D5854" s="25" t="s">
        <v>108</v>
      </c>
      <c r="E5854" s="25" t="s">
        <v>636</v>
      </c>
      <c r="F5854" s="25" t="s">
        <v>267</v>
      </c>
      <c r="G5854" s="26" t="n">
        <v>405.59</v>
      </c>
      <c r="H5854" s="27" t="n">
        <v>1179</v>
      </c>
      <c r="I5854" s="25" t="s">
        <v>637</v>
      </c>
      <c r="J5854" s="25" t="s">
        <v>266</v>
      </c>
      <c r="K5854" s="25" t="n">
        <v>1987</v>
      </c>
      <c r="L5854" s="25" t="s">
        <v>148</v>
      </c>
      <c r="M5854" s="25" t="s">
        <v>149</v>
      </c>
      <c r="N5854" s="28" t="n">
        <v>55</v>
      </c>
      <c r="O5854" s="25" t="s">
        <v>54</v>
      </c>
      <c r="P5854" s="29" t="n">
        <v>42828</v>
      </c>
      <c r="Q5854" s="29" t="n">
        <v>42832</v>
      </c>
      <c r="R5854" s="28" t="n">
        <v>52</v>
      </c>
      <c r="S5854" s="28" t="n">
        <f aca="false">IF(O5854="Won",R5854,IF(O5854="Lost",0,N5854))</f>
        <v>52</v>
      </c>
      <c r="T5854" s="30" t="n">
        <f aca="false">IF(AND(P5854&lt;&gt;"",Q5854&lt;&gt;""),Q5854-P5854,"")</f>
        <v>4</v>
      </c>
      <c r="U5854" s="30" t="str">
        <f aca="false">IF(AND(O5854="Engaging",P5854&lt;&gt;""),'Leia-me'!$B$5-P5854,"")</f>
        <v/>
      </c>
      <c r="V5854" s="25" t="str">
        <f aca="false">IF(O5854&lt;&gt;"Engaging","",IF(U5854&lt;='Leia-me'!$B$6,"Saudável",IF(U5854&lt;='Leia-me'!$B$7,"Esfriando",IF(U5854&lt;='Leia-me'!$B$8,"Última chance","Zumbi"))))</f>
        <v/>
      </c>
      <c r="W5854" s="25" t="n">
        <f aca="false">IF(O5854="Won",1,IF(O5854="Lost",0,""))</f>
        <v>1</v>
      </c>
      <c r="Y5854" s="25" t="str">
        <f aca="false">IF(E5854="","Sim","")</f>
        <v/>
      </c>
    </row>
    <row r="5855" customFormat="false" ht="15" hidden="false" customHeight="false" outlineLevel="0" collapsed="false">
      <c r="A5855" s="25" t="s">
        <v>6118</v>
      </c>
      <c r="B5855" s="25" t="s">
        <v>102</v>
      </c>
      <c r="C5855" s="25" t="s">
        <v>103</v>
      </c>
      <c r="D5855" s="25" t="s">
        <v>108</v>
      </c>
      <c r="G5855" s="31"/>
      <c r="H5855" s="32"/>
      <c r="L5855" s="25" t="s">
        <v>148</v>
      </c>
      <c r="M5855" s="25" t="s">
        <v>149</v>
      </c>
      <c r="N5855" s="28" t="n">
        <v>55</v>
      </c>
      <c r="O5855" s="25" t="s">
        <v>56</v>
      </c>
      <c r="P5855" s="29" t="n">
        <v>42829</v>
      </c>
      <c r="Q5855" s="33"/>
      <c r="R5855" s="34"/>
      <c r="S5855" s="28" t="n">
        <f aca="false">IF(O5855="Won",R5855,IF(O5855="Lost",0,N5855))</f>
        <v>55</v>
      </c>
      <c r="T5855" s="30" t="str">
        <f aca="false">IF(AND(P5855&lt;&gt;"",Q5855&lt;&gt;""),Q5855-P5855,"")</f>
        <v/>
      </c>
      <c r="U5855" s="30" t="n">
        <f aca="false">IF(AND(O5855="Engaging",P5855&lt;&gt;""),'Leia-me'!$B$5-P5855,"")</f>
        <v>271</v>
      </c>
      <c r="V5855" s="25" t="str">
        <f aca="false">IF(O5855&lt;&gt;"Engaging","",IF(U5855&lt;='Leia-me'!$B$6,"Saudável",IF(U5855&lt;='Leia-me'!$B$7,"Esfriando",IF(U5855&lt;='Leia-me'!$B$8,"Última chance","Zumbi"))))</f>
        <v>Zumbi</v>
      </c>
      <c r="W5855" s="25" t="str">
        <f aca="false">IF(O5855="Won",1,IF(O5855="Lost",0,""))</f>
        <v/>
      </c>
      <c r="Y5855" s="25" t="str">
        <f aca="false">IF(E5855="","Sim","")</f>
        <v>Sim</v>
      </c>
    </row>
    <row r="5856" customFormat="false" ht="15" hidden="false" customHeight="false" outlineLevel="0" collapsed="false">
      <c r="A5856" s="25" t="s">
        <v>6119</v>
      </c>
      <c r="B5856" s="25" t="s">
        <v>102</v>
      </c>
      <c r="C5856" s="25" t="s">
        <v>103</v>
      </c>
      <c r="D5856" s="25" t="s">
        <v>108</v>
      </c>
      <c r="E5856" s="25" t="s">
        <v>609</v>
      </c>
      <c r="F5856" s="25" t="s">
        <v>267</v>
      </c>
      <c r="G5856" s="26" t="n">
        <v>692.19</v>
      </c>
      <c r="H5856" s="27" t="n">
        <v>1922</v>
      </c>
      <c r="I5856" s="25" t="s">
        <v>147</v>
      </c>
      <c r="K5856" s="25" t="n">
        <v>2003</v>
      </c>
      <c r="L5856" s="25" t="s">
        <v>148</v>
      </c>
      <c r="M5856" s="25" t="s">
        <v>149</v>
      </c>
      <c r="N5856" s="28" t="n">
        <v>55</v>
      </c>
      <c r="O5856" s="25" t="s">
        <v>55</v>
      </c>
      <c r="P5856" s="29" t="n">
        <v>42829</v>
      </c>
      <c r="Q5856" s="29" t="n">
        <v>42835</v>
      </c>
      <c r="R5856" s="28" t="n">
        <v>0</v>
      </c>
      <c r="S5856" s="28" t="n">
        <f aca="false">IF(O5856="Won",R5856,IF(O5856="Lost",0,N5856))</f>
        <v>0</v>
      </c>
      <c r="T5856" s="30" t="n">
        <f aca="false">IF(AND(P5856&lt;&gt;"",Q5856&lt;&gt;""),Q5856-P5856,"")</f>
        <v>6</v>
      </c>
      <c r="U5856" s="30" t="str">
        <f aca="false">IF(AND(O5856="Engaging",P5856&lt;&gt;""),'Leia-me'!$B$5-P5856,"")</f>
        <v/>
      </c>
      <c r="V5856" s="25" t="str">
        <f aca="false">IF(O5856&lt;&gt;"Engaging","",IF(U5856&lt;='Leia-me'!$B$6,"Saudável",IF(U5856&lt;='Leia-me'!$B$7,"Esfriando",IF(U5856&lt;='Leia-me'!$B$8,"Última chance","Zumbi"))))</f>
        <v/>
      </c>
      <c r="W5856" s="25" t="n">
        <f aca="false">IF(O5856="Won",1,IF(O5856="Lost",0,""))</f>
        <v>0</v>
      </c>
      <c r="Y5856" s="25" t="str">
        <f aca="false">IF(E5856="","Sim","")</f>
        <v/>
      </c>
    </row>
    <row r="5857" customFormat="false" ht="15" hidden="false" customHeight="false" outlineLevel="0" collapsed="false">
      <c r="A5857" s="25" t="s">
        <v>6120</v>
      </c>
      <c r="B5857" s="25" t="s">
        <v>102</v>
      </c>
      <c r="C5857" s="25" t="s">
        <v>103</v>
      </c>
      <c r="D5857" s="25" t="s">
        <v>108</v>
      </c>
      <c r="G5857" s="31"/>
      <c r="H5857" s="32"/>
      <c r="L5857" s="25" t="s">
        <v>2445</v>
      </c>
      <c r="M5857" s="25" t="s">
        <v>2446</v>
      </c>
      <c r="N5857" s="28" t="n">
        <v>26768</v>
      </c>
      <c r="O5857" s="25" t="s">
        <v>56</v>
      </c>
      <c r="P5857" s="29" t="n">
        <v>42831</v>
      </c>
      <c r="Q5857" s="33"/>
      <c r="R5857" s="34"/>
      <c r="S5857" s="28" t="n">
        <f aca="false">IF(O5857="Won",R5857,IF(O5857="Lost",0,N5857))</f>
        <v>26768</v>
      </c>
      <c r="T5857" s="30" t="str">
        <f aca="false">IF(AND(P5857&lt;&gt;"",Q5857&lt;&gt;""),Q5857-P5857,"")</f>
        <v/>
      </c>
      <c r="U5857" s="30" t="n">
        <f aca="false">IF(AND(O5857="Engaging",P5857&lt;&gt;""),'Leia-me'!$B$5-P5857,"")</f>
        <v>269</v>
      </c>
      <c r="V5857" s="25" t="str">
        <f aca="false">IF(O5857&lt;&gt;"Engaging","",IF(U5857&lt;='Leia-me'!$B$6,"Saudável",IF(U5857&lt;='Leia-me'!$B$7,"Esfriando",IF(U5857&lt;='Leia-me'!$B$8,"Última chance","Zumbi"))))</f>
        <v>Zumbi</v>
      </c>
      <c r="W5857" s="25" t="str">
        <f aca="false">IF(O5857="Won",1,IF(O5857="Lost",0,""))</f>
        <v/>
      </c>
      <c r="Y5857" s="25" t="str">
        <f aca="false">IF(E5857="","Sim","")</f>
        <v>Sim</v>
      </c>
    </row>
    <row r="5858" customFormat="false" ht="15" hidden="false" customHeight="false" outlineLevel="0" collapsed="false">
      <c r="A5858" s="25" t="s">
        <v>6121</v>
      </c>
      <c r="B5858" s="25" t="s">
        <v>102</v>
      </c>
      <c r="C5858" s="25" t="s">
        <v>103</v>
      </c>
      <c r="D5858" s="25" t="s">
        <v>108</v>
      </c>
      <c r="G5858" s="31"/>
      <c r="H5858" s="32"/>
      <c r="L5858" s="25" t="s">
        <v>148</v>
      </c>
      <c r="M5858" s="25" t="s">
        <v>149</v>
      </c>
      <c r="N5858" s="28" t="n">
        <v>55</v>
      </c>
      <c r="O5858" s="25" t="s">
        <v>56</v>
      </c>
      <c r="P5858" s="29" t="n">
        <v>42831</v>
      </c>
      <c r="Q5858" s="33"/>
      <c r="R5858" s="34"/>
      <c r="S5858" s="28" t="n">
        <f aca="false">IF(O5858="Won",R5858,IF(O5858="Lost",0,N5858))</f>
        <v>55</v>
      </c>
      <c r="T5858" s="30" t="str">
        <f aca="false">IF(AND(P5858&lt;&gt;"",Q5858&lt;&gt;""),Q5858-P5858,"")</f>
        <v/>
      </c>
      <c r="U5858" s="30" t="n">
        <f aca="false">IF(AND(O5858="Engaging",P5858&lt;&gt;""),'Leia-me'!$B$5-P5858,"")</f>
        <v>269</v>
      </c>
      <c r="V5858" s="25" t="str">
        <f aca="false">IF(O5858&lt;&gt;"Engaging","",IF(U5858&lt;='Leia-me'!$B$6,"Saudável",IF(U5858&lt;='Leia-me'!$B$7,"Esfriando",IF(U5858&lt;='Leia-me'!$B$8,"Última chance","Zumbi"))))</f>
        <v>Zumbi</v>
      </c>
      <c r="W5858" s="25" t="str">
        <f aca="false">IF(O5858="Won",1,IF(O5858="Lost",0,""))</f>
        <v/>
      </c>
      <c r="Y5858" s="25" t="str">
        <f aca="false">IF(E5858="","Sim","")</f>
        <v>Sim</v>
      </c>
    </row>
    <row r="5859" customFormat="false" ht="15" hidden="false" customHeight="false" outlineLevel="0" collapsed="false">
      <c r="A5859" s="25" t="s">
        <v>6122</v>
      </c>
      <c r="B5859" s="25" t="s">
        <v>102</v>
      </c>
      <c r="C5859" s="25" t="s">
        <v>103</v>
      </c>
      <c r="D5859" s="25" t="s">
        <v>108</v>
      </c>
      <c r="E5859" s="25" t="s">
        <v>449</v>
      </c>
      <c r="F5859" s="25" t="s">
        <v>192</v>
      </c>
      <c r="G5859" s="26" t="n">
        <v>98.79</v>
      </c>
      <c r="H5859" s="27" t="n">
        <v>96</v>
      </c>
      <c r="I5859" s="25" t="s">
        <v>147</v>
      </c>
      <c r="J5859" s="25" t="s">
        <v>445</v>
      </c>
      <c r="K5859" s="25" t="n">
        <v>2013</v>
      </c>
      <c r="L5859" s="25" t="s">
        <v>148</v>
      </c>
      <c r="M5859" s="25" t="s">
        <v>149</v>
      </c>
      <c r="N5859" s="28" t="n">
        <v>55</v>
      </c>
      <c r="O5859" s="25" t="s">
        <v>54</v>
      </c>
      <c r="P5859" s="29" t="n">
        <v>42832</v>
      </c>
      <c r="Q5859" s="29" t="n">
        <v>42910</v>
      </c>
      <c r="R5859" s="28" t="n">
        <v>51</v>
      </c>
      <c r="S5859" s="28" t="n">
        <f aca="false">IF(O5859="Won",R5859,IF(O5859="Lost",0,N5859))</f>
        <v>51</v>
      </c>
      <c r="T5859" s="30" t="n">
        <f aca="false">IF(AND(P5859&lt;&gt;"",Q5859&lt;&gt;""),Q5859-P5859,"")</f>
        <v>78</v>
      </c>
      <c r="U5859" s="30" t="str">
        <f aca="false">IF(AND(O5859="Engaging",P5859&lt;&gt;""),'Leia-me'!$B$5-P5859,"")</f>
        <v/>
      </c>
      <c r="V5859" s="25" t="str">
        <f aca="false">IF(O5859&lt;&gt;"Engaging","",IF(U5859&lt;='Leia-me'!$B$6,"Saudável",IF(U5859&lt;='Leia-me'!$B$7,"Esfriando",IF(U5859&lt;='Leia-me'!$B$8,"Última chance","Zumbi"))))</f>
        <v/>
      </c>
      <c r="W5859" s="25" t="n">
        <f aca="false">IF(O5859="Won",1,IF(O5859="Lost",0,""))</f>
        <v>1</v>
      </c>
      <c r="Y5859" s="25" t="str">
        <f aca="false">IF(E5859="","Sim","")</f>
        <v/>
      </c>
    </row>
    <row r="5860" customFormat="false" ht="15" hidden="false" customHeight="false" outlineLevel="0" collapsed="false">
      <c r="A5860" s="25" t="s">
        <v>6123</v>
      </c>
      <c r="B5860" s="25" t="s">
        <v>102</v>
      </c>
      <c r="C5860" s="25" t="s">
        <v>103</v>
      </c>
      <c r="D5860" s="25" t="s">
        <v>108</v>
      </c>
      <c r="E5860" s="25" t="s">
        <v>449</v>
      </c>
      <c r="F5860" s="25" t="s">
        <v>192</v>
      </c>
      <c r="G5860" s="26" t="n">
        <v>98.79</v>
      </c>
      <c r="H5860" s="27" t="n">
        <v>96</v>
      </c>
      <c r="I5860" s="25" t="s">
        <v>147</v>
      </c>
      <c r="J5860" s="25" t="s">
        <v>445</v>
      </c>
      <c r="K5860" s="25" t="n">
        <v>2013</v>
      </c>
      <c r="L5860" s="25" t="s">
        <v>148</v>
      </c>
      <c r="M5860" s="25" t="s">
        <v>149</v>
      </c>
      <c r="N5860" s="28" t="n">
        <v>55</v>
      </c>
      <c r="O5860" s="25" t="s">
        <v>54</v>
      </c>
      <c r="P5860" s="29" t="n">
        <v>42834</v>
      </c>
      <c r="Q5860" s="29" t="n">
        <v>42884</v>
      </c>
      <c r="R5860" s="28" t="n">
        <v>56</v>
      </c>
      <c r="S5860" s="28" t="n">
        <f aca="false">IF(O5860="Won",R5860,IF(O5860="Lost",0,N5860))</f>
        <v>56</v>
      </c>
      <c r="T5860" s="30" t="n">
        <f aca="false">IF(AND(P5860&lt;&gt;"",Q5860&lt;&gt;""),Q5860-P5860,"")</f>
        <v>50</v>
      </c>
      <c r="U5860" s="30" t="str">
        <f aca="false">IF(AND(O5860="Engaging",P5860&lt;&gt;""),'Leia-me'!$B$5-P5860,"")</f>
        <v/>
      </c>
      <c r="V5860" s="25" t="str">
        <f aca="false">IF(O5860&lt;&gt;"Engaging","",IF(U5860&lt;='Leia-me'!$B$6,"Saudável",IF(U5860&lt;='Leia-me'!$B$7,"Esfriando",IF(U5860&lt;='Leia-me'!$B$8,"Última chance","Zumbi"))))</f>
        <v/>
      </c>
      <c r="W5860" s="25" t="n">
        <f aca="false">IF(O5860="Won",1,IF(O5860="Lost",0,""))</f>
        <v>1</v>
      </c>
      <c r="Y5860" s="25" t="str">
        <f aca="false">IF(E5860="","Sim","")</f>
        <v/>
      </c>
    </row>
    <row r="5861" customFormat="false" ht="15" hidden="false" customHeight="false" outlineLevel="0" collapsed="false">
      <c r="A5861" s="25" t="s">
        <v>6124</v>
      </c>
      <c r="B5861" s="25" t="s">
        <v>102</v>
      </c>
      <c r="C5861" s="25" t="s">
        <v>103</v>
      </c>
      <c r="D5861" s="25" t="s">
        <v>108</v>
      </c>
      <c r="E5861" s="25" t="s">
        <v>2484</v>
      </c>
      <c r="F5861" s="25" t="s">
        <v>155</v>
      </c>
      <c r="G5861" s="26" t="n">
        <v>1825.82</v>
      </c>
      <c r="H5861" s="27" t="n">
        <v>5595</v>
      </c>
      <c r="I5861" s="25" t="s">
        <v>147</v>
      </c>
      <c r="J5861" s="25" t="s">
        <v>156</v>
      </c>
      <c r="K5861" s="25" t="n">
        <v>1995</v>
      </c>
      <c r="L5861" s="25" t="s">
        <v>186</v>
      </c>
      <c r="M5861" s="25" t="s">
        <v>171</v>
      </c>
      <c r="N5861" s="28" t="n">
        <v>550</v>
      </c>
      <c r="O5861" s="25" t="s">
        <v>55</v>
      </c>
      <c r="P5861" s="29" t="n">
        <v>42836</v>
      </c>
      <c r="Q5861" s="29" t="n">
        <v>42908</v>
      </c>
      <c r="R5861" s="28" t="n">
        <v>0</v>
      </c>
      <c r="S5861" s="28" t="n">
        <f aca="false">IF(O5861="Won",R5861,IF(O5861="Lost",0,N5861))</f>
        <v>0</v>
      </c>
      <c r="T5861" s="30" t="n">
        <f aca="false">IF(AND(P5861&lt;&gt;"",Q5861&lt;&gt;""),Q5861-P5861,"")</f>
        <v>72</v>
      </c>
      <c r="U5861" s="30" t="str">
        <f aca="false">IF(AND(O5861="Engaging",P5861&lt;&gt;""),'Leia-me'!$B$5-P5861,"")</f>
        <v/>
      </c>
      <c r="V5861" s="25" t="str">
        <f aca="false">IF(O5861&lt;&gt;"Engaging","",IF(U5861&lt;='Leia-me'!$B$6,"Saudável",IF(U5861&lt;='Leia-me'!$B$7,"Esfriando",IF(U5861&lt;='Leia-me'!$B$8,"Última chance","Zumbi"))))</f>
        <v/>
      </c>
      <c r="W5861" s="25" t="n">
        <f aca="false">IF(O5861="Won",1,IF(O5861="Lost",0,""))</f>
        <v>0</v>
      </c>
      <c r="Y5861" s="25" t="str">
        <f aca="false">IF(E5861="","Sim","")</f>
        <v/>
      </c>
    </row>
    <row r="5862" customFormat="false" ht="15" hidden="false" customHeight="false" outlineLevel="0" collapsed="false">
      <c r="A5862" s="25" t="s">
        <v>6125</v>
      </c>
      <c r="B5862" s="25" t="s">
        <v>102</v>
      </c>
      <c r="C5862" s="25" t="s">
        <v>103</v>
      </c>
      <c r="D5862" s="25" t="s">
        <v>108</v>
      </c>
      <c r="E5862" s="25" t="s">
        <v>1351</v>
      </c>
      <c r="F5862" s="25" t="s">
        <v>177</v>
      </c>
      <c r="G5862" s="26" t="n">
        <v>7537.24</v>
      </c>
      <c r="H5862" s="27" t="n">
        <v>20293</v>
      </c>
      <c r="I5862" s="25" t="s">
        <v>147</v>
      </c>
      <c r="K5862" s="25" t="n">
        <v>1993</v>
      </c>
      <c r="L5862" s="25" t="s">
        <v>170</v>
      </c>
      <c r="M5862" s="25" t="s">
        <v>171</v>
      </c>
      <c r="N5862" s="28" t="n">
        <v>1096</v>
      </c>
      <c r="O5862" s="25" t="s">
        <v>54</v>
      </c>
      <c r="P5862" s="29" t="n">
        <v>42836</v>
      </c>
      <c r="Q5862" s="29" t="n">
        <v>42838</v>
      </c>
      <c r="R5862" s="28" t="n">
        <v>1163</v>
      </c>
      <c r="S5862" s="28" t="n">
        <f aca="false">IF(O5862="Won",R5862,IF(O5862="Lost",0,N5862))</f>
        <v>1163</v>
      </c>
      <c r="T5862" s="30" t="n">
        <f aca="false">IF(AND(P5862&lt;&gt;"",Q5862&lt;&gt;""),Q5862-P5862,"")</f>
        <v>2</v>
      </c>
      <c r="U5862" s="30" t="str">
        <f aca="false">IF(AND(O5862="Engaging",P5862&lt;&gt;""),'Leia-me'!$B$5-P5862,"")</f>
        <v/>
      </c>
      <c r="V5862" s="25" t="str">
        <f aca="false">IF(O5862&lt;&gt;"Engaging","",IF(U5862&lt;='Leia-me'!$B$6,"Saudável",IF(U5862&lt;='Leia-me'!$B$7,"Esfriando",IF(U5862&lt;='Leia-me'!$B$8,"Última chance","Zumbi"))))</f>
        <v/>
      </c>
      <c r="W5862" s="25" t="n">
        <f aca="false">IF(O5862="Won",1,IF(O5862="Lost",0,""))</f>
        <v>1</v>
      </c>
      <c r="Y5862" s="25" t="str">
        <f aca="false">IF(E5862="","Sim","")</f>
        <v/>
      </c>
    </row>
    <row r="5863" customFormat="false" ht="15" hidden="false" customHeight="false" outlineLevel="0" collapsed="false">
      <c r="A5863" s="25" t="s">
        <v>6126</v>
      </c>
      <c r="B5863" s="25" t="s">
        <v>102</v>
      </c>
      <c r="C5863" s="25" t="s">
        <v>103</v>
      </c>
      <c r="D5863" s="25" t="s">
        <v>108</v>
      </c>
      <c r="E5863" s="25" t="s">
        <v>633</v>
      </c>
      <c r="F5863" s="25" t="s">
        <v>211</v>
      </c>
      <c r="G5863" s="26" t="n">
        <v>1388.67</v>
      </c>
      <c r="H5863" s="27" t="n">
        <v>3583</v>
      </c>
      <c r="I5863" s="25" t="s">
        <v>147</v>
      </c>
      <c r="K5863" s="25" t="n">
        <v>1989</v>
      </c>
      <c r="L5863" s="25" t="s">
        <v>186</v>
      </c>
      <c r="M5863" s="25" t="s">
        <v>171</v>
      </c>
      <c r="N5863" s="28" t="n">
        <v>550</v>
      </c>
      <c r="O5863" s="25" t="s">
        <v>54</v>
      </c>
      <c r="P5863" s="29" t="n">
        <v>42839</v>
      </c>
      <c r="Q5863" s="29" t="n">
        <v>42841</v>
      </c>
      <c r="R5863" s="28" t="n">
        <v>597</v>
      </c>
      <c r="S5863" s="28" t="n">
        <f aca="false">IF(O5863="Won",R5863,IF(O5863="Lost",0,N5863))</f>
        <v>597</v>
      </c>
      <c r="T5863" s="30" t="n">
        <f aca="false">IF(AND(P5863&lt;&gt;"",Q5863&lt;&gt;""),Q5863-P5863,"")</f>
        <v>2</v>
      </c>
      <c r="U5863" s="30" t="str">
        <f aca="false">IF(AND(O5863="Engaging",P5863&lt;&gt;""),'Leia-me'!$B$5-P5863,"")</f>
        <v/>
      </c>
      <c r="V5863" s="25" t="str">
        <f aca="false">IF(O5863&lt;&gt;"Engaging","",IF(U5863&lt;='Leia-me'!$B$6,"Saudável",IF(U5863&lt;='Leia-me'!$B$7,"Esfriando",IF(U5863&lt;='Leia-me'!$B$8,"Última chance","Zumbi"))))</f>
        <v/>
      </c>
      <c r="W5863" s="25" t="n">
        <f aca="false">IF(O5863="Won",1,IF(O5863="Lost",0,""))</f>
        <v>1</v>
      </c>
      <c r="Y5863" s="25" t="str">
        <f aca="false">IF(E5863="","Sim","")</f>
        <v/>
      </c>
    </row>
    <row r="5864" customFormat="false" ht="15" hidden="false" customHeight="false" outlineLevel="0" collapsed="false">
      <c r="A5864" s="25" t="s">
        <v>6127</v>
      </c>
      <c r="B5864" s="25" t="s">
        <v>102</v>
      </c>
      <c r="C5864" s="25" t="s">
        <v>103</v>
      </c>
      <c r="D5864" s="25" t="s">
        <v>108</v>
      </c>
      <c r="E5864" s="25" t="s">
        <v>646</v>
      </c>
      <c r="F5864" s="25" t="s">
        <v>165</v>
      </c>
      <c r="G5864" s="26" t="n">
        <v>324.19</v>
      </c>
      <c r="H5864" s="27" t="n">
        <v>978</v>
      </c>
      <c r="I5864" s="25" t="s">
        <v>147</v>
      </c>
      <c r="K5864" s="25" t="n">
        <v>1992</v>
      </c>
      <c r="L5864" s="25" t="s">
        <v>160</v>
      </c>
      <c r="M5864" s="25" t="s">
        <v>149</v>
      </c>
      <c r="N5864" s="28" t="n">
        <v>3393</v>
      </c>
      <c r="O5864" s="25" t="s">
        <v>54</v>
      </c>
      <c r="P5864" s="29" t="n">
        <v>42839</v>
      </c>
      <c r="Q5864" s="29" t="n">
        <v>42902</v>
      </c>
      <c r="R5864" s="28" t="n">
        <v>3179</v>
      </c>
      <c r="S5864" s="28" t="n">
        <f aca="false">IF(O5864="Won",R5864,IF(O5864="Lost",0,N5864))</f>
        <v>3179</v>
      </c>
      <c r="T5864" s="30" t="n">
        <f aca="false">IF(AND(P5864&lt;&gt;"",Q5864&lt;&gt;""),Q5864-P5864,"")</f>
        <v>63</v>
      </c>
      <c r="U5864" s="30" t="str">
        <f aca="false">IF(AND(O5864="Engaging",P5864&lt;&gt;""),'Leia-me'!$B$5-P5864,"")</f>
        <v/>
      </c>
      <c r="V5864" s="25" t="str">
        <f aca="false">IF(O5864&lt;&gt;"Engaging","",IF(U5864&lt;='Leia-me'!$B$6,"Saudável",IF(U5864&lt;='Leia-me'!$B$7,"Esfriando",IF(U5864&lt;='Leia-me'!$B$8,"Última chance","Zumbi"))))</f>
        <v/>
      </c>
      <c r="W5864" s="25" t="n">
        <f aca="false">IF(O5864="Won",1,IF(O5864="Lost",0,""))</f>
        <v>1</v>
      </c>
      <c r="Y5864" s="25" t="str">
        <f aca="false">IF(E5864="","Sim","")</f>
        <v/>
      </c>
    </row>
    <row r="5865" customFormat="false" ht="15" hidden="false" customHeight="false" outlineLevel="0" collapsed="false">
      <c r="A5865" s="25" t="s">
        <v>6128</v>
      </c>
      <c r="B5865" s="25" t="s">
        <v>102</v>
      </c>
      <c r="C5865" s="25" t="s">
        <v>103</v>
      </c>
      <c r="D5865" s="25" t="s">
        <v>108</v>
      </c>
      <c r="G5865" s="31"/>
      <c r="H5865" s="32"/>
      <c r="L5865" s="25" t="s">
        <v>148</v>
      </c>
      <c r="M5865" s="25" t="s">
        <v>149</v>
      </c>
      <c r="N5865" s="28" t="n">
        <v>55</v>
      </c>
      <c r="O5865" s="25" t="s">
        <v>56</v>
      </c>
      <c r="P5865" s="29" t="n">
        <v>42842</v>
      </c>
      <c r="Q5865" s="33"/>
      <c r="R5865" s="34"/>
      <c r="S5865" s="28" t="n">
        <f aca="false">IF(O5865="Won",R5865,IF(O5865="Lost",0,N5865))</f>
        <v>55</v>
      </c>
      <c r="T5865" s="30" t="str">
        <f aca="false">IF(AND(P5865&lt;&gt;"",Q5865&lt;&gt;""),Q5865-P5865,"")</f>
        <v/>
      </c>
      <c r="U5865" s="30" t="n">
        <f aca="false">IF(AND(O5865="Engaging",P5865&lt;&gt;""),'Leia-me'!$B$5-P5865,"")</f>
        <v>258</v>
      </c>
      <c r="V5865" s="25" t="str">
        <f aca="false">IF(O5865&lt;&gt;"Engaging","",IF(U5865&lt;='Leia-me'!$B$6,"Saudável",IF(U5865&lt;='Leia-me'!$B$7,"Esfriando",IF(U5865&lt;='Leia-me'!$B$8,"Última chance","Zumbi"))))</f>
        <v>Zumbi</v>
      </c>
      <c r="W5865" s="25" t="str">
        <f aca="false">IF(O5865="Won",1,IF(O5865="Lost",0,""))</f>
        <v/>
      </c>
      <c r="Y5865" s="25" t="str">
        <f aca="false">IF(E5865="","Sim","")</f>
        <v>Sim</v>
      </c>
    </row>
    <row r="5866" customFormat="false" ht="15" hidden="false" customHeight="false" outlineLevel="0" collapsed="false">
      <c r="A5866" s="25" t="s">
        <v>6129</v>
      </c>
      <c r="B5866" s="25" t="s">
        <v>102</v>
      </c>
      <c r="C5866" s="25" t="s">
        <v>103</v>
      </c>
      <c r="D5866" s="25" t="s">
        <v>108</v>
      </c>
      <c r="E5866" s="25" t="s">
        <v>609</v>
      </c>
      <c r="F5866" s="25" t="s">
        <v>267</v>
      </c>
      <c r="G5866" s="26" t="n">
        <v>692.19</v>
      </c>
      <c r="H5866" s="27" t="n">
        <v>1922</v>
      </c>
      <c r="I5866" s="25" t="s">
        <v>147</v>
      </c>
      <c r="K5866" s="25" t="n">
        <v>2003</v>
      </c>
      <c r="L5866" s="25" t="s">
        <v>160</v>
      </c>
      <c r="M5866" s="25" t="s">
        <v>149</v>
      </c>
      <c r="N5866" s="28" t="n">
        <v>3393</v>
      </c>
      <c r="O5866" s="25" t="s">
        <v>55</v>
      </c>
      <c r="P5866" s="29" t="n">
        <v>42842</v>
      </c>
      <c r="Q5866" s="29" t="n">
        <v>42843</v>
      </c>
      <c r="R5866" s="28" t="n">
        <v>0</v>
      </c>
      <c r="S5866" s="28" t="n">
        <f aca="false">IF(O5866="Won",R5866,IF(O5866="Lost",0,N5866))</f>
        <v>0</v>
      </c>
      <c r="T5866" s="30" t="n">
        <f aca="false">IF(AND(P5866&lt;&gt;"",Q5866&lt;&gt;""),Q5866-P5866,"")</f>
        <v>1</v>
      </c>
      <c r="U5866" s="30" t="str">
        <f aca="false">IF(AND(O5866="Engaging",P5866&lt;&gt;""),'Leia-me'!$B$5-P5866,"")</f>
        <v/>
      </c>
      <c r="V5866" s="25" t="str">
        <f aca="false">IF(O5866&lt;&gt;"Engaging","",IF(U5866&lt;='Leia-me'!$B$6,"Saudável",IF(U5866&lt;='Leia-me'!$B$7,"Esfriando",IF(U5866&lt;='Leia-me'!$B$8,"Última chance","Zumbi"))))</f>
        <v/>
      </c>
      <c r="W5866" s="25" t="n">
        <f aca="false">IF(O5866="Won",1,IF(O5866="Lost",0,""))</f>
        <v>0</v>
      </c>
      <c r="Y5866" s="25" t="str">
        <f aca="false">IF(E5866="","Sim","")</f>
        <v/>
      </c>
    </row>
    <row r="5867" customFormat="false" ht="15" hidden="false" customHeight="false" outlineLevel="0" collapsed="false">
      <c r="A5867" s="25" t="s">
        <v>6130</v>
      </c>
      <c r="B5867" s="25" t="s">
        <v>102</v>
      </c>
      <c r="C5867" s="25" t="s">
        <v>103</v>
      </c>
      <c r="D5867" s="25" t="s">
        <v>108</v>
      </c>
      <c r="E5867" s="25" t="s">
        <v>1653</v>
      </c>
      <c r="F5867" s="25" t="s">
        <v>165</v>
      </c>
      <c r="G5867" s="26" t="n">
        <v>3838.39</v>
      </c>
      <c r="H5867" s="27" t="n">
        <v>8274</v>
      </c>
      <c r="I5867" s="25" t="s">
        <v>147</v>
      </c>
      <c r="K5867" s="25" t="n">
        <v>1989</v>
      </c>
      <c r="L5867" s="25" t="s">
        <v>2445</v>
      </c>
      <c r="M5867" s="25" t="s">
        <v>2446</v>
      </c>
      <c r="N5867" s="28" t="n">
        <v>26768</v>
      </c>
      <c r="O5867" s="25" t="s">
        <v>56</v>
      </c>
      <c r="P5867" s="29" t="n">
        <v>42843</v>
      </c>
      <c r="Q5867" s="33"/>
      <c r="R5867" s="34"/>
      <c r="S5867" s="28" t="n">
        <f aca="false">IF(O5867="Won",R5867,IF(O5867="Lost",0,N5867))</f>
        <v>26768</v>
      </c>
      <c r="T5867" s="30" t="str">
        <f aca="false">IF(AND(P5867&lt;&gt;"",Q5867&lt;&gt;""),Q5867-P5867,"")</f>
        <v/>
      </c>
      <c r="U5867" s="30" t="n">
        <f aca="false">IF(AND(O5867="Engaging",P5867&lt;&gt;""),'Leia-me'!$B$5-P5867,"")</f>
        <v>257</v>
      </c>
      <c r="V5867" s="25" t="str">
        <f aca="false">IF(O5867&lt;&gt;"Engaging","",IF(U5867&lt;='Leia-me'!$B$6,"Saudável",IF(U5867&lt;='Leia-me'!$B$7,"Esfriando",IF(U5867&lt;='Leia-me'!$B$8,"Última chance","Zumbi"))))</f>
        <v>Zumbi</v>
      </c>
      <c r="W5867" s="25" t="str">
        <f aca="false">IF(O5867="Won",1,IF(O5867="Lost",0,""))</f>
        <v/>
      </c>
      <c r="Y5867" s="25" t="str">
        <f aca="false">IF(E5867="","Sim","")</f>
        <v/>
      </c>
    </row>
    <row r="5868" customFormat="false" ht="15" hidden="false" customHeight="false" outlineLevel="0" collapsed="false">
      <c r="A5868" s="25" t="s">
        <v>6131</v>
      </c>
      <c r="B5868" s="25" t="s">
        <v>102</v>
      </c>
      <c r="C5868" s="25" t="s">
        <v>103</v>
      </c>
      <c r="D5868" s="25" t="s">
        <v>108</v>
      </c>
      <c r="E5868" s="25" t="s">
        <v>1778</v>
      </c>
      <c r="F5868" s="25" t="s">
        <v>146</v>
      </c>
      <c r="G5868" s="26" t="n">
        <v>1618.89</v>
      </c>
      <c r="H5868" s="27" t="n">
        <v>3889</v>
      </c>
      <c r="I5868" s="25" t="s">
        <v>147</v>
      </c>
      <c r="K5868" s="25" t="n">
        <v>2004</v>
      </c>
      <c r="L5868" s="25" t="s">
        <v>2445</v>
      </c>
      <c r="M5868" s="25" t="s">
        <v>2446</v>
      </c>
      <c r="N5868" s="28" t="n">
        <v>26768</v>
      </c>
      <c r="O5868" s="25" t="s">
        <v>54</v>
      </c>
      <c r="P5868" s="29" t="n">
        <v>42844</v>
      </c>
      <c r="Q5868" s="29" t="n">
        <v>42845</v>
      </c>
      <c r="R5868" s="28" t="n">
        <v>23746</v>
      </c>
      <c r="S5868" s="28" t="n">
        <f aca="false">IF(O5868="Won",R5868,IF(O5868="Lost",0,N5868))</f>
        <v>23746</v>
      </c>
      <c r="T5868" s="30" t="n">
        <f aca="false">IF(AND(P5868&lt;&gt;"",Q5868&lt;&gt;""),Q5868-P5868,"")</f>
        <v>1</v>
      </c>
      <c r="U5868" s="30" t="str">
        <f aca="false">IF(AND(O5868="Engaging",P5868&lt;&gt;""),'Leia-me'!$B$5-P5868,"")</f>
        <v/>
      </c>
      <c r="V5868" s="25" t="str">
        <f aca="false">IF(O5868&lt;&gt;"Engaging","",IF(U5868&lt;='Leia-me'!$B$6,"Saudável",IF(U5868&lt;='Leia-me'!$B$7,"Esfriando",IF(U5868&lt;='Leia-me'!$B$8,"Última chance","Zumbi"))))</f>
        <v/>
      </c>
      <c r="W5868" s="25" t="n">
        <f aca="false">IF(O5868="Won",1,IF(O5868="Lost",0,""))</f>
        <v>1</v>
      </c>
      <c r="Y5868" s="25" t="str">
        <f aca="false">IF(E5868="","Sim","")</f>
        <v/>
      </c>
    </row>
    <row r="5869" customFormat="false" ht="15" hidden="false" customHeight="false" outlineLevel="0" collapsed="false">
      <c r="A5869" s="25" t="s">
        <v>6132</v>
      </c>
      <c r="B5869" s="25" t="s">
        <v>102</v>
      </c>
      <c r="C5869" s="25" t="s">
        <v>103</v>
      </c>
      <c r="D5869" s="25" t="s">
        <v>108</v>
      </c>
      <c r="E5869" s="25" t="s">
        <v>2863</v>
      </c>
      <c r="F5869" s="25" t="s">
        <v>211</v>
      </c>
      <c r="G5869" s="26" t="n">
        <v>2437.85</v>
      </c>
      <c r="H5869" s="27" t="n">
        <v>4874</v>
      </c>
      <c r="I5869" s="25" t="s">
        <v>147</v>
      </c>
      <c r="K5869" s="25" t="n">
        <v>2001</v>
      </c>
      <c r="L5869" s="25" t="s">
        <v>2445</v>
      </c>
      <c r="M5869" s="25" t="s">
        <v>2446</v>
      </c>
      <c r="N5869" s="28" t="n">
        <v>26768</v>
      </c>
      <c r="O5869" s="25" t="s">
        <v>54</v>
      </c>
      <c r="P5869" s="29" t="n">
        <v>42845</v>
      </c>
      <c r="Q5869" s="29" t="n">
        <v>42914</v>
      </c>
      <c r="R5869" s="28" t="n">
        <v>24949</v>
      </c>
      <c r="S5869" s="28" t="n">
        <f aca="false">IF(O5869="Won",R5869,IF(O5869="Lost",0,N5869))</f>
        <v>24949</v>
      </c>
      <c r="T5869" s="30" t="n">
        <f aca="false">IF(AND(P5869&lt;&gt;"",Q5869&lt;&gt;""),Q5869-P5869,"")</f>
        <v>69</v>
      </c>
      <c r="U5869" s="30" t="str">
        <f aca="false">IF(AND(O5869="Engaging",P5869&lt;&gt;""),'Leia-me'!$B$5-P5869,"")</f>
        <v/>
      </c>
      <c r="V5869" s="25" t="str">
        <f aca="false">IF(O5869&lt;&gt;"Engaging","",IF(U5869&lt;='Leia-me'!$B$6,"Saudável",IF(U5869&lt;='Leia-me'!$B$7,"Esfriando",IF(U5869&lt;='Leia-me'!$B$8,"Última chance","Zumbi"))))</f>
        <v/>
      </c>
      <c r="W5869" s="25" t="n">
        <f aca="false">IF(O5869="Won",1,IF(O5869="Lost",0,""))</f>
        <v>1</v>
      </c>
      <c r="Y5869" s="25" t="str">
        <f aca="false">IF(E5869="","Sim","")</f>
        <v/>
      </c>
    </row>
    <row r="5870" customFormat="false" ht="15" hidden="false" customHeight="false" outlineLevel="0" collapsed="false">
      <c r="A5870" s="25" t="s">
        <v>6133</v>
      </c>
      <c r="B5870" s="25" t="s">
        <v>102</v>
      </c>
      <c r="C5870" s="25" t="s">
        <v>103</v>
      </c>
      <c r="D5870" s="25" t="s">
        <v>108</v>
      </c>
      <c r="E5870" s="25" t="s">
        <v>868</v>
      </c>
      <c r="F5870" s="25" t="s">
        <v>168</v>
      </c>
      <c r="G5870" s="26" t="n">
        <v>2952.73</v>
      </c>
      <c r="H5870" s="27" t="n">
        <v>5107</v>
      </c>
      <c r="I5870" s="25" t="s">
        <v>147</v>
      </c>
      <c r="K5870" s="25" t="n">
        <v>2000</v>
      </c>
      <c r="L5870" s="25" t="s">
        <v>148</v>
      </c>
      <c r="M5870" s="25" t="s">
        <v>149</v>
      </c>
      <c r="N5870" s="28" t="n">
        <v>55</v>
      </c>
      <c r="O5870" s="25" t="s">
        <v>55</v>
      </c>
      <c r="P5870" s="29" t="n">
        <v>42848</v>
      </c>
      <c r="Q5870" s="29" t="n">
        <v>42859</v>
      </c>
      <c r="R5870" s="28" t="n">
        <v>0</v>
      </c>
      <c r="S5870" s="28" t="n">
        <f aca="false">IF(O5870="Won",R5870,IF(O5870="Lost",0,N5870))</f>
        <v>0</v>
      </c>
      <c r="T5870" s="30" t="n">
        <f aca="false">IF(AND(P5870&lt;&gt;"",Q5870&lt;&gt;""),Q5870-P5870,"")</f>
        <v>11</v>
      </c>
      <c r="U5870" s="30" t="str">
        <f aca="false">IF(AND(O5870="Engaging",P5870&lt;&gt;""),'Leia-me'!$B$5-P5870,"")</f>
        <v/>
      </c>
      <c r="V5870" s="25" t="str">
        <f aca="false">IF(O5870&lt;&gt;"Engaging","",IF(U5870&lt;='Leia-me'!$B$6,"Saudável",IF(U5870&lt;='Leia-me'!$B$7,"Esfriando",IF(U5870&lt;='Leia-me'!$B$8,"Última chance","Zumbi"))))</f>
        <v/>
      </c>
      <c r="W5870" s="25" t="n">
        <f aca="false">IF(O5870="Won",1,IF(O5870="Lost",0,""))</f>
        <v>0</v>
      </c>
      <c r="Y5870" s="25" t="str">
        <f aca="false">IF(E5870="","Sim","")</f>
        <v/>
      </c>
    </row>
    <row r="5871" customFormat="false" ht="15" hidden="false" customHeight="false" outlineLevel="0" collapsed="false">
      <c r="A5871" s="25" t="s">
        <v>6134</v>
      </c>
      <c r="B5871" s="25" t="s">
        <v>102</v>
      </c>
      <c r="C5871" s="25" t="s">
        <v>103</v>
      </c>
      <c r="D5871" s="25" t="s">
        <v>108</v>
      </c>
      <c r="E5871" s="25" t="s">
        <v>1789</v>
      </c>
      <c r="F5871" s="25" t="s">
        <v>211</v>
      </c>
      <c r="G5871" s="26" t="n">
        <v>497.11</v>
      </c>
      <c r="H5871" s="27" t="n">
        <v>1588</v>
      </c>
      <c r="I5871" s="25" t="s">
        <v>147</v>
      </c>
      <c r="K5871" s="25" t="n">
        <v>2009</v>
      </c>
      <c r="L5871" s="25" t="s">
        <v>160</v>
      </c>
      <c r="M5871" s="25" t="s">
        <v>149</v>
      </c>
      <c r="N5871" s="28" t="n">
        <v>3393</v>
      </c>
      <c r="O5871" s="25" t="s">
        <v>55</v>
      </c>
      <c r="P5871" s="29" t="n">
        <v>42848</v>
      </c>
      <c r="Q5871" s="29" t="n">
        <v>42948</v>
      </c>
      <c r="R5871" s="28" t="n">
        <v>0</v>
      </c>
      <c r="S5871" s="28" t="n">
        <f aca="false">IF(O5871="Won",R5871,IF(O5871="Lost",0,N5871))</f>
        <v>0</v>
      </c>
      <c r="T5871" s="30" t="n">
        <f aca="false">IF(AND(P5871&lt;&gt;"",Q5871&lt;&gt;""),Q5871-P5871,"")</f>
        <v>100</v>
      </c>
      <c r="U5871" s="30" t="str">
        <f aca="false">IF(AND(O5871="Engaging",P5871&lt;&gt;""),'Leia-me'!$B$5-P5871,"")</f>
        <v/>
      </c>
      <c r="V5871" s="25" t="str">
        <f aca="false">IF(O5871&lt;&gt;"Engaging","",IF(U5871&lt;='Leia-me'!$B$6,"Saudável",IF(U5871&lt;='Leia-me'!$B$7,"Esfriando",IF(U5871&lt;='Leia-me'!$B$8,"Última chance","Zumbi"))))</f>
        <v/>
      </c>
      <c r="W5871" s="25" t="n">
        <f aca="false">IF(O5871="Won",1,IF(O5871="Lost",0,""))</f>
        <v>0</v>
      </c>
      <c r="Y5871" s="25" t="str">
        <f aca="false">IF(E5871="","Sim","")</f>
        <v/>
      </c>
    </row>
    <row r="5872" customFormat="false" ht="15" hidden="false" customHeight="false" outlineLevel="0" collapsed="false">
      <c r="A5872" s="25" t="s">
        <v>6135</v>
      </c>
      <c r="B5872" s="25" t="s">
        <v>102</v>
      </c>
      <c r="C5872" s="25" t="s">
        <v>103</v>
      </c>
      <c r="D5872" s="25" t="s">
        <v>108</v>
      </c>
      <c r="E5872" s="25" t="s">
        <v>2484</v>
      </c>
      <c r="F5872" s="25" t="s">
        <v>155</v>
      </c>
      <c r="G5872" s="26" t="n">
        <v>1825.82</v>
      </c>
      <c r="H5872" s="27" t="n">
        <v>5595</v>
      </c>
      <c r="I5872" s="25" t="s">
        <v>147</v>
      </c>
      <c r="J5872" s="25" t="s">
        <v>156</v>
      </c>
      <c r="K5872" s="25" t="n">
        <v>1995</v>
      </c>
      <c r="L5872" s="25" t="s">
        <v>148</v>
      </c>
      <c r="M5872" s="25" t="s">
        <v>149</v>
      </c>
      <c r="N5872" s="28" t="n">
        <v>55</v>
      </c>
      <c r="O5872" s="25" t="s">
        <v>54</v>
      </c>
      <c r="P5872" s="29" t="n">
        <v>42851</v>
      </c>
      <c r="Q5872" s="29" t="n">
        <v>42853</v>
      </c>
      <c r="R5872" s="28" t="n">
        <v>43</v>
      </c>
      <c r="S5872" s="28" t="n">
        <f aca="false">IF(O5872="Won",R5872,IF(O5872="Lost",0,N5872))</f>
        <v>43</v>
      </c>
      <c r="T5872" s="30" t="n">
        <f aca="false">IF(AND(P5872&lt;&gt;"",Q5872&lt;&gt;""),Q5872-P5872,"")</f>
        <v>2</v>
      </c>
      <c r="U5872" s="30" t="str">
        <f aca="false">IF(AND(O5872="Engaging",P5872&lt;&gt;""),'Leia-me'!$B$5-P5872,"")</f>
        <v/>
      </c>
      <c r="V5872" s="25" t="str">
        <f aca="false">IF(O5872&lt;&gt;"Engaging","",IF(U5872&lt;='Leia-me'!$B$6,"Saudável",IF(U5872&lt;='Leia-me'!$B$7,"Esfriando",IF(U5872&lt;='Leia-me'!$B$8,"Última chance","Zumbi"))))</f>
        <v/>
      </c>
      <c r="W5872" s="25" t="n">
        <f aca="false">IF(O5872="Won",1,IF(O5872="Lost",0,""))</f>
        <v>1</v>
      </c>
      <c r="Y5872" s="25" t="str">
        <f aca="false">IF(E5872="","Sim","")</f>
        <v/>
      </c>
    </row>
    <row r="5873" customFormat="false" ht="15" hidden="false" customHeight="false" outlineLevel="0" collapsed="false">
      <c r="A5873" s="25" t="s">
        <v>6136</v>
      </c>
      <c r="B5873" s="25" t="s">
        <v>102</v>
      </c>
      <c r="C5873" s="25" t="s">
        <v>103</v>
      </c>
      <c r="D5873" s="25" t="s">
        <v>108</v>
      </c>
      <c r="E5873" s="25" t="s">
        <v>419</v>
      </c>
      <c r="F5873" s="25" t="s">
        <v>146</v>
      </c>
      <c r="G5873" s="26" t="n">
        <v>2741.37</v>
      </c>
      <c r="H5873" s="27" t="n">
        <v>9226</v>
      </c>
      <c r="I5873" s="25" t="s">
        <v>147</v>
      </c>
      <c r="K5873" s="25" t="n">
        <v>1985</v>
      </c>
      <c r="L5873" s="25" t="s">
        <v>2445</v>
      </c>
      <c r="M5873" s="25" t="s">
        <v>2446</v>
      </c>
      <c r="N5873" s="28" t="n">
        <v>26768</v>
      </c>
      <c r="O5873" s="25" t="s">
        <v>54</v>
      </c>
      <c r="P5873" s="29" t="n">
        <v>42853</v>
      </c>
      <c r="Q5873" s="29" t="n">
        <v>42904</v>
      </c>
      <c r="R5873" s="28" t="n">
        <v>27385</v>
      </c>
      <c r="S5873" s="28" t="n">
        <f aca="false">IF(O5873="Won",R5873,IF(O5873="Lost",0,N5873))</f>
        <v>27385</v>
      </c>
      <c r="T5873" s="30" t="n">
        <f aca="false">IF(AND(P5873&lt;&gt;"",Q5873&lt;&gt;""),Q5873-P5873,"")</f>
        <v>51</v>
      </c>
      <c r="U5873" s="30" t="str">
        <f aca="false">IF(AND(O5873="Engaging",P5873&lt;&gt;""),'Leia-me'!$B$5-P5873,"")</f>
        <v/>
      </c>
      <c r="V5873" s="25" t="str">
        <f aca="false">IF(O5873&lt;&gt;"Engaging","",IF(U5873&lt;='Leia-me'!$B$6,"Saudável",IF(U5873&lt;='Leia-me'!$B$7,"Esfriando",IF(U5873&lt;='Leia-me'!$B$8,"Última chance","Zumbi"))))</f>
        <v/>
      </c>
      <c r="W5873" s="25" t="n">
        <f aca="false">IF(O5873="Won",1,IF(O5873="Lost",0,""))</f>
        <v>1</v>
      </c>
      <c r="Y5873" s="25" t="str">
        <f aca="false">IF(E5873="","Sim","")</f>
        <v/>
      </c>
    </row>
    <row r="5874" customFormat="false" ht="15" hidden="false" customHeight="false" outlineLevel="0" collapsed="false">
      <c r="A5874" s="25" t="s">
        <v>6137</v>
      </c>
      <c r="B5874" s="25" t="s">
        <v>102</v>
      </c>
      <c r="C5874" s="25" t="s">
        <v>103</v>
      </c>
      <c r="D5874" s="25" t="s">
        <v>108</v>
      </c>
      <c r="G5874" s="31"/>
      <c r="H5874" s="32"/>
      <c r="L5874" s="25" t="s">
        <v>186</v>
      </c>
      <c r="M5874" s="25" t="s">
        <v>171</v>
      </c>
      <c r="N5874" s="28" t="n">
        <v>550</v>
      </c>
      <c r="O5874" s="25" t="s">
        <v>56</v>
      </c>
      <c r="P5874" s="29" t="n">
        <v>42854</v>
      </c>
      <c r="Q5874" s="33"/>
      <c r="R5874" s="34"/>
      <c r="S5874" s="28" t="n">
        <f aca="false">IF(O5874="Won",R5874,IF(O5874="Lost",0,N5874))</f>
        <v>550</v>
      </c>
      <c r="T5874" s="30" t="str">
        <f aca="false">IF(AND(P5874&lt;&gt;"",Q5874&lt;&gt;""),Q5874-P5874,"")</f>
        <v/>
      </c>
      <c r="U5874" s="30" t="n">
        <f aca="false">IF(AND(O5874="Engaging",P5874&lt;&gt;""),'Leia-me'!$B$5-P5874,"")</f>
        <v>246</v>
      </c>
      <c r="V5874" s="25" t="str">
        <f aca="false">IF(O5874&lt;&gt;"Engaging","",IF(U5874&lt;='Leia-me'!$B$6,"Saudável",IF(U5874&lt;='Leia-me'!$B$7,"Esfriando",IF(U5874&lt;='Leia-me'!$B$8,"Última chance","Zumbi"))))</f>
        <v>Zumbi</v>
      </c>
      <c r="W5874" s="25" t="str">
        <f aca="false">IF(O5874="Won",1,IF(O5874="Lost",0,""))</f>
        <v/>
      </c>
      <c r="Y5874" s="25" t="str">
        <f aca="false">IF(E5874="","Sim","")</f>
        <v>Sim</v>
      </c>
    </row>
    <row r="5875" customFormat="false" ht="15" hidden="false" customHeight="false" outlineLevel="0" collapsed="false">
      <c r="A5875" s="25" t="s">
        <v>6138</v>
      </c>
      <c r="B5875" s="25" t="s">
        <v>102</v>
      </c>
      <c r="C5875" s="25" t="s">
        <v>103</v>
      </c>
      <c r="D5875" s="25" t="s">
        <v>108</v>
      </c>
      <c r="E5875" s="25" t="s">
        <v>218</v>
      </c>
      <c r="F5875" s="25" t="s">
        <v>146</v>
      </c>
      <c r="G5875" s="26" t="n">
        <v>4.54</v>
      </c>
      <c r="H5875" s="27" t="n">
        <v>9</v>
      </c>
      <c r="I5875" s="25" t="s">
        <v>147</v>
      </c>
      <c r="K5875" s="25" t="n">
        <v>2017</v>
      </c>
      <c r="L5875" s="25" t="s">
        <v>148</v>
      </c>
      <c r="M5875" s="25" t="s">
        <v>149</v>
      </c>
      <c r="N5875" s="28" t="n">
        <v>55</v>
      </c>
      <c r="O5875" s="25" t="s">
        <v>55</v>
      </c>
      <c r="P5875" s="29" t="n">
        <v>42857</v>
      </c>
      <c r="Q5875" s="29" t="n">
        <v>42961</v>
      </c>
      <c r="R5875" s="28" t="n">
        <v>0</v>
      </c>
      <c r="S5875" s="28" t="n">
        <f aca="false">IF(O5875="Won",R5875,IF(O5875="Lost",0,N5875))</f>
        <v>0</v>
      </c>
      <c r="T5875" s="30" t="n">
        <f aca="false">IF(AND(P5875&lt;&gt;"",Q5875&lt;&gt;""),Q5875-P5875,"")</f>
        <v>104</v>
      </c>
      <c r="U5875" s="30" t="str">
        <f aca="false">IF(AND(O5875="Engaging",P5875&lt;&gt;""),'Leia-me'!$B$5-P5875,"")</f>
        <v/>
      </c>
      <c r="V5875" s="25" t="str">
        <f aca="false">IF(O5875&lt;&gt;"Engaging","",IF(U5875&lt;='Leia-me'!$B$6,"Saudável",IF(U5875&lt;='Leia-me'!$B$7,"Esfriando",IF(U5875&lt;='Leia-me'!$B$8,"Última chance","Zumbi"))))</f>
        <v/>
      </c>
      <c r="W5875" s="25" t="n">
        <f aca="false">IF(O5875="Won",1,IF(O5875="Lost",0,""))</f>
        <v>0</v>
      </c>
      <c r="Y5875" s="25" t="str">
        <f aca="false">IF(E5875="","Sim","")</f>
        <v/>
      </c>
    </row>
    <row r="5876" customFormat="false" ht="15" hidden="false" customHeight="false" outlineLevel="0" collapsed="false">
      <c r="A5876" s="25" t="s">
        <v>6139</v>
      </c>
      <c r="B5876" s="25" t="s">
        <v>102</v>
      </c>
      <c r="C5876" s="25" t="s">
        <v>103</v>
      </c>
      <c r="D5876" s="25" t="s">
        <v>108</v>
      </c>
      <c r="E5876" s="25" t="s">
        <v>449</v>
      </c>
      <c r="F5876" s="25" t="s">
        <v>192</v>
      </c>
      <c r="G5876" s="26" t="n">
        <v>98.79</v>
      </c>
      <c r="H5876" s="27" t="n">
        <v>96</v>
      </c>
      <c r="I5876" s="25" t="s">
        <v>147</v>
      </c>
      <c r="J5876" s="25" t="s">
        <v>445</v>
      </c>
      <c r="K5876" s="25" t="n">
        <v>2013</v>
      </c>
      <c r="L5876" s="25" t="s">
        <v>148</v>
      </c>
      <c r="M5876" s="25" t="s">
        <v>149</v>
      </c>
      <c r="N5876" s="28" t="n">
        <v>55</v>
      </c>
      <c r="O5876" s="25" t="s">
        <v>54</v>
      </c>
      <c r="P5876" s="29" t="n">
        <v>42863</v>
      </c>
      <c r="Q5876" s="29" t="n">
        <v>42965</v>
      </c>
      <c r="R5876" s="28" t="n">
        <v>43</v>
      </c>
      <c r="S5876" s="28" t="n">
        <f aca="false">IF(O5876="Won",R5876,IF(O5876="Lost",0,N5876))</f>
        <v>43</v>
      </c>
      <c r="T5876" s="30" t="n">
        <f aca="false">IF(AND(P5876&lt;&gt;"",Q5876&lt;&gt;""),Q5876-P5876,"")</f>
        <v>102</v>
      </c>
      <c r="U5876" s="30" t="str">
        <f aca="false">IF(AND(O5876="Engaging",P5876&lt;&gt;""),'Leia-me'!$B$5-P5876,"")</f>
        <v/>
      </c>
      <c r="V5876" s="25" t="str">
        <f aca="false">IF(O5876&lt;&gt;"Engaging","",IF(U5876&lt;='Leia-me'!$B$6,"Saudável",IF(U5876&lt;='Leia-me'!$B$7,"Esfriando",IF(U5876&lt;='Leia-me'!$B$8,"Última chance","Zumbi"))))</f>
        <v/>
      </c>
      <c r="W5876" s="25" t="n">
        <f aca="false">IF(O5876="Won",1,IF(O5876="Lost",0,""))</f>
        <v>1</v>
      </c>
      <c r="Y5876" s="25" t="str">
        <f aca="false">IF(E5876="","Sim","")</f>
        <v/>
      </c>
    </row>
    <row r="5877" customFormat="false" ht="15" hidden="false" customHeight="false" outlineLevel="0" collapsed="false">
      <c r="A5877" s="25" t="s">
        <v>6140</v>
      </c>
      <c r="B5877" s="25" t="s">
        <v>102</v>
      </c>
      <c r="C5877" s="25" t="s">
        <v>103</v>
      </c>
      <c r="D5877" s="25" t="s">
        <v>108</v>
      </c>
      <c r="E5877" s="25" t="s">
        <v>2754</v>
      </c>
      <c r="F5877" s="25" t="s">
        <v>267</v>
      </c>
      <c r="G5877" s="26" t="n">
        <v>1012.72</v>
      </c>
      <c r="H5877" s="27" t="n">
        <v>3492</v>
      </c>
      <c r="I5877" s="25" t="s">
        <v>2755</v>
      </c>
      <c r="K5877" s="25" t="n">
        <v>1991</v>
      </c>
      <c r="L5877" s="25" t="s">
        <v>148</v>
      </c>
      <c r="M5877" s="25" t="s">
        <v>149</v>
      </c>
      <c r="N5877" s="28" t="n">
        <v>55</v>
      </c>
      <c r="O5877" s="25" t="s">
        <v>54</v>
      </c>
      <c r="P5877" s="29" t="n">
        <v>42863</v>
      </c>
      <c r="Q5877" s="29" t="n">
        <v>42983</v>
      </c>
      <c r="R5877" s="28" t="n">
        <v>54</v>
      </c>
      <c r="S5877" s="28" t="n">
        <f aca="false">IF(O5877="Won",R5877,IF(O5877="Lost",0,N5877))</f>
        <v>54</v>
      </c>
      <c r="T5877" s="30" t="n">
        <f aca="false">IF(AND(P5877&lt;&gt;"",Q5877&lt;&gt;""),Q5877-P5877,"")</f>
        <v>120</v>
      </c>
      <c r="U5877" s="30" t="str">
        <f aca="false">IF(AND(O5877="Engaging",P5877&lt;&gt;""),'Leia-me'!$B$5-P5877,"")</f>
        <v/>
      </c>
      <c r="V5877" s="25" t="str">
        <f aca="false">IF(O5877&lt;&gt;"Engaging","",IF(U5877&lt;='Leia-me'!$B$6,"Saudável",IF(U5877&lt;='Leia-me'!$B$7,"Esfriando",IF(U5877&lt;='Leia-me'!$B$8,"Última chance","Zumbi"))))</f>
        <v/>
      </c>
      <c r="W5877" s="25" t="n">
        <f aca="false">IF(O5877="Won",1,IF(O5877="Lost",0,""))</f>
        <v>1</v>
      </c>
      <c r="Y5877" s="25" t="str">
        <f aca="false">IF(E5877="","Sim","")</f>
        <v/>
      </c>
    </row>
    <row r="5878" customFormat="false" ht="15" hidden="false" customHeight="false" outlineLevel="0" collapsed="false">
      <c r="A5878" s="25" t="s">
        <v>6141</v>
      </c>
      <c r="B5878" s="25" t="s">
        <v>102</v>
      </c>
      <c r="C5878" s="25" t="s">
        <v>103</v>
      </c>
      <c r="D5878" s="25" t="s">
        <v>108</v>
      </c>
      <c r="E5878" s="25" t="s">
        <v>2484</v>
      </c>
      <c r="F5878" s="25" t="s">
        <v>155</v>
      </c>
      <c r="G5878" s="26" t="n">
        <v>1825.82</v>
      </c>
      <c r="H5878" s="27" t="n">
        <v>5595</v>
      </c>
      <c r="I5878" s="25" t="s">
        <v>147</v>
      </c>
      <c r="J5878" s="25" t="s">
        <v>156</v>
      </c>
      <c r="K5878" s="25" t="n">
        <v>1995</v>
      </c>
      <c r="L5878" s="25" t="s">
        <v>148</v>
      </c>
      <c r="M5878" s="25" t="s">
        <v>149</v>
      </c>
      <c r="N5878" s="28" t="n">
        <v>55</v>
      </c>
      <c r="O5878" s="25" t="s">
        <v>54</v>
      </c>
      <c r="P5878" s="29" t="n">
        <v>42868</v>
      </c>
      <c r="Q5878" s="29" t="n">
        <v>42991</v>
      </c>
      <c r="R5878" s="28" t="n">
        <v>54</v>
      </c>
      <c r="S5878" s="28" t="n">
        <f aca="false">IF(O5878="Won",R5878,IF(O5878="Lost",0,N5878))</f>
        <v>54</v>
      </c>
      <c r="T5878" s="30" t="n">
        <f aca="false">IF(AND(P5878&lt;&gt;"",Q5878&lt;&gt;""),Q5878-P5878,"")</f>
        <v>123</v>
      </c>
      <c r="U5878" s="30" t="str">
        <f aca="false">IF(AND(O5878="Engaging",P5878&lt;&gt;""),'Leia-me'!$B$5-P5878,"")</f>
        <v/>
      </c>
      <c r="V5878" s="25" t="str">
        <f aca="false">IF(O5878&lt;&gt;"Engaging","",IF(U5878&lt;='Leia-me'!$B$6,"Saudável",IF(U5878&lt;='Leia-me'!$B$7,"Esfriando",IF(U5878&lt;='Leia-me'!$B$8,"Última chance","Zumbi"))))</f>
        <v/>
      </c>
      <c r="W5878" s="25" t="n">
        <f aca="false">IF(O5878="Won",1,IF(O5878="Lost",0,""))</f>
        <v>1</v>
      </c>
      <c r="Y5878" s="25" t="str">
        <f aca="false">IF(E5878="","Sim","")</f>
        <v/>
      </c>
    </row>
    <row r="5879" customFormat="false" ht="15" hidden="false" customHeight="false" outlineLevel="0" collapsed="false">
      <c r="A5879" s="25" t="s">
        <v>6142</v>
      </c>
      <c r="B5879" s="25" t="s">
        <v>102</v>
      </c>
      <c r="C5879" s="25" t="s">
        <v>103</v>
      </c>
      <c r="D5879" s="25" t="s">
        <v>108</v>
      </c>
      <c r="G5879" s="31"/>
      <c r="H5879" s="32"/>
      <c r="L5879" s="25" t="s">
        <v>148</v>
      </c>
      <c r="M5879" s="25" t="s">
        <v>149</v>
      </c>
      <c r="N5879" s="28" t="n">
        <v>55</v>
      </c>
      <c r="O5879" s="25" t="s">
        <v>56</v>
      </c>
      <c r="P5879" s="29" t="n">
        <v>42870</v>
      </c>
      <c r="Q5879" s="33"/>
      <c r="R5879" s="34"/>
      <c r="S5879" s="28" t="n">
        <f aca="false">IF(O5879="Won",R5879,IF(O5879="Lost",0,N5879))</f>
        <v>55</v>
      </c>
      <c r="T5879" s="30" t="str">
        <f aca="false">IF(AND(P5879&lt;&gt;"",Q5879&lt;&gt;""),Q5879-P5879,"")</f>
        <v/>
      </c>
      <c r="U5879" s="30" t="n">
        <f aca="false">IF(AND(O5879="Engaging",P5879&lt;&gt;""),'Leia-me'!$B$5-P5879,"")</f>
        <v>230</v>
      </c>
      <c r="V5879" s="25" t="str">
        <f aca="false">IF(O5879&lt;&gt;"Engaging","",IF(U5879&lt;='Leia-me'!$B$6,"Saudável",IF(U5879&lt;='Leia-me'!$B$7,"Esfriando",IF(U5879&lt;='Leia-me'!$B$8,"Última chance","Zumbi"))))</f>
        <v>Zumbi</v>
      </c>
      <c r="W5879" s="25" t="str">
        <f aca="false">IF(O5879="Won",1,IF(O5879="Lost",0,""))</f>
        <v/>
      </c>
      <c r="Y5879" s="25" t="str">
        <f aca="false">IF(E5879="","Sim","")</f>
        <v>Sim</v>
      </c>
    </row>
    <row r="5880" customFormat="false" ht="15" hidden="false" customHeight="false" outlineLevel="0" collapsed="false">
      <c r="A5880" s="25" t="s">
        <v>6143</v>
      </c>
      <c r="B5880" s="25" t="s">
        <v>102</v>
      </c>
      <c r="C5880" s="25" t="s">
        <v>103</v>
      </c>
      <c r="D5880" s="25" t="s">
        <v>108</v>
      </c>
      <c r="G5880" s="31"/>
      <c r="H5880" s="32"/>
      <c r="L5880" s="25" t="s">
        <v>186</v>
      </c>
      <c r="M5880" s="25" t="s">
        <v>171</v>
      </c>
      <c r="N5880" s="28" t="n">
        <v>550</v>
      </c>
      <c r="O5880" s="25" t="s">
        <v>56</v>
      </c>
      <c r="P5880" s="29" t="n">
        <v>42871</v>
      </c>
      <c r="Q5880" s="33"/>
      <c r="R5880" s="34"/>
      <c r="S5880" s="28" t="n">
        <f aca="false">IF(O5880="Won",R5880,IF(O5880="Lost",0,N5880))</f>
        <v>550</v>
      </c>
      <c r="T5880" s="30" t="str">
        <f aca="false">IF(AND(P5880&lt;&gt;"",Q5880&lt;&gt;""),Q5880-P5880,"")</f>
        <v/>
      </c>
      <c r="U5880" s="30" t="n">
        <f aca="false">IF(AND(O5880="Engaging",P5880&lt;&gt;""),'Leia-me'!$B$5-P5880,"")</f>
        <v>229</v>
      </c>
      <c r="V5880" s="25" t="str">
        <f aca="false">IF(O5880&lt;&gt;"Engaging","",IF(U5880&lt;='Leia-me'!$B$6,"Saudável",IF(U5880&lt;='Leia-me'!$B$7,"Esfriando",IF(U5880&lt;='Leia-me'!$B$8,"Última chance","Zumbi"))))</f>
        <v>Zumbi</v>
      </c>
      <c r="W5880" s="25" t="str">
        <f aca="false">IF(O5880="Won",1,IF(O5880="Lost",0,""))</f>
        <v/>
      </c>
      <c r="Y5880" s="25" t="str">
        <f aca="false">IF(E5880="","Sim","")</f>
        <v>Sim</v>
      </c>
    </row>
    <row r="5881" customFormat="false" ht="15" hidden="false" customHeight="false" outlineLevel="0" collapsed="false">
      <c r="A5881" s="25" t="s">
        <v>6144</v>
      </c>
      <c r="B5881" s="25" t="s">
        <v>102</v>
      </c>
      <c r="C5881" s="25" t="s">
        <v>103</v>
      </c>
      <c r="D5881" s="25" t="s">
        <v>108</v>
      </c>
      <c r="G5881" s="31"/>
      <c r="H5881" s="32"/>
      <c r="L5881" s="25" t="s">
        <v>178</v>
      </c>
      <c r="M5881" s="25" t="s">
        <v>171</v>
      </c>
      <c r="N5881" s="28" t="n">
        <v>5482</v>
      </c>
      <c r="O5881" s="25" t="s">
        <v>56</v>
      </c>
      <c r="P5881" s="29" t="n">
        <v>42872</v>
      </c>
      <c r="Q5881" s="33"/>
      <c r="R5881" s="34"/>
      <c r="S5881" s="28" t="n">
        <f aca="false">IF(O5881="Won",R5881,IF(O5881="Lost",0,N5881))</f>
        <v>5482</v>
      </c>
      <c r="T5881" s="30" t="str">
        <f aca="false">IF(AND(P5881&lt;&gt;"",Q5881&lt;&gt;""),Q5881-P5881,"")</f>
        <v/>
      </c>
      <c r="U5881" s="30" t="n">
        <f aca="false">IF(AND(O5881="Engaging",P5881&lt;&gt;""),'Leia-me'!$B$5-P5881,"")</f>
        <v>228</v>
      </c>
      <c r="V5881" s="25" t="str">
        <f aca="false">IF(O5881&lt;&gt;"Engaging","",IF(U5881&lt;='Leia-me'!$B$6,"Saudável",IF(U5881&lt;='Leia-me'!$B$7,"Esfriando",IF(U5881&lt;='Leia-me'!$B$8,"Última chance","Zumbi"))))</f>
        <v>Zumbi</v>
      </c>
      <c r="W5881" s="25" t="str">
        <f aca="false">IF(O5881="Won",1,IF(O5881="Lost",0,""))</f>
        <v/>
      </c>
      <c r="Y5881" s="25" t="str">
        <f aca="false">IF(E5881="","Sim","")</f>
        <v>Sim</v>
      </c>
    </row>
    <row r="5882" customFormat="false" ht="15" hidden="false" customHeight="false" outlineLevel="0" collapsed="false">
      <c r="A5882" s="25" t="s">
        <v>6145</v>
      </c>
      <c r="B5882" s="25" t="s">
        <v>102</v>
      </c>
      <c r="C5882" s="25" t="s">
        <v>103</v>
      </c>
      <c r="D5882" s="25" t="s">
        <v>108</v>
      </c>
      <c r="E5882" s="25" t="s">
        <v>195</v>
      </c>
      <c r="F5882" s="25" t="s">
        <v>185</v>
      </c>
      <c r="G5882" s="26" t="n">
        <v>8170.38</v>
      </c>
      <c r="H5882" s="27" t="n">
        <v>16499</v>
      </c>
      <c r="I5882" s="25" t="s">
        <v>196</v>
      </c>
      <c r="K5882" s="25" t="n">
        <v>1997</v>
      </c>
      <c r="L5882" s="25" t="s">
        <v>186</v>
      </c>
      <c r="M5882" s="25" t="s">
        <v>171</v>
      </c>
      <c r="N5882" s="28" t="n">
        <v>550</v>
      </c>
      <c r="O5882" s="25" t="s">
        <v>54</v>
      </c>
      <c r="P5882" s="29" t="n">
        <v>42872</v>
      </c>
      <c r="Q5882" s="29" t="n">
        <v>42955</v>
      </c>
      <c r="R5882" s="28" t="n">
        <v>553</v>
      </c>
      <c r="S5882" s="28" t="n">
        <f aca="false">IF(O5882="Won",R5882,IF(O5882="Lost",0,N5882))</f>
        <v>553</v>
      </c>
      <c r="T5882" s="30" t="n">
        <f aca="false">IF(AND(P5882&lt;&gt;"",Q5882&lt;&gt;""),Q5882-P5882,"")</f>
        <v>83</v>
      </c>
      <c r="U5882" s="30" t="str">
        <f aca="false">IF(AND(O5882="Engaging",P5882&lt;&gt;""),'Leia-me'!$B$5-P5882,"")</f>
        <v/>
      </c>
      <c r="V5882" s="25" t="str">
        <f aca="false">IF(O5882&lt;&gt;"Engaging","",IF(U5882&lt;='Leia-me'!$B$6,"Saudável",IF(U5882&lt;='Leia-me'!$B$7,"Esfriando",IF(U5882&lt;='Leia-me'!$B$8,"Última chance","Zumbi"))))</f>
        <v/>
      </c>
      <c r="W5882" s="25" t="n">
        <f aca="false">IF(O5882="Won",1,IF(O5882="Lost",0,""))</f>
        <v>1</v>
      </c>
      <c r="Y5882" s="25" t="str">
        <f aca="false">IF(E5882="","Sim","")</f>
        <v/>
      </c>
    </row>
    <row r="5883" customFormat="false" ht="15" hidden="false" customHeight="false" outlineLevel="0" collapsed="false">
      <c r="A5883" s="25" t="s">
        <v>6146</v>
      </c>
      <c r="B5883" s="25" t="s">
        <v>102</v>
      </c>
      <c r="C5883" s="25" t="s">
        <v>103</v>
      </c>
      <c r="D5883" s="25" t="s">
        <v>108</v>
      </c>
      <c r="E5883" s="25" t="s">
        <v>494</v>
      </c>
      <c r="F5883" s="25" t="s">
        <v>192</v>
      </c>
      <c r="G5883" s="26" t="n">
        <v>11698.03</v>
      </c>
      <c r="H5883" s="27" t="n">
        <v>34288</v>
      </c>
      <c r="I5883" s="25" t="s">
        <v>147</v>
      </c>
      <c r="K5883" s="25" t="n">
        <v>1982</v>
      </c>
      <c r="L5883" s="25" t="s">
        <v>148</v>
      </c>
      <c r="M5883" s="25" t="s">
        <v>149</v>
      </c>
      <c r="N5883" s="28" t="n">
        <v>55</v>
      </c>
      <c r="O5883" s="25" t="s">
        <v>55</v>
      </c>
      <c r="P5883" s="29" t="n">
        <v>42874</v>
      </c>
      <c r="Q5883" s="29" t="n">
        <v>42882</v>
      </c>
      <c r="R5883" s="28" t="n">
        <v>0</v>
      </c>
      <c r="S5883" s="28" t="n">
        <f aca="false">IF(O5883="Won",R5883,IF(O5883="Lost",0,N5883))</f>
        <v>0</v>
      </c>
      <c r="T5883" s="30" t="n">
        <f aca="false">IF(AND(P5883&lt;&gt;"",Q5883&lt;&gt;""),Q5883-P5883,"")</f>
        <v>8</v>
      </c>
      <c r="U5883" s="30" t="str">
        <f aca="false">IF(AND(O5883="Engaging",P5883&lt;&gt;""),'Leia-me'!$B$5-P5883,"")</f>
        <v/>
      </c>
      <c r="V5883" s="25" t="str">
        <f aca="false">IF(O5883&lt;&gt;"Engaging","",IF(U5883&lt;='Leia-me'!$B$6,"Saudável",IF(U5883&lt;='Leia-me'!$B$7,"Esfriando",IF(U5883&lt;='Leia-me'!$B$8,"Última chance","Zumbi"))))</f>
        <v/>
      </c>
      <c r="W5883" s="25" t="n">
        <f aca="false">IF(O5883="Won",1,IF(O5883="Lost",0,""))</f>
        <v>0</v>
      </c>
      <c r="Y5883" s="25" t="str">
        <f aca="false">IF(E5883="","Sim","")</f>
        <v/>
      </c>
    </row>
    <row r="5884" customFormat="false" ht="15" hidden="false" customHeight="false" outlineLevel="0" collapsed="false">
      <c r="A5884" s="25" t="s">
        <v>6147</v>
      </c>
      <c r="B5884" s="25" t="s">
        <v>102</v>
      </c>
      <c r="C5884" s="25" t="s">
        <v>103</v>
      </c>
      <c r="D5884" s="25" t="s">
        <v>108</v>
      </c>
      <c r="E5884" s="25" t="s">
        <v>1789</v>
      </c>
      <c r="F5884" s="25" t="s">
        <v>211</v>
      </c>
      <c r="G5884" s="26" t="n">
        <v>497.11</v>
      </c>
      <c r="H5884" s="27" t="n">
        <v>1588</v>
      </c>
      <c r="I5884" s="25" t="s">
        <v>147</v>
      </c>
      <c r="K5884" s="25" t="n">
        <v>2009</v>
      </c>
      <c r="L5884" s="25" t="s">
        <v>186</v>
      </c>
      <c r="M5884" s="25" t="s">
        <v>171</v>
      </c>
      <c r="N5884" s="28" t="n">
        <v>550</v>
      </c>
      <c r="O5884" s="25" t="s">
        <v>54</v>
      </c>
      <c r="P5884" s="29" t="n">
        <v>42876</v>
      </c>
      <c r="Q5884" s="29" t="n">
        <v>42892</v>
      </c>
      <c r="R5884" s="28" t="n">
        <v>562</v>
      </c>
      <c r="S5884" s="28" t="n">
        <f aca="false">IF(O5884="Won",R5884,IF(O5884="Lost",0,N5884))</f>
        <v>562</v>
      </c>
      <c r="T5884" s="30" t="n">
        <f aca="false">IF(AND(P5884&lt;&gt;"",Q5884&lt;&gt;""),Q5884-P5884,"")</f>
        <v>16</v>
      </c>
      <c r="U5884" s="30" t="str">
        <f aca="false">IF(AND(O5884="Engaging",P5884&lt;&gt;""),'Leia-me'!$B$5-P5884,"")</f>
        <v/>
      </c>
      <c r="V5884" s="25" t="str">
        <f aca="false">IF(O5884&lt;&gt;"Engaging","",IF(U5884&lt;='Leia-me'!$B$6,"Saudável",IF(U5884&lt;='Leia-me'!$B$7,"Esfriando",IF(U5884&lt;='Leia-me'!$B$8,"Última chance","Zumbi"))))</f>
        <v/>
      </c>
      <c r="W5884" s="25" t="n">
        <f aca="false">IF(O5884="Won",1,IF(O5884="Lost",0,""))</f>
        <v>1</v>
      </c>
      <c r="Y5884" s="25" t="str">
        <f aca="false">IF(E5884="","Sim","")</f>
        <v/>
      </c>
    </row>
    <row r="5885" customFormat="false" ht="15" hidden="false" customHeight="false" outlineLevel="0" collapsed="false">
      <c r="A5885" s="25" t="s">
        <v>6148</v>
      </c>
      <c r="B5885" s="25" t="s">
        <v>102</v>
      </c>
      <c r="C5885" s="25" t="s">
        <v>103</v>
      </c>
      <c r="D5885" s="25" t="s">
        <v>108</v>
      </c>
      <c r="G5885" s="31"/>
      <c r="H5885" s="32"/>
      <c r="L5885" s="25" t="s">
        <v>1834</v>
      </c>
      <c r="M5885" s="25" t="s">
        <v>171</v>
      </c>
      <c r="N5885" s="28" t="n">
        <v>4821</v>
      </c>
      <c r="O5885" s="25" t="s">
        <v>56</v>
      </c>
      <c r="P5885" s="29" t="n">
        <v>42879</v>
      </c>
      <c r="Q5885" s="33"/>
      <c r="R5885" s="34"/>
      <c r="S5885" s="28" t="n">
        <f aca="false">IF(O5885="Won",R5885,IF(O5885="Lost",0,N5885))</f>
        <v>4821</v>
      </c>
      <c r="T5885" s="30" t="str">
        <f aca="false">IF(AND(P5885&lt;&gt;"",Q5885&lt;&gt;""),Q5885-P5885,"")</f>
        <v/>
      </c>
      <c r="U5885" s="30" t="n">
        <f aca="false">IF(AND(O5885="Engaging",P5885&lt;&gt;""),'Leia-me'!$B$5-P5885,"")</f>
        <v>221</v>
      </c>
      <c r="V5885" s="25" t="str">
        <f aca="false">IF(O5885&lt;&gt;"Engaging","",IF(U5885&lt;='Leia-me'!$B$6,"Saudável",IF(U5885&lt;='Leia-me'!$B$7,"Esfriando",IF(U5885&lt;='Leia-me'!$B$8,"Última chance","Zumbi"))))</f>
        <v>Zumbi</v>
      </c>
      <c r="W5885" s="25" t="str">
        <f aca="false">IF(O5885="Won",1,IF(O5885="Lost",0,""))</f>
        <v/>
      </c>
      <c r="X5885" s="25" t="s">
        <v>1835</v>
      </c>
      <c r="Y5885" s="25" t="str">
        <f aca="false">IF(E5885="","Sim","")</f>
        <v>Sim</v>
      </c>
    </row>
    <row r="5886" customFormat="false" ht="15" hidden="false" customHeight="false" outlineLevel="0" collapsed="false">
      <c r="A5886" s="25" t="s">
        <v>6149</v>
      </c>
      <c r="B5886" s="25" t="s">
        <v>102</v>
      </c>
      <c r="C5886" s="25" t="s">
        <v>103</v>
      </c>
      <c r="D5886" s="25" t="s">
        <v>108</v>
      </c>
      <c r="E5886" s="25" t="s">
        <v>2863</v>
      </c>
      <c r="F5886" s="25" t="s">
        <v>211</v>
      </c>
      <c r="G5886" s="26" t="n">
        <v>2437.85</v>
      </c>
      <c r="H5886" s="27" t="n">
        <v>4874</v>
      </c>
      <c r="I5886" s="25" t="s">
        <v>147</v>
      </c>
      <c r="K5886" s="25" t="n">
        <v>2001</v>
      </c>
      <c r="L5886" s="25" t="s">
        <v>160</v>
      </c>
      <c r="M5886" s="25" t="s">
        <v>149</v>
      </c>
      <c r="N5886" s="28" t="n">
        <v>3393</v>
      </c>
      <c r="O5886" s="25" t="s">
        <v>54</v>
      </c>
      <c r="P5886" s="29" t="n">
        <v>42884</v>
      </c>
      <c r="Q5886" s="29" t="n">
        <v>42897</v>
      </c>
      <c r="R5886" s="28" t="n">
        <v>3850</v>
      </c>
      <c r="S5886" s="28" t="n">
        <f aca="false">IF(O5886="Won",R5886,IF(O5886="Lost",0,N5886))</f>
        <v>3850</v>
      </c>
      <c r="T5886" s="30" t="n">
        <f aca="false">IF(AND(P5886&lt;&gt;"",Q5886&lt;&gt;""),Q5886-P5886,"")</f>
        <v>13</v>
      </c>
      <c r="U5886" s="30" t="str">
        <f aca="false">IF(AND(O5886="Engaging",P5886&lt;&gt;""),'Leia-me'!$B$5-P5886,"")</f>
        <v/>
      </c>
      <c r="V5886" s="25" t="str">
        <f aca="false">IF(O5886&lt;&gt;"Engaging","",IF(U5886&lt;='Leia-me'!$B$6,"Saudável",IF(U5886&lt;='Leia-me'!$B$7,"Esfriando",IF(U5886&lt;='Leia-me'!$B$8,"Última chance","Zumbi"))))</f>
        <v/>
      </c>
      <c r="W5886" s="25" t="n">
        <f aca="false">IF(O5886="Won",1,IF(O5886="Lost",0,""))</f>
        <v>1</v>
      </c>
      <c r="Y5886" s="25" t="str">
        <f aca="false">IF(E5886="","Sim","")</f>
        <v/>
      </c>
    </row>
    <row r="5887" customFormat="false" ht="15" hidden="false" customHeight="false" outlineLevel="0" collapsed="false">
      <c r="A5887" s="25" t="s">
        <v>6150</v>
      </c>
      <c r="B5887" s="25" t="s">
        <v>102</v>
      </c>
      <c r="C5887" s="25" t="s">
        <v>103</v>
      </c>
      <c r="D5887" s="25" t="s">
        <v>108</v>
      </c>
      <c r="E5887" s="25" t="s">
        <v>665</v>
      </c>
      <c r="F5887" s="25" t="s">
        <v>211</v>
      </c>
      <c r="G5887" s="26" t="n">
        <v>4968.91</v>
      </c>
      <c r="H5887" s="27" t="n">
        <v>7523</v>
      </c>
      <c r="I5887" s="25" t="s">
        <v>147</v>
      </c>
      <c r="K5887" s="25" t="n">
        <v>1990</v>
      </c>
      <c r="L5887" s="25" t="s">
        <v>148</v>
      </c>
      <c r="M5887" s="25" t="s">
        <v>149</v>
      </c>
      <c r="N5887" s="28" t="n">
        <v>55</v>
      </c>
      <c r="O5887" s="25" t="s">
        <v>55</v>
      </c>
      <c r="P5887" s="29" t="n">
        <v>42886</v>
      </c>
      <c r="Q5887" s="29" t="n">
        <v>42983</v>
      </c>
      <c r="R5887" s="28" t="n">
        <v>0</v>
      </c>
      <c r="S5887" s="28" t="n">
        <f aca="false">IF(O5887="Won",R5887,IF(O5887="Lost",0,N5887))</f>
        <v>0</v>
      </c>
      <c r="T5887" s="30" t="n">
        <f aca="false">IF(AND(P5887&lt;&gt;"",Q5887&lt;&gt;""),Q5887-P5887,"")</f>
        <v>97</v>
      </c>
      <c r="U5887" s="30" t="str">
        <f aca="false">IF(AND(O5887="Engaging",P5887&lt;&gt;""),'Leia-me'!$B$5-P5887,"")</f>
        <v/>
      </c>
      <c r="V5887" s="25" t="str">
        <f aca="false">IF(O5887&lt;&gt;"Engaging","",IF(U5887&lt;='Leia-me'!$B$6,"Saudável",IF(U5887&lt;='Leia-me'!$B$7,"Esfriando",IF(U5887&lt;='Leia-me'!$B$8,"Última chance","Zumbi"))))</f>
        <v/>
      </c>
      <c r="W5887" s="25" t="n">
        <f aca="false">IF(O5887="Won",1,IF(O5887="Lost",0,""))</f>
        <v>0</v>
      </c>
      <c r="Y5887" s="25" t="str">
        <f aca="false">IF(E5887="","Sim","")</f>
        <v/>
      </c>
    </row>
    <row r="5888" customFormat="false" ht="15" hidden="false" customHeight="false" outlineLevel="0" collapsed="false">
      <c r="A5888" s="25" t="s">
        <v>6151</v>
      </c>
      <c r="B5888" s="25" t="s">
        <v>102</v>
      </c>
      <c r="C5888" s="25" t="s">
        <v>103</v>
      </c>
      <c r="D5888" s="25" t="s">
        <v>108</v>
      </c>
      <c r="E5888" s="25" t="s">
        <v>1789</v>
      </c>
      <c r="F5888" s="25" t="s">
        <v>211</v>
      </c>
      <c r="G5888" s="26" t="n">
        <v>497.11</v>
      </c>
      <c r="H5888" s="27" t="n">
        <v>1588</v>
      </c>
      <c r="I5888" s="25" t="s">
        <v>147</v>
      </c>
      <c r="K5888" s="25" t="n">
        <v>2009</v>
      </c>
      <c r="L5888" s="25" t="s">
        <v>160</v>
      </c>
      <c r="M5888" s="25" t="s">
        <v>149</v>
      </c>
      <c r="N5888" s="28" t="n">
        <v>3393</v>
      </c>
      <c r="O5888" s="25" t="s">
        <v>55</v>
      </c>
      <c r="P5888" s="29" t="n">
        <v>42886</v>
      </c>
      <c r="Q5888" s="29" t="n">
        <v>42973</v>
      </c>
      <c r="R5888" s="28" t="n">
        <v>0</v>
      </c>
      <c r="S5888" s="28" t="n">
        <f aca="false">IF(O5888="Won",R5888,IF(O5888="Lost",0,N5888))</f>
        <v>0</v>
      </c>
      <c r="T5888" s="30" t="n">
        <f aca="false">IF(AND(P5888&lt;&gt;"",Q5888&lt;&gt;""),Q5888-P5888,"")</f>
        <v>87</v>
      </c>
      <c r="U5888" s="30" t="str">
        <f aca="false">IF(AND(O5888="Engaging",P5888&lt;&gt;""),'Leia-me'!$B$5-P5888,"")</f>
        <v/>
      </c>
      <c r="V5888" s="25" t="str">
        <f aca="false">IF(O5888&lt;&gt;"Engaging","",IF(U5888&lt;='Leia-me'!$B$6,"Saudável",IF(U5888&lt;='Leia-me'!$B$7,"Esfriando",IF(U5888&lt;='Leia-me'!$B$8,"Última chance","Zumbi"))))</f>
        <v/>
      </c>
      <c r="W5888" s="25" t="n">
        <f aca="false">IF(O5888="Won",1,IF(O5888="Lost",0,""))</f>
        <v>0</v>
      </c>
      <c r="Y5888" s="25" t="str">
        <f aca="false">IF(E5888="","Sim","")</f>
        <v/>
      </c>
    </row>
    <row r="5889" customFormat="false" ht="15" hidden="false" customHeight="false" outlineLevel="0" collapsed="false">
      <c r="A5889" s="25" t="s">
        <v>6152</v>
      </c>
      <c r="B5889" s="25" t="s">
        <v>102</v>
      </c>
      <c r="C5889" s="25" t="s">
        <v>103</v>
      </c>
      <c r="D5889" s="25" t="s">
        <v>108</v>
      </c>
      <c r="E5889" s="25" t="s">
        <v>156</v>
      </c>
      <c r="F5889" s="25" t="s">
        <v>155</v>
      </c>
      <c r="G5889" s="26" t="n">
        <v>1699.85</v>
      </c>
      <c r="H5889" s="27" t="n">
        <v>5108</v>
      </c>
      <c r="I5889" s="25" t="s">
        <v>147</v>
      </c>
      <c r="K5889" s="25" t="n">
        <v>1999</v>
      </c>
      <c r="L5889" s="25" t="s">
        <v>148</v>
      </c>
      <c r="M5889" s="25" t="s">
        <v>149</v>
      </c>
      <c r="N5889" s="28" t="n">
        <v>55</v>
      </c>
      <c r="O5889" s="25" t="s">
        <v>54</v>
      </c>
      <c r="P5889" s="29" t="n">
        <v>42886</v>
      </c>
      <c r="Q5889" s="29" t="n">
        <v>42896</v>
      </c>
      <c r="R5889" s="28" t="n">
        <v>56</v>
      </c>
      <c r="S5889" s="28" t="n">
        <f aca="false">IF(O5889="Won",R5889,IF(O5889="Lost",0,N5889))</f>
        <v>56</v>
      </c>
      <c r="T5889" s="30" t="n">
        <f aca="false">IF(AND(P5889&lt;&gt;"",Q5889&lt;&gt;""),Q5889-P5889,"")</f>
        <v>10</v>
      </c>
      <c r="U5889" s="30" t="str">
        <f aca="false">IF(AND(O5889="Engaging",P5889&lt;&gt;""),'Leia-me'!$B$5-P5889,"")</f>
        <v/>
      </c>
      <c r="V5889" s="25" t="str">
        <f aca="false">IF(O5889&lt;&gt;"Engaging","",IF(U5889&lt;='Leia-me'!$B$6,"Saudável",IF(U5889&lt;='Leia-me'!$B$7,"Esfriando",IF(U5889&lt;='Leia-me'!$B$8,"Última chance","Zumbi"))))</f>
        <v/>
      </c>
      <c r="W5889" s="25" t="n">
        <f aca="false">IF(O5889="Won",1,IF(O5889="Lost",0,""))</f>
        <v>1</v>
      </c>
      <c r="Y5889" s="25" t="str">
        <f aca="false">IF(E5889="","Sim","")</f>
        <v/>
      </c>
    </row>
    <row r="5890" customFormat="false" ht="15" hidden="false" customHeight="false" outlineLevel="0" collapsed="false">
      <c r="A5890" s="25" t="s">
        <v>6153</v>
      </c>
      <c r="B5890" s="25" t="s">
        <v>102</v>
      </c>
      <c r="C5890" s="25" t="s">
        <v>103</v>
      </c>
      <c r="D5890" s="25" t="s">
        <v>108</v>
      </c>
      <c r="E5890" s="25" t="s">
        <v>665</v>
      </c>
      <c r="F5890" s="25" t="s">
        <v>211</v>
      </c>
      <c r="G5890" s="26" t="n">
        <v>4968.91</v>
      </c>
      <c r="H5890" s="27" t="n">
        <v>7523</v>
      </c>
      <c r="I5890" s="25" t="s">
        <v>147</v>
      </c>
      <c r="K5890" s="25" t="n">
        <v>1990</v>
      </c>
      <c r="L5890" s="25" t="s">
        <v>160</v>
      </c>
      <c r="M5890" s="25" t="s">
        <v>149</v>
      </c>
      <c r="N5890" s="28" t="n">
        <v>3393</v>
      </c>
      <c r="O5890" s="25" t="s">
        <v>55</v>
      </c>
      <c r="P5890" s="29" t="n">
        <v>42887</v>
      </c>
      <c r="Q5890" s="29" t="n">
        <v>42956</v>
      </c>
      <c r="R5890" s="28" t="n">
        <v>0</v>
      </c>
      <c r="S5890" s="28" t="n">
        <f aca="false">IF(O5890="Won",R5890,IF(O5890="Lost",0,N5890))</f>
        <v>0</v>
      </c>
      <c r="T5890" s="30" t="n">
        <f aca="false">IF(AND(P5890&lt;&gt;"",Q5890&lt;&gt;""),Q5890-P5890,"")</f>
        <v>69</v>
      </c>
      <c r="U5890" s="30" t="str">
        <f aca="false">IF(AND(O5890="Engaging",P5890&lt;&gt;""),'Leia-me'!$B$5-P5890,"")</f>
        <v/>
      </c>
      <c r="V5890" s="25" t="str">
        <f aca="false">IF(O5890&lt;&gt;"Engaging","",IF(U5890&lt;='Leia-me'!$B$6,"Saudável",IF(U5890&lt;='Leia-me'!$B$7,"Esfriando",IF(U5890&lt;='Leia-me'!$B$8,"Última chance","Zumbi"))))</f>
        <v/>
      </c>
      <c r="W5890" s="25" t="n">
        <f aca="false">IF(O5890="Won",1,IF(O5890="Lost",0,""))</f>
        <v>0</v>
      </c>
      <c r="Y5890" s="25" t="str">
        <f aca="false">IF(E5890="","Sim","")</f>
        <v/>
      </c>
    </row>
    <row r="5891" customFormat="false" ht="15" hidden="false" customHeight="false" outlineLevel="0" collapsed="false">
      <c r="A5891" s="25" t="s">
        <v>6154</v>
      </c>
      <c r="B5891" s="25" t="s">
        <v>102</v>
      </c>
      <c r="C5891" s="25" t="s">
        <v>103</v>
      </c>
      <c r="D5891" s="25" t="s">
        <v>108</v>
      </c>
      <c r="E5891" s="25" t="s">
        <v>195</v>
      </c>
      <c r="F5891" s="25" t="s">
        <v>185</v>
      </c>
      <c r="G5891" s="26" t="n">
        <v>8170.38</v>
      </c>
      <c r="H5891" s="27" t="n">
        <v>16499</v>
      </c>
      <c r="I5891" s="25" t="s">
        <v>196</v>
      </c>
      <c r="K5891" s="25" t="n">
        <v>1997</v>
      </c>
      <c r="L5891" s="25" t="s">
        <v>1834</v>
      </c>
      <c r="M5891" s="25" t="s">
        <v>171</v>
      </c>
      <c r="N5891" s="28" t="n">
        <v>4821</v>
      </c>
      <c r="O5891" s="25" t="s">
        <v>54</v>
      </c>
      <c r="P5891" s="29" t="n">
        <v>42892</v>
      </c>
      <c r="Q5891" s="29" t="n">
        <v>42953</v>
      </c>
      <c r="R5891" s="28" t="n">
        <v>4330</v>
      </c>
      <c r="S5891" s="28" t="n">
        <f aca="false">IF(O5891="Won",R5891,IF(O5891="Lost",0,N5891))</f>
        <v>4330</v>
      </c>
      <c r="T5891" s="30" t="n">
        <f aca="false">IF(AND(P5891&lt;&gt;"",Q5891&lt;&gt;""),Q5891-P5891,"")</f>
        <v>61</v>
      </c>
      <c r="U5891" s="30" t="str">
        <f aca="false">IF(AND(O5891="Engaging",P5891&lt;&gt;""),'Leia-me'!$B$5-P5891,"")</f>
        <v/>
      </c>
      <c r="V5891" s="25" t="str">
        <f aca="false">IF(O5891&lt;&gt;"Engaging","",IF(U5891&lt;='Leia-me'!$B$6,"Saudável",IF(U5891&lt;='Leia-me'!$B$7,"Esfriando",IF(U5891&lt;='Leia-me'!$B$8,"Última chance","Zumbi"))))</f>
        <v/>
      </c>
      <c r="W5891" s="25" t="n">
        <f aca="false">IF(O5891="Won",1,IF(O5891="Lost",0,""))</f>
        <v>1</v>
      </c>
      <c r="X5891" s="25" t="s">
        <v>1835</v>
      </c>
      <c r="Y5891" s="25" t="str">
        <f aca="false">IF(E5891="","Sim","")</f>
        <v/>
      </c>
    </row>
    <row r="5892" customFormat="false" ht="15" hidden="false" customHeight="false" outlineLevel="0" collapsed="false">
      <c r="A5892" s="25" t="s">
        <v>6155</v>
      </c>
      <c r="B5892" s="25" t="s">
        <v>102</v>
      </c>
      <c r="C5892" s="25" t="s">
        <v>103</v>
      </c>
      <c r="D5892" s="25" t="s">
        <v>108</v>
      </c>
      <c r="E5892" s="25" t="s">
        <v>1640</v>
      </c>
      <c r="F5892" s="25" t="s">
        <v>211</v>
      </c>
      <c r="G5892" s="26" t="n">
        <v>71.12</v>
      </c>
      <c r="H5892" s="27" t="n">
        <v>144</v>
      </c>
      <c r="I5892" s="25" t="s">
        <v>147</v>
      </c>
      <c r="K5892" s="25" t="n">
        <v>2010</v>
      </c>
      <c r="L5892" s="25" t="s">
        <v>160</v>
      </c>
      <c r="M5892" s="25" t="s">
        <v>149</v>
      </c>
      <c r="N5892" s="28" t="n">
        <v>3393</v>
      </c>
      <c r="O5892" s="25" t="s">
        <v>56</v>
      </c>
      <c r="P5892" s="29" t="n">
        <v>42893</v>
      </c>
      <c r="Q5892" s="33"/>
      <c r="R5892" s="34"/>
      <c r="S5892" s="28" t="n">
        <f aca="false">IF(O5892="Won",R5892,IF(O5892="Lost",0,N5892))</f>
        <v>3393</v>
      </c>
      <c r="T5892" s="30" t="str">
        <f aca="false">IF(AND(P5892&lt;&gt;"",Q5892&lt;&gt;""),Q5892-P5892,"")</f>
        <v/>
      </c>
      <c r="U5892" s="30" t="n">
        <f aca="false">IF(AND(O5892="Engaging",P5892&lt;&gt;""),'Leia-me'!$B$5-P5892,"")</f>
        <v>207</v>
      </c>
      <c r="V5892" s="25" t="str">
        <f aca="false">IF(O5892&lt;&gt;"Engaging","",IF(U5892&lt;='Leia-me'!$B$6,"Saudável",IF(U5892&lt;='Leia-me'!$B$7,"Esfriando",IF(U5892&lt;='Leia-me'!$B$8,"Última chance","Zumbi"))))</f>
        <v>Zumbi</v>
      </c>
      <c r="W5892" s="25" t="str">
        <f aca="false">IF(O5892="Won",1,IF(O5892="Lost",0,""))</f>
        <v/>
      </c>
      <c r="Y5892" s="25" t="str">
        <f aca="false">IF(E5892="","Sim","")</f>
        <v/>
      </c>
    </row>
    <row r="5893" customFormat="false" ht="15" hidden="false" customHeight="false" outlineLevel="0" collapsed="false">
      <c r="A5893" s="25" t="s">
        <v>6156</v>
      </c>
      <c r="B5893" s="25" t="s">
        <v>102</v>
      </c>
      <c r="C5893" s="25" t="s">
        <v>103</v>
      </c>
      <c r="D5893" s="25" t="s">
        <v>108</v>
      </c>
      <c r="E5893" s="25" t="s">
        <v>1778</v>
      </c>
      <c r="F5893" s="25" t="s">
        <v>146</v>
      </c>
      <c r="G5893" s="26" t="n">
        <v>1618.89</v>
      </c>
      <c r="H5893" s="27" t="n">
        <v>3889</v>
      </c>
      <c r="I5893" s="25" t="s">
        <v>147</v>
      </c>
      <c r="K5893" s="25" t="n">
        <v>2004</v>
      </c>
      <c r="L5893" s="25" t="s">
        <v>2445</v>
      </c>
      <c r="M5893" s="25" t="s">
        <v>2446</v>
      </c>
      <c r="N5893" s="28" t="n">
        <v>26768</v>
      </c>
      <c r="O5893" s="25" t="s">
        <v>56</v>
      </c>
      <c r="P5893" s="29" t="n">
        <v>42896</v>
      </c>
      <c r="Q5893" s="33"/>
      <c r="R5893" s="34"/>
      <c r="S5893" s="28" t="n">
        <f aca="false">IF(O5893="Won",R5893,IF(O5893="Lost",0,N5893))</f>
        <v>26768</v>
      </c>
      <c r="T5893" s="30" t="str">
        <f aca="false">IF(AND(P5893&lt;&gt;"",Q5893&lt;&gt;""),Q5893-P5893,"")</f>
        <v/>
      </c>
      <c r="U5893" s="30" t="n">
        <f aca="false">IF(AND(O5893="Engaging",P5893&lt;&gt;""),'Leia-me'!$B$5-P5893,"")</f>
        <v>204</v>
      </c>
      <c r="V5893" s="25" t="str">
        <f aca="false">IF(O5893&lt;&gt;"Engaging","",IF(U5893&lt;='Leia-me'!$B$6,"Saudável",IF(U5893&lt;='Leia-me'!$B$7,"Esfriando",IF(U5893&lt;='Leia-me'!$B$8,"Última chance","Zumbi"))))</f>
        <v>Zumbi</v>
      </c>
      <c r="W5893" s="25" t="str">
        <f aca="false">IF(O5893="Won",1,IF(O5893="Lost",0,""))</f>
        <v/>
      </c>
      <c r="Y5893" s="25" t="str">
        <f aca="false">IF(E5893="","Sim","")</f>
        <v/>
      </c>
    </row>
    <row r="5894" customFormat="false" ht="15" hidden="false" customHeight="false" outlineLevel="0" collapsed="false">
      <c r="A5894" s="25" t="s">
        <v>6157</v>
      </c>
      <c r="B5894" s="25" t="s">
        <v>102</v>
      </c>
      <c r="C5894" s="25" t="s">
        <v>103</v>
      </c>
      <c r="D5894" s="25" t="s">
        <v>108</v>
      </c>
      <c r="E5894" s="25" t="s">
        <v>433</v>
      </c>
      <c r="F5894" s="25" t="s">
        <v>211</v>
      </c>
      <c r="G5894" s="26" t="n">
        <v>2214.94</v>
      </c>
      <c r="H5894" s="27" t="n">
        <v>5374</v>
      </c>
      <c r="I5894" s="25" t="s">
        <v>147</v>
      </c>
      <c r="K5894" s="25" t="n">
        <v>1996</v>
      </c>
      <c r="L5894" s="25" t="s">
        <v>186</v>
      </c>
      <c r="M5894" s="25" t="s">
        <v>171</v>
      </c>
      <c r="N5894" s="28" t="n">
        <v>550</v>
      </c>
      <c r="O5894" s="25" t="s">
        <v>54</v>
      </c>
      <c r="P5894" s="29" t="n">
        <v>42898</v>
      </c>
      <c r="Q5894" s="29" t="n">
        <v>42969</v>
      </c>
      <c r="R5894" s="28" t="n">
        <v>608</v>
      </c>
      <c r="S5894" s="28" t="n">
        <f aca="false">IF(O5894="Won",R5894,IF(O5894="Lost",0,N5894))</f>
        <v>608</v>
      </c>
      <c r="T5894" s="30" t="n">
        <f aca="false">IF(AND(P5894&lt;&gt;"",Q5894&lt;&gt;""),Q5894-P5894,"")</f>
        <v>71</v>
      </c>
      <c r="U5894" s="30" t="str">
        <f aca="false">IF(AND(O5894="Engaging",P5894&lt;&gt;""),'Leia-me'!$B$5-P5894,"")</f>
        <v/>
      </c>
      <c r="V5894" s="25" t="str">
        <f aca="false">IF(O5894&lt;&gt;"Engaging","",IF(U5894&lt;='Leia-me'!$B$6,"Saudável",IF(U5894&lt;='Leia-me'!$B$7,"Esfriando",IF(U5894&lt;='Leia-me'!$B$8,"Última chance","Zumbi"))))</f>
        <v/>
      </c>
      <c r="W5894" s="25" t="n">
        <f aca="false">IF(O5894="Won",1,IF(O5894="Lost",0,""))</f>
        <v>1</v>
      </c>
      <c r="Y5894" s="25" t="str">
        <f aca="false">IF(E5894="","Sim","")</f>
        <v/>
      </c>
    </row>
    <row r="5895" customFormat="false" ht="15" hidden="false" customHeight="false" outlineLevel="0" collapsed="false">
      <c r="A5895" s="25" t="s">
        <v>6158</v>
      </c>
      <c r="B5895" s="25" t="s">
        <v>102</v>
      </c>
      <c r="C5895" s="25" t="s">
        <v>103</v>
      </c>
      <c r="D5895" s="25" t="s">
        <v>108</v>
      </c>
      <c r="E5895" s="25" t="s">
        <v>2484</v>
      </c>
      <c r="F5895" s="25" t="s">
        <v>155</v>
      </c>
      <c r="G5895" s="26" t="n">
        <v>1825.82</v>
      </c>
      <c r="H5895" s="27" t="n">
        <v>5595</v>
      </c>
      <c r="I5895" s="25" t="s">
        <v>147</v>
      </c>
      <c r="J5895" s="25" t="s">
        <v>156</v>
      </c>
      <c r="K5895" s="25" t="n">
        <v>1995</v>
      </c>
      <c r="L5895" s="25" t="s">
        <v>160</v>
      </c>
      <c r="M5895" s="25" t="s">
        <v>149</v>
      </c>
      <c r="N5895" s="28" t="n">
        <v>3393</v>
      </c>
      <c r="O5895" s="25" t="s">
        <v>54</v>
      </c>
      <c r="P5895" s="29" t="n">
        <v>42900</v>
      </c>
      <c r="Q5895" s="29" t="n">
        <v>42911</v>
      </c>
      <c r="R5895" s="28" t="n">
        <v>3110</v>
      </c>
      <c r="S5895" s="28" t="n">
        <f aca="false">IF(O5895="Won",R5895,IF(O5895="Lost",0,N5895))</f>
        <v>3110</v>
      </c>
      <c r="T5895" s="30" t="n">
        <f aca="false">IF(AND(P5895&lt;&gt;"",Q5895&lt;&gt;""),Q5895-P5895,"")</f>
        <v>11</v>
      </c>
      <c r="U5895" s="30" t="str">
        <f aca="false">IF(AND(O5895="Engaging",P5895&lt;&gt;""),'Leia-me'!$B$5-P5895,"")</f>
        <v/>
      </c>
      <c r="V5895" s="25" t="str">
        <f aca="false">IF(O5895&lt;&gt;"Engaging","",IF(U5895&lt;='Leia-me'!$B$6,"Saudável",IF(U5895&lt;='Leia-me'!$B$7,"Esfriando",IF(U5895&lt;='Leia-me'!$B$8,"Última chance","Zumbi"))))</f>
        <v/>
      </c>
      <c r="W5895" s="25" t="n">
        <f aca="false">IF(O5895="Won",1,IF(O5895="Lost",0,""))</f>
        <v>1</v>
      </c>
      <c r="Y5895" s="25" t="str">
        <f aca="false">IF(E5895="","Sim","")</f>
        <v/>
      </c>
    </row>
    <row r="5896" customFormat="false" ht="15" hidden="false" customHeight="false" outlineLevel="0" collapsed="false">
      <c r="A5896" s="25" t="s">
        <v>6159</v>
      </c>
      <c r="B5896" s="25" t="s">
        <v>102</v>
      </c>
      <c r="C5896" s="25" t="s">
        <v>103</v>
      </c>
      <c r="D5896" s="25" t="s">
        <v>108</v>
      </c>
      <c r="E5896" s="25" t="s">
        <v>3075</v>
      </c>
      <c r="F5896" s="25" t="s">
        <v>165</v>
      </c>
      <c r="G5896" s="26" t="n">
        <v>4269.9</v>
      </c>
      <c r="H5896" s="27" t="n">
        <v>6472</v>
      </c>
      <c r="I5896" s="25" t="s">
        <v>147</v>
      </c>
      <c r="J5896" s="25" t="s">
        <v>1347</v>
      </c>
      <c r="K5896" s="25" t="n">
        <v>1993</v>
      </c>
      <c r="L5896" s="25" t="s">
        <v>2445</v>
      </c>
      <c r="M5896" s="25" t="s">
        <v>2446</v>
      </c>
      <c r="N5896" s="28" t="n">
        <v>26768</v>
      </c>
      <c r="O5896" s="25" t="s">
        <v>54</v>
      </c>
      <c r="P5896" s="29" t="n">
        <v>42901</v>
      </c>
      <c r="Q5896" s="29" t="n">
        <v>42916</v>
      </c>
      <c r="R5896" s="28" t="n">
        <v>25464</v>
      </c>
      <c r="S5896" s="28" t="n">
        <f aca="false">IF(O5896="Won",R5896,IF(O5896="Lost",0,N5896))</f>
        <v>25464</v>
      </c>
      <c r="T5896" s="30" t="n">
        <f aca="false">IF(AND(P5896&lt;&gt;"",Q5896&lt;&gt;""),Q5896-P5896,"")</f>
        <v>15</v>
      </c>
      <c r="U5896" s="30" t="str">
        <f aca="false">IF(AND(O5896="Engaging",P5896&lt;&gt;""),'Leia-me'!$B$5-P5896,"")</f>
        <v/>
      </c>
      <c r="V5896" s="25" t="str">
        <f aca="false">IF(O5896&lt;&gt;"Engaging","",IF(U5896&lt;='Leia-me'!$B$6,"Saudável",IF(U5896&lt;='Leia-me'!$B$7,"Esfriando",IF(U5896&lt;='Leia-me'!$B$8,"Última chance","Zumbi"))))</f>
        <v/>
      </c>
      <c r="W5896" s="25" t="n">
        <f aca="false">IF(O5896="Won",1,IF(O5896="Lost",0,""))</f>
        <v>1</v>
      </c>
      <c r="Y5896" s="25" t="str">
        <f aca="false">IF(E5896="","Sim","")</f>
        <v/>
      </c>
    </row>
    <row r="5897" customFormat="false" ht="15" hidden="false" customHeight="false" outlineLevel="0" collapsed="false">
      <c r="A5897" s="25" t="s">
        <v>6160</v>
      </c>
      <c r="B5897" s="25" t="s">
        <v>102</v>
      </c>
      <c r="C5897" s="25" t="s">
        <v>103</v>
      </c>
      <c r="D5897" s="25" t="s">
        <v>108</v>
      </c>
      <c r="E5897" s="25" t="s">
        <v>5204</v>
      </c>
      <c r="F5897" s="25" t="s">
        <v>155</v>
      </c>
      <c r="G5897" s="26" t="n">
        <v>1188.42</v>
      </c>
      <c r="H5897" s="27" t="n">
        <v>3015</v>
      </c>
      <c r="I5897" s="25" t="s">
        <v>147</v>
      </c>
      <c r="K5897" s="25" t="n">
        <v>1994</v>
      </c>
      <c r="L5897" s="25" t="s">
        <v>186</v>
      </c>
      <c r="M5897" s="25" t="s">
        <v>171</v>
      </c>
      <c r="N5897" s="28" t="n">
        <v>550</v>
      </c>
      <c r="O5897" s="25" t="s">
        <v>56</v>
      </c>
      <c r="P5897" s="29" t="n">
        <v>42903</v>
      </c>
      <c r="Q5897" s="33"/>
      <c r="R5897" s="34"/>
      <c r="S5897" s="28" t="n">
        <f aca="false">IF(O5897="Won",R5897,IF(O5897="Lost",0,N5897))</f>
        <v>550</v>
      </c>
      <c r="T5897" s="30" t="str">
        <f aca="false">IF(AND(P5897&lt;&gt;"",Q5897&lt;&gt;""),Q5897-P5897,"")</f>
        <v/>
      </c>
      <c r="U5897" s="30" t="n">
        <f aca="false">IF(AND(O5897="Engaging",P5897&lt;&gt;""),'Leia-me'!$B$5-P5897,"")</f>
        <v>197</v>
      </c>
      <c r="V5897" s="25" t="str">
        <f aca="false">IF(O5897&lt;&gt;"Engaging","",IF(U5897&lt;='Leia-me'!$B$6,"Saudável",IF(U5897&lt;='Leia-me'!$B$7,"Esfriando",IF(U5897&lt;='Leia-me'!$B$8,"Última chance","Zumbi"))))</f>
        <v>Zumbi</v>
      </c>
      <c r="W5897" s="25" t="str">
        <f aca="false">IF(O5897="Won",1,IF(O5897="Lost",0,""))</f>
        <v/>
      </c>
      <c r="Y5897" s="25" t="str">
        <f aca="false">IF(E5897="","Sim","")</f>
        <v/>
      </c>
    </row>
    <row r="5898" customFormat="false" ht="15" hidden="false" customHeight="false" outlineLevel="0" collapsed="false">
      <c r="A5898" s="25" t="s">
        <v>6161</v>
      </c>
      <c r="B5898" s="25" t="s">
        <v>102</v>
      </c>
      <c r="C5898" s="25" t="s">
        <v>103</v>
      </c>
      <c r="D5898" s="25" t="s">
        <v>108</v>
      </c>
      <c r="E5898" s="25" t="s">
        <v>444</v>
      </c>
      <c r="F5898" s="25" t="s">
        <v>192</v>
      </c>
      <c r="G5898" s="26" t="n">
        <v>6354.87</v>
      </c>
      <c r="H5898" s="27" t="n">
        <v>16780</v>
      </c>
      <c r="I5898" s="25" t="s">
        <v>147</v>
      </c>
      <c r="J5898" s="25" t="s">
        <v>445</v>
      </c>
      <c r="K5898" s="25" t="n">
        <v>1996</v>
      </c>
      <c r="L5898" s="25" t="s">
        <v>178</v>
      </c>
      <c r="M5898" s="25" t="s">
        <v>171</v>
      </c>
      <c r="N5898" s="28" t="n">
        <v>5482</v>
      </c>
      <c r="O5898" s="25" t="s">
        <v>54</v>
      </c>
      <c r="P5898" s="29" t="n">
        <v>42904</v>
      </c>
      <c r="Q5898" s="29" t="n">
        <v>42914</v>
      </c>
      <c r="R5898" s="28" t="n">
        <v>6666</v>
      </c>
      <c r="S5898" s="28" t="n">
        <f aca="false">IF(O5898="Won",R5898,IF(O5898="Lost",0,N5898))</f>
        <v>6666</v>
      </c>
      <c r="T5898" s="30" t="n">
        <f aca="false">IF(AND(P5898&lt;&gt;"",Q5898&lt;&gt;""),Q5898-P5898,"")</f>
        <v>10</v>
      </c>
      <c r="U5898" s="30" t="str">
        <f aca="false">IF(AND(O5898="Engaging",P5898&lt;&gt;""),'Leia-me'!$B$5-P5898,"")</f>
        <v/>
      </c>
      <c r="V5898" s="25" t="str">
        <f aca="false">IF(O5898&lt;&gt;"Engaging","",IF(U5898&lt;='Leia-me'!$B$6,"Saudável",IF(U5898&lt;='Leia-me'!$B$7,"Esfriando",IF(U5898&lt;='Leia-me'!$B$8,"Última chance","Zumbi"))))</f>
        <v/>
      </c>
      <c r="W5898" s="25" t="n">
        <f aca="false">IF(O5898="Won",1,IF(O5898="Lost",0,""))</f>
        <v>1</v>
      </c>
      <c r="Y5898" s="25" t="str">
        <f aca="false">IF(E5898="","Sim","")</f>
        <v/>
      </c>
    </row>
    <row r="5899" customFormat="false" ht="15" hidden="false" customHeight="false" outlineLevel="0" collapsed="false">
      <c r="A5899" s="25" t="s">
        <v>6162</v>
      </c>
      <c r="B5899" s="25" t="s">
        <v>102</v>
      </c>
      <c r="C5899" s="25" t="s">
        <v>103</v>
      </c>
      <c r="D5899" s="25" t="s">
        <v>108</v>
      </c>
      <c r="E5899" s="25" t="s">
        <v>622</v>
      </c>
      <c r="F5899" s="25" t="s">
        <v>211</v>
      </c>
      <c r="G5899" s="26" t="n">
        <v>167.89</v>
      </c>
      <c r="H5899" s="27" t="n">
        <v>493</v>
      </c>
      <c r="I5899" s="25" t="s">
        <v>623</v>
      </c>
      <c r="K5899" s="25" t="n">
        <v>2000</v>
      </c>
      <c r="L5899" s="25" t="s">
        <v>148</v>
      </c>
      <c r="M5899" s="25" t="s">
        <v>149</v>
      </c>
      <c r="N5899" s="28" t="n">
        <v>55</v>
      </c>
      <c r="O5899" s="25" t="s">
        <v>56</v>
      </c>
      <c r="P5899" s="29" t="n">
        <v>42906</v>
      </c>
      <c r="Q5899" s="33"/>
      <c r="R5899" s="34"/>
      <c r="S5899" s="28" t="n">
        <f aca="false">IF(O5899="Won",R5899,IF(O5899="Lost",0,N5899))</f>
        <v>55</v>
      </c>
      <c r="T5899" s="30" t="str">
        <f aca="false">IF(AND(P5899&lt;&gt;"",Q5899&lt;&gt;""),Q5899-P5899,"")</f>
        <v/>
      </c>
      <c r="U5899" s="30" t="n">
        <f aca="false">IF(AND(O5899="Engaging",P5899&lt;&gt;""),'Leia-me'!$B$5-P5899,"")</f>
        <v>194</v>
      </c>
      <c r="V5899" s="25" t="str">
        <f aca="false">IF(O5899&lt;&gt;"Engaging","",IF(U5899&lt;='Leia-me'!$B$6,"Saudável",IF(U5899&lt;='Leia-me'!$B$7,"Esfriando",IF(U5899&lt;='Leia-me'!$B$8,"Última chance","Zumbi"))))</f>
        <v>Zumbi</v>
      </c>
      <c r="W5899" s="25" t="str">
        <f aca="false">IF(O5899="Won",1,IF(O5899="Lost",0,""))</f>
        <v/>
      </c>
      <c r="Y5899" s="25" t="str">
        <f aca="false">IF(E5899="","Sim","")</f>
        <v/>
      </c>
    </row>
    <row r="5900" customFormat="false" ht="15" hidden="false" customHeight="false" outlineLevel="0" collapsed="false">
      <c r="A5900" s="25" t="s">
        <v>6163</v>
      </c>
      <c r="B5900" s="25" t="s">
        <v>102</v>
      </c>
      <c r="C5900" s="25" t="s">
        <v>103</v>
      </c>
      <c r="D5900" s="25" t="s">
        <v>108</v>
      </c>
      <c r="E5900" s="25" t="s">
        <v>609</v>
      </c>
      <c r="F5900" s="25" t="s">
        <v>267</v>
      </c>
      <c r="G5900" s="26" t="n">
        <v>692.19</v>
      </c>
      <c r="H5900" s="27" t="n">
        <v>1922</v>
      </c>
      <c r="I5900" s="25" t="s">
        <v>147</v>
      </c>
      <c r="K5900" s="25" t="n">
        <v>2003</v>
      </c>
      <c r="L5900" s="25" t="s">
        <v>148</v>
      </c>
      <c r="M5900" s="25" t="s">
        <v>149</v>
      </c>
      <c r="N5900" s="28" t="n">
        <v>55</v>
      </c>
      <c r="O5900" s="25" t="s">
        <v>54</v>
      </c>
      <c r="P5900" s="29" t="n">
        <v>42907</v>
      </c>
      <c r="Q5900" s="29" t="n">
        <v>43008</v>
      </c>
      <c r="R5900" s="28" t="n">
        <v>58</v>
      </c>
      <c r="S5900" s="28" t="n">
        <f aca="false">IF(O5900="Won",R5900,IF(O5900="Lost",0,N5900))</f>
        <v>58</v>
      </c>
      <c r="T5900" s="30" t="n">
        <f aca="false">IF(AND(P5900&lt;&gt;"",Q5900&lt;&gt;""),Q5900-P5900,"")</f>
        <v>101</v>
      </c>
      <c r="U5900" s="30" t="str">
        <f aca="false">IF(AND(O5900="Engaging",P5900&lt;&gt;""),'Leia-me'!$B$5-P5900,"")</f>
        <v/>
      </c>
      <c r="V5900" s="25" t="str">
        <f aca="false">IF(O5900&lt;&gt;"Engaging","",IF(U5900&lt;='Leia-me'!$B$6,"Saudável",IF(U5900&lt;='Leia-me'!$B$7,"Esfriando",IF(U5900&lt;='Leia-me'!$B$8,"Última chance","Zumbi"))))</f>
        <v/>
      </c>
      <c r="W5900" s="25" t="n">
        <f aca="false">IF(O5900="Won",1,IF(O5900="Lost",0,""))</f>
        <v>1</v>
      </c>
      <c r="Y5900" s="25" t="str">
        <f aca="false">IF(E5900="","Sim","")</f>
        <v/>
      </c>
    </row>
    <row r="5901" customFormat="false" ht="15" hidden="false" customHeight="false" outlineLevel="0" collapsed="false">
      <c r="A5901" s="25" t="s">
        <v>6164</v>
      </c>
      <c r="B5901" s="25" t="s">
        <v>102</v>
      </c>
      <c r="C5901" s="25" t="s">
        <v>103</v>
      </c>
      <c r="D5901" s="25" t="s">
        <v>108</v>
      </c>
      <c r="E5901" s="25" t="s">
        <v>633</v>
      </c>
      <c r="F5901" s="25" t="s">
        <v>211</v>
      </c>
      <c r="G5901" s="26" t="n">
        <v>1388.67</v>
      </c>
      <c r="H5901" s="27" t="n">
        <v>3583</v>
      </c>
      <c r="I5901" s="25" t="s">
        <v>147</v>
      </c>
      <c r="K5901" s="25" t="n">
        <v>1989</v>
      </c>
      <c r="L5901" s="25" t="s">
        <v>148</v>
      </c>
      <c r="M5901" s="25" t="s">
        <v>149</v>
      </c>
      <c r="N5901" s="28" t="n">
        <v>55</v>
      </c>
      <c r="O5901" s="25" t="s">
        <v>55</v>
      </c>
      <c r="P5901" s="29" t="n">
        <v>42911</v>
      </c>
      <c r="Q5901" s="29" t="n">
        <v>42991</v>
      </c>
      <c r="R5901" s="28" t="n">
        <v>0</v>
      </c>
      <c r="S5901" s="28" t="n">
        <f aca="false">IF(O5901="Won",R5901,IF(O5901="Lost",0,N5901))</f>
        <v>0</v>
      </c>
      <c r="T5901" s="30" t="n">
        <f aca="false">IF(AND(P5901&lt;&gt;"",Q5901&lt;&gt;""),Q5901-P5901,"")</f>
        <v>80</v>
      </c>
      <c r="U5901" s="30" t="str">
        <f aca="false">IF(AND(O5901="Engaging",P5901&lt;&gt;""),'Leia-me'!$B$5-P5901,"")</f>
        <v/>
      </c>
      <c r="V5901" s="25" t="str">
        <f aca="false">IF(O5901&lt;&gt;"Engaging","",IF(U5901&lt;='Leia-me'!$B$6,"Saudável",IF(U5901&lt;='Leia-me'!$B$7,"Esfriando",IF(U5901&lt;='Leia-me'!$B$8,"Última chance","Zumbi"))))</f>
        <v/>
      </c>
      <c r="W5901" s="25" t="n">
        <f aca="false">IF(O5901="Won",1,IF(O5901="Lost",0,""))</f>
        <v>0</v>
      </c>
      <c r="Y5901" s="25" t="str">
        <f aca="false">IF(E5901="","Sim","")</f>
        <v/>
      </c>
    </row>
    <row r="5902" customFormat="false" ht="15" hidden="false" customHeight="false" outlineLevel="0" collapsed="false">
      <c r="A5902" s="25" t="s">
        <v>6165</v>
      </c>
      <c r="B5902" s="25" t="s">
        <v>102</v>
      </c>
      <c r="C5902" s="25" t="s">
        <v>103</v>
      </c>
      <c r="D5902" s="25" t="s">
        <v>108</v>
      </c>
      <c r="E5902" s="25" t="s">
        <v>417</v>
      </c>
      <c r="F5902" s="25" t="s">
        <v>211</v>
      </c>
      <c r="G5902" s="26" t="n">
        <v>223.8</v>
      </c>
      <c r="H5902" s="27" t="n">
        <v>299</v>
      </c>
      <c r="I5902" s="25" t="s">
        <v>147</v>
      </c>
      <c r="K5902" s="25" t="n">
        <v>2003</v>
      </c>
      <c r="L5902" s="25" t="s">
        <v>1834</v>
      </c>
      <c r="M5902" s="25" t="s">
        <v>171</v>
      </c>
      <c r="N5902" s="28" t="n">
        <v>4821</v>
      </c>
      <c r="O5902" s="25" t="s">
        <v>55</v>
      </c>
      <c r="P5902" s="29" t="n">
        <v>42912</v>
      </c>
      <c r="Q5902" s="29" t="n">
        <v>42921</v>
      </c>
      <c r="R5902" s="28" t="n">
        <v>0</v>
      </c>
      <c r="S5902" s="28" t="n">
        <f aca="false">IF(O5902="Won",R5902,IF(O5902="Lost",0,N5902))</f>
        <v>0</v>
      </c>
      <c r="T5902" s="30" t="n">
        <f aca="false">IF(AND(P5902&lt;&gt;"",Q5902&lt;&gt;""),Q5902-P5902,"")</f>
        <v>9</v>
      </c>
      <c r="U5902" s="30" t="str">
        <f aca="false">IF(AND(O5902="Engaging",P5902&lt;&gt;""),'Leia-me'!$B$5-P5902,"")</f>
        <v/>
      </c>
      <c r="V5902" s="25" t="str">
        <f aca="false">IF(O5902&lt;&gt;"Engaging","",IF(U5902&lt;='Leia-me'!$B$6,"Saudável",IF(U5902&lt;='Leia-me'!$B$7,"Esfriando",IF(U5902&lt;='Leia-me'!$B$8,"Última chance","Zumbi"))))</f>
        <v/>
      </c>
      <c r="W5902" s="25" t="n">
        <f aca="false">IF(O5902="Won",1,IF(O5902="Lost",0,""))</f>
        <v>0</v>
      </c>
      <c r="X5902" s="25" t="s">
        <v>1835</v>
      </c>
      <c r="Y5902" s="25" t="str">
        <f aca="false">IF(E5902="","Sim","")</f>
        <v/>
      </c>
    </row>
    <row r="5903" customFormat="false" ht="15" hidden="false" customHeight="false" outlineLevel="0" collapsed="false">
      <c r="A5903" s="25" t="s">
        <v>6166</v>
      </c>
      <c r="B5903" s="25" t="s">
        <v>102</v>
      </c>
      <c r="C5903" s="25" t="s">
        <v>103</v>
      </c>
      <c r="D5903" s="25" t="s">
        <v>108</v>
      </c>
      <c r="E5903" s="25" t="s">
        <v>494</v>
      </c>
      <c r="F5903" s="25" t="s">
        <v>192</v>
      </c>
      <c r="G5903" s="26" t="n">
        <v>11698.03</v>
      </c>
      <c r="H5903" s="27" t="n">
        <v>34288</v>
      </c>
      <c r="I5903" s="25" t="s">
        <v>147</v>
      </c>
      <c r="K5903" s="25" t="n">
        <v>1982</v>
      </c>
      <c r="L5903" s="25" t="s">
        <v>160</v>
      </c>
      <c r="M5903" s="25" t="s">
        <v>149</v>
      </c>
      <c r="N5903" s="28" t="n">
        <v>3393</v>
      </c>
      <c r="O5903" s="25" t="s">
        <v>55</v>
      </c>
      <c r="P5903" s="29" t="n">
        <v>42914</v>
      </c>
      <c r="Q5903" s="29" t="n">
        <v>42923</v>
      </c>
      <c r="R5903" s="28" t="n">
        <v>0</v>
      </c>
      <c r="S5903" s="28" t="n">
        <f aca="false">IF(O5903="Won",R5903,IF(O5903="Lost",0,N5903))</f>
        <v>0</v>
      </c>
      <c r="T5903" s="30" t="n">
        <f aca="false">IF(AND(P5903&lt;&gt;"",Q5903&lt;&gt;""),Q5903-P5903,"")</f>
        <v>9</v>
      </c>
      <c r="U5903" s="30" t="str">
        <f aca="false">IF(AND(O5903="Engaging",P5903&lt;&gt;""),'Leia-me'!$B$5-P5903,"")</f>
        <v/>
      </c>
      <c r="V5903" s="25" t="str">
        <f aca="false">IF(O5903&lt;&gt;"Engaging","",IF(U5903&lt;='Leia-me'!$B$6,"Saudável",IF(U5903&lt;='Leia-me'!$B$7,"Esfriando",IF(U5903&lt;='Leia-me'!$B$8,"Última chance","Zumbi"))))</f>
        <v/>
      </c>
      <c r="W5903" s="25" t="n">
        <f aca="false">IF(O5903="Won",1,IF(O5903="Lost",0,""))</f>
        <v>0</v>
      </c>
      <c r="Y5903" s="25" t="str">
        <f aca="false">IF(E5903="","Sim","")</f>
        <v/>
      </c>
    </row>
    <row r="5904" customFormat="false" ht="15" hidden="false" customHeight="false" outlineLevel="0" collapsed="false">
      <c r="A5904" s="25" t="s">
        <v>6167</v>
      </c>
      <c r="B5904" s="25" t="s">
        <v>102</v>
      </c>
      <c r="C5904" s="25" t="s">
        <v>103</v>
      </c>
      <c r="D5904" s="25" t="s">
        <v>108</v>
      </c>
      <c r="E5904" s="25" t="s">
        <v>419</v>
      </c>
      <c r="F5904" s="25" t="s">
        <v>146</v>
      </c>
      <c r="G5904" s="26" t="n">
        <v>2741.37</v>
      </c>
      <c r="H5904" s="27" t="n">
        <v>9226</v>
      </c>
      <c r="I5904" s="25" t="s">
        <v>147</v>
      </c>
      <c r="K5904" s="25" t="n">
        <v>1985</v>
      </c>
      <c r="L5904" s="25" t="s">
        <v>148</v>
      </c>
      <c r="M5904" s="25" t="s">
        <v>149</v>
      </c>
      <c r="N5904" s="28" t="n">
        <v>55</v>
      </c>
      <c r="O5904" s="25" t="s">
        <v>54</v>
      </c>
      <c r="P5904" s="29" t="n">
        <v>42916</v>
      </c>
      <c r="Q5904" s="29" t="n">
        <v>42925</v>
      </c>
      <c r="R5904" s="28" t="n">
        <v>51</v>
      </c>
      <c r="S5904" s="28" t="n">
        <f aca="false">IF(O5904="Won",R5904,IF(O5904="Lost",0,N5904))</f>
        <v>51</v>
      </c>
      <c r="T5904" s="30" t="n">
        <f aca="false">IF(AND(P5904&lt;&gt;"",Q5904&lt;&gt;""),Q5904-P5904,"")</f>
        <v>9</v>
      </c>
      <c r="U5904" s="30" t="str">
        <f aca="false">IF(AND(O5904="Engaging",P5904&lt;&gt;""),'Leia-me'!$B$5-P5904,"")</f>
        <v/>
      </c>
      <c r="V5904" s="25" t="str">
        <f aca="false">IF(O5904&lt;&gt;"Engaging","",IF(U5904&lt;='Leia-me'!$B$6,"Saudável",IF(U5904&lt;='Leia-me'!$B$7,"Esfriando",IF(U5904&lt;='Leia-me'!$B$8,"Última chance","Zumbi"))))</f>
        <v/>
      </c>
      <c r="W5904" s="25" t="n">
        <f aca="false">IF(O5904="Won",1,IF(O5904="Lost",0,""))</f>
        <v>1</v>
      </c>
      <c r="Y5904" s="25" t="str">
        <f aca="false">IF(E5904="","Sim","")</f>
        <v/>
      </c>
    </row>
    <row r="5905" customFormat="false" ht="15" hidden="false" customHeight="false" outlineLevel="0" collapsed="false">
      <c r="A5905" s="25" t="s">
        <v>6168</v>
      </c>
      <c r="B5905" s="25" t="s">
        <v>102</v>
      </c>
      <c r="C5905" s="25" t="s">
        <v>103</v>
      </c>
      <c r="D5905" s="25" t="s">
        <v>108</v>
      </c>
      <c r="E5905" s="25" t="s">
        <v>449</v>
      </c>
      <c r="F5905" s="25" t="s">
        <v>192</v>
      </c>
      <c r="G5905" s="26" t="n">
        <v>98.79</v>
      </c>
      <c r="H5905" s="27" t="n">
        <v>96</v>
      </c>
      <c r="I5905" s="25" t="s">
        <v>147</v>
      </c>
      <c r="J5905" s="25" t="s">
        <v>445</v>
      </c>
      <c r="K5905" s="25" t="n">
        <v>2013</v>
      </c>
      <c r="L5905" s="25" t="s">
        <v>178</v>
      </c>
      <c r="M5905" s="25" t="s">
        <v>171</v>
      </c>
      <c r="N5905" s="28" t="n">
        <v>5482</v>
      </c>
      <c r="O5905" s="25" t="s">
        <v>55</v>
      </c>
      <c r="P5905" s="29" t="n">
        <v>42917</v>
      </c>
      <c r="Q5905" s="29" t="n">
        <v>43042</v>
      </c>
      <c r="R5905" s="28" t="n">
        <v>0</v>
      </c>
      <c r="S5905" s="28" t="n">
        <f aca="false">IF(O5905="Won",R5905,IF(O5905="Lost",0,N5905))</f>
        <v>0</v>
      </c>
      <c r="T5905" s="30" t="n">
        <f aca="false">IF(AND(P5905&lt;&gt;"",Q5905&lt;&gt;""),Q5905-P5905,"")</f>
        <v>125</v>
      </c>
      <c r="U5905" s="30" t="str">
        <f aca="false">IF(AND(O5905="Engaging",P5905&lt;&gt;""),'Leia-me'!$B$5-P5905,"")</f>
        <v/>
      </c>
      <c r="V5905" s="25" t="str">
        <f aca="false">IF(O5905&lt;&gt;"Engaging","",IF(U5905&lt;='Leia-me'!$B$6,"Saudável",IF(U5905&lt;='Leia-me'!$B$7,"Esfriando",IF(U5905&lt;='Leia-me'!$B$8,"Última chance","Zumbi"))))</f>
        <v/>
      </c>
      <c r="W5905" s="25" t="n">
        <f aca="false">IF(O5905="Won",1,IF(O5905="Lost",0,""))</f>
        <v>0</v>
      </c>
      <c r="Y5905" s="25" t="str">
        <f aca="false">IF(E5905="","Sim","")</f>
        <v/>
      </c>
    </row>
    <row r="5906" customFormat="false" ht="15" hidden="false" customHeight="false" outlineLevel="0" collapsed="false">
      <c r="A5906" s="25" t="s">
        <v>6169</v>
      </c>
      <c r="B5906" s="25" t="s">
        <v>102</v>
      </c>
      <c r="C5906" s="25" t="s">
        <v>103</v>
      </c>
      <c r="D5906" s="25" t="s">
        <v>108</v>
      </c>
      <c r="G5906" s="31"/>
      <c r="H5906" s="32"/>
      <c r="L5906" s="25" t="s">
        <v>148</v>
      </c>
      <c r="M5906" s="25" t="s">
        <v>149</v>
      </c>
      <c r="N5906" s="28" t="n">
        <v>55</v>
      </c>
      <c r="O5906" s="25" t="s">
        <v>56</v>
      </c>
      <c r="P5906" s="29" t="n">
        <v>42918</v>
      </c>
      <c r="Q5906" s="33"/>
      <c r="R5906" s="34"/>
      <c r="S5906" s="28" t="n">
        <f aca="false">IF(O5906="Won",R5906,IF(O5906="Lost",0,N5906))</f>
        <v>55</v>
      </c>
      <c r="T5906" s="30" t="str">
        <f aca="false">IF(AND(P5906&lt;&gt;"",Q5906&lt;&gt;""),Q5906-P5906,"")</f>
        <v/>
      </c>
      <c r="U5906" s="30" t="n">
        <f aca="false">IF(AND(O5906="Engaging",P5906&lt;&gt;""),'Leia-me'!$B$5-P5906,"")</f>
        <v>182</v>
      </c>
      <c r="V5906" s="25" t="str">
        <f aca="false">IF(O5906&lt;&gt;"Engaging","",IF(U5906&lt;='Leia-me'!$B$6,"Saudável",IF(U5906&lt;='Leia-me'!$B$7,"Esfriando",IF(U5906&lt;='Leia-me'!$B$8,"Última chance","Zumbi"))))</f>
        <v>Zumbi</v>
      </c>
      <c r="W5906" s="25" t="str">
        <f aca="false">IF(O5906="Won",1,IF(O5906="Lost",0,""))</f>
        <v/>
      </c>
      <c r="Y5906" s="25" t="str">
        <f aca="false">IF(E5906="","Sim","")</f>
        <v>Sim</v>
      </c>
    </row>
    <row r="5907" customFormat="false" ht="15" hidden="false" customHeight="false" outlineLevel="0" collapsed="false">
      <c r="A5907" s="25" t="s">
        <v>6170</v>
      </c>
      <c r="B5907" s="25" t="s">
        <v>102</v>
      </c>
      <c r="C5907" s="25" t="s">
        <v>103</v>
      </c>
      <c r="D5907" s="25" t="s">
        <v>108</v>
      </c>
      <c r="E5907" s="25" t="s">
        <v>218</v>
      </c>
      <c r="F5907" s="25" t="s">
        <v>146</v>
      </c>
      <c r="G5907" s="26" t="n">
        <v>4.54</v>
      </c>
      <c r="H5907" s="27" t="n">
        <v>9</v>
      </c>
      <c r="I5907" s="25" t="s">
        <v>147</v>
      </c>
      <c r="K5907" s="25" t="n">
        <v>2017</v>
      </c>
      <c r="L5907" s="25" t="s">
        <v>160</v>
      </c>
      <c r="M5907" s="25" t="s">
        <v>149</v>
      </c>
      <c r="N5907" s="28" t="n">
        <v>3393</v>
      </c>
      <c r="O5907" s="25" t="s">
        <v>55</v>
      </c>
      <c r="P5907" s="29" t="n">
        <v>42918</v>
      </c>
      <c r="Q5907" s="29" t="n">
        <v>42927</v>
      </c>
      <c r="R5907" s="28" t="n">
        <v>0</v>
      </c>
      <c r="S5907" s="28" t="n">
        <f aca="false">IF(O5907="Won",R5907,IF(O5907="Lost",0,N5907))</f>
        <v>0</v>
      </c>
      <c r="T5907" s="30" t="n">
        <f aca="false">IF(AND(P5907&lt;&gt;"",Q5907&lt;&gt;""),Q5907-P5907,"")</f>
        <v>9</v>
      </c>
      <c r="U5907" s="30" t="str">
        <f aca="false">IF(AND(O5907="Engaging",P5907&lt;&gt;""),'Leia-me'!$B$5-P5907,"")</f>
        <v/>
      </c>
      <c r="V5907" s="25" t="str">
        <f aca="false">IF(O5907&lt;&gt;"Engaging","",IF(U5907&lt;='Leia-me'!$B$6,"Saudável",IF(U5907&lt;='Leia-me'!$B$7,"Esfriando",IF(U5907&lt;='Leia-me'!$B$8,"Última chance","Zumbi"))))</f>
        <v/>
      </c>
      <c r="W5907" s="25" t="n">
        <f aca="false">IF(O5907="Won",1,IF(O5907="Lost",0,""))</f>
        <v>0</v>
      </c>
      <c r="Y5907" s="25" t="str">
        <f aca="false">IF(E5907="","Sim","")</f>
        <v/>
      </c>
    </row>
    <row r="5908" customFormat="false" ht="15" hidden="false" customHeight="false" outlineLevel="0" collapsed="false">
      <c r="A5908" s="25" t="s">
        <v>6171</v>
      </c>
      <c r="B5908" s="25" t="s">
        <v>102</v>
      </c>
      <c r="C5908" s="25" t="s">
        <v>103</v>
      </c>
      <c r="D5908" s="25" t="s">
        <v>108</v>
      </c>
      <c r="E5908" s="25" t="s">
        <v>428</v>
      </c>
      <c r="F5908" s="25" t="s">
        <v>267</v>
      </c>
      <c r="G5908" s="26" t="n">
        <v>792.46</v>
      </c>
      <c r="H5908" s="27" t="n">
        <v>1299</v>
      </c>
      <c r="I5908" s="25" t="s">
        <v>147</v>
      </c>
      <c r="K5908" s="25" t="n">
        <v>1982</v>
      </c>
      <c r="L5908" s="25" t="s">
        <v>160</v>
      </c>
      <c r="M5908" s="25" t="s">
        <v>149</v>
      </c>
      <c r="N5908" s="28" t="n">
        <v>3393</v>
      </c>
      <c r="O5908" s="25" t="s">
        <v>55</v>
      </c>
      <c r="P5908" s="29" t="n">
        <v>42923</v>
      </c>
      <c r="Q5908" s="29" t="n">
        <v>42985</v>
      </c>
      <c r="R5908" s="28" t="n">
        <v>0</v>
      </c>
      <c r="S5908" s="28" t="n">
        <f aca="false">IF(O5908="Won",R5908,IF(O5908="Lost",0,N5908))</f>
        <v>0</v>
      </c>
      <c r="T5908" s="30" t="n">
        <f aca="false">IF(AND(P5908&lt;&gt;"",Q5908&lt;&gt;""),Q5908-P5908,"")</f>
        <v>62</v>
      </c>
      <c r="U5908" s="30" t="str">
        <f aca="false">IF(AND(O5908="Engaging",P5908&lt;&gt;""),'Leia-me'!$B$5-P5908,"")</f>
        <v/>
      </c>
      <c r="V5908" s="25" t="str">
        <f aca="false">IF(O5908&lt;&gt;"Engaging","",IF(U5908&lt;='Leia-me'!$B$6,"Saudável",IF(U5908&lt;='Leia-me'!$B$7,"Esfriando",IF(U5908&lt;='Leia-me'!$B$8,"Última chance","Zumbi"))))</f>
        <v/>
      </c>
      <c r="W5908" s="25" t="n">
        <f aca="false">IF(O5908="Won",1,IF(O5908="Lost",0,""))</f>
        <v>0</v>
      </c>
      <c r="Y5908" s="25" t="str">
        <f aca="false">IF(E5908="","Sim","")</f>
        <v/>
      </c>
    </row>
    <row r="5909" customFormat="false" ht="15" hidden="false" customHeight="false" outlineLevel="0" collapsed="false">
      <c r="A5909" s="25" t="s">
        <v>6172</v>
      </c>
      <c r="B5909" s="25" t="s">
        <v>102</v>
      </c>
      <c r="C5909" s="25" t="s">
        <v>103</v>
      </c>
      <c r="D5909" s="25" t="s">
        <v>108</v>
      </c>
      <c r="E5909" s="25" t="s">
        <v>417</v>
      </c>
      <c r="F5909" s="25" t="s">
        <v>211</v>
      </c>
      <c r="G5909" s="26" t="n">
        <v>223.8</v>
      </c>
      <c r="H5909" s="27" t="n">
        <v>299</v>
      </c>
      <c r="I5909" s="25" t="s">
        <v>147</v>
      </c>
      <c r="K5909" s="25" t="n">
        <v>2003</v>
      </c>
      <c r="L5909" s="25" t="s">
        <v>1834</v>
      </c>
      <c r="M5909" s="25" t="s">
        <v>171</v>
      </c>
      <c r="N5909" s="28" t="n">
        <v>4821</v>
      </c>
      <c r="O5909" s="25" t="s">
        <v>54</v>
      </c>
      <c r="P5909" s="29" t="n">
        <v>42924</v>
      </c>
      <c r="Q5909" s="29" t="n">
        <v>42987</v>
      </c>
      <c r="R5909" s="28" t="n">
        <v>5097</v>
      </c>
      <c r="S5909" s="28" t="n">
        <f aca="false">IF(O5909="Won",R5909,IF(O5909="Lost",0,N5909))</f>
        <v>5097</v>
      </c>
      <c r="T5909" s="30" t="n">
        <f aca="false">IF(AND(P5909&lt;&gt;"",Q5909&lt;&gt;""),Q5909-P5909,"")</f>
        <v>63</v>
      </c>
      <c r="U5909" s="30" t="str">
        <f aca="false">IF(AND(O5909="Engaging",P5909&lt;&gt;""),'Leia-me'!$B$5-P5909,"")</f>
        <v/>
      </c>
      <c r="V5909" s="25" t="str">
        <f aca="false">IF(O5909&lt;&gt;"Engaging","",IF(U5909&lt;='Leia-me'!$B$6,"Saudável",IF(U5909&lt;='Leia-me'!$B$7,"Esfriando",IF(U5909&lt;='Leia-me'!$B$8,"Última chance","Zumbi"))))</f>
        <v/>
      </c>
      <c r="W5909" s="25" t="n">
        <f aca="false">IF(O5909="Won",1,IF(O5909="Lost",0,""))</f>
        <v>1</v>
      </c>
      <c r="X5909" s="25" t="s">
        <v>1835</v>
      </c>
      <c r="Y5909" s="25" t="str">
        <f aca="false">IF(E5909="","Sim","")</f>
        <v/>
      </c>
    </row>
    <row r="5910" customFormat="false" ht="15" hidden="false" customHeight="false" outlineLevel="0" collapsed="false">
      <c r="A5910" s="25" t="s">
        <v>6173</v>
      </c>
      <c r="B5910" s="25" t="s">
        <v>102</v>
      </c>
      <c r="C5910" s="25" t="s">
        <v>103</v>
      </c>
      <c r="D5910" s="25" t="s">
        <v>108</v>
      </c>
      <c r="G5910" s="31"/>
      <c r="H5910" s="32"/>
      <c r="L5910" s="25" t="s">
        <v>170</v>
      </c>
      <c r="M5910" s="25" t="s">
        <v>171</v>
      </c>
      <c r="N5910" s="28" t="n">
        <v>1096</v>
      </c>
      <c r="O5910" s="25" t="s">
        <v>56</v>
      </c>
      <c r="P5910" s="29" t="n">
        <v>42925</v>
      </c>
      <c r="Q5910" s="33"/>
      <c r="R5910" s="34"/>
      <c r="S5910" s="28" t="n">
        <f aca="false">IF(O5910="Won",R5910,IF(O5910="Lost",0,N5910))</f>
        <v>1096</v>
      </c>
      <c r="T5910" s="30" t="str">
        <f aca="false">IF(AND(P5910&lt;&gt;"",Q5910&lt;&gt;""),Q5910-P5910,"")</f>
        <v/>
      </c>
      <c r="U5910" s="30" t="n">
        <f aca="false">IF(AND(O5910="Engaging",P5910&lt;&gt;""),'Leia-me'!$B$5-P5910,"")</f>
        <v>175</v>
      </c>
      <c r="V5910" s="25" t="str">
        <f aca="false">IF(O5910&lt;&gt;"Engaging","",IF(U5910&lt;='Leia-me'!$B$6,"Saudável",IF(U5910&lt;='Leia-me'!$B$7,"Esfriando",IF(U5910&lt;='Leia-me'!$B$8,"Última chance","Zumbi"))))</f>
        <v>Zumbi</v>
      </c>
      <c r="W5910" s="25" t="str">
        <f aca="false">IF(O5910="Won",1,IF(O5910="Lost",0,""))</f>
        <v/>
      </c>
      <c r="Y5910" s="25" t="str">
        <f aca="false">IF(E5910="","Sim","")</f>
        <v>Sim</v>
      </c>
    </row>
    <row r="5911" customFormat="false" ht="15" hidden="false" customHeight="false" outlineLevel="0" collapsed="false">
      <c r="A5911" s="25" t="s">
        <v>6174</v>
      </c>
      <c r="B5911" s="25" t="s">
        <v>102</v>
      </c>
      <c r="C5911" s="25" t="s">
        <v>103</v>
      </c>
      <c r="D5911" s="25" t="s">
        <v>108</v>
      </c>
      <c r="E5911" s="25" t="s">
        <v>156</v>
      </c>
      <c r="F5911" s="25" t="s">
        <v>155</v>
      </c>
      <c r="G5911" s="26" t="n">
        <v>1699.85</v>
      </c>
      <c r="H5911" s="27" t="n">
        <v>5108</v>
      </c>
      <c r="I5911" s="25" t="s">
        <v>147</v>
      </c>
      <c r="K5911" s="25" t="n">
        <v>1999</v>
      </c>
      <c r="L5911" s="25" t="s">
        <v>148</v>
      </c>
      <c r="M5911" s="25" t="s">
        <v>149</v>
      </c>
      <c r="N5911" s="28" t="n">
        <v>55</v>
      </c>
      <c r="O5911" s="25" t="s">
        <v>55</v>
      </c>
      <c r="P5911" s="29" t="n">
        <v>42929</v>
      </c>
      <c r="Q5911" s="29" t="n">
        <v>42940</v>
      </c>
      <c r="R5911" s="28" t="n">
        <v>0</v>
      </c>
      <c r="S5911" s="28" t="n">
        <f aca="false">IF(O5911="Won",R5911,IF(O5911="Lost",0,N5911))</f>
        <v>0</v>
      </c>
      <c r="T5911" s="30" t="n">
        <f aca="false">IF(AND(P5911&lt;&gt;"",Q5911&lt;&gt;""),Q5911-P5911,"")</f>
        <v>11</v>
      </c>
      <c r="U5911" s="30" t="str">
        <f aca="false">IF(AND(O5911="Engaging",P5911&lt;&gt;""),'Leia-me'!$B$5-P5911,"")</f>
        <v/>
      </c>
      <c r="V5911" s="25" t="str">
        <f aca="false">IF(O5911&lt;&gt;"Engaging","",IF(U5911&lt;='Leia-me'!$B$6,"Saudável",IF(U5911&lt;='Leia-me'!$B$7,"Esfriando",IF(U5911&lt;='Leia-me'!$B$8,"Última chance","Zumbi"))))</f>
        <v/>
      </c>
      <c r="W5911" s="25" t="n">
        <f aca="false">IF(O5911="Won",1,IF(O5911="Lost",0,""))</f>
        <v>0</v>
      </c>
      <c r="Y5911" s="25" t="str">
        <f aca="false">IF(E5911="","Sim","")</f>
        <v/>
      </c>
    </row>
    <row r="5912" customFormat="false" ht="15" hidden="false" customHeight="false" outlineLevel="0" collapsed="false">
      <c r="A5912" s="25" t="s">
        <v>6175</v>
      </c>
      <c r="B5912" s="25" t="s">
        <v>102</v>
      </c>
      <c r="C5912" s="25" t="s">
        <v>103</v>
      </c>
      <c r="D5912" s="25" t="s">
        <v>108</v>
      </c>
      <c r="E5912" s="25" t="s">
        <v>2484</v>
      </c>
      <c r="F5912" s="25" t="s">
        <v>155</v>
      </c>
      <c r="G5912" s="26" t="n">
        <v>1825.82</v>
      </c>
      <c r="H5912" s="27" t="n">
        <v>5595</v>
      </c>
      <c r="I5912" s="25" t="s">
        <v>147</v>
      </c>
      <c r="J5912" s="25" t="s">
        <v>156</v>
      </c>
      <c r="K5912" s="25" t="n">
        <v>1995</v>
      </c>
      <c r="L5912" s="25" t="s">
        <v>1834</v>
      </c>
      <c r="M5912" s="25" t="s">
        <v>171</v>
      </c>
      <c r="N5912" s="28" t="n">
        <v>4821</v>
      </c>
      <c r="O5912" s="25" t="s">
        <v>54</v>
      </c>
      <c r="P5912" s="29" t="n">
        <v>42929</v>
      </c>
      <c r="Q5912" s="29" t="n">
        <v>42934</v>
      </c>
      <c r="R5912" s="28" t="n">
        <v>5703</v>
      </c>
      <c r="S5912" s="28" t="n">
        <f aca="false">IF(O5912="Won",R5912,IF(O5912="Lost",0,N5912))</f>
        <v>5703</v>
      </c>
      <c r="T5912" s="30" t="n">
        <f aca="false">IF(AND(P5912&lt;&gt;"",Q5912&lt;&gt;""),Q5912-P5912,"")</f>
        <v>5</v>
      </c>
      <c r="U5912" s="30" t="str">
        <f aca="false">IF(AND(O5912="Engaging",P5912&lt;&gt;""),'Leia-me'!$B$5-P5912,"")</f>
        <v/>
      </c>
      <c r="V5912" s="25" t="str">
        <f aca="false">IF(O5912&lt;&gt;"Engaging","",IF(U5912&lt;='Leia-me'!$B$6,"Saudável",IF(U5912&lt;='Leia-me'!$B$7,"Esfriando",IF(U5912&lt;='Leia-me'!$B$8,"Última chance","Zumbi"))))</f>
        <v/>
      </c>
      <c r="W5912" s="25" t="n">
        <f aca="false">IF(O5912="Won",1,IF(O5912="Lost",0,""))</f>
        <v>1</v>
      </c>
      <c r="X5912" s="25" t="s">
        <v>1835</v>
      </c>
      <c r="Y5912" s="25" t="str">
        <f aca="false">IF(E5912="","Sim","")</f>
        <v/>
      </c>
    </row>
    <row r="5913" customFormat="false" ht="15" hidden="false" customHeight="false" outlineLevel="0" collapsed="false">
      <c r="A5913" s="25" t="s">
        <v>6176</v>
      </c>
      <c r="B5913" s="25" t="s">
        <v>102</v>
      </c>
      <c r="C5913" s="25" t="s">
        <v>103</v>
      </c>
      <c r="D5913" s="25" t="s">
        <v>108</v>
      </c>
      <c r="E5913" s="25" t="s">
        <v>1351</v>
      </c>
      <c r="F5913" s="25" t="s">
        <v>177</v>
      </c>
      <c r="G5913" s="26" t="n">
        <v>7537.24</v>
      </c>
      <c r="H5913" s="27" t="n">
        <v>20293</v>
      </c>
      <c r="I5913" s="25" t="s">
        <v>147</v>
      </c>
      <c r="K5913" s="25" t="n">
        <v>1993</v>
      </c>
      <c r="L5913" s="25" t="s">
        <v>160</v>
      </c>
      <c r="M5913" s="25" t="s">
        <v>149</v>
      </c>
      <c r="N5913" s="28" t="n">
        <v>3393</v>
      </c>
      <c r="O5913" s="25" t="s">
        <v>55</v>
      </c>
      <c r="P5913" s="29" t="n">
        <v>42930</v>
      </c>
      <c r="Q5913" s="29" t="n">
        <v>42986</v>
      </c>
      <c r="R5913" s="28" t="n">
        <v>0</v>
      </c>
      <c r="S5913" s="28" t="n">
        <f aca="false">IF(O5913="Won",R5913,IF(O5913="Lost",0,N5913))</f>
        <v>0</v>
      </c>
      <c r="T5913" s="30" t="n">
        <f aca="false">IF(AND(P5913&lt;&gt;"",Q5913&lt;&gt;""),Q5913-P5913,"")</f>
        <v>56</v>
      </c>
      <c r="U5913" s="30" t="str">
        <f aca="false">IF(AND(O5913="Engaging",P5913&lt;&gt;""),'Leia-me'!$B$5-P5913,"")</f>
        <v/>
      </c>
      <c r="V5913" s="25" t="str">
        <f aca="false">IF(O5913&lt;&gt;"Engaging","",IF(U5913&lt;='Leia-me'!$B$6,"Saudável",IF(U5913&lt;='Leia-me'!$B$7,"Esfriando",IF(U5913&lt;='Leia-me'!$B$8,"Última chance","Zumbi"))))</f>
        <v/>
      </c>
      <c r="W5913" s="25" t="n">
        <f aca="false">IF(O5913="Won",1,IF(O5913="Lost",0,""))</f>
        <v>0</v>
      </c>
      <c r="Y5913" s="25" t="str">
        <f aca="false">IF(E5913="","Sim","")</f>
        <v/>
      </c>
    </row>
    <row r="5914" customFormat="false" ht="15" hidden="false" customHeight="false" outlineLevel="0" collapsed="false">
      <c r="A5914" s="25" t="s">
        <v>6177</v>
      </c>
      <c r="B5914" s="25" t="s">
        <v>102</v>
      </c>
      <c r="C5914" s="25" t="s">
        <v>103</v>
      </c>
      <c r="D5914" s="25" t="s">
        <v>108</v>
      </c>
      <c r="E5914" s="25" t="s">
        <v>449</v>
      </c>
      <c r="F5914" s="25" t="s">
        <v>192</v>
      </c>
      <c r="G5914" s="26" t="n">
        <v>98.79</v>
      </c>
      <c r="H5914" s="27" t="n">
        <v>96</v>
      </c>
      <c r="I5914" s="25" t="s">
        <v>147</v>
      </c>
      <c r="J5914" s="25" t="s">
        <v>445</v>
      </c>
      <c r="K5914" s="25" t="n">
        <v>2013</v>
      </c>
      <c r="L5914" s="25" t="s">
        <v>160</v>
      </c>
      <c r="M5914" s="25" t="s">
        <v>149</v>
      </c>
      <c r="N5914" s="28" t="n">
        <v>3393</v>
      </c>
      <c r="O5914" s="25" t="s">
        <v>55</v>
      </c>
      <c r="P5914" s="29" t="n">
        <v>42931</v>
      </c>
      <c r="Q5914" s="29" t="n">
        <v>42932</v>
      </c>
      <c r="R5914" s="28" t="n">
        <v>0</v>
      </c>
      <c r="S5914" s="28" t="n">
        <f aca="false">IF(O5914="Won",R5914,IF(O5914="Lost",0,N5914))</f>
        <v>0</v>
      </c>
      <c r="T5914" s="30" t="n">
        <f aca="false">IF(AND(P5914&lt;&gt;"",Q5914&lt;&gt;""),Q5914-P5914,"")</f>
        <v>1</v>
      </c>
      <c r="U5914" s="30" t="str">
        <f aca="false">IF(AND(O5914="Engaging",P5914&lt;&gt;""),'Leia-me'!$B$5-P5914,"")</f>
        <v/>
      </c>
      <c r="V5914" s="25" t="str">
        <f aca="false">IF(O5914&lt;&gt;"Engaging","",IF(U5914&lt;='Leia-me'!$B$6,"Saudável",IF(U5914&lt;='Leia-me'!$B$7,"Esfriando",IF(U5914&lt;='Leia-me'!$B$8,"Última chance","Zumbi"))))</f>
        <v/>
      </c>
      <c r="W5914" s="25" t="n">
        <f aca="false">IF(O5914="Won",1,IF(O5914="Lost",0,""))</f>
        <v>0</v>
      </c>
      <c r="Y5914" s="25" t="str">
        <f aca="false">IF(E5914="","Sim","")</f>
        <v/>
      </c>
    </row>
    <row r="5915" customFormat="false" ht="15" hidden="false" customHeight="false" outlineLevel="0" collapsed="false">
      <c r="A5915" s="25" t="s">
        <v>6178</v>
      </c>
      <c r="B5915" s="25" t="s">
        <v>102</v>
      </c>
      <c r="C5915" s="25" t="s">
        <v>103</v>
      </c>
      <c r="D5915" s="25" t="s">
        <v>108</v>
      </c>
      <c r="E5915" s="25" t="s">
        <v>195</v>
      </c>
      <c r="F5915" s="25" t="s">
        <v>185</v>
      </c>
      <c r="G5915" s="26" t="n">
        <v>8170.38</v>
      </c>
      <c r="H5915" s="27" t="n">
        <v>16499</v>
      </c>
      <c r="I5915" s="25" t="s">
        <v>196</v>
      </c>
      <c r="K5915" s="25" t="n">
        <v>1997</v>
      </c>
      <c r="L5915" s="25" t="s">
        <v>186</v>
      </c>
      <c r="M5915" s="25" t="s">
        <v>171</v>
      </c>
      <c r="N5915" s="28" t="n">
        <v>550</v>
      </c>
      <c r="O5915" s="25" t="s">
        <v>54</v>
      </c>
      <c r="P5915" s="29" t="n">
        <v>42932</v>
      </c>
      <c r="Q5915" s="29" t="n">
        <v>43006</v>
      </c>
      <c r="R5915" s="28" t="n">
        <v>583</v>
      </c>
      <c r="S5915" s="28" t="n">
        <f aca="false">IF(O5915="Won",R5915,IF(O5915="Lost",0,N5915))</f>
        <v>583</v>
      </c>
      <c r="T5915" s="30" t="n">
        <f aca="false">IF(AND(P5915&lt;&gt;"",Q5915&lt;&gt;""),Q5915-P5915,"")</f>
        <v>74</v>
      </c>
      <c r="U5915" s="30" t="str">
        <f aca="false">IF(AND(O5915="Engaging",P5915&lt;&gt;""),'Leia-me'!$B$5-P5915,"")</f>
        <v/>
      </c>
      <c r="V5915" s="25" t="str">
        <f aca="false">IF(O5915&lt;&gt;"Engaging","",IF(U5915&lt;='Leia-me'!$B$6,"Saudável",IF(U5915&lt;='Leia-me'!$B$7,"Esfriando",IF(U5915&lt;='Leia-me'!$B$8,"Última chance","Zumbi"))))</f>
        <v/>
      </c>
      <c r="W5915" s="25" t="n">
        <f aca="false">IF(O5915="Won",1,IF(O5915="Lost",0,""))</f>
        <v>1</v>
      </c>
      <c r="Y5915" s="25" t="str">
        <f aca="false">IF(E5915="","Sim","")</f>
        <v/>
      </c>
    </row>
    <row r="5916" customFormat="false" ht="15" hidden="false" customHeight="false" outlineLevel="0" collapsed="false">
      <c r="A5916" s="25" t="s">
        <v>6179</v>
      </c>
      <c r="B5916" s="25" t="s">
        <v>102</v>
      </c>
      <c r="C5916" s="25" t="s">
        <v>103</v>
      </c>
      <c r="D5916" s="25" t="s">
        <v>108</v>
      </c>
      <c r="G5916" s="31"/>
      <c r="H5916" s="32"/>
      <c r="L5916" s="25" t="s">
        <v>160</v>
      </c>
      <c r="M5916" s="25" t="s">
        <v>149</v>
      </c>
      <c r="N5916" s="28" t="n">
        <v>3393</v>
      </c>
      <c r="O5916" s="25" t="s">
        <v>56</v>
      </c>
      <c r="P5916" s="29" t="n">
        <v>42933</v>
      </c>
      <c r="Q5916" s="33"/>
      <c r="R5916" s="34"/>
      <c r="S5916" s="28" t="n">
        <f aca="false">IF(O5916="Won",R5916,IF(O5916="Lost",0,N5916))</f>
        <v>3393</v>
      </c>
      <c r="T5916" s="30" t="str">
        <f aca="false">IF(AND(P5916&lt;&gt;"",Q5916&lt;&gt;""),Q5916-P5916,"")</f>
        <v/>
      </c>
      <c r="U5916" s="30" t="n">
        <f aca="false">IF(AND(O5916="Engaging",P5916&lt;&gt;""),'Leia-me'!$B$5-P5916,"")</f>
        <v>167</v>
      </c>
      <c r="V5916" s="25" t="str">
        <f aca="false">IF(O5916&lt;&gt;"Engaging","",IF(U5916&lt;='Leia-me'!$B$6,"Saudável",IF(U5916&lt;='Leia-me'!$B$7,"Esfriando",IF(U5916&lt;='Leia-me'!$B$8,"Última chance","Zumbi"))))</f>
        <v>Zumbi</v>
      </c>
      <c r="W5916" s="25" t="str">
        <f aca="false">IF(O5916="Won",1,IF(O5916="Lost",0,""))</f>
        <v/>
      </c>
      <c r="Y5916" s="25" t="str">
        <f aca="false">IF(E5916="","Sim","")</f>
        <v>Sim</v>
      </c>
    </row>
    <row r="5917" customFormat="false" ht="15" hidden="false" customHeight="false" outlineLevel="0" collapsed="false">
      <c r="A5917" s="25" t="s">
        <v>6180</v>
      </c>
      <c r="B5917" s="25" t="s">
        <v>102</v>
      </c>
      <c r="C5917" s="25" t="s">
        <v>103</v>
      </c>
      <c r="D5917" s="25" t="s">
        <v>108</v>
      </c>
      <c r="E5917" s="25" t="s">
        <v>156</v>
      </c>
      <c r="F5917" s="25" t="s">
        <v>155</v>
      </c>
      <c r="G5917" s="26" t="n">
        <v>1699.85</v>
      </c>
      <c r="H5917" s="27" t="n">
        <v>5108</v>
      </c>
      <c r="I5917" s="25" t="s">
        <v>147</v>
      </c>
      <c r="K5917" s="25" t="n">
        <v>1999</v>
      </c>
      <c r="L5917" s="25" t="s">
        <v>178</v>
      </c>
      <c r="M5917" s="25" t="s">
        <v>171</v>
      </c>
      <c r="N5917" s="28" t="n">
        <v>5482</v>
      </c>
      <c r="O5917" s="25" t="s">
        <v>55</v>
      </c>
      <c r="P5917" s="29" t="n">
        <v>42933</v>
      </c>
      <c r="Q5917" s="29" t="n">
        <v>42950</v>
      </c>
      <c r="R5917" s="28" t="n">
        <v>0</v>
      </c>
      <c r="S5917" s="28" t="n">
        <f aca="false">IF(O5917="Won",R5917,IF(O5917="Lost",0,N5917))</f>
        <v>0</v>
      </c>
      <c r="T5917" s="30" t="n">
        <f aca="false">IF(AND(P5917&lt;&gt;"",Q5917&lt;&gt;""),Q5917-P5917,"")</f>
        <v>17</v>
      </c>
      <c r="U5917" s="30" t="str">
        <f aca="false">IF(AND(O5917="Engaging",P5917&lt;&gt;""),'Leia-me'!$B$5-P5917,"")</f>
        <v/>
      </c>
      <c r="V5917" s="25" t="str">
        <f aca="false">IF(O5917&lt;&gt;"Engaging","",IF(U5917&lt;='Leia-me'!$B$6,"Saudável",IF(U5917&lt;='Leia-me'!$B$7,"Esfriando",IF(U5917&lt;='Leia-me'!$B$8,"Última chance","Zumbi"))))</f>
        <v/>
      </c>
      <c r="W5917" s="25" t="n">
        <f aca="false">IF(O5917="Won",1,IF(O5917="Lost",0,""))</f>
        <v>0</v>
      </c>
      <c r="Y5917" s="25" t="str">
        <f aca="false">IF(E5917="","Sim","")</f>
        <v/>
      </c>
    </row>
    <row r="5918" customFormat="false" ht="15" hidden="false" customHeight="false" outlineLevel="0" collapsed="false">
      <c r="A5918" s="25" t="s">
        <v>6181</v>
      </c>
      <c r="B5918" s="25" t="s">
        <v>102</v>
      </c>
      <c r="C5918" s="25" t="s">
        <v>103</v>
      </c>
      <c r="D5918" s="25" t="s">
        <v>108</v>
      </c>
      <c r="E5918" s="25" t="s">
        <v>218</v>
      </c>
      <c r="F5918" s="25" t="s">
        <v>146</v>
      </c>
      <c r="G5918" s="26" t="n">
        <v>4.54</v>
      </c>
      <c r="H5918" s="27" t="n">
        <v>9</v>
      </c>
      <c r="I5918" s="25" t="s">
        <v>147</v>
      </c>
      <c r="K5918" s="25" t="n">
        <v>2017</v>
      </c>
      <c r="L5918" s="25" t="s">
        <v>148</v>
      </c>
      <c r="M5918" s="25" t="s">
        <v>149</v>
      </c>
      <c r="N5918" s="28" t="n">
        <v>55</v>
      </c>
      <c r="O5918" s="25" t="s">
        <v>55</v>
      </c>
      <c r="P5918" s="29" t="n">
        <v>42934</v>
      </c>
      <c r="Q5918" s="29" t="n">
        <v>42947</v>
      </c>
      <c r="R5918" s="28" t="n">
        <v>0</v>
      </c>
      <c r="S5918" s="28" t="n">
        <f aca="false">IF(O5918="Won",R5918,IF(O5918="Lost",0,N5918))</f>
        <v>0</v>
      </c>
      <c r="T5918" s="30" t="n">
        <f aca="false">IF(AND(P5918&lt;&gt;"",Q5918&lt;&gt;""),Q5918-P5918,"")</f>
        <v>13</v>
      </c>
      <c r="U5918" s="30" t="str">
        <f aca="false">IF(AND(O5918="Engaging",P5918&lt;&gt;""),'Leia-me'!$B$5-P5918,"")</f>
        <v/>
      </c>
      <c r="V5918" s="25" t="str">
        <f aca="false">IF(O5918&lt;&gt;"Engaging","",IF(U5918&lt;='Leia-me'!$B$6,"Saudável",IF(U5918&lt;='Leia-me'!$B$7,"Esfriando",IF(U5918&lt;='Leia-me'!$B$8,"Última chance","Zumbi"))))</f>
        <v/>
      </c>
      <c r="W5918" s="25" t="n">
        <f aca="false">IF(O5918="Won",1,IF(O5918="Lost",0,""))</f>
        <v>0</v>
      </c>
      <c r="Y5918" s="25" t="str">
        <f aca="false">IF(E5918="","Sim","")</f>
        <v/>
      </c>
    </row>
    <row r="5919" customFormat="false" ht="15" hidden="false" customHeight="false" outlineLevel="0" collapsed="false">
      <c r="A5919" s="25" t="s">
        <v>6182</v>
      </c>
      <c r="B5919" s="25" t="s">
        <v>102</v>
      </c>
      <c r="C5919" s="25" t="s">
        <v>103</v>
      </c>
      <c r="D5919" s="25" t="s">
        <v>108</v>
      </c>
      <c r="E5919" s="25" t="s">
        <v>646</v>
      </c>
      <c r="F5919" s="25" t="s">
        <v>165</v>
      </c>
      <c r="G5919" s="26" t="n">
        <v>324.19</v>
      </c>
      <c r="H5919" s="27" t="n">
        <v>978</v>
      </c>
      <c r="I5919" s="25" t="s">
        <v>147</v>
      </c>
      <c r="K5919" s="25" t="n">
        <v>1992</v>
      </c>
      <c r="L5919" s="25" t="s">
        <v>186</v>
      </c>
      <c r="M5919" s="25" t="s">
        <v>171</v>
      </c>
      <c r="N5919" s="28" t="n">
        <v>550</v>
      </c>
      <c r="O5919" s="25" t="s">
        <v>54</v>
      </c>
      <c r="P5919" s="29" t="n">
        <v>42934</v>
      </c>
      <c r="Q5919" s="29" t="n">
        <v>42944</v>
      </c>
      <c r="R5919" s="28" t="n">
        <v>532</v>
      </c>
      <c r="S5919" s="28" t="n">
        <f aca="false">IF(O5919="Won",R5919,IF(O5919="Lost",0,N5919))</f>
        <v>532</v>
      </c>
      <c r="T5919" s="30" t="n">
        <f aca="false">IF(AND(P5919&lt;&gt;"",Q5919&lt;&gt;""),Q5919-P5919,"")</f>
        <v>10</v>
      </c>
      <c r="U5919" s="30" t="str">
        <f aca="false">IF(AND(O5919="Engaging",P5919&lt;&gt;""),'Leia-me'!$B$5-P5919,"")</f>
        <v/>
      </c>
      <c r="V5919" s="25" t="str">
        <f aca="false">IF(O5919&lt;&gt;"Engaging","",IF(U5919&lt;='Leia-me'!$B$6,"Saudável",IF(U5919&lt;='Leia-me'!$B$7,"Esfriando",IF(U5919&lt;='Leia-me'!$B$8,"Última chance","Zumbi"))))</f>
        <v/>
      </c>
      <c r="W5919" s="25" t="n">
        <f aca="false">IF(O5919="Won",1,IF(O5919="Lost",0,""))</f>
        <v>1</v>
      </c>
      <c r="Y5919" s="25" t="str">
        <f aca="false">IF(E5919="","Sim","")</f>
        <v/>
      </c>
    </row>
    <row r="5920" customFormat="false" ht="15" hidden="false" customHeight="false" outlineLevel="0" collapsed="false">
      <c r="A5920" s="25" t="s">
        <v>6183</v>
      </c>
      <c r="B5920" s="25" t="s">
        <v>102</v>
      </c>
      <c r="C5920" s="25" t="s">
        <v>103</v>
      </c>
      <c r="D5920" s="25" t="s">
        <v>108</v>
      </c>
      <c r="G5920" s="31"/>
      <c r="H5920" s="32"/>
      <c r="L5920" s="25" t="s">
        <v>1834</v>
      </c>
      <c r="M5920" s="25" t="s">
        <v>171</v>
      </c>
      <c r="N5920" s="28" t="n">
        <v>4821</v>
      </c>
      <c r="O5920" s="25" t="s">
        <v>56</v>
      </c>
      <c r="P5920" s="29" t="n">
        <v>42935</v>
      </c>
      <c r="Q5920" s="33"/>
      <c r="R5920" s="34"/>
      <c r="S5920" s="28" t="n">
        <f aca="false">IF(O5920="Won",R5920,IF(O5920="Lost",0,N5920))</f>
        <v>4821</v>
      </c>
      <c r="T5920" s="30" t="str">
        <f aca="false">IF(AND(P5920&lt;&gt;"",Q5920&lt;&gt;""),Q5920-P5920,"")</f>
        <v/>
      </c>
      <c r="U5920" s="30" t="n">
        <f aca="false">IF(AND(O5920="Engaging",P5920&lt;&gt;""),'Leia-me'!$B$5-P5920,"")</f>
        <v>165</v>
      </c>
      <c r="V5920" s="25" t="str">
        <f aca="false">IF(O5920&lt;&gt;"Engaging","",IF(U5920&lt;='Leia-me'!$B$6,"Saudável",IF(U5920&lt;='Leia-me'!$B$7,"Esfriando",IF(U5920&lt;='Leia-me'!$B$8,"Última chance","Zumbi"))))</f>
        <v>Zumbi</v>
      </c>
      <c r="W5920" s="25" t="str">
        <f aca="false">IF(O5920="Won",1,IF(O5920="Lost",0,""))</f>
        <v/>
      </c>
      <c r="X5920" s="25" t="s">
        <v>1835</v>
      </c>
      <c r="Y5920" s="25" t="str">
        <f aca="false">IF(E5920="","Sim","")</f>
        <v>Sim</v>
      </c>
    </row>
    <row r="5921" customFormat="false" ht="15" hidden="false" customHeight="false" outlineLevel="0" collapsed="false">
      <c r="A5921" s="25" t="s">
        <v>6184</v>
      </c>
      <c r="B5921" s="25" t="s">
        <v>102</v>
      </c>
      <c r="C5921" s="25" t="s">
        <v>103</v>
      </c>
      <c r="D5921" s="25" t="s">
        <v>108</v>
      </c>
      <c r="E5921" s="25" t="s">
        <v>1789</v>
      </c>
      <c r="F5921" s="25" t="s">
        <v>211</v>
      </c>
      <c r="G5921" s="26" t="n">
        <v>497.11</v>
      </c>
      <c r="H5921" s="27" t="n">
        <v>1588</v>
      </c>
      <c r="I5921" s="25" t="s">
        <v>147</v>
      </c>
      <c r="K5921" s="25" t="n">
        <v>2009</v>
      </c>
      <c r="L5921" s="25" t="s">
        <v>148</v>
      </c>
      <c r="M5921" s="25" t="s">
        <v>149</v>
      </c>
      <c r="N5921" s="28" t="n">
        <v>55</v>
      </c>
      <c r="O5921" s="25" t="s">
        <v>54</v>
      </c>
      <c r="P5921" s="29" t="n">
        <v>42938</v>
      </c>
      <c r="Q5921" s="29" t="n">
        <v>42939</v>
      </c>
      <c r="R5921" s="28" t="n">
        <v>51</v>
      </c>
      <c r="S5921" s="28" t="n">
        <f aca="false">IF(O5921="Won",R5921,IF(O5921="Lost",0,N5921))</f>
        <v>51</v>
      </c>
      <c r="T5921" s="30" t="n">
        <f aca="false">IF(AND(P5921&lt;&gt;"",Q5921&lt;&gt;""),Q5921-P5921,"")</f>
        <v>1</v>
      </c>
      <c r="U5921" s="30" t="str">
        <f aca="false">IF(AND(O5921="Engaging",P5921&lt;&gt;""),'Leia-me'!$B$5-P5921,"")</f>
        <v/>
      </c>
      <c r="V5921" s="25" t="str">
        <f aca="false">IF(O5921&lt;&gt;"Engaging","",IF(U5921&lt;='Leia-me'!$B$6,"Saudável",IF(U5921&lt;='Leia-me'!$B$7,"Esfriando",IF(U5921&lt;='Leia-me'!$B$8,"Última chance","Zumbi"))))</f>
        <v/>
      </c>
      <c r="W5921" s="25" t="n">
        <f aca="false">IF(O5921="Won",1,IF(O5921="Lost",0,""))</f>
        <v>1</v>
      </c>
      <c r="Y5921" s="25" t="str">
        <f aca="false">IF(E5921="","Sim","")</f>
        <v/>
      </c>
    </row>
    <row r="5922" customFormat="false" ht="15" hidden="false" customHeight="false" outlineLevel="0" collapsed="false">
      <c r="A5922" s="25" t="s">
        <v>6185</v>
      </c>
      <c r="B5922" s="25" t="s">
        <v>102</v>
      </c>
      <c r="C5922" s="25" t="s">
        <v>103</v>
      </c>
      <c r="D5922" s="25" t="s">
        <v>108</v>
      </c>
      <c r="E5922" s="25" t="s">
        <v>2754</v>
      </c>
      <c r="F5922" s="25" t="s">
        <v>267</v>
      </c>
      <c r="G5922" s="26" t="n">
        <v>1012.72</v>
      </c>
      <c r="H5922" s="27" t="n">
        <v>3492</v>
      </c>
      <c r="I5922" s="25" t="s">
        <v>2755</v>
      </c>
      <c r="K5922" s="25" t="n">
        <v>1991</v>
      </c>
      <c r="L5922" s="25" t="s">
        <v>148</v>
      </c>
      <c r="M5922" s="25" t="s">
        <v>149</v>
      </c>
      <c r="N5922" s="28" t="n">
        <v>55</v>
      </c>
      <c r="O5922" s="25" t="s">
        <v>54</v>
      </c>
      <c r="P5922" s="29" t="n">
        <v>42939</v>
      </c>
      <c r="Q5922" s="29" t="n">
        <v>42941</v>
      </c>
      <c r="R5922" s="28" t="n">
        <v>57</v>
      </c>
      <c r="S5922" s="28" t="n">
        <f aca="false">IF(O5922="Won",R5922,IF(O5922="Lost",0,N5922))</f>
        <v>57</v>
      </c>
      <c r="T5922" s="30" t="n">
        <f aca="false">IF(AND(P5922&lt;&gt;"",Q5922&lt;&gt;""),Q5922-P5922,"")</f>
        <v>2</v>
      </c>
      <c r="U5922" s="30" t="str">
        <f aca="false">IF(AND(O5922="Engaging",P5922&lt;&gt;""),'Leia-me'!$B$5-P5922,"")</f>
        <v/>
      </c>
      <c r="V5922" s="25" t="str">
        <f aca="false">IF(O5922&lt;&gt;"Engaging","",IF(U5922&lt;='Leia-me'!$B$6,"Saudável",IF(U5922&lt;='Leia-me'!$B$7,"Esfriando",IF(U5922&lt;='Leia-me'!$B$8,"Última chance","Zumbi"))))</f>
        <v/>
      </c>
      <c r="W5922" s="25" t="n">
        <f aca="false">IF(O5922="Won",1,IF(O5922="Lost",0,""))</f>
        <v>1</v>
      </c>
      <c r="Y5922" s="25" t="str">
        <f aca="false">IF(E5922="","Sim","")</f>
        <v/>
      </c>
    </row>
    <row r="5923" customFormat="false" ht="15" hidden="false" customHeight="false" outlineLevel="0" collapsed="false">
      <c r="A5923" s="25" t="s">
        <v>6186</v>
      </c>
      <c r="B5923" s="25" t="s">
        <v>102</v>
      </c>
      <c r="C5923" s="25" t="s">
        <v>103</v>
      </c>
      <c r="D5923" s="25" t="s">
        <v>108</v>
      </c>
      <c r="E5923" s="25" t="s">
        <v>1646</v>
      </c>
      <c r="F5923" s="25" t="s">
        <v>185</v>
      </c>
      <c r="G5923" s="26" t="n">
        <v>587.72</v>
      </c>
      <c r="H5923" s="27" t="n">
        <v>1501</v>
      </c>
      <c r="I5923" s="25" t="s">
        <v>147</v>
      </c>
      <c r="K5923" s="25" t="n">
        <v>2010</v>
      </c>
      <c r="L5923" s="25" t="s">
        <v>186</v>
      </c>
      <c r="M5923" s="25" t="s">
        <v>171</v>
      </c>
      <c r="N5923" s="28" t="n">
        <v>550</v>
      </c>
      <c r="O5923" s="25" t="s">
        <v>54</v>
      </c>
      <c r="P5923" s="29" t="n">
        <v>42940</v>
      </c>
      <c r="Q5923" s="29" t="n">
        <v>42953</v>
      </c>
      <c r="R5923" s="28" t="n">
        <v>584</v>
      </c>
      <c r="S5923" s="28" t="n">
        <f aca="false">IF(O5923="Won",R5923,IF(O5923="Lost",0,N5923))</f>
        <v>584</v>
      </c>
      <c r="T5923" s="30" t="n">
        <f aca="false">IF(AND(P5923&lt;&gt;"",Q5923&lt;&gt;""),Q5923-P5923,"")</f>
        <v>13</v>
      </c>
      <c r="U5923" s="30" t="str">
        <f aca="false">IF(AND(O5923="Engaging",P5923&lt;&gt;""),'Leia-me'!$B$5-P5923,"")</f>
        <v/>
      </c>
      <c r="V5923" s="25" t="str">
        <f aca="false">IF(O5923&lt;&gt;"Engaging","",IF(U5923&lt;='Leia-me'!$B$6,"Saudável",IF(U5923&lt;='Leia-me'!$B$7,"Esfriando",IF(U5923&lt;='Leia-me'!$B$8,"Última chance","Zumbi"))))</f>
        <v/>
      </c>
      <c r="W5923" s="25" t="n">
        <f aca="false">IF(O5923="Won",1,IF(O5923="Lost",0,""))</f>
        <v>1</v>
      </c>
      <c r="Y5923" s="25" t="str">
        <f aca="false">IF(E5923="","Sim","")</f>
        <v/>
      </c>
    </row>
    <row r="5924" customFormat="false" ht="15" hidden="false" customHeight="false" outlineLevel="0" collapsed="false">
      <c r="A5924" s="25" t="s">
        <v>6187</v>
      </c>
      <c r="B5924" s="25" t="s">
        <v>102</v>
      </c>
      <c r="C5924" s="25" t="s">
        <v>103</v>
      </c>
      <c r="D5924" s="25" t="s">
        <v>108</v>
      </c>
      <c r="E5924" s="25" t="s">
        <v>494</v>
      </c>
      <c r="F5924" s="25" t="s">
        <v>192</v>
      </c>
      <c r="G5924" s="26" t="n">
        <v>11698.03</v>
      </c>
      <c r="H5924" s="27" t="n">
        <v>34288</v>
      </c>
      <c r="I5924" s="25" t="s">
        <v>147</v>
      </c>
      <c r="K5924" s="25" t="n">
        <v>1982</v>
      </c>
      <c r="L5924" s="25" t="s">
        <v>160</v>
      </c>
      <c r="M5924" s="25" t="s">
        <v>149</v>
      </c>
      <c r="N5924" s="28" t="n">
        <v>3393</v>
      </c>
      <c r="O5924" s="25" t="s">
        <v>54</v>
      </c>
      <c r="P5924" s="29" t="n">
        <v>42940</v>
      </c>
      <c r="Q5924" s="29" t="n">
        <v>42946</v>
      </c>
      <c r="R5924" s="28" t="n">
        <v>3371</v>
      </c>
      <c r="S5924" s="28" t="n">
        <f aca="false">IF(O5924="Won",R5924,IF(O5924="Lost",0,N5924))</f>
        <v>3371</v>
      </c>
      <c r="T5924" s="30" t="n">
        <f aca="false">IF(AND(P5924&lt;&gt;"",Q5924&lt;&gt;""),Q5924-P5924,"")</f>
        <v>6</v>
      </c>
      <c r="U5924" s="30" t="str">
        <f aca="false">IF(AND(O5924="Engaging",P5924&lt;&gt;""),'Leia-me'!$B$5-P5924,"")</f>
        <v/>
      </c>
      <c r="V5924" s="25" t="str">
        <f aca="false">IF(O5924&lt;&gt;"Engaging","",IF(U5924&lt;='Leia-me'!$B$6,"Saudável",IF(U5924&lt;='Leia-me'!$B$7,"Esfriando",IF(U5924&lt;='Leia-me'!$B$8,"Última chance","Zumbi"))))</f>
        <v/>
      </c>
      <c r="W5924" s="25" t="n">
        <f aca="false">IF(O5924="Won",1,IF(O5924="Lost",0,""))</f>
        <v>1</v>
      </c>
      <c r="Y5924" s="25" t="str">
        <f aca="false">IF(E5924="","Sim","")</f>
        <v/>
      </c>
    </row>
    <row r="5925" customFormat="false" ht="15" hidden="false" customHeight="false" outlineLevel="0" collapsed="false">
      <c r="A5925" s="25" t="s">
        <v>6188</v>
      </c>
      <c r="B5925" s="25" t="s">
        <v>102</v>
      </c>
      <c r="C5925" s="25" t="s">
        <v>103</v>
      </c>
      <c r="D5925" s="25" t="s">
        <v>108</v>
      </c>
      <c r="E5925" s="25" t="s">
        <v>609</v>
      </c>
      <c r="F5925" s="25" t="s">
        <v>267</v>
      </c>
      <c r="G5925" s="26" t="n">
        <v>692.19</v>
      </c>
      <c r="H5925" s="27" t="n">
        <v>1922</v>
      </c>
      <c r="I5925" s="25" t="s">
        <v>147</v>
      </c>
      <c r="K5925" s="25" t="n">
        <v>2003</v>
      </c>
      <c r="L5925" s="25" t="s">
        <v>186</v>
      </c>
      <c r="M5925" s="25" t="s">
        <v>171</v>
      </c>
      <c r="N5925" s="28" t="n">
        <v>550</v>
      </c>
      <c r="O5925" s="25" t="s">
        <v>54</v>
      </c>
      <c r="P5925" s="29" t="n">
        <v>42944</v>
      </c>
      <c r="Q5925" s="29" t="n">
        <v>42945</v>
      </c>
      <c r="R5925" s="28" t="n">
        <v>514</v>
      </c>
      <c r="S5925" s="28" t="n">
        <f aca="false">IF(O5925="Won",R5925,IF(O5925="Lost",0,N5925))</f>
        <v>514</v>
      </c>
      <c r="T5925" s="30" t="n">
        <f aca="false">IF(AND(P5925&lt;&gt;"",Q5925&lt;&gt;""),Q5925-P5925,"")</f>
        <v>1</v>
      </c>
      <c r="U5925" s="30" t="str">
        <f aca="false">IF(AND(O5925="Engaging",P5925&lt;&gt;""),'Leia-me'!$B$5-P5925,"")</f>
        <v/>
      </c>
      <c r="V5925" s="25" t="str">
        <f aca="false">IF(O5925&lt;&gt;"Engaging","",IF(U5925&lt;='Leia-me'!$B$6,"Saudável",IF(U5925&lt;='Leia-me'!$B$7,"Esfriando",IF(U5925&lt;='Leia-me'!$B$8,"Última chance","Zumbi"))))</f>
        <v/>
      </c>
      <c r="W5925" s="25" t="n">
        <f aca="false">IF(O5925="Won",1,IF(O5925="Lost",0,""))</f>
        <v>1</v>
      </c>
      <c r="Y5925" s="25" t="str">
        <f aca="false">IF(E5925="","Sim","")</f>
        <v/>
      </c>
    </row>
    <row r="5926" customFormat="false" ht="15" hidden="false" customHeight="false" outlineLevel="0" collapsed="false">
      <c r="A5926" s="25" t="s">
        <v>6189</v>
      </c>
      <c r="B5926" s="25" t="s">
        <v>102</v>
      </c>
      <c r="C5926" s="25" t="s">
        <v>103</v>
      </c>
      <c r="D5926" s="25" t="s">
        <v>108</v>
      </c>
      <c r="E5926" s="25" t="s">
        <v>156</v>
      </c>
      <c r="F5926" s="25" t="s">
        <v>155</v>
      </c>
      <c r="G5926" s="26" t="n">
        <v>1699.85</v>
      </c>
      <c r="H5926" s="27" t="n">
        <v>5108</v>
      </c>
      <c r="I5926" s="25" t="s">
        <v>147</v>
      </c>
      <c r="K5926" s="25" t="n">
        <v>1999</v>
      </c>
      <c r="L5926" s="25" t="s">
        <v>148</v>
      </c>
      <c r="M5926" s="25" t="s">
        <v>149</v>
      </c>
      <c r="N5926" s="28" t="n">
        <v>55</v>
      </c>
      <c r="O5926" s="25" t="s">
        <v>54</v>
      </c>
      <c r="P5926" s="29" t="n">
        <v>42945</v>
      </c>
      <c r="Q5926" s="29" t="n">
        <v>43041</v>
      </c>
      <c r="R5926" s="28" t="n">
        <v>56</v>
      </c>
      <c r="S5926" s="28" t="n">
        <f aca="false">IF(O5926="Won",R5926,IF(O5926="Lost",0,N5926))</f>
        <v>56</v>
      </c>
      <c r="T5926" s="30" t="n">
        <f aca="false">IF(AND(P5926&lt;&gt;"",Q5926&lt;&gt;""),Q5926-P5926,"")</f>
        <v>96</v>
      </c>
      <c r="U5926" s="30" t="str">
        <f aca="false">IF(AND(O5926="Engaging",P5926&lt;&gt;""),'Leia-me'!$B$5-P5926,"")</f>
        <v/>
      </c>
      <c r="V5926" s="25" t="str">
        <f aca="false">IF(O5926&lt;&gt;"Engaging","",IF(U5926&lt;='Leia-me'!$B$6,"Saudável",IF(U5926&lt;='Leia-me'!$B$7,"Esfriando",IF(U5926&lt;='Leia-me'!$B$8,"Última chance","Zumbi"))))</f>
        <v/>
      </c>
      <c r="W5926" s="25" t="n">
        <f aca="false">IF(O5926="Won",1,IF(O5926="Lost",0,""))</f>
        <v>1</v>
      </c>
      <c r="Y5926" s="25" t="str">
        <f aca="false">IF(E5926="","Sim","")</f>
        <v/>
      </c>
    </row>
    <row r="5927" customFormat="false" ht="15" hidden="false" customHeight="false" outlineLevel="0" collapsed="false">
      <c r="A5927" s="25" t="s">
        <v>6190</v>
      </c>
      <c r="B5927" s="25" t="s">
        <v>102</v>
      </c>
      <c r="C5927" s="25" t="s">
        <v>103</v>
      </c>
      <c r="D5927" s="25" t="s">
        <v>108</v>
      </c>
      <c r="G5927" s="31"/>
      <c r="H5927" s="32"/>
      <c r="L5927" s="25" t="s">
        <v>2445</v>
      </c>
      <c r="M5927" s="25" t="s">
        <v>2446</v>
      </c>
      <c r="N5927" s="28" t="n">
        <v>26768</v>
      </c>
      <c r="O5927" s="25" t="s">
        <v>56</v>
      </c>
      <c r="P5927" s="29" t="n">
        <v>42950</v>
      </c>
      <c r="Q5927" s="33"/>
      <c r="R5927" s="34"/>
      <c r="S5927" s="28" t="n">
        <f aca="false">IF(O5927="Won",R5927,IF(O5927="Lost",0,N5927))</f>
        <v>26768</v>
      </c>
      <c r="T5927" s="30" t="str">
        <f aca="false">IF(AND(P5927&lt;&gt;"",Q5927&lt;&gt;""),Q5927-P5927,"")</f>
        <v/>
      </c>
      <c r="U5927" s="30" t="n">
        <f aca="false">IF(AND(O5927="Engaging",P5927&lt;&gt;""),'Leia-me'!$B$5-P5927,"")</f>
        <v>150</v>
      </c>
      <c r="V5927" s="25" t="str">
        <f aca="false">IF(O5927&lt;&gt;"Engaging","",IF(U5927&lt;='Leia-me'!$B$6,"Saudável",IF(U5927&lt;='Leia-me'!$B$7,"Esfriando",IF(U5927&lt;='Leia-me'!$B$8,"Última chance","Zumbi"))))</f>
        <v>Zumbi</v>
      </c>
      <c r="W5927" s="25" t="str">
        <f aca="false">IF(O5927="Won",1,IF(O5927="Lost",0,""))</f>
        <v/>
      </c>
      <c r="Y5927" s="25" t="str">
        <f aca="false">IF(E5927="","Sim","")</f>
        <v>Sim</v>
      </c>
    </row>
    <row r="5928" customFormat="false" ht="15" hidden="false" customHeight="false" outlineLevel="0" collapsed="false">
      <c r="A5928" s="25" t="s">
        <v>6191</v>
      </c>
      <c r="B5928" s="25" t="s">
        <v>102</v>
      </c>
      <c r="C5928" s="25" t="s">
        <v>103</v>
      </c>
      <c r="D5928" s="25" t="s">
        <v>108</v>
      </c>
      <c r="E5928" s="25" t="s">
        <v>633</v>
      </c>
      <c r="F5928" s="25" t="s">
        <v>211</v>
      </c>
      <c r="G5928" s="26" t="n">
        <v>1388.67</v>
      </c>
      <c r="H5928" s="27" t="n">
        <v>3583</v>
      </c>
      <c r="I5928" s="25" t="s">
        <v>147</v>
      </c>
      <c r="K5928" s="25" t="n">
        <v>1989</v>
      </c>
      <c r="L5928" s="25" t="s">
        <v>160</v>
      </c>
      <c r="M5928" s="25" t="s">
        <v>149</v>
      </c>
      <c r="N5928" s="28" t="n">
        <v>3393</v>
      </c>
      <c r="O5928" s="25" t="s">
        <v>54</v>
      </c>
      <c r="P5928" s="29" t="n">
        <v>42951</v>
      </c>
      <c r="Q5928" s="29" t="n">
        <v>43043</v>
      </c>
      <c r="R5928" s="28" t="n">
        <v>3308</v>
      </c>
      <c r="S5928" s="28" t="n">
        <f aca="false">IF(O5928="Won",R5928,IF(O5928="Lost",0,N5928))</f>
        <v>3308</v>
      </c>
      <c r="T5928" s="30" t="n">
        <f aca="false">IF(AND(P5928&lt;&gt;"",Q5928&lt;&gt;""),Q5928-P5928,"")</f>
        <v>92</v>
      </c>
      <c r="U5928" s="30" t="str">
        <f aca="false">IF(AND(O5928="Engaging",P5928&lt;&gt;""),'Leia-me'!$B$5-P5928,"")</f>
        <v/>
      </c>
      <c r="V5928" s="25" t="str">
        <f aca="false">IF(O5928&lt;&gt;"Engaging","",IF(U5928&lt;='Leia-me'!$B$6,"Saudável",IF(U5928&lt;='Leia-me'!$B$7,"Esfriando",IF(U5928&lt;='Leia-me'!$B$8,"Última chance","Zumbi"))))</f>
        <v/>
      </c>
      <c r="W5928" s="25" t="n">
        <f aca="false">IF(O5928="Won",1,IF(O5928="Lost",0,""))</f>
        <v>1</v>
      </c>
      <c r="Y5928" s="25" t="str">
        <f aca="false">IF(E5928="","Sim","")</f>
        <v/>
      </c>
    </row>
    <row r="5929" customFormat="false" ht="15" hidden="false" customHeight="false" outlineLevel="0" collapsed="false">
      <c r="A5929" s="25" t="s">
        <v>6192</v>
      </c>
      <c r="B5929" s="25" t="s">
        <v>102</v>
      </c>
      <c r="C5929" s="25" t="s">
        <v>103</v>
      </c>
      <c r="D5929" s="25" t="s">
        <v>108</v>
      </c>
      <c r="E5929" s="25" t="s">
        <v>663</v>
      </c>
      <c r="F5929" s="25" t="s">
        <v>146</v>
      </c>
      <c r="G5929" s="26" t="n">
        <v>326.82</v>
      </c>
      <c r="H5929" s="27" t="n">
        <v>1016</v>
      </c>
      <c r="I5929" s="25" t="s">
        <v>147</v>
      </c>
      <c r="K5929" s="25" t="n">
        <v>1991</v>
      </c>
      <c r="L5929" s="25" t="s">
        <v>148</v>
      </c>
      <c r="M5929" s="25" t="s">
        <v>149</v>
      </c>
      <c r="N5929" s="28" t="n">
        <v>55</v>
      </c>
      <c r="O5929" s="25" t="s">
        <v>56</v>
      </c>
      <c r="P5929" s="29" t="n">
        <v>42952</v>
      </c>
      <c r="Q5929" s="33"/>
      <c r="R5929" s="34"/>
      <c r="S5929" s="28" t="n">
        <f aca="false">IF(O5929="Won",R5929,IF(O5929="Lost",0,N5929))</f>
        <v>55</v>
      </c>
      <c r="T5929" s="30" t="str">
        <f aca="false">IF(AND(P5929&lt;&gt;"",Q5929&lt;&gt;""),Q5929-P5929,"")</f>
        <v/>
      </c>
      <c r="U5929" s="30" t="n">
        <f aca="false">IF(AND(O5929="Engaging",P5929&lt;&gt;""),'Leia-me'!$B$5-P5929,"")</f>
        <v>148</v>
      </c>
      <c r="V5929" s="25" t="str">
        <f aca="false">IF(O5929&lt;&gt;"Engaging","",IF(U5929&lt;='Leia-me'!$B$6,"Saudável",IF(U5929&lt;='Leia-me'!$B$7,"Esfriando",IF(U5929&lt;='Leia-me'!$B$8,"Última chance","Zumbi"))))</f>
        <v>Zumbi</v>
      </c>
      <c r="W5929" s="25" t="str">
        <f aca="false">IF(O5929="Won",1,IF(O5929="Lost",0,""))</f>
        <v/>
      </c>
      <c r="Y5929" s="25" t="str">
        <f aca="false">IF(E5929="","Sim","")</f>
        <v/>
      </c>
    </row>
    <row r="5930" customFormat="false" ht="15" hidden="false" customHeight="false" outlineLevel="0" collapsed="false">
      <c r="A5930" s="25" t="s">
        <v>6193</v>
      </c>
      <c r="B5930" s="25" t="s">
        <v>102</v>
      </c>
      <c r="C5930" s="25" t="s">
        <v>103</v>
      </c>
      <c r="D5930" s="25" t="s">
        <v>108</v>
      </c>
      <c r="E5930" s="25" t="s">
        <v>665</v>
      </c>
      <c r="F5930" s="25" t="s">
        <v>211</v>
      </c>
      <c r="G5930" s="26" t="n">
        <v>4968.91</v>
      </c>
      <c r="H5930" s="27" t="n">
        <v>7523</v>
      </c>
      <c r="I5930" s="25" t="s">
        <v>147</v>
      </c>
      <c r="K5930" s="25" t="n">
        <v>1990</v>
      </c>
      <c r="L5930" s="25" t="s">
        <v>160</v>
      </c>
      <c r="M5930" s="25" t="s">
        <v>149</v>
      </c>
      <c r="N5930" s="28" t="n">
        <v>3393</v>
      </c>
      <c r="O5930" s="25" t="s">
        <v>55</v>
      </c>
      <c r="P5930" s="29" t="n">
        <v>42952</v>
      </c>
      <c r="Q5930" s="29" t="n">
        <v>43068</v>
      </c>
      <c r="R5930" s="28" t="n">
        <v>0</v>
      </c>
      <c r="S5930" s="28" t="n">
        <f aca="false">IF(O5930="Won",R5930,IF(O5930="Lost",0,N5930))</f>
        <v>0</v>
      </c>
      <c r="T5930" s="30" t="n">
        <f aca="false">IF(AND(P5930&lt;&gt;"",Q5930&lt;&gt;""),Q5930-P5930,"")</f>
        <v>116</v>
      </c>
      <c r="U5930" s="30" t="str">
        <f aca="false">IF(AND(O5930="Engaging",P5930&lt;&gt;""),'Leia-me'!$B$5-P5930,"")</f>
        <v/>
      </c>
      <c r="V5930" s="25" t="str">
        <f aca="false">IF(O5930&lt;&gt;"Engaging","",IF(U5930&lt;='Leia-me'!$B$6,"Saudável",IF(U5930&lt;='Leia-me'!$B$7,"Esfriando",IF(U5930&lt;='Leia-me'!$B$8,"Última chance","Zumbi"))))</f>
        <v/>
      </c>
      <c r="W5930" s="25" t="n">
        <f aca="false">IF(O5930="Won",1,IF(O5930="Lost",0,""))</f>
        <v>0</v>
      </c>
      <c r="Y5930" s="25" t="str">
        <f aca="false">IF(E5930="","Sim","")</f>
        <v/>
      </c>
    </row>
    <row r="5931" customFormat="false" ht="15" hidden="false" customHeight="false" outlineLevel="0" collapsed="false">
      <c r="A5931" s="25" t="s">
        <v>6194</v>
      </c>
      <c r="B5931" s="25" t="s">
        <v>102</v>
      </c>
      <c r="C5931" s="25" t="s">
        <v>103</v>
      </c>
      <c r="D5931" s="25" t="s">
        <v>108</v>
      </c>
      <c r="E5931" s="25" t="s">
        <v>5204</v>
      </c>
      <c r="F5931" s="25" t="s">
        <v>155</v>
      </c>
      <c r="G5931" s="26" t="n">
        <v>1188.42</v>
      </c>
      <c r="H5931" s="27" t="n">
        <v>3015</v>
      </c>
      <c r="I5931" s="25" t="s">
        <v>147</v>
      </c>
      <c r="K5931" s="25" t="n">
        <v>1994</v>
      </c>
      <c r="L5931" s="25" t="s">
        <v>148</v>
      </c>
      <c r="M5931" s="25" t="s">
        <v>149</v>
      </c>
      <c r="N5931" s="28" t="n">
        <v>55</v>
      </c>
      <c r="O5931" s="25" t="s">
        <v>54</v>
      </c>
      <c r="P5931" s="29" t="n">
        <v>42953</v>
      </c>
      <c r="Q5931" s="29" t="n">
        <v>42964</v>
      </c>
      <c r="R5931" s="28" t="n">
        <v>60</v>
      </c>
      <c r="S5931" s="28" t="n">
        <f aca="false">IF(O5931="Won",R5931,IF(O5931="Lost",0,N5931))</f>
        <v>60</v>
      </c>
      <c r="T5931" s="30" t="n">
        <f aca="false">IF(AND(P5931&lt;&gt;"",Q5931&lt;&gt;""),Q5931-P5931,"")</f>
        <v>11</v>
      </c>
      <c r="U5931" s="30" t="str">
        <f aca="false">IF(AND(O5931="Engaging",P5931&lt;&gt;""),'Leia-me'!$B$5-P5931,"")</f>
        <v/>
      </c>
      <c r="V5931" s="25" t="str">
        <f aca="false">IF(O5931&lt;&gt;"Engaging","",IF(U5931&lt;='Leia-me'!$B$6,"Saudável",IF(U5931&lt;='Leia-me'!$B$7,"Esfriando",IF(U5931&lt;='Leia-me'!$B$8,"Última chance","Zumbi"))))</f>
        <v/>
      </c>
      <c r="W5931" s="25" t="n">
        <f aca="false">IF(O5931="Won",1,IF(O5931="Lost",0,""))</f>
        <v>1</v>
      </c>
      <c r="Y5931" s="25" t="str">
        <f aca="false">IF(E5931="","Sim","")</f>
        <v/>
      </c>
    </row>
    <row r="5932" customFormat="false" ht="15" hidden="false" customHeight="false" outlineLevel="0" collapsed="false">
      <c r="A5932" s="25" t="s">
        <v>6195</v>
      </c>
      <c r="B5932" s="25" t="s">
        <v>102</v>
      </c>
      <c r="C5932" s="25" t="s">
        <v>103</v>
      </c>
      <c r="D5932" s="25" t="s">
        <v>108</v>
      </c>
      <c r="E5932" s="25" t="s">
        <v>433</v>
      </c>
      <c r="F5932" s="25" t="s">
        <v>211</v>
      </c>
      <c r="G5932" s="26" t="n">
        <v>2214.94</v>
      </c>
      <c r="H5932" s="27" t="n">
        <v>5374</v>
      </c>
      <c r="I5932" s="25" t="s">
        <v>147</v>
      </c>
      <c r="K5932" s="25" t="n">
        <v>1996</v>
      </c>
      <c r="L5932" s="25" t="s">
        <v>170</v>
      </c>
      <c r="M5932" s="25" t="s">
        <v>171</v>
      </c>
      <c r="N5932" s="28" t="n">
        <v>1096</v>
      </c>
      <c r="O5932" s="25" t="s">
        <v>55</v>
      </c>
      <c r="P5932" s="29" t="n">
        <v>42954</v>
      </c>
      <c r="Q5932" s="29" t="n">
        <v>43088</v>
      </c>
      <c r="R5932" s="28" t="n">
        <v>0</v>
      </c>
      <c r="S5932" s="28" t="n">
        <f aca="false">IF(O5932="Won",R5932,IF(O5932="Lost",0,N5932))</f>
        <v>0</v>
      </c>
      <c r="T5932" s="30" t="n">
        <f aca="false">IF(AND(P5932&lt;&gt;"",Q5932&lt;&gt;""),Q5932-P5932,"")</f>
        <v>134</v>
      </c>
      <c r="U5932" s="30" t="str">
        <f aca="false">IF(AND(O5932="Engaging",P5932&lt;&gt;""),'Leia-me'!$B$5-P5932,"")</f>
        <v/>
      </c>
      <c r="V5932" s="25" t="str">
        <f aca="false">IF(O5932&lt;&gt;"Engaging","",IF(U5932&lt;='Leia-me'!$B$6,"Saudável",IF(U5932&lt;='Leia-me'!$B$7,"Esfriando",IF(U5932&lt;='Leia-me'!$B$8,"Última chance","Zumbi"))))</f>
        <v/>
      </c>
      <c r="W5932" s="25" t="n">
        <f aca="false">IF(O5932="Won",1,IF(O5932="Lost",0,""))</f>
        <v>0</v>
      </c>
      <c r="Y5932" s="25" t="str">
        <f aca="false">IF(E5932="","Sim","")</f>
        <v/>
      </c>
    </row>
    <row r="5933" customFormat="false" ht="15" hidden="false" customHeight="false" outlineLevel="0" collapsed="false">
      <c r="A5933" s="25" t="s">
        <v>6196</v>
      </c>
      <c r="B5933" s="25" t="s">
        <v>102</v>
      </c>
      <c r="C5933" s="25" t="s">
        <v>103</v>
      </c>
      <c r="D5933" s="25" t="s">
        <v>108</v>
      </c>
      <c r="E5933" s="25" t="s">
        <v>433</v>
      </c>
      <c r="F5933" s="25" t="s">
        <v>211</v>
      </c>
      <c r="G5933" s="26" t="n">
        <v>2214.94</v>
      </c>
      <c r="H5933" s="27" t="n">
        <v>5374</v>
      </c>
      <c r="I5933" s="25" t="s">
        <v>147</v>
      </c>
      <c r="K5933" s="25" t="n">
        <v>1996</v>
      </c>
      <c r="L5933" s="25" t="s">
        <v>186</v>
      </c>
      <c r="M5933" s="25" t="s">
        <v>171</v>
      </c>
      <c r="N5933" s="28" t="n">
        <v>550</v>
      </c>
      <c r="O5933" s="25" t="s">
        <v>55</v>
      </c>
      <c r="P5933" s="29" t="n">
        <v>42956</v>
      </c>
      <c r="Q5933" s="29" t="n">
        <v>42959</v>
      </c>
      <c r="R5933" s="28" t="n">
        <v>0</v>
      </c>
      <c r="S5933" s="28" t="n">
        <f aca="false">IF(O5933="Won",R5933,IF(O5933="Lost",0,N5933))</f>
        <v>0</v>
      </c>
      <c r="T5933" s="30" t="n">
        <f aca="false">IF(AND(P5933&lt;&gt;"",Q5933&lt;&gt;""),Q5933-P5933,"")</f>
        <v>3</v>
      </c>
      <c r="U5933" s="30" t="str">
        <f aca="false">IF(AND(O5933="Engaging",P5933&lt;&gt;""),'Leia-me'!$B$5-P5933,"")</f>
        <v/>
      </c>
      <c r="V5933" s="25" t="str">
        <f aca="false">IF(O5933&lt;&gt;"Engaging","",IF(U5933&lt;='Leia-me'!$B$6,"Saudável",IF(U5933&lt;='Leia-me'!$B$7,"Esfriando",IF(U5933&lt;='Leia-me'!$B$8,"Última chance","Zumbi"))))</f>
        <v/>
      </c>
      <c r="W5933" s="25" t="n">
        <f aca="false">IF(O5933="Won",1,IF(O5933="Lost",0,""))</f>
        <v>0</v>
      </c>
      <c r="Y5933" s="25" t="str">
        <f aca="false">IF(E5933="","Sim","")</f>
        <v/>
      </c>
    </row>
    <row r="5934" customFormat="false" ht="15" hidden="false" customHeight="false" outlineLevel="0" collapsed="false">
      <c r="A5934" s="25" t="s">
        <v>6197</v>
      </c>
      <c r="B5934" s="25" t="s">
        <v>102</v>
      </c>
      <c r="C5934" s="25" t="s">
        <v>103</v>
      </c>
      <c r="D5934" s="25" t="s">
        <v>108</v>
      </c>
      <c r="E5934" s="25" t="s">
        <v>3075</v>
      </c>
      <c r="F5934" s="25" t="s">
        <v>165</v>
      </c>
      <c r="G5934" s="26" t="n">
        <v>4269.9</v>
      </c>
      <c r="H5934" s="27" t="n">
        <v>6472</v>
      </c>
      <c r="I5934" s="25" t="s">
        <v>147</v>
      </c>
      <c r="J5934" s="25" t="s">
        <v>1347</v>
      </c>
      <c r="K5934" s="25" t="n">
        <v>1993</v>
      </c>
      <c r="L5934" s="25" t="s">
        <v>160</v>
      </c>
      <c r="M5934" s="25" t="s">
        <v>149</v>
      </c>
      <c r="N5934" s="28" t="n">
        <v>3393</v>
      </c>
      <c r="O5934" s="25" t="s">
        <v>55</v>
      </c>
      <c r="P5934" s="29" t="n">
        <v>42956</v>
      </c>
      <c r="Q5934" s="29" t="n">
        <v>43057</v>
      </c>
      <c r="R5934" s="28" t="n">
        <v>0</v>
      </c>
      <c r="S5934" s="28" t="n">
        <f aca="false">IF(O5934="Won",R5934,IF(O5934="Lost",0,N5934))</f>
        <v>0</v>
      </c>
      <c r="T5934" s="30" t="n">
        <f aca="false">IF(AND(P5934&lt;&gt;"",Q5934&lt;&gt;""),Q5934-P5934,"")</f>
        <v>101</v>
      </c>
      <c r="U5934" s="30" t="str">
        <f aca="false">IF(AND(O5934="Engaging",P5934&lt;&gt;""),'Leia-me'!$B$5-P5934,"")</f>
        <v/>
      </c>
      <c r="V5934" s="25" t="str">
        <f aca="false">IF(O5934&lt;&gt;"Engaging","",IF(U5934&lt;='Leia-me'!$B$6,"Saudável",IF(U5934&lt;='Leia-me'!$B$7,"Esfriando",IF(U5934&lt;='Leia-me'!$B$8,"Última chance","Zumbi"))))</f>
        <v/>
      </c>
      <c r="W5934" s="25" t="n">
        <f aca="false">IF(O5934="Won",1,IF(O5934="Lost",0,""))</f>
        <v>0</v>
      </c>
      <c r="Y5934" s="25" t="str">
        <f aca="false">IF(E5934="","Sim","")</f>
        <v/>
      </c>
    </row>
    <row r="5935" customFormat="false" ht="15" hidden="false" customHeight="false" outlineLevel="0" collapsed="false">
      <c r="A5935" s="25" t="s">
        <v>6198</v>
      </c>
      <c r="B5935" s="25" t="s">
        <v>102</v>
      </c>
      <c r="C5935" s="25" t="s">
        <v>103</v>
      </c>
      <c r="D5935" s="25" t="s">
        <v>108</v>
      </c>
      <c r="E5935" s="25" t="s">
        <v>444</v>
      </c>
      <c r="F5935" s="25" t="s">
        <v>192</v>
      </c>
      <c r="G5935" s="26" t="n">
        <v>6354.87</v>
      </c>
      <c r="H5935" s="27" t="n">
        <v>16780</v>
      </c>
      <c r="I5935" s="25" t="s">
        <v>147</v>
      </c>
      <c r="J5935" s="25" t="s">
        <v>445</v>
      </c>
      <c r="K5935" s="25" t="n">
        <v>1996</v>
      </c>
      <c r="L5935" s="25" t="s">
        <v>148</v>
      </c>
      <c r="M5935" s="25" t="s">
        <v>149</v>
      </c>
      <c r="N5935" s="28" t="n">
        <v>55</v>
      </c>
      <c r="O5935" s="25" t="s">
        <v>54</v>
      </c>
      <c r="P5935" s="29" t="n">
        <v>42957</v>
      </c>
      <c r="Q5935" s="29" t="n">
        <v>42963</v>
      </c>
      <c r="R5935" s="28" t="n">
        <v>49</v>
      </c>
      <c r="S5935" s="28" t="n">
        <f aca="false">IF(O5935="Won",R5935,IF(O5935="Lost",0,N5935))</f>
        <v>49</v>
      </c>
      <c r="T5935" s="30" t="n">
        <f aca="false">IF(AND(P5935&lt;&gt;"",Q5935&lt;&gt;""),Q5935-P5935,"")</f>
        <v>6</v>
      </c>
      <c r="U5935" s="30" t="str">
        <f aca="false">IF(AND(O5935="Engaging",P5935&lt;&gt;""),'Leia-me'!$B$5-P5935,"")</f>
        <v/>
      </c>
      <c r="V5935" s="25" t="str">
        <f aca="false">IF(O5935&lt;&gt;"Engaging","",IF(U5935&lt;='Leia-me'!$B$6,"Saudável",IF(U5935&lt;='Leia-me'!$B$7,"Esfriando",IF(U5935&lt;='Leia-me'!$B$8,"Última chance","Zumbi"))))</f>
        <v/>
      </c>
      <c r="W5935" s="25" t="n">
        <f aca="false">IF(O5935="Won",1,IF(O5935="Lost",0,""))</f>
        <v>1</v>
      </c>
      <c r="Y5935" s="25" t="str">
        <f aca="false">IF(E5935="","Sim","")</f>
        <v/>
      </c>
    </row>
    <row r="5936" customFormat="false" ht="15" hidden="false" customHeight="false" outlineLevel="0" collapsed="false">
      <c r="A5936" s="25" t="s">
        <v>6199</v>
      </c>
      <c r="B5936" s="25" t="s">
        <v>102</v>
      </c>
      <c r="C5936" s="25" t="s">
        <v>103</v>
      </c>
      <c r="D5936" s="25" t="s">
        <v>108</v>
      </c>
      <c r="G5936" s="31"/>
      <c r="H5936" s="32"/>
      <c r="L5936" s="25" t="s">
        <v>186</v>
      </c>
      <c r="M5936" s="25" t="s">
        <v>171</v>
      </c>
      <c r="N5936" s="28" t="n">
        <v>550</v>
      </c>
      <c r="O5936" s="25" t="s">
        <v>56</v>
      </c>
      <c r="P5936" s="29" t="n">
        <v>42958</v>
      </c>
      <c r="Q5936" s="33"/>
      <c r="R5936" s="34"/>
      <c r="S5936" s="28" t="n">
        <f aca="false">IF(O5936="Won",R5936,IF(O5936="Lost",0,N5936))</f>
        <v>550</v>
      </c>
      <c r="T5936" s="30" t="str">
        <f aca="false">IF(AND(P5936&lt;&gt;"",Q5936&lt;&gt;""),Q5936-P5936,"")</f>
        <v/>
      </c>
      <c r="U5936" s="30" t="n">
        <f aca="false">IF(AND(O5936="Engaging",P5936&lt;&gt;""),'Leia-me'!$B$5-P5936,"")</f>
        <v>142</v>
      </c>
      <c r="V5936" s="25" t="str">
        <f aca="false">IF(O5936&lt;&gt;"Engaging","",IF(U5936&lt;='Leia-me'!$B$6,"Saudável",IF(U5936&lt;='Leia-me'!$B$7,"Esfriando",IF(U5936&lt;='Leia-me'!$B$8,"Última chance","Zumbi"))))</f>
        <v>Zumbi</v>
      </c>
      <c r="W5936" s="25" t="str">
        <f aca="false">IF(O5936="Won",1,IF(O5936="Lost",0,""))</f>
        <v/>
      </c>
      <c r="Y5936" s="25" t="str">
        <f aca="false">IF(E5936="","Sim","")</f>
        <v>Sim</v>
      </c>
    </row>
    <row r="5937" customFormat="false" ht="15" hidden="false" customHeight="false" outlineLevel="0" collapsed="false">
      <c r="A5937" s="25" t="s">
        <v>6200</v>
      </c>
      <c r="B5937" s="25" t="s">
        <v>102</v>
      </c>
      <c r="C5937" s="25" t="s">
        <v>103</v>
      </c>
      <c r="D5937" s="25" t="s">
        <v>108</v>
      </c>
      <c r="E5937" s="25" t="s">
        <v>665</v>
      </c>
      <c r="F5937" s="25" t="s">
        <v>211</v>
      </c>
      <c r="G5937" s="26" t="n">
        <v>4968.91</v>
      </c>
      <c r="H5937" s="27" t="n">
        <v>7523</v>
      </c>
      <c r="I5937" s="25" t="s">
        <v>147</v>
      </c>
      <c r="K5937" s="25" t="n">
        <v>1990</v>
      </c>
      <c r="L5937" s="25" t="s">
        <v>148</v>
      </c>
      <c r="M5937" s="25" t="s">
        <v>149</v>
      </c>
      <c r="N5937" s="28" t="n">
        <v>55</v>
      </c>
      <c r="O5937" s="25" t="s">
        <v>54</v>
      </c>
      <c r="P5937" s="29" t="n">
        <v>42959</v>
      </c>
      <c r="Q5937" s="29" t="n">
        <v>42968</v>
      </c>
      <c r="R5937" s="28" t="n">
        <v>53</v>
      </c>
      <c r="S5937" s="28" t="n">
        <f aca="false">IF(O5937="Won",R5937,IF(O5937="Lost",0,N5937))</f>
        <v>53</v>
      </c>
      <c r="T5937" s="30" t="n">
        <f aca="false">IF(AND(P5937&lt;&gt;"",Q5937&lt;&gt;""),Q5937-P5937,"")</f>
        <v>9</v>
      </c>
      <c r="U5937" s="30" t="str">
        <f aca="false">IF(AND(O5937="Engaging",P5937&lt;&gt;""),'Leia-me'!$B$5-P5937,"")</f>
        <v/>
      </c>
      <c r="V5937" s="25" t="str">
        <f aca="false">IF(O5937&lt;&gt;"Engaging","",IF(U5937&lt;='Leia-me'!$B$6,"Saudável",IF(U5937&lt;='Leia-me'!$B$7,"Esfriando",IF(U5937&lt;='Leia-me'!$B$8,"Última chance","Zumbi"))))</f>
        <v/>
      </c>
      <c r="W5937" s="25" t="n">
        <f aca="false">IF(O5937="Won",1,IF(O5937="Lost",0,""))</f>
        <v>1</v>
      </c>
      <c r="Y5937" s="25" t="str">
        <f aca="false">IF(E5937="","Sim","")</f>
        <v/>
      </c>
    </row>
    <row r="5938" customFormat="false" ht="15" hidden="false" customHeight="false" outlineLevel="0" collapsed="false">
      <c r="A5938" s="25" t="s">
        <v>6201</v>
      </c>
      <c r="B5938" s="25" t="s">
        <v>102</v>
      </c>
      <c r="C5938" s="25" t="s">
        <v>103</v>
      </c>
      <c r="D5938" s="25" t="s">
        <v>108</v>
      </c>
      <c r="G5938" s="31"/>
      <c r="H5938" s="32"/>
      <c r="L5938" s="25" t="s">
        <v>148</v>
      </c>
      <c r="M5938" s="25" t="s">
        <v>149</v>
      </c>
      <c r="N5938" s="28" t="n">
        <v>55</v>
      </c>
      <c r="O5938" s="25" t="s">
        <v>56</v>
      </c>
      <c r="P5938" s="29" t="n">
        <v>42961</v>
      </c>
      <c r="Q5938" s="33"/>
      <c r="R5938" s="34"/>
      <c r="S5938" s="28" t="n">
        <f aca="false">IF(O5938="Won",R5938,IF(O5938="Lost",0,N5938))</f>
        <v>55</v>
      </c>
      <c r="T5938" s="30" t="str">
        <f aca="false">IF(AND(P5938&lt;&gt;"",Q5938&lt;&gt;""),Q5938-P5938,"")</f>
        <v/>
      </c>
      <c r="U5938" s="30" t="n">
        <f aca="false">IF(AND(O5938="Engaging",P5938&lt;&gt;""),'Leia-me'!$B$5-P5938,"")</f>
        <v>139</v>
      </c>
      <c r="V5938" s="25" t="str">
        <f aca="false">IF(O5938&lt;&gt;"Engaging","",IF(U5938&lt;='Leia-me'!$B$6,"Saudável",IF(U5938&lt;='Leia-me'!$B$7,"Esfriando",IF(U5938&lt;='Leia-me'!$B$8,"Última chance","Zumbi"))))</f>
        <v>Zumbi</v>
      </c>
      <c r="W5938" s="25" t="str">
        <f aca="false">IF(O5938="Won",1,IF(O5938="Lost",0,""))</f>
        <v/>
      </c>
      <c r="Y5938" s="25" t="str">
        <f aca="false">IF(E5938="","Sim","")</f>
        <v>Sim</v>
      </c>
    </row>
    <row r="5939" customFormat="false" ht="15" hidden="false" customHeight="false" outlineLevel="0" collapsed="false">
      <c r="A5939" s="25" t="s">
        <v>6202</v>
      </c>
      <c r="B5939" s="25" t="s">
        <v>102</v>
      </c>
      <c r="C5939" s="25" t="s">
        <v>103</v>
      </c>
      <c r="D5939" s="25" t="s">
        <v>108</v>
      </c>
      <c r="G5939" s="31"/>
      <c r="H5939" s="32"/>
      <c r="L5939" s="25" t="s">
        <v>1834</v>
      </c>
      <c r="M5939" s="25" t="s">
        <v>171</v>
      </c>
      <c r="N5939" s="28" t="n">
        <v>4821</v>
      </c>
      <c r="O5939" s="25" t="s">
        <v>56</v>
      </c>
      <c r="P5939" s="29" t="n">
        <v>42975</v>
      </c>
      <c r="Q5939" s="33"/>
      <c r="R5939" s="34"/>
      <c r="S5939" s="28" t="n">
        <f aca="false">IF(O5939="Won",R5939,IF(O5939="Lost",0,N5939))</f>
        <v>4821</v>
      </c>
      <c r="T5939" s="30" t="str">
        <f aca="false">IF(AND(P5939&lt;&gt;"",Q5939&lt;&gt;""),Q5939-P5939,"")</f>
        <v/>
      </c>
      <c r="U5939" s="30" t="n">
        <f aca="false">IF(AND(O5939="Engaging",P5939&lt;&gt;""),'Leia-me'!$B$5-P5939,"")</f>
        <v>125</v>
      </c>
      <c r="V5939" s="25" t="str">
        <f aca="false">IF(O5939&lt;&gt;"Engaging","",IF(U5939&lt;='Leia-me'!$B$6,"Saudável",IF(U5939&lt;='Leia-me'!$B$7,"Esfriando",IF(U5939&lt;='Leia-me'!$B$8,"Última chance","Zumbi"))))</f>
        <v>Última chance</v>
      </c>
      <c r="W5939" s="25" t="str">
        <f aca="false">IF(O5939="Won",1,IF(O5939="Lost",0,""))</f>
        <v/>
      </c>
      <c r="X5939" s="25" t="s">
        <v>1835</v>
      </c>
      <c r="Y5939" s="25" t="str">
        <f aca="false">IF(E5939="","Sim","")</f>
        <v>Sim</v>
      </c>
    </row>
    <row r="5940" customFormat="false" ht="15" hidden="false" customHeight="false" outlineLevel="0" collapsed="false">
      <c r="A5940" s="25" t="s">
        <v>6203</v>
      </c>
      <c r="B5940" s="25" t="s">
        <v>102</v>
      </c>
      <c r="C5940" s="25" t="s">
        <v>103</v>
      </c>
      <c r="D5940" s="25" t="s">
        <v>108</v>
      </c>
      <c r="E5940" s="25" t="s">
        <v>156</v>
      </c>
      <c r="F5940" s="25" t="s">
        <v>155</v>
      </c>
      <c r="G5940" s="26" t="n">
        <v>1699.85</v>
      </c>
      <c r="H5940" s="27" t="n">
        <v>5108</v>
      </c>
      <c r="I5940" s="25" t="s">
        <v>147</v>
      </c>
      <c r="K5940" s="25" t="n">
        <v>1999</v>
      </c>
      <c r="L5940" s="25" t="s">
        <v>148</v>
      </c>
      <c r="M5940" s="25" t="s">
        <v>149</v>
      </c>
      <c r="N5940" s="28" t="n">
        <v>55</v>
      </c>
      <c r="O5940" s="25" t="s">
        <v>55</v>
      </c>
      <c r="P5940" s="29" t="n">
        <v>42976</v>
      </c>
      <c r="Q5940" s="29" t="n">
        <v>43064</v>
      </c>
      <c r="R5940" s="28" t="n">
        <v>0</v>
      </c>
      <c r="S5940" s="28" t="n">
        <f aca="false">IF(O5940="Won",R5940,IF(O5940="Lost",0,N5940))</f>
        <v>0</v>
      </c>
      <c r="T5940" s="30" t="n">
        <f aca="false">IF(AND(P5940&lt;&gt;"",Q5940&lt;&gt;""),Q5940-P5940,"")</f>
        <v>88</v>
      </c>
      <c r="U5940" s="30" t="str">
        <f aca="false">IF(AND(O5940="Engaging",P5940&lt;&gt;""),'Leia-me'!$B$5-P5940,"")</f>
        <v/>
      </c>
      <c r="V5940" s="25" t="str">
        <f aca="false">IF(O5940&lt;&gt;"Engaging","",IF(U5940&lt;='Leia-me'!$B$6,"Saudável",IF(U5940&lt;='Leia-me'!$B$7,"Esfriando",IF(U5940&lt;='Leia-me'!$B$8,"Última chance","Zumbi"))))</f>
        <v/>
      </c>
      <c r="W5940" s="25" t="n">
        <f aca="false">IF(O5940="Won",1,IF(O5940="Lost",0,""))</f>
        <v>0</v>
      </c>
      <c r="Y5940" s="25" t="str">
        <f aca="false">IF(E5940="","Sim","")</f>
        <v/>
      </c>
    </row>
    <row r="5941" customFormat="false" ht="15" hidden="false" customHeight="false" outlineLevel="0" collapsed="false">
      <c r="A5941" s="25" t="s">
        <v>6204</v>
      </c>
      <c r="B5941" s="25" t="s">
        <v>102</v>
      </c>
      <c r="C5941" s="25" t="s">
        <v>103</v>
      </c>
      <c r="D5941" s="25" t="s">
        <v>108</v>
      </c>
      <c r="G5941" s="31"/>
      <c r="H5941" s="32"/>
      <c r="L5941" s="25" t="s">
        <v>148</v>
      </c>
      <c r="M5941" s="25" t="s">
        <v>149</v>
      </c>
      <c r="N5941" s="28" t="n">
        <v>55</v>
      </c>
      <c r="O5941" s="25" t="s">
        <v>56</v>
      </c>
      <c r="P5941" s="29" t="n">
        <v>42979</v>
      </c>
      <c r="Q5941" s="33"/>
      <c r="R5941" s="34"/>
      <c r="S5941" s="28" t="n">
        <f aca="false">IF(O5941="Won",R5941,IF(O5941="Lost",0,N5941))</f>
        <v>55</v>
      </c>
      <c r="T5941" s="30" t="str">
        <f aca="false">IF(AND(P5941&lt;&gt;"",Q5941&lt;&gt;""),Q5941-P5941,"")</f>
        <v/>
      </c>
      <c r="U5941" s="30" t="n">
        <f aca="false">IF(AND(O5941="Engaging",P5941&lt;&gt;""),'Leia-me'!$B$5-P5941,"")</f>
        <v>121</v>
      </c>
      <c r="V5941" s="25" t="str">
        <f aca="false">IF(O5941&lt;&gt;"Engaging","",IF(U5941&lt;='Leia-me'!$B$6,"Saudável",IF(U5941&lt;='Leia-me'!$B$7,"Esfriando",IF(U5941&lt;='Leia-me'!$B$8,"Última chance","Zumbi"))))</f>
        <v>Última chance</v>
      </c>
      <c r="W5941" s="25" t="str">
        <f aca="false">IF(O5941="Won",1,IF(O5941="Lost",0,""))</f>
        <v/>
      </c>
      <c r="Y5941" s="25" t="str">
        <f aca="false">IF(E5941="","Sim","")</f>
        <v>Sim</v>
      </c>
    </row>
    <row r="5942" customFormat="false" ht="15" hidden="false" customHeight="false" outlineLevel="0" collapsed="false">
      <c r="A5942" s="25" t="s">
        <v>6205</v>
      </c>
      <c r="B5942" s="25" t="s">
        <v>102</v>
      </c>
      <c r="C5942" s="25" t="s">
        <v>103</v>
      </c>
      <c r="D5942" s="25" t="s">
        <v>108</v>
      </c>
      <c r="E5942" s="25" t="s">
        <v>2863</v>
      </c>
      <c r="F5942" s="25" t="s">
        <v>211</v>
      </c>
      <c r="G5942" s="26" t="n">
        <v>2437.85</v>
      </c>
      <c r="H5942" s="27" t="n">
        <v>4874</v>
      </c>
      <c r="I5942" s="25" t="s">
        <v>147</v>
      </c>
      <c r="K5942" s="25" t="n">
        <v>2001</v>
      </c>
      <c r="L5942" s="25" t="s">
        <v>178</v>
      </c>
      <c r="M5942" s="25" t="s">
        <v>171</v>
      </c>
      <c r="N5942" s="28" t="n">
        <v>5482</v>
      </c>
      <c r="O5942" s="25" t="s">
        <v>56</v>
      </c>
      <c r="P5942" s="29" t="n">
        <v>42980</v>
      </c>
      <c r="Q5942" s="33"/>
      <c r="R5942" s="34"/>
      <c r="S5942" s="28" t="n">
        <f aca="false">IF(O5942="Won",R5942,IF(O5942="Lost",0,N5942))</f>
        <v>5482</v>
      </c>
      <c r="T5942" s="30" t="str">
        <f aca="false">IF(AND(P5942&lt;&gt;"",Q5942&lt;&gt;""),Q5942-P5942,"")</f>
        <v/>
      </c>
      <c r="U5942" s="30" t="n">
        <f aca="false">IF(AND(O5942="Engaging",P5942&lt;&gt;""),'Leia-me'!$B$5-P5942,"")</f>
        <v>120</v>
      </c>
      <c r="V5942" s="25" t="str">
        <f aca="false">IF(O5942&lt;&gt;"Engaging","",IF(U5942&lt;='Leia-me'!$B$6,"Saudável",IF(U5942&lt;='Leia-me'!$B$7,"Esfriando",IF(U5942&lt;='Leia-me'!$B$8,"Última chance","Zumbi"))))</f>
        <v>Esfriando</v>
      </c>
      <c r="W5942" s="25" t="str">
        <f aca="false">IF(O5942="Won",1,IF(O5942="Lost",0,""))</f>
        <v/>
      </c>
      <c r="Y5942" s="25" t="str">
        <f aca="false">IF(E5942="","Sim","")</f>
        <v/>
      </c>
    </row>
    <row r="5943" customFormat="false" ht="15" hidden="false" customHeight="false" outlineLevel="0" collapsed="false">
      <c r="A5943" s="25" t="s">
        <v>6206</v>
      </c>
      <c r="B5943" s="25" t="s">
        <v>102</v>
      </c>
      <c r="C5943" s="25" t="s">
        <v>103</v>
      </c>
      <c r="D5943" s="25" t="s">
        <v>108</v>
      </c>
      <c r="G5943" s="31"/>
      <c r="H5943" s="32"/>
      <c r="L5943" s="25" t="s">
        <v>148</v>
      </c>
      <c r="M5943" s="25" t="s">
        <v>149</v>
      </c>
      <c r="N5943" s="28" t="n">
        <v>55</v>
      </c>
      <c r="O5943" s="25" t="s">
        <v>56</v>
      </c>
      <c r="P5943" s="29" t="n">
        <v>42981</v>
      </c>
      <c r="Q5943" s="33"/>
      <c r="R5943" s="34"/>
      <c r="S5943" s="28" t="n">
        <f aca="false">IF(O5943="Won",R5943,IF(O5943="Lost",0,N5943))</f>
        <v>55</v>
      </c>
      <c r="T5943" s="30" t="str">
        <f aca="false">IF(AND(P5943&lt;&gt;"",Q5943&lt;&gt;""),Q5943-P5943,"")</f>
        <v/>
      </c>
      <c r="U5943" s="30" t="n">
        <f aca="false">IF(AND(O5943="Engaging",P5943&lt;&gt;""),'Leia-me'!$B$5-P5943,"")</f>
        <v>119</v>
      </c>
      <c r="V5943" s="25" t="str">
        <f aca="false">IF(O5943&lt;&gt;"Engaging","",IF(U5943&lt;='Leia-me'!$B$6,"Saudável",IF(U5943&lt;='Leia-me'!$B$7,"Esfriando",IF(U5943&lt;='Leia-me'!$B$8,"Última chance","Zumbi"))))</f>
        <v>Esfriando</v>
      </c>
      <c r="W5943" s="25" t="str">
        <f aca="false">IF(O5943="Won",1,IF(O5943="Lost",0,""))</f>
        <v/>
      </c>
      <c r="Y5943" s="25" t="str">
        <f aca="false">IF(E5943="","Sim","")</f>
        <v>Sim</v>
      </c>
    </row>
    <row r="5944" customFormat="false" ht="15" hidden="false" customHeight="false" outlineLevel="0" collapsed="false">
      <c r="A5944" s="25" t="s">
        <v>6207</v>
      </c>
      <c r="B5944" s="25" t="s">
        <v>102</v>
      </c>
      <c r="C5944" s="25" t="s">
        <v>103</v>
      </c>
      <c r="D5944" s="25" t="s">
        <v>108</v>
      </c>
      <c r="E5944" s="25" t="s">
        <v>419</v>
      </c>
      <c r="F5944" s="25" t="s">
        <v>146</v>
      </c>
      <c r="G5944" s="26" t="n">
        <v>2741.37</v>
      </c>
      <c r="H5944" s="27" t="n">
        <v>9226</v>
      </c>
      <c r="I5944" s="25" t="s">
        <v>147</v>
      </c>
      <c r="K5944" s="25" t="n">
        <v>1985</v>
      </c>
      <c r="L5944" s="25" t="s">
        <v>148</v>
      </c>
      <c r="M5944" s="25" t="s">
        <v>149</v>
      </c>
      <c r="N5944" s="28" t="n">
        <v>55</v>
      </c>
      <c r="O5944" s="25" t="s">
        <v>54</v>
      </c>
      <c r="P5944" s="29" t="n">
        <v>42984</v>
      </c>
      <c r="Q5944" s="29" t="n">
        <v>43068</v>
      </c>
      <c r="R5944" s="28" t="n">
        <v>61</v>
      </c>
      <c r="S5944" s="28" t="n">
        <f aca="false">IF(O5944="Won",R5944,IF(O5944="Lost",0,N5944))</f>
        <v>61</v>
      </c>
      <c r="T5944" s="30" t="n">
        <f aca="false">IF(AND(P5944&lt;&gt;"",Q5944&lt;&gt;""),Q5944-P5944,"")</f>
        <v>84</v>
      </c>
      <c r="U5944" s="30" t="str">
        <f aca="false">IF(AND(O5944="Engaging",P5944&lt;&gt;""),'Leia-me'!$B$5-P5944,"")</f>
        <v/>
      </c>
      <c r="V5944" s="25" t="str">
        <f aca="false">IF(O5944&lt;&gt;"Engaging","",IF(U5944&lt;='Leia-me'!$B$6,"Saudável",IF(U5944&lt;='Leia-me'!$B$7,"Esfriando",IF(U5944&lt;='Leia-me'!$B$8,"Última chance","Zumbi"))))</f>
        <v/>
      </c>
      <c r="W5944" s="25" t="n">
        <f aca="false">IF(O5944="Won",1,IF(O5944="Lost",0,""))</f>
        <v>1</v>
      </c>
      <c r="Y5944" s="25" t="str">
        <f aca="false">IF(E5944="","Sim","")</f>
        <v/>
      </c>
    </row>
    <row r="5945" customFormat="false" ht="15" hidden="false" customHeight="false" outlineLevel="0" collapsed="false">
      <c r="A5945" s="25" t="s">
        <v>6208</v>
      </c>
      <c r="B5945" s="25" t="s">
        <v>102</v>
      </c>
      <c r="C5945" s="25" t="s">
        <v>103</v>
      </c>
      <c r="D5945" s="25" t="s">
        <v>108</v>
      </c>
      <c r="E5945" s="25" t="s">
        <v>609</v>
      </c>
      <c r="F5945" s="25" t="s">
        <v>267</v>
      </c>
      <c r="G5945" s="26" t="n">
        <v>692.19</v>
      </c>
      <c r="H5945" s="27" t="n">
        <v>1922</v>
      </c>
      <c r="I5945" s="25" t="s">
        <v>147</v>
      </c>
      <c r="K5945" s="25" t="n">
        <v>2003</v>
      </c>
      <c r="L5945" s="25" t="s">
        <v>186</v>
      </c>
      <c r="M5945" s="25" t="s">
        <v>171</v>
      </c>
      <c r="N5945" s="28" t="n">
        <v>550</v>
      </c>
      <c r="O5945" s="25" t="s">
        <v>55</v>
      </c>
      <c r="P5945" s="29" t="n">
        <v>42986</v>
      </c>
      <c r="Q5945" s="29" t="n">
        <v>43064</v>
      </c>
      <c r="R5945" s="28" t="n">
        <v>0</v>
      </c>
      <c r="S5945" s="28" t="n">
        <f aca="false">IF(O5945="Won",R5945,IF(O5945="Lost",0,N5945))</f>
        <v>0</v>
      </c>
      <c r="T5945" s="30" t="n">
        <f aca="false">IF(AND(P5945&lt;&gt;"",Q5945&lt;&gt;""),Q5945-P5945,"")</f>
        <v>78</v>
      </c>
      <c r="U5945" s="30" t="str">
        <f aca="false">IF(AND(O5945="Engaging",P5945&lt;&gt;""),'Leia-me'!$B$5-P5945,"")</f>
        <v/>
      </c>
      <c r="V5945" s="25" t="str">
        <f aca="false">IF(O5945&lt;&gt;"Engaging","",IF(U5945&lt;='Leia-me'!$B$6,"Saudável",IF(U5945&lt;='Leia-me'!$B$7,"Esfriando",IF(U5945&lt;='Leia-me'!$B$8,"Última chance","Zumbi"))))</f>
        <v/>
      </c>
      <c r="W5945" s="25" t="n">
        <f aca="false">IF(O5945="Won",1,IF(O5945="Lost",0,""))</f>
        <v>0</v>
      </c>
      <c r="Y5945" s="25" t="str">
        <f aca="false">IF(E5945="","Sim","")</f>
        <v/>
      </c>
    </row>
    <row r="5946" customFormat="false" ht="15" hidden="false" customHeight="false" outlineLevel="0" collapsed="false">
      <c r="A5946" s="25" t="s">
        <v>6209</v>
      </c>
      <c r="B5946" s="25" t="s">
        <v>102</v>
      </c>
      <c r="C5946" s="25" t="s">
        <v>103</v>
      </c>
      <c r="D5946" s="25" t="s">
        <v>108</v>
      </c>
      <c r="E5946" s="25" t="s">
        <v>449</v>
      </c>
      <c r="F5946" s="25" t="s">
        <v>192</v>
      </c>
      <c r="G5946" s="26" t="n">
        <v>98.79</v>
      </c>
      <c r="H5946" s="27" t="n">
        <v>96</v>
      </c>
      <c r="I5946" s="25" t="s">
        <v>147</v>
      </c>
      <c r="J5946" s="25" t="s">
        <v>445</v>
      </c>
      <c r="K5946" s="25" t="n">
        <v>2013</v>
      </c>
      <c r="L5946" s="25" t="s">
        <v>148</v>
      </c>
      <c r="M5946" s="25" t="s">
        <v>149</v>
      </c>
      <c r="N5946" s="28" t="n">
        <v>55</v>
      </c>
      <c r="O5946" s="25" t="s">
        <v>55</v>
      </c>
      <c r="P5946" s="29" t="n">
        <v>42991</v>
      </c>
      <c r="Q5946" s="29" t="n">
        <v>42997</v>
      </c>
      <c r="R5946" s="28" t="n">
        <v>0</v>
      </c>
      <c r="S5946" s="28" t="n">
        <f aca="false">IF(O5946="Won",R5946,IF(O5946="Lost",0,N5946))</f>
        <v>0</v>
      </c>
      <c r="T5946" s="30" t="n">
        <f aca="false">IF(AND(P5946&lt;&gt;"",Q5946&lt;&gt;""),Q5946-P5946,"")</f>
        <v>6</v>
      </c>
      <c r="U5946" s="30" t="str">
        <f aca="false">IF(AND(O5946="Engaging",P5946&lt;&gt;""),'Leia-me'!$B$5-P5946,"")</f>
        <v/>
      </c>
      <c r="V5946" s="25" t="str">
        <f aca="false">IF(O5946&lt;&gt;"Engaging","",IF(U5946&lt;='Leia-me'!$B$6,"Saudável",IF(U5946&lt;='Leia-me'!$B$7,"Esfriando",IF(U5946&lt;='Leia-me'!$B$8,"Última chance","Zumbi"))))</f>
        <v/>
      </c>
      <c r="W5946" s="25" t="n">
        <f aca="false">IF(O5946="Won",1,IF(O5946="Lost",0,""))</f>
        <v>0</v>
      </c>
      <c r="Y5946" s="25" t="str">
        <f aca="false">IF(E5946="","Sim","")</f>
        <v/>
      </c>
    </row>
    <row r="5947" customFormat="false" ht="15" hidden="false" customHeight="false" outlineLevel="0" collapsed="false">
      <c r="A5947" s="25" t="s">
        <v>6210</v>
      </c>
      <c r="B5947" s="25" t="s">
        <v>102</v>
      </c>
      <c r="C5947" s="25" t="s">
        <v>103</v>
      </c>
      <c r="D5947" s="25" t="s">
        <v>108</v>
      </c>
      <c r="E5947" s="25" t="s">
        <v>417</v>
      </c>
      <c r="F5947" s="25" t="s">
        <v>211</v>
      </c>
      <c r="G5947" s="26" t="n">
        <v>223.8</v>
      </c>
      <c r="H5947" s="27" t="n">
        <v>299</v>
      </c>
      <c r="I5947" s="25" t="s">
        <v>147</v>
      </c>
      <c r="K5947" s="25" t="n">
        <v>2003</v>
      </c>
      <c r="L5947" s="25" t="s">
        <v>148</v>
      </c>
      <c r="M5947" s="25" t="s">
        <v>149</v>
      </c>
      <c r="N5947" s="28" t="n">
        <v>55</v>
      </c>
      <c r="O5947" s="25" t="s">
        <v>54</v>
      </c>
      <c r="P5947" s="29" t="n">
        <v>42997</v>
      </c>
      <c r="Q5947" s="29" t="n">
        <v>43050</v>
      </c>
      <c r="R5947" s="28" t="n">
        <v>53</v>
      </c>
      <c r="S5947" s="28" t="n">
        <f aca="false">IF(O5947="Won",R5947,IF(O5947="Lost",0,N5947))</f>
        <v>53</v>
      </c>
      <c r="T5947" s="30" t="n">
        <f aca="false">IF(AND(P5947&lt;&gt;"",Q5947&lt;&gt;""),Q5947-P5947,"")</f>
        <v>53</v>
      </c>
      <c r="U5947" s="30" t="str">
        <f aca="false">IF(AND(O5947="Engaging",P5947&lt;&gt;""),'Leia-me'!$B$5-P5947,"")</f>
        <v/>
      </c>
      <c r="V5947" s="25" t="str">
        <f aca="false">IF(O5947&lt;&gt;"Engaging","",IF(U5947&lt;='Leia-me'!$B$6,"Saudável",IF(U5947&lt;='Leia-me'!$B$7,"Esfriando",IF(U5947&lt;='Leia-me'!$B$8,"Última chance","Zumbi"))))</f>
        <v/>
      </c>
      <c r="W5947" s="25" t="n">
        <f aca="false">IF(O5947="Won",1,IF(O5947="Lost",0,""))</f>
        <v>1</v>
      </c>
      <c r="Y5947" s="25" t="str">
        <f aca="false">IF(E5947="","Sim","")</f>
        <v/>
      </c>
    </row>
    <row r="5948" customFormat="false" ht="15" hidden="false" customHeight="false" outlineLevel="0" collapsed="false">
      <c r="A5948" s="25" t="s">
        <v>6211</v>
      </c>
      <c r="B5948" s="25" t="s">
        <v>102</v>
      </c>
      <c r="C5948" s="25" t="s">
        <v>103</v>
      </c>
      <c r="D5948" s="25" t="s">
        <v>108</v>
      </c>
      <c r="G5948" s="31"/>
      <c r="H5948" s="32"/>
      <c r="L5948" s="25" t="s">
        <v>178</v>
      </c>
      <c r="M5948" s="25" t="s">
        <v>171</v>
      </c>
      <c r="N5948" s="28" t="n">
        <v>5482</v>
      </c>
      <c r="O5948" s="25" t="s">
        <v>56</v>
      </c>
      <c r="P5948" s="29" t="n">
        <v>42998</v>
      </c>
      <c r="Q5948" s="33"/>
      <c r="R5948" s="34"/>
      <c r="S5948" s="28" t="n">
        <f aca="false">IF(O5948="Won",R5948,IF(O5948="Lost",0,N5948))</f>
        <v>5482</v>
      </c>
      <c r="T5948" s="30" t="str">
        <f aca="false">IF(AND(P5948&lt;&gt;"",Q5948&lt;&gt;""),Q5948-P5948,"")</f>
        <v/>
      </c>
      <c r="U5948" s="30" t="n">
        <f aca="false">IF(AND(O5948="Engaging",P5948&lt;&gt;""),'Leia-me'!$B$5-P5948,"")</f>
        <v>102</v>
      </c>
      <c r="V5948" s="25" t="str">
        <f aca="false">IF(O5948&lt;&gt;"Engaging","",IF(U5948&lt;='Leia-me'!$B$6,"Saudável",IF(U5948&lt;='Leia-me'!$B$7,"Esfriando",IF(U5948&lt;='Leia-me'!$B$8,"Última chance","Zumbi"))))</f>
        <v>Esfriando</v>
      </c>
      <c r="W5948" s="25" t="str">
        <f aca="false">IF(O5948="Won",1,IF(O5948="Lost",0,""))</f>
        <v/>
      </c>
      <c r="Y5948" s="25" t="str">
        <f aca="false">IF(E5948="","Sim","")</f>
        <v>Sim</v>
      </c>
    </row>
    <row r="5949" customFormat="false" ht="15" hidden="false" customHeight="false" outlineLevel="0" collapsed="false">
      <c r="A5949" s="25" t="s">
        <v>6212</v>
      </c>
      <c r="B5949" s="25" t="s">
        <v>102</v>
      </c>
      <c r="C5949" s="25" t="s">
        <v>103</v>
      </c>
      <c r="D5949" s="25" t="s">
        <v>108</v>
      </c>
      <c r="G5949" s="31"/>
      <c r="H5949" s="32"/>
      <c r="L5949" s="25" t="s">
        <v>148</v>
      </c>
      <c r="M5949" s="25" t="s">
        <v>149</v>
      </c>
      <c r="N5949" s="28" t="n">
        <v>55</v>
      </c>
      <c r="O5949" s="25" t="s">
        <v>56</v>
      </c>
      <c r="P5949" s="29" t="n">
        <v>42998</v>
      </c>
      <c r="Q5949" s="33"/>
      <c r="R5949" s="34"/>
      <c r="S5949" s="28" t="n">
        <f aca="false">IF(O5949="Won",R5949,IF(O5949="Lost",0,N5949))</f>
        <v>55</v>
      </c>
      <c r="T5949" s="30" t="str">
        <f aca="false">IF(AND(P5949&lt;&gt;"",Q5949&lt;&gt;""),Q5949-P5949,"")</f>
        <v/>
      </c>
      <c r="U5949" s="30" t="n">
        <f aca="false">IF(AND(O5949="Engaging",P5949&lt;&gt;""),'Leia-me'!$B$5-P5949,"")</f>
        <v>102</v>
      </c>
      <c r="V5949" s="25" t="str">
        <f aca="false">IF(O5949&lt;&gt;"Engaging","",IF(U5949&lt;='Leia-me'!$B$6,"Saudável",IF(U5949&lt;='Leia-me'!$B$7,"Esfriando",IF(U5949&lt;='Leia-me'!$B$8,"Última chance","Zumbi"))))</f>
        <v>Esfriando</v>
      </c>
      <c r="W5949" s="25" t="str">
        <f aca="false">IF(O5949="Won",1,IF(O5949="Lost",0,""))</f>
        <v/>
      </c>
      <c r="Y5949" s="25" t="str">
        <f aca="false">IF(E5949="","Sim","")</f>
        <v>Sim</v>
      </c>
    </row>
    <row r="5950" customFormat="false" ht="15" hidden="false" customHeight="false" outlineLevel="0" collapsed="false">
      <c r="A5950" s="25" t="s">
        <v>6213</v>
      </c>
      <c r="B5950" s="25" t="s">
        <v>102</v>
      </c>
      <c r="C5950" s="25" t="s">
        <v>103</v>
      </c>
      <c r="D5950" s="25" t="s">
        <v>108</v>
      </c>
      <c r="E5950" s="25" t="s">
        <v>1646</v>
      </c>
      <c r="F5950" s="25" t="s">
        <v>185</v>
      </c>
      <c r="G5950" s="26" t="n">
        <v>587.72</v>
      </c>
      <c r="H5950" s="27" t="n">
        <v>1501</v>
      </c>
      <c r="I5950" s="25" t="s">
        <v>147</v>
      </c>
      <c r="K5950" s="25" t="n">
        <v>2010</v>
      </c>
      <c r="L5950" s="25" t="s">
        <v>148</v>
      </c>
      <c r="M5950" s="25" t="s">
        <v>149</v>
      </c>
      <c r="N5950" s="28" t="n">
        <v>55</v>
      </c>
      <c r="O5950" s="25" t="s">
        <v>54</v>
      </c>
      <c r="P5950" s="29" t="n">
        <v>42998</v>
      </c>
      <c r="Q5950" s="29" t="n">
        <v>43100</v>
      </c>
      <c r="R5950" s="28" t="n">
        <v>41</v>
      </c>
      <c r="S5950" s="28" t="n">
        <f aca="false">IF(O5950="Won",R5950,IF(O5950="Lost",0,N5950))</f>
        <v>41</v>
      </c>
      <c r="T5950" s="30" t="n">
        <f aca="false">IF(AND(P5950&lt;&gt;"",Q5950&lt;&gt;""),Q5950-P5950,"")</f>
        <v>102</v>
      </c>
      <c r="U5950" s="30" t="str">
        <f aca="false">IF(AND(O5950="Engaging",P5950&lt;&gt;""),'Leia-me'!$B$5-P5950,"")</f>
        <v/>
      </c>
      <c r="V5950" s="25" t="str">
        <f aca="false">IF(O5950&lt;&gt;"Engaging","",IF(U5950&lt;='Leia-me'!$B$6,"Saudável",IF(U5950&lt;='Leia-me'!$B$7,"Esfriando",IF(U5950&lt;='Leia-me'!$B$8,"Última chance","Zumbi"))))</f>
        <v/>
      </c>
      <c r="W5950" s="25" t="n">
        <f aca="false">IF(O5950="Won",1,IF(O5950="Lost",0,""))</f>
        <v>1</v>
      </c>
      <c r="Y5950" s="25" t="str">
        <f aca="false">IF(E5950="","Sim","")</f>
        <v/>
      </c>
    </row>
    <row r="5951" customFormat="false" ht="15" hidden="false" customHeight="false" outlineLevel="0" collapsed="false">
      <c r="A5951" s="25" t="s">
        <v>6214</v>
      </c>
      <c r="B5951" s="25" t="s">
        <v>102</v>
      </c>
      <c r="C5951" s="25" t="s">
        <v>103</v>
      </c>
      <c r="D5951" s="25" t="s">
        <v>108</v>
      </c>
      <c r="E5951" s="25" t="s">
        <v>419</v>
      </c>
      <c r="F5951" s="25" t="s">
        <v>146</v>
      </c>
      <c r="G5951" s="26" t="n">
        <v>2741.37</v>
      </c>
      <c r="H5951" s="27" t="n">
        <v>9226</v>
      </c>
      <c r="I5951" s="25" t="s">
        <v>147</v>
      </c>
      <c r="K5951" s="25" t="n">
        <v>1985</v>
      </c>
      <c r="L5951" s="25" t="s">
        <v>160</v>
      </c>
      <c r="M5951" s="25" t="s">
        <v>149</v>
      </c>
      <c r="N5951" s="28" t="n">
        <v>3393</v>
      </c>
      <c r="O5951" s="25" t="s">
        <v>56</v>
      </c>
      <c r="P5951" s="29" t="n">
        <v>43000</v>
      </c>
      <c r="Q5951" s="33"/>
      <c r="R5951" s="34"/>
      <c r="S5951" s="28" t="n">
        <f aca="false">IF(O5951="Won",R5951,IF(O5951="Lost",0,N5951))</f>
        <v>3393</v>
      </c>
      <c r="T5951" s="30" t="str">
        <f aca="false">IF(AND(P5951&lt;&gt;"",Q5951&lt;&gt;""),Q5951-P5951,"")</f>
        <v/>
      </c>
      <c r="U5951" s="30" t="n">
        <f aca="false">IF(AND(O5951="Engaging",P5951&lt;&gt;""),'Leia-me'!$B$5-P5951,"")</f>
        <v>100</v>
      </c>
      <c r="V5951" s="25" t="str">
        <f aca="false">IF(O5951&lt;&gt;"Engaging","",IF(U5951&lt;='Leia-me'!$B$6,"Saudável",IF(U5951&lt;='Leia-me'!$B$7,"Esfriando",IF(U5951&lt;='Leia-me'!$B$8,"Última chance","Zumbi"))))</f>
        <v>Esfriando</v>
      </c>
      <c r="W5951" s="25" t="str">
        <f aca="false">IF(O5951="Won",1,IF(O5951="Lost",0,""))</f>
        <v/>
      </c>
      <c r="Y5951" s="25" t="str">
        <f aca="false">IF(E5951="","Sim","")</f>
        <v/>
      </c>
    </row>
    <row r="5952" customFormat="false" ht="15" hidden="false" customHeight="false" outlineLevel="0" collapsed="false">
      <c r="A5952" s="25" t="s">
        <v>6215</v>
      </c>
      <c r="B5952" s="25" t="s">
        <v>102</v>
      </c>
      <c r="C5952" s="25" t="s">
        <v>103</v>
      </c>
      <c r="D5952" s="25" t="s">
        <v>108</v>
      </c>
      <c r="E5952" s="25" t="s">
        <v>1646</v>
      </c>
      <c r="F5952" s="25" t="s">
        <v>185</v>
      </c>
      <c r="G5952" s="26" t="n">
        <v>587.72</v>
      </c>
      <c r="H5952" s="27" t="n">
        <v>1501</v>
      </c>
      <c r="I5952" s="25" t="s">
        <v>147</v>
      </c>
      <c r="K5952" s="25" t="n">
        <v>2010</v>
      </c>
      <c r="L5952" s="25" t="s">
        <v>148</v>
      </c>
      <c r="M5952" s="25" t="s">
        <v>149</v>
      </c>
      <c r="N5952" s="28" t="n">
        <v>55</v>
      </c>
      <c r="O5952" s="25" t="s">
        <v>55</v>
      </c>
      <c r="P5952" s="29" t="n">
        <v>43003</v>
      </c>
      <c r="Q5952" s="29" t="n">
        <v>43012</v>
      </c>
      <c r="R5952" s="28" t="n">
        <v>0</v>
      </c>
      <c r="S5952" s="28" t="n">
        <f aca="false">IF(O5952="Won",R5952,IF(O5952="Lost",0,N5952))</f>
        <v>0</v>
      </c>
      <c r="T5952" s="30" t="n">
        <f aca="false">IF(AND(P5952&lt;&gt;"",Q5952&lt;&gt;""),Q5952-P5952,"")</f>
        <v>9</v>
      </c>
      <c r="U5952" s="30" t="str">
        <f aca="false">IF(AND(O5952="Engaging",P5952&lt;&gt;""),'Leia-me'!$B$5-P5952,"")</f>
        <v/>
      </c>
      <c r="V5952" s="25" t="str">
        <f aca="false">IF(O5952&lt;&gt;"Engaging","",IF(U5952&lt;='Leia-me'!$B$6,"Saudável",IF(U5952&lt;='Leia-me'!$B$7,"Esfriando",IF(U5952&lt;='Leia-me'!$B$8,"Última chance","Zumbi"))))</f>
        <v/>
      </c>
      <c r="W5952" s="25" t="n">
        <f aca="false">IF(O5952="Won",1,IF(O5952="Lost",0,""))</f>
        <v>0</v>
      </c>
      <c r="Y5952" s="25" t="str">
        <f aca="false">IF(E5952="","Sim","")</f>
        <v/>
      </c>
    </row>
    <row r="5953" customFormat="false" ht="15" hidden="false" customHeight="false" outlineLevel="0" collapsed="false">
      <c r="A5953" s="25" t="s">
        <v>6216</v>
      </c>
      <c r="B5953" s="25" t="s">
        <v>102</v>
      </c>
      <c r="C5953" s="25" t="s">
        <v>103</v>
      </c>
      <c r="D5953" s="25" t="s">
        <v>108</v>
      </c>
      <c r="E5953" s="25" t="s">
        <v>156</v>
      </c>
      <c r="F5953" s="25" t="s">
        <v>155</v>
      </c>
      <c r="G5953" s="26" t="n">
        <v>1699.85</v>
      </c>
      <c r="H5953" s="27" t="n">
        <v>5108</v>
      </c>
      <c r="I5953" s="25" t="s">
        <v>147</v>
      </c>
      <c r="K5953" s="25" t="n">
        <v>1999</v>
      </c>
      <c r="L5953" s="25" t="s">
        <v>1834</v>
      </c>
      <c r="M5953" s="25" t="s">
        <v>171</v>
      </c>
      <c r="N5953" s="28" t="n">
        <v>4821</v>
      </c>
      <c r="O5953" s="25" t="s">
        <v>55</v>
      </c>
      <c r="P5953" s="29" t="n">
        <v>43004</v>
      </c>
      <c r="Q5953" s="29" t="n">
        <v>43017</v>
      </c>
      <c r="R5953" s="28" t="n">
        <v>0</v>
      </c>
      <c r="S5953" s="28" t="n">
        <f aca="false">IF(O5953="Won",R5953,IF(O5953="Lost",0,N5953))</f>
        <v>0</v>
      </c>
      <c r="T5953" s="30" t="n">
        <f aca="false">IF(AND(P5953&lt;&gt;"",Q5953&lt;&gt;""),Q5953-P5953,"")</f>
        <v>13</v>
      </c>
      <c r="U5953" s="30" t="str">
        <f aca="false">IF(AND(O5953="Engaging",P5953&lt;&gt;""),'Leia-me'!$B$5-P5953,"")</f>
        <v/>
      </c>
      <c r="V5953" s="25" t="str">
        <f aca="false">IF(O5953&lt;&gt;"Engaging","",IF(U5953&lt;='Leia-me'!$B$6,"Saudável",IF(U5953&lt;='Leia-me'!$B$7,"Esfriando",IF(U5953&lt;='Leia-me'!$B$8,"Última chance","Zumbi"))))</f>
        <v/>
      </c>
      <c r="W5953" s="25" t="n">
        <f aca="false">IF(O5953="Won",1,IF(O5953="Lost",0,""))</f>
        <v>0</v>
      </c>
      <c r="X5953" s="25" t="s">
        <v>1835</v>
      </c>
      <c r="Y5953" s="25" t="str">
        <f aca="false">IF(E5953="","Sim","")</f>
        <v/>
      </c>
    </row>
    <row r="5954" customFormat="false" ht="15" hidden="false" customHeight="false" outlineLevel="0" collapsed="false">
      <c r="A5954" s="25" t="s">
        <v>6217</v>
      </c>
      <c r="B5954" s="25" t="s">
        <v>102</v>
      </c>
      <c r="C5954" s="25" t="s">
        <v>103</v>
      </c>
      <c r="D5954" s="25" t="s">
        <v>108</v>
      </c>
      <c r="E5954" s="25" t="s">
        <v>156</v>
      </c>
      <c r="F5954" s="25" t="s">
        <v>155</v>
      </c>
      <c r="G5954" s="26" t="n">
        <v>1699.85</v>
      </c>
      <c r="H5954" s="27" t="n">
        <v>5108</v>
      </c>
      <c r="I5954" s="25" t="s">
        <v>147</v>
      </c>
      <c r="K5954" s="25" t="n">
        <v>1999</v>
      </c>
      <c r="L5954" s="25" t="s">
        <v>148</v>
      </c>
      <c r="M5954" s="25" t="s">
        <v>149</v>
      </c>
      <c r="N5954" s="28" t="n">
        <v>55</v>
      </c>
      <c r="O5954" s="25" t="s">
        <v>54</v>
      </c>
      <c r="P5954" s="29" t="n">
        <v>43004</v>
      </c>
      <c r="Q5954" s="29" t="n">
        <v>43066</v>
      </c>
      <c r="R5954" s="28" t="n">
        <v>48</v>
      </c>
      <c r="S5954" s="28" t="n">
        <f aca="false">IF(O5954="Won",R5954,IF(O5954="Lost",0,N5954))</f>
        <v>48</v>
      </c>
      <c r="T5954" s="30" t="n">
        <f aca="false">IF(AND(P5954&lt;&gt;"",Q5954&lt;&gt;""),Q5954-P5954,"")</f>
        <v>62</v>
      </c>
      <c r="U5954" s="30" t="str">
        <f aca="false">IF(AND(O5954="Engaging",P5954&lt;&gt;""),'Leia-me'!$B$5-P5954,"")</f>
        <v/>
      </c>
      <c r="V5954" s="25" t="str">
        <f aca="false">IF(O5954&lt;&gt;"Engaging","",IF(U5954&lt;='Leia-me'!$B$6,"Saudável",IF(U5954&lt;='Leia-me'!$B$7,"Esfriando",IF(U5954&lt;='Leia-me'!$B$8,"Última chance","Zumbi"))))</f>
        <v/>
      </c>
      <c r="W5954" s="25" t="n">
        <f aca="false">IF(O5954="Won",1,IF(O5954="Lost",0,""))</f>
        <v>1</v>
      </c>
      <c r="Y5954" s="25" t="str">
        <f aca="false">IF(E5954="","Sim","")</f>
        <v/>
      </c>
    </row>
    <row r="5955" customFormat="false" ht="15" hidden="false" customHeight="false" outlineLevel="0" collapsed="false">
      <c r="A5955" s="25" t="s">
        <v>6218</v>
      </c>
      <c r="B5955" s="25" t="s">
        <v>102</v>
      </c>
      <c r="C5955" s="25" t="s">
        <v>103</v>
      </c>
      <c r="D5955" s="25" t="s">
        <v>108</v>
      </c>
      <c r="E5955" s="25" t="s">
        <v>609</v>
      </c>
      <c r="F5955" s="25" t="s">
        <v>267</v>
      </c>
      <c r="G5955" s="26" t="n">
        <v>692.19</v>
      </c>
      <c r="H5955" s="27" t="n">
        <v>1922</v>
      </c>
      <c r="I5955" s="25" t="s">
        <v>147</v>
      </c>
      <c r="K5955" s="25" t="n">
        <v>2003</v>
      </c>
      <c r="L5955" s="25" t="s">
        <v>160</v>
      </c>
      <c r="M5955" s="25" t="s">
        <v>149</v>
      </c>
      <c r="N5955" s="28" t="n">
        <v>3393</v>
      </c>
      <c r="O5955" s="25" t="s">
        <v>54</v>
      </c>
      <c r="P5955" s="29" t="n">
        <v>43005</v>
      </c>
      <c r="Q5955" s="29" t="n">
        <v>43087</v>
      </c>
      <c r="R5955" s="28" t="n">
        <v>3772</v>
      </c>
      <c r="S5955" s="28" t="n">
        <f aca="false">IF(O5955="Won",R5955,IF(O5955="Lost",0,N5955))</f>
        <v>3772</v>
      </c>
      <c r="T5955" s="30" t="n">
        <f aca="false">IF(AND(P5955&lt;&gt;"",Q5955&lt;&gt;""),Q5955-P5955,"")</f>
        <v>82</v>
      </c>
      <c r="U5955" s="30" t="str">
        <f aca="false">IF(AND(O5955="Engaging",P5955&lt;&gt;""),'Leia-me'!$B$5-P5955,"")</f>
        <v/>
      </c>
      <c r="V5955" s="25" t="str">
        <f aca="false">IF(O5955&lt;&gt;"Engaging","",IF(U5955&lt;='Leia-me'!$B$6,"Saudável",IF(U5955&lt;='Leia-me'!$B$7,"Esfriando",IF(U5955&lt;='Leia-me'!$B$8,"Última chance","Zumbi"))))</f>
        <v/>
      </c>
      <c r="W5955" s="25" t="n">
        <f aca="false">IF(O5955="Won",1,IF(O5955="Lost",0,""))</f>
        <v>1</v>
      </c>
      <c r="Y5955" s="25" t="str">
        <f aca="false">IF(E5955="","Sim","")</f>
        <v/>
      </c>
    </row>
    <row r="5956" customFormat="false" ht="15" hidden="false" customHeight="false" outlineLevel="0" collapsed="false">
      <c r="A5956" s="25" t="s">
        <v>6219</v>
      </c>
      <c r="B5956" s="25" t="s">
        <v>102</v>
      </c>
      <c r="C5956" s="25" t="s">
        <v>103</v>
      </c>
      <c r="D5956" s="25" t="s">
        <v>108</v>
      </c>
      <c r="E5956" s="25" t="s">
        <v>609</v>
      </c>
      <c r="F5956" s="25" t="s">
        <v>267</v>
      </c>
      <c r="G5956" s="26" t="n">
        <v>692.19</v>
      </c>
      <c r="H5956" s="27" t="n">
        <v>1922</v>
      </c>
      <c r="I5956" s="25" t="s">
        <v>147</v>
      </c>
      <c r="K5956" s="25" t="n">
        <v>2003</v>
      </c>
      <c r="L5956" s="25" t="s">
        <v>148</v>
      </c>
      <c r="M5956" s="25" t="s">
        <v>149</v>
      </c>
      <c r="N5956" s="28" t="n">
        <v>55</v>
      </c>
      <c r="O5956" s="25" t="s">
        <v>54</v>
      </c>
      <c r="P5956" s="29" t="n">
        <v>43006</v>
      </c>
      <c r="Q5956" s="29" t="n">
        <v>43016</v>
      </c>
      <c r="R5956" s="28" t="n">
        <v>63</v>
      </c>
      <c r="S5956" s="28" t="n">
        <f aca="false">IF(O5956="Won",R5956,IF(O5956="Lost",0,N5956))</f>
        <v>63</v>
      </c>
      <c r="T5956" s="30" t="n">
        <f aca="false">IF(AND(P5956&lt;&gt;"",Q5956&lt;&gt;""),Q5956-P5956,"")</f>
        <v>10</v>
      </c>
      <c r="U5956" s="30" t="str">
        <f aca="false">IF(AND(O5956="Engaging",P5956&lt;&gt;""),'Leia-me'!$B$5-P5956,"")</f>
        <v/>
      </c>
      <c r="V5956" s="25" t="str">
        <f aca="false">IF(O5956&lt;&gt;"Engaging","",IF(U5956&lt;='Leia-me'!$B$6,"Saudável",IF(U5956&lt;='Leia-me'!$B$7,"Esfriando",IF(U5956&lt;='Leia-me'!$B$8,"Última chance","Zumbi"))))</f>
        <v/>
      </c>
      <c r="W5956" s="25" t="n">
        <f aca="false">IF(O5956="Won",1,IF(O5956="Lost",0,""))</f>
        <v>1</v>
      </c>
      <c r="Y5956" s="25" t="str">
        <f aca="false">IF(E5956="","Sim","")</f>
        <v/>
      </c>
    </row>
    <row r="5957" customFormat="false" ht="15" hidden="false" customHeight="false" outlineLevel="0" collapsed="false">
      <c r="A5957" s="25" t="s">
        <v>6220</v>
      </c>
      <c r="B5957" s="25" t="s">
        <v>102</v>
      </c>
      <c r="C5957" s="25" t="s">
        <v>103</v>
      </c>
      <c r="D5957" s="25" t="s">
        <v>108</v>
      </c>
      <c r="E5957" s="25" t="s">
        <v>433</v>
      </c>
      <c r="F5957" s="25" t="s">
        <v>211</v>
      </c>
      <c r="G5957" s="26" t="n">
        <v>2214.94</v>
      </c>
      <c r="H5957" s="27" t="n">
        <v>5374</v>
      </c>
      <c r="I5957" s="25" t="s">
        <v>147</v>
      </c>
      <c r="K5957" s="25" t="n">
        <v>1996</v>
      </c>
      <c r="L5957" s="25" t="s">
        <v>1834</v>
      </c>
      <c r="M5957" s="25" t="s">
        <v>171</v>
      </c>
      <c r="N5957" s="28" t="n">
        <v>4821</v>
      </c>
      <c r="O5957" s="25" t="s">
        <v>54</v>
      </c>
      <c r="P5957" s="29" t="n">
        <v>43007</v>
      </c>
      <c r="Q5957" s="29" t="n">
        <v>43009</v>
      </c>
      <c r="R5957" s="28" t="n">
        <v>5340</v>
      </c>
      <c r="S5957" s="28" t="n">
        <f aca="false">IF(O5957="Won",R5957,IF(O5957="Lost",0,N5957))</f>
        <v>5340</v>
      </c>
      <c r="T5957" s="30" t="n">
        <f aca="false">IF(AND(P5957&lt;&gt;"",Q5957&lt;&gt;""),Q5957-P5957,"")</f>
        <v>2</v>
      </c>
      <c r="U5957" s="30" t="str">
        <f aca="false">IF(AND(O5957="Engaging",P5957&lt;&gt;""),'Leia-me'!$B$5-P5957,"")</f>
        <v/>
      </c>
      <c r="V5957" s="25" t="str">
        <f aca="false">IF(O5957&lt;&gt;"Engaging","",IF(U5957&lt;='Leia-me'!$B$6,"Saudável",IF(U5957&lt;='Leia-me'!$B$7,"Esfriando",IF(U5957&lt;='Leia-me'!$B$8,"Última chance","Zumbi"))))</f>
        <v/>
      </c>
      <c r="W5957" s="25" t="n">
        <f aca="false">IF(O5957="Won",1,IF(O5957="Lost",0,""))</f>
        <v>1</v>
      </c>
      <c r="X5957" s="25" t="s">
        <v>1835</v>
      </c>
      <c r="Y5957" s="25" t="str">
        <f aca="false">IF(E5957="","Sim","")</f>
        <v/>
      </c>
    </row>
    <row r="5958" customFormat="false" ht="15" hidden="false" customHeight="false" outlineLevel="0" collapsed="false">
      <c r="A5958" s="25" t="s">
        <v>6221</v>
      </c>
      <c r="B5958" s="25" t="s">
        <v>102</v>
      </c>
      <c r="C5958" s="25" t="s">
        <v>103</v>
      </c>
      <c r="D5958" s="25" t="s">
        <v>108</v>
      </c>
      <c r="E5958" s="25" t="s">
        <v>218</v>
      </c>
      <c r="F5958" s="25" t="s">
        <v>146</v>
      </c>
      <c r="G5958" s="26" t="n">
        <v>4.54</v>
      </c>
      <c r="H5958" s="27" t="n">
        <v>9</v>
      </c>
      <c r="I5958" s="25" t="s">
        <v>147</v>
      </c>
      <c r="K5958" s="25" t="n">
        <v>2017</v>
      </c>
      <c r="L5958" s="25" t="s">
        <v>148</v>
      </c>
      <c r="M5958" s="25" t="s">
        <v>149</v>
      </c>
      <c r="N5958" s="28" t="n">
        <v>55</v>
      </c>
      <c r="O5958" s="25" t="s">
        <v>55</v>
      </c>
      <c r="P5958" s="29" t="n">
        <v>43011</v>
      </c>
      <c r="Q5958" s="29" t="n">
        <v>43021</v>
      </c>
      <c r="R5958" s="28" t="n">
        <v>0</v>
      </c>
      <c r="S5958" s="28" t="n">
        <f aca="false">IF(O5958="Won",R5958,IF(O5958="Lost",0,N5958))</f>
        <v>0</v>
      </c>
      <c r="T5958" s="30" t="n">
        <f aca="false">IF(AND(P5958&lt;&gt;"",Q5958&lt;&gt;""),Q5958-P5958,"")</f>
        <v>10</v>
      </c>
      <c r="U5958" s="30" t="str">
        <f aca="false">IF(AND(O5958="Engaging",P5958&lt;&gt;""),'Leia-me'!$B$5-P5958,"")</f>
        <v/>
      </c>
      <c r="V5958" s="25" t="str">
        <f aca="false">IF(O5958&lt;&gt;"Engaging","",IF(U5958&lt;='Leia-me'!$B$6,"Saudável",IF(U5958&lt;='Leia-me'!$B$7,"Esfriando",IF(U5958&lt;='Leia-me'!$B$8,"Última chance","Zumbi"))))</f>
        <v/>
      </c>
      <c r="W5958" s="25" t="n">
        <f aca="false">IF(O5958="Won",1,IF(O5958="Lost",0,""))</f>
        <v>0</v>
      </c>
      <c r="Y5958" s="25" t="str">
        <f aca="false">IF(E5958="","Sim","")</f>
        <v/>
      </c>
    </row>
    <row r="5959" customFormat="false" ht="15" hidden="false" customHeight="false" outlineLevel="0" collapsed="false">
      <c r="A5959" s="25" t="s">
        <v>6222</v>
      </c>
      <c r="B5959" s="25" t="s">
        <v>102</v>
      </c>
      <c r="C5959" s="25" t="s">
        <v>103</v>
      </c>
      <c r="D5959" s="25" t="s">
        <v>108</v>
      </c>
      <c r="G5959" s="31"/>
      <c r="H5959" s="32"/>
      <c r="L5959" s="25" t="s">
        <v>148</v>
      </c>
      <c r="M5959" s="25" t="s">
        <v>149</v>
      </c>
      <c r="N5959" s="28" t="n">
        <v>55</v>
      </c>
      <c r="O5959" s="25" t="s">
        <v>56</v>
      </c>
      <c r="P5959" s="29" t="n">
        <v>43013</v>
      </c>
      <c r="Q5959" s="33"/>
      <c r="R5959" s="34"/>
      <c r="S5959" s="28" t="n">
        <f aca="false">IF(O5959="Won",R5959,IF(O5959="Lost",0,N5959))</f>
        <v>55</v>
      </c>
      <c r="T5959" s="30" t="str">
        <f aca="false">IF(AND(P5959&lt;&gt;"",Q5959&lt;&gt;""),Q5959-P5959,"")</f>
        <v/>
      </c>
      <c r="U5959" s="30" t="n">
        <f aca="false">IF(AND(O5959="Engaging",P5959&lt;&gt;""),'Leia-me'!$B$5-P5959,"")</f>
        <v>87</v>
      </c>
      <c r="V5959" s="25" t="str">
        <f aca="false">IF(O5959&lt;&gt;"Engaging","",IF(U5959&lt;='Leia-me'!$B$6,"Saudável",IF(U5959&lt;='Leia-me'!$B$7,"Esfriando",IF(U5959&lt;='Leia-me'!$B$8,"Última chance","Zumbi"))))</f>
        <v>Saudável</v>
      </c>
      <c r="W5959" s="25" t="str">
        <f aca="false">IF(O5959="Won",1,IF(O5959="Lost",0,""))</f>
        <v/>
      </c>
      <c r="Y5959" s="25" t="str">
        <f aca="false">IF(E5959="","Sim","")</f>
        <v>Sim</v>
      </c>
    </row>
    <row r="5960" customFormat="false" ht="15" hidden="false" customHeight="false" outlineLevel="0" collapsed="false">
      <c r="A5960" s="25" t="s">
        <v>6223</v>
      </c>
      <c r="B5960" s="25" t="s">
        <v>102</v>
      </c>
      <c r="C5960" s="25" t="s">
        <v>103</v>
      </c>
      <c r="D5960" s="25" t="s">
        <v>108</v>
      </c>
      <c r="E5960" s="25" t="s">
        <v>1158</v>
      </c>
      <c r="F5960" s="25" t="s">
        <v>185</v>
      </c>
      <c r="G5960" s="26" t="n">
        <v>7708.38</v>
      </c>
      <c r="H5960" s="27" t="n">
        <v>13756</v>
      </c>
      <c r="I5960" s="25" t="s">
        <v>147</v>
      </c>
      <c r="K5960" s="25" t="n">
        <v>1980</v>
      </c>
      <c r="L5960" s="25" t="s">
        <v>2445</v>
      </c>
      <c r="M5960" s="25" t="s">
        <v>2446</v>
      </c>
      <c r="N5960" s="28" t="n">
        <v>26768</v>
      </c>
      <c r="O5960" s="25" t="s">
        <v>55</v>
      </c>
      <c r="P5960" s="29" t="n">
        <v>43013</v>
      </c>
      <c r="Q5960" s="29" t="n">
        <v>43026</v>
      </c>
      <c r="R5960" s="28" t="n">
        <v>0</v>
      </c>
      <c r="S5960" s="28" t="n">
        <f aca="false">IF(O5960="Won",R5960,IF(O5960="Lost",0,N5960))</f>
        <v>0</v>
      </c>
      <c r="T5960" s="30" t="n">
        <f aca="false">IF(AND(P5960&lt;&gt;"",Q5960&lt;&gt;""),Q5960-P5960,"")</f>
        <v>13</v>
      </c>
      <c r="U5960" s="30" t="str">
        <f aca="false">IF(AND(O5960="Engaging",P5960&lt;&gt;""),'Leia-me'!$B$5-P5960,"")</f>
        <v/>
      </c>
      <c r="V5960" s="25" t="str">
        <f aca="false">IF(O5960&lt;&gt;"Engaging","",IF(U5960&lt;='Leia-me'!$B$6,"Saudável",IF(U5960&lt;='Leia-me'!$B$7,"Esfriando",IF(U5960&lt;='Leia-me'!$B$8,"Última chance","Zumbi"))))</f>
        <v/>
      </c>
      <c r="W5960" s="25" t="n">
        <f aca="false">IF(O5960="Won",1,IF(O5960="Lost",0,""))</f>
        <v>0</v>
      </c>
      <c r="Y5960" s="25" t="str">
        <f aca="false">IF(E5960="","Sim","")</f>
        <v/>
      </c>
    </row>
    <row r="5961" customFormat="false" ht="15" hidden="false" customHeight="false" outlineLevel="0" collapsed="false">
      <c r="A5961" s="25" t="s">
        <v>6224</v>
      </c>
      <c r="B5961" s="25" t="s">
        <v>102</v>
      </c>
      <c r="C5961" s="25" t="s">
        <v>103</v>
      </c>
      <c r="D5961" s="25" t="s">
        <v>108</v>
      </c>
      <c r="G5961" s="31"/>
      <c r="H5961" s="32"/>
      <c r="L5961" s="25" t="s">
        <v>148</v>
      </c>
      <c r="M5961" s="25" t="s">
        <v>149</v>
      </c>
      <c r="N5961" s="28" t="n">
        <v>55</v>
      </c>
      <c r="O5961" s="25" t="s">
        <v>56</v>
      </c>
      <c r="P5961" s="29" t="n">
        <v>43014</v>
      </c>
      <c r="Q5961" s="33"/>
      <c r="R5961" s="34"/>
      <c r="S5961" s="28" t="n">
        <f aca="false">IF(O5961="Won",R5961,IF(O5961="Lost",0,N5961))</f>
        <v>55</v>
      </c>
      <c r="T5961" s="30" t="str">
        <f aca="false">IF(AND(P5961&lt;&gt;"",Q5961&lt;&gt;""),Q5961-P5961,"")</f>
        <v/>
      </c>
      <c r="U5961" s="30" t="n">
        <f aca="false">IF(AND(O5961="Engaging",P5961&lt;&gt;""),'Leia-me'!$B$5-P5961,"")</f>
        <v>86</v>
      </c>
      <c r="V5961" s="25" t="str">
        <f aca="false">IF(O5961&lt;&gt;"Engaging","",IF(U5961&lt;='Leia-me'!$B$6,"Saudável",IF(U5961&lt;='Leia-me'!$B$7,"Esfriando",IF(U5961&lt;='Leia-me'!$B$8,"Última chance","Zumbi"))))</f>
        <v>Saudável</v>
      </c>
      <c r="W5961" s="25" t="str">
        <f aca="false">IF(O5961="Won",1,IF(O5961="Lost",0,""))</f>
        <v/>
      </c>
      <c r="Y5961" s="25" t="str">
        <f aca="false">IF(E5961="","Sim","")</f>
        <v>Sim</v>
      </c>
    </row>
    <row r="5962" customFormat="false" ht="15" hidden="false" customHeight="false" outlineLevel="0" collapsed="false">
      <c r="A5962" s="25" t="s">
        <v>6225</v>
      </c>
      <c r="B5962" s="25" t="s">
        <v>102</v>
      </c>
      <c r="C5962" s="25" t="s">
        <v>103</v>
      </c>
      <c r="D5962" s="25" t="s">
        <v>108</v>
      </c>
      <c r="E5962" s="25" t="s">
        <v>433</v>
      </c>
      <c r="F5962" s="25" t="s">
        <v>211</v>
      </c>
      <c r="G5962" s="26" t="n">
        <v>2214.94</v>
      </c>
      <c r="H5962" s="27" t="n">
        <v>5374</v>
      </c>
      <c r="I5962" s="25" t="s">
        <v>147</v>
      </c>
      <c r="K5962" s="25" t="n">
        <v>1996</v>
      </c>
      <c r="L5962" s="25" t="s">
        <v>148</v>
      </c>
      <c r="M5962" s="25" t="s">
        <v>149</v>
      </c>
      <c r="N5962" s="28" t="n">
        <v>55</v>
      </c>
      <c r="O5962" s="25" t="s">
        <v>54</v>
      </c>
      <c r="P5962" s="29" t="n">
        <v>43026</v>
      </c>
      <c r="Q5962" s="29" t="n">
        <v>43028</v>
      </c>
      <c r="R5962" s="28" t="n">
        <v>47</v>
      </c>
      <c r="S5962" s="28" t="n">
        <f aca="false">IF(O5962="Won",R5962,IF(O5962="Lost",0,N5962))</f>
        <v>47</v>
      </c>
      <c r="T5962" s="30" t="n">
        <f aca="false">IF(AND(P5962&lt;&gt;"",Q5962&lt;&gt;""),Q5962-P5962,"")</f>
        <v>2</v>
      </c>
      <c r="U5962" s="30" t="str">
        <f aca="false">IF(AND(O5962="Engaging",P5962&lt;&gt;""),'Leia-me'!$B$5-P5962,"")</f>
        <v/>
      </c>
      <c r="V5962" s="25" t="str">
        <f aca="false">IF(O5962&lt;&gt;"Engaging","",IF(U5962&lt;='Leia-me'!$B$6,"Saudável",IF(U5962&lt;='Leia-me'!$B$7,"Esfriando",IF(U5962&lt;='Leia-me'!$B$8,"Última chance","Zumbi"))))</f>
        <v/>
      </c>
      <c r="W5962" s="25" t="n">
        <f aca="false">IF(O5962="Won",1,IF(O5962="Lost",0,""))</f>
        <v>1</v>
      </c>
      <c r="Y5962" s="25" t="str">
        <f aca="false">IF(E5962="","Sim","")</f>
        <v/>
      </c>
    </row>
    <row r="5963" customFormat="false" ht="15" hidden="false" customHeight="false" outlineLevel="0" collapsed="false">
      <c r="A5963" s="25" t="s">
        <v>6226</v>
      </c>
      <c r="B5963" s="25" t="s">
        <v>102</v>
      </c>
      <c r="C5963" s="25" t="s">
        <v>103</v>
      </c>
      <c r="D5963" s="25" t="s">
        <v>108</v>
      </c>
      <c r="E5963" s="25" t="s">
        <v>1187</v>
      </c>
      <c r="F5963" s="25" t="s">
        <v>159</v>
      </c>
      <c r="G5963" s="26" t="n">
        <v>2059.9</v>
      </c>
      <c r="H5963" s="27" t="n">
        <v>3644</v>
      </c>
      <c r="I5963" s="25" t="s">
        <v>147</v>
      </c>
      <c r="K5963" s="25" t="n">
        <v>1988</v>
      </c>
      <c r="L5963" s="25" t="s">
        <v>186</v>
      </c>
      <c r="M5963" s="25" t="s">
        <v>171</v>
      </c>
      <c r="N5963" s="28" t="n">
        <v>550</v>
      </c>
      <c r="O5963" s="25" t="s">
        <v>54</v>
      </c>
      <c r="P5963" s="29" t="n">
        <v>43030</v>
      </c>
      <c r="Q5963" s="29" t="n">
        <v>43037</v>
      </c>
      <c r="R5963" s="28" t="n">
        <v>544</v>
      </c>
      <c r="S5963" s="28" t="n">
        <f aca="false">IF(O5963="Won",R5963,IF(O5963="Lost",0,N5963))</f>
        <v>544</v>
      </c>
      <c r="T5963" s="30" t="n">
        <f aca="false">IF(AND(P5963&lt;&gt;"",Q5963&lt;&gt;""),Q5963-P5963,"")</f>
        <v>7</v>
      </c>
      <c r="U5963" s="30" t="str">
        <f aca="false">IF(AND(O5963="Engaging",P5963&lt;&gt;""),'Leia-me'!$B$5-P5963,"")</f>
        <v/>
      </c>
      <c r="V5963" s="25" t="str">
        <f aca="false">IF(O5963&lt;&gt;"Engaging","",IF(U5963&lt;='Leia-me'!$B$6,"Saudável",IF(U5963&lt;='Leia-me'!$B$7,"Esfriando",IF(U5963&lt;='Leia-me'!$B$8,"Última chance","Zumbi"))))</f>
        <v/>
      </c>
      <c r="W5963" s="25" t="n">
        <f aca="false">IF(O5963="Won",1,IF(O5963="Lost",0,""))</f>
        <v>1</v>
      </c>
      <c r="Y5963" s="25" t="str">
        <f aca="false">IF(E5963="","Sim","")</f>
        <v/>
      </c>
    </row>
    <row r="5964" customFormat="false" ht="15" hidden="false" customHeight="false" outlineLevel="0" collapsed="false">
      <c r="A5964" s="25" t="s">
        <v>6227</v>
      </c>
      <c r="B5964" s="25" t="s">
        <v>102</v>
      </c>
      <c r="C5964" s="25" t="s">
        <v>103</v>
      </c>
      <c r="D5964" s="25" t="s">
        <v>108</v>
      </c>
      <c r="E5964" s="25" t="s">
        <v>449</v>
      </c>
      <c r="F5964" s="25" t="s">
        <v>192</v>
      </c>
      <c r="G5964" s="26" t="n">
        <v>98.79</v>
      </c>
      <c r="H5964" s="27" t="n">
        <v>96</v>
      </c>
      <c r="I5964" s="25" t="s">
        <v>147</v>
      </c>
      <c r="J5964" s="25" t="s">
        <v>445</v>
      </c>
      <c r="K5964" s="25" t="n">
        <v>2013</v>
      </c>
      <c r="L5964" s="25" t="s">
        <v>160</v>
      </c>
      <c r="M5964" s="25" t="s">
        <v>149</v>
      </c>
      <c r="N5964" s="28" t="n">
        <v>3393</v>
      </c>
      <c r="O5964" s="25" t="s">
        <v>54</v>
      </c>
      <c r="P5964" s="29" t="n">
        <v>43030</v>
      </c>
      <c r="Q5964" s="29" t="n">
        <v>43037</v>
      </c>
      <c r="R5964" s="28" t="n">
        <v>3082</v>
      </c>
      <c r="S5964" s="28" t="n">
        <f aca="false">IF(O5964="Won",R5964,IF(O5964="Lost",0,N5964))</f>
        <v>3082</v>
      </c>
      <c r="T5964" s="30" t="n">
        <f aca="false">IF(AND(P5964&lt;&gt;"",Q5964&lt;&gt;""),Q5964-P5964,"")</f>
        <v>7</v>
      </c>
      <c r="U5964" s="30" t="str">
        <f aca="false">IF(AND(O5964="Engaging",P5964&lt;&gt;""),'Leia-me'!$B$5-P5964,"")</f>
        <v/>
      </c>
      <c r="V5964" s="25" t="str">
        <f aca="false">IF(O5964&lt;&gt;"Engaging","",IF(U5964&lt;='Leia-me'!$B$6,"Saudável",IF(U5964&lt;='Leia-me'!$B$7,"Esfriando",IF(U5964&lt;='Leia-me'!$B$8,"Última chance","Zumbi"))))</f>
        <v/>
      </c>
      <c r="W5964" s="25" t="n">
        <f aca="false">IF(O5964="Won",1,IF(O5964="Lost",0,""))</f>
        <v>1</v>
      </c>
      <c r="Y5964" s="25" t="str">
        <f aca="false">IF(E5964="","Sim","")</f>
        <v/>
      </c>
    </row>
    <row r="5965" customFormat="false" ht="15" hidden="false" customHeight="false" outlineLevel="0" collapsed="false">
      <c r="A5965" s="25" t="s">
        <v>6228</v>
      </c>
      <c r="B5965" s="25" t="s">
        <v>102</v>
      </c>
      <c r="C5965" s="25" t="s">
        <v>103</v>
      </c>
      <c r="D5965" s="25" t="s">
        <v>108</v>
      </c>
      <c r="E5965" s="25" t="s">
        <v>195</v>
      </c>
      <c r="F5965" s="25" t="s">
        <v>185</v>
      </c>
      <c r="G5965" s="26" t="n">
        <v>8170.38</v>
      </c>
      <c r="H5965" s="27" t="n">
        <v>16499</v>
      </c>
      <c r="I5965" s="25" t="s">
        <v>196</v>
      </c>
      <c r="K5965" s="25" t="n">
        <v>1997</v>
      </c>
      <c r="L5965" s="25" t="s">
        <v>160</v>
      </c>
      <c r="M5965" s="25" t="s">
        <v>149</v>
      </c>
      <c r="N5965" s="28" t="n">
        <v>3393</v>
      </c>
      <c r="O5965" s="25" t="s">
        <v>54</v>
      </c>
      <c r="P5965" s="29" t="n">
        <v>43030</v>
      </c>
      <c r="Q5965" s="29" t="n">
        <v>43032</v>
      </c>
      <c r="R5965" s="28" t="n">
        <v>3450</v>
      </c>
      <c r="S5965" s="28" t="n">
        <f aca="false">IF(O5965="Won",R5965,IF(O5965="Lost",0,N5965))</f>
        <v>3450</v>
      </c>
      <c r="T5965" s="30" t="n">
        <f aca="false">IF(AND(P5965&lt;&gt;"",Q5965&lt;&gt;""),Q5965-P5965,"")</f>
        <v>2</v>
      </c>
      <c r="U5965" s="30" t="str">
        <f aca="false">IF(AND(O5965="Engaging",P5965&lt;&gt;""),'Leia-me'!$B$5-P5965,"")</f>
        <v/>
      </c>
      <c r="V5965" s="25" t="str">
        <f aca="false">IF(O5965&lt;&gt;"Engaging","",IF(U5965&lt;='Leia-me'!$B$6,"Saudável",IF(U5965&lt;='Leia-me'!$B$7,"Esfriando",IF(U5965&lt;='Leia-me'!$B$8,"Última chance","Zumbi"))))</f>
        <v/>
      </c>
      <c r="W5965" s="25" t="n">
        <f aca="false">IF(O5965="Won",1,IF(O5965="Lost",0,""))</f>
        <v>1</v>
      </c>
      <c r="Y5965" s="25" t="str">
        <f aca="false">IF(E5965="","Sim","")</f>
        <v/>
      </c>
    </row>
    <row r="5966" customFormat="false" ht="15" hidden="false" customHeight="false" outlineLevel="0" collapsed="false">
      <c r="A5966" s="25" t="s">
        <v>6229</v>
      </c>
      <c r="B5966" s="25" t="s">
        <v>102</v>
      </c>
      <c r="C5966" s="25" t="s">
        <v>103</v>
      </c>
      <c r="D5966" s="25" t="s">
        <v>108</v>
      </c>
      <c r="E5966" s="25" t="s">
        <v>156</v>
      </c>
      <c r="F5966" s="25" t="s">
        <v>155</v>
      </c>
      <c r="G5966" s="26" t="n">
        <v>1699.85</v>
      </c>
      <c r="H5966" s="27" t="n">
        <v>5108</v>
      </c>
      <c r="I5966" s="25" t="s">
        <v>147</v>
      </c>
      <c r="K5966" s="25" t="n">
        <v>1999</v>
      </c>
      <c r="L5966" s="25" t="s">
        <v>178</v>
      </c>
      <c r="M5966" s="25" t="s">
        <v>171</v>
      </c>
      <c r="N5966" s="28" t="n">
        <v>5482</v>
      </c>
      <c r="O5966" s="25" t="s">
        <v>55</v>
      </c>
      <c r="P5966" s="29" t="n">
        <v>43031</v>
      </c>
      <c r="Q5966" s="29" t="n">
        <v>43038</v>
      </c>
      <c r="R5966" s="28" t="n">
        <v>0</v>
      </c>
      <c r="S5966" s="28" t="n">
        <f aca="false">IF(O5966="Won",R5966,IF(O5966="Lost",0,N5966))</f>
        <v>0</v>
      </c>
      <c r="T5966" s="30" t="n">
        <f aca="false">IF(AND(P5966&lt;&gt;"",Q5966&lt;&gt;""),Q5966-P5966,"")</f>
        <v>7</v>
      </c>
      <c r="U5966" s="30" t="str">
        <f aca="false">IF(AND(O5966="Engaging",P5966&lt;&gt;""),'Leia-me'!$B$5-P5966,"")</f>
        <v/>
      </c>
      <c r="V5966" s="25" t="str">
        <f aca="false">IF(O5966&lt;&gt;"Engaging","",IF(U5966&lt;='Leia-me'!$B$6,"Saudável",IF(U5966&lt;='Leia-me'!$B$7,"Esfriando",IF(U5966&lt;='Leia-me'!$B$8,"Última chance","Zumbi"))))</f>
        <v/>
      </c>
      <c r="W5966" s="25" t="n">
        <f aca="false">IF(O5966="Won",1,IF(O5966="Lost",0,""))</f>
        <v>0</v>
      </c>
      <c r="Y5966" s="25" t="str">
        <f aca="false">IF(E5966="","Sim","")</f>
        <v/>
      </c>
    </row>
    <row r="5967" customFormat="false" ht="15" hidden="false" customHeight="false" outlineLevel="0" collapsed="false">
      <c r="A5967" s="25" t="s">
        <v>6230</v>
      </c>
      <c r="B5967" s="25" t="s">
        <v>102</v>
      </c>
      <c r="C5967" s="25" t="s">
        <v>103</v>
      </c>
      <c r="D5967" s="25" t="s">
        <v>108</v>
      </c>
      <c r="E5967" s="25" t="s">
        <v>665</v>
      </c>
      <c r="F5967" s="25" t="s">
        <v>211</v>
      </c>
      <c r="G5967" s="26" t="n">
        <v>4968.91</v>
      </c>
      <c r="H5967" s="27" t="n">
        <v>7523</v>
      </c>
      <c r="I5967" s="25" t="s">
        <v>147</v>
      </c>
      <c r="K5967" s="25" t="n">
        <v>1990</v>
      </c>
      <c r="L5967" s="25" t="s">
        <v>186</v>
      </c>
      <c r="M5967" s="25" t="s">
        <v>171</v>
      </c>
      <c r="N5967" s="28" t="n">
        <v>550</v>
      </c>
      <c r="O5967" s="25" t="s">
        <v>54</v>
      </c>
      <c r="P5967" s="29" t="n">
        <v>43034</v>
      </c>
      <c r="Q5967" s="29" t="n">
        <v>43036</v>
      </c>
      <c r="R5967" s="28" t="n">
        <v>504</v>
      </c>
      <c r="S5967" s="28" t="n">
        <f aca="false">IF(O5967="Won",R5967,IF(O5967="Lost",0,N5967))</f>
        <v>504</v>
      </c>
      <c r="T5967" s="30" t="n">
        <f aca="false">IF(AND(P5967&lt;&gt;"",Q5967&lt;&gt;""),Q5967-P5967,"")</f>
        <v>2</v>
      </c>
      <c r="U5967" s="30" t="str">
        <f aca="false">IF(AND(O5967="Engaging",P5967&lt;&gt;""),'Leia-me'!$B$5-P5967,"")</f>
        <v/>
      </c>
      <c r="V5967" s="25" t="str">
        <f aca="false">IF(O5967&lt;&gt;"Engaging","",IF(U5967&lt;='Leia-me'!$B$6,"Saudável",IF(U5967&lt;='Leia-me'!$B$7,"Esfriando",IF(U5967&lt;='Leia-me'!$B$8,"Última chance","Zumbi"))))</f>
        <v/>
      </c>
      <c r="W5967" s="25" t="n">
        <f aca="false">IF(O5967="Won",1,IF(O5967="Lost",0,""))</f>
        <v>1</v>
      </c>
      <c r="Y5967" s="25" t="str">
        <f aca="false">IF(E5967="","Sim","")</f>
        <v/>
      </c>
    </row>
    <row r="5968" customFormat="false" ht="15" hidden="false" customHeight="false" outlineLevel="0" collapsed="false">
      <c r="A5968" s="25" t="s">
        <v>6231</v>
      </c>
      <c r="B5968" s="25" t="s">
        <v>102</v>
      </c>
      <c r="C5968" s="25" t="s">
        <v>103</v>
      </c>
      <c r="D5968" s="25" t="s">
        <v>108</v>
      </c>
      <c r="E5968" s="25" t="s">
        <v>417</v>
      </c>
      <c r="F5968" s="25" t="s">
        <v>211</v>
      </c>
      <c r="G5968" s="26" t="n">
        <v>223.8</v>
      </c>
      <c r="H5968" s="27" t="n">
        <v>299</v>
      </c>
      <c r="I5968" s="25" t="s">
        <v>147</v>
      </c>
      <c r="K5968" s="25" t="n">
        <v>2003</v>
      </c>
      <c r="L5968" s="25" t="s">
        <v>148</v>
      </c>
      <c r="M5968" s="25" t="s">
        <v>149</v>
      </c>
      <c r="N5968" s="28" t="n">
        <v>55</v>
      </c>
      <c r="O5968" s="25" t="s">
        <v>54</v>
      </c>
      <c r="P5968" s="29" t="n">
        <v>43035</v>
      </c>
      <c r="Q5968" s="29" t="n">
        <v>43049</v>
      </c>
      <c r="R5968" s="28" t="n">
        <v>46</v>
      </c>
      <c r="S5968" s="28" t="n">
        <f aca="false">IF(O5968="Won",R5968,IF(O5968="Lost",0,N5968))</f>
        <v>46</v>
      </c>
      <c r="T5968" s="30" t="n">
        <f aca="false">IF(AND(P5968&lt;&gt;"",Q5968&lt;&gt;""),Q5968-P5968,"")</f>
        <v>14</v>
      </c>
      <c r="U5968" s="30" t="str">
        <f aca="false">IF(AND(O5968="Engaging",P5968&lt;&gt;""),'Leia-me'!$B$5-P5968,"")</f>
        <v/>
      </c>
      <c r="V5968" s="25" t="str">
        <f aca="false">IF(O5968&lt;&gt;"Engaging","",IF(U5968&lt;='Leia-me'!$B$6,"Saudável",IF(U5968&lt;='Leia-me'!$B$7,"Esfriando",IF(U5968&lt;='Leia-me'!$B$8,"Última chance","Zumbi"))))</f>
        <v/>
      </c>
      <c r="W5968" s="25" t="n">
        <f aca="false">IF(O5968="Won",1,IF(O5968="Lost",0,""))</f>
        <v>1</v>
      </c>
      <c r="Y5968" s="25" t="str">
        <f aca="false">IF(E5968="","Sim","")</f>
        <v/>
      </c>
    </row>
    <row r="5969" customFormat="false" ht="15" hidden="false" customHeight="false" outlineLevel="0" collapsed="false">
      <c r="A5969" s="25" t="s">
        <v>6232</v>
      </c>
      <c r="B5969" s="25" t="s">
        <v>102</v>
      </c>
      <c r="C5969" s="25" t="s">
        <v>103</v>
      </c>
      <c r="D5969" s="25" t="s">
        <v>108</v>
      </c>
      <c r="E5969" s="25" t="s">
        <v>3075</v>
      </c>
      <c r="F5969" s="25" t="s">
        <v>165</v>
      </c>
      <c r="G5969" s="26" t="n">
        <v>4269.9</v>
      </c>
      <c r="H5969" s="27" t="n">
        <v>6472</v>
      </c>
      <c r="I5969" s="25" t="s">
        <v>147</v>
      </c>
      <c r="J5969" s="25" t="s">
        <v>1347</v>
      </c>
      <c r="K5969" s="25" t="n">
        <v>1993</v>
      </c>
      <c r="L5969" s="25" t="s">
        <v>2445</v>
      </c>
      <c r="M5969" s="25" t="s">
        <v>2446</v>
      </c>
      <c r="N5969" s="28" t="n">
        <v>26768</v>
      </c>
      <c r="O5969" s="25" t="s">
        <v>54</v>
      </c>
      <c r="P5969" s="29" t="n">
        <v>43036</v>
      </c>
      <c r="Q5969" s="29" t="n">
        <v>43037</v>
      </c>
      <c r="R5969" s="28" t="n">
        <v>27971</v>
      </c>
      <c r="S5969" s="28" t="n">
        <f aca="false">IF(O5969="Won",R5969,IF(O5969="Lost",0,N5969))</f>
        <v>27971</v>
      </c>
      <c r="T5969" s="30" t="n">
        <f aca="false">IF(AND(P5969&lt;&gt;"",Q5969&lt;&gt;""),Q5969-P5969,"")</f>
        <v>1</v>
      </c>
      <c r="U5969" s="30" t="str">
        <f aca="false">IF(AND(O5969="Engaging",P5969&lt;&gt;""),'Leia-me'!$B$5-P5969,"")</f>
        <v/>
      </c>
      <c r="V5969" s="25" t="str">
        <f aca="false">IF(O5969&lt;&gt;"Engaging","",IF(U5969&lt;='Leia-me'!$B$6,"Saudável",IF(U5969&lt;='Leia-me'!$B$7,"Esfriando",IF(U5969&lt;='Leia-me'!$B$8,"Última chance","Zumbi"))))</f>
        <v/>
      </c>
      <c r="W5969" s="25" t="n">
        <f aca="false">IF(O5969="Won",1,IF(O5969="Lost",0,""))</f>
        <v>1</v>
      </c>
      <c r="Y5969" s="25" t="str">
        <f aca="false">IF(E5969="","Sim","")</f>
        <v/>
      </c>
    </row>
    <row r="5970" customFormat="false" ht="15" hidden="false" customHeight="false" outlineLevel="0" collapsed="false">
      <c r="A5970" s="25" t="s">
        <v>6233</v>
      </c>
      <c r="B5970" s="25" t="s">
        <v>102</v>
      </c>
      <c r="C5970" s="25" t="s">
        <v>103</v>
      </c>
      <c r="D5970" s="25" t="s">
        <v>108</v>
      </c>
      <c r="G5970" s="31"/>
      <c r="H5970" s="32"/>
      <c r="L5970" s="25" t="s">
        <v>148</v>
      </c>
      <c r="M5970" s="25" t="s">
        <v>149</v>
      </c>
      <c r="N5970" s="28" t="n">
        <v>55</v>
      </c>
      <c r="O5970" s="25" t="s">
        <v>56</v>
      </c>
      <c r="P5970" s="29" t="n">
        <v>43039</v>
      </c>
      <c r="Q5970" s="33"/>
      <c r="R5970" s="34"/>
      <c r="S5970" s="28" t="n">
        <f aca="false">IF(O5970="Won",R5970,IF(O5970="Lost",0,N5970))</f>
        <v>55</v>
      </c>
      <c r="T5970" s="30" t="str">
        <f aca="false">IF(AND(P5970&lt;&gt;"",Q5970&lt;&gt;""),Q5970-P5970,"")</f>
        <v/>
      </c>
      <c r="U5970" s="30" t="n">
        <f aca="false">IF(AND(O5970="Engaging",P5970&lt;&gt;""),'Leia-me'!$B$5-P5970,"")</f>
        <v>61</v>
      </c>
      <c r="V5970" s="25" t="str">
        <f aca="false">IF(O5970&lt;&gt;"Engaging","",IF(U5970&lt;='Leia-me'!$B$6,"Saudável",IF(U5970&lt;='Leia-me'!$B$7,"Esfriando",IF(U5970&lt;='Leia-me'!$B$8,"Última chance","Zumbi"))))</f>
        <v>Saudável</v>
      </c>
      <c r="W5970" s="25" t="str">
        <f aca="false">IF(O5970="Won",1,IF(O5970="Lost",0,""))</f>
        <v/>
      </c>
      <c r="Y5970" s="25" t="str">
        <f aca="false">IF(E5970="","Sim","")</f>
        <v>Sim</v>
      </c>
    </row>
    <row r="5971" customFormat="false" ht="15" hidden="false" customHeight="false" outlineLevel="0" collapsed="false">
      <c r="A5971" s="25" t="s">
        <v>6234</v>
      </c>
      <c r="B5971" s="25" t="s">
        <v>102</v>
      </c>
      <c r="C5971" s="25" t="s">
        <v>103</v>
      </c>
      <c r="D5971" s="25" t="s">
        <v>108</v>
      </c>
      <c r="E5971" s="25" t="s">
        <v>1187</v>
      </c>
      <c r="F5971" s="25" t="s">
        <v>159</v>
      </c>
      <c r="G5971" s="26" t="n">
        <v>2059.9</v>
      </c>
      <c r="H5971" s="27" t="n">
        <v>3644</v>
      </c>
      <c r="I5971" s="25" t="s">
        <v>147</v>
      </c>
      <c r="K5971" s="25" t="n">
        <v>1988</v>
      </c>
      <c r="L5971" s="25" t="s">
        <v>148</v>
      </c>
      <c r="M5971" s="25" t="s">
        <v>149</v>
      </c>
      <c r="N5971" s="28" t="n">
        <v>55</v>
      </c>
      <c r="O5971" s="25" t="s">
        <v>55</v>
      </c>
      <c r="P5971" s="29" t="n">
        <v>43039</v>
      </c>
      <c r="Q5971" s="29" t="n">
        <v>43048</v>
      </c>
      <c r="R5971" s="28" t="n">
        <v>0</v>
      </c>
      <c r="S5971" s="28" t="n">
        <f aca="false">IF(O5971="Won",R5971,IF(O5971="Lost",0,N5971))</f>
        <v>0</v>
      </c>
      <c r="T5971" s="30" t="n">
        <f aca="false">IF(AND(P5971&lt;&gt;"",Q5971&lt;&gt;""),Q5971-P5971,"")</f>
        <v>9</v>
      </c>
      <c r="U5971" s="30" t="str">
        <f aca="false">IF(AND(O5971="Engaging",P5971&lt;&gt;""),'Leia-me'!$B$5-P5971,"")</f>
        <v/>
      </c>
      <c r="V5971" s="25" t="str">
        <f aca="false">IF(O5971&lt;&gt;"Engaging","",IF(U5971&lt;='Leia-me'!$B$6,"Saudável",IF(U5971&lt;='Leia-me'!$B$7,"Esfriando",IF(U5971&lt;='Leia-me'!$B$8,"Última chance","Zumbi"))))</f>
        <v/>
      </c>
      <c r="W5971" s="25" t="n">
        <f aca="false">IF(O5971="Won",1,IF(O5971="Lost",0,""))</f>
        <v>0</v>
      </c>
      <c r="Y5971" s="25" t="str">
        <f aca="false">IF(E5971="","Sim","")</f>
        <v/>
      </c>
    </row>
    <row r="5972" customFormat="false" ht="15" hidden="false" customHeight="false" outlineLevel="0" collapsed="false">
      <c r="A5972" s="25" t="s">
        <v>6235</v>
      </c>
      <c r="B5972" s="25" t="s">
        <v>102</v>
      </c>
      <c r="C5972" s="25" t="s">
        <v>103</v>
      </c>
      <c r="D5972" s="25" t="s">
        <v>108</v>
      </c>
      <c r="E5972" s="25" t="s">
        <v>636</v>
      </c>
      <c r="F5972" s="25" t="s">
        <v>267</v>
      </c>
      <c r="G5972" s="26" t="n">
        <v>405.59</v>
      </c>
      <c r="H5972" s="27" t="n">
        <v>1179</v>
      </c>
      <c r="I5972" s="25" t="s">
        <v>637</v>
      </c>
      <c r="J5972" s="25" t="s">
        <v>266</v>
      </c>
      <c r="K5972" s="25" t="n">
        <v>1987</v>
      </c>
      <c r="L5972" s="25" t="s">
        <v>148</v>
      </c>
      <c r="M5972" s="25" t="s">
        <v>149</v>
      </c>
      <c r="N5972" s="28" t="n">
        <v>55</v>
      </c>
      <c r="O5972" s="25" t="s">
        <v>54</v>
      </c>
      <c r="P5972" s="29" t="n">
        <v>43044</v>
      </c>
      <c r="Q5972" s="29" t="n">
        <v>43055</v>
      </c>
      <c r="R5972" s="28" t="n">
        <v>51</v>
      </c>
      <c r="S5972" s="28" t="n">
        <f aca="false">IF(O5972="Won",R5972,IF(O5972="Lost",0,N5972))</f>
        <v>51</v>
      </c>
      <c r="T5972" s="30" t="n">
        <f aca="false">IF(AND(P5972&lt;&gt;"",Q5972&lt;&gt;""),Q5972-P5972,"")</f>
        <v>11</v>
      </c>
      <c r="U5972" s="30" t="str">
        <f aca="false">IF(AND(O5972="Engaging",P5972&lt;&gt;""),'Leia-me'!$B$5-P5972,"")</f>
        <v/>
      </c>
      <c r="V5972" s="25" t="str">
        <f aca="false">IF(O5972&lt;&gt;"Engaging","",IF(U5972&lt;='Leia-me'!$B$6,"Saudável",IF(U5972&lt;='Leia-me'!$B$7,"Esfriando",IF(U5972&lt;='Leia-me'!$B$8,"Última chance","Zumbi"))))</f>
        <v/>
      </c>
      <c r="W5972" s="25" t="n">
        <f aca="false">IF(O5972="Won",1,IF(O5972="Lost",0,""))</f>
        <v>1</v>
      </c>
      <c r="Y5972" s="25" t="str">
        <f aca="false">IF(E5972="","Sim","")</f>
        <v/>
      </c>
    </row>
    <row r="5973" customFormat="false" ht="15" hidden="false" customHeight="false" outlineLevel="0" collapsed="false">
      <c r="A5973" s="25" t="s">
        <v>6236</v>
      </c>
      <c r="B5973" s="25" t="s">
        <v>102</v>
      </c>
      <c r="C5973" s="25" t="s">
        <v>103</v>
      </c>
      <c r="D5973" s="25" t="s">
        <v>108</v>
      </c>
      <c r="E5973" s="25" t="s">
        <v>2484</v>
      </c>
      <c r="F5973" s="25" t="s">
        <v>155</v>
      </c>
      <c r="G5973" s="26" t="n">
        <v>1825.82</v>
      </c>
      <c r="H5973" s="27" t="n">
        <v>5595</v>
      </c>
      <c r="I5973" s="25" t="s">
        <v>147</v>
      </c>
      <c r="J5973" s="25" t="s">
        <v>156</v>
      </c>
      <c r="K5973" s="25" t="n">
        <v>1995</v>
      </c>
      <c r="L5973" s="25" t="s">
        <v>170</v>
      </c>
      <c r="M5973" s="25" t="s">
        <v>171</v>
      </c>
      <c r="N5973" s="28" t="n">
        <v>1096</v>
      </c>
      <c r="O5973" s="25" t="s">
        <v>55</v>
      </c>
      <c r="P5973" s="29" t="n">
        <v>43045</v>
      </c>
      <c r="Q5973" s="29" t="n">
        <v>43046</v>
      </c>
      <c r="R5973" s="28" t="n">
        <v>0</v>
      </c>
      <c r="S5973" s="28" t="n">
        <f aca="false">IF(O5973="Won",R5973,IF(O5973="Lost",0,N5973))</f>
        <v>0</v>
      </c>
      <c r="T5973" s="30" t="n">
        <f aca="false">IF(AND(P5973&lt;&gt;"",Q5973&lt;&gt;""),Q5973-P5973,"")</f>
        <v>1</v>
      </c>
      <c r="U5973" s="30" t="str">
        <f aca="false">IF(AND(O5973="Engaging",P5973&lt;&gt;""),'Leia-me'!$B$5-P5973,"")</f>
        <v/>
      </c>
      <c r="V5973" s="25" t="str">
        <f aca="false">IF(O5973&lt;&gt;"Engaging","",IF(U5973&lt;='Leia-me'!$B$6,"Saudável",IF(U5973&lt;='Leia-me'!$B$7,"Esfriando",IF(U5973&lt;='Leia-me'!$B$8,"Última chance","Zumbi"))))</f>
        <v/>
      </c>
      <c r="W5973" s="25" t="n">
        <f aca="false">IF(O5973="Won",1,IF(O5973="Lost",0,""))</f>
        <v>0</v>
      </c>
      <c r="Y5973" s="25" t="str">
        <f aca="false">IF(E5973="","Sim","")</f>
        <v/>
      </c>
    </row>
    <row r="5974" customFormat="false" ht="15" hidden="false" customHeight="false" outlineLevel="0" collapsed="false">
      <c r="A5974" s="25" t="s">
        <v>6237</v>
      </c>
      <c r="B5974" s="25" t="s">
        <v>102</v>
      </c>
      <c r="C5974" s="25" t="s">
        <v>103</v>
      </c>
      <c r="D5974" s="25" t="s">
        <v>108</v>
      </c>
      <c r="E5974" s="25" t="s">
        <v>478</v>
      </c>
      <c r="F5974" s="25" t="s">
        <v>165</v>
      </c>
      <c r="G5974" s="26" t="n">
        <v>349.81</v>
      </c>
      <c r="H5974" s="27" t="n">
        <v>315</v>
      </c>
      <c r="I5974" s="25" t="s">
        <v>147</v>
      </c>
      <c r="K5974" s="25" t="n">
        <v>2002</v>
      </c>
      <c r="L5974" s="25" t="s">
        <v>160</v>
      </c>
      <c r="M5974" s="25" t="s">
        <v>149</v>
      </c>
      <c r="N5974" s="28" t="n">
        <v>3393</v>
      </c>
      <c r="O5974" s="25" t="s">
        <v>54</v>
      </c>
      <c r="P5974" s="29" t="n">
        <v>43056</v>
      </c>
      <c r="Q5974" s="29" t="n">
        <v>43082</v>
      </c>
      <c r="R5974" s="28" t="n">
        <v>3538</v>
      </c>
      <c r="S5974" s="28" t="n">
        <f aca="false">IF(O5974="Won",R5974,IF(O5974="Lost",0,N5974))</f>
        <v>3538</v>
      </c>
      <c r="T5974" s="30" t="n">
        <f aca="false">IF(AND(P5974&lt;&gt;"",Q5974&lt;&gt;""),Q5974-P5974,"")</f>
        <v>26</v>
      </c>
      <c r="U5974" s="30" t="str">
        <f aca="false">IF(AND(O5974="Engaging",P5974&lt;&gt;""),'Leia-me'!$B$5-P5974,"")</f>
        <v/>
      </c>
      <c r="V5974" s="25" t="str">
        <f aca="false">IF(O5974&lt;&gt;"Engaging","",IF(U5974&lt;='Leia-me'!$B$6,"Saudável",IF(U5974&lt;='Leia-me'!$B$7,"Esfriando",IF(U5974&lt;='Leia-me'!$B$8,"Última chance","Zumbi"))))</f>
        <v/>
      </c>
      <c r="W5974" s="25" t="n">
        <f aca="false">IF(O5974="Won",1,IF(O5974="Lost",0,""))</f>
        <v>1</v>
      </c>
      <c r="Y5974" s="25" t="str">
        <f aca="false">IF(E5974="","Sim","")</f>
        <v/>
      </c>
    </row>
    <row r="5975" customFormat="false" ht="15" hidden="false" customHeight="false" outlineLevel="0" collapsed="false">
      <c r="A5975" s="25" t="s">
        <v>6238</v>
      </c>
      <c r="B5975" s="25" t="s">
        <v>102</v>
      </c>
      <c r="C5975" s="25" t="s">
        <v>103</v>
      </c>
      <c r="D5975" s="25" t="s">
        <v>108</v>
      </c>
      <c r="E5975" s="25" t="s">
        <v>1351</v>
      </c>
      <c r="F5975" s="25" t="s">
        <v>177</v>
      </c>
      <c r="G5975" s="26" t="n">
        <v>7537.24</v>
      </c>
      <c r="H5975" s="27" t="n">
        <v>20293</v>
      </c>
      <c r="I5975" s="25" t="s">
        <v>147</v>
      </c>
      <c r="K5975" s="25" t="n">
        <v>1993</v>
      </c>
      <c r="L5975" s="25" t="s">
        <v>2445</v>
      </c>
      <c r="M5975" s="25" t="s">
        <v>2446</v>
      </c>
      <c r="N5975" s="28" t="n">
        <v>26768</v>
      </c>
      <c r="O5975" s="25" t="s">
        <v>54</v>
      </c>
      <c r="P5975" s="29" t="n">
        <v>43057</v>
      </c>
      <c r="Q5975" s="29" t="n">
        <v>43073</v>
      </c>
      <c r="R5975" s="28" t="n">
        <v>29220</v>
      </c>
      <c r="S5975" s="28" t="n">
        <f aca="false">IF(O5975="Won",R5975,IF(O5975="Lost",0,N5975))</f>
        <v>29220</v>
      </c>
      <c r="T5975" s="30" t="n">
        <f aca="false">IF(AND(P5975&lt;&gt;"",Q5975&lt;&gt;""),Q5975-P5975,"")</f>
        <v>16</v>
      </c>
      <c r="U5975" s="30" t="str">
        <f aca="false">IF(AND(O5975="Engaging",P5975&lt;&gt;""),'Leia-me'!$B$5-P5975,"")</f>
        <v/>
      </c>
      <c r="V5975" s="25" t="str">
        <f aca="false">IF(O5975&lt;&gt;"Engaging","",IF(U5975&lt;='Leia-me'!$B$6,"Saudável",IF(U5975&lt;='Leia-me'!$B$7,"Esfriando",IF(U5975&lt;='Leia-me'!$B$8,"Última chance","Zumbi"))))</f>
        <v/>
      </c>
      <c r="W5975" s="25" t="n">
        <f aca="false">IF(O5975="Won",1,IF(O5975="Lost",0,""))</f>
        <v>1</v>
      </c>
      <c r="Y5975" s="25" t="str">
        <f aca="false">IF(E5975="","Sim","")</f>
        <v/>
      </c>
    </row>
    <row r="5976" customFormat="false" ht="15" hidden="false" customHeight="false" outlineLevel="0" collapsed="false">
      <c r="A5976" s="25" t="s">
        <v>6239</v>
      </c>
      <c r="B5976" s="25" t="s">
        <v>102</v>
      </c>
      <c r="C5976" s="25" t="s">
        <v>103</v>
      </c>
      <c r="D5976" s="25" t="s">
        <v>108</v>
      </c>
      <c r="E5976" s="25" t="s">
        <v>1789</v>
      </c>
      <c r="F5976" s="25" t="s">
        <v>211</v>
      </c>
      <c r="G5976" s="26" t="n">
        <v>497.11</v>
      </c>
      <c r="H5976" s="27" t="n">
        <v>1588</v>
      </c>
      <c r="I5976" s="25" t="s">
        <v>147</v>
      </c>
      <c r="K5976" s="25" t="n">
        <v>2009</v>
      </c>
      <c r="L5976" s="25" t="s">
        <v>148</v>
      </c>
      <c r="M5976" s="25" t="s">
        <v>149</v>
      </c>
      <c r="N5976" s="28" t="n">
        <v>55</v>
      </c>
      <c r="O5976" s="25" t="s">
        <v>54</v>
      </c>
      <c r="P5976" s="29" t="n">
        <v>43063</v>
      </c>
      <c r="Q5976" s="29" t="n">
        <v>43087</v>
      </c>
      <c r="R5976" s="28" t="n">
        <v>62</v>
      </c>
      <c r="S5976" s="28" t="n">
        <f aca="false">IF(O5976="Won",R5976,IF(O5976="Lost",0,N5976))</f>
        <v>62</v>
      </c>
      <c r="T5976" s="30" t="n">
        <f aca="false">IF(AND(P5976&lt;&gt;"",Q5976&lt;&gt;""),Q5976-P5976,"")</f>
        <v>24</v>
      </c>
      <c r="U5976" s="30" t="str">
        <f aca="false">IF(AND(O5976="Engaging",P5976&lt;&gt;""),'Leia-me'!$B$5-P5976,"")</f>
        <v/>
      </c>
      <c r="V5976" s="25" t="str">
        <f aca="false">IF(O5976&lt;&gt;"Engaging","",IF(U5976&lt;='Leia-me'!$B$6,"Saudável",IF(U5976&lt;='Leia-me'!$B$7,"Esfriando",IF(U5976&lt;='Leia-me'!$B$8,"Última chance","Zumbi"))))</f>
        <v/>
      </c>
      <c r="W5976" s="25" t="n">
        <f aca="false">IF(O5976="Won",1,IF(O5976="Lost",0,""))</f>
        <v>1</v>
      </c>
      <c r="Y5976" s="25" t="str">
        <f aca="false">IF(E5976="","Sim","")</f>
        <v/>
      </c>
    </row>
    <row r="5977" customFormat="false" ht="15" hidden="false" customHeight="false" outlineLevel="0" collapsed="false">
      <c r="A5977" s="25" t="s">
        <v>6240</v>
      </c>
      <c r="B5977" s="25" t="s">
        <v>102</v>
      </c>
      <c r="C5977" s="25" t="s">
        <v>103</v>
      </c>
      <c r="D5977" s="25" t="s">
        <v>108</v>
      </c>
      <c r="E5977" s="25" t="s">
        <v>156</v>
      </c>
      <c r="F5977" s="25" t="s">
        <v>155</v>
      </c>
      <c r="G5977" s="26" t="n">
        <v>1699.85</v>
      </c>
      <c r="H5977" s="27" t="n">
        <v>5108</v>
      </c>
      <c r="I5977" s="25" t="s">
        <v>147</v>
      </c>
      <c r="K5977" s="25" t="n">
        <v>1999</v>
      </c>
      <c r="L5977" s="25" t="s">
        <v>148</v>
      </c>
      <c r="M5977" s="25" t="s">
        <v>149</v>
      </c>
      <c r="N5977" s="28" t="n">
        <v>55</v>
      </c>
      <c r="O5977" s="25" t="s">
        <v>54</v>
      </c>
      <c r="P5977" s="29" t="n">
        <v>43068</v>
      </c>
      <c r="Q5977" s="29" t="n">
        <v>43087</v>
      </c>
      <c r="R5977" s="28" t="n">
        <v>58</v>
      </c>
      <c r="S5977" s="28" t="n">
        <f aca="false">IF(O5977="Won",R5977,IF(O5977="Lost",0,N5977))</f>
        <v>58</v>
      </c>
      <c r="T5977" s="30" t="n">
        <f aca="false">IF(AND(P5977&lt;&gt;"",Q5977&lt;&gt;""),Q5977-P5977,"")</f>
        <v>19</v>
      </c>
      <c r="U5977" s="30" t="str">
        <f aca="false">IF(AND(O5977="Engaging",P5977&lt;&gt;""),'Leia-me'!$B$5-P5977,"")</f>
        <v/>
      </c>
      <c r="V5977" s="25" t="str">
        <f aca="false">IF(O5977&lt;&gt;"Engaging","",IF(U5977&lt;='Leia-me'!$B$6,"Saudável",IF(U5977&lt;='Leia-me'!$B$7,"Esfriando",IF(U5977&lt;='Leia-me'!$B$8,"Última chance","Zumbi"))))</f>
        <v/>
      </c>
      <c r="W5977" s="25" t="n">
        <f aca="false">IF(O5977="Won",1,IF(O5977="Lost",0,""))</f>
        <v>1</v>
      </c>
      <c r="Y5977" s="25" t="str">
        <f aca="false">IF(E5977="","Sim","")</f>
        <v/>
      </c>
    </row>
    <row r="5978" customFormat="false" ht="15" hidden="false" customHeight="false" outlineLevel="0" collapsed="false">
      <c r="A5978" s="25" t="s">
        <v>6241</v>
      </c>
      <c r="B5978" s="25" t="s">
        <v>102</v>
      </c>
      <c r="C5978" s="25" t="s">
        <v>103</v>
      </c>
      <c r="D5978" s="25" t="s">
        <v>108</v>
      </c>
      <c r="E5978" s="25" t="s">
        <v>646</v>
      </c>
      <c r="F5978" s="25" t="s">
        <v>165</v>
      </c>
      <c r="G5978" s="26" t="n">
        <v>324.19</v>
      </c>
      <c r="H5978" s="27" t="n">
        <v>978</v>
      </c>
      <c r="I5978" s="25" t="s">
        <v>147</v>
      </c>
      <c r="K5978" s="25" t="n">
        <v>1992</v>
      </c>
      <c r="L5978" s="25" t="s">
        <v>170</v>
      </c>
      <c r="M5978" s="25" t="s">
        <v>171</v>
      </c>
      <c r="N5978" s="28" t="n">
        <v>1096</v>
      </c>
      <c r="O5978" s="25" t="s">
        <v>54</v>
      </c>
      <c r="P5978" s="29" t="n">
        <v>43070</v>
      </c>
      <c r="Q5978" s="29" t="n">
        <v>43084</v>
      </c>
      <c r="R5978" s="28" t="n">
        <v>953</v>
      </c>
      <c r="S5978" s="28" t="n">
        <f aca="false">IF(O5978="Won",R5978,IF(O5978="Lost",0,N5978))</f>
        <v>953</v>
      </c>
      <c r="T5978" s="30" t="n">
        <f aca="false">IF(AND(P5978&lt;&gt;"",Q5978&lt;&gt;""),Q5978-P5978,"")</f>
        <v>14</v>
      </c>
      <c r="U5978" s="30" t="str">
        <f aca="false">IF(AND(O5978="Engaging",P5978&lt;&gt;""),'Leia-me'!$B$5-P5978,"")</f>
        <v/>
      </c>
      <c r="V5978" s="25" t="str">
        <f aca="false">IF(O5978&lt;&gt;"Engaging","",IF(U5978&lt;='Leia-me'!$B$6,"Saudável",IF(U5978&lt;='Leia-me'!$B$7,"Esfriando",IF(U5978&lt;='Leia-me'!$B$8,"Última chance","Zumbi"))))</f>
        <v/>
      </c>
      <c r="W5978" s="25" t="n">
        <f aca="false">IF(O5978="Won",1,IF(O5978="Lost",0,""))</f>
        <v>1</v>
      </c>
      <c r="Y5978" s="25" t="str">
        <f aca="false">IF(E5978="","Sim","")</f>
        <v/>
      </c>
    </row>
    <row r="5979" customFormat="false" ht="15" hidden="false" customHeight="false" outlineLevel="0" collapsed="false">
      <c r="A5979" s="25" t="s">
        <v>6242</v>
      </c>
      <c r="B5979" s="25" t="s">
        <v>102</v>
      </c>
      <c r="C5979" s="25" t="s">
        <v>103</v>
      </c>
      <c r="D5979" s="25" t="s">
        <v>108</v>
      </c>
      <c r="G5979" s="31"/>
      <c r="H5979" s="32"/>
      <c r="L5979" s="25" t="s">
        <v>170</v>
      </c>
      <c r="M5979" s="25" t="s">
        <v>171</v>
      </c>
      <c r="N5979" s="28" t="n">
        <v>1096</v>
      </c>
      <c r="O5979" s="25" t="s">
        <v>56</v>
      </c>
      <c r="P5979" s="29" t="n">
        <v>43082</v>
      </c>
      <c r="Q5979" s="33"/>
      <c r="R5979" s="34"/>
      <c r="S5979" s="28" t="n">
        <f aca="false">IF(O5979="Won",R5979,IF(O5979="Lost",0,N5979))</f>
        <v>1096</v>
      </c>
      <c r="T5979" s="30" t="str">
        <f aca="false">IF(AND(P5979&lt;&gt;"",Q5979&lt;&gt;""),Q5979-P5979,"")</f>
        <v/>
      </c>
      <c r="U5979" s="30" t="n">
        <f aca="false">IF(AND(O5979="Engaging",P5979&lt;&gt;""),'Leia-me'!$B$5-P5979,"")</f>
        <v>18</v>
      </c>
      <c r="V5979" s="25" t="str">
        <f aca="false">IF(O5979&lt;&gt;"Engaging","",IF(U5979&lt;='Leia-me'!$B$6,"Saudável",IF(U5979&lt;='Leia-me'!$B$7,"Esfriando",IF(U5979&lt;='Leia-me'!$B$8,"Última chance","Zumbi"))))</f>
        <v>Saudável</v>
      </c>
      <c r="W5979" s="25" t="str">
        <f aca="false">IF(O5979="Won",1,IF(O5979="Lost",0,""))</f>
        <v/>
      </c>
      <c r="Y5979" s="25" t="str">
        <f aca="false">IF(E5979="","Sim","")</f>
        <v>Sim</v>
      </c>
    </row>
    <row r="5980" customFormat="false" ht="15" hidden="false" customHeight="false" outlineLevel="0" collapsed="false">
      <c r="A5980" s="25" t="s">
        <v>6243</v>
      </c>
      <c r="B5980" s="25" t="s">
        <v>102</v>
      </c>
      <c r="C5980" s="25" t="s">
        <v>103</v>
      </c>
      <c r="D5980" s="25" t="s">
        <v>108</v>
      </c>
      <c r="E5980" s="25" t="s">
        <v>1646</v>
      </c>
      <c r="F5980" s="25" t="s">
        <v>185</v>
      </c>
      <c r="G5980" s="26" t="n">
        <v>587.72</v>
      </c>
      <c r="H5980" s="27" t="n">
        <v>1501</v>
      </c>
      <c r="I5980" s="25" t="s">
        <v>147</v>
      </c>
      <c r="K5980" s="25" t="n">
        <v>2010</v>
      </c>
      <c r="L5980" s="25" t="s">
        <v>1834</v>
      </c>
      <c r="M5980" s="25" t="s">
        <v>171</v>
      </c>
      <c r="N5980" s="28" t="n">
        <v>4821</v>
      </c>
      <c r="O5980" s="25" t="s">
        <v>54</v>
      </c>
      <c r="P5980" s="29" t="n">
        <v>43087</v>
      </c>
      <c r="Q5980" s="29" t="n">
        <v>43095</v>
      </c>
      <c r="R5980" s="28" t="n">
        <v>4953</v>
      </c>
      <c r="S5980" s="28" t="n">
        <f aca="false">IF(O5980="Won",R5980,IF(O5980="Lost",0,N5980))</f>
        <v>4953</v>
      </c>
      <c r="T5980" s="30" t="n">
        <f aca="false">IF(AND(P5980&lt;&gt;"",Q5980&lt;&gt;""),Q5980-P5980,"")</f>
        <v>8</v>
      </c>
      <c r="U5980" s="30" t="str">
        <f aca="false">IF(AND(O5980="Engaging",P5980&lt;&gt;""),'Leia-me'!$B$5-P5980,"")</f>
        <v/>
      </c>
      <c r="V5980" s="25" t="str">
        <f aca="false">IF(O5980&lt;&gt;"Engaging","",IF(U5980&lt;='Leia-me'!$B$6,"Saudável",IF(U5980&lt;='Leia-me'!$B$7,"Esfriando",IF(U5980&lt;='Leia-me'!$B$8,"Última chance","Zumbi"))))</f>
        <v/>
      </c>
      <c r="W5980" s="25" t="n">
        <f aca="false">IF(O5980="Won",1,IF(O5980="Lost",0,""))</f>
        <v>1</v>
      </c>
      <c r="X5980" s="25" t="s">
        <v>1835</v>
      </c>
      <c r="Y5980" s="25" t="str">
        <f aca="false">IF(E5980="","Sim","")</f>
        <v/>
      </c>
    </row>
    <row r="5981" customFormat="false" ht="15" hidden="false" customHeight="false" outlineLevel="0" collapsed="false">
      <c r="A5981" s="25" t="s">
        <v>6244</v>
      </c>
      <c r="B5981" s="25" t="s">
        <v>102</v>
      </c>
      <c r="C5981" s="25" t="s">
        <v>103</v>
      </c>
      <c r="D5981" s="25" t="s">
        <v>108</v>
      </c>
      <c r="G5981" s="31"/>
      <c r="H5981" s="32"/>
      <c r="L5981" s="25" t="s">
        <v>148</v>
      </c>
      <c r="M5981" s="25" t="s">
        <v>149</v>
      </c>
      <c r="N5981" s="28" t="n">
        <v>55</v>
      </c>
      <c r="O5981" s="25" t="s">
        <v>56</v>
      </c>
      <c r="P5981" s="29" t="n">
        <v>43091</v>
      </c>
      <c r="Q5981" s="33"/>
      <c r="R5981" s="34"/>
      <c r="S5981" s="28" t="n">
        <f aca="false">IF(O5981="Won",R5981,IF(O5981="Lost",0,N5981))</f>
        <v>55</v>
      </c>
      <c r="T5981" s="30" t="str">
        <f aca="false">IF(AND(P5981&lt;&gt;"",Q5981&lt;&gt;""),Q5981-P5981,"")</f>
        <v/>
      </c>
      <c r="U5981" s="30" t="n">
        <f aca="false">IF(AND(O5981="Engaging",P5981&lt;&gt;""),'Leia-me'!$B$5-P5981,"")</f>
        <v>9</v>
      </c>
      <c r="V5981" s="25" t="str">
        <f aca="false">IF(O5981&lt;&gt;"Engaging","",IF(U5981&lt;='Leia-me'!$B$6,"Saudável",IF(U5981&lt;='Leia-me'!$B$7,"Esfriando",IF(U5981&lt;='Leia-me'!$B$8,"Última chance","Zumbi"))))</f>
        <v>Saudável</v>
      </c>
      <c r="W5981" s="25" t="str">
        <f aca="false">IF(O5981="Won",1,IF(O5981="Lost",0,""))</f>
        <v/>
      </c>
      <c r="Y5981" s="25" t="str">
        <f aca="false">IF(E5981="","Sim","")</f>
        <v>Sim</v>
      </c>
    </row>
    <row r="5982" customFormat="false" ht="15" hidden="false" customHeight="false" outlineLevel="0" collapsed="false">
      <c r="A5982" s="25" t="s">
        <v>6245</v>
      </c>
      <c r="B5982" s="25" t="s">
        <v>102</v>
      </c>
      <c r="C5982" s="25" t="s">
        <v>103</v>
      </c>
      <c r="D5982" s="25" t="s">
        <v>106</v>
      </c>
      <c r="E5982" s="25" t="s">
        <v>1187</v>
      </c>
      <c r="F5982" s="25" t="s">
        <v>159</v>
      </c>
      <c r="G5982" s="26" t="n">
        <v>2059.9</v>
      </c>
      <c r="H5982" s="27" t="n">
        <v>3644</v>
      </c>
      <c r="I5982" s="25" t="s">
        <v>147</v>
      </c>
      <c r="K5982" s="25" t="n">
        <v>1988</v>
      </c>
      <c r="L5982" s="25" t="s">
        <v>160</v>
      </c>
      <c r="M5982" s="25" t="s">
        <v>149</v>
      </c>
      <c r="N5982" s="28" t="n">
        <v>3393</v>
      </c>
      <c r="O5982" s="25" t="s">
        <v>54</v>
      </c>
      <c r="P5982" s="29" t="n">
        <v>42679</v>
      </c>
      <c r="Q5982" s="29" t="n">
        <v>42805</v>
      </c>
      <c r="R5982" s="28" t="n">
        <v>3393</v>
      </c>
      <c r="S5982" s="28" t="n">
        <f aca="false">IF(O5982="Won",R5982,IF(O5982="Lost",0,N5982))</f>
        <v>3393</v>
      </c>
      <c r="T5982" s="30" t="n">
        <f aca="false">IF(AND(P5982&lt;&gt;"",Q5982&lt;&gt;""),Q5982-P5982,"")</f>
        <v>126</v>
      </c>
      <c r="U5982" s="30" t="str">
        <f aca="false">IF(AND(O5982="Engaging",P5982&lt;&gt;""),'Leia-me'!$B$5-P5982,"")</f>
        <v/>
      </c>
      <c r="V5982" s="25" t="str">
        <f aca="false">IF(O5982&lt;&gt;"Engaging","",IF(U5982&lt;='Leia-me'!$B$6,"Saudável",IF(U5982&lt;='Leia-me'!$B$7,"Esfriando",IF(U5982&lt;='Leia-me'!$B$8,"Última chance","Zumbi"))))</f>
        <v/>
      </c>
      <c r="W5982" s="25" t="n">
        <f aca="false">IF(O5982="Won",1,IF(O5982="Lost",0,""))</f>
        <v>1</v>
      </c>
      <c r="Y5982" s="25" t="str">
        <f aca="false">IF(E5982="","Sim","")</f>
        <v/>
      </c>
    </row>
    <row r="5983" customFormat="false" ht="15" hidden="false" customHeight="false" outlineLevel="0" collapsed="false">
      <c r="A5983" s="25" t="s">
        <v>6246</v>
      </c>
      <c r="B5983" s="25" t="s">
        <v>102</v>
      </c>
      <c r="C5983" s="25" t="s">
        <v>103</v>
      </c>
      <c r="D5983" s="25" t="s">
        <v>106</v>
      </c>
      <c r="G5983" s="31"/>
      <c r="H5983" s="32"/>
      <c r="L5983" s="25" t="s">
        <v>160</v>
      </c>
      <c r="M5983" s="25" t="s">
        <v>149</v>
      </c>
      <c r="N5983" s="28" t="n">
        <v>3393</v>
      </c>
      <c r="O5983" s="25" t="s">
        <v>56</v>
      </c>
      <c r="P5983" s="29" t="n">
        <v>42694</v>
      </c>
      <c r="Q5983" s="33"/>
      <c r="R5983" s="34"/>
      <c r="S5983" s="28" t="n">
        <f aca="false">IF(O5983="Won",R5983,IF(O5983="Lost",0,N5983))</f>
        <v>3393</v>
      </c>
      <c r="T5983" s="30" t="str">
        <f aca="false">IF(AND(P5983&lt;&gt;"",Q5983&lt;&gt;""),Q5983-P5983,"")</f>
        <v/>
      </c>
      <c r="U5983" s="30" t="n">
        <f aca="false">IF(AND(O5983="Engaging",P5983&lt;&gt;""),'Leia-me'!$B$5-P5983,"")</f>
        <v>406</v>
      </c>
      <c r="V5983" s="25" t="str">
        <f aca="false">IF(O5983&lt;&gt;"Engaging","",IF(U5983&lt;='Leia-me'!$B$6,"Saudável",IF(U5983&lt;='Leia-me'!$B$7,"Esfriando",IF(U5983&lt;='Leia-me'!$B$8,"Última chance","Zumbi"))))</f>
        <v>Zumbi</v>
      </c>
      <c r="W5983" s="25" t="str">
        <f aca="false">IF(O5983="Won",1,IF(O5983="Lost",0,""))</f>
        <v/>
      </c>
      <c r="Y5983" s="25" t="str">
        <f aca="false">IF(E5983="","Sim","")</f>
        <v>Sim</v>
      </c>
    </row>
    <row r="5984" customFormat="false" ht="15" hidden="false" customHeight="false" outlineLevel="0" collapsed="false">
      <c r="A5984" s="25" t="s">
        <v>6247</v>
      </c>
      <c r="B5984" s="25" t="s">
        <v>102</v>
      </c>
      <c r="C5984" s="25" t="s">
        <v>103</v>
      </c>
      <c r="D5984" s="25" t="s">
        <v>106</v>
      </c>
      <c r="E5984" s="25" t="s">
        <v>636</v>
      </c>
      <c r="F5984" s="25" t="s">
        <v>267</v>
      </c>
      <c r="G5984" s="26" t="n">
        <v>405.59</v>
      </c>
      <c r="H5984" s="27" t="n">
        <v>1179</v>
      </c>
      <c r="I5984" s="25" t="s">
        <v>637</v>
      </c>
      <c r="J5984" s="25" t="s">
        <v>266</v>
      </c>
      <c r="K5984" s="25" t="n">
        <v>1987</v>
      </c>
      <c r="L5984" s="25" t="s">
        <v>160</v>
      </c>
      <c r="M5984" s="25" t="s">
        <v>149</v>
      </c>
      <c r="N5984" s="28" t="n">
        <v>3393</v>
      </c>
      <c r="O5984" s="25" t="s">
        <v>55</v>
      </c>
      <c r="P5984" s="29" t="n">
        <v>42695</v>
      </c>
      <c r="Q5984" s="29" t="n">
        <v>42795</v>
      </c>
      <c r="R5984" s="28" t="n">
        <v>0</v>
      </c>
      <c r="S5984" s="28" t="n">
        <f aca="false">IF(O5984="Won",R5984,IF(O5984="Lost",0,N5984))</f>
        <v>0</v>
      </c>
      <c r="T5984" s="30" t="n">
        <f aca="false">IF(AND(P5984&lt;&gt;"",Q5984&lt;&gt;""),Q5984-P5984,"")</f>
        <v>100</v>
      </c>
      <c r="U5984" s="30" t="str">
        <f aca="false">IF(AND(O5984="Engaging",P5984&lt;&gt;""),'Leia-me'!$B$5-P5984,"")</f>
        <v/>
      </c>
      <c r="V5984" s="25" t="str">
        <f aca="false">IF(O5984&lt;&gt;"Engaging","",IF(U5984&lt;='Leia-me'!$B$6,"Saudável",IF(U5984&lt;='Leia-me'!$B$7,"Esfriando",IF(U5984&lt;='Leia-me'!$B$8,"Última chance","Zumbi"))))</f>
        <v/>
      </c>
      <c r="W5984" s="25" t="n">
        <f aca="false">IF(O5984="Won",1,IF(O5984="Lost",0,""))</f>
        <v>0</v>
      </c>
      <c r="Y5984" s="25" t="str">
        <f aca="false">IF(E5984="","Sim","")</f>
        <v/>
      </c>
    </row>
    <row r="5985" customFormat="false" ht="15" hidden="false" customHeight="false" outlineLevel="0" collapsed="false">
      <c r="A5985" s="25" t="s">
        <v>6248</v>
      </c>
      <c r="B5985" s="25" t="s">
        <v>102</v>
      </c>
      <c r="C5985" s="25" t="s">
        <v>103</v>
      </c>
      <c r="D5985" s="25" t="s">
        <v>106</v>
      </c>
      <c r="E5985" s="25" t="s">
        <v>199</v>
      </c>
      <c r="F5985" s="25" t="s">
        <v>177</v>
      </c>
      <c r="G5985" s="26" t="n">
        <v>52.5</v>
      </c>
      <c r="H5985" s="27" t="n">
        <v>165</v>
      </c>
      <c r="I5985" s="25" t="s">
        <v>147</v>
      </c>
      <c r="K5985" s="25" t="n">
        <v>2008</v>
      </c>
      <c r="L5985" s="25" t="s">
        <v>170</v>
      </c>
      <c r="M5985" s="25" t="s">
        <v>171</v>
      </c>
      <c r="N5985" s="28" t="n">
        <v>1096</v>
      </c>
      <c r="O5985" s="25" t="s">
        <v>54</v>
      </c>
      <c r="P5985" s="29" t="n">
        <v>42706</v>
      </c>
      <c r="Q5985" s="29" t="n">
        <v>42797</v>
      </c>
      <c r="R5985" s="28" t="n">
        <v>1040</v>
      </c>
      <c r="S5985" s="28" t="n">
        <f aca="false">IF(O5985="Won",R5985,IF(O5985="Lost",0,N5985))</f>
        <v>1040</v>
      </c>
      <c r="T5985" s="30" t="n">
        <f aca="false">IF(AND(P5985&lt;&gt;"",Q5985&lt;&gt;""),Q5985-P5985,"")</f>
        <v>91</v>
      </c>
      <c r="U5985" s="30" t="str">
        <f aca="false">IF(AND(O5985="Engaging",P5985&lt;&gt;""),'Leia-me'!$B$5-P5985,"")</f>
        <v/>
      </c>
      <c r="V5985" s="25" t="str">
        <f aca="false">IF(O5985&lt;&gt;"Engaging","",IF(U5985&lt;='Leia-me'!$B$6,"Saudável",IF(U5985&lt;='Leia-me'!$B$7,"Esfriando",IF(U5985&lt;='Leia-me'!$B$8,"Última chance","Zumbi"))))</f>
        <v/>
      </c>
      <c r="W5985" s="25" t="n">
        <f aca="false">IF(O5985="Won",1,IF(O5985="Lost",0,""))</f>
        <v>1</v>
      </c>
      <c r="Y5985" s="25" t="str">
        <f aca="false">IF(E5985="","Sim","")</f>
        <v/>
      </c>
    </row>
    <row r="5986" customFormat="false" ht="15" hidden="false" customHeight="false" outlineLevel="0" collapsed="false">
      <c r="A5986" s="25" t="s">
        <v>6249</v>
      </c>
      <c r="B5986" s="25" t="s">
        <v>102</v>
      </c>
      <c r="C5986" s="25" t="s">
        <v>103</v>
      </c>
      <c r="D5986" s="25" t="s">
        <v>106</v>
      </c>
      <c r="E5986" s="25" t="s">
        <v>156</v>
      </c>
      <c r="F5986" s="25" t="s">
        <v>155</v>
      </c>
      <c r="G5986" s="26" t="n">
        <v>1699.85</v>
      </c>
      <c r="H5986" s="27" t="n">
        <v>5108</v>
      </c>
      <c r="I5986" s="25" t="s">
        <v>147</v>
      </c>
      <c r="K5986" s="25" t="n">
        <v>1999</v>
      </c>
      <c r="L5986" s="25" t="s">
        <v>170</v>
      </c>
      <c r="M5986" s="25" t="s">
        <v>171</v>
      </c>
      <c r="N5986" s="28" t="n">
        <v>1096</v>
      </c>
      <c r="O5986" s="25" t="s">
        <v>54</v>
      </c>
      <c r="P5986" s="29" t="n">
        <v>42706</v>
      </c>
      <c r="Q5986" s="29" t="n">
        <v>42798</v>
      </c>
      <c r="R5986" s="28" t="n">
        <v>1108</v>
      </c>
      <c r="S5986" s="28" t="n">
        <f aca="false">IF(O5986="Won",R5986,IF(O5986="Lost",0,N5986))</f>
        <v>1108</v>
      </c>
      <c r="T5986" s="30" t="n">
        <f aca="false">IF(AND(P5986&lt;&gt;"",Q5986&lt;&gt;""),Q5986-P5986,"")</f>
        <v>92</v>
      </c>
      <c r="U5986" s="30" t="str">
        <f aca="false">IF(AND(O5986="Engaging",P5986&lt;&gt;""),'Leia-me'!$B$5-P5986,"")</f>
        <v/>
      </c>
      <c r="V5986" s="25" t="str">
        <f aca="false">IF(O5986&lt;&gt;"Engaging","",IF(U5986&lt;='Leia-me'!$B$6,"Saudável",IF(U5986&lt;='Leia-me'!$B$7,"Esfriando",IF(U5986&lt;='Leia-me'!$B$8,"Última chance","Zumbi"))))</f>
        <v/>
      </c>
      <c r="W5986" s="25" t="n">
        <f aca="false">IF(O5986="Won",1,IF(O5986="Lost",0,""))</f>
        <v>1</v>
      </c>
      <c r="Y5986" s="25" t="str">
        <f aca="false">IF(E5986="","Sim","")</f>
        <v/>
      </c>
    </row>
    <row r="5987" customFormat="false" ht="15" hidden="false" customHeight="false" outlineLevel="0" collapsed="false">
      <c r="A5987" s="25" t="s">
        <v>6250</v>
      </c>
      <c r="B5987" s="25" t="s">
        <v>102</v>
      </c>
      <c r="C5987" s="25" t="s">
        <v>103</v>
      </c>
      <c r="D5987" s="25" t="s">
        <v>106</v>
      </c>
      <c r="E5987" s="25" t="s">
        <v>636</v>
      </c>
      <c r="F5987" s="25" t="s">
        <v>267</v>
      </c>
      <c r="G5987" s="26" t="n">
        <v>405.59</v>
      </c>
      <c r="H5987" s="27" t="n">
        <v>1179</v>
      </c>
      <c r="I5987" s="25" t="s">
        <v>637</v>
      </c>
      <c r="J5987" s="25" t="s">
        <v>266</v>
      </c>
      <c r="K5987" s="25" t="n">
        <v>1987</v>
      </c>
      <c r="L5987" s="25" t="s">
        <v>148</v>
      </c>
      <c r="M5987" s="25" t="s">
        <v>149</v>
      </c>
      <c r="N5987" s="28" t="n">
        <v>55</v>
      </c>
      <c r="O5987" s="25" t="s">
        <v>54</v>
      </c>
      <c r="P5987" s="29" t="n">
        <v>42706</v>
      </c>
      <c r="Q5987" s="29" t="n">
        <v>42798</v>
      </c>
      <c r="R5987" s="28" t="n">
        <v>59</v>
      </c>
      <c r="S5987" s="28" t="n">
        <f aca="false">IF(O5987="Won",R5987,IF(O5987="Lost",0,N5987))</f>
        <v>59</v>
      </c>
      <c r="T5987" s="30" t="n">
        <f aca="false">IF(AND(P5987&lt;&gt;"",Q5987&lt;&gt;""),Q5987-P5987,"")</f>
        <v>92</v>
      </c>
      <c r="U5987" s="30" t="str">
        <f aca="false">IF(AND(O5987="Engaging",P5987&lt;&gt;""),'Leia-me'!$B$5-P5987,"")</f>
        <v/>
      </c>
      <c r="V5987" s="25" t="str">
        <f aca="false">IF(O5987&lt;&gt;"Engaging","",IF(U5987&lt;='Leia-me'!$B$6,"Saudável",IF(U5987&lt;='Leia-me'!$B$7,"Esfriando",IF(U5987&lt;='Leia-me'!$B$8,"Última chance","Zumbi"))))</f>
        <v/>
      </c>
      <c r="W5987" s="25" t="n">
        <f aca="false">IF(O5987="Won",1,IF(O5987="Lost",0,""))</f>
        <v>1</v>
      </c>
      <c r="Y5987" s="25" t="str">
        <f aca="false">IF(E5987="","Sim","")</f>
        <v/>
      </c>
    </row>
    <row r="5988" customFormat="false" ht="15" hidden="false" customHeight="false" outlineLevel="0" collapsed="false">
      <c r="A5988" s="25" t="s">
        <v>6251</v>
      </c>
      <c r="B5988" s="25" t="s">
        <v>102</v>
      </c>
      <c r="C5988" s="25" t="s">
        <v>103</v>
      </c>
      <c r="D5988" s="25" t="s">
        <v>106</v>
      </c>
      <c r="E5988" s="25" t="s">
        <v>633</v>
      </c>
      <c r="F5988" s="25" t="s">
        <v>211</v>
      </c>
      <c r="G5988" s="26" t="n">
        <v>1388.67</v>
      </c>
      <c r="H5988" s="27" t="n">
        <v>3583</v>
      </c>
      <c r="I5988" s="25" t="s">
        <v>147</v>
      </c>
      <c r="K5988" s="25" t="n">
        <v>1989</v>
      </c>
      <c r="L5988" s="25" t="s">
        <v>160</v>
      </c>
      <c r="M5988" s="25" t="s">
        <v>149</v>
      </c>
      <c r="N5988" s="28" t="n">
        <v>3393</v>
      </c>
      <c r="O5988" s="25" t="s">
        <v>54</v>
      </c>
      <c r="P5988" s="29" t="n">
        <v>42711</v>
      </c>
      <c r="Q5988" s="29" t="n">
        <v>42797</v>
      </c>
      <c r="R5988" s="28" t="n">
        <v>3426</v>
      </c>
      <c r="S5988" s="28" t="n">
        <f aca="false">IF(O5988="Won",R5988,IF(O5988="Lost",0,N5988))</f>
        <v>3426</v>
      </c>
      <c r="T5988" s="30" t="n">
        <f aca="false">IF(AND(P5988&lt;&gt;"",Q5988&lt;&gt;""),Q5988-P5988,"")</f>
        <v>86</v>
      </c>
      <c r="U5988" s="30" t="str">
        <f aca="false">IF(AND(O5988="Engaging",P5988&lt;&gt;""),'Leia-me'!$B$5-P5988,"")</f>
        <v/>
      </c>
      <c r="V5988" s="25" t="str">
        <f aca="false">IF(O5988&lt;&gt;"Engaging","",IF(U5988&lt;='Leia-me'!$B$6,"Saudável",IF(U5988&lt;='Leia-me'!$B$7,"Esfriando",IF(U5988&lt;='Leia-me'!$B$8,"Última chance","Zumbi"))))</f>
        <v/>
      </c>
      <c r="W5988" s="25" t="n">
        <f aca="false">IF(O5988="Won",1,IF(O5988="Lost",0,""))</f>
        <v>1</v>
      </c>
      <c r="Y5988" s="25" t="str">
        <f aca="false">IF(E5988="","Sim","")</f>
        <v/>
      </c>
    </row>
    <row r="5989" customFormat="false" ht="15" hidden="false" customHeight="false" outlineLevel="0" collapsed="false">
      <c r="A5989" s="25" t="s">
        <v>6252</v>
      </c>
      <c r="B5989" s="25" t="s">
        <v>102</v>
      </c>
      <c r="C5989" s="25" t="s">
        <v>103</v>
      </c>
      <c r="D5989" s="25" t="s">
        <v>106</v>
      </c>
      <c r="G5989" s="31"/>
      <c r="H5989" s="32"/>
      <c r="L5989" s="25" t="s">
        <v>160</v>
      </c>
      <c r="M5989" s="25" t="s">
        <v>149</v>
      </c>
      <c r="N5989" s="28" t="n">
        <v>3393</v>
      </c>
      <c r="O5989" s="25" t="s">
        <v>56</v>
      </c>
      <c r="P5989" s="29" t="n">
        <v>42718</v>
      </c>
      <c r="Q5989" s="33"/>
      <c r="R5989" s="34"/>
      <c r="S5989" s="28" t="n">
        <f aca="false">IF(O5989="Won",R5989,IF(O5989="Lost",0,N5989))</f>
        <v>3393</v>
      </c>
      <c r="T5989" s="30" t="str">
        <f aca="false">IF(AND(P5989&lt;&gt;"",Q5989&lt;&gt;""),Q5989-P5989,"")</f>
        <v/>
      </c>
      <c r="U5989" s="30" t="n">
        <f aca="false">IF(AND(O5989="Engaging",P5989&lt;&gt;""),'Leia-me'!$B$5-P5989,"")</f>
        <v>382</v>
      </c>
      <c r="V5989" s="25" t="str">
        <f aca="false">IF(O5989&lt;&gt;"Engaging","",IF(U5989&lt;='Leia-me'!$B$6,"Saudável",IF(U5989&lt;='Leia-me'!$B$7,"Esfriando",IF(U5989&lt;='Leia-me'!$B$8,"Última chance","Zumbi"))))</f>
        <v>Zumbi</v>
      </c>
      <c r="W5989" s="25" t="str">
        <f aca="false">IF(O5989="Won",1,IF(O5989="Lost",0,""))</f>
        <v/>
      </c>
      <c r="Y5989" s="25" t="str">
        <f aca="false">IF(E5989="","Sim","")</f>
        <v>Sim</v>
      </c>
    </row>
    <row r="5990" customFormat="false" ht="15" hidden="false" customHeight="false" outlineLevel="0" collapsed="false">
      <c r="A5990" s="25" t="s">
        <v>6253</v>
      </c>
      <c r="B5990" s="25" t="s">
        <v>102</v>
      </c>
      <c r="C5990" s="25" t="s">
        <v>103</v>
      </c>
      <c r="D5990" s="25" t="s">
        <v>106</v>
      </c>
      <c r="E5990" s="25" t="s">
        <v>665</v>
      </c>
      <c r="F5990" s="25" t="s">
        <v>211</v>
      </c>
      <c r="G5990" s="26" t="n">
        <v>4968.91</v>
      </c>
      <c r="H5990" s="27" t="n">
        <v>7523</v>
      </c>
      <c r="I5990" s="25" t="s">
        <v>147</v>
      </c>
      <c r="K5990" s="25" t="n">
        <v>1990</v>
      </c>
      <c r="L5990" s="25" t="s">
        <v>170</v>
      </c>
      <c r="M5990" s="25" t="s">
        <v>171</v>
      </c>
      <c r="N5990" s="28" t="n">
        <v>1096</v>
      </c>
      <c r="O5990" s="25" t="s">
        <v>54</v>
      </c>
      <c r="P5990" s="29" t="n">
        <v>42721</v>
      </c>
      <c r="Q5990" s="29" t="n">
        <v>42814</v>
      </c>
      <c r="R5990" s="28" t="n">
        <v>1315</v>
      </c>
      <c r="S5990" s="28" t="n">
        <f aca="false">IF(O5990="Won",R5990,IF(O5990="Lost",0,N5990))</f>
        <v>1315</v>
      </c>
      <c r="T5990" s="30" t="n">
        <f aca="false">IF(AND(P5990&lt;&gt;"",Q5990&lt;&gt;""),Q5990-P5990,"")</f>
        <v>93</v>
      </c>
      <c r="U5990" s="30" t="str">
        <f aca="false">IF(AND(O5990="Engaging",P5990&lt;&gt;""),'Leia-me'!$B$5-P5990,"")</f>
        <v/>
      </c>
      <c r="V5990" s="25" t="str">
        <f aca="false">IF(O5990&lt;&gt;"Engaging","",IF(U5990&lt;='Leia-me'!$B$6,"Saudável",IF(U5990&lt;='Leia-me'!$B$7,"Esfriando",IF(U5990&lt;='Leia-me'!$B$8,"Última chance","Zumbi"))))</f>
        <v/>
      </c>
      <c r="W5990" s="25" t="n">
        <f aca="false">IF(O5990="Won",1,IF(O5990="Lost",0,""))</f>
        <v>1</v>
      </c>
      <c r="Y5990" s="25" t="str">
        <f aca="false">IF(E5990="","Sim","")</f>
        <v/>
      </c>
    </row>
    <row r="5991" customFormat="false" ht="15" hidden="false" customHeight="false" outlineLevel="0" collapsed="false">
      <c r="A5991" s="25" t="s">
        <v>6254</v>
      </c>
      <c r="B5991" s="25" t="s">
        <v>102</v>
      </c>
      <c r="C5991" s="25" t="s">
        <v>103</v>
      </c>
      <c r="D5991" s="25" t="s">
        <v>106</v>
      </c>
      <c r="E5991" s="25" t="s">
        <v>646</v>
      </c>
      <c r="F5991" s="25" t="s">
        <v>165</v>
      </c>
      <c r="G5991" s="26" t="n">
        <v>324.19</v>
      </c>
      <c r="H5991" s="27" t="n">
        <v>978</v>
      </c>
      <c r="I5991" s="25" t="s">
        <v>147</v>
      </c>
      <c r="K5991" s="25" t="n">
        <v>1992</v>
      </c>
      <c r="L5991" s="25" t="s">
        <v>148</v>
      </c>
      <c r="M5991" s="25" t="s">
        <v>149</v>
      </c>
      <c r="N5991" s="28" t="n">
        <v>55</v>
      </c>
      <c r="O5991" s="25" t="s">
        <v>54</v>
      </c>
      <c r="P5991" s="29" t="n">
        <v>42725</v>
      </c>
      <c r="Q5991" s="29" t="n">
        <v>42817</v>
      </c>
      <c r="R5991" s="28" t="n">
        <v>53</v>
      </c>
      <c r="S5991" s="28" t="n">
        <f aca="false">IF(O5991="Won",R5991,IF(O5991="Lost",0,N5991))</f>
        <v>53</v>
      </c>
      <c r="T5991" s="30" t="n">
        <f aca="false">IF(AND(P5991&lt;&gt;"",Q5991&lt;&gt;""),Q5991-P5991,"")</f>
        <v>92</v>
      </c>
      <c r="U5991" s="30" t="str">
        <f aca="false">IF(AND(O5991="Engaging",P5991&lt;&gt;""),'Leia-me'!$B$5-P5991,"")</f>
        <v/>
      </c>
      <c r="V5991" s="25" t="str">
        <f aca="false">IF(O5991&lt;&gt;"Engaging","",IF(U5991&lt;='Leia-me'!$B$6,"Saudável",IF(U5991&lt;='Leia-me'!$B$7,"Esfriando",IF(U5991&lt;='Leia-me'!$B$8,"Última chance","Zumbi"))))</f>
        <v/>
      </c>
      <c r="W5991" s="25" t="n">
        <f aca="false">IF(O5991="Won",1,IF(O5991="Lost",0,""))</f>
        <v>1</v>
      </c>
      <c r="Y5991" s="25" t="str">
        <f aca="false">IF(E5991="","Sim","")</f>
        <v/>
      </c>
    </row>
    <row r="5992" customFormat="false" ht="15" hidden="false" customHeight="false" outlineLevel="0" collapsed="false">
      <c r="A5992" s="25" t="s">
        <v>6255</v>
      </c>
      <c r="B5992" s="25" t="s">
        <v>102</v>
      </c>
      <c r="C5992" s="25" t="s">
        <v>103</v>
      </c>
      <c r="D5992" s="25" t="s">
        <v>106</v>
      </c>
      <c r="E5992" s="25" t="s">
        <v>609</v>
      </c>
      <c r="F5992" s="25" t="s">
        <v>267</v>
      </c>
      <c r="G5992" s="26" t="n">
        <v>692.19</v>
      </c>
      <c r="H5992" s="27" t="n">
        <v>1922</v>
      </c>
      <c r="I5992" s="25" t="s">
        <v>147</v>
      </c>
      <c r="K5992" s="25" t="n">
        <v>2003</v>
      </c>
      <c r="L5992" s="25" t="s">
        <v>170</v>
      </c>
      <c r="M5992" s="25" t="s">
        <v>171</v>
      </c>
      <c r="N5992" s="28" t="n">
        <v>1096</v>
      </c>
      <c r="O5992" s="25" t="s">
        <v>54</v>
      </c>
      <c r="P5992" s="29" t="n">
        <v>42729</v>
      </c>
      <c r="Q5992" s="29" t="n">
        <v>42811</v>
      </c>
      <c r="R5992" s="28" t="n">
        <v>926</v>
      </c>
      <c r="S5992" s="28" t="n">
        <f aca="false">IF(O5992="Won",R5992,IF(O5992="Lost",0,N5992))</f>
        <v>926</v>
      </c>
      <c r="T5992" s="30" t="n">
        <f aca="false">IF(AND(P5992&lt;&gt;"",Q5992&lt;&gt;""),Q5992-P5992,"")</f>
        <v>82</v>
      </c>
      <c r="U5992" s="30" t="str">
        <f aca="false">IF(AND(O5992="Engaging",P5992&lt;&gt;""),'Leia-me'!$B$5-P5992,"")</f>
        <v/>
      </c>
      <c r="V5992" s="25" t="str">
        <f aca="false">IF(O5992&lt;&gt;"Engaging","",IF(U5992&lt;='Leia-me'!$B$6,"Saudável",IF(U5992&lt;='Leia-me'!$B$7,"Esfriando",IF(U5992&lt;='Leia-me'!$B$8,"Última chance","Zumbi"))))</f>
        <v/>
      </c>
      <c r="W5992" s="25" t="n">
        <f aca="false">IF(O5992="Won",1,IF(O5992="Lost",0,""))</f>
        <v>1</v>
      </c>
      <c r="Y5992" s="25" t="str">
        <f aca="false">IF(E5992="","Sim","")</f>
        <v/>
      </c>
    </row>
    <row r="5993" customFormat="false" ht="15" hidden="false" customHeight="false" outlineLevel="0" collapsed="false">
      <c r="A5993" s="25" t="s">
        <v>6256</v>
      </c>
      <c r="B5993" s="25" t="s">
        <v>102</v>
      </c>
      <c r="C5993" s="25" t="s">
        <v>103</v>
      </c>
      <c r="D5993" s="25" t="s">
        <v>106</v>
      </c>
      <c r="G5993" s="31"/>
      <c r="H5993" s="32"/>
      <c r="L5993" s="25" t="s">
        <v>148</v>
      </c>
      <c r="M5993" s="25" t="s">
        <v>149</v>
      </c>
      <c r="N5993" s="28" t="n">
        <v>55</v>
      </c>
      <c r="O5993" s="25" t="s">
        <v>56</v>
      </c>
      <c r="P5993" s="29" t="n">
        <v>42738</v>
      </c>
      <c r="Q5993" s="33"/>
      <c r="R5993" s="34"/>
      <c r="S5993" s="28" t="n">
        <f aca="false">IF(O5993="Won",R5993,IF(O5993="Lost",0,N5993))</f>
        <v>55</v>
      </c>
      <c r="T5993" s="30" t="str">
        <f aca="false">IF(AND(P5993&lt;&gt;"",Q5993&lt;&gt;""),Q5993-P5993,"")</f>
        <v/>
      </c>
      <c r="U5993" s="30" t="n">
        <f aca="false">IF(AND(O5993="Engaging",P5993&lt;&gt;""),'Leia-me'!$B$5-P5993,"")</f>
        <v>362</v>
      </c>
      <c r="V5993" s="25" t="str">
        <f aca="false">IF(O5993&lt;&gt;"Engaging","",IF(U5993&lt;='Leia-me'!$B$6,"Saudável",IF(U5993&lt;='Leia-me'!$B$7,"Esfriando",IF(U5993&lt;='Leia-me'!$B$8,"Última chance","Zumbi"))))</f>
        <v>Zumbi</v>
      </c>
      <c r="W5993" s="25" t="str">
        <f aca="false">IF(O5993="Won",1,IF(O5993="Lost",0,""))</f>
        <v/>
      </c>
      <c r="Y5993" s="25" t="str">
        <f aca="false">IF(E5993="","Sim","")</f>
        <v>Sim</v>
      </c>
    </row>
    <row r="5994" customFormat="false" ht="15" hidden="false" customHeight="false" outlineLevel="0" collapsed="false">
      <c r="A5994" s="25" t="s">
        <v>6257</v>
      </c>
      <c r="B5994" s="25" t="s">
        <v>102</v>
      </c>
      <c r="C5994" s="25" t="s">
        <v>103</v>
      </c>
      <c r="D5994" s="25" t="s">
        <v>106</v>
      </c>
      <c r="G5994" s="31"/>
      <c r="H5994" s="32"/>
      <c r="L5994" s="25" t="s">
        <v>178</v>
      </c>
      <c r="M5994" s="25" t="s">
        <v>171</v>
      </c>
      <c r="N5994" s="28" t="n">
        <v>5482</v>
      </c>
      <c r="O5994" s="25" t="s">
        <v>56</v>
      </c>
      <c r="P5994" s="29" t="n">
        <v>42745</v>
      </c>
      <c r="Q5994" s="33"/>
      <c r="R5994" s="34"/>
      <c r="S5994" s="28" t="n">
        <f aca="false">IF(O5994="Won",R5994,IF(O5994="Lost",0,N5994))</f>
        <v>5482</v>
      </c>
      <c r="T5994" s="30" t="str">
        <f aca="false">IF(AND(P5994&lt;&gt;"",Q5994&lt;&gt;""),Q5994-P5994,"")</f>
        <v/>
      </c>
      <c r="U5994" s="30" t="n">
        <f aca="false">IF(AND(O5994="Engaging",P5994&lt;&gt;""),'Leia-me'!$B$5-P5994,"")</f>
        <v>355</v>
      </c>
      <c r="V5994" s="25" t="str">
        <f aca="false">IF(O5994&lt;&gt;"Engaging","",IF(U5994&lt;='Leia-me'!$B$6,"Saudável",IF(U5994&lt;='Leia-me'!$B$7,"Esfriando",IF(U5994&lt;='Leia-me'!$B$8,"Última chance","Zumbi"))))</f>
        <v>Zumbi</v>
      </c>
      <c r="W5994" s="25" t="str">
        <f aca="false">IF(O5994="Won",1,IF(O5994="Lost",0,""))</f>
        <v/>
      </c>
      <c r="Y5994" s="25" t="str">
        <f aca="false">IF(E5994="","Sim","")</f>
        <v>Sim</v>
      </c>
    </row>
    <row r="5995" customFormat="false" ht="15" hidden="false" customHeight="false" outlineLevel="0" collapsed="false">
      <c r="A5995" s="25" t="s">
        <v>6258</v>
      </c>
      <c r="B5995" s="25" t="s">
        <v>102</v>
      </c>
      <c r="C5995" s="25" t="s">
        <v>103</v>
      </c>
      <c r="D5995" s="25" t="s">
        <v>106</v>
      </c>
      <c r="E5995" s="25" t="s">
        <v>644</v>
      </c>
      <c r="F5995" s="25" t="s">
        <v>177</v>
      </c>
      <c r="G5995" s="26" t="n">
        <v>646.1</v>
      </c>
      <c r="H5995" s="27" t="n">
        <v>883</v>
      </c>
      <c r="I5995" s="25" t="s">
        <v>147</v>
      </c>
      <c r="J5995" s="25" t="s">
        <v>199</v>
      </c>
      <c r="K5995" s="25" t="n">
        <v>1993</v>
      </c>
      <c r="L5995" s="25" t="s">
        <v>160</v>
      </c>
      <c r="M5995" s="25" t="s">
        <v>149</v>
      </c>
      <c r="N5995" s="28" t="n">
        <v>3393</v>
      </c>
      <c r="O5995" s="25" t="s">
        <v>56</v>
      </c>
      <c r="P5995" s="29" t="n">
        <v>42748</v>
      </c>
      <c r="Q5995" s="33"/>
      <c r="R5995" s="34"/>
      <c r="S5995" s="28" t="n">
        <f aca="false">IF(O5995="Won",R5995,IF(O5995="Lost",0,N5995))</f>
        <v>3393</v>
      </c>
      <c r="T5995" s="30" t="str">
        <f aca="false">IF(AND(P5995&lt;&gt;"",Q5995&lt;&gt;""),Q5995-P5995,"")</f>
        <v/>
      </c>
      <c r="U5995" s="30" t="n">
        <f aca="false">IF(AND(O5995="Engaging",P5995&lt;&gt;""),'Leia-me'!$B$5-P5995,"")</f>
        <v>352</v>
      </c>
      <c r="V5995" s="25" t="str">
        <f aca="false">IF(O5995&lt;&gt;"Engaging","",IF(U5995&lt;='Leia-me'!$B$6,"Saudável",IF(U5995&lt;='Leia-me'!$B$7,"Esfriando",IF(U5995&lt;='Leia-me'!$B$8,"Última chance","Zumbi"))))</f>
        <v>Zumbi</v>
      </c>
      <c r="W5995" s="25" t="str">
        <f aca="false">IF(O5995="Won",1,IF(O5995="Lost",0,""))</f>
        <v/>
      </c>
      <c r="Y5995" s="25" t="str">
        <f aca="false">IF(E5995="","Sim","")</f>
        <v/>
      </c>
    </row>
    <row r="5996" customFormat="false" ht="15" hidden="false" customHeight="false" outlineLevel="0" collapsed="false">
      <c r="A5996" s="25" t="s">
        <v>6259</v>
      </c>
      <c r="B5996" s="25" t="s">
        <v>102</v>
      </c>
      <c r="C5996" s="25" t="s">
        <v>103</v>
      </c>
      <c r="D5996" s="25" t="s">
        <v>106</v>
      </c>
      <c r="E5996" s="25" t="s">
        <v>156</v>
      </c>
      <c r="F5996" s="25" t="s">
        <v>155</v>
      </c>
      <c r="G5996" s="26" t="n">
        <v>1699.85</v>
      </c>
      <c r="H5996" s="27" t="n">
        <v>5108</v>
      </c>
      <c r="I5996" s="25" t="s">
        <v>147</v>
      </c>
      <c r="K5996" s="25" t="n">
        <v>1999</v>
      </c>
      <c r="L5996" s="25" t="s">
        <v>160</v>
      </c>
      <c r="M5996" s="25" t="s">
        <v>149</v>
      </c>
      <c r="N5996" s="28" t="n">
        <v>3393</v>
      </c>
      <c r="O5996" s="25" t="s">
        <v>54</v>
      </c>
      <c r="P5996" s="29" t="n">
        <v>42764</v>
      </c>
      <c r="Q5996" s="29" t="n">
        <v>42900</v>
      </c>
      <c r="R5996" s="28" t="n">
        <v>3689</v>
      </c>
      <c r="S5996" s="28" t="n">
        <f aca="false">IF(O5996="Won",R5996,IF(O5996="Lost",0,N5996))</f>
        <v>3689</v>
      </c>
      <c r="T5996" s="30" t="n">
        <f aca="false">IF(AND(P5996&lt;&gt;"",Q5996&lt;&gt;""),Q5996-P5996,"")</f>
        <v>136</v>
      </c>
      <c r="U5996" s="30" t="str">
        <f aca="false">IF(AND(O5996="Engaging",P5996&lt;&gt;""),'Leia-me'!$B$5-P5996,"")</f>
        <v/>
      </c>
      <c r="V5996" s="25" t="str">
        <f aca="false">IF(O5996&lt;&gt;"Engaging","",IF(U5996&lt;='Leia-me'!$B$6,"Saudável",IF(U5996&lt;='Leia-me'!$B$7,"Esfriando",IF(U5996&lt;='Leia-me'!$B$8,"Última chance","Zumbi"))))</f>
        <v/>
      </c>
      <c r="W5996" s="25" t="n">
        <f aca="false">IF(O5996="Won",1,IF(O5996="Lost",0,""))</f>
        <v>1</v>
      </c>
      <c r="Y5996" s="25" t="str">
        <f aca="false">IF(E5996="","Sim","")</f>
        <v/>
      </c>
    </row>
    <row r="5997" customFormat="false" ht="15" hidden="false" customHeight="false" outlineLevel="0" collapsed="false">
      <c r="A5997" s="25" t="s">
        <v>6260</v>
      </c>
      <c r="B5997" s="25" t="s">
        <v>102</v>
      </c>
      <c r="C5997" s="25" t="s">
        <v>103</v>
      </c>
      <c r="D5997" s="25" t="s">
        <v>106</v>
      </c>
      <c r="E5997" s="25" t="s">
        <v>868</v>
      </c>
      <c r="F5997" s="25" t="s">
        <v>168</v>
      </c>
      <c r="G5997" s="26" t="n">
        <v>2952.73</v>
      </c>
      <c r="H5997" s="27" t="n">
        <v>5107</v>
      </c>
      <c r="I5997" s="25" t="s">
        <v>147</v>
      </c>
      <c r="K5997" s="25" t="n">
        <v>2000</v>
      </c>
      <c r="L5997" s="25" t="s">
        <v>170</v>
      </c>
      <c r="M5997" s="25" t="s">
        <v>171</v>
      </c>
      <c r="N5997" s="28" t="n">
        <v>1096</v>
      </c>
      <c r="O5997" s="25" t="s">
        <v>54</v>
      </c>
      <c r="P5997" s="29" t="n">
        <v>42769</v>
      </c>
      <c r="Q5997" s="29" t="n">
        <v>42906</v>
      </c>
      <c r="R5997" s="28" t="n">
        <v>975</v>
      </c>
      <c r="S5997" s="28" t="n">
        <f aca="false">IF(O5997="Won",R5997,IF(O5997="Lost",0,N5997))</f>
        <v>975</v>
      </c>
      <c r="T5997" s="30" t="n">
        <f aca="false">IF(AND(P5997&lt;&gt;"",Q5997&lt;&gt;""),Q5997-P5997,"")</f>
        <v>137</v>
      </c>
      <c r="U5997" s="30" t="str">
        <f aca="false">IF(AND(O5997="Engaging",P5997&lt;&gt;""),'Leia-me'!$B$5-P5997,"")</f>
        <v/>
      </c>
      <c r="V5997" s="25" t="str">
        <f aca="false">IF(O5997&lt;&gt;"Engaging","",IF(U5997&lt;='Leia-me'!$B$6,"Saudável",IF(U5997&lt;='Leia-me'!$B$7,"Esfriando",IF(U5997&lt;='Leia-me'!$B$8,"Última chance","Zumbi"))))</f>
        <v/>
      </c>
      <c r="W5997" s="25" t="n">
        <f aca="false">IF(O5997="Won",1,IF(O5997="Lost",0,""))</f>
        <v>1</v>
      </c>
      <c r="Y5997" s="25" t="str">
        <f aca="false">IF(E5997="","Sim","")</f>
        <v/>
      </c>
    </row>
    <row r="5998" customFormat="false" ht="15" hidden="false" customHeight="false" outlineLevel="0" collapsed="false">
      <c r="A5998" s="25" t="s">
        <v>6261</v>
      </c>
      <c r="B5998" s="25" t="s">
        <v>102</v>
      </c>
      <c r="C5998" s="25" t="s">
        <v>103</v>
      </c>
      <c r="D5998" s="25" t="s">
        <v>106</v>
      </c>
      <c r="E5998" s="25" t="s">
        <v>860</v>
      </c>
      <c r="F5998" s="25" t="s">
        <v>168</v>
      </c>
      <c r="G5998" s="26" t="n">
        <v>894.37</v>
      </c>
      <c r="H5998" s="27" t="n">
        <v>1593</v>
      </c>
      <c r="I5998" s="25" t="s">
        <v>861</v>
      </c>
      <c r="K5998" s="25" t="n">
        <v>2008</v>
      </c>
      <c r="L5998" s="25" t="s">
        <v>160</v>
      </c>
      <c r="M5998" s="25" t="s">
        <v>149</v>
      </c>
      <c r="N5998" s="28" t="n">
        <v>3393</v>
      </c>
      <c r="O5998" s="25" t="s">
        <v>54</v>
      </c>
      <c r="P5998" s="29" t="n">
        <v>42769</v>
      </c>
      <c r="Q5998" s="29" t="n">
        <v>42856</v>
      </c>
      <c r="R5998" s="28" t="n">
        <v>3376</v>
      </c>
      <c r="S5998" s="28" t="n">
        <f aca="false">IF(O5998="Won",R5998,IF(O5998="Lost",0,N5998))</f>
        <v>3376</v>
      </c>
      <c r="T5998" s="30" t="n">
        <f aca="false">IF(AND(P5998&lt;&gt;"",Q5998&lt;&gt;""),Q5998-P5998,"")</f>
        <v>87</v>
      </c>
      <c r="U5998" s="30" t="str">
        <f aca="false">IF(AND(O5998="Engaging",P5998&lt;&gt;""),'Leia-me'!$B$5-P5998,"")</f>
        <v/>
      </c>
      <c r="V5998" s="25" t="str">
        <f aca="false">IF(O5998&lt;&gt;"Engaging","",IF(U5998&lt;='Leia-me'!$B$6,"Saudável",IF(U5998&lt;='Leia-me'!$B$7,"Esfriando",IF(U5998&lt;='Leia-me'!$B$8,"Última chance","Zumbi"))))</f>
        <v/>
      </c>
      <c r="W5998" s="25" t="n">
        <f aca="false">IF(O5998="Won",1,IF(O5998="Lost",0,""))</f>
        <v>1</v>
      </c>
      <c r="Y5998" s="25" t="str">
        <f aca="false">IF(E5998="","Sim","")</f>
        <v/>
      </c>
    </row>
    <row r="5999" customFormat="false" ht="15" hidden="false" customHeight="false" outlineLevel="0" collapsed="false">
      <c r="A5999" s="25" t="s">
        <v>6262</v>
      </c>
      <c r="B5999" s="25" t="s">
        <v>102</v>
      </c>
      <c r="C5999" s="25" t="s">
        <v>103</v>
      </c>
      <c r="D5999" s="25" t="s">
        <v>106</v>
      </c>
      <c r="E5999" s="25" t="s">
        <v>3075</v>
      </c>
      <c r="F5999" s="25" t="s">
        <v>165</v>
      </c>
      <c r="G5999" s="26" t="n">
        <v>4269.9</v>
      </c>
      <c r="H5999" s="27" t="n">
        <v>6472</v>
      </c>
      <c r="I5999" s="25" t="s">
        <v>147</v>
      </c>
      <c r="J5999" s="25" t="s">
        <v>1347</v>
      </c>
      <c r="K5999" s="25" t="n">
        <v>1993</v>
      </c>
      <c r="L5999" s="25" t="s">
        <v>170</v>
      </c>
      <c r="M5999" s="25" t="s">
        <v>171</v>
      </c>
      <c r="N5999" s="28" t="n">
        <v>1096</v>
      </c>
      <c r="O5999" s="25" t="s">
        <v>56</v>
      </c>
      <c r="P5999" s="29" t="n">
        <v>42770</v>
      </c>
      <c r="Q5999" s="33"/>
      <c r="R5999" s="34"/>
      <c r="S5999" s="28" t="n">
        <f aca="false">IF(O5999="Won",R5999,IF(O5999="Lost",0,N5999))</f>
        <v>1096</v>
      </c>
      <c r="T5999" s="30" t="str">
        <f aca="false">IF(AND(P5999&lt;&gt;"",Q5999&lt;&gt;""),Q5999-P5999,"")</f>
        <v/>
      </c>
      <c r="U5999" s="30" t="n">
        <f aca="false">IF(AND(O5999="Engaging",P5999&lt;&gt;""),'Leia-me'!$B$5-P5999,"")</f>
        <v>330</v>
      </c>
      <c r="V5999" s="25" t="str">
        <f aca="false">IF(O5999&lt;&gt;"Engaging","",IF(U5999&lt;='Leia-me'!$B$6,"Saudável",IF(U5999&lt;='Leia-me'!$B$7,"Esfriando",IF(U5999&lt;='Leia-me'!$B$8,"Última chance","Zumbi"))))</f>
        <v>Zumbi</v>
      </c>
      <c r="W5999" s="25" t="str">
        <f aca="false">IF(O5999="Won",1,IF(O5999="Lost",0,""))</f>
        <v/>
      </c>
      <c r="Y5999" s="25" t="str">
        <f aca="false">IF(E5999="","Sim","")</f>
        <v/>
      </c>
    </row>
    <row r="6000" customFormat="false" ht="15" hidden="false" customHeight="false" outlineLevel="0" collapsed="false">
      <c r="A6000" s="25" t="s">
        <v>6263</v>
      </c>
      <c r="B6000" s="25" t="s">
        <v>102</v>
      </c>
      <c r="C6000" s="25" t="s">
        <v>103</v>
      </c>
      <c r="D6000" s="25" t="s">
        <v>106</v>
      </c>
      <c r="E6000" s="25" t="s">
        <v>180</v>
      </c>
      <c r="F6000" s="25" t="s">
        <v>146</v>
      </c>
      <c r="G6000" s="26" t="n">
        <v>3178.24</v>
      </c>
      <c r="H6000" s="27" t="n">
        <v>4540</v>
      </c>
      <c r="I6000" s="25" t="s">
        <v>147</v>
      </c>
      <c r="K6000" s="25" t="n">
        <v>2002</v>
      </c>
      <c r="L6000" s="25" t="s">
        <v>148</v>
      </c>
      <c r="M6000" s="25" t="s">
        <v>149</v>
      </c>
      <c r="N6000" s="28" t="n">
        <v>55</v>
      </c>
      <c r="O6000" s="25" t="s">
        <v>56</v>
      </c>
      <c r="P6000" s="29" t="n">
        <v>42772</v>
      </c>
      <c r="Q6000" s="33"/>
      <c r="R6000" s="34"/>
      <c r="S6000" s="28" t="n">
        <f aca="false">IF(O6000="Won",R6000,IF(O6000="Lost",0,N6000))</f>
        <v>55</v>
      </c>
      <c r="T6000" s="30" t="str">
        <f aca="false">IF(AND(P6000&lt;&gt;"",Q6000&lt;&gt;""),Q6000-P6000,"")</f>
        <v/>
      </c>
      <c r="U6000" s="30" t="n">
        <f aca="false">IF(AND(O6000="Engaging",P6000&lt;&gt;""),'Leia-me'!$B$5-P6000,"")</f>
        <v>328</v>
      </c>
      <c r="V6000" s="25" t="str">
        <f aca="false">IF(O6000&lt;&gt;"Engaging","",IF(U6000&lt;='Leia-me'!$B$6,"Saudável",IF(U6000&lt;='Leia-me'!$B$7,"Esfriando",IF(U6000&lt;='Leia-me'!$B$8,"Última chance","Zumbi"))))</f>
        <v>Zumbi</v>
      </c>
      <c r="W6000" s="25" t="str">
        <f aca="false">IF(O6000="Won",1,IF(O6000="Lost",0,""))</f>
        <v/>
      </c>
      <c r="Y6000" s="25" t="str">
        <f aca="false">IF(E6000="","Sim","")</f>
        <v/>
      </c>
    </row>
    <row r="6001" customFormat="false" ht="15" hidden="false" customHeight="false" outlineLevel="0" collapsed="false">
      <c r="A6001" s="25" t="s">
        <v>6264</v>
      </c>
      <c r="B6001" s="25" t="s">
        <v>102</v>
      </c>
      <c r="C6001" s="25" t="s">
        <v>103</v>
      </c>
      <c r="D6001" s="25" t="s">
        <v>106</v>
      </c>
      <c r="E6001" s="25" t="s">
        <v>156</v>
      </c>
      <c r="F6001" s="25" t="s">
        <v>155</v>
      </c>
      <c r="G6001" s="26" t="n">
        <v>1699.85</v>
      </c>
      <c r="H6001" s="27" t="n">
        <v>5108</v>
      </c>
      <c r="I6001" s="25" t="s">
        <v>147</v>
      </c>
      <c r="K6001" s="25" t="n">
        <v>1999</v>
      </c>
      <c r="L6001" s="25" t="s">
        <v>170</v>
      </c>
      <c r="M6001" s="25" t="s">
        <v>171</v>
      </c>
      <c r="N6001" s="28" t="n">
        <v>1096</v>
      </c>
      <c r="O6001" s="25" t="s">
        <v>55</v>
      </c>
      <c r="P6001" s="29" t="n">
        <v>42773</v>
      </c>
      <c r="Q6001" s="29" t="n">
        <v>42866</v>
      </c>
      <c r="R6001" s="28" t="n">
        <v>0</v>
      </c>
      <c r="S6001" s="28" t="n">
        <f aca="false">IF(O6001="Won",R6001,IF(O6001="Lost",0,N6001))</f>
        <v>0</v>
      </c>
      <c r="T6001" s="30" t="n">
        <f aca="false">IF(AND(P6001&lt;&gt;"",Q6001&lt;&gt;""),Q6001-P6001,"")</f>
        <v>93</v>
      </c>
      <c r="U6001" s="30" t="str">
        <f aca="false">IF(AND(O6001="Engaging",P6001&lt;&gt;""),'Leia-me'!$B$5-P6001,"")</f>
        <v/>
      </c>
      <c r="V6001" s="25" t="str">
        <f aca="false">IF(O6001&lt;&gt;"Engaging","",IF(U6001&lt;='Leia-me'!$B$6,"Saudável",IF(U6001&lt;='Leia-me'!$B$7,"Esfriando",IF(U6001&lt;='Leia-me'!$B$8,"Última chance","Zumbi"))))</f>
        <v/>
      </c>
      <c r="W6001" s="25" t="n">
        <f aca="false">IF(O6001="Won",1,IF(O6001="Lost",0,""))</f>
        <v>0</v>
      </c>
      <c r="Y6001" s="25" t="str">
        <f aca="false">IF(E6001="","Sim","")</f>
        <v/>
      </c>
    </row>
    <row r="6002" customFormat="false" ht="15" hidden="false" customHeight="false" outlineLevel="0" collapsed="false">
      <c r="A6002" s="25" t="s">
        <v>6265</v>
      </c>
      <c r="B6002" s="25" t="s">
        <v>102</v>
      </c>
      <c r="C6002" s="25" t="s">
        <v>103</v>
      </c>
      <c r="D6002" s="25" t="s">
        <v>106</v>
      </c>
      <c r="E6002" s="25" t="s">
        <v>417</v>
      </c>
      <c r="F6002" s="25" t="s">
        <v>211</v>
      </c>
      <c r="G6002" s="26" t="n">
        <v>223.8</v>
      </c>
      <c r="H6002" s="27" t="n">
        <v>299</v>
      </c>
      <c r="I6002" s="25" t="s">
        <v>147</v>
      </c>
      <c r="K6002" s="25" t="n">
        <v>2003</v>
      </c>
      <c r="L6002" s="25" t="s">
        <v>170</v>
      </c>
      <c r="M6002" s="25" t="s">
        <v>171</v>
      </c>
      <c r="N6002" s="28" t="n">
        <v>1096</v>
      </c>
      <c r="O6002" s="25" t="s">
        <v>55</v>
      </c>
      <c r="P6002" s="29" t="n">
        <v>42775</v>
      </c>
      <c r="Q6002" s="29" t="n">
        <v>42857</v>
      </c>
      <c r="R6002" s="28" t="n">
        <v>0</v>
      </c>
      <c r="S6002" s="28" t="n">
        <f aca="false">IF(O6002="Won",R6002,IF(O6002="Lost",0,N6002))</f>
        <v>0</v>
      </c>
      <c r="T6002" s="30" t="n">
        <f aca="false">IF(AND(P6002&lt;&gt;"",Q6002&lt;&gt;""),Q6002-P6002,"")</f>
        <v>82</v>
      </c>
      <c r="U6002" s="30" t="str">
        <f aca="false">IF(AND(O6002="Engaging",P6002&lt;&gt;""),'Leia-me'!$B$5-P6002,"")</f>
        <v/>
      </c>
      <c r="V6002" s="25" t="str">
        <f aca="false">IF(O6002&lt;&gt;"Engaging","",IF(U6002&lt;='Leia-me'!$B$6,"Saudável",IF(U6002&lt;='Leia-me'!$B$7,"Esfriando",IF(U6002&lt;='Leia-me'!$B$8,"Última chance","Zumbi"))))</f>
        <v/>
      </c>
      <c r="W6002" s="25" t="n">
        <f aca="false">IF(O6002="Won",1,IF(O6002="Lost",0,""))</f>
        <v>0</v>
      </c>
      <c r="Y6002" s="25" t="str">
        <f aca="false">IF(E6002="","Sim","")</f>
        <v/>
      </c>
    </row>
    <row r="6003" customFormat="false" ht="15" hidden="false" customHeight="false" outlineLevel="0" collapsed="false">
      <c r="A6003" s="25" t="s">
        <v>6266</v>
      </c>
      <c r="B6003" s="25" t="s">
        <v>102</v>
      </c>
      <c r="C6003" s="25" t="s">
        <v>103</v>
      </c>
      <c r="D6003" s="25" t="s">
        <v>106</v>
      </c>
      <c r="E6003" s="25" t="s">
        <v>2863</v>
      </c>
      <c r="F6003" s="25" t="s">
        <v>211</v>
      </c>
      <c r="G6003" s="26" t="n">
        <v>2437.85</v>
      </c>
      <c r="H6003" s="27" t="n">
        <v>4874</v>
      </c>
      <c r="I6003" s="25" t="s">
        <v>147</v>
      </c>
      <c r="K6003" s="25" t="n">
        <v>2001</v>
      </c>
      <c r="L6003" s="25" t="s">
        <v>170</v>
      </c>
      <c r="M6003" s="25" t="s">
        <v>171</v>
      </c>
      <c r="N6003" s="28" t="n">
        <v>1096</v>
      </c>
      <c r="O6003" s="25" t="s">
        <v>55</v>
      </c>
      <c r="P6003" s="29" t="n">
        <v>42775</v>
      </c>
      <c r="Q6003" s="29" t="n">
        <v>42866</v>
      </c>
      <c r="R6003" s="28" t="n">
        <v>0</v>
      </c>
      <c r="S6003" s="28" t="n">
        <f aca="false">IF(O6003="Won",R6003,IF(O6003="Lost",0,N6003))</f>
        <v>0</v>
      </c>
      <c r="T6003" s="30" t="n">
        <f aca="false">IF(AND(P6003&lt;&gt;"",Q6003&lt;&gt;""),Q6003-P6003,"")</f>
        <v>91</v>
      </c>
      <c r="U6003" s="30" t="str">
        <f aca="false">IF(AND(O6003="Engaging",P6003&lt;&gt;""),'Leia-me'!$B$5-P6003,"")</f>
        <v/>
      </c>
      <c r="V6003" s="25" t="str">
        <f aca="false">IF(O6003&lt;&gt;"Engaging","",IF(U6003&lt;='Leia-me'!$B$6,"Saudável",IF(U6003&lt;='Leia-me'!$B$7,"Esfriando",IF(U6003&lt;='Leia-me'!$B$8,"Última chance","Zumbi"))))</f>
        <v/>
      </c>
      <c r="W6003" s="25" t="n">
        <f aca="false">IF(O6003="Won",1,IF(O6003="Lost",0,""))</f>
        <v>0</v>
      </c>
      <c r="Y6003" s="25" t="str">
        <f aca="false">IF(E6003="","Sim","")</f>
        <v/>
      </c>
    </row>
    <row r="6004" customFormat="false" ht="15" hidden="false" customHeight="false" outlineLevel="0" collapsed="false">
      <c r="A6004" s="25" t="s">
        <v>6267</v>
      </c>
      <c r="B6004" s="25" t="s">
        <v>102</v>
      </c>
      <c r="C6004" s="25" t="s">
        <v>103</v>
      </c>
      <c r="D6004" s="25" t="s">
        <v>106</v>
      </c>
      <c r="G6004" s="31"/>
      <c r="H6004" s="32"/>
      <c r="L6004" s="25" t="s">
        <v>170</v>
      </c>
      <c r="M6004" s="25" t="s">
        <v>171</v>
      </c>
      <c r="N6004" s="28" t="n">
        <v>1096</v>
      </c>
      <c r="O6004" s="25" t="s">
        <v>56</v>
      </c>
      <c r="P6004" s="29" t="n">
        <v>42778</v>
      </c>
      <c r="Q6004" s="33"/>
      <c r="R6004" s="34"/>
      <c r="S6004" s="28" t="n">
        <f aca="false">IF(O6004="Won",R6004,IF(O6004="Lost",0,N6004))</f>
        <v>1096</v>
      </c>
      <c r="T6004" s="30" t="str">
        <f aca="false">IF(AND(P6004&lt;&gt;"",Q6004&lt;&gt;""),Q6004-P6004,"")</f>
        <v/>
      </c>
      <c r="U6004" s="30" t="n">
        <f aca="false">IF(AND(O6004="Engaging",P6004&lt;&gt;""),'Leia-me'!$B$5-P6004,"")</f>
        <v>322</v>
      </c>
      <c r="V6004" s="25" t="str">
        <f aca="false">IF(O6004&lt;&gt;"Engaging","",IF(U6004&lt;='Leia-me'!$B$6,"Saudável",IF(U6004&lt;='Leia-me'!$B$7,"Esfriando",IF(U6004&lt;='Leia-me'!$B$8,"Última chance","Zumbi"))))</f>
        <v>Zumbi</v>
      </c>
      <c r="W6004" s="25" t="str">
        <f aca="false">IF(O6004="Won",1,IF(O6004="Lost",0,""))</f>
        <v/>
      </c>
      <c r="Y6004" s="25" t="str">
        <f aca="false">IF(E6004="","Sim","")</f>
        <v>Sim</v>
      </c>
    </row>
    <row r="6005" customFormat="false" ht="15" hidden="false" customHeight="false" outlineLevel="0" collapsed="false">
      <c r="A6005" s="25" t="s">
        <v>6268</v>
      </c>
      <c r="B6005" s="25" t="s">
        <v>102</v>
      </c>
      <c r="C6005" s="25" t="s">
        <v>103</v>
      </c>
      <c r="D6005" s="25" t="s">
        <v>106</v>
      </c>
      <c r="E6005" s="25" t="s">
        <v>419</v>
      </c>
      <c r="F6005" s="25" t="s">
        <v>146</v>
      </c>
      <c r="G6005" s="26" t="n">
        <v>2741.37</v>
      </c>
      <c r="H6005" s="27" t="n">
        <v>9226</v>
      </c>
      <c r="I6005" s="25" t="s">
        <v>147</v>
      </c>
      <c r="K6005" s="25" t="n">
        <v>1985</v>
      </c>
      <c r="L6005" s="25" t="s">
        <v>160</v>
      </c>
      <c r="M6005" s="25" t="s">
        <v>149</v>
      </c>
      <c r="N6005" s="28" t="n">
        <v>3393</v>
      </c>
      <c r="O6005" s="25" t="s">
        <v>54</v>
      </c>
      <c r="P6005" s="29" t="n">
        <v>42778</v>
      </c>
      <c r="Q6005" s="29" t="n">
        <v>42899</v>
      </c>
      <c r="R6005" s="28" t="n">
        <v>3807</v>
      </c>
      <c r="S6005" s="28" t="n">
        <f aca="false">IF(O6005="Won",R6005,IF(O6005="Lost",0,N6005))</f>
        <v>3807</v>
      </c>
      <c r="T6005" s="30" t="n">
        <f aca="false">IF(AND(P6005&lt;&gt;"",Q6005&lt;&gt;""),Q6005-P6005,"")</f>
        <v>121</v>
      </c>
      <c r="U6005" s="30" t="str">
        <f aca="false">IF(AND(O6005="Engaging",P6005&lt;&gt;""),'Leia-me'!$B$5-P6005,"")</f>
        <v/>
      </c>
      <c r="V6005" s="25" t="str">
        <f aca="false">IF(O6005&lt;&gt;"Engaging","",IF(U6005&lt;='Leia-me'!$B$6,"Saudável",IF(U6005&lt;='Leia-me'!$B$7,"Esfriando",IF(U6005&lt;='Leia-me'!$B$8,"Última chance","Zumbi"))))</f>
        <v/>
      </c>
      <c r="W6005" s="25" t="n">
        <f aca="false">IF(O6005="Won",1,IF(O6005="Lost",0,""))</f>
        <v>1</v>
      </c>
      <c r="Y6005" s="25" t="str">
        <f aca="false">IF(E6005="","Sim","")</f>
        <v/>
      </c>
    </row>
    <row r="6006" customFormat="false" ht="15" hidden="false" customHeight="false" outlineLevel="0" collapsed="false">
      <c r="A6006" s="25" t="s">
        <v>6269</v>
      </c>
      <c r="B6006" s="25" t="s">
        <v>102</v>
      </c>
      <c r="C6006" s="25" t="s">
        <v>103</v>
      </c>
      <c r="D6006" s="25" t="s">
        <v>106</v>
      </c>
      <c r="E6006" s="25" t="s">
        <v>1795</v>
      </c>
      <c r="F6006" s="25" t="s">
        <v>177</v>
      </c>
      <c r="G6006" s="26" t="n">
        <v>355.23</v>
      </c>
      <c r="H6006" s="27" t="n">
        <v>853</v>
      </c>
      <c r="I6006" s="25" t="s">
        <v>147</v>
      </c>
      <c r="K6006" s="25" t="n">
        <v>1994</v>
      </c>
      <c r="L6006" s="25" t="s">
        <v>160</v>
      </c>
      <c r="M6006" s="25" t="s">
        <v>149</v>
      </c>
      <c r="N6006" s="28" t="n">
        <v>3393</v>
      </c>
      <c r="O6006" s="25" t="s">
        <v>56</v>
      </c>
      <c r="P6006" s="29" t="n">
        <v>42779</v>
      </c>
      <c r="Q6006" s="33"/>
      <c r="R6006" s="34"/>
      <c r="S6006" s="28" t="n">
        <f aca="false">IF(O6006="Won",R6006,IF(O6006="Lost",0,N6006))</f>
        <v>3393</v>
      </c>
      <c r="T6006" s="30" t="str">
        <f aca="false">IF(AND(P6006&lt;&gt;"",Q6006&lt;&gt;""),Q6006-P6006,"")</f>
        <v/>
      </c>
      <c r="U6006" s="30" t="n">
        <f aca="false">IF(AND(O6006="Engaging",P6006&lt;&gt;""),'Leia-me'!$B$5-P6006,"")</f>
        <v>321</v>
      </c>
      <c r="V6006" s="25" t="str">
        <f aca="false">IF(O6006&lt;&gt;"Engaging","",IF(U6006&lt;='Leia-me'!$B$6,"Saudável",IF(U6006&lt;='Leia-me'!$B$7,"Esfriando",IF(U6006&lt;='Leia-me'!$B$8,"Última chance","Zumbi"))))</f>
        <v>Zumbi</v>
      </c>
      <c r="W6006" s="25" t="str">
        <f aca="false">IF(O6006="Won",1,IF(O6006="Lost",0,""))</f>
        <v/>
      </c>
      <c r="Y6006" s="25" t="str">
        <f aca="false">IF(E6006="","Sim","")</f>
        <v/>
      </c>
    </row>
    <row r="6007" customFormat="false" ht="15" hidden="false" customHeight="false" outlineLevel="0" collapsed="false">
      <c r="A6007" s="25" t="s">
        <v>6270</v>
      </c>
      <c r="B6007" s="25" t="s">
        <v>102</v>
      </c>
      <c r="C6007" s="25" t="s">
        <v>103</v>
      </c>
      <c r="D6007" s="25" t="s">
        <v>106</v>
      </c>
      <c r="E6007" s="25" t="s">
        <v>1158</v>
      </c>
      <c r="F6007" s="25" t="s">
        <v>185</v>
      </c>
      <c r="G6007" s="26" t="n">
        <v>7708.38</v>
      </c>
      <c r="H6007" s="27" t="n">
        <v>13756</v>
      </c>
      <c r="I6007" s="25" t="s">
        <v>147</v>
      </c>
      <c r="K6007" s="25" t="n">
        <v>1980</v>
      </c>
      <c r="L6007" s="25" t="s">
        <v>160</v>
      </c>
      <c r="M6007" s="25" t="s">
        <v>149</v>
      </c>
      <c r="N6007" s="28" t="n">
        <v>3393</v>
      </c>
      <c r="O6007" s="25" t="s">
        <v>54</v>
      </c>
      <c r="P6007" s="29" t="n">
        <v>42780</v>
      </c>
      <c r="Q6007" s="29" t="n">
        <v>42856</v>
      </c>
      <c r="R6007" s="28" t="n">
        <v>2873</v>
      </c>
      <c r="S6007" s="28" t="n">
        <f aca="false">IF(O6007="Won",R6007,IF(O6007="Lost",0,N6007))</f>
        <v>2873</v>
      </c>
      <c r="T6007" s="30" t="n">
        <f aca="false">IF(AND(P6007&lt;&gt;"",Q6007&lt;&gt;""),Q6007-P6007,"")</f>
        <v>76</v>
      </c>
      <c r="U6007" s="30" t="str">
        <f aca="false">IF(AND(O6007="Engaging",P6007&lt;&gt;""),'Leia-me'!$B$5-P6007,"")</f>
        <v/>
      </c>
      <c r="V6007" s="25" t="str">
        <f aca="false">IF(O6007&lt;&gt;"Engaging","",IF(U6007&lt;='Leia-me'!$B$6,"Saudável",IF(U6007&lt;='Leia-me'!$B$7,"Esfriando",IF(U6007&lt;='Leia-me'!$B$8,"Última chance","Zumbi"))))</f>
        <v/>
      </c>
      <c r="W6007" s="25" t="n">
        <f aca="false">IF(O6007="Won",1,IF(O6007="Lost",0,""))</f>
        <v>1</v>
      </c>
      <c r="Y6007" s="25" t="str">
        <f aca="false">IF(E6007="","Sim","")</f>
        <v/>
      </c>
    </row>
    <row r="6008" customFormat="false" ht="15" hidden="false" customHeight="false" outlineLevel="0" collapsed="false">
      <c r="A6008" s="25" t="s">
        <v>6271</v>
      </c>
      <c r="B6008" s="25" t="s">
        <v>102</v>
      </c>
      <c r="C6008" s="25" t="s">
        <v>103</v>
      </c>
      <c r="D6008" s="25" t="s">
        <v>106</v>
      </c>
      <c r="E6008" s="25" t="s">
        <v>2484</v>
      </c>
      <c r="F6008" s="25" t="s">
        <v>155</v>
      </c>
      <c r="G6008" s="26" t="n">
        <v>1825.82</v>
      </c>
      <c r="H6008" s="27" t="n">
        <v>5595</v>
      </c>
      <c r="I6008" s="25" t="s">
        <v>147</v>
      </c>
      <c r="J6008" s="25" t="s">
        <v>156</v>
      </c>
      <c r="K6008" s="25" t="n">
        <v>1995</v>
      </c>
      <c r="L6008" s="25" t="s">
        <v>160</v>
      </c>
      <c r="M6008" s="25" t="s">
        <v>149</v>
      </c>
      <c r="N6008" s="28" t="n">
        <v>3393</v>
      </c>
      <c r="O6008" s="25" t="s">
        <v>54</v>
      </c>
      <c r="P6008" s="29" t="n">
        <v>42782</v>
      </c>
      <c r="Q6008" s="29" t="n">
        <v>42888</v>
      </c>
      <c r="R6008" s="28" t="n">
        <v>3281</v>
      </c>
      <c r="S6008" s="28" t="n">
        <f aca="false">IF(O6008="Won",R6008,IF(O6008="Lost",0,N6008))</f>
        <v>3281</v>
      </c>
      <c r="T6008" s="30" t="n">
        <f aca="false">IF(AND(P6008&lt;&gt;"",Q6008&lt;&gt;""),Q6008-P6008,"")</f>
        <v>106</v>
      </c>
      <c r="U6008" s="30" t="str">
        <f aca="false">IF(AND(O6008="Engaging",P6008&lt;&gt;""),'Leia-me'!$B$5-P6008,"")</f>
        <v/>
      </c>
      <c r="V6008" s="25" t="str">
        <f aca="false">IF(O6008&lt;&gt;"Engaging","",IF(U6008&lt;='Leia-me'!$B$6,"Saudável",IF(U6008&lt;='Leia-me'!$B$7,"Esfriando",IF(U6008&lt;='Leia-me'!$B$8,"Última chance","Zumbi"))))</f>
        <v/>
      </c>
      <c r="W6008" s="25" t="n">
        <f aca="false">IF(O6008="Won",1,IF(O6008="Lost",0,""))</f>
        <v>1</v>
      </c>
      <c r="Y6008" s="25" t="str">
        <f aca="false">IF(E6008="","Sim","")</f>
        <v/>
      </c>
    </row>
    <row r="6009" customFormat="false" ht="15" hidden="false" customHeight="false" outlineLevel="0" collapsed="false">
      <c r="A6009" s="25" t="s">
        <v>6272</v>
      </c>
      <c r="B6009" s="25" t="s">
        <v>102</v>
      </c>
      <c r="C6009" s="25" t="s">
        <v>103</v>
      </c>
      <c r="D6009" s="25" t="s">
        <v>106</v>
      </c>
      <c r="G6009" s="31"/>
      <c r="H6009" s="32"/>
      <c r="L6009" s="25" t="s">
        <v>160</v>
      </c>
      <c r="M6009" s="25" t="s">
        <v>149</v>
      </c>
      <c r="N6009" s="28" t="n">
        <v>3393</v>
      </c>
      <c r="O6009" s="25" t="s">
        <v>56</v>
      </c>
      <c r="P6009" s="29" t="n">
        <v>42788</v>
      </c>
      <c r="Q6009" s="33"/>
      <c r="R6009" s="34"/>
      <c r="S6009" s="28" t="n">
        <f aca="false">IF(O6009="Won",R6009,IF(O6009="Lost",0,N6009))</f>
        <v>3393</v>
      </c>
      <c r="T6009" s="30" t="str">
        <f aca="false">IF(AND(P6009&lt;&gt;"",Q6009&lt;&gt;""),Q6009-P6009,"")</f>
        <v/>
      </c>
      <c r="U6009" s="30" t="n">
        <f aca="false">IF(AND(O6009="Engaging",P6009&lt;&gt;""),'Leia-me'!$B$5-P6009,"")</f>
        <v>312</v>
      </c>
      <c r="V6009" s="25" t="str">
        <f aca="false">IF(O6009&lt;&gt;"Engaging","",IF(U6009&lt;='Leia-me'!$B$6,"Saudável",IF(U6009&lt;='Leia-me'!$B$7,"Esfriando",IF(U6009&lt;='Leia-me'!$B$8,"Última chance","Zumbi"))))</f>
        <v>Zumbi</v>
      </c>
      <c r="W6009" s="25" t="str">
        <f aca="false">IF(O6009="Won",1,IF(O6009="Lost",0,""))</f>
        <v/>
      </c>
      <c r="Y6009" s="25" t="str">
        <f aca="false">IF(E6009="","Sim","")</f>
        <v>Sim</v>
      </c>
    </row>
    <row r="6010" customFormat="false" ht="15" hidden="false" customHeight="false" outlineLevel="0" collapsed="false">
      <c r="A6010" s="25" t="s">
        <v>6273</v>
      </c>
      <c r="B6010" s="25" t="s">
        <v>102</v>
      </c>
      <c r="C6010" s="25" t="s">
        <v>103</v>
      </c>
      <c r="D6010" s="25" t="s">
        <v>106</v>
      </c>
      <c r="E6010" s="25" t="s">
        <v>633</v>
      </c>
      <c r="F6010" s="25" t="s">
        <v>211</v>
      </c>
      <c r="G6010" s="26" t="n">
        <v>1388.67</v>
      </c>
      <c r="H6010" s="27" t="n">
        <v>3583</v>
      </c>
      <c r="I6010" s="25" t="s">
        <v>147</v>
      </c>
      <c r="K6010" s="25" t="n">
        <v>1989</v>
      </c>
      <c r="L6010" s="25" t="s">
        <v>170</v>
      </c>
      <c r="M6010" s="25" t="s">
        <v>171</v>
      </c>
      <c r="N6010" s="28" t="n">
        <v>1096</v>
      </c>
      <c r="O6010" s="25" t="s">
        <v>55</v>
      </c>
      <c r="P6010" s="29" t="n">
        <v>42788</v>
      </c>
      <c r="Q6010" s="29" t="n">
        <v>42882</v>
      </c>
      <c r="R6010" s="28" t="n">
        <v>0</v>
      </c>
      <c r="S6010" s="28" t="n">
        <f aca="false">IF(O6010="Won",R6010,IF(O6010="Lost",0,N6010))</f>
        <v>0</v>
      </c>
      <c r="T6010" s="30" t="n">
        <f aca="false">IF(AND(P6010&lt;&gt;"",Q6010&lt;&gt;""),Q6010-P6010,"")</f>
        <v>94</v>
      </c>
      <c r="U6010" s="30" t="str">
        <f aca="false">IF(AND(O6010="Engaging",P6010&lt;&gt;""),'Leia-me'!$B$5-P6010,"")</f>
        <v/>
      </c>
      <c r="V6010" s="25" t="str">
        <f aca="false">IF(O6010&lt;&gt;"Engaging","",IF(U6010&lt;='Leia-me'!$B$6,"Saudável",IF(U6010&lt;='Leia-me'!$B$7,"Esfriando",IF(U6010&lt;='Leia-me'!$B$8,"Última chance","Zumbi"))))</f>
        <v/>
      </c>
      <c r="W6010" s="25" t="n">
        <f aca="false">IF(O6010="Won",1,IF(O6010="Lost",0,""))</f>
        <v>0</v>
      </c>
      <c r="Y6010" s="25" t="str">
        <f aca="false">IF(E6010="","Sim","")</f>
        <v/>
      </c>
    </row>
    <row r="6011" customFormat="false" ht="15" hidden="false" customHeight="false" outlineLevel="0" collapsed="false">
      <c r="A6011" s="25" t="s">
        <v>6274</v>
      </c>
      <c r="B6011" s="25" t="s">
        <v>102</v>
      </c>
      <c r="C6011" s="25" t="s">
        <v>103</v>
      </c>
      <c r="D6011" s="25" t="s">
        <v>106</v>
      </c>
      <c r="E6011" s="25" t="s">
        <v>665</v>
      </c>
      <c r="F6011" s="25" t="s">
        <v>211</v>
      </c>
      <c r="G6011" s="26" t="n">
        <v>4968.91</v>
      </c>
      <c r="H6011" s="27" t="n">
        <v>7523</v>
      </c>
      <c r="I6011" s="25" t="s">
        <v>147</v>
      </c>
      <c r="K6011" s="25" t="n">
        <v>1990</v>
      </c>
      <c r="L6011" s="25" t="s">
        <v>160</v>
      </c>
      <c r="M6011" s="25" t="s">
        <v>149</v>
      </c>
      <c r="N6011" s="28" t="n">
        <v>3393</v>
      </c>
      <c r="O6011" s="25" t="s">
        <v>54</v>
      </c>
      <c r="P6011" s="29" t="n">
        <v>42788</v>
      </c>
      <c r="Q6011" s="29" t="n">
        <v>42890</v>
      </c>
      <c r="R6011" s="28" t="n">
        <v>3763</v>
      </c>
      <c r="S6011" s="28" t="n">
        <f aca="false">IF(O6011="Won",R6011,IF(O6011="Lost",0,N6011))</f>
        <v>3763</v>
      </c>
      <c r="T6011" s="30" t="n">
        <f aca="false">IF(AND(P6011&lt;&gt;"",Q6011&lt;&gt;""),Q6011-P6011,"")</f>
        <v>102</v>
      </c>
      <c r="U6011" s="30" t="str">
        <f aca="false">IF(AND(O6011="Engaging",P6011&lt;&gt;""),'Leia-me'!$B$5-P6011,"")</f>
        <v/>
      </c>
      <c r="V6011" s="25" t="str">
        <f aca="false">IF(O6011&lt;&gt;"Engaging","",IF(U6011&lt;='Leia-me'!$B$6,"Saudável",IF(U6011&lt;='Leia-me'!$B$7,"Esfriando",IF(U6011&lt;='Leia-me'!$B$8,"Última chance","Zumbi"))))</f>
        <v/>
      </c>
      <c r="W6011" s="25" t="n">
        <f aca="false">IF(O6011="Won",1,IF(O6011="Lost",0,""))</f>
        <v>1</v>
      </c>
      <c r="Y6011" s="25" t="str">
        <f aca="false">IF(E6011="","Sim","")</f>
        <v/>
      </c>
    </row>
    <row r="6012" customFormat="false" ht="15" hidden="false" customHeight="false" outlineLevel="0" collapsed="false">
      <c r="A6012" s="25" t="s">
        <v>6275</v>
      </c>
      <c r="B6012" s="25" t="s">
        <v>102</v>
      </c>
      <c r="C6012" s="25" t="s">
        <v>103</v>
      </c>
      <c r="D6012" s="25" t="s">
        <v>106</v>
      </c>
      <c r="E6012" s="25" t="s">
        <v>1187</v>
      </c>
      <c r="F6012" s="25" t="s">
        <v>159</v>
      </c>
      <c r="G6012" s="26" t="n">
        <v>2059.9</v>
      </c>
      <c r="H6012" s="27" t="n">
        <v>3644</v>
      </c>
      <c r="I6012" s="25" t="s">
        <v>147</v>
      </c>
      <c r="K6012" s="25" t="n">
        <v>1988</v>
      </c>
      <c r="L6012" s="25" t="s">
        <v>160</v>
      </c>
      <c r="M6012" s="25" t="s">
        <v>149</v>
      </c>
      <c r="N6012" s="28" t="n">
        <v>3393</v>
      </c>
      <c r="O6012" s="25" t="s">
        <v>54</v>
      </c>
      <c r="P6012" s="29" t="n">
        <v>42789</v>
      </c>
      <c r="Q6012" s="29" t="n">
        <v>42802</v>
      </c>
      <c r="R6012" s="28" t="n">
        <v>3312</v>
      </c>
      <c r="S6012" s="28" t="n">
        <f aca="false">IF(O6012="Won",R6012,IF(O6012="Lost",0,N6012))</f>
        <v>3312</v>
      </c>
      <c r="T6012" s="30" t="n">
        <f aca="false">IF(AND(P6012&lt;&gt;"",Q6012&lt;&gt;""),Q6012-P6012,"")</f>
        <v>13</v>
      </c>
      <c r="U6012" s="30" t="str">
        <f aca="false">IF(AND(O6012="Engaging",P6012&lt;&gt;""),'Leia-me'!$B$5-P6012,"")</f>
        <v/>
      </c>
      <c r="V6012" s="25" t="str">
        <f aca="false">IF(O6012&lt;&gt;"Engaging","",IF(U6012&lt;='Leia-me'!$B$6,"Saudável",IF(U6012&lt;='Leia-me'!$B$7,"Esfriando",IF(U6012&lt;='Leia-me'!$B$8,"Última chance","Zumbi"))))</f>
        <v/>
      </c>
      <c r="W6012" s="25" t="n">
        <f aca="false">IF(O6012="Won",1,IF(O6012="Lost",0,""))</f>
        <v>1</v>
      </c>
      <c r="Y6012" s="25" t="str">
        <f aca="false">IF(E6012="","Sim","")</f>
        <v/>
      </c>
    </row>
    <row r="6013" customFormat="false" ht="15" hidden="false" customHeight="false" outlineLevel="0" collapsed="false">
      <c r="A6013" s="25" t="s">
        <v>6276</v>
      </c>
      <c r="B6013" s="25" t="s">
        <v>102</v>
      </c>
      <c r="C6013" s="25" t="s">
        <v>103</v>
      </c>
      <c r="D6013" s="25" t="s">
        <v>106</v>
      </c>
      <c r="E6013" s="25" t="s">
        <v>868</v>
      </c>
      <c r="F6013" s="25" t="s">
        <v>168</v>
      </c>
      <c r="G6013" s="26" t="n">
        <v>2952.73</v>
      </c>
      <c r="H6013" s="27" t="n">
        <v>5107</v>
      </c>
      <c r="I6013" s="25" t="s">
        <v>147</v>
      </c>
      <c r="K6013" s="25" t="n">
        <v>2000</v>
      </c>
      <c r="L6013" s="25" t="s">
        <v>160</v>
      </c>
      <c r="M6013" s="25" t="s">
        <v>149</v>
      </c>
      <c r="N6013" s="28" t="n">
        <v>3393</v>
      </c>
      <c r="O6013" s="25" t="s">
        <v>54</v>
      </c>
      <c r="P6013" s="29" t="n">
        <v>42790</v>
      </c>
      <c r="Q6013" s="29" t="n">
        <v>42805</v>
      </c>
      <c r="R6013" s="28" t="n">
        <v>3550</v>
      </c>
      <c r="S6013" s="28" t="n">
        <f aca="false">IF(O6013="Won",R6013,IF(O6013="Lost",0,N6013))</f>
        <v>3550</v>
      </c>
      <c r="T6013" s="30" t="n">
        <f aca="false">IF(AND(P6013&lt;&gt;"",Q6013&lt;&gt;""),Q6013-P6013,"")</f>
        <v>15</v>
      </c>
      <c r="U6013" s="30" t="str">
        <f aca="false">IF(AND(O6013="Engaging",P6013&lt;&gt;""),'Leia-me'!$B$5-P6013,"")</f>
        <v/>
      </c>
      <c r="V6013" s="25" t="str">
        <f aca="false">IF(O6013&lt;&gt;"Engaging","",IF(U6013&lt;='Leia-me'!$B$6,"Saudável",IF(U6013&lt;='Leia-me'!$B$7,"Esfriando",IF(U6013&lt;='Leia-me'!$B$8,"Última chance","Zumbi"))))</f>
        <v/>
      </c>
      <c r="W6013" s="25" t="n">
        <f aca="false">IF(O6013="Won",1,IF(O6013="Lost",0,""))</f>
        <v>1</v>
      </c>
      <c r="Y6013" s="25" t="str">
        <f aca="false">IF(E6013="","Sim","")</f>
        <v/>
      </c>
    </row>
    <row r="6014" customFormat="false" ht="15" hidden="false" customHeight="false" outlineLevel="0" collapsed="false">
      <c r="A6014" s="25" t="s">
        <v>6277</v>
      </c>
      <c r="B6014" s="25" t="s">
        <v>102</v>
      </c>
      <c r="C6014" s="25" t="s">
        <v>103</v>
      </c>
      <c r="D6014" s="25" t="s">
        <v>106</v>
      </c>
      <c r="G6014" s="31"/>
      <c r="H6014" s="32"/>
      <c r="L6014" s="25" t="s">
        <v>160</v>
      </c>
      <c r="M6014" s="25" t="s">
        <v>149</v>
      </c>
      <c r="N6014" s="28" t="n">
        <v>3393</v>
      </c>
      <c r="O6014" s="25" t="s">
        <v>56</v>
      </c>
      <c r="P6014" s="29" t="n">
        <v>42793</v>
      </c>
      <c r="Q6014" s="33"/>
      <c r="R6014" s="34"/>
      <c r="S6014" s="28" t="n">
        <f aca="false">IF(O6014="Won",R6014,IF(O6014="Lost",0,N6014))</f>
        <v>3393</v>
      </c>
      <c r="T6014" s="30" t="str">
        <f aca="false">IF(AND(P6014&lt;&gt;"",Q6014&lt;&gt;""),Q6014-P6014,"")</f>
        <v/>
      </c>
      <c r="U6014" s="30" t="n">
        <f aca="false">IF(AND(O6014="Engaging",P6014&lt;&gt;""),'Leia-me'!$B$5-P6014,"")</f>
        <v>307</v>
      </c>
      <c r="V6014" s="25" t="str">
        <f aca="false">IF(O6014&lt;&gt;"Engaging","",IF(U6014&lt;='Leia-me'!$B$6,"Saudável",IF(U6014&lt;='Leia-me'!$B$7,"Esfriando",IF(U6014&lt;='Leia-me'!$B$8,"Última chance","Zumbi"))))</f>
        <v>Zumbi</v>
      </c>
      <c r="W6014" s="25" t="str">
        <f aca="false">IF(O6014="Won",1,IF(O6014="Lost",0,""))</f>
        <v/>
      </c>
      <c r="Y6014" s="25" t="str">
        <f aca="false">IF(E6014="","Sim","")</f>
        <v>Sim</v>
      </c>
    </row>
    <row r="6015" customFormat="false" ht="15" hidden="false" customHeight="false" outlineLevel="0" collapsed="false">
      <c r="A6015" s="25" t="s">
        <v>6278</v>
      </c>
      <c r="B6015" s="25" t="s">
        <v>102</v>
      </c>
      <c r="C6015" s="25" t="s">
        <v>103</v>
      </c>
      <c r="D6015" s="25" t="s">
        <v>106</v>
      </c>
      <c r="E6015" s="25" t="s">
        <v>2863</v>
      </c>
      <c r="F6015" s="25" t="s">
        <v>211</v>
      </c>
      <c r="G6015" s="26" t="n">
        <v>2437.85</v>
      </c>
      <c r="H6015" s="27" t="n">
        <v>4874</v>
      </c>
      <c r="I6015" s="25" t="s">
        <v>147</v>
      </c>
      <c r="K6015" s="25" t="n">
        <v>2001</v>
      </c>
      <c r="L6015" s="25" t="s">
        <v>160</v>
      </c>
      <c r="M6015" s="25" t="s">
        <v>149</v>
      </c>
      <c r="N6015" s="28" t="n">
        <v>3393</v>
      </c>
      <c r="O6015" s="25" t="s">
        <v>54</v>
      </c>
      <c r="P6015" s="29" t="n">
        <v>42793</v>
      </c>
      <c r="Q6015" s="29" t="n">
        <v>42881</v>
      </c>
      <c r="R6015" s="28" t="n">
        <v>2964</v>
      </c>
      <c r="S6015" s="28" t="n">
        <f aca="false">IF(O6015="Won",R6015,IF(O6015="Lost",0,N6015))</f>
        <v>2964</v>
      </c>
      <c r="T6015" s="30" t="n">
        <f aca="false">IF(AND(P6015&lt;&gt;"",Q6015&lt;&gt;""),Q6015-P6015,"")</f>
        <v>88</v>
      </c>
      <c r="U6015" s="30" t="str">
        <f aca="false">IF(AND(O6015="Engaging",P6015&lt;&gt;""),'Leia-me'!$B$5-P6015,"")</f>
        <v/>
      </c>
      <c r="V6015" s="25" t="str">
        <f aca="false">IF(O6015&lt;&gt;"Engaging","",IF(U6015&lt;='Leia-me'!$B$6,"Saudável",IF(U6015&lt;='Leia-me'!$B$7,"Esfriando",IF(U6015&lt;='Leia-me'!$B$8,"Última chance","Zumbi"))))</f>
        <v/>
      </c>
      <c r="W6015" s="25" t="n">
        <f aca="false">IF(O6015="Won",1,IF(O6015="Lost",0,""))</f>
        <v>1</v>
      </c>
      <c r="Y6015" s="25" t="str">
        <f aca="false">IF(E6015="","Sim","")</f>
        <v/>
      </c>
    </row>
    <row r="6016" customFormat="false" ht="15" hidden="false" customHeight="false" outlineLevel="0" collapsed="false">
      <c r="A6016" s="25" t="s">
        <v>6279</v>
      </c>
      <c r="B6016" s="25" t="s">
        <v>102</v>
      </c>
      <c r="C6016" s="25" t="s">
        <v>103</v>
      </c>
      <c r="D6016" s="25" t="s">
        <v>106</v>
      </c>
      <c r="E6016" s="25" t="s">
        <v>218</v>
      </c>
      <c r="F6016" s="25" t="s">
        <v>146</v>
      </c>
      <c r="G6016" s="26" t="n">
        <v>4.54</v>
      </c>
      <c r="H6016" s="27" t="n">
        <v>9</v>
      </c>
      <c r="I6016" s="25" t="s">
        <v>147</v>
      </c>
      <c r="K6016" s="25" t="n">
        <v>2017</v>
      </c>
      <c r="L6016" s="25" t="s">
        <v>160</v>
      </c>
      <c r="M6016" s="25" t="s">
        <v>149</v>
      </c>
      <c r="N6016" s="28" t="n">
        <v>3393</v>
      </c>
      <c r="O6016" s="25" t="s">
        <v>54</v>
      </c>
      <c r="P6016" s="29" t="n">
        <v>42794</v>
      </c>
      <c r="Q6016" s="29" t="n">
        <v>42860</v>
      </c>
      <c r="R6016" s="28" t="n">
        <v>4069</v>
      </c>
      <c r="S6016" s="28" t="n">
        <f aca="false">IF(O6016="Won",R6016,IF(O6016="Lost",0,N6016))</f>
        <v>4069</v>
      </c>
      <c r="T6016" s="30" t="n">
        <f aca="false">IF(AND(P6016&lt;&gt;"",Q6016&lt;&gt;""),Q6016-P6016,"")</f>
        <v>66</v>
      </c>
      <c r="U6016" s="30" t="str">
        <f aca="false">IF(AND(O6016="Engaging",P6016&lt;&gt;""),'Leia-me'!$B$5-P6016,"")</f>
        <v/>
      </c>
      <c r="V6016" s="25" t="str">
        <f aca="false">IF(O6016&lt;&gt;"Engaging","",IF(U6016&lt;='Leia-me'!$B$6,"Saudável",IF(U6016&lt;='Leia-me'!$B$7,"Esfriando",IF(U6016&lt;='Leia-me'!$B$8,"Última chance","Zumbi"))))</f>
        <v/>
      </c>
      <c r="W6016" s="25" t="n">
        <f aca="false">IF(O6016="Won",1,IF(O6016="Lost",0,""))</f>
        <v>1</v>
      </c>
      <c r="Y6016" s="25" t="str">
        <f aca="false">IF(E6016="","Sim","")</f>
        <v/>
      </c>
    </row>
    <row r="6017" customFormat="false" ht="15" hidden="false" customHeight="false" outlineLevel="0" collapsed="false">
      <c r="A6017" s="25" t="s">
        <v>6280</v>
      </c>
      <c r="B6017" s="25" t="s">
        <v>102</v>
      </c>
      <c r="C6017" s="25" t="s">
        <v>103</v>
      </c>
      <c r="D6017" s="25" t="s">
        <v>106</v>
      </c>
      <c r="E6017" s="25" t="s">
        <v>3075</v>
      </c>
      <c r="F6017" s="25" t="s">
        <v>165</v>
      </c>
      <c r="G6017" s="26" t="n">
        <v>4269.9</v>
      </c>
      <c r="H6017" s="27" t="n">
        <v>6472</v>
      </c>
      <c r="I6017" s="25" t="s">
        <v>147</v>
      </c>
      <c r="J6017" s="25" t="s">
        <v>1347</v>
      </c>
      <c r="K6017" s="25" t="n">
        <v>1993</v>
      </c>
      <c r="L6017" s="25" t="s">
        <v>160</v>
      </c>
      <c r="M6017" s="25" t="s">
        <v>149</v>
      </c>
      <c r="N6017" s="28" t="n">
        <v>3393</v>
      </c>
      <c r="O6017" s="25" t="s">
        <v>54</v>
      </c>
      <c r="P6017" s="29" t="n">
        <v>42799</v>
      </c>
      <c r="Q6017" s="29" t="n">
        <v>42914</v>
      </c>
      <c r="R6017" s="28" t="n">
        <v>3397</v>
      </c>
      <c r="S6017" s="28" t="n">
        <f aca="false">IF(O6017="Won",R6017,IF(O6017="Lost",0,N6017))</f>
        <v>3397</v>
      </c>
      <c r="T6017" s="30" t="n">
        <f aca="false">IF(AND(P6017&lt;&gt;"",Q6017&lt;&gt;""),Q6017-P6017,"")</f>
        <v>115</v>
      </c>
      <c r="U6017" s="30" t="str">
        <f aca="false">IF(AND(O6017="Engaging",P6017&lt;&gt;""),'Leia-me'!$B$5-P6017,"")</f>
        <v/>
      </c>
      <c r="V6017" s="25" t="str">
        <f aca="false">IF(O6017&lt;&gt;"Engaging","",IF(U6017&lt;='Leia-me'!$B$6,"Saudável",IF(U6017&lt;='Leia-me'!$B$7,"Esfriando",IF(U6017&lt;='Leia-me'!$B$8,"Última chance","Zumbi"))))</f>
        <v/>
      </c>
      <c r="W6017" s="25" t="n">
        <f aca="false">IF(O6017="Won",1,IF(O6017="Lost",0,""))</f>
        <v>1</v>
      </c>
      <c r="Y6017" s="25" t="str">
        <f aca="false">IF(E6017="","Sim","")</f>
        <v/>
      </c>
    </row>
    <row r="6018" customFormat="false" ht="15" hidden="false" customHeight="false" outlineLevel="0" collapsed="false">
      <c r="A6018" s="25" t="s">
        <v>6281</v>
      </c>
      <c r="B6018" s="25" t="s">
        <v>102</v>
      </c>
      <c r="C6018" s="25" t="s">
        <v>103</v>
      </c>
      <c r="D6018" s="25" t="s">
        <v>106</v>
      </c>
      <c r="E6018" s="25" t="s">
        <v>5204</v>
      </c>
      <c r="F6018" s="25" t="s">
        <v>155</v>
      </c>
      <c r="G6018" s="26" t="n">
        <v>1188.42</v>
      </c>
      <c r="H6018" s="27" t="n">
        <v>3015</v>
      </c>
      <c r="I6018" s="25" t="s">
        <v>147</v>
      </c>
      <c r="K6018" s="25" t="n">
        <v>1994</v>
      </c>
      <c r="L6018" s="25" t="s">
        <v>170</v>
      </c>
      <c r="M6018" s="25" t="s">
        <v>171</v>
      </c>
      <c r="N6018" s="28" t="n">
        <v>1096</v>
      </c>
      <c r="O6018" s="25" t="s">
        <v>54</v>
      </c>
      <c r="P6018" s="29" t="n">
        <v>42802</v>
      </c>
      <c r="Q6018" s="29" t="n">
        <v>42902</v>
      </c>
      <c r="R6018" s="28" t="n">
        <v>1039</v>
      </c>
      <c r="S6018" s="28" t="n">
        <f aca="false">IF(O6018="Won",R6018,IF(O6018="Lost",0,N6018))</f>
        <v>1039</v>
      </c>
      <c r="T6018" s="30" t="n">
        <f aca="false">IF(AND(P6018&lt;&gt;"",Q6018&lt;&gt;""),Q6018-P6018,"")</f>
        <v>100</v>
      </c>
      <c r="U6018" s="30" t="str">
        <f aca="false">IF(AND(O6018="Engaging",P6018&lt;&gt;""),'Leia-me'!$B$5-P6018,"")</f>
        <v/>
      </c>
      <c r="V6018" s="25" t="str">
        <f aca="false">IF(O6018&lt;&gt;"Engaging","",IF(U6018&lt;='Leia-me'!$B$6,"Saudável",IF(U6018&lt;='Leia-me'!$B$7,"Esfriando",IF(U6018&lt;='Leia-me'!$B$8,"Última chance","Zumbi"))))</f>
        <v/>
      </c>
      <c r="W6018" s="25" t="n">
        <f aca="false">IF(O6018="Won",1,IF(O6018="Lost",0,""))</f>
        <v>1</v>
      </c>
      <c r="Y6018" s="25" t="str">
        <f aca="false">IF(E6018="","Sim","")</f>
        <v/>
      </c>
    </row>
    <row r="6019" customFormat="false" ht="15" hidden="false" customHeight="false" outlineLevel="0" collapsed="false">
      <c r="A6019" s="25" t="s">
        <v>6282</v>
      </c>
      <c r="B6019" s="25" t="s">
        <v>102</v>
      </c>
      <c r="C6019" s="25" t="s">
        <v>103</v>
      </c>
      <c r="D6019" s="25" t="s">
        <v>106</v>
      </c>
      <c r="E6019" s="25" t="s">
        <v>1351</v>
      </c>
      <c r="F6019" s="25" t="s">
        <v>177</v>
      </c>
      <c r="G6019" s="26" t="n">
        <v>7537.24</v>
      </c>
      <c r="H6019" s="27" t="n">
        <v>20293</v>
      </c>
      <c r="I6019" s="25" t="s">
        <v>147</v>
      </c>
      <c r="K6019" s="25" t="n">
        <v>1993</v>
      </c>
      <c r="L6019" s="25" t="s">
        <v>160</v>
      </c>
      <c r="M6019" s="25" t="s">
        <v>149</v>
      </c>
      <c r="N6019" s="28" t="n">
        <v>3393</v>
      </c>
      <c r="O6019" s="25" t="s">
        <v>54</v>
      </c>
      <c r="P6019" s="29" t="n">
        <v>42802</v>
      </c>
      <c r="Q6019" s="29" t="n">
        <v>42874</v>
      </c>
      <c r="R6019" s="28" t="n">
        <v>3151</v>
      </c>
      <c r="S6019" s="28" t="n">
        <f aca="false">IF(O6019="Won",R6019,IF(O6019="Lost",0,N6019))</f>
        <v>3151</v>
      </c>
      <c r="T6019" s="30" t="n">
        <f aca="false">IF(AND(P6019&lt;&gt;"",Q6019&lt;&gt;""),Q6019-P6019,"")</f>
        <v>72</v>
      </c>
      <c r="U6019" s="30" t="str">
        <f aca="false">IF(AND(O6019="Engaging",P6019&lt;&gt;""),'Leia-me'!$B$5-P6019,"")</f>
        <v/>
      </c>
      <c r="V6019" s="25" t="str">
        <f aca="false">IF(O6019&lt;&gt;"Engaging","",IF(U6019&lt;='Leia-me'!$B$6,"Saudável",IF(U6019&lt;='Leia-me'!$B$7,"Esfriando",IF(U6019&lt;='Leia-me'!$B$8,"Última chance","Zumbi"))))</f>
        <v/>
      </c>
      <c r="W6019" s="25" t="n">
        <f aca="false">IF(O6019="Won",1,IF(O6019="Lost",0,""))</f>
        <v>1</v>
      </c>
      <c r="Y6019" s="25" t="str">
        <f aca="false">IF(E6019="","Sim","")</f>
        <v/>
      </c>
    </row>
    <row r="6020" customFormat="false" ht="15" hidden="false" customHeight="false" outlineLevel="0" collapsed="false">
      <c r="A6020" s="25" t="s">
        <v>6283</v>
      </c>
      <c r="B6020" s="25" t="s">
        <v>102</v>
      </c>
      <c r="C6020" s="25" t="s">
        <v>103</v>
      </c>
      <c r="D6020" s="25" t="s">
        <v>106</v>
      </c>
      <c r="E6020" s="25" t="s">
        <v>428</v>
      </c>
      <c r="F6020" s="25" t="s">
        <v>267</v>
      </c>
      <c r="G6020" s="26" t="n">
        <v>792.46</v>
      </c>
      <c r="H6020" s="27" t="n">
        <v>1299</v>
      </c>
      <c r="I6020" s="25" t="s">
        <v>147</v>
      </c>
      <c r="K6020" s="25" t="n">
        <v>1982</v>
      </c>
      <c r="L6020" s="25" t="s">
        <v>148</v>
      </c>
      <c r="M6020" s="25" t="s">
        <v>149</v>
      </c>
      <c r="N6020" s="28" t="n">
        <v>55</v>
      </c>
      <c r="O6020" s="25" t="s">
        <v>56</v>
      </c>
      <c r="P6020" s="29" t="n">
        <v>42806</v>
      </c>
      <c r="Q6020" s="33"/>
      <c r="R6020" s="34"/>
      <c r="S6020" s="28" t="n">
        <f aca="false">IF(O6020="Won",R6020,IF(O6020="Lost",0,N6020))</f>
        <v>55</v>
      </c>
      <c r="T6020" s="30" t="str">
        <f aca="false">IF(AND(P6020&lt;&gt;"",Q6020&lt;&gt;""),Q6020-P6020,"")</f>
        <v/>
      </c>
      <c r="U6020" s="30" t="n">
        <f aca="false">IF(AND(O6020="Engaging",P6020&lt;&gt;""),'Leia-me'!$B$5-P6020,"")</f>
        <v>294</v>
      </c>
      <c r="V6020" s="25" t="str">
        <f aca="false">IF(O6020&lt;&gt;"Engaging","",IF(U6020&lt;='Leia-me'!$B$6,"Saudável",IF(U6020&lt;='Leia-me'!$B$7,"Esfriando",IF(U6020&lt;='Leia-me'!$B$8,"Última chance","Zumbi"))))</f>
        <v>Zumbi</v>
      </c>
      <c r="W6020" s="25" t="str">
        <f aca="false">IF(O6020="Won",1,IF(O6020="Lost",0,""))</f>
        <v/>
      </c>
      <c r="Y6020" s="25" t="str">
        <f aca="false">IF(E6020="","Sim","")</f>
        <v/>
      </c>
    </row>
    <row r="6021" customFormat="false" ht="15" hidden="false" customHeight="false" outlineLevel="0" collapsed="false">
      <c r="A6021" s="25" t="s">
        <v>6284</v>
      </c>
      <c r="B6021" s="25" t="s">
        <v>102</v>
      </c>
      <c r="C6021" s="25" t="s">
        <v>103</v>
      </c>
      <c r="D6021" s="25" t="s">
        <v>106</v>
      </c>
      <c r="E6021" s="25" t="s">
        <v>2739</v>
      </c>
      <c r="F6021" s="25" t="s">
        <v>159</v>
      </c>
      <c r="G6021" s="26" t="n">
        <v>2871.35</v>
      </c>
      <c r="H6021" s="27" t="n">
        <v>9561</v>
      </c>
      <c r="I6021" s="25" t="s">
        <v>147</v>
      </c>
      <c r="K6021" s="25" t="n">
        <v>1983</v>
      </c>
      <c r="L6021" s="25" t="s">
        <v>148</v>
      </c>
      <c r="M6021" s="25" t="s">
        <v>149</v>
      </c>
      <c r="N6021" s="28" t="n">
        <v>55</v>
      </c>
      <c r="O6021" s="25" t="s">
        <v>54</v>
      </c>
      <c r="P6021" s="29" t="n">
        <v>42806</v>
      </c>
      <c r="Q6021" s="29" t="n">
        <v>42899</v>
      </c>
      <c r="R6021" s="28" t="n">
        <v>49</v>
      </c>
      <c r="S6021" s="28" t="n">
        <f aca="false">IF(O6021="Won",R6021,IF(O6021="Lost",0,N6021))</f>
        <v>49</v>
      </c>
      <c r="T6021" s="30" t="n">
        <f aca="false">IF(AND(P6021&lt;&gt;"",Q6021&lt;&gt;""),Q6021-P6021,"")</f>
        <v>93</v>
      </c>
      <c r="U6021" s="30" t="str">
        <f aca="false">IF(AND(O6021="Engaging",P6021&lt;&gt;""),'Leia-me'!$B$5-P6021,"")</f>
        <v/>
      </c>
      <c r="V6021" s="25" t="str">
        <f aca="false">IF(O6021&lt;&gt;"Engaging","",IF(U6021&lt;='Leia-me'!$B$6,"Saudável",IF(U6021&lt;='Leia-me'!$B$7,"Esfriando",IF(U6021&lt;='Leia-me'!$B$8,"Última chance","Zumbi"))))</f>
        <v/>
      </c>
      <c r="W6021" s="25" t="n">
        <f aca="false">IF(O6021="Won",1,IF(O6021="Lost",0,""))</f>
        <v>1</v>
      </c>
      <c r="Y6021" s="25" t="str">
        <f aca="false">IF(E6021="","Sim","")</f>
        <v/>
      </c>
    </row>
    <row r="6022" customFormat="false" ht="15" hidden="false" customHeight="false" outlineLevel="0" collapsed="false">
      <c r="A6022" s="25" t="s">
        <v>6285</v>
      </c>
      <c r="B6022" s="25" t="s">
        <v>102</v>
      </c>
      <c r="C6022" s="25" t="s">
        <v>103</v>
      </c>
      <c r="D6022" s="25" t="s">
        <v>106</v>
      </c>
      <c r="E6022" s="25" t="s">
        <v>433</v>
      </c>
      <c r="F6022" s="25" t="s">
        <v>211</v>
      </c>
      <c r="G6022" s="26" t="n">
        <v>2214.94</v>
      </c>
      <c r="H6022" s="27" t="n">
        <v>5374</v>
      </c>
      <c r="I6022" s="25" t="s">
        <v>147</v>
      </c>
      <c r="K6022" s="25" t="n">
        <v>1996</v>
      </c>
      <c r="L6022" s="25" t="s">
        <v>170</v>
      </c>
      <c r="M6022" s="25" t="s">
        <v>171</v>
      </c>
      <c r="N6022" s="28" t="n">
        <v>1096</v>
      </c>
      <c r="O6022" s="25" t="s">
        <v>54</v>
      </c>
      <c r="P6022" s="29" t="n">
        <v>42807</v>
      </c>
      <c r="Q6022" s="29" t="n">
        <v>42903</v>
      </c>
      <c r="R6022" s="28" t="n">
        <v>1157</v>
      </c>
      <c r="S6022" s="28" t="n">
        <f aca="false">IF(O6022="Won",R6022,IF(O6022="Lost",0,N6022))</f>
        <v>1157</v>
      </c>
      <c r="T6022" s="30" t="n">
        <f aca="false">IF(AND(P6022&lt;&gt;"",Q6022&lt;&gt;""),Q6022-P6022,"")</f>
        <v>96</v>
      </c>
      <c r="U6022" s="30" t="str">
        <f aca="false">IF(AND(O6022="Engaging",P6022&lt;&gt;""),'Leia-me'!$B$5-P6022,"")</f>
        <v/>
      </c>
      <c r="V6022" s="25" t="str">
        <f aca="false">IF(O6022&lt;&gt;"Engaging","",IF(U6022&lt;='Leia-me'!$B$6,"Saudável",IF(U6022&lt;='Leia-me'!$B$7,"Esfriando",IF(U6022&lt;='Leia-me'!$B$8,"Última chance","Zumbi"))))</f>
        <v/>
      </c>
      <c r="W6022" s="25" t="n">
        <f aca="false">IF(O6022="Won",1,IF(O6022="Lost",0,""))</f>
        <v>1</v>
      </c>
      <c r="Y6022" s="25" t="str">
        <f aca="false">IF(E6022="","Sim","")</f>
        <v/>
      </c>
    </row>
    <row r="6023" customFormat="false" ht="15" hidden="false" customHeight="false" outlineLevel="0" collapsed="false">
      <c r="A6023" s="25" t="s">
        <v>6286</v>
      </c>
      <c r="B6023" s="25" t="s">
        <v>102</v>
      </c>
      <c r="C6023" s="25" t="s">
        <v>103</v>
      </c>
      <c r="D6023" s="25" t="s">
        <v>106</v>
      </c>
      <c r="G6023" s="31"/>
      <c r="H6023" s="32"/>
      <c r="L6023" s="25" t="s">
        <v>160</v>
      </c>
      <c r="M6023" s="25" t="s">
        <v>149</v>
      </c>
      <c r="N6023" s="28" t="n">
        <v>3393</v>
      </c>
      <c r="O6023" s="25" t="s">
        <v>56</v>
      </c>
      <c r="P6023" s="29" t="n">
        <v>42808</v>
      </c>
      <c r="Q6023" s="33"/>
      <c r="R6023" s="34"/>
      <c r="S6023" s="28" t="n">
        <f aca="false">IF(O6023="Won",R6023,IF(O6023="Lost",0,N6023))</f>
        <v>3393</v>
      </c>
      <c r="T6023" s="30" t="str">
        <f aca="false">IF(AND(P6023&lt;&gt;"",Q6023&lt;&gt;""),Q6023-P6023,"")</f>
        <v/>
      </c>
      <c r="U6023" s="30" t="n">
        <f aca="false">IF(AND(O6023="Engaging",P6023&lt;&gt;""),'Leia-me'!$B$5-P6023,"")</f>
        <v>292</v>
      </c>
      <c r="V6023" s="25" t="str">
        <f aca="false">IF(O6023&lt;&gt;"Engaging","",IF(U6023&lt;='Leia-me'!$B$6,"Saudável",IF(U6023&lt;='Leia-me'!$B$7,"Esfriando",IF(U6023&lt;='Leia-me'!$B$8,"Última chance","Zumbi"))))</f>
        <v>Zumbi</v>
      </c>
      <c r="W6023" s="25" t="str">
        <f aca="false">IF(O6023="Won",1,IF(O6023="Lost",0,""))</f>
        <v/>
      </c>
      <c r="Y6023" s="25" t="str">
        <f aca="false">IF(E6023="","Sim","")</f>
        <v>Sim</v>
      </c>
    </row>
    <row r="6024" customFormat="false" ht="15" hidden="false" customHeight="false" outlineLevel="0" collapsed="false">
      <c r="A6024" s="25" t="s">
        <v>6287</v>
      </c>
      <c r="B6024" s="25" t="s">
        <v>102</v>
      </c>
      <c r="C6024" s="25" t="s">
        <v>103</v>
      </c>
      <c r="D6024" s="25" t="s">
        <v>106</v>
      </c>
      <c r="E6024" s="25" t="s">
        <v>1187</v>
      </c>
      <c r="F6024" s="25" t="s">
        <v>159</v>
      </c>
      <c r="G6024" s="26" t="n">
        <v>2059.9</v>
      </c>
      <c r="H6024" s="27" t="n">
        <v>3644</v>
      </c>
      <c r="I6024" s="25" t="s">
        <v>147</v>
      </c>
      <c r="K6024" s="25" t="n">
        <v>1988</v>
      </c>
      <c r="L6024" s="25" t="s">
        <v>148</v>
      </c>
      <c r="M6024" s="25" t="s">
        <v>149</v>
      </c>
      <c r="N6024" s="28" t="n">
        <v>55</v>
      </c>
      <c r="O6024" s="25" t="s">
        <v>54</v>
      </c>
      <c r="P6024" s="29" t="n">
        <v>42810</v>
      </c>
      <c r="Q6024" s="29" t="n">
        <v>42863</v>
      </c>
      <c r="R6024" s="28" t="n">
        <v>56</v>
      </c>
      <c r="S6024" s="28" t="n">
        <f aca="false">IF(O6024="Won",R6024,IF(O6024="Lost",0,N6024))</f>
        <v>56</v>
      </c>
      <c r="T6024" s="30" t="n">
        <f aca="false">IF(AND(P6024&lt;&gt;"",Q6024&lt;&gt;""),Q6024-P6024,"")</f>
        <v>53</v>
      </c>
      <c r="U6024" s="30" t="str">
        <f aca="false">IF(AND(O6024="Engaging",P6024&lt;&gt;""),'Leia-me'!$B$5-P6024,"")</f>
        <v/>
      </c>
      <c r="V6024" s="25" t="str">
        <f aca="false">IF(O6024&lt;&gt;"Engaging","",IF(U6024&lt;='Leia-me'!$B$6,"Saudável",IF(U6024&lt;='Leia-me'!$B$7,"Esfriando",IF(U6024&lt;='Leia-me'!$B$8,"Última chance","Zumbi"))))</f>
        <v/>
      </c>
      <c r="W6024" s="25" t="n">
        <f aca="false">IF(O6024="Won",1,IF(O6024="Lost",0,""))</f>
        <v>1</v>
      </c>
      <c r="Y6024" s="25" t="str">
        <f aca="false">IF(E6024="","Sim","")</f>
        <v/>
      </c>
    </row>
    <row r="6025" customFormat="false" ht="15" hidden="false" customHeight="false" outlineLevel="0" collapsed="false">
      <c r="A6025" s="25" t="s">
        <v>6288</v>
      </c>
      <c r="B6025" s="25" t="s">
        <v>102</v>
      </c>
      <c r="C6025" s="25" t="s">
        <v>103</v>
      </c>
      <c r="D6025" s="25" t="s">
        <v>106</v>
      </c>
      <c r="G6025" s="31"/>
      <c r="H6025" s="32"/>
      <c r="L6025" s="25" t="s">
        <v>170</v>
      </c>
      <c r="M6025" s="25" t="s">
        <v>171</v>
      </c>
      <c r="N6025" s="28" t="n">
        <v>1096</v>
      </c>
      <c r="O6025" s="25" t="s">
        <v>56</v>
      </c>
      <c r="P6025" s="29" t="n">
        <v>42811</v>
      </c>
      <c r="Q6025" s="33"/>
      <c r="R6025" s="34"/>
      <c r="S6025" s="28" t="n">
        <f aca="false">IF(O6025="Won",R6025,IF(O6025="Lost",0,N6025))</f>
        <v>1096</v>
      </c>
      <c r="T6025" s="30" t="str">
        <f aca="false">IF(AND(P6025&lt;&gt;"",Q6025&lt;&gt;""),Q6025-P6025,"")</f>
        <v/>
      </c>
      <c r="U6025" s="30" t="n">
        <f aca="false">IF(AND(O6025="Engaging",P6025&lt;&gt;""),'Leia-me'!$B$5-P6025,"")</f>
        <v>289</v>
      </c>
      <c r="V6025" s="25" t="str">
        <f aca="false">IF(O6025&lt;&gt;"Engaging","",IF(U6025&lt;='Leia-me'!$B$6,"Saudável",IF(U6025&lt;='Leia-me'!$B$7,"Esfriando",IF(U6025&lt;='Leia-me'!$B$8,"Última chance","Zumbi"))))</f>
        <v>Zumbi</v>
      </c>
      <c r="W6025" s="25" t="str">
        <f aca="false">IF(O6025="Won",1,IF(O6025="Lost",0,""))</f>
        <v/>
      </c>
      <c r="Y6025" s="25" t="str">
        <f aca="false">IF(E6025="","Sim","")</f>
        <v>Sim</v>
      </c>
    </row>
    <row r="6026" customFormat="false" ht="15" hidden="false" customHeight="false" outlineLevel="0" collapsed="false">
      <c r="A6026" s="25" t="s">
        <v>6289</v>
      </c>
      <c r="B6026" s="25" t="s">
        <v>102</v>
      </c>
      <c r="C6026" s="25" t="s">
        <v>103</v>
      </c>
      <c r="D6026" s="25" t="s">
        <v>106</v>
      </c>
      <c r="E6026" s="25" t="s">
        <v>433</v>
      </c>
      <c r="F6026" s="25" t="s">
        <v>211</v>
      </c>
      <c r="G6026" s="26" t="n">
        <v>2214.94</v>
      </c>
      <c r="H6026" s="27" t="n">
        <v>5374</v>
      </c>
      <c r="I6026" s="25" t="s">
        <v>147</v>
      </c>
      <c r="K6026" s="25" t="n">
        <v>1996</v>
      </c>
      <c r="L6026" s="25" t="s">
        <v>170</v>
      </c>
      <c r="M6026" s="25" t="s">
        <v>171</v>
      </c>
      <c r="N6026" s="28" t="n">
        <v>1096</v>
      </c>
      <c r="O6026" s="25" t="s">
        <v>54</v>
      </c>
      <c r="P6026" s="29" t="n">
        <v>42811</v>
      </c>
      <c r="Q6026" s="29" t="n">
        <v>42896</v>
      </c>
      <c r="R6026" s="28" t="n">
        <v>1188</v>
      </c>
      <c r="S6026" s="28" t="n">
        <f aca="false">IF(O6026="Won",R6026,IF(O6026="Lost",0,N6026))</f>
        <v>1188</v>
      </c>
      <c r="T6026" s="30" t="n">
        <f aca="false">IF(AND(P6026&lt;&gt;"",Q6026&lt;&gt;""),Q6026-P6026,"")</f>
        <v>85</v>
      </c>
      <c r="U6026" s="30" t="str">
        <f aca="false">IF(AND(O6026="Engaging",P6026&lt;&gt;""),'Leia-me'!$B$5-P6026,"")</f>
        <v/>
      </c>
      <c r="V6026" s="25" t="str">
        <f aca="false">IF(O6026&lt;&gt;"Engaging","",IF(U6026&lt;='Leia-me'!$B$6,"Saudável",IF(U6026&lt;='Leia-me'!$B$7,"Esfriando",IF(U6026&lt;='Leia-me'!$B$8,"Última chance","Zumbi"))))</f>
        <v/>
      </c>
      <c r="W6026" s="25" t="n">
        <f aca="false">IF(O6026="Won",1,IF(O6026="Lost",0,""))</f>
        <v>1</v>
      </c>
      <c r="Y6026" s="25" t="str">
        <f aca="false">IF(E6026="","Sim","")</f>
        <v/>
      </c>
    </row>
    <row r="6027" customFormat="false" ht="15" hidden="false" customHeight="false" outlineLevel="0" collapsed="false">
      <c r="A6027" s="25" t="s">
        <v>6290</v>
      </c>
      <c r="B6027" s="25" t="s">
        <v>102</v>
      </c>
      <c r="C6027" s="25" t="s">
        <v>103</v>
      </c>
      <c r="D6027" s="25" t="s">
        <v>106</v>
      </c>
      <c r="E6027" s="25" t="s">
        <v>419</v>
      </c>
      <c r="F6027" s="25" t="s">
        <v>146</v>
      </c>
      <c r="G6027" s="26" t="n">
        <v>2741.37</v>
      </c>
      <c r="H6027" s="27" t="n">
        <v>9226</v>
      </c>
      <c r="I6027" s="25" t="s">
        <v>147</v>
      </c>
      <c r="K6027" s="25" t="n">
        <v>1985</v>
      </c>
      <c r="L6027" s="25" t="s">
        <v>160</v>
      </c>
      <c r="M6027" s="25" t="s">
        <v>149</v>
      </c>
      <c r="N6027" s="28" t="n">
        <v>3393</v>
      </c>
      <c r="O6027" s="25" t="s">
        <v>54</v>
      </c>
      <c r="P6027" s="29" t="n">
        <v>42813</v>
      </c>
      <c r="Q6027" s="29" t="n">
        <v>42902</v>
      </c>
      <c r="R6027" s="28" t="n">
        <v>3028</v>
      </c>
      <c r="S6027" s="28" t="n">
        <f aca="false">IF(O6027="Won",R6027,IF(O6027="Lost",0,N6027))</f>
        <v>3028</v>
      </c>
      <c r="T6027" s="30" t="n">
        <f aca="false">IF(AND(P6027&lt;&gt;"",Q6027&lt;&gt;""),Q6027-P6027,"")</f>
        <v>89</v>
      </c>
      <c r="U6027" s="30" t="str">
        <f aca="false">IF(AND(O6027="Engaging",P6027&lt;&gt;""),'Leia-me'!$B$5-P6027,"")</f>
        <v/>
      </c>
      <c r="V6027" s="25" t="str">
        <f aca="false">IF(O6027&lt;&gt;"Engaging","",IF(U6027&lt;='Leia-me'!$B$6,"Saudável",IF(U6027&lt;='Leia-me'!$B$7,"Esfriando",IF(U6027&lt;='Leia-me'!$B$8,"Última chance","Zumbi"))))</f>
        <v/>
      </c>
      <c r="W6027" s="25" t="n">
        <f aca="false">IF(O6027="Won",1,IF(O6027="Lost",0,""))</f>
        <v>1</v>
      </c>
      <c r="Y6027" s="25" t="str">
        <f aca="false">IF(E6027="","Sim","")</f>
        <v/>
      </c>
    </row>
    <row r="6028" customFormat="false" ht="15" hidden="false" customHeight="false" outlineLevel="0" collapsed="false">
      <c r="A6028" s="25" t="s">
        <v>6291</v>
      </c>
      <c r="B6028" s="25" t="s">
        <v>102</v>
      </c>
      <c r="C6028" s="25" t="s">
        <v>103</v>
      </c>
      <c r="D6028" s="25" t="s">
        <v>106</v>
      </c>
      <c r="G6028" s="31"/>
      <c r="H6028" s="32"/>
      <c r="L6028" s="25" t="s">
        <v>160</v>
      </c>
      <c r="M6028" s="25" t="s">
        <v>149</v>
      </c>
      <c r="N6028" s="28" t="n">
        <v>3393</v>
      </c>
      <c r="O6028" s="25" t="s">
        <v>56</v>
      </c>
      <c r="P6028" s="29" t="n">
        <v>42818</v>
      </c>
      <c r="Q6028" s="33"/>
      <c r="R6028" s="34"/>
      <c r="S6028" s="28" t="n">
        <f aca="false">IF(O6028="Won",R6028,IF(O6028="Lost",0,N6028))</f>
        <v>3393</v>
      </c>
      <c r="T6028" s="30" t="str">
        <f aca="false">IF(AND(P6028&lt;&gt;"",Q6028&lt;&gt;""),Q6028-P6028,"")</f>
        <v/>
      </c>
      <c r="U6028" s="30" t="n">
        <f aca="false">IF(AND(O6028="Engaging",P6028&lt;&gt;""),'Leia-me'!$B$5-P6028,"")</f>
        <v>282</v>
      </c>
      <c r="V6028" s="25" t="str">
        <f aca="false">IF(O6028&lt;&gt;"Engaging","",IF(U6028&lt;='Leia-me'!$B$6,"Saudável",IF(U6028&lt;='Leia-me'!$B$7,"Esfriando",IF(U6028&lt;='Leia-me'!$B$8,"Última chance","Zumbi"))))</f>
        <v>Zumbi</v>
      </c>
      <c r="W6028" s="25" t="str">
        <f aca="false">IF(O6028="Won",1,IF(O6028="Lost",0,""))</f>
        <v/>
      </c>
      <c r="Y6028" s="25" t="str">
        <f aca="false">IF(E6028="","Sim","")</f>
        <v>Sim</v>
      </c>
    </row>
    <row r="6029" customFormat="false" ht="15" hidden="false" customHeight="false" outlineLevel="0" collapsed="false">
      <c r="A6029" s="25" t="s">
        <v>6292</v>
      </c>
      <c r="B6029" s="25" t="s">
        <v>102</v>
      </c>
      <c r="C6029" s="25" t="s">
        <v>103</v>
      </c>
      <c r="D6029" s="25" t="s">
        <v>106</v>
      </c>
      <c r="G6029" s="31"/>
      <c r="H6029" s="32"/>
      <c r="L6029" s="25" t="s">
        <v>160</v>
      </c>
      <c r="M6029" s="25" t="s">
        <v>149</v>
      </c>
      <c r="N6029" s="28" t="n">
        <v>3393</v>
      </c>
      <c r="O6029" s="25" t="s">
        <v>56</v>
      </c>
      <c r="P6029" s="29" t="n">
        <v>42820</v>
      </c>
      <c r="Q6029" s="33"/>
      <c r="R6029" s="34"/>
      <c r="S6029" s="28" t="n">
        <f aca="false">IF(O6029="Won",R6029,IF(O6029="Lost",0,N6029))</f>
        <v>3393</v>
      </c>
      <c r="T6029" s="30" t="str">
        <f aca="false">IF(AND(P6029&lt;&gt;"",Q6029&lt;&gt;""),Q6029-P6029,"")</f>
        <v/>
      </c>
      <c r="U6029" s="30" t="n">
        <f aca="false">IF(AND(O6029="Engaging",P6029&lt;&gt;""),'Leia-me'!$B$5-P6029,"")</f>
        <v>280</v>
      </c>
      <c r="V6029" s="25" t="str">
        <f aca="false">IF(O6029&lt;&gt;"Engaging","",IF(U6029&lt;='Leia-me'!$B$6,"Saudável",IF(U6029&lt;='Leia-me'!$B$7,"Esfriando",IF(U6029&lt;='Leia-me'!$B$8,"Última chance","Zumbi"))))</f>
        <v>Zumbi</v>
      </c>
      <c r="W6029" s="25" t="str">
        <f aca="false">IF(O6029="Won",1,IF(O6029="Lost",0,""))</f>
        <v/>
      </c>
      <c r="Y6029" s="25" t="str">
        <f aca="false">IF(E6029="","Sim","")</f>
        <v>Sim</v>
      </c>
    </row>
    <row r="6030" customFormat="false" ht="15" hidden="false" customHeight="false" outlineLevel="0" collapsed="false">
      <c r="A6030" s="25" t="s">
        <v>6293</v>
      </c>
      <c r="B6030" s="25" t="s">
        <v>102</v>
      </c>
      <c r="C6030" s="25" t="s">
        <v>103</v>
      </c>
      <c r="D6030" s="25" t="s">
        <v>106</v>
      </c>
      <c r="E6030" s="25" t="s">
        <v>1646</v>
      </c>
      <c r="F6030" s="25" t="s">
        <v>185</v>
      </c>
      <c r="G6030" s="26" t="n">
        <v>587.72</v>
      </c>
      <c r="H6030" s="27" t="n">
        <v>1501</v>
      </c>
      <c r="I6030" s="25" t="s">
        <v>147</v>
      </c>
      <c r="K6030" s="25" t="n">
        <v>2010</v>
      </c>
      <c r="L6030" s="25" t="s">
        <v>148</v>
      </c>
      <c r="M6030" s="25" t="s">
        <v>149</v>
      </c>
      <c r="N6030" s="28" t="n">
        <v>55</v>
      </c>
      <c r="O6030" s="25" t="s">
        <v>54</v>
      </c>
      <c r="P6030" s="29" t="n">
        <v>42820</v>
      </c>
      <c r="Q6030" s="29" t="n">
        <v>42829</v>
      </c>
      <c r="R6030" s="28" t="n">
        <v>49</v>
      </c>
      <c r="S6030" s="28" t="n">
        <f aca="false">IF(O6030="Won",R6030,IF(O6030="Lost",0,N6030))</f>
        <v>49</v>
      </c>
      <c r="T6030" s="30" t="n">
        <f aca="false">IF(AND(P6030&lt;&gt;"",Q6030&lt;&gt;""),Q6030-P6030,"")</f>
        <v>9</v>
      </c>
      <c r="U6030" s="30" t="str">
        <f aca="false">IF(AND(O6030="Engaging",P6030&lt;&gt;""),'Leia-me'!$B$5-P6030,"")</f>
        <v/>
      </c>
      <c r="V6030" s="25" t="str">
        <f aca="false">IF(O6030&lt;&gt;"Engaging","",IF(U6030&lt;='Leia-me'!$B$6,"Saudável",IF(U6030&lt;='Leia-me'!$B$7,"Esfriando",IF(U6030&lt;='Leia-me'!$B$8,"Última chance","Zumbi"))))</f>
        <v/>
      </c>
      <c r="W6030" s="25" t="n">
        <f aca="false">IF(O6030="Won",1,IF(O6030="Lost",0,""))</f>
        <v>1</v>
      </c>
      <c r="Y6030" s="25" t="str">
        <f aca="false">IF(E6030="","Sim","")</f>
        <v/>
      </c>
    </row>
    <row r="6031" customFormat="false" ht="15" hidden="false" customHeight="false" outlineLevel="0" collapsed="false">
      <c r="A6031" s="25" t="s">
        <v>6294</v>
      </c>
      <c r="B6031" s="25" t="s">
        <v>102</v>
      </c>
      <c r="C6031" s="25" t="s">
        <v>103</v>
      </c>
      <c r="D6031" s="25" t="s">
        <v>106</v>
      </c>
      <c r="E6031" s="25" t="s">
        <v>868</v>
      </c>
      <c r="F6031" s="25" t="s">
        <v>168</v>
      </c>
      <c r="G6031" s="26" t="n">
        <v>2952.73</v>
      </c>
      <c r="H6031" s="27" t="n">
        <v>5107</v>
      </c>
      <c r="I6031" s="25" t="s">
        <v>147</v>
      </c>
      <c r="K6031" s="25" t="n">
        <v>2000</v>
      </c>
      <c r="L6031" s="25" t="s">
        <v>148</v>
      </c>
      <c r="M6031" s="25" t="s">
        <v>149</v>
      </c>
      <c r="N6031" s="28" t="n">
        <v>55</v>
      </c>
      <c r="O6031" s="25" t="s">
        <v>54</v>
      </c>
      <c r="P6031" s="29" t="n">
        <v>42822</v>
      </c>
      <c r="Q6031" s="29" t="n">
        <v>42833</v>
      </c>
      <c r="R6031" s="28" t="n">
        <v>58</v>
      </c>
      <c r="S6031" s="28" t="n">
        <f aca="false">IF(O6031="Won",R6031,IF(O6031="Lost",0,N6031))</f>
        <v>58</v>
      </c>
      <c r="T6031" s="30" t="n">
        <f aca="false">IF(AND(P6031&lt;&gt;"",Q6031&lt;&gt;""),Q6031-P6031,"")</f>
        <v>11</v>
      </c>
      <c r="U6031" s="30" t="str">
        <f aca="false">IF(AND(O6031="Engaging",P6031&lt;&gt;""),'Leia-me'!$B$5-P6031,"")</f>
        <v/>
      </c>
      <c r="V6031" s="25" t="str">
        <f aca="false">IF(O6031&lt;&gt;"Engaging","",IF(U6031&lt;='Leia-me'!$B$6,"Saudável",IF(U6031&lt;='Leia-me'!$B$7,"Esfriando",IF(U6031&lt;='Leia-me'!$B$8,"Última chance","Zumbi"))))</f>
        <v/>
      </c>
      <c r="W6031" s="25" t="n">
        <f aca="false">IF(O6031="Won",1,IF(O6031="Lost",0,""))</f>
        <v>1</v>
      </c>
      <c r="Y6031" s="25" t="str">
        <f aca="false">IF(E6031="","Sim","")</f>
        <v/>
      </c>
    </row>
    <row r="6032" customFormat="false" ht="15" hidden="false" customHeight="false" outlineLevel="0" collapsed="false">
      <c r="A6032" s="25" t="s">
        <v>6295</v>
      </c>
      <c r="B6032" s="25" t="s">
        <v>102</v>
      </c>
      <c r="C6032" s="25" t="s">
        <v>103</v>
      </c>
      <c r="D6032" s="25" t="s">
        <v>106</v>
      </c>
      <c r="E6032" s="25" t="s">
        <v>665</v>
      </c>
      <c r="F6032" s="25" t="s">
        <v>211</v>
      </c>
      <c r="G6032" s="26" t="n">
        <v>4968.91</v>
      </c>
      <c r="H6032" s="27" t="n">
        <v>7523</v>
      </c>
      <c r="I6032" s="25" t="s">
        <v>147</v>
      </c>
      <c r="K6032" s="25" t="n">
        <v>1990</v>
      </c>
      <c r="L6032" s="25" t="s">
        <v>170</v>
      </c>
      <c r="M6032" s="25" t="s">
        <v>171</v>
      </c>
      <c r="N6032" s="28" t="n">
        <v>1096</v>
      </c>
      <c r="O6032" s="25" t="s">
        <v>54</v>
      </c>
      <c r="P6032" s="29" t="n">
        <v>42825</v>
      </c>
      <c r="Q6032" s="29" t="n">
        <v>42834</v>
      </c>
      <c r="R6032" s="28" t="n">
        <v>901</v>
      </c>
      <c r="S6032" s="28" t="n">
        <f aca="false">IF(O6032="Won",R6032,IF(O6032="Lost",0,N6032))</f>
        <v>901</v>
      </c>
      <c r="T6032" s="30" t="n">
        <f aca="false">IF(AND(P6032&lt;&gt;"",Q6032&lt;&gt;""),Q6032-P6032,"")</f>
        <v>9</v>
      </c>
      <c r="U6032" s="30" t="str">
        <f aca="false">IF(AND(O6032="Engaging",P6032&lt;&gt;""),'Leia-me'!$B$5-P6032,"")</f>
        <v/>
      </c>
      <c r="V6032" s="25" t="str">
        <f aca="false">IF(O6032&lt;&gt;"Engaging","",IF(U6032&lt;='Leia-me'!$B$6,"Saudável",IF(U6032&lt;='Leia-me'!$B$7,"Esfriando",IF(U6032&lt;='Leia-me'!$B$8,"Última chance","Zumbi"))))</f>
        <v/>
      </c>
      <c r="W6032" s="25" t="n">
        <f aca="false">IF(O6032="Won",1,IF(O6032="Lost",0,""))</f>
        <v>1</v>
      </c>
      <c r="Y6032" s="25" t="str">
        <f aca="false">IF(E6032="","Sim","")</f>
        <v/>
      </c>
    </row>
    <row r="6033" customFormat="false" ht="15" hidden="false" customHeight="false" outlineLevel="0" collapsed="false">
      <c r="A6033" s="25" t="s">
        <v>6296</v>
      </c>
      <c r="B6033" s="25" t="s">
        <v>102</v>
      </c>
      <c r="C6033" s="25" t="s">
        <v>103</v>
      </c>
      <c r="D6033" s="25" t="s">
        <v>106</v>
      </c>
      <c r="E6033" s="25" t="s">
        <v>1646</v>
      </c>
      <c r="F6033" s="25" t="s">
        <v>185</v>
      </c>
      <c r="G6033" s="26" t="n">
        <v>587.72</v>
      </c>
      <c r="H6033" s="27" t="n">
        <v>1501</v>
      </c>
      <c r="I6033" s="25" t="s">
        <v>147</v>
      </c>
      <c r="K6033" s="25" t="n">
        <v>2010</v>
      </c>
      <c r="L6033" s="25" t="s">
        <v>160</v>
      </c>
      <c r="M6033" s="25" t="s">
        <v>149</v>
      </c>
      <c r="N6033" s="28" t="n">
        <v>3393</v>
      </c>
      <c r="O6033" s="25" t="s">
        <v>54</v>
      </c>
      <c r="P6033" s="29" t="n">
        <v>42825</v>
      </c>
      <c r="Q6033" s="29" t="n">
        <v>42890</v>
      </c>
      <c r="R6033" s="28" t="n">
        <v>3438</v>
      </c>
      <c r="S6033" s="28" t="n">
        <f aca="false">IF(O6033="Won",R6033,IF(O6033="Lost",0,N6033))</f>
        <v>3438</v>
      </c>
      <c r="T6033" s="30" t="n">
        <f aca="false">IF(AND(P6033&lt;&gt;"",Q6033&lt;&gt;""),Q6033-P6033,"")</f>
        <v>65</v>
      </c>
      <c r="U6033" s="30" t="str">
        <f aca="false">IF(AND(O6033="Engaging",P6033&lt;&gt;""),'Leia-me'!$B$5-P6033,"")</f>
        <v/>
      </c>
      <c r="V6033" s="25" t="str">
        <f aca="false">IF(O6033&lt;&gt;"Engaging","",IF(U6033&lt;='Leia-me'!$B$6,"Saudável",IF(U6033&lt;='Leia-me'!$B$7,"Esfriando",IF(U6033&lt;='Leia-me'!$B$8,"Última chance","Zumbi"))))</f>
        <v/>
      </c>
      <c r="W6033" s="25" t="n">
        <f aca="false">IF(O6033="Won",1,IF(O6033="Lost",0,""))</f>
        <v>1</v>
      </c>
      <c r="Y6033" s="25" t="str">
        <f aca="false">IF(E6033="","Sim","")</f>
        <v/>
      </c>
    </row>
    <row r="6034" customFormat="false" ht="15" hidden="false" customHeight="false" outlineLevel="0" collapsed="false">
      <c r="A6034" s="25" t="s">
        <v>6297</v>
      </c>
      <c r="B6034" s="25" t="s">
        <v>102</v>
      </c>
      <c r="C6034" s="25" t="s">
        <v>103</v>
      </c>
      <c r="D6034" s="25" t="s">
        <v>106</v>
      </c>
      <c r="G6034" s="31"/>
      <c r="H6034" s="32"/>
      <c r="L6034" s="25" t="s">
        <v>160</v>
      </c>
      <c r="M6034" s="25" t="s">
        <v>149</v>
      </c>
      <c r="N6034" s="28" t="n">
        <v>3393</v>
      </c>
      <c r="O6034" s="25" t="s">
        <v>56</v>
      </c>
      <c r="P6034" s="29" t="n">
        <v>42826</v>
      </c>
      <c r="Q6034" s="33"/>
      <c r="R6034" s="34"/>
      <c r="S6034" s="28" t="n">
        <f aca="false">IF(O6034="Won",R6034,IF(O6034="Lost",0,N6034))</f>
        <v>3393</v>
      </c>
      <c r="T6034" s="30" t="str">
        <f aca="false">IF(AND(P6034&lt;&gt;"",Q6034&lt;&gt;""),Q6034-P6034,"")</f>
        <v/>
      </c>
      <c r="U6034" s="30" t="n">
        <f aca="false">IF(AND(O6034="Engaging",P6034&lt;&gt;""),'Leia-me'!$B$5-P6034,"")</f>
        <v>274</v>
      </c>
      <c r="V6034" s="25" t="str">
        <f aca="false">IF(O6034&lt;&gt;"Engaging","",IF(U6034&lt;='Leia-me'!$B$6,"Saudável",IF(U6034&lt;='Leia-me'!$B$7,"Esfriando",IF(U6034&lt;='Leia-me'!$B$8,"Última chance","Zumbi"))))</f>
        <v>Zumbi</v>
      </c>
      <c r="W6034" s="25" t="str">
        <f aca="false">IF(O6034="Won",1,IF(O6034="Lost",0,""))</f>
        <v/>
      </c>
      <c r="Y6034" s="25" t="str">
        <f aca="false">IF(E6034="","Sim","")</f>
        <v>Sim</v>
      </c>
    </row>
    <row r="6035" customFormat="false" ht="15" hidden="false" customHeight="false" outlineLevel="0" collapsed="false">
      <c r="A6035" s="25" t="s">
        <v>6298</v>
      </c>
      <c r="B6035" s="25" t="s">
        <v>102</v>
      </c>
      <c r="C6035" s="25" t="s">
        <v>103</v>
      </c>
      <c r="D6035" s="25" t="s">
        <v>106</v>
      </c>
      <c r="G6035" s="31"/>
      <c r="H6035" s="32"/>
      <c r="L6035" s="25" t="s">
        <v>170</v>
      </c>
      <c r="M6035" s="25" t="s">
        <v>171</v>
      </c>
      <c r="N6035" s="28" t="n">
        <v>1096</v>
      </c>
      <c r="O6035" s="25" t="s">
        <v>56</v>
      </c>
      <c r="P6035" s="29" t="n">
        <v>42828</v>
      </c>
      <c r="Q6035" s="33"/>
      <c r="R6035" s="34"/>
      <c r="S6035" s="28" t="n">
        <f aca="false">IF(O6035="Won",R6035,IF(O6035="Lost",0,N6035))</f>
        <v>1096</v>
      </c>
      <c r="T6035" s="30" t="str">
        <f aca="false">IF(AND(P6035&lt;&gt;"",Q6035&lt;&gt;""),Q6035-P6035,"")</f>
        <v/>
      </c>
      <c r="U6035" s="30" t="n">
        <f aca="false">IF(AND(O6035="Engaging",P6035&lt;&gt;""),'Leia-me'!$B$5-P6035,"")</f>
        <v>272</v>
      </c>
      <c r="V6035" s="25" t="str">
        <f aca="false">IF(O6035&lt;&gt;"Engaging","",IF(U6035&lt;='Leia-me'!$B$6,"Saudável",IF(U6035&lt;='Leia-me'!$B$7,"Esfriando",IF(U6035&lt;='Leia-me'!$B$8,"Última chance","Zumbi"))))</f>
        <v>Zumbi</v>
      </c>
      <c r="W6035" s="25" t="str">
        <f aca="false">IF(O6035="Won",1,IF(O6035="Lost",0,""))</f>
        <v/>
      </c>
      <c r="Y6035" s="25" t="str">
        <f aca="false">IF(E6035="","Sim","")</f>
        <v>Sim</v>
      </c>
    </row>
    <row r="6036" customFormat="false" ht="15" hidden="false" customHeight="false" outlineLevel="0" collapsed="false">
      <c r="A6036" s="25" t="s">
        <v>6299</v>
      </c>
      <c r="B6036" s="25" t="s">
        <v>102</v>
      </c>
      <c r="C6036" s="25" t="s">
        <v>103</v>
      </c>
      <c r="D6036" s="25" t="s">
        <v>106</v>
      </c>
      <c r="E6036" s="25" t="s">
        <v>199</v>
      </c>
      <c r="F6036" s="25" t="s">
        <v>177</v>
      </c>
      <c r="G6036" s="26" t="n">
        <v>52.5</v>
      </c>
      <c r="H6036" s="27" t="n">
        <v>165</v>
      </c>
      <c r="I6036" s="25" t="s">
        <v>147</v>
      </c>
      <c r="K6036" s="25" t="n">
        <v>2008</v>
      </c>
      <c r="L6036" s="25" t="s">
        <v>170</v>
      </c>
      <c r="M6036" s="25" t="s">
        <v>171</v>
      </c>
      <c r="N6036" s="28" t="n">
        <v>1096</v>
      </c>
      <c r="O6036" s="25" t="s">
        <v>55</v>
      </c>
      <c r="P6036" s="29" t="n">
        <v>42829</v>
      </c>
      <c r="Q6036" s="29" t="n">
        <v>42833</v>
      </c>
      <c r="R6036" s="28" t="n">
        <v>0</v>
      </c>
      <c r="S6036" s="28" t="n">
        <f aca="false">IF(O6036="Won",R6036,IF(O6036="Lost",0,N6036))</f>
        <v>0</v>
      </c>
      <c r="T6036" s="30" t="n">
        <f aca="false">IF(AND(P6036&lt;&gt;"",Q6036&lt;&gt;""),Q6036-P6036,"")</f>
        <v>4</v>
      </c>
      <c r="U6036" s="30" t="str">
        <f aca="false">IF(AND(O6036="Engaging",P6036&lt;&gt;""),'Leia-me'!$B$5-P6036,"")</f>
        <v/>
      </c>
      <c r="V6036" s="25" t="str">
        <f aca="false">IF(O6036&lt;&gt;"Engaging","",IF(U6036&lt;='Leia-me'!$B$6,"Saudável",IF(U6036&lt;='Leia-me'!$B$7,"Esfriando",IF(U6036&lt;='Leia-me'!$B$8,"Última chance","Zumbi"))))</f>
        <v/>
      </c>
      <c r="W6036" s="25" t="n">
        <f aca="false">IF(O6036="Won",1,IF(O6036="Lost",0,""))</f>
        <v>0</v>
      </c>
      <c r="Y6036" s="25" t="str">
        <f aca="false">IF(E6036="","Sim","")</f>
        <v/>
      </c>
    </row>
    <row r="6037" customFormat="false" ht="15" hidden="false" customHeight="false" outlineLevel="0" collapsed="false">
      <c r="A6037" s="25" t="s">
        <v>6300</v>
      </c>
      <c r="B6037" s="25" t="s">
        <v>102</v>
      </c>
      <c r="C6037" s="25" t="s">
        <v>103</v>
      </c>
      <c r="D6037" s="25" t="s">
        <v>106</v>
      </c>
      <c r="G6037" s="31"/>
      <c r="H6037" s="32"/>
      <c r="L6037" s="25" t="s">
        <v>160</v>
      </c>
      <c r="M6037" s="25" t="s">
        <v>149</v>
      </c>
      <c r="N6037" s="28" t="n">
        <v>3393</v>
      </c>
      <c r="O6037" s="25" t="s">
        <v>56</v>
      </c>
      <c r="P6037" s="29" t="n">
        <v>42831</v>
      </c>
      <c r="Q6037" s="33"/>
      <c r="R6037" s="34"/>
      <c r="S6037" s="28" t="n">
        <f aca="false">IF(O6037="Won",R6037,IF(O6037="Lost",0,N6037))</f>
        <v>3393</v>
      </c>
      <c r="T6037" s="30" t="str">
        <f aca="false">IF(AND(P6037&lt;&gt;"",Q6037&lt;&gt;""),Q6037-P6037,"")</f>
        <v/>
      </c>
      <c r="U6037" s="30" t="n">
        <f aca="false">IF(AND(O6037="Engaging",P6037&lt;&gt;""),'Leia-me'!$B$5-P6037,"")</f>
        <v>269</v>
      </c>
      <c r="V6037" s="25" t="str">
        <f aca="false">IF(O6037&lt;&gt;"Engaging","",IF(U6037&lt;='Leia-me'!$B$6,"Saudável",IF(U6037&lt;='Leia-me'!$B$7,"Esfriando",IF(U6037&lt;='Leia-me'!$B$8,"Última chance","Zumbi"))))</f>
        <v>Zumbi</v>
      </c>
      <c r="W6037" s="25" t="str">
        <f aca="false">IF(O6037="Won",1,IF(O6037="Lost",0,""))</f>
        <v/>
      </c>
      <c r="Y6037" s="25" t="str">
        <f aca="false">IF(E6037="","Sim","")</f>
        <v>Sim</v>
      </c>
    </row>
    <row r="6038" customFormat="false" ht="15" hidden="false" customHeight="false" outlineLevel="0" collapsed="false">
      <c r="A6038" s="25" t="s">
        <v>6301</v>
      </c>
      <c r="B6038" s="25" t="s">
        <v>102</v>
      </c>
      <c r="C6038" s="25" t="s">
        <v>103</v>
      </c>
      <c r="D6038" s="25" t="s">
        <v>106</v>
      </c>
      <c r="E6038" s="25" t="s">
        <v>433</v>
      </c>
      <c r="F6038" s="25" t="s">
        <v>211</v>
      </c>
      <c r="G6038" s="26" t="n">
        <v>2214.94</v>
      </c>
      <c r="H6038" s="27" t="n">
        <v>5374</v>
      </c>
      <c r="I6038" s="25" t="s">
        <v>147</v>
      </c>
      <c r="K6038" s="25" t="n">
        <v>1996</v>
      </c>
      <c r="L6038" s="25" t="s">
        <v>170</v>
      </c>
      <c r="M6038" s="25" t="s">
        <v>171</v>
      </c>
      <c r="N6038" s="28" t="n">
        <v>1096</v>
      </c>
      <c r="O6038" s="25" t="s">
        <v>54</v>
      </c>
      <c r="P6038" s="29" t="n">
        <v>42833</v>
      </c>
      <c r="Q6038" s="29" t="n">
        <v>42880</v>
      </c>
      <c r="R6038" s="28" t="n">
        <v>935</v>
      </c>
      <c r="S6038" s="28" t="n">
        <f aca="false">IF(O6038="Won",R6038,IF(O6038="Lost",0,N6038))</f>
        <v>935</v>
      </c>
      <c r="T6038" s="30" t="n">
        <f aca="false">IF(AND(P6038&lt;&gt;"",Q6038&lt;&gt;""),Q6038-P6038,"")</f>
        <v>47</v>
      </c>
      <c r="U6038" s="30" t="str">
        <f aca="false">IF(AND(O6038="Engaging",P6038&lt;&gt;""),'Leia-me'!$B$5-P6038,"")</f>
        <v/>
      </c>
      <c r="V6038" s="25" t="str">
        <f aca="false">IF(O6038&lt;&gt;"Engaging","",IF(U6038&lt;='Leia-me'!$B$6,"Saudável",IF(U6038&lt;='Leia-me'!$B$7,"Esfriando",IF(U6038&lt;='Leia-me'!$B$8,"Última chance","Zumbi"))))</f>
        <v/>
      </c>
      <c r="W6038" s="25" t="n">
        <f aca="false">IF(O6038="Won",1,IF(O6038="Lost",0,""))</f>
        <v>1</v>
      </c>
      <c r="Y6038" s="25" t="str">
        <f aca="false">IF(E6038="","Sim","")</f>
        <v/>
      </c>
    </row>
    <row r="6039" customFormat="false" ht="15" hidden="false" customHeight="false" outlineLevel="0" collapsed="false">
      <c r="A6039" s="25" t="s">
        <v>6302</v>
      </c>
      <c r="B6039" s="25" t="s">
        <v>102</v>
      </c>
      <c r="C6039" s="25" t="s">
        <v>103</v>
      </c>
      <c r="D6039" s="25" t="s">
        <v>106</v>
      </c>
      <c r="E6039" s="25" t="s">
        <v>444</v>
      </c>
      <c r="F6039" s="25" t="s">
        <v>192</v>
      </c>
      <c r="G6039" s="26" t="n">
        <v>6354.87</v>
      </c>
      <c r="H6039" s="27" t="n">
        <v>16780</v>
      </c>
      <c r="I6039" s="25" t="s">
        <v>147</v>
      </c>
      <c r="J6039" s="25" t="s">
        <v>445</v>
      </c>
      <c r="K6039" s="25" t="n">
        <v>1996</v>
      </c>
      <c r="L6039" s="25" t="s">
        <v>178</v>
      </c>
      <c r="M6039" s="25" t="s">
        <v>171</v>
      </c>
      <c r="N6039" s="28" t="n">
        <v>5482</v>
      </c>
      <c r="O6039" s="25" t="s">
        <v>54</v>
      </c>
      <c r="P6039" s="29" t="n">
        <v>42833</v>
      </c>
      <c r="Q6039" s="29" t="n">
        <v>42835</v>
      </c>
      <c r="R6039" s="28" t="n">
        <v>4761</v>
      </c>
      <c r="S6039" s="28" t="n">
        <f aca="false">IF(O6039="Won",R6039,IF(O6039="Lost",0,N6039))</f>
        <v>4761</v>
      </c>
      <c r="T6039" s="30" t="n">
        <f aca="false">IF(AND(P6039&lt;&gt;"",Q6039&lt;&gt;""),Q6039-P6039,"")</f>
        <v>2</v>
      </c>
      <c r="U6039" s="30" t="str">
        <f aca="false">IF(AND(O6039="Engaging",P6039&lt;&gt;""),'Leia-me'!$B$5-P6039,"")</f>
        <v/>
      </c>
      <c r="V6039" s="25" t="str">
        <f aca="false">IF(O6039&lt;&gt;"Engaging","",IF(U6039&lt;='Leia-me'!$B$6,"Saudável",IF(U6039&lt;='Leia-me'!$B$7,"Esfriando",IF(U6039&lt;='Leia-me'!$B$8,"Última chance","Zumbi"))))</f>
        <v/>
      </c>
      <c r="W6039" s="25" t="n">
        <f aca="false">IF(O6039="Won",1,IF(O6039="Lost",0,""))</f>
        <v>1</v>
      </c>
      <c r="Y6039" s="25" t="str">
        <f aca="false">IF(E6039="","Sim","")</f>
        <v/>
      </c>
    </row>
    <row r="6040" customFormat="false" ht="15" hidden="false" customHeight="false" outlineLevel="0" collapsed="false">
      <c r="A6040" s="25" t="s">
        <v>6303</v>
      </c>
      <c r="B6040" s="25" t="s">
        <v>102</v>
      </c>
      <c r="C6040" s="25" t="s">
        <v>103</v>
      </c>
      <c r="D6040" s="25" t="s">
        <v>106</v>
      </c>
      <c r="E6040" s="25" t="s">
        <v>2754</v>
      </c>
      <c r="F6040" s="25" t="s">
        <v>267</v>
      </c>
      <c r="G6040" s="26" t="n">
        <v>1012.72</v>
      </c>
      <c r="H6040" s="27" t="n">
        <v>3492</v>
      </c>
      <c r="I6040" s="25" t="s">
        <v>2755</v>
      </c>
      <c r="K6040" s="25" t="n">
        <v>1991</v>
      </c>
      <c r="L6040" s="25" t="s">
        <v>160</v>
      </c>
      <c r="M6040" s="25" t="s">
        <v>149</v>
      </c>
      <c r="N6040" s="28" t="n">
        <v>3393</v>
      </c>
      <c r="O6040" s="25" t="s">
        <v>54</v>
      </c>
      <c r="P6040" s="29" t="n">
        <v>42833</v>
      </c>
      <c r="Q6040" s="29" t="n">
        <v>42839</v>
      </c>
      <c r="R6040" s="28" t="n">
        <v>3224</v>
      </c>
      <c r="S6040" s="28" t="n">
        <f aca="false">IF(O6040="Won",R6040,IF(O6040="Lost",0,N6040))</f>
        <v>3224</v>
      </c>
      <c r="T6040" s="30" t="n">
        <f aca="false">IF(AND(P6040&lt;&gt;"",Q6040&lt;&gt;""),Q6040-P6040,"")</f>
        <v>6</v>
      </c>
      <c r="U6040" s="30" t="str">
        <f aca="false">IF(AND(O6040="Engaging",P6040&lt;&gt;""),'Leia-me'!$B$5-P6040,"")</f>
        <v/>
      </c>
      <c r="V6040" s="25" t="str">
        <f aca="false">IF(O6040&lt;&gt;"Engaging","",IF(U6040&lt;='Leia-me'!$B$6,"Saudável",IF(U6040&lt;='Leia-me'!$B$7,"Esfriando",IF(U6040&lt;='Leia-me'!$B$8,"Última chance","Zumbi"))))</f>
        <v/>
      </c>
      <c r="W6040" s="25" t="n">
        <f aca="false">IF(O6040="Won",1,IF(O6040="Lost",0,""))</f>
        <v>1</v>
      </c>
      <c r="Y6040" s="25" t="str">
        <f aca="false">IF(E6040="","Sim","")</f>
        <v/>
      </c>
    </row>
    <row r="6041" customFormat="false" ht="15" hidden="false" customHeight="false" outlineLevel="0" collapsed="false">
      <c r="A6041" s="25" t="s">
        <v>6304</v>
      </c>
      <c r="B6041" s="25" t="s">
        <v>102</v>
      </c>
      <c r="C6041" s="25" t="s">
        <v>103</v>
      </c>
      <c r="D6041" s="25" t="s">
        <v>106</v>
      </c>
      <c r="E6041" s="25" t="s">
        <v>195</v>
      </c>
      <c r="F6041" s="25" t="s">
        <v>185</v>
      </c>
      <c r="G6041" s="26" t="n">
        <v>8170.38</v>
      </c>
      <c r="H6041" s="27" t="n">
        <v>16499</v>
      </c>
      <c r="I6041" s="25" t="s">
        <v>196</v>
      </c>
      <c r="K6041" s="25" t="n">
        <v>1997</v>
      </c>
      <c r="L6041" s="25" t="s">
        <v>170</v>
      </c>
      <c r="M6041" s="25" t="s">
        <v>171</v>
      </c>
      <c r="N6041" s="28" t="n">
        <v>1096</v>
      </c>
      <c r="O6041" s="25" t="s">
        <v>54</v>
      </c>
      <c r="P6041" s="29" t="n">
        <v>42834</v>
      </c>
      <c r="Q6041" s="29" t="n">
        <v>42842</v>
      </c>
      <c r="R6041" s="28" t="n">
        <v>974</v>
      </c>
      <c r="S6041" s="28" t="n">
        <f aca="false">IF(O6041="Won",R6041,IF(O6041="Lost",0,N6041))</f>
        <v>974</v>
      </c>
      <c r="T6041" s="30" t="n">
        <f aca="false">IF(AND(P6041&lt;&gt;"",Q6041&lt;&gt;""),Q6041-P6041,"")</f>
        <v>8</v>
      </c>
      <c r="U6041" s="30" t="str">
        <f aca="false">IF(AND(O6041="Engaging",P6041&lt;&gt;""),'Leia-me'!$B$5-P6041,"")</f>
        <v/>
      </c>
      <c r="V6041" s="25" t="str">
        <f aca="false">IF(O6041&lt;&gt;"Engaging","",IF(U6041&lt;='Leia-me'!$B$6,"Saudável",IF(U6041&lt;='Leia-me'!$B$7,"Esfriando",IF(U6041&lt;='Leia-me'!$B$8,"Última chance","Zumbi"))))</f>
        <v/>
      </c>
      <c r="W6041" s="25" t="n">
        <f aca="false">IF(O6041="Won",1,IF(O6041="Lost",0,""))</f>
        <v>1</v>
      </c>
      <c r="Y6041" s="25" t="str">
        <f aca="false">IF(E6041="","Sim","")</f>
        <v/>
      </c>
    </row>
    <row r="6042" customFormat="false" ht="15" hidden="false" customHeight="false" outlineLevel="0" collapsed="false">
      <c r="A6042" s="25" t="s">
        <v>6305</v>
      </c>
      <c r="B6042" s="25" t="s">
        <v>102</v>
      </c>
      <c r="C6042" s="25" t="s">
        <v>103</v>
      </c>
      <c r="D6042" s="25" t="s">
        <v>106</v>
      </c>
      <c r="G6042" s="31"/>
      <c r="H6042" s="32"/>
      <c r="L6042" s="25" t="s">
        <v>160</v>
      </c>
      <c r="M6042" s="25" t="s">
        <v>149</v>
      </c>
      <c r="N6042" s="28" t="n">
        <v>3393</v>
      </c>
      <c r="O6042" s="25" t="s">
        <v>56</v>
      </c>
      <c r="P6042" s="29" t="n">
        <v>42835</v>
      </c>
      <c r="Q6042" s="33"/>
      <c r="R6042" s="34"/>
      <c r="S6042" s="28" t="n">
        <f aca="false">IF(O6042="Won",R6042,IF(O6042="Lost",0,N6042))</f>
        <v>3393</v>
      </c>
      <c r="T6042" s="30" t="str">
        <f aca="false">IF(AND(P6042&lt;&gt;"",Q6042&lt;&gt;""),Q6042-P6042,"")</f>
        <v/>
      </c>
      <c r="U6042" s="30" t="n">
        <f aca="false">IF(AND(O6042="Engaging",P6042&lt;&gt;""),'Leia-me'!$B$5-P6042,"")</f>
        <v>265</v>
      </c>
      <c r="V6042" s="25" t="str">
        <f aca="false">IF(O6042&lt;&gt;"Engaging","",IF(U6042&lt;='Leia-me'!$B$6,"Saudável",IF(U6042&lt;='Leia-me'!$B$7,"Esfriando",IF(U6042&lt;='Leia-me'!$B$8,"Última chance","Zumbi"))))</f>
        <v>Zumbi</v>
      </c>
      <c r="W6042" s="25" t="str">
        <f aca="false">IF(O6042="Won",1,IF(O6042="Lost",0,""))</f>
        <v/>
      </c>
      <c r="Y6042" s="25" t="str">
        <f aca="false">IF(E6042="","Sim","")</f>
        <v>Sim</v>
      </c>
    </row>
    <row r="6043" customFormat="false" ht="15" hidden="false" customHeight="false" outlineLevel="0" collapsed="false">
      <c r="A6043" s="25" t="s">
        <v>6306</v>
      </c>
      <c r="B6043" s="25" t="s">
        <v>102</v>
      </c>
      <c r="C6043" s="25" t="s">
        <v>103</v>
      </c>
      <c r="D6043" s="25" t="s">
        <v>106</v>
      </c>
      <c r="E6043" s="25" t="s">
        <v>868</v>
      </c>
      <c r="F6043" s="25" t="s">
        <v>168</v>
      </c>
      <c r="G6043" s="26" t="n">
        <v>2952.73</v>
      </c>
      <c r="H6043" s="27" t="n">
        <v>5107</v>
      </c>
      <c r="I6043" s="25" t="s">
        <v>147</v>
      </c>
      <c r="K6043" s="25" t="n">
        <v>2000</v>
      </c>
      <c r="L6043" s="25" t="s">
        <v>148</v>
      </c>
      <c r="M6043" s="25" t="s">
        <v>149</v>
      </c>
      <c r="N6043" s="28" t="n">
        <v>55</v>
      </c>
      <c r="O6043" s="25" t="s">
        <v>55</v>
      </c>
      <c r="P6043" s="29" t="n">
        <v>42837</v>
      </c>
      <c r="Q6043" s="29" t="n">
        <v>42841</v>
      </c>
      <c r="R6043" s="28" t="n">
        <v>0</v>
      </c>
      <c r="S6043" s="28" t="n">
        <f aca="false">IF(O6043="Won",R6043,IF(O6043="Lost",0,N6043))</f>
        <v>0</v>
      </c>
      <c r="T6043" s="30" t="n">
        <f aca="false">IF(AND(P6043&lt;&gt;"",Q6043&lt;&gt;""),Q6043-P6043,"")</f>
        <v>4</v>
      </c>
      <c r="U6043" s="30" t="str">
        <f aca="false">IF(AND(O6043="Engaging",P6043&lt;&gt;""),'Leia-me'!$B$5-P6043,"")</f>
        <v/>
      </c>
      <c r="V6043" s="25" t="str">
        <f aca="false">IF(O6043&lt;&gt;"Engaging","",IF(U6043&lt;='Leia-me'!$B$6,"Saudável",IF(U6043&lt;='Leia-me'!$B$7,"Esfriando",IF(U6043&lt;='Leia-me'!$B$8,"Última chance","Zumbi"))))</f>
        <v/>
      </c>
      <c r="W6043" s="25" t="n">
        <f aca="false">IF(O6043="Won",1,IF(O6043="Lost",0,""))</f>
        <v>0</v>
      </c>
      <c r="Y6043" s="25" t="str">
        <f aca="false">IF(E6043="","Sim","")</f>
        <v/>
      </c>
    </row>
    <row r="6044" customFormat="false" ht="15" hidden="false" customHeight="false" outlineLevel="0" collapsed="false">
      <c r="A6044" s="25" t="s">
        <v>6307</v>
      </c>
      <c r="B6044" s="25" t="s">
        <v>102</v>
      </c>
      <c r="C6044" s="25" t="s">
        <v>103</v>
      </c>
      <c r="D6044" s="25" t="s">
        <v>106</v>
      </c>
      <c r="E6044" s="25" t="s">
        <v>449</v>
      </c>
      <c r="F6044" s="25" t="s">
        <v>192</v>
      </c>
      <c r="G6044" s="26" t="n">
        <v>98.79</v>
      </c>
      <c r="H6044" s="27" t="n">
        <v>96</v>
      </c>
      <c r="I6044" s="25" t="s">
        <v>147</v>
      </c>
      <c r="J6044" s="25" t="s">
        <v>445</v>
      </c>
      <c r="K6044" s="25" t="n">
        <v>2013</v>
      </c>
      <c r="L6044" s="25" t="s">
        <v>160</v>
      </c>
      <c r="M6044" s="25" t="s">
        <v>149</v>
      </c>
      <c r="N6044" s="28" t="n">
        <v>3393</v>
      </c>
      <c r="O6044" s="25" t="s">
        <v>55</v>
      </c>
      <c r="P6044" s="29" t="n">
        <v>42838</v>
      </c>
      <c r="Q6044" s="29" t="n">
        <v>42845</v>
      </c>
      <c r="R6044" s="28" t="n">
        <v>0</v>
      </c>
      <c r="S6044" s="28" t="n">
        <f aca="false">IF(O6044="Won",R6044,IF(O6044="Lost",0,N6044))</f>
        <v>0</v>
      </c>
      <c r="T6044" s="30" t="n">
        <f aca="false">IF(AND(P6044&lt;&gt;"",Q6044&lt;&gt;""),Q6044-P6044,"")</f>
        <v>7</v>
      </c>
      <c r="U6044" s="30" t="str">
        <f aca="false">IF(AND(O6044="Engaging",P6044&lt;&gt;""),'Leia-me'!$B$5-P6044,"")</f>
        <v/>
      </c>
      <c r="V6044" s="25" t="str">
        <f aca="false">IF(O6044&lt;&gt;"Engaging","",IF(U6044&lt;='Leia-me'!$B$6,"Saudável",IF(U6044&lt;='Leia-me'!$B$7,"Esfriando",IF(U6044&lt;='Leia-me'!$B$8,"Última chance","Zumbi"))))</f>
        <v/>
      </c>
      <c r="W6044" s="25" t="n">
        <f aca="false">IF(O6044="Won",1,IF(O6044="Lost",0,""))</f>
        <v>0</v>
      </c>
      <c r="Y6044" s="25" t="str">
        <f aca="false">IF(E6044="","Sim","")</f>
        <v/>
      </c>
    </row>
    <row r="6045" customFormat="false" ht="15" hidden="false" customHeight="false" outlineLevel="0" collapsed="false">
      <c r="A6045" s="25" t="s">
        <v>6308</v>
      </c>
      <c r="B6045" s="25" t="s">
        <v>102</v>
      </c>
      <c r="C6045" s="25" t="s">
        <v>103</v>
      </c>
      <c r="D6045" s="25" t="s">
        <v>106</v>
      </c>
      <c r="E6045" s="25" t="s">
        <v>428</v>
      </c>
      <c r="F6045" s="25" t="s">
        <v>267</v>
      </c>
      <c r="G6045" s="26" t="n">
        <v>792.46</v>
      </c>
      <c r="H6045" s="27" t="n">
        <v>1299</v>
      </c>
      <c r="I6045" s="25" t="s">
        <v>147</v>
      </c>
      <c r="K6045" s="25" t="n">
        <v>1982</v>
      </c>
      <c r="L6045" s="25" t="s">
        <v>148</v>
      </c>
      <c r="M6045" s="25" t="s">
        <v>149</v>
      </c>
      <c r="N6045" s="28" t="n">
        <v>55</v>
      </c>
      <c r="O6045" s="25" t="s">
        <v>54</v>
      </c>
      <c r="P6045" s="29" t="n">
        <v>42838</v>
      </c>
      <c r="Q6045" s="29" t="n">
        <v>42909</v>
      </c>
      <c r="R6045" s="28" t="n">
        <v>62</v>
      </c>
      <c r="S6045" s="28" t="n">
        <f aca="false">IF(O6045="Won",R6045,IF(O6045="Lost",0,N6045))</f>
        <v>62</v>
      </c>
      <c r="T6045" s="30" t="n">
        <f aca="false">IF(AND(P6045&lt;&gt;"",Q6045&lt;&gt;""),Q6045-P6045,"")</f>
        <v>71</v>
      </c>
      <c r="U6045" s="30" t="str">
        <f aca="false">IF(AND(O6045="Engaging",P6045&lt;&gt;""),'Leia-me'!$B$5-P6045,"")</f>
        <v/>
      </c>
      <c r="V6045" s="25" t="str">
        <f aca="false">IF(O6045&lt;&gt;"Engaging","",IF(U6045&lt;='Leia-me'!$B$6,"Saudável",IF(U6045&lt;='Leia-me'!$B$7,"Esfriando",IF(U6045&lt;='Leia-me'!$B$8,"Última chance","Zumbi"))))</f>
        <v/>
      </c>
      <c r="W6045" s="25" t="n">
        <f aca="false">IF(O6045="Won",1,IF(O6045="Lost",0,""))</f>
        <v>1</v>
      </c>
      <c r="Y6045" s="25" t="str">
        <f aca="false">IF(E6045="","Sim","")</f>
        <v/>
      </c>
    </row>
    <row r="6046" customFormat="false" ht="15" hidden="false" customHeight="false" outlineLevel="0" collapsed="false">
      <c r="A6046" s="25" t="s">
        <v>6309</v>
      </c>
      <c r="B6046" s="25" t="s">
        <v>102</v>
      </c>
      <c r="C6046" s="25" t="s">
        <v>103</v>
      </c>
      <c r="D6046" s="25" t="s">
        <v>106</v>
      </c>
      <c r="E6046" s="25" t="s">
        <v>195</v>
      </c>
      <c r="F6046" s="25" t="s">
        <v>185</v>
      </c>
      <c r="G6046" s="26" t="n">
        <v>8170.38</v>
      </c>
      <c r="H6046" s="27" t="n">
        <v>16499</v>
      </c>
      <c r="I6046" s="25" t="s">
        <v>196</v>
      </c>
      <c r="K6046" s="25" t="n">
        <v>1997</v>
      </c>
      <c r="L6046" s="25" t="s">
        <v>160</v>
      </c>
      <c r="M6046" s="25" t="s">
        <v>149</v>
      </c>
      <c r="N6046" s="28" t="n">
        <v>3393</v>
      </c>
      <c r="O6046" s="25" t="s">
        <v>55</v>
      </c>
      <c r="P6046" s="29" t="n">
        <v>42839</v>
      </c>
      <c r="Q6046" s="29" t="n">
        <v>42840</v>
      </c>
      <c r="R6046" s="28" t="n">
        <v>0</v>
      </c>
      <c r="S6046" s="28" t="n">
        <f aca="false">IF(O6046="Won",R6046,IF(O6046="Lost",0,N6046))</f>
        <v>0</v>
      </c>
      <c r="T6046" s="30" t="n">
        <f aca="false">IF(AND(P6046&lt;&gt;"",Q6046&lt;&gt;""),Q6046-P6046,"")</f>
        <v>1</v>
      </c>
      <c r="U6046" s="30" t="str">
        <f aca="false">IF(AND(O6046="Engaging",P6046&lt;&gt;""),'Leia-me'!$B$5-P6046,"")</f>
        <v/>
      </c>
      <c r="V6046" s="25" t="str">
        <f aca="false">IF(O6046&lt;&gt;"Engaging","",IF(U6046&lt;='Leia-me'!$B$6,"Saudável",IF(U6046&lt;='Leia-me'!$B$7,"Esfriando",IF(U6046&lt;='Leia-me'!$B$8,"Última chance","Zumbi"))))</f>
        <v/>
      </c>
      <c r="W6046" s="25" t="n">
        <f aca="false">IF(O6046="Won",1,IF(O6046="Lost",0,""))</f>
        <v>0</v>
      </c>
      <c r="Y6046" s="25" t="str">
        <f aca="false">IF(E6046="","Sim","")</f>
        <v/>
      </c>
    </row>
    <row r="6047" customFormat="false" ht="15" hidden="false" customHeight="false" outlineLevel="0" collapsed="false">
      <c r="A6047" s="25" t="s">
        <v>6310</v>
      </c>
      <c r="B6047" s="25" t="s">
        <v>102</v>
      </c>
      <c r="C6047" s="25" t="s">
        <v>103</v>
      </c>
      <c r="D6047" s="25" t="s">
        <v>106</v>
      </c>
      <c r="E6047" s="25" t="s">
        <v>444</v>
      </c>
      <c r="F6047" s="25" t="s">
        <v>192</v>
      </c>
      <c r="G6047" s="26" t="n">
        <v>6354.87</v>
      </c>
      <c r="H6047" s="27" t="n">
        <v>16780</v>
      </c>
      <c r="I6047" s="25" t="s">
        <v>147</v>
      </c>
      <c r="J6047" s="25" t="s">
        <v>445</v>
      </c>
      <c r="K6047" s="25" t="n">
        <v>1996</v>
      </c>
      <c r="L6047" s="25" t="s">
        <v>160</v>
      </c>
      <c r="M6047" s="25" t="s">
        <v>149</v>
      </c>
      <c r="N6047" s="28" t="n">
        <v>3393</v>
      </c>
      <c r="O6047" s="25" t="s">
        <v>54</v>
      </c>
      <c r="P6047" s="29" t="n">
        <v>42839</v>
      </c>
      <c r="Q6047" s="29" t="n">
        <v>42849</v>
      </c>
      <c r="R6047" s="28" t="n">
        <v>2997</v>
      </c>
      <c r="S6047" s="28" t="n">
        <f aca="false">IF(O6047="Won",R6047,IF(O6047="Lost",0,N6047))</f>
        <v>2997</v>
      </c>
      <c r="T6047" s="30" t="n">
        <f aca="false">IF(AND(P6047&lt;&gt;"",Q6047&lt;&gt;""),Q6047-P6047,"")</f>
        <v>10</v>
      </c>
      <c r="U6047" s="30" t="str">
        <f aca="false">IF(AND(O6047="Engaging",P6047&lt;&gt;""),'Leia-me'!$B$5-P6047,"")</f>
        <v/>
      </c>
      <c r="V6047" s="25" t="str">
        <f aca="false">IF(O6047&lt;&gt;"Engaging","",IF(U6047&lt;='Leia-me'!$B$6,"Saudável",IF(U6047&lt;='Leia-me'!$B$7,"Esfriando",IF(U6047&lt;='Leia-me'!$B$8,"Última chance","Zumbi"))))</f>
        <v/>
      </c>
      <c r="W6047" s="25" t="n">
        <f aca="false">IF(O6047="Won",1,IF(O6047="Lost",0,""))</f>
        <v>1</v>
      </c>
      <c r="Y6047" s="25" t="str">
        <f aca="false">IF(E6047="","Sim","")</f>
        <v/>
      </c>
    </row>
    <row r="6048" customFormat="false" ht="15" hidden="false" customHeight="false" outlineLevel="0" collapsed="false">
      <c r="A6048" s="25" t="s">
        <v>6311</v>
      </c>
      <c r="B6048" s="25" t="s">
        <v>102</v>
      </c>
      <c r="C6048" s="25" t="s">
        <v>103</v>
      </c>
      <c r="D6048" s="25" t="s">
        <v>106</v>
      </c>
      <c r="E6048" s="25" t="s">
        <v>1778</v>
      </c>
      <c r="F6048" s="25" t="s">
        <v>146</v>
      </c>
      <c r="G6048" s="26" t="n">
        <v>1618.89</v>
      </c>
      <c r="H6048" s="27" t="n">
        <v>3889</v>
      </c>
      <c r="I6048" s="25" t="s">
        <v>147</v>
      </c>
      <c r="K6048" s="25" t="n">
        <v>2004</v>
      </c>
      <c r="L6048" s="25" t="s">
        <v>170</v>
      </c>
      <c r="M6048" s="25" t="s">
        <v>171</v>
      </c>
      <c r="N6048" s="28" t="n">
        <v>1096</v>
      </c>
      <c r="O6048" s="25" t="s">
        <v>55</v>
      </c>
      <c r="P6048" s="29" t="n">
        <v>42840</v>
      </c>
      <c r="Q6048" s="29" t="n">
        <v>42849</v>
      </c>
      <c r="R6048" s="28" t="n">
        <v>0</v>
      </c>
      <c r="S6048" s="28" t="n">
        <f aca="false">IF(O6048="Won",R6048,IF(O6048="Lost",0,N6048))</f>
        <v>0</v>
      </c>
      <c r="T6048" s="30" t="n">
        <f aca="false">IF(AND(P6048&lt;&gt;"",Q6048&lt;&gt;""),Q6048-P6048,"")</f>
        <v>9</v>
      </c>
      <c r="U6048" s="30" t="str">
        <f aca="false">IF(AND(O6048="Engaging",P6048&lt;&gt;""),'Leia-me'!$B$5-P6048,"")</f>
        <v/>
      </c>
      <c r="V6048" s="25" t="str">
        <f aca="false">IF(O6048&lt;&gt;"Engaging","",IF(U6048&lt;='Leia-me'!$B$6,"Saudável",IF(U6048&lt;='Leia-me'!$B$7,"Esfriando",IF(U6048&lt;='Leia-me'!$B$8,"Última chance","Zumbi"))))</f>
        <v/>
      </c>
      <c r="W6048" s="25" t="n">
        <f aca="false">IF(O6048="Won",1,IF(O6048="Lost",0,""))</f>
        <v>0</v>
      </c>
      <c r="Y6048" s="25" t="str">
        <f aca="false">IF(E6048="","Sim","")</f>
        <v/>
      </c>
    </row>
    <row r="6049" customFormat="false" ht="15" hidden="false" customHeight="false" outlineLevel="0" collapsed="false">
      <c r="A6049" s="25" t="s">
        <v>6312</v>
      </c>
      <c r="B6049" s="25" t="s">
        <v>102</v>
      </c>
      <c r="C6049" s="25" t="s">
        <v>103</v>
      </c>
      <c r="D6049" s="25" t="s">
        <v>106</v>
      </c>
      <c r="E6049" s="25" t="s">
        <v>1789</v>
      </c>
      <c r="F6049" s="25" t="s">
        <v>211</v>
      </c>
      <c r="G6049" s="26" t="n">
        <v>497.11</v>
      </c>
      <c r="H6049" s="27" t="n">
        <v>1588</v>
      </c>
      <c r="I6049" s="25" t="s">
        <v>147</v>
      </c>
      <c r="K6049" s="25" t="n">
        <v>2009</v>
      </c>
      <c r="L6049" s="25" t="s">
        <v>160</v>
      </c>
      <c r="M6049" s="25" t="s">
        <v>149</v>
      </c>
      <c r="N6049" s="28" t="n">
        <v>3393</v>
      </c>
      <c r="O6049" s="25" t="s">
        <v>55</v>
      </c>
      <c r="P6049" s="29" t="n">
        <v>42841</v>
      </c>
      <c r="Q6049" s="29" t="n">
        <v>42847</v>
      </c>
      <c r="R6049" s="28" t="n">
        <v>0</v>
      </c>
      <c r="S6049" s="28" t="n">
        <f aca="false">IF(O6049="Won",R6049,IF(O6049="Lost",0,N6049))</f>
        <v>0</v>
      </c>
      <c r="T6049" s="30" t="n">
        <f aca="false">IF(AND(P6049&lt;&gt;"",Q6049&lt;&gt;""),Q6049-P6049,"")</f>
        <v>6</v>
      </c>
      <c r="U6049" s="30" t="str">
        <f aca="false">IF(AND(O6049="Engaging",P6049&lt;&gt;""),'Leia-me'!$B$5-P6049,"")</f>
        <v/>
      </c>
      <c r="V6049" s="25" t="str">
        <f aca="false">IF(O6049&lt;&gt;"Engaging","",IF(U6049&lt;='Leia-me'!$B$6,"Saudável",IF(U6049&lt;='Leia-me'!$B$7,"Esfriando",IF(U6049&lt;='Leia-me'!$B$8,"Última chance","Zumbi"))))</f>
        <v/>
      </c>
      <c r="W6049" s="25" t="n">
        <f aca="false">IF(O6049="Won",1,IF(O6049="Lost",0,""))</f>
        <v>0</v>
      </c>
      <c r="Y6049" s="25" t="str">
        <f aca="false">IF(E6049="","Sim","")</f>
        <v/>
      </c>
    </row>
    <row r="6050" customFormat="false" ht="15" hidden="false" customHeight="false" outlineLevel="0" collapsed="false">
      <c r="A6050" s="25" t="s">
        <v>6313</v>
      </c>
      <c r="B6050" s="25" t="s">
        <v>102</v>
      </c>
      <c r="C6050" s="25" t="s">
        <v>103</v>
      </c>
      <c r="D6050" s="25" t="s">
        <v>106</v>
      </c>
      <c r="E6050" s="25" t="s">
        <v>2484</v>
      </c>
      <c r="F6050" s="25" t="s">
        <v>155</v>
      </c>
      <c r="G6050" s="26" t="n">
        <v>1825.82</v>
      </c>
      <c r="H6050" s="27" t="n">
        <v>5595</v>
      </c>
      <c r="I6050" s="25" t="s">
        <v>147</v>
      </c>
      <c r="J6050" s="25" t="s">
        <v>156</v>
      </c>
      <c r="K6050" s="25" t="n">
        <v>1995</v>
      </c>
      <c r="L6050" s="25" t="s">
        <v>170</v>
      </c>
      <c r="M6050" s="25" t="s">
        <v>171</v>
      </c>
      <c r="N6050" s="28" t="n">
        <v>1096</v>
      </c>
      <c r="O6050" s="25" t="s">
        <v>55</v>
      </c>
      <c r="P6050" s="29" t="n">
        <v>42842</v>
      </c>
      <c r="Q6050" s="29" t="n">
        <v>42850</v>
      </c>
      <c r="R6050" s="28" t="n">
        <v>0</v>
      </c>
      <c r="S6050" s="28" t="n">
        <f aca="false">IF(O6050="Won",R6050,IF(O6050="Lost",0,N6050))</f>
        <v>0</v>
      </c>
      <c r="T6050" s="30" t="n">
        <f aca="false">IF(AND(P6050&lt;&gt;"",Q6050&lt;&gt;""),Q6050-P6050,"")</f>
        <v>8</v>
      </c>
      <c r="U6050" s="30" t="str">
        <f aca="false">IF(AND(O6050="Engaging",P6050&lt;&gt;""),'Leia-me'!$B$5-P6050,"")</f>
        <v/>
      </c>
      <c r="V6050" s="25" t="str">
        <f aca="false">IF(O6050&lt;&gt;"Engaging","",IF(U6050&lt;='Leia-me'!$B$6,"Saudável",IF(U6050&lt;='Leia-me'!$B$7,"Esfriando",IF(U6050&lt;='Leia-me'!$B$8,"Última chance","Zumbi"))))</f>
        <v/>
      </c>
      <c r="W6050" s="25" t="n">
        <f aca="false">IF(O6050="Won",1,IF(O6050="Lost",0,""))</f>
        <v>0</v>
      </c>
      <c r="Y6050" s="25" t="str">
        <f aca="false">IF(E6050="","Sim","")</f>
        <v/>
      </c>
    </row>
    <row r="6051" customFormat="false" ht="15" hidden="false" customHeight="false" outlineLevel="0" collapsed="false">
      <c r="A6051" s="25" t="s">
        <v>6314</v>
      </c>
      <c r="B6051" s="25" t="s">
        <v>102</v>
      </c>
      <c r="C6051" s="25" t="s">
        <v>103</v>
      </c>
      <c r="D6051" s="25" t="s">
        <v>106</v>
      </c>
      <c r="E6051" s="25" t="s">
        <v>1789</v>
      </c>
      <c r="F6051" s="25" t="s">
        <v>211</v>
      </c>
      <c r="G6051" s="26" t="n">
        <v>497.11</v>
      </c>
      <c r="H6051" s="27" t="n">
        <v>1588</v>
      </c>
      <c r="I6051" s="25" t="s">
        <v>147</v>
      </c>
      <c r="K6051" s="25" t="n">
        <v>2009</v>
      </c>
      <c r="L6051" s="25" t="s">
        <v>160</v>
      </c>
      <c r="M6051" s="25" t="s">
        <v>149</v>
      </c>
      <c r="N6051" s="28" t="n">
        <v>3393</v>
      </c>
      <c r="O6051" s="25" t="s">
        <v>55</v>
      </c>
      <c r="P6051" s="29" t="n">
        <v>42842</v>
      </c>
      <c r="Q6051" s="29" t="n">
        <v>42844</v>
      </c>
      <c r="R6051" s="28" t="n">
        <v>0</v>
      </c>
      <c r="S6051" s="28" t="n">
        <f aca="false">IF(O6051="Won",R6051,IF(O6051="Lost",0,N6051))</f>
        <v>0</v>
      </c>
      <c r="T6051" s="30" t="n">
        <f aca="false">IF(AND(P6051&lt;&gt;"",Q6051&lt;&gt;""),Q6051-P6051,"")</f>
        <v>2</v>
      </c>
      <c r="U6051" s="30" t="str">
        <f aca="false">IF(AND(O6051="Engaging",P6051&lt;&gt;""),'Leia-me'!$B$5-P6051,"")</f>
        <v/>
      </c>
      <c r="V6051" s="25" t="str">
        <f aca="false">IF(O6051&lt;&gt;"Engaging","",IF(U6051&lt;='Leia-me'!$B$6,"Saudável",IF(U6051&lt;='Leia-me'!$B$7,"Esfriando",IF(U6051&lt;='Leia-me'!$B$8,"Última chance","Zumbi"))))</f>
        <v/>
      </c>
      <c r="W6051" s="25" t="n">
        <f aca="false">IF(O6051="Won",1,IF(O6051="Lost",0,""))</f>
        <v>0</v>
      </c>
      <c r="Y6051" s="25" t="str">
        <f aca="false">IF(E6051="","Sim","")</f>
        <v/>
      </c>
    </row>
    <row r="6052" customFormat="false" ht="15" hidden="false" customHeight="false" outlineLevel="0" collapsed="false">
      <c r="A6052" s="25" t="s">
        <v>6315</v>
      </c>
      <c r="B6052" s="25" t="s">
        <v>102</v>
      </c>
      <c r="C6052" s="25" t="s">
        <v>103</v>
      </c>
      <c r="D6052" s="25" t="s">
        <v>106</v>
      </c>
      <c r="E6052" s="25" t="s">
        <v>868</v>
      </c>
      <c r="F6052" s="25" t="s">
        <v>168</v>
      </c>
      <c r="G6052" s="26" t="n">
        <v>2952.73</v>
      </c>
      <c r="H6052" s="27" t="n">
        <v>5107</v>
      </c>
      <c r="I6052" s="25" t="s">
        <v>147</v>
      </c>
      <c r="K6052" s="25" t="n">
        <v>2000</v>
      </c>
      <c r="L6052" s="25" t="s">
        <v>178</v>
      </c>
      <c r="M6052" s="25" t="s">
        <v>171</v>
      </c>
      <c r="N6052" s="28" t="n">
        <v>5482</v>
      </c>
      <c r="O6052" s="25" t="s">
        <v>55</v>
      </c>
      <c r="P6052" s="29" t="n">
        <v>42843</v>
      </c>
      <c r="Q6052" s="29" t="n">
        <v>42848</v>
      </c>
      <c r="R6052" s="28" t="n">
        <v>0</v>
      </c>
      <c r="S6052" s="28" t="n">
        <f aca="false">IF(O6052="Won",R6052,IF(O6052="Lost",0,N6052))</f>
        <v>0</v>
      </c>
      <c r="T6052" s="30" t="n">
        <f aca="false">IF(AND(P6052&lt;&gt;"",Q6052&lt;&gt;""),Q6052-P6052,"")</f>
        <v>5</v>
      </c>
      <c r="U6052" s="30" t="str">
        <f aca="false">IF(AND(O6052="Engaging",P6052&lt;&gt;""),'Leia-me'!$B$5-P6052,"")</f>
        <v/>
      </c>
      <c r="V6052" s="25" t="str">
        <f aca="false">IF(O6052&lt;&gt;"Engaging","",IF(U6052&lt;='Leia-me'!$B$6,"Saudável",IF(U6052&lt;='Leia-me'!$B$7,"Esfriando",IF(U6052&lt;='Leia-me'!$B$8,"Última chance","Zumbi"))))</f>
        <v/>
      </c>
      <c r="W6052" s="25" t="n">
        <f aca="false">IF(O6052="Won",1,IF(O6052="Lost",0,""))</f>
        <v>0</v>
      </c>
      <c r="Y6052" s="25" t="str">
        <f aca="false">IF(E6052="","Sim","")</f>
        <v/>
      </c>
    </row>
    <row r="6053" customFormat="false" ht="15" hidden="false" customHeight="false" outlineLevel="0" collapsed="false">
      <c r="A6053" s="25" t="s">
        <v>6316</v>
      </c>
      <c r="B6053" s="25" t="s">
        <v>102</v>
      </c>
      <c r="C6053" s="25" t="s">
        <v>103</v>
      </c>
      <c r="D6053" s="25" t="s">
        <v>106</v>
      </c>
      <c r="G6053" s="31"/>
      <c r="H6053" s="32"/>
      <c r="L6053" s="25" t="s">
        <v>160</v>
      </c>
      <c r="M6053" s="25" t="s">
        <v>149</v>
      </c>
      <c r="N6053" s="28" t="n">
        <v>3393</v>
      </c>
      <c r="O6053" s="25" t="s">
        <v>56</v>
      </c>
      <c r="P6053" s="29" t="n">
        <v>42844</v>
      </c>
      <c r="Q6053" s="33"/>
      <c r="R6053" s="34"/>
      <c r="S6053" s="28" t="n">
        <f aca="false">IF(O6053="Won",R6053,IF(O6053="Lost",0,N6053))</f>
        <v>3393</v>
      </c>
      <c r="T6053" s="30" t="str">
        <f aca="false">IF(AND(P6053&lt;&gt;"",Q6053&lt;&gt;""),Q6053-P6053,"")</f>
        <v/>
      </c>
      <c r="U6053" s="30" t="n">
        <f aca="false">IF(AND(O6053="Engaging",P6053&lt;&gt;""),'Leia-me'!$B$5-P6053,"")</f>
        <v>256</v>
      </c>
      <c r="V6053" s="25" t="str">
        <f aca="false">IF(O6053&lt;&gt;"Engaging","",IF(U6053&lt;='Leia-me'!$B$6,"Saudável",IF(U6053&lt;='Leia-me'!$B$7,"Esfriando",IF(U6053&lt;='Leia-me'!$B$8,"Última chance","Zumbi"))))</f>
        <v>Zumbi</v>
      </c>
      <c r="W6053" s="25" t="str">
        <f aca="false">IF(O6053="Won",1,IF(O6053="Lost",0,""))</f>
        <v/>
      </c>
      <c r="Y6053" s="25" t="str">
        <f aca="false">IF(E6053="","Sim","")</f>
        <v>Sim</v>
      </c>
    </row>
    <row r="6054" customFormat="false" ht="15" hidden="false" customHeight="false" outlineLevel="0" collapsed="false">
      <c r="A6054" s="25" t="s">
        <v>6317</v>
      </c>
      <c r="B6054" s="25" t="s">
        <v>102</v>
      </c>
      <c r="C6054" s="25" t="s">
        <v>103</v>
      </c>
      <c r="D6054" s="25" t="s">
        <v>106</v>
      </c>
      <c r="E6054" s="25" t="s">
        <v>419</v>
      </c>
      <c r="F6054" s="25" t="s">
        <v>146</v>
      </c>
      <c r="G6054" s="26" t="n">
        <v>2741.37</v>
      </c>
      <c r="H6054" s="27" t="n">
        <v>9226</v>
      </c>
      <c r="I6054" s="25" t="s">
        <v>147</v>
      </c>
      <c r="K6054" s="25" t="n">
        <v>1985</v>
      </c>
      <c r="L6054" s="25" t="s">
        <v>160</v>
      </c>
      <c r="M6054" s="25" t="s">
        <v>149</v>
      </c>
      <c r="N6054" s="28" t="n">
        <v>3393</v>
      </c>
      <c r="O6054" s="25" t="s">
        <v>54</v>
      </c>
      <c r="P6054" s="29" t="n">
        <v>42846</v>
      </c>
      <c r="Q6054" s="29" t="n">
        <v>42855</v>
      </c>
      <c r="R6054" s="28" t="n">
        <v>3303</v>
      </c>
      <c r="S6054" s="28" t="n">
        <f aca="false">IF(O6054="Won",R6054,IF(O6054="Lost",0,N6054))</f>
        <v>3303</v>
      </c>
      <c r="T6054" s="30" t="n">
        <f aca="false">IF(AND(P6054&lt;&gt;"",Q6054&lt;&gt;""),Q6054-P6054,"")</f>
        <v>9</v>
      </c>
      <c r="U6054" s="30" t="str">
        <f aca="false">IF(AND(O6054="Engaging",P6054&lt;&gt;""),'Leia-me'!$B$5-P6054,"")</f>
        <v/>
      </c>
      <c r="V6054" s="25" t="str">
        <f aca="false">IF(O6054&lt;&gt;"Engaging","",IF(U6054&lt;='Leia-me'!$B$6,"Saudável",IF(U6054&lt;='Leia-me'!$B$7,"Esfriando",IF(U6054&lt;='Leia-me'!$B$8,"Última chance","Zumbi"))))</f>
        <v/>
      </c>
      <c r="W6054" s="25" t="n">
        <f aca="false">IF(O6054="Won",1,IF(O6054="Lost",0,""))</f>
        <v>1</v>
      </c>
      <c r="Y6054" s="25" t="str">
        <f aca="false">IF(E6054="","Sim","")</f>
        <v/>
      </c>
    </row>
    <row r="6055" customFormat="false" ht="15" hidden="false" customHeight="false" outlineLevel="0" collapsed="false">
      <c r="A6055" s="25" t="s">
        <v>6318</v>
      </c>
      <c r="B6055" s="25" t="s">
        <v>102</v>
      </c>
      <c r="C6055" s="25" t="s">
        <v>103</v>
      </c>
      <c r="D6055" s="25" t="s">
        <v>106</v>
      </c>
      <c r="G6055" s="31"/>
      <c r="H6055" s="32"/>
      <c r="L6055" s="25" t="s">
        <v>160</v>
      </c>
      <c r="M6055" s="25" t="s">
        <v>149</v>
      </c>
      <c r="N6055" s="28" t="n">
        <v>3393</v>
      </c>
      <c r="O6055" s="25" t="s">
        <v>56</v>
      </c>
      <c r="P6055" s="29" t="n">
        <v>42849</v>
      </c>
      <c r="Q6055" s="33"/>
      <c r="R6055" s="34"/>
      <c r="S6055" s="28" t="n">
        <f aca="false">IF(O6055="Won",R6055,IF(O6055="Lost",0,N6055))</f>
        <v>3393</v>
      </c>
      <c r="T6055" s="30" t="str">
        <f aca="false">IF(AND(P6055&lt;&gt;"",Q6055&lt;&gt;""),Q6055-P6055,"")</f>
        <v/>
      </c>
      <c r="U6055" s="30" t="n">
        <f aca="false">IF(AND(O6055="Engaging",P6055&lt;&gt;""),'Leia-me'!$B$5-P6055,"")</f>
        <v>251</v>
      </c>
      <c r="V6055" s="25" t="str">
        <f aca="false">IF(O6055&lt;&gt;"Engaging","",IF(U6055&lt;='Leia-me'!$B$6,"Saudável",IF(U6055&lt;='Leia-me'!$B$7,"Esfriando",IF(U6055&lt;='Leia-me'!$B$8,"Última chance","Zumbi"))))</f>
        <v>Zumbi</v>
      </c>
      <c r="W6055" s="25" t="str">
        <f aca="false">IF(O6055="Won",1,IF(O6055="Lost",0,""))</f>
        <v/>
      </c>
      <c r="Y6055" s="25" t="str">
        <f aca="false">IF(E6055="","Sim","")</f>
        <v>Sim</v>
      </c>
    </row>
    <row r="6056" customFormat="false" ht="15" hidden="false" customHeight="false" outlineLevel="0" collapsed="false">
      <c r="A6056" s="25" t="s">
        <v>6319</v>
      </c>
      <c r="B6056" s="25" t="s">
        <v>102</v>
      </c>
      <c r="C6056" s="25" t="s">
        <v>103</v>
      </c>
      <c r="D6056" s="25" t="s">
        <v>106</v>
      </c>
      <c r="G6056" s="31"/>
      <c r="H6056" s="32"/>
      <c r="L6056" s="25" t="s">
        <v>170</v>
      </c>
      <c r="M6056" s="25" t="s">
        <v>171</v>
      </c>
      <c r="N6056" s="28" t="n">
        <v>1096</v>
      </c>
      <c r="O6056" s="25" t="s">
        <v>56</v>
      </c>
      <c r="P6056" s="29" t="n">
        <v>42850</v>
      </c>
      <c r="Q6056" s="33"/>
      <c r="R6056" s="34"/>
      <c r="S6056" s="28" t="n">
        <f aca="false">IF(O6056="Won",R6056,IF(O6056="Lost",0,N6056))</f>
        <v>1096</v>
      </c>
      <c r="T6056" s="30" t="str">
        <f aca="false">IF(AND(P6056&lt;&gt;"",Q6056&lt;&gt;""),Q6056-P6056,"")</f>
        <v/>
      </c>
      <c r="U6056" s="30" t="n">
        <f aca="false">IF(AND(O6056="Engaging",P6056&lt;&gt;""),'Leia-me'!$B$5-P6056,"")</f>
        <v>250</v>
      </c>
      <c r="V6056" s="25" t="str">
        <f aca="false">IF(O6056&lt;&gt;"Engaging","",IF(U6056&lt;='Leia-me'!$B$6,"Saudável",IF(U6056&lt;='Leia-me'!$B$7,"Esfriando",IF(U6056&lt;='Leia-me'!$B$8,"Última chance","Zumbi"))))</f>
        <v>Zumbi</v>
      </c>
      <c r="W6056" s="25" t="str">
        <f aca="false">IF(O6056="Won",1,IF(O6056="Lost",0,""))</f>
        <v/>
      </c>
      <c r="Y6056" s="25" t="str">
        <f aca="false">IF(E6056="","Sim","")</f>
        <v>Sim</v>
      </c>
    </row>
    <row r="6057" customFormat="false" ht="15" hidden="false" customHeight="false" outlineLevel="0" collapsed="false">
      <c r="A6057" s="25" t="s">
        <v>6320</v>
      </c>
      <c r="B6057" s="25" t="s">
        <v>102</v>
      </c>
      <c r="C6057" s="25" t="s">
        <v>103</v>
      </c>
      <c r="D6057" s="25" t="s">
        <v>106</v>
      </c>
      <c r="E6057" s="25" t="s">
        <v>661</v>
      </c>
      <c r="F6057" s="25" t="s">
        <v>146</v>
      </c>
      <c r="G6057" s="26" t="n">
        <v>251.41</v>
      </c>
      <c r="H6057" s="27" t="n">
        <v>495</v>
      </c>
      <c r="I6057" s="25" t="s">
        <v>147</v>
      </c>
      <c r="K6057" s="25" t="n">
        <v>1999</v>
      </c>
      <c r="L6057" s="25" t="s">
        <v>148</v>
      </c>
      <c r="M6057" s="25" t="s">
        <v>149</v>
      </c>
      <c r="N6057" s="28" t="n">
        <v>55</v>
      </c>
      <c r="O6057" s="25" t="s">
        <v>56</v>
      </c>
      <c r="P6057" s="29" t="n">
        <v>42854</v>
      </c>
      <c r="Q6057" s="33"/>
      <c r="R6057" s="34"/>
      <c r="S6057" s="28" t="n">
        <f aca="false">IF(O6057="Won",R6057,IF(O6057="Lost",0,N6057))</f>
        <v>55</v>
      </c>
      <c r="T6057" s="30" t="str">
        <f aca="false">IF(AND(P6057&lt;&gt;"",Q6057&lt;&gt;""),Q6057-P6057,"")</f>
        <v/>
      </c>
      <c r="U6057" s="30" t="n">
        <f aca="false">IF(AND(O6057="Engaging",P6057&lt;&gt;""),'Leia-me'!$B$5-P6057,"")</f>
        <v>246</v>
      </c>
      <c r="V6057" s="25" t="str">
        <f aca="false">IF(O6057&lt;&gt;"Engaging","",IF(U6057&lt;='Leia-me'!$B$6,"Saudável",IF(U6057&lt;='Leia-me'!$B$7,"Esfriando",IF(U6057&lt;='Leia-me'!$B$8,"Última chance","Zumbi"))))</f>
        <v>Zumbi</v>
      </c>
      <c r="W6057" s="25" t="str">
        <f aca="false">IF(O6057="Won",1,IF(O6057="Lost",0,""))</f>
        <v/>
      </c>
      <c r="Y6057" s="25" t="str">
        <f aca="false">IF(E6057="","Sim","")</f>
        <v/>
      </c>
    </row>
    <row r="6058" customFormat="false" ht="15" hidden="false" customHeight="false" outlineLevel="0" collapsed="false">
      <c r="A6058" s="25" t="s">
        <v>6321</v>
      </c>
      <c r="B6058" s="25" t="s">
        <v>102</v>
      </c>
      <c r="C6058" s="25" t="s">
        <v>103</v>
      </c>
      <c r="D6058" s="25" t="s">
        <v>106</v>
      </c>
      <c r="E6058" s="25" t="s">
        <v>419</v>
      </c>
      <c r="F6058" s="25" t="s">
        <v>146</v>
      </c>
      <c r="G6058" s="26" t="n">
        <v>2741.37</v>
      </c>
      <c r="H6058" s="27" t="n">
        <v>9226</v>
      </c>
      <c r="I6058" s="25" t="s">
        <v>147</v>
      </c>
      <c r="K6058" s="25" t="n">
        <v>1985</v>
      </c>
      <c r="L6058" s="25" t="s">
        <v>178</v>
      </c>
      <c r="M6058" s="25" t="s">
        <v>171</v>
      </c>
      <c r="N6058" s="28" t="n">
        <v>5482</v>
      </c>
      <c r="O6058" s="25" t="s">
        <v>54</v>
      </c>
      <c r="P6058" s="29" t="n">
        <v>42855</v>
      </c>
      <c r="Q6058" s="29" t="n">
        <v>42959</v>
      </c>
      <c r="R6058" s="28" t="n">
        <v>5408</v>
      </c>
      <c r="S6058" s="28" t="n">
        <f aca="false">IF(O6058="Won",R6058,IF(O6058="Lost",0,N6058))</f>
        <v>5408</v>
      </c>
      <c r="T6058" s="30" t="n">
        <f aca="false">IF(AND(P6058&lt;&gt;"",Q6058&lt;&gt;""),Q6058-P6058,"")</f>
        <v>104</v>
      </c>
      <c r="U6058" s="30" t="str">
        <f aca="false">IF(AND(O6058="Engaging",P6058&lt;&gt;""),'Leia-me'!$B$5-P6058,"")</f>
        <v/>
      </c>
      <c r="V6058" s="25" t="str">
        <f aca="false">IF(O6058&lt;&gt;"Engaging","",IF(U6058&lt;='Leia-me'!$B$6,"Saudável",IF(U6058&lt;='Leia-me'!$B$7,"Esfriando",IF(U6058&lt;='Leia-me'!$B$8,"Última chance","Zumbi"))))</f>
        <v/>
      </c>
      <c r="W6058" s="25" t="n">
        <f aca="false">IF(O6058="Won",1,IF(O6058="Lost",0,""))</f>
        <v>1</v>
      </c>
      <c r="Y6058" s="25" t="str">
        <f aca="false">IF(E6058="","Sim","")</f>
        <v/>
      </c>
    </row>
    <row r="6059" customFormat="false" ht="15" hidden="false" customHeight="false" outlineLevel="0" collapsed="false">
      <c r="A6059" s="25" t="s">
        <v>6322</v>
      </c>
      <c r="B6059" s="25" t="s">
        <v>102</v>
      </c>
      <c r="C6059" s="25" t="s">
        <v>103</v>
      </c>
      <c r="D6059" s="25" t="s">
        <v>106</v>
      </c>
      <c r="E6059" s="25" t="s">
        <v>417</v>
      </c>
      <c r="F6059" s="25" t="s">
        <v>211</v>
      </c>
      <c r="G6059" s="26" t="n">
        <v>223.8</v>
      </c>
      <c r="H6059" s="27" t="n">
        <v>299</v>
      </c>
      <c r="I6059" s="25" t="s">
        <v>147</v>
      </c>
      <c r="K6059" s="25" t="n">
        <v>2003</v>
      </c>
      <c r="L6059" s="25" t="s">
        <v>148</v>
      </c>
      <c r="M6059" s="25" t="s">
        <v>149</v>
      </c>
      <c r="N6059" s="28" t="n">
        <v>55</v>
      </c>
      <c r="O6059" s="25" t="s">
        <v>54</v>
      </c>
      <c r="P6059" s="29" t="n">
        <v>42855</v>
      </c>
      <c r="Q6059" s="29" t="n">
        <v>42959</v>
      </c>
      <c r="R6059" s="28" t="n">
        <v>62</v>
      </c>
      <c r="S6059" s="28" t="n">
        <f aca="false">IF(O6059="Won",R6059,IF(O6059="Lost",0,N6059))</f>
        <v>62</v>
      </c>
      <c r="T6059" s="30" t="n">
        <f aca="false">IF(AND(P6059&lt;&gt;"",Q6059&lt;&gt;""),Q6059-P6059,"")</f>
        <v>104</v>
      </c>
      <c r="U6059" s="30" t="str">
        <f aca="false">IF(AND(O6059="Engaging",P6059&lt;&gt;""),'Leia-me'!$B$5-P6059,"")</f>
        <v/>
      </c>
      <c r="V6059" s="25" t="str">
        <f aca="false">IF(O6059&lt;&gt;"Engaging","",IF(U6059&lt;='Leia-me'!$B$6,"Saudável",IF(U6059&lt;='Leia-me'!$B$7,"Esfriando",IF(U6059&lt;='Leia-me'!$B$8,"Última chance","Zumbi"))))</f>
        <v/>
      </c>
      <c r="W6059" s="25" t="n">
        <f aca="false">IF(O6059="Won",1,IF(O6059="Lost",0,""))</f>
        <v>1</v>
      </c>
      <c r="Y6059" s="25" t="str">
        <f aca="false">IF(E6059="","Sim","")</f>
        <v/>
      </c>
    </row>
    <row r="6060" customFormat="false" ht="15" hidden="false" customHeight="false" outlineLevel="0" collapsed="false">
      <c r="A6060" s="25" t="s">
        <v>6323</v>
      </c>
      <c r="B6060" s="25" t="s">
        <v>102</v>
      </c>
      <c r="C6060" s="25" t="s">
        <v>103</v>
      </c>
      <c r="D6060" s="25" t="s">
        <v>106</v>
      </c>
      <c r="E6060" s="25" t="s">
        <v>156</v>
      </c>
      <c r="F6060" s="25" t="s">
        <v>155</v>
      </c>
      <c r="G6060" s="26" t="n">
        <v>1699.85</v>
      </c>
      <c r="H6060" s="27" t="n">
        <v>5108</v>
      </c>
      <c r="I6060" s="25" t="s">
        <v>147</v>
      </c>
      <c r="K6060" s="25" t="n">
        <v>1999</v>
      </c>
      <c r="L6060" s="25" t="s">
        <v>160</v>
      </c>
      <c r="M6060" s="25" t="s">
        <v>149</v>
      </c>
      <c r="N6060" s="28" t="n">
        <v>3393</v>
      </c>
      <c r="O6060" s="25" t="s">
        <v>54</v>
      </c>
      <c r="P6060" s="29" t="n">
        <v>42857</v>
      </c>
      <c r="Q6060" s="29" t="n">
        <v>42865</v>
      </c>
      <c r="R6060" s="28" t="n">
        <v>3527</v>
      </c>
      <c r="S6060" s="28" t="n">
        <f aca="false">IF(O6060="Won",R6060,IF(O6060="Lost",0,N6060))</f>
        <v>3527</v>
      </c>
      <c r="T6060" s="30" t="n">
        <f aca="false">IF(AND(P6060&lt;&gt;"",Q6060&lt;&gt;""),Q6060-P6060,"")</f>
        <v>8</v>
      </c>
      <c r="U6060" s="30" t="str">
        <f aca="false">IF(AND(O6060="Engaging",P6060&lt;&gt;""),'Leia-me'!$B$5-P6060,"")</f>
        <v/>
      </c>
      <c r="V6060" s="25" t="str">
        <f aca="false">IF(O6060&lt;&gt;"Engaging","",IF(U6060&lt;='Leia-me'!$B$6,"Saudável",IF(U6060&lt;='Leia-me'!$B$7,"Esfriando",IF(U6060&lt;='Leia-me'!$B$8,"Última chance","Zumbi"))))</f>
        <v/>
      </c>
      <c r="W6060" s="25" t="n">
        <f aca="false">IF(O6060="Won",1,IF(O6060="Lost",0,""))</f>
        <v>1</v>
      </c>
      <c r="Y6060" s="25" t="str">
        <f aca="false">IF(E6060="","Sim","")</f>
        <v/>
      </c>
    </row>
    <row r="6061" customFormat="false" ht="15" hidden="false" customHeight="false" outlineLevel="0" collapsed="false">
      <c r="A6061" s="25" t="s">
        <v>6324</v>
      </c>
      <c r="B6061" s="25" t="s">
        <v>102</v>
      </c>
      <c r="C6061" s="25" t="s">
        <v>103</v>
      </c>
      <c r="D6061" s="25" t="s">
        <v>106</v>
      </c>
      <c r="E6061" s="25" t="s">
        <v>2484</v>
      </c>
      <c r="F6061" s="25" t="s">
        <v>155</v>
      </c>
      <c r="G6061" s="26" t="n">
        <v>1825.82</v>
      </c>
      <c r="H6061" s="27" t="n">
        <v>5595</v>
      </c>
      <c r="I6061" s="25" t="s">
        <v>147</v>
      </c>
      <c r="J6061" s="25" t="s">
        <v>156</v>
      </c>
      <c r="K6061" s="25" t="n">
        <v>1995</v>
      </c>
      <c r="L6061" s="25" t="s">
        <v>160</v>
      </c>
      <c r="M6061" s="25" t="s">
        <v>149</v>
      </c>
      <c r="N6061" s="28" t="n">
        <v>3393</v>
      </c>
      <c r="O6061" s="25" t="s">
        <v>56</v>
      </c>
      <c r="P6061" s="29" t="n">
        <v>42868</v>
      </c>
      <c r="Q6061" s="33"/>
      <c r="R6061" s="34"/>
      <c r="S6061" s="28" t="n">
        <f aca="false">IF(O6061="Won",R6061,IF(O6061="Lost",0,N6061))</f>
        <v>3393</v>
      </c>
      <c r="T6061" s="30" t="str">
        <f aca="false">IF(AND(P6061&lt;&gt;"",Q6061&lt;&gt;""),Q6061-P6061,"")</f>
        <v/>
      </c>
      <c r="U6061" s="30" t="n">
        <f aca="false">IF(AND(O6061="Engaging",P6061&lt;&gt;""),'Leia-me'!$B$5-P6061,"")</f>
        <v>232</v>
      </c>
      <c r="V6061" s="25" t="str">
        <f aca="false">IF(O6061&lt;&gt;"Engaging","",IF(U6061&lt;='Leia-me'!$B$6,"Saudável",IF(U6061&lt;='Leia-me'!$B$7,"Esfriando",IF(U6061&lt;='Leia-me'!$B$8,"Última chance","Zumbi"))))</f>
        <v>Zumbi</v>
      </c>
      <c r="W6061" s="25" t="str">
        <f aca="false">IF(O6061="Won",1,IF(O6061="Lost",0,""))</f>
        <v/>
      </c>
      <c r="Y6061" s="25" t="str">
        <f aca="false">IF(E6061="","Sim","")</f>
        <v/>
      </c>
    </row>
    <row r="6062" customFormat="false" ht="15" hidden="false" customHeight="false" outlineLevel="0" collapsed="false">
      <c r="A6062" s="25" t="s">
        <v>6325</v>
      </c>
      <c r="B6062" s="25" t="s">
        <v>102</v>
      </c>
      <c r="C6062" s="25" t="s">
        <v>103</v>
      </c>
      <c r="D6062" s="25" t="s">
        <v>106</v>
      </c>
      <c r="E6062" s="25" t="s">
        <v>433</v>
      </c>
      <c r="F6062" s="25" t="s">
        <v>211</v>
      </c>
      <c r="G6062" s="26" t="n">
        <v>2214.94</v>
      </c>
      <c r="H6062" s="27" t="n">
        <v>5374</v>
      </c>
      <c r="I6062" s="25" t="s">
        <v>147</v>
      </c>
      <c r="K6062" s="25" t="n">
        <v>1996</v>
      </c>
      <c r="L6062" s="25" t="s">
        <v>178</v>
      </c>
      <c r="M6062" s="25" t="s">
        <v>171</v>
      </c>
      <c r="N6062" s="28" t="n">
        <v>5482</v>
      </c>
      <c r="O6062" s="25" t="s">
        <v>54</v>
      </c>
      <c r="P6062" s="29" t="n">
        <v>42868</v>
      </c>
      <c r="Q6062" s="29" t="n">
        <v>42872</v>
      </c>
      <c r="R6062" s="28" t="n">
        <v>4627</v>
      </c>
      <c r="S6062" s="28" t="n">
        <f aca="false">IF(O6062="Won",R6062,IF(O6062="Lost",0,N6062))</f>
        <v>4627</v>
      </c>
      <c r="T6062" s="30" t="n">
        <f aca="false">IF(AND(P6062&lt;&gt;"",Q6062&lt;&gt;""),Q6062-P6062,"")</f>
        <v>4</v>
      </c>
      <c r="U6062" s="30" t="str">
        <f aca="false">IF(AND(O6062="Engaging",P6062&lt;&gt;""),'Leia-me'!$B$5-P6062,"")</f>
        <v/>
      </c>
      <c r="V6062" s="25" t="str">
        <f aca="false">IF(O6062&lt;&gt;"Engaging","",IF(U6062&lt;='Leia-me'!$B$6,"Saudável",IF(U6062&lt;='Leia-me'!$B$7,"Esfriando",IF(U6062&lt;='Leia-me'!$B$8,"Última chance","Zumbi"))))</f>
        <v/>
      </c>
      <c r="W6062" s="25" t="n">
        <f aca="false">IF(O6062="Won",1,IF(O6062="Lost",0,""))</f>
        <v>1</v>
      </c>
      <c r="Y6062" s="25" t="str">
        <f aca="false">IF(E6062="","Sim","")</f>
        <v/>
      </c>
    </row>
    <row r="6063" customFormat="false" ht="15" hidden="false" customHeight="false" outlineLevel="0" collapsed="false">
      <c r="A6063" s="25" t="s">
        <v>6326</v>
      </c>
      <c r="B6063" s="25" t="s">
        <v>102</v>
      </c>
      <c r="C6063" s="25" t="s">
        <v>103</v>
      </c>
      <c r="D6063" s="25" t="s">
        <v>106</v>
      </c>
      <c r="E6063" s="25" t="s">
        <v>1789</v>
      </c>
      <c r="F6063" s="25" t="s">
        <v>211</v>
      </c>
      <c r="G6063" s="26" t="n">
        <v>497.11</v>
      </c>
      <c r="H6063" s="27" t="n">
        <v>1588</v>
      </c>
      <c r="I6063" s="25" t="s">
        <v>147</v>
      </c>
      <c r="K6063" s="25" t="n">
        <v>2009</v>
      </c>
      <c r="L6063" s="25" t="s">
        <v>148</v>
      </c>
      <c r="M6063" s="25" t="s">
        <v>149</v>
      </c>
      <c r="N6063" s="28" t="n">
        <v>55</v>
      </c>
      <c r="O6063" s="25" t="s">
        <v>55</v>
      </c>
      <c r="P6063" s="29" t="n">
        <v>42870</v>
      </c>
      <c r="Q6063" s="29" t="n">
        <v>42986</v>
      </c>
      <c r="R6063" s="28" t="n">
        <v>0</v>
      </c>
      <c r="S6063" s="28" t="n">
        <f aca="false">IF(O6063="Won",R6063,IF(O6063="Lost",0,N6063))</f>
        <v>0</v>
      </c>
      <c r="T6063" s="30" t="n">
        <f aca="false">IF(AND(P6063&lt;&gt;"",Q6063&lt;&gt;""),Q6063-P6063,"")</f>
        <v>116</v>
      </c>
      <c r="U6063" s="30" t="str">
        <f aca="false">IF(AND(O6063="Engaging",P6063&lt;&gt;""),'Leia-me'!$B$5-P6063,"")</f>
        <v/>
      </c>
      <c r="V6063" s="25" t="str">
        <f aca="false">IF(O6063&lt;&gt;"Engaging","",IF(U6063&lt;='Leia-me'!$B$6,"Saudável",IF(U6063&lt;='Leia-me'!$B$7,"Esfriando",IF(U6063&lt;='Leia-me'!$B$8,"Última chance","Zumbi"))))</f>
        <v/>
      </c>
      <c r="W6063" s="25" t="n">
        <f aca="false">IF(O6063="Won",1,IF(O6063="Lost",0,""))</f>
        <v>0</v>
      </c>
      <c r="Y6063" s="25" t="str">
        <f aca="false">IF(E6063="","Sim","")</f>
        <v/>
      </c>
    </row>
    <row r="6064" customFormat="false" ht="15" hidden="false" customHeight="false" outlineLevel="0" collapsed="false">
      <c r="A6064" s="25" t="s">
        <v>6327</v>
      </c>
      <c r="B6064" s="25" t="s">
        <v>102</v>
      </c>
      <c r="C6064" s="25" t="s">
        <v>103</v>
      </c>
      <c r="D6064" s="25" t="s">
        <v>106</v>
      </c>
      <c r="E6064" s="25" t="s">
        <v>195</v>
      </c>
      <c r="F6064" s="25" t="s">
        <v>185</v>
      </c>
      <c r="G6064" s="26" t="n">
        <v>8170.38</v>
      </c>
      <c r="H6064" s="27" t="n">
        <v>16499</v>
      </c>
      <c r="I6064" s="25" t="s">
        <v>196</v>
      </c>
      <c r="K6064" s="25" t="n">
        <v>1997</v>
      </c>
      <c r="L6064" s="25" t="s">
        <v>160</v>
      </c>
      <c r="M6064" s="25" t="s">
        <v>149</v>
      </c>
      <c r="N6064" s="28" t="n">
        <v>3393</v>
      </c>
      <c r="O6064" s="25" t="s">
        <v>54</v>
      </c>
      <c r="P6064" s="29" t="n">
        <v>42871</v>
      </c>
      <c r="Q6064" s="29" t="n">
        <v>42885</v>
      </c>
      <c r="R6064" s="28" t="n">
        <v>3153</v>
      </c>
      <c r="S6064" s="28" t="n">
        <f aca="false">IF(O6064="Won",R6064,IF(O6064="Lost",0,N6064))</f>
        <v>3153</v>
      </c>
      <c r="T6064" s="30" t="n">
        <f aca="false">IF(AND(P6064&lt;&gt;"",Q6064&lt;&gt;""),Q6064-P6064,"")</f>
        <v>14</v>
      </c>
      <c r="U6064" s="30" t="str">
        <f aca="false">IF(AND(O6064="Engaging",P6064&lt;&gt;""),'Leia-me'!$B$5-P6064,"")</f>
        <v/>
      </c>
      <c r="V6064" s="25" t="str">
        <f aca="false">IF(O6064&lt;&gt;"Engaging","",IF(U6064&lt;='Leia-me'!$B$6,"Saudável",IF(U6064&lt;='Leia-me'!$B$7,"Esfriando",IF(U6064&lt;='Leia-me'!$B$8,"Última chance","Zumbi"))))</f>
        <v/>
      </c>
      <c r="W6064" s="25" t="n">
        <f aca="false">IF(O6064="Won",1,IF(O6064="Lost",0,""))</f>
        <v>1</v>
      </c>
      <c r="Y6064" s="25" t="str">
        <f aca="false">IF(E6064="","Sim","")</f>
        <v/>
      </c>
    </row>
    <row r="6065" customFormat="false" ht="15" hidden="false" customHeight="false" outlineLevel="0" collapsed="false">
      <c r="A6065" s="25" t="s">
        <v>6328</v>
      </c>
      <c r="B6065" s="25" t="s">
        <v>102</v>
      </c>
      <c r="C6065" s="25" t="s">
        <v>103</v>
      </c>
      <c r="D6065" s="25" t="s">
        <v>106</v>
      </c>
      <c r="E6065" s="25" t="s">
        <v>444</v>
      </c>
      <c r="F6065" s="25" t="s">
        <v>192</v>
      </c>
      <c r="G6065" s="26" t="n">
        <v>6354.87</v>
      </c>
      <c r="H6065" s="27" t="n">
        <v>16780</v>
      </c>
      <c r="I6065" s="25" t="s">
        <v>147</v>
      </c>
      <c r="J6065" s="25" t="s">
        <v>445</v>
      </c>
      <c r="K6065" s="25" t="n">
        <v>1996</v>
      </c>
      <c r="L6065" s="25" t="s">
        <v>160</v>
      </c>
      <c r="M6065" s="25" t="s">
        <v>149</v>
      </c>
      <c r="N6065" s="28" t="n">
        <v>3393</v>
      </c>
      <c r="O6065" s="25" t="s">
        <v>54</v>
      </c>
      <c r="P6065" s="29" t="n">
        <v>42872</v>
      </c>
      <c r="Q6065" s="29" t="n">
        <v>42890</v>
      </c>
      <c r="R6065" s="28" t="n">
        <v>3624</v>
      </c>
      <c r="S6065" s="28" t="n">
        <f aca="false">IF(O6065="Won",R6065,IF(O6065="Lost",0,N6065))</f>
        <v>3624</v>
      </c>
      <c r="T6065" s="30" t="n">
        <f aca="false">IF(AND(P6065&lt;&gt;"",Q6065&lt;&gt;""),Q6065-P6065,"")</f>
        <v>18</v>
      </c>
      <c r="U6065" s="30" t="str">
        <f aca="false">IF(AND(O6065="Engaging",P6065&lt;&gt;""),'Leia-me'!$B$5-P6065,"")</f>
        <v/>
      </c>
      <c r="V6065" s="25" t="str">
        <f aca="false">IF(O6065&lt;&gt;"Engaging","",IF(U6065&lt;='Leia-me'!$B$6,"Saudável",IF(U6065&lt;='Leia-me'!$B$7,"Esfriando",IF(U6065&lt;='Leia-me'!$B$8,"Última chance","Zumbi"))))</f>
        <v/>
      </c>
      <c r="W6065" s="25" t="n">
        <f aca="false">IF(O6065="Won",1,IF(O6065="Lost",0,""))</f>
        <v>1</v>
      </c>
      <c r="Y6065" s="25" t="str">
        <f aca="false">IF(E6065="","Sim","")</f>
        <v/>
      </c>
    </row>
    <row r="6066" customFormat="false" ht="15" hidden="false" customHeight="false" outlineLevel="0" collapsed="false">
      <c r="A6066" s="25" t="s">
        <v>6329</v>
      </c>
      <c r="B6066" s="25" t="s">
        <v>102</v>
      </c>
      <c r="C6066" s="25" t="s">
        <v>103</v>
      </c>
      <c r="D6066" s="25" t="s">
        <v>106</v>
      </c>
      <c r="E6066" s="25" t="s">
        <v>198</v>
      </c>
      <c r="F6066" s="25" t="s">
        <v>177</v>
      </c>
      <c r="G6066" s="26" t="n">
        <v>2819.5</v>
      </c>
      <c r="H6066" s="27" t="n">
        <v>7227</v>
      </c>
      <c r="I6066" s="25" t="s">
        <v>147</v>
      </c>
      <c r="J6066" s="25" t="s">
        <v>199</v>
      </c>
      <c r="K6066" s="25" t="n">
        <v>1991</v>
      </c>
      <c r="L6066" s="25" t="s">
        <v>178</v>
      </c>
      <c r="M6066" s="25" t="s">
        <v>171</v>
      </c>
      <c r="N6066" s="28" t="n">
        <v>5482</v>
      </c>
      <c r="O6066" s="25" t="s">
        <v>56</v>
      </c>
      <c r="P6066" s="29" t="n">
        <v>42873</v>
      </c>
      <c r="Q6066" s="33"/>
      <c r="R6066" s="34"/>
      <c r="S6066" s="28" t="n">
        <f aca="false">IF(O6066="Won",R6066,IF(O6066="Lost",0,N6066))</f>
        <v>5482</v>
      </c>
      <c r="T6066" s="30" t="str">
        <f aca="false">IF(AND(P6066&lt;&gt;"",Q6066&lt;&gt;""),Q6066-P6066,"")</f>
        <v/>
      </c>
      <c r="U6066" s="30" t="n">
        <f aca="false">IF(AND(O6066="Engaging",P6066&lt;&gt;""),'Leia-me'!$B$5-P6066,"")</f>
        <v>227</v>
      </c>
      <c r="V6066" s="25" t="str">
        <f aca="false">IF(O6066&lt;&gt;"Engaging","",IF(U6066&lt;='Leia-me'!$B$6,"Saudável",IF(U6066&lt;='Leia-me'!$B$7,"Esfriando",IF(U6066&lt;='Leia-me'!$B$8,"Última chance","Zumbi"))))</f>
        <v>Zumbi</v>
      </c>
      <c r="W6066" s="25" t="str">
        <f aca="false">IF(O6066="Won",1,IF(O6066="Lost",0,""))</f>
        <v/>
      </c>
      <c r="Y6066" s="25" t="str">
        <f aca="false">IF(E6066="","Sim","")</f>
        <v/>
      </c>
    </row>
    <row r="6067" customFormat="false" ht="15" hidden="false" customHeight="false" outlineLevel="0" collapsed="false">
      <c r="A6067" s="25" t="s">
        <v>6330</v>
      </c>
      <c r="B6067" s="25" t="s">
        <v>102</v>
      </c>
      <c r="C6067" s="25" t="s">
        <v>103</v>
      </c>
      <c r="D6067" s="25" t="s">
        <v>106</v>
      </c>
      <c r="G6067" s="31"/>
      <c r="H6067" s="32"/>
      <c r="L6067" s="25" t="s">
        <v>160</v>
      </c>
      <c r="M6067" s="25" t="s">
        <v>149</v>
      </c>
      <c r="N6067" s="28" t="n">
        <v>3393</v>
      </c>
      <c r="O6067" s="25" t="s">
        <v>56</v>
      </c>
      <c r="P6067" s="29" t="n">
        <v>42873</v>
      </c>
      <c r="Q6067" s="33"/>
      <c r="R6067" s="34"/>
      <c r="S6067" s="28" t="n">
        <f aca="false">IF(O6067="Won",R6067,IF(O6067="Lost",0,N6067))</f>
        <v>3393</v>
      </c>
      <c r="T6067" s="30" t="str">
        <f aca="false">IF(AND(P6067&lt;&gt;"",Q6067&lt;&gt;""),Q6067-P6067,"")</f>
        <v/>
      </c>
      <c r="U6067" s="30" t="n">
        <f aca="false">IF(AND(O6067="Engaging",P6067&lt;&gt;""),'Leia-me'!$B$5-P6067,"")</f>
        <v>227</v>
      </c>
      <c r="V6067" s="25" t="str">
        <f aca="false">IF(O6067&lt;&gt;"Engaging","",IF(U6067&lt;='Leia-me'!$B$6,"Saudável",IF(U6067&lt;='Leia-me'!$B$7,"Esfriando",IF(U6067&lt;='Leia-me'!$B$8,"Última chance","Zumbi"))))</f>
        <v>Zumbi</v>
      </c>
      <c r="W6067" s="25" t="str">
        <f aca="false">IF(O6067="Won",1,IF(O6067="Lost",0,""))</f>
        <v/>
      </c>
      <c r="Y6067" s="25" t="str">
        <f aca="false">IF(E6067="","Sim","")</f>
        <v>Sim</v>
      </c>
    </row>
    <row r="6068" customFormat="false" ht="15" hidden="false" customHeight="false" outlineLevel="0" collapsed="false">
      <c r="A6068" s="25" t="s">
        <v>6331</v>
      </c>
      <c r="B6068" s="25" t="s">
        <v>102</v>
      </c>
      <c r="C6068" s="25" t="s">
        <v>103</v>
      </c>
      <c r="D6068" s="25" t="s">
        <v>106</v>
      </c>
      <c r="E6068" s="25" t="s">
        <v>199</v>
      </c>
      <c r="F6068" s="25" t="s">
        <v>177</v>
      </c>
      <c r="G6068" s="26" t="n">
        <v>52.5</v>
      </c>
      <c r="H6068" s="27" t="n">
        <v>165</v>
      </c>
      <c r="I6068" s="25" t="s">
        <v>147</v>
      </c>
      <c r="K6068" s="25" t="n">
        <v>2008</v>
      </c>
      <c r="L6068" s="25" t="s">
        <v>170</v>
      </c>
      <c r="M6068" s="25" t="s">
        <v>171</v>
      </c>
      <c r="N6068" s="28" t="n">
        <v>1096</v>
      </c>
      <c r="O6068" s="25" t="s">
        <v>54</v>
      </c>
      <c r="P6068" s="29" t="n">
        <v>42874</v>
      </c>
      <c r="Q6068" s="29" t="n">
        <v>42887</v>
      </c>
      <c r="R6068" s="28" t="n">
        <v>964</v>
      </c>
      <c r="S6068" s="28" t="n">
        <f aca="false">IF(O6068="Won",R6068,IF(O6068="Lost",0,N6068))</f>
        <v>964</v>
      </c>
      <c r="T6068" s="30" t="n">
        <f aca="false">IF(AND(P6068&lt;&gt;"",Q6068&lt;&gt;""),Q6068-P6068,"")</f>
        <v>13</v>
      </c>
      <c r="U6068" s="30" t="str">
        <f aca="false">IF(AND(O6068="Engaging",P6068&lt;&gt;""),'Leia-me'!$B$5-P6068,"")</f>
        <v/>
      </c>
      <c r="V6068" s="25" t="str">
        <f aca="false">IF(O6068&lt;&gt;"Engaging","",IF(U6068&lt;='Leia-me'!$B$6,"Saudável",IF(U6068&lt;='Leia-me'!$B$7,"Esfriando",IF(U6068&lt;='Leia-me'!$B$8,"Última chance","Zumbi"))))</f>
        <v/>
      </c>
      <c r="W6068" s="25" t="n">
        <f aca="false">IF(O6068="Won",1,IF(O6068="Lost",0,""))</f>
        <v>1</v>
      </c>
      <c r="Y6068" s="25" t="str">
        <f aca="false">IF(E6068="","Sim","")</f>
        <v/>
      </c>
    </row>
    <row r="6069" customFormat="false" ht="15" hidden="false" customHeight="false" outlineLevel="0" collapsed="false">
      <c r="A6069" s="25" t="s">
        <v>6332</v>
      </c>
      <c r="B6069" s="25" t="s">
        <v>102</v>
      </c>
      <c r="C6069" s="25" t="s">
        <v>103</v>
      </c>
      <c r="D6069" s="25" t="s">
        <v>106</v>
      </c>
      <c r="E6069" s="25" t="s">
        <v>417</v>
      </c>
      <c r="F6069" s="25" t="s">
        <v>211</v>
      </c>
      <c r="G6069" s="26" t="n">
        <v>223.8</v>
      </c>
      <c r="H6069" s="27" t="n">
        <v>299</v>
      </c>
      <c r="I6069" s="25" t="s">
        <v>147</v>
      </c>
      <c r="K6069" s="25" t="n">
        <v>2003</v>
      </c>
      <c r="L6069" s="25" t="s">
        <v>160</v>
      </c>
      <c r="M6069" s="25" t="s">
        <v>149</v>
      </c>
      <c r="N6069" s="28" t="n">
        <v>3393</v>
      </c>
      <c r="O6069" s="25" t="s">
        <v>54</v>
      </c>
      <c r="P6069" s="29" t="n">
        <v>42875</v>
      </c>
      <c r="Q6069" s="29" t="n">
        <v>42992</v>
      </c>
      <c r="R6069" s="28" t="n">
        <v>3728</v>
      </c>
      <c r="S6069" s="28" t="n">
        <f aca="false">IF(O6069="Won",R6069,IF(O6069="Lost",0,N6069))</f>
        <v>3728</v>
      </c>
      <c r="T6069" s="30" t="n">
        <f aca="false">IF(AND(P6069&lt;&gt;"",Q6069&lt;&gt;""),Q6069-P6069,"")</f>
        <v>117</v>
      </c>
      <c r="U6069" s="30" t="str">
        <f aca="false">IF(AND(O6069="Engaging",P6069&lt;&gt;""),'Leia-me'!$B$5-P6069,"")</f>
        <v/>
      </c>
      <c r="V6069" s="25" t="str">
        <f aca="false">IF(O6069&lt;&gt;"Engaging","",IF(U6069&lt;='Leia-me'!$B$6,"Saudável",IF(U6069&lt;='Leia-me'!$B$7,"Esfriando",IF(U6069&lt;='Leia-me'!$B$8,"Última chance","Zumbi"))))</f>
        <v/>
      </c>
      <c r="W6069" s="25" t="n">
        <f aca="false">IF(O6069="Won",1,IF(O6069="Lost",0,""))</f>
        <v>1</v>
      </c>
      <c r="Y6069" s="25" t="str">
        <f aca="false">IF(E6069="","Sim","")</f>
        <v/>
      </c>
    </row>
    <row r="6070" customFormat="false" ht="15" hidden="false" customHeight="false" outlineLevel="0" collapsed="false">
      <c r="A6070" s="25" t="s">
        <v>6333</v>
      </c>
      <c r="B6070" s="25" t="s">
        <v>102</v>
      </c>
      <c r="C6070" s="25" t="s">
        <v>103</v>
      </c>
      <c r="D6070" s="25" t="s">
        <v>106</v>
      </c>
      <c r="G6070" s="31"/>
      <c r="H6070" s="32"/>
      <c r="L6070" s="25" t="s">
        <v>160</v>
      </c>
      <c r="M6070" s="25" t="s">
        <v>149</v>
      </c>
      <c r="N6070" s="28" t="n">
        <v>3393</v>
      </c>
      <c r="O6070" s="25" t="s">
        <v>56</v>
      </c>
      <c r="P6070" s="29" t="n">
        <v>42877</v>
      </c>
      <c r="Q6070" s="33"/>
      <c r="R6070" s="34"/>
      <c r="S6070" s="28" t="n">
        <f aca="false">IF(O6070="Won",R6070,IF(O6070="Lost",0,N6070))</f>
        <v>3393</v>
      </c>
      <c r="T6070" s="30" t="str">
        <f aca="false">IF(AND(P6070&lt;&gt;"",Q6070&lt;&gt;""),Q6070-P6070,"")</f>
        <v/>
      </c>
      <c r="U6070" s="30" t="n">
        <f aca="false">IF(AND(O6070="Engaging",P6070&lt;&gt;""),'Leia-me'!$B$5-P6070,"")</f>
        <v>223</v>
      </c>
      <c r="V6070" s="25" t="str">
        <f aca="false">IF(O6070&lt;&gt;"Engaging","",IF(U6070&lt;='Leia-me'!$B$6,"Saudável",IF(U6070&lt;='Leia-me'!$B$7,"Esfriando",IF(U6070&lt;='Leia-me'!$B$8,"Última chance","Zumbi"))))</f>
        <v>Zumbi</v>
      </c>
      <c r="W6070" s="25" t="str">
        <f aca="false">IF(O6070="Won",1,IF(O6070="Lost",0,""))</f>
        <v/>
      </c>
      <c r="Y6070" s="25" t="str">
        <f aca="false">IF(E6070="","Sim","")</f>
        <v>Sim</v>
      </c>
    </row>
    <row r="6071" customFormat="false" ht="15" hidden="false" customHeight="false" outlineLevel="0" collapsed="false">
      <c r="A6071" s="25" t="s">
        <v>6334</v>
      </c>
      <c r="B6071" s="25" t="s">
        <v>102</v>
      </c>
      <c r="C6071" s="25" t="s">
        <v>103</v>
      </c>
      <c r="D6071" s="25" t="s">
        <v>106</v>
      </c>
      <c r="G6071" s="31"/>
      <c r="H6071" s="32"/>
      <c r="L6071" s="25" t="s">
        <v>160</v>
      </c>
      <c r="M6071" s="25" t="s">
        <v>149</v>
      </c>
      <c r="N6071" s="28" t="n">
        <v>3393</v>
      </c>
      <c r="O6071" s="25" t="s">
        <v>56</v>
      </c>
      <c r="P6071" s="29" t="n">
        <v>42880</v>
      </c>
      <c r="Q6071" s="33"/>
      <c r="R6071" s="34"/>
      <c r="S6071" s="28" t="n">
        <f aca="false">IF(O6071="Won",R6071,IF(O6071="Lost",0,N6071))</f>
        <v>3393</v>
      </c>
      <c r="T6071" s="30" t="str">
        <f aca="false">IF(AND(P6071&lt;&gt;"",Q6071&lt;&gt;""),Q6071-P6071,"")</f>
        <v/>
      </c>
      <c r="U6071" s="30" t="n">
        <f aca="false">IF(AND(O6071="Engaging",P6071&lt;&gt;""),'Leia-me'!$B$5-P6071,"")</f>
        <v>220</v>
      </c>
      <c r="V6071" s="25" t="str">
        <f aca="false">IF(O6071&lt;&gt;"Engaging","",IF(U6071&lt;='Leia-me'!$B$6,"Saudável",IF(U6071&lt;='Leia-me'!$B$7,"Esfriando",IF(U6071&lt;='Leia-me'!$B$8,"Última chance","Zumbi"))))</f>
        <v>Zumbi</v>
      </c>
      <c r="W6071" s="25" t="str">
        <f aca="false">IF(O6071="Won",1,IF(O6071="Lost",0,""))</f>
        <v/>
      </c>
      <c r="Y6071" s="25" t="str">
        <f aca="false">IF(E6071="","Sim","")</f>
        <v>Sim</v>
      </c>
    </row>
    <row r="6072" customFormat="false" ht="15" hidden="false" customHeight="false" outlineLevel="0" collapsed="false">
      <c r="A6072" s="25" t="s">
        <v>6335</v>
      </c>
      <c r="B6072" s="25" t="s">
        <v>102</v>
      </c>
      <c r="C6072" s="25" t="s">
        <v>103</v>
      </c>
      <c r="D6072" s="25" t="s">
        <v>106</v>
      </c>
      <c r="G6072" s="31"/>
      <c r="H6072" s="32"/>
      <c r="L6072" s="25" t="s">
        <v>160</v>
      </c>
      <c r="M6072" s="25" t="s">
        <v>149</v>
      </c>
      <c r="N6072" s="28" t="n">
        <v>3393</v>
      </c>
      <c r="O6072" s="25" t="s">
        <v>56</v>
      </c>
      <c r="P6072" s="29" t="n">
        <v>42881</v>
      </c>
      <c r="Q6072" s="33"/>
      <c r="R6072" s="34"/>
      <c r="S6072" s="28" t="n">
        <f aca="false">IF(O6072="Won",R6072,IF(O6072="Lost",0,N6072))</f>
        <v>3393</v>
      </c>
      <c r="T6072" s="30" t="str">
        <f aca="false">IF(AND(P6072&lt;&gt;"",Q6072&lt;&gt;""),Q6072-P6072,"")</f>
        <v/>
      </c>
      <c r="U6072" s="30" t="n">
        <f aca="false">IF(AND(O6072="Engaging",P6072&lt;&gt;""),'Leia-me'!$B$5-P6072,"")</f>
        <v>219</v>
      </c>
      <c r="V6072" s="25" t="str">
        <f aca="false">IF(O6072&lt;&gt;"Engaging","",IF(U6072&lt;='Leia-me'!$B$6,"Saudável",IF(U6072&lt;='Leia-me'!$B$7,"Esfriando",IF(U6072&lt;='Leia-me'!$B$8,"Última chance","Zumbi"))))</f>
        <v>Zumbi</v>
      </c>
      <c r="W6072" s="25" t="str">
        <f aca="false">IF(O6072="Won",1,IF(O6072="Lost",0,""))</f>
        <v/>
      </c>
      <c r="Y6072" s="25" t="str">
        <f aca="false">IF(E6072="","Sim","")</f>
        <v>Sim</v>
      </c>
    </row>
    <row r="6073" customFormat="false" ht="15" hidden="false" customHeight="false" outlineLevel="0" collapsed="false">
      <c r="A6073" s="25" t="s">
        <v>6336</v>
      </c>
      <c r="B6073" s="25" t="s">
        <v>102</v>
      </c>
      <c r="C6073" s="25" t="s">
        <v>103</v>
      </c>
      <c r="D6073" s="25" t="s">
        <v>106</v>
      </c>
      <c r="G6073" s="31"/>
      <c r="H6073" s="32"/>
      <c r="L6073" s="25" t="s">
        <v>160</v>
      </c>
      <c r="M6073" s="25" t="s">
        <v>149</v>
      </c>
      <c r="N6073" s="28" t="n">
        <v>3393</v>
      </c>
      <c r="O6073" s="25" t="s">
        <v>56</v>
      </c>
      <c r="P6073" s="29" t="n">
        <v>42881</v>
      </c>
      <c r="Q6073" s="33"/>
      <c r="R6073" s="34"/>
      <c r="S6073" s="28" t="n">
        <f aca="false">IF(O6073="Won",R6073,IF(O6073="Lost",0,N6073))</f>
        <v>3393</v>
      </c>
      <c r="T6073" s="30" t="str">
        <f aca="false">IF(AND(P6073&lt;&gt;"",Q6073&lt;&gt;""),Q6073-P6073,"")</f>
        <v/>
      </c>
      <c r="U6073" s="30" t="n">
        <f aca="false">IF(AND(O6073="Engaging",P6073&lt;&gt;""),'Leia-me'!$B$5-P6073,"")</f>
        <v>219</v>
      </c>
      <c r="V6073" s="25" t="str">
        <f aca="false">IF(O6073&lt;&gt;"Engaging","",IF(U6073&lt;='Leia-me'!$B$6,"Saudável",IF(U6073&lt;='Leia-me'!$B$7,"Esfriando",IF(U6073&lt;='Leia-me'!$B$8,"Última chance","Zumbi"))))</f>
        <v>Zumbi</v>
      </c>
      <c r="W6073" s="25" t="str">
        <f aca="false">IF(O6073="Won",1,IF(O6073="Lost",0,""))</f>
        <v/>
      </c>
      <c r="Y6073" s="25" t="str">
        <f aca="false">IF(E6073="","Sim","")</f>
        <v>Sim</v>
      </c>
    </row>
    <row r="6074" customFormat="false" ht="15" hidden="false" customHeight="false" outlineLevel="0" collapsed="false">
      <c r="A6074" s="25" t="s">
        <v>6337</v>
      </c>
      <c r="B6074" s="25" t="s">
        <v>102</v>
      </c>
      <c r="C6074" s="25" t="s">
        <v>103</v>
      </c>
      <c r="D6074" s="25" t="s">
        <v>106</v>
      </c>
      <c r="E6074" s="25" t="s">
        <v>433</v>
      </c>
      <c r="F6074" s="25" t="s">
        <v>211</v>
      </c>
      <c r="G6074" s="26" t="n">
        <v>2214.94</v>
      </c>
      <c r="H6074" s="27" t="n">
        <v>5374</v>
      </c>
      <c r="I6074" s="25" t="s">
        <v>147</v>
      </c>
      <c r="K6074" s="25" t="n">
        <v>1996</v>
      </c>
      <c r="L6074" s="25" t="s">
        <v>160</v>
      </c>
      <c r="M6074" s="25" t="s">
        <v>149</v>
      </c>
      <c r="N6074" s="28" t="n">
        <v>3393</v>
      </c>
      <c r="O6074" s="25" t="s">
        <v>54</v>
      </c>
      <c r="P6074" s="29" t="n">
        <v>42883</v>
      </c>
      <c r="Q6074" s="29" t="n">
        <v>42975</v>
      </c>
      <c r="R6074" s="28" t="n">
        <v>3701</v>
      </c>
      <c r="S6074" s="28" t="n">
        <f aca="false">IF(O6074="Won",R6074,IF(O6074="Lost",0,N6074))</f>
        <v>3701</v>
      </c>
      <c r="T6074" s="30" t="n">
        <f aca="false">IF(AND(P6074&lt;&gt;"",Q6074&lt;&gt;""),Q6074-P6074,"")</f>
        <v>92</v>
      </c>
      <c r="U6074" s="30" t="str">
        <f aca="false">IF(AND(O6074="Engaging",P6074&lt;&gt;""),'Leia-me'!$B$5-P6074,"")</f>
        <v/>
      </c>
      <c r="V6074" s="25" t="str">
        <f aca="false">IF(O6074&lt;&gt;"Engaging","",IF(U6074&lt;='Leia-me'!$B$6,"Saudável",IF(U6074&lt;='Leia-me'!$B$7,"Esfriando",IF(U6074&lt;='Leia-me'!$B$8,"Última chance","Zumbi"))))</f>
        <v/>
      </c>
      <c r="W6074" s="25" t="n">
        <f aca="false">IF(O6074="Won",1,IF(O6074="Lost",0,""))</f>
        <v>1</v>
      </c>
      <c r="Y6074" s="25" t="str">
        <f aca="false">IF(E6074="","Sim","")</f>
        <v/>
      </c>
    </row>
    <row r="6075" customFormat="false" ht="15" hidden="false" customHeight="false" outlineLevel="0" collapsed="false">
      <c r="A6075" s="25" t="s">
        <v>6338</v>
      </c>
      <c r="B6075" s="25" t="s">
        <v>102</v>
      </c>
      <c r="C6075" s="25" t="s">
        <v>103</v>
      </c>
      <c r="D6075" s="25" t="s">
        <v>106</v>
      </c>
      <c r="E6075" s="25" t="s">
        <v>636</v>
      </c>
      <c r="F6075" s="25" t="s">
        <v>267</v>
      </c>
      <c r="G6075" s="26" t="n">
        <v>405.59</v>
      </c>
      <c r="H6075" s="27" t="n">
        <v>1179</v>
      </c>
      <c r="I6075" s="25" t="s">
        <v>637</v>
      </c>
      <c r="J6075" s="25" t="s">
        <v>266</v>
      </c>
      <c r="K6075" s="25" t="n">
        <v>1987</v>
      </c>
      <c r="L6075" s="25" t="s">
        <v>170</v>
      </c>
      <c r="M6075" s="25" t="s">
        <v>171</v>
      </c>
      <c r="N6075" s="28" t="n">
        <v>1096</v>
      </c>
      <c r="O6075" s="25" t="s">
        <v>56</v>
      </c>
      <c r="P6075" s="29" t="n">
        <v>42886</v>
      </c>
      <c r="Q6075" s="33"/>
      <c r="R6075" s="34"/>
      <c r="S6075" s="28" t="n">
        <f aca="false">IF(O6075="Won",R6075,IF(O6075="Lost",0,N6075))</f>
        <v>1096</v>
      </c>
      <c r="T6075" s="30" t="str">
        <f aca="false">IF(AND(P6075&lt;&gt;"",Q6075&lt;&gt;""),Q6075-P6075,"")</f>
        <v/>
      </c>
      <c r="U6075" s="30" t="n">
        <f aca="false">IF(AND(O6075="Engaging",P6075&lt;&gt;""),'Leia-me'!$B$5-P6075,"")</f>
        <v>214</v>
      </c>
      <c r="V6075" s="25" t="str">
        <f aca="false">IF(O6075&lt;&gt;"Engaging","",IF(U6075&lt;='Leia-me'!$B$6,"Saudável",IF(U6075&lt;='Leia-me'!$B$7,"Esfriando",IF(U6075&lt;='Leia-me'!$B$8,"Última chance","Zumbi"))))</f>
        <v>Zumbi</v>
      </c>
      <c r="W6075" s="25" t="str">
        <f aca="false">IF(O6075="Won",1,IF(O6075="Lost",0,""))</f>
        <v/>
      </c>
      <c r="Y6075" s="25" t="str">
        <f aca="false">IF(E6075="","Sim","")</f>
        <v/>
      </c>
    </row>
    <row r="6076" customFormat="false" ht="15" hidden="false" customHeight="false" outlineLevel="0" collapsed="false">
      <c r="A6076" s="25" t="s">
        <v>6339</v>
      </c>
      <c r="B6076" s="25" t="s">
        <v>102</v>
      </c>
      <c r="C6076" s="25" t="s">
        <v>103</v>
      </c>
      <c r="D6076" s="25" t="s">
        <v>106</v>
      </c>
      <c r="E6076" s="25" t="s">
        <v>2863</v>
      </c>
      <c r="F6076" s="25" t="s">
        <v>211</v>
      </c>
      <c r="G6076" s="26" t="n">
        <v>2437.85</v>
      </c>
      <c r="H6076" s="27" t="n">
        <v>4874</v>
      </c>
      <c r="I6076" s="25" t="s">
        <v>147</v>
      </c>
      <c r="K6076" s="25" t="n">
        <v>2001</v>
      </c>
      <c r="L6076" s="25" t="s">
        <v>160</v>
      </c>
      <c r="M6076" s="25" t="s">
        <v>149</v>
      </c>
      <c r="N6076" s="28" t="n">
        <v>3393</v>
      </c>
      <c r="O6076" s="25" t="s">
        <v>55</v>
      </c>
      <c r="P6076" s="29" t="n">
        <v>42887</v>
      </c>
      <c r="Q6076" s="29" t="n">
        <v>42950</v>
      </c>
      <c r="R6076" s="28" t="n">
        <v>0</v>
      </c>
      <c r="S6076" s="28" t="n">
        <f aca="false">IF(O6076="Won",R6076,IF(O6076="Lost",0,N6076))</f>
        <v>0</v>
      </c>
      <c r="T6076" s="30" t="n">
        <f aca="false">IF(AND(P6076&lt;&gt;"",Q6076&lt;&gt;""),Q6076-P6076,"")</f>
        <v>63</v>
      </c>
      <c r="U6076" s="30" t="str">
        <f aca="false">IF(AND(O6076="Engaging",P6076&lt;&gt;""),'Leia-me'!$B$5-P6076,"")</f>
        <v/>
      </c>
      <c r="V6076" s="25" t="str">
        <f aca="false">IF(O6076&lt;&gt;"Engaging","",IF(U6076&lt;='Leia-me'!$B$6,"Saudável",IF(U6076&lt;='Leia-me'!$B$7,"Esfriando",IF(U6076&lt;='Leia-me'!$B$8,"Última chance","Zumbi"))))</f>
        <v/>
      </c>
      <c r="W6076" s="25" t="n">
        <f aca="false">IF(O6076="Won",1,IF(O6076="Lost",0,""))</f>
        <v>0</v>
      </c>
      <c r="Y6076" s="25" t="str">
        <f aca="false">IF(E6076="","Sim","")</f>
        <v/>
      </c>
    </row>
    <row r="6077" customFormat="false" ht="15" hidden="false" customHeight="false" outlineLevel="0" collapsed="false">
      <c r="A6077" s="25" t="s">
        <v>6340</v>
      </c>
      <c r="B6077" s="25" t="s">
        <v>102</v>
      </c>
      <c r="C6077" s="25" t="s">
        <v>103</v>
      </c>
      <c r="D6077" s="25" t="s">
        <v>106</v>
      </c>
      <c r="E6077" s="25" t="s">
        <v>860</v>
      </c>
      <c r="F6077" s="25" t="s">
        <v>168</v>
      </c>
      <c r="G6077" s="26" t="n">
        <v>894.37</v>
      </c>
      <c r="H6077" s="27" t="n">
        <v>1593</v>
      </c>
      <c r="I6077" s="25" t="s">
        <v>861</v>
      </c>
      <c r="K6077" s="25" t="n">
        <v>2008</v>
      </c>
      <c r="L6077" s="25" t="s">
        <v>160</v>
      </c>
      <c r="M6077" s="25" t="s">
        <v>149</v>
      </c>
      <c r="N6077" s="28" t="n">
        <v>3393</v>
      </c>
      <c r="O6077" s="25" t="s">
        <v>54</v>
      </c>
      <c r="P6077" s="29" t="n">
        <v>42887</v>
      </c>
      <c r="Q6077" s="29" t="n">
        <v>42964</v>
      </c>
      <c r="R6077" s="28" t="n">
        <v>3480</v>
      </c>
      <c r="S6077" s="28" t="n">
        <f aca="false">IF(O6077="Won",R6077,IF(O6077="Lost",0,N6077))</f>
        <v>3480</v>
      </c>
      <c r="T6077" s="30" t="n">
        <f aca="false">IF(AND(P6077&lt;&gt;"",Q6077&lt;&gt;""),Q6077-P6077,"")</f>
        <v>77</v>
      </c>
      <c r="U6077" s="30" t="str">
        <f aca="false">IF(AND(O6077="Engaging",P6077&lt;&gt;""),'Leia-me'!$B$5-P6077,"")</f>
        <v/>
      </c>
      <c r="V6077" s="25" t="str">
        <f aca="false">IF(O6077&lt;&gt;"Engaging","",IF(U6077&lt;='Leia-me'!$B$6,"Saudável",IF(U6077&lt;='Leia-me'!$B$7,"Esfriando",IF(U6077&lt;='Leia-me'!$B$8,"Última chance","Zumbi"))))</f>
        <v/>
      </c>
      <c r="W6077" s="25" t="n">
        <f aca="false">IF(O6077="Won",1,IF(O6077="Lost",0,""))</f>
        <v>1</v>
      </c>
      <c r="Y6077" s="25" t="str">
        <f aca="false">IF(E6077="","Sim","")</f>
        <v/>
      </c>
    </row>
    <row r="6078" customFormat="false" ht="15" hidden="false" customHeight="false" outlineLevel="0" collapsed="false">
      <c r="A6078" s="25" t="s">
        <v>6341</v>
      </c>
      <c r="B6078" s="25" t="s">
        <v>102</v>
      </c>
      <c r="C6078" s="25" t="s">
        <v>103</v>
      </c>
      <c r="D6078" s="25" t="s">
        <v>106</v>
      </c>
      <c r="E6078" s="25" t="s">
        <v>444</v>
      </c>
      <c r="F6078" s="25" t="s">
        <v>192</v>
      </c>
      <c r="G6078" s="26" t="n">
        <v>6354.87</v>
      </c>
      <c r="H6078" s="27" t="n">
        <v>16780</v>
      </c>
      <c r="I6078" s="25" t="s">
        <v>147</v>
      </c>
      <c r="J6078" s="25" t="s">
        <v>445</v>
      </c>
      <c r="K6078" s="25" t="n">
        <v>1996</v>
      </c>
      <c r="L6078" s="25" t="s">
        <v>170</v>
      </c>
      <c r="M6078" s="25" t="s">
        <v>171</v>
      </c>
      <c r="N6078" s="28" t="n">
        <v>1096</v>
      </c>
      <c r="O6078" s="25" t="s">
        <v>55</v>
      </c>
      <c r="P6078" s="29" t="n">
        <v>42890</v>
      </c>
      <c r="Q6078" s="29" t="n">
        <v>43007</v>
      </c>
      <c r="R6078" s="28" t="n">
        <v>0</v>
      </c>
      <c r="S6078" s="28" t="n">
        <f aca="false">IF(O6078="Won",R6078,IF(O6078="Lost",0,N6078))</f>
        <v>0</v>
      </c>
      <c r="T6078" s="30" t="n">
        <f aca="false">IF(AND(P6078&lt;&gt;"",Q6078&lt;&gt;""),Q6078-P6078,"")</f>
        <v>117</v>
      </c>
      <c r="U6078" s="30" t="str">
        <f aca="false">IF(AND(O6078="Engaging",P6078&lt;&gt;""),'Leia-me'!$B$5-P6078,"")</f>
        <v/>
      </c>
      <c r="V6078" s="25" t="str">
        <f aca="false">IF(O6078&lt;&gt;"Engaging","",IF(U6078&lt;='Leia-me'!$B$6,"Saudável",IF(U6078&lt;='Leia-me'!$B$7,"Esfriando",IF(U6078&lt;='Leia-me'!$B$8,"Última chance","Zumbi"))))</f>
        <v/>
      </c>
      <c r="W6078" s="25" t="n">
        <f aca="false">IF(O6078="Won",1,IF(O6078="Lost",0,""))</f>
        <v>0</v>
      </c>
      <c r="Y6078" s="25" t="str">
        <f aca="false">IF(E6078="","Sim","")</f>
        <v/>
      </c>
    </row>
    <row r="6079" customFormat="false" ht="15" hidden="false" customHeight="false" outlineLevel="0" collapsed="false">
      <c r="A6079" s="25" t="s">
        <v>6342</v>
      </c>
      <c r="B6079" s="25" t="s">
        <v>102</v>
      </c>
      <c r="C6079" s="25" t="s">
        <v>103</v>
      </c>
      <c r="D6079" s="25" t="s">
        <v>106</v>
      </c>
      <c r="E6079" s="25" t="s">
        <v>156</v>
      </c>
      <c r="F6079" s="25" t="s">
        <v>155</v>
      </c>
      <c r="G6079" s="26" t="n">
        <v>1699.85</v>
      </c>
      <c r="H6079" s="27" t="n">
        <v>5108</v>
      </c>
      <c r="I6079" s="25" t="s">
        <v>147</v>
      </c>
      <c r="K6079" s="25" t="n">
        <v>1999</v>
      </c>
      <c r="L6079" s="25" t="s">
        <v>170</v>
      </c>
      <c r="M6079" s="25" t="s">
        <v>171</v>
      </c>
      <c r="N6079" s="28" t="n">
        <v>1096</v>
      </c>
      <c r="O6079" s="25" t="s">
        <v>54</v>
      </c>
      <c r="P6079" s="29" t="n">
        <v>42890</v>
      </c>
      <c r="Q6079" s="29" t="n">
        <v>42987</v>
      </c>
      <c r="R6079" s="28" t="n">
        <v>1024</v>
      </c>
      <c r="S6079" s="28" t="n">
        <f aca="false">IF(O6079="Won",R6079,IF(O6079="Lost",0,N6079))</f>
        <v>1024</v>
      </c>
      <c r="T6079" s="30" t="n">
        <f aca="false">IF(AND(P6079&lt;&gt;"",Q6079&lt;&gt;""),Q6079-P6079,"")</f>
        <v>97</v>
      </c>
      <c r="U6079" s="30" t="str">
        <f aca="false">IF(AND(O6079="Engaging",P6079&lt;&gt;""),'Leia-me'!$B$5-P6079,"")</f>
        <v/>
      </c>
      <c r="V6079" s="25" t="str">
        <f aca="false">IF(O6079&lt;&gt;"Engaging","",IF(U6079&lt;='Leia-me'!$B$6,"Saudável",IF(U6079&lt;='Leia-me'!$B$7,"Esfriando",IF(U6079&lt;='Leia-me'!$B$8,"Última chance","Zumbi"))))</f>
        <v/>
      </c>
      <c r="W6079" s="25" t="n">
        <f aca="false">IF(O6079="Won",1,IF(O6079="Lost",0,""))</f>
        <v>1</v>
      </c>
      <c r="Y6079" s="25" t="str">
        <f aca="false">IF(E6079="","Sim","")</f>
        <v/>
      </c>
    </row>
    <row r="6080" customFormat="false" ht="15" hidden="false" customHeight="false" outlineLevel="0" collapsed="false">
      <c r="A6080" s="25" t="s">
        <v>6343</v>
      </c>
      <c r="B6080" s="25" t="s">
        <v>102</v>
      </c>
      <c r="C6080" s="25" t="s">
        <v>103</v>
      </c>
      <c r="D6080" s="25" t="s">
        <v>106</v>
      </c>
      <c r="E6080" s="25" t="s">
        <v>609</v>
      </c>
      <c r="F6080" s="25" t="s">
        <v>267</v>
      </c>
      <c r="G6080" s="26" t="n">
        <v>692.19</v>
      </c>
      <c r="H6080" s="27" t="n">
        <v>1922</v>
      </c>
      <c r="I6080" s="25" t="s">
        <v>147</v>
      </c>
      <c r="K6080" s="25" t="n">
        <v>2003</v>
      </c>
      <c r="L6080" s="25" t="s">
        <v>148</v>
      </c>
      <c r="M6080" s="25" t="s">
        <v>149</v>
      </c>
      <c r="N6080" s="28" t="n">
        <v>55</v>
      </c>
      <c r="O6080" s="25" t="s">
        <v>54</v>
      </c>
      <c r="P6080" s="29" t="n">
        <v>42893</v>
      </c>
      <c r="Q6080" s="29" t="n">
        <v>42907</v>
      </c>
      <c r="R6080" s="28" t="n">
        <v>56</v>
      </c>
      <c r="S6080" s="28" t="n">
        <f aca="false">IF(O6080="Won",R6080,IF(O6080="Lost",0,N6080))</f>
        <v>56</v>
      </c>
      <c r="T6080" s="30" t="n">
        <f aca="false">IF(AND(P6080&lt;&gt;"",Q6080&lt;&gt;""),Q6080-P6080,"")</f>
        <v>14</v>
      </c>
      <c r="U6080" s="30" t="str">
        <f aca="false">IF(AND(O6080="Engaging",P6080&lt;&gt;""),'Leia-me'!$B$5-P6080,"")</f>
        <v/>
      </c>
      <c r="V6080" s="25" t="str">
        <f aca="false">IF(O6080&lt;&gt;"Engaging","",IF(U6080&lt;='Leia-me'!$B$6,"Saudável",IF(U6080&lt;='Leia-me'!$B$7,"Esfriando",IF(U6080&lt;='Leia-me'!$B$8,"Última chance","Zumbi"))))</f>
        <v/>
      </c>
      <c r="W6080" s="25" t="n">
        <f aca="false">IF(O6080="Won",1,IF(O6080="Lost",0,""))</f>
        <v>1</v>
      </c>
      <c r="Y6080" s="25" t="str">
        <f aca="false">IF(E6080="","Sim","")</f>
        <v/>
      </c>
    </row>
    <row r="6081" customFormat="false" ht="15" hidden="false" customHeight="false" outlineLevel="0" collapsed="false">
      <c r="A6081" s="25" t="s">
        <v>6344</v>
      </c>
      <c r="B6081" s="25" t="s">
        <v>102</v>
      </c>
      <c r="C6081" s="25" t="s">
        <v>103</v>
      </c>
      <c r="D6081" s="25" t="s">
        <v>106</v>
      </c>
      <c r="E6081" s="25" t="s">
        <v>665</v>
      </c>
      <c r="F6081" s="25" t="s">
        <v>211</v>
      </c>
      <c r="G6081" s="26" t="n">
        <v>4968.91</v>
      </c>
      <c r="H6081" s="27" t="n">
        <v>7523</v>
      </c>
      <c r="I6081" s="25" t="s">
        <v>147</v>
      </c>
      <c r="K6081" s="25" t="n">
        <v>1990</v>
      </c>
      <c r="L6081" s="25" t="s">
        <v>148</v>
      </c>
      <c r="M6081" s="25" t="s">
        <v>149</v>
      </c>
      <c r="N6081" s="28" t="n">
        <v>55</v>
      </c>
      <c r="O6081" s="25" t="s">
        <v>54</v>
      </c>
      <c r="P6081" s="29" t="n">
        <v>42898</v>
      </c>
      <c r="Q6081" s="29" t="n">
        <v>42968</v>
      </c>
      <c r="R6081" s="28" t="n">
        <v>54</v>
      </c>
      <c r="S6081" s="28" t="n">
        <f aca="false">IF(O6081="Won",R6081,IF(O6081="Lost",0,N6081))</f>
        <v>54</v>
      </c>
      <c r="T6081" s="30" t="n">
        <f aca="false">IF(AND(P6081&lt;&gt;"",Q6081&lt;&gt;""),Q6081-P6081,"")</f>
        <v>70</v>
      </c>
      <c r="U6081" s="30" t="str">
        <f aca="false">IF(AND(O6081="Engaging",P6081&lt;&gt;""),'Leia-me'!$B$5-P6081,"")</f>
        <v/>
      </c>
      <c r="V6081" s="25" t="str">
        <f aca="false">IF(O6081&lt;&gt;"Engaging","",IF(U6081&lt;='Leia-me'!$B$6,"Saudável",IF(U6081&lt;='Leia-me'!$B$7,"Esfriando",IF(U6081&lt;='Leia-me'!$B$8,"Última chance","Zumbi"))))</f>
        <v/>
      </c>
      <c r="W6081" s="25" t="n">
        <f aca="false">IF(O6081="Won",1,IF(O6081="Lost",0,""))</f>
        <v>1</v>
      </c>
      <c r="Y6081" s="25" t="str">
        <f aca="false">IF(E6081="","Sim","")</f>
        <v/>
      </c>
    </row>
    <row r="6082" customFormat="false" ht="15" hidden="false" customHeight="false" outlineLevel="0" collapsed="false">
      <c r="A6082" s="25" t="s">
        <v>6345</v>
      </c>
      <c r="B6082" s="25" t="s">
        <v>102</v>
      </c>
      <c r="C6082" s="25" t="s">
        <v>103</v>
      </c>
      <c r="D6082" s="25" t="s">
        <v>106</v>
      </c>
      <c r="E6082" s="25" t="s">
        <v>444</v>
      </c>
      <c r="F6082" s="25" t="s">
        <v>192</v>
      </c>
      <c r="G6082" s="26" t="n">
        <v>6354.87</v>
      </c>
      <c r="H6082" s="27" t="n">
        <v>16780</v>
      </c>
      <c r="I6082" s="25" t="s">
        <v>147</v>
      </c>
      <c r="J6082" s="25" t="s">
        <v>445</v>
      </c>
      <c r="K6082" s="25" t="n">
        <v>1996</v>
      </c>
      <c r="L6082" s="25" t="s">
        <v>178</v>
      </c>
      <c r="M6082" s="25" t="s">
        <v>171</v>
      </c>
      <c r="N6082" s="28" t="n">
        <v>5482</v>
      </c>
      <c r="O6082" s="25" t="s">
        <v>54</v>
      </c>
      <c r="P6082" s="29" t="n">
        <v>42900</v>
      </c>
      <c r="Q6082" s="29" t="n">
        <v>42989</v>
      </c>
      <c r="R6082" s="28" t="n">
        <v>5053</v>
      </c>
      <c r="S6082" s="28" t="n">
        <f aca="false">IF(O6082="Won",R6082,IF(O6082="Lost",0,N6082))</f>
        <v>5053</v>
      </c>
      <c r="T6082" s="30" t="n">
        <f aca="false">IF(AND(P6082&lt;&gt;"",Q6082&lt;&gt;""),Q6082-P6082,"")</f>
        <v>89</v>
      </c>
      <c r="U6082" s="30" t="str">
        <f aca="false">IF(AND(O6082="Engaging",P6082&lt;&gt;""),'Leia-me'!$B$5-P6082,"")</f>
        <v/>
      </c>
      <c r="V6082" s="25" t="str">
        <f aca="false">IF(O6082&lt;&gt;"Engaging","",IF(U6082&lt;='Leia-me'!$B$6,"Saudável",IF(U6082&lt;='Leia-me'!$B$7,"Esfriando",IF(U6082&lt;='Leia-me'!$B$8,"Última chance","Zumbi"))))</f>
        <v/>
      </c>
      <c r="W6082" s="25" t="n">
        <f aca="false">IF(O6082="Won",1,IF(O6082="Lost",0,""))</f>
        <v>1</v>
      </c>
      <c r="Y6082" s="25" t="str">
        <f aca="false">IF(E6082="","Sim","")</f>
        <v/>
      </c>
    </row>
    <row r="6083" customFormat="false" ht="15" hidden="false" customHeight="false" outlineLevel="0" collapsed="false">
      <c r="A6083" s="25" t="s">
        <v>6346</v>
      </c>
      <c r="B6083" s="25" t="s">
        <v>102</v>
      </c>
      <c r="C6083" s="25" t="s">
        <v>103</v>
      </c>
      <c r="D6083" s="25" t="s">
        <v>106</v>
      </c>
      <c r="E6083" s="25" t="s">
        <v>417</v>
      </c>
      <c r="F6083" s="25" t="s">
        <v>211</v>
      </c>
      <c r="G6083" s="26" t="n">
        <v>223.8</v>
      </c>
      <c r="H6083" s="27" t="n">
        <v>299</v>
      </c>
      <c r="I6083" s="25" t="s">
        <v>147</v>
      </c>
      <c r="K6083" s="25" t="n">
        <v>2003</v>
      </c>
      <c r="L6083" s="25" t="s">
        <v>160</v>
      </c>
      <c r="M6083" s="25" t="s">
        <v>149</v>
      </c>
      <c r="N6083" s="28" t="n">
        <v>3393</v>
      </c>
      <c r="O6083" s="25" t="s">
        <v>54</v>
      </c>
      <c r="P6083" s="29" t="n">
        <v>42900</v>
      </c>
      <c r="Q6083" s="29" t="n">
        <v>42914</v>
      </c>
      <c r="R6083" s="28" t="n">
        <v>3539</v>
      </c>
      <c r="S6083" s="28" t="n">
        <f aca="false">IF(O6083="Won",R6083,IF(O6083="Lost",0,N6083))</f>
        <v>3539</v>
      </c>
      <c r="T6083" s="30" t="n">
        <f aca="false">IF(AND(P6083&lt;&gt;"",Q6083&lt;&gt;""),Q6083-P6083,"")</f>
        <v>14</v>
      </c>
      <c r="U6083" s="30" t="str">
        <f aca="false">IF(AND(O6083="Engaging",P6083&lt;&gt;""),'Leia-me'!$B$5-P6083,"")</f>
        <v/>
      </c>
      <c r="V6083" s="25" t="str">
        <f aca="false">IF(O6083&lt;&gt;"Engaging","",IF(U6083&lt;='Leia-me'!$B$6,"Saudável",IF(U6083&lt;='Leia-me'!$B$7,"Esfriando",IF(U6083&lt;='Leia-me'!$B$8,"Última chance","Zumbi"))))</f>
        <v/>
      </c>
      <c r="W6083" s="25" t="n">
        <f aca="false">IF(O6083="Won",1,IF(O6083="Lost",0,""))</f>
        <v>1</v>
      </c>
      <c r="Y6083" s="25" t="str">
        <f aca="false">IF(E6083="","Sim","")</f>
        <v/>
      </c>
    </row>
    <row r="6084" customFormat="false" ht="15" hidden="false" customHeight="false" outlineLevel="0" collapsed="false">
      <c r="A6084" s="25" t="s">
        <v>6347</v>
      </c>
      <c r="B6084" s="25" t="s">
        <v>102</v>
      </c>
      <c r="C6084" s="25" t="s">
        <v>103</v>
      </c>
      <c r="D6084" s="25" t="s">
        <v>106</v>
      </c>
      <c r="E6084" s="25" t="s">
        <v>218</v>
      </c>
      <c r="F6084" s="25" t="s">
        <v>146</v>
      </c>
      <c r="G6084" s="26" t="n">
        <v>4.54</v>
      </c>
      <c r="H6084" s="27" t="n">
        <v>9</v>
      </c>
      <c r="I6084" s="25" t="s">
        <v>147</v>
      </c>
      <c r="K6084" s="25" t="n">
        <v>2017</v>
      </c>
      <c r="L6084" s="25" t="s">
        <v>148</v>
      </c>
      <c r="M6084" s="25" t="s">
        <v>149</v>
      </c>
      <c r="N6084" s="28" t="n">
        <v>55</v>
      </c>
      <c r="O6084" s="25" t="s">
        <v>54</v>
      </c>
      <c r="P6084" s="29" t="n">
        <v>42905</v>
      </c>
      <c r="Q6084" s="29" t="n">
        <v>42911</v>
      </c>
      <c r="R6084" s="28" t="n">
        <v>55</v>
      </c>
      <c r="S6084" s="28" t="n">
        <f aca="false">IF(O6084="Won",R6084,IF(O6084="Lost",0,N6084))</f>
        <v>55</v>
      </c>
      <c r="T6084" s="30" t="n">
        <f aca="false">IF(AND(P6084&lt;&gt;"",Q6084&lt;&gt;""),Q6084-P6084,"")</f>
        <v>6</v>
      </c>
      <c r="U6084" s="30" t="str">
        <f aca="false">IF(AND(O6084="Engaging",P6084&lt;&gt;""),'Leia-me'!$B$5-P6084,"")</f>
        <v/>
      </c>
      <c r="V6084" s="25" t="str">
        <f aca="false">IF(O6084&lt;&gt;"Engaging","",IF(U6084&lt;='Leia-me'!$B$6,"Saudável",IF(U6084&lt;='Leia-me'!$B$7,"Esfriando",IF(U6084&lt;='Leia-me'!$B$8,"Última chance","Zumbi"))))</f>
        <v/>
      </c>
      <c r="W6084" s="25" t="n">
        <f aca="false">IF(O6084="Won",1,IF(O6084="Lost",0,""))</f>
        <v>1</v>
      </c>
      <c r="Y6084" s="25" t="str">
        <f aca="false">IF(E6084="","Sim","")</f>
        <v/>
      </c>
    </row>
    <row r="6085" customFormat="false" ht="15" hidden="false" customHeight="false" outlineLevel="0" collapsed="false">
      <c r="A6085" s="25" t="s">
        <v>6348</v>
      </c>
      <c r="B6085" s="25" t="s">
        <v>102</v>
      </c>
      <c r="C6085" s="25" t="s">
        <v>103</v>
      </c>
      <c r="D6085" s="25" t="s">
        <v>106</v>
      </c>
      <c r="E6085" s="25" t="s">
        <v>665</v>
      </c>
      <c r="F6085" s="25" t="s">
        <v>211</v>
      </c>
      <c r="G6085" s="26" t="n">
        <v>4968.91</v>
      </c>
      <c r="H6085" s="27" t="n">
        <v>7523</v>
      </c>
      <c r="I6085" s="25" t="s">
        <v>147</v>
      </c>
      <c r="K6085" s="25" t="n">
        <v>1990</v>
      </c>
      <c r="L6085" s="25" t="s">
        <v>148</v>
      </c>
      <c r="M6085" s="25" t="s">
        <v>149</v>
      </c>
      <c r="N6085" s="28" t="n">
        <v>55</v>
      </c>
      <c r="O6085" s="25" t="s">
        <v>54</v>
      </c>
      <c r="P6085" s="29" t="n">
        <v>42905</v>
      </c>
      <c r="Q6085" s="29" t="n">
        <v>43007</v>
      </c>
      <c r="R6085" s="28" t="n">
        <v>62</v>
      </c>
      <c r="S6085" s="28" t="n">
        <f aca="false">IF(O6085="Won",R6085,IF(O6085="Lost",0,N6085))</f>
        <v>62</v>
      </c>
      <c r="T6085" s="30" t="n">
        <f aca="false">IF(AND(P6085&lt;&gt;"",Q6085&lt;&gt;""),Q6085-P6085,"")</f>
        <v>102</v>
      </c>
      <c r="U6085" s="30" t="str">
        <f aca="false">IF(AND(O6085="Engaging",P6085&lt;&gt;""),'Leia-me'!$B$5-P6085,"")</f>
        <v/>
      </c>
      <c r="V6085" s="25" t="str">
        <f aca="false">IF(O6085&lt;&gt;"Engaging","",IF(U6085&lt;='Leia-me'!$B$6,"Saudável",IF(U6085&lt;='Leia-me'!$B$7,"Esfriando",IF(U6085&lt;='Leia-me'!$B$8,"Última chance","Zumbi"))))</f>
        <v/>
      </c>
      <c r="W6085" s="25" t="n">
        <f aca="false">IF(O6085="Won",1,IF(O6085="Lost",0,""))</f>
        <v>1</v>
      </c>
      <c r="Y6085" s="25" t="str">
        <f aca="false">IF(E6085="","Sim","")</f>
        <v/>
      </c>
    </row>
    <row r="6086" customFormat="false" ht="15" hidden="false" customHeight="false" outlineLevel="0" collapsed="false">
      <c r="A6086" s="25" t="s">
        <v>6349</v>
      </c>
      <c r="B6086" s="25" t="s">
        <v>102</v>
      </c>
      <c r="C6086" s="25" t="s">
        <v>103</v>
      </c>
      <c r="D6086" s="25" t="s">
        <v>106</v>
      </c>
      <c r="E6086" s="25" t="s">
        <v>433</v>
      </c>
      <c r="F6086" s="25" t="s">
        <v>211</v>
      </c>
      <c r="G6086" s="26" t="n">
        <v>2214.94</v>
      </c>
      <c r="H6086" s="27" t="n">
        <v>5374</v>
      </c>
      <c r="I6086" s="25" t="s">
        <v>147</v>
      </c>
      <c r="K6086" s="25" t="n">
        <v>1996</v>
      </c>
      <c r="L6086" s="25" t="s">
        <v>160</v>
      </c>
      <c r="M6086" s="25" t="s">
        <v>149</v>
      </c>
      <c r="N6086" s="28" t="n">
        <v>3393</v>
      </c>
      <c r="O6086" s="25" t="s">
        <v>55</v>
      </c>
      <c r="P6086" s="29" t="n">
        <v>42909</v>
      </c>
      <c r="Q6086" s="29" t="n">
        <v>42919</v>
      </c>
      <c r="R6086" s="28" t="n">
        <v>0</v>
      </c>
      <c r="S6086" s="28" t="n">
        <f aca="false">IF(O6086="Won",R6086,IF(O6086="Lost",0,N6086))</f>
        <v>0</v>
      </c>
      <c r="T6086" s="30" t="n">
        <f aca="false">IF(AND(P6086&lt;&gt;"",Q6086&lt;&gt;""),Q6086-P6086,"")</f>
        <v>10</v>
      </c>
      <c r="U6086" s="30" t="str">
        <f aca="false">IF(AND(O6086="Engaging",P6086&lt;&gt;""),'Leia-me'!$B$5-P6086,"")</f>
        <v/>
      </c>
      <c r="V6086" s="25" t="str">
        <f aca="false">IF(O6086&lt;&gt;"Engaging","",IF(U6086&lt;='Leia-me'!$B$6,"Saudável",IF(U6086&lt;='Leia-me'!$B$7,"Esfriando",IF(U6086&lt;='Leia-me'!$B$8,"Última chance","Zumbi"))))</f>
        <v/>
      </c>
      <c r="W6086" s="25" t="n">
        <f aca="false">IF(O6086="Won",1,IF(O6086="Lost",0,""))</f>
        <v>0</v>
      </c>
      <c r="Y6086" s="25" t="str">
        <f aca="false">IF(E6086="","Sim","")</f>
        <v/>
      </c>
    </row>
    <row r="6087" customFormat="false" ht="15" hidden="false" customHeight="false" outlineLevel="0" collapsed="false">
      <c r="A6087" s="25" t="s">
        <v>6350</v>
      </c>
      <c r="B6087" s="25" t="s">
        <v>102</v>
      </c>
      <c r="C6087" s="25" t="s">
        <v>103</v>
      </c>
      <c r="D6087" s="25" t="s">
        <v>106</v>
      </c>
      <c r="E6087" s="25" t="s">
        <v>478</v>
      </c>
      <c r="F6087" s="25" t="s">
        <v>165</v>
      </c>
      <c r="G6087" s="26" t="n">
        <v>349.81</v>
      </c>
      <c r="H6087" s="27" t="n">
        <v>315</v>
      </c>
      <c r="I6087" s="25" t="s">
        <v>147</v>
      </c>
      <c r="K6087" s="25" t="n">
        <v>2002</v>
      </c>
      <c r="L6087" s="25" t="s">
        <v>170</v>
      </c>
      <c r="M6087" s="25" t="s">
        <v>171</v>
      </c>
      <c r="N6087" s="28" t="n">
        <v>1096</v>
      </c>
      <c r="O6087" s="25" t="s">
        <v>54</v>
      </c>
      <c r="P6087" s="29" t="n">
        <v>42909</v>
      </c>
      <c r="Q6087" s="29" t="n">
        <v>42990</v>
      </c>
      <c r="R6087" s="28" t="n">
        <v>1099</v>
      </c>
      <c r="S6087" s="28" t="n">
        <f aca="false">IF(O6087="Won",R6087,IF(O6087="Lost",0,N6087))</f>
        <v>1099</v>
      </c>
      <c r="T6087" s="30" t="n">
        <f aca="false">IF(AND(P6087&lt;&gt;"",Q6087&lt;&gt;""),Q6087-P6087,"")</f>
        <v>81</v>
      </c>
      <c r="U6087" s="30" t="str">
        <f aca="false">IF(AND(O6087="Engaging",P6087&lt;&gt;""),'Leia-me'!$B$5-P6087,"")</f>
        <v/>
      </c>
      <c r="V6087" s="25" t="str">
        <f aca="false">IF(O6087&lt;&gt;"Engaging","",IF(U6087&lt;='Leia-me'!$B$6,"Saudável",IF(U6087&lt;='Leia-me'!$B$7,"Esfriando",IF(U6087&lt;='Leia-me'!$B$8,"Última chance","Zumbi"))))</f>
        <v/>
      </c>
      <c r="W6087" s="25" t="n">
        <f aca="false">IF(O6087="Won",1,IF(O6087="Lost",0,""))</f>
        <v>1</v>
      </c>
      <c r="Y6087" s="25" t="str">
        <f aca="false">IF(E6087="","Sim","")</f>
        <v/>
      </c>
    </row>
    <row r="6088" customFormat="false" ht="15" hidden="false" customHeight="false" outlineLevel="0" collapsed="false">
      <c r="A6088" s="25" t="s">
        <v>6351</v>
      </c>
      <c r="B6088" s="25" t="s">
        <v>102</v>
      </c>
      <c r="C6088" s="25" t="s">
        <v>103</v>
      </c>
      <c r="D6088" s="25" t="s">
        <v>106</v>
      </c>
      <c r="E6088" s="25" t="s">
        <v>449</v>
      </c>
      <c r="F6088" s="25" t="s">
        <v>192</v>
      </c>
      <c r="G6088" s="26" t="n">
        <v>98.79</v>
      </c>
      <c r="H6088" s="27" t="n">
        <v>96</v>
      </c>
      <c r="I6088" s="25" t="s">
        <v>147</v>
      </c>
      <c r="J6088" s="25" t="s">
        <v>445</v>
      </c>
      <c r="K6088" s="25" t="n">
        <v>2013</v>
      </c>
      <c r="L6088" s="25" t="s">
        <v>170</v>
      </c>
      <c r="M6088" s="25" t="s">
        <v>171</v>
      </c>
      <c r="N6088" s="28" t="n">
        <v>1096</v>
      </c>
      <c r="O6088" s="25" t="s">
        <v>55</v>
      </c>
      <c r="P6088" s="29" t="n">
        <v>42910</v>
      </c>
      <c r="Q6088" s="29" t="n">
        <v>42920</v>
      </c>
      <c r="R6088" s="28" t="n">
        <v>0</v>
      </c>
      <c r="S6088" s="28" t="n">
        <f aca="false">IF(O6088="Won",R6088,IF(O6088="Lost",0,N6088))</f>
        <v>0</v>
      </c>
      <c r="T6088" s="30" t="n">
        <f aca="false">IF(AND(P6088&lt;&gt;"",Q6088&lt;&gt;""),Q6088-P6088,"")</f>
        <v>10</v>
      </c>
      <c r="U6088" s="30" t="str">
        <f aca="false">IF(AND(O6088="Engaging",P6088&lt;&gt;""),'Leia-me'!$B$5-P6088,"")</f>
        <v/>
      </c>
      <c r="V6088" s="25" t="str">
        <f aca="false">IF(O6088&lt;&gt;"Engaging","",IF(U6088&lt;='Leia-me'!$B$6,"Saudável",IF(U6088&lt;='Leia-me'!$B$7,"Esfriando",IF(U6088&lt;='Leia-me'!$B$8,"Última chance","Zumbi"))))</f>
        <v/>
      </c>
      <c r="W6088" s="25" t="n">
        <f aca="false">IF(O6088="Won",1,IF(O6088="Lost",0,""))</f>
        <v>0</v>
      </c>
      <c r="Y6088" s="25" t="str">
        <f aca="false">IF(E6088="","Sim","")</f>
        <v/>
      </c>
    </row>
    <row r="6089" customFormat="false" ht="15" hidden="false" customHeight="false" outlineLevel="0" collapsed="false">
      <c r="A6089" s="25" t="s">
        <v>6352</v>
      </c>
      <c r="B6089" s="25" t="s">
        <v>102</v>
      </c>
      <c r="C6089" s="25" t="s">
        <v>103</v>
      </c>
      <c r="D6089" s="25" t="s">
        <v>106</v>
      </c>
      <c r="E6089" s="25" t="s">
        <v>1158</v>
      </c>
      <c r="F6089" s="25" t="s">
        <v>185</v>
      </c>
      <c r="G6089" s="26" t="n">
        <v>7708.38</v>
      </c>
      <c r="H6089" s="27" t="n">
        <v>13756</v>
      </c>
      <c r="I6089" s="25" t="s">
        <v>147</v>
      </c>
      <c r="K6089" s="25" t="n">
        <v>1980</v>
      </c>
      <c r="L6089" s="25" t="s">
        <v>160</v>
      </c>
      <c r="M6089" s="25" t="s">
        <v>149</v>
      </c>
      <c r="N6089" s="28" t="n">
        <v>3393</v>
      </c>
      <c r="O6089" s="25" t="s">
        <v>55</v>
      </c>
      <c r="P6089" s="29" t="n">
        <v>42914</v>
      </c>
      <c r="Q6089" s="29" t="n">
        <v>42992</v>
      </c>
      <c r="R6089" s="28" t="n">
        <v>0</v>
      </c>
      <c r="S6089" s="28" t="n">
        <f aca="false">IF(O6089="Won",R6089,IF(O6089="Lost",0,N6089))</f>
        <v>0</v>
      </c>
      <c r="T6089" s="30" t="n">
        <f aca="false">IF(AND(P6089&lt;&gt;"",Q6089&lt;&gt;""),Q6089-P6089,"")</f>
        <v>78</v>
      </c>
      <c r="U6089" s="30" t="str">
        <f aca="false">IF(AND(O6089="Engaging",P6089&lt;&gt;""),'Leia-me'!$B$5-P6089,"")</f>
        <v/>
      </c>
      <c r="V6089" s="25" t="str">
        <f aca="false">IF(O6089&lt;&gt;"Engaging","",IF(U6089&lt;='Leia-me'!$B$6,"Saudável",IF(U6089&lt;='Leia-me'!$B$7,"Esfriando",IF(U6089&lt;='Leia-me'!$B$8,"Última chance","Zumbi"))))</f>
        <v/>
      </c>
      <c r="W6089" s="25" t="n">
        <f aca="false">IF(O6089="Won",1,IF(O6089="Lost",0,""))</f>
        <v>0</v>
      </c>
      <c r="Y6089" s="25" t="str">
        <f aca="false">IF(E6089="","Sim","")</f>
        <v/>
      </c>
    </row>
    <row r="6090" customFormat="false" ht="15" hidden="false" customHeight="false" outlineLevel="0" collapsed="false">
      <c r="A6090" s="25" t="s">
        <v>6353</v>
      </c>
      <c r="B6090" s="25" t="s">
        <v>102</v>
      </c>
      <c r="C6090" s="25" t="s">
        <v>103</v>
      </c>
      <c r="D6090" s="25" t="s">
        <v>106</v>
      </c>
      <c r="G6090" s="31"/>
      <c r="H6090" s="32"/>
      <c r="L6090" s="25" t="s">
        <v>170</v>
      </c>
      <c r="M6090" s="25" t="s">
        <v>171</v>
      </c>
      <c r="N6090" s="28" t="n">
        <v>1096</v>
      </c>
      <c r="O6090" s="25" t="s">
        <v>56</v>
      </c>
      <c r="P6090" s="29" t="n">
        <v>42917</v>
      </c>
      <c r="Q6090" s="33"/>
      <c r="R6090" s="34"/>
      <c r="S6090" s="28" t="n">
        <f aca="false">IF(O6090="Won",R6090,IF(O6090="Lost",0,N6090))</f>
        <v>1096</v>
      </c>
      <c r="T6090" s="30" t="str">
        <f aca="false">IF(AND(P6090&lt;&gt;"",Q6090&lt;&gt;""),Q6090-P6090,"")</f>
        <v/>
      </c>
      <c r="U6090" s="30" t="n">
        <f aca="false">IF(AND(O6090="Engaging",P6090&lt;&gt;""),'Leia-me'!$B$5-P6090,"")</f>
        <v>183</v>
      </c>
      <c r="V6090" s="25" t="str">
        <f aca="false">IF(O6090&lt;&gt;"Engaging","",IF(U6090&lt;='Leia-me'!$B$6,"Saudável",IF(U6090&lt;='Leia-me'!$B$7,"Esfriando",IF(U6090&lt;='Leia-me'!$B$8,"Última chance","Zumbi"))))</f>
        <v>Zumbi</v>
      </c>
      <c r="W6090" s="25" t="str">
        <f aca="false">IF(O6090="Won",1,IF(O6090="Lost",0,""))</f>
        <v/>
      </c>
      <c r="Y6090" s="25" t="str">
        <f aca="false">IF(E6090="","Sim","")</f>
        <v>Sim</v>
      </c>
    </row>
    <row r="6091" customFormat="false" ht="15" hidden="false" customHeight="false" outlineLevel="0" collapsed="false">
      <c r="A6091" s="25" t="s">
        <v>6354</v>
      </c>
      <c r="B6091" s="25" t="s">
        <v>102</v>
      </c>
      <c r="C6091" s="25" t="s">
        <v>103</v>
      </c>
      <c r="D6091" s="25" t="s">
        <v>106</v>
      </c>
      <c r="E6091" s="25" t="s">
        <v>156</v>
      </c>
      <c r="F6091" s="25" t="s">
        <v>155</v>
      </c>
      <c r="G6091" s="26" t="n">
        <v>1699.85</v>
      </c>
      <c r="H6091" s="27" t="n">
        <v>5108</v>
      </c>
      <c r="I6091" s="25" t="s">
        <v>147</v>
      </c>
      <c r="K6091" s="25" t="n">
        <v>1999</v>
      </c>
      <c r="L6091" s="25" t="s">
        <v>160</v>
      </c>
      <c r="M6091" s="25" t="s">
        <v>149</v>
      </c>
      <c r="N6091" s="28" t="n">
        <v>3393</v>
      </c>
      <c r="O6091" s="25" t="s">
        <v>54</v>
      </c>
      <c r="P6091" s="29" t="n">
        <v>42922</v>
      </c>
      <c r="Q6091" s="29" t="n">
        <v>42930</v>
      </c>
      <c r="R6091" s="28" t="n">
        <v>3250</v>
      </c>
      <c r="S6091" s="28" t="n">
        <f aca="false">IF(O6091="Won",R6091,IF(O6091="Lost",0,N6091))</f>
        <v>3250</v>
      </c>
      <c r="T6091" s="30" t="n">
        <f aca="false">IF(AND(P6091&lt;&gt;"",Q6091&lt;&gt;""),Q6091-P6091,"")</f>
        <v>8</v>
      </c>
      <c r="U6091" s="30" t="str">
        <f aca="false">IF(AND(O6091="Engaging",P6091&lt;&gt;""),'Leia-me'!$B$5-P6091,"")</f>
        <v/>
      </c>
      <c r="V6091" s="25" t="str">
        <f aca="false">IF(O6091&lt;&gt;"Engaging","",IF(U6091&lt;='Leia-me'!$B$6,"Saudável",IF(U6091&lt;='Leia-me'!$B$7,"Esfriando",IF(U6091&lt;='Leia-me'!$B$8,"Última chance","Zumbi"))))</f>
        <v/>
      </c>
      <c r="W6091" s="25" t="n">
        <f aca="false">IF(O6091="Won",1,IF(O6091="Lost",0,""))</f>
        <v>1</v>
      </c>
      <c r="Y6091" s="25" t="str">
        <f aca="false">IF(E6091="","Sim","")</f>
        <v/>
      </c>
    </row>
    <row r="6092" customFormat="false" ht="15" hidden="false" customHeight="false" outlineLevel="0" collapsed="false">
      <c r="A6092" s="25" t="s">
        <v>6355</v>
      </c>
      <c r="B6092" s="25" t="s">
        <v>102</v>
      </c>
      <c r="C6092" s="25" t="s">
        <v>103</v>
      </c>
      <c r="D6092" s="25" t="s">
        <v>106</v>
      </c>
      <c r="E6092" s="25" t="s">
        <v>218</v>
      </c>
      <c r="F6092" s="25" t="s">
        <v>146</v>
      </c>
      <c r="G6092" s="26" t="n">
        <v>4.54</v>
      </c>
      <c r="H6092" s="27" t="n">
        <v>9</v>
      </c>
      <c r="I6092" s="25" t="s">
        <v>147</v>
      </c>
      <c r="K6092" s="25" t="n">
        <v>2017</v>
      </c>
      <c r="L6092" s="25" t="s">
        <v>148</v>
      </c>
      <c r="M6092" s="25" t="s">
        <v>149</v>
      </c>
      <c r="N6092" s="28" t="n">
        <v>55</v>
      </c>
      <c r="O6092" s="25" t="s">
        <v>54</v>
      </c>
      <c r="P6092" s="29" t="n">
        <v>42926</v>
      </c>
      <c r="Q6092" s="29" t="n">
        <v>42935</v>
      </c>
      <c r="R6092" s="28" t="n">
        <v>59</v>
      </c>
      <c r="S6092" s="28" t="n">
        <f aca="false">IF(O6092="Won",R6092,IF(O6092="Lost",0,N6092))</f>
        <v>59</v>
      </c>
      <c r="T6092" s="30" t="n">
        <f aca="false">IF(AND(P6092&lt;&gt;"",Q6092&lt;&gt;""),Q6092-P6092,"")</f>
        <v>9</v>
      </c>
      <c r="U6092" s="30" t="str">
        <f aca="false">IF(AND(O6092="Engaging",P6092&lt;&gt;""),'Leia-me'!$B$5-P6092,"")</f>
        <v/>
      </c>
      <c r="V6092" s="25" t="str">
        <f aca="false">IF(O6092&lt;&gt;"Engaging","",IF(U6092&lt;='Leia-me'!$B$6,"Saudável",IF(U6092&lt;='Leia-me'!$B$7,"Esfriando",IF(U6092&lt;='Leia-me'!$B$8,"Última chance","Zumbi"))))</f>
        <v/>
      </c>
      <c r="W6092" s="25" t="n">
        <f aca="false">IF(O6092="Won",1,IF(O6092="Lost",0,""))</f>
        <v>1</v>
      </c>
      <c r="Y6092" s="25" t="str">
        <f aca="false">IF(E6092="","Sim","")</f>
        <v/>
      </c>
    </row>
    <row r="6093" customFormat="false" ht="15" hidden="false" customHeight="false" outlineLevel="0" collapsed="false">
      <c r="A6093" s="25" t="s">
        <v>6356</v>
      </c>
      <c r="B6093" s="25" t="s">
        <v>102</v>
      </c>
      <c r="C6093" s="25" t="s">
        <v>103</v>
      </c>
      <c r="D6093" s="25" t="s">
        <v>106</v>
      </c>
      <c r="E6093" s="25" t="s">
        <v>1351</v>
      </c>
      <c r="F6093" s="25" t="s">
        <v>177</v>
      </c>
      <c r="G6093" s="26" t="n">
        <v>7537.24</v>
      </c>
      <c r="H6093" s="27" t="n">
        <v>20293</v>
      </c>
      <c r="I6093" s="25" t="s">
        <v>147</v>
      </c>
      <c r="K6093" s="25" t="n">
        <v>1993</v>
      </c>
      <c r="L6093" s="25" t="s">
        <v>148</v>
      </c>
      <c r="M6093" s="25" t="s">
        <v>149</v>
      </c>
      <c r="N6093" s="28" t="n">
        <v>55</v>
      </c>
      <c r="O6093" s="25" t="s">
        <v>55</v>
      </c>
      <c r="P6093" s="29" t="n">
        <v>42927</v>
      </c>
      <c r="Q6093" s="29" t="n">
        <v>42928</v>
      </c>
      <c r="R6093" s="28" t="n">
        <v>0</v>
      </c>
      <c r="S6093" s="28" t="n">
        <f aca="false">IF(O6093="Won",R6093,IF(O6093="Lost",0,N6093))</f>
        <v>0</v>
      </c>
      <c r="T6093" s="30" t="n">
        <f aca="false">IF(AND(P6093&lt;&gt;"",Q6093&lt;&gt;""),Q6093-P6093,"")</f>
        <v>1</v>
      </c>
      <c r="U6093" s="30" t="str">
        <f aca="false">IF(AND(O6093="Engaging",P6093&lt;&gt;""),'Leia-me'!$B$5-P6093,"")</f>
        <v/>
      </c>
      <c r="V6093" s="25" t="str">
        <f aca="false">IF(O6093&lt;&gt;"Engaging","",IF(U6093&lt;='Leia-me'!$B$6,"Saudável",IF(U6093&lt;='Leia-me'!$B$7,"Esfriando",IF(U6093&lt;='Leia-me'!$B$8,"Última chance","Zumbi"))))</f>
        <v/>
      </c>
      <c r="W6093" s="25" t="n">
        <f aca="false">IF(O6093="Won",1,IF(O6093="Lost",0,""))</f>
        <v>0</v>
      </c>
      <c r="Y6093" s="25" t="str">
        <f aca="false">IF(E6093="","Sim","")</f>
        <v/>
      </c>
    </row>
    <row r="6094" customFormat="false" ht="15" hidden="false" customHeight="false" outlineLevel="0" collapsed="false">
      <c r="A6094" s="25" t="s">
        <v>6357</v>
      </c>
      <c r="B6094" s="25" t="s">
        <v>102</v>
      </c>
      <c r="C6094" s="25" t="s">
        <v>103</v>
      </c>
      <c r="D6094" s="25" t="s">
        <v>106</v>
      </c>
      <c r="E6094" s="25" t="s">
        <v>1187</v>
      </c>
      <c r="F6094" s="25" t="s">
        <v>159</v>
      </c>
      <c r="G6094" s="26" t="n">
        <v>2059.9</v>
      </c>
      <c r="H6094" s="27" t="n">
        <v>3644</v>
      </c>
      <c r="I6094" s="25" t="s">
        <v>147</v>
      </c>
      <c r="K6094" s="25" t="n">
        <v>1988</v>
      </c>
      <c r="L6094" s="25" t="s">
        <v>160</v>
      </c>
      <c r="M6094" s="25" t="s">
        <v>149</v>
      </c>
      <c r="N6094" s="28" t="n">
        <v>3393</v>
      </c>
      <c r="O6094" s="25" t="s">
        <v>54</v>
      </c>
      <c r="P6094" s="29" t="n">
        <v>42927</v>
      </c>
      <c r="Q6094" s="29" t="n">
        <v>42986</v>
      </c>
      <c r="R6094" s="28" t="n">
        <v>3121</v>
      </c>
      <c r="S6094" s="28" t="n">
        <f aca="false">IF(O6094="Won",R6094,IF(O6094="Lost",0,N6094))</f>
        <v>3121</v>
      </c>
      <c r="T6094" s="30" t="n">
        <f aca="false">IF(AND(P6094&lt;&gt;"",Q6094&lt;&gt;""),Q6094-P6094,"")</f>
        <v>59</v>
      </c>
      <c r="U6094" s="30" t="str">
        <f aca="false">IF(AND(O6094="Engaging",P6094&lt;&gt;""),'Leia-me'!$B$5-P6094,"")</f>
        <v/>
      </c>
      <c r="V6094" s="25" t="str">
        <f aca="false">IF(O6094&lt;&gt;"Engaging","",IF(U6094&lt;='Leia-me'!$B$6,"Saudável",IF(U6094&lt;='Leia-me'!$B$7,"Esfriando",IF(U6094&lt;='Leia-me'!$B$8,"Última chance","Zumbi"))))</f>
        <v/>
      </c>
      <c r="W6094" s="25" t="n">
        <f aca="false">IF(O6094="Won",1,IF(O6094="Lost",0,""))</f>
        <v>1</v>
      </c>
      <c r="Y6094" s="25" t="str">
        <f aca="false">IF(E6094="","Sim","")</f>
        <v/>
      </c>
    </row>
    <row r="6095" customFormat="false" ht="15" hidden="false" customHeight="false" outlineLevel="0" collapsed="false">
      <c r="A6095" s="25" t="s">
        <v>6358</v>
      </c>
      <c r="B6095" s="25" t="s">
        <v>102</v>
      </c>
      <c r="C6095" s="25" t="s">
        <v>103</v>
      </c>
      <c r="D6095" s="25" t="s">
        <v>106</v>
      </c>
      <c r="E6095" s="25" t="s">
        <v>3075</v>
      </c>
      <c r="F6095" s="25" t="s">
        <v>165</v>
      </c>
      <c r="G6095" s="26" t="n">
        <v>4269.9</v>
      </c>
      <c r="H6095" s="27" t="n">
        <v>6472</v>
      </c>
      <c r="I6095" s="25" t="s">
        <v>147</v>
      </c>
      <c r="J6095" s="25" t="s">
        <v>1347</v>
      </c>
      <c r="K6095" s="25" t="n">
        <v>1993</v>
      </c>
      <c r="L6095" s="25" t="s">
        <v>160</v>
      </c>
      <c r="M6095" s="25" t="s">
        <v>149</v>
      </c>
      <c r="N6095" s="28" t="n">
        <v>3393</v>
      </c>
      <c r="O6095" s="25" t="s">
        <v>55</v>
      </c>
      <c r="P6095" s="29" t="n">
        <v>42928</v>
      </c>
      <c r="Q6095" s="29" t="n">
        <v>42941</v>
      </c>
      <c r="R6095" s="28" t="n">
        <v>0</v>
      </c>
      <c r="S6095" s="28" t="n">
        <f aca="false">IF(O6095="Won",R6095,IF(O6095="Lost",0,N6095))</f>
        <v>0</v>
      </c>
      <c r="T6095" s="30" t="n">
        <f aca="false">IF(AND(P6095&lt;&gt;"",Q6095&lt;&gt;""),Q6095-P6095,"")</f>
        <v>13</v>
      </c>
      <c r="U6095" s="30" t="str">
        <f aca="false">IF(AND(O6095="Engaging",P6095&lt;&gt;""),'Leia-me'!$B$5-P6095,"")</f>
        <v/>
      </c>
      <c r="V6095" s="25" t="str">
        <f aca="false">IF(O6095&lt;&gt;"Engaging","",IF(U6095&lt;='Leia-me'!$B$6,"Saudável",IF(U6095&lt;='Leia-me'!$B$7,"Esfriando",IF(U6095&lt;='Leia-me'!$B$8,"Última chance","Zumbi"))))</f>
        <v/>
      </c>
      <c r="W6095" s="25" t="n">
        <f aca="false">IF(O6095="Won",1,IF(O6095="Lost",0,""))</f>
        <v>0</v>
      </c>
      <c r="Y6095" s="25" t="str">
        <f aca="false">IF(E6095="","Sim","")</f>
        <v/>
      </c>
    </row>
    <row r="6096" customFormat="false" ht="15" hidden="false" customHeight="false" outlineLevel="0" collapsed="false">
      <c r="A6096" s="25" t="s">
        <v>6359</v>
      </c>
      <c r="B6096" s="25" t="s">
        <v>102</v>
      </c>
      <c r="C6096" s="25" t="s">
        <v>103</v>
      </c>
      <c r="D6096" s="25" t="s">
        <v>106</v>
      </c>
      <c r="E6096" s="25" t="s">
        <v>860</v>
      </c>
      <c r="F6096" s="25" t="s">
        <v>168</v>
      </c>
      <c r="G6096" s="26" t="n">
        <v>894.37</v>
      </c>
      <c r="H6096" s="27" t="n">
        <v>1593</v>
      </c>
      <c r="I6096" s="25" t="s">
        <v>861</v>
      </c>
      <c r="K6096" s="25" t="n">
        <v>2008</v>
      </c>
      <c r="L6096" s="25" t="s">
        <v>160</v>
      </c>
      <c r="M6096" s="25" t="s">
        <v>149</v>
      </c>
      <c r="N6096" s="28" t="n">
        <v>3393</v>
      </c>
      <c r="O6096" s="25" t="s">
        <v>54</v>
      </c>
      <c r="P6096" s="29" t="n">
        <v>42928</v>
      </c>
      <c r="Q6096" s="29" t="n">
        <v>42939</v>
      </c>
      <c r="R6096" s="28" t="n">
        <v>3741</v>
      </c>
      <c r="S6096" s="28" t="n">
        <f aca="false">IF(O6096="Won",R6096,IF(O6096="Lost",0,N6096))</f>
        <v>3741</v>
      </c>
      <c r="T6096" s="30" t="n">
        <f aca="false">IF(AND(P6096&lt;&gt;"",Q6096&lt;&gt;""),Q6096-P6096,"")</f>
        <v>11</v>
      </c>
      <c r="U6096" s="30" t="str">
        <f aca="false">IF(AND(O6096="Engaging",P6096&lt;&gt;""),'Leia-me'!$B$5-P6096,"")</f>
        <v/>
      </c>
      <c r="V6096" s="25" t="str">
        <f aca="false">IF(O6096&lt;&gt;"Engaging","",IF(U6096&lt;='Leia-me'!$B$6,"Saudável",IF(U6096&lt;='Leia-me'!$B$7,"Esfriando",IF(U6096&lt;='Leia-me'!$B$8,"Última chance","Zumbi"))))</f>
        <v/>
      </c>
      <c r="W6096" s="25" t="n">
        <f aca="false">IF(O6096="Won",1,IF(O6096="Lost",0,""))</f>
        <v>1</v>
      </c>
      <c r="Y6096" s="25" t="str">
        <f aca="false">IF(E6096="","Sim","")</f>
        <v/>
      </c>
    </row>
    <row r="6097" customFormat="false" ht="15" hidden="false" customHeight="false" outlineLevel="0" collapsed="false">
      <c r="A6097" s="25" t="s">
        <v>6360</v>
      </c>
      <c r="B6097" s="25" t="s">
        <v>102</v>
      </c>
      <c r="C6097" s="25" t="s">
        <v>103</v>
      </c>
      <c r="D6097" s="25" t="s">
        <v>106</v>
      </c>
      <c r="E6097" s="25" t="s">
        <v>2739</v>
      </c>
      <c r="F6097" s="25" t="s">
        <v>159</v>
      </c>
      <c r="G6097" s="26" t="n">
        <v>2871.35</v>
      </c>
      <c r="H6097" s="27" t="n">
        <v>9561</v>
      </c>
      <c r="I6097" s="25" t="s">
        <v>147</v>
      </c>
      <c r="K6097" s="25" t="n">
        <v>1983</v>
      </c>
      <c r="L6097" s="25" t="s">
        <v>160</v>
      </c>
      <c r="M6097" s="25" t="s">
        <v>149</v>
      </c>
      <c r="N6097" s="28" t="n">
        <v>3393</v>
      </c>
      <c r="O6097" s="25" t="s">
        <v>54</v>
      </c>
      <c r="P6097" s="29" t="n">
        <v>42928</v>
      </c>
      <c r="Q6097" s="29" t="n">
        <v>42930</v>
      </c>
      <c r="R6097" s="28" t="n">
        <v>2905</v>
      </c>
      <c r="S6097" s="28" t="n">
        <f aca="false">IF(O6097="Won",R6097,IF(O6097="Lost",0,N6097))</f>
        <v>2905</v>
      </c>
      <c r="T6097" s="30" t="n">
        <f aca="false">IF(AND(P6097&lt;&gt;"",Q6097&lt;&gt;""),Q6097-P6097,"")</f>
        <v>2</v>
      </c>
      <c r="U6097" s="30" t="str">
        <f aca="false">IF(AND(O6097="Engaging",P6097&lt;&gt;""),'Leia-me'!$B$5-P6097,"")</f>
        <v/>
      </c>
      <c r="V6097" s="25" t="str">
        <f aca="false">IF(O6097&lt;&gt;"Engaging","",IF(U6097&lt;='Leia-me'!$B$6,"Saudável",IF(U6097&lt;='Leia-me'!$B$7,"Esfriando",IF(U6097&lt;='Leia-me'!$B$8,"Última chance","Zumbi"))))</f>
        <v/>
      </c>
      <c r="W6097" s="25" t="n">
        <f aca="false">IF(O6097="Won",1,IF(O6097="Lost",0,""))</f>
        <v>1</v>
      </c>
      <c r="Y6097" s="25" t="str">
        <f aca="false">IF(E6097="","Sim","")</f>
        <v/>
      </c>
    </row>
    <row r="6098" customFormat="false" ht="15" hidden="false" customHeight="false" outlineLevel="0" collapsed="false">
      <c r="A6098" s="25" t="s">
        <v>6361</v>
      </c>
      <c r="B6098" s="25" t="s">
        <v>102</v>
      </c>
      <c r="C6098" s="25" t="s">
        <v>103</v>
      </c>
      <c r="D6098" s="25" t="s">
        <v>106</v>
      </c>
      <c r="E6098" s="25" t="s">
        <v>195</v>
      </c>
      <c r="F6098" s="25" t="s">
        <v>185</v>
      </c>
      <c r="G6098" s="26" t="n">
        <v>8170.38</v>
      </c>
      <c r="H6098" s="27" t="n">
        <v>16499</v>
      </c>
      <c r="I6098" s="25" t="s">
        <v>196</v>
      </c>
      <c r="K6098" s="25" t="n">
        <v>1997</v>
      </c>
      <c r="L6098" s="25" t="s">
        <v>160</v>
      </c>
      <c r="M6098" s="25" t="s">
        <v>149</v>
      </c>
      <c r="N6098" s="28" t="n">
        <v>3393</v>
      </c>
      <c r="O6098" s="25" t="s">
        <v>55</v>
      </c>
      <c r="P6098" s="29" t="n">
        <v>42929</v>
      </c>
      <c r="Q6098" s="29" t="n">
        <v>42931</v>
      </c>
      <c r="R6098" s="28" t="n">
        <v>0</v>
      </c>
      <c r="S6098" s="28" t="n">
        <f aca="false">IF(O6098="Won",R6098,IF(O6098="Lost",0,N6098))</f>
        <v>0</v>
      </c>
      <c r="T6098" s="30" t="n">
        <f aca="false">IF(AND(P6098&lt;&gt;"",Q6098&lt;&gt;""),Q6098-P6098,"")</f>
        <v>2</v>
      </c>
      <c r="U6098" s="30" t="str">
        <f aca="false">IF(AND(O6098="Engaging",P6098&lt;&gt;""),'Leia-me'!$B$5-P6098,"")</f>
        <v/>
      </c>
      <c r="V6098" s="25" t="str">
        <f aca="false">IF(O6098&lt;&gt;"Engaging","",IF(U6098&lt;='Leia-me'!$B$6,"Saudável",IF(U6098&lt;='Leia-me'!$B$7,"Esfriando",IF(U6098&lt;='Leia-me'!$B$8,"Última chance","Zumbi"))))</f>
        <v/>
      </c>
      <c r="W6098" s="25" t="n">
        <f aca="false">IF(O6098="Won",1,IF(O6098="Lost",0,""))</f>
        <v>0</v>
      </c>
      <c r="Y6098" s="25" t="str">
        <f aca="false">IF(E6098="","Sim","")</f>
        <v/>
      </c>
    </row>
    <row r="6099" customFormat="false" ht="15" hidden="false" customHeight="false" outlineLevel="0" collapsed="false">
      <c r="A6099" s="25" t="s">
        <v>6362</v>
      </c>
      <c r="B6099" s="25" t="s">
        <v>102</v>
      </c>
      <c r="C6099" s="25" t="s">
        <v>103</v>
      </c>
      <c r="D6099" s="25" t="s">
        <v>106</v>
      </c>
      <c r="E6099" s="25" t="s">
        <v>1351</v>
      </c>
      <c r="F6099" s="25" t="s">
        <v>177</v>
      </c>
      <c r="G6099" s="26" t="n">
        <v>7537.24</v>
      </c>
      <c r="H6099" s="27" t="n">
        <v>20293</v>
      </c>
      <c r="I6099" s="25" t="s">
        <v>147</v>
      </c>
      <c r="K6099" s="25" t="n">
        <v>1993</v>
      </c>
      <c r="L6099" s="25" t="s">
        <v>160</v>
      </c>
      <c r="M6099" s="25" t="s">
        <v>149</v>
      </c>
      <c r="N6099" s="28" t="n">
        <v>3393</v>
      </c>
      <c r="O6099" s="25" t="s">
        <v>54</v>
      </c>
      <c r="P6099" s="29" t="n">
        <v>42930</v>
      </c>
      <c r="Q6099" s="29" t="n">
        <v>42931</v>
      </c>
      <c r="R6099" s="28" t="n">
        <v>3362</v>
      </c>
      <c r="S6099" s="28" t="n">
        <f aca="false">IF(O6099="Won",R6099,IF(O6099="Lost",0,N6099))</f>
        <v>3362</v>
      </c>
      <c r="T6099" s="30" t="n">
        <f aca="false">IF(AND(P6099&lt;&gt;"",Q6099&lt;&gt;""),Q6099-P6099,"")</f>
        <v>1</v>
      </c>
      <c r="U6099" s="30" t="str">
        <f aca="false">IF(AND(O6099="Engaging",P6099&lt;&gt;""),'Leia-me'!$B$5-P6099,"")</f>
        <v/>
      </c>
      <c r="V6099" s="25" t="str">
        <f aca="false">IF(O6099&lt;&gt;"Engaging","",IF(U6099&lt;='Leia-me'!$B$6,"Saudável",IF(U6099&lt;='Leia-me'!$B$7,"Esfriando",IF(U6099&lt;='Leia-me'!$B$8,"Última chance","Zumbi"))))</f>
        <v/>
      </c>
      <c r="W6099" s="25" t="n">
        <f aca="false">IF(O6099="Won",1,IF(O6099="Lost",0,""))</f>
        <v>1</v>
      </c>
      <c r="Y6099" s="25" t="str">
        <f aca="false">IF(E6099="","Sim","")</f>
        <v/>
      </c>
    </row>
    <row r="6100" customFormat="false" ht="15" hidden="false" customHeight="false" outlineLevel="0" collapsed="false">
      <c r="A6100" s="25" t="s">
        <v>6363</v>
      </c>
      <c r="B6100" s="25" t="s">
        <v>102</v>
      </c>
      <c r="C6100" s="25" t="s">
        <v>103</v>
      </c>
      <c r="D6100" s="25" t="s">
        <v>106</v>
      </c>
      <c r="E6100" s="25" t="s">
        <v>665</v>
      </c>
      <c r="F6100" s="25" t="s">
        <v>211</v>
      </c>
      <c r="G6100" s="26" t="n">
        <v>4968.91</v>
      </c>
      <c r="H6100" s="27" t="n">
        <v>7523</v>
      </c>
      <c r="I6100" s="25" t="s">
        <v>147</v>
      </c>
      <c r="K6100" s="25" t="n">
        <v>1990</v>
      </c>
      <c r="L6100" s="25" t="s">
        <v>170</v>
      </c>
      <c r="M6100" s="25" t="s">
        <v>171</v>
      </c>
      <c r="N6100" s="28" t="n">
        <v>1096</v>
      </c>
      <c r="O6100" s="25" t="s">
        <v>55</v>
      </c>
      <c r="P6100" s="29" t="n">
        <v>42931</v>
      </c>
      <c r="Q6100" s="29" t="n">
        <v>42940</v>
      </c>
      <c r="R6100" s="28" t="n">
        <v>0</v>
      </c>
      <c r="S6100" s="28" t="n">
        <f aca="false">IF(O6100="Won",R6100,IF(O6100="Lost",0,N6100))</f>
        <v>0</v>
      </c>
      <c r="T6100" s="30" t="n">
        <f aca="false">IF(AND(P6100&lt;&gt;"",Q6100&lt;&gt;""),Q6100-P6100,"")</f>
        <v>9</v>
      </c>
      <c r="U6100" s="30" t="str">
        <f aca="false">IF(AND(O6100="Engaging",P6100&lt;&gt;""),'Leia-me'!$B$5-P6100,"")</f>
        <v/>
      </c>
      <c r="V6100" s="25" t="str">
        <f aca="false">IF(O6100&lt;&gt;"Engaging","",IF(U6100&lt;='Leia-me'!$B$6,"Saudável",IF(U6100&lt;='Leia-me'!$B$7,"Esfriando",IF(U6100&lt;='Leia-me'!$B$8,"Última chance","Zumbi"))))</f>
        <v/>
      </c>
      <c r="W6100" s="25" t="n">
        <f aca="false">IF(O6100="Won",1,IF(O6100="Lost",0,""))</f>
        <v>0</v>
      </c>
      <c r="Y6100" s="25" t="str">
        <f aca="false">IF(E6100="","Sim","")</f>
        <v/>
      </c>
    </row>
    <row r="6101" customFormat="false" ht="15" hidden="false" customHeight="false" outlineLevel="0" collapsed="false">
      <c r="A6101" s="25" t="s">
        <v>6364</v>
      </c>
      <c r="B6101" s="25" t="s">
        <v>102</v>
      </c>
      <c r="C6101" s="25" t="s">
        <v>103</v>
      </c>
      <c r="D6101" s="25" t="s">
        <v>106</v>
      </c>
      <c r="G6101" s="31"/>
      <c r="H6101" s="32"/>
      <c r="L6101" s="25" t="s">
        <v>178</v>
      </c>
      <c r="M6101" s="25" t="s">
        <v>171</v>
      </c>
      <c r="N6101" s="28" t="n">
        <v>5482</v>
      </c>
      <c r="O6101" s="25" t="s">
        <v>56</v>
      </c>
      <c r="P6101" s="29" t="n">
        <v>42932</v>
      </c>
      <c r="Q6101" s="33"/>
      <c r="R6101" s="34"/>
      <c r="S6101" s="28" t="n">
        <f aca="false">IF(O6101="Won",R6101,IF(O6101="Lost",0,N6101))</f>
        <v>5482</v>
      </c>
      <c r="T6101" s="30" t="str">
        <f aca="false">IF(AND(P6101&lt;&gt;"",Q6101&lt;&gt;""),Q6101-P6101,"")</f>
        <v/>
      </c>
      <c r="U6101" s="30" t="n">
        <f aca="false">IF(AND(O6101="Engaging",P6101&lt;&gt;""),'Leia-me'!$B$5-P6101,"")</f>
        <v>168</v>
      </c>
      <c r="V6101" s="25" t="str">
        <f aca="false">IF(O6101&lt;&gt;"Engaging","",IF(U6101&lt;='Leia-me'!$B$6,"Saudável",IF(U6101&lt;='Leia-me'!$B$7,"Esfriando",IF(U6101&lt;='Leia-me'!$B$8,"Última chance","Zumbi"))))</f>
        <v>Zumbi</v>
      </c>
      <c r="W6101" s="25" t="str">
        <f aca="false">IF(O6101="Won",1,IF(O6101="Lost",0,""))</f>
        <v/>
      </c>
      <c r="Y6101" s="25" t="str">
        <f aca="false">IF(E6101="","Sim","")</f>
        <v>Sim</v>
      </c>
    </row>
    <row r="6102" customFormat="false" ht="15" hidden="false" customHeight="false" outlineLevel="0" collapsed="false">
      <c r="A6102" s="25" t="s">
        <v>6365</v>
      </c>
      <c r="B6102" s="25" t="s">
        <v>102</v>
      </c>
      <c r="C6102" s="25" t="s">
        <v>103</v>
      </c>
      <c r="D6102" s="25" t="s">
        <v>106</v>
      </c>
      <c r="E6102" s="25" t="s">
        <v>3075</v>
      </c>
      <c r="F6102" s="25" t="s">
        <v>165</v>
      </c>
      <c r="G6102" s="26" t="n">
        <v>4269.9</v>
      </c>
      <c r="H6102" s="27" t="n">
        <v>6472</v>
      </c>
      <c r="I6102" s="25" t="s">
        <v>147</v>
      </c>
      <c r="J6102" s="25" t="s">
        <v>1347</v>
      </c>
      <c r="K6102" s="25" t="n">
        <v>1993</v>
      </c>
      <c r="L6102" s="25" t="s">
        <v>160</v>
      </c>
      <c r="M6102" s="25" t="s">
        <v>149</v>
      </c>
      <c r="N6102" s="28" t="n">
        <v>3393</v>
      </c>
      <c r="O6102" s="25" t="s">
        <v>54</v>
      </c>
      <c r="P6102" s="29" t="n">
        <v>42933</v>
      </c>
      <c r="Q6102" s="29" t="n">
        <v>42940</v>
      </c>
      <c r="R6102" s="28" t="n">
        <v>3363</v>
      </c>
      <c r="S6102" s="28" t="n">
        <f aca="false">IF(O6102="Won",R6102,IF(O6102="Lost",0,N6102))</f>
        <v>3363</v>
      </c>
      <c r="T6102" s="30" t="n">
        <f aca="false">IF(AND(P6102&lt;&gt;"",Q6102&lt;&gt;""),Q6102-P6102,"")</f>
        <v>7</v>
      </c>
      <c r="U6102" s="30" t="str">
        <f aca="false">IF(AND(O6102="Engaging",P6102&lt;&gt;""),'Leia-me'!$B$5-P6102,"")</f>
        <v/>
      </c>
      <c r="V6102" s="25" t="str">
        <f aca="false">IF(O6102&lt;&gt;"Engaging","",IF(U6102&lt;='Leia-me'!$B$6,"Saudável",IF(U6102&lt;='Leia-me'!$B$7,"Esfriando",IF(U6102&lt;='Leia-me'!$B$8,"Última chance","Zumbi"))))</f>
        <v/>
      </c>
      <c r="W6102" s="25" t="n">
        <f aca="false">IF(O6102="Won",1,IF(O6102="Lost",0,""))</f>
        <v>1</v>
      </c>
      <c r="Y6102" s="25" t="str">
        <f aca="false">IF(E6102="","Sim","")</f>
        <v/>
      </c>
    </row>
    <row r="6103" customFormat="false" ht="15" hidden="false" customHeight="false" outlineLevel="0" collapsed="false">
      <c r="A6103" s="25" t="s">
        <v>6366</v>
      </c>
      <c r="B6103" s="25" t="s">
        <v>102</v>
      </c>
      <c r="C6103" s="25" t="s">
        <v>103</v>
      </c>
      <c r="D6103" s="25" t="s">
        <v>106</v>
      </c>
      <c r="E6103" s="25" t="s">
        <v>1158</v>
      </c>
      <c r="F6103" s="25" t="s">
        <v>185</v>
      </c>
      <c r="G6103" s="26" t="n">
        <v>7708.38</v>
      </c>
      <c r="H6103" s="27" t="n">
        <v>13756</v>
      </c>
      <c r="I6103" s="25" t="s">
        <v>147</v>
      </c>
      <c r="K6103" s="25" t="n">
        <v>1980</v>
      </c>
      <c r="L6103" s="25" t="s">
        <v>160</v>
      </c>
      <c r="M6103" s="25" t="s">
        <v>149</v>
      </c>
      <c r="N6103" s="28" t="n">
        <v>3393</v>
      </c>
      <c r="O6103" s="25" t="s">
        <v>54</v>
      </c>
      <c r="P6103" s="29" t="n">
        <v>42933</v>
      </c>
      <c r="Q6103" s="29" t="n">
        <v>43042</v>
      </c>
      <c r="R6103" s="28" t="n">
        <v>3700</v>
      </c>
      <c r="S6103" s="28" t="n">
        <f aca="false">IF(O6103="Won",R6103,IF(O6103="Lost",0,N6103))</f>
        <v>3700</v>
      </c>
      <c r="T6103" s="30" t="n">
        <f aca="false">IF(AND(P6103&lt;&gt;"",Q6103&lt;&gt;""),Q6103-P6103,"")</f>
        <v>109</v>
      </c>
      <c r="U6103" s="30" t="str">
        <f aca="false">IF(AND(O6103="Engaging",P6103&lt;&gt;""),'Leia-me'!$B$5-P6103,"")</f>
        <v/>
      </c>
      <c r="V6103" s="25" t="str">
        <f aca="false">IF(O6103&lt;&gt;"Engaging","",IF(U6103&lt;='Leia-me'!$B$6,"Saudável",IF(U6103&lt;='Leia-me'!$B$7,"Esfriando",IF(U6103&lt;='Leia-me'!$B$8,"Última chance","Zumbi"))))</f>
        <v/>
      </c>
      <c r="W6103" s="25" t="n">
        <f aca="false">IF(O6103="Won",1,IF(O6103="Lost",0,""))</f>
        <v>1</v>
      </c>
      <c r="Y6103" s="25" t="str">
        <f aca="false">IF(E6103="","Sim","")</f>
        <v/>
      </c>
    </row>
    <row r="6104" customFormat="false" ht="15" hidden="false" customHeight="false" outlineLevel="0" collapsed="false">
      <c r="A6104" s="25" t="s">
        <v>6367</v>
      </c>
      <c r="B6104" s="25" t="s">
        <v>102</v>
      </c>
      <c r="C6104" s="25" t="s">
        <v>103</v>
      </c>
      <c r="D6104" s="25" t="s">
        <v>106</v>
      </c>
      <c r="E6104" s="25" t="s">
        <v>1187</v>
      </c>
      <c r="F6104" s="25" t="s">
        <v>159</v>
      </c>
      <c r="G6104" s="26" t="n">
        <v>2059.9</v>
      </c>
      <c r="H6104" s="27" t="n">
        <v>3644</v>
      </c>
      <c r="I6104" s="25" t="s">
        <v>147</v>
      </c>
      <c r="K6104" s="25" t="n">
        <v>1988</v>
      </c>
      <c r="L6104" s="25" t="s">
        <v>160</v>
      </c>
      <c r="M6104" s="25" t="s">
        <v>149</v>
      </c>
      <c r="N6104" s="28" t="n">
        <v>3393</v>
      </c>
      <c r="O6104" s="25" t="s">
        <v>54</v>
      </c>
      <c r="P6104" s="29" t="n">
        <v>42934</v>
      </c>
      <c r="Q6104" s="29" t="n">
        <v>42944</v>
      </c>
      <c r="R6104" s="28" t="n">
        <v>3403</v>
      </c>
      <c r="S6104" s="28" t="n">
        <f aca="false">IF(O6104="Won",R6104,IF(O6104="Lost",0,N6104))</f>
        <v>3403</v>
      </c>
      <c r="T6104" s="30" t="n">
        <f aca="false">IF(AND(P6104&lt;&gt;"",Q6104&lt;&gt;""),Q6104-P6104,"")</f>
        <v>10</v>
      </c>
      <c r="U6104" s="30" t="str">
        <f aca="false">IF(AND(O6104="Engaging",P6104&lt;&gt;""),'Leia-me'!$B$5-P6104,"")</f>
        <v/>
      </c>
      <c r="V6104" s="25" t="str">
        <f aca="false">IF(O6104&lt;&gt;"Engaging","",IF(U6104&lt;='Leia-me'!$B$6,"Saudável",IF(U6104&lt;='Leia-me'!$B$7,"Esfriando",IF(U6104&lt;='Leia-me'!$B$8,"Última chance","Zumbi"))))</f>
        <v/>
      </c>
      <c r="W6104" s="25" t="n">
        <f aca="false">IF(O6104="Won",1,IF(O6104="Lost",0,""))</f>
        <v>1</v>
      </c>
      <c r="Y6104" s="25" t="str">
        <f aca="false">IF(E6104="","Sim","")</f>
        <v/>
      </c>
    </row>
    <row r="6105" customFormat="false" ht="15" hidden="false" customHeight="false" outlineLevel="0" collapsed="false">
      <c r="A6105" s="25" t="s">
        <v>6368</v>
      </c>
      <c r="B6105" s="25" t="s">
        <v>102</v>
      </c>
      <c r="C6105" s="25" t="s">
        <v>103</v>
      </c>
      <c r="D6105" s="25" t="s">
        <v>106</v>
      </c>
      <c r="E6105" s="25" t="s">
        <v>1653</v>
      </c>
      <c r="F6105" s="25" t="s">
        <v>165</v>
      </c>
      <c r="G6105" s="26" t="n">
        <v>3838.39</v>
      </c>
      <c r="H6105" s="27" t="n">
        <v>8274</v>
      </c>
      <c r="I6105" s="25" t="s">
        <v>147</v>
      </c>
      <c r="K6105" s="25" t="n">
        <v>1989</v>
      </c>
      <c r="L6105" s="25" t="s">
        <v>148</v>
      </c>
      <c r="M6105" s="25" t="s">
        <v>149</v>
      </c>
      <c r="N6105" s="28" t="n">
        <v>55</v>
      </c>
      <c r="O6105" s="25" t="s">
        <v>56</v>
      </c>
      <c r="P6105" s="29" t="n">
        <v>42935</v>
      </c>
      <c r="Q6105" s="33"/>
      <c r="R6105" s="34"/>
      <c r="S6105" s="28" t="n">
        <f aca="false">IF(O6105="Won",R6105,IF(O6105="Lost",0,N6105))</f>
        <v>55</v>
      </c>
      <c r="T6105" s="30" t="str">
        <f aca="false">IF(AND(P6105&lt;&gt;"",Q6105&lt;&gt;""),Q6105-P6105,"")</f>
        <v/>
      </c>
      <c r="U6105" s="30" t="n">
        <f aca="false">IF(AND(O6105="Engaging",P6105&lt;&gt;""),'Leia-me'!$B$5-P6105,"")</f>
        <v>165</v>
      </c>
      <c r="V6105" s="25" t="str">
        <f aca="false">IF(O6105&lt;&gt;"Engaging","",IF(U6105&lt;='Leia-me'!$B$6,"Saudável",IF(U6105&lt;='Leia-me'!$B$7,"Esfriando",IF(U6105&lt;='Leia-me'!$B$8,"Última chance","Zumbi"))))</f>
        <v>Zumbi</v>
      </c>
      <c r="W6105" s="25" t="str">
        <f aca="false">IF(O6105="Won",1,IF(O6105="Lost",0,""))</f>
        <v/>
      </c>
      <c r="Y6105" s="25" t="str">
        <f aca="false">IF(E6105="","Sim","")</f>
        <v/>
      </c>
    </row>
    <row r="6106" customFormat="false" ht="15" hidden="false" customHeight="false" outlineLevel="0" collapsed="false">
      <c r="A6106" s="25" t="s">
        <v>6369</v>
      </c>
      <c r="B6106" s="25" t="s">
        <v>102</v>
      </c>
      <c r="C6106" s="25" t="s">
        <v>103</v>
      </c>
      <c r="D6106" s="25" t="s">
        <v>106</v>
      </c>
      <c r="E6106" s="25" t="s">
        <v>2739</v>
      </c>
      <c r="F6106" s="25" t="s">
        <v>159</v>
      </c>
      <c r="G6106" s="26" t="n">
        <v>2871.35</v>
      </c>
      <c r="H6106" s="27" t="n">
        <v>9561</v>
      </c>
      <c r="I6106" s="25" t="s">
        <v>147</v>
      </c>
      <c r="K6106" s="25" t="n">
        <v>1983</v>
      </c>
      <c r="L6106" s="25" t="s">
        <v>160</v>
      </c>
      <c r="M6106" s="25" t="s">
        <v>149</v>
      </c>
      <c r="N6106" s="28" t="n">
        <v>3393</v>
      </c>
      <c r="O6106" s="25" t="s">
        <v>55</v>
      </c>
      <c r="P6106" s="29" t="n">
        <v>42935</v>
      </c>
      <c r="Q6106" s="29" t="n">
        <v>42945</v>
      </c>
      <c r="R6106" s="28" t="n">
        <v>0</v>
      </c>
      <c r="S6106" s="28" t="n">
        <f aca="false">IF(O6106="Won",R6106,IF(O6106="Lost",0,N6106))</f>
        <v>0</v>
      </c>
      <c r="T6106" s="30" t="n">
        <f aca="false">IF(AND(P6106&lt;&gt;"",Q6106&lt;&gt;""),Q6106-P6106,"")</f>
        <v>10</v>
      </c>
      <c r="U6106" s="30" t="str">
        <f aca="false">IF(AND(O6106="Engaging",P6106&lt;&gt;""),'Leia-me'!$B$5-P6106,"")</f>
        <v/>
      </c>
      <c r="V6106" s="25" t="str">
        <f aca="false">IF(O6106&lt;&gt;"Engaging","",IF(U6106&lt;='Leia-me'!$B$6,"Saudável",IF(U6106&lt;='Leia-me'!$B$7,"Esfriando",IF(U6106&lt;='Leia-me'!$B$8,"Última chance","Zumbi"))))</f>
        <v/>
      </c>
      <c r="W6106" s="25" t="n">
        <f aca="false">IF(O6106="Won",1,IF(O6106="Lost",0,""))</f>
        <v>0</v>
      </c>
      <c r="Y6106" s="25" t="str">
        <f aca="false">IF(E6106="","Sim","")</f>
        <v/>
      </c>
    </row>
    <row r="6107" customFormat="false" ht="15" hidden="false" customHeight="false" outlineLevel="0" collapsed="false">
      <c r="A6107" s="25" t="s">
        <v>6370</v>
      </c>
      <c r="B6107" s="25" t="s">
        <v>102</v>
      </c>
      <c r="C6107" s="25" t="s">
        <v>103</v>
      </c>
      <c r="D6107" s="25" t="s">
        <v>106</v>
      </c>
      <c r="E6107" s="25" t="s">
        <v>860</v>
      </c>
      <c r="F6107" s="25" t="s">
        <v>168</v>
      </c>
      <c r="G6107" s="26" t="n">
        <v>894.37</v>
      </c>
      <c r="H6107" s="27" t="n">
        <v>1593</v>
      </c>
      <c r="I6107" s="25" t="s">
        <v>861</v>
      </c>
      <c r="K6107" s="25" t="n">
        <v>2008</v>
      </c>
      <c r="L6107" s="25" t="s">
        <v>170</v>
      </c>
      <c r="M6107" s="25" t="s">
        <v>171</v>
      </c>
      <c r="N6107" s="28" t="n">
        <v>1096</v>
      </c>
      <c r="O6107" s="25" t="s">
        <v>54</v>
      </c>
      <c r="P6107" s="29" t="n">
        <v>42935</v>
      </c>
      <c r="Q6107" s="29" t="n">
        <v>43008</v>
      </c>
      <c r="R6107" s="28" t="n">
        <v>1170</v>
      </c>
      <c r="S6107" s="28" t="n">
        <f aca="false">IF(O6107="Won",R6107,IF(O6107="Lost",0,N6107))</f>
        <v>1170</v>
      </c>
      <c r="T6107" s="30" t="n">
        <f aca="false">IF(AND(P6107&lt;&gt;"",Q6107&lt;&gt;""),Q6107-P6107,"")</f>
        <v>73</v>
      </c>
      <c r="U6107" s="30" t="str">
        <f aca="false">IF(AND(O6107="Engaging",P6107&lt;&gt;""),'Leia-me'!$B$5-P6107,"")</f>
        <v/>
      </c>
      <c r="V6107" s="25" t="str">
        <f aca="false">IF(O6107&lt;&gt;"Engaging","",IF(U6107&lt;='Leia-me'!$B$6,"Saudável",IF(U6107&lt;='Leia-me'!$B$7,"Esfriando",IF(U6107&lt;='Leia-me'!$B$8,"Última chance","Zumbi"))))</f>
        <v/>
      </c>
      <c r="W6107" s="25" t="n">
        <f aca="false">IF(O6107="Won",1,IF(O6107="Lost",0,""))</f>
        <v>1</v>
      </c>
      <c r="Y6107" s="25" t="str">
        <f aca="false">IF(E6107="","Sim","")</f>
        <v/>
      </c>
    </row>
    <row r="6108" customFormat="false" ht="15" hidden="false" customHeight="false" outlineLevel="0" collapsed="false">
      <c r="A6108" s="25" t="s">
        <v>6371</v>
      </c>
      <c r="B6108" s="25" t="s">
        <v>102</v>
      </c>
      <c r="C6108" s="25" t="s">
        <v>103</v>
      </c>
      <c r="D6108" s="25" t="s">
        <v>106</v>
      </c>
      <c r="E6108" s="25" t="s">
        <v>2484</v>
      </c>
      <c r="F6108" s="25" t="s">
        <v>155</v>
      </c>
      <c r="G6108" s="26" t="n">
        <v>1825.82</v>
      </c>
      <c r="H6108" s="27" t="n">
        <v>5595</v>
      </c>
      <c r="I6108" s="25" t="s">
        <v>147</v>
      </c>
      <c r="J6108" s="25" t="s">
        <v>156</v>
      </c>
      <c r="K6108" s="25" t="n">
        <v>1995</v>
      </c>
      <c r="L6108" s="25" t="s">
        <v>160</v>
      </c>
      <c r="M6108" s="25" t="s">
        <v>149</v>
      </c>
      <c r="N6108" s="28" t="n">
        <v>3393</v>
      </c>
      <c r="O6108" s="25" t="s">
        <v>54</v>
      </c>
      <c r="P6108" s="29" t="n">
        <v>42935</v>
      </c>
      <c r="Q6108" s="29" t="n">
        <v>42944</v>
      </c>
      <c r="R6108" s="28" t="n">
        <v>2718</v>
      </c>
      <c r="S6108" s="28" t="n">
        <f aca="false">IF(O6108="Won",R6108,IF(O6108="Lost",0,N6108))</f>
        <v>2718</v>
      </c>
      <c r="T6108" s="30" t="n">
        <f aca="false">IF(AND(P6108&lt;&gt;"",Q6108&lt;&gt;""),Q6108-P6108,"")</f>
        <v>9</v>
      </c>
      <c r="U6108" s="30" t="str">
        <f aca="false">IF(AND(O6108="Engaging",P6108&lt;&gt;""),'Leia-me'!$B$5-P6108,"")</f>
        <v/>
      </c>
      <c r="V6108" s="25" t="str">
        <f aca="false">IF(O6108&lt;&gt;"Engaging","",IF(U6108&lt;='Leia-me'!$B$6,"Saudável",IF(U6108&lt;='Leia-me'!$B$7,"Esfriando",IF(U6108&lt;='Leia-me'!$B$8,"Última chance","Zumbi"))))</f>
        <v/>
      </c>
      <c r="W6108" s="25" t="n">
        <f aca="false">IF(O6108="Won",1,IF(O6108="Lost",0,""))</f>
        <v>1</v>
      </c>
      <c r="Y6108" s="25" t="str">
        <f aca="false">IF(E6108="","Sim","")</f>
        <v/>
      </c>
    </row>
    <row r="6109" customFormat="false" ht="15" hidden="false" customHeight="false" outlineLevel="0" collapsed="false">
      <c r="A6109" s="25" t="s">
        <v>6372</v>
      </c>
      <c r="B6109" s="25" t="s">
        <v>102</v>
      </c>
      <c r="C6109" s="25" t="s">
        <v>103</v>
      </c>
      <c r="D6109" s="25" t="s">
        <v>106</v>
      </c>
      <c r="E6109" s="25" t="s">
        <v>207</v>
      </c>
      <c r="F6109" s="25" t="s">
        <v>168</v>
      </c>
      <c r="G6109" s="26" t="n">
        <v>375.43</v>
      </c>
      <c r="H6109" s="27" t="n">
        <v>1190</v>
      </c>
      <c r="I6109" s="25" t="s">
        <v>147</v>
      </c>
      <c r="K6109" s="25" t="n">
        <v>1985</v>
      </c>
      <c r="L6109" s="25" t="s">
        <v>170</v>
      </c>
      <c r="M6109" s="25" t="s">
        <v>171</v>
      </c>
      <c r="N6109" s="28" t="n">
        <v>1096</v>
      </c>
      <c r="O6109" s="25" t="s">
        <v>56</v>
      </c>
      <c r="P6109" s="29" t="n">
        <v>42936</v>
      </c>
      <c r="Q6109" s="33"/>
      <c r="R6109" s="34"/>
      <c r="S6109" s="28" t="n">
        <f aca="false">IF(O6109="Won",R6109,IF(O6109="Lost",0,N6109))</f>
        <v>1096</v>
      </c>
      <c r="T6109" s="30" t="str">
        <f aca="false">IF(AND(P6109&lt;&gt;"",Q6109&lt;&gt;""),Q6109-P6109,"")</f>
        <v/>
      </c>
      <c r="U6109" s="30" t="n">
        <f aca="false">IF(AND(O6109="Engaging",P6109&lt;&gt;""),'Leia-me'!$B$5-P6109,"")</f>
        <v>164</v>
      </c>
      <c r="V6109" s="25" t="str">
        <f aca="false">IF(O6109&lt;&gt;"Engaging","",IF(U6109&lt;='Leia-me'!$B$6,"Saudável",IF(U6109&lt;='Leia-me'!$B$7,"Esfriando",IF(U6109&lt;='Leia-me'!$B$8,"Última chance","Zumbi"))))</f>
        <v>Zumbi</v>
      </c>
      <c r="W6109" s="25" t="str">
        <f aca="false">IF(O6109="Won",1,IF(O6109="Lost",0,""))</f>
        <v/>
      </c>
      <c r="Y6109" s="25" t="str">
        <f aca="false">IF(E6109="","Sim","")</f>
        <v/>
      </c>
    </row>
    <row r="6110" customFormat="false" ht="15" hidden="false" customHeight="false" outlineLevel="0" collapsed="false">
      <c r="A6110" s="25" t="s">
        <v>6373</v>
      </c>
      <c r="B6110" s="25" t="s">
        <v>102</v>
      </c>
      <c r="C6110" s="25" t="s">
        <v>103</v>
      </c>
      <c r="D6110" s="25" t="s">
        <v>106</v>
      </c>
      <c r="E6110" s="25" t="s">
        <v>494</v>
      </c>
      <c r="F6110" s="25" t="s">
        <v>192</v>
      </c>
      <c r="G6110" s="26" t="n">
        <v>11698.03</v>
      </c>
      <c r="H6110" s="27" t="n">
        <v>34288</v>
      </c>
      <c r="I6110" s="25" t="s">
        <v>147</v>
      </c>
      <c r="K6110" s="25" t="n">
        <v>1982</v>
      </c>
      <c r="L6110" s="25" t="s">
        <v>178</v>
      </c>
      <c r="M6110" s="25" t="s">
        <v>171</v>
      </c>
      <c r="N6110" s="28" t="n">
        <v>5482</v>
      </c>
      <c r="O6110" s="25" t="s">
        <v>54</v>
      </c>
      <c r="P6110" s="29" t="n">
        <v>42936</v>
      </c>
      <c r="Q6110" s="29" t="n">
        <v>43047</v>
      </c>
      <c r="R6110" s="28" t="n">
        <v>5526</v>
      </c>
      <c r="S6110" s="28" t="n">
        <f aca="false">IF(O6110="Won",R6110,IF(O6110="Lost",0,N6110))</f>
        <v>5526</v>
      </c>
      <c r="T6110" s="30" t="n">
        <f aca="false">IF(AND(P6110&lt;&gt;"",Q6110&lt;&gt;""),Q6110-P6110,"")</f>
        <v>111</v>
      </c>
      <c r="U6110" s="30" t="str">
        <f aca="false">IF(AND(O6110="Engaging",P6110&lt;&gt;""),'Leia-me'!$B$5-P6110,"")</f>
        <v/>
      </c>
      <c r="V6110" s="25" t="str">
        <f aca="false">IF(O6110&lt;&gt;"Engaging","",IF(U6110&lt;='Leia-me'!$B$6,"Saudável",IF(U6110&lt;='Leia-me'!$B$7,"Esfriando",IF(U6110&lt;='Leia-me'!$B$8,"Última chance","Zumbi"))))</f>
        <v/>
      </c>
      <c r="W6110" s="25" t="n">
        <f aca="false">IF(O6110="Won",1,IF(O6110="Lost",0,""))</f>
        <v>1</v>
      </c>
      <c r="Y6110" s="25" t="str">
        <f aca="false">IF(E6110="","Sim","")</f>
        <v/>
      </c>
    </row>
    <row r="6111" customFormat="false" ht="15" hidden="false" customHeight="false" outlineLevel="0" collapsed="false">
      <c r="A6111" s="25" t="s">
        <v>6374</v>
      </c>
      <c r="B6111" s="25" t="s">
        <v>102</v>
      </c>
      <c r="C6111" s="25" t="s">
        <v>103</v>
      </c>
      <c r="D6111" s="25" t="s">
        <v>106</v>
      </c>
      <c r="E6111" s="25" t="s">
        <v>1187</v>
      </c>
      <c r="F6111" s="25" t="s">
        <v>159</v>
      </c>
      <c r="G6111" s="26" t="n">
        <v>2059.9</v>
      </c>
      <c r="H6111" s="27" t="n">
        <v>3644</v>
      </c>
      <c r="I6111" s="25" t="s">
        <v>147</v>
      </c>
      <c r="K6111" s="25" t="n">
        <v>1988</v>
      </c>
      <c r="L6111" s="25" t="s">
        <v>148</v>
      </c>
      <c r="M6111" s="25" t="s">
        <v>149</v>
      </c>
      <c r="N6111" s="28" t="n">
        <v>55</v>
      </c>
      <c r="O6111" s="25" t="s">
        <v>54</v>
      </c>
      <c r="P6111" s="29" t="n">
        <v>42938</v>
      </c>
      <c r="Q6111" s="29" t="n">
        <v>42992</v>
      </c>
      <c r="R6111" s="28" t="n">
        <v>64</v>
      </c>
      <c r="S6111" s="28" t="n">
        <f aca="false">IF(O6111="Won",R6111,IF(O6111="Lost",0,N6111))</f>
        <v>64</v>
      </c>
      <c r="T6111" s="30" t="n">
        <f aca="false">IF(AND(P6111&lt;&gt;"",Q6111&lt;&gt;""),Q6111-P6111,"")</f>
        <v>54</v>
      </c>
      <c r="U6111" s="30" t="str">
        <f aca="false">IF(AND(O6111="Engaging",P6111&lt;&gt;""),'Leia-me'!$B$5-P6111,"")</f>
        <v/>
      </c>
      <c r="V6111" s="25" t="str">
        <f aca="false">IF(O6111&lt;&gt;"Engaging","",IF(U6111&lt;='Leia-me'!$B$6,"Saudável",IF(U6111&lt;='Leia-me'!$B$7,"Esfriando",IF(U6111&lt;='Leia-me'!$B$8,"Última chance","Zumbi"))))</f>
        <v/>
      </c>
      <c r="W6111" s="25" t="n">
        <f aca="false">IF(O6111="Won",1,IF(O6111="Lost",0,""))</f>
        <v>1</v>
      </c>
      <c r="Y6111" s="25" t="str">
        <f aca="false">IF(E6111="","Sim","")</f>
        <v/>
      </c>
    </row>
    <row r="6112" customFormat="false" ht="15" hidden="false" customHeight="false" outlineLevel="0" collapsed="false">
      <c r="A6112" s="25" t="s">
        <v>6375</v>
      </c>
      <c r="B6112" s="25" t="s">
        <v>102</v>
      </c>
      <c r="C6112" s="25" t="s">
        <v>103</v>
      </c>
      <c r="D6112" s="25" t="s">
        <v>106</v>
      </c>
      <c r="E6112" s="25" t="s">
        <v>428</v>
      </c>
      <c r="F6112" s="25" t="s">
        <v>267</v>
      </c>
      <c r="G6112" s="26" t="n">
        <v>792.46</v>
      </c>
      <c r="H6112" s="27" t="n">
        <v>1299</v>
      </c>
      <c r="I6112" s="25" t="s">
        <v>147</v>
      </c>
      <c r="K6112" s="25" t="n">
        <v>1982</v>
      </c>
      <c r="L6112" s="25" t="s">
        <v>170</v>
      </c>
      <c r="M6112" s="25" t="s">
        <v>171</v>
      </c>
      <c r="N6112" s="28" t="n">
        <v>1096</v>
      </c>
      <c r="O6112" s="25" t="s">
        <v>55</v>
      </c>
      <c r="P6112" s="29" t="n">
        <v>42939</v>
      </c>
      <c r="Q6112" s="29" t="n">
        <v>42947</v>
      </c>
      <c r="R6112" s="28" t="n">
        <v>0</v>
      </c>
      <c r="S6112" s="28" t="n">
        <f aca="false">IF(O6112="Won",R6112,IF(O6112="Lost",0,N6112))</f>
        <v>0</v>
      </c>
      <c r="T6112" s="30" t="n">
        <f aca="false">IF(AND(P6112&lt;&gt;"",Q6112&lt;&gt;""),Q6112-P6112,"")</f>
        <v>8</v>
      </c>
      <c r="U6112" s="30" t="str">
        <f aca="false">IF(AND(O6112="Engaging",P6112&lt;&gt;""),'Leia-me'!$B$5-P6112,"")</f>
        <v/>
      </c>
      <c r="V6112" s="25" t="str">
        <f aca="false">IF(O6112&lt;&gt;"Engaging","",IF(U6112&lt;='Leia-me'!$B$6,"Saudável",IF(U6112&lt;='Leia-me'!$B$7,"Esfriando",IF(U6112&lt;='Leia-me'!$B$8,"Última chance","Zumbi"))))</f>
        <v/>
      </c>
      <c r="W6112" s="25" t="n">
        <f aca="false">IF(O6112="Won",1,IF(O6112="Lost",0,""))</f>
        <v>0</v>
      </c>
      <c r="Y6112" s="25" t="str">
        <f aca="false">IF(E6112="","Sim","")</f>
        <v/>
      </c>
    </row>
    <row r="6113" customFormat="false" ht="15" hidden="false" customHeight="false" outlineLevel="0" collapsed="false">
      <c r="A6113" s="25" t="s">
        <v>6376</v>
      </c>
      <c r="B6113" s="25" t="s">
        <v>102</v>
      </c>
      <c r="C6113" s="25" t="s">
        <v>103</v>
      </c>
      <c r="D6113" s="25" t="s">
        <v>106</v>
      </c>
      <c r="G6113" s="31"/>
      <c r="H6113" s="32"/>
      <c r="L6113" s="25" t="s">
        <v>160</v>
      </c>
      <c r="M6113" s="25" t="s">
        <v>149</v>
      </c>
      <c r="N6113" s="28" t="n">
        <v>3393</v>
      </c>
      <c r="O6113" s="25" t="s">
        <v>56</v>
      </c>
      <c r="P6113" s="29" t="n">
        <v>42941</v>
      </c>
      <c r="Q6113" s="33"/>
      <c r="R6113" s="34"/>
      <c r="S6113" s="28" t="n">
        <f aca="false">IF(O6113="Won",R6113,IF(O6113="Lost",0,N6113))</f>
        <v>3393</v>
      </c>
      <c r="T6113" s="30" t="str">
        <f aca="false">IF(AND(P6113&lt;&gt;"",Q6113&lt;&gt;""),Q6113-P6113,"")</f>
        <v/>
      </c>
      <c r="U6113" s="30" t="n">
        <f aca="false">IF(AND(O6113="Engaging",P6113&lt;&gt;""),'Leia-me'!$B$5-P6113,"")</f>
        <v>159</v>
      </c>
      <c r="V6113" s="25" t="str">
        <f aca="false">IF(O6113&lt;&gt;"Engaging","",IF(U6113&lt;='Leia-me'!$B$6,"Saudável",IF(U6113&lt;='Leia-me'!$B$7,"Esfriando",IF(U6113&lt;='Leia-me'!$B$8,"Última chance","Zumbi"))))</f>
        <v>Zumbi</v>
      </c>
      <c r="W6113" s="25" t="str">
        <f aca="false">IF(O6113="Won",1,IF(O6113="Lost",0,""))</f>
        <v/>
      </c>
      <c r="Y6113" s="25" t="str">
        <f aca="false">IF(E6113="","Sim","")</f>
        <v>Sim</v>
      </c>
    </row>
    <row r="6114" customFormat="false" ht="15" hidden="false" customHeight="false" outlineLevel="0" collapsed="false">
      <c r="A6114" s="25" t="s">
        <v>6377</v>
      </c>
      <c r="B6114" s="25" t="s">
        <v>102</v>
      </c>
      <c r="C6114" s="25" t="s">
        <v>103</v>
      </c>
      <c r="D6114" s="25" t="s">
        <v>106</v>
      </c>
      <c r="G6114" s="31"/>
      <c r="H6114" s="32"/>
      <c r="L6114" s="25" t="s">
        <v>170</v>
      </c>
      <c r="M6114" s="25" t="s">
        <v>171</v>
      </c>
      <c r="N6114" s="28" t="n">
        <v>1096</v>
      </c>
      <c r="O6114" s="25" t="s">
        <v>56</v>
      </c>
      <c r="P6114" s="29" t="n">
        <v>42943</v>
      </c>
      <c r="Q6114" s="33"/>
      <c r="R6114" s="34"/>
      <c r="S6114" s="28" t="n">
        <f aca="false">IF(O6114="Won",R6114,IF(O6114="Lost",0,N6114))</f>
        <v>1096</v>
      </c>
      <c r="T6114" s="30" t="str">
        <f aca="false">IF(AND(P6114&lt;&gt;"",Q6114&lt;&gt;""),Q6114-P6114,"")</f>
        <v/>
      </c>
      <c r="U6114" s="30" t="n">
        <f aca="false">IF(AND(O6114="Engaging",P6114&lt;&gt;""),'Leia-me'!$B$5-P6114,"")</f>
        <v>157</v>
      </c>
      <c r="V6114" s="25" t="str">
        <f aca="false">IF(O6114&lt;&gt;"Engaging","",IF(U6114&lt;='Leia-me'!$B$6,"Saudável",IF(U6114&lt;='Leia-me'!$B$7,"Esfriando",IF(U6114&lt;='Leia-me'!$B$8,"Última chance","Zumbi"))))</f>
        <v>Zumbi</v>
      </c>
      <c r="W6114" s="25" t="str">
        <f aca="false">IF(O6114="Won",1,IF(O6114="Lost",0,""))</f>
        <v/>
      </c>
      <c r="Y6114" s="25" t="str">
        <f aca="false">IF(E6114="","Sim","")</f>
        <v>Sim</v>
      </c>
    </row>
    <row r="6115" customFormat="false" ht="15" hidden="false" customHeight="false" outlineLevel="0" collapsed="false">
      <c r="A6115" s="25" t="s">
        <v>6378</v>
      </c>
      <c r="B6115" s="25" t="s">
        <v>102</v>
      </c>
      <c r="C6115" s="25" t="s">
        <v>103</v>
      </c>
      <c r="D6115" s="25" t="s">
        <v>106</v>
      </c>
      <c r="E6115" s="25" t="s">
        <v>636</v>
      </c>
      <c r="F6115" s="25" t="s">
        <v>267</v>
      </c>
      <c r="G6115" s="26" t="n">
        <v>405.59</v>
      </c>
      <c r="H6115" s="27" t="n">
        <v>1179</v>
      </c>
      <c r="I6115" s="25" t="s">
        <v>637</v>
      </c>
      <c r="J6115" s="25" t="s">
        <v>266</v>
      </c>
      <c r="K6115" s="25" t="n">
        <v>1987</v>
      </c>
      <c r="L6115" s="25" t="s">
        <v>170</v>
      </c>
      <c r="M6115" s="25" t="s">
        <v>171</v>
      </c>
      <c r="N6115" s="28" t="n">
        <v>1096</v>
      </c>
      <c r="O6115" s="25" t="s">
        <v>55</v>
      </c>
      <c r="P6115" s="29" t="n">
        <v>42944</v>
      </c>
      <c r="Q6115" s="29" t="n">
        <v>42945</v>
      </c>
      <c r="R6115" s="28" t="n">
        <v>0</v>
      </c>
      <c r="S6115" s="28" t="n">
        <f aca="false">IF(O6115="Won",R6115,IF(O6115="Lost",0,N6115))</f>
        <v>0</v>
      </c>
      <c r="T6115" s="30" t="n">
        <f aca="false">IF(AND(P6115&lt;&gt;"",Q6115&lt;&gt;""),Q6115-P6115,"")</f>
        <v>1</v>
      </c>
      <c r="U6115" s="30" t="str">
        <f aca="false">IF(AND(O6115="Engaging",P6115&lt;&gt;""),'Leia-me'!$B$5-P6115,"")</f>
        <v/>
      </c>
      <c r="V6115" s="25" t="str">
        <f aca="false">IF(O6115&lt;&gt;"Engaging","",IF(U6115&lt;='Leia-me'!$B$6,"Saudável",IF(U6115&lt;='Leia-me'!$B$7,"Esfriando",IF(U6115&lt;='Leia-me'!$B$8,"Última chance","Zumbi"))))</f>
        <v/>
      </c>
      <c r="W6115" s="25" t="n">
        <f aca="false">IF(O6115="Won",1,IF(O6115="Lost",0,""))</f>
        <v>0</v>
      </c>
      <c r="Y6115" s="25" t="str">
        <f aca="false">IF(E6115="","Sim","")</f>
        <v/>
      </c>
    </row>
    <row r="6116" customFormat="false" ht="15" hidden="false" customHeight="false" outlineLevel="0" collapsed="false">
      <c r="A6116" s="25" t="s">
        <v>6379</v>
      </c>
      <c r="B6116" s="25" t="s">
        <v>102</v>
      </c>
      <c r="C6116" s="25" t="s">
        <v>103</v>
      </c>
      <c r="D6116" s="25" t="s">
        <v>106</v>
      </c>
      <c r="E6116" s="25" t="s">
        <v>2754</v>
      </c>
      <c r="F6116" s="25" t="s">
        <v>267</v>
      </c>
      <c r="G6116" s="26" t="n">
        <v>1012.72</v>
      </c>
      <c r="H6116" s="27" t="n">
        <v>3492</v>
      </c>
      <c r="I6116" s="25" t="s">
        <v>2755</v>
      </c>
      <c r="K6116" s="25" t="n">
        <v>1991</v>
      </c>
      <c r="L6116" s="25" t="s">
        <v>160</v>
      </c>
      <c r="M6116" s="25" t="s">
        <v>149</v>
      </c>
      <c r="N6116" s="28" t="n">
        <v>3393</v>
      </c>
      <c r="O6116" s="25" t="s">
        <v>55</v>
      </c>
      <c r="P6116" s="29" t="n">
        <v>42946</v>
      </c>
      <c r="Q6116" s="29" t="n">
        <v>42947</v>
      </c>
      <c r="R6116" s="28" t="n">
        <v>0</v>
      </c>
      <c r="S6116" s="28" t="n">
        <f aca="false">IF(O6116="Won",R6116,IF(O6116="Lost",0,N6116))</f>
        <v>0</v>
      </c>
      <c r="T6116" s="30" t="n">
        <f aca="false">IF(AND(P6116&lt;&gt;"",Q6116&lt;&gt;""),Q6116-P6116,"")</f>
        <v>1</v>
      </c>
      <c r="U6116" s="30" t="str">
        <f aca="false">IF(AND(O6116="Engaging",P6116&lt;&gt;""),'Leia-me'!$B$5-P6116,"")</f>
        <v/>
      </c>
      <c r="V6116" s="25" t="str">
        <f aca="false">IF(O6116&lt;&gt;"Engaging","",IF(U6116&lt;='Leia-me'!$B$6,"Saudável",IF(U6116&lt;='Leia-me'!$B$7,"Esfriando",IF(U6116&lt;='Leia-me'!$B$8,"Última chance","Zumbi"))))</f>
        <v/>
      </c>
      <c r="W6116" s="25" t="n">
        <f aca="false">IF(O6116="Won",1,IF(O6116="Lost",0,""))</f>
        <v>0</v>
      </c>
      <c r="Y6116" s="25" t="str">
        <f aca="false">IF(E6116="","Sim","")</f>
        <v/>
      </c>
    </row>
    <row r="6117" customFormat="false" ht="15" hidden="false" customHeight="false" outlineLevel="0" collapsed="false">
      <c r="A6117" s="25" t="s">
        <v>6380</v>
      </c>
      <c r="B6117" s="25" t="s">
        <v>102</v>
      </c>
      <c r="C6117" s="25" t="s">
        <v>103</v>
      </c>
      <c r="D6117" s="25" t="s">
        <v>106</v>
      </c>
      <c r="G6117" s="31"/>
      <c r="H6117" s="32"/>
      <c r="L6117" s="25" t="s">
        <v>160</v>
      </c>
      <c r="M6117" s="25" t="s">
        <v>149</v>
      </c>
      <c r="N6117" s="28" t="n">
        <v>3393</v>
      </c>
      <c r="O6117" s="25" t="s">
        <v>56</v>
      </c>
      <c r="P6117" s="29" t="n">
        <v>42947</v>
      </c>
      <c r="Q6117" s="33"/>
      <c r="R6117" s="34"/>
      <c r="S6117" s="28" t="n">
        <f aca="false">IF(O6117="Won",R6117,IF(O6117="Lost",0,N6117))</f>
        <v>3393</v>
      </c>
      <c r="T6117" s="30" t="str">
        <f aca="false">IF(AND(P6117&lt;&gt;"",Q6117&lt;&gt;""),Q6117-P6117,"")</f>
        <v/>
      </c>
      <c r="U6117" s="30" t="n">
        <f aca="false">IF(AND(O6117="Engaging",P6117&lt;&gt;""),'Leia-me'!$B$5-P6117,"")</f>
        <v>153</v>
      </c>
      <c r="V6117" s="25" t="str">
        <f aca="false">IF(O6117&lt;&gt;"Engaging","",IF(U6117&lt;='Leia-me'!$B$6,"Saudável",IF(U6117&lt;='Leia-me'!$B$7,"Esfriando",IF(U6117&lt;='Leia-me'!$B$8,"Última chance","Zumbi"))))</f>
        <v>Zumbi</v>
      </c>
      <c r="W6117" s="25" t="str">
        <f aca="false">IF(O6117="Won",1,IF(O6117="Lost",0,""))</f>
        <v/>
      </c>
      <c r="Y6117" s="25" t="str">
        <f aca="false">IF(E6117="","Sim","")</f>
        <v>Sim</v>
      </c>
    </row>
    <row r="6118" customFormat="false" ht="15" hidden="false" customHeight="false" outlineLevel="0" collapsed="false">
      <c r="A6118" s="25" t="s">
        <v>6381</v>
      </c>
      <c r="B6118" s="25" t="s">
        <v>102</v>
      </c>
      <c r="C6118" s="25" t="s">
        <v>103</v>
      </c>
      <c r="D6118" s="25" t="s">
        <v>106</v>
      </c>
      <c r="G6118" s="31"/>
      <c r="H6118" s="32"/>
      <c r="L6118" s="25" t="s">
        <v>170</v>
      </c>
      <c r="M6118" s="25" t="s">
        <v>171</v>
      </c>
      <c r="N6118" s="28" t="n">
        <v>1096</v>
      </c>
      <c r="O6118" s="25" t="s">
        <v>56</v>
      </c>
      <c r="P6118" s="29" t="n">
        <v>42948</v>
      </c>
      <c r="Q6118" s="33"/>
      <c r="R6118" s="34"/>
      <c r="S6118" s="28" t="n">
        <f aca="false">IF(O6118="Won",R6118,IF(O6118="Lost",0,N6118))</f>
        <v>1096</v>
      </c>
      <c r="T6118" s="30" t="str">
        <f aca="false">IF(AND(P6118&lt;&gt;"",Q6118&lt;&gt;""),Q6118-P6118,"")</f>
        <v/>
      </c>
      <c r="U6118" s="30" t="n">
        <f aca="false">IF(AND(O6118="Engaging",P6118&lt;&gt;""),'Leia-me'!$B$5-P6118,"")</f>
        <v>152</v>
      </c>
      <c r="V6118" s="25" t="str">
        <f aca="false">IF(O6118&lt;&gt;"Engaging","",IF(U6118&lt;='Leia-me'!$B$6,"Saudável",IF(U6118&lt;='Leia-me'!$B$7,"Esfriando",IF(U6118&lt;='Leia-me'!$B$8,"Última chance","Zumbi"))))</f>
        <v>Zumbi</v>
      </c>
      <c r="W6118" s="25" t="str">
        <f aca="false">IF(O6118="Won",1,IF(O6118="Lost",0,""))</f>
        <v/>
      </c>
      <c r="Y6118" s="25" t="str">
        <f aca="false">IF(E6118="","Sim","")</f>
        <v>Sim</v>
      </c>
    </row>
    <row r="6119" customFormat="false" ht="15" hidden="false" customHeight="false" outlineLevel="0" collapsed="false">
      <c r="A6119" s="25" t="s">
        <v>6382</v>
      </c>
      <c r="B6119" s="25" t="s">
        <v>102</v>
      </c>
      <c r="C6119" s="25" t="s">
        <v>103</v>
      </c>
      <c r="D6119" s="25" t="s">
        <v>106</v>
      </c>
      <c r="E6119" s="25" t="s">
        <v>5204</v>
      </c>
      <c r="F6119" s="25" t="s">
        <v>155</v>
      </c>
      <c r="G6119" s="26" t="n">
        <v>1188.42</v>
      </c>
      <c r="H6119" s="27" t="n">
        <v>3015</v>
      </c>
      <c r="I6119" s="25" t="s">
        <v>147</v>
      </c>
      <c r="K6119" s="25" t="n">
        <v>1994</v>
      </c>
      <c r="L6119" s="25" t="s">
        <v>170</v>
      </c>
      <c r="M6119" s="25" t="s">
        <v>171</v>
      </c>
      <c r="N6119" s="28" t="n">
        <v>1096</v>
      </c>
      <c r="O6119" s="25" t="s">
        <v>54</v>
      </c>
      <c r="P6119" s="29" t="n">
        <v>42948</v>
      </c>
      <c r="Q6119" s="29" t="n">
        <v>42953</v>
      </c>
      <c r="R6119" s="28" t="n">
        <v>1157</v>
      </c>
      <c r="S6119" s="28" t="n">
        <f aca="false">IF(O6119="Won",R6119,IF(O6119="Lost",0,N6119))</f>
        <v>1157</v>
      </c>
      <c r="T6119" s="30" t="n">
        <f aca="false">IF(AND(P6119&lt;&gt;"",Q6119&lt;&gt;""),Q6119-P6119,"")</f>
        <v>5</v>
      </c>
      <c r="U6119" s="30" t="str">
        <f aca="false">IF(AND(O6119="Engaging",P6119&lt;&gt;""),'Leia-me'!$B$5-P6119,"")</f>
        <v/>
      </c>
      <c r="V6119" s="25" t="str">
        <f aca="false">IF(O6119&lt;&gt;"Engaging","",IF(U6119&lt;='Leia-me'!$B$6,"Saudável",IF(U6119&lt;='Leia-me'!$B$7,"Esfriando",IF(U6119&lt;='Leia-me'!$B$8,"Última chance","Zumbi"))))</f>
        <v/>
      </c>
      <c r="W6119" s="25" t="n">
        <f aca="false">IF(O6119="Won",1,IF(O6119="Lost",0,""))</f>
        <v>1</v>
      </c>
      <c r="Y6119" s="25" t="str">
        <f aca="false">IF(E6119="","Sim","")</f>
        <v/>
      </c>
    </row>
    <row r="6120" customFormat="false" ht="15" hidden="false" customHeight="false" outlineLevel="0" collapsed="false">
      <c r="A6120" s="25" t="s">
        <v>6383</v>
      </c>
      <c r="B6120" s="25" t="s">
        <v>102</v>
      </c>
      <c r="C6120" s="25" t="s">
        <v>103</v>
      </c>
      <c r="D6120" s="25" t="s">
        <v>106</v>
      </c>
      <c r="E6120" s="25" t="s">
        <v>419</v>
      </c>
      <c r="F6120" s="25" t="s">
        <v>146</v>
      </c>
      <c r="G6120" s="26" t="n">
        <v>2741.37</v>
      </c>
      <c r="H6120" s="27" t="n">
        <v>9226</v>
      </c>
      <c r="I6120" s="25" t="s">
        <v>147</v>
      </c>
      <c r="K6120" s="25" t="n">
        <v>1985</v>
      </c>
      <c r="L6120" s="25" t="s">
        <v>160</v>
      </c>
      <c r="M6120" s="25" t="s">
        <v>149</v>
      </c>
      <c r="N6120" s="28" t="n">
        <v>3393</v>
      </c>
      <c r="O6120" s="25" t="s">
        <v>55</v>
      </c>
      <c r="P6120" s="29" t="n">
        <v>42949</v>
      </c>
      <c r="Q6120" s="29" t="n">
        <v>42957</v>
      </c>
      <c r="R6120" s="28" t="n">
        <v>0</v>
      </c>
      <c r="S6120" s="28" t="n">
        <f aca="false">IF(O6120="Won",R6120,IF(O6120="Lost",0,N6120))</f>
        <v>0</v>
      </c>
      <c r="T6120" s="30" t="n">
        <f aca="false">IF(AND(P6120&lt;&gt;"",Q6120&lt;&gt;""),Q6120-P6120,"")</f>
        <v>8</v>
      </c>
      <c r="U6120" s="30" t="str">
        <f aca="false">IF(AND(O6120="Engaging",P6120&lt;&gt;""),'Leia-me'!$B$5-P6120,"")</f>
        <v/>
      </c>
      <c r="V6120" s="25" t="str">
        <f aca="false">IF(O6120&lt;&gt;"Engaging","",IF(U6120&lt;='Leia-me'!$B$6,"Saudável",IF(U6120&lt;='Leia-me'!$B$7,"Esfriando",IF(U6120&lt;='Leia-me'!$B$8,"Última chance","Zumbi"))))</f>
        <v/>
      </c>
      <c r="W6120" s="25" t="n">
        <f aca="false">IF(O6120="Won",1,IF(O6120="Lost",0,""))</f>
        <v>0</v>
      </c>
      <c r="Y6120" s="25" t="str">
        <f aca="false">IF(E6120="","Sim","")</f>
        <v/>
      </c>
    </row>
    <row r="6121" customFormat="false" ht="15" hidden="false" customHeight="false" outlineLevel="0" collapsed="false">
      <c r="A6121" s="25" t="s">
        <v>6384</v>
      </c>
      <c r="B6121" s="25" t="s">
        <v>102</v>
      </c>
      <c r="C6121" s="25" t="s">
        <v>103</v>
      </c>
      <c r="D6121" s="25" t="s">
        <v>106</v>
      </c>
      <c r="E6121" s="25" t="s">
        <v>5204</v>
      </c>
      <c r="F6121" s="25" t="s">
        <v>155</v>
      </c>
      <c r="G6121" s="26" t="n">
        <v>1188.42</v>
      </c>
      <c r="H6121" s="27" t="n">
        <v>3015</v>
      </c>
      <c r="I6121" s="25" t="s">
        <v>147</v>
      </c>
      <c r="K6121" s="25" t="n">
        <v>1994</v>
      </c>
      <c r="L6121" s="25" t="s">
        <v>170</v>
      </c>
      <c r="M6121" s="25" t="s">
        <v>171</v>
      </c>
      <c r="N6121" s="28" t="n">
        <v>1096</v>
      </c>
      <c r="O6121" s="25" t="s">
        <v>55</v>
      </c>
      <c r="P6121" s="29" t="n">
        <v>42954</v>
      </c>
      <c r="Q6121" s="29" t="n">
        <v>42973</v>
      </c>
      <c r="R6121" s="28" t="n">
        <v>0</v>
      </c>
      <c r="S6121" s="28" t="n">
        <f aca="false">IF(O6121="Won",R6121,IF(O6121="Lost",0,N6121))</f>
        <v>0</v>
      </c>
      <c r="T6121" s="30" t="n">
        <f aca="false">IF(AND(P6121&lt;&gt;"",Q6121&lt;&gt;""),Q6121-P6121,"")</f>
        <v>19</v>
      </c>
      <c r="U6121" s="30" t="str">
        <f aca="false">IF(AND(O6121="Engaging",P6121&lt;&gt;""),'Leia-me'!$B$5-P6121,"")</f>
        <v/>
      </c>
      <c r="V6121" s="25" t="str">
        <f aca="false">IF(O6121&lt;&gt;"Engaging","",IF(U6121&lt;='Leia-me'!$B$6,"Saudável",IF(U6121&lt;='Leia-me'!$B$7,"Esfriando",IF(U6121&lt;='Leia-me'!$B$8,"Última chance","Zumbi"))))</f>
        <v/>
      </c>
      <c r="W6121" s="25" t="n">
        <f aca="false">IF(O6121="Won",1,IF(O6121="Lost",0,""))</f>
        <v>0</v>
      </c>
      <c r="Y6121" s="25" t="str">
        <f aca="false">IF(E6121="","Sim","")</f>
        <v/>
      </c>
    </row>
    <row r="6122" customFormat="false" ht="15" hidden="false" customHeight="false" outlineLevel="0" collapsed="false">
      <c r="A6122" s="25" t="s">
        <v>6385</v>
      </c>
      <c r="B6122" s="25" t="s">
        <v>102</v>
      </c>
      <c r="C6122" s="25" t="s">
        <v>103</v>
      </c>
      <c r="D6122" s="25" t="s">
        <v>106</v>
      </c>
      <c r="E6122" s="25" t="s">
        <v>428</v>
      </c>
      <c r="F6122" s="25" t="s">
        <v>267</v>
      </c>
      <c r="G6122" s="26" t="n">
        <v>792.46</v>
      </c>
      <c r="H6122" s="27" t="n">
        <v>1299</v>
      </c>
      <c r="I6122" s="25" t="s">
        <v>147</v>
      </c>
      <c r="K6122" s="25" t="n">
        <v>1982</v>
      </c>
      <c r="L6122" s="25" t="s">
        <v>170</v>
      </c>
      <c r="M6122" s="25" t="s">
        <v>171</v>
      </c>
      <c r="N6122" s="28" t="n">
        <v>1096</v>
      </c>
      <c r="O6122" s="25" t="s">
        <v>55</v>
      </c>
      <c r="P6122" s="29" t="n">
        <v>42956</v>
      </c>
      <c r="Q6122" s="29" t="n">
        <v>43058</v>
      </c>
      <c r="R6122" s="28" t="n">
        <v>0</v>
      </c>
      <c r="S6122" s="28" t="n">
        <f aca="false">IF(O6122="Won",R6122,IF(O6122="Lost",0,N6122))</f>
        <v>0</v>
      </c>
      <c r="T6122" s="30" t="n">
        <f aca="false">IF(AND(P6122&lt;&gt;"",Q6122&lt;&gt;""),Q6122-P6122,"")</f>
        <v>102</v>
      </c>
      <c r="U6122" s="30" t="str">
        <f aca="false">IF(AND(O6122="Engaging",P6122&lt;&gt;""),'Leia-me'!$B$5-P6122,"")</f>
        <v/>
      </c>
      <c r="V6122" s="25" t="str">
        <f aca="false">IF(O6122&lt;&gt;"Engaging","",IF(U6122&lt;='Leia-me'!$B$6,"Saudável",IF(U6122&lt;='Leia-me'!$B$7,"Esfriando",IF(U6122&lt;='Leia-me'!$B$8,"Última chance","Zumbi"))))</f>
        <v/>
      </c>
      <c r="W6122" s="25" t="n">
        <f aca="false">IF(O6122="Won",1,IF(O6122="Lost",0,""))</f>
        <v>0</v>
      </c>
      <c r="Y6122" s="25" t="str">
        <f aca="false">IF(E6122="","Sim","")</f>
        <v/>
      </c>
    </row>
    <row r="6123" customFormat="false" ht="15" hidden="false" customHeight="false" outlineLevel="0" collapsed="false">
      <c r="A6123" s="25" t="s">
        <v>6386</v>
      </c>
      <c r="B6123" s="25" t="s">
        <v>102</v>
      </c>
      <c r="C6123" s="25" t="s">
        <v>103</v>
      </c>
      <c r="D6123" s="25" t="s">
        <v>106</v>
      </c>
      <c r="G6123" s="31"/>
      <c r="H6123" s="32"/>
      <c r="L6123" s="25" t="s">
        <v>170</v>
      </c>
      <c r="M6123" s="25" t="s">
        <v>171</v>
      </c>
      <c r="N6123" s="28" t="n">
        <v>1096</v>
      </c>
      <c r="O6123" s="25" t="s">
        <v>56</v>
      </c>
      <c r="P6123" s="29" t="n">
        <v>42957</v>
      </c>
      <c r="Q6123" s="33"/>
      <c r="R6123" s="34"/>
      <c r="S6123" s="28" t="n">
        <f aca="false">IF(O6123="Won",R6123,IF(O6123="Lost",0,N6123))</f>
        <v>1096</v>
      </c>
      <c r="T6123" s="30" t="str">
        <f aca="false">IF(AND(P6123&lt;&gt;"",Q6123&lt;&gt;""),Q6123-P6123,"")</f>
        <v/>
      </c>
      <c r="U6123" s="30" t="n">
        <f aca="false">IF(AND(O6123="Engaging",P6123&lt;&gt;""),'Leia-me'!$B$5-P6123,"")</f>
        <v>143</v>
      </c>
      <c r="V6123" s="25" t="str">
        <f aca="false">IF(O6123&lt;&gt;"Engaging","",IF(U6123&lt;='Leia-me'!$B$6,"Saudável",IF(U6123&lt;='Leia-me'!$B$7,"Esfriando",IF(U6123&lt;='Leia-me'!$B$8,"Última chance","Zumbi"))))</f>
        <v>Zumbi</v>
      </c>
      <c r="W6123" s="25" t="str">
        <f aca="false">IF(O6123="Won",1,IF(O6123="Lost",0,""))</f>
        <v/>
      </c>
      <c r="Y6123" s="25" t="str">
        <f aca="false">IF(E6123="","Sim","")</f>
        <v>Sim</v>
      </c>
    </row>
    <row r="6124" customFormat="false" ht="15" hidden="false" customHeight="false" outlineLevel="0" collapsed="false">
      <c r="A6124" s="25" t="s">
        <v>6387</v>
      </c>
      <c r="B6124" s="25" t="s">
        <v>102</v>
      </c>
      <c r="C6124" s="25" t="s">
        <v>103</v>
      </c>
      <c r="D6124" s="25" t="s">
        <v>106</v>
      </c>
      <c r="E6124" s="25" t="s">
        <v>633</v>
      </c>
      <c r="F6124" s="25" t="s">
        <v>211</v>
      </c>
      <c r="G6124" s="26" t="n">
        <v>1388.67</v>
      </c>
      <c r="H6124" s="27" t="n">
        <v>3583</v>
      </c>
      <c r="I6124" s="25" t="s">
        <v>147</v>
      </c>
      <c r="K6124" s="25" t="n">
        <v>1989</v>
      </c>
      <c r="L6124" s="25" t="s">
        <v>160</v>
      </c>
      <c r="M6124" s="25" t="s">
        <v>149</v>
      </c>
      <c r="N6124" s="28" t="n">
        <v>3393</v>
      </c>
      <c r="O6124" s="25" t="s">
        <v>54</v>
      </c>
      <c r="P6124" s="29" t="n">
        <v>42957</v>
      </c>
      <c r="Q6124" s="29" t="n">
        <v>42960</v>
      </c>
      <c r="R6124" s="28" t="n">
        <v>3511</v>
      </c>
      <c r="S6124" s="28" t="n">
        <f aca="false">IF(O6124="Won",R6124,IF(O6124="Lost",0,N6124))</f>
        <v>3511</v>
      </c>
      <c r="T6124" s="30" t="n">
        <f aca="false">IF(AND(P6124&lt;&gt;"",Q6124&lt;&gt;""),Q6124-P6124,"")</f>
        <v>3</v>
      </c>
      <c r="U6124" s="30" t="str">
        <f aca="false">IF(AND(O6124="Engaging",P6124&lt;&gt;""),'Leia-me'!$B$5-P6124,"")</f>
        <v/>
      </c>
      <c r="V6124" s="25" t="str">
        <f aca="false">IF(O6124&lt;&gt;"Engaging","",IF(U6124&lt;='Leia-me'!$B$6,"Saudável",IF(U6124&lt;='Leia-me'!$B$7,"Esfriando",IF(U6124&lt;='Leia-me'!$B$8,"Última chance","Zumbi"))))</f>
        <v/>
      </c>
      <c r="W6124" s="25" t="n">
        <f aca="false">IF(O6124="Won",1,IF(O6124="Lost",0,""))</f>
        <v>1</v>
      </c>
      <c r="Y6124" s="25" t="str">
        <f aca="false">IF(E6124="","Sim","")</f>
        <v/>
      </c>
    </row>
    <row r="6125" customFormat="false" ht="15" hidden="false" customHeight="false" outlineLevel="0" collapsed="false">
      <c r="A6125" s="25" t="s">
        <v>6388</v>
      </c>
      <c r="B6125" s="25" t="s">
        <v>102</v>
      </c>
      <c r="C6125" s="25" t="s">
        <v>103</v>
      </c>
      <c r="D6125" s="25" t="s">
        <v>106</v>
      </c>
      <c r="G6125" s="31"/>
      <c r="H6125" s="32"/>
      <c r="L6125" s="25" t="s">
        <v>170</v>
      </c>
      <c r="M6125" s="25" t="s">
        <v>171</v>
      </c>
      <c r="N6125" s="28" t="n">
        <v>1096</v>
      </c>
      <c r="O6125" s="25" t="s">
        <v>56</v>
      </c>
      <c r="P6125" s="29" t="n">
        <v>42960</v>
      </c>
      <c r="Q6125" s="33"/>
      <c r="R6125" s="34"/>
      <c r="S6125" s="28" t="n">
        <f aca="false">IF(O6125="Won",R6125,IF(O6125="Lost",0,N6125))</f>
        <v>1096</v>
      </c>
      <c r="T6125" s="30" t="str">
        <f aca="false">IF(AND(P6125&lt;&gt;"",Q6125&lt;&gt;""),Q6125-P6125,"")</f>
        <v/>
      </c>
      <c r="U6125" s="30" t="n">
        <f aca="false">IF(AND(O6125="Engaging",P6125&lt;&gt;""),'Leia-me'!$B$5-P6125,"")</f>
        <v>140</v>
      </c>
      <c r="V6125" s="25" t="str">
        <f aca="false">IF(O6125&lt;&gt;"Engaging","",IF(U6125&lt;='Leia-me'!$B$6,"Saudável",IF(U6125&lt;='Leia-me'!$B$7,"Esfriando",IF(U6125&lt;='Leia-me'!$B$8,"Última chance","Zumbi"))))</f>
        <v>Zumbi</v>
      </c>
      <c r="W6125" s="25" t="str">
        <f aca="false">IF(O6125="Won",1,IF(O6125="Lost",0,""))</f>
        <v/>
      </c>
      <c r="Y6125" s="25" t="str">
        <f aca="false">IF(E6125="","Sim","")</f>
        <v>Sim</v>
      </c>
    </row>
    <row r="6126" customFormat="false" ht="15" hidden="false" customHeight="false" outlineLevel="0" collapsed="false">
      <c r="A6126" s="25" t="s">
        <v>6389</v>
      </c>
      <c r="B6126" s="25" t="s">
        <v>102</v>
      </c>
      <c r="C6126" s="25" t="s">
        <v>103</v>
      </c>
      <c r="D6126" s="25" t="s">
        <v>106</v>
      </c>
      <c r="G6126" s="31"/>
      <c r="H6126" s="32"/>
      <c r="L6126" s="25" t="s">
        <v>178</v>
      </c>
      <c r="M6126" s="25" t="s">
        <v>171</v>
      </c>
      <c r="N6126" s="28" t="n">
        <v>5482</v>
      </c>
      <c r="O6126" s="25" t="s">
        <v>56</v>
      </c>
      <c r="P6126" s="29" t="n">
        <v>42960</v>
      </c>
      <c r="Q6126" s="33"/>
      <c r="R6126" s="34"/>
      <c r="S6126" s="28" t="n">
        <f aca="false">IF(O6126="Won",R6126,IF(O6126="Lost",0,N6126))</f>
        <v>5482</v>
      </c>
      <c r="T6126" s="30" t="str">
        <f aca="false">IF(AND(P6126&lt;&gt;"",Q6126&lt;&gt;""),Q6126-P6126,"")</f>
        <v/>
      </c>
      <c r="U6126" s="30" t="n">
        <f aca="false">IF(AND(O6126="Engaging",P6126&lt;&gt;""),'Leia-me'!$B$5-P6126,"")</f>
        <v>140</v>
      </c>
      <c r="V6126" s="25" t="str">
        <f aca="false">IF(O6126&lt;&gt;"Engaging","",IF(U6126&lt;='Leia-me'!$B$6,"Saudável",IF(U6126&lt;='Leia-me'!$B$7,"Esfriando",IF(U6126&lt;='Leia-me'!$B$8,"Última chance","Zumbi"))))</f>
        <v>Zumbi</v>
      </c>
      <c r="W6126" s="25" t="str">
        <f aca="false">IF(O6126="Won",1,IF(O6126="Lost",0,""))</f>
        <v/>
      </c>
      <c r="Y6126" s="25" t="str">
        <f aca="false">IF(E6126="","Sim","")</f>
        <v>Sim</v>
      </c>
    </row>
    <row r="6127" customFormat="false" ht="15" hidden="false" customHeight="false" outlineLevel="0" collapsed="false">
      <c r="A6127" s="25" t="s">
        <v>6390</v>
      </c>
      <c r="B6127" s="25" t="s">
        <v>102</v>
      </c>
      <c r="C6127" s="25" t="s">
        <v>103</v>
      </c>
      <c r="D6127" s="25" t="s">
        <v>106</v>
      </c>
      <c r="G6127" s="31"/>
      <c r="H6127" s="32"/>
      <c r="L6127" s="25" t="s">
        <v>160</v>
      </c>
      <c r="M6127" s="25" t="s">
        <v>149</v>
      </c>
      <c r="N6127" s="28" t="n">
        <v>3393</v>
      </c>
      <c r="O6127" s="25" t="s">
        <v>56</v>
      </c>
      <c r="P6127" s="29" t="n">
        <v>42961</v>
      </c>
      <c r="Q6127" s="33"/>
      <c r="R6127" s="34"/>
      <c r="S6127" s="28" t="n">
        <f aca="false">IF(O6127="Won",R6127,IF(O6127="Lost",0,N6127))</f>
        <v>3393</v>
      </c>
      <c r="T6127" s="30" t="str">
        <f aca="false">IF(AND(P6127&lt;&gt;"",Q6127&lt;&gt;""),Q6127-P6127,"")</f>
        <v/>
      </c>
      <c r="U6127" s="30" t="n">
        <f aca="false">IF(AND(O6127="Engaging",P6127&lt;&gt;""),'Leia-me'!$B$5-P6127,"")</f>
        <v>139</v>
      </c>
      <c r="V6127" s="25" t="str">
        <f aca="false">IF(O6127&lt;&gt;"Engaging","",IF(U6127&lt;='Leia-me'!$B$6,"Saudável",IF(U6127&lt;='Leia-me'!$B$7,"Esfriando",IF(U6127&lt;='Leia-me'!$B$8,"Última chance","Zumbi"))))</f>
        <v>Zumbi</v>
      </c>
      <c r="W6127" s="25" t="str">
        <f aca="false">IF(O6127="Won",1,IF(O6127="Lost",0,""))</f>
        <v/>
      </c>
      <c r="Y6127" s="25" t="str">
        <f aca="false">IF(E6127="","Sim","")</f>
        <v>Sim</v>
      </c>
    </row>
    <row r="6128" customFormat="false" ht="15" hidden="false" customHeight="false" outlineLevel="0" collapsed="false">
      <c r="A6128" s="25" t="s">
        <v>6391</v>
      </c>
      <c r="B6128" s="25" t="s">
        <v>102</v>
      </c>
      <c r="C6128" s="25" t="s">
        <v>103</v>
      </c>
      <c r="D6128" s="25" t="s">
        <v>106</v>
      </c>
      <c r="E6128" s="25" t="s">
        <v>2739</v>
      </c>
      <c r="F6128" s="25" t="s">
        <v>159</v>
      </c>
      <c r="G6128" s="26" t="n">
        <v>2871.35</v>
      </c>
      <c r="H6128" s="27" t="n">
        <v>9561</v>
      </c>
      <c r="I6128" s="25" t="s">
        <v>147</v>
      </c>
      <c r="K6128" s="25" t="n">
        <v>1983</v>
      </c>
      <c r="L6128" s="25" t="s">
        <v>160</v>
      </c>
      <c r="M6128" s="25" t="s">
        <v>149</v>
      </c>
      <c r="N6128" s="28" t="n">
        <v>3393</v>
      </c>
      <c r="O6128" s="25" t="s">
        <v>55</v>
      </c>
      <c r="P6128" s="29" t="n">
        <v>42961</v>
      </c>
      <c r="Q6128" s="29" t="n">
        <v>43068</v>
      </c>
      <c r="R6128" s="28" t="n">
        <v>0</v>
      </c>
      <c r="S6128" s="28" t="n">
        <f aca="false">IF(O6128="Won",R6128,IF(O6128="Lost",0,N6128))</f>
        <v>0</v>
      </c>
      <c r="T6128" s="30" t="n">
        <f aca="false">IF(AND(P6128&lt;&gt;"",Q6128&lt;&gt;""),Q6128-P6128,"")</f>
        <v>107</v>
      </c>
      <c r="U6128" s="30" t="str">
        <f aca="false">IF(AND(O6128="Engaging",P6128&lt;&gt;""),'Leia-me'!$B$5-P6128,"")</f>
        <v/>
      </c>
      <c r="V6128" s="25" t="str">
        <f aca="false">IF(O6128&lt;&gt;"Engaging","",IF(U6128&lt;='Leia-me'!$B$6,"Saudável",IF(U6128&lt;='Leia-me'!$B$7,"Esfriando",IF(U6128&lt;='Leia-me'!$B$8,"Última chance","Zumbi"))))</f>
        <v/>
      </c>
      <c r="W6128" s="25" t="n">
        <f aca="false">IF(O6128="Won",1,IF(O6128="Lost",0,""))</f>
        <v>0</v>
      </c>
      <c r="Y6128" s="25" t="str">
        <f aca="false">IF(E6128="","Sim","")</f>
        <v/>
      </c>
    </row>
    <row r="6129" customFormat="false" ht="15" hidden="false" customHeight="false" outlineLevel="0" collapsed="false">
      <c r="A6129" s="25" t="s">
        <v>6392</v>
      </c>
      <c r="B6129" s="25" t="s">
        <v>102</v>
      </c>
      <c r="C6129" s="25" t="s">
        <v>103</v>
      </c>
      <c r="D6129" s="25" t="s">
        <v>106</v>
      </c>
      <c r="E6129" s="25" t="s">
        <v>609</v>
      </c>
      <c r="F6129" s="25" t="s">
        <v>267</v>
      </c>
      <c r="G6129" s="26" t="n">
        <v>692.19</v>
      </c>
      <c r="H6129" s="27" t="n">
        <v>1922</v>
      </c>
      <c r="I6129" s="25" t="s">
        <v>147</v>
      </c>
      <c r="K6129" s="25" t="n">
        <v>2003</v>
      </c>
      <c r="L6129" s="25" t="s">
        <v>178</v>
      </c>
      <c r="M6129" s="25" t="s">
        <v>171</v>
      </c>
      <c r="N6129" s="28" t="n">
        <v>5482</v>
      </c>
      <c r="O6129" s="25" t="s">
        <v>54</v>
      </c>
      <c r="P6129" s="29" t="n">
        <v>42965</v>
      </c>
      <c r="Q6129" s="29" t="n">
        <v>42967</v>
      </c>
      <c r="R6129" s="28" t="n">
        <v>6529</v>
      </c>
      <c r="S6129" s="28" t="n">
        <f aca="false">IF(O6129="Won",R6129,IF(O6129="Lost",0,N6129))</f>
        <v>6529</v>
      </c>
      <c r="T6129" s="30" t="n">
        <f aca="false">IF(AND(P6129&lt;&gt;"",Q6129&lt;&gt;""),Q6129-P6129,"")</f>
        <v>2</v>
      </c>
      <c r="U6129" s="30" t="str">
        <f aca="false">IF(AND(O6129="Engaging",P6129&lt;&gt;""),'Leia-me'!$B$5-P6129,"")</f>
        <v/>
      </c>
      <c r="V6129" s="25" t="str">
        <f aca="false">IF(O6129&lt;&gt;"Engaging","",IF(U6129&lt;='Leia-me'!$B$6,"Saudável",IF(U6129&lt;='Leia-me'!$B$7,"Esfriando",IF(U6129&lt;='Leia-me'!$B$8,"Última chance","Zumbi"))))</f>
        <v/>
      </c>
      <c r="W6129" s="25" t="n">
        <f aca="false">IF(O6129="Won",1,IF(O6129="Lost",0,""))</f>
        <v>1</v>
      </c>
      <c r="Y6129" s="25" t="str">
        <f aca="false">IF(E6129="","Sim","")</f>
        <v/>
      </c>
    </row>
    <row r="6130" customFormat="false" ht="15" hidden="false" customHeight="false" outlineLevel="0" collapsed="false">
      <c r="A6130" s="25" t="s">
        <v>6393</v>
      </c>
      <c r="B6130" s="25" t="s">
        <v>102</v>
      </c>
      <c r="C6130" s="25" t="s">
        <v>103</v>
      </c>
      <c r="D6130" s="25" t="s">
        <v>106</v>
      </c>
      <c r="E6130" s="25" t="s">
        <v>444</v>
      </c>
      <c r="F6130" s="25" t="s">
        <v>192</v>
      </c>
      <c r="G6130" s="26" t="n">
        <v>6354.87</v>
      </c>
      <c r="H6130" s="27" t="n">
        <v>16780</v>
      </c>
      <c r="I6130" s="25" t="s">
        <v>147</v>
      </c>
      <c r="J6130" s="25" t="s">
        <v>445</v>
      </c>
      <c r="K6130" s="25" t="n">
        <v>1996</v>
      </c>
      <c r="L6130" s="25" t="s">
        <v>160</v>
      </c>
      <c r="M6130" s="25" t="s">
        <v>149</v>
      </c>
      <c r="N6130" s="28" t="n">
        <v>3393</v>
      </c>
      <c r="O6130" s="25" t="s">
        <v>54</v>
      </c>
      <c r="P6130" s="29" t="n">
        <v>42967</v>
      </c>
      <c r="Q6130" s="29" t="n">
        <v>42968</v>
      </c>
      <c r="R6130" s="28" t="n">
        <v>3448</v>
      </c>
      <c r="S6130" s="28" t="n">
        <f aca="false">IF(O6130="Won",R6130,IF(O6130="Lost",0,N6130))</f>
        <v>3448</v>
      </c>
      <c r="T6130" s="30" t="n">
        <f aca="false">IF(AND(P6130&lt;&gt;"",Q6130&lt;&gt;""),Q6130-P6130,"")</f>
        <v>1</v>
      </c>
      <c r="U6130" s="30" t="str">
        <f aca="false">IF(AND(O6130="Engaging",P6130&lt;&gt;""),'Leia-me'!$B$5-P6130,"")</f>
        <v/>
      </c>
      <c r="V6130" s="25" t="str">
        <f aca="false">IF(O6130&lt;&gt;"Engaging","",IF(U6130&lt;='Leia-me'!$B$6,"Saudável",IF(U6130&lt;='Leia-me'!$B$7,"Esfriando",IF(U6130&lt;='Leia-me'!$B$8,"Última chance","Zumbi"))))</f>
        <v/>
      </c>
      <c r="W6130" s="25" t="n">
        <f aca="false">IF(O6130="Won",1,IF(O6130="Lost",0,""))</f>
        <v>1</v>
      </c>
      <c r="Y6130" s="25" t="str">
        <f aca="false">IF(E6130="","Sim","")</f>
        <v/>
      </c>
    </row>
    <row r="6131" customFormat="false" ht="15" hidden="false" customHeight="false" outlineLevel="0" collapsed="false">
      <c r="A6131" s="25" t="s">
        <v>6394</v>
      </c>
      <c r="B6131" s="25" t="s">
        <v>102</v>
      </c>
      <c r="C6131" s="25" t="s">
        <v>103</v>
      </c>
      <c r="D6131" s="25" t="s">
        <v>106</v>
      </c>
      <c r="E6131" s="25" t="s">
        <v>478</v>
      </c>
      <c r="F6131" s="25" t="s">
        <v>165</v>
      </c>
      <c r="G6131" s="26" t="n">
        <v>349.81</v>
      </c>
      <c r="H6131" s="27" t="n">
        <v>315</v>
      </c>
      <c r="I6131" s="25" t="s">
        <v>147</v>
      </c>
      <c r="K6131" s="25" t="n">
        <v>2002</v>
      </c>
      <c r="L6131" s="25" t="s">
        <v>160</v>
      </c>
      <c r="M6131" s="25" t="s">
        <v>149</v>
      </c>
      <c r="N6131" s="28" t="n">
        <v>3393</v>
      </c>
      <c r="O6131" s="25" t="s">
        <v>54</v>
      </c>
      <c r="P6131" s="29" t="n">
        <v>42968</v>
      </c>
      <c r="Q6131" s="29" t="n">
        <v>43066</v>
      </c>
      <c r="R6131" s="28" t="n">
        <v>3514</v>
      </c>
      <c r="S6131" s="28" t="n">
        <f aca="false">IF(O6131="Won",R6131,IF(O6131="Lost",0,N6131))</f>
        <v>3514</v>
      </c>
      <c r="T6131" s="30" t="n">
        <f aca="false">IF(AND(P6131&lt;&gt;"",Q6131&lt;&gt;""),Q6131-P6131,"")</f>
        <v>98</v>
      </c>
      <c r="U6131" s="30" t="str">
        <f aca="false">IF(AND(O6131="Engaging",P6131&lt;&gt;""),'Leia-me'!$B$5-P6131,"")</f>
        <v/>
      </c>
      <c r="V6131" s="25" t="str">
        <f aca="false">IF(O6131&lt;&gt;"Engaging","",IF(U6131&lt;='Leia-me'!$B$6,"Saudável",IF(U6131&lt;='Leia-me'!$B$7,"Esfriando",IF(U6131&lt;='Leia-me'!$B$8,"Última chance","Zumbi"))))</f>
        <v/>
      </c>
      <c r="W6131" s="25" t="n">
        <f aca="false">IF(O6131="Won",1,IF(O6131="Lost",0,""))</f>
        <v>1</v>
      </c>
      <c r="Y6131" s="25" t="str">
        <f aca="false">IF(E6131="","Sim","")</f>
        <v/>
      </c>
    </row>
    <row r="6132" customFormat="false" ht="15" hidden="false" customHeight="false" outlineLevel="0" collapsed="false">
      <c r="A6132" s="25" t="s">
        <v>6395</v>
      </c>
      <c r="B6132" s="25" t="s">
        <v>102</v>
      </c>
      <c r="C6132" s="25" t="s">
        <v>103</v>
      </c>
      <c r="D6132" s="25" t="s">
        <v>106</v>
      </c>
      <c r="E6132" s="25" t="s">
        <v>419</v>
      </c>
      <c r="F6132" s="25" t="s">
        <v>146</v>
      </c>
      <c r="G6132" s="26" t="n">
        <v>2741.37</v>
      </c>
      <c r="H6132" s="27" t="n">
        <v>9226</v>
      </c>
      <c r="I6132" s="25" t="s">
        <v>147</v>
      </c>
      <c r="K6132" s="25" t="n">
        <v>1985</v>
      </c>
      <c r="L6132" s="25" t="s">
        <v>160</v>
      </c>
      <c r="M6132" s="25" t="s">
        <v>149</v>
      </c>
      <c r="N6132" s="28" t="n">
        <v>3393</v>
      </c>
      <c r="O6132" s="25" t="s">
        <v>54</v>
      </c>
      <c r="P6132" s="29" t="n">
        <v>42972</v>
      </c>
      <c r="Q6132" s="29" t="n">
        <v>43070</v>
      </c>
      <c r="R6132" s="28" t="n">
        <v>3331</v>
      </c>
      <c r="S6132" s="28" t="n">
        <f aca="false">IF(O6132="Won",R6132,IF(O6132="Lost",0,N6132))</f>
        <v>3331</v>
      </c>
      <c r="T6132" s="30" t="n">
        <f aca="false">IF(AND(P6132&lt;&gt;"",Q6132&lt;&gt;""),Q6132-P6132,"")</f>
        <v>98</v>
      </c>
      <c r="U6132" s="30" t="str">
        <f aca="false">IF(AND(O6132="Engaging",P6132&lt;&gt;""),'Leia-me'!$B$5-P6132,"")</f>
        <v/>
      </c>
      <c r="V6132" s="25" t="str">
        <f aca="false">IF(O6132&lt;&gt;"Engaging","",IF(U6132&lt;='Leia-me'!$B$6,"Saudável",IF(U6132&lt;='Leia-me'!$B$7,"Esfriando",IF(U6132&lt;='Leia-me'!$B$8,"Última chance","Zumbi"))))</f>
        <v/>
      </c>
      <c r="W6132" s="25" t="n">
        <f aca="false">IF(O6132="Won",1,IF(O6132="Lost",0,""))</f>
        <v>1</v>
      </c>
      <c r="Y6132" s="25" t="str">
        <f aca="false">IF(E6132="","Sim","")</f>
        <v/>
      </c>
    </row>
    <row r="6133" customFormat="false" ht="15" hidden="false" customHeight="false" outlineLevel="0" collapsed="false">
      <c r="A6133" s="25" t="s">
        <v>6396</v>
      </c>
      <c r="B6133" s="25" t="s">
        <v>102</v>
      </c>
      <c r="C6133" s="25" t="s">
        <v>103</v>
      </c>
      <c r="D6133" s="25" t="s">
        <v>106</v>
      </c>
      <c r="E6133" s="25" t="s">
        <v>433</v>
      </c>
      <c r="F6133" s="25" t="s">
        <v>211</v>
      </c>
      <c r="G6133" s="26" t="n">
        <v>2214.94</v>
      </c>
      <c r="H6133" s="27" t="n">
        <v>5374</v>
      </c>
      <c r="I6133" s="25" t="s">
        <v>147</v>
      </c>
      <c r="K6133" s="25" t="n">
        <v>1996</v>
      </c>
      <c r="L6133" s="25" t="s">
        <v>160</v>
      </c>
      <c r="M6133" s="25" t="s">
        <v>149</v>
      </c>
      <c r="N6133" s="28" t="n">
        <v>3393</v>
      </c>
      <c r="O6133" s="25" t="s">
        <v>54</v>
      </c>
      <c r="P6133" s="29" t="n">
        <v>42973</v>
      </c>
      <c r="Q6133" s="29" t="n">
        <v>42988</v>
      </c>
      <c r="R6133" s="28" t="n">
        <v>3462</v>
      </c>
      <c r="S6133" s="28" t="n">
        <f aca="false">IF(O6133="Won",R6133,IF(O6133="Lost",0,N6133))</f>
        <v>3462</v>
      </c>
      <c r="T6133" s="30" t="n">
        <f aca="false">IF(AND(P6133&lt;&gt;"",Q6133&lt;&gt;""),Q6133-P6133,"")</f>
        <v>15</v>
      </c>
      <c r="U6133" s="30" t="str">
        <f aca="false">IF(AND(O6133="Engaging",P6133&lt;&gt;""),'Leia-me'!$B$5-P6133,"")</f>
        <v/>
      </c>
      <c r="V6133" s="25" t="str">
        <f aca="false">IF(O6133&lt;&gt;"Engaging","",IF(U6133&lt;='Leia-me'!$B$6,"Saudável",IF(U6133&lt;='Leia-me'!$B$7,"Esfriando",IF(U6133&lt;='Leia-me'!$B$8,"Última chance","Zumbi"))))</f>
        <v/>
      </c>
      <c r="W6133" s="25" t="n">
        <f aca="false">IF(O6133="Won",1,IF(O6133="Lost",0,""))</f>
        <v>1</v>
      </c>
      <c r="Y6133" s="25" t="str">
        <f aca="false">IF(E6133="","Sim","")</f>
        <v/>
      </c>
    </row>
    <row r="6134" customFormat="false" ht="15" hidden="false" customHeight="false" outlineLevel="0" collapsed="false">
      <c r="A6134" s="25" t="s">
        <v>6397</v>
      </c>
      <c r="B6134" s="25" t="s">
        <v>102</v>
      </c>
      <c r="C6134" s="25" t="s">
        <v>103</v>
      </c>
      <c r="D6134" s="25" t="s">
        <v>106</v>
      </c>
      <c r="E6134" s="25" t="s">
        <v>646</v>
      </c>
      <c r="F6134" s="25" t="s">
        <v>165</v>
      </c>
      <c r="G6134" s="26" t="n">
        <v>324.19</v>
      </c>
      <c r="H6134" s="27" t="n">
        <v>978</v>
      </c>
      <c r="I6134" s="25" t="s">
        <v>147</v>
      </c>
      <c r="K6134" s="25" t="n">
        <v>1992</v>
      </c>
      <c r="L6134" s="25" t="s">
        <v>170</v>
      </c>
      <c r="M6134" s="25" t="s">
        <v>171</v>
      </c>
      <c r="N6134" s="28" t="n">
        <v>1096</v>
      </c>
      <c r="O6134" s="25" t="s">
        <v>55</v>
      </c>
      <c r="P6134" s="29" t="n">
        <v>42974</v>
      </c>
      <c r="Q6134" s="29" t="n">
        <v>43041</v>
      </c>
      <c r="R6134" s="28" t="n">
        <v>0</v>
      </c>
      <c r="S6134" s="28" t="n">
        <f aca="false">IF(O6134="Won",R6134,IF(O6134="Lost",0,N6134))</f>
        <v>0</v>
      </c>
      <c r="T6134" s="30" t="n">
        <f aca="false">IF(AND(P6134&lt;&gt;"",Q6134&lt;&gt;""),Q6134-P6134,"")</f>
        <v>67</v>
      </c>
      <c r="U6134" s="30" t="str">
        <f aca="false">IF(AND(O6134="Engaging",P6134&lt;&gt;""),'Leia-me'!$B$5-P6134,"")</f>
        <v/>
      </c>
      <c r="V6134" s="25" t="str">
        <f aca="false">IF(O6134&lt;&gt;"Engaging","",IF(U6134&lt;='Leia-me'!$B$6,"Saudável",IF(U6134&lt;='Leia-me'!$B$7,"Esfriando",IF(U6134&lt;='Leia-me'!$B$8,"Última chance","Zumbi"))))</f>
        <v/>
      </c>
      <c r="W6134" s="25" t="n">
        <f aca="false">IF(O6134="Won",1,IF(O6134="Lost",0,""))</f>
        <v>0</v>
      </c>
      <c r="Y6134" s="25" t="str">
        <f aca="false">IF(E6134="","Sim","")</f>
        <v/>
      </c>
    </row>
    <row r="6135" customFormat="false" ht="15" hidden="false" customHeight="false" outlineLevel="0" collapsed="false">
      <c r="A6135" s="25" t="s">
        <v>6398</v>
      </c>
      <c r="B6135" s="25" t="s">
        <v>102</v>
      </c>
      <c r="C6135" s="25" t="s">
        <v>103</v>
      </c>
      <c r="D6135" s="25" t="s">
        <v>106</v>
      </c>
      <c r="E6135" s="25" t="s">
        <v>633</v>
      </c>
      <c r="F6135" s="25" t="s">
        <v>211</v>
      </c>
      <c r="G6135" s="26" t="n">
        <v>1388.67</v>
      </c>
      <c r="H6135" s="27" t="n">
        <v>3583</v>
      </c>
      <c r="I6135" s="25" t="s">
        <v>147</v>
      </c>
      <c r="K6135" s="25" t="n">
        <v>1989</v>
      </c>
      <c r="L6135" s="25" t="s">
        <v>148</v>
      </c>
      <c r="M6135" s="25" t="s">
        <v>149</v>
      </c>
      <c r="N6135" s="28" t="n">
        <v>55</v>
      </c>
      <c r="O6135" s="25" t="s">
        <v>55</v>
      </c>
      <c r="P6135" s="29" t="n">
        <v>42975</v>
      </c>
      <c r="Q6135" s="29" t="n">
        <v>43050</v>
      </c>
      <c r="R6135" s="28" t="n">
        <v>0</v>
      </c>
      <c r="S6135" s="28" t="n">
        <f aca="false">IF(O6135="Won",R6135,IF(O6135="Lost",0,N6135))</f>
        <v>0</v>
      </c>
      <c r="T6135" s="30" t="n">
        <f aca="false">IF(AND(P6135&lt;&gt;"",Q6135&lt;&gt;""),Q6135-P6135,"")</f>
        <v>75</v>
      </c>
      <c r="U6135" s="30" t="str">
        <f aca="false">IF(AND(O6135="Engaging",P6135&lt;&gt;""),'Leia-me'!$B$5-P6135,"")</f>
        <v/>
      </c>
      <c r="V6135" s="25" t="str">
        <f aca="false">IF(O6135&lt;&gt;"Engaging","",IF(U6135&lt;='Leia-me'!$B$6,"Saudável",IF(U6135&lt;='Leia-me'!$B$7,"Esfriando",IF(U6135&lt;='Leia-me'!$B$8,"Última chance","Zumbi"))))</f>
        <v/>
      </c>
      <c r="W6135" s="25" t="n">
        <f aca="false">IF(O6135="Won",1,IF(O6135="Lost",0,""))</f>
        <v>0</v>
      </c>
      <c r="Y6135" s="25" t="str">
        <f aca="false">IF(E6135="","Sim","")</f>
        <v/>
      </c>
    </row>
    <row r="6136" customFormat="false" ht="15" hidden="false" customHeight="false" outlineLevel="0" collapsed="false">
      <c r="A6136" s="25" t="s">
        <v>6399</v>
      </c>
      <c r="B6136" s="25" t="s">
        <v>102</v>
      </c>
      <c r="C6136" s="25" t="s">
        <v>103</v>
      </c>
      <c r="D6136" s="25" t="s">
        <v>106</v>
      </c>
      <c r="E6136" s="25" t="s">
        <v>195</v>
      </c>
      <c r="F6136" s="25" t="s">
        <v>185</v>
      </c>
      <c r="G6136" s="26" t="n">
        <v>8170.38</v>
      </c>
      <c r="H6136" s="27" t="n">
        <v>16499</v>
      </c>
      <c r="I6136" s="25" t="s">
        <v>196</v>
      </c>
      <c r="K6136" s="25" t="n">
        <v>1997</v>
      </c>
      <c r="L6136" s="25" t="s">
        <v>160</v>
      </c>
      <c r="M6136" s="25" t="s">
        <v>149</v>
      </c>
      <c r="N6136" s="28" t="n">
        <v>3393</v>
      </c>
      <c r="O6136" s="25" t="s">
        <v>54</v>
      </c>
      <c r="P6136" s="29" t="n">
        <v>42976</v>
      </c>
      <c r="Q6136" s="29" t="n">
        <v>43100</v>
      </c>
      <c r="R6136" s="28" t="n">
        <v>3064</v>
      </c>
      <c r="S6136" s="28" t="n">
        <f aca="false">IF(O6136="Won",R6136,IF(O6136="Lost",0,N6136))</f>
        <v>3064</v>
      </c>
      <c r="T6136" s="30" t="n">
        <f aca="false">IF(AND(P6136&lt;&gt;"",Q6136&lt;&gt;""),Q6136-P6136,"")</f>
        <v>124</v>
      </c>
      <c r="U6136" s="30" t="str">
        <f aca="false">IF(AND(O6136="Engaging",P6136&lt;&gt;""),'Leia-me'!$B$5-P6136,"")</f>
        <v/>
      </c>
      <c r="V6136" s="25" t="str">
        <f aca="false">IF(O6136&lt;&gt;"Engaging","",IF(U6136&lt;='Leia-me'!$B$6,"Saudável",IF(U6136&lt;='Leia-me'!$B$7,"Esfriando",IF(U6136&lt;='Leia-me'!$B$8,"Última chance","Zumbi"))))</f>
        <v/>
      </c>
      <c r="W6136" s="25" t="n">
        <f aca="false">IF(O6136="Won",1,IF(O6136="Lost",0,""))</f>
        <v>1</v>
      </c>
      <c r="Y6136" s="25" t="str">
        <f aca="false">IF(E6136="","Sim","")</f>
        <v/>
      </c>
    </row>
    <row r="6137" customFormat="false" ht="15" hidden="false" customHeight="false" outlineLevel="0" collapsed="false">
      <c r="A6137" s="25" t="s">
        <v>6400</v>
      </c>
      <c r="B6137" s="25" t="s">
        <v>102</v>
      </c>
      <c r="C6137" s="25" t="s">
        <v>103</v>
      </c>
      <c r="D6137" s="25" t="s">
        <v>106</v>
      </c>
      <c r="E6137" s="25" t="s">
        <v>449</v>
      </c>
      <c r="F6137" s="25" t="s">
        <v>192</v>
      </c>
      <c r="G6137" s="26" t="n">
        <v>98.79</v>
      </c>
      <c r="H6137" s="27" t="n">
        <v>96</v>
      </c>
      <c r="I6137" s="25" t="s">
        <v>147</v>
      </c>
      <c r="J6137" s="25" t="s">
        <v>445</v>
      </c>
      <c r="K6137" s="25" t="n">
        <v>2013</v>
      </c>
      <c r="L6137" s="25" t="s">
        <v>170</v>
      </c>
      <c r="M6137" s="25" t="s">
        <v>171</v>
      </c>
      <c r="N6137" s="28" t="n">
        <v>1096</v>
      </c>
      <c r="O6137" s="25" t="s">
        <v>54</v>
      </c>
      <c r="P6137" s="29" t="n">
        <v>42977</v>
      </c>
      <c r="Q6137" s="29" t="n">
        <v>42984</v>
      </c>
      <c r="R6137" s="28" t="n">
        <v>1195</v>
      </c>
      <c r="S6137" s="28" t="n">
        <f aca="false">IF(O6137="Won",R6137,IF(O6137="Lost",0,N6137))</f>
        <v>1195</v>
      </c>
      <c r="T6137" s="30" t="n">
        <f aca="false">IF(AND(P6137&lt;&gt;"",Q6137&lt;&gt;""),Q6137-P6137,"")</f>
        <v>7</v>
      </c>
      <c r="U6137" s="30" t="str">
        <f aca="false">IF(AND(O6137="Engaging",P6137&lt;&gt;""),'Leia-me'!$B$5-P6137,"")</f>
        <v/>
      </c>
      <c r="V6137" s="25" t="str">
        <f aca="false">IF(O6137&lt;&gt;"Engaging","",IF(U6137&lt;='Leia-me'!$B$6,"Saudável",IF(U6137&lt;='Leia-me'!$B$7,"Esfriando",IF(U6137&lt;='Leia-me'!$B$8,"Última chance","Zumbi"))))</f>
        <v/>
      </c>
      <c r="W6137" s="25" t="n">
        <f aca="false">IF(O6137="Won",1,IF(O6137="Lost",0,""))</f>
        <v>1</v>
      </c>
      <c r="Y6137" s="25" t="str">
        <f aca="false">IF(E6137="","Sim","")</f>
        <v/>
      </c>
    </row>
    <row r="6138" customFormat="false" ht="15" hidden="false" customHeight="false" outlineLevel="0" collapsed="false">
      <c r="A6138" s="25" t="s">
        <v>6401</v>
      </c>
      <c r="B6138" s="25" t="s">
        <v>102</v>
      </c>
      <c r="C6138" s="25" t="s">
        <v>103</v>
      </c>
      <c r="D6138" s="25" t="s">
        <v>106</v>
      </c>
      <c r="E6138" s="25" t="s">
        <v>2754</v>
      </c>
      <c r="F6138" s="25" t="s">
        <v>267</v>
      </c>
      <c r="G6138" s="26" t="n">
        <v>1012.72</v>
      </c>
      <c r="H6138" s="27" t="n">
        <v>3492</v>
      </c>
      <c r="I6138" s="25" t="s">
        <v>2755</v>
      </c>
      <c r="K6138" s="25" t="n">
        <v>1991</v>
      </c>
      <c r="L6138" s="25" t="s">
        <v>170</v>
      </c>
      <c r="M6138" s="25" t="s">
        <v>171</v>
      </c>
      <c r="N6138" s="28" t="n">
        <v>1096</v>
      </c>
      <c r="O6138" s="25" t="s">
        <v>55</v>
      </c>
      <c r="P6138" s="29" t="n">
        <v>42978</v>
      </c>
      <c r="Q6138" s="29" t="n">
        <v>43057</v>
      </c>
      <c r="R6138" s="28" t="n">
        <v>0</v>
      </c>
      <c r="S6138" s="28" t="n">
        <f aca="false">IF(O6138="Won",R6138,IF(O6138="Lost",0,N6138))</f>
        <v>0</v>
      </c>
      <c r="T6138" s="30" t="n">
        <f aca="false">IF(AND(P6138&lt;&gt;"",Q6138&lt;&gt;""),Q6138-P6138,"")</f>
        <v>79</v>
      </c>
      <c r="U6138" s="30" t="str">
        <f aca="false">IF(AND(O6138="Engaging",P6138&lt;&gt;""),'Leia-me'!$B$5-P6138,"")</f>
        <v/>
      </c>
      <c r="V6138" s="25" t="str">
        <f aca="false">IF(O6138&lt;&gt;"Engaging","",IF(U6138&lt;='Leia-me'!$B$6,"Saudável",IF(U6138&lt;='Leia-me'!$B$7,"Esfriando",IF(U6138&lt;='Leia-me'!$B$8,"Última chance","Zumbi"))))</f>
        <v/>
      </c>
      <c r="W6138" s="25" t="n">
        <f aca="false">IF(O6138="Won",1,IF(O6138="Lost",0,""))</f>
        <v>0</v>
      </c>
      <c r="Y6138" s="25" t="str">
        <f aca="false">IF(E6138="","Sim","")</f>
        <v/>
      </c>
    </row>
    <row r="6139" customFormat="false" ht="15" hidden="false" customHeight="false" outlineLevel="0" collapsed="false">
      <c r="A6139" s="25" t="s">
        <v>6402</v>
      </c>
      <c r="B6139" s="25" t="s">
        <v>102</v>
      </c>
      <c r="C6139" s="25" t="s">
        <v>103</v>
      </c>
      <c r="D6139" s="25" t="s">
        <v>106</v>
      </c>
      <c r="E6139" s="25" t="s">
        <v>428</v>
      </c>
      <c r="F6139" s="25" t="s">
        <v>267</v>
      </c>
      <c r="G6139" s="26" t="n">
        <v>792.46</v>
      </c>
      <c r="H6139" s="27" t="n">
        <v>1299</v>
      </c>
      <c r="I6139" s="25" t="s">
        <v>147</v>
      </c>
      <c r="K6139" s="25" t="n">
        <v>1982</v>
      </c>
      <c r="L6139" s="25" t="s">
        <v>170</v>
      </c>
      <c r="M6139" s="25" t="s">
        <v>171</v>
      </c>
      <c r="N6139" s="28" t="n">
        <v>1096</v>
      </c>
      <c r="O6139" s="25" t="s">
        <v>55</v>
      </c>
      <c r="P6139" s="29" t="n">
        <v>42980</v>
      </c>
      <c r="Q6139" s="29" t="n">
        <v>43089</v>
      </c>
      <c r="R6139" s="28" t="n">
        <v>0</v>
      </c>
      <c r="S6139" s="28" t="n">
        <f aca="false">IF(O6139="Won",R6139,IF(O6139="Lost",0,N6139))</f>
        <v>0</v>
      </c>
      <c r="T6139" s="30" t="n">
        <f aca="false">IF(AND(P6139&lt;&gt;"",Q6139&lt;&gt;""),Q6139-P6139,"")</f>
        <v>109</v>
      </c>
      <c r="U6139" s="30" t="str">
        <f aca="false">IF(AND(O6139="Engaging",P6139&lt;&gt;""),'Leia-me'!$B$5-P6139,"")</f>
        <v/>
      </c>
      <c r="V6139" s="25" t="str">
        <f aca="false">IF(O6139&lt;&gt;"Engaging","",IF(U6139&lt;='Leia-me'!$B$6,"Saudável",IF(U6139&lt;='Leia-me'!$B$7,"Esfriando",IF(U6139&lt;='Leia-me'!$B$8,"Última chance","Zumbi"))))</f>
        <v/>
      </c>
      <c r="W6139" s="25" t="n">
        <f aca="false">IF(O6139="Won",1,IF(O6139="Lost",0,""))</f>
        <v>0</v>
      </c>
      <c r="Y6139" s="25" t="str">
        <f aca="false">IF(E6139="","Sim","")</f>
        <v/>
      </c>
    </row>
    <row r="6140" customFormat="false" ht="15" hidden="false" customHeight="false" outlineLevel="0" collapsed="false">
      <c r="A6140" s="25" t="s">
        <v>6403</v>
      </c>
      <c r="B6140" s="25" t="s">
        <v>102</v>
      </c>
      <c r="C6140" s="25" t="s">
        <v>103</v>
      </c>
      <c r="D6140" s="25" t="s">
        <v>106</v>
      </c>
      <c r="E6140" s="25" t="s">
        <v>868</v>
      </c>
      <c r="F6140" s="25" t="s">
        <v>168</v>
      </c>
      <c r="G6140" s="26" t="n">
        <v>2952.73</v>
      </c>
      <c r="H6140" s="27" t="n">
        <v>5107</v>
      </c>
      <c r="I6140" s="25" t="s">
        <v>147</v>
      </c>
      <c r="K6140" s="25" t="n">
        <v>2000</v>
      </c>
      <c r="L6140" s="25" t="s">
        <v>160</v>
      </c>
      <c r="M6140" s="25" t="s">
        <v>149</v>
      </c>
      <c r="N6140" s="28" t="n">
        <v>3393</v>
      </c>
      <c r="O6140" s="25" t="s">
        <v>54</v>
      </c>
      <c r="P6140" s="29" t="n">
        <v>42980</v>
      </c>
      <c r="Q6140" s="29" t="n">
        <v>43084</v>
      </c>
      <c r="R6140" s="28" t="n">
        <v>3482</v>
      </c>
      <c r="S6140" s="28" t="n">
        <f aca="false">IF(O6140="Won",R6140,IF(O6140="Lost",0,N6140))</f>
        <v>3482</v>
      </c>
      <c r="T6140" s="30" t="n">
        <f aca="false">IF(AND(P6140&lt;&gt;"",Q6140&lt;&gt;""),Q6140-P6140,"")</f>
        <v>104</v>
      </c>
      <c r="U6140" s="30" t="str">
        <f aca="false">IF(AND(O6140="Engaging",P6140&lt;&gt;""),'Leia-me'!$B$5-P6140,"")</f>
        <v/>
      </c>
      <c r="V6140" s="25" t="str">
        <f aca="false">IF(O6140&lt;&gt;"Engaging","",IF(U6140&lt;='Leia-me'!$B$6,"Saudável",IF(U6140&lt;='Leia-me'!$B$7,"Esfriando",IF(U6140&lt;='Leia-me'!$B$8,"Última chance","Zumbi"))))</f>
        <v/>
      </c>
      <c r="W6140" s="25" t="n">
        <f aca="false">IF(O6140="Won",1,IF(O6140="Lost",0,""))</f>
        <v>1</v>
      </c>
      <c r="Y6140" s="25" t="str">
        <f aca="false">IF(E6140="","Sim","")</f>
        <v/>
      </c>
    </row>
    <row r="6141" customFormat="false" ht="15" hidden="false" customHeight="false" outlineLevel="0" collapsed="false">
      <c r="A6141" s="25" t="s">
        <v>6404</v>
      </c>
      <c r="B6141" s="25" t="s">
        <v>102</v>
      </c>
      <c r="C6141" s="25" t="s">
        <v>103</v>
      </c>
      <c r="D6141" s="25" t="s">
        <v>106</v>
      </c>
      <c r="G6141" s="31"/>
      <c r="H6141" s="32"/>
      <c r="L6141" s="25" t="s">
        <v>170</v>
      </c>
      <c r="M6141" s="25" t="s">
        <v>171</v>
      </c>
      <c r="N6141" s="28" t="n">
        <v>1096</v>
      </c>
      <c r="O6141" s="25" t="s">
        <v>56</v>
      </c>
      <c r="P6141" s="29" t="n">
        <v>42981</v>
      </c>
      <c r="Q6141" s="33"/>
      <c r="R6141" s="34"/>
      <c r="S6141" s="28" t="n">
        <f aca="false">IF(O6141="Won",R6141,IF(O6141="Lost",0,N6141))</f>
        <v>1096</v>
      </c>
      <c r="T6141" s="30" t="str">
        <f aca="false">IF(AND(P6141&lt;&gt;"",Q6141&lt;&gt;""),Q6141-P6141,"")</f>
        <v/>
      </c>
      <c r="U6141" s="30" t="n">
        <f aca="false">IF(AND(O6141="Engaging",P6141&lt;&gt;""),'Leia-me'!$B$5-P6141,"")</f>
        <v>119</v>
      </c>
      <c r="V6141" s="25" t="str">
        <f aca="false">IF(O6141&lt;&gt;"Engaging","",IF(U6141&lt;='Leia-me'!$B$6,"Saudável",IF(U6141&lt;='Leia-me'!$B$7,"Esfriando",IF(U6141&lt;='Leia-me'!$B$8,"Última chance","Zumbi"))))</f>
        <v>Esfriando</v>
      </c>
      <c r="W6141" s="25" t="str">
        <f aca="false">IF(O6141="Won",1,IF(O6141="Lost",0,""))</f>
        <v/>
      </c>
      <c r="Y6141" s="25" t="str">
        <f aca="false">IF(E6141="","Sim","")</f>
        <v>Sim</v>
      </c>
    </row>
    <row r="6142" customFormat="false" ht="15" hidden="false" customHeight="false" outlineLevel="0" collapsed="false">
      <c r="A6142" s="25" t="s">
        <v>6405</v>
      </c>
      <c r="B6142" s="25" t="s">
        <v>102</v>
      </c>
      <c r="C6142" s="25" t="s">
        <v>103</v>
      </c>
      <c r="D6142" s="25" t="s">
        <v>106</v>
      </c>
      <c r="E6142" s="25" t="s">
        <v>215</v>
      </c>
      <c r="F6142" s="25" t="s">
        <v>177</v>
      </c>
      <c r="G6142" s="26" t="n">
        <v>1102.43</v>
      </c>
      <c r="H6142" s="27" t="n">
        <v>1759</v>
      </c>
      <c r="I6142" s="25" t="s">
        <v>147</v>
      </c>
      <c r="K6142" s="25" t="n">
        <v>2006</v>
      </c>
      <c r="L6142" s="25" t="s">
        <v>148</v>
      </c>
      <c r="M6142" s="25" t="s">
        <v>149</v>
      </c>
      <c r="N6142" s="28" t="n">
        <v>55</v>
      </c>
      <c r="O6142" s="25" t="s">
        <v>56</v>
      </c>
      <c r="P6142" s="29" t="n">
        <v>42981</v>
      </c>
      <c r="Q6142" s="33"/>
      <c r="R6142" s="34"/>
      <c r="S6142" s="28" t="n">
        <f aca="false">IF(O6142="Won",R6142,IF(O6142="Lost",0,N6142))</f>
        <v>55</v>
      </c>
      <c r="T6142" s="30" t="str">
        <f aca="false">IF(AND(P6142&lt;&gt;"",Q6142&lt;&gt;""),Q6142-P6142,"")</f>
        <v/>
      </c>
      <c r="U6142" s="30" t="n">
        <f aca="false">IF(AND(O6142="Engaging",P6142&lt;&gt;""),'Leia-me'!$B$5-P6142,"")</f>
        <v>119</v>
      </c>
      <c r="V6142" s="25" t="str">
        <f aca="false">IF(O6142&lt;&gt;"Engaging","",IF(U6142&lt;='Leia-me'!$B$6,"Saudável",IF(U6142&lt;='Leia-me'!$B$7,"Esfriando",IF(U6142&lt;='Leia-me'!$B$8,"Última chance","Zumbi"))))</f>
        <v>Esfriando</v>
      </c>
      <c r="W6142" s="25" t="str">
        <f aca="false">IF(O6142="Won",1,IF(O6142="Lost",0,""))</f>
        <v/>
      </c>
      <c r="Y6142" s="25" t="str">
        <f aca="false">IF(E6142="","Sim","")</f>
        <v/>
      </c>
    </row>
    <row r="6143" customFormat="false" ht="15" hidden="false" customHeight="false" outlineLevel="0" collapsed="false">
      <c r="A6143" s="25" t="s">
        <v>6406</v>
      </c>
      <c r="B6143" s="25" t="s">
        <v>102</v>
      </c>
      <c r="C6143" s="25" t="s">
        <v>103</v>
      </c>
      <c r="D6143" s="25" t="s">
        <v>106</v>
      </c>
      <c r="E6143" s="25" t="s">
        <v>207</v>
      </c>
      <c r="F6143" s="25" t="s">
        <v>168</v>
      </c>
      <c r="G6143" s="26" t="n">
        <v>375.43</v>
      </c>
      <c r="H6143" s="27" t="n">
        <v>1190</v>
      </c>
      <c r="I6143" s="25" t="s">
        <v>147</v>
      </c>
      <c r="K6143" s="25" t="n">
        <v>1985</v>
      </c>
      <c r="L6143" s="25" t="s">
        <v>178</v>
      </c>
      <c r="M6143" s="25" t="s">
        <v>171</v>
      </c>
      <c r="N6143" s="28" t="n">
        <v>5482</v>
      </c>
      <c r="O6143" s="25" t="s">
        <v>56</v>
      </c>
      <c r="P6143" s="29" t="n">
        <v>42983</v>
      </c>
      <c r="Q6143" s="33"/>
      <c r="R6143" s="34"/>
      <c r="S6143" s="28" t="n">
        <f aca="false">IF(O6143="Won",R6143,IF(O6143="Lost",0,N6143))</f>
        <v>5482</v>
      </c>
      <c r="T6143" s="30" t="str">
        <f aca="false">IF(AND(P6143&lt;&gt;"",Q6143&lt;&gt;""),Q6143-P6143,"")</f>
        <v/>
      </c>
      <c r="U6143" s="30" t="n">
        <f aca="false">IF(AND(O6143="Engaging",P6143&lt;&gt;""),'Leia-me'!$B$5-P6143,"")</f>
        <v>117</v>
      </c>
      <c r="V6143" s="25" t="str">
        <f aca="false">IF(O6143&lt;&gt;"Engaging","",IF(U6143&lt;='Leia-me'!$B$6,"Saudável",IF(U6143&lt;='Leia-me'!$B$7,"Esfriando",IF(U6143&lt;='Leia-me'!$B$8,"Última chance","Zumbi"))))</f>
        <v>Esfriando</v>
      </c>
      <c r="W6143" s="25" t="str">
        <f aca="false">IF(O6143="Won",1,IF(O6143="Lost",0,""))</f>
        <v/>
      </c>
      <c r="Y6143" s="25" t="str">
        <f aca="false">IF(E6143="","Sim","")</f>
        <v/>
      </c>
    </row>
    <row r="6144" customFormat="false" ht="15" hidden="false" customHeight="false" outlineLevel="0" collapsed="false">
      <c r="A6144" s="25" t="s">
        <v>6407</v>
      </c>
      <c r="B6144" s="25" t="s">
        <v>102</v>
      </c>
      <c r="C6144" s="25" t="s">
        <v>103</v>
      </c>
      <c r="D6144" s="25" t="s">
        <v>106</v>
      </c>
      <c r="G6144" s="31"/>
      <c r="H6144" s="32"/>
      <c r="L6144" s="25" t="s">
        <v>160</v>
      </c>
      <c r="M6144" s="25" t="s">
        <v>149</v>
      </c>
      <c r="N6144" s="28" t="n">
        <v>3393</v>
      </c>
      <c r="O6144" s="25" t="s">
        <v>56</v>
      </c>
      <c r="P6144" s="29" t="n">
        <v>42988</v>
      </c>
      <c r="Q6144" s="33"/>
      <c r="R6144" s="34"/>
      <c r="S6144" s="28" t="n">
        <f aca="false">IF(O6144="Won",R6144,IF(O6144="Lost",0,N6144))</f>
        <v>3393</v>
      </c>
      <c r="T6144" s="30" t="str">
        <f aca="false">IF(AND(P6144&lt;&gt;"",Q6144&lt;&gt;""),Q6144-P6144,"")</f>
        <v/>
      </c>
      <c r="U6144" s="30" t="n">
        <f aca="false">IF(AND(O6144="Engaging",P6144&lt;&gt;""),'Leia-me'!$B$5-P6144,"")</f>
        <v>112</v>
      </c>
      <c r="V6144" s="25" t="str">
        <f aca="false">IF(O6144&lt;&gt;"Engaging","",IF(U6144&lt;='Leia-me'!$B$6,"Saudável",IF(U6144&lt;='Leia-me'!$B$7,"Esfriando",IF(U6144&lt;='Leia-me'!$B$8,"Última chance","Zumbi"))))</f>
        <v>Esfriando</v>
      </c>
      <c r="W6144" s="25" t="str">
        <f aca="false">IF(O6144="Won",1,IF(O6144="Lost",0,""))</f>
        <v/>
      </c>
      <c r="Y6144" s="25" t="str">
        <f aca="false">IF(E6144="","Sim","")</f>
        <v>Sim</v>
      </c>
    </row>
    <row r="6145" customFormat="false" ht="15" hidden="false" customHeight="false" outlineLevel="0" collapsed="false">
      <c r="A6145" s="25" t="s">
        <v>6408</v>
      </c>
      <c r="B6145" s="25" t="s">
        <v>102</v>
      </c>
      <c r="C6145" s="25" t="s">
        <v>103</v>
      </c>
      <c r="D6145" s="25" t="s">
        <v>106</v>
      </c>
      <c r="E6145" s="25" t="s">
        <v>1789</v>
      </c>
      <c r="F6145" s="25" t="s">
        <v>211</v>
      </c>
      <c r="G6145" s="26" t="n">
        <v>497.11</v>
      </c>
      <c r="H6145" s="27" t="n">
        <v>1588</v>
      </c>
      <c r="I6145" s="25" t="s">
        <v>147</v>
      </c>
      <c r="K6145" s="25" t="n">
        <v>2009</v>
      </c>
      <c r="L6145" s="25" t="s">
        <v>160</v>
      </c>
      <c r="M6145" s="25" t="s">
        <v>149</v>
      </c>
      <c r="N6145" s="28" t="n">
        <v>3393</v>
      </c>
      <c r="O6145" s="25" t="s">
        <v>54</v>
      </c>
      <c r="P6145" s="29" t="n">
        <v>42988</v>
      </c>
      <c r="Q6145" s="29" t="n">
        <v>43098</v>
      </c>
      <c r="R6145" s="28" t="n">
        <v>3302</v>
      </c>
      <c r="S6145" s="28" t="n">
        <f aca="false">IF(O6145="Won",R6145,IF(O6145="Lost",0,N6145))</f>
        <v>3302</v>
      </c>
      <c r="T6145" s="30" t="n">
        <f aca="false">IF(AND(P6145&lt;&gt;"",Q6145&lt;&gt;""),Q6145-P6145,"")</f>
        <v>110</v>
      </c>
      <c r="U6145" s="30" t="str">
        <f aca="false">IF(AND(O6145="Engaging",P6145&lt;&gt;""),'Leia-me'!$B$5-P6145,"")</f>
        <v/>
      </c>
      <c r="V6145" s="25" t="str">
        <f aca="false">IF(O6145&lt;&gt;"Engaging","",IF(U6145&lt;='Leia-me'!$B$6,"Saudável",IF(U6145&lt;='Leia-me'!$B$7,"Esfriando",IF(U6145&lt;='Leia-me'!$B$8,"Última chance","Zumbi"))))</f>
        <v/>
      </c>
      <c r="W6145" s="25" t="n">
        <f aca="false">IF(O6145="Won",1,IF(O6145="Lost",0,""))</f>
        <v>1</v>
      </c>
      <c r="Y6145" s="25" t="str">
        <f aca="false">IF(E6145="","Sim","")</f>
        <v/>
      </c>
    </row>
    <row r="6146" customFormat="false" ht="15" hidden="false" customHeight="false" outlineLevel="0" collapsed="false">
      <c r="A6146" s="25" t="s">
        <v>6409</v>
      </c>
      <c r="B6146" s="25" t="s">
        <v>102</v>
      </c>
      <c r="C6146" s="25" t="s">
        <v>103</v>
      </c>
      <c r="D6146" s="25" t="s">
        <v>106</v>
      </c>
      <c r="E6146" s="25" t="s">
        <v>419</v>
      </c>
      <c r="F6146" s="25" t="s">
        <v>146</v>
      </c>
      <c r="G6146" s="26" t="n">
        <v>2741.37</v>
      </c>
      <c r="H6146" s="27" t="n">
        <v>9226</v>
      </c>
      <c r="I6146" s="25" t="s">
        <v>147</v>
      </c>
      <c r="K6146" s="25" t="n">
        <v>1985</v>
      </c>
      <c r="L6146" s="25" t="s">
        <v>160</v>
      </c>
      <c r="M6146" s="25" t="s">
        <v>149</v>
      </c>
      <c r="N6146" s="28" t="n">
        <v>3393</v>
      </c>
      <c r="O6146" s="25" t="s">
        <v>54</v>
      </c>
      <c r="P6146" s="29" t="n">
        <v>42990</v>
      </c>
      <c r="Q6146" s="29" t="n">
        <v>43065</v>
      </c>
      <c r="R6146" s="28" t="n">
        <v>3473</v>
      </c>
      <c r="S6146" s="28" t="n">
        <f aca="false">IF(O6146="Won",R6146,IF(O6146="Lost",0,N6146))</f>
        <v>3473</v>
      </c>
      <c r="T6146" s="30" t="n">
        <f aca="false">IF(AND(P6146&lt;&gt;"",Q6146&lt;&gt;""),Q6146-P6146,"")</f>
        <v>75</v>
      </c>
      <c r="U6146" s="30" t="str">
        <f aca="false">IF(AND(O6146="Engaging",P6146&lt;&gt;""),'Leia-me'!$B$5-P6146,"")</f>
        <v/>
      </c>
      <c r="V6146" s="25" t="str">
        <f aca="false">IF(O6146&lt;&gt;"Engaging","",IF(U6146&lt;='Leia-me'!$B$6,"Saudável",IF(U6146&lt;='Leia-me'!$B$7,"Esfriando",IF(U6146&lt;='Leia-me'!$B$8,"Última chance","Zumbi"))))</f>
        <v/>
      </c>
      <c r="W6146" s="25" t="n">
        <f aca="false">IF(O6146="Won",1,IF(O6146="Lost",0,""))</f>
        <v>1</v>
      </c>
      <c r="Y6146" s="25" t="str">
        <f aca="false">IF(E6146="","Sim","")</f>
        <v/>
      </c>
    </row>
    <row r="6147" customFormat="false" ht="15" hidden="false" customHeight="false" outlineLevel="0" collapsed="false">
      <c r="A6147" s="25" t="s">
        <v>6410</v>
      </c>
      <c r="B6147" s="25" t="s">
        <v>102</v>
      </c>
      <c r="C6147" s="25" t="s">
        <v>103</v>
      </c>
      <c r="D6147" s="25" t="s">
        <v>106</v>
      </c>
      <c r="E6147" s="25" t="s">
        <v>646</v>
      </c>
      <c r="F6147" s="25" t="s">
        <v>165</v>
      </c>
      <c r="G6147" s="26" t="n">
        <v>324.19</v>
      </c>
      <c r="H6147" s="27" t="n">
        <v>978</v>
      </c>
      <c r="I6147" s="25" t="s">
        <v>147</v>
      </c>
      <c r="K6147" s="25" t="n">
        <v>1992</v>
      </c>
      <c r="L6147" s="25" t="s">
        <v>148</v>
      </c>
      <c r="M6147" s="25" t="s">
        <v>149</v>
      </c>
      <c r="N6147" s="28" t="n">
        <v>55</v>
      </c>
      <c r="O6147" s="25" t="s">
        <v>55</v>
      </c>
      <c r="P6147" s="29" t="n">
        <v>42992</v>
      </c>
      <c r="Q6147" s="29" t="n">
        <v>43066</v>
      </c>
      <c r="R6147" s="28" t="n">
        <v>0</v>
      </c>
      <c r="S6147" s="28" t="n">
        <f aca="false">IF(O6147="Won",R6147,IF(O6147="Lost",0,N6147))</f>
        <v>0</v>
      </c>
      <c r="T6147" s="30" t="n">
        <f aca="false">IF(AND(P6147&lt;&gt;"",Q6147&lt;&gt;""),Q6147-P6147,"")</f>
        <v>74</v>
      </c>
      <c r="U6147" s="30" t="str">
        <f aca="false">IF(AND(O6147="Engaging",P6147&lt;&gt;""),'Leia-me'!$B$5-P6147,"")</f>
        <v/>
      </c>
      <c r="V6147" s="25" t="str">
        <f aca="false">IF(O6147&lt;&gt;"Engaging","",IF(U6147&lt;='Leia-me'!$B$6,"Saudável",IF(U6147&lt;='Leia-me'!$B$7,"Esfriando",IF(U6147&lt;='Leia-me'!$B$8,"Última chance","Zumbi"))))</f>
        <v/>
      </c>
      <c r="W6147" s="25" t="n">
        <f aca="false">IF(O6147="Won",1,IF(O6147="Lost",0,""))</f>
        <v>0</v>
      </c>
      <c r="Y6147" s="25" t="str">
        <f aca="false">IF(E6147="","Sim","")</f>
        <v/>
      </c>
    </row>
    <row r="6148" customFormat="false" ht="15" hidden="false" customHeight="false" outlineLevel="0" collapsed="false">
      <c r="A6148" s="25" t="s">
        <v>6411</v>
      </c>
      <c r="B6148" s="25" t="s">
        <v>102</v>
      </c>
      <c r="C6148" s="25" t="s">
        <v>103</v>
      </c>
      <c r="D6148" s="25" t="s">
        <v>106</v>
      </c>
      <c r="E6148" s="25" t="s">
        <v>2484</v>
      </c>
      <c r="F6148" s="25" t="s">
        <v>155</v>
      </c>
      <c r="G6148" s="26" t="n">
        <v>1825.82</v>
      </c>
      <c r="H6148" s="27" t="n">
        <v>5595</v>
      </c>
      <c r="I6148" s="25" t="s">
        <v>147</v>
      </c>
      <c r="J6148" s="25" t="s">
        <v>156</v>
      </c>
      <c r="K6148" s="25" t="n">
        <v>1995</v>
      </c>
      <c r="L6148" s="25" t="s">
        <v>160</v>
      </c>
      <c r="M6148" s="25" t="s">
        <v>149</v>
      </c>
      <c r="N6148" s="28" t="n">
        <v>3393</v>
      </c>
      <c r="O6148" s="25" t="s">
        <v>54</v>
      </c>
      <c r="P6148" s="29" t="n">
        <v>42996</v>
      </c>
      <c r="Q6148" s="29" t="n">
        <v>43071</v>
      </c>
      <c r="R6148" s="28" t="n">
        <v>2918</v>
      </c>
      <c r="S6148" s="28" t="n">
        <f aca="false">IF(O6148="Won",R6148,IF(O6148="Lost",0,N6148))</f>
        <v>2918</v>
      </c>
      <c r="T6148" s="30" t="n">
        <f aca="false">IF(AND(P6148&lt;&gt;"",Q6148&lt;&gt;""),Q6148-P6148,"")</f>
        <v>75</v>
      </c>
      <c r="U6148" s="30" t="str">
        <f aca="false">IF(AND(O6148="Engaging",P6148&lt;&gt;""),'Leia-me'!$B$5-P6148,"")</f>
        <v/>
      </c>
      <c r="V6148" s="25" t="str">
        <f aca="false">IF(O6148&lt;&gt;"Engaging","",IF(U6148&lt;='Leia-me'!$B$6,"Saudável",IF(U6148&lt;='Leia-me'!$B$7,"Esfriando",IF(U6148&lt;='Leia-me'!$B$8,"Última chance","Zumbi"))))</f>
        <v/>
      </c>
      <c r="W6148" s="25" t="n">
        <f aca="false">IF(O6148="Won",1,IF(O6148="Lost",0,""))</f>
        <v>1</v>
      </c>
      <c r="Y6148" s="25" t="str">
        <f aca="false">IF(E6148="","Sim","")</f>
        <v/>
      </c>
    </row>
    <row r="6149" customFormat="false" ht="15" hidden="false" customHeight="false" outlineLevel="0" collapsed="false">
      <c r="A6149" s="25" t="s">
        <v>6412</v>
      </c>
      <c r="B6149" s="25" t="s">
        <v>102</v>
      </c>
      <c r="C6149" s="25" t="s">
        <v>103</v>
      </c>
      <c r="D6149" s="25" t="s">
        <v>106</v>
      </c>
      <c r="E6149" s="25" t="s">
        <v>449</v>
      </c>
      <c r="F6149" s="25" t="s">
        <v>192</v>
      </c>
      <c r="G6149" s="26" t="n">
        <v>98.79</v>
      </c>
      <c r="H6149" s="27" t="n">
        <v>96</v>
      </c>
      <c r="I6149" s="25" t="s">
        <v>147</v>
      </c>
      <c r="J6149" s="25" t="s">
        <v>445</v>
      </c>
      <c r="K6149" s="25" t="n">
        <v>2013</v>
      </c>
      <c r="L6149" s="25" t="s">
        <v>148</v>
      </c>
      <c r="M6149" s="25" t="s">
        <v>149</v>
      </c>
      <c r="N6149" s="28" t="n">
        <v>55</v>
      </c>
      <c r="O6149" s="25" t="s">
        <v>54</v>
      </c>
      <c r="P6149" s="29" t="n">
        <v>42998</v>
      </c>
      <c r="Q6149" s="29" t="n">
        <v>43004</v>
      </c>
      <c r="R6149" s="28" t="n">
        <v>59</v>
      </c>
      <c r="S6149" s="28" t="n">
        <f aca="false">IF(O6149="Won",R6149,IF(O6149="Lost",0,N6149))</f>
        <v>59</v>
      </c>
      <c r="T6149" s="30" t="n">
        <f aca="false">IF(AND(P6149&lt;&gt;"",Q6149&lt;&gt;""),Q6149-P6149,"")</f>
        <v>6</v>
      </c>
      <c r="U6149" s="30" t="str">
        <f aca="false">IF(AND(O6149="Engaging",P6149&lt;&gt;""),'Leia-me'!$B$5-P6149,"")</f>
        <v/>
      </c>
      <c r="V6149" s="25" t="str">
        <f aca="false">IF(O6149&lt;&gt;"Engaging","",IF(U6149&lt;='Leia-me'!$B$6,"Saudável",IF(U6149&lt;='Leia-me'!$B$7,"Esfriando",IF(U6149&lt;='Leia-me'!$B$8,"Última chance","Zumbi"))))</f>
        <v/>
      </c>
      <c r="W6149" s="25" t="n">
        <f aca="false">IF(O6149="Won",1,IF(O6149="Lost",0,""))</f>
        <v>1</v>
      </c>
      <c r="Y6149" s="25" t="str">
        <f aca="false">IF(E6149="","Sim","")</f>
        <v/>
      </c>
    </row>
    <row r="6150" customFormat="false" ht="15" hidden="false" customHeight="false" outlineLevel="0" collapsed="false">
      <c r="A6150" s="25" t="s">
        <v>6413</v>
      </c>
      <c r="B6150" s="25" t="s">
        <v>102</v>
      </c>
      <c r="C6150" s="25" t="s">
        <v>103</v>
      </c>
      <c r="D6150" s="25" t="s">
        <v>106</v>
      </c>
      <c r="E6150" s="25" t="s">
        <v>1187</v>
      </c>
      <c r="F6150" s="25" t="s">
        <v>159</v>
      </c>
      <c r="G6150" s="26" t="n">
        <v>2059.9</v>
      </c>
      <c r="H6150" s="27" t="n">
        <v>3644</v>
      </c>
      <c r="I6150" s="25" t="s">
        <v>147</v>
      </c>
      <c r="K6150" s="25" t="n">
        <v>1988</v>
      </c>
      <c r="L6150" s="25" t="s">
        <v>160</v>
      </c>
      <c r="M6150" s="25" t="s">
        <v>149</v>
      </c>
      <c r="N6150" s="28" t="n">
        <v>3393</v>
      </c>
      <c r="O6150" s="25" t="s">
        <v>54</v>
      </c>
      <c r="P6150" s="29" t="n">
        <v>43001</v>
      </c>
      <c r="Q6150" s="29" t="n">
        <v>43003</v>
      </c>
      <c r="R6150" s="28" t="n">
        <v>3197</v>
      </c>
      <c r="S6150" s="28" t="n">
        <f aca="false">IF(O6150="Won",R6150,IF(O6150="Lost",0,N6150))</f>
        <v>3197</v>
      </c>
      <c r="T6150" s="30" t="n">
        <f aca="false">IF(AND(P6150&lt;&gt;"",Q6150&lt;&gt;""),Q6150-P6150,"")</f>
        <v>2</v>
      </c>
      <c r="U6150" s="30" t="str">
        <f aca="false">IF(AND(O6150="Engaging",P6150&lt;&gt;""),'Leia-me'!$B$5-P6150,"")</f>
        <v/>
      </c>
      <c r="V6150" s="25" t="str">
        <f aca="false">IF(O6150&lt;&gt;"Engaging","",IF(U6150&lt;='Leia-me'!$B$6,"Saudável",IF(U6150&lt;='Leia-me'!$B$7,"Esfriando",IF(U6150&lt;='Leia-me'!$B$8,"Última chance","Zumbi"))))</f>
        <v/>
      </c>
      <c r="W6150" s="25" t="n">
        <f aca="false">IF(O6150="Won",1,IF(O6150="Lost",0,""))</f>
        <v>1</v>
      </c>
      <c r="Y6150" s="25" t="str">
        <f aca="false">IF(E6150="","Sim","")</f>
        <v/>
      </c>
    </row>
    <row r="6151" customFormat="false" ht="15" hidden="false" customHeight="false" outlineLevel="0" collapsed="false">
      <c r="A6151" s="25" t="s">
        <v>6414</v>
      </c>
      <c r="B6151" s="25" t="s">
        <v>102</v>
      </c>
      <c r="C6151" s="25" t="s">
        <v>103</v>
      </c>
      <c r="D6151" s="25" t="s">
        <v>106</v>
      </c>
      <c r="E6151" s="25" t="s">
        <v>195</v>
      </c>
      <c r="F6151" s="25" t="s">
        <v>185</v>
      </c>
      <c r="G6151" s="26" t="n">
        <v>8170.38</v>
      </c>
      <c r="H6151" s="27" t="n">
        <v>16499</v>
      </c>
      <c r="I6151" s="25" t="s">
        <v>196</v>
      </c>
      <c r="K6151" s="25" t="n">
        <v>1997</v>
      </c>
      <c r="L6151" s="25" t="s">
        <v>170</v>
      </c>
      <c r="M6151" s="25" t="s">
        <v>171</v>
      </c>
      <c r="N6151" s="28" t="n">
        <v>1096</v>
      </c>
      <c r="O6151" s="25" t="s">
        <v>55</v>
      </c>
      <c r="P6151" s="29" t="n">
        <v>43004</v>
      </c>
      <c r="Q6151" s="29" t="n">
        <v>43063</v>
      </c>
      <c r="R6151" s="28" t="n">
        <v>0</v>
      </c>
      <c r="S6151" s="28" t="n">
        <f aca="false">IF(O6151="Won",R6151,IF(O6151="Lost",0,N6151))</f>
        <v>0</v>
      </c>
      <c r="T6151" s="30" t="n">
        <f aca="false">IF(AND(P6151&lt;&gt;"",Q6151&lt;&gt;""),Q6151-P6151,"")</f>
        <v>59</v>
      </c>
      <c r="U6151" s="30" t="str">
        <f aca="false">IF(AND(O6151="Engaging",P6151&lt;&gt;""),'Leia-me'!$B$5-P6151,"")</f>
        <v/>
      </c>
      <c r="V6151" s="25" t="str">
        <f aca="false">IF(O6151&lt;&gt;"Engaging","",IF(U6151&lt;='Leia-me'!$B$6,"Saudável",IF(U6151&lt;='Leia-me'!$B$7,"Esfriando",IF(U6151&lt;='Leia-me'!$B$8,"Última chance","Zumbi"))))</f>
        <v/>
      </c>
      <c r="W6151" s="25" t="n">
        <f aca="false">IF(O6151="Won",1,IF(O6151="Lost",0,""))</f>
        <v>0</v>
      </c>
      <c r="Y6151" s="25" t="str">
        <f aca="false">IF(E6151="","Sim","")</f>
        <v/>
      </c>
    </row>
    <row r="6152" customFormat="false" ht="15" hidden="false" customHeight="false" outlineLevel="0" collapsed="false">
      <c r="A6152" s="25" t="s">
        <v>6415</v>
      </c>
      <c r="B6152" s="25" t="s">
        <v>102</v>
      </c>
      <c r="C6152" s="25" t="s">
        <v>103</v>
      </c>
      <c r="D6152" s="25" t="s">
        <v>106</v>
      </c>
      <c r="E6152" s="25" t="s">
        <v>1187</v>
      </c>
      <c r="F6152" s="25" t="s">
        <v>159</v>
      </c>
      <c r="G6152" s="26" t="n">
        <v>2059.9</v>
      </c>
      <c r="H6152" s="27" t="n">
        <v>3644</v>
      </c>
      <c r="I6152" s="25" t="s">
        <v>147</v>
      </c>
      <c r="K6152" s="25" t="n">
        <v>1988</v>
      </c>
      <c r="L6152" s="25" t="s">
        <v>160</v>
      </c>
      <c r="M6152" s="25" t="s">
        <v>149</v>
      </c>
      <c r="N6152" s="28" t="n">
        <v>3393</v>
      </c>
      <c r="O6152" s="25" t="s">
        <v>54</v>
      </c>
      <c r="P6152" s="29" t="n">
        <v>43004</v>
      </c>
      <c r="Q6152" s="29" t="n">
        <v>43083</v>
      </c>
      <c r="R6152" s="28" t="n">
        <v>3553</v>
      </c>
      <c r="S6152" s="28" t="n">
        <f aca="false">IF(O6152="Won",R6152,IF(O6152="Lost",0,N6152))</f>
        <v>3553</v>
      </c>
      <c r="T6152" s="30" t="n">
        <f aca="false">IF(AND(P6152&lt;&gt;"",Q6152&lt;&gt;""),Q6152-P6152,"")</f>
        <v>79</v>
      </c>
      <c r="U6152" s="30" t="str">
        <f aca="false">IF(AND(O6152="Engaging",P6152&lt;&gt;""),'Leia-me'!$B$5-P6152,"")</f>
        <v/>
      </c>
      <c r="V6152" s="25" t="str">
        <f aca="false">IF(O6152&lt;&gt;"Engaging","",IF(U6152&lt;='Leia-me'!$B$6,"Saudável",IF(U6152&lt;='Leia-me'!$B$7,"Esfriando",IF(U6152&lt;='Leia-me'!$B$8,"Última chance","Zumbi"))))</f>
        <v/>
      </c>
      <c r="W6152" s="25" t="n">
        <f aca="false">IF(O6152="Won",1,IF(O6152="Lost",0,""))</f>
        <v>1</v>
      </c>
      <c r="Y6152" s="25" t="str">
        <f aca="false">IF(E6152="","Sim","")</f>
        <v/>
      </c>
    </row>
    <row r="6153" customFormat="false" ht="15" hidden="false" customHeight="false" outlineLevel="0" collapsed="false">
      <c r="A6153" s="25" t="s">
        <v>6416</v>
      </c>
      <c r="B6153" s="25" t="s">
        <v>102</v>
      </c>
      <c r="C6153" s="25" t="s">
        <v>103</v>
      </c>
      <c r="D6153" s="25" t="s">
        <v>106</v>
      </c>
      <c r="E6153" s="25" t="s">
        <v>2863</v>
      </c>
      <c r="F6153" s="25" t="s">
        <v>211</v>
      </c>
      <c r="G6153" s="26" t="n">
        <v>2437.85</v>
      </c>
      <c r="H6153" s="27" t="n">
        <v>4874</v>
      </c>
      <c r="I6153" s="25" t="s">
        <v>147</v>
      </c>
      <c r="K6153" s="25" t="n">
        <v>2001</v>
      </c>
      <c r="L6153" s="25" t="s">
        <v>170</v>
      </c>
      <c r="M6153" s="25" t="s">
        <v>171</v>
      </c>
      <c r="N6153" s="28" t="n">
        <v>1096</v>
      </c>
      <c r="O6153" s="25" t="s">
        <v>54</v>
      </c>
      <c r="P6153" s="29" t="n">
        <v>43005</v>
      </c>
      <c r="Q6153" s="29" t="n">
        <v>43015</v>
      </c>
      <c r="R6153" s="28" t="n">
        <v>1232</v>
      </c>
      <c r="S6153" s="28" t="n">
        <f aca="false">IF(O6153="Won",R6153,IF(O6153="Lost",0,N6153))</f>
        <v>1232</v>
      </c>
      <c r="T6153" s="30" t="n">
        <f aca="false">IF(AND(P6153&lt;&gt;"",Q6153&lt;&gt;""),Q6153-P6153,"")</f>
        <v>10</v>
      </c>
      <c r="U6153" s="30" t="str">
        <f aca="false">IF(AND(O6153="Engaging",P6153&lt;&gt;""),'Leia-me'!$B$5-P6153,"")</f>
        <v/>
      </c>
      <c r="V6153" s="25" t="str">
        <f aca="false">IF(O6153&lt;&gt;"Engaging","",IF(U6153&lt;='Leia-me'!$B$6,"Saudável",IF(U6153&lt;='Leia-me'!$B$7,"Esfriando",IF(U6153&lt;='Leia-me'!$B$8,"Última chance","Zumbi"))))</f>
        <v/>
      </c>
      <c r="W6153" s="25" t="n">
        <f aca="false">IF(O6153="Won",1,IF(O6153="Lost",0,""))</f>
        <v>1</v>
      </c>
      <c r="Y6153" s="25" t="str">
        <f aca="false">IF(E6153="","Sim","")</f>
        <v/>
      </c>
    </row>
    <row r="6154" customFormat="false" ht="15" hidden="false" customHeight="false" outlineLevel="0" collapsed="false">
      <c r="A6154" s="25" t="s">
        <v>6417</v>
      </c>
      <c r="B6154" s="25" t="s">
        <v>102</v>
      </c>
      <c r="C6154" s="25" t="s">
        <v>103</v>
      </c>
      <c r="D6154" s="25" t="s">
        <v>106</v>
      </c>
      <c r="E6154" s="25" t="s">
        <v>428</v>
      </c>
      <c r="F6154" s="25" t="s">
        <v>267</v>
      </c>
      <c r="G6154" s="26" t="n">
        <v>792.46</v>
      </c>
      <c r="H6154" s="27" t="n">
        <v>1299</v>
      </c>
      <c r="I6154" s="25" t="s">
        <v>147</v>
      </c>
      <c r="K6154" s="25" t="n">
        <v>1982</v>
      </c>
      <c r="L6154" s="25" t="s">
        <v>160</v>
      </c>
      <c r="M6154" s="25" t="s">
        <v>149</v>
      </c>
      <c r="N6154" s="28" t="n">
        <v>3393</v>
      </c>
      <c r="O6154" s="25" t="s">
        <v>54</v>
      </c>
      <c r="P6154" s="29" t="n">
        <v>43005</v>
      </c>
      <c r="Q6154" s="29" t="n">
        <v>43012</v>
      </c>
      <c r="R6154" s="28" t="n">
        <v>2811</v>
      </c>
      <c r="S6154" s="28" t="n">
        <f aca="false">IF(O6154="Won",R6154,IF(O6154="Lost",0,N6154))</f>
        <v>2811</v>
      </c>
      <c r="T6154" s="30" t="n">
        <f aca="false">IF(AND(P6154&lt;&gt;"",Q6154&lt;&gt;""),Q6154-P6154,"")</f>
        <v>7</v>
      </c>
      <c r="U6154" s="30" t="str">
        <f aca="false">IF(AND(O6154="Engaging",P6154&lt;&gt;""),'Leia-me'!$B$5-P6154,"")</f>
        <v/>
      </c>
      <c r="V6154" s="25" t="str">
        <f aca="false">IF(O6154&lt;&gt;"Engaging","",IF(U6154&lt;='Leia-me'!$B$6,"Saudável",IF(U6154&lt;='Leia-me'!$B$7,"Esfriando",IF(U6154&lt;='Leia-me'!$B$8,"Última chance","Zumbi"))))</f>
        <v/>
      </c>
      <c r="W6154" s="25" t="n">
        <f aca="false">IF(O6154="Won",1,IF(O6154="Lost",0,""))</f>
        <v>1</v>
      </c>
      <c r="Y6154" s="25" t="str">
        <f aca="false">IF(E6154="","Sim","")</f>
        <v/>
      </c>
    </row>
    <row r="6155" customFormat="false" ht="15" hidden="false" customHeight="false" outlineLevel="0" collapsed="false">
      <c r="A6155" s="25" t="s">
        <v>6418</v>
      </c>
      <c r="B6155" s="25" t="s">
        <v>102</v>
      </c>
      <c r="C6155" s="25" t="s">
        <v>103</v>
      </c>
      <c r="D6155" s="25" t="s">
        <v>106</v>
      </c>
      <c r="E6155" s="25" t="s">
        <v>1351</v>
      </c>
      <c r="F6155" s="25" t="s">
        <v>177</v>
      </c>
      <c r="G6155" s="26" t="n">
        <v>7537.24</v>
      </c>
      <c r="H6155" s="27" t="n">
        <v>20293</v>
      </c>
      <c r="I6155" s="25" t="s">
        <v>147</v>
      </c>
      <c r="K6155" s="25" t="n">
        <v>1993</v>
      </c>
      <c r="L6155" s="25" t="s">
        <v>160</v>
      </c>
      <c r="M6155" s="25" t="s">
        <v>149</v>
      </c>
      <c r="N6155" s="28" t="n">
        <v>3393</v>
      </c>
      <c r="O6155" s="25" t="s">
        <v>54</v>
      </c>
      <c r="P6155" s="29" t="n">
        <v>43008</v>
      </c>
      <c r="Q6155" s="29" t="n">
        <v>43079</v>
      </c>
      <c r="R6155" s="28" t="n">
        <v>2927</v>
      </c>
      <c r="S6155" s="28" t="n">
        <f aca="false">IF(O6155="Won",R6155,IF(O6155="Lost",0,N6155))</f>
        <v>2927</v>
      </c>
      <c r="T6155" s="30" t="n">
        <f aca="false">IF(AND(P6155&lt;&gt;"",Q6155&lt;&gt;""),Q6155-P6155,"")</f>
        <v>71</v>
      </c>
      <c r="U6155" s="30" t="str">
        <f aca="false">IF(AND(O6155="Engaging",P6155&lt;&gt;""),'Leia-me'!$B$5-P6155,"")</f>
        <v/>
      </c>
      <c r="V6155" s="25" t="str">
        <f aca="false">IF(O6155&lt;&gt;"Engaging","",IF(U6155&lt;='Leia-me'!$B$6,"Saudável",IF(U6155&lt;='Leia-me'!$B$7,"Esfriando",IF(U6155&lt;='Leia-me'!$B$8,"Última chance","Zumbi"))))</f>
        <v/>
      </c>
      <c r="W6155" s="25" t="n">
        <f aca="false">IF(O6155="Won",1,IF(O6155="Lost",0,""))</f>
        <v>1</v>
      </c>
      <c r="Y6155" s="25" t="str">
        <f aca="false">IF(E6155="","Sim","")</f>
        <v/>
      </c>
    </row>
    <row r="6156" customFormat="false" ht="15" hidden="false" customHeight="false" outlineLevel="0" collapsed="false">
      <c r="A6156" s="25" t="s">
        <v>6419</v>
      </c>
      <c r="B6156" s="25" t="s">
        <v>102</v>
      </c>
      <c r="C6156" s="25" t="s">
        <v>103</v>
      </c>
      <c r="D6156" s="25" t="s">
        <v>106</v>
      </c>
      <c r="E6156" s="25" t="s">
        <v>1351</v>
      </c>
      <c r="F6156" s="25" t="s">
        <v>177</v>
      </c>
      <c r="G6156" s="26" t="n">
        <v>7537.24</v>
      </c>
      <c r="H6156" s="27" t="n">
        <v>20293</v>
      </c>
      <c r="I6156" s="25" t="s">
        <v>147</v>
      </c>
      <c r="K6156" s="25" t="n">
        <v>1993</v>
      </c>
      <c r="L6156" s="25" t="s">
        <v>170</v>
      </c>
      <c r="M6156" s="25" t="s">
        <v>171</v>
      </c>
      <c r="N6156" s="28" t="n">
        <v>1096</v>
      </c>
      <c r="O6156" s="25" t="s">
        <v>55</v>
      </c>
      <c r="P6156" s="29" t="n">
        <v>43009</v>
      </c>
      <c r="Q6156" s="29" t="n">
        <v>43016</v>
      </c>
      <c r="R6156" s="28" t="n">
        <v>0</v>
      </c>
      <c r="S6156" s="28" t="n">
        <f aca="false">IF(O6156="Won",R6156,IF(O6156="Lost",0,N6156))</f>
        <v>0</v>
      </c>
      <c r="T6156" s="30" t="n">
        <f aca="false">IF(AND(P6156&lt;&gt;"",Q6156&lt;&gt;""),Q6156-P6156,"")</f>
        <v>7</v>
      </c>
      <c r="U6156" s="30" t="str">
        <f aca="false">IF(AND(O6156="Engaging",P6156&lt;&gt;""),'Leia-me'!$B$5-P6156,"")</f>
        <v/>
      </c>
      <c r="V6156" s="25" t="str">
        <f aca="false">IF(O6156&lt;&gt;"Engaging","",IF(U6156&lt;='Leia-me'!$B$6,"Saudável",IF(U6156&lt;='Leia-me'!$B$7,"Esfriando",IF(U6156&lt;='Leia-me'!$B$8,"Última chance","Zumbi"))))</f>
        <v/>
      </c>
      <c r="W6156" s="25" t="n">
        <f aca="false">IF(O6156="Won",1,IF(O6156="Lost",0,""))</f>
        <v>0</v>
      </c>
      <c r="Y6156" s="25" t="str">
        <f aca="false">IF(E6156="","Sim","")</f>
        <v/>
      </c>
    </row>
    <row r="6157" customFormat="false" ht="15" hidden="false" customHeight="false" outlineLevel="0" collapsed="false">
      <c r="A6157" s="25" t="s">
        <v>6420</v>
      </c>
      <c r="B6157" s="25" t="s">
        <v>102</v>
      </c>
      <c r="C6157" s="25" t="s">
        <v>103</v>
      </c>
      <c r="D6157" s="25" t="s">
        <v>106</v>
      </c>
      <c r="E6157" s="25" t="s">
        <v>3075</v>
      </c>
      <c r="F6157" s="25" t="s">
        <v>165</v>
      </c>
      <c r="G6157" s="26" t="n">
        <v>4269.9</v>
      </c>
      <c r="H6157" s="27" t="n">
        <v>6472</v>
      </c>
      <c r="I6157" s="25" t="s">
        <v>147</v>
      </c>
      <c r="J6157" s="25" t="s">
        <v>1347</v>
      </c>
      <c r="K6157" s="25" t="n">
        <v>1993</v>
      </c>
      <c r="L6157" s="25" t="s">
        <v>160</v>
      </c>
      <c r="M6157" s="25" t="s">
        <v>149</v>
      </c>
      <c r="N6157" s="28" t="n">
        <v>3393</v>
      </c>
      <c r="O6157" s="25" t="s">
        <v>54</v>
      </c>
      <c r="P6157" s="29" t="n">
        <v>43009</v>
      </c>
      <c r="Q6157" s="29" t="n">
        <v>43013</v>
      </c>
      <c r="R6157" s="28" t="n">
        <v>3169</v>
      </c>
      <c r="S6157" s="28" t="n">
        <f aca="false">IF(O6157="Won",R6157,IF(O6157="Lost",0,N6157))</f>
        <v>3169</v>
      </c>
      <c r="T6157" s="30" t="n">
        <f aca="false">IF(AND(P6157&lt;&gt;"",Q6157&lt;&gt;""),Q6157-P6157,"")</f>
        <v>4</v>
      </c>
      <c r="U6157" s="30" t="str">
        <f aca="false">IF(AND(O6157="Engaging",P6157&lt;&gt;""),'Leia-me'!$B$5-P6157,"")</f>
        <v/>
      </c>
      <c r="V6157" s="25" t="str">
        <f aca="false">IF(O6157&lt;&gt;"Engaging","",IF(U6157&lt;='Leia-me'!$B$6,"Saudável",IF(U6157&lt;='Leia-me'!$B$7,"Esfriando",IF(U6157&lt;='Leia-me'!$B$8,"Última chance","Zumbi"))))</f>
        <v/>
      </c>
      <c r="W6157" s="25" t="n">
        <f aca="false">IF(O6157="Won",1,IF(O6157="Lost",0,""))</f>
        <v>1</v>
      </c>
      <c r="Y6157" s="25" t="str">
        <f aca="false">IF(E6157="","Sim","")</f>
        <v/>
      </c>
    </row>
    <row r="6158" customFormat="false" ht="15" hidden="false" customHeight="false" outlineLevel="0" collapsed="false">
      <c r="A6158" s="25" t="s">
        <v>6421</v>
      </c>
      <c r="B6158" s="25" t="s">
        <v>102</v>
      </c>
      <c r="C6158" s="25" t="s">
        <v>103</v>
      </c>
      <c r="D6158" s="25" t="s">
        <v>106</v>
      </c>
      <c r="E6158" s="25" t="s">
        <v>1158</v>
      </c>
      <c r="F6158" s="25" t="s">
        <v>185</v>
      </c>
      <c r="G6158" s="26" t="n">
        <v>7708.38</v>
      </c>
      <c r="H6158" s="27" t="n">
        <v>13756</v>
      </c>
      <c r="I6158" s="25" t="s">
        <v>147</v>
      </c>
      <c r="K6158" s="25" t="n">
        <v>1980</v>
      </c>
      <c r="L6158" s="25" t="s">
        <v>160</v>
      </c>
      <c r="M6158" s="25" t="s">
        <v>149</v>
      </c>
      <c r="N6158" s="28" t="n">
        <v>3393</v>
      </c>
      <c r="O6158" s="25" t="s">
        <v>54</v>
      </c>
      <c r="P6158" s="29" t="n">
        <v>43011</v>
      </c>
      <c r="Q6158" s="29" t="n">
        <v>43060</v>
      </c>
      <c r="R6158" s="28" t="n">
        <v>3795</v>
      </c>
      <c r="S6158" s="28" t="n">
        <f aca="false">IF(O6158="Won",R6158,IF(O6158="Lost",0,N6158))</f>
        <v>3795</v>
      </c>
      <c r="T6158" s="30" t="n">
        <f aca="false">IF(AND(P6158&lt;&gt;"",Q6158&lt;&gt;""),Q6158-P6158,"")</f>
        <v>49</v>
      </c>
      <c r="U6158" s="30" t="str">
        <f aca="false">IF(AND(O6158="Engaging",P6158&lt;&gt;""),'Leia-me'!$B$5-P6158,"")</f>
        <v/>
      </c>
      <c r="V6158" s="25" t="str">
        <f aca="false">IF(O6158&lt;&gt;"Engaging","",IF(U6158&lt;='Leia-me'!$B$6,"Saudável",IF(U6158&lt;='Leia-me'!$B$7,"Esfriando",IF(U6158&lt;='Leia-me'!$B$8,"Última chance","Zumbi"))))</f>
        <v/>
      </c>
      <c r="W6158" s="25" t="n">
        <f aca="false">IF(O6158="Won",1,IF(O6158="Lost",0,""))</f>
        <v>1</v>
      </c>
      <c r="Y6158" s="25" t="str">
        <f aca="false">IF(E6158="","Sim","")</f>
        <v/>
      </c>
    </row>
    <row r="6159" customFormat="false" ht="15" hidden="false" customHeight="false" outlineLevel="0" collapsed="false">
      <c r="A6159" s="25" t="s">
        <v>6422</v>
      </c>
      <c r="B6159" s="25" t="s">
        <v>102</v>
      </c>
      <c r="C6159" s="25" t="s">
        <v>103</v>
      </c>
      <c r="D6159" s="25" t="s">
        <v>106</v>
      </c>
      <c r="E6159" s="25" t="s">
        <v>444</v>
      </c>
      <c r="F6159" s="25" t="s">
        <v>192</v>
      </c>
      <c r="G6159" s="26" t="n">
        <v>6354.87</v>
      </c>
      <c r="H6159" s="27" t="n">
        <v>16780</v>
      </c>
      <c r="I6159" s="25" t="s">
        <v>147</v>
      </c>
      <c r="J6159" s="25" t="s">
        <v>445</v>
      </c>
      <c r="K6159" s="25" t="n">
        <v>1996</v>
      </c>
      <c r="L6159" s="25" t="s">
        <v>160</v>
      </c>
      <c r="M6159" s="25" t="s">
        <v>149</v>
      </c>
      <c r="N6159" s="28" t="n">
        <v>3393</v>
      </c>
      <c r="O6159" s="25" t="s">
        <v>55</v>
      </c>
      <c r="P6159" s="29" t="n">
        <v>43013</v>
      </c>
      <c r="Q6159" s="29" t="n">
        <v>43082</v>
      </c>
      <c r="R6159" s="28" t="n">
        <v>0</v>
      </c>
      <c r="S6159" s="28" t="n">
        <f aca="false">IF(O6159="Won",R6159,IF(O6159="Lost",0,N6159))</f>
        <v>0</v>
      </c>
      <c r="T6159" s="30" t="n">
        <f aca="false">IF(AND(P6159&lt;&gt;"",Q6159&lt;&gt;""),Q6159-P6159,"")</f>
        <v>69</v>
      </c>
      <c r="U6159" s="30" t="str">
        <f aca="false">IF(AND(O6159="Engaging",P6159&lt;&gt;""),'Leia-me'!$B$5-P6159,"")</f>
        <v/>
      </c>
      <c r="V6159" s="25" t="str">
        <f aca="false">IF(O6159&lt;&gt;"Engaging","",IF(U6159&lt;='Leia-me'!$B$6,"Saudável",IF(U6159&lt;='Leia-me'!$B$7,"Esfriando",IF(U6159&lt;='Leia-me'!$B$8,"Última chance","Zumbi"))))</f>
        <v/>
      </c>
      <c r="W6159" s="25" t="n">
        <f aca="false">IF(O6159="Won",1,IF(O6159="Lost",0,""))</f>
        <v>0</v>
      </c>
      <c r="Y6159" s="25" t="str">
        <f aca="false">IF(E6159="","Sim","")</f>
        <v/>
      </c>
    </row>
    <row r="6160" customFormat="false" ht="15" hidden="false" customHeight="false" outlineLevel="0" collapsed="false">
      <c r="A6160" s="25" t="s">
        <v>6423</v>
      </c>
      <c r="B6160" s="25" t="s">
        <v>102</v>
      </c>
      <c r="C6160" s="25" t="s">
        <v>103</v>
      </c>
      <c r="D6160" s="25" t="s">
        <v>106</v>
      </c>
      <c r="E6160" s="25" t="s">
        <v>609</v>
      </c>
      <c r="F6160" s="25" t="s">
        <v>267</v>
      </c>
      <c r="G6160" s="26" t="n">
        <v>692.19</v>
      </c>
      <c r="H6160" s="27" t="n">
        <v>1922</v>
      </c>
      <c r="I6160" s="25" t="s">
        <v>147</v>
      </c>
      <c r="K6160" s="25" t="n">
        <v>2003</v>
      </c>
      <c r="L6160" s="25" t="s">
        <v>160</v>
      </c>
      <c r="M6160" s="25" t="s">
        <v>149</v>
      </c>
      <c r="N6160" s="28" t="n">
        <v>3393</v>
      </c>
      <c r="O6160" s="25" t="s">
        <v>54</v>
      </c>
      <c r="P6160" s="29" t="n">
        <v>43015</v>
      </c>
      <c r="Q6160" s="29" t="n">
        <v>43082</v>
      </c>
      <c r="R6160" s="28" t="n">
        <v>3293</v>
      </c>
      <c r="S6160" s="28" t="n">
        <f aca="false">IF(O6160="Won",R6160,IF(O6160="Lost",0,N6160))</f>
        <v>3293</v>
      </c>
      <c r="T6160" s="30" t="n">
        <f aca="false">IF(AND(P6160&lt;&gt;"",Q6160&lt;&gt;""),Q6160-P6160,"")</f>
        <v>67</v>
      </c>
      <c r="U6160" s="30" t="str">
        <f aca="false">IF(AND(O6160="Engaging",P6160&lt;&gt;""),'Leia-me'!$B$5-P6160,"")</f>
        <v/>
      </c>
      <c r="V6160" s="25" t="str">
        <f aca="false">IF(O6160&lt;&gt;"Engaging","",IF(U6160&lt;='Leia-me'!$B$6,"Saudável",IF(U6160&lt;='Leia-me'!$B$7,"Esfriando",IF(U6160&lt;='Leia-me'!$B$8,"Última chance","Zumbi"))))</f>
        <v/>
      </c>
      <c r="W6160" s="25" t="n">
        <f aca="false">IF(O6160="Won",1,IF(O6160="Lost",0,""))</f>
        <v>1</v>
      </c>
      <c r="Y6160" s="25" t="str">
        <f aca="false">IF(E6160="","Sim","")</f>
        <v/>
      </c>
    </row>
    <row r="6161" customFormat="false" ht="15" hidden="false" customHeight="false" outlineLevel="0" collapsed="false">
      <c r="A6161" s="25" t="s">
        <v>6424</v>
      </c>
      <c r="B6161" s="25" t="s">
        <v>102</v>
      </c>
      <c r="C6161" s="25" t="s">
        <v>103</v>
      </c>
      <c r="D6161" s="25" t="s">
        <v>106</v>
      </c>
      <c r="E6161" s="25" t="s">
        <v>1789</v>
      </c>
      <c r="F6161" s="25" t="s">
        <v>211</v>
      </c>
      <c r="G6161" s="26" t="n">
        <v>497.11</v>
      </c>
      <c r="H6161" s="27" t="n">
        <v>1588</v>
      </c>
      <c r="I6161" s="25" t="s">
        <v>147</v>
      </c>
      <c r="K6161" s="25" t="n">
        <v>2009</v>
      </c>
      <c r="L6161" s="25" t="s">
        <v>160</v>
      </c>
      <c r="M6161" s="25" t="s">
        <v>149</v>
      </c>
      <c r="N6161" s="28" t="n">
        <v>3393</v>
      </c>
      <c r="O6161" s="25" t="s">
        <v>54</v>
      </c>
      <c r="P6161" s="29" t="n">
        <v>43016</v>
      </c>
      <c r="Q6161" s="29" t="n">
        <v>43091</v>
      </c>
      <c r="R6161" s="28" t="n">
        <v>3517</v>
      </c>
      <c r="S6161" s="28" t="n">
        <f aca="false">IF(O6161="Won",R6161,IF(O6161="Lost",0,N6161))</f>
        <v>3517</v>
      </c>
      <c r="T6161" s="30" t="n">
        <f aca="false">IF(AND(P6161&lt;&gt;"",Q6161&lt;&gt;""),Q6161-P6161,"")</f>
        <v>75</v>
      </c>
      <c r="U6161" s="30" t="str">
        <f aca="false">IF(AND(O6161="Engaging",P6161&lt;&gt;""),'Leia-me'!$B$5-P6161,"")</f>
        <v/>
      </c>
      <c r="V6161" s="25" t="str">
        <f aca="false">IF(O6161&lt;&gt;"Engaging","",IF(U6161&lt;='Leia-me'!$B$6,"Saudável",IF(U6161&lt;='Leia-me'!$B$7,"Esfriando",IF(U6161&lt;='Leia-me'!$B$8,"Última chance","Zumbi"))))</f>
        <v/>
      </c>
      <c r="W6161" s="25" t="n">
        <f aca="false">IF(O6161="Won",1,IF(O6161="Lost",0,""))</f>
        <v>1</v>
      </c>
      <c r="Y6161" s="25" t="str">
        <f aca="false">IF(E6161="","Sim","")</f>
        <v/>
      </c>
    </row>
    <row r="6162" customFormat="false" ht="15" hidden="false" customHeight="false" outlineLevel="0" collapsed="false">
      <c r="A6162" s="25" t="s">
        <v>6425</v>
      </c>
      <c r="B6162" s="25" t="s">
        <v>102</v>
      </c>
      <c r="C6162" s="25" t="s">
        <v>103</v>
      </c>
      <c r="D6162" s="25" t="s">
        <v>106</v>
      </c>
      <c r="E6162" s="25" t="s">
        <v>1778</v>
      </c>
      <c r="F6162" s="25" t="s">
        <v>146</v>
      </c>
      <c r="G6162" s="26" t="n">
        <v>1618.89</v>
      </c>
      <c r="H6162" s="27" t="n">
        <v>3889</v>
      </c>
      <c r="I6162" s="25" t="s">
        <v>147</v>
      </c>
      <c r="K6162" s="25" t="n">
        <v>2004</v>
      </c>
      <c r="L6162" s="25" t="s">
        <v>160</v>
      </c>
      <c r="M6162" s="25" t="s">
        <v>149</v>
      </c>
      <c r="N6162" s="28" t="n">
        <v>3393</v>
      </c>
      <c r="O6162" s="25" t="s">
        <v>55</v>
      </c>
      <c r="P6162" s="29" t="n">
        <v>43018</v>
      </c>
      <c r="Q6162" s="29" t="n">
        <v>43023</v>
      </c>
      <c r="R6162" s="28" t="n">
        <v>0</v>
      </c>
      <c r="S6162" s="28" t="n">
        <f aca="false">IF(O6162="Won",R6162,IF(O6162="Lost",0,N6162))</f>
        <v>0</v>
      </c>
      <c r="T6162" s="30" t="n">
        <f aca="false">IF(AND(P6162&lt;&gt;"",Q6162&lt;&gt;""),Q6162-P6162,"")</f>
        <v>5</v>
      </c>
      <c r="U6162" s="30" t="str">
        <f aca="false">IF(AND(O6162="Engaging",P6162&lt;&gt;""),'Leia-me'!$B$5-P6162,"")</f>
        <v/>
      </c>
      <c r="V6162" s="25" t="str">
        <f aca="false">IF(O6162&lt;&gt;"Engaging","",IF(U6162&lt;='Leia-me'!$B$6,"Saudável",IF(U6162&lt;='Leia-me'!$B$7,"Esfriando",IF(U6162&lt;='Leia-me'!$B$8,"Última chance","Zumbi"))))</f>
        <v/>
      </c>
      <c r="W6162" s="25" t="n">
        <f aca="false">IF(O6162="Won",1,IF(O6162="Lost",0,""))</f>
        <v>0</v>
      </c>
      <c r="Y6162" s="25" t="str">
        <f aca="false">IF(E6162="","Sim","")</f>
        <v/>
      </c>
    </row>
    <row r="6163" customFormat="false" ht="15" hidden="false" customHeight="false" outlineLevel="0" collapsed="false">
      <c r="A6163" s="25" t="s">
        <v>6426</v>
      </c>
      <c r="B6163" s="25" t="s">
        <v>102</v>
      </c>
      <c r="C6163" s="25" t="s">
        <v>103</v>
      </c>
      <c r="D6163" s="25" t="s">
        <v>106</v>
      </c>
      <c r="E6163" s="25" t="s">
        <v>5204</v>
      </c>
      <c r="F6163" s="25" t="s">
        <v>155</v>
      </c>
      <c r="G6163" s="26" t="n">
        <v>1188.42</v>
      </c>
      <c r="H6163" s="27" t="n">
        <v>3015</v>
      </c>
      <c r="I6163" s="25" t="s">
        <v>147</v>
      </c>
      <c r="K6163" s="25" t="n">
        <v>1994</v>
      </c>
      <c r="L6163" s="25" t="s">
        <v>170</v>
      </c>
      <c r="M6163" s="25" t="s">
        <v>171</v>
      </c>
      <c r="N6163" s="28" t="n">
        <v>1096</v>
      </c>
      <c r="O6163" s="25" t="s">
        <v>55</v>
      </c>
      <c r="P6163" s="29" t="n">
        <v>43021</v>
      </c>
      <c r="Q6163" s="29" t="n">
        <v>43028</v>
      </c>
      <c r="R6163" s="28" t="n">
        <v>0</v>
      </c>
      <c r="S6163" s="28" t="n">
        <f aca="false">IF(O6163="Won",R6163,IF(O6163="Lost",0,N6163))</f>
        <v>0</v>
      </c>
      <c r="T6163" s="30" t="n">
        <f aca="false">IF(AND(P6163&lt;&gt;"",Q6163&lt;&gt;""),Q6163-P6163,"")</f>
        <v>7</v>
      </c>
      <c r="U6163" s="30" t="str">
        <f aca="false">IF(AND(O6163="Engaging",P6163&lt;&gt;""),'Leia-me'!$B$5-P6163,"")</f>
        <v/>
      </c>
      <c r="V6163" s="25" t="str">
        <f aca="false">IF(O6163&lt;&gt;"Engaging","",IF(U6163&lt;='Leia-me'!$B$6,"Saudável",IF(U6163&lt;='Leia-me'!$B$7,"Esfriando",IF(U6163&lt;='Leia-me'!$B$8,"Última chance","Zumbi"))))</f>
        <v/>
      </c>
      <c r="W6163" s="25" t="n">
        <f aca="false">IF(O6163="Won",1,IF(O6163="Lost",0,""))</f>
        <v>0</v>
      </c>
      <c r="Y6163" s="25" t="str">
        <f aca="false">IF(E6163="","Sim","")</f>
        <v/>
      </c>
    </row>
    <row r="6164" customFormat="false" ht="15" hidden="false" customHeight="false" outlineLevel="0" collapsed="false">
      <c r="A6164" s="25" t="s">
        <v>6427</v>
      </c>
      <c r="B6164" s="25" t="s">
        <v>102</v>
      </c>
      <c r="C6164" s="25" t="s">
        <v>103</v>
      </c>
      <c r="D6164" s="25" t="s">
        <v>106</v>
      </c>
      <c r="E6164" s="25" t="s">
        <v>494</v>
      </c>
      <c r="F6164" s="25" t="s">
        <v>192</v>
      </c>
      <c r="G6164" s="26" t="n">
        <v>11698.03</v>
      </c>
      <c r="H6164" s="27" t="n">
        <v>34288</v>
      </c>
      <c r="I6164" s="25" t="s">
        <v>147</v>
      </c>
      <c r="K6164" s="25" t="n">
        <v>1982</v>
      </c>
      <c r="L6164" s="25" t="s">
        <v>160</v>
      </c>
      <c r="M6164" s="25" t="s">
        <v>149</v>
      </c>
      <c r="N6164" s="28" t="n">
        <v>3393</v>
      </c>
      <c r="O6164" s="25" t="s">
        <v>54</v>
      </c>
      <c r="P6164" s="29" t="n">
        <v>43021</v>
      </c>
      <c r="Q6164" s="29" t="n">
        <v>43022</v>
      </c>
      <c r="R6164" s="28" t="n">
        <v>3250</v>
      </c>
      <c r="S6164" s="28" t="n">
        <f aca="false">IF(O6164="Won",R6164,IF(O6164="Lost",0,N6164))</f>
        <v>3250</v>
      </c>
      <c r="T6164" s="30" t="n">
        <f aca="false">IF(AND(P6164&lt;&gt;"",Q6164&lt;&gt;""),Q6164-P6164,"")</f>
        <v>1</v>
      </c>
      <c r="U6164" s="30" t="str">
        <f aca="false">IF(AND(O6164="Engaging",P6164&lt;&gt;""),'Leia-me'!$B$5-P6164,"")</f>
        <v/>
      </c>
      <c r="V6164" s="25" t="str">
        <f aca="false">IF(O6164&lt;&gt;"Engaging","",IF(U6164&lt;='Leia-me'!$B$6,"Saudável",IF(U6164&lt;='Leia-me'!$B$7,"Esfriando",IF(U6164&lt;='Leia-me'!$B$8,"Última chance","Zumbi"))))</f>
        <v/>
      </c>
      <c r="W6164" s="25" t="n">
        <f aca="false">IF(O6164="Won",1,IF(O6164="Lost",0,""))</f>
        <v>1</v>
      </c>
      <c r="Y6164" s="25" t="str">
        <f aca="false">IF(E6164="","Sim","")</f>
        <v/>
      </c>
    </row>
    <row r="6165" customFormat="false" ht="15" hidden="false" customHeight="false" outlineLevel="0" collapsed="false">
      <c r="A6165" s="25" t="s">
        <v>6428</v>
      </c>
      <c r="B6165" s="25" t="s">
        <v>102</v>
      </c>
      <c r="C6165" s="25" t="s">
        <v>103</v>
      </c>
      <c r="D6165" s="25" t="s">
        <v>106</v>
      </c>
      <c r="E6165" s="25" t="s">
        <v>428</v>
      </c>
      <c r="F6165" s="25" t="s">
        <v>267</v>
      </c>
      <c r="G6165" s="26" t="n">
        <v>792.46</v>
      </c>
      <c r="H6165" s="27" t="n">
        <v>1299</v>
      </c>
      <c r="I6165" s="25" t="s">
        <v>147</v>
      </c>
      <c r="K6165" s="25" t="n">
        <v>1982</v>
      </c>
      <c r="L6165" s="25" t="s">
        <v>170</v>
      </c>
      <c r="M6165" s="25" t="s">
        <v>171</v>
      </c>
      <c r="N6165" s="28" t="n">
        <v>1096</v>
      </c>
      <c r="O6165" s="25" t="s">
        <v>54</v>
      </c>
      <c r="P6165" s="29" t="n">
        <v>43022</v>
      </c>
      <c r="Q6165" s="29" t="n">
        <v>43023</v>
      </c>
      <c r="R6165" s="28" t="n">
        <v>881</v>
      </c>
      <c r="S6165" s="28" t="n">
        <f aca="false">IF(O6165="Won",R6165,IF(O6165="Lost",0,N6165))</f>
        <v>881</v>
      </c>
      <c r="T6165" s="30" t="n">
        <f aca="false">IF(AND(P6165&lt;&gt;"",Q6165&lt;&gt;""),Q6165-P6165,"")</f>
        <v>1</v>
      </c>
      <c r="U6165" s="30" t="str">
        <f aca="false">IF(AND(O6165="Engaging",P6165&lt;&gt;""),'Leia-me'!$B$5-P6165,"")</f>
        <v/>
      </c>
      <c r="V6165" s="25" t="str">
        <f aca="false">IF(O6165&lt;&gt;"Engaging","",IF(U6165&lt;='Leia-me'!$B$6,"Saudável",IF(U6165&lt;='Leia-me'!$B$7,"Esfriando",IF(U6165&lt;='Leia-me'!$B$8,"Última chance","Zumbi"))))</f>
        <v/>
      </c>
      <c r="W6165" s="25" t="n">
        <f aca="false">IF(O6165="Won",1,IF(O6165="Lost",0,""))</f>
        <v>1</v>
      </c>
      <c r="Y6165" s="25" t="str">
        <f aca="false">IF(E6165="","Sim","")</f>
        <v/>
      </c>
    </row>
    <row r="6166" customFormat="false" ht="15" hidden="false" customHeight="false" outlineLevel="0" collapsed="false">
      <c r="A6166" s="25" t="s">
        <v>6429</v>
      </c>
      <c r="B6166" s="25" t="s">
        <v>102</v>
      </c>
      <c r="C6166" s="25" t="s">
        <v>103</v>
      </c>
      <c r="D6166" s="25" t="s">
        <v>106</v>
      </c>
      <c r="E6166" s="25" t="s">
        <v>2484</v>
      </c>
      <c r="F6166" s="25" t="s">
        <v>155</v>
      </c>
      <c r="G6166" s="26" t="n">
        <v>1825.82</v>
      </c>
      <c r="H6166" s="27" t="n">
        <v>5595</v>
      </c>
      <c r="I6166" s="25" t="s">
        <v>147</v>
      </c>
      <c r="J6166" s="25" t="s">
        <v>156</v>
      </c>
      <c r="K6166" s="25" t="n">
        <v>1995</v>
      </c>
      <c r="L6166" s="25" t="s">
        <v>148</v>
      </c>
      <c r="M6166" s="25" t="s">
        <v>149</v>
      </c>
      <c r="N6166" s="28" t="n">
        <v>55</v>
      </c>
      <c r="O6166" s="25" t="s">
        <v>55</v>
      </c>
      <c r="P6166" s="29" t="n">
        <v>43023</v>
      </c>
      <c r="Q6166" s="29" t="n">
        <v>43029</v>
      </c>
      <c r="R6166" s="28" t="n">
        <v>0</v>
      </c>
      <c r="S6166" s="28" t="n">
        <f aca="false">IF(O6166="Won",R6166,IF(O6166="Lost",0,N6166))</f>
        <v>0</v>
      </c>
      <c r="T6166" s="30" t="n">
        <f aca="false">IF(AND(P6166&lt;&gt;"",Q6166&lt;&gt;""),Q6166-P6166,"")</f>
        <v>6</v>
      </c>
      <c r="U6166" s="30" t="str">
        <f aca="false">IF(AND(O6166="Engaging",P6166&lt;&gt;""),'Leia-me'!$B$5-P6166,"")</f>
        <v/>
      </c>
      <c r="V6166" s="25" t="str">
        <f aca="false">IF(O6166&lt;&gt;"Engaging","",IF(U6166&lt;='Leia-me'!$B$6,"Saudável",IF(U6166&lt;='Leia-me'!$B$7,"Esfriando",IF(U6166&lt;='Leia-me'!$B$8,"Última chance","Zumbi"))))</f>
        <v/>
      </c>
      <c r="W6166" s="25" t="n">
        <f aca="false">IF(O6166="Won",1,IF(O6166="Lost",0,""))</f>
        <v>0</v>
      </c>
      <c r="Y6166" s="25" t="str">
        <f aca="false">IF(E6166="","Sim","")</f>
        <v/>
      </c>
    </row>
    <row r="6167" customFormat="false" ht="15" hidden="false" customHeight="false" outlineLevel="0" collapsed="false">
      <c r="A6167" s="25" t="s">
        <v>6430</v>
      </c>
      <c r="B6167" s="25" t="s">
        <v>102</v>
      </c>
      <c r="C6167" s="25" t="s">
        <v>103</v>
      </c>
      <c r="D6167" s="25" t="s">
        <v>106</v>
      </c>
      <c r="E6167" s="25" t="s">
        <v>417</v>
      </c>
      <c r="F6167" s="25" t="s">
        <v>211</v>
      </c>
      <c r="G6167" s="26" t="n">
        <v>223.8</v>
      </c>
      <c r="H6167" s="27" t="n">
        <v>299</v>
      </c>
      <c r="I6167" s="25" t="s">
        <v>147</v>
      </c>
      <c r="K6167" s="25" t="n">
        <v>2003</v>
      </c>
      <c r="L6167" s="25" t="s">
        <v>170</v>
      </c>
      <c r="M6167" s="25" t="s">
        <v>171</v>
      </c>
      <c r="N6167" s="28" t="n">
        <v>1096</v>
      </c>
      <c r="O6167" s="25" t="s">
        <v>54</v>
      </c>
      <c r="P6167" s="29" t="n">
        <v>43023</v>
      </c>
      <c r="Q6167" s="29" t="n">
        <v>43089</v>
      </c>
      <c r="R6167" s="28" t="n">
        <v>954</v>
      </c>
      <c r="S6167" s="28" t="n">
        <f aca="false">IF(O6167="Won",R6167,IF(O6167="Lost",0,N6167))</f>
        <v>954</v>
      </c>
      <c r="T6167" s="30" t="n">
        <f aca="false">IF(AND(P6167&lt;&gt;"",Q6167&lt;&gt;""),Q6167-P6167,"")</f>
        <v>66</v>
      </c>
      <c r="U6167" s="30" t="str">
        <f aca="false">IF(AND(O6167="Engaging",P6167&lt;&gt;""),'Leia-me'!$B$5-P6167,"")</f>
        <v/>
      </c>
      <c r="V6167" s="25" t="str">
        <f aca="false">IF(O6167&lt;&gt;"Engaging","",IF(U6167&lt;='Leia-me'!$B$6,"Saudável",IF(U6167&lt;='Leia-me'!$B$7,"Esfriando",IF(U6167&lt;='Leia-me'!$B$8,"Última chance","Zumbi"))))</f>
        <v/>
      </c>
      <c r="W6167" s="25" t="n">
        <f aca="false">IF(O6167="Won",1,IF(O6167="Lost",0,""))</f>
        <v>1</v>
      </c>
      <c r="Y6167" s="25" t="str">
        <f aca="false">IF(E6167="","Sim","")</f>
        <v/>
      </c>
    </row>
    <row r="6168" customFormat="false" ht="15" hidden="false" customHeight="false" outlineLevel="0" collapsed="false">
      <c r="A6168" s="25" t="s">
        <v>6431</v>
      </c>
      <c r="B6168" s="25" t="s">
        <v>102</v>
      </c>
      <c r="C6168" s="25" t="s">
        <v>103</v>
      </c>
      <c r="D6168" s="25" t="s">
        <v>106</v>
      </c>
      <c r="E6168" s="25" t="s">
        <v>3075</v>
      </c>
      <c r="F6168" s="25" t="s">
        <v>165</v>
      </c>
      <c r="G6168" s="26" t="n">
        <v>4269.9</v>
      </c>
      <c r="H6168" s="27" t="n">
        <v>6472</v>
      </c>
      <c r="I6168" s="25" t="s">
        <v>147</v>
      </c>
      <c r="J6168" s="25" t="s">
        <v>1347</v>
      </c>
      <c r="K6168" s="25" t="n">
        <v>1993</v>
      </c>
      <c r="L6168" s="25" t="s">
        <v>160</v>
      </c>
      <c r="M6168" s="25" t="s">
        <v>149</v>
      </c>
      <c r="N6168" s="28" t="n">
        <v>3393</v>
      </c>
      <c r="O6168" s="25" t="s">
        <v>54</v>
      </c>
      <c r="P6168" s="29" t="n">
        <v>43024</v>
      </c>
      <c r="Q6168" s="29" t="n">
        <v>43028</v>
      </c>
      <c r="R6168" s="28" t="n">
        <v>3744</v>
      </c>
      <c r="S6168" s="28" t="n">
        <f aca="false">IF(O6168="Won",R6168,IF(O6168="Lost",0,N6168))</f>
        <v>3744</v>
      </c>
      <c r="T6168" s="30" t="n">
        <f aca="false">IF(AND(P6168&lt;&gt;"",Q6168&lt;&gt;""),Q6168-P6168,"")</f>
        <v>4</v>
      </c>
      <c r="U6168" s="30" t="str">
        <f aca="false">IF(AND(O6168="Engaging",P6168&lt;&gt;""),'Leia-me'!$B$5-P6168,"")</f>
        <v/>
      </c>
      <c r="V6168" s="25" t="str">
        <f aca="false">IF(O6168&lt;&gt;"Engaging","",IF(U6168&lt;='Leia-me'!$B$6,"Saudável",IF(U6168&lt;='Leia-me'!$B$7,"Esfriando",IF(U6168&lt;='Leia-me'!$B$8,"Última chance","Zumbi"))))</f>
        <v/>
      </c>
      <c r="W6168" s="25" t="n">
        <f aca="false">IF(O6168="Won",1,IF(O6168="Lost",0,""))</f>
        <v>1</v>
      </c>
      <c r="Y6168" s="25" t="str">
        <f aca="false">IF(E6168="","Sim","")</f>
        <v/>
      </c>
    </row>
    <row r="6169" customFormat="false" ht="15" hidden="false" customHeight="false" outlineLevel="0" collapsed="false">
      <c r="A6169" s="25" t="s">
        <v>6432</v>
      </c>
      <c r="B6169" s="25" t="s">
        <v>102</v>
      </c>
      <c r="C6169" s="25" t="s">
        <v>103</v>
      </c>
      <c r="D6169" s="25" t="s">
        <v>106</v>
      </c>
      <c r="E6169" s="25" t="s">
        <v>609</v>
      </c>
      <c r="F6169" s="25" t="s">
        <v>267</v>
      </c>
      <c r="G6169" s="26" t="n">
        <v>692.19</v>
      </c>
      <c r="H6169" s="27" t="n">
        <v>1922</v>
      </c>
      <c r="I6169" s="25" t="s">
        <v>147</v>
      </c>
      <c r="K6169" s="25" t="n">
        <v>2003</v>
      </c>
      <c r="L6169" s="25" t="s">
        <v>160</v>
      </c>
      <c r="M6169" s="25" t="s">
        <v>149</v>
      </c>
      <c r="N6169" s="28" t="n">
        <v>3393</v>
      </c>
      <c r="O6169" s="25" t="s">
        <v>55</v>
      </c>
      <c r="P6169" s="29" t="n">
        <v>43026</v>
      </c>
      <c r="Q6169" s="29" t="n">
        <v>43027</v>
      </c>
      <c r="R6169" s="28" t="n">
        <v>0</v>
      </c>
      <c r="S6169" s="28" t="n">
        <f aca="false">IF(O6169="Won",R6169,IF(O6169="Lost",0,N6169))</f>
        <v>0</v>
      </c>
      <c r="T6169" s="30" t="n">
        <f aca="false">IF(AND(P6169&lt;&gt;"",Q6169&lt;&gt;""),Q6169-P6169,"")</f>
        <v>1</v>
      </c>
      <c r="U6169" s="30" t="str">
        <f aca="false">IF(AND(O6169="Engaging",P6169&lt;&gt;""),'Leia-me'!$B$5-P6169,"")</f>
        <v/>
      </c>
      <c r="V6169" s="25" t="str">
        <f aca="false">IF(O6169&lt;&gt;"Engaging","",IF(U6169&lt;='Leia-me'!$B$6,"Saudável",IF(U6169&lt;='Leia-me'!$B$7,"Esfriando",IF(U6169&lt;='Leia-me'!$B$8,"Última chance","Zumbi"))))</f>
        <v/>
      </c>
      <c r="W6169" s="25" t="n">
        <f aca="false">IF(O6169="Won",1,IF(O6169="Lost",0,""))</f>
        <v>0</v>
      </c>
      <c r="Y6169" s="25" t="str">
        <f aca="false">IF(E6169="","Sim","")</f>
        <v/>
      </c>
    </row>
    <row r="6170" customFormat="false" ht="15" hidden="false" customHeight="false" outlineLevel="0" collapsed="false">
      <c r="A6170" s="25" t="s">
        <v>6433</v>
      </c>
      <c r="B6170" s="25" t="s">
        <v>102</v>
      </c>
      <c r="C6170" s="25" t="s">
        <v>103</v>
      </c>
      <c r="D6170" s="25" t="s">
        <v>106</v>
      </c>
      <c r="E6170" s="25" t="s">
        <v>2739</v>
      </c>
      <c r="F6170" s="25" t="s">
        <v>159</v>
      </c>
      <c r="G6170" s="26" t="n">
        <v>2871.35</v>
      </c>
      <c r="H6170" s="27" t="n">
        <v>9561</v>
      </c>
      <c r="I6170" s="25" t="s">
        <v>147</v>
      </c>
      <c r="K6170" s="25" t="n">
        <v>1983</v>
      </c>
      <c r="L6170" s="25" t="s">
        <v>148</v>
      </c>
      <c r="M6170" s="25" t="s">
        <v>149</v>
      </c>
      <c r="N6170" s="28" t="n">
        <v>55</v>
      </c>
      <c r="O6170" s="25" t="s">
        <v>54</v>
      </c>
      <c r="P6170" s="29" t="n">
        <v>43026</v>
      </c>
      <c r="Q6170" s="29" t="n">
        <v>43089</v>
      </c>
      <c r="R6170" s="28" t="n">
        <v>51</v>
      </c>
      <c r="S6170" s="28" t="n">
        <f aca="false">IF(O6170="Won",R6170,IF(O6170="Lost",0,N6170))</f>
        <v>51</v>
      </c>
      <c r="T6170" s="30" t="n">
        <f aca="false">IF(AND(P6170&lt;&gt;"",Q6170&lt;&gt;""),Q6170-P6170,"")</f>
        <v>63</v>
      </c>
      <c r="U6170" s="30" t="str">
        <f aca="false">IF(AND(O6170="Engaging",P6170&lt;&gt;""),'Leia-me'!$B$5-P6170,"")</f>
        <v/>
      </c>
      <c r="V6170" s="25" t="str">
        <f aca="false">IF(O6170&lt;&gt;"Engaging","",IF(U6170&lt;='Leia-me'!$B$6,"Saudável",IF(U6170&lt;='Leia-me'!$B$7,"Esfriando",IF(U6170&lt;='Leia-me'!$B$8,"Última chance","Zumbi"))))</f>
        <v/>
      </c>
      <c r="W6170" s="25" t="n">
        <f aca="false">IF(O6170="Won",1,IF(O6170="Lost",0,""))</f>
        <v>1</v>
      </c>
      <c r="Y6170" s="25" t="str">
        <f aca="false">IF(E6170="","Sim","")</f>
        <v/>
      </c>
    </row>
    <row r="6171" customFormat="false" ht="15" hidden="false" customHeight="false" outlineLevel="0" collapsed="false">
      <c r="A6171" s="25" t="s">
        <v>6434</v>
      </c>
      <c r="B6171" s="25" t="s">
        <v>102</v>
      </c>
      <c r="C6171" s="25" t="s">
        <v>103</v>
      </c>
      <c r="D6171" s="25" t="s">
        <v>106</v>
      </c>
      <c r="E6171" s="25" t="s">
        <v>433</v>
      </c>
      <c r="F6171" s="25" t="s">
        <v>211</v>
      </c>
      <c r="G6171" s="26" t="n">
        <v>2214.94</v>
      </c>
      <c r="H6171" s="27" t="n">
        <v>5374</v>
      </c>
      <c r="I6171" s="25" t="s">
        <v>147</v>
      </c>
      <c r="K6171" s="25" t="n">
        <v>1996</v>
      </c>
      <c r="L6171" s="25" t="s">
        <v>160</v>
      </c>
      <c r="M6171" s="25" t="s">
        <v>149</v>
      </c>
      <c r="N6171" s="28" t="n">
        <v>3393</v>
      </c>
      <c r="O6171" s="25" t="s">
        <v>54</v>
      </c>
      <c r="P6171" s="29" t="n">
        <v>43026</v>
      </c>
      <c r="Q6171" s="29" t="n">
        <v>43030</v>
      </c>
      <c r="R6171" s="28" t="n">
        <v>3696</v>
      </c>
      <c r="S6171" s="28" t="n">
        <f aca="false">IF(O6171="Won",R6171,IF(O6171="Lost",0,N6171))</f>
        <v>3696</v>
      </c>
      <c r="T6171" s="30" t="n">
        <f aca="false">IF(AND(P6171&lt;&gt;"",Q6171&lt;&gt;""),Q6171-P6171,"")</f>
        <v>4</v>
      </c>
      <c r="U6171" s="30" t="str">
        <f aca="false">IF(AND(O6171="Engaging",P6171&lt;&gt;""),'Leia-me'!$B$5-P6171,"")</f>
        <v/>
      </c>
      <c r="V6171" s="25" t="str">
        <f aca="false">IF(O6171&lt;&gt;"Engaging","",IF(U6171&lt;='Leia-me'!$B$6,"Saudável",IF(U6171&lt;='Leia-me'!$B$7,"Esfriando",IF(U6171&lt;='Leia-me'!$B$8,"Última chance","Zumbi"))))</f>
        <v/>
      </c>
      <c r="W6171" s="25" t="n">
        <f aca="false">IF(O6171="Won",1,IF(O6171="Lost",0,""))</f>
        <v>1</v>
      </c>
      <c r="Y6171" s="25" t="str">
        <f aca="false">IF(E6171="","Sim","")</f>
        <v/>
      </c>
    </row>
    <row r="6172" customFormat="false" ht="15" hidden="false" customHeight="false" outlineLevel="0" collapsed="false">
      <c r="A6172" s="25" t="s">
        <v>6435</v>
      </c>
      <c r="B6172" s="25" t="s">
        <v>102</v>
      </c>
      <c r="C6172" s="25" t="s">
        <v>103</v>
      </c>
      <c r="D6172" s="25" t="s">
        <v>106</v>
      </c>
      <c r="E6172" s="25" t="s">
        <v>195</v>
      </c>
      <c r="F6172" s="25" t="s">
        <v>185</v>
      </c>
      <c r="G6172" s="26" t="n">
        <v>8170.38</v>
      </c>
      <c r="H6172" s="27" t="n">
        <v>16499</v>
      </c>
      <c r="I6172" s="25" t="s">
        <v>196</v>
      </c>
      <c r="K6172" s="25" t="n">
        <v>1997</v>
      </c>
      <c r="L6172" s="25" t="s">
        <v>170</v>
      </c>
      <c r="M6172" s="25" t="s">
        <v>171</v>
      </c>
      <c r="N6172" s="28" t="n">
        <v>1096</v>
      </c>
      <c r="O6172" s="25" t="s">
        <v>54</v>
      </c>
      <c r="P6172" s="29" t="n">
        <v>43027</v>
      </c>
      <c r="Q6172" s="29" t="n">
        <v>43036</v>
      </c>
      <c r="R6172" s="28" t="n">
        <v>1226</v>
      </c>
      <c r="S6172" s="28" t="n">
        <f aca="false">IF(O6172="Won",R6172,IF(O6172="Lost",0,N6172))</f>
        <v>1226</v>
      </c>
      <c r="T6172" s="30" t="n">
        <f aca="false">IF(AND(P6172&lt;&gt;"",Q6172&lt;&gt;""),Q6172-P6172,"")</f>
        <v>9</v>
      </c>
      <c r="U6172" s="30" t="str">
        <f aca="false">IF(AND(O6172="Engaging",P6172&lt;&gt;""),'Leia-me'!$B$5-P6172,"")</f>
        <v/>
      </c>
      <c r="V6172" s="25" t="str">
        <f aca="false">IF(O6172&lt;&gt;"Engaging","",IF(U6172&lt;='Leia-me'!$B$6,"Saudável",IF(U6172&lt;='Leia-me'!$B$7,"Esfriando",IF(U6172&lt;='Leia-me'!$B$8,"Última chance","Zumbi"))))</f>
        <v/>
      </c>
      <c r="W6172" s="25" t="n">
        <f aca="false">IF(O6172="Won",1,IF(O6172="Lost",0,""))</f>
        <v>1</v>
      </c>
      <c r="Y6172" s="25" t="str">
        <f aca="false">IF(E6172="","Sim","")</f>
        <v/>
      </c>
    </row>
    <row r="6173" customFormat="false" ht="15" hidden="false" customHeight="false" outlineLevel="0" collapsed="false">
      <c r="A6173" s="25" t="s">
        <v>6436</v>
      </c>
      <c r="B6173" s="25" t="s">
        <v>102</v>
      </c>
      <c r="C6173" s="25" t="s">
        <v>103</v>
      </c>
      <c r="D6173" s="25" t="s">
        <v>106</v>
      </c>
      <c r="E6173" s="25" t="s">
        <v>633</v>
      </c>
      <c r="F6173" s="25" t="s">
        <v>211</v>
      </c>
      <c r="G6173" s="26" t="n">
        <v>1388.67</v>
      </c>
      <c r="H6173" s="27" t="n">
        <v>3583</v>
      </c>
      <c r="I6173" s="25" t="s">
        <v>147</v>
      </c>
      <c r="K6173" s="25" t="n">
        <v>1989</v>
      </c>
      <c r="L6173" s="25" t="s">
        <v>178</v>
      </c>
      <c r="M6173" s="25" t="s">
        <v>171</v>
      </c>
      <c r="N6173" s="28" t="n">
        <v>5482</v>
      </c>
      <c r="O6173" s="25" t="s">
        <v>54</v>
      </c>
      <c r="P6173" s="29" t="n">
        <v>43027</v>
      </c>
      <c r="Q6173" s="29" t="n">
        <v>43033</v>
      </c>
      <c r="R6173" s="28" t="n">
        <v>4552</v>
      </c>
      <c r="S6173" s="28" t="n">
        <f aca="false">IF(O6173="Won",R6173,IF(O6173="Lost",0,N6173))</f>
        <v>4552</v>
      </c>
      <c r="T6173" s="30" t="n">
        <f aca="false">IF(AND(P6173&lt;&gt;"",Q6173&lt;&gt;""),Q6173-P6173,"")</f>
        <v>6</v>
      </c>
      <c r="U6173" s="30" t="str">
        <f aca="false">IF(AND(O6173="Engaging",P6173&lt;&gt;""),'Leia-me'!$B$5-P6173,"")</f>
        <v/>
      </c>
      <c r="V6173" s="25" t="str">
        <f aca="false">IF(O6173&lt;&gt;"Engaging","",IF(U6173&lt;='Leia-me'!$B$6,"Saudável",IF(U6173&lt;='Leia-me'!$B$7,"Esfriando",IF(U6173&lt;='Leia-me'!$B$8,"Última chance","Zumbi"))))</f>
        <v/>
      </c>
      <c r="W6173" s="25" t="n">
        <f aca="false">IF(O6173="Won",1,IF(O6173="Lost",0,""))</f>
        <v>1</v>
      </c>
      <c r="Y6173" s="25" t="str">
        <f aca="false">IF(E6173="","Sim","")</f>
        <v/>
      </c>
    </row>
    <row r="6174" customFormat="false" ht="15" hidden="false" customHeight="false" outlineLevel="0" collapsed="false">
      <c r="A6174" s="25" t="s">
        <v>6437</v>
      </c>
      <c r="B6174" s="25" t="s">
        <v>102</v>
      </c>
      <c r="C6174" s="25" t="s">
        <v>103</v>
      </c>
      <c r="D6174" s="25" t="s">
        <v>106</v>
      </c>
      <c r="E6174" s="25" t="s">
        <v>428</v>
      </c>
      <c r="F6174" s="25" t="s">
        <v>267</v>
      </c>
      <c r="G6174" s="26" t="n">
        <v>792.46</v>
      </c>
      <c r="H6174" s="27" t="n">
        <v>1299</v>
      </c>
      <c r="I6174" s="25" t="s">
        <v>147</v>
      </c>
      <c r="K6174" s="25" t="n">
        <v>1982</v>
      </c>
      <c r="L6174" s="25" t="s">
        <v>178</v>
      </c>
      <c r="M6174" s="25" t="s">
        <v>171</v>
      </c>
      <c r="N6174" s="28" t="n">
        <v>5482</v>
      </c>
      <c r="O6174" s="25" t="s">
        <v>54</v>
      </c>
      <c r="P6174" s="29" t="n">
        <v>43028</v>
      </c>
      <c r="Q6174" s="29" t="n">
        <v>43029</v>
      </c>
      <c r="R6174" s="28" t="n">
        <v>6026</v>
      </c>
      <c r="S6174" s="28" t="n">
        <f aca="false">IF(O6174="Won",R6174,IF(O6174="Lost",0,N6174))</f>
        <v>6026</v>
      </c>
      <c r="T6174" s="30" t="n">
        <f aca="false">IF(AND(P6174&lt;&gt;"",Q6174&lt;&gt;""),Q6174-P6174,"")</f>
        <v>1</v>
      </c>
      <c r="U6174" s="30" t="str">
        <f aca="false">IF(AND(O6174="Engaging",P6174&lt;&gt;""),'Leia-me'!$B$5-P6174,"")</f>
        <v/>
      </c>
      <c r="V6174" s="25" t="str">
        <f aca="false">IF(O6174&lt;&gt;"Engaging","",IF(U6174&lt;='Leia-me'!$B$6,"Saudável",IF(U6174&lt;='Leia-me'!$B$7,"Esfriando",IF(U6174&lt;='Leia-me'!$B$8,"Última chance","Zumbi"))))</f>
        <v/>
      </c>
      <c r="W6174" s="25" t="n">
        <f aca="false">IF(O6174="Won",1,IF(O6174="Lost",0,""))</f>
        <v>1</v>
      </c>
      <c r="Y6174" s="25" t="str">
        <f aca="false">IF(E6174="","Sim","")</f>
        <v/>
      </c>
    </row>
    <row r="6175" customFormat="false" ht="15" hidden="false" customHeight="false" outlineLevel="0" collapsed="false">
      <c r="A6175" s="25" t="s">
        <v>6438</v>
      </c>
      <c r="B6175" s="25" t="s">
        <v>102</v>
      </c>
      <c r="C6175" s="25" t="s">
        <v>103</v>
      </c>
      <c r="D6175" s="25" t="s">
        <v>106</v>
      </c>
      <c r="G6175" s="31"/>
      <c r="H6175" s="32"/>
      <c r="L6175" s="25" t="s">
        <v>148</v>
      </c>
      <c r="M6175" s="25" t="s">
        <v>149</v>
      </c>
      <c r="N6175" s="28" t="n">
        <v>55</v>
      </c>
      <c r="O6175" s="25" t="s">
        <v>56</v>
      </c>
      <c r="P6175" s="29" t="n">
        <v>43038</v>
      </c>
      <c r="Q6175" s="33"/>
      <c r="R6175" s="34"/>
      <c r="S6175" s="28" t="n">
        <f aca="false">IF(O6175="Won",R6175,IF(O6175="Lost",0,N6175))</f>
        <v>55</v>
      </c>
      <c r="T6175" s="30" t="str">
        <f aca="false">IF(AND(P6175&lt;&gt;"",Q6175&lt;&gt;""),Q6175-P6175,"")</f>
        <v/>
      </c>
      <c r="U6175" s="30" t="n">
        <f aca="false">IF(AND(O6175="Engaging",P6175&lt;&gt;""),'Leia-me'!$B$5-P6175,"")</f>
        <v>62</v>
      </c>
      <c r="V6175" s="25" t="str">
        <f aca="false">IF(O6175&lt;&gt;"Engaging","",IF(U6175&lt;='Leia-me'!$B$6,"Saudável",IF(U6175&lt;='Leia-me'!$B$7,"Esfriando",IF(U6175&lt;='Leia-me'!$B$8,"Última chance","Zumbi"))))</f>
        <v>Saudável</v>
      </c>
      <c r="W6175" s="25" t="str">
        <f aca="false">IF(O6175="Won",1,IF(O6175="Lost",0,""))</f>
        <v/>
      </c>
      <c r="Y6175" s="25" t="str">
        <f aca="false">IF(E6175="","Sim","")</f>
        <v>Sim</v>
      </c>
    </row>
    <row r="6176" customFormat="false" ht="15" hidden="false" customHeight="false" outlineLevel="0" collapsed="false">
      <c r="A6176" s="25" t="s">
        <v>6439</v>
      </c>
      <c r="B6176" s="25" t="s">
        <v>102</v>
      </c>
      <c r="C6176" s="25" t="s">
        <v>103</v>
      </c>
      <c r="D6176" s="25" t="s">
        <v>106</v>
      </c>
      <c r="E6176" s="25" t="s">
        <v>444</v>
      </c>
      <c r="F6176" s="25" t="s">
        <v>192</v>
      </c>
      <c r="G6176" s="26" t="n">
        <v>6354.87</v>
      </c>
      <c r="H6176" s="27" t="n">
        <v>16780</v>
      </c>
      <c r="I6176" s="25" t="s">
        <v>147</v>
      </c>
      <c r="J6176" s="25" t="s">
        <v>445</v>
      </c>
      <c r="K6176" s="25" t="n">
        <v>1996</v>
      </c>
      <c r="L6176" s="25" t="s">
        <v>160</v>
      </c>
      <c r="M6176" s="25" t="s">
        <v>149</v>
      </c>
      <c r="N6176" s="28" t="n">
        <v>3393</v>
      </c>
      <c r="O6176" s="25" t="s">
        <v>55</v>
      </c>
      <c r="P6176" s="29" t="n">
        <v>43053</v>
      </c>
      <c r="Q6176" s="29" t="n">
        <v>43062</v>
      </c>
      <c r="R6176" s="28" t="n">
        <v>0</v>
      </c>
      <c r="S6176" s="28" t="n">
        <f aca="false">IF(O6176="Won",R6176,IF(O6176="Lost",0,N6176))</f>
        <v>0</v>
      </c>
      <c r="T6176" s="30" t="n">
        <f aca="false">IF(AND(P6176&lt;&gt;"",Q6176&lt;&gt;""),Q6176-P6176,"")</f>
        <v>9</v>
      </c>
      <c r="U6176" s="30" t="str">
        <f aca="false">IF(AND(O6176="Engaging",P6176&lt;&gt;""),'Leia-me'!$B$5-P6176,"")</f>
        <v/>
      </c>
      <c r="V6176" s="25" t="str">
        <f aca="false">IF(O6176&lt;&gt;"Engaging","",IF(U6176&lt;='Leia-me'!$B$6,"Saudável",IF(U6176&lt;='Leia-me'!$B$7,"Esfriando",IF(U6176&lt;='Leia-me'!$B$8,"Última chance","Zumbi"))))</f>
        <v/>
      </c>
      <c r="W6176" s="25" t="n">
        <f aca="false">IF(O6176="Won",1,IF(O6176="Lost",0,""))</f>
        <v>0</v>
      </c>
      <c r="Y6176" s="25" t="str">
        <f aca="false">IF(E6176="","Sim","")</f>
        <v/>
      </c>
    </row>
    <row r="6177" customFormat="false" ht="15" hidden="false" customHeight="false" outlineLevel="0" collapsed="false">
      <c r="A6177" s="25" t="s">
        <v>6440</v>
      </c>
      <c r="B6177" s="25" t="s">
        <v>102</v>
      </c>
      <c r="C6177" s="25" t="s">
        <v>103</v>
      </c>
      <c r="D6177" s="25" t="s">
        <v>106</v>
      </c>
      <c r="E6177" s="25" t="s">
        <v>1158</v>
      </c>
      <c r="F6177" s="25" t="s">
        <v>185</v>
      </c>
      <c r="G6177" s="26" t="n">
        <v>7708.38</v>
      </c>
      <c r="H6177" s="27" t="n">
        <v>13756</v>
      </c>
      <c r="I6177" s="25" t="s">
        <v>147</v>
      </c>
      <c r="K6177" s="25" t="n">
        <v>1980</v>
      </c>
      <c r="L6177" s="25" t="s">
        <v>160</v>
      </c>
      <c r="M6177" s="25" t="s">
        <v>149</v>
      </c>
      <c r="N6177" s="28" t="n">
        <v>3393</v>
      </c>
      <c r="O6177" s="25" t="s">
        <v>54</v>
      </c>
      <c r="P6177" s="29" t="n">
        <v>43055</v>
      </c>
      <c r="Q6177" s="29" t="n">
        <v>43059</v>
      </c>
      <c r="R6177" s="28" t="n">
        <v>3664</v>
      </c>
      <c r="S6177" s="28" t="n">
        <f aca="false">IF(O6177="Won",R6177,IF(O6177="Lost",0,N6177))</f>
        <v>3664</v>
      </c>
      <c r="T6177" s="30" t="n">
        <f aca="false">IF(AND(P6177&lt;&gt;"",Q6177&lt;&gt;""),Q6177-P6177,"")</f>
        <v>4</v>
      </c>
      <c r="U6177" s="30" t="str">
        <f aca="false">IF(AND(O6177="Engaging",P6177&lt;&gt;""),'Leia-me'!$B$5-P6177,"")</f>
        <v/>
      </c>
      <c r="V6177" s="25" t="str">
        <f aca="false">IF(O6177&lt;&gt;"Engaging","",IF(U6177&lt;='Leia-me'!$B$6,"Saudável",IF(U6177&lt;='Leia-me'!$B$7,"Esfriando",IF(U6177&lt;='Leia-me'!$B$8,"Última chance","Zumbi"))))</f>
        <v/>
      </c>
      <c r="W6177" s="25" t="n">
        <f aca="false">IF(O6177="Won",1,IF(O6177="Lost",0,""))</f>
        <v>1</v>
      </c>
      <c r="Y6177" s="25" t="str">
        <f aca="false">IF(E6177="","Sim","")</f>
        <v/>
      </c>
    </row>
    <row r="6178" customFormat="false" ht="15" hidden="false" customHeight="false" outlineLevel="0" collapsed="false">
      <c r="A6178" s="25" t="s">
        <v>6441</v>
      </c>
      <c r="B6178" s="25" t="s">
        <v>102</v>
      </c>
      <c r="C6178" s="25" t="s">
        <v>103</v>
      </c>
      <c r="D6178" s="25" t="s">
        <v>106</v>
      </c>
      <c r="E6178" s="25" t="s">
        <v>633</v>
      </c>
      <c r="F6178" s="25" t="s">
        <v>211</v>
      </c>
      <c r="G6178" s="26" t="n">
        <v>1388.67</v>
      </c>
      <c r="H6178" s="27" t="n">
        <v>3583</v>
      </c>
      <c r="I6178" s="25" t="s">
        <v>147</v>
      </c>
      <c r="K6178" s="25" t="n">
        <v>1989</v>
      </c>
      <c r="L6178" s="25" t="s">
        <v>170</v>
      </c>
      <c r="M6178" s="25" t="s">
        <v>171</v>
      </c>
      <c r="N6178" s="28" t="n">
        <v>1096</v>
      </c>
      <c r="O6178" s="25" t="s">
        <v>54</v>
      </c>
      <c r="P6178" s="29" t="n">
        <v>43066</v>
      </c>
      <c r="Q6178" s="29" t="n">
        <v>43081</v>
      </c>
      <c r="R6178" s="28" t="n">
        <v>1192</v>
      </c>
      <c r="S6178" s="28" t="n">
        <f aca="false">IF(O6178="Won",R6178,IF(O6178="Lost",0,N6178))</f>
        <v>1192</v>
      </c>
      <c r="T6178" s="30" t="n">
        <f aca="false">IF(AND(P6178&lt;&gt;"",Q6178&lt;&gt;""),Q6178-P6178,"")</f>
        <v>15</v>
      </c>
      <c r="U6178" s="30" t="str">
        <f aca="false">IF(AND(O6178="Engaging",P6178&lt;&gt;""),'Leia-me'!$B$5-P6178,"")</f>
        <v/>
      </c>
      <c r="V6178" s="25" t="str">
        <f aca="false">IF(O6178&lt;&gt;"Engaging","",IF(U6178&lt;='Leia-me'!$B$6,"Saudável",IF(U6178&lt;='Leia-me'!$B$7,"Esfriando",IF(U6178&lt;='Leia-me'!$B$8,"Última chance","Zumbi"))))</f>
        <v/>
      </c>
      <c r="W6178" s="25" t="n">
        <f aca="false">IF(O6178="Won",1,IF(O6178="Lost",0,""))</f>
        <v>1</v>
      </c>
      <c r="Y6178" s="25" t="str">
        <f aca="false">IF(E6178="","Sim","")</f>
        <v/>
      </c>
    </row>
    <row r="6179" customFormat="false" ht="15" hidden="false" customHeight="false" outlineLevel="0" collapsed="false">
      <c r="A6179" s="25" t="s">
        <v>6442</v>
      </c>
      <c r="B6179" s="25" t="s">
        <v>102</v>
      </c>
      <c r="C6179" s="25" t="s">
        <v>103</v>
      </c>
      <c r="D6179" s="25" t="s">
        <v>106</v>
      </c>
      <c r="E6179" s="25" t="s">
        <v>868</v>
      </c>
      <c r="F6179" s="25" t="s">
        <v>168</v>
      </c>
      <c r="G6179" s="26" t="n">
        <v>2952.73</v>
      </c>
      <c r="H6179" s="27" t="n">
        <v>5107</v>
      </c>
      <c r="I6179" s="25" t="s">
        <v>147</v>
      </c>
      <c r="K6179" s="25" t="n">
        <v>2000</v>
      </c>
      <c r="L6179" s="25" t="s">
        <v>178</v>
      </c>
      <c r="M6179" s="25" t="s">
        <v>171</v>
      </c>
      <c r="N6179" s="28" t="n">
        <v>5482</v>
      </c>
      <c r="O6179" s="25" t="s">
        <v>54</v>
      </c>
      <c r="P6179" s="29" t="n">
        <v>43067</v>
      </c>
      <c r="Q6179" s="29" t="n">
        <v>43081</v>
      </c>
      <c r="R6179" s="28" t="n">
        <v>5702</v>
      </c>
      <c r="S6179" s="28" t="n">
        <f aca="false">IF(O6179="Won",R6179,IF(O6179="Lost",0,N6179))</f>
        <v>5702</v>
      </c>
      <c r="T6179" s="30" t="n">
        <f aca="false">IF(AND(P6179&lt;&gt;"",Q6179&lt;&gt;""),Q6179-P6179,"")</f>
        <v>14</v>
      </c>
      <c r="U6179" s="30" t="str">
        <f aca="false">IF(AND(O6179="Engaging",P6179&lt;&gt;""),'Leia-me'!$B$5-P6179,"")</f>
        <v/>
      </c>
      <c r="V6179" s="25" t="str">
        <f aca="false">IF(O6179&lt;&gt;"Engaging","",IF(U6179&lt;='Leia-me'!$B$6,"Saudável",IF(U6179&lt;='Leia-me'!$B$7,"Esfriando",IF(U6179&lt;='Leia-me'!$B$8,"Última chance","Zumbi"))))</f>
        <v/>
      </c>
      <c r="W6179" s="25" t="n">
        <f aca="false">IF(O6179="Won",1,IF(O6179="Lost",0,""))</f>
        <v>1</v>
      </c>
      <c r="Y6179" s="25" t="str">
        <f aca="false">IF(E6179="","Sim","")</f>
        <v/>
      </c>
    </row>
    <row r="6180" customFormat="false" ht="15" hidden="false" customHeight="false" outlineLevel="0" collapsed="false">
      <c r="A6180" s="25" t="s">
        <v>6443</v>
      </c>
      <c r="B6180" s="25" t="s">
        <v>102</v>
      </c>
      <c r="C6180" s="25" t="s">
        <v>103</v>
      </c>
      <c r="D6180" s="25" t="s">
        <v>106</v>
      </c>
      <c r="E6180" s="25" t="s">
        <v>1789</v>
      </c>
      <c r="F6180" s="25" t="s">
        <v>211</v>
      </c>
      <c r="G6180" s="26" t="n">
        <v>497.11</v>
      </c>
      <c r="H6180" s="27" t="n">
        <v>1588</v>
      </c>
      <c r="I6180" s="25" t="s">
        <v>147</v>
      </c>
      <c r="K6180" s="25" t="n">
        <v>2009</v>
      </c>
      <c r="L6180" s="25" t="s">
        <v>148</v>
      </c>
      <c r="M6180" s="25" t="s">
        <v>149</v>
      </c>
      <c r="N6180" s="28" t="n">
        <v>55</v>
      </c>
      <c r="O6180" s="25" t="s">
        <v>54</v>
      </c>
      <c r="P6180" s="29" t="n">
        <v>43068</v>
      </c>
      <c r="Q6180" s="29" t="n">
        <v>43083</v>
      </c>
      <c r="R6180" s="28" t="n">
        <v>58</v>
      </c>
      <c r="S6180" s="28" t="n">
        <f aca="false">IF(O6180="Won",R6180,IF(O6180="Lost",0,N6180))</f>
        <v>58</v>
      </c>
      <c r="T6180" s="30" t="n">
        <f aca="false">IF(AND(P6180&lt;&gt;"",Q6180&lt;&gt;""),Q6180-P6180,"")</f>
        <v>15</v>
      </c>
      <c r="U6180" s="30" t="str">
        <f aca="false">IF(AND(O6180="Engaging",P6180&lt;&gt;""),'Leia-me'!$B$5-P6180,"")</f>
        <v/>
      </c>
      <c r="V6180" s="25" t="str">
        <f aca="false">IF(O6180&lt;&gt;"Engaging","",IF(U6180&lt;='Leia-me'!$B$6,"Saudável",IF(U6180&lt;='Leia-me'!$B$7,"Esfriando",IF(U6180&lt;='Leia-me'!$B$8,"Última chance","Zumbi"))))</f>
        <v/>
      </c>
      <c r="W6180" s="25" t="n">
        <f aca="false">IF(O6180="Won",1,IF(O6180="Lost",0,""))</f>
        <v>1</v>
      </c>
      <c r="Y6180" s="25" t="str">
        <f aca="false">IF(E6180="","Sim","")</f>
        <v/>
      </c>
    </row>
    <row r="6181" customFormat="false" ht="15" hidden="false" customHeight="false" outlineLevel="0" collapsed="false">
      <c r="A6181" s="25" t="s">
        <v>6444</v>
      </c>
      <c r="B6181" s="25" t="s">
        <v>102</v>
      </c>
      <c r="C6181" s="25" t="s">
        <v>103</v>
      </c>
      <c r="D6181" s="25" t="s">
        <v>106</v>
      </c>
      <c r="E6181" s="25" t="s">
        <v>1187</v>
      </c>
      <c r="F6181" s="25" t="s">
        <v>159</v>
      </c>
      <c r="G6181" s="26" t="n">
        <v>2059.9</v>
      </c>
      <c r="H6181" s="27" t="n">
        <v>3644</v>
      </c>
      <c r="I6181" s="25" t="s">
        <v>147</v>
      </c>
      <c r="K6181" s="25" t="n">
        <v>1988</v>
      </c>
      <c r="L6181" s="25" t="s">
        <v>160</v>
      </c>
      <c r="M6181" s="25" t="s">
        <v>149</v>
      </c>
      <c r="N6181" s="28" t="n">
        <v>3393</v>
      </c>
      <c r="O6181" s="25" t="s">
        <v>54</v>
      </c>
      <c r="P6181" s="29" t="n">
        <v>43068</v>
      </c>
      <c r="Q6181" s="29" t="n">
        <v>43083</v>
      </c>
      <c r="R6181" s="28" t="n">
        <v>3285</v>
      </c>
      <c r="S6181" s="28" t="n">
        <f aca="false">IF(O6181="Won",R6181,IF(O6181="Lost",0,N6181))</f>
        <v>3285</v>
      </c>
      <c r="T6181" s="30" t="n">
        <f aca="false">IF(AND(P6181&lt;&gt;"",Q6181&lt;&gt;""),Q6181-P6181,"")</f>
        <v>15</v>
      </c>
      <c r="U6181" s="30" t="str">
        <f aca="false">IF(AND(O6181="Engaging",P6181&lt;&gt;""),'Leia-me'!$B$5-P6181,"")</f>
        <v/>
      </c>
      <c r="V6181" s="25" t="str">
        <f aca="false">IF(O6181&lt;&gt;"Engaging","",IF(U6181&lt;='Leia-me'!$B$6,"Saudável",IF(U6181&lt;='Leia-me'!$B$7,"Esfriando",IF(U6181&lt;='Leia-me'!$B$8,"Última chance","Zumbi"))))</f>
        <v/>
      </c>
      <c r="W6181" s="25" t="n">
        <f aca="false">IF(O6181="Won",1,IF(O6181="Lost",0,""))</f>
        <v>1</v>
      </c>
      <c r="Y6181" s="25" t="str">
        <f aca="false">IF(E6181="","Sim","")</f>
        <v/>
      </c>
    </row>
    <row r="6182" customFormat="false" ht="15" hidden="false" customHeight="false" outlineLevel="0" collapsed="false">
      <c r="A6182" s="25" t="s">
        <v>6445</v>
      </c>
      <c r="B6182" s="25" t="s">
        <v>102</v>
      </c>
      <c r="C6182" s="25" t="s">
        <v>103</v>
      </c>
      <c r="D6182" s="25" t="s">
        <v>106</v>
      </c>
      <c r="E6182" s="25" t="s">
        <v>2863</v>
      </c>
      <c r="F6182" s="25" t="s">
        <v>211</v>
      </c>
      <c r="G6182" s="26" t="n">
        <v>2437.85</v>
      </c>
      <c r="H6182" s="27" t="n">
        <v>4874</v>
      </c>
      <c r="I6182" s="25" t="s">
        <v>147</v>
      </c>
      <c r="K6182" s="25" t="n">
        <v>2001</v>
      </c>
      <c r="L6182" s="25" t="s">
        <v>160</v>
      </c>
      <c r="M6182" s="25" t="s">
        <v>149</v>
      </c>
      <c r="N6182" s="28" t="n">
        <v>3393</v>
      </c>
      <c r="O6182" s="25" t="s">
        <v>54</v>
      </c>
      <c r="P6182" s="29" t="n">
        <v>43071</v>
      </c>
      <c r="Q6182" s="29" t="n">
        <v>43089</v>
      </c>
      <c r="R6182" s="28" t="n">
        <v>3547</v>
      </c>
      <c r="S6182" s="28" t="n">
        <f aca="false">IF(O6182="Won",R6182,IF(O6182="Lost",0,N6182))</f>
        <v>3547</v>
      </c>
      <c r="T6182" s="30" t="n">
        <f aca="false">IF(AND(P6182&lt;&gt;"",Q6182&lt;&gt;""),Q6182-P6182,"")</f>
        <v>18</v>
      </c>
      <c r="U6182" s="30" t="str">
        <f aca="false">IF(AND(O6182="Engaging",P6182&lt;&gt;""),'Leia-me'!$B$5-P6182,"")</f>
        <v/>
      </c>
      <c r="V6182" s="25" t="str">
        <f aca="false">IF(O6182&lt;&gt;"Engaging","",IF(U6182&lt;='Leia-me'!$B$6,"Saudável",IF(U6182&lt;='Leia-me'!$B$7,"Esfriando",IF(U6182&lt;='Leia-me'!$B$8,"Última chance","Zumbi"))))</f>
        <v/>
      </c>
      <c r="W6182" s="25" t="n">
        <f aca="false">IF(O6182="Won",1,IF(O6182="Lost",0,""))</f>
        <v>1</v>
      </c>
      <c r="Y6182" s="25" t="str">
        <f aca="false">IF(E6182="","Sim","")</f>
        <v/>
      </c>
    </row>
    <row r="6183" customFormat="false" ht="15" hidden="false" customHeight="false" outlineLevel="0" collapsed="false">
      <c r="A6183" s="25" t="s">
        <v>6446</v>
      </c>
      <c r="B6183" s="25" t="s">
        <v>102</v>
      </c>
      <c r="C6183" s="25" t="s">
        <v>103</v>
      </c>
      <c r="D6183" s="25" t="s">
        <v>106</v>
      </c>
      <c r="E6183" s="25" t="s">
        <v>421</v>
      </c>
      <c r="F6183" s="25" t="s">
        <v>146</v>
      </c>
      <c r="G6183" s="26" t="n">
        <v>2818.38</v>
      </c>
      <c r="H6183" s="27" t="n">
        <v>6290</v>
      </c>
      <c r="I6183" s="25" t="s">
        <v>147</v>
      </c>
      <c r="K6183" s="25" t="n">
        <v>1994</v>
      </c>
      <c r="L6183" s="25" t="s">
        <v>148</v>
      </c>
      <c r="M6183" s="25" t="s">
        <v>149</v>
      </c>
      <c r="N6183" s="28" t="n">
        <v>55</v>
      </c>
      <c r="O6183" s="25" t="s">
        <v>56</v>
      </c>
      <c r="P6183" s="29" t="n">
        <v>43089</v>
      </c>
      <c r="Q6183" s="33"/>
      <c r="R6183" s="34"/>
      <c r="S6183" s="28" t="n">
        <f aca="false">IF(O6183="Won",R6183,IF(O6183="Lost",0,N6183))</f>
        <v>55</v>
      </c>
      <c r="T6183" s="30" t="str">
        <f aca="false">IF(AND(P6183&lt;&gt;"",Q6183&lt;&gt;""),Q6183-P6183,"")</f>
        <v/>
      </c>
      <c r="U6183" s="30" t="n">
        <f aca="false">IF(AND(O6183="Engaging",P6183&lt;&gt;""),'Leia-me'!$B$5-P6183,"")</f>
        <v>11</v>
      </c>
      <c r="V6183" s="25" t="str">
        <f aca="false">IF(O6183&lt;&gt;"Engaging","",IF(U6183&lt;='Leia-me'!$B$6,"Saudável",IF(U6183&lt;='Leia-me'!$B$7,"Esfriando",IF(U6183&lt;='Leia-me'!$B$8,"Última chance","Zumbi"))))</f>
        <v>Saudável</v>
      </c>
      <c r="W6183" s="25" t="str">
        <f aca="false">IF(O6183="Won",1,IF(O6183="Lost",0,""))</f>
        <v/>
      </c>
      <c r="Y6183" s="25" t="str">
        <f aca="false">IF(E6183="","Sim","")</f>
        <v/>
      </c>
    </row>
    <row r="6184" customFormat="false" ht="15" hidden="false" customHeight="false" outlineLevel="0" collapsed="false">
      <c r="A6184" s="25" t="s">
        <v>6447</v>
      </c>
      <c r="B6184" s="25" t="s">
        <v>102</v>
      </c>
      <c r="C6184" s="25" t="s">
        <v>103</v>
      </c>
      <c r="D6184" s="25" t="s">
        <v>107</v>
      </c>
      <c r="E6184" s="25" t="s">
        <v>3075</v>
      </c>
      <c r="F6184" s="25" t="s">
        <v>165</v>
      </c>
      <c r="G6184" s="26" t="n">
        <v>4269.9</v>
      </c>
      <c r="H6184" s="27" t="n">
        <v>6472</v>
      </c>
      <c r="I6184" s="25" t="s">
        <v>147</v>
      </c>
      <c r="J6184" s="25" t="s">
        <v>1347</v>
      </c>
      <c r="K6184" s="25" t="n">
        <v>1993</v>
      </c>
      <c r="L6184" s="25" t="s">
        <v>186</v>
      </c>
      <c r="M6184" s="25" t="s">
        <v>171</v>
      </c>
      <c r="N6184" s="28" t="n">
        <v>550</v>
      </c>
      <c r="O6184" s="25" t="s">
        <v>54</v>
      </c>
      <c r="P6184" s="29" t="n">
        <v>42675</v>
      </c>
      <c r="Q6184" s="29" t="n">
        <v>42801</v>
      </c>
      <c r="R6184" s="28" t="n">
        <v>601</v>
      </c>
      <c r="S6184" s="28" t="n">
        <f aca="false">IF(O6184="Won",R6184,IF(O6184="Lost",0,N6184))</f>
        <v>601</v>
      </c>
      <c r="T6184" s="30" t="n">
        <f aca="false">IF(AND(P6184&lt;&gt;"",Q6184&lt;&gt;""),Q6184-P6184,"")</f>
        <v>126</v>
      </c>
      <c r="U6184" s="30" t="str">
        <f aca="false">IF(AND(O6184="Engaging",P6184&lt;&gt;""),'Leia-me'!$B$5-P6184,"")</f>
        <v/>
      </c>
      <c r="V6184" s="25" t="str">
        <f aca="false">IF(O6184&lt;&gt;"Engaging","",IF(U6184&lt;='Leia-me'!$B$6,"Saudável",IF(U6184&lt;='Leia-me'!$B$7,"Esfriando",IF(U6184&lt;='Leia-me'!$B$8,"Última chance","Zumbi"))))</f>
        <v/>
      </c>
      <c r="W6184" s="25" t="n">
        <f aca="false">IF(O6184="Won",1,IF(O6184="Lost",0,""))</f>
        <v>1</v>
      </c>
      <c r="Y6184" s="25" t="str">
        <f aca="false">IF(E6184="","Sim","")</f>
        <v/>
      </c>
    </row>
    <row r="6185" customFormat="false" ht="15" hidden="false" customHeight="false" outlineLevel="0" collapsed="false">
      <c r="A6185" s="25" t="s">
        <v>6448</v>
      </c>
      <c r="B6185" s="25" t="s">
        <v>102</v>
      </c>
      <c r="C6185" s="25" t="s">
        <v>103</v>
      </c>
      <c r="D6185" s="25" t="s">
        <v>107</v>
      </c>
      <c r="E6185" s="25" t="s">
        <v>1778</v>
      </c>
      <c r="F6185" s="25" t="s">
        <v>146</v>
      </c>
      <c r="G6185" s="26" t="n">
        <v>1618.89</v>
      </c>
      <c r="H6185" s="27" t="n">
        <v>3889</v>
      </c>
      <c r="I6185" s="25" t="s">
        <v>147</v>
      </c>
      <c r="K6185" s="25" t="n">
        <v>2004</v>
      </c>
      <c r="L6185" s="25" t="s">
        <v>148</v>
      </c>
      <c r="M6185" s="25" t="s">
        <v>149</v>
      </c>
      <c r="N6185" s="28" t="n">
        <v>55</v>
      </c>
      <c r="O6185" s="25" t="s">
        <v>56</v>
      </c>
      <c r="P6185" s="29" t="n">
        <v>42697</v>
      </c>
      <c r="Q6185" s="33"/>
      <c r="R6185" s="34"/>
      <c r="S6185" s="28" t="n">
        <f aca="false">IF(O6185="Won",R6185,IF(O6185="Lost",0,N6185))</f>
        <v>55</v>
      </c>
      <c r="T6185" s="30" t="str">
        <f aca="false">IF(AND(P6185&lt;&gt;"",Q6185&lt;&gt;""),Q6185-P6185,"")</f>
        <v/>
      </c>
      <c r="U6185" s="30" t="n">
        <f aca="false">IF(AND(O6185="Engaging",P6185&lt;&gt;""),'Leia-me'!$B$5-P6185,"")</f>
        <v>403</v>
      </c>
      <c r="V6185" s="25" t="str">
        <f aca="false">IF(O6185&lt;&gt;"Engaging","",IF(U6185&lt;='Leia-me'!$B$6,"Saudável",IF(U6185&lt;='Leia-me'!$B$7,"Esfriando",IF(U6185&lt;='Leia-me'!$B$8,"Última chance","Zumbi"))))</f>
        <v>Zumbi</v>
      </c>
      <c r="W6185" s="25" t="str">
        <f aca="false">IF(O6185="Won",1,IF(O6185="Lost",0,""))</f>
        <v/>
      </c>
      <c r="Y6185" s="25" t="str">
        <f aca="false">IF(E6185="","Sim","")</f>
        <v/>
      </c>
    </row>
    <row r="6186" customFormat="false" ht="15" hidden="false" customHeight="false" outlineLevel="0" collapsed="false">
      <c r="A6186" s="25" t="s">
        <v>6449</v>
      </c>
      <c r="B6186" s="25" t="s">
        <v>102</v>
      </c>
      <c r="C6186" s="25" t="s">
        <v>103</v>
      </c>
      <c r="D6186" s="25" t="s">
        <v>107</v>
      </c>
      <c r="E6186" s="25" t="s">
        <v>2739</v>
      </c>
      <c r="F6186" s="25" t="s">
        <v>159</v>
      </c>
      <c r="G6186" s="26" t="n">
        <v>2871.35</v>
      </c>
      <c r="H6186" s="27" t="n">
        <v>9561</v>
      </c>
      <c r="I6186" s="25" t="s">
        <v>147</v>
      </c>
      <c r="K6186" s="25" t="n">
        <v>1983</v>
      </c>
      <c r="L6186" s="25" t="s">
        <v>186</v>
      </c>
      <c r="M6186" s="25" t="s">
        <v>171</v>
      </c>
      <c r="N6186" s="28" t="n">
        <v>550</v>
      </c>
      <c r="O6186" s="25" t="s">
        <v>54</v>
      </c>
      <c r="P6186" s="29" t="n">
        <v>42697</v>
      </c>
      <c r="Q6186" s="29" t="n">
        <v>42795</v>
      </c>
      <c r="R6186" s="28" t="n">
        <v>523</v>
      </c>
      <c r="S6186" s="28" t="n">
        <f aca="false">IF(O6186="Won",R6186,IF(O6186="Lost",0,N6186))</f>
        <v>523</v>
      </c>
      <c r="T6186" s="30" t="n">
        <f aca="false">IF(AND(P6186&lt;&gt;"",Q6186&lt;&gt;""),Q6186-P6186,"")</f>
        <v>98</v>
      </c>
      <c r="U6186" s="30" t="str">
        <f aca="false">IF(AND(O6186="Engaging",P6186&lt;&gt;""),'Leia-me'!$B$5-P6186,"")</f>
        <v/>
      </c>
      <c r="V6186" s="25" t="str">
        <f aca="false">IF(O6186&lt;&gt;"Engaging","",IF(U6186&lt;='Leia-me'!$B$6,"Saudável",IF(U6186&lt;='Leia-me'!$B$7,"Esfriando",IF(U6186&lt;='Leia-me'!$B$8,"Última chance","Zumbi"))))</f>
        <v/>
      </c>
      <c r="W6186" s="25" t="n">
        <f aca="false">IF(O6186="Won",1,IF(O6186="Lost",0,""))</f>
        <v>1</v>
      </c>
      <c r="Y6186" s="25" t="str">
        <f aca="false">IF(E6186="","Sim","")</f>
        <v/>
      </c>
    </row>
    <row r="6187" customFormat="false" ht="15" hidden="false" customHeight="false" outlineLevel="0" collapsed="false">
      <c r="A6187" s="25" t="s">
        <v>6450</v>
      </c>
      <c r="B6187" s="25" t="s">
        <v>102</v>
      </c>
      <c r="C6187" s="25" t="s">
        <v>103</v>
      </c>
      <c r="D6187" s="25" t="s">
        <v>107</v>
      </c>
      <c r="E6187" s="25" t="s">
        <v>1795</v>
      </c>
      <c r="F6187" s="25" t="s">
        <v>177</v>
      </c>
      <c r="G6187" s="26" t="n">
        <v>355.23</v>
      </c>
      <c r="H6187" s="27" t="n">
        <v>853</v>
      </c>
      <c r="I6187" s="25" t="s">
        <v>147</v>
      </c>
      <c r="K6187" s="25" t="n">
        <v>1994</v>
      </c>
      <c r="L6187" s="25" t="s">
        <v>160</v>
      </c>
      <c r="M6187" s="25" t="s">
        <v>149</v>
      </c>
      <c r="N6187" s="28" t="n">
        <v>3393</v>
      </c>
      <c r="O6187" s="25" t="s">
        <v>56</v>
      </c>
      <c r="P6187" s="29" t="n">
        <v>42701</v>
      </c>
      <c r="Q6187" s="33"/>
      <c r="R6187" s="34"/>
      <c r="S6187" s="28" t="n">
        <f aca="false">IF(O6187="Won",R6187,IF(O6187="Lost",0,N6187))</f>
        <v>3393</v>
      </c>
      <c r="T6187" s="30" t="str">
        <f aca="false">IF(AND(P6187&lt;&gt;"",Q6187&lt;&gt;""),Q6187-P6187,"")</f>
        <v/>
      </c>
      <c r="U6187" s="30" t="n">
        <f aca="false">IF(AND(O6187="Engaging",P6187&lt;&gt;""),'Leia-me'!$B$5-P6187,"")</f>
        <v>399</v>
      </c>
      <c r="V6187" s="25" t="str">
        <f aca="false">IF(O6187&lt;&gt;"Engaging","",IF(U6187&lt;='Leia-me'!$B$6,"Saudável",IF(U6187&lt;='Leia-me'!$B$7,"Esfriando",IF(U6187&lt;='Leia-me'!$B$8,"Última chance","Zumbi"))))</f>
        <v>Zumbi</v>
      </c>
      <c r="W6187" s="25" t="str">
        <f aca="false">IF(O6187="Won",1,IF(O6187="Lost",0,""))</f>
        <v/>
      </c>
      <c r="Y6187" s="25" t="str">
        <f aca="false">IF(E6187="","Sim","")</f>
        <v/>
      </c>
    </row>
    <row r="6188" customFormat="false" ht="15" hidden="false" customHeight="false" outlineLevel="0" collapsed="false">
      <c r="A6188" s="25" t="s">
        <v>6451</v>
      </c>
      <c r="B6188" s="25" t="s">
        <v>102</v>
      </c>
      <c r="C6188" s="25" t="s">
        <v>103</v>
      </c>
      <c r="D6188" s="25" t="s">
        <v>107</v>
      </c>
      <c r="E6188" s="25" t="s">
        <v>478</v>
      </c>
      <c r="F6188" s="25" t="s">
        <v>165</v>
      </c>
      <c r="G6188" s="26" t="n">
        <v>349.81</v>
      </c>
      <c r="H6188" s="27" t="n">
        <v>315</v>
      </c>
      <c r="I6188" s="25" t="s">
        <v>147</v>
      </c>
      <c r="K6188" s="25" t="n">
        <v>2002</v>
      </c>
      <c r="L6188" s="25" t="s">
        <v>148</v>
      </c>
      <c r="M6188" s="25" t="s">
        <v>149</v>
      </c>
      <c r="N6188" s="28" t="n">
        <v>55</v>
      </c>
      <c r="O6188" s="25" t="s">
        <v>54</v>
      </c>
      <c r="P6188" s="29" t="n">
        <v>42710</v>
      </c>
      <c r="Q6188" s="29" t="n">
        <v>42810</v>
      </c>
      <c r="R6188" s="28" t="n">
        <v>54</v>
      </c>
      <c r="S6188" s="28" t="n">
        <f aca="false">IF(O6188="Won",R6188,IF(O6188="Lost",0,N6188))</f>
        <v>54</v>
      </c>
      <c r="T6188" s="30" t="n">
        <f aca="false">IF(AND(P6188&lt;&gt;"",Q6188&lt;&gt;""),Q6188-P6188,"")</f>
        <v>100</v>
      </c>
      <c r="U6188" s="30" t="str">
        <f aca="false">IF(AND(O6188="Engaging",P6188&lt;&gt;""),'Leia-me'!$B$5-P6188,"")</f>
        <v/>
      </c>
      <c r="V6188" s="25" t="str">
        <f aca="false">IF(O6188&lt;&gt;"Engaging","",IF(U6188&lt;='Leia-me'!$B$6,"Saudável",IF(U6188&lt;='Leia-me'!$B$7,"Esfriando",IF(U6188&lt;='Leia-me'!$B$8,"Última chance","Zumbi"))))</f>
        <v/>
      </c>
      <c r="W6188" s="25" t="n">
        <f aca="false">IF(O6188="Won",1,IF(O6188="Lost",0,""))</f>
        <v>1</v>
      </c>
      <c r="Y6188" s="25" t="str">
        <f aca="false">IF(E6188="","Sim","")</f>
        <v/>
      </c>
    </row>
    <row r="6189" customFormat="false" ht="15" hidden="false" customHeight="false" outlineLevel="0" collapsed="false">
      <c r="A6189" s="25" t="s">
        <v>6452</v>
      </c>
      <c r="B6189" s="25" t="s">
        <v>102</v>
      </c>
      <c r="C6189" s="25" t="s">
        <v>103</v>
      </c>
      <c r="D6189" s="25" t="s">
        <v>107</v>
      </c>
      <c r="E6189" s="25" t="s">
        <v>646</v>
      </c>
      <c r="F6189" s="25" t="s">
        <v>165</v>
      </c>
      <c r="G6189" s="26" t="n">
        <v>324.19</v>
      </c>
      <c r="H6189" s="27" t="n">
        <v>978</v>
      </c>
      <c r="I6189" s="25" t="s">
        <v>147</v>
      </c>
      <c r="K6189" s="25" t="n">
        <v>1992</v>
      </c>
      <c r="L6189" s="25" t="s">
        <v>178</v>
      </c>
      <c r="M6189" s="25" t="s">
        <v>171</v>
      </c>
      <c r="N6189" s="28" t="n">
        <v>5482</v>
      </c>
      <c r="O6189" s="25" t="s">
        <v>54</v>
      </c>
      <c r="P6189" s="29" t="n">
        <v>42712</v>
      </c>
      <c r="Q6189" s="29" t="n">
        <v>42804</v>
      </c>
      <c r="R6189" s="28" t="n">
        <v>5410</v>
      </c>
      <c r="S6189" s="28" t="n">
        <f aca="false">IF(O6189="Won",R6189,IF(O6189="Lost",0,N6189))</f>
        <v>5410</v>
      </c>
      <c r="T6189" s="30" t="n">
        <f aca="false">IF(AND(P6189&lt;&gt;"",Q6189&lt;&gt;""),Q6189-P6189,"")</f>
        <v>92</v>
      </c>
      <c r="U6189" s="30" t="str">
        <f aca="false">IF(AND(O6189="Engaging",P6189&lt;&gt;""),'Leia-me'!$B$5-P6189,"")</f>
        <v/>
      </c>
      <c r="V6189" s="25" t="str">
        <f aca="false">IF(O6189&lt;&gt;"Engaging","",IF(U6189&lt;='Leia-me'!$B$6,"Saudável",IF(U6189&lt;='Leia-me'!$B$7,"Esfriando",IF(U6189&lt;='Leia-me'!$B$8,"Última chance","Zumbi"))))</f>
        <v/>
      </c>
      <c r="W6189" s="25" t="n">
        <f aca="false">IF(O6189="Won",1,IF(O6189="Lost",0,""))</f>
        <v>1</v>
      </c>
      <c r="Y6189" s="25" t="str">
        <f aca="false">IF(E6189="","Sim","")</f>
        <v/>
      </c>
    </row>
    <row r="6190" customFormat="false" ht="15" hidden="false" customHeight="false" outlineLevel="0" collapsed="false">
      <c r="A6190" s="25" t="s">
        <v>6453</v>
      </c>
      <c r="B6190" s="25" t="s">
        <v>102</v>
      </c>
      <c r="C6190" s="25" t="s">
        <v>103</v>
      </c>
      <c r="D6190" s="25" t="s">
        <v>107</v>
      </c>
      <c r="E6190" s="25" t="s">
        <v>195</v>
      </c>
      <c r="F6190" s="25" t="s">
        <v>185</v>
      </c>
      <c r="G6190" s="26" t="n">
        <v>8170.38</v>
      </c>
      <c r="H6190" s="27" t="n">
        <v>16499</v>
      </c>
      <c r="I6190" s="25" t="s">
        <v>196</v>
      </c>
      <c r="K6190" s="25" t="n">
        <v>1997</v>
      </c>
      <c r="L6190" s="25" t="s">
        <v>148</v>
      </c>
      <c r="M6190" s="25" t="s">
        <v>149</v>
      </c>
      <c r="N6190" s="28" t="n">
        <v>55</v>
      </c>
      <c r="O6190" s="25" t="s">
        <v>54</v>
      </c>
      <c r="P6190" s="29" t="n">
        <v>42714</v>
      </c>
      <c r="Q6190" s="29" t="n">
        <v>42819</v>
      </c>
      <c r="R6190" s="28" t="n">
        <v>47</v>
      </c>
      <c r="S6190" s="28" t="n">
        <f aca="false">IF(O6190="Won",R6190,IF(O6190="Lost",0,N6190))</f>
        <v>47</v>
      </c>
      <c r="T6190" s="30" t="n">
        <f aca="false">IF(AND(P6190&lt;&gt;"",Q6190&lt;&gt;""),Q6190-P6190,"")</f>
        <v>105</v>
      </c>
      <c r="U6190" s="30" t="str">
        <f aca="false">IF(AND(O6190="Engaging",P6190&lt;&gt;""),'Leia-me'!$B$5-P6190,"")</f>
        <v/>
      </c>
      <c r="V6190" s="25" t="str">
        <f aca="false">IF(O6190&lt;&gt;"Engaging","",IF(U6190&lt;='Leia-me'!$B$6,"Saudável",IF(U6190&lt;='Leia-me'!$B$7,"Esfriando",IF(U6190&lt;='Leia-me'!$B$8,"Última chance","Zumbi"))))</f>
        <v/>
      </c>
      <c r="W6190" s="25" t="n">
        <f aca="false">IF(O6190="Won",1,IF(O6190="Lost",0,""))</f>
        <v>1</v>
      </c>
      <c r="Y6190" s="25" t="str">
        <f aca="false">IF(E6190="","Sim","")</f>
        <v/>
      </c>
    </row>
    <row r="6191" customFormat="false" ht="15" hidden="false" customHeight="false" outlineLevel="0" collapsed="false">
      <c r="A6191" s="25" t="s">
        <v>6454</v>
      </c>
      <c r="B6191" s="25" t="s">
        <v>102</v>
      </c>
      <c r="C6191" s="25" t="s">
        <v>103</v>
      </c>
      <c r="D6191" s="25" t="s">
        <v>107</v>
      </c>
      <c r="E6191" s="25" t="s">
        <v>1789</v>
      </c>
      <c r="F6191" s="25" t="s">
        <v>211</v>
      </c>
      <c r="G6191" s="26" t="n">
        <v>497.11</v>
      </c>
      <c r="H6191" s="27" t="n">
        <v>1588</v>
      </c>
      <c r="I6191" s="25" t="s">
        <v>147</v>
      </c>
      <c r="K6191" s="25" t="n">
        <v>2009</v>
      </c>
      <c r="L6191" s="25" t="s">
        <v>170</v>
      </c>
      <c r="M6191" s="25" t="s">
        <v>171</v>
      </c>
      <c r="N6191" s="28" t="n">
        <v>1096</v>
      </c>
      <c r="O6191" s="25" t="s">
        <v>54</v>
      </c>
      <c r="P6191" s="29" t="n">
        <v>42715</v>
      </c>
      <c r="Q6191" s="29" t="n">
        <v>42805</v>
      </c>
      <c r="R6191" s="28" t="n">
        <v>1043</v>
      </c>
      <c r="S6191" s="28" t="n">
        <f aca="false">IF(O6191="Won",R6191,IF(O6191="Lost",0,N6191))</f>
        <v>1043</v>
      </c>
      <c r="T6191" s="30" t="n">
        <f aca="false">IF(AND(P6191&lt;&gt;"",Q6191&lt;&gt;""),Q6191-P6191,"")</f>
        <v>90</v>
      </c>
      <c r="U6191" s="30" t="str">
        <f aca="false">IF(AND(O6191="Engaging",P6191&lt;&gt;""),'Leia-me'!$B$5-P6191,"")</f>
        <v/>
      </c>
      <c r="V6191" s="25" t="str">
        <f aca="false">IF(O6191&lt;&gt;"Engaging","",IF(U6191&lt;='Leia-me'!$B$6,"Saudável",IF(U6191&lt;='Leia-me'!$B$7,"Esfriando",IF(U6191&lt;='Leia-me'!$B$8,"Última chance","Zumbi"))))</f>
        <v/>
      </c>
      <c r="W6191" s="25" t="n">
        <f aca="false">IF(O6191="Won",1,IF(O6191="Lost",0,""))</f>
        <v>1</v>
      </c>
      <c r="Y6191" s="25" t="str">
        <f aca="false">IF(E6191="","Sim","")</f>
        <v/>
      </c>
    </row>
    <row r="6192" customFormat="false" ht="15" hidden="false" customHeight="false" outlineLevel="0" collapsed="false">
      <c r="A6192" s="25" t="s">
        <v>6455</v>
      </c>
      <c r="B6192" s="25" t="s">
        <v>102</v>
      </c>
      <c r="C6192" s="25" t="s">
        <v>103</v>
      </c>
      <c r="D6192" s="25" t="s">
        <v>107</v>
      </c>
      <c r="G6192" s="31"/>
      <c r="H6192" s="32"/>
      <c r="L6192" s="25" t="s">
        <v>186</v>
      </c>
      <c r="M6192" s="25" t="s">
        <v>171</v>
      </c>
      <c r="N6192" s="28" t="n">
        <v>550</v>
      </c>
      <c r="O6192" s="25" t="s">
        <v>56</v>
      </c>
      <c r="P6192" s="29" t="n">
        <v>42718</v>
      </c>
      <c r="Q6192" s="33"/>
      <c r="R6192" s="34"/>
      <c r="S6192" s="28" t="n">
        <f aca="false">IF(O6192="Won",R6192,IF(O6192="Lost",0,N6192))</f>
        <v>550</v>
      </c>
      <c r="T6192" s="30" t="str">
        <f aca="false">IF(AND(P6192&lt;&gt;"",Q6192&lt;&gt;""),Q6192-P6192,"")</f>
        <v/>
      </c>
      <c r="U6192" s="30" t="n">
        <f aca="false">IF(AND(O6192="Engaging",P6192&lt;&gt;""),'Leia-me'!$B$5-P6192,"")</f>
        <v>382</v>
      </c>
      <c r="V6192" s="25" t="str">
        <f aca="false">IF(O6192&lt;&gt;"Engaging","",IF(U6192&lt;='Leia-me'!$B$6,"Saudável",IF(U6192&lt;='Leia-me'!$B$7,"Esfriando",IF(U6192&lt;='Leia-me'!$B$8,"Última chance","Zumbi"))))</f>
        <v>Zumbi</v>
      </c>
      <c r="W6192" s="25" t="str">
        <f aca="false">IF(O6192="Won",1,IF(O6192="Lost",0,""))</f>
        <v/>
      </c>
      <c r="Y6192" s="25" t="str">
        <f aca="false">IF(E6192="","Sim","")</f>
        <v>Sim</v>
      </c>
    </row>
    <row r="6193" customFormat="false" ht="15" hidden="false" customHeight="false" outlineLevel="0" collapsed="false">
      <c r="A6193" s="25" t="s">
        <v>6456</v>
      </c>
      <c r="B6193" s="25" t="s">
        <v>102</v>
      </c>
      <c r="C6193" s="25" t="s">
        <v>103</v>
      </c>
      <c r="D6193" s="25" t="s">
        <v>107</v>
      </c>
      <c r="G6193" s="31"/>
      <c r="H6193" s="32"/>
      <c r="L6193" s="25" t="s">
        <v>148</v>
      </c>
      <c r="M6193" s="25" t="s">
        <v>149</v>
      </c>
      <c r="N6193" s="28" t="n">
        <v>55</v>
      </c>
      <c r="O6193" s="25" t="s">
        <v>56</v>
      </c>
      <c r="P6193" s="29" t="n">
        <v>42719</v>
      </c>
      <c r="Q6193" s="33"/>
      <c r="R6193" s="34"/>
      <c r="S6193" s="28" t="n">
        <f aca="false">IF(O6193="Won",R6193,IF(O6193="Lost",0,N6193))</f>
        <v>55</v>
      </c>
      <c r="T6193" s="30" t="str">
        <f aca="false">IF(AND(P6193&lt;&gt;"",Q6193&lt;&gt;""),Q6193-P6193,"")</f>
        <v/>
      </c>
      <c r="U6193" s="30" t="n">
        <f aca="false">IF(AND(O6193="Engaging",P6193&lt;&gt;""),'Leia-me'!$B$5-P6193,"")</f>
        <v>381</v>
      </c>
      <c r="V6193" s="25" t="str">
        <f aca="false">IF(O6193&lt;&gt;"Engaging","",IF(U6193&lt;='Leia-me'!$B$6,"Saudável",IF(U6193&lt;='Leia-me'!$B$7,"Esfriando",IF(U6193&lt;='Leia-me'!$B$8,"Última chance","Zumbi"))))</f>
        <v>Zumbi</v>
      </c>
      <c r="W6193" s="25" t="str">
        <f aca="false">IF(O6193="Won",1,IF(O6193="Lost",0,""))</f>
        <v/>
      </c>
      <c r="Y6193" s="25" t="str">
        <f aca="false">IF(E6193="","Sim","")</f>
        <v>Sim</v>
      </c>
    </row>
    <row r="6194" customFormat="false" ht="15" hidden="false" customHeight="false" outlineLevel="0" collapsed="false">
      <c r="A6194" s="25" t="s">
        <v>6457</v>
      </c>
      <c r="B6194" s="25" t="s">
        <v>102</v>
      </c>
      <c r="C6194" s="25" t="s">
        <v>103</v>
      </c>
      <c r="D6194" s="25" t="s">
        <v>107</v>
      </c>
      <c r="E6194" s="25" t="s">
        <v>2484</v>
      </c>
      <c r="F6194" s="25" t="s">
        <v>155</v>
      </c>
      <c r="G6194" s="26" t="n">
        <v>1825.82</v>
      </c>
      <c r="H6194" s="27" t="n">
        <v>5595</v>
      </c>
      <c r="I6194" s="25" t="s">
        <v>147</v>
      </c>
      <c r="J6194" s="25" t="s">
        <v>156</v>
      </c>
      <c r="K6194" s="25" t="n">
        <v>1995</v>
      </c>
      <c r="L6194" s="25" t="s">
        <v>148</v>
      </c>
      <c r="M6194" s="25" t="s">
        <v>149</v>
      </c>
      <c r="N6194" s="28" t="n">
        <v>55</v>
      </c>
      <c r="O6194" s="25" t="s">
        <v>54</v>
      </c>
      <c r="P6194" s="29" t="n">
        <v>42724</v>
      </c>
      <c r="Q6194" s="29" t="n">
        <v>42802</v>
      </c>
      <c r="R6194" s="28" t="n">
        <v>64</v>
      </c>
      <c r="S6194" s="28" t="n">
        <f aca="false">IF(O6194="Won",R6194,IF(O6194="Lost",0,N6194))</f>
        <v>64</v>
      </c>
      <c r="T6194" s="30" t="n">
        <f aca="false">IF(AND(P6194&lt;&gt;"",Q6194&lt;&gt;""),Q6194-P6194,"")</f>
        <v>78</v>
      </c>
      <c r="U6194" s="30" t="str">
        <f aca="false">IF(AND(O6194="Engaging",P6194&lt;&gt;""),'Leia-me'!$B$5-P6194,"")</f>
        <v/>
      </c>
      <c r="V6194" s="25" t="str">
        <f aca="false">IF(O6194&lt;&gt;"Engaging","",IF(U6194&lt;='Leia-me'!$B$6,"Saudável",IF(U6194&lt;='Leia-me'!$B$7,"Esfriando",IF(U6194&lt;='Leia-me'!$B$8,"Última chance","Zumbi"))))</f>
        <v/>
      </c>
      <c r="W6194" s="25" t="n">
        <f aca="false">IF(O6194="Won",1,IF(O6194="Lost",0,""))</f>
        <v>1</v>
      </c>
      <c r="Y6194" s="25" t="str">
        <f aca="false">IF(E6194="","Sim","")</f>
        <v/>
      </c>
    </row>
    <row r="6195" customFormat="false" ht="15" hidden="false" customHeight="false" outlineLevel="0" collapsed="false">
      <c r="A6195" s="25" t="s">
        <v>6458</v>
      </c>
      <c r="B6195" s="25" t="s">
        <v>102</v>
      </c>
      <c r="C6195" s="25" t="s">
        <v>103</v>
      </c>
      <c r="D6195" s="25" t="s">
        <v>107</v>
      </c>
      <c r="E6195" s="25" t="s">
        <v>494</v>
      </c>
      <c r="F6195" s="25" t="s">
        <v>192</v>
      </c>
      <c r="G6195" s="26" t="n">
        <v>11698.03</v>
      </c>
      <c r="H6195" s="27" t="n">
        <v>34288</v>
      </c>
      <c r="I6195" s="25" t="s">
        <v>147</v>
      </c>
      <c r="K6195" s="25" t="n">
        <v>1982</v>
      </c>
      <c r="L6195" s="25" t="s">
        <v>148</v>
      </c>
      <c r="M6195" s="25" t="s">
        <v>149</v>
      </c>
      <c r="N6195" s="28" t="n">
        <v>55</v>
      </c>
      <c r="O6195" s="25" t="s">
        <v>55</v>
      </c>
      <c r="P6195" s="29" t="n">
        <v>42731</v>
      </c>
      <c r="Q6195" s="29" t="n">
        <v>42822</v>
      </c>
      <c r="R6195" s="28" t="n">
        <v>0</v>
      </c>
      <c r="S6195" s="28" t="n">
        <f aca="false">IF(O6195="Won",R6195,IF(O6195="Lost",0,N6195))</f>
        <v>0</v>
      </c>
      <c r="T6195" s="30" t="n">
        <f aca="false">IF(AND(P6195&lt;&gt;"",Q6195&lt;&gt;""),Q6195-P6195,"")</f>
        <v>91</v>
      </c>
      <c r="U6195" s="30" t="str">
        <f aca="false">IF(AND(O6195="Engaging",P6195&lt;&gt;""),'Leia-me'!$B$5-P6195,"")</f>
        <v/>
      </c>
      <c r="V6195" s="25" t="str">
        <f aca="false">IF(O6195&lt;&gt;"Engaging","",IF(U6195&lt;='Leia-me'!$B$6,"Saudável",IF(U6195&lt;='Leia-me'!$B$7,"Esfriando",IF(U6195&lt;='Leia-me'!$B$8,"Última chance","Zumbi"))))</f>
        <v/>
      </c>
      <c r="W6195" s="25" t="n">
        <f aca="false">IF(O6195="Won",1,IF(O6195="Lost",0,""))</f>
        <v>0</v>
      </c>
      <c r="Y6195" s="25" t="str">
        <f aca="false">IF(E6195="","Sim","")</f>
        <v/>
      </c>
    </row>
    <row r="6196" customFormat="false" ht="15" hidden="false" customHeight="false" outlineLevel="0" collapsed="false">
      <c r="A6196" s="25" t="s">
        <v>6459</v>
      </c>
      <c r="B6196" s="25" t="s">
        <v>102</v>
      </c>
      <c r="C6196" s="25" t="s">
        <v>103</v>
      </c>
      <c r="D6196" s="25" t="s">
        <v>107</v>
      </c>
      <c r="E6196" s="25" t="s">
        <v>156</v>
      </c>
      <c r="F6196" s="25" t="s">
        <v>155</v>
      </c>
      <c r="G6196" s="26" t="n">
        <v>1699.85</v>
      </c>
      <c r="H6196" s="27" t="n">
        <v>5108</v>
      </c>
      <c r="I6196" s="25" t="s">
        <v>147</v>
      </c>
      <c r="K6196" s="25" t="n">
        <v>1999</v>
      </c>
      <c r="L6196" s="25" t="s">
        <v>160</v>
      </c>
      <c r="M6196" s="25" t="s">
        <v>149</v>
      </c>
      <c r="N6196" s="28" t="n">
        <v>3393</v>
      </c>
      <c r="O6196" s="25" t="s">
        <v>55</v>
      </c>
      <c r="P6196" s="29" t="n">
        <v>42731</v>
      </c>
      <c r="Q6196" s="29" t="n">
        <v>42819</v>
      </c>
      <c r="R6196" s="28" t="n">
        <v>0</v>
      </c>
      <c r="S6196" s="28" t="n">
        <f aca="false">IF(O6196="Won",R6196,IF(O6196="Lost",0,N6196))</f>
        <v>0</v>
      </c>
      <c r="T6196" s="30" t="n">
        <f aca="false">IF(AND(P6196&lt;&gt;"",Q6196&lt;&gt;""),Q6196-P6196,"")</f>
        <v>88</v>
      </c>
      <c r="U6196" s="30" t="str">
        <f aca="false">IF(AND(O6196="Engaging",P6196&lt;&gt;""),'Leia-me'!$B$5-P6196,"")</f>
        <v/>
      </c>
      <c r="V6196" s="25" t="str">
        <f aca="false">IF(O6196&lt;&gt;"Engaging","",IF(U6196&lt;='Leia-me'!$B$6,"Saudável",IF(U6196&lt;='Leia-me'!$B$7,"Esfriando",IF(U6196&lt;='Leia-me'!$B$8,"Última chance","Zumbi"))))</f>
        <v/>
      </c>
      <c r="W6196" s="25" t="n">
        <f aca="false">IF(O6196="Won",1,IF(O6196="Lost",0,""))</f>
        <v>0</v>
      </c>
      <c r="Y6196" s="25" t="str">
        <f aca="false">IF(E6196="","Sim","")</f>
        <v/>
      </c>
    </row>
    <row r="6197" customFormat="false" ht="15" hidden="false" customHeight="false" outlineLevel="0" collapsed="false">
      <c r="A6197" s="25" t="s">
        <v>6460</v>
      </c>
      <c r="B6197" s="25" t="s">
        <v>102</v>
      </c>
      <c r="C6197" s="25" t="s">
        <v>103</v>
      </c>
      <c r="D6197" s="25" t="s">
        <v>107</v>
      </c>
      <c r="E6197" s="25" t="s">
        <v>646</v>
      </c>
      <c r="F6197" s="25" t="s">
        <v>165</v>
      </c>
      <c r="G6197" s="26" t="n">
        <v>324.19</v>
      </c>
      <c r="H6197" s="27" t="n">
        <v>978</v>
      </c>
      <c r="I6197" s="25" t="s">
        <v>147</v>
      </c>
      <c r="K6197" s="25" t="n">
        <v>1992</v>
      </c>
      <c r="L6197" s="25" t="s">
        <v>186</v>
      </c>
      <c r="M6197" s="25" t="s">
        <v>171</v>
      </c>
      <c r="N6197" s="28" t="n">
        <v>550</v>
      </c>
      <c r="O6197" s="25" t="s">
        <v>54</v>
      </c>
      <c r="P6197" s="29" t="n">
        <v>42733</v>
      </c>
      <c r="Q6197" s="29" t="n">
        <v>42807</v>
      </c>
      <c r="R6197" s="28" t="n">
        <v>576</v>
      </c>
      <c r="S6197" s="28" t="n">
        <f aca="false">IF(O6197="Won",R6197,IF(O6197="Lost",0,N6197))</f>
        <v>576</v>
      </c>
      <c r="T6197" s="30" t="n">
        <f aca="false">IF(AND(P6197&lt;&gt;"",Q6197&lt;&gt;""),Q6197-P6197,"")</f>
        <v>74</v>
      </c>
      <c r="U6197" s="30" t="str">
        <f aca="false">IF(AND(O6197="Engaging",P6197&lt;&gt;""),'Leia-me'!$B$5-P6197,"")</f>
        <v/>
      </c>
      <c r="V6197" s="25" t="str">
        <f aca="false">IF(O6197&lt;&gt;"Engaging","",IF(U6197&lt;='Leia-me'!$B$6,"Saudável",IF(U6197&lt;='Leia-me'!$B$7,"Esfriando",IF(U6197&lt;='Leia-me'!$B$8,"Última chance","Zumbi"))))</f>
        <v/>
      </c>
      <c r="W6197" s="25" t="n">
        <f aca="false">IF(O6197="Won",1,IF(O6197="Lost",0,""))</f>
        <v>1</v>
      </c>
      <c r="Y6197" s="25" t="str">
        <f aca="false">IF(E6197="","Sim","")</f>
        <v/>
      </c>
    </row>
    <row r="6198" customFormat="false" ht="15" hidden="false" customHeight="false" outlineLevel="0" collapsed="false">
      <c r="A6198" s="25" t="s">
        <v>6461</v>
      </c>
      <c r="B6198" s="25" t="s">
        <v>102</v>
      </c>
      <c r="C6198" s="25" t="s">
        <v>103</v>
      </c>
      <c r="D6198" s="25" t="s">
        <v>107</v>
      </c>
      <c r="E6198" s="25" t="s">
        <v>1158</v>
      </c>
      <c r="F6198" s="25" t="s">
        <v>185</v>
      </c>
      <c r="G6198" s="26" t="n">
        <v>7708.38</v>
      </c>
      <c r="H6198" s="27" t="n">
        <v>13756</v>
      </c>
      <c r="I6198" s="25" t="s">
        <v>147</v>
      </c>
      <c r="K6198" s="25" t="n">
        <v>1980</v>
      </c>
      <c r="L6198" s="25" t="s">
        <v>160</v>
      </c>
      <c r="M6198" s="25" t="s">
        <v>149</v>
      </c>
      <c r="N6198" s="28" t="n">
        <v>3393</v>
      </c>
      <c r="O6198" s="25" t="s">
        <v>54</v>
      </c>
      <c r="P6198" s="29" t="n">
        <v>42743</v>
      </c>
      <c r="Q6198" s="29" t="n">
        <v>42816</v>
      </c>
      <c r="R6198" s="28" t="n">
        <v>3220</v>
      </c>
      <c r="S6198" s="28" t="n">
        <f aca="false">IF(O6198="Won",R6198,IF(O6198="Lost",0,N6198))</f>
        <v>3220</v>
      </c>
      <c r="T6198" s="30" t="n">
        <f aca="false">IF(AND(P6198&lt;&gt;"",Q6198&lt;&gt;""),Q6198-P6198,"")</f>
        <v>73</v>
      </c>
      <c r="U6198" s="30" t="str">
        <f aca="false">IF(AND(O6198="Engaging",P6198&lt;&gt;""),'Leia-me'!$B$5-P6198,"")</f>
        <v/>
      </c>
      <c r="V6198" s="25" t="str">
        <f aca="false">IF(O6198&lt;&gt;"Engaging","",IF(U6198&lt;='Leia-me'!$B$6,"Saudável",IF(U6198&lt;='Leia-me'!$B$7,"Esfriando",IF(U6198&lt;='Leia-me'!$B$8,"Última chance","Zumbi"))))</f>
        <v/>
      </c>
      <c r="W6198" s="25" t="n">
        <f aca="false">IF(O6198="Won",1,IF(O6198="Lost",0,""))</f>
        <v>1</v>
      </c>
      <c r="Y6198" s="25" t="str">
        <f aca="false">IF(E6198="","Sim","")</f>
        <v/>
      </c>
    </row>
    <row r="6199" customFormat="false" ht="15" hidden="false" customHeight="false" outlineLevel="0" collapsed="false">
      <c r="A6199" s="25" t="s">
        <v>6462</v>
      </c>
      <c r="B6199" s="25" t="s">
        <v>102</v>
      </c>
      <c r="C6199" s="25" t="s">
        <v>103</v>
      </c>
      <c r="D6199" s="25" t="s">
        <v>107</v>
      </c>
      <c r="G6199" s="31"/>
      <c r="H6199" s="32"/>
      <c r="L6199" s="25" t="s">
        <v>186</v>
      </c>
      <c r="M6199" s="25" t="s">
        <v>171</v>
      </c>
      <c r="N6199" s="28" t="n">
        <v>550</v>
      </c>
      <c r="O6199" s="25" t="s">
        <v>56</v>
      </c>
      <c r="P6199" s="29" t="n">
        <v>42745</v>
      </c>
      <c r="Q6199" s="33"/>
      <c r="R6199" s="34"/>
      <c r="S6199" s="28" t="n">
        <f aca="false">IF(O6199="Won",R6199,IF(O6199="Lost",0,N6199))</f>
        <v>550</v>
      </c>
      <c r="T6199" s="30" t="str">
        <f aca="false">IF(AND(P6199&lt;&gt;"",Q6199&lt;&gt;""),Q6199-P6199,"")</f>
        <v/>
      </c>
      <c r="U6199" s="30" t="n">
        <f aca="false">IF(AND(O6199="Engaging",P6199&lt;&gt;""),'Leia-me'!$B$5-P6199,"")</f>
        <v>355</v>
      </c>
      <c r="V6199" s="25" t="str">
        <f aca="false">IF(O6199&lt;&gt;"Engaging","",IF(U6199&lt;='Leia-me'!$B$6,"Saudável",IF(U6199&lt;='Leia-me'!$B$7,"Esfriando",IF(U6199&lt;='Leia-me'!$B$8,"Última chance","Zumbi"))))</f>
        <v>Zumbi</v>
      </c>
      <c r="W6199" s="25" t="str">
        <f aca="false">IF(O6199="Won",1,IF(O6199="Lost",0,""))</f>
        <v/>
      </c>
      <c r="Y6199" s="25" t="str">
        <f aca="false">IF(E6199="","Sim","")</f>
        <v>Sim</v>
      </c>
    </row>
    <row r="6200" customFormat="false" ht="15" hidden="false" customHeight="false" outlineLevel="0" collapsed="false">
      <c r="A6200" s="25" t="s">
        <v>6463</v>
      </c>
      <c r="B6200" s="25" t="s">
        <v>102</v>
      </c>
      <c r="C6200" s="25" t="s">
        <v>103</v>
      </c>
      <c r="D6200" s="25" t="s">
        <v>107</v>
      </c>
      <c r="E6200" s="25" t="s">
        <v>151</v>
      </c>
      <c r="F6200" s="25" t="s">
        <v>146</v>
      </c>
      <c r="G6200" s="26" t="n">
        <v>587.34</v>
      </c>
      <c r="H6200" s="27" t="n">
        <v>1356</v>
      </c>
      <c r="I6200" s="25" t="s">
        <v>152</v>
      </c>
      <c r="K6200" s="25" t="n">
        <v>2012</v>
      </c>
      <c r="L6200" s="25" t="s">
        <v>148</v>
      </c>
      <c r="M6200" s="25" t="s">
        <v>149</v>
      </c>
      <c r="N6200" s="28" t="n">
        <v>55</v>
      </c>
      <c r="O6200" s="25" t="s">
        <v>56</v>
      </c>
      <c r="P6200" s="29" t="n">
        <v>42745</v>
      </c>
      <c r="Q6200" s="33"/>
      <c r="R6200" s="34"/>
      <c r="S6200" s="28" t="n">
        <f aca="false">IF(O6200="Won",R6200,IF(O6200="Lost",0,N6200))</f>
        <v>55</v>
      </c>
      <c r="T6200" s="30" t="str">
        <f aca="false">IF(AND(P6200&lt;&gt;"",Q6200&lt;&gt;""),Q6200-P6200,"")</f>
        <v/>
      </c>
      <c r="U6200" s="30" t="n">
        <f aca="false">IF(AND(O6200="Engaging",P6200&lt;&gt;""),'Leia-me'!$B$5-P6200,"")</f>
        <v>355</v>
      </c>
      <c r="V6200" s="25" t="str">
        <f aca="false">IF(O6200&lt;&gt;"Engaging","",IF(U6200&lt;='Leia-me'!$B$6,"Saudável",IF(U6200&lt;='Leia-me'!$B$7,"Esfriando",IF(U6200&lt;='Leia-me'!$B$8,"Última chance","Zumbi"))))</f>
        <v>Zumbi</v>
      </c>
      <c r="W6200" s="25" t="str">
        <f aca="false">IF(O6200="Won",1,IF(O6200="Lost",0,""))</f>
        <v/>
      </c>
      <c r="Y6200" s="25" t="str">
        <f aca="false">IF(E6200="","Sim","")</f>
        <v/>
      </c>
    </row>
    <row r="6201" customFormat="false" ht="15" hidden="false" customHeight="false" outlineLevel="0" collapsed="false">
      <c r="A6201" s="25" t="s">
        <v>6464</v>
      </c>
      <c r="B6201" s="25" t="s">
        <v>102</v>
      </c>
      <c r="C6201" s="25" t="s">
        <v>103</v>
      </c>
      <c r="D6201" s="25" t="s">
        <v>107</v>
      </c>
      <c r="E6201" s="25" t="s">
        <v>199</v>
      </c>
      <c r="F6201" s="25" t="s">
        <v>177</v>
      </c>
      <c r="G6201" s="26" t="n">
        <v>52.5</v>
      </c>
      <c r="H6201" s="27" t="n">
        <v>165</v>
      </c>
      <c r="I6201" s="25" t="s">
        <v>147</v>
      </c>
      <c r="K6201" s="25" t="n">
        <v>2008</v>
      </c>
      <c r="L6201" s="25" t="s">
        <v>178</v>
      </c>
      <c r="M6201" s="25" t="s">
        <v>171</v>
      </c>
      <c r="N6201" s="28" t="n">
        <v>5482</v>
      </c>
      <c r="O6201" s="25" t="s">
        <v>54</v>
      </c>
      <c r="P6201" s="29" t="n">
        <v>42745</v>
      </c>
      <c r="Q6201" s="29" t="n">
        <v>42810</v>
      </c>
      <c r="R6201" s="28" t="n">
        <v>5908</v>
      </c>
      <c r="S6201" s="28" t="n">
        <f aca="false">IF(O6201="Won",R6201,IF(O6201="Lost",0,N6201))</f>
        <v>5908</v>
      </c>
      <c r="T6201" s="30" t="n">
        <f aca="false">IF(AND(P6201&lt;&gt;"",Q6201&lt;&gt;""),Q6201-P6201,"")</f>
        <v>65</v>
      </c>
      <c r="U6201" s="30" t="str">
        <f aca="false">IF(AND(O6201="Engaging",P6201&lt;&gt;""),'Leia-me'!$B$5-P6201,"")</f>
        <v/>
      </c>
      <c r="V6201" s="25" t="str">
        <f aca="false">IF(O6201&lt;&gt;"Engaging","",IF(U6201&lt;='Leia-me'!$B$6,"Saudável",IF(U6201&lt;='Leia-me'!$B$7,"Esfriando",IF(U6201&lt;='Leia-me'!$B$8,"Última chance","Zumbi"))))</f>
        <v/>
      </c>
      <c r="W6201" s="25" t="n">
        <f aca="false">IF(O6201="Won",1,IF(O6201="Lost",0,""))</f>
        <v>1</v>
      </c>
      <c r="Y6201" s="25" t="str">
        <f aca="false">IF(E6201="","Sim","")</f>
        <v/>
      </c>
    </row>
    <row r="6202" customFormat="false" ht="15" hidden="false" customHeight="false" outlineLevel="0" collapsed="false">
      <c r="A6202" s="25" t="s">
        <v>6465</v>
      </c>
      <c r="B6202" s="25" t="s">
        <v>102</v>
      </c>
      <c r="C6202" s="25" t="s">
        <v>103</v>
      </c>
      <c r="D6202" s="25" t="s">
        <v>107</v>
      </c>
      <c r="E6202" s="25" t="s">
        <v>1351</v>
      </c>
      <c r="F6202" s="25" t="s">
        <v>177</v>
      </c>
      <c r="G6202" s="26" t="n">
        <v>7537.24</v>
      </c>
      <c r="H6202" s="27" t="n">
        <v>20293</v>
      </c>
      <c r="I6202" s="25" t="s">
        <v>147</v>
      </c>
      <c r="K6202" s="25" t="n">
        <v>1993</v>
      </c>
      <c r="L6202" s="25" t="s">
        <v>160</v>
      </c>
      <c r="M6202" s="25" t="s">
        <v>149</v>
      </c>
      <c r="N6202" s="28" t="n">
        <v>3393</v>
      </c>
      <c r="O6202" s="25" t="s">
        <v>54</v>
      </c>
      <c r="P6202" s="29" t="n">
        <v>42745</v>
      </c>
      <c r="Q6202" s="29" t="n">
        <v>42805</v>
      </c>
      <c r="R6202" s="28" t="n">
        <v>3820</v>
      </c>
      <c r="S6202" s="28" t="n">
        <f aca="false">IF(O6202="Won",R6202,IF(O6202="Lost",0,N6202))</f>
        <v>3820</v>
      </c>
      <c r="T6202" s="30" t="n">
        <f aca="false">IF(AND(P6202&lt;&gt;"",Q6202&lt;&gt;""),Q6202-P6202,"")</f>
        <v>60</v>
      </c>
      <c r="U6202" s="30" t="str">
        <f aca="false">IF(AND(O6202="Engaging",P6202&lt;&gt;""),'Leia-me'!$B$5-P6202,"")</f>
        <v/>
      </c>
      <c r="V6202" s="25" t="str">
        <f aca="false">IF(O6202&lt;&gt;"Engaging","",IF(U6202&lt;='Leia-me'!$B$6,"Saudável",IF(U6202&lt;='Leia-me'!$B$7,"Esfriando",IF(U6202&lt;='Leia-me'!$B$8,"Última chance","Zumbi"))))</f>
        <v/>
      </c>
      <c r="W6202" s="25" t="n">
        <f aca="false">IF(O6202="Won",1,IF(O6202="Lost",0,""))</f>
        <v>1</v>
      </c>
      <c r="Y6202" s="25" t="str">
        <f aca="false">IF(E6202="","Sim","")</f>
        <v/>
      </c>
    </row>
    <row r="6203" customFormat="false" ht="15" hidden="false" customHeight="false" outlineLevel="0" collapsed="false">
      <c r="A6203" s="25" t="s">
        <v>6466</v>
      </c>
      <c r="B6203" s="25" t="s">
        <v>102</v>
      </c>
      <c r="C6203" s="25" t="s">
        <v>103</v>
      </c>
      <c r="D6203" s="25" t="s">
        <v>107</v>
      </c>
      <c r="E6203" s="25" t="s">
        <v>199</v>
      </c>
      <c r="F6203" s="25" t="s">
        <v>177</v>
      </c>
      <c r="G6203" s="26" t="n">
        <v>52.5</v>
      </c>
      <c r="H6203" s="27" t="n">
        <v>165</v>
      </c>
      <c r="I6203" s="25" t="s">
        <v>147</v>
      </c>
      <c r="K6203" s="25" t="n">
        <v>2008</v>
      </c>
      <c r="L6203" s="25" t="s">
        <v>170</v>
      </c>
      <c r="M6203" s="25" t="s">
        <v>171</v>
      </c>
      <c r="N6203" s="28" t="n">
        <v>1096</v>
      </c>
      <c r="O6203" s="25" t="s">
        <v>54</v>
      </c>
      <c r="P6203" s="29" t="n">
        <v>42746</v>
      </c>
      <c r="Q6203" s="29" t="n">
        <v>42810</v>
      </c>
      <c r="R6203" s="28" t="n">
        <v>1091</v>
      </c>
      <c r="S6203" s="28" t="n">
        <f aca="false">IF(O6203="Won",R6203,IF(O6203="Lost",0,N6203))</f>
        <v>1091</v>
      </c>
      <c r="T6203" s="30" t="n">
        <f aca="false">IF(AND(P6203&lt;&gt;"",Q6203&lt;&gt;""),Q6203-P6203,"")</f>
        <v>64</v>
      </c>
      <c r="U6203" s="30" t="str">
        <f aca="false">IF(AND(O6203="Engaging",P6203&lt;&gt;""),'Leia-me'!$B$5-P6203,"")</f>
        <v/>
      </c>
      <c r="V6203" s="25" t="str">
        <f aca="false">IF(O6203&lt;&gt;"Engaging","",IF(U6203&lt;='Leia-me'!$B$6,"Saudável",IF(U6203&lt;='Leia-me'!$B$7,"Esfriando",IF(U6203&lt;='Leia-me'!$B$8,"Última chance","Zumbi"))))</f>
        <v/>
      </c>
      <c r="W6203" s="25" t="n">
        <f aca="false">IF(O6203="Won",1,IF(O6203="Lost",0,""))</f>
        <v>1</v>
      </c>
      <c r="Y6203" s="25" t="str">
        <f aca="false">IF(E6203="","Sim","")</f>
        <v/>
      </c>
    </row>
    <row r="6204" customFormat="false" ht="15" hidden="false" customHeight="false" outlineLevel="0" collapsed="false">
      <c r="A6204" s="25" t="s">
        <v>6467</v>
      </c>
      <c r="B6204" s="25" t="s">
        <v>102</v>
      </c>
      <c r="C6204" s="25" t="s">
        <v>103</v>
      </c>
      <c r="D6204" s="25" t="s">
        <v>107</v>
      </c>
      <c r="E6204" s="25" t="s">
        <v>444</v>
      </c>
      <c r="F6204" s="25" t="s">
        <v>192</v>
      </c>
      <c r="G6204" s="26" t="n">
        <v>6354.87</v>
      </c>
      <c r="H6204" s="27" t="n">
        <v>16780</v>
      </c>
      <c r="I6204" s="25" t="s">
        <v>147</v>
      </c>
      <c r="J6204" s="25" t="s">
        <v>445</v>
      </c>
      <c r="K6204" s="25" t="n">
        <v>1996</v>
      </c>
      <c r="L6204" s="25" t="s">
        <v>148</v>
      </c>
      <c r="M6204" s="25" t="s">
        <v>149</v>
      </c>
      <c r="N6204" s="28" t="n">
        <v>55</v>
      </c>
      <c r="O6204" s="25" t="s">
        <v>54</v>
      </c>
      <c r="P6204" s="29" t="n">
        <v>42750</v>
      </c>
      <c r="Q6204" s="29" t="n">
        <v>42873</v>
      </c>
      <c r="R6204" s="28" t="n">
        <v>60</v>
      </c>
      <c r="S6204" s="28" t="n">
        <f aca="false">IF(O6204="Won",R6204,IF(O6204="Lost",0,N6204))</f>
        <v>60</v>
      </c>
      <c r="T6204" s="30" t="n">
        <f aca="false">IF(AND(P6204&lt;&gt;"",Q6204&lt;&gt;""),Q6204-P6204,"")</f>
        <v>123</v>
      </c>
      <c r="U6204" s="30" t="str">
        <f aca="false">IF(AND(O6204="Engaging",P6204&lt;&gt;""),'Leia-me'!$B$5-P6204,"")</f>
        <v/>
      </c>
      <c r="V6204" s="25" t="str">
        <f aca="false">IF(O6204&lt;&gt;"Engaging","",IF(U6204&lt;='Leia-me'!$B$6,"Saudável",IF(U6204&lt;='Leia-me'!$B$7,"Esfriando",IF(U6204&lt;='Leia-me'!$B$8,"Última chance","Zumbi"))))</f>
        <v/>
      </c>
      <c r="W6204" s="25" t="n">
        <f aca="false">IF(O6204="Won",1,IF(O6204="Lost",0,""))</f>
        <v>1</v>
      </c>
      <c r="Y6204" s="25" t="str">
        <f aca="false">IF(E6204="","Sim","")</f>
        <v/>
      </c>
    </row>
    <row r="6205" customFormat="false" ht="15" hidden="false" customHeight="false" outlineLevel="0" collapsed="false">
      <c r="A6205" s="25" t="s">
        <v>6468</v>
      </c>
      <c r="B6205" s="25" t="s">
        <v>102</v>
      </c>
      <c r="C6205" s="25" t="s">
        <v>103</v>
      </c>
      <c r="D6205" s="25" t="s">
        <v>107</v>
      </c>
      <c r="E6205" s="25" t="s">
        <v>3075</v>
      </c>
      <c r="F6205" s="25" t="s">
        <v>165</v>
      </c>
      <c r="G6205" s="26" t="n">
        <v>4269.9</v>
      </c>
      <c r="H6205" s="27" t="n">
        <v>6472</v>
      </c>
      <c r="I6205" s="25" t="s">
        <v>147</v>
      </c>
      <c r="J6205" s="25" t="s">
        <v>1347</v>
      </c>
      <c r="K6205" s="25" t="n">
        <v>1993</v>
      </c>
      <c r="L6205" s="25" t="s">
        <v>178</v>
      </c>
      <c r="M6205" s="25" t="s">
        <v>171</v>
      </c>
      <c r="N6205" s="28" t="n">
        <v>5482</v>
      </c>
      <c r="O6205" s="25" t="s">
        <v>54</v>
      </c>
      <c r="P6205" s="29" t="n">
        <v>42752</v>
      </c>
      <c r="Q6205" s="29" t="n">
        <v>42823</v>
      </c>
      <c r="R6205" s="28" t="n">
        <v>5120</v>
      </c>
      <c r="S6205" s="28" t="n">
        <f aca="false">IF(O6205="Won",R6205,IF(O6205="Lost",0,N6205))</f>
        <v>5120</v>
      </c>
      <c r="T6205" s="30" t="n">
        <f aca="false">IF(AND(P6205&lt;&gt;"",Q6205&lt;&gt;""),Q6205-P6205,"")</f>
        <v>71</v>
      </c>
      <c r="U6205" s="30" t="str">
        <f aca="false">IF(AND(O6205="Engaging",P6205&lt;&gt;""),'Leia-me'!$B$5-P6205,"")</f>
        <v/>
      </c>
      <c r="V6205" s="25" t="str">
        <f aca="false">IF(O6205&lt;&gt;"Engaging","",IF(U6205&lt;='Leia-me'!$B$6,"Saudável",IF(U6205&lt;='Leia-me'!$B$7,"Esfriando",IF(U6205&lt;='Leia-me'!$B$8,"Última chance","Zumbi"))))</f>
        <v/>
      </c>
      <c r="W6205" s="25" t="n">
        <f aca="false">IF(O6205="Won",1,IF(O6205="Lost",0,""))</f>
        <v>1</v>
      </c>
      <c r="Y6205" s="25" t="str">
        <f aca="false">IF(E6205="","Sim","")</f>
        <v/>
      </c>
    </row>
    <row r="6206" customFormat="false" ht="15" hidden="false" customHeight="false" outlineLevel="0" collapsed="false">
      <c r="A6206" s="25" t="s">
        <v>6469</v>
      </c>
      <c r="B6206" s="25" t="s">
        <v>102</v>
      </c>
      <c r="C6206" s="25" t="s">
        <v>103</v>
      </c>
      <c r="D6206" s="25" t="s">
        <v>107</v>
      </c>
      <c r="E6206" s="25" t="s">
        <v>2739</v>
      </c>
      <c r="F6206" s="25" t="s">
        <v>159</v>
      </c>
      <c r="G6206" s="26" t="n">
        <v>2871.35</v>
      </c>
      <c r="H6206" s="27" t="n">
        <v>9561</v>
      </c>
      <c r="I6206" s="25" t="s">
        <v>147</v>
      </c>
      <c r="K6206" s="25" t="n">
        <v>1983</v>
      </c>
      <c r="L6206" s="25" t="s">
        <v>170</v>
      </c>
      <c r="M6206" s="25" t="s">
        <v>171</v>
      </c>
      <c r="N6206" s="28" t="n">
        <v>1096</v>
      </c>
      <c r="O6206" s="25" t="s">
        <v>55</v>
      </c>
      <c r="P6206" s="29" t="n">
        <v>42754</v>
      </c>
      <c r="Q6206" s="29" t="n">
        <v>42820</v>
      </c>
      <c r="R6206" s="28" t="n">
        <v>0</v>
      </c>
      <c r="S6206" s="28" t="n">
        <f aca="false">IF(O6206="Won",R6206,IF(O6206="Lost",0,N6206))</f>
        <v>0</v>
      </c>
      <c r="T6206" s="30" t="n">
        <f aca="false">IF(AND(P6206&lt;&gt;"",Q6206&lt;&gt;""),Q6206-P6206,"")</f>
        <v>66</v>
      </c>
      <c r="U6206" s="30" t="str">
        <f aca="false">IF(AND(O6206="Engaging",P6206&lt;&gt;""),'Leia-me'!$B$5-P6206,"")</f>
        <v/>
      </c>
      <c r="V6206" s="25" t="str">
        <f aca="false">IF(O6206&lt;&gt;"Engaging","",IF(U6206&lt;='Leia-me'!$B$6,"Saudável",IF(U6206&lt;='Leia-me'!$B$7,"Esfriando",IF(U6206&lt;='Leia-me'!$B$8,"Última chance","Zumbi"))))</f>
        <v/>
      </c>
      <c r="W6206" s="25" t="n">
        <f aca="false">IF(O6206="Won",1,IF(O6206="Lost",0,""))</f>
        <v>0</v>
      </c>
      <c r="Y6206" s="25" t="str">
        <f aca="false">IF(E6206="","Sim","")</f>
        <v/>
      </c>
    </row>
    <row r="6207" customFormat="false" ht="15" hidden="false" customHeight="false" outlineLevel="0" collapsed="false">
      <c r="A6207" s="25" t="s">
        <v>6470</v>
      </c>
      <c r="B6207" s="25" t="s">
        <v>102</v>
      </c>
      <c r="C6207" s="25" t="s">
        <v>103</v>
      </c>
      <c r="D6207" s="25" t="s">
        <v>107</v>
      </c>
      <c r="E6207" s="25" t="s">
        <v>860</v>
      </c>
      <c r="F6207" s="25" t="s">
        <v>168</v>
      </c>
      <c r="G6207" s="26" t="n">
        <v>894.37</v>
      </c>
      <c r="H6207" s="27" t="n">
        <v>1593</v>
      </c>
      <c r="I6207" s="25" t="s">
        <v>861</v>
      </c>
      <c r="K6207" s="25" t="n">
        <v>2008</v>
      </c>
      <c r="L6207" s="25" t="s">
        <v>148</v>
      </c>
      <c r="M6207" s="25" t="s">
        <v>149</v>
      </c>
      <c r="N6207" s="28" t="n">
        <v>55</v>
      </c>
      <c r="O6207" s="25" t="s">
        <v>55</v>
      </c>
      <c r="P6207" s="29" t="n">
        <v>42754</v>
      </c>
      <c r="Q6207" s="29" t="n">
        <v>42860</v>
      </c>
      <c r="R6207" s="28" t="n">
        <v>0</v>
      </c>
      <c r="S6207" s="28" t="n">
        <f aca="false">IF(O6207="Won",R6207,IF(O6207="Lost",0,N6207))</f>
        <v>0</v>
      </c>
      <c r="T6207" s="30" t="n">
        <f aca="false">IF(AND(P6207&lt;&gt;"",Q6207&lt;&gt;""),Q6207-P6207,"")</f>
        <v>106</v>
      </c>
      <c r="U6207" s="30" t="str">
        <f aca="false">IF(AND(O6207="Engaging",P6207&lt;&gt;""),'Leia-me'!$B$5-P6207,"")</f>
        <v/>
      </c>
      <c r="V6207" s="25" t="str">
        <f aca="false">IF(O6207&lt;&gt;"Engaging","",IF(U6207&lt;='Leia-me'!$B$6,"Saudável",IF(U6207&lt;='Leia-me'!$B$7,"Esfriando",IF(U6207&lt;='Leia-me'!$B$8,"Última chance","Zumbi"))))</f>
        <v/>
      </c>
      <c r="W6207" s="25" t="n">
        <f aca="false">IF(O6207="Won",1,IF(O6207="Lost",0,""))</f>
        <v>0</v>
      </c>
      <c r="Y6207" s="25" t="str">
        <f aca="false">IF(E6207="","Sim","")</f>
        <v/>
      </c>
    </row>
    <row r="6208" customFormat="false" ht="15" hidden="false" customHeight="false" outlineLevel="0" collapsed="false">
      <c r="A6208" s="25" t="s">
        <v>6471</v>
      </c>
      <c r="B6208" s="25" t="s">
        <v>102</v>
      </c>
      <c r="C6208" s="25" t="s">
        <v>103</v>
      </c>
      <c r="D6208" s="25" t="s">
        <v>107</v>
      </c>
      <c r="E6208" s="25" t="s">
        <v>636</v>
      </c>
      <c r="F6208" s="25" t="s">
        <v>267</v>
      </c>
      <c r="G6208" s="26" t="n">
        <v>405.59</v>
      </c>
      <c r="H6208" s="27" t="n">
        <v>1179</v>
      </c>
      <c r="I6208" s="25" t="s">
        <v>637</v>
      </c>
      <c r="J6208" s="25" t="s">
        <v>266</v>
      </c>
      <c r="K6208" s="25" t="n">
        <v>1987</v>
      </c>
      <c r="L6208" s="25" t="s">
        <v>1834</v>
      </c>
      <c r="M6208" s="25" t="s">
        <v>171</v>
      </c>
      <c r="N6208" s="28" t="n">
        <v>4821</v>
      </c>
      <c r="O6208" s="25" t="s">
        <v>54</v>
      </c>
      <c r="P6208" s="29" t="n">
        <v>42755</v>
      </c>
      <c r="Q6208" s="29" t="n">
        <v>42858</v>
      </c>
      <c r="R6208" s="28" t="n">
        <v>5508</v>
      </c>
      <c r="S6208" s="28" t="n">
        <f aca="false">IF(O6208="Won",R6208,IF(O6208="Lost",0,N6208))</f>
        <v>5508</v>
      </c>
      <c r="T6208" s="30" t="n">
        <f aca="false">IF(AND(P6208&lt;&gt;"",Q6208&lt;&gt;""),Q6208-P6208,"")</f>
        <v>103</v>
      </c>
      <c r="U6208" s="30" t="str">
        <f aca="false">IF(AND(O6208="Engaging",P6208&lt;&gt;""),'Leia-me'!$B$5-P6208,"")</f>
        <v/>
      </c>
      <c r="V6208" s="25" t="str">
        <f aca="false">IF(O6208&lt;&gt;"Engaging","",IF(U6208&lt;='Leia-me'!$B$6,"Saudável",IF(U6208&lt;='Leia-me'!$B$7,"Esfriando",IF(U6208&lt;='Leia-me'!$B$8,"Última chance","Zumbi"))))</f>
        <v/>
      </c>
      <c r="W6208" s="25" t="n">
        <f aca="false">IF(O6208="Won",1,IF(O6208="Lost",0,""))</f>
        <v>1</v>
      </c>
      <c r="X6208" s="25" t="s">
        <v>1835</v>
      </c>
      <c r="Y6208" s="25" t="str">
        <f aca="false">IF(E6208="","Sim","")</f>
        <v/>
      </c>
    </row>
    <row r="6209" customFormat="false" ht="15" hidden="false" customHeight="false" outlineLevel="0" collapsed="false">
      <c r="A6209" s="25" t="s">
        <v>6472</v>
      </c>
      <c r="B6209" s="25" t="s">
        <v>102</v>
      </c>
      <c r="C6209" s="25" t="s">
        <v>103</v>
      </c>
      <c r="D6209" s="25" t="s">
        <v>107</v>
      </c>
      <c r="G6209" s="31"/>
      <c r="H6209" s="32"/>
      <c r="L6209" s="25" t="s">
        <v>186</v>
      </c>
      <c r="M6209" s="25" t="s">
        <v>171</v>
      </c>
      <c r="N6209" s="28" t="n">
        <v>550</v>
      </c>
      <c r="O6209" s="25" t="s">
        <v>56</v>
      </c>
      <c r="P6209" s="29" t="n">
        <v>42756</v>
      </c>
      <c r="Q6209" s="33"/>
      <c r="R6209" s="34"/>
      <c r="S6209" s="28" t="n">
        <f aca="false">IF(O6209="Won",R6209,IF(O6209="Lost",0,N6209))</f>
        <v>550</v>
      </c>
      <c r="T6209" s="30" t="str">
        <f aca="false">IF(AND(P6209&lt;&gt;"",Q6209&lt;&gt;""),Q6209-P6209,"")</f>
        <v/>
      </c>
      <c r="U6209" s="30" t="n">
        <f aca="false">IF(AND(O6209="Engaging",P6209&lt;&gt;""),'Leia-me'!$B$5-P6209,"")</f>
        <v>344</v>
      </c>
      <c r="V6209" s="25" t="str">
        <f aca="false">IF(O6209&lt;&gt;"Engaging","",IF(U6209&lt;='Leia-me'!$B$6,"Saudável",IF(U6209&lt;='Leia-me'!$B$7,"Esfriando",IF(U6209&lt;='Leia-me'!$B$8,"Última chance","Zumbi"))))</f>
        <v>Zumbi</v>
      </c>
      <c r="W6209" s="25" t="str">
        <f aca="false">IF(O6209="Won",1,IF(O6209="Lost",0,""))</f>
        <v/>
      </c>
      <c r="Y6209" s="25" t="str">
        <f aca="false">IF(E6209="","Sim","")</f>
        <v>Sim</v>
      </c>
    </row>
    <row r="6210" customFormat="false" ht="15" hidden="false" customHeight="false" outlineLevel="0" collapsed="false">
      <c r="A6210" s="25" t="s">
        <v>6473</v>
      </c>
      <c r="B6210" s="25" t="s">
        <v>102</v>
      </c>
      <c r="C6210" s="25" t="s">
        <v>103</v>
      </c>
      <c r="D6210" s="25" t="s">
        <v>107</v>
      </c>
      <c r="E6210" s="25" t="s">
        <v>633</v>
      </c>
      <c r="F6210" s="25" t="s">
        <v>211</v>
      </c>
      <c r="G6210" s="26" t="n">
        <v>1388.67</v>
      </c>
      <c r="H6210" s="27" t="n">
        <v>3583</v>
      </c>
      <c r="I6210" s="25" t="s">
        <v>147</v>
      </c>
      <c r="K6210" s="25" t="n">
        <v>1989</v>
      </c>
      <c r="L6210" s="25" t="s">
        <v>186</v>
      </c>
      <c r="M6210" s="25" t="s">
        <v>171</v>
      </c>
      <c r="N6210" s="28" t="n">
        <v>550</v>
      </c>
      <c r="O6210" s="25" t="s">
        <v>55</v>
      </c>
      <c r="P6210" s="29" t="n">
        <v>42760</v>
      </c>
      <c r="Q6210" s="29" t="n">
        <v>42877</v>
      </c>
      <c r="R6210" s="28" t="n">
        <v>0</v>
      </c>
      <c r="S6210" s="28" t="n">
        <f aca="false">IF(O6210="Won",R6210,IF(O6210="Lost",0,N6210))</f>
        <v>0</v>
      </c>
      <c r="T6210" s="30" t="n">
        <f aca="false">IF(AND(P6210&lt;&gt;"",Q6210&lt;&gt;""),Q6210-P6210,"")</f>
        <v>117</v>
      </c>
      <c r="U6210" s="30" t="str">
        <f aca="false">IF(AND(O6210="Engaging",P6210&lt;&gt;""),'Leia-me'!$B$5-P6210,"")</f>
        <v/>
      </c>
      <c r="V6210" s="25" t="str">
        <f aca="false">IF(O6210&lt;&gt;"Engaging","",IF(U6210&lt;='Leia-me'!$B$6,"Saudável",IF(U6210&lt;='Leia-me'!$B$7,"Esfriando",IF(U6210&lt;='Leia-me'!$B$8,"Última chance","Zumbi"))))</f>
        <v/>
      </c>
      <c r="W6210" s="25" t="n">
        <f aca="false">IF(O6210="Won",1,IF(O6210="Lost",0,""))</f>
        <v>0</v>
      </c>
      <c r="Y6210" s="25" t="str">
        <f aca="false">IF(E6210="","Sim","")</f>
        <v/>
      </c>
    </row>
    <row r="6211" customFormat="false" ht="15" hidden="false" customHeight="false" outlineLevel="0" collapsed="false">
      <c r="A6211" s="25" t="s">
        <v>6474</v>
      </c>
      <c r="B6211" s="25" t="s">
        <v>102</v>
      </c>
      <c r="C6211" s="25" t="s">
        <v>103</v>
      </c>
      <c r="D6211" s="25" t="s">
        <v>107</v>
      </c>
      <c r="G6211" s="31"/>
      <c r="H6211" s="32"/>
      <c r="L6211" s="25" t="s">
        <v>186</v>
      </c>
      <c r="M6211" s="25" t="s">
        <v>171</v>
      </c>
      <c r="N6211" s="28" t="n">
        <v>550</v>
      </c>
      <c r="O6211" s="25" t="s">
        <v>56</v>
      </c>
      <c r="P6211" s="29" t="n">
        <v>42764</v>
      </c>
      <c r="Q6211" s="33"/>
      <c r="R6211" s="34"/>
      <c r="S6211" s="28" t="n">
        <f aca="false">IF(O6211="Won",R6211,IF(O6211="Lost",0,N6211))</f>
        <v>550</v>
      </c>
      <c r="T6211" s="30" t="str">
        <f aca="false">IF(AND(P6211&lt;&gt;"",Q6211&lt;&gt;""),Q6211-P6211,"")</f>
        <v/>
      </c>
      <c r="U6211" s="30" t="n">
        <f aca="false">IF(AND(O6211="Engaging",P6211&lt;&gt;""),'Leia-me'!$B$5-P6211,"")</f>
        <v>336</v>
      </c>
      <c r="V6211" s="25" t="str">
        <f aca="false">IF(O6211&lt;&gt;"Engaging","",IF(U6211&lt;='Leia-me'!$B$6,"Saudável",IF(U6211&lt;='Leia-me'!$B$7,"Esfriando",IF(U6211&lt;='Leia-me'!$B$8,"Última chance","Zumbi"))))</f>
        <v>Zumbi</v>
      </c>
      <c r="W6211" s="25" t="str">
        <f aca="false">IF(O6211="Won",1,IF(O6211="Lost",0,""))</f>
        <v/>
      </c>
      <c r="Y6211" s="25" t="str">
        <f aca="false">IF(E6211="","Sim","")</f>
        <v>Sim</v>
      </c>
    </row>
    <row r="6212" customFormat="false" ht="15" hidden="false" customHeight="false" outlineLevel="0" collapsed="false">
      <c r="A6212" s="25" t="s">
        <v>6475</v>
      </c>
      <c r="B6212" s="25" t="s">
        <v>102</v>
      </c>
      <c r="C6212" s="25" t="s">
        <v>103</v>
      </c>
      <c r="D6212" s="25" t="s">
        <v>107</v>
      </c>
      <c r="E6212" s="25" t="s">
        <v>444</v>
      </c>
      <c r="F6212" s="25" t="s">
        <v>192</v>
      </c>
      <c r="G6212" s="26" t="n">
        <v>6354.87</v>
      </c>
      <c r="H6212" s="27" t="n">
        <v>16780</v>
      </c>
      <c r="I6212" s="25" t="s">
        <v>147</v>
      </c>
      <c r="J6212" s="25" t="s">
        <v>445</v>
      </c>
      <c r="K6212" s="25" t="n">
        <v>1996</v>
      </c>
      <c r="L6212" s="25" t="s">
        <v>148</v>
      </c>
      <c r="M6212" s="25" t="s">
        <v>149</v>
      </c>
      <c r="N6212" s="28" t="n">
        <v>55</v>
      </c>
      <c r="O6212" s="25" t="s">
        <v>55</v>
      </c>
      <c r="P6212" s="29" t="n">
        <v>42777</v>
      </c>
      <c r="Q6212" s="29" t="n">
        <v>42870</v>
      </c>
      <c r="R6212" s="28" t="n">
        <v>0</v>
      </c>
      <c r="S6212" s="28" t="n">
        <f aca="false">IF(O6212="Won",R6212,IF(O6212="Lost",0,N6212))</f>
        <v>0</v>
      </c>
      <c r="T6212" s="30" t="n">
        <f aca="false">IF(AND(P6212&lt;&gt;"",Q6212&lt;&gt;""),Q6212-P6212,"")</f>
        <v>93</v>
      </c>
      <c r="U6212" s="30" t="str">
        <f aca="false">IF(AND(O6212="Engaging",P6212&lt;&gt;""),'Leia-me'!$B$5-P6212,"")</f>
        <v/>
      </c>
      <c r="V6212" s="25" t="str">
        <f aca="false">IF(O6212&lt;&gt;"Engaging","",IF(U6212&lt;='Leia-me'!$B$6,"Saudável",IF(U6212&lt;='Leia-me'!$B$7,"Esfriando",IF(U6212&lt;='Leia-me'!$B$8,"Última chance","Zumbi"))))</f>
        <v/>
      </c>
      <c r="W6212" s="25" t="n">
        <f aca="false">IF(O6212="Won",1,IF(O6212="Lost",0,""))</f>
        <v>0</v>
      </c>
      <c r="Y6212" s="25" t="str">
        <f aca="false">IF(E6212="","Sim","")</f>
        <v/>
      </c>
    </row>
    <row r="6213" customFormat="false" ht="15" hidden="false" customHeight="false" outlineLevel="0" collapsed="false">
      <c r="A6213" s="25" t="s">
        <v>6476</v>
      </c>
      <c r="B6213" s="25" t="s">
        <v>102</v>
      </c>
      <c r="C6213" s="25" t="s">
        <v>103</v>
      </c>
      <c r="D6213" s="25" t="s">
        <v>107</v>
      </c>
      <c r="E6213" s="25" t="s">
        <v>644</v>
      </c>
      <c r="F6213" s="25" t="s">
        <v>177</v>
      </c>
      <c r="G6213" s="26" t="n">
        <v>646.1</v>
      </c>
      <c r="H6213" s="27" t="n">
        <v>883</v>
      </c>
      <c r="I6213" s="25" t="s">
        <v>147</v>
      </c>
      <c r="J6213" s="25" t="s">
        <v>199</v>
      </c>
      <c r="K6213" s="25" t="n">
        <v>1993</v>
      </c>
      <c r="L6213" s="25" t="s">
        <v>2445</v>
      </c>
      <c r="M6213" s="25" t="s">
        <v>2446</v>
      </c>
      <c r="N6213" s="28" t="n">
        <v>26768</v>
      </c>
      <c r="O6213" s="25" t="s">
        <v>56</v>
      </c>
      <c r="P6213" s="29" t="n">
        <v>42780</v>
      </c>
      <c r="Q6213" s="33"/>
      <c r="R6213" s="34"/>
      <c r="S6213" s="28" t="n">
        <f aca="false">IF(O6213="Won",R6213,IF(O6213="Lost",0,N6213))</f>
        <v>26768</v>
      </c>
      <c r="T6213" s="30" t="str">
        <f aca="false">IF(AND(P6213&lt;&gt;"",Q6213&lt;&gt;""),Q6213-P6213,"")</f>
        <v/>
      </c>
      <c r="U6213" s="30" t="n">
        <f aca="false">IF(AND(O6213="Engaging",P6213&lt;&gt;""),'Leia-me'!$B$5-P6213,"")</f>
        <v>320</v>
      </c>
      <c r="V6213" s="25" t="str">
        <f aca="false">IF(O6213&lt;&gt;"Engaging","",IF(U6213&lt;='Leia-me'!$B$6,"Saudável",IF(U6213&lt;='Leia-me'!$B$7,"Esfriando",IF(U6213&lt;='Leia-me'!$B$8,"Última chance","Zumbi"))))</f>
        <v>Zumbi</v>
      </c>
      <c r="W6213" s="25" t="str">
        <f aca="false">IF(O6213="Won",1,IF(O6213="Lost",0,""))</f>
        <v/>
      </c>
      <c r="Y6213" s="25" t="str">
        <f aca="false">IF(E6213="","Sim","")</f>
        <v/>
      </c>
    </row>
    <row r="6214" customFormat="false" ht="15" hidden="false" customHeight="false" outlineLevel="0" collapsed="false">
      <c r="A6214" s="25" t="s">
        <v>6477</v>
      </c>
      <c r="B6214" s="25" t="s">
        <v>102</v>
      </c>
      <c r="C6214" s="25" t="s">
        <v>103</v>
      </c>
      <c r="D6214" s="25" t="s">
        <v>107</v>
      </c>
      <c r="E6214" s="25" t="s">
        <v>151</v>
      </c>
      <c r="F6214" s="25" t="s">
        <v>146</v>
      </c>
      <c r="G6214" s="26" t="n">
        <v>587.34</v>
      </c>
      <c r="H6214" s="27" t="n">
        <v>1356</v>
      </c>
      <c r="I6214" s="25" t="s">
        <v>152</v>
      </c>
      <c r="K6214" s="25" t="n">
        <v>2012</v>
      </c>
      <c r="L6214" s="25" t="s">
        <v>160</v>
      </c>
      <c r="M6214" s="25" t="s">
        <v>149</v>
      </c>
      <c r="N6214" s="28" t="n">
        <v>3393</v>
      </c>
      <c r="O6214" s="25" t="s">
        <v>56</v>
      </c>
      <c r="P6214" s="29" t="n">
        <v>42780</v>
      </c>
      <c r="Q6214" s="33"/>
      <c r="R6214" s="34"/>
      <c r="S6214" s="28" t="n">
        <f aca="false">IF(O6214="Won",R6214,IF(O6214="Lost",0,N6214))</f>
        <v>3393</v>
      </c>
      <c r="T6214" s="30" t="str">
        <f aca="false">IF(AND(P6214&lt;&gt;"",Q6214&lt;&gt;""),Q6214-P6214,"")</f>
        <v/>
      </c>
      <c r="U6214" s="30" t="n">
        <f aca="false">IF(AND(O6214="Engaging",P6214&lt;&gt;""),'Leia-me'!$B$5-P6214,"")</f>
        <v>320</v>
      </c>
      <c r="V6214" s="25" t="str">
        <f aca="false">IF(O6214&lt;&gt;"Engaging","",IF(U6214&lt;='Leia-me'!$B$6,"Saudável",IF(U6214&lt;='Leia-me'!$B$7,"Esfriando",IF(U6214&lt;='Leia-me'!$B$8,"Última chance","Zumbi"))))</f>
        <v>Zumbi</v>
      </c>
      <c r="W6214" s="25" t="str">
        <f aca="false">IF(O6214="Won",1,IF(O6214="Lost",0,""))</f>
        <v/>
      </c>
      <c r="Y6214" s="25" t="str">
        <f aca="false">IF(E6214="","Sim","")</f>
        <v/>
      </c>
    </row>
    <row r="6215" customFormat="false" ht="15" hidden="false" customHeight="false" outlineLevel="0" collapsed="false">
      <c r="A6215" s="25" t="s">
        <v>6478</v>
      </c>
      <c r="B6215" s="25" t="s">
        <v>102</v>
      </c>
      <c r="C6215" s="25" t="s">
        <v>103</v>
      </c>
      <c r="D6215" s="25" t="s">
        <v>107</v>
      </c>
      <c r="G6215" s="31"/>
      <c r="H6215" s="32"/>
      <c r="L6215" s="25" t="s">
        <v>170</v>
      </c>
      <c r="M6215" s="25" t="s">
        <v>171</v>
      </c>
      <c r="N6215" s="28" t="n">
        <v>1096</v>
      </c>
      <c r="O6215" s="25" t="s">
        <v>56</v>
      </c>
      <c r="P6215" s="29" t="n">
        <v>42781</v>
      </c>
      <c r="Q6215" s="33"/>
      <c r="R6215" s="34"/>
      <c r="S6215" s="28" t="n">
        <f aca="false">IF(O6215="Won",R6215,IF(O6215="Lost",0,N6215))</f>
        <v>1096</v>
      </c>
      <c r="T6215" s="30" t="str">
        <f aca="false">IF(AND(P6215&lt;&gt;"",Q6215&lt;&gt;""),Q6215-P6215,"")</f>
        <v/>
      </c>
      <c r="U6215" s="30" t="n">
        <f aca="false">IF(AND(O6215="Engaging",P6215&lt;&gt;""),'Leia-me'!$B$5-P6215,"")</f>
        <v>319</v>
      </c>
      <c r="V6215" s="25" t="str">
        <f aca="false">IF(O6215&lt;&gt;"Engaging","",IF(U6215&lt;='Leia-me'!$B$6,"Saudável",IF(U6215&lt;='Leia-me'!$B$7,"Esfriando",IF(U6215&lt;='Leia-me'!$B$8,"Última chance","Zumbi"))))</f>
        <v>Zumbi</v>
      </c>
      <c r="W6215" s="25" t="str">
        <f aca="false">IF(O6215="Won",1,IF(O6215="Lost",0,""))</f>
        <v/>
      </c>
      <c r="Y6215" s="25" t="str">
        <f aca="false">IF(E6215="","Sim","")</f>
        <v>Sim</v>
      </c>
    </row>
    <row r="6216" customFormat="false" ht="15" hidden="false" customHeight="false" outlineLevel="0" collapsed="false">
      <c r="A6216" s="25" t="s">
        <v>6479</v>
      </c>
      <c r="B6216" s="25" t="s">
        <v>102</v>
      </c>
      <c r="C6216" s="25" t="s">
        <v>103</v>
      </c>
      <c r="D6216" s="25" t="s">
        <v>107</v>
      </c>
      <c r="E6216" s="25" t="s">
        <v>156</v>
      </c>
      <c r="F6216" s="25" t="s">
        <v>155</v>
      </c>
      <c r="G6216" s="26" t="n">
        <v>1699.85</v>
      </c>
      <c r="H6216" s="27" t="n">
        <v>5108</v>
      </c>
      <c r="I6216" s="25" t="s">
        <v>147</v>
      </c>
      <c r="K6216" s="25" t="n">
        <v>1999</v>
      </c>
      <c r="L6216" s="25" t="s">
        <v>1834</v>
      </c>
      <c r="M6216" s="25" t="s">
        <v>171</v>
      </c>
      <c r="N6216" s="28" t="n">
        <v>4821</v>
      </c>
      <c r="O6216" s="25" t="s">
        <v>55</v>
      </c>
      <c r="P6216" s="29" t="n">
        <v>42781</v>
      </c>
      <c r="Q6216" s="29" t="n">
        <v>42886</v>
      </c>
      <c r="R6216" s="28" t="n">
        <v>0</v>
      </c>
      <c r="S6216" s="28" t="n">
        <f aca="false">IF(O6216="Won",R6216,IF(O6216="Lost",0,N6216))</f>
        <v>0</v>
      </c>
      <c r="T6216" s="30" t="n">
        <f aca="false">IF(AND(P6216&lt;&gt;"",Q6216&lt;&gt;""),Q6216-P6216,"")</f>
        <v>105</v>
      </c>
      <c r="U6216" s="30" t="str">
        <f aca="false">IF(AND(O6216="Engaging",P6216&lt;&gt;""),'Leia-me'!$B$5-P6216,"")</f>
        <v/>
      </c>
      <c r="V6216" s="25" t="str">
        <f aca="false">IF(O6216&lt;&gt;"Engaging","",IF(U6216&lt;='Leia-me'!$B$6,"Saudável",IF(U6216&lt;='Leia-me'!$B$7,"Esfriando",IF(U6216&lt;='Leia-me'!$B$8,"Última chance","Zumbi"))))</f>
        <v/>
      </c>
      <c r="W6216" s="25" t="n">
        <f aca="false">IF(O6216="Won",1,IF(O6216="Lost",0,""))</f>
        <v>0</v>
      </c>
      <c r="X6216" s="25" t="s">
        <v>1835</v>
      </c>
      <c r="Y6216" s="25" t="str">
        <f aca="false">IF(E6216="","Sim","")</f>
        <v/>
      </c>
    </row>
    <row r="6217" customFormat="false" ht="15" hidden="false" customHeight="false" outlineLevel="0" collapsed="false">
      <c r="A6217" s="25" t="s">
        <v>6480</v>
      </c>
      <c r="B6217" s="25" t="s">
        <v>102</v>
      </c>
      <c r="C6217" s="25" t="s">
        <v>103</v>
      </c>
      <c r="D6217" s="25" t="s">
        <v>107</v>
      </c>
      <c r="E6217" s="25" t="s">
        <v>156</v>
      </c>
      <c r="F6217" s="25" t="s">
        <v>155</v>
      </c>
      <c r="G6217" s="26" t="n">
        <v>1699.85</v>
      </c>
      <c r="H6217" s="27" t="n">
        <v>5108</v>
      </c>
      <c r="I6217" s="25" t="s">
        <v>147</v>
      </c>
      <c r="K6217" s="25" t="n">
        <v>1999</v>
      </c>
      <c r="L6217" s="25" t="s">
        <v>186</v>
      </c>
      <c r="M6217" s="25" t="s">
        <v>171</v>
      </c>
      <c r="N6217" s="28" t="n">
        <v>550</v>
      </c>
      <c r="O6217" s="25" t="s">
        <v>54</v>
      </c>
      <c r="P6217" s="29" t="n">
        <v>42784</v>
      </c>
      <c r="Q6217" s="29" t="n">
        <v>42886</v>
      </c>
      <c r="R6217" s="28" t="n">
        <v>571</v>
      </c>
      <c r="S6217" s="28" t="n">
        <f aca="false">IF(O6217="Won",R6217,IF(O6217="Lost",0,N6217))</f>
        <v>571</v>
      </c>
      <c r="T6217" s="30" t="n">
        <f aca="false">IF(AND(P6217&lt;&gt;"",Q6217&lt;&gt;""),Q6217-P6217,"")</f>
        <v>102</v>
      </c>
      <c r="U6217" s="30" t="str">
        <f aca="false">IF(AND(O6217="Engaging",P6217&lt;&gt;""),'Leia-me'!$B$5-P6217,"")</f>
        <v/>
      </c>
      <c r="V6217" s="25" t="str">
        <f aca="false">IF(O6217&lt;&gt;"Engaging","",IF(U6217&lt;='Leia-me'!$B$6,"Saudável",IF(U6217&lt;='Leia-me'!$B$7,"Esfriando",IF(U6217&lt;='Leia-me'!$B$8,"Última chance","Zumbi"))))</f>
        <v/>
      </c>
      <c r="W6217" s="25" t="n">
        <f aca="false">IF(O6217="Won",1,IF(O6217="Lost",0,""))</f>
        <v>1</v>
      </c>
      <c r="Y6217" s="25" t="str">
        <f aca="false">IF(E6217="","Sim","")</f>
        <v/>
      </c>
    </row>
    <row r="6218" customFormat="false" ht="15" hidden="false" customHeight="false" outlineLevel="0" collapsed="false">
      <c r="A6218" s="25" t="s">
        <v>6481</v>
      </c>
      <c r="B6218" s="25" t="s">
        <v>102</v>
      </c>
      <c r="C6218" s="25" t="s">
        <v>103</v>
      </c>
      <c r="D6218" s="25" t="s">
        <v>107</v>
      </c>
      <c r="G6218" s="31"/>
      <c r="H6218" s="32"/>
      <c r="L6218" s="25" t="s">
        <v>170</v>
      </c>
      <c r="M6218" s="25" t="s">
        <v>171</v>
      </c>
      <c r="N6218" s="28" t="n">
        <v>1096</v>
      </c>
      <c r="O6218" s="25" t="s">
        <v>56</v>
      </c>
      <c r="P6218" s="29" t="n">
        <v>42785</v>
      </c>
      <c r="Q6218" s="33"/>
      <c r="R6218" s="34"/>
      <c r="S6218" s="28" t="n">
        <f aca="false">IF(O6218="Won",R6218,IF(O6218="Lost",0,N6218))</f>
        <v>1096</v>
      </c>
      <c r="T6218" s="30" t="str">
        <f aca="false">IF(AND(P6218&lt;&gt;"",Q6218&lt;&gt;""),Q6218-P6218,"")</f>
        <v/>
      </c>
      <c r="U6218" s="30" t="n">
        <f aca="false">IF(AND(O6218="Engaging",P6218&lt;&gt;""),'Leia-me'!$B$5-P6218,"")</f>
        <v>315</v>
      </c>
      <c r="V6218" s="25" t="str">
        <f aca="false">IF(O6218&lt;&gt;"Engaging","",IF(U6218&lt;='Leia-me'!$B$6,"Saudável",IF(U6218&lt;='Leia-me'!$B$7,"Esfriando",IF(U6218&lt;='Leia-me'!$B$8,"Última chance","Zumbi"))))</f>
        <v>Zumbi</v>
      </c>
      <c r="W6218" s="25" t="str">
        <f aca="false">IF(O6218="Won",1,IF(O6218="Lost",0,""))</f>
        <v/>
      </c>
      <c r="Y6218" s="25" t="str">
        <f aca="false">IF(E6218="","Sim","")</f>
        <v>Sim</v>
      </c>
    </row>
    <row r="6219" customFormat="false" ht="15" hidden="false" customHeight="false" outlineLevel="0" collapsed="false">
      <c r="A6219" s="25" t="s">
        <v>6482</v>
      </c>
      <c r="B6219" s="25" t="s">
        <v>102</v>
      </c>
      <c r="C6219" s="25" t="s">
        <v>103</v>
      </c>
      <c r="D6219" s="25" t="s">
        <v>107</v>
      </c>
      <c r="G6219" s="31"/>
      <c r="H6219" s="32"/>
      <c r="L6219" s="25" t="s">
        <v>160</v>
      </c>
      <c r="M6219" s="25" t="s">
        <v>149</v>
      </c>
      <c r="N6219" s="28" t="n">
        <v>3393</v>
      </c>
      <c r="O6219" s="25" t="s">
        <v>56</v>
      </c>
      <c r="P6219" s="29" t="n">
        <v>42785</v>
      </c>
      <c r="Q6219" s="33"/>
      <c r="R6219" s="34"/>
      <c r="S6219" s="28" t="n">
        <f aca="false">IF(O6219="Won",R6219,IF(O6219="Lost",0,N6219))</f>
        <v>3393</v>
      </c>
      <c r="T6219" s="30" t="str">
        <f aca="false">IF(AND(P6219&lt;&gt;"",Q6219&lt;&gt;""),Q6219-P6219,"")</f>
        <v/>
      </c>
      <c r="U6219" s="30" t="n">
        <f aca="false">IF(AND(O6219="Engaging",P6219&lt;&gt;""),'Leia-me'!$B$5-P6219,"")</f>
        <v>315</v>
      </c>
      <c r="V6219" s="25" t="str">
        <f aca="false">IF(O6219&lt;&gt;"Engaging","",IF(U6219&lt;='Leia-me'!$B$6,"Saudável",IF(U6219&lt;='Leia-me'!$B$7,"Esfriando",IF(U6219&lt;='Leia-me'!$B$8,"Última chance","Zumbi"))))</f>
        <v>Zumbi</v>
      </c>
      <c r="W6219" s="25" t="str">
        <f aca="false">IF(O6219="Won",1,IF(O6219="Lost",0,""))</f>
        <v/>
      </c>
      <c r="Y6219" s="25" t="str">
        <f aca="false">IF(E6219="","Sim","")</f>
        <v>Sim</v>
      </c>
    </row>
    <row r="6220" customFormat="false" ht="15" hidden="false" customHeight="false" outlineLevel="0" collapsed="false">
      <c r="A6220" s="25" t="s">
        <v>6483</v>
      </c>
      <c r="B6220" s="25" t="s">
        <v>102</v>
      </c>
      <c r="C6220" s="25" t="s">
        <v>103</v>
      </c>
      <c r="D6220" s="25" t="s">
        <v>107</v>
      </c>
      <c r="E6220" s="25" t="s">
        <v>444</v>
      </c>
      <c r="F6220" s="25" t="s">
        <v>192</v>
      </c>
      <c r="G6220" s="26" t="n">
        <v>6354.87</v>
      </c>
      <c r="H6220" s="27" t="n">
        <v>16780</v>
      </c>
      <c r="I6220" s="25" t="s">
        <v>147</v>
      </c>
      <c r="J6220" s="25" t="s">
        <v>445</v>
      </c>
      <c r="K6220" s="25" t="n">
        <v>1996</v>
      </c>
      <c r="L6220" s="25" t="s">
        <v>170</v>
      </c>
      <c r="M6220" s="25" t="s">
        <v>171</v>
      </c>
      <c r="N6220" s="28" t="n">
        <v>1096</v>
      </c>
      <c r="O6220" s="25" t="s">
        <v>55</v>
      </c>
      <c r="P6220" s="29" t="n">
        <v>42786</v>
      </c>
      <c r="Q6220" s="29" t="n">
        <v>42913</v>
      </c>
      <c r="R6220" s="28" t="n">
        <v>0</v>
      </c>
      <c r="S6220" s="28" t="n">
        <f aca="false">IF(O6220="Won",R6220,IF(O6220="Lost",0,N6220))</f>
        <v>0</v>
      </c>
      <c r="T6220" s="30" t="n">
        <f aca="false">IF(AND(P6220&lt;&gt;"",Q6220&lt;&gt;""),Q6220-P6220,"")</f>
        <v>127</v>
      </c>
      <c r="U6220" s="30" t="str">
        <f aca="false">IF(AND(O6220="Engaging",P6220&lt;&gt;""),'Leia-me'!$B$5-P6220,"")</f>
        <v/>
      </c>
      <c r="V6220" s="25" t="str">
        <f aca="false">IF(O6220&lt;&gt;"Engaging","",IF(U6220&lt;='Leia-me'!$B$6,"Saudável",IF(U6220&lt;='Leia-me'!$B$7,"Esfriando",IF(U6220&lt;='Leia-me'!$B$8,"Última chance","Zumbi"))))</f>
        <v/>
      </c>
      <c r="W6220" s="25" t="n">
        <f aca="false">IF(O6220="Won",1,IF(O6220="Lost",0,""))</f>
        <v>0</v>
      </c>
      <c r="Y6220" s="25" t="str">
        <f aca="false">IF(E6220="","Sim","")</f>
        <v/>
      </c>
    </row>
    <row r="6221" customFormat="false" ht="15" hidden="false" customHeight="false" outlineLevel="0" collapsed="false">
      <c r="A6221" s="25" t="s">
        <v>6484</v>
      </c>
      <c r="B6221" s="25" t="s">
        <v>102</v>
      </c>
      <c r="C6221" s="25" t="s">
        <v>103</v>
      </c>
      <c r="D6221" s="25" t="s">
        <v>107</v>
      </c>
      <c r="E6221" s="25" t="s">
        <v>2754</v>
      </c>
      <c r="F6221" s="25" t="s">
        <v>267</v>
      </c>
      <c r="G6221" s="26" t="n">
        <v>1012.72</v>
      </c>
      <c r="H6221" s="27" t="n">
        <v>3492</v>
      </c>
      <c r="I6221" s="25" t="s">
        <v>2755</v>
      </c>
      <c r="K6221" s="25" t="n">
        <v>1991</v>
      </c>
      <c r="L6221" s="25" t="s">
        <v>160</v>
      </c>
      <c r="M6221" s="25" t="s">
        <v>149</v>
      </c>
      <c r="N6221" s="28" t="n">
        <v>3393</v>
      </c>
      <c r="O6221" s="25" t="s">
        <v>56</v>
      </c>
      <c r="P6221" s="29" t="n">
        <v>42787</v>
      </c>
      <c r="Q6221" s="33"/>
      <c r="R6221" s="34"/>
      <c r="S6221" s="28" t="n">
        <f aca="false">IF(O6221="Won",R6221,IF(O6221="Lost",0,N6221))</f>
        <v>3393</v>
      </c>
      <c r="T6221" s="30" t="str">
        <f aca="false">IF(AND(P6221&lt;&gt;"",Q6221&lt;&gt;""),Q6221-P6221,"")</f>
        <v/>
      </c>
      <c r="U6221" s="30" t="n">
        <f aca="false">IF(AND(O6221="Engaging",P6221&lt;&gt;""),'Leia-me'!$B$5-P6221,"")</f>
        <v>313</v>
      </c>
      <c r="V6221" s="25" t="str">
        <f aca="false">IF(O6221&lt;&gt;"Engaging","",IF(U6221&lt;='Leia-me'!$B$6,"Saudável",IF(U6221&lt;='Leia-me'!$B$7,"Esfriando",IF(U6221&lt;='Leia-me'!$B$8,"Última chance","Zumbi"))))</f>
        <v>Zumbi</v>
      </c>
      <c r="W6221" s="25" t="str">
        <f aca="false">IF(O6221="Won",1,IF(O6221="Lost",0,""))</f>
        <v/>
      </c>
      <c r="Y6221" s="25" t="str">
        <f aca="false">IF(E6221="","Sim","")</f>
        <v/>
      </c>
    </row>
    <row r="6222" customFormat="false" ht="15" hidden="false" customHeight="false" outlineLevel="0" collapsed="false">
      <c r="A6222" s="25" t="s">
        <v>6485</v>
      </c>
      <c r="B6222" s="25" t="s">
        <v>102</v>
      </c>
      <c r="C6222" s="25" t="s">
        <v>103</v>
      </c>
      <c r="D6222" s="25" t="s">
        <v>107</v>
      </c>
      <c r="E6222" s="25" t="s">
        <v>2739</v>
      </c>
      <c r="F6222" s="25" t="s">
        <v>159</v>
      </c>
      <c r="G6222" s="26" t="n">
        <v>2871.35</v>
      </c>
      <c r="H6222" s="27" t="n">
        <v>9561</v>
      </c>
      <c r="I6222" s="25" t="s">
        <v>147</v>
      </c>
      <c r="K6222" s="25" t="n">
        <v>1983</v>
      </c>
      <c r="L6222" s="25" t="s">
        <v>178</v>
      </c>
      <c r="M6222" s="25" t="s">
        <v>171</v>
      </c>
      <c r="N6222" s="28" t="n">
        <v>5482</v>
      </c>
      <c r="O6222" s="25" t="s">
        <v>54</v>
      </c>
      <c r="P6222" s="29" t="n">
        <v>42788</v>
      </c>
      <c r="Q6222" s="29" t="n">
        <v>42903</v>
      </c>
      <c r="R6222" s="28" t="n">
        <v>5503</v>
      </c>
      <c r="S6222" s="28" t="n">
        <f aca="false">IF(O6222="Won",R6222,IF(O6222="Lost",0,N6222))</f>
        <v>5503</v>
      </c>
      <c r="T6222" s="30" t="n">
        <f aca="false">IF(AND(P6222&lt;&gt;"",Q6222&lt;&gt;""),Q6222-P6222,"")</f>
        <v>115</v>
      </c>
      <c r="U6222" s="30" t="str">
        <f aca="false">IF(AND(O6222="Engaging",P6222&lt;&gt;""),'Leia-me'!$B$5-P6222,"")</f>
        <v/>
      </c>
      <c r="V6222" s="25" t="str">
        <f aca="false">IF(O6222&lt;&gt;"Engaging","",IF(U6222&lt;='Leia-me'!$B$6,"Saudável",IF(U6222&lt;='Leia-me'!$B$7,"Esfriando",IF(U6222&lt;='Leia-me'!$B$8,"Última chance","Zumbi"))))</f>
        <v/>
      </c>
      <c r="W6222" s="25" t="n">
        <f aca="false">IF(O6222="Won",1,IF(O6222="Lost",0,""))</f>
        <v>1</v>
      </c>
      <c r="Y6222" s="25" t="str">
        <f aca="false">IF(E6222="","Sim","")</f>
        <v/>
      </c>
    </row>
    <row r="6223" customFormat="false" ht="15" hidden="false" customHeight="false" outlineLevel="0" collapsed="false">
      <c r="A6223" s="25" t="s">
        <v>6486</v>
      </c>
      <c r="B6223" s="25" t="s">
        <v>102</v>
      </c>
      <c r="C6223" s="25" t="s">
        <v>103</v>
      </c>
      <c r="D6223" s="25" t="s">
        <v>107</v>
      </c>
      <c r="G6223" s="31"/>
      <c r="H6223" s="32"/>
      <c r="L6223" s="25" t="s">
        <v>1834</v>
      </c>
      <c r="M6223" s="25" t="s">
        <v>171</v>
      </c>
      <c r="N6223" s="28" t="n">
        <v>4821</v>
      </c>
      <c r="O6223" s="25" t="s">
        <v>56</v>
      </c>
      <c r="P6223" s="29" t="n">
        <v>42790</v>
      </c>
      <c r="Q6223" s="33"/>
      <c r="R6223" s="34"/>
      <c r="S6223" s="28" t="n">
        <f aca="false">IF(O6223="Won",R6223,IF(O6223="Lost",0,N6223))</f>
        <v>4821</v>
      </c>
      <c r="T6223" s="30" t="str">
        <f aca="false">IF(AND(P6223&lt;&gt;"",Q6223&lt;&gt;""),Q6223-P6223,"")</f>
        <v/>
      </c>
      <c r="U6223" s="30" t="n">
        <f aca="false">IF(AND(O6223="Engaging",P6223&lt;&gt;""),'Leia-me'!$B$5-P6223,"")</f>
        <v>310</v>
      </c>
      <c r="V6223" s="25" t="str">
        <f aca="false">IF(O6223&lt;&gt;"Engaging","",IF(U6223&lt;='Leia-me'!$B$6,"Saudável",IF(U6223&lt;='Leia-me'!$B$7,"Esfriando",IF(U6223&lt;='Leia-me'!$B$8,"Última chance","Zumbi"))))</f>
        <v>Zumbi</v>
      </c>
      <c r="W6223" s="25" t="str">
        <f aca="false">IF(O6223="Won",1,IF(O6223="Lost",0,""))</f>
        <v/>
      </c>
      <c r="X6223" s="25" t="s">
        <v>1835</v>
      </c>
      <c r="Y6223" s="25" t="str">
        <f aca="false">IF(E6223="","Sim","")</f>
        <v>Sim</v>
      </c>
    </row>
    <row r="6224" customFormat="false" ht="15" hidden="false" customHeight="false" outlineLevel="0" collapsed="false">
      <c r="A6224" s="25" t="s">
        <v>6487</v>
      </c>
      <c r="B6224" s="25" t="s">
        <v>102</v>
      </c>
      <c r="C6224" s="25" t="s">
        <v>103</v>
      </c>
      <c r="D6224" s="25" t="s">
        <v>107</v>
      </c>
      <c r="E6224" s="25" t="s">
        <v>156</v>
      </c>
      <c r="F6224" s="25" t="s">
        <v>155</v>
      </c>
      <c r="G6224" s="26" t="n">
        <v>1699.85</v>
      </c>
      <c r="H6224" s="27" t="n">
        <v>5108</v>
      </c>
      <c r="I6224" s="25" t="s">
        <v>147</v>
      </c>
      <c r="K6224" s="25" t="n">
        <v>1999</v>
      </c>
      <c r="L6224" s="25" t="s">
        <v>170</v>
      </c>
      <c r="M6224" s="25" t="s">
        <v>171</v>
      </c>
      <c r="N6224" s="28" t="n">
        <v>1096</v>
      </c>
      <c r="O6224" s="25" t="s">
        <v>55</v>
      </c>
      <c r="P6224" s="29" t="n">
        <v>42790</v>
      </c>
      <c r="Q6224" s="29" t="n">
        <v>42906</v>
      </c>
      <c r="R6224" s="28" t="n">
        <v>0</v>
      </c>
      <c r="S6224" s="28" t="n">
        <f aca="false">IF(O6224="Won",R6224,IF(O6224="Lost",0,N6224))</f>
        <v>0</v>
      </c>
      <c r="T6224" s="30" t="n">
        <f aca="false">IF(AND(P6224&lt;&gt;"",Q6224&lt;&gt;""),Q6224-P6224,"")</f>
        <v>116</v>
      </c>
      <c r="U6224" s="30" t="str">
        <f aca="false">IF(AND(O6224="Engaging",P6224&lt;&gt;""),'Leia-me'!$B$5-P6224,"")</f>
        <v/>
      </c>
      <c r="V6224" s="25" t="str">
        <f aca="false">IF(O6224&lt;&gt;"Engaging","",IF(U6224&lt;='Leia-me'!$B$6,"Saudável",IF(U6224&lt;='Leia-me'!$B$7,"Esfriando",IF(U6224&lt;='Leia-me'!$B$8,"Última chance","Zumbi"))))</f>
        <v/>
      </c>
      <c r="W6224" s="25" t="n">
        <f aca="false">IF(O6224="Won",1,IF(O6224="Lost",0,""))</f>
        <v>0</v>
      </c>
      <c r="Y6224" s="25" t="str">
        <f aca="false">IF(E6224="","Sim","")</f>
        <v/>
      </c>
    </row>
    <row r="6225" customFormat="false" ht="15" hidden="false" customHeight="false" outlineLevel="0" collapsed="false">
      <c r="A6225" s="25" t="s">
        <v>6488</v>
      </c>
      <c r="B6225" s="25" t="s">
        <v>102</v>
      </c>
      <c r="C6225" s="25" t="s">
        <v>103</v>
      </c>
      <c r="D6225" s="25" t="s">
        <v>107</v>
      </c>
      <c r="E6225" s="25" t="s">
        <v>2739</v>
      </c>
      <c r="F6225" s="25" t="s">
        <v>159</v>
      </c>
      <c r="G6225" s="26" t="n">
        <v>2871.35</v>
      </c>
      <c r="H6225" s="27" t="n">
        <v>9561</v>
      </c>
      <c r="I6225" s="25" t="s">
        <v>147</v>
      </c>
      <c r="K6225" s="25" t="n">
        <v>1983</v>
      </c>
      <c r="L6225" s="25" t="s">
        <v>186</v>
      </c>
      <c r="M6225" s="25" t="s">
        <v>171</v>
      </c>
      <c r="N6225" s="28" t="n">
        <v>550</v>
      </c>
      <c r="O6225" s="25" t="s">
        <v>54</v>
      </c>
      <c r="P6225" s="29" t="n">
        <v>42790</v>
      </c>
      <c r="Q6225" s="29" t="n">
        <v>42860</v>
      </c>
      <c r="R6225" s="28" t="n">
        <v>595</v>
      </c>
      <c r="S6225" s="28" t="n">
        <f aca="false">IF(O6225="Won",R6225,IF(O6225="Lost",0,N6225))</f>
        <v>595</v>
      </c>
      <c r="T6225" s="30" t="n">
        <f aca="false">IF(AND(P6225&lt;&gt;"",Q6225&lt;&gt;""),Q6225-P6225,"")</f>
        <v>70</v>
      </c>
      <c r="U6225" s="30" t="str">
        <f aca="false">IF(AND(O6225="Engaging",P6225&lt;&gt;""),'Leia-me'!$B$5-P6225,"")</f>
        <v/>
      </c>
      <c r="V6225" s="25" t="str">
        <f aca="false">IF(O6225&lt;&gt;"Engaging","",IF(U6225&lt;='Leia-me'!$B$6,"Saudável",IF(U6225&lt;='Leia-me'!$B$7,"Esfriando",IF(U6225&lt;='Leia-me'!$B$8,"Última chance","Zumbi"))))</f>
        <v/>
      </c>
      <c r="W6225" s="25" t="n">
        <f aca="false">IF(O6225="Won",1,IF(O6225="Lost",0,""))</f>
        <v>1</v>
      </c>
      <c r="Y6225" s="25" t="str">
        <f aca="false">IF(E6225="","Sim","")</f>
        <v/>
      </c>
    </row>
    <row r="6226" customFormat="false" ht="15" hidden="false" customHeight="false" outlineLevel="0" collapsed="false">
      <c r="A6226" s="25" t="s">
        <v>6489</v>
      </c>
      <c r="B6226" s="25" t="s">
        <v>102</v>
      </c>
      <c r="C6226" s="25" t="s">
        <v>103</v>
      </c>
      <c r="D6226" s="25" t="s">
        <v>107</v>
      </c>
      <c r="E6226" s="25" t="s">
        <v>2863</v>
      </c>
      <c r="F6226" s="25" t="s">
        <v>211</v>
      </c>
      <c r="G6226" s="26" t="n">
        <v>2437.85</v>
      </c>
      <c r="H6226" s="27" t="n">
        <v>4874</v>
      </c>
      <c r="I6226" s="25" t="s">
        <v>147</v>
      </c>
      <c r="K6226" s="25" t="n">
        <v>2001</v>
      </c>
      <c r="L6226" s="25" t="s">
        <v>170</v>
      </c>
      <c r="M6226" s="25" t="s">
        <v>171</v>
      </c>
      <c r="N6226" s="28" t="n">
        <v>1096</v>
      </c>
      <c r="O6226" s="25" t="s">
        <v>55</v>
      </c>
      <c r="P6226" s="29" t="n">
        <v>42792</v>
      </c>
      <c r="Q6226" s="29" t="n">
        <v>42902</v>
      </c>
      <c r="R6226" s="28" t="n">
        <v>0</v>
      </c>
      <c r="S6226" s="28" t="n">
        <f aca="false">IF(O6226="Won",R6226,IF(O6226="Lost",0,N6226))</f>
        <v>0</v>
      </c>
      <c r="T6226" s="30" t="n">
        <f aca="false">IF(AND(P6226&lt;&gt;"",Q6226&lt;&gt;""),Q6226-P6226,"")</f>
        <v>110</v>
      </c>
      <c r="U6226" s="30" t="str">
        <f aca="false">IF(AND(O6226="Engaging",P6226&lt;&gt;""),'Leia-me'!$B$5-P6226,"")</f>
        <v/>
      </c>
      <c r="V6226" s="25" t="str">
        <f aca="false">IF(O6226&lt;&gt;"Engaging","",IF(U6226&lt;='Leia-me'!$B$6,"Saudável",IF(U6226&lt;='Leia-me'!$B$7,"Esfriando",IF(U6226&lt;='Leia-me'!$B$8,"Última chance","Zumbi"))))</f>
        <v/>
      </c>
      <c r="W6226" s="25" t="n">
        <f aca="false">IF(O6226="Won",1,IF(O6226="Lost",0,""))</f>
        <v>0</v>
      </c>
      <c r="Y6226" s="25" t="str">
        <f aca="false">IF(E6226="","Sim","")</f>
        <v/>
      </c>
    </row>
    <row r="6227" customFormat="false" ht="15" hidden="false" customHeight="false" outlineLevel="0" collapsed="false">
      <c r="A6227" s="25" t="s">
        <v>6490</v>
      </c>
      <c r="B6227" s="25" t="s">
        <v>102</v>
      </c>
      <c r="C6227" s="25" t="s">
        <v>103</v>
      </c>
      <c r="D6227" s="25" t="s">
        <v>107</v>
      </c>
      <c r="E6227" s="25" t="s">
        <v>860</v>
      </c>
      <c r="F6227" s="25" t="s">
        <v>168</v>
      </c>
      <c r="G6227" s="26" t="n">
        <v>894.37</v>
      </c>
      <c r="H6227" s="27" t="n">
        <v>1593</v>
      </c>
      <c r="I6227" s="25" t="s">
        <v>861</v>
      </c>
      <c r="K6227" s="25" t="n">
        <v>2008</v>
      </c>
      <c r="L6227" s="25" t="s">
        <v>148</v>
      </c>
      <c r="M6227" s="25" t="s">
        <v>149</v>
      </c>
      <c r="N6227" s="28" t="n">
        <v>55</v>
      </c>
      <c r="O6227" s="25" t="s">
        <v>55</v>
      </c>
      <c r="P6227" s="29" t="n">
        <v>42793</v>
      </c>
      <c r="Q6227" s="29" t="n">
        <v>42808</v>
      </c>
      <c r="R6227" s="28" t="n">
        <v>0</v>
      </c>
      <c r="S6227" s="28" t="n">
        <f aca="false">IF(O6227="Won",R6227,IF(O6227="Lost",0,N6227))</f>
        <v>0</v>
      </c>
      <c r="T6227" s="30" t="n">
        <f aca="false">IF(AND(P6227&lt;&gt;"",Q6227&lt;&gt;""),Q6227-P6227,"")</f>
        <v>15</v>
      </c>
      <c r="U6227" s="30" t="str">
        <f aca="false">IF(AND(O6227="Engaging",P6227&lt;&gt;""),'Leia-me'!$B$5-P6227,"")</f>
        <v/>
      </c>
      <c r="V6227" s="25" t="str">
        <f aca="false">IF(O6227&lt;&gt;"Engaging","",IF(U6227&lt;='Leia-me'!$B$6,"Saudável",IF(U6227&lt;='Leia-me'!$B$7,"Esfriando",IF(U6227&lt;='Leia-me'!$B$8,"Última chance","Zumbi"))))</f>
        <v/>
      </c>
      <c r="W6227" s="25" t="n">
        <f aca="false">IF(O6227="Won",1,IF(O6227="Lost",0,""))</f>
        <v>0</v>
      </c>
      <c r="Y6227" s="25" t="str">
        <f aca="false">IF(E6227="","Sim","")</f>
        <v/>
      </c>
    </row>
    <row r="6228" customFormat="false" ht="15" hidden="false" customHeight="false" outlineLevel="0" collapsed="false">
      <c r="A6228" s="25" t="s">
        <v>6491</v>
      </c>
      <c r="B6228" s="25" t="s">
        <v>102</v>
      </c>
      <c r="C6228" s="25" t="s">
        <v>103</v>
      </c>
      <c r="D6228" s="25" t="s">
        <v>107</v>
      </c>
      <c r="E6228" s="25" t="s">
        <v>868</v>
      </c>
      <c r="F6228" s="25" t="s">
        <v>168</v>
      </c>
      <c r="G6228" s="26" t="n">
        <v>2952.73</v>
      </c>
      <c r="H6228" s="27" t="n">
        <v>5107</v>
      </c>
      <c r="I6228" s="25" t="s">
        <v>147</v>
      </c>
      <c r="K6228" s="25" t="n">
        <v>2000</v>
      </c>
      <c r="L6228" s="25" t="s">
        <v>2445</v>
      </c>
      <c r="M6228" s="25" t="s">
        <v>2446</v>
      </c>
      <c r="N6228" s="28" t="n">
        <v>26768</v>
      </c>
      <c r="O6228" s="25" t="s">
        <v>54</v>
      </c>
      <c r="P6228" s="29" t="n">
        <v>42793</v>
      </c>
      <c r="Q6228" s="29" t="n">
        <v>42913</v>
      </c>
      <c r="R6228" s="28" t="n">
        <v>29617</v>
      </c>
      <c r="S6228" s="28" t="n">
        <f aca="false">IF(O6228="Won",R6228,IF(O6228="Lost",0,N6228))</f>
        <v>29617</v>
      </c>
      <c r="T6228" s="30" t="n">
        <f aca="false">IF(AND(P6228&lt;&gt;"",Q6228&lt;&gt;""),Q6228-P6228,"")</f>
        <v>120</v>
      </c>
      <c r="U6228" s="30" t="str">
        <f aca="false">IF(AND(O6228="Engaging",P6228&lt;&gt;""),'Leia-me'!$B$5-P6228,"")</f>
        <v/>
      </c>
      <c r="V6228" s="25" t="str">
        <f aca="false">IF(O6228&lt;&gt;"Engaging","",IF(U6228&lt;='Leia-me'!$B$6,"Saudável",IF(U6228&lt;='Leia-me'!$B$7,"Esfriando",IF(U6228&lt;='Leia-me'!$B$8,"Última chance","Zumbi"))))</f>
        <v/>
      </c>
      <c r="W6228" s="25" t="n">
        <f aca="false">IF(O6228="Won",1,IF(O6228="Lost",0,""))</f>
        <v>1</v>
      </c>
      <c r="Y6228" s="25" t="str">
        <f aca="false">IF(E6228="","Sim","")</f>
        <v/>
      </c>
    </row>
    <row r="6229" customFormat="false" ht="15" hidden="false" customHeight="false" outlineLevel="0" collapsed="false">
      <c r="A6229" s="25" t="s">
        <v>6492</v>
      </c>
      <c r="B6229" s="25" t="s">
        <v>102</v>
      </c>
      <c r="C6229" s="25" t="s">
        <v>103</v>
      </c>
      <c r="D6229" s="25" t="s">
        <v>107</v>
      </c>
      <c r="E6229" s="25" t="s">
        <v>3075</v>
      </c>
      <c r="F6229" s="25" t="s">
        <v>165</v>
      </c>
      <c r="G6229" s="26" t="n">
        <v>4269.9</v>
      </c>
      <c r="H6229" s="27" t="n">
        <v>6472</v>
      </c>
      <c r="I6229" s="25" t="s">
        <v>147</v>
      </c>
      <c r="J6229" s="25" t="s">
        <v>1347</v>
      </c>
      <c r="K6229" s="25" t="n">
        <v>1993</v>
      </c>
      <c r="L6229" s="25" t="s">
        <v>186</v>
      </c>
      <c r="M6229" s="25" t="s">
        <v>171</v>
      </c>
      <c r="N6229" s="28" t="n">
        <v>550</v>
      </c>
      <c r="O6229" s="25" t="s">
        <v>55</v>
      </c>
      <c r="P6229" s="29" t="n">
        <v>42794</v>
      </c>
      <c r="Q6229" s="29" t="n">
        <v>42867</v>
      </c>
      <c r="R6229" s="28" t="n">
        <v>0</v>
      </c>
      <c r="S6229" s="28" t="n">
        <f aca="false">IF(O6229="Won",R6229,IF(O6229="Lost",0,N6229))</f>
        <v>0</v>
      </c>
      <c r="T6229" s="30" t="n">
        <f aca="false">IF(AND(P6229&lt;&gt;"",Q6229&lt;&gt;""),Q6229-P6229,"")</f>
        <v>73</v>
      </c>
      <c r="U6229" s="30" t="str">
        <f aca="false">IF(AND(O6229="Engaging",P6229&lt;&gt;""),'Leia-me'!$B$5-P6229,"")</f>
        <v/>
      </c>
      <c r="V6229" s="25" t="str">
        <f aca="false">IF(O6229&lt;&gt;"Engaging","",IF(U6229&lt;='Leia-me'!$B$6,"Saudável",IF(U6229&lt;='Leia-me'!$B$7,"Esfriando",IF(U6229&lt;='Leia-me'!$B$8,"Última chance","Zumbi"))))</f>
        <v/>
      </c>
      <c r="W6229" s="25" t="n">
        <f aca="false">IF(O6229="Won",1,IF(O6229="Lost",0,""))</f>
        <v>0</v>
      </c>
      <c r="Y6229" s="25" t="str">
        <f aca="false">IF(E6229="","Sim","")</f>
        <v/>
      </c>
    </row>
    <row r="6230" customFormat="false" ht="15" hidden="false" customHeight="false" outlineLevel="0" collapsed="false">
      <c r="A6230" s="25" t="s">
        <v>6493</v>
      </c>
      <c r="B6230" s="25" t="s">
        <v>102</v>
      </c>
      <c r="C6230" s="25" t="s">
        <v>103</v>
      </c>
      <c r="D6230" s="25" t="s">
        <v>107</v>
      </c>
      <c r="E6230" s="25" t="s">
        <v>2484</v>
      </c>
      <c r="F6230" s="25" t="s">
        <v>155</v>
      </c>
      <c r="G6230" s="26" t="n">
        <v>1825.82</v>
      </c>
      <c r="H6230" s="27" t="n">
        <v>5595</v>
      </c>
      <c r="I6230" s="25" t="s">
        <v>147</v>
      </c>
      <c r="J6230" s="25" t="s">
        <v>156</v>
      </c>
      <c r="K6230" s="25" t="n">
        <v>1995</v>
      </c>
      <c r="L6230" s="25" t="s">
        <v>160</v>
      </c>
      <c r="M6230" s="25" t="s">
        <v>149</v>
      </c>
      <c r="N6230" s="28" t="n">
        <v>3393</v>
      </c>
      <c r="O6230" s="25" t="s">
        <v>55</v>
      </c>
      <c r="P6230" s="29" t="n">
        <v>42798</v>
      </c>
      <c r="Q6230" s="29" t="n">
        <v>42868</v>
      </c>
      <c r="R6230" s="28" t="n">
        <v>0</v>
      </c>
      <c r="S6230" s="28" t="n">
        <f aca="false">IF(O6230="Won",R6230,IF(O6230="Lost",0,N6230))</f>
        <v>0</v>
      </c>
      <c r="T6230" s="30" t="n">
        <f aca="false">IF(AND(P6230&lt;&gt;"",Q6230&lt;&gt;""),Q6230-P6230,"")</f>
        <v>70</v>
      </c>
      <c r="U6230" s="30" t="str">
        <f aca="false">IF(AND(O6230="Engaging",P6230&lt;&gt;""),'Leia-me'!$B$5-P6230,"")</f>
        <v/>
      </c>
      <c r="V6230" s="25" t="str">
        <f aca="false">IF(O6230&lt;&gt;"Engaging","",IF(U6230&lt;='Leia-me'!$B$6,"Saudável",IF(U6230&lt;='Leia-me'!$B$7,"Esfriando",IF(U6230&lt;='Leia-me'!$B$8,"Última chance","Zumbi"))))</f>
        <v/>
      </c>
      <c r="W6230" s="25" t="n">
        <f aca="false">IF(O6230="Won",1,IF(O6230="Lost",0,""))</f>
        <v>0</v>
      </c>
      <c r="Y6230" s="25" t="str">
        <f aca="false">IF(E6230="","Sim","")</f>
        <v/>
      </c>
    </row>
    <row r="6231" customFormat="false" ht="15" hidden="false" customHeight="false" outlineLevel="0" collapsed="false">
      <c r="A6231" s="25" t="s">
        <v>6494</v>
      </c>
      <c r="B6231" s="25" t="s">
        <v>102</v>
      </c>
      <c r="C6231" s="25" t="s">
        <v>103</v>
      </c>
      <c r="D6231" s="25" t="s">
        <v>107</v>
      </c>
      <c r="E6231" s="25" t="s">
        <v>1789</v>
      </c>
      <c r="F6231" s="25" t="s">
        <v>211</v>
      </c>
      <c r="G6231" s="26" t="n">
        <v>497.11</v>
      </c>
      <c r="H6231" s="27" t="n">
        <v>1588</v>
      </c>
      <c r="I6231" s="25" t="s">
        <v>147</v>
      </c>
      <c r="K6231" s="25" t="n">
        <v>2009</v>
      </c>
      <c r="L6231" s="25" t="s">
        <v>148</v>
      </c>
      <c r="M6231" s="25" t="s">
        <v>149</v>
      </c>
      <c r="N6231" s="28" t="n">
        <v>55</v>
      </c>
      <c r="O6231" s="25" t="s">
        <v>56</v>
      </c>
      <c r="P6231" s="29" t="n">
        <v>42799</v>
      </c>
      <c r="Q6231" s="33"/>
      <c r="R6231" s="34"/>
      <c r="S6231" s="28" t="n">
        <f aca="false">IF(O6231="Won",R6231,IF(O6231="Lost",0,N6231))</f>
        <v>55</v>
      </c>
      <c r="T6231" s="30" t="str">
        <f aca="false">IF(AND(P6231&lt;&gt;"",Q6231&lt;&gt;""),Q6231-P6231,"")</f>
        <v/>
      </c>
      <c r="U6231" s="30" t="n">
        <f aca="false">IF(AND(O6231="Engaging",P6231&lt;&gt;""),'Leia-me'!$B$5-P6231,"")</f>
        <v>301</v>
      </c>
      <c r="V6231" s="25" t="str">
        <f aca="false">IF(O6231&lt;&gt;"Engaging","",IF(U6231&lt;='Leia-me'!$B$6,"Saudável",IF(U6231&lt;='Leia-me'!$B$7,"Esfriando",IF(U6231&lt;='Leia-me'!$B$8,"Última chance","Zumbi"))))</f>
        <v>Zumbi</v>
      </c>
      <c r="W6231" s="25" t="str">
        <f aca="false">IF(O6231="Won",1,IF(O6231="Lost",0,""))</f>
        <v/>
      </c>
      <c r="Y6231" s="25" t="str">
        <f aca="false">IF(E6231="","Sim","")</f>
        <v/>
      </c>
    </row>
    <row r="6232" customFormat="false" ht="15" hidden="false" customHeight="false" outlineLevel="0" collapsed="false">
      <c r="A6232" s="25" t="s">
        <v>6495</v>
      </c>
      <c r="B6232" s="25" t="s">
        <v>102</v>
      </c>
      <c r="C6232" s="25" t="s">
        <v>103</v>
      </c>
      <c r="D6232" s="25" t="s">
        <v>107</v>
      </c>
      <c r="E6232" s="25" t="s">
        <v>433</v>
      </c>
      <c r="F6232" s="25" t="s">
        <v>211</v>
      </c>
      <c r="G6232" s="26" t="n">
        <v>2214.94</v>
      </c>
      <c r="H6232" s="27" t="n">
        <v>5374</v>
      </c>
      <c r="I6232" s="25" t="s">
        <v>147</v>
      </c>
      <c r="K6232" s="25" t="n">
        <v>1996</v>
      </c>
      <c r="L6232" s="25" t="s">
        <v>160</v>
      </c>
      <c r="M6232" s="25" t="s">
        <v>149</v>
      </c>
      <c r="N6232" s="28" t="n">
        <v>3393</v>
      </c>
      <c r="O6232" s="25" t="s">
        <v>54</v>
      </c>
      <c r="P6232" s="29" t="n">
        <v>42801</v>
      </c>
      <c r="Q6232" s="29" t="n">
        <v>42809</v>
      </c>
      <c r="R6232" s="28" t="n">
        <v>3969</v>
      </c>
      <c r="S6232" s="28" t="n">
        <f aca="false">IF(O6232="Won",R6232,IF(O6232="Lost",0,N6232))</f>
        <v>3969</v>
      </c>
      <c r="T6232" s="30" t="n">
        <f aca="false">IF(AND(P6232&lt;&gt;"",Q6232&lt;&gt;""),Q6232-P6232,"")</f>
        <v>8</v>
      </c>
      <c r="U6232" s="30" t="str">
        <f aca="false">IF(AND(O6232="Engaging",P6232&lt;&gt;""),'Leia-me'!$B$5-P6232,"")</f>
        <v/>
      </c>
      <c r="V6232" s="25" t="str">
        <f aca="false">IF(O6232&lt;&gt;"Engaging","",IF(U6232&lt;='Leia-me'!$B$6,"Saudável",IF(U6232&lt;='Leia-me'!$B$7,"Esfriando",IF(U6232&lt;='Leia-me'!$B$8,"Última chance","Zumbi"))))</f>
        <v/>
      </c>
      <c r="W6232" s="25" t="n">
        <f aca="false">IF(O6232="Won",1,IF(O6232="Lost",0,""))</f>
        <v>1</v>
      </c>
      <c r="Y6232" s="25" t="str">
        <f aca="false">IF(E6232="","Sim","")</f>
        <v/>
      </c>
    </row>
    <row r="6233" customFormat="false" ht="15" hidden="false" customHeight="false" outlineLevel="0" collapsed="false">
      <c r="A6233" s="25" t="s">
        <v>6496</v>
      </c>
      <c r="B6233" s="25" t="s">
        <v>102</v>
      </c>
      <c r="C6233" s="25" t="s">
        <v>103</v>
      </c>
      <c r="D6233" s="25" t="s">
        <v>107</v>
      </c>
      <c r="E6233" s="25" t="s">
        <v>421</v>
      </c>
      <c r="F6233" s="25" t="s">
        <v>146</v>
      </c>
      <c r="G6233" s="26" t="n">
        <v>2818.38</v>
      </c>
      <c r="H6233" s="27" t="n">
        <v>6290</v>
      </c>
      <c r="I6233" s="25" t="s">
        <v>147</v>
      </c>
      <c r="K6233" s="25" t="n">
        <v>1994</v>
      </c>
      <c r="L6233" s="25" t="s">
        <v>186</v>
      </c>
      <c r="M6233" s="25" t="s">
        <v>171</v>
      </c>
      <c r="N6233" s="28" t="n">
        <v>550</v>
      </c>
      <c r="O6233" s="25" t="s">
        <v>56</v>
      </c>
      <c r="P6233" s="29" t="n">
        <v>42802</v>
      </c>
      <c r="Q6233" s="33"/>
      <c r="R6233" s="34"/>
      <c r="S6233" s="28" t="n">
        <f aca="false">IF(O6233="Won",R6233,IF(O6233="Lost",0,N6233))</f>
        <v>550</v>
      </c>
      <c r="T6233" s="30" t="str">
        <f aca="false">IF(AND(P6233&lt;&gt;"",Q6233&lt;&gt;""),Q6233-P6233,"")</f>
        <v/>
      </c>
      <c r="U6233" s="30" t="n">
        <f aca="false">IF(AND(O6233="Engaging",P6233&lt;&gt;""),'Leia-me'!$B$5-P6233,"")</f>
        <v>298</v>
      </c>
      <c r="V6233" s="25" t="str">
        <f aca="false">IF(O6233&lt;&gt;"Engaging","",IF(U6233&lt;='Leia-me'!$B$6,"Saudável",IF(U6233&lt;='Leia-me'!$B$7,"Esfriando",IF(U6233&lt;='Leia-me'!$B$8,"Última chance","Zumbi"))))</f>
        <v>Zumbi</v>
      </c>
      <c r="W6233" s="25" t="str">
        <f aca="false">IF(O6233="Won",1,IF(O6233="Lost",0,""))</f>
        <v/>
      </c>
      <c r="Y6233" s="25" t="str">
        <f aca="false">IF(E6233="","Sim","")</f>
        <v/>
      </c>
    </row>
    <row r="6234" customFormat="false" ht="15" hidden="false" customHeight="false" outlineLevel="0" collapsed="false">
      <c r="A6234" s="25" t="s">
        <v>6497</v>
      </c>
      <c r="B6234" s="25" t="s">
        <v>102</v>
      </c>
      <c r="C6234" s="25" t="s">
        <v>103</v>
      </c>
      <c r="D6234" s="25" t="s">
        <v>107</v>
      </c>
      <c r="E6234" s="25" t="s">
        <v>433</v>
      </c>
      <c r="F6234" s="25" t="s">
        <v>211</v>
      </c>
      <c r="G6234" s="26" t="n">
        <v>2214.94</v>
      </c>
      <c r="H6234" s="27" t="n">
        <v>5374</v>
      </c>
      <c r="I6234" s="25" t="s">
        <v>147</v>
      </c>
      <c r="K6234" s="25" t="n">
        <v>1996</v>
      </c>
      <c r="L6234" s="25" t="s">
        <v>186</v>
      </c>
      <c r="M6234" s="25" t="s">
        <v>171</v>
      </c>
      <c r="N6234" s="28" t="n">
        <v>550</v>
      </c>
      <c r="O6234" s="25" t="s">
        <v>55</v>
      </c>
      <c r="P6234" s="29" t="n">
        <v>42802</v>
      </c>
      <c r="Q6234" s="29" t="n">
        <v>42872</v>
      </c>
      <c r="R6234" s="28" t="n">
        <v>0</v>
      </c>
      <c r="S6234" s="28" t="n">
        <f aca="false">IF(O6234="Won",R6234,IF(O6234="Lost",0,N6234))</f>
        <v>0</v>
      </c>
      <c r="T6234" s="30" t="n">
        <f aca="false">IF(AND(P6234&lt;&gt;"",Q6234&lt;&gt;""),Q6234-P6234,"")</f>
        <v>70</v>
      </c>
      <c r="U6234" s="30" t="str">
        <f aca="false">IF(AND(O6234="Engaging",P6234&lt;&gt;""),'Leia-me'!$B$5-P6234,"")</f>
        <v/>
      </c>
      <c r="V6234" s="25" t="str">
        <f aca="false">IF(O6234&lt;&gt;"Engaging","",IF(U6234&lt;='Leia-me'!$B$6,"Saudável",IF(U6234&lt;='Leia-me'!$B$7,"Esfriando",IF(U6234&lt;='Leia-me'!$B$8,"Última chance","Zumbi"))))</f>
        <v/>
      </c>
      <c r="W6234" s="25" t="n">
        <f aca="false">IF(O6234="Won",1,IF(O6234="Lost",0,""))</f>
        <v>0</v>
      </c>
      <c r="Y6234" s="25" t="str">
        <f aca="false">IF(E6234="","Sim","")</f>
        <v/>
      </c>
    </row>
    <row r="6235" customFormat="false" ht="15" hidden="false" customHeight="false" outlineLevel="0" collapsed="false">
      <c r="A6235" s="25" t="s">
        <v>6498</v>
      </c>
      <c r="B6235" s="25" t="s">
        <v>102</v>
      </c>
      <c r="C6235" s="25" t="s">
        <v>103</v>
      </c>
      <c r="D6235" s="25" t="s">
        <v>107</v>
      </c>
      <c r="E6235" s="25" t="s">
        <v>1789</v>
      </c>
      <c r="F6235" s="25" t="s">
        <v>211</v>
      </c>
      <c r="G6235" s="26" t="n">
        <v>497.11</v>
      </c>
      <c r="H6235" s="27" t="n">
        <v>1588</v>
      </c>
      <c r="I6235" s="25" t="s">
        <v>147</v>
      </c>
      <c r="K6235" s="25" t="n">
        <v>2009</v>
      </c>
      <c r="L6235" s="25" t="s">
        <v>148</v>
      </c>
      <c r="M6235" s="25" t="s">
        <v>149</v>
      </c>
      <c r="N6235" s="28" t="n">
        <v>55</v>
      </c>
      <c r="O6235" s="25" t="s">
        <v>54</v>
      </c>
      <c r="P6235" s="29" t="n">
        <v>42802</v>
      </c>
      <c r="Q6235" s="29" t="n">
        <v>42862</v>
      </c>
      <c r="R6235" s="28" t="n">
        <v>61</v>
      </c>
      <c r="S6235" s="28" t="n">
        <f aca="false">IF(O6235="Won",R6235,IF(O6235="Lost",0,N6235))</f>
        <v>61</v>
      </c>
      <c r="T6235" s="30" t="n">
        <f aca="false">IF(AND(P6235&lt;&gt;"",Q6235&lt;&gt;""),Q6235-P6235,"")</f>
        <v>60</v>
      </c>
      <c r="U6235" s="30" t="str">
        <f aca="false">IF(AND(O6235="Engaging",P6235&lt;&gt;""),'Leia-me'!$B$5-P6235,"")</f>
        <v/>
      </c>
      <c r="V6235" s="25" t="str">
        <f aca="false">IF(O6235&lt;&gt;"Engaging","",IF(U6235&lt;='Leia-me'!$B$6,"Saudável",IF(U6235&lt;='Leia-me'!$B$7,"Esfriando",IF(U6235&lt;='Leia-me'!$B$8,"Última chance","Zumbi"))))</f>
        <v/>
      </c>
      <c r="W6235" s="25" t="n">
        <f aca="false">IF(O6235="Won",1,IF(O6235="Lost",0,""))</f>
        <v>1</v>
      </c>
      <c r="Y6235" s="25" t="str">
        <f aca="false">IF(E6235="","Sim","")</f>
        <v/>
      </c>
    </row>
    <row r="6236" customFormat="false" ht="15" hidden="false" customHeight="false" outlineLevel="0" collapsed="false">
      <c r="A6236" s="25" t="s">
        <v>6499</v>
      </c>
      <c r="B6236" s="25" t="s">
        <v>102</v>
      </c>
      <c r="C6236" s="25" t="s">
        <v>103</v>
      </c>
      <c r="D6236" s="25" t="s">
        <v>107</v>
      </c>
      <c r="E6236" s="25" t="s">
        <v>2484</v>
      </c>
      <c r="F6236" s="25" t="s">
        <v>155</v>
      </c>
      <c r="G6236" s="26" t="n">
        <v>1825.82</v>
      </c>
      <c r="H6236" s="27" t="n">
        <v>5595</v>
      </c>
      <c r="I6236" s="25" t="s">
        <v>147</v>
      </c>
      <c r="J6236" s="25" t="s">
        <v>156</v>
      </c>
      <c r="K6236" s="25" t="n">
        <v>1995</v>
      </c>
      <c r="L6236" s="25" t="s">
        <v>160</v>
      </c>
      <c r="M6236" s="25" t="s">
        <v>149</v>
      </c>
      <c r="N6236" s="28" t="n">
        <v>3393</v>
      </c>
      <c r="O6236" s="25" t="s">
        <v>54</v>
      </c>
      <c r="P6236" s="29" t="n">
        <v>42802</v>
      </c>
      <c r="Q6236" s="29" t="n">
        <v>42886</v>
      </c>
      <c r="R6236" s="28" t="n">
        <v>3470</v>
      </c>
      <c r="S6236" s="28" t="n">
        <f aca="false">IF(O6236="Won",R6236,IF(O6236="Lost",0,N6236))</f>
        <v>3470</v>
      </c>
      <c r="T6236" s="30" t="n">
        <f aca="false">IF(AND(P6236&lt;&gt;"",Q6236&lt;&gt;""),Q6236-P6236,"")</f>
        <v>84</v>
      </c>
      <c r="U6236" s="30" t="str">
        <f aca="false">IF(AND(O6236="Engaging",P6236&lt;&gt;""),'Leia-me'!$B$5-P6236,"")</f>
        <v/>
      </c>
      <c r="V6236" s="25" t="str">
        <f aca="false">IF(O6236&lt;&gt;"Engaging","",IF(U6236&lt;='Leia-me'!$B$6,"Saudável",IF(U6236&lt;='Leia-me'!$B$7,"Esfriando",IF(U6236&lt;='Leia-me'!$B$8,"Última chance","Zumbi"))))</f>
        <v/>
      </c>
      <c r="W6236" s="25" t="n">
        <f aca="false">IF(O6236="Won",1,IF(O6236="Lost",0,""))</f>
        <v>1</v>
      </c>
      <c r="Y6236" s="25" t="str">
        <f aca="false">IF(E6236="","Sim","")</f>
        <v/>
      </c>
    </row>
    <row r="6237" customFormat="false" ht="15" hidden="false" customHeight="false" outlineLevel="0" collapsed="false">
      <c r="A6237" s="25" t="s">
        <v>6500</v>
      </c>
      <c r="B6237" s="25" t="s">
        <v>102</v>
      </c>
      <c r="C6237" s="25" t="s">
        <v>103</v>
      </c>
      <c r="D6237" s="25" t="s">
        <v>107</v>
      </c>
      <c r="E6237" s="25" t="s">
        <v>636</v>
      </c>
      <c r="F6237" s="25" t="s">
        <v>267</v>
      </c>
      <c r="G6237" s="26" t="n">
        <v>405.59</v>
      </c>
      <c r="H6237" s="27" t="n">
        <v>1179</v>
      </c>
      <c r="I6237" s="25" t="s">
        <v>637</v>
      </c>
      <c r="J6237" s="25" t="s">
        <v>266</v>
      </c>
      <c r="K6237" s="25" t="n">
        <v>1987</v>
      </c>
      <c r="L6237" s="25" t="s">
        <v>1834</v>
      </c>
      <c r="M6237" s="25" t="s">
        <v>171</v>
      </c>
      <c r="N6237" s="28" t="n">
        <v>4821</v>
      </c>
      <c r="O6237" s="25" t="s">
        <v>54</v>
      </c>
      <c r="P6237" s="29" t="n">
        <v>42806</v>
      </c>
      <c r="Q6237" s="29" t="n">
        <v>42858</v>
      </c>
      <c r="R6237" s="28" t="n">
        <v>5169</v>
      </c>
      <c r="S6237" s="28" t="n">
        <f aca="false">IF(O6237="Won",R6237,IF(O6237="Lost",0,N6237))</f>
        <v>5169</v>
      </c>
      <c r="T6237" s="30" t="n">
        <f aca="false">IF(AND(P6237&lt;&gt;"",Q6237&lt;&gt;""),Q6237-P6237,"")</f>
        <v>52</v>
      </c>
      <c r="U6237" s="30" t="str">
        <f aca="false">IF(AND(O6237="Engaging",P6237&lt;&gt;""),'Leia-me'!$B$5-P6237,"")</f>
        <v/>
      </c>
      <c r="V6237" s="25" t="str">
        <f aca="false">IF(O6237&lt;&gt;"Engaging","",IF(U6237&lt;='Leia-me'!$B$6,"Saudável",IF(U6237&lt;='Leia-me'!$B$7,"Esfriando",IF(U6237&lt;='Leia-me'!$B$8,"Última chance","Zumbi"))))</f>
        <v/>
      </c>
      <c r="W6237" s="25" t="n">
        <f aca="false">IF(O6237="Won",1,IF(O6237="Lost",0,""))</f>
        <v>1</v>
      </c>
      <c r="X6237" s="25" t="s">
        <v>1835</v>
      </c>
      <c r="Y6237" s="25" t="str">
        <f aca="false">IF(E6237="","Sim","")</f>
        <v/>
      </c>
    </row>
    <row r="6238" customFormat="false" ht="15" hidden="false" customHeight="false" outlineLevel="0" collapsed="false">
      <c r="A6238" s="25" t="s">
        <v>6501</v>
      </c>
      <c r="B6238" s="25" t="s">
        <v>102</v>
      </c>
      <c r="C6238" s="25" t="s">
        <v>103</v>
      </c>
      <c r="D6238" s="25" t="s">
        <v>107</v>
      </c>
      <c r="G6238" s="31"/>
      <c r="H6238" s="32"/>
      <c r="L6238" s="25" t="s">
        <v>186</v>
      </c>
      <c r="M6238" s="25" t="s">
        <v>171</v>
      </c>
      <c r="N6238" s="28" t="n">
        <v>550</v>
      </c>
      <c r="O6238" s="25" t="s">
        <v>56</v>
      </c>
      <c r="P6238" s="29" t="n">
        <v>42807</v>
      </c>
      <c r="Q6238" s="33"/>
      <c r="R6238" s="34"/>
      <c r="S6238" s="28" t="n">
        <f aca="false">IF(O6238="Won",R6238,IF(O6238="Lost",0,N6238))</f>
        <v>550</v>
      </c>
      <c r="T6238" s="30" t="str">
        <f aca="false">IF(AND(P6238&lt;&gt;"",Q6238&lt;&gt;""),Q6238-P6238,"")</f>
        <v/>
      </c>
      <c r="U6238" s="30" t="n">
        <f aca="false">IF(AND(O6238="Engaging",P6238&lt;&gt;""),'Leia-me'!$B$5-P6238,"")</f>
        <v>293</v>
      </c>
      <c r="V6238" s="25" t="str">
        <f aca="false">IF(O6238&lt;&gt;"Engaging","",IF(U6238&lt;='Leia-me'!$B$6,"Saudável",IF(U6238&lt;='Leia-me'!$B$7,"Esfriando",IF(U6238&lt;='Leia-me'!$B$8,"Última chance","Zumbi"))))</f>
        <v>Zumbi</v>
      </c>
      <c r="W6238" s="25" t="str">
        <f aca="false">IF(O6238="Won",1,IF(O6238="Lost",0,""))</f>
        <v/>
      </c>
      <c r="Y6238" s="25" t="str">
        <f aca="false">IF(E6238="","Sim","")</f>
        <v>Sim</v>
      </c>
    </row>
    <row r="6239" customFormat="false" ht="15" hidden="false" customHeight="false" outlineLevel="0" collapsed="false">
      <c r="A6239" s="25" t="s">
        <v>6502</v>
      </c>
      <c r="B6239" s="25" t="s">
        <v>102</v>
      </c>
      <c r="C6239" s="25" t="s">
        <v>103</v>
      </c>
      <c r="D6239" s="25" t="s">
        <v>107</v>
      </c>
      <c r="E6239" s="25" t="s">
        <v>1055</v>
      </c>
      <c r="F6239" s="25" t="s">
        <v>146</v>
      </c>
      <c r="G6239" s="26" t="n">
        <v>439.21</v>
      </c>
      <c r="H6239" s="27" t="n">
        <v>792</v>
      </c>
      <c r="I6239" s="25" t="s">
        <v>147</v>
      </c>
      <c r="K6239" s="25" t="n">
        <v>1996</v>
      </c>
      <c r="L6239" s="25" t="s">
        <v>186</v>
      </c>
      <c r="M6239" s="25" t="s">
        <v>171</v>
      </c>
      <c r="N6239" s="28" t="n">
        <v>550</v>
      </c>
      <c r="O6239" s="25" t="s">
        <v>56</v>
      </c>
      <c r="P6239" s="29" t="n">
        <v>42808</v>
      </c>
      <c r="Q6239" s="33"/>
      <c r="R6239" s="34"/>
      <c r="S6239" s="28" t="n">
        <f aca="false">IF(O6239="Won",R6239,IF(O6239="Lost",0,N6239))</f>
        <v>550</v>
      </c>
      <c r="T6239" s="30" t="str">
        <f aca="false">IF(AND(P6239&lt;&gt;"",Q6239&lt;&gt;""),Q6239-P6239,"")</f>
        <v/>
      </c>
      <c r="U6239" s="30" t="n">
        <f aca="false">IF(AND(O6239="Engaging",P6239&lt;&gt;""),'Leia-me'!$B$5-P6239,"")</f>
        <v>292</v>
      </c>
      <c r="V6239" s="25" t="str">
        <f aca="false">IF(O6239&lt;&gt;"Engaging","",IF(U6239&lt;='Leia-me'!$B$6,"Saudável",IF(U6239&lt;='Leia-me'!$B$7,"Esfriando",IF(U6239&lt;='Leia-me'!$B$8,"Última chance","Zumbi"))))</f>
        <v>Zumbi</v>
      </c>
      <c r="W6239" s="25" t="str">
        <f aca="false">IF(O6239="Won",1,IF(O6239="Lost",0,""))</f>
        <v/>
      </c>
      <c r="Y6239" s="25" t="str">
        <f aca="false">IF(E6239="","Sim","")</f>
        <v/>
      </c>
    </row>
    <row r="6240" customFormat="false" ht="15" hidden="false" customHeight="false" outlineLevel="0" collapsed="false">
      <c r="A6240" s="25" t="s">
        <v>6503</v>
      </c>
      <c r="B6240" s="25" t="s">
        <v>102</v>
      </c>
      <c r="C6240" s="25" t="s">
        <v>103</v>
      </c>
      <c r="D6240" s="25" t="s">
        <v>107</v>
      </c>
      <c r="G6240" s="31"/>
      <c r="H6240" s="32"/>
      <c r="L6240" s="25" t="s">
        <v>178</v>
      </c>
      <c r="M6240" s="25" t="s">
        <v>171</v>
      </c>
      <c r="N6240" s="28" t="n">
        <v>5482</v>
      </c>
      <c r="O6240" s="25" t="s">
        <v>56</v>
      </c>
      <c r="P6240" s="29" t="n">
        <v>42808</v>
      </c>
      <c r="Q6240" s="33"/>
      <c r="R6240" s="34"/>
      <c r="S6240" s="28" t="n">
        <f aca="false">IF(O6240="Won",R6240,IF(O6240="Lost",0,N6240))</f>
        <v>5482</v>
      </c>
      <c r="T6240" s="30" t="str">
        <f aca="false">IF(AND(P6240&lt;&gt;"",Q6240&lt;&gt;""),Q6240-P6240,"")</f>
        <v/>
      </c>
      <c r="U6240" s="30" t="n">
        <f aca="false">IF(AND(O6240="Engaging",P6240&lt;&gt;""),'Leia-me'!$B$5-P6240,"")</f>
        <v>292</v>
      </c>
      <c r="V6240" s="25" t="str">
        <f aca="false">IF(O6240&lt;&gt;"Engaging","",IF(U6240&lt;='Leia-me'!$B$6,"Saudável",IF(U6240&lt;='Leia-me'!$B$7,"Esfriando",IF(U6240&lt;='Leia-me'!$B$8,"Última chance","Zumbi"))))</f>
        <v>Zumbi</v>
      </c>
      <c r="W6240" s="25" t="str">
        <f aca="false">IF(O6240="Won",1,IF(O6240="Lost",0,""))</f>
        <v/>
      </c>
      <c r="Y6240" s="25" t="str">
        <f aca="false">IF(E6240="","Sim","")</f>
        <v>Sim</v>
      </c>
    </row>
    <row r="6241" customFormat="false" ht="15" hidden="false" customHeight="false" outlineLevel="0" collapsed="false">
      <c r="A6241" s="25" t="s">
        <v>6504</v>
      </c>
      <c r="B6241" s="25" t="s">
        <v>102</v>
      </c>
      <c r="C6241" s="25" t="s">
        <v>103</v>
      </c>
      <c r="D6241" s="25" t="s">
        <v>107</v>
      </c>
      <c r="G6241" s="31"/>
      <c r="H6241" s="32"/>
      <c r="L6241" s="25" t="s">
        <v>1834</v>
      </c>
      <c r="M6241" s="25" t="s">
        <v>171</v>
      </c>
      <c r="N6241" s="28" t="n">
        <v>4821</v>
      </c>
      <c r="O6241" s="25" t="s">
        <v>56</v>
      </c>
      <c r="P6241" s="29" t="n">
        <v>42810</v>
      </c>
      <c r="Q6241" s="33"/>
      <c r="R6241" s="34"/>
      <c r="S6241" s="28" t="n">
        <f aca="false">IF(O6241="Won",R6241,IF(O6241="Lost",0,N6241))</f>
        <v>4821</v>
      </c>
      <c r="T6241" s="30" t="str">
        <f aca="false">IF(AND(P6241&lt;&gt;"",Q6241&lt;&gt;""),Q6241-P6241,"")</f>
        <v/>
      </c>
      <c r="U6241" s="30" t="n">
        <f aca="false">IF(AND(O6241="Engaging",P6241&lt;&gt;""),'Leia-me'!$B$5-P6241,"")</f>
        <v>290</v>
      </c>
      <c r="V6241" s="25" t="str">
        <f aca="false">IF(O6241&lt;&gt;"Engaging","",IF(U6241&lt;='Leia-me'!$B$6,"Saudável",IF(U6241&lt;='Leia-me'!$B$7,"Esfriando",IF(U6241&lt;='Leia-me'!$B$8,"Última chance","Zumbi"))))</f>
        <v>Zumbi</v>
      </c>
      <c r="W6241" s="25" t="str">
        <f aca="false">IF(O6241="Won",1,IF(O6241="Lost",0,""))</f>
        <v/>
      </c>
      <c r="X6241" s="25" t="s">
        <v>1835</v>
      </c>
      <c r="Y6241" s="25" t="str">
        <f aca="false">IF(E6241="","Sim","")</f>
        <v>Sim</v>
      </c>
    </row>
    <row r="6242" customFormat="false" ht="15" hidden="false" customHeight="false" outlineLevel="0" collapsed="false">
      <c r="A6242" s="25" t="s">
        <v>6505</v>
      </c>
      <c r="B6242" s="25" t="s">
        <v>102</v>
      </c>
      <c r="C6242" s="25" t="s">
        <v>103</v>
      </c>
      <c r="D6242" s="25" t="s">
        <v>107</v>
      </c>
      <c r="E6242" s="25" t="s">
        <v>3075</v>
      </c>
      <c r="F6242" s="25" t="s">
        <v>165</v>
      </c>
      <c r="G6242" s="26" t="n">
        <v>4269.9</v>
      </c>
      <c r="H6242" s="27" t="n">
        <v>6472</v>
      </c>
      <c r="I6242" s="25" t="s">
        <v>147</v>
      </c>
      <c r="J6242" s="25" t="s">
        <v>1347</v>
      </c>
      <c r="K6242" s="25" t="n">
        <v>1993</v>
      </c>
      <c r="L6242" s="25" t="s">
        <v>148</v>
      </c>
      <c r="M6242" s="25" t="s">
        <v>149</v>
      </c>
      <c r="N6242" s="28" t="n">
        <v>55</v>
      </c>
      <c r="O6242" s="25" t="s">
        <v>54</v>
      </c>
      <c r="P6242" s="29" t="n">
        <v>42810</v>
      </c>
      <c r="Q6242" s="29" t="n">
        <v>42889</v>
      </c>
      <c r="R6242" s="28" t="n">
        <v>54</v>
      </c>
      <c r="S6242" s="28" t="n">
        <f aca="false">IF(O6242="Won",R6242,IF(O6242="Lost",0,N6242))</f>
        <v>54</v>
      </c>
      <c r="T6242" s="30" t="n">
        <f aca="false">IF(AND(P6242&lt;&gt;"",Q6242&lt;&gt;""),Q6242-P6242,"")</f>
        <v>79</v>
      </c>
      <c r="U6242" s="30" t="str">
        <f aca="false">IF(AND(O6242="Engaging",P6242&lt;&gt;""),'Leia-me'!$B$5-P6242,"")</f>
        <v/>
      </c>
      <c r="V6242" s="25" t="str">
        <f aca="false">IF(O6242&lt;&gt;"Engaging","",IF(U6242&lt;='Leia-me'!$B$6,"Saudável",IF(U6242&lt;='Leia-me'!$B$7,"Esfriando",IF(U6242&lt;='Leia-me'!$B$8,"Última chance","Zumbi"))))</f>
        <v/>
      </c>
      <c r="W6242" s="25" t="n">
        <f aca="false">IF(O6242="Won",1,IF(O6242="Lost",0,""))</f>
        <v>1</v>
      </c>
      <c r="Y6242" s="25" t="str">
        <f aca="false">IF(E6242="","Sim","")</f>
        <v/>
      </c>
    </row>
    <row r="6243" customFormat="false" ht="15" hidden="false" customHeight="false" outlineLevel="0" collapsed="false">
      <c r="A6243" s="25" t="s">
        <v>6506</v>
      </c>
      <c r="B6243" s="25" t="s">
        <v>102</v>
      </c>
      <c r="C6243" s="25" t="s">
        <v>103</v>
      </c>
      <c r="D6243" s="25" t="s">
        <v>107</v>
      </c>
      <c r="E6243" s="25" t="s">
        <v>417</v>
      </c>
      <c r="F6243" s="25" t="s">
        <v>211</v>
      </c>
      <c r="G6243" s="26" t="n">
        <v>223.8</v>
      </c>
      <c r="H6243" s="27" t="n">
        <v>299</v>
      </c>
      <c r="I6243" s="25" t="s">
        <v>147</v>
      </c>
      <c r="K6243" s="25" t="n">
        <v>2003</v>
      </c>
      <c r="L6243" s="25" t="s">
        <v>170</v>
      </c>
      <c r="M6243" s="25" t="s">
        <v>171</v>
      </c>
      <c r="N6243" s="28" t="n">
        <v>1096</v>
      </c>
      <c r="O6243" s="25" t="s">
        <v>54</v>
      </c>
      <c r="P6243" s="29" t="n">
        <v>42812</v>
      </c>
      <c r="Q6243" s="29" t="n">
        <v>42825</v>
      </c>
      <c r="R6243" s="28" t="n">
        <v>1171</v>
      </c>
      <c r="S6243" s="28" t="n">
        <f aca="false">IF(O6243="Won",R6243,IF(O6243="Lost",0,N6243))</f>
        <v>1171</v>
      </c>
      <c r="T6243" s="30" t="n">
        <f aca="false">IF(AND(P6243&lt;&gt;"",Q6243&lt;&gt;""),Q6243-P6243,"")</f>
        <v>13</v>
      </c>
      <c r="U6243" s="30" t="str">
        <f aca="false">IF(AND(O6243="Engaging",P6243&lt;&gt;""),'Leia-me'!$B$5-P6243,"")</f>
        <v/>
      </c>
      <c r="V6243" s="25" t="str">
        <f aca="false">IF(O6243&lt;&gt;"Engaging","",IF(U6243&lt;='Leia-me'!$B$6,"Saudável",IF(U6243&lt;='Leia-me'!$B$7,"Esfriando",IF(U6243&lt;='Leia-me'!$B$8,"Última chance","Zumbi"))))</f>
        <v/>
      </c>
      <c r="W6243" s="25" t="n">
        <f aca="false">IF(O6243="Won",1,IF(O6243="Lost",0,""))</f>
        <v>1</v>
      </c>
      <c r="Y6243" s="25" t="str">
        <f aca="false">IF(E6243="","Sim","")</f>
        <v/>
      </c>
    </row>
    <row r="6244" customFormat="false" ht="15" hidden="false" customHeight="false" outlineLevel="0" collapsed="false">
      <c r="A6244" s="25" t="s">
        <v>6507</v>
      </c>
      <c r="B6244" s="25" t="s">
        <v>102</v>
      </c>
      <c r="C6244" s="25" t="s">
        <v>103</v>
      </c>
      <c r="D6244" s="25" t="s">
        <v>107</v>
      </c>
      <c r="E6244" s="25" t="s">
        <v>1158</v>
      </c>
      <c r="F6244" s="25" t="s">
        <v>185</v>
      </c>
      <c r="G6244" s="26" t="n">
        <v>7708.38</v>
      </c>
      <c r="H6244" s="27" t="n">
        <v>13756</v>
      </c>
      <c r="I6244" s="25" t="s">
        <v>147</v>
      </c>
      <c r="K6244" s="25" t="n">
        <v>1980</v>
      </c>
      <c r="L6244" s="25" t="s">
        <v>148</v>
      </c>
      <c r="M6244" s="25" t="s">
        <v>149</v>
      </c>
      <c r="N6244" s="28" t="n">
        <v>55</v>
      </c>
      <c r="O6244" s="25" t="s">
        <v>54</v>
      </c>
      <c r="P6244" s="29" t="n">
        <v>42812</v>
      </c>
      <c r="Q6244" s="29" t="n">
        <v>42908</v>
      </c>
      <c r="R6244" s="28" t="n">
        <v>53</v>
      </c>
      <c r="S6244" s="28" t="n">
        <f aca="false">IF(O6244="Won",R6244,IF(O6244="Lost",0,N6244))</f>
        <v>53</v>
      </c>
      <c r="T6244" s="30" t="n">
        <f aca="false">IF(AND(P6244&lt;&gt;"",Q6244&lt;&gt;""),Q6244-P6244,"")</f>
        <v>96</v>
      </c>
      <c r="U6244" s="30" t="str">
        <f aca="false">IF(AND(O6244="Engaging",P6244&lt;&gt;""),'Leia-me'!$B$5-P6244,"")</f>
        <v/>
      </c>
      <c r="V6244" s="25" t="str">
        <f aca="false">IF(O6244&lt;&gt;"Engaging","",IF(U6244&lt;='Leia-me'!$B$6,"Saudável",IF(U6244&lt;='Leia-me'!$B$7,"Esfriando",IF(U6244&lt;='Leia-me'!$B$8,"Última chance","Zumbi"))))</f>
        <v/>
      </c>
      <c r="W6244" s="25" t="n">
        <f aca="false">IF(O6244="Won",1,IF(O6244="Lost",0,""))</f>
        <v>1</v>
      </c>
      <c r="Y6244" s="25" t="str">
        <f aca="false">IF(E6244="","Sim","")</f>
        <v/>
      </c>
    </row>
    <row r="6245" customFormat="false" ht="15" hidden="false" customHeight="false" outlineLevel="0" collapsed="false">
      <c r="A6245" s="25" t="s">
        <v>6508</v>
      </c>
      <c r="B6245" s="25" t="s">
        <v>102</v>
      </c>
      <c r="C6245" s="25" t="s">
        <v>103</v>
      </c>
      <c r="D6245" s="25" t="s">
        <v>107</v>
      </c>
      <c r="G6245" s="31"/>
      <c r="H6245" s="32"/>
      <c r="L6245" s="25" t="s">
        <v>160</v>
      </c>
      <c r="M6245" s="25" t="s">
        <v>149</v>
      </c>
      <c r="N6245" s="28" t="n">
        <v>3393</v>
      </c>
      <c r="O6245" s="25" t="s">
        <v>56</v>
      </c>
      <c r="P6245" s="29" t="n">
        <v>42816</v>
      </c>
      <c r="Q6245" s="33"/>
      <c r="R6245" s="34"/>
      <c r="S6245" s="28" t="n">
        <f aca="false">IF(O6245="Won",R6245,IF(O6245="Lost",0,N6245))</f>
        <v>3393</v>
      </c>
      <c r="T6245" s="30" t="str">
        <f aca="false">IF(AND(P6245&lt;&gt;"",Q6245&lt;&gt;""),Q6245-P6245,"")</f>
        <v/>
      </c>
      <c r="U6245" s="30" t="n">
        <f aca="false">IF(AND(O6245="Engaging",P6245&lt;&gt;""),'Leia-me'!$B$5-P6245,"")</f>
        <v>284</v>
      </c>
      <c r="V6245" s="25" t="str">
        <f aca="false">IF(O6245&lt;&gt;"Engaging","",IF(U6245&lt;='Leia-me'!$B$6,"Saudável",IF(U6245&lt;='Leia-me'!$B$7,"Esfriando",IF(U6245&lt;='Leia-me'!$B$8,"Última chance","Zumbi"))))</f>
        <v>Zumbi</v>
      </c>
      <c r="W6245" s="25" t="str">
        <f aca="false">IF(O6245="Won",1,IF(O6245="Lost",0,""))</f>
        <v/>
      </c>
      <c r="Y6245" s="25" t="str">
        <f aca="false">IF(E6245="","Sim","")</f>
        <v>Sim</v>
      </c>
    </row>
    <row r="6246" customFormat="false" ht="15" hidden="false" customHeight="false" outlineLevel="0" collapsed="false">
      <c r="A6246" s="25" t="s">
        <v>6509</v>
      </c>
      <c r="B6246" s="25" t="s">
        <v>102</v>
      </c>
      <c r="C6246" s="25" t="s">
        <v>103</v>
      </c>
      <c r="D6246" s="25" t="s">
        <v>107</v>
      </c>
      <c r="E6246" s="25" t="s">
        <v>636</v>
      </c>
      <c r="F6246" s="25" t="s">
        <v>267</v>
      </c>
      <c r="G6246" s="26" t="n">
        <v>405.59</v>
      </c>
      <c r="H6246" s="27" t="n">
        <v>1179</v>
      </c>
      <c r="I6246" s="25" t="s">
        <v>637</v>
      </c>
      <c r="J6246" s="25" t="s">
        <v>266</v>
      </c>
      <c r="K6246" s="25" t="n">
        <v>1987</v>
      </c>
      <c r="L6246" s="25" t="s">
        <v>186</v>
      </c>
      <c r="M6246" s="25" t="s">
        <v>171</v>
      </c>
      <c r="N6246" s="28" t="n">
        <v>550</v>
      </c>
      <c r="O6246" s="25" t="s">
        <v>54</v>
      </c>
      <c r="P6246" s="29" t="n">
        <v>42817</v>
      </c>
      <c r="Q6246" s="29" t="n">
        <v>42891</v>
      </c>
      <c r="R6246" s="28" t="n">
        <v>572</v>
      </c>
      <c r="S6246" s="28" t="n">
        <f aca="false">IF(O6246="Won",R6246,IF(O6246="Lost",0,N6246))</f>
        <v>572</v>
      </c>
      <c r="T6246" s="30" t="n">
        <f aca="false">IF(AND(P6246&lt;&gt;"",Q6246&lt;&gt;""),Q6246-P6246,"")</f>
        <v>74</v>
      </c>
      <c r="U6246" s="30" t="str">
        <f aca="false">IF(AND(O6246="Engaging",P6246&lt;&gt;""),'Leia-me'!$B$5-P6246,"")</f>
        <v/>
      </c>
      <c r="V6246" s="25" t="str">
        <f aca="false">IF(O6246&lt;&gt;"Engaging","",IF(U6246&lt;='Leia-me'!$B$6,"Saudável",IF(U6246&lt;='Leia-me'!$B$7,"Esfriando",IF(U6246&lt;='Leia-me'!$B$8,"Última chance","Zumbi"))))</f>
        <v/>
      </c>
      <c r="W6246" s="25" t="n">
        <f aca="false">IF(O6246="Won",1,IF(O6246="Lost",0,""))</f>
        <v>1</v>
      </c>
      <c r="Y6246" s="25" t="str">
        <f aca="false">IF(E6246="","Sim","")</f>
        <v/>
      </c>
    </row>
    <row r="6247" customFormat="false" ht="15" hidden="false" customHeight="false" outlineLevel="0" collapsed="false">
      <c r="A6247" s="25" t="s">
        <v>6510</v>
      </c>
      <c r="B6247" s="25" t="s">
        <v>102</v>
      </c>
      <c r="C6247" s="25" t="s">
        <v>103</v>
      </c>
      <c r="D6247" s="25" t="s">
        <v>107</v>
      </c>
      <c r="E6247" s="25" t="s">
        <v>199</v>
      </c>
      <c r="F6247" s="25" t="s">
        <v>177</v>
      </c>
      <c r="G6247" s="26" t="n">
        <v>52.5</v>
      </c>
      <c r="H6247" s="27" t="n">
        <v>165</v>
      </c>
      <c r="I6247" s="25" t="s">
        <v>147</v>
      </c>
      <c r="K6247" s="25" t="n">
        <v>2008</v>
      </c>
      <c r="L6247" s="25" t="s">
        <v>148</v>
      </c>
      <c r="M6247" s="25" t="s">
        <v>149</v>
      </c>
      <c r="N6247" s="28" t="n">
        <v>55</v>
      </c>
      <c r="O6247" s="25" t="s">
        <v>54</v>
      </c>
      <c r="P6247" s="29" t="n">
        <v>42817</v>
      </c>
      <c r="Q6247" s="29" t="n">
        <v>42894</v>
      </c>
      <c r="R6247" s="28" t="n">
        <v>54</v>
      </c>
      <c r="S6247" s="28" t="n">
        <f aca="false">IF(O6247="Won",R6247,IF(O6247="Lost",0,N6247))</f>
        <v>54</v>
      </c>
      <c r="T6247" s="30" t="n">
        <f aca="false">IF(AND(P6247&lt;&gt;"",Q6247&lt;&gt;""),Q6247-P6247,"")</f>
        <v>77</v>
      </c>
      <c r="U6247" s="30" t="str">
        <f aca="false">IF(AND(O6247="Engaging",P6247&lt;&gt;""),'Leia-me'!$B$5-P6247,"")</f>
        <v/>
      </c>
      <c r="V6247" s="25" t="str">
        <f aca="false">IF(O6247&lt;&gt;"Engaging","",IF(U6247&lt;='Leia-me'!$B$6,"Saudável",IF(U6247&lt;='Leia-me'!$B$7,"Esfriando",IF(U6247&lt;='Leia-me'!$B$8,"Última chance","Zumbi"))))</f>
        <v/>
      </c>
      <c r="W6247" s="25" t="n">
        <f aca="false">IF(O6247="Won",1,IF(O6247="Lost",0,""))</f>
        <v>1</v>
      </c>
      <c r="Y6247" s="25" t="str">
        <f aca="false">IF(E6247="","Sim","")</f>
        <v/>
      </c>
    </row>
    <row r="6248" customFormat="false" ht="15" hidden="false" customHeight="false" outlineLevel="0" collapsed="false">
      <c r="A6248" s="25" t="s">
        <v>6511</v>
      </c>
      <c r="B6248" s="25" t="s">
        <v>102</v>
      </c>
      <c r="C6248" s="25" t="s">
        <v>103</v>
      </c>
      <c r="D6248" s="25" t="s">
        <v>107</v>
      </c>
      <c r="E6248" s="25" t="s">
        <v>494</v>
      </c>
      <c r="F6248" s="25" t="s">
        <v>192</v>
      </c>
      <c r="G6248" s="26" t="n">
        <v>11698.03</v>
      </c>
      <c r="H6248" s="27" t="n">
        <v>34288</v>
      </c>
      <c r="I6248" s="25" t="s">
        <v>147</v>
      </c>
      <c r="K6248" s="25" t="n">
        <v>1982</v>
      </c>
      <c r="L6248" s="25" t="s">
        <v>160</v>
      </c>
      <c r="M6248" s="25" t="s">
        <v>149</v>
      </c>
      <c r="N6248" s="28" t="n">
        <v>3393</v>
      </c>
      <c r="O6248" s="25" t="s">
        <v>54</v>
      </c>
      <c r="P6248" s="29" t="n">
        <v>42819</v>
      </c>
      <c r="Q6248" s="29" t="n">
        <v>42831</v>
      </c>
      <c r="R6248" s="28" t="n">
        <v>3181</v>
      </c>
      <c r="S6248" s="28" t="n">
        <f aca="false">IF(O6248="Won",R6248,IF(O6248="Lost",0,N6248))</f>
        <v>3181</v>
      </c>
      <c r="T6248" s="30" t="n">
        <f aca="false">IF(AND(P6248&lt;&gt;"",Q6248&lt;&gt;""),Q6248-P6248,"")</f>
        <v>12</v>
      </c>
      <c r="U6248" s="30" t="str">
        <f aca="false">IF(AND(O6248="Engaging",P6248&lt;&gt;""),'Leia-me'!$B$5-P6248,"")</f>
        <v/>
      </c>
      <c r="V6248" s="25" t="str">
        <f aca="false">IF(O6248&lt;&gt;"Engaging","",IF(U6248&lt;='Leia-me'!$B$6,"Saudável",IF(U6248&lt;='Leia-me'!$B$7,"Esfriando",IF(U6248&lt;='Leia-me'!$B$8,"Última chance","Zumbi"))))</f>
        <v/>
      </c>
      <c r="W6248" s="25" t="n">
        <f aca="false">IF(O6248="Won",1,IF(O6248="Lost",0,""))</f>
        <v>1</v>
      </c>
      <c r="Y6248" s="25" t="str">
        <f aca="false">IF(E6248="","Sim","")</f>
        <v/>
      </c>
    </row>
    <row r="6249" customFormat="false" ht="15" hidden="false" customHeight="false" outlineLevel="0" collapsed="false">
      <c r="A6249" s="25" t="s">
        <v>6512</v>
      </c>
      <c r="B6249" s="25" t="s">
        <v>102</v>
      </c>
      <c r="C6249" s="25" t="s">
        <v>103</v>
      </c>
      <c r="D6249" s="25" t="s">
        <v>107</v>
      </c>
      <c r="E6249" s="25" t="s">
        <v>2739</v>
      </c>
      <c r="F6249" s="25" t="s">
        <v>159</v>
      </c>
      <c r="G6249" s="26" t="n">
        <v>2871.35</v>
      </c>
      <c r="H6249" s="27" t="n">
        <v>9561</v>
      </c>
      <c r="I6249" s="25" t="s">
        <v>147</v>
      </c>
      <c r="K6249" s="25" t="n">
        <v>1983</v>
      </c>
      <c r="L6249" s="25" t="s">
        <v>148</v>
      </c>
      <c r="M6249" s="25" t="s">
        <v>149</v>
      </c>
      <c r="N6249" s="28" t="n">
        <v>55</v>
      </c>
      <c r="O6249" s="25" t="s">
        <v>54</v>
      </c>
      <c r="P6249" s="29" t="n">
        <v>42820</v>
      </c>
      <c r="Q6249" s="29" t="n">
        <v>42904</v>
      </c>
      <c r="R6249" s="28" t="n">
        <v>58</v>
      </c>
      <c r="S6249" s="28" t="n">
        <f aca="false">IF(O6249="Won",R6249,IF(O6249="Lost",0,N6249))</f>
        <v>58</v>
      </c>
      <c r="T6249" s="30" t="n">
        <f aca="false">IF(AND(P6249&lt;&gt;"",Q6249&lt;&gt;""),Q6249-P6249,"")</f>
        <v>84</v>
      </c>
      <c r="U6249" s="30" t="str">
        <f aca="false">IF(AND(O6249="Engaging",P6249&lt;&gt;""),'Leia-me'!$B$5-P6249,"")</f>
        <v/>
      </c>
      <c r="V6249" s="25" t="str">
        <f aca="false">IF(O6249&lt;&gt;"Engaging","",IF(U6249&lt;='Leia-me'!$B$6,"Saudável",IF(U6249&lt;='Leia-me'!$B$7,"Esfriando",IF(U6249&lt;='Leia-me'!$B$8,"Última chance","Zumbi"))))</f>
        <v/>
      </c>
      <c r="W6249" s="25" t="n">
        <f aca="false">IF(O6249="Won",1,IF(O6249="Lost",0,""))</f>
        <v>1</v>
      </c>
      <c r="Y6249" s="25" t="str">
        <f aca="false">IF(E6249="","Sim","")</f>
        <v/>
      </c>
    </row>
    <row r="6250" customFormat="false" ht="15" hidden="false" customHeight="false" outlineLevel="0" collapsed="false">
      <c r="A6250" s="25" t="s">
        <v>6513</v>
      </c>
      <c r="B6250" s="25" t="s">
        <v>102</v>
      </c>
      <c r="C6250" s="25" t="s">
        <v>103</v>
      </c>
      <c r="D6250" s="25" t="s">
        <v>107</v>
      </c>
      <c r="E6250" s="25" t="s">
        <v>1778</v>
      </c>
      <c r="F6250" s="25" t="s">
        <v>146</v>
      </c>
      <c r="G6250" s="26" t="n">
        <v>1618.89</v>
      </c>
      <c r="H6250" s="27" t="n">
        <v>3889</v>
      </c>
      <c r="I6250" s="25" t="s">
        <v>147</v>
      </c>
      <c r="K6250" s="25" t="n">
        <v>2004</v>
      </c>
      <c r="L6250" s="25" t="s">
        <v>186</v>
      </c>
      <c r="M6250" s="25" t="s">
        <v>171</v>
      </c>
      <c r="N6250" s="28" t="n">
        <v>550</v>
      </c>
      <c r="O6250" s="25" t="s">
        <v>55</v>
      </c>
      <c r="P6250" s="29" t="n">
        <v>42821</v>
      </c>
      <c r="Q6250" s="29" t="n">
        <v>42827</v>
      </c>
      <c r="R6250" s="28" t="n">
        <v>0</v>
      </c>
      <c r="S6250" s="28" t="n">
        <f aca="false">IF(O6250="Won",R6250,IF(O6250="Lost",0,N6250))</f>
        <v>0</v>
      </c>
      <c r="T6250" s="30" t="n">
        <f aca="false">IF(AND(P6250&lt;&gt;"",Q6250&lt;&gt;""),Q6250-P6250,"")</f>
        <v>6</v>
      </c>
      <c r="U6250" s="30" t="str">
        <f aca="false">IF(AND(O6250="Engaging",P6250&lt;&gt;""),'Leia-me'!$B$5-P6250,"")</f>
        <v/>
      </c>
      <c r="V6250" s="25" t="str">
        <f aca="false">IF(O6250&lt;&gt;"Engaging","",IF(U6250&lt;='Leia-me'!$B$6,"Saudável",IF(U6250&lt;='Leia-me'!$B$7,"Esfriando",IF(U6250&lt;='Leia-me'!$B$8,"Última chance","Zumbi"))))</f>
        <v/>
      </c>
      <c r="W6250" s="25" t="n">
        <f aca="false">IF(O6250="Won",1,IF(O6250="Lost",0,""))</f>
        <v>0</v>
      </c>
      <c r="Y6250" s="25" t="str">
        <f aca="false">IF(E6250="","Sim","")</f>
        <v/>
      </c>
    </row>
    <row r="6251" customFormat="false" ht="15" hidden="false" customHeight="false" outlineLevel="0" collapsed="false">
      <c r="A6251" s="25" t="s">
        <v>6514</v>
      </c>
      <c r="B6251" s="25" t="s">
        <v>102</v>
      </c>
      <c r="C6251" s="25" t="s">
        <v>103</v>
      </c>
      <c r="D6251" s="25" t="s">
        <v>107</v>
      </c>
      <c r="E6251" s="25" t="s">
        <v>1158</v>
      </c>
      <c r="F6251" s="25" t="s">
        <v>185</v>
      </c>
      <c r="G6251" s="26" t="n">
        <v>7708.38</v>
      </c>
      <c r="H6251" s="27" t="n">
        <v>13756</v>
      </c>
      <c r="I6251" s="25" t="s">
        <v>147</v>
      </c>
      <c r="K6251" s="25" t="n">
        <v>1980</v>
      </c>
      <c r="L6251" s="25" t="s">
        <v>160</v>
      </c>
      <c r="M6251" s="25" t="s">
        <v>149</v>
      </c>
      <c r="N6251" s="28" t="n">
        <v>3393</v>
      </c>
      <c r="O6251" s="25" t="s">
        <v>55</v>
      </c>
      <c r="P6251" s="29" t="n">
        <v>42821</v>
      </c>
      <c r="Q6251" s="29" t="n">
        <v>42831</v>
      </c>
      <c r="R6251" s="28" t="n">
        <v>0</v>
      </c>
      <c r="S6251" s="28" t="n">
        <f aca="false">IF(O6251="Won",R6251,IF(O6251="Lost",0,N6251))</f>
        <v>0</v>
      </c>
      <c r="T6251" s="30" t="n">
        <f aca="false">IF(AND(P6251&lt;&gt;"",Q6251&lt;&gt;""),Q6251-P6251,"")</f>
        <v>10</v>
      </c>
      <c r="U6251" s="30" t="str">
        <f aca="false">IF(AND(O6251="Engaging",P6251&lt;&gt;""),'Leia-me'!$B$5-P6251,"")</f>
        <v/>
      </c>
      <c r="V6251" s="25" t="str">
        <f aca="false">IF(O6251&lt;&gt;"Engaging","",IF(U6251&lt;='Leia-me'!$B$6,"Saudável",IF(U6251&lt;='Leia-me'!$B$7,"Esfriando",IF(U6251&lt;='Leia-me'!$B$8,"Última chance","Zumbi"))))</f>
        <v/>
      </c>
      <c r="W6251" s="25" t="n">
        <f aca="false">IF(O6251="Won",1,IF(O6251="Lost",0,""))</f>
        <v>0</v>
      </c>
      <c r="Y6251" s="25" t="str">
        <f aca="false">IF(E6251="","Sim","")</f>
        <v/>
      </c>
    </row>
    <row r="6252" customFormat="false" ht="15" hidden="false" customHeight="false" outlineLevel="0" collapsed="false">
      <c r="A6252" s="25" t="s">
        <v>6515</v>
      </c>
      <c r="B6252" s="25" t="s">
        <v>102</v>
      </c>
      <c r="C6252" s="25" t="s">
        <v>103</v>
      </c>
      <c r="D6252" s="25" t="s">
        <v>107</v>
      </c>
      <c r="E6252" s="25" t="s">
        <v>860</v>
      </c>
      <c r="F6252" s="25" t="s">
        <v>168</v>
      </c>
      <c r="G6252" s="26" t="n">
        <v>894.37</v>
      </c>
      <c r="H6252" s="27" t="n">
        <v>1593</v>
      </c>
      <c r="I6252" s="25" t="s">
        <v>861</v>
      </c>
      <c r="K6252" s="25" t="n">
        <v>2008</v>
      </c>
      <c r="L6252" s="25" t="s">
        <v>1834</v>
      </c>
      <c r="M6252" s="25" t="s">
        <v>171</v>
      </c>
      <c r="N6252" s="28" t="n">
        <v>4821</v>
      </c>
      <c r="O6252" s="25" t="s">
        <v>54</v>
      </c>
      <c r="P6252" s="29" t="n">
        <v>42821</v>
      </c>
      <c r="Q6252" s="29" t="n">
        <v>42912</v>
      </c>
      <c r="R6252" s="28" t="n">
        <v>4968</v>
      </c>
      <c r="S6252" s="28" t="n">
        <f aca="false">IF(O6252="Won",R6252,IF(O6252="Lost",0,N6252))</f>
        <v>4968</v>
      </c>
      <c r="T6252" s="30" t="n">
        <f aca="false">IF(AND(P6252&lt;&gt;"",Q6252&lt;&gt;""),Q6252-P6252,"")</f>
        <v>91</v>
      </c>
      <c r="U6252" s="30" t="str">
        <f aca="false">IF(AND(O6252="Engaging",P6252&lt;&gt;""),'Leia-me'!$B$5-P6252,"")</f>
        <v/>
      </c>
      <c r="V6252" s="25" t="str">
        <f aca="false">IF(O6252&lt;&gt;"Engaging","",IF(U6252&lt;='Leia-me'!$B$6,"Saudável",IF(U6252&lt;='Leia-me'!$B$7,"Esfriando",IF(U6252&lt;='Leia-me'!$B$8,"Última chance","Zumbi"))))</f>
        <v/>
      </c>
      <c r="W6252" s="25" t="n">
        <f aca="false">IF(O6252="Won",1,IF(O6252="Lost",0,""))</f>
        <v>1</v>
      </c>
      <c r="X6252" s="25" t="s">
        <v>1835</v>
      </c>
      <c r="Y6252" s="25" t="str">
        <f aca="false">IF(E6252="","Sim","")</f>
        <v/>
      </c>
    </row>
    <row r="6253" customFormat="false" ht="15" hidden="false" customHeight="false" outlineLevel="0" collapsed="false">
      <c r="A6253" s="25" t="s">
        <v>6516</v>
      </c>
      <c r="B6253" s="25" t="s">
        <v>102</v>
      </c>
      <c r="C6253" s="25" t="s">
        <v>103</v>
      </c>
      <c r="D6253" s="25" t="s">
        <v>107</v>
      </c>
      <c r="E6253" s="25" t="s">
        <v>646</v>
      </c>
      <c r="F6253" s="25" t="s">
        <v>165</v>
      </c>
      <c r="G6253" s="26" t="n">
        <v>324.19</v>
      </c>
      <c r="H6253" s="27" t="n">
        <v>978</v>
      </c>
      <c r="I6253" s="25" t="s">
        <v>147</v>
      </c>
      <c r="K6253" s="25" t="n">
        <v>1992</v>
      </c>
      <c r="L6253" s="25" t="s">
        <v>160</v>
      </c>
      <c r="M6253" s="25" t="s">
        <v>149</v>
      </c>
      <c r="N6253" s="28" t="n">
        <v>3393</v>
      </c>
      <c r="O6253" s="25" t="s">
        <v>54</v>
      </c>
      <c r="P6253" s="29" t="n">
        <v>42822</v>
      </c>
      <c r="Q6253" s="29" t="n">
        <v>42913</v>
      </c>
      <c r="R6253" s="28" t="n">
        <v>3738</v>
      </c>
      <c r="S6253" s="28" t="n">
        <f aca="false">IF(O6253="Won",R6253,IF(O6253="Lost",0,N6253))</f>
        <v>3738</v>
      </c>
      <c r="T6253" s="30" t="n">
        <f aca="false">IF(AND(P6253&lt;&gt;"",Q6253&lt;&gt;""),Q6253-P6253,"")</f>
        <v>91</v>
      </c>
      <c r="U6253" s="30" t="str">
        <f aca="false">IF(AND(O6253="Engaging",P6253&lt;&gt;""),'Leia-me'!$B$5-P6253,"")</f>
        <v/>
      </c>
      <c r="V6253" s="25" t="str">
        <f aca="false">IF(O6253&lt;&gt;"Engaging","",IF(U6253&lt;='Leia-me'!$B$6,"Saudável",IF(U6253&lt;='Leia-me'!$B$7,"Esfriando",IF(U6253&lt;='Leia-me'!$B$8,"Última chance","Zumbi"))))</f>
        <v/>
      </c>
      <c r="W6253" s="25" t="n">
        <f aca="false">IF(O6253="Won",1,IF(O6253="Lost",0,""))</f>
        <v>1</v>
      </c>
      <c r="Y6253" s="25" t="str">
        <f aca="false">IF(E6253="","Sim","")</f>
        <v/>
      </c>
    </row>
    <row r="6254" customFormat="false" ht="15" hidden="false" customHeight="false" outlineLevel="0" collapsed="false">
      <c r="A6254" s="25" t="s">
        <v>6517</v>
      </c>
      <c r="B6254" s="25" t="s">
        <v>102</v>
      </c>
      <c r="C6254" s="25" t="s">
        <v>103</v>
      </c>
      <c r="D6254" s="25" t="s">
        <v>107</v>
      </c>
      <c r="E6254" s="25" t="s">
        <v>494</v>
      </c>
      <c r="F6254" s="25" t="s">
        <v>192</v>
      </c>
      <c r="G6254" s="26" t="n">
        <v>11698.03</v>
      </c>
      <c r="H6254" s="27" t="n">
        <v>34288</v>
      </c>
      <c r="I6254" s="25" t="s">
        <v>147</v>
      </c>
      <c r="K6254" s="25" t="n">
        <v>1982</v>
      </c>
      <c r="L6254" s="25" t="s">
        <v>160</v>
      </c>
      <c r="M6254" s="25" t="s">
        <v>149</v>
      </c>
      <c r="N6254" s="28" t="n">
        <v>3393</v>
      </c>
      <c r="O6254" s="25" t="s">
        <v>55</v>
      </c>
      <c r="P6254" s="29" t="n">
        <v>42824</v>
      </c>
      <c r="Q6254" s="29" t="n">
        <v>42834</v>
      </c>
      <c r="R6254" s="28" t="n">
        <v>0</v>
      </c>
      <c r="S6254" s="28" t="n">
        <f aca="false">IF(O6254="Won",R6254,IF(O6254="Lost",0,N6254))</f>
        <v>0</v>
      </c>
      <c r="T6254" s="30" t="n">
        <f aca="false">IF(AND(P6254&lt;&gt;"",Q6254&lt;&gt;""),Q6254-P6254,"")</f>
        <v>10</v>
      </c>
      <c r="U6254" s="30" t="str">
        <f aca="false">IF(AND(O6254="Engaging",P6254&lt;&gt;""),'Leia-me'!$B$5-P6254,"")</f>
        <v/>
      </c>
      <c r="V6254" s="25" t="str">
        <f aca="false">IF(O6254&lt;&gt;"Engaging","",IF(U6254&lt;='Leia-me'!$B$6,"Saudável",IF(U6254&lt;='Leia-me'!$B$7,"Esfriando",IF(U6254&lt;='Leia-me'!$B$8,"Última chance","Zumbi"))))</f>
        <v/>
      </c>
      <c r="W6254" s="25" t="n">
        <f aca="false">IF(O6254="Won",1,IF(O6254="Lost",0,""))</f>
        <v>0</v>
      </c>
      <c r="Y6254" s="25" t="str">
        <f aca="false">IF(E6254="","Sim","")</f>
        <v/>
      </c>
    </row>
    <row r="6255" customFormat="false" ht="15" hidden="false" customHeight="false" outlineLevel="0" collapsed="false">
      <c r="A6255" s="25" t="s">
        <v>6518</v>
      </c>
      <c r="B6255" s="25" t="s">
        <v>102</v>
      </c>
      <c r="C6255" s="25" t="s">
        <v>103</v>
      </c>
      <c r="D6255" s="25" t="s">
        <v>107</v>
      </c>
      <c r="E6255" s="25" t="s">
        <v>665</v>
      </c>
      <c r="F6255" s="25" t="s">
        <v>211</v>
      </c>
      <c r="G6255" s="26" t="n">
        <v>4968.91</v>
      </c>
      <c r="H6255" s="27" t="n">
        <v>7523</v>
      </c>
      <c r="I6255" s="25" t="s">
        <v>147</v>
      </c>
      <c r="K6255" s="25" t="n">
        <v>1990</v>
      </c>
      <c r="L6255" s="25" t="s">
        <v>148</v>
      </c>
      <c r="M6255" s="25" t="s">
        <v>149</v>
      </c>
      <c r="N6255" s="28" t="n">
        <v>55</v>
      </c>
      <c r="O6255" s="25" t="s">
        <v>55</v>
      </c>
      <c r="P6255" s="29" t="n">
        <v>42825</v>
      </c>
      <c r="Q6255" s="29" t="n">
        <v>42837</v>
      </c>
      <c r="R6255" s="28" t="n">
        <v>0</v>
      </c>
      <c r="S6255" s="28" t="n">
        <f aca="false">IF(O6255="Won",R6255,IF(O6255="Lost",0,N6255))</f>
        <v>0</v>
      </c>
      <c r="T6255" s="30" t="n">
        <f aca="false">IF(AND(P6255&lt;&gt;"",Q6255&lt;&gt;""),Q6255-P6255,"")</f>
        <v>12</v>
      </c>
      <c r="U6255" s="30" t="str">
        <f aca="false">IF(AND(O6255="Engaging",P6255&lt;&gt;""),'Leia-me'!$B$5-P6255,"")</f>
        <v/>
      </c>
      <c r="V6255" s="25" t="str">
        <f aca="false">IF(O6255&lt;&gt;"Engaging","",IF(U6255&lt;='Leia-me'!$B$6,"Saudável",IF(U6255&lt;='Leia-me'!$B$7,"Esfriando",IF(U6255&lt;='Leia-me'!$B$8,"Última chance","Zumbi"))))</f>
        <v/>
      </c>
      <c r="W6255" s="25" t="n">
        <f aca="false">IF(O6255="Won",1,IF(O6255="Lost",0,""))</f>
        <v>0</v>
      </c>
      <c r="Y6255" s="25" t="str">
        <f aca="false">IF(E6255="","Sim","")</f>
        <v/>
      </c>
    </row>
    <row r="6256" customFormat="false" ht="15" hidden="false" customHeight="false" outlineLevel="0" collapsed="false">
      <c r="A6256" s="25" t="s">
        <v>6519</v>
      </c>
      <c r="B6256" s="25" t="s">
        <v>102</v>
      </c>
      <c r="C6256" s="25" t="s">
        <v>103</v>
      </c>
      <c r="D6256" s="25" t="s">
        <v>107</v>
      </c>
      <c r="E6256" s="25" t="s">
        <v>633</v>
      </c>
      <c r="F6256" s="25" t="s">
        <v>211</v>
      </c>
      <c r="G6256" s="26" t="n">
        <v>1388.67</v>
      </c>
      <c r="H6256" s="27" t="n">
        <v>3583</v>
      </c>
      <c r="I6256" s="25" t="s">
        <v>147</v>
      </c>
      <c r="K6256" s="25" t="n">
        <v>1989</v>
      </c>
      <c r="L6256" s="25" t="s">
        <v>160</v>
      </c>
      <c r="M6256" s="25" t="s">
        <v>149</v>
      </c>
      <c r="N6256" s="28" t="n">
        <v>3393</v>
      </c>
      <c r="O6256" s="25" t="s">
        <v>54</v>
      </c>
      <c r="P6256" s="29" t="n">
        <v>42826</v>
      </c>
      <c r="Q6256" s="29" t="n">
        <v>42831</v>
      </c>
      <c r="R6256" s="28" t="n">
        <v>3817</v>
      </c>
      <c r="S6256" s="28" t="n">
        <f aca="false">IF(O6256="Won",R6256,IF(O6256="Lost",0,N6256))</f>
        <v>3817</v>
      </c>
      <c r="T6256" s="30" t="n">
        <f aca="false">IF(AND(P6256&lt;&gt;"",Q6256&lt;&gt;""),Q6256-P6256,"")</f>
        <v>5</v>
      </c>
      <c r="U6256" s="30" t="str">
        <f aca="false">IF(AND(O6256="Engaging",P6256&lt;&gt;""),'Leia-me'!$B$5-P6256,"")</f>
        <v/>
      </c>
      <c r="V6256" s="25" t="str">
        <f aca="false">IF(O6256&lt;&gt;"Engaging","",IF(U6256&lt;='Leia-me'!$B$6,"Saudável",IF(U6256&lt;='Leia-me'!$B$7,"Esfriando",IF(U6256&lt;='Leia-me'!$B$8,"Última chance","Zumbi"))))</f>
        <v/>
      </c>
      <c r="W6256" s="25" t="n">
        <f aca="false">IF(O6256="Won",1,IF(O6256="Lost",0,""))</f>
        <v>1</v>
      </c>
      <c r="Y6256" s="25" t="str">
        <f aca="false">IF(E6256="","Sim","")</f>
        <v/>
      </c>
    </row>
    <row r="6257" customFormat="false" ht="15" hidden="false" customHeight="false" outlineLevel="0" collapsed="false">
      <c r="A6257" s="25" t="s">
        <v>6520</v>
      </c>
      <c r="B6257" s="25" t="s">
        <v>102</v>
      </c>
      <c r="C6257" s="25" t="s">
        <v>103</v>
      </c>
      <c r="D6257" s="25" t="s">
        <v>107</v>
      </c>
      <c r="G6257" s="31"/>
      <c r="H6257" s="32"/>
      <c r="L6257" s="25" t="s">
        <v>1834</v>
      </c>
      <c r="M6257" s="25" t="s">
        <v>171</v>
      </c>
      <c r="N6257" s="28" t="n">
        <v>4821</v>
      </c>
      <c r="O6257" s="25" t="s">
        <v>56</v>
      </c>
      <c r="P6257" s="29" t="n">
        <v>42827</v>
      </c>
      <c r="Q6257" s="33"/>
      <c r="R6257" s="34"/>
      <c r="S6257" s="28" t="n">
        <f aca="false">IF(O6257="Won",R6257,IF(O6257="Lost",0,N6257))</f>
        <v>4821</v>
      </c>
      <c r="T6257" s="30" t="str">
        <f aca="false">IF(AND(P6257&lt;&gt;"",Q6257&lt;&gt;""),Q6257-P6257,"")</f>
        <v/>
      </c>
      <c r="U6257" s="30" t="n">
        <f aca="false">IF(AND(O6257="Engaging",P6257&lt;&gt;""),'Leia-me'!$B$5-P6257,"")</f>
        <v>273</v>
      </c>
      <c r="V6257" s="25" t="str">
        <f aca="false">IF(O6257&lt;&gt;"Engaging","",IF(U6257&lt;='Leia-me'!$B$6,"Saudável",IF(U6257&lt;='Leia-me'!$B$7,"Esfriando",IF(U6257&lt;='Leia-me'!$B$8,"Última chance","Zumbi"))))</f>
        <v>Zumbi</v>
      </c>
      <c r="W6257" s="25" t="str">
        <f aca="false">IF(O6257="Won",1,IF(O6257="Lost",0,""))</f>
        <v/>
      </c>
      <c r="X6257" s="25" t="s">
        <v>1835</v>
      </c>
      <c r="Y6257" s="25" t="str">
        <f aca="false">IF(E6257="","Sim","")</f>
        <v>Sim</v>
      </c>
    </row>
    <row r="6258" customFormat="false" ht="15" hidden="false" customHeight="false" outlineLevel="0" collapsed="false">
      <c r="A6258" s="25" t="s">
        <v>6521</v>
      </c>
      <c r="B6258" s="25" t="s">
        <v>102</v>
      </c>
      <c r="C6258" s="25" t="s">
        <v>103</v>
      </c>
      <c r="D6258" s="25" t="s">
        <v>107</v>
      </c>
      <c r="E6258" s="25" t="s">
        <v>1351</v>
      </c>
      <c r="F6258" s="25" t="s">
        <v>177</v>
      </c>
      <c r="G6258" s="26" t="n">
        <v>7537.24</v>
      </c>
      <c r="H6258" s="27" t="n">
        <v>20293</v>
      </c>
      <c r="I6258" s="25" t="s">
        <v>147</v>
      </c>
      <c r="K6258" s="25" t="n">
        <v>1993</v>
      </c>
      <c r="L6258" s="25" t="s">
        <v>178</v>
      </c>
      <c r="M6258" s="25" t="s">
        <v>171</v>
      </c>
      <c r="N6258" s="28" t="n">
        <v>5482</v>
      </c>
      <c r="O6258" s="25" t="s">
        <v>55</v>
      </c>
      <c r="P6258" s="29" t="n">
        <v>42827</v>
      </c>
      <c r="Q6258" s="29" t="n">
        <v>42870</v>
      </c>
      <c r="R6258" s="28" t="n">
        <v>0</v>
      </c>
      <c r="S6258" s="28" t="n">
        <f aca="false">IF(O6258="Won",R6258,IF(O6258="Lost",0,N6258))</f>
        <v>0</v>
      </c>
      <c r="T6258" s="30" t="n">
        <f aca="false">IF(AND(P6258&lt;&gt;"",Q6258&lt;&gt;""),Q6258-P6258,"")</f>
        <v>43</v>
      </c>
      <c r="U6258" s="30" t="str">
        <f aca="false">IF(AND(O6258="Engaging",P6258&lt;&gt;""),'Leia-me'!$B$5-P6258,"")</f>
        <v/>
      </c>
      <c r="V6258" s="25" t="str">
        <f aca="false">IF(O6258&lt;&gt;"Engaging","",IF(U6258&lt;='Leia-me'!$B$6,"Saudável",IF(U6258&lt;='Leia-me'!$B$7,"Esfriando",IF(U6258&lt;='Leia-me'!$B$8,"Última chance","Zumbi"))))</f>
        <v/>
      </c>
      <c r="W6258" s="25" t="n">
        <f aca="false">IF(O6258="Won",1,IF(O6258="Lost",0,""))</f>
        <v>0</v>
      </c>
      <c r="Y6258" s="25" t="str">
        <f aca="false">IF(E6258="","Sim","")</f>
        <v/>
      </c>
    </row>
    <row r="6259" customFormat="false" ht="15" hidden="false" customHeight="false" outlineLevel="0" collapsed="false">
      <c r="A6259" s="25" t="s">
        <v>6522</v>
      </c>
      <c r="B6259" s="25" t="s">
        <v>102</v>
      </c>
      <c r="C6259" s="25" t="s">
        <v>103</v>
      </c>
      <c r="D6259" s="25" t="s">
        <v>107</v>
      </c>
      <c r="E6259" s="25" t="s">
        <v>609</v>
      </c>
      <c r="F6259" s="25" t="s">
        <v>267</v>
      </c>
      <c r="G6259" s="26" t="n">
        <v>692.19</v>
      </c>
      <c r="H6259" s="27" t="n">
        <v>1922</v>
      </c>
      <c r="I6259" s="25" t="s">
        <v>147</v>
      </c>
      <c r="K6259" s="25" t="n">
        <v>2003</v>
      </c>
      <c r="L6259" s="25" t="s">
        <v>186</v>
      </c>
      <c r="M6259" s="25" t="s">
        <v>171</v>
      </c>
      <c r="N6259" s="28" t="n">
        <v>550</v>
      </c>
      <c r="O6259" s="25" t="s">
        <v>56</v>
      </c>
      <c r="P6259" s="29" t="n">
        <v>42828</v>
      </c>
      <c r="Q6259" s="33"/>
      <c r="R6259" s="34"/>
      <c r="S6259" s="28" t="n">
        <f aca="false">IF(O6259="Won",R6259,IF(O6259="Lost",0,N6259))</f>
        <v>550</v>
      </c>
      <c r="T6259" s="30" t="str">
        <f aca="false">IF(AND(P6259&lt;&gt;"",Q6259&lt;&gt;""),Q6259-P6259,"")</f>
        <v/>
      </c>
      <c r="U6259" s="30" t="n">
        <f aca="false">IF(AND(O6259="Engaging",P6259&lt;&gt;""),'Leia-me'!$B$5-P6259,"")</f>
        <v>272</v>
      </c>
      <c r="V6259" s="25" t="str">
        <f aca="false">IF(O6259&lt;&gt;"Engaging","",IF(U6259&lt;='Leia-me'!$B$6,"Saudável",IF(U6259&lt;='Leia-me'!$B$7,"Esfriando",IF(U6259&lt;='Leia-me'!$B$8,"Última chance","Zumbi"))))</f>
        <v>Zumbi</v>
      </c>
      <c r="W6259" s="25" t="str">
        <f aca="false">IF(O6259="Won",1,IF(O6259="Lost",0,""))</f>
        <v/>
      </c>
      <c r="Y6259" s="25" t="str">
        <f aca="false">IF(E6259="","Sim","")</f>
        <v/>
      </c>
    </row>
    <row r="6260" customFormat="false" ht="15" hidden="false" customHeight="false" outlineLevel="0" collapsed="false">
      <c r="A6260" s="25" t="s">
        <v>6523</v>
      </c>
      <c r="B6260" s="25" t="s">
        <v>102</v>
      </c>
      <c r="C6260" s="25" t="s">
        <v>103</v>
      </c>
      <c r="D6260" s="25" t="s">
        <v>107</v>
      </c>
      <c r="E6260" s="25" t="s">
        <v>2530</v>
      </c>
      <c r="F6260" s="25" t="s">
        <v>185</v>
      </c>
      <c r="G6260" s="26" t="n">
        <v>527.11</v>
      </c>
      <c r="H6260" s="27" t="n">
        <v>1428</v>
      </c>
      <c r="I6260" s="25" t="s">
        <v>147</v>
      </c>
      <c r="J6260" s="25" t="s">
        <v>193</v>
      </c>
      <c r="K6260" s="25" t="n">
        <v>2011</v>
      </c>
      <c r="L6260" s="25" t="s">
        <v>186</v>
      </c>
      <c r="M6260" s="25" t="s">
        <v>171</v>
      </c>
      <c r="N6260" s="28" t="n">
        <v>550</v>
      </c>
      <c r="O6260" s="25" t="s">
        <v>56</v>
      </c>
      <c r="P6260" s="29" t="n">
        <v>42828</v>
      </c>
      <c r="Q6260" s="33"/>
      <c r="R6260" s="34"/>
      <c r="S6260" s="28" t="n">
        <f aca="false">IF(O6260="Won",R6260,IF(O6260="Lost",0,N6260))</f>
        <v>550</v>
      </c>
      <c r="T6260" s="30" t="str">
        <f aca="false">IF(AND(P6260&lt;&gt;"",Q6260&lt;&gt;""),Q6260-P6260,"")</f>
        <v/>
      </c>
      <c r="U6260" s="30" t="n">
        <f aca="false">IF(AND(O6260="Engaging",P6260&lt;&gt;""),'Leia-me'!$B$5-P6260,"")</f>
        <v>272</v>
      </c>
      <c r="V6260" s="25" t="str">
        <f aca="false">IF(O6260&lt;&gt;"Engaging","",IF(U6260&lt;='Leia-me'!$B$6,"Saudável",IF(U6260&lt;='Leia-me'!$B$7,"Esfriando",IF(U6260&lt;='Leia-me'!$B$8,"Última chance","Zumbi"))))</f>
        <v>Zumbi</v>
      </c>
      <c r="W6260" s="25" t="str">
        <f aca="false">IF(O6260="Won",1,IF(O6260="Lost",0,""))</f>
        <v/>
      </c>
      <c r="Y6260" s="25" t="str">
        <f aca="false">IF(E6260="","Sim","")</f>
        <v/>
      </c>
    </row>
    <row r="6261" customFormat="false" ht="15" hidden="false" customHeight="false" outlineLevel="0" collapsed="false">
      <c r="A6261" s="25" t="s">
        <v>6524</v>
      </c>
      <c r="B6261" s="25" t="s">
        <v>102</v>
      </c>
      <c r="C6261" s="25" t="s">
        <v>103</v>
      </c>
      <c r="D6261" s="25" t="s">
        <v>107</v>
      </c>
      <c r="G6261" s="31"/>
      <c r="H6261" s="32"/>
      <c r="L6261" s="25" t="s">
        <v>170</v>
      </c>
      <c r="M6261" s="25" t="s">
        <v>171</v>
      </c>
      <c r="N6261" s="28" t="n">
        <v>1096</v>
      </c>
      <c r="O6261" s="25" t="s">
        <v>56</v>
      </c>
      <c r="P6261" s="29" t="n">
        <v>42829</v>
      </c>
      <c r="Q6261" s="33"/>
      <c r="R6261" s="34"/>
      <c r="S6261" s="28" t="n">
        <f aca="false">IF(O6261="Won",R6261,IF(O6261="Lost",0,N6261))</f>
        <v>1096</v>
      </c>
      <c r="T6261" s="30" t="str">
        <f aca="false">IF(AND(P6261&lt;&gt;"",Q6261&lt;&gt;""),Q6261-P6261,"")</f>
        <v/>
      </c>
      <c r="U6261" s="30" t="n">
        <f aca="false">IF(AND(O6261="Engaging",P6261&lt;&gt;""),'Leia-me'!$B$5-P6261,"")</f>
        <v>271</v>
      </c>
      <c r="V6261" s="25" t="str">
        <f aca="false">IF(O6261&lt;&gt;"Engaging","",IF(U6261&lt;='Leia-me'!$B$6,"Saudável",IF(U6261&lt;='Leia-me'!$B$7,"Esfriando",IF(U6261&lt;='Leia-me'!$B$8,"Última chance","Zumbi"))))</f>
        <v>Zumbi</v>
      </c>
      <c r="W6261" s="25" t="str">
        <f aca="false">IF(O6261="Won",1,IF(O6261="Lost",0,""))</f>
        <v/>
      </c>
      <c r="Y6261" s="25" t="str">
        <f aca="false">IF(E6261="","Sim","")</f>
        <v>Sim</v>
      </c>
    </row>
    <row r="6262" customFormat="false" ht="15" hidden="false" customHeight="false" outlineLevel="0" collapsed="false">
      <c r="A6262" s="25" t="s">
        <v>6525</v>
      </c>
      <c r="B6262" s="25" t="s">
        <v>102</v>
      </c>
      <c r="C6262" s="25" t="s">
        <v>103</v>
      </c>
      <c r="D6262" s="25" t="s">
        <v>107</v>
      </c>
      <c r="E6262" s="25" t="s">
        <v>868</v>
      </c>
      <c r="F6262" s="25" t="s">
        <v>168</v>
      </c>
      <c r="G6262" s="26" t="n">
        <v>2952.73</v>
      </c>
      <c r="H6262" s="27" t="n">
        <v>5107</v>
      </c>
      <c r="I6262" s="25" t="s">
        <v>147</v>
      </c>
      <c r="K6262" s="25" t="n">
        <v>2000</v>
      </c>
      <c r="L6262" s="25" t="s">
        <v>186</v>
      </c>
      <c r="M6262" s="25" t="s">
        <v>171</v>
      </c>
      <c r="N6262" s="28" t="n">
        <v>550</v>
      </c>
      <c r="O6262" s="25" t="s">
        <v>54</v>
      </c>
      <c r="P6262" s="29" t="n">
        <v>42829</v>
      </c>
      <c r="Q6262" s="29" t="n">
        <v>42889</v>
      </c>
      <c r="R6262" s="28" t="n">
        <v>605</v>
      </c>
      <c r="S6262" s="28" t="n">
        <f aca="false">IF(O6262="Won",R6262,IF(O6262="Lost",0,N6262))</f>
        <v>605</v>
      </c>
      <c r="T6262" s="30" t="n">
        <f aca="false">IF(AND(P6262&lt;&gt;"",Q6262&lt;&gt;""),Q6262-P6262,"")</f>
        <v>60</v>
      </c>
      <c r="U6262" s="30" t="str">
        <f aca="false">IF(AND(O6262="Engaging",P6262&lt;&gt;""),'Leia-me'!$B$5-P6262,"")</f>
        <v/>
      </c>
      <c r="V6262" s="25" t="str">
        <f aca="false">IF(O6262&lt;&gt;"Engaging","",IF(U6262&lt;='Leia-me'!$B$6,"Saudável",IF(U6262&lt;='Leia-me'!$B$7,"Esfriando",IF(U6262&lt;='Leia-me'!$B$8,"Última chance","Zumbi"))))</f>
        <v/>
      </c>
      <c r="W6262" s="25" t="n">
        <f aca="false">IF(O6262="Won",1,IF(O6262="Lost",0,""))</f>
        <v>1</v>
      </c>
      <c r="Y6262" s="25" t="str">
        <f aca="false">IF(E6262="","Sim","")</f>
        <v/>
      </c>
    </row>
    <row r="6263" customFormat="false" ht="15" hidden="false" customHeight="false" outlineLevel="0" collapsed="false">
      <c r="A6263" s="25" t="s">
        <v>6526</v>
      </c>
      <c r="B6263" s="25" t="s">
        <v>102</v>
      </c>
      <c r="C6263" s="25" t="s">
        <v>103</v>
      </c>
      <c r="D6263" s="25" t="s">
        <v>107</v>
      </c>
      <c r="E6263" s="25" t="s">
        <v>444</v>
      </c>
      <c r="F6263" s="25" t="s">
        <v>192</v>
      </c>
      <c r="G6263" s="26" t="n">
        <v>6354.87</v>
      </c>
      <c r="H6263" s="27" t="n">
        <v>16780</v>
      </c>
      <c r="I6263" s="25" t="s">
        <v>147</v>
      </c>
      <c r="J6263" s="25" t="s">
        <v>445</v>
      </c>
      <c r="K6263" s="25" t="n">
        <v>1996</v>
      </c>
      <c r="L6263" s="25" t="s">
        <v>148</v>
      </c>
      <c r="M6263" s="25" t="s">
        <v>149</v>
      </c>
      <c r="N6263" s="28" t="n">
        <v>55</v>
      </c>
      <c r="O6263" s="25" t="s">
        <v>54</v>
      </c>
      <c r="P6263" s="29" t="n">
        <v>42829</v>
      </c>
      <c r="Q6263" s="29" t="n">
        <v>42833</v>
      </c>
      <c r="R6263" s="28" t="n">
        <v>57</v>
      </c>
      <c r="S6263" s="28" t="n">
        <f aca="false">IF(O6263="Won",R6263,IF(O6263="Lost",0,N6263))</f>
        <v>57</v>
      </c>
      <c r="T6263" s="30" t="n">
        <f aca="false">IF(AND(P6263&lt;&gt;"",Q6263&lt;&gt;""),Q6263-P6263,"")</f>
        <v>4</v>
      </c>
      <c r="U6263" s="30" t="str">
        <f aca="false">IF(AND(O6263="Engaging",P6263&lt;&gt;""),'Leia-me'!$B$5-P6263,"")</f>
        <v/>
      </c>
      <c r="V6263" s="25" t="str">
        <f aca="false">IF(O6263&lt;&gt;"Engaging","",IF(U6263&lt;='Leia-me'!$B$6,"Saudável",IF(U6263&lt;='Leia-me'!$B$7,"Esfriando",IF(U6263&lt;='Leia-me'!$B$8,"Última chance","Zumbi"))))</f>
        <v/>
      </c>
      <c r="W6263" s="25" t="n">
        <f aca="false">IF(O6263="Won",1,IF(O6263="Lost",0,""))</f>
        <v>1</v>
      </c>
      <c r="Y6263" s="25" t="str">
        <f aca="false">IF(E6263="","Sim","")</f>
        <v/>
      </c>
    </row>
    <row r="6264" customFormat="false" ht="15" hidden="false" customHeight="false" outlineLevel="0" collapsed="false">
      <c r="A6264" s="25" t="s">
        <v>6527</v>
      </c>
      <c r="B6264" s="25" t="s">
        <v>102</v>
      </c>
      <c r="C6264" s="25" t="s">
        <v>103</v>
      </c>
      <c r="D6264" s="25" t="s">
        <v>107</v>
      </c>
      <c r="E6264" s="25" t="s">
        <v>3075</v>
      </c>
      <c r="F6264" s="25" t="s">
        <v>165</v>
      </c>
      <c r="G6264" s="26" t="n">
        <v>4269.9</v>
      </c>
      <c r="H6264" s="27" t="n">
        <v>6472</v>
      </c>
      <c r="I6264" s="25" t="s">
        <v>147</v>
      </c>
      <c r="J6264" s="25" t="s">
        <v>1347</v>
      </c>
      <c r="K6264" s="25" t="n">
        <v>1993</v>
      </c>
      <c r="L6264" s="25" t="s">
        <v>160</v>
      </c>
      <c r="M6264" s="25" t="s">
        <v>149</v>
      </c>
      <c r="N6264" s="28" t="n">
        <v>3393</v>
      </c>
      <c r="O6264" s="25" t="s">
        <v>54</v>
      </c>
      <c r="P6264" s="29" t="n">
        <v>42829</v>
      </c>
      <c r="Q6264" s="29" t="n">
        <v>42896</v>
      </c>
      <c r="R6264" s="28" t="n">
        <v>2882</v>
      </c>
      <c r="S6264" s="28" t="n">
        <f aca="false">IF(O6264="Won",R6264,IF(O6264="Lost",0,N6264))</f>
        <v>2882</v>
      </c>
      <c r="T6264" s="30" t="n">
        <f aca="false">IF(AND(P6264&lt;&gt;"",Q6264&lt;&gt;""),Q6264-P6264,"")</f>
        <v>67</v>
      </c>
      <c r="U6264" s="30" t="str">
        <f aca="false">IF(AND(O6264="Engaging",P6264&lt;&gt;""),'Leia-me'!$B$5-P6264,"")</f>
        <v/>
      </c>
      <c r="V6264" s="25" t="str">
        <f aca="false">IF(O6264&lt;&gt;"Engaging","",IF(U6264&lt;='Leia-me'!$B$6,"Saudável",IF(U6264&lt;='Leia-me'!$B$7,"Esfriando",IF(U6264&lt;='Leia-me'!$B$8,"Última chance","Zumbi"))))</f>
        <v/>
      </c>
      <c r="W6264" s="25" t="n">
        <f aca="false">IF(O6264="Won",1,IF(O6264="Lost",0,""))</f>
        <v>1</v>
      </c>
      <c r="Y6264" s="25" t="str">
        <f aca="false">IF(E6264="","Sim","")</f>
        <v/>
      </c>
    </row>
    <row r="6265" customFormat="false" ht="15" hidden="false" customHeight="false" outlineLevel="0" collapsed="false">
      <c r="A6265" s="25" t="s">
        <v>6528</v>
      </c>
      <c r="B6265" s="25" t="s">
        <v>102</v>
      </c>
      <c r="C6265" s="25" t="s">
        <v>103</v>
      </c>
      <c r="D6265" s="25" t="s">
        <v>107</v>
      </c>
      <c r="G6265" s="31"/>
      <c r="H6265" s="32"/>
      <c r="L6265" s="25" t="s">
        <v>148</v>
      </c>
      <c r="M6265" s="25" t="s">
        <v>149</v>
      </c>
      <c r="N6265" s="28" t="n">
        <v>55</v>
      </c>
      <c r="O6265" s="25" t="s">
        <v>56</v>
      </c>
      <c r="P6265" s="29" t="n">
        <v>42830</v>
      </c>
      <c r="Q6265" s="33"/>
      <c r="R6265" s="34"/>
      <c r="S6265" s="28" t="n">
        <f aca="false">IF(O6265="Won",R6265,IF(O6265="Lost",0,N6265))</f>
        <v>55</v>
      </c>
      <c r="T6265" s="30" t="str">
        <f aca="false">IF(AND(P6265&lt;&gt;"",Q6265&lt;&gt;""),Q6265-P6265,"")</f>
        <v/>
      </c>
      <c r="U6265" s="30" t="n">
        <f aca="false">IF(AND(O6265="Engaging",P6265&lt;&gt;""),'Leia-me'!$B$5-P6265,"")</f>
        <v>270</v>
      </c>
      <c r="V6265" s="25" t="str">
        <f aca="false">IF(O6265&lt;&gt;"Engaging","",IF(U6265&lt;='Leia-me'!$B$6,"Saudável",IF(U6265&lt;='Leia-me'!$B$7,"Esfriando",IF(U6265&lt;='Leia-me'!$B$8,"Última chance","Zumbi"))))</f>
        <v>Zumbi</v>
      </c>
      <c r="W6265" s="25" t="str">
        <f aca="false">IF(O6265="Won",1,IF(O6265="Lost",0,""))</f>
        <v/>
      </c>
      <c r="Y6265" s="25" t="str">
        <f aca="false">IF(E6265="","Sim","")</f>
        <v>Sim</v>
      </c>
    </row>
    <row r="6266" customFormat="false" ht="15" hidden="false" customHeight="false" outlineLevel="0" collapsed="false">
      <c r="A6266" s="25" t="s">
        <v>6529</v>
      </c>
      <c r="B6266" s="25" t="s">
        <v>102</v>
      </c>
      <c r="C6266" s="25" t="s">
        <v>103</v>
      </c>
      <c r="D6266" s="25" t="s">
        <v>107</v>
      </c>
      <c r="E6266" s="25" t="s">
        <v>2484</v>
      </c>
      <c r="F6266" s="25" t="s">
        <v>155</v>
      </c>
      <c r="G6266" s="26" t="n">
        <v>1825.82</v>
      </c>
      <c r="H6266" s="27" t="n">
        <v>5595</v>
      </c>
      <c r="I6266" s="25" t="s">
        <v>147</v>
      </c>
      <c r="J6266" s="25" t="s">
        <v>156</v>
      </c>
      <c r="K6266" s="25" t="n">
        <v>1995</v>
      </c>
      <c r="L6266" s="25" t="s">
        <v>170</v>
      </c>
      <c r="M6266" s="25" t="s">
        <v>171</v>
      </c>
      <c r="N6266" s="28" t="n">
        <v>1096</v>
      </c>
      <c r="O6266" s="25" t="s">
        <v>55</v>
      </c>
      <c r="P6266" s="29" t="n">
        <v>42830</v>
      </c>
      <c r="Q6266" s="29" t="n">
        <v>42832</v>
      </c>
      <c r="R6266" s="28" t="n">
        <v>0</v>
      </c>
      <c r="S6266" s="28" t="n">
        <f aca="false">IF(O6266="Won",R6266,IF(O6266="Lost",0,N6266))</f>
        <v>0</v>
      </c>
      <c r="T6266" s="30" t="n">
        <f aca="false">IF(AND(P6266&lt;&gt;"",Q6266&lt;&gt;""),Q6266-P6266,"")</f>
        <v>2</v>
      </c>
      <c r="U6266" s="30" t="str">
        <f aca="false">IF(AND(O6266="Engaging",P6266&lt;&gt;""),'Leia-me'!$B$5-P6266,"")</f>
        <v/>
      </c>
      <c r="V6266" s="25" t="str">
        <f aca="false">IF(O6266&lt;&gt;"Engaging","",IF(U6266&lt;='Leia-me'!$B$6,"Saudável",IF(U6266&lt;='Leia-me'!$B$7,"Esfriando",IF(U6266&lt;='Leia-me'!$B$8,"Última chance","Zumbi"))))</f>
        <v/>
      </c>
      <c r="W6266" s="25" t="n">
        <f aca="false">IF(O6266="Won",1,IF(O6266="Lost",0,""))</f>
        <v>0</v>
      </c>
      <c r="Y6266" s="25" t="str">
        <f aca="false">IF(E6266="","Sim","")</f>
        <v/>
      </c>
    </row>
    <row r="6267" customFormat="false" ht="15" hidden="false" customHeight="false" outlineLevel="0" collapsed="false">
      <c r="A6267" s="25" t="s">
        <v>6530</v>
      </c>
      <c r="B6267" s="25" t="s">
        <v>102</v>
      </c>
      <c r="C6267" s="25" t="s">
        <v>103</v>
      </c>
      <c r="D6267" s="25" t="s">
        <v>107</v>
      </c>
      <c r="E6267" s="25" t="s">
        <v>633</v>
      </c>
      <c r="F6267" s="25" t="s">
        <v>211</v>
      </c>
      <c r="G6267" s="26" t="n">
        <v>1388.67</v>
      </c>
      <c r="H6267" s="27" t="n">
        <v>3583</v>
      </c>
      <c r="I6267" s="25" t="s">
        <v>147</v>
      </c>
      <c r="K6267" s="25" t="n">
        <v>1989</v>
      </c>
      <c r="L6267" s="25" t="s">
        <v>160</v>
      </c>
      <c r="M6267" s="25" t="s">
        <v>149</v>
      </c>
      <c r="N6267" s="28" t="n">
        <v>3393</v>
      </c>
      <c r="O6267" s="25" t="s">
        <v>54</v>
      </c>
      <c r="P6267" s="29" t="n">
        <v>42830</v>
      </c>
      <c r="Q6267" s="29" t="n">
        <v>42908</v>
      </c>
      <c r="R6267" s="28" t="n">
        <v>3188</v>
      </c>
      <c r="S6267" s="28" t="n">
        <f aca="false">IF(O6267="Won",R6267,IF(O6267="Lost",0,N6267))</f>
        <v>3188</v>
      </c>
      <c r="T6267" s="30" t="n">
        <f aca="false">IF(AND(P6267&lt;&gt;"",Q6267&lt;&gt;""),Q6267-P6267,"")</f>
        <v>78</v>
      </c>
      <c r="U6267" s="30" t="str">
        <f aca="false">IF(AND(O6267="Engaging",P6267&lt;&gt;""),'Leia-me'!$B$5-P6267,"")</f>
        <v/>
      </c>
      <c r="V6267" s="25" t="str">
        <f aca="false">IF(O6267&lt;&gt;"Engaging","",IF(U6267&lt;='Leia-me'!$B$6,"Saudável",IF(U6267&lt;='Leia-me'!$B$7,"Esfriando",IF(U6267&lt;='Leia-me'!$B$8,"Última chance","Zumbi"))))</f>
        <v/>
      </c>
      <c r="W6267" s="25" t="n">
        <f aca="false">IF(O6267="Won",1,IF(O6267="Lost",0,""))</f>
        <v>1</v>
      </c>
      <c r="Y6267" s="25" t="str">
        <f aca="false">IF(E6267="","Sim","")</f>
        <v/>
      </c>
    </row>
    <row r="6268" customFormat="false" ht="15" hidden="false" customHeight="false" outlineLevel="0" collapsed="false">
      <c r="A6268" s="25" t="s">
        <v>6531</v>
      </c>
      <c r="B6268" s="25" t="s">
        <v>102</v>
      </c>
      <c r="C6268" s="25" t="s">
        <v>103</v>
      </c>
      <c r="D6268" s="25" t="s">
        <v>107</v>
      </c>
      <c r="E6268" s="25" t="s">
        <v>218</v>
      </c>
      <c r="F6268" s="25" t="s">
        <v>146</v>
      </c>
      <c r="G6268" s="26" t="n">
        <v>4.54</v>
      </c>
      <c r="H6268" s="27" t="n">
        <v>9</v>
      </c>
      <c r="I6268" s="25" t="s">
        <v>147</v>
      </c>
      <c r="K6268" s="25" t="n">
        <v>2017</v>
      </c>
      <c r="L6268" s="25" t="s">
        <v>186</v>
      </c>
      <c r="M6268" s="25" t="s">
        <v>171</v>
      </c>
      <c r="N6268" s="28" t="n">
        <v>550</v>
      </c>
      <c r="O6268" s="25" t="s">
        <v>54</v>
      </c>
      <c r="P6268" s="29" t="n">
        <v>42832</v>
      </c>
      <c r="Q6268" s="29" t="n">
        <v>42838</v>
      </c>
      <c r="R6268" s="28" t="n">
        <v>522</v>
      </c>
      <c r="S6268" s="28" t="n">
        <f aca="false">IF(O6268="Won",R6268,IF(O6268="Lost",0,N6268))</f>
        <v>522</v>
      </c>
      <c r="T6268" s="30" t="n">
        <f aca="false">IF(AND(P6268&lt;&gt;"",Q6268&lt;&gt;""),Q6268-P6268,"")</f>
        <v>6</v>
      </c>
      <c r="U6268" s="30" t="str">
        <f aca="false">IF(AND(O6268="Engaging",P6268&lt;&gt;""),'Leia-me'!$B$5-P6268,"")</f>
        <v/>
      </c>
      <c r="V6268" s="25" t="str">
        <f aca="false">IF(O6268&lt;&gt;"Engaging","",IF(U6268&lt;='Leia-me'!$B$6,"Saudável",IF(U6268&lt;='Leia-me'!$B$7,"Esfriando",IF(U6268&lt;='Leia-me'!$B$8,"Última chance","Zumbi"))))</f>
        <v/>
      </c>
      <c r="W6268" s="25" t="n">
        <f aca="false">IF(O6268="Won",1,IF(O6268="Lost",0,""))</f>
        <v>1</v>
      </c>
      <c r="Y6268" s="25" t="str">
        <f aca="false">IF(E6268="","Sim","")</f>
        <v/>
      </c>
    </row>
    <row r="6269" customFormat="false" ht="15" hidden="false" customHeight="false" outlineLevel="0" collapsed="false">
      <c r="A6269" s="25" t="s">
        <v>6532</v>
      </c>
      <c r="B6269" s="25" t="s">
        <v>102</v>
      </c>
      <c r="C6269" s="25" t="s">
        <v>103</v>
      </c>
      <c r="D6269" s="25" t="s">
        <v>107</v>
      </c>
      <c r="E6269" s="25" t="s">
        <v>868</v>
      </c>
      <c r="F6269" s="25" t="s">
        <v>168</v>
      </c>
      <c r="G6269" s="26" t="n">
        <v>2952.73</v>
      </c>
      <c r="H6269" s="27" t="n">
        <v>5107</v>
      </c>
      <c r="I6269" s="25" t="s">
        <v>147</v>
      </c>
      <c r="K6269" s="25" t="n">
        <v>2000</v>
      </c>
      <c r="L6269" s="25" t="s">
        <v>1834</v>
      </c>
      <c r="M6269" s="25" t="s">
        <v>171</v>
      </c>
      <c r="N6269" s="28" t="n">
        <v>4821</v>
      </c>
      <c r="O6269" s="25" t="s">
        <v>54</v>
      </c>
      <c r="P6269" s="29" t="n">
        <v>42832</v>
      </c>
      <c r="Q6269" s="29" t="n">
        <v>42882</v>
      </c>
      <c r="R6269" s="28" t="n">
        <v>5012</v>
      </c>
      <c r="S6269" s="28" t="n">
        <f aca="false">IF(O6269="Won",R6269,IF(O6269="Lost",0,N6269))</f>
        <v>5012</v>
      </c>
      <c r="T6269" s="30" t="n">
        <f aca="false">IF(AND(P6269&lt;&gt;"",Q6269&lt;&gt;""),Q6269-P6269,"")</f>
        <v>50</v>
      </c>
      <c r="U6269" s="30" t="str">
        <f aca="false">IF(AND(O6269="Engaging",P6269&lt;&gt;""),'Leia-me'!$B$5-P6269,"")</f>
        <v/>
      </c>
      <c r="V6269" s="25" t="str">
        <f aca="false">IF(O6269&lt;&gt;"Engaging","",IF(U6269&lt;='Leia-me'!$B$6,"Saudável",IF(U6269&lt;='Leia-me'!$B$7,"Esfriando",IF(U6269&lt;='Leia-me'!$B$8,"Última chance","Zumbi"))))</f>
        <v/>
      </c>
      <c r="W6269" s="25" t="n">
        <f aca="false">IF(O6269="Won",1,IF(O6269="Lost",0,""))</f>
        <v>1</v>
      </c>
      <c r="X6269" s="25" t="s">
        <v>1835</v>
      </c>
      <c r="Y6269" s="25" t="str">
        <f aca="false">IF(E6269="","Sim","")</f>
        <v/>
      </c>
    </row>
    <row r="6270" customFormat="false" ht="15" hidden="false" customHeight="false" outlineLevel="0" collapsed="false">
      <c r="A6270" s="25" t="s">
        <v>6533</v>
      </c>
      <c r="B6270" s="25" t="s">
        <v>102</v>
      </c>
      <c r="C6270" s="25" t="s">
        <v>103</v>
      </c>
      <c r="D6270" s="25" t="s">
        <v>107</v>
      </c>
      <c r="G6270" s="31"/>
      <c r="H6270" s="32"/>
      <c r="L6270" s="25" t="s">
        <v>160</v>
      </c>
      <c r="M6270" s="25" t="s">
        <v>149</v>
      </c>
      <c r="N6270" s="28" t="n">
        <v>3393</v>
      </c>
      <c r="O6270" s="25" t="s">
        <v>56</v>
      </c>
      <c r="P6270" s="29" t="n">
        <v>42833</v>
      </c>
      <c r="Q6270" s="33"/>
      <c r="R6270" s="34"/>
      <c r="S6270" s="28" t="n">
        <f aca="false">IF(O6270="Won",R6270,IF(O6270="Lost",0,N6270))</f>
        <v>3393</v>
      </c>
      <c r="T6270" s="30" t="str">
        <f aca="false">IF(AND(P6270&lt;&gt;"",Q6270&lt;&gt;""),Q6270-P6270,"")</f>
        <v/>
      </c>
      <c r="U6270" s="30" t="n">
        <f aca="false">IF(AND(O6270="Engaging",P6270&lt;&gt;""),'Leia-me'!$B$5-P6270,"")</f>
        <v>267</v>
      </c>
      <c r="V6270" s="25" t="str">
        <f aca="false">IF(O6270&lt;&gt;"Engaging","",IF(U6270&lt;='Leia-me'!$B$6,"Saudável",IF(U6270&lt;='Leia-me'!$B$7,"Esfriando",IF(U6270&lt;='Leia-me'!$B$8,"Última chance","Zumbi"))))</f>
        <v>Zumbi</v>
      </c>
      <c r="W6270" s="25" t="str">
        <f aca="false">IF(O6270="Won",1,IF(O6270="Lost",0,""))</f>
        <v/>
      </c>
      <c r="Y6270" s="25" t="str">
        <f aca="false">IF(E6270="","Sim","")</f>
        <v>Sim</v>
      </c>
    </row>
    <row r="6271" customFormat="false" ht="15" hidden="false" customHeight="false" outlineLevel="0" collapsed="false">
      <c r="A6271" s="25" t="s">
        <v>6534</v>
      </c>
      <c r="B6271" s="25" t="s">
        <v>102</v>
      </c>
      <c r="C6271" s="25" t="s">
        <v>103</v>
      </c>
      <c r="D6271" s="25" t="s">
        <v>107</v>
      </c>
      <c r="E6271" s="25" t="s">
        <v>198</v>
      </c>
      <c r="F6271" s="25" t="s">
        <v>177</v>
      </c>
      <c r="G6271" s="26" t="n">
        <v>2819.5</v>
      </c>
      <c r="H6271" s="27" t="n">
        <v>7227</v>
      </c>
      <c r="I6271" s="25" t="s">
        <v>147</v>
      </c>
      <c r="J6271" s="25" t="s">
        <v>199</v>
      </c>
      <c r="K6271" s="25" t="n">
        <v>1991</v>
      </c>
      <c r="L6271" s="25" t="s">
        <v>160</v>
      </c>
      <c r="M6271" s="25" t="s">
        <v>149</v>
      </c>
      <c r="N6271" s="28" t="n">
        <v>3393</v>
      </c>
      <c r="O6271" s="25" t="s">
        <v>56</v>
      </c>
      <c r="P6271" s="29" t="n">
        <v>42835</v>
      </c>
      <c r="Q6271" s="33"/>
      <c r="R6271" s="34"/>
      <c r="S6271" s="28" t="n">
        <f aca="false">IF(O6271="Won",R6271,IF(O6271="Lost",0,N6271))</f>
        <v>3393</v>
      </c>
      <c r="T6271" s="30" t="str">
        <f aca="false">IF(AND(P6271&lt;&gt;"",Q6271&lt;&gt;""),Q6271-P6271,"")</f>
        <v/>
      </c>
      <c r="U6271" s="30" t="n">
        <f aca="false">IF(AND(O6271="Engaging",P6271&lt;&gt;""),'Leia-me'!$B$5-P6271,"")</f>
        <v>265</v>
      </c>
      <c r="V6271" s="25" t="str">
        <f aca="false">IF(O6271&lt;&gt;"Engaging","",IF(U6271&lt;='Leia-me'!$B$6,"Saudável",IF(U6271&lt;='Leia-me'!$B$7,"Esfriando",IF(U6271&lt;='Leia-me'!$B$8,"Última chance","Zumbi"))))</f>
        <v>Zumbi</v>
      </c>
      <c r="W6271" s="25" t="str">
        <f aca="false">IF(O6271="Won",1,IF(O6271="Lost",0,""))</f>
        <v/>
      </c>
      <c r="Y6271" s="25" t="str">
        <f aca="false">IF(E6271="","Sim","")</f>
        <v/>
      </c>
    </row>
    <row r="6272" customFormat="false" ht="15" hidden="false" customHeight="false" outlineLevel="0" collapsed="false">
      <c r="A6272" s="25" t="s">
        <v>6535</v>
      </c>
      <c r="B6272" s="25" t="s">
        <v>102</v>
      </c>
      <c r="C6272" s="25" t="s">
        <v>103</v>
      </c>
      <c r="D6272" s="25" t="s">
        <v>107</v>
      </c>
      <c r="E6272" s="25" t="s">
        <v>199</v>
      </c>
      <c r="F6272" s="25" t="s">
        <v>177</v>
      </c>
      <c r="G6272" s="26" t="n">
        <v>52.5</v>
      </c>
      <c r="H6272" s="27" t="n">
        <v>165</v>
      </c>
      <c r="I6272" s="25" t="s">
        <v>147</v>
      </c>
      <c r="K6272" s="25" t="n">
        <v>2008</v>
      </c>
      <c r="L6272" s="25" t="s">
        <v>148</v>
      </c>
      <c r="M6272" s="25" t="s">
        <v>149</v>
      </c>
      <c r="N6272" s="28" t="n">
        <v>55</v>
      </c>
      <c r="O6272" s="25" t="s">
        <v>55</v>
      </c>
      <c r="P6272" s="29" t="n">
        <v>42837</v>
      </c>
      <c r="Q6272" s="29" t="n">
        <v>42838</v>
      </c>
      <c r="R6272" s="28" t="n">
        <v>0</v>
      </c>
      <c r="S6272" s="28" t="n">
        <f aca="false">IF(O6272="Won",R6272,IF(O6272="Lost",0,N6272))</f>
        <v>0</v>
      </c>
      <c r="T6272" s="30" t="n">
        <f aca="false">IF(AND(P6272&lt;&gt;"",Q6272&lt;&gt;""),Q6272-P6272,"")</f>
        <v>1</v>
      </c>
      <c r="U6272" s="30" t="str">
        <f aca="false">IF(AND(O6272="Engaging",P6272&lt;&gt;""),'Leia-me'!$B$5-P6272,"")</f>
        <v/>
      </c>
      <c r="V6272" s="25" t="str">
        <f aca="false">IF(O6272&lt;&gt;"Engaging","",IF(U6272&lt;='Leia-me'!$B$6,"Saudável",IF(U6272&lt;='Leia-me'!$B$7,"Esfriando",IF(U6272&lt;='Leia-me'!$B$8,"Última chance","Zumbi"))))</f>
        <v/>
      </c>
      <c r="W6272" s="25" t="n">
        <f aca="false">IF(O6272="Won",1,IF(O6272="Lost",0,""))</f>
        <v>0</v>
      </c>
      <c r="Y6272" s="25" t="str">
        <f aca="false">IF(E6272="","Sim","")</f>
        <v/>
      </c>
    </row>
    <row r="6273" customFormat="false" ht="15" hidden="false" customHeight="false" outlineLevel="0" collapsed="false">
      <c r="A6273" s="25" t="s">
        <v>6536</v>
      </c>
      <c r="B6273" s="25" t="s">
        <v>102</v>
      </c>
      <c r="C6273" s="25" t="s">
        <v>103</v>
      </c>
      <c r="D6273" s="25" t="s">
        <v>107</v>
      </c>
      <c r="G6273" s="31"/>
      <c r="H6273" s="32"/>
      <c r="L6273" s="25" t="s">
        <v>186</v>
      </c>
      <c r="M6273" s="25" t="s">
        <v>171</v>
      </c>
      <c r="N6273" s="28" t="n">
        <v>550</v>
      </c>
      <c r="O6273" s="25" t="s">
        <v>56</v>
      </c>
      <c r="P6273" s="29" t="n">
        <v>42839</v>
      </c>
      <c r="Q6273" s="33"/>
      <c r="R6273" s="34"/>
      <c r="S6273" s="28" t="n">
        <f aca="false">IF(O6273="Won",R6273,IF(O6273="Lost",0,N6273))</f>
        <v>550</v>
      </c>
      <c r="T6273" s="30" t="str">
        <f aca="false">IF(AND(P6273&lt;&gt;"",Q6273&lt;&gt;""),Q6273-P6273,"")</f>
        <v/>
      </c>
      <c r="U6273" s="30" t="n">
        <f aca="false">IF(AND(O6273="Engaging",P6273&lt;&gt;""),'Leia-me'!$B$5-P6273,"")</f>
        <v>261</v>
      </c>
      <c r="V6273" s="25" t="str">
        <f aca="false">IF(O6273&lt;&gt;"Engaging","",IF(U6273&lt;='Leia-me'!$B$6,"Saudável",IF(U6273&lt;='Leia-me'!$B$7,"Esfriando",IF(U6273&lt;='Leia-me'!$B$8,"Última chance","Zumbi"))))</f>
        <v>Zumbi</v>
      </c>
      <c r="W6273" s="25" t="str">
        <f aca="false">IF(O6273="Won",1,IF(O6273="Lost",0,""))</f>
        <v/>
      </c>
      <c r="Y6273" s="25" t="str">
        <f aca="false">IF(E6273="","Sim","")</f>
        <v>Sim</v>
      </c>
    </row>
    <row r="6274" customFormat="false" ht="15" hidden="false" customHeight="false" outlineLevel="0" collapsed="false">
      <c r="A6274" s="25" t="s">
        <v>6537</v>
      </c>
      <c r="B6274" s="25" t="s">
        <v>102</v>
      </c>
      <c r="C6274" s="25" t="s">
        <v>103</v>
      </c>
      <c r="D6274" s="25" t="s">
        <v>107</v>
      </c>
      <c r="G6274" s="31"/>
      <c r="H6274" s="32"/>
      <c r="L6274" s="25" t="s">
        <v>148</v>
      </c>
      <c r="M6274" s="25" t="s">
        <v>149</v>
      </c>
      <c r="N6274" s="28" t="n">
        <v>55</v>
      </c>
      <c r="O6274" s="25" t="s">
        <v>56</v>
      </c>
      <c r="P6274" s="29" t="n">
        <v>42839</v>
      </c>
      <c r="Q6274" s="33"/>
      <c r="R6274" s="34"/>
      <c r="S6274" s="28" t="n">
        <f aca="false">IF(O6274="Won",R6274,IF(O6274="Lost",0,N6274))</f>
        <v>55</v>
      </c>
      <c r="T6274" s="30" t="str">
        <f aca="false">IF(AND(P6274&lt;&gt;"",Q6274&lt;&gt;""),Q6274-P6274,"")</f>
        <v/>
      </c>
      <c r="U6274" s="30" t="n">
        <f aca="false">IF(AND(O6274="Engaging",P6274&lt;&gt;""),'Leia-me'!$B$5-P6274,"")</f>
        <v>261</v>
      </c>
      <c r="V6274" s="25" t="str">
        <f aca="false">IF(O6274&lt;&gt;"Engaging","",IF(U6274&lt;='Leia-me'!$B$6,"Saudável",IF(U6274&lt;='Leia-me'!$B$7,"Esfriando",IF(U6274&lt;='Leia-me'!$B$8,"Última chance","Zumbi"))))</f>
        <v>Zumbi</v>
      </c>
      <c r="W6274" s="25" t="str">
        <f aca="false">IF(O6274="Won",1,IF(O6274="Lost",0,""))</f>
        <v/>
      </c>
      <c r="Y6274" s="25" t="str">
        <f aca="false">IF(E6274="","Sim","")</f>
        <v>Sim</v>
      </c>
    </row>
    <row r="6275" customFormat="false" ht="15" hidden="false" customHeight="false" outlineLevel="0" collapsed="false">
      <c r="A6275" s="25" t="s">
        <v>6538</v>
      </c>
      <c r="B6275" s="25" t="s">
        <v>102</v>
      </c>
      <c r="C6275" s="25" t="s">
        <v>103</v>
      </c>
      <c r="D6275" s="25" t="s">
        <v>107</v>
      </c>
      <c r="E6275" s="25" t="s">
        <v>1789</v>
      </c>
      <c r="F6275" s="25" t="s">
        <v>211</v>
      </c>
      <c r="G6275" s="26" t="n">
        <v>497.11</v>
      </c>
      <c r="H6275" s="27" t="n">
        <v>1588</v>
      </c>
      <c r="I6275" s="25" t="s">
        <v>147</v>
      </c>
      <c r="K6275" s="25" t="n">
        <v>2009</v>
      </c>
      <c r="L6275" s="25" t="s">
        <v>186</v>
      </c>
      <c r="M6275" s="25" t="s">
        <v>171</v>
      </c>
      <c r="N6275" s="28" t="n">
        <v>550</v>
      </c>
      <c r="O6275" s="25" t="s">
        <v>56</v>
      </c>
      <c r="P6275" s="29" t="n">
        <v>42842</v>
      </c>
      <c r="Q6275" s="33"/>
      <c r="R6275" s="34"/>
      <c r="S6275" s="28" t="n">
        <f aca="false">IF(O6275="Won",R6275,IF(O6275="Lost",0,N6275))</f>
        <v>550</v>
      </c>
      <c r="T6275" s="30" t="str">
        <f aca="false">IF(AND(P6275&lt;&gt;"",Q6275&lt;&gt;""),Q6275-P6275,"")</f>
        <v/>
      </c>
      <c r="U6275" s="30" t="n">
        <f aca="false">IF(AND(O6275="Engaging",P6275&lt;&gt;""),'Leia-me'!$B$5-P6275,"")</f>
        <v>258</v>
      </c>
      <c r="V6275" s="25" t="str">
        <f aca="false">IF(O6275&lt;&gt;"Engaging","",IF(U6275&lt;='Leia-me'!$B$6,"Saudável",IF(U6275&lt;='Leia-me'!$B$7,"Esfriando",IF(U6275&lt;='Leia-me'!$B$8,"Última chance","Zumbi"))))</f>
        <v>Zumbi</v>
      </c>
      <c r="W6275" s="25" t="str">
        <f aca="false">IF(O6275="Won",1,IF(O6275="Lost",0,""))</f>
        <v/>
      </c>
      <c r="Y6275" s="25" t="str">
        <f aca="false">IF(E6275="","Sim","")</f>
        <v/>
      </c>
    </row>
    <row r="6276" customFormat="false" ht="15" hidden="false" customHeight="false" outlineLevel="0" collapsed="false">
      <c r="A6276" s="25" t="s">
        <v>6539</v>
      </c>
      <c r="B6276" s="25" t="s">
        <v>102</v>
      </c>
      <c r="C6276" s="25" t="s">
        <v>103</v>
      </c>
      <c r="D6276" s="25" t="s">
        <v>107</v>
      </c>
      <c r="E6276" s="25" t="s">
        <v>2863</v>
      </c>
      <c r="F6276" s="25" t="s">
        <v>211</v>
      </c>
      <c r="G6276" s="26" t="n">
        <v>2437.85</v>
      </c>
      <c r="H6276" s="27" t="n">
        <v>4874</v>
      </c>
      <c r="I6276" s="25" t="s">
        <v>147</v>
      </c>
      <c r="K6276" s="25" t="n">
        <v>2001</v>
      </c>
      <c r="L6276" s="25" t="s">
        <v>186</v>
      </c>
      <c r="M6276" s="25" t="s">
        <v>171</v>
      </c>
      <c r="N6276" s="28" t="n">
        <v>550</v>
      </c>
      <c r="O6276" s="25" t="s">
        <v>54</v>
      </c>
      <c r="P6276" s="29" t="n">
        <v>42842</v>
      </c>
      <c r="Q6276" s="29" t="n">
        <v>42849</v>
      </c>
      <c r="R6276" s="28" t="n">
        <v>527</v>
      </c>
      <c r="S6276" s="28" t="n">
        <f aca="false">IF(O6276="Won",R6276,IF(O6276="Lost",0,N6276))</f>
        <v>527</v>
      </c>
      <c r="T6276" s="30" t="n">
        <f aca="false">IF(AND(P6276&lt;&gt;"",Q6276&lt;&gt;""),Q6276-P6276,"")</f>
        <v>7</v>
      </c>
      <c r="U6276" s="30" t="str">
        <f aca="false">IF(AND(O6276="Engaging",P6276&lt;&gt;""),'Leia-me'!$B$5-P6276,"")</f>
        <v/>
      </c>
      <c r="V6276" s="25" t="str">
        <f aca="false">IF(O6276&lt;&gt;"Engaging","",IF(U6276&lt;='Leia-me'!$B$6,"Saudável",IF(U6276&lt;='Leia-me'!$B$7,"Esfriando",IF(U6276&lt;='Leia-me'!$B$8,"Última chance","Zumbi"))))</f>
        <v/>
      </c>
      <c r="W6276" s="25" t="n">
        <f aca="false">IF(O6276="Won",1,IF(O6276="Lost",0,""))</f>
        <v>1</v>
      </c>
      <c r="Y6276" s="25" t="str">
        <f aca="false">IF(E6276="","Sim","")</f>
        <v/>
      </c>
    </row>
    <row r="6277" customFormat="false" ht="15" hidden="false" customHeight="false" outlineLevel="0" collapsed="false">
      <c r="A6277" s="25" t="s">
        <v>6540</v>
      </c>
      <c r="B6277" s="25" t="s">
        <v>102</v>
      </c>
      <c r="C6277" s="25" t="s">
        <v>103</v>
      </c>
      <c r="D6277" s="25" t="s">
        <v>107</v>
      </c>
      <c r="E6277" s="25" t="s">
        <v>3075</v>
      </c>
      <c r="F6277" s="25" t="s">
        <v>165</v>
      </c>
      <c r="G6277" s="26" t="n">
        <v>4269.9</v>
      </c>
      <c r="H6277" s="27" t="n">
        <v>6472</v>
      </c>
      <c r="I6277" s="25" t="s">
        <v>147</v>
      </c>
      <c r="J6277" s="25" t="s">
        <v>1347</v>
      </c>
      <c r="K6277" s="25" t="n">
        <v>1993</v>
      </c>
      <c r="L6277" s="25" t="s">
        <v>186</v>
      </c>
      <c r="M6277" s="25" t="s">
        <v>171</v>
      </c>
      <c r="N6277" s="28" t="n">
        <v>550</v>
      </c>
      <c r="O6277" s="25" t="s">
        <v>54</v>
      </c>
      <c r="P6277" s="29" t="n">
        <v>42843</v>
      </c>
      <c r="Q6277" s="29" t="n">
        <v>42890</v>
      </c>
      <c r="R6277" s="28" t="n">
        <v>561</v>
      </c>
      <c r="S6277" s="28" t="n">
        <f aca="false">IF(O6277="Won",R6277,IF(O6277="Lost",0,N6277))</f>
        <v>561</v>
      </c>
      <c r="T6277" s="30" t="n">
        <f aca="false">IF(AND(P6277&lt;&gt;"",Q6277&lt;&gt;""),Q6277-P6277,"")</f>
        <v>47</v>
      </c>
      <c r="U6277" s="30" t="str">
        <f aca="false">IF(AND(O6277="Engaging",P6277&lt;&gt;""),'Leia-me'!$B$5-P6277,"")</f>
        <v/>
      </c>
      <c r="V6277" s="25" t="str">
        <f aca="false">IF(O6277&lt;&gt;"Engaging","",IF(U6277&lt;='Leia-me'!$B$6,"Saudável",IF(U6277&lt;='Leia-me'!$B$7,"Esfriando",IF(U6277&lt;='Leia-me'!$B$8,"Última chance","Zumbi"))))</f>
        <v/>
      </c>
      <c r="W6277" s="25" t="n">
        <f aca="false">IF(O6277="Won",1,IF(O6277="Lost",0,""))</f>
        <v>1</v>
      </c>
      <c r="Y6277" s="25" t="str">
        <f aca="false">IF(E6277="","Sim","")</f>
        <v/>
      </c>
    </row>
    <row r="6278" customFormat="false" ht="15" hidden="false" customHeight="false" outlineLevel="0" collapsed="false">
      <c r="A6278" s="25" t="s">
        <v>6541</v>
      </c>
      <c r="B6278" s="25" t="s">
        <v>102</v>
      </c>
      <c r="C6278" s="25" t="s">
        <v>103</v>
      </c>
      <c r="D6278" s="25" t="s">
        <v>107</v>
      </c>
      <c r="E6278" s="25" t="s">
        <v>1351</v>
      </c>
      <c r="F6278" s="25" t="s">
        <v>177</v>
      </c>
      <c r="G6278" s="26" t="n">
        <v>7537.24</v>
      </c>
      <c r="H6278" s="27" t="n">
        <v>20293</v>
      </c>
      <c r="I6278" s="25" t="s">
        <v>147</v>
      </c>
      <c r="K6278" s="25" t="n">
        <v>1993</v>
      </c>
      <c r="L6278" s="25" t="s">
        <v>148</v>
      </c>
      <c r="M6278" s="25" t="s">
        <v>149</v>
      </c>
      <c r="N6278" s="28" t="n">
        <v>55</v>
      </c>
      <c r="O6278" s="25" t="s">
        <v>55</v>
      </c>
      <c r="P6278" s="29" t="n">
        <v>42845</v>
      </c>
      <c r="Q6278" s="29" t="n">
        <v>42846</v>
      </c>
      <c r="R6278" s="28" t="n">
        <v>0</v>
      </c>
      <c r="S6278" s="28" t="n">
        <f aca="false">IF(O6278="Won",R6278,IF(O6278="Lost",0,N6278))</f>
        <v>0</v>
      </c>
      <c r="T6278" s="30" t="n">
        <f aca="false">IF(AND(P6278&lt;&gt;"",Q6278&lt;&gt;""),Q6278-P6278,"")</f>
        <v>1</v>
      </c>
      <c r="U6278" s="30" t="str">
        <f aca="false">IF(AND(O6278="Engaging",P6278&lt;&gt;""),'Leia-me'!$B$5-P6278,"")</f>
        <v/>
      </c>
      <c r="V6278" s="25" t="str">
        <f aca="false">IF(O6278&lt;&gt;"Engaging","",IF(U6278&lt;='Leia-me'!$B$6,"Saudável",IF(U6278&lt;='Leia-me'!$B$7,"Esfriando",IF(U6278&lt;='Leia-me'!$B$8,"Última chance","Zumbi"))))</f>
        <v/>
      </c>
      <c r="W6278" s="25" t="n">
        <f aca="false">IF(O6278="Won",1,IF(O6278="Lost",0,""))</f>
        <v>0</v>
      </c>
      <c r="Y6278" s="25" t="str">
        <f aca="false">IF(E6278="","Sim","")</f>
        <v/>
      </c>
    </row>
    <row r="6279" customFormat="false" ht="15" hidden="false" customHeight="false" outlineLevel="0" collapsed="false">
      <c r="A6279" s="25" t="s">
        <v>6542</v>
      </c>
      <c r="B6279" s="25" t="s">
        <v>102</v>
      </c>
      <c r="C6279" s="25" t="s">
        <v>103</v>
      </c>
      <c r="D6279" s="25" t="s">
        <v>107</v>
      </c>
      <c r="E6279" s="25" t="s">
        <v>449</v>
      </c>
      <c r="F6279" s="25" t="s">
        <v>192</v>
      </c>
      <c r="G6279" s="26" t="n">
        <v>98.79</v>
      </c>
      <c r="H6279" s="27" t="n">
        <v>96</v>
      </c>
      <c r="I6279" s="25" t="s">
        <v>147</v>
      </c>
      <c r="J6279" s="25" t="s">
        <v>445</v>
      </c>
      <c r="K6279" s="25" t="n">
        <v>2013</v>
      </c>
      <c r="L6279" s="25" t="s">
        <v>186</v>
      </c>
      <c r="M6279" s="25" t="s">
        <v>171</v>
      </c>
      <c r="N6279" s="28" t="n">
        <v>550</v>
      </c>
      <c r="O6279" s="25" t="s">
        <v>54</v>
      </c>
      <c r="P6279" s="29" t="n">
        <v>42847</v>
      </c>
      <c r="Q6279" s="29" t="n">
        <v>42855</v>
      </c>
      <c r="R6279" s="28" t="n">
        <v>525</v>
      </c>
      <c r="S6279" s="28" t="n">
        <f aca="false">IF(O6279="Won",R6279,IF(O6279="Lost",0,N6279))</f>
        <v>525</v>
      </c>
      <c r="T6279" s="30" t="n">
        <f aca="false">IF(AND(P6279&lt;&gt;"",Q6279&lt;&gt;""),Q6279-P6279,"")</f>
        <v>8</v>
      </c>
      <c r="U6279" s="30" t="str">
        <f aca="false">IF(AND(O6279="Engaging",P6279&lt;&gt;""),'Leia-me'!$B$5-P6279,"")</f>
        <v/>
      </c>
      <c r="V6279" s="25" t="str">
        <f aca="false">IF(O6279&lt;&gt;"Engaging","",IF(U6279&lt;='Leia-me'!$B$6,"Saudável",IF(U6279&lt;='Leia-me'!$B$7,"Esfriando",IF(U6279&lt;='Leia-me'!$B$8,"Última chance","Zumbi"))))</f>
        <v/>
      </c>
      <c r="W6279" s="25" t="n">
        <f aca="false">IF(O6279="Won",1,IF(O6279="Lost",0,""))</f>
        <v>1</v>
      </c>
      <c r="Y6279" s="25" t="str">
        <f aca="false">IF(E6279="","Sim","")</f>
        <v/>
      </c>
    </row>
    <row r="6280" customFormat="false" ht="15" hidden="false" customHeight="false" outlineLevel="0" collapsed="false">
      <c r="A6280" s="25" t="s">
        <v>6543</v>
      </c>
      <c r="B6280" s="25" t="s">
        <v>102</v>
      </c>
      <c r="C6280" s="25" t="s">
        <v>103</v>
      </c>
      <c r="D6280" s="25" t="s">
        <v>107</v>
      </c>
      <c r="G6280" s="31"/>
      <c r="H6280" s="32"/>
      <c r="L6280" s="25" t="s">
        <v>160</v>
      </c>
      <c r="M6280" s="25" t="s">
        <v>149</v>
      </c>
      <c r="N6280" s="28" t="n">
        <v>3393</v>
      </c>
      <c r="O6280" s="25" t="s">
        <v>56</v>
      </c>
      <c r="P6280" s="29" t="n">
        <v>42848</v>
      </c>
      <c r="Q6280" s="33"/>
      <c r="R6280" s="34"/>
      <c r="S6280" s="28" t="n">
        <f aca="false">IF(O6280="Won",R6280,IF(O6280="Lost",0,N6280))</f>
        <v>3393</v>
      </c>
      <c r="T6280" s="30" t="str">
        <f aca="false">IF(AND(P6280&lt;&gt;"",Q6280&lt;&gt;""),Q6280-P6280,"")</f>
        <v/>
      </c>
      <c r="U6280" s="30" t="n">
        <f aca="false">IF(AND(O6280="Engaging",P6280&lt;&gt;""),'Leia-me'!$B$5-P6280,"")</f>
        <v>252</v>
      </c>
      <c r="V6280" s="25" t="str">
        <f aca="false">IF(O6280&lt;&gt;"Engaging","",IF(U6280&lt;='Leia-me'!$B$6,"Saudável",IF(U6280&lt;='Leia-me'!$B$7,"Esfriando",IF(U6280&lt;='Leia-me'!$B$8,"Última chance","Zumbi"))))</f>
        <v>Zumbi</v>
      </c>
      <c r="W6280" s="25" t="str">
        <f aca="false">IF(O6280="Won",1,IF(O6280="Lost",0,""))</f>
        <v/>
      </c>
      <c r="Y6280" s="25" t="str">
        <f aca="false">IF(E6280="","Sim","")</f>
        <v>Sim</v>
      </c>
    </row>
    <row r="6281" customFormat="false" ht="15" hidden="false" customHeight="false" outlineLevel="0" collapsed="false">
      <c r="A6281" s="25" t="s">
        <v>6544</v>
      </c>
      <c r="B6281" s="25" t="s">
        <v>102</v>
      </c>
      <c r="C6281" s="25" t="s">
        <v>103</v>
      </c>
      <c r="D6281" s="25" t="s">
        <v>107</v>
      </c>
      <c r="E6281" s="25" t="s">
        <v>419</v>
      </c>
      <c r="F6281" s="25" t="s">
        <v>146</v>
      </c>
      <c r="G6281" s="26" t="n">
        <v>2741.37</v>
      </c>
      <c r="H6281" s="27" t="n">
        <v>9226</v>
      </c>
      <c r="I6281" s="25" t="s">
        <v>147</v>
      </c>
      <c r="K6281" s="25" t="n">
        <v>1985</v>
      </c>
      <c r="L6281" s="25" t="s">
        <v>148</v>
      </c>
      <c r="M6281" s="25" t="s">
        <v>149</v>
      </c>
      <c r="N6281" s="28" t="n">
        <v>55</v>
      </c>
      <c r="O6281" s="25" t="s">
        <v>55</v>
      </c>
      <c r="P6281" s="29" t="n">
        <v>42848</v>
      </c>
      <c r="Q6281" s="29" t="n">
        <v>42849</v>
      </c>
      <c r="R6281" s="28" t="n">
        <v>0</v>
      </c>
      <c r="S6281" s="28" t="n">
        <f aca="false">IF(O6281="Won",R6281,IF(O6281="Lost",0,N6281))</f>
        <v>0</v>
      </c>
      <c r="T6281" s="30" t="n">
        <f aca="false">IF(AND(P6281&lt;&gt;"",Q6281&lt;&gt;""),Q6281-P6281,"")</f>
        <v>1</v>
      </c>
      <c r="U6281" s="30" t="str">
        <f aca="false">IF(AND(O6281="Engaging",P6281&lt;&gt;""),'Leia-me'!$B$5-P6281,"")</f>
        <v/>
      </c>
      <c r="V6281" s="25" t="str">
        <f aca="false">IF(O6281&lt;&gt;"Engaging","",IF(U6281&lt;='Leia-me'!$B$6,"Saudável",IF(U6281&lt;='Leia-me'!$B$7,"Esfriando",IF(U6281&lt;='Leia-me'!$B$8,"Última chance","Zumbi"))))</f>
        <v/>
      </c>
      <c r="W6281" s="25" t="n">
        <f aca="false">IF(O6281="Won",1,IF(O6281="Lost",0,""))</f>
        <v>0</v>
      </c>
      <c r="Y6281" s="25" t="str">
        <f aca="false">IF(E6281="","Sim","")</f>
        <v/>
      </c>
    </row>
    <row r="6282" customFormat="false" ht="15" hidden="false" customHeight="false" outlineLevel="0" collapsed="false">
      <c r="A6282" s="25" t="s">
        <v>6545</v>
      </c>
      <c r="B6282" s="25" t="s">
        <v>102</v>
      </c>
      <c r="C6282" s="25" t="s">
        <v>103</v>
      </c>
      <c r="D6282" s="25" t="s">
        <v>107</v>
      </c>
      <c r="E6282" s="25" t="s">
        <v>633</v>
      </c>
      <c r="F6282" s="25" t="s">
        <v>211</v>
      </c>
      <c r="G6282" s="26" t="n">
        <v>1388.67</v>
      </c>
      <c r="H6282" s="27" t="n">
        <v>3583</v>
      </c>
      <c r="I6282" s="25" t="s">
        <v>147</v>
      </c>
      <c r="K6282" s="25" t="n">
        <v>1989</v>
      </c>
      <c r="L6282" s="25" t="s">
        <v>170</v>
      </c>
      <c r="M6282" s="25" t="s">
        <v>171</v>
      </c>
      <c r="N6282" s="28" t="n">
        <v>1096</v>
      </c>
      <c r="O6282" s="25" t="s">
        <v>54</v>
      </c>
      <c r="P6282" s="29" t="n">
        <v>42849</v>
      </c>
      <c r="Q6282" s="29" t="n">
        <v>42854</v>
      </c>
      <c r="R6282" s="28" t="n">
        <v>788</v>
      </c>
      <c r="S6282" s="28" t="n">
        <f aca="false">IF(O6282="Won",R6282,IF(O6282="Lost",0,N6282))</f>
        <v>788</v>
      </c>
      <c r="T6282" s="30" t="n">
        <f aca="false">IF(AND(P6282&lt;&gt;"",Q6282&lt;&gt;""),Q6282-P6282,"")</f>
        <v>5</v>
      </c>
      <c r="U6282" s="30" t="str">
        <f aca="false">IF(AND(O6282="Engaging",P6282&lt;&gt;""),'Leia-me'!$B$5-P6282,"")</f>
        <v/>
      </c>
      <c r="V6282" s="25" t="str">
        <f aca="false">IF(O6282&lt;&gt;"Engaging","",IF(U6282&lt;='Leia-me'!$B$6,"Saudável",IF(U6282&lt;='Leia-me'!$B$7,"Esfriando",IF(U6282&lt;='Leia-me'!$B$8,"Última chance","Zumbi"))))</f>
        <v/>
      </c>
      <c r="W6282" s="25" t="n">
        <f aca="false">IF(O6282="Won",1,IF(O6282="Lost",0,""))</f>
        <v>1</v>
      </c>
      <c r="Y6282" s="25" t="str">
        <f aca="false">IF(E6282="","Sim","")</f>
        <v/>
      </c>
    </row>
    <row r="6283" customFormat="false" ht="15" hidden="false" customHeight="false" outlineLevel="0" collapsed="false">
      <c r="A6283" s="25" t="s">
        <v>6546</v>
      </c>
      <c r="B6283" s="25" t="s">
        <v>102</v>
      </c>
      <c r="C6283" s="25" t="s">
        <v>103</v>
      </c>
      <c r="D6283" s="25" t="s">
        <v>107</v>
      </c>
      <c r="E6283" s="25" t="s">
        <v>1778</v>
      </c>
      <c r="F6283" s="25" t="s">
        <v>146</v>
      </c>
      <c r="G6283" s="26" t="n">
        <v>1618.89</v>
      </c>
      <c r="H6283" s="27" t="n">
        <v>3889</v>
      </c>
      <c r="I6283" s="25" t="s">
        <v>147</v>
      </c>
      <c r="K6283" s="25" t="n">
        <v>2004</v>
      </c>
      <c r="L6283" s="25" t="s">
        <v>170</v>
      </c>
      <c r="M6283" s="25" t="s">
        <v>171</v>
      </c>
      <c r="N6283" s="28" t="n">
        <v>1096</v>
      </c>
      <c r="O6283" s="25" t="s">
        <v>55</v>
      </c>
      <c r="P6283" s="29" t="n">
        <v>42853</v>
      </c>
      <c r="Q6283" s="29" t="n">
        <v>42854</v>
      </c>
      <c r="R6283" s="28" t="n">
        <v>0</v>
      </c>
      <c r="S6283" s="28" t="n">
        <f aca="false">IF(O6283="Won",R6283,IF(O6283="Lost",0,N6283))</f>
        <v>0</v>
      </c>
      <c r="T6283" s="30" t="n">
        <f aca="false">IF(AND(P6283&lt;&gt;"",Q6283&lt;&gt;""),Q6283-P6283,"")</f>
        <v>1</v>
      </c>
      <c r="U6283" s="30" t="str">
        <f aca="false">IF(AND(O6283="Engaging",P6283&lt;&gt;""),'Leia-me'!$B$5-P6283,"")</f>
        <v/>
      </c>
      <c r="V6283" s="25" t="str">
        <f aca="false">IF(O6283&lt;&gt;"Engaging","",IF(U6283&lt;='Leia-me'!$B$6,"Saudável",IF(U6283&lt;='Leia-me'!$B$7,"Esfriando",IF(U6283&lt;='Leia-me'!$B$8,"Última chance","Zumbi"))))</f>
        <v/>
      </c>
      <c r="W6283" s="25" t="n">
        <f aca="false">IF(O6283="Won",1,IF(O6283="Lost",0,""))</f>
        <v>0</v>
      </c>
      <c r="Y6283" s="25" t="str">
        <f aca="false">IF(E6283="","Sim","")</f>
        <v/>
      </c>
    </row>
    <row r="6284" customFormat="false" ht="15" hidden="false" customHeight="false" outlineLevel="0" collapsed="false">
      <c r="A6284" s="25" t="s">
        <v>6547</v>
      </c>
      <c r="B6284" s="25" t="s">
        <v>102</v>
      </c>
      <c r="C6284" s="25" t="s">
        <v>103</v>
      </c>
      <c r="D6284" s="25" t="s">
        <v>107</v>
      </c>
      <c r="E6284" s="25" t="s">
        <v>164</v>
      </c>
      <c r="F6284" s="25" t="s">
        <v>165</v>
      </c>
      <c r="G6284" s="26" t="n">
        <v>217.87</v>
      </c>
      <c r="H6284" s="27" t="n">
        <v>551</v>
      </c>
      <c r="I6284" s="25" t="s">
        <v>147</v>
      </c>
      <c r="K6284" s="25" t="n">
        <v>1998</v>
      </c>
      <c r="L6284" s="25" t="s">
        <v>160</v>
      </c>
      <c r="M6284" s="25" t="s">
        <v>149</v>
      </c>
      <c r="N6284" s="28" t="n">
        <v>3393</v>
      </c>
      <c r="O6284" s="25" t="s">
        <v>56</v>
      </c>
      <c r="P6284" s="29" t="n">
        <v>42856</v>
      </c>
      <c r="Q6284" s="33"/>
      <c r="R6284" s="34"/>
      <c r="S6284" s="28" t="n">
        <f aca="false">IF(O6284="Won",R6284,IF(O6284="Lost",0,N6284))</f>
        <v>3393</v>
      </c>
      <c r="T6284" s="30" t="str">
        <f aca="false">IF(AND(P6284&lt;&gt;"",Q6284&lt;&gt;""),Q6284-P6284,"")</f>
        <v/>
      </c>
      <c r="U6284" s="30" t="n">
        <f aca="false">IF(AND(O6284="Engaging",P6284&lt;&gt;""),'Leia-me'!$B$5-P6284,"")</f>
        <v>244</v>
      </c>
      <c r="V6284" s="25" t="str">
        <f aca="false">IF(O6284&lt;&gt;"Engaging","",IF(U6284&lt;='Leia-me'!$B$6,"Saudável",IF(U6284&lt;='Leia-me'!$B$7,"Esfriando",IF(U6284&lt;='Leia-me'!$B$8,"Última chance","Zumbi"))))</f>
        <v>Zumbi</v>
      </c>
      <c r="W6284" s="25" t="str">
        <f aca="false">IF(O6284="Won",1,IF(O6284="Lost",0,""))</f>
        <v/>
      </c>
      <c r="Y6284" s="25" t="str">
        <f aca="false">IF(E6284="","Sim","")</f>
        <v/>
      </c>
    </row>
    <row r="6285" customFormat="false" ht="15" hidden="false" customHeight="false" outlineLevel="0" collapsed="false">
      <c r="A6285" s="25" t="s">
        <v>6548</v>
      </c>
      <c r="B6285" s="25" t="s">
        <v>102</v>
      </c>
      <c r="C6285" s="25" t="s">
        <v>103</v>
      </c>
      <c r="D6285" s="25" t="s">
        <v>107</v>
      </c>
      <c r="E6285" s="25" t="s">
        <v>195</v>
      </c>
      <c r="F6285" s="25" t="s">
        <v>185</v>
      </c>
      <c r="G6285" s="26" t="n">
        <v>8170.38</v>
      </c>
      <c r="H6285" s="27" t="n">
        <v>16499</v>
      </c>
      <c r="I6285" s="25" t="s">
        <v>196</v>
      </c>
      <c r="K6285" s="25" t="n">
        <v>1997</v>
      </c>
      <c r="L6285" s="25" t="s">
        <v>186</v>
      </c>
      <c r="M6285" s="25" t="s">
        <v>171</v>
      </c>
      <c r="N6285" s="28" t="n">
        <v>550</v>
      </c>
      <c r="O6285" s="25" t="s">
        <v>54</v>
      </c>
      <c r="P6285" s="29" t="n">
        <v>42857</v>
      </c>
      <c r="Q6285" s="29" t="n">
        <v>42908</v>
      </c>
      <c r="R6285" s="28" t="n">
        <v>569</v>
      </c>
      <c r="S6285" s="28" t="n">
        <f aca="false">IF(O6285="Won",R6285,IF(O6285="Lost",0,N6285))</f>
        <v>569</v>
      </c>
      <c r="T6285" s="30" t="n">
        <f aca="false">IF(AND(P6285&lt;&gt;"",Q6285&lt;&gt;""),Q6285-P6285,"")</f>
        <v>51</v>
      </c>
      <c r="U6285" s="30" t="str">
        <f aca="false">IF(AND(O6285="Engaging",P6285&lt;&gt;""),'Leia-me'!$B$5-P6285,"")</f>
        <v/>
      </c>
      <c r="V6285" s="25" t="str">
        <f aca="false">IF(O6285&lt;&gt;"Engaging","",IF(U6285&lt;='Leia-me'!$B$6,"Saudável",IF(U6285&lt;='Leia-me'!$B$7,"Esfriando",IF(U6285&lt;='Leia-me'!$B$8,"Última chance","Zumbi"))))</f>
        <v/>
      </c>
      <c r="W6285" s="25" t="n">
        <f aca="false">IF(O6285="Won",1,IF(O6285="Lost",0,""))</f>
        <v>1</v>
      </c>
      <c r="Y6285" s="25" t="str">
        <f aca="false">IF(E6285="","Sim","")</f>
        <v/>
      </c>
    </row>
    <row r="6286" customFormat="false" ht="15" hidden="false" customHeight="false" outlineLevel="0" collapsed="false">
      <c r="A6286" s="25" t="s">
        <v>6549</v>
      </c>
      <c r="B6286" s="25" t="s">
        <v>102</v>
      </c>
      <c r="C6286" s="25" t="s">
        <v>103</v>
      </c>
      <c r="D6286" s="25" t="s">
        <v>107</v>
      </c>
      <c r="G6286" s="31"/>
      <c r="H6286" s="32"/>
      <c r="L6286" s="25" t="s">
        <v>178</v>
      </c>
      <c r="M6286" s="25" t="s">
        <v>171</v>
      </c>
      <c r="N6286" s="28" t="n">
        <v>5482</v>
      </c>
      <c r="O6286" s="25" t="s">
        <v>56</v>
      </c>
      <c r="P6286" s="29" t="n">
        <v>42858</v>
      </c>
      <c r="Q6286" s="33"/>
      <c r="R6286" s="34"/>
      <c r="S6286" s="28" t="n">
        <f aca="false">IF(O6286="Won",R6286,IF(O6286="Lost",0,N6286))</f>
        <v>5482</v>
      </c>
      <c r="T6286" s="30" t="str">
        <f aca="false">IF(AND(P6286&lt;&gt;"",Q6286&lt;&gt;""),Q6286-P6286,"")</f>
        <v/>
      </c>
      <c r="U6286" s="30" t="n">
        <f aca="false">IF(AND(O6286="Engaging",P6286&lt;&gt;""),'Leia-me'!$B$5-P6286,"")</f>
        <v>242</v>
      </c>
      <c r="V6286" s="25" t="str">
        <f aca="false">IF(O6286&lt;&gt;"Engaging","",IF(U6286&lt;='Leia-me'!$B$6,"Saudável",IF(U6286&lt;='Leia-me'!$B$7,"Esfriando",IF(U6286&lt;='Leia-me'!$B$8,"Última chance","Zumbi"))))</f>
        <v>Zumbi</v>
      </c>
      <c r="W6286" s="25" t="str">
        <f aca="false">IF(O6286="Won",1,IF(O6286="Lost",0,""))</f>
        <v/>
      </c>
      <c r="Y6286" s="25" t="str">
        <f aca="false">IF(E6286="","Sim","")</f>
        <v>Sim</v>
      </c>
    </row>
    <row r="6287" customFormat="false" ht="15" hidden="false" customHeight="false" outlineLevel="0" collapsed="false">
      <c r="A6287" s="25" t="s">
        <v>6550</v>
      </c>
      <c r="B6287" s="25" t="s">
        <v>102</v>
      </c>
      <c r="C6287" s="25" t="s">
        <v>103</v>
      </c>
      <c r="D6287" s="25" t="s">
        <v>107</v>
      </c>
      <c r="E6287" s="25" t="s">
        <v>868</v>
      </c>
      <c r="F6287" s="25" t="s">
        <v>168</v>
      </c>
      <c r="G6287" s="26" t="n">
        <v>2952.73</v>
      </c>
      <c r="H6287" s="27" t="n">
        <v>5107</v>
      </c>
      <c r="I6287" s="25" t="s">
        <v>147</v>
      </c>
      <c r="K6287" s="25" t="n">
        <v>2000</v>
      </c>
      <c r="L6287" s="25" t="s">
        <v>160</v>
      </c>
      <c r="M6287" s="25" t="s">
        <v>149</v>
      </c>
      <c r="N6287" s="28" t="n">
        <v>3393</v>
      </c>
      <c r="O6287" s="25" t="s">
        <v>55</v>
      </c>
      <c r="P6287" s="29" t="n">
        <v>42858</v>
      </c>
      <c r="Q6287" s="29" t="n">
        <v>42868</v>
      </c>
      <c r="R6287" s="28" t="n">
        <v>0</v>
      </c>
      <c r="S6287" s="28" t="n">
        <f aca="false">IF(O6287="Won",R6287,IF(O6287="Lost",0,N6287))</f>
        <v>0</v>
      </c>
      <c r="T6287" s="30" t="n">
        <f aca="false">IF(AND(P6287&lt;&gt;"",Q6287&lt;&gt;""),Q6287-P6287,"")</f>
        <v>10</v>
      </c>
      <c r="U6287" s="30" t="str">
        <f aca="false">IF(AND(O6287="Engaging",P6287&lt;&gt;""),'Leia-me'!$B$5-P6287,"")</f>
        <v/>
      </c>
      <c r="V6287" s="25" t="str">
        <f aca="false">IF(O6287&lt;&gt;"Engaging","",IF(U6287&lt;='Leia-me'!$B$6,"Saudável",IF(U6287&lt;='Leia-me'!$B$7,"Esfriando",IF(U6287&lt;='Leia-me'!$B$8,"Última chance","Zumbi"))))</f>
        <v/>
      </c>
      <c r="W6287" s="25" t="n">
        <f aca="false">IF(O6287="Won",1,IF(O6287="Lost",0,""))</f>
        <v>0</v>
      </c>
      <c r="Y6287" s="25" t="str">
        <f aca="false">IF(E6287="","Sim","")</f>
        <v/>
      </c>
    </row>
    <row r="6288" customFormat="false" ht="15" hidden="false" customHeight="false" outlineLevel="0" collapsed="false">
      <c r="A6288" s="25" t="s">
        <v>6551</v>
      </c>
      <c r="B6288" s="25" t="s">
        <v>102</v>
      </c>
      <c r="C6288" s="25" t="s">
        <v>103</v>
      </c>
      <c r="D6288" s="25" t="s">
        <v>107</v>
      </c>
      <c r="E6288" s="25" t="s">
        <v>1055</v>
      </c>
      <c r="F6288" s="25" t="s">
        <v>146</v>
      </c>
      <c r="G6288" s="26" t="n">
        <v>439.21</v>
      </c>
      <c r="H6288" s="27" t="n">
        <v>792</v>
      </c>
      <c r="I6288" s="25" t="s">
        <v>147</v>
      </c>
      <c r="K6288" s="25" t="n">
        <v>1996</v>
      </c>
      <c r="L6288" s="25" t="s">
        <v>186</v>
      </c>
      <c r="M6288" s="25" t="s">
        <v>171</v>
      </c>
      <c r="N6288" s="28" t="n">
        <v>550</v>
      </c>
      <c r="O6288" s="25" t="s">
        <v>56</v>
      </c>
      <c r="P6288" s="29" t="n">
        <v>42860</v>
      </c>
      <c r="Q6288" s="33"/>
      <c r="R6288" s="34"/>
      <c r="S6288" s="28" t="n">
        <f aca="false">IF(O6288="Won",R6288,IF(O6288="Lost",0,N6288))</f>
        <v>550</v>
      </c>
      <c r="T6288" s="30" t="str">
        <f aca="false">IF(AND(P6288&lt;&gt;"",Q6288&lt;&gt;""),Q6288-P6288,"")</f>
        <v/>
      </c>
      <c r="U6288" s="30" t="n">
        <f aca="false">IF(AND(O6288="Engaging",P6288&lt;&gt;""),'Leia-me'!$B$5-P6288,"")</f>
        <v>240</v>
      </c>
      <c r="V6288" s="25" t="str">
        <f aca="false">IF(O6288&lt;&gt;"Engaging","",IF(U6288&lt;='Leia-me'!$B$6,"Saudável",IF(U6288&lt;='Leia-me'!$B$7,"Esfriando",IF(U6288&lt;='Leia-me'!$B$8,"Última chance","Zumbi"))))</f>
        <v>Zumbi</v>
      </c>
      <c r="W6288" s="25" t="str">
        <f aca="false">IF(O6288="Won",1,IF(O6288="Lost",0,""))</f>
        <v/>
      </c>
      <c r="Y6288" s="25" t="str">
        <f aca="false">IF(E6288="","Sim","")</f>
        <v/>
      </c>
    </row>
    <row r="6289" customFormat="false" ht="15" hidden="false" customHeight="false" outlineLevel="0" collapsed="false">
      <c r="A6289" s="25" t="s">
        <v>6552</v>
      </c>
      <c r="B6289" s="25" t="s">
        <v>102</v>
      </c>
      <c r="C6289" s="25" t="s">
        <v>103</v>
      </c>
      <c r="D6289" s="25" t="s">
        <v>107</v>
      </c>
      <c r="G6289" s="31"/>
      <c r="H6289" s="32"/>
      <c r="L6289" s="25" t="s">
        <v>186</v>
      </c>
      <c r="M6289" s="25" t="s">
        <v>171</v>
      </c>
      <c r="N6289" s="28" t="n">
        <v>550</v>
      </c>
      <c r="O6289" s="25" t="s">
        <v>56</v>
      </c>
      <c r="P6289" s="29" t="n">
        <v>42860</v>
      </c>
      <c r="Q6289" s="33"/>
      <c r="R6289" s="34"/>
      <c r="S6289" s="28" t="n">
        <f aca="false">IF(O6289="Won",R6289,IF(O6289="Lost",0,N6289))</f>
        <v>550</v>
      </c>
      <c r="T6289" s="30" t="str">
        <f aca="false">IF(AND(P6289&lt;&gt;"",Q6289&lt;&gt;""),Q6289-P6289,"")</f>
        <v/>
      </c>
      <c r="U6289" s="30" t="n">
        <f aca="false">IF(AND(O6289="Engaging",P6289&lt;&gt;""),'Leia-me'!$B$5-P6289,"")</f>
        <v>240</v>
      </c>
      <c r="V6289" s="25" t="str">
        <f aca="false">IF(O6289&lt;&gt;"Engaging","",IF(U6289&lt;='Leia-me'!$B$6,"Saudável",IF(U6289&lt;='Leia-me'!$B$7,"Esfriando",IF(U6289&lt;='Leia-me'!$B$8,"Última chance","Zumbi"))))</f>
        <v>Zumbi</v>
      </c>
      <c r="W6289" s="25" t="str">
        <f aca="false">IF(O6289="Won",1,IF(O6289="Lost",0,""))</f>
        <v/>
      </c>
      <c r="Y6289" s="25" t="str">
        <f aca="false">IF(E6289="","Sim","")</f>
        <v>Sim</v>
      </c>
    </row>
    <row r="6290" customFormat="false" ht="15" hidden="false" customHeight="false" outlineLevel="0" collapsed="false">
      <c r="A6290" s="25" t="s">
        <v>6553</v>
      </c>
      <c r="B6290" s="25" t="s">
        <v>102</v>
      </c>
      <c r="C6290" s="25" t="s">
        <v>103</v>
      </c>
      <c r="D6290" s="25" t="s">
        <v>107</v>
      </c>
      <c r="E6290" s="25" t="s">
        <v>494</v>
      </c>
      <c r="F6290" s="25" t="s">
        <v>192</v>
      </c>
      <c r="G6290" s="26" t="n">
        <v>11698.03</v>
      </c>
      <c r="H6290" s="27" t="n">
        <v>34288</v>
      </c>
      <c r="I6290" s="25" t="s">
        <v>147</v>
      </c>
      <c r="K6290" s="25" t="n">
        <v>1982</v>
      </c>
      <c r="L6290" s="25" t="s">
        <v>186</v>
      </c>
      <c r="M6290" s="25" t="s">
        <v>171</v>
      </c>
      <c r="N6290" s="28" t="n">
        <v>550</v>
      </c>
      <c r="O6290" s="25" t="s">
        <v>54</v>
      </c>
      <c r="P6290" s="29" t="n">
        <v>42860</v>
      </c>
      <c r="Q6290" s="29" t="n">
        <v>42861</v>
      </c>
      <c r="R6290" s="28" t="n">
        <v>560</v>
      </c>
      <c r="S6290" s="28" t="n">
        <f aca="false">IF(O6290="Won",R6290,IF(O6290="Lost",0,N6290))</f>
        <v>560</v>
      </c>
      <c r="T6290" s="30" t="n">
        <f aca="false">IF(AND(P6290&lt;&gt;"",Q6290&lt;&gt;""),Q6290-P6290,"")</f>
        <v>1</v>
      </c>
      <c r="U6290" s="30" t="str">
        <f aca="false">IF(AND(O6290="Engaging",P6290&lt;&gt;""),'Leia-me'!$B$5-P6290,"")</f>
        <v/>
      </c>
      <c r="V6290" s="25" t="str">
        <f aca="false">IF(O6290&lt;&gt;"Engaging","",IF(U6290&lt;='Leia-me'!$B$6,"Saudável",IF(U6290&lt;='Leia-me'!$B$7,"Esfriando",IF(U6290&lt;='Leia-me'!$B$8,"Última chance","Zumbi"))))</f>
        <v/>
      </c>
      <c r="W6290" s="25" t="n">
        <f aca="false">IF(O6290="Won",1,IF(O6290="Lost",0,""))</f>
        <v>1</v>
      </c>
      <c r="Y6290" s="25" t="str">
        <f aca="false">IF(E6290="","Sim","")</f>
        <v/>
      </c>
    </row>
    <row r="6291" customFormat="false" ht="15" hidden="false" customHeight="false" outlineLevel="0" collapsed="false">
      <c r="A6291" s="25" t="s">
        <v>6554</v>
      </c>
      <c r="B6291" s="25" t="s">
        <v>102</v>
      </c>
      <c r="C6291" s="25" t="s">
        <v>103</v>
      </c>
      <c r="D6291" s="25" t="s">
        <v>107</v>
      </c>
      <c r="G6291" s="31"/>
      <c r="H6291" s="32"/>
      <c r="L6291" s="25" t="s">
        <v>170</v>
      </c>
      <c r="M6291" s="25" t="s">
        <v>171</v>
      </c>
      <c r="N6291" s="28" t="n">
        <v>1096</v>
      </c>
      <c r="O6291" s="25" t="s">
        <v>56</v>
      </c>
      <c r="P6291" s="29" t="n">
        <v>42861</v>
      </c>
      <c r="Q6291" s="33"/>
      <c r="R6291" s="34"/>
      <c r="S6291" s="28" t="n">
        <f aca="false">IF(O6291="Won",R6291,IF(O6291="Lost",0,N6291))</f>
        <v>1096</v>
      </c>
      <c r="T6291" s="30" t="str">
        <f aca="false">IF(AND(P6291&lt;&gt;"",Q6291&lt;&gt;""),Q6291-P6291,"")</f>
        <v/>
      </c>
      <c r="U6291" s="30" t="n">
        <f aca="false">IF(AND(O6291="Engaging",P6291&lt;&gt;""),'Leia-me'!$B$5-P6291,"")</f>
        <v>239</v>
      </c>
      <c r="V6291" s="25" t="str">
        <f aca="false">IF(O6291&lt;&gt;"Engaging","",IF(U6291&lt;='Leia-me'!$B$6,"Saudável",IF(U6291&lt;='Leia-me'!$B$7,"Esfriando",IF(U6291&lt;='Leia-me'!$B$8,"Última chance","Zumbi"))))</f>
        <v>Zumbi</v>
      </c>
      <c r="W6291" s="25" t="str">
        <f aca="false">IF(O6291="Won",1,IF(O6291="Lost",0,""))</f>
        <v/>
      </c>
      <c r="Y6291" s="25" t="str">
        <f aca="false">IF(E6291="","Sim","")</f>
        <v>Sim</v>
      </c>
    </row>
    <row r="6292" customFormat="false" ht="15" hidden="false" customHeight="false" outlineLevel="0" collapsed="false">
      <c r="A6292" s="25" t="s">
        <v>6555</v>
      </c>
      <c r="B6292" s="25" t="s">
        <v>102</v>
      </c>
      <c r="C6292" s="25" t="s">
        <v>103</v>
      </c>
      <c r="D6292" s="25" t="s">
        <v>107</v>
      </c>
      <c r="G6292" s="31"/>
      <c r="H6292" s="32"/>
      <c r="L6292" s="25" t="s">
        <v>178</v>
      </c>
      <c r="M6292" s="25" t="s">
        <v>171</v>
      </c>
      <c r="N6292" s="28" t="n">
        <v>5482</v>
      </c>
      <c r="O6292" s="25" t="s">
        <v>56</v>
      </c>
      <c r="P6292" s="29" t="n">
        <v>42862</v>
      </c>
      <c r="Q6292" s="33"/>
      <c r="R6292" s="34"/>
      <c r="S6292" s="28" t="n">
        <f aca="false">IF(O6292="Won",R6292,IF(O6292="Lost",0,N6292))</f>
        <v>5482</v>
      </c>
      <c r="T6292" s="30" t="str">
        <f aca="false">IF(AND(P6292&lt;&gt;"",Q6292&lt;&gt;""),Q6292-P6292,"")</f>
        <v/>
      </c>
      <c r="U6292" s="30" t="n">
        <f aca="false">IF(AND(O6292="Engaging",P6292&lt;&gt;""),'Leia-me'!$B$5-P6292,"")</f>
        <v>238</v>
      </c>
      <c r="V6292" s="25" t="str">
        <f aca="false">IF(O6292&lt;&gt;"Engaging","",IF(U6292&lt;='Leia-me'!$B$6,"Saudável",IF(U6292&lt;='Leia-me'!$B$7,"Esfriando",IF(U6292&lt;='Leia-me'!$B$8,"Última chance","Zumbi"))))</f>
        <v>Zumbi</v>
      </c>
      <c r="W6292" s="25" t="str">
        <f aca="false">IF(O6292="Won",1,IF(O6292="Lost",0,""))</f>
        <v/>
      </c>
      <c r="Y6292" s="25" t="str">
        <f aca="false">IF(E6292="","Sim","")</f>
        <v>Sim</v>
      </c>
    </row>
    <row r="6293" customFormat="false" ht="15" hidden="false" customHeight="false" outlineLevel="0" collapsed="false">
      <c r="A6293" s="25" t="s">
        <v>6556</v>
      </c>
      <c r="B6293" s="25" t="s">
        <v>102</v>
      </c>
      <c r="C6293" s="25" t="s">
        <v>103</v>
      </c>
      <c r="D6293" s="25" t="s">
        <v>107</v>
      </c>
      <c r="G6293" s="31"/>
      <c r="H6293" s="32"/>
      <c r="L6293" s="25" t="s">
        <v>2445</v>
      </c>
      <c r="M6293" s="25" t="s">
        <v>2446</v>
      </c>
      <c r="N6293" s="28" t="n">
        <v>26768</v>
      </c>
      <c r="O6293" s="25" t="s">
        <v>56</v>
      </c>
      <c r="P6293" s="29" t="n">
        <v>42864</v>
      </c>
      <c r="Q6293" s="33"/>
      <c r="R6293" s="34"/>
      <c r="S6293" s="28" t="n">
        <f aca="false">IF(O6293="Won",R6293,IF(O6293="Lost",0,N6293))</f>
        <v>26768</v>
      </c>
      <c r="T6293" s="30" t="str">
        <f aca="false">IF(AND(P6293&lt;&gt;"",Q6293&lt;&gt;""),Q6293-P6293,"")</f>
        <v/>
      </c>
      <c r="U6293" s="30" t="n">
        <f aca="false">IF(AND(O6293="Engaging",P6293&lt;&gt;""),'Leia-me'!$B$5-P6293,"")</f>
        <v>236</v>
      </c>
      <c r="V6293" s="25" t="str">
        <f aca="false">IF(O6293&lt;&gt;"Engaging","",IF(U6293&lt;='Leia-me'!$B$6,"Saudável",IF(U6293&lt;='Leia-me'!$B$7,"Esfriando",IF(U6293&lt;='Leia-me'!$B$8,"Última chance","Zumbi"))))</f>
        <v>Zumbi</v>
      </c>
      <c r="W6293" s="25" t="str">
        <f aca="false">IF(O6293="Won",1,IF(O6293="Lost",0,""))</f>
        <v/>
      </c>
      <c r="Y6293" s="25" t="str">
        <f aca="false">IF(E6293="","Sim","")</f>
        <v>Sim</v>
      </c>
    </row>
    <row r="6294" customFormat="false" ht="15" hidden="false" customHeight="false" outlineLevel="0" collapsed="false">
      <c r="A6294" s="25" t="s">
        <v>6557</v>
      </c>
      <c r="B6294" s="25" t="s">
        <v>102</v>
      </c>
      <c r="C6294" s="25" t="s">
        <v>103</v>
      </c>
      <c r="D6294" s="25" t="s">
        <v>107</v>
      </c>
      <c r="E6294" s="25" t="s">
        <v>417</v>
      </c>
      <c r="F6294" s="25" t="s">
        <v>211</v>
      </c>
      <c r="G6294" s="26" t="n">
        <v>223.8</v>
      </c>
      <c r="H6294" s="27" t="n">
        <v>299</v>
      </c>
      <c r="I6294" s="25" t="s">
        <v>147</v>
      </c>
      <c r="K6294" s="25" t="n">
        <v>2003</v>
      </c>
      <c r="L6294" s="25" t="s">
        <v>186</v>
      </c>
      <c r="M6294" s="25" t="s">
        <v>171</v>
      </c>
      <c r="N6294" s="28" t="n">
        <v>550</v>
      </c>
      <c r="O6294" s="25" t="s">
        <v>56</v>
      </c>
      <c r="P6294" s="29" t="n">
        <v>42864</v>
      </c>
      <c r="Q6294" s="33"/>
      <c r="R6294" s="34"/>
      <c r="S6294" s="28" t="n">
        <f aca="false">IF(O6294="Won",R6294,IF(O6294="Lost",0,N6294))</f>
        <v>550</v>
      </c>
      <c r="T6294" s="30" t="str">
        <f aca="false">IF(AND(P6294&lt;&gt;"",Q6294&lt;&gt;""),Q6294-P6294,"")</f>
        <v/>
      </c>
      <c r="U6294" s="30" t="n">
        <f aca="false">IF(AND(O6294="Engaging",P6294&lt;&gt;""),'Leia-me'!$B$5-P6294,"")</f>
        <v>236</v>
      </c>
      <c r="V6294" s="25" t="str">
        <f aca="false">IF(O6294&lt;&gt;"Engaging","",IF(U6294&lt;='Leia-me'!$B$6,"Saudável",IF(U6294&lt;='Leia-me'!$B$7,"Esfriando",IF(U6294&lt;='Leia-me'!$B$8,"Última chance","Zumbi"))))</f>
        <v>Zumbi</v>
      </c>
      <c r="W6294" s="25" t="str">
        <f aca="false">IF(O6294="Won",1,IF(O6294="Lost",0,""))</f>
        <v/>
      </c>
      <c r="Y6294" s="25" t="str">
        <f aca="false">IF(E6294="","Sim","")</f>
        <v/>
      </c>
    </row>
    <row r="6295" customFormat="false" ht="15" hidden="false" customHeight="false" outlineLevel="0" collapsed="false">
      <c r="A6295" s="25" t="s">
        <v>6558</v>
      </c>
      <c r="B6295" s="25" t="s">
        <v>102</v>
      </c>
      <c r="C6295" s="25" t="s">
        <v>103</v>
      </c>
      <c r="D6295" s="25" t="s">
        <v>107</v>
      </c>
      <c r="E6295" s="25" t="s">
        <v>1158</v>
      </c>
      <c r="F6295" s="25" t="s">
        <v>185</v>
      </c>
      <c r="G6295" s="26" t="n">
        <v>7708.38</v>
      </c>
      <c r="H6295" s="27" t="n">
        <v>13756</v>
      </c>
      <c r="I6295" s="25" t="s">
        <v>147</v>
      </c>
      <c r="K6295" s="25" t="n">
        <v>1980</v>
      </c>
      <c r="L6295" s="25" t="s">
        <v>170</v>
      </c>
      <c r="M6295" s="25" t="s">
        <v>171</v>
      </c>
      <c r="N6295" s="28" t="n">
        <v>1096</v>
      </c>
      <c r="O6295" s="25" t="s">
        <v>55</v>
      </c>
      <c r="P6295" s="29" t="n">
        <v>42864</v>
      </c>
      <c r="Q6295" s="29" t="n">
        <v>42874</v>
      </c>
      <c r="R6295" s="28" t="n">
        <v>0</v>
      </c>
      <c r="S6295" s="28" t="n">
        <f aca="false">IF(O6295="Won",R6295,IF(O6295="Lost",0,N6295))</f>
        <v>0</v>
      </c>
      <c r="T6295" s="30" t="n">
        <f aca="false">IF(AND(P6295&lt;&gt;"",Q6295&lt;&gt;""),Q6295-P6295,"")</f>
        <v>10</v>
      </c>
      <c r="U6295" s="30" t="str">
        <f aca="false">IF(AND(O6295="Engaging",P6295&lt;&gt;""),'Leia-me'!$B$5-P6295,"")</f>
        <v/>
      </c>
      <c r="V6295" s="25" t="str">
        <f aca="false">IF(O6295&lt;&gt;"Engaging","",IF(U6295&lt;='Leia-me'!$B$6,"Saudável",IF(U6295&lt;='Leia-me'!$B$7,"Esfriando",IF(U6295&lt;='Leia-me'!$B$8,"Última chance","Zumbi"))))</f>
        <v/>
      </c>
      <c r="W6295" s="25" t="n">
        <f aca="false">IF(O6295="Won",1,IF(O6295="Lost",0,""))</f>
        <v>0</v>
      </c>
      <c r="Y6295" s="25" t="str">
        <f aca="false">IF(E6295="","Sim","")</f>
        <v/>
      </c>
    </row>
    <row r="6296" customFormat="false" ht="15" hidden="false" customHeight="false" outlineLevel="0" collapsed="false">
      <c r="A6296" s="25" t="s">
        <v>6559</v>
      </c>
      <c r="B6296" s="25" t="s">
        <v>102</v>
      </c>
      <c r="C6296" s="25" t="s">
        <v>103</v>
      </c>
      <c r="D6296" s="25" t="s">
        <v>107</v>
      </c>
      <c r="E6296" s="25" t="s">
        <v>199</v>
      </c>
      <c r="F6296" s="25" t="s">
        <v>177</v>
      </c>
      <c r="G6296" s="26" t="n">
        <v>52.5</v>
      </c>
      <c r="H6296" s="27" t="n">
        <v>165</v>
      </c>
      <c r="I6296" s="25" t="s">
        <v>147</v>
      </c>
      <c r="K6296" s="25" t="n">
        <v>2008</v>
      </c>
      <c r="L6296" s="25" t="s">
        <v>1834</v>
      </c>
      <c r="M6296" s="25" t="s">
        <v>171</v>
      </c>
      <c r="N6296" s="28" t="n">
        <v>4821</v>
      </c>
      <c r="O6296" s="25" t="s">
        <v>55</v>
      </c>
      <c r="P6296" s="29" t="n">
        <v>42864</v>
      </c>
      <c r="Q6296" s="29" t="n">
        <v>42916</v>
      </c>
      <c r="R6296" s="28" t="n">
        <v>0</v>
      </c>
      <c r="S6296" s="28" t="n">
        <f aca="false">IF(O6296="Won",R6296,IF(O6296="Lost",0,N6296))</f>
        <v>0</v>
      </c>
      <c r="T6296" s="30" t="n">
        <f aca="false">IF(AND(P6296&lt;&gt;"",Q6296&lt;&gt;""),Q6296-P6296,"")</f>
        <v>52</v>
      </c>
      <c r="U6296" s="30" t="str">
        <f aca="false">IF(AND(O6296="Engaging",P6296&lt;&gt;""),'Leia-me'!$B$5-P6296,"")</f>
        <v/>
      </c>
      <c r="V6296" s="25" t="str">
        <f aca="false">IF(O6296&lt;&gt;"Engaging","",IF(U6296&lt;='Leia-me'!$B$6,"Saudável",IF(U6296&lt;='Leia-me'!$B$7,"Esfriando",IF(U6296&lt;='Leia-me'!$B$8,"Última chance","Zumbi"))))</f>
        <v/>
      </c>
      <c r="W6296" s="25" t="n">
        <f aca="false">IF(O6296="Won",1,IF(O6296="Lost",0,""))</f>
        <v>0</v>
      </c>
      <c r="X6296" s="25" t="s">
        <v>1835</v>
      </c>
      <c r="Y6296" s="25" t="str">
        <f aca="false">IF(E6296="","Sim","")</f>
        <v/>
      </c>
    </row>
    <row r="6297" customFormat="false" ht="15" hidden="false" customHeight="false" outlineLevel="0" collapsed="false">
      <c r="A6297" s="25" t="s">
        <v>6560</v>
      </c>
      <c r="B6297" s="25" t="s">
        <v>102</v>
      </c>
      <c r="C6297" s="25" t="s">
        <v>103</v>
      </c>
      <c r="D6297" s="25" t="s">
        <v>107</v>
      </c>
      <c r="E6297" s="25" t="s">
        <v>633</v>
      </c>
      <c r="F6297" s="25" t="s">
        <v>211</v>
      </c>
      <c r="G6297" s="26" t="n">
        <v>1388.67</v>
      </c>
      <c r="H6297" s="27" t="n">
        <v>3583</v>
      </c>
      <c r="I6297" s="25" t="s">
        <v>147</v>
      </c>
      <c r="K6297" s="25" t="n">
        <v>1989</v>
      </c>
      <c r="L6297" s="25" t="s">
        <v>186</v>
      </c>
      <c r="M6297" s="25" t="s">
        <v>171</v>
      </c>
      <c r="N6297" s="28" t="n">
        <v>550</v>
      </c>
      <c r="O6297" s="25" t="s">
        <v>54</v>
      </c>
      <c r="P6297" s="29" t="n">
        <v>42864</v>
      </c>
      <c r="Q6297" s="29" t="n">
        <v>42865</v>
      </c>
      <c r="R6297" s="28" t="n">
        <v>541</v>
      </c>
      <c r="S6297" s="28" t="n">
        <f aca="false">IF(O6297="Won",R6297,IF(O6297="Lost",0,N6297))</f>
        <v>541</v>
      </c>
      <c r="T6297" s="30" t="n">
        <f aca="false">IF(AND(P6297&lt;&gt;"",Q6297&lt;&gt;""),Q6297-P6297,"")</f>
        <v>1</v>
      </c>
      <c r="U6297" s="30" t="str">
        <f aca="false">IF(AND(O6297="Engaging",P6297&lt;&gt;""),'Leia-me'!$B$5-P6297,"")</f>
        <v/>
      </c>
      <c r="V6297" s="25" t="str">
        <f aca="false">IF(O6297&lt;&gt;"Engaging","",IF(U6297&lt;='Leia-me'!$B$6,"Saudável",IF(U6297&lt;='Leia-me'!$B$7,"Esfriando",IF(U6297&lt;='Leia-me'!$B$8,"Última chance","Zumbi"))))</f>
        <v/>
      </c>
      <c r="W6297" s="25" t="n">
        <f aca="false">IF(O6297="Won",1,IF(O6297="Lost",0,""))</f>
        <v>1</v>
      </c>
      <c r="Y6297" s="25" t="str">
        <f aca="false">IF(E6297="","Sim","")</f>
        <v/>
      </c>
    </row>
    <row r="6298" customFormat="false" ht="15" hidden="false" customHeight="false" outlineLevel="0" collapsed="false">
      <c r="A6298" s="25" t="s">
        <v>6561</v>
      </c>
      <c r="B6298" s="25" t="s">
        <v>102</v>
      </c>
      <c r="C6298" s="25" t="s">
        <v>103</v>
      </c>
      <c r="D6298" s="25" t="s">
        <v>107</v>
      </c>
      <c r="E6298" s="25" t="s">
        <v>428</v>
      </c>
      <c r="F6298" s="25" t="s">
        <v>267</v>
      </c>
      <c r="G6298" s="26" t="n">
        <v>792.46</v>
      </c>
      <c r="H6298" s="27" t="n">
        <v>1299</v>
      </c>
      <c r="I6298" s="25" t="s">
        <v>147</v>
      </c>
      <c r="K6298" s="25" t="n">
        <v>1982</v>
      </c>
      <c r="L6298" s="25" t="s">
        <v>1834</v>
      </c>
      <c r="M6298" s="25" t="s">
        <v>171</v>
      </c>
      <c r="N6298" s="28" t="n">
        <v>4821</v>
      </c>
      <c r="O6298" s="25" t="s">
        <v>54</v>
      </c>
      <c r="P6298" s="29" t="n">
        <v>42864</v>
      </c>
      <c r="Q6298" s="29" t="n">
        <v>42888</v>
      </c>
      <c r="R6298" s="28" t="n">
        <v>4815</v>
      </c>
      <c r="S6298" s="28" t="n">
        <f aca="false">IF(O6298="Won",R6298,IF(O6298="Lost",0,N6298))</f>
        <v>4815</v>
      </c>
      <c r="T6298" s="30" t="n">
        <f aca="false">IF(AND(P6298&lt;&gt;"",Q6298&lt;&gt;""),Q6298-P6298,"")</f>
        <v>24</v>
      </c>
      <c r="U6298" s="30" t="str">
        <f aca="false">IF(AND(O6298="Engaging",P6298&lt;&gt;""),'Leia-me'!$B$5-P6298,"")</f>
        <v/>
      </c>
      <c r="V6298" s="25" t="str">
        <f aca="false">IF(O6298&lt;&gt;"Engaging","",IF(U6298&lt;='Leia-me'!$B$6,"Saudável",IF(U6298&lt;='Leia-me'!$B$7,"Esfriando",IF(U6298&lt;='Leia-me'!$B$8,"Última chance","Zumbi"))))</f>
        <v/>
      </c>
      <c r="W6298" s="25" t="n">
        <f aca="false">IF(O6298="Won",1,IF(O6298="Lost",0,""))</f>
        <v>1</v>
      </c>
      <c r="X6298" s="25" t="s">
        <v>1835</v>
      </c>
      <c r="Y6298" s="25" t="str">
        <f aca="false">IF(E6298="","Sim","")</f>
        <v/>
      </c>
    </row>
    <row r="6299" customFormat="false" ht="15" hidden="false" customHeight="false" outlineLevel="0" collapsed="false">
      <c r="A6299" s="25" t="s">
        <v>6562</v>
      </c>
      <c r="B6299" s="25" t="s">
        <v>102</v>
      </c>
      <c r="C6299" s="25" t="s">
        <v>103</v>
      </c>
      <c r="D6299" s="25" t="s">
        <v>107</v>
      </c>
      <c r="E6299" s="25" t="s">
        <v>1646</v>
      </c>
      <c r="F6299" s="25" t="s">
        <v>185</v>
      </c>
      <c r="G6299" s="26" t="n">
        <v>587.72</v>
      </c>
      <c r="H6299" s="27" t="n">
        <v>1501</v>
      </c>
      <c r="I6299" s="25" t="s">
        <v>147</v>
      </c>
      <c r="K6299" s="25" t="n">
        <v>2010</v>
      </c>
      <c r="L6299" s="25" t="s">
        <v>148</v>
      </c>
      <c r="M6299" s="25" t="s">
        <v>149</v>
      </c>
      <c r="N6299" s="28" t="n">
        <v>55</v>
      </c>
      <c r="O6299" s="25" t="s">
        <v>55</v>
      </c>
      <c r="P6299" s="29" t="n">
        <v>42865</v>
      </c>
      <c r="Q6299" s="29" t="n">
        <v>42877</v>
      </c>
      <c r="R6299" s="28" t="n">
        <v>0</v>
      </c>
      <c r="S6299" s="28" t="n">
        <f aca="false">IF(O6299="Won",R6299,IF(O6299="Lost",0,N6299))</f>
        <v>0</v>
      </c>
      <c r="T6299" s="30" t="n">
        <f aca="false">IF(AND(P6299&lt;&gt;"",Q6299&lt;&gt;""),Q6299-P6299,"")</f>
        <v>12</v>
      </c>
      <c r="U6299" s="30" t="str">
        <f aca="false">IF(AND(O6299="Engaging",P6299&lt;&gt;""),'Leia-me'!$B$5-P6299,"")</f>
        <v/>
      </c>
      <c r="V6299" s="25" t="str">
        <f aca="false">IF(O6299&lt;&gt;"Engaging","",IF(U6299&lt;='Leia-me'!$B$6,"Saudável",IF(U6299&lt;='Leia-me'!$B$7,"Esfriando",IF(U6299&lt;='Leia-me'!$B$8,"Última chance","Zumbi"))))</f>
        <v/>
      </c>
      <c r="W6299" s="25" t="n">
        <f aca="false">IF(O6299="Won",1,IF(O6299="Lost",0,""))</f>
        <v>0</v>
      </c>
      <c r="Y6299" s="25" t="str">
        <f aca="false">IF(E6299="","Sim","")</f>
        <v/>
      </c>
    </row>
    <row r="6300" customFormat="false" ht="15" hidden="false" customHeight="false" outlineLevel="0" collapsed="false">
      <c r="A6300" s="25" t="s">
        <v>6563</v>
      </c>
      <c r="B6300" s="25" t="s">
        <v>102</v>
      </c>
      <c r="C6300" s="25" t="s">
        <v>103</v>
      </c>
      <c r="D6300" s="25" t="s">
        <v>107</v>
      </c>
      <c r="E6300" s="25" t="s">
        <v>433</v>
      </c>
      <c r="F6300" s="25" t="s">
        <v>211</v>
      </c>
      <c r="G6300" s="26" t="n">
        <v>2214.94</v>
      </c>
      <c r="H6300" s="27" t="n">
        <v>5374</v>
      </c>
      <c r="I6300" s="25" t="s">
        <v>147</v>
      </c>
      <c r="K6300" s="25" t="n">
        <v>1996</v>
      </c>
      <c r="L6300" s="25" t="s">
        <v>160</v>
      </c>
      <c r="M6300" s="25" t="s">
        <v>149</v>
      </c>
      <c r="N6300" s="28" t="n">
        <v>3393</v>
      </c>
      <c r="O6300" s="25" t="s">
        <v>55</v>
      </c>
      <c r="P6300" s="29" t="n">
        <v>42865</v>
      </c>
      <c r="Q6300" s="29" t="n">
        <v>42871</v>
      </c>
      <c r="R6300" s="28" t="n">
        <v>0</v>
      </c>
      <c r="S6300" s="28" t="n">
        <f aca="false">IF(O6300="Won",R6300,IF(O6300="Lost",0,N6300))</f>
        <v>0</v>
      </c>
      <c r="T6300" s="30" t="n">
        <f aca="false">IF(AND(P6300&lt;&gt;"",Q6300&lt;&gt;""),Q6300-P6300,"")</f>
        <v>6</v>
      </c>
      <c r="U6300" s="30" t="str">
        <f aca="false">IF(AND(O6300="Engaging",P6300&lt;&gt;""),'Leia-me'!$B$5-P6300,"")</f>
        <v/>
      </c>
      <c r="V6300" s="25" t="str">
        <f aca="false">IF(O6300&lt;&gt;"Engaging","",IF(U6300&lt;='Leia-me'!$B$6,"Saudável",IF(U6300&lt;='Leia-me'!$B$7,"Esfriando",IF(U6300&lt;='Leia-me'!$B$8,"Última chance","Zumbi"))))</f>
        <v/>
      </c>
      <c r="W6300" s="25" t="n">
        <f aca="false">IF(O6300="Won",1,IF(O6300="Lost",0,""))</f>
        <v>0</v>
      </c>
      <c r="Y6300" s="25" t="str">
        <f aca="false">IF(E6300="","Sim","")</f>
        <v/>
      </c>
    </row>
    <row r="6301" customFormat="false" ht="15" hidden="false" customHeight="false" outlineLevel="0" collapsed="false">
      <c r="A6301" s="25" t="s">
        <v>6564</v>
      </c>
      <c r="B6301" s="25" t="s">
        <v>102</v>
      </c>
      <c r="C6301" s="25" t="s">
        <v>103</v>
      </c>
      <c r="D6301" s="25" t="s">
        <v>107</v>
      </c>
      <c r="E6301" s="25" t="s">
        <v>444</v>
      </c>
      <c r="F6301" s="25" t="s">
        <v>192</v>
      </c>
      <c r="G6301" s="26" t="n">
        <v>6354.87</v>
      </c>
      <c r="H6301" s="27" t="n">
        <v>16780</v>
      </c>
      <c r="I6301" s="25" t="s">
        <v>147</v>
      </c>
      <c r="J6301" s="25" t="s">
        <v>445</v>
      </c>
      <c r="K6301" s="25" t="n">
        <v>1996</v>
      </c>
      <c r="L6301" s="25" t="s">
        <v>186</v>
      </c>
      <c r="M6301" s="25" t="s">
        <v>171</v>
      </c>
      <c r="N6301" s="28" t="n">
        <v>550</v>
      </c>
      <c r="O6301" s="25" t="s">
        <v>54</v>
      </c>
      <c r="P6301" s="29" t="n">
        <v>42865</v>
      </c>
      <c r="Q6301" s="29" t="n">
        <v>42982</v>
      </c>
      <c r="R6301" s="28" t="n">
        <v>464</v>
      </c>
      <c r="S6301" s="28" t="n">
        <f aca="false">IF(O6301="Won",R6301,IF(O6301="Lost",0,N6301))</f>
        <v>464</v>
      </c>
      <c r="T6301" s="30" t="n">
        <f aca="false">IF(AND(P6301&lt;&gt;"",Q6301&lt;&gt;""),Q6301-P6301,"")</f>
        <v>117</v>
      </c>
      <c r="U6301" s="30" t="str">
        <f aca="false">IF(AND(O6301="Engaging",P6301&lt;&gt;""),'Leia-me'!$B$5-P6301,"")</f>
        <v/>
      </c>
      <c r="V6301" s="25" t="str">
        <f aca="false">IF(O6301&lt;&gt;"Engaging","",IF(U6301&lt;='Leia-me'!$B$6,"Saudável",IF(U6301&lt;='Leia-me'!$B$7,"Esfriando",IF(U6301&lt;='Leia-me'!$B$8,"Última chance","Zumbi"))))</f>
        <v/>
      </c>
      <c r="W6301" s="25" t="n">
        <f aca="false">IF(O6301="Won",1,IF(O6301="Lost",0,""))</f>
        <v>1</v>
      </c>
      <c r="Y6301" s="25" t="str">
        <f aca="false">IF(E6301="","Sim","")</f>
        <v/>
      </c>
    </row>
    <row r="6302" customFormat="false" ht="15" hidden="false" customHeight="false" outlineLevel="0" collapsed="false">
      <c r="A6302" s="25" t="s">
        <v>6565</v>
      </c>
      <c r="B6302" s="25" t="s">
        <v>102</v>
      </c>
      <c r="C6302" s="25" t="s">
        <v>103</v>
      </c>
      <c r="D6302" s="25" t="s">
        <v>107</v>
      </c>
      <c r="E6302" s="25" t="s">
        <v>665</v>
      </c>
      <c r="F6302" s="25" t="s">
        <v>211</v>
      </c>
      <c r="G6302" s="26" t="n">
        <v>4968.91</v>
      </c>
      <c r="H6302" s="27" t="n">
        <v>7523</v>
      </c>
      <c r="I6302" s="25" t="s">
        <v>147</v>
      </c>
      <c r="K6302" s="25" t="n">
        <v>1990</v>
      </c>
      <c r="L6302" s="25" t="s">
        <v>160</v>
      </c>
      <c r="M6302" s="25" t="s">
        <v>149</v>
      </c>
      <c r="N6302" s="28" t="n">
        <v>3393</v>
      </c>
      <c r="O6302" s="25" t="s">
        <v>55</v>
      </c>
      <c r="P6302" s="29" t="n">
        <v>42866</v>
      </c>
      <c r="Q6302" s="29" t="n">
        <v>42950</v>
      </c>
      <c r="R6302" s="28" t="n">
        <v>0</v>
      </c>
      <c r="S6302" s="28" t="n">
        <f aca="false">IF(O6302="Won",R6302,IF(O6302="Lost",0,N6302))</f>
        <v>0</v>
      </c>
      <c r="T6302" s="30" t="n">
        <f aca="false">IF(AND(P6302&lt;&gt;"",Q6302&lt;&gt;""),Q6302-P6302,"")</f>
        <v>84</v>
      </c>
      <c r="U6302" s="30" t="str">
        <f aca="false">IF(AND(O6302="Engaging",P6302&lt;&gt;""),'Leia-me'!$B$5-P6302,"")</f>
        <v/>
      </c>
      <c r="V6302" s="25" t="str">
        <f aca="false">IF(O6302&lt;&gt;"Engaging","",IF(U6302&lt;='Leia-me'!$B$6,"Saudável",IF(U6302&lt;='Leia-me'!$B$7,"Esfriando",IF(U6302&lt;='Leia-me'!$B$8,"Última chance","Zumbi"))))</f>
        <v/>
      </c>
      <c r="W6302" s="25" t="n">
        <f aca="false">IF(O6302="Won",1,IF(O6302="Lost",0,""))</f>
        <v>0</v>
      </c>
      <c r="Y6302" s="25" t="str">
        <f aca="false">IF(E6302="","Sim","")</f>
        <v/>
      </c>
    </row>
    <row r="6303" customFormat="false" ht="15" hidden="false" customHeight="false" outlineLevel="0" collapsed="false">
      <c r="A6303" s="25" t="s">
        <v>6566</v>
      </c>
      <c r="B6303" s="25" t="s">
        <v>102</v>
      </c>
      <c r="C6303" s="25" t="s">
        <v>103</v>
      </c>
      <c r="D6303" s="25" t="s">
        <v>107</v>
      </c>
      <c r="E6303" s="25" t="s">
        <v>433</v>
      </c>
      <c r="F6303" s="25" t="s">
        <v>211</v>
      </c>
      <c r="G6303" s="26" t="n">
        <v>2214.94</v>
      </c>
      <c r="H6303" s="27" t="n">
        <v>5374</v>
      </c>
      <c r="I6303" s="25" t="s">
        <v>147</v>
      </c>
      <c r="K6303" s="25" t="n">
        <v>1996</v>
      </c>
      <c r="L6303" s="25" t="s">
        <v>148</v>
      </c>
      <c r="M6303" s="25" t="s">
        <v>149</v>
      </c>
      <c r="N6303" s="28" t="n">
        <v>55</v>
      </c>
      <c r="O6303" s="25" t="s">
        <v>54</v>
      </c>
      <c r="P6303" s="29" t="n">
        <v>42868</v>
      </c>
      <c r="Q6303" s="29" t="n">
        <v>42970</v>
      </c>
      <c r="R6303" s="28" t="n">
        <v>57</v>
      </c>
      <c r="S6303" s="28" t="n">
        <f aca="false">IF(O6303="Won",R6303,IF(O6303="Lost",0,N6303))</f>
        <v>57</v>
      </c>
      <c r="T6303" s="30" t="n">
        <f aca="false">IF(AND(P6303&lt;&gt;"",Q6303&lt;&gt;""),Q6303-P6303,"")</f>
        <v>102</v>
      </c>
      <c r="U6303" s="30" t="str">
        <f aca="false">IF(AND(O6303="Engaging",P6303&lt;&gt;""),'Leia-me'!$B$5-P6303,"")</f>
        <v/>
      </c>
      <c r="V6303" s="25" t="str">
        <f aca="false">IF(O6303&lt;&gt;"Engaging","",IF(U6303&lt;='Leia-me'!$B$6,"Saudável",IF(U6303&lt;='Leia-me'!$B$7,"Esfriando",IF(U6303&lt;='Leia-me'!$B$8,"Última chance","Zumbi"))))</f>
        <v/>
      </c>
      <c r="W6303" s="25" t="n">
        <f aca="false">IF(O6303="Won",1,IF(O6303="Lost",0,""))</f>
        <v>1</v>
      </c>
      <c r="Y6303" s="25" t="str">
        <f aca="false">IF(E6303="","Sim","")</f>
        <v/>
      </c>
    </row>
    <row r="6304" customFormat="false" ht="15" hidden="false" customHeight="false" outlineLevel="0" collapsed="false">
      <c r="A6304" s="25" t="s">
        <v>6567</v>
      </c>
      <c r="B6304" s="25" t="s">
        <v>102</v>
      </c>
      <c r="C6304" s="25" t="s">
        <v>103</v>
      </c>
      <c r="D6304" s="25" t="s">
        <v>107</v>
      </c>
      <c r="E6304" s="25" t="s">
        <v>444</v>
      </c>
      <c r="F6304" s="25" t="s">
        <v>192</v>
      </c>
      <c r="G6304" s="26" t="n">
        <v>6354.87</v>
      </c>
      <c r="H6304" s="27" t="n">
        <v>16780</v>
      </c>
      <c r="I6304" s="25" t="s">
        <v>147</v>
      </c>
      <c r="J6304" s="25" t="s">
        <v>445</v>
      </c>
      <c r="K6304" s="25" t="n">
        <v>1996</v>
      </c>
      <c r="L6304" s="25" t="s">
        <v>178</v>
      </c>
      <c r="M6304" s="25" t="s">
        <v>171</v>
      </c>
      <c r="N6304" s="28" t="n">
        <v>5482</v>
      </c>
      <c r="O6304" s="25" t="s">
        <v>55</v>
      </c>
      <c r="P6304" s="29" t="n">
        <v>42870</v>
      </c>
      <c r="Q6304" s="29" t="n">
        <v>42954</v>
      </c>
      <c r="R6304" s="28" t="n">
        <v>0</v>
      </c>
      <c r="S6304" s="28" t="n">
        <f aca="false">IF(O6304="Won",R6304,IF(O6304="Lost",0,N6304))</f>
        <v>0</v>
      </c>
      <c r="T6304" s="30" t="n">
        <f aca="false">IF(AND(P6304&lt;&gt;"",Q6304&lt;&gt;""),Q6304-P6304,"")</f>
        <v>84</v>
      </c>
      <c r="U6304" s="30" t="str">
        <f aca="false">IF(AND(O6304="Engaging",P6304&lt;&gt;""),'Leia-me'!$B$5-P6304,"")</f>
        <v/>
      </c>
      <c r="V6304" s="25" t="str">
        <f aca="false">IF(O6304&lt;&gt;"Engaging","",IF(U6304&lt;='Leia-me'!$B$6,"Saudável",IF(U6304&lt;='Leia-me'!$B$7,"Esfriando",IF(U6304&lt;='Leia-me'!$B$8,"Última chance","Zumbi"))))</f>
        <v/>
      </c>
      <c r="W6304" s="25" t="n">
        <f aca="false">IF(O6304="Won",1,IF(O6304="Lost",0,""))</f>
        <v>0</v>
      </c>
      <c r="Y6304" s="25" t="str">
        <f aca="false">IF(E6304="","Sim","")</f>
        <v/>
      </c>
    </row>
    <row r="6305" customFormat="false" ht="15" hidden="false" customHeight="false" outlineLevel="0" collapsed="false">
      <c r="A6305" s="25" t="s">
        <v>6568</v>
      </c>
      <c r="B6305" s="25" t="s">
        <v>102</v>
      </c>
      <c r="C6305" s="25" t="s">
        <v>103</v>
      </c>
      <c r="D6305" s="25" t="s">
        <v>107</v>
      </c>
      <c r="E6305" s="25" t="s">
        <v>419</v>
      </c>
      <c r="F6305" s="25" t="s">
        <v>146</v>
      </c>
      <c r="G6305" s="26" t="n">
        <v>2741.37</v>
      </c>
      <c r="H6305" s="27" t="n">
        <v>9226</v>
      </c>
      <c r="I6305" s="25" t="s">
        <v>147</v>
      </c>
      <c r="K6305" s="25" t="n">
        <v>1985</v>
      </c>
      <c r="L6305" s="25" t="s">
        <v>1834</v>
      </c>
      <c r="M6305" s="25" t="s">
        <v>171</v>
      </c>
      <c r="N6305" s="28" t="n">
        <v>4821</v>
      </c>
      <c r="O6305" s="25" t="s">
        <v>56</v>
      </c>
      <c r="P6305" s="29" t="n">
        <v>42872</v>
      </c>
      <c r="Q6305" s="33"/>
      <c r="R6305" s="34"/>
      <c r="S6305" s="28" t="n">
        <f aca="false">IF(O6305="Won",R6305,IF(O6305="Lost",0,N6305))</f>
        <v>4821</v>
      </c>
      <c r="T6305" s="30" t="str">
        <f aca="false">IF(AND(P6305&lt;&gt;"",Q6305&lt;&gt;""),Q6305-P6305,"")</f>
        <v/>
      </c>
      <c r="U6305" s="30" t="n">
        <f aca="false">IF(AND(O6305="Engaging",P6305&lt;&gt;""),'Leia-me'!$B$5-P6305,"")</f>
        <v>228</v>
      </c>
      <c r="V6305" s="25" t="str">
        <f aca="false">IF(O6305&lt;&gt;"Engaging","",IF(U6305&lt;='Leia-me'!$B$6,"Saudável",IF(U6305&lt;='Leia-me'!$B$7,"Esfriando",IF(U6305&lt;='Leia-me'!$B$8,"Última chance","Zumbi"))))</f>
        <v>Zumbi</v>
      </c>
      <c r="W6305" s="25" t="str">
        <f aca="false">IF(O6305="Won",1,IF(O6305="Lost",0,""))</f>
        <v/>
      </c>
      <c r="X6305" s="25" t="s">
        <v>1835</v>
      </c>
      <c r="Y6305" s="25" t="str">
        <f aca="false">IF(E6305="","Sim","")</f>
        <v/>
      </c>
    </row>
    <row r="6306" customFormat="false" ht="15" hidden="false" customHeight="false" outlineLevel="0" collapsed="false">
      <c r="A6306" s="25" t="s">
        <v>6569</v>
      </c>
      <c r="B6306" s="25" t="s">
        <v>102</v>
      </c>
      <c r="C6306" s="25" t="s">
        <v>103</v>
      </c>
      <c r="D6306" s="25" t="s">
        <v>107</v>
      </c>
      <c r="E6306" s="25" t="s">
        <v>1158</v>
      </c>
      <c r="F6306" s="25" t="s">
        <v>185</v>
      </c>
      <c r="G6306" s="26" t="n">
        <v>7708.38</v>
      </c>
      <c r="H6306" s="27" t="n">
        <v>13756</v>
      </c>
      <c r="I6306" s="25" t="s">
        <v>147</v>
      </c>
      <c r="K6306" s="25" t="n">
        <v>1980</v>
      </c>
      <c r="L6306" s="25" t="s">
        <v>1834</v>
      </c>
      <c r="M6306" s="25" t="s">
        <v>171</v>
      </c>
      <c r="N6306" s="28" t="n">
        <v>4821</v>
      </c>
      <c r="O6306" s="25" t="s">
        <v>55</v>
      </c>
      <c r="P6306" s="29" t="n">
        <v>42872</v>
      </c>
      <c r="Q6306" s="29" t="n">
        <v>42959</v>
      </c>
      <c r="R6306" s="28" t="n">
        <v>0</v>
      </c>
      <c r="S6306" s="28" t="n">
        <f aca="false">IF(O6306="Won",R6306,IF(O6306="Lost",0,N6306))</f>
        <v>0</v>
      </c>
      <c r="T6306" s="30" t="n">
        <f aca="false">IF(AND(P6306&lt;&gt;"",Q6306&lt;&gt;""),Q6306-P6306,"")</f>
        <v>87</v>
      </c>
      <c r="U6306" s="30" t="str">
        <f aca="false">IF(AND(O6306="Engaging",P6306&lt;&gt;""),'Leia-me'!$B$5-P6306,"")</f>
        <v/>
      </c>
      <c r="V6306" s="25" t="str">
        <f aca="false">IF(O6306&lt;&gt;"Engaging","",IF(U6306&lt;='Leia-me'!$B$6,"Saudável",IF(U6306&lt;='Leia-me'!$B$7,"Esfriando",IF(U6306&lt;='Leia-me'!$B$8,"Última chance","Zumbi"))))</f>
        <v/>
      </c>
      <c r="W6306" s="25" t="n">
        <f aca="false">IF(O6306="Won",1,IF(O6306="Lost",0,""))</f>
        <v>0</v>
      </c>
      <c r="X6306" s="25" t="s">
        <v>1835</v>
      </c>
      <c r="Y6306" s="25" t="str">
        <f aca="false">IF(E6306="","Sim","")</f>
        <v/>
      </c>
    </row>
    <row r="6307" customFormat="false" ht="15" hidden="false" customHeight="false" outlineLevel="0" collapsed="false">
      <c r="A6307" s="25" t="s">
        <v>6570</v>
      </c>
      <c r="B6307" s="25" t="s">
        <v>102</v>
      </c>
      <c r="C6307" s="25" t="s">
        <v>103</v>
      </c>
      <c r="D6307" s="25" t="s">
        <v>107</v>
      </c>
      <c r="E6307" s="25" t="s">
        <v>633</v>
      </c>
      <c r="F6307" s="25" t="s">
        <v>211</v>
      </c>
      <c r="G6307" s="26" t="n">
        <v>1388.67</v>
      </c>
      <c r="H6307" s="27" t="n">
        <v>3583</v>
      </c>
      <c r="I6307" s="25" t="s">
        <v>147</v>
      </c>
      <c r="K6307" s="25" t="n">
        <v>1989</v>
      </c>
      <c r="L6307" s="25" t="s">
        <v>148</v>
      </c>
      <c r="M6307" s="25" t="s">
        <v>149</v>
      </c>
      <c r="N6307" s="28" t="n">
        <v>55</v>
      </c>
      <c r="O6307" s="25" t="s">
        <v>55</v>
      </c>
      <c r="P6307" s="29" t="n">
        <v>42872</v>
      </c>
      <c r="Q6307" s="29" t="n">
        <v>42965</v>
      </c>
      <c r="R6307" s="28" t="n">
        <v>0</v>
      </c>
      <c r="S6307" s="28" t="n">
        <f aca="false">IF(O6307="Won",R6307,IF(O6307="Lost",0,N6307))</f>
        <v>0</v>
      </c>
      <c r="T6307" s="30" t="n">
        <f aca="false">IF(AND(P6307&lt;&gt;"",Q6307&lt;&gt;""),Q6307-P6307,"")</f>
        <v>93</v>
      </c>
      <c r="U6307" s="30" t="str">
        <f aca="false">IF(AND(O6307="Engaging",P6307&lt;&gt;""),'Leia-me'!$B$5-P6307,"")</f>
        <v/>
      </c>
      <c r="V6307" s="25" t="str">
        <f aca="false">IF(O6307&lt;&gt;"Engaging","",IF(U6307&lt;='Leia-me'!$B$6,"Saudável",IF(U6307&lt;='Leia-me'!$B$7,"Esfriando",IF(U6307&lt;='Leia-me'!$B$8,"Última chance","Zumbi"))))</f>
        <v/>
      </c>
      <c r="W6307" s="25" t="n">
        <f aca="false">IF(O6307="Won",1,IF(O6307="Lost",0,""))</f>
        <v>0</v>
      </c>
      <c r="Y6307" s="25" t="str">
        <f aca="false">IF(E6307="","Sim","")</f>
        <v/>
      </c>
    </row>
    <row r="6308" customFormat="false" ht="15" hidden="false" customHeight="false" outlineLevel="0" collapsed="false">
      <c r="A6308" s="25" t="s">
        <v>6571</v>
      </c>
      <c r="B6308" s="25" t="s">
        <v>102</v>
      </c>
      <c r="C6308" s="25" t="s">
        <v>103</v>
      </c>
      <c r="D6308" s="25" t="s">
        <v>107</v>
      </c>
      <c r="E6308" s="25" t="s">
        <v>2863</v>
      </c>
      <c r="F6308" s="25" t="s">
        <v>211</v>
      </c>
      <c r="G6308" s="26" t="n">
        <v>2437.85</v>
      </c>
      <c r="H6308" s="27" t="n">
        <v>4874</v>
      </c>
      <c r="I6308" s="25" t="s">
        <v>147</v>
      </c>
      <c r="K6308" s="25" t="n">
        <v>2001</v>
      </c>
      <c r="L6308" s="25" t="s">
        <v>1834</v>
      </c>
      <c r="M6308" s="25" t="s">
        <v>171</v>
      </c>
      <c r="N6308" s="28" t="n">
        <v>4821</v>
      </c>
      <c r="O6308" s="25" t="s">
        <v>54</v>
      </c>
      <c r="P6308" s="29" t="n">
        <v>42872</v>
      </c>
      <c r="Q6308" s="29" t="n">
        <v>42965</v>
      </c>
      <c r="R6308" s="28" t="n">
        <v>4644</v>
      </c>
      <c r="S6308" s="28" t="n">
        <f aca="false">IF(O6308="Won",R6308,IF(O6308="Lost",0,N6308))</f>
        <v>4644</v>
      </c>
      <c r="T6308" s="30" t="n">
        <f aca="false">IF(AND(P6308&lt;&gt;"",Q6308&lt;&gt;""),Q6308-P6308,"")</f>
        <v>93</v>
      </c>
      <c r="U6308" s="30" t="str">
        <f aca="false">IF(AND(O6308="Engaging",P6308&lt;&gt;""),'Leia-me'!$B$5-P6308,"")</f>
        <v/>
      </c>
      <c r="V6308" s="25" t="str">
        <f aca="false">IF(O6308&lt;&gt;"Engaging","",IF(U6308&lt;='Leia-me'!$B$6,"Saudável",IF(U6308&lt;='Leia-me'!$B$7,"Esfriando",IF(U6308&lt;='Leia-me'!$B$8,"Última chance","Zumbi"))))</f>
        <v/>
      </c>
      <c r="W6308" s="25" t="n">
        <f aca="false">IF(O6308="Won",1,IF(O6308="Lost",0,""))</f>
        <v>1</v>
      </c>
      <c r="X6308" s="25" t="s">
        <v>1835</v>
      </c>
      <c r="Y6308" s="25" t="str">
        <f aca="false">IF(E6308="","Sim","")</f>
        <v/>
      </c>
    </row>
    <row r="6309" customFormat="false" ht="15" hidden="false" customHeight="false" outlineLevel="0" collapsed="false">
      <c r="A6309" s="25" t="s">
        <v>6572</v>
      </c>
      <c r="B6309" s="25" t="s">
        <v>102</v>
      </c>
      <c r="C6309" s="25" t="s">
        <v>103</v>
      </c>
      <c r="D6309" s="25" t="s">
        <v>107</v>
      </c>
      <c r="G6309" s="31"/>
      <c r="H6309" s="32"/>
      <c r="L6309" s="25" t="s">
        <v>2445</v>
      </c>
      <c r="M6309" s="25" t="s">
        <v>2446</v>
      </c>
      <c r="N6309" s="28" t="n">
        <v>26768</v>
      </c>
      <c r="O6309" s="25" t="s">
        <v>56</v>
      </c>
      <c r="P6309" s="29" t="n">
        <v>42873</v>
      </c>
      <c r="Q6309" s="33"/>
      <c r="R6309" s="34"/>
      <c r="S6309" s="28" t="n">
        <f aca="false">IF(O6309="Won",R6309,IF(O6309="Lost",0,N6309))</f>
        <v>26768</v>
      </c>
      <c r="T6309" s="30" t="str">
        <f aca="false">IF(AND(P6309&lt;&gt;"",Q6309&lt;&gt;""),Q6309-P6309,"")</f>
        <v/>
      </c>
      <c r="U6309" s="30" t="n">
        <f aca="false">IF(AND(O6309="Engaging",P6309&lt;&gt;""),'Leia-me'!$B$5-P6309,"")</f>
        <v>227</v>
      </c>
      <c r="V6309" s="25" t="str">
        <f aca="false">IF(O6309&lt;&gt;"Engaging","",IF(U6309&lt;='Leia-me'!$B$6,"Saudável",IF(U6309&lt;='Leia-me'!$B$7,"Esfriando",IF(U6309&lt;='Leia-me'!$B$8,"Última chance","Zumbi"))))</f>
        <v>Zumbi</v>
      </c>
      <c r="W6309" s="25" t="str">
        <f aca="false">IF(O6309="Won",1,IF(O6309="Lost",0,""))</f>
        <v/>
      </c>
      <c r="Y6309" s="25" t="str">
        <f aca="false">IF(E6309="","Sim","")</f>
        <v>Sim</v>
      </c>
    </row>
    <row r="6310" customFormat="false" ht="15" hidden="false" customHeight="false" outlineLevel="0" collapsed="false">
      <c r="A6310" s="25" t="s">
        <v>6573</v>
      </c>
      <c r="B6310" s="25" t="s">
        <v>102</v>
      </c>
      <c r="C6310" s="25" t="s">
        <v>103</v>
      </c>
      <c r="D6310" s="25" t="s">
        <v>107</v>
      </c>
      <c r="G6310" s="31"/>
      <c r="H6310" s="32"/>
      <c r="L6310" s="25" t="s">
        <v>178</v>
      </c>
      <c r="M6310" s="25" t="s">
        <v>171</v>
      </c>
      <c r="N6310" s="28" t="n">
        <v>5482</v>
      </c>
      <c r="O6310" s="25" t="s">
        <v>56</v>
      </c>
      <c r="P6310" s="29" t="n">
        <v>42877</v>
      </c>
      <c r="Q6310" s="33"/>
      <c r="R6310" s="34"/>
      <c r="S6310" s="28" t="n">
        <f aca="false">IF(O6310="Won",R6310,IF(O6310="Lost",0,N6310))</f>
        <v>5482</v>
      </c>
      <c r="T6310" s="30" t="str">
        <f aca="false">IF(AND(P6310&lt;&gt;"",Q6310&lt;&gt;""),Q6310-P6310,"")</f>
        <v/>
      </c>
      <c r="U6310" s="30" t="n">
        <f aca="false">IF(AND(O6310="Engaging",P6310&lt;&gt;""),'Leia-me'!$B$5-P6310,"")</f>
        <v>223</v>
      </c>
      <c r="V6310" s="25" t="str">
        <f aca="false">IF(O6310&lt;&gt;"Engaging","",IF(U6310&lt;='Leia-me'!$B$6,"Saudável",IF(U6310&lt;='Leia-me'!$B$7,"Esfriando",IF(U6310&lt;='Leia-me'!$B$8,"Última chance","Zumbi"))))</f>
        <v>Zumbi</v>
      </c>
      <c r="W6310" s="25" t="str">
        <f aca="false">IF(O6310="Won",1,IF(O6310="Lost",0,""))</f>
        <v/>
      </c>
      <c r="Y6310" s="25" t="str">
        <f aca="false">IF(E6310="","Sim","")</f>
        <v>Sim</v>
      </c>
    </row>
    <row r="6311" customFormat="false" ht="15" hidden="false" customHeight="false" outlineLevel="0" collapsed="false">
      <c r="A6311" s="25" t="s">
        <v>6574</v>
      </c>
      <c r="B6311" s="25" t="s">
        <v>102</v>
      </c>
      <c r="C6311" s="25" t="s">
        <v>103</v>
      </c>
      <c r="D6311" s="25" t="s">
        <v>107</v>
      </c>
      <c r="E6311" s="25" t="s">
        <v>1187</v>
      </c>
      <c r="F6311" s="25" t="s">
        <v>159</v>
      </c>
      <c r="G6311" s="26" t="n">
        <v>2059.9</v>
      </c>
      <c r="H6311" s="27" t="n">
        <v>3644</v>
      </c>
      <c r="I6311" s="25" t="s">
        <v>147</v>
      </c>
      <c r="K6311" s="25" t="n">
        <v>1988</v>
      </c>
      <c r="L6311" s="25" t="s">
        <v>2445</v>
      </c>
      <c r="M6311" s="25" t="s">
        <v>2446</v>
      </c>
      <c r="N6311" s="28" t="n">
        <v>26768</v>
      </c>
      <c r="O6311" s="25" t="s">
        <v>54</v>
      </c>
      <c r="P6311" s="29" t="n">
        <v>42877</v>
      </c>
      <c r="Q6311" s="29" t="n">
        <v>42961</v>
      </c>
      <c r="R6311" s="28" t="n">
        <v>24745</v>
      </c>
      <c r="S6311" s="28" t="n">
        <f aca="false">IF(O6311="Won",R6311,IF(O6311="Lost",0,N6311))</f>
        <v>24745</v>
      </c>
      <c r="T6311" s="30" t="n">
        <f aca="false">IF(AND(P6311&lt;&gt;"",Q6311&lt;&gt;""),Q6311-P6311,"")</f>
        <v>84</v>
      </c>
      <c r="U6311" s="30" t="str">
        <f aca="false">IF(AND(O6311="Engaging",P6311&lt;&gt;""),'Leia-me'!$B$5-P6311,"")</f>
        <v/>
      </c>
      <c r="V6311" s="25" t="str">
        <f aca="false">IF(O6311&lt;&gt;"Engaging","",IF(U6311&lt;='Leia-me'!$B$6,"Saudável",IF(U6311&lt;='Leia-me'!$B$7,"Esfriando",IF(U6311&lt;='Leia-me'!$B$8,"Última chance","Zumbi"))))</f>
        <v/>
      </c>
      <c r="W6311" s="25" t="n">
        <f aca="false">IF(O6311="Won",1,IF(O6311="Lost",0,""))</f>
        <v>1</v>
      </c>
      <c r="Y6311" s="25" t="str">
        <f aca="false">IF(E6311="","Sim","")</f>
        <v/>
      </c>
    </row>
    <row r="6312" customFormat="false" ht="15" hidden="false" customHeight="false" outlineLevel="0" collapsed="false">
      <c r="A6312" s="25" t="s">
        <v>6575</v>
      </c>
      <c r="B6312" s="25" t="s">
        <v>102</v>
      </c>
      <c r="C6312" s="25" t="s">
        <v>103</v>
      </c>
      <c r="D6312" s="25" t="s">
        <v>107</v>
      </c>
      <c r="E6312" s="25" t="s">
        <v>428</v>
      </c>
      <c r="F6312" s="25" t="s">
        <v>267</v>
      </c>
      <c r="G6312" s="26" t="n">
        <v>792.46</v>
      </c>
      <c r="H6312" s="27" t="n">
        <v>1299</v>
      </c>
      <c r="I6312" s="25" t="s">
        <v>147</v>
      </c>
      <c r="K6312" s="25" t="n">
        <v>1982</v>
      </c>
      <c r="L6312" s="25" t="s">
        <v>186</v>
      </c>
      <c r="M6312" s="25" t="s">
        <v>171</v>
      </c>
      <c r="N6312" s="28" t="n">
        <v>550</v>
      </c>
      <c r="O6312" s="25" t="s">
        <v>55</v>
      </c>
      <c r="P6312" s="29" t="n">
        <v>42878</v>
      </c>
      <c r="Q6312" s="29" t="n">
        <v>42881</v>
      </c>
      <c r="R6312" s="28" t="n">
        <v>0</v>
      </c>
      <c r="S6312" s="28" t="n">
        <f aca="false">IF(O6312="Won",R6312,IF(O6312="Lost",0,N6312))</f>
        <v>0</v>
      </c>
      <c r="T6312" s="30" t="n">
        <f aca="false">IF(AND(P6312&lt;&gt;"",Q6312&lt;&gt;""),Q6312-P6312,"")</f>
        <v>3</v>
      </c>
      <c r="U6312" s="30" t="str">
        <f aca="false">IF(AND(O6312="Engaging",P6312&lt;&gt;""),'Leia-me'!$B$5-P6312,"")</f>
        <v/>
      </c>
      <c r="V6312" s="25" t="str">
        <f aca="false">IF(O6312&lt;&gt;"Engaging","",IF(U6312&lt;='Leia-me'!$B$6,"Saudável",IF(U6312&lt;='Leia-me'!$B$7,"Esfriando",IF(U6312&lt;='Leia-me'!$B$8,"Última chance","Zumbi"))))</f>
        <v/>
      </c>
      <c r="W6312" s="25" t="n">
        <f aca="false">IF(O6312="Won",1,IF(O6312="Lost",0,""))</f>
        <v>0</v>
      </c>
      <c r="Y6312" s="25" t="str">
        <f aca="false">IF(E6312="","Sim","")</f>
        <v/>
      </c>
    </row>
    <row r="6313" customFormat="false" ht="15" hidden="false" customHeight="false" outlineLevel="0" collapsed="false">
      <c r="A6313" s="25" t="s">
        <v>6576</v>
      </c>
      <c r="B6313" s="25" t="s">
        <v>102</v>
      </c>
      <c r="C6313" s="25" t="s">
        <v>103</v>
      </c>
      <c r="D6313" s="25" t="s">
        <v>107</v>
      </c>
      <c r="E6313" s="25" t="s">
        <v>428</v>
      </c>
      <c r="F6313" s="25" t="s">
        <v>267</v>
      </c>
      <c r="G6313" s="26" t="n">
        <v>792.46</v>
      </c>
      <c r="H6313" s="27" t="n">
        <v>1299</v>
      </c>
      <c r="I6313" s="25" t="s">
        <v>147</v>
      </c>
      <c r="K6313" s="25" t="n">
        <v>1982</v>
      </c>
      <c r="L6313" s="25" t="s">
        <v>178</v>
      </c>
      <c r="M6313" s="25" t="s">
        <v>171</v>
      </c>
      <c r="N6313" s="28" t="n">
        <v>5482</v>
      </c>
      <c r="O6313" s="25" t="s">
        <v>54</v>
      </c>
      <c r="P6313" s="29" t="n">
        <v>42878</v>
      </c>
      <c r="Q6313" s="29" t="n">
        <v>42961</v>
      </c>
      <c r="R6313" s="28" t="n">
        <v>4642</v>
      </c>
      <c r="S6313" s="28" t="n">
        <f aca="false">IF(O6313="Won",R6313,IF(O6313="Lost",0,N6313))</f>
        <v>4642</v>
      </c>
      <c r="T6313" s="30" t="n">
        <f aca="false">IF(AND(P6313&lt;&gt;"",Q6313&lt;&gt;""),Q6313-P6313,"")</f>
        <v>83</v>
      </c>
      <c r="U6313" s="30" t="str">
        <f aca="false">IF(AND(O6313="Engaging",P6313&lt;&gt;""),'Leia-me'!$B$5-P6313,"")</f>
        <v/>
      </c>
      <c r="V6313" s="25" t="str">
        <f aca="false">IF(O6313&lt;&gt;"Engaging","",IF(U6313&lt;='Leia-me'!$B$6,"Saudável",IF(U6313&lt;='Leia-me'!$B$7,"Esfriando",IF(U6313&lt;='Leia-me'!$B$8,"Última chance","Zumbi"))))</f>
        <v/>
      </c>
      <c r="W6313" s="25" t="n">
        <f aca="false">IF(O6313="Won",1,IF(O6313="Lost",0,""))</f>
        <v>1</v>
      </c>
      <c r="Y6313" s="25" t="str">
        <f aca="false">IF(E6313="","Sim","")</f>
        <v/>
      </c>
    </row>
    <row r="6314" customFormat="false" ht="15" hidden="false" customHeight="false" outlineLevel="0" collapsed="false">
      <c r="A6314" s="25" t="s">
        <v>6577</v>
      </c>
      <c r="B6314" s="25" t="s">
        <v>102</v>
      </c>
      <c r="C6314" s="25" t="s">
        <v>103</v>
      </c>
      <c r="D6314" s="25" t="s">
        <v>107</v>
      </c>
      <c r="E6314" s="25" t="s">
        <v>2739</v>
      </c>
      <c r="F6314" s="25" t="s">
        <v>159</v>
      </c>
      <c r="G6314" s="26" t="n">
        <v>2871.35</v>
      </c>
      <c r="H6314" s="27" t="n">
        <v>9561</v>
      </c>
      <c r="I6314" s="25" t="s">
        <v>147</v>
      </c>
      <c r="K6314" s="25" t="n">
        <v>1983</v>
      </c>
      <c r="L6314" s="25" t="s">
        <v>160</v>
      </c>
      <c r="M6314" s="25" t="s">
        <v>149</v>
      </c>
      <c r="N6314" s="28" t="n">
        <v>3393</v>
      </c>
      <c r="O6314" s="25" t="s">
        <v>56</v>
      </c>
      <c r="P6314" s="29" t="n">
        <v>42879</v>
      </c>
      <c r="Q6314" s="33"/>
      <c r="R6314" s="34"/>
      <c r="S6314" s="28" t="n">
        <f aca="false">IF(O6314="Won",R6314,IF(O6314="Lost",0,N6314))</f>
        <v>3393</v>
      </c>
      <c r="T6314" s="30" t="str">
        <f aca="false">IF(AND(P6314&lt;&gt;"",Q6314&lt;&gt;""),Q6314-P6314,"")</f>
        <v/>
      </c>
      <c r="U6314" s="30" t="n">
        <f aca="false">IF(AND(O6314="Engaging",P6314&lt;&gt;""),'Leia-me'!$B$5-P6314,"")</f>
        <v>221</v>
      </c>
      <c r="V6314" s="25" t="str">
        <f aca="false">IF(O6314&lt;&gt;"Engaging","",IF(U6314&lt;='Leia-me'!$B$6,"Saudável",IF(U6314&lt;='Leia-me'!$B$7,"Esfriando",IF(U6314&lt;='Leia-me'!$B$8,"Última chance","Zumbi"))))</f>
        <v>Zumbi</v>
      </c>
      <c r="W6314" s="25" t="str">
        <f aca="false">IF(O6314="Won",1,IF(O6314="Lost",0,""))</f>
        <v/>
      </c>
      <c r="Y6314" s="25" t="str">
        <f aca="false">IF(E6314="","Sim","")</f>
        <v/>
      </c>
    </row>
    <row r="6315" customFormat="false" ht="15" hidden="false" customHeight="false" outlineLevel="0" collapsed="false">
      <c r="A6315" s="25" t="s">
        <v>6578</v>
      </c>
      <c r="B6315" s="25" t="s">
        <v>102</v>
      </c>
      <c r="C6315" s="25" t="s">
        <v>103</v>
      </c>
      <c r="D6315" s="25" t="s">
        <v>107</v>
      </c>
      <c r="E6315" s="25" t="s">
        <v>2484</v>
      </c>
      <c r="F6315" s="25" t="s">
        <v>155</v>
      </c>
      <c r="G6315" s="26" t="n">
        <v>1825.82</v>
      </c>
      <c r="H6315" s="27" t="n">
        <v>5595</v>
      </c>
      <c r="I6315" s="25" t="s">
        <v>147</v>
      </c>
      <c r="J6315" s="25" t="s">
        <v>156</v>
      </c>
      <c r="K6315" s="25" t="n">
        <v>1995</v>
      </c>
      <c r="L6315" s="25" t="s">
        <v>1834</v>
      </c>
      <c r="M6315" s="25" t="s">
        <v>171</v>
      </c>
      <c r="N6315" s="28" t="n">
        <v>4821</v>
      </c>
      <c r="O6315" s="25" t="s">
        <v>54</v>
      </c>
      <c r="P6315" s="29" t="n">
        <v>42880</v>
      </c>
      <c r="Q6315" s="29" t="n">
        <v>42961</v>
      </c>
      <c r="R6315" s="28" t="n">
        <v>4738</v>
      </c>
      <c r="S6315" s="28" t="n">
        <f aca="false">IF(O6315="Won",R6315,IF(O6315="Lost",0,N6315))</f>
        <v>4738</v>
      </c>
      <c r="T6315" s="30" t="n">
        <f aca="false">IF(AND(P6315&lt;&gt;"",Q6315&lt;&gt;""),Q6315-P6315,"")</f>
        <v>81</v>
      </c>
      <c r="U6315" s="30" t="str">
        <f aca="false">IF(AND(O6315="Engaging",P6315&lt;&gt;""),'Leia-me'!$B$5-P6315,"")</f>
        <v/>
      </c>
      <c r="V6315" s="25" t="str">
        <f aca="false">IF(O6315&lt;&gt;"Engaging","",IF(U6315&lt;='Leia-me'!$B$6,"Saudável",IF(U6315&lt;='Leia-me'!$B$7,"Esfriando",IF(U6315&lt;='Leia-me'!$B$8,"Última chance","Zumbi"))))</f>
        <v/>
      </c>
      <c r="W6315" s="25" t="n">
        <f aca="false">IF(O6315="Won",1,IF(O6315="Lost",0,""))</f>
        <v>1</v>
      </c>
      <c r="X6315" s="25" t="s">
        <v>1835</v>
      </c>
      <c r="Y6315" s="25" t="str">
        <f aca="false">IF(E6315="","Sim","")</f>
        <v/>
      </c>
    </row>
    <row r="6316" customFormat="false" ht="15" hidden="false" customHeight="false" outlineLevel="0" collapsed="false">
      <c r="A6316" s="25" t="s">
        <v>6579</v>
      </c>
      <c r="B6316" s="25" t="s">
        <v>102</v>
      </c>
      <c r="C6316" s="25" t="s">
        <v>103</v>
      </c>
      <c r="D6316" s="25" t="s">
        <v>107</v>
      </c>
      <c r="G6316" s="31"/>
      <c r="H6316" s="32"/>
      <c r="L6316" s="25" t="s">
        <v>186</v>
      </c>
      <c r="M6316" s="25" t="s">
        <v>171</v>
      </c>
      <c r="N6316" s="28" t="n">
        <v>550</v>
      </c>
      <c r="O6316" s="25" t="s">
        <v>56</v>
      </c>
      <c r="P6316" s="29" t="n">
        <v>42883</v>
      </c>
      <c r="Q6316" s="33"/>
      <c r="R6316" s="34"/>
      <c r="S6316" s="28" t="n">
        <f aca="false">IF(O6316="Won",R6316,IF(O6316="Lost",0,N6316))</f>
        <v>550</v>
      </c>
      <c r="T6316" s="30" t="str">
        <f aca="false">IF(AND(P6316&lt;&gt;"",Q6316&lt;&gt;""),Q6316-P6316,"")</f>
        <v/>
      </c>
      <c r="U6316" s="30" t="n">
        <f aca="false">IF(AND(O6316="Engaging",P6316&lt;&gt;""),'Leia-me'!$B$5-P6316,"")</f>
        <v>217</v>
      </c>
      <c r="V6316" s="25" t="str">
        <f aca="false">IF(O6316&lt;&gt;"Engaging","",IF(U6316&lt;='Leia-me'!$B$6,"Saudável",IF(U6316&lt;='Leia-me'!$B$7,"Esfriando",IF(U6316&lt;='Leia-me'!$B$8,"Última chance","Zumbi"))))</f>
        <v>Zumbi</v>
      </c>
      <c r="W6316" s="25" t="str">
        <f aca="false">IF(O6316="Won",1,IF(O6316="Lost",0,""))</f>
        <v/>
      </c>
      <c r="Y6316" s="25" t="str">
        <f aca="false">IF(E6316="","Sim","")</f>
        <v>Sim</v>
      </c>
    </row>
    <row r="6317" customFormat="false" ht="15" hidden="false" customHeight="false" outlineLevel="0" collapsed="false">
      <c r="A6317" s="25" t="s">
        <v>6580</v>
      </c>
      <c r="B6317" s="25" t="s">
        <v>102</v>
      </c>
      <c r="C6317" s="25" t="s">
        <v>103</v>
      </c>
      <c r="D6317" s="25" t="s">
        <v>107</v>
      </c>
      <c r="E6317" s="25" t="s">
        <v>633</v>
      </c>
      <c r="F6317" s="25" t="s">
        <v>211</v>
      </c>
      <c r="G6317" s="26" t="n">
        <v>1388.67</v>
      </c>
      <c r="H6317" s="27" t="n">
        <v>3583</v>
      </c>
      <c r="I6317" s="25" t="s">
        <v>147</v>
      </c>
      <c r="K6317" s="25" t="n">
        <v>1989</v>
      </c>
      <c r="L6317" s="25" t="s">
        <v>170</v>
      </c>
      <c r="M6317" s="25" t="s">
        <v>171</v>
      </c>
      <c r="N6317" s="28" t="n">
        <v>1096</v>
      </c>
      <c r="O6317" s="25" t="s">
        <v>54</v>
      </c>
      <c r="P6317" s="29" t="n">
        <v>42883</v>
      </c>
      <c r="Q6317" s="29" t="n">
        <v>42894</v>
      </c>
      <c r="R6317" s="28" t="n">
        <v>941</v>
      </c>
      <c r="S6317" s="28" t="n">
        <f aca="false">IF(O6317="Won",R6317,IF(O6317="Lost",0,N6317))</f>
        <v>941</v>
      </c>
      <c r="T6317" s="30" t="n">
        <f aca="false">IF(AND(P6317&lt;&gt;"",Q6317&lt;&gt;""),Q6317-P6317,"")</f>
        <v>11</v>
      </c>
      <c r="U6317" s="30" t="str">
        <f aca="false">IF(AND(O6317="Engaging",P6317&lt;&gt;""),'Leia-me'!$B$5-P6317,"")</f>
        <v/>
      </c>
      <c r="V6317" s="25" t="str">
        <f aca="false">IF(O6317&lt;&gt;"Engaging","",IF(U6317&lt;='Leia-me'!$B$6,"Saudável",IF(U6317&lt;='Leia-me'!$B$7,"Esfriando",IF(U6317&lt;='Leia-me'!$B$8,"Última chance","Zumbi"))))</f>
        <v/>
      </c>
      <c r="W6317" s="25" t="n">
        <f aca="false">IF(O6317="Won",1,IF(O6317="Lost",0,""))</f>
        <v>1</v>
      </c>
      <c r="Y6317" s="25" t="str">
        <f aca="false">IF(E6317="","Sim","")</f>
        <v/>
      </c>
    </row>
    <row r="6318" customFormat="false" ht="15" hidden="false" customHeight="false" outlineLevel="0" collapsed="false">
      <c r="A6318" s="25" t="s">
        <v>6581</v>
      </c>
      <c r="B6318" s="25" t="s">
        <v>102</v>
      </c>
      <c r="C6318" s="25" t="s">
        <v>103</v>
      </c>
      <c r="D6318" s="25" t="s">
        <v>107</v>
      </c>
      <c r="E6318" s="25" t="s">
        <v>156</v>
      </c>
      <c r="F6318" s="25" t="s">
        <v>155</v>
      </c>
      <c r="G6318" s="26" t="n">
        <v>1699.85</v>
      </c>
      <c r="H6318" s="27" t="n">
        <v>5108</v>
      </c>
      <c r="I6318" s="25" t="s">
        <v>147</v>
      </c>
      <c r="K6318" s="25" t="n">
        <v>1999</v>
      </c>
      <c r="L6318" s="25" t="s">
        <v>178</v>
      </c>
      <c r="M6318" s="25" t="s">
        <v>171</v>
      </c>
      <c r="N6318" s="28" t="n">
        <v>5482</v>
      </c>
      <c r="O6318" s="25" t="s">
        <v>54</v>
      </c>
      <c r="P6318" s="29" t="n">
        <v>42884</v>
      </c>
      <c r="Q6318" s="29" t="n">
        <v>42901</v>
      </c>
      <c r="R6318" s="28" t="n">
        <v>4423</v>
      </c>
      <c r="S6318" s="28" t="n">
        <f aca="false">IF(O6318="Won",R6318,IF(O6318="Lost",0,N6318))</f>
        <v>4423</v>
      </c>
      <c r="T6318" s="30" t="n">
        <f aca="false">IF(AND(P6318&lt;&gt;"",Q6318&lt;&gt;""),Q6318-P6318,"")</f>
        <v>17</v>
      </c>
      <c r="U6318" s="30" t="str">
        <f aca="false">IF(AND(O6318="Engaging",P6318&lt;&gt;""),'Leia-me'!$B$5-P6318,"")</f>
        <v/>
      </c>
      <c r="V6318" s="25" t="str">
        <f aca="false">IF(O6318&lt;&gt;"Engaging","",IF(U6318&lt;='Leia-me'!$B$6,"Saudável",IF(U6318&lt;='Leia-me'!$B$7,"Esfriando",IF(U6318&lt;='Leia-me'!$B$8,"Última chance","Zumbi"))))</f>
        <v/>
      </c>
      <c r="W6318" s="25" t="n">
        <f aca="false">IF(O6318="Won",1,IF(O6318="Lost",0,""))</f>
        <v>1</v>
      </c>
      <c r="Y6318" s="25" t="str">
        <f aca="false">IF(E6318="","Sim","")</f>
        <v/>
      </c>
    </row>
    <row r="6319" customFormat="false" ht="15" hidden="false" customHeight="false" outlineLevel="0" collapsed="false">
      <c r="A6319" s="25" t="s">
        <v>6582</v>
      </c>
      <c r="B6319" s="25" t="s">
        <v>102</v>
      </c>
      <c r="C6319" s="25" t="s">
        <v>103</v>
      </c>
      <c r="D6319" s="25" t="s">
        <v>107</v>
      </c>
      <c r="E6319" s="25" t="s">
        <v>417</v>
      </c>
      <c r="F6319" s="25" t="s">
        <v>211</v>
      </c>
      <c r="G6319" s="26" t="n">
        <v>223.8</v>
      </c>
      <c r="H6319" s="27" t="n">
        <v>299</v>
      </c>
      <c r="I6319" s="25" t="s">
        <v>147</v>
      </c>
      <c r="K6319" s="25" t="n">
        <v>2003</v>
      </c>
      <c r="L6319" s="25" t="s">
        <v>148</v>
      </c>
      <c r="M6319" s="25" t="s">
        <v>149</v>
      </c>
      <c r="N6319" s="28" t="n">
        <v>55</v>
      </c>
      <c r="O6319" s="25" t="s">
        <v>54</v>
      </c>
      <c r="P6319" s="29" t="n">
        <v>42884</v>
      </c>
      <c r="Q6319" s="29" t="n">
        <v>42965</v>
      </c>
      <c r="R6319" s="28" t="n">
        <v>45</v>
      </c>
      <c r="S6319" s="28" t="n">
        <f aca="false">IF(O6319="Won",R6319,IF(O6319="Lost",0,N6319))</f>
        <v>45</v>
      </c>
      <c r="T6319" s="30" t="n">
        <f aca="false">IF(AND(P6319&lt;&gt;"",Q6319&lt;&gt;""),Q6319-P6319,"")</f>
        <v>81</v>
      </c>
      <c r="U6319" s="30" t="str">
        <f aca="false">IF(AND(O6319="Engaging",P6319&lt;&gt;""),'Leia-me'!$B$5-P6319,"")</f>
        <v/>
      </c>
      <c r="V6319" s="25" t="str">
        <f aca="false">IF(O6319&lt;&gt;"Engaging","",IF(U6319&lt;='Leia-me'!$B$6,"Saudável",IF(U6319&lt;='Leia-me'!$B$7,"Esfriando",IF(U6319&lt;='Leia-me'!$B$8,"Última chance","Zumbi"))))</f>
        <v/>
      </c>
      <c r="W6319" s="25" t="n">
        <f aca="false">IF(O6319="Won",1,IF(O6319="Lost",0,""))</f>
        <v>1</v>
      </c>
      <c r="Y6319" s="25" t="str">
        <f aca="false">IF(E6319="","Sim","")</f>
        <v/>
      </c>
    </row>
    <row r="6320" customFormat="false" ht="15" hidden="false" customHeight="false" outlineLevel="0" collapsed="false">
      <c r="A6320" s="25" t="s">
        <v>6583</v>
      </c>
      <c r="B6320" s="25" t="s">
        <v>102</v>
      </c>
      <c r="C6320" s="25" t="s">
        <v>103</v>
      </c>
      <c r="D6320" s="25" t="s">
        <v>107</v>
      </c>
      <c r="E6320" s="25" t="s">
        <v>156</v>
      </c>
      <c r="F6320" s="25" t="s">
        <v>155</v>
      </c>
      <c r="G6320" s="26" t="n">
        <v>1699.85</v>
      </c>
      <c r="H6320" s="27" t="n">
        <v>5108</v>
      </c>
      <c r="I6320" s="25" t="s">
        <v>147</v>
      </c>
      <c r="K6320" s="25" t="n">
        <v>1999</v>
      </c>
      <c r="L6320" s="25" t="s">
        <v>186</v>
      </c>
      <c r="M6320" s="25" t="s">
        <v>171</v>
      </c>
      <c r="N6320" s="28" t="n">
        <v>550</v>
      </c>
      <c r="O6320" s="25" t="s">
        <v>54</v>
      </c>
      <c r="P6320" s="29" t="n">
        <v>42886</v>
      </c>
      <c r="Q6320" s="29" t="n">
        <v>43001</v>
      </c>
      <c r="R6320" s="28" t="n">
        <v>510</v>
      </c>
      <c r="S6320" s="28" t="n">
        <f aca="false">IF(O6320="Won",R6320,IF(O6320="Lost",0,N6320))</f>
        <v>510</v>
      </c>
      <c r="T6320" s="30" t="n">
        <f aca="false">IF(AND(P6320&lt;&gt;"",Q6320&lt;&gt;""),Q6320-P6320,"")</f>
        <v>115</v>
      </c>
      <c r="U6320" s="30" t="str">
        <f aca="false">IF(AND(O6320="Engaging",P6320&lt;&gt;""),'Leia-me'!$B$5-P6320,"")</f>
        <v/>
      </c>
      <c r="V6320" s="25" t="str">
        <f aca="false">IF(O6320&lt;&gt;"Engaging","",IF(U6320&lt;='Leia-me'!$B$6,"Saudável",IF(U6320&lt;='Leia-me'!$B$7,"Esfriando",IF(U6320&lt;='Leia-me'!$B$8,"Última chance","Zumbi"))))</f>
        <v/>
      </c>
      <c r="W6320" s="25" t="n">
        <f aca="false">IF(O6320="Won",1,IF(O6320="Lost",0,""))</f>
        <v>1</v>
      </c>
      <c r="Y6320" s="25" t="str">
        <f aca="false">IF(E6320="","Sim","")</f>
        <v/>
      </c>
    </row>
    <row r="6321" customFormat="false" ht="15" hidden="false" customHeight="false" outlineLevel="0" collapsed="false">
      <c r="A6321" s="25" t="s">
        <v>6584</v>
      </c>
      <c r="B6321" s="25" t="s">
        <v>102</v>
      </c>
      <c r="C6321" s="25" t="s">
        <v>103</v>
      </c>
      <c r="D6321" s="25" t="s">
        <v>107</v>
      </c>
      <c r="E6321" s="25" t="s">
        <v>646</v>
      </c>
      <c r="F6321" s="25" t="s">
        <v>165</v>
      </c>
      <c r="G6321" s="26" t="n">
        <v>324.19</v>
      </c>
      <c r="H6321" s="27" t="n">
        <v>978</v>
      </c>
      <c r="I6321" s="25" t="s">
        <v>147</v>
      </c>
      <c r="K6321" s="25" t="n">
        <v>1992</v>
      </c>
      <c r="L6321" s="25" t="s">
        <v>160</v>
      </c>
      <c r="M6321" s="25" t="s">
        <v>149</v>
      </c>
      <c r="N6321" s="28" t="n">
        <v>3393</v>
      </c>
      <c r="O6321" s="25" t="s">
        <v>54</v>
      </c>
      <c r="P6321" s="29" t="n">
        <v>42886</v>
      </c>
      <c r="Q6321" s="29" t="n">
        <v>43001</v>
      </c>
      <c r="R6321" s="28" t="n">
        <v>3722</v>
      </c>
      <c r="S6321" s="28" t="n">
        <f aca="false">IF(O6321="Won",R6321,IF(O6321="Lost",0,N6321))</f>
        <v>3722</v>
      </c>
      <c r="T6321" s="30" t="n">
        <f aca="false">IF(AND(P6321&lt;&gt;"",Q6321&lt;&gt;""),Q6321-P6321,"")</f>
        <v>115</v>
      </c>
      <c r="U6321" s="30" t="str">
        <f aca="false">IF(AND(O6321="Engaging",P6321&lt;&gt;""),'Leia-me'!$B$5-P6321,"")</f>
        <v/>
      </c>
      <c r="V6321" s="25" t="str">
        <f aca="false">IF(O6321&lt;&gt;"Engaging","",IF(U6321&lt;='Leia-me'!$B$6,"Saudável",IF(U6321&lt;='Leia-me'!$B$7,"Esfriando",IF(U6321&lt;='Leia-me'!$B$8,"Última chance","Zumbi"))))</f>
        <v/>
      </c>
      <c r="W6321" s="25" t="n">
        <f aca="false">IF(O6321="Won",1,IF(O6321="Lost",0,""))</f>
        <v>1</v>
      </c>
      <c r="Y6321" s="25" t="str">
        <f aca="false">IF(E6321="","Sim","")</f>
        <v/>
      </c>
    </row>
    <row r="6322" customFormat="false" ht="15" hidden="false" customHeight="false" outlineLevel="0" collapsed="false">
      <c r="A6322" s="25" t="s">
        <v>6585</v>
      </c>
      <c r="B6322" s="25" t="s">
        <v>102</v>
      </c>
      <c r="C6322" s="25" t="s">
        <v>103</v>
      </c>
      <c r="D6322" s="25" t="s">
        <v>107</v>
      </c>
      <c r="E6322" s="25" t="s">
        <v>1187</v>
      </c>
      <c r="F6322" s="25" t="s">
        <v>159</v>
      </c>
      <c r="G6322" s="26" t="n">
        <v>2059.9</v>
      </c>
      <c r="H6322" s="27" t="n">
        <v>3644</v>
      </c>
      <c r="I6322" s="25" t="s">
        <v>147</v>
      </c>
      <c r="K6322" s="25" t="n">
        <v>1988</v>
      </c>
      <c r="L6322" s="25" t="s">
        <v>1834</v>
      </c>
      <c r="M6322" s="25" t="s">
        <v>171</v>
      </c>
      <c r="N6322" s="28" t="n">
        <v>4821</v>
      </c>
      <c r="O6322" s="25" t="s">
        <v>55</v>
      </c>
      <c r="P6322" s="29" t="n">
        <v>42889</v>
      </c>
      <c r="Q6322" s="29" t="n">
        <v>42952</v>
      </c>
      <c r="R6322" s="28" t="n">
        <v>0</v>
      </c>
      <c r="S6322" s="28" t="n">
        <f aca="false">IF(O6322="Won",R6322,IF(O6322="Lost",0,N6322))</f>
        <v>0</v>
      </c>
      <c r="T6322" s="30" t="n">
        <f aca="false">IF(AND(P6322&lt;&gt;"",Q6322&lt;&gt;""),Q6322-P6322,"")</f>
        <v>63</v>
      </c>
      <c r="U6322" s="30" t="str">
        <f aca="false">IF(AND(O6322="Engaging",P6322&lt;&gt;""),'Leia-me'!$B$5-P6322,"")</f>
        <v/>
      </c>
      <c r="V6322" s="25" t="str">
        <f aca="false">IF(O6322&lt;&gt;"Engaging","",IF(U6322&lt;='Leia-me'!$B$6,"Saudável",IF(U6322&lt;='Leia-me'!$B$7,"Esfriando",IF(U6322&lt;='Leia-me'!$B$8,"Última chance","Zumbi"))))</f>
        <v/>
      </c>
      <c r="W6322" s="25" t="n">
        <f aca="false">IF(O6322="Won",1,IF(O6322="Lost",0,""))</f>
        <v>0</v>
      </c>
      <c r="X6322" s="25" t="s">
        <v>1835</v>
      </c>
      <c r="Y6322" s="25" t="str">
        <f aca="false">IF(E6322="","Sim","")</f>
        <v/>
      </c>
    </row>
    <row r="6323" customFormat="false" ht="15" hidden="false" customHeight="false" outlineLevel="0" collapsed="false">
      <c r="A6323" s="25" t="s">
        <v>6586</v>
      </c>
      <c r="B6323" s="25" t="s">
        <v>102</v>
      </c>
      <c r="C6323" s="25" t="s">
        <v>103</v>
      </c>
      <c r="D6323" s="25" t="s">
        <v>107</v>
      </c>
      <c r="E6323" s="25" t="s">
        <v>444</v>
      </c>
      <c r="F6323" s="25" t="s">
        <v>192</v>
      </c>
      <c r="G6323" s="26" t="n">
        <v>6354.87</v>
      </c>
      <c r="H6323" s="27" t="n">
        <v>16780</v>
      </c>
      <c r="I6323" s="25" t="s">
        <v>147</v>
      </c>
      <c r="J6323" s="25" t="s">
        <v>445</v>
      </c>
      <c r="K6323" s="25" t="n">
        <v>1996</v>
      </c>
      <c r="L6323" s="25" t="s">
        <v>170</v>
      </c>
      <c r="M6323" s="25" t="s">
        <v>171</v>
      </c>
      <c r="N6323" s="28" t="n">
        <v>1096</v>
      </c>
      <c r="O6323" s="25" t="s">
        <v>54</v>
      </c>
      <c r="P6323" s="29" t="n">
        <v>42890</v>
      </c>
      <c r="Q6323" s="29" t="n">
        <v>42894</v>
      </c>
      <c r="R6323" s="28" t="n">
        <v>967</v>
      </c>
      <c r="S6323" s="28" t="n">
        <f aca="false">IF(O6323="Won",R6323,IF(O6323="Lost",0,N6323))</f>
        <v>967</v>
      </c>
      <c r="T6323" s="30" t="n">
        <f aca="false">IF(AND(P6323&lt;&gt;"",Q6323&lt;&gt;""),Q6323-P6323,"")</f>
        <v>4</v>
      </c>
      <c r="U6323" s="30" t="str">
        <f aca="false">IF(AND(O6323="Engaging",P6323&lt;&gt;""),'Leia-me'!$B$5-P6323,"")</f>
        <v/>
      </c>
      <c r="V6323" s="25" t="str">
        <f aca="false">IF(O6323&lt;&gt;"Engaging","",IF(U6323&lt;='Leia-me'!$B$6,"Saudável",IF(U6323&lt;='Leia-me'!$B$7,"Esfriando",IF(U6323&lt;='Leia-me'!$B$8,"Última chance","Zumbi"))))</f>
        <v/>
      </c>
      <c r="W6323" s="25" t="n">
        <f aca="false">IF(O6323="Won",1,IF(O6323="Lost",0,""))</f>
        <v>1</v>
      </c>
      <c r="Y6323" s="25" t="str">
        <f aca="false">IF(E6323="","Sim","")</f>
        <v/>
      </c>
    </row>
    <row r="6324" customFormat="false" ht="15" hidden="false" customHeight="false" outlineLevel="0" collapsed="false">
      <c r="A6324" s="25" t="s">
        <v>6587</v>
      </c>
      <c r="B6324" s="25" t="s">
        <v>102</v>
      </c>
      <c r="C6324" s="25" t="s">
        <v>103</v>
      </c>
      <c r="D6324" s="25" t="s">
        <v>107</v>
      </c>
      <c r="E6324" s="25" t="s">
        <v>2484</v>
      </c>
      <c r="F6324" s="25" t="s">
        <v>155</v>
      </c>
      <c r="G6324" s="26" t="n">
        <v>1825.82</v>
      </c>
      <c r="H6324" s="27" t="n">
        <v>5595</v>
      </c>
      <c r="I6324" s="25" t="s">
        <v>147</v>
      </c>
      <c r="J6324" s="25" t="s">
        <v>156</v>
      </c>
      <c r="K6324" s="25" t="n">
        <v>1995</v>
      </c>
      <c r="L6324" s="25" t="s">
        <v>170</v>
      </c>
      <c r="M6324" s="25" t="s">
        <v>171</v>
      </c>
      <c r="N6324" s="28" t="n">
        <v>1096</v>
      </c>
      <c r="O6324" s="25" t="s">
        <v>54</v>
      </c>
      <c r="P6324" s="29" t="n">
        <v>42891</v>
      </c>
      <c r="Q6324" s="29" t="n">
        <v>42977</v>
      </c>
      <c r="R6324" s="28" t="n">
        <v>1169</v>
      </c>
      <c r="S6324" s="28" t="n">
        <f aca="false">IF(O6324="Won",R6324,IF(O6324="Lost",0,N6324))</f>
        <v>1169</v>
      </c>
      <c r="T6324" s="30" t="n">
        <f aca="false">IF(AND(P6324&lt;&gt;"",Q6324&lt;&gt;""),Q6324-P6324,"")</f>
        <v>86</v>
      </c>
      <c r="U6324" s="30" t="str">
        <f aca="false">IF(AND(O6324="Engaging",P6324&lt;&gt;""),'Leia-me'!$B$5-P6324,"")</f>
        <v/>
      </c>
      <c r="V6324" s="25" t="str">
        <f aca="false">IF(O6324&lt;&gt;"Engaging","",IF(U6324&lt;='Leia-me'!$B$6,"Saudável",IF(U6324&lt;='Leia-me'!$B$7,"Esfriando",IF(U6324&lt;='Leia-me'!$B$8,"Última chance","Zumbi"))))</f>
        <v/>
      </c>
      <c r="W6324" s="25" t="n">
        <f aca="false">IF(O6324="Won",1,IF(O6324="Lost",0,""))</f>
        <v>1</v>
      </c>
      <c r="Y6324" s="25" t="str">
        <f aca="false">IF(E6324="","Sim","")</f>
        <v/>
      </c>
    </row>
    <row r="6325" customFormat="false" ht="15" hidden="false" customHeight="false" outlineLevel="0" collapsed="false">
      <c r="A6325" s="25" t="s">
        <v>6588</v>
      </c>
      <c r="B6325" s="25" t="s">
        <v>102</v>
      </c>
      <c r="C6325" s="25" t="s">
        <v>103</v>
      </c>
      <c r="D6325" s="25" t="s">
        <v>107</v>
      </c>
      <c r="E6325" s="25" t="s">
        <v>1778</v>
      </c>
      <c r="F6325" s="25" t="s">
        <v>146</v>
      </c>
      <c r="G6325" s="26" t="n">
        <v>1618.89</v>
      </c>
      <c r="H6325" s="27" t="n">
        <v>3889</v>
      </c>
      <c r="I6325" s="25" t="s">
        <v>147</v>
      </c>
      <c r="K6325" s="25" t="n">
        <v>2004</v>
      </c>
      <c r="L6325" s="25" t="s">
        <v>148</v>
      </c>
      <c r="M6325" s="25" t="s">
        <v>149</v>
      </c>
      <c r="N6325" s="28" t="n">
        <v>55</v>
      </c>
      <c r="O6325" s="25" t="s">
        <v>55</v>
      </c>
      <c r="P6325" s="29" t="n">
        <v>42892</v>
      </c>
      <c r="Q6325" s="29" t="n">
        <v>42987</v>
      </c>
      <c r="R6325" s="28" t="n">
        <v>0</v>
      </c>
      <c r="S6325" s="28" t="n">
        <f aca="false">IF(O6325="Won",R6325,IF(O6325="Lost",0,N6325))</f>
        <v>0</v>
      </c>
      <c r="T6325" s="30" t="n">
        <f aca="false">IF(AND(P6325&lt;&gt;"",Q6325&lt;&gt;""),Q6325-P6325,"")</f>
        <v>95</v>
      </c>
      <c r="U6325" s="30" t="str">
        <f aca="false">IF(AND(O6325="Engaging",P6325&lt;&gt;""),'Leia-me'!$B$5-P6325,"")</f>
        <v/>
      </c>
      <c r="V6325" s="25" t="str">
        <f aca="false">IF(O6325&lt;&gt;"Engaging","",IF(U6325&lt;='Leia-me'!$B$6,"Saudável",IF(U6325&lt;='Leia-me'!$B$7,"Esfriando",IF(U6325&lt;='Leia-me'!$B$8,"Última chance","Zumbi"))))</f>
        <v/>
      </c>
      <c r="W6325" s="25" t="n">
        <f aca="false">IF(O6325="Won",1,IF(O6325="Lost",0,""))</f>
        <v>0</v>
      </c>
      <c r="Y6325" s="25" t="str">
        <f aca="false">IF(E6325="","Sim","")</f>
        <v/>
      </c>
    </row>
    <row r="6326" customFormat="false" ht="15" hidden="false" customHeight="false" outlineLevel="0" collapsed="false">
      <c r="A6326" s="25" t="s">
        <v>6589</v>
      </c>
      <c r="B6326" s="25" t="s">
        <v>102</v>
      </c>
      <c r="C6326" s="25" t="s">
        <v>103</v>
      </c>
      <c r="D6326" s="25" t="s">
        <v>107</v>
      </c>
      <c r="E6326" s="25" t="s">
        <v>868</v>
      </c>
      <c r="F6326" s="25" t="s">
        <v>168</v>
      </c>
      <c r="G6326" s="26" t="n">
        <v>2952.73</v>
      </c>
      <c r="H6326" s="27" t="n">
        <v>5107</v>
      </c>
      <c r="I6326" s="25" t="s">
        <v>147</v>
      </c>
      <c r="K6326" s="25" t="n">
        <v>2000</v>
      </c>
      <c r="L6326" s="25" t="s">
        <v>148</v>
      </c>
      <c r="M6326" s="25" t="s">
        <v>149</v>
      </c>
      <c r="N6326" s="28" t="n">
        <v>55</v>
      </c>
      <c r="O6326" s="25" t="s">
        <v>54</v>
      </c>
      <c r="P6326" s="29" t="n">
        <v>42892</v>
      </c>
      <c r="Q6326" s="29" t="n">
        <v>42966</v>
      </c>
      <c r="R6326" s="28" t="n">
        <v>57</v>
      </c>
      <c r="S6326" s="28" t="n">
        <f aca="false">IF(O6326="Won",R6326,IF(O6326="Lost",0,N6326))</f>
        <v>57</v>
      </c>
      <c r="T6326" s="30" t="n">
        <f aca="false">IF(AND(P6326&lt;&gt;"",Q6326&lt;&gt;""),Q6326-P6326,"")</f>
        <v>74</v>
      </c>
      <c r="U6326" s="30" t="str">
        <f aca="false">IF(AND(O6326="Engaging",P6326&lt;&gt;""),'Leia-me'!$B$5-P6326,"")</f>
        <v/>
      </c>
      <c r="V6326" s="25" t="str">
        <f aca="false">IF(O6326&lt;&gt;"Engaging","",IF(U6326&lt;='Leia-me'!$B$6,"Saudável",IF(U6326&lt;='Leia-me'!$B$7,"Esfriando",IF(U6326&lt;='Leia-me'!$B$8,"Última chance","Zumbi"))))</f>
        <v/>
      </c>
      <c r="W6326" s="25" t="n">
        <f aca="false">IF(O6326="Won",1,IF(O6326="Lost",0,""))</f>
        <v>1</v>
      </c>
      <c r="Y6326" s="25" t="str">
        <f aca="false">IF(E6326="","Sim","")</f>
        <v/>
      </c>
    </row>
    <row r="6327" customFormat="false" ht="15" hidden="false" customHeight="false" outlineLevel="0" collapsed="false">
      <c r="A6327" s="25" t="s">
        <v>6590</v>
      </c>
      <c r="B6327" s="25" t="s">
        <v>102</v>
      </c>
      <c r="C6327" s="25" t="s">
        <v>103</v>
      </c>
      <c r="D6327" s="25" t="s">
        <v>107</v>
      </c>
      <c r="G6327" s="31"/>
      <c r="H6327" s="32"/>
      <c r="L6327" s="25" t="s">
        <v>148</v>
      </c>
      <c r="M6327" s="25" t="s">
        <v>149</v>
      </c>
      <c r="N6327" s="28" t="n">
        <v>55</v>
      </c>
      <c r="O6327" s="25" t="s">
        <v>56</v>
      </c>
      <c r="P6327" s="29" t="n">
        <v>42893</v>
      </c>
      <c r="Q6327" s="33"/>
      <c r="R6327" s="34"/>
      <c r="S6327" s="28" t="n">
        <f aca="false">IF(O6327="Won",R6327,IF(O6327="Lost",0,N6327))</f>
        <v>55</v>
      </c>
      <c r="T6327" s="30" t="str">
        <f aca="false">IF(AND(P6327&lt;&gt;"",Q6327&lt;&gt;""),Q6327-P6327,"")</f>
        <v/>
      </c>
      <c r="U6327" s="30" t="n">
        <f aca="false">IF(AND(O6327="Engaging",P6327&lt;&gt;""),'Leia-me'!$B$5-P6327,"")</f>
        <v>207</v>
      </c>
      <c r="V6327" s="25" t="str">
        <f aca="false">IF(O6327&lt;&gt;"Engaging","",IF(U6327&lt;='Leia-me'!$B$6,"Saudável",IF(U6327&lt;='Leia-me'!$B$7,"Esfriando",IF(U6327&lt;='Leia-me'!$B$8,"Última chance","Zumbi"))))</f>
        <v>Zumbi</v>
      </c>
      <c r="W6327" s="25" t="str">
        <f aca="false">IF(O6327="Won",1,IF(O6327="Lost",0,""))</f>
        <v/>
      </c>
      <c r="Y6327" s="25" t="str">
        <f aca="false">IF(E6327="","Sim","")</f>
        <v>Sim</v>
      </c>
    </row>
    <row r="6328" customFormat="false" ht="15" hidden="false" customHeight="false" outlineLevel="0" collapsed="false">
      <c r="A6328" s="25" t="s">
        <v>6591</v>
      </c>
      <c r="B6328" s="25" t="s">
        <v>102</v>
      </c>
      <c r="C6328" s="25" t="s">
        <v>103</v>
      </c>
      <c r="D6328" s="25" t="s">
        <v>107</v>
      </c>
      <c r="E6328" s="25" t="s">
        <v>449</v>
      </c>
      <c r="F6328" s="25" t="s">
        <v>192</v>
      </c>
      <c r="G6328" s="26" t="n">
        <v>98.79</v>
      </c>
      <c r="H6328" s="27" t="n">
        <v>96</v>
      </c>
      <c r="I6328" s="25" t="s">
        <v>147</v>
      </c>
      <c r="J6328" s="25" t="s">
        <v>445</v>
      </c>
      <c r="K6328" s="25" t="n">
        <v>2013</v>
      </c>
      <c r="L6328" s="25" t="s">
        <v>170</v>
      </c>
      <c r="M6328" s="25" t="s">
        <v>171</v>
      </c>
      <c r="N6328" s="28" t="n">
        <v>1096</v>
      </c>
      <c r="O6328" s="25" t="s">
        <v>54</v>
      </c>
      <c r="P6328" s="29" t="n">
        <v>42893</v>
      </c>
      <c r="Q6328" s="29" t="n">
        <v>42963</v>
      </c>
      <c r="R6328" s="28" t="n">
        <v>1101</v>
      </c>
      <c r="S6328" s="28" t="n">
        <f aca="false">IF(O6328="Won",R6328,IF(O6328="Lost",0,N6328))</f>
        <v>1101</v>
      </c>
      <c r="T6328" s="30" t="n">
        <f aca="false">IF(AND(P6328&lt;&gt;"",Q6328&lt;&gt;""),Q6328-P6328,"")</f>
        <v>70</v>
      </c>
      <c r="U6328" s="30" t="str">
        <f aca="false">IF(AND(O6328="Engaging",P6328&lt;&gt;""),'Leia-me'!$B$5-P6328,"")</f>
        <v/>
      </c>
      <c r="V6328" s="25" t="str">
        <f aca="false">IF(O6328&lt;&gt;"Engaging","",IF(U6328&lt;='Leia-me'!$B$6,"Saudável",IF(U6328&lt;='Leia-me'!$B$7,"Esfriando",IF(U6328&lt;='Leia-me'!$B$8,"Última chance","Zumbi"))))</f>
        <v/>
      </c>
      <c r="W6328" s="25" t="n">
        <f aca="false">IF(O6328="Won",1,IF(O6328="Lost",0,""))</f>
        <v>1</v>
      </c>
      <c r="Y6328" s="25" t="str">
        <f aca="false">IF(E6328="","Sim","")</f>
        <v/>
      </c>
    </row>
    <row r="6329" customFormat="false" ht="15" hidden="false" customHeight="false" outlineLevel="0" collapsed="false">
      <c r="A6329" s="25" t="s">
        <v>6592</v>
      </c>
      <c r="B6329" s="25" t="s">
        <v>102</v>
      </c>
      <c r="C6329" s="25" t="s">
        <v>103</v>
      </c>
      <c r="D6329" s="25" t="s">
        <v>107</v>
      </c>
      <c r="E6329" s="25" t="s">
        <v>195</v>
      </c>
      <c r="F6329" s="25" t="s">
        <v>185</v>
      </c>
      <c r="G6329" s="26" t="n">
        <v>8170.38</v>
      </c>
      <c r="H6329" s="27" t="n">
        <v>16499</v>
      </c>
      <c r="I6329" s="25" t="s">
        <v>196</v>
      </c>
      <c r="K6329" s="25" t="n">
        <v>1997</v>
      </c>
      <c r="L6329" s="25" t="s">
        <v>160</v>
      </c>
      <c r="M6329" s="25" t="s">
        <v>149</v>
      </c>
      <c r="N6329" s="28" t="n">
        <v>3393</v>
      </c>
      <c r="O6329" s="25" t="s">
        <v>54</v>
      </c>
      <c r="P6329" s="29" t="n">
        <v>42893</v>
      </c>
      <c r="Q6329" s="29" t="n">
        <v>42995</v>
      </c>
      <c r="R6329" s="28" t="n">
        <v>2979</v>
      </c>
      <c r="S6329" s="28" t="n">
        <f aca="false">IF(O6329="Won",R6329,IF(O6329="Lost",0,N6329))</f>
        <v>2979</v>
      </c>
      <c r="T6329" s="30" t="n">
        <f aca="false">IF(AND(P6329&lt;&gt;"",Q6329&lt;&gt;""),Q6329-P6329,"")</f>
        <v>102</v>
      </c>
      <c r="U6329" s="30" t="str">
        <f aca="false">IF(AND(O6329="Engaging",P6329&lt;&gt;""),'Leia-me'!$B$5-P6329,"")</f>
        <v/>
      </c>
      <c r="V6329" s="25" t="str">
        <f aca="false">IF(O6329&lt;&gt;"Engaging","",IF(U6329&lt;='Leia-me'!$B$6,"Saudável",IF(U6329&lt;='Leia-me'!$B$7,"Esfriando",IF(U6329&lt;='Leia-me'!$B$8,"Última chance","Zumbi"))))</f>
        <v/>
      </c>
      <c r="W6329" s="25" t="n">
        <f aca="false">IF(O6329="Won",1,IF(O6329="Lost",0,""))</f>
        <v>1</v>
      </c>
      <c r="Y6329" s="25" t="str">
        <f aca="false">IF(E6329="","Sim","")</f>
        <v/>
      </c>
    </row>
    <row r="6330" customFormat="false" ht="15" hidden="false" customHeight="false" outlineLevel="0" collapsed="false">
      <c r="A6330" s="25" t="s">
        <v>6593</v>
      </c>
      <c r="B6330" s="25" t="s">
        <v>102</v>
      </c>
      <c r="C6330" s="25" t="s">
        <v>103</v>
      </c>
      <c r="D6330" s="25" t="s">
        <v>107</v>
      </c>
      <c r="E6330" s="25" t="s">
        <v>433</v>
      </c>
      <c r="F6330" s="25" t="s">
        <v>211</v>
      </c>
      <c r="G6330" s="26" t="n">
        <v>2214.94</v>
      </c>
      <c r="H6330" s="27" t="n">
        <v>5374</v>
      </c>
      <c r="I6330" s="25" t="s">
        <v>147</v>
      </c>
      <c r="K6330" s="25" t="n">
        <v>1996</v>
      </c>
      <c r="L6330" s="25" t="s">
        <v>148</v>
      </c>
      <c r="M6330" s="25" t="s">
        <v>149</v>
      </c>
      <c r="N6330" s="28" t="n">
        <v>55</v>
      </c>
      <c r="O6330" s="25" t="s">
        <v>55</v>
      </c>
      <c r="P6330" s="29" t="n">
        <v>42894</v>
      </c>
      <c r="Q6330" s="29" t="n">
        <v>42908</v>
      </c>
      <c r="R6330" s="28" t="n">
        <v>0</v>
      </c>
      <c r="S6330" s="28" t="n">
        <f aca="false">IF(O6330="Won",R6330,IF(O6330="Lost",0,N6330))</f>
        <v>0</v>
      </c>
      <c r="T6330" s="30" t="n">
        <f aca="false">IF(AND(P6330&lt;&gt;"",Q6330&lt;&gt;""),Q6330-P6330,"")</f>
        <v>14</v>
      </c>
      <c r="U6330" s="30" t="str">
        <f aca="false">IF(AND(O6330="Engaging",P6330&lt;&gt;""),'Leia-me'!$B$5-P6330,"")</f>
        <v/>
      </c>
      <c r="V6330" s="25" t="str">
        <f aca="false">IF(O6330&lt;&gt;"Engaging","",IF(U6330&lt;='Leia-me'!$B$6,"Saudável",IF(U6330&lt;='Leia-me'!$B$7,"Esfriando",IF(U6330&lt;='Leia-me'!$B$8,"Última chance","Zumbi"))))</f>
        <v/>
      </c>
      <c r="W6330" s="25" t="n">
        <f aca="false">IF(O6330="Won",1,IF(O6330="Lost",0,""))</f>
        <v>0</v>
      </c>
      <c r="Y6330" s="25" t="str">
        <f aca="false">IF(E6330="","Sim","")</f>
        <v/>
      </c>
    </row>
    <row r="6331" customFormat="false" ht="15" hidden="false" customHeight="false" outlineLevel="0" collapsed="false">
      <c r="A6331" s="25" t="s">
        <v>6594</v>
      </c>
      <c r="B6331" s="25" t="s">
        <v>102</v>
      </c>
      <c r="C6331" s="25" t="s">
        <v>103</v>
      </c>
      <c r="D6331" s="25" t="s">
        <v>107</v>
      </c>
      <c r="E6331" s="25" t="s">
        <v>609</v>
      </c>
      <c r="F6331" s="25" t="s">
        <v>267</v>
      </c>
      <c r="G6331" s="26" t="n">
        <v>692.19</v>
      </c>
      <c r="H6331" s="27" t="n">
        <v>1922</v>
      </c>
      <c r="I6331" s="25" t="s">
        <v>147</v>
      </c>
      <c r="K6331" s="25" t="n">
        <v>2003</v>
      </c>
      <c r="L6331" s="25" t="s">
        <v>170</v>
      </c>
      <c r="M6331" s="25" t="s">
        <v>171</v>
      </c>
      <c r="N6331" s="28" t="n">
        <v>1096</v>
      </c>
      <c r="O6331" s="25" t="s">
        <v>54</v>
      </c>
      <c r="P6331" s="29" t="n">
        <v>42894</v>
      </c>
      <c r="Q6331" s="29" t="n">
        <v>42902</v>
      </c>
      <c r="R6331" s="28" t="n">
        <v>923</v>
      </c>
      <c r="S6331" s="28" t="n">
        <f aca="false">IF(O6331="Won",R6331,IF(O6331="Lost",0,N6331))</f>
        <v>923</v>
      </c>
      <c r="T6331" s="30" t="n">
        <f aca="false">IF(AND(P6331&lt;&gt;"",Q6331&lt;&gt;""),Q6331-P6331,"")</f>
        <v>8</v>
      </c>
      <c r="U6331" s="30" t="str">
        <f aca="false">IF(AND(O6331="Engaging",P6331&lt;&gt;""),'Leia-me'!$B$5-P6331,"")</f>
        <v/>
      </c>
      <c r="V6331" s="25" t="str">
        <f aca="false">IF(O6331&lt;&gt;"Engaging","",IF(U6331&lt;='Leia-me'!$B$6,"Saudável",IF(U6331&lt;='Leia-me'!$B$7,"Esfriando",IF(U6331&lt;='Leia-me'!$B$8,"Última chance","Zumbi"))))</f>
        <v/>
      </c>
      <c r="W6331" s="25" t="n">
        <f aca="false">IF(O6331="Won",1,IF(O6331="Lost",0,""))</f>
        <v>1</v>
      </c>
      <c r="Y6331" s="25" t="str">
        <f aca="false">IF(E6331="","Sim","")</f>
        <v/>
      </c>
    </row>
    <row r="6332" customFormat="false" ht="15" hidden="false" customHeight="false" outlineLevel="0" collapsed="false">
      <c r="A6332" s="25" t="s">
        <v>6595</v>
      </c>
      <c r="B6332" s="25" t="s">
        <v>102</v>
      </c>
      <c r="C6332" s="25" t="s">
        <v>103</v>
      </c>
      <c r="D6332" s="25" t="s">
        <v>107</v>
      </c>
      <c r="E6332" s="25" t="s">
        <v>195</v>
      </c>
      <c r="F6332" s="25" t="s">
        <v>185</v>
      </c>
      <c r="G6332" s="26" t="n">
        <v>8170.38</v>
      </c>
      <c r="H6332" s="27" t="n">
        <v>16499</v>
      </c>
      <c r="I6332" s="25" t="s">
        <v>196</v>
      </c>
      <c r="K6332" s="25" t="n">
        <v>1997</v>
      </c>
      <c r="L6332" s="25" t="s">
        <v>1834</v>
      </c>
      <c r="M6332" s="25" t="s">
        <v>171</v>
      </c>
      <c r="N6332" s="28" t="n">
        <v>4821</v>
      </c>
      <c r="O6332" s="25" t="s">
        <v>54</v>
      </c>
      <c r="P6332" s="29" t="n">
        <v>42894</v>
      </c>
      <c r="Q6332" s="29" t="n">
        <v>43008</v>
      </c>
      <c r="R6332" s="28" t="n">
        <v>4744</v>
      </c>
      <c r="S6332" s="28" t="n">
        <f aca="false">IF(O6332="Won",R6332,IF(O6332="Lost",0,N6332))</f>
        <v>4744</v>
      </c>
      <c r="T6332" s="30" t="n">
        <f aca="false">IF(AND(P6332&lt;&gt;"",Q6332&lt;&gt;""),Q6332-P6332,"")</f>
        <v>114</v>
      </c>
      <c r="U6332" s="30" t="str">
        <f aca="false">IF(AND(O6332="Engaging",P6332&lt;&gt;""),'Leia-me'!$B$5-P6332,"")</f>
        <v/>
      </c>
      <c r="V6332" s="25" t="str">
        <f aca="false">IF(O6332&lt;&gt;"Engaging","",IF(U6332&lt;='Leia-me'!$B$6,"Saudável",IF(U6332&lt;='Leia-me'!$B$7,"Esfriando",IF(U6332&lt;='Leia-me'!$B$8,"Última chance","Zumbi"))))</f>
        <v/>
      </c>
      <c r="W6332" s="25" t="n">
        <f aca="false">IF(O6332="Won",1,IF(O6332="Lost",0,""))</f>
        <v>1</v>
      </c>
      <c r="X6332" s="25" t="s">
        <v>1835</v>
      </c>
      <c r="Y6332" s="25" t="str">
        <f aca="false">IF(E6332="","Sim","")</f>
        <v/>
      </c>
    </row>
    <row r="6333" customFormat="false" ht="15" hidden="false" customHeight="false" outlineLevel="0" collapsed="false">
      <c r="A6333" s="25" t="s">
        <v>6596</v>
      </c>
      <c r="B6333" s="25" t="s">
        <v>102</v>
      </c>
      <c r="C6333" s="25" t="s">
        <v>103</v>
      </c>
      <c r="D6333" s="25" t="s">
        <v>107</v>
      </c>
      <c r="E6333" s="25" t="s">
        <v>218</v>
      </c>
      <c r="F6333" s="25" t="s">
        <v>146</v>
      </c>
      <c r="G6333" s="26" t="n">
        <v>4.54</v>
      </c>
      <c r="H6333" s="27" t="n">
        <v>9</v>
      </c>
      <c r="I6333" s="25" t="s">
        <v>147</v>
      </c>
      <c r="K6333" s="25" t="n">
        <v>2017</v>
      </c>
      <c r="L6333" s="25" t="s">
        <v>170</v>
      </c>
      <c r="M6333" s="25" t="s">
        <v>171</v>
      </c>
      <c r="N6333" s="28" t="n">
        <v>1096</v>
      </c>
      <c r="O6333" s="25" t="s">
        <v>54</v>
      </c>
      <c r="P6333" s="29" t="n">
        <v>42895</v>
      </c>
      <c r="Q6333" s="29" t="n">
        <v>42912</v>
      </c>
      <c r="R6333" s="28" t="n">
        <v>1135</v>
      </c>
      <c r="S6333" s="28" t="n">
        <f aca="false">IF(O6333="Won",R6333,IF(O6333="Lost",0,N6333))</f>
        <v>1135</v>
      </c>
      <c r="T6333" s="30" t="n">
        <f aca="false">IF(AND(P6333&lt;&gt;"",Q6333&lt;&gt;""),Q6333-P6333,"")</f>
        <v>17</v>
      </c>
      <c r="U6333" s="30" t="str">
        <f aca="false">IF(AND(O6333="Engaging",P6333&lt;&gt;""),'Leia-me'!$B$5-P6333,"")</f>
        <v/>
      </c>
      <c r="V6333" s="25" t="str">
        <f aca="false">IF(O6333&lt;&gt;"Engaging","",IF(U6333&lt;='Leia-me'!$B$6,"Saudável",IF(U6333&lt;='Leia-me'!$B$7,"Esfriando",IF(U6333&lt;='Leia-me'!$B$8,"Última chance","Zumbi"))))</f>
        <v/>
      </c>
      <c r="W6333" s="25" t="n">
        <f aca="false">IF(O6333="Won",1,IF(O6333="Lost",0,""))</f>
        <v>1</v>
      </c>
      <c r="Y6333" s="25" t="str">
        <f aca="false">IF(E6333="","Sim","")</f>
        <v/>
      </c>
    </row>
    <row r="6334" customFormat="false" ht="15" hidden="false" customHeight="false" outlineLevel="0" collapsed="false">
      <c r="A6334" s="25" t="s">
        <v>6597</v>
      </c>
      <c r="B6334" s="25" t="s">
        <v>102</v>
      </c>
      <c r="C6334" s="25" t="s">
        <v>103</v>
      </c>
      <c r="D6334" s="25" t="s">
        <v>107</v>
      </c>
      <c r="E6334" s="25" t="s">
        <v>449</v>
      </c>
      <c r="F6334" s="25" t="s">
        <v>192</v>
      </c>
      <c r="G6334" s="26" t="n">
        <v>98.79</v>
      </c>
      <c r="H6334" s="27" t="n">
        <v>96</v>
      </c>
      <c r="I6334" s="25" t="s">
        <v>147</v>
      </c>
      <c r="J6334" s="25" t="s">
        <v>445</v>
      </c>
      <c r="K6334" s="25" t="n">
        <v>2013</v>
      </c>
      <c r="L6334" s="25" t="s">
        <v>160</v>
      </c>
      <c r="M6334" s="25" t="s">
        <v>149</v>
      </c>
      <c r="N6334" s="28" t="n">
        <v>3393</v>
      </c>
      <c r="O6334" s="25" t="s">
        <v>56</v>
      </c>
      <c r="P6334" s="29" t="n">
        <v>42897</v>
      </c>
      <c r="Q6334" s="33"/>
      <c r="R6334" s="34"/>
      <c r="S6334" s="28" t="n">
        <f aca="false">IF(O6334="Won",R6334,IF(O6334="Lost",0,N6334))</f>
        <v>3393</v>
      </c>
      <c r="T6334" s="30" t="str">
        <f aca="false">IF(AND(P6334&lt;&gt;"",Q6334&lt;&gt;""),Q6334-P6334,"")</f>
        <v/>
      </c>
      <c r="U6334" s="30" t="n">
        <f aca="false">IF(AND(O6334="Engaging",P6334&lt;&gt;""),'Leia-me'!$B$5-P6334,"")</f>
        <v>203</v>
      </c>
      <c r="V6334" s="25" t="str">
        <f aca="false">IF(O6334&lt;&gt;"Engaging","",IF(U6334&lt;='Leia-me'!$B$6,"Saudável",IF(U6334&lt;='Leia-me'!$B$7,"Esfriando",IF(U6334&lt;='Leia-me'!$B$8,"Última chance","Zumbi"))))</f>
        <v>Zumbi</v>
      </c>
      <c r="W6334" s="25" t="str">
        <f aca="false">IF(O6334="Won",1,IF(O6334="Lost",0,""))</f>
        <v/>
      </c>
      <c r="Y6334" s="25" t="str">
        <f aca="false">IF(E6334="","Sim","")</f>
        <v/>
      </c>
    </row>
    <row r="6335" customFormat="false" ht="15" hidden="false" customHeight="false" outlineLevel="0" collapsed="false">
      <c r="A6335" s="25" t="s">
        <v>6598</v>
      </c>
      <c r="B6335" s="25" t="s">
        <v>102</v>
      </c>
      <c r="C6335" s="25" t="s">
        <v>103</v>
      </c>
      <c r="D6335" s="25" t="s">
        <v>107</v>
      </c>
      <c r="E6335" s="25" t="s">
        <v>3075</v>
      </c>
      <c r="F6335" s="25" t="s">
        <v>165</v>
      </c>
      <c r="G6335" s="26" t="n">
        <v>4269.9</v>
      </c>
      <c r="H6335" s="27" t="n">
        <v>6472</v>
      </c>
      <c r="I6335" s="25" t="s">
        <v>147</v>
      </c>
      <c r="J6335" s="25" t="s">
        <v>1347</v>
      </c>
      <c r="K6335" s="25" t="n">
        <v>1993</v>
      </c>
      <c r="L6335" s="25" t="s">
        <v>2445</v>
      </c>
      <c r="M6335" s="25" t="s">
        <v>2446</v>
      </c>
      <c r="N6335" s="28" t="n">
        <v>26768</v>
      </c>
      <c r="O6335" s="25" t="s">
        <v>54</v>
      </c>
      <c r="P6335" s="29" t="n">
        <v>42897</v>
      </c>
      <c r="Q6335" s="29" t="n">
        <v>43004</v>
      </c>
      <c r="R6335" s="28" t="n">
        <v>29166</v>
      </c>
      <c r="S6335" s="28" t="n">
        <f aca="false">IF(O6335="Won",R6335,IF(O6335="Lost",0,N6335))</f>
        <v>29166</v>
      </c>
      <c r="T6335" s="30" t="n">
        <f aca="false">IF(AND(P6335&lt;&gt;"",Q6335&lt;&gt;""),Q6335-P6335,"")</f>
        <v>107</v>
      </c>
      <c r="U6335" s="30" t="str">
        <f aca="false">IF(AND(O6335="Engaging",P6335&lt;&gt;""),'Leia-me'!$B$5-P6335,"")</f>
        <v/>
      </c>
      <c r="V6335" s="25" t="str">
        <f aca="false">IF(O6335&lt;&gt;"Engaging","",IF(U6335&lt;='Leia-me'!$B$6,"Saudável",IF(U6335&lt;='Leia-me'!$B$7,"Esfriando",IF(U6335&lt;='Leia-me'!$B$8,"Última chance","Zumbi"))))</f>
        <v/>
      </c>
      <c r="W6335" s="25" t="n">
        <f aca="false">IF(O6335="Won",1,IF(O6335="Lost",0,""))</f>
        <v>1</v>
      </c>
      <c r="Y6335" s="25" t="str">
        <f aca="false">IF(E6335="","Sim","")</f>
        <v/>
      </c>
    </row>
    <row r="6336" customFormat="false" ht="15" hidden="false" customHeight="false" outlineLevel="0" collapsed="false">
      <c r="A6336" s="25" t="s">
        <v>6599</v>
      </c>
      <c r="B6336" s="25" t="s">
        <v>102</v>
      </c>
      <c r="C6336" s="25" t="s">
        <v>103</v>
      </c>
      <c r="D6336" s="25" t="s">
        <v>107</v>
      </c>
      <c r="E6336" s="25" t="s">
        <v>494</v>
      </c>
      <c r="F6336" s="25" t="s">
        <v>192</v>
      </c>
      <c r="G6336" s="26" t="n">
        <v>11698.03</v>
      </c>
      <c r="H6336" s="27" t="n">
        <v>34288</v>
      </c>
      <c r="I6336" s="25" t="s">
        <v>147</v>
      </c>
      <c r="K6336" s="25" t="n">
        <v>1982</v>
      </c>
      <c r="L6336" s="25" t="s">
        <v>170</v>
      </c>
      <c r="M6336" s="25" t="s">
        <v>171</v>
      </c>
      <c r="N6336" s="28" t="n">
        <v>1096</v>
      </c>
      <c r="O6336" s="25" t="s">
        <v>54</v>
      </c>
      <c r="P6336" s="29" t="n">
        <v>42897</v>
      </c>
      <c r="Q6336" s="29" t="n">
        <v>42957</v>
      </c>
      <c r="R6336" s="28" t="n">
        <v>1045</v>
      </c>
      <c r="S6336" s="28" t="n">
        <f aca="false">IF(O6336="Won",R6336,IF(O6336="Lost",0,N6336))</f>
        <v>1045</v>
      </c>
      <c r="T6336" s="30" t="n">
        <f aca="false">IF(AND(P6336&lt;&gt;"",Q6336&lt;&gt;""),Q6336-P6336,"")</f>
        <v>60</v>
      </c>
      <c r="U6336" s="30" t="str">
        <f aca="false">IF(AND(O6336="Engaging",P6336&lt;&gt;""),'Leia-me'!$B$5-P6336,"")</f>
        <v/>
      </c>
      <c r="V6336" s="25" t="str">
        <f aca="false">IF(O6336&lt;&gt;"Engaging","",IF(U6336&lt;='Leia-me'!$B$6,"Saudável",IF(U6336&lt;='Leia-me'!$B$7,"Esfriando",IF(U6336&lt;='Leia-me'!$B$8,"Última chance","Zumbi"))))</f>
        <v/>
      </c>
      <c r="W6336" s="25" t="n">
        <f aca="false">IF(O6336="Won",1,IF(O6336="Lost",0,""))</f>
        <v>1</v>
      </c>
      <c r="Y6336" s="25" t="str">
        <f aca="false">IF(E6336="","Sim","")</f>
        <v/>
      </c>
    </row>
    <row r="6337" customFormat="false" ht="15" hidden="false" customHeight="false" outlineLevel="0" collapsed="false">
      <c r="A6337" s="25" t="s">
        <v>6600</v>
      </c>
      <c r="B6337" s="25" t="s">
        <v>102</v>
      </c>
      <c r="C6337" s="25" t="s">
        <v>103</v>
      </c>
      <c r="D6337" s="25" t="s">
        <v>107</v>
      </c>
      <c r="E6337" s="25" t="s">
        <v>1646</v>
      </c>
      <c r="F6337" s="25" t="s">
        <v>185</v>
      </c>
      <c r="G6337" s="26" t="n">
        <v>587.72</v>
      </c>
      <c r="H6337" s="27" t="n">
        <v>1501</v>
      </c>
      <c r="I6337" s="25" t="s">
        <v>147</v>
      </c>
      <c r="K6337" s="25" t="n">
        <v>2010</v>
      </c>
      <c r="L6337" s="25" t="s">
        <v>148</v>
      </c>
      <c r="M6337" s="25" t="s">
        <v>149</v>
      </c>
      <c r="N6337" s="28" t="n">
        <v>55</v>
      </c>
      <c r="O6337" s="25" t="s">
        <v>55</v>
      </c>
      <c r="P6337" s="29" t="n">
        <v>42898</v>
      </c>
      <c r="Q6337" s="29" t="n">
        <v>42976</v>
      </c>
      <c r="R6337" s="28" t="n">
        <v>0</v>
      </c>
      <c r="S6337" s="28" t="n">
        <f aca="false">IF(O6337="Won",R6337,IF(O6337="Lost",0,N6337))</f>
        <v>0</v>
      </c>
      <c r="T6337" s="30" t="n">
        <f aca="false">IF(AND(P6337&lt;&gt;"",Q6337&lt;&gt;""),Q6337-P6337,"")</f>
        <v>78</v>
      </c>
      <c r="U6337" s="30" t="str">
        <f aca="false">IF(AND(O6337="Engaging",P6337&lt;&gt;""),'Leia-me'!$B$5-P6337,"")</f>
        <v/>
      </c>
      <c r="V6337" s="25" t="str">
        <f aca="false">IF(O6337&lt;&gt;"Engaging","",IF(U6337&lt;='Leia-me'!$B$6,"Saudável",IF(U6337&lt;='Leia-me'!$B$7,"Esfriando",IF(U6337&lt;='Leia-me'!$B$8,"Última chance","Zumbi"))))</f>
        <v/>
      </c>
      <c r="W6337" s="25" t="n">
        <f aca="false">IF(O6337="Won",1,IF(O6337="Lost",0,""))</f>
        <v>0</v>
      </c>
      <c r="Y6337" s="25" t="str">
        <f aca="false">IF(E6337="","Sim","")</f>
        <v/>
      </c>
    </row>
    <row r="6338" customFormat="false" ht="15" hidden="false" customHeight="false" outlineLevel="0" collapsed="false">
      <c r="A6338" s="25" t="s">
        <v>6601</v>
      </c>
      <c r="B6338" s="25" t="s">
        <v>102</v>
      </c>
      <c r="C6338" s="25" t="s">
        <v>103</v>
      </c>
      <c r="D6338" s="25" t="s">
        <v>107</v>
      </c>
      <c r="E6338" s="25" t="s">
        <v>665</v>
      </c>
      <c r="F6338" s="25" t="s">
        <v>211</v>
      </c>
      <c r="G6338" s="26" t="n">
        <v>4968.91</v>
      </c>
      <c r="H6338" s="27" t="n">
        <v>7523</v>
      </c>
      <c r="I6338" s="25" t="s">
        <v>147</v>
      </c>
      <c r="K6338" s="25" t="n">
        <v>1990</v>
      </c>
      <c r="L6338" s="25" t="s">
        <v>1834</v>
      </c>
      <c r="M6338" s="25" t="s">
        <v>171</v>
      </c>
      <c r="N6338" s="28" t="n">
        <v>4821</v>
      </c>
      <c r="O6338" s="25" t="s">
        <v>54</v>
      </c>
      <c r="P6338" s="29" t="n">
        <v>42898</v>
      </c>
      <c r="Q6338" s="29" t="n">
        <v>42911</v>
      </c>
      <c r="R6338" s="28" t="n">
        <v>4733</v>
      </c>
      <c r="S6338" s="28" t="n">
        <f aca="false">IF(O6338="Won",R6338,IF(O6338="Lost",0,N6338))</f>
        <v>4733</v>
      </c>
      <c r="T6338" s="30" t="n">
        <f aca="false">IF(AND(P6338&lt;&gt;"",Q6338&lt;&gt;""),Q6338-P6338,"")</f>
        <v>13</v>
      </c>
      <c r="U6338" s="30" t="str">
        <f aca="false">IF(AND(O6338="Engaging",P6338&lt;&gt;""),'Leia-me'!$B$5-P6338,"")</f>
        <v/>
      </c>
      <c r="V6338" s="25" t="str">
        <f aca="false">IF(O6338&lt;&gt;"Engaging","",IF(U6338&lt;='Leia-me'!$B$6,"Saudável",IF(U6338&lt;='Leia-me'!$B$7,"Esfriando",IF(U6338&lt;='Leia-me'!$B$8,"Última chance","Zumbi"))))</f>
        <v/>
      </c>
      <c r="W6338" s="25" t="n">
        <f aca="false">IF(O6338="Won",1,IF(O6338="Lost",0,""))</f>
        <v>1</v>
      </c>
      <c r="X6338" s="25" t="s">
        <v>1835</v>
      </c>
      <c r="Y6338" s="25" t="str">
        <f aca="false">IF(E6338="","Sim","")</f>
        <v/>
      </c>
    </row>
    <row r="6339" customFormat="false" ht="15" hidden="false" customHeight="false" outlineLevel="0" collapsed="false">
      <c r="A6339" s="25" t="s">
        <v>6602</v>
      </c>
      <c r="B6339" s="25" t="s">
        <v>102</v>
      </c>
      <c r="C6339" s="25" t="s">
        <v>103</v>
      </c>
      <c r="D6339" s="25" t="s">
        <v>107</v>
      </c>
      <c r="E6339" s="25" t="s">
        <v>162</v>
      </c>
      <c r="F6339" s="25" t="s">
        <v>155</v>
      </c>
      <c r="G6339" s="26" t="n">
        <v>5266.09</v>
      </c>
      <c r="H6339" s="27" t="n">
        <v>8595</v>
      </c>
      <c r="I6339" s="25" t="s">
        <v>147</v>
      </c>
      <c r="J6339" s="25" t="s">
        <v>156</v>
      </c>
      <c r="K6339" s="25" t="n">
        <v>1988</v>
      </c>
      <c r="L6339" s="25" t="s">
        <v>2445</v>
      </c>
      <c r="M6339" s="25" t="s">
        <v>2446</v>
      </c>
      <c r="N6339" s="28" t="n">
        <v>26768</v>
      </c>
      <c r="O6339" s="25" t="s">
        <v>56</v>
      </c>
      <c r="P6339" s="29" t="n">
        <v>42900</v>
      </c>
      <c r="Q6339" s="33"/>
      <c r="R6339" s="34"/>
      <c r="S6339" s="28" t="n">
        <f aca="false">IF(O6339="Won",R6339,IF(O6339="Lost",0,N6339))</f>
        <v>26768</v>
      </c>
      <c r="T6339" s="30" t="str">
        <f aca="false">IF(AND(P6339&lt;&gt;"",Q6339&lt;&gt;""),Q6339-P6339,"")</f>
        <v/>
      </c>
      <c r="U6339" s="30" t="n">
        <f aca="false">IF(AND(O6339="Engaging",P6339&lt;&gt;""),'Leia-me'!$B$5-P6339,"")</f>
        <v>200</v>
      </c>
      <c r="V6339" s="25" t="str">
        <f aca="false">IF(O6339&lt;&gt;"Engaging","",IF(U6339&lt;='Leia-me'!$B$6,"Saudável",IF(U6339&lt;='Leia-me'!$B$7,"Esfriando",IF(U6339&lt;='Leia-me'!$B$8,"Última chance","Zumbi"))))</f>
        <v>Zumbi</v>
      </c>
      <c r="W6339" s="25" t="str">
        <f aca="false">IF(O6339="Won",1,IF(O6339="Lost",0,""))</f>
        <v/>
      </c>
      <c r="Y6339" s="25" t="str">
        <f aca="false">IF(E6339="","Sim","")</f>
        <v/>
      </c>
    </row>
    <row r="6340" customFormat="false" ht="15" hidden="false" customHeight="false" outlineLevel="0" collapsed="false">
      <c r="A6340" s="25" t="s">
        <v>6603</v>
      </c>
      <c r="B6340" s="25" t="s">
        <v>102</v>
      </c>
      <c r="C6340" s="25" t="s">
        <v>103</v>
      </c>
      <c r="D6340" s="25" t="s">
        <v>107</v>
      </c>
      <c r="E6340" s="25" t="s">
        <v>184</v>
      </c>
      <c r="F6340" s="25" t="s">
        <v>185</v>
      </c>
      <c r="G6340" s="26" t="n">
        <v>1520.66</v>
      </c>
      <c r="H6340" s="27" t="n">
        <v>1806</v>
      </c>
      <c r="I6340" s="25" t="s">
        <v>147</v>
      </c>
      <c r="K6340" s="25" t="n">
        <v>2005</v>
      </c>
      <c r="L6340" s="25" t="s">
        <v>1834</v>
      </c>
      <c r="M6340" s="25" t="s">
        <v>171</v>
      </c>
      <c r="N6340" s="28" t="n">
        <v>4821</v>
      </c>
      <c r="O6340" s="25" t="s">
        <v>56</v>
      </c>
      <c r="P6340" s="29" t="n">
        <v>42900</v>
      </c>
      <c r="Q6340" s="33"/>
      <c r="R6340" s="34"/>
      <c r="S6340" s="28" t="n">
        <f aca="false">IF(O6340="Won",R6340,IF(O6340="Lost",0,N6340))</f>
        <v>4821</v>
      </c>
      <c r="T6340" s="30" t="str">
        <f aca="false">IF(AND(P6340&lt;&gt;"",Q6340&lt;&gt;""),Q6340-P6340,"")</f>
        <v/>
      </c>
      <c r="U6340" s="30" t="n">
        <f aca="false">IF(AND(O6340="Engaging",P6340&lt;&gt;""),'Leia-me'!$B$5-P6340,"")</f>
        <v>200</v>
      </c>
      <c r="V6340" s="25" t="str">
        <f aca="false">IF(O6340&lt;&gt;"Engaging","",IF(U6340&lt;='Leia-me'!$B$6,"Saudável",IF(U6340&lt;='Leia-me'!$B$7,"Esfriando",IF(U6340&lt;='Leia-me'!$B$8,"Última chance","Zumbi"))))</f>
        <v>Zumbi</v>
      </c>
      <c r="W6340" s="25" t="str">
        <f aca="false">IF(O6340="Won",1,IF(O6340="Lost",0,""))</f>
        <v/>
      </c>
      <c r="X6340" s="25" t="s">
        <v>1835</v>
      </c>
      <c r="Y6340" s="25" t="str">
        <f aca="false">IF(E6340="","Sim","")</f>
        <v/>
      </c>
    </row>
    <row r="6341" customFormat="false" ht="15" hidden="false" customHeight="false" outlineLevel="0" collapsed="false">
      <c r="A6341" s="25" t="s">
        <v>6604</v>
      </c>
      <c r="B6341" s="25" t="s">
        <v>102</v>
      </c>
      <c r="C6341" s="25" t="s">
        <v>103</v>
      </c>
      <c r="D6341" s="25" t="s">
        <v>107</v>
      </c>
      <c r="E6341" s="25" t="s">
        <v>156</v>
      </c>
      <c r="F6341" s="25" t="s">
        <v>155</v>
      </c>
      <c r="G6341" s="26" t="n">
        <v>1699.85</v>
      </c>
      <c r="H6341" s="27" t="n">
        <v>5108</v>
      </c>
      <c r="I6341" s="25" t="s">
        <v>147</v>
      </c>
      <c r="K6341" s="25" t="n">
        <v>1999</v>
      </c>
      <c r="L6341" s="25" t="s">
        <v>148</v>
      </c>
      <c r="M6341" s="25" t="s">
        <v>149</v>
      </c>
      <c r="N6341" s="28" t="n">
        <v>55</v>
      </c>
      <c r="O6341" s="25" t="s">
        <v>54</v>
      </c>
      <c r="P6341" s="29" t="n">
        <v>42901</v>
      </c>
      <c r="Q6341" s="29" t="n">
        <v>42971</v>
      </c>
      <c r="R6341" s="28" t="n">
        <v>52</v>
      </c>
      <c r="S6341" s="28" t="n">
        <f aca="false">IF(O6341="Won",R6341,IF(O6341="Lost",0,N6341))</f>
        <v>52</v>
      </c>
      <c r="T6341" s="30" t="n">
        <f aca="false">IF(AND(P6341&lt;&gt;"",Q6341&lt;&gt;""),Q6341-P6341,"")</f>
        <v>70</v>
      </c>
      <c r="U6341" s="30" t="str">
        <f aca="false">IF(AND(O6341="Engaging",P6341&lt;&gt;""),'Leia-me'!$B$5-P6341,"")</f>
        <v/>
      </c>
      <c r="V6341" s="25" t="str">
        <f aca="false">IF(O6341&lt;&gt;"Engaging","",IF(U6341&lt;='Leia-me'!$B$6,"Saudável",IF(U6341&lt;='Leia-me'!$B$7,"Esfriando",IF(U6341&lt;='Leia-me'!$B$8,"Última chance","Zumbi"))))</f>
        <v/>
      </c>
      <c r="W6341" s="25" t="n">
        <f aca="false">IF(O6341="Won",1,IF(O6341="Lost",0,""))</f>
        <v>1</v>
      </c>
      <c r="Y6341" s="25" t="str">
        <f aca="false">IF(E6341="","Sim","")</f>
        <v/>
      </c>
    </row>
    <row r="6342" customFormat="false" ht="15" hidden="false" customHeight="false" outlineLevel="0" collapsed="false">
      <c r="A6342" s="25" t="s">
        <v>6605</v>
      </c>
      <c r="B6342" s="25" t="s">
        <v>102</v>
      </c>
      <c r="C6342" s="25" t="s">
        <v>103</v>
      </c>
      <c r="D6342" s="25" t="s">
        <v>107</v>
      </c>
      <c r="E6342" s="25" t="s">
        <v>251</v>
      </c>
      <c r="F6342" s="25" t="s">
        <v>211</v>
      </c>
      <c r="G6342" s="26" t="n">
        <v>332.43</v>
      </c>
      <c r="H6342" s="27" t="n">
        <v>799</v>
      </c>
      <c r="I6342" s="25" t="s">
        <v>147</v>
      </c>
      <c r="K6342" s="25" t="n">
        <v>1995</v>
      </c>
      <c r="L6342" s="25" t="s">
        <v>170</v>
      </c>
      <c r="M6342" s="25" t="s">
        <v>171</v>
      </c>
      <c r="N6342" s="28" t="n">
        <v>1096</v>
      </c>
      <c r="O6342" s="25" t="s">
        <v>56</v>
      </c>
      <c r="P6342" s="29" t="n">
        <v>42902</v>
      </c>
      <c r="Q6342" s="33"/>
      <c r="R6342" s="34"/>
      <c r="S6342" s="28" t="n">
        <f aca="false">IF(O6342="Won",R6342,IF(O6342="Lost",0,N6342))</f>
        <v>1096</v>
      </c>
      <c r="T6342" s="30" t="str">
        <f aca="false">IF(AND(P6342&lt;&gt;"",Q6342&lt;&gt;""),Q6342-P6342,"")</f>
        <v/>
      </c>
      <c r="U6342" s="30" t="n">
        <f aca="false">IF(AND(O6342="Engaging",P6342&lt;&gt;""),'Leia-me'!$B$5-P6342,"")</f>
        <v>198</v>
      </c>
      <c r="V6342" s="25" t="str">
        <f aca="false">IF(O6342&lt;&gt;"Engaging","",IF(U6342&lt;='Leia-me'!$B$6,"Saudável",IF(U6342&lt;='Leia-me'!$B$7,"Esfriando",IF(U6342&lt;='Leia-me'!$B$8,"Última chance","Zumbi"))))</f>
        <v>Zumbi</v>
      </c>
      <c r="W6342" s="25" t="str">
        <f aca="false">IF(O6342="Won",1,IF(O6342="Lost",0,""))</f>
        <v/>
      </c>
      <c r="Y6342" s="25" t="str">
        <f aca="false">IF(E6342="","Sim","")</f>
        <v/>
      </c>
    </row>
    <row r="6343" customFormat="false" ht="15" hidden="false" customHeight="false" outlineLevel="0" collapsed="false">
      <c r="A6343" s="25" t="s">
        <v>6606</v>
      </c>
      <c r="B6343" s="25" t="s">
        <v>102</v>
      </c>
      <c r="C6343" s="25" t="s">
        <v>103</v>
      </c>
      <c r="D6343" s="25" t="s">
        <v>107</v>
      </c>
      <c r="G6343" s="31"/>
      <c r="H6343" s="32"/>
      <c r="L6343" s="25" t="s">
        <v>186</v>
      </c>
      <c r="M6343" s="25" t="s">
        <v>171</v>
      </c>
      <c r="N6343" s="28" t="n">
        <v>550</v>
      </c>
      <c r="O6343" s="25" t="s">
        <v>56</v>
      </c>
      <c r="P6343" s="29" t="n">
        <v>42903</v>
      </c>
      <c r="Q6343" s="33"/>
      <c r="R6343" s="34"/>
      <c r="S6343" s="28" t="n">
        <f aca="false">IF(O6343="Won",R6343,IF(O6343="Lost",0,N6343))</f>
        <v>550</v>
      </c>
      <c r="T6343" s="30" t="str">
        <f aca="false">IF(AND(P6343&lt;&gt;"",Q6343&lt;&gt;""),Q6343-P6343,"")</f>
        <v/>
      </c>
      <c r="U6343" s="30" t="n">
        <f aca="false">IF(AND(O6343="Engaging",P6343&lt;&gt;""),'Leia-me'!$B$5-P6343,"")</f>
        <v>197</v>
      </c>
      <c r="V6343" s="25" t="str">
        <f aca="false">IF(O6343&lt;&gt;"Engaging","",IF(U6343&lt;='Leia-me'!$B$6,"Saudável",IF(U6343&lt;='Leia-me'!$B$7,"Esfriando",IF(U6343&lt;='Leia-me'!$B$8,"Última chance","Zumbi"))))</f>
        <v>Zumbi</v>
      </c>
      <c r="W6343" s="25" t="str">
        <f aca="false">IF(O6343="Won",1,IF(O6343="Lost",0,""))</f>
        <v/>
      </c>
      <c r="Y6343" s="25" t="str">
        <f aca="false">IF(E6343="","Sim","")</f>
        <v>Sim</v>
      </c>
    </row>
    <row r="6344" customFormat="false" ht="15" hidden="false" customHeight="false" outlineLevel="0" collapsed="false">
      <c r="A6344" s="25" t="s">
        <v>6607</v>
      </c>
      <c r="B6344" s="25" t="s">
        <v>102</v>
      </c>
      <c r="C6344" s="25" t="s">
        <v>103</v>
      </c>
      <c r="D6344" s="25" t="s">
        <v>107</v>
      </c>
      <c r="E6344" s="25" t="s">
        <v>1158</v>
      </c>
      <c r="F6344" s="25" t="s">
        <v>185</v>
      </c>
      <c r="G6344" s="26" t="n">
        <v>7708.38</v>
      </c>
      <c r="H6344" s="27" t="n">
        <v>13756</v>
      </c>
      <c r="I6344" s="25" t="s">
        <v>147</v>
      </c>
      <c r="K6344" s="25" t="n">
        <v>1980</v>
      </c>
      <c r="L6344" s="25" t="s">
        <v>2445</v>
      </c>
      <c r="M6344" s="25" t="s">
        <v>2446</v>
      </c>
      <c r="N6344" s="28" t="n">
        <v>26768</v>
      </c>
      <c r="O6344" s="25" t="s">
        <v>55</v>
      </c>
      <c r="P6344" s="29" t="n">
        <v>42903</v>
      </c>
      <c r="Q6344" s="29" t="n">
        <v>42962</v>
      </c>
      <c r="R6344" s="28" t="n">
        <v>0</v>
      </c>
      <c r="S6344" s="28" t="n">
        <f aca="false">IF(O6344="Won",R6344,IF(O6344="Lost",0,N6344))</f>
        <v>0</v>
      </c>
      <c r="T6344" s="30" t="n">
        <f aca="false">IF(AND(P6344&lt;&gt;"",Q6344&lt;&gt;""),Q6344-P6344,"")</f>
        <v>59</v>
      </c>
      <c r="U6344" s="30" t="str">
        <f aca="false">IF(AND(O6344="Engaging",P6344&lt;&gt;""),'Leia-me'!$B$5-P6344,"")</f>
        <v/>
      </c>
      <c r="V6344" s="25" t="str">
        <f aca="false">IF(O6344&lt;&gt;"Engaging","",IF(U6344&lt;='Leia-me'!$B$6,"Saudável",IF(U6344&lt;='Leia-me'!$B$7,"Esfriando",IF(U6344&lt;='Leia-me'!$B$8,"Última chance","Zumbi"))))</f>
        <v/>
      </c>
      <c r="W6344" s="25" t="n">
        <f aca="false">IF(O6344="Won",1,IF(O6344="Lost",0,""))</f>
        <v>0</v>
      </c>
      <c r="Y6344" s="25" t="str">
        <f aca="false">IF(E6344="","Sim","")</f>
        <v/>
      </c>
    </row>
    <row r="6345" customFormat="false" ht="15" hidden="false" customHeight="false" outlineLevel="0" collapsed="false">
      <c r="A6345" s="25" t="s">
        <v>6608</v>
      </c>
      <c r="B6345" s="25" t="s">
        <v>102</v>
      </c>
      <c r="C6345" s="25" t="s">
        <v>103</v>
      </c>
      <c r="D6345" s="25" t="s">
        <v>107</v>
      </c>
      <c r="E6345" s="25" t="s">
        <v>3075</v>
      </c>
      <c r="F6345" s="25" t="s">
        <v>165</v>
      </c>
      <c r="G6345" s="26" t="n">
        <v>4269.9</v>
      </c>
      <c r="H6345" s="27" t="n">
        <v>6472</v>
      </c>
      <c r="I6345" s="25" t="s">
        <v>147</v>
      </c>
      <c r="J6345" s="25" t="s">
        <v>1347</v>
      </c>
      <c r="K6345" s="25" t="n">
        <v>1993</v>
      </c>
      <c r="L6345" s="25" t="s">
        <v>186</v>
      </c>
      <c r="M6345" s="25" t="s">
        <v>171</v>
      </c>
      <c r="N6345" s="28" t="n">
        <v>550</v>
      </c>
      <c r="O6345" s="25" t="s">
        <v>54</v>
      </c>
      <c r="P6345" s="29" t="n">
        <v>42904</v>
      </c>
      <c r="Q6345" s="29" t="n">
        <v>43006</v>
      </c>
      <c r="R6345" s="28" t="n">
        <v>505</v>
      </c>
      <c r="S6345" s="28" t="n">
        <f aca="false">IF(O6345="Won",R6345,IF(O6345="Lost",0,N6345))</f>
        <v>505</v>
      </c>
      <c r="T6345" s="30" t="n">
        <f aca="false">IF(AND(P6345&lt;&gt;"",Q6345&lt;&gt;""),Q6345-P6345,"")</f>
        <v>102</v>
      </c>
      <c r="U6345" s="30" t="str">
        <f aca="false">IF(AND(O6345="Engaging",P6345&lt;&gt;""),'Leia-me'!$B$5-P6345,"")</f>
        <v/>
      </c>
      <c r="V6345" s="25" t="str">
        <f aca="false">IF(O6345&lt;&gt;"Engaging","",IF(U6345&lt;='Leia-me'!$B$6,"Saudável",IF(U6345&lt;='Leia-me'!$B$7,"Esfriando",IF(U6345&lt;='Leia-me'!$B$8,"Última chance","Zumbi"))))</f>
        <v/>
      </c>
      <c r="W6345" s="25" t="n">
        <f aca="false">IF(O6345="Won",1,IF(O6345="Lost",0,""))</f>
        <v>1</v>
      </c>
      <c r="Y6345" s="25" t="str">
        <f aca="false">IF(E6345="","Sim","")</f>
        <v/>
      </c>
    </row>
    <row r="6346" customFormat="false" ht="15" hidden="false" customHeight="false" outlineLevel="0" collapsed="false">
      <c r="A6346" s="25" t="s">
        <v>6609</v>
      </c>
      <c r="B6346" s="25" t="s">
        <v>102</v>
      </c>
      <c r="C6346" s="25" t="s">
        <v>103</v>
      </c>
      <c r="D6346" s="25" t="s">
        <v>107</v>
      </c>
      <c r="E6346" s="25" t="s">
        <v>1646</v>
      </c>
      <c r="F6346" s="25" t="s">
        <v>185</v>
      </c>
      <c r="G6346" s="26" t="n">
        <v>587.72</v>
      </c>
      <c r="H6346" s="27" t="n">
        <v>1501</v>
      </c>
      <c r="I6346" s="25" t="s">
        <v>147</v>
      </c>
      <c r="K6346" s="25" t="n">
        <v>2010</v>
      </c>
      <c r="L6346" s="25" t="s">
        <v>148</v>
      </c>
      <c r="M6346" s="25" t="s">
        <v>149</v>
      </c>
      <c r="N6346" s="28" t="n">
        <v>55</v>
      </c>
      <c r="O6346" s="25" t="s">
        <v>54</v>
      </c>
      <c r="P6346" s="29" t="n">
        <v>42905</v>
      </c>
      <c r="Q6346" s="29" t="n">
        <v>42913</v>
      </c>
      <c r="R6346" s="28" t="n">
        <v>54</v>
      </c>
      <c r="S6346" s="28" t="n">
        <f aca="false">IF(O6346="Won",R6346,IF(O6346="Lost",0,N6346))</f>
        <v>54</v>
      </c>
      <c r="T6346" s="30" t="n">
        <f aca="false">IF(AND(P6346&lt;&gt;"",Q6346&lt;&gt;""),Q6346-P6346,"")</f>
        <v>8</v>
      </c>
      <c r="U6346" s="30" t="str">
        <f aca="false">IF(AND(O6346="Engaging",P6346&lt;&gt;""),'Leia-me'!$B$5-P6346,"")</f>
        <v/>
      </c>
      <c r="V6346" s="25" t="str">
        <f aca="false">IF(O6346&lt;&gt;"Engaging","",IF(U6346&lt;='Leia-me'!$B$6,"Saudável",IF(U6346&lt;='Leia-me'!$B$7,"Esfriando",IF(U6346&lt;='Leia-me'!$B$8,"Última chance","Zumbi"))))</f>
        <v/>
      </c>
      <c r="W6346" s="25" t="n">
        <f aca="false">IF(O6346="Won",1,IF(O6346="Lost",0,""))</f>
        <v>1</v>
      </c>
      <c r="Y6346" s="25" t="str">
        <f aca="false">IF(E6346="","Sim","")</f>
        <v/>
      </c>
    </row>
    <row r="6347" customFormat="false" ht="15" hidden="false" customHeight="false" outlineLevel="0" collapsed="false">
      <c r="A6347" s="25" t="s">
        <v>6610</v>
      </c>
      <c r="B6347" s="25" t="s">
        <v>102</v>
      </c>
      <c r="C6347" s="25" t="s">
        <v>103</v>
      </c>
      <c r="D6347" s="25" t="s">
        <v>107</v>
      </c>
      <c r="E6347" s="25" t="s">
        <v>609</v>
      </c>
      <c r="F6347" s="25" t="s">
        <v>267</v>
      </c>
      <c r="G6347" s="26" t="n">
        <v>692.19</v>
      </c>
      <c r="H6347" s="27" t="n">
        <v>1922</v>
      </c>
      <c r="I6347" s="25" t="s">
        <v>147</v>
      </c>
      <c r="K6347" s="25" t="n">
        <v>2003</v>
      </c>
      <c r="L6347" s="25" t="s">
        <v>178</v>
      </c>
      <c r="M6347" s="25" t="s">
        <v>171</v>
      </c>
      <c r="N6347" s="28" t="n">
        <v>5482</v>
      </c>
      <c r="O6347" s="25" t="s">
        <v>54</v>
      </c>
      <c r="P6347" s="29" t="n">
        <v>42908</v>
      </c>
      <c r="Q6347" s="29" t="n">
        <v>42982</v>
      </c>
      <c r="R6347" s="28" t="n">
        <v>4916</v>
      </c>
      <c r="S6347" s="28" t="n">
        <f aca="false">IF(O6347="Won",R6347,IF(O6347="Lost",0,N6347))</f>
        <v>4916</v>
      </c>
      <c r="T6347" s="30" t="n">
        <f aca="false">IF(AND(P6347&lt;&gt;"",Q6347&lt;&gt;""),Q6347-P6347,"")</f>
        <v>74</v>
      </c>
      <c r="U6347" s="30" t="str">
        <f aca="false">IF(AND(O6347="Engaging",P6347&lt;&gt;""),'Leia-me'!$B$5-P6347,"")</f>
        <v/>
      </c>
      <c r="V6347" s="25" t="str">
        <f aca="false">IF(O6347&lt;&gt;"Engaging","",IF(U6347&lt;='Leia-me'!$B$6,"Saudável",IF(U6347&lt;='Leia-me'!$B$7,"Esfriando",IF(U6347&lt;='Leia-me'!$B$8,"Última chance","Zumbi"))))</f>
        <v/>
      </c>
      <c r="W6347" s="25" t="n">
        <f aca="false">IF(O6347="Won",1,IF(O6347="Lost",0,""))</f>
        <v>1</v>
      </c>
      <c r="Y6347" s="25" t="str">
        <f aca="false">IF(E6347="","Sim","")</f>
        <v/>
      </c>
    </row>
    <row r="6348" customFormat="false" ht="15" hidden="false" customHeight="false" outlineLevel="0" collapsed="false">
      <c r="A6348" s="25" t="s">
        <v>6611</v>
      </c>
      <c r="B6348" s="25" t="s">
        <v>102</v>
      </c>
      <c r="C6348" s="25" t="s">
        <v>103</v>
      </c>
      <c r="D6348" s="25" t="s">
        <v>107</v>
      </c>
      <c r="E6348" s="25" t="s">
        <v>1789</v>
      </c>
      <c r="F6348" s="25" t="s">
        <v>211</v>
      </c>
      <c r="G6348" s="26" t="n">
        <v>497.11</v>
      </c>
      <c r="H6348" s="27" t="n">
        <v>1588</v>
      </c>
      <c r="I6348" s="25" t="s">
        <v>147</v>
      </c>
      <c r="K6348" s="25" t="n">
        <v>2009</v>
      </c>
      <c r="L6348" s="25" t="s">
        <v>148</v>
      </c>
      <c r="M6348" s="25" t="s">
        <v>149</v>
      </c>
      <c r="N6348" s="28" t="n">
        <v>55</v>
      </c>
      <c r="O6348" s="25" t="s">
        <v>54</v>
      </c>
      <c r="P6348" s="29" t="n">
        <v>42910</v>
      </c>
      <c r="Q6348" s="29" t="n">
        <v>42918</v>
      </c>
      <c r="R6348" s="28" t="n">
        <v>59</v>
      </c>
      <c r="S6348" s="28" t="n">
        <f aca="false">IF(O6348="Won",R6348,IF(O6348="Lost",0,N6348))</f>
        <v>59</v>
      </c>
      <c r="T6348" s="30" t="n">
        <f aca="false">IF(AND(P6348&lt;&gt;"",Q6348&lt;&gt;""),Q6348-P6348,"")</f>
        <v>8</v>
      </c>
      <c r="U6348" s="30" t="str">
        <f aca="false">IF(AND(O6348="Engaging",P6348&lt;&gt;""),'Leia-me'!$B$5-P6348,"")</f>
        <v/>
      </c>
      <c r="V6348" s="25" t="str">
        <f aca="false">IF(O6348&lt;&gt;"Engaging","",IF(U6348&lt;='Leia-me'!$B$6,"Saudável",IF(U6348&lt;='Leia-me'!$B$7,"Esfriando",IF(U6348&lt;='Leia-me'!$B$8,"Última chance","Zumbi"))))</f>
        <v/>
      </c>
      <c r="W6348" s="25" t="n">
        <f aca="false">IF(O6348="Won",1,IF(O6348="Lost",0,""))</f>
        <v>1</v>
      </c>
      <c r="Y6348" s="25" t="str">
        <f aca="false">IF(E6348="","Sim","")</f>
        <v/>
      </c>
    </row>
    <row r="6349" customFormat="false" ht="15" hidden="false" customHeight="false" outlineLevel="0" collapsed="false">
      <c r="A6349" s="25" t="s">
        <v>6612</v>
      </c>
      <c r="B6349" s="25" t="s">
        <v>102</v>
      </c>
      <c r="C6349" s="25" t="s">
        <v>103</v>
      </c>
      <c r="D6349" s="25" t="s">
        <v>107</v>
      </c>
      <c r="E6349" s="25" t="s">
        <v>199</v>
      </c>
      <c r="F6349" s="25" t="s">
        <v>177</v>
      </c>
      <c r="G6349" s="26" t="n">
        <v>52.5</v>
      </c>
      <c r="H6349" s="27" t="n">
        <v>165</v>
      </c>
      <c r="I6349" s="25" t="s">
        <v>147</v>
      </c>
      <c r="K6349" s="25" t="n">
        <v>2008</v>
      </c>
      <c r="L6349" s="25" t="s">
        <v>160</v>
      </c>
      <c r="M6349" s="25" t="s">
        <v>149</v>
      </c>
      <c r="N6349" s="28" t="n">
        <v>3393</v>
      </c>
      <c r="O6349" s="25" t="s">
        <v>54</v>
      </c>
      <c r="P6349" s="29" t="n">
        <v>42912</v>
      </c>
      <c r="Q6349" s="29" t="n">
        <v>42971</v>
      </c>
      <c r="R6349" s="28" t="n">
        <v>3838</v>
      </c>
      <c r="S6349" s="28" t="n">
        <f aca="false">IF(O6349="Won",R6349,IF(O6349="Lost",0,N6349))</f>
        <v>3838</v>
      </c>
      <c r="T6349" s="30" t="n">
        <f aca="false">IF(AND(P6349&lt;&gt;"",Q6349&lt;&gt;""),Q6349-P6349,"")</f>
        <v>59</v>
      </c>
      <c r="U6349" s="30" t="str">
        <f aca="false">IF(AND(O6349="Engaging",P6349&lt;&gt;""),'Leia-me'!$B$5-P6349,"")</f>
        <v/>
      </c>
      <c r="V6349" s="25" t="str">
        <f aca="false">IF(O6349&lt;&gt;"Engaging","",IF(U6349&lt;='Leia-me'!$B$6,"Saudável",IF(U6349&lt;='Leia-me'!$B$7,"Esfriando",IF(U6349&lt;='Leia-me'!$B$8,"Última chance","Zumbi"))))</f>
        <v/>
      </c>
      <c r="W6349" s="25" t="n">
        <f aca="false">IF(O6349="Won",1,IF(O6349="Lost",0,""))</f>
        <v>1</v>
      </c>
      <c r="Y6349" s="25" t="str">
        <f aca="false">IF(E6349="","Sim","")</f>
        <v/>
      </c>
    </row>
    <row r="6350" customFormat="false" ht="15" hidden="false" customHeight="false" outlineLevel="0" collapsed="false">
      <c r="A6350" s="25" t="s">
        <v>6613</v>
      </c>
      <c r="B6350" s="25" t="s">
        <v>102</v>
      </c>
      <c r="C6350" s="25" t="s">
        <v>103</v>
      </c>
      <c r="D6350" s="25" t="s">
        <v>107</v>
      </c>
      <c r="E6350" s="25" t="s">
        <v>218</v>
      </c>
      <c r="F6350" s="25" t="s">
        <v>146</v>
      </c>
      <c r="G6350" s="26" t="n">
        <v>4.54</v>
      </c>
      <c r="H6350" s="27" t="n">
        <v>9</v>
      </c>
      <c r="I6350" s="25" t="s">
        <v>147</v>
      </c>
      <c r="K6350" s="25" t="n">
        <v>2017</v>
      </c>
      <c r="L6350" s="25" t="s">
        <v>186</v>
      </c>
      <c r="M6350" s="25" t="s">
        <v>171</v>
      </c>
      <c r="N6350" s="28" t="n">
        <v>550</v>
      </c>
      <c r="O6350" s="25" t="s">
        <v>55</v>
      </c>
      <c r="P6350" s="29" t="n">
        <v>42913</v>
      </c>
      <c r="Q6350" s="29" t="n">
        <v>42922</v>
      </c>
      <c r="R6350" s="28" t="n">
        <v>0</v>
      </c>
      <c r="S6350" s="28" t="n">
        <f aca="false">IF(O6350="Won",R6350,IF(O6350="Lost",0,N6350))</f>
        <v>0</v>
      </c>
      <c r="T6350" s="30" t="n">
        <f aca="false">IF(AND(P6350&lt;&gt;"",Q6350&lt;&gt;""),Q6350-P6350,"")</f>
        <v>9</v>
      </c>
      <c r="U6350" s="30" t="str">
        <f aca="false">IF(AND(O6350="Engaging",P6350&lt;&gt;""),'Leia-me'!$B$5-P6350,"")</f>
        <v/>
      </c>
      <c r="V6350" s="25" t="str">
        <f aca="false">IF(O6350&lt;&gt;"Engaging","",IF(U6350&lt;='Leia-me'!$B$6,"Saudável",IF(U6350&lt;='Leia-me'!$B$7,"Esfriando",IF(U6350&lt;='Leia-me'!$B$8,"Última chance","Zumbi"))))</f>
        <v/>
      </c>
      <c r="W6350" s="25" t="n">
        <f aca="false">IF(O6350="Won",1,IF(O6350="Lost",0,""))</f>
        <v>0</v>
      </c>
      <c r="Y6350" s="25" t="str">
        <f aca="false">IF(E6350="","Sim","")</f>
        <v/>
      </c>
    </row>
    <row r="6351" customFormat="false" ht="15" hidden="false" customHeight="false" outlineLevel="0" collapsed="false">
      <c r="A6351" s="25" t="s">
        <v>6614</v>
      </c>
      <c r="B6351" s="25" t="s">
        <v>102</v>
      </c>
      <c r="C6351" s="25" t="s">
        <v>103</v>
      </c>
      <c r="D6351" s="25" t="s">
        <v>107</v>
      </c>
      <c r="E6351" s="25" t="s">
        <v>609</v>
      </c>
      <c r="F6351" s="25" t="s">
        <v>267</v>
      </c>
      <c r="G6351" s="26" t="n">
        <v>692.19</v>
      </c>
      <c r="H6351" s="27" t="n">
        <v>1922</v>
      </c>
      <c r="I6351" s="25" t="s">
        <v>147</v>
      </c>
      <c r="K6351" s="25" t="n">
        <v>2003</v>
      </c>
      <c r="L6351" s="25" t="s">
        <v>1834</v>
      </c>
      <c r="M6351" s="25" t="s">
        <v>171</v>
      </c>
      <c r="N6351" s="28" t="n">
        <v>4821</v>
      </c>
      <c r="O6351" s="25" t="s">
        <v>55</v>
      </c>
      <c r="P6351" s="29" t="n">
        <v>42913</v>
      </c>
      <c r="Q6351" s="29" t="n">
        <v>42921</v>
      </c>
      <c r="R6351" s="28" t="n">
        <v>0</v>
      </c>
      <c r="S6351" s="28" t="n">
        <f aca="false">IF(O6351="Won",R6351,IF(O6351="Lost",0,N6351))</f>
        <v>0</v>
      </c>
      <c r="T6351" s="30" t="n">
        <f aca="false">IF(AND(P6351&lt;&gt;"",Q6351&lt;&gt;""),Q6351-P6351,"")</f>
        <v>8</v>
      </c>
      <c r="U6351" s="30" t="str">
        <f aca="false">IF(AND(O6351="Engaging",P6351&lt;&gt;""),'Leia-me'!$B$5-P6351,"")</f>
        <v/>
      </c>
      <c r="V6351" s="25" t="str">
        <f aca="false">IF(O6351&lt;&gt;"Engaging","",IF(U6351&lt;='Leia-me'!$B$6,"Saudável",IF(U6351&lt;='Leia-me'!$B$7,"Esfriando",IF(U6351&lt;='Leia-me'!$B$8,"Última chance","Zumbi"))))</f>
        <v/>
      </c>
      <c r="W6351" s="25" t="n">
        <f aca="false">IF(O6351="Won",1,IF(O6351="Lost",0,""))</f>
        <v>0</v>
      </c>
      <c r="X6351" s="25" t="s">
        <v>1835</v>
      </c>
      <c r="Y6351" s="25" t="str">
        <f aca="false">IF(E6351="","Sim","")</f>
        <v/>
      </c>
    </row>
    <row r="6352" customFormat="false" ht="15" hidden="false" customHeight="false" outlineLevel="0" collapsed="false">
      <c r="A6352" s="25" t="s">
        <v>6615</v>
      </c>
      <c r="B6352" s="25" t="s">
        <v>102</v>
      </c>
      <c r="C6352" s="25" t="s">
        <v>103</v>
      </c>
      <c r="D6352" s="25" t="s">
        <v>107</v>
      </c>
      <c r="E6352" s="25" t="s">
        <v>868</v>
      </c>
      <c r="F6352" s="25" t="s">
        <v>168</v>
      </c>
      <c r="G6352" s="26" t="n">
        <v>2952.73</v>
      </c>
      <c r="H6352" s="27" t="n">
        <v>5107</v>
      </c>
      <c r="I6352" s="25" t="s">
        <v>147</v>
      </c>
      <c r="K6352" s="25" t="n">
        <v>2000</v>
      </c>
      <c r="L6352" s="25" t="s">
        <v>178</v>
      </c>
      <c r="M6352" s="25" t="s">
        <v>171</v>
      </c>
      <c r="N6352" s="28" t="n">
        <v>5482</v>
      </c>
      <c r="O6352" s="25" t="s">
        <v>55</v>
      </c>
      <c r="P6352" s="29" t="n">
        <v>42914</v>
      </c>
      <c r="Q6352" s="29" t="n">
        <v>42921</v>
      </c>
      <c r="R6352" s="28" t="n">
        <v>0</v>
      </c>
      <c r="S6352" s="28" t="n">
        <f aca="false">IF(O6352="Won",R6352,IF(O6352="Lost",0,N6352))</f>
        <v>0</v>
      </c>
      <c r="T6352" s="30" t="n">
        <f aca="false">IF(AND(P6352&lt;&gt;"",Q6352&lt;&gt;""),Q6352-P6352,"")</f>
        <v>7</v>
      </c>
      <c r="U6352" s="30" t="str">
        <f aca="false">IF(AND(O6352="Engaging",P6352&lt;&gt;""),'Leia-me'!$B$5-P6352,"")</f>
        <v/>
      </c>
      <c r="V6352" s="25" t="str">
        <f aca="false">IF(O6352&lt;&gt;"Engaging","",IF(U6352&lt;='Leia-me'!$B$6,"Saudável",IF(U6352&lt;='Leia-me'!$B$7,"Esfriando",IF(U6352&lt;='Leia-me'!$B$8,"Última chance","Zumbi"))))</f>
        <v/>
      </c>
      <c r="W6352" s="25" t="n">
        <f aca="false">IF(O6352="Won",1,IF(O6352="Lost",0,""))</f>
        <v>0</v>
      </c>
      <c r="Y6352" s="25" t="str">
        <f aca="false">IF(E6352="","Sim","")</f>
        <v/>
      </c>
    </row>
    <row r="6353" customFormat="false" ht="15" hidden="false" customHeight="false" outlineLevel="0" collapsed="false">
      <c r="A6353" s="25" t="s">
        <v>6616</v>
      </c>
      <c r="B6353" s="25" t="s">
        <v>102</v>
      </c>
      <c r="C6353" s="25" t="s">
        <v>103</v>
      </c>
      <c r="D6353" s="25" t="s">
        <v>107</v>
      </c>
      <c r="G6353" s="31"/>
      <c r="H6353" s="32"/>
      <c r="L6353" s="25" t="s">
        <v>1834</v>
      </c>
      <c r="M6353" s="25" t="s">
        <v>171</v>
      </c>
      <c r="N6353" s="28" t="n">
        <v>4821</v>
      </c>
      <c r="O6353" s="25" t="s">
        <v>56</v>
      </c>
      <c r="P6353" s="29" t="n">
        <v>42915</v>
      </c>
      <c r="Q6353" s="33"/>
      <c r="R6353" s="34"/>
      <c r="S6353" s="28" t="n">
        <f aca="false">IF(O6353="Won",R6353,IF(O6353="Lost",0,N6353))</f>
        <v>4821</v>
      </c>
      <c r="T6353" s="30" t="str">
        <f aca="false">IF(AND(P6353&lt;&gt;"",Q6353&lt;&gt;""),Q6353-P6353,"")</f>
        <v/>
      </c>
      <c r="U6353" s="30" t="n">
        <f aca="false">IF(AND(O6353="Engaging",P6353&lt;&gt;""),'Leia-me'!$B$5-P6353,"")</f>
        <v>185</v>
      </c>
      <c r="V6353" s="25" t="str">
        <f aca="false">IF(O6353&lt;&gt;"Engaging","",IF(U6353&lt;='Leia-me'!$B$6,"Saudável",IF(U6353&lt;='Leia-me'!$B$7,"Esfriando",IF(U6353&lt;='Leia-me'!$B$8,"Última chance","Zumbi"))))</f>
        <v>Zumbi</v>
      </c>
      <c r="W6353" s="25" t="str">
        <f aca="false">IF(O6353="Won",1,IF(O6353="Lost",0,""))</f>
        <v/>
      </c>
      <c r="X6353" s="25" t="s">
        <v>1835</v>
      </c>
      <c r="Y6353" s="25" t="str">
        <f aca="false">IF(E6353="","Sim","")</f>
        <v>Sim</v>
      </c>
    </row>
    <row r="6354" customFormat="false" ht="15" hidden="false" customHeight="false" outlineLevel="0" collapsed="false">
      <c r="A6354" s="25" t="s">
        <v>6617</v>
      </c>
      <c r="B6354" s="25" t="s">
        <v>102</v>
      </c>
      <c r="C6354" s="25" t="s">
        <v>103</v>
      </c>
      <c r="D6354" s="25" t="s">
        <v>107</v>
      </c>
      <c r="E6354" s="25" t="s">
        <v>195</v>
      </c>
      <c r="F6354" s="25" t="s">
        <v>185</v>
      </c>
      <c r="G6354" s="26" t="n">
        <v>8170.38</v>
      </c>
      <c r="H6354" s="27" t="n">
        <v>16499</v>
      </c>
      <c r="I6354" s="25" t="s">
        <v>196</v>
      </c>
      <c r="K6354" s="25" t="n">
        <v>1997</v>
      </c>
      <c r="L6354" s="25" t="s">
        <v>186</v>
      </c>
      <c r="M6354" s="25" t="s">
        <v>171</v>
      </c>
      <c r="N6354" s="28" t="n">
        <v>550</v>
      </c>
      <c r="O6354" s="25" t="s">
        <v>55</v>
      </c>
      <c r="P6354" s="29" t="n">
        <v>42915</v>
      </c>
      <c r="Q6354" s="29" t="n">
        <v>42926</v>
      </c>
      <c r="R6354" s="28" t="n">
        <v>0</v>
      </c>
      <c r="S6354" s="28" t="n">
        <f aca="false">IF(O6354="Won",R6354,IF(O6354="Lost",0,N6354))</f>
        <v>0</v>
      </c>
      <c r="T6354" s="30" t="n">
        <f aca="false">IF(AND(P6354&lt;&gt;"",Q6354&lt;&gt;""),Q6354-P6354,"")</f>
        <v>11</v>
      </c>
      <c r="U6354" s="30" t="str">
        <f aca="false">IF(AND(O6354="Engaging",P6354&lt;&gt;""),'Leia-me'!$B$5-P6354,"")</f>
        <v/>
      </c>
      <c r="V6354" s="25" t="str">
        <f aca="false">IF(O6354&lt;&gt;"Engaging","",IF(U6354&lt;='Leia-me'!$B$6,"Saudável",IF(U6354&lt;='Leia-me'!$B$7,"Esfriando",IF(U6354&lt;='Leia-me'!$B$8,"Última chance","Zumbi"))))</f>
        <v/>
      </c>
      <c r="W6354" s="25" t="n">
        <f aca="false">IF(O6354="Won",1,IF(O6354="Lost",0,""))</f>
        <v>0</v>
      </c>
      <c r="Y6354" s="25" t="str">
        <f aca="false">IF(E6354="","Sim","")</f>
        <v/>
      </c>
    </row>
    <row r="6355" customFormat="false" ht="15" hidden="false" customHeight="false" outlineLevel="0" collapsed="false">
      <c r="A6355" s="25" t="s">
        <v>6618</v>
      </c>
      <c r="B6355" s="25" t="s">
        <v>102</v>
      </c>
      <c r="C6355" s="25" t="s">
        <v>103</v>
      </c>
      <c r="D6355" s="25" t="s">
        <v>107</v>
      </c>
      <c r="E6355" s="25" t="s">
        <v>218</v>
      </c>
      <c r="F6355" s="25" t="s">
        <v>146</v>
      </c>
      <c r="G6355" s="26" t="n">
        <v>4.54</v>
      </c>
      <c r="H6355" s="27" t="n">
        <v>9</v>
      </c>
      <c r="I6355" s="25" t="s">
        <v>147</v>
      </c>
      <c r="K6355" s="25" t="n">
        <v>2017</v>
      </c>
      <c r="L6355" s="25" t="s">
        <v>148</v>
      </c>
      <c r="M6355" s="25" t="s">
        <v>149</v>
      </c>
      <c r="N6355" s="28" t="n">
        <v>55</v>
      </c>
      <c r="O6355" s="25" t="s">
        <v>55</v>
      </c>
      <c r="P6355" s="29" t="n">
        <v>42915</v>
      </c>
      <c r="Q6355" s="29" t="n">
        <v>42922</v>
      </c>
      <c r="R6355" s="28" t="n">
        <v>0</v>
      </c>
      <c r="S6355" s="28" t="n">
        <f aca="false">IF(O6355="Won",R6355,IF(O6355="Lost",0,N6355))</f>
        <v>0</v>
      </c>
      <c r="T6355" s="30" t="n">
        <f aca="false">IF(AND(P6355&lt;&gt;"",Q6355&lt;&gt;""),Q6355-P6355,"")</f>
        <v>7</v>
      </c>
      <c r="U6355" s="30" t="str">
        <f aca="false">IF(AND(O6355="Engaging",P6355&lt;&gt;""),'Leia-me'!$B$5-P6355,"")</f>
        <v/>
      </c>
      <c r="V6355" s="25" t="str">
        <f aca="false">IF(O6355&lt;&gt;"Engaging","",IF(U6355&lt;='Leia-me'!$B$6,"Saudável",IF(U6355&lt;='Leia-me'!$B$7,"Esfriando",IF(U6355&lt;='Leia-me'!$B$8,"Última chance","Zumbi"))))</f>
        <v/>
      </c>
      <c r="W6355" s="25" t="n">
        <f aca="false">IF(O6355="Won",1,IF(O6355="Lost",0,""))</f>
        <v>0</v>
      </c>
      <c r="Y6355" s="25" t="str">
        <f aca="false">IF(E6355="","Sim","")</f>
        <v/>
      </c>
    </row>
    <row r="6356" customFormat="false" ht="15" hidden="false" customHeight="false" outlineLevel="0" collapsed="false">
      <c r="A6356" s="25" t="s">
        <v>6619</v>
      </c>
      <c r="B6356" s="25" t="s">
        <v>102</v>
      </c>
      <c r="C6356" s="25" t="s">
        <v>103</v>
      </c>
      <c r="D6356" s="25" t="s">
        <v>107</v>
      </c>
      <c r="E6356" s="25" t="s">
        <v>433</v>
      </c>
      <c r="F6356" s="25" t="s">
        <v>211</v>
      </c>
      <c r="G6356" s="26" t="n">
        <v>2214.94</v>
      </c>
      <c r="H6356" s="27" t="n">
        <v>5374</v>
      </c>
      <c r="I6356" s="25" t="s">
        <v>147</v>
      </c>
      <c r="K6356" s="25" t="n">
        <v>1996</v>
      </c>
      <c r="L6356" s="25" t="s">
        <v>148</v>
      </c>
      <c r="M6356" s="25" t="s">
        <v>149</v>
      </c>
      <c r="N6356" s="28" t="n">
        <v>55</v>
      </c>
      <c r="O6356" s="25" t="s">
        <v>55</v>
      </c>
      <c r="P6356" s="29" t="n">
        <v>42915</v>
      </c>
      <c r="Q6356" s="29" t="n">
        <v>42922</v>
      </c>
      <c r="R6356" s="28" t="n">
        <v>0</v>
      </c>
      <c r="S6356" s="28" t="n">
        <f aca="false">IF(O6356="Won",R6356,IF(O6356="Lost",0,N6356))</f>
        <v>0</v>
      </c>
      <c r="T6356" s="30" t="n">
        <f aca="false">IF(AND(P6356&lt;&gt;"",Q6356&lt;&gt;""),Q6356-P6356,"")</f>
        <v>7</v>
      </c>
      <c r="U6356" s="30" t="str">
        <f aca="false">IF(AND(O6356="Engaging",P6356&lt;&gt;""),'Leia-me'!$B$5-P6356,"")</f>
        <v/>
      </c>
      <c r="V6356" s="25" t="str">
        <f aca="false">IF(O6356&lt;&gt;"Engaging","",IF(U6356&lt;='Leia-me'!$B$6,"Saudável",IF(U6356&lt;='Leia-me'!$B$7,"Esfriando",IF(U6356&lt;='Leia-me'!$B$8,"Última chance","Zumbi"))))</f>
        <v/>
      </c>
      <c r="W6356" s="25" t="n">
        <f aca="false">IF(O6356="Won",1,IF(O6356="Lost",0,""))</f>
        <v>0</v>
      </c>
      <c r="Y6356" s="25" t="str">
        <f aca="false">IF(E6356="","Sim","")</f>
        <v/>
      </c>
    </row>
    <row r="6357" customFormat="false" ht="15" hidden="false" customHeight="false" outlineLevel="0" collapsed="false">
      <c r="A6357" s="25" t="s">
        <v>6620</v>
      </c>
      <c r="B6357" s="25" t="s">
        <v>102</v>
      </c>
      <c r="C6357" s="25" t="s">
        <v>103</v>
      </c>
      <c r="D6357" s="25" t="s">
        <v>107</v>
      </c>
      <c r="E6357" s="25" t="s">
        <v>1646</v>
      </c>
      <c r="F6357" s="25" t="s">
        <v>185</v>
      </c>
      <c r="G6357" s="26" t="n">
        <v>587.72</v>
      </c>
      <c r="H6357" s="27" t="n">
        <v>1501</v>
      </c>
      <c r="I6357" s="25" t="s">
        <v>147</v>
      </c>
      <c r="K6357" s="25" t="n">
        <v>2010</v>
      </c>
      <c r="L6357" s="25" t="s">
        <v>148</v>
      </c>
      <c r="M6357" s="25" t="s">
        <v>149</v>
      </c>
      <c r="N6357" s="28" t="n">
        <v>55</v>
      </c>
      <c r="O6357" s="25" t="s">
        <v>55</v>
      </c>
      <c r="P6357" s="29" t="n">
        <v>42916</v>
      </c>
      <c r="Q6357" s="29" t="n">
        <v>42917</v>
      </c>
      <c r="R6357" s="28" t="n">
        <v>0</v>
      </c>
      <c r="S6357" s="28" t="n">
        <f aca="false">IF(O6357="Won",R6357,IF(O6357="Lost",0,N6357))</f>
        <v>0</v>
      </c>
      <c r="T6357" s="30" t="n">
        <f aca="false">IF(AND(P6357&lt;&gt;"",Q6357&lt;&gt;""),Q6357-P6357,"")</f>
        <v>1</v>
      </c>
      <c r="U6357" s="30" t="str">
        <f aca="false">IF(AND(O6357="Engaging",P6357&lt;&gt;""),'Leia-me'!$B$5-P6357,"")</f>
        <v/>
      </c>
      <c r="V6357" s="25" t="str">
        <f aca="false">IF(O6357&lt;&gt;"Engaging","",IF(U6357&lt;='Leia-me'!$B$6,"Saudável",IF(U6357&lt;='Leia-me'!$B$7,"Esfriando",IF(U6357&lt;='Leia-me'!$B$8,"Última chance","Zumbi"))))</f>
        <v/>
      </c>
      <c r="W6357" s="25" t="n">
        <f aca="false">IF(O6357="Won",1,IF(O6357="Lost",0,""))</f>
        <v>0</v>
      </c>
      <c r="Y6357" s="25" t="str">
        <f aca="false">IF(E6357="","Sim","")</f>
        <v/>
      </c>
    </row>
    <row r="6358" customFormat="false" ht="15" hidden="false" customHeight="false" outlineLevel="0" collapsed="false">
      <c r="A6358" s="25" t="s">
        <v>6621</v>
      </c>
      <c r="B6358" s="25" t="s">
        <v>102</v>
      </c>
      <c r="C6358" s="25" t="s">
        <v>103</v>
      </c>
      <c r="D6358" s="25" t="s">
        <v>107</v>
      </c>
      <c r="E6358" s="25" t="s">
        <v>156</v>
      </c>
      <c r="F6358" s="25" t="s">
        <v>155</v>
      </c>
      <c r="G6358" s="26" t="n">
        <v>1699.85</v>
      </c>
      <c r="H6358" s="27" t="n">
        <v>5108</v>
      </c>
      <c r="I6358" s="25" t="s">
        <v>147</v>
      </c>
      <c r="K6358" s="25" t="n">
        <v>1999</v>
      </c>
      <c r="L6358" s="25" t="s">
        <v>148</v>
      </c>
      <c r="M6358" s="25" t="s">
        <v>149</v>
      </c>
      <c r="N6358" s="28" t="n">
        <v>55</v>
      </c>
      <c r="O6358" s="25" t="s">
        <v>55</v>
      </c>
      <c r="P6358" s="29" t="n">
        <v>42917</v>
      </c>
      <c r="Q6358" s="29" t="n">
        <v>42919</v>
      </c>
      <c r="R6358" s="28" t="n">
        <v>0</v>
      </c>
      <c r="S6358" s="28" t="n">
        <f aca="false">IF(O6358="Won",R6358,IF(O6358="Lost",0,N6358))</f>
        <v>0</v>
      </c>
      <c r="T6358" s="30" t="n">
        <f aca="false">IF(AND(P6358&lt;&gt;"",Q6358&lt;&gt;""),Q6358-P6358,"")</f>
        <v>2</v>
      </c>
      <c r="U6358" s="30" t="str">
        <f aca="false">IF(AND(O6358="Engaging",P6358&lt;&gt;""),'Leia-me'!$B$5-P6358,"")</f>
        <v/>
      </c>
      <c r="V6358" s="25" t="str">
        <f aca="false">IF(O6358&lt;&gt;"Engaging","",IF(U6358&lt;='Leia-me'!$B$6,"Saudável",IF(U6358&lt;='Leia-me'!$B$7,"Esfriando",IF(U6358&lt;='Leia-me'!$B$8,"Última chance","Zumbi"))))</f>
        <v/>
      </c>
      <c r="W6358" s="25" t="n">
        <f aca="false">IF(O6358="Won",1,IF(O6358="Lost",0,""))</f>
        <v>0</v>
      </c>
      <c r="Y6358" s="25" t="str">
        <f aca="false">IF(E6358="","Sim","")</f>
        <v/>
      </c>
    </row>
    <row r="6359" customFormat="false" ht="15" hidden="false" customHeight="false" outlineLevel="0" collapsed="false">
      <c r="A6359" s="25" t="s">
        <v>6622</v>
      </c>
      <c r="B6359" s="25" t="s">
        <v>102</v>
      </c>
      <c r="C6359" s="25" t="s">
        <v>103</v>
      </c>
      <c r="D6359" s="25" t="s">
        <v>107</v>
      </c>
      <c r="E6359" s="25" t="s">
        <v>195</v>
      </c>
      <c r="F6359" s="25" t="s">
        <v>185</v>
      </c>
      <c r="G6359" s="26" t="n">
        <v>8170.38</v>
      </c>
      <c r="H6359" s="27" t="n">
        <v>16499</v>
      </c>
      <c r="I6359" s="25" t="s">
        <v>196</v>
      </c>
      <c r="K6359" s="25" t="n">
        <v>1997</v>
      </c>
      <c r="L6359" s="25" t="s">
        <v>160</v>
      </c>
      <c r="M6359" s="25" t="s">
        <v>149</v>
      </c>
      <c r="N6359" s="28" t="n">
        <v>3393</v>
      </c>
      <c r="O6359" s="25" t="s">
        <v>55</v>
      </c>
      <c r="P6359" s="29" t="n">
        <v>42917</v>
      </c>
      <c r="Q6359" s="29" t="n">
        <v>42924</v>
      </c>
      <c r="R6359" s="28" t="n">
        <v>0</v>
      </c>
      <c r="S6359" s="28" t="n">
        <f aca="false">IF(O6359="Won",R6359,IF(O6359="Lost",0,N6359))</f>
        <v>0</v>
      </c>
      <c r="T6359" s="30" t="n">
        <f aca="false">IF(AND(P6359&lt;&gt;"",Q6359&lt;&gt;""),Q6359-P6359,"")</f>
        <v>7</v>
      </c>
      <c r="U6359" s="30" t="str">
        <f aca="false">IF(AND(O6359="Engaging",P6359&lt;&gt;""),'Leia-me'!$B$5-P6359,"")</f>
        <v/>
      </c>
      <c r="V6359" s="25" t="str">
        <f aca="false">IF(O6359&lt;&gt;"Engaging","",IF(U6359&lt;='Leia-me'!$B$6,"Saudável",IF(U6359&lt;='Leia-me'!$B$7,"Esfriando",IF(U6359&lt;='Leia-me'!$B$8,"Última chance","Zumbi"))))</f>
        <v/>
      </c>
      <c r="W6359" s="25" t="n">
        <f aca="false">IF(O6359="Won",1,IF(O6359="Lost",0,""))</f>
        <v>0</v>
      </c>
      <c r="Y6359" s="25" t="str">
        <f aca="false">IF(E6359="","Sim","")</f>
        <v/>
      </c>
    </row>
    <row r="6360" customFormat="false" ht="15" hidden="false" customHeight="false" outlineLevel="0" collapsed="false">
      <c r="A6360" s="25" t="s">
        <v>6623</v>
      </c>
      <c r="B6360" s="25" t="s">
        <v>102</v>
      </c>
      <c r="C6360" s="25" t="s">
        <v>103</v>
      </c>
      <c r="D6360" s="25" t="s">
        <v>107</v>
      </c>
      <c r="E6360" s="25" t="s">
        <v>633</v>
      </c>
      <c r="F6360" s="25" t="s">
        <v>211</v>
      </c>
      <c r="G6360" s="26" t="n">
        <v>1388.67</v>
      </c>
      <c r="H6360" s="27" t="n">
        <v>3583</v>
      </c>
      <c r="I6360" s="25" t="s">
        <v>147</v>
      </c>
      <c r="K6360" s="25" t="n">
        <v>1989</v>
      </c>
      <c r="L6360" s="25" t="s">
        <v>186</v>
      </c>
      <c r="M6360" s="25" t="s">
        <v>171</v>
      </c>
      <c r="N6360" s="28" t="n">
        <v>550</v>
      </c>
      <c r="O6360" s="25" t="s">
        <v>54</v>
      </c>
      <c r="P6360" s="29" t="n">
        <v>42917</v>
      </c>
      <c r="Q6360" s="29" t="n">
        <v>42928</v>
      </c>
      <c r="R6360" s="28" t="n">
        <v>592</v>
      </c>
      <c r="S6360" s="28" t="n">
        <f aca="false">IF(O6360="Won",R6360,IF(O6360="Lost",0,N6360))</f>
        <v>592</v>
      </c>
      <c r="T6360" s="30" t="n">
        <f aca="false">IF(AND(P6360&lt;&gt;"",Q6360&lt;&gt;""),Q6360-P6360,"")</f>
        <v>11</v>
      </c>
      <c r="U6360" s="30" t="str">
        <f aca="false">IF(AND(O6360="Engaging",P6360&lt;&gt;""),'Leia-me'!$B$5-P6360,"")</f>
        <v/>
      </c>
      <c r="V6360" s="25" t="str">
        <f aca="false">IF(O6360&lt;&gt;"Engaging","",IF(U6360&lt;='Leia-me'!$B$6,"Saudável",IF(U6360&lt;='Leia-me'!$B$7,"Esfriando",IF(U6360&lt;='Leia-me'!$B$8,"Última chance","Zumbi"))))</f>
        <v/>
      </c>
      <c r="W6360" s="25" t="n">
        <f aca="false">IF(O6360="Won",1,IF(O6360="Lost",0,""))</f>
        <v>1</v>
      </c>
      <c r="Y6360" s="25" t="str">
        <f aca="false">IF(E6360="","Sim","")</f>
        <v/>
      </c>
    </row>
    <row r="6361" customFormat="false" ht="15" hidden="false" customHeight="false" outlineLevel="0" collapsed="false">
      <c r="A6361" s="25" t="s">
        <v>6624</v>
      </c>
      <c r="B6361" s="25" t="s">
        <v>102</v>
      </c>
      <c r="C6361" s="25" t="s">
        <v>103</v>
      </c>
      <c r="D6361" s="25" t="s">
        <v>107</v>
      </c>
      <c r="E6361" s="25" t="s">
        <v>1646</v>
      </c>
      <c r="F6361" s="25" t="s">
        <v>185</v>
      </c>
      <c r="G6361" s="26" t="n">
        <v>587.72</v>
      </c>
      <c r="H6361" s="27" t="n">
        <v>1501</v>
      </c>
      <c r="I6361" s="25" t="s">
        <v>147</v>
      </c>
      <c r="K6361" s="25" t="n">
        <v>2010</v>
      </c>
      <c r="L6361" s="25" t="s">
        <v>1834</v>
      </c>
      <c r="M6361" s="25" t="s">
        <v>171</v>
      </c>
      <c r="N6361" s="28" t="n">
        <v>4821</v>
      </c>
      <c r="O6361" s="25" t="s">
        <v>54</v>
      </c>
      <c r="P6361" s="29" t="n">
        <v>42917</v>
      </c>
      <c r="Q6361" s="29" t="n">
        <v>42925</v>
      </c>
      <c r="R6361" s="28" t="n">
        <v>4859</v>
      </c>
      <c r="S6361" s="28" t="n">
        <f aca="false">IF(O6361="Won",R6361,IF(O6361="Lost",0,N6361))</f>
        <v>4859</v>
      </c>
      <c r="T6361" s="30" t="n">
        <f aca="false">IF(AND(P6361&lt;&gt;"",Q6361&lt;&gt;""),Q6361-P6361,"")</f>
        <v>8</v>
      </c>
      <c r="U6361" s="30" t="str">
        <f aca="false">IF(AND(O6361="Engaging",P6361&lt;&gt;""),'Leia-me'!$B$5-P6361,"")</f>
        <v/>
      </c>
      <c r="V6361" s="25" t="str">
        <f aca="false">IF(O6361&lt;&gt;"Engaging","",IF(U6361&lt;='Leia-me'!$B$6,"Saudável",IF(U6361&lt;='Leia-me'!$B$7,"Esfriando",IF(U6361&lt;='Leia-me'!$B$8,"Última chance","Zumbi"))))</f>
        <v/>
      </c>
      <c r="W6361" s="25" t="n">
        <f aca="false">IF(O6361="Won",1,IF(O6361="Lost",0,""))</f>
        <v>1</v>
      </c>
      <c r="X6361" s="25" t="s">
        <v>1835</v>
      </c>
      <c r="Y6361" s="25" t="str">
        <f aca="false">IF(E6361="","Sim","")</f>
        <v/>
      </c>
    </row>
    <row r="6362" customFormat="false" ht="15" hidden="false" customHeight="false" outlineLevel="0" collapsed="false">
      <c r="A6362" s="25" t="s">
        <v>6625</v>
      </c>
      <c r="B6362" s="25" t="s">
        <v>102</v>
      </c>
      <c r="C6362" s="25" t="s">
        <v>103</v>
      </c>
      <c r="D6362" s="25" t="s">
        <v>107</v>
      </c>
      <c r="E6362" s="25" t="s">
        <v>609</v>
      </c>
      <c r="F6362" s="25" t="s">
        <v>267</v>
      </c>
      <c r="G6362" s="26" t="n">
        <v>692.19</v>
      </c>
      <c r="H6362" s="27" t="n">
        <v>1922</v>
      </c>
      <c r="I6362" s="25" t="s">
        <v>147</v>
      </c>
      <c r="K6362" s="25" t="n">
        <v>2003</v>
      </c>
      <c r="L6362" s="25" t="s">
        <v>148</v>
      </c>
      <c r="M6362" s="25" t="s">
        <v>149</v>
      </c>
      <c r="N6362" s="28" t="n">
        <v>55</v>
      </c>
      <c r="O6362" s="25" t="s">
        <v>54</v>
      </c>
      <c r="P6362" s="29" t="n">
        <v>42917</v>
      </c>
      <c r="Q6362" s="29" t="n">
        <v>42918</v>
      </c>
      <c r="R6362" s="28" t="n">
        <v>50</v>
      </c>
      <c r="S6362" s="28" t="n">
        <f aca="false">IF(O6362="Won",R6362,IF(O6362="Lost",0,N6362))</f>
        <v>50</v>
      </c>
      <c r="T6362" s="30" t="n">
        <f aca="false">IF(AND(P6362&lt;&gt;"",Q6362&lt;&gt;""),Q6362-P6362,"")</f>
        <v>1</v>
      </c>
      <c r="U6362" s="30" t="str">
        <f aca="false">IF(AND(O6362="Engaging",P6362&lt;&gt;""),'Leia-me'!$B$5-P6362,"")</f>
        <v/>
      </c>
      <c r="V6362" s="25" t="str">
        <f aca="false">IF(O6362&lt;&gt;"Engaging","",IF(U6362&lt;='Leia-me'!$B$6,"Saudável",IF(U6362&lt;='Leia-me'!$B$7,"Esfriando",IF(U6362&lt;='Leia-me'!$B$8,"Última chance","Zumbi"))))</f>
        <v/>
      </c>
      <c r="W6362" s="25" t="n">
        <f aca="false">IF(O6362="Won",1,IF(O6362="Lost",0,""))</f>
        <v>1</v>
      </c>
      <c r="Y6362" s="25" t="str">
        <f aca="false">IF(E6362="","Sim","")</f>
        <v/>
      </c>
    </row>
    <row r="6363" customFormat="false" ht="15" hidden="false" customHeight="false" outlineLevel="0" collapsed="false">
      <c r="A6363" s="25" t="s">
        <v>6626</v>
      </c>
      <c r="B6363" s="25" t="s">
        <v>102</v>
      </c>
      <c r="C6363" s="25" t="s">
        <v>103</v>
      </c>
      <c r="D6363" s="25" t="s">
        <v>107</v>
      </c>
      <c r="E6363" s="25" t="s">
        <v>1158</v>
      </c>
      <c r="F6363" s="25" t="s">
        <v>185</v>
      </c>
      <c r="G6363" s="26" t="n">
        <v>7708.38</v>
      </c>
      <c r="H6363" s="27" t="n">
        <v>13756</v>
      </c>
      <c r="I6363" s="25" t="s">
        <v>147</v>
      </c>
      <c r="K6363" s="25" t="n">
        <v>1980</v>
      </c>
      <c r="L6363" s="25" t="s">
        <v>160</v>
      </c>
      <c r="M6363" s="25" t="s">
        <v>149</v>
      </c>
      <c r="N6363" s="28" t="n">
        <v>3393</v>
      </c>
      <c r="O6363" s="25" t="s">
        <v>54</v>
      </c>
      <c r="P6363" s="29" t="n">
        <v>42917</v>
      </c>
      <c r="Q6363" s="29" t="n">
        <v>43008</v>
      </c>
      <c r="R6363" s="28" t="n">
        <v>3225</v>
      </c>
      <c r="S6363" s="28" t="n">
        <f aca="false">IF(O6363="Won",R6363,IF(O6363="Lost",0,N6363))</f>
        <v>3225</v>
      </c>
      <c r="T6363" s="30" t="n">
        <f aca="false">IF(AND(P6363&lt;&gt;"",Q6363&lt;&gt;""),Q6363-P6363,"")</f>
        <v>91</v>
      </c>
      <c r="U6363" s="30" t="str">
        <f aca="false">IF(AND(O6363="Engaging",P6363&lt;&gt;""),'Leia-me'!$B$5-P6363,"")</f>
        <v/>
      </c>
      <c r="V6363" s="25" t="str">
        <f aca="false">IF(O6363&lt;&gt;"Engaging","",IF(U6363&lt;='Leia-me'!$B$6,"Saudável",IF(U6363&lt;='Leia-me'!$B$7,"Esfriando",IF(U6363&lt;='Leia-me'!$B$8,"Última chance","Zumbi"))))</f>
        <v/>
      </c>
      <c r="W6363" s="25" t="n">
        <f aca="false">IF(O6363="Won",1,IF(O6363="Lost",0,""))</f>
        <v>1</v>
      </c>
      <c r="Y6363" s="25" t="str">
        <f aca="false">IF(E6363="","Sim","")</f>
        <v/>
      </c>
    </row>
    <row r="6364" customFormat="false" ht="15" hidden="false" customHeight="false" outlineLevel="0" collapsed="false">
      <c r="A6364" s="25" t="s">
        <v>6627</v>
      </c>
      <c r="B6364" s="25" t="s">
        <v>102</v>
      </c>
      <c r="C6364" s="25" t="s">
        <v>103</v>
      </c>
      <c r="D6364" s="25" t="s">
        <v>107</v>
      </c>
      <c r="E6364" s="25" t="s">
        <v>1158</v>
      </c>
      <c r="F6364" s="25" t="s">
        <v>185</v>
      </c>
      <c r="G6364" s="26" t="n">
        <v>7708.38</v>
      </c>
      <c r="H6364" s="27" t="n">
        <v>13756</v>
      </c>
      <c r="I6364" s="25" t="s">
        <v>147</v>
      </c>
      <c r="K6364" s="25" t="n">
        <v>1980</v>
      </c>
      <c r="L6364" s="25" t="s">
        <v>186</v>
      </c>
      <c r="M6364" s="25" t="s">
        <v>171</v>
      </c>
      <c r="N6364" s="28" t="n">
        <v>550</v>
      </c>
      <c r="O6364" s="25" t="s">
        <v>55</v>
      </c>
      <c r="P6364" s="29" t="n">
        <v>42918</v>
      </c>
      <c r="Q6364" s="29" t="n">
        <v>42925</v>
      </c>
      <c r="R6364" s="28" t="n">
        <v>0</v>
      </c>
      <c r="S6364" s="28" t="n">
        <f aca="false">IF(O6364="Won",R6364,IF(O6364="Lost",0,N6364))</f>
        <v>0</v>
      </c>
      <c r="T6364" s="30" t="n">
        <f aca="false">IF(AND(P6364&lt;&gt;"",Q6364&lt;&gt;""),Q6364-P6364,"")</f>
        <v>7</v>
      </c>
      <c r="U6364" s="30" t="str">
        <f aca="false">IF(AND(O6364="Engaging",P6364&lt;&gt;""),'Leia-me'!$B$5-P6364,"")</f>
        <v/>
      </c>
      <c r="V6364" s="25" t="str">
        <f aca="false">IF(O6364&lt;&gt;"Engaging","",IF(U6364&lt;='Leia-me'!$B$6,"Saudável",IF(U6364&lt;='Leia-me'!$B$7,"Esfriando",IF(U6364&lt;='Leia-me'!$B$8,"Última chance","Zumbi"))))</f>
        <v/>
      </c>
      <c r="W6364" s="25" t="n">
        <f aca="false">IF(O6364="Won",1,IF(O6364="Lost",0,""))</f>
        <v>0</v>
      </c>
      <c r="Y6364" s="25" t="str">
        <f aca="false">IF(E6364="","Sim","")</f>
        <v/>
      </c>
    </row>
    <row r="6365" customFormat="false" ht="15" hidden="false" customHeight="false" outlineLevel="0" collapsed="false">
      <c r="A6365" s="25" t="s">
        <v>6628</v>
      </c>
      <c r="B6365" s="25" t="s">
        <v>102</v>
      </c>
      <c r="C6365" s="25" t="s">
        <v>103</v>
      </c>
      <c r="D6365" s="25" t="s">
        <v>107</v>
      </c>
      <c r="E6365" s="25" t="s">
        <v>2863</v>
      </c>
      <c r="F6365" s="25" t="s">
        <v>211</v>
      </c>
      <c r="G6365" s="26" t="n">
        <v>2437.85</v>
      </c>
      <c r="H6365" s="27" t="n">
        <v>4874</v>
      </c>
      <c r="I6365" s="25" t="s">
        <v>147</v>
      </c>
      <c r="K6365" s="25" t="n">
        <v>2001</v>
      </c>
      <c r="L6365" s="25" t="s">
        <v>186</v>
      </c>
      <c r="M6365" s="25" t="s">
        <v>171</v>
      </c>
      <c r="N6365" s="28" t="n">
        <v>550</v>
      </c>
      <c r="O6365" s="25" t="s">
        <v>55</v>
      </c>
      <c r="P6365" s="29" t="n">
        <v>42920</v>
      </c>
      <c r="Q6365" s="29" t="n">
        <v>42997</v>
      </c>
      <c r="R6365" s="28" t="n">
        <v>0</v>
      </c>
      <c r="S6365" s="28" t="n">
        <f aca="false">IF(O6365="Won",R6365,IF(O6365="Lost",0,N6365))</f>
        <v>0</v>
      </c>
      <c r="T6365" s="30" t="n">
        <f aca="false">IF(AND(P6365&lt;&gt;"",Q6365&lt;&gt;""),Q6365-P6365,"")</f>
        <v>77</v>
      </c>
      <c r="U6365" s="30" t="str">
        <f aca="false">IF(AND(O6365="Engaging",P6365&lt;&gt;""),'Leia-me'!$B$5-P6365,"")</f>
        <v/>
      </c>
      <c r="V6365" s="25" t="str">
        <f aca="false">IF(O6365&lt;&gt;"Engaging","",IF(U6365&lt;='Leia-me'!$B$6,"Saudável",IF(U6365&lt;='Leia-me'!$B$7,"Esfriando",IF(U6365&lt;='Leia-me'!$B$8,"Última chance","Zumbi"))))</f>
        <v/>
      </c>
      <c r="W6365" s="25" t="n">
        <f aca="false">IF(O6365="Won",1,IF(O6365="Lost",0,""))</f>
        <v>0</v>
      </c>
      <c r="Y6365" s="25" t="str">
        <f aca="false">IF(E6365="","Sim","")</f>
        <v/>
      </c>
    </row>
    <row r="6366" customFormat="false" ht="15" hidden="false" customHeight="false" outlineLevel="0" collapsed="false">
      <c r="A6366" s="25" t="s">
        <v>6629</v>
      </c>
      <c r="B6366" s="25" t="s">
        <v>102</v>
      </c>
      <c r="C6366" s="25" t="s">
        <v>103</v>
      </c>
      <c r="D6366" s="25" t="s">
        <v>107</v>
      </c>
      <c r="E6366" s="25" t="s">
        <v>417</v>
      </c>
      <c r="F6366" s="25" t="s">
        <v>211</v>
      </c>
      <c r="G6366" s="26" t="n">
        <v>223.8</v>
      </c>
      <c r="H6366" s="27" t="n">
        <v>299</v>
      </c>
      <c r="I6366" s="25" t="s">
        <v>147</v>
      </c>
      <c r="K6366" s="25" t="n">
        <v>2003</v>
      </c>
      <c r="L6366" s="25" t="s">
        <v>148</v>
      </c>
      <c r="M6366" s="25" t="s">
        <v>149</v>
      </c>
      <c r="N6366" s="28" t="n">
        <v>55</v>
      </c>
      <c r="O6366" s="25" t="s">
        <v>55</v>
      </c>
      <c r="P6366" s="29" t="n">
        <v>42921</v>
      </c>
      <c r="Q6366" s="29" t="n">
        <v>42970</v>
      </c>
      <c r="R6366" s="28" t="n">
        <v>0</v>
      </c>
      <c r="S6366" s="28" t="n">
        <f aca="false">IF(O6366="Won",R6366,IF(O6366="Lost",0,N6366))</f>
        <v>0</v>
      </c>
      <c r="T6366" s="30" t="n">
        <f aca="false">IF(AND(P6366&lt;&gt;"",Q6366&lt;&gt;""),Q6366-P6366,"")</f>
        <v>49</v>
      </c>
      <c r="U6366" s="30" t="str">
        <f aca="false">IF(AND(O6366="Engaging",P6366&lt;&gt;""),'Leia-me'!$B$5-P6366,"")</f>
        <v/>
      </c>
      <c r="V6366" s="25" t="str">
        <f aca="false">IF(O6366&lt;&gt;"Engaging","",IF(U6366&lt;='Leia-me'!$B$6,"Saudável",IF(U6366&lt;='Leia-me'!$B$7,"Esfriando",IF(U6366&lt;='Leia-me'!$B$8,"Última chance","Zumbi"))))</f>
        <v/>
      </c>
      <c r="W6366" s="25" t="n">
        <f aca="false">IF(O6366="Won",1,IF(O6366="Lost",0,""))</f>
        <v>0</v>
      </c>
      <c r="Y6366" s="25" t="str">
        <f aca="false">IF(E6366="","Sim","")</f>
        <v/>
      </c>
    </row>
    <row r="6367" customFormat="false" ht="15" hidden="false" customHeight="false" outlineLevel="0" collapsed="false">
      <c r="A6367" s="25" t="s">
        <v>6630</v>
      </c>
      <c r="B6367" s="25" t="s">
        <v>102</v>
      </c>
      <c r="C6367" s="25" t="s">
        <v>103</v>
      </c>
      <c r="D6367" s="25" t="s">
        <v>107</v>
      </c>
      <c r="E6367" s="25" t="s">
        <v>444</v>
      </c>
      <c r="F6367" s="25" t="s">
        <v>192</v>
      </c>
      <c r="G6367" s="26" t="n">
        <v>6354.87</v>
      </c>
      <c r="H6367" s="27" t="n">
        <v>16780</v>
      </c>
      <c r="I6367" s="25" t="s">
        <v>147</v>
      </c>
      <c r="J6367" s="25" t="s">
        <v>445</v>
      </c>
      <c r="K6367" s="25" t="n">
        <v>1996</v>
      </c>
      <c r="L6367" s="25" t="s">
        <v>1834</v>
      </c>
      <c r="M6367" s="25" t="s">
        <v>171</v>
      </c>
      <c r="N6367" s="28" t="n">
        <v>4821</v>
      </c>
      <c r="O6367" s="25" t="s">
        <v>54</v>
      </c>
      <c r="P6367" s="29" t="n">
        <v>42923</v>
      </c>
      <c r="Q6367" s="29" t="n">
        <v>42983</v>
      </c>
      <c r="R6367" s="28" t="n">
        <v>4063</v>
      </c>
      <c r="S6367" s="28" t="n">
        <f aca="false">IF(O6367="Won",R6367,IF(O6367="Lost",0,N6367))</f>
        <v>4063</v>
      </c>
      <c r="T6367" s="30" t="n">
        <f aca="false">IF(AND(P6367&lt;&gt;"",Q6367&lt;&gt;""),Q6367-P6367,"")</f>
        <v>60</v>
      </c>
      <c r="U6367" s="30" t="str">
        <f aca="false">IF(AND(O6367="Engaging",P6367&lt;&gt;""),'Leia-me'!$B$5-P6367,"")</f>
        <v/>
      </c>
      <c r="V6367" s="25" t="str">
        <f aca="false">IF(O6367&lt;&gt;"Engaging","",IF(U6367&lt;='Leia-me'!$B$6,"Saudável",IF(U6367&lt;='Leia-me'!$B$7,"Esfriando",IF(U6367&lt;='Leia-me'!$B$8,"Última chance","Zumbi"))))</f>
        <v/>
      </c>
      <c r="W6367" s="25" t="n">
        <f aca="false">IF(O6367="Won",1,IF(O6367="Lost",0,""))</f>
        <v>1</v>
      </c>
      <c r="X6367" s="25" t="s">
        <v>1835</v>
      </c>
      <c r="Y6367" s="25" t="str">
        <f aca="false">IF(E6367="","Sim","")</f>
        <v/>
      </c>
    </row>
    <row r="6368" customFormat="false" ht="15" hidden="false" customHeight="false" outlineLevel="0" collapsed="false">
      <c r="A6368" s="25" t="s">
        <v>6631</v>
      </c>
      <c r="B6368" s="25" t="s">
        <v>102</v>
      </c>
      <c r="C6368" s="25" t="s">
        <v>103</v>
      </c>
      <c r="D6368" s="25" t="s">
        <v>107</v>
      </c>
      <c r="E6368" s="25" t="s">
        <v>417</v>
      </c>
      <c r="F6368" s="25" t="s">
        <v>211</v>
      </c>
      <c r="G6368" s="26" t="n">
        <v>223.8</v>
      </c>
      <c r="H6368" s="27" t="n">
        <v>299</v>
      </c>
      <c r="I6368" s="25" t="s">
        <v>147</v>
      </c>
      <c r="K6368" s="25" t="n">
        <v>2003</v>
      </c>
      <c r="L6368" s="25" t="s">
        <v>186</v>
      </c>
      <c r="M6368" s="25" t="s">
        <v>171</v>
      </c>
      <c r="N6368" s="28" t="n">
        <v>550</v>
      </c>
      <c r="O6368" s="25" t="s">
        <v>55</v>
      </c>
      <c r="P6368" s="29" t="n">
        <v>42924</v>
      </c>
      <c r="Q6368" s="29" t="n">
        <v>42931</v>
      </c>
      <c r="R6368" s="28" t="n">
        <v>0</v>
      </c>
      <c r="S6368" s="28" t="n">
        <f aca="false">IF(O6368="Won",R6368,IF(O6368="Lost",0,N6368))</f>
        <v>0</v>
      </c>
      <c r="T6368" s="30" t="n">
        <f aca="false">IF(AND(P6368&lt;&gt;"",Q6368&lt;&gt;""),Q6368-P6368,"")</f>
        <v>7</v>
      </c>
      <c r="U6368" s="30" t="str">
        <f aca="false">IF(AND(O6368="Engaging",P6368&lt;&gt;""),'Leia-me'!$B$5-P6368,"")</f>
        <v/>
      </c>
      <c r="V6368" s="25" t="str">
        <f aca="false">IF(O6368&lt;&gt;"Engaging","",IF(U6368&lt;='Leia-me'!$B$6,"Saudável",IF(U6368&lt;='Leia-me'!$B$7,"Esfriando",IF(U6368&lt;='Leia-me'!$B$8,"Última chance","Zumbi"))))</f>
        <v/>
      </c>
      <c r="W6368" s="25" t="n">
        <f aca="false">IF(O6368="Won",1,IF(O6368="Lost",0,""))</f>
        <v>0</v>
      </c>
      <c r="Y6368" s="25" t="str">
        <f aca="false">IF(E6368="","Sim","")</f>
        <v/>
      </c>
    </row>
    <row r="6369" customFormat="false" ht="15" hidden="false" customHeight="false" outlineLevel="0" collapsed="false">
      <c r="A6369" s="25" t="s">
        <v>6632</v>
      </c>
      <c r="B6369" s="25" t="s">
        <v>102</v>
      </c>
      <c r="C6369" s="25" t="s">
        <v>103</v>
      </c>
      <c r="D6369" s="25" t="s">
        <v>107</v>
      </c>
      <c r="E6369" s="25" t="s">
        <v>428</v>
      </c>
      <c r="F6369" s="25" t="s">
        <v>267</v>
      </c>
      <c r="G6369" s="26" t="n">
        <v>792.46</v>
      </c>
      <c r="H6369" s="27" t="n">
        <v>1299</v>
      </c>
      <c r="I6369" s="25" t="s">
        <v>147</v>
      </c>
      <c r="K6369" s="25" t="n">
        <v>1982</v>
      </c>
      <c r="L6369" s="25" t="s">
        <v>178</v>
      </c>
      <c r="M6369" s="25" t="s">
        <v>171</v>
      </c>
      <c r="N6369" s="28" t="n">
        <v>5482</v>
      </c>
      <c r="O6369" s="25" t="s">
        <v>55</v>
      </c>
      <c r="P6369" s="29" t="n">
        <v>42926</v>
      </c>
      <c r="Q6369" s="29" t="n">
        <v>42976</v>
      </c>
      <c r="R6369" s="28" t="n">
        <v>0</v>
      </c>
      <c r="S6369" s="28" t="n">
        <f aca="false">IF(O6369="Won",R6369,IF(O6369="Lost",0,N6369))</f>
        <v>0</v>
      </c>
      <c r="T6369" s="30" t="n">
        <f aca="false">IF(AND(P6369&lt;&gt;"",Q6369&lt;&gt;""),Q6369-P6369,"")</f>
        <v>50</v>
      </c>
      <c r="U6369" s="30" t="str">
        <f aca="false">IF(AND(O6369="Engaging",P6369&lt;&gt;""),'Leia-me'!$B$5-P6369,"")</f>
        <v/>
      </c>
      <c r="V6369" s="25" t="str">
        <f aca="false">IF(O6369&lt;&gt;"Engaging","",IF(U6369&lt;='Leia-me'!$B$6,"Saudável",IF(U6369&lt;='Leia-me'!$B$7,"Esfriando",IF(U6369&lt;='Leia-me'!$B$8,"Última chance","Zumbi"))))</f>
        <v/>
      </c>
      <c r="W6369" s="25" t="n">
        <f aca="false">IF(O6369="Won",1,IF(O6369="Lost",0,""))</f>
        <v>0</v>
      </c>
      <c r="Y6369" s="25" t="str">
        <f aca="false">IF(E6369="","Sim","")</f>
        <v/>
      </c>
    </row>
    <row r="6370" customFormat="false" ht="15" hidden="false" customHeight="false" outlineLevel="0" collapsed="false">
      <c r="A6370" s="25" t="s">
        <v>6633</v>
      </c>
      <c r="B6370" s="25" t="s">
        <v>102</v>
      </c>
      <c r="C6370" s="25" t="s">
        <v>103</v>
      </c>
      <c r="D6370" s="25" t="s">
        <v>107</v>
      </c>
      <c r="E6370" s="25" t="s">
        <v>860</v>
      </c>
      <c r="F6370" s="25" t="s">
        <v>168</v>
      </c>
      <c r="G6370" s="26" t="n">
        <v>894.37</v>
      </c>
      <c r="H6370" s="27" t="n">
        <v>1593</v>
      </c>
      <c r="I6370" s="25" t="s">
        <v>861</v>
      </c>
      <c r="K6370" s="25" t="n">
        <v>2008</v>
      </c>
      <c r="L6370" s="25" t="s">
        <v>186</v>
      </c>
      <c r="M6370" s="25" t="s">
        <v>171</v>
      </c>
      <c r="N6370" s="28" t="n">
        <v>550</v>
      </c>
      <c r="O6370" s="25" t="s">
        <v>54</v>
      </c>
      <c r="P6370" s="29" t="n">
        <v>42927</v>
      </c>
      <c r="Q6370" s="29" t="n">
        <v>42970</v>
      </c>
      <c r="R6370" s="28" t="n">
        <v>494</v>
      </c>
      <c r="S6370" s="28" t="n">
        <f aca="false">IF(O6370="Won",R6370,IF(O6370="Lost",0,N6370))</f>
        <v>494</v>
      </c>
      <c r="T6370" s="30" t="n">
        <f aca="false">IF(AND(P6370&lt;&gt;"",Q6370&lt;&gt;""),Q6370-P6370,"")</f>
        <v>43</v>
      </c>
      <c r="U6370" s="30" t="str">
        <f aca="false">IF(AND(O6370="Engaging",P6370&lt;&gt;""),'Leia-me'!$B$5-P6370,"")</f>
        <v/>
      </c>
      <c r="V6370" s="25" t="str">
        <f aca="false">IF(O6370&lt;&gt;"Engaging","",IF(U6370&lt;='Leia-me'!$B$6,"Saudável",IF(U6370&lt;='Leia-me'!$B$7,"Esfriando",IF(U6370&lt;='Leia-me'!$B$8,"Última chance","Zumbi"))))</f>
        <v/>
      </c>
      <c r="W6370" s="25" t="n">
        <f aca="false">IF(O6370="Won",1,IF(O6370="Lost",0,""))</f>
        <v>1</v>
      </c>
      <c r="Y6370" s="25" t="str">
        <f aca="false">IF(E6370="","Sim","")</f>
        <v/>
      </c>
    </row>
    <row r="6371" customFormat="false" ht="15" hidden="false" customHeight="false" outlineLevel="0" collapsed="false">
      <c r="A6371" s="25" t="s">
        <v>6634</v>
      </c>
      <c r="B6371" s="25" t="s">
        <v>102</v>
      </c>
      <c r="C6371" s="25" t="s">
        <v>103</v>
      </c>
      <c r="D6371" s="25" t="s">
        <v>107</v>
      </c>
      <c r="E6371" s="25" t="s">
        <v>1158</v>
      </c>
      <c r="F6371" s="25" t="s">
        <v>185</v>
      </c>
      <c r="G6371" s="26" t="n">
        <v>7708.38</v>
      </c>
      <c r="H6371" s="27" t="n">
        <v>13756</v>
      </c>
      <c r="I6371" s="25" t="s">
        <v>147</v>
      </c>
      <c r="K6371" s="25" t="n">
        <v>1980</v>
      </c>
      <c r="L6371" s="25" t="s">
        <v>170</v>
      </c>
      <c r="M6371" s="25" t="s">
        <v>171</v>
      </c>
      <c r="N6371" s="28" t="n">
        <v>1096</v>
      </c>
      <c r="O6371" s="25" t="s">
        <v>55</v>
      </c>
      <c r="P6371" s="29" t="n">
        <v>42929</v>
      </c>
      <c r="Q6371" s="29" t="n">
        <v>42930</v>
      </c>
      <c r="R6371" s="28" t="n">
        <v>0</v>
      </c>
      <c r="S6371" s="28" t="n">
        <f aca="false">IF(O6371="Won",R6371,IF(O6371="Lost",0,N6371))</f>
        <v>0</v>
      </c>
      <c r="T6371" s="30" t="n">
        <f aca="false">IF(AND(P6371&lt;&gt;"",Q6371&lt;&gt;""),Q6371-P6371,"")</f>
        <v>1</v>
      </c>
      <c r="U6371" s="30" t="str">
        <f aca="false">IF(AND(O6371="Engaging",P6371&lt;&gt;""),'Leia-me'!$B$5-P6371,"")</f>
        <v/>
      </c>
      <c r="V6371" s="25" t="str">
        <f aca="false">IF(O6371&lt;&gt;"Engaging","",IF(U6371&lt;='Leia-me'!$B$6,"Saudável",IF(U6371&lt;='Leia-me'!$B$7,"Esfriando",IF(U6371&lt;='Leia-me'!$B$8,"Última chance","Zumbi"))))</f>
        <v/>
      </c>
      <c r="W6371" s="25" t="n">
        <f aca="false">IF(O6371="Won",1,IF(O6371="Lost",0,""))</f>
        <v>0</v>
      </c>
      <c r="Y6371" s="25" t="str">
        <f aca="false">IF(E6371="","Sim","")</f>
        <v/>
      </c>
    </row>
    <row r="6372" customFormat="false" ht="15" hidden="false" customHeight="false" outlineLevel="0" collapsed="false">
      <c r="A6372" s="25" t="s">
        <v>6635</v>
      </c>
      <c r="B6372" s="25" t="s">
        <v>102</v>
      </c>
      <c r="C6372" s="25" t="s">
        <v>103</v>
      </c>
      <c r="D6372" s="25" t="s">
        <v>107</v>
      </c>
      <c r="E6372" s="25" t="s">
        <v>1351</v>
      </c>
      <c r="F6372" s="25" t="s">
        <v>177</v>
      </c>
      <c r="G6372" s="26" t="n">
        <v>7537.24</v>
      </c>
      <c r="H6372" s="27" t="n">
        <v>20293</v>
      </c>
      <c r="I6372" s="25" t="s">
        <v>147</v>
      </c>
      <c r="K6372" s="25" t="n">
        <v>1993</v>
      </c>
      <c r="L6372" s="25" t="s">
        <v>148</v>
      </c>
      <c r="M6372" s="25" t="s">
        <v>149</v>
      </c>
      <c r="N6372" s="28" t="n">
        <v>55</v>
      </c>
      <c r="O6372" s="25" t="s">
        <v>55</v>
      </c>
      <c r="P6372" s="29" t="n">
        <v>42930</v>
      </c>
      <c r="Q6372" s="29" t="n">
        <v>42989</v>
      </c>
      <c r="R6372" s="28" t="n">
        <v>0</v>
      </c>
      <c r="S6372" s="28" t="n">
        <f aca="false">IF(O6372="Won",R6372,IF(O6372="Lost",0,N6372))</f>
        <v>0</v>
      </c>
      <c r="T6372" s="30" t="n">
        <f aca="false">IF(AND(P6372&lt;&gt;"",Q6372&lt;&gt;""),Q6372-P6372,"")</f>
        <v>59</v>
      </c>
      <c r="U6372" s="30" t="str">
        <f aca="false">IF(AND(O6372="Engaging",P6372&lt;&gt;""),'Leia-me'!$B$5-P6372,"")</f>
        <v/>
      </c>
      <c r="V6372" s="25" t="str">
        <f aca="false">IF(O6372&lt;&gt;"Engaging","",IF(U6372&lt;='Leia-me'!$B$6,"Saudável",IF(U6372&lt;='Leia-me'!$B$7,"Esfriando",IF(U6372&lt;='Leia-me'!$B$8,"Última chance","Zumbi"))))</f>
        <v/>
      </c>
      <c r="W6372" s="25" t="n">
        <f aca="false">IF(O6372="Won",1,IF(O6372="Lost",0,""))</f>
        <v>0</v>
      </c>
      <c r="Y6372" s="25" t="str">
        <f aca="false">IF(E6372="","Sim","")</f>
        <v/>
      </c>
    </row>
    <row r="6373" customFormat="false" ht="15" hidden="false" customHeight="false" outlineLevel="0" collapsed="false">
      <c r="A6373" s="25" t="s">
        <v>6636</v>
      </c>
      <c r="B6373" s="25" t="s">
        <v>102</v>
      </c>
      <c r="C6373" s="25" t="s">
        <v>103</v>
      </c>
      <c r="D6373" s="25" t="s">
        <v>107</v>
      </c>
      <c r="E6373" s="25" t="s">
        <v>478</v>
      </c>
      <c r="F6373" s="25" t="s">
        <v>165</v>
      </c>
      <c r="G6373" s="26" t="n">
        <v>349.81</v>
      </c>
      <c r="H6373" s="27" t="n">
        <v>315</v>
      </c>
      <c r="I6373" s="25" t="s">
        <v>147</v>
      </c>
      <c r="K6373" s="25" t="n">
        <v>2002</v>
      </c>
      <c r="L6373" s="25" t="s">
        <v>160</v>
      </c>
      <c r="M6373" s="25" t="s">
        <v>149</v>
      </c>
      <c r="N6373" s="28" t="n">
        <v>3393</v>
      </c>
      <c r="O6373" s="25" t="s">
        <v>54</v>
      </c>
      <c r="P6373" s="29" t="n">
        <v>42930</v>
      </c>
      <c r="Q6373" s="29" t="n">
        <v>42931</v>
      </c>
      <c r="R6373" s="28" t="n">
        <v>3973</v>
      </c>
      <c r="S6373" s="28" t="n">
        <f aca="false">IF(O6373="Won",R6373,IF(O6373="Lost",0,N6373))</f>
        <v>3973</v>
      </c>
      <c r="T6373" s="30" t="n">
        <f aca="false">IF(AND(P6373&lt;&gt;"",Q6373&lt;&gt;""),Q6373-P6373,"")</f>
        <v>1</v>
      </c>
      <c r="U6373" s="30" t="str">
        <f aca="false">IF(AND(O6373="Engaging",P6373&lt;&gt;""),'Leia-me'!$B$5-P6373,"")</f>
        <v/>
      </c>
      <c r="V6373" s="25" t="str">
        <f aca="false">IF(O6373&lt;&gt;"Engaging","",IF(U6373&lt;='Leia-me'!$B$6,"Saudável",IF(U6373&lt;='Leia-me'!$B$7,"Esfriando",IF(U6373&lt;='Leia-me'!$B$8,"Última chance","Zumbi"))))</f>
        <v/>
      </c>
      <c r="W6373" s="25" t="n">
        <f aca="false">IF(O6373="Won",1,IF(O6373="Lost",0,""))</f>
        <v>1</v>
      </c>
      <c r="Y6373" s="25" t="str">
        <f aca="false">IF(E6373="","Sim","")</f>
        <v/>
      </c>
    </row>
    <row r="6374" customFormat="false" ht="15" hidden="false" customHeight="false" outlineLevel="0" collapsed="false">
      <c r="A6374" s="25" t="s">
        <v>6637</v>
      </c>
      <c r="B6374" s="25" t="s">
        <v>102</v>
      </c>
      <c r="C6374" s="25" t="s">
        <v>103</v>
      </c>
      <c r="D6374" s="25" t="s">
        <v>107</v>
      </c>
      <c r="E6374" s="25" t="s">
        <v>2484</v>
      </c>
      <c r="F6374" s="25" t="s">
        <v>155</v>
      </c>
      <c r="G6374" s="26" t="n">
        <v>1825.82</v>
      </c>
      <c r="H6374" s="27" t="n">
        <v>5595</v>
      </c>
      <c r="I6374" s="25" t="s">
        <v>147</v>
      </c>
      <c r="J6374" s="25" t="s">
        <v>156</v>
      </c>
      <c r="K6374" s="25" t="n">
        <v>1995</v>
      </c>
      <c r="L6374" s="25" t="s">
        <v>160</v>
      </c>
      <c r="M6374" s="25" t="s">
        <v>149</v>
      </c>
      <c r="N6374" s="28" t="n">
        <v>3393</v>
      </c>
      <c r="O6374" s="25" t="s">
        <v>55</v>
      </c>
      <c r="P6374" s="29" t="n">
        <v>42931</v>
      </c>
      <c r="Q6374" s="29" t="n">
        <v>42933</v>
      </c>
      <c r="R6374" s="28" t="n">
        <v>0</v>
      </c>
      <c r="S6374" s="28" t="n">
        <f aca="false">IF(O6374="Won",R6374,IF(O6374="Lost",0,N6374))</f>
        <v>0</v>
      </c>
      <c r="T6374" s="30" t="n">
        <f aca="false">IF(AND(P6374&lt;&gt;"",Q6374&lt;&gt;""),Q6374-P6374,"")</f>
        <v>2</v>
      </c>
      <c r="U6374" s="30" t="str">
        <f aca="false">IF(AND(O6374="Engaging",P6374&lt;&gt;""),'Leia-me'!$B$5-P6374,"")</f>
        <v/>
      </c>
      <c r="V6374" s="25" t="str">
        <f aca="false">IF(O6374&lt;&gt;"Engaging","",IF(U6374&lt;='Leia-me'!$B$6,"Saudável",IF(U6374&lt;='Leia-me'!$B$7,"Esfriando",IF(U6374&lt;='Leia-me'!$B$8,"Última chance","Zumbi"))))</f>
        <v/>
      </c>
      <c r="W6374" s="25" t="n">
        <f aca="false">IF(O6374="Won",1,IF(O6374="Lost",0,""))</f>
        <v>0</v>
      </c>
      <c r="Y6374" s="25" t="str">
        <f aca="false">IF(E6374="","Sim","")</f>
        <v/>
      </c>
    </row>
    <row r="6375" customFormat="false" ht="15" hidden="false" customHeight="false" outlineLevel="0" collapsed="false">
      <c r="A6375" s="25" t="s">
        <v>6638</v>
      </c>
      <c r="B6375" s="25" t="s">
        <v>102</v>
      </c>
      <c r="C6375" s="25" t="s">
        <v>103</v>
      </c>
      <c r="D6375" s="25" t="s">
        <v>107</v>
      </c>
      <c r="E6375" s="25" t="s">
        <v>3075</v>
      </c>
      <c r="F6375" s="25" t="s">
        <v>165</v>
      </c>
      <c r="G6375" s="26" t="n">
        <v>4269.9</v>
      </c>
      <c r="H6375" s="27" t="n">
        <v>6472</v>
      </c>
      <c r="I6375" s="25" t="s">
        <v>147</v>
      </c>
      <c r="J6375" s="25" t="s">
        <v>1347</v>
      </c>
      <c r="K6375" s="25" t="n">
        <v>1993</v>
      </c>
      <c r="L6375" s="25" t="s">
        <v>160</v>
      </c>
      <c r="M6375" s="25" t="s">
        <v>149</v>
      </c>
      <c r="N6375" s="28" t="n">
        <v>3393</v>
      </c>
      <c r="O6375" s="25" t="s">
        <v>54</v>
      </c>
      <c r="P6375" s="29" t="n">
        <v>42931</v>
      </c>
      <c r="Q6375" s="29" t="n">
        <v>42974</v>
      </c>
      <c r="R6375" s="28" t="n">
        <v>2791</v>
      </c>
      <c r="S6375" s="28" t="n">
        <f aca="false">IF(O6375="Won",R6375,IF(O6375="Lost",0,N6375))</f>
        <v>2791</v>
      </c>
      <c r="T6375" s="30" t="n">
        <f aca="false">IF(AND(P6375&lt;&gt;"",Q6375&lt;&gt;""),Q6375-P6375,"")</f>
        <v>43</v>
      </c>
      <c r="U6375" s="30" t="str">
        <f aca="false">IF(AND(O6375="Engaging",P6375&lt;&gt;""),'Leia-me'!$B$5-P6375,"")</f>
        <v/>
      </c>
      <c r="V6375" s="25" t="str">
        <f aca="false">IF(O6375&lt;&gt;"Engaging","",IF(U6375&lt;='Leia-me'!$B$6,"Saudável",IF(U6375&lt;='Leia-me'!$B$7,"Esfriando",IF(U6375&lt;='Leia-me'!$B$8,"Última chance","Zumbi"))))</f>
        <v/>
      </c>
      <c r="W6375" s="25" t="n">
        <f aca="false">IF(O6375="Won",1,IF(O6375="Lost",0,""))</f>
        <v>1</v>
      </c>
      <c r="Y6375" s="25" t="str">
        <f aca="false">IF(E6375="","Sim","")</f>
        <v/>
      </c>
    </row>
    <row r="6376" customFormat="false" ht="15" hidden="false" customHeight="false" outlineLevel="0" collapsed="false">
      <c r="A6376" s="25" t="s">
        <v>6639</v>
      </c>
      <c r="B6376" s="25" t="s">
        <v>102</v>
      </c>
      <c r="C6376" s="25" t="s">
        <v>103</v>
      </c>
      <c r="D6376" s="25" t="s">
        <v>107</v>
      </c>
      <c r="E6376" s="25" t="s">
        <v>428</v>
      </c>
      <c r="F6376" s="25" t="s">
        <v>267</v>
      </c>
      <c r="G6376" s="26" t="n">
        <v>792.46</v>
      </c>
      <c r="H6376" s="27" t="n">
        <v>1299</v>
      </c>
      <c r="I6376" s="25" t="s">
        <v>147</v>
      </c>
      <c r="K6376" s="25" t="n">
        <v>1982</v>
      </c>
      <c r="L6376" s="25" t="s">
        <v>160</v>
      </c>
      <c r="M6376" s="25" t="s">
        <v>149</v>
      </c>
      <c r="N6376" s="28" t="n">
        <v>3393</v>
      </c>
      <c r="O6376" s="25" t="s">
        <v>55</v>
      </c>
      <c r="P6376" s="29" t="n">
        <v>42933</v>
      </c>
      <c r="Q6376" s="29" t="n">
        <v>42934</v>
      </c>
      <c r="R6376" s="28" t="n">
        <v>0</v>
      </c>
      <c r="S6376" s="28" t="n">
        <f aca="false">IF(O6376="Won",R6376,IF(O6376="Lost",0,N6376))</f>
        <v>0</v>
      </c>
      <c r="T6376" s="30" t="n">
        <f aca="false">IF(AND(P6376&lt;&gt;"",Q6376&lt;&gt;""),Q6376-P6376,"")</f>
        <v>1</v>
      </c>
      <c r="U6376" s="30" t="str">
        <f aca="false">IF(AND(O6376="Engaging",P6376&lt;&gt;""),'Leia-me'!$B$5-P6376,"")</f>
        <v/>
      </c>
      <c r="V6376" s="25" t="str">
        <f aca="false">IF(O6376&lt;&gt;"Engaging","",IF(U6376&lt;='Leia-me'!$B$6,"Saudável",IF(U6376&lt;='Leia-me'!$B$7,"Esfriando",IF(U6376&lt;='Leia-me'!$B$8,"Última chance","Zumbi"))))</f>
        <v/>
      </c>
      <c r="W6376" s="25" t="n">
        <f aca="false">IF(O6376="Won",1,IF(O6376="Lost",0,""))</f>
        <v>0</v>
      </c>
      <c r="Y6376" s="25" t="str">
        <f aca="false">IF(E6376="","Sim","")</f>
        <v/>
      </c>
    </row>
    <row r="6377" customFormat="false" ht="15" hidden="false" customHeight="false" outlineLevel="0" collapsed="false">
      <c r="A6377" s="25" t="s">
        <v>6640</v>
      </c>
      <c r="B6377" s="25" t="s">
        <v>102</v>
      </c>
      <c r="C6377" s="25" t="s">
        <v>103</v>
      </c>
      <c r="D6377" s="25" t="s">
        <v>107</v>
      </c>
      <c r="E6377" s="25" t="s">
        <v>5204</v>
      </c>
      <c r="F6377" s="25" t="s">
        <v>155</v>
      </c>
      <c r="G6377" s="26" t="n">
        <v>1188.42</v>
      </c>
      <c r="H6377" s="27" t="n">
        <v>3015</v>
      </c>
      <c r="I6377" s="25" t="s">
        <v>147</v>
      </c>
      <c r="K6377" s="25" t="n">
        <v>1994</v>
      </c>
      <c r="L6377" s="25" t="s">
        <v>1834</v>
      </c>
      <c r="M6377" s="25" t="s">
        <v>171</v>
      </c>
      <c r="N6377" s="28" t="n">
        <v>4821</v>
      </c>
      <c r="O6377" s="25" t="s">
        <v>55</v>
      </c>
      <c r="P6377" s="29" t="n">
        <v>42935</v>
      </c>
      <c r="Q6377" s="29" t="n">
        <v>43040</v>
      </c>
      <c r="R6377" s="28" t="n">
        <v>0</v>
      </c>
      <c r="S6377" s="28" t="n">
        <f aca="false">IF(O6377="Won",R6377,IF(O6377="Lost",0,N6377))</f>
        <v>0</v>
      </c>
      <c r="T6377" s="30" t="n">
        <f aca="false">IF(AND(P6377&lt;&gt;"",Q6377&lt;&gt;""),Q6377-P6377,"")</f>
        <v>105</v>
      </c>
      <c r="U6377" s="30" t="str">
        <f aca="false">IF(AND(O6377="Engaging",P6377&lt;&gt;""),'Leia-me'!$B$5-P6377,"")</f>
        <v/>
      </c>
      <c r="V6377" s="25" t="str">
        <f aca="false">IF(O6377&lt;&gt;"Engaging","",IF(U6377&lt;='Leia-me'!$B$6,"Saudável",IF(U6377&lt;='Leia-me'!$B$7,"Esfriando",IF(U6377&lt;='Leia-me'!$B$8,"Última chance","Zumbi"))))</f>
        <v/>
      </c>
      <c r="W6377" s="25" t="n">
        <f aca="false">IF(O6377="Won",1,IF(O6377="Lost",0,""))</f>
        <v>0</v>
      </c>
      <c r="X6377" s="25" t="s">
        <v>1835</v>
      </c>
      <c r="Y6377" s="25" t="str">
        <f aca="false">IF(E6377="","Sim","")</f>
        <v/>
      </c>
    </row>
    <row r="6378" customFormat="false" ht="15" hidden="false" customHeight="false" outlineLevel="0" collapsed="false">
      <c r="A6378" s="25" t="s">
        <v>6641</v>
      </c>
      <c r="B6378" s="25" t="s">
        <v>102</v>
      </c>
      <c r="C6378" s="25" t="s">
        <v>103</v>
      </c>
      <c r="D6378" s="25" t="s">
        <v>107</v>
      </c>
      <c r="E6378" s="25" t="s">
        <v>433</v>
      </c>
      <c r="F6378" s="25" t="s">
        <v>211</v>
      </c>
      <c r="G6378" s="26" t="n">
        <v>2214.94</v>
      </c>
      <c r="H6378" s="27" t="n">
        <v>5374</v>
      </c>
      <c r="I6378" s="25" t="s">
        <v>147</v>
      </c>
      <c r="K6378" s="25" t="n">
        <v>1996</v>
      </c>
      <c r="L6378" s="25" t="s">
        <v>186</v>
      </c>
      <c r="M6378" s="25" t="s">
        <v>171</v>
      </c>
      <c r="N6378" s="28" t="n">
        <v>550</v>
      </c>
      <c r="O6378" s="25" t="s">
        <v>54</v>
      </c>
      <c r="P6378" s="29" t="n">
        <v>42935</v>
      </c>
      <c r="Q6378" s="29" t="n">
        <v>42939</v>
      </c>
      <c r="R6378" s="28" t="n">
        <v>535</v>
      </c>
      <c r="S6378" s="28" t="n">
        <f aca="false">IF(O6378="Won",R6378,IF(O6378="Lost",0,N6378))</f>
        <v>535</v>
      </c>
      <c r="T6378" s="30" t="n">
        <f aca="false">IF(AND(P6378&lt;&gt;"",Q6378&lt;&gt;""),Q6378-P6378,"")</f>
        <v>4</v>
      </c>
      <c r="U6378" s="30" t="str">
        <f aca="false">IF(AND(O6378="Engaging",P6378&lt;&gt;""),'Leia-me'!$B$5-P6378,"")</f>
        <v/>
      </c>
      <c r="V6378" s="25" t="str">
        <f aca="false">IF(O6378&lt;&gt;"Engaging","",IF(U6378&lt;='Leia-me'!$B$6,"Saudável",IF(U6378&lt;='Leia-me'!$B$7,"Esfriando",IF(U6378&lt;='Leia-me'!$B$8,"Última chance","Zumbi"))))</f>
        <v/>
      </c>
      <c r="W6378" s="25" t="n">
        <f aca="false">IF(O6378="Won",1,IF(O6378="Lost",0,""))</f>
        <v>1</v>
      </c>
      <c r="Y6378" s="25" t="str">
        <f aca="false">IF(E6378="","Sim","")</f>
        <v/>
      </c>
    </row>
    <row r="6379" customFormat="false" ht="15" hidden="false" customHeight="false" outlineLevel="0" collapsed="false">
      <c r="A6379" s="25" t="s">
        <v>6642</v>
      </c>
      <c r="B6379" s="25" t="s">
        <v>102</v>
      </c>
      <c r="C6379" s="25" t="s">
        <v>103</v>
      </c>
      <c r="D6379" s="25" t="s">
        <v>107</v>
      </c>
      <c r="E6379" s="25" t="s">
        <v>665</v>
      </c>
      <c r="F6379" s="25" t="s">
        <v>211</v>
      </c>
      <c r="G6379" s="26" t="n">
        <v>4968.91</v>
      </c>
      <c r="H6379" s="27" t="n">
        <v>7523</v>
      </c>
      <c r="I6379" s="25" t="s">
        <v>147</v>
      </c>
      <c r="K6379" s="25" t="n">
        <v>1990</v>
      </c>
      <c r="L6379" s="25" t="s">
        <v>1834</v>
      </c>
      <c r="M6379" s="25" t="s">
        <v>171</v>
      </c>
      <c r="N6379" s="28" t="n">
        <v>4821</v>
      </c>
      <c r="O6379" s="25" t="s">
        <v>55</v>
      </c>
      <c r="P6379" s="29" t="n">
        <v>42938</v>
      </c>
      <c r="Q6379" s="29" t="n">
        <v>42946</v>
      </c>
      <c r="R6379" s="28" t="n">
        <v>0</v>
      </c>
      <c r="S6379" s="28" t="n">
        <f aca="false">IF(O6379="Won",R6379,IF(O6379="Lost",0,N6379))</f>
        <v>0</v>
      </c>
      <c r="T6379" s="30" t="n">
        <f aca="false">IF(AND(P6379&lt;&gt;"",Q6379&lt;&gt;""),Q6379-P6379,"")</f>
        <v>8</v>
      </c>
      <c r="U6379" s="30" t="str">
        <f aca="false">IF(AND(O6379="Engaging",P6379&lt;&gt;""),'Leia-me'!$B$5-P6379,"")</f>
        <v/>
      </c>
      <c r="V6379" s="25" t="str">
        <f aca="false">IF(O6379&lt;&gt;"Engaging","",IF(U6379&lt;='Leia-me'!$B$6,"Saudável",IF(U6379&lt;='Leia-me'!$B$7,"Esfriando",IF(U6379&lt;='Leia-me'!$B$8,"Última chance","Zumbi"))))</f>
        <v/>
      </c>
      <c r="W6379" s="25" t="n">
        <f aca="false">IF(O6379="Won",1,IF(O6379="Lost",0,""))</f>
        <v>0</v>
      </c>
      <c r="X6379" s="25" t="s">
        <v>1835</v>
      </c>
      <c r="Y6379" s="25" t="str">
        <f aca="false">IF(E6379="","Sim","")</f>
        <v/>
      </c>
    </row>
    <row r="6380" customFormat="false" ht="15" hidden="false" customHeight="false" outlineLevel="0" collapsed="false">
      <c r="A6380" s="25" t="s">
        <v>6643</v>
      </c>
      <c r="B6380" s="25" t="s">
        <v>102</v>
      </c>
      <c r="C6380" s="25" t="s">
        <v>103</v>
      </c>
      <c r="D6380" s="25" t="s">
        <v>107</v>
      </c>
      <c r="E6380" s="25" t="s">
        <v>1789</v>
      </c>
      <c r="F6380" s="25" t="s">
        <v>211</v>
      </c>
      <c r="G6380" s="26" t="n">
        <v>497.11</v>
      </c>
      <c r="H6380" s="27" t="n">
        <v>1588</v>
      </c>
      <c r="I6380" s="25" t="s">
        <v>147</v>
      </c>
      <c r="K6380" s="25" t="n">
        <v>2009</v>
      </c>
      <c r="L6380" s="25" t="s">
        <v>160</v>
      </c>
      <c r="M6380" s="25" t="s">
        <v>149</v>
      </c>
      <c r="N6380" s="28" t="n">
        <v>3393</v>
      </c>
      <c r="O6380" s="25" t="s">
        <v>54</v>
      </c>
      <c r="P6380" s="29" t="n">
        <v>42938</v>
      </c>
      <c r="Q6380" s="29" t="n">
        <v>43008</v>
      </c>
      <c r="R6380" s="28" t="n">
        <v>3015</v>
      </c>
      <c r="S6380" s="28" t="n">
        <f aca="false">IF(O6380="Won",R6380,IF(O6380="Lost",0,N6380))</f>
        <v>3015</v>
      </c>
      <c r="T6380" s="30" t="n">
        <f aca="false">IF(AND(P6380&lt;&gt;"",Q6380&lt;&gt;""),Q6380-P6380,"")</f>
        <v>70</v>
      </c>
      <c r="U6380" s="30" t="str">
        <f aca="false">IF(AND(O6380="Engaging",P6380&lt;&gt;""),'Leia-me'!$B$5-P6380,"")</f>
        <v/>
      </c>
      <c r="V6380" s="25" t="str">
        <f aca="false">IF(O6380&lt;&gt;"Engaging","",IF(U6380&lt;='Leia-me'!$B$6,"Saudável",IF(U6380&lt;='Leia-me'!$B$7,"Esfriando",IF(U6380&lt;='Leia-me'!$B$8,"Última chance","Zumbi"))))</f>
        <v/>
      </c>
      <c r="W6380" s="25" t="n">
        <f aca="false">IF(O6380="Won",1,IF(O6380="Lost",0,""))</f>
        <v>1</v>
      </c>
      <c r="Y6380" s="25" t="str">
        <f aca="false">IF(E6380="","Sim","")</f>
        <v/>
      </c>
    </row>
    <row r="6381" customFormat="false" ht="15" hidden="false" customHeight="false" outlineLevel="0" collapsed="false">
      <c r="A6381" s="25" t="s">
        <v>6644</v>
      </c>
      <c r="B6381" s="25" t="s">
        <v>102</v>
      </c>
      <c r="C6381" s="25" t="s">
        <v>103</v>
      </c>
      <c r="D6381" s="25" t="s">
        <v>107</v>
      </c>
      <c r="E6381" s="25" t="s">
        <v>188</v>
      </c>
      <c r="F6381" s="25" t="s">
        <v>185</v>
      </c>
      <c r="G6381" s="26" t="n">
        <v>1008.06</v>
      </c>
      <c r="H6381" s="27" t="n">
        <v>1238</v>
      </c>
      <c r="I6381" s="25" t="s">
        <v>147</v>
      </c>
      <c r="K6381" s="25" t="n">
        <v>1983</v>
      </c>
      <c r="L6381" s="25" t="s">
        <v>2445</v>
      </c>
      <c r="M6381" s="25" t="s">
        <v>2446</v>
      </c>
      <c r="N6381" s="28" t="n">
        <v>26768</v>
      </c>
      <c r="O6381" s="25" t="s">
        <v>56</v>
      </c>
      <c r="P6381" s="29" t="n">
        <v>42939</v>
      </c>
      <c r="Q6381" s="33"/>
      <c r="R6381" s="34"/>
      <c r="S6381" s="28" t="n">
        <f aca="false">IF(O6381="Won",R6381,IF(O6381="Lost",0,N6381))</f>
        <v>26768</v>
      </c>
      <c r="T6381" s="30" t="str">
        <f aca="false">IF(AND(P6381&lt;&gt;"",Q6381&lt;&gt;""),Q6381-P6381,"")</f>
        <v/>
      </c>
      <c r="U6381" s="30" t="n">
        <f aca="false">IF(AND(O6381="Engaging",P6381&lt;&gt;""),'Leia-me'!$B$5-P6381,"")</f>
        <v>161</v>
      </c>
      <c r="V6381" s="25" t="str">
        <f aca="false">IF(O6381&lt;&gt;"Engaging","",IF(U6381&lt;='Leia-me'!$B$6,"Saudável",IF(U6381&lt;='Leia-me'!$B$7,"Esfriando",IF(U6381&lt;='Leia-me'!$B$8,"Última chance","Zumbi"))))</f>
        <v>Zumbi</v>
      </c>
      <c r="W6381" s="25" t="str">
        <f aca="false">IF(O6381="Won",1,IF(O6381="Lost",0,""))</f>
        <v/>
      </c>
      <c r="Y6381" s="25" t="str">
        <f aca="false">IF(E6381="","Sim","")</f>
        <v/>
      </c>
    </row>
    <row r="6382" customFormat="false" ht="15" hidden="false" customHeight="false" outlineLevel="0" collapsed="false">
      <c r="A6382" s="25" t="s">
        <v>6645</v>
      </c>
      <c r="B6382" s="25" t="s">
        <v>102</v>
      </c>
      <c r="C6382" s="25" t="s">
        <v>103</v>
      </c>
      <c r="D6382" s="25" t="s">
        <v>107</v>
      </c>
      <c r="E6382" s="25" t="s">
        <v>494</v>
      </c>
      <c r="F6382" s="25" t="s">
        <v>192</v>
      </c>
      <c r="G6382" s="26" t="n">
        <v>11698.03</v>
      </c>
      <c r="H6382" s="27" t="n">
        <v>34288</v>
      </c>
      <c r="I6382" s="25" t="s">
        <v>147</v>
      </c>
      <c r="K6382" s="25" t="n">
        <v>1982</v>
      </c>
      <c r="L6382" s="25" t="s">
        <v>1834</v>
      </c>
      <c r="M6382" s="25" t="s">
        <v>171</v>
      </c>
      <c r="N6382" s="28" t="n">
        <v>4821</v>
      </c>
      <c r="O6382" s="25" t="s">
        <v>55</v>
      </c>
      <c r="P6382" s="29" t="n">
        <v>42939</v>
      </c>
      <c r="Q6382" s="29" t="n">
        <v>43046</v>
      </c>
      <c r="R6382" s="28" t="n">
        <v>0</v>
      </c>
      <c r="S6382" s="28" t="n">
        <f aca="false">IF(O6382="Won",R6382,IF(O6382="Lost",0,N6382))</f>
        <v>0</v>
      </c>
      <c r="T6382" s="30" t="n">
        <f aca="false">IF(AND(P6382&lt;&gt;"",Q6382&lt;&gt;""),Q6382-P6382,"")</f>
        <v>107</v>
      </c>
      <c r="U6382" s="30" t="str">
        <f aca="false">IF(AND(O6382="Engaging",P6382&lt;&gt;""),'Leia-me'!$B$5-P6382,"")</f>
        <v/>
      </c>
      <c r="V6382" s="25" t="str">
        <f aca="false">IF(O6382&lt;&gt;"Engaging","",IF(U6382&lt;='Leia-me'!$B$6,"Saudável",IF(U6382&lt;='Leia-me'!$B$7,"Esfriando",IF(U6382&lt;='Leia-me'!$B$8,"Última chance","Zumbi"))))</f>
        <v/>
      </c>
      <c r="W6382" s="25" t="n">
        <f aca="false">IF(O6382="Won",1,IF(O6382="Lost",0,""))</f>
        <v>0</v>
      </c>
      <c r="X6382" s="25" t="s">
        <v>1835</v>
      </c>
      <c r="Y6382" s="25" t="str">
        <f aca="false">IF(E6382="","Sim","")</f>
        <v/>
      </c>
    </row>
    <row r="6383" customFormat="false" ht="15" hidden="false" customHeight="false" outlineLevel="0" collapsed="false">
      <c r="A6383" s="25" t="s">
        <v>6646</v>
      </c>
      <c r="B6383" s="25" t="s">
        <v>102</v>
      </c>
      <c r="C6383" s="25" t="s">
        <v>103</v>
      </c>
      <c r="D6383" s="25" t="s">
        <v>107</v>
      </c>
      <c r="E6383" s="25" t="s">
        <v>1789</v>
      </c>
      <c r="F6383" s="25" t="s">
        <v>211</v>
      </c>
      <c r="G6383" s="26" t="n">
        <v>497.11</v>
      </c>
      <c r="H6383" s="27" t="n">
        <v>1588</v>
      </c>
      <c r="I6383" s="25" t="s">
        <v>147</v>
      </c>
      <c r="K6383" s="25" t="n">
        <v>2009</v>
      </c>
      <c r="L6383" s="25" t="s">
        <v>170</v>
      </c>
      <c r="M6383" s="25" t="s">
        <v>171</v>
      </c>
      <c r="N6383" s="28" t="n">
        <v>1096</v>
      </c>
      <c r="O6383" s="25" t="s">
        <v>55</v>
      </c>
      <c r="P6383" s="29" t="n">
        <v>42941</v>
      </c>
      <c r="Q6383" s="29" t="n">
        <v>43066</v>
      </c>
      <c r="R6383" s="28" t="n">
        <v>0</v>
      </c>
      <c r="S6383" s="28" t="n">
        <f aca="false">IF(O6383="Won",R6383,IF(O6383="Lost",0,N6383))</f>
        <v>0</v>
      </c>
      <c r="T6383" s="30" t="n">
        <f aca="false">IF(AND(P6383&lt;&gt;"",Q6383&lt;&gt;""),Q6383-P6383,"")</f>
        <v>125</v>
      </c>
      <c r="U6383" s="30" t="str">
        <f aca="false">IF(AND(O6383="Engaging",P6383&lt;&gt;""),'Leia-me'!$B$5-P6383,"")</f>
        <v/>
      </c>
      <c r="V6383" s="25" t="str">
        <f aca="false">IF(O6383&lt;&gt;"Engaging","",IF(U6383&lt;='Leia-me'!$B$6,"Saudável",IF(U6383&lt;='Leia-me'!$B$7,"Esfriando",IF(U6383&lt;='Leia-me'!$B$8,"Última chance","Zumbi"))))</f>
        <v/>
      </c>
      <c r="W6383" s="25" t="n">
        <f aca="false">IF(O6383="Won",1,IF(O6383="Lost",0,""))</f>
        <v>0</v>
      </c>
      <c r="Y6383" s="25" t="str">
        <f aca="false">IF(E6383="","Sim","")</f>
        <v/>
      </c>
    </row>
    <row r="6384" customFormat="false" ht="15" hidden="false" customHeight="false" outlineLevel="0" collapsed="false">
      <c r="A6384" s="25" t="s">
        <v>6647</v>
      </c>
      <c r="B6384" s="25" t="s">
        <v>102</v>
      </c>
      <c r="C6384" s="25" t="s">
        <v>103</v>
      </c>
      <c r="D6384" s="25" t="s">
        <v>107</v>
      </c>
      <c r="E6384" s="25" t="s">
        <v>1158</v>
      </c>
      <c r="F6384" s="25" t="s">
        <v>185</v>
      </c>
      <c r="G6384" s="26" t="n">
        <v>7708.38</v>
      </c>
      <c r="H6384" s="27" t="n">
        <v>13756</v>
      </c>
      <c r="I6384" s="25" t="s">
        <v>147</v>
      </c>
      <c r="K6384" s="25" t="n">
        <v>1980</v>
      </c>
      <c r="L6384" s="25" t="s">
        <v>1834</v>
      </c>
      <c r="M6384" s="25" t="s">
        <v>171</v>
      </c>
      <c r="N6384" s="28" t="n">
        <v>4821</v>
      </c>
      <c r="O6384" s="25" t="s">
        <v>54</v>
      </c>
      <c r="P6384" s="29" t="n">
        <v>42943</v>
      </c>
      <c r="Q6384" s="29" t="n">
        <v>42944</v>
      </c>
      <c r="R6384" s="28" t="n">
        <v>4209</v>
      </c>
      <c r="S6384" s="28" t="n">
        <f aca="false">IF(O6384="Won",R6384,IF(O6384="Lost",0,N6384))</f>
        <v>4209</v>
      </c>
      <c r="T6384" s="30" t="n">
        <f aca="false">IF(AND(P6384&lt;&gt;"",Q6384&lt;&gt;""),Q6384-P6384,"")</f>
        <v>1</v>
      </c>
      <c r="U6384" s="30" t="str">
        <f aca="false">IF(AND(O6384="Engaging",P6384&lt;&gt;""),'Leia-me'!$B$5-P6384,"")</f>
        <v/>
      </c>
      <c r="V6384" s="25" t="str">
        <f aca="false">IF(O6384&lt;&gt;"Engaging","",IF(U6384&lt;='Leia-me'!$B$6,"Saudável",IF(U6384&lt;='Leia-me'!$B$7,"Esfriando",IF(U6384&lt;='Leia-me'!$B$8,"Última chance","Zumbi"))))</f>
        <v/>
      </c>
      <c r="W6384" s="25" t="n">
        <f aca="false">IF(O6384="Won",1,IF(O6384="Lost",0,""))</f>
        <v>1</v>
      </c>
      <c r="X6384" s="25" t="s">
        <v>1835</v>
      </c>
      <c r="Y6384" s="25" t="str">
        <f aca="false">IF(E6384="","Sim","")</f>
        <v/>
      </c>
    </row>
    <row r="6385" customFormat="false" ht="15" hidden="false" customHeight="false" outlineLevel="0" collapsed="false">
      <c r="A6385" s="25" t="s">
        <v>6648</v>
      </c>
      <c r="B6385" s="25" t="s">
        <v>102</v>
      </c>
      <c r="C6385" s="25" t="s">
        <v>103</v>
      </c>
      <c r="D6385" s="25" t="s">
        <v>107</v>
      </c>
      <c r="G6385" s="31"/>
      <c r="H6385" s="32"/>
      <c r="L6385" s="25" t="s">
        <v>178</v>
      </c>
      <c r="M6385" s="25" t="s">
        <v>171</v>
      </c>
      <c r="N6385" s="28" t="n">
        <v>5482</v>
      </c>
      <c r="O6385" s="25" t="s">
        <v>56</v>
      </c>
      <c r="P6385" s="29" t="n">
        <v>42947</v>
      </c>
      <c r="Q6385" s="33"/>
      <c r="R6385" s="34"/>
      <c r="S6385" s="28" t="n">
        <f aca="false">IF(O6385="Won",R6385,IF(O6385="Lost",0,N6385))</f>
        <v>5482</v>
      </c>
      <c r="T6385" s="30" t="str">
        <f aca="false">IF(AND(P6385&lt;&gt;"",Q6385&lt;&gt;""),Q6385-P6385,"")</f>
        <v/>
      </c>
      <c r="U6385" s="30" t="n">
        <f aca="false">IF(AND(O6385="Engaging",P6385&lt;&gt;""),'Leia-me'!$B$5-P6385,"")</f>
        <v>153</v>
      </c>
      <c r="V6385" s="25" t="str">
        <f aca="false">IF(O6385&lt;&gt;"Engaging","",IF(U6385&lt;='Leia-me'!$B$6,"Saudável",IF(U6385&lt;='Leia-me'!$B$7,"Esfriando",IF(U6385&lt;='Leia-me'!$B$8,"Última chance","Zumbi"))))</f>
        <v>Zumbi</v>
      </c>
      <c r="W6385" s="25" t="str">
        <f aca="false">IF(O6385="Won",1,IF(O6385="Lost",0,""))</f>
        <v/>
      </c>
      <c r="Y6385" s="25" t="str">
        <f aca="false">IF(E6385="","Sim","")</f>
        <v>Sim</v>
      </c>
    </row>
    <row r="6386" customFormat="false" ht="15" hidden="false" customHeight="false" outlineLevel="0" collapsed="false">
      <c r="A6386" s="25" t="s">
        <v>6649</v>
      </c>
      <c r="B6386" s="25" t="s">
        <v>102</v>
      </c>
      <c r="C6386" s="25" t="s">
        <v>103</v>
      </c>
      <c r="D6386" s="25" t="s">
        <v>107</v>
      </c>
      <c r="E6386" s="25" t="s">
        <v>2863</v>
      </c>
      <c r="F6386" s="25" t="s">
        <v>211</v>
      </c>
      <c r="G6386" s="26" t="n">
        <v>2437.85</v>
      </c>
      <c r="H6386" s="27" t="n">
        <v>4874</v>
      </c>
      <c r="I6386" s="25" t="s">
        <v>147</v>
      </c>
      <c r="K6386" s="25" t="n">
        <v>2001</v>
      </c>
      <c r="L6386" s="25" t="s">
        <v>170</v>
      </c>
      <c r="M6386" s="25" t="s">
        <v>171</v>
      </c>
      <c r="N6386" s="28" t="n">
        <v>1096</v>
      </c>
      <c r="O6386" s="25" t="s">
        <v>55</v>
      </c>
      <c r="P6386" s="29" t="n">
        <v>42947</v>
      </c>
      <c r="Q6386" s="29" t="n">
        <v>42951</v>
      </c>
      <c r="R6386" s="28" t="n">
        <v>0</v>
      </c>
      <c r="S6386" s="28" t="n">
        <f aca="false">IF(O6386="Won",R6386,IF(O6386="Lost",0,N6386))</f>
        <v>0</v>
      </c>
      <c r="T6386" s="30" t="n">
        <f aca="false">IF(AND(P6386&lt;&gt;"",Q6386&lt;&gt;""),Q6386-P6386,"")</f>
        <v>4</v>
      </c>
      <c r="U6386" s="30" t="str">
        <f aca="false">IF(AND(O6386="Engaging",P6386&lt;&gt;""),'Leia-me'!$B$5-P6386,"")</f>
        <v/>
      </c>
      <c r="V6386" s="25" t="str">
        <f aca="false">IF(O6386&lt;&gt;"Engaging","",IF(U6386&lt;='Leia-me'!$B$6,"Saudável",IF(U6386&lt;='Leia-me'!$B$7,"Esfriando",IF(U6386&lt;='Leia-me'!$B$8,"Última chance","Zumbi"))))</f>
        <v/>
      </c>
      <c r="W6386" s="25" t="n">
        <f aca="false">IF(O6386="Won",1,IF(O6386="Lost",0,""))</f>
        <v>0</v>
      </c>
      <c r="Y6386" s="25" t="str">
        <f aca="false">IF(E6386="","Sim","")</f>
        <v/>
      </c>
    </row>
    <row r="6387" customFormat="false" ht="15" hidden="false" customHeight="false" outlineLevel="0" collapsed="false">
      <c r="A6387" s="25" t="s">
        <v>6650</v>
      </c>
      <c r="B6387" s="25" t="s">
        <v>102</v>
      </c>
      <c r="C6387" s="25" t="s">
        <v>103</v>
      </c>
      <c r="D6387" s="25" t="s">
        <v>107</v>
      </c>
      <c r="E6387" s="25" t="s">
        <v>2739</v>
      </c>
      <c r="F6387" s="25" t="s">
        <v>159</v>
      </c>
      <c r="G6387" s="26" t="n">
        <v>2871.35</v>
      </c>
      <c r="H6387" s="27" t="n">
        <v>9561</v>
      </c>
      <c r="I6387" s="25" t="s">
        <v>147</v>
      </c>
      <c r="K6387" s="25" t="n">
        <v>1983</v>
      </c>
      <c r="L6387" s="25" t="s">
        <v>1834</v>
      </c>
      <c r="M6387" s="25" t="s">
        <v>171</v>
      </c>
      <c r="N6387" s="28" t="n">
        <v>4821</v>
      </c>
      <c r="O6387" s="25" t="s">
        <v>55</v>
      </c>
      <c r="P6387" s="29" t="n">
        <v>42947</v>
      </c>
      <c r="Q6387" s="29" t="n">
        <v>43062</v>
      </c>
      <c r="R6387" s="28" t="n">
        <v>0</v>
      </c>
      <c r="S6387" s="28" t="n">
        <f aca="false">IF(O6387="Won",R6387,IF(O6387="Lost",0,N6387))</f>
        <v>0</v>
      </c>
      <c r="T6387" s="30" t="n">
        <f aca="false">IF(AND(P6387&lt;&gt;"",Q6387&lt;&gt;""),Q6387-P6387,"")</f>
        <v>115</v>
      </c>
      <c r="U6387" s="30" t="str">
        <f aca="false">IF(AND(O6387="Engaging",P6387&lt;&gt;""),'Leia-me'!$B$5-P6387,"")</f>
        <v/>
      </c>
      <c r="V6387" s="25" t="str">
        <f aca="false">IF(O6387&lt;&gt;"Engaging","",IF(U6387&lt;='Leia-me'!$B$6,"Saudável",IF(U6387&lt;='Leia-me'!$B$7,"Esfriando",IF(U6387&lt;='Leia-me'!$B$8,"Última chance","Zumbi"))))</f>
        <v/>
      </c>
      <c r="W6387" s="25" t="n">
        <f aca="false">IF(O6387="Won",1,IF(O6387="Lost",0,""))</f>
        <v>0</v>
      </c>
      <c r="X6387" s="25" t="s">
        <v>1835</v>
      </c>
      <c r="Y6387" s="25" t="str">
        <f aca="false">IF(E6387="","Sim","")</f>
        <v/>
      </c>
    </row>
    <row r="6388" customFormat="false" ht="15" hidden="false" customHeight="false" outlineLevel="0" collapsed="false">
      <c r="A6388" s="25" t="s">
        <v>6651</v>
      </c>
      <c r="B6388" s="25" t="s">
        <v>102</v>
      </c>
      <c r="C6388" s="25" t="s">
        <v>103</v>
      </c>
      <c r="D6388" s="25" t="s">
        <v>107</v>
      </c>
      <c r="E6388" s="25" t="s">
        <v>860</v>
      </c>
      <c r="F6388" s="25" t="s">
        <v>168</v>
      </c>
      <c r="G6388" s="26" t="n">
        <v>894.37</v>
      </c>
      <c r="H6388" s="27" t="n">
        <v>1593</v>
      </c>
      <c r="I6388" s="25" t="s">
        <v>861</v>
      </c>
      <c r="K6388" s="25" t="n">
        <v>2008</v>
      </c>
      <c r="L6388" s="25" t="s">
        <v>160</v>
      </c>
      <c r="M6388" s="25" t="s">
        <v>149</v>
      </c>
      <c r="N6388" s="28" t="n">
        <v>3393</v>
      </c>
      <c r="O6388" s="25" t="s">
        <v>54</v>
      </c>
      <c r="P6388" s="29" t="n">
        <v>42947</v>
      </c>
      <c r="Q6388" s="29" t="n">
        <v>42957</v>
      </c>
      <c r="R6388" s="28" t="n">
        <v>3187</v>
      </c>
      <c r="S6388" s="28" t="n">
        <f aca="false">IF(O6388="Won",R6388,IF(O6388="Lost",0,N6388))</f>
        <v>3187</v>
      </c>
      <c r="T6388" s="30" t="n">
        <f aca="false">IF(AND(P6388&lt;&gt;"",Q6388&lt;&gt;""),Q6388-P6388,"")</f>
        <v>10</v>
      </c>
      <c r="U6388" s="30" t="str">
        <f aca="false">IF(AND(O6388="Engaging",P6388&lt;&gt;""),'Leia-me'!$B$5-P6388,"")</f>
        <v/>
      </c>
      <c r="V6388" s="25" t="str">
        <f aca="false">IF(O6388&lt;&gt;"Engaging","",IF(U6388&lt;='Leia-me'!$B$6,"Saudável",IF(U6388&lt;='Leia-me'!$B$7,"Esfriando",IF(U6388&lt;='Leia-me'!$B$8,"Última chance","Zumbi"))))</f>
        <v/>
      </c>
      <c r="W6388" s="25" t="n">
        <f aca="false">IF(O6388="Won",1,IF(O6388="Lost",0,""))</f>
        <v>1</v>
      </c>
      <c r="Y6388" s="25" t="str">
        <f aca="false">IF(E6388="","Sim","")</f>
        <v/>
      </c>
    </row>
    <row r="6389" customFormat="false" ht="15" hidden="false" customHeight="false" outlineLevel="0" collapsed="false">
      <c r="A6389" s="25" t="s">
        <v>6652</v>
      </c>
      <c r="B6389" s="25" t="s">
        <v>102</v>
      </c>
      <c r="C6389" s="25" t="s">
        <v>103</v>
      </c>
      <c r="D6389" s="25" t="s">
        <v>107</v>
      </c>
      <c r="E6389" s="25" t="s">
        <v>646</v>
      </c>
      <c r="F6389" s="25" t="s">
        <v>165</v>
      </c>
      <c r="G6389" s="26" t="n">
        <v>324.19</v>
      </c>
      <c r="H6389" s="27" t="n">
        <v>978</v>
      </c>
      <c r="I6389" s="25" t="s">
        <v>147</v>
      </c>
      <c r="K6389" s="25" t="n">
        <v>1992</v>
      </c>
      <c r="L6389" s="25" t="s">
        <v>170</v>
      </c>
      <c r="M6389" s="25" t="s">
        <v>171</v>
      </c>
      <c r="N6389" s="28" t="n">
        <v>1096</v>
      </c>
      <c r="O6389" s="25" t="s">
        <v>54</v>
      </c>
      <c r="P6389" s="29" t="n">
        <v>42948</v>
      </c>
      <c r="Q6389" s="29" t="n">
        <v>43057</v>
      </c>
      <c r="R6389" s="28" t="n">
        <v>1106</v>
      </c>
      <c r="S6389" s="28" t="n">
        <f aca="false">IF(O6389="Won",R6389,IF(O6389="Lost",0,N6389))</f>
        <v>1106</v>
      </c>
      <c r="T6389" s="30" t="n">
        <f aca="false">IF(AND(P6389&lt;&gt;"",Q6389&lt;&gt;""),Q6389-P6389,"")</f>
        <v>109</v>
      </c>
      <c r="U6389" s="30" t="str">
        <f aca="false">IF(AND(O6389="Engaging",P6389&lt;&gt;""),'Leia-me'!$B$5-P6389,"")</f>
        <v/>
      </c>
      <c r="V6389" s="25" t="str">
        <f aca="false">IF(O6389&lt;&gt;"Engaging","",IF(U6389&lt;='Leia-me'!$B$6,"Saudável",IF(U6389&lt;='Leia-me'!$B$7,"Esfriando",IF(U6389&lt;='Leia-me'!$B$8,"Última chance","Zumbi"))))</f>
        <v/>
      </c>
      <c r="W6389" s="25" t="n">
        <f aca="false">IF(O6389="Won",1,IF(O6389="Lost",0,""))</f>
        <v>1</v>
      </c>
      <c r="Y6389" s="25" t="str">
        <f aca="false">IF(E6389="","Sim","")</f>
        <v/>
      </c>
    </row>
    <row r="6390" customFormat="false" ht="15" hidden="false" customHeight="false" outlineLevel="0" collapsed="false">
      <c r="A6390" s="25" t="s">
        <v>6653</v>
      </c>
      <c r="B6390" s="25" t="s">
        <v>102</v>
      </c>
      <c r="C6390" s="25" t="s">
        <v>103</v>
      </c>
      <c r="D6390" s="25" t="s">
        <v>107</v>
      </c>
      <c r="G6390" s="31"/>
      <c r="H6390" s="32"/>
      <c r="L6390" s="25" t="s">
        <v>170</v>
      </c>
      <c r="M6390" s="25" t="s">
        <v>171</v>
      </c>
      <c r="N6390" s="28" t="n">
        <v>1096</v>
      </c>
      <c r="O6390" s="25" t="s">
        <v>56</v>
      </c>
      <c r="P6390" s="29" t="n">
        <v>42954</v>
      </c>
      <c r="Q6390" s="33"/>
      <c r="R6390" s="34"/>
      <c r="S6390" s="28" t="n">
        <f aca="false">IF(O6390="Won",R6390,IF(O6390="Lost",0,N6390))</f>
        <v>1096</v>
      </c>
      <c r="T6390" s="30" t="str">
        <f aca="false">IF(AND(P6390&lt;&gt;"",Q6390&lt;&gt;""),Q6390-P6390,"")</f>
        <v/>
      </c>
      <c r="U6390" s="30" t="n">
        <f aca="false">IF(AND(O6390="Engaging",P6390&lt;&gt;""),'Leia-me'!$B$5-P6390,"")</f>
        <v>146</v>
      </c>
      <c r="V6390" s="25" t="str">
        <f aca="false">IF(O6390&lt;&gt;"Engaging","",IF(U6390&lt;='Leia-me'!$B$6,"Saudável",IF(U6390&lt;='Leia-me'!$B$7,"Esfriando",IF(U6390&lt;='Leia-me'!$B$8,"Última chance","Zumbi"))))</f>
        <v>Zumbi</v>
      </c>
      <c r="W6390" s="25" t="str">
        <f aca="false">IF(O6390="Won",1,IF(O6390="Lost",0,""))</f>
        <v/>
      </c>
      <c r="Y6390" s="25" t="str">
        <f aca="false">IF(E6390="","Sim","")</f>
        <v>Sim</v>
      </c>
    </row>
    <row r="6391" customFormat="false" ht="15" hidden="false" customHeight="false" outlineLevel="0" collapsed="false">
      <c r="A6391" s="25" t="s">
        <v>6654</v>
      </c>
      <c r="B6391" s="25" t="s">
        <v>102</v>
      </c>
      <c r="C6391" s="25" t="s">
        <v>103</v>
      </c>
      <c r="D6391" s="25" t="s">
        <v>107</v>
      </c>
      <c r="G6391" s="31"/>
      <c r="H6391" s="32"/>
      <c r="L6391" s="25" t="s">
        <v>160</v>
      </c>
      <c r="M6391" s="25" t="s">
        <v>149</v>
      </c>
      <c r="N6391" s="28" t="n">
        <v>3393</v>
      </c>
      <c r="O6391" s="25" t="s">
        <v>56</v>
      </c>
      <c r="P6391" s="29" t="n">
        <v>42954</v>
      </c>
      <c r="Q6391" s="33"/>
      <c r="R6391" s="34"/>
      <c r="S6391" s="28" t="n">
        <f aca="false">IF(O6391="Won",R6391,IF(O6391="Lost",0,N6391))</f>
        <v>3393</v>
      </c>
      <c r="T6391" s="30" t="str">
        <f aca="false">IF(AND(P6391&lt;&gt;"",Q6391&lt;&gt;""),Q6391-P6391,"")</f>
        <v/>
      </c>
      <c r="U6391" s="30" t="n">
        <f aca="false">IF(AND(O6391="Engaging",P6391&lt;&gt;""),'Leia-me'!$B$5-P6391,"")</f>
        <v>146</v>
      </c>
      <c r="V6391" s="25" t="str">
        <f aca="false">IF(O6391&lt;&gt;"Engaging","",IF(U6391&lt;='Leia-me'!$B$6,"Saudável",IF(U6391&lt;='Leia-me'!$B$7,"Esfriando",IF(U6391&lt;='Leia-me'!$B$8,"Última chance","Zumbi"))))</f>
        <v>Zumbi</v>
      </c>
      <c r="W6391" s="25" t="str">
        <f aca="false">IF(O6391="Won",1,IF(O6391="Lost",0,""))</f>
        <v/>
      </c>
      <c r="Y6391" s="25" t="str">
        <f aca="false">IF(E6391="","Sim","")</f>
        <v>Sim</v>
      </c>
    </row>
    <row r="6392" customFormat="false" ht="15" hidden="false" customHeight="false" outlineLevel="0" collapsed="false">
      <c r="A6392" s="25" t="s">
        <v>6655</v>
      </c>
      <c r="B6392" s="25" t="s">
        <v>102</v>
      </c>
      <c r="C6392" s="25" t="s">
        <v>103</v>
      </c>
      <c r="D6392" s="25" t="s">
        <v>107</v>
      </c>
      <c r="E6392" s="25" t="s">
        <v>1158</v>
      </c>
      <c r="F6392" s="25" t="s">
        <v>185</v>
      </c>
      <c r="G6392" s="26" t="n">
        <v>7708.38</v>
      </c>
      <c r="H6392" s="27" t="n">
        <v>13756</v>
      </c>
      <c r="I6392" s="25" t="s">
        <v>147</v>
      </c>
      <c r="K6392" s="25" t="n">
        <v>1980</v>
      </c>
      <c r="L6392" s="25" t="s">
        <v>186</v>
      </c>
      <c r="M6392" s="25" t="s">
        <v>171</v>
      </c>
      <c r="N6392" s="28" t="n">
        <v>550</v>
      </c>
      <c r="O6392" s="25" t="s">
        <v>55</v>
      </c>
      <c r="P6392" s="29" t="n">
        <v>42954</v>
      </c>
      <c r="Q6392" s="29" t="n">
        <v>43056</v>
      </c>
      <c r="R6392" s="28" t="n">
        <v>0</v>
      </c>
      <c r="S6392" s="28" t="n">
        <f aca="false">IF(O6392="Won",R6392,IF(O6392="Lost",0,N6392))</f>
        <v>0</v>
      </c>
      <c r="T6392" s="30" t="n">
        <f aca="false">IF(AND(P6392&lt;&gt;"",Q6392&lt;&gt;""),Q6392-P6392,"")</f>
        <v>102</v>
      </c>
      <c r="U6392" s="30" t="str">
        <f aca="false">IF(AND(O6392="Engaging",P6392&lt;&gt;""),'Leia-me'!$B$5-P6392,"")</f>
        <v/>
      </c>
      <c r="V6392" s="25" t="str">
        <f aca="false">IF(O6392&lt;&gt;"Engaging","",IF(U6392&lt;='Leia-me'!$B$6,"Saudável",IF(U6392&lt;='Leia-me'!$B$7,"Esfriando",IF(U6392&lt;='Leia-me'!$B$8,"Última chance","Zumbi"))))</f>
        <v/>
      </c>
      <c r="W6392" s="25" t="n">
        <f aca="false">IF(O6392="Won",1,IF(O6392="Lost",0,""))</f>
        <v>0</v>
      </c>
      <c r="Y6392" s="25" t="str">
        <f aca="false">IF(E6392="","Sim","")</f>
        <v/>
      </c>
    </row>
    <row r="6393" customFormat="false" ht="15" hidden="false" customHeight="false" outlineLevel="0" collapsed="false">
      <c r="A6393" s="25" t="s">
        <v>6656</v>
      </c>
      <c r="B6393" s="25" t="s">
        <v>102</v>
      </c>
      <c r="C6393" s="25" t="s">
        <v>103</v>
      </c>
      <c r="D6393" s="25" t="s">
        <v>107</v>
      </c>
      <c r="E6393" s="25" t="s">
        <v>868</v>
      </c>
      <c r="F6393" s="25" t="s">
        <v>168</v>
      </c>
      <c r="G6393" s="26" t="n">
        <v>2952.73</v>
      </c>
      <c r="H6393" s="27" t="n">
        <v>5107</v>
      </c>
      <c r="I6393" s="25" t="s">
        <v>147</v>
      </c>
      <c r="K6393" s="25" t="n">
        <v>2000</v>
      </c>
      <c r="L6393" s="25" t="s">
        <v>170</v>
      </c>
      <c r="M6393" s="25" t="s">
        <v>171</v>
      </c>
      <c r="N6393" s="28" t="n">
        <v>1096</v>
      </c>
      <c r="O6393" s="25" t="s">
        <v>54</v>
      </c>
      <c r="P6393" s="29" t="n">
        <v>42956</v>
      </c>
      <c r="Q6393" s="29" t="n">
        <v>43077</v>
      </c>
      <c r="R6393" s="28" t="n">
        <v>1017</v>
      </c>
      <c r="S6393" s="28" t="n">
        <f aca="false">IF(O6393="Won",R6393,IF(O6393="Lost",0,N6393))</f>
        <v>1017</v>
      </c>
      <c r="T6393" s="30" t="n">
        <f aca="false">IF(AND(P6393&lt;&gt;"",Q6393&lt;&gt;""),Q6393-P6393,"")</f>
        <v>121</v>
      </c>
      <c r="U6393" s="30" t="str">
        <f aca="false">IF(AND(O6393="Engaging",P6393&lt;&gt;""),'Leia-me'!$B$5-P6393,"")</f>
        <v/>
      </c>
      <c r="V6393" s="25" t="str">
        <f aca="false">IF(O6393&lt;&gt;"Engaging","",IF(U6393&lt;='Leia-me'!$B$6,"Saudável",IF(U6393&lt;='Leia-me'!$B$7,"Esfriando",IF(U6393&lt;='Leia-me'!$B$8,"Última chance","Zumbi"))))</f>
        <v/>
      </c>
      <c r="W6393" s="25" t="n">
        <f aca="false">IF(O6393="Won",1,IF(O6393="Lost",0,""))</f>
        <v>1</v>
      </c>
      <c r="Y6393" s="25" t="str">
        <f aca="false">IF(E6393="","Sim","")</f>
        <v/>
      </c>
    </row>
    <row r="6394" customFormat="false" ht="15" hidden="false" customHeight="false" outlineLevel="0" collapsed="false">
      <c r="A6394" s="25" t="s">
        <v>6657</v>
      </c>
      <c r="B6394" s="25" t="s">
        <v>102</v>
      </c>
      <c r="C6394" s="25" t="s">
        <v>103</v>
      </c>
      <c r="D6394" s="25" t="s">
        <v>107</v>
      </c>
      <c r="G6394" s="31"/>
      <c r="H6394" s="32"/>
      <c r="L6394" s="25" t="s">
        <v>186</v>
      </c>
      <c r="M6394" s="25" t="s">
        <v>171</v>
      </c>
      <c r="N6394" s="28" t="n">
        <v>550</v>
      </c>
      <c r="O6394" s="25" t="s">
        <v>56</v>
      </c>
      <c r="P6394" s="29" t="n">
        <v>42957</v>
      </c>
      <c r="Q6394" s="33"/>
      <c r="R6394" s="34"/>
      <c r="S6394" s="28" t="n">
        <f aca="false">IF(O6394="Won",R6394,IF(O6394="Lost",0,N6394))</f>
        <v>550</v>
      </c>
      <c r="T6394" s="30" t="str">
        <f aca="false">IF(AND(P6394&lt;&gt;"",Q6394&lt;&gt;""),Q6394-P6394,"")</f>
        <v/>
      </c>
      <c r="U6394" s="30" t="n">
        <f aca="false">IF(AND(O6394="Engaging",P6394&lt;&gt;""),'Leia-me'!$B$5-P6394,"")</f>
        <v>143</v>
      </c>
      <c r="V6394" s="25" t="str">
        <f aca="false">IF(O6394&lt;&gt;"Engaging","",IF(U6394&lt;='Leia-me'!$B$6,"Saudável",IF(U6394&lt;='Leia-me'!$B$7,"Esfriando",IF(U6394&lt;='Leia-me'!$B$8,"Última chance","Zumbi"))))</f>
        <v>Zumbi</v>
      </c>
      <c r="W6394" s="25" t="str">
        <f aca="false">IF(O6394="Won",1,IF(O6394="Lost",0,""))</f>
        <v/>
      </c>
      <c r="Y6394" s="25" t="str">
        <f aca="false">IF(E6394="","Sim","")</f>
        <v>Sim</v>
      </c>
    </row>
    <row r="6395" customFormat="false" ht="15" hidden="false" customHeight="false" outlineLevel="0" collapsed="false">
      <c r="A6395" s="25" t="s">
        <v>6658</v>
      </c>
      <c r="B6395" s="25" t="s">
        <v>102</v>
      </c>
      <c r="C6395" s="25" t="s">
        <v>103</v>
      </c>
      <c r="D6395" s="25" t="s">
        <v>107</v>
      </c>
      <c r="G6395" s="31"/>
      <c r="H6395" s="32"/>
      <c r="L6395" s="25" t="s">
        <v>148</v>
      </c>
      <c r="M6395" s="25" t="s">
        <v>149</v>
      </c>
      <c r="N6395" s="28" t="n">
        <v>55</v>
      </c>
      <c r="O6395" s="25" t="s">
        <v>56</v>
      </c>
      <c r="P6395" s="29" t="n">
        <v>42958</v>
      </c>
      <c r="Q6395" s="33"/>
      <c r="R6395" s="34"/>
      <c r="S6395" s="28" t="n">
        <f aca="false">IF(O6395="Won",R6395,IF(O6395="Lost",0,N6395))</f>
        <v>55</v>
      </c>
      <c r="T6395" s="30" t="str">
        <f aca="false">IF(AND(P6395&lt;&gt;"",Q6395&lt;&gt;""),Q6395-P6395,"")</f>
        <v/>
      </c>
      <c r="U6395" s="30" t="n">
        <f aca="false">IF(AND(O6395="Engaging",P6395&lt;&gt;""),'Leia-me'!$B$5-P6395,"")</f>
        <v>142</v>
      </c>
      <c r="V6395" s="25" t="str">
        <f aca="false">IF(O6395&lt;&gt;"Engaging","",IF(U6395&lt;='Leia-me'!$B$6,"Saudável",IF(U6395&lt;='Leia-me'!$B$7,"Esfriando",IF(U6395&lt;='Leia-me'!$B$8,"Última chance","Zumbi"))))</f>
        <v>Zumbi</v>
      </c>
      <c r="W6395" s="25" t="str">
        <f aca="false">IF(O6395="Won",1,IF(O6395="Lost",0,""))</f>
        <v/>
      </c>
      <c r="Y6395" s="25" t="str">
        <f aca="false">IF(E6395="","Sim","")</f>
        <v>Sim</v>
      </c>
    </row>
    <row r="6396" customFormat="false" ht="15" hidden="false" customHeight="false" outlineLevel="0" collapsed="false">
      <c r="A6396" s="25" t="s">
        <v>6659</v>
      </c>
      <c r="B6396" s="25" t="s">
        <v>102</v>
      </c>
      <c r="C6396" s="25" t="s">
        <v>103</v>
      </c>
      <c r="D6396" s="25" t="s">
        <v>107</v>
      </c>
      <c r="E6396" s="25" t="s">
        <v>609</v>
      </c>
      <c r="F6396" s="25" t="s">
        <v>267</v>
      </c>
      <c r="G6396" s="26" t="n">
        <v>692.19</v>
      </c>
      <c r="H6396" s="27" t="n">
        <v>1922</v>
      </c>
      <c r="I6396" s="25" t="s">
        <v>147</v>
      </c>
      <c r="K6396" s="25" t="n">
        <v>2003</v>
      </c>
      <c r="L6396" s="25" t="s">
        <v>170</v>
      </c>
      <c r="M6396" s="25" t="s">
        <v>171</v>
      </c>
      <c r="N6396" s="28" t="n">
        <v>1096</v>
      </c>
      <c r="O6396" s="25" t="s">
        <v>54</v>
      </c>
      <c r="P6396" s="29" t="n">
        <v>42958</v>
      </c>
      <c r="Q6396" s="29" t="n">
        <v>42961</v>
      </c>
      <c r="R6396" s="28" t="n">
        <v>1105</v>
      </c>
      <c r="S6396" s="28" t="n">
        <f aca="false">IF(O6396="Won",R6396,IF(O6396="Lost",0,N6396))</f>
        <v>1105</v>
      </c>
      <c r="T6396" s="30" t="n">
        <f aca="false">IF(AND(P6396&lt;&gt;"",Q6396&lt;&gt;""),Q6396-P6396,"")</f>
        <v>3</v>
      </c>
      <c r="U6396" s="30" t="str">
        <f aca="false">IF(AND(O6396="Engaging",P6396&lt;&gt;""),'Leia-me'!$B$5-P6396,"")</f>
        <v/>
      </c>
      <c r="V6396" s="25" t="str">
        <f aca="false">IF(O6396&lt;&gt;"Engaging","",IF(U6396&lt;='Leia-me'!$B$6,"Saudável",IF(U6396&lt;='Leia-me'!$B$7,"Esfriando",IF(U6396&lt;='Leia-me'!$B$8,"Última chance","Zumbi"))))</f>
        <v/>
      </c>
      <c r="W6396" s="25" t="n">
        <f aca="false">IF(O6396="Won",1,IF(O6396="Lost",0,""))</f>
        <v>1</v>
      </c>
      <c r="Y6396" s="25" t="str">
        <f aca="false">IF(E6396="","Sim","")</f>
        <v/>
      </c>
    </row>
    <row r="6397" customFormat="false" ht="15" hidden="false" customHeight="false" outlineLevel="0" collapsed="false">
      <c r="A6397" s="25" t="s">
        <v>6660</v>
      </c>
      <c r="B6397" s="25" t="s">
        <v>102</v>
      </c>
      <c r="C6397" s="25" t="s">
        <v>103</v>
      </c>
      <c r="D6397" s="25" t="s">
        <v>107</v>
      </c>
      <c r="G6397" s="31"/>
      <c r="H6397" s="32"/>
      <c r="L6397" s="25" t="s">
        <v>160</v>
      </c>
      <c r="M6397" s="25" t="s">
        <v>149</v>
      </c>
      <c r="N6397" s="28" t="n">
        <v>3393</v>
      </c>
      <c r="O6397" s="25" t="s">
        <v>56</v>
      </c>
      <c r="P6397" s="29" t="n">
        <v>42960</v>
      </c>
      <c r="Q6397" s="33"/>
      <c r="R6397" s="34"/>
      <c r="S6397" s="28" t="n">
        <f aca="false">IF(O6397="Won",R6397,IF(O6397="Lost",0,N6397))</f>
        <v>3393</v>
      </c>
      <c r="T6397" s="30" t="str">
        <f aca="false">IF(AND(P6397&lt;&gt;"",Q6397&lt;&gt;""),Q6397-P6397,"")</f>
        <v/>
      </c>
      <c r="U6397" s="30" t="n">
        <f aca="false">IF(AND(O6397="Engaging",P6397&lt;&gt;""),'Leia-me'!$B$5-P6397,"")</f>
        <v>140</v>
      </c>
      <c r="V6397" s="25" t="str">
        <f aca="false">IF(O6397&lt;&gt;"Engaging","",IF(U6397&lt;='Leia-me'!$B$6,"Saudável",IF(U6397&lt;='Leia-me'!$B$7,"Esfriando",IF(U6397&lt;='Leia-me'!$B$8,"Última chance","Zumbi"))))</f>
        <v>Zumbi</v>
      </c>
      <c r="W6397" s="25" t="str">
        <f aca="false">IF(O6397="Won",1,IF(O6397="Lost",0,""))</f>
        <v/>
      </c>
      <c r="Y6397" s="25" t="str">
        <f aca="false">IF(E6397="","Sim","")</f>
        <v>Sim</v>
      </c>
    </row>
    <row r="6398" customFormat="false" ht="15" hidden="false" customHeight="false" outlineLevel="0" collapsed="false">
      <c r="A6398" s="25" t="s">
        <v>6661</v>
      </c>
      <c r="B6398" s="25" t="s">
        <v>102</v>
      </c>
      <c r="C6398" s="25" t="s">
        <v>103</v>
      </c>
      <c r="D6398" s="25" t="s">
        <v>107</v>
      </c>
      <c r="E6398" s="25" t="s">
        <v>665</v>
      </c>
      <c r="F6398" s="25" t="s">
        <v>211</v>
      </c>
      <c r="G6398" s="26" t="n">
        <v>4968.91</v>
      </c>
      <c r="H6398" s="27" t="n">
        <v>7523</v>
      </c>
      <c r="I6398" s="25" t="s">
        <v>147</v>
      </c>
      <c r="K6398" s="25" t="n">
        <v>1990</v>
      </c>
      <c r="L6398" s="25" t="s">
        <v>178</v>
      </c>
      <c r="M6398" s="25" t="s">
        <v>171</v>
      </c>
      <c r="N6398" s="28" t="n">
        <v>5482</v>
      </c>
      <c r="O6398" s="25" t="s">
        <v>55</v>
      </c>
      <c r="P6398" s="29" t="n">
        <v>42960</v>
      </c>
      <c r="Q6398" s="29" t="n">
        <v>43057</v>
      </c>
      <c r="R6398" s="28" t="n">
        <v>0</v>
      </c>
      <c r="S6398" s="28" t="n">
        <f aca="false">IF(O6398="Won",R6398,IF(O6398="Lost",0,N6398))</f>
        <v>0</v>
      </c>
      <c r="T6398" s="30" t="n">
        <f aca="false">IF(AND(P6398&lt;&gt;"",Q6398&lt;&gt;""),Q6398-P6398,"")</f>
        <v>97</v>
      </c>
      <c r="U6398" s="30" t="str">
        <f aca="false">IF(AND(O6398="Engaging",P6398&lt;&gt;""),'Leia-me'!$B$5-P6398,"")</f>
        <v/>
      </c>
      <c r="V6398" s="25" t="str">
        <f aca="false">IF(O6398&lt;&gt;"Engaging","",IF(U6398&lt;='Leia-me'!$B$6,"Saudável",IF(U6398&lt;='Leia-me'!$B$7,"Esfriando",IF(U6398&lt;='Leia-me'!$B$8,"Última chance","Zumbi"))))</f>
        <v/>
      </c>
      <c r="W6398" s="25" t="n">
        <f aca="false">IF(O6398="Won",1,IF(O6398="Lost",0,""))</f>
        <v>0</v>
      </c>
      <c r="Y6398" s="25" t="str">
        <f aca="false">IF(E6398="","Sim","")</f>
        <v/>
      </c>
    </row>
    <row r="6399" customFormat="false" ht="15" hidden="false" customHeight="false" outlineLevel="0" collapsed="false">
      <c r="A6399" s="25" t="s">
        <v>6662</v>
      </c>
      <c r="B6399" s="25" t="s">
        <v>102</v>
      </c>
      <c r="C6399" s="25" t="s">
        <v>103</v>
      </c>
      <c r="D6399" s="25" t="s">
        <v>107</v>
      </c>
      <c r="E6399" s="25" t="s">
        <v>868</v>
      </c>
      <c r="F6399" s="25" t="s">
        <v>168</v>
      </c>
      <c r="G6399" s="26" t="n">
        <v>2952.73</v>
      </c>
      <c r="H6399" s="27" t="n">
        <v>5107</v>
      </c>
      <c r="I6399" s="25" t="s">
        <v>147</v>
      </c>
      <c r="K6399" s="25" t="n">
        <v>2000</v>
      </c>
      <c r="L6399" s="25" t="s">
        <v>1834</v>
      </c>
      <c r="M6399" s="25" t="s">
        <v>171</v>
      </c>
      <c r="N6399" s="28" t="n">
        <v>4821</v>
      </c>
      <c r="O6399" s="25" t="s">
        <v>55</v>
      </c>
      <c r="P6399" s="29" t="n">
        <v>42960</v>
      </c>
      <c r="Q6399" s="29" t="n">
        <v>42968</v>
      </c>
      <c r="R6399" s="28" t="n">
        <v>0</v>
      </c>
      <c r="S6399" s="28" t="n">
        <f aca="false">IF(O6399="Won",R6399,IF(O6399="Lost",0,N6399))</f>
        <v>0</v>
      </c>
      <c r="T6399" s="30" t="n">
        <f aca="false">IF(AND(P6399&lt;&gt;"",Q6399&lt;&gt;""),Q6399-P6399,"")</f>
        <v>8</v>
      </c>
      <c r="U6399" s="30" t="str">
        <f aca="false">IF(AND(O6399="Engaging",P6399&lt;&gt;""),'Leia-me'!$B$5-P6399,"")</f>
        <v/>
      </c>
      <c r="V6399" s="25" t="str">
        <f aca="false">IF(O6399&lt;&gt;"Engaging","",IF(U6399&lt;='Leia-me'!$B$6,"Saudável",IF(U6399&lt;='Leia-me'!$B$7,"Esfriando",IF(U6399&lt;='Leia-me'!$B$8,"Última chance","Zumbi"))))</f>
        <v/>
      </c>
      <c r="W6399" s="25" t="n">
        <f aca="false">IF(O6399="Won",1,IF(O6399="Lost",0,""))</f>
        <v>0</v>
      </c>
      <c r="X6399" s="25" t="s">
        <v>1835</v>
      </c>
      <c r="Y6399" s="25" t="str">
        <f aca="false">IF(E6399="","Sim","")</f>
        <v/>
      </c>
    </row>
    <row r="6400" customFormat="false" ht="15" hidden="false" customHeight="false" outlineLevel="0" collapsed="false">
      <c r="A6400" s="25" t="s">
        <v>6663</v>
      </c>
      <c r="B6400" s="25" t="s">
        <v>102</v>
      </c>
      <c r="C6400" s="25" t="s">
        <v>103</v>
      </c>
      <c r="D6400" s="25" t="s">
        <v>107</v>
      </c>
      <c r="E6400" s="25" t="s">
        <v>646</v>
      </c>
      <c r="F6400" s="25" t="s">
        <v>165</v>
      </c>
      <c r="G6400" s="26" t="n">
        <v>324.19</v>
      </c>
      <c r="H6400" s="27" t="n">
        <v>978</v>
      </c>
      <c r="I6400" s="25" t="s">
        <v>147</v>
      </c>
      <c r="K6400" s="25" t="n">
        <v>1992</v>
      </c>
      <c r="L6400" s="25" t="s">
        <v>1834</v>
      </c>
      <c r="M6400" s="25" t="s">
        <v>171</v>
      </c>
      <c r="N6400" s="28" t="n">
        <v>4821</v>
      </c>
      <c r="O6400" s="25" t="s">
        <v>54</v>
      </c>
      <c r="P6400" s="29" t="n">
        <v>42960</v>
      </c>
      <c r="Q6400" s="29" t="n">
        <v>43067</v>
      </c>
      <c r="R6400" s="28" t="n">
        <v>5540</v>
      </c>
      <c r="S6400" s="28" t="n">
        <f aca="false">IF(O6400="Won",R6400,IF(O6400="Lost",0,N6400))</f>
        <v>5540</v>
      </c>
      <c r="T6400" s="30" t="n">
        <f aca="false">IF(AND(P6400&lt;&gt;"",Q6400&lt;&gt;""),Q6400-P6400,"")</f>
        <v>107</v>
      </c>
      <c r="U6400" s="30" t="str">
        <f aca="false">IF(AND(O6400="Engaging",P6400&lt;&gt;""),'Leia-me'!$B$5-P6400,"")</f>
        <v/>
      </c>
      <c r="V6400" s="25" t="str">
        <f aca="false">IF(O6400&lt;&gt;"Engaging","",IF(U6400&lt;='Leia-me'!$B$6,"Saudável",IF(U6400&lt;='Leia-me'!$B$7,"Esfriando",IF(U6400&lt;='Leia-me'!$B$8,"Última chance","Zumbi"))))</f>
        <v/>
      </c>
      <c r="W6400" s="25" t="n">
        <f aca="false">IF(O6400="Won",1,IF(O6400="Lost",0,""))</f>
        <v>1</v>
      </c>
      <c r="X6400" s="25" t="s">
        <v>1835</v>
      </c>
      <c r="Y6400" s="25" t="str">
        <f aca="false">IF(E6400="","Sim","")</f>
        <v/>
      </c>
    </row>
    <row r="6401" customFormat="false" ht="15" hidden="false" customHeight="false" outlineLevel="0" collapsed="false">
      <c r="A6401" s="25" t="s">
        <v>6664</v>
      </c>
      <c r="B6401" s="25" t="s">
        <v>102</v>
      </c>
      <c r="C6401" s="25" t="s">
        <v>103</v>
      </c>
      <c r="D6401" s="25" t="s">
        <v>107</v>
      </c>
      <c r="G6401" s="31"/>
      <c r="H6401" s="32"/>
      <c r="L6401" s="25" t="s">
        <v>178</v>
      </c>
      <c r="M6401" s="25" t="s">
        <v>171</v>
      </c>
      <c r="N6401" s="28" t="n">
        <v>5482</v>
      </c>
      <c r="O6401" s="25" t="s">
        <v>56</v>
      </c>
      <c r="P6401" s="29" t="n">
        <v>42962</v>
      </c>
      <c r="Q6401" s="33"/>
      <c r="R6401" s="34"/>
      <c r="S6401" s="28" t="n">
        <f aca="false">IF(O6401="Won",R6401,IF(O6401="Lost",0,N6401))</f>
        <v>5482</v>
      </c>
      <c r="T6401" s="30" t="str">
        <f aca="false">IF(AND(P6401&lt;&gt;"",Q6401&lt;&gt;""),Q6401-P6401,"")</f>
        <v/>
      </c>
      <c r="U6401" s="30" t="n">
        <f aca="false">IF(AND(O6401="Engaging",P6401&lt;&gt;""),'Leia-me'!$B$5-P6401,"")</f>
        <v>138</v>
      </c>
      <c r="V6401" s="25" t="str">
        <f aca="false">IF(O6401&lt;&gt;"Engaging","",IF(U6401&lt;='Leia-me'!$B$6,"Saudável",IF(U6401&lt;='Leia-me'!$B$7,"Esfriando",IF(U6401&lt;='Leia-me'!$B$8,"Última chance","Zumbi"))))</f>
        <v>Última chance</v>
      </c>
      <c r="W6401" s="25" t="str">
        <f aca="false">IF(O6401="Won",1,IF(O6401="Lost",0,""))</f>
        <v/>
      </c>
      <c r="Y6401" s="25" t="str">
        <f aca="false">IF(E6401="","Sim","")</f>
        <v>Sim</v>
      </c>
    </row>
    <row r="6402" customFormat="false" ht="15" hidden="false" customHeight="false" outlineLevel="0" collapsed="false">
      <c r="A6402" s="25" t="s">
        <v>6665</v>
      </c>
      <c r="B6402" s="25" t="s">
        <v>102</v>
      </c>
      <c r="C6402" s="25" t="s">
        <v>103</v>
      </c>
      <c r="D6402" s="25" t="s">
        <v>107</v>
      </c>
      <c r="E6402" s="25" t="s">
        <v>444</v>
      </c>
      <c r="F6402" s="25" t="s">
        <v>192</v>
      </c>
      <c r="G6402" s="26" t="n">
        <v>6354.87</v>
      </c>
      <c r="H6402" s="27" t="n">
        <v>16780</v>
      </c>
      <c r="I6402" s="25" t="s">
        <v>147</v>
      </c>
      <c r="J6402" s="25" t="s">
        <v>445</v>
      </c>
      <c r="K6402" s="25" t="n">
        <v>1996</v>
      </c>
      <c r="L6402" s="25" t="s">
        <v>170</v>
      </c>
      <c r="M6402" s="25" t="s">
        <v>171</v>
      </c>
      <c r="N6402" s="28" t="n">
        <v>1096</v>
      </c>
      <c r="O6402" s="25" t="s">
        <v>55</v>
      </c>
      <c r="P6402" s="29" t="n">
        <v>42962</v>
      </c>
      <c r="Q6402" s="29" t="n">
        <v>43051</v>
      </c>
      <c r="R6402" s="28" t="n">
        <v>0</v>
      </c>
      <c r="S6402" s="28" t="n">
        <f aca="false">IF(O6402="Won",R6402,IF(O6402="Lost",0,N6402))</f>
        <v>0</v>
      </c>
      <c r="T6402" s="30" t="n">
        <f aca="false">IF(AND(P6402&lt;&gt;"",Q6402&lt;&gt;""),Q6402-P6402,"")</f>
        <v>89</v>
      </c>
      <c r="U6402" s="30" t="str">
        <f aca="false">IF(AND(O6402="Engaging",P6402&lt;&gt;""),'Leia-me'!$B$5-P6402,"")</f>
        <v/>
      </c>
      <c r="V6402" s="25" t="str">
        <f aca="false">IF(O6402&lt;&gt;"Engaging","",IF(U6402&lt;='Leia-me'!$B$6,"Saudável",IF(U6402&lt;='Leia-me'!$B$7,"Esfriando",IF(U6402&lt;='Leia-me'!$B$8,"Última chance","Zumbi"))))</f>
        <v/>
      </c>
      <c r="W6402" s="25" t="n">
        <f aca="false">IF(O6402="Won",1,IF(O6402="Lost",0,""))</f>
        <v>0</v>
      </c>
      <c r="Y6402" s="25" t="str">
        <f aca="false">IF(E6402="","Sim","")</f>
        <v/>
      </c>
    </row>
    <row r="6403" customFormat="false" ht="15" hidden="false" customHeight="false" outlineLevel="0" collapsed="false">
      <c r="A6403" s="25" t="s">
        <v>6666</v>
      </c>
      <c r="B6403" s="25" t="s">
        <v>102</v>
      </c>
      <c r="C6403" s="25" t="s">
        <v>103</v>
      </c>
      <c r="D6403" s="25" t="s">
        <v>107</v>
      </c>
      <c r="E6403" s="25" t="s">
        <v>665</v>
      </c>
      <c r="F6403" s="25" t="s">
        <v>211</v>
      </c>
      <c r="G6403" s="26" t="n">
        <v>4968.91</v>
      </c>
      <c r="H6403" s="27" t="n">
        <v>7523</v>
      </c>
      <c r="I6403" s="25" t="s">
        <v>147</v>
      </c>
      <c r="K6403" s="25" t="n">
        <v>1990</v>
      </c>
      <c r="L6403" s="25" t="s">
        <v>160</v>
      </c>
      <c r="M6403" s="25" t="s">
        <v>149</v>
      </c>
      <c r="N6403" s="28" t="n">
        <v>3393</v>
      </c>
      <c r="O6403" s="25" t="s">
        <v>54</v>
      </c>
      <c r="P6403" s="29" t="n">
        <v>42962</v>
      </c>
      <c r="Q6403" s="29" t="n">
        <v>42973</v>
      </c>
      <c r="R6403" s="28" t="n">
        <v>3271</v>
      </c>
      <c r="S6403" s="28" t="n">
        <f aca="false">IF(O6403="Won",R6403,IF(O6403="Lost",0,N6403))</f>
        <v>3271</v>
      </c>
      <c r="T6403" s="30" t="n">
        <f aca="false">IF(AND(P6403&lt;&gt;"",Q6403&lt;&gt;""),Q6403-P6403,"")</f>
        <v>11</v>
      </c>
      <c r="U6403" s="30" t="str">
        <f aca="false">IF(AND(O6403="Engaging",P6403&lt;&gt;""),'Leia-me'!$B$5-P6403,"")</f>
        <v/>
      </c>
      <c r="V6403" s="25" t="str">
        <f aca="false">IF(O6403&lt;&gt;"Engaging","",IF(U6403&lt;='Leia-me'!$B$6,"Saudável",IF(U6403&lt;='Leia-me'!$B$7,"Esfriando",IF(U6403&lt;='Leia-me'!$B$8,"Última chance","Zumbi"))))</f>
        <v/>
      </c>
      <c r="W6403" s="25" t="n">
        <f aca="false">IF(O6403="Won",1,IF(O6403="Lost",0,""))</f>
        <v>1</v>
      </c>
      <c r="Y6403" s="25" t="str">
        <f aca="false">IF(E6403="","Sim","")</f>
        <v/>
      </c>
    </row>
    <row r="6404" customFormat="false" ht="15" hidden="false" customHeight="false" outlineLevel="0" collapsed="false">
      <c r="A6404" s="25" t="s">
        <v>6667</v>
      </c>
      <c r="B6404" s="25" t="s">
        <v>102</v>
      </c>
      <c r="C6404" s="25" t="s">
        <v>103</v>
      </c>
      <c r="D6404" s="25" t="s">
        <v>107</v>
      </c>
      <c r="E6404" s="25" t="s">
        <v>494</v>
      </c>
      <c r="F6404" s="25" t="s">
        <v>192</v>
      </c>
      <c r="G6404" s="26" t="n">
        <v>11698.03</v>
      </c>
      <c r="H6404" s="27" t="n">
        <v>34288</v>
      </c>
      <c r="I6404" s="25" t="s">
        <v>147</v>
      </c>
      <c r="K6404" s="25" t="n">
        <v>1982</v>
      </c>
      <c r="L6404" s="25" t="s">
        <v>186</v>
      </c>
      <c r="M6404" s="25" t="s">
        <v>171</v>
      </c>
      <c r="N6404" s="28" t="n">
        <v>550</v>
      </c>
      <c r="O6404" s="25" t="s">
        <v>55</v>
      </c>
      <c r="P6404" s="29" t="n">
        <v>42963</v>
      </c>
      <c r="Q6404" s="29" t="n">
        <v>42973</v>
      </c>
      <c r="R6404" s="28" t="n">
        <v>0</v>
      </c>
      <c r="S6404" s="28" t="n">
        <f aca="false">IF(O6404="Won",R6404,IF(O6404="Lost",0,N6404))</f>
        <v>0</v>
      </c>
      <c r="T6404" s="30" t="n">
        <f aca="false">IF(AND(P6404&lt;&gt;"",Q6404&lt;&gt;""),Q6404-P6404,"")</f>
        <v>10</v>
      </c>
      <c r="U6404" s="30" t="str">
        <f aca="false">IF(AND(O6404="Engaging",P6404&lt;&gt;""),'Leia-me'!$B$5-P6404,"")</f>
        <v/>
      </c>
      <c r="V6404" s="25" t="str">
        <f aca="false">IF(O6404&lt;&gt;"Engaging","",IF(U6404&lt;='Leia-me'!$B$6,"Saudável",IF(U6404&lt;='Leia-me'!$B$7,"Esfriando",IF(U6404&lt;='Leia-me'!$B$8,"Última chance","Zumbi"))))</f>
        <v/>
      </c>
      <c r="W6404" s="25" t="n">
        <f aca="false">IF(O6404="Won",1,IF(O6404="Lost",0,""))</f>
        <v>0</v>
      </c>
      <c r="Y6404" s="25" t="str">
        <f aca="false">IF(E6404="","Sim","")</f>
        <v/>
      </c>
    </row>
    <row r="6405" customFormat="false" ht="15" hidden="false" customHeight="false" outlineLevel="0" collapsed="false">
      <c r="A6405" s="25" t="s">
        <v>6668</v>
      </c>
      <c r="B6405" s="25" t="s">
        <v>102</v>
      </c>
      <c r="C6405" s="25" t="s">
        <v>103</v>
      </c>
      <c r="D6405" s="25" t="s">
        <v>107</v>
      </c>
      <c r="E6405" s="25" t="s">
        <v>3075</v>
      </c>
      <c r="F6405" s="25" t="s">
        <v>165</v>
      </c>
      <c r="G6405" s="26" t="n">
        <v>4269.9</v>
      </c>
      <c r="H6405" s="27" t="n">
        <v>6472</v>
      </c>
      <c r="I6405" s="25" t="s">
        <v>147</v>
      </c>
      <c r="J6405" s="25" t="s">
        <v>1347</v>
      </c>
      <c r="K6405" s="25" t="n">
        <v>1993</v>
      </c>
      <c r="L6405" s="25" t="s">
        <v>170</v>
      </c>
      <c r="M6405" s="25" t="s">
        <v>171</v>
      </c>
      <c r="N6405" s="28" t="n">
        <v>1096</v>
      </c>
      <c r="O6405" s="25" t="s">
        <v>54</v>
      </c>
      <c r="P6405" s="29" t="n">
        <v>42965</v>
      </c>
      <c r="Q6405" s="29" t="n">
        <v>42992</v>
      </c>
      <c r="R6405" s="28" t="n">
        <v>1002</v>
      </c>
      <c r="S6405" s="28" t="n">
        <f aca="false">IF(O6405="Won",R6405,IF(O6405="Lost",0,N6405))</f>
        <v>1002</v>
      </c>
      <c r="T6405" s="30" t="n">
        <f aca="false">IF(AND(P6405&lt;&gt;"",Q6405&lt;&gt;""),Q6405-P6405,"")</f>
        <v>27</v>
      </c>
      <c r="U6405" s="30" t="str">
        <f aca="false">IF(AND(O6405="Engaging",P6405&lt;&gt;""),'Leia-me'!$B$5-P6405,"")</f>
        <v/>
      </c>
      <c r="V6405" s="25" t="str">
        <f aca="false">IF(O6405&lt;&gt;"Engaging","",IF(U6405&lt;='Leia-me'!$B$6,"Saudável",IF(U6405&lt;='Leia-me'!$B$7,"Esfriando",IF(U6405&lt;='Leia-me'!$B$8,"Última chance","Zumbi"))))</f>
        <v/>
      </c>
      <c r="W6405" s="25" t="n">
        <f aca="false">IF(O6405="Won",1,IF(O6405="Lost",0,""))</f>
        <v>1</v>
      </c>
      <c r="Y6405" s="25" t="str">
        <f aca="false">IF(E6405="","Sim","")</f>
        <v/>
      </c>
    </row>
    <row r="6406" customFormat="false" ht="15" hidden="false" customHeight="false" outlineLevel="0" collapsed="false">
      <c r="A6406" s="25" t="s">
        <v>6669</v>
      </c>
      <c r="B6406" s="25" t="s">
        <v>102</v>
      </c>
      <c r="C6406" s="25" t="s">
        <v>103</v>
      </c>
      <c r="D6406" s="25" t="s">
        <v>107</v>
      </c>
      <c r="E6406" s="25" t="s">
        <v>609</v>
      </c>
      <c r="F6406" s="25" t="s">
        <v>267</v>
      </c>
      <c r="G6406" s="26" t="n">
        <v>692.19</v>
      </c>
      <c r="H6406" s="27" t="n">
        <v>1922</v>
      </c>
      <c r="I6406" s="25" t="s">
        <v>147</v>
      </c>
      <c r="K6406" s="25" t="n">
        <v>2003</v>
      </c>
      <c r="L6406" s="25" t="s">
        <v>148</v>
      </c>
      <c r="M6406" s="25" t="s">
        <v>149</v>
      </c>
      <c r="N6406" s="28" t="n">
        <v>55</v>
      </c>
      <c r="O6406" s="25" t="s">
        <v>54</v>
      </c>
      <c r="P6406" s="29" t="n">
        <v>42965</v>
      </c>
      <c r="Q6406" s="29" t="n">
        <v>43043</v>
      </c>
      <c r="R6406" s="28" t="n">
        <v>63</v>
      </c>
      <c r="S6406" s="28" t="n">
        <f aca="false">IF(O6406="Won",R6406,IF(O6406="Lost",0,N6406))</f>
        <v>63</v>
      </c>
      <c r="T6406" s="30" t="n">
        <f aca="false">IF(AND(P6406&lt;&gt;"",Q6406&lt;&gt;""),Q6406-P6406,"")</f>
        <v>78</v>
      </c>
      <c r="U6406" s="30" t="str">
        <f aca="false">IF(AND(O6406="Engaging",P6406&lt;&gt;""),'Leia-me'!$B$5-P6406,"")</f>
        <v/>
      </c>
      <c r="V6406" s="25" t="str">
        <f aca="false">IF(O6406&lt;&gt;"Engaging","",IF(U6406&lt;='Leia-me'!$B$6,"Saudável",IF(U6406&lt;='Leia-me'!$B$7,"Esfriando",IF(U6406&lt;='Leia-me'!$B$8,"Última chance","Zumbi"))))</f>
        <v/>
      </c>
      <c r="W6406" s="25" t="n">
        <f aca="false">IF(O6406="Won",1,IF(O6406="Lost",0,""))</f>
        <v>1</v>
      </c>
      <c r="Y6406" s="25" t="str">
        <f aca="false">IF(E6406="","Sim","")</f>
        <v/>
      </c>
    </row>
    <row r="6407" customFormat="false" ht="15" hidden="false" customHeight="false" outlineLevel="0" collapsed="false">
      <c r="A6407" s="25" t="s">
        <v>6670</v>
      </c>
      <c r="B6407" s="25" t="s">
        <v>102</v>
      </c>
      <c r="C6407" s="25" t="s">
        <v>103</v>
      </c>
      <c r="D6407" s="25" t="s">
        <v>107</v>
      </c>
      <c r="G6407" s="31"/>
      <c r="H6407" s="32"/>
      <c r="L6407" s="25" t="s">
        <v>148</v>
      </c>
      <c r="M6407" s="25" t="s">
        <v>149</v>
      </c>
      <c r="N6407" s="28" t="n">
        <v>55</v>
      </c>
      <c r="O6407" s="25" t="s">
        <v>56</v>
      </c>
      <c r="P6407" s="29" t="n">
        <v>42968</v>
      </c>
      <c r="Q6407" s="33"/>
      <c r="R6407" s="34"/>
      <c r="S6407" s="28" t="n">
        <f aca="false">IF(O6407="Won",R6407,IF(O6407="Lost",0,N6407))</f>
        <v>55</v>
      </c>
      <c r="T6407" s="30" t="str">
        <f aca="false">IF(AND(P6407&lt;&gt;"",Q6407&lt;&gt;""),Q6407-P6407,"")</f>
        <v/>
      </c>
      <c r="U6407" s="30" t="n">
        <f aca="false">IF(AND(O6407="Engaging",P6407&lt;&gt;""),'Leia-me'!$B$5-P6407,"")</f>
        <v>132</v>
      </c>
      <c r="V6407" s="25" t="str">
        <f aca="false">IF(O6407&lt;&gt;"Engaging","",IF(U6407&lt;='Leia-me'!$B$6,"Saudável",IF(U6407&lt;='Leia-me'!$B$7,"Esfriando",IF(U6407&lt;='Leia-me'!$B$8,"Última chance","Zumbi"))))</f>
        <v>Última chance</v>
      </c>
      <c r="W6407" s="25" t="str">
        <f aca="false">IF(O6407="Won",1,IF(O6407="Lost",0,""))</f>
        <v/>
      </c>
      <c r="Y6407" s="25" t="str">
        <f aca="false">IF(E6407="","Sim","")</f>
        <v>Sim</v>
      </c>
    </row>
    <row r="6408" customFormat="false" ht="15" hidden="false" customHeight="false" outlineLevel="0" collapsed="false">
      <c r="A6408" s="25" t="s">
        <v>6671</v>
      </c>
      <c r="B6408" s="25" t="s">
        <v>102</v>
      </c>
      <c r="C6408" s="25" t="s">
        <v>103</v>
      </c>
      <c r="D6408" s="25" t="s">
        <v>107</v>
      </c>
      <c r="E6408" s="25" t="s">
        <v>2754</v>
      </c>
      <c r="F6408" s="25" t="s">
        <v>267</v>
      </c>
      <c r="G6408" s="26" t="n">
        <v>1012.72</v>
      </c>
      <c r="H6408" s="27" t="n">
        <v>3492</v>
      </c>
      <c r="I6408" s="25" t="s">
        <v>2755</v>
      </c>
      <c r="K6408" s="25" t="n">
        <v>1991</v>
      </c>
      <c r="L6408" s="25" t="s">
        <v>170</v>
      </c>
      <c r="M6408" s="25" t="s">
        <v>171</v>
      </c>
      <c r="N6408" s="28" t="n">
        <v>1096</v>
      </c>
      <c r="O6408" s="25" t="s">
        <v>55</v>
      </c>
      <c r="P6408" s="29" t="n">
        <v>42968</v>
      </c>
      <c r="Q6408" s="29" t="n">
        <v>42976</v>
      </c>
      <c r="R6408" s="28" t="n">
        <v>0</v>
      </c>
      <c r="S6408" s="28" t="n">
        <f aca="false">IF(O6408="Won",R6408,IF(O6408="Lost",0,N6408))</f>
        <v>0</v>
      </c>
      <c r="T6408" s="30" t="n">
        <f aca="false">IF(AND(P6408&lt;&gt;"",Q6408&lt;&gt;""),Q6408-P6408,"")</f>
        <v>8</v>
      </c>
      <c r="U6408" s="30" t="str">
        <f aca="false">IF(AND(O6408="Engaging",P6408&lt;&gt;""),'Leia-me'!$B$5-P6408,"")</f>
        <v/>
      </c>
      <c r="V6408" s="25" t="str">
        <f aca="false">IF(O6408&lt;&gt;"Engaging","",IF(U6408&lt;='Leia-me'!$B$6,"Saudável",IF(U6408&lt;='Leia-me'!$B$7,"Esfriando",IF(U6408&lt;='Leia-me'!$B$8,"Última chance","Zumbi"))))</f>
        <v/>
      </c>
      <c r="W6408" s="25" t="n">
        <f aca="false">IF(O6408="Won",1,IF(O6408="Lost",0,""))</f>
        <v>0</v>
      </c>
      <c r="Y6408" s="25" t="str">
        <f aca="false">IF(E6408="","Sim","")</f>
        <v/>
      </c>
    </row>
    <row r="6409" customFormat="false" ht="15" hidden="false" customHeight="false" outlineLevel="0" collapsed="false">
      <c r="A6409" s="25" t="s">
        <v>6672</v>
      </c>
      <c r="B6409" s="25" t="s">
        <v>102</v>
      </c>
      <c r="C6409" s="25" t="s">
        <v>103</v>
      </c>
      <c r="D6409" s="25" t="s">
        <v>107</v>
      </c>
      <c r="E6409" s="25" t="s">
        <v>449</v>
      </c>
      <c r="F6409" s="25" t="s">
        <v>192</v>
      </c>
      <c r="G6409" s="26" t="n">
        <v>98.79</v>
      </c>
      <c r="H6409" s="27" t="n">
        <v>96</v>
      </c>
      <c r="I6409" s="25" t="s">
        <v>147</v>
      </c>
      <c r="J6409" s="25" t="s">
        <v>445</v>
      </c>
      <c r="K6409" s="25" t="n">
        <v>2013</v>
      </c>
      <c r="L6409" s="25" t="s">
        <v>148</v>
      </c>
      <c r="M6409" s="25" t="s">
        <v>149</v>
      </c>
      <c r="N6409" s="28" t="n">
        <v>55</v>
      </c>
      <c r="O6409" s="25" t="s">
        <v>54</v>
      </c>
      <c r="P6409" s="29" t="n">
        <v>42969</v>
      </c>
      <c r="Q6409" s="29" t="n">
        <v>43057</v>
      </c>
      <c r="R6409" s="28" t="n">
        <v>56</v>
      </c>
      <c r="S6409" s="28" t="n">
        <f aca="false">IF(O6409="Won",R6409,IF(O6409="Lost",0,N6409))</f>
        <v>56</v>
      </c>
      <c r="T6409" s="30" t="n">
        <f aca="false">IF(AND(P6409&lt;&gt;"",Q6409&lt;&gt;""),Q6409-P6409,"")</f>
        <v>88</v>
      </c>
      <c r="U6409" s="30" t="str">
        <f aca="false">IF(AND(O6409="Engaging",P6409&lt;&gt;""),'Leia-me'!$B$5-P6409,"")</f>
        <v/>
      </c>
      <c r="V6409" s="25" t="str">
        <f aca="false">IF(O6409&lt;&gt;"Engaging","",IF(U6409&lt;='Leia-me'!$B$6,"Saudável",IF(U6409&lt;='Leia-me'!$B$7,"Esfriando",IF(U6409&lt;='Leia-me'!$B$8,"Última chance","Zumbi"))))</f>
        <v/>
      </c>
      <c r="W6409" s="25" t="n">
        <f aca="false">IF(O6409="Won",1,IF(O6409="Lost",0,""))</f>
        <v>1</v>
      </c>
      <c r="Y6409" s="25" t="str">
        <f aca="false">IF(E6409="","Sim","")</f>
        <v/>
      </c>
    </row>
    <row r="6410" customFormat="false" ht="15" hidden="false" customHeight="false" outlineLevel="0" collapsed="false">
      <c r="A6410" s="25" t="s">
        <v>6673</v>
      </c>
      <c r="B6410" s="25" t="s">
        <v>102</v>
      </c>
      <c r="C6410" s="25" t="s">
        <v>103</v>
      </c>
      <c r="D6410" s="25" t="s">
        <v>107</v>
      </c>
      <c r="E6410" s="25" t="s">
        <v>444</v>
      </c>
      <c r="F6410" s="25" t="s">
        <v>192</v>
      </c>
      <c r="G6410" s="26" t="n">
        <v>6354.87</v>
      </c>
      <c r="H6410" s="27" t="n">
        <v>16780</v>
      </c>
      <c r="I6410" s="25" t="s">
        <v>147</v>
      </c>
      <c r="J6410" s="25" t="s">
        <v>445</v>
      </c>
      <c r="K6410" s="25" t="n">
        <v>1996</v>
      </c>
      <c r="L6410" s="25" t="s">
        <v>160</v>
      </c>
      <c r="M6410" s="25" t="s">
        <v>149</v>
      </c>
      <c r="N6410" s="28" t="n">
        <v>3393</v>
      </c>
      <c r="O6410" s="25" t="s">
        <v>54</v>
      </c>
      <c r="P6410" s="29" t="n">
        <v>42971</v>
      </c>
      <c r="Q6410" s="29" t="n">
        <v>43077</v>
      </c>
      <c r="R6410" s="28" t="n">
        <v>4139</v>
      </c>
      <c r="S6410" s="28" t="n">
        <f aca="false">IF(O6410="Won",R6410,IF(O6410="Lost",0,N6410))</f>
        <v>4139</v>
      </c>
      <c r="T6410" s="30" t="n">
        <f aca="false">IF(AND(P6410&lt;&gt;"",Q6410&lt;&gt;""),Q6410-P6410,"")</f>
        <v>106</v>
      </c>
      <c r="U6410" s="30" t="str">
        <f aca="false">IF(AND(O6410="Engaging",P6410&lt;&gt;""),'Leia-me'!$B$5-P6410,"")</f>
        <v/>
      </c>
      <c r="V6410" s="25" t="str">
        <f aca="false">IF(O6410&lt;&gt;"Engaging","",IF(U6410&lt;='Leia-me'!$B$6,"Saudável",IF(U6410&lt;='Leia-me'!$B$7,"Esfriando",IF(U6410&lt;='Leia-me'!$B$8,"Última chance","Zumbi"))))</f>
        <v/>
      </c>
      <c r="W6410" s="25" t="n">
        <f aca="false">IF(O6410="Won",1,IF(O6410="Lost",0,""))</f>
        <v>1</v>
      </c>
      <c r="Y6410" s="25" t="str">
        <f aca="false">IF(E6410="","Sim","")</f>
        <v/>
      </c>
    </row>
    <row r="6411" customFormat="false" ht="15" hidden="false" customHeight="false" outlineLevel="0" collapsed="false">
      <c r="A6411" s="25" t="s">
        <v>6674</v>
      </c>
      <c r="B6411" s="25" t="s">
        <v>102</v>
      </c>
      <c r="C6411" s="25" t="s">
        <v>103</v>
      </c>
      <c r="D6411" s="25" t="s">
        <v>107</v>
      </c>
      <c r="G6411" s="31"/>
      <c r="H6411" s="32"/>
      <c r="L6411" s="25" t="s">
        <v>170</v>
      </c>
      <c r="M6411" s="25" t="s">
        <v>171</v>
      </c>
      <c r="N6411" s="28" t="n">
        <v>1096</v>
      </c>
      <c r="O6411" s="25" t="s">
        <v>56</v>
      </c>
      <c r="P6411" s="29" t="n">
        <v>42972</v>
      </c>
      <c r="Q6411" s="33"/>
      <c r="R6411" s="34"/>
      <c r="S6411" s="28" t="n">
        <f aca="false">IF(O6411="Won",R6411,IF(O6411="Lost",0,N6411))</f>
        <v>1096</v>
      </c>
      <c r="T6411" s="30" t="str">
        <f aca="false">IF(AND(P6411&lt;&gt;"",Q6411&lt;&gt;""),Q6411-P6411,"")</f>
        <v/>
      </c>
      <c r="U6411" s="30" t="n">
        <f aca="false">IF(AND(O6411="Engaging",P6411&lt;&gt;""),'Leia-me'!$B$5-P6411,"")</f>
        <v>128</v>
      </c>
      <c r="V6411" s="25" t="str">
        <f aca="false">IF(O6411&lt;&gt;"Engaging","",IF(U6411&lt;='Leia-me'!$B$6,"Saudável",IF(U6411&lt;='Leia-me'!$B$7,"Esfriando",IF(U6411&lt;='Leia-me'!$B$8,"Última chance","Zumbi"))))</f>
        <v>Última chance</v>
      </c>
      <c r="W6411" s="25" t="str">
        <f aca="false">IF(O6411="Won",1,IF(O6411="Lost",0,""))</f>
        <v/>
      </c>
      <c r="Y6411" s="25" t="str">
        <f aca="false">IF(E6411="","Sim","")</f>
        <v>Sim</v>
      </c>
    </row>
    <row r="6412" customFormat="false" ht="15" hidden="false" customHeight="false" outlineLevel="0" collapsed="false">
      <c r="A6412" s="25" t="s">
        <v>6675</v>
      </c>
      <c r="B6412" s="25" t="s">
        <v>102</v>
      </c>
      <c r="C6412" s="25" t="s">
        <v>103</v>
      </c>
      <c r="D6412" s="25" t="s">
        <v>107</v>
      </c>
      <c r="E6412" s="25" t="s">
        <v>419</v>
      </c>
      <c r="F6412" s="25" t="s">
        <v>146</v>
      </c>
      <c r="G6412" s="26" t="n">
        <v>2741.37</v>
      </c>
      <c r="H6412" s="27" t="n">
        <v>9226</v>
      </c>
      <c r="I6412" s="25" t="s">
        <v>147</v>
      </c>
      <c r="K6412" s="25" t="n">
        <v>1985</v>
      </c>
      <c r="L6412" s="25" t="s">
        <v>186</v>
      </c>
      <c r="M6412" s="25" t="s">
        <v>171</v>
      </c>
      <c r="N6412" s="28" t="n">
        <v>550</v>
      </c>
      <c r="O6412" s="25" t="s">
        <v>54</v>
      </c>
      <c r="P6412" s="29" t="n">
        <v>42974</v>
      </c>
      <c r="Q6412" s="29" t="n">
        <v>42976</v>
      </c>
      <c r="R6412" s="28" t="n">
        <v>548</v>
      </c>
      <c r="S6412" s="28" t="n">
        <f aca="false">IF(O6412="Won",R6412,IF(O6412="Lost",0,N6412))</f>
        <v>548</v>
      </c>
      <c r="T6412" s="30" t="n">
        <f aca="false">IF(AND(P6412&lt;&gt;"",Q6412&lt;&gt;""),Q6412-P6412,"")</f>
        <v>2</v>
      </c>
      <c r="U6412" s="30" t="str">
        <f aca="false">IF(AND(O6412="Engaging",P6412&lt;&gt;""),'Leia-me'!$B$5-P6412,"")</f>
        <v/>
      </c>
      <c r="V6412" s="25" t="str">
        <f aca="false">IF(O6412&lt;&gt;"Engaging","",IF(U6412&lt;='Leia-me'!$B$6,"Saudável",IF(U6412&lt;='Leia-me'!$B$7,"Esfriando",IF(U6412&lt;='Leia-me'!$B$8,"Última chance","Zumbi"))))</f>
        <v/>
      </c>
      <c r="W6412" s="25" t="n">
        <f aca="false">IF(O6412="Won",1,IF(O6412="Lost",0,""))</f>
        <v>1</v>
      </c>
      <c r="Y6412" s="25" t="str">
        <f aca="false">IF(E6412="","Sim","")</f>
        <v/>
      </c>
    </row>
    <row r="6413" customFormat="false" ht="15" hidden="false" customHeight="false" outlineLevel="0" collapsed="false">
      <c r="A6413" s="25" t="s">
        <v>6676</v>
      </c>
      <c r="B6413" s="25" t="s">
        <v>102</v>
      </c>
      <c r="C6413" s="25" t="s">
        <v>103</v>
      </c>
      <c r="D6413" s="25" t="s">
        <v>107</v>
      </c>
      <c r="E6413" s="25" t="s">
        <v>494</v>
      </c>
      <c r="F6413" s="25" t="s">
        <v>192</v>
      </c>
      <c r="G6413" s="26" t="n">
        <v>11698.03</v>
      </c>
      <c r="H6413" s="27" t="n">
        <v>34288</v>
      </c>
      <c r="I6413" s="25" t="s">
        <v>147</v>
      </c>
      <c r="K6413" s="25" t="n">
        <v>1982</v>
      </c>
      <c r="L6413" s="25" t="s">
        <v>170</v>
      </c>
      <c r="M6413" s="25" t="s">
        <v>171</v>
      </c>
      <c r="N6413" s="28" t="n">
        <v>1096</v>
      </c>
      <c r="O6413" s="25" t="s">
        <v>54</v>
      </c>
      <c r="P6413" s="29" t="n">
        <v>42975</v>
      </c>
      <c r="Q6413" s="29" t="n">
        <v>43005</v>
      </c>
      <c r="R6413" s="28" t="n">
        <v>1081</v>
      </c>
      <c r="S6413" s="28" t="n">
        <f aca="false">IF(O6413="Won",R6413,IF(O6413="Lost",0,N6413))</f>
        <v>1081</v>
      </c>
      <c r="T6413" s="30" t="n">
        <f aca="false">IF(AND(P6413&lt;&gt;"",Q6413&lt;&gt;""),Q6413-P6413,"")</f>
        <v>30</v>
      </c>
      <c r="U6413" s="30" t="str">
        <f aca="false">IF(AND(O6413="Engaging",P6413&lt;&gt;""),'Leia-me'!$B$5-P6413,"")</f>
        <v/>
      </c>
      <c r="V6413" s="25" t="str">
        <f aca="false">IF(O6413&lt;&gt;"Engaging","",IF(U6413&lt;='Leia-me'!$B$6,"Saudável",IF(U6413&lt;='Leia-me'!$B$7,"Esfriando",IF(U6413&lt;='Leia-me'!$B$8,"Última chance","Zumbi"))))</f>
        <v/>
      </c>
      <c r="W6413" s="25" t="n">
        <f aca="false">IF(O6413="Won",1,IF(O6413="Lost",0,""))</f>
        <v>1</v>
      </c>
      <c r="Y6413" s="25" t="str">
        <f aca="false">IF(E6413="","Sim","")</f>
        <v/>
      </c>
    </row>
    <row r="6414" customFormat="false" ht="15" hidden="false" customHeight="false" outlineLevel="0" collapsed="false">
      <c r="A6414" s="25" t="s">
        <v>6677</v>
      </c>
      <c r="B6414" s="25" t="s">
        <v>102</v>
      </c>
      <c r="C6414" s="25" t="s">
        <v>103</v>
      </c>
      <c r="D6414" s="25" t="s">
        <v>107</v>
      </c>
      <c r="E6414" s="25" t="s">
        <v>156</v>
      </c>
      <c r="F6414" s="25" t="s">
        <v>155</v>
      </c>
      <c r="G6414" s="26" t="n">
        <v>1699.85</v>
      </c>
      <c r="H6414" s="27" t="n">
        <v>5108</v>
      </c>
      <c r="I6414" s="25" t="s">
        <v>147</v>
      </c>
      <c r="K6414" s="25" t="n">
        <v>1999</v>
      </c>
      <c r="L6414" s="25" t="s">
        <v>148</v>
      </c>
      <c r="M6414" s="25" t="s">
        <v>149</v>
      </c>
      <c r="N6414" s="28" t="n">
        <v>55</v>
      </c>
      <c r="O6414" s="25" t="s">
        <v>54</v>
      </c>
      <c r="P6414" s="29" t="n">
        <v>42975</v>
      </c>
      <c r="Q6414" s="29" t="n">
        <v>43046</v>
      </c>
      <c r="R6414" s="28" t="n">
        <v>49</v>
      </c>
      <c r="S6414" s="28" t="n">
        <f aca="false">IF(O6414="Won",R6414,IF(O6414="Lost",0,N6414))</f>
        <v>49</v>
      </c>
      <c r="T6414" s="30" t="n">
        <f aca="false">IF(AND(P6414&lt;&gt;"",Q6414&lt;&gt;""),Q6414-P6414,"")</f>
        <v>71</v>
      </c>
      <c r="U6414" s="30" t="str">
        <f aca="false">IF(AND(O6414="Engaging",P6414&lt;&gt;""),'Leia-me'!$B$5-P6414,"")</f>
        <v/>
      </c>
      <c r="V6414" s="25" t="str">
        <f aca="false">IF(O6414&lt;&gt;"Engaging","",IF(U6414&lt;='Leia-me'!$B$6,"Saudável",IF(U6414&lt;='Leia-me'!$B$7,"Esfriando",IF(U6414&lt;='Leia-me'!$B$8,"Última chance","Zumbi"))))</f>
        <v/>
      </c>
      <c r="W6414" s="25" t="n">
        <f aca="false">IF(O6414="Won",1,IF(O6414="Lost",0,""))</f>
        <v>1</v>
      </c>
      <c r="Y6414" s="25" t="str">
        <f aca="false">IF(E6414="","Sim","")</f>
        <v/>
      </c>
    </row>
    <row r="6415" customFormat="false" ht="15" hidden="false" customHeight="false" outlineLevel="0" collapsed="false">
      <c r="A6415" s="25" t="s">
        <v>6678</v>
      </c>
      <c r="B6415" s="25" t="s">
        <v>102</v>
      </c>
      <c r="C6415" s="25" t="s">
        <v>103</v>
      </c>
      <c r="D6415" s="25" t="s">
        <v>107</v>
      </c>
      <c r="E6415" s="25" t="s">
        <v>2530</v>
      </c>
      <c r="F6415" s="25" t="s">
        <v>185</v>
      </c>
      <c r="G6415" s="26" t="n">
        <v>527.11</v>
      </c>
      <c r="H6415" s="27" t="n">
        <v>1428</v>
      </c>
      <c r="I6415" s="25" t="s">
        <v>147</v>
      </c>
      <c r="J6415" s="25" t="s">
        <v>193</v>
      </c>
      <c r="K6415" s="25" t="n">
        <v>2011</v>
      </c>
      <c r="L6415" s="25" t="s">
        <v>160</v>
      </c>
      <c r="M6415" s="25" t="s">
        <v>149</v>
      </c>
      <c r="N6415" s="28" t="n">
        <v>3393</v>
      </c>
      <c r="O6415" s="25" t="s">
        <v>56</v>
      </c>
      <c r="P6415" s="29" t="n">
        <v>42976</v>
      </c>
      <c r="Q6415" s="33"/>
      <c r="R6415" s="34"/>
      <c r="S6415" s="28" t="n">
        <f aca="false">IF(O6415="Won",R6415,IF(O6415="Lost",0,N6415))</f>
        <v>3393</v>
      </c>
      <c r="T6415" s="30" t="str">
        <f aca="false">IF(AND(P6415&lt;&gt;"",Q6415&lt;&gt;""),Q6415-P6415,"")</f>
        <v/>
      </c>
      <c r="U6415" s="30" t="n">
        <f aca="false">IF(AND(O6415="Engaging",P6415&lt;&gt;""),'Leia-me'!$B$5-P6415,"")</f>
        <v>124</v>
      </c>
      <c r="V6415" s="25" t="str">
        <f aca="false">IF(O6415&lt;&gt;"Engaging","",IF(U6415&lt;='Leia-me'!$B$6,"Saudável",IF(U6415&lt;='Leia-me'!$B$7,"Esfriando",IF(U6415&lt;='Leia-me'!$B$8,"Última chance","Zumbi"))))</f>
        <v>Última chance</v>
      </c>
      <c r="W6415" s="25" t="str">
        <f aca="false">IF(O6415="Won",1,IF(O6415="Lost",0,""))</f>
        <v/>
      </c>
      <c r="Y6415" s="25" t="str">
        <f aca="false">IF(E6415="","Sim","")</f>
        <v/>
      </c>
    </row>
    <row r="6416" customFormat="false" ht="15" hidden="false" customHeight="false" outlineLevel="0" collapsed="false">
      <c r="A6416" s="25" t="s">
        <v>6679</v>
      </c>
      <c r="B6416" s="25" t="s">
        <v>102</v>
      </c>
      <c r="C6416" s="25" t="s">
        <v>103</v>
      </c>
      <c r="D6416" s="25" t="s">
        <v>107</v>
      </c>
      <c r="G6416" s="31"/>
      <c r="H6416" s="32"/>
      <c r="L6416" s="25" t="s">
        <v>148</v>
      </c>
      <c r="M6416" s="25" t="s">
        <v>149</v>
      </c>
      <c r="N6416" s="28" t="n">
        <v>55</v>
      </c>
      <c r="O6416" s="25" t="s">
        <v>56</v>
      </c>
      <c r="P6416" s="29" t="n">
        <v>42977</v>
      </c>
      <c r="Q6416" s="33"/>
      <c r="R6416" s="34"/>
      <c r="S6416" s="28" t="n">
        <f aca="false">IF(O6416="Won",R6416,IF(O6416="Lost",0,N6416))</f>
        <v>55</v>
      </c>
      <c r="T6416" s="30" t="str">
        <f aca="false">IF(AND(P6416&lt;&gt;"",Q6416&lt;&gt;""),Q6416-P6416,"")</f>
        <v/>
      </c>
      <c r="U6416" s="30" t="n">
        <f aca="false">IF(AND(O6416="Engaging",P6416&lt;&gt;""),'Leia-me'!$B$5-P6416,"")</f>
        <v>123</v>
      </c>
      <c r="V6416" s="25" t="str">
        <f aca="false">IF(O6416&lt;&gt;"Engaging","",IF(U6416&lt;='Leia-me'!$B$6,"Saudável",IF(U6416&lt;='Leia-me'!$B$7,"Esfriando",IF(U6416&lt;='Leia-me'!$B$8,"Última chance","Zumbi"))))</f>
        <v>Última chance</v>
      </c>
      <c r="W6416" s="25" t="str">
        <f aca="false">IF(O6416="Won",1,IF(O6416="Lost",0,""))</f>
        <v/>
      </c>
      <c r="Y6416" s="25" t="str">
        <f aca="false">IF(E6416="","Sim","")</f>
        <v>Sim</v>
      </c>
    </row>
    <row r="6417" customFormat="false" ht="15" hidden="false" customHeight="false" outlineLevel="0" collapsed="false">
      <c r="A6417" s="25" t="s">
        <v>6680</v>
      </c>
      <c r="B6417" s="25" t="s">
        <v>102</v>
      </c>
      <c r="C6417" s="25" t="s">
        <v>103</v>
      </c>
      <c r="D6417" s="25" t="s">
        <v>107</v>
      </c>
      <c r="E6417" s="25" t="s">
        <v>419</v>
      </c>
      <c r="F6417" s="25" t="s">
        <v>146</v>
      </c>
      <c r="G6417" s="26" t="n">
        <v>2741.37</v>
      </c>
      <c r="H6417" s="27" t="n">
        <v>9226</v>
      </c>
      <c r="I6417" s="25" t="s">
        <v>147</v>
      </c>
      <c r="K6417" s="25" t="n">
        <v>1985</v>
      </c>
      <c r="L6417" s="25" t="s">
        <v>186</v>
      </c>
      <c r="M6417" s="25" t="s">
        <v>171</v>
      </c>
      <c r="N6417" s="28" t="n">
        <v>550</v>
      </c>
      <c r="O6417" s="25" t="s">
        <v>55</v>
      </c>
      <c r="P6417" s="29" t="n">
        <v>42977</v>
      </c>
      <c r="Q6417" s="29" t="n">
        <v>42997</v>
      </c>
      <c r="R6417" s="28" t="n">
        <v>0</v>
      </c>
      <c r="S6417" s="28" t="n">
        <f aca="false">IF(O6417="Won",R6417,IF(O6417="Lost",0,N6417))</f>
        <v>0</v>
      </c>
      <c r="T6417" s="30" t="n">
        <f aca="false">IF(AND(P6417&lt;&gt;"",Q6417&lt;&gt;""),Q6417-P6417,"")</f>
        <v>20</v>
      </c>
      <c r="U6417" s="30" t="str">
        <f aca="false">IF(AND(O6417="Engaging",P6417&lt;&gt;""),'Leia-me'!$B$5-P6417,"")</f>
        <v/>
      </c>
      <c r="V6417" s="25" t="str">
        <f aca="false">IF(O6417&lt;&gt;"Engaging","",IF(U6417&lt;='Leia-me'!$B$6,"Saudável",IF(U6417&lt;='Leia-me'!$B$7,"Esfriando",IF(U6417&lt;='Leia-me'!$B$8,"Última chance","Zumbi"))))</f>
        <v/>
      </c>
      <c r="W6417" s="25" t="n">
        <f aca="false">IF(O6417="Won",1,IF(O6417="Lost",0,""))</f>
        <v>0</v>
      </c>
      <c r="Y6417" s="25" t="str">
        <f aca="false">IF(E6417="","Sim","")</f>
        <v/>
      </c>
    </row>
    <row r="6418" customFormat="false" ht="15" hidden="false" customHeight="false" outlineLevel="0" collapsed="false">
      <c r="A6418" s="25" t="s">
        <v>6681</v>
      </c>
      <c r="B6418" s="25" t="s">
        <v>102</v>
      </c>
      <c r="C6418" s="25" t="s">
        <v>103</v>
      </c>
      <c r="D6418" s="25" t="s">
        <v>107</v>
      </c>
      <c r="E6418" s="25" t="s">
        <v>1351</v>
      </c>
      <c r="F6418" s="25" t="s">
        <v>177</v>
      </c>
      <c r="G6418" s="26" t="n">
        <v>7537.24</v>
      </c>
      <c r="H6418" s="27" t="n">
        <v>20293</v>
      </c>
      <c r="I6418" s="25" t="s">
        <v>147</v>
      </c>
      <c r="K6418" s="25" t="n">
        <v>1993</v>
      </c>
      <c r="L6418" s="25" t="s">
        <v>1834</v>
      </c>
      <c r="M6418" s="25" t="s">
        <v>171</v>
      </c>
      <c r="N6418" s="28" t="n">
        <v>4821</v>
      </c>
      <c r="O6418" s="25" t="s">
        <v>54</v>
      </c>
      <c r="P6418" s="29" t="n">
        <v>42977</v>
      </c>
      <c r="Q6418" s="29" t="n">
        <v>42993</v>
      </c>
      <c r="R6418" s="28" t="n">
        <v>4592</v>
      </c>
      <c r="S6418" s="28" t="n">
        <f aca="false">IF(O6418="Won",R6418,IF(O6418="Lost",0,N6418))</f>
        <v>4592</v>
      </c>
      <c r="T6418" s="30" t="n">
        <f aca="false">IF(AND(P6418&lt;&gt;"",Q6418&lt;&gt;""),Q6418-P6418,"")</f>
        <v>16</v>
      </c>
      <c r="U6418" s="30" t="str">
        <f aca="false">IF(AND(O6418="Engaging",P6418&lt;&gt;""),'Leia-me'!$B$5-P6418,"")</f>
        <v/>
      </c>
      <c r="V6418" s="25" t="str">
        <f aca="false">IF(O6418&lt;&gt;"Engaging","",IF(U6418&lt;='Leia-me'!$B$6,"Saudável",IF(U6418&lt;='Leia-me'!$B$7,"Esfriando",IF(U6418&lt;='Leia-me'!$B$8,"Última chance","Zumbi"))))</f>
        <v/>
      </c>
      <c r="W6418" s="25" t="n">
        <f aca="false">IF(O6418="Won",1,IF(O6418="Lost",0,""))</f>
        <v>1</v>
      </c>
      <c r="X6418" s="25" t="s">
        <v>1835</v>
      </c>
      <c r="Y6418" s="25" t="str">
        <f aca="false">IF(E6418="","Sim","")</f>
        <v/>
      </c>
    </row>
    <row r="6419" customFormat="false" ht="15" hidden="false" customHeight="false" outlineLevel="0" collapsed="false">
      <c r="A6419" s="25" t="s">
        <v>6682</v>
      </c>
      <c r="B6419" s="25" t="s">
        <v>102</v>
      </c>
      <c r="C6419" s="25" t="s">
        <v>103</v>
      </c>
      <c r="D6419" s="25" t="s">
        <v>107</v>
      </c>
      <c r="E6419" s="25" t="s">
        <v>156</v>
      </c>
      <c r="F6419" s="25" t="s">
        <v>155</v>
      </c>
      <c r="G6419" s="26" t="n">
        <v>1699.85</v>
      </c>
      <c r="H6419" s="27" t="n">
        <v>5108</v>
      </c>
      <c r="I6419" s="25" t="s">
        <v>147</v>
      </c>
      <c r="K6419" s="25" t="n">
        <v>1999</v>
      </c>
      <c r="L6419" s="25" t="s">
        <v>186</v>
      </c>
      <c r="M6419" s="25" t="s">
        <v>171</v>
      </c>
      <c r="N6419" s="28" t="n">
        <v>550</v>
      </c>
      <c r="O6419" s="25" t="s">
        <v>54</v>
      </c>
      <c r="P6419" s="29" t="n">
        <v>42980</v>
      </c>
      <c r="Q6419" s="29" t="n">
        <v>43096</v>
      </c>
      <c r="R6419" s="28" t="n">
        <v>456</v>
      </c>
      <c r="S6419" s="28" t="n">
        <f aca="false">IF(O6419="Won",R6419,IF(O6419="Lost",0,N6419))</f>
        <v>456</v>
      </c>
      <c r="T6419" s="30" t="n">
        <f aca="false">IF(AND(P6419&lt;&gt;"",Q6419&lt;&gt;""),Q6419-P6419,"")</f>
        <v>116</v>
      </c>
      <c r="U6419" s="30" t="str">
        <f aca="false">IF(AND(O6419="Engaging",P6419&lt;&gt;""),'Leia-me'!$B$5-P6419,"")</f>
        <v/>
      </c>
      <c r="V6419" s="25" t="str">
        <f aca="false">IF(O6419&lt;&gt;"Engaging","",IF(U6419&lt;='Leia-me'!$B$6,"Saudável",IF(U6419&lt;='Leia-me'!$B$7,"Esfriando",IF(U6419&lt;='Leia-me'!$B$8,"Última chance","Zumbi"))))</f>
        <v/>
      </c>
      <c r="W6419" s="25" t="n">
        <f aca="false">IF(O6419="Won",1,IF(O6419="Lost",0,""))</f>
        <v>1</v>
      </c>
      <c r="Y6419" s="25" t="str">
        <f aca="false">IF(E6419="","Sim","")</f>
        <v/>
      </c>
    </row>
    <row r="6420" customFormat="false" ht="15" hidden="false" customHeight="false" outlineLevel="0" collapsed="false">
      <c r="A6420" s="25" t="s">
        <v>6683</v>
      </c>
      <c r="B6420" s="25" t="s">
        <v>102</v>
      </c>
      <c r="C6420" s="25" t="s">
        <v>103</v>
      </c>
      <c r="D6420" s="25" t="s">
        <v>107</v>
      </c>
      <c r="E6420" s="25" t="s">
        <v>444</v>
      </c>
      <c r="F6420" s="25" t="s">
        <v>192</v>
      </c>
      <c r="G6420" s="26" t="n">
        <v>6354.87</v>
      </c>
      <c r="H6420" s="27" t="n">
        <v>16780</v>
      </c>
      <c r="I6420" s="25" t="s">
        <v>147</v>
      </c>
      <c r="J6420" s="25" t="s">
        <v>445</v>
      </c>
      <c r="K6420" s="25" t="n">
        <v>1996</v>
      </c>
      <c r="L6420" s="25" t="s">
        <v>148</v>
      </c>
      <c r="M6420" s="25" t="s">
        <v>149</v>
      </c>
      <c r="N6420" s="28" t="n">
        <v>55</v>
      </c>
      <c r="O6420" s="25" t="s">
        <v>54</v>
      </c>
      <c r="P6420" s="29" t="n">
        <v>42981</v>
      </c>
      <c r="Q6420" s="29" t="n">
        <v>43081</v>
      </c>
      <c r="R6420" s="28" t="n">
        <v>50</v>
      </c>
      <c r="S6420" s="28" t="n">
        <f aca="false">IF(O6420="Won",R6420,IF(O6420="Lost",0,N6420))</f>
        <v>50</v>
      </c>
      <c r="T6420" s="30" t="n">
        <f aca="false">IF(AND(P6420&lt;&gt;"",Q6420&lt;&gt;""),Q6420-P6420,"")</f>
        <v>100</v>
      </c>
      <c r="U6420" s="30" t="str">
        <f aca="false">IF(AND(O6420="Engaging",P6420&lt;&gt;""),'Leia-me'!$B$5-P6420,"")</f>
        <v/>
      </c>
      <c r="V6420" s="25" t="str">
        <f aca="false">IF(O6420&lt;&gt;"Engaging","",IF(U6420&lt;='Leia-me'!$B$6,"Saudável",IF(U6420&lt;='Leia-me'!$B$7,"Esfriando",IF(U6420&lt;='Leia-me'!$B$8,"Última chance","Zumbi"))))</f>
        <v/>
      </c>
      <c r="W6420" s="25" t="n">
        <f aca="false">IF(O6420="Won",1,IF(O6420="Lost",0,""))</f>
        <v>1</v>
      </c>
      <c r="Y6420" s="25" t="str">
        <f aca="false">IF(E6420="","Sim","")</f>
        <v/>
      </c>
    </row>
    <row r="6421" customFormat="false" ht="15" hidden="false" customHeight="false" outlineLevel="0" collapsed="false">
      <c r="A6421" s="25" t="s">
        <v>6684</v>
      </c>
      <c r="B6421" s="25" t="s">
        <v>102</v>
      </c>
      <c r="C6421" s="25" t="s">
        <v>103</v>
      </c>
      <c r="D6421" s="25" t="s">
        <v>107</v>
      </c>
      <c r="E6421" s="25" t="s">
        <v>195</v>
      </c>
      <c r="F6421" s="25" t="s">
        <v>185</v>
      </c>
      <c r="G6421" s="26" t="n">
        <v>8170.38</v>
      </c>
      <c r="H6421" s="27" t="n">
        <v>16499</v>
      </c>
      <c r="I6421" s="25" t="s">
        <v>196</v>
      </c>
      <c r="K6421" s="25" t="n">
        <v>1997</v>
      </c>
      <c r="L6421" s="25" t="s">
        <v>170</v>
      </c>
      <c r="M6421" s="25" t="s">
        <v>171</v>
      </c>
      <c r="N6421" s="28" t="n">
        <v>1096</v>
      </c>
      <c r="O6421" s="25" t="s">
        <v>55</v>
      </c>
      <c r="P6421" s="29" t="n">
        <v>42983</v>
      </c>
      <c r="Q6421" s="29" t="n">
        <v>43045</v>
      </c>
      <c r="R6421" s="28" t="n">
        <v>0</v>
      </c>
      <c r="S6421" s="28" t="n">
        <f aca="false">IF(O6421="Won",R6421,IF(O6421="Lost",0,N6421))</f>
        <v>0</v>
      </c>
      <c r="T6421" s="30" t="n">
        <f aca="false">IF(AND(P6421&lt;&gt;"",Q6421&lt;&gt;""),Q6421-P6421,"")</f>
        <v>62</v>
      </c>
      <c r="U6421" s="30" t="str">
        <f aca="false">IF(AND(O6421="Engaging",P6421&lt;&gt;""),'Leia-me'!$B$5-P6421,"")</f>
        <v/>
      </c>
      <c r="V6421" s="25" t="str">
        <f aca="false">IF(O6421&lt;&gt;"Engaging","",IF(U6421&lt;='Leia-me'!$B$6,"Saudável",IF(U6421&lt;='Leia-me'!$B$7,"Esfriando",IF(U6421&lt;='Leia-me'!$B$8,"Última chance","Zumbi"))))</f>
        <v/>
      </c>
      <c r="W6421" s="25" t="n">
        <f aca="false">IF(O6421="Won",1,IF(O6421="Lost",0,""))</f>
        <v>0</v>
      </c>
      <c r="Y6421" s="25" t="str">
        <f aca="false">IF(E6421="","Sim","")</f>
        <v/>
      </c>
    </row>
    <row r="6422" customFormat="false" ht="15" hidden="false" customHeight="false" outlineLevel="0" collapsed="false">
      <c r="A6422" s="25" t="s">
        <v>6685</v>
      </c>
      <c r="B6422" s="25" t="s">
        <v>102</v>
      </c>
      <c r="C6422" s="25" t="s">
        <v>103</v>
      </c>
      <c r="D6422" s="25" t="s">
        <v>107</v>
      </c>
      <c r="E6422" s="25" t="s">
        <v>444</v>
      </c>
      <c r="F6422" s="25" t="s">
        <v>192</v>
      </c>
      <c r="G6422" s="26" t="n">
        <v>6354.87</v>
      </c>
      <c r="H6422" s="27" t="n">
        <v>16780</v>
      </c>
      <c r="I6422" s="25" t="s">
        <v>147</v>
      </c>
      <c r="J6422" s="25" t="s">
        <v>445</v>
      </c>
      <c r="K6422" s="25" t="n">
        <v>1996</v>
      </c>
      <c r="L6422" s="25" t="s">
        <v>170</v>
      </c>
      <c r="M6422" s="25" t="s">
        <v>171</v>
      </c>
      <c r="N6422" s="28" t="n">
        <v>1096</v>
      </c>
      <c r="O6422" s="25" t="s">
        <v>54</v>
      </c>
      <c r="P6422" s="29" t="n">
        <v>42984</v>
      </c>
      <c r="Q6422" s="29" t="n">
        <v>43078</v>
      </c>
      <c r="R6422" s="28" t="n">
        <v>1182</v>
      </c>
      <c r="S6422" s="28" t="n">
        <f aca="false">IF(O6422="Won",R6422,IF(O6422="Lost",0,N6422))</f>
        <v>1182</v>
      </c>
      <c r="T6422" s="30" t="n">
        <f aca="false">IF(AND(P6422&lt;&gt;"",Q6422&lt;&gt;""),Q6422-P6422,"")</f>
        <v>94</v>
      </c>
      <c r="U6422" s="30" t="str">
        <f aca="false">IF(AND(O6422="Engaging",P6422&lt;&gt;""),'Leia-me'!$B$5-P6422,"")</f>
        <v/>
      </c>
      <c r="V6422" s="25" t="str">
        <f aca="false">IF(O6422&lt;&gt;"Engaging","",IF(U6422&lt;='Leia-me'!$B$6,"Saudável",IF(U6422&lt;='Leia-me'!$B$7,"Esfriando",IF(U6422&lt;='Leia-me'!$B$8,"Última chance","Zumbi"))))</f>
        <v/>
      </c>
      <c r="W6422" s="25" t="n">
        <f aca="false">IF(O6422="Won",1,IF(O6422="Lost",0,""))</f>
        <v>1</v>
      </c>
      <c r="Y6422" s="25" t="str">
        <f aca="false">IF(E6422="","Sim","")</f>
        <v/>
      </c>
    </row>
    <row r="6423" customFormat="false" ht="15" hidden="false" customHeight="false" outlineLevel="0" collapsed="false">
      <c r="A6423" s="25" t="s">
        <v>6686</v>
      </c>
      <c r="B6423" s="25" t="s">
        <v>102</v>
      </c>
      <c r="C6423" s="25" t="s">
        <v>103</v>
      </c>
      <c r="D6423" s="25" t="s">
        <v>107</v>
      </c>
      <c r="E6423" s="25" t="s">
        <v>444</v>
      </c>
      <c r="F6423" s="25" t="s">
        <v>192</v>
      </c>
      <c r="G6423" s="26" t="n">
        <v>6354.87</v>
      </c>
      <c r="H6423" s="27" t="n">
        <v>16780</v>
      </c>
      <c r="I6423" s="25" t="s">
        <v>147</v>
      </c>
      <c r="J6423" s="25" t="s">
        <v>445</v>
      </c>
      <c r="K6423" s="25" t="n">
        <v>1996</v>
      </c>
      <c r="L6423" s="25" t="s">
        <v>1834</v>
      </c>
      <c r="M6423" s="25" t="s">
        <v>171</v>
      </c>
      <c r="N6423" s="28" t="n">
        <v>4821</v>
      </c>
      <c r="O6423" s="25" t="s">
        <v>54</v>
      </c>
      <c r="P6423" s="29" t="n">
        <v>42985</v>
      </c>
      <c r="Q6423" s="29" t="n">
        <v>43055</v>
      </c>
      <c r="R6423" s="28" t="n">
        <v>4722</v>
      </c>
      <c r="S6423" s="28" t="n">
        <f aca="false">IF(O6423="Won",R6423,IF(O6423="Lost",0,N6423))</f>
        <v>4722</v>
      </c>
      <c r="T6423" s="30" t="n">
        <f aca="false">IF(AND(P6423&lt;&gt;"",Q6423&lt;&gt;""),Q6423-P6423,"")</f>
        <v>70</v>
      </c>
      <c r="U6423" s="30" t="str">
        <f aca="false">IF(AND(O6423="Engaging",P6423&lt;&gt;""),'Leia-me'!$B$5-P6423,"")</f>
        <v/>
      </c>
      <c r="V6423" s="25" t="str">
        <f aca="false">IF(O6423&lt;&gt;"Engaging","",IF(U6423&lt;='Leia-me'!$B$6,"Saudável",IF(U6423&lt;='Leia-me'!$B$7,"Esfriando",IF(U6423&lt;='Leia-me'!$B$8,"Última chance","Zumbi"))))</f>
        <v/>
      </c>
      <c r="W6423" s="25" t="n">
        <f aca="false">IF(O6423="Won",1,IF(O6423="Lost",0,""))</f>
        <v>1</v>
      </c>
      <c r="X6423" s="25" t="s">
        <v>1835</v>
      </c>
      <c r="Y6423" s="25" t="str">
        <f aca="false">IF(E6423="","Sim","")</f>
        <v/>
      </c>
    </row>
    <row r="6424" customFormat="false" ht="15" hidden="false" customHeight="false" outlineLevel="0" collapsed="false">
      <c r="A6424" s="25" t="s">
        <v>6687</v>
      </c>
      <c r="B6424" s="25" t="s">
        <v>102</v>
      </c>
      <c r="C6424" s="25" t="s">
        <v>103</v>
      </c>
      <c r="D6424" s="25" t="s">
        <v>107</v>
      </c>
      <c r="G6424" s="31"/>
      <c r="H6424" s="32"/>
      <c r="L6424" s="25" t="s">
        <v>170</v>
      </c>
      <c r="M6424" s="25" t="s">
        <v>171</v>
      </c>
      <c r="N6424" s="28" t="n">
        <v>1096</v>
      </c>
      <c r="O6424" s="25" t="s">
        <v>56</v>
      </c>
      <c r="P6424" s="29" t="n">
        <v>42987</v>
      </c>
      <c r="Q6424" s="33"/>
      <c r="R6424" s="34"/>
      <c r="S6424" s="28" t="n">
        <f aca="false">IF(O6424="Won",R6424,IF(O6424="Lost",0,N6424))</f>
        <v>1096</v>
      </c>
      <c r="T6424" s="30" t="str">
        <f aca="false">IF(AND(P6424&lt;&gt;"",Q6424&lt;&gt;""),Q6424-P6424,"")</f>
        <v/>
      </c>
      <c r="U6424" s="30" t="n">
        <f aca="false">IF(AND(O6424="Engaging",P6424&lt;&gt;""),'Leia-me'!$B$5-P6424,"")</f>
        <v>113</v>
      </c>
      <c r="V6424" s="25" t="str">
        <f aca="false">IF(O6424&lt;&gt;"Engaging","",IF(U6424&lt;='Leia-me'!$B$6,"Saudável",IF(U6424&lt;='Leia-me'!$B$7,"Esfriando",IF(U6424&lt;='Leia-me'!$B$8,"Última chance","Zumbi"))))</f>
        <v>Esfriando</v>
      </c>
      <c r="W6424" s="25" t="str">
        <f aca="false">IF(O6424="Won",1,IF(O6424="Lost",0,""))</f>
        <v/>
      </c>
      <c r="Y6424" s="25" t="str">
        <f aca="false">IF(E6424="","Sim","")</f>
        <v>Sim</v>
      </c>
    </row>
    <row r="6425" customFormat="false" ht="15" hidden="false" customHeight="false" outlineLevel="0" collapsed="false">
      <c r="A6425" s="25" t="s">
        <v>6688</v>
      </c>
      <c r="B6425" s="25" t="s">
        <v>102</v>
      </c>
      <c r="C6425" s="25" t="s">
        <v>103</v>
      </c>
      <c r="D6425" s="25" t="s">
        <v>107</v>
      </c>
      <c r="E6425" s="25" t="s">
        <v>428</v>
      </c>
      <c r="F6425" s="25" t="s">
        <v>267</v>
      </c>
      <c r="G6425" s="26" t="n">
        <v>792.46</v>
      </c>
      <c r="H6425" s="27" t="n">
        <v>1299</v>
      </c>
      <c r="I6425" s="25" t="s">
        <v>147</v>
      </c>
      <c r="K6425" s="25" t="n">
        <v>1982</v>
      </c>
      <c r="L6425" s="25" t="s">
        <v>160</v>
      </c>
      <c r="M6425" s="25" t="s">
        <v>149</v>
      </c>
      <c r="N6425" s="28" t="n">
        <v>3393</v>
      </c>
      <c r="O6425" s="25" t="s">
        <v>54</v>
      </c>
      <c r="P6425" s="29" t="n">
        <v>42989</v>
      </c>
      <c r="Q6425" s="29" t="n">
        <v>42999</v>
      </c>
      <c r="R6425" s="28" t="n">
        <v>3138</v>
      </c>
      <c r="S6425" s="28" t="n">
        <f aca="false">IF(O6425="Won",R6425,IF(O6425="Lost",0,N6425))</f>
        <v>3138</v>
      </c>
      <c r="T6425" s="30" t="n">
        <f aca="false">IF(AND(P6425&lt;&gt;"",Q6425&lt;&gt;""),Q6425-P6425,"")</f>
        <v>10</v>
      </c>
      <c r="U6425" s="30" t="str">
        <f aca="false">IF(AND(O6425="Engaging",P6425&lt;&gt;""),'Leia-me'!$B$5-P6425,"")</f>
        <v/>
      </c>
      <c r="V6425" s="25" t="str">
        <f aca="false">IF(O6425&lt;&gt;"Engaging","",IF(U6425&lt;='Leia-me'!$B$6,"Saudável",IF(U6425&lt;='Leia-me'!$B$7,"Esfriando",IF(U6425&lt;='Leia-me'!$B$8,"Última chance","Zumbi"))))</f>
        <v/>
      </c>
      <c r="W6425" s="25" t="n">
        <f aca="false">IF(O6425="Won",1,IF(O6425="Lost",0,""))</f>
        <v>1</v>
      </c>
      <c r="Y6425" s="25" t="str">
        <f aca="false">IF(E6425="","Sim","")</f>
        <v/>
      </c>
    </row>
    <row r="6426" customFormat="false" ht="15" hidden="false" customHeight="false" outlineLevel="0" collapsed="false">
      <c r="A6426" s="25" t="s">
        <v>6689</v>
      </c>
      <c r="B6426" s="25" t="s">
        <v>102</v>
      </c>
      <c r="C6426" s="25" t="s">
        <v>103</v>
      </c>
      <c r="D6426" s="25" t="s">
        <v>107</v>
      </c>
      <c r="E6426" s="25" t="s">
        <v>195</v>
      </c>
      <c r="F6426" s="25" t="s">
        <v>185</v>
      </c>
      <c r="G6426" s="26" t="n">
        <v>8170.38</v>
      </c>
      <c r="H6426" s="27" t="n">
        <v>16499</v>
      </c>
      <c r="I6426" s="25" t="s">
        <v>196</v>
      </c>
      <c r="K6426" s="25" t="n">
        <v>1997</v>
      </c>
      <c r="L6426" s="25" t="s">
        <v>186</v>
      </c>
      <c r="M6426" s="25" t="s">
        <v>171</v>
      </c>
      <c r="N6426" s="28" t="n">
        <v>550</v>
      </c>
      <c r="O6426" s="25" t="s">
        <v>55</v>
      </c>
      <c r="P6426" s="29" t="n">
        <v>42993</v>
      </c>
      <c r="Q6426" s="29" t="n">
        <v>43096</v>
      </c>
      <c r="R6426" s="28" t="n">
        <v>0</v>
      </c>
      <c r="S6426" s="28" t="n">
        <f aca="false">IF(O6426="Won",R6426,IF(O6426="Lost",0,N6426))</f>
        <v>0</v>
      </c>
      <c r="T6426" s="30" t="n">
        <f aca="false">IF(AND(P6426&lt;&gt;"",Q6426&lt;&gt;""),Q6426-P6426,"")</f>
        <v>103</v>
      </c>
      <c r="U6426" s="30" t="str">
        <f aca="false">IF(AND(O6426="Engaging",P6426&lt;&gt;""),'Leia-me'!$B$5-P6426,"")</f>
        <v/>
      </c>
      <c r="V6426" s="25" t="str">
        <f aca="false">IF(O6426&lt;&gt;"Engaging","",IF(U6426&lt;='Leia-me'!$B$6,"Saudável",IF(U6426&lt;='Leia-me'!$B$7,"Esfriando",IF(U6426&lt;='Leia-me'!$B$8,"Última chance","Zumbi"))))</f>
        <v/>
      </c>
      <c r="W6426" s="25" t="n">
        <f aca="false">IF(O6426="Won",1,IF(O6426="Lost",0,""))</f>
        <v>0</v>
      </c>
      <c r="Y6426" s="25" t="str">
        <f aca="false">IF(E6426="","Sim","")</f>
        <v/>
      </c>
    </row>
    <row r="6427" customFormat="false" ht="15" hidden="false" customHeight="false" outlineLevel="0" collapsed="false">
      <c r="A6427" s="25" t="s">
        <v>6690</v>
      </c>
      <c r="B6427" s="25" t="s">
        <v>102</v>
      </c>
      <c r="C6427" s="25" t="s">
        <v>103</v>
      </c>
      <c r="D6427" s="25" t="s">
        <v>107</v>
      </c>
      <c r="E6427" s="25" t="s">
        <v>646</v>
      </c>
      <c r="F6427" s="25" t="s">
        <v>165</v>
      </c>
      <c r="G6427" s="26" t="n">
        <v>324.19</v>
      </c>
      <c r="H6427" s="27" t="n">
        <v>978</v>
      </c>
      <c r="I6427" s="25" t="s">
        <v>147</v>
      </c>
      <c r="K6427" s="25" t="n">
        <v>1992</v>
      </c>
      <c r="L6427" s="25" t="s">
        <v>148</v>
      </c>
      <c r="M6427" s="25" t="s">
        <v>149</v>
      </c>
      <c r="N6427" s="28" t="n">
        <v>55</v>
      </c>
      <c r="O6427" s="25" t="s">
        <v>54</v>
      </c>
      <c r="P6427" s="29" t="n">
        <v>42993</v>
      </c>
      <c r="Q6427" s="29" t="n">
        <v>43078</v>
      </c>
      <c r="R6427" s="28" t="n">
        <v>48</v>
      </c>
      <c r="S6427" s="28" t="n">
        <f aca="false">IF(O6427="Won",R6427,IF(O6427="Lost",0,N6427))</f>
        <v>48</v>
      </c>
      <c r="T6427" s="30" t="n">
        <f aca="false">IF(AND(P6427&lt;&gt;"",Q6427&lt;&gt;""),Q6427-P6427,"")</f>
        <v>85</v>
      </c>
      <c r="U6427" s="30" t="str">
        <f aca="false">IF(AND(O6427="Engaging",P6427&lt;&gt;""),'Leia-me'!$B$5-P6427,"")</f>
        <v/>
      </c>
      <c r="V6427" s="25" t="str">
        <f aca="false">IF(O6427&lt;&gt;"Engaging","",IF(U6427&lt;='Leia-me'!$B$6,"Saudável",IF(U6427&lt;='Leia-me'!$B$7,"Esfriando",IF(U6427&lt;='Leia-me'!$B$8,"Última chance","Zumbi"))))</f>
        <v/>
      </c>
      <c r="W6427" s="25" t="n">
        <f aca="false">IF(O6427="Won",1,IF(O6427="Lost",0,""))</f>
        <v>1</v>
      </c>
      <c r="Y6427" s="25" t="str">
        <f aca="false">IF(E6427="","Sim","")</f>
        <v/>
      </c>
    </row>
    <row r="6428" customFormat="false" ht="15" hidden="false" customHeight="false" outlineLevel="0" collapsed="false">
      <c r="A6428" s="25" t="s">
        <v>6691</v>
      </c>
      <c r="B6428" s="25" t="s">
        <v>102</v>
      </c>
      <c r="C6428" s="25" t="s">
        <v>103</v>
      </c>
      <c r="D6428" s="25" t="s">
        <v>107</v>
      </c>
      <c r="E6428" s="25" t="s">
        <v>2863</v>
      </c>
      <c r="F6428" s="25" t="s">
        <v>211</v>
      </c>
      <c r="G6428" s="26" t="n">
        <v>2437.85</v>
      </c>
      <c r="H6428" s="27" t="n">
        <v>4874</v>
      </c>
      <c r="I6428" s="25" t="s">
        <v>147</v>
      </c>
      <c r="K6428" s="25" t="n">
        <v>2001</v>
      </c>
      <c r="L6428" s="25" t="s">
        <v>160</v>
      </c>
      <c r="M6428" s="25" t="s">
        <v>149</v>
      </c>
      <c r="N6428" s="28" t="n">
        <v>3393</v>
      </c>
      <c r="O6428" s="25" t="s">
        <v>54</v>
      </c>
      <c r="P6428" s="29" t="n">
        <v>42993</v>
      </c>
      <c r="Q6428" s="29" t="n">
        <v>43070</v>
      </c>
      <c r="R6428" s="28" t="n">
        <v>3663</v>
      </c>
      <c r="S6428" s="28" t="n">
        <f aca="false">IF(O6428="Won",R6428,IF(O6428="Lost",0,N6428))</f>
        <v>3663</v>
      </c>
      <c r="T6428" s="30" t="n">
        <f aca="false">IF(AND(P6428&lt;&gt;"",Q6428&lt;&gt;""),Q6428-P6428,"")</f>
        <v>77</v>
      </c>
      <c r="U6428" s="30" t="str">
        <f aca="false">IF(AND(O6428="Engaging",P6428&lt;&gt;""),'Leia-me'!$B$5-P6428,"")</f>
        <v/>
      </c>
      <c r="V6428" s="25" t="str">
        <f aca="false">IF(O6428&lt;&gt;"Engaging","",IF(U6428&lt;='Leia-me'!$B$6,"Saudável",IF(U6428&lt;='Leia-me'!$B$7,"Esfriando",IF(U6428&lt;='Leia-me'!$B$8,"Última chance","Zumbi"))))</f>
        <v/>
      </c>
      <c r="W6428" s="25" t="n">
        <f aca="false">IF(O6428="Won",1,IF(O6428="Lost",0,""))</f>
        <v>1</v>
      </c>
      <c r="Y6428" s="25" t="str">
        <f aca="false">IF(E6428="","Sim","")</f>
        <v/>
      </c>
    </row>
    <row r="6429" customFormat="false" ht="15" hidden="false" customHeight="false" outlineLevel="0" collapsed="false">
      <c r="A6429" s="25" t="s">
        <v>6692</v>
      </c>
      <c r="B6429" s="25" t="s">
        <v>102</v>
      </c>
      <c r="C6429" s="25" t="s">
        <v>103</v>
      </c>
      <c r="D6429" s="25" t="s">
        <v>107</v>
      </c>
      <c r="E6429" s="25" t="s">
        <v>1158</v>
      </c>
      <c r="F6429" s="25" t="s">
        <v>185</v>
      </c>
      <c r="G6429" s="26" t="n">
        <v>7708.38</v>
      </c>
      <c r="H6429" s="27" t="n">
        <v>13756</v>
      </c>
      <c r="I6429" s="25" t="s">
        <v>147</v>
      </c>
      <c r="K6429" s="25" t="n">
        <v>1980</v>
      </c>
      <c r="L6429" s="25" t="s">
        <v>178</v>
      </c>
      <c r="M6429" s="25" t="s">
        <v>171</v>
      </c>
      <c r="N6429" s="28" t="n">
        <v>5482</v>
      </c>
      <c r="O6429" s="25" t="s">
        <v>55</v>
      </c>
      <c r="P6429" s="29" t="n">
        <v>42994</v>
      </c>
      <c r="Q6429" s="29" t="n">
        <v>43078</v>
      </c>
      <c r="R6429" s="28" t="n">
        <v>0</v>
      </c>
      <c r="S6429" s="28" t="n">
        <f aca="false">IF(O6429="Won",R6429,IF(O6429="Lost",0,N6429))</f>
        <v>0</v>
      </c>
      <c r="T6429" s="30" t="n">
        <f aca="false">IF(AND(P6429&lt;&gt;"",Q6429&lt;&gt;""),Q6429-P6429,"")</f>
        <v>84</v>
      </c>
      <c r="U6429" s="30" t="str">
        <f aca="false">IF(AND(O6429="Engaging",P6429&lt;&gt;""),'Leia-me'!$B$5-P6429,"")</f>
        <v/>
      </c>
      <c r="V6429" s="25" t="str">
        <f aca="false">IF(O6429&lt;&gt;"Engaging","",IF(U6429&lt;='Leia-me'!$B$6,"Saudável",IF(U6429&lt;='Leia-me'!$B$7,"Esfriando",IF(U6429&lt;='Leia-me'!$B$8,"Última chance","Zumbi"))))</f>
        <v/>
      </c>
      <c r="W6429" s="25" t="n">
        <f aca="false">IF(O6429="Won",1,IF(O6429="Lost",0,""))</f>
        <v>0</v>
      </c>
      <c r="Y6429" s="25" t="str">
        <f aca="false">IF(E6429="","Sim","")</f>
        <v/>
      </c>
    </row>
    <row r="6430" customFormat="false" ht="15" hidden="false" customHeight="false" outlineLevel="0" collapsed="false">
      <c r="A6430" s="25" t="s">
        <v>6693</v>
      </c>
      <c r="B6430" s="25" t="s">
        <v>102</v>
      </c>
      <c r="C6430" s="25" t="s">
        <v>103</v>
      </c>
      <c r="D6430" s="25" t="s">
        <v>107</v>
      </c>
      <c r="E6430" s="25" t="s">
        <v>433</v>
      </c>
      <c r="F6430" s="25" t="s">
        <v>211</v>
      </c>
      <c r="G6430" s="26" t="n">
        <v>2214.94</v>
      </c>
      <c r="H6430" s="27" t="n">
        <v>5374</v>
      </c>
      <c r="I6430" s="25" t="s">
        <v>147</v>
      </c>
      <c r="K6430" s="25" t="n">
        <v>1996</v>
      </c>
      <c r="L6430" s="25" t="s">
        <v>170</v>
      </c>
      <c r="M6430" s="25" t="s">
        <v>171</v>
      </c>
      <c r="N6430" s="28" t="n">
        <v>1096</v>
      </c>
      <c r="O6430" s="25" t="s">
        <v>54</v>
      </c>
      <c r="P6430" s="29" t="n">
        <v>42994</v>
      </c>
      <c r="Q6430" s="29" t="n">
        <v>43084</v>
      </c>
      <c r="R6430" s="28" t="n">
        <v>1252</v>
      </c>
      <c r="S6430" s="28" t="n">
        <f aca="false">IF(O6430="Won",R6430,IF(O6430="Lost",0,N6430))</f>
        <v>1252</v>
      </c>
      <c r="T6430" s="30" t="n">
        <f aca="false">IF(AND(P6430&lt;&gt;"",Q6430&lt;&gt;""),Q6430-P6430,"")</f>
        <v>90</v>
      </c>
      <c r="U6430" s="30" t="str">
        <f aca="false">IF(AND(O6430="Engaging",P6430&lt;&gt;""),'Leia-me'!$B$5-P6430,"")</f>
        <v/>
      </c>
      <c r="V6430" s="25" t="str">
        <f aca="false">IF(O6430&lt;&gt;"Engaging","",IF(U6430&lt;='Leia-me'!$B$6,"Saudável",IF(U6430&lt;='Leia-me'!$B$7,"Esfriando",IF(U6430&lt;='Leia-me'!$B$8,"Última chance","Zumbi"))))</f>
        <v/>
      </c>
      <c r="W6430" s="25" t="n">
        <f aca="false">IF(O6430="Won",1,IF(O6430="Lost",0,""))</f>
        <v>1</v>
      </c>
      <c r="Y6430" s="25" t="str">
        <f aca="false">IF(E6430="","Sim","")</f>
        <v/>
      </c>
    </row>
    <row r="6431" customFormat="false" ht="15" hidden="false" customHeight="false" outlineLevel="0" collapsed="false">
      <c r="A6431" s="25" t="s">
        <v>6694</v>
      </c>
      <c r="B6431" s="25" t="s">
        <v>102</v>
      </c>
      <c r="C6431" s="25" t="s">
        <v>103</v>
      </c>
      <c r="D6431" s="25" t="s">
        <v>107</v>
      </c>
      <c r="E6431" s="25" t="s">
        <v>433</v>
      </c>
      <c r="F6431" s="25" t="s">
        <v>211</v>
      </c>
      <c r="G6431" s="26" t="n">
        <v>2214.94</v>
      </c>
      <c r="H6431" s="27" t="n">
        <v>5374</v>
      </c>
      <c r="I6431" s="25" t="s">
        <v>147</v>
      </c>
      <c r="K6431" s="25" t="n">
        <v>1996</v>
      </c>
      <c r="L6431" s="25" t="s">
        <v>148</v>
      </c>
      <c r="M6431" s="25" t="s">
        <v>149</v>
      </c>
      <c r="N6431" s="28" t="n">
        <v>55</v>
      </c>
      <c r="O6431" s="25" t="s">
        <v>54</v>
      </c>
      <c r="P6431" s="29" t="n">
        <v>42995</v>
      </c>
      <c r="Q6431" s="29" t="n">
        <v>43085</v>
      </c>
      <c r="R6431" s="28" t="n">
        <v>56</v>
      </c>
      <c r="S6431" s="28" t="n">
        <f aca="false">IF(O6431="Won",R6431,IF(O6431="Lost",0,N6431))</f>
        <v>56</v>
      </c>
      <c r="T6431" s="30" t="n">
        <f aca="false">IF(AND(P6431&lt;&gt;"",Q6431&lt;&gt;""),Q6431-P6431,"")</f>
        <v>90</v>
      </c>
      <c r="U6431" s="30" t="str">
        <f aca="false">IF(AND(O6431="Engaging",P6431&lt;&gt;""),'Leia-me'!$B$5-P6431,"")</f>
        <v/>
      </c>
      <c r="V6431" s="25" t="str">
        <f aca="false">IF(O6431&lt;&gt;"Engaging","",IF(U6431&lt;='Leia-me'!$B$6,"Saudável",IF(U6431&lt;='Leia-me'!$B$7,"Esfriando",IF(U6431&lt;='Leia-me'!$B$8,"Última chance","Zumbi"))))</f>
        <v/>
      </c>
      <c r="W6431" s="25" t="n">
        <f aca="false">IF(O6431="Won",1,IF(O6431="Lost",0,""))</f>
        <v>1</v>
      </c>
      <c r="Y6431" s="25" t="str">
        <f aca="false">IF(E6431="","Sim","")</f>
        <v/>
      </c>
    </row>
    <row r="6432" customFormat="false" ht="15" hidden="false" customHeight="false" outlineLevel="0" collapsed="false">
      <c r="A6432" s="25" t="s">
        <v>6695</v>
      </c>
      <c r="B6432" s="25" t="s">
        <v>102</v>
      </c>
      <c r="C6432" s="25" t="s">
        <v>103</v>
      </c>
      <c r="D6432" s="25" t="s">
        <v>107</v>
      </c>
      <c r="E6432" s="25" t="s">
        <v>868</v>
      </c>
      <c r="F6432" s="25" t="s">
        <v>168</v>
      </c>
      <c r="G6432" s="26" t="n">
        <v>2952.73</v>
      </c>
      <c r="H6432" s="27" t="n">
        <v>5107</v>
      </c>
      <c r="I6432" s="25" t="s">
        <v>147</v>
      </c>
      <c r="K6432" s="25" t="n">
        <v>2000</v>
      </c>
      <c r="L6432" s="25" t="s">
        <v>186</v>
      </c>
      <c r="M6432" s="25" t="s">
        <v>171</v>
      </c>
      <c r="N6432" s="28" t="n">
        <v>550</v>
      </c>
      <c r="O6432" s="25" t="s">
        <v>54</v>
      </c>
      <c r="P6432" s="29" t="n">
        <v>42998</v>
      </c>
      <c r="Q6432" s="29" t="n">
        <v>43007</v>
      </c>
      <c r="R6432" s="28" t="n">
        <v>587</v>
      </c>
      <c r="S6432" s="28" t="n">
        <f aca="false">IF(O6432="Won",R6432,IF(O6432="Lost",0,N6432))</f>
        <v>587</v>
      </c>
      <c r="T6432" s="30" t="n">
        <f aca="false">IF(AND(P6432&lt;&gt;"",Q6432&lt;&gt;""),Q6432-P6432,"")</f>
        <v>9</v>
      </c>
      <c r="U6432" s="30" t="str">
        <f aca="false">IF(AND(O6432="Engaging",P6432&lt;&gt;""),'Leia-me'!$B$5-P6432,"")</f>
        <v/>
      </c>
      <c r="V6432" s="25" t="str">
        <f aca="false">IF(O6432&lt;&gt;"Engaging","",IF(U6432&lt;='Leia-me'!$B$6,"Saudável",IF(U6432&lt;='Leia-me'!$B$7,"Esfriando",IF(U6432&lt;='Leia-me'!$B$8,"Última chance","Zumbi"))))</f>
        <v/>
      </c>
      <c r="W6432" s="25" t="n">
        <f aca="false">IF(O6432="Won",1,IF(O6432="Lost",0,""))</f>
        <v>1</v>
      </c>
      <c r="Y6432" s="25" t="str">
        <f aca="false">IF(E6432="","Sim","")</f>
        <v/>
      </c>
    </row>
    <row r="6433" customFormat="false" ht="15" hidden="false" customHeight="false" outlineLevel="0" collapsed="false">
      <c r="A6433" s="25" t="s">
        <v>6696</v>
      </c>
      <c r="B6433" s="25" t="s">
        <v>102</v>
      </c>
      <c r="C6433" s="25" t="s">
        <v>103</v>
      </c>
      <c r="D6433" s="25" t="s">
        <v>107</v>
      </c>
      <c r="E6433" s="25" t="s">
        <v>2739</v>
      </c>
      <c r="F6433" s="25" t="s">
        <v>159</v>
      </c>
      <c r="G6433" s="26" t="n">
        <v>2871.35</v>
      </c>
      <c r="H6433" s="27" t="n">
        <v>9561</v>
      </c>
      <c r="I6433" s="25" t="s">
        <v>147</v>
      </c>
      <c r="K6433" s="25" t="n">
        <v>1983</v>
      </c>
      <c r="L6433" s="25" t="s">
        <v>1834</v>
      </c>
      <c r="M6433" s="25" t="s">
        <v>171</v>
      </c>
      <c r="N6433" s="28" t="n">
        <v>4821</v>
      </c>
      <c r="O6433" s="25" t="s">
        <v>54</v>
      </c>
      <c r="P6433" s="29" t="n">
        <v>42998</v>
      </c>
      <c r="Q6433" s="29" t="n">
        <v>43063</v>
      </c>
      <c r="R6433" s="28" t="n">
        <v>4487</v>
      </c>
      <c r="S6433" s="28" t="n">
        <f aca="false">IF(O6433="Won",R6433,IF(O6433="Lost",0,N6433))</f>
        <v>4487</v>
      </c>
      <c r="T6433" s="30" t="n">
        <f aca="false">IF(AND(P6433&lt;&gt;"",Q6433&lt;&gt;""),Q6433-P6433,"")</f>
        <v>65</v>
      </c>
      <c r="U6433" s="30" t="str">
        <f aca="false">IF(AND(O6433="Engaging",P6433&lt;&gt;""),'Leia-me'!$B$5-P6433,"")</f>
        <v/>
      </c>
      <c r="V6433" s="25" t="str">
        <f aca="false">IF(O6433&lt;&gt;"Engaging","",IF(U6433&lt;='Leia-me'!$B$6,"Saudável",IF(U6433&lt;='Leia-me'!$B$7,"Esfriando",IF(U6433&lt;='Leia-me'!$B$8,"Última chance","Zumbi"))))</f>
        <v/>
      </c>
      <c r="W6433" s="25" t="n">
        <f aca="false">IF(O6433="Won",1,IF(O6433="Lost",0,""))</f>
        <v>1</v>
      </c>
      <c r="X6433" s="25" t="s">
        <v>1835</v>
      </c>
      <c r="Y6433" s="25" t="str">
        <f aca="false">IF(E6433="","Sim","")</f>
        <v/>
      </c>
    </row>
    <row r="6434" customFormat="false" ht="15" hidden="false" customHeight="false" outlineLevel="0" collapsed="false">
      <c r="A6434" s="25" t="s">
        <v>6697</v>
      </c>
      <c r="B6434" s="25" t="s">
        <v>102</v>
      </c>
      <c r="C6434" s="25" t="s">
        <v>103</v>
      </c>
      <c r="D6434" s="25" t="s">
        <v>107</v>
      </c>
      <c r="E6434" s="25" t="s">
        <v>633</v>
      </c>
      <c r="F6434" s="25" t="s">
        <v>211</v>
      </c>
      <c r="G6434" s="26" t="n">
        <v>1388.67</v>
      </c>
      <c r="H6434" s="27" t="n">
        <v>3583</v>
      </c>
      <c r="I6434" s="25" t="s">
        <v>147</v>
      </c>
      <c r="K6434" s="25" t="n">
        <v>1989</v>
      </c>
      <c r="L6434" s="25" t="s">
        <v>186</v>
      </c>
      <c r="M6434" s="25" t="s">
        <v>171</v>
      </c>
      <c r="N6434" s="28" t="n">
        <v>550</v>
      </c>
      <c r="O6434" s="25" t="s">
        <v>54</v>
      </c>
      <c r="P6434" s="29" t="n">
        <v>42999</v>
      </c>
      <c r="Q6434" s="29" t="n">
        <v>43009</v>
      </c>
      <c r="R6434" s="28" t="n">
        <v>566</v>
      </c>
      <c r="S6434" s="28" t="n">
        <f aca="false">IF(O6434="Won",R6434,IF(O6434="Lost",0,N6434))</f>
        <v>566</v>
      </c>
      <c r="T6434" s="30" t="n">
        <f aca="false">IF(AND(P6434&lt;&gt;"",Q6434&lt;&gt;""),Q6434-P6434,"")</f>
        <v>10</v>
      </c>
      <c r="U6434" s="30" t="str">
        <f aca="false">IF(AND(O6434="Engaging",P6434&lt;&gt;""),'Leia-me'!$B$5-P6434,"")</f>
        <v/>
      </c>
      <c r="V6434" s="25" t="str">
        <f aca="false">IF(O6434&lt;&gt;"Engaging","",IF(U6434&lt;='Leia-me'!$B$6,"Saudável",IF(U6434&lt;='Leia-me'!$B$7,"Esfriando",IF(U6434&lt;='Leia-me'!$B$8,"Última chance","Zumbi"))))</f>
        <v/>
      </c>
      <c r="W6434" s="25" t="n">
        <f aca="false">IF(O6434="Won",1,IF(O6434="Lost",0,""))</f>
        <v>1</v>
      </c>
      <c r="Y6434" s="25" t="str">
        <f aca="false">IF(E6434="","Sim","")</f>
        <v/>
      </c>
    </row>
    <row r="6435" customFormat="false" ht="15" hidden="false" customHeight="false" outlineLevel="0" collapsed="false">
      <c r="A6435" s="25" t="s">
        <v>6698</v>
      </c>
      <c r="B6435" s="25" t="s">
        <v>102</v>
      </c>
      <c r="C6435" s="25" t="s">
        <v>103</v>
      </c>
      <c r="D6435" s="25" t="s">
        <v>107</v>
      </c>
      <c r="E6435" s="25" t="s">
        <v>1351</v>
      </c>
      <c r="F6435" s="25" t="s">
        <v>177</v>
      </c>
      <c r="G6435" s="26" t="n">
        <v>7537.24</v>
      </c>
      <c r="H6435" s="27" t="n">
        <v>20293</v>
      </c>
      <c r="I6435" s="25" t="s">
        <v>147</v>
      </c>
      <c r="K6435" s="25" t="n">
        <v>1993</v>
      </c>
      <c r="L6435" s="25" t="s">
        <v>186</v>
      </c>
      <c r="M6435" s="25" t="s">
        <v>171</v>
      </c>
      <c r="N6435" s="28" t="n">
        <v>550</v>
      </c>
      <c r="O6435" s="25" t="s">
        <v>55</v>
      </c>
      <c r="P6435" s="29" t="n">
        <v>43001</v>
      </c>
      <c r="Q6435" s="29" t="n">
        <v>43010</v>
      </c>
      <c r="R6435" s="28" t="n">
        <v>0</v>
      </c>
      <c r="S6435" s="28" t="n">
        <f aca="false">IF(O6435="Won",R6435,IF(O6435="Lost",0,N6435))</f>
        <v>0</v>
      </c>
      <c r="T6435" s="30" t="n">
        <f aca="false">IF(AND(P6435&lt;&gt;"",Q6435&lt;&gt;""),Q6435-P6435,"")</f>
        <v>9</v>
      </c>
      <c r="U6435" s="30" t="str">
        <f aca="false">IF(AND(O6435="Engaging",P6435&lt;&gt;""),'Leia-me'!$B$5-P6435,"")</f>
        <v/>
      </c>
      <c r="V6435" s="25" t="str">
        <f aca="false">IF(O6435&lt;&gt;"Engaging","",IF(U6435&lt;='Leia-me'!$B$6,"Saudável",IF(U6435&lt;='Leia-me'!$B$7,"Esfriando",IF(U6435&lt;='Leia-me'!$B$8,"Última chance","Zumbi"))))</f>
        <v/>
      </c>
      <c r="W6435" s="25" t="n">
        <f aca="false">IF(O6435="Won",1,IF(O6435="Lost",0,""))</f>
        <v>0</v>
      </c>
      <c r="Y6435" s="25" t="str">
        <f aca="false">IF(E6435="","Sim","")</f>
        <v/>
      </c>
    </row>
    <row r="6436" customFormat="false" ht="15" hidden="false" customHeight="false" outlineLevel="0" collapsed="false">
      <c r="A6436" s="25" t="s">
        <v>6699</v>
      </c>
      <c r="B6436" s="25" t="s">
        <v>102</v>
      </c>
      <c r="C6436" s="25" t="s">
        <v>103</v>
      </c>
      <c r="D6436" s="25" t="s">
        <v>107</v>
      </c>
      <c r="E6436" s="25" t="s">
        <v>494</v>
      </c>
      <c r="F6436" s="25" t="s">
        <v>192</v>
      </c>
      <c r="G6436" s="26" t="n">
        <v>11698.03</v>
      </c>
      <c r="H6436" s="27" t="n">
        <v>34288</v>
      </c>
      <c r="I6436" s="25" t="s">
        <v>147</v>
      </c>
      <c r="K6436" s="25" t="n">
        <v>1982</v>
      </c>
      <c r="L6436" s="25" t="s">
        <v>160</v>
      </c>
      <c r="M6436" s="25" t="s">
        <v>149</v>
      </c>
      <c r="N6436" s="28" t="n">
        <v>3393</v>
      </c>
      <c r="O6436" s="25" t="s">
        <v>55</v>
      </c>
      <c r="P6436" s="29" t="n">
        <v>43002</v>
      </c>
      <c r="Q6436" s="29" t="n">
        <v>43013</v>
      </c>
      <c r="R6436" s="28" t="n">
        <v>0</v>
      </c>
      <c r="S6436" s="28" t="n">
        <f aca="false">IF(O6436="Won",R6436,IF(O6436="Lost",0,N6436))</f>
        <v>0</v>
      </c>
      <c r="T6436" s="30" t="n">
        <f aca="false">IF(AND(P6436&lt;&gt;"",Q6436&lt;&gt;""),Q6436-P6436,"")</f>
        <v>11</v>
      </c>
      <c r="U6436" s="30" t="str">
        <f aca="false">IF(AND(O6436="Engaging",P6436&lt;&gt;""),'Leia-me'!$B$5-P6436,"")</f>
        <v/>
      </c>
      <c r="V6436" s="25" t="str">
        <f aca="false">IF(O6436&lt;&gt;"Engaging","",IF(U6436&lt;='Leia-me'!$B$6,"Saudável",IF(U6436&lt;='Leia-me'!$B$7,"Esfriando",IF(U6436&lt;='Leia-me'!$B$8,"Última chance","Zumbi"))))</f>
        <v/>
      </c>
      <c r="W6436" s="25" t="n">
        <f aca="false">IF(O6436="Won",1,IF(O6436="Lost",0,""))</f>
        <v>0</v>
      </c>
      <c r="Y6436" s="25" t="str">
        <f aca="false">IF(E6436="","Sim","")</f>
        <v/>
      </c>
    </row>
    <row r="6437" customFormat="false" ht="15" hidden="false" customHeight="false" outlineLevel="0" collapsed="false">
      <c r="A6437" s="25" t="s">
        <v>6700</v>
      </c>
      <c r="B6437" s="25" t="s">
        <v>102</v>
      </c>
      <c r="C6437" s="25" t="s">
        <v>103</v>
      </c>
      <c r="D6437" s="25" t="s">
        <v>107</v>
      </c>
      <c r="G6437" s="31"/>
      <c r="H6437" s="32"/>
      <c r="L6437" s="25" t="s">
        <v>170</v>
      </c>
      <c r="M6437" s="25" t="s">
        <v>171</v>
      </c>
      <c r="N6437" s="28" t="n">
        <v>1096</v>
      </c>
      <c r="O6437" s="25" t="s">
        <v>56</v>
      </c>
      <c r="P6437" s="29" t="n">
        <v>43004</v>
      </c>
      <c r="Q6437" s="33"/>
      <c r="R6437" s="34"/>
      <c r="S6437" s="28" t="n">
        <f aca="false">IF(O6437="Won",R6437,IF(O6437="Lost",0,N6437))</f>
        <v>1096</v>
      </c>
      <c r="T6437" s="30" t="str">
        <f aca="false">IF(AND(P6437&lt;&gt;"",Q6437&lt;&gt;""),Q6437-P6437,"")</f>
        <v/>
      </c>
      <c r="U6437" s="30" t="n">
        <f aca="false">IF(AND(O6437="Engaging",P6437&lt;&gt;""),'Leia-me'!$B$5-P6437,"")</f>
        <v>96</v>
      </c>
      <c r="V6437" s="25" t="str">
        <f aca="false">IF(O6437&lt;&gt;"Engaging","",IF(U6437&lt;='Leia-me'!$B$6,"Saudável",IF(U6437&lt;='Leia-me'!$B$7,"Esfriando",IF(U6437&lt;='Leia-me'!$B$8,"Última chance","Zumbi"))))</f>
        <v>Esfriando</v>
      </c>
      <c r="W6437" s="25" t="str">
        <f aca="false">IF(O6437="Won",1,IF(O6437="Lost",0,""))</f>
        <v/>
      </c>
      <c r="Y6437" s="25" t="str">
        <f aca="false">IF(E6437="","Sim","")</f>
        <v>Sim</v>
      </c>
    </row>
    <row r="6438" customFormat="false" ht="15" hidden="false" customHeight="false" outlineLevel="0" collapsed="false">
      <c r="A6438" s="25" t="s">
        <v>6701</v>
      </c>
      <c r="B6438" s="25" t="s">
        <v>102</v>
      </c>
      <c r="C6438" s="25" t="s">
        <v>103</v>
      </c>
      <c r="D6438" s="25" t="s">
        <v>107</v>
      </c>
      <c r="E6438" s="25" t="s">
        <v>2863</v>
      </c>
      <c r="F6438" s="25" t="s">
        <v>211</v>
      </c>
      <c r="G6438" s="26" t="n">
        <v>2437.85</v>
      </c>
      <c r="H6438" s="27" t="n">
        <v>4874</v>
      </c>
      <c r="I6438" s="25" t="s">
        <v>147</v>
      </c>
      <c r="K6438" s="25" t="n">
        <v>2001</v>
      </c>
      <c r="L6438" s="25" t="s">
        <v>148</v>
      </c>
      <c r="M6438" s="25" t="s">
        <v>149</v>
      </c>
      <c r="N6438" s="28" t="n">
        <v>55</v>
      </c>
      <c r="O6438" s="25" t="s">
        <v>55</v>
      </c>
      <c r="P6438" s="29" t="n">
        <v>43004</v>
      </c>
      <c r="Q6438" s="29" t="n">
        <v>43011</v>
      </c>
      <c r="R6438" s="28" t="n">
        <v>0</v>
      </c>
      <c r="S6438" s="28" t="n">
        <f aca="false">IF(O6438="Won",R6438,IF(O6438="Lost",0,N6438))</f>
        <v>0</v>
      </c>
      <c r="T6438" s="30" t="n">
        <f aca="false">IF(AND(P6438&lt;&gt;"",Q6438&lt;&gt;""),Q6438-P6438,"")</f>
        <v>7</v>
      </c>
      <c r="U6438" s="30" t="str">
        <f aca="false">IF(AND(O6438="Engaging",P6438&lt;&gt;""),'Leia-me'!$B$5-P6438,"")</f>
        <v/>
      </c>
      <c r="V6438" s="25" t="str">
        <f aca="false">IF(O6438&lt;&gt;"Engaging","",IF(U6438&lt;='Leia-me'!$B$6,"Saudável",IF(U6438&lt;='Leia-me'!$B$7,"Esfriando",IF(U6438&lt;='Leia-me'!$B$8,"Última chance","Zumbi"))))</f>
        <v/>
      </c>
      <c r="W6438" s="25" t="n">
        <f aca="false">IF(O6438="Won",1,IF(O6438="Lost",0,""))</f>
        <v>0</v>
      </c>
      <c r="Y6438" s="25" t="str">
        <f aca="false">IF(E6438="","Sim","")</f>
        <v/>
      </c>
    </row>
    <row r="6439" customFormat="false" ht="15" hidden="false" customHeight="false" outlineLevel="0" collapsed="false">
      <c r="A6439" s="25" t="s">
        <v>6702</v>
      </c>
      <c r="B6439" s="25" t="s">
        <v>102</v>
      </c>
      <c r="C6439" s="25" t="s">
        <v>103</v>
      </c>
      <c r="D6439" s="25" t="s">
        <v>107</v>
      </c>
      <c r="E6439" s="25" t="s">
        <v>1646</v>
      </c>
      <c r="F6439" s="25" t="s">
        <v>185</v>
      </c>
      <c r="G6439" s="26" t="n">
        <v>587.72</v>
      </c>
      <c r="H6439" s="27" t="n">
        <v>1501</v>
      </c>
      <c r="I6439" s="25" t="s">
        <v>147</v>
      </c>
      <c r="K6439" s="25" t="n">
        <v>2010</v>
      </c>
      <c r="L6439" s="25" t="s">
        <v>170</v>
      </c>
      <c r="M6439" s="25" t="s">
        <v>171</v>
      </c>
      <c r="N6439" s="28" t="n">
        <v>1096</v>
      </c>
      <c r="O6439" s="25" t="s">
        <v>55</v>
      </c>
      <c r="P6439" s="29" t="n">
        <v>43005</v>
      </c>
      <c r="Q6439" s="29" t="n">
        <v>43009</v>
      </c>
      <c r="R6439" s="28" t="n">
        <v>0</v>
      </c>
      <c r="S6439" s="28" t="n">
        <f aca="false">IF(O6439="Won",R6439,IF(O6439="Lost",0,N6439))</f>
        <v>0</v>
      </c>
      <c r="T6439" s="30" t="n">
        <f aca="false">IF(AND(P6439&lt;&gt;"",Q6439&lt;&gt;""),Q6439-P6439,"")</f>
        <v>4</v>
      </c>
      <c r="U6439" s="30" t="str">
        <f aca="false">IF(AND(O6439="Engaging",P6439&lt;&gt;""),'Leia-me'!$B$5-P6439,"")</f>
        <v/>
      </c>
      <c r="V6439" s="25" t="str">
        <f aca="false">IF(O6439&lt;&gt;"Engaging","",IF(U6439&lt;='Leia-me'!$B$6,"Saudável",IF(U6439&lt;='Leia-me'!$B$7,"Esfriando",IF(U6439&lt;='Leia-me'!$B$8,"Última chance","Zumbi"))))</f>
        <v/>
      </c>
      <c r="W6439" s="25" t="n">
        <f aca="false">IF(O6439="Won",1,IF(O6439="Lost",0,""))</f>
        <v>0</v>
      </c>
      <c r="Y6439" s="25" t="str">
        <f aca="false">IF(E6439="","Sim","")</f>
        <v/>
      </c>
    </row>
    <row r="6440" customFormat="false" ht="15" hidden="false" customHeight="false" outlineLevel="0" collapsed="false">
      <c r="A6440" s="25" t="s">
        <v>6703</v>
      </c>
      <c r="B6440" s="25" t="s">
        <v>102</v>
      </c>
      <c r="C6440" s="25" t="s">
        <v>103</v>
      </c>
      <c r="D6440" s="25" t="s">
        <v>107</v>
      </c>
      <c r="G6440" s="31"/>
      <c r="H6440" s="32"/>
      <c r="L6440" s="25" t="s">
        <v>1834</v>
      </c>
      <c r="M6440" s="25" t="s">
        <v>171</v>
      </c>
      <c r="N6440" s="28" t="n">
        <v>4821</v>
      </c>
      <c r="O6440" s="25" t="s">
        <v>56</v>
      </c>
      <c r="P6440" s="29" t="n">
        <v>43006</v>
      </c>
      <c r="Q6440" s="33"/>
      <c r="R6440" s="34"/>
      <c r="S6440" s="28" t="n">
        <f aca="false">IF(O6440="Won",R6440,IF(O6440="Lost",0,N6440))</f>
        <v>4821</v>
      </c>
      <c r="T6440" s="30" t="str">
        <f aca="false">IF(AND(P6440&lt;&gt;"",Q6440&lt;&gt;""),Q6440-P6440,"")</f>
        <v/>
      </c>
      <c r="U6440" s="30" t="n">
        <f aca="false">IF(AND(O6440="Engaging",P6440&lt;&gt;""),'Leia-me'!$B$5-P6440,"")</f>
        <v>94</v>
      </c>
      <c r="V6440" s="25" t="str">
        <f aca="false">IF(O6440&lt;&gt;"Engaging","",IF(U6440&lt;='Leia-me'!$B$6,"Saudável",IF(U6440&lt;='Leia-me'!$B$7,"Esfriando",IF(U6440&lt;='Leia-me'!$B$8,"Última chance","Zumbi"))))</f>
        <v>Esfriando</v>
      </c>
      <c r="W6440" s="25" t="str">
        <f aca="false">IF(O6440="Won",1,IF(O6440="Lost",0,""))</f>
        <v/>
      </c>
      <c r="X6440" s="25" t="s">
        <v>1835</v>
      </c>
      <c r="Y6440" s="25" t="str">
        <f aca="false">IF(E6440="","Sim","")</f>
        <v>Sim</v>
      </c>
    </row>
    <row r="6441" customFormat="false" ht="15" hidden="false" customHeight="false" outlineLevel="0" collapsed="false">
      <c r="A6441" s="25" t="s">
        <v>6704</v>
      </c>
      <c r="B6441" s="25" t="s">
        <v>102</v>
      </c>
      <c r="C6441" s="25" t="s">
        <v>103</v>
      </c>
      <c r="D6441" s="25" t="s">
        <v>107</v>
      </c>
      <c r="E6441" s="25" t="s">
        <v>1158</v>
      </c>
      <c r="F6441" s="25" t="s">
        <v>185</v>
      </c>
      <c r="G6441" s="26" t="n">
        <v>7708.38</v>
      </c>
      <c r="H6441" s="27" t="n">
        <v>13756</v>
      </c>
      <c r="I6441" s="25" t="s">
        <v>147</v>
      </c>
      <c r="K6441" s="25" t="n">
        <v>1980</v>
      </c>
      <c r="L6441" s="25" t="s">
        <v>170</v>
      </c>
      <c r="M6441" s="25" t="s">
        <v>171</v>
      </c>
      <c r="N6441" s="28" t="n">
        <v>1096</v>
      </c>
      <c r="O6441" s="25" t="s">
        <v>55</v>
      </c>
      <c r="P6441" s="29" t="n">
        <v>43007</v>
      </c>
      <c r="Q6441" s="29" t="n">
        <v>43017</v>
      </c>
      <c r="R6441" s="28" t="n">
        <v>0</v>
      </c>
      <c r="S6441" s="28" t="n">
        <f aca="false">IF(O6441="Won",R6441,IF(O6441="Lost",0,N6441))</f>
        <v>0</v>
      </c>
      <c r="T6441" s="30" t="n">
        <f aca="false">IF(AND(P6441&lt;&gt;"",Q6441&lt;&gt;""),Q6441-P6441,"")</f>
        <v>10</v>
      </c>
      <c r="U6441" s="30" t="str">
        <f aca="false">IF(AND(O6441="Engaging",P6441&lt;&gt;""),'Leia-me'!$B$5-P6441,"")</f>
        <v/>
      </c>
      <c r="V6441" s="25" t="str">
        <f aca="false">IF(O6441&lt;&gt;"Engaging","",IF(U6441&lt;='Leia-me'!$B$6,"Saudável",IF(U6441&lt;='Leia-me'!$B$7,"Esfriando",IF(U6441&lt;='Leia-me'!$B$8,"Última chance","Zumbi"))))</f>
        <v/>
      </c>
      <c r="W6441" s="25" t="n">
        <f aca="false">IF(O6441="Won",1,IF(O6441="Lost",0,""))</f>
        <v>0</v>
      </c>
      <c r="Y6441" s="25" t="str">
        <f aca="false">IF(E6441="","Sim","")</f>
        <v/>
      </c>
    </row>
    <row r="6442" customFormat="false" ht="15" hidden="false" customHeight="false" outlineLevel="0" collapsed="false">
      <c r="A6442" s="25" t="s">
        <v>6705</v>
      </c>
      <c r="B6442" s="25" t="s">
        <v>102</v>
      </c>
      <c r="C6442" s="25" t="s">
        <v>103</v>
      </c>
      <c r="D6442" s="25" t="s">
        <v>107</v>
      </c>
      <c r="E6442" s="25" t="s">
        <v>433</v>
      </c>
      <c r="F6442" s="25" t="s">
        <v>211</v>
      </c>
      <c r="G6442" s="26" t="n">
        <v>2214.94</v>
      </c>
      <c r="H6442" s="27" t="n">
        <v>5374</v>
      </c>
      <c r="I6442" s="25" t="s">
        <v>147</v>
      </c>
      <c r="K6442" s="25" t="n">
        <v>1996</v>
      </c>
      <c r="L6442" s="25" t="s">
        <v>178</v>
      </c>
      <c r="M6442" s="25" t="s">
        <v>171</v>
      </c>
      <c r="N6442" s="28" t="n">
        <v>5482</v>
      </c>
      <c r="O6442" s="25" t="s">
        <v>55</v>
      </c>
      <c r="P6442" s="29" t="n">
        <v>43007</v>
      </c>
      <c r="Q6442" s="29" t="n">
        <v>43014</v>
      </c>
      <c r="R6442" s="28" t="n">
        <v>0</v>
      </c>
      <c r="S6442" s="28" t="n">
        <f aca="false">IF(O6442="Won",R6442,IF(O6442="Lost",0,N6442))</f>
        <v>0</v>
      </c>
      <c r="T6442" s="30" t="n">
        <f aca="false">IF(AND(P6442&lt;&gt;"",Q6442&lt;&gt;""),Q6442-P6442,"")</f>
        <v>7</v>
      </c>
      <c r="U6442" s="30" t="str">
        <f aca="false">IF(AND(O6442="Engaging",P6442&lt;&gt;""),'Leia-me'!$B$5-P6442,"")</f>
        <v/>
      </c>
      <c r="V6442" s="25" t="str">
        <f aca="false">IF(O6442&lt;&gt;"Engaging","",IF(U6442&lt;='Leia-me'!$B$6,"Saudável",IF(U6442&lt;='Leia-me'!$B$7,"Esfriando",IF(U6442&lt;='Leia-me'!$B$8,"Última chance","Zumbi"))))</f>
        <v/>
      </c>
      <c r="W6442" s="25" t="n">
        <f aca="false">IF(O6442="Won",1,IF(O6442="Lost",0,""))</f>
        <v>0</v>
      </c>
      <c r="Y6442" s="25" t="str">
        <f aca="false">IF(E6442="","Sim","")</f>
        <v/>
      </c>
    </row>
    <row r="6443" customFormat="false" ht="15" hidden="false" customHeight="false" outlineLevel="0" collapsed="false">
      <c r="A6443" s="25" t="s">
        <v>6706</v>
      </c>
      <c r="B6443" s="25" t="s">
        <v>102</v>
      </c>
      <c r="C6443" s="25" t="s">
        <v>103</v>
      </c>
      <c r="D6443" s="25" t="s">
        <v>107</v>
      </c>
      <c r="E6443" s="25" t="s">
        <v>1789</v>
      </c>
      <c r="F6443" s="25" t="s">
        <v>211</v>
      </c>
      <c r="G6443" s="26" t="n">
        <v>497.11</v>
      </c>
      <c r="H6443" s="27" t="n">
        <v>1588</v>
      </c>
      <c r="I6443" s="25" t="s">
        <v>147</v>
      </c>
      <c r="K6443" s="25" t="n">
        <v>2009</v>
      </c>
      <c r="L6443" s="25" t="s">
        <v>148</v>
      </c>
      <c r="M6443" s="25" t="s">
        <v>149</v>
      </c>
      <c r="N6443" s="28" t="n">
        <v>55</v>
      </c>
      <c r="O6443" s="25" t="s">
        <v>55</v>
      </c>
      <c r="P6443" s="29" t="n">
        <v>43007</v>
      </c>
      <c r="Q6443" s="29" t="n">
        <v>43066</v>
      </c>
      <c r="R6443" s="28" t="n">
        <v>0</v>
      </c>
      <c r="S6443" s="28" t="n">
        <f aca="false">IF(O6443="Won",R6443,IF(O6443="Lost",0,N6443))</f>
        <v>0</v>
      </c>
      <c r="T6443" s="30" t="n">
        <f aca="false">IF(AND(P6443&lt;&gt;"",Q6443&lt;&gt;""),Q6443-P6443,"")</f>
        <v>59</v>
      </c>
      <c r="U6443" s="30" t="str">
        <f aca="false">IF(AND(O6443="Engaging",P6443&lt;&gt;""),'Leia-me'!$B$5-P6443,"")</f>
        <v/>
      </c>
      <c r="V6443" s="25" t="str">
        <f aca="false">IF(O6443&lt;&gt;"Engaging","",IF(U6443&lt;='Leia-me'!$B$6,"Saudável",IF(U6443&lt;='Leia-me'!$B$7,"Esfriando",IF(U6443&lt;='Leia-me'!$B$8,"Última chance","Zumbi"))))</f>
        <v/>
      </c>
      <c r="W6443" s="25" t="n">
        <f aca="false">IF(O6443="Won",1,IF(O6443="Lost",0,""))</f>
        <v>0</v>
      </c>
      <c r="Y6443" s="25" t="str">
        <f aca="false">IF(E6443="","Sim","")</f>
        <v/>
      </c>
    </row>
    <row r="6444" customFormat="false" ht="15" hidden="false" customHeight="false" outlineLevel="0" collapsed="false">
      <c r="A6444" s="25" t="s">
        <v>6707</v>
      </c>
      <c r="B6444" s="25" t="s">
        <v>102</v>
      </c>
      <c r="C6444" s="25" t="s">
        <v>103</v>
      </c>
      <c r="D6444" s="25" t="s">
        <v>107</v>
      </c>
      <c r="E6444" s="25" t="s">
        <v>868</v>
      </c>
      <c r="F6444" s="25" t="s">
        <v>168</v>
      </c>
      <c r="G6444" s="26" t="n">
        <v>2952.73</v>
      </c>
      <c r="H6444" s="27" t="n">
        <v>5107</v>
      </c>
      <c r="I6444" s="25" t="s">
        <v>147</v>
      </c>
      <c r="K6444" s="25" t="n">
        <v>2000</v>
      </c>
      <c r="L6444" s="25" t="s">
        <v>160</v>
      </c>
      <c r="M6444" s="25" t="s">
        <v>149</v>
      </c>
      <c r="N6444" s="28" t="n">
        <v>3393</v>
      </c>
      <c r="O6444" s="25" t="s">
        <v>55</v>
      </c>
      <c r="P6444" s="29" t="n">
        <v>43007</v>
      </c>
      <c r="Q6444" s="29" t="n">
        <v>43018</v>
      </c>
      <c r="R6444" s="28" t="n">
        <v>0</v>
      </c>
      <c r="S6444" s="28" t="n">
        <f aca="false">IF(O6444="Won",R6444,IF(O6444="Lost",0,N6444))</f>
        <v>0</v>
      </c>
      <c r="T6444" s="30" t="n">
        <f aca="false">IF(AND(P6444&lt;&gt;"",Q6444&lt;&gt;""),Q6444-P6444,"")</f>
        <v>11</v>
      </c>
      <c r="U6444" s="30" t="str">
        <f aca="false">IF(AND(O6444="Engaging",P6444&lt;&gt;""),'Leia-me'!$B$5-P6444,"")</f>
        <v/>
      </c>
      <c r="V6444" s="25" t="str">
        <f aca="false">IF(O6444&lt;&gt;"Engaging","",IF(U6444&lt;='Leia-me'!$B$6,"Saudável",IF(U6444&lt;='Leia-me'!$B$7,"Esfriando",IF(U6444&lt;='Leia-me'!$B$8,"Última chance","Zumbi"))))</f>
        <v/>
      </c>
      <c r="W6444" s="25" t="n">
        <f aca="false">IF(O6444="Won",1,IF(O6444="Lost",0,""))</f>
        <v>0</v>
      </c>
      <c r="Y6444" s="25" t="str">
        <f aca="false">IF(E6444="","Sim","")</f>
        <v/>
      </c>
    </row>
    <row r="6445" customFormat="false" ht="15" hidden="false" customHeight="false" outlineLevel="0" collapsed="false">
      <c r="A6445" s="25" t="s">
        <v>6708</v>
      </c>
      <c r="B6445" s="25" t="s">
        <v>102</v>
      </c>
      <c r="C6445" s="25" t="s">
        <v>103</v>
      </c>
      <c r="D6445" s="25" t="s">
        <v>107</v>
      </c>
      <c r="E6445" s="25" t="s">
        <v>193</v>
      </c>
      <c r="F6445" s="25" t="s">
        <v>185</v>
      </c>
      <c r="G6445" s="26" t="n">
        <v>1100.04</v>
      </c>
      <c r="H6445" s="27" t="n">
        <v>2822</v>
      </c>
      <c r="I6445" s="25" t="s">
        <v>147</v>
      </c>
      <c r="K6445" s="25" t="n">
        <v>1996</v>
      </c>
      <c r="L6445" s="25" t="s">
        <v>148</v>
      </c>
      <c r="M6445" s="25" t="s">
        <v>149</v>
      </c>
      <c r="N6445" s="28" t="n">
        <v>55</v>
      </c>
      <c r="O6445" s="25" t="s">
        <v>56</v>
      </c>
      <c r="P6445" s="29" t="n">
        <v>43009</v>
      </c>
      <c r="Q6445" s="33"/>
      <c r="R6445" s="34"/>
      <c r="S6445" s="28" t="n">
        <f aca="false">IF(O6445="Won",R6445,IF(O6445="Lost",0,N6445))</f>
        <v>55</v>
      </c>
      <c r="T6445" s="30" t="str">
        <f aca="false">IF(AND(P6445&lt;&gt;"",Q6445&lt;&gt;""),Q6445-P6445,"")</f>
        <v/>
      </c>
      <c r="U6445" s="30" t="n">
        <f aca="false">IF(AND(O6445="Engaging",P6445&lt;&gt;""),'Leia-me'!$B$5-P6445,"")</f>
        <v>91</v>
      </c>
      <c r="V6445" s="25" t="str">
        <f aca="false">IF(O6445&lt;&gt;"Engaging","",IF(U6445&lt;='Leia-me'!$B$6,"Saudável",IF(U6445&lt;='Leia-me'!$B$7,"Esfriando",IF(U6445&lt;='Leia-me'!$B$8,"Última chance","Zumbi"))))</f>
        <v>Esfriando</v>
      </c>
      <c r="W6445" s="25" t="str">
        <f aca="false">IF(O6445="Won",1,IF(O6445="Lost",0,""))</f>
        <v/>
      </c>
      <c r="Y6445" s="25" t="str">
        <f aca="false">IF(E6445="","Sim","")</f>
        <v/>
      </c>
    </row>
    <row r="6446" customFormat="false" ht="15" hidden="false" customHeight="false" outlineLevel="0" collapsed="false">
      <c r="A6446" s="25" t="s">
        <v>6709</v>
      </c>
      <c r="B6446" s="25" t="s">
        <v>102</v>
      </c>
      <c r="C6446" s="25" t="s">
        <v>103</v>
      </c>
      <c r="D6446" s="25" t="s">
        <v>107</v>
      </c>
      <c r="E6446" s="25" t="s">
        <v>3075</v>
      </c>
      <c r="F6446" s="25" t="s">
        <v>165</v>
      </c>
      <c r="G6446" s="26" t="n">
        <v>4269.9</v>
      </c>
      <c r="H6446" s="27" t="n">
        <v>6472</v>
      </c>
      <c r="I6446" s="25" t="s">
        <v>147</v>
      </c>
      <c r="J6446" s="25" t="s">
        <v>1347</v>
      </c>
      <c r="K6446" s="25" t="n">
        <v>1993</v>
      </c>
      <c r="L6446" s="25" t="s">
        <v>186</v>
      </c>
      <c r="M6446" s="25" t="s">
        <v>171</v>
      </c>
      <c r="N6446" s="28" t="n">
        <v>550</v>
      </c>
      <c r="O6446" s="25" t="s">
        <v>55</v>
      </c>
      <c r="P6446" s="29" t="n">
        <v>43009</v>
      </c>
      <c r="Q6446" s="29" t="n">
        <v>43010</v>
      </c>
      <c r="R6446" s="28" t="n">
        <v>0</v>
      </c>
      <c r="S6446" s="28" t="n">
        <f aca="false">IF(O6446="Won",R6446,IF(O6446="Lost",0,N6446))</f>
        <v>0</v>
      </c>
      <c r="T6446" s="30" t="n">
        <f aca="false">IF(AND(P6446&lt;&gt;"",Q6446&lt;&gt;""),Q6446-P6446,"")</f>
        <v>1</v>
      </c>
      <c r="U6446" s="30" t="str">
        <f aca="false">IF(AND(O6446="Engaging",P6446&lt;&gt;""),'Leia-me'!$B$5-P6446,"")</f>
        <v/>
      </c>
      <c r="V6446" s="25" t="str">
        <f aca="false">IF(O6446&lt;&gt;"Engaging","",IF(U6446&lt;='Leia-me'!$B$6,"Saudável",IF(U6446&lt;='Leia-me'!$B$7,"Esfriando",IF(U6446&lt;='Leia-me'!$B$8,"Última chance","Zumbi"))))</f>
        <v/>
      </c>
      <c r="W6446" s="25" t="n">
        <f aca="false">IF(O6446="Won",1,IF(O6446="Lost",0,""))</f>
        <v>0</v>
      </c>
      <c r="Y6446" s="25" t="str">
        <f aca="false">IF(E6446="","Sim","")</f>
        <v/>
      </c>
    </row>
    <row r="6447" customFormat="false" ht="15" hidden="false" customHeight="false" outlineLevel="0" collapsed="false">
      <c r="A6447" s="25" t="s">
        <v>6710</v>
      </c>
      <c r="B6447" s="25" t="s">
        <v>102</v>
      </c>
      <c r="C6447" s="25" t="s">
        <v>103</v>
      </c>
      <c r="D6447" s="25" t="s">
        <v>107</v>
      </c>
      <c r="E6447" s="25" t="s">
        <v>417</v>
      </c>
      <c r="F6447" s="25" t="s">
        <v>211</v>
      </c>
      <c r="G6447" s="26" t="n">
        <v>223.8</v>
      </c>
      <c r="H6447" s="27" t="n">
        <v>299</v>
      </c>
      <c r="I6447" s="25" t="s">
        <v>147</v>
      </c>
      <c r="K6447" s="25" t="n">
        <v>2003</v>
      </c>
      <c r="L6447" s="25" t="s">
        <v>1834</v>
      </c>
      <c r="M6447" s="25" t="s">
        <v>171</v>
      </c>
      <c r="N6447" s="28" t="n">
        <v>4821</v>
      </c>
      <c r="O6447" s="25" t="s">
        <v>55</v>
      </c>
      <c r="P6447" s="29" t="n">
        <v>43009</v>
      </c>
      <c r="Q6447" s="29" t="n">
        <v>43013</v>
      </c>
      <c r="R6447" s="28" t="n">
        <v>0</v>
      </c>
      <c r="S6447" s="28" t="n">
        <f aca="false">IF(O6447="Won",R6447,IF(O6447="Lost",0,N6447))</f>
        <v>0</v>
      </c>
      <c r="T6447" s="30" t="n">
        <f aca="false">IF(AND(P6447&lt;&gt;"",Q6447&lt;&gt;""),Q6447-P6447,"")</f>
        <v>4</v>
      </c>
      <c r="U6447" s="30" t="str">
        <f aca="false">IF(AND(O6447="Engaging",P6447&lt;&gt;""),'Leia-me'!$B$5-P6447,"")</f>
        <v/>
      </c>
      <c r="V6447" s="25" t="str">
        <f aca="false">IF(O6447&lt;&gt;"Engaging","",IF(U6447&lt;='Leia-me'!$B$6,"Saudável",IF(U6447&lt;='Leia-me'!$B$7,"Esfriando",IF(U6447&lt;='Leia-me'!$B$8,"Última chance","Zumbi"))))</f>
        <v/>
      </c>
      <c r="W6447" s="25" t="n">
        <f aca="false">IF(O6447="Won",1,IF(O6447="Lost",0,""))</f>
        <v>0</v>
      </c>
      <c r="X6447" s="25" t="s">
        <v>1835</v>
      </c>
      <c r="Y6447" s="25" t="str">
        <f aca="false">IF(E6447="","Sim","")</f>
        <v/>
      </c>
    </row>
    <row r="6448" customFormat="false" ht="15" hidden="false" customHeight="false" outlineLevel="0" collapsed="false">
      <c r="A6448" s="25" t="s">
        <v>6711</v>
      </c>
      <c r="B6448" s="25" t="s">
        <v>102</v>
      </c>
      <c r="C6448" s="25" t="s">
        <v>103</v>
      </c>
      <c r="D6448" s="25" t="s">
        <v>107</v>
      </c>
      <c r="E6448" s="25" t="s">
        <v>5204</v>
      </c>
      <c r="F6448" s="25" t="s">
        <v>155</v>
      </c>
      <c r="G6448" s="26" t="n">
        <v>1188.42</v>
      </c>
      <c r="H6448" s="27" t="n">
        <v>3015</v>
      </c>
      <c r="I6448" s="25" t="s">
        <v>147</v>
      </c>
      <c r="K6448" s="25" t="n">
        <v>1994</v>
      </c>
      <c r="L6448" s="25" t="s">
        <v>148</v>
      </c>
      <c r="M6448" s="25" t="s">
        <v>149</v>
      </c>
      <c r="N6448" s="28" t="n">
        <v>55</v>
      </c>
      <c r="O6448" s="25" t="s">
        <v>54</v>
      </c>
      <c r="P6448" s="29" t="n">
        <v>43012</v>
      </c>
      <c r="Q6448" s="29" t="n">
        <v>43072</v>
      </c>
      <c r="R6448" s="28" t="n">
        <v>62</v>
      </c>
      <c r="S6448" s="28" t="n">
        <f aca="false">IF(O6448="Won",R6448,IF(O6448="Lost",0,N6448))</f>
        <v>62</v>
      </c>
      <c r="T6448" s="30" t="n">
        <f aca="false">IF(AND(P6448&lt;&gt;"",Q6448&lt;&gt;""),Q6448-P6448,"")</f>
        <v>60</v>
      </c>
      <c r="U6448" s="30" t="str">
        <f aca="false">IF(AND(O6448="Engaging",P6448&lt;&gt;""),'Leia-me'!$B$5-P6448,"")</f>
        <v/>
      </c>
      <c r="V6448" s="25" t="str">
        <f aca="false">IF(O6448&lt;&gt;"Engaging","",IF(U6448&lt;='Leia-me'!$B$6,"Saudável",IF(U6448&lt;='Leia-me'!$B$7,"Esfriando",IF(U6448&lt;='Leia-me'!$B$8,"Última chance","Zumbi"))))</f>
        <v/>
      </c>
      <c r="W6448" s="25" t="n">
        <f aca="false">IF(O6448="Won",1,IF(O6448="Lost",0,""))</f>
        <v>1</v>
      </c>
      <c r="Y6448" s="25" t="str">
        <f aca="false">IF(E6448="","Sim","")</f>
        <v/>
      </c>
    </row>
    <row r="6449" customFormat="false" ht="15" hidden="false" customHeight="false" outlineLevel="0" collapsed="false">
      <c r="A6449" s="25" t="s">
        <v>6712</v>
      </c>
      <c r="B6449" s="25" t="s">
        <v>102</v>
      </c>
      <c r="C6449" s="25" t="s">
        <v>103</v>
      </c>
      <c r="D6449" s="25" t="s">
        <v>107</v>
      </c>
      <c r="E6449" s="25" t="s">
        <v>428</v>
      </c>
      <c r="F6449" s="25" t="s">
        <v>267</v>
      </c>
      <c r="G6449" s="26" t="n">
        <v>792.46</v>
      </c>
      <c r="H6449" s="27" t="n">
        <v>1299</v>
      </c>
      <c r="I6449" s="25" t="s">
        <v>147</v>
      </c>
      <c r="K6449" s="25" t="n">
        <v>1982</v>
      </c>
      <c r="L6449" s="25" t="s">
        <v>1834</v>
      </c>
      <c r="M6449" s="25" t="s">
        <v>171</v>
      </c>
      <c r="N6449" s="28" t="n">
        <v>4821</v>
      </c>
      <c r="O6449" s="25" t="s">
        <v>55</v>
      </c>
      <c r="P6449" s="29" t="n">
        <v>43014</v>
      </c>
      <c r="Q6449" s="29" t="n">
        <v>43023</v>
      </c>
      <c r="R6449" s="28" t="n">
        <v>0</v>
      </c>
      <c r="S6449" s="28" t="n">
        <f aca="false">IF(O6449="Won",R6449,IF(O6449="Lost",0,N6449))</f>
        <v>0</v>
      </c>
      <c r="T6449" s="30" t="n">
        <f aca="false">IF(AND(P6449&lt;&gt;"",Q6449&lt;&gt;""),Q6449-P6449,"")</f>
        <v>9</v>
      </c>
      <c r="U6449" s="30" t="str">
        <f aca="false">IF(AND(O6449="Engaging",P6449&lt;&gt;""),'Leia-me'!$B$5-P6449,"")</f>
        <v/>
      </c>
      <c r="V6449" s="25" t="str">
        <f aca="false">IF(O6449&lt;&gt;"Engaging","",IF(U6449&lt;='Leia-me'!$B$6,"Saudável",IF(U6449&lt;='Leia-me'!$B$7,"Esfriando",IF(U6449&lt;='Leia-me'!$B$8,"Última chance","Zumbi"))))</f>
        <v/>
      </c>
      <c r="W6449" s="25" t="n">
        <f aca="false">IF(O6449="Won",1,IF(O6449="Lost",0,""))</f>
        <v>0</v>
      </c>
      <c r="X6449" s="25" t="s">
        <v>1835</v>
      </c>
      <c r="Y6449" s="25" t="str">
        <f aca="false">IF(E6449="","Sim","")</f>
        <v/>
      </c>
    </row>
    <row r="6450" customFormat="false" ht="15" hidden="false" customHeight="false" outlineLevel="0" collapsed="false">
      <c r="A6450" s="25" t="s">
        <v>6713</v>
      </c>
      <c r="B6450" s="25" t="s">
        <v>102</v>
      </c>
      <c r="C6450" s="25" t="s">
        <v>103</v>
      </c>
      <c r="D6450" s="25" t="s">
        <v>107</v>
      </c>
      <c r="E6450" s="25" t="s">
        <v>433</v>
      </c>
      <c r="F6450" s="25" t="s">
        <v>211</v>
      </c>
      <c r="G6450" s="26" t="n">
        <v>2214.94</v>
      </c>
      <c r="H6450" s="27" t="n">
        <v>5374</v>
      </c>
      <c r="I6450" s="25" t="s">
        <v>147</v>
      </c>
      <c r="K6450" s="25" t="n">
        <v>1996</v>
      </c>
      <c r="L6450" s="25" t="s">
        <v>186</v>
      </c>
      <c r="M6450" s="25" t="s">
        <v>171</v>
      </c>
      <c r="N6450" s="28" t="n">
        <v>550</v>
      </c>
      <c r="O6450" s="25" t="s">
        <v>54</v>
      </c>
      <c r="P6450" s="29" t="n">
        <v>43015</v>
      </c>
      <c r="Q6450" s="29" t="n">
        <v>43099</v>
      </c>
      <c r="R6450" s="28" t="n">
        <v>464</v>
      </c>
      <c r="S6450" s="28" t="n">
        <f aca="false">IF(O6450="Won",R6450,IF(O6450="Lost",0,N6450))</f>
        <v>464</v>
      </c>
      <c r="T6450" s="30" t="n">
        <f aca="false">IF(AND(P6450&lt;&gt;"",Q6450&lt;&gt;""),Q6450-P6450,"")</f>
        <v>84</v>
      </c>
      <c r="U6450" s="30" t="str">
        <f aca="false">IF(AND(O6450="Engaging",P6450&lt;&gt;""),'Leia-me'!$B$5-P6450,"")</f>
        <v/>
      </c>
      <c r="V6450" s="25" t="str">
        <f aca="false">IF(O6450&lt;&gt;"Engaging","",IF(U6450&lt;='Leia-me'!$B$6,"Saudável",IF(U6450&lt;='Leia-me'!$B$7,"Esfriando",IF(U6450&lt;='Leia-me'!$B$8,"Última chance","Zumbi"))))</f>
        <v/>
      </c>
      <c r="W6450" s="25" t="n">
        <f aca="false">IF(O6450="Won",1,IF(O6450="Lost",0,""))</f>
        <v>1</v>
      </c>
      <c r="Y6450" s="25" t="str">
        <f aca="false">IF(E6450="","Sim","")</f>
        <v/>
      </c>
    </row>
    <row r="6451" customFormat="false" ht="15" hidden="false" customHeight="false" outlineLevel="0" collapsed="false">
      <c r="A6451" s="25" t="s">
        <v>6714</v>
      </c>
      <c r="B6451" s="25" t="s">
        <v>102</v>
      </c>
      <c r="C6451" s="25" t="s">
        <v>103</v>
      </c>
      <c r="D6451" s="25" t="s">
        <v>107</v>
      </c>
      <c r="E6451" s="25" t="s">
        <v>3075</v>
      </c>
      <c r="F6451" s="25" t="s">
        <v>165</v>
      </c>
      <c r="G6451" s="26" t="n">
        <v>4269.9</v>
      </c>
      <c r="H6451" s="27" t="n">
        <v>6472</v>
      </c>
      <c r="I6451" s="25" t="s">
        <v>147</v>
      </c>
      <c r="J6451" s="25" t="s">
        <v>1347</v>
      </c>
      <c r="K6451" s="25" t="n">
        <v>1993</v>
      </c>
      <c r="L6451" s="25" t="s">
        <v>148</v>
      </c>
      <c r="M6451" s="25" t="s">
        <v>149</v>
      </c>
      <c r="N6451" s="28" t="n">
        <v>55</v>
      </c>
      <c r="O6451" s="25" t="s">
        <v>54</v>
      </c>
      <c r="P6451" s="29" t="n">
        <v>43015</v>
      </c>
      <c r="Q6451" s="29" t="n">
        <v>43082</v>
      </c>
      <c r="R6451" s="28" t="n">
        <v>53</v>
      </c>
      <c r="S6451" s="28" t="n">
        <f aca="false">IF(O6451="Won",R6451,IF(O6451="Lost",0,N6451))</f>
        <v>53</v>
      </c>
      <c r="T6451" s="30" t="n">
        <f aca="false">IF(AND(P6451&lt;&gt;"",Q6451&lt;&gt;""),Q6451-P6451,"")</f>
        <v>67</v>
      </c>
      <c r="U6451" s="30" t="str">
        <f aca="false">IF(AND(O6451="Engaging",P6451&lt;&gt;""),'Leia-me'!$B$5-P6451,"")</f>
        <v/>
      </c>
      <c r="V6451" s="25" t="str">
        <f aca="false">IF(O6451&lt;&gt;"Engaging","",IF(U6451&lt;='Leia-me'!$B$6,"Saudável",IF(U6451&lt;='Leia-me'!$B$7,"Esfriando",IF(U6451&lt;='Leia-me'!$B$8,"Última chance","Zumbi"))))</f>
        <v/>
      </c>
      <c r="W6451" s="25" t="n">
        <f aca="false">IF(O6451="Won",1,IF(O6451="Lost",0,""))</f>
        <v>1</v>
      </c>
      <c r="Y6451" s="25" t="str">
        <f aca="false">IF(E6451="","Sim","")</f>
        <v/>
      </c>
    </row>
    <row r="6452" customFormat="false" ht="15" hidden="false" customHeight="false" outlineLevel="0" collapsed="false">
      <c r="A6452" s="25" t="s">
        <v>6715</v>
      </c>
      <c r="B6452" s="25" t="s">
        <v>102</v>
      </c>
      <c r="C6452" s="25" t="s">
        <v>103</v>
      </c>
      <c r="D6452" s="25" t="s">
        <v>107</v>
      </c>
      <c r="G6452" s="31"/>
      <c r="H6452" s="32"/>
      <c r="L6452" s="25" t="s">
        <v>148</v>
      </c>
      <c r="M6452" s="25" t="s">
        <v>149</v>
      </c>
      <c r="N6452" s="28" t="n">
        <v>55</v>
      </c>
      <c r="O6452" s="25" t="s">
        <v>56</v>
      </c>
      <c r="P6452" s="29" t="n">
        <v>43016</v>
      </c>
      <c r="Q6452" s="33"/>
      <c r="R6452" s="34"/>
      <c r="S6452" s="28" t="n">
        <f aca="false">IF(O6452="Won",R6452,IF(O6452="Lost",0,N6452))</f>
        <v>55</v>
      </c>
      <c r="T6452" s="30" t="str">
        <f aca="false">IF(AND(P6452&lt;&gt;"",Q6452&lt;&gt;""),Q6452-P6452,"")</f>
        <v/>
      </c>
      <c r="U6452" s="30" t="n">
        <f aca="false">IF(AND(O6452="Engaging",P6452&lt;&gt;""),'Leia-me'!$B$5-P6452,"")</f>
        <v>84</v>
      </c>
      <c r="V6452" s="25" t="str">
        <f aca="false">IF(O6452&lt;&gt;"Engaging","",IF(U6452&lt;='Leia-me'!$B$6,"Saudável",IF(U6452&lt;='Leia-me'!$B$7,"Esfriando",IF(U6452&lt;='Leia-me'!$B$8,"Última chance","Zumbi"))))</f>
        <v>Saudável</v>
      </c>
      <c r="W6452" s="25" t="str">
        <f aca="false">IF(O6452="Won",1,IF(O6452="Lost",0,""))</f>
        <v/>
      </c>
      <c r="Y6452" s="25" t="str">
        <f aca="false">IF(E6452="","Sim","")</f>
        <v>Sim</v>
      </c>
    </row>
    <row r="6453" customFormat="false" ht="15" hidden="false" customHeight="false" outlineLevel="0" collapsed="false">
      <c r="A6453" s="25" t="s">
        <v>6716</v>
      </c>
      <c r="B6453" s="25" t="s">
        <v>102</v>
      </c>
      <c r="C6453" s="25" t="s">
        <v>103</v>
      </c>
      <c r="D6453" s="25" t="s">
        <v>107</v>
      </c>
      <c r="E6453" s="25" t="s">
        <v>1789</v>
      </c>
      <c r="F6453" s="25" t="s">
        <v>211</v>
      </c>
      <c r="G6453" s="26" t="n">
        <v>497.11</v>
      </c>
      <c r="H6453" s="27" t="n">
        <v>1588</v>
      </c>
      <c r="I6453" s="25" t="s">
        <v>147</v>
      </c>
      <c r="K6453" s="25" t="n">
        <v>2009</v>
      </c>
      <c r="L6453" s="25" t="s">
        <v>170</v>
      </c>
      <c r="M6453" s="25" t="s">
        <v>171</v>
      </c>
      <c r="N6453" s="28" t="n">
        <v>1096</v>
      </c>
      <c r="O6453" s="25" t="s">
        <v>55</v>
      </c>
      <c r="P6453" s="29" t="n">
        <v>43016</v>
      </c>
      <c r="Q6453" s="29" t="n">
        <v>43018</v>
      </c>
      <c r="R6453" s="28" t="n">
        <v>0</v>
      </c>
      <c r="S6453" s="28" t="n">
        <f aca="false">IF(O6453="Won",R6453,IF(O6453="Lost",0,N6453))</f>
        <v>0</v>
      </c>
      <c r="T6453" s="30" t="n">
        <f aca="false">IF(AND(P6453&lt;&gt;"",Q6453&lt;&gt;""),Q6453-P6453,"")</f>
        <v>2</v>
      </c>
      <c r="U6453" s="30" t="str">
        <f aca="false">IF(AND(O6453="Engaging",P6453&lt;&gt;""),'Leia-me'!$B$5-P6453,"")</f>
        <v/>
      </c>
      <c r="V6453" s="25" t="str">
        <f aca="false">IF(O6453&lt;&gt;"Engaging","",IF(U6453&lt;='Leia-me'!$B$6,"Saudável",IF(U6453&lt;='Leia-me'!$B$7,"Esfriando",IF(U6453&lt;='Leia-me'!$B$8,"Última chance","Zumbi"))))</f>
        <v/>
      </c>
      <c r="W6453" s="25" t="n">
        <f aca="false">IF(O6453="Won",1,IF(O6453="Lost",0,""))</f>
        <v>0</v>
      </c>
      <c r="Y6453" s="25" t="str">
        <f aca="false">IF(E6453="","Sim","")</f>
        <v/>
      </c>
    </row>
    <row r="6454" customFormat="false" ht="15" hidden="false" customHeight="false" outlineLevel="0" collapsed="false">
      <c r="A6454" s="25" t="s">
        <v>6717</v>
      </c>
      <c r="B6454" s="25" t="s">
        <v>102</v>
      </c>
      <c r="C6454" s="25" t="s">
        <v>103</v>
      </c>
      <c r="D6454" s="25" t="s">
        <v>107</v>
      </c>
      <c r="E6454" s="25" t="s">
        <v>419</v>
      </c>
      <c r="F6454" s="25" t="s">
        <v>146</v>
      </c>
      <c r="G6454" s="26" t="n">
        <v>2741.37</v>
      </c>
      <c r="H6454" s="27" t="n">
        <v>9226</v>
      </c>
      <c r="I6454" s="25" t="s">
        <v>147</v>
      </c>
      <c r="K6454" s="25" t="n">
        <v>1985</v>
      </c>
      <c r="L6454" s="25" t="s">
        <v>148</v>
      </c>
      <c r="M6454" s="25" t="s">
        <v>149</v>
      </c>
      <c r="N6454" s="28" t="n">
        <v>55</v>
      </c>
      <c r="O6454" s="25" t="s">
        <v>55</v>
      </c>
      <c r="P6454" s="29" t="n">
        <v>43016</v>
      </c>
      <c r="Q6454" s="29" t="n">
        <v>43022</v>
      </c>
      <c r="R6454" s="28" t="n">
        <v>0</v>
      </c>
      <c r="S6454" s="28" t="n">
        <f aca="false">IF(O6454="Won",R6454,IF(O6454="Lost",0,N6454))</f>
        <v>0</v>
      </c>
      <c r="T6454" s="30" t="n">
        <f aca="false">IF(AND(P6454&lt;&gt;"",Q6454&lt;&gt;""),Q6454-P6454,"")</f>
        <v>6</v>
      </c>
      <c r="U6454" s="30" t="str">
        <f aca="false">IF(AND(O6454="Engaging",P6454&lt;&gt;""),'Leia-me'!$B$5-P6454,"")</f>
        <v/>
      </c>
      <c r="V6454" s="25" t="str">
        <f aca="false">IF(O6454&lt;&gt;"Engaging","",IF(U6454&lt;='Leia-me'!$B$6,"Saudável",IF(U6454&lt;='Leia-me'!$B$7,"Esfriando",IF(U6454&lt;='Leia-me'!$B$8,"Última chance","Zumbi"))))</f>
        <v/>
      </c>
      <c r="W6454" s="25" t="n">
        <f aca="false">IF(O6454="Won",1,IF(O6454="Lost",0,""))</f>
        <v>0</v>
      </c>
      <c r="Y6454" s="25" t="str">
        <f aca="false">IF(E6454="","Sim","")</f>
        <v/>
      </c>
    </row>
    <row r="6455" customFormat="false" ht="15" hidden="false" customHeight="false" outlineLevel="0" collapsed="false">
      <c r="A6455" s="25" t="s">
        <v>6718</v>
      </c>
      <c r="B6455" s="25" t="s">
        <v>102</v>
      </c>
      <c r="C6455" s="25" t="s">
        <v>103</v>
      </c>
      <c r="D6455" s="25" t="s">
        <v>107</v>
      </c>
      <c r="G6455" s="31"/>
      <c r="H6455" s="32"/>
      <c r="L6455" s="25" t="s">
        <v>148</v>
      </c>
      <c r="M6455" s="25" t="s">
        <v>149</v>
      </c>
      <c r="N6455" s="28" t="n">
        <v>55</v>
      </c>
      <c r="O6455" s="25" t="s">
        <v>56</v>
      </c>
      <c r="P6455" s="29" t="n">
        <v>43017</v>
      </c>
      <c r="Q6455" s="33"/>
      <c r="R6455" s="34"/>
      <c r="S6455" s="28" t="n">
        <f aca="false">IF(O6455="Won",R6455,IF(O6455="Lost",0,N6455))</f>
        <v>55</v>
      </c>
      <c r="T6455" s="30" t="str">
        <f aca="false">IF(AND(P6455&lt;&gt;"",Q6455&lt;&gt;""),Q6455-P6455,"")</f>
        <v/>
      </c>
      <c r="U6455" s="30" t="n">
        <f aca="false">IF(AND(O6455="Engaging",P6455&lt;&gt;""),'Leia-me'!$B$5-P6455,"")</f>
        <v>83</v>
      </c>
      <c r="V6455" s="25" t="str">
        <f aca="false">IF(O6455&lt;&gt;"Engaging","",IF(U6455&lt;='Leia-me'!$B$6,"Saudável",IF(U6455&lt;='Leia-me'!$B$7,"Esfriando",IF(U6455&lt;='Leia-me'!$B$8,"Última chance","Zumbi"))))</f>
        <v>Saudável</v>
      </c>
      <c r="W6455" s="25" t="str">
        <f aca="false">IF(O6455="Won",1,IF(O6455="Lost",0,""))</f>
        <v/>
      </c>
      <c r="Y6455" s="25" t="str">
        <f aca="false">IF(E6455="","Sim","")</f>
        <v>Sim</v>
      </c>
    </row>
    <row r="6456" customFormat="false" ht="15" hidden="false" customHeight="false" outlineLevel="0" collapsed="false">
      <c r="A6456" s="25" t="s">
        <v>6719</v>
      </c>
      <c r="B6456" s="25" t="s">
        <v>102</v>
      </c>
      <c r="C6456" s="25" t="s">
        <v>103</v>
      </c>
      <c r="D6456" s="25" t="s">
        <v>107</v>
      </c>
      <c r="E6456" s="25" t="s">
        <v>433</v>
      </c>
      <c r="F6456" s="25" t="s">
        <v>211</v>
      </c>
      <c r="G6456" s="26" t="n">
        <v>2214.94</v>
      </c>
      <c r="H6456" s="27" t="n">
        <v>5374</v>
      </c>
      <c r="I6456" s="25" t="s">
        <v>147</v>
      </c>
      <c r="K6456" s="25" t="n">
        <v>1996</v>
      </c>
      <c r="L6456" s="25" t="s">
        <v>1834</v>
      </c>
      <c r="M6456" s="25" t="s">
        <v>171</v>
      </c>
      <c r="N6456" s="28" t="n">
        <v>4821</v>
      </c>
      <c r="O6456" s="25" t="s">
        <v>54</v>
      </c>
      <c r="P6456" s="29" t="n">
        <v>43017</v>
      </c>
      <c r="Q6456" s="29" t="n">
        <v>43094</v>
      </c>
      <c r="R6456" s="28" t="n">
        <v>4753</v>
      </c>
      <c r="S6456" s="28" t="n">
        <f aca="false">IF(O6456="Won",R6456,IF(O6456="Lost",0,N6456))</f>
        <v>4753</v>
      </c>
      <c r="T6456" s="30" t="n">
        <f aca="false">IF(AND(P6456&lt;&gt;"",Q6456&lt;&gt;""),Q6456-P6456,"")</f>
        <v>77</v>
      </c>
      <c r="U6456" s="30" t="str">
        <f aca="false">IF(AND(O6456="Engaging",P6456&lt;&gt;""),'Leia-me'!$B$5-P6456,"")</f>
        <v/>
      </c>
      <c r="V6456" s="25" t="str">
        <f aca="false">IF(O6456&lt;&gt;"Engaging","",IF(U6456&lt;='Leia-me'!$B$6,"Saudável",IF(U6456&lt;='Leia-me'!$B$7,"Esfriando",IF(U6456&lt;='Leia-me'!$B$8,"Última chance","Zumbi"))))</f>
        <v/>
      </c>
      <c r="W6456" s="25" t="n">
        <f aca="false">IF(O6456="Won",1,IF(O6456="Lost",0,""))</f>
        <v>1</v>
      </c>
      <c r="X6456" s="25" t="s">
        <v>1835</v>
      </c>
      <c r="Y6456" s="25" t="str">
        <f aca="false">IF(E6456="","Sim","")</f>
        <v/>
      </c>
    </row>
    <row r="6457" customFormat="false" ht="15" hidden="false" customHeight="false" outlineLevel="0" collapsed="false">
      <c r="A6457" s="25" t="s">
        <v>6720</v>
      </c>
      <c r="B6457" s="25" t="s">
        <v>102</v>
      </c>
      <c r="C6457" s="25" t="s">
        <v>103</v>
      </c>
      <c r="D6457" s="25" t="s">
        <v>107</v>
      </c>
      <c r="G6457" s="31"/>
      <c r="H6457" s="32"/>
      <c r="L6457" s="25" t="s">
        <v>148</v>
      </c>
      <c r="M6457" s="25" t="s">
        <v>149</v>
      </c>
      <c r="N6457" s="28" t="n">
        <v>55</v>
      </c>
      <c r="O6457" s="25" t="s">
        <v>56</v>
      </c>
      <c r="P6457" s="29" t="n">
        <v>43019</v>
      </c>
      <c r="Q6457" s="33"/>
      <c r="R6457" s="34"/>
      <c r="S6457" s="28" t="n">
        <f aca="false">IF(O6457="Won",R6457,IF(O6457="Lost",0,N6457))</f>
        <v>55</v>
      </c>
      <c r="T6457" s="30" t="str">
        <f aca="false">IF(AND(P6457&lt;&gt;"",Q6457&lt;&gt;""),Q6457-P6457,"")</f>
        <v/>
      </c>
      <c r="U6457" s="30" t="n">
        <f aca="false">IF(AND(O6457="Engaging",P6457&lt;&gt;""),'Leia-me'!$B$5-P6457,"")</f>
        <v>81</v>
      </c>
      <c r="V6457" s="25" t="str">
        <f aca="false">IF(O6457&lt;&gt;"Engaging","",IF(U6457&lt;='Leia-me'!$B$6,"Saudável",IF(U6457&lt;='Leia-me'!$B$7,"Esfriando",IF(U6457&lt;='Leia-me'!$B$8,"Última chance","Zumbi"))))</f>
        <v>Saudável</v>
      </c>
      <c r="W6457" s="25" t="str">
        <f aca="false">IF(O6457="Won",1,IF(O6457="Lost",0,""))</f>
        <v/>
      </c>
      <c r="Y6457" s="25" t="str">
        <f aca="false">IF(E6457="","Sim","")</f>
        <v>Sim</v>
      </c>
    </row>
    <row r="6458" customFormat="false" ht="15" hidden="false" customHeight="false" outlineLevel="0" collapsed="false">
      <c r="A6458" s="25" t="s">
        <v>6721</v>
      </c>
      <c r="B6458" s="25" t="s">
        <v>102</v>
      </c>
      <c r="C6458" s="25" t="s">
        <v>103</v>
      </c>
      <c r="D6458" s="25" t="s">
        <v>107</v>
      </c>
      <c r="E6458" s="25" t="s">
        <v>419</v>
      </c>
      <c r="F6458" s="25" t="s">
        <v>146</v>
      </c>
      <c r="G6458" s="26" t="n">
        <v>2741.37</v>
      </c>
      <c r="H6458" s="27" t="n">
        <v>9226</v>
      </c>
      <c r="I6458" s="25" t="s">
        <v>147</v>
      </c>
      <c r="K6458" s="25" t="n">
        <v>1985</v>
      </c>
      <c r="L6458" s="25" t="s">
        <v>186</v>
      </c>
      <c r="M6458" s="25" t="s">
        <v>171</v>
      </c>
      <c r="N6458" s="28" t="n">
        <v>550</v>
      </c>
      <c r="O6458" s="25" t="s">
        <v>54</v>
      </c>
      <c r="P6458" s="29" t="n">
        <v>43020</v>
      </c>
      <c r="Q6458" s="29" t="n">
        <v>43040</v>
      </c>
      <c r="R6458" s="28" t="n">
        <v>529</v>
      </c>
      <c r="S6458" s="28" t="n">
        <f aca="false">IF(O6458="Won",R6458,IF(O6458="Lost",0,N6458))</f>
        <v>529</v>
      </c>
      <c r="T6458" s="30" t="n">
        <f aca="false">IF(AND(P6458&lt;&gt;"",Q6458&lt;&gt;""),Q6458-P6458,"")</f>
        <v>20</v>
      </c>
      <c r="U6458" s="30" t="str">
        <f aca="false">IF(AND(O6458="Engaging",P6458&lt;&gt;""),'Leia-me'!$B$5-P6458,"")</f>
        <v/>
      </c>
      <c r="V6458" s="25" t="str">
        <f aca="false">IF(O6458&lt;&gt;"Engaging","",IF(U6458&lt;='Leia-me'!$B$6,"Saudável",IF(U6458&lt;='Leia-me'!$B$7,"Esfriando",IF(U6458&lt;='Leia-me'!$B$8,"Última chance","Zumbi"))))</f>
        <v/>
      </c>
      <c r="W6458" s="25" t="n">
        <f aca="false">IF(O6458="Won",1,IF(O6458="Lost",0,""))</f>
        <v>1</v>
      </c>
      <c r="Y6458" s="25" t="str">
        <f aca="false">IF(E6458="","Sim","")</f>
        <v/>
      </c>
    </row>
    <row r="6459" customFormat="false" ht="15" hidden="false" customHeight="false" outlineLevel="0" collapsed="false">
      <c r="A6459" s="25" t="s">
        <v>6722</v>
      </c>
      <c r="B6459" s="25" t="s">
        <v>102</v>
      </c>
      <c r="C6459" s="25" t="s">
        <v>103</v>
      </c>
      <c r="D6459" s="25" t="s">
        <v>107</v>
      </c>
      <c r="G6459" s="31"/>
      <c r="H6459" s="32"/>
      <c r="L6459" s="25" t="s">
        <v>186</v>
      </c>
      <c r="M6459" s="25" t="s">
        <v>171</v>
      </c>
      <c r="N6459" s="28" t="n">
        <v>550</v>
      </c>
      <c r="O6459" s="25" t="s">
        <v>56</v>
      </c>
      <c r="P6459" s="29" t="n">
        <v>43021</v>
      </c>
      <c r="Q6459" s="33"/>
      <c r="R6459" s="34"/>
      <c r="S6459" s="28" t="n">
        <f aca="false">IF(O6459="Won",R6459,IF(O6459="Lost",0,N6459))</f>
        <v>550</v>
      </c>
      <c r="T6459" s="30" t="str">
        <f aca="false">IF(AND(P6459&lt;&gt;"",Q6459&lt;&gt;""),Q6459-P6459,"")</f>
        <v/>
      </c>
      <c r="U6459" s="30" t="n">
        <f aca="false">IF(AND(O6459="Engaging",P6459&lt;&gt;""),'Leia-me'!$B$5-P6459,"")</f>
        <v>79</v>
      </c>
      <c r="V6459" s="25" t="str">
        <f aca="false">IF(O6459&lt;&gt;"Engaging","",IF(U6459&lt;='Leia-me'!$B$6,"Saudável",IF(U6459&lt;='Leia-me'!$B$7,"Esfriando",IF(U6459&lt;='Leia-me'!$B$8,"Última chance","Zumbi"))))</f>
        <v>Saudável</v>
      </c>
      <c r="W6459" s="25" t="str">
        <f aca="false">IF(O6459="Won",1,IF(O6459="Lost",0,""))</f>
        <v/>
      </c>
      <c r="Y6459" s="25" t="str">
        <f aca="false">IF(E6459="","Sim","")</f>
        <v>Sim</v>
      </c>
    </row>
    <row r="6460" customFormat="false" ht="15" hidden="false" customHeight="false" outlineLevel="0" collapsed="false">
      <c r="A6460" s="25" t="s">
        <v>6723</v>
      </c>
      <c r="B6460" s="25" t="s">
        <v>102</v>
      </c>
      <c r="C6460" s="25" t="s">
        <v>103</v>
      </c>
      <c r="D6460" s="25" t="s">
        <v>107</v>
      </c>
      <c r="E6460" s="25" t="s">
        <v>636</v>
      </c>
      <c r="F6460" s="25" t="s">
        <v>267</v>
      </c>
      <c r="G6460" s="26" t="n">
        <v>405.59</v>
      </c>
      <c r="H6460" s="27" t="n">
        <v>1179</v>
      </c>
      <c r="I6460" s="25" t="s">
        <v>637</v>
      </c>
      <c r="J6460" s="25" t="s">
        <v>266</v>
      </c>
      <c r="K6460" s="25" t="n">
        <v>1987</v>
      </c>
      <c r="L6460" s="25" t="s">
        <v>160</v>
      </c>
      <c r="M6460" s="25" t="s">
        <v>149</v>
      </c>
      <c r="N6460" s="28" t="n">
        <v>3393</v>
      </c>
      <c r="O6460" s="25" t="s">
        <v>55</v>
      </c>
      <c r="P6460" s="29" t="n">
        <v>43021</v>
      </c>
      <c r="Q6460" s="29" t="n">
        <v>43026</v>
      </c>
      <c r="R6460" s="28" t="n">
        <v>0</v>
      </c>
      <c r="S6460" s="28" t="n">
        <f aca="false">IF(O6460="Won",R6460,IF(O6460="Lost",0,N6460))</f>
        <v>0</v>
      </c>
      <c r="T6460" s="30" t="n">
        <f aca="false">IF(AND(P6460&lt;&gt;"",Q6460&lt;&gt;""),Q6460-P6460,"")</f>
        <v>5</v>
      </c>
      <c r="U6460" s="30" t="str">
        <f aca="false">IF(AND(O6460="Engaging",P6460&lt;&gt;""),'Leia-me'!$B$5-P6460,"")</f>
        <v/>
      </c>
      <c r="V6460" s="25" t="str">
        <f aca="false">IF(O6460&lt;&gt;"Engaging","",IF(U6460&lt;='Leia-me'!$B$6,"Saudável",IF(U6460&lt;='Leia-me'!$B$7,"Esfriando",IF(U6460&lt;='Leia-me'!$B$8,"Última chance","Zumbi"))))</f>
        <v/>
      </c>
      <c r="W6460" s="25" t="n">
        <f aca="false">IF(O6460="Won",1,IF(O6460="Lost",0,""))</f>
        <v>0</v>
      </c>
      <c r="Y6460" s="25" t="str">
        <f aca="false">IF(E6460="","Sim","")</f>
        <v/>
      </c>
    </row>
    <row r="6461" customFormat="false" ht="15" hidden="false" customHeight="false" outlineLevel="0" collapsed="false">
      <c r="A6461" s="25" t="s">
        <v>6724</v>
      </c>
      <c r="B6461" s="25" t="s">
        <v>102</v>
      </c>
      <c r="C6461" s="25" t="s">
        <v>103</v>
      </c>
      <c r="D6461" s="25" t="s">
        <v>107</v>
      </c>
      <c r="E6461" s="25" t="s">
        <v>199</v>
      </c>
      <c r="F6461" s="25" t="s">
        <v>177</v>
      </c>
      <c r="G6461" s="26" t="n">
        <v>52.5</v>
      </c>
      <c r="H6461" s="27" t="n">
        <v>165</v>
      </c>
      <c r="I6461" s="25" t="s">
        <v>147</v>
      </c>
      <c r="K6461" s="25" t="n">
        <v>2008</v>
      </c>
      <c r="L6461" s="25" t="s">
        <v>170</v>
      </c>
      <c r="M6461" s="25" t="s">
        <v>171</v>
      </c>
      <c r="N6461" s="28" t="n">
        <v>1096</v>
      </c>
      <c r="O6461" s="25" t="s">
        <v>54</v>
      </c>
      <c r="P6461" s="29" t="n">
        <v>43024</v>
      </c>
      <c r="Q6461" s="29" t="n">
        <v>43031</v>
      </c>
      <c r="R6461" s="28" t="n">
        <v>1060</v>
      </c>
      <c r="S6461" s="28" t="n">
        <f aca="false">IF(O6461="Won",R6461,IF(O6461="Lost",0,N6461))</f>
        <v>1060</v>
      </c>
      <c r="T6461" s="30" t="n">
        <f aca="false">IF(AND(P6461&lt;&gt;"",Q6461&lt;&gt;""),Q6461-P6461,"")</f>
        <v>7</v>
      </c>
      <c r="U6461" s="30" t="str">
        <f aca="false">IF(AND(O6461="Engaging",P6461&lt;&gt;""),'Leia-me'!$B$5-P6461,"")</f>
        <v/>
      </c>
      <c r="V6461" s="25" t="str">
        <f aca="false">IF(O6461&lt;&gt;"Engaging","",IF(U6461&lt;='Leia-me'!$B$6,"Saudável",IF(U6461&lt;='Leia-me'!$B$7,"Esfriando",IF(U6461&lt;='Leia-me'!$B$8,"Última chance","Zumbi"))))</f>
        <v/>
      </c>
      <c r="W6461" s="25" t="n">
        <f aca="false">IF(O6461="Won",1,IF(O6461="Lost",0,""))</f>
        <v>1</v>
      </c>
      <c r="Y6461" s="25" t="str">
        <f aca="false">IF(E6461="","Sim","")</f>
        <v/>
      </c>
    </row>
    <row r="6462" customFormat="false" ht="15" hidden="false" customHeight="false" outlineLevel="0" collapsed="false">
      <c r="A6462" s="25" t="s">
        <v>6725</v>
      </c>
      <c r="B6462" s="25" t="s">
        <v>102</v>
      </c>
      <c r="C6462" s="25" t="s">
        <v>103</v>
      </c>
      <c r="D6462" s="25" t="s">
        <v>107</v>
      </c>
      <c r="E6462" s="25" t="s">
        <v>428</v>
      </c>
      <c r="F6462" s="25" t="s">
        <v>267</v>
      </c>
      <c r="G6462" s="26" t="n">
        <v>792.46</v>
      </c>
      <c r="H6462" s="27" t="n">
        <v>1299</v>
      </c>
      <c r="I6462" s="25" t="s">
        <v>147</v>
      </c>
      <c r="K6462" s="25" t="n">
        <v>1982</v>
      </c>
      <c r="L6462" s="25" t="s">
        <v>186</v>
      </c>
      <c r="M6462" s="25" t="s">
        <v>171</v>
      </c>
      <c r="N6462" s="28" t="n">
        <v>550</v>
      </c>
      <c r="O6462" s="25" t="s">
        <v>55</v>
      </c>
      <c r="P6462" s="29" t="n">
        <v>43025</v>
      </c>
      <c r="Q6462" s="29" t="n">
        <v>43031</v>
      </c>
      <c r="R6462" s="28" t="n">
        <v>0</v>
      </c>
      <c r="S6462" s="28" t="n">
        <f aca="false">IF(O6462="Won",R6462,IF(O6462="Lost",0,N6462))</f>
        <v>0</v>
      </c>
      <c r="T6462" s="30" t="n">
        <f aca="false">IF(AND(P6462&lt;&gt;"",Q6462&lt;&gt;""),Q6462-P6462,"")</f>
        <v>6</v>
      </c>
      <c r="U6462" s="30" t="str">
        <f aca="false">IF(AND(O6462="Engaging",P6462&lt;&gt;""),'Leia-me'!$B$5-P6462,"")</f>
        <v/>
      </c>
      <c r="V6462" s="25" t="str">
        <f aca="false">IF(O6462&lt;&gt;"Engaging","",IF(U6462&lt;='Leia-me'!$B$6,"Saudável",IF(U6462&lt;='Leia-me'!$B$7,"Esfriando",IF(U6462&lt;='Leia-me'!$B$8,"Última chance","Zumbi"))))</f>
        <v/>
      </c>
      <c r="W6462" s="25" t="n">
        <f aca="false">IF(O6462="Won",1,IF(O6462="Lost",0,""))</f>
        <v>0</v>
      </c>
      <c r="Y6462" s="25" t="str">
        <f aca="false">IF(E6462="","Sim","")</f>
        <v/>
      </c>
    </row>
    <row r="6463" customFormat="false" ht="15" hidden="false" customHeight="false" outlineLevel="0" collapsed="false">
      <c r="A6463" s="25" t="s">
        <v>6726</v>
      </c>
      <c r="B6463" s="25" t="s">
        <v>102</v>
      </c>
      <c r="C6463" s="25" t="s">
        <v>103</v>
      </c>
      <c r="D6463" s="25" t="s">
        <v>107</v>
      </c>
      <c r="E6463" s="25" t="s">
        <v>868</v>
      </c>
      <c r="F6463" s="25" t="s">
        <v>168</v>
      </c>
      <c r="G6463" s="26" t="n">
        <v>2952.73</v>
      </c>
      <c r="H6463" s="27" t="n">
        <v>5107</v>
      </c>
      <c r="I6463" s="25" t="s">
        <v>147</v>
      </c>
      <c r="K6463" s="25" t="n">
        <v>2000</v>
      </c>
      <c r="L6463" s="25" t="s">
        <v>148</v>
      </c>
      <c r="M6463" s="25" t="s">
        <v>149</v>
      </c>
      <c r="N6463" s="28" t="n">
        <v>55</v>
      </c>
      <c r="O6463" s="25" t="s">
        <v>55</v>
      </c>
      <c r="P6463" s="29" t="n">
        <v>43025</v>
      </c>
      <c r="Q6463" s="29" t="n">
        <v>43034</v>
      </c>
      <c r="R6463" s="28" t="n">
        <v>0</v>
      </c>
      <c r="S6463" s="28" t="n">
        <f aca="false">IF(O6463="Won",R6463,IF(O6463="Lost",0,N6463))</f>
        <v>0</v>
      </c>
      <c r="T6463" s="30" t="n">
        <f aca="false">IF(AND(P6463&lt;&gt;"",Q6463&lt;&gt;""),Q6463-P6463,"")</f>
        <v>9</v>
      </c>
      <c r="U6463" s="30" t="str">
        <f aca="false">IF(AND(O6463="Engaging",P6463&lt;&gt;""),'Leia-me'!$B$5-P6463,"")</f>
        <v/>
      </c>
      <c r="V6463" s="25" t="str">
        <f aca="false">IF(O6463&lt;&gt;"Engaging","",IF(U6463&lt;='Leia-me'!$B$6,"Saudável",IF(U6463&lt;='Leia-me'!$B$7,"Esfriando",IF(U6463&lt;='Leia-me'!$B$8,"Última chance","Zumbi"))))</f>
        <v/>
      </c>
      <c r="W6463" s="25" t="n">
        <f aca="false">IF(O6463="Won",1,IF(O6463="Lost",0,""))</f>
        <v>0</v>
      </c>
      <c r="Y6463" s="25" t="str">
        <f aca="false">IF(E6463="","Sim","")</f>
        <v/>
      </c>
    </row>
    <row r="6464" customFormat="false" ht="15" hidden="false" customHeight="false" outlineLevel="0" collapsed="false">
      <c r="A6464" s="25" t="s">
        <v>6727</v>
      </c>
      <c r="B6464" s="25" t="s">
        <v>102</v>
      </c>
      <c r="C6464" s="25" t="s">
        <v>103</v>
      </c>
      <c r="D6464" s="25" t="s">
        <v>107</v>
      </c>
      <c r="E6464" s="25" t="s">
        <v>636</v>
      </c>
      <c r="F6464" s="25" t="s">
        <v>267</v>
      </c>
      <c r="G6464" s="26" t="n">
        <v>405.59</v>
      </c>
      <c r="H6464" s="27" t="n">
        <v>1179</v>
      </c>
      <c r="I6464" s="25" t="s">
        <v>637</v>
      </c>
      <c r="J6464" s="25" t="s">
        <v>266</v>
      </c>
      <c r="K6464" s="25" t="n">
        <v>1987</v>
      </c>
      <c r="L6464" s="25" t="s">
        <v>148</v>
      </c>
      <c r="M6464" s="25" t="s">
        <v>149</v>
      </c>
      <c r="N6464" s="28" t="n">
        <v>55</v>
      </c>
      <c r="O6464" s="25" t="s">
        <v>55</v>
      </c>
      <c r="P6464" s="29" t="n">
        <v>43025</v>
      </c>
      <c r="Q6464" s="29" t="n">
        <v>43034</v>
      </c>
      <c r="R6464" s="28" t="n">
        <v>0</v>
      </c>
      <c r="S6464" s="28" t="n">
        <f aca="false">IF(O6464="Won",R6464,IF(O6464="Lost",0,N6464))</f>
        <v>0</v>
      </c>
      <c r="T6464" s="30" t="n">
        <f aca="false">IF(AND(P6464&lt;&gt;"",Q6464&lt;&gt;""),Q6464-P6464,"")</f>
        <v>9</v>
      </c>
      <c r="U6464" s="30" t="str">
        <f aca="false">IF(AND(O6464="Engaging",P6464&lt;&gt;""),'Leia-me'!$B$5-P6464,"")</f>
        <v/>
      </c>
      <c r="V6464" s="25" t="str">
        <f aca="false">IF(O6464&lt;&gt;"Engaging","",IF(U6464&lt;='Leia-me'!$B$6,"Saudável",IF(U6464&lt;='Leia-me'!$B$7,"Esfriando",IF(U6464&lt;='Leia-me'!$B$8,"Última chance","Zumbi"))))</f>
        <v/>
      </c>
      <c r="W6464" s="25" t="n">
        <f aca="false">IF(O6464="Won",1,IF(O6464="Lost",0,""))</f>
        <v>0</v>
      </c>
      <c r="Y6464" s="25" t="str">
        <f aca="false">IF(E6464="","Sim","")</f>
        <v/>
      </c>
    </row>
    <row r="6465" customFormat="false" ht="15" hidden="false" customHeight="false" outlineLevel="0" collapsed="false">
      <c r="A6465" s="25" t="s">
        <v>6728</v>
      </c>
      <c r="B6465" s="25" t="s">
        <v>102</v>
      </c>
      <c r="C6465" s="25" t="s">
        <v>103</v>
      </c>
      <c r="D6465" s="25" t="s">
        <v>107</v>
      </c>
      <c r="G6465" s="31"/>
      <c r="H6465" s="32"/>
      <c r="L6465" s="25" t="s">
        <v>148</v>
      </c>
      <c r="M6465" s="25" t="s">
        <v>149</v>
      </c>
      <c r="N6465" s="28" t="n">
        <v>55</v>
      </c>
      <c r="O6465" s="25" t="s">
        <v>56</v>
      </c>
      <c r="P6465" s="29" t="n">
        <v>43027</v>
      </c>
      <c r="Q6465" s="33"/>
      <c r="R6465" s="34"/>
      <c r="S6465" s="28" t="n">
        <f aca="false">IF(O6465="Won",R6465,IF(O6465="Lost",0,N6465))</f>
        <v>55</v>
      </c>
      <c r="T6465" s="30" t="str">
        <f aca="false">IF(AND(P6465&lt;&gt;"",Q6465&lt;&gt;""),Q6465-P6465,"")</f>
        <v/>
      </c>
      <c r="U6465" s="30" t="n">
        <f aca="false">IF(AND(O6465="Engaging",P6465&lt;&gt;""),'Leia-me'!$B$5-P6465,"")</f>
        <v>73</v>
      </c>
      <c r="V6465" s="25" t="str">
        <f aca="false">IF(O6465&lt;&gt;"Engaging","",IF(U6465&lt;='Leia-me'!$B$6,"Saudável",IF(U6465&lt;='Leia-me'!$B$7,"Esfriando",IF(U6465&lt;='Leia-me'!$B$8,"Última chance","Zumbi"))))</f>
        <v>Saudável</v>
      </c>
      <c r="W6465" s="25" t="str">
        <f aca="false">IF(O6465="Won",1,IF(O6465="Lost",0,""))</f>
        <v/>
      </c>
      <c r="Y6465" s="25" t="str">
        <f aca="false">IF(E6465="","Sim","")</f>
        <v>Sim</v>
      </c>
    </row>
    <row r="6466" customFormat="false" ht="15" hidden="false" customHeight="false" outlineLevel="0" collapsed="false">
      <c r="A6466" s="25" t="s">
        <v>6729</v>
      </c>
      <c r="B6466" s="25" t="s">
        <v>102</v>
      </c>
      <c r="C6466" s="25" t="s">
        <v>103</v>
      </c>
      <c r="D6466" s="25" t="s">
        <v>107</v>
      </c>
      <c r="G6466" s="31"/>
      <c r="H6466" s="32"/>
      <c r="L6466" s="25" t="s">
        <v>148</v>
      </c>
      <c r="M6466" s="25" t="s">
        <v>149</v>
      </c>
      <c r="N6466" s="28" t="n">
        <v>55</v>
      </c>
      <c r="O6466" s="25" t="s">
        <v>56</v>
      </c>
      <c r="P6466" s="29" t="n">
        <v>43027</v>
      </c>
      <c r="Q6466" s="33"/>
      <c r="R6466" s="34"/>
      <c r="S6466" s="28" t="n">
        <f aca="false">IF(O6466="Won",R6466,IF(O6466="Lost",0,N6466))</f>
        <v>55</v>
      </c>
      <c r="T6466" s="30" t="str">
        <f aca="false">IF(AND(P6466&lt;&gt;"",Q6466&lt;&gt;""),Q6466-P6466,"")</f>
        <v/>
      </c>
      <c r="U6466" s="30" t="n">
        <f aca="false">IF(AND(O6466="Engaging",P6466&lt;&gt;""),'Leia-me'!$B$5-P6466,"")</f>
        <v>73</v>
      </c>
      <c r="V6466" s="25" t="str">
        <f aca="false">IF(O6466&lt;&gt;"Engaging","",IF(U6466&lt;='Leia-me'!$B$6,"Saudável",IF(U6466&lt;='Leia-me'!$B$7,"Esfriando",IF(U6466&lt;='Leia-me'!$B$8,"Última chance","Zumbi"))))</f>
        <v>Saudável</v>
      </c>
      <c r="W6466" s="25" t="str">
        <f aca="false">IF(O6466="Won",1,IF(O6466="Lost",0,""))</f>
        <v/>
      </c>
      <c r="Y6466" s="25" t="str">
        <f aca="false">IF(E6466="","Sim","")</f>
        <v>Sim</v>
      </c>
    </row>
    <row r="6467" customFormat="false" ht="15" hidden="false" customHeight="false" outlineLevel="0" collapsed="false">
      <c r="A6467" s="25" t="s">
        <v>6730</v>
      </c>
      <c r="B6467" s="25" t="s">
        <v>102</v>
      </c>
      <c r="C6467" s="25" t="s">
        <v>103</v>
      </c>
      <c r="D6467" s="25" t="s">
        <v>107</v>
      </c>
      <c r="E6467" s="25" t="s">
        <v>2863</v>
      </c>
      <c r="F6467" s="25" t="s">
        <v>211</v>
      </c>
      <c r="G6467" s="26" t="n">
        <v>2437.85</v>
      </c>
      <c r="H6467" s="27" t="n">
        <v>4874</v>
      </c>
      <c r="I6467" s="25" t="s">
        <v>147</v>
      </c>
      <c r="K6467" s="25" t="n">
        <v>2001</v>
      </c>
      <c r="L6467" s="25" t="s">
        <v>160</v>
      </c>
      <c r="M6467" s="25" t="s">
        <v>149</v>
      </c>
      <c r="N6467" s="28" t="n">
        <v>3393</v>
      </c>
      <c r="O6467" s="25" t="s">
        <v>55</v>
      </c>
      <c r="P6467" s="29" t="n">
        <v>43027</v>
      </c>
      <c r="Q6467" s="29" t="n">
        <v>43067</v>
      </c>
      <c r="R6467" s="28" t="n">
        <v>0</v>
      </c>
      <c r="S6467" s="28" t="n">
        <f aca="false">IF(O6467="Won",R6467,IF(O6467="Lost",0,N6467))</f>
        <v>0</v>
      </c>
      <c r="T6467" s="30" t="n">
        <f aca="false">IF(AND(P6467&lt;&gt;"",Q6467&lt;&gt;""),Q6467-P6467,"")</f>
        <v>40</v>
      </c>
      <c r="U6467" s="30" t="str">
        <f aca="false">IF(AND(O6467="Engaging",P6467&lt;&gt;""),'Leia-me'!$B$5-P6467,"")</f>
        <v/>
      </c>
      <c r="V6467" s="25" t="str">
        <f aca="false">IF(O6467&lt;&gt;"Engaging","",IF(U6467&lt;='Leia-me'!$B$6,"Saudável",IF(U6467&lt;='Leia-me'!$B$7,"Esfriando",IF(U6467&lt;='Leia-me'!$B$8,"Última chance","Zumbi"))))</f>
        <v/>
      </c>
      <c r="W6467" s="25" t="n">
        <f aca="false">IF(O6467="Won",1,IF(O6467="Lost",0,""))</f>
        <v>0</v>
      </c>
      <c r="Y6467" s="25" t="str">
        <f aca="false">IF(E6467="","Sim","")</f>
        <v/>
      </c>
    </row>
    <row r="6468" customFormat="false" ht="15" hidden="false" customHeight="false" outlineLevel="0" collapsed="false">
      <c r="A6468" s="25" t="s">
        <v>6731</v>
      </c>
      <c r="B6468" s="25" t="s">
        <v>102</v>
      </c>
      <c r="C6468" s="25" t="s">
        <v>103</v>
      </c>
      <c r="D6468" s="25" t="s">
        <v>107</v>
      </c>
      <c r="E6468" s="25" t="s">
        <v>868</v>
      </c>
      <c r="F6468" s="25" t="s">
        <v>168</v>
      </c>
      <c r="G6468" s="26" t="n">
        <v>2952.73</v>
      </c>
      <c r="H6468" s="27" t="n">
        <v>5107</v>
      </c>
      <c r="I6468" s="25" t="s">
        <v>147</v>
      </c>
      <c r="K6468" s="25" t="n">
        <v>2000</v>
      </c>
      <c r="L6468" s="25" t="s">
        <v>186</v>
      </c>
      <c r="M6468" s="25" t="s">
        <v>171</v>
      </c>
      <c r="N6468" s="28" t="n">
        <v>550</v>
      </c>
      <c r="O6468" s="25" t="s">
        <v>54</v>
      </c>
      <c r="P6468" s="29" t="n">
        <v>43027</v>
      </c>
      <c r="Q6468" s="29" t="n">
        <v>43029</v>
      </c>
      <c r="R6468" s="28" t="n">
        <v>553</v>
      </c>
      <c r="S6468" s="28" t="n">
        <f aca="false">IF(O6468="Won",R6468,IF(O6468="Lost",0,N6468))</f>
        <v>553</v>
      </c>
      <c r="T6468" s="30" t="n">
        <f aca="false">IF(AND(P6468&lt;&gt;"",Q6468&lt;&gt;""),Q6468-P6468,"")</f>
        <v>2</v>
      </c>
      <c r="U6468" s="30" t="str">
        <f aca="false">IF(AND(O6468="Engaging",P6468&lt;&gt;""),'Leia-me'!$B$5-P6468,"")</f>
        <v/>
      </c>
      <c r="V6468" s="25" t="str">
        <f aca="false">IF(O6468&lt;&gt;"Engaging","",IF(U6468&lt;='Leia-me'!$B$6,"Saudável",IF(U6468&lt;='Leia-me'!$B$7,"Esfriando",IF(U6468&lt;='Leia-me'!$B$8,"Última chance","Zumbi"))))</f>
        <v/>
      </c>
      <c r="W6468" s="25" t="n">
        <f aca="false">IF(O6468="Won",1,IF(O6468="Lost",0,""))</f>
        <v>1</v>
      </c>
      <c r="Y6468" s="25" t="str">
        <f aca="false">IF(E6468="","Sim","")</f>
        <v/>
      </c>
    </row>
    <row r="6469" customFormat="false" ht="15" hidden="false" customHeight="false" outlineLevel="0" collapsed="false">
      <c r="A6469" s="25" t="s">
        <v>6732</v>
      </c>
      <c r="B6469" s="25" t="s">
        <v>102</v>
      </c>
      <c r="C6469" s="25" t="s">
        <v>103</v>
      </c>
      <c r="D6469" s="25" t="s">
        <v>107</v>
      </c>
      <c r="E6469" s="25" t="s">
        <v>5204</v>
      </c>
      <c r="F6469" s="25" t="s">
        <v>155</v>
      </c>
      <c r="G6469" s="26" t="n">
        <v>1188.42</v>
      </c>
      <c r="H6469" s="27" t="n">
        <v>3015</v>
      </c>
      <c r="I6469" s="25" t="s">
        <v>147</v>
      </c>
      <c r="K6469" s="25" t="n">
        <v>1994</v>
      </c>
      <c r="L6469" s="25" t="s">
        <v>170</v>
      </c>
      <c r="M6469" s="25" t="s">
        <v>171</v>
      </c>
      <c r="N6469" s="28" t="n">
        <v>1096</v>
      </c>
      <c r="O6469" s="25" t="s">
        <v>54</v>
      </c>
      <c r="P6469" s="29" t="n">
        <v>43030</v>
      </c>
      <c r="Q6469" s="29" t="n">
        <v>43039</v>
      </c>
      <c r="R6469" s="28" t="n">
        <v>981</v>
      </c>
      <c r="S6469" s="28" t="n">
        <f aca="false">IF(O6469="Won",R6469,IF(O6469="Lost",0,N6469))</f>
        <v>981</v>
      </c>
      <c r="T6469" s="30" t="n">
        <f aca="false">IF(AND(P6469&lt;&gt;"",Q6469&lt;&gt;""),Q6469-P6469,"")</f>
        <v>9</v>
      </c>
      <c r="U6469" s="30" t="str">
        <f aca="false">IF(AND(O6469="Engaging",P6469&lt;&gt;""),'Leia-me'!$B$5-P6469,"")</f>
        <v/>
      </c>
      <c r="V6469" s="25" t="str">
        <f aca="false">IF(O6469&lt;&gt;"Engaging","",IF(U6469&lt;='Leia-me'!$B$6,"Saudável",IF(U6469&lt;='Leia-me'!$B$7,"Esfriando",IF(U6469&lt;='Leia-me'!$B$8,"Última chance","Zumbi"))))</f>
        <v/>
      </c>
      <c r="W6469" s="25" t="n">
        <f aca="false">IF(O6469="Won",1,IF(O6469="Lost",0,""))</f>
        <v>1</v>
      </c>
      <c r="Y6469" s="25" t="str">
        <f aca="false">IF(E6469="","Sim","")</f>
        <v/>
      </c>
    </row>
    <row r="6470" customFormat="false" ht="15" hidden="false" customHeight="false" outlineLevel="0" collapsed="false">
      <c r="A6470" s="25" t="s">
        <v>6733</v>
      </c>
      <c r="B6470" s="25" t="s">
        <v>102</v>
      </c>
      <c r="C6470" s="25" t="s">
        <v>103</v>
      </c>
      <c r="D6470" s="25" t="s">
        <v>107</v>
      </c>
      <c r="E6470" s="25" t="s">
        <v>218</v>
      </c>
      <c r="F6470" s="25" t="s">
        <v>146</v>
      </c>
      <c r="G6470" s="26" t="n">
        <v>4.54</v>
      </c>
      <c r="H6470" s="27" t="n">
        <v>9</v>
      </c>
      <c r="I6470" s="25" t="s">
        <v>147</v>
      </c>
      <c r="K6470" s="25" t="n">
        <v>2017</v>
      </c>
      <c r="L6470" s="25" t="s">
        <v>186</v>
      </c>
      <c r="M6470" s="25" t="s">
        <v>171</v>
      </c>
      <c r="N6470" s="28" t="n">
        <v>550</v>
      </c>
      <c r="O6470" s="25" t="s">
        <v>54</v>
      </c>
      <c r="P6470" s="29" t="n">
        <v>43033</v>
      </c>
      <c r="Q6470" s="29" t="n">
        <v>43034</v>
      </c>
      <c r="R6470" s="28" t="n">
        <v>566</v>
      </c>
      <c r="S6470" s="28" t="n">
        <f aca="false">IF(O6470="Won",R6470,IF(O6470="Lost",0,N6470))</f>
        <v>566</v>
      </c>
      <c r="T6470" s="30" t="n">
        <f aca="false">IF(AND(P6470&lt;&gt;"",Q6470&lt;&gt;""),Q6470-P6470,"")</f>
        <v>1</v>
      </c>
      <c r="U6470" s="30" t="str">
        <f aca="false">IF(AND(O6470="Engaging",P6470&lt;&gt;""),'Leia-me'!$B$5-P6470,"")</f>
        <v/>
      </c>
      <c r="V6470" s="25" t="str">
        <f aca="false">IF(O6470&lt;&gt;"Engaging","",IF(U6470&lt;='Leia-me'!$B$6,"Saudável",IF(U6470&lt;='Leia-me'!$B$7,"Esfriando",IF(U6470&lt;='Leia-me'!$B$8,"Última chance","Zumbi"))))</f>
        <v/>
      </c>
      <c r="W6470" s="25" t="n">
        <f aca="false">IF(O6470="Won",1,IF(O6470="Lost",0,""))</f>
        <v>1</v>
      </c>
      <c r="Y6470" s="25" t="str">
        <f aca="false">IF(E6470="","Sim","")</f>
        <v/>
      </c>
    </row>
    <row r="6471" customFormat="false" ht="15" hidden="false" customHeight="false" outlineLevel="0" collapsed="false">
      <c r="A6471" s="25" t="s">
        <v>6734</v>
      </c>
      <c r="B6471" s="25" t="s">
        <v>102</v>
      </c>
      <c r="C6471" s="25" t="s">
        <v>103</v>
      </c>
      <c r="D6471" s="25" t="s">
        <v>107</v>
      </c>
      <c r="E6471" s="25" t="s">
        <v>1646</v>
      </c>
      <c r="F6471" s="25" t="s">
        <v>185</v>
      </c>
      <c r="G6471" s="26" t="n">
        <v>587.72</v>
      </c>
      <c r="H6471" s="27" t="n">
        <v>1501</v>
      </c>
      <c r="I6471" s="25" t="s">
        <v>147</v>
      </c>
      <c r="K6471" s="25" t="n">
        <v>2010</v>
      </c>
      <c r="L6471" s="25" t="s">
        <v>186</v>
      </c>
      <c r="M6471" s="25" t="s">
        <v>171</v>
      </c>
      <c r="N6471" s="28" t="n">
        <v>550</v>
      </c>
      <c r="O6471" s="25" t="s">
        <v>55</v>
      </c>
      <c r="P6471" s="29" t="n">
        <v>43035</v>
      </c>
      <c r="Q6471" s="29" t="n">
        <v>43036</v>
      </c>
      <c r="R6471" s="28" t="n">
        <v>0</v>
      </c>
      <c r="S6471" s="28" t="n">
        <f aca="false">IF(O6471="Won",R6471,IF(O6471="Lost",0,N6471))</f>
        <v>0</v>
      </c>
      <c r="T6471" s="30" t="n">
        <f aca="false">IF(AND(P6471&lt;&gt;"",Q6471&lt;&gt;""),Q6471-P6471,"")</f>
        <v>1</v>
      </c>
      <c r="U6471" s="30" t="str">
        <f aca="false">IF(AND(O6471="Engaging",P6471&lt;&gt;""),'Leia-me'!$B$5-P6471,"")</f>
        <v/>
      </c>
      <c r="V6471" s="25" t="str">
        <f aca="false">IF(O6471&lt;&gt;"Engaging","",IF(U6471&lt;='Leia-me'!$B$6,"Saudável",IF(U6471&lt;='Leia-me'!$B$7,"Esfriando",IF(U6471&lt;='Leia-me'!$B$8,"Última chance","Zumbi"))))</f>
        <v/>
      </c>
      <c r="W6471" s="25" t="n">
        <f aca="false">IF(O6471="Won",1,IF(O6471="Lost",0,""))</f>
        <v>0</v>
      </c>
      <c r="Y6471" s="25" t="str">
        <f aca="false">IF(E6471="","Sim","")</f>
        <v/>
      </c>
    </row>
    <row r="6472" customFormat="false" ht="15" hidden="false" customHeight="false" outlineLevel="0" collapsed="false">
      <c r="A6472" s="25" t="s">
        <v>6735</v>
      </c>
      <c r="B6472" s="25" t="s">
        <v>102</v>
      </c>
      <c r="C6472" s="25" t="s">
        <v>103</v>
      </c>
      <c r="D6472" s="25" t="s">
        <v>107</v>
      </c>
      <c r="E6472" s="25" t="s">
        <v>2739</v>
      </c>
      <c r="F6472" s="25" t="s">
        <v>159</v>
      </c>
      <c r="G6472" s="26" t="n">
        <v>2871.35</v>
      </c>
      <c r="H6472" s="27" t="n">
        <v>9561</v>
      </c>
      <c r="I6472" s="25" t="s">
        <v>147</v>
      </c>
      <c r="K6472" s="25" t="n">
        <v>1983</v>
      </c>
      <c r="L6472" s="25" t="s">
        <v>186</v>
      </c>
      <c r="M6472" s="25" t="s">
        <v>171</v>
      </c>
      <c r="N6472" s="28" t="n">
        <v>550</v>
      </c>
      <c r="O6472" s="25" t="s">
        <v>54</v>
      </c>
      <c r="P6472" s="29" t="n">
        <v>43036</v>
      </c>
      <c r="Q6472" s="29" t="n">
        <v>43050</v>
      </c>
      <c r="R6472" s="28" t="n">
        <v>598</v>
      </c>
      <c r="S6472" s="28" t="n">
        <f aca="false">IF(O6472="Won",R6472,IF(O6472="Lost",0,N6472))</f>
        <v>598</v>
      </c>
      <c r="T6472" s="30" t="n">
        <f aca="false">IF(AND(P6472&lt;&gt;"",Q6472&lt;&gt;""),Q6472-P6472,"")</f>
        <v>14</v>
      </c>
      <c r="U6472" s="30" t="str">
        <f aca="false">IF(AND(O6472="Engaging",P6472&lt;&gt;""),'Leia-me'!$B$5-P6472,"")</f>
        <v/>
      </c>
      <c r="V6472" s="25" t="str">
        <f aca="false">IF(O6472&lt;&gt;"Engaging","",IF(U6472&lt;='Leia-me'!$B$6,"Saudável",IF(U6472&lt;='Leia-me'!$B$7,"Esfriando",IF(U6472&lt;='Leia-me'!$B$8,"Última chance","Zumbi"))))</f>
        <v/>
      </c>
      <c r="W6472" s="25" t="n">
        <f aca="false">IF(O6472="Won",1,IF(O6472="Lost",0,""))</f>
        <v>1</v>
      </c>
      <c r="Y6472" s="25" t="str">
        <f aca="false">IF(E6472="","Sim","")</f>
        <v/>
      </c>
    </row>
    <row r="6473" customFormat="false" ht="15" hidden="false" customHeight="false" outlineLevel="0" collapsed="false">
      <c r="A6473" s="25" t="s">
        <v>6736</v>
      </c>
      <c r="B6473" s="25" t="s">
        <v>102</v>
      </c>
      <c r="C6473" s="25" t="s">
        <v>103</v>
      </c>
      <c r="D6473" s="25" t="s">
        <v>107</v>
      </c>
      <c r="E6473" s="25" t="s">
        <v>449</v>
      </c>
      <c r="F6473" s="25" t="s">
        <v>192</v>
      </c>
      <c r="G6473" s="26" t="n">
        <v>98.79</v>
      </c>
      <c r="H6473" s="27" t="n">
        <v>96</v>
      </c>
      <c r="I6473" s="25" t="s">
        <v>147</v>
      </c>
      <c r="J6473" s="25" t="s">
        <v>445</v>
      </c>
      <c r="K6473" s="25" t="n">
        <v>2013</v>
      </c>
      <c r="L6473" s="25" t="s">
        <v>160</v>
      </c>
      <c r="M6473" s="25" t="s">
        <v>149</v>
      </c>
      <c r="N6473" s="28" t="n">
        <v>3393</v>
      </c>
      <c r="O6473" s="25" t="s">
        <v>54</v>
      </c>
      <c r="P6473" s="29" t="n">
        <v>43039</v>
      </c>
      <c r="Q6473" s="29" t="n">
        <v>43050</v>
      </c>
      <c r="R6473" s="28" t="n">
        <v>4058</v>
      </c>
      <c r="S6473" s="28" t="n">
        <f aca="false">IF(O6473="Won",R6473,IF(O6473="Lost",0,N6473))</f>
        <v>4058</v>
      </c>
      <c r="T6473" s="30" t="n">
        <f aca="false">IF(AND(P6473&lt;&gt;"",Q6473&lt;&gt;""),Q6473-P6473,"")</f>
        <v>11</v>
      </c>
      <c r="U6473" s="30" t="str">
        <f aca="false">IF(AND(O6473="Engaging",P6473&lt;&gt;""),'Leia-me'!$B$5-P6473,"")</f>
        <v/>
      </c>
      <c r="V6473" s="25" t="str">
        <f aca="false">IF(O6473&lt;&gt;"Engaging","",IF(U6473&lt;='Leia-me'!$B$6,"Saudável",IF(U6473&lt;='Leia-me'!$B$7,"Esfriando",IF(U6473&lt;='Leia-me'!$B$8,"Última chance","Zumbi"))))</f>
        <v/>
      </c>
      <c r="W6473" s="25" t="n">
        <f aca="false">IF(O6473="Won",1,IF(O6473="Lost",0,""))</f>
        <v>1</v>
      </c>
      <c r="Y6473" s="25" t="str">
        <f aca="false">IF(E6473="","Sim","")</f>
        <v/>
      </c>
    </row>
    <row r="6474" customFormat="false" ht="15" hidden="false" customHeight="false" outlineLevel="0" collapsed="false">
      <c r="A6474" s="25" t="s">
        <v>6737</v>
      </c>
      <c r="B6474" s="25" t="s">
        <v>102</v>
      </c>
      <c r="C6474" s="25" t="s">
        <v>103</v>
      </c>
      <c r="D6474" s="25" t="s">
        <v>107</v>
      </c>
      <c r="G6474" s="31"/>
      <c r="H6474" s="32"/>
      <c r="L6474" s="25" t="s">
        <v>1834</v>
      </c>
      <c r="M6474" s="25" t="s">
        <v>171</v>
      </c>
      <c r="N6474" s="28" t="n">
        <v>4821</v>
      </c>
      <c r="O6474" s="25" t="s">
        <v>56</v>
      </c>
      <c r="P6474" s="29" t="n">
        <v>43041</v>
      </c>
      <c r="Q6474" s="33"/>
      <c r="R6474" s="34"/>
      <c r="S6474" s="28" t="n">
        <f aca="false">IF(O6474="Won",R6474,IF(O6474="Lost",0,N6474))</f>
        <v>4821</v>
      </c>
      <c r="T6474" s="30" t="str">
        <f aca="false">IF(AND(P6474&lt;&gt;"",Q6474&lt;&gt;""),Q6474-P6474,"")</f>
        <v/>
      </c>
      <c r="U6474" s="30" t="n">
        <f aca="false">IF(AND(O6474="Engaging",P6474&lt;&gt;""),'Leia-me'!$B$5-P6474,"")</f>
        <v>59</v>
      </c>
      <c r="V6474" s="25" t="str">
        <f aca="false">IF(O6474&lt;&gt;"Engaging","",IF(U6474&lt;='Leia-me'!$B$6,"Saudável",IF(U6474&lt;='Leia-me'!$B$7,"Esfriando",IF(U6474&lt;='Leia-me'!$B$8,"Última chance","Zumbi"))))</f>
        <v>Saudável</v>
      </c>
      <c r="W6474" s="25" t="str">
        <f aca="false">IF(O6474="Won",1,IF(O6474="Lost",0,""))</f>
        <v/>
      </c>
      <c r="X6474" s="25" t="s">
        <v>1835</v>
      </c>
      <c r="Y6474" s="25" t="str">
        <f aca="false">IF(E6474="","Sim","")</f>
        <v>Sim</v>
      </c>
    </row>
    <row r="6475" customFormat="false" ht="15" hidden="false" customHeight="false" outlineLevel="0" collapsed="false">
      <c r="A6475" s="25" t="s">
        <v>6738</v>
      </c>
      <c r="B6475" s="25" t="s">
        <v>102</v>
      </c>
      <c r="C6475" s="25" t="s">
        <v>103</v>
      </c>
      <c r="D6475" s="25" t="s">
        <v>107</v>
      </c>
      <c r="E6475" s="25" t="s">
        <v>1351</v>
      </c>
      <c r="F6475" s="25" t="s">
        <v>177</v>
      </c>
      <c r="G6475" s="26" t="n">
        <v>7537.24</v>
      </c>
      <c r="H6475" s="27" t="n">
        <v>20293</v>
      </c>
      <c r="I6475" s="25" t="s">
        <v>147</v>
      </c>
      <c r="K6475" s="25" t="n">
        <v>1993</v>
      </c>
      <c r="L6475" s="25" t="s">
        <v>1834</v>
      </c>
      <c r="M6475" s="25" t="s">
        <v>171</v>
      </c>
      <c r="N6475" s="28" t="n">
        <v>4821</v>
      </c>
      <c r="O6475" s="25" t="s">
        <v>54</v>
      </c>
      <c r="P6475" s="29" t="n">
        <v>43041</v>
      </c>
      <c r="Q6475" s="29" t="n">
        <v>43068</v>
      </c>
      <c r="R6475" s="28" t="n">
        <v>4521</v>
      </c>
      <c r="S6475" s="28" t="n">
        <f aca="false">IF(O6475="Won",R6475,IF(O6475="Lost",0,N6475))</f>
        <v>4521</v>
      </c>
      <c r="T6475" s="30" t="n">
        <f aca="false">IF(AND(P6475&lt;&gt;"",Q6475&lt;&gt;""),Q6475-P6475,"")</f>
        <v>27</v>
      </c>
      <c r="U6475" s="30" t="str">
        <f aca="false">IF(AND(O6475="Engaging",P6475&lt;&gt;""),'Leia-me'!$B$5-P6475,"")</f>
        <v/>
      </c>
      <c r="V6475" s="25" t="str">
        <f aca="false">IF(O6475&lt;&gt;"Engaging","",IF(U6475&lt;='Leia-me'!$B$6,"Saudável",IF(U6475&lt;='Leia-me'!$B$7,"Esfriando",IF(U6475&lt;='Leia-me'!$B$8,"Última chance","Zumbi"))))</f>
        <v/>
      </c>
      <c r="W6475" s="25" t="n">
        <f aca="false">IF(O6475="Won",1,IF(O6475="Lost",0,""))</f>
        <v>1</v>
      </c>
      <c r="X6475" s="25" t="s">
        <v>1835</v>
      </c>
      <c r="Y6475" s="25" t="str">
        <f aca="false">IF(E6475="","Sim","")</f>
        <v/>
      </c>
    </row>
    <row r="6476" customFormat="false" ht="15" hidden="false" customHeight="false" outlineLevel="0" collapsed="false">
      <c r="A6476" s="25" t="s">
        <v>6739</v>
      </c>
      <c r="B6476" s="25" t="s">
        <v>102</v>
      </c>
      <c r="C6476" s="25" t="s">
        <v>103</v>
      </c>
      <c r="D6476" s="25" t="s">
        <v>107</v>
      </c>
      <c r="E6476" s="25" t="s">
        <v>646</v>
      </c>
      <c r="F6476" s="25" t="s">
        <v>165</v>
      </c>
      <c r="G6476" s="26" t="n">
        <v>324.19</v>
      </c>
      <c r="H6476" s="27" t="n">
        <v>978</v>
      </c>
      <c r="I6476" s="25" t="s">
        <v>147</v>
      </c>
      <c r="K6476" s="25" t="n">
        <v>1992</v>
      </c>
      <c r="L6476" s="25" t="s">
        <v>170</v>
      </c>
      <c r="M6476" s="25" t="s">
        <v>171</v>
      </c>
      <c r="N6476" s="28" t="n">
        <v>1096</v>
      </c>
      <c r="O6476" s="25" t="s">
        <v>56</v>
      </c>
      <c r="P6476" s="29" t="n">
        <v>43042</v>
      </c>
      <c r="Q6476" s="33"/>
      <c r="R6476" s="34"/>
      <c r="S6476" s="28" t="n">
        <f aca="false">IF(O6476="Won",R6476,IF(O6476="Lost",0,N6476))</f>
        <v>1096</v>
      </c>
      <c r="T6476" s="30" t="str">
        <f aca="false">IF(AND(P6476&lt;&gt;"",Q6476&lt;&gt;""),Q6476-P6476,"")</f>
        <v/>
      </c>
      <c r="U6476" s="30" t="n">
        <f aca="false">IF(AND(O6476="Engaging",P6476&lt;&gt;""),'Leia-me'!$B$5-P6476,"")</f>
        <v>58</v>
      </c>
      <c r="V6476" s="25" t="str">
        <f aca="false">IF(O6476&lt;&gt;"Engaging","",IF(U6476&lt;='Leia-me'!$B$6,"Saudável",IF(U6476&lt;='Leia-me'!$B$7,"Esfriando",IF(U6476&lt;='Leia-me'!$B$8,"Última chance","Zumbi"))))</f>
        <v>Saudável</v>
      </c>
      <c r="W6476" s="25" t="str">
        <f aca="false">IF(O6476="Won",1,IF(O6476="Lost",0,""))</f>
        <v/>
      </c>
      <c r="Y6476" s="25" t="str">
        <f aca="false">IF(E6476="","Sim","")</f>
        <v/>
      </c>
    </row>
    <row r="6477" customFormat="false" ht="15" hidden="false" customHeight="false" outlineLevel="0" collapsed="false">
      <c r="A6477" s="25" t="s">
        <v>6740</v>
      </c>
      <c r="B6477" s="25" t="s">
        <v>102</v>
      </c>
      <c r="C6477" s="25" t="s">
        <v>103</v>
      </c>
      <c r="D6477" s="25" t="s">
        <v>107</v>
      </c>
      <c r="G6477" s="31"/>
      <c r="H6477" s="32"/>
      <c r="L6477" s="25" t="s">
        <v>1834</v>
      </c>
      <c r="M6477" s="25" t="s">
        <v>171</v>
      </c>
      <c r="N6477" s="28" t="n">
        <v>4821</v>
      </c>
      <c r="O6477" s="25" t="s">
        <v>56</v>
      </c>
      <c r="P6477" s="29" t="n">
        <v>43043</v>
      </c>
      <c r="Q6477" s="33"/>
      <c r="R6477" s="34"/>
      <c r="S6477" s="28" t="n">
        <f aca="false">IF(O6477="Won",R6477,IF(O6477="Lost",0,N6477))</f>
        <v>4821</v>
      </c>
      <c r="T6477" s="30" t="str">
        <f aca="false">IF(AND(P6477&lt;&gt;"",Q6477&lt;&gt;""),Q6477-P6477,"")</f>
        <v/>
      </c>
      <c r="U6477" s="30" t="n">
        <f aca="false">IF(AND(O6477="Engaging",P6477&lt;&gt;""),'Leia-me'!$B$5-P6477,"")</f>
        <v>57</v>
      </c>
      <c r="V6477" s="25" t="str">
        <f aca="false">IF(O6477&lt;&gt;"Engaging","",IF(U6477&lt;='Leia-me'!$B$6,"Saudável",IF(U6477&lt;='Leia-me'!$B$7,"Esfriando",IF(U6477&lt;='Leia-me'!$B$8,"Última chance","Zumbi"))))</f>
        <v>Saudável</v>
      </c>
      <c r="W6477" s="25" t="str">
        <f aca="false">IF(O6477="Won",1,IF(O6477="Lost",0,""))</f>
        <v/>
      </c>
      <c r="X6477" s="25" t="s">
        <v>1835</v>
      </c>
      <c r="Y6477" s="25" t="str">
        <f aca="false">IF(E6477="","Sim","")</f>
        <v>Sim</v>
      </c>
    </row>
    <row r="6478" customFormat="false" ht="15" hidden="false" customHeight="false" outlineLevel="0" collapsed="false">
      <c r="A6478" s="25" t="s">
        <v>6741</v>
      </c>
      <c r="B6478" s="25" t="s">
        <v>102</v>
      </c>
      <c r="C6478" s="25" t="s">
        <v>103</v>
      </c>
      <c r="D6478" s="25" t="s">
        <v>107</v>
      </c>
      <c r="E6478" s="25" t="s">
        <v>156</v>
      </c>
      <c r="F6478" s="25" t="s">
        <v>155</v>
      </c>
      <c r="G6478" s="26" t="n">
        <v>1699.85</v>
      </c>
      <c r="H6478" s="27" t="n">
        <v>5108</v>
      </c>
      <c r="I6478" s="25" t="s">
        <v>147</v>
      </c>
      <c r="K6478" s="25" t="n">
        <v>1999</v>
      </c>
      <c r="L6478" s="25" t="s">
        <v>148</v>
      </c>
      <c r="M6478" s="25" t="s">
        <v>149</v>
      </c>
      <c r="N6478" s="28" t="n">
        <v>55</v>
      </c>
      <c r="O6478" s="25" t="s">
        <v>54</v>
      </c>
      <c r="P6478" s="29" t="n">
        <v>43048</v>
      </c>
      <c r="Q6478" s="29" t="n">
        <v>43079</v>
      </c>
      <c r="R6478" s="28" t="n">
        <v>56</v>
      </c>
      <c r="S6478" s="28" t="n">
        <f aca="false">IF(O6478="Won",R6478,IF(O6478="Lost",0,N6478))</f>
        <v>56</v>
      </c>
      <c r="T6478" s="30" t="n">
        <f aca="false">IF(AND(P6478&lt;&gt;"",Q6478&lt;&gt;""),Q6478-P6478,"")</f>
        <v>31</v>
      </c>
      <c r="U6478" s="30" t="str">
        <f aca="false">IF(AND(O6478="Engaging",P6478&lt;&gt;""),'Leia-me'!$B$5-P6478,"")</f>
        <v/>
      </c>
      <c r="V6478" s="25" t="str">
        <f aca="false">IF(O6478&lt;&gt;"Engaging","",IF(U6478&lt;='Leia-me'!$B$6,"Saudável",IF(U6478&lt;='Leia-me'!$B$7,"Esfriando",IF(U6478&lt;='Leia-me'!$B$8,"Última chance","Zumbi"))))</f>
        <v/>
      </c>
      <c r="W6478" s="25" t="n">
        <f aca="false">IF(O6478="Won",1,IF(O6478="Lost",0,""))</f>
        <v>1</v>
      </c>
      <c r="Y6478" s="25" t="str">
        <f aca="false">IF(E6478="","Sim","")</f>
        <v/>
      </c>
    </row>
    <row r="6479" customFormat="false" ht="15" hidden="false" customHeight="false" outlineLevel="0" collapsed="false">
      <c r="A6479" s="25" t="s">
        <v>6742</v>
      </c>
      <c r="B6479" s="25" t="s">
        <v>102</v>
      </c>
      <c r="C6479" s="25" t="s">
        <v>103</v>
      </c>
      <c r="D6479" s="25" t="s">
        <v>107</v>
      </c>
      <c r="E6479" s="25" t="s">
        <v>1351</v>
      </c>
      <c r="F6479" s="25" t="s">
        <v>177</v>
      </c>
      <c r="G6479" s="26" t="n">
        <v>7537.24</v>
      </c>
      <c r="H6479" s="27" t="n">
        <v>20293</v>
      </c>
      <c r="I6479" s="25" t="s">
        <v>147</v>
      </c>
      <c r="K6479" s="25" t="n">
        <v>1993</v>
      </c>
      <c r="L6479" s="25" t="s">
        <v>2445</v>
      </c>
      <c r="M6479" s="25" t="s">
        <v>2446</v>
      </c>
      <c r="N6479" s="28" t="n">
        <v>26768</v>
      </c>
      <c r="O6479" s="25" t="s">
        <v>55</v>
      </c>
      <c r="P6479" s="29" t="n">
        <v>43049</v>
      </c>
      <c r="Q6479" s="29" t="n">
        <v>43065</v>
      </c>
      <c r="R6479" s="28" t="n">
        <v>0</v>
      </c>
      <c r="S6479" s="28" t="n">
        <f aca="false">IF(O6479="Won",R6479,IF(O6479="Lost",0,N6479))</f>
        <v>0</v>
      </c>
      <c r="T6479" s="30" t="n">
        <f aca="false">IF(AND(P6479&lt;&gt;"",Q6479&lt;&gt;""),Q6479-P6479,"")</f>
        <v>16</v>
      </c>
      <c r="U6479" s="30" t="str">
        <f aca="false">IF(AND(O6479="Engaging",P6479&lt;&gt;""),'Leia-me'!$B$5-P6479,"")</f>
        <v/>
      </c>
      <c r="V6479" s="25" t="str">
        <f aca="false">IF(O6479&lt;&gt;"Engaging","",IF(U6479&lt;='Leia-me'!$B$6,"Saudável",IF(U6479&lt;='Leia-me'!$B$7,"Esfriando",IF(U6479&lt;='Leia-me'!$B$8,"Última chance","Zumbi"))))</f>
        <v/>
      </c>
      <c r="W6479" s="25" t="n">
        <f aca="false">IF(O6479="Won",1,IF(O6479="Lost",0,""))</f>
        <v>0</v>
      </c>
      <c r="Y6479" s="25" t="str">
        <f aca="false">IF(E6479="","Sim","")</f>
        <v/>
      </c>
    </row>
    <row r="6480" customFormat="false" ht="15" hidden="false" customHeight="false" outlineLevel="0" collapsed="false">
      <c r="A6480" s="25" t="s">
        <v>6743</v>
      </c>
      <c r="B6480" s="25" t="s">
        <v>102</v>
      </c>
      <c r="C6480" s="25" t="s">
        <v>103</v>
      </c>
      <c r="D6480" s="25" t="s">
        <v>107</v>
      </c>
      <c r="E6480" s="25" t="s">
        <v>2754</v>
      </c>
      <c r="F6480" s="25" t="s">
        <v>267</v>
      </c>
      <c r="G6480" s="26" t="n">
        <v>1012.72</v>
      </c>
      <c r="H6480" s="27" t="n">
        <v>3492</v>
      </c>
      <c r="I6480" s="25" t="s">
        <v>2755</v>
      </c>
      <c r="K6480" s="25" t="n">
        <v>1991</v>
      </c>
      <c r="L6480" s="25" t="s">
        <v>160</v>
      </c>
      <c r="M6480" s="25" t="s">
        <v>149</v>
      </c>
      <c r="N6480" s="28" t="n">
        <v>3393</v>
      </c>
      <c r="O6480" s="25" t="s">
        <v>54</v>
      </c>
      <c r="P6480" s="29" t="n">
        <v>43051</v>
      </c>
      <c r="Q6480" s="29" t="n">
        <v>43094</v>
      </c>
      <c r="R6480" s="28" t="n">
        <v>3836</v>
      </c>
      <c r="S6480" s="28" t="n">
        <f aca="false">IF(O6480="Won",R6480,IF(O6480="Lost",0,N6480))</f>
        <v>3836</v>
      </c>
      <c r="T6480" s="30" t="n">
        <f aca="false">IF(AND(P6480&lt;&gt;"",Q6480&lt;&gt;""),Q6480-P6480,"")</f>
        <v>43</v>
      </c>
      <c r="U6480" s="30" t="str">
        <f aca="false">IF(AND(O6480="Engaging",P6480&lt;&gt;""),'Leia-me'!$B$5-P6480,"")</f>
        <v/>
      </c>
      <c r="V6480" s="25" t="str">
        <f aca="false">IF(O6480&lt;&gt;"Engaging","",IF(U6480&lt;='Leia-me'!$B$6,"Saudável",IF(U6480&lt;='Leia-me'!$B$7,"Esfriando",IF(U6480&lt;='Leia-me'!$B$8,"Última chance","Zumbi"))))</f>
        <v/>
      </c>
      <c r="W6480" s="25" t="n">
        <f aca="false">IF(O6480="Won",1,IF(O6480="Lost",0,""))</f>
        <v>1</v>
      </c>
      <c r="Y6480" s="25" t="str">
        <f aca="false">IF(E6480="","Sim","")</f>
        <v/>
      </c>
    </row>
    <row r="6481" customFormat="false" ht="15" hidden="false" customHeight="false" outlineLevel="0" collapsed="false">
      <c r="A6481" s="25" t="s">
        <v>6744</v>
      </c>
      <c r="B6481" s="25" t="s">
        <v>102</v>
      </c>
      <c r="C6481" s="25" t="s">
        <v>103</v>
      </c>
      <c r="D6481" s="25" t="s">
        <v>107</v>
      </c>
      <c r="E6481" s="25" t="s">
        <v>1789</v>
      </c>
      <c r="F6481" s="25" t="s">
        <v>211</v>
      </c>
      <c r="G6481" s="26" t="n">
        <v>497.11</v>
      </c>
      <c r="H6481" s="27" t="n">
        <v>1588</v>
      </c>
      <c r="I6481" s="25" t="s">
        <v>147</v>
      </c>
      <c r="K6481" s="25" t="n">
        <v>2009</v>
      </c>
      <c r="L6481" s="25" t="s">
        <v>148</v>
      </c>
      <c r="M6481" s="25" t="s">
        <v>149</v>
      </c>
      <c r="N6481" s="28" t="n">
        <v>55</v>
      </c>
      <c r="O6481" s="25" t="s">
        <v>55</v>
      </c>
      <c r="P6481" s="29" t="n">
        <v>43055</v>
      </c>
      <c r="Q6481" s="29" t="n">
        <v>43062</v>
      </c>
      <c r="R6481" s="28" t="n">
        <v>0</v>
      </c>
      <c r="S6481" s="28" t="n">
        <f aca="false">IF(O6481="Won",R6481,IF(O6481="Lost",0,N6481))</f>
        <v>0</v>
      </c>
      <c r="T6481" s="30" t="n">
        <f aca="false">IF(AND(P6481&lt;&gt;"",Q6481&lt;&gt;""),Q6481-P6481,"")</f>
        <v>7</v>
      </c>
      <c r="U6481" s="30" t="str">
        <f aca="false">IF(AND(O6481="Engaging",P6481&lt;&gt;""),'Leia-me'!$B$5-P6481,"")</f>
        <v/>
      </c>
      <c r="V6481" s="25" t="str">
        <f aca="false">IF(O6481&lt;&gt;"Engaging","",IF(U6481&lt;='Leia-me'!$B$6,"Saudável",IF(U6481&lt;='Leia-me'!$B$7,"Esfriando",IF(U6481&lt;='Leia-me'!$B$8,"Última chance","Zumbi"))))</f>
        <v/>
      </c>
      <c r="W6481" s="25" t="n">
        <f aca="false">IF(O6481="Won",1,IF(O6481="Lost",0,""))</f>
        <v>0</v>
      </c>
      <c r="Y6481" s="25" t="str">
        <f aca="false">IF(E6481="","Sim","")</f>
        <v/>
      </c>
    </row>
    <row r="6482" customFormat="false" ht="15" hidden="false" customHeight="false" outlineLevel="0" collapsed="false">
      <c r="A6482" s="25" t="s">
        <v>6745</v>
      </c>
      <c r="B6482" s="25" t="s">
        <v>102</v>
      </c>
      <c r="C6482" s="25" t="s">
        <v>103</v>
      </c>
      <c r="D6482" s="25" t="s">
        <v>107</v>
      </c>
      <c r="E6482" s="25" t="s">
        <v>609</v>
      </c>
      <c r="F6482" s="25" t="s">
        <v>267</v>
      </c>
      <c r="G6482" s="26" t="n">
        <v>692.19</v>
      </c>
      <c r="H6482" s="27" t="n">
        <v>1922</v>
      </c>
      <c r="I6482" s="25" t="s">
        <v>147</v>
      </c>
      <c r="K6482" s="25" t="n">
        <v>2003</v>
      </c>
      <c r="L6482" s="25" t="s">
        <v>160</v>
      </c>
      <c r="M6482" s="25" t="s">
        <v>149</v>
      </c>
      <c r="N6482" s="28" t="n">
        <v>3393</v>
      </c>
      <c r="O6482" s="25" t="s">
        <v>55</v>
      </c>
      <c r="P6482" s="29" t="n">
        <v>43060</v>
      </c>
      <c r="Q6482" s="29" t="n">
        <v>43066</v>
      </c>
      <c r="R6482" s="28" t="n">
        <v>0</v>
      </c>
      <c r="S6482" s="28" t="n">
        <f aca="false">IF(O6482="Won",R6482,IF(O6482="Lost",0,N6482))</f>
        <v>0</v>
      </c>
      <c r="T6482" s="30" t="n">
        <f aca="false">IF(AND(P6482&lt;&gt;"",Q6482&lt;&gt;""),Q6482-P6482,"")</f>
        <v>6</v>
      </c>
      <c r="U6482" s="30" t="str">
        <f aca="false">IF(AND(O6482="Engaging",P6482&lt;&gt;""),'Leia-me'!$B$5-P6482,"")</f>
        <v/>
      </c>
      <c r="V6482" s="25" t="str">
        <f aca="false">IF(O6482&lt;&gt;"Engaging","",IF(U6482&lt;='Leia-me'!$B$6,"Saudável",IF(U6482&lt;='Leia-me'!$B$7,"Esfriando",IF(U6482&lt;='Leia-me'!$B$8,"Última chance","Zumbi"))))</f>
        <v/>
      </c>
      <c r="W6482" s="25" t="n">
        <f aca="false">IF(O6482="Won",1,IF(O6482="Lost",0,""))</f>
        <v>0</v>
      </c>
      <c r="Y6482" s="25" t="str">
        <f aca="false">IF(E6482="","Sim","")</f>
        <v/>
      </c>
    </row>
    <row r="6483" customFormat="false" ht="15" hidden="false" customHeight="false" outlineLevel="0" collapsed="false">
      <c r="A6483" s="25" t="s">
        <v>6746</v>
      </c>
      <c r="B6483" s="25" t="s">
        <v>102</v>
      </c>
      <c r="C6483" s="25" t="s">
        <v>103</v>
      </c>
      <c r="D6483" s="25" t="s">
        <v>107</v>
      </c>
      <c r="E6483" s="25" t="s">
        <v>199</v>
      </c>
      <c r="F6483" s="25" t="s">
        <v>177</v>
      </c>
      <c r="G6483" s="26" t="n">
        <v>52.5</v>
      </c>
      <c r="H6483" s="27" t="n">
        <v>165</v>
      </c>
      <c r="I6483" s="25" t="s">
        <v>147</v>
      </c>
      <c r="K6483" s="25" t="n">
        <v>2008</v>
      </c>
      <c r="L6483" s="25" t="s">
        <v>160</v>
      </c>
      <c r="M6483" s="25" t="s">
        <v>149</v>
      </c>
      <c r="N6483" s="28" t="n">
        <v>3393</v>
      </c>
      <c r="O6483" s="25" t="s">
        <v>55</v>
      </c>
      <c r="P6483" s="29" t="n">
        <v>43063</v>
      </c>
      <c r="Q6483" s="29" t="n">
        <v>43068</v>
      </c>
      <c r="R6483" s="28" t="n">
        <v>0</v>
      </c>
      <c r="S6483" s="28" t="n">
        <f aca="false">IF(O6483="Won",R6483,IF(O6483="Lost",0,N6483))</f>
        <v>0</v>
      </c>
      <c r="T6483" s="30" t="n">
        <f aca="false">IF(AND(P6483&lt;&gt;"",Q6483&lt;&gt;""),Q6483-P6483,"")</f>
        <v>5</v>
      </c>
      <c r="U6483" s="30" t="str">
        <f aca="false">IF(AND(O6483="Engaging",P6483&lt;&gt;""),'Leia-me'!$B$5-P6483,"")</f>
        <v/>
      </c>
      <c r="V6483" s="25" t="str">
        <f aca="false">IF(O6483&lt;&gt;"Engaging","",IF(U6483&lt;='Leia-me'!$B$6,"Saudável",IF(U6483&lt;='Leia-me'!$B$7,"Esfriando",IF(U6483&lt;='Leia-me'!$B$8,"Última chance","Zumbi"))))</f>
        <v/>
      </c>
      <c r="W6483" s="25" t="n">
        <f aca="false">IF(O6483="Won",1,IF(O6483="Lost",0,""))</f>
        <v>0</v>
      </c>
      <c r="Y6483" s="25" t="str">
        <f aca="false">IF(E6483="","Sim","")</f>
        <v/>
      </c>
    </row>
    <row r="6484" customFormat="false" ht="15" hidden="false" customHeight="false" outlineLevel="0" collapsed="false">
      <c r="A6484" s="25" t="s">
        <v>6747</v>
      </c>
      <c r="B6484" s="25" t="s">
        <v>102</v>
      </c>
      <c r="C6484" s="25" t="s">
        <v>103</v>
      </c>
      <c r="D6484" s="25" t="s">
        <v>107</v>
      </c>
      <c r="E6484" s="25" t="s">
        <v>2484</v>
      </c>
      <c r="F6484" s="25" t="s">
        <v>155</v>
      </c>
      <c r="G6484" s="26" t="n">
        <v>1825.82</v>
      </c>
      <c r="H6484" s="27" t="n">
        <v>5595</v>
      </c>
      <c r="I6484" s="25" t="s">
        <v>147</v>
      </c>
      <c r="J6484" s="25" t="s">
        <v>156</v>
      </c>
      <c r="K6484" s="25" t="n">
        <v>1995</v>
      </c>
      <c r="L6484" s="25" t="s">
        <v>148</v>
      </c>
      <c r="M6484" s="25" t="s">
        <v>149</v>
      </c>
      <c r="N6484" s="28" t="n">
        <v>55</v>
      </c>
      <c r="O6484" s="25" t="s">
        <v>55</v>
      </c>
      <c r="P6484" s="29" t="n">
        <v>43074</v>
      </c>
      <c r="Q6484" s="29" t="n">
        <v>43088</v>
      </c>
      <c r="R6484" s="28" t="n">
        <v>0</v>
      </c>
      <c r="S6484" s="28" t="n">
        <f aca="false">IF(O6484="Won",R6484,IF(O6484="Lost",0,N6484))</f>
        <v>0</v>
      </c>
      <c r="T6484" s="30" t="n">
        <f aca="false">IF(AND(P6484&lt;&gt;"",Q6484&lt;&gt;""),Q6484-P6484,"")</f>
        <v>14</v>
      </c>
      <c r="U6484" s="30" t="str">
        <f aca="false">IF(AND(O6484="Engaging",P6484&lt;&gt;""),'Leia-me'!$B$5-P6484,"")</f>
        <v/>
      </c>
      <c r="V6484" s="25" t="str">
        <f aca="false">IF(O6484&lt;&gt;"Engaging","",IF(U6484&lt;='Leia-me'!$B$6,"Saudável",IF(U6484&lt;='Leia-me'!$B$7,"Esfriando",IF(U6484&lt;='Leia-me'!$B$8,"Última chance","Zumbi"))))</f>
        <v/>
      </c>
      <c r="W6484" s="25" t="n">
        <f aca="false">IF(O6484="Won",1,IF(O6484="Lost",0,""))</f>
        <v>0</v>
      </c>
      <c r="Y6484" s="25" t="str">
        <f aca="false">IF(E6484="","Sim","")</f>
        <v/>
      </c>
    </row>
    <row r="6485" customFormat="false" ht="15" hidden="false" customHeight="false" outlineLevel="0" collapsed="false">
      <c r="A6485" s="25" t="s">
        <v>6748</v>
      </c>
      <c r="B6485" s="25" t="s">
        <v>102</v>
      </c>
      <c r="C6485" s="25" t="s">
        <v>103</v>
      </c>
      <c r="D6485" s="25" t="s">
        <v>107</v>
      </c>
      <c r="E6485" s="25" t="s">
        <v>1778</v>
      </c>
      <c r="F6485" s="25" t="s">
        <v>146</v>
      </c>
      <c r="G6485" s="26" t="n">
        <v>1618.89</v>
      </c>
      <c r="H6485" s="27" t="n">
        <v>3889</v>
      </c>
      <c r="I6485" s="25" t="s">
        <v>147</v>
      </c>
      <c r="K6485" s="25" t="n">
        <v>2004</v>
      </c>
      <c r="L6485" s="25" t="s">
        <v>170</v>
      </c>
      <c r="M6485" s="25" t="s">
        <v>171</v>
      </c>
      <c r="N6485" s="28" t="n">
        <v>1096</v>
      </c>
      <c r="O6485" s="25" t="s">
        <v>54</v>
      </c>
      <c r="P6485" s="29" t="n">
        <v>43078</v>
      </c>
      <c r="Q6485" s="29" t="n">
        <v>43094</v>
      </c>
      <c r="R6485" s="28" t="n">
        <v>1192</v>
      </c>
      <c r="S6485" s="28" t="n">
        <f aca="false">IF(O6485="Won",R6485,IF(O6485="Lost",0,N6485))</f>
        <v>1192</v>
      </c>
      <c r="T6485" s="30" t="n">
        <f aca="false">IF(AND(P6485&lt;&gt;"",Q6485&lt;&gt;""),Q6485-P6485,"")</f>
        <v>16</v>
      </c>
      <c r="U6485" s="30" t="str">
        <f aca="false">IF(AND(O6485="Engaging",P6485&lt;&gt;""),'Leia-me'!$B$5-P6485,"")</f>
        <v/>
      </c>
      <c r="V6485" s="25" t="str">
        <f aca="false">IF(O6485&lt;&gt;"Engaging","",IF(U6485&lt;='Leia-me'!$B$6,"Saudável",IF(U6485&lt;='Leia-me'!$B$7,"Esfriando",IF(U6485&lt;='Leia-me'!$B$8,"Última chance","Zumbi"))))</f>
        <v/>
      </c>
      <c r="W6485" s="25" t="n">
        <f aca="false">IF(O6485="Won",1,IF(O6485="Lost",0,""))</f>
        <v>1</v>
      </c>
      <c r="Y6485" s="25" t="str">
        <f aca="false">IF(E6485="","Sim","")</f>
        <v/>
      </c>
    </row>
    <row r="6486" customFormat="false" ht="15" hidden="false" customHeight="false" outlineLevel="0" collapsed="false">
      <c r="A6486" s="25" t="s">
        <v>6749</v>
      </c>
      <c r="B6486" s="25" t="s">
        <v>102</v>
      </c>
      <c r="C6486" s="25" t="s">
        <v>103</v>
      </c>
      <c r="D6486" s="25" t="s">
        <v>107</v>
      </c>
      <c r="E6486" s="25" t="s">
        <v>1187</v>
      </c>
      <c r="F6486" s="25" t="s">
        <v>159</v>
      </c>
      <c r="G6486" s="26" t="n">
        <v>2059.9</v>
      </c>
      <c r="H6486" s="27" t="n">
        <v>3644</v>
      </c>
      <c r="I6486" s="25" t="s">
        <v>147</v>
      </c>
      <c r="K6486" s="25" t="n">
        <v>1988</v>
      </c>
      <c r="L6486" s="25" t="s">
        <v>148</v>
      </c>
      <c r="M6486" s="25" t="s">
        <v>149</v>
      </c>
      <c r="N6486" s="28" t="n">
        <v>55</v>
      </c>
      <c r="O6486" s="25" t="s">
        <v>54</v>
      </c>
      <c r="P6486" s="29" t="n">
        <v>43080</v>
      </c>
      <c r="Q6486" s="29" t="n">
        <v>43090</v>
      </c>
      <c r="R6486" s="28" t="n">
        <v>53</v>
      </c>
      <c r="S6486" s="28" t="n">
        <f aca="false">IF(O6486="Won",R6486,IF(O6486="Lost",0,N6486))</f>
        <v>53</v>
      </c>
      <c r="T6486" s="30" t="n">
        <f aca="false">IF(AND(P6486&lt;&gt;"",Q6486&lt;&gt;""),Q6486-P6486,"")</f>
        <v>10</v>
      </c>
      <c r="U6486" s="30" t="str">
        <f aca="false">IF(AND(O6486="Engaging",P6486&lt;&gt;""),'Leia-me'!$B$5-P6486,"")</f>
        <v/>
      </c>
      <c r="V6486" s="25" t="str">
        <f aca="false">IF(O6486&lt;&gt;"Engaging","",IF(U6486&lt;='Leia-me'!$B$6,"Saudável",IF(U6486&lt;='Leia-me'!$B$7,"Esfriando",IF(U6486&lt;='Leia-me'!$B$8,"Última chance","Zumbi"))))</f>
        <v/>
      </c>
      <c r="W6486" s="25" t="n">
        <f aca="false">IF(O6486="Won",1,IF(O6486="Lost",0,""))</f>
        <v>1</v>
      </c>
      <c r="Y6486" s="25" t="str">
        <f aca="false">IF(E6486="","Sim","")</f>
        <v/>
      </c>
    </row>
    <row r="6487" customFormat="false" ht="15" hidden="false" customHeight="false" outlineLevel="0" collapsed="false">
      <c r="A6487" s="25" t="s">
        <v>6750</v>
      </c>
      <c r="B6487" s="25" t="s">
        <v>102</v>
      </c>
      <c r="C6487" s="25" t="s">
        <v>103</v>
      </c>
      <c r="D6487" s="25" t="s">
        <v>107</v>
      </c>
      <c r="E6487" s="25" t="s">
        <v>1778</v>
      </c>
      <c r="F6487" s="25" t="s">
        <v>146</v>
      </c>
      <c r="G6487" s="26" t="n">
        <v>1618.89</v>
      </c>
      <c r="H6487" s="27" t="n">
        <v>3889</v>
      </c>
      <c r="I6487" s="25" t="s">
        <v>147</v>
      </c>
      <c r="K6487" s="25" t="n">
        <v>2004</v>
      </c>
      <c r="L6487" s="25" t="s">
        <v>160</v>
      </c>
      <c r="M6487" s="25" t="s">
        <v>149</v>
      </c>
      <c r="N6487" s="28" t="n">
        <v>3393</v>
      </c>
      <c r="O6487" s="25" t="s">
        <v>56</v>
      </c>
      <c r="P6487" s="29" t="n">
        <v>43082</v>
      </c>
      <c r="Q6487" s="33"/>
      <c r="R6487" s="34"/>
      <c r="S6487" s="28" t="n">
        <f aca="false">IF(O6487="Won",R6487,IF(O6487="Lost",0,N6487))</f>
        <v>3393</v>
      </c>
      <c r="T6487" s="30" t="str">
        <f aca="false">IF(AND(P6487&lt;&gt;"",Q6487&lt;&gt;""),Q6487-P6487,"")</f>
        <v/>
      </c>
      <c r="U6487" s="30" t="n">
        <f aca="false">IF(AND(O6487="Engaging",P6487&lt;&gt;""),'Leia-me'!$B$5-P6487,"")</f>
        <v>18</v>
      </c>
      <c r="V6487" s="25" t="str">
        <f aca="false">IF(O6487&lt;&gt;"Engaging","",IF(U6487&lt;='Leia-me'!$B$6,"Saudável",IF(U6487&lt;='Leia-me'!$B$7,"Esfriando",IF(U6487&lt;='Leia-me'!$B$8,"Última chance","Zumbi"))))</f>
        <v>Saudável</v>
      </c>
      <c r="W6487" s="25" t="str">
        <f aca="false">IF(O6487="Won",1,IF(O6487="Lost",0,""))</f>
        <v/>
      </c>
      <c r="Y6487" s="25" t="str">
        <f aca="false">IF(E6487="","Sim","")</f>
        <v/>
      </c>
    </row>
    <row r="6488" customFormat="false" ht="15" hidden="false" customHeight="false" outlineLevel="0" collapsed="false">
      <c r="A6488" s="25" t="s">
        <v>6751</v>
      </c>
      <c r="B6488" s="25" t="s">
        <v>102</v>
      </c>
      <c r="C6488" s="25" t="s">
        <v>103</v>
      </c>
      <c r="D6488" s="25" t="s">
        <v>107</v>
      </c>
      <c r="E6488" s="25" t="s">
        <v>2484</v>
      </c>
      <c r="F6488" s="25" t="s">
        <v>155</v>
      </c>
      <c r="G6488" s="26" t="n">
        <v>1825.82</v>
      </c>
      <c r="H6488" s="27" t="n">
        <v>5595</v>
      </c>
      <c r="I6488" s="25" t="s">
        <v>147</v>
      </c>
      <c r="J6488" s="25" t="s">
        <v>156</v>
      </c>
      <c r="K6488" s="25" t="n">
        <v>1995</v>
      </c>
      <c r="L6488" s="25" t="s">
        <v>160</v>
      </c>
      <c r="M6488" s="25" t="s">
        <v>149</v>
      </c>
      <c r="N6488" s="28" t="n">
        <v>3393</v>
      </c>
      <c r="O6488" s="25" t="s">
        <v>54</v>
      </c>
      <c r="P6488" s="29" t="n">
        <v>43082</v>
      </c>
      <c r="Q6488" s="29" t="n">
        <v>43096</v>
      </c>
      <c r="R6488" s="28" t="n">
        <v>3442</v>
      </c>
      <c r="S6488" s="28" t="n">
        <f aca="false">IF(O6488="Won",R6488,IF(O6488="Lost",0,N6488))</f>
        <v>3442</v>
      </c>
      <c r="T6488" s="30" t="n">
        <f aca="false">IF(AND(P6488&lt;&gt;"",Q6488&lt;&gt;""),Q6488-P6488,"")</f>
        <v>14</v>
      </c>
      <c r="U6488" s="30" t="str">
        <f aca="false">IF(AND(O6488="Engaging",P6488&lt;&gt;""),'Leia-me'!$B$5-P6488,"")</f>
        <v/>
      </c>
      <c r="V6488" s="25" t="str">
        <f aca="false">IF(O6488&lt;&gt;"Engaging","",IF(U6488&lt;='Leia-me'!$B$6,"Saudável",IF(U6488&lt;='Leia-me'!$B$7,"Esfriando",IF(U6488&lt;='Leia-me'!$B$8,"Última chance","Zumbi"))))</f>
        <v/>
      </c>
      <c r="W6488" s="25" t="n">
        <f aca="false">IF(O6488="Won",1,IF(O6488="Lost",0,""))</f>
        <v>1</v>
      </c>
      <c r="Y6488" s="25" t="str">
        <f aca="false">IF(E6488="","Sim","")</f>
        <v/>
      </c>
    </row>
    <row r="6489" customFormat="false" ht="15" hidden="false" customHeight="false" outlineLevel="0" collapsed="false">
      <c r="A6489" s="25" t="s">
        <v>6752</v>
      </c>
      <c r="B6489" s="25" t="s">
        <v>102</v>
      </c>
      <c r="C6489" s="25" t="s">
        <v>103</v>
      </c>
      <c r="D6489" s="25" t="s">
        <v>107</v>
      </c>
      <c r="E6489" s="25" t="s">
        <v>633</v>
      </c>
      <c r="F6489" s="25" t="s">
        <v>211</v>
      </c>
      <c r="G6489" s="26" t="n">
        <v>1388.67</v>
      </c>
      <c r="H6489" s="27" t="n">
        <v>3583</v>
      </c>
      <c r="I6489" s="25" t="s">
        <v>147</v>
      </c>
      <c r="K6489" s="25" t="n">
        <v>1989</v>
      </c>
      <c r="L6489" s="25" t="s">
        <v>148</v>
      </c>
      <c r="M6489" s="25" t="s">
        <v>149</v>
      </c>
      <c r="N6489" s="28" t="n">
        <v>55</v>
      </c>
      <c r="O6489" s="25" t="s">
        <v>54</v>
      </c>
      <c r="P6489" s="29" t="n">
        <v>43086</v>
      </c>
      <c r="Q6489" s="29" t="n">
        <v>43097</v>
      </c>
      <c r="R6489" s="28" t="n">
        <v>54</v>
      </c>
      <c r="S6489" s="28" t="n">
        <f aca="false">IF(O6489="Won",R6489,IF(O6489="Lost",0,N6489))</f>
        <v>54</v>
      </c>
      <c r="T6489" s="30" t="n">
        <f aca="false">IF(AND(P6489&lt;&gt;"",Q6489&lt;&gt;""),Q6489-P6489,"")</f>
        <v>11</v>
      </c>
      <c r="U6489" s="30" t="str">
        <f aca="false">IF(AND(O6489="Engaging",P6489&lt;&gt;""),'Leia-me'!$B$5-P6489,"")</f>
        <v/>
      </c>
      <c r="V6489" s="25" t="str">
        <f aca="false">IF(O6489&lt;&gt;"Engaging","",IF(U6489&lt;='Leia-me'!$B$6,"Saudável",IF(U6489&lt;='Leia-me'!$B$7,"Esfriando",IF(U6489&lt;='Leia-me'!$B$8,"Última chance","Zumbi"))))</f>
        <v/>
      </c>
      <c r="W6489" s="25" t="n">
        <f aca="false">IF(O6489="Won",1,IF(O6489="Lost",0,""))</f>
        <v>1</v>
      </c>
      <c r="Y6489" s="25" t="str">
        <f aca="false">IF(E6489="","Sim","")</f>
        <v/>
      </c>
    </row>
    <row r="6490" customFormat="false" ht="15" hidden="false" customHeight="false" outlineLevel="0" collapsed="false">
      <c r="A6490" s="25" t="s">
        <v>6753</v>
      </c>
      <c r="B6490" s="25" t="s">
        <v>102</v>
      </c>
      <c r="C6490" s="25" t="s">
        <v>103</v>
      </c>
      <c r="D6490" s="25" t="s">
        <v>105</v>
      </c>
      <c r="E6490" s="25" t="s">
        <v>156</v>
      </c>
      <c r="F6490" s="25" t="s">
        <v>155</v>
      </c>
      <c r="G6490" s="26" t="n">
        <v>1699.85</v>
      </c>
      <c r="H6490" s="27" t="n">
        <v>5108</v>
      </c>
      <c r="I6490" s="25" t="s">
        <v>147</v>
      </c>
      <c r="K6490" s="25" t="n">
        <v>1999</v>
      </c>
      <c r="L6490" s="25" t="s">
        <v>148</v>
      </c>
      <c r="M6490" s="25" t="s">
        <v>149</v>
      </c>
      <c r="N6490" s="28" t="n">
        <v>55</v>
      </c>
      <c r="O6490" s="25" t="s">
        <v>55</v>
      </c>
      <c r="P6490" s="29" t="n">
        <v>42679</v>
      </c>
      <c r="Q6490" s="29" t="n">
        <v>42797</v>
      </c>
      <c r="R6490" s="28" t="n">
        <v>0</v>
      </c>
      <c r="S6490" s="28" t="n">
        <f aca="false">IF(O6490="Won",R6490,IF(O6490="Lost",0,N6490))</f>
        <v>0</v>
      </c>
      <c r="T6490" s="30" t="n">
        <f aca="false">IF(AND(P6490&lt;&gt;"",Q6490&lt;&gt;""),Q6490-P6490,"")</f>
        <v>118</v>
      </c>
      <c r="U6490" s="30" t="str">
        <f aca="false">IF(AND(O6490="Engaging",P6490&lt;&gt;""),'Leia-me'!$B$5-P6490,"")</f>
        <v/>
      </c>
      <c r="V6490" s="25" t="str">
        <f aca="false">IF(O6490&lt;&gt;"Engaging","",IF(U6490&lt;='Leia-me'!$B$6,"Saudável",IF(U6490&lt;='Leia-me'!$B$7,"Esfriando",IF(U6490&lt;='Leia-me'!$B$8,"Última chance","Zumbi"))))</f>
        <v/>
      </c>
      <c r="W6490" s="25" t="n">
        <f aca="false">IF(O6490="Won",1,IF(O6490="Lost",0,""))</f>
        <v>0</v>
      </c>
      <c r="Y6490" s="25" t="str">
        <f aca="false">IF(E6490="","Sim","")</f>
        <v/>
      </c>
    </row>
    <row r="6491" customFormat="false" ht="15" hidden="false" customHeight="false" outlineLevel="0" collapsed="false">
      <c r="A6491" s="25" t="s">
        <v>6754</v>
      </c>
      <c r="B6491" s="25" t="s">
        <v>102</v>
      </c>
      <c r="C6491" s="25" t="s">
        <v>103</v>
      </c>
      <c r="D6491" s="25" t="s">
        <v>105</v>
      </c>
      <c r="E6491" s="25" t="s">
        <v>444</v>
      </c>
      <c r="F6491" s="25" t="s">
        <v>192</v>
      </c>
      <c r="G6491" s="26" t="n">
        <v>6354.87</v>
      </c>
      <c r="H6491" s="27" t="n">
        <v>16780</v>
      </c>
      <c r="I6491" s="25" t="s">
        <v>147</v>
      </c>
      <c r="J6491" s="25" t="s">
        <v>445</v>
      </c>
      <c r="K6491" s="25" t="n">
        <v>1996</v>
      </c>
      <c r="L6491" s="25" t="s">
        <v>160</v>
      </c>
      <c r="M6491" s="25" t="s">
        <v>149</v>
      </c>
      <c r="N6491" s="28" t="n">
        <v>3393</v>
      </c>
      <c r="O6491" s="25" t="s">
        <v>54</v>
      </c>
      <c r="P6491" s="29" t="n">
        <v>42679</v>
      </c>
      <c r="Q6491" s="29" t="n">
        <v>42800</v>
      </c>
      <c r="R6491" s="28" t="n">
        <v>3284</v>
      </c>
      <c r="S6491" s="28" t="n">
        <f aca="false">IF(O6491="Won",R6491,IF(O6491="Lost",0,N6491))</f>
        <v>3284</v>
      </c>
      <c r="T6491" s="30" t="n">
        <f aca="false">IF(AND(P6491&lt;&gt;"",Q6491&lt;&gt;""),Q6491-P6491,"")</f>
        <v>121</v>
      </c>
      <c r="U6491" s="30" t="str">
        <f aca="false">IF(AND(O6491="Engaging",P6491&lt;&gt;""),'Leia-me'!$B$5-P6491,"")</f>
        <v/>
      </c>
      <c r="V6491" s="25" t="str">
        <f aca="false">IF(O6491&lt;&gt;"Engaging","",IF(U6491&lt;='Leia-me'!$B$6,"Saudável",IF(U6491&lt;='Leia-me'!$B$7,"Esfriando",IF(U6491&lt;='Leia-me'!$B$8,"Última chance","Zumbi"))))</f>
        <v/>
      </c>
      <c r="W6491" s="25" t="n">
        <f aca="false">IF(O6491="Won",1,IF(O6491="Lost",0,""))</f>
        <v>1</v>
      </c>
      <c r="Y6491" s="25" t="str">
        <f aca="false">IF(E6491="","Sim","")</f>
        <v/>
      </c>
    </row>
    <row r="6492" customFormat="false" ht="15" hidden="false" customHeight="false" outlineLevel="0" collapsed="false">
      <c r="A6492" s="25" t="s">
        <v>6755</v>
      </c>
      <c r="B6492" s="25" t="s">
        <v>102</v>
      </c>
      <c r="C6492" s="25" t="s">
        <v>103</v>
      </c>
      <c r="D6492" s="25" t="s">
        <v>105</v>
      </c>
      <c r="E6492" s="25" t="s">
        <v>609</v>
      </c>
      <c r="F6492" s="25" t="s">
        <v>267</v>
      </c>
      <c r="G6492" s="26" t="n">
        <v>692.19</v>
      </c>
      <c r="H6492" s="27" t="n">
        <v>1922</v>
      </c>
      <c r="I6492" s="25" t="s">
        <v>147</v>
      </c>
      <c r="K6492" s="25" t="n">
        <v>2003</v>
      </c>
      <c r="L6492" s="25" t="s">
        <v>186</v>
      </c>
      <c r="M6492" s="25" t="s">
        <v>171</v>
      </c>
      <c r="N6492" s="28" t="n">
        <v>550</v>
      </c>
      <c r="O6492" s="25" t="s">
        <v>54</v>
      </c>
      <c r="P6492" s="29" t="n">
        <v>42686</v>
      </c>
      <c r="Q6492" s="29" t="n">
        <v>42797</v>
      </c>
      <c r="R6492" s="28" t="n">
        <v>635</v>
      </c>
      <c r="S6492" s="28" t="n">
        <f aca="false">IF(O6492="Won",R6492,IF(O6492="Lost",0,N6492))</f>
        <v>635</v>
      </c>
      <c r="T6492" s="30" t="n">
        <f aca="false">IF(AND(P6492&lt;&gt;"",Q6492&lt;&gt;""),Q6492-P6492,"")</f>
        <v>111</v>
      </c>
      <c r="U6492" s="30" t="str">
        <f aca="false">IF(AND(O6492="Engaging",P6492&lt;&gt;""),'Leia-me'!$B$5-P6492,"")</f>
        <v/>
      </c>
      <c r="V6492" s="25" t="str">
        <f aca="false">IF(O6492&lt;&gt;"Engaging","",IF(U6492&lt;='Leia-me'!$B$6,"Saudável",IF(U6492&lt;='Leia-me'!$B$7,"Esfriando",IF(U6492&lt;='Leia-me'!$B$8,"Última chance","Zumbi"))))</f>
        <v/>
      </c>
      <c r="W6492" s="25" t="n">
        <f aca="false">IF(O6492="Won",1,IF(O6492="Lost",0,""))</f>
        <v>1</v>
      </c>
      <c r="Y6492" s="25" t="str">
        <f aca="false">IF(E6492="","Sim","")</f>
        <v/>
      </c>
    </row>
    <row r="6493" customFormat="false" ht="15" hidden="false" customHeight="false" outlineLevel="0" collapsed="false">
      <c r="A6493" s="25" t="s">
        <v>6756</v>
      </c>
      <c r="B6493" s="25" t="s">
        <v>102</v>
      </c>
      <c r="C6493" s="25" t="s">
        <v>103</v>
      </c>
      <c r="D6493" s="25" t="s">
        <v>105</v>
      </c>
      <c r="E6493" s="25" t="s">
        <v>2863</v>
      </c>
      <c r="F6493" s="25" t="s">
        <v>211</v>
      </c>
      <c r="G6493" s="26" t="n">
        <v>2437.85</v>
      </c>
      <c r="H6493" s="27" t="n">
        <v>4874</v>
      </c>
      <c r="I6493" s="25" t="s">
        <v>147</v>
      </c>
      <c r="K6493" s="25" t="n">
        <v>2001</v>
      </c>
      <c r="L6493" s="25" t="s">
        <v>186</v>
      </c>
      <c r="M6493" s="25" t="s">
        <v>171</v>
      </c>
      <c r="N6493" s="28" t="n">
        <v>550</v>
      </c>
      <c r="O6493" s="25" t="s">
        <v>55</v>
      </c>
      <c r="P6493" s="29" t="n">
        <v>42690</v>
      </c>
      <c r="Q6493" s="29" t="n">
        <v>42805</v>
      </c>
      <c r="R6493" s="28" t="n">
        <v>0</v>
      </c>
      <c r="S6493" s="28" t="n">
        <f aca="false">IF(O6493="Won",R6493,IF(O6493="Lost",0,N6493))</f>
        <v>0</v>
      </c>
      <c r="T6493" s="30" t="n">
        <f aca="false">IF(AND(P6493&lt;&gt;"",Q6493&lt;&gt;""),Q6493-P6493,"")</f>
        <v>115</v>
      </c>
      <c r="U6493" s="30" t="str">
        <f aca="false">IF(AND(O6493="Engaging",P6493&lt;&gt;""),'Leia-me'!$B$5-P6493,"")</f>
        <v/>
      </c>
      <c r="V6493" s="25" t="str">
        <f aca="false">IF(O6493&lt;&gt;"Engaging","",IF(U6493&lt;='Leia-me'!$B$6,"Saudável",IF(U6493&lt;='Leia-me'!$B$7,"Esfriando",IF(U6493&lt;='Leia-me'!$B$8,"Última chance","Zumbi"))))</f>
        <v/>
      </c>
      <c r="W6493" s="25" t="n">
        <f aca="false">IF(O6493="Won",1,IF(O6493="Lost",0,""))</f>
        <v>0</v>
      </c>
      <c r="Y6493" s="25" t="str">
        <f aca="false">IF(E6493="","Sim","")</f>
        <v/>
      </c>
    </row>
    <row r="6494" customFormat="false" ht="15" hidden="false" customHeight="false" outlineLevel="0" collapsed="false">
      <c r="A6494" s="25" t="s">
        <v>6757</v>
      </c>
      <c r="B6494" s="25" t="s">
        <v>102</v>
      </c>
      <c r="C6494" s="25" t="s">
        <v>103</v>
      </c>
      <c r="D6494" s="25" t="s">
        <v>105</v>
      </c>
      <c r="E6494" s="25" t="s">
        <v>1158</v>
      </c>
      <c r="F6494" s="25" t="s">
        <v>185</v>
      </c>
      <c r="G6494" s="26" t="n">
        <v>7708.38</v>
      </c>
      <c r="H6494" s="27" t="n">
        <v>13756</v>
      </c>
      <c r="I6494" s="25" t="s">
        <v>147</v>
      </c>
      <c r="K6494" s="25" t="n">
        <v>1980</v>
      </c>
      <c r="L6494" s="25" t="s">
        <v>186</v>
      </c>
      <c r="M6494" s="25" t="s">
        <v>171</v>
      </c>
      <c r="N6494" s="28" t="n">
        <v>550</v>
      </c>
      <c r="O6494" s="25" t="s">
        <v>54</v>
      </c>
      <c r="P6494" s="29" t="n">
        <v>42701</v>
      </c>
      <c r="Q6494" s="29" t="n">
        <v>42820</v>
      </c>
      <c r="R6494" s="28" t="n">
        <v>538</v>
      </c>
      <c r="S6494" s="28" t="n">
        <f aca="false">IF(O6494="Won",R6494,IF(O6494="Lost",0,N6494))</f>
        <v>538</v>
      </c>
      <c r="T6494" s="30" t="n">
        <f aca="false">IF(AND(P6494&lt;&gt;"",Q6494&lt;&gt;""),Q6494-P6494,"")</f>
        <v>119</v>
      </c>
      <c r="U6494" s="30" t="str">
        <f aca="false">IF(AND(O6494="Engaging",P6494&lt;&gt;""),'Leia-me'!$B$5-P6494,"")</f>
        <v/>
      </c>
      <c r="V6494" s="25" t="str">
        <f aca="false">IF(O6494&lt;&gt;"Engaging","",IF(U6494&lt;='Leia-me'!$B$6,"Saudável",IF(U6494&lt;='Leia-me'!$B$7,"Esfriando",IF(U6494&lt;='Leia-me'!$B$8,"Última chance","Zumbi"))))</f>
        <v/>
      </c>
      <c r="W6494" s="25" t="n">
        <f aca="false">IF(O6494="Won",1,IF(O6494="Lost",0,""))</f>
        <v>1</v>
      </c>
      <c r="Y6494" s="25" t="str">
        <f aca="false">IF(E6494="","Sim","")</f>
        <v/>
      </c>
    </row>
    <row r="6495" customFormat="false" ht="15" hidden="false" customHeight="false" outlineLevel="0" collapsed="false">
      <c r="A6495" s="25" t="s">
        <v>6758</v>
      </c>
      <c r="B6495" s="25" t="s">
        <v>102</v>
      </c>
      <c r="C6495" s="25" t="s">
        <v>103</v>
      </c>
      <c r="D6495" s="25" t="s">
        <v>105</v>
      </c>
      <c r="G6495" s="31"/>
      <c r="H6495" s="32"/>
      <c r="L6495" s="25" t="s">
        <v>160</v>
      </c>
      <c r="M6495" s="25" t="s">
        <v>149</v>
      </c>
      <c r="N6495" s="28" t="n">
        <v>3393</v>
      </c>
      <c r="O6495" s="25" t="s">
        <v>56</v>
      </c>
      <c r="P6495" s="29" t="n">
        <v>42716</v>
      </c>
      <c r="Q6495" s="33"/>
      <c r="R6495" s="34"/>
      <c r="S6495" s="28" t="n">
        <f aca="false">IF(O6495="Won",R6495,IF(O6495="Lost",0,N6495))</f>
        <v>3393</v>
      </c>
      <c r="T6495" s="30" t="str">
        <f aca="false">IF(AND(P6495&lt;&gt;"",Q6495&lt;&gt;""),Q6495-P6495,"")</f>
        <v/>
      </c>
      <c r="U6495" s="30" t="n">
        <f aca="false">IF(AND(O6495="Engaging",P6495&lt;&gt;""),'Leia-me'!$B$5-P6495,"")</f>
        <v>384</v>
      </c>
      <c r="V6495" s="25" t="str">
        <f aca="false">IF(O6495&lt;&gt;"Engaging","",IF(U6495&lt;='Leia-me'!$B$6,"Saudável",IF(U6495&lt;='Leia-me'!$B$7,"Esfriando",IF(U6495&lt;='Leia-me'!$B$8,"Última chance","Zumbi"))))</f>
        <v>Zumbi</v>
      </c>
      <c r="W6495" s="25" t="str">
        <f aca="false">IF(O6495="Won",1,IF(O6495="Lost",0,""))</f>
        <v/>
      </c>
      <c r="Y6495" s="25" t="str">
        <f aca="false">IF(E6495="","Sim","")</f>
        <v>Sim</v>
      </c>
    </row>
    <row r="6496" customFormat="false" ht="15" hidden="false" customHeight="false" outlineLevel="0" collapsed="false">
      <c r="A6496" s="25" t="s">
        <v>6759</v>
      </c>
      <c r="B6496" s="25" t="s">
        <v>102</v>
      </c>
      <c r="C6496" s="25" t="s">
        <v>103</v>
      </c>
      <c r="D6496" s="25" t="s">
        <v>105</v>
      </c>
      <c r="E6496" s="25" t="s">
        <v>428</v>
      </c>
      <c r="F6496" s="25" t="s">
        <v>267</v>
      </c>
      <c r="G6496" s="26" t="n">
        <v>792.46</v>
      </c>
      <c r="H6496" s="27" t="n">
        <v>1299</v>
      </c>
      <c r="I6496" s="25" t="s">
        <v>147</v>
      </c>
      <c r="K6496" s="25" t="n">
        <v>1982</v>
      </c>
      <c r="L6496" s="25" t="s">
        <v>148</v>
      </c>
      <c r="M6496" s="25" t="s">
        <v>149</v>
      </c>
      <c r="N6496" s="28" t="n">
        <v>55</v>
      </c>
      <c r="O6496" s="25" t="s">
        <v>55</v>
      </c>
      <c r="P6496" s="29" t="n">
        <v>42722</v>
      </c>
      <c r="Q6496" s="29" t="n">
        <v>42807</v>
      </c>
      <c r="R6496" s="28" t="n">
        <v>0</v>
      </c>
      <c r="S6496" s="28" t="n">
        <f aca="false">IF(O6496="Won",R6496,IF(O6496="Lost",0,N6496))</f>
        <v>0</v>
      </c>
      <c r="T6496" s="30" t="n">
        <f aca="false">IF(AND(P6496&lt;&gt;"",Q6496&lt;&gt;""),Q6496-P6496,"")</f>
        <v>85</v>
      </c>
      <c r="U6496" s="30" t="str">
        <f aca="false">IF(AND(O6496="Engaging",P6496&lt;&gt;""),'Leia-me'!$B$5-P6496,"")</f>
        <v/>
      </c>
      <c r="V6496" s="25" t="str">
        <f aca="false">IF(O6496&lt;&gt;"Engaging","",IF(U6496&lt;='Leia-me'!$B$6,"Saudável",IF(U6496&lt;='Leia-me'!$B$7,"Esfriando",IF(U6496&lt;='Leia-me'!$B$8,"Última chance","Zumbi"))))</f>
        <v/>
      </c>
      <c r="W6496" s="25" t="n">
        <f aca="false">IF(O6496="Won",1,IF(O6496="Lost",0,""))</f>
        <v>0</v>
      </c>
      <c r="Y6496" s="25" t="str">
        <f aca="false">IF(E6496="","Sim","")</f>
        <v/>
      </c>
    </row>
    <row r="6497" customFormat="false" ht="15" hidden="false" customHeight="false" outlineLevel="0" collapsed="false">
      <c r="A6497" s="25" t="s">
        <v>6760</v>
      </c>
      <c r="B6497" s="25" t="s">
        <v>102</v>
      </c>
      <c r="C6497" s="25" t="s">
        <v>103</v>
      </c>
      <c r="D6497" s="25" t="s">
        <v>105</v>
      </c>
      <c r="E6497" s="25" t="s">
        <v>1187</v>
      </c>
      <c r="F6497" s="25" t="s">
        <v>159</v>
      </c>
      <c r="G6497" s="26" t="n">
        <v>2059.9</v>
      </c>
      <c r="H6497" s="27" t="n">
        <v>3644</v>
      </c>
      <c r="I6497" s="25" t="s">
        <v>147</v>
      </c>
      <c r="K6497" s="25" t="n">
        <v>1988</v>
      </c>
      <c r="L6497" s="25" t="s">
        <v>148</v>
      </c>
      <c r="M6497" s="25" t="s">
        <v>149</v>
      </c>
      <c r="N6497" s="28" t="n">
        <v>55</v>
      </c>
      <c r="O6497" s="25" t="s">
        <v>54</v>
      </c>
      <c r="P6497" s="29" t="n">
        <v>42726</v>
      </c>
      <c r="Q6497" s="29" t="n">
        <v>42825</v>
      </c>
      <c r="R6497" s="28" t="n">
        <v>45</v>
      </c>
      <c r="S6497" s="28" t="n">
        <f aca="false">IF(O6497="Won",R6497,IF(O6497="Lost",0,N6497))</f>
        <v>45</v>
      </c>
      <c r="T6497" s="30" t="n">
        <f aca="false">IF(AND(P6497&lt;&gt;"",Q6497&lt;&gt;""),Q6497-P6497,"")</f>
        <v>99</v>
      </c>
      <c r="U6497" s="30" t="str">
        <f aca="false">IF(AND(O6497="Engaging",P6497&lt;&gt;""),'Leia-me'!$B$5-P6497,"")</f>
        <v/>
      </c>
      <c r="V6497" s="25" t="str">
        <f aca="false">IF(O6497&lt;&gt;"Engaging","",IF(U6497&lt;='Leia-me'!$B$6,"Saudável",IF(U6497&lt;='Leia-me'!$B$7,"Esfriando",IF(U6497&lt;='Leia-me'!$B$8,"Última chance","Zumbi"))))</f>
        <v/>
      </c>
      <c r="W6497" s="25" t="n">
        <f aca="false">IF(O6497="Won",1,IF(O6497="Lost",0,""))</f>
        <v>1</v>
      </c>
      <c r="Y6497" s="25" t="str">
        <f aca="false">IF(E6497="","Sim","")</f>
        <v/>
      </c>
    </row>
    <row r="6498" customFormat="false" ht="15" hidden="false" customHeight="false" outlineLevel="0" collapsed="false">
      <c r="A6498" s="25" t="s">
        <v>6761</v>
      </c>
      <c r="B6498" s="25" t="s">
        <v>102</v>
      </c>
      <c r="C6498" s="25" t="s">
        <v>103</v>
      </c>
      <c r="D6498" s="25" t="s">
        <v>105</v>
      </c>
      <c r="G6498" s="31"/>
      <c r="H6498" s="32"/>
      <c r="L6498" s="25" t="s">
        <v>186</v>
      </c>
      <c r="M6498" s="25" t="s">
        <v>171</v>
      </c>
      <c r="N6498" s="28" t="n">
        <v>550</v>
      </c>
      <c r="O6498" s="25" t="s">
        <v>56</v>
      </c>
      <c r="P6498" s="29" t="n">
        <v>42729</v>
      </c>
      <c r="Q6498" s="33"/>
      <c r="R6498" s="34"/>
      <c r="S6498" s="28" t="n">
        <f aca="false">IF(O6498="Won",R6498,IF(O6498="Lost",0,N6498))</f>
        <v>550</v>
      </c>
      <c r="T6498" s="30" t="str">
        <f aca="false">IF(AND(P6498&lt;&gt;"",Q6498&lt;&gt;""),Q6498-P6498,"")</f>
        <v/>
      </c>
      <c r="U6498" s="30" t="n">
        <f aca="false">IF(AND(O6498="Engaging",P6498&lt;&gt;""),'Leia-me'!$B$5-P6498,"")</f>
        <v>371</v>
      </c>
      <c r="V6498" s="25" t="str">
        <f aca="false">IF(O6498&lt;&gt;"Engaging","",IF(U6498&lt;='Leia-me'!$B$6,"Saudável",IF(U6498&lt;='Leia-me'!$B$7,"Esfriando",IF(U6498&lt;='Leia-me'!$B$8,"Última chance","Zumbi"))))</f>
        <v>Zumbi</v>
      </c>
      <c r="W6498" s="25" t="str">
        <f aca="false">IF(O6498="Won",1,IF(O6498="Lost",0,""))</f>
        <v/>
      </c>
      <c r="Y6498" s="25" t="str">
        <f aca="false">IF(E6498="","Sim","")</f>
        <v>Sim</v>
      </c>
    </row>
    <row r="6499" customFormat="false" ht="15" hidden="false" customHeight="false" outlineLevel="0" collapsed="false">
      <c r="A6499" s="25" t="s">
        <v>6762</v>
      </c>
      <c r="B6499" s="25" t="s">
        <v>102</v>
      </c>
      <c r="C6499" s="25" t="s">
        <v>103</v>
      </c>
      <c r="D6499" s="25" t="s">
        <v>105</v>
      </c>
      <c r="E6499" s="25" t="s">
        <v>2863</v>
      </c>
      <c r="F6499" s="25" t="s">
        <v>211</v>
      </c>
      <c r="G6499" s="26" t="n">
        <v>2437.85</v>
      </c>
      <c r="H6499" s="27" t="n">
        <v>4874</v>
      </c>
      <c r="I6499" s="25" t="s">
        <v>147</v>
      </c>
      <c r="K6499" s="25" t="n">
        <v>2001</v>
      </c>
      <c r="L6499" s="25" t="s">
        <v>148</v>
      </c>
      <c r="M6499" s="25" t="s">
        <v>149</v>
      </c>
      <c r="N6499" s="28" t="n">
        <v>55</v>
      </c>
      <c r="O6499" s="25" t="s">
        <v>54</v>
      </c>
      <c r="P6499" s="29" t="n">
        <v>42733</v>
      </c>
      <c r="Q6499" s="29" t="n">
        <v>42808</v>
      </c>
      <c r="R6499" s="28" t="n">
        <v>56</v>
      </c>
      <c r="S6499" s="28" t="n">
        <f aca="false">IF(O6499="Won",R6499,IF(O6499="Lost",0,N6499))</f>
        <v>56</v>
      </c>
      <c r="T6499" s="30" t="n">
        <f aca="false">IF(AND(P6499&lt;&gt;"",Q6499&lt;&gt;""),Q6499-P6499,"")</f>
        <v>75</v>
      </c>
      <c r="U6499" s="30" t="str">
        <f aca="false">IF(AND(O6499="Engaging",P6499&lt;&gt;""),'Leia-me'!$B$5-P6499,"")</f>
        <v/>
      </c>
      <c r="V6499" s="25" t="str">
        <f aca="false">IF(O6499&lt;&gt;"Engaging","",IF(U6499&lt;='Leia-me'!$B$6,"Saudável",IF(U6499&lt;='Leia-me'!$B$7,"Esfriando",IF(U6499&lt;='Leia-me'!$B$8,"Última chance","Zumbi"))))</f>
        <v/>
      </c>
      <c r="W6499" s="25" t="n">
        <f aca="false">IF(O6499="Won",1,IF(O6499="Lost",0,""))</f>
        <v>1</v>
      </c>
      <c r="Y6499" s="25" t="str">
        <f aca="false">IF(E6499="","Sim","")</f>
        <v/>
      </c>
    </row>
    <row r="6500" customFormat="false" ht="15" hidden="false" customHeight="false" outlineLevel="0" collapsed="false">
      <c r="A6500" s="25" t="s">
        <v>6763</v>
      </c>
      <c r="B6500" s="25" t="s">
        <v>102</v>
      </c>
      <c r="C6500" s="25" t="s">
        <v>103</v>
      </c>
      <c r="D6500" s="25" t="s">
        <v>105</v>
      </c>
      <c r="E6500" s="25" t="s">
        <v>1090</v>
      </c>
      <c r="F6500" s="25" t="s">
        <v>155</v>
      </c>
      <c r="G6500" s="26" t="n">
        <v>6395.05</v>
      </c>
      <c r="H6500" s="27" t="n">
        <v>20275</v>
      </c>
      <c r="I6500" s="25" t="s">
        <v>147</v>
      </c>
      <c r="K6500" s="25" t="n">
        <v>1994</v>
      </c>
      <c r="L6500" s="25" t="s">
        <v>186</v>
      </c>
      <c r="M6500" s="25" t="s">
        <v>171</v>
      </c>
      <c r="N6500" s="28" t="n">
        <v>550</v>
      </c>
      <c r="O6500" s="25" t="s">
        <v>56</v>
      </c>
      <c r="P6500" s="29" t="n">
        <v>42743</v>
      </c>
      <c r="Q6500" s="33"/>
      <c r="R6500" s="34"/>
      <c r="S6500" s="28" t="n">
        <f aca="false">IF(O6500="Won",R6500,IF(O6500="Lost",0,N6500))</f>
        <v>550</v>
      </c>
      <c r="T6500" s="30" t="str">
        <f aca="false">IF(AND(P6500&lt;&gt;"",Q6500&lt;&gt;""),Q6500-P6500,"")</f>
        <v/>
      </c>
      <c r="U6500" s="30" t="n">
        <f aca="false">IF(AND(O6500="Engaging",P6500&lt;&gt;""),'Leia-me'!$B$5-P6500,"")</f>
        <v>357</v>
      </c>
      <c r="V6500" s="25" t="str">
        <f aca="false">IF(O6500&lt;&gt;"Engaging","",IF(U6500&lt;='Leia-me'!$B$6,"Saudável",IF(U6500&lt;='Leia-me'!$B$7,"Esfriando",IF(U6500&lt;='Leia-me'!$B$8,"Última chance","Zumbi"))))</f>
        <v>Zumbi</v>
      </c>
      <c r="W6500" s="25" t="str">
        <f aca="false">IF(O6500="Won",1,IF(O6500="Lost",0,""))</f>
        <v/>
      </c>
      <c r="Y6500" s="25" t="str">
        <f aca="false">IF(E6500="","Sim","")</f>
        <v/>
      </c>
    </row>
    <row r="6501" customFormat="false" ht="15" hidden="false" customHeight="false" outlineLevel="0" collapsed="false">
      <c r="A6501" s="25" t="s">
        <v>6764</v>
      </c>
      <c r="B6501" s="25" t="s">
        <v>102</v>
      </c>
      <c r="C6501" s="25" t="s">
        <v>103</v>
      </c>
      <c r="D6501" s="25" t="s">
        <v>105</v>
      </c>
      <c r="E6501" s="25" t="s">
        <v>1351</v>
      </c>
      <c r="F6501" s="25" t="s">
        <v>177</v>
      </c>
      <c r="G6501" s="26" t="n">
        <v>7537.24</v>
      </c>
      <c r="H6501" s="27" t="n">
        <v>20293</v>
      </c>
      <c r="I6501" s="25" t="s">
        <v>147</v>
      </c>
      <c r="K6501" s="25" t="n">
        <v>1993</v>
      </c>
      <c r="L6501" s="25" t="s">
        <v>160</v>
      </c>
      <c r="M6501" s="25" t="s">
        <v>149</v>
      </c>
      <c r="N6501" s="28" t="n">
        <v>3393</v>
      </c>
      <c r="O6501" s="25" t="s">
        <v>54</v>
      </c>
      <c r="P6501" s="29" t="n">
        <v>42744</v>
      </c>
      <c r="Q6501" s="29" t="n">
        <v>42823</v>
      </c>
      <c r="R6501" s="28" t="n">
        <v>3145</v>
      </c>
      <c r="S6501" s="28" t="n">
        <f aca="false">IF(O6501="Won",R6501,IF(O6501="Lost",0,N6501))</f>
        <v>3145</v>
      </c>
      <c r="T6501" s="30" t="n">
        <f aca="false">IF(AND(P6501&lt;&gt;"",Q6501&lt;&gt;""),Q6501-P6501,"")</f>
        <v>79</v>
      </c>
      <c r="U6501" s="30" t="str">
        <f aca="false">IF(AND(O6501="Engaging",P6501&lt;&gt;""),'Leia-me'!$B$5-P6501,"")</f>
        <v/>
      </c>
      <c r="V6501" s="25" t="str">
        <f aca="false">IF(O6501&lt;&gt;"Engaging","",IF(U6501&lt;='Leia-me'!$B$6,"Saudável",IF(U6501&lt;='Leia-me'!$B$7,"Esfriando",IF(U6501&lt;='Leia-me'!$B$8,"Última chance","Zumbi"))))</f>
        <v/>
      </c>
      <c r="W6501" s="25" t="n">
        <f aca="false">IF(O6501="Won",1,IF(O6501="Lost",0,""))</f>
        <v>1</v>
      </c>
      <c r="Y6501" s="25" t="str">
        <f aca="false">IF(E6501="","Sim","")</f>
        <v/>
      </c>
    </row>
    <row r="6502" customFormat="false" ht="15" hidden="false" customHeight="false" outlineLevel="0" collapsed="false">
      <c r="A6502" s="25" t="s">
        <v>6765</v>
      </c>
      <c r="B6502" s="25" t="s">
        <v>102</v>
      </c>
      <c r="C6502" s="25" t="s">
        <v>103</v>
      </c>
      <c r="D6502" s="25" t="s">
        <v>105</v>
      </c>
      <c r="E6502" s="25" t="s">
        <v>1158</v>
      </c>
      <c r="F6502" s="25" t="s">
        <v>185</v>
      </c>
      <c r="G6502" s="26" t="n">
        <v>7708.38</v>
      </c>
      <c r="H6502" s="27" t="n">
        <v>13756</v>
      </c>
      <c r="I6502" s="25" t="s">
        <v>147</v>
      </c>
      <c r="K6502" s="25" t="n">
        <v>1980</v>
      </c>
      <c r="L6502" s="25" t="s">
        <v>148</v>
      </c>
      <c r="M6502" s="25" t="s">
        <v>149</v>
      </c>
      <c r="N6502" s="28" t="n">
        <v>55</v>
      </c>
      <c r="O6502" s="25" t="s">
        <v>55</v>
      </c>
      <c r="P6502" s="29" t="n">
        <v>42758</v>
      </c>
      <c r="Q6502" s="29" t="n">
        <v>42861</v>
      </c>
      <c r="R6502" s="28" t="n">
        <v>0</v>
      </c>
      <c r="S6502" s="28" t="n">
        <f aca="false">IF(O6502="Won",R6502,IF(O6502="Lost",0,N6502))</f>
        <v>0</v>
      </c>
      <c r="T6502" s="30" t="n">
        <f aca="false">IF(AND(P6502&lt;&gt;"",Q6502&lt;&gt;""),Q6502-P6502,"")</f>
        <v>103</v>
      </c>
      <c r="U6502" s="30" t="str">
        <f aca="false">IF(AND(O6502="Engaging",P6502&lt;&gt;""),'Leia-me'!$B$5-P6502,"")</f>
        <v/>
      </c>
      <c r="V6502" s="25" t="str">
        <f aca="false">IF(O6502&lt;&gt;"Engaging","",IF(U6502&lt;='Leia-me'!$B$6,"Saudável",IF(U6502&lt;='Leia-me'!$B$7,"Esfriando",IF(U6502&lt;='Leia-me'!$B$8,"Última chance","Zumbi"))))</f>
        <v/>
      </c>
      <c r="W6502" s="25" t="n">
        <f aca="false">IF(O6502="Won",1,IF(O6502="Lost",0,""))</f>
        <v>0</v>
      </c>
      <c r="Y6502" s="25" t="str">
        <f aca="false">IF(E6502="","Sim","")</f>
        <v/>
      </c>
    </row>
    <row r="6503" customFormat="false" ht="15" hidden="false" customHeight="false" outlineLevel="0" collapsed="false">
      <c r="A6503" s="25" t="s">
        <v>6766</v>
      </c>
      <c r="B6503" s="25" t="s">
        <v>102</v>
      </c>
      <c r="C6503" s="25" t="s">
        <v>103</v>
      </c>
      <c r="D6503" s="25" t="s">
        <v>105</v>
      </c>
      <c r="E6503" s="25" t="s">
        <v>5204</v>
      </c>
      <c r="F6503" s="25" t="s">
        <v>155</v>
      </c>
      <c r="G6503" s="26" t="n">
        <v>1188.42</v>
      </c>
      <c r="H6503" s="27" t="n">
        <v>3015</v>
      </c>
      <c r="I6503" s="25" t="s">
        <v>147</v>
      </c>
      <c r="K6503" s="25" t="n">
        <v>1994</v>
      </c>
      <c r="L6503" s="25" t="s">
        <v>148</v>
      </c>
      <c r="M6503" s="25" t="s">
        <v>149</v>
      </c>
      <c r="N6503" s="28" t="n">
        <v>55</v>
      </c>
      <c r="O6503" s="25" t="s">
        <v>55</v>
      </c>
      <c r="P6503" s="29" t="n">
        <v>42758</v>
      </c>
      <c r="Q6503" s="29" t="n">
        <v>42878</v>
      </c>
      <c r="R6503" s="28" t="n">
        <v>0</v>
      </c>
      <c r="S6503" s="28" t="n">
        <f aca="false">IF(O6503="Won",R6503,IF(O6503="Lost",0,N6503))</f>
        <v>0</v>
      </c>
      <c r="T6503" s="30" t="n">
        <f aca="false">IF(AND(P6503&lt;&gt;"",Q6503&lt;&gt;""),Q6503-P6503,"")</f>
        <v>120</v>
      </c>
      <c r="U6503" s="30" t="str">
        <f aca="false">IF(AND(O6503="Engaging",P6503&lt;&gt;""),'Leia-me'!$B$5-P6503,"")</f>
        <v/>
      </c>
      <c r="V6503" s="25" t="str">
        <f aca="false">IF(O6503&lt;&gt;"Engaging","",IF(U6503&lt;='Leia-me'!$B$6,"Saudável",IF(U6503&lt;='Leia-me'!$B$7,"Esfriando",IF(U6503&lt;='Leia-me'!$B$8,"Última chance","Zumbi"))))</f>
        <v/>
      </c>
      <c r="W6503" s="25" t="n">
        <f aca="false">IF(O6503="Won",1,IF(O6503="Lost",0,""))</f>
        <v>0</v>
      </c>
      <c r="Y6503" s="25" t="str">
        <f aca="false">IF(E6503="","Sim","")</f>
        <v/>
      </c>
    </row>
    <row r="6504" customFormat="false" ht="15" hidden="false" customHeight="false" outlineLevel="0" collapsed="false">
      <c r="A6504" s="25" t="s">
        <v>6767</v>
      </c>
      <c r="B6504" s="25" t="s">
        <v>102</v>
      </c>
      <c r="C6504" s="25" t="s">
        <v>103</v>
      </c>
      <c r="D6504" s="25" t="s">
        <v>105</v>
      </c>
      <c r="E6504" s="25" t="s">
        <v>2754</v>
      </c>
      <c r="F6504" s="25" t="s">
        <v>267</v>
      </c>
      <c r="G6504" s="26" t="n">
        <v>1012.72</v>
      </c>
      <c r="H6504" s="27" t="n">
        <v>3492</v>
      </c>
      <c r="I6504" s="25" t="s">
        <v>2755</v>
      </c>
      <c r="K6504" s="25" t="n">
        <v>1991</v>
      </c>
      <c r="L6504" s="25" t="s">
        <v>160</v>
      </c>
      <c r="M6504" s="25" t="s">
        <v>149</v>
      </c>
      <c r="N6504" s="28" t="n">
        <v>3393</v>
      </c>
      <c r="O6504" s="25" t="s">
        <v>54</v>
      </c>
      <c r="P6504" s="29" t="n">
        <v>42761</v>
      </c>
      <c r="Q6504" s="29" t="n">
        <v>42813</v>
      </c>
      <c r="R6504" s="28" t="n">
        <v>2982</v>
      </c>
      <c r="S6504" s="28" t="n">
        <f aca="false">IF(O6504="Won",R6504,IF(O6504="Lost",0,N6504))</f>
        <v>2982</v>
      </c>
      <c r="T6504" s="30" t="n">
        <f aca="false">IF(AND(P6504&lt;&gt;"",Q6504&lt;&gt;""),Q6504-P6504,"")</f>
        <v>52</v>
      </c>
      <c r="U6504" s="30" t="str">
        <f aca="false">IF(AND(O6504="Engaging",P6504&lt;&gt;""),'Leia-me'!$B$5-P6504,"")</f>
        <v/>
      </c>
      <c r="V6504" s="25" t="str">
        <f aca="false">IF(O6504&lt;&gt;"Engaging","",IF(U6504&lt;='Leia-me'!$B$6,"Saudável",IF(U6504&lt;='Leia-me'!$B$7,"Esfriando",IF(U6504&lt;='Leia-me'!$B$8,"Última chance","Zumbi"))))</f>
        <v/>
      </c>
      <c r="W6504" s="25" t="n">
        <f aca="false">IF(O6504="Won",1,IF(O6504="Lost",0,""))</f>
        <v>1</v>
      </c>
      <c r="Y6504" s="25" t="str">
        <f aca="false">IF(E6504="","Sim","")</f>
        <v/>
      </c>
    </row>
    <row r="6505" customFormat="false" ht="15" hidden="false" customHeight="false" outlineLevel="0" collapsed="false">
      <c r="A6505" s="25" t="s">
        <v>6768</v>
      </c>
      <c r="B6505" s="25" t="s">
        <v>102</v>
      </c>
      <c r="C6505" s="25" t="s">
        <v>103</v>
      </c>
      <c r="D6505" s="25" t="s">
        <v>105</v>
      </c>
      <c r="E6505" s="25" t="s">
        <v>444</v>
      </c>
      <c r="F6505" s="25" t="s">
        <v>192</v>
      </c>
      <c r="G6505" s="26" t="n">
        <v>6354.87</v>
      </c>
      <c r="H6505" s="27" t="n">
        <v>16780</v>
      </c>
      <c r="I6505" s="25" t="s">
        <v>147</v>
      </c>
      <c r="J6505" s="25" t="s">
        <v>445</v>
      </c>
      <c r="K6505" s="25" t="n">
        <v>1996</v>
      </c>
      <c r="L6505" s="25" t="s">
        <v>1834</v>
      </c>
      <c r="M6505" s="25" t="s">
        <v>171</v>
      </c>
      <c r="N6505" s="28" t="n">
        <v>4821</v>
      </c>
      <c r="O6505" s="25" t="s">
        <v>54</v>
      </c>
      <c r="P6505" s="29" t="n">
        <v>42765</v>
      </c>
      <c r="Q6505" s="29" t="n">
        <v>42899</v>
      </c>
      <c r="R6505" s="28" t="n">
        <v>4933</v>
      </c>
      <c r="S6505" s="28" t="n">
        <f aca="false">IF(O6505="Won",R6505,IF(O6505="Lost",0,N6505))</f>
        <v>4933</v>
      </c>
      <c r="T6505" s="30" t="n">
        <f aca="false">IF(AND(P6505&lt;&gt;"",Q6505&lt;&gt;""),Q6505-P6505,"")</f>
        <v>134</v>
      </c>
      <c r="U6505" s="30" t="str">
        <f aca="false">IF(AND(O6505="Engaging",P6505&lt;&gt;""),'Leia-me'!$B$5-P6505,"")</f>
        <v/>
      </c>
      <c r="V6505" s="25" t="str">
        <f aca="false">IF(O6505&lt;&gt;"Engaging","",IF(U6505&lt;='Leia-me'!$B$6,"Saudável",IF(U6505&lt;='Leia-me'!$B$7,"Esfriando",IF(U6505&lt;='Leia-me'!$B$8,"Última chance","Zumbi"))))</f>
        <v/>
      </c>
      <c r="W6505" s="25" t="n">
        <f aca="false">IF(O6505="Won",1,IF(O6505="Lost",0,""))</f>
        <v>1</v>
      </c>
      <c r="X6505" s="25" t="s">
        <v>1835</v>
      </c>
      <c r="Y6505" s="25" t="str">
        <f aca="false">IF(E6505="","Sim","")</f>
        <v/>
      </c>
    </row>
    <row r="6506" customFormat="false" ht="15" hidden="false" customHeight="false" outlineLevel="0" collapsed="false">
      <c r="A6506" s="25" t="s">
        <v>6769</v>
      </c>
      <c r="B6506" s="25" t="s">
        <v>102</v>
      </c>
      <c r="C6506" s="25" t="s">
        <v>103</v>
      </c>
      <c r="D6506" s="25" t="s">
        <v>105</v>
      </c>
      <c r="E6506" s="25" t="s">
        <v>417</v>
      </c>
      <c r="F6506" s="25" t="s">
        <v>211</v>
      </c>
      <c r="G6506" s="26" t="n">
        <v>223.8</v>
      </c>
      <c r="H6506" s="27" t="n">
        <v>299</v>
      </c>
      <c r="I6506" s="25" t="s">
        <v>147</v>
      </c>
      <c r="K6506" s="25" t="n">
        <v>2003</v>
      </c>
      <c r="L6506" s="25" t="s">
        <v>2445</v>
      </c>
      <c r="M6506" s="25" t="s">
        <v>2446</v>
      </c>
      <c r="N6506" s="28" t="n">
        <v>26768</v>
      </c>
      <c r="O6506" s="25" t="s">
        <v>54</v>
      </c>
      <c r="P6506" s="29" t="n">
        <v>42767</v>
      </c>
      <c r="Q6506" s="29" t="n">
        <v>42893</v>
      </c>
      <c r="R6506" s="28" t="n">
        <v>30288</v>
      </c>
      <c r="S6506" s="28" t="n">
        <f aca="false">IF(O6506="Won",R6506,IF(O6506="Lost",0,N6506))</f>
        <v>30288</v>
      </c>
      <c r="T6506" s="30" t="n">
        <f aca="false">IF(AND(P6506&lt;&gt;"",Q6506&lt;&gt;""),Q6506-P6506,"")</f>
        <v>126</v>
      </c>
      <c r="U6506" s="30" t="str">
        <f aca="false">IF(AND(O6506="Engaging",P6506&lt;&gt;""),'Leia-me'!$B$5-P6506,"")</f>
        <v/>
      </c>
      <c r="V6506" s="25" t="str">
        <f aca="false">IF(O6506&lt;&gt;"Engaging","",IF(U6506&lt;='Leia-me'!$B$6,"Saudável",IF(U6506&lt;='Leia-me'!$B$7,"Esfriando",IF(U6506&lt;='Leia-me'!$B$8,"Última chance","Zumbi"))))</f>
        <v/>
      </c>
      <c r="W6506" s="25" t="n">
        <f aca="false">IF(O6506="Won",1,IF(O6506="Lost",0,""))</f>
        <v>1</v>
      </c>
      <c r="Y6506" s="25" t="str">
        <f aca="false">IF(E6506="","Sim","")</f>
        <v/>
      </c>
    </row>
    <row r="6507" customFormat="false" ht="15" hidden="false" customHeight="false" outlineLevel="0" collapsed="false">
      <c r="A6507" s="25" t="s">
        <v>6770</v>
      </c>
      <c r="B6507" s="25" t="s">
        <v>102</v>
      </c>
      <c r="C6507" s="25" t="s">
        <v>103</v>
      </c>
      <c r="D6507" s="25" t="s">
        <v>105</v>
      </c>
      <c r="E6507" s="25" t="s">
        <v>417</v>
      </c>
      <c r="F6507" s="25" t="s">
        <v>211</v>
      </c>
      <c r="G6507" s="26" t="n">
        <v>223.8</v>
      </c>
      <c r="H6507" s="27" t="n">
        <v>299</v>
      </c>
      <c r="I6507" s="25" t="s">
        <v>147</v>
      </c>
      <c r="K6507" s="25" t="n">
        <v>2003</v>
      </c>
      <c r="L6507" s="25" t="s">
        <v>148</v>
      </c>
      <c r="M6507" s="25" t="s">
        <v>149</v>
      </c>
      <c r="N6507" s="28" t="n">
        <v>55</v>
      </c>
      <c r="O6507" s="25" t="s">
        <v>54</v>
      </c>
      <c r="P6507" s="29" t="n">
        <v>42774</v>
      </c>
      <c r="Q6507" s="29" t="n">
        <v>42879</v>
      </c>
      <c r="R6507" s="28" t="n">
        <v>63</v>
      </c>
      <c r="S6507" s="28" t="n">
        <f aca="false">IF(O6507="Won",R6507,IF(O6507="Lost",0,N6507))</f>
        <v>63</v>
      </c>
      <c r="T6507" s="30" t="n">
        <f aca="false">IF(AND(P6507&lt;&gt;"",Q6507&lt;&gt;""),Q6507-P6507,"")</f>
        <v>105</v>
      </c>
      <c r="U6507" s="30" t="str">
        <f aca="false">IF(AND(O6507="Engaging",P6507&lt;&gt;""),'Leia-me'!$B$5-P6507,"")</f>
        <v/>
      </c>
      <c r="V6507" s="25" t="str">
        <f aca="false">IF(O6507&lt;&gt;"Engaging","",IF(U6507&lt;='Leia-me'!$B$6,"Saudável",IF(U6507&lt;='Leia-me'!$B$7,"Esfriando",IF(U6507&lt;='Leia-me'!$B$8,"Última chance","Zumbi"))))</f>
        <v/>
      </c>
      <c r="W6507" s="25" t="n">
        <f aca="false">IF(O6507="Won",1,IF(O6507="Lost",0,""))</f>
        <v>1</v>
      </c>
      <c r="Y6507" s="25" t="str">
        <f aca="false">IF(E6507="","Sim","")</f>
        <v/>
      </c>
    </row>
    <row r="6508" customFormat="false" ht="15" hidden="false" customHeight="false" outlineLevel="0" collapsed="false">
      <c r="A6508" s="25" t="s">
        <v>6771</v>
      </c>
      <c r="B6508" s="25" t="s">
        <v>102</v>
      </c>
      <c r="C6508" s="25" t="s">
        <v>103</v>
      </c>
      <c r="D6508" s="25" t="s">
        <v>105</v>
      </c>
      <c r="E6508" s="25" t="s">
        <v>199</v>
      </c>
      <c r="F6508" s="25" t="s">
        <v>177</v>
      </c>
      <c r="G6508" s="26" t="n">
        <v>52.5</v>
      </c>
      <c r="H6508" s="27" t="n">
        <v>165</v>
      </c>
      <c r="I6508" s="25" t="s">
        <v>147</v>
      </c>
      <c r="K6508" s="25" t="n">
        <v>2008</v>
      </c>
      <c r="L6508" s="25" t="s">
        <v>160</v>
      </c>
      <c r="M6508" s="25" t="s">
        <v>149</v>
      </c>
      <c r="N6508" s="28" t="n">
        <v>3393</v>
      </c>
      <c r="O6508" s="25" t="s">
        <v>56</v>
      </c>
      <c r="P6508" s="29" t="n">
        <v>42777</v>
      </c>
      <c r="Q6508" s="33"/>
      <c r="R6508" s="34"/>
      <c r="S6508" s="28" t="n">
        <f aca="false">IF(O6508="Won",R6508,IF(O6508="Lost",0,N6508))</f>
        <v>3393</v>
      </c>
      <c r="T6508" s="30" t="str">
        <f aca="false">IF(AND(P6508&lt;&gt;"",Q6508&lt;&gt;""),Q6508-P6508,"")</f>
        <v/>
      </c>
      <c r="U6508" s="30" t="n">
        <f aca="false">IF(AND(O6508="Engaging",P6508&lt;&gt;""),'Leia-me'!$B$5-P6508,"")</f>
        <v>323</v>
      </c>
      <c r="V6508" s="25" t="str">
        <f aca="false">IF(O6508&lt;&gt;"Engaging","",IF(U6508&lt;='Leia-me'!$B$6,"Saudável",IF(U6508&lt;='Leia-me'!$B$7,"Esfriando",IF(U6508&lt;='Leia-me'!$B$8,"Última chance","Zumbi"))))</f>
        <v>Zumbi</v>
      </c>
      <c r="W6508" s="25" t="str">
        <f aca="false">IF(O6508="Won",1,IF(O6508="Lost",0,""))</f>
        <v/>
      </c>
      <c r="Y6508" s="25" t="str">
        <f aca="false">IF(E6508="","Sim","")</f>
        <v/>
      </c>
    </row>
    <row r="6509" customFormat="false" ht="15" hidden="false" customHeight="false" outlineLevel="0" collapsed="false">
      <c r="A6509" s="25" t="s">
        <v>6772</v>
      </c>
      <c r="B6509" s="25" t="s">
        <v>102</v>
      </c>
      <c r="C6509" s="25" t="s">
        <v>103</v>
      </c>
      <c r="D6509" s="25" t="s">
        <v>105</v>
      </c>
      <c r="E6509" s="25" t="s">
        <v>3075</v>
      </c>
      <c r="F6509" s="25" t="s">
        <v>165</v>
      </c>
      <c r="G6509" s="26" t="n">
        <v>4269.9</v>
      </c>
      <c r="H6509" s="27" t="n">
        <v>6472</v>
      </c>
      <c r="I6509" s="25" t="s">
        <v>147</v>
      </c>
      <c r="J6509" s="25" t="s">
        <v>1347</v>
      </c>
      <c r="K6509" s="25" t="n">
        <v>1993</v>
      </c>
      <c r="L6509" s="25" t="s">
        <v>160</v>
      </c>
      <c r="M6509" s="25" t="s">
        <v>149</v>
      </c>
      <c r="N6509" s="28" t="n">
        <v>3393</v>
      </c>
      <c r="O6509" s="25" t="s">
        <v>56</v>
      </c>
      <c r="P6509" s="29" t="n">
        <v>42778</v>
      </c>
      <c r="Q6509" s="33"/>
      <c r="R6509" s="34"/>
      <c r="S6509" s="28" t="n">
        <f aca="false">IF(O6509="Won",R6509,IF(O6509="Lost",0,N6509))</f>
        <v>3393</v>
      </c>
      <c r="T6509" s="30" t="str">
        <f aca="false">IF(AND(P6509&lt;&gt;"",Q6509&lt;&gt;""),Q6509-P6509,"")</f>
        <v/>
      </c>
      <c r="U6509" s="30" t="n">
        <f aca="false">IF(AND(O6509="Engaging",P6509&lt;&gt;""),'Leia-me'!$B$5-P6509,"")</f>
        <v>322</v>
      </c>
      <c r="V6509" s="25" t="str">
        <f aca="false">IF(O6509&lt;&gt;"Engaging","",IF(U6509&lt;='Leia-me'!$B$6,"Saudável",IF(U6509&lt;='Leia-me'!$B$7,"Esfriando",IF(U6509&lt;='Leia-me'!$B$8,"Última chance","Zumbi"))))</f>
        <v>Zumbi</v>
      </c>
      <c r="W6509" s="25" t="str">
        <f aca="false">IF(O6509="Won",1,IF(O6509="Lost",0,""))</f>
        <v/>
      </c>
      <c r="Y6509" s="25" t="str">
        <f aca="false">IF(E6509="","Sim","")</f>
        <v/>
      </c>
    </row>
    <row r="6510" customFormat="false" ht="15" hidden="false" customHeight="false" outlineLevel="0" collapsed="false">
      <c r="A6510" s="25" t="s">
        <v>6773</v>
      </c>
      <c r="B6510" s="25" t="s">
        <v>102</v>
      </c>
      <c r="C6510" s="25" t="s">
        <v>103</v>
      </c>
      <c r="D6510" s="25" t="s">
        <v>105</v>
      </c>
      <c r="G6510" s="31"/>
      <c r="H6510" s="32"/>
      <c r="L6510" s="25" t="s">
        <v>186</v>
      </c>
      <c r="M6510" s="25" t="s">
        <v>171</v>
      </c>
      <c r="N6510" s="28" t="n">
        <v>550</v>
      </c>
      <c r="O6510" s="25" t="s">
        <v>56</v>
      </c>
      <c r="P6510" s="29" t="n">
        <v>42788</v>
      </c>
      <c r="Q6510" s="33"/>
      <c r="R6510" s="34"/>
      <c r="S6510" s="28" t="n">
        <f aca="false">IF(O6510="Won",R6510,IF(O6510="Lost",0,N6510))</f>
        <v>550</v>
      </c>
      <c r="T6510" s="30" t="str">
        <f aca="false">IF(AND(P6510&lt;&gt;"",Q6510&lt;&gt;""),Q6510-P6510,"")</f>
        <v/>
      </c>
      <c r="U6510" s="30" t="n">
        <f aca="false">IF(AND(O6510="Engaging",P6510&lt;&gt;""),'Leia-me'!$B$5-P6510,"")</f>
        <v>312</v>
      </c>
      <c r="V6510" s="25" t="str">
        <f aca="false">IF(O6510&lt;&gt;"Engaging","",IF(U6510&lt;='Leia-me'!$B$6,"Saudável",IF(U6510&lt;='Leia-me'!$B$7,"Esfriando",IF(U6510&lt;='Leia-me'!$B$8,"Última chance","Zumbi"))))</f>
        <v>Zumbi</v>
      </c>
      <c r="W6510" s="25" t="str">
        <f aca="false">IF(O6510="Won",1,IF(O6510="Lost",0,""))</f>
        <v/>
      </c>
      <c r="Y6510" s="25" t="str">
        <f aca="false">IF(E6510="","Sim","")</f>
        <v>Sim</v>
      </c>
    </row>
    <row r="6511" customFormat="false" ht="15" hidden="false" customHeight="false" outlineLevel="0" collapsed="false">
      <c r="A6511" s="25" t="s">
        <v>6774</v>
      </c>
      <c r="B6511" s="25" t="s">
        <v>102</v>
      </c>
      <c r="C6511" s="25" t="s">
        <v>103</v>
      </c>
      <c r="D6511" s="25" t="s">
        <v>105</v>
      </c>
      <c r="E6511" s="25" t="s">
        <v>218</v>
      </c>
      <c r="F6511" s="25" t="s">
        <v>146</v>
      </c>
      <c r="G6511" s="26" t="n">
        <v>4.54</v>
      </c>
      <c r="H6511" s="27" t="n">
        <v>9</v>
      </c>
      <c r="I6511" s="25" t="s">
        <v>147</v>
      </c>
      <c r="K6511" s="25" t="n">
        <v>2017</v>
      </c>
      <c r="L6511" s="25" t="s">
        <v>148</v>
      </c>
      <c r="M6511" s="25" t="s">
        <v>149</v>
      </c>
      <c r="N6511" s="28" t="n">
        <v>55</v>
      </c>
      <c r="O6511" s="25" t="s">
        <v>54</v>
      </c>
      <c r="P6511" s="29" t="n">
        <v>42791</v>
      </c>
      <c r="Q6511" s="29" t="n">
        <v>42864</v>
      </c>
      <c r="R6511" s="28" t="n">
        <v>50</v>
      </c>
      <c r="S6511" s="28" t="n">
        <f aca="false">IF(O6511="Won",R6511,IF(O6511="Lost",0,N6511))</f>
        <v>50</v>
      </c>
      <c r="T6511" s="30" t="n">
        <f aca="false">IF(AND(P6511&lt;&gt;"",Q6511&lt;&gt;""),Q6511-P6511,"")</f>
        <v>73</v>
      </c>
      <c r="U6511" s="30" t="str">
        <f aca="false">IF(AND(O6511="Engaging",P6511&lt;&gt;""),'Leia-me'!$B$5-P6511,"")</f>
        <v/>
      </c>
      <c r="V6511" s="25" t="str">
        <f aca="false">IF(O6511&lt;&gt;"Engaging","",IF(U6511&lt;='Leia-me'!$B$6,"Saudável",IF(U6511&lt;='Leia-me'!$B$7,"Esfriando",IF(U6511&lt;='Leia-me'!$B$8,"Última chance","Zumbi"))))</f>
        <v/>
      </c>
      <c r="W6511" s="25" t="n">
        <f aca="false">IF(O6511="Won",1,IF(O6511="Lost",0,""))</f>
        <v>1</v>
      </c>
      <c r="Y6511" s="25" t="str">
        <f aca="false">IF(E6511="","Sim","")</f>
        <v/>
      </c>
    </row>
    <row r="6512" customFormat="false" ht="15" hidden="false" customHeight="false" outlineLevel="0" collapsed="false">
      <c r="A6512" s="25" t="s">
        <v>6775</v>
      </c>
      <c r="B6512" s="25" t="s">
        <v>102</v>
      </c>
      <c r="C6512" s="25" t="s">
        <v>103</v>
      </c>
      <c r="D6512" s="25" t="s">
        <v>105</v>
      </c>
      <c r="E6512" s="25" t="s">
        <v>449</v>
      </c>
      <c r="F6512" s="25" t="s">
        <v>192</v>
      </c>
      <c r="G6512" s="26" t="n">
        <v>98.79</v>
      </c>
      <c r="H6512" s="27" t="n">
        <v>96</v>
      </c>
      <c r="I6512" s="25" t="s">
        <v>147</v>
      </c>
      <c r="J6512" s="25" t="s">
        <v>445</v>
      </c>
      <c r="K6512" s="25" t="n">
        <v>2013</v>
      </c>
      <c r="L6512" s="25" t="s">
        <v>148</v>
      </c>
      <c r="M6512" s="25" t="s">
        <v>149</v>
      </c>
      <c r="N6512" s="28" t="n">
        <v>55</v>
      </c>
      <c r="O6512" s="25" t="s">
        <v>54</v>
      </c>
      <c r="P6512" s="29" t="n">
        <v>42791</v>
      </c>
      <c r="Q6512" s="29" t="n">
        <v>42800</v>
      </c>
      <c r="R6512" s="28" t="n">
        <v>47</v>
      </c>
      <c r="S6512" s="28" t="n">
        <f aca="false">IF(O6512="Won",R6512,IF(O6512="Lost",0,N6512))</f>
        <v>47</v>
      </c>
      <c r="T6512" s="30" t="n">
        <f aca="false">IF(AND(P6512&lt;&gt;"",Q6512&lt;&gt;""),Q6512-P6512,"")</f>
        <v>9</v>
      </c>
      <c r="U6512" s="30" t="str">
        <f aca="false">IF(AND(O6512="Engaging",P6512&lt;&gt;""),'Leia-me'!$B$5-P6512,"")</f>
        <v/>
      </c>
      <c r="V6512" s="25" t="str">
        <f aca="false">IF(O6512&lt;&gt;"Engaging","",IF(U6512&lt;='Leia-me'!$B$6,"Saudável",IF(U6512&lt;='Leia-me'!$B$7,"Esfriando",IF(U6512&lt;='Leia-me'!$B$8,"Última chance","Zumbi"))))</f>
        <v/>
      </c>
      <c r="W6512" s="25" t="n">
        <f aca="false">IF(O6512="Won",1,IF(O6512="Lost",0,""))</f>
        <v>1</v>
      </c>
      <c r="Y6512" s="25" t="str">
        <f aca="false">IF(E6512="","Sim","")</f>
        <v/>
      </c>
    </row>
    <row r="6513" customFormat="false" ht="15" hidden="false" customHeight="false" outlineLevel="0" collapsed="false">
      <c r="A6513" s="25" t="s">
        <v>6776</v>
      </c>
      <c r="B6513" s="25" t="s">
        <v>102</v>
      </c>
      <c r="C6513" s="25" t="s">
        <v>103</v>
      </c>
      <c r="D6513" s="25" t="s">
        <v>105</v>
      </c>
      <c r="G6513" s="31"/>
      <c r="H6513" s="32"/>
      <c r="L6513" s="25" t="s">
        <v>148</v>
      </c>
      <c r="M6513" s="25" t="s">
        <v>149</v>
      </c>
      <c r="N6513" s="28" t="n">
        <v>55</v>
      </c>
      <c r="O6513" s="25" t="s">
        <v>56</v>
      </c>
      <c r="P6513" s="29" t="n">
        <v>42793</v>
      </c>
      <c r="Q6513" s="33"/>
      <c r="R6513" s="34"/>
      <c r="S6513" s="28" t="n">
        <f aca="false">IF(O6513="Won",R6513,IF(O6513="Lost",0,N6513))</f>
        <v>55</v>
      </c>
      <c r="T6513" s="30" t="str">
        <f aca="false">IF(AND(P6513&lt;&gt;"",Q6513&lt;&gt;""),Q6513-P6513,"")</f>
        <v/>
      </c>
      <c r="U6513" s="30" t="n">
        <f aca="false">IF(AND(O6513="Engaging",P6513&lt;&gt;""),'Leia-me'!$B$5-P6513,"")</f>
        <v>307</v>
      </c>
      <c r="V6513" s="25" t="str">
        <f aca="false">IF(O6513&lt;&gt;"Engaging","",IF(U6513&lt;='Leia-me'!$B$6,"Saudável",IF(U6513&lt;='Leia-me'!$B$7,"Esfriando",IF(U6513&lt;='Leia-me'!$B$8,"Última chance","Zumbi"))))</f>
        <v>Zumbi</v>
      </c>
      <c r="W6513" s="25" t="str">
        <f aca="false">IF(O6513="Won",1,IF(O6513="Lost",0,""))</f>
        <v/>
      </c>
      <c r="Y6513" s="25" t="str">
        <f aca="false">IF(E6513="","Sim","")</f>
        <v>Sim</v>
      </c>
    </row>
    <row r="6514" customFormat="false" ht="15" hidden="false" customHeight="false" outlineLevel="0" collapsed="false">
      <c r="A6514" s="25" t="s">
        <v>6777</v>
      </c>
      <c r="B6514" s="25" t="s">
        <v>102</v>
      </c>
      <c r="C6514" s="25" t="s">
        <v>103</v>
      </c>
      <c r="D6514" s="25" t="s">
        <v>105</v>
      </c>
      <c r="E6514" s="25" t="s">
        <v>433</v>
      </c>
      <c r="F6514" s="25" t="s">
        <v>211</v>
      </c>
      <c r="G6514" s="26" t="n">
        <v>2214.94</v>
      </c>
      <c r="H6514" s="27" t="n">
        <v>5374</v>
      </c>
      <c r="I6514" s="25" t="s">
        <v>147</v>
      </c>
      <c r="K6514" s="25" t="n">
        <v>1996</v>
      </c>
      <c r="L6514" s="25" t="s">
        <v>160</v>
      </c>
      <c r="M6514" s="25" t="s">
        <v>149</v>
      </c>
      <c r="N6514" s="28" t="n">
        <v>3393</v>
      </c>
      <c r="O6514" s="25" t="s">
        <v>54</v>
      </c>
      <c r="P6514" s="29" t="n">
        <v>42795</v>
      </c>
      <c r="Q6514" s="29" t="n">
        <v>42801</v>
      </c>
      <c r="R6514" s="28" t="n">
        <v>3959</v>
      </c>
      <c r="S6514" s="28" t="n">
        <f aca="false">IF(O6514="Won",R6514,IF(O6514="Lost",0,N6514))</f>
        <v>3959</v>
      </c>
      <c r="T6514" s="30" t="n">
        <f aca="false">IF(AND(P6514&lt;&gt;"",Q6514&lt;&gt;""),Q6514-P6514,"")</f>
        <v>6</v>
      </c>
      <c r="U6514" s="30" t="str">
        <f aca="false">IF(AND(O6514="Engaging",P6514&lt;&gt;""),'Leia-me'!$B$5-P6514,"")</f>
        <v/>
      </c>
      <c r="V6514" s="25" t="str">
        <f aca="false">IF(O6514&lt;&gt;"Engaging","",IF(U6514&lt;='Leia-me'!$B$6,"Saudável",IF(U6514&lt;='Leia-me'!$B$7,"Esfriando",IF(U6514&lt;='Leia-me'!$B$8,"Última chance","Zumbi"))))</f>
        <v/>
      </c>
      <c r="W6514" s="25" t="n">
        <f aca="false">IF(O6514="Won",1,IF(O6514="Lost",0,""))</f>
        <v>1</v>
      </c>
      <c r="Y6514" s="25" t="str">
        <f aca="false">IF(E6514="","Sim","")</f>
        <v/>
      </c>
    </row>
    <row r="6515" customFormat="false" ht="15" hidden="false" customHeight="false" outlineLevel="0" collapsed="false">
      <c r="A6515" s="25" t="s">
        <v>6778</v>
      </c>
      <c r="B6515" s="25" t="s">
        <v>102</v>
      </c>
      <c r="C6515" s="25" t="s">
        <v>103</v>
      </c>
      <c r="D6515" s="25" t="s">
        <v>105</v>
      </c>
      <c r="G6515" s="31"/>
      <c r="H6515" s="32"/>
      <c r="L6515" s="25" t="s">
        <v>186</v>
      </c>
      <c r="M6515" s="25" t="s">
        <v>171</v>
      </c>
      <c r="N6515" s="28" t="n">
        <v>550</v>
      </c>
      <c r="O6515" s="25" t="s">
        <v>56</v>
      </c>
      <c r="P6515" s="29" t="n">
        <v>42796</v>
      </c>
      <c r="Q6515" s="33"/>
      <c r="R6515" s="34"/>
      <c r="S6515" s="28" t="n">
        <f aca="false">IF(O6515="Won",R6515,IF(O6515="Lost",0,N6515))</f>
        <v>550</v>
      </c>
      <c r="T6515" s="30" t="str">
        <f aca="false">IF(AND(P6515&lt;&gt;"",Q6515&lt;&gt;""),Q6515-P6515,"")</f>
        <v/>
      </c>
      <c r="U6515" s="30" t="n">
        <f aca="false">IF(AND(O6515="Engaging",P6515&lt;&gt;""),'Leia-me'!$B$5-P6515,"")</f>
        <v>304</v>
      </c>
      <c r="V6515" s="25" t="str">
        <f aca="false">IF(O6515&lt;&gt;"Engaging","",IF(U6515&lt;='Leia-me'!$B$6,"Saudável",IF(U6515&lt;='Leia-me'!$B$7,"Esfriando",IF(U6515&lt;='Leia-me'!$B$8,"Última chance","Zumbi"))))</f>
        <v>Zumbi</v>
      </c>
      <c r="W6515" s="25" t="str">
        <f aca="false">IF(O6515="Won",1,IF(O6515="Lost",0,""))</f>
        <v/>
      </c>
      <c r="Y6515" s="25" t="str">
        <f aca="false">IF(E6515="","Sim","")</f>
        <v>Sim</v>
      </c>
    </row>
    <row r="6516" customFormat="false" ht="15" hidden="false" customHeight="false" outlineLevel="0" collapsed="false">
      <c r="A6516" s="25" t="s">
        <v>6779</v>
      </c>
      <c r="B6516" s="25" t="s">
        <v>102</v>
      </c>
      <c r="C6516" s="25" t="s">
        <v>103</v>
      </c>
      <c r="D6516" s="25" t="s">
        <v>105</v>
      </c>
      <c r="E6516" s="25" t="s">
        <v>5204</v>
      </c>
      <c r="F6516" s="25" t="s">
        <v>155</v>
      </c>
      <c r="G6516" s="26" t="n">
        <v>1188.42</v>
      </c>
      <c r="H6516" s="27" t="n">
        <v>3015</v>
      </c>
      <c r="I6516" s="25" t="s">
        <v>147</v>
      </c>
      <c r="K6516" s="25" t="n">
        <v>1994</v>
      </c>
      <c r="L6516" s="25" t="s">
        <v>186</v>
      </c>
      <c r="M6516" s="25" t="s">
        <v>171</v>
      </c>
      <c r="N6516" s="28" t="n">
        <v>550</v>
      </c>
      <c r="O6516" s="25" t="s">
        <v>55</v>
      </c>
      <c r="P6516" s="29" t="n">
        <v>42796</v>
      </c>
      <c r="Q6516" s="29" t="n">
        <v>42896</v>
      </c>
      <c r="R6516" s="28" t="n">
        <v>0</v>
      </c>
      <c r="S6516" s="28" t="n">
        <f aca="false">IF(O6516="Won",R6516,IF(O6516="Lost",0,N6516))</f>
        <v>0</v>
      </c>
      <c r="T6516" s="30" t="n">
        <f aca="false">IF(AND(P6516&lt;&gt;"",Q6516&lt;&gt;""),Q6516-P6516,"")</f>
        <v>100</v>
      </c>
      <c r="U6516" s="30" t="str">
        <f aca="false">IF(AND(O6516="Engaging",P6516&lt;&gt;""),'Leia-me'!$B$5-P6516,"")</f>
        <v/>
      </c>
      <c r="V6516" s="25" t="str">
        <f aca="false">IF(O6516&lt;&gt;"Engaging","",IF(U6516&lt;='Leia-me'!$B$6,"Saudável",IF(U6516&lt;='Leia-me'!$B$7,"Esfriando",IF(U6516&lt;='Leia-me'!$B$8,"Última chance","Zumbi"))))</f>
        <v/>
      </c>
      <c r="W6516" s="25" t="n">
        <f aca="false">IF(O6516="Won",1,IF(O6516="Lost",0,""))</f>
        <v>0</v>
      </c>
      <c r="Y6516" s="25" t="str">
        <f aca="false">IF(E6516="","Sim","")</f>
        <v/>
      </c>
    </row>
    <row r="6517" customFormat="false" ht="15" hidden="false" customHeight="false" outlineLevel="0" collapsed="false">
      <c r="A6517" s="25" t="s">
        <v>6780</v>
      </c>
      <c r="B6517" s="25" t="s">
        <v>102</v>
      </c>
      <c r="C6517" s="25" t="s">
        <v>103</v>
      </c>
      <c r="D6517" s="25" t="s">
        <v>105</v>
      </c>
      <c r="E6517" s="25" t="s">
        <v>1351</v>
      </c>
      <c r="F6517" s="25" t="s">
        <v>177</v>
      </c>
      <c r="G6517" s="26" t="n">
        <v>7537.24</v>
      </c>
      <c r="H6517" s="27" t="n">
        <v>20293</v>
      </c>
      <c r="I6517" s="25" t="s">
        <v>147</v>
      </c>
      <c r="K6517" s="25" t="n">
        <v>1993</v>
      </c>
      <c r="L6517" s="25" t="s">
        <v>170</v>
      </c>
      <c r="M6517" s="25" t="s">
        <v>171</v>
      </c>
      <c r="N6517" s="28" t="n">
        <v>1096</v>
      </c>
      <c r="O6517" s="25" t="s">
        <v>54</v>
      </c>
      <c r="P6517" s="29" t="n">
        <v>42800</v>
      </c>
      <c r="Q6517" s="29" t="n">
        <v>42884</v>
      </c>
      <c r="R6517" s="28" t="n">
        <v>987</v>
      </c>
      <c r="S6517" s="28" t="n">
        <f aca="false">IF(O6517="Won",R6517,IF(O6517="Lost",0,N6517))</f>
        <v>987</v>
      </c>
      <c r="T6517" s="30" t="n">
        <f aca="false">IF(AND(P6517&lt;&gt;"",Q6517&lt;&gt;""),Q6517-P6517,"")</f>
        <v>84</v>
      </c>
      <c r="U6517" s="30" t="str">
        <f aca="false">IF(AND(O6517="Engaging",P6517&lt;&gt;""),'Leia-me'!$B$5-P6517,"")</f>
        <v/>
      </c>
      <c r="V6517" s="25" t="str">
        <f aca="false">IF(O6517&lt;&gt;"Engaging","",IF(U6517&lt;='Leia-me'!$B$6,"Saudável",IF(U6517&lt;='Leia-me'!$B$7,"Esfriando",IF(U6517&lt;='Leia-me'!$B$8,"Última chance","Zumbi"))))</f>
        <v/>
      </c>
      <c r="W6517" s="25" t="n">
        <f aca="false">IF(O6517="Won",1,IF(O6517="Lost",0,""))</f>
        <v>1</v>
      </c>
      <c r="Y6517" s="25" t="str">
        <f aca="false">IF(E6517="","Sim","")</f>
        <v/>
      </c>
    </row>
    <row r="6518" customFormat="false" ht="15" hidden="false" customHeight="false" outlineLevel="0" collapsed="false">
      <c r="A6518" s="25" t="s">
        <v>6781</v>
      </c>
      <c r="B6518" s="25" t="s">
        <v>102</v>
      </c>
      <c r="C6518" s="25" t="s">
        <v>103</v>
      </c>
      <c r="D6518" s="25" t="s">
        <v>105</v>
      </c>
      <c r="E6518" s="25" t="s">
        <v>2754</v>
      </c>
      <c r="F6518" s="25" t="s">
        <v>267</v>
      </c>
      <c r="G6518" s="26" t="n">
        <v>1012.72</v>
      </c>
      <c r="H6518" s="27" t="n">
        <v>3492</v>
      </c>
      <c r="I6518" s="25" t="s">
        <v>2755</v>
      </c>
      <c r="K6518" s="25" t="n">
        <v>1991</v>
      </c>
      <c r="L6518" s="25" t="s">
        <v>148</v>
      </c>
      <c r="M6518" s="25" t="s">
        <v>149</v>
      </c>
      <c r="N6518" s="28" t="n">
        <v>55</v>
      </c>
      <c r="O6518" s="25" t="s">
        <v>54</v>
      </c>
      <c r="P6518" s="29" t="n">
        <v>42802</v>
      </c>
      <c r="Q6518" s="29" t="n">
        <v>42883</v>
      </c>
      <c r="R6518" s="28" t="n">
        <v>48</v>
      </c>
      <c r="S6518" s="28" t="n">
        <f aca="false">IF(O6518="Won",R6518,IF(O6518="Lost",0,N6518))</f>
        <v>48</v>
      </c>
      <c r="T6518" s="30" t="n">
        <f aca="false">IF(AND(P6518&lt;&gt;"",Q6518&lt;&gt;""),Q6518-P6518,"")</f>
        <v>81</v>
      </c>
      <c r="U6518" s="30" t="str">
        <f aca="false">IF(AND(O6518="Engaging",P6518&lt;&gt;""),'Leia-me'!$B$5-P6518,"")</f>
        <v/>
      </c>
      <c r="V6518" s="25" t="str">
        <f aca="false">IF(O6518&lt;&gt;"Engaging","",IF(U6518&lt;='Leia-me'!$B$6,"Saudável",IF(U6518&lt;='Leia-me'!$B$7,"Esfriando",IF(U6518&lt;='Leia-me'!$B$8,"Última chance","Zumbi"))))</f>
        <v/>
      </c>
      <c r="W6518" s="25" t="n">
        <f aca="false">IF(O6518="Won",1,IF(O6518="Lost",0,""))</f>
        <v>1</v>
      </c>
      <c r="Y6518" s="25" t="str">
        <f aca="false">IF(E6518="","Sim","")</f>
        <v/>
      </c>
    </row>
    <row r="6519" customFormat="false" ht="15" hidden="false" customHeight="false" outlineLevel="0" collapsed="false">
      <c r="A6519" s="25" t="s">
        <v>6782</v>
      </c>
      <c r="B6519" s="25" t="s">
        <v>102</v>
      </c>
      <c r="C6519" s="25" t="s">
        <v>103</v>
      </c>
      <c r="D6519" s="25" t="s">
        <v>105</v>
      </c>
      <c r="E6519" s="25" t="s">
        <v>860</v>
      </c>
      <c r="F6519" s="25" t="s">
        <v>168</v>
      </c>
      <c r="G6519" s="26" t="n">
        <v>894.37</v>
      </c>
      <c r="H6519" s="27" t="n">
        <v>1593</v>
      </c>
      <c r="I6519" s="25" t="s">
        <v>861</v>
      </c>
      <c r="K6519" s="25" t="n">
        <v>2008</v>
      </c>
      <c r="L6519" s="25" t="s">
        <v>148</v>
      </c>
      <c r="M6519" s="25" t="s">
        <v>149</v>
      </c>
      <c r="N6519" s="28" t="n">
        <v>55</v>
      </c>
      <c r="O6519" s="25" t="s">
        <v>54</v>
      </c>
      <c r="P6519" s="29" t="n">
        <v>42807</v>
      </c>
      <c r="Q6519" s="29" t="n">
        <v>42875</v>
      </c>
      <c r="R6519" s="28" t="n">
        <v>66</v>
      </c>
      <c r="S6519" s="28" t="n">
        <f aca="false">IF(O6519="Won",R6519,IF(O6519="Lost",0,N6519))</f>
        <v>66</v>
      </c>
      <c r="T6519" s="30" t="n">
        <f aca="false">IF(AND(P6519&lt;&gt;"",Q6519&lt;&gt;""),Q6519-P6519,"")</f>
        <v>68</v>
      </c>
      <c r="U6519" s="30" t="str">
        <f aca="false">IF(AND(O6519="Engaging",P6519&lt;&gt;""),'Leia-me'!$B$5-P6519,"")</f>
        <v/>
      </c>
      <c r="V6519" s="25" t="str">
        <f aca="false">IF(O6519&lt;&gt;"Engaging","",IF(U6519&lt;='Leia-me'!$B$6,"Saudável",IF(U6519&lt;='Leia-me'!$B$7,"Esfriando",IF(U6519&lt;='Leia-me'!$B$8,"Última chance","Zumbi"))))</f>
        <v/>
      </c>
      <c r="W6519" s="25" t="n">
        <f aca="false">IF(O6519="Won",1,IF(O6519="Lost",0,""))</f>
        <v>1</v>
      </c>
      <c r="Y6519" s="25" t="str">
        <f aca="false">IF(E6519="","Sim","")</f>
        <v/>
      </c>
    </row>
    <row r="6520" customFormat="false" ht="15" hidden="false" customHeight="false" outlineLevel="0" collapsed="false">
      <c r="A6520" s="25" t="s">
        <v>6783</v>
      </c>
      <c r="B6520" s="25" t="s">
        <v>102</v>
      </c>
      <c r="C6520" s="25" t="s">
        <v>103</v>
      </c>
      <c r="D6520" s="25" t="s">
        <v>105</v>
      </c>
      <c r="E6520" s="25" t="s">
        <v>636</v>
      </c>
      <c r="F6520" s="25" t="s">
        <v>267</v>
      </c>
      <c r="G6520" s="26" t="n">
        <v>405.59</v>
      </c>
      <c r="H6520" s="27" t="n">
        <v>1179</v>
      </c>
      <c r="I6520" s="25" t="s">
        <v>637</v>
      </c>
      <c r="J6520" s="25" t="s">
        <v>266</v>
      </c>
      <c r="K6520" s="25" t="n">
        <v>1987</v>
      </c>
      <c r="L6520" s="25" t="s">
        <v>148</v>
      </c>
      <c r="M6520" s="25" t="s">
        <v>149</v>
      </c>
      <c r="N6520" s="28" t="n">
        <v>55</v>
      </c>
      <c r="O6520" s="25" t="s">
        <v>55</v>
      </c>
      <c r="P6520" s="29" t="n">
        <v>42808</v>
      </c>
      <c r="Q6520" s="29" t="n">
        <v>42824</v>
      </c>
      <c r="R6520" s="28" t="n">
        <v>0</v>
      </c>
      <c r="S6520" s="28" t="n">
        <f aca="false">IF(O6520="Won",R6520,IF(O6520="Lost",0,N6520))</f>
        <v>0</v>
      </c>
      <c r="T6520" s="30" t="n">
        <f aca="false">IF(AND(P6520&lt;&gt;"",Q6520&lt;&gt;""),Q6520-P6520,"")</f>
        <v>16</v>
      </c>
      <c r="U6520" s="30" t="str">
        <f aca="false">IF(AND(O6520="Engaging",P6520&lt;&gt;""),'Leia-me'!$B$5-P6520,"")</f>
        <v/>
      </c>
      <c r="V6520" s="25" t="str">
        <f aca="false">IF(O6520&lt;&gt;"Engaging","",IF(U6520&lt;='Leia-me'!$B$6,"Saudável",IF(U6520&lt;='Leia-me'!$B$7,"Esfriando",IF(U6520&lt;='Leia-me'!$B$8,"Última chance","Zumbi"))))</f>
        <v/>
      </c>
      <c r="W6520" s="25" t="n">
        <f aca="false">IF(O6520="Won",1,IF(O6520="Lost",0,""))</f>
        <v>0</v>
      </c>
      <c r="Y6520" s="25" t="str">
        <f aca="false">IF(E6520="","Sim","")</f>
        <v/>
      </c>
    </row>
    <row r="6521" customFormat="false" ht="15" hidden="false" customHeight="false" outlineLevel="0" collapsed="false">
      <c r="A6521" s="25" t="s">
        <v>6784</v>
      </c>
      <c r="B6521" s="25" t="s">
        <v>102</v>
      </c>
      <c r="C6521" s="25" t="s">
        <v>103</v>
      </c>
      <c r="D6521" s="25" t="s">
        <v>105</v>
      </c>
      <c r="E6521" s="25" t="s">
        <v>199</v>
      </c>
      <c r="F6521" s="25" t="s">
        <v>177</v>
      </c>
      <c r="G6521" s="26" t="n">
        <v>52.5</v>
      </c>
      <c r="H6521" s="27" t="n">
        <v>165</v>
      </c>
      <c r="I6521" s="25" t="s">
        <v>147</v>
      </c>
      <c r="K6521" s="25" t="n">
        <v>2008</v>
      </c>
      <c r="L6521" s="25" t="s">
        <v>148</v>
      </c>
      <c r="M6521" s="25" t="s">
        <v>149</v>
      </c>
      <c r="N6521" s="28" t="n">
        <v>55</v>
      </c>
      <c r="O6521" s="25" t="s">
        <v>55</v>
      </c>
      <c r="P6521" s="29" t="n">
        <v>42810</v>
      </c>
      <c r="Q6521" s="29" t="n">
        <v>42875</v>
      </c>
      <c r="R6521" s="28" t="n">
        <v>0</v>
      </c>
      <c r="S6521" s="28" t="n">
        <f aca="false">IF(O6521="Won",R6521,IF(O6521="Lost",0,N6521))</f>
        <v>0</v>
      </c>
      <c r="T6521" s="30" t="n">
        <f aca="false">IF(AND(P6521&lt;&gt;"",Q6521&lt;&gt;""),Q6521-P6521,"")</f>
        <v>65</v>
      </c>
      <c r="U6521" s="30" t="str">
        <f aca="false">IF(AND(O6521="Engaging",P6521&lt;&gt;""),'Leia-me'!$B$5-P6521,"")</f>
        <v/>
      </c>
      <c r="V6521" s="25" t="str">
        <f aca="false">IF(O6521&lt;&gt;"Engaging","",IF(U6521&lt;='Leia-me'!$B$6,"Saudável",IF(U6521&lt;='Leia-me'!$B$7,"Esfriando",IF(U6521&lt;='Leia-me'!$B$8,"Última chance","Zumbi"))))</f>
        <v/>
      </c>
      <c r="W6521" s="25" t="n">
        <f aca="false">IF(O6521="Won",1,IF(O6521="Lost",0,""))</f>
        <v>0</v>
      </c>
      <c r="Y6521" s="25" t="str">
        <f aca="false">IF(E6521="","Sim","")</f>
        <v/>
      </c>
    </row>
    <row r="6522" customFormat="false" ht="15" hidden="false" customHeight="false" outlineLevel="0" collapsed="false">
      <c r="A6522" s="25" t="s">
        <v>6785</v>
      </c>
      <c r="B6522" s="25" t="s">
        <v>102</v>
      </c>
      <c r="C6522" s="25" t="s">
        <v>103</v>
      </c>
      <c r="D6522" s="25" t="s">
        <v>105</v>
      </c>
      <c r="E6522" s="25" t="s">
        <v>428</v>
      </c>
      <c r="F6522" s="25" t="s">
        <v>267</v>
      </c>
      <c r="G6522" s="26" t="n">
        <v>792.46</v>
      </c>
      <c r="H6522" s="27" t="n">
        <v>1299</v>
      </c>
      <c r="I6522" s="25" t="s">
        <v>147</v>
      </c>
      <c r="K6522" s="25" t="n">
        <v>1982</v>
      </c>
      <c r="L6522" s="25" t="s">
        <v>148</v>
      </c>
      <c r="M6522" s="25" t="s">
        <v>149</v>
      </c>
      <c r="N6522" s="28" t="n">
        <v>55</v>
      </c>
      <c r="O6522" s="25" t="s">
        <v>55</v>
      </c>
      <c r="P6522" s="29" t="n">
        <v>42810</v>
      </c>
      <c r="Q6522" s="29" t="n">
        <v>42872</v>
      </c>
      <c r="R6522" s="28" t="n">
        <v>0</v>
      </c>
      <c r="S6522" s="28" t="n">
        <f aca="false">IF(O6522="Won",R6522,IF(O6522="Lost",0,N6522))</f>
        <v>0</v>
      </c>
      <c r="T6522" s="30" t="n">
        <f aca="false">IF(AND(P6522&lt;&gt;"",Q6522&lt;&gt;""),Q6522-P6522,"")</f>
        <v>62</v>
      </c>
      <c r="U6522" s="30" t="str">
        <f aca="false">IF(AND(O6522="Engaging",P6522&lt;&gt;""),'Leia-me'!$B$5-P6522,"")</f>
        <v/>
      </c>
      <c r="V6522" s="25" t="str">
        <f aca="false">IF(O6522&lt;&gt;"Engaging","",IF(U6522&lt;='Leia-me'!$B$6,"Saudável",IF(U6522&lt;='Leia-me'!$B$7,"Esfriando",IF(U6522&lt;='Leia-me'!$B$8,"Última chance","Zumbi"))))</f>
        <v/>
      </c>
      <c r="W6522" s="25" t="n">
        <f aca="false">IF(O6522="Won",1,IF(O6522="Lost",0,""))</f>
        <v>0</v>
      </c>
      <c r="Y6522" s="25" t="str">
        <f aca="false">IF(E6522="","Sim","")</f>
        <v/>
      </c>
    </row>
    <row r="6523" customFormat="false" ht="15" hidden="false" customHeight="false" outlineLevel="0" collapsed="false">
      <c r="A6523" s="25" t="s">
        <v>6786</v>
      </c>
      <c r="B6523" s="25" t="s">
        <v>102</v>
      </c>
      <c r="C6523" s="25" t="s">
        <v>103</v>
      </c>
      <c r="D6523" s="25" t="s">
        <v>105</v>
      </c>
      <c r="E6523" s="25" t="s">
        <v>1351</v>
      </c>
      <c r="F6523" s="25" t="s">
        <v>177</v>
      </c>
      <c r="G6523" s="26" t="n">
        <v>7537.24</v>
      </c>
      <c r="H6523" s="27" t="n">
        <v>20293</v>
      </c>
      <c r="I6523" s="25" t="s">
        <v>147</v>
      </c>
      <c r="K6523" s="25" t="n">
        <v>1993</v>
      </c>
      <c r="L6523" s="25" t="s">
        <v>160</v>
      </c>
      <c r="M6523" s="25" t="s">
        <v>149</v>
      </c>
      <c r="N6523" s="28" t="n">
        <v>3393</v>
      </c>
      <c r="O6523" s="25" t="s">
        <v>55</v>
      </c>
      <c r="P6523" s="29" t="n">
        <v>42810</v>
      </c>
      <c r="Q6523" s="29" t="n">
        <v>42891</v>
      </c>
      <c r="R6523" s="28" t="n">
        <v>0</v>
      </c>
      <c r="S6523" s="28" t="n">
        <f aca="false">IF(O6523="Won",R6523,IF(O6523="Lost",0,N6523))</f>
        <v>0</v>
      </c>
      <c r="T6523" s="30" t="n">
        <f aca="false">IF(AND(P6523&lt;&gt;"",Q6523&lt;&gt;""),Q6523-P6523,"")</f>
        <v>81</v>
      </c>
      <c r="U6523" s="30" t="str">
        <f aca="false">IF(AND(O6523="Engaging",P6523&lt;&gt;""),'Leia-me'!$B$5-P6523,"")</f>
        <v/>
      </c>
      <c r="V6523" s="25" t="str">
        <f aca="false">IF(O6523&lt;&gt;"Engaging","",IF(U6523&lt;='Leia-me'!$B$6,"Saudável",IF(U6523&lt;='Leia-me'!$B$7,"Esfriando",IF(U6523&lt;='Leia-me'!$B$8,"Última chance","Zumbi"))))</f>
        <v/>
      </c>
      <c r="W6523" s="25" t="n">
        <f aca="false">IF(O6523="Won",1,IF(O6523="Lost",0,""))</f>
        <v>0</v>
      </c>
      <c r="Y6523" s="25" t="str">
        <f aca="false">IF(E6523="","Sim","")</f>
        <v/>
      </c>
    </row>
    <row r="6524" customFormat="false" ht="15" hidden="false" customHeight="false" outlineLevel="0" collapsed="false">
      <c r="A6524" s="25" t="s">
        <v>6787</v>
      </c>
      <c r="B6524" s="25" t="s">
        <v>102</v>
      </c>
      <c r="C6524" s="25" t="s">
        <v>103</v>
      </c>
      <c r="D6524" s="25" t="s">
        <v>105</v>
      </c>
      <c r="E6524" s="25" t="s">
        <v>215</v>
      </c>
      <c r="F6524" s="25" t="s">
        <v>177</v>
      </c>
      <c r="G6524" s="26" t="n">
        <v>1102.43</v>
      </c>
      <c r="H6524" s="27" t="n">
        <v>1759</v>
      </c>
      <c r="I6524" s="25" t="s">
        <v>147</v>
      </c>
      <c r="K6524" s="25" t="n">
        <v>2006</v>
      </c>
      <c r="L6524" s="25" t="s">
        <v>178</v>
      </c>
      <c r="M6524" s="25" t="s">
        <v>171</v>
      </c>
      <c r="N6524" s="28" t="n">
        <v>5482</v>
      </c>
      <c r="O6524" s="25" t="s">
        <v>56</v>
      </c>
      <c r="P6524" s="29" t="n">
        <v>42811</v>
      </c>
      <c r="Q6524" s="33"/>
      <c r="R6524" s="34"/>
      <c r="S6524" s="28" t="n">
        <f aca="false">IF(O6524="Won",R6524,IF(O6524="Lost",0,N6524))</f>
        <v>5482</v>
      </c>
      <c r="T6524" s="30" t="str">
        <f aca="false">IF(AND(P6524&lt;&gt;"",Q6524&lt;&gt;""),Q6524-P6524,"")</f>
        <v/>
      </c>
      <c r="U6524" s="30" t="n">
        <f aca="false">IF(AND(O6524="Engaging",P6524&lt;&gt;""),'Leia-me'!$B$5-P6524,"")</f>
        <v>289</v>
      </c>
      <c r="V6524" s="25" t="str">
        <f aca="false">IF(O6524&lt;&gt;"Engaging","",IF(U6524&lt;='Leia-me'!$B$6,"Saudável",IF(U6524&lt;='Leia-me'!$B$7,"Esfriando",IF(U6524&lt;='Leia-me'!$B$8,"Última chance","Zumbi"))))</f>
        <v>Zumbi</v>
      </c>
      <c r="W6524" s="25" t="str">
        <f aca="false">IF(O6524="Won",1,IF(O6524="Lost",0,""))</f>
        <v/>
      </c>
      <c r="Y6524" s="25" t="str">
        <f aca="false">IF(E6524="","Sim","")</f>
        <v/>
      </c>
    </row>
    <row r="6525" customFormat="false" ht="15" hidden="false" customHeight="false" outlineLevel="0" collapsed="false">
      <c r="A6525" s="25" t="s">
        <v>6788</v>
      </c>
      <c r="B6525" s="25" t="s">
        <v>102</v>
      </c>
      <c r="C6525" s="25" t="s">
        <v>103</v>
      </c>
      <c r="D6525" s="25" t="s">
        <v>105</v>
      </c>
      <c r="G6525" s="31"/>
      <c r="H6525" s="32"/>
      <c r="L6525" s="25" t="s">
        <v>160</v>
      </c>
      <c r="M6525" s="25" t="s">
        <v>149</v>
      </c>
      <c r="N6525" s="28" t="n">
        <v>3393</v>
      </c>
      <c r="O6525" s="25" t="s">
        <v>56</v>
      </c>
      <c r="P6525" s="29" t="n">
        <v>42812</v>
      </c>
      <c r="Q6525" s="33"/>
      <c r="R6525" s="34"/>
      <c r="S6525" s="28" t="n">
        <f aca="false">IF(O6525="Won",R6525,IF(O6525="Lost",0,N6525))</f>
        <v>3393</v>
      </c>
      <c r="T6525" s="30" t="str">
        <f aca="false">IF(AND(P6525&lt;&gt;"",Q6525&lt;&gt;""),Q6525-P6525,"")</f>
        <v/>
      </c>
      <c r="U6525" s="30" t="n">
        <f aca="false">IF(AND(O6525="Engaging",P6525&lt;&gt;""),'Leia-me'!$B$5-P6525,"")</f>
        <v>288</v>
      </c>
      <c r="V6525" s="25" t="str">
        <f aca="false">IF(O6525&lt;&gt;"Engaging","",IF(U6525&lt;='Leia-me'!$B$6,"Saudável",IF(U6525&lt;='Leia-me'!$B$7,"Esfriando",IF(U6525&lt;='Leia-me'!$B$8,"Última chance","Zumbi"))))</f>
        <v>Zumbi</v>
      </c>
      <c r="W6525" s="25" t="str">
        <f aca="false">IF(O6525="Won",1,IF(O6525="Lost",0,""))</f>
        <v/>
      </c>
      <c r="Y6525" s="25" t="str">
        <f aca="false">IF(E6525="","Sim","")</f>
        <v>Sim</v>
      </c>
    </row>
    <row r="6526" customFormat="false" ht="15" hidden="false" customHeight="false" outlineLevel="0" collapsed="false">
      <c r="A6526" s="25" t="s">
        <v>6789</v>
      </c>
      <c r="B6526" s="25" t="s">
        <v>102</v>
      </c>
      <c r="C6526" s="25" t="s">
        <v>103</v>
      </c>
      <c r="D6526" s="25" t="s">
        <v>105</v>
      </c>
      <c r="E6526" s="25" t="s">
        <v>2484</v>
      </c>
      <c r="F6526" s="25" t="s">
        <v>155</v>
      </c>
      <c r="G6526" s="26" t="n">
        <v>1825.82</v>
      </c>
      <c r="H6526" s="27" t="n">
        <v>5595</v>
      </c>
      <c r="I6526" s="25" t="s">
        <v>147</v>
      </c>
      <c r="J6526" s="25" t="s">
        <v>156</v>
      </c>
      <c r="K6526" s="25" t="n">
        <v>1995</v>
      </c>
      <c r="L6526" s="25" t="s">
        <v>1834</v>
      </c>
      <c r="M6526" s="25" t="s">
        <v>171</v>
      </c>
      <c r="N6526" s="28" t="n">
        <v>4821</v>
      </c>
      <c r="O6526" s="25" t="s">
        <v>55</v>
      </c>
      <c r="P6526" s="29" t="n">
        <v>42814</v>
      </c>
      <c r="Q6526" s="29" t="n">
        <v>42873</v>
      </c>
      <c r="R6526" s="28" t="n">
        <v>0</v>
      </c>
      <c r="S6526" s="28" t="n">
        <f aca="false">IF(O6526="Won",R6526,IF(O6526="Lost",0,N6526))</f>
        <v>0</v>
      </c>
      <c r="T6526" s="30" t="n">
        <f aca="false">IF(AND(P6526&lt;&gt;"",Q6526&lt;&gt;""),Q6526-P6526,"")</f>
        <v>59</v>
      </c>
      <c r="U6526" s="30" t="str">
        <f aca="false">IF(AND(O6526="Engaging",P6526&lt;&gt;""),'Leia-me'!$B$5-P6526,"")</f>
        <v/>
      </c>
      <c r="V6526" s="25" t="str">
        <f aca="false">IF(O6526&lt;&gt;"Engaging","",IF(U6526&lt;='Leia-me'!$B$6,"Saudável",IF(U6526&lt;='Leia-me'!$B$7,"Esfriando",IF(U6526&lt;='Leia-me'!$B$8,"Última chance","Zumbi"))))</f>
        <v/>
      </c>
      <c r="W6526" s="25" t="n">
        <f aca="false">IF(O6526="Won",1,IF(O6526="Lost",0,""))</f>
        <v>0</v>
      </c>
      <c r="X6526" s="25" t="s">
        <v>1835</v>
      </c>
      <c r="Y6526" s="25" t="str">
        <f aca="false">IF(E6526="","Sim","")</f>
        <v/>
      </c>
    </row>
    <row r="6527" customFormat="false" ht="15" hidden="false" customHeight="false" outlineLevel="0" collapsed="false">
      <c r="A6527" s="25" t="s">
        <v>6790</v>
      </c>
      <c r="B6527" s="25" t="s">
        <v>102</v>
      </c>
      <c r="C6527" s="25" t="s">
        <v>103</v>
      </c>
      <c r="D6527" s="25" t="s">
        <v>105</v>
      </c>
      <c r="E6527" s="25" t="s">
        <v>2739</v>
      </c>
      <c r="F6527" s="25" t="s">
        <v>159</v>
      </c>
      <c r="G6527" s="26" t="n">
        <v>2871.35</v>
      </c>
      <c r="H6527" s="27" t="n">
        <v>9561</v>
      </c>
      <c r="I6527" s="25" t="s">
        <v>147</v>
      </c>
      <c r="K6527" s="25" t="n">
        <v>1983</v>
      </c>
      <c r="L6527" s="25" t="s">
        <v>2445</v>
      </c>
      <c r="M6527" s="25" t="s">
        <v>2446</v>
      </c>
      <c r="N6527" s="28" t="n">
        <v>26768</v>
      </c>
      <c r="O6527" s="25" t="s">
        <v>54</v>
      </c>
      <c r="P6527" s="29" t="n">
        <v>42820</v>
      </c>
      <c r="Q6527" s="29" t="n">
        <v>42830</v>
      </c>
      <c r="R6527" s="28" t="n">
        <v>25288</v>
      </c>
      <c r="S6527" s="28" t="n">
        <f aca="false">IF(O6527="Won",R6527,IF(O6527="Lost",0,N6527))</f>
        <v>25288</v>
      </c>
      <c r="T6527" s="30" t="n">
        <f aca="false">IF(AND(P6527&lt;&gt;"",Q6527&lt;&gt;""),Q6527-P6527,"")</f>
        <v>10</v>
      </c>
      <c r="U6527" s="30" t="str">
        <f aca="false">IF(AND(O6527="Engaging",P6527&lt;&gt;""),'Leia-me'!$B$5-P6527,"")</f>
        <v/>
      </c>
      <c r="V6527" s="25" t="str">
        <f aca="false">IF(O6527&lt;&gt;"Engaging","",IF(U6527&lt;='Leia-me'!$B$6,"Saudável",IF(U6527&lt;='Leia-me'!$B$7,"Esfriando",IF(U6527&lt;='Leia-me'!$B$8,"Última chance","Zumbi"))))</f>
        <v/>
      </c>
      <c r="W6527" s="25" t="n">
        <f aca="false">IF(O6527="Won",1,IF(O6527="Lost",0,""))</f>
        <v>1</v>
      </c>
      <c r="Y6527" s="25" t="str">
        <f aca="false">IF(E6527="","Sim","")</f>
        <v/>
      </c>
    </row>
    <row r="6528" customFormat="false" ht="15" hidden="false" customHeight="false" outlineLevel="0" collapsed="false">
      <c r="A6528" s="25" t="s">
        <v>6791</v>
      </c>
      <c r="B6528" s="25" t="s">
        <v>102</v>
      </c>
      <c r="C6528" s="25" t="s">
        <v>103</v>
      </c>
      <c r="D6528" s="25" t="s">
        <v>105</v>
      </c>
      <c r="E6528" s="25" t="s">
        <v>3075</v>
      </c>
      <c r="F6528" s="25" t="s">
        <v>165</v>
      </c>
      <c r="G6528" s="26" t="n">
        <v>4269.9</v>
      </c>
      <c r="H6528" s="27" t="n">
        <v>6472</v>
      </c>
      <c r="I6528" s="25" t="s">
        <v>147</v>
      </c>
      <c r="J6528" s="25" t="s">
        <v>1347</v>
      </c>
      <c r="K6528" s="25" t="n">
        <v>1993</v>
      </c>
      <c r="L6528" s="25" t="s">
        <v>1834</v>
      </c>
      <c r="M6528" s="25" t="s">
        <v>171</v>
      </c>
      <c r="N6528" s="28" t="n">
        <v>4821</v>
      </c>
      <c r="O6528" s="25" t="s">
        <v>54</v>
      </c>
      <c r="P6528" s="29" t="n">
        <v>42822</v>
      </c>
      <c r="Q6528" s="29" t="n">
        <v>42827</v>
      </c>
      <c r="R6528" s="28" t="n">
        <v>4855</v>
      </c>
      <c r="S6528" s="28" t="n">
        <f aca="false">IF(O6528="Won",R6528,IF(O6528="Lost",0,N6528))</f>
        <v>4855</v>
      </c>
      <c r="T6528" s="30" t="n">
        <f aca="false">IF(AND(P6528&lt;&gt;"",Q6528&lt;&gt;""),Q6528-P6528,"")</f>
        <v>5</v>
      </c>
      <c r="U6528" s="30" t="str">
        <f aca="false">IF(AND(O6528="Engaging",P6528&lt;&gt;""),'Leia-me'!$B$5-P6528,"")</f>
        <v/>
      </c>
      <c r="V6528" s="25" t="str">
        <f aca="false">IF(O6528&lt;&gt;"Engaging","",IF(U6528&lt;='Leia-me'!$B$6,"Saudável",IF(U6528&lt;='Leia-me'!$B$7,"Esfriando",IF(U6528&lt;='Leia-me'!$B$8,"Última chance","Zumbi"))))</f>
        <v/>
      </c>
      <c r="W6528" s="25" t="n">
        <f aca="false">IF(O6528="Won",1,IF(O6528="Lost",0,""))</f>
        <v>1</v>
      </c>
      <c r="X6528" s="25" t="s">
        <v>1835</v>
      </c>
      <c r="Y6528" s="25" t="str">
        <f aca="false">IF(E6528="","Sim","")</f>
        <v/>
      </c>
    </row>
    <row r="6529" customFormat="false" ht="15" hidden="false" customHeight="false" outlineLevel="0" collapsed="false">
      <c r="A6529" s="25" t="s">
        <v>6792</v>
      </c>
      <c r="B6529" s="25" t="s">
        <v>102</v>
      </c>
      <c r="C6529" s="25" t="s">
        <v>103</v>
      </c>
      <c r="D6529" s="25" t="s">
        <v>105</v>
      </c>
      <c r="E6529" s="25" t="s">
        <v>1187</v>
      </c>
      <c r="F6529" s="25" t="s">
        <v>159</v>
      </c>
      <c r="G6529" s="26" t="n">
        <v>2059.9</v>
      </c>
      <c r="H6529" s="27" t="n">
        <v>3644</v>
      </c>
      <c r="I6529" s="25" t="s">
        <v>147</v>
      </c>
      <c r="K6529" s="25" t="n">
        <v>1988</v>
      </c>
      <c r="L6529" s="25" t="s">
        <v>160</v>
      </c>
      <c r="M6529" s="25" t="s">
        <v>149</v>
      </c>
      <c r="N6529" s="28" t="n">
        <v>3393</v>
      </c>
      <c r="O6529" s="25" t="s">
        <v>55</v>
      </c>
      <c r="P6529" s="29" t="n">
        <v>42823</v>
      </c>
      <c r="Q6529" s="29" t="n">
        <v>42897</v>
      </c>
      <c r="R6529" s="28" t="n">
        <v>0</v>
      </c>
      <c r="S6529" s="28" t="n">
        <f aca="false">IF(O6529="Won",R6529,IF(O6529="Lost",0,N6529))</f>
        <v>0</v>
      </c>
      <c r="T6529" s="30" t="n">
        <f aca="false">IF(AND(P6529&lt;&gt;"",Q6529&lt;&gt;""),Q6529-P6529,"")</f>
        <v>74</v>
      </c>
      <c r="U6529" s="30" t="str">
        <f aca="false">IF(AND(O6529="Engaging",P6529&lt;&gt;""),'Leia-me'!$B$5-P6529,"")</f>
        <v/>
      </c>
      <c r="V6529" s="25" t="str">
        <f aca="false">IF(O6529&lt;&gt;"Engaging","",IF(U6529&lt;='Leia-me'!$B$6,"Saudável",IF(U6529&lt;='Leia-me'!$B$7,"Esfriando",IF(U6529&lt;='Leia-me'!$B$8,"Última chance","Zumbi"))))</f>
        <v/>
      </c>
      <c r="W6529" s="25" t="n">
        <f aca="false">IF(O6529="Won",1,IF(O6529="Lost",0,""))</f>
        <v>0</v>
      </c>
      <c r="Y6529" s="25" t="str">
        <f aca="false">IF(E6529="","Sim","")</f>
        <v/>
      </c>
    </row>
    <row r="6530" customFormat="false" ht="15" hidden="false" customHeight="false" outlineLevel="0" collapsed="false">
      <c r="A6530" s="25" t="s">
        <v>6793</v>
      </c>
      <c r="B6530" s="25" t="s">
        <v>102</v>
      </c>
      <c r="C6530" s="25" t="s">
        <v>103</v>
      </c>
      <c r="D6530" s="25" t="s">
        <v>105</v>
      </c>
      <c r="E6530" s="25" t="s">
        <v>1351</v>
      </c>
      <c r="F6530" s="25" t="s">
        <v>177</v>
      </c>
      <c r="G6530" s="26" t="n">
        <v>7537.24</v>
      </c>
      <c r="H6530" s="27" t="n">
        <v>20293</v>
      </c>
      <c r="I6530" s="25" t="s">
        <v>147</v>
      </c>
      <c r="K6530" s="25" t="n">
        <v>1993</v>
      </c>
      <c r="L6530" s="25" t="s">
        <v>186</v>
      </c>
      <c r="M6530" s="25" t="s">
        <v>171</v>
      </c>
      <c r="N6530" s="28" t="n">
        <v>550</v>
      </c>
      <c r="O6530" s="25" t="s">
        <v>54</v>
      </c>
      <c r="P6530" s="29" t="n">
        <v>42824</v>
      </c>
      <c r="Q6530" s="29" t="n">
        <v>42905</v>
      </c>
      <c r="R6530" s="28" t="n">
        <v>501</v>
      </c>
      <c r="S6530" s="28" t="n">
        <f aca="false">IF(O6530="Won",R6530,IF(O6530="Lost",0,N6530))</f>
        <v>501</v>
      </c>
      <c r="T6530" s="30" t="n">
        <f aca="false">IF(AND(P6530&lt;&gt;"",Q6530&lt;&gt;""),Q6530-P6530,"")</f>
        <v>81</v>
      </c>
      <c r="U6530" s="30" t="str">
        <f aca="false">IF(AND(O6530="Engaging",P6530&lt;&gt;""),'Leia-me'!$B$5-P6530,"")</f>
        <v/>
      </c>
      <c r="V6530" s="25" t="str">
        <f aca="false">IF(O6530&lt;&gt;"Engaging","",IF(U6530&lt;='Leia-me'!$B$6,"Saudável",IF(U6530&lt;='Leia-me'!$B$7,"Esfriando",IF(U6530&lt;='Leia-me'!$B$8,"Última chance","Zumbi"))))</f>
        <v/>
      </c>
      <c r="W6530" s="25" t="n">
        <f aca="false">IF(O6530="Won",1,IF(O6530="Lost",0,""))</f>
        <v>1</v>
      </c>
      <c r="Y6530" s="25" t="str">
        <f aca="false">IF(E6530="","Sim","")</f>
        <v/>
      </c>
    </row>
    <row r="6531" customFormat="false" ht="15" hidden="false" customHeight="false" outlineLevel="0" collapsed="false">
      <c r="A6531" s="25" t="s">
        <v>6794</v>
      </c>
      <c r="B6531" s="25" t="s">
        <v>102</v>
      </c>
      <c r="C6531" s="25" t="s">
        <v>103</v>
      </c>
      <c r="D6531" s="25" t="s">
        <v>105</v>
      </c>
      <c r="E6531" s="25" t="s">
        <v>633</v>
      </c>
      <c r="F6531" s="25" t="s">
        <v>211</v>
      </c>
      <c r="G6531" s="26" t="n">
        <v>1388.67</v>
      </c>
      <c r="H6531" s="27" t="n">
        <v>3583</v>
      </c>
      <c r="I6531" s="25" t="s">
        <v>147</v>
      </c>
      <c r="K6531" s="25" t="n">
        <v>1989</v>
      </c>
      <c r="L6531" s="25" t="s">
        <v>186</v>
      </c>
      <c r="M6531" s="25" t="s">
        <v>171</v>
      </c>
      <c r="N6531" s="28" t="n">
        <v>550</v>
      </c>
      <c r="O6531" s="25" t="s">
        <v>55</v>
      </c>
      <c r="P6531" s="29" t="n">
        <v>42825</v>
      </c>
      <c r="Q6531" s="29" t="n">
        <v>42830</v>
      </c>
      <c r="R6531" s="28" t="n">
        <v>0</v>
      </c>
      <c r="S6531" s="28" t="n">
        <f aca="false">IF(O6531="Won",R6531,IF(O6531="Lost",0,N6531))</f>
        <v>0</v>
      </c>
      <c r="T6531" s="30" t="n">
        <f aca="false">IF(AND(P6531&lt;&gt;"",Q6531&lt;&gt;""),Q6531-P6531,"")</f>
        <v>5</v>
      </c>
      <c r="U6531" s="30" t="str">
        <f aca="false">IF(AND(O6531="Engaging",P6531&lt;&gt;""),'Leia-me'!$B$5-P6531,"")</f>
        <v/>
      </c>
      <c r="V6531" s="25" t="str">
        <f aca="false">IF(O6531&lt;&gt;"Engaging","",IF(U6531&lt;='Leia-me'!$B$6,"Saudável",IF(U6531&lt;='Leia-me'!$B$7,"Esfriando",IF(U6531&lt;='Leia-me'!$B$8,"Última chance","Zumbi"))))</f>
        <v/>
      </c>
      <c r="W6531" s="25" t="n">
        <f aca="false">IF(O6531="Won",1,IF(O6531="Lost",0,""))</f>
        <v>0</v>
      </c>
      <c r="Y6531" s="25" t="str">
        <f aca="false">IF(E6531="","Sim","")</f>
        <v/>
      </c>
    </row>
    <row r="6532" customFormat="false" ht="15" hidden="false" customHeight="false" outlineLevel="0" collapsed="false">
      <c r="A6532" s="25" t="s">
        <v>6795</v>
      </c>
      <c r="B6532" s="25" t="s">
        <v>102</v>
      </c>
      <c r="C6532" s="25" t="s">
        <v>103</v>
      </c>
      <c r="D6532" s="25" t="s">
        <v>105</v>
      </c>
      <c r="E6532" s="25" t="s">
        <v>449</v>
      </c>
      <c r="F6532" s="25" t="s">
        <v>192</v>
      </c>
      <c r="G6532" s="26" t="n">
        <v>98.79</v>
      </c>
      <c r="H6532" s="27" t="n">
        <v>96</v>
      </c>
      <c r="I6532" s="25" t="s">
        <v>147</v>
      </c>
      <c r="J6532" s="25" t="s">
        <v>445</v>
      </c>
      <c r="K6532" s="25" t="n">
        <v>2013</v>
      </c>
      <c r="L6532" s="25" t="s">
        <v>160</v>
      </c>
      <c r="M6532" s="25" t="s">
        <v>149</v>
      </c>
      <c r="N6532" s="28" t="n">
        <v>3393</v>
      </c>
      <c r="O6532" s="25" t="s">
        <v>55</v>
      </c>
      <c r="P6532" s="29" t="n">
        <v>42825</v>
      </c>
      <c r="Q6532" s="29" t="n">
        <v>42885</v>
      </c>
      <c r="R6532" s="28" t="n">
        <v>0</v>
      </c>
      <c r="S6532" s="28" t="n">
        <f aca="false">IF(O6532="Won",R6532,IF(O6532="Lost",0,N6532))</f>
        <v>0</v>
      </c>
      <c r="T6532" s="30" t="n">
        <f aca="false">IF(AND(P6532&lt;&gt;"",Q6532&lt;&gt;""),Q6532-P6532,"")</f>
        <v>60</v>
      </c>
      <c r="U6532" s="30" t="str">
        <f aca="false">IF(AND(O6532="Engaging",P6532&lt;&gt;""),'Leia-me'!$B$5-P6532,"")</f>
        <v/>
      </c>
      <c r="V6532" s="25" t="str">
        <f aca="false">IF(O6532&lt;&gt;"Engaging","",IF(U6532&lt;='Leia-me'!$B$6,"Saudável",IF(U6532&lt;='Leia-me'!$B$7,"Esfriando",IF(U6532&lt;='Leia-me'!$B$8,"Última chance","Zumbi"))))</f>
        <v/>
      </c>
      <c r="W6532" s="25" t="n">
        <f aca="false">IF(O6532="Won",1,IF(O6532="Lost",0,""))</f>
        <v>0</v>
      </c>
      <c r="Y6532" s="25" t="str">
        <f aca="false">IF(E6532="","Sim","")</f>
        <v/>
      </c>
    </row>
    <row r="6533" customFormat="false" ht="15" hidden="false" customHeight="false" outlineLevel="0" collapsed="false">
      <c r="A6533" s="25" t="s">
        <v>6796</v>
      </c>
      <c r="B6533" s="25" t="s">
        <v>102</v>
      </c>
      <c r="C6533" s="25" t="s">
        <v>103</v>
      </c>
      <c r="D6533" s="25" t="s">
        <v>105</v>
      </c>
      <c r="E6533" s="25" t="s">
        <v>195</v>
      </c>
      <c r="F6533" s="25" t="s">
        <v>185</v>
      </c>
      <c r="G6533" s="26" t="n">
        <v>8170.38</v>
      </c>
      <c r="H6533" s="27" t="n">
        <v>16499</v>
      </c>
      <c r="I6533" s="25" t="s">
        <v>196</v>
      </c>
      <c r="K6533" s="25" t="n">
        <v>1997</v>
      </c>
      <c r="L6533" s="25" t="s">
        <v>186</v>
      </c>
      <c r="M6533" s="25" t="s">
        <v>171</v>
      </c>
      <c r="N6533" s="28" t="n">
        <v>550</v>
      </c>
      <c r="O6533" s="25" t="s">
        <v>54</v>
      </c>
      <c r="P6533" s="29" t="n">
        <v>42825</v>
      </c>
      <c r="Q6533" s="29" t="n">
        <v>42832</v>
      </c>
      <c r="R6533" s="28" t="n">
        <v>520</v>
      </c>
      <c r="S6533" s="28" t="n">
        <f aca="false">IF(O6533="Won",R6533,IF(O6533="Lost",0,N6533))</f>
        <v>520</v>
      </c>
      <c r="T6533" s="30" t="n">
        <f aca="false">IF(AND(P6533&lt;&gt;"",Q6533&lt;&gt;""),Q6533-P6533,"")</f>
        <v>7</v>
      </c>
      <c r="U6533" s="30" t="str">
        <f aca="false">IF(AND(O6533="Engaging",P6533&lt;&gt;""),'Leia-me'!$B$5-P6533,"")</f>
        <v/>
      </c>
      <c r="V6533" s="25" t="str">
        <f aca="false">IF(O6533&lt;&gt;"Engaging","",IF(U6533&lt;='Leia-me'!$B$6,"Saudável",IF(U6533&lt;='Leia-me'!$B$7,"Esfriando",IF(U6533&lt;='Leia-me'!$B$8,"Última chance","Zumbi"))))</f>
        <v/>
      </c>
      <c r="W6533" s="25" t="n">
        <f aca="false">IF(O6533="Won",1,IF(O6533="Lost",0,""))</f>
        <v>1</v>
      </c>
      <c r="Y6533" s="25" t="str">
        <f aca="false">IF(E6533="","Sim","")</f>
        <v/>
      </c>
    </row>
    <row r="6534" customFormat="false" ht="15" hidden="false" customHeight="false" outlineLevel="0" collapsed="false">
      <c r="A6534" s="25" t="s">
        <v>6797</v>
      </c>
      <c r="B6534" s="25" t="s">
        <v>102</v>
      </c>
      <c r="C6534" s="25" t="s">
        <v>103</v>
      </c>
      <c r="D6534" s="25" t="s">
        <v>105</v>
      </c>
      <c r="E6534" s="25" t="s">
        <v>1187</v>
      </c>
      <c r="F6534" s="25" t="s">
        <v>159</v>
      </c>
      <c r="G6534" s="26" t="n">
        <v>2059.9</v>
      </c>
      <c r="H6534" s="27" t="n">
        <v>3644</v>
      </c>
      <c r="I6534" s="25" t="s">
        <v>147</v>
      </c>
      <c r="K6534" s="25" t="n">
        <v>1988</v>
      </c>
      <c r="L6534" s="25" t="s">
        <v>160</v>
      </c>
      <c r="M6534" s="25" t="s">
        <v>149</v>
      </c>
      <c r="N6534" s="28" t="n">
        <v>3393</v>
      </c>
      <c r="O6534" s="25" t="s">
        <v>54</v>
      </c>
      <c r="P6534" s="29" t="n">
        <v>42825</v>
      </c>
      <c r="Q6534" s="29" t="n">
        <v>42827</v>
      </c>
      <c r="R6534" s="28" t="n">
        <v>4080</v>
      </c>
      <c r="S6534" s="28" t="n">
        <f aca="false">IF(O6534="Won",R6534,IF(O6534="Lost",0,N6534))</f>
        <v>4080</v>
      </c>
      <c r="T6534" s="30" t="n">
        <f aca="false">IF(AND(P6534&lt;&gt;"",Q6534&lt;&gt;""),Q6534-P6534,"")</f>
        <v>2</v>
      </c>
      <c r="U6534" s="30" t="str">
        <f aca="false">IF(AND(O6534="Engaging",P6534&lt;&gt;""),'Leia-me'!$B$5-P6534,"")</f>
        <v/>
      </c>
      <c r="V6534" s="25" t="str">
        <f aca="false">IF(O6534&lt;&gt;"Engaging","",IF(U6534&lt;='Leia-me'!$B$6,"Saudável",IF(U6534&lt;='Leia-me'!$B$7,"Esfriando",IF(U6534&lt;='Leia-me'!$B$8,"Última chance","Zumbi"))))</f>
        <v/>
      </c>
      <c r="W6534" s="25" t="n">
        <f aca="false">IF(O6534="Won",1,IF(O6534="Lost",0,""))</f>
        <v>1</v>
      </c>
      <c r="Y6534" s="25" t="str">
        <f aca="false">IF(E6534="","Sim","")</f>
        <v/>
      </c>
    </row>
    <row r="6535" customFormat="false" ht="15" hidden="false" customHeight="false" outlineLevel="0" collapsed="false">
      <c r="A6535" s="25" t="s">
        <v>6798</v>
      </c>
      <c r="B6535" s="25" t="s">
        <v>102</v>
      </c>
      <c r="C6535" s="25" t="s">
        <v>103</v>
      </c>
      <c r="D6535" s="25" t="s">
        <v>105</v>
      </c>
      <c r="E6535" s="25" t="s">
        <v>1789</v>
      </c>
      <c r="F6535" s="25" t="s">
        <v>211</v>
      </c>
      <c r="G6535" s="26" t="n">
        <v>497.11</v>
      </c>
      <c r="H6535" s="27" t="n">
        <v>1588</v>
      </c>
      <c r="I6535" s="25" t="s">
        <v>147</v>
      </c>
      <c r="K6535" s="25" t="n">
        <v>2009</v>
      </c>
      <c r="L6535" s="25" t="s">
        <v>148</v>
      </c>
      <c r="M6535" s="25" t="s">
        <v>149</v>
      </c>
      <c r="N6535" s="28" t="n">
        <v>55</v>
      </c>
      <c r="O6535" s="25" t="s">
        <v>54</v>
      </c>
      <c r="P6535" s="29" t="n">
        <v>42826</v>
      </c>
      <c r="Q6535" s="29" t="n">
        <v>42832</v>
      </c>
      <c r="R6535" s="28" t="n">
        <v>51</v>
      </c>
      <c r="S6535" s="28" t="n">
        <f aca="false">IF(O6535="Won",R6535,IF(O6535="Lost",0,N6535))</f>
        <v>51</v>
      </c>
      <c r="T6535" s="30" t="n">
        <f aca="false">IF(AND(P6535&lt;&gt;"",Q6535&lt;&gt;""),Q6535-P6535,"")</f>
        <v>6</v>
      </c>
      <c r="U6535" s="30" t="str">
        <f aca="false">IF(AND(O6535="Engaging",P6535&lt;&gt;""),'Leia-me'!$B$5-P6535,"")</f>
        <v/>
      </c>
      <c r="V6535" s="25" t="str">
        <f aca="false">IF(O6535&lt;&gt;"Engaging","",IF(U6535&lt;='Leia-me'!$B$6,"Saudável",IF(U6535&lt;='Leia-me'!$B$7,"Esfriando",IF(U6535&lt;='Leia-me'!$B$8,"Última chance","Zumbi"))))</f>
        <v/>
      </c>
      <c r="W6535" s="25" t="n">
        <f aca="false">IF(O6535="Won",1,IF(O6535="Lost",0,""))</f>
        <v>1</v>
      </c>
      <c r="Y6535" s="25" t="str">
        <f aca="false">IF(E6535="","Sim","")</f>
        <v/>
      </c>
    </row>
    <row r="6536" customFormat="false" ht="15" hidden="false" customHeight="false" outlineLevel="0" collapsed="false">
      <c r="A6536" s="25" t="s">
        <v>6799</v>
      </c>
      <c r="B6536" s="25" t="s">
        <v>102</v>
      </c>
      <c r="C6536" s="25" t="s">
        <v>103</v>
      </c>
      <c r="D6536" s="25" t="s">
        <v>105</v>
      </c>
      <c r="E6536" s="25" t="s">
        <v>609</v>
      </c>
      <c r="F6536" s="25" t="s">
        <v>267</v>
      </c>
      <c r="G6536" s="26" t="n">
        <v>692.19</v>
      </c>
      <c r="H6536" s="27" t="n">
        <v>1922</v>
      </c>
      <c r="I6536" s="25" t="s">
        <v>147</v>
      </c>
      <c r="K6536" s="25" t="n">
        <v>2003</v>
      </c>
      <c r="L6536" s="25" t="s">
        <v>148</v>
      </c>
      <c r="M6536" s="25" t="s">
        <v>149</v>
      </c>
      <c r="N6536" s="28" t="n">
        <v>55</v>
      </c>
      <c r="O6536" s="25" t="s">
        <v>54</v>
      </c>
      <c r="P6536" s="29" t="n">
        <v>42830</v>
      </c>
      <c r="Q6536" s="29" t="n">
        <v>42905</v>
      </c>
      <c r="R6536" s="28" t="n">
        <v>62</v>
      </c>
      <c r="S6536" s="28" t="n">
        <f aca="false">IF(O6536="Won",R6536,IF(O6536="Lost",0,N6536))</f>
        <v>62</v>
      </c>
      <c r="T6536" s="30" t="n">
        <f aca="false">IF(AND(P6536&lt;&gt;"",Q6536&lt;&gt;""),Q6536-P6536,"")</f>
        <v>75</v>
      </c>
      <c r="U6536" s="30" t="str">
        <f aca="false">IF(AND(O6536="Engaging",P6536&lt;&gt;""),'Leia-me'!$B$5-P6536,"")</f>
        <v/>
      </c>
      <c r="V6536" s="25" t="str">
        <f aca="false">IF(O6536&lt;&gt;"Engaging","",IF(U6536&lt;='Leia-me'!$B$6,"Saudável",IF(U6536&lt;='Leia-me'!$B$7,"Esfriando",IF(U6536&lt;='Leia-me'!$B$8,"Última chance","Zumbi"))))</f>
        <v/>
      </c>
      <c r="W6536" s="25" t="n">
        <f aca="false">IF(O6536="Won",1,IF(O6536="Lost",0,""))</f>
        <v>1</v>
      </c>
      <c r="Y6536" s="25" t="str">
        <f aca="false">IF(E6536="","Sim","")</f>
        <v/>
      </c>
    </row>
    <row r="6537" customFormat="false" ht="15" hidden="false" customHeight="false" outlineLevel="0" collapsed="false">
      <c r="A6537" s="25" t="s">
        <v>6800</v>
      </c>
      <c r="B6537" s="25" t="s">
        <v>102</v>
      </c>
      <c r="C6537" s="25" t="s">
        <v>103</v>
      </c>
      <c r="D6537" s="25" t="s">
        <v>105</v>
      </c>
      <c r="E6537" s="25" t="s">
        <v>428</v>
      </c>
      <c r="F6537" s="25" t="s">
        <v>267</v>
      </c>
      <c r="G6537" s="26" t="n">
        <v>792.46</v>
      </c>
      <c r="H6537" s="27" t="n">
        <v>1299</v>
      </c>
      <c r="I6537" s="25" t="s">
        <v>147</v>
      </c>
      <c r="K6537" s="25" t="n">
        <v>1982</v>
      </c>
      <c r="L6537" s="25" t="s">
        <v>1834</v>
      </c>
      <c r="M6537" s="25" t="s">
        <v>171</v>
      </c>
      <c r="N6537" s="28" t="n">
        <v>4821</v>
      </c>
      <c r="O6537" s="25" t="s">
        <v>54</v>
      </c>
      <c r="P6537" s="29" t="n">
        <v>42836</v>
      </c>
      <c r="Q6537" s="29" t="n">
        <v>42903</v>
      </c>
      <c r="R6537" s="28" t="n">
        <v>4760</v>
      </c>
      <c r="S6537" s="28" t="n">
        <f aca="false">IF(O6537="Won",R6537,IF(O6537="Lost",0,N6537))</f>
        <v>4760</v>
      </c>
      <c r="T6537" s="30" t="n">
        <f aca="false">IF(AND(P6537&lt;&gt;"",Q6537&lt;&gt;""),Q6537-P6537,"")</f>
        <v>67</v>
      </c>
      <c r="U6537" s="30" t="str">
        <f aca="false">IF(AND(O6537="Engaging",P6537&lt;&gt;""),'Leia-me'!$B$5-P6537,"")</f>
        <v/>
      </c>
      <c r="V6537" s="25" t="str">
        <f aca="false">IF(O6537&lt;&gt;"Engaging","",IF(U6537&lt;='Leia-me'!$B$6,"Saudável",IF(U6537&lt;='Leia-me'!$B$7,"Esfriando",IF(U6537&lt;='Leia-me'!$B$8,"Última chance","Zumbi"))))</f>
        <v/>
      </c>
      <c r="W6537" s="25" t="n">
        <f aca="false">IF(O6537="Won",1,IF(O6537="Lost",0,""))</f>
        <v>1</v>
      </c>
      <c r="X6537" s="25" t="s">
        <v>1835</v>
      </c>
      <c r="Y6537" s="25" t="str">
        <f aca="false">IF(E6537="","Sim","")</f>
        <v/>
      </c>
    </row>
    <row r="6538" customFormat="false" ht="15" hidden="false" customHeight="false" outlineLevel="0" collapsed="false">
      <c r="A6538" s="25" t="s">
        <v>6801</v>
      </c>
      <c r="B6538" s="25" t="s">
        <v>102</v>
      </c>
      <c r="C6538" s="25" t="s">
        <v>103</v>
      </c>
      <c r="D6538" s="25" t="s">
        <v>105</v>
      </c>
      <c r="E6538" s="25" t="s">
        <v>237</v>
      </c>
      <c r="F6538" s="25" t="s">
        <v>192</v>
      </c>
      <c r="G6538" s="26" t="n">
        <v>4618</v>
      </c>
      <c r="H6538" s="27" t="n">
        <v>10083</v>
      </c>
      <c r="I6538" s="25" t="s">
        <v>147</v>
      </c>
      <c r="K6538" s="25" t="n">
        <v>1982</v>
      </c>
      <c r="L6538" s="25" t="s">
        <v>148</v>
      </c>
      <c r="M6538" s="25" t="s">
        <v>149</v>
      </c>
      <c r="N6538" s="28" t="n">
        <v>55</v>
      </c>
      <c r="O6538" s="25" t="s">
        <v>56</v>
      </c>
      <c r="P6538" s="29" t="n">
        <v>42837</v>
      </c>
      <c r="Q6538" s="33"/>
      <c r="R6538" s="34"/>
      <c r="S6538" s="28" t="n">
        <f aca="false">IF(O6538="Won",R6538,IF(O6538="Lost",0,N6538))</f>
        <v>55</v>
      </c>
      <c r="T6538" s="30" t="str">
        <f aca="false">IF(AND(P6538&lt;&gt;"",Q6538&lt;&gt;""),Q6538-P6538,"")</f>
        <v/>
      </c>
      <c r="U6538" s="30" t="n">
        <f aca="false">IF(AND(O6538="Engaging",P6538&lt;&gt;""),'Leia-me'!$B$5-P6538,"")</f>
        <v>263</v>
      </c>
      <c r="V6538" s="25" t="str">
        <f aca="false">IF(O6538&lt;&gt;"Engaging","",IF(U6538&lt;='Leia-me'!$B$6,"Saudável",IF(U6538&lt;='Leia-me'!$B$7,"Esfriando",IF(U6538&lt;='Leia-me'!$B$8,"Última chance","Zumbi"))))</f>
        <v>Zumbi</v>
      </c>
      <c r="W6538" s="25" t="str">
        <f aca="false">IF(O6538="Won",1,IF(O6538="Lost",0,""))</f>
        <v/>
      </c>
      <c r="Y6538" s="25" t="str">
        <f aca="false">IF(E6538="","Sim","")</f>
        <v/>
      </c>
    </row>
    <row r="6539" customFormat="false" ht="15" hidden="false" customHeight="false" outlineLevel="0" collapsed="false">
      <c r="A6539" s="25" t="s">
        <v>6802</v>
      </c>
      <c r="B6539" s="25" t="s">
        <v>102</v>
      </c>
      <c r="C6539" s="25" t="s">
        <v>103</v>
      </c>
      <c r="D6539" s="25" t="s">
        <v>105</v>
      </c>
      <c r="G6539" s="31"/>
      <c r="H6539" s="32"/>
      <c r="L6539" s="25" t="s">
        <v>186</v>
      </c>
      <c r="M6539" s="25" t="s">
        <v>171</v>
      </c>
      <c r="N6539" s="28" t="n">
        <v>550</v>
      </c>
      <c r="O6539" s="25" t="s">
        <v>56</v>
      </c>
      <c r="P6539" s="29" t="n">
        <v>42842</v>
      </c>
      <c r="Q6539" s="33"/>
      <c r="R6539" s="34"/>
      <c r="S6539" s="28" t="n">
        <f aca="false">IF(O6539="Won",R6539,IF(O6539="Lost",0,N6539))</f>
        <v>550</v>
      </c>
      <c r="T6539" s="30" t="str">
        <f aca="false">IF(AND(P6539&lt;&gt;"",Q6539&lt;&gt;""),Q6539-P6539,"")</f>
        <v/>
      </c>
      <c r="U6539" s="30" t="n">
        <f aca="false">IF(AND(O6539="Engaging",P6539&lt;&gt;""),'Leia-me'!$B$5-P6539,"")</f>
        <v>258</v>
      </c>
      <c r="V6539" s="25" t="str">
        <f aca="false">IF(O6539&lt;&gt;"Engaging","",IF(U6539&lt;='Leia-me'!$B$6,"Saudável",IF(U6539&lt;='Leia-me'!$B$7,"Esfriando",IF(U6539&lt;='Leia-me'!$B$8,"Última chance","Zumbi"))))</f>
        <v>Zumbi</v>
      </c>
      <c r="W6539" s="25" t="str">
        <f aca="false">IF(O6539="Won",1,IF(O6539="Lost",0,""))</f>
        <v/>
      </c>
      <c r="Y6539" s="25" t="str">
        <f aca="false">IF(E6539="","Sim","")</f>
        <v>Sim</v>
      </c>
    </row>
    <row r="6540" customFormat="false" ht="15" hidden="false" customHeight="false" outlineLevel="0" collapsed="false">
      <c r="A6540" s="25" t="s">
        <v>6803</v>
      </c>
      <c r="B6540" s="25" t="s">
        <v>102</v>
      </c>
      <c r="C6540" s="25" t="s">
        <v>103</v>
      </c>
      <c r="D6540" s="25" t="s">
        <v>105</v>
      </c>
      <c r="G6540" s="31"/>
      <c r="H6540" s="32"/>
      <c r="L6540" s="25" t="s">
        <v>1834</v>
      </c>
      <c r="M6540" s="25" t="s">
        <v>171</v>
      </c>
      <c r="N6540" s="28" t="n">
        <v>4821</v>
      </c>
      <c r="O6540" s="25" t="s">
        <v>56</v>
      </c>
      <c r="P6540" s="29" t="n">
        <v>42842</v>
      </c>
      <c r="Q6540" s="33"/>
      <c r="R6540" s="34"/>
      <c r="S6540" s="28" t="n">
        <f aca="false">IF(O6540="Won",R6540,IF(O6540="Lost",0,N6540))</f>
        <v>4821</v>
      </c>
      <c r="T6540" s="30" t="str">
        <f aca="false">IF(AND(P6540&lt;&gt;"",Q6540&lt;&gt;""),Q6540-P6540,"")</f>
        <v/>
      </c>
      <c r="U6540" s="30" t="n">
        <f aca="false">IF(AND(O6540="Engaging",P6540&lt;&gt;""),'Leia-me'!$B$5-P6540,"")</f>
        <v>258</v>
      </c>
      <c r="V6540" s="25" t="str">
        <f aca="false">IF(O6540&lt;&gt;"Engaging","",IF(U6540&lt;='Leia-me'!$B$6,"Saudável",IF(U6540&lt;='Leia-me'!$B$7,"Esfriando",IF(U6540&lt;='Leia-me'!$B$8,"Última chance","Zumbi"))))</f>
        <v>Zumbi</v>
      </c>
      <c r="W6540" s="25" t="str">
        <f aca="false">IF(O6540="Won",1,IF(O6540="Lost",0,""))</f>
        <v/>
      </c>
      <c r="X6540" s="25" t="s">
        <v>1835</v>
      </c>
      <c r="Y6540" s="25" t="str">
        <f aca="false">IF(E6540="","Sim","")</f>
        <v>Sim</v>
      </c>
    </row>
    <row r="6541" customFormat="false" ht="15" hidden="false" customHeight="false" outlineLevel="0" collapsed="false">
      <c r="A6541" s="25" t="s">
        <v>6804</v>
      </c>
      <c r="B6541" s="25" t="s">
        <v>102</v>
      </c>
      <c r="C6541" s="25" t="s">
        <v>103</v>
      </c>
      <c r="D6541" s="25" t="s">
        <v>105</v>
      </c>
      <c r="E6541" s="25" t="s">
        <v>1778</v>
      </c>
      <c r="F6541" s="25" t="s">
        <v>146</v>
      </c>
      <c r="G6541" s="26" t="n">
        <v>1618.89</v>
      </c>
      <c r="H6541" s="27" t="n">
        <v>3889</v>
      </c>
      <c r="I6541" s="25" t="s">
        <v>147</v>
      </c>
      <c r="K6541" s="25" t="n">
        <v>2004</v>
      </c>
      <c r="L6541" s="25" t="s">
        <v>148</v>
      </c>
      <c r="M6541" s="25" t="s">
        <v>149</v>
      </c>
      <c r="N6541" s="28" t="n">
        <v>55</v>
      </c>
      <c r="O6541" s="25" t="s">
        <v>55</v>
      </c>
      <c r="P6541" s="29" t="n">
        <v>42842</v>
      </c>
      <c r="Q6541" s="29" t="n">
        <v>42852</v>
      </c>
      <c r="R6541" s="28" t="n">
        <v>0</v>
      </c>
      <c r="S6541" s="28" t="n">
        <f aca="false">IF(O6541="Won",R6541,IF(O6541="Lost",0,N6541))</f>
        <v>0</v>
      </c>
      <c r="T6541" s="30" t="n">
        <f aca="false">IF(AND(P6541&lt;&gt;"",Q6541&lt;&gt;""),Q6541-P6541,"")</f>
        <v>10</v>
      </c>
      <c r="U6541" s="30" t="str">
        <f aca="false">IF(AND(O6541="Engaging",P6541&lt;&gt;""),'Leia-me'!$B$5-P6541,"")</f>
        <v/>
      </c>
      <c r="V6541" s="25" t="str">
        <f aca="false">IF(O6541&lt;&gt;"Engaging","",IF(U6541&lt;='Leia-me'!$B$6,"Saudável",IF(U6541&lt;='Leia-me'!$B$7,"Esfriando",IF(U6541&lt;='Leia-me'!$B$8,"Última chance","Zumbi"))))</f>
        <v/>
      </c>
      <c r="W6541" s="25" t="n">
        <f aca="false">IF(O6541="Won",1,IF(O6541="Lost",0,""))</f>
        <v>0</v>
      </c>
      <c r="Y6541" s="25" t="str">
        <f aca="false">IF(E6541="","Sim","")</f>
        <v/>
      </c>
    </row>
    <row r="6542" customFormat="false" ht="15" hidden="false" customHeight="false" outlineLevel="0" collapsed="false">
      <c r="A6542" s="25" t="s">
        <v>6805</v>
      </c>
      <c r="B6542" s="25" t="s">
        <v>102</v>
      </c>
      <c r="C6542" s="25" t="s">
        <v>103</v>
      </c>
      <c r="D6542" s="25" t="s">
        <v>105</v>
      </c>
      <c r="E6542" s="25" t="s">
        <v>633</v>
      </c>
      <c r="F6542" s="25" t="s">
        <v>211</v>
      </c>
      <c r="G6542" s="26" t="n">
        <v>1388.67</v>
      </c>
      <c r="H6542" s="27" t="n">
        <v>3583</v>
      </c>
      <c r="I6542" s="25" t="s">
        <v>147</v>
      </c>
      <c r="K6542" s="25" t="n">
        <v>1989</v>
      </c>
      <c r="L6542" s="25" t="s">
        <v>148</v>
      </c>
      <c r="M6542" s="25" t="s">
        <v>149</v>
      </c>
      <c r="N6542" s="28" t="n">
        <v>55</v>
      </c>
      <c r="O6542" s="25" t="s">
        <v>55</v>
      </c>
      <c r="P6542" s="29" t="n">
        <v>42844</v>
      </c>
      <c r="Q6542" s="29" t="n">
        <v>42855</v>
      </c>
      <c r="R6542" s="28" t="n">
        <v>0</v>
      </c>
      <c r="S6542" s="28" t="n">
        <f aca="false">IF(O6542="Won",R6542,IF(O6542="Lost",0,N6542))</f>
        <v>0</v>
      </c>
      <c r="T6542" s="30" t="n">
        <f aca="false">IF(AND(P6542&lt;&gt;"",Q6542&lt;&gt;""),Q6542-P6542,"")</f>
        <v>11</v>
      </c>
      <c r="U6542" s="30" t="str">
        <f aca="false">IF(AND(O6542="Engaging",P6542&lt;&gt;""),'Leia-me'!$B$5-P6542,"")</f>
        <v/>
      </c>
      <c r="V6542" s="25" t="str">
        <f aca="false">IF(O6542&lt;&gt;"Engaging","",IF(U6542&lt;='Leia-me'!$B$6,"Saudável",IF(U6542&lt;='Leia-me'!$B$7,"Esfriando",IF(U6542&lt;='Leia-me'!$B$8,"Última chance","Zumbi"))))</f>
        <v/>
      </c>
      <c r="W6542" s="25" t="n">
        <f aca="false">IF(O6542="Won",1,IF(O6542="Lost",0,""))</f>
        <v>0</v>
      </c>
      <c r="Y6542" s="25" t="str">
        <f aca="false">IF(E6542="","Sim","")</f>
        <v/>
      </c>
    </row>
    <row r="6543" customFormat="false" ht="15" hidden="false" customHeight="false" outlineLevel="0" collapsed="false">
      <c r="A6543" s="25" t="s">
        <v>6806</v>
      </c>
      <c r="B6543" s="25" t="s">
        <v>102</v>
      </c>
      <c r="C6543" s="25" t="s">
        <v>103</v>
      </c>
      <c r="D6543" s="25" t="s">
        <v>105</v>
      </c>
      <c r="E6543" s="25" t="s">
        <v>868</v>
      </c>
      <c r="F6543" s="25" t="s">
        <v>168</v>
      </c>
      <c r="G6543" s="26" t="n">
        <v>2952.73</v>
      </c>
      <c r="H6543" s="27" t="n">
        <v>5107</v>
      </c>
      <c r="I6543" s="25" t="s">
        <v>147</v>
      </c>
      <c r="K6543" s="25" t="n">
        <v>2000</v>
      </c>
      <c r="L6543" s="25" t="s">
        <v>186</v>
      </c>
      <c r="M6543" s="25" t="s">
        <v>171</v>
      </c>
      <c r="N6543" s="28" t="n">
        <v>550</v>
      </c>
      <c r="O6543" s="25" t="s">
        <v>54</v>
      </c>
      <c r="P6543" s="29" t="n">
        <v>42844</v>
      </c>
      <c r="Q6543" s="29" t="n">
        <v>42853</v>
      </c>
      <c r="R6543" s="28" t="n">
        <v>600</v>
      </c>
      <c r="S6543" s="28" t="n">
        <f aca="false">IF(O6543="Won",R6543,IF(O6543="Lost",0,N6543))</f>
        <v>600</v>
      </c>
      <c r="T6543" s="30" t="n">
        <f aca="false">IF(AND(P6543&lt;&gt;"",Q6543&lt;&gt;""),Q6543-P6543,"")</f>
        <v>9</v>
      </c>
      <c r="U6543" s="30" t="str">
        <f aca="false">IF(AND(O6543="Engaging",P6543&lt;&gt;""),'Leia-me'!$B$5-P6543,"")</f>
        <v/>
      </c>
      <c r="V6543" s="25" t="str">
        <f aca="false">IF(O6543&lt;&gt;"Engaging","",IF(U6543&lt;='Leia-me'!$B$6,"Saudável",IF(U6543&lt;='Leia-me'!$B$7,"Esfriando",IF(U6543&lt;='Leia-me'!$B$8,"Última chance","Zumbi"))))</f>
        <v/>
      </c>
      <c r="W6543" s="25" t="n">
        <f aca="false">IF(O6543="Won",1,IF(O6543="Lost",0,""))</f>
        <v>1</v>
      </c>
      <c r="Y6543" s="25" t="str">
        <f aca="false">IF(E6543="","Sim","")</f>
        <v/>
      </c>
    </row>
    <row r="6544" customFormat="false" ht="15" hidden="false" customHeight="false" outlineLevel="0" collapsed="false">
      <c r="A6544" s="25" t="s">
        <v>6807</v>
      </c>
      <c r="B6544" s="25" t="s">
        <v>102</v>
      </c>
      <c r="C6544" s="25" t="s">
        <v>103</v>
      </c>
      <c r="D6544" s="25" t="s">
        <v>105</v>
      </c>
      <c r="E6544" s="25" t="s">
        <v>419</v>
      </c>
      <c r="F6544" s="25" t="s">
        <v>146</v>
      </c>
      <c r="G6544" s="26" t="n">
        <v>2741.37</v>
      </c>
      <c r="H6544" s="27" t="n">
        <v>9226</v>
      </c>
      <c r="I6544" s="25" t="s">
        <v>147</v>
      </c>
      <c r="K6544" s="25" t="n">
        <v>1985</v>
      </c>
      <c r="L6544" s="25" t="s">
        <v>148</v>
      </c>
      <c r="M6544" s="25" t="s">
        <v>149</v>
      </c>
      <c r="N6544" s="28" t="n">
        <v>55</v>
      </c>
      <c r="O6544" s="25" t="s">
        <v>54</v>
      </c>
      <c r="P6544" s="29" t="n">
        <v>42847</v>
      </c>
      <c r="Q6544" s="29" t="n">
        <v>42853</v>
      </c>
      <c r="R6544" s="28" t="n">
        <v>55</v>
      </c>
      <c r="S6544" s="28" t="n">
        <f aca="false">IF(O6544="Won",R6544,IF(O6544="Lost",0,N6544))</f>
        <v>55</v>
      </c>
      <c r="T6544" s="30" t="n">
        <f aca="false">IF(AND(P6544&lt;&gt;"",Q6544&lt;&gt;""),Q6544-P6544,"")</f>
        <v>6</v>
      </c>
      <c r="U6544" s="30" t="str">
        <f aca="false">IF(AND(O6544="Engaging",P6544&lt;&gt;""),'Leia-me'!$B$5-P6544,"")</f>
        <v/>
      </c>
      <c r="V6544" s="25" t="str">
        <f aca="false">IF(O6544&lt;&gt;"Engaging","",IF(U6544&lt;='Leia-me'!$B$6,"Saudável",IF(U6544&lt;='Leia-me'!$B$7,"Esfriando",IF(U6544&lt;='Leia-me'!$B$8,"Última chance","Zumbi"))))</f>
        <v/>
      </c>
      <c r="W6544" s="25" t="n">
        <f aca="false">IF(O6544="Won",1,IF(O6544="Lost",0,""))</f>
        <v>1</v>
      </c>
      <c r="Y6544" s="25" t="str">
        <f aca="false">IF(E6544="","Sim","")</f>
        <v/>
      </c>
    </row>
    <row r="6545" customFormat="false" ht="15" hidden="false" customHeight="false" outlineLevel="0" collapsed="false">
      <c r="A6545" s="25" t="s">
        <v>6808</v>
      </c>
      <c r="B6545" s="25" t="s">
        <v>102</v>
      </c>
      <c r="C6545" s="25" t="s">
        <v>103</v>
      </c>
      <c r="D6545" s="25" t="s">
        <v>105</v>
      </c>
      <c r="E6545" s="25" t="s">
        <v>2739</v>
      </c>
      <c r="F6545" s="25" t="s">
        <v>159</v>
      </c>
      <c r="G6545" s="26" t="n">
        <v>2871.35</v>
      </c>
      <c r="H6545" s="27" t="n">
        <v>9561</v>
      </c>
      <c r="I6545" s="25" t="s">
        <v>147</v>
      </c>
      <c r="K6545" s="25" t="n">
        <v>1983</v>
      </c>
      <c r="L6545" s="25" t="s">
        <v>160</v>
      </c>
      <c r="M6545" s="25" t="s">
        <v>149</v>
      </c>
      <c r="N6545" s="28" t="n">
        <v>3393</v>
      </c>
      <c r="O6545" s="25" t="s">
        <v>54</v>
      </c>
      <c r="P6545" s="29" t="n">
        <v>42847</v>
      </c>
      <c r="Q6545" s="29" t="n">
        <v>42855</v>
      </c>
      <c r="R6545" s="28" t="n">
        <v>3242</v>
      </c>
      <c r="S6545" s="28" t="n">
        <f aca="false">IF(O6545="Won",R6545,IF(O6545="Lost",0,N6545))</f>
        <v>3242</v>
      </c>
      <c r="T6545" s="30" t="n">
        <f aca="false">IF(AND(P6545&lt;&gt;"",Q6545&lt;&gt;""),Q6545-P6545,"")</f>
        <v>8</v>
      </c>
      <c r="U6545" s="30" t="str">
        <f aca="false">IF(AND(O6545="Engaging",P6545&lt;&gt;""),'Leia-me'!$B$5-P6545,"")</f>
        <v/>
      </c>
      <c r="V6545" s="25" t="str">
        <f aca="false">IF(O6545&lt;&gt;"Engaging","",IF(U6545&lt;='Leia-me'!$B$6,"Saudável",IF(U6545&lt;='Leia-me'!$B$7,"Esfriando",IF(U6545&lt;='Leia-me'!$B$8,"Última chance","Zumbi"))))</f>
        <v/>
      </c>
      <c r="W6545" s="25" t="n">
        <f aca="false">IF(O6545="Won",1,IF(O6545="Lost",0,""))</f>
        <v>1</v>
      </c>
      <c r="Y6545" s="25" t="str">
        <f aca="false">IF(E6545="","Sim","")</f>
        <v/>
      </c>
    </row>
    <row r="6546" customFormat="false" ht="15" hidden="false" customHeight="false" outlineLevel="0" collapsed="false">
      <c r="A6546" s="25" t="s">
        <v>6809</v>
      </c>
      <c r="B6546" s="25" t="s">
        <v>102</v>
      </c>
      <c r="C6546" s="25" t="s">
        <v>103</v>
      </c>
      <c r="D6546" s="25" t="s">
        <v>105</v>
      </c>
      <c r="G6546" s="31"/>
      <c r="H6546" s="32"/>
      <c r="L6546" s="25" t="s">
        <v>148</v>
      </c>
      <c r="M6546" s="25" t="s">
        <v>149</v>
      </c>
      <c r="N6546" s="28" t="n">
        <v>55</v>
      </c>
      <c r="O6546" s="25" t="s">
        <v>56</v>
      </c>
      <c r="P6546" s="29" t="n">
        <v>42848</v>
      </c>
      <c r="Q6546" s="33"/>
      <c r="R6546" s="34"/>
      <c r="S6546" s="28" t="n">
        <f aca="false">IF(O6546="Won",R6546,IF(O6546="Lost",0,N6546))</f>
        <v>55</v>
      </c>
      <c r="T6546" s="30" t="str">
        <f aca="false">IF(AND(P6546&lt;&gt;"",Q6546&lt;&gt;""),Q6546-P6546,"")</f>
        <v/>
      </c>
      <c r="U6546" s="30" t="n">
        <f aca="false">IF(AND(O6546="Engaging",P6546&lt;&gt;""),'Leia-me'!$B$5-P6546,"")</f>
        <v>252</v>
      </c>
      <c r="V6546" s="25" t="str">
        <f aca="false">IF(O6546&lt;&gt;"Engaging","",IF(U6546&lt;='Leia-me'!$B$6,"Saudável",IF(U6546&lt;='Leia-me'!$B$7,"Esfriando",IF(U6546&lt;='Leia-me'!$B$8,"Última chance","Zumbi"))))</f>
        <v>Zumbi</v>
      </c>
      <c r="W6546" s="25" t="str">
        <f aca="false">IF(O6546="Won",1,IF(O6546="Lost",0,""))</f>
        <v/>
      </c>
      <c r="Y6546" s="25" t="str">
        <f aca="false">IF(E6546="","Sim","")</f>
        <v>Sim</v>
      </c>
    </row>
    <row r="6547" customFormat="false" ht="15" hidden="false" customHeight="false" outlineLevel="0" collapsed="false">
      <c r="A6547" s="25" t="s">
        <v>6810</v>
      </c>
      <c r="B6547" s="25" t="s">
        <v>102</v>
      </c>
      <c r="C6547" s="25" t="s">
        <v>103</v>
      </c>
      <c r="D6547" s="25" t="s">
        <v>105</v>
      </c>
      <c r="E6547" s="25" t="s">
        <v>1789</v>
      </c>
      <c r="F6547" s="25" t="s">
        <v>211</v>
      </c>
      <c r="G6547" s="26" t="n">
        <v>497.11</v>
      </c>
      <c r="H6547" s="27" t="n">
        <v>1588</v>
      </c>
      <c r="I6547" s="25" t="s">
        <v>147</v>
      </c>
      <c r="K6547" s="25" t="n">
        <v>2009</v>
      </c>
      <c r="L6547" s="25" t="s">
        <v>148</v>
      </c>
      <c r="M6547" s="25" t="s">
        <v>149</v>
      </c>
      <c r="N6547" s="28" t="n">
        <v>55</v>
      </c>
      <c r="O6547" s="25" t="s">
        <v>54</v>
      </c>
      <c r="P6547" s="29" t="n">
        <v>42848</v>
      </c>
      <c r="Q6547" s="29" t="n">
        <v>42855</v>
      </c>
      <c r="R6547" s="28" t="n">
        <v>59</v>
      </c>
      <c r="S6547" s="28" t="n">
        <f aca="false">IF(O6547="Won",R6547,IF(O6547="Lost",0,N6547))</f>
        <v>59</v>
      </c>
      <c r="T6547" s="30" t="n">
        <f aca="false">IF(AND(P6547&lt;&gt;"",Q6547&lt;&gt;""),Q6547-P6547,"")</f>
        <v>7</v>
      </c>
      <c r="U6547" s="30" t="str">
        <f aca="false">IF(AND(O6547="Engaging",P6547&lt;&gt;""),'Leia-me'!$B$5-P6547,"")</f>
        <v/>
      </c>
      <c r="V6547" s="25" t="str">
        <f aca="false">IF(O6547&lt;&gt;"Engaging","",IF(U6547&lt;='Leia-me'!$B$6,"Saudável",IF(U6547&lt;='Leia-me'!$B$7,"Esfriando",IF(U6547&lt;='Leia-me'!$B$8,"Última chance","Zumbi"))))</f>
        <v/>
      </c>
      <c r="W6547" s="25" t="n">
        <f aca="false">IF(O6547="Won",1,IF(O6547="Lost",0,""))</f>
        <v>1</v>
      </c>
      <c r="Y6547" s="25" t="str">
        <f aca="false">IF(E6547="","Sim","")</f>
        <v/>
      </c>
    </row>
    <row r="6548" customFormat="false" ht="15" hidden="false" customHeight="false" outlineLevel="0" collapsed="false">
      <c r="A6548" s="25" t="s">
        <v>6811</v>
      </c>
      <c r="B6548" s="25" t="s">
        <v>102</v>
      </c>
      <c r="C6548" s="25" t="s">
        <v>103</v>
      </c>
      <c r="D6548" s="25" t="s">
        <v>105</v>
      </c>
      <c r="E6548" s="25" t="s">
        <v>218</v>
      </c>
      <c r="F6548" s="25" t="s">
        <v>146</v>
      </c>
      <c r="G6548" s="26" t="n">
        <v>4.54</v>
      </c>
      <c r="H6548" s="27" t="n">
        <v>9</v>
      </c>
      <c r="I6548" s="25" t="s">
        <v>147</v>
      </c>
      <c r="K6548" s="25" t="n">
        <v>2017</v>
      </c>
      <c r="L6548" s="25" t="s">
        <v>148</v>
      </c>
      <c r="M6548" s="25" t="s">
        <v>149</v>
      </c>
      <c r="N6548" s="28" t="n">
        <v>55</v>
      </c>
      <c r="O6548" s="25" t="s">
        <v>54</v>
      </c>
      <c r="P6548" s="29" t="n">
        <v>42851</v>
      </c>
      <c r="Q6548" s="29" t="n">
        <v>42853</v>
      </c>
      <c r="R6548" s="28" t="n">
        <v>53</v>
      </c>
      <c r="S6548" s="28" t="n">
        <f aca="false">IF(O6548="Won",R6548,IF(O6548="Lost",0,N6548))</f>
        <v>53</v>
      </c>
      <c r="T6548" s="30" t="n">
        <f aca="false">IF(AND(P6548&lt;&gt;"",Q6548&lt;&gt;""),Q6548-P6548,"")</f>
        <v>2</v>
      </c>
      <c r="U6548" s="30" t="str">
        <f aca="false">IF(AND(O6548="Engaging",P6548&lt;&gt;""),'Leia-me'!$B$5-P6548,"")</f>
        <v/>
      </c>
      <c r="V6548" s="25" t="str">
        <f aca="false">IF(O6548&lt;&gt;"Engaging","",IF(U6548&lt;='Leia-me'!$B$6,"Saudável",IF(U6548&lt;='Leia-me'!$B$7,"Esfriando",IF(U6548&lt;='Leia-me'!$B$8,"Última chance","Zumbi"))))</f>
        <v/>
      </c>
      <c r="W6548" s="25" t="n">
        <f aca="false">IF(O6548="Won",1,IF(O6548="Lost",0,""))</f>
        <v>1</v>
      </c>
      <c r="Y6548" s="25" t="str">
        <f aca="false">IF(E6548="","Sim","")</f>
        <v/>
      </c>
    </row>
    <row r="6549" customFormat="false" ht="15" hidden="false" customHeight="false" outlineLevel="0" collapsed="false">
      <c r="A6549" s="25" t="s">
        <v>6812</v>
      </c>
      <c r="B6549" s="25" t="s">
        <v>102</v>
      </c>
      <c r="C6549" s="25" t="s">
        <v>103</v>
      </c>
      <c r="D6549" s="25" t="s">
        <v>105</v>
      </c>
      <c r="E6549" s="25" t="s">
        <v>417</v>
      </c>
      <c r="F6549" s="25" t="s">
        <v>211</v>
      </c>
      <c r="G6549" s="26" t="n">
        <v>223.8</v>
      </c>
      <c r="H6549" s="27" t="n">
        <v>299</v>
      </c>
      <c r="I6549" s="25" t="s">
        <v>147</v>
      </c>
      <c r="K6549" s="25" t="n">
        <v>2003</v>
      </c>
      <c r="L6549" s="25" t="s">
        <v>170</v>
      </c>
      <c r="M6549" s="25" t="s">
        <v>171</v>
      </c>
      <c r="N6549" s="28" t="n">
        <v>1096</v>
      </c>
      <c r="O6549" s="25" t="s">
        <v>54</v>
      </c>
      <c r="P6549" s="29" t="n">
        <v>42854</v>
      </c>
      <c r="Q6549" s="29" t="n">
        <v>42968</v>
      </c>
      <c r="R6549" s="28" t="n">
        <v>1210</v>
      </c>
      <c r="S6549" s="28" t="n">
        <f aca="false">IF(O6549="Won",R6549,IF(O6549="Lost",0,N6549))</f>
        <v>1210</v>
      </c>
      <c r="T6549" s="30" t="n">
        <f aca="false">IF(AND(P6549&lt;&gt;"",Q6549&lt;&gt;""),Q6549-P6549,"")</f>
        <v>114</v>
      </c>
      <c r="U6549" s="30" t="str">
        <f aca="false">IF(AND(O6549="Engaging",P6549&lt;&gt;""),'Leia-me'!$B$5-P6549,"")</f>
        <v/>
      </c>
      <c r="V6549" s="25" t="str">
        <f aca="false">IF(O6549&lt;&gt;"Engaging","",IF(U6549&lt;='Leia-me'!$B$6,"Saudável",IF(U6549&lt;='Leia-me'!$B$7,"Esfriando",IF(U6549&lt;='Leia-me'!$B$8,"Última chance","Zumbi"))))</f>
        <v/>
      </c>
      <c r="W6549" s="25" t="n">
        <f aca="false">IF(O6549="Won",1,IF(O6549="Lost",0,""))</f>
        <v>1</v>
      </c>
      <c r="Y6549" s="25" t="str">
        <f aca="false">IF(E6549="","Sim","")</f>
        <v/>
      </c>
    </row>
    <row r="6550" customFormat="false" ht="15" hidden="false" customHeight="false" outlineLevel="0" collapsed="false">
      <c r="A6550" s="25" t="s">
        <v>6813</v>
      </c>
      <c r="B6550" s="25" t="s">
        <v>102</v>
      </c>
      <c r="C6550" s="25" t="s">
        <v>103</v>
      </c>
      <c r="D6550" s="25" t="s">
        <v>105</v>
      </c>
      <c r="G6550" s="31"/>
      <c r="H6550" s="32"/>
      <c r="L6550" s="25" t="s">
        <v>186</v>
      </c>
      <c r="M6550" s="25" t="s">
        <v>171</v>
      </c>
      <c r="N6550" s="28" t="n">
        <v>550</v>
      </c>
      <c r="O6550" s="25" t="s">
        <v>56</v>
      </c>
      <c r="P6550" s="29" t="n">
        <v>42855</v>
      </c>
      <c r="Q6550" s="33"/>
      <c r="R6550" s="34"/>
      <c r="S6550" s="28" t="n">
        <f aca="false">IF(O6550="Won",R6550,IF(O6550="Lost",0,N6550))</f>
        <v>550</v>
      </c>
      <c r="T6550" s="30" t="str">
        <f aca="false">IF(AND(P6550&lt;&gt;"",Q6550&lt;&gt;""),Q6550-P6550,"")</f>
        <v/>
      </c>
      <c r="U6550" s="30" t="n">
        <f aca="false">IF(AND(O6550="Engaging",P6550&lt;&gt;""),'Leia-me'!$B$5-P6550,"")</f>
        <v>245</v>
      </c>
      <c r="V6550" s="25" t="str">
        <f aca="false">IF(O6550&lt;&gt;"Engaging","",IF(U6550&lt;='Leia-me'!$B$6,"Saudável",IF(U6550&lt;='Leia-me'!$B$7,"Esfriando",IF(U6550&lt;='Leia-me'!$B$8,"Última chance","Zumbi"))))</f>
        <v>Zumbi</v>
      </c>
      <c r="W6550" s="25" t="str">
        <f aca="false">IF(O6550="Won",1,IF(O6550="Lost",0,""))</f>
        <v/>
      </c>
      <c r="Y6550" s="25" t="str">
        <f aca="false">IF(E6550="","Sim","")</f>
        <v>Sim</v>
      </c>
    </row>
    <row r="6551" customFormat="false" ht="15" hidden="false" customHeight="false" outlineLevel="0" collapsed="false">
      <c r="A6551" s="25" t="s">
        <v>6814</v>
      </c>
      <c r="B6551" s="25" t="s">
        <v>102</v>
      </c>
      <c r="C6551" s="25" t="s">
        <v>103</v>
      </c>
      <c r="D6551" s="25" t="s">
        <v>105</v>
      </c>
      <c r="G6551" s="31"/>
      <c r="H6551" s="32"/>
      <c r="L6551" s="25" t="s">
        <v>148</v>
      </c>
      <c r="M6551" s="25" t="s">
        <v>149</v>
      </c>
      <c r="N6551" s="28" t="n">
        <v>55</v>
      </c>
      <c r="O6551" s="25" t="s">
        <v>56</v>
      </c>
      <c r="P6551" s="29" t="n">
        <v>42857</v>
      </c>
      <c r="Q6551" s="33"/>
      <c r="R6551" s="34"/>
      <c r="S6551" s="28" t="n">
        <f aca="false">IF(O6551="Won",R6551,IF(O6551="Lost",0,N6551))</f>
        <v>55</v>
      </c>
      <c r="T6551" s="30" t="str">
        <f aca="false">IF(AND(P6551&lt;&gt;"",Q6551&lt;&gt;""),Q6551-P6551,"")</f>
        <v/>
      </c>
      <c r="U6551" s="30" t="n">
        <f aca="false">IF(AND(O6551="Engaging",P6551&lt;&gt;""),'Leia-me'!$B$5-P6551,"")</f>
        <v>243</v>
      </c>
      <c r="V6551" s="25" t="str">
        <f aca="false">IF(O6551&lt;&gt;"Engaging","",IF(U6551&lt;='Leia-me'!$B$6,"Saudável",IF(U6551&lt;='Leia-me'!$B$7,"Esfriando",IF(U6551&lt;='Leia-me'!$B$8,"Última chance","Zumbi"))))</f>
        <v>Zumbi</v>
      </c>
      <c r="W6551" s="25" t="str">
        <f aca="false">IF(O6551="Won",1,IF(O6551="Lost",0,""))</f>
        <v/>
      </c>
      <c r="Y6551" s="25" t="str">
        <f aca="false">IF(E6551="","Sim","")</f>
        <v>Sim</v>
      </c>
    </row>
    <row r="6552" customFormat="false" ht="15" hidden="false" customHeight="false" outlineLevel="0" collapsed="false">
      <c r="A6552" s="25" t="s">
        <v>6815</v>
      </c>
      <c r="B6552" s="25" t="s">
        <v>102</v>
      </c>
      <c r="C6552" s="25" t="s">
        <v>103</v>
      </c>
      <c r="D6552" s="25" t="s">
        <v>105</v>
      </c>
      <c r="G6552" s="31"/>
      <c r="H6552" s="32"/>
      <c r="L6552" s="25" t="s">
        <v>160</v>
      </c>
      <c r="M6552" s="25" t="s">
        <v>149</v>
      </c>
      <c r="N6552" s="28" t="n">
        <v>3393</v>
      </c>
      <c r="O6552" s="25" t="s">
        <v>56</v>
      </c>
      <c r="P6552" s="29" t="n">
        <v>42862</v>
      </c>
      <c r="Q6552" s="33"/>
      <c r="R6552" s="34"/>
      <c r="S6552" s="28" t="n">
        <f aca="false">IF(O6552="Won",R6552,IF(O6552="Lost",0,N6552))</f>
        <v>3393</v>
      </c>
      <c r="T6552" s="30" t="str">
        <f aca="false">IF(AND(P6552&lt;&gt;"",Q6552&lt;&gt;""),Q6552-P6552,"")</f>
        <v/>
      </c>
      <c r="U6552" s="30" t="n">
        <f aca="false">IF(AND(O6552="Engaging",P6552&lt;&gt;""),'Leia-me'!$B$5-P6552,"")</f>
        <v>238</v>
      </c>
      <c r="V6552" s="25" t="str">
        <f aca="false">IF(O6552&lt;&gt;"Engaging","",IF(U6552&lt;='Leia-me'!$B$6,"Saudável",IF(U6552&lt;='Leia-me'!$B$7,"Esfriando",IF(U6552&lt;='Leia-me'!$B$8,"Última chance","Zumbi"))))</f>
        <v>Zumbi</v>
      </c>
      <c r="W6552" s="25" t="str">
        <f aca="false">IF(O6552="Won",1,IF(O6552="Lost",0,""))</f>
        <v/>
      </c>
      <c r="Y6552" s="25" t="str">
        <f aca="false">IF(E6552="","Sim","")</f>
        <v>Sim</v>
      </c>
    </row>
    <row r="6553" customFormat="false" ht="15" hidden="false" customHeight="false" outlineLevel="0" collapsed="false">
      <c r="A6553" s="25" t="s">
        <v>6816</v>
      </c>
      <c r="B6553" s="25" t="s">
        <v>102</v>
      </c>
      <c r="C6553" s="25" t="s">
        <v>103</v>
      </c>
      <c r="D6553" s="25" t="s">
        <v>105</v>
      </c>
      <c r="E6553" s="25" t="s">
        <v>609</v>
      </c>
      <c r="F6553" s="25" t="s">
        <v>267</v>
      </c>
      <c r="G6553" s="26" t="n">
        <v>692.19</v>
      </c>
      <c r="H6553" s="27" t="n">
        <v>1922</v>
      </c>
      <c r="I6553" s="25" t="s">
        <v>147</v>
      </c>
      <c r="K6553" s="25" t="n">
        <v>2003</v>
      </c>
      <c r="L6553" s="25" t="s">
        <v>160</v>
      </c>
      <c r="M6553" s="25" t="s">
        <v>149</v>
      </c>
      <c r="N6553" s="28" t="n">
        <v>3393</v>
      </c>
      <c r="O6553" s="25" t="s">
        <v>55</v>
      </c>
      <c r="P6553" s="29" t="n">
        <v>42865</v>
      </c>
      <c r="Q6553" s="29" t="n">
        <v>42873</v>
      </c>
      <c r="R6553" s="28" t="n">
        <v>0</v>
      </c>
      <c r="S6553" s="28" t="n">
        <f aca="false">IF(O6553="Won",R6553,IF(O6553="Lost",0,N6553))</f>
        <v>0</v>
      </c>
      <c r="T6553" s="30" t="n">
        <f aca="false">IF(AND(P6553&lt;&gt;"",Q6553&lt;&gt;""),Q6553-P6553,"")</f>
        <v>8</v>
      </c>
      <c r="U6553" s="30" t="str">
        <f aca="false">IF(AND(O6553="Engaging",P6553&lt;&gt;""),'Leia-me'!$B$5-P6553,"")</f>
        <v/>
      </c>
      <c r="V6553" s="25" t="str">
        <f aca="false">IF(O6553&lt;&gt;"Engaging","",IF(U6553&lt;='Leia-me'!$B$6,"Saudável",IF(U6553&lt;='Leia-me'!$B$7,"Esfriando",IF(U6553&lt;='Leia-me'!$B$8,"Última chance","Zumbi"))))</f>
        <v/>
      </c>
      <c r="W6553" s="25" t="n">
        <f aca="false">IF(O6553="Won",1,IF(O6553="Lost",0,""))</f>
        <v>0</v>
      </c>
      <c r="Y6553" s="25" t="str">
        <f aca="false">IF(E6553="","Sim","")</f>
        <v/>
      </c>
    </row>
    <row r="6554" customFormat="false" ht="15" hidden="false" customHeight="false" outlineLevel="0" collapsed="false">
      <c r="A6554" s="25" t="s">
        <v>6817</v>
      </c>
      <c r="B6554" s="25" t="s">
        <v>102</v>
      </c>
      <c r="C6554" s="25" t="s">
        <v>103</v>
      </c>
      <c r="D6554" s="25" t="s">
        <v>105</v>
      </c>
      <c r="E6554" s="25" t="s">
        <v>433</v>
      </c>
      <c r="F6554" s="25" t="s">
        <v>211</v>
      </c>
      <c r="G6554" s="26" t="n">
        <v>2214.94</v>
      </c>
      <c r="H6554" s="27" t="n">
        <v>5374</v>
      </c>
      <c r="I6554" s="25" t="s">
        <v>147</v>
      </c>
      <c r="K6554" s="25" t="n">
        <v>1996</v>
      </c>
      <c r="L6554" s="25" t="s">
        <v>170</v>
      </c>
      <c r="M6554" s="25" t="s">
        <v>171</v>
      </c>
      <c r="N6554" s="28" t="n">
        <v>1096</v>
      </c>
      <c r="O6554" s="25" t="s">
        <v>54</v>
      </c>
      <c r="P6554" s="29" t="n">
        <v>42868</v>
      </c>
      <c r="Q6554" s="29" t="n">
        <v>42948</v>
      </c>
      <c r="R6554" s="28" t="n">
        <v>1032</v>
      </c>
      <c r="S6554" s="28" t="n">
        <f aca="false">IF(O6554="Won",R6554,IF(O6554="Lost",0,N6554))</f>
        <v>1032</v>
      </c>
      <c r="T6554" s="30" t="n">
        <f aca="false">IF(AND(P6554&lt;&gt;"",Q6554&lt;&gt;""),Q6554-P6554,"")</f>
        <v>80</v>
      </c>
      <c r="U6554" s="30" t="str">
        <f aca="false">IF(AND(O6554="Engaging",P6554&lt;&gt;""),'Leia-me'!$B$5-P6554,"")</f>
        <v/>
      </c>
      <c r="V6554" s="25" t="str">
        <f aca="false">IF(O6554&lt;&gt;"Engaging","",IF(U6554&lt;='Leia-me'!$B$6,"Saudável",IF(U6554&lt;='Leia-me'!$B$7,"Esfriando",IF(U6554&lt;='Leia-me'!$B$8,"Última chance","Zumbi"))))</f>
        <v/>
      </c>
      <c r="W6554" s="25" t="n">
        <f aca="false">IF(O6554="Won",1,IF(O6554="Lost",0,""))</f>
        <v>1</v>
      </c>
      <c r="Y6554" s="25" t="str">
        <f aca="false">IF(E6554="","Sim","")</f>
        <v/>
      </c>
    </row>
    <row r="6555" customFormat="false" ht="15" hidden="false" customHeight="false" outlineLevel="0" collapsed="false">
      <c r="A6555" s="25" t="s">
        <v>6818</v>
      </c>
      <c r="B6555" s="25" t="s">
        <v>102</v>
      </c>
      <c r="C6555" s="25" t="s">
        <v>103</v>
      </c>
      <c r="D6555" s="25" t="s">
        <v>105</v>
      </c>
      <c r="E6555" s="25" t="s">
        <v>156</v>
      </c>
      <c r="F6555" s="25" t="s">
        <v>155</v>
      </c>
      <c r="G6555" s="26" t="n">
        <v>1699.85</v>
      </c>
      <c r="H6555" s="27" t="n">
        <v>5108</v>
      </c>
      <c r="I6555" s="25" t="s">
        <v>147</v>
      </c>
      <c r="K6555" s="25" t="n">
        <v>1999</v>
      </c>
      <c r="L6555" s="25" t="s">
        <v>160</v>
      </c>
      <c r="M6555" s="25" t="s">
        <v>149</v>
      </c>
      <c r="N6555" s="28" t="n">
        <v>3393</v>
      </c>
      <c r="O6555" s="25" t="s">
        <v>54</v>
      </c>
      <c r="P6555" s="29" t="n">
        <v>42869</v>
      </c>
      <c r="Q6555" s="29" t="n">
        <v>42873</v>
      </c>
      <c r="R6555" s="28" t="n">
        <v>3484</v>
      </c>
      <c r="S6555" s="28" t="n">
        <f aca="false">IF(O6555="Won",R6555,IF(O6555="Lost",0,N6555))</f>
        <v>3484</v>
      </c>
      <c r="T6555" s="30" t="n">
        <f aca="false">IF(AND(P6555&lt;&gt;"",Q6555&lt;&gt;""),Q6555-P6555,"")</f>
        <v>4</v>
      </c>
      <c r="U6555" s="30" t="str">
        <f aca="false">IF(AND(O6555="Engaging",P6555&lt;&gt;""),'Leia-me'!$B$5-P6555,"")</f>
        <v/>
      </c>
      <c r="V6555" s="25" t="str">
        <f aca="false">IF(O6555&lt;&gt;"Engaging","",IF(U6555&lt;='Leia-me'!$B$6,"Saudável",IF(U6555&lt;='Leia-me'!$B$7,"Esfriando",IF(U6555&lt;='Leia-me'!$B$8,"Última chance","Zumbi"))))</f>
        <v/>
      </c>
      <c r="W6555" s="25" t="n">
        <f aca="false">IF(O6555="Won",1,IF(O6555="Lost",0,""))</f>
        <v>1</v>
      </c>
      <c r="Y6555" s="25" t="str">
        <f aca="false">IF(E6555="","Sim","")</f>
        <v/>
      </c>
    </row>
    <row r="6556" customFormat="false" ht="15" hidden="false" customHeight="false" outlineLevel="0" collapsed="false">
      <c r="A6556" s="25" t="s">
        <v>6819</v>
      </c>
      <c r="B6556" s="25" t="s">
        <v>102</v>
      </c>
      <c r="C6556" s="25" t="s">
        <v>103</v>
      </c>
      <c r="D6556" s="25" t="s">
        <v>105</v>
      </c>
      <c r="G6556" s="31"/>
      <c r="H6556" s="32"/>
      <c r="L6556" s="25" t="s">
        <v>160</v>
      </c>
      <c r="M6556" s="25" t="s">
        <v>149</v>
      </c>
      <c r="N6556" s="28" t="n">
        <v>3393</v>
      </c>
      <c r="O6556" s="25" t="s">
        <v>56</v>
      </c>
      <c r="P6556" s="29" t="n">
        <v>42870</v>
      </c>
      <c r="Q6556" s="33"/>
      <c r="R6556" s="34"/>
      <c r="S6556" s="28" t="n">
        <f aca="false">IF(O6556="Won",R6556,IF(O6556="Lost",0,N6556))</f>
        <v>3393</v>
      </c>
      <c r="T6556" s="30" t="str">
        <f aca="false">IF(AND(P6556&lt;&gt;"",Q6556&lt;&gt;""),Q6556-P6556,"")</f>
        <v/>
      </c>
      <c r="U6556" s="30" t="n">
        <f aca="false">IF(AND(O6556="Engaging",P6556&lt;&gt;""),'Leia-me'!$B$5-P6556,"")</f>
        <v>230</v>
      </c>
      <c r="V6556" s="25" t="str">
        <f aca="false">IF(O6556&lt;&gt;"Engaging","",IF(U6556&lt;='Leia-me'!$B$6,"Saudável",IF(U6556&lt;='Leia-me'!$B$7,"Esfriando",IF(U6556&lt;='Leia-me'!$B$8,"Última chance","Zumbi"))))</f>
        <v>Zumbi</v>
      </c>
      <c r="W6556" s="25" t="str">
        <f aca="false">IF(O6556="Won",1,IF(O6556="Lost",0,""))</f>
        <v/>
      </c>
      <c r="Y6556" s="25" t="str">
        <f aca="false">IF(E6556="","Sim","")</f>
        <v>Sim</v>
      </c>
    </row>
    <row r="6557" customFormat="false" ht="15" hidden="false" customHeight="false" outlineLevel="0" collapsed="false">
      <c r="A6557" s="25" t="s">
        <v>6820</v>
      </c>
      <c r="B6557" s="25" t="s">
        <v>102</v>
      </c>
      <c r="C6557" s="25" t="s">
        <v>103</v>
      </c>
      <c r="D6557" s="25" t="s">
        <v>105</v>
      </c>
      <c r="G6557" s="31"/>
      <c r="H6557" s="32"/>
      <c r="L6557" s="25" t="s">
        <v>170</v>
      </c>
      <c r="M6557" s="25" t="s">
        <v>171</v>
      </c>
      <c r="N6557" s="28" t="n">
        <v>1096</v>
      </c>
      <c r="O6557" s="25" t="s">
        <v>56</v>
      </c>
      <c r="P6557" s="29" t="n">
        <v>42871</v>
      </c>
      <c r="Q6557" s="33"/>
      <c r="R6557" s="34"/>
      <c r="S6557" s="28" t="n">
        <f aca="false">IF(O6557="Won",R6557,IF(O6557="Lost",0,N6557))</f>
        <v>1096</v>
      </c>
      <c r="T6557" s="30" t="str">
        <f aca="false">IF(AND(P6557&lt;&gt;"",Q6557&lt;&gt;""),Q6557-P6557,"")</f>
        <v/>
      </c>
      <c r="U6557" s="30" t="n">
        <f aca="false">IF(AND(O6557="Engaging",P6557&lt;&gt;""),'Leia-me'!$B$5-P6557,"")</f>
        <v>229</v>
      </c>
      <c r="V6557" s="25" t="str">
        <f aca="false">IF(O6557&lt;&gt;"Engaging","",IF(U6557&lt;='Leia-me'!$B$6,"Saudável",IF(U6557&lt;='Leia-me'!$B$7,"Esfriando",IF(U6557&lt;='Leia-me'!$B$8,"Última chance","Zumbi"))))</f>
        <v>Zumbi</v>
      </c>
      <c r="W6557" s="25" t="str">
        <f aca="false">IF(O6557="Won",1,IF(O6557="Lost",0,""))</f>
        <v/>
      </c>
      <c r="Y6557" s="25" t="str">
        <f aca="false">IF(E6557="","Sim","")</f>
        <v>Sim</v>
      </c>
    </row>
    <row r="6558" customFormat="false" ht="15" hidden="false" customHeight="false" outlineLevel="0" collapsed="false">
      <c r="A6558" s="25" t="s">
        <v>6821</v>
      </c>
      <c r="B6558" s="25" t="s">
        <v>102</v>
      </c>
      <c r="C6558" s="25" t="s">
        <v>103</v>
      </c>
      <c r="D6558" s="25" t="s">
        <v>105</v>
      </c>
      <c r="E6558" s="25" t="s">
        <v>868</v>
      </c>
      <c r="F6558" s="25" t="s">
        <v>168</v>
      </c>
      <c r="G6558" s="26" t="n">
        <v>2952.73</v>
      </c>
      <c r="H6558" s="27" t="n">
        <v>5107</v>
      </c>
      <c r="I6558" s="25" t="s">
        <v>147</v>
      </c>
      <c r="K6558" s="25" t="n">
        <v>2000</v>
      </c>
      <c r="L6558" s="25" t="s">
        <v>148</v>
      </c>
      <c r="M6558" s="25" t="s">
        <v>149</v>
      </c>
      <c r="N6558" s="28" t="n">
        <v>55</v>
      </c>
      <c r="O6558" s="25" t="s">
        <v>54</v>
      </c>
      <c r="P6558" s="29" t="n">
        <v>42871</v>
      </c>
      <c r="Q6558" s="29" t="n">
        <v>42967</v>
      </c>
      <c r="R6558" s="28" t="n">
        <v>54</v>
      </c>
      <c r="S6558" s="28" t="n">
        <f aca="false">IF(O6558="Won",R6558,IF(O6558="Lost",0,N6558))</f>
        <v>54</v>
      </c>
      <c r="T6558" s="30" t="n">
        <f aca="false">IF(AND(P6558&lt;&gt;"",Q6558&lt;&gt;""),Q6558-P6558,"")</f>
        <v>96</v>
      </c>
      <c r="U6558" s="30" t="str">
        <f aca="false">IF(AND(O6558="Engaging",P6558&lt;&gt;""),'Leia-me'!$B$5-P6558,"")</f>
        <v/>
      </c>
      <c r="V6558" s="25" t="str">
        <f aca="false">IF(O6558&lt;&gt;"Engaging","",IF(U6558&lt;='Leia-me'!$B$6,"Saudável",IF(U6558&lt;='Leia-me'!$B$7,"Esfriando",IF(U6558&lt;='Leia-me'!$B$8,"Última chance","Zumbi"))))</f>
        <v/>
      </c>
      <c r="W6558" s="25" t="n">
        <f aca="false">IF(O6558="Won",1,IF(O6558="Lost",0,""))</f>
        <v>1</v>
      </c>
      <c r="Y6558" s="25" t="str">
        <f aca="false">IF(E6558="","Sim","")</f>
        <v/>
      </c>
    </row>
    <row r="6559" customFormat="false" ht="15" hidden="false" customHeight="false" outlineLevel="0" collapsed="false">
      <c r="A6559" s="25" t="s">
        <v>6822</v>
      </c>
      <c r="B6559" s="25" t="s">
        <v>102</v>
      </c>
      <c r="C6559" s="25" t="s">
        <v>103</v>
      </c>
      <c r="D6559" s="25" t="s">
        <v>105</v>
      </c>
      <c r="G6559" s="31"/>
      <c r="H6559" s="32"/>
      <c r="L6559" s="25" t="s">
        <v>148</v>
      </c>
      <c r="M6559" s="25" t="s">
        <v>149</v>
      </c>
      <c r="N6559" s="28" t="n">
        <v>55</v>
      </c>
      <c r="O6559" s="25" t="s">
        <v>56</v>
      </c>
      <c r="P6559" s="29" t="n">
        <v>42873</v>
      </c>
      <c r="Q6559" s="33"/>
      <c r="R6559" s="34"/>
      <c r="S6559" s="28" t="n">
        <f aca="false">IF(O6559="Won",R6559,IF(O6559="Lost",0,N6559))</f>
        <v>55</v>
      </c>
      <c r="T6559" s="30" t="str">
        <f aca="false">IF(AND(P6559&lt;&gt;"",Q6559&lt;&gt;""),Q6559-P6559,"")</f>
        <v/>
      </c>
      <c r="U6559" s="30" t="n">
        <f aca="false">IF(AND(O6559="Engaging",P6559&lt;&gt;""),'Leia-me'!$B$5-P6559,"")</f>
        <v>227</v>
      </c>
      <c r="V6559" s="25" t="str">
        <f aca="false">IF(O6559&lt;&gt;"Engaging","",IF(U6559&lt;='Leia-me'!$B$6,"Saudável",IF(U6559&lt;='Leia-me'!$B$7,"Esfriando",IF(U6559&lt;='Leia-me'!$B$8,"Última chance","Zumbi"))))</f>
        <v>Zumbi</v>
      </c>
      <c r="W6559" s="25" t="str">
        <f aca="false">IF(O6559="Won",1,IF(O6559="Lost",0,""))</f>
        <v/>
      </c>
      <c r="Y6559" s="25" t="str">
        <f aca="false">IF(E6559="","Sim","")</f>
        <v>Sim</v>
      </c>
    </row>
    <row r="6560" customFormat="false" ht="15" hidden="false" customHeight="false" outlineLevel="0" collapsed="false">
      <c r="A6560" s="25" t="s">
        <v>6823</v>
      </c>
      <c r="B6560" s="25" t="s">
        <v>102</v>
      </c>
      <c r="C6560" s="25" t="s">
        <v>103</v>
      </c>
      <c r="D6560" s="25" t="s">
        <v>105</v>
      </c>
      <c r="E6560" s="25" t="s">
        <v>665</v>
      </c>
      <c r="F6560" s="25" t="s">
        <v>211</v>
      </c>
      <c r="G6560" s="26" t="n">
        <v>4968.91</v>
      </c>
      <c r="H6560" s="27" t="n">
        <v>7523</v>
      </c>
      <c r="I6560" s="25" t="s">
        <v>147</v>
      </c>
      <c r="K6560" s="25" t="n">
        <v>1990</v>
      </c>
      <c r="L6560" s="25" t="s">
        <v>148</v>
      </c>
      <c r="M6560" s="25" t="s">
        <v>149</v>
      </c>
      <c r="N6560" s="28" t="n">
        <v>55</v>
      </c>
      <c r="O6560" s="25" t="s">
        <v>55</v>
      </c>
      <c r="P6560" s="29" t="n">
        <v>42876</v>
      </c>
      <c r="Q6560" s="29" t="n">
        <v>42955</v>
      </c>
      <c r="R6560" s="28" t="n">
        <v>0</v>
      </c>
      <c r="S6560" s="28" t="n">
        <f aca="false">IF(O6560="Won",R6560,IF(O6560="Lost",0,N6560))</f>
        <v>0</v>
      </c>
      <c r="T6560" s="30" t="n">
        <f aca="false">IF(AND(P6560&lt;&gt;"",Q6560&lt;&gt;""),Q6560-P6560,"")</f>
        <v>79</v>
      </c>
      <c r="U6560" s="30" t="str">
        <f aca="false">IF(AND(O6560="Engaging",P6560&lt;&gt;""),'Leia-me'!$B$5-P6560,"")</f>
        <v/>
      </c>
      <c r="V6560" s="25" t="str">
        <f aca="false">IF(O6560&lt;&gt;"Engaging","",IF(U6560&lt;='Leia-me'!$B$6,"Saudável",IF(U6560&lt;='Leia-me'!$B$7,"Esfriando",IF(U6560&lt;='Leia-me'!$B$8,"Última chance","Zumbi"))))</f>
        <v/>
      </c>
      <c r="W6560" s="25" t="n">
        <f aca="false">IF(O6560="Won",1,IF(O6560="Lost",0,""))</f>
        <v>0</v>
      </c>
      <c r="Y6560" s="25" t="str">
        <f aca="false">IF(E6560="","Sim","")</f>
        <v/>
      </c>
    </row>
    <row r="6561" customFormat="false" ht="15" hidden="false" customHeight="false" outlineLevel="0" collapsed="false">
      <c r="A6561" s="25" t="s">
        <v>6824</v>
      </c>
      <c r="B6561" s="25" t="s">
        <v>102</v>
      </c>
      <c r="C6561" s="25" t="s">
        <v>103</v>
      </c>
      <c r="D6561" s="25" t="s">
        <v>105</v>
      </c>
      <c r="E6561" s="25" t="s">
        <v>2739</v>
      </c>
      <c r="F6561" s="25" t="s">
        <v>159</v>
      </c>
      <c r="G6561" s="26" t="n">
        <v>2871.35</v>
      </c>
      <c r="H6561" s="27" t="n">
        <v>9561</v>
      </c>
      <c r="I6561" s="25" t="s">
        <v>147</v>
      </c>
      <c r="K6561" s="25" t="n">
        <v>1983</v>
      </c>
      <c r="L6561" s="25" t="s">
        <v>148</v>
      </c>
      <c r="M6561" s="25" t="s">
        <v>149</v>
      </c>
      <c r="N6561" s="28" t="n">
        <v>55</v>
      </c>
      <c r="O6561" s="25" t="s">
        <v>55</v>
      </c>
      <c r="P6561" s="29" t="n">
        <v>42876</v>
      </c>
      <c r="Q6561" s="29" t="n">
        <v>42953</v>
      </c>
      <c r="R6561" s="28" t="n">
        <v>0</v>
      </c>
      <c r="S6561" s="28" t="n">
        <f aca="false">IF(O6561="Won",R6561,IF(O6561="Lost",0,N6561))</f>
        <v>0</v>
      </c>
      <c r="T6561" s="30" t="n">
        <f aca="false">IF(AND(P6561&lt;&gt;"",Q6561&lt;&gt;""),Q6561-P6561,"")</f>
        <v>77</v>
      </c>
      <c r="U6561" s="30" t="str">
        <f aca="false">IF(AND(O6561="Engaging",P6561&lt;&gt;""),'Leia-me'!$B$5-P6561,"")</f>
        <v/>
      </c>
      <c r="V6561" s="25" t="str">
        <f aca="false">IF(O6561&lt;&gt;"Engaging","",IF(U6561&lt;='Leia-me'!$B$6,"Saudável",IF(U6561&lt;='Leia-me'!$B$7,"Esfriando",IF(U6561&lt;='Leia-me'!$B$8,"Última chance","Zumbi"))))</f>
        <v/>
      </c>
      <c r="W6561" s="25" t="n">
        <f aca="false">IF(O6561="Won",1,IF(O6561="Lost",0,""))</f>
        <v>0</v>
      </c>
      <c r="Y6561" s="25" t="str">
        <f aca="false">IF(E6561="","Sim","")</f>
        <v/>
      </c>
    </row>
    <row r="6562" customFormat="false" ht="15" hidden="false" customHeight="false" outlineLevel="0" collapsed="false">
      <c r="A6562" s="25" t="s">
        <v>6825</v>
      </c>
      <c r="B6562" s="25" t="s">
        <v>102</v>
      </c>
      <c r="C6562" s="25" t="s">
        <v>103</v>
      </c>
      <c r="D6562" s="25" t="s">
        <v>105</v>
      </c>
      <c r="E6562" s="25" t="s">
        <v>868</v>
      </c>
      <c r="F6562" s="25" t="s">
        <v>168</v>
      </c>
      <c r="G6562" s="26" t="n">
        <v>2952.73</v>
      </c>
      <c r="H6562" s="27" t="n">
        <v>5107</v>
      </c>
      <c r="I6562" s="25" t="s">
        <v>147</v>
      </c>
      <c r="K6562" s="25" t="n">
        <v>2000</v>
      </c>
      <c r="L6562" s="25" t="s">
        <v>186</v>
      </c>
      <c r="M6562" s="25" t="s">
        <v>171</v>
      </c>
      <c r="N6562" s="28" t="n">
        <v>550</v>
      </c>
      <c r="O6562" s="25" t="s">
        <v>54</v>
      </c>
      <c r="P6562" s="29" t="n">
        <v>42879</v>
      </c>
      <c r="Q6562" s="29" t="n">
        <v>42953</v>
      </c>
      <c r="R6562" s="28" t="n">
        <v>647</v>
      </c>
      <c r="S6562" s="28" t="n">
        <f aca="false">IF(O6562="Won",R6562,IF(O6562="Lost",0,N6562))</f>
        <v>647</v>
      </c>
      <c r="T6562" s="30" t="n">
        <f aca="false">IF(AND(P6562&lt;&gt;"",Q6562&lt;&gt;""),Q6562-P6562,"")</f>
        <v>74</v>
      </c>
      <c r="U6562" s="30" t="str">
        <f aca="false">IF(AND(O6562="Engaging",P6562&lt;&gt;""),'Leia-me'!$B$5-P6562,"")</f>
        <v/>
      </c>
      <c r="V6562" s="25" t="str">
        <f aca="false">IF(O6562&lt;&gt;"Engaging","",IF(U6562&lt;='Leia-me'!$B$6,"Saudável",IF(U6562&lt;='Leia-me'!$B$7,"Esfriando",IF(U6562&lt;='Leia-me'!$B$8,"Última chance","Zumbi"))))</f>
        <v/>
      </c>
      <c r="W6562" s="25" t="n">
        <f aca="false">IF(O6562="Won",1,IF(O6562="Lost",0,""))</f>
        <v>1</v>
      </c>
      <c r="Y6562" s="25" t="str">
        <f aca="false">IF(E6562="","Sim","")</f>
        <v/>
      </c>
    </row>
    <row r="6563" customFormat="false" ht="15" hidden="false" customHeight="false" outlineLevel="0" collapsed="false">
      <c r="A6563" s="25" t="s">
        <v>6826</v>
      </c>
      <c r="B6563" s="25" t="s">
        <v>102</v>
      </c>
      <c r="C6563" s="25" t="s">
        <v>103</v>
      </c>
      <c r="D6563" s="25" t="s">
        <v>105</v>
      </c>
      <c r="E6563" s="25" t="s">
        <v>449</v>
      </c>
      <c r="F6563" s="25" t="s">
        <v>192</v>
      </c>
      <c r="G6563" s="26" t="n">
        <v>98.79</v>
      </c>
      <c r="H6563" s="27" t="n">
        <v>96</v>
      </c>
      <c r="I6563" s="25" t="s">
        <v>147</v>
      </c>
      <c r="J6563" s="25" t="s">
        <v>445</v>
      </c>
      <c r="K6563" s="25" t="n">
        <v>2013</v>
      </c>
      <c r="L6563" s="25" t="s">
        <v>148</v>
      </c>
      <c r="M6563" s="25" t="s">
        <v>149</v>
      </c>
      <c r="N6563" s="28" t="n">
        <v>55</v>
      </c>
      <c r="O6563" s="25" t="s">
        <v>55</v>
      </c>
      <c r="P6563" s="29" t="n">
        <v>42880</v>
      </c>
      <c r="Q6563" s="29" t="n">
        <v>42975</v>
      </c>
      <c r="R6563" s="28" t="n">
        <v>0</v>
      </c>
      <c r="S6563" s="28" t="n">
        <f aca="false">IF(O6563="Won",R6563,IF(O6563="Lost",0,N6563))</f>
        <v>0</v>
      </c>
      <c r="T6563" s="30" t="n">
        <f aca="false">IF(AND(P6563&lt;&gt;"",Q6563&lt;&gt;""),Q6563-P6563,"")</f>
        <v>95</v>
      </c>
      <c r="U6563" s="30" t="str">
        <f aca="false">IF(AND(O6563="Engaging",P6563&lt;&gt;""),'Leia-me'!$B$5-P6563,"")</f>
        <v/>
      </c>
      <c r="V6563" s="25" t="str">
        <f aca="false">IF(O6563&lt;&gt;"Engaging","",IF(U6563&lt;='Leia-me'!$B$6,"Saudável",IF(U6563&lt;='Leia-me'!$B$7,"Esfriando",IF(U6563&lt;='Leia-me'!$B$8,"Última chance","Zumbi"))))</f>
        <v/>
      </c>
      <c r="W6563" s="25" t="n">
        <f aca="false">IF(O6563="Won",1,IF(O6563="Lost",0,""))</f>
        <v>0</v>
      </c>
      <c r="Y6563" s="25" t="str">
        <f aca="false">IF(E6563="","Sim","")</f>
        <v/>
      </c>
    </row>
    <row r="6564" customFormat="false" ht="15" hidden="false" customHeight="false" outlineLevel="0" collapsed="false">
      <c r="A6564" s="25" t="s">
        <v>6827</v>
      </c>
      <c r="B6564" s="25" t="s">
        <v>102</v>
      </c>
      <c r="C6564" s="25" t="s">
        <v>103</v>
      </c>
      <c r="D6564" s="25" t="s">
        <v>105</v>
      </c>
      <c r="E6564" s="25" t="s">
        <v>5204</v>
      </c>
      <c r="F6564" s="25" t="s">
        <v>155</v>
      </c>
      <c r="G6564" s="26" t="n">
        <v>1188.42</v>
      </c>
      <c r="H6564" s="27" t="n">
        <v>3015</v>
      </c>
      <c r="I6564" s="25" t="s">
        <v>147</v>
      </c>
      <c r="K6564" s="25" t="n">
        <v>1994</v>
      </c>
      <c r="L6564" s="25" t="s">
        <v>2445</v>
      </c>
      <c r="M6564" s="25" t="s">
        <v>2446</v>
      </c>
      <c r="N6564" s="28" t="n">
        <v>26768</v>
      </c>
      <c r="O6564" s="25" t="s">
        <v>54</v>
      </c>
      <c r="P6564" s="29" t="n">
        <v>42883</v>
      </c>
      <c r="Q6564" s="29" t="n">
        <v>42975</v>
      </c>
      <c r="R6564" s="28" t="n">
        <v>24899</v>
      </c>
      <c r="S6564" s="28" t="n">
        <f aca="false">IF(O6564="Won",R6564,IF(O6564="Lost",0,N6564))</f>
        <v>24899</v>
      </c>
      <c r="T6564" s="30" t="n">
        <f aca="false">IF(AND(P6564&lt;&gt;"",Q6564&lt;&gt;""),Q6564-P6564,"")</f>
        <v>92</v>
      </c>
      <c r="U6564" s="30" t="str">
        <f aca="false">IF(AND(O6564="Engaging",P6564&lt;&gt;""),'Leia-me'!$B$5-P6564,"")</f>
        <v/>
      </c>
      <c r="V6564" s="25" t="str">
        <f aca="false">IF(O6564&lt;&gt;"Engaging","",IF(U6564&lt;='Leia-me'!$B$6,"Saudável",IF(U6564&lt;='Leia-me'!$B$7,"Esfriando",IF(U6564&lt;='Leia-me'!$B$8,"Última chance","Zumbi"))))</f>
        <v/>
      </c>
      <c r="W6564" s="25" t="n">
        <f aca="false">IF(O6564="Won",1,IF(O6564="Lost",0,""))</f>
        <v>1</v>
      </c>
      <c r="Y6564" s="25" t="str">
        <f aca="false">IF(E6564="","Sim","")</f>
        <v/>
      </c>
    </row>
    <row r="6565" customFormat="false" ht="15" hidden="false" customHeight="false" outlineLevel="0" collapsed="false">
      <c r="A6565" s="25" t="s">
        <v>6828</v>
      </c>
      <c r="B6565" s="25" t="s">
        <v>102</v>
      </c>
      <c r="C6565" s="25" t="s">
        <v>103</v>
      </c>
      <c r="D6565" s="25" t="s">
        <v>105</v>
      </c>
      <c r="E6565" s="25" t="s">
        <v>5204</v>
      </c>
      <c r="F6565" s="25" t="s">
        <v>155</v>
      </c>
      <c r="G6565" s="26" t="n">
        <v>1188.42</v>
      </c>
      <c r="H6565" s="27" t="n">
        <v>3015</v>
      </c>
      <c r="I6565" s="25" t="s">
        <v>147</v>
      </c>
      <c r="K6565" s="25" t="n">
        <v>1994</v>
      </c>
      <c r="L6565" s="25" t="s">
        <v>160</v>
      </c>
      <c r="M6565" s="25" t="s">
        <v>149</v>
      </c>
      <c r="N6565" s="28" t="n">
        <v>3393</v>
      </c>
      <c r="O6565" s="25" t="s">
        <v>54</v>
      </c>
      <c r="P6565" s="29" t="n">
        <v>42883</v>
      </c>
      <c r="Q6565" s="29" t="n">
        <v>42999</v>
      </c>
      <c r="R6565" s="28" t="n">
        <v>3418</v>
      </c>
      <c r="S6565" s="28" t="n">
        <f aca="false">IF(O6565="Won",R6565,IF(O6565="Lost",0,N6565))</f>
        <v>3418</v>
      </c>
      <c r="T6565" s="30" t="n">
        <f aca="false">IF(AND(P6565&lt;&gt;"",Q6565&lt;&gt;""),Q6565-P6565,"")</f>
        <v>116</v>
      </c>
      <c r="U6565" s="30" t="str">
        <f aca="false">IF(AND(O6565="Engaging",P6565&lt;&gt;""),'Leia-me'!$B$5-P6565,"")</f>
        <v/>
      </c>
      <c r="V6565" s="25" t="str">
        <f aca="false">IF(O6565&lt;&gt;"Engaging","",IF(U6565&lt;='Leia-me'!$B$6,"Saudável",IF(U6565&lt;='Leia-me'!$B$7,"Esfriando",IF(U6565&lt;='Leia-me'!$B$8,"Última chance","Zumbi"))))</f>
        <v/>
      </c>
      <c r="W6565" s="25" t="n">
        <f aca="false">IF(O6565="Won",1,IF(O6565="Lost",0,""))</f>
        <v>1</v>
      </c>
      <c r="Y6565" s="25" t="str">
        <f aca="false">IF(E6565="","Sim","")</f>
        <v/>
      </c>
    </row>
    <row r="6566" customFormat="false" ht="15" hidden="false" customHeight="false" outlineLevel="0" collapsed="false">
      <c r="A6566" s="25" t="s">
        <v>6829</v>
      </c>
      <c r="B6566" s="25" t="s">
        <v>102</v>
      </c>
      <c r="C6566" s="25" t="s">
        <v>103</v>
      </c>
      <c r="D6566" s="25" t="s">
        <v>105</v>
      </c>
      <c r="G6566" s="31"/>
      <c r="H6566" s="32"/>
      <c r="L6566" s="25" t="s">
        <v>186</v>
      </c>
      <c r="M6566" s="25" t="s">
        <v>171</v>
      </c>
      <c r="N6566" s="28" t="n">
        <v>550</v>
      </c>
      <c r="O6566" s="25" t="s">
        <v>56</v>
      </c>
      <c r="P6566" s="29" t="n">
        <v>42884</v>
      </c>
      <c r="Q6566" s="33"/>
      <c r="R6566" s="34"/>
      <c r="S6566" s="28" t="n">
        <f aca="false">IF(O6566="Won",R6566,IF(O6566="Lost",0,N6566))</f>
        <v>550</v>
      </c>
      <c r="T6566" s="30" t="str">
        <f aca="false">IF(AND(P6566&lt;&gt;"",Q6566&lt;&gt;""),Q6566-P6566,"")</f>
        <v/>
      </c>
      <c r="U6566" s="30" t="n">
        <f aca="false">IF(AND(O6566="Engaging",P6566&lt;&gt;""),'Leia-me'!$B$5-P6566,"")</f>
        <v>216</v>
      </c>
      <c r="V6566" s="25" t="str">
        <f aca="false">IF(O6566&lt;&gt;"Engaging","",IF(U6566&lt;='Leia-me'!$B$6,"Saudável",IF(U6566&lt;='Leia-me'!$B$7,"Esfriando",IF(U6566&lt;='Leia-me'!$B$8,"Última chance","Zumbi"))))</f>
        <v>Zumbi</v>
      </c>
      <c r="W6566" s="25" t="str">
        <f aca="false">IF(O6566="Won",1,IF(O6566="Lost",0,""))</f>
        <v/>
      </c>
      <c r="Y6566" s="25" t="str">
        <f aca="false">IF(E6566="","Sim","")</f>
        <v>Sim</v>
      </c>
    </row>
    <row r="6567" customFormat="false" ht="15" hidden="false" customHeight="false" outlineLevel="0" collapsed="false">
      <c r="A6567" s="25" t="s">
        <v>6830</v>
      </c>
      <c r="B6567" s="25" t="s">
        <v>102</v>
      </c>
      <c r="C6567" s="25" t="s">
        <v>103</v>
      </c>
      <c r="D6567" s="25" t="s">
        <v>105</v>
      </c>
      <c r="E6567" s="25" t="s">
        <v>494</v>
      </c>
      <c r="F6567" s="25" t="s">
        <v>192</v>
      </c>
      <c r="G6567" s="26" t="n">
        <v>11698.03</v>
      </c>
      <c r="H6567" s="27" t="n">
        <v>34288</v>
      </c>
      <c r="I6567" s="25" t="s">
        <v>147</v>
      </c>
      <c r="K6567" s="25" t="n">
        <v>1982</v>
      </c>
      <c r="L6567" s="25" t="s">
        <v>2445</v>
      </c>
      <c r="M6567" s="25" t="s">
        <v>2446</v>
      </c>
      <c r="N6567" s="28" t="n">
        <v>26768</v>
      </c>
      <c r="O6567" s="25" t="s">
        <v>54</v>
      </c>
      <c r="P6567" s="29" t="n">
        <v>42884</v>
      </c>
      <c r="Q6567" s="29" t="n">
        <v>42976</v>
      </c>
      <c r="R6567" s="28" t="n">
        <v>25791</v>
      </c>
      <c r="S6567" s="28" t="n">
        <f aca="false">IF(O6567="Won",R6567,IF(O6567="Lost",0,N6567))</f>
        <v>25791</v>
      </c>
      <c r="T6567" s="30" t="n">
        <f aca="false">IF(AND(P6567&lt;&gt;"",Q6567&lt;&gt;""),Q6567-P6567,"")</f>
        <v>92</v>
      </c>
      <c r="U6567" s="30" t="str">
        <f aca="false">IF(AND(O6567="Engaging",P6567&lt;&gt;""),'Leia-me'!$B$5-P6567,"")</f>
        <v/>
      </c>
      <c r="V6567" s="25" t="str">
        <f aca="false">IF(O6567&lt;&gt;"Engaging","",IF(U6567&lt;='Leia-me'!$B$6,"Saudável",IF(U6567&lt;='Leia-me'!$B$7,"Esfriando",IF(U6567&lt;='Leia-me'!$B$8,"Última chance","Zumbi"))))</f>
        <v/>
      </c>
      <c r="W6567" s="25" t="n">
        <f aca="false">IF(O6567="Won",1,IF(O6567="Lost",0,""))</f>
        <v>1</v>
      </c>
      <c r="Y6567" s="25" t="str">
        <f aca="false">IF(E6567="","Sim","")</f>
        <v/>
      </c>
    </row>
    <row r="6568" customFormat="false" ht="15" hidden="false" customHeight="false" outlineLevel="0" collapsed="false">
      <c r="A6568" s="25" t="s">
        <v>6831</v>
      </c>
      <c r="B6568" s="25" t="s">
        <v>102</v>
      </c>
      <c r="C6568" s="25" t="s">
        <v>103</v>
      </c>
      <c r="D6568" s="25" t="s">
        <v>105</v>
      </c>
      <c r="G6568" s="31"/>
      <c r="H6568" s="32"/>
      <c r="L6568" s="25" t="s">
        <v>148</v>
      </c>
      <c r="M6568" s="25" t="s">
        <v>149</v>
      </c>
      <c r="N6568" s="28" t="n">
        <v>55</v>
      </c>
      <c r="O6568" s="25" t="s">
        <v>56</v>
      </c>
      <c r="P6568" s="29" t="n">
        <v>42887</v>
      </c>
      <c r="Q6568" s="33"/>
      <c r="R6568" s="34"/>
      <c r="S6568" s="28" t="n">
        <f aca="false">IF(O6568="Won",R6568,IF(O6568="Lost",0,N6568))</f>
        <v>55</v>
      </c>
      <c r="T6568" s="30" t="str">
        <f aca="false">IF(AND(P6568&lt;&gt;"",Q6568&lt;&gt;""),Q6568-P6568,"")</f>
        <v/>
      </c>
      <c r="U6568" s="30" t="n">
        <f aca="false">IF(AND(O6568="Engaging",P6568&lt;&gt;""),'Leia-me'!$B$5-P6568,"")</f>
        <v>213</v>
      </c>
      <c r="V6568" s="25" t="str">
        <f aca="false">IF(O6568&lt;&gt;"Engaging","",IF(U6568&lt;='Leia-me'!$B$6,"Saudável",IF(U6568&lt;='Leia-me'!$B$7,"Esfriando",IF(U6568&lt;='Leia-me'!$B$8,"Última chance","Zumbi"))))</f>
        <v>Zumbi</v>
      </c>
      <c r="W6568" s="25" t="str">
        <f aca="false">IF(O6568="Won",1,IF(O6568="Lost",0,""))</f>
        <v/>
      </c>
      <c r="Y6568" s="25" t="str">
        <f aca="false">IF(E6568="","Sim","")</f>
        <v>Sim</v>
      </c>
    </row>
    <row r="6569" customFormat="false" ht="15" hidden="false" customHeight="false" outlineLevel="0" collapsed="false">
      <c r="A6569" s="25" t="s">
        <v>6832</v>
      </c>
      <c r="B6569" s="25" t="s">
        <v>102</v>
      </c>
      <c r="C6569" s="25" t="s">
        <v>103</v>
      </c>
      <c r="D6569" s="25" t="s">
        <v>105</v>
      </c>
      <c r="E6569" s="25" t="s">
        <v>449</v>
      </c>
      <c r="F6569" s="25" t="s">
        <v>192</v>
      </c>
      <c r="G6569" s="26" t="n">
        <v>98.79</v>
      </c>
      <c r="H6569" s="27" t="n">
        <v>96</v>
      </c>
      <c r="I6569" s="25" t="s">
        <v>147</v>
      </c>
      <c r="J6569" s="25" t="s">
        <v>445</v>
      </c>
      <c r="K6569" s="25" t="n">
        <v>2013</v>
      </c>
      <c r="L6569" s="25" t="s">
        <v>148</v>
      </c>
      <c r="M6569" s="25" t="s">
        <v>149</v>
      </c>
      <c r="N6569" s="28" t="n">
        <v>55</v>
      </c>
      <c r="O6569" s="25" t="s">
        <v>56</v>
      </c>
      <c r="P6569" s="29" t="n">
        <v>42889</v>
      </c>
      <c r="Q6569" s="33"/>
      <c r="R6569" s="34"/>
      <c r="S6569" s="28" t="n">
        <f aca="false">IF(O6569="Won",R6569,IF(O6569="Lost",0,N6569))</f>
        <v>55</v>
      </c>
      <c r="T6569" s="30" t="str">
        <f aca="false">IF(AND(P6569&lt;&gt;"",Q6569&lt;&gt;""),Q6569-P6569,"")</f>
        <v/>
      </c>
      <c r="U6569" s="30" t="n">
        <f aca="false">IF(AND(O6569="Engaging",P6569&lt;&gt;""),'Leia-me'!$B$5-P6569,"")</f>
        <v>211</v>
      </c>
      <c r="V6569" s="25" t="str">
        <f aca="false">IF(O6569&lt;&gt;"Engaging","",IF(U6569&lt;='Leia-me'!$B$6,"Saudável",IF(U6569&lt;='Leia-me'!$B$7,"Esfriando",IF(U6569&lt;='Leia-me'!$B$8,"Última chance","Zumbi"))))</f>
        <v>Zumbi</v>
      </c>
      <c r="W6569" s="25" t="str">
        <f aca="false">IF(O6569="Won",1,IF(O6569="Lost",0,""))</f>
        <v/>
      </c>
      <c r="Y6569" s="25" t="str">
        <f aca="false">IF(E6569="","Sim","")</f>
        <v/>
      </c>
    </row>
    <row r="6570" customFormat="false" ht="15" hidden="false" customHeight="false" outlineLevel="0" collapsed="false">
      <c r="A6570" s="25" t="s">
        <v>6833</v>
      </c>
      <c r="B6570" s="25" t="s">
        <v>102</v>
      </c>
      <c r="C6570" s="25" t="s">
        <v>103</v>
      </c>
      <c r="D6570" s="25" t="s">
        <v>105</v>
      </c>
      <c r="E6570" s="25" t="s">
        <v>433</v>
      </c>
      <c r="F6570" s="25" t="s">
        <v>211</v>
      </c>
      <c r="G6570" s="26" t="n">
        <v>2214.94</v>
      </c>
      <c r="H6570" s="27" t="n">
        <v>5374</v>
      </c>
      <c r="I6570" s="25" t="s">
        <v>147</v>
      </c>
      <c r="K6570" s="25" t="n">
        <v>1996</v>
      </c>
      <c r="L6570" s="25" t="s">
        <v>160</v>
      </c>
      <c r="M6570" s="25" t="s">
        <v>149</v>
      </c>
      <c r="N6570" s="28" t="n">
        <v>3393</v>
      </c>
      <c r="O6570" s="25" t="s">
        <v>54</v>
      </c>
      <c r="P6570" s="29" t="n">
        <v>42889</v>
      </c>
      <c r="Q6570" s="29" t="n">
        <v>42997</v>
      </c>
      <c r="R6570" s="28" t="n">
        <v>3314</v>
      </c>
      <c r="S6570" s="28" t="n">
        <f aca="false">IF(O6570="Won",R6570,IF(O6570="Lost",0,N6570))</f>
        <v>3314</v>
      </c>
      <c r="T6570" s="30" t="n">
        <f aca="false">IF(AND(P6570&lt;&gt;"",Q6570&lt;&gt;""),Q6570-P6570,"")</f>
        <v>108</v>
      </c>
      <c r="U6570" s="30" t="str">
        <f aca="false">IF(AND(O6570="Engaging",P6570&lt;&gt;""),'Leia-me'!$B$5-P6570,"")</f>
        <v/>
      </c>
      <c r="V6570" s="25" t="str">
        <f aca="false">IF(O6570&lt;&gt;"Engaging","",IF(U6570&lt;='Leia-me'!$B$6,"Saudável",IF(U6570&lt;='Leia-me'!$B$7,"Esfriando",IF(U6570&lt;='Leia-me'!$B$8,"Última chance","Zumbi"))))</f>
        <v/>
      </c>
      <c r="W6570" s="25" t="n">
        <f aca="false">IF(O6570="Won",1,IF(O6570="Lost",0,""))</f>
        <v>1</v>
      </c>
      <c r="Y6570" s="25" t="str">
        <f aca="false">IF(E6570="","Sim","")</f>
        <v/>
      </c>
    </row>
    <row r="6571" customFormat="false" ht="15" hidden="false" customHeight="false" outlineLevel="0" collapsed="false">
      <c r="A6571" s="25" t="s">
        <v>6834</v>
      </c>
      <c r="B6571" s="25" t="s">
        <v>102</v>
      </c>
      <c r="C6571" s="25" t="s">
        <v>103</v>
      </c>
      <c r="D6571" s="25" t="s">
        <v>105</v>
      </c>
      <c r="E6571" s="25" t="s">
        <v>633</v>
      </c>
      <c r="F6571" s="25" t="s">
        <v>211</v>
      </c>
      <c r="G6571" s="26" t="n">
        <v>1388.67</v>
      </c>
      <c r="H6571" s="27" t="n">
        <v>3583</v>
      </c>
      <c r="I6571" s="25" t="s">
        <v>147</v>
      </c>
      <c r="K6571" s="25" t="n">
        <v>1989</v>
      </c>
      <c r="L6571" s="25" t="s">
        <v>148</v>
      </c>
      <c r="M6571" s="25" t="s">
        <v>149</v>
      </c>
      <c r="N6571" s="28" t="n">
        <v>55</v>
      </c>
      <c r="O6571" s="25" t="s">
        <v>54</v>
      </c>
      <c r="P6571" s="29" t="n">
        <v>42890</v>
      </c>
      <c r="Q6571" s="29" t="n">
        <v>42988</v>
      </c>
      <c r="R6571" s="28" t="n">
        <v>57</v>
      </c>
      <c r="S6571" s="28" t="n">
        <f aca="false">IF(O6571="Won",R6571,IF(O6571="Lost",0,N6571))</f>
        <v>57</v>
      </c>
      <c r="T6571" s="30" t="n">
        <f aca="false">IF(AND(P6571&lt;&gt;"",Q6571&lt;&gt;""),Q6571-P6571,"")</f>
        <v>98</v>
      </c>
      <c r="U6571" s="30" t="str">
        <f aca="false">IF(AND(O6571="Engaging",P6571&lt;&gt;""),'Leia-me'!$B$5-P6571,"")</f>
        <v/>
      </c>
      <c r="V6571" s="25" t="str">
        <f aca="false">IF(O6571&lt;&gt;"Engaging","",IF(U6571&lt;='Leia-me'!$B$6,"Saudável",IF(U6571&lt;='Leia-me'!$B$7,"Esfriando",IF(U6571&lt;='Leia-me'!$B$8,"Última chance","Zumbi"))))</f>
        <v/>
      </c>
      <c r="W6571" s="25" t="n">
        <f aca="false">IF(O6571="Won",1,IF(O6571="Lost",0,""))</f>
        <v>1</v>
      </c>
      <c r="Y6571" s="25" t="str">
        <f aca="false">IF(E6571="","Sim","")</f>
        <v/>
      </c>
    </row>
    <row r="6572" customFormat="false" ht="15" hidden="false" customHeight="false" outlineLevel="0" collapsed="false">
      <c r="A6572" s="25" t="s">
        <v>6835</v>
      </c>
      <c r="B6572" s="25" t="s">
        <v>102</v>
      </c>
      <c r="C6572" s="25" t="s">
        <v>103</v>
      </c>
      <c r="D6572" s="25" t="s">
        <v>105</v>
      </c>
      <c r="E6572" s="25" t="s">
        <v>644</v>
      </c>
      <c r="F6572" s="25" t="s">
        <v>177</v>
      </c>
      <c r="G6572" s="26" t="n">
        <v>646.1</v>
      </c>
      <c r="H6572" s="27" t="n">
        <v>883</v>
      </c>
      <c r="I6572" s="25" t="s">
        <v>147</v>
      </c>
      <c r="J6572" s="25" t="s">
        <v>199</v>
      </c>
      <c r="K6572" s="25" t="n">
        <v>1993</v>
      </c>
      <c r="L6572" s="25" t="s">
        <v>1834</v>
      </c>
      <c r="M6572" s="25" t="s">
        <v>171</v>
      </c>
      <c r="N6572" s="28" t="n">
        <v>4821</v>
      </c>
      <c r="O6572" s="25" t="s">
        <v>56</v>
      </c>
      <c r="P6572" s="29" t="n">
        <v>42896</v>
      </c>
      <c r="Q6572" s="33"/>
      <c r="R6572" s="34"/>
      <c r="S6572" s="28" t="n">
        <f aca="false">IF(O6572="Won",R6572,IF(O6572="Lost",0,N6572))</f>
        <v>4821</v>
      </c>
      <c r="T6572" s="30" t="str">
        <f aca="false">IF(AND(P6572&lt;&gt;"",Q6572&lt;&gt;""),Q6572-P6572,"")</f>
        <v/>
      </c>
      <c r="U6572" s="30" t="n">
        <f aca="false">IF(AND(O6572="Engaging",P6572&lt;&gt;""),'Leia-me'!$B$5-P6572,"")</f>
        <v>204</v>
      </c>
      <c r="V6572" s="25" t="str">
        <f aca="false">IF(O6572&lt;&gt;"Engaging","",IF(U6572&lt;='Leia-me'!$B$6,"Saudável",IF(U6572&lt;='Leia-me'!$B$7,"Esfriando",IF(U6572&lt;='Leia-me'!$B$8,"Última chance","Zumbi"))))</f>
        <v>Zumbi</v>
      </c>
      <c r="W6572" s="25" t="str">
        <f aca="false">IF(O6572="Won",1,IF(O6572="Lost",0,""))</f>
        <v/>
      </c>
      <c r="X6572" s="25" t="s">
        <v>1835</v>
      </c>
      <c r="Y6572" s="25" t="str">
        <f aca="false">IF(E6572="","Sim","")</f>
        <v/>
      </c>
    </row>
    <row r="6573" customFormat="false" ht="15" hidden="false" customHeight="false" outlineLevel="0" collapsed="false">
      <c r="A6573" s="25" t="s">
        <v>6836</v>
      </c>
      <c r="B6573" s="25" t="s">
        <v>102</v>
      </c>
      <c r="C6573" s="25" t="s">
        <v>103</v>
      </c>
      <c r="D6573" s="25" t="s">
        <v>105</v>
      </c>
      <c r="G6573" s="31"/>
      <c r="H6573" s="32"/>
      <c r="L6573" s="25" t="s">
        <v>186</v>
      </c>
      <c r="M6573" s="25" t="s">
        <v>171</v>
      </c>
      <c r="N6573" s="28" t="n">
        <v>550</v>
      </c>
      <c r="O6573" s="25" t="s">
        <v>56</v>
      </c>
      <c r="P6573" s="29" t="n">
        <v>42898</v>
      </c>
      <c r="Q6573" s="33"/>
      <c r="R6573" s="34"/>
      <c r="S6573" s="28" t="n">
        <f aca="false">IF(O6573="Won",R6573,IF(O6573="Lost",0,N6573))</f>
        <v>550</v>
      </c>
      <c r="T6573" s="30" t="str">
        <f aca="false">IF(AND(P6573&lt;&gt;"",Q6573&lt;&gt;""),Q6573-P6573,"")</f>
        <v/>
      </c>
      <c r="U6573" s="30" t="n">
        <f aca="false">IF(AND(O6573="Engaging",P6573&lt;&gt;""),'Leia-me'!$B$5-P6573,"")</f>
        <v>202</v>
      </c>
      <c r="V6573" s="25" t="str">
        <f aca="false">IF(O6573&lt;&gt;"Engaging","",IF(U6573&lt;='Leia-me'!$B$6,"Saudável",IF(U6573&lt;='Leia-me'!$B$7,"Esfriando",IF(U6573&lt;='Leia-me'!$B$8,"Última chance","Zumbi"))))</f>
        <v>Zumbi</v>
      </c>
      <c r="W6573" s="25" t="str">
        <f aca="false">IF(O6573="Won",1,IF(O6573="Lost",0,""))</f>
        <v/>
      </c>
      <c r="Y6573" s="25" t="str">
        <f aca="false">IF(E6573="","Sim","")</f>
        <v>Sim</v>
      </c>
    </row>
    <row r="6574" customFormat="false" ht="15" hidden="false" customHeight="false" outlineLevel="0" collapsed="false">
      <c r="A6574" s="25" t="s">
        <v>6837</v>
      </c>
      <c r="B6574" s="25" t="s">
        <v>102</v>
      </c>
      <c r="C6574" s="25" t="s">
        <v>103</v>
      </c>
      <c r="D6574" s="25" t="s">
        <v>105</v>
      </c>
      <c r="E6574" s="25" t="s">
        <v>198</v>
      </c>
      <c r="F6574" s="25" t="s">
        <v>177</v>
      </c>
      <c r="G6574" s="26" t="n">
        <v>2819.5</v>
      </c>
      <c r="H6574" s="27" t="n">
        <v>7227</v>
      </c>
      <c r="I6574" s="25" t="s">
        <v>147</v>
      </c>
      <c r="J6574" s="25" t="s">
        <v>199</v>
      </c>
      <c r="K6574" s="25" t="n">
        <v>1991</v>
      </c>
      <c r="L6574" s="25" t="s">
        <v>1834</v>
      </c>
      <c r="M6574" s="25" t="s">
        <v>171</v>
      </c>
      <c r="N6574" s="28" t="n">
        <v>4821</v>
      </c>
      <c r="O6574" s="25" t="s">
        <v>56</v>
      </c>
      <c r="P6574" s="29" t="n">
        <v>42898</v>
      </c>
      <c r="Q6574" s="33"/>
      <c r="R6574" s="34"/>
      <c r="S6574" s="28" t="n">
        <f aca="false">IF(O6574="Won",R6574,IF(O6574="Lost",0,N6574))</f>
        <v>4821</v>
      </c>
      <c r="T6574" s="30" t="str">
        <f aca="false">IF(AND(P6574&lt;&gt;"",Q6574&lt;&gt;""),Q6574-P6574,"")</f>
        <v/>
      </c>
      <c r="U6574" s="30" t="n">
        <f aca="false">IF(AND(O6574="Engaging",P6574&lt;&gt;""),'Leia-me'!$B$5-P6574,"")</f>
        <v>202</v>
      </c>
      <c r="V6574" s="25" t="str">
        <f aca="false">IF(O6574&lt;&gt;"Engaging","",IF(U6574&lt;='Leia-me'!$B$6,"Saudável",IF(U6574&lt;='Leia-me'!$B$7,"Esfriando",IF(U6574&lt;='Leia-me'!$B$8,"Última chance","Zumbi"))))</f>
        <v>Zumbi</v>
      </c>
      <c r="W6574" s="25" t="str">
        <f aca="false">IF(O6574="Won",1,IF(O6574="Lost",0,""))</f>
        <v/>
      </c>
      <c r="X6574" s="25" t="s">
        <v>1835</v>
      </c>
      <c r="Y6574" s="25" t="str">
        <f aca="false">IF(E6574="","Sim","")</f>
        <v/>
      </c>
    </row>
    <row r="6575" customFormat="false" ht="15" hidden="false" customHeight="false" outlineLevel="0" collapsed="false">
      <c r="A6575" s="25" t="s">
        <v>6838</v>
      </c>
      <c r="B6575" s="25" t="s">
        <v>102</v>
      </c>
      <c r="C6575" s="25" t="s">
        <v>103</v>
      </c>
      <c r="D6575" s="25" t="s">
        <v>105</v>
      </c>
      <c r="G6575" s="31"/>
      <c r="H6575" s="32"/>
      <c r="L6575" s="25" t="s">
        <v>148</v>
      </c>
      <c r="M6575" s="25" t="s">
        <v>149</v>
      </c>
      <c r="N6575" s="28" t="n">
        <v>55</v>
      </c>
      <c r="O6575" s="25" t="s">
        <v>56</v>
      </c>
      <c r="P6575" s="29" t="n">
        <v>42901</v>
      </c>
      <c r="Q6575" s="33"/>
      <c r="R6575" s="34"/>
      <c r="S6575" s="28" t="n">
        <f aca="false">IF(O6575="Won",R6575,IF(O6575="Lost",0,N6575))</f>
        <v>55</v>
      </c>
      <c r="T6575" s="30" t="str">
        <f aca="false">IF(AND(P6575&lt;&gt;"",Q6575&lt;&gt;""),Q6575-P6575,"")</f>
        <v/>
      </c>
      <c r="U6575" s="30" t="n">
        <f aca="false">IF(AND(O6575="Engaging",P6575&lt;&gt;""),'Leia-me'!$B$5-P6575,"")</f>
        <v>199</v>
      </c>
      <c r="V6575" s="25" t="str">
        <f aca="false">IF(O6575&lt;&gt;"Engaging","",IF(U6575&lt;='Leia-me'!$B$6,"Saudável",IF(U6575&lt;='Leia-me'!$B$7,"Esfriando",IF(U6575&lt;='Leia-me'!$B$8,"Última chance","Zumbi"))))</f>
        <v>Zumbi</v>
      </c>
      <c r="W6575" s="25" t="str">
        <f aca="false">IF(O6575="Won",1,IF(O6575="Lost",0,""))</f>
        <v/>
      </c>
      <c r="Y6575" s="25" t="str">
        <f aca="false">IF(E6575="","Sim","")</f>
        <v>Sim</v>
      </c>
    </row>
    <row r="6576" customFormat="false" ht="15" hidden="false" customHeight="false" outlineLevel="0" collapsed="false">
      <c r="A6576" s="25" t="s">
        <v>6839</v>
      </c>
      <c r="B6576" s="25" t="s">
        <v>102</v>
      </c>
      <c r="C6576" s="25" t="s">
        <v>103</v>
      </c>
      <c r="D6576" s="25" t="s">
        <v>105</v>
      </c>
      <c r="E6576" s="25" t="s">
        <v>444</v>
      </c>
      <c r="F6576" s="25" t="s">
        <v>192</v>
      </c>
      <c r="G6576" s="26" t="n">
        <v>6354.87</v>
      </c>
      <c r="H6576" s="27" t="n">
        <v>16780</v>
      </c>
      <c r="I6576" s="25" t="s">
        <v>147</v>
      </c>
      <c r="J6576" s="25" t="s">
        <v>445</v>
      </c>
      <c r="K6576" s="25" t="n">
        <v>1996</v>
      </c>
      <c r="L6576" s="25" t="s">
        <v>160</v>
      </c>
      <c r="M6576" s="25" t="s">
        <v>149</v>
      </c>
      <c r="N6576" s="28" t="n">
        <v>3393</v>
      </c>
      <c r="O6576" s="25" t="s">
        <v>54</v>
      </c>
      <c r="P6576" s="29" t="n">
        <v>42905</v>
      </c>
      <c r="Q6576" s="29" t="n">
        <v>42952</v>
      </c>
      <c r="R6576" s="28" t="n">
        <v>3752</v>
      </c>
      <c r="S6576" s="28" t="n">
        <f aca="false">IF(O6576="Won",R6576,IF(O6576="Lost",0,N6576))</f>
        <v>3752</v>
      </c>
      <c r="T6576" s="30" t="n">
        <f aca="false">IF(AND(P6576&lt;&gt;"",Q6576&lt;&gt;""),Q6576-P6576,"")</f>
        <v>47</v>
      </c>
      <c r="U6576" s="30" t="str">
        <f aca="false">IF(AND(O6576="Engaging",P6576&lt;&gt;""),'Leia-me'!$B$5-P6576,"")</f>
        <v/>
      </c>
      <c r="V6576" s="25" t="str">
        <f aca="false">IF(O6576&lt;&gt;"Engaging","",IF(U6576&lt;='Leia-me'!$B$6,"Saudável",IF(U6576&lt;='Leia-me'!$B$7,"Esfriando",IF(U6576&lt;='Leia-me'!$B$8,"Última chance","Zumbi"))))</f>
        <v/>
      </c>
      <c r="W6576" s="25" t="n">
        <f aca="false">IF(O6576="Won",1,IF(O6576="Lost",0,""))</f>
        <v>1</v>
      </c>
      <c r="Y6576" s="25" t="str">
        <f aca="false">IF(E6576="","Sim","")</f>
        <v/>
      </c>
    </row>
    <row r="6577" customFormat="false" ht="15" hidden="false" customHeight="false" outlineLevel="0" collapsed="false">
      <c r="A6577" s="25" t="s">
        <v>6840</v>
      </c>
      <c r="B6577" s="25" t="s">
        <v>102</v>
      </c>
      <c r="C6577" s="25" t="s">
        <v>103</v>
      </c>
      <c r="D6577" s="25" t="s">
        <v>105</v>
      </c>
      <c r="G6577" s="31"/>
      <c r="H6577" s="32"/>
      <c r="L6577" s="25" t="s">
        <v>186</v>
      </c>
      <c r="M6577" s="25" t="s">
        <v>171</v>
      </c>
      <c r="N6577" s="28" t="n">
        <v>550</v>
      </c>
      <c r="O6577" s="25" t="s">
        <v>56</v>
      </c>
      <c r="P6577" s="29" t="n">
        <v>42911</v>
      </c>
      <c r="Q6577" s="33"/>
      <c r="R6577" s="34"/>
      <c r="S6577" s="28" t="n">
        <f aca="false">IF(O6577="Won",R6577,IF(O6577="Lost",0,N6577))</f>
        <v>550</v>
      </c>
      <c r="T6577" s="30" t="str">
        <f aca="false">IF(AND(P6577&lt;&gt;"",Q6577&lt;&gt;""),Q6577-P6577,"")</f>
        <v/>
      </c>
      <c r="U6577" s="30" t="n">
        <f aca="false">IF(AND(O6577="Engaging",P6577&lt;&gt;""),'Leia-me'!$B$5-P6577,"")</f>
        <v>189</v>
      </c>
      <c r="V6577" s="25" t="str">
        <f aca="false">IF(O6577&lt;&gt;"Engaging","",IF(U6577&lt;='Leia-me'!$B$6,"Saudável",IF(U6577&lt;='Leia-me'!$B$7,"Esfriando",IF(U6577&lt;='Leia-me'!$B$8,"Última chance","Zumbi"))))</f>
        <v>Zumbi</v>
      </c>
      <c r="W6577" s="25" t="str">
        <f aca="false">IF(O6577="Won",1,IF(O6577="Lost",0,""))</f>
        <v/>
      </c>
      <c r="Y6577" s="25" t="str">
        <f aca="false">IF(E6577="","Sim","")</f>
        <v>Sim</v>
      </c>
    </row>
    <row r="6578" customFormat="false" ht="15" hidden="false" customHeight="false" outlineLevel="0" collapsed="false">
      <c r="A6578" s="25" t="s">
        <v>6841</v>
      </c>
      <c r="B6578" s="25" t="s">
        <v>102</v>
      </c>
      <c r="C6578" s="25" t="s">
        <v>103</v>
      </c>
      <c r="D6578" s="25" t="s">
        <v>105</v>
      </c>
      <c r="E6578" s="25" t="s">
        <v>433</v>
      </c>
      <c r="F6578" s="25" t="s">
        <v>211</v>
      </c>
      <c r="G6578" s="26" t="n">
        <v>2214.94</v>
      </c>
      <c r="H6578" s="27" t="n">
        <v>5374</v>
      </c>
      <c r="I6578" s="25" t="s">
        <v>147</v>
      </c>
      <c r="K6578" s="25" t="n">
        <v>1996</v>
      </c>
      <c r="L6578" s="25" t="s">
        <v>160</v>
      </c>
      <c r="M6578" s="25" t="s">
        <v>149</v>
      </c>
      <c r="N6578" s="28" t="n">
        <v>3393</v>
      </c>
      <c r="O6578" s="25" t="s">
        <v>54</v>
      </c>
      <c r="P6578" s="29" t="n">
        <v>42912</v>
      </c>
      <c r="Q6578" s="29" t="n">
        <v>42950</v>
      </c>
      <c r="R6578" s="28" t="n">
        <v>3855</v>
      </c>
      <c r="S6578" s="28" t="n">
        <f aca="false">IF(O6578="Won",R6578,IF(O6578="Lost",0,N6578))</f>
        <v>3855</v>
      </c>
      <c r="T6578" s="30" t="n">
        <f aca="false">IF(AND(P6578&lt;&gt;"",Q6578&lt;&gt;""),Q6578-P6578,"")</f>
        <v>38</v>
      </c>
      <c r="U6578" s="30" t="str">
        <f aca="false">IF(AND(O6578="Engaging",P6578&lt;&gt;""),'Leia-me'!$B$5-P6578,"")</f>
        <v/>
      </c>
      <c r="V6578" s="25" t="str">
        <f aca="false">IF(O6578&lt;&gt;"Engaging","",IF(U6578&lt;='Leia-me'!$B$6,"Saudável",IF(U6578&lt;='Leia-me'!$B$7,"Esfriando",IF(U6578&lt;='Leia-me'!$B$8,"Última chance","Zumbi"))))</f>
        <v/>
      </c>
      <c r="W6578" s="25" t="n">
        <f aca="false">IF(O6578="Won",1,IF(O6578="Lost",0,""))</f>
        <v>1</v>
      </c>
      <c r="Y6578" s="25" t="str">
        <f aca="false">IF(E6578="","Sim","")</f>
        <v/>
      </c>
    </row>
    <row r="6579" customFormat="false" ht="15" hidden="false" customHeight="false" outlineLevel="0" collapsed="false">
      <c r="A6579" s="25" t="s">
        <v>6842</v>
      </c>
      <c r="B6579" s="25" t="s">
        <v>102</v>
      </c>
      <c r="C6579" s="25" t="s">
        <v>103</v>
      </c>
      <c r="D6579" s="25" t="s">
        <v>105</v>
      </c>
      <c r="E6579" s="25" t="s">
        <v>156</v>
      </c>
      <c r="F6579" s="25" t="s">
        <v>155</v>
      </c>
      <c r="G6579" s="26" t="n">
        <v>1699.85</v>
      </c>
      <c r="H6579" s="27" t="n">
        <v>5108</v>
      </c>
      <c r="I6579" s="25" t="s">
        <v>147</v>
      </c>
      <c r="K6579" s="25" t="n">
        <v>1999</v>
      </c>
      <c r="L6579" s="25" t="s">
        <v>1834</v>
      </c>
      <c r="M6579" s="25" t="s">
        <v>171</v>
      </c>
      <c r="N6579" s="28" t="n">
        <v>4821</v>
      </c>
      <c r="O6579" s="25" t="s">
        <v>54</v>
      </c>
      <c r="P6579" s="29" t="n">
        <v>42915</v>
      </c>
      <c r="Q6579" s="29" t="n">
        <v>42966</v>
      </c>
      <c r="R6579" s="28" t="n">
        <v>4936</v>
      </c>
      <c r="S6579" s="28" t="n">
        <f aca="false">IF(O6579="Won",R6579,IF(O6579="Lost",0,N6579))</f>
        <v>4936</v>
      </c>
      <c r="T6579" s="30" t="n">
        <f aca="false">IF(AND(P6579&lt;&gt;"",Q6579&lt;&gt;""),Q6579-P6579,"")</f>
        <v>51</v>
      </c>
      <c r="U6579" s="30" t="str">
        <f aca="false">IF(AND(O6579="Engaging",P6579&lt;&gt;""),'Leia-me'!$B$5-P6579,"")</f>
        <v/>
      </c>
      <c r="V6579" s="25" t="str">
        <f aca="false">IF(O6579&lt;&gt;"Engaging","",IF(U6579&lt;='Leia-me'!$B$6,"Saudável",IF(U6579&lt;='Leia-me'!$B$7,"Esfriando",IF(U6579&lt;='Leia-me'!$B$8,"Última chance","Zumbi"))))</f>
        <v/>
      </c>
      <c r="W6579" s="25" t="n">
        <f aca="false">IF(O6579="Won",1,IF(O6579="Lost",0,""))</f>
        <v>1</v>
      </c>
      <c r="X6579" s="25" t="s">
        <v>1835</v>
      </c>
      <c r="Y6579" s="25" t="str">
        <f aca="false">IF(E6579="","Sim","")</f>
        <v/>
      </c>
    </row>
    <row r="6580" customFormat="false" ht="15" hidden="false" customHeight="false" outlineLevel="0" collapsed="false">
      <c r="A6580" s="25" t="s">
        <v>6843</v>
      </c>
      <c r="B6580" s="25" t="s">
        <v>102</v>
      </c>
      <c r="C6580" s="25" t="s">
        <v>103</v>
      </c>
      <c r="D6580" s="25" t="s">
        <v>105</v>
      </c>
      <c r="E6580" s="25" t="s">
        <v>417</v>
      </c>
      <c r="F6580" s="25" t="s">
        <v>211</v>
      </c>
      <c r="G6580" s="26" t="n">
        <v>223.8</v>
      </c>
      <c r="H6580" s="27" t="n">
        <v>299</v>
      </c>
      <c r="I6580" s="25" t="s">
        <v>147</v>
      </c>
      <c r="K6580" s="25" t="n">
        <v>2003</v>
      </c>
      <c r="L6580" s="25" t="s">
        <v>148</v>
      </c>
      <c r="M6580" s="25" t="s">
        <v>149</v>
      </c>
      <c r="N6580" s="28" t="n">
        <v>55</v>
      </c>
      <c r="O6580" s="25" t="s">
        <v>54</v>
      </c>
      <c r="P6580" s="29" t="n">
        <v>42915</v>
      </c>
      <c r="Q6580" s="29" t="n">
        <v>42981</v>
      </c>
      <c r="R6580" s="28" t="n">
        <v>55</v>
      </c>
      <c r="S6580" s="28" t="n">
        <f aca="false">IF(O6580="Won",R6580,IF(O6580="Lost",0,N6580))</f>
        <v>55</v>
      </c>
      <c r="T6580" s="30" t="n">
        <f aca="false">IF(AND(P6580&lt;&gt;"",Q6580&lt;&gt;""),Q6580-P6580,"")</f>
        <v>66</v>
      </c>
      <c r="U6580" s="30" t="str">
        <f aca="false">IF(AND(O6580="Engaging",P6580&lt;&gt;""),'Leia-me'!$B$5-P6580,"")</f>
        <v/>
      </c>
      <c r="V6580" s="25" t="str">
        <f aca="false">IF(O6580&lt;&gt;"Engaging","",IF(U6580&lt;='Leia-me'!$B$6,"Saudável",IF(U6580&lt;='Leia-me'!$B$7,"Esfriando",IF(U6580&lt;='Leia-me'!$B$8,"Última chance","Zumbi"))))</f>
        <v/>
      </c>
      <c r="W6580" s="25" t="n">
        <f aca="false">IF(O6580="Won",1,IF(O6580="Lost",0,""))</f>
        <v>1</v>
      </c>
      <c r="Y6580" s="25" t="str">
        <f aca="false">IF(E6580="","Sim","")</f>
        <v/>
      </c>
    </row>
    <row r="6581" customFormat="false" ht="15" hidden="false" customHeight="false" outlineLevel="0" collapsed="false">
      <c r="A6581" s="25" t="s">
        <v>6844</v>
      </c>
      <c r="B6581" s="25" t="s">
        <v>102</v>
      </c>
      <c r="C6581" s="25" t="s">
        <v>103</v>
      </c>
      <c r="D6581" s="25" t="s">
        <v>105</v>
      </c>
      <c r="E6581" s="25" t="s">
        <v>636</v>
      </c>
      <c r="F6581" s="25" t="s">
        <v>267</v>
      </c>
      <c r="G6581" s="26" t="n">
        <v>405.59</v>
      </c>
      <c r="H6581" s="27" t="n">
        <v>1179</v>
      </c>
      <c r="I6581" s="25" t="s">
        <v>637</v>
      </c>
      <c r="J6581" s="25" t="s">
        <v>266</v>
      </c>
      <c r="K6581" s="25" t="n">
        <v>1987</v>
      </c>
      <c r="L6581" s="25" t="s">
        <v>148</v>
      </c>
      <c r="M6581" s="25" t="s">
        <v>149</v>
      </c>
      <c r="N6581" s="28" t="n">
        <v>55</v>
      </c>
      <c r="O6581" s="25" t="s">
        <v>54</v>
      </c>
      <c r="P6581" s="29" t="n">
        <v>42916</v>
      </c>
      <c r="Q6581" s="29" t="n">
        <v>42925</v>
      </c>
      <c r="R6581" s="28" t="n">
        <v>64</v>
      </c>
      <c r="S6581" s="28" t="n">
        <f aca="false">IF(O6581="Won",R6581,IF(O6581="Lost",0,N6581))</f>
        <v>64</v>
      </c>
      <c r="T6581" s="30" t="n">
        <f aca="false">IF(AND(P6581&lt;&gt;"",Q6581&lt;&gt;""),Q6581-P6581,"")</f>
        <v>9</v>
      </c>
      <c r="U6581" s="30" t="str">
        <f aca="false">IF(AND(O6581="Engaging",P6581&lt;&gt;""),'Leia-me'!$B$5-P6581,"")</f>
        <v/>
      </c>
      <c r="V6581" s="25" t="str">
        <f aca="false">IF(O6581&lt;&gt;"Engaging","",IF(U6581&lt;='Leia-me'!$B$6,"Saudável",IF(U6581&lt;='Leia-me'!$B$7,"Esfriando",IF(U6581&lt;='Leia-me'!$B$8,"Última chance","Zumbi"))))</f>
        <v/>
      </c>
      <c r="W6581" s="25" t="n">
        <f aca="false">IF(O6581="Won",1,IF(O6581="Lost",0,""))</f>
        <v>1</v>
      </c>
      <c r="Y6581" s="25" t="str">
        <f aca="false">IF(E6581="","Sim","")</f>
        <v/>
      </c>
    </row>
    <row r="6582" customFormat="false" ht="15" hidden="false" customHeight="false" outlineLevel="0" collapsed="false">
      <c r="A6582" s="25" t="s">
        <v>6845</v>
      </c>
      <c r="B6582" s="25" t="s">
        <v>102</v>
      </c>
      <c r="C6582" s="25" t="s">
        <v>103</v>
      </c>
      <c r="D6582" s="25" t="s">
        <v>105</v>
      </c>
      <c r="E6582" s="25" t="s">
        <v>478</v>
      </c>
      <c r="F6582" s="25" t="s">
        <v>165</v>
      </c>
      <c r="G6582" s="26" t="n">
        <v>349.81</v>
      </c>
      <c r="H6582" s="27" t="n">
        <v>315</v>
      </c>
      <c r="I6582" s="25" t="s">
        <v>147</v>
      </c>
      <c r="K6582" s="25" t="n">
        <v>2002</v>
      </c>
      <c r="L6582" s="25" t="s">
        <v>148</v>
      </c>
      <c r="M6582" s="25" t="s">
        <v>149</v>
      </c>
      <c r="N6582" s="28" t="n">
        <v>55</v>
      </c>
      <c r="O6582" s="25" t="s">
        <v>55</v>
      </c>
      <c r="P6582" s="29" t="n">
        <v>42921</v>
      </c>
      <c r="Q6582" s="29" t="n">
        <v>42923</v>
      </c>
      <c r="R6582" s="28" t="n">
        <v>0</v>
      </c>
      <c r="S6582" s="28" t="n">
        <f aca="false">IF(O6582="Won",R6582,IF(O6582="Lost",0,N6582))</f>
        <v>0</v>
      </c>
      <c r="T6582" s="30" t="n">
        <f aca="false">IF(AND(P6582&lt;&gt;"",Q6582&lt;&gt;""),Q6582-P6582,"")</f>
        <v>2</v>
      </c>
      <c r="U6582" s="30" t="str">
        <f aca="false">IF(AND(O6582="Engaging",P6582&lt;&gt;""),'Leia-me'!$B$5-P6582,"")</f>
        <v/>
      </c>
      <c r="V6582" s="25" t="str">
        <f aca="false">IF(O6582&lt;&gt;"Engaging","",IF(U6582&lt;='Leia-me'!$B$6,"Saudável",IF(U6582&lt;='Leia-me'!$B$7,"Esfriando",IF(U6582&lt;='Leia-me'!$B$8,"Última chance","Zumbi"))))</f>
        <v/>
      </c>
      <c r="W6582" s="25" t="n">
        <f aca="false">IF(O6582="Won",1,IF(O6582="Lost",0,""))</f>
        <v>0</v>
      </c>
      <c r="Y6582" s="25" t="str">
        <f aca="false">IF(E6582="","Sim","")</f>
        <v/>
      </c>
    </row>
    <row r="6583" customFormat="false" ht="15" hidden="false" customHeight="false" outlineLevel="0" collapsed="false">
      <c r="A6583" s="25" t="s">
        <v>6846</v>
      </c>
      <c r="B6583" s="25" t="s">
        <v>102</v>
      </c>
      <c r="C6583" s="25" t="s">
        <v>103</v>
      </c>
      <c r="D6583" s="25" t="s">
        <v>105</v>
      </c>
      <c r="E6583" s="25" t="s">
        <v>419</v>
      </c>
      <c r="F6583" s="25" t="s">
        <v>146</v>
      </c>
      <c r="G6583" s="26" t="n">
        <v>2741.37</v>
      </c>
      <c r="H6583" s="27" t="n">
        <v>9226</v>
      </c>
      <c r="I6583" s="25" t="s">
        <v>147</v>
      </c>
      <c r="K6583" s="25" t="n">
        <v>1985</v>
      </c>
      <c r="L6583" s="25" t="s">
        <v>186</v>
      </c>
      <c r="M6583" s="25" t="s">
        <v>171</v>
      </c>
      <c r="N6583" s="28" t="n">
        <v>550</v>
      </c>
      <c r="O6583" s="25" t="s">
        <v>55</v>
      </c>
      <c r="P6583" s="29" t="n">
        <v>42922</v>
      </c>
      <c r="Q6583" s="29" t="n">
        <v>42927</v>
      </c>
      <c r="R6583" s="28" t="n">
        <v>0</v>
      </c>
      <c r="S6583" s="28" t="n">
        <f aca="false">IF(O6583="Won",R6583,IF(O6583="Lost",0,N6583))</f>
        <v>0</v>
      </c>
      <c r="T6583" s="30" t="n">
        <f aca="false">IF(AND(P6583&lt;&gt;"",Q6583&lt;&gt;""),Q6583-P6583,"")</f>
        <v>5</v>
      </c>
      <c r="U6583" s="30" t="str">
        <f aca="false">IF(AND(O6583="Engaging",P6583&lt;&gt;""),'Leia-me'!$B$5-P6583,"")</f>
        <v/>
      </c>
      <c r="V6583" s="25" t="str">
        <f aca="false">IF(O6583&lt;&gt;"Engaging","",IF(U6583&lt;='Leia-me'!$B$6,"Saudável",IF(U6583&lt;='Leia-me'!$B$7,"Esfriando",IF(U6583&lt;='Leia-me'!$B$8,"Última chance","Zumbi"))))</f>
        <v/>
      </c>
      <c r="W6583" s="25" t="n">
        <f aca="false">IF(O6583="Won",1,IF(O6583="Lost",0,""))</f>
        <v>0</v>
      </c>
      <c r="Y6583" s="25" t="str">
        <f aca="false">IF(E6583="","Sim","")</f>
        <v/>
      </c>
    </row>
    <row r="6584" customFormat="false" ht="15" hidden="false" customHeight="false" outlineLevel="0" collapsed="false">
      <c r="A6584" s="25" t="s">
        <v>6847</v>
      </c>
      <c r="B6584" s="25" t="s">
        <v>102</v>
      </c>
      <c r="C6584" s="25" t="s">
        <v>103</v>
      </c>
      <c r="D6584" s="25" t="s">
        <v>105</v>
      </c>
      <c r="E6584" s="25" t="s">
        <v>1351</v>
      </c>
      <c r="F6584" s="25" t="s">
        <v>177</v>
      </c>
      <c r="G6584" s="26" t="n">
        <v>7537.24</v>
      </c>
      <c r="H6584" s="27" t="n">
        <v>20293</v>
      </c>
      <c r="I6584" s="25" t="s">
        <v>147</v>
      </c>
      <c r="K6584" s="25" t="n">
        <v>1993</v>
      </c>
      <c r="L6584" s="25" t="s">
        <v>148</v>
      </c>
      <c r="M6584" s="25" t="s">
        <v>149</v>
      </c>
      <c r="N6584" s="28" t="n">
        <v>55</v>
      </c>
      <c r="O6584" s="25" t="s">
        <v>54</v>
      </c>
      <c r="P6584" s="29" t="n">
        <v>42923</v>
      </c>
      <c r="Q6584" s="29" t="n">
        <v>42989</v>
      </c>
      <c r="R6584" s="28" t="n">
        <v>58</v>
      </c>
      <c r="S6584" s="28" t="n">
        <f aca="false">IF(O6584="Won",R6584,IF(O6584="Lost",0,N6584))</f>
        <v>58</v>
      </c>
      <c r="T6584" s="30" t="n">
        <f aca="false">IF(AND(P6584&lt;&gt;"",Q6584&lt;&gt;""),Q6584-P6584,"")</f>
        <v>66</v>
      </c>
      <c r="U6584" s="30" t="str">
        <f aca="false">IF(AND(O6584="Engaging",P6584&lt;&gt;""),'Leia-me'!$B$5-P6584,"")</f>
        <v/>
      </c>
      <c r="V6584" s="25" t="str">
        <f aca="false">IF(O6584&lt;&gt;"Engaging","",IF(U6584&lt;='Leia-me'!$B$6,"Saudável",IF(U6584&lt;='Leia-me'!$B$7,"Esfriando",IF(U6584&lt;='Leia-me'!$B$8,"Última chance","Zumbi"))))</f>
        <v/>
      </c>
      <c r="W6584" s="25" t="n">
        <f aca="false">IF(O6584="Won",1,IF(O6584="Lost",0,""))</f>
        <v>1</v>
      </c>
      <c r="Y6584" s="25" t="str">
        <f aca="false">IF(E6584="","Sim","")</f>
        <v/>
      </c>
    </row>
    <row r="6585" customFormat="false" ht="15" hidden="false" customHeight="false" outlineLevel="0" collapsed="false">
      <c r="A6585" s="25" t="s">
        <v>6848</v>
      </c>
      <c r="B6585" s="25" t="s">
        <v>102</v>
      </c>
      <c r="C6585" s="25" t="s">
        <v>103</v>
      </c>
      <c r="D6585" s="25" t="s">
        <v>105</v>
      </c>
      <c r="E6585" s="25" t="s">
        <v>2739</v>
      </c>
      <c r="F6585" s="25" t="s">
        <v>159</v>
      </c>
      <c r="G6585" s="26" t="n">
        <v>2871.35</v>
      </c>
      <c r="H6585" s="27" t="n">
        <v>9561</v>
      </c>
      <c r="I6585" s="25" t="s">
        <v>147</v>
      </c>
      <c r="K6585" s="25" t="n">
        <v>1983</v>
      </c>
      <c r="L6585" s="25" t="s">
        <v>148</v>
      </c>
      <c r="M6585" s="25" t="s">
        <v>149</v>
      </c>
      <c r="N6585" s="28" t="n">
        <v>55</v>
      </c>
      <c r="O6585" s="25" t="s">
        <v>55</v>
      </c>
      <c r="P6585" s="29" t="n">
        <v>42924</v>
      </c>
      <c r="Q6585" s="29" t="n">
        <v>42926</v>
      </c>
      <c r="R6585" s="28" t="n">
        <v>0</v>
      </c>
      <c r="S6585" s="28" t="n">
        <f aca="false">IF(O6585="Won",R6585,IF(O6585="Lost",0,N6585))</f>
        <v>0</v>
      </c>
      <c r="T6585" s="30" t="n">
        <f aca="false">IF(AND(P6585&lt;&gt;"",Q6585&lt;&gt;""),Q6585-P6585,"")</f>
        <v>2</v>
      </c>
      <c r="U6585" s="30" t="str">
        <f aca="false">IF(AND(O6585="Engaging",P6585&lt;&gt;""),'Leia-me'!$B$5-P6585,"")</f>
        <v/>
      </c>
      <c r="V6585" s="25" t="str">
        <f aca="false">IF(O6585&lt;&gt;"Engaging","",IF(U6585&lt;='Leia-me'!$B$6,"Saudável",IF(U6585&lt;='Leia-me'!$B$7,"Esfriando",IF(U6585&lt;='Leia-me'!$B$8,"Última chance","Zumbi"))))</f>
        <v/>
      </c>
      <c r="W6585" s="25" t="n">
        <f aca="false">IF(O6585="Won",1,IF(O6585="Lost",0,""))</f>
        <v>0</v>
      </c>
      <c r="Y6585" s="25" t="str">
        <f aca="false">IF(E6585="","Sim","")</f>
        <v/>
      </c>
    </row>
    <row r="6586" customFormat="false" ht="15" hidden="false" customHeight="false" outlineLevel="0" collapsed="false">
      <c r="A6586" s="25" t="s">
        <v>6849</v>
      </c>
      <c r="B6586" s="25" t="s">
        <v>102</v>
      </c>
      <c r="C6586" s="25" t="s">
        <v>103</v>
      </c>
      <c r="D6586" s="25" t="s">
        <v>105</v>
      </c>
      <c r="E6586" s="25" t="s">
        <v>158</v>
      </c>
      <c r="F6586" s="25" t="s">
        <v>159</v>
      </c>
      <c r="G6586" s="26" t="n">
        <v>291.27</v>
      </c>
      <c r="H6586" s="27" t="n">
        <v>586</v>
      </c>
      <c r="I6586" s="25" t="s">
        <v>147</v>
      </c>
      <c r="K6586" s="25" t="n">
        <v>1997</v>
      </c>
      <c r="L6586" s="25" t="s">
        <v>1834</v>
      </c>
      <c r="M6586" s="25" t="s">
        <v>171</v>
      </c>
      <c r="N6586" s="28" t="n">
        <v>4821</v>
      </c>
      <c r="O6586" s="25" t="s">
        <v>56</v>
      </c>
      <c r="P6586" s="29" t="n">
        <v>42925</v>
      </c>
      <c r="Q6586" s="33"/>
      <c r="R6586" s="34"/>
      <c r="S6586" s="28" t="n">
        <f aca="false">IF(O6586="Won",R6586,IF(O6586="Lost",0,N6586))</f>
        <v>4821</v>
      </c>
      <c r="T6586" s="30" t="str">
        <f aca="false">IF(AND(P6586&lt;&gt;"",Q6586&lt;&gt;""),Q6586-P6586,"")</f>
        <v/>
      </c>
      <c r="U6586" s="30" t="n">
        <f aca="false">IF(AND(O6586="Engaging",P6586&lt;&gt;""),'Leia-me'!$B$5-P6586,"")</f>
        <v>175</v>
      </c>
      <c r="V6586" s="25" t="str">
        <f aca="false">IF(O6586&lt;&gt;"Engaging","",IF(U6586&lt;='Leia-me'!$B$6,"Saudável",IF(U6586&lt;='Leia-me'!$B$7,"Esfriando",IF(U6586&lt;='Leia-me'!$B$8,"Última chance","Zumbi"))))</f>
        <v>Zumbi</v>
      </c>
      <c r="W6586" s="25" t="str">
        <f aca="false">IF(O6586="Won",1,IF(O6586="Lost",0,""))</f>
        <v/>
      </c>
      <c r="X6586" s="25" t="s">
        <v>1835</v>
      </c>
      <c r="Y6586" s="25" t="str">
        <f aca="false">IF(E6586="","Sim","")</f>
        <v/>
      </c>
    </row>
    <row r="6587" customFormat="false" ht="15" hidden="false" customHeight="false" outlineLevel="0" collapsed="false">
      <c r="A6587" s="25" t="s">
        <v>6850</v>
      </c>
      <c r="B6587" s="25" t="s">
        <v>102</v>
      </c>
      <c r="C6587" s="25" t="s">
        <v>103</v>
      </c>
      <c r="D6587" s="25" t="s">
        <v>105</v>
      </c>
      <c r="G6587" s="31"/>
      <c r="H6587" s="32"/>
      <c r="L6587" s="25" t="s">
        <v>160</v>
      </c>
      <c r="M6587" s="25" t="s">
        <v>149</v>
      </c>
      <c r="N6587" s="28" t="n">
        <v>3393</v>
      </c>
      <c r="O6587" s="25" t="s">
        <v>56</v>
      </c>
      <c r="P6587" s="29" t="n">
        <v>42925</v>
      </c>
      <c r="Q6587" s="33"/>
      <c r="R6587" s="34"/>
      <c r="S6587" s="28" t="n">
        <f aca="false">IF(O6587="Won",R6587,IF(O6587="Lost",0,N6587))</f>
        <v>3393</v>
      </c>
      <c r="T6587" s="30" t="str">
        <f aca="false">IF(AND(P6587&lt;&gt;"",Q6587&lt;&gt;""),Q6587-P6587,"")</f>
        <v/>
      </c>
      <c r="U6587" s="30" t="n">
        <f aca="false">IF(AND(O6587="Engaging",P6587&lt;&gt;""),'Leia-me'!$B$5-P6587,"")</f>
        <v>175</v>
      </c>
      <c r="V6587" s="25" t="str">
        <f aca="false">IF(O6587&lt;&gt;"Engaging","",IF(U6587&lt;='Leia-me'!$B$6,"Saudável",IF(U6587&lt;='Leia-me'!$B$7,"Esfriando",IF(U6587&lt;='Leia-me'!$B$8,"Última chance","Zumbi"))))</f>
        <v>Zumbi</v>
      </c>
      <c r="W6587" s="25" t="str">
        <f aca="false">IF(O6587="Won",1,IF(O6587="Lost",0,""))</f>
        <v/>
      </c>
      <c r="Y6587" s="25" t="str">
        <f aca="false">IF(E6587="","Sim","")</f>
        <v>Sim</v>
      </c>
    </row>
    <row r="6588" customFormat="false" ht="15" hidden="false" customHeight="false" outlineLevel="0" collapsed="false">
      <c r="A6588" s="25" t="s">
        <v>6851</v>
      </c>
      <c r="B6588" s="25" t="s">
        <v>102</v>
      </c>
      <c r="C6588" s="25" t="s">
        <v>103</v>
      </c>
      <c r="D6588" s="25" t="s">
        <v>105</v>
      </c>
      <c r="E6588" s="25" t="s">
        <v>3075</v>
      </c>
      <c r="F6588" s="25" t="s">
        <v>165</v>
      </c>
      <c r="G6588" s="26" t="n">
        <v>4269.9</v>
      </c>
      <c r="H6588" s="27" t="n">
        <v>6472</v>
      </c>
      <c r="I6588" s="25" t="s">
        <v>147</v>
      </c>
      <c r="J6588" s="25" t="s">
        <v>1347</v>
      </c>
      <c r="K6588" s="25" t="n">
        <v>1993</v>
      </c>
      <c r="L6588" s="25" t="s">
        <v>2445</v>
      </c>
      <c r="M6588" s="25" t="s">
        <v>2446</v>
      </c>
      <c r="N6588" s="28" t="n">
        <v>26768</v>
      </c>
      <c r="O6588" s="25" t="s">
        <v>55</v>
      </c>
      <c r="P6588" s="29" t="n">
        <v>42927</v>
      </c>
      <c r="Q6588" s="29" t="n">
        <v>42934</v>
      </c>
      <c r="R6588" s="28" t="n">
        <v>0</v>
      </c>
      <c r="S6588" s="28" t="n">
        <f aca="false">IF(O6588="Won",R6588,IF(O6588="Lost",0,N6588))</f>
        <v>0</v>
      </c>
      <c r="T6588" s="30" t="n">
        <f aca="false">IF(AND(P6588&lt;&gt;"",Q6588&lt;&gt;""),Q6588-P6588,"")</f>
        <v>7</v>
      </c>
      <c r="U6588" s="30" t="str">
        <f aca="false">IF(AND(O6588="Engaging",P6588&lt;&gt;""),'Leia-me'!$B$5-P6588,"")</f>
        <v/>
      </c>
      <c r="V6588" s="25" t="str">
        <f aca="false">IF(O6588&lt;&gt;"Engaging","",IF(U6588&lt;='Leia-me'!$B$6,"Saudável",IF(U6588&lt;='Leia-me'!$B$7,"Esfriando",IF(U6588&lt;='Leia-me'!$B$8,"Última chance","Zumbi"))))</f>
        <v/>
      </c>
      <c r="W6588" s="25" t="n">
        <f aca="false">IF(O6588="Won",1,IF(O6588="Lost",0,""))</f>
        <v>0</v>
      </c>
      <c r="Y6588" s="25" t="str">
        <f aca="false">IF(E6588="","Sim","")</f>
        <v/>
      </c>
    </row>
    <row r="6589" customFormat="false" ht="15" hidden="false" customHeight="false" outlineLevel="0" collapsed="false">
      <c r="A6589" s="25" t="s">
        <v>6852</v>
      </c>
      <c r="B6589" s="25" t="s">
        <v>102</v>
      </c>
      <c r="C6589" s="25" t="s">
        <v>103</v>
      </c>
      <c r="D6589" s="25" t="s">
        <v>105</v>
      </c>
      <c r="E6589" s="25" t="s">
        <v>449</v>
      </c>
      <c r="F6589" s="25" t="s">
        <v>192</v>
      </c>
      <c r="G6589" s="26" t="n">
        <v>98.79</v>
      </c>
      <c r="H6589" s="27" t="n">
        <v>96</v>
      </c>
      <c r="I6589" s="25" t="s">
        <v>147</v>
      </c>
      <c r="J6589" s="25" t="s">
        <v>445</v>
      </c>
      <c r="K6589" s="25" t="n">
        <v>2013</v>
      </c>
      <c r="L6589" s="25" t="s">
        <v>148</v>
      </c>
      <c r="M6589" s="25" t="s">
        <v>149</v>
      </c>
      <c r="N6589" s="28" t="n">
        <v>55</v>
      </c>
      <c r="O6589" s="25" t="s">
        <v>55</v>
      </c>
      <c r="P6589" s="29" t="n">
        <v>42927</v>
      </c>
      <c r="Q6589" s="29" t="n">
        <v>42999</v>
      </c>
      <c r="R6589" s="28" t="n">
        <v>0</v>
      </c>
      <c r="S6589" s="28" t="n">
        <f aca="false">IF(O6589="Won",R6589,IF(O6589="Lost",0,N6589))</f>
        <v>0</v>
      </c>
      <c r="T6589" s="30" t="n">
        <f aca="false">IF(AND(P6589&lt;&gt;"",Q6589&lt;&gt;""),Q6589-P6589,"")</f>
        <v>72</v>
      </c>
      <c r="U6589" s="30" t="str">
        <f aca="false">IF(AND(O6589="Engaging",P6589&lt;&gt;""),'Leia-me'!$B$5-P6589,"")</f>
        <v/>
      </c>
      <c r="V6589" s="25" t="str">
        <f aca="false">IF(O6589&lt;&gt;"Engaging","",IF(U6589&lt;='Leia-me'!$B$6,"Saudável",IF(U6589&lt;='Leia-me'!$B$7,"Esfriando",IF(U6589&lt;='Leia-me'!$B$8,"Última chance","Zumbi"))))</f>
        <v/>
      </c>
      <c r="W6589" s="25" t="n">
        <f aca="false">IF(O6589="Won",1,IF(O6589="Lost",0,""))</f>
        <v>0</v>
      </c>
      <c r="Y6589" s="25" t="str">
        <f aca="false">IF(E6589="","Sim","")</f>
        <v/>
      </c>
    </row>
    <row r="6590" customFormat="false" ht="15" hidden="false" customHeight="false" outlineLevel="0" collapsed="false">
      <c r="A6590" s="25" t="s">
        <v>6853</v>
      </c>
      <c r="B6590" s="25" t="s">
        <v>102</v>
      </c>
      <c r="C6590" s="25" t="s">
        <v>103</v>
      </c>
      <c r="D6590" s="25" t="s">
        <v>105</v>
      </c>
      <c r="E6590" s="25" t="s">
        <v>646</v>
      </c>
      <c r="F6590" s="25" t="s">
        <v>165</v>
      </c>
      <c r="G6590" s="26" t="n">
        <v>324.19</v>
      </c>
      <c r="H6590" s="27" t="n">
        <v>978</v>
      </c>
      <c r="I6590" s="25" t="s">
        <v>147</v>
      </c>
      <c r="K6590" s="25" t="n">
        <v>1992</v>
      </c>
      <c r="L6590" s="25" t="s">
        <v>148</v>
      </c>
      <c r="M6590" s="25" t="s">
        <v>149</v>
      </c>
      <c r="N6590" s="28" t="n">
        <v>55</v>
      </c>
      <c r="O6590" s="25" t="s">
        <v>54</v>
      </c>
      <c r="P6590" s="29" t="n">
        <v>42927</v>
      </c>
      <c r="Q6590" s="29" t="n">
        <v>42935</v>
      </c>
      <c r="R6590" s="28" t="n">
        <v>57</v>
      </c>
      <c r="S6590" s="28" t="n">
        <f aca="false">IF(O6590="Won",R6590,IF(O6590="Lost",0,N6590))</f>
        <v>57</v>
      </c>
      <c r="T6590" s="30" t="n">
        <f aca="false">IF(AND(P6590&lt;&gt;"",Q6590&lt;&gt;""),Q6590-P6590,"")</f>
        <v>8</v>
      </c>
      <c r="U6590" s="30" t="str">
        <f aca="false">IF(AND(O6590="Engaging",P6590&lt;&gt;""),'Leia-me'!$B$5-P6590,"")</f>
        <v/>
      </c>
      <c r="V6590" s="25" t="str">
        <f aca="false">IF(O6590&lt;&gt;"Engaging","",IF(U6590&lt;='Leia-me'!$B$6,"Saudável",IF(U6590&lt;='Leia-me'!$B$7,"Esfriando",IF(U6590&lt;='Leia-me'!$B$8,"Última chance","Zumbi"))))</f>
        <v/>
      </c>
      <c r="W6590" s="25" t="n">
        <f aca="false">IF(O6590="Won",1,IF(O6590="Lost",0,""))</f>
        <v>1</v>
      </c>
      <c r="Y6590" s="25" t="str">
        <f aca="false">IF(E6590="","Sim","")</f>
        <v/>
      </c>
    </row>
    <row r="6591" customFormat="false" ht="15" hidden="false" customHeight="false" outlineLevel="0" collapsed="false">
      <c r="A6591" s="25" t="s">
        <v>6854</v>
      </c>
      <c r="B6591" s="25" t="s">
        <v>102</v>
      </c>
      <c r="C6591" s="25" t="s">
        <v>103</v>
      </c>
      <c r="D6591" s="25" t="s">
        <v>105</v>
      </c>
      <c r="G6591" s="31"/>
      <c r="H6591" s="32"/>
      <c r="L6591" s="25" t="s">
        <v>148</v>
      </c>
      <c r="M6591" s="25" t="s">
        <v>149</v>
      </c>
      <c r="N6591" s="28" t="n">
        <v>55</v>
      </c>
      <c r="O6591" s="25" t="s">
        <v>56</v>
      </c>
      <c r="P6591" s="29" t="n">
        <v>42931</v>
      </c>
      <c r="Q6591" s="33"/>
      <c r="R6591" s="34"/>
      <c r="S6591" s="28" t="n">
        <f aca="false">IF(O6591="Won",R6591,IF(O6591="Lost",0,N6591))</f>
        <v>55</v>
      </c>
      <c r="T6591" s="30" t="str">
        <f aca="false">IF(AND(P6591&lt;&gt;"",Q6591&lt;&gt;""),Q6591-P6591,"")</f>
        <v/>
      </c>
      <c r="U6591" s="30" t="n">
        <f aca="false">IF(AND(O6591="Engaging",P6591&lt;&gt;""),'Leia-me'!$B$5-P6591,"")</f>
        <v>169</v>
      </c>
      <c r="V6591" s="25" t="str">
        <f aca="false">IF(O6591&lt;&gt;"Engaging","",IF(U6591&lt;='Leia-me'!$B$6,"Saudável",IF(U6591&lt;='Leia-me'!$B$7,"Esfriando",IF(U6591&lt;='Leia-me'!$B$8,"Última chance","Zumbi"))))</f>
        <v>Zumbi</v>
      </c>
      <c r="W6591" s="25" t="str">
        <f aca="false">IF(O6591="Won",1,IF(O6591="Lost",0,""))</f>
        <v/>
      </c>
      <c r="Y6591" s="25" t="str">
        <f aca="false">IF(E6591="","Sim","")</f>
        <v>Sim</v>
      </c>
    </row>
    <row r="6592" customFormat="false" ht="15" hidden="false" customHeight="false" outlineLevel="0" collapsed="false">
      <c r="A6592" s="25" t="s">
        <v>6855</v>
      </c>
      <c r="B6592" s="25" t="s">
        <v>102</v>
      </c>
      <c r="C6592" s="25" t="s">
        <v>103</v>
      </c>
      <c r="D6592" s="25" t="s">
        <v>105</v>
      </c>
      <c r="E6592" s="25" t="s">
        <v>1778</v>
      </c>
      <c r="F6592" s="25" t="s">
        <v>146</v>
      </c>
      <c r="G6592" s="26" t="n">
        <v>1618.89</v>
      </c>
      <c r="H6592" s="27" t="n">
        <v>3889</v>
      </c>
      <c r="I6592" s="25" t="s">
        <v>147</v>
      </c>
      <c r="K6592" s="25" t="n">
        <v>2004</v>
      </c>
      <c r="L6592" s="25" t="s">
        <v>186</v>
      </c>
      <c r="M6592" s="25" t="s">
        <v>171</v>
      </c>
      <c r="N6592" s="28" t="n">
        <v>550</v>
      </c>
      <c r="O6592" s="25" t="s">
        <v>54</v>
      </c>
      <c r="P6592" s="29" t="n">
        <v>42931</v>
      </c>
      <c r="Q6592" s="29" t="n">
        <v>42939</v>
      </c>
      <c r="R6592" s="28" t="n">
        <v>650</v>
      </c>
      <c r="S6592" s="28" t="n">
        <f aca="false">IF(O6592="Won",R6592,IF(O6592="Lost",0,N6592))</f>
        <v>650</v>
      </c>
      <c r="T6592" s="30" t="n">
        <f aca="false">IF(AND(P6592&lt;&gt;"",Q6592&lt;&gt;""),Q6592-P6592,"")</f>
        <v>8</v>
      </c>
      <c r="U6592" s="30" t="str">
        <f aca="false">IF(AND(O6592="Engaging",P6592&lt;&gt;""),'Leia-me'!$B$5-P6592,"")</f>
        <v/>
      </c>
      <c r="V6592" s="25" t="str">
        <f aca="false">IF(O6592&lt;&gt;"Engaging","",IF(U6592&lt;='Leia-me'!$B$6,"Saudável",IF(U6592&lt;='Leia-me'!$B$7,"Esfriando",IF(U6592&lt;='Leia-me'!$B$8,"Última chance","Zumbi"))))</f>
        <v/>
      </c>
      <c r="W6592" s="25" t="n">
        <f aca="false">IF(O6592="Won",1,IF(O6592="Lost",0,""))</f>
        <v>1</v>
      </c>
      <c r="Y6592" s="25" t="str">
        <f aca="false">IF(E6592="","Sim","")</f>
        <v/>
      </c>
    </row>
    <row r="6593" customFormat="false" ht="15" hidden="false" customHeight="false" outlineLevel="0" collapsed="false">
      <c r="A6593" s="25" t="s">
        <v>6856</v>
      </c>
      <c r="B6593" s="25" t="s">
        <v>102</v>
      </c>
      <c r="C6593" s="25" t="s">
        <v>103</v>
      </c>
      <c r="D6593" s="25" t="s">
        <v>105</v>
      </c>
      <c r="E6593" s="25" t="s">
        <v>195</v>
      </c>
      <c r="F6593" s="25" t="s">
        <v>185</v>
      </c>
      <c r="G6593" s="26" t="n">
        <v>8170.38</v>
      </c>
      <c r="H6593" s="27" t="n">
        <v>16499</v>
      </c>
      <c r="I6593" s="25" t="s">
        <v>196</v>
      </c>
      <c r="K6593" s="25" t="n">
        <v>1997</v>
      </c>
      <c r="L6593" s="25" t="s">
        <v>160</v>
      </c>
      <c r="M6593" s="25" t="s">
        <v>149</v>
      </c>
      <c r="N6593" s="28" t="n">
        <v>3393</v>
      </c>
      <c r="O6593" s="25" t="s">
        <v>55</v>
      </c>
      <c r="P6593" s="29" t="n">
        <v>42932</v>
      </c>
      <c r="Q6593" s="29" t="n">
        <v>42940</v>
      </c>
      <c r="R6593" s="28" t="n">
        <v>0</v>
      </c>
      <c r="S6593" s="28" t="n">
        <f aca="false">IF(O6593="Won",R6593,IF(O6593="Lost",0,N6593))</f>
        <v>0</v>
      </c>
      <c r="T6593" s="30" t="n">
        <f aca="false">IF(AND(P6593&lt;&gt;"",Q6593&lt;&gt;""),Q6593-P6593,"")</f>
        <v>8</v>
      </c>
      <c r="U6593" s="30" t="str">
        <f aca="false">IF(AND(O6593="Engaging",P6593&lt;&gt;""),'Leia-me'!$B$5-P6593,"")</f>
        <v/>
      </c>
      <c r="V6593" s="25" t="str">
        <f aca="false">IF(O6593&lt;&gt;"Engaging","",IF(U6593&lt;='Leia-me'!$B$6,"Saudável",IF(U6593&lt;='Leia-me'!$B$7,"Esfriando",IF(U6593&lt;='Leia-me'!$B$8,"Última chance","Zumbi"))))</f>
        <v/>
      </c>
      <c r="W6593" s="25" t="n">
        <f aca="false">IF(O6593="Won",1,IF(O6593="Lost",0,""))</f>
        <v>0</v>
      </c>
      <c r="Y6593" s="25" t="str">
        <f aca="false">IF(E6593="","Sim","")</f>
        <v/>
      </c>
    </row>
    <row r="6594" customFormat="false" ht="15" hidden="false" customHeight="false" outlineLevel="0" collapsed="false">
      <c r="A6594" s="25" t="s">
        <v>6857</v>
      </c>
      <c r="B6594" s="25" t="s">
        <v>102</v>
      </c>
      <c r="C6594" s="25" t="s">
        <v>103</v>
      </c>
      <c r="D6594" s="25" t="s">
        <v>105</v>
      </c>
      <c r="E6594" s="25" t="s">
        <v>417</v>
      </c>
      <c r="F6594" s="25" t="s">
        <v>211</v>
      </c>
      <c r="G6594" s="26" t="n">
        <v>223.8</v>
      </c>
      <c r="H6594" s="27" t="n">
        <v>299</v>
      </c>
      <c r="I6594" s="25" t="s">
        <v>147</v>
      </c>
      <c r="K6594" s="25" t="n">
        <v>2003</v>
      </c>
      <c r="L6594" s="25" t="s">
        <v>1834</v>
      </c>
      <c r="M6594" s="25" t="s">
        <v>171</v>
      </c>
      <c r="N6594" s="28" t="n">
        <v>4821</v>
      </c>
      <c r="O6594" s="25" t="s">
        <v>54</v>
      </c>
      <c r="P6594" s="29" t="n">
        <v>42933</v>
      </c>
      <c r="Q6594" s="29" t="n">
        <v>42985</v>
      </c>
      <c r="R6594" s="28" t="n">
        <v>5561</v>
      </c>
      <c r="S6594" s="28" t="n">
        <f aca="false">IF(O6594="Won",R6594,IF(O6594="Lost",0,N6594))</f>
        <v>5561</v>
      </c>
      <c r="T6594" s="30" t="n">
        <f aca="false">IF(AND(P6594&lt;&gt;"",Q6594&lt;&gt;""),Q6594-P6594,"")</f>
        <v>52</v>
      </c>
      <c r="U6594" s="30" t="str">
        <f aca="false">IF(AND(O6594="Engaging",P6594&lt;&gt;""),'Leia-me'!$B$5-P6594,"")</f>
        <v/>
      </c>
      <c r="V6594" s="25" t="str">
        <f aca="false">IF(O6594&lt;&gt;"Engaging","",IF(U6594&lt;='Leia-me'!$B$6,"Saudável",IF(U6594&lt;='Leia-me'!$B$7,"Esfriando",IF(U6594&lt;='Leia-me'!$B$8,"Última chance","Zumbi"))))</f>
        <v/>
      </c>
      <c r="W6594" s="25" t="n">
        <f aca="false">IF(O6594="Won",1,IF(O6594="Lost",0,""))</f>
        <v>1</v>
      </c>
      <c r="X6594" s="25" t="s">
        <v>1835</v>
      </c>
      <c r="Y6594" s="25" t="str">
        <f aca="false">IF(E6594="","Sim","")</f>
        <v/>
      </c>
    </row>
    <row r="6595" customFormat="false" ht="15" hidden="false" customHeight="false" outlineLevel="0" collapsed="false">
      <c r="A6595" s="25" t="s">
        <v>6858</v>
      </c>
      <c r="B6595" s="25" t="s">
        <v>102</v>
      </c>
      <c r="C6595" s="25" t="s">
        <v>103</v>
      </c>
      <c r="D6595" s="25" t="s">
        <v>105</v>
      </c>
      <c r="E6595" s="25" t="s">
        <v>417</v>
      </c>
      <c r="F6595" s="25" t="s">
        <v>211</v>
      </c>
      <c r="G6595" s="26" t="n">
        <v>223.8</v>
      </c>
      <c r="H6595" s="27" t="n">
        <v>299</v>
      </c>
      <c r="I6595" s="25" t="s">
        <v>147</v>
      </c>
      <c r="K6595" s="25" t="n">
        <v>2003</v>
      </c>
      <c r="L6595" s="25" t="s">
        <v>186</v>
      </c>
      <c r="M6595" s="25" t="s">
        <v>171</v>
      </c>
      <c r="N6595" s="28" t="n">
        <v>550</v>
      </c>
      <c r="O6595" s="25" t="s">
        <v>54</v>
      </c>
      <c r="P6595" s="29" t="n">
        <v>42937</v>
      </c>
      <c r="Q6595" s="29" t="n">
        <v>42985</v>
      </c>
      <c r="R6595" s="28" t="n">
        <v>622</v>
      </c>
      <c r="S6595" s="28" t="n">
        <f aca="false">IF(O6595="Won",R6595,IF(O6595="Lost",0,N6595))</f>
        <v>622</v>
      </c>
      <c r="T6595" s="30" t="n">
        <f aca="false">IF(AND(P6595&lt;&gt;"",Q6595&lt;&gt;""),Q6595-P6595,"")</f>
        <v>48</v>
      </c>
      <c r="U6595" s="30" t="str">
        <f aca="false">IF(AND(O6595="Engaging",P6595&lt;&gt;""),'Leia-me'!$B$5-P6595,"")</f>
        <v/>
      </c>
      <c r="V6595" s="25" t="str">
        <f aca="false">IF(O6595&lt;&gt;"Engaging","",IF(U6595&lt;='Leia-me'!$B$6,"Saudável",IF(U6595&lt;='Leia-me'!$B$7,"Esfriando",IF(U6595&lt;='Leia-me'!$B$8,"Última chance","Zumbi"))))</f>
        <v/>
      </c>
      <c r="W6595" s="25" t="n">
        <f aca="false">IF(O6595="Won",1,IF(O6595="Lost",0,""))</f>
        <v>1</v>
      </c>
      <c r="Y6595" s="25" t="str">
        <f aca="false">IF(E6595="","Sim","")</f>
        <v/>
      </c>
    </row>
    <row r="6596" customFormat="false" ht="15" hidden="false" customHeight="false" outlineLevel="0" collapsed="false">
      <c r="A6596" s="25" t="s">
        <v>6859</v>
      </c>
      <c r="B6596" s="25" t="s">
        <v>102</v>
      </c>
      <c r="C6596" s="25" t="s">
        <v>103</v>
      </c>
      <c r="D6596" s="25" t="s">
        <v>105</v>
      </c>
      <c r="G6596" s="31"/>
      <c r="H6596" s="32"/>
      <c r="L6596" s="25" t="s">
        <v>148</v>
      </c>
      <c r="M6596" s="25" t="s">
        <v>149</v>
      </c>
      <c r="N6596" s="28" t="n">
        <v>55</v>
      </c>
      <c r="O6596" s="25" t="s">
        <v>56</v>
      </c>
      <c r="P6596" s="29" t="n">
        <v>42941</v>
      </c>
      <c r="Q6596" s="33"/>
      <c r="R6596" s="34"/>
      <c r="S6596" s="28" t="n">
        <f aca="false">IF(O6596="Won",R6596,IF(O6596="Lost",0,N6596))</f>
        <v>55</v>
      </c>
      <c r="T6596" s="30" t="str">
        <f aca="false">IF(AND(P6596&lt;&gt;"",Q6596&lt;&gt;""),Q6596-P6596,"")</f>
        <v/>
      </c>
      <c r="U6596" s="30" t="n">
        <f aca="false">IF(AND(O6596="Engaging",P6596&lt;&gt;""),'Leia-me'!$B$5-P6596,"")</f>
        <v>159</v>
      </c>
      <c r="V6596" s="25" t="str">
        <f aca="false">IF(O6596&lt;&gt;"Engaging","",IF(U6596&lt;='Leia-me'!$B$6,"Saudável",IF(U6596&lt;='Leia-me'!$B$7,"Esfriando",IF(U6596&lt;='Leia-me'!$B$8,"Última chance","Zumbi"))))</f>
        <v>Zumbi</v>
      </c>
      <c r="W6596" s="25" t="str">
        <f aca="false">IF(O6596="Won",1,IF(O6596="Lost",0,""))</f>
        <v/>
      </c>
      <c r="Y6596" s="25" t="str">
        <f aca="false">IF(E6596="","Sim","")</f>
        <v>Sim</v>
      </c>
    </row>
    <row r="6597" customFormat="false" ht="15" hidden="false" customHeight="false" outlineLevel="0" collapsed="false">
      <c r="A6597" s="25" t="s">
        <v>6860</v>
      </c>
      <c r="B6597" s="25" t="s">
        <v>102</v>
      </c>
      <c r="C6597" s="25" t="s">
        <v>103</v>
      </c>
      <c r="D6597" s="25" t="s">
        <v>105</v>
      </c>
      <c r="G6597" s="31"/>
      <c r="H6597" s="32"/>
      <c r="L6597" s="25" t="s">
        <v>2445</v>
      </c>
      <c r="M6597" s="25" t="s">
        <v>2446</v>
      </c>
      <c r="N6597" s="28" t="n">
        <v>26768</v>
      </c>
      <c r="O6597" s="25" t="s">
        <v>56</v>
      </c>
      <c r="P6597" s="29" t="n">
        <v>42943</v>
      </c>
      <c r="Q6597" s="33"/>
      <c r="R6597" s="34"/>
      <c r="S6597" s="28" t="n">
        <f aca="false">IF(O6597="Won",R6597,IF(O6597="Lost",0,N6597))</f>
        <v>26768</v>
      </c>
      <c r="T6597" s="30" t="str">
        <f aca="false">IF(AND(P6597&lt;&gt;"",Q6597&lt;&gt;""),Q6597-P6597,"")</f>
        <v/>
      </c>
      <c r="U6597" s="30" t="n">
        <f aca="false">IF(AND(O6597="Engaging",P6597&lt;&gt;""),'Leia-me'!$B$5-P6597,"")</f>
        <v>157</v>
      </c>
      <c r="V6597" s="25" t="str">
        <f aca="false">IF(O6597&lt;&gt;"Engaging","",IF(U6597&lt;='Leia-me'!$B$6,"Saudável",IF(U6597&lt;='Leia-me'!$B$7,"Esfriando",IF(U6597&lt;='Leia-me'!$B$8,"Última chance","Zumbi"))))</f>
        <v>Zumbi</v>
      </c>
      <c r="W6597" s="25" t="str">
        <f aca="false">IF(O6597="Won",1,IF(O6597="Lost",0,""))</f>
        <v/>
      </c>
      <c r="Y6597" s="25" t="str">
        <f aca="false">IF(E6597="","Sim","")</f>
        <v>Sim</v>
      </c>
    </row>
    <row r="6598" customFormat="false" ht="15" hidden="false" customHeight="false" outlineLevel="0" collapsed="false">
      <c r="A6598" s="25" t="s">
        <v>6861</v>
      </c>
      <c r="B6598" s="25" t="s">
        <v>102</v>
      </c>
      <c r="C6598" s="25" t="s">
        <v>103</v>
      </c>
      <c r="D6598" s="25" t="s">
        <v>105</v>
      </c>
      <c r="E6598" s="25" t="s">
        <v>2754</v>
      </c>
      <c r="F6598" s="25" t="s">
        <v>267</v>
      </c>
      <c r="G6598" s="26" t="n">
        <v>1012.72</v>
      </c>
      <c r="H6598" s="27" t="n">
        <v>3492</v>
      </c>
      <c r="I6598" s="25" t="s">
        <v>2755</v>
      </c>
      <c r="K6598" s="25" t="n">
        <v>1991</v>
      </c>
      <c r="L6598" s="25" t="s">
        <v>178</v>
      </c>
      <c r="M6598" s="25" t="s">
        <v>171</v>
      </c>
      <c r="N6598" s="28" t="n">
        <v>5482</v>
      </c>
      <c r="O6598" s="25" t="s">
        <v>55</v>
      </c>
      <c r="P6598" s="29" t="n">
        <v>42943</v>
      </c>
      <c r="Q6598" s="29" t="n">
        <v>42944</v>
      </c>
      <c r="R6598" s="28" t="n">
        <v>0</v>
      </c>
      <c r="S6598" s="28" t="n">
        <f aca="false">IF(O6598="Won",R6598,IF(O6598="Lost",0,N6598))</f>
        <v>0</v>
      </c>
      <c r="T6598" s="30" t="n">
        <f aca="false">IF(AND(P6598&lt;&gt;"",Q6598&lt;&gt;""),Q6598-P6598,"")</f>
        <v>1</v>
      </c>
      <c r="U6598" s="30" t="str">
        <f aca="false">IF(AND(O6598="Engaging",P6598&lt;&gt;""),'Leia-me'!$B$5-P6598,"")</f>
        <v/>
      </c>
      <c r="V6598" s="25" t="str">
        <f aca="false">IF(O6598&lt;&gt;"Engaging","",IF(U6598&lt;='Leia-me'!$B$6,"Saudável",IF(U6598&lt;='Leia-me'!$B$7,"Esfriando",IF(U6598&lt;='Leia-me'!$B$8,"Última chance","Zumbi"))))</f>
        <v/>
      </c>
      <c r="W6598" s="25" t="n">
        <f aca="false">IF(O6598="Won",1,IF(O6598="Lost",0,""))</f>
        <v>0</v>
      </c>
      <c r="Y6598" s="25" t="str">
        <f aca="false">IF(E6598="","Sim","")</f>
        <v/>
      </c>
    </row>
    <row r="6599" customFormat="false" ht="15" hidden="false" customHeight="false" outlineLevel="0" collapsed="false">
      <c r="A6599" s="25" t="s">
        <v>6862</v>
      </c>
      <c r="B6599" s="25" t="s">
        <v>102</v>
      </c>
      <c r="C6599" s="25" t="s">
        <v>103</v>
      </c>
      <c r="D6599" s="25" t="s">
        <v>105</v>
      </c>
      <c r="G6599" s="31"/>
      <c r="H6599" s="32"/>
      <c r="L6599" s="25" t="s">
        <v>186</v>
      </c>
      <c r="M6599" s="25" t="s">
        <v>171</v>
      </c>
      <c r="N6599" s="28" t="n">
        <v>550</v>
      </c>
      <c r="O6599" s="25" t="s">
        <v>56</v>
      </c>
      <c r="P6599" s="29" t="n">
        <v>42944</v>
      </c>
      <c r="Q6599" s="33"/>
      <c r="R6599" s="34"/>
      <c r="S6599" s="28" t="n">
        <f aca="false">IF(O6599="Won",R6599,IF(O6599="Lost",0,N6599))</f>
        <v>550</v>
      </c>
      <c r="T6599" s="30" t="str">
        <f aca="false">IF(AND(P6599&lt;&gt;"",Q6599&lt;&gt;""),Q6599-P6599,"")</f>
        <v/>
      </c>
      <c r="U6599" s="30" t="n">
        <f aca="false">IF(AND(O6599="Engaging",P6599&lt;&gt;""),'Leia-me'!$B$5-P6599,"")</f>
        <v>156</v>
      </c>
      <c r="V6599" s="25" t="str">
        <f aca="false">IF(O6599&lt;&gt;"Engaging","",IF(U6599&lt;='Leia-me'!$B$6,"Saudável",IF(U6599&lt;='Leia-me'!$B$7,"Esfriando",IF(U6599&lt;='Leia-me'!$B$8,"Última chance","Zumbi"))))</f>
        <v>Zumbi</v>
      </c>
      <c r="W6599" s="25" t="str">
        <f aca="false">IF(O6599="Won",1,IF(O6599="Lost",0,""))</f>
        <v/>
      </c>
      <c r="Y6599" s="25" t="str">
        <f aca="false">IF(E6599="","Sim","")</f>
        <v>Sim</v>
      </c>
    </row>
    <row r="6600" customFormat="false" ht="15" hidden="false" customHeight="false" outlineLevel="0" collapsed="false">
      <c r="A6600" s="25" t="s">
        <v>6863</v>
      </c>
      <c r="B6600" s="25" t="s">
        <v>102</v>
      </c>
      <c r="C6600" s="25" t="s">
        <v>103</v>
      </c>
      <c r="D6600" s="25" t="s">
        <v>105</v>
      </c>
      <c r="E6600" s="25" t="s">
        <v>484</v>
      </c>
      <c r="F6600" s="25" t="s">
        <v>211</v>
      </c>
      <c r="G6600" s="26" t="n">
        <v>5158.71</v>
      </c>
      <c r="H6600" s="27" t="n">
        <v>17479</v>
      </c>
      <c r="I6600" s="25" t="s">
        <v>485</v>
      </c>
      <c r="K6600" s="25" t="n">
        <v>1995</v>
      </c>
      <c r="L6600" s="25" t="s">
        <v>148</v>
      </c>
      <c r="M6600" s="25" t="s">
        <v>149</v>
      </c>
      <c r="N6600" s="28" t="n">
        <v>55</v>
      </c>
      <c r="O6600" s="25" t="s">
        <v>56</v>
      </c>
      <c r="P6600" s="29" t="n">
        <v>42964</v>
      </c>
      <c r="Q6600" s="33"/>
      <c r="R6600" s="34"/>
      <c r="S6600" s="28" t="n">
        <f aca="false">IF(O6600="Won",R6600,IF(O6600="Lost",0,N6600))</f>
        <v>55</v>
      </c>
      <c r="T6600" s="30" t="str">
        <f aca="false">IF(AND(P6600&lt;&gt;"",Q6600&lt;&gt;""),Q6600-P6600,"")</f>
        <v/>
      </c>
      <c r="U6600" s="30" t="n">
        <f aca="false">IF(AND(O6600="Engaging",P6600&lt;&gt;""),'Leia-me'!$B$5-P6600,"")</f>
        <v>136</v>
      </c>
      <c r="V6600" s="25" t="str">
        <f aca="false">IF(O6600&lt;&gt;"Engaging","",IF(U6600&lt;='Leia-me'!$B$6,"Saudável",IF(U6600&lt;='Leia-me'!$B$7,"Esfriando",IF(U6600&lt;='Leia-me'!$B$8,"Última chance","Zumbi"))))</f>
        <v>Última chance</v>
      </c>
      <c r="W6600" s="25" t="str">
        <f aca="false">IF(O6600="Won",1,IF(O6600="Lost",0,""))</f>
        <v/>
      </c>
      <c r="Y6600" s="25" t="str">
        <f aca="false">IF(E6600="","Sim","")</f>
        <v/>
      </c>
    </row>
    <row r="6601" customFormat="false" ht="15" hidden="false" customHeight="false" outlineLevel="0" collapsed="false">
      <c r="A6601" s="25" t="s">
        <v>6864</v>
      </c>
      <c r="B6601" s="25" t="s">
        <v>102</v>
      </c>
      <c r="C6601" s="25" t="s">
        <v>103</v>
      </c>
      <c r="D6601" s="25" t="s">
        <v>105</v>
      </c>
      <c r="E6601" s="25" t="s">
        <v>1351</v>
      </c>
      <c r="F6601" s="25" t="s">
        <v>177</v>
      </c>
      <c r="G6601" s="26" t="n">
        <v>7537.24</v>
      </c>
      <c r="H6601" s="27" t="n">
        <v>20293</v>
      </c>
      <c r="I6601" s="25" t="s">
        <v>147</v>
      </c>
      <c r="K6601" s="25" t="n">
        <v>1993</v>
      </c>
      <c r="L6601" s="25" t="s">
        <v>148</v>
      </c>
      <c r="M6601" s="25" t="s">
        <v>149</v>
      </c>
      <c r="N6601" s="28" t="n">
        <v>55</v>
      </c>
      <c r="O6601" s="25" t="s">
        <v>56</v>
      </c>
      <c r="P6601" s="29" t="n">
        <v>42968</v>
      </c>
      <c r="Q6601" s="33"/>
      <c r="R6601" s="34"/>
      <c r="S6601" s="28" t="n">
        <f aca="false">IF(O6601="Won",R6601,IF(O6601="Lost",0,N6601))</f>
        <v>55</v>
      </c>
      <c r="T6601" s="30" t="str">
        <f aca="false">IF(AND(P6601&lt;&gt;"",Q6601&lt;&gt;""),Q6601-P6601,"")</f>
        <v/>
      </c>
      <c r="U6601" s="30" t="n">
        <f aca="false">IF(AND(O6601="Engaging",P6601&lt;&gt;""),'Leia-me'!$B$5-P6601,"")</f>
        <v>132</v>
      </c>
      <c r="V6601" s="25" t="str">
        <f aca="false">IF(O6601&lt;&gt;"Engaging","",IF(U6601&lt;='Leia-me'!$B$6,"Saudável",IF(U6601&lt;='Leia-me'!$B$7,"Esfriando",IF(U6601&lt;='Leia-me'!$B$8,"Última chance","Zumbi"))))</f>
        <v>Última chance</v>
      </c>
      <c r="W6601" s="25" t="str">
        <f aca="false">IF(O6601="Won",1,IF(O6601="Lost",0,""))</f>
        <v/>
      </c>
      <c r="Y6601" s="25" t="str">
        <f aca="false">IF(E6601="","Sim","")</f>
        <v/>
      </c>
    </row>
    <row r="6602" customFormat="false" ht="15" hidden="false" customHeight="false" outlineLevel="0" collapsed="false">
      <c r="A6602" s="25" t="s">
        <v>6865</v>
      </c>
      <c r="B6602" s="25" t="s">
        <v>102</v>
      </c>
      <c r="C6602" s="25" t="s">
        <v>103</v>
      </c>
      <c r="D6602" s="25" t="s">
        <v>105</v>
      </c>
      <c r="E6602" s="25" t="s">
        <v>156</v>
      </c>
      <c r="F6602" s="25" t="s">
        <v>155</v>
      </c>
      <c r="G6602" s="26" t="n">
        <v>1699.85</v>
      </c>
      <c r="H6602" s="27" t="n">
        <v>5108</v>
      </c>
      <c r="I6602" s="25" t="s">
        <v>147</v>
      </c>
      <c r="K6602" s="25" t="n">
        <v>1999</v>
      </c>
      <c r="L6602" s="25" t="s">
        <v>186</v>
      </c>
      <c r="M6602" s="25" t="s">
        <v>171</v>
      </c>
      <c r="N6602" s="28" t="n">
        <v>550</v>
      </c>
      <c r="O6602" s="25" t="s">
        <v>54</v>
      </c>
      <c r="P6602" s="29" t="n">
        <v>42971</v>
      </c>
      <c r="Q6602" s="29" t="n">
        <v>43056</v>
      </c>
      <c r="R6602" s="28" t="n">
        <v>432</v>
      </c>
      <c r="S6602" s="28" t="n">
        <f aca="false">IF(O6602="Won",R6602,IF(O6602="Lost",0,N6602))</f>
        <v>432</v>
      </c>
      <c r="T6602" s="30" t="n">
        <f aca="false">IF(AND(P6602&lt;&gt;"",Q6602&lt;&gt;""),Q6602-P6602,"")</f>
        <v>85</v>
      </c>
      <c r="U6602" s="30" t="str">
        <f aca="false">IF(AND(O6602="Engaging",P6602&lt;&gt;""),'Leia-me'!$B$5-P6602,"")</f>
        <v/>
      </c>
      <c r="V6602" s="25" t="str">
        <f aca="false">IF(O6602&lt;&gt;"Engaging","",IF(U6602&lt;='Leia-me'!$B$6,"Saudável",IF(U6602&lt;='Leia-me'!$B$7,"Esfriando",IF(U6602&lt;='Leia-me'!$B$8,"Última chance","Zumbi"))))</f>
        <v/>
      </c>
      <c r="W6602" s="25" t="n">
        <f aca="false">IF(O6602="Won",1,IF(O6602="Lost",0,""))</f>
        <v>1</v>
      </c>
      <c r="Y6602" s="25" t="str">
        <f aca="false">IF(E6602="","Sim","")</f>
        <v/>
      </c>
    </row>
    <row r="6603" customFormat="false" ht="15" hidden="false" customHeight="false" outlineLevel="0" collapsed="false">
      <c r="A6603" s="25" t="s">
        <v>6866</v>
      </c>
      <c r="B6603" s="25" t="s">
        <v>102</v>
      </c>
      <c r="C6603" s="25" t="s">
        <v>103</v>
      </c>
      <c r="D6603" s="25" t="s">
        <v>105</v>
      </c>
      <c r="E6603" s="25" t="s">
        <v>218</v>
      </c>
      <c r="F6603" s="25" t="s">
        <v>146</v>
      </c>
      <c r="G6603" s="26" t="n">
        <v>4.54</v>
      </c>
      <c r="H6603" s="27" t="n">
        <v>9</v>
      </c>
      <c r="I6603" s="25" t="s">
        <v>147</v>
      </c>
      <c r="K6603" s="25" t="n">
        <v>2017</v>
      </c>
      <c r="L6603" s="25" t="s">
        <v>148</v>
      </c>
      <c r="M6603" s="25" t="s">
        <v>149</v>
      </c>
      <c r="N6603" s="28" t="n">
        <v>55</v>
      </c>
      <c r="O6603" s="25" t="s">
        <v>54</v>
      </c>
      <c r="P6603" s="29" t="n">
        <v>42971</v>
      </c>
      <c r="Q6603" s="29" t="n">
        <v>42977</v>
      </c>
      <c r="R6603" s="28" t="n">
        <v>53</v>
      </c>
      <c r="S6603" s="28" t="n">
        <f aca="false">IF(O6603="Won",R6603,IF(O6603="Lost",0,N6603))</f>
        <v>53</v>
      </c>
      <c r="T6603" s="30" t="n">
        <f aca="false">IF(AND(P6603&lt;&gt;"",Q6603&lt;&gt;""),Q6603-P6603,"")</f>
        <v>6</v>
      </c>
      <c r="U6603" s="30" t="str">
        <f aca="false">IF(AND(O6603="Engaging",P6603&lt;&gt;""),'Leia-me'!$B$5-P6603,"")</f>
        <v/>
      </c>
      <c r="V6603" s="25" t="str">
        <f aca="false">IF(O6603&lt;&gt;"Engaging","",IF(U6603&lt;='Leia-me'!$B$6,"Saudável",IF(U6603&lt;='Leia-me'!$B$7,"Esfriando",IF(U6603&lt;='Leia-me'!$B$8,"Última chance","Zumbi"))))</f>
        <v/>
      </c>
      <c r="W6603" s="25" t="n">
        <f aca="false">IF(O6603="Won",1,IF(O6603="Lost",0,""))</f>
        <v>1</v>
      </c>
      <c r="Y6603" s="25" t="str">
        <f aca="false">IF(E6603="","Sim","")</f>
        <v/>
      </c>
    </row>
    <row r="6604" customFormat="false" ht="15" hidden="false" customHeight="false" outlineLevel="0" collapsed="false">
      <c r="A6604" s="25" t="s">
        <v>6867</v>
      </c>
      <c r="B6604" s="25" t="s">
        <v>102</v>
      </c>
      <c r="C6604" s="25" t="s">
        <v>103</v>
      </c>
      <c r="D6604" s="25" t="s">
        <v>105</v>
      </c>
      <c r="E6604" s="25" t="s">
        <v>428</v>
      </c>
      <c r="F6604" s="25" t="s">
        <v>267</v>
      </c>
      <c r="G6604" s="26" t="n">
        <v>792.46</v>
      </c>
      <c r="H6604" s="27" t="n">
        <v>1299</v>
      </c>
      <c r="I6604" s="25" t="s">
        <v>147</v>
      </c>
      <c r="K6604" s="25" t="n">
        <v>1982</v>
      </c>
      <c r="L6604" s="25" t="s">
        <v>178</v>
      </c>
      <c r="M6604" s="25" t="s">
        <v>171</v>
      </c>
      <c r="N6604" s="28" t="n">
        <v>5482</v>
      </c>
      <c r="O6604" s="25" t="s">
        <v>54</v>
      </c>
      <c r="P6604" s="29" t="n">
        <v>42972</v>
      </c>
      <c r="Q6604" s="29" t="n">
        <v>42991</v>
      </c>
      <c r="R6604" s="28" t="n">
        <v>6391</v>
      </c>
      <c r="S6604" s="28" t="n">
        <f aca="false">IF(O6604="Won",R6604,IF(O6604="Lost",0,N6604))</f>
        <v>6391</v>
      </c>
      <c r="T6604" s="30" t="n">
        <f aca="false">IF(AND(P6604&lt;&gt;"",Q6604&lt;&gt;""),Q6604-P6604,"")</f>
        <v>19</v>
      </c>
      <c r="U6604" s="30" t="str">
        <f aca="false">IF(AND(O6604="Engaging",P6604&lt;&gt;""),'Leia-me'!$B$5-P6604,"")</f>
        <v/>
      </c>
      <c r="V6604" s="25" t="str">
        <f aca="false">IF(O6604&lt;&gt;"Engaging","",IF(U6604&lt;='Leia-me'!$B$6,"Saudável",IF(U6604&lt;='Leia-me'!$B$7,"Esfriando",IF(U6604&lt;='Leia-me'!$B$8,"Última chance","Zumbi"))))</f>
        <v/>
      </c>
      <c r="W6604" s="25" t="n">
        <f aca="false">IF(O6604="Won",1,IF(O6604="Lost",0,""))</f>
        <v>1</v>
      </c>
      <c r="Y6604" s="25" t="str">
        <f aca="false">IF(E6604="","Sim","")</f>
        <v/>
      </c>
    </row>
    <row r="6605" customFormat="false" ht="15" hidden="false" customHeight="false" outlineLevel="0" collapsed="false">
      <c r="A6605" s="25" t="s">
        <v>6868</v>
      </c>
      <c r="B6605" s="25" t="s">
        <v>102</v>
      </c>
      <c r="C6605" s="25" t="s">
        <v>103</v>
      </c>
      <c r="D6605" s="25" t="s">
        <v>105</v>
      </c>
      <c r="G6605" s="31"/>
      <c r="H6605" s="32"/>
      <c r="L6605" s="25" t="s">
        <v>148</v>
      </c>
      <c r="M6605" s="25" t="s">
        <v>149</v>
      </c>
      <c r="N6605" s="28" t="n">
        <v>55</v>
      </c>
      <c r="O6605" s="25" t="s">
        <v>56</v>
      </c>
      <c r="P6605" s="29" t="n">
        <v>42973</v>
      </c>
      <c r="Q6605" s="33"/>
      <c r="R6605" s="34"/>
      <c r="S6605" s="28" t="n">
        <f aca="false">IF(O6605="Won",R6605,IF(O6605="Lost",0,N6605))</f>
        <v>55</v>
      </c>
      <c r="T6605" s="30" t="str">
        <f aca="false">IF(AND(P6605&lt;&gt;"",Q6605&lt;&gt;""),Q6605-P6605,"")</f>
        <v/>
      </c>
      <c r="U6605" s="30" t="n">
        <f aca="false">IF(AND(O6605="Engaging",P6605&lt;&gt;""),'Leia-me'!$B$5-P6605,"")</f>
        <v>127</v>
      </c>
      <c r="V6605" s="25" t="str">
        <f aca="false">IF(O6605&lt;&gt;"Engaging","",IF(U6605&lt;='Leia-me'!$B$6,"Saudável",IF(U6605&lt;='Leia-me'!$B$7,"Esfriando",IF(U6605&lt;='Leia-me'!$B$8,"Última chance","Zumbi"))))</f>
        <v>Última chance</v>
      </c>
      <c r="W6605" s="25" t="str">
        <f aca="false">IF(O6605="Won",1,IF(O6605="Lost",0,""))</f>
        <v/>
      </c>
      <c r="Y6605" s="25" t="str">
        <f aca="false">IF(E6605="","Sim","")</f>
        <v>Sim</v>
      </c>
    </row>
    <row r="6606" customFormat="false" ht="15" hidden="false" customHeight="false" outlineLevel="0" collapsed="false">
      <c r="A6606" s="25" t="s">
        <v>6869</v>
      </c>
      <c r="B6606" s="25" t="s">
        <v>102</v>
      </c>
      <c r="C6606" s="25" t="s">
        <v>103</v>
      </c>
      <c r="D6606" s="25" t="s">
        <v>105</v>
      </c>
      <c r="E6606" s="25" t="s">
        <v>494</v>
      </c>
      <c r="F6606" s="25" t="s">
        <v>192</v>
      </c>
      <c r="G6606" s="26" t="n">
        <v>11698.03</v>
      </c>
      <c r="H6606" s="27" t="n">
        <v>34288</v>
      </c>
      <c r="I6606" s="25" t="s">
        <v>147</v>
      </c>
      <c r="K6606" s="25" t="n">
        <v>1982</v>
      </c>
      <c r="L6606" s="25" t="s">
        <v>148</v>
      </c>
      <c r="M6606" s="25" t="s">
        <v>149</v>
      </c>
      <c r="N6606" s="28" t="n">
        <v>55</v>
      </c>
      <c r="O6606" s="25" t="s">
        <v>54</v>
      </c>
      <c r="P6606" s="29" t="n">
        <v>42973</v>
      </c>
      <c r="Q6606" s="29" t="n">
        <v>43055</v>
      </c>
      <c r="R6606" s="28" t="n">
        <v>56</v>
      </c>
      <c r="S6606" s="28" t="n">
        <f aca="false">IF(O6606="Won",R6606,IF(O6606="Lost",0,N6606))</f>
        <v>56</v>
      </c>
      <c r="T6606" s="30" t="n">
        <f aca="false">IF(AND(P6606&lt;&gt;"",Q6606&lt;&gt;""),Q6606-P6606,"")</f>
        <v>82</v>
      </c>
      <c r="U6606" s="30" t="str">
        <f aca="false">IF(AND(O6606="Engaging",P6606&lt;&gt;""),'Leia-me'!$B$5-P6606,"")</f>
        <v/>
      </c>
      <c r="V6606" s="25" t="str">
        <f aca="false">IF(O6606&lt;&gt;"Engaging","",IF(U6606&lt;='Leia-me'!$B$6,"Saudável",IF(U6606&lt;='Leia-me'!$B$7,"Esfriando",IF(U6606&lt;='Leia-me'!$B$8,"Última chance","Zumbi"))))</f>
        <v/>
      </c>
      <c r="W6606" s="25" t="n">
        <f aca="false">IF(O6606="Won",1,IF(O6606="Lost",0,""))</f>
        <v>1</v>
      </c>
      <c r="Y6606" s="25" t="str">
        <f aca="false">IF(E6606="","Sim","")</f>
        <v/>
      </c>
    </row>
    <row r="6607" customFormat="false" ht="15" hidden="false" customHeight="false" outlineLevel="0" collapsed="false">
      <c r="A6607" s="25" t="s">
        <v>6870</v>
      </c>
      <c r="B6607" s="25" t="s">
        <v>102</v>
      </c>
      <c r="C6607" s="25" t="s">
        <v>103</v>
      </c>
      <c r="D6607" s="25" t="s">
        <v>105</v>
      </c>
      <c r="G6607" s="31"/>
      <c r="H6607" s="32"/>
      <c r="L6607" s="25" t="s">
        <v>148</v>
      </c>
      <c r="M6607" s="25" t="s">
        <v>149</v>
      </c>
      <c r="N6607" s="28" t="n">
        <v>55</v>
      </c>
      <c r="O6607" s="25" t="s">
        <v>56</v>
      </c>
      <c r="P6607" s="29" t="n">
        <v>42977</v>
      </c>
      <c r="Q6607" s="33"/>
      <c r="R6607" s="34"/>
      <c r="S6607" s="28" t="n">
        <f aca="false">IF(O6607="Won",R6607,IF(O6607="Lost",0,N6607))</f>
        <v>55</v>
      </c>
      <c r="T6607" s="30" t="str">
        <f aca="false">IF(AND(P6607&lt;&gt;"",Q6607&lt;&gt;""),Q6607-P6607,"")</f>
        <v/>
      </c>
      <c r="U6607" s="30" t="n">
        <f aca="false">IF(AND(O6607="Engaging",P6607&lt;&gt;""),'Leia-me'!$B$5-P6607,"")</f>
        <v>123</v>
      </c>
      <c r="V6607" s="25" t="str">
        <f aca="false">IF(O6607&lt;&gt;"Engaging","",IF(U6607&lt;='Leia-me'!$B$6,"Saudável",IF(U6607&lt;='Leia-me'!$B$7,"Esfriando",IF(U6607&lt;='Leia-me'!$B$8,"Última chance","Zumbi"))))</f>
        <v>Última chance</v>
      </c>
      <c r="W6607" s="25" t="str">
        <f aca="false">IF(O6607="Won",1,IF(O6607="Lost",0,""))</f>
        <v/>
      </c>
      <c r="Y6607" s="25" t="str">
        <f aca="false">IF(E6607="","Sim","")</f>
        <v>Sim</v>
      </c>
    </row>
    <row r="6608" customFormat="false" ht="15" hidden="false" customHeight="false" outlineLevel="0" collapsed="false">
      <c r="A6608" s="25" t="s">
        <v>6871</v>
      </c>
      <c r="B6608" s="25" t="s">
        <v>102</v>
      </c>
      <c r="C6608" s="25" t="s">
        <v>103</v>
      </c>
      <c r="D6608" s="25" t="s">
        <v>105</v>
      </c>
      <c r="E6608" s="25" t="s">
        <v>860</v>
      </c>
      <c r="F6608" s="25" t="s">
        <v>168</v>
      </c>
      <c r="G6608" s="26" t="n">
        <v>894.37</v>
      </c>
      <c r="H6608" s="27" t="n">
        <v>1593</v>
      </c>
      <c r="I6608" s="25" t="s">
        <v>861</v>
      </c>
      <c r="K6608" s="25" t="n">
        <v>2008</v>
      </c>
      <c r="L6608" s="25" t="s">
        <v>148</v>
      </c>
      <c r="M6608" s="25" t="s">
        <v>149</v>
      </c>
      <c r="N6608" s="28" t="n">
        <v>55</v>
      </c>
      <c r="O6608" s="25" t="s">
        <v>54</v>
      </c>
      <c r="P6608" s="29" t="n">
        <v>42977</v>
      </c>
      <c r="Q6608" s="29" t="n">
        <v>43056</v>
      </c>
      <c r="R6608" s="28" t="n">
        <v>63</v>
      </c>
      <c r="S6608" s="28" t="n">
        <f aca="false">IF(O6608="Won",R6608,IF(O6608="Lost",0,N6608))</f>
        <v>63</v>
      </c>
      <c r="T6608" s="30" t="n">
        <f aca="false">IF(AND(P6608&lt;&gt;"",Q6608&lt;&gt;""),Q6608-P6608,"")</f>
        <v>79</v>
      </c>
      <c r="U6608" s="30" t="str">
        <f aca="false">IF(AND(O6608="Engaging",P6608&lt;&gt;""),'Leia-me'!$B$5-P6608,"")</f>
        <v/>
      </c>
      <c r="V6608" s="25" t="str">
        <f aca="false">IF(O6608&lt;&gt;"Engaging","",IF(U6608&lt;='Leia-me'!$B$6,"Saudável",IF(U6608&lt;='Leia-me'!$B$7,"Esfriando",IF(U6608&lt;='Leia-me'!$B$8,"Última chance","Zumbi"))))</f>
        <v/>
      </c>
      <c r="W6608" s="25" t="n">
        <f aca="false">IF(O6608="Won",1,IF(O6608="Lost",0,""))</f>
        <v>1</v>
      </c>
      <c r="Y6608" s="25" t="str">
        <f aca="false">IF(E6608="","Sim","")</f>
        <v/>
      </c>
    </row>
    <row r="6609" customFormat="false" ht="15" hidden="false" customHeight="false" outlineLevel="0" collapsed="false">
      <c r="A6609" s="25" t="s">
        <v>6872</v>
      </c>
      <c r="B6609" s="25" t="s">
        <v>102</v>
      </c>
      <c r="C6609" s="25" t="s">
        <v>103</v>
      </c>
      <c r="D6609" s="25" t="s">
        <v>105</v>
      </c>
      <c r="E6609" s="25" t="s">
        <v>1351</v>
      </c>
      <c r="F6609" s="25" t="s">
        <v>177</v>
      </c>
      <c r="G6609" s="26" t="n">
        <v>7537.24</v>
      </c>
      <c r="H6609" s="27" t="n">
        <v>20293</v>
      </c>
      <c r="I6609" s="25" t="s">
        <v>147</v>
      </c>
      <c r="K6609" s="25" t="n">
        <v>1993</v>
      </c>
      <c r="L6609" s="25" t="s">
        <v>2445</v>
      </c>
      <c r="M6609" s="25" t="s">
        <v>2446</v>
      </c>
      <c r="N6609" s="28" t="n">
        <v>26768</v>
      </c>
      <c r="O6609" s="25" t="s">
        <v>54</v>
      </c>
      <c r="P6609" s="29" t="n">
        <v>42981</v>
      </c>
      <c r="Q6609" s="29" t="n">
        <v>43049</v>
      </c>
      <c r="R6609" s="28" t="n">
        <v>26186</v>
      </c>
      <c r="S6609" s="28" t="n">
        <f aca="false">IF(O6609="Won",R6609,IF(O6609="Lost",0,N6609))</f>
        <v>26186</v>
      </c>
      <c r="T6609" s="30" t="n">
        <f aca="false">IF(AND(P6609&lt;&gt;"",Q6609&lt;&gt;""),Q6609-P6609,"")</f>
        <v>68</v>
      </c>
      <c r="U6609" s="30" t="str">
        <f aca="false">IF(AND(O6609="Engaging",P6609&lt;&gt;""),'Leia-me'!$B$5-P6609,"")</f>
        <v/>
      </c>
      <c r="V6609" s="25" t="str">
        <f aca="false">IF(O6609&lt;&gt;"Engaging","",IF(U6609&lt;='Leia-me'!$B$6,"Saudável",IF(U6609&lt;='Leia-me'!$B$7,"Esfriando",IF(U6609&lt;='Leia-me'!$B$8,"Última chance","Zumbi"))))</f>
        <v/>
      </c>
      <c r="W6609" s="25" t="n">
        <f aca="false">IF(O6609="Won",1,IF(O6609="Lost",0,""))</f>
        <v>1</v>
      </c>
      <c r="Y6609" s="25" t="str">
        <f aca="false">IF(E6609="","Sim","")</f>
        <v/>
      </c>
    </row>
    <row r="6610" customFormat="false" ht="15" hidden="false" customHeight="false" outlineLevel="0" collapsed="false">
      <c r="A6610" s="25" t="s">
        <v>6873</v>
      </c>
      <c r="B6610" s="25" t="s">
        <v>102</v>
      </c>
      <c r="C6610" s="25" t="s">
        <v>103</v>
      </c>
      <c r="D6610" s="25" t="s">
        <v>105</v>
      </c>
      <c r="E6610" s="25" t="s">
        <v>1778</v>
      </c>
      <c r="F6610" s="25" t="s">
        <v>146</v>
      </c>
      <c r="G6610" s="26" t="n">
        <v>1618.89</v>
      </c>
      <c r="H6610" s="27" t="n">
        <v>3889</v>
      </c>
      <c r="I6610" s="25" t="s">
        <v>147</v>
      </c>
      <c r="K6610" s="25" t="n">
        <v>2004</v>
      </c>
      <c r="L6610" s="25" t="s">
        <v>160</v>
      </c>
      <c r="M6610" s="25" t="s">
        <v>149</v>
      </c>
      <c r="N6610" s="28" t="n">
        <v>3393</v>
      </c>
      <c r="O6610" s="25" t="s">
        <v>54</v>
      </c>
      <c r="P6610" s="29" t="n">
        <v>42982</v>
      </c>
      <c r="Q6610" s="29" t="n">
        <v>43045</v>
      </c>
      <c r="R6610" s="28" t="n">
        <v>3275</v>
      </c>
      <c r="S6610" s="28" t="n">
        <f aca="false">IF(O6610="Won",R6610,IF(O6610="Lost",0,N6610))</f>
        <v>3275</v>
      </c>
      <c r="T6610" s="30" t="n">
        <f aca="false">IF(AND(P6610&lt;&gt;"",Q6610&lt;&gt;""),Q6610-P6610,"")</f>
        <v>63</v>
      </c>
      <c r="U6610" s="30" t="str">
        <f aca="false">IF(AND(O6610="Engaging",P6610&lt;&gt;""),'Leia-me'!$B$5-P6610,"")</f>
        <v/>
      </c>
      <c r="V6610" s="25" t="str">
        <f aca="false">IF(O6610&lt;&gt;"Engaging","",IF(U6610&lt;='Leia-me'!$B$6,"Saudável",IF(U6610&lt;='Leia-me'!$B$7,"Esfriando",IF(U6610&lt;='Leia-me'!$B$8,"Última chance","Zumbi"))))</f>
        <v/>
      </c>
      <c r="W6610" s="25" t="n">
        <f aca="false">IF(O6610="Won",1,IF(O6610="Lost",0,""))</f>
        <v>1</v>
      </c>
      <c r="Y6610" s="25" t="str">
        <f aca="false">IF(E6610="","Sim","")</f>
        <v/>
      </c>
    </row>
    <row r="6611" customFormat="false" ht="15" hidden="false" customHeight="false" outlineLevel="0" collapsed="false">
      <c r="A6611" s="25" t="s">
        <v>6874</v>
      </c>
      <c r="B6611" s="25" t="s">
        <v>102</v>
      </c>
      <c r="C6611" s="25" t="s">
        <v>103</v>
      </c>
      <c r="D6611" s="25" t="s">
        <v>105</v>
      </c>
      <c r="E6611" s="25" t="s">
        <v>636</v>
      </c>
      <c r="F6611" s="25" t="s">
        <v>267</v>
      </c>
      <c r="G6611" s="26" t="n">
        <v>405.59</v>
      </c>
      <c r="H6611" s="27" t="n">
        <v>1179</v>
      </c>
      <c r="I6611" s="25" t="s">
        <v>637</v>
      </c>
      <c r="J6611" s="25" t="s">
        <v>266</v>
      </c>
      <c r="K6611" s="25" t="n">
        <v>1987</v>
      </c>
      <c r="L6611" s="25" t="s">
        <v>148</v>
      </c>
      <c r="M6611" s="25" t="s">
        <v>149</v>
      </c>
      <c r="N6611" s="28" t="n">
        <v>55</v>
      </c>
      <c r="O6611" s="25" t="s">
        <v>55</v>
      </c>
      <c r="P6611" s="29" t="n">
        <v>42983</v>
      </c>
      <c r="Q6611" s="29" t="n">
        <v>42992</v>
      </c>
      <c r="R6611" s="28" t="n">
        <v>0</v>
      </c>
      <c r="S6611" s="28" t="n">
        <f aca="false">IF(O6611="Won",R6611,IF(O6611="Lost",0,N6611))</f>
        <v>0</v>
      </c>
      <c r="T6611" s="30" t="n">
        <f aca="false">IF(AND(P6611&lt;&gt;"",Q6611&lt;&gt;""),Q6611-P6611,"")</f>
        <v>9</v>
      </c>
      <c r="U6611" s="30" t="str">
        <f aca="false">IF(AND(O6611="Engaging",P6611&lt;&gt;""),'Leia-me'!$B$5-P6611,"")</f>
        <v/>
      </c>
      <c r="V6611" s="25" t="str">
        <f aca="false">IF(O6611&lt;&gt;"Engaging","",IF(U6611&lt;='Leia-me'!$B$6,"Saudável",IF(U6611&lt;='Leia-me'!$B$7,"Esfriando",IF(U6611&lt;='Leia-me'!$B$8,"Última chance","Zumbi"))))</f>
        <v/>
      </c>
      <c r="W6611" s="25" t="n">
        <f aca="false">IF(O6611="Won",1,IF(O6611="Lost",0,""))</f>
        <v>0</v>
      </c>
      <c r="Y6611" s="25" t="str">
        <f aca="false">IF(E6611="","Sim","")</f>
        <v/>
      </c>
    </row>
    <row r="6612" customFormat="false" ht="15" hidden="false" customHeight="false" outlineLevel="0" collapsed="false">
      <c r="A6612" s="25" t="s">
        <v>6875</v>
      </c>
      <c r="B6612" s="25" t="s">
        <v>102</v>
      </c>
      <c r="C6612" s="25" t="s">
        <v>103</v>
      </c>
      <c r="D6612" s="25" t="s">
        <v>105</v>
      </c>
      <c r="E6612" s="25" t="s">
        <v>2530</v>
      </c>
      <c r="F6612" s="25" t="s">
        <v>185</v>
      </c>
      <c r="G6612" s="26" t="n">
        <v>527.11</v>
      </c>
      <c r="H6612" s="27" t="n">
        <v>1428</v>
      </c>
      <c r="I6612" s="25" t="s">
        <v>147</v>
      </c>
      <c r="J6612" s="25" t="s">
        <v>193</v>
      </c>
      <c r="K6612" s="25" t="n">
        <v>2011</v>
      </c>
      <c r="L6612" s="25" t="s">
        <v>148</v>
      </c>
      <c r="M6612" s="25" t="s">
        <v>149</v>
      </c>
      <c r="N6612" s="28" t="n">
        <v>55</v>
      </c>
      <c r="O6612" s="25" t="s">
        <v>56</v>
      </c>
      <c r="P6612" s="29" t="n">
        <v>42985</v>
      </c>
      <c r="Q6612" s="33"/>
      <c r="R6612" s="34"/>
      <c r="S6612" s="28" t="n">
        <f aca="false">IF(O6612="Won",R6612,IF(O6612="Lost",0,N6612))</f>
        <v>55</v>
      </c>
      <c r="T6612" s="30" t="str">
        <f aca="false">IF(AND(P6612&lt;&gt;"",Q6612&lt;&gt;""),Q6612-P6612,"")</f>
        <v/>
      </c>
      <c r="U6612" s="30" t="n">
        <f aca="false">IF(AND(O6612="Engaging",P6612&lt;&gt;""),'Leia-me'!$B$5-P6612,"")</f>
        <v>115</v>
      </c>
      <c r="V6612" s="25" t="str">
        <f aca="false">IF(O6612&lt;&gt;"Engaging","",IF(U6612&lt;='Leia-me'!$B$6,"Saudável",IF(U6612&lt;='Leia-me'!$B$7,"Esfriando",IF(U6612&lt;='Leia-me'!$B$8,"Última chance","Zumbi"))))</f>
        <v>Esfriando</v>
      </c>
      <c r="W6612" s="25" t="str">
        <f aca="false">IF(O6612="Won",1,IF(O6612="Lost",0,""))</f>
        <v/>
      </c>
      <c r="Y6612" s="25" t="str">
        <f aca="false">IF(E6612="","Sim","")</f>
        <v/>
      </c>
    </row>
    <row r="6613" customFormat="false" ht="15" hidden="false" customHeight="false" outlineLevel="0" collapsed="false">
      <c r="A6613" s="25" t="s">
        <v>6876</v>
      </c>
      <c r="B6613" s="25" t="s">
        <v>102</v>
      </c>
      <c r="C6613" s="25" t="s">
        <v>103</v>
      </c>
      <c r="D6613" s="25" t="s">
        <v>105</v>
      </c>
      <c r="E6613" s="25" t="s">
        <v>445</v>
      </c>
      <c r="F6613" s="25" t="s">
        <v>192</v>
      </c>
      <c r="G6613" s="26" t="n">
        <v>987.39</v>
      </c>
      <c r="H6613" s="27" t="n">
        <v>2253</v>
      </c>
      <c r="I6613" s="25" t="s">
        <v>147</v>
      </c>
      <c r="K6613" s="25" t="n">
        <v>2002</v>
      </c>
      <c r="L6613" s="25" t="s">
        <v>148</v>
      </c>
      <c r="M6613" s="25" t="s">
        <v>149</v>
      </c>
      <c r="N6613" s="28" t="n">
        <v>55</v>
      </c>
      <c r="O6613" s="25" t="s">
        <v>56</v>
      </c>
      <c r="P6613" s="29" t="n">
        <v>42988</v>
      </c>
      <c r="Q6613" s="33"/>
      <c r="R6613" s="34"/>
      <c r="S6613" s="28" t="n">
        <f aca="false">IF(O6613="Won",R6613,IF(O6613="Lost",0,N6613))</f>
        <v>55</v>
      </c>
      <c r="T6613" s="30" t="str">
        <f aca="false">IF(AND(P6613&lt;&gt;"",Q6613&lt;&gt;""),Q6613-P6613,"")</f>
        <v/>
      </c>
      <c r="U6613" s="30" t="n">
        <f aca="false">IF(AND(O6613="Engaging",P6613&lt;&gt;""),'Leia-me'!$B$5-P6613,"")</f>
        <v>112</v>
      </c>
      <c r="V6613" s="25" t="str">
        <f aca="false">IF(O6613&lt;&gt;"Engaging","",IF(U6613&lt;='Leia-me'!$B$6,"Saudável",IF(U6613&lt;='Leia-me'!$B$7,"Esfriando",IF(U6613&lt;='Leia-me'!$B$8,"Última chance","Zumbi"))))</f>
        <v>Esfriando</v>
      </c>
      <c r="W6613" s="25" t="str">
        <f aca="false">IF(O6613="Won",1,IF(O6613="Lost",0,""))</f>
        <v/>
      </c>
      <c r="Y6613" s="25" t="str">
        <f aca="false">IF(E6613="","Sim","")</f>
        <v/>
      </c>
    </row>
    <row r="6614" customFormat="false" ht="15" hidden="false" customHeight="false" outlineLevel="0" collapsed="false">
      <c r="A6614" s="25" t="s">
        <v>6877</v>
      </c>
      <c r="B6614" s="25" t="s">
        <v>102</v>
      </c>
      <c r="C6614" s="25" t="s">
        <v>103</v>
      </c>
      <c r="D6614" s="25" t="s">
        <v>105</v>
      </c>
      <c r="G6614" s="31"/>
      <c r="H6614" s="32"/>
      <c r="L6614" s="25" t="s">
        <v>148</v>
      </c>
      <c r="M6614" s="25" t="s">
        <v>149</v>
      </c>
      <c r="N6614" s="28" t="n">
        <v>55</v>
      </c>
      <c r="O6614" s="25" t="s">
        <v>56</v>
      </c>
      <c r="P6614" s="29" t="n">
        <v>42988</v>
      </c>
      <c r="Q6614" s="33"/>
      <c r="R6614" s="34"/>
      <c r="S6614" s="28" t="n">
        <f aca="false">IF(O6614="Won",R6614,IF(O6614="Lost",0,N6614))</f>
        <v>55</v>
      </c>
      <c r="T6614" s="30" t="str">
        <f aca="false">IF(AND(P6614&lt;&gt;"",Q6614&lt;&gt;""),Q6614-P6614,"")</f>
        <v/>
      </c>
      <c r="U6614" s="30" t="n">
        <f aca="false">IF(AND(O6614="Engaging",P6614&lt;&gt;""),'Leia-me'!$B$5-P6614,"")</f>
        <v>112</v>
      </c>
      <c r="V6614" s="25" t="str">
        <f aca="false">IF(O6614&lt;&gt;"Engaging","",IF(U6614&lt;='Leia-me'!$B$6,"Saudável",IF(U6614&lt;='Leia-me'!$B$7,"Esfriando",IF(U6614&lt;='Leia-me'!$B$8,"Última chance","Zumbi"))))</f>
        <v>Esfriando</v>
      </c>
      <c r="W6614" s="25" t="str">
        <f aca="false">IF(O6614="Won",1,IF(O6614="Lost",0,""))</f>
        <v/>
      </c>
      <c r="Y6614" s="25" t="str">
        <f aca="false">IF(E6614="","Sim","")</f>
        <v>Sim</v>
      </c>
    </row>
    <row r="6615" customFormat="false" ht="15" hidden="false" customHeight="false" outlineLevel="0" collapsed="false">
      <c r="A6615" s="25" t="s">
        <v>6878</v>
      </c>
      <c r="B6615" s="25" t="s">
        <v>102</v>
      </c>
      <c r="C6615" s="25" t="s">
        <v>103</v>
      </c>
      <c r="D6615" s="25" t="s">
        <v>105</v>
      </c>
      <c r="G6615" s="31"/>
      <c r="H6615" s="32"/>
      <c r="L6615" s="25" t="s">
        <v>148</v>
      </c>
      <c r="M6615" s="25" t="s">
        <v>149</v>
      </c>
      <c r="N6615" s="28" t="n">
        <v>55</v>
      </c>
      <c r="O6615" s="25" t="s">
        <v>56</v>
      </c>
      <c r="P6615" s="29" t="n">
        <v>42989</v>
      </c>
      <c r="Q6615" s="33"/>
      <c r="R6615" s="34"/>
      <c r="S6615" s="28" t="n">
        <f aca="false">IF(O6615="Won",R6615,IF(O6615="Lost",0,N6615))</f>
        <v>55</v>
      </c>
      <c r="T6615" s="30" t="str">
        <f aca="false">IF(AND(P6615&lt;&gt;"",Q6615&lt;&gt;""),Q6615-P6615,"")</f>
        <v/>
      </c>
      <c r="U6615" s="30" t="n">
        <f aca="false">IF(AND(O6615="Engaging",P6615&lt;&gt;""),'Leia-me'!$B$5-P6615,"")</f>
        <v>111</v>
      </c>
      <c r="V6615" s="25" t="str">
        <f aca="false">IF(O6615&lt;&gt;"Engaging","",IF(U6615&lt;='Leia-me'!$B$6,"Saudável",IF(U6615&lt;='Leia-me'!$B$7,"Esfriando",IF(U6615&lt;='Leia-me'!$B$8,"Última chance","Zumbi"))))</f>
        <v>Esfriando</v>
      </c>
      <c r="W6615" s="25" t="str">
        <f aca="false">IF(O6615="Won",1,IF(O6615="Lost",0,""))</f>
        <v/>
      </c>
      <c r="Y6615" s="25" t="str">
        <f aca="false">IF(E6615="","Sim","")</f>
        <v>Sim</v>
      </c>
    </row>
    <row r="6616" customFormat="false" ht="15" hidden="false" customHeight="false" outlineLevel="0" collapsed="false">
      <c r="A6616" s="25" t="s">
        <v>6879</v>
      </c>
      <c r="B6616" s="25" t="s">
        <v>102</v>
      </c>
      <c r="C6616" s="25" t="s">
        <v>103</v>
      </c>
      <c r="D6616" s="25" t="s">
        <v>105</v>
      </c>
      <c r="E6616" s="25" t="s">
        <v>199</v>
      </c>
      <c r="F6616" s="25" t="s">
        <v>177</v>
      </c>
      <c r="G6616" s="26" t="n">
        <v>52.5</v>
      </c>
      <c r="H6616" s="27" t="n">
        <v>165</v>
      </c>
      <c r="I6616" s="25" t="s">
        <v>147</v>
      </c>
      <c r="K6616" s="25" t="n">
        <v>2008</v>
      </c>
      <c r="L6616" s="25" t="s">
        <v>148</v>
      </c>
      <c r="M6616" s="25" t="s">
        <v>149</v>
      </c>
      <c r="N6616" s="28" t="n">
        <v>55</v>
      </c>
      <c r="O6616" s="25" t="s">
        <v>54</v>
      </c>
      <c r="P6616" s="29" t="n">
        <v>42991</v>
      </c>
      <c r="Q6616" s="29" t="n">
        <v>43069</v>
      </c>
      <c r="R6616" s="28" t="n">
        <v>54</v>
      </c>
      <c r="S6616" s="28" t="n">
        <f aca="false">IF(O6616="Won",R6616,IF(O6616="Lost",0,N6616))</f>
        <v>54</v>
      </c>
      <c r="T6616" s="30" t="n">
        <f aca="false">IF(AND(P6616&lt;&gt;"",Q6616&lt;&gt;""),Q6616-P6616,"")</f>
        <v>78</v>
      </c>
      <c r="U6616" s="30" t="str">
        <f aca="false">IF(AND(O6616="Engaging",P6616&lt;&gt;""),'Leia-me'!$B$5-P6616,"")</f>
        <v/>
      </c>
      <c r="V6616" s="25" t="str">
        <f aca="false">IF(O6616&lt;&gt;"Engaging","",IF(U6616&lt;='Leia-me'!$B$6,"Saudável",IF(U6616&lt;='Leia-me'!$B$7,"Esfriando",IF(U6616&lt;='Leia-me'!$B$8,"Última chance","Zumbi"))))</f>
        <v/>
      </c>
      <c r="W6616" s="25" t="n">
        <f aca="false">IF(O6616="Won",1,IF(O6616="Lost",0,""))</f>
        <v>1</v>
      </c>
      <c r="Y6616" s="25" t="str">
        <f aca="false">IF(E6616="","Sim","")</f>
        <v/>
      </c>
    </row>
    <row r="6617" customFormat="false" ht="15" hidden="false" customHeight="false" outlineLevel="0" collapsed="false">
      <c r="A6617" s="25" t="s">
        <v>6880</v>
      </c>
      <c r="B6617" s="25" t="s">
        <v>102</v>
      </c>
      <c r="C6617" s="25" t="s">
        <v>103</v>
      </c>
      <c r="D6617" s="25" t="s">
        <v>105</v>
      </c>
      <c r="E6617" s="25" t="s">
        <v>646</v>
      </c>
      <c r="F6617" s="25" t="s">
        <v>165</v>
      </c>
      <c r="G6617" s="26" t="n">
        <v>324.19</v>
      </c>
      <c r="H6617" s="27" t="n">
        <v>978</v>
      </c>
      <c r="I6617" s="25" t="s">
        <v>147</v>
      </c>
      <c r="K6617" s="25" t="n">
        <v>1992</v>
      </c>
      <c r="L6617" s="25" t="s">
        <v>1834</v>
      </c>
      <c r="M6617" s="25" t="s">
        <v>171</v>
      </c>
      <c r="N6617" s="28" t="n">
        <v>4821</v>
      </c>
      <c r="O6617" s="25" t="s">
        <v>54</v>
      </c>
      <c r="P6617" s="29" t="n">
        <v>42994</v>
      </c>
      <c r="Q6617" s="29" t="n">
        <v>43077</v>
      </c>
      <c r="R6617" s="28" t="n">
        <v>4614</v>
      </c>
      <c r="S6617" s="28" t="n">
        <f aca="false">IF(O6617="Won",R6617,IF(O6617="Lost",0,N6617))</f>
        <v>4614</v>
      </c>
      <c r="T6617" s="30" t="n">
        <f aca="false">IF(AND(P6617&lt;&gt;"",Q6617&lt;&gt;""),Q6617-P6617,"")</f>
        <v>83</v>
      </c>
      <c r="U6617" s="30" t="str">
        <f aca="false">IF(AND(O6617="Engaging",P6617&lt;&gt;""),'Leia-me'!$B$5-P6617,"")</f>
        <v/>
      </c>
      <c r="V6617" s="25" t="str">
        <f aca="false">IF(O6617&lt;&gt;"Engaging","",IF(U6617&lt;='Leia-me'!$B$6,"Saudável",IF(U6617&lt;='Leia-me'!$B$7,"Esfriando",IF(U6617&lt;='Leia-me'!$B$8,"Última chance","Zumbi"))))</f>
        <v/>
      </c>
      <c r="W6617" s="25" t="n">
        <f aca="false">IF(O6617="Won",1,IF(O6617="Lost",0,""))</f>
        <v>1</v>
      </c>
      <c r="X6617" s="25" t="s">
        <v>1835</v>
      </c>
      <c r="Y6617" s="25" t="str">
        <f aca="false">IF(E6617="","Sim","")</f>
        <v/>
      </c>
    </row>
    <row r="6618" customFormat="false" ht="15" hidden="false" customHeight="false" outlineLevel="0" collapsed="false">
      <c r="A6618" s="25" t="s">
        <v>6881</v>
      </c>
      <c r="B6618" s="25" t="s">
        <v>102</v>
      </c>
      <c r="C6618" s="25" t="s">
        <v>103</v>
      </c>
      <c r="D6618" s="25" t="s">
        <v>105</v>
      </c>
      <c r="E6618" s="25" t="s">
        <v>1158</v>
      </c>
      <c r="F6618" s="25" t="s">
        <v>185</v>
      </c>
      <c r="G6618" s="26" t="n">
        <v>7708.38</v>
      </c>
      <c r="H6618" s="27" t="n">
        <v>13756</v>
      </c>
      <c r="I6618" s="25" t="s">
        <v>147</v>
      </c>
      <c r="K6618" s="25" t="n">
        <v>1980</v>
      </c>
      <c r="L6618" s="25" t="s">
        <v>148</v>
      </c>
      <c r="M6618" s="25" t="s">
        <v>149</v>
      </c>
      <c r="N6618" s="28" t="n">
        <v>55</v>
      </c>
      <c r="O6618" s="25" t="s">
        <v>54</v>
      </c>
      <c r="P6618" s="29" t="n">
        <v>42995</v>
      </c>
      <c r="Q6618" s="29" t="n">
        <v>43071</v>
      </c>
      <c r="R6618" s="28" t="n">
        <v>49</v>
      </c>
      <c r="S6618" s="28" t="n">
        <f aca="false">IF(O6618="Won",R6618,IF(O6618="Lost",0,N6618))</f>
        <v>49</v>
      </c>
      <c r="T6618" s="30" t="n">
        <f aca="false">IF(AND(P6618&lt;&gt;"",Q6618&lt;&gt;""),Q6618-P6618,"")</f>
        <v>76</v>
      </c>
      <c r="U6618" s="30" t="str">
        <f aca="false">IF(AND(O6618="Engaging",P6618&lt;&gt;""),'Leia-me'!$B$5-P6618,"")</f>
        <v/>
      </c>
      <c r="V6618" s="25" t="str">
        <f aca="false">IF(O6618&lt;&gt;"Engaging","",IF(U6618&lt;='Leia-me'!$B$6,"Saudável",IF(U6618&lt;='Leia-me'!$B$7,"Esfriando",IF(U6618&lt;='Leia-me'!$B$8,"Última chance","Zumbi"))))</f>
        <v/>
      </c>
      <c r="W6618" s="25" t="n">
        <f aca="false">IF(O6618="Won",1,IF(O6618="Lost",0,""))</f>
        <v>1</v>
      </c>
      <c r="Y6618" s="25" t="str">
        <f aca="false">IF(E6618="","Sim","")</f>
        <v/>
      </c>
    </row>
    <row r="6619" customFormat="false" ht="15" hidden="false" customHeight="false" outlineLevel="0" collapsed="false">
      <c r="A6619" s="25" t="s">
        <v>6882</v>
      </c>
      <c r="B6619" s="25" t="s">
        <v>102</v>
      </c>
      <c r="C6619" s="25" t="s">
        <v>103</v>
      </c>
      <c r="D6619" s="25" t="s">
        <v>105</v>
      </c>
      <c r="E6619" s="25" t="s">
        <v>449</v>
      </c>
      <c r="F6619" s="25" t="s">
        <v>192</v>
      </c>
      <c r="G6619" s="26" t="n">
        <v>98.79</v>
      </c>
      <c r="H6619" s="27" t="n">
        <v>96</v>
      </c>
      <c r="I6619" s="25" t="s">
        <v>147</v>
      </c>
      <c r="J6619" s="25" t="s">
        <v>445</v>
      </c>
      <c r="K6619" s="25" t="n">
        <v>2013</v>
      </c>
      <c r="L6619" s="25" t="s">
        <v>170</v>
      </c>
      <c r="M6619" s="25" t="s">
        <v>171</v>
      </c>
      <c r="N6619" s="28" t="n">
        <v>1096</v>
      </c>
      <c r="O6619" s="25" t="s">
        <v>56</v>
      </c>
      <c r="P6619" s="29" t="n">
        <v>42998</v>
      </c>
      <c r="Q6619" s="33"/>
      <c r="R6619" s="34"/>
      <c r="S6619" s="28" t="n">
        <f aca="false">IF(O6619="Won",R6619,IF(O6619="Lost",0,N6619))</f>
        <v>1096</v>
      </c>
      <c r="T6619" s="30" t="str">
        <f aca="false">IF(AND(P6619&lt;&gt;"",Q6619&lt;&gt;""),Q6619-P6619,"")</f>
        <v/>
      </c>
      <c r="U6619" s="30" t="n">
        <f aca="false">IF(AND(O6619="Engaging",P6619&lt;&gt;""),'Leia-me'!$B$5-P6619,"")</f>
        <v>102</v>
      </c>
      <c r="V6619" s="25" t="str">
        <f aca="false">IF(O6619&lt;&gt;"Engaging","",IF(U6619&lt;='Leia-me'!$B$6,"Saudável",IF(U6619&lt;='Leia-me'!$B$7,"Esfriando",IF(U6619&lt;='Leia-me'!$B$8,"Última chance","Zumbi"))))</f>
        <v>Esfriando</v>
      </c>
      <c r="W6619" s="25" t="str">
        <f aca="false">IF(O6619="Won",1,IF(O6619="Lost",0,""))</f>
        <v/>
      </c>
      <c r="Y6619" s="25" t="str">
        <f aca="false">IF(E6619="","Sim","")</f>
        <v/>
      </c>
    </row>
    <row r="6620" customFormat="false" ht="15" hidden="false" customHeight="false" outlineLevel="0" collapsed="false">
      <c r="A6620" s="25" t="s">
        <v>6883</v>
      </c>
      <c r="B6620" s="25" t="s">
        <v>102</v>
      </c>
      <c r="C6620" s="25" t="s">
        <v>103</v>
      </c>
      <c r="D6620" s="25" t="s">
        <v>105</v>
      </c>
      <c r="E6620" s="25" t="s">
        <v>2863</v>
      </c>
      <c r="F6620" s="25" t="s">
        <v>211</v>
      </c>
      <c r="G6620" s="26" t="n">
        <v>2437.85</v>
      </c>
      <c r="H6620" s="27" t="n">
        <v>4874</v>
      </c>
      <c r="I6620" s="25" t="s">
        <v>147</v>
      </c>
      <c r="K6620" s="25" t="n">
        <v>2001</v>
      </c>
      <c r="L6620" s="25" t="s">
        <v>170</v>
      </c>
      <c r="M6620" s="25" t="s">
        <v>171</v>
      </c>
      <c r="N6620" s="28" t="n">
        <v>1096</v>
      </c>
      <c r="O6620" s="25" t="s">
        <v>54</v>
      </c>
      <c r="P6620" s="29" t="n">
        <v>42998</v>
      </c>
      <c r="Q6620" s="29" t="n">
        <v>43091</v>
      </c>
      <c r="R6620" s="28" t="n">
        <v>920</v>
      </c>
      <c r="S6620" s="28" t="n">
        <f aca="false">IF(O6620="Won",R6620,IF(O6620="Lost",0,N6620))</f>
        <v>920</v>
      </c>
      <c r="T6620" s="30" t="n">
        <f aca="false">IF(AND(P6620&lt;&gt;"",Q6620&lt;&gt;""),Q6620-P6620,"")</f>
        <v>93</v>
      </c>
      <c r="U6620" s="30" t="str">
        <f aca="false">IF(AND(O6620="Engaging",P6620&lt;&gt;""),'Leia-me'!$B$5-P6620,"")</f>
        <v/>
      </c>
      <c r="V6620" s="25" t="str">
        <f aca="false">IF(O6620&lt;&gt;"Engaging","",IF(U6620&lt;='Leia-me'!$B$6,"Saudável",IF(U6620&lt;='Leia-me'!$B$7,"Esfriando",IF(U6620&lt;='Leia-me'!$B$8,"Última chance","Zumbi"))))</f>
        <v/>
      </c>
      <c r="W6620" s="25" t="n">
        <f aca="false">IF(O6620="Won",1,IF(O6620="Lost",0,""))</f>
        <v>1</v>
      </c>
      <c r="Y6620" s="25" t="str">
        <f aca="false">IF(E6620="","Sim","")</f>
        <v/>
      </c>
    </row>
    <row r="6621" customFormat="false" ht="15" hidden="false" customHeight="false" outlineLevel="0" collapsed="false">
      <c r="A6621" s="25" t="s">
        <v>6884</v>
      </c>
      <c r="B6621" s="25" t="s">
        <v>102</v>
      </c>
      <c r="C6621" s="25" t="s">
        <v>103</v>
      </c>
      <c r="D6621" s="25" t="s">
        <v>105</v>
      </c>
      <c r="E6621" s="25" t="s">
        <v>1646</v>
      </c>
      <c r="F6621" s="25" t="s">
        <v>185</v>
      </c>
      <c r="G6621" s="26" t="n">
        <v>587.72</v>
      </c>
      <c r="H6621" s="27" t="n">
        <v>1501</v>
      </c>
      <c r="I6621" s="25" t="s">
        <v>147</v>
      </c>
      <c r="K6621" s="25" t="n">
        <v>2010</v>
      </c>
      <c r="L6621" s="25" t="s">
        <v>170</v>
      </c>
      <c r="M6621" s="25" t="s">
        <v>171</v>
      </c>
      <c r="N6621" s="28" t="n">
        <v>1096</v>
      </c>
      <c r="O6621" s="25" t="s">
        <v>55</v>
      </c>
      <c r="P6621" s="29" t="n">
        <v>43000</v>
      </c>
      <c r="Q6621" s="29" t="n">
        <v>43041</v>
      </c>
      <c r="R6621" s="28" t="n">
        <v>0</v>
      </c>
      <c r="S6621" s="28" t="n">
        <f aca="false">IF(O6621="Won",R6621,IF(O6621="Lost",0,N6621))</f>
        <v>0</v>
      </c>
      <c r="T6621" s="30" t="n">
        <f aca="false">IF(AND(P6621&lt;&gt;"",Q6621&lt;&gt;""),Q6621-P6621,"")</f>
        <v>41</v>
      </c>
      <c r="U6621" s="30" t="str">
        <f aca="false">IF(AND(O6621="Engaging",P6621&lt;&gt;""),'Leia-me'!$B$5-P6621,"")</f>
        <v/>
      </c>
      <c r="V6621" s="25" t="str">
        <f aca="false">IF(O6621&lt;&gt;"Engaging","",IF(U6621&lt;='Leia-me'!$B$6,"Saudável",IF(U6621&lt;='Leia-me'!$B$7,"Esfriando",IF(U6621&lt;='Leia-me'!$B$8,"Última chance","Zumbi"))))</f>
        <v/>
      </c>
      <c r="W6621" s="25" t="n">
        <f aca="false">IF(O6621="Won",1,IF(O6621="Lost",0,""))</f>
        <v>0</v>
      </c>
      <c r="Y6621" s="25" t="str">
        <f aca="false">IF(E6621="","Sim","")</f>
        <v/>
      </c>
    </row>
    <row r="6622" customFormat="false" ht="15" hidden="false" customHeight="false" outlineLevel="0" collapsed="false">
      <c r="A6622" s="25" t="s">
        <v>6885</v>
      </c>
      <c r="B6622" s="25" t="s">
        <v>102</v>
      </c>
      <c r="C6622" s="25" t="s">
        <v>103</v>
      </c>
      <c r="D6622" s="25" t="s">
        <v>105</v>
      </c>
      <c r="E6622" s="25" t="s">
        <v>2754</v>
      </c>
      <c r="F6622" s="25" t="s">
        <v>267</v>
      </c>
      <c r="G6622" s="26" t="n">
        <v>1012.72</v>
      </c>
      <c r="H6622" s="27" t="n">
        <v>3492</v>
      </c>
      <c r="I6622" s="25" t="s">
        <v>2755</v>
      </c>
      <c r="K6622" s="25" t="n">
        <v>1991</v>
      </c>
      <c r="L6622" s="25" t="s">
        <v>148</v>
      </c>
      <c r="M6622" s="25" t="s">
        <v>149</v>
      </c>
      <c r="N6622" s="28" t="n">
        <v>55</v>
      </c>
      <c r="O6622" s="25" t="s">
        <v>54</v>
      </c>
      <c r="P6622" s="29" t="n">
        <v>43000</v>
      </c>
      <c r="Q6622" s="29" t="n">
        <v>43009</v>
      </c>
      <c r="R6622" s="28" t="n">
        <v>55</v>
      </c>
      <c r="S6622" s="28" t="n">
        <f aca="false">IF(O6622="Won",R6622,IF(O6622="Lost",0,N6622))</f>
        <v>55</v>
      </c>
      <c r="T6622" s="30" t="n">
        <f aca="false">IF(AND(P6622&lt;&gt;"",Q6622&lt;&gt;""),Q6622-P6622,"")</f>
        <v>9</v>
      </c>
      <c r="U6622" s="30" t="str">
        <f aca="false">IF(AND(O6622="Engaging",P6622&lt;&gt;""),'Leia-me'!$B$5-P6622,"")</f>
        <v/>
      </c>
      <c r="V6622" s="25" t="str">
        <f aca="false">IF(O6622&lt;&gt;"Engaging","",IF(U6622&lt;='Leia-me'!$B$6,"Saudável",IF(U6622&lt;='Leia-me'!$B$7,"Esfriando",IF(U6622&lt;='Leia-me'!$B$8,"Última chance","Zumbi"))))</f>
        <v/>
      </c>
      <c r="W6622" s="25" t="n">
        <f aca="false">IF(O6622="Won",1,IF(O6622="Lost",0,""))</f>
        <v>1</v>
      </c>
      <c r="Y6622" s="25" t="str">
        <f aca="false">IF(E6622="","Sim","")</f>
        <v/>
      </c>
    </row>
    <row r="6623" customFormat="false" ht="15" hidden="false" customHeight="false" outlineLevel="0" collapsed="false">
      <c r="A6623" s="25" t="s">
        <v>6886</v>
      </c>
      <c r="B6623" s="25" t="s">
        <v>102</v>
      </c>
      <c r="C6623" s="25" t="s">
        <v>103</v>
      </c>
      <c r="D6623" s="25" t="s">
        <v>105</v>
      </c>
      <c r="G6623" s="31"/>
      <c r="H6623" s="32"/>
      <c r="L6623" s="25" t="s">
        <v>1834</v>
      </c>
      <c r="M6623" s="25" t="s">
        <v>171</v>
      </c>
      <c r="N6623" s="28" t="n">
        <v>4821</v>
      </c>
      <c r="O6623" s="25" t="s">
        <v>56</v>
      </c>
      <c r="P6623" s="29" t="n">
        <v>43003</v>
      </c>
      <c r="Q6623" s="33"/>
      <c r="R6623" s="34"/>
      <c r="S6623" s="28" t="n">
        <f aca="false">IF(O6623="Won",R6623,IF(O6623="Lost",0,N6623))</f>
        <v>4821</v>
      </c>
      <c r="T6623" s="30" t="str">
        <f aca="false">IF(AND(P6623&lt;&gt;"",Q6623&lt;&gt;""),Q6623-P6623,"")</f>
        <v/>
      </c>
      <c r="U6623" s="30" t="n">
        <f aca="false">IF(AND(O6623="Engaging",P6623&lt;&gt;""),'Leia-me'!$B$5-P6623,"")</f>
        <v>97</v>
      </c>
      <c r="V6623" s="25" t="str">
        <f aca="false">IF(O6623&lt;&gt;"Engaging","",IF(U6623&lt;='Leia-me'!$B$6,"Saudável",IF(U6623&lt;='Leia-me'!$B$7,"Esfriando",IF(U6623&lt;='Leia-me'!$B$8,"Última chance","Zumbi"))))</f>
        <v>Esfriando</v>
      </c>
      <c r="W6623" s="25" t="str">
        <f aca="false">IF(O6623="Won",1,IF(O6623="Lost",0,""))</f>
        <v/>
      </c>
      <c r="X6623" s="25" t="s">
        <v>1835</v>
      </c>
      <c r="Y6623" s="25" t="str">
        <f aca="false">IF(E6623="","Sim","")</f>
        <v>Sim</v>
      </c>
    </row>
    <row r="6624" customFormat="false" ht="15" hidden="false" customHeight="false" outlineLevel="0" collapsed="false">
      <c r="A6624" s="25" t="s">
        <v>6887</v>
      </c>
      <c r="B6624" s="25" t="s">
        <v>102</v>
      </c>
      <c r="C6624" s="25" t="s">
        <v>103</v>
      </c>
      <c r="D6624" s="25" t="s">
        <v>105</v>
      </c>
      <c r="E6624" s="25" t="s">
        <v>1351</v>
      </c>
      <c r="F6624" s="25" t="s">
        <v>177</v>
      </c>
      <c r="G6624" s="26" t="n">
        <v>7537.24</v>
      </c>
      <c r="H6624" s="27" t="n">
        <v>20293</v>
      </c>
      <c r="I6624" s="25" t="s">
        <v>147</v>
      </c>
      <c r="K6624" s="25" t="n">
        <v>1993</v>
      </c>
      <c r="L6624" s="25" t="s">
        <v>160</v>
      </c>
      <c r="M6624" s="25" t="s">
        <v>149</v>
      </c>
      <c r="N6624" s="28" t="n">
        <v>3393</v>
      </c>
      <c r="O6624" s="25" t="s">
        <v>55</v>
      </c>
      <c r="P6624" s="29" t="n">
        <v>43003</v>
      </c>
      <c r="Q6624" s="29" t="n">
        <v>43011</v>
      </c>
      <c r="R6624" s="28" t="n">
        <v>0</v>
      </c>
      <c r="S6624" s="28" t="n">
        <f aca="false">IF(O6624="Won",R6624,IF(O6624="Lost",0,N6624))</f>
        <v>0</v>
      </c>
      <c r="T6624" s="30" t="n">
        <f aca="false">IF(AND(P6624&lt;&gt;"",Q6624&lt;&gt;""),Q6624-P6624,"")</f>
        <v>8</v>
      </c>
      <c r="U6624" s="30" t="str">
        <f aca="false">IF(AND(O6624="Engaging",P6624&lt;&gt;""),'Leia-me'!$B$5-P6624,"")</f>
        <v/>
      </c>
      <c r="V6624" s="25" t="str">
        <f aca="false">IF(O6624&lt;&gt;"Engaging","",IF(U6624&lt;='Leia-me'!$B$6,"Saudável",IF(U6624&lt;='Leia-me'!$B$7,"Esfriando",IF(U6624&lt;='Leia-me'!$B$8,"Última chance","Zumbi"))))</f>
        <v/>
      </c>
      <c r="W6624" s="25" t="n">
        <f aca="false">IF(O6624="Won",1,IF(O6624="Lost",0,""))</f>
        <v>0</v>
      </c>
      <c r="Y6624" s="25" t="str">
        <f aca="false">IF(E6624="","Sim","")</f>
        <v/>
      </c>
    </row>
    <row r="6625" customFormat="false" ht="15" hidden="false" customHeight="false" outlineLevel="0" collapsed="false">
      <c r="A6625" s="25" t="s">
        <v>6888</v>
      </c>
      <c r="B6625" s="25" t="s">
        <v>102</v>
      </c>
      <c r="C6625" s="25" t="s">
        <v>103</v>
      </c>
      <c r="D6625" s="25" t="s">
        <v>105</v>
      </c>
      <c r="E6625" s="25" t="s">
        <v>661</v>
      </c>
      <c r="F6625" s="25" t="s">
        <v>146</v>
      </c>
      <c r="G6625" s="26" t="n">
        <v>251.41</v>
      </c>
      <c r="H6625" s="27" t="n">
        <v>495</v>
      </c>
      <c r="I6625" s="25" t="s">
        <v>147</v>
      </c>
      <c r="K6625" s="25" t="n">
        <v>1999</v>
      </c>
      <c r="L6625" s="25" t="s">
        <v>2445</v>
      </c>
      <c r="M6625" s="25" t="s">
        <v>2446</v>
      </c>
      <c r="N6625" s="28" t="n">
        <v>26768</v>
      </c>
      <c r="O6625" s="25" t="s">
        <v>56</v>
      </c>
      <c r="P6625" s="29" t="n">
        <v>43005</v>
      </c>
      <c r="Q6625" s="33"/>
      <c r="R6625" s="34"/>
      <c r="S6625" s="28" t="n">
        <f aca="false">IF(O6625="Won",R6625,IF(O6625="Lost",0,N6625))</f>
        <v>26768</v>
      </c>
      <c r="T6625" s="30" t="str">
        <f aca="false">IF(AND(P6625&lt;&gt;"",Q6625&lt;&gt;""),Q6625-P6625,"")</f>
        <v/>
      </c>
      <c r="U6625" s="30" t="n">
        <f aca="false">IF(AND(O6625="Engaging",P6625&lt;&gt;""),'Leia-me'!$B$5-P6625,"")</f>
        <v>95</v>
      </c>
      <c r="V6625" s="25" t="str">
        <f aca="false">IF(O6625&lt;&gt;"Engaging","",IF(U6625&lt;='Leia-me'!$B$6,"Saudável",IF(U6625&lt;='Leia-me'!$B$7,"Esfriando",IF(U6625&lt;='Leia-me'!$B$8,"Última chance","Zumbi"))))</f>
        <v>Esfriando</v>
      </c>
      <c r="W6625" s="25" t="str">
        <f aca="false">IF(O6625="Won",1,IF(O6625="Lost",0,""))</f>
        <v/>
      </c>
      <c r="Y6625" s="25" t="str">
        <f aca="false">IF(E6625="","Sim","")</f>
        <v/>
      </c>
    </row>
    <row r="6626" customFormat="false" ht="15" hidden="false" customHeight="false" outlineLevel="0" collapsed="false">
      <c r="A6626" s="25" t="s">
        <v>6889</v>
      </c>
      <c r="B6626" s="25" t="s">
        <v>102</v>
      </c>
      <c r="C6626" s="25" t="s">
        <v>103</v>
      </c>
      <c r="D6626" s="25" t="s">
        <v>105</v>
      </c>
      <c r="E6626" s="25" t="s">
        <v>1187</v>
      </c>
      <c r="F6626" s="25" t="s">
        <v>159</v>
      </c>
      <c r="G6626" s="26" t="n">
        <v>2059.9</v>
      </c>
      <c r="H6626" s="27" t="n">
        <v>3644</v>
      </c>
      <c r="I6626" s="25" t="s">
        <v>147</v>
      </c>
      <c r="K6626" s="25" t="n">
        <v>1988</v>
      </c>
      <c r="L6626" s="25" t="s">
        <v>148</v>
      </c>
      <c r="M6626" s="25" t="s">
        <v>149</v>
      </c>
      <c r="N6626" s="28" t="n">
        <v>55</v>
      </c>
      <c r="O6626" s="25" t="s">
        <v>54</v>
      </c>
      <c r="P6626" s="29" t="n">
        <v>43005</v>
      </c>
      <c r="Q6626" s="29" t="n">
        <v>43066</v>
      </c>
      <c r="R6626" s="28" t="n">
        <v>50</v>
      </c>
      <c r="S6626" s="28" t="n">
        <f aca="false">IF(O6626="Won",R6626,IF(O6626="Lost",0,N6626))</f>
        <v>50</v>
      </c>
      <c r="T6626" s="30" t="n">
        <f aca="false">IF(AND(P6626&lt;&gt;"",Q6626&lt;&gt;""),Q6626-P6626,"")</f>
        <v>61</v>
      </c>
      <c r="U6626" s="30" t="str">
        <f aca="false">IF(AND(O6626="Engaging",P6626&lt;&gt;""),'Leia-me'!$B$5-P6626,"")</f>
        <v/>
      </c>
      <c r="V6626" s="25" t="str">
        <f aca="false">IF(O6626&lt;&gt;"Engaging","",IF(U6626&lt;='Leia-me'!$B$6,"Saudável",IF(U6626&lt;='Leia-me'!$B$7,"Esfriando",IF(U6626&lt;='Leia-me'!$B$8,"Última chance","Zumbi"))))</f>
        <v/>
      </c>
      <c r="W6626" s="25" t="n">
        <f aca="false">IF(O6626="Won",1,IF(O6626="Lost",0,""))</f>
        <v>1</v>
      </c>
      <c r="Y6626" s="25" t="str">
        <f aca="false">IF(E6626="","Sim","")</f>
        <v/>
      </c>
    </row>
    <row r="6627" customFormat="false" ht="15" hidden="false" customHeight="false" outlineLevel="0" collapsed="false">
      <c r="A6627" s="25" t="s">
        <v>6890</v>
      </c>
      <c r="B6627" s="25" t="s">
        <v>102</v>
      </c>
      <c r="C6627" s="25" t="s">
        <v>103</v>
      </c>
      <c r="D6627" s="25" t="s">
        <v>105</v>
      </c>
      <c r="E6627" s="25" t="s">
        <v>478</v>
      </c>
      <c r="F6627" s="25" t="s">
        <v>165</v>
      </c>
      <c r="G6627" s="26" t="n">
        <v>349.81</v>
      </c>
      <c r="H6627" s="27" t="n">
        <v>315</v>
      </c>
      <c r="I6627" s="25" t="s">
        <v>147</v>
      </c>
      <c r="K6627" s="25" t="n">
        <v>2002</v>
      </c>
      <c r="L6627" s="25" t="s">
        <v>160</v>
      </c>
      <c r="M6627" s="25" t="s">
        <v>149</v>
      </c>
      <c r="N6627" s="28" t="n">
        <v>3393</v>
      </c>
      <c r="O6627" s="25" t="s">
        <v>54</v>
      </c>
      <c r="P6627" s="29" t="n">
        <v>43006</v>
      </c>
      <c r="Q6627" s="29" t="n">
        <v>43073</v>
      </c>
      <c r="R6627" s="28" t="n">
        <v>3278</v>
      </c>
      <c r="S6627" s="28" t="n">
        <f aca="false">IF(O6627="Won",R6627,IF(O6627="Lost",0,N6627))</f>
        <v>3278</v>
      </c>
      <c r="T6627" s="30" t="n">
        <f aca="false">IF(AND(P6627&lt;&gt;"",Q6627&lt;&gt;""),Q6627-P6627,"")</f>
        <v>67</v>
      </c>
      <c r="U6627" s="30" t="str">
        <f aca="false">IF(AND(O6627="Engaging",P6627&lt;&gt;""),'Leia-me'!$B$5-P6627,"")</f>
        <v/>
      </c>
      <c r="V6627" s="25" t="str">
        <f aca="false">IF(O6627&lt;&gt;"Engaging","",IF(U6627&lt;='Leia-me'!$B$6,"Saudável",IF(U6627&lt;='Leia-me'!$B$7,"Esfriando",IF(U6627&lt;='Leia-me'!$B$8,"Última chance","Zumbi"))))</f>
        <v/>
      </c>
      <c r="W6627" s="25" t="n">
        <f aca="false">IF(O6627="Won",1,IF(O6627="Lost",0,""))</f>
        <v>1</v>
      </c>
      <c r="Y6627" s="25" t="str">
        <f aca="false">IF(E6627="","Sim","")</f>
        <v/>
      </c>
    </row>
    <row r="6628" customFormat="false" ht="15" hidden="false" customHeight="false" outlineLevel="0" collapsed="false">
      <c r="A6628" s="25" t="s">
        <v>6891</v>
      </c>
      <c r="B6628" s="25" t="s">
        <v>102</v>
      </c>
      <c r="C6628" s="25" t="s">
        <v>103</v>
      </c>
      <c r="D6628" s="25" t="s">
        <v>105</v>
      </c>
      <c r="E6628" s="25" t="s">
        <v>2863</v>
      </c>
      <c r="F6628" s="25" t="s">
        <v>211</v>
      </c>
      <c r="G6628" s="26" t="n">
        <v>2437.85</v>
      </c>
      <c r="H6628" s="27" t="n">
        <v>4874</v>
      </c>
      <c r="I6628" s="25" t="s">
        <v>147</v>
      </c>
      <c r="K6628" s="25" t="n">
        <v>2001</v>
      </c>
      <c r="L6628" s="25" t="s">
        <v>160</v>
      </c>
      <c r="M6628" s="25" t="s">
        <v>149</v>
      </c>
      <c r="N6628" s="28" t="n">
        <v>3393</v>
      </c>
      <c r="O6628" s="25" t="s">
        <v>54</v>
      </c>
      <c r="P6628" s="29" t="n">
        <v>43007</v>
      </c>
      <c r="Q6628" s="29" t="n">
        <v>43069</v>
      </c>
      <c r="R6628" s="28" t="n">
        <v>3509</v>
      </c>
      <c r="S6628" s="28" t="n">
        <f aca="false">IF(O6628="Won",R6628,IF(O6628="Lost",0,N6628))</f>
        <v>3509</v>
      </c>
      <c r="T6628" s="30" t="n">
        <f aca="false">IF(AND(P6628&lt;&gt;"",Q6628&lt;&gt;""),Q6628-P6628,"")</f>
        <v>62</v>
      </c>
      <c r="U6628" s="30" t="str">
        <f aca="false">IF(AND(O6628="Engaging",P6628&lt;&gt;""),'Leia-me'!$B$5-P6628,"")</f>
        <v/>
      </c>
      <c r="V6628" s="25" t="str">
        <f aca="false">IF(O6628&lt;&gt;"Engaging","",IF(U6628&lt;='Leia-me'!$B$6,"Saudável",IF(U6628&lt;='Leia-me'!$B$7,"Esfriando",IF(U6628&lt;='Leia-me'!$B$8,"Última chance","Zumbi"))))</f>
        <v/>
      </c>
      <c r="W6628" s="25" t="n">
        <f aca="false">IF(O6628="Won",1,IF(O6628="Lost",0,""))</f>
        <v>1</v>
      </c>
      <c r="Y6628" s="25" t="str">
        <f aca="false">IF(E6628="","Sim","")</f>
        <v/>
      </c>
    </row>
    <row r="6629" customFormat="false" ht="15" hidden="false" customHeight="false" outlineLevel="0" collapsed="false">
      <c r="A6629" s="25" t="s">
        <v>6892</v>
      </c>
      <c r="B6629" s="25" t="s">
        <v>102</v>
      </c>
      <c r="C6629" s="25" t="s">
        <v>103</v>
      </c>
      <c r="D6629" s="25" t="s">
        <v>105</v>
      </c>
      <c r="E6629" s="25" t="s">
        <v>633</v>
      </c>
      <c r="F6629" s="25" t="s">
        <v>211</v>
      </c>
      <c r="G6629" s="26" t="n">
        <v>1388.67</v>
      </c>
      <c r="H6629" s="27" t="n">
        <v>3583</v>
      </c>
      <c r="I6629" s="25" t="s">
        <v>147</v>
      </c>
      <c r="K6629" s="25" t="n">
        <v>1989</v>
      </c>
      <c r="L6629" s="25" t="s">
        <v>148</v>
      </c>
      <c r="M6629" s="25" t="s">
        <v>149</v>
      </c>
      <c r="N6629" s="28" t="n">
        <v>55</v>
      </c>
      <c r="O6629" s="25" t="s">
        <v>54</v>
      </c>
      <c r="P6629" s="29" t="n">
        <v>43009</v>
      </c>
      <c r="Q6629" s="29" t="n">
        <v>43016</v>
      </c>
      <c r="R6629" s="28" t="n">
        <v>51</v>
      </c>
      <c r="S6629" s="28" t="n">
        <f aca="false">IF(O6629="Won",R6629,IF(O6629="Lost",0,N6629))</f>
        <v>51</v>
      </c>
      <c r="T6629" s="30" t="n">
        <f aca="false">IF(AND(P6629&lt;&gt;"",Q6629&lt;&gt;""),Q6629-P6629,"")</f>
        <v>7</v>
      </c>
      <c r="U6629" s="30" t="str">
        <f aca="false">IF(AND(O6629="Engaging",P6629&lt;&gt;""),'Leia-me'!$B$5-P6629,"")</f>
        <v/>
      </c>
      <c r="V6629" s="25" t="str">
        <f aca="false">IF(O6629&lt;&gt;"Engaging","",IF(U6629&lt;='Leia-me'!$B$6,"Saudável",IF(U6629&lt;='Leia-me'!$B$7,"Esfriando",IF(U6629&lt;='Leia-me'!$B$8,"Última chance","Zumbi"))))</f>
        <v/>
      </c>
      <c r="W6629" s="25" t="n">
        <f aca="false">IF(O6629="Won",1,IF(O6629="Lost",0,""))</f>
        <v>1</v>
      </c>
      <c r="Y6629" s="25" t="str">
        <f aca="false">IF(E6629="","Sim","")</f>
        <v/>
      </c>
    </row>
    <row r="6630" customFormat="false" ht="15" hidden="false" customHeight="false" outlineLevel="0" collapsed="false">
      <c r="A6630" s="25" t="s">
        <v>6893</v>
      </c>
      <c r="B6630" s="25" t="s">
        <v>102</v>
      </c>
      <c r="C6630" s="25" t="s">
        <v>103</v>
      </c>
      <c r="D6630" s="25" t="s">
        <v>105</v>
      </c>
      <c r="E6630" s="25" t="s">
        <v>2739</v>
      </c>
      <c r="F6630" s="25" t="s">
        <v>159</v>
      </c>
      <c r="G6630" s="26" t="n">
        <v>2871.35</v>
      </c>
      <c r="H6630" s="27" t="n">
        <v>9561</v>
      </c>
      <c r="I6630" s="25" t="s">
        <v>147</v>
      </c>
      <c r="K6630" s="25" t="n">
        <v>1983</v>
      </c>
      <c r="L6630" s="25" t="s">
        <v>148</v>
      </c>
      <c r="M6630" s="25" t="s">
        <v>149</v>
      </c>
      <c r="N6630" s="28" t="n">
        <v>55</v>
      </c>
      <c r="O6630" s="25" t="s">
        <v>55</v>
      </c>
      <c r="P6630" s="29" t="n">
        <v>43011</v>
      </c>
      <c r="Q6630" s="29" t="n">
        <v>43014</v>
      </c>
      <c r="R6630" s="28" t="n">
        <v>0</v>
      </c>
      <c r="S6630" s="28" t="n">
        <f aca="false">IF(O6630="Won",R6630,IF(O6630="Lost",0,N6630))</f>
        <v>0</v>
      </c>
      <c r="T6630" s="30" t="n">
        <f aca="false">IF(AND(P6630&lt;&gt;"",Q6630&lt;&gt;""),Q6630-P6630,"")</f>
        <v>3</v>
      </c>
      <c r="U6630" s="30" t="str">
        <f aca="false">IF(AND(O6630="Engaging",P6630&lt;&gt;""),'Leia-me'!$B$5-P6630,"")</f>
        <v/>
      </c>
      <c r="V6630" s="25" t="str">
        <f aca="false">IF(O6630&lt;&gt;"Engaging","",IF(U6630&lt;='Leia-me'!$B$6,"Saudável",IF(U6630&lt;='Leia-me'!$B$7,"Esfriando",IF(U6630&lt;='Leia-me'!$B$8,"Última chance","Zumbi"))))</f>
        <v/>
      </c>
      <c r="W6630" s="25" t="n">
        <f aca="false">IF(O6630="Won",1,IF(O6630="Lost",0,""))</f>
        <v>0</v>
      </c>
      <c r="Y6630" s="25" t="str">
        <f aca="false">IF(E6630="","Sim","")</f>
        <v/>
      </c>
    </row>
    <row r="6631" customFormat="false" ht="15" hidden="false" customHeight="false" outlineLevel="0" collapsed="false">
      <c r="A6631" s="25" t="s">
        <v>6894</v>
      </c>
      <c r="B6631" s="25" t="s">
        <v>102</v>
      </c>
      <c r="C6631" s="25" t="s">
        <v>103</v>
      </c>
      <c r="D6631" s="25" t="s">
        <v>105</v>
      </c>
      <c r="E6631" s="25" t="s">
        <v>2484</v>
      </c>
      <c r="F6631" s="25" t="s">
        <v>155</v>
      </c>
      <c r="G6631" s="26" t="n">
        <v>1825.82</v>
      </c>
      <c r="H6631" s="27" t="n">
        <v>5595</v>
      </c>
      <c r="I6631" s="25" t="s">
        <v>147</v>
      </c>
      <c r="J6631" s="25" t="s">
        <v>156</v>
      </c>
      <c r="K6631" s="25" t="n">
        <v>1995</v>
      </c>
      <c r="L6631" s="25" t="s">
        <v>186</v>
      </c>
      <c r="M6631" s="25" t="s">
        <v>171</v>
      </c>
      <c r="N6631" s="28" t="n">
        <v>550</v>
      </c>
      <c r="O6631" s="25" t="s">
        <v>55</v>
      </c>
      <c r="P6631" s="29" t="n">
        <v>43013</v>
      </c>
      <c r="Q6631" s="29" t="n">
        <v>43019</v>
      </c>
      <c r="R6631" s="28" t="n">
        <v>0</v>
      </c>
      <c r="S6631" s="28" t="n">
        <f aca="false">IF(O6631="Won",R6631,IF(O6631="Lost",0,N6631))</f>
        <v>0</v>
      </c>
      <c r="T6631" s="30" t="n">
        <f aca="false">IF(AND(P6631&lt;&gt;"",Q6631&lt;&gt;""),Q6631-P6631,"")</f>
        <v>6</v>
      </c>
      <c r="U6631" s="30" t="str">
        <f aca="false">IF(AND(O6631="Engaging",P6631&lt;&gt;""),'Leia-me'!$B$5-P6631,"")</f>
        <v/>
      </c>
      <c r="V6631" s="25" t="str">
        <f aca="false">IF(O6631&lt;&gt;"Engaging","",IF(U6631&lt;='Leia-me'!$B$6,"Saudável",IF(U6631&lt;='Leia-me'!$B$7,"Esfriando",IF(U6631&lt;='Leia-me'!$B$8,"Última chance","Zumbi"))))</f>
        <v/>
      </c>
      <c r="W6631" s="25" t="n">
        <f aca="false">IF(O6631="Won",1,IF(O6631="Lost",0,""))</f>
        <v>0</v>
      </c>
      <c r="Y6631" s="25" t="str">
        <f aca="false">IF(E6631="","Sim","")</f>
        <v/>
      </c>
    </row>
    <row r="6632" customFormat="false" ht="15" hidden="false" customHeight="false" outlineLevel="0" collapsed="false">
      <c r="A6632" s="25" t="s">
        <v>6895</v>
      </c>
      <c r="B6632" s="25" t="s">
        <v>102</v>
      </c>
      <c r="C6632" s="25" t="s">
        <v>103</v>
      </c>
      <c r="D6632" s="25" t="s">
        <v>105</v>
      </c>
      <c r="E6632" s="25" t="s">
        <v>494</v>
      </c>
      <c r="F6632" s="25" t="s">
        <v>192</v>
      </c>
      <c r="G6632" s="26" t="n">
        <v>11698.03</v>
      </c>
      <c r="H6632" s="27" t="n">
        <v>34288</v>
      </c>
      <c r="I6632" s="25" t="s">
        <v>147</v>
      </c>
      <c r="K6632" s="25" t="n">
        <v>1982</v>
      </c>
      <c r="L6632" s="25" t="s">
        <v>148</v>
      </c>
      <c r="M6632" s="25" t="s">
        <v>149</v>
      </c>
      <c r="N6632" s="28" t="n">
        <v>55</v>
      </c>
      <c r="O6632" s="25" t="s">
        <v>55</v>
      </c>
      <c r="P6632" s="29" t="n">
        <v>43015</v>
      </c>
      <c r="Q6632" s="29" t="n">
        <v>43023</v>
      </c>
      <c r="R6632" s="28" t="n">
        <v>0</v>
      </c>
      <c r="S6632" s="28" t="n">
        <f aca="false">IF(O6632="Won",R6632,IF(O6632="Lost",0,N6632))</f>
        <v>0</v>
      </c>
      <c r="T6632" s="30" t="n">
        <f aca="false">IF(AND(P6632&lt;&gt;"",Q6632&lt;&gt;""),Q6632-P6632,"")</f>
        <v>8</v>
      </c>
      <c r="U6632" s="30" t="str">
        <f aca="false">IF(AND(O6632="Engaging",P6632&lt;&gt;""),'Leia-me'!$B$5-P6632,"")</f>
        <v/>
      </c>
      <c r="V6632" s="25" t="str">
        <f aca="false">IF(O6632&lt;&gt;"Engaging","",IF(U6632&lt;='Leia-me'!$B$6,"Saudável",IF(U6632&lt;='Leia-me'!$B$7,"Esfriando",IF(U6632&lt;='Leia-me'!$B$8,"Última chance","Zumbi"))))</f>
        <v/>
      </c>
      <c r="W6632" s="25" t="n">
        <f aca="false">IF(O6632="Won",1,IF(O6632="Lost",0,""))</f>
        <v>0</v>
      </c>
      <c r="Y6632" s="25" t="str">
        <f aca="false">IF(E6632="","Sim","")</f>
        <v/>
      </c>
    </row>
    <row r="6633" customFormat="false" ht="15" hidden="false" customHeight="false" outlineLevel="0" collapsed="false">
      <c r="A6633" s="25" t="s">
        <v>6896</v>
      </c>
      <c r="B6633" s="25" t="s">
        <v>102</v>
      </c>
      <c r="C6633" s="25" t="s">
        <v>103</v>
      </c>
      <c r="D6633" s="25" t="s">
        <v>105</v>
      </c>
      <c r="E6633" s="25" t="s">
        <v>646</v>
      </c>
      <c r="F6633" s="25" t="s">
        <v>165</v>
      </c>
      <c r="G6633" s="26" t="n">
        <v>324.19</v>
      </c>
      <c r="H6633" s="27" t="n">
        <v>978</v>
      </c>
      <c r="I6633" s="25" t="s">
        <v>147</v>
      </c>
      <c r="K6633" s="25" t="n">
        <v>1992</v>
      </c>
      <c r="L6633" s="25" t="s">
        <v>148</v>
      </c>
      <c r="M6633" s="25" t="s">
        <v>149</v>
      </c>
      <c r="N6633" s="28" t="n">
        <v>55</v>
      </c>
      <c r="O6633" s="25" t="s">
        <v>55</v>
      </c>
      <c r="P6633" s="29" t="n">
        <v>43016</v>
      </c>
      <c r="Q6633" s="29" t="n">
        <v>43028</v>
      </c>
      <c r="R6633" s="28" t="n">
        <v>0</v>
      </c>
      <c r="S6633" s="28" t="n">
        <f aca="false">IF(O6633="Won",R6633,IF(O6633="Lost",0,N6633))</f>
        <v>0</v>
      </c>
      <c r="T6633" s="30" t="n">
        <f aca="false">IF(AND(P6633&lt;&gt;"",Q6633&lt;&gt;""),Q6633-P6633,"")</f>
        <v>12</v>
      </c>
      <c r="U6633" s="30" t="str">
        <f aca="false">IF(AND(O6633="Engaging",P6633&lt;&gt;""),'Leia-me'!$B$5-P6633,"")</f>
        <v/>
      </c>
      <c r="V6633" s="25" t="str">
        <f aca="false">IF(O6633&lt;&gt;"Engaging","",IF(U6633&lt;='Leia-me'!$B$6,"Saudável",IF(U6633&lt;='Leia-me'!$B$7,"Esfriando",IF(U6633&lt;='Leia-me'!$B$8,"Última chance","Zumbi"))))</f>
        <v/>
      </c>
      <c r="W6633" s="25" t="n">
        <f aca="false">IF(O6633="Won",1,IF(O6633="Lost",0,""))</f>
        <v>0</v>
      </c>
      <c r="Y6633" s="25" t="str">
        <f aca="false">IF(E6633="","Sim","")</f>
        <v/>
      </c>
    </row>
    <row r="6634" customFormat="false" ht="15" hidden="false" customHeight="false" outlineLevel="0" collapsed="false">
      <c r="A6634" s="25" t="s">
        <v>6897</v>
      </c>
      <c r="B6634" s="25" t="s">
        <v>102</v>
      </c>
      <c r="C6634" s="25" t="s">
        <v>103</v>
      </c>
      <c r="D6634" s="25" t="s">
        <v>105</v>
      </c>
      <c r="E6634" s="25" t="s">
        <v>860</v>
      </c>
      <c r="F6634" s="25" t="s">
        <v>168</v>
      </c>
      <c r="G6634" s="26" t="n">
        <v>894.37</v>
      </c>
      <c r="H6634" s="27" t="n">
        <v>1593</v>
      </c>
      <c r="I6634" s="25" t="s">
        <v>861</v>
      </c>
      <c r="K6634" s="25" t="n">
        <v>2008</v>
      </c>
      <c r="L6634" s="25" t="s">
        <v>148</v>
      </c>
      <c r="M6634" s="25" t="s">
        <v>149</v>
      </c>
      <c r="N6634" s="28" t="n">
        <v>55</v>
      </c>
      <c r="O6634" s="25" t="s">
        <v>54</v>
      </c>
      <c r="P6634" s="29" t="n">
        <v>43017</v>
      </c>
      <c r="Q6634" s="29" t="n">
        <v>43018</v>
      </c>
      <c r="R6634" s="28" t="n">
        <v>56</v>
      </c>
      <c r="S6634" s="28" t="n">
        <f aca="false">IF(O6634="Won",R6634,IF(O6634="Lost",0,N6634))</f>
        <v>56</v>
      </c>
      <c r="T6634" s="30" t="n">
        <f aca="false">IF(AND(P6634&lt;&gt;"",Q6634&lt;&gt;""),Q6634-P6634,"")</f>
        <v>1</v>
      </c>
      <c r="U6634" s="30" t="str">
        <f aca="false">IF(AND(O6634="Engaging",P6634&lt;&gt;""),'Leia-me'!$B$5-P6634,"")</f>
        <v/>
      </c>
      <c r="V6634" s="25" t="str">
        <f aca="false">IF(O6634&lt;&gt;"Engaging","",IF(U6634&lt;='Leia-me'!$B$6,"Saudável",IF(U6634&lt;='Leia-me'!$B$7,"Esfriando",IF(U6634&lt;='Leia-me'!$B$8,"Última chance","Zumbi"))))</f>
        <v/>
      </c>
      <c r="W6634" s="25" t="n">
        <f aca="false">IF(O6634="Won",1,IF(O6634="Lost",0,""))</f>
        <v>1</v>
      </c>
      <c r="Y6634" s="25" t="str">
        <f aca="false">IF(E6634="","Sim","")</f>
        <v/>
      </c>
    </row>
    <row r="6635" customFormat="false" ht="15" hidden="false" customHeight="false" outlineLevel="0" collapsed="false">
      <c r="A6635" s="25" t="s">
        <v>6898</v>
      </c>
      <c r="B6635" s="25" t="s">
        <v>102</v>
      </c>
      <c r="C6635" s="25" t="s">
        <v>103</v>
      </c>
      <c r="D6635" s="25" t="s">
        <v>105</v>
      </c>
      <c r="E6635" s="25" t="s">
        <v>433</v>
      </c>
      <c r="F6635" s="25" t="s">
        <v>211</v>
      </c>
      <c r="G6635" s="26" t="n">
        <v>2214.94</v>
      </c>
      <c r="H6635" s="27" t="n">
        <v>5374</v>
      </c>
      <c r="I6635" s="25" t="s">
        <v>147</v>
      </c>
      <c r="K6635" s="25" t="n">
        <v>1996</v>
      </c>
      <c r="L6635" s="25" t="s">
        <v>160</v>
      </c>
      <c r="M6635" s="25" t="s">
        <v>149</v>
      </c>
      <c r="N6635" s="28" t="n">
        <v>3393</v>
      </c>
      <c r="O6635" s="25" t="s">
        <v>54</v>
      </c>
      <c r="P6635" s="29" t="n">
        <v>43017</v>
      </c>
      <c r="Q6635" s="29" t="n">
        <v>43019</v>
      </c>
      <c r="R6635" s="28" t="n">
        <v>3435</v>
      </c>
      <c r="S6635" s="28" t="n">
        <f aca="false">IF(O6635="Won",R6635,IF(O6635="Lost",0,N6635))</f>
        <v>3435</v>
      </c>
      <c r="T6635" s="30" t="n">
        <f aca="false">IF(AND(P6635&lt;&gt;"",Q6635&lt;&gt;""),Q6635-P6635,"")</f>
        <v>2</v>
      </c>
      <c r="U6635" s="30" t="str">
        <f aca="false">IF(AND(O6635="Engaging",P6635&lt;&gt;""),'Leia-me'!$B$5-P6635,"")</f>
        <v/>
      </c>
      <c r="V6635" s="25" t="str">
        <f aca="false">IF(O6635&lt;&gt;"Engaging","",IF(U6635&lt;='Leia-me'!$B$6,"Saudável",IF(U6635&lt;='Leia-me'!$B$7,"Esfriando",IF(U6635&lt;='Leia-me'!$B$8,"Última chance","Zumbi"))))</f>
        <v/>
      </c>
      <c r="W6635" s="25" t="n">
        <f aca="false">IF(O6635="Won",1,IF(O6635="Lost",0,""))</f>
        <v>1</v>
      </c>
      <c r="Y6635" s="25" t="str">
        <f aca="false">IF(E6635="","Sim","")</f>
        <v/>
      </c>
    </row>
    <row r="6636" customFormat="false" ht="15" hidden="false" customHeight="false" outlineLevel="0" collapsed="false">
      <c r="A6636" s="25" t="s">
        <v>6899</v>
      </c>
      <c r="B6636" s="25" t="s">
        <v>102</v>
      </c>
      <c r="C6636" s="25" t="s">
        <v>103</v>
      </c>
      <c r="D6636" s="25" t="s">
        <v>105</v>
      </c>
      <c r="E6636" s="25" t="s">
        <v>646</v>
      </c>
      <c r="F6636" s="25" t="s">
        <v>165</v>
      </c>
      <c r="G6636" s="26" t="n">
        <v>324.19</v>
      </c>
      <c r="H6636" s="27" t="n">
        <v>978</v>
      </c>
      <c r="I6636" s="25" t="s">
        <v>147</v>
      </c>
      <c r="K6636" s="25" t="n">
        <v>1992</v>
      </c>
      <c r="L6636" s="25" t="s">
        <v>160</v>
      </c>
      <c r="M6636" s="25" t="s">
        <v>149</v>
      </c>
      <c r="N6636" s="28" t="n">
        <v>3393</v>
      </c>
      <c r="O6636" s="25" t="s">
        <v>56</v>
      </c>
      <c r="P6636" s="29" t="n">
        <v>43019</v>
      </c>
      <c r="Q6636" s="33"/>
      <c r="R6636" s="34"/>
      <c r="S6636" s="28" t="n">
        <f aca="false">IF(O6636="Won",R6636,IF(O6636="Lost",0,N6636))</f>
        <v>3393</v>
      </c>
      <c r="T6636" s="30" t="str">
        <f aca="false">IF(AND(P6636&lt;&gt;"",Q6636&lt;&gt;""),Q6636-P6636,"")</f>
        <v/>
      </c>
      <c r="U6636" s="30" t="n">
        <f aca="false">IF(AND(O6636="Engaging",P6636&lt;&gt;""),'Leia-me'!$B$5-P6636,"")</f>
        <v>81</v>
      </c>
      <c r="V6636" s="25" t="str">
        <f aca="false">IF(O6636&lt;&gt;"Engaging","",IF(U6636&lt;='Leia-me'!$B$6,"Saudável",IF(U6636&lt;='Leia-me'!$B$7,"Esfriando",IF(U6636&lt;='Leia-me'!$B$8,"Última chance","Zumbi"))))</f>
        <v>Saudável</v>
      </c>
      <c r="W6636" s="25" t="str">
        <f aca="false">IF(O6636="Won",1,IF(O6636="Lost",0,""))</f>
        <v/>
      </c>
      <c r="Y6636" s="25" t="str">
        <f aca="false">IF(E6636="","Sim","")</f>
        <v/>
      </c>
    </row>
    <row r="6637" customFormat="false" ht="15" hidden="false" customHeight="false" outlineLevel="0" collapsed="false">
      <c r="A6637" s="25" t="s">
        <v>6900</v>
      </c>
      <c r="B6637" s="25" t="s">
        <v>102</v>
      </c>
      <c r="C6637" s="25" t="s">
        <v>103</v>
      </c>
      <c r="D6637" s="25" t="s">
        <v>105</v>
      </c>
      <c r="E6637" s="25" t="s">
        <v>2754</v>
      </c>
      <c r="F6637" s="25" t="s">
        <v>267</v>
      </c>
      <c r="G6637" s="26" t="n">
        <v>1012.72</v>
      </c>
      <c r="H6637" s="27" t="n">
        <v>3492</v>
      </c>
      <c r="I6637" s="25" t="s">
        <v>2755</v>
      </c>
      <c r="K6637" s="25" t="n">
        <v>1991</v>
      </c>
      <c r="L6637" s="25" t="s">
        <v>160</v>
      </c>
      <c r="M6637" s="25" t="s">
        <v>149</v>
      </c>
      <c r="N6637" s="28" t="n">
        <v>3393</v>
      </c>
      <c r="O6637" s="25" t="s">
        <v>55</v>
      </c>
      <c r="P6637" s="29" t="n">
        <v>43022</v>
      </c>
      <c r="Q6637" s="29" t="n">
        <v>43031</v>
      </c>
      <c r="R6637" s="28" t="n">
        <v>0</v>
      </c>
      <c r="S6637" s="28" t="n">
        <f aca="false">IF(O6637="Won",R6637,IF(O6637="Lost",0,N6637))</f>
        <v>0</v>
      </c>
      <c r="T6637" s="30" t="n">
        <f aca="false">IF(AND(P6637&lt;&gt;"",Q6637&lt;&gt;""),Q6637-P6637,"")</f>
        <v>9</v>
      </c>
      <c r="U6637" s="30" t="str">
        <f aca="false">IF(AND(O6637="Engaging",P6637&lt;&gt;""),'Leia-me'!$B$5-P6637,"")</f>
        <v/>
      </c>
      <c r="V6637" s="25" t="str">
        <f aca="false">IF(O6637&lt;&gt;"Engaging","",IF(U6637&lt;='Leia-me'!$B$6,"Saudável",IF(U6637&lt;='Leia-me'!$B$7,"Esfriando",IF(U6637&lt;='Leia-me'!$B$8,"Última chance","Zumbi"))))</f>
        <v/>
      </c>
      <c r="W6637" s="25" t="n">
        <f aca="false">IF(O6637="Won",1,IF(O6637="Lost",0,""))</f>
        <v>0</v>
      </c>
      <c r="Y6637" s="25" t="str">
        <f aca="false">IF(E6637="","Sim","")</f>
        <v/>
      </c>
    </row>
    <row r="6638" customFormat="false" ht="15" hidden="false" customHeight="false" outlineLevel="0" collapsed="false">
      <c r="A6638" s="25" t="s">
        <v>6901</v>
      </c>
      <c r="B6638" s="25" t="s">
        <v>102</v>
      </c>
      <c r="C6638" s="25" t="s">
        <v>103</v>
      </c>
      <c r="D6638" s="25" t="s">
        <v>105</v>
      </c>
      <c r="G6638" s="31"/>
      <c r="H6638" s="32"/>
      <c r="L6638" s="25" t="s">
        <v>148</v>
      </c>
      <c r="M6638" s="25" t="s">
        <v>149</v>
      </c>
      <c r="N6638" s="28" t="n">
        <v>55</v>
      </c>
      <c r="O6638" s="25" t="s">
        <v>56</v>
      </c>
      <c r="P6638" s="29" t="n">
        <v>43026</v>
      </c>
      <c r="Q6638" s="33"/>
      <c r="R6638" s="34"/>
      <c r="S6638" s="28" t="n">
        <f aca="false">IF(O6638="Won",R6638,IF(O6638="Lost",0,N6638))</f>
        <v>55</v>
      </c>
      <c r="T6638" s="30" t="str">
        <f aca="false">IF(AND(P6638&lt;&gt;"",Q6638&lt;&gt;""),Q6638-P6638,"")</f>
        <v/>
      </c>
      <c r="U6638" s="30" t="n">
        <f aca="false">IF(AND(O6638="Engaging",P6638&lt;&gt;""),'Leia-me'!$B$5-P6638,"")</f>
        <v>74</v>
      </c>
      <c r="V6638" s="25" t="str">
        <f aca="false">IF(O6638&lt;&gt;"Engaging","",IF(U6638&lt;='Leia-me'!$B$6,"Saudável",IF(U6638&lt;='Leia-me'!$B$7,"Esfriando",IF(U6638&lt;='Leia-me'!$B$8,"Última chance","Zumbi"))))</f>
        <v>Saudável</v>
      </c>
      <c r="W6638" s="25" t="str">
        <f aca="false">IF(O6638="Won",1,IF(O6638="Lost",0,""))</f>
        <v/>
      </c>
      <c r="Y6638" s="25" t="str">
        <f aca="false">IF(E6638="","Sim","")</f>
        <v>Sim</v>
      </c>
    </row>
    <row r="6639" customFormat="false" ht="15" hidden="false" customHeight="false" outlineLevel="0" collapsed="false">
      <c r="A6639" s="25" t="s">
        <v>6902</v>
      </c>
      <c r="B6639" s="25" t="s">
        <v>102</v>
      </c>
      <c r="C6639" s="25" t="s">
        <v>103</v>
      </c>
      <c r="D6639" s="25" t="s">
        <v>105</v>
      </c>
      <c r="E6639" s="25" t="s">
        <v>478</v>
      </c>
      <c r="F6639" s="25" t="s">
        <v>165</v>
      </c>
      <c r="G6639" s="26" t="n">
        <v>349.81</v>
      </c>
      <c r="H6639" s="27" t="n">
        <v>315</v>
      </c>
      <c r="I6639" s="25" t="s">
        <v>147</v>
      </c>
      <c r="K6639" s="25" t="n">
        <v>2002</v>
      </c>
      <c r="L6639" s="25" t="s">
        <v>148</v>
      </c>
      <c r="M6639" s="25" t="s">
        <v>149</v>
      </c>
      <c r="N6639" s="28" t="n">
        <v>55</v>
      </c>
      <c r="O6639" s="25" t="s">
        <v>55</v>
      </c>
      <c r="P6639" s="29" t="n">
        <v>43026</v>
      </c>
      <c r="Q6639" s="29" t="n">
        <v>43071</v>
      </c>
      <c r="R6639" s="28" t="n">
        <v>0</v>
      </c>
      <c r="S6639" s="28" t="n">
        <f aca="false">IF(O6639="Won",R6639,IF(O6639="Lost",0,N6639))</f>
        <v>0</v>
      </c>
      <c r="T6639" s="30" t="n">
        <f aca="false">IF(AND(P6639&lt;&gt;"",Q6639&lt;&gt;""),Q6639-P6639,"")</f>
        <v>45</v>
      </c>
      <c r="U6639" s="30" t="str">
        <f aca="false">IF(AND(O6639="Engaging",P6639&lt;&gt;""),'Leia-me'!$B$5-P6639,"")</f>
        <v/>
      </c>
      <c r="V6639" s="25" t="str">
        <f aca="false">IF(O6639&lt;&gt;"Engaging","",IF(U6639&lt;='Leia-me'!$B$6,"Saudável",IF(U6639&lt;='Leia-me'!$B$7,"Esfriando",IF(U6639&lt;='Leia-me'!$B$8,"Última chance","Zumbi"))))</f>
        <v/>
      </c>
      <c r="W6639" s="25" t="n">
        <f aca="false">IF(O6639="Won",1,IF(O6639="Lost",0,""))</f>
        <v>0</v>
      </c>
      <c r="Y6639" s="25" t="str">
        <f aca="false">IF(E6639="","Sim","")</f>
        <v/>
      </c>
    </row>
    <row r="6640" customFormat="false" ht="15" hidden="false" customHeight="false" outlineLevel="0" collapsed="false">
      <c r="A6640" s="25" t="s">
        <v>6903</v>
      </c>
      <c r="B6640" s="25" t="s">
        <v>102</v>
      </c>
      <c r="C6640" s="25" t="s">
        <v>103</v>
      </c>
      <c r="D6640" s="25" t="s">
        <v>105</v>
      </c>
      <c r="G6640" s="31"/>
      <c r="H6640" s="32"/>
      <c r="L6640" s="25" t="s">
        <v>186</v>
      </c>
      <c r="M6640" s="25" t="s">
        <v>171</v>
      </c>
      <c r="N6640" s="28" t="n">
        <v>550</v>
      </c>
      <c r="O6640" s="25" t="s">
        <v>56</v>
      </c>
      <c r="P6640" s="29" t="n">
        <v>43030</v>
      </c>
      <c r="Q6640" s="33"/>
      <c r="R6640" s="34"/>
      <c r="S6640" s="28" t="n">
        <f aca="false">IF(O6640="Won",R6640,IF(O6640="Lost",0,N6640))</f>
        <v>550</v>
      </c>
      <c r="T6640" s="30" t="str">
        <f aca="false">IF(AND(P6640&lt;&gt;"",Q6640&lt;&gt;""),Q6640-P6640,"")</f>
        <v/>
      </c>
      <c r="U6640" s="30" t="n">
        <f aca="false">IF(AND(O6640="Engaging",P6640&lt;&gt;""),'Leia-me'!$B$5-P6640,"")</f>
        <v>70</v>
      </c>
      <c r="V6640" s="25" t="str">
        <f aca="false">IF(O6640&lt;&gt;"Engaging","",IF(U6640&lt;='Leia-me'!$B$6,"Saudável",IF(U6640&lt;='Leia-me'!$B$7,"Esfriando",IF(U6640&lt;='Leia-me'!$B$8,"Última chance","Zumbi"))))</f>
        <v>Saudável</v>
      </c>
      <c r="W6640" s="25" t="str">
        <f aca="false">IF(O6640="Won",1,IF(O6640="Lost",0,""))</f>
        <v/>
      </c>
      <c r="Y6640" s="25" t="str">
        <f aca="false">IF(E6640="","Sim","")</f>
        <v>Sim</v>
      </c>
    </row>
    <row r="6641" customFormat="false" ht="15" hidden="false" customHeight="false" outlineLevel="0" collapsed="false">
      <c r="A6641" s="25" t="s">
        <v>6904</v>
      </c>
      <c r="B6641" s="25" t="s">
        <v>102</v>
      </c>
      <c r="C6641" s="25" t="s">
        <v>103</v>
      </c>
      <c r="D6641" s="25" t="s">
        <v>105</v>
      </c>
      <c r="E6641" s="25" t="s">
        <v>199</v>
      </c>
      <c r="F6641" s="25" t="s">
        <v>177</v>
      </c>
      <c r="G6641" s="26" t="n">
        <v>52.5</v>
      </c>
      <c r="H6641" s="27" t="n">
        <v>165</v>
      </c>
      <c r="I6641" s="25" t="s">
        <v>147</v>
      </c>
      <c r="K6641" s="25" t="n">
        <v>2008</v>
      </c>
      <c r="L6641" s="25" t="s">
        <v>148</v>
      </c>
      <c r="M6641" s="25" t="s">
        <v>149</v>
      </c>
      <c r="N6641" s="28" t="n">
        <v>55</v>
      </c>
      <c r="O6641" s="25" t="s">
        <v>55</v>
      </c>
      <c r="P6641" s="29" t="n">
        <v>43030</v>
      </c>
      <c r="Q6641" s="29" t="n">
        <v>43037</v>
      </c>
      <c r="R6641" s="28" t="n">
        <v>0</v>
      </c>
      <c r="S6641" s="28" t="n">
        <f aca="false">IF(O6641="Won",R6641,IF(O6641="Lost",0,N6641))</f>
        <v>0</v>
      </c>
      <c r="T6641" s="30" t="n">
        <f aca="false">IF(AND(P6641&lt;&gt;"",Q6641&lt;&gt;""),Q6641-P6641,"")</f>
        <v>7</v>
      </c>
      <c r="U6641" s="30" t="str">
        <f aca="false">IF(AND(O6641="Engaging",P6641&lt;&gt;""),'Leia-me'!$B$5-P6641,"")</f>
        <v/>
      </c>
      <c r="V6641" s="25" t="str">
        <f aca="false">IF(O6641&lt;&gt;"Engaging","",IF(U6641&lt;='Leia-me'!$B$6,"Saudável",IF(U6641&lt;='Leia-me'!$B$7,"Esfriando",IF(U6641&lt;='Leia-me'!$B$8,"Última chance","Zumbi"))))</f>
        <v/>
      </c>
      <c r="W6641" s="25" t="n">
        <f aca="false">IF(O6641="Won",1,IF(O6641="Lost",0,""))</f>
        <v>0</v>
      </c>
      <c r="Y6641" s="25" t="str">
        <f aca="false">IF(E6641="","Sim","")</f>
        <v/>
      </c>
    </row>
    <row r="6642" customFormat="false" ht="15" hidden="false" customHeight="false" outlineLevel="0" collapsed="false">
      <c r="A6642" s="25" t="s">
        <v>6905</v>
      </c>
      <c r="B6642" s="25" t="s">
        <v>102</v>
      </c>
      <c r="C6642" s="25" t="s">
        <v>103</v>
      </c>
      <c r="D6642" s="25" t="s">
        <v>105</v>
      </c>
      <c r="E6642" s="25" t="s">
        <v>868</v>
      </c>
      <c r="F6642" s="25" t="s">
        <v>168</v>
      </c>
      <c r="G6642" s="26" t="n">
        <v>2952.73</v>
      </c>
      <c r="H6642" s="27" t="n">
        <v>5107</v>
      </c>
      <c r="I6642" s="25" t="s">
        <v>147</v>
      </c>
      <c r="K6642" s="25" t="n">
        <v>2000</v>
      </c>
      <c r="L6642" s="25" t="s">
        <v>186</v>
      </c>
      <c r="M6642" s="25" t="s">
        <v>171</v>
      </c>
      <c r="N6642" s="28" t="n">
        <v>550</v>
      </c>
      <c r="O6642" s="25" t="s">
        <v>54</v>
      </c>
      <c r="P6642" s="29" t="n">
        <v>43035</v>
      </c>
      <c r="Q6642" s="29" t="n">
        <v>43051</v>
      </c>
      <c r="R6642" s="28" t="n">
        <v>577</v>
      </c>
      <c r="S6642" s="28" t="n">
        <f aca="false">IF(O6642="Won",R6642,IF(O6642="Lost",0,N6642))</f>
        <v>577</v>
      </c>
      <c r="T6642" s="30" t="n">
        <f aca="false">IF(AND(P6642&lt;&gt;"",Q6642&lt;&gt;""),Q6642-P6642,"")</f>
        <v>16</v>
      </c>
      <c r="U6642" s="30" t="str">
        <f aca="false">IF(AND(O6642="Engaging",P6642&lt;&gt;""),'Leia-me'!$B$5-P6642,"")</f>
        <v/>
      </c>
      <c r="V6642" s="25" t="str">
        <f aca="false">IF(O6642&lt;&gt;"Engaging","",IF(U6642&lt;='Leia-me'!$B$6,"Saudável",IF(U6642&lt;='Leia-me'!$B$7,"Esfriando",IF(U6642&lt;='Leia-me'!$B$8,"Última chance","Zumbi"))))</f>
        <v/>
      </c>
      <c r="W6642" s="25" t="n">
        <f aca="false">IF(O6642="Won",1,IF(O6642="Lost",0,""))</f>
        <v>1</v>
      </c>
      <c r="Y6642" s="25" t="str">
        <f aca="false">IF(E6642="","Sim","")</f>
        <v/>
      </c>
    </row>
    <row r="6643" customFormat="false" ht="15" hidden="false" customHeight="false" outlineLevel="0" collapsed="false">
      <c r="A6643" s="25" t="s">
        <v>6906</v>
      </c>
      <c r="B6643" s="25" t="s">
        <v>102</v>
      </c>
      <c r="C6643" s="25" t="s">
        <v>103</v>
      </c>
      <c r="D6643" s="25" t="s">
        <v>105</v>
      </c>
      <c r="G6643" s="31"/>
      <c r="H6643" s="32"/>
      <c r="L6643" s="25" t="s">
        <v>148</v>
      </c>
      <c r="M6643" s="25" t="s">
        <v>149</v>
      </c>
      <c r="N6643" s="28" t="n">
        <v>55</v>
      </c>
      <c r="O6643" s="25" t="s">
        <v>56</v>
      </c>
      <c r="P6643" s="29" t="n">
        <v>43049</v>
      </c>
      <c r="Q6643" s="33"/>
      <c r="R6643" s="34"/>
      <c r="S6643" s="28" t="n">
        <f aca="false">IF(O6643="Won",R6643,IF(O6643="Lost",0,N6643))</f>
        <v>55</v>
      </c>
      <c r="T6643" s="30" t="str">
        <f aca="false">IF(AND(P6643&lt;&gt;"",Q6643&lt;&gt;""),Q6643-P6643,"")</f>
        <v/>
      </c>
      <c r="U6643" s="30" t="n">
        <f aca="false">IF(AND(O6643="Engaging",P6643&lt;&gt;""),'Leia-me'!$B$5-P6643,"")</f>
        <v>51</v>
      </c>
      <c r="V6643" s="25" t="str">
        <f aca="false">IF(O6643&lt;&gt;"Engaging","",IF(U6643&lt;='Leia-me'!$B$6,"Saudável",IF(U6643&lt;='Leia-me'!$B$7,"Esfriando",IF(U6643&lt;='Leia-me'!$B$8,"Última chance","Zumbi"))))</f>
        <v>Saudável</v>
      </c>
      <c r="W6643" s="25" t="str">
        <f aca="false">IF(O6643="Won",1,IF(O6643="Lost",0,""))</f>
        <v/>
      </c>
      <c r="Y6643" s="25" t="str">
        <f aca="false">IF(E6643="","Sim","")</f>
        <v>Sim</v>
      </c>
    </row>
    <row r="6644" customFormat="false" ht="15" hidden="false" customHeight="false" outlineLevel="0" collapsed="false">
      <c r="A6644" s="25" t="s">
        <v>6907</v>
      </c>
      <c r="B6644" s="25" t="s">
        <v>102</v>
      </c>
      <c r="C6644" s="25" t="s">
        <v>103</v>
      </c>
      <c r="D6644" s="25" t="s">
        <v>105</v>
      </c>
      <c r="E6644" s="25" t="s">
        <v>449</v>
      </c>
      <c r="F6644" s="25" t="s">
        <v>192</v>
      </c>
      <c r="G6644" s="26" t="n">
        <v>98.79</v>
      </c>
      <c r="H6644" s="27" t="n">
        <v>96</v>
      </c>
      <c r="I6644" s="25" t="s">
        <v>147</v>
      </c>
      <c r="J6644" s="25" t="s">
        <v>445</v>
      </c>
      <c r="K6644" s="25" t="n">
        <v>2013</v>
      </c>
      <c r="L6644" s="25" t="s">
        <v>148</v>
      </c>
      <c r="M6644" s="25" t="s">
        <v>149</v>
      </c>
      <c r="N6644" s="28" t="n">
        <v>55</v>
      </c>
      <c r="O6644" s="25" t="s">
        <v>54</v>
      </c>
      <c r="P6644" s="29" t="n">
        <v>43062</v>
      </c>
      <c r="Q6644" s="29" t="n">
        <v>43076</v>
      </c>
      <c r="R6644" s="28" t="n">
        <v>49</v>
      </c>
      <c r="S6644" s="28" t="n">
        <f aca="false">IF(O6644="Won",R6644,IF(O6644="Lost",0,N6644))</f>
        <v>49</v>
      </c>
      <c r="T6644" s="30" t="n">
        <f aca="false">IF(AND(P6644&lt;&gt;"",Q6644&lt;&gt;""),Q6644-P6644,"")</f>
        <v>14</v>
      </c>
      <c r="U6644" s="30" t="str">
        <f aca="false">IF(AND(O6644="Engaging",P6644&lt;&gt;""),'Leia-me'!$B$5-P6644,"")</f>
        <v/>
      </c>
      <c r="V6644" s="25" t="str">
        <f aca="false">IF(O6644&lt;&gt;"Engaging","",IF(U6644&lt;='Leia-me'!$B$6,"Saudável",IF(U6644&lt;='Leia-me'!$B$7,"Esfriando",IF(U6644&lt;='Leia-me'!$B$8,"Última chance","Zumbi"))))</f>
        <v/>
      </c>
      <c r="W6644" s="25" t="n">
        <f aca="false">IF(O6644="Won",1,IF(O6644="Lost",0,""))</f>
        <v>1</v>
      </c>
      <c r="Y6644" s="25" t="str">
        <f aca="false">IF(E6644="","Sim","")</f>
        <v/>
      </c>
    </row>
    <row r="6645" customFormat="false" ht="15" hidden="false" customHeight="false" outlineLevel="0" collapsed="false">
      <c r="A6645" s="25" t="s">
        <v>6908</v>
      </c>
      <c r="B6645" s="25" t="s">
        <v>102</v>
      </c>
      <c r="C6645" s="25" t="s">
        <v>103</v>
      </c>
      <c r="D6645" s="25" t="s">
        <v>105</v>
      </c>
      <c r="G6645" s="31"/>
      <c r="H6645" s="32"/>
      <c r="L6645" s="25" t="s">
        <v>148</v>
      </c>
      <c r="M6645" s="25" t="s">
        <v>149</v>
      </c>
      <c r="N6645" s="28" t="n">
        <v>55</v>
      </c>
      <c r="O6645" s="25" t="s">
        <v>56</v>
      </c>
      <c r="P6645" s="29" t="n">
        <v>43066</v>
      </c>
      <c r="Q6645" s="33"/>
      <c r="R6645" s="34"/>
      <c r="S6645" s="28" t="n">
        <f aca="false">IF(O6645="Won",R6645,IF(O6645="Lost",0,N6645))</f>
        <v>55</v>
      </c>
      <c r="T6645" s="30" t="str">
        <f aca="false">IF(AND(P6645&lt;&gt;"",Q6645&lt;&gt;""),Q6645-P6645,"")</f>
        <v/>
      </c>
      <c r="U6645" s="30" t="n">
        <f aca="false">IF(AND(O6645="Engaging",P6645&lt;&gt;""),'Leia-me'!$B$5-P6645,"")</f>
        <v>34</v>
      </c>
      <c r="V6645" s="25" t="str">
        <f aca="false">IF(O6645&lt;&gt;"Engaging","",IF(U6645&lt;='Leia-me'!$B$6,"Saudável",IF(U6645&lt;='Leia-me'!$B$7,"Esfriando",IF(U6645&lt;='Leia-me'!$B$8,"Última chance","Zumbi"))))</f>
        <v>Saudável</v>
      </c>
      <c r="W6645" s="25" t="str">
        <f aca="false">IF(O6645="Won",1,IF(O6645="Lost",0,""))</f>
        <v/>
      </c>
      <c r="Y6645" s="25" t="str">
        <f aca="false">IF(E6645="","Sim","")</f>
        <v>Sim</v>
      </c>
    </row>
    <row r="6646" customFormat="false" ht="15" hidden="false" customHeight="false" outlineLevel="0" collapsed="false">
      <c r="A6646" s="25" t="s">
        <v>6909</v>
      </c>
      <c r="B6646" s="25" t="s">
        <v>102</v>
      </c>
      <c r="C6646" s="25" t="s">
        <v>103</v>
      </c>
      <c r="D6646" s="25" t="s">
        <v>105</v>
      </c>
      <c r="E6646" s="25" t="s">
        <v>633</v>
      </c>
      <c r="F6646" s="25" t="s">
        <v>211</v>
      </c>
      <c r="G6646" s="26" t="n">
        <v>1388.67</v>
      </c>
      <c r="H6646" s="27" t="n">
        <v>3583</v>
      </c>
      <c r="I6646" s="25" t="s">
        <v>147</v>
      </c>
      <c r="K6646" s="25" t="n">
        <v>1989</v>
      </c>
      <c r="L6646" s="25" t="s">
        <v>148</v>
      </c>
      <c r="M6646" s="25" t="s">
        <v>149</v>
      </c>
      <c r="N6646" s="28" t="n">
        <v>55</v>
      </c>
      <c r="O6646" s="25" t="s">
        <v>54</v>
      </c>
      <c r="P6646" s="29" t="n">
        <v>43076</v>
      </c>
      <c r="Q6646" s="29" t="n">
        <v>43085</v>
      </c>
      <c r="R6646" s="28" t="n">
        <v>54</v>
      </c>
      <c r="S6646" s="28" t="n">
        <f aca="false">IF(O6646="Won",R6646,IF(O6646="Lost",0,N6646))</f>
        <v>54</v>
      </c>
      <c r="T6646" s="30" t="n">
        <f aca="false">IF(AND(P6646&lt;&gt;"",Q6646&lt;&gt;""),Q6646-P6646,"")</f>
        <v>9</v>
      </c>
      <c r="U6646" s="30" t="str">
        <f aca="false">IF(AND(O6646="Engaging",P6646&lt;&gt;""),'Leia-me'!$B$5-P6646,"")</f>
        <v/>
      </c>
      <c r="V6646" s="25" t="str">
        <f aca="false">IF(O6646&lt;&gt;"Engaging","",IF(U6646&lt;='Leia-me'!$B$6,"Saudável",IF(U6646&lt;='Leia-me'!$B$7,"Esfriando",IF(U6646&lt;='Leia-me'!$B$8,"Última chance","Zumbi"))))</f>
        <v/>
      </c>
      <c r="W6646" s="25" t="n">
        <f aca="false">IF(O6646="Won",1,IF(O6646="Lost",0,""))</f>
        <v>1</v>
      </c>
      <c r="Y6646" s="25" t="str">
        <f aca="false">IF(E6646="","Sim","")</f>
        <v/>
      </c>
    </row>
    <row r="6647" customFormat="false" ht="15" hidden="false" customHeight="false" outlineLevel="0" collapsed="false">
      <c r="A6647" s="25" t="s">
        <v>6910</v>
      </c>
      <c r="B6647" s="25" t="s">
        <v>102</v>
      </c>
      <c r="C6647" s="25" t="s">
        <v>103</v>
      </c>
      <c r="D6647" s="25" t="s">
        <v>105</v>
      </c>
      <c r="E6647" s="25" t="s">
        <v>2754</v>
      </c>
      <c r="F6647" s="25" t="s">
        <v>267</v>
      </c>
      <c r="G6647" s="26" t="n">
        <v>1012.72</v>
      </c>
      <c r="H6647" s="27" t="n">
        <v>3492</v>
      </c>
      <c r="I6647" s="25" t="s">
        <v>2755</v>
      </c>
      <c r="K6647" s="25" t="n">
        <v>1991</v>
      </c>
      <c r="L6647" s="25" t="s">
        <v>148</v>
      </c>
      <c r="M6647" s="25" t="s">
        <v>149</v>
      </c>
      <c r="N6647" s="28" t="n">
        <v>55</v>
      </c>
      <c r="O6647" s="25" t="s">
        <v>55</v>
      </c>
      <c r="P6647" s="29" t="n">
        <v>43085</v>
      </c>
      <c r="Q6647" s="29" t="n">
        <v>43090</v>
      </c>
      <c r="R6647" s="28" t="n">
        <v>0</v>
      </c>
      <c r="S6647" s="28" t="n">
        <f aca="false">IF(O6647="Won",R6647,IF(O6647="Lost",0,N6647))</f>
        <v>0</v>
      </c>
      <c r="T6647" s="30" t="n">
        <f aca="false">IF(AND(P6647&lt;&gt;"",Q6647&lt;&gt;""),Q6647-P6647,"")</f>
        <v>5</v>
      </c>
      <c r="U6647" s="30" t="str">
        <f aca="false">IF(AND(O6647="Engaging",P6647&lt;&gt;""),'Leia-me'!$B$5-P6647,"")</f>
        <v/>
      </c>
      <c r="V6647" s="25" t="str">
        <f aca="false">IF(O6647&lt;&gt;"Engaging","",IF(U6647&lt;='Leia-me'!$B$6,"Saudável",IF(U6647&lt;='Leia-me'!$B$7,"Esfriando",IF(U6647&lt;='Leia-me'!$B$8,"Última chance","Zumbi"))))</f>
        <v/>
      </c>
      <c r="W6647" s="25" t="n">
        <f aca="false">IF(O6647="Won",1,IF(O6647="Lost",0,""))</f>
        <v>0</v>
      </c>
      <c r="Y6647" s="25" t="str">
        <f aca="false">IF(E6647="","Sim","")</f>
        <v/>
      </c>
    </row>
    <row r="6648" customFormat="false" ht="15" hidden="false" customHeight="false" outlineLevel="0" collapsed="false">
      <c r="A6648" s="25" t="s">
        <v>6911</v>
      </c>
      <c r="B6648" s="25" t="s">
        <v>102</v>
      </c>
      <c r="C6648" s="25" t="s">
        <v>103</v>
      </c>
      <c r="D6648" s="25" t="s">
        <v>105</v>
      </c>
      <c r="E6648" s="25" t="s">
        <v>633</v>
      </c>
      <c r="F6648" s="25" t="s">
        <v>211</v>
      </c>
      <c r="G6648" s="26" t="n">
        <v>1388.67</v>
      </c>
      <c r="H6648" s="27" t="n">
        <v>3583</v>
      </c>
      <c r="I6648" s="25" t="s">
        <v>147</v>
      </c>
      <c r="K6648" s="25" t="n">
        <v>1989</v>
      </c>
      <c r="L6648" s="25" t="s">
        <v>160</v>
      </c>
      <c r="M6648" s="25" t="s">
        <v>149</v>
      </c>
      <c r="N6648" s="28" t="n">
        <v>3393</v>
      </c>
      <c r="O6648" s="25" t="s">
        <v>54</v>
      </c>
      <c r="P6648" s="29" t="n">
        <v>43085</v>
      </c>
      <c r="Q6648" s="29" t="n">
        <v>43093</v>
      </c>
      <c r="R6648" s="28" t="n">
        <v>3379</v>
      </c>
      <c r="S6648" s="28" t="n">
        <f aca="false">IF(O6648="Won",R6648,IF(O6648="Lost",0,N6648))</f>
        <v>3379</v>
      </c>
      <c r="T6648" s="30" t="n">
        <f aca="false">IF(AND(P6648&lt;&gt;"",Q6648&lt;&gt;""),Q6648-P6648,"")</f>
        <v>8</v>
      </c>
      <c r="U6648" s="30" t="str">
        <f aca="false">IF(AND(O6648="Engaging",P6648&lt;&gt;""),'Leia-me'!$B$5-P6648,"")</f>
        <v/>
      </c>
      <c r="V6648" s="25" t="str">
        <f aca="false">IF(O6648&lt;&gt;"Engaging","",IF(U6648&lt;='Leia-me'!$B$6,"Saudável",IF(U6648&lt;='Leia-me'!$B$7,"Esfriando",IF(U6648&lt;='Leia-me'!$B$8,"Última chance","Zumbi"))))</f>
        <v/>
      </c>
      <c r="W6648" s="25" t="n">
        <f aca="false">IF(O6648="Won",1,IF(O6648="Lost",0,""))</f>
        <v>1</v>
      </c>
      <c r="Y6648" s="25" t="str">
        <f aca="false">IF(E6648="","Sim","")</f>
        <v/>
      </c>
    </row>
    <row r="6649" customFormat="false" ht="15" hidden="false" customHeight="false" outlineLevel="0" collapsed="false">
      <c r="A6649" s="25" t="s">
        <v>6912</v>
      </c>
      <c r="B6649" s="25" t="s">
        <v>102</v>
      </c>
      <c r="C6649" s="25" t="s">
        <v>103</v>
      </c>
      <c r="D6649" s="25" t="s">
        <v>105</v>
      </c>
      <c r="E6649" s="25" t="s">
        <v>199</v>
      </c>
      <c r="F6649" s="25" t="s">
        <v>177</v>
      </c>
      <c r="G6649" s="26" t="n">
        <v>52.5</v>
      </c>
      <c r="H6649" s="27" t="n">
        <v>165</v>
      </c>
      <c r="I6649" s="25" t="s">
        <v>147</v>
      </c>
      <c r="K6649" s="25" t="n">
        <v>2008</v>
      </c>
      <c r="L6649" s="25" t="s">
        <v>148</v>
      </c>
      <c r="M6649" s="25" t="s">
        <v>149</v>
      </c>
      <c r="N6649" s="28" t="n">
        <v>55</v>
      </c>
      <c r="O6649" s="25" t="s">
        <v>54</v>
      </c>
      <c r="P6649" s="29" t="n">
        <v>43086</v>
      </c>
      <c r="Q6649" s="29" t="n">
        <v>43094</v>
      </c>
      <c r="R6649" s="28" t="n">
        <v>49</v>
      </c>
      <c r="S6649" s="28" t="n">
        <f aca="false">IF(O6649="Won",R6649,IF(O6649="Lost",0,N6649))</f>
        <v>49</v>
      </c>
      <c r="T6649" s="30" t="n">
        <f aca="false">IF(AND(P6649&lt;&gt;"",Q6649&lt;&gt;""),Q6649-P6649,"")</f>
        <v>8</v>
      </c>
      <c r="U6649" s="30" t="str">
        <f aca="false">IF(AND(O6649="Engaging",P6649&lt;&gt;""),'Leia-me'!$B$5-P6649,"")</f>
        <v/>
      </c>
      <c r="V6649" s="25" t="str">
        <f aca="false">IF(O6649&lt;&gt;"Engaging","",IF(U6649&lt;='Leia-me'!$B$6,"Saudável",IF(U6649&lt;='Leia-me'!$B$7,"Esfriando",IF(U6649&lt;='Leia-me'!$B$8,"Última chance","Zumbi"))))</f>
        <v/>
      </c>
      <c r="W6649" s="25" t="n">
        <f aca="false">IF(O6649="Won",1,IF(O6649="Lost",0,""))</f>
        <v>1</v>
      </c>
      <c r="Y6649" s="25" t="str">
        <f aca="false">IF(E6649="","Sim","")</f>
        <v/>
      </c>
    </row>
    <row r="6650" customFormat="false" ht="15" hidden="false" customHeight="false" outlineLevel="0" collapsed="false">
      <c r="A6650" s="25" t="s">
        <v>6913</v>
      </c>
      <c r="B6650" s="25" t="s">
        <v>102</v>
      </c>
      <c r="C6650" s="25" t="s">
        <v>103</v>
      </c>
      <c r="D6650" s="25" t="s">
        <v>104</v>
      </c>
      <c r="E6650" s="25" t="s">
        <v>633</v>
      </c>
      <c r="F6650" s="25" t="s">
        <v>211</v>
      </c>
      <c r="G6650" s="26" t="n">
        <v>1388.67</v>
      </c>
      <c r="H6650" s="27" t="n">
        <v>3583</v>
      </c>
      <c r="I6650" s="25" t="s">
        <v>147</v>
      </c>
      <c r="K6650" s="25" t="n">
        <v>1989</v>
      </c>
      <c r="L6650" s="25" t="s">
        <v>148</v>
      </c>
      <c r="M6650" s="25" t="s">
        <v>149</v>
      </c>
      <c r="N6650" s="28" t="n">
        <v>55</v>
      </c>
      <c r="O6650" s="25" t="s">
        <v>54</v>
      </c>
      <c r="P6650" s="29" t="n">
        <v>42673</v>
      </c>
      <c r="Q6650" s="29" t="n">
        <v>42796</v>
      </c>
      <c r="R6650" s="28" t="n">
        <v>57</v>
      </c>
      <c r="S6650" s="28" t="n">
        <f aca="false">IF(O6650="Won",R6650,IF(O6650="Lost",0,N6650))</f>
        <v>57</v>
      </c>
      <c r="T6650" s="30" t="n">
        <f aca="false">IF(AND(P6650&lt;&gt;"",Q6650&lt;&gt;""),Q6650-P6650,"")</f>
        <v>123</v>
      </c>
      <c r="U6650" s="30" t="str">
        <f aca="false">IF(AND(O6650="Engaging",P6650&lt;&gt;""),'Leia-me'!$B$5-P6650,"")</f>
        <v/>
      </c>
      <c r="V6650" s="25" t="str">
        <f aca="false">IF(O6650&lt;&gt;"Engaging","",IF(U6650&lt;='Leia-me'!$B$6,"Saudável",IF(U6650&lt;='Leia-me'!$B$7,"Esfriando",IF(U6650&lt;='Leia-me'!$B$8,"Última chance","Zumbi"))))</f>
        <v/>
      </c>
      <c r="W6650" s="25" t="n">
        <f aca="false">IF(O6650="Won",1,IF(O6650="Lost",0,""))</f>
        <v>1</v>
      </c>
      <c r="Y6650" s="25" t="str">
        <f aca="false">IF(E6650="","Sim","")</f>
        <v/>
      </c>
    </row>
    <row r="6651" customFormat="false" ht="15" hidden="false" customHeight="false" outlineLevel="0" collapsed="false">
      <c r="A6651" s="25" t="s">
        <v>6914</v>
      </c>
      <c r="B6651" s="25" t="s">
        <v>102</v>
      </c>
      <c r="C6651" s="25" t="s">
        <v>103</v>
      </c>
      <c r="D6651" s="25" t="s">
        <v>104</v>
      </c>
      <c r="E6651" s="25" t="s">
        <v>449</v>
      </c>
      <c r="F6651" s="25" t="s">
        <v>192</v>
      </c>
      <c r="G6651" s="26" t="n">
        <v>98.79</v>
      </c>
      <c r="H6651" s="27" t="n">
        <v>96</v>
      </c>
      <c r="I6651" s="25" t="s">
        <v>147</v>
      </c>
      <c r="J6651" s="25" t="s">
        <v>445</v>
      </c>
      <c r="K6651" s="25" t="n">
        <v>2013</v>
      </c>
      <c r="L6651" s="25" t="s">
        <v>1834</v>
      </c>
      <c r="M6651" s="25" t="s">
        <v>171</v>
      </c>
      <c r="N6651" s="28" t="n">
        <v>4821</v>
      </c>
      <c r="O6651" s="25" t="s">
        <v>54</v>
      </c>
      <c r="P6651" s="29" t="n">
        <v>42696</v>
      </c>
      <c r="Q6651" s="29" t="n">
        <v>42799</v>
      </c>
      <c r="R6651" s="28" t="n">
        <v>4899</v>
      </c>
      <c r="S6651" s="28" t="n">
        <f aca="false">IF(O6651="Won",R6651,IF(O6651="Lost",0,N6651))</f>
        <v>4899</v>
      </c>
      <c r="T6651" s="30" t="n">
        <f aca="false">IF(AND(P6651&lt;&gt;"",Q6651&lt;&gt;""),Q6651-P6651,"")</f>
        <v>103</v>
      </c>
      <c r="U6651" s="30" t="str">
        <f aca="false">IF(AND(O6651="Engaging",P6651&lt;&gt;""),'Leia-me'!$B$5-P6651,"")</f>
        <v/>
      </c>
      <c r="V6651" s="25" t="str">
        <f aca="false">IF(O6651&lt;&gt;"Engaging","",IF(U6651&lt;='Leia-me'!$B$6,"Saudável",IF(U6651&lt;='Leia-me'!$B$7,"Esfriando",IF(U6651&lt;='Leia-me'!$B$8,"Última chance","Zumbi"))))</f>
        <v/>
      </c>
      <c r="W6651" s="25" t="n">
        <f aca="false">IF(O6651="Won",1,IF(O6651="Lost",0,""))</f>
        <v>1</v>
      </c>
      <c r="X6651" s="25" t="s">
        <v>1835</v>
      </c>
      <c r="Y6651" s="25" t="str">
        <f aca="false">IF(E6651="","Sim","")</f>
        <v/>
      </c>
    </row>
    <row r="6652" customFormat="false" ht="15" hidden="false" customHeight="false" outlineLevel="0" collapsed="false">
      <c r="A6652" s="25" t="s">
        <v>6915</v>
      </c>
      <c r="B6652" s="25" t="s">
        <v>102</v>
      </c>
      <c r="C6652" s="25" t="s">
        <v>103</v>
      </c>
      <c r="D6652" s="25" t="s">
        <v>104</v>
      </c>
      <c r="E6652" s="25" t="s">
        <v>1158</v>
      </c>
      <c r="F6652" s="25" t="s">
        <v>185</v>
      </c>
      <c r="G6652" s="26" t="n">
        <v>7708.38</v>
      </c>
      <c r="H6652" s="27" t="n">
        <v>13756</v>
      </c>
      <c r="I6652" s="25" t="s">
        <v>147</v>
      </c>
      <c r="K6652" s="25" t="n">
        <v>1980</v>
      </c>
      <c r="L6652" s="25" t="s">
        <v>160</v>
      </c>
      <c r="M6652" s="25" t="s">
        <v>149</v>
      </c>
      <c r="N6652" s="28" t="n">
        <v>3393</v>
      </c>
      <c r="O6652" s="25" t="s">
        <v>54</v>
      </c>
      <c r="P6652" s="29" t="n">
        <v>42698</v>
      </c>
      <c r="Q6652" s="29" t="n">
        <v>42821</v>
      </c>
      <c r="R6652" s="28" t="n">
        <v>3671</v>
      </c>
      <c r="S6652" s="28" t="n">
        <f aca="false">IF(O6652="Won",R6652,IF(O6652="Lost",0,N6652))</f>
        <v>3671</v>
      </c>
      <c r="T6652" s="30" t="n">
        <f aca="false">IF(AND(P6652&lt;&gt;"",Q6652&lt;&gt;""),Q6652-P6652,"")</f>
        <v>123</v>
      </c>
      <c r="U6652" s="30" t="str">
        <f aca="false">IF(AND(O6652="Engaging",P6652&lt;&gt;""),'Leia-me'!$B$5-P6652,"")</f>
        <v/>
      </c>
      <c r="V6652" s="25" t="str">
        <f aca="false">IF(O6652&lt;&gt;"Engaging","",IF(U6652&lt;='Leia-me'!$B$6,"Saudável",IF(U6652&lt;='Leia-me'!$B$7,"Esfriando",IF(U6652&lt;='Leia-me'!$B$8,"Última chance","Zumbi"))))</f>
        <v/>
      </c>
      <c r="W6652" s="25" t="n">
        <f aca="false">IF(O6652="Won",1,IF(O6652="Lost",0,""))</f>
        <v>1</v>
      </c>
      <c r="Y6652" s="25" t="str">
        <f aca="false">IF(E6652="","Sim","")</f>
        <v/>
      </c>
    </row>
    <row r="6653" customFormat="false" ht="15" hidden="false" customHeight="false" outlineLevel="0" collapsed="false">
      <c r="A6653" s="25" t="s">
        <v>6916</v>
      </c>
      <c r="B6653" s="25" t="s">
        <v>102</v>
      </c>
      <c r="C6653" s="25" t="s">
        <v>103</v>
      </c>
      <c r="D6653" s="25" t="s">
        <v>104</v>
      </c>
      <c r="E6653" s="25" t="s">
        <v>2739</v>
      </c>
      <c r="F6653" s="25" t="s">
        <v>159</v>
      </c>
      <c r="G6653" s="26" t="n">
        <v>2871.35</v>
      </c>
      <c r="H6653" s="27" t="n">
        <v>9561</v>
      </c>
      <c r="I6653" s="25" t="s">
        <v>147</v>
      </c>
      <c r="K6653" s="25" t="n">
        <v>1983</v>
      </c>
      <c r="L6653" s="25" t="s">
        <v>148</v>
      </c>
      <c r="M6653" s="25" t="s">
        <v>149</v>
      </c>
      <c r="N6653" s="28" t="n">
        <v>55</v>
      </c>
      <c r="O6653" s="25" t="s">
        <v>54</v>
      </c>
      <c r="P6653" s="29" t="n">
        <v>42705</v>
      </c>
      <c r="Q6653" s="29" t="n">
        <v>42799</v>
      </c>
      <c r="R6653" s="28" t="n">
        <v>46</v>
      </c>
      <c r="S6653" s="28" t="n">
        <f aca="false">IF(O6653="Won",R6653,IF(O6653="Lost",0,N6653))</f>
        <v>46</v>
      </c>
      <c r="T6653" s="30" t="n">
        <f aca="false">IF(AND(P6653&lt;&gt;"",Q6653&lt;&gt;""),Q6653-P6653,"")</f>
        <v>94</v>
      </c>
      <c r="U6653" s="30" t="str">
        <f aca="false">IF(AND(O6653="Engaging",P6653&lt;&gt;""),'Leia-me'!$B$5-P6653,"")</f>
        <v/>
      </c>
      <c r="V6653" s="25" t="str">
        <f aca="false">IF(O6653&lt;&gt;"Engaging","",IF(U6653&lt;='Leia-me'!$B$6,"Saudável",IF(U6653&lt;='Leia-me'!$B$7,"Esfriando",IF(U6653&lt;='Leia-me'!$B$8,"Última chance","Zumbi"))))</f>
        <v/>
      </c>
      <c r="W6653" s="25" t="n">
        <f aca="false">IF(O6653="Won",1,IF(O6653="Lost",0,""))</f>
        <v>1</v>
      </c>
      <c r="Y6653" s="25" t="str">
        <f aca="false">IF(E6653="","Sim","")</f>
        <v/>
      </c>
    </row>
    <row r="6654" customFormat="false" ht="15" hidden="false" customHeight="false" outlineLevel="0" collapsed="false">
      <c r="A6654" s="25" t="s">
        <v>6917</v>
      </c>
      <c r="B6654" s="25" t="s">
        <v>102</v>
      </c>
      <c r="C6654" s="25" t="s">
        <v>103</v>
      </c>
      <c r="D6654" s="25" t="s">
        <v>104</v>
      </c>
      <c r="E6654" s="25" t="s">
        <v>478</v>
      </c>
      <c r="F6654" s="25" t="s">
        <v>165</v>
      </c>
      <c r="G6654" s="26" t="n">
        <v>349.81</v>
      </c>
      <c r="H6654" s="27" t="n">
        <v>315</v>
      </c>
      <c r="I6654" s="25" t="s">
        <v>147</v>
      </c>
      <c r="K6654" s="25" t="n">
        <v>2002</v>
      </c>
      <c r="L6654" s="25" t="s">
        <v>148</v>
      </c>
      <c r="M6654" s="25" t="s">
        <v>149</v>
      </c>
      <c r="N6654" s="28" t="n">
        <v>55</v>
      </c>
      <c r="O6654" s="25" t="s">
        <v>54</v>
      </c>
      <c r="P6654" s="29" t="n">
        <v>42706</v>
      </c>
      <c r="Q6654" s="29" t="n">
        <v>42821</v>
      </c>
      <c r="R6654" s="28" t="n">
        <v>60</v>
      </c>
      <c r="S6654" s="28" t="n">
        <f aca="false">IF(O6654="Won",R6654,IF(O6654="Lost",0,N6654))</f>
        <v>60</v>
      </c>
      <c r="T6654" s="30" t="n">
        <f aca="false">IF(AND(P6654&lt;&gt;"",Q6654&lt;&gt;""),Q6654-P6654,"")</f>
        <v>115</v>
      </c>
      <c r="U6654" s="30" t="str">
        <f aca="false">IF(AND(O6654="Engaging",P6654&lt;&gt;""),'Leia-me'!$B$5-P6654,"")</f>
        <v/>
      </c>
      <c r="V6654" s="25" t="str">
        <f aca="false">IF(O6654&lt;&gt;"Engaging","",IF(U6654&lt;='Leia-me'!$B$6,"Saudável",IF(U6654&lt;='Leia-me'!$B$7,"Esfriando",IF(U6654&lt;='Leia-me'!$B$8,"Última chance","Zumbi"))))</f>
        <v/>
      </c>
      <c r="W6654" s="25" t="n">
        <f aca="false">IF(O6654="Won",1,IF(O6654="Lost",0,""))</f>
        <v>1</v>
      </c>
      <c r="Y6654" s="25" t="str">
        <f aca="false">IF(E6654="","Sim","")</f>
        <v/>
      </c>
    </row>
    <row r="6655" customFormat="false" ht="15" hidden="false" customHeight="false" outlineLevel="0" collapsed="false">
      <c r="A6655" s="25" t="s">
        <v>6918</v>
      </c>
      <c r="B6655" s="25" t="s">
        <v>102</v>
      </c>
      <c r="C6655" s="25" t="s">
        <v>103</v>
      </c>
      <c r="D6655" s="25" t="s">
        <v>104</v>
      </c>
      <c r="E6655" s="25" t="s">
        <v>1351</v>
      </c>
      <c r="F6655" s="25" t="s">
        <v>177</v>
      </c>
      <c r="G6655" s="26" t="n">
        <v>7537.24</v>
      </c>
      <c r="H6655" s="27" t="n">
        <v>20293</v>
      </c>
      <c r="I6655" s="25" t="s">
        <v>147</v>
      </c>
      <c r="K6655" s="25" t="n">
        <v>1993</v>
      </c>
      <c r="L6655" s="25" t="s">
        <v>170</v>
      </c>
      <c r="M6655" s="25" t="s">
        <v>171</v>
      </c>
      <c r="N6655" s="28" t="n">
        <v>1096</v>
      </c>
      <c r="O6655" s="25" t="s">
        <v>55</v>
      </c>
      <c r="P6655" s="29" t="n">
        <v>42707</v>
      </c>
      <c r="Q6655" s="29" t="n">
        <v>42803</v>
      </c>
      <c r="R6655" s="28" t="n">
        <v>0</v>
      </c>
      <c r="S6655" s="28" t="n">
        <f aca="false">IF(O6655="Won",R6655,IF(O6655="Lost",0,N6655))</f>
        <v>0</v>
      </c>
      <c r="T6655" s="30" t="n">
        <f aca="false">IF(AND(P6655&lt;&gt;"",Q6655&lt;&gt;""),Q6655-P6655,"")</f>
        <v>96</v>
      </c>
      <c r="U6655" s="30" t="str">
        <f aca="false">IF(AND(O6655="Engaging",P6655&lt;&gt;""),'Leia-me'!$B$5-P6655,"")</f>
        <v/>
      </c>
      <c r="V6655" s="25" t="str">
        <f aca="false">IF(O6655&lt;&gt;"Engaging","",IF(U6655&lt;='Leia-me'!$B$6,"Saudável",IF(U6655&lt;='Leia-me'!$B$7,"Esfriando",IF(U6655&lt;='Leia-me'!$B$8,"Última chance","Zumbi"))))</f>
        <v/>
      </c>
      <c r="W6655" s="25" t="n">
        <f aca="false">IF(O6655="Won",1,IF(O6655="Lost",0,""))</f>
        <v>0</v>
      </c>
      <c r="Y6655" s="25" t="str">
        <f aca="false">IF(E6655="","Sim","")</f>
        <v/>
      </c>
    </row>
    <row r="6656" customFormat="false" ht="15" hidden="false" customHeight="false" outlineLevel="0" collapsed="false">
      <c r="A6656" s="25" t="s">
        <v>6919</v>
      </c>
      <c r="B6656" s="25" t="s">
        <v>102</v>
      </c>
      <c r="C6656" s="25" t="s">
        <v>103</v>
      </c>
      <c r="D6656" s="25" t="s">
        <v>104</v>
      </c>
      <c r="E6656" s="25" t="s">
        <v>444</v>
      </c>
      <c r="F6656" s="25" t="s">
        <v>192</v>
      </c>
      <c r="G6656" s="26" t="n">
        <v>6354.87</v>
      </c>
      <c r="H6656" s="27" t="n">
        <v>16780</v>
      </c>
      <c r="I6656" s="25" t="s">
        <v>147</v>
      </c>
      <c r="J6656" s="25" t="s">
        <v>445</v>
      </c>
      <c r="K6656" s="25" t="n">
        <v>1996</v>
      </c>
      <c r="L6656" s="25" t="s">
        <v>148</v>
      </c>
      <c r="M6656" s="25" t="s">
        <v>149</v>
      </c>
      <c r="N6656" s="28" t="n">
        <v>55</v>
      </c>
      <c r="O6656" s="25" t="s">
        <v>54</v>
      </c>
      <c r="P6656" s="29" t="n">
        <v>42712</v>
      </c>
      <c r="Q6656" s="29" t="n">
        <v>42820</v>
      </c>
      <c r="R6656" s="28" t="n">
        <v>54</v>
      </c>
      <c r="S6656" s="28" t="n">
        <f aca="false">IF(O6656="Won",R6656,IF(O6656="Lost",0,N6656))</f>
        <v>54</v>
      </c>
      <c r="T6656" s="30" t="n">
        <f aca="false">IF(AND(P6656&lt;&gt;"",Q6656&lt;&gt;""),Q6656-P6656,"")</f>
        <v>108</v>
      </c>
      <c r="U6656" s="30" t="str">
        <f aca="false">IF(AND(O6656="Engaging",P6656&lt;&gt;""),'Leia-me'!$B$5-P6656,"")</f>
        <v/>
      </c>
      <c r="V6656" s="25" t="str">
        <f aca="false">IF(O6656&lt;&gt;"Engaging","",IF(U6656&lt;='Leia-me'!$B$6,"Saudável",IF(U6656&lt;='Leia-me'!$B$7,"Esfriando",IF(U6656&lt;='Leia-me'!$B$8,"Última chance","Zumbi"))))</f>
        <v/>
      </c>
      <c r="W6656" s="25" t="n">
        <f aca="false">IF(O6656="Won",1,IF(O6656="Lost",0,""))</f>
        <v>1</v>
      </c>
      <c r="Y6656" s="25" t="str">
        <f aca="false">IF(E6656="","Sim","")</f>
        <v/>
      </c>
    </row>
    <row r="6657" customFormat="false" ht="15" hidden="false" customHeight="false" outlineLevel="0" collapsed="false">
      <c r="A6657" s="25" t="s">
        <v>6920</v>
      </c>
      <c r="B6657" s="25" t="s">
        <v>102</v>
      </c>
      <c r="C6657" s="25" t="s">
        <v>103</v>
      </c>
      <c r="D6657" s="25" t="s">
        <v>104</v>
      </c>
      <c r="E6657" s="25" t="s">
        <v>449</v>
      </c>
      <c r="F6657" s="25" t="s">
        <v>192</v>
      </c>
      <c r="G6657" s="26" t="n">
        <v>98.79</v>
      </c>
      <c r="H6657" s="27" t="n">
        <v>96</v>
      </c>
      <c r="I6657" s="25" t="s">
        <v>147</v>
      </c>
      <c r="J6657" s="25" t="s">
        <v>445</v>
      </c>
      <c r="K6657" s="25" t="n">
        <v>2013</v>
      </c>
      <c r="L6657" s="25" t="s">
        <v>148</v>
      </c>
      <c r="M6657" s="25" t="s">
        <v>149</v>
      </c>
      <c r="N6657" s="28" t="n">
        <v>55</v>
      </c>
      <c r="O6657" s="25" t="s">
        <v>54</v>
      </c>
      <c r="P6657" s="29" t="n">
        <v>42713</v>
      </c>
      <c r="Q6657" s="29" t="n">
        <v>42809</v>
      </c>
      <c r="R6657" s="28" t="n">
        <v>55</v>
      </c>
      <c r="S6657" s="28" t="n">
        <f aca="false">IF(O6657="Won",R6657,IF(O6657="Lost",0,N6657))</f>
        <v>55</v>
      </c>
      <c r="T6657" s="30" t="n">
        <f aca="false">IF(AND(P6657&lt;&gt;"",Q6657&lt;&gt;""),Q6657-P6657,"")</f>
        <v>96</v>
      </c>
      <c r="U6657" s="30" t="str">
        <f aca="false">IF(AND(O6657="Engaging",P6657&lt;&gt;""),'Leia-me'!$B$5-P6657,"")</f>
        <v/>
      </c>
      <c r="V6657" s="25" t="str">
        <f aca="false">IF(O6657&lt;&gt;"Engaging","",IF(U6657&lt;='Leia-me'!$B$6,"Saudável",IF(U6657&lt;='Leia-me'!$B$7,"Esfriando",IF(U6657&lt;='Leia-me'!$B$8,"Última chance","Zumbi"))))</f>
        <v/>
      </c>
      <c r="W6657" s="25" t="n">
        <f aca="false">IF(O6657="Won",1,IF(O6657="Lost",0,""))</f>
        <v>1</v>
      </c>
      <c r="Y6657" s="25" t="str">
        <f aca="false">IF(E6657="","Sim","")</f>
        <v/>
      </c>
    </row>
    <row r="6658" customFormat="false" ht="15" hidden="false" customHeight="false" outlineLevel="0" collapsed="false">
      <c r="A6658" s="25" t="s">
        <v>6921</v>
      </c>
      <c r="B6658" s="25" t="s">
        <v>102</v>
      </c>
      <c r="C6658" s="25" t="s">
        <v>103</v>
      </c>
      <c r="D6658" s="25" t="s">
        <v>104</v>
      </c>
      <c r="E6658" s="25" t="s">
        <v>1158</v>
      </c>
      <c r="F6658" s="25" t="s">
        <v>185</v>
      </c>
      <c r="G6658" s="26" t="n">
        <v>7708.38</v>
      </c>
      <c r="H6658" s="27" t="n">
        <v>13756</v>
      </c>
      <c r="I6658" s="25" t="s">
        <v>147</v>
      </c>
      <c r="K6658" s="25" t="n">
        <v>1980</v>
      </c>
      <c r="L6658" s="25" t="s">
        <v>186</v>
      </c>
      <c r="M6658" s="25" t="s">
        <v>171</v>
      </c>
      <c r="N6658" s="28" t="n">
        <v>550</v>
      </c>
      <c r="O6658" s="25" t="s">
        <v>54</v>
      </c>
      <c r="P6658" s="29" t="n">
        <v>42716</v>
      </c>
      <c r="Q6658" s="29" t="n">
        <v>42812</v>
      </c>
      <c r="R6658" s="28" t="n">
        <v>443</v>
      </c>
      <c r="S6658" s="28" t="n">
        <f aca="false">IF(O6658="Won",R6658,IF(O6658="Lost",0,N6658))</f>
        <v>443</v>
      </c>
      <c r="T6658" s="30" t="n">
        <f aca="false">IF(AND(P6658&lt;&gt;"",Q6658&lt;&gt;""),Q6658-P6658,"")</f>
        <v>96</v>
      </c>
      <c r="U6658" s="30" t="str">
        <f aca="false">IF(AND(O6658="Engaging",P6658&lt;&gt;""),'Leia-me'!$B$5-P6658,"")</f>
        <v/>
      </c>
      <c r="V6658" s="25" t="str">
        <f aca="false">IF(O6658&lt;&gt;"Engaging","",IF(U6658&lt;='Leia-me'!$B$6,"Saudável",IF(U6658&lt;='Leia-me'!$B$7,"Esfriando",IF(U6658&lt;='Leia-me'!$B$8,"Última chance","Zumbi"))))</f>
        <v/>
      </c>
      <c r="W6658" s="25" t="n">
        <f aca="false">IF(O6658="Won",1,IF(O6658="Lost",0,""))</f>
        <v>1</v>
      </c>
      <c r="Y6658" s="25" t="str">
        <f aca="false">IF(E6658="","Sim","")</f>
        <v/>
      </c>
    </row>
    <row r="6659" customFormat="false" ht="15" hidden="false" customHeight="false" outlineLevel="0" collapsed="false">
      <c r="A6659" s="25" t="s">
        <v>6922</v>
      </c>
      <c r="B6659" s="25" t="s">
        <v>102</v>
      </c>
      <c r="C6659" s="25" t="s">
        <v>103</v>
      </c>
      <c r="D6659" s="25" t="s">
        <v>104</v>
      </c>
      <c r="E6659" s="25" t="s">
        <v>665</v>
      </c>
      <c r="F6659" s="25" t="s">
        <v>211</v>
      </c>
      <c r="G6659" s="26" t="n">
        <v>4968.91</v>
      </c>
      <c r="H6659" s="27" t="n">
        <v>7523</v>
      </c>
      <c r="I6659" s="25" t="s">
        <v>147</v>
      </c>
      <c r="K6659" s="25" t="n">
        <v>1990</v>
      </c>
      <c r="L6659" s="25" t="s">
        <v>1834</v>
      </c>
      <c r="M6659" s="25" t="s">
        <v>171</v>
      </c>
      <c r="N6659" s="28" t="n">
        <v>4821</v>
      </c>
      <c r="O6659" s="25" t="s">
        <v>54</v>
      </c>
      <c r="P6659" s="29" t="n">
        <v>42719</v>
      </c>
      <c r="Q6659" s="29" t="n">
        <v>42801</v>
      </c>
      <c r="R6659" s="28" t="n">
        <v>4906</v>
      </c>
      <c r="S6659" s="28" t="n">
        <f aca="false">IF(O6659="Won",R6659,IF(O6659="Lost",0,N6659))</f>
        <v>4906</v>
      </c>
      <c r="T6659" s="30" t="n">
        <f aca="false">IF(AND(P6659&lt;&gt;"",Q6659&lt;&gt;""),Q6659-P6659,"")</f>
        <v>82</v>
      </c>
      <c r="U6659" s="30" t="str">
        <f aca="false">IF(AND(O6659="Engaging",P6659&lt;&gt;""),'Leia-me'!$B$5-P6659,"")</f>
        <v/>
      </c>
      <c r="V6659" s="25" t="str">
        <f aca="false">IF(O6659&lt;&gt;"Engaging","",IF(U6659&lt;='Leia-me'!$B$6,"Saudável",IF(U6659&lt;='Leia-me'!$B$7,"Esfriando",IF(U6659&lt;='Leia-me'!$B$8,"Última chance","Zumbi"))))</f>
        <v/>
      </c>
      <c r="W6659" s="25" t="n">
        <f aca="false">IF(O6659="Won",1,IF(O6659="Lost",0,""))</f>
        <v>1</v>
      </c>
      <c r="X6659" s="25" t="s">
        <v>1835</v>
      </c>
      <c r="Y6659" s="25" t="str">
        <f aca="false">IF(E6659="","Sim","")</f>
        <v/>
      </c>
    </row>
    <row r="6660" customFormat="false" ht="15" hidden="false" customHeight="false" outlineLevel="0" collapsed="false">
      <c r="A6660" s="25" t="s">
        <v>6923</v>
      </c>
      <c r="B6660" s="25" t="s">
        <v>102</v>
      </c>
      <c r="C6660" s="25" t="s">
        <v>103</v>
      </c>
      <c r="D6660" s="25" t="s">
        <v>104</v>
      </c>
      <c r="E6660" s="25" t="s">
        <v>2739</v>
      </c>
      <c r="F6660" s="25" t="s">
        <v>159</v>
      </c>
      <c r="G6660" s="26" t="n">
        <v>2871.35</v>
      </c>
      <c r="H6660" s="27" t="n">
        <v>9561</v>
      </c>
      <c r="I6660" s="25" t="s">
        <v>147</v>
      </c>
      <c r="K6660" s="25" t="n">
        <v>1983</v>
      </c>
      <c r="L6660" s="25" t="s">
        <v>186</v>
      </c>
      <c r="M6660" s="25" t="s">
        <v>171</v>
      </c>
      <c r="N6660" s="28" t="n">
        <v>550</v>
      </c>
      <c r="O6660" s="25" t="s">
        <v>54</v>
      </c>
      <c r="P6660" s="29" t="n">
        <v>42720</v>
      </c>
      <c r="Q6660" s="29" t="n">
        <v>42822</v>
      </c>
      <c r="R6660" s="28" t="n">
        <v>492</v>
      </c>
      <c r="S6660" s="28" t="n">
        <f aca="false">IF(O6660="Won",R6660,IF(O6660="Lost",0,N6660))</f>
        <v>492</v>
      </c>
      <c r="T6660" s="30" t="n">
        <f aca="false">IF(AND(P6660&lt;&gt;"",Q6660&lt;&gt;""),Q6660-P6660,"")</f>
        <v>102</v>
      </c>
      <c r="U6660" s="30" t="str">
        <f aca="false">IF(AND(O6660="Engaging",P6660&lt;&gt;""),'Leia-me'!$B$5-P6660,"")</f>
        <v/>
      </c>
      <c r="V6660" s="25" t="str">
        <f aca="false">IF(O6660&lt;&gt;"Engaging","",IF(U6660&lt;='Leia-me'!$B$6,"Saudável",IF(U6660&lt;='Leia-me'!$B$7,"Esfriando",IF(U6660&lt;='Leia-me'!$B$8,"Última chance","Zumbi"))))</f>
        <v/>
      </c>
      <c r="W6660" s="25" t="n">
        <f aca="false">IF(O6660="Won",1,IF(O6660="Lost",0,""))</f>
        <v>1</v>
      </c>
      <c r="Y6660" s="25" t="str">
        <f aca="false">IF(E6660="","Sim","")</f>
        <v/>
      </c>
    </row>
    <row r="6661" customFormat="false" ht="15" hidden="false" customHeight="false" outlineLevel="0" collapsed="false">
      <c r="A6661" s="25" t="s">
        <v>6924</v>
      </c>
      <c r="B6661" s="25" t="s">
        <v>102</v>
      </c>
      <c r="C6661" s="25" t="s">
        <v>103</v>
      </c>
      <c r="D6661" s="25" t="s">
        <v>104</v>
      </c>
      <c r="G6661" s="31"/>
      <c r="H6661" s="32"/>
      <c r="L6661" s="25" t="s">
        <v>148</v>
      </c>
      <c r="M6661" s="25" t="s">
        <v>149</v>
      </c>
      <c r="N6661" s="28" t="n">
        <v>55</v>
      </c>
      <c r="O6661" s="25" t="s">
        <v>56</v>
      </c>
      <c r="P6661" s="29" t="n">
        <v>42721</v>
      </c>
      <c r="Q6661" s="33"/>
      <c r="R6661" s="34"/>
      <c r="S6661" s="28" t="n">
        <f aca="false">IF(O6661="Won",R6661,IF(O6661="Lost",0,N6661))</f>
        <v>55</v>
      </c>
      <c r="T6661" s="30" t="str">
        <f aca="false">IF(AND(P6661&lt;&gt;"",Q6661&lt;&gt;""),Q6661-P6661,"")</f>
        <v/>
      </c>
      <c r="U6661" s="30" t="n">
        <f aca="false">IF(AND(O6661="Engaging",P6661&lt;&gt;""),'Leia-me'!$B$5-P6661,"")</f>
        <v>379</v>
      </c>
      <c r="V6661" s="25" t="str">
        <f aca="false">IF(O6661&lt;&gt;"Engaging","",IF(U6661&lt;='Leia-me'!$B$6,"Saudável",IF(U6661&lt;='Leia-me'!$B$7,"Esfriando",IF(U6661&lt;='Leia-me'!$B$8,"Última chance","Zumbi"))))</f>
        <v>Zumbi</v>
      </c>
      <c r="W6661" s="25" t="str">
        <f aca="false">IF(O6661="Won",1,IF(O6661="Lost",0,""))</f>
        <v/>
      </c>
      <c r="Y6661" s="25" t="str">
        <f aca="false">IF(E6661="","Sim","")</f>
        <v>Sim</v>
      </c>
    </row>
    <row r="6662" customFormat="false" ht="15" hidden="false" customHeight="false" outlineLevel="0" collapsed="false">
      <c r="A6662" s="25" t="s">
        <v>6925</v>
      </c>
      <c r="B6662" s="25" t="s">
        <v>102</v>
      </c>
      <c r="C6662" s="25" t="s">
        <v>103</v>
      </c>
      <c r="D6662" s="25" t="s">
        <v>104</v>
      </c>
      <c r="E6662" s="25" t="s">
        <v>665</v>
      </c>
      <c r="F6662" s="25" t="s">
        <v>211</v>
      </c>
      <c r="G6662" s="26" t="n">
        <v>4968.91</v>
      </c>
      <c r="H6662" s="27" t="n">
        <v>7523</v>
      </c>
      <c r="I6662" s="25" t="s">
        <v>147</v>
      </c>
      <c r="K6662" s="25" t="n">
        <v>1990</v>
      </c>
      <c r="L6662" s="25" t="s">
        <v>1834</v>
      </c>
      <c r="M6662" s="25" t="s">
        <v>171</v>
      </c>
      <c r="N6662" s="28" t="n">
        <v>4821</v>
      </c>
      <c r="O6662" s="25" t="s">
        <v>54</v>
      </c>
      <c r="P6662" s="29" t="n">
        <v>42722</v>
      </c>
      <c r="Q6662" s="29" t="n">
        <v>42815</v>
      </c>
      <c r="R6662" s="28" t="n">
        <v>3742</v>
      </c>
      <c r="S6662" s="28" t="n">
        <f aca="false">IF(O6662="Won",R6662,IF(O6662="Lost",0,N6662))</f>
        <v>3742</v>
      </c>
      <c r="T6662" s="30" t="n">
        <f aca="false">IF(AND(P6662&lt;&gt;"",Q6662&lt;&gt;""),Q6662-P6662,"")</f>
        <v>93</v>
      </c>
      <c r="U6662" s="30" t="str">
        <f aca="false">IF(AND(O6662="Engaging",P6662&lt;&gt;""),'Leia-me'!$B$5-P6662,"")</f>
        <v/>
      </c>
      <c r="V6662" s="25" t="str">
        <f aca="false">IF(O6662&lt;&gt;"Engaging","",IF(U6662&lt;='Leia-me'!$B$6,"Saudável",IF(U6662&lt;='Leia-me'!$B$7,"Esfriando",IF(U6662&lt;='Leia-me'!$B$8,"Última chance","Zumbi"))))</f>
        <v/>
      </c>
      <c r="W6662" s="25" t="n">
        <f aca="false">IF(O6662="Won",1,IF(O6662="Lost",0,""))</f>
        <v>1</v>
      </c>
      <c r="X6662" s="25" t="s">
        <v>1835</v>
      </c>
      <c r="Y6662" s="25" t="str">
        <f aca="false">IF(E6662="","Sim","")</f>
        <v/>
      </c>
    </row>
    <row r="6663" customFormat="false" ht="15" hidden="false" customHeight="false" outlineLevel="0" collapsed="false">
      <c r="A6663" s="25" t="s">
        <v>6926</v>
      </c>
      <c r="B6663" s="25" t="s">
        <v>102</v>
      </c>
      <c r="C6663" s="25" t="s">
        <v>103</v>
      </c>
      <c r="D6663" s="25" t="s">
        <v>104</v>
      </c>
      <c r="E6663" s="25" t="s">
        <v>428</v>
      </c>
      <c r="F6663" s="25" t="s">
        <v>267</v>
      </c>
      <c r="G6663" s="26" t="n">
        <v>792.46</v>
      </c>
      <c r="H6663" s="27" t="n">
        <v>1299</v>
      </c>
      <c r="I6663" s="25" t="s">
        <v>147</v>
      </c>
      <c r="K6663" s="25" t="n">
        <v>1982</v>
      </c>
      <c r="L6663" s="25" t="s">
        <v>1834</v>
      </c>
      <c r="M6663" s="25" t="s">
        <v>171</v>
      </c>
      <c r="N6663" s="28" t="n">
        <v>4821</v>
      </c>
      <c r="O6663" s="25" t="s">
        <v>54</v>
      </c>
      <c r="P6663" s="29" t="n">
        <v>42723</v>
      </c>
      <c r="Q6663" s="29" t="n">
        <v>42810</v>
      </c>
      <c r="R6663" s="28" t="n">
        <v>4907</v>
      </c>
      <c r="S6663" s="28" t="n">
        <f aca="false">IF(O6663="Won",R6663,IF(O6663="Lost",0,N6663))</f>
        <v>4907</v>
      </c>
      <c r="T6663" s="30" t="n">
        <f aca="false">IF(AND(P6663&lt;&gt;"",Q6663&lt;&gt;""),Q6663-P6663,"")</f>
        <v>87</v>
      </c>
      <c r="U6663" s="30" t="str">
        <f aca="false">IF(AND(O6663="Engaging",P6663&lt;&gt;""),'Leia-me'!$B$5-P6663,"")</f>
        <v/>
      </c>
      <c r="V6663" s="25" t="str">
        <f aca="false">IF(O6663&lt;&gt;"Engaging","",IF(U6663&lt;='Leia-me'!$B$6,"Saudável",IF(U6663&lt;='Leia-me'!$B$7,"Esfriando",IF(U6663&lt;='Leia-me'!$B$8,"Última chance","Zumbi"))))</f>
        <v/>
      </c>
      <c r="W6663" s="25" t="n">
        <f aca="false">IF(O6663="Won",1,IF(O6663="Lost",0,""))</f>
        <v>1</v>
      </c>
      <c r="X6663" s="25" t="s">
        <v>1835</v>
      </c>
      <c r="Y6663" s="25" t="str">
        <f aca="false">IF(E6663="","Sim","")</f>
        <v/>
      </c>
    </row>
    <row r="6664" customFormat="false" ht="15" hidden="false" customHeight="false" outlineLevel="0" collapsed="false">
      <c r="A6664" s="25" t="s">
        <v>6927</v>
      </c>
      <c r="B6664" s="25" t="s">
        <v>102</v>
      </c>
      <c r="C6664" s="25" t="s">
        <v>103</v>
      </c>
      <c r="D6664" s="25" t="s">
        <v>104</v>
      </c>
      <c r="G6664" s="31"/>
      <c r="H6664" s="32"/>
      <c r="L6664" s="25" t="s">
        <v>186</v>
      </c>
      <c r="M6664" s="25" t="s">
        <v>171</v>
      </c>
      <c r="N6664" s="28" t="n">
        <v>550</v>
      </c>
      <c r="O6664" s="25" t="s">
        <v>56</v>
      </c>
      <c r="P6664" s="29" t="n">
        <v>42725</v>
      </c>
      <c r="Q6664" s="33"/>
      <c r="R6664" s="34"/>
      <c r="S6664" s="28" t="n">
        <f aca="false">IF(O6664="Won",R6664,IF(O6664="Lost",0,N6664))</f>
        <v>550</v>
      </c>
      <c r="T6664" s="30" t="str">
        <f aca="false">IF(AND(P6664&lt;&gt;"",Q6664&lt;&gt;""),Q6664-P6664,"")</f>
        <v/>
      </c>
      <c r="U6664" s="30" t="n">
        <f aca="false">IF(AND(O6664="Engaging",P6664&lt;&gt;""),'Leia-me'!$B$5-P6664,"")</f>
        <v>375</v>
      </c>
      <c r="V6664" s="25" t="str">
        <f aca="false">IF(O6664&lt;&gt;"Engaging","",IF(U6664&lt;='Leia-me'!$B$6,"Saudável",IF(U6664&lt;='Leia-me'!$B$7,"Esfriando",IF(U6664&lt;='Leia-me'!$B$8,"Última chance","Zumbi"))))</f>
        <v>Zumbi</v>
      </c>
      <c r="W6664" s="25" t="str">
        <f aca="false">IF(O6664="Won",1,IF(O6664="Lost",0,""))</f>
        <v/>
      </c>
      <c r="Y6664" s="25" t="str">
        <f aca="false">IF(E6664="","Sim","")</f>
        <v>Sim</v>
      </c>
    </row>
    <row r="6665" customFormat="false" ht="15" hidden="false" customHeight="false" outlineLevel="0" collapsed="false">
      <c r="A6665" s="25" t="s">
        <v>6928</v>
      </c>
      <c r="B6665" s="25" t="s">
        <v>102</v>
      </c>
      <c r="C6665" s="25" t="s">
        <v>103</v>
      </c>
      <c r="D6665" s="25" t="s">
        <v>104</v>
      </c>
      <c r="E6665" s="25" t="s">
        <v>860</v>
      </c>
      <c r="F6665" s="25" t="s">
        <v>168</v>
      </c>
      <c r="G6665" s="26" t="n">
        <v>894.37</v>
      </c>
      <c r="H6665" s="27" t="n">
        <v>1593</v>
      </c>
      <c r="I6665" s="25" t="s">
        <v>861</v>
      </c>
      <c r="K6665" s="25" t="n">
        <v>2008</v>
      </c>
      <c r="L6665" s="25" t="s">
        <v>186</v>
      </c>
      <c r="M6665" s="25" t="s">
        <v>171</v>
      </c>
      <c r="N6665" s="28" t="n">
        <v>550</v>
      </c>
      <c r="O6665" s="25" t="s">
        <v>55</v>
      </c>
      <c r="P6665" s="29" t="n">
        <v>42725</v>
      </c>
      <c r="Q6665" s="29" t="n">
        <v>42802</v>
      </c>
      <c r="R6665" s="28" t="n">
        <v>0</v>
      </c>
      <c r="S6665" s="28" t="n">
        <f aca="false">IF(O6665="Won",R6665,IF(O6665="Lost",0,N6665))</f>
        <v>0</v>
      </c>
      <c r="T6665" s="30" t="n">
        <f aca="false">IF(AND(P6665&lt;&gt;"",Q6665&lt;&gt;""),Q6665-P6665,"")</f>
        <v>77</v>
      </c>
      <c r="U6665" s="30" t="str">
        <f aca="false">IF(AND(O6665="Engaging",P6665&lt;&gt;""),'Leia-me'!$B$5-P6665,"")</f>
        <v/>
      </c>
      <c r="V6665" s="25" t="str">
        <f aca="false">IF(O6665&lt;&gt;"Engaging","",IF(U6665&lt;='Leia-me'!$B$6,"Saudável",IF(U6665&lt;='Leia-me'!$B$7,"Esfriando",IF(U6665&lt;='Leia-me'!$B$8,"Última chance","Zumbi"))))</f>
        <v/>
      </c>
      <c r="W6665" s="25" t="n">
        <f aca="false">IF(O6665="Won",1,IF(O6665="Lost",0,""))</f>
        <v>0</v>
      </c>
      <c r="Y6665" s="25" t="str">
        <f aca="false">IF(E6665="","Sim","")</f>
        <v/>
      </c>
    </row>
    <row r="6666" customFormat="false" ht="15" hidden="false" customHeight="false" outlineLevel="0" collapsed="false">
      <c r="A6666" s="25" t="s">
        <v>6929</v>
      </c>
      <c r="B6666" s="25" t="s">
        <v>102</v>
      </c>
      <c r="C6666" s="25" t="s">
        <v>103</v>
      </c>
      <c r="D6666" s="25" t="s">
        <v>104</v>
      </c>
      <c r="E6666" s="25" t="s">
        <v>665</v>
      </c>
      <c r="F6666" s="25" t="s">
        <v>211</v>
      </c>
      <c r="G6666" s="26" t="n">
        <v>4968.91</v>
      </c>
      <c r="H6666" s="27" t="n">
        <v>7523</v>
      </c>
      <c r="I6666" s="25" t="s">
        <v>147</v>
      </c>
      <c r="K6666" s="25" t="n">
        <v>1990</v>
      </c>
      <c r="L6666" s="25" t="s">
        <v>160</v>
      </c>
      <c r="M6666" s="25" t="s">
        <v>149</v>
      </c>
      <c r="N6666" s="28" t="n">
        <v>3393</v>
      </c>
      <c r="O6666" s="25" t="s">
        <v>54</v>
      </c>
      <c r="P6666" s="29" t="n">
        <v>42732</v>
      </c>
      <c r="Q6666" s="29" t="n">
        <v>42807</v>
      </c>
      <c r="R6666" s="28" t="n">
        <v>3803</v>
      </c>
      <c r="S6666" s="28" t="n">
        <f aca="false">IF(O6666="Won",R6666,IF(O6666="Lost",0,N6666))</f>
        <v>3803</v>
      </c>
      <c r="T6666" s="30" t="n">
        <f aca="false">IF(AND(P6666&lt;&gt;"",Q6666&lt;&gt;""),Q6666-P6666,"")</f>
        <v>75</v>
      </c>
      <c r="U6666" s="30" t="str">
        <f aca="false">IF(AND(O6666="Engaging",P6666&lt;&gt;""),'Leia-me'!$B$5-P6666,"")</f>
        <v/>
      </c>
      <c r="V6666" s="25" t="str">
        <f aca="false">IF(O6666&lt;&gt;"Engaging","",IF(U6666&lt;='Leia-me'!$B$6,"Saudável",IF(U6666&lt;='Leia-me'!$B$7,"Esfriando",IF(U6666&lt;='Leia-me'!$B$8,"Última chance","Zumbi"))))</f>
        <v/>
      </c>
      <c r="W6666" s="25" t="n">
        <f aca="false">IF(O6666="Won",1,IF(O6666="Lost",0,""))</f>
        <v>1</v>
      </c>
      <c r="Y6666" s="25" t="str">
        <f aca="false">IF(E6666="","Sim","")</f>
        <v/>
      </c>
    </row>
    <row r="6667" customFormat="false" ht="15" hidden="false" customHeight="false" outlineLevel="0" collapsed="false">
      <c r="A6667" s="25" t="s">
        <v>6930</v>
      </c>
      <c r="B6667" s="25" t="s">
        <v>102</v>
      </c>
      <c r="C6667" s="25" t="s">
        <v>103</v>
      </c>
      <c r="D6667" s="25" t="s">
        <v>104</v>
      </c>
      <c r="G6667" s="31"/>
      <c r="H6667" s="32"/>
      <c r="L6667" s="25" t="s">
        <v>186</v>
      </c>
      <c r="M6667" s="25" t="s">
        <v>171</v>
      </c>
      <c r="N6667" s="28" t="n">
        <v>550</v>
      </c>
      <c r="O6667" s="25" t="s">
        <v>56</v>
      </c>
      <c r="P6667" s="29" t="n">
        <v>42733</v>
      </c>
      <c r="Q6667" s="33"/>
      <c r="R6667" s="34"/>
      <c r="S6667" s="28" t="n">
        <f aca="false">IF(O6667="Won",R6667,IF(O6667="Lost",0,N6667))</f>
        <v>550</v>
      </c>
      <c r="T6667" s="30" t="str">
        <f aca="false">IF(AND(P6667&lt;&gt;"",Q6667&lt;&gt;""),Q6667-P6667,"")</f>
        <v/>
      </c>
      <c r="U6667" s="30" t="n">
        <f aca="false">IF(AND(O6667="Engaging",P6667&lt;&gt;""),'Leia-me'!$B$5-P6667,"")</f>
        <v>367</v>
      </c>
      <c r="V6667" s="25" t="str">
        <f aca="false">IF(O6667&lt;&gt;"Engaging","",IF(U6667&lt;='Leia-me'!$B$6,"Saudável",IF(U6667&lt;='Leia-me'!$B$7,"Esfriando",IF(U6667&lt;='Leia-me'!$B$8,"Última chance","Zumbi"))))</f>
        <v>Zumbi</v>
      </c>
      <c r="W6667" s="25" t="str">
        <f aca="false">IF(O6667="Won",1,IF(O6667="Lost",0,""))</f>
        <v/>
      </c>
      <c r="Y6667" s="25" t="str">
        <f aca="false">IF(E6667="","Sim","")</f>
        <v>Sim</v>
      </c>
    </row>
    <row r="6668" customFormat="false" ht="15" hidden="false" customHeight="false" outlineLevel="0" collapsed="false">
      <c r="A6668" s="25" t="s">
        <v>6931</v>
      </c>
      <c r="B6668" s="25" t="s">
        <v>102</v>
      </c>
      <c r="C6668" s="25" t="s">
        <v>103</v>
      </c>
      <c r="D6668" s="25" t="s">
        <v>104</v>
      </c>
      <c r="E6668" s="25" t="s">
        <v>2739</v>
      </c>
      <c r="F6668" s="25" t="s">
        <v>159</v>
      </c>
      <c r="G6668" s="26" t="n">
        <v>2871.35</v>
      </c>
      <c r="H6668" s="27" t="n">
        <v>9561</v>
      </c>
      <c r="I6668" s="25" t="s">
        <v>147</v>
      </c>
      <c r="K6668" s="25" t="n">
        <v>1983</v>
      </c>
      <c r="L6668" s="25" t="s">
        <v>160</v>
      </c>
      <c r="M6668" s="25" t="s">
        <v>149</v>
      </c>
      <c r="N6668" s="28" t="n">
        <v>3393</v>
      </c>
      <c r="O6668" s="25" t="s">
        <v>54</v>
      </c>
      <c r="P6668" s="29" t="n">
        <v>42736</v>
      </c>
      <c r="Q6668" s="29" t="n">
        <v>42816</v>
      </c>
      <c r="R6668" s="28" t="n">
        <v>3672</v>
      </c>
      <c r="S6668" s="28" t="n">
        <f aca="false">IF(O6668="Won",R6668,IF(O6668="Lost",0,N6668))</f>
        <v>3672</v>
      </c>
      <c r="T6668" s="30" t="n">
        <f aca="false">IF(AND(P6668&lt;&gt;"",Q6668&lt;&gt;""),Q6668-P6668,"")</f>
        <v>80</v>
      </c>
      <c r="U6668" s="30" t="str">
        <f aca="false">IF(AND(O6668="Engaging",P6668&lt;&gt;""),'Leia-me'!$B$5-P6668,"")</f>
        <v/>
      </c>
      <c r="V6668" s="25" t="str">
        <f aca="false">IF(O6668&lt;&gt;"Engaging","",IF(U6668&lt;='Leia-me'!$B$6,"Saudável",IF(U6668&lt;='Leia-me'!$B$7,"Esfriando",IF(U6668&lt;='Leia-me'!$B$8,"Última chance","Zumbi"))))</f>
        <v/>
      </c>
      <c r="W6668" s="25" t="n">
        <f aca="false">IF(O6668="Won",1,IF(O6668="Lost",0,""))</f>
        <v>1</v>
      </c>
      <c r="Y6668" s="25" t="str">
        <f aca="false">IF(E6668="","Sim","")</f>
        <v/>
      </c>
    </row>
    <row r="6669" customFormat="false" ht="15" hidden="false" customHeight="false" outlineLevel="0" collapsed="false">
      <c r="A6669" s="25" t="s">
        <v>6932</v>
      </c>
      <c r="B6669" s="25" t="s">
        <v>102</v>
      </c>
      <c r="C6669" s="25" t="s">
        <v>103</v>
      </c>
      <c r="D6669" s="25" t="s">
        <v>104</v>
      </c>
      <c r="E6669" s="25" t="s">
        <v>444</v>
      </c>
      <c r="F6669" s="25" t="s">
        <v>192</v>
      </c>
      <c r="G6669" s="26" t="n">
        <v>6354.87</v>
      </c>
      <c r="H6669" s="27" t="n">
        <v>16780</v>
      </c>
      <c r="I6669" s="25" t="s">
        <v>147</v>
      </c>
      <c r="J6669" s="25" t="s">
        <v>445</v>
      </c>
      <c r="K6669" s="25" t="n">
        <v>1996</v>
      </c>
      <c r="L6669" s="25" t="s">
        <v>148</v>
      </c>
      <c r="M6669" s="25" t="s">
        <v>149</v>
      </c>
      <c r="N6669" s="28" t="n">
        <v>55</v>
      </c>
      <c r="O6669" s="25" t="s">
        <v>54</v>
      </c>
      <c r="P6669" s="29" t="n">
        <v>42738</v>
      </c>
      <c r="Q6669" s="29" t="n">
        <v>42809</v>
      </c>
      <c r="R6669" s="28" t="n">
        <v>55</v>
      </c>
      <c r="S6669" s="28" t="n">
        <f aca="false">IF(O6669="Won",R6669,IF(O6669="Lost",0,N6669))</f>
        <v>55</v>
      </c>
      <c r="T6669" s="30" t="n">
        <f aca="false">IF(AND(P6669&lt;&gt;"",Q6669&lt;&gt;""),Q6669-P6669,"")</f>
        <v>71</v>
      </c>
      <c r="U6669" s="30" t="str">
        <f aca="false">IF(AND(O6669="Engaging",P6669&lt;&gt;""),'Leia-me'!$B$5-P6669,"")</f>
        <v/>
      </c>
      <c r="V6669" s="25" t="str">
        <f aca="false">IF(O6669&lt;&gt;"Engaging","",IF(U6669&lt;='Leia-me'!$B$6,"Saudável",IF(U6669&lt;='Leia-me'!$B$7,"Esfriando",IF(U6669&lt;='Leia-me'!$B$8,"Última chance","Zumbi"))))</f>
        <v/>
      </c>
      <c r="W6669" s="25" t="n">
        <f aca="false">IF(O6669="Won",1,IF(O6669="Lost",0,""))</f>
        <v>1</v>
      </c>
      <c r="Y6669" s="25" t="str">
        <f aca="false">IF(E6669="","Sim","")</f>
        <v/>
      </c>
    </row>
    <row r="6670" customFormat="false" ht="15" hidden="false" customHeight="false" outlineLevel="0" collapsed="false">
      <c r="A6670" s="25" t="s">
        <v>6933</v>
      </c>
      <c r="B6670" s="25" t="s">
        <v>102</v>
      </c>
      <c r="C6670" s="25" t="s">
        <v>103</v>
      </c>
      <c r="D6670" s="25" t="s">
        <v>104</v>
      </c>
      <c r="E6670" s="25" t="s">
        <v>195</v>
      </c>
      <c r="F6670" s="25" t="s">
        <v>185</v>
      </c>
      <c r="G6670" s="26" t="n">
        <v>8170.38</v>
      </c>
      <c r="H6670" s="27" t="n">
        <v>16499</v>
      </c>
      <c r="I6670" s="25" t="s">
        <v>196</v>
      </c>
      <c r="K6670" s="25" t="n">
        <v>1997</v>
      </c>
      <c r="L6670" s="25" t="s">
        <v>170</v>
      </c>
      <c r="M6670" s="25" t="s">
        <v>171</v>
      </c>
      <c r="N6670" s="28" t="n">
        <v>1096</v>
      </c>
      <c r="O6670" s="25" t="s">
        <v>54</v>
      </c>
      <c r="P6670" s="29" t="n">
        <v>42739</v>
      </c>
      <c r="Q6670" s="29" t="n">
        <v>42822</v>
      </c>
      <c r="R6670" s="28" t="n">
        <v>880</v>
      </c>
      <c r="S6670" s="28" t="n">
        <f aca="false">IF(O6670="Won",R6670,IF(O6670="Lost",0,N6670))</f>
        <v>880</v>
      </c>
      <c r="T6670" s="30" t="n">
        <f aca="false">IF(AND(P6670&lt;&gt;"",Q6670&lt;&gt;""),Q6670-P6670,"")</f>
        <v>83</v>
      </c>
      <c r="U6670" s="30" t="str">
        <f aca="false">IF(AND(O6670="Engaging",P6670&lt;&gt;""),'Leia-me'!$B$5-P6670,"")</f>
        <v/>
      </c>
      <c r="V6670" s="25" t="str">
        <f aca="false">IF(O6670&lt;&gt;"Engaging","",IF(U6670&lt;='Leia-me'!$B$6,"Saudável",IF(U6670&lt;='Leia-me'!$B$7,"Esfriando",IF(U6670&lt;='Leia-me'!$B$8,"Última chance","Zumbi"))))</f>
        <v/>
      </c>
      <c r="W6670" s="25" t="n">
        <f aca="false">IF(O6670="Won",1,IF(O6670="Lost",0,""))</f>
        <v>1</v>
      </c>
      <c r="Y6670" s="25" t="str">
        <f aca="false">IF(E6670="","Sim","")</f>
        <v/>
      </c>
    </row>
    <row r="6671" customFormat="false" ht="15" hidden="false" customHeight="false" outlineLevel="0" collapsed="false">
      <c r="A6671" s="25" t="s">
        <v>6934</v>
      </c>
      <c r="B6671" s="25" t="s">
        <v>102</v>
      </c>
      <c r="C6671" s="25" t="s">
        <v>103</v>
      </c>
      <c r="D6671" s="25" t="s">
        <v>104</v>
      </c>
      <c r="E6671" s="25" t="s">
        <v>2863</v>
      </c>
      <c r="F6671" s="25" t="s">
        <v>211</v>
      </c>
      <c r="G6671" s="26" t="n">
        <v>2437.85</v>
      </c>
      <c r="H6671" s="27" t="n">
        <v>4874</v>
      </c>
      <c r="I6671" s="25" t="s">
        <v>147</v>
      </c>
      <c r="K6671" s="25" t="n">
        <v>2001</v>
      </c>
      <c r="L6671" s="25" t="s">
        <v>160</v>
      </c>
      <c r="M6671" s="25" t="s">
        <v>149</v>
      </c>
      <c r="N6671" s="28" t="n">
        <v>3393</v>
      </c>
      <c r="O6671" s="25" t="s">
        <v>54</v>
      </c>
      <c r="P6671" s="29" t="n">
        <v>42739</v>
      </c>
      <c r="Q6671" s="29" t="n">
        <v>42806</v>
      </c>
      <c r="R6671" s="28" t="n">
        <v>3676</v>
      </c>
      <c r="S6671" s="28" t="n">
        <f aca="false">IF(O6671="Won",R6671,IF(O6671="Lost",0,N6671))</f>
        <v>3676</v>
      </c>
      <c r="T6671" s="30" t="n">
        <f aca="false">IF(AND(P6671&lt;&gt;"",Q6671&lt;&gt;""),Q6671-P6671,"")</f>
        <v>67</v>
      </c>
      <c r="U6671" s="30" t="str">
        <f aca="false">IF(AND(O6671="Engaging",P6671&lt;&gt;""),'Leia-me'!$B$5-P6671,"")</f>
        <v/>
      </c>
      <c r="V6671" s="25" t="str">
        <f aca="false">IF(O6671&lt;&gt;"Engaging","",IF(U6671&lt;='Leia-me'!$B$6,"Saudável",IF(U6671&lt;='Leia-me'!$B$7,"Esfriando",IF(U6671&lt;='Leia-me'!$B$8,"Última chance","Zumbi"))))</f>
        <v/>
      </c>
      <c r="W6671" s="25" t="n">
        <f aca="false">IF(O6671="Won",1,IF(O6671="Lost",0,""))</f>
        <v>1</v>
      </c>
      <c r="Y6671" s="25" t="str">
        <f aca="false">IF(E6671="","Sim","")</f>
        <v/>
      </c>
    </row>
    <row r="6672" customFormat="false" ht="15" hidden="false" customHeight="false" outlineLevel="0" collapsed="false">
      <c r="A6672" s="25" t="s">
        <v>6935</v>
      </c>
      <c r="B6672" s="25" t="s">
        <v>102</v>
      </c>
      <c r="C6672" s="25" t="s">
        <v>103</v>
      </c>
      <c r="D6672" s="25" t="s">
        <v>104</v>
      </c>
      <c r="E6672" s="25" t="s">
        <v>868</v>
      </c>
      <c r="F6672" s="25" t="s">
        <v>168</v>
      </c>
      <c r="G6672" s="26" t="n">
        <v>2952.73</v>
      </c>
      <c r="H6672" s="27" t="n">
        <v>5107</v>
      </c>
      <c r="I6672" s="25" t="s">
        <v>147</v>
      </c>
      <c r="K6672" s="25" t="n">
        <v>2000</v>
      </c>
      <c r="L6672" s="25" t="s">
        <v>1834</v>
      </c>
      <c r="M6672" s="25" t="s">
        <v>171</v>
      </c>
      <c r="N6672" s="28" t="n">
        <v>4821</v>
      </c>
      <c r="O6672" s="25" t="s">
        <v>54</v>
      </c>
      <c r="P6672" s="29" t="n">
        <v>42740</v>
      </c>
      <c r="Q6672" s="29" t="n">
        <v>42817</v>
      </c>
      <c r="R6672" s="28" t="n">
        <v>4211</v>
      </c>
      <c r="S6672" s="28" t="n">
        <f aca="false">IF(O6672="Won",R6672,IF(O6672="Lost",0,N6672))</f>
        <v>4211</v>
      </c>
      <c r="T6672" s="30" t="n">
        <f aca="false">IF(AND(P6672&lt;&gt;"",Q6672&lt;&gt;""),Q6672-P6672,"")</f>
        <v>77</v>
      </c>
      <c r="U6672" s="30" t="str">
        <f aca="false">IF(AND(O6672="Engaging",P6672&lt;&gt;""),'Leia-me'!$B$5-P6672,"")</f>
        <v/>
      </c>
      <c r="V6672" s="25" t="str">
        <f aca="false">IF(O6672&lt;&gt;"Engaging","",IF(U6672&lt;='Leia-me'!$B$6,"Saudável",IF(U6672&lt;='Leia-me'!$B$7,"Esfriando",IF(U6672&lt;='Leia-me'!$B$8,"Última chance","Zumbi"))))</f>
        <v/>
      </c>
      <c r="W6672" s="25" t="n">
        <f aca="false">IF(O6672="Won",1,IF(O6672="Lost",0,""))</f>
        <v>1</v>
      </c>
      <c r="X6672" s="25" t="s">
        <v>1835</v>
      </c>
      <c r="Y6672" s="25" t="str">
        <f aca="false">IF(E6672="","Sim","")</f>
        <v/>
      </c>
    </row>
    <row r="6673" customFormat="false" ht="15" hidden="false" customHeight="false" outlineLevel="0" collapsed="false">
      <c r="A6673" s="25" t="s">
        <v>6936</v>
      </c>
      <c r="B6673" s="25" t="s">
        <v>102</v>
      </c>
      <c r="C6673" s="25" t="s">
        <v>103</v>
      </c>
      <c r="D6673" s="25" t="s">
        <v>104</v>
      </c>
      <c r="G6673" s="31"/>
      <c r="H6673" s="32"/>
      <c r="L6673" s="25" t="s">
        <v>178</v>
      </c>
      <c r="M6673" s="25" t="s">
        <v>171</v>
      </c>
      <c r="N6673" s="28" t="n">
        <v>5482</v>
      </c>
      <c r="O6673" s="25" t="s">
        <v>56</v>
      </c>
      <c r="P6673" s="29" t="n">
        <v>42744</v>
      </c>
      <c r="Q6673" s="33"/>
      <c r="R6673" s="34"/>
      <c r="S6673" s="28" t="n">
        <f aca="false">IF(O6673="Won",R6673,IF(O6673="Lost",0,N6673))</f>
        <v>5482</v>
      </c>
      <c r="T6673" s="30" t="str">
        <f aca="false">IF(AND(P6673&lt;&gt;"",Q6673&lt;&gt;""),Q6673-P6673,"")</f>
        <v/>
      </c>
      <c r="U6673" s="30" t="n">
        <f aca="false">IF(AND(O6673="Engaging",P6673&lt;&gt;""),'Leia-me'!$B$5-P6673,"")</f>
        <v>356</v>
      </c>
      <c r="V6673" s="25" t="str">
        <f aca="false">IF(O6673&lt;&gt;"Engaging","",IF(U6673&lt;='Leia-me'!$B$6,"Saudável",IF(U6673&lt;='Leia-me'!$B$7,"Esfriando",IF(U6673&lt;='Leia-me'!$B$8,"Última chance","Zumbi"))))</f>
        <v>Zumbi</v>
      </c>
      <c r="W6673" s="25" t="str">
        <f aca="false">IF(O6673="Won",1,IF(O6673="Lost",0,""))</f>
        <v/>
      </c>
      <c r="Y6673" s="25" t="str">
        <f aca="false">IF(E6673="","Sim","")</f>
        <v>Sim</v>
      </c>
    </row>
    <row r="6674" customFormat="false" ht="15" hidden="false" customHeight="false" outlineLevel="0" collapsed="false">
      <c r="A6674" s="25" t="s">
        <v>6937</v>
      </c>
      <c r="B6674" s="25" t="s">
        <v>102</v>
      </c>
      <c r="C6674" s="25" t="s">
        <v>103</v>
      </c>
      <c r="D6674" s="25" t="s">
        <v>104</v>
      </c>
      <c r="E6674" s="25" t="s">
        <v>1187</v>
      </c>
      <c r="F6674" s="25" t="s">
        <v>159</v>
      </c>
      <c r="G6674" s="26" t="n">
        <v>2059.9</v>
      </c>
      <c r="H6674" s="27" t="n">
        <v>3644</v>
      </c>
      <c r="I6674" s="25" t="s">
        <v>147</v>
      </c>
      <c r="K6674" s="25" t="n">
        <v>1988</v>
      </c>
      <c r="L6674" s="25" t="s">
        <v>186</v>
      </c>
      <c r="M6674" s="25" t="s">
        <v>171</v>
      </c>
      <c r="N6674" s="28" t="n">
        <v>550</v>
      </c>
      <c r="O6674" s="25" t="s">
        <v>54</v>
      </c>
      <c r="P6674" s="29" t="n">
        <v>42744</v>
      </c>
      <c r="Q6674" s="29" t="n">
        <v>42821</v>
      </c>
      <c r="R6674" s="28" t="n">
        <v>564</v>
      </c>
      <c r="S6674" s="28" t="n">
        <f aca="false">IF(O6674="Won",R6674,IF(O6674="Lost",0,N6674))</f>
        <v>564</v>
      </c>
      <c r="T6674" s="30" t="n">
        <f aca="false">IF(AND(P6674&lt;&gt;"",Q6674&lt;&gt;""),Q6674-P6674,"")</f>
        <v>77</v>
      </c>
      <c r="U6674" s="30" t="str">
        <f aca="false">IF(AND(O6674="Engaging",P6674&lt;&gt;""),'Leia-me'!$B$5-P6674,"")</f>
        <v/>
      </c>
      <c r="V6674" s="25" t="str">
        <f aca="false">IF(O6674&lt;&gt;"Engaging","",IF(U6674&lt;='Leia-me'!$B$6,"Saudável",IF(U6674&lt;='Leia-me'!$B$7,"Esfriando",IF(U6674&lt;='Leia-me'!$B$8,"Última chance","Zumbi"))))</f>
        <v/>
      </c>
      <c r="W6674" s="25" t="n">
        <f aca="false">IF(O6674="Won",1,IF(O6674="Lost",0,""))</f>
        <v>1</v>
      </c>
      <c r="Y6674" s="25" t="str">
        <f aca="false">IF(E6674="","Sim","")</f>
        <v/>
      </c>
    </row>
    <row r="6675" customFormat="false" ht="15" hidden="false" customHeight="false" outlineLevel="0" collapsed="false">
      <c r="A6675" s="25" t="s">
        <v>6938</v>
      </c>
      <c r="B6675" s="25" t="s">
        <v>102</v>
      </c>
      <c r="C6675" s="25" t="s">
        <v>103</v>
      </c>
      <c r="D6675" s="25" t="s">
        <v>104</v>
      </c>
      <c r="G6675" s="31"/>
      <c r="H6675" s="32"/>
      <c r="L6675" s="25" t="s">
        <v>1834</v>
      </c>
      <c r="M6675" s="25" t="s">
        <v>171</v>
      </c>
      <c r="N6675" s="28" t="n">
        <v>4821</v>
      </c>
      <c r="O6675" s="25" t="s">
        <v>56</v>
      </c>
      <c r="P6675" s="29" t="n">
        <v>42745</v>
      </c>
      <c r="Q6675" s="33"/>
      <c r="R6675" s="34"/>
      <c r="S6675" s="28" t="n">
        <f aca="false">IF(O6675="Won",R6675,IF(O6675="Lost",0,N6675))</f>
        <v>4821</v>
      </c>
      <c r="T6675" s="30" t="str">
        <f aca="false">IF(AND(P6675&lt;&gt;"",Q6675&lt;&gt;""),Q6675-P6675,"")</f>
        <v/>
      </c>
      <c r="U6675" s="30" t="n">
        <f aca="false">IF(AND(O6675="Engaging",P6675&lt;&gt;""),'Leia-me'!$B$5-P6675,"")</f>
        <v>355</v>
      </c>
      <c r="V6675" s="25" t="str">
        <f aca="false">IF(O6675&lt;&gt;"Engaging","",IF(U6675&lt;='Leia-me'!$B$6,"Saudável",IF(U6675&lt;='Leia-me'!$B$7,"Esfriando",IF(U6675&lt;='Leia-me'!$B$8,"Última chance","Zumbi"))))</f>
        <v>Zumbi</v>
      </c>
      <c r="W6675" s="25" t="str">
        <f aca="false">IF(O6675="Won",1,IF(O6675="Lost",0,""))</f>
        <v/>
      </c>
      <c r="X6675" s="25" t="s">
        <v>1835</v>
      </c>
      <c r="Y6675" s="25" t="str">
        <f aca="false">IF(E6675="","Sim","")</f>
        <v>Sim</v>
      </c>
    </row>
    <row r="6676" customFormat="false" ht="15" hidden="false" customHeight="false" outlineLevel="0" collapsed="false">
      <c r="A6676" s="25" t="s">
        <v>6939</v>
      </c>
      <c r="B6676" s="25" t="s">
        <v>102</v>
      </c>
      <c r="C6676" s="25" t="s">
        <v>103</v>
      </c>
      <c r="D6676" s="25" t="s">
        <v>104</v>
      </c>
      <c r="E6676" s="25" t="s">
        <v>5204</v>
      </c>
      <c r="F6676" s="25" t="s">
        <v>155</v>
      </c>
      <c r="G6676" s="26" t="n">
        <v>1188.42</v>
      </c>
      <c r="H6676" s="27" t="n">
        <v>3015</v>
      </c>
      <c r="I6676" s="25" t="s">
        <v>147</v>
      </c>
      <c r="K6676" s="25" t="n">
        <v>1994</v>
      </c>
      <c r="L6676" s="25" t="s">
        <v>186</v>
      </c>
      <c r="M6676" s="25" t="s">
        <v>171</v>
      </c>
      <c r="N6676" s="28" t="n">
        <v>550</v>
      </c>
      <c r="O6676" s="25" t="s">
        <v>54</v>
      </c>
      <c r="P6676" s="29" t="n">
        <v>42745</v>
      </c>
      <c r="Q6676" s="29" t="n">
        <v>42814</v>
      </c>
      <c r="R6676" s="28" t="n">
        <v>581</v>
      </c>
      <c r="S6676" s="28" t="n">
        <f aca="false">IF(O6676="Won",R6676,IF(O6676="Lost",0,N6676))</f>
        <v>581</v>
      </c>
      <c r="T6676" s="30" t="n">
        <f aca="false">IF(AND(P6676&lt;&gt;"",Q6676&lt;&gt;""),Q6676-P6676,"")</f>
        <v>69</v>
      </c>
      <c r="U6676" s="30" t="str">
        <f aca="false">IF(AND(O6676="Engaging",P6676&lt;&gt;""),'Leia-me'!$B$5-P6676,"")</f>
        <v/>
      </c>
      <c r="V6676" s="25" t="str">
        <f aca="false">IF(O6676&lt;&gt;"Engaging","",IF(U6676&lt;='Leia-me'!$B$6,"Saudável",IF(U6676&lt;='Leia-me'!$B$7,"Esfriando",IF(U6676&lt;='Leia-me'!$B$8,"Última chance","Zumbi"))))</f>
        <v/>
      </c>
      <c r="W6676" s="25" t="n">
        <f aca="false">IF(O6676="Won",1,IF(O6676="Lost",0,""))</f>
        <v>1</v>
      </c>
      <c r="Y6676" s="25" t="str">
        <f aca="false">IF(E6676="","Sim","")</f>
        <v/>
      </c>
    </row>
    <row r="6677" customFormat="false" ht="15" hidden="false" customHeight="false" outlineLevel="0" collapsed="false">
      <c r="A6677" s="25" t="s">
        <v>6940</v>
      </c>
      <c r="B6677" s="25" t="s">
        <v>102</v>
      </c>
      <c r="C6677" s="25" t="s">
        <v>103</v>
      </c>
      <c r="D6677" s="25" t="s">
        <v>104</v>
      </c>
      <c r="G6677" s="31"/>
      <c r="H6677" s="32"/>
      <c r="L6677" s="25" t="s">
        <v>148</v>
      </c>
      <c r="M6677" s="25" t="s">
        <v>149</v>
      </c>
      <c r="N6677" s="28" t="n">
        <v>55</v>
      </c>
      <c r="O6677" s="25" t="s">
        <v>56</v>
      </c>
      <c r="P6677" s="29" t="n">
        <v>42748</v>
      </c>
      <c r="Q6677" s="33"/>
      <c r="R6677" s="34"/>
      <c r="S6677" s="28" t="n">
        <f aca="false">IF(O6677="Won",R6677,IF(O6677="Lost",0,N6677))</f>
        <v>55</v>
      </c>
      <c r="T6677" s="30" t="str">
        <f aca="false">IF(AND(P6677&lt;&gt;"",Q6677&lt;&gt;""),Q6677-P6677,"")</f>
        <v/>
      </c>
      <c r="U6677" s="30" t="n">
        <f aca="false">IF(AND(O6677="Engaging",P6677&lt;&gt;""),'Leia-me'!$B$5-P6677,"")</f>
        <v>352</v>
      </c>
      <c r="V6677" s="25" t="str">
        <f aca="false">IF(O6677&lt;&gt;"Engaging","",IF(U6677&lt;='Leia-me'!$B$6,"Saudável",IF(U6677&lt;='Leia-me'!$B$7,"Esfriando",IF(U6677&lt;='Leia-me'!$B$8,"Última chance","Zumbi"))))</f>
        <v>Zumbi</v>
      </c>
      <c r="W6677" s="25" t="str">
        <f aca="false">IF(O6677="Won",1,IF(O6677="Lost",0,""))</f>
        <v/>
      </c>
      <c r="Y6677" s="25" t="str">
        <f aca="false">IF(E6677="","Sim","")</f>
        <v>Sim</v>
      </c>
    </row>
    <row r="6678" customFormat="false" ht="15" hidden="false" customHeight="false" outlineLevel="0" collapsed="false">
      <c r="A6678" s="25" t="s">
        <v>6941</v>
      </c>
      <c r="B6678" s="25" t="s">
        <v>102</v>
      </c>
      <c r="C6678" s="25" t="s">
        <v>103</v>
      </c>
      <c r="D6678" s="25" t="s">
        <v>104</v>
      </c>
      <c r="E6678" s="25" t="s">
        <v>231</v>
      </c>
      <c r="F6678" s="25" t="s">
        <v>168</v>
      </c>
      <c r="G6678" s="26" t="n">
        <v>45.39</v>
      </c>
      <c r="H6678" s="27" t="n">
        <v>100</v>
      </c>
      <c r="I6678" s="25" t="s">
        <v>147</v>
      </c>
      <c r="J6678" s="25" t="s">
        <v>169</v>
      </c>
      <c r="K6678" s="25" t="n">
        <v>2012</v>
      </c>
      <c r="L6678" s="25" t="s">
        <v>186</v>
      </c>
      <c r="M6678" s="25" t="s">
        <v>171</v>
      </c>
      <c r="N6678" s="28" t="n">
        <v>550</v>
      </c>
      <c r="O6678" s="25" t="s">
        <v>56</v>
      </c>
      <c r="P6678" s="29" t="n">
        <v>42749</v>
      </c>
      <c r="Q6678" s="33"/>
      <c r="R6678" s="34"/>
      <c r="S6678" s="28" t="n">
        <f aca="false">IF(O6678="Won",R6678,IF(O6678="Lost",0,N6678))</f>
        <v>550</v>
      </c>
      <c r="T6678" s="30" t="str">
        <f aca="false">IF(AND(P6678&lt;&gt;"",Q6678&lt;&gt;""),Q6678-P6678,"")</f>
        <v/>
      </c>
      <c r="U6678" s="30" t="n">
        <f aca="false">IF(AND(O6678="Engaging",P6678&lt;&gt;""),'Leia-me'!$B$5-P6678,"")</f>
        <v>351</v>
      </c>
      <c r="V6678" s="25" t="str">
        <f aca="false">IF(O6678&lt;&gt;"Engaging","",IF(U6678&lt;='Leia-me'!$B$6,"Saudável",IF(U6678&lt;='Leia-me'!$B$7,"Esfriando",IF(U6678&lt;='Leia-me'!$B$8,"Última chance","Zumbi"))))</f>
        <v>Zumbi</v>
      </c>
      <c r="W6678" s="25" t="str">
        <f aca="false">IF(O6678="Won",1,IF(O6678="Lost",0,""))</f>
        <v/>
      </c>
      <c r="Y6678" s="25" t="str">
        <f aca="false">IF(E6678="","Sim","")</f>
        <v/>
      </c>
    </row>
    <row r="6679" customFormat="false" ht="15" hidden="false" customHeight="false" outlineLevel="0" collapsed="false">
      <c r="A6679" s="25" t="s">
        <v>6942</v>
      </c>
      <c r="B6679" s="25" t="s">
        <v>102</v>
      </c>
      <c r="C6679" s="25" t="s">
        <v>103</v>
      </c>
      <c r="D6679" s="25" t="s">
        <v>104</v>
      </c>
      <c r="E6679" s="25" t="s">
        <v>428</v>
      </c>
      <c r="F6679" s="25" t="s">
        <v>267</v>
      </c>
      <c r="G6679" s="26" t="n">
        <v>792.46</v>
      </c>
      <c r="H6679" s="27" t="n">
        <v>1299</v>
      </c>
      <c r="I6679" s="25" t="s">
        <v>147</v>
      </c>
      <c r="K6679" s="25" t="n">
        <v>1982</v>
      </c>
      <c r="L6679" s="25" t="s">
        <v>160</v>
      </c>
      <c r="M6679" s="25" t="s">
        <v>149</v>
      </c>
      <c r="N6679" s="28" t="n">
        <v>3393</v>
      </c>
      <c r="O6679" s="25" t="s">
        <v>55</v>
      </c>
      <c r="P6679" s="29" t="n">
        <v>42749</v>
      </c>
      <c r="Q6679" s="29" t="n">
        <v>42860</v>
      </c>
      <c r="R6679" s="28" t="n">
        <v>0</v>
      </c>
      <c r="S6679" s="28" t="n">
        <f aca="false">IF(O6679="Won",R6679,IF(O6679="Lost",0,N6679))</f>
        <v>0</v>
      </c>
      <c r="T6679" s="30" t="n">
        <f aca="false">IF(AND(P6679&lt;&gt;"",Q6679&lt;&gt;""),Q6679-P6679,"")</f>
        <v>111</v>
      </c>
      <c r="U6679" s="30" t="str">
        <f aca="false">IF(AND(O6679="Engaging",P6679&lt;&gt;""),'Leia-me'!$B$5-P6679,"")</f>
        <v/>
      </c>
      <c r="V6679" s="25" t="str">
        <f aca="false">IF(O6679&lt;&gt;"Engaging","",IF(U6679&lt;='Leia-me'!$B$6,"Saudável",IF(U6679&lt;='Leia-me'!$B$7,"Esfriando",IF(U6679&lt;='Leia-me'!$B$8,"Última chance","Zumbi"))))</f>
        <v/>
      </c>
      <c r="W6679" s="25" t="n">
        <f aca="false">IF(O6679="Won",1,IF(O6679="Lost",0,""))</f>
        <v>0</v>
      </c>
      <c r="Y6679" s="25" t="str">
        <f aca="false">IF(E6679="","Sim","")</f>
        <v/>
      </c>
    </row>
    <row r="6680" customFormat="false" ht="15" hidden="false" customHeight="false" outlineLevel="0" collapsed="false">
      <c r="A6680" s="25" t="s">
        <v>6943</v>
      </c>
      <c r="B6680" s="25" t="s">
        <v>102</v>
      </c>
      <c r="C6680" s="25" t="s">
        <v>103</v>
      </c>
      <c r="D6680" s="25" t="s">
        <v>104</v>
      </c>
      <c r="E6680" s="25" t="s">
        <v>1351</v>
      </c>
      <c r="F6680" s="25" t="s">
        <v>177</v>
      </c>
      <c r="G6680" s="26" t="n">
        <v>7537.24</v>
      </c>
      <c r="H6680" s="27" t="n">
        <v>20293</v>
      </c>
      <c r="I6680" s="25" t="s">
        <v>147</v>
      </c>
      <c r="K6680" s="25" t="n">
        <v>1993</v>
      </c>
      <c r="L6680" s="25" t="s">
        <v>1834</v>
      </c>
      <c r="M6680" s="25" t="s">
        <v>171</v>
      </c>
      <c r="N6680" s="28" t="n">
        <v>4821</v>
      </c>
      <c r="O6680" s="25" t="s">
        <v>54</v>
      </c>
      <c r="P6680" s="29" t="n">
        <v>42749</v>
      </c>
      <c r="Q6680" s="29" t="n">
        <v>42811</v>
      </c>
      <c r="R6680" s="28" t="n">
        <v>4554</v>
      </c>
      <c r="S6680" s="28" t="n">
        <f aca="false">IF(O6680="Won",R6680,IF(O6680="Lost",0,N6680))</f>
        <v>4554</v>
      </c>
      <c r="T6680" s="30" t="n">
        <f aca="false">IF(AND(P6680&lt;&gt;"",Q6680&lt;&gt;""),Q6680-P6680,"")</f>
        <v>62</v>
      </c>
      <c r="U6680" s="30" t="str">
        <f aca="false">IF(AND(O6680="Engaging",P6680&lt;&gt;""),'Leia-me'!$B$5-P6680,"")</f>
        <v/>
      </c>
      <c r="V6680" s="25" t="str">
        <f aca="false">IF(O6680&lt;&gt;"Engaging","",IF(U6680&lt;='Leia-me'!$B$6,"Saudável",IF(U6680&lt;='Leia-me'!$B$7,"Esfriando",IF(U6680&lt;='Leia-me'!$B$8,"Última chance","Zumbi"))))</f>
        <v/>
      </c>
      <c r="W6680" s="25" t="n">
        <f aca="false">IF(O6680="Won",1,IF(O6680="Lost",0,""))</f>
        <v>1</v>
      </c>
      <c r="X6680" s="25" t="s">
        <v>1835</v>
      </c>
      <c r="Y6680" s="25" t="str">
        <f aca="false">IF(E6680="","Sim","")</f>
        <v/>
      </c>
    </row>
    <row r="6681" customFormat="false" ht="15" hidden="false" customHeight="false" outlineLevel="0" collapsed="false">
      <c r="A6681" s="25" t="s">
        <v>6944</v>
      </c>
      <c r="B6681" s="25" t="s">
        <v>102</v>
      </c>
      <c r="C6681" s="25" t="s">
        <v>103</v>
      </c>
      <c r="D6681" s="25" t="s">
        <v>104</v>
      </c>
      <c r="G6681" s="31"/>
      <c r="H6681" s="32"/>
      <c r="L6681" s="25" t="s">
        <v>186</v>
      </c>
      <c r="M6681" s="25" t="s">
        <v>171</v>
      </c>
      <c r="N6681" s="28" t="n">
        <v>550</v>
      </c>
      <c r="O6681" s="25" t="s">
        <v>56</v>
      </c>
      <c r="P6681" s="29" t="n">
        <v>42750</v>
      </c>
      <c r="Q6681" s="33"/>
      <c r="R6681" s="34"/>
      <c r="S6681" s="28" t="n">
        <f aca="false">IF(O6681="Won",R6681,IF(O6681="Lost",0,N6681))</f>
        <v>550</v>
      </c>
      <c r="T6681" s="30" t="str">
        <f aca="false">IF(AND(P6681&lt;&gt;"",Q6681&lt;&gt;""),Q6681-P6681,"")</f>
        <v/>
      </c>
      <c r="U6681" s="30" t="n">
        <f aca="false">IF(AND(O6681="Engaging",P6681&lt;&gt;""),'Leia-me'!$B$5-P6681,"")</f>
        <v>350</v>
      </c>
      <c r="V6681" s="25" t="str">
        <f aca="false">IF(O6681&lt;&gt;"Engaging","",IF(U6681&lt;='Leia-me'!$B$6,"Saudável",IF(U6681&lt;='Leia-me'!$B$7,"Esfriando",IF(U6681&lt;='Leia-me'!$B$8,"Última chance","Zumbi"))))</f>
        <v>Zumbi</v>
      </c>
      <c r="W6681" s="25" t="str">
        <f aca="false">IF(O6681="Won",1,IF(O6681="Lost",0,""))</f>
        <v/>
      </c>
      <c r="Y6681" s="25" t="str">
        <f aca="false">IF(E6681="","Sim","")</f>
        <v>Sim</v>
      </c>
    </row>
    <row r="6682" customFormat="false" ht="15" hidden="false" customHeight="false" outlineLevel="0" collapsed="false">
      <c r="A6682" s="25" t="s">
        <v>6945</v>
      </c>
      <c r="B6682" s="25" t="s">
        <v>102</v>
      </c>
      <c r="C6682" s="25" t="s">
        <v>103</v>
      </c>
      <c r="D6682" s="25" t="s">
        <v>104</v>
      </c>
      <c r="E6682" s="25" t="s">
        <v>2484</v>
      </c>
      <c r="F6682" s="25" t="s">
        <v>155</v>
      </c>
      <c r="G6682" s="26" t="n">
        <v>1825.82</v>
      </c>
      <c r="H6682" s="27" t="n">
        <v>5595</v>
      </c>
      <c r="I6682" s="25" t="s">
        <v>147</v>
      </c>
      <c r="J6682" s="25" t="s">
        <v>156</v>
      </c>
      <c r="K6682" s="25" t="n">
        <v>1995</v>
      </c>
      <c r="L6682" s="25" t="s">
        <v>148</v>
      </c>
      <c r="M6682" s="25" t="s">
        <v>149</v>
      </c>
      <c r="N6682" s="28" t="n">
        <v>55</v>
      </c>
      <c r="O6682" s="25" t="s">
        <v>54</v>
      </c>
      <c r="P6682" s="29" t="n">
        <v>42752</v>
      </c>
      <c r="Q6682" s="29" t="n">
        <v>42824</v>
      </c>
      <c r="R6682" s="28" t="n">
        <v>49</v>
      </c>
      <c r="S6682" s="28" t="n">
        <f aca="false">IF(O6682="Won",R6682,IF(O6682="Lost",0,N6682))</f>
        <v>49</v>
      </c>
      <c r="T6682" s="30" t="n">
        <f aca="false">IF(AND(P6682&lt;&gt;"",Q6682&lt;&gt;""),Q6682-P6682,"")</f>
        <v>72</v>
      </c>
      <c r="U6682" s="30" t="str">
        <f aca="false">IF(AND(O6682="Engaging",P6682&lt;&gt;""),'Leia-me'!$B$5-P6682,"")</f>
        <v/>
      </c>
      <c r="V6682" s="25" t="str">
        <f aca="false">IF(O6682&lt;&gt;"Engaging","",IF(U6682&lt;='Leia-me'!$B$6,"Saudável",IF(U6682&lt;='Leia-me'!$B$7,"Esfriando",IF(U6682&lt;='Leia-me'!$B$8,"Última chance","Zumbi"))))</f>
        <v/>
      </c>
      <c r="W6682" s="25" t="n">
        <f aca="false">IF(O6682="Won",1,IF(O6682="Lost",0,""))</f>
        <v>1</v>
      </c>
      <c r="Y6682" s="25" t="str">
        <f aca="false">IF(E6682="","Sim","")</f>
        <v/>
      </c>
    </row>
    <row r="6683" customFormat="false" ht="15" hidden="false" customHeight="false" outlineLevel="0" collapsed="false">
      <c r="A6683" s="25" t="s">
        <v>6946</v>
      </c>
      <c r="B6683" s="25" t="s">
        <v>102</v>
      </c>
      <c r="C6683" s="25" t="s">
        <v>103</v>
      </c>
      <c r="D6683" s="25" t="s">
        <v>104</v>
      </c>
      <c r="G6683" s="31"/>
      <c r="H6683" s="32"/>
      <c r="L6683" s="25" t="s">
        <v>148</v>
      </c>
      <c r="M6683" s="25" t="s">
        <v>149</v>
      </c>
      <c r="N6683" s="28" t="n">
        <v>55</v>
      </c>
      <c r="O6683" s="25" t="s">
        <v>56</v>
      </c>
      <c r="P6683" s="29" t="n">
        <v>42754</v>
      </c>
      <c r="Q6683" s="33"/>
      <c r="R6683" s="34"/>
      <c r="S6683" s="28" t="n">
        <f aca="false">IF(O6683="Won",R6683,IF(O6683="Lost",0,N6683))</f>
        <v>55</v>
      </c>
      <c r="T6683" s="30" t="str">
        <f aca="false">IF(AND(P6683&lt;&gt;"",Q6683&lt;&gt;""),Q6683-P6683,"")</f>
        <v/>
      </c>
      <c r="U6683" s="30" t="n">
        <f aca="false">IF(AND(O6683="Engaging",P6683&lt;&gt;""),'Leia-me'!$B$5-P6683,"")</f>
        <v>346</v>
      </c>
      <c r="V6683" s="25" t="str">
        <f aca="false">IF(O6683&lt;&gt;"Engaging","",IF(U6683&lt;='Leia-me'!$B$6,"Saudável",IF(U6683&lt;='Leia-me'!$B$7,"Esfriando",IF(U6683&lt;='Leia-me'!$B$8,"Última chance","Zumbi"))))</f>
        <v>Zumbi</v>
      </c>
      <c r="W6683" s="25" t="str">
        <f aca="false">IF(O6683="Won",1,IF(O6683="Lost",0,""))</f>
        <v/>
      </c>
      <c r="Y6683" s="25" t="str">
        <f aca="false">IF(E6683="","Sim","")</f>
        <v>Sim</v>
      </c>
    </row>
    <row r="6684" customFormat="false" ht="15" hidden="false" customHeight="false" outlineLevel="0" collapsed="false">
      <c r="A6684" s="25" t="s">
        <v>6947</v>
      </c>
      <c r="B6684" s="25" t="s">
        <v>102</v>
      </c>
      <c r="C6684" s="25" t="s">
        <v>103</v>
      </c>
      <c r="D6684" s="25" t="s">
        <v>104</v>
      </c>
      <c r="E6684" s="25" t="s">
        <v>1351</v>
      </c>
      <c r="F6684" s="25" t="s">
        <v>177</v>
      </c>
      <c r="G6684" s="26" t="n">
        <v>7537.24</v>
      </c>
      <c r="H6684" s="27" t="n">
        <v>20293</v>
      </c>
      <c r="I6684" s="25" t="s">
        <v>147</v>
      </c>
      <c r="K6684" s="25" t="n">
        <v>1993</v>
      </c>
      <c r="L6684" s="25" t="s">
        <v>186</v>
      </c>
      <c r="M6684" s="25" t="s">
        <v>171</v>
      </c>
      <c r="N6684" s="28" t="n">
        <v>550</v>
      </c>
      <c r="O6684" s="25" t="s">
        <v>54</v>
      </c>
      <c r="P6684" s="29" t="n">
        <v>42754</v>
      </c>
      <c r="Q6684" s="29" t="n">
        <v>42825</v>
      </c>
      <c r="R6684" s="28" t="n">
        <v>365</v>
      </c>
      <c r="S6684" s="28" t="n">
        <f aca="false">IF(O6684="Won",R6684,IF(O6684="Lost",0,N6684))</f>
        <v>365</v>
      </c>
      <c r="T6684" s="30" t="n">
        <f aca="false">IF(AND(P6684&lt;&gt;"",Q6684&lt;&gt;""),Q6684-P6684,"")</f>
        <v>71</v>
      </c>
      <c r="U6684" s="30" t="str">
        <f aca="false">IF(AND(O6684="Engaging",P6684&lt;&gt;""),'Leia-me'!$B$5-P6684,"")</f>
        <v/>
      </c>
      <c r="V6684" s="25" t="str">
        <f aca="false">IF(O6684&lt;&gt;"Engaging","",IF(U6684&lt;='Leia-me'!$B$6,"Saudável",IF(U6684&lt;='Leia-me'!$B$7,"Esfriando",IF(U6684&lt;='Leia-me'!$B$8,"Última chance","Zumbi"))))</f>
        <v/>
      </c>
      <c r="W6684" s="25" t="n">
        <f aca="false">IF(O6684="Won",1,IF(O6684="Lost",0,""))</f>
        <v>1</v>
      </c>
      <c r="Y6684" s="25" t="str">
        <f aca="false">IF(E6684="","Sim","")</f>
        <v/>
      </c>
    </row>
    <row r="6685" customFormat="false" ht="15" hidden="false" customHeight="false" outlineLevel="0" collapsed="false">
      <c r="A6685" s="25" t="s">
        <v>6948</v>
      </c>
      <c r="B6685" s="25" t="s">
        <v>102</v>
      </c>
      <c r="C6685" s="25" t="s">
        <v>103</v>
      </c>
      <c r="D6685" s="25" t="s">
        <v>104</v>
      </c>
      <c r="G6685" s="31"/>
      <c r="H6685" s="32"/>
      <c r="L6685" s="25" t="s">
        <v>170</v>
      </c>
      <c r="M6685" s="25" t="s">
        <v>171</v>
      </c>
      <c r="N6685" s="28" t="n">
        <v>1096</v>
      </c>
      <c r="O6685" s="25" t="s">
        <v>56</v>
      </c>
      <c r="P6685" s="29" t="n">
        <v>42758</v>
      </c>
      <c r="Q6685" s="33"/>
      <c r="R6685" s="34"/>
      <c r="S6685" s="28" t="n">
        <f aca="false">IF(O6685="Won",R6685,IF(O6685="Lost",0,N6685))</f>
        <v>1096</v>
      </c>
      <c r="T6685" s="30" t="str">
        <f aca="false">IF(AND(P6685&lt;&gt;"",Q6685&lt;&gt;""),Q6685-P6685,"")</f>
        <v/>
      </c>
      <c r="U6685" s="30" t="n">
        <f aca="false">IF(AND(O6685="Engaging",P6685&lt;&gt;""),'Leia-me'!$B$5-P6685,"")</f>
        <v>342</v>
      </c>
      <c r="V6685" s="25" t="str">
        <f aca="false">IF(O6685&lt;&gt;"Engaging","",IF(U6685&lt;='Leia-me'!$B$6,"Saudável",IF(U6685&lt;='Leia-me'!$B$7,"Esfriando",IF(U6685&lt;='Leia-me'!$B$8,"Última chance","Zumbi"))))</f>
        <v>Zumbi</v>
      </c>
      <c r="W6685" s="25" t="str">
        <f aca="false">IF(O6685="Won",1,IF(O6685="Lost",0,""))</f>
        <v/>
      </c>
      <c r="Y6685" s="25" t="str">
        <f aca="false">IF(E6685="","Sim","")</f>
        <v>Sim</v>
      </c>
    </row>
    <row r="6686" customFormat="false" ht="15" hidden="false" customHeight="false" outlineLevel="0" collapsed="false">
      <c r="A6686" s="25" t="s">
        <v>6949</v>
      </c>
      <c r="B6686" s="25" t="s">
        <v>102</v>
      </c>
      <c r="C6686" s="25" t="s">
        <v>103</v>
      </c>
      <c r="D6686" s="25" t="s">
        <v>104</v>
      </c>
      <c r="G6686" s="31"/>
      <c r="H6686" s="32"/>
      <c r="L6686" s="25" t="s">
        <v>186</v>
      </c>
      <c r="M6686" s="25" t="s">
        <v>171</v>
      </c>
      <c r="N6686" s="28" t="n">
        <v>550</v>
      </c>
      <c r="O6686" s="25" t="s">
        <v>56</v>
      </c>
      <c r="P6686" s="29" t="n">
        <v>42759</v>
      </c>
      <c r="Q6686" s="33"/>
      <c r="R6686" s="34"/>
      <c r="S6686" s="28" t="n">
        <f aca="false">IF(O6686="Won",R6686,IF(O6686="Lost",0,N6686))</f>
        <v>550</v>
      </c>
      <c r="T6686" s="30" t="str">
        <f aca="false">IF(AND(P6686&lt;&gt;"",Q6686&lt;&gt;""),Q6686-P6686,"")</f>
        <v/>
      </c>
      <c r="U6686" s="30" t="n">
        <f aca="false">IF(AND(O6686="Engaging",P6686&lt;&gt;""),'Leia-me'!$B$5-P6686,"")</f>
        <v>341</v>
      </c>
      <c r="V6686" s="25" t="str">
        <f aca="false">IF(O6686&lt;&gt;"Engaging","",IF(U6686&lt;='Leia-me'!$B$6,"Saudável",IF(U6686&lt;='Leia-me'!$B$7,"Esfriando",IF(U6686&lt;='Leia-me'!$B$8,"Última chance","Zumbi"))))</f>
        <v>Zumbi</v>
      </c>
      <c r="W6686" s="25" t="str">
        <f aca="false">IF(O6686="Won",1,IF(O6686="Lost",0,""))</f>
        <v/>
      </c>
      <c r="Y6686" s="25" t="str">
        <f aca="false">IF(E6686="","Sim","")</f>
        <v>Sim</v>
      </c>
    </row>
    <row r="6687" customFormat="false" ht="15" hidden="false" customHeight="false" outlineLevel="0" collapsed="false">
      <c r="A6687" s="25" t="s">
        <v>6950</v>
      </c>
      <c r="B6687" s="25" t="s">
        <v>102</v>
      </c>
      <c r="C6687" s="25" t="s">
        <v>103</v>
      </c>
      <c r="D6687" s="25" t="s">
        <v>104</v>
      </c>
      <c r="E6687" s="25" t="s">
        <v>195</v>
      </c>
      <c r="F6687" s="25" t="s">
        <v>185</v>
      </c>
      <c r="G6687" s="26" t="n">
        <v>8170.38</v>
      </c>
      <c r="H6687" s="27" t="n">
        <v>16499</v>
      </c>
      <c r="I6687" s="25" t="s">
        <v>196</v>
      </c>
      <c r="K6687" s="25" t="n">
        <v>1997</v>
      </c>
      <c r="L6687" s="25" t="s">
        <v>148</v>
      </c>
      <c r="M6687" s="25" t="s">
        <v>149</v>
      </c>
      <c r="N6687" s="28" t="n">
        <v>55</v>
      </c>
      <c r="O6687" s="25" t="s">
        <v>55</v>
      </c>
      <c r="P6687" s="29" t="n">
        <v>42760</v>
      </c>
      <c r="Q6687" s="29" t="n">
        <v>42856</v>
      </c>
      <c r="R6687" s="28" t="n">
        <v>0</v>
      </c>
      <c r="S6687" s="28" t="n">
        <f aca="false">IF(O6687="Won",R6687,IF(O6687="Lost",0,N6687))</f>
        <v>0</v>
      </c>
      <c r="T6687" s="30" t="n">
        <f aca="false">IF(AND(P6687&lt;&gt;"",Q6687&lt;&gt;""),Q6687-P6687,"")</f>
        <v>96</v>
      </c>
      <c r="U6687" s="30" t="str">
        <f aca="false">IF(AND(O6687="Engaging",P6687&lt;&gt;""),'Leia-me'!$B$5-P6687,"")</f>
        <v/>
      </c>
      <c r="V6687" s="25" t="str">
        <f aca="false">IF(O6687&lt;&gt;"Engaging","",IF(U6687&lt;='Leia-me'!$B$6,"Saudável",IF(U6687&lt;='Leia-me'!$B$7,"Esfriando",IF(U6687&lt;='Leia-me'!$B$8,"Última chance","Zumbi"))))</f>
        <v/>
      </c>
      <c r="W6687" s="25" t="n">
        <f aca="false">IF(O6687="Won",1,IF(O6687="Lost",0,""))</f>
        <v>0</v>
      </c>
      <c r="Y6687" s="25" t="str">
        <f aca="false">IF(E6687="","Sim","")</f>
        <v/>
      </c>
    </row>
    <row r="6688" customFormat="false" ht="15" hidden="false" customHeight="false" outlineLevel="0" collapsed="false">
      <c r="A6688" s="25" t="s">
        <v>6951</v>
      </c>
      <c r="B6688" s="25" t="s">
        <v>102</v>
      </c>
      <c r="C6688" s="25" t="s">
        <v>103</v>
      </c>
      <c r="D6688" s="25" t="s">
        <v>104</v>
      </c>
      <c r="E6688" s="25" t="s">
        <v>428</v>
      </c>
      <c r="F6688" s="25" t="s">
        <v>267</v>
      </c>
      <c r="G6688" s="26" t="n">
        <v>792.46</v>
      </c>
      <c r="H6688" s="27" t="n">
        <v>1299</v>
      </c>
      <c r="I6688" s="25" t="s">
        <v>147</v>
      </c>
      <c r="K6688" s="25" t="n">
        <v>1982</v>
      </c>
      <c r="L6688" s="25" t="s">
        <v>148</v>
      </c>
      <c r="M6688" s="25" t="s">
        <v>149</v>
      </c>
      <c r="N6688" s="28" t="n">
        <v>55</v>
      </c>
      <c r="O6688" s="25" t="s">
        <v>54</v>
      </c>
      <c r="P6688" s="29" t="n">
        <v>42764</v>
      </c>
      <c r="Q6688" s="29" t="n">
        <v>42880</v>
      </c>
      <c r="R6688" s="28" t="n">
        <v>64</v>
      </c>
      <c r="S6688" s="28" t="n">
        <f aca="false">IF(O6688="Won",R6688,IF(O6688="Lost",0,N6688))</f>
        <v>64</v>
      </c>
      <c r="T6688" s="30" t="n">
        <f aca="false">IF(AND(P6688&lt;&gt;"",Q6688&lt;&gt;""),Q6688-P6688,"")</f>
        <v>116</v>
      </c>
      <c r="U6688" s="30" t="str">
        <f aca="false">IF(AND(O6688="Engaging",P6688&lt;&gt;""),'Leia-me'!$B$5-P6688,"")</f>
        <v/>
      </c>
      <c r="V6688" s="25" t="str">
        <f aca="false">IF(O6688&lt;&gt;"Engaging","",IF(U6688&lt;='Leia-me'!$B$6,"Saudável",IF(U6688&lt;='Leia-me'!$B$7,"Esfriando",IF(U6688&lt;='Leia-me'!$B$8,"Última chance","Zumbi"))))</f>
        <v/>
      </c>
      <c r="W6688" s="25" t="n">
        <f aca="false">IF(O6688="Won",1,IF(O6688="Lost",0,""))</f>
        <v>1</v>
      </c>
      <c r="Y6688" s="25" t="str">
        <f aca="false">IF(E6688="","Sim","")</f>
        <v/>
      </c>
    </row>
    <row r="6689" customFormat="false" ht="15" hidden="false" customHeight="false" outlineLevel="0" collapsed="false">
      <c r="A6689" s="25" t="s">
        <v>6952</v>
      </c>
      <c r="B6689" s="25" t="s">
        <v>102</v>
      </c>
      <c r="C6689" s="25" t="s">
        <v>103</v>
      </c>
      <c r="D6689" s="25" t="s">
        <v>104</v>
      </c>
      <c r="E6689" s="25" t="s">
        <v>633</v>
      </c>
      <c r="F6689" s="25" t="s">
        <v>211</v>
      </c>
      <c r="G6689" s="26" t="n">
        <v>1388.67</v>
      </c>
      <c r="H6689" s="27" t="n">
        <v>3583</v>
      </c>
      <c r="I6689" s="25" t="s">
        <v>147</v>
      </c>
      <c r="K6689" s="25" t="n">
        <v>1989</v>
      </c>
      <c r="L6689" s="25" t="s">
        <v>148</v>
      </c>
      <c r="M6689" s="25" t="s">
        <v>149</v>
      </c>
      <c r="N6689" s="28" t="n">
        <v>55</v>
      </c>
      <c r="O6689" s="25" t="s">
        <v>54</v>
      </c>
      <c r="P6689" s="29" t="n">
        <v>42764</v>
      </c>
      <c r="Q6689" s="29" t="n">
        <v>42891</v>
      </c>
      <c r="R6689" s="28" t="n">
        <v>55</v>
      </c>
      <c r="S6689" s="28" t="n">
        <f aca="false">IF(O6689="Won",R6689,IF(O6689="Lost",0,N6689))</f>
        <v>55</v>
      </c>
      <c r="T6689" s="30" t="n">
        <f aca="false">IF(AND(P6689&lt;&gt;"",Q6689&lt;&gt;""),Q6689-P6689,"")</f>
        <v>127</v>
      </c>
      <c r="U6689" s="30" t="str">
        <f aca="false">IF(AND(O6689="Engaging",P6689&lt;&gt;""),'Leia-me'!$B$5-P6689,"")</f>
        <v/>
      </c>
      <c r="V6689" s="25" t="str">
        <f aca="false">IF(O6689&lt;&gt;"Engaging","",IF(U6689&lt;='Leia-me'!$B$6,"Saudável",IF(U6689&lt;='Leia-me'!$B$7,"Esfriando",IF(U6689&lt;='Leia-me'!$B$8,"Última chance","Zumbi"))))</f>
        <v/>
      </c>
      <c r="W6689" s="25" t="n">
        <f aca="false">IF(O6689="Won",1,IF(O6689="Lost",0,""))</f>
        <v>1</v>
      </c>
      <c r="Y6689" s="25" t="str">
        <f aca="false">IF(E6689="","Sim","")</f>
        <v/>
      </c>
    </row>
    <row r="6690" customFormat="false" ht="15" hidden="false" customHeight="false" outlineLevel="0" collapsed="false">
      <c r="A6690" s="25" t="s">
        <v>6953</v>
      </c>
      <c r="B6690" s="25" t="s">
        <v>102</v>
      </c>
      <c r="C6690" s="25" t="s">
        <v>103</v>
      </c>
      <c r="D6690" s="25" t="s">
        <v>104</v>
      </c>
      <c r="E6690" s="25" t="s">
        <v>868</v>
      </c>
      <c r="F6690" s="25" t="s">
        <v>168</v>
      </c>
      <c r="G6690" s="26" t="n">
        <v>2952.73</v>
      </c>
      <c r="H6690" s="27" t="n">
        <v>5107</v>
      </c>
      <c r="I6690" s="25" t="s">
        <v>147</v>
      </c>
      <c r="K6690" s="25" t="n">
        <v>2000</v>
      </c>
      <c r="L6690" s="25" t="s">
        <v>160</v>
      </c>
      <c r="M6690" s="25" t="s">
        <v>149</v>
      </c>
      <c r="N6690" s="28" t="n">
        <v>3393</v>
      </c>
      <c r="O6690" s="25" t="s">
        <v>54</v>
      </c>
      <c r="P6690" s="29" t="n">
        <v>42764</v>
      </c>
      <c r="Q6690" s="29" t="n">
        <v>42807</v>
      </c>
      <c r="R6690" s="28" t="n">
        <v>2970</v>
      </c>
      <c r="S6690" s="28" t="n">
        <f aca="false">IF(O6690="Won",R6690,IF(O6690="Lost",0,N6690))</f>
        <v>2970</v>
      </c>
      <c r="T6690" s="30" t="n">
        <f aca="false">IF(AND(P6690&lt;&gt;"",Q6690&lt;&gt;""),Q6690-P6690,"")</f>
        <v>43</v>
      </c>
      <c r="U6690" s="30" t="str">
        <f aca="false">IF(AND(O6690="Engaging",P6690&lt;&gt;""),'Leia-me'!$B$5-P6690,"")</f>
        <v/>
      </c>
      <c r="V6690" s="25" t="str">
        <f aca="false">IF(O6690&lt;&gt;"Engaging","",IF(U6690&lt;='Leia-me'!$B$6,"Saudável",IF(U6690&lt;='Leia-me'!$B$7,"Esfriando",IF(U6690&lt;='Leia-me'!$B$8,"Última chance","Zumbi"))))</f>
        <v/>
      </c>
      <c r="W6690" s="25" t="n">
        <f aca="false">IF(O6690="Won",1,IF(O6690="Lost",0,""))</f>
        <v>1</v>
      </c>
      <c r="Y6690" s="25" t="str">
        <f aca="false">IF(E6690="","Sim","")</f>
        <v/>
      </c>
    </row>
    <row r="6691" customFormat="false" ht="15" hidden="false" customHeight="false" outlineLevel="0" collapsed="false">
      <c r="A6691" s="25" t="s">
        <v>6954</v>
      </c>
      <c r="B6691" s="25" t="s">
        <v>102</v>
      </c>
      <c r="C6691" s="25" t="s">
        <v>103</v>
      </c>
      <c r="D6691" s="25" t="s">
        <v>104</v>
      </c>
      <c r="E6691" s="25" t="s">
        <v>1789</v>
      </c>
      <c r="F6691" s="25" t="s">
        <v>211</v>
      </c>
      <c r="G6691" s="26" t="n">
        <v>497.11</v>
      </c>
      <c r="H6691" s="27" t="n">
        <v>1588</v>
      </c>
      <c r="I6691" s="25" t="s">
        <v>147</v>
      </c>
      <c r="K6691" s="25" t="n">
        <v>2009</v>
      </c>
      <c r="L6691" s="25" t="s">
        <v>148</v>
      </c>
      <c r="M6691" s="25" t="s">
        <v>149</v>
      </c>
      <c r="N6691" s="28" t="n">
        <v>55</v>
      </c>
      <c r="O6691" s="25" t="s">
        <v>55</v>
      </c>
      <c r="P6691" s="29" t="n">
        <v>42765</v>
      </c>
      <c r="Q6691" s="29" t="n">
        <v>42862</v>
      </c>
      <c r="R6691" s="28" t="n">
        <v>0</v>
      </c>
      <c r="S6691" s="28" t="n">
        <f aca="false">IF(O6691="Won",R6691,IF(O6691="Lost",0,N6691))</f>
        <v>0</v>
      </c>
      <c r="T6691" s="30" t="n">
        <f aca="false">IF(AND(P6691&lt;&gt;"",Q6691&lt;&gt;""),Q6691-P6691,"")</f>
        <v>97</v>
      </c>
      <c r="U6691" s="30" t="str">
        <f aca="false">IF(AND(O6691="Engaging",P6691&lt;&gt;""),'Leia-me'!$B$5-P6691,"")</f>
        <v/>
      </c>
      <c r="V6691" s="25" t="str">
        <f aca="false">IF(O6691&lt;&gt;"Engaging","",IF(U6691&lt;='Leia-me'!$B$6,"Saudável",IF(U6691&lt;='Leia-me'!$B$7,"Esfriando",IF(U6691&lt;='Leia-me'!$B$8,"Última chance","Zumbi"))))</f>
        <v/>
      </c>
      <c r="W6691" s="25" t="n">
        <f aca="false">IF(O6691="Won",1,IF(O6691="Lost",0,""))</f>
        <v>0</v>
      </c>
      <c r="Y6691" s="25" t="str">
        <f aca="false">IF(E6691="","Sim","")</f>
        <v/>
      </c>
    </row>
    <row r="6692" customFormat="false" ht="15" hidden="false" customHeight="false" outlineLevel="0" collapsed="false">
      <c r="A6692" s="25" t="s">
        <v>6955</v>
      </c>
      <c r="B6692" s="25" t="s">
        <v>102</v>
      </c>
      <c r="C6692" s="25" t="s">
        <v>103</v>
      </c>
      <c r="D6692" s="25" t="s">
        <v>104</v>
      </c>
      <c r="E6692" s="25" t="s">
        <v>868</v>
      </c>
      <c r="F6692" s="25" t="s">
        <v>168</v>
      </c>
      <c r="G6692" s="26" t="n">
        <v>2952.73</v>
      </c>
      <c r="H6692" s="27" t="n">
        <v>5107</v>
      </c>
      <c r="I6692" s="25" t="s">
        <v>147</v>
      </c>
      <c r="K6692" s="25" t="n">
        <v>2000</v>
      </c>
      <c r="L6692" s="25" t="s">
        <v>178</v>
      </c>
      <c r="M6692" s="25" t="s">
        <v>171</v>
      </c>
      <c r="N6692" s="28" t="n">
        <v>5482</v>
      </c>
      <c r="O6692" s="25" t="s">
        <v>55</v>
      </c>
      <c r="P6692" s="29" t="n">
        <v>42767</v>
      </c>
      <c r="Q6692" s="29" t="n">
        <v>42873</v>
      </c>
      <c r="R6692" s="28" t="n">
        <v>0</v>
      </c>
      <c r="S6692" s="28" t="n">
        <f aca="false">IF(O6692="Won",R6692,IF(O6692="Lost",0,N6692))</f>
        <v>0</v>
      </c>
      <c r="T6692" s="30" t="n">
        <f aca="false">IF(AND(P6692&lt;&gt;"",Q6692&lt;&gt;""),Q6692-P6692,"")</f>
        <v>106</v>
      </c>
      <c r="U6692" s="30" t="str">
        <f aca="false">IF(AND(O6692="Engaging",P6692&lt;&gt;""),'Leia-me'!$B$5-P6692,"")</f>
        <v/>
      </c>
      <c r="V6692" s="25" t="str">
        <f aca="false">IF(O6692&lt;&gt;"Engaging","",IF(U6692&lt;='Leia-me'!$B$6,"Saudável",IF(U6692&lt;='Leia-me'!$B$7,"Esfriando",IF(U6692&lt;='Leia-me'!$B$8,"Última chance","Zumbi"))))</f>
        <v/>
      </c>
      <c r="W6692" s="25" t="n">
        <f aca="false">IF(O6692="Won",1,IF(O6692="Lost",0,""))</f>
        <v>0</v>
      </c>
      <c r="Y6692" s="25" t="str">
        <f aca="false">IF(E6692="","Sim","")</f>
        <v/>
      </c>
    </row>
    <row r="6693" customFormat="false" ht="15" hidden="false" customHeight="false" outlineLevel="0" collapsed="false">
      <c r="A6693" s="25" t="s">
        <v>6956</v>
      </c>
      <c r="B6693" s="25" t="s">
        <v>102</v>
      </c>
      <c r="C6693" s="25" t="s">
        <v>103</v>
      </c>
      <c r="D6693" s="25" t="s">
        <v>104</v>
      </c>
      <c r="E6693" s="25" t="s">
        <v>218</v>
      </c>
      <c r="F6693" s="25" t="s">
        <v>146</v>
      </c>
      <c r="G6693" s="26" t="n">
        <v>4.54</v>
      </c>
      <c r="H6693" s="27" t="n">
        <v>9</v>
      </c>
      <c r="I6693" s="25" t="s">
        <v>147</v>
      </c>
      <c r="K6693" s="25" t="n">
        <v>2017</v>
      </c>
      <c r="L6693" s="25" t="s">
        <v>170</v>
      </c>
      <c r="M6693" s="25" t="s">
        <v>171</v>
      </c>
      <c r="N6693" s="28" t="n">
        <v>1096</v>
      </c>
      <c r="O6693" s="25" t="s">
        <v>56</v>
      </c>
      <c r="P6693" s="29" t="n">
        <v>42768</v>
      </c>
      <c r="Q6693" s="33"/>
      <c r="R6693" s="34"/>
      <c r="S6693" s="28" t="n">
        <f aca="false">IF(O6693="Won",R6693,IF(O6693="Lost",0,N6693))</f>
        <v>1096</v>
      </c>
      <c r="T6693" s="30" t="str">
        <f aca="false">IF(AND(P6693&lt;&gt;"",Q6693&lt;&gt;""),Q6693-P6693,"")</f>
        <v/>
      </c>
      <c r="U6693" s="30" t="n">
        <f aca="false">IF(AND(O6693="Engaging",P6693&lt;&gt;""),'Leia-me'!$B$5-P6693,"")</f>
        <v>332</v>
      </c>
      <c r="V6693" s="25" t="str">
        <f aca="false">IF(O6693&lt;&gt;"Engaging","",IF(U6693&lt;='Leia-me'!$B$6,"Saudável",IF(U6693&lt;='Leia-me'!$B$7,"Esfriando",IF(U6693&lt;='Leia-me'!$B$8,"Última chance","Zumbi"))))</f>
        <v>Zumbi</v>
      </c>
      <c r="W6693" s="25" t="str">
        <f aca="false">IF(O6693="Won",1,IF(O6693="Lost",0,""))</f>
        <v/>
      </c>
      <c r="Y6693" s="25" t="str">
        <f aca="false">IF(E6693="","Sim","")</f>
        <v/>
      </c>
    </row>
    <row r="6694" customFormat="false" ht="15" hidden="false" customHeight="false" outlineLevel="0" collapsed="false">
      <c r="A6694" s="25" t="s">
        <v>6957</v>
      </c>
      <c r="B6694" s="25" t="s">
        <v>102</v>
      </c>
      <c r="C6694" s="25" t="s">
        <v>103</v>
      </c>
      <c r="D6694" s="25" t="s">
        <v>104</v>
      </c>
      <c r="G6694" s="31"/>
      <c r="H6694" s="32"/>
      <c r="L6694" s="25" t="s">
        <v>148</v>
      </c>
      <c r="M6694" s="25" t="s">
        <v>149</v>
      </c>
      <c r="N6694" s="28" t="n">
        <v>55</v>
      </c>
      <c r="O6694" s="25" t="s">
        <v>56</v>
      </c>
      <c r="P6694" s="29" t="n">
        <v>42769</v>
      </c>
      <c r="Q6694" s="33"/>
      <c r="R6694" s="34"/>
      <c r="S6694" s="28" t="n">
        <f aca="false">IF(O6694="Won",R6694,IF(O6694="Lost",0,N6694))</f>
        <v>55</v>
      </c>
      <c r="T6694" s="30" t="str">
        <f aca="false">IF(AND(P6694&lt;&gt;"",Q6694&lt;&gt;""),Q6694-P6694,"")</f>
        <v/>
      </c>
      <c r="U6694" s="30" t="n">
        <f aca="false">IF(AND(O6694="Engaging",P6694&lt;&gt;""),'Leia-me'!$B$5-P6694,"")</f>
        <v>331</v>
      </c>
      <c r="V6694" s="25" t="str">
        <f aca="false">IF(O6694&lt;&gt;"Engaging","",IF(U6694&lt;='Leia-me'!$B$6,"Saudável",IF(U6694&lt;='Leia-me'!$B$7,"Esfriando",IF(U6694&lt;='Leia-me'!$B$8,"Última chance","Zumbi"))))</f>
        <v>Zumbi</v>
      </c>
      <c r="W6694" s="25" t="str">
        <f aca="false">IF(O6694="Won",1,IF(O6694="Lost",0,""))</f>
        <v/>
      </c>
      <c r="Y6694" s="25" t="str">
        <f aca="false">IF(E6694="","Sim","")</f>
        <v>Sim</v>
      </c>
    </row>
    <row r="6695" customFormat="false" ht="15" hidden="false" customHeight="false" outlineLevel="0" collapsed="false">
      <c r="A6695" s="25" t="s">
        <v>6958</v>
      </c>
      <c r="B6695" s="25" t="s">
        <v>102</v>
      </c>
      <c r="C6695" s="25" t="s">
        <v>103</v>
      </c>
      <c r="D6695" s="25" t="s">
        <v>104</v>
      </c>
      <c r="E6695" s="25" t="s">
        <v>665</v>
      </c>
      <c r="F6695" s="25" t="s">
        <v>211</v>
      </c>
      <c r="G6695" s="26" t="n">
        <v>4968.91</v>
      </c>
      <c r="H6695" s="27" t="n">
        <v>7523</v>
      </c>
      <c r="I6695" s="25" t="s">
        <v>147</v>
      </c>
      <c r="K6695" s="25" t="n">
        <v>1990</v>
      </c>
      <c r="L6695" s="25" t="s">
        <v>178</v>
      </c>
      <c r="M6695" s="25" t="s">
        <v>171</v>
      </c>
      <c r="N6695" s="28" t="n">
        <v>5482</v>
      </c>
      <c r="O6695" s="25" t="s">
        <v>54</v>
      </c>
      <c r="P6695" s="29" t="n">
        <v>42770</v>
      </c>
      <c r="Q6695" s="29" t="n">
        <v>42874</v>
      </c>
      <c r="R6695" s="28" t="n">
        <v>6079</v>
      </c>
      <c r="S6695" s="28" t="n">
        <f aca="false">IF(O6695="Won",R6695,IF(O6695="Lost",0,N6695))</f>
        <v>6079</v>
      </c>
      <c r="T6695" s="30" t="n">
        <f aca="false">IF(AND(P6695&lt;&gt;"",Q6695&lt;&gt;""),Q6695-P6695,"")</f>
        <v>104</v>
      </c>
      <c r="U6695" s="30" t="str">
        <f aca="false">IF(AND(O6695="Engaging",P6695&lt;&gt;""),'Leia-me'!$B$5-P6695,"")</f>
        <v/>
      </c>
      <c r="V6695" s="25" t="str">
        <f aca="false">IF(O6695&lt;&gt;"Engaging","",IF(U6695&lt;='Leia-me'!$B$6,"Saudável",IF(U6695&lt;='Leia-me'!$B$7,"Esfriando",IF(U6695&lt;='Leia-me'!$B$8,"Última chance","Zumbi"))))</f>
        <v/>
      </c>
      <c r="W6695" s="25" t="n">
        <f aca="false">IF(O6695="Won",1,IF(O6695="Lost",0,""))</f>
        <v>1</v>
      </c>
      <c r="Y6695" s="25" t="str">
        <f aca="false">IF(E6695="","Sim","")</f>
        <v/>
      </c>
    </row>
    <row r="6696" customFormat="false" ht="15" hidden="false" customHeight="false" outlineLevel="0" collapsed="false">
      <c r="A6696" s="25" t="s">
        <v>6959</v>
      </c>
      <c r="B6696" s="25" t="s">
        <v>102</v>
      </c>
      <c r="C6696" s="25" t="s">
        <v>103</v>
      </c>
      <c r="D6696" s="25" t="s">
        <v>104</v>
      </c>
      <c r="E6696" s="25" t="s">
        <v>156</v>
      </c>
      <c r="F6696" s="25" t="s">
        <v>155</v>
      </c>
      <c r="G6696" s="26" t="n">
        <v>1699.85</v>
      </c>
      <c r="H6696" s="27" t="n">
        <v>5108</v>
      </c>
      <c r="I6696" s="25" t="s">
        <v>147</v>
      </c>
      <c r="K6696" s="25" t="n">
        <v>1999</v>
      </c>
      <c r="L6696" s="25" t="s">
        <v>148</v>
      </c>
      <c r="M6696" s="25" t="s">
        <v>149</v>
      </c>
      <c r="N6696" s="28" t="n">
        <v>55</v>
      </c>
      <c r="O6696" s="25" t="s">
        <v>55</v>
      </c>
      <c r="P6696" s="29" t="n">
        <v>42771</v>
      </c>
      <c r="Q6696" s="29" t="n">
        <v>42879</v>
      </c>
      <c r="R6696" s="28" t="n">
        <v>0</v>
      </c>
      <c r="S6696" s="28" t="n">
        <f aca="false">IF(O6696="Won",R6696,IF(O6696="Lost",0,N6696))</f>
        <v>0</v>
      </c>
      <c r="T6696" s="30" t="n">
        <f aca="false">IF(AND(P6696&lt;&gt;"",Q6696&lt;&gt;""),Q6696-P6696,"")</f>
        <v>108</v>
      </c>
      <c r="U6696" s="30" t="str">
        <f aca="false">IF(AND(O6696="Engaging",P6696&lt;&gt;""),'Leia-me'!$B$5-P6696,"")</f>
        <v/>
      </c>
      <c r="V6696" s="25" t="str">
        <f aca="false">IF(O6696&lt;&gt;"Engaging","",IF(U6696&lt;='Leia-me'!$B$6,"Saudável",IF(U6696&lt;='Leia-me'!$B$7,"Esfriando",IF(U6696&lt;='Leia-me'!$B$8,"Última chance","Zumbi"))))</f>
        <v/>
      </c>
      <c r="W6696" s="25" t="n">
        <f aca="false">IF(O6696="Won",1,IF(O6696="Lost",0,""))</f>
        <v>0</v>
      </c>
      <c r="Y6696" s="25" t="str">
        <f aca="false">IF(E6696="","Sim","")</f>
        <v/>
      </c>
    </row>
    <row r="6697" customFormat="false" ht="15" hidden="false" customHeight="false" outlineLevel="0" collapsed="false">
      <c r="A6697" s="25" t="s">
        <v>6960</v>
      </c>
      <c r="B6697" s="25" t="s">
        <v>102</v>
      </c>
      <c r="C6697" s="25" t="s">
        <v>103</v>
      </c>
      <c r="D6697" s="25" t="s">
        <v>104</v>
      </c>
      <c r="E6697" s="25" t="s">
        <v>609</v>
      </c>
      <c r="F6697" s="25" t="s">
        <v>267</v>
      </c>
      <c r="G6697" s="26" t="n">
        <v>692.19</v>
      </c>
      <c r="H6697" s="27" t="n">
        <v>1922</v>
      </c>
      <c r="I6697" s="25" t="s">
        <v>147</v>
      </c>
      <c r="K6697" s="25" t="n">
        <v>2003</v>
      </c>
      <c r="L6697" s="25" t="s">
        <v>160</v>
      </c>
      <c r="M6697" s="25" t="s">
        <v>149</v>
      </c>
      <c r="N6697" s="28" t="n">
        <v>3393</v>
      </c>
      <c r="O6697" s="25" t="s">
        <v>54</v>
      </c>
      <c r="P6697" s="29" t="n">
        <v>42771</v>
      </c>
      <c r="Q6697" s="29" t="n">
        <v>42859</v>
      </c>
      <c r="R6697" s="28" t="n">
        <v>3103</v>
      </c>
      <c r="S6697" s="28" t="n">
        <f aca="false">IF(O6697="Won",R6697,IF(O6697="Lost",0,N6697))</f>
        <v>3103</v>
      </c>
      <c r="T6697" s="30" t="n">
        <f aca="false">IF(AND(P6697&lt;&gt;"",Q6697&lt;&gt;""),Q6697-P6697,"")</f>
        <v>88</v>
      </c>
      <c r="U6697" s="30" t="str">
        <f aca="false">IF(AND(O6697="Engaging",P6697&lt;&gt;""),'Leia-me'!$B$5-P6697,"")</f>
        <v/>
      </c>
      <c r="V6697" s="25" t="str">
        <f aca="false">IF(O6697&lt;&gt;"Engaging","",IF(U6697&lt;='Leia-me'!$B$6,"Saudável",IF(U6697&lt;='Leia-me'!$B$7,"Esfriando",IF(U6697&lt;='Leia-me'!$B$8,"Última chance","Zumbi"))))</f>
        <v/>
      </c>
      <c r="W6697" s="25" t="n">
        <f aca="false">IF(O6697="Won",1,IF(O6697="Lost",0,""))</f>
        <v>1</v>
      </c>
      <c r="Y6697" s="25" t="str">
        <f aca="false">IF(E6697="","Sim","")</f>
        <v/>
      </c>
    </row>
    <row r="6698" customFormat="false" ht="15" hidden="false" customHeight="false" outlineLevel="0" collapsed="false">
      <c r="A6698" s="25" t="s">
        <v>6961</v>
      </c>
      <c r="B6698" s="25" t="s">
        <v>102</v>
      </c>
      <c r="C6698" s="25" t="s">
        <v>103</v>
      </c>
      <c r="D6698" s="25" t="s">
        <v>104</v>
      </c>
      <c r="E6698" s="25" t="s">
        <v>3075</v>
      </c>
      <c r="F6698" s="25" t="s">
        <v>165</v>
      </c>
      <c r="G6698" s="26" t="n">
        <v>4269.9</v>
      </c>
      <c r="H6698" s="27" t="n">
        <v>6472</v>
      </c>
      <c r="I6698" s="25" t="s">
        <v>147</v>
      </c>
      <c r="J6698" s="25" t="s">
        <v>1347</v>
      </c>
      <c r="K6698" s="25" t="n">
        <v>1993</v>
      </c>
      <c r="L6698" s="25" t="s">
        <v>160</v>
      </c>
      <c r="M6698" s="25" t="s">
        <v>149</v>
      </c>
      <c r="N6698" s="28" t="n">
        <v>3393</v>
      </c>
      <c r="O6698" s="25" t="s">
        <v>54</v>
      </c>
      <c r="P6698" s="29" t="n">
        <v>42772</v>
      </c>
      <c r="Q6698" s="29" t="n">
        <v>42859</v>
      </c>
      <c r="R6698" s="28" t="n">
        <v>3357</v>
      </c>
      <c r="S6698" s="28" t="n">
        <f aca="false">IF(O6698="Won",R6698,IF(O6698="Lost",0,N6698))</f>
        <v>3357</v>
      </c>
      <c r="T6698" s="30" t="n">
        <f aca="false">IF(AND(P6698&lt;&gt;"",Q6698&lt;&gt;""),Q6698-P6698,"")</f>
        <v>87</v>
      </c>
      <c r="U6698" s="30" t="str">
        <f aca="false">IF(AND(O6698="Engaging",P6698&lt;&gt;""),'Leia-me'!$B$5-P6698,"")</f>
        <v/>
      </c>
      <c r="V6698" s="25" t="str">
        <f aca="false">IF(O6698&lt;&gt;"Engaging","",IF(U6698&lt;='Leia-me'!$B$6,"Saudável",IF(U6698&lt;='Leia-me'!$B$7,"Esfriando",IF(U6698&lt;='Leia-me'!$B$8,"Última chance","Zumbi"))))</f>
        <v/>
      </c>
      <c r="W6698" s="25" t="n">
        <f aca="false">IF(O6698="Won",1,IF(O6698="Lost",0,""))</f>
        <v>1</v>
      </c>
      <c r="Y6698" s="25" t="str">
        <f aca="false">IF(E6698="","Sim","")</f>
        <v/>
      </c>
    </row>
    <row r="6699" customFormat="false" ht="15" hidden="false" customHeight="false" outlineLevel="0" collapsed="false">
      <c r="A6699" s="25" t="s">
        <v>6962</v>
      </c>
      <c r="B6699" s="25" t="s">
        <v>102</v>
      </c>
      <c r="C6699" s="25" t="s">
        <v>103</v>
      </c>
      <c r="D6699" s="25" t="s">
        <v>104</v>
      </c>
      <c r="E6699" s="25" t="s">
        <v>417</v>
      </c>
      <c r="F6699" s="25" t="s">
        <v>211</v>
      </c>
      <c r="G6699" s="26" t="n">
        <v>223.8</v>
      </c>
      <c r="H6699" s="27" t="n">
        <v>299</v>
      </c>
      <c r="I6699" s="25" t="s">
        <v>147</v>
      </c>
      <c r="K6699" s="25" t="n">
        <v>2003</v>
      </c>
      <c r="L6699" s="25" t="s">
        <v>1834</v>
      </c>
      <c r="M6699" s="25" t="s">
        <v>171</v>
      </c>
      <c r="N6699" s="28" t="n">
        <v>4821</v>
      </c>
      <c r="O6699" s="25" t="s">
        <v>55</v>
      </c>
      <c r="P6699" s="29" t="n">
        <v>42773</v>
      </c>
      <c r="Q6699" s="29" t="n">
        <v>42883</v>
      </c>
      <c r="R6699" s="28" t="n">
        <v>0</v>
      </c>
      <c r="S6699" s="28" t="n">
        <f aca="false">IF(O6699="Won",R6699,IF(O6699="Lost",0,N6699))</f>
        <v>0</v>
      </c>
      <c r="T6699" s="30" t="n">
        <f aca="false">IF(AND(P6699&lt;&gt;"",Q6699&lt;&gt;""),Q6699-P6699,"")</f>
        <v>110</v>
      </c>
      <c r="U6699" s="30" t="str">
        <f aca="false">IF(AND(O6699="Engaging",P6699&lt;&gt;""),'Leia-me'!$B$5-P6699,"")</f>
        <v/>
      </c>
      <c r="V6699" s="25" t="str">
        <f aca="false">IF(O6699&lt;&gt;"Engaging","",IF(U6699&lt;='Leia-me'!$B$6,"Saudável",IF(U6699&lt;='Leia-me'!$B$7,"Esfriando",IF(U6699&lt;='Leia-me'!$B$8,"Última chance","Zumbi"))))</f>
        <v/>
      </c>
      <c r="W6699" s="25" t="n">
        <f aca="false">IF(O6699="Won",1,IF(O6699="Lost",0,""))</f>
        <v>0</v>
      </c>
      <c r="X6699" s="25" t="s">
        <v>1835</v>
      </c>
      <c r="Y6699" s="25" t="str">
        <f aca="false">IF(E6699="","Sim","")</f>
        <v/>
      </c>
    </row>
    <row r="6700" customFormat="false" ht="15" hidden="false" customHeight="false" outlineLevel="0" collapsed="false">
      <c r="A6700" s="25" t="s">
        <v>6963</v>
      </c>
      <c r="B6700" s="25" t="s">
        <v>102</v>
      </c>
      <c r="C6700" s="25" t="s">
        <v>103</v>
      </c>
      <c r="D6700" s="25" t="s">
        <v>104</v>
      </c>
      <c r="E6700" s="25" t="s">
        <v>433</v>
      </c>
      <c r="F6700" s="25" t="s">
        <v>211</v>
      </c>
      <c r="G6700" s="26" t="n">
        <v>2214.94</v>
      </c>
      <c r="H6700" s="27" t="n">
        <v>5374</v>
      </c>
      <c r="I6700" s="25" t="s">
        <v>147</v>
      </c>
      <c r="K6700" s="25" t="n">
        <v>1996</v>
      </c>
      <c r="L6700" s="25" t="s">
        <v>160</v>
      </c>
      <c r="M6700" s="25" t="s">
        <v>149</v>
      </c>
      <c r="N6700" s="28" t="n">
        <v>3393</v>
      </c>
      <c r="O6700" s="25" t="s">
        <v>54</v>
      </c>
      <c r="P6700" s="29" t="n">
        <v>42773</v>
      </c>
      <c r="Q6700" s="29" t="n">
        <v>42899</v>
      </c>
      <c r="R6700" s="28" t="n">
        <v>2919</v>
      </c>
      <c r="S6700" s="28" t="n">
        <f aca="false">IF(O6700="Won",R6700,IF(O6700="Lost",0,N6700))</f>
        <v>2919</v>
      </c>
      <c r="T6700" s="30" t="n">
        <f aca="false">IF(AND(P6700&lt;&gt;"",Q6700&lt;&gt;""),Q6700-P6700,"")</f>
        <v>126</v>
      </c>
      <c r="U6700" s="30" t="str">
        <f aca="false">IF(AND(O6700="Engaging",P6700&lt;&gt;""),'Leia-me'!$B$5-P6700,"")</f>
        <v/>
      </c>
      <c r="V6700" s="25" t="str">
        <f aca="false">IF(O6700&lt;&gt;"Engaging","",IF(U6700&lt;='Leia-me'!$B$6,"Saudável",IF(U6700&lt;='Leia-me'!$B$7,"Esfriando",IF(U6700&lt;='Leia-me'!$B$8,"Última chance","Zumbi"))))</f>
        <v/>
      </c>
      <c r="W6700" s="25" t="n">
        <f aca="false">IF(O6700="Won",1,IF(O6700="Lost",0,""))</f>
        <v>1</v>
      </c>
      <c r="Y6700" s="25" t="str">
        <f aca="false">IF(E6700="","Sim","")</f>
        <v/>
      </c>
    </row>
    <row r="6701" customFormat="false" ht="15" hidden="false" customHeight="false" outlineLevel="0" collapsed="false">
      <c r="A6701" s="25" t="s">
        <v>6964</v>
      </c>
      <c r="B6701" s="25" t="s">
        <v>102</v>
      </c>
      <c r="C6701" s="25" t="s">
        <v>103</v>
      </c>
      <c r="D6701" s="25" t="s">
        <v>104</v>
      </c>
      <c r="E6701" s="25" t="s">
        <v>1158</v>
      </c>
      <c r="F6701" s="25" t="s">
        <v>185</v>
      </c>
      <c r="G6701" s="26" t="n">
        <v>7708.38</v>
      </c>
      <c r="H6701" s="27" t="n">
        <v>13756</v>
      </c>
      <c r="I6701" s="25" t="s">
        <v>147</v>
      </c>
      <c r="K6701" s="25" t="n">
        <v>1980</v>
      </c>
      <c r="L6701" s="25" t="s">
        <v>148</v>
      </c>
      <c r="M6701" s="25" t="s">
        <v>149</v>
      </c>
      <c r="N6701" s="28" t="n">
        <v>55</v>
      </c>
      <c r="O6701" s="25" t="s">
        <v>55</v>
      </c>
      <c r="P6701" s="29" t="n">
        <v>42774</v>
      </c>
      <c r="Q6701" s="29" t="n">
        <v>42884</v>
      </c>
      <c r="R6701" s="28" t="n">
        <v>0</v>
      </c>
      <c r="S6701" s="28" t="n">
        <f aca="false">IF(O6701="Won",R6701,IF(O6701="Lost",0,N6701))</f>
        <v>0</v>
      </c>
      <c r="T6701" s="30" t="n">
        <f aca="false">IF(AND(P6701&lt;&gt;"",Q6701&lt;&gt;""),Q6701-P6701,"")</f>
        <v>110</v>
      </c>
      <c r="U6701" s="30" t="str">
        <f aca="false">IF(AND(O6701="Engaging",P6701&lt;&gt;""),'Leia-me'!$B$5-P6701,"")</f>
        <v/>
      </c>
      <c r="V6701" s="25" t="str">
        <f aca="false">IF(O6701&lt;&gt;"Engaging","",IF(U6701&lt;='Leia-me'!$B$6,"Saudável",IF(U6701&lt;='Leia-me'!$B$7,"Esfriando",IF(U6701&lt;='Leia-me'!$B$8,"Última chance","Zumbi"))))</f>
        <v/>
      </c>
      <c r="W6701" s="25" t="n">
        <f aca="false">IF(O6701="Won",1,IF(O6701="Lost",0,""))</f>
        <v>0</v>
      </c>
      <c r="Y6701" s="25" t="str">
        <f aca="false">IF(E6701="","Sim","")</f>
        <v/>
      </c>
    </row>
    <row r="6702" customFormat="false" ht="15" hidden="false" customHeight="false" outlineLevel="0" collapsed="false">
      <c r="A6702" s="25" t="s">
        <v>6965</v>
      </c>
      <c r="B6702" s="25" t="s">
        <v>102</v>
      </c>
      <c r="C6702" s="25" t="s">
        <v>103</v>
      </c>
      <c r="D6702" s="25" t="s">
        <v>104</v>
      </c>
      <c r="E6702" s="25" t="s">
        <v>2863</v>
      </c>
      <c r="F6702" s="25" t="s">
        <v>211</v>
      </c>
      <c r="G6702" s="26" t="n">
        <v>2437.85</v>
      </c>
      <c r="H6702" s="27" t="n">
        <v>4874</v>
      </c>
      <c r="I6702" s="25" t="s">
        <v>147</v>
      </c>
      <c r="K6702" s="25" t="n">
        <v>2001</v>
      </c>
      <c r="L6702" s="25" t="s">
        <v>186</v>
      </c>
      <c r="M6702" s="25" t="s">
        <v>171</v>
      </c>
      <c r="N6702" s="28" t="n">
        <v>550</v>
      </c>
      <c r="O6702" s="25" t="s">
        <v>54</v>
      </c>
      <c r="P6702" s="29" t="n">
        <v>42774</v>
      </c>
      <c r="Q6702" s="29" t="n">
        <v>42859</v>
      </c>
      <c r="R6702" s="28" t="n">
        <v>532</v>
      </c>
      <c r="S6702" s="28" t="n">
        <f aca="false">IF(O6702="Won",R6702,IF(O6702="Lost",0,N6702))</f>
        <v>532</v>
      </c>
      <c r="T6702" s="30" t="n">
        <f aca="false">IF(AND(P6702&lt;&gt;"",Q6702&lt;&gt;""),Q6702-P6702,"")</f>
        <v>85</v>
      </c>
      <c r="U6702" s="30" t="str">
        <f aca="false">IF(AND(O6702="Engaging",P6702&lt;&gt;""),'Leia-me'!$B$5-P6702,"")</f>
        <v/>
      </c>
      <c r="V6702" s="25" t="str">
        <f aca="false">IF(O6702&lt;&gt;"Engaging","",IF(U6702&lt;='Leia-me'!$B$6,"Saudável",IF(U6702&lt;='Leia-me'!$B$7,"Esfriando",IF(U6702&lt;='Leia-me'!$B$8,"Última chance","Zumbi"))))</f>
        <v/>
      </c>
      <c r="W6702" s="25" t="n">
        <f aca="false">IF(O6702="Won",1,IF(O6702="Lost",0,""))</f>
        <v>1</v>
      </c>
      <c r="Y6702" s="25" t="str">
        <f aca="false">IF(E6702="","Sim","")</f>
        <v/>
      </c>
    </row>
    <row r="6703" customFormat="false" ht="15" hidden="false" customHeight="false" outlineLevel="0" collapsed="false">
      <c r="A6703" s="25" t="s">
        <v>6966</v>
      </c>
      <c r="B6703" s="25" t="s">
        <v>102</v>
      </c>
      <c r="C6703" s="25" t="s">
        <v>103</v>
      </c>
      <c r="D6703" s="25" t="s">
        <v>104</v>
      </c>
      <c r="E6703" s="25" t="s">
        <v>1158</v>
      </c>
      <c r="F6703" s="25" t="s">
        <v>185</v>
      </c>
      <c r="G6703" s="26" t="n">
        <v>7708.38</v>
      </c>
      <c r="H6703" s="27" t="n">
        <v>13756</v>
      </c>
      <c r="I6703" s="25" t="s">
        <v>147</v>
      </c>
      <c r="K6703" s="25" t="n">
        <v>1980</v>
      </c>
      <c r="L6703" s="25" t="s">
        <v>186</v>
      </c>
      <c r="M6703" s="25" t="s">
        <v>171</v>
      </c>
      <c r="N6703" s="28" t="n">
        <v>550</v>
      </c>
      <c r="O6703" s="25" t="s">
        <v>54</v>
      </c>
      <c r="P6703" s="29" t="n">
        <v>42775</v>
      </c>
      <c r="Q6703" s="29" t="n">
        <v>42817</v>
      </c>
      <c r="R6703" s="28" t="n">
        <v>587</v>
      </c>
      <c r="S6703" s="28" t="n">
        <f aca="false">IF(O6703="Won",R6703,IF(O6703="Lost",0,N6703))</f>
        <v>587</v>
      </c>
      <c r="T6703" s="30" t="n">
        <f aca="false">IF(AND(P6703&lt;&gt;"",Q6703&lt;&gt;""),Q6703-P6703,"")</f>
        <v>42</v>
      </c>
      <c r="U6703" s="30" t="str">
        <f aca="false">IF(AND(O6703="Engaging",P6703&lt;&gt;""),'Leia-me'!$B$5-P6703,"")</f>
        <v/>
      </c>
      <c r="V6703" s="25" t="str">
        <f aca="false">IF(O6703&lt;&gt;"Engaging","",IF(U6703&lt;='Leia-me'!$B$6,"Saudável",IF(U6703&lt;='Leia-me'!$B$7,"Esfriando",IF(U6703&lt;='Leia-me'!$B$8,"Última chance","Zumbi"))))</f>
        <v/>
      </c>
      <c r="W6703" s="25" t="n">
        <f aca="false">IF(O6703="Won",1,IF(O6703="Lost",0,""))</f>
        <v>1</v>
      </c>
      <c r="Y6703" s="25" t="str">
        <f aca="false">IF(E6703="","Sim","")</f>
        <v/>
      </c>
    </row>
    <row r="6704" customFormat="false" ht="15" hidden="false" customHeight="false" outlineLevel="0" collapsed="false">
      <c r="A6704" s="25" t="s">
        <v>6967</v>
      </c>
      <c r="B6704" s="25" t="s">
        <v>102</v>
      </c>
      <c r="C6704" s="25" t="s">
        <v>103</v>
      </c>
      <c r="D6704" s="25" t="s">
        <v>104</v>
      </c>
      <c r="E6704" s="25" t="s">
        <v>156</v>
      </c>
      <c r="F6704" s="25" t="s">
        <v>155</v>
      </c>
      <c r="G6704" s="26" t="n">
        <v>1699.85</v>
      </c>
      <c r="H6704" s="27" t="n">
        <v>5108</v>
      </c>
      <c r="I6704" s="25" t="s">
        <v>147</v>
      </c>
      <c r="K6704" s="25" t="n">
        <v>1999</v>
      </c>
      <c r="L6704" s="25" t="s">
        <v>160</v>
      </c>
      <c r="M6704" s="25" t="s">
        <v>149</v>
      </c>
      <c r="N6704" s="28" t="n">
        <v>3393</v>
      </c>
      <c r="O6704" s="25" t="s">
        <v>54</v>
      </c>
      <c r="P6704" s="29" t="n">
        <v>42775</v>
      </c>
      <c r="Q6704" s="29" t="n">
        <v>42899</v>
      </c>
      <c r="R6704" s="28" t="n">
        <v>3426</v>
      </c>
      <c r="S6704" s="28" t="n">
        <f aca="false">IF(O6704="Won",R6704,IF(O6704="Lost",0,N6704))</f>
        <v>3426</v>
      </c>
      <c r="T6704" s="30" t="n">
        <f aca="false">IF(AND(P6704&lt;&gt;"",Q6704&lt;&gt;""),Q6704-P6704,"")</f>
        <v>124</v>
      </c>
      <c r="U6704" s="30" t="str">
        <f aca="false">IF(AND(O6704="Engaging",P6704&lt;&gt;""),'Leia-me'!$B$5-P6704,"")</f>
        <v/>
      </c>
      <c r="V6704" s="25" t="str">
        <f aca="false">IF(O6704&lt;&gt;"Engaging","",IF(U6704&lt;='Leia-me'!$B$6,"Saudável",IF(U6704&lt;='Leia-me'!$B$7,"Esfriando",IF(U6704&lt;='Leia-me'!$B$8,"Última chance","Zumbi"))))</f>
        <v/>
      </c>
      <c r="W6704" s="25" t="n">
        <f aca="false">IF(O6704="Won",1,IF(O6704="Lost",0,""))</f>
        <v>1</v>
      </c>
      <c r="Y6704" s="25" t="str">
        <f aca="false">IF(E6704="","Sim","")</f>
        <v/>
      </c>
    </row>
    <row r="6705" customFormat="false" ht="15" hidden="false" customHeight="false" outlineLevel="0" collapsed="false">
      <c r="A6705" s="25" t="s">
        <v>6968</v>
      </c>
      <c r="B6705" s="25" t="s">
        <v>102</v>
      </c>
      <c r="C6705" s="25" t="s">
        <v>103</v>
      </c>
      <c r="D6705" s="25" t="s">
        <v>104</v>
      </c>
      <c r="E6705" s="25" t="s">
        <v>444</v>
      </c>
      <c r="F6705" s="25" t="s">
        <v>192</v>
      </c>
      <c r="G6705" s="26" t="n">
        <v>6354.87</v>
      </c>
      <c r="H6705" s="27" t="n">
        <v>16780</v>
      </c>
      <c r="I6705" s="25" t="s">
        <v>147</v>
      </c>
      <c r="J6705" s="25" t="s">
        <v>445</v>
      </c>
      <c r="K6705" s="25" t="n">
        <v>1996</v>
      </c>
      <c r="L6705" s="25" t="s">
        <v>1834</v>
      </c>
      <c r="M6705" s="25" t="s">
        <v>171</v>
      </c>
      <c r="N6705" s="28" t="n">
        <v>4821</v>
      </c>
      <c r="O6705" s="25" t="s">
        <v>54</v>
      </c>
      <c r="P6705" s="29" t="n">
        <v>42777</v>
      </c>
      <c r="Q6705" s="29" t="n">
        <v>42818</v>
      </c>
      <c r="R6705" s="28" t="n">
        <v>4510</v>
      </c>
      <c r="S6705" s="28" t="n">
        <f aca="false">IF(O6705="Won",R6705,IF(O6705="Lost",0,N6705))</f>
        <v>4510</v>
      </c>
      <c r="T6705" s="30" t="n">
        <f aca="false">IF(AND(P6705&lt;&gt;"",Q6705&lt;&gt;""),Q6705-P6705,"")</f>
        <v>41</v>
      </c>
      <c r="U6705" s="30" t="str">
        <f aca="false">IF(AND(O6705="Engaging",P6705&lt;&gt;""),'Leia-me'!$B$5-P6705,"")</f>
        <v/>
      </c>
      <c r="V6705" s="25" t="str">
        <f aca="false">IF(O6705&lt;&gt;"Engaging","",IF(U6705&lt;='Leia-me'!$B$6,"Saudável",IF(U6705&lt;='Leia-me'!$B$7,"Esfriando",IF(U6705&lt;='Leia-me'!$B$8,"Última chance","Zumbi"))))</f>
        <v/>
      </c>
      <c r="W6705" s="25" t="n">
        <f aca="false">IF(O6705="Won",1,IF(O6705="Lost",0,""))</f>
        <v>1</v>
      </c>
      <c r="X6705" s="25" t="s">
        <v>1835</v>
      </c>
      <c r="Y6705" s="25" t="str">
        <f aca="false">IF(E6705="","Sim","")</f>
        <v/>
      </c>
    </row>
    <row r="6706" customFormat="false" ht="15" hidden="false" customHeight="false" outlineLevel="0" collapsed="false">
      <c r="A6706" s="25" t="s">
        <v>6969</v>
      </c>
      <c r="B6706" s="25" t="s">
        <v>102</v>
      </c>
      <c r="C6706" s="25" t="s">
        <v>103</v>
      </c>
      <c r="D6706" s="25" t="s">
        <v>104</v>
      </c>
      <c r="E6706" s="25" t="s">
        <v>2484</v>
      </c>
      <c r="F6706" s="25" t="s">
        <v>155</v>
      </c>
      <c r="G6706" s="26" t="n">
        <v>1825.82</v>
      </c>
      <c r="H6706" s="27" t="n">
        <v>5595</v>
      </c>
      <c r="I6706" s="25" t="s">
        <v>147</v>
      </c>
      <c r="J6706" s="25" t="s">
        <v>156</v>
      </c>
      <c r="K6706" s="25" t="n">
        <v>1995</v>
      </c>
      <c r="L6706" s="25" t="s">
        <v>1834</v>
      </c>
      <c r="M6706" s="25" t="s">
        <v>171</v>
      </c>
      <c r="N6706" s="28" t="n">
        <v>4821</v>
      </c>
      <c r="O6706" s="25" t="s">
        <v>56</v>
      </c>
      <c r="P6706" s="29" t="n">
        <v>42779</v>
      </c>
      <c r="Q6706" s="33"/>
      <c r="R6706" s="34"/>
      <c r="S6706" s="28" t="n">
        <f aca="false">IF(O6706="Won",R6706,IF(O6706="Lost",0,N6706))</f>
        <v>4821</v>
      </c>
      <c r="T6706" s="30" t="str">
        <f aca="false">IF(AND(P6706&lt;&gt;"",Q6706&lt;&gt;""),Q6706-P6706,"")</f>
        <v/>
      </c>
      <c r="U6706" s="30" t="n">
        <f aca="false">IF(AND(O6706="Engaging",P6706&lt;&gt;""),'Leia-me'!$B$5-P6706,"")</f>
        <v>321</v>
      </c>
      <c r="V6706" s="25" t="str">
        <f aca="false">IF(O6706&lt;&gt;"Engaging","",IF(U6706&lt;='Leia-me'!$B$6,"Saudável",IF(U6706&lt;='Leia-me'!$B$7,"Esfriando",IF(U6706&lt;='Leia-me'!$B$8,"Última chance","Zumbi"))))</f>
        <v>Zumbi</v>
      </c>
      <c r="W6706" s="25" t="str">
        <f aca="false">IF(O6706="Won",1,IF(O6706="Lost",0,""))</f>
        <v/>
      </c>
      <c r="X6706" s="25" t="s">
        <v>1835</v>
      </c>
      <c r="Y6706" s="25" t="str">
        <f aca="false">IF(E6706="","Sim","")</f>
        <v/>
      </c>
    </row>
    <row r="6707" customFormat="false" ht="15" hidden="false" customHeight="false" outlineLevel="0" collapsed="false">
      <c r="A6707" s="25" t="s">
        <v>6970</v>
      </c>
      <c r="B6707" s="25" t="s">
        <v>102</v>
      </c>
      <c r="C6707" s="25" t="s">
        <v>103</v>
      </c>
      <c r="D6707" s="25" t="s">
        <v>104</v>
      </c>
      <c r="E6707" s="25" t="s">
        <v>2484</v>
      </c>
      <c r="F6707" s="25" t="s">
        <v>155</v>
      </c>
      <c r="G6707" s="26" t="n">
        <v>1825.82</v>
      </c>
      <c r="H6707" s="27" t="n">
        <v>5595</v>
      </c>
      <c r="I6707" s="25" t="s">
        <v>147</v>
      </c>
      <c r="J6707" s="25" t="s">
        <v>156</v>
      </c>
      <c r="K6707" s="25" t="n">
        <v>1995</v>
      </c>
      <c r="L6707" s="25" t="s">
        <v>170</v>
      </c>
      <c r="M6707" s="25" t="s">
        <v>171</v>
      </c>
      <c r="N6707" s="28" t="n">
        <v>1096</v>
      </c>
      <c r="O6707" s="25" t="s">
        <v>55</v>
      </c>
      <c r="P6707" s="29" t="n">
        <v>42781</v>
      </c>
      <c r="Q6707" s="29" t="n">
        <v>42872</v>
      </c>
      <c r="R6707" s="28" t="n">
        <v>0</v>
      </c>
      <c r="S6707" s="28" t="n">
        <f aca="false">IF(O6707="Won",R6707,IF(O6707="Lost",0,N6707))</f>
        <v>0</v>
      </c>
      <c r="T6707" s="30" t="n">
        <f aca="false">IF(AND(P6707&lt;&gt;"",Q6707&lt;&gt;""),Q6707-P6707,"")</f>
        <v>91</v>
      </c>
      <c r="U6707" s="30" t="str">
        <f aca="false">IF(AND(O6707="Engaging",P6707&lt;&gt;""),'Leia-me'!$B$5-P6707,"")</f>
        <v/>
      </c>
      <c r="V6707" s="25" t="str">
        <f aca="false">IF(O6707&lt;&gt;"Engaging","",IF(U6707&lt;='Leia-me'!$B$6,"Saudável",IF(U6707&lt;='Leia-me'!$B$7,"Esfriando",IF(U6707&lt;='Leia-me'!$B$8,"Última chance","Zumbi"))))</f>
        <v/>
      </c>
      <c r="W6707" s="25" t="n">
        <f aca="false">IF(O6707="Won",1,IF(O6707="Lost",0,""))</f>
        <v>0</v>
      </c>
      <c r="Y6707" s="25" t="str">
        <f aca="false">IF(E6707="","Sim","")</f>
        <v/>
      </c>
    </row>
    <row r="6708" customFormat="false" ht="15" hidden="false" customHeight="false" outlineLevel="0" collapsed="false">
      <c r="A6708" s="25" t="s">
        <v>6971</v>
      </c>
      <c r="B6708" s="25" t="s">
        <v>102</v>
      </c>
      <c r="C6708" s="25" t="s">
        <v>103</v>
      </c>
      <c r="D6708" s="25" t="s">
        <v>104</v>
      </c>
      <c r="G6708" s="31"/>
      <c r="H6708" s="32"/>
      <c r="L6708" s="25" t="s">
        <v>160</v>
      </c>
      <c r="M6708" s="25" t="s">
        <v>149</v>
      </c>
      <c r="N6708" s="28" t="n">
        <v>3393</v>
      </c>
      <c r="O6708" s="25" t="s">
        <v>56</v>
      </c>
      <c r="P6708" s="29" t="n">
        <v>42783</v>
      </c>
      <c r="Q6708" s="33"/>
      <c r="R6708" s="34"/>
      <c r="S6708" s="28" t="n">
        <f aca="false">IF(O6708="Won",R6708,IF(O6708="Lost",0,N6708))</f>
        <v>3393</v>
      </c>
      <c r="T6708" s="30" t="str">
        <f aca="false">IF(AND(P6708&lt;&gt;"",Q6708&lt;&gt;""),Q6708-P6708,"")</f>
        <v/>
      </c>
      <c r="U6708" s="30" t="n">
        <f aca="false">IF(AND(O6708="Engaging",P6708&lt;&gt;""),'Leia-me'!$B$5-P6708,"")</f>
        <v>317</v>
      </c>
      <c r="V6708" s="25" t="str">
        <f aca="false">IF(O6708&lt;&gt;"Engaging","",IF(U6708&lt;='Leia-me'!$B$6,"Saudável",IF(U6708&lt;='Leia-me'!$B$7,"Esfriando",IF(U6708&lt;='Leia-me'!$B$8,"Última chance","Zumbi"))))</f>
        <v>Zumbi</v>
      </c>
      <c r="W6708" s="25" t="str">
        <f aca="false">IF(O6708="Won",1,IF(O6708="Lost",0,""))</f>
        <v/>
      </c>
      <c r="Y6708" s="25" t="str">
        <f aca="false">IF(E6708="","Sim","")</f>
        <v>Sim</v>
      </c>
    </row>
    <row r="6709" customFormat="false" ht="15" hidden="false" customHeight="false" outlineLevel="0" collapsed="false">
      <c r="A6709" s="25" t="s">
        <v>6972</v>
      </c>
      <c r="B6709" s="25" t="s">
        <v>102</v>
      </c>
      <c r="C6709" s="25" t="s">
        <v>103</v>
      </c>
      <c r="D6709" s="25" t="s">
        <v>104</v>
      </c>
      <c r="G6709" s="31"/>
      <c r="H6709" s="32"/>
      <c r="L6709" s="25" t="s">
        <v>160</v>
      </c>
      <c r="M6709" s="25" t="s">
        <v>149</v>
      </c>
      <c r="N6709" s="28" t="n">
        <v>3393</v>
      </c>
      <c r="O6709" s="25" t="s">
        <v>56</v>
      </c>
      <c r="P6709" s="29" t="n">
        <v>42785</v>
      </c>
      <c r="Q6709" s="33"/>
      <c r="R6709" s="34"/>
      <c r="S6709" s="28" t="n">
        <f aca="false">IF(O6709="Won",R6709,IF(O6709="Lost",0,N6709))</f>
        <v>3393</v>
      </c>
      <c r="T6709" s="30" t="str">
        <f aca="false">IF(AND(P6709&lt;&gt;"",Q6709&lt;&gt;""),Q6709-P6709,"")</f>
        <v/>
      </c>
      <c r="U6709" s="30" t="n">
        <f aca="false">IF(AND(O6709="Engaging",P6709&lt;&gt;""),'Leia-me'!$B$5-P6709,"")</f>
        <v>315</v>
      </c>
      <c r="V6709" s="25" t="str">
        <f aca="false">IF(O6709&lt;&gt;"Engaging","",IF(U6709&lt;='Leia-me'!$B$6,"Saudável",IF(U6709&lt;='Leia-me'!$B$7,"Esfriando",IF(U6709&lt;='Leia-me'!$B$8,"Última chance","Zumbi"))))</f>
        <v>Zumbi</v>
      </c>
      <c r="W6709" s="25" t="str">
        <f aca="false">IF(O6709="Won",1,IF(O6709="Lost",0,""))</f>
        <v/>
      </c>
      <c r="Y6709" s="25" t="str">
        <f aca="false">IF(E6709="","Sim","")</f>
        <v>Sim</v>
      </c>
    </row>
    <row r="6710" customFormat="false" ht="15" hidden="false" customHeight="false" outlineLevel="0" collapsed="false">
      <c r="A6710" s="25" t="s">
        <v>6973</v>
      </c>
      <c r="B6710" s="25" t="s">
        <v>102</v>
      </c>
      <c r="C6710" s="25" t="s">
        <v>103</v>
      </c>
      <c r="D6710" s="25" t="s">
        <v>104</v>
      </c>
      <c r="E6710" s="25" t="s">
        <v>494</v>
      </c>
      <c r="F6710" s="25" t="s">
        <v>192</v>
      </c>
      <c r="G6710" s="26" t="n">
        <v>11698.03</v>
      </c>
      <c r="H6710" s="27" t="n">
        <v>34288</v>
      </c>
      <c r="I6710" s="25" t="s">
        <v>147</v>
      </c>
      <c r="K6710" s="25" t="n">
        <v>1982</v>
      </c>
      <c r="L6710" s="25" t="s">
        <v>170</v>
      </c>
      <c r="M6710" s="25" t="s">
        <v>171</v>
      </c>
      <c r="N6710" s="28" t="n">
        <v>1096</v>
      </c>
      <c r="O6710" s="25" t="s">
        <v>55</v>
      </c>
      <c r="P6710" s="29" t="n">
        <v>42785</v>
      </c>
      <c r="Q6710" s="29" t="n">
        <v>42801</v>
      </c>
      <c r="R6710" s="28" t="n">
        <v>0</v>
      </c>
      <c r="S6710" s="28" t="n">
        <f aca="false">IF(O6710="Won",R6710,IF(O6710="Lost",0,N6710))</f>
        <v>0</v>
      </c>
      <c r="T6710" s="30" t="n">
        <f aca="false">IF(AND(P6710&lt;&gt;"",Q6710&lt;&gt;""),Q6710-P6710,"")</f>
        <v>16</v>
      </c>
      <c r="U6710" s="30" t="str">
        <f aca="false">IF(AND(O6710="Engaging",P6710&lt;&gt;""),'Leia-me'!$B$5-P6710,"")</f>
        <v/>
      </c>
      <c r="V6710" s="25" t="str">
        <f aca="false">IF(O6710&lt;&gt;"Engaging","",IF(U6710&lt;='Leia-me'!$B$6,"Saudável",IF(U6710&lt;='Leia-me'!$B$7,"Esfriando",IF(U6710&lt;='Leia-me'!$B$8,"Última chance","Zumbi"))))</f>
        <v/>
      </c>
      <c r="W6710" s="25" t="n">
        <f aca="false">IF(O6710="Won",1,IF(O6710="Lost",0,""))</f>
        <v>0</v>
      </c>
      <c r="Y6710" s="25" t="str">
        <f aca="false">IF(E6710="","Sim","")</f>
        <v/>
      </c>
    </row>
    <row r="6711" customFormat="false" ht="15" hidden="false" customHeight="false" outlineLevel="0" collapsed="false">
      <c r="A6711" s="25" t="s">
        <v>6974</v>
      </c>
      <c r="B6711" s="25" t="s">
        <v>102</v>
      </c>
      <c r="C6711" s="25" t="s">
        <v>103</v>
      </c>
      <c r="D6711" s="25" t="s">
        <v>104</v>
      </c>
      <c r="G6711" s="31"/>
      <c r="H6711" s="32"/>
      <c r="L6711" s="25" t="s">
        <v>1834</v>
      </c>
      <c r="M6711" s="25" t="s">
        <v>171</v>
      </c>
      <c r="N6711" s="28" t="n">
        <v>4821</v>
      </c>
      <c r="O6711" s="25" t="s">
        <v>56</v>
      </c>
      <c r="P6711" s="29" t="n">
        <v>42786</v>
      </c>
      <c r="Q6711" s="33"/>
      <c r="R6711" s="34"/>
      <c r="S6711" s="28" t="n">
        <f aca="false">IF(O6711="Won",R6711,IF(O6711="Lost",0,N6711))</f>
        <v>4821</v>
      </c>
      <c r="T6711" s="30" t="str">
        <f aca="false">IF(AND(P6711&lt;&gt;"",Q6711&lt;&gt;""),Q6711-P6711,"")</f>
        <v/>
      </c>
      <c r="U6711" s="30" t="n">
        <f aca="false">IF(AND(O6711="Engaging",P6711&lt;&gt;""),'Leia-me'!$B$5-P6711,"")</f>
        <v>314</v>
      </c>
      <c r="V6711" s="25" t="str">
        <f aca="false">IF(O6711&lt;&gt;"Engaging","",IF(U6711&lt;='Leia-me'!$B$6,"Saudável",IF(U6711&lt;='Leia-me'!$B$7,"Esfriando",IF(U6711&lt;='Leia-me'!$B$8,"Última chance","Zumbi"))))</f>
        <v>Zumbi</v>
      </c>
      <c r="W6711" s="25" t="str">
        <f aca="false">IF(O6711="Won",1,IF(O6711="Lost",0,""))</f>
        <v/>
      </c>
      <c r="X6711" s="25" t="s">
        <v>1835</v>
      </c>
      <c r="Y6711" s="25" t="str">
        <f aca="false">IF(E6711="","Sim","")</f>
        <v>Sim</v>
      </c>
    </row>
    <row r="6712" customFormat="false" ht="15" hidden="false" customHeight="false" outlineLevel="0" collapsed="false">
      <c r="A6712" s="25" t="s">
        <v>6975</v>
      </c>
      <c r="B6712" s="25" t="s">
        <v>102</v>
      </c>
      <c r="C6712" s="25" t="s">
        <v>103</v>
      </c>
      <c r="D6712" s="25" t="s">
        <v>104</v>
      </c>
      <c r="E6712" s="25" t="s">
        <v>2484</v>
      </c>
      <c r="F6712" s="25" t="s">
        <v>155</v>
      </c>
      <c r="G6712" s="26" t="n">
        <v>1825.82</v>
      </c>
      <c r="H6712" s="27" t="n">
        <v>5595</v>
      </c>
      <c r="I6712" s="25" t="s">
        <v>147</v>
      </c>
      <c r="J6712" s="25" t="s">
        <v>156</v>
      </c>
      <c r="K6712" s="25" t="n">
        <v>1995</v>
      </c>
      <c r="L6712" s="25" t="s">
        <v>186</v>
      </c>
      <c r="M6712" s="25" t="s">
        <v>171</v>
      </c>
      <c r="N6712" s="28" t="n">
        <v>550</v>
      </c>
      <c r="O6712" s="25" t="s">
        <v>54</v>
      </c>
      <c r="P6712" s="29" t="n">
        <v>42787</v>
      </c>
      <c r="Q6712" s="29" t="n">
        <v>42814</v>
      </c>
      <c r="R6712" s="28" t="n">
        <v>600</v>
      </c>
      <c r="S6712" s="28" t="n">
        <f aca="false">IF(O6712="Won",R6712,IF(O6712="Lost",0,N6712))</f>
        <v>600</v>
      </c>
      <c r="T6712" s="30" t="n">
        <f aca="false">IF(AND(P6712&lt;&gt;"",Q6712&lt;&gt;""),Q6712-P6712,"")</f>
        <v>27</v>
      </c>
      <c r="U6712" s="30" t="str">
        <f aca="false">IF(AND(O6712="Engaging",P6712&lt;&gt;""),'Leia-me'!$B$5-P6712,"")</f>
        <v/>
      </c>
      <c r="V6712" s="25" t="str">
        <f aca="false">IF(O6712&lt;&gt;"Engaging","",IF(U6712&lt;='Leia-me'!$B$6,"Saudável",IF(U6712&lt;='Leia-me'!$B$7,"Esfriando",IF(U6712&lt;='Leia-me'!$B$8,"Última chance","Zumbi"))))</f>
        <v/>
      </c>
      <c r="W6712" s="25" t="n">
        <f aca="false">IF(O6712="Won",1,IF(O6712="Lost",0,""))</f>
        <v>1</v>
      </c>
      <c r="Y6712" s="25" t="str">
        <f aca="false">IF(E6712="","Sim","")</f>
        <v/>
      </c>
    </row>
    <row r="6713" customFormat="false" ht="15" hidden="false" customHeight="false" outlineLevel="0" collapsed="false">
      <c r="A6713" s="25" t="s">
        <v>6976</v>
      </c>
      <c r="B6713" s="25" t="s">
        <v>102</v>
      </c>
      <c r="C6713" s="25" t="s">
        <v>103</v>
      </c>
      <c r="D6713" s="25" t="s">
        <v>104</v>
      </c>
      <c r="E6713" s="25" t="s">
        <v>188</v>
      </c>
      <c r="F6713" s="25" t="s">
        <v>185</v>
      </c>
      <c r="G6713" s="26" t="n">
        <v>1008.06</v>
      </c>
      <c r="H6713" s="27" t="n">
        <v>1238</v>
      </c>
      <c r="I6713" s="25" t="s">
        <v>147</v>
      </c>
      <c r="K6713" s="25" t="n">
        <v>1983</v>
      </c>
      <c r="L6713" s="25" t="s">
        <v>186</v>
      </c>
      <c r="M6713" s="25" t="s">
        <v>171</v>
      </c>
      <c r="N6713" s="28" t="n">
        <v>550</v>
      </c>
      <c r="O6713" s="25" t="s">
        <v>56</v>
      </c>
      <c r="P6713" s="29" t="n">
        <v>42788</v>
      </c>
      <c r="Q6713" s="33"/>
      <c r="R6713" s="34"/>
      <c r="S6713" s="28" t="n">
        <f aca="false">IF(O6713="Won",R6713,IF(O6713="Lost",0,N6713))</f>
        <v>550</v>
      </c>
      <c r="T6713" s="30" t="str">
        <f aca="false">IF(AND(P6713&lt;&gt;"",Q6713&lt;&gt;""),Q6713-P6713,"")</f>
        <v/>
      </c>
      <c r="U6713" s="30" t="n">
        <f aca="false">IF(AND(O6713="Engaging",P6713&lt;&gt;""),'Leia-me'!$B$5-P6713,"")</f>
        <v>312</v>
      </c>
      <c r="V6713" s="25" t="str">
        <f aca="false">IF(O6713&lt;&gt;"Engaging","",IF(U6713&lt;='Leia-me'!$B$6,"Saudável",IF(U6713&lt;='Leia-me'!$B$7,"Esfriando",IF(U6713&lt;='Leia-me'!$B$8,"Última chance","Zumbi"))))</f>
        <v>Zumbi</v>
      </c>
      <c r="W6713" s="25" t="str">
        <f aca="false">IF(O6713="Won",1,IF(O6713="Lost",0,""))</f>
        <v/>
      </c>
      <c r="Y6713" s="25" t="str">
        <f aca="false">IF(E6713="","Sim","")</f>
        <v/>
      </c>
    </row>
    <row r="6714" customFormat="false" ht="15" hidden="false" customHeight="false" outlineLevel="0" collapsed="false">
      <c r="A6714" s="25" t="s">
        <v>6977</v>
      </c>
      <c r="B6714" s="25" t="s">
        <v>102</v>
      </c>
      <c r="C6714" s="25" t="s">
        <v>103</v>
      </c>
      <c r="D6714" s="25" t="s">
        <v>104</v>
      </c>
      <c r="E6714" s="25" t="s">
        <v>444</v>
      </c>
      <c r="F6714" s="25" t="s">
        <v>192</v>
      </c>
      <c r="G6714" s="26" t="n">
        <v>6354.87</v>
      </c>
      <c r="H6714" s="27" t="n">
        <v>16780</v>
      </c>
      <c r="I6714" s="25" t="s">
        <v>147</v>
      </c>
      <c r="J6714" s="25" t="s">
        <v>445</v>
      </c>
      <c r="K6714" s="25" t="n">
        <v>1996</v>
      </c>
      <c r="L6714" s="25" t="s">
        <v>170</v>
      </c>
      <c r="M6714" s="25" t="s">
        <v>171</v>
      </c>
      <c r="N6714" s="28" t="n">
        <v>1096</v>
      </c>
      <c r="O6714" s="25" t="s">
        <v>55</v>
      </c>
      <c r="P6714" s="29" t="n">
        <v>42788</v>
      </c>
      <c r="Q6714" s="29" t="n">
        <v>42866</v>
      </c>
      <c r="R6714" s="28" t="n">
        <v>0</v>
      </c>
      <c r="S6714" s="28" t="n">
        <f aca="false">IF(O6714="Won",R6714,IF(O6714="Lost",0,N6714))</f>
        <v>0</v>
      </c>
      <c r="T6714" s="30" t="n">
        <f aca="false">IF(AND(P6714&lt;&gt;"",Q6714&lt;&gt;""),Q6714-P6714,"")</f>
        <v>78</v>
      </c>
      <c r="U6714" s="30" t="str">
        <f aca="false">IF(AND(O6714="Engaging",P6714&lt;&gt;""),'Leia-me'!$B$5-P6714,"")</f>
        <v/>
      </c>
      <c r="V6714" s="25" t="str">
        <f aca="false">IF(O6714&lt;&gt;"Engaging","",IF(U6714&lt;='Leia-me'!$B$6,"Saudável",IF(U6714&lt;='Leia-me'!$B$7,"Esfriando",IF(U6714&lt;='Leia-me'!$B$8,"Última chance","Zumbi"))))</f>
        <v/>
      </c>
      <c r="W6714" s="25" t="n">
        <f aca="false">IF(O6714="Won",1,IF(O6714="Lost",0,""))</f>
        <v>0</v>
      </c>
      <c r="Y6714" s="25" t="str">
        <f aca="false">IF(E6714="","Sim","")</f>
        <v/>
      </c>
    </row>
    <row r="6715" customFormat="false" ht="15" hidden="false" customHeight="false" outlineLevel="0" collapsed="false">
      <c r="A6715" s="25" t="s">
        <v>6978</v>
      </c>
      <c r="B6715" s="25" t="s">
        <v>102</v>
      </c>
      <c r="C6715" s="25" t="s">
        <v>103</v>
      </c>
      <c r="D6715" s="25" t="s">
        <v>104</v>
      </c>
      <c r="E6715" s="25" t="s">
        <v>1158</v>
      </c>
      <c r="F6715" s="25" t="s">
        <v>185</v>
      </c>
      <c r="G6715" s="26" t="n">
        <v>7708.38</v>
      </c>
      <c r="H6715" s="27" t="n">
        <v>13756</v>
      </c>
      <c r="I6715" s="25" t="s">
        <v>147</v>
      </c>
      <c r="K6715" s="25" t="n">
        <v>1980</v>
      </c>
      <c r="L6715" s="25" t="s">
        <v>160</v>
      </c>
      <c r="M6715" s="25" t="s">
        <v>149</v>
      </c>
      <c r="N6715" s="28" t="n">
        <v>3393</v>
      </c>
      <c r="O6715" s="25" t="s">
        <v>55</v>
      </c>
      <c r="P6715" s="29" t="n">
        <v>42790</v>
      </c>
      <c r="Q6715" s="29" t="n">
        <v>42868</v>
      </c>
      <c r="R6715" s="28" t="n">
        <v>0</v>
      </c>
      <c r="S6715" s="28" t="n">
        <f aca="false">IF(O6715="Won",R6715,IF(O6715="Lost",0,N6715))</f>
        <v>0</v>
      </c>
      <c r="T6715" s="30" t="n">
        <f aca="false">IF(AND(P6715&lt;&gt;"",Q6715&lt;&gt;""),Q6715-P6715,"")</f>
        <v>78</v>
      </c>
      <c r="U6715" s="30" t="str">
        <f aca="false">IF(AND(O6715="Engaging",P6715&lt;&gt;""),'Leia-me'!$B$5-P6715,"")</f>
        <v/>
      </c>
      <c r="V6715" s="25" t="str">
        <f aca="false">IF(O6715&lt;&gt;"Engaging","",IF(U6715&lt;='Leia-me'!$B$6,"Saudável",IF(U6715&lt;='Leia-me'!$B$7,"Esfriando",IF(U6715&lt;='Leia-me'!$B$8,"Última chance","Zumbi"))))</f>
        <v/>
      </c>
      <c r="W6715" s="25" t="n">
        <f aca="false">IF(O6715="Won",1,IF(O6715="Lost",0,""))</f>
        <v>0</v>
      </c>
      <c r="Y6715" s="25" t="str">
        <f aca="false">IF(E6715="","Sim","")</f>
        <v/>
      </c>
    </row>
    <row r="6716" customFormat="false" ht="15" hidden="false" customHeight="false" outlineLevel="0" collapsed="false">
      <c r="A6716" s="25" t="s">
        <v>6979</v>
      </c>
      <c r="B6716" s="25" t="s">
        <v>102</v>
      </c>
      <c r="C6716" s="25" t="s">
        <v>103</v>
      </c>
      <c r="D6716" s="25" t="s">
        <v>104</v>
      </c>
      <c r="E6716" s="25" t="s">
        <v>195</v>
      </c>
      <c r="F6716" s="25" t="s">
        <v>185</v>
      </c>
      <c r="G6716" s="26" t="n">
        <v>8170.38</v>
      </c>
      <c r="H6716" s="27" t="n">
        <v>16499</v>
      </c>
      <c r="I6716" s="25" t="s">
        <v>196</v>
      </c>
      <c r="K6716" s="25" t="n">
        <v>1997</v>
      </c>
      <c r="L6716" s="25" t="s">
        <v>148</v>
      </c>
      <c r="M6716" s="25" t="s">
        <v>149</v>
      </c>
      <c r="N6716" s="28" t="n">
        <v>55</v>
      </c>
      <c r="O6716" s="25" t="s">
        <v>55</v>
      </c>
      <c r="P6716" s="29" t="n">
        <v>42791</v>
      </c>
      <c r="Q6716" s="29" t="n">
        <v>42861</v>
      </c>
      <c r="R6716" s="28" t="n">
        <v>0</v>
      </c>
      <c r="S6716" s="28" t="n">
        <f aca="false">IF(O6716="Won",R6716,IF(O6716="Lost",0,N6716))</f>
        <v>0</v>
      </c>
      <c r="T6716" s="30" t="n">
        <f aca="false">IF(AND(P6716&lt;&gt;"",Q6716&lt;&gt;""),Q6716-P6716,"")</f>
        <v>70</v>
      </c>
      <c r="U6716" s="30" t="str">
        <f aca="false">IF(AND(O6716="Engaging",P6716&lt;&gt;""),'Leia-me'!$B$5-P6716,"")</f>
        <v/>
      </c>
      <c r="V6716" s="25" t="str">
        <f aca="false">IF(O6716&lt;&gt;"Engaging","",IF(U6716&lt;='Leia-me'!$B$6,"Saudável",IF(U6716&lt;='Leia-me'!$B$7,"Esfriando",IF(U6716&lt;='Leia-me'!$B$8,"Última chance","Zumbi"))))</f>
        <v/>
      </c>
      <c r="W6716" s="25" t="n">
        <f aca="false">IF(O6716="Won",1,IF(O6716="Lost",0,""))</f>
        <v>0</v>
      </c>
      <c r="Y6716" s="25" t="str">
        <f aca="false">IF(E6716="","Sim","")</f>
        <v/>
      </c>
    </row>
    <row r="6717" customFormat="false" ht="15" hidden="false" customHeight="false" outlineLevel="0" collapsed="false">
      <c r="A6717" s="25" t="s">
        <v>6980</v>
      </c>
      <c r="B6717" s="25" t="s">
        <v>102</v>
      </c>
      <c r="C6717" s="25" t="s">
        <v>103</v>
      </c>
      <c r="D6717" s="25" t="s">
        <v>104</v>
      </c>
      <c r="E6717" s="25" t="s">
        <v>433</v>
      </c>
      <c r="F6717" s="25" t="s">
        <v>211</v>
      </c>
      <c r="G6717" s="26" t="n">
        <v>2214.94</v>
      </c>
      <c r="H6717" s="27" t="n">
        <v>5374</v>
      </c>
      <c r="I6717" s="25" t="s">
        <v>147</v>
      </c>
      <c r="K6717" s="25" t="n">
        <v>1996</v>
      </c>
      <c r="L6717" s="25" t="s">
        <v>148</v>
      </c>
      <c r="M6717" s="25" t="s">
        <v>149</v>
      </c>
      <c r="N6717" s="28" t="n">
        <v>55</v>
      </c>
      <c r="O6717" s="25" t="s">
        <v>54</v>
      </c>
      <c r="P6717" s="29" t="n">
        <v>42791</v>
      </c>
      <c r="Q6717" s="29" t="n">
        <v>42805</v>
      </c>
      <c r="R6717" s="28" t="n">
        <v>61</v>
      </c>
      <c r="S6717" s="28" t="n">
        <f aca="false">IF(O6717="Won",R6717,IF(O6717="Lost",0,N6717))</f>
        <v>61</v>
      </c>
      <c r="T6717" s="30" t="n">
        <f aca="false">IF(AND(P6717&lt;&gt;"",Q6717&lt;&gt;""),Q6717-P6717,"")</f>
        <v>14</v>
      </c>
      <c r="U6717" s="30" t="str">
        <f aca="false">IF(AND(O6717="Engaging",P6717&lt;&gt;""),'Leia-me'!$B$5-P6717,"")</f>
        <v/>
      </c>
      <c r="V6717" s="25" t="str">
        <f aca="false">IF(O6717&lt;&gt;"Engaging","",IF(U6717&lt;='Leia-me'!$B$6,"Saudável",IF(U6717&lt;='Leia-me'!$B$7,"Esfriando",IF(U6717&lt;='Leia-me'!$B$8,"Última chance","Zumbi"))))</f>
        <v/>
      </c>
      <c r="W6717" s="25" t="n">
        <f aca="false">IF(O6717="Won",1,IF(O6717="Lost",0,""))</f>
        <v>1</v>
      </c>
      <c r="Y6717" s="25" t="str">
        <f aca="false">IF(E6717="","Sim","")</f>
        <v/>
      </c>
    </row>
    <row r="6718" customFormat="false" ht="15" hidden="false" customHeight="false" outlineLevel="0" collapsed="false">
      <c r="A6718" s="25" t="s">
        <v>6981</v>
      </c>
      <c r="B6718" s="25" t="s">
        <v>102</v>
      </c>
      <c r="C6718" s="25" t="s">
        <v>103</v>
      </c>
      <c r="D6718" s="25" t="s">
        <v>104</v>
      </c>
      <c r="E6718" s="25" t="s">
        <v>868</v>
      </c>
      <c r="F6718" s="25" t="s">
        <v>168</v>
      </c>
      <c r="G6718" s="26" t="n">
        <v>2952.73</v>
      </c>
      <c r="H6718" s="27" t="n">
        <v>5107</v>
      </c>
      <c r="I6718" s="25" t="s">
        <v>147</v>
      </c>
      <c r="K6718" s="25" t="n">
        <v>2000</v>
      </c>
      <c r="L6718" s="25" t="s">
        <v>160</v>
      </c>
      <c r="M6718" s="25" t="s">
        <v>149</v>
      </c>
      <c r="N6718" s="28" t="n">
        <v>3393</v>
      </c>
      <c r="O6718" s="25" t="s">
        <v>54</v>
      </c>
      <c r="P6718" s="29" t="n">
        <v>42791</v>
      </c>
      <c r="Q6718" s="29" t="n">
        <v>42868</v>
      </c>
      <c r="R6718" s="28" t="n">
        <v>3418</v>
      </c>
      <c r="S6718" s="28" t="n">
        <f aca="false">IF(O6718="Won",R6718,IF(O6718="Lost",0,N6718))</f>
        <v>3418</v>
      </c>
      <c r="T6718" s="30" t="n">
        <f aca="false">IF(AND(P6718&lt;&gt;"",Q6718&lt;&gt;""),Q6718-P6718,"")</f>
        <v>77</v>
      </c>
      <c r="U6718" s="30" t="str">
        <f aca="false">IF(AND(O6718="Engaging",P6718&lt;&gt;""),'Leia-me'!$B$5-P6718,"")</f>
        <v/>
      </c>
      <c r="V6718" s="25" t="str">
        <f aca="false">IF(O6718&lt;&gt;"Engaging","",IF(U6718&lt;='Leia-me'!$B$6,"Saudável",IF(U6718&lt;='Leia-me'!$B$7,"Esfriando",IF(U6718&lt;='Leia-me'!$B$8,"Última chance","Zumbi"))))</f>
        <v/>
      </c>
      <c r="W6718" s="25" t="n">
        <f aca="false">IF(O6718="Won",1,IF(O6718="Lost",0,""))</f>
        <v>1</v>
      </c>
      <c r="Y6718" s="25" t="str">
        <f aca="false">IF(E6718="","Sim","")</f>
        <v/>
      </c>
    </row>
    <row r="6719" customFormat="false" ht="15" hidden="false" customHeight="false" outlineLevel="0" collapsed="false">
      <c r="A6719" s="25" t="s">
        <v>6982</v>
      </c>
      <c r="B6719" s="25" t="s">
        <v>102</v>
      </c>
      <c r="C6719" s="25" t="s">
        <v>103</v>
      </c>
      <c r="D6719" s="25" t="s">
        <v>104</v>
      </c>
      <c r="E6719" s="25" t="s">
        <v>1351</v>
      </c>
      <c r="F6719" s="25" t="s">
        <v>177</v>
      </c>
      <c r="G6719" s="26" t="n">
        <v>7537.24</v>
      </c>
      <c r="H6719" s="27" t="n">
        <v>20293</v>
      </c>
      <c r="I6719" s="25" t="s">
        <v>147</v>
      </c>
      <c r="K6719" s="25" t="n">
        <v>1993</v>
      </c>
      <c r="L6719" s="25" t="s">
        <v>186</v>
      </c>
      <c r="M6719" s="25" t="s">
        <v>171</v>
      </c>
      <c r="N6719" s="28" t="n">
        <v>550</v>
      </c>
      <c r="O6719" s="25" t="s">
        <v>54</v>
      </c>
      <c r="P6719" s="29" t="n">
        <v>42795</v>
      </c>
      <c r="Q6719" s="29" t="n">
        <v>42802</v>
      </c>
      <c r="R6719" s="28" t="n">
        <v>523</v>
      </c>
      <c r="S6719" s="28" t="n">
        <f aca="false">IF(O6719="Won",R6719,IF(O6719="Lost",0,N6719))</f>
        <v>523</v>
      </c>
      <c r="T6719" s="30" t="n">
        <f aca="false">IF(AND(P6719&lt;&gt;"",Q6719&lt;&gt;""),Q6719-P6719,"")</f>
        <v>7</v>
      </c>
      <c r="U6719" s="30" t="str">
        <f aca="false">IF(AND(O6719="Engaging",P6719&lt;&gt;""),'Leia-me'!$B$5-P6719,"")</f>
        <v/>
      </c>
      <c r="V6719" s="25" t="str">
        <f aca="false">IF(O6719&lt;&gt;"Engaging","",IF(U6719&lt;='Leia-me'!$B$6,"Saudável",IF(U6719&lt;='Leia-me'!$B$7,"Esfriando",IF(U6719&lt;='Leia-me'!$B$8,"Última chance","Zumbi"))))</f>
        <v/>
      </c>
      <c r="W6719" s="25" t="n">
        <f aca="false">IF(O6719="Won",1,IF(O6719="Lost",0,""))</f>
        <v>1</v>
      </c>
      <c r="Y6719" s="25" t="str">
        <f aca="false">IF(E6719="","Sim","")</f>
        <v/>
      </c>
    </row>
    <row r="6720" customFormat="false" ht="15" hidden="false" customHeight="false" outlineLevel="0" collapsed="false">
      <c r="A6720" s="25" t="s">
        <v>6983</v>
      </c>
      <c r="B6720" s="25" t="s">
        <v>102</v>
      </c>
      <c r="C6720" s="25" t="s">
        <v>103</v>
      </c>
      <c r="D6720" s="25" t="s">
        <v>104</v>
      </c>
      <c r="E6720" s="25" t="s">
        <v>646</v>
      </c>
      <c r="F6720" s="25" t="s">
        <v>165</v>
      </c>
      <c r="G6720" s="26" t="n">
        <v>324.19</v>
      </c>
      <c r="H6720" s="27" t="n">
        <v>978</v>
      </c>
      <c r="I6720" s="25" t="s">
        <v>147</v>
      </c>
      <c r="K6720" s="25" t="n">
        <v>1992</v>
      </c>
      <c r="L6720" s="25" t="s">
        <v>170</v>
      </c>
      <c r="M6720" s="25" t="s">
        <v>171</v>
      </c>
      <c r="N6720" s="28" t="n">
        <v>1096</v>
      </c>
      <c r="O6720" s="25" t="s">
        <v>54</v>
      </c>
      <c r="P6720" s="29" t="n">
        <v>42795</v>
      </c>
      <c r="Q6720" s="29" t="n">
        <v>42887</v>
      </c>
      <c r="R6720" s="28" t="n">
        <v>1086</v>
      </c>
      <c r="S6720" s="28" t="n">
        <f aca="false">IF(O6720="Won",R6720,IF(O6720="Lost",0,N6720))</f>
        <v>1086</v>
      </c>
      <c r="T6720" s="30" t="n">
        <f aca="false">IF(AND(P6720&lt;&gt;"",Q6720&lt;&gt;""),Q6720-P6720,"")</f>
        <v>92</v>
      </c>
      <c r="U6720" s="30" t="str">
        <f aca="false">IF(AND(O6720="Engaging",P6720&lt;&gt;""),'Leia-me'!$B$5-P6720,"")</f>
        <v/>
      </c>
      <c r="V6720" s="25" t="str">
        <f aca="false">IF(O6720&lt;&gt;"Engaging","",IF(U6720&lt;='Leia-me'!$B$6,"Saudável",IF(U6720&lt;='Leia-me'!$B$7,"Esfriando",IF(U6720&lt;='Leia-me'!$B$8,"Última chance","Zumbi"))))</f>
        <v/>
      </c>
      <c r="W6720" s="25" t="n">
        <f aca="false">IF(O6720="Won",1,IF(O6720="Lost",0,""))</f>
        <v>1</v>
      </c>
      <c r="Y6720" s="25" t="str">
        <f aca="false">IF(E6720="","Sim","")</f>
        <v/>
      </c>
    </row>
    <row r="6721" customFormat="false" ht="15" hidden="false" customHeight="false" outlineLevel="0" collapsed="false">
      <c r="A6721" s="25" t="s">
        <v>6984</v>
      </c>
      <c r="B6721" s="25" t="s">
        <v>102</v>
      </c>
      <c r="C6721" s="25" t="s">
        <v>103</v>
      </c>
      <c r="D6721" s="25" t="s">
        <v>104</v>
      </c>
      <c r="E6721" s="25" t="s">
        <v>868</v>
      </c>
      <c r="F6721" s="25" t="s">
        <v>168</v>
      </c>
      <c r="G6721" s="26" t="n">
        <v>2952.73</v>
      </c>
      <c r="H6721" s="27" t="n">
        <v>5107</v>
      </c>
      <c r="I6721" s="25" t="s">
        <v>147</v>
      </c>
      <c r="K6721" s="25" t="n">
        <v>2000</v>
      </c>
      <c r="L6721" s="25" t="s">
        <v>1834</v>
      </c>
      <c r="M6721" s="25" t="s">
        <v>171</v>
      </c>
      <c r="N6721" s="28" t="n">
        <v>4821</v>
      </c>
      <c r="O6721" s="25" t="s">
        <v>54</v>
      </c>
      <c r="P6721" s="29" t="n">
        <v>42795</v>
      </c>
      <c r="Q6721" s="29" t="n">
        <v>42803</v>
      </c>
      <c r="R6721" s="28" t="n">
        <v>4445</v>
      </c>
      <c r="S6721" s="28" t="n">
        <f aca="false">IF(O6721="Won",R6721,IF(O6721="Lost",0,N6721))</f>
        <v>4445</v>
      </c>
      <c r="T6721" s="30" t="n">
        <f aca="false">IF(AND(P6721&lt;&gt;"",Q6721&lt;&gt;""),Q6721-P6721,"")</f>
        <v>8</v>
      </c>
      <c r="U6721" s="30" t="str">
        <f aca="false">IF(AND(O6721="Engaging",P6721&lt;&gt;""),'Leia-me'!$B$5-P6721,"")</f>
        <v/>
      </c>
      <c r="V6721" s="25" t="str">
        <f aca="false">IF(O6721&lt;&gt;"Engaging","",IF(U6721&lt;='Leia-me'!$B$6,"Saudável",IF(U6721&lt;='Leia-me'!$B$7,"Esfriando",IF(U6721&lt;='Leia-me'!$B$8,"Última chance","Zumbi"))))</f>
        <v/>
      </c>
      <c r="W6721" s="25" t="n">
        <f aca="false">IF(O6721="Won",1,IF(O6721="Lost",0,""))</f>
        <v>1</v>
      </c>
      <c r="X6721" s="25" t="s">
        <v>1835</v>
      </c>
      <c r="Y6721" s="25" t="str">
        <f aca="false">IF(E6721="","Sim","")</f>
        <v/>
      </c>
    </row>
    <row r="6722" customFormat="false" ht="15" hidden="false" customHeight="false" outlineLevel="0" collapsed="false">
      <c r="A6722" s="25" t="s">
        <v>6985</v>
      </c>
      <c r="B6722" s="25" t="s">
        <v>102</v>
      </c>
      <c r="C6722" s="25" t="s">
        <v>103</v>
      </c>
      <c r="D6722" s="25" t="s">
        <v>104</v>
      </c>
      <c r="E6722" s="25" t="s">
        <v>5204</v>
      </c>
      <c r="F6722" s="25" t="s">
        <v>155</v>
      </c>
      <c r="G6722" s="26" t="n">
        <v>1188.42</v>
      </c>
      <c r="H6722" s="27" t="n">
        <v>3015</v>
      </c>
      <c r="I6722" s="25" t="s">
        <v>147</v>
      </c>
      <c r="K6722" s="25" t="n">
        <v>1994</v>
      </c>
      <c r="L6722" s="25" t="s">
        <v>186</v>
      </c>
      <c r="M6722" s="25" t="s">
        <v>171</v>
      </c>
      <c r="N6722" s="28" t="n">
        <v>550</v>
      </c>
      <c r="O6722" s="25" t="s">
        <v>56</v>
      </c>
      <c r="P6722" s="29" t="n">
        <v>42796</v>
      </c>
      <c r="Q6722" s="33"/>
      <c r="R6722" s="34"/>
      <c r="S6722" s="28" t="n">
        <f aca="false">IF(O6722="Won",R6722,IF(O6722="Lost",0,N6722))</f>
        <v>550</v>
      </c>
      <c r="T6722" s="30" t="str">
        <f aca="false">IF(AND(P6722&lt;&gt;"",Q6722&lt;&gt;""),Q6722-P6722,"")</f>
        <v/>
      </c>
      <c r="U6722" s="30" t="n">
        <f aca="false">IF(AND(O6722="Engaging",P6722&lt;&gt;""),'Leia-me'!$B$5-P6722,"")</f>
        <v>304</v>
      </c>
      <c r="V6722" s="25" t="str">
        <f aca="false">IF(O6722&lt;&gt;"Engaging","",IF(U6722&lt;='Leia-me'!$B$6,"Saudável",IF(U6722&lt;='Leia-me'!$B$7,"Esfriando",IF(U6722&lt;='Leia-me'!$B$8,"Última chance","Zumbi"))))</f>
        <v>Zumbi</v>
      </c>
      <c r="W6722" s="25" t="str">
        <f aca="false">IF(O6722="Won",1,IF(O6722="Lost",0,""))</f>
        <v/>
      </c>
      <c r="Y6722" s="25" t="str">
        <f aca="false">IF(E6722="","Sim","")</f>
        <v/>
      </c>
    </row>
    <row r="6723" customFormat="false" ht="15" hidden="false" customHeight="false" outlineLevel="0" collapsed="false">
      <c r="A6723" s="25" t="s">
        <v>6986</v>
      </c>
      <c r="B6723" s="25" t="s">
        <v>102</v>
      </c>
      <c r="C6723" s="25" t="s">
        <v>103</v>
      </c>
      <c r="D6723" s="25" t="s">
        <v>104</v>
      </c>
      <c r="G6723" s="31"/>
      <c r="H6723" s="32"/>
      <c r="L6723" s="25" t="s">
        <v>186</v>
      </c>
      <c r="M6723" s="25" t="s">
        <v>171</v>
      </c>
      <c r="N6723" s="28" t="n">
        <v>550</v>
      </c>
      <c r="O6723" s="25" t="s">
        <v>56</v>
      </c>
      <c r="P6723" s="29" t="n">
        <v>42796</v>
      </c>
      <c r="Q6723" s="33"/>
      <c r="R6723" s="34"/>
      <c r="S6723" s="28" t="n">
        <f aca="false">IF(O6723="Won",R6723,IF(O6723="Lost",0,N6723))</f>
        <v>550</v>
      </c>
      <c r="T6723" s="30" t="str">
        <f aca="false">IF(AND(P6723&lt;&gt;"",Q6723&lt;&gt;""),Q6723-P6723,"")</f>
        <v/>
      </c>
      <c r="U6723" s="30" t="n">
        <f aca="false">IF(AND(O6723="Engaging",P6723&lt;&gt;""),'Leia-me'!$B$5-P6723,"")</f>
        <v>304</v>
      </c>
      <c r="V6723" s="25" t="str">
        <f aca="false">IF(O6723&lt;&gt;"Engaging","",IF(U6723&lt;='Leia-me'!$B$6,"Saudável",IF(U6723&lt;='Leia-me'!$B$7,"Esfriando",IF(U6723&lt;='Leia-me'!$B$8,"Última chance","Zumbi"))))</f>
        <v>Zumbi</v>
      </c>
      <c r="W6723" s="25" t="str">
        <f aca="false">IF(O6723="Won",1,IF(O6723="Lost",0,""))</f>
        <v/>
      </c>
      <c r="Y6723" s="25" t="str">
        <f aca="false">IF(E6723="","Sim","")</f>
        <v>Sim</v>
      </c>
    </row>
    <row r="6724" customFormat="false" ht="15" hidden="false" customHeight="false" outlineLevel="0" collapsed="false">
      <c r="A6724" s="25" t="s">
        <v>6987</v>
      </c>
      <c r="B6724" s="25" t="s">
        <v>102</v>
      </c>
      <c r="C6724" s="25" t="s">
        <v>103</v>
      </c>
      <c r="D6724" s="25" t="s">
        <v>104</v>
      </c>
      <c r="G6724" s="31"/>
      <c r="H6724" s="32"/>
      <c r="L6724" s="25" t="s">
        <v>148</v>
      </c>
      <c r="M6724" s="25" t="s">
        <v>149</v>
      </c>
      <c r="N6724" s="28" t="n">
        <v>55</v>
      </c>
      <c r="O6724" s="25" t="s">
        <v>56</v>
      </c>
      <c r="P6724" s="29" t="n">
        <v>42796</v>
      </c>
      <c r="Q6724" s="33"/>
      <c r="R6724" s="34"/>
      <c r="S6724" s="28" t="n">
        <f aca="false">IF(O6724="Won",R6724,IF(O6724="Lost",0,N6724))</f>
        <v>55</v>
      </c>
      <c r="T6724" s="30" t="str">
        <f aca="false">IF(AND(P6724&lt;&gt;"",Q6724&lt;&gt;""),Q6724-P6724,"")</f>
        <v/>
      </c>
      <c r="U6724" s="30" t="n">
        <f aca="false">IF(AND(O6724="Engaging",P6724&lt;&gt;""),'Leia-me'!$B$5-P6724,"")</f>
        <v>304</v>
      </c>
      <c r="V6724" s="25" t="str">
        <f aca="false">IF(O6724&lt;&gt;"Engaging","",IF(U6724&lt;='Leia-me'!$B$6,"Saudável",IF(U6724&lt;='Leia-me'!$B$7,"Esfriando",IF(U6724&lt;='Leia-me'!$B$8,"Última chance","Zumbi"))))</f>
        <v>Zumbi</v>
      </c>
      <c r="W6724" s="25" t="str">
        <f aca="false">IF(O6724="Won",1,IF(O6724="Lost",0,""))</f>
        <v/>
      </c>
      <c r="Y6724" s="25" t="str">
        <f aca="false">IF(E6724="","Sim","")</f>
        <v>Sim</v>
      </c>
    </row>
    <row r="6725" customFormat="false" ht="15" hidden="false" customHeight="false" outlineLevel="0" collapsed="false">
      <c r="A6725" s="25" t="s">
        <v>6988</v>
      </c>
      <c r="B6725" s="25" t="s">
        <v>102</v>
      </c>
      <c r="C6725" s="25" t="s">
        <v>103</v>
      </c>
      <c r="D6725" s="25" t="s">
        <v>104</v>
      </c>
      <c r="G6725" s="31"/>
      <c r="H6725" s="32"/>
      <c r="L6725" s="25" t="s">
        <v>148</v>
      </c>
      <c r="M6725" s="25" t="s">
        <v>149</v>
      </c>
      <c r="N6725" s="28" t="n">
        <v>55</v>
      </c>
      <c r="O6725" s="25" t="s">
        <v>56</v>
      </c>
      <c r="P6725" s="29" t="n">
        <v>42797</v>
      </c>
      <c r="Q6725" s="33"/>
      <c r="R6725" s="34"/>
      <c r="S6725" s="28" t="n">
        <f aca="false">IF(O6725="Won",R6725,IF(O6725="Lost",0,N6725))</f>
        <v>55</v>
      </c>
      <c r="T6725" s="30" t="str">
        <f aca="false">IF(AND(P6725&lt;&gt;"",Q6725&lt;&gt;""),Q6725-P6725,"")</f>
        <v/>
      </c>
      <c r="U6725" s="30" t="n">
        <f aca="false">IF(AND(O6725="Engaging",P6725&lt;&gt;""),'Leia-me'!$B$5-P6725,"")</f>
        <v>303</v>
      </c>
      <c r="V6725" s="25" t="str">
        <f aca="false">IF(O6725&lt;&gt;"Engaging","",IF(U6725&lt;='Leia-me'!$B$6,"Saudável",IF(U6725&lt;='Leia-me'!$B$7,"Esfriando",IF(U6725&lt;='Leia-me'!$B$8,"Última chance","Zumbi"))))</f>
        <v>Zumbi</v>
      </c>
      <c r="W6725" s="25" t="str">
        <f aca="false">IF(O6725="Won",1,IF(O6725="Lost",0,""))</f>
        <v/>
      </c>
      <c r="Y6725" s="25" t="str">
        <f aca="false">IF(E6725="","Sim","")</f>
        <v>Sim</v>
      </c>
    </row>
    <row r="6726" customFormat="false" ht="15" hidden="false" customHeight="false" outlineLevel="0" collapsed="false">
      <c r="A6726" s="25" t="s">
        <v>6989</v>
      </c>
      <c r="B6726" s="25" t="s">
        <v>102</v>
      </c>
      <c r="C6726" s="25" t="s">
        <v>103</v>
      </c>
      <c r="D6726" s="25" t="s">
        <v>104</v>
      </c>
      <c r="E6726" s="25" t="s">
        <v>3075</v>
      </c>
      <c r="F6726" s="25" t="s">
        <v>165</v>
      </c>
      <c r="G6726" s="26" t="n">
        <v>4269.9</v>
      </c>
      <c r="H6726" s="27" t="n">
        <v>6472</v>
      </c>
      <c r="I6726" s="25" t="s">
        <v>147</v>
      </c>
      <c r="J6726" s="25" t="s">
        <v>1347</v>
      </c>
      <c r="K6726" s="25" t="n">
        <v>1993</v>
      </c>
      <c r="L6726" s="25" t="s">
        <v>1834</v>
      </c>
      <c r="M6726" s="25" t="s">
        <v>171</v>
      </c>
      <c r="N6726" s="28" t="n">
        <v>4821</v>
      </c>
      <c r="O6726" s="25" t="s">
        <v>55</v>
      </c>
      <c r="P6726" s="29" t="n">
        <v>42798</v>
      </c>
      <c r="Q6726" s="29" t="n">
        <v>42866</v>
      </c>
      <c r="R6726" s="28" t="n">
        <v>0</v>
      </c>
      <c r="S6726" s="28" t="n">
        <f aca="false">IF(O6726="Won",R6726,IF(O6726="Lost",0,N6726))</f>
        <v>0</v>
      </c>
      <c r="T6726" s="30" t="n">
        <f aca="false">IF(AND(P6726&lt;&gt;"",Q6726&lt;&gt;""),Q6726-P6726,"")</f>
        <v>68</v>
      </c>
      <c r="U6726" s="30" t="str">
        <f aca="false">IF(AND(O6726="Engaging",P6726&lt;&gt;""),'Leia-me'!$B$5-P6726,"")</f>
        <v/>
      </c>
      <c r="V6726" s="25" t="str">
        <f aca="false">IF(O6726&lt;&gt;"Engaging","",IF(U6726&lt;='Leia-me'!$B$6,"Saudável",IF(U6726&lt;='Leia-me'!$B$7,"Esfriando",IF(U6726&lt;='Leia-me'!$B$8,"Última chance","Zumbi"))))</f>
        <v/>
      </c>
      <c r="W6726" s="25" t="n">
        <f aca="false">IF(O6726="Won",1,IF(O6726="Lost",0,""))</f>
        <v>0</v>
      </c>
      <c r="X6726" s="25" t="s">
        <v>1835</v>
      </c>
      <c r="Y6726" s="25" t="str">
        <f aca="false">IF(E6726="","Sim","")</f>
        <v/>
      </c>
    </row>
    <row r="6727" customFormat="false" ht="15" hidden="false" customHeight="false" outlineLevel="0" collapsed="false">
      <c r="A6727" s="25" t="s">
        <v>6990</v>
      </c>
      <c r="B6727" s="25" t="s">
        <v>102</v>
      </c>
      <c r="C6727" s="25" t="s">
        <v>103</v>
      </c>
      <c r="D6727" s="25" t="s">
        <v>104</v>
      </c>
      <c r="E6727" s="25" t="s">
        <v>2484</v>
      </c>
      <c r="F6727" s="25" t="s">
        <v>155</v>
      </c>
      <c r="G6727" s="26" t="n">
        <v>1825.82</v>
      </c>
      <c r="H6727" s="27" t="n">
        <v>5595</v>
      </c>
      <c r="I6727" s="25" t="s">
        <v>147</v>
      </c>
      <c r="J6727" s="25" t="s">
        <v>156</v>
      </c>
      <c r="K6727" s="25" t="n">
        <v>1995</v>
      </c>
      <c r="L6727" s="25" t="s">
        <v>186</v>
      </c>
      <c r="M6727" s="25" t="s">
        <v>171</v>
      </c>
      <c r="N6727" s="28" t="n">
        <v>550</v>
      </c>
      <c r="O6727" s="25" t="s">
        <v>54</v>
      </c>
      <c r="P6727" s="29" t="n">
        <v>42799</v>
      </c>
      <c r="Q6727" s="29" t="n">
        <v>42866</v>
      </c>
      <c r="R6727" s="28" t="n">
        <v>624</v>
      </c>
      <c r="S6727" s="28" t="n">
        <f aca="false">IF(O6727="Won",R6727,IF(O6727="Lost",0,N6727))</f>
        <v>624</v>
      </c>
      <c r="T6727" s="30" t="n">
        <f aca="false">IF(AND(P6727&lt;&gt;"",Q6727&lt;&gt;""),Q6727-P6727,"")</f>
        <v>67</v>
      </c>
      <c r="U6727" s="30" t="str">
        <f aca="false">IF(AND(O6727="Engaging",P6727&lt;&gt;""),'Leia-me'!$B$5-P6727,"")</f>
        <v/>
      </c>
      <c r="V6727" s="25" t="str">
        <f aca="false">IF(O6727&lt;&gt;"Engaging","",IF(U6727&lt;='Leia-me'!$B$6,"Saudável",IF(U6727&lt;='Leia-me'!$B$7,"Esfriando",IF(U6727&lt;='Leia-me'!$B$8,"Última chance","Zumbi"))))</f>
        <v/>
      </c>
      <c r="W6727" s="25" t="n">
        <f aca="false">IF(O6727="Won",1,IF(O6727="Lost",0,""))</f>
        <v>1</v>
      </c>
      <c r="Y6727" s="25" t="str">
        <f aca="false">IF(E6727="","Sim","")</f>
        <v/>
      </c>
    </row>
    <row r="6728" customFormat="false" ht="15" hidden="false" customHeight="false" outlineLevel="0" collapsed="false">
      <c r="A6728" s="25" t="s">
        <v>6991</v>
      </c>
      <c r="B6728" s="25" t="s">
        <v>102</v>
      </c>
      <c r="C6728" s="25" t="s">
        <v>103</v>
      </c>
      <c r="D6728" s="25" t="s">
        <v>104</v>
      </c>
      <c r="E6728" s="25" t="s">
        <v>868</v>
      </c>
      <c r="F6728" s="25" t="s">
        <v>168</v>
      </c>
      <c r="G6728" s="26" t="n">
        <v>2952.73</v>
      </c>
      <c r="H6728" s="27" t="n">
        <v>5107</v>
      </c>
      <c r="I6728" s="25" t="s">
        <v>147</v>
      </c>
      <c r="K6728" s="25" t="n">
        <v>2000</v>
      </c>
      <c r="L6728" s="25" t="s">
        <v>186</v>
      </c>
      <c r="M6728" s="25" t="s">
        <v>171</v>
      </c>
      <c r="N6728" s="28" t="n">
        <v>550</v>
      </c>
      <c r="O6728" s="25" t="s">
        <v>54</v>
      </c>
      <c r="P6728" s="29" t="n">
        <v>42799</v>
      </c>
      <c r="Q6728" s="29" t="n">
        <v>42863</v>
      </c>
      <c r="R6728" s="28" t="n">
        <v>565</v>
      </c>
      <c r="S6728" s="28" t="n">
        <f aca="false">IF(O6728="Won",R6728,IF(O6728="Lost",0,N6728))</f>
        <v>565</v>
      </c>
      <c r="T6728" s="30" t="n">
        <f aca="false">IF(AND(P6728&lt;&gt;"",Q6728&lt;&gt;""),Q6728-P6728,"")</f>
        <v>64</v>
      </c>
      <c r="U6728" s="30" t="str">
        <f aca="false">IF(AND(O6728="Engaging",P6728&lt;&gt;""),'Leia-me'!$B$5-P6728,"")</f>
        <v/>
      </c>
      <c r="V6728" s="25" t="str">
        <f aca="false">IF(O6728&lt;&gt;"Engaging","",IF(U6728&lt;='Leia-me'!$B$6,"Saudável",IF(U6728&lt;='Leia-me'!$B$7,"Esfriando",IF(U6728&lt;='Leia-me'!$B$8,"Última chance","Zumbi"))))</f>
        <v/>
      </c>
      <c r="W6728" s="25" t="n">
        <f aca="false">IF(O6728="Won",1,IF(O6728="Lost",0,""))</f>
        <v>1</v>
      </c>
      <c r="Y6728" s="25" t="str">
        <f aca="false">IF(E6728="","Sim","")</f>
        <v/>
      </c>
    </row>
    <row r="6729" customFormat="false" ht="15" hidden="false" customHeight="false" outlineLevel="0" collapsed="false">
      <c r="A6729" s="25" t="s">
        <v>6992</v>
      </c>
      <c r="B6729" s="25" t="s">
        <v>102</v>
      </c>
      <c r="C6729" s="25" t="s">
        <v>103</v>
      </c>
      <c r="D6729" s="25" t="s">
        <v>104</v>
      </c>
      <c r="E6729" s="25" t="s">
        <v>1158</v>
      </c>
      <c r="F6729" s="25" t="s">
        <v>185</v>
      </c>
      <c r="G6729" s="26" t="n">
        <v>7708.38</v>
      </c>
      <c r="H6729" s="27" t="n">
        <v>13756</v>
      </c>
      <c r="I6729" s="25" t="s">
        <v>147</v>
      </c>
      <c r="K6729" s="25" t="n">
        <v>1980</v>
      </c>
      <c r="L6729" s="25" t="s">
        <v>186</v>
      </c>
      <c r="M6729" s="25" t="s">
        <v>171</v>
      </c>
      <c r="N6729" s="28" t="n">
        <v>550</v>
      </c>
      <c r="O6729" s="25" t="s">
        <v>54</v>
      </c>
      <c r="P6729" s="29" t="n">
        <v>42799</v>
      </c>
      <c r="Q6729" s="29" t="n">
        <v>42900</v>
      </c>
      <c r="R6729" s="28" t="n">
        <v>642</v>
      </c>
      <c r="S6729" s="28" t="n">
        <f aca="false">IF(O6729="Won",R6729,IF(O6729="Lost",0,N6729))</f>
        <v>642</v>
      </c>
      <c r="T6729" s="30" t="n">
        <f aca="false">IF(AND(P6729&lt;&gt;"",Q6729&lt;&gt;""),Q6729-P6729,"")</f>
        <v>101</v>
      </c>
      <c r="U6729" s="30" t="str">
        <f aca="false">IF(AND(O6729="Engaging",P6729&lt;&gt;""),'Leia-me'!$B$5-P6729,"")</f>
        <v/>
      </c>
      <c r="V6729" s="25" t="str">
        <f aca="false">IF(O6729&lt;&gt;"Engaging","",IF(U6729&lt;='Leia-me'!$B$6,"Saudável",IF(U6729&lt;='Leia-me'!$B$7,"Esfriando",IF(U6729&lt;='Leia-me'!$B$8,"Última chance","Zumbi"))))</f>
        <v/>
      </c>
      <c r="W6729" s="25" t="n">
        <f aca="false">IF(O6729="Won",1,IF(O6729="Lost",0,""))</f>
        <v>1</v>
      </c>
      <c r="Y6729" s="25" t="str">
        <f aca="false">IF(E6729="","Sim","")</f>
        <v/>
      </c>
    </row>
    <row r="6730" customFormat="false" ht="15" hidden="false" customHeight="false" outlineLevel="0" collapsed="false">
      <c r="A6730" s="25" t="s">
        <v>6993</v>
      </c>
      <c r="B6730" s="25" t="s">
        <v>102</v>
      </c>
      <c r="C6730" s="25" t="s">
        <v>103</v>
      </c>
      <c r="D6730" s="25" t="s">
        <v>104</v>
      </c>
      <c r="E6730" s="25" t="s">
        <v>449</v>
      </c>
      <c r="F6730" s="25" t="s">
        <v>192</v>
      </c>
      <c r="G6730" s="26" t="n">
        <v>98.79</v>
      </c>
      <c r="H6730" s="27" t="n">
        <v>96</v>
      </c>
      <c r="I6730" s="25" t="s">
        <v>147</v>
      </c>
      <c r="J6730" s="25" t="s">
        <v>445</v>
      </c>
      <c r="K6730" s="25" t="n">
        <v>2013</v>
      </c>
      <c r="L6730" s="25" t="s">
        <v>186</v>
      </c>
      <c r="M6730" s="25" t="s">
        <v>171</v>
      </c>
      <c r="N6730" s="28" t="n">
        <v>550</v>
      </c>
      <c r="O6730" s="25" t="s">
        <v>56</v>
      </c>
      <c r="P6730" s="29" t="n">
        <v>42801</v>
      </c>
      <c r="Q6730" s="33"/>
      <c r="R6730" s="34"/>
      <c r="S6730" s="28" t="n">
        <f aca="false">IF(O6730="Won",R6730,IF(O6730="Lost",0,N6730))</f>
        <v>550</v>
      </c>
      <c r="T6730" s="30" t="str">
        <f aca="false">IF(AND(P6730&lt;&gt;"",Q6730&lt;&gt;""),Q6730-P6730,"")</f>
        <v/>
      </c>
      <c r="U6730" s="30" t="n">
        <f aca="false">IF(AND(O6730="Engaging",P6730&lt;&gt;""),'Leia-me'!$B$5-P6730,"")</f>
        <v>299</v>
      </c>
      <c r="V6730" s="25" t="str">
        <f aca="false">IF(O6730&lt;&gt;"Engaging","",IF(U6730&lt;='Leia-me'!$B$6,"Saudável",IF(U6730&lt;='Leia-me'!$B$7,"Esfriando",IF(U6730&lt;='Leia-me'!$B$8,"Última chance","Zumbi"))))</f>
        <v>Zumbi</v>
      </c>
      <c r="W6730" s="25" t="str">
        <f aca="false">IF(O6730="Won",1,IF(O6730="Lost",0,""))</f>
        <v/>
      </c>
      <c r="Y6730" s="25" t="str">
        <f aca="false">IF(E6730="","Sim","")</f>
        <v/>
      </c>
    </row>
    <row r="6731" customFormat="false" ht="15" hidden="false" customHeight="false" outlineLevel="0" collapsed="false">
      <c r="A6731" s="25" t="s">
        <v>6994</v>
      </c>
      <c r="B6731" s="25" t="s">
        <v>102</v>
      </c>
      <c r="C6731" s="25" t="s">
        <v>103</v>
      </c>
      <c r="D6731" s="25" t="s">
        <v>104</v>
      </c>
      <c r="E6731" s="25" t="s">
        <v>1789</v>
      </c>
      <c r="F6731" s="25" t="s">
        <v>211</v>
      </c>
      <c r="G6731" s="26" t="n">
        <v>497.11</v>
      </c>
      <c r="H6731" s="27" t="n">
        <v>1588</v>
      </c>
      <c r="I6731" s="25" t="s">
        <v>147</v>
      </c>
      <c r="K6731" s="25" t="n">
        <v>2009</v>
      </c>
      <c r="L6731" s="25" t="s">
        <v>148</v>
      </c>
      <c r="M6731" s="25" t="s">
        <v>149</v>
      </c>
      <c r="N6731" s="28" t="n">
        <v>55</v>
      </c>
      <c r="O6731" s="25" t="s">
        <v>55</v>
      </c>
      <c r="P6731" s="29" t="n">
        <v>42802</v>
      </c>
      <c r="Q6731" s="29" t="n">
        <v>42881</v>
      </c>
      <c r="R6731" s="28" t="n">
        <v>0</v>
      </c>
      <c r="S6731" s="28" t="n">
        <f aca="false">IF(O6731="Won",R6731,IF(O6731="Lost",0,N6731))</f>
        <v>0</v>
      </c>
      <c r="T6731" s="30" t="n">
        <f aca="false">IF(AND(P6731&lt;&gt;"",Q6731&lt;&gt;""),Q6731-P6731,"")</f>
        <v>79</v>
      </c>
      <c r="U6731" s="30" t="str">
        <f aca="false">IF(AND(O6731="Engaging",P6731&lt;&gt;""),'Leia-me'!$B$5-P6731,"")</f>
        <v/>
      </c>
      <c r="V6731" s="25" t="str">
        <f aca="false">IF(O6731&lt;&gt;"Engaging","",IF(U6731&lt;='Leia-me'!$B$6,"Saudável",IF(U6731&lt;='Leia-me'!$B$7,"Esfriando",IF(U6731&lt;='Leia-me'!$B$8,"Última chance","Zumbi"))))</f>
        <v/>
      </c>
      <c r="W6731" s="25" t="n">
        <f aca="false">IF(O6731="Won",1,IF(O6731="Lost",0,""))</f>
        <v>0</v>
      </c>
      <c r="Y6731" s="25" t="str">
        <f aca="false">IF(E6731="","Sim","")</f>
        <v/>
      </c>
    </row>
    <row r="6732" customFormat="false" ht="15" hidden="false" customHeight="false" outlineLevel="0" collapsed="false">
      <c r="A6732" s="25" t="s">
        <v>6995</v>
      </c>
      <c r="B6732" s="25" t="s">
        <v>102</v>
      </c>
      <c r="C6732" s="25" t="s">
        <v>103</v>
      </c>
      <c r="D6732" s="25" t="s">
        <v>104</v>
      </c>
      <c r="E6732" s="25" t="s">
        <v>868</v>
      </c>
      <c r="F6732" s="25" t="s">
        <v>168</v>
      </c>
      <c r="G6732" s="26" t="n">
        <v>2952.73</v>
      </c>
      <c r="H6732" s="27" t="n">
        <v>5107</v>
      </c>
      <c r="I6732" s="25" t="s">
        <v>147</v>
      </c>
      <c r="K6732" s="25" t="n">
        <v>2000</v>
      </c>
      <c r="L6732" s="25" t="s">
        <v>148</v>
      </c>
      <c r="M6732" s="25" t="s">
        <v>149</v>
      </c>
      <c r="N6732" s="28" t="n">
        <v>55</v>
      </c>
      <c r="O6732" s="25" t="s">
        <v>54</v>
      </c>
      <c r="P6732" s="29" t="n">
        <v>42805</v>
      </c>
      <c r="Q6732" s="29" t="n">
        <v>42824</v>
      </c>
      <c r="R6732" s="28" t="n">
        <v>45</v>
      </c>
      <c r="S6732" s="28" t="n">
        <f aca="false">IF(O6732="Won",R6732,IF(O6732="Lost",0,N6732))</f>
        <v>45</v>
      </c>
      <c r="T6732" s="30" t="n">
        <f aca="false">IF(AND(P6732&lt;&gt;"",Q6732&lt;&gt;""),Q6732-P6732,"")</f>
        <v>19</v>
      </c>
      <c r="U6732" s="30" t="str">
        <f aca="false">IF(AND(O6732="Engaging",P6732&lt;&gt;""),'Leia-me'!$B$5-P6732,"")</f>
        <v/>
      </c>
      <c r="V6732" s="25" t="str">
        <f aca="false">IF(O6732&lt;&gt;"Engaging","",IF(U6732&lt;='Leia-me'!$B$6,"Saudável",IF(U6732&lt;='Leia-me'!$B$7,"Esfriando",IF(U6732&lt;='Leia-me'!$B$8,"Última chance","Zumbi"))))</f>
        <v/>
      </c>
      <c r="W6732" s="25" t="n">
        <f aca="false">IF(O6732="Won",1,IF(O6732="Lost",0,""))</f>
        <v>1</v>
      </c>
      <c r="Y6732" s="25" t="str">
        <f aca="false">IF(E6732="","Sim","")</f>
        <v/>
      </c>
    </row>
    <row r="6733" customFormat="false" ht="15" hidden="false" customHeight="false" outlineLevel="0" collapsed="false">
      <c r="A6733" s="25" t="s">
        <v>6996</v>
      </c>
      <c r="B6733" s="25" t="s">
        <v>102</v>
      </c>
      <c r="C6733" s="25" t="s">
        <v>103</v>
      </c>
      <c r="D6733" s="25" t="s">
        <v>104</v>
      </c>
      <c r="E6733" s="25" t="s">
        <v>1187</v>
      </c>
      <c r="F6733" s="25" t="s">
        <v>159</v>
      </c>
      <c r="G6733" s="26" t="n">
        <v>2059.9</v>
      </c>
      <c r="H6733" s="27" t="n">
        <v>3644</v>
      </c>
      <c r="I6733" s="25" t="s">
        <v>147</v>
      </c>
      <c r="K6733" s="25" t="n">
        <v>1988</v>
      </c>
      <c r="L6733" s="25" t="s">
        <v>148</v>
      </c>
      <c r="M6733" s="25" t="s">
        <v>149</v>
      </c>
      <c r="N6733" s="28" t="n">
        <v>55</v>
      </c>
      <c r="O6733" s="25" t="s">
        <v>54</v>
      </c>
      <c r="P6733" s="29" t="n">
        <v>42806</v>
      </c>
      <c r="Q6733" s="29" t="n">
        <v>42881</v>
      </c>
      <c r="R6733" s="28" t="n">
        <v>56</v>
      </c>
      <c r="S6733" s="28" t="n">
        <f aca="false">IF(O6733="Won",R6733,IF(O6733="Lost",0,N6733))</f>
        <v>56</v>
      </c>
      <c r="T6733" s="30" t="n">
        <f aca="false">IF(AND(P6733&lt;&gt;"",Q6733&lt;&gt;""),Q6733-P6733,"")</f>
        <v>75</v>
      </c>
      <c r="U6733" s="30" t="str">
        <f aca="false">IF(AND(O6733="Engaging",P6733&lt;&gt;""),'Leia-me'!$B$5-P6733,"")</f>
        <v/>
      </c>
      <c r="V6733" s="25" t="str">
        <f aca="false">IF(O6733&lt;&gt;"Engaging","",IF(U6733&lt;='Leia-me'!$B$6,"Saudável",IF(U6733&lt;='Leia-me'!$B$7,"Esfriando",IF(U6733&lt;='Leia-me'!$B$8,"Última chance","Zumbi"))))</f>
        <v/>
      </c>
      <c r="W6733" s="25" t="n">
        <f aca="false">IF(O6733="Won",1,IF(O6733="Lost",0,""))</f>
        <v>1</v>
      </c>
      <c r="Y6733" s="25" t="str">
        <f aca="false">IF(E6733="","Sim","")</f>
        <v/>
      </c>
    </row>
    <row r="6734" customFormat="false" ht="15" hidden="false" customHeight="false" outlineLevel="0" collapsed="false">
      <c r="A6734" s="25" t="s">
        <v>6997</v>
      </c>
      <c r="B6734" s="25" t="s">
        <v>102</v>
      </c>
      <c r="C6734" s="25" t="s">
        <v>103</v>
      </c>
      <c r="D6734" s="25" t="s">
        <v>104</v>
      </c>
      <c r="E6734" s="25" t="s">
        <v>636</v>
      </c>
      <c r="F6734" s="25" t="s">
        <v>267</v>
      </c>
      <c r="G6734" s="26" t="n">
        <v>405.59</v>
      </c>
      <c r="H6734" s="27" t="n">
        <v>1179</v>
      </c>
      <c r="I6734" s="25" t="s">
        <v>637</v>
      </c>
      <c r="J6734" s="25" t="s">
        <v>266</v>
      </c>
      <c r="K6734" s="25" t="n">
        <v>1987</v>
      </c>
      <c r="L6734" s="25" t="s">
        <v>178</v>
      </c>
      <c r="M6734" s="25" t="s">
        <v>171</v>
      </c>
      <c r="N6734" s="28" t="n">
        <v>5482</v>
      </c>
      <c r="O6734" s="25" t="s">
        <v>55</v>
      </c>
      <c r="P6734" s="29" t="n">
        <v>42808</v>
      </c>
      <c r="Q6734" s="29" t="n">
        <v>42882</v>
      </c>
      <c r="R6734" s="28" t="n">
        <v>0</v>
      </c>
      <c r="S6734" s="28" t="n">
        <f aca="false">IF(O6734="Won",R6734,IF(O6734="Lost",0,N6734))</f>
        <v>0</v>
      </c>
      <c r="T6734" s="30" t="n">
        <f aca="false">IF(AND(P6734&lt;&gt;"",Q6734&lt;&gt;""),Q6734-P6734,"")</f>
        <v>74</v>
      </c>
      <c r="U6734" s="30" t="str">
        <f aca="false">IF(AND(O6734="Engaging",P6734&lt;&gt;""),'Leia-me'!$B$5-P6734,"")</f>
        <v/>
      </c>
      <c r="V6734" s="25" t="str">
        <f aca="false">IF(O6734&lt;&gt;"Engaging","",IF(U6734&lt;='Leia-me'!$B$6,"Saudável",IF(U6734&lt;='Leia-me'!$B$7,"Esfriando",IF(U6734&lt;='Leia-me'!$B$8,"Última chance","Zumbi"))))</f>
        <v/>
      </c>
      <c r="W6734" s="25" t="n">
        <f aca="false">IF(O6734="Won",1,IF(O6734="Lost",0,""))</f>
        <v>0</v>
      </c>
      <c r="Y6734" s="25" t="str">
        <f aca="false">IF(E6734="","Sim","")</f>
        <v/>
      </c>
    </row>
    <row r="6735" customFormat="false" ht="15" hidden="false" customHeight="false" outlineLevel="0" collapsed="false">
      <c r="A6735" s="25" t="s">
        <v>6998</v>
      </c>
      <c r="B6735" s="25" t="s">
        <v>102</v>
      </c>
      <c r="C6735" s="25" t="s">
        <v>103</v>
      </c>
      <c r="D6735" s="25" t="s">
        <v>104</v>
      </c>
      <c r="E6735" s="25" t="s">
        <v>1187</v>
      </c>
      <c r="F6735" s="25" t="s">
        <v>159</v>
      </c>
      <c r="G6735" s="26" t="n">
        <v>2059.9</v>
      </c>
      <c r="H6735" s="27" t="n">
        <v>3644</v>
      </c>
      <c r="I6735" s="25" t="s">
        <v>147</v>
      </c>
      <c r="K6735" s="25" t="n">
        <v>1988</v>
      </c>
      <c r="L6735" s="25" t="s">
        <v>160</v>
      </c>
      <c r="M6735" s="25" t="s">
        <v>149</v>
      </c>
      <c r="N6735" s="28" t="n">
        <v>3393</v>
      </c>
      <c r="O6735" s="25" t="s">
        <v>55</v>
      </c>
      <c r="P6735" s="29" t="n">
        <v>42808</v>
      </c>
      <c r="Q6735" s="29" t="n">
        <v>42907</v>
      </c>
      <c r="R6735" s="28" t="n">
        <v>0</v>
      </c>
      <c r="S6735" s="28" t="n">
        <f aca="false">IF(O6735="Won",R6735,IF(O6735="Lost",0,N6735))</f>
        <v>0</v>
      </c>
      <c r="T6735" s="30" t="n">
        <f aca="false">IF(AND(P6735&lt;&gt;"",Q6735&lt;&gt;""),Q6735-P6735,"")</f>
        <v>99</v>
      </c>
      <c r="U6735" s="30" t="str">
        <f aca="false">IF(AND(O6735="Engaging",P6735&lt;&gt;""),'Leia-me'!$B$5-P6735,"")</f>
        <v/>
      </c>
      <c r="V6735" s="25" t="str">
        <f aca="false">IF(O6735&lt;&gt;"Engaging","",IF(U6735&lt;='Leia-me'!$B$6,"Saudável",IF(U6735&lt;='Leia-me'!$B$7,"Esfriando",IF(U6735&lt;='Leia-me'!$B$8,"Última chance","Zumbi"))))</f>
        <v/>
      </c>
      <c r="W6735" s="25" t="n">
        <f aca="false">IF(O6735="Won",1,IF(O6735="Lost",0,""))</f>
        <v>0</v>
      </c>
      <c r="Y6735" s="25" t="str">
        <f aca="false">IF(E6735="","Sim","")</f>
        <v/>
      </c>
    </row>
    <row r="6736" customFormat="false" ht="15" hidden="false" customHeight="false" outlineLevel="0" collapsed="false">
      <c r="A6736" s="25" t="s">
        <v>6999</v>
      </c>
      <c r="B6736" s="25" t="s">
        <v>102</v>
      </c>
      <c r="C6736" s="25" t="s">
        <v>103</v>
      </c>
      <c r="D6736" s="25" t="s">
        <v>104</v>
      </c>
      <c r="E6736" s="25" t="s">
        <v>444</v>
      </c>
      <c r="F6736" s="25" t="s">
        <v>192</v>
      </c>
      <c r="G6736" s="26" t="n">
        <v>6354.87</v>
      </c>
      <c r="H6736" s="27" t="n">
        <v>16780</v>
      </c>
      <c r="I6736" s="25" t="s">
        <v>147</v>
      </c>
      <c r="J6736" s="25" t="s">
        <v>445</v>
      </c>
      <c r="K6736" s="25" t="n">
        <v>1996</v>
      </c>
      <c r="L6736" s="25" t="s">
        <v>186</v>
      </c>
      <c r="M6736" s="25" t="s">
        <v>171</v>
      </c>
      <c r="N6736" s="28" t="n">
        <v>550</v>
      </c>
      <c r="O6736" s="25" t="s">
        <v>54</v>
      </c>
      <c r="P6736" s="29" t="n">
        <v>42808</v>
      </c>
      <c r="Q6736" s="29" t="n">
        <v>42811</v>
      </c>
      <c r="R6736" s="28" t="n">
        <v>542</v>
      </c>
      <c r="S6736" s="28" t="n">
        <f aca="false">IF(O6736="Won",R6736,IF(O6736="Lost",0,N6736))</f>
        <v>542</v>
      </c>
      <c r="T6736" s="30" t="n">
        <f aca="false">IF(AND(P6736&lt;&gt;"",Q6736&lt;&gt;""),Q6736-P6736,"")</f>
        <v>3</v>
      </c>
      <c r="U6736" s="30" t="str">
        <f aca="false">IF(AND(O6736="Engaging",P6736&lt;&gt;""),'Leia-me'!$B$5-P6736,"")</f>
        <v/>
      </c>
      <c r="V6736" s="25" t="str">
        <f aca="false">IF(O6736&lt;&gt;"Engaging","",IF(U6736&lt;='Leia-me'!$B$6,"Saudável",IF(U6736&lt;='Leia-me'!$B$7,"Esfriando",IF(U6736&lt;='Leia-me'!$B$8,"Última chance","Zumbi"))))</f>
        <v/>
      </c>
      <c r="W6736" s="25" t="n">
        <f aca="false">IF(O6736="Won",1,IF(O6736="Lost",0,""))</f>
        <v>1</v>
      </c>
      <c r="Y6736" s="25" t="str">
        <f aca="false">IF(E6736="","Sim","")</f>
        <v/>
      </c>
    </row>
    <row r="6737" customFormat="false" ht="15" hidden="false" customHeight="false" outlineLevel="0" collapsed="false">
      <c r="A6737" s="25" t="s">
        <v>7000</v>
      </c>
      <c r="B6737" s="25" t="s">
        <v>102</v>
      </c>
      <c r="C6737" s="25" t="s">
        <v>103</v>
      </c>
      <c r="D6737" s="25" t="s">
        <v>104</v>
      </c>
      <c r="E6737" s="25" t="s">
        <v>646</v>
      </c>
      <c r="F6737" s="25" t="s">
        <v>165</v>
      </c>
      <c r="G6737" s="26" t="n">
        <v>324.19</v>
      </c>
      <c r="H6737" s="27" t="n">
        <v>978</v>
      </c>
      <c r="I6737" s="25" t="s">
        <v>147</v>
      </c>
      <c r="K6737" s="25" t="n">
        <v>1992</v>
      </c>
      <c r="L6737" s="25" t="s">
        <v>148</v>
      </c>
      <c r="M6737" s="25" t="s">
        <v>149</v>
      </c>
      <c r="N6737" s="28" t="n">
        <v>55</v>
      </c>
      <c r="O6737" s="25" t="s">
        <v>54</v>
      </c>
      <c r="P6737" s="29" t="n">
        <v>42809</v>
      </c>
      <c r="Q6737" s="29" t="n">
        <v>42897</v>
      </c>
      <c r="R6737" s="28" t="n">
        <v>52</v>
      </c>
      <c r="S6737" s="28" t="n">
        <f aca="false">IF(O6737="Won",R6737,IF(O6737="Lost",0,N6737))</f>
        <v>52</v>
      </c>
      <c r="T6737" s="30" t="n">
        <f aca="false">IF(AND(P6737&lt;&gt;"",Q6737&lt;&gt;""),Q6737-P6737,"")</f>
        <v>88</v>
      </c>
      <c r="U6737" s="30" t="str">
        <f aca="false">IF(AND(O6737="Engaging",P6737&lt;&gt;""),'Leia-me'!$B$5-P6737,"")</f>
        <v/>
      </c>
      <c r="V6737" s="25" t="str">
        <f aca="false">IF(O6737&lt;&gt;"Engaging","",IF(U6737&lt;='Leia-me'!$B$6,"Saudável",IF(U6737&lt;='Leia-me'!$B$7,"Esfriando",IF(U6737&lt;='Leia-me'!$B$8,"Última chance","Zumbi"))))</f>
        <v/>
      </c>
      <c r="W6737" s="25" t="n">
        <f aca="false">IF(O6737="Won",1,IF(O6737="Lost",0,""))</f>
        <v>1</v>
      </c>
      <c r="Y6737" s="25" t="str">
        <f aca="false">IF(E6737="","Sim","")</f>
        <v/>
      </c>
    </row>
    <row r="6738" customFormat="false" ht="15" hidden="false" customHeight="false" outlineLevel="0" collapsed="false">
      <c r="A6738" s="25" t="s">
        <v>7001</v>
      </c>
      <c r="B6738" s="25" t="s">
        <v>102</v>
      </c>
      <c r="C6738" s="25" t="s">
        <v>103</v>
      </c>
      <c r="D6738" s="25" t="s">
        <v>104</v>
      </c>
      <c r="E6738" s="25" t="s">
        <v>1351</v>
      </c>
      <c r="F6738" s="25" t="s">
        <v>177</v>
      </c>
      <c r="G6738" s="26" t="n">
        <v>7537.24</v>
      </c>
      <c r="H6738" s="27" t="n">
        <v>20293</v>
      </c>
      <c r="I6738" s="25" t="s">
        <v>147</v>
      </c>
      <c r="K6738" s="25" t="n">
        <v>1993</v>
      </c>
      <c r="L6738" s="25" t="s">
        <v>1834</v>
      </c>
      <c r="M6738" s="25" t="s">
        <v>171</v>
      </c>
      <c r="N6738" s="28" t="n">
        <v>4821</v>
      </c>
      <c r="O6738" s="25" t="s">
        <v>54</v>
      </c>
      <c r="P6738" s="29" t="n">
        <v>42810</v>
      </c>
      <c r="Q6738" s="29" t="n">
        <v>42823</v>
      </c>
      <c r="R6738" s="28" t="n">
        <v>4408</v>
      </c>
      <c r="S6738" s="28" t="n">
        <f aca="false">IF(O6738="Won",R6738,IF(O6738="Lost",0,N6738))</f>
        <v>4408</v>
      </c>
      <c r="T6738" s="30" t="n">
        <f aca="false">IF(AND(P6738&lt;&gt;"",Q6738&lt;&gt;""),Q6738-P6738,"")</f>
        <v>13</v>
      </c>
      <c r="U6738" s="30" t="str">
        <f aca="false">IF(AND(O6738="Engaging",P6738&lt;&gt;""),'Leia-me'!$B$5-P6738,"")</f>
        <v/>
      </c>
      <c r="V6738" s="25" t="str">
        <f aca="false">IF(O6738&lt;&gt;"Engaging","",IF(U6738&lt;='Leia-me'!$B$6,"Saudável",IF(U6738&lt;='Leia-me'!$B$7,"Esfriando",IF(U6738&lt;='Leia-me'!$B$8,"Última chance","Zumbi"))))</f>
        <v/>
      </c>
      <c r="W6738" s="25" t="n">
        <f aca="false">IF(O6738="Won",1,IF(O6738="Lost",0,""))</f>
        <v>1</v>
      </c>
      <c r="X6738" s="25" t="s">
        <v>1835</v>
      </c>
      <c r="Y6738" s="25" t="str">
        <f aca="false">IF(E6738="","Sim","")</f>
        <v/>
      </c>
    </row>
    <row r="6739" customFormat="false" ht="15" hidden="false" customHeight="false" outlineLevel="0" collapsed="false">
      <c r="A6739" s="25" t="s">
        <v>7002</v>
      </c>
      <c r="B6739" s="25" t="s">
        <v>102</v>
      </c>
      <c r="C6739" s="25" t="s">
        <v>103</v>
      </c>
      <c r="D6739" s="25" t="s">
        <v>104</v>
      </c>
      <c r="G6739" s="31"/>
      <c r="H6739" s="32"/>
      <c r="L6739" s="25" t="s">
        <v>178</v>
      </c>
      <c r="M6739" s="25" t="s">
        <v>171</v>
      </c>
      <c r="N6739" s="28" t="n">
        <v>5482</v>
      </c>
      <c r="O6739" s="25" t="s">
        <v>56</v>
      </c>
      <c r="P6739" s="29" t="n">
        <v>42811</v>
      </c>
      <c r="Q6739" s="33"/>
      <c r="R6739" s="34"/>
      <c r="S6739" s="28" t="n">
        <f aca="false">IF(O6739="Won",R6739,IF(O6739="Lost",0,N6739))</f>
        <v>5482</v>
      </c>
      <c r="T6739" s="30" t="str">
        <f aca="false">IF(AND(P6739&lt;&gt;"",Q6739&lt;&gt;""),Q6739-P6739,"")</f>
        <v/>
      </c>
      <c r="U6739" s="30" t="n">
        <f aca="false">IF(AND(O6739="Engaging",P6739&lt;&gt;""),'Leia-me'!$B$5-P6739,"")</f>
        <v>289</v>
      </c>
      <c r="V6739" s="25" t="str">
        <f aca="false">IF(O6739&lt;&gt;"Engaging","",IF(U6739&lt;='Leia-me'!$B$6,"Saudável",IF(U6739&lt;='Leia-me'!$B$7,"Esfriando",IF(U6739&lt;='Leia-me'!$B$8,"Última chance","Zumbi"))))</f>
        <v>Zumbi</v>
      </c>
      <c r="W6739" s="25" t="str">
        <f aca="false">IF(O6739="Won",1,IF(O6739="Lost",0,""))</f>
        <v/>
      </c>
      <c r="Y6739" s="25" t="str">
        <f aca="false">IF(E6739="","Sim","")</f>
        <v>Sim</v>
      </c>
    </row>
    <row r="6740" customFormat="false" ht="15" hidden="false" customHeight="false" outlineLevel="0" collapsed="false">
      <c r="A6740" s="25" t="s">
        <v>7003</v>
      </c>
      <c r="B6740" s="25" t="s">
        <v>102</v>
      </c>
      <c r="C6740" s="25" t="s">
        <v>103</v>
      </c>
      <c r="D6740" s="25" t="s">
        <v>104</v>
      </c>
      <c r="G6740" s="31"/>
      <c r="H6740" s="32"/>
      <c r="L6740" s="25" t="s">
        <v>148</v>
      </c>
      <c r="M6740" s="25" t="s">
        <v>149</v>
      </c>
      <c r="N6740" s="28" t="n">
        <v>55</v>
      </c>
      <c r="O6740" s="25" t="s">
        <v>56</v>
      </c>
      <c r="P6740" s="29" t="n">
        <v>42812</v>
      </c>
      <c r="Q6740" s="33"/>
      <c r="R6740" s="34"/>
      <c r="S6740" s="28" t="n">
        <f aca="false">IF(O6740="Won",R6740,IF(O6740="Lost",0,N6740))</f>
        <v>55</v>
      </c>
      <c r="T6740" s="30" t="str">
        <f aca="false">IF(AND(P6740&lt;&gt;"",Q6740&lt;&gt;""),Q6740-P6740,"")</f>
        <v/>
      </c>
      <c r="U6740" s="30" t="n">
        <f aca="false">IF(AND(O6740="Engaging",P6740&lt;&gt;""),'Leia-me'!$B$5-P6740,"")</f>
        <v>288</v>
      </c>
      <c r="V6740" s="25" t="str">
        <f aca="false">IF(O6740&lt;&gt;"Engaging","",IF(U6740&lt;='Leia-me'!$B$6,"Saudável",IF(U6740&lt;='Leia-me'!$B$7,"Esfriando",IF(U6740&lt;='Leia-me'!$B$8,"Última chance","Zumbi"))))</f>
        <v>Zumbi</v>
      </c>
      <c r="W6740" s="25" t="str">
        <f aca="false">IF(O6740="Won",1,IF(O6740="Lost",0,""))</f>
        <v/>
      </c>
      <c r="Y6740" s="25" t="str">
        <f aca="false">IF(E6740="","Sim","")</f>
        <v>Sim</v>
      </c>
    </row>
    <row r="6741" customFormat="false" ht="15" hidden="false" customHeight="false" outlineLevel="0" collapsed="false">
      <c r="A6741" s="25" t="s">
        <v>7004</v>
      </c>
      <c r="B6741" s="25" t="s">
        <v>102</v>
      </c>
      <c r="C6741" s="25" t="s">
        <v>103</v>
      </c>
      <c r="D6741" s="25" t="s">
        <v>104</v>
      </c>
      <c r="E6741" s="25" t="s">
        <v>444</v>
      </c>
      <c r="F6741" s="25" t="s">
        <v>192</v>
      </c>
      <c r="G6741" s="26" t="n">
        <v>6354.87</v>
      </c>
      <c r="H6741" s="27" t="n">
        <v>16780</v>
      </c>
      <c r="I6741" s="25" t="s">
        <v>147</v>
      </c>
      <c r="J6741" s="25" t="s">
        <v>445</v>
      </c>
      <c r="K6741" s="25" t="n">
        <v>1996</v>
      </c>
      <c r="L6741" s="25" t="s">
        <v>160</v>
      </c>
      <c r="M6741" s="25" t="s">
        <v>149</v>
      </c>
      <c r="N6741" s="28" t="n">
        <v>3393</v>
      </c>
      <c r="O6741" s="25" t="s">
        <v>55</v>
      </c>
      <c r="P6741" s="29" t="n">
        <v>42814</v>
      </c>
      <c r="Q6741" s="29" t="n">
        <v>42898</v>
      </c>
      <c r="R6741" s="28" t="n">
        <v>0</v>
      </c>
      <c r="S6741" s="28" t="n">
        <f aca="false">IF(O6741="Won",R6741,IF(O6741="Lost",0,N6741))</f>
        <v>0</v>
      </c>
      <c r="T6741" s="30" t="n">
        <f aca="false">IF(AND(P6741&lt;&gt;"",Q6741&lt;&gt;""),Q6741-P6741,"")</f>
        <v>84</v>
      </c>
      <c r="U6741" s="30" t="str">
        <f aca="false">IF(AND(O6741="Engaging",P6741&lt;&gt;""),'Leia-me'!$B$5-P6741,"")</f>
        <v/>
      </c>
      <c r="V6741" s="25" t="str">
        <f aca="false">IF(O6741&lt;&gt;"Engaging","",IF(U6741&lt;='Leia-me'!$B$6,"Saudável",IF(U6741&lt;='Leia-me'!$B$7,"Esfriando",IF(U6741&lt;='Leia-me'!$B$8,"Última chance","Zumbi"))))</f>
        <v/>
      </c>
      <c r="W6741" s="25" t="n">
        <f aca="false">IF(O6741="Won",1,IF(O6741="Lost",0,""))</f>
        <v>0</v>
      </c>
      <c r="Y6741" s="25" t="str">
        <f aca="false">IF(E6741="","Sim","")</f>
        <v/>
      </c>
    </row>
    <row r="6742" customFormat="false" ht="15" hidden="false" customHeight="false" outlineLevel="0" collapsed="false">
      <c r="A6742" s="25" t="s">
        <v>7005</v>
      </c>
      <c r="B6742" s="25" t="s">
        <v>102</v>
      </c>
      <c r="C6742" s="25" t="s">
        <v>103</v>
      </c>
      <c r="D6742" s="25" t="s">
        <v>104</v>
      </c>
      <c r="E6742" s="25" t="s">
        <v>199</v>
      </c>
      <c r="F6742" s="25" t="s">
        <v>177</v>
      </c>
      <c r="G6742" s="26" t="n">
        <v>52.5</v>
      </c>
      <c r="H6742" s="27" t="n">
        <v>165</v>
      </c>
      <c r="I6742" s="25" t="s">
        <v>147</v>
      </c>
      <c r="K6742" s="25" t="n">
        <v>2008</v>
      </c>
      <c r="L6742" s="25" t="s">
        <v>148</v>
      </c>
      <c r="M6742" s="25" t="s">
        <v>149</v>
      </c>
      <c r="N6742" s="28" t="n">
        <v>55</v>
      </c>
      <c r="O6742" s="25" t="s">
        <v>54</v>
      </c>
      <c r="P6742" s="29" t="n">
        <v>42816</v>
      </c>
      <c r="Q6742" s="29" t="n">
        <v>42915</v>
      </c>
      <c r="R6742" s="28" t="n">
        <v>60</v>
      </c>
      <c r="S6742" s="28" t="n">
        <f aca="false">IF(O6742="Won",R6742,IF(O6742="Lost",0,N6742))</f>
        <v>60</v>
      </c>
      <c r="T6742" s="30" t="n">
        <f aca="false">IF(AND(P6742&lt;&gt;"",Q6742&lt;&gt;""),Q6742-P6742,"")</f>
        <v>99</v>
      </c>
      <c r="U6742" s="30" t="str">
        <f aca="false">IF(AND(O6742="Engaging",P6742&lt;&gt;""),'Leia-me'!$B$5-P6742,"")</f>
        <v/>
      </c>
      <c r="V6742" s="25" t="str">
        <f aca="false">IF(O6742&lt;&gt;"Engaging","",IF(U6742&lt;='Leia-me'!$B$6,"Saudável",IF(U6742&lt;='Leia-me'!$B$7,"Esfriando",IF(U6742&lt;='Leia-me'!$B$8,"Última chance","Zumbi"))))</f>
        <v/>
      </c>
      <c r="W6742" s="25" t="n">
        <f aca="false">IF(O6742="Won",1,IF(O6742="Lost",0,""))</f>
        <v>1</v>
      </c>
      <c r="Y6742" s="25" t="str">
        <f aca="false">IF(E6742="","Sim","")</f>
        <v/>
      </c>
    </row>
    <row r="6743" customFormat="false" ht="15" hidden="false" customHeight="false" outlineLevel="0" collapsed="false">
      <c r="A6743" s="25" t="s">
        <v>7006</v>
      </c>
      <c r="B6743" s="25" t="s">
        <v>102</v>
      </c>
      <c r="C6743" s="25" t="s">
        <v>103</v>
      </c>
      <c r="D6743" s="25" t="s">
        <v>104</v>
      </c>
      <c r="E6743" s="25" t="s">
        <v>1778</v>
      </c>
      <c r="F6743" s="25" t="s">
        <v>146</v>
      </c>
      <c r="G6743" s="26" t="n">
        <v>1618.89</v>
      </c>
      <c r="H6743" s="27" t="n">
        <v>3889</v>
      </c>
      <c r="I6743" s="25" t="s">
        <v>147</v>
      </c>
      <c r="K6743" s="25" t="n">
        <v>2004</v>
      </c>
      <c r="L6743" s="25" t="s">
        <v>178</v>
      </c>
      <c r="M6743" s="25" t="s">
        <v>171</v>
      </c>
      <c r="N6743" s="28" t="n">
        <v>5482</v>
      </c>
      <c r="O6743" s="25" t="s">
        <v>54</v>
      </c>
      <c r="P6743" s="29" t="n">
        <v>42817</v>
      </c>
      <c r="Q6743" s="29" t="n">
        <v>42900</v>
      </c>
      <c r="R6743" s="28" t="n">
        <v>5930</v>
      </c>
      <c r="S6743" s="28" t="n">
        <f aca="false">IF(O6743="Won",R6743,IF(O6743="Lost",0,N6743))</f>
        <v>5930</v>
      </c>
      <c r="T6743" s="30" t="n">
        <f aca="false">IF(AND(P6743&lt;&gt;"",Q6743&lt;&gt;""),Q6743-P6743,"")</f>
        <v>83</v>
      </c>
      <c r="U6743" s="30" t="str">
        <f aca="false">IF(AND(O6743="Engaging",P6743&lt;&gt;""),'Leia-me'!$B$5-P6743,"")</f>
        <v/>
      </c>
      <c r="V6743" s="25" t="str">
        <f aca="false">IF(O6743&lt;&gt;"Engaging","",IF(U6743&lt;='Leia-me'!$B$6,"Saudável",IF(U6743&lt;='Leia-me'!$B$7,"Esfriando",IF(U6743&lt;='Leia-me'!$B$8,"Última chance","Zumbi"))))</f>
        <v/>
      </c>
      <c r="W6743" s="25" t="n">
        <f aca="false">IF(O6743="Won",1,IF(O6743="Lost",0,""))</f>
        <v>1</v>
      </c>
      <c r="Y6743" s="25" t="str">
        <f aca="false">IF(E6743="","Sim","")</f>
        <v/>
      </c>
    </row>
    <row r="6744" customFormat="false" ht="15" hidden="false" customHeight="false" outlineLevel="0" collapsed="false">
      <c r="A6744" s="25" t="s">
        <v>7007</v>
      </c>
      <c r="B6744" s="25" t="s">
        <v>102</v>
      </c>
      <c r="C6744" s="25" t="s">
        <v>103</v>
      </c>
      <c r="D6744" s="25" t="s">
        <v>104</v>
      </c>
      <c r="G6744" s="31"/>
      <c r="H6744" s="32"/>
      <c r="L6744" s="25" t="s">
        <v>148</v>
      </c>
      <c r="M6744" s="25" t="s">
        <v>149</v>
      </c>
      <c r="N6744" s="28" t="n">
        <v>55</v>
      </c>
      <c r="O6744" s="25" t="s">
        <v>56</v>
      </c>
      <c r="P6744" s="29" t="n">
        <v>42818</v>
      </c>
      <c r="Q6744" s="33"/>
      <c r="R6744" s="34"/>
      <c r="S6744" s="28" t="n">
        <f aca="false">IF(O6744="Won",R6744,IF(O6744="Lost",0,N6744))</f>
        <v>55</v>
      </c>
      <c r="T6744" s="30" t="str">
        <f aca="false">IF(AND(P6744&lt;&gt;"",Q6744&lt;&gt;""),Q6744-P6744,"")</f>
        <v/>
      </c>
      <c r="U6744" s="30" t="n">
        <f aca="false">IF(AND(O6744="Engaging",P6744&lt;&gt;""),'Leia-me'!$B$5-P6744,"")</f>
        <v>282</v>
      </c>
      <c r="V6744" s="25" t="str">
        <f aca="false">IF(O6744&lt;&gt;"Engaging","",IF(U6744&lt;='Leia-me'!$B$6,"Saudável",IF(U6744&lt;='Leia-me'!$B$7,"Esfriando",IF(U6744&lt;='Leia-me'!$B$8,"Última chance","Zumbi"))))</f>
        <v>Zumbi</v>
      </c>
      <c r="W6744" s="25" t="str">
        <f aca="false">IF(O6744="Won",1,IF(O6744="Lost",0,""))</f>
        <v/>
      </c>
      <c r="Y6744" s="25" t="str">
        <f aca="false">IF(E6744="","Sim","")</f>
        <v>Sim</v>
      </c>
    </row>
    <row r="6745" customFormat="false" ht="15" hidden="false" customHeight="false" outlineLevel="0" collapsed="false">
      <c r="A6745" s="25" t="s">
        <v>7008</v>
      </c>
      <c r="B6745" s="25" t="s">
        <v>102</v>
      </c>
      <c r="C6745" s="25" t="s">
        <v>103</v>
      </c>
      <c r="D6745" s="25" t="s">
        <v>104</v>
      </c>
      <c r="E6745" s="25" t="s">
        <v>1158</v>
      </c>
      <c r="F6745" s="25" t="s">
        <v>185</v>
      </c>
      <c r="G6745" s="26" t="n">
        <v>7708.38</v>
      </c>
      <c r="H6745" s="27" t="n">
        <v>13756</v>
      </c>
      <c r="I6745" s="25" t="s">
        <v>147</v>
      </c>
      <c r="K6745" s="25" t="n">
        <v>1980</v>
      </c>
      <c r="L6745" s="25" t="s">
        <v>186</v>
      </c>
      <c r="M6745" s="25" t="s">
        <v>171</v>
      </c>
      <c r="N6745" s="28" t="n">
        <v>550</v>
      </c>
      <c r="O6745" s="25" t="s">
        <v>55</v>
      </c>
      <c r="P6745" s="29" t="n">
        <v>42818</v>
      </c>
      <c r="Q6745" s="29" t="n">
        <v>42828</v>
      </c>
      <c r="R6745" s="28" t="n">
        <v>0</v>
      </c>
      <c r="S6745" s="28" t="n">
        <f aca="false">IF(O6745="Won",R6745,IF(O6745="Lost",0,N6745))</f>
        <v>0</v>
      </c>
      <c r="T6745" s="30" t="n">
        <f aca="false">IF(AND(P6745&lt;&gt;"",Q6745&lt;&gt;""),Q6745-P6745,"")</f>
        <v>10</v>
      </c>
      <c r="U6745" s="30" t="str">
        <f aca="false">IF(AND(O6745="Engaging",P6745&lt;&gt;""),'Leia-me'!$B$5-P6745,"")</f>
        <v/>
      </c>
      <c r="V6745" s="25" t="str">
        <f aca="false">IF(O6745&lt;&gt;"Engaging","",IF(U6745&lt;='Leia-me'!$B$6,"Saudável",IF(U6745&lt;='Leia-me'!$B$7,"Esfriando",IF(U6745&lt;='Leia-me'!$B$8,"Última chance","Zumbi"))))</f>
        <v/>
      </c>
      <c r="W6745" s="25" t="n">
        <f aca="false">IF(O6745="Won",1,IF(O6745="Lost",0,""))</f>
        <v>0</v>
      </c>
      <c r="Y6745" s="25" t="str">
        <f aca="false">IF(E6745="","Sim","")</f>
        <v/>
      </c>
    </row>
    <row r="6746" customFormat="false" ht="15" hidden="false" customHeight="false" outlineLevel="0" collapsed="false">
      <c r="A6746" s="25" t="s">
        <v>7009</v>
      </c>
      <c r="B6746" s="25" t="s">
        <v>102</v>
      </c>
      <c r="C6746" s="25" t="s">
        <v>103</v>
      </c>
      <c r="D6746" s="25" t="s">
        <v>104</v>
      </c>
      <c r="E6746" s="25" t="s">
        <v>494</v>
      </c>
      <c r="F6746" s="25" t="s">
        <v>192</v>
      </c>
      <c r="G6746" s="26" t="n">
        <v>11698.03</v>
      </c>
      <c r="H6746" s="27" t="n">
        <v>34288</v>
      </c>
      <c r="I6746" s="25" t="s">
        <v>147</v>
      </c>
      <c r="K6746" s="25" t="n">
        <v>1982</v>
      </c>
      <c r="L6746" s="25" t="s">
        <v>186</v>
      </c>
      <c r="M6746" s="25" t="s">
        <v>171</v>
      </c>
      <c r="N6746" s="28" t="n">
        <v>550</v>
      </c>
      <c r="O6746" s="25" t="s">
        <v>55</v>
      </c>
      <c r="P6746" s="29" t="n">
        <v>42819</v>
      </c>
      <c r="Q6746" s="29" t="n">
        <v>42829</v>
      </c>
      <c r="R6746" s="28" t="n">
        <v>0</v>
      </c>
      <c r="S6746" s="28" t="n">
        <f aca="false">IF(O6746="Won",R6746,IF(O6746="Lost",0,N6746))</f>
        <v>0</v>
      </c>
      <c r="T6746" s="30" t="n">
        <f aca="false">IF(AND(P6746&lt;&gt;"",Q6746&lt;&gt;""),Q6746-P6746,"")</f>
        <v>10</v>
      </c>
      <c r="U6746" s="30" t="str">
        <f aca="false">IF(AND(O6746="Engaging",P6746&lt;&gt;""),'Leia-me'!$B$5-P6746,"")</f>
        <v/>
      </c>
      <c r="V6746" s="25" t="str">
        <f aca="false">IF(O6746&lt;&gt;"Engaging","",IF(U6746&lt;='Leia-me'!$B$6,"Saudável",IF(U6746&lt;='Leia-me'!$B$7,"Esfriando",IF(U6746&lt;='Leia-me'!$B$8,"Última chance","Zumbi"))))</f>
        <v/>
      </c>
      <c r="W6746" s="25" t="n">
        <f aca="false">IF(O6746="Won",1,IF(O6746="Lost",0,""))</f>
        <v>0</v>
      </c>
      <c r="Y6746" s="25" t="str">
        <f aca="false">IF(E6746="","Sim","")</f>
        <v/>
      </c>
    </row>
    <row r="6747" customFormat="false" ht="15" hidden="false" customHeight="false" outlineLevel="0" collapsed="false">
      <c r="A6747" s="25" t="s">
        <v>7010</v>
      </c>
      <c r="B6747" s="25" t="s">
        <v>102</v>
      </c>
      <c r="C6747" s="25" t="s">
        <v>103</v>
      </c>
      <c r="D6747" s="25" t="s">
        <v>104</v>
      </c>
      <c r="E6747" s="25" t="s">
        <v>1789</v>
      </c>
      <c r="F6747" s="25" t="s">
        <v>211</v>
      </c>
      <c r="G6747" s="26" t="n">
        <v>497.11</v>
      </c>
      <c r="H6747" s="27" t="n">
        <v>1588</v>
      </c>
      <c r="I6747" s="25" t="s">
        <v>147</v>
      </c>
      <c r="K6747" s="25" t="n">
        <v>2009</v>
      </c>
      <c r="L6747" s="25" t="s">
        <v>186</v>
      </c>
      <c r="M6747" s="25" t="s">
        <v>171</v>
      </c>
      <c r="N6747" s="28" t="n">
        <v>550</v>
      </c>
      <c r="O6747" s="25" t="s">
        <v>54</v>
      </c>
      <c r="P6747" s="29" t="n">
        <v>42819</v>
      </c>
      <c r="Q6747" s="29" t="n">
        <v>42828</v>
      </c>
      <c r="R6747" s="28" t="n">
        <v>545</v>
      </c>
      <c r="S6747" s="28" t="n">
        <f aca="false">IF(O6747="Won",R6747,IF(O6747="Lost",0,N6747))</f>
        <v>545</v>
      </c>
      <c r="T6747" s="30" t="n">
        <f aca="false">IF(AND(P6747&lt;&gt;"",Q6747&lt;&gt;""),Q6747-P6747,"")</f>
        <v>9</v>
      </c>
      <c r="U6747" s="30" t="str">
        <f aca="false">IF(AND(O6747="Engaging",P6747&lt;&gt;""),'Leia-me'!$B$5-P6747,"")</f>
        <v/>
      </c>
      <c r="V6747" s="25" t="str">
        <f aca="false">IF(O6747&lt;&gt;"Engaging","",IF(U6747&lt;='Leia-me'!$B$6,"Saudável",IF(U6747&lt;='Leia-me'!$B$7,"Esfriando",IF(U6747&lt;='Leia-me'!$B$8,"Última chance","Zumbi"))))</f>
        <v/>
      </c>
      <c r="W6747" s="25" t="n">
        <f aca="false">IF(O6747="Won",1,IF(O6747="Lost",0,""))</f>
        <v>1</v>
      </c>
      <c r="Y6747" s="25" t="str">
        <f aca="false">IF(E6747="","Sim","")</f>
        <v/>
      </c>
    </row>
    <row r="6748" customFormat="false" ht="15" hidden="false" customHeight="false" outlineLevel="0" collapsed="false">
      <c r="A6748" s="25" t="s">
        <v>7011</v>
      </c>
      <c r="B6748" s="25" t="s">
        <v>102</v>
      </c>
      <c r="C6748" s="25" t="s">
        <v>103</v>
      </c>
      <c r="D6748" s="25" t="s">
        <v>104</v>
      </c>
      <c r="E6748" s="25" t="s">
        <v>419</v>
      </c>
      <c r="F6748" s="25" t="s">
        <v>146</v>
      </c>
      <c r="G6748" s="26" t="n">
        <v>2741.37</v>
      </c>
      <c r="H6748" s="27" t="n">
        <v>9226</v>
      </c>
      <c r="I6748" s="25" t="s">
        <v>147</v>
      </c>
      <c r="K6748" s="25" t="n">
        <v>1985</v>
      </c>
      <c r="L6748" s="25" t="s">
        <v>186</v>
      </c>
      <c r="M6748" s="25" t="s">
        <v>171</v>
      </c>
      <c r="N6748" s="28" t="n">
        <v>550</v>
      </c>
      <c r="O6748" s="25" t="s">
        <v>54</v>
      </c>
      <c r="P6748" s="29" t="n">
        <v>42819</v>
      </c>
      <c r="Q6748" s="29" t="n">
        <v>42907</v>
      </c>
      <c r="R6748" s="28" t="n">
        <v>554</v>
      </c>
      <c r="S6748" s="28" t="n">
        <f aca="false">IF(O6748="Won",R6748,IF(O6748="Lost",0,N6748))</f>
        <v>554</v>
      </c>
      <c r="T6748" s="30" t="n">
        <f aca="false">IF(AND(P6748&lt;&gt;"",Q6748&lt;&gt;""),Q6748-P6748,"")</f>
        <v>88</v>
      </c>
      <c r="U6748" s="30" t="str">
        <f aca="false">IF(AND(O6748="Engaging",P6748&lt;&gt;""),'Leia-me'!$B$5-P6748,"")</f>
        <v/>
      </c>
      <c r="V6748" s="25" t="str">
        <f aca="false">IF(O6748&lt;&gt;"Engaging","",IF(U6748&lt;='Leia-me'!$B$6,"Saudável",IF(U6748&lt;='Leia-me'!$B$7,"Esfriando",IF(U6748&lt;='Leia-me'!$B$8,"Última chance","Zumbi"))))</f>
        <v/>
      </c>
      <c r="W6748" s="25" t="n">
        <f aca="false">IF(O6748="Won",1,IF(O6748="Lost",0,""))</f>
        <v>1</v>
      </c>
      <c r="Y6748" s="25" t="str">
        <f aca="false">IF(E6748="","Sim","")</f>
        <v/>
      </c>
    </row>
    <row r="6749" customFormat="false" ht="15" hidden="false" customHeight="false" outlineLevel="0" collapsed="false">
      <c r="A6749" s="25" t="s">
        <v>7012</v>
      </c>
      <c r="B6749" s="25" t="s">
        <v>102</v>
      </c>
      <c r="C6749" s="25" t="s">
        <v>103</v>
      </c>
      <c r="D6749" s="25" t="s">
        <v>104</v>
      </c>
      <c r="E6749" s="25" t="s">
        <v>428</v>
      </c>
      <c r="F6749" s="25" t="s">
        <v>267</v>
      </c>
      <c r="G6749" s="26" t="n">
        <v>792.46</v>
      </c>
      <c r="H6749" s="27" t="n">
        <v>1299</v>
      </c>
      <c r="I6749" s="25" t="s">
        <v>147</v>
      </c>
      <c r="K6749" s="25" t="n">
        <v>1982</v>
      </c>
      <c r="L6749" s="25" t="s">
        <v>148</v>
      </c>
      <c r="M6749" s="25" t="s">
        <v>149</v>
      </c>
      <c r="N6749" s="28" t="n">
        <v>55</v>
      </c>
      <c r="O6749" s="25" t="s">
        <v>55</v>
      </c>
      <c r="P6749" s="29" t="n">
        <v>42820</v>
      </c>
      <c r="Q6749" s="29" t="n">
        <v>42861</v>
      </c>
      <c r="R6749" s="28" t="n">
        <v>0</v>
      </c>
      <c r="S6749" s="28" t="n">
        <f aca="false">IF(O6749="Won",R6749,IF(O6749="Lost",0,N6749))</f>
        <v>0</v>
      </c>
      <c r="T6749" s="30" t="n">
        <f aca="false">IF(AND(P6749&lt;&gt;"",Q6749&lt;&gt;""),Q6749-P6749,"")</f>
        <v>41</v>
      </c>
      <c r="U6749" s="30" t="str">
        <f aca="false">IF(AND(O6749="Engaging",P6749&lt;&gt;""),'Leia-me'!$B$5-P6749,"")</f>
        <v/>
      </c>
      <c r="V6749" s="25" t="str">
        <f aca="false">IF(O6749&lt;&gt;"Engaging","",IF(U6749&lt;='Leia-me'!$B$6,"Saudável",IF(U6749&lt;='Leia-me'!$B$7,"Esfriando",IF(U6749&lt;='Leia-me'!$B$8,"Última chance","Zumbi"))))</f>
        <v/>
      </c>
      <c r="W6749" s="25" t="n">
        <f aca="false">IF(O6749="Won",1,IF(O6749="Lost",0,""))</f>
        <v>0</v>
      </c>
      <c r="Y6749" s="25" t="str">
        <f aca="false">IF(E6749="","Sim","")</f>
        <v/>
      </c>
    </row>
    <row r="6750" customFormat="false" ht="15" hidden="false" customHeight="false" outlineLevel="0" collapsed="false">
      <c r="A6750" s="25" t="s">
        <v>7013</v>
      </c>
      <c r="B6750" s="25" t="s">
        <v>102</v>
      </c>
      <c r="C6750" s="25" t="s">
        <v>103</v>
      </c>
      <c r="D6750" s="25" t="s">
        <v>104</v>
      </c>
      <c r="E6750" s="25" t="s">
        <v>3511</v>
      </c>
      <c r="F6750" s="25" t="s">
        <v>168</v>
      </c>
      <c r="G6750" s="26" t="n">
        <v>1197.44</v>
      </c>
      <c r="H6750" s="27" t="n">
        <v>2570</v>
      </c>
      <c r="I6750" s="25" t="s">
        <v>147</v>
      </c>
      <c r="K6750" s="25" t="n">
        <v>1999</v>
      </c>
      <c r="L6750" s="25" t="s">
        <v>170</v>
      </c>
      <c r="M6750" s="25" t="s">
        <v>171</v>
      </c>
      <c r="N6750" s="28" t="n">
        <v>1096</v>
      </c>
      <c r="O6750" s="25" t="s">
        <v>56</v>
      </c>
      <c r="P6750" s="29" t="n">
        <v>42821</v>
      </c>
      <c r="Q6750" s="33"/>
      <c r="R6750" s="34"/>
      <c r="S6750" s="28" t="n">
        <f aca="false">IF(O6750="Won",R6750,IF(O6750="Lost",0,N6750))</f>
        <v>1096</v>
      </c>
      <c r="T6750" s="30" t="str">
        <f aca="false">IF(AND(P6750&lt;&gt;"",Q6750&lt;&gt;""),Q6750-P6750,"")</f>
        <v/>
      </c>
      <c r="U6750" s="30" t="n">
        <f aca="false">IF(AND(O6750="Engaging",P6750&lt;&gt;""),'Leia-me'!$B$5-P6750,"")</f>
        <v>279</v>
      </c>
      <c r="V6750" s="25" t="str">
        <f aca="false">IF(O6750&lt;&gt;"Engaging","",IF(U6750&lt;='Leia-me'!$B$6,"Saudável",IF(U6750&lt;='Leia-me'!$B$7,"Esfriando",IF(U6750&lt;='Leia-me'!$B$8,"Última chance","Zumbi"))))</f>
        <v>Zumbi</v>
      </c>
      <c r="W6750" s="25" t="str">
        <f aca="false">IF(O6750="Won",1,IF(O6750="Lost",0,""))</f>
        <v/>
      </c>
      <c r="Y6750" s="25" t="str">
        <f aca="false">IF(E6750="","Sim","")</f>
        <v/>
      </c>
    </row>
    <row r="6751" customFormat="false" ht="15" hidden="false" customHeight="false" outlineLevel="0" collapsed="false">
      <c r="A6751" s="25" t="s">
        <v>7014</v>
      </c>
      <c r="B6751" s="25" t="s">
        <v>102</v>
      </c>
      <c r="C6751" s="25" t="s">
        <v>103</v>
      </c>
      <c r="D6751" s="25" t="s">
        <v>104</v>
      </c>
      <c r="G6751" s="31"/>
      <c r="H6751" s="32"/>
      <c r="L6751" s="25" t="s">
        <v>148</v>
      </c>
      <c r="M6751" s="25" t="s">
        <v>149</v>
      </c>
      <c r="N6751" s="28" t="n">
        <v>55</v>
      </c>
      <c r="O6751" s="25" t="s">
        <v>56</v>
      </c>
      <c r="P6751" s="29" t="n">
        <v>42822</v>
      </c>
      <c r="Q6751" s="33"/>
      <c r="R6751" s="34"/>
      <c r="S6751" s="28" t="n">
        <f aca="false">IF(O6751="Won",R6751,IF(O6751="Lost",0,N6751))</f>
        <v>55</v>
      </c>
      <c r="T6751" s="30" t="str">
        <f aca="false">IF(AND(P6751&lt;&gt;"",Q6751&lt;&gt;""),Q6751-P6751,"")</f>
        <v/>
      </c>
      <c r="U6751" s="30" t="n">
        <f aca="false">IF(AND(O6751="Engaging",P6751&lt;&gt;""),'Leia-me'!$B$5-P6751,"")</f>
        <v>278</v>
      </c>
      <c r="V6751" s="25" t="str">
        <f aca="false">IF(O6751&lt;&gt;"Engaging","",IF(U6751&lt;='Leia-me'!$B$6,"Saudável",IF(U6751&lt;='Leia-me'!$B$7,"Esfriando",IF(U6751&lt;='Leia-me'!$B$8,"Última chance","Zumbi"))))</f>
        <v>Zumbi</v>
      </c>
      <c r="W6751" s="25" t="str">
        <f aca="false">IF(O6751="Won",1,IF(O6751="Lost",0,""))</f>
        <v/>
      </c>
      <c r="Y6751" s="25" t="str">
        <f aca="false">IF(E6751="","Sim","")</f>
        <v>Sim</v>
      </c>
    </row>
    <row r="6752" customFormat="false" ht="15" hidden="false" customHeight="false" outlineLevel="0" collapsed="false">
      <c r="A6752" s="25" t="s">
        <v>7015</v>
      </c>
      <c r="B6752" s="25" t="s">
        <v>102</v>
      </c>
      <c r="C6752" s="25" t="s">
        <v>103</v>
      </c>
      <c r="D6752" s="25" t="s">
        <v>104</v>
      </c>
      <c r="G6752" s="31"/>
      <c r="H6752" s="32"/>
      <c r="L6752" s="25" t="s">
        <v>148</v>
      </c>
      <c r="M6752" s="25" t="s">
        <v>149</v>
      </c>
      <c r="N6752" s="28" t="n">
        <v>55</v>
      </c>
      <c r="O6752" s="25" t="s">
        <v>56</v>
      </c>
      <c r="P6752" s="29" t="n">
        <v>42822</v>
      </c>
      <c r="Q6752" s="33"/>
      <c r="R6752" s="34"/>
      <c r="S6752" s="28" t="n">
        <f aca="false">IF(O6752="Won",R6752,IF(O6752="Lost",0,N6752))</f>
        <v>55</v>
      </c>
      <c r="T6752" s="30" t="str">
        <f aca="false">IF(AND(P6752&lt;&gt;"",Q6752&lt;&gt;""),Q6752-P6752,"")</f>
        <v/>
      </c>
      <c r="U6752" s="30" t="n">
        <f aca="false">IF(AND(O6752="Engaging",P6752&lt;&gt;""),'Leia-me'!$B$5-P6752,"")</f>
        <v>278</v>
      </c>
      <c r="V6752" s="25" t="str">
        <f aca="false">IF(O6752&lt;&gt;"Engaging","",IF(U6752&lt;='Leia-me'!$B$6,"Saudável",IF(U6752&lt;='Leia-me'!$B$7,"Esfriando",IF(U6752&lt;='Leia-me'!$B$8,"Última chance","Zumbi"))))</f>
        <v>Zumbi</v>
      </c>
      <c r="W6752" s="25" t="str">
        <f aca="false">IF(O6752="Won",1,IF(O6752="Lost",0,""))</f>
        <v/>
      </c>
      <c r="Y6752" s="25" t="str">
        <f aca="false">IF(E6752="","Sim","")</f>
        <v>Sim</v>
      </c>
    </row>
    <row r="6753" customFormat="false" ht="15" hidden="false" customHeight="false" outlineLevel="0" collapsed="false">
      <c r="A6753" s="25" t="s">
        <v>7016</v>
      </c>
      <c r="B6753" s="25" t="s">
        <v>102</v>
      </c>
      <c r="C6753" s="25" t="s">
        <v>103</v>
      </c>
      <c r="D6753" s="25" t="s">
        <v>104</v>
      </c>
      <c r="G6753" s="31"/>
      <c r="H6753" s="32"/>
      <c r="L6753" s="25" t="s">
        <v>148</v>
      </c>
      <c r="M6753" s="25" t="s">
        <v>149</v>
      </c>
      <c r="N6753" s="28" t="n">
        <v>55</v>
      </c>
      <c r="O6753" s="25" t="s">
        <v>56</v>
      </c>
      <c r="P6753" s="29" t="n">
        <v>42822</v>
      </c>
      <c r="Q6753" s="33"/>
      <c r="R6753" s="34"/>
      <c r="S6753" s="28" t="n">
        <f aca="false">IF(O6753="Won",R6753,IF(O6753="Lost",0,N6753))</f>
        <v>55</v>
      </c>
      <c r="T6753" s="30" t="str">
        <f aca="false">IF(AND(P6753&lt;&gt;"",Q6753&lt;&gt;""),Q6753-P6753,"")</f>
        <v/>
      </c>
      <c r="U6753" s="30" t="n">
        <f aca="false">IF(AND(O6753="Engaging",P6753&lt;&gt;""),'Leia-me'!$B$5-P6753,"")</f>
        <v>278</v>
      </c>
      <c r="V6753" s="25" t="str">
        <f aca="false">IF(O6753&lt;&gt;"Engaging","",IF(U6753&lt;='Leia-me'!$B$6,"Saudável",IF(U6753&lt;='Leia-me'!$B$7,"Esfriando",IF(U6753&lt;='Leia-me'!$B$8,"Última chance","Zumbi"))))</f>
        <v>Zumbi</v>
      </c>
      <c r="W6753" s="25" t="str">
        <f aca="false">IF(O6753="Won",1,IF(O6753="Lost",0,""))</f>
        <v/>
      </c>
      <c r="Y6753" s="25" t="str">
        <f aca="false">IF(E6753="","Sim","")</f>
        <v>Sim</v>
      </c>
    </row>
    <row r="6754" customFormat="false" ht="15" hidden="false" customHeight="false" outlineLevel="0" collapsed="false">
      <c r="A6754" s="25" t="s">
        <v>7017</v>
      </c>
      <c r="B6754" s="25" t="s">
        <v>102</v>
      </c>
      <c r="C6754" s="25" t="s">
        <v>103</v>
      </c>
      <c r="D6754" s="25" t="s">
        <v>104</v>
      </c>
      <c r="E6754" s="25" t="s">
        <v>156</v>
      </c>
      <c r="F6754" s="25" t="s">
        <v>155</v>
      </c>
      <c r="G6754" s="26" t="n">
        <v>1699.85</v>
      </c>
      <c r="H6754" s="27" t="n">
        <v>5108</v>
      </c>
      <c r="I6754" s="25" t="s">
        <v>147</v>
      </c>
      <c r="K6754" s="25" t="n">
        <v>1999</v>
      </c>
      <c r="L6754" s="25" t="s">
        <v>178</v>
      </c>
      <c r="M6754" s="25" t="s">
        <v>171</v>
      </c>
      <c r="N6754" s="28" t="n">
        <v>5482</v>
      </c>
      <c r="O6754" s="25" t="s">
        <v>55</v>
      </c>
      <c r="P6754" s="29" t="n">
        <v>42823</v>
      </c>
      <c r="Q6754" s="29" t="n">
        <v>42831</v>
      </c>
      <c r="R6754" s="28" t="n">
        <v>0</v>
      </c>
      <c r="S6754" s="28" t="n">
        <f aca="false">IF(O6754="Won",R6754,IF(O6754="Lost",0,N6754))</f>
        <v>0</v>
      </c>
      <c r="T6754" s="30" t="n">
        <f aca="false">IF(AND(P6754&lt;&gt;"",Q6754&lt;&gt;""),Q6754-P6754,"")</f>
        <v>8</v>
      </c>
      <c r="U6754" s="30" t="str">
        <f aca="false">IF(AND(O6754="Engaging",P6754&lt;&gt;""),'Leia-me'!$B$5-P6754,"")</f>
        <v/>
      </c>
      <c r="V6754" s="25" t="str">
        <f aca="false">IF(O6754&lt;&gt;"Engaging","",IF(U6754&lt;='Leia-me'!$B$6,"Saudável",IF(U6754&lt;='Leia-me'!$B$7,"Esfriando",IF(U6754&lt;='Leia-me'!$B$8,"Última chance","Zumbi"))))</f>
        <v/>
      </c>
      <c r="W6754" s="25" t="n">
        <f aca="false">IF(O6754="Won",1,IF(O6754="Lost",0,""))</f>
        <v>0</v>
      </c>
      <c r="Y6754" s="25" t="str">
        <f aca="false">IF(E6754="","Sim","")</f>
        <v/>
      </c>
    </row>
    <row r="6755" customFormat="false" ht="15" hidden="false" customHeight="false" outlineLevel="0" collapsed="false">
      <c r="A6755" s="25" t="s">
        <v>7018</v>
      </c>
      <c r="B6755" s="25" t="s">
        <v>102</v>
      </c>
      <c r="C6755" s="25" t="s">
        <v>103</v>
      </c>
      <c r="D6755" s="25" t="s">
        <v>104</v>
      </c>
      <c r="E6755" s="25" t="s">
        <v>868</v>
      </c>
      <c r="F6755" s="25" t="s">
        <v>168</v>
      </c>
      <c r="G6755" s="26" t="n">
        <v>2952.73</v>
      </c>
      <c r="H6755" s="27" t="n">
        <v>5107</v>
      </c>
      <c r="I6755" s="25" t="s">
        <v>147</v>
      </c>
      <c r="K6755" s="25" t="n">
        <v>2000</v>
      </c>
      <c r="L6755" s="25" t="s">
        <v>170</v>
      </c>
      <c r="M6755" s="25" t="s">
        <v>171</v>
      </c>
      <c r="N6755" s="28" t="n">
        <v>1096</v>
      </c>
      <c r="O6755" s="25" t="s">
        <v>54</v>
      </c>
      <c r="P6755" s="29" t="n">
        <v>42823</v>
      </c>
      <c r="Q6755" s="29" t="n">
        <v>42834</v>
      </c>
      <c r="R6755" s="28" t="n">
        <v>1176</v>
      </c>
      <c r="S6755" s="28" t="n">
        <f aca="false">IF(O6755="Won",R6755,IF(O6755="Lost",0,N6755))</f>
        <v>1176</v>
      </c>
      <c r="T6755" s="30" t="n">
        <f aca="false">IF(AND(P6755&lt;&gt;"",Q6755&lt;&gt;""),Q6755-P6755,"")</f>
        <v>11</v>
      </c>
      <c r="U6755" s="30" t="str">
        <f aca="false">IF(AND(O6755="Engaging",P6755&lt;&gt;""),'Leia-me'!$B$5-P6755,"")</f>
        <v/>
      </c>
      <c r="V6755" s="25" t="str">
        <f aca="false">IF(O6755&lt;&gt;"Engaging","",IF(U6755&lt;='Leia-me'!$B$6,"Saudável",IF(U6755&lt;='Leia-me'!$B$7,"Esfriando",IF(U6755&lt;='Leia-me'!$B$8,"Última chance","Zumbi"))))</f>
        <v/>
      </c>
      <c r="W6755" s="25" t="n">
        <f aca="false">IF(O6755="Won",1,IF(O6755="Lost",0,""))</f>
        <v>1</v>
      </c>
      <c r="Y6755" s="25" t="str">
        <f aca="false">IF(E6755="","Sim","")</f>
        <v/>
      </c>
    </row>
    <row r="6756" customFormat="false" ht="15" hidden="false" customHeight="false" outlineLevel="0" collapsed="false">
      <c r="A6756" s="25" t="s">
        <v>7019</v>
      </c>
      <c r="B6756" s="25" t="s">
        <v>102</v>
      </c>
      <c r="C6756" s="25" t="s">
        <v>103</v>
      </c>
      <c r="D6756" s="25" t="s">
        <v>104</v>
      </c>
      <c r="G6756" s="31"/>
      <c r="H6756" s="32"/>
      <c r="L6756" s="25" t="s">
        <v>186</v>
      </c>
      <c r="M6756" s="25" t="s">
        <v>171</v>
      </c>
      <c r="N6756" s="28" t="n">
        <v>550</v>
      </c>
      <c r="O6756" s="25" t="s">
        <v>56</v>
      </c>
      <c r="P6756" s="29" t="n">
        <v>42824</v>
      </c>
      <c r="Q6756" s="33"/>
      <c r="R6756" s="34"/>
      <c r="S6756" s="28" t="n">
        <f aca="false">IF(O6756="Won",R6756,IF(O6756="Lost",0,N6756))</f>
        <v>550</v>
      </c>
      <c r="T6756" s="30" t="str">
        <f aca="false">IF(AND(P6756&lt;&gt;"",Q6756&lt;&gt;""),Q6756-P6756,"")</f>
        <v/>
      </c>
      <c r="U6756" s="30" t="n">
        <f aca="false">IF(AND(O6756="Engaging",P6756&lt;&gt;""),'Leia-me'!$B$5-P6756,"")</f>
        <v>276</v>
      </c>
      <c r="V6756" s="25" t="str">
        <f aca="false">IF(O6756&lt;&gt;"Engaging","",IF(U6756&lt;='Leia-me'!$B$6,"Saudável",IF(U6756&lt;='Leia-me'!$B$7,"Esfriando",IF(U6756&lt;='Leia-me'!$B$8,"Última chance","Zumbi"))))</f>
        <v>Zumbi</v>
      </c>
      <c r="W6756" s="25" t="str">
        <f aca="false">IF(O6756="Won",1,IF(O6756="Lost",0,""))</f>
        <v/>
      </c>
      <c r="Y6756" s="25" t="str">
        <f aca="false">IF(E6756="","Sim","")</f>
        <v>Sim</v>
      </c>
    </row>
    <row r="6757" customFormat="false" ht="15" hidden="false" customHeight="false" outlineLevel="0" collapsed="false">
      <c r="A6757" s="25" t="s">
        <v>7020</v>
      </c>
      <c r="B6757" s="25" t="s">
        <v>102</v>
      </c>
      <c r="C6757" s="25" t="s">
        <v>103</v>
      </c>
      <c r="D6757" s="25" t="s">
        <v>104</v>
      </c>
      <c r="E6757" s="25" t="s">
        <v>665</v>
      </c>
      <c r="F6757" s="25" t="s">
        <v>211</v>
      </c>
      <c r="G6757" s="26" t="n">
        <v>4968.91</v>
      </c>
      <c r="H6757" s="27" t="n">
        <v>7523</v>
      </c>
      <c r="I6757" s="25" t="s">
        <v>147</v>
      </c>
      <c r="K6757" s="25" t="n">
        <v>1990</v>
      </c>
      <c r="L6757" s="25" t="s">
        <v>1834</v>
      </c>
      <c r="M6757" s="25" t="s">
        <v>171</v>
      </c>
      <c r="N6757" s="28" t="n">
        <v>4821</v>
      </c>
      <c r="O6757" s="25" t="s">
        <v>55</v>
      </c>
      <c r="P6757" s="29" t="n">
        <v>42824</v>
      </c>
      <c r="Q6757" s="29" t="n">
        <v>42833</v>
      </c>
      <c r="R6757" s="28" t="n">
        <v>0</v>
      </c>
      <c r="S6757" s="28" t="n">
        <f aca="false">IF(O6757="Won",R6757,IF(O6757="Lost",0,N6757))</f>
        <v>0</v>
      </c>
      <c r="T6757" s="30" t="n">
        <f aca="false">IF(AND(P6757&lt;&gt;"",Q6757&lt;&gt;""),Q6757-P6757,"")</f>
        <v>9</v>
      </c>
      <c r="U6757" s="30" t="str">
        <f aca="false">IF(AND(O6757="Engaging",P6757&lt;&gt;""),'Leia-me'!$B$5-P6757,"")</f>
        <v/>
      </c>
      <c r="V6757" s="25" t="str">
        <f aca="false">IF(O6757&lt;&gt;"Engaging","",IF(U6757&lt;='Leia-me'!$B$6,"Saudável",IF(U6757&lt;='Leia-me'!$B$7,"Esfriando",IF(U6757&lt;='Leia-me'!$B$8,"Última chance","Zumbi"))))</f>
        <v/>
      </c>
      <c r="W6757" s="25" t="n">
        <f aca="false">IF(O6757="Won",1,IF(O6757="Lost",0,""))</f>
        <v>0</v>
      </c>
      <c r="X6757" s="25" t="s">
        <v>1835</v>
      </c>
      <c r="Y6757" s="25" t="str">
        <f aca="false">IF(E6757="","Sim","")</f>
        <v/>
      </c>
    </row>
    <row r="6758" customFormat="false" ht="15" hidden="false" customHeight="false" outlineLevel="0" collapsed="false">
      <c r="A6758" s="25" t="s">
        <v>7021</v>
      </c>
      <c r="B6758" s="25" t="s">
        <v>102</v>
      </c>
      <c r="C6758" s="25" t="s">
        <v>103</v>
      </c>
      <c r="D6758" s="25" t="s">
        <v>104</v>
      </c>
      <c r="E6758" s="25" t="s">
        <v>2863</v>
      </c>
      <c r="F6758" s="25" t="s">
        <v>211</v>
      </c>
      <c r="G6758" s="26" t="n">
        <v>2437.85</v>
      </c>
      <c r="H6758" s="27" t="n">
        <v>4874</v>
      </c>
      <c r="I6758" s="25" t="s">
        <v>147</v>
      </c>
      <c r="K6758" s="25" t="n">
        <v>2001</v>
      </c>
      <c r="L6758" s="25" t="s">
        <v>160</v>
      </c>
      <c r="M6758" s="25" t="s">
        <v>149</v>
      </c>
      <c r="N6758" s="28" t="n">
        <v>3393</v>
      </c>
      <c r="O6758" s="25" t="s">
        <v>54</v>
      </c>
      <c r="P6758" s="29" t="n">
        <v>42824</v>
      </c>
      <c r="Q6758" s="29" t="n">
        <v>42831</v>
      </c>
      <c r="R6758" s="28" t="n">
        <v>3316</v>
      </c>
      <c r="S6758" s="28" t="n">
        <f aca="false">IF(O6758="Won",R6758,IF(O6758="Lost",0,N6758))</f>
        <v>3316</v>
      </c>
      <c r="T6758" s="30" t="n">
        <f aca="false">IF(AND(P6758&lt;&gt;"",Q6758&lt;&gt;""),Q6758-P6758,"")</f>
        <v>7</v>
      </c>
      <c r="U6758" s="30" t="str">
        <f aca="false">IF(AND(O6758="Engaging",P6758&lt;&gt;""),'Leia-me'!$B$5-P6758,"")</f>
        <v/>
      </c>
      <c r="V6758" s="25" t="str">
        <f aca="false">IF(O6758&lt;&gt;"Engaging","",IF(U6758&lt;='Leia-me'!$B$6,"Saudável",IF(U6758&lt;='Leia-me'!$B$7,"Esfriando",IF(U6758&lt;='Leia-me'!$B$8,"Última chance","Zumbi"))))</f>
        <v/>
      </c>
      <c r="W6758" s="25" t="n">
        <f aca="false">IF(O6758="Won",1,IF(O6758="Lost",0,""))</f>
        <v>1</v>
      </c>
      <c r="Y6758" s="25" t="str">
        <f aca="false">IF(E6758="","Sim","")</f>
        <v/>
      </c>
    </row>
    <row r="6759" customFormat="false" ht="15" hidden="false" customHeight="false" outlineLevel="0" collapsed="false">
      <c r="A6759" s="25" t="s">
        <v>7022</v>
      </c>
      <c r="B6759" s="25" t="s">
        <v>102</v>
      </c>
      <c r="C6759" s="25" t="s">
        <v>103</v>
      </c>
      <c r="D6759" s="25" t="s">
        <v>104</v>
      </c>
      <c r="G6759" s="31"/>
      <c r="H6759" s="32"/>
      <c r="L6759" s="25" t="s">
        <v>1834</v>
      </c>
      <c r="M6759" s="25" t="s">
        <v>171</v>
      </c>
      <c r="N6759" s="28" t="n">
        <v>4821</v>
      </c>
      <c r="O6759" s="25" t="s">
        <v>56</v>
      </c>
      <c r="P6759" s="29" t="n">
        <v>42825</v>
      </c>
      <c r="Q6759" s="33"/>
      <c r="R6759" s="34"/>
      <c r="S6759" s="28" t="n">
        <f aca="false">IF(O6759="Won",R6759,IF(O6759="Lost",0,N6759))</f>
        <v>4821</v>
      </c>
      <c r="T6759" s="30" t="str">
        <f aca="false">IF(AND(P6759&lt;&gt;"",Q6759&lt;&gt;""),Q6759-P6759,"")</f>
        <v/>
      </c>
      <c r="U6759" s="30" t="n">
        <f aca="false">IF(AND(O6759="Engaging",P6759&lt;&gt;""),'Leia-me'!$B$5-P6759,"")</f>
        <v>275</v>
      </c>
      <c r="V6759" s="25" t="str">
        <f aca="false">IF(O6759&lt;&gt;"Engaging","",IF(U6759&lt;='Leia-me'!$B$6,"Saudável",IF(U6759&lt;='Leia-me'!$B$7,"Esfriando",IF(U6759&lt;='Leia-me'!$B$8,"Última chance","Zumbi"))))</f>
        <v>Zumbi</v>
      </c>
      <c r="W6759" s="25" t="str">
        <f aca="false">IF(O6759="Won",1,IF(O6759="Lost",0,""))</f>
        <v/>
      </c>
      <c r="X6759" s="25" t="s">
        <v>1835</v>
      </c>
      <c r="Y6759" s="25" t="str">
        <f aca="false">IF(E6759="","Sim","")</f>
        <v>Sim</v>
      </c>
    </row>
    <row r="6760" customFormat="false" ht="15" hidden="false" customHeight="false" outlineLevel="0" collapsed="false">
      <c r="A6760" s="25" t="s">
        <v>7023</v>
      </c>
      <c r="B6760" s="25" t="s">
        <v>102</v>
      </c>
      <c r="C6760" s="25" t="s">
        <v>103</v>
      </c>
      <c r="D6760" s="25" t="s">
        <v>104</v>
      </c>
      <c r="E6760" s="25" t="s">
        <v>1351</v>
      </c>
      <c r="F6760" s="25" t="s">
        <v>177</v>
      </c>
      <c r="G6760" s="26" t="n">
        <v>7537.24</v>
      </c>
      <c r="H6760" s="27" t="n">
        <v>20293</v>
      </c>
      <c r="I6760" s="25" t="s">
        <v>147</v>
      </c>
      <c r="K6760" s="25" t="n">
        <v>1993</v>
      </c>
      <c r="L6760" s="25" t="s">
        <v>160</v>
      </c>
      <c r="M6760" s="25" t="s">
        <v>149</v>
      </c>
      <c r="N6760" s="28" t="n">
        <v>3393</v>
      </c>
      <c r="O6760" s="25" t="s">
        <v>55</v>
      </c>
      <c r="P6760" s="29" t="n">
        <v>42825</v>
      </c>
      <c r="Q6760" s="29" t="n">
        <v>42834</v>
      </c>
      <c r="R6760" s="28" t="n">
        <v>0</v>
      </c>
      <c r="S6760" s="28" t="n">
        <f aca="false">IF(O6760="Won",R6760,IF(O6760="Lost",0,N6760))</f>
        <v>0</v>
      </c>
      <c r="T6760" s="30" t="n">
        <f aca="false">IF(AND(P6760&lt;&gt;"",Q6760&lt;&gt;""),Q6760-P6760,"")</f>
        <v>9</v>
      </c>
      <c r="U6760" s="30" t="str">
        <f aca="false">IF(AND(O6760="Engaging",P6760&lt;&gt;""),'Leia-me'!$B$5-P6760,"")</f>
        <v/>
      </c>
      <c r="V6760" s="25" t="str">
        <f aca="false">IF(O6760&lt;&gt;"Engaging","",IF(U6760&lt;='Leia-me'!$B$6,"Saudável",IF(U6760&lt;='Leia-me'!$B$7,"Esfriando",IF(U6760&lt;='Leia-me'!$B$8,"Última chance","Zumbi"))))</f>
        <v/>
      </c>
      <c r="W6760" s="25" t="n">
        <f aca="false">IF(O6760="Won",1,IF(O6760="Lost",0,""))</f>
        <v>0</v>
      </c>
      <c r="Y6760" s="25" t="str">
        <f aca="false">IF(E6760="","Sim","")</f>
        <v/>
      </c>
    </row>
    <row r="6761" customFormat="false" ht="15" hidden="false" customHeight="false" outlineLevel="0" collapsed="false">
      <c r="A6761" s="25" t="s">
        <v>7024</v>
      </c>
      <c r="B6761" s="25" t="s">
        <v>102</v>
      </c>
      <c r="C6761" s="25" t="s">
        <v>103</v>
      </c>
      <c r="D6761" s="25" t="s">
        <v>104</v>
      </c>
      <c r="E6761" s="25" t="s">
        <v>2739</v>
      </c>
      <c r="F6761" s="25" t="s">
        <v>159</v>
      </c>
      <c r="G6761" s="26" t="n">
        <v>2871.35</v>
      </c>
      <c r="H6761" s="27" t="n">
        <v>9561</v>
      </c>
      <c r="I6761" s="25" t="s">
        <v>147</v>
      </c>
      <c r="K6761" s="25" t="n">
        <v>1983</v>
      </c>
      <c r="L6761" s="25" t="s">
        <v>148</v>
      </c>
      <c r="M6761" s="25" t="s">
        <v>149</v>
      </c>
      <c r="N6761" s="28" t="n">
        <v>55</v>
      </c>
      <c r="O6761" s="25" t="s">
        <v>54</v>
      </c>
      <c r="P6761" s="29" t="n">
        <v>42825</v>
      </c>
      <c r="Q6761" s="29" t="n">
        <v>42914</v>
      </c>
      <c r="R6761" s="28" t="n">
        <v>54</v>
      </c>
      <c r="S6761" s="28" t="n">
        <f aca="false">IF(O6761="Won",R6761,IF(O6761="Lost",0,N6761))</f>
        <v>54</v>
      </c>
      <c r="T6761" s="30" t="n">
        <f aca="false">IF(AND(P6761&lt;&gt;"",Q6761&lt;&gt;""),Q6761-P6761,"")</f>
        <v>89</v>
      </c>
      <c r="U6761" s="30" t="str">
        <f aca="false">IF(AND(O6761="Engaging",P6761&lt;&gt;""),'Leia-me'!$B$5-P6761,"")</f>
        <v/>
      </c>
      <c r="V6761" s="25" t="str">
        <f aca="false">IF(O6761&lt;&gt;"Engaging","",IF(U6761&lt;='Leia-me'!$B$6,"Saudável",IF(U6761&lt;='Leia-me'!$B$7,"Esfriando",IF(U6761&lt;='Leia-me'!$B$8,"Última chance","Zumbi"))))</f>
        <v/>
      </c>
      <c r="W6761" s="25" t="n">
        <f aca="false">IF(O6761="Won",1,IF(O6761="Lost",0,""))</f>
        <v>1</v>
      </c>
      <c r="Y6761" s="25" t="str">
        <f aca="false">IF(E6761="","Sim","")</f>
        <v/>
      </c>
    </row>
    <row r="6762" customFormat="false" ht="15" hidden="false" customHeight="false" outlineLevel="0" collapsed="false">
      <c r="A6762" s="25" t="s">
        <v>7025</v>
      </c>
      <c r="B6762" s="25" t="s">
        <v>102</v>
      </c>
      <c r="C6762" s="25" t="s">
        <v>103</v>
      </c>
      <c r="D6762" s="25" t="s">
        <v>104</v>
      </c>
      <c r="E6762" s="25" t="s">
        <v>860</v>
      </c>
      <c r="F6762" s="25" t="s">
        <v>168</v>
      </c>
      <c r="G6762" s="26" t="n">
        <v>894.37</v>
      </c>
      <c r="H6762" s="27" t="n">
        <v>1593</v>
      </c>
      <c r="I6762" s="25" t="s">
        <v>861</v>
      </c>
      <c r="K6762" s="25" t="n">
        <v>2008</v>
      </c>
      <c r="L6762" s="25" t="s">
        <v>160</v>
      </c>
      <c r="M6762" s="25" t="s">
        <v>149</v>
      </c>
      <c r="N6762" s="28" t="n">
        <v>3393</v>
      </c>
      <c r="O6762" s="25" t="s">
        <v>54</v>
      </c>
      <c r="P6762" s="29" t="n">
        <v>42825</v>
      </c>
      <c r="Q6762" s="29" t="n">
        <v>42837</v>
      </c>
      <c r="R6762" s="28" t="n">
        <v>3367</v>
      </c>
      <c r="S6762" s="28" t="n">
        <f aca="false">IF(O6762="Won",R6762,IF(O6762="Lost",0,N6762))</f>
        <v>3367</v>
      </c>
      <c r="T6762" s="30" t="n">
        <f aca="false">IF(AND(P6762&lt;&gt;"",Q6762&lt;&gt;""),Q6762-P6762,"")</f>
        <v>12</v>
      </c>
      <c r="U6762" s="30" t="str">
        <f aca="false">IF(AND(O6762="Engaging",P6762&lt;&gt;""),'Leia-me'!$B$5-P6762,"")</f>
        <v/>
      </c>
      <c r="V6762" s="25" t="str">
        <f aca="false">IF(O6762&lt;&gt;"Engaging","",IF(U6762&lt;='Leia-me'!$B$6,"Saudável",IF(U6762&lt;='Leia-me'!$B$7,"Esfriando",IF(U6762&lt;='Leia-me'!$B$8,"Última chance","Zumbi"))))</f>
        <v/>
      </c>
      <c r="W6762" s="25" t="n">
        <f aca="false">IF(O6762="Won",1,IF(O6762="Lost",0,""))</f>
        <v>1</v>
      </c>
      <c r="Y6762" s="25" t="str">
        <f aca="false">IF(E6762="","Sim","")</f>
        <v/>
      </c>
    </row>
    <row r="6763" customFormat="false" ht="15" hidden="false" customHeight="false" outlineLevel="0" collapsed="false">
      <c r="A6763" s="25" t="s">
        <v>7026</v>
      </c>
      <c r="B6763" s="25" t="s">
        <v>102</v>
      </c>
      <c r="C6763" s="25" t="s">
        <v>103</v>
      </c>
      <c r="D6763" s="25" t="s">
        <v>104</v>
      </c>
      <c r="E6763" s="25" t="s">
        <v>1189</v>
      </c>
      <c r="F6763" s="25" t="s">
        <v>211</v>
      </c>
      <c r="G6763" s="26" t="n">
        <v>702.72</v>
      </c>
      <c r="H6763" s="27" t="n">
        <v>1831</v>
      </c>
      <c r="I6763" s="25" t="s">
        <v>147</v>
      </c>
      <c r="K6763" s="25" t="n">
        <v>2004</v>
      </c>
      <c r="L6763" s="25" t="s">
        <v>1834</v>
      </c>
      <c r="M6763" s="25" t="s">
        <v>171</v>
      </c>
      <c r="N6763" s="28" t="n">
        <v>4821</v>
      </c>
      <c r="O6763" s="25" t="s">
        <v>56</v>
      </c>
      <c r="P6763" s="29" t="n">
        <v>42826</v>
      </c>
      <c r="Q6763" s="33"/>
      <c r="R6763" s="34"/>
      <c r="S6763" s="28" t="n">
        <f aca="false">IF(O6763="Won",R6763,IF(O6763="Lost",0,N6763))</f>
        <v>4821</v>
      </c>
      <c r="T6763" s="30" t="str">
        <f aca="false">IF(AND(P6763&lt;&gt;"",Q6763&lt;&gt;""),Q6763-P6763,"")</f>
        <v/>
      </c>
      <c r="U6763" s="30" t="n">
        <f aca="false">IF(AND(O6763="Engaging",P6763&lt;&gt;""),'Leia-me'!$B$5-P6763,"")</f>
        <v>274</v>
      </c>
      <c r="V6763" s="25" t="str">
        <f aca="false">IF(O6763&lt;&gt;"Engaging","",IF(U6763&lt;='Leia-me'!$B$6,"Saudável",IF(U6763&lt;='Leia-me'!$B$7,"Esfriando",IF(U6763&lt;='Leia-me'!$B$8,"Última chance","Zumbi"))))</f>
        <v>Zumbi</v>
      </c>
      <c r="W6763" s="25" t="str">
        <f aca="false">IF(O6763="Won",1,IF(O6763="Lost",0,""))</f>
        <v/>
      </c>
      <c r="X6763" s="25" t="s">
        <v>1835</v>
      </c>
      <c r="Y6763" s="25" t="str">
        <f aca="false">IF(E6763="","Sim","")</f>
        <v/>
      </c>
    </row>
    <row r="6764" customFormat="false" ht="15" hidden="false" customHeight="false" outlineLevel="0" collapsed="false">
      <c r="A6764" s="25" t="s">
        <v>7027</v>
      </c>
      <c r="B6764" s="25" t="s">
        <v>102</v>
      </c>
      <c r="C6764" s="25" t="s">
        <v>103</v>
      </c>
      <c r="D6764" s="25" t="s">
        <v>104</v>
      </c>
      <c r="E6764" s="25" t="s">
        <v>2739</v>
      </c>
      <c r="F6764" s="25" t="s">
        <v>159</v>
      </c>
      <c r="G6764" s="26" t="n">
        <v>2871.35</v>
      </c>
      <c r="H6764" s="27" t="n">
        <v>9561</v>
      </c>
      <c r="I6764" s="25" t="s">
        <v>147</v>
      </c>
      <c r="K6764" s="25" t="n">
        <v>1983</v>
      </c>
      <c r="L6764" s="25" t="s">
        <v>1834</v>
      </c>
      <c r="M6764" s="25" t="s">
        <v>171</v>
      </c>
      <c r="N6764" s="28" t="n">
        <v>4821</v>
      </c>
      <c r="O6764" s="25" t="s">
        <v>55</v>
      </c>
      <c r="P6764" s="29" t="n">
        <v>42826</v>
      </c>
      <c r="Q6764" s="29" t="n">
        <v>42834</v>
      </c>
      <c r="R6764" s="28" t="n">
        <v>0</v>
      </c>
      <c r="S6764" s="28" t="n">
        <f aca="false">IF(O6764="Won",R6764,IF(O6764="Lost",0,N6764))</f>
        <v>0</v>
      </c>
      <c r="T6764" s="30" t="n">
        <f aca="false">IF(AND(P6764&lt;&gt;"",Q6764&lt;&gt;""),Q6764-P6764,"")</f>
        <v>8</v>
      </c>
      <c r="U6764" s="30" t="str">
        <f aca="false">IF(AND(O6764="Engaging",P6764&lt;&gt;""),'Leia-me'!$B$5-P6764,"")</f>
        <v/>
      </c>
      <c r="V6764" s="25" t="str">
        <f aca="false">IF(O6764&lt;&gt;"Engaging","",IF(U6764&lt;='Leia-me'!$B$6,"Saudável",IF(U6764&lt;='Leia-me'!$B$7,"Esfriando",IF(U6764&lt;='Leia-me'!$B$8,"Última chance","Zumbi"))))</f>
        <v/>
      </c>
      <c r="W6764" s="25" t="n">
        <f aca="false">IF(O6764="Won",1,IF(O6764="Lost",0,""))</f>
        <v>0</v>
      </c>
      <c r="X6764" s="25" t="s">
        <v>1835</v>
      </c>
      <c r="Y6764" s="25" t="str">
        <f aca="false">IF(E6764="","Sim","")</f>
        <v/>
      </c>
    </row>
    <row r="6765" customFormat="false" ht="15" hidden="false" customHeight="false" outlineLevel="0" collapsed="false">
      <c r="A6765" s="25" t="s">
        <v>7028</v>
      </c>
      <c r="B6765" s="25" t="s">
        <v>102</v>
      </c>
      <c r="C6765" s="25" t="s">
        <v>103</v>
      </c>
      <c r="D6765" s="25" t="s">
        <v>104</v>
      </c>
      <c r="G6765" s="31"/>
      <c r="H6765" s="32"/>
      <c r="L6765" s="25" t="s">
        <v>148</v>
      </c>
      <c r="M6765" s="25" t="s">
        <v>149</v>
      </c>
      <c r="N6765" s="28" t="n">
        <v>55</v>
      </c>
      <c r="O6765" s="25" t="s">
        <v>56</v>
      </c>
      <c r="P6765" s="29" t="n">
        <v>42828</v>
      </c>
      <c r="Q6765" s="33"/>
      <c r="R6765" s="34"/>
      <c r="S6765" s="28" t="n">
        <f aca="false">IF(O6765="Won",R6765,IF(O6765="Lost",0,N6765))</f>
        <v>55</v>
      </c>
      <c r="T6765" s="30" t="str">
        <f aca="false">IF(AND(P6765&lt;&gt;"",Q6765&lt;&gt;""),Q6765-P6765,"")</f>
        <v/>
      </c>
      <c r="U6765" s="30" t="n">
        <f aca="false">IF(AND(O6765="Engaging",P6765&lt;&gt;""),'Leia-me'!$B$5-P6765,"")</f>
        <v>272</v>
      </c>
      <c r="V6765" s="25" t="str">
        <f aca="false">IF(O6765&lt;&gt;"Engaging","",IF(U6765&lt;='Leia-me'!$B$6,"Saudável",IF(U6765&lt;='Leia-me'!$B$7,"Esfriando",IF(U6765&lt;='Leia-me'!$B$8,"Última chance","Zumbi"))))</f>
        <v>Zumbi</v>
      </c>
      <c r="W6765" s="25" t="str">
        <f aca="false">IF(O6765="Won",1,IF(O6765="Lost",0,""))</f>
        <v/>
      </c>
      <c r="Y6765" s="25" t="str">
        <f aca="false">IF(E6765="","Sim","")</f>
        <v>Sim</v>
      </c>
    </row>
    <row r="6766" customFormat="false" ht="15" hidden="false" customHeight="false" outlineLevel="0" collapsed="false">
      <c r="A6766" s="25" t="s">
        <v>7029</v>
      </c>
      <c r="B6766" s="25" t="s">
        <v>102</v>
      </c>
      <c r="C6766" s="25" t="s">
        <v>103</v>
      </c>
      <c r="D6766" s="25" t="s">
        <v>104</v>
      </c>
      <c r="E6766" s="25" t="s">
        <v>3075</v>
      </c>
      <c r="F6766" s="25" t="s">
        <v>165</v>
      </c>
      <c r="G6766" s="26" t="n">
        <v>4269.9</v>
      </c>
      <c r="H6766" s="27" t="n">
        <v>6472</v>
      </c>
      <c r="I6766" s="25" t="s">
        <v>147</v>
      </c>
      <c r="J6766" s="25" t="s">
        <v>1347</v>
      </c>
      <c r="K6766" s="25" t="n">
        <v>1993</v>
      </c>
      <c r="L6766" s="25" t="s">
        <v>160</v>
      </c>
      <c r="M6766" s="25" t="s">
        <v>149</v>
      </c>
      <c r="N6766" s="28" t="n">
        <v>3393</v>
      </c>
      <c r="O6766" s="25" t="s">
        <v>55</v>
      </c>
      <c r="P6766" s="29" t="n">
        <v>42828</v>
      </c>
      <c r="Q6766" s="29" t="n">
        <v>42836</v>
      </c>
      <c r="R6766" s="28" t="n">
        <v>0</v>
      </c>
      <c r="S6766" s="28" t="n">
        <f aca="false">IF(O6766="Won",R6766,IF(O6766="Lost",0,N6766))</f>
        <v>0</v>
      </c>
      <c r="T6766" s="30" t="n">
        <f aca="false">IF(AND(P6766&lt;&gt;"",Q6766&lt;&gt;""),Q6766-P6766,"")</f>
        <v>8</v>
      </c>
      <c r="U6766" s="30" t="str">
        <f aca="false">IF(AND(O6766="Engaging",P6766&lt;&gt;""),'Leia-me'!$B$5-P6766,"")</f>
        <v/>
      </c>
      <c r="V6766" s="25" t="str">
        <f aca="false">IF(O6766&lt;&gt;"Engaging","",IF(U6766&lt;='Leia-me'!$B$6,"Saudável",IF(U6766&lt;='Leia-me'!$B$7,"Esfriando",IF(U6766&lt;='Leia-me'!$B$8,"Última chance","Zumbi"))))</f>
        <v/>
      </c>
      <c r="W6766" s="25" t="n">
        <f aca="false">IF(O6766="Won",1,IF(O6766="Lost",0,""))</f>
        <v>0</v>
      </c>
      <c r="Y6766" s="25" t="str">
        <f aca="false">IF(E6766="","Sim","")</f>
        <v/>
      </c>
    </row>
    <row r="6767" customFormat="false" ht="15" hidden="false" customHeight="false" outlineLevel="0" collapsed="false">
      <c r="A6767" s="25" t="s">
        <v>7030</v>
      </c>
      <c r="B6767" s="25" t="s">
        <v>102</v>
      </c>
      <c r="C6767" s="25" t="s">
        <v>103</v>
      </c>
      <c r="D6767" s="25" t="s">
        <v>104</v>
      </c>
      <c r="E6767" s="25" t="s">
        <v>633</v>
      </c>
      <c r="F6767" s="25" t="s">
        <v>211</v>
      </c>
      <c r="G6767" s="26" t="n">
        <v>1388.67</v>
      </c>
      <c r="H6767" s="27" t="n">
        <v>3583</v>
      </c>
      <c r="I6767" s="25" t="s">
        <v>147</v>
      </c>
      <c r="K6767" s="25" t="n">
        <v>1989</v>
      </c>
      <c r="L6767" s="25" t="s">
        <v>186</v>
      </c>
      <c r="M6767" s="25" t="s">
        <v>171</v>
      </c>
      <c r="N6767" s="28" t="n">
        <v>550</v>
      </c>
      <c r="O6767" s="25" t="s">
        <v>54</v>
      </c>
      <c r="P6767" s="29" t="n">
        <v>42828</v>
      </c>
      <c r="Q6767" s="29" t="n">
        <v>42840</v>
      </c>
      <c r="R6767" s="28" t="n">
        <v>456</v>
      </c>
      <c r="S6767" s="28" t="n">
        <f aca="false">IF(O6767="Won",R6767,IF(O6767="Lost",0,N6767))</f>
        <v>456</v>
      </c>
      <c r="T6767" s="30" t="n">
        <f aca="false">IF(AND(P6767&lt;&gt;"",Q6767&lt;&gt;""),Q6767-P6767,"")</f>
        <v>12</v>
      </c>
      <c r="U6767" s="30" t="str">
        <f aca="false">IF(AND(O6767="Engaging",P6767&lt;&gt;""),'Leia-me'!$B$5-P6767,"")</f>
        <v/>
      </c>
      <c r="V6767" s="25" t="str">
        <f aca="false">IF(O6767&lt;&gt;"Engaging","",IF(U6767&lt;='Leia-me'!$B$6,"Saudável",IF(U6767&lt;='Leia-me'!$B$7,"Esfriando",IF(U6767&lt;='Leia-me'!$B$8,"Última chance","Zumbi"))))</f>
        <v/>
      </c>
      <c r="W6767" s="25" t="n">
        <f aca="false">IF(O6767="Won",1,IF(O6767="Lost",0,""))</f>
        <v>1</v>
      </c>
      <c r="Y6767" s="25" t="str">
        <f aca="false">IF(E6767="","Sim","")</f>
        <v/>
      </c>
    </row>
    <row r="6768" customFormat="false" ht="15" hidden="false" customHeight="false" outlineLevel="0" collapsed="false">
      <c r="A6768" s="25" t="s">
        <v>7031</v>
      </c>
      <c r="B6768" s="25" t="s">
        <v>102</v>
      </c>
      <c r="C6768" s="25" t="s">
        <v>103</v>
      </c>
      <c r="D6768" s="25" t="s">
        <v>104</v>
      </c>
      <c r="E6768" s="25" t="s">
        <v>646</v>
      </c>
      <c r="F6768" s="25" t="s">
        <v>165</v>
      </c>
      <c r="G6768" s="26" t="n">
        <v>324.19</v>
      </c>
      <c r="H6768" s="27" t="n">
        <v>978</v>
      </c>
      <c r="I6768" s="25" t="s">
        <v>147</v>
      </c>
      <c r="K6768" s="25" t="n">
        <v>1992</v>
      </c>
      <c r="L6768" s="25" t="s">
        <v>186</v>
      </c>
      <c r="M6768" s="25" t="s">
        <v>171</v>
      </c>
      <c r="N6768" s="28" t="n">
        <v>550</v>
      </c>
      <c r="O6768" s="25" t="s">
        <v>54</v>
      </c>
      <c r="P6768" s="29" t="n">
        <v>42830</v>
      </c>
      <c r="Q6768" s="29" t="n">
        <v>42914</v>
      </c>
      <c r="R6768" s="28" t="n">
        <v>550</v>
      </c>
      <c r="S6768" s="28" t="n">
        <f aca="false">IF(O6768="Won",R6768,IF(O6768="Lost",0,N6768))</f>
        <v>550</v>
      </c>
      <c r="T6768" s="30" t="n">
        <f aca="false">IF(AND(P6768&lt;&gt;"",Q6768&lt;&gt;""),Q6768-P6768,"")</f>
        <v>84</v>
      </c>
      <c r="U6768" s="30" t="str">
        <f aca="false">IF(AND(O6768="Engaging",P6768&lt;&gt;""),'Leia-me'!$B$5-P6768,"")</f>
        <v/>
      </c>
      <c r="V6768" s="25" t="str">
        <f aca="false">IF(O6768&lt;&gt;"Engaging","",IF(U6768&lt;='Leia-me'!$B$6,"Saudável",IF(U6768&lt;='Leia-me'!$B$7,"Esfriando",IF(U6768&lt;='Leia-me'!$B$8,"Última chance","Zumbi"))))</f>
        <v/>
      </c>
      <c r="W6768" s="25" t="n">
        <f aca="false">IF(O6768="Won",1,IF(O6768="Lost",0,""))</f>
        <v>1</v>
      </c>
      <c r="Y6768" s="25" t="str">
        <f aca="false">IF(E6768="","Sim","")</f>
        <v/>
      </c>
    </row>
    <row r="6769" customFormat="false" ht="15" hidden="false" customHeight="false" outlineLevel="0" collapsed="false">
      <c r="A6769" s="25" t="s">
        <v>7032</v>
      </c>
      <c r="B6769" s="25" t="s">
        <v>102</v>
      </c>
      <c r="C6769" s="25" t="s">
        <v>103</v>
      </c>
      <c r="D6769" s="25" t="s">
        <v>104</v>
      </c>
      <c r="E6769" s="25" t="s">
        <v>218</v>
      </c>
      <c r="F6769" s="25" t="s">
        <v>146</v>
      </c>
      <c r="G6769" s="26" t="n">
        <v>4.54</v>
      </c>
      <c r="H6769" s="27" t="n">
        <v>9</v>
      </c>
      <c r="I6769" s="25" t="s">
        <v>147</v>
      </c>
      <c r="K6769" s="25" t="n">
        <v>2017</v>
      </c>
      <c r="L6769" s="25" t="s">
        <v>160</v>
      </c>
      <c r="M6769" s="25" t="s">
        <v>149</v>
      </c>
      <c r="N6769" s="28" t="n">
        <v>3393</v>
      </c>
      <c r="O6769" s="25" t="s">
        <v>55</v>
      </c>
      <c r="P6769" s="29" t="n">
        <v>42831</v>
      </c>
      <c r="Q6769" s="29" t="n">
        <v>42839</v>
      </c>
      <c r="R6769" s="28" t="n">
        <v>0</v>
      </c>
      <c r="S6769" s="28" t="n">
        <f aca="false">IF(O6769="Won",R6769,IF(O6769="Lost",0,N6769))</f>
        <v>0</v>
      </c>
      <c r="T6769" s="30" t="n">
        <f aca="false">IF(AND(P6769&lt;&gt;"",Q6769&lt;&gt;""),Q6769-P6769,"")</f>
        <v>8</v>
      </c>
      <c r="U6769" s="30" t="str">
        <f aca="false">IF(AND(O6769="Engaging",P6769&lt;&gt;""),'Leia-me'!$B$5-P6769,"")</f>
        <v/>
      </c>
      <c r="V6769" s="25" t="str">
        <f aca="false">IF(O6769&lt;&gt;"Engaging","",IF(U6769&lt;='Leia-me'!$B$6,"Saudável",IF(U6769&lt;='Leia-me'!$B$7,"Esfriando",IF(U6769&lt;='Leia-me'!$B$8,"Última chance","Zumbi"))))</f>
        <v/>
      </c>
      <c r="W6769" s="25" t="n">
        <f aca="false">IF(O6769="Won",1,IF(O6769="Lost",0,""))</f>
        <v>0</v>
      </c>
      <c r="Y6769" s="25" t="str">
        <f aca="false">IF(E6769="","Sim","")</f>
        <v/>
      </c>
    </row>
    <row r="6770" customFormat="false" ht="15" hidden="false" customHeight="false" outlineLevel="0" collapsed="false">
      <c r="A6770" s="25" t="s">
        <v>7033</v>
      </c>
      <c r="B6770" s="25" t="s">
        <v>102</v>
      </c>
      <c r="C6770" s="25" t="s">
        <v>103</v>
      </c>
      <c r="D6770" s="25" t="s">
        <v>104</v>
      </c>
      <c r="E6770" s="25" t="s">
        <v>444</v>
      </c>
      <c r="F6770" s="25" t="s">
        <v>192</v>
      </c>
      <c r="G6770" s="26" t="n">
        <v>6354.87</v>
      </c>
      <c r="H6770" s="27" t="n">
        <v>16780</v>
      </c>
      <c r="I6770" s="25" t="s">
        <v>147</v>
      </c>
      <c r="J6770" s="25" t="s">
        <v>445</v>
      </c>
      <c r="K6770" s="25" t="n">
        <v>1996</v>
      </c>
      <c r="L6770" s="25" t="s">
        <v>186</v>
      </c>
      <c r="M6770" s="25" t="s">
        <v>171</v>
      </c>
      <c r="N6770" s="28" t="n">
        <v>550</v>
      </c>
      <c r="O6770" s="25" t="s">
        <v>54</v>
      </c>
      <c r="P6770" s="29" t="n">
        <v>42831</v>
      </c>
      <c r="Q6770" s="29" t="n">
        <v>42859</v>
      </c>
      <c r="R6770" s="28" t="n">
        <v>525</v>
      </c>
      <c r="S6770" s="28" t="n">
        <f aca="false">IF(O6770="Won",R6770,IF(O6770="Lost",0,N6770))</f>
        <v>525</v>
      </c>
      <c r="T6770" s="30" t="n">
        <f aca="false">IF(AND(P6770&lt;&gt;"",Q6770&lt;&gt;""),Q6770-P6770,"")</f>
        <v>28</v>
      </c>
      <c r="U6770" s="30" t="str">
        <f aca="false">IF(AND(O6770="Engaging",P6770&lt;&gt;""),'Leia-me'!$B$5-P6770,"")</f>
        <v/>
      </c>
      <c r="V6770" s="25" t="str">
        <f aca="false">IF(O6770&lt;&gt;"Engaging","",IF(U6770&lt;='Leia-me'!$B$6,"Saudável",IF(U6770&lt;='Leia-me'!$B$7,"Esfriando",IF(U6770&lt;='Leia-me'!$B$8,"Última chance","Zumbi"))))</f>
        <v/>
      </c>
      <c r="W6770" s="25" t="n">
        <f aca="false">IF(O6770="Won",1,IF(O6770="Lost",0,""))</f>
        <v>1</v>
      </c>
      <c r="Y6770" s="25" t="str">
        <f aca="false">IF(E6770="","Sim","")</f>
        <v/>
      </c>
    </row>
    <row r="6771" customFormat="false" ht="15" hidden="false" customHeight="false" outlineLevel="0" collapsed="false">
      <c r="A6771" s="25" t="s">
        <v>7034</v>
      </c>
      <c r="B6771" s="25" t="s">
        <v>102</v>
      </c>
      <c r="C6771" s="25" t="s">
        <v>103</v>
      </c>
      <c r="D6771" s="25" t="s">
        <v>104</v>
      </c>
      <c r="G6771" s="31"/>
      <c r="H6771" s="32"/>
      <c r="L6771" s="25" t="s">
        <v>186</v>
      </c>
      <c r="M6771" s="25" t="s">
        <v>171</v>
      </c>
      <c r="N6771" s="28" t="n">
        <v>550</v>
      </c>
      <c r="O6771" s="25" t="s">
        <v>56</v>
      </c>
      <c r="P6771" s="29" t="n">
        <v>42832</v>
      </c>
      <c r="Q6771" s="33"/>
      <c r="R6771" s="34"/>
      <c r="S6771" s="28" t="n">
        <f aca="false">IF(O6771="Won",R6771,IF(O6771="Lost",0,N6771))</f>
        <v>550</v>
      </c>
      <c r="T6771" s="30" t="str">
        <f aca="false">IF(AND(P6771&lt;&gt;"",Q6771&lt;&gt;""),Q6771-P6771,"")</f>
        <v/>
      </c>
      <c r="U6771" s="30" t="n">
        <f aca="false">IF(AND(O6771="Engaging",P6771&lt;&gt;""),'Leia-me'!$B$5-P6771,"")</f>
        <v>268</v>
      </c>
      <c r="V6771" s="25" t="str">
        <f aca="false">IF(O6771&lt;&gt;"Engaging","",IF(U6771&lt;='Leia-me'!$B$6,"Saudável",IF(U6771&lt;='Leia-me'!$B$7,"Esfriando",IF(U6771&lt;='Leia-me'!$B$8,"Última chance","Zumbi"))))</f>
        <v>Zumbi</v>
      </c>
      <c r="W6771" s="25" t="str">
        <f aca="false">IF(O6771="Won",1,IF(O6771="Lost",0,""))</f>
        <v/>
      </c>
      <c r="Y6771" s="25" t="str">
        <f aca="false">IF(E6771="","Sim","")</f>
        <v>Sim</v>
      </c>
    </row>
    <row r="6772" customFormat="false" ht="15" hidden="false" customHeight="false" outlineLevel="0" collapsed="false">
      <c r="A6772" s="25" t="s">
        <v>7035</v>
      </c>
      <c r="B6772" s="25" t="s">
        <v>102</v>
      </c>
      <c r="C6772" s="25" t="s">
        <v>103</v>
      </c>
      <c r="D6772" s="25" t="s">
        <v>104</v>
      </c>
      <c r="E6772" s="25" t="s">
        <v>1158</v>
      </c>
      <c r="F6772" s="25" t="s">
        <v>185</v>
      </c>
      <c r="G6772" s="26" t="n">
        <v>7708.38</v>
      </c>
      <c r="H6772" s="27" t="n">
        <v>13756</v>
      </c>
      <c r="I6772" s="25" t="s">
        <v>147</v>
      </c>
      <c r="K6772" s="25" t="n">
        <v>1980</v>
      </c>
      <c r="L6772" s="25" t="s">
        <v>160</v>
      </c>
      <c r="M6772" s="25" t="s">
        <v>149</v>
      </c>
      <c r="N6772" s="28" t="n">
        <v>3393</v>
      </c>
      <c r="O6772" s="25" t="s">
        <v>55</v>
      </c>
      <c r="P6772" s="29" t="n">
        <v>42832</v>
      </c>
      <c r="Q6772" s="29" t="n">
        <v>42841</v>
      </c>
      <c r="R6772" s="28" t="n">
        <v>0</v>
      </c>
      <c r="S6772" s="28" t="n">
        <f aca="false">IF(O6772="Won",R6772,IF(O6772="Lost",0,N6772))</f>
        <v>0</v>
      </c>
      <c r="T6772" s="30" t="n">
        <f aca="false">IF(AND(P6772&lt;&gt;"",Q6772&lt;&gt;""),Q6772-P6772,"")</f>
        <v>9</v>
      </c>
      <c r="U6772" s="30" t="str">
        <f aca="false">IF(AND(O6772="Engaging",P6772&lt;&gt;""),'Leia-me'!$B$5-P6772,"")</f>
        <v/>
      </c>
      <c r="V6772" s="25" t="str">
        <f aca="false">IF(O6772&lt;&gt;"Engaging","",IF(U6772&lt;='Leia-me'!$B$6,"Saudável",IF(U6772&lt;='Leia-me'!$B$7,"Esfriando",IF(U6772&lt;='Leia-me'!$B$8,"Última chance","Zumbi"))))</f>
        <v/>
      </c>
      <c r="W6772" s="25" t="n">
        <f aca="false">IF(O6772="Won",1,IF(O6772="Lost",0,""))</f>
        <v>0</v>
      </c>
      <c r="Y6772" s="25" t="str">
        <f aca="false">IF(E6772="","Sim","")</f>
        <v/>
      </c>
    </row>
    <row r="6773" customFormat="false" ht="15" hidden="false" customHeight="false" outlineLevel="0" collapsed="false">
      <c r="A6773" s="25" t="s">
        <v>7036</v>
      </c>
      <c r="B6773" s="25" t="s">
        <v>102</v>
      </c>
      <c r="C6773" s="25" t="s">
        <v>103</v>
      </c>
      <c r="D6773" s="25" t="s">
        <v>104</v>
      </c>
      <c r="G6773" s="31"/>
      <c r="H6773" s="32"/>
      <c r="L6773" s="25" t="s">
        <v>1834</v>
      </c>
      <c r="M6773" s="25" t="s">
        <v>171</v>
      </c>
      <c r="N6773" s="28" t="n">
        <v>4821</v>
      </c>
      <c r="O6773" s="25" t="s">
        <v>56</v>
      </c>
      <c r="P6773" s="29" t="n">
        <v>42833</v>
      </c>
      <c r="Q6773" s="33"/>
      <c r="R6773" s="34"/>
      <c r="S6773" s="28" t="n">
        <f aca="false">IF(O6773="Won",R6773,IF(O6773="Lost",0,N6773))</f>
        <v>4821</v>
      </c>
      <c r="T6773" s="30" t="str">
        <f aca="false">IF(AND(P6773&lt;&gt;"",Q6773&lt;&gt;""),Q6773-P6773,"")</f>
        <v/>
      </c>
      <c r="U6773" s="30" t="n">
        <f aca="false">IF(AND(O6773="Engaging",P6773&lt;&gt;""),'Leia-me'!$B$5-P6773,"")</f>
        <v>267</v>
      </c>
      <c r="V6773" s="25" t="str">
        <f aca="false">IF(O6773&lt;&gt;"Engaging","",IF(U6773&lt;='Leia-me'!$B$6,"Saudável",IF(U6773&lt;='Leia-me'!$B$7,"Esfriando",IF(U6773&lt;='Leia-me'!$B$8,"Última chance","Zumbi"))))</f>
        <v>Zumbi</v>
      </c>
      <c r="W6773" s="25" t="str">
        <f aca="false">IF(O6773="Won",1,IF(O6773="Lost",0,""))</f>
        <v/>
      </c>
      <c r="X6773" s="25" t="s">
        <v>1835</v>
      </c>
      <c r="Y6773" s="25" t="str">
        <f aca="false">IF(E6773="","Sim","")</f>
        <v>Sim</v>
      </c>
    </row>
    <row r="6774" customFormat="false" ht="15" hidden="false" customHeight="false" outlineLevel="0" collapsed="false">
      <c r="A6774" s="25" t="s">
        <v>7037</v>
      </c>
      <c r="B6774" s="25" t="s">
        <v>102</v>
      </c>
      <c r="C6774" s="25" t="s">
        <v>103</v>
      </c>
      <c r="D6774" s="25" t="s">
        <v>104</v>
      </c>
      <c r="E6774" s="25" t="s">
        <v>419</v>
      </c>
      <c r="F6774" s="25" t="s">
        <v>146</v>
      </c>
      <c r="G6774" s="26" t="n">
        <v>2741.37</v>
      </c>
      <c r="H6774" s="27" t="n">
        <v>9226</v>
      </c>
      <c r="I6774" s="25" t="s">
        <v>147</v>
      </c>
      <c r="K6774" s="25" t="n">
        <v>1985</v>
      </c>
      <c r="L6774" s="25" t="s">
        <v>186</v>
      </c>
      <c r="M6774" s="25" t="s">
        <v>171</v>
      </c>
      <c r="N6774" s="28" t="n">
        <v>550</v>
      </c>
      <c r="O6774" s="25" t="s">
        <v>54</v>
      </c>
      <c r="P6774" s="29" t="n">
        <v>42833</v>
      </c>
      <c r="Q6774" s="29" t="n">
        <v>42896</v>
      </c>
      <c r="R6774" s="28" t="n">
        <v>595</v>
      </c>
      <c r="S6774" s="28" t="n">
        <f aca="false">IF(O6774="Won",R6774,IF(O6774="Lost",0,N6774))</f>
        <v>595</v>
      </c>
      <c r="T6774" s="30" t="n">
        <f aca="false">IF(AND(P6774&lt;&gt;"",Q6774&lt;&gt;""),Q6774-P6774,"")</f>
        <v>63</v>
      </c>
      <c r="U6774" s="30" t="str">
        <f aca="false">IF(AND(O6774="Engaging",P6774&lt;&gt;""),'Leia-me'!$B$5-P6774,"")</f>
        <v/>
      </c>
      <c r="V6774" s="25" t="str">
        <f aca="false">IF(O6774&lt;&gt;"Engaging","",IF(U6774&lt;='Leia-me'!$B$6,"Saudável",IF(U6774&lt;='Leia-me'!$B$7,"Esfriando",IF(U6774&lt;='Leia-me'!$B$8,"Última chance","Zumbi"))))</f>
        <v/>
      </c>
      <c r="W6774" s="25" t="n">
        <f aca="false">IF(O6774="Won",1,IF(O6774="Lost",0,""))</f>
        <v>1</v>
      </c>
      <c r="Y6774" s="25" t="str">
        <f aca="false">IF(E6774="","Sim","")</f>
        <v/>
      </c>
    </row>
    <row r="6775" customFormat="false" ht="15" hidden="false" customHeight="false" outlineLevel="0" collapsed="false">
      <c r="A6775" s="25" t="s">
        <v>7038</v>
      </c>
      <c r="B6775" s="25" t="s">
        <v>102</v>
      </c>
      <c r="C6775" s="25" t="s">
        <v>103</v>
      </c>
      <c r="D6775" s="25" t="s">
        <v>104</v>
      </c>
      <c r="E6775" s="25" t="s">
        <v>1158</v>
      </c>
      <c r="F6775" s="25" t="s">
        <v>185</v>
      </c>
      <c r="G6775" s="26" t="n">
        <v>7708.38</v>
      </c>
      <c r="H6775" s="27" t="n">
        <v>13756</v>
      </c>
      <c r="I6775" s="25" t="s">
        <v>147</v>
      </c>
      <c r="K6775" s="25" t="n">
        <v>1980</v>
      </c>
      <c r="L6775" s="25" t="s">
        <v>178</v>
      </c>
      <c r="M6775" s="25" t="s">
        <v>171</v>
      </c>
      <c r="N6775" s="28" t="n">
        <v>5482</v>
      </c>
      <c r="O6775" s="25" t="s">
        <v>54</v>
      </c>
      <c r="P6775" s="29" t="n">
        <v>42833</v>
      </c>
      <c r="Q6775" s="29" t="n">
        <v>42841</v>
      </c>
      <c r="R6775" s="28" t="n">
        <v>5848</v>
      </c>
      <c r="S6775" s="28" t="n">
        <f aca="false">IF(O6775="Won",R6775,IF(O6775="Lost",0,N6775))</f>
        <v>5848</v>
      </c>
      <c r="T6775" s="30" t="n">
        <f aca="false">IF(AND(P6775&lt;&gt;"",Q6775&lt;&gt;""),Q6775-P6775,"")</f>
        <v>8</v>
      </c>
      <c r="U6775" s="30" t="str">
        <f aca="false">IF(AND(O6775="Engaging",P6775&lt;&gt;""),'Leia-me'!$B$5-P6775,"")</f>
        <v/>
      </c>
      <c r="V6775" s="25" t="str">
        <f aca="false">IF(O6775&lt;&gt;"Engaging","",IF(U6775&lt;='Leia-me'!$B$6,"Saudável",IF(U6775&lt;='Leia-me'!$B$7,"Esfriando",IF(U6775&lt;='Leia-me'!$B$8,"Última chance","Zumbi"))))</f>
        <v/>
      </c>
      <c r="W6775" s="25" t="n">
        <f aca="false">IF(O6775="Won",1,IF(O6775="Lost",0,""))</f>
        <v>1</v>
      </c>
      <c r="Y6775" s="25" t="str">
        <f aca="false">IF(E6775="","Sim","")</f>
        <v/>
      </c>
    </row>
    <row r="6776" customFormat="false" ht="15" hidden="false" customHeight="false" outlineLevel="0" collapsed="false">
      <c r="A6776" s="25" t="s">
        <v>7039</v>
      </c>
      <c r="B6776" s="25" t="s">
        <v>102</v>
      </c>
      <c r="C6776" s="25" t="s">
        <v>103</v>
      </c>
      <c r="D6776" s="25" t="s">
        <v>104</v>
      </c>
      <c r="E6776" s="25" t="s">
        <v>5204</v>
      </c>
      <c r="F6776" s="25" t="s">
        <v>155</v>
      </c>
      <c r="G6776" s="26" t="n">
        <v>1188.42</v>
      </c>
      <c r="H6776" s="27" t="n">
        <v>3015</v>
      </c>
      <c r="I6776" s="25" t="s">
        <v>147</v>
      </c>
      <c r="K6776" s="25" t="n">
        <v>1994</v>
      </c>
      <c r="L6776" s="25" t="s">
        <v>148</v>
      </c>
      <c r="M6776" s="25" t="s">
        <v>149</v>
      </c>
      <c r="N6776" s="28" t="n">
        <v>55</v>
      </c>
      <c r="O6776" s="25" t="s">
        <v>54</v>
      </c>
      <c r="P6776" s="29" t="n">
        <v>42834</v>
      </c>
      <c r="Q6776" s="29" t="n">
        <v>42902</v>
      </c>
      <c r="R6776" s="28" t="n">
        <v>64</v>
      </c>
      <c r="S6776" s="28" t="n">
        <f aca="false">IF(O6776="Won",R6776,IF(O6776="Lost",0,N6776))</f>
        <v>64</v>
      </c>
      <c r="T6776" s="30" t="n">
        <f aca="false">IF(AND(P6776&lt;&gt;"",Q6776&lt;&gt;""),Q6776-P6776,"")</f>
        <v>68</v>
      </c>
      <c r="U6776" s="30" t="str">
        <f aca="false">IF(AND(O6776="Engaging",P6776&lt;&gt;""),'Leia-me'!$B$5-P6776,"")</f>
        <v/>
      </c>
      <c r="V6776" s="25" t="str">
        <f aca="false">IF(O6776&lt;&gt;"Engaging","",IF(U6776&lt;='Leia-me'!$B$6,"Saudável",IF(U6776&lt;='Leia-me'!$B$7,"Esfriando",IF(U6776&lt;='Leia-me'!$B$8,"Última chance","Zumbi"))))</f>
        <v/>
      </c>
      <c r="W6776" s="25" t="n">
        <f aca="false">IF(O6776="Won",1,IF(O6776="Lost",0,""))</f>
        <v>1</v>
      </c>
      <c r="Y6776" s="25" t="str">
        <f aca="false">IF(E6776="","Sim","")</f>
        <v/>
      </c>
    </row>
    <row r="6777" customFormat="false" ht="15" hidden="false" customHeight="false" outlineLevel="0" collapsed="false">
      <c r="A6777" s="25" t="s">
        <v>7040</v>
      </c>
      <c r="B6777" s="25" t="s">
        <v>102</v>
      </c>
      <c r="C6777" s="25" t="s">
        <v>103</v>
      </c>
      <c r="D6777" s="25" t="s">
        <v>104</v>
      </c>
      <c r="E6777" s="25" t="s">
        <v>633</v>
      </c>
      <c r="F6777" s="25" t="s">
        <v>211</v>
      </c>
      <c r="G6777" s="26" t="n">
        <v>1388.67</v>
      </c>
      <c r="H6777" s="27" t="n">
        <v>3583</v>
      </c>
      <c r="I6777" s="25" t="s">
        <v>147</v>
      </c>
      <c r="K6777" s="25" t="n">
        <v>1989</v>
      </c>
      <c r="L6777" s="25" t="s">
        <v>148</v>
      </c>
      <c r="M6777" s="25" t="s">
        <v>149</v>
      </c>
      <c r="N6777" s="28" t="n">
        <v>55</v>
      </c>
      <c r="O6777" s="25" t="s">
        <v>55</v>
      </c>
      <c r="P6777" s="29" t="n">
        <v>42835</v>
      </c>
      <c r="Q6777" s="29" t="n">
        <v>42843</v>
      </c>
      <c r="R6777" s="28" t="n">
        <v>0</v>
      </c>
      <c r="S6777" s="28" t="n">
        <f aca="false">IF(O6777="Won",R6777,IF(O6777="Lost",0,N6777))</f>
        <v>0</v>
      </c>
      <c r="T6777" s="30" t="n">
        <f aca="false">IF(AND(P6777&lt;&gt;"",Q6777&lt;&gt;""),Q6777-P6777,"")</f>
        <v>8</v>
      </c>
      <c r="U6777" s="30" t="str">
        <f aca="false">IF(AND(O6777="Engaging",P6777&lt;&gt;""),'Leia-me'!$B$5-P6777,"")</f>
        <v/>
      </c>
      <c r="V6777" s="25" t="str">
        <f aca="false">IF(O6777&lt;&gt;"Engaging","",IF(U6777&lt;='Leia-me'!$B$6,"Saudável",IF(U6777&lt;='Leia-me'!$B$7,"Esfriando",IF(U6777&lt;='Leia-me'!$B$8,"Última chance","Zumbi"))))</f>
        <v/>
      </c>
      <c r="W6777" s="25" t="n">
        <f aca="false">IF(O6777="Won",1,IF(O6777="Lost",0,""))</f>
        <v>0</v>
      </c>
      <c r="Y6777" s="25" t="str">
        <f aca="false">IF(E6777="","Sim","")</f>
        <v/>
      </c>
    </row>
    <row r="6778" customFormat="false" ht="15" hidden="false" customHeight="false" outlineLevel="0" collapsed="false">
      <c r="A6778" s="25" t="s">
        <v>7041</v>
      </c>
      <c r="B6778" s="25" t="s">
        <v>102</v>
      </c>
      <c r="C6778" s="25" t="s">
        <v>103</v>
      </c>
      <c r="D6778" s="25" t="s">
        <v>104</v>
      </c>
      <c r="E6778" s="25" t="s">
        <v>665</v>
      </c>
      <c r="F6778" s="25" t="s">
        <v>211</v>
      </c>
      <c r="G6778" s="26" t="n">
        <v>4968.91</v>
      </c>
      <c r="H6778" s="27" t="n">
        <v>7523</v>
      </c>
      <c r="I6778" s="25" t="s">
        <v>147</v>
      </c>
      <c r="K6778" s="25" t="n">
        <v>1990</v>
      </c>
      <c r="L6778" s="25" t="s">
        <v>1834</v>
      </c>
      <c r="M6778" s="25" t="s">
        <v>171</v>
      </c>
      <c r="N6778" s="28" t="n">
        <v>4821</v>
      </c>
      <c r="O6778" s="25" t="s">
        <v>54</v>
      </c>
      <c r="P6778" s="29" t="n">
        <v>42836</v>
      </c>
      <c r="Q6778" s="29" t="n">
        <v>42907</v>
      </c>
      <c r="R6778" s="28" t="n">
        <v>4653</v>
      </c>
      <c r="S6778" s="28" t="n">
        <f aca="false">IF(O6778="Won",R6778,IF(O6778="Lost",0,N6778))</f>
        <v>4653</v>
      </c>
      <c r="T6778" s="30" t="n">
        <f aca="false">IF(AND(P6778&lt;&gt;"",Q6778&lt;&gt;""),Q6778-P6778,"")</f>
        <v>71</v>
      </c>
      <c r="U6778" s="30" t="str">
        <f aca="false">IF(AND(O6778="Engaging",P6778&lt;&gt;""),'Leia-me'!$B$5-P6778,"")</f>
        <v/>
      </c>
      <c r="V6778" s="25" t="str">
        <f aca="false">IF(O6778&lt;&gt;"Engaging","",IF(U6778&lt;='Leia-me'!$B$6,"Saudável",IF(U6778&lt;='Leia-me'!$B$7,"Esfriando",IF(U6778&lt;='Leia-me'!$B$8,"Última chance","Zumbi"))))</f>
        <v/>
      </c>
      <c r="W6778" s="25" t="n">
        <f aca="false">IF(O6778="Won",1,IF(O6778="Lost",0,""))</f>
        <v>1</v>
      </c>
      <c r="X6778" s="25" t="s">
        <v>1835</v>
      </c>
      <c r="Y6778" s="25" t="str">
        <f aca="false">IF(E6778="","Sim","")</f>
        <v/>
      </c>
    </row>
    <row r="6779" customFormat="false" ht="15" hidden="false" customHeight="false" outlineLevel="0" collapsed="false">
      <c r="A6779" s="25" t="s">
        <v>7042</v>
      </c>
      <c r="B6779" s="25" t="s">
        <v>102</v>
      </c>
      <c r="C6779" s="25" t="s">
        <v>103</v>
      </c>
      <c r="D6779" s="25" t="s">
        <v>104</v>
      </c>
      <c r="G6779" s="31"/>
      <c r="H6779" s="32"/>
      <c r="L6779" s="25" t="s">
        <v>148</v>
      </c>
      <c r="M6779" s="25" t="s">
        <v>149</v>
      </c>
      <c r="N6779" s="28" t="n">
        <v>55</v>
      </c>
      <c r="O6779" s="25" t="s">
        <v>56</v>
      </c>
      <c r="P6779" s="29" t="n">
        <v>42837</v>
      </c>
      <c r="Q6779" s="33"/>
      <c r="R6779" s="34"/>
      <c r="S6779" s="28" t="n">
        <f aca="false">IF(O6779="Won",R6779,IF(O6779="Lost",0,N6779))</f>
        <v>55</v>
      </c>
      <c r="T6779" s="30" t="str">
        <f aca="false">IF(AND(P6779&lt;&gt;"",Q6779&lt;&gt;""),Q6779-P6779,"")</f>
        <v/>
      </c>
      <c r="U6779" s="30" t="n">
        <f aca="false">IF(AND(O6779="Engaging",P6779&lt;&gt;""),'Leia-me'!$B$5-P6779,"")</f>
        <v>263</v>
      </c>
      <c r="V6779" s="25" t="str">
        <f aca="false">IF(O6779&lt;&gt;"Engaging","",IF(U6779&lt;='Leia-me'!$B$6,"Saudável",IF(U6779&lt;='Leia-me'!$B$7,"Esfriando",IF(U6779&lt;='Leia-me'!$B$8,"Última chance","Zumbi"))))</f>
        <v>Zumbi</v>
      </c>
      <c r="W6779" s="25" t="str">
        <f aca="false">IF(O6779="Won",1,IF(O6779="Lost",0,""))</f>
        <v/>
      </c>
      <c r="Y6779" s="25" t="str">
        <f aca="false">IF(E6779="","Sim","")</f>
        <v>Sim</v>
      </c>
    </row>
    <row r="6780" customFormat="false" ht="15" hidden="false" customHeight="false" outlineLevel="0" collapsed="false">
      <c r="A6780" s="25" t="s">
        <v>7043</v>
      </c>
      <c r="B6780" s="25" t="s">
        <v>102</v>
      </c>
      <c r="C6780" s="25" t="s">
        <v>103</v>
      </c>
      <c r="D6780" s="25" t="s">
        <v>104</v>
      </c>
      <c r="E6780" s="25" t="s">
        <v>1778</v>
      </c>
      <c r="F6780" s="25" t="s">
        <v>146</v>
      </c>
      <c r="G6780" s="26" t="n">
        <v>1618.89</v>
      </c>
      <c r="H6780" s="27" t="n">
        <v>3889</v>
      </c>
      <c r="I6780" s="25" t="s">
        <v>147</v>
      </c>
      <c r="K6780" s="25" t="n">
        <v>2004</v>
      </c>
      <c r="L6780" s="25" t="s">
        <v>160</v>
      </c>
      <c r="M6780" s="25" t="s">
        <v>149</v>
      </c>
      <c r="N6780" s="28" t="n">
        <v>3393</v>
      </c>
      <c r="O6780" s="25" t="s">
        <v>56</v>
      </c>
      <c r="P6780" s="29" t="n">
        <v>42837</v>
      </c>
      <c r="Q6780" s="33"/>
      <c r="R6780" s="34"/>
      <c r="S6780" s="28" t="n">
        <f aca="false">IF(O6780="Won",R6780,IF(O6780="Lost",0,N6780))</f>
        <v>3393</v>
      </c>
      <c r="T6780" s="30" t="str">
        <f aca="false">IF(AND(P6780&lt;&gt;"",Q6780&lt;&gt;""),Q6780-P6780,"")</f>
        <v/>
      </c>
      <c r="U6780" s="30" t="n">
        <f aca="false">IF(AND(O6780="Engaging",P6780&lt;&gt;""),'Leia-me'!$B$5-P6780,"")</f>
        <v>263</v>
      </c>
      <c r="V6780" s="25" t="str">
        <f aca="false">IF(O6780&lt;&gt;"Engaging","",IF(U6780&lt;='Leia-me'!$B$6,"Saudável",IF(U6780&lt;='Leia-me'!$B$7,"Esfriando",IF(U6780&lt;='Leia-me'!$B$8,"Última chance","Zumbi"))))</f>
        <v>Zumbi</v>
      </c>
      <c r="W6780" s="25" t="str">
        <f aca="false">IF(O6780="Won",1,IF(O6780="Lost",0,""))</f>
        <v/>
      </c>
      <c r="Y6780" s="25" t="str">
        <f aca="false">IF(E6780="","Sim","")</f>
        <v/>
      </c>
    </row>
    <row r="6781" customFormat="false" ht="15" hidden="false" customHeight="false" outlineLevel="0" collapsed="false">
      <c r="A6781" s="25" t="s">
        <v>7044</v>
      </c>
      <c r="B6781" s="25" t="s">
        <v>102</v>
      </c>
      <c r="C6781" s="25" t="s">
        <v>103</v>
      </c>
      <c r="D6781" s="25" t="s">
        <v>104</v>
      </c>
      <c r="E6781" s="25" t="s">
        <v>609</v>
      </c>
      <c r="F6781" s="25" t="s">
        <v>267</v>
      </c>
      <c r="G6781" s="26" t="n">
        <v>692.19</v>
      </c>
      <c r="H6781" s="27" t="n">
        <v>1922</v>
      </c>
      <c r="I6781" s="25" t="s">
        <v>147</v>
      </c>
      <c r="K6781" s="25" t="n">
        <v>2003</v>
      </c>
      <c r="L6781" s="25" t="s">
        <v>178</v>
      </c>
      <c r="M6781" s="25" t="s">
        <v>171</v>
      </c>
      <c r="N6781" s="28" t="n">
        <v>5482</v>
      </c>
      <c r="O6781" s="25" t="s">
        <v>55</v>
      </c>
      <c r="P6781" s="29" t="n">
        <v>42837</v>
      </c>
      <c r="Q6781" s="29" t="n">
        <v>42844</v>
      </c>
      <c r="R6781" s="28" t="n">
        <v>0</v>
      </c>
      <c r="S6781" s="28" t="n">
        <f aca="false">IF(O6781="Won",R6781,IF(O6781="Lost",0,N6781))</f>
        <v>0</v>
      </c>
      <c r="T6781" s="30" t="n">
        <f aca="false">IF(AND(P6781&lt;&gt;"",Q6781&lt;&gt;""),Q6781-P6781,"")</f>
        <v>7</v>
      </c>
      <c r="U6781" s="30" t="str">
        <f aca="false">IF(AND(O6781="Engaging",P6781&lt;&gt;""),'Leia-me'!$B$5-P6781,"")</f>
        <v/>
      </c>
      <c r="V6781" s="25" t="str">
        <f aca="false">IF(O6781&lt;&gt;"Engaging","",IF(U6781&lt;='Leia-me'!$B$6,"Saudável",IF(U6781&lt;='Leia-me'!$B$7,"Esfriando",IF(U6781&lt;='Leia-me'!$B$8,"Última chance","Zumbi"))))</f>
        <v/>
      </c>
      <c r="W6781" s="25" t="n">
        <f aca="false">IF(O6781="Won",1,IF(O6781="Lost",0,""))</f>
        <v>0</v>
      </c>
      <c r="Y6781" s="25" t="str">
        <f aca="false">IF(E6781="","Sim","")</f>
        <v/>
      </c>
    </row>
    <row r="6782" customFormat="false" ht="15" hidden="false" customHeight="false" outlineLevel="0" collapsed="false">
      <c r="A6782" s="25" t="s">
        <v>7045</v>
      </c>
      <c r="B6782" s="25" t="s">
        <v>102</v>
      </c>
      <c r="C6782" s="25" t="s">
        <v>103</v>
      </c>
      <c r="D6782" s="25" t="s">
        <v>104</v>
      </c>
      <c r="E6782" s="25" t="s">
        <v>195</v>
      </c>
      <c r="F6782" s="25" t="s">
        <v>185</v>
      </c>
      <c r="G6782" s="26" t="n">
        <v>8170.38</v>
      </c>
      <c r="H6782" s="27" t="n">
        <v>16499</v>
      </c>
      <c r="I6782" s="25" t="s">
        <v>196</v>
      </c>
      <c r="K6782" s="25" t="n">
        <v>1997</v>
      </c>
      <c r="L6782" s="25" t="s">
        <v>186</v>
      </c>
      <c r="M6782" s="25" t="s">
        <v>171</v>
      </c>
      <c r="N6782" s="28" t="n">
        <v>550</v>
      </c>
      <c r="O6782" s="25" t="s">
        <v>54</v>
      </c>
      <c r="P6782" s="29" t="n">
        <v>42837</v>
      </c>
      <c r="Q6782" s="29" t="n">
        <v>42892</v>
      </c>
      <c r="R6782" s="28" t="n">
        <v>638</v>
      </c>
      <c r="S6782" s="28" t="n">
        <f aca="false">IF(O6782="Won",R6782,IF(O6782="Lost",0,N6782))</f>
        <v>638</v>
      </c>
      <c r="T6782" s="30" t="n">
        <f aca="false">IF(AND(P6782&lt;&gt;"",Q6782&lt;&gt;""),Q6782-P6782,"")</f>
        <v>55</v>
      </c>
      <c r="U6782" s="30" t="str">
        <f aca="false">IF(AND(O6782="Engaging",P6782&lt;&gt;""),'Leia-me'!$B$5-P6782,"")</f>
        <v/>
      </c>
      <c r="V6782" s="25" t="str">
        <f aca="false">IF(O6782&lt;&gt;"Engaging","",IF(U6782&lt;='Leia-me'!$B$6,"Saudável",IF(U6782&lt;='Leia-me'!$B$7,"Esfriando",IF(U6782&lt;='Leia-me'!$B$8,"Última chance","Zumbi"))))</f>
        <v/>
      </c>
      <c r="W6782" s="25" t="n">
        <f aca="false">IF(O6782="Won",1,IF(O6782="Lost",0,""))</f>
        <v>1</v>
      </c>
      <c r="Y6782" s="25" t="str">
        <f aca="false">IF(E6782="","Sim","")</f>
        <v/>
      </c>
    </row>
    <row r="6783" customFormat="false" ht="15" hidden="false" customHeight="false" outlineLevel="0" collapsed="false">
      <c r="A6783" s="25" t="s">
        <v>7046</v>
      </c>
      <c r="B6783" s="25" t="s">
        <v>102</v>
      </c>
      <c r="C6783" s="25" t="s">
        <v>103</v>
      </c>
      <c r="D6783" s="25" t="s">
        <v>104</v>
      </c>
      <c r="E6783" s="25" t="s">
        <v>633</v>
      </c>
      <c r="F6783" s="25" t="s">
        <v>211</v>
      </c>
      <c r="G6783" s="26" t="n">
        <v>1388.67</v>
      </c>
      <c r="H6783" s="27" t="n">
        <v>3583</v>
      </c>
      <c r="I6783" s="25" t="s">
        <v>147</v>
      </c>
      <c r="K6783" s="25" t="n">
        <v>1989</v>
      </c>
      <c r="L6783" s="25" t="s">
        <v>148</v>
      </c>
      <c r="M6783" s="25" t="s">
        <v>149</v>
      </c>
      <c r="N6783" s="28" t="n">
        <v>55</v>
      </c>
      <c r="O6783" s="25" t="s">
        <v>54</v>
      </c>
      <c r="P6783" s="29" t="n">
        <v>42837</v>
      </c>
      <c r="Q6783" s="29" t="n">
        <v>42848</v>
      </c>
      <c r="R6783" s="28" t="n">
        <v>50</v>
      </c>
      <c r="S6783" s="28" t="n">
        <f aca="false">IF(O6783="Won",R6783,IF(O6783="Lost",0,N6783))</f>
        <v>50</v>
      </c>
      <c r="T6783" s="30" t="n">
        <f aca="false">IF(AND(P6783&lt;&gt;"",Q6783&lt;&gt;""),Q6783-P6783,"")</f>
        <v>11</v>
      </c>
      <c r="U6783" s="30" t="str">
        <f aca="false">IF(AND(O6783="Engaging",P6783&lt;&gt;""),'Leia-me'!$B$5-P6783,"")</f>
        <v/>
      </c>
      <c r="V6783" s="25" t="str">
        <f aca="false">IF(O6783&lt;&gt;"Engaging","",IF(U6783&lt;='Leia-me'!$B$6,"Saudável",IF(U6783&lt;='Leia-me'!$B$7,"Esfriando",IF(U6783&lt;='Leia-me'!$B$8,"Última chance","Zumbi"))))</f>
        <v/>
      </c>
      <c r="W6783" s="25" t="n">
        <f aca="false">IF(O6783="Won",1,IF(O6783="Lost",0,""))</f>
        <v>1</v>
      </c>
      <c r="Y6783" s="25" t="str">
        <f aca="false">IF(E6783="","Sim","")</f>
        <v/>
      </c>
    </row>
    <row r="6784" customFormat="false" ht="15" hidden="false" customHeight="false" outlineLevel="0" collapsed="false">
      <c r="A6784" s="25" t="s">
        <v>7047</v>
      </c>
      <c r="B6784" s="25" t="s">
        <v>102</v>
      </c>
      <c r="C6784" s="25" t="s">
        <v>103</v>
      </c>
      <c r="D6784" s="25" t="s">
        <v>104</v>
      </c>
      <c r="E6784" s="25" t="s">
        <v>494</v>
      </c>
      <c r="F6784" s="25" t="s">
        <v>192</v>
      </c>
      <c r="G6784" s="26" t="n">
        <v>11698.03</v>
      </c>
      <c r="H6784" s="27" t="n">
        <v>34288</v>
      </c>
      <c r="I6784" s="25" t="s">
        <v>147</v>
      </c>
      <c r="K6784" s="25" t="n">
        <v>1982</v>
      </c>
      <c r="L6784" s="25" t="s">
        <v>178</v>
      </c>
      <c r="M6784" s="25" t="s">
        <v>171</v>
      </c>
      <c r="N6784" s="28" t="n">
        <v>5482</v>
      </c>
      <c r="O6784" s="25" t="s">
        <v>55</v>
      </c>
      <c r="P6784" s="29" t="n">
        <v>42838</v>
      </c>
      <c r="Q6784" s="29" t="n">
        <v>42845</v>
      </c>
      <c r="R6784" s="28" t="n">
        <v>0</v>
      </c>
      <c r="S6784" s="28" t="n">
        <f aca="false">IF(O6784="Won",R6784,IF(O6784="Lost",0,N6784))</f>
        <v>0</v>
      </c>
      <c r="T6784" s="30" t="n">
        <f aca="false">IF(AND(P6784&lt;&gt;"",Q6784&lt;&gt;""),Q6784-P6784,"")</f>
        <v>7</v>
      </c>
      <c r="U6784" s="30" t="str">
        <f aca="false">IF(AND(O6784="Engaging",P6784&lt;&gt;""),'Leia-me'!$B$5-P6784,"")</f>
        <v/>
      </c>
      <c r="V6784" s="25" t="str">
        <f aca="false">IF(O6784&lt;&gt;"Engaging","",IF(U6784&lt;='Leia-me'!$B$6,"Saudável",IF(U6784&lt;='Leia-me'!$B$7,"Esfriando",IF(U6784&lt;='Leia-me'!$B$8,"Última chance","Zumbi"))))</f>
        <v/>
      </c>
      <c r="W6784" s="25" t="n">
        <f aca="false">IF(O6784="Won",1,IF(O6784="Lost",0,""))</f>
        <v>0</v>
      </c>
      <c r="Y6784" s="25" t="str">
        <f aca="false">IF(E6784="","Sim","")</f>
        <v/>
      </c>
    </row>
    <row r="6785" customFormat="false" ht="15" hidden="false" customHeight="false" outlineLevel="0" collapsed="false">
      <c r="A6785" s="25" t="s">
        <v>7048</v>
      </c>
      <c r="B6785" s="25" t="s">
        <v>102</v>
      </c>
      <c r="C6785" s="25" t="s">
        <v>103</v>
      </c>
      <c r="D6785" s="25" t="s">
        <v>104</v>
      </c>
      <c r="E6785" s="25" t="s">
        <v>1789</v>
      </c>
      <c r="F6785" s="25" t="s">
        <v>211</v>
      </c>
      <c r="G6785" s="26" t="n">
        <v>497.11</v>
      </c>
      <c r="H6785" s="27" t="n">
        <v>1588</v>
      </c>
      <c r="I6785" s="25" t="s">
        <v>147</v>
      </c>
      <c r="K6785" s="25" t="n">
        <v>2009</v>
      </c>
      <c r="L6785" s="25" t="s">
        <v>160</v>
      </c>
      <c r="M6785" s="25" t="s">
        <v>149</v>
      </c>
      <c r="N6785" s="28" t="n">
        <v>3393</v>
      </c>
      <c r="O6785" s="25" t="s">
        <v>55</v>
      </c>
      <c r="P6785" s="29" t="n">
        <v>42838</v>
      </c>
      <c r="Q6785" s="29" t="n">
        <v>42848</v>
      </c>
      <c r="R6785" s="28" t="n">
        <v>0</v>
      </c>
      <c r="S6785" s="28" t="n">
        <f aca="false">IF(O6785="Won",R6785,IF(O6785="Lost",0,N6785))</f>
        <v>0</v>
      </c>
      <c r="T6785" s="30" t="n">
        <f aca="false">IF(AND(P6785&lt;&gt;"",Q6785&lt;&gt;""),Q6785-P6785,"")</f>
        <v>10</v>
      </c>
      <c r="U6785" s="30" t="str">
        <f aca="false">IF(AND(O6785="Engaging",P6785&lt;&gt;""),'Leia-me'!$B$5-P6785,"")</f>
        <v/>
      </c>
      <c r="V6785" s="25" t="str">
        <f aca="false">IF(O6785&lt;&gt;"Engaging","",IF(U6785&lt;='Leia-me'!$B$6,"Saudável",IF(U6785&lt;='Leia-me'!$B$7,"Esfriando",IF(U6785&lt;='Leia-me'!$B$8,"Última chance","Zumbi"))))</f>
        <v/>
      </c>
      <c r="W6785" s="25" t="n">
        <f aca="false">IF(O6785="Won",1,IF(O6785="Lost",0,""))</f>
        <v>0</v>
      </c>
      <c r="Y6785" s="25" t="str">
        <f aca="false">IF(E6785="","Sim","")</f>
        <v/>
      </c>
    </row>
    <row r="6786" customFormat="false" ht="15" hidden="false" customHeight="false" outlineLevel="0" collapsed="false">
      <c r="A6786" s="25" t="s">
        <v>7049</v>
      </c>
      <c r="B6786" s="25" t="s">
        <v>102</v>
      </c>
      <c r="C6786" s="25" t="s">
        <v>103</v>
      </c>
      <c r="D6786" s="25" t="s">
        <v>104</v>
      </c>
      <c r="E6786" s="25" t="s">
        <v>195</v>
      </c>
      <c r="F6786" s="25" t="s">
        <v>185</v>
      </c>
      <c r="G6786" s="26" t="n">
        <v>8170.38</v>
      </c>
      <c r="H6786" s="27" t="n">
        <v>16499</v>
      </c>
      <c r="I6786" s="25" t="s">
        <v>196</v>
      </c>
      <c r="K6786" s="25" t="n">
        <v>1997</v>
      </c>
      <c r="L6786" s="25" t="s">
        <v>148</v>
      </c>
      <c r="M6786" s="25" t="s">
        <v>149</v>
      </c>
      <c r="N6786" s="28" t="n">
        <v>55</v>
      </c>
      <c r="O6786" s="25" t="s">
        <v>54</v>
      </c>
      <c r="P6786" s="29" t="n">
        <v>42839</v>
      </c>
      <c r="Q6786" s="29" t="n">
        <v>42845</v>
      </c>
      <c r="R6786" s="28" t="n">
        <v>59</v>
      </c>
      <c r="S6786" s="28" t="n">
        <f aca="false">IF(O6786="Won",R6786,IF(O6786="Lost",0,N6786))</f>
        <v>59</v>
      </c>
      <c r="T6786" s="30" t="n">
        <f aca="false">IF(AND(P6786&lt;&gt;"",Q6786&lt;&gt;""),Q6786-P6786,"")</f>
        <v>6</v>
      </c>
      <c r="U6786" s="30" t="str">
        <f aca="false">IF(AND(O6786="Engaging",P6786&lt;&gt;""),'Leia-me'!$B$5-P6786,"")</f>
        <v/>
      </c>
      <c r="V6786" s="25" t="str">
        <f aca="false">IF(O6786&lt;&gt;"Engaging","",IF(U6786&lt;='Leia-me'!$B$6,"Saudável",IF(U6786&lt;='Leia-me'!$B$7,"Esfriando",IF(U6786&lt;='Leia-me'!$B$8,"Última chance","Zumbi"))))</f>
        <v/>
      </c>
      <c r="W6786" s="25" t="n">
        <f aca="false">IF(O6786="Won",1,IF(O6786="Lost",0,""))</f>
        <v>1</v>
      </c>
      <c r="Y6786" s="25" t="str">
        <f aca="false">IF(E6786="","Sim","")</f>
        <v/>
      </c>
    </row>
    <row r="6787" customFormat="false" ht="15" hidden="false" customHeight="false" outlineLevel="0" collapsed="false">
      <c r="A6787" s="25" t="s">
        <v>7050</v>
      </c>
      <c r="B6787" s="25" t="s">
        <v>102</v>
      </c>
      <c r="C6787" s="25" t="s">
        <v>103</v>
      </c>
      <c r="D6787" s="25" t="s">
        <v>104</v>
      </c>
      <c r="G6787" s="31"/>
      <c r="H6787" s="32"/>
      <c r="L6787" s="25" t="s">
        <v>1834</v>
      </c>
      <c r="M6787" s="25" t="s">
        <v>171</v>
      </c>
      <c r="N6787" s="28" t="n">
        <v>4821</v>
      </c>
      <c r="O6787" s="25" t="s">
        <v>56</v>
      </c>
      <c r="P6787" s="29" t="n">
        <v>42841</v>
      </c>
      <c r="Q6787" s="33"/>
      <c r="R6787" s="34"/>
      <c r="S6787" s="28" t="n">
        <f aca="false">IF(O6787="Won",R6787,IF(O6787="Lost",0,N6787))</f>
        <v>4821</v>
      </c>
      <c r="T6787" s="30" t="str">
        <f aca="false">IF(AND(P6787&lt;&gt;"",Q6787&lt;&gt;""),Q6787-P6787,"")</f>
        <v/>
      </c>
      <c r="U6787" s="30" t="n">
        <f aca="false">IF(AND(O6787="Engaging",P6787&lt;&gt;""),'Leia-me'!$B$5-P6787,"")</f>
        <v>259</v>
      </c>
      <c r="V6787" s="25" t="str">
        <f aca="false">IF(O6787&lt;&gt;"Engaging","",IF(U6787&lt;='Leia-me'!$B$6,"Saudável",IF(U6787&lt;='Leia-me'!$B$7,"Esfriando",IF(U6787&lt;='Leia-me'!$B$8,"Última chance","Zumbi"))))</f>
        <v>Zumbi</v>
      </c>
      <c r="W6787" s="25" t="str">
        <f aca="false">IF(O6787="Won",1,IF(O6787="Lost",0,""))</f>
        <v/>
      </c>
      <c r="X6787" s="25" t="s">
        <v>1835</v>
      </c>
      <c r="Y6787" s="25" t="str">
        <f aca="false">IF(E6787="","Sim","")</f>
        <v>Sim</v>
      </c>
    </row>
    <row r="6788" customFormat="false" ht="15" hidden="false" customHeight="false" outlineLevel="0" collapsed="false">
      <c r="A6788" s="25" t="s">
        <v>7051</v>
      </c>
      <c r="B6788" s="25" t="s">
        <v>102</v>
      </c>
      <c r="C6788" s="25" t="s">
        <v>103</v>
      </c>
      <c r="D6788" s="25" t="s">
        <v>104</v>
      </c>
      <c r="E6788" s="25" t="s">
        <v>478</v>
      </c>
      <c r="F6788" s="25" t="s">
        <v>165</v>
      </c>
      <c r="G6788" s="26" t="n">
        <v>349.81</v>
      </c>
      <c r="H6788" s="27" t="n">
        <v>315</v>
      </c>
      <c r="I6788" s="25" t="s">
        <v>147</v>
      </c>
      <c r="K6788" s="25" t="n">
        <v>2002</v>
      </c>
      <c r="L6788" s="25" t="s">
        <v>148</v>
      </c>
      <c r="M6788" s="25" t="s">
        <v>149</v>
      </c>
      <c r="N6788" s="28" t="n">
        <v>55</v>
      </c>
      <c r="O6788" s="25" t="s">
        <v>54</v>
      </c>
      <c r="P6788" s="29" t="n">
        <v>42841</v>
      </c>
      <c r="Q6788" s="29" t="n">
        <v>42859</v>
      </c>
      <c r="R6788" s="28" t="n">
        <v>56</v>
      </c>
      <c r="S6788" s="28" t="n">
        <f aca="false">IF(O6788="Won",R6788,IF(O6788="Lost",0,N6788))</f>
        <v>56</v>
      </c>
      <c r="T6788" s="30" t="n">
        <f aca="false">IF(AND(P6788&lt;&gt;"",Q6788&lt;&gt;""),Q6788-P6788,"")</f>
        <v>18</v>
      </c>
      <c r="U6788" s="30" t="str">
        <f aca="false">IF(AND(O6788="Engaging",P6788&lt;&gt;""),'Leia-me'!$B$5-P6788,"")</f>
        <v/>
      </c>
      <c r="V6788" s="25" t="str">
        <f aca="false">IF(O6788&lt;&gt;"Engaging","",IF(U6788&lt;='Leia-me'!$B$6,"Saudável",IF(U6788&lt;='Leia-me'!$B$7,"Esfriando",IF(U6788&lt;='Leia-me'!$B$8,"Última chance","Zumbi"))))</f>
        <v/>
      </c>
      <c r="W6788" s="25" t="n">
        <f aca="false">IF(O6788="Won",1,IF(O6788="Lost",0,""))</f>
        <v>1</v>
      </c>
      <c r="Y6788" s="25" t="str">
        <f aca="false">IF(E6788="","Sim","")</f>
        <v/>
      </c>
    </row>
    <row r="6789" customFormat="false" ht="15" hidden="false" customHeight="false" outlineLevel="0" collapsed="false">
      <c r="A6789" s="25" t="s">
        <v>7052</v>
      </c>
      <c r="B6789" s="25" t="s">
        <v>102</v>
      </c>
      <c r="C6789" s="25" t="s">
        <v>103</v>
      </c>
      <c r="D6789" s="25" t="s">
        <v>104</v>
      </c>
      <c r="G6789" s="31"/>
      <c r="H6789" s="32"/>
      <c r="L6789" s="25" t="s">
        <v>148</v>
      </c>
      <c r="M6789" s="25" t="s">
        <v>149</v>
      </c>
      <c r="N6789" s="28" t="n">
        <v>55</v>
      </c>
      <c r="O6789" s="25" t="s">
        <v>56</v>
      </c>
      <c r="P6789" s="29" t="n">
        <v>42843</v>
      </c>
      <c r="Q6789" s="33"/>
      <c r="R6789" s="34"/>
      <c r="S6789" s="28" t="n">
        <f aca="false">IF(O6789="Won",R6789,IF(O6789="Lost",0,N6789))</f>
        <v>55</v>
      </c>
      <c r="T6789" s="30" t="str">
        <f aca="false">IF(AND(P6789&lt;&gt;"",Q6789&lt;&gt;""),Q6789-P6789,"")</f>
        <v/>
      </c>
      <c r="U6789" s="30" t="n">
        <f aca="false">IF(AND(O6789="Engaging",P6789&lt;&gt;""),'Leia-me'!$B$5-P6789,"")</f>
        <v>257</v>
      </c>
      <c r="V6789" s="25" t="str">
        <f aca="false">IF(O6789&lt;&gt;"Engaging","",IF(U6789&lt;='Leia-me'!$B$6,"Saudável",IF(U6789&lt;='Leia-me'!$B$7,"Esfriando",IF(U6789&lt;='Leia-me'!$B$8,"Última chance","Zumbi"))))</f>
        <v>Zumbi</v>
      </c>
      <c r="W6789" s="25" t="str">
        <f aca="false">IF(O6789="Won",1,IF(O6789="Lost",0,""))</f>
        <v/>
      </c>
      <c r="Y6789" s="25" t="str">
        <f aca="false">IF(E6789="","Sim","")</f>
        <v>Sim</v>
      </c>
    </row>
    <row r="6790" customFormat="false" ht="15" hidden="false" customHeight="false" outlineLevel="0" collapsed="false">
      <c r="A6790" s="25" t="s">
        <v>7053</v>
      </c>
      <c r="B6790" s="25" t="s">
        <v>102</v>
      </c>
      <c r="C6790" s="25" t="s">
        <v>103</v>
      </c>
      <c r="D6790" s="25" t="s">
        <v>104</v>
      </c>
      <c r="G6790" s="31"/>
      <c r="H6790" s="32"/>
      <c r="L6790" s="25" t="s">
        <v>160</v>
      </c>
      <c r="M6790" s="25" t="s">
        <v>149</v>
      </c>
      <c r="N6790" s="28" t="n">
        <v>3393</v>
      </c>
      <c r="O6790" s="25" t="s">
        <v>56</v>
      </c>
      <c r="P6790" s="29" t="n">
        <v>42843</v>
      </c>
      <c r="Q6790" s="33"/>
      <c r="R6790" s="34"/>
      <c r="S6790" s="28" t="n">
        <f aca="false">IF(O6790="Won",R6790,IF(O6790="Lost",0,N6790))</f>
        <v>3393</v>
      </c>
      <c r="T6790" s="30" t="str">
        <f aca="false">IF(AND(P6790&lt;&gt;"",Q6790&lt;&gt;""),Q6790-P6790,"")</f>
        <v/>
      </c>
      <c r="U6790" s="30" t="n">
        <f aca="false">IF(AND(O6790="Engaging",P6790&lt;&gt;""),'Leia-me'!$B$5-P6790,"")</f>
        <v>257</v>
      </c>
      <c r="V6790" s="25" t="str">
        <f aca="false">IF(O6790&lt;&gt;"Engaging","",IF(U6790&lt;='Leia-me'!$B$6,"Saudável",IF(U6790&lt;='Leia-me'!$B$7,"Esfriando",IF(U6790&lt;='Leia-me'!$B$8,"Última chance","Zumbi"))))</f>
        <v>Zumbi</v>
      </c>
      <c r="W6790" s="25" t="str">
        <f aca="false">IF(O6790="Won",1,IF(O6790="Lost",0,""))</f>
        <v/>
      </c>
      <c r="Y6790" s="25" t="str">
        <f aca="false">IF(E6790="","Sim","")</f>
        <v>Sim</v>
      </c>
    </row>
    <row r="6791" customFormat="false" ht="15" hidden="false" customHeight="false" outlineLevel="0" collapsed="false">
      <c r="A6791" s="25" t="s">
        <v>7054</v>
      </c>
      <c r="B6791" s="25" t="s">
        <v>102</v>
      </c>
      <c r="C6791" s="25" t="s">
        <v>103</v>
      </c>
      <c r="D6791" s="25" t="s">
        <v>104</v>
      </c>
      <c r="E6791" s="25" t="s">
        <v>665</v>
      </c>
      <c r="F6791" s="25" t="s">
        <v>211</v>
      </c>
      <c r="G6791" s="26" t="n">
        <v>4968.91</v>
      </c>
      <c r="H6791" s="27" t="n">
        <v>7523</v>
      </c>
      <c r="I6791" s="25" t="s">
        <v>147</v>
      </c>
      <c r="K6791" s="25" t="n">
        <v>1990</v>
      </c>
      <c r="L6791" s="25" t="s">
        <v>1834</v>
      </c>
      <c r="M6791" s="25" t="s">
        <v>171</v>
      </c>
      <c r="N6791" s="28" t="n">
        <v>4821</v>
      </c>
      <c r="O6791" s="25" t="s">
        <v>54</v>
      </c>
      <c r="P6791" s="29" t="n">
        <v>42843</v>
      </c>
      <c r="Q6791" s="29" t="n">
        <v>42845</v>
      </c>
      <c r="R6791" s="28" t="n">
        <v>5040</v>
      </c>
      <c r="S6791" s="28" t="n">
        <f aca="false">IF(O6791="Won",R6791,IF(O6791="Lost",0,N6791))</f>
        <v>5040</v>
      </c>
      <c r="T6791" s="30" t="n">
        <f aca="false">IF(AND(P6791&lt;&gt;"",Q6791&lt;&gt;""),Q6791-P6791,"")</f>
        <v>2</v>
      </c>
      <c r="U6791" s="30" t="str">
        <f aca="false">IF(AND(O6791="Engaging",P6791&lt;&gt;""),'Leia-me'!$B$5-P6791,"")</f>
        <v/>
      </c>
      <c r="V6791" s="25" t="str">
        <f aca="false">IF(O6791&lt;&gt;"Engaging","",IF(U6791&lt;='Leia-me'!$B$6,"Saudável",IF(U6791&lt;='Leia-me'!$B$7,"Esfriando",IF(U6791&lt;='Leia-me'!$B$8,"Última chance","Zumbi"))))</f>
        <v/>
      </c>
      <c r="W6791" s="25" t="n">
        <f aca="false">IF(O6791="Won",1,IF(O6791="Lost",0,""))</f>
        <v>1</v>
      </c>
      <c r="X6791" s="25" t="s">
        <v>1835</v>
      </c>
      <c r="Y6791" s="25" t="str">
        <f aca="false">IF(E6791="","Sim","")</f>
        <v/>
      </c>
    </row>
    <row r="6792" customFormat="false" ht="15" hidden="false" customHeight="false" outlineLevel="0" collapsed="false">
      <c r="A6792" s="25" t="s">
        <v>7055</v>
      </c>
      <c r="B6792" s="25" t="s">
        <v>102</v>
      </c>
      <c r="C6792" s="25" t="s">
        <v>103</v>
      </c>
      <c r="D6792" s="25" t="s">
        <v>104</v>
      </c>
      <c r="E6792" s="25" t="s">
        <v>2484</v>
      </c>
      <c r="F6792" s="25" t="s">
        <v>155</v>
      </c>
      <c r="G6792" s="26" t="n">
        <v>1825.82</v>
      </c>
      <c r="H6792" s="27" t="n">
        <v>5595</v>
      </c>
      <c r="I6792" s="25" t="s">
        <v>147</v>
      </c>
      <c r="J6792" s="25" t="s">
        <v>156</v>
      </c>
      <c r="K6792" s="25" t="n">
        <v>1995</v>
      </c>
      <c r="L6792" s="25" t="s">
        <v>186</v>
      </c>
      <c r="M6792" s="25" t="s">
        <v>171</v>
      </c>
      <c r="N6792" s="28" t="n">
        <v>550</v>
      </c>
      <c r="O6792" s="25" t="s">
        <v>55</v>
      </c>
      <c r="P6792" s="29" t="n">
        <v>42845</v>
      </c>
      <c r="Q6792" s="29" t="n">
        <v>42853</v>
      </c>
      <c r="R6792" s="28" t="n">
        <v>0</v>
      </c>
      <c r="S6792" s="28" t="n">
        <f aca="false">IF(O6792="Won",R6792,IF(O6792="Lost",0,N6792))</f>
        <v>0</v>
      </c>
      <c r="T6792" s="30" t="n">
        <f aca="false">IF(AND(P6792&lt;&gt;"",Q6792&lt;&gt;""),Q6792-P6792,"")</f>
        <v>8</v>
      </c>
      <c r="U6792" s="30" t="str">
        <f aca="false">IF(AND(O6792="Engaging",P6792&lt;&gt;""),'Leia-me'!$B$5-P6792,"")</f>
        <v/>
      </c>
      <c r="V6792" s="25" t="str">
        <f aca="false">IF(O6792&lt;&gt;"Engaging","",IF(U6792&lt;='Leia-me'!$B$6,"Saudável",IF(U6792&lt;='Leia-me'!$B$7,"Esfriando",IF(U6792&lt;='Leia-me'!$B$8,"Última chance","Zumbi"))))</f>
        <v/>
      </c>
      <c r="W6792" s="25" t="n">
        <f aca="false">IF(O6792="Won",1,IF(O6792="Lost",0,""))</f>
        <v>0</v>
      </c>
      <c r="Y6792" s="25" t="str">
        <f aca="false">IF(E6792="","Sim","")</f>
        <v/>
      </c>
    </row>
    <row r="6793" customFormat="false" ht="15" hidden="false" customHeight="false" outlineLevel="0" collapsed="false">
      <c r="A6793" s="25" t="s">
        <v>7056</v>
      </c>
      <c r="B6793" s="25" t="s">
        <v>102</v>
      </c>
      <c r="C6793" s="25" t="s">
        <v>103</v>
      </c>
      <c r="D6793" s="25" t="s">
        <v>104</v>
      </c>
      <c r="G6793" s="31"/>
      <c r="H6793" s="32"/>
      <c r="L6793" s="25" t="s">
        <v>1834</v>
      </c>
      <c r="M6793" s="25" t="s">
        <v>171</v>
      </c>
      <c r="N6793" s="28" t="n">
        <v>4821</v>
      </c>
      <c r="O6793" s="25" t="s">
        <v>56</v>
      </c>
      <c r="P6793" s="29" t="n">
        <v>42846</v>
      </c>
      <c r="Q6793" s="33"/>
      <c r="R6793" s="34"/>
      <c r="S6793" s="28" t="n">
        <f aca="false">IF(O6793="Won",R6793,IF(O6793="Lost",0,N6793))</f>
        <v>4821</v>
      </c>
      <c r="T6793" s="30" t="str">
        <f aca="false">IF(AND(P6793&lt;&gt;"",Q6793&lt;&gt;""),Q6793-P6793,"")</f>
        <v/>
      </c>
      <c r="U6793" s="30" t="n">
        <f aca="false">IF(AND(O6793="Engaging",P6793&lt;&gt;""),'Leia-me'!$B$5-P6793,"")</f>
        <v>254</v>
      </c>
      <c r="V6793" s="25" t="str">
        <f aca="false">IF(O6793&lt;&gt;"Engaging","",IF(U6793&lt;='Leia-me'!$B$6,"Saudável",IF(U6793&lt;='Leia-me'!$B$7,"Esfriando",IF(U6793&lt;='Leia-me'!$B$8,"Última chance","Zumbi"))))</f>
        <v>Zumbi</v>
      </c>
      <c r="W6793" s="25" t="str">
        <f aca="false">IF(O6793="Won",1,IF(O6793="Lost",0,""))</f>
        <v/>
      </c>
      <c r="X6793" s="25" t="s">
        <v>1835</v>
      </c>
      <c r="Y6793" s="25" t="str">
        <f aca="false">IF(E6793="","Sim","")</f>
        <v>Sim</v>
      </c>
    </row>
    <row r="6794" customFormat="false" ht="15" hidden="false" customHeight="false" outlineLevel="0" collapsed="false">
      <c r="A6794" s="25" t="s">
        <v>7057</v>
      </c>
      <c r="B6794" s="25" t="s">
        <v>102</v>
      </c>
      <c r="C6794" s="25" t="s">
        <v>103</v>
      </c>
      <c r="D6794" s="25" t="s">
        <v>104</v>
      </c>
      <c r="E6794" s="25" t="s">
        <v>417</v>
      </c>
      <c r="F6794" s="25" t="s">
        <v>211</v>
      </c>
      <c r="G6794" s="26" t="n">
        <v>223.8</v>
      </c>
      <c r="H6794" s="27" t="n">
        <v>299</v>
      </c>
      <c r="I6794" s="25" t="s">
        <v>147</v>
      </c>
      <c r="K6794" s="25" t="n">
        <v>2003</v>
      </c>
      <c r="L6794" s="25" t="s">
        <v>148</v>
      </c>
      <c r="M6794" s="25" t="s">
        <v>149</v>
      </c>
      <c r="N6794" s="28" t="n">
        <v>55</v>
      </c>
      <c r="O6794" s="25" t="s">
        <v>55</v>
      </c>
      <c r="P6794" s="29" t="n">
        <v>42846</v>
      </c>
      <c r="Q6794" s="29" t="n">
        <v>42854</v>
      </c>
      <c r="R6794" s="28" t="n">
        <v>0</v>
      </c>
      <c r="S6794" s="28" t="n">
        <f aca="false">IF(O6794="Won",R6794,IF(O6794="Lost",0,N6794))</f>
        <v>0</v>
      </c>
      <c r="T6794" s="30" t="n">
        <f aca="false">IF(AND(P6794&lt;&gt;"",Q6794&lt;&gt;""),Q6794-P6794,"")</f>
        <v>8</v>
      </c>
      <c r="U6794" s="30" t="str">
        <f aca="false">IF(AND(O6794="Engaging",P6794&lt;&gt;""),'Leia-me'!$B$5-P6794,"")</f>
        <v/>
      </c>
      <c r="V6794" s="25" t="str">
        <f aca="false">IF(O6794&lt;&gt;"Engaging","",IF(U6794&lt;='Leia-me'!$B$6,"Saudável",IF(U6794&lt;='Leia-me'!$B$7,"Esfriando",IF(U6794&lt;='Leia-me'!$B$8,"Última chance","Zumbi"))))</f>
        <v/>
      </c>
      <c r="W6794" s="25" t="n">
        <f aca="false">IF(O6794="Won",1,IF(O6794="Lost",0,""))</f>
        <v>0</v>
      </c>
      <c r="Y6794" s="25" t="str">
        <f aca="false">IF(E6794="","Sim","")</f>
        <v/>
      </c>
    </row>
    <row r="6795" customFormat="false" ht="15" hidden="false" customHeight="false" outlineLevel="0" collapsed="false">
      <c r="A6795" s="25" t="s">
        <v>7058</v>
      </c>
      <c r="B6795" s="25" t="s">
        <v>102</v>
      </c>
      <c r="C6795" s="25" t="s">
        <v>103</v>
      </c>
      <c r="D6795" s="25" t="s">
        <v>104</v>
      </c>
      <c r="E6795" s="25" t="s">
        <v>2863</v>
      </c>
      <c r="F6795" s="25" t="s">
        <v>211</v>
      </c>
      <c r="G6795" s="26" t="n">
        <v>2437.85</v>
      </c>
      <c r="H6795" s="27" t="n">
        <v>4874</v>
      </c>
      <c r="I6795" s="25" t="s">
        <v>147</v>
      </c>
      <c r="K6795" s="25" t="n">
        <v>2001</v>
      </c>
      <c r="L6795" s="25" t="s">
        <v>1834</v>
      </c>
      <c r="M6795" s="25" t="s">
        <v>171</v>
      </c>
      <c r="N6795" s="28" t="n">
        <v>4821</v>
      </c>
      <c r="O6795" s="25" t="s">
        <v>54</v>
      </c>
      <c r="P6795" s="29" t="n">
        <v>42846</v>
      </c>
      <c r="Q6795" s="29" t="n">
        <v>42959</v>
      </c>
      <c r="R6795" s="28" t="n">
        <v>5040</v>
      </c>
      <c r="S6795" s="28" t="n">
        <f aca="false">IF(O6795="Won",R6795,IF(O6795="Lost",0,N6795))</f>
        <v>5040</v>
      </c>
      <c r="T6795" s="30" t="n">
        <f aca="false">IF(AND(P6795&lt;&gt;"",Q6795&lt;&gt;""),Q6795-P6795,"")</f>
        <v>113</v>
      </c>
      <c r="U6795" s="30" t="str">
        <f aca="false">IF(AND(O6795="Engaging",P6795&lt;&gt;""),'Leia-me'!$B$5-P6795,"")</f>
        <v/>
      </c>
      <c r="V6795" s="25" t="str">
        <f aca="false">IF(O6795&lt;&gt;"Engaging","",IF(U6795&lt;='Leia-me'!$B$6,"Saudável",IF(U6795&lt;='Leia-me'!$B$7,"Esfriando",IF(U6795&lt;='Leia-me'!$B$8,"Última chance","Zumbi"))))</f>
        <v/>
      </c>
      <c r="W6795" s="25" t="n">
        <f aca="false">IF(O6795="Won",1,IF(O6795="Lost",0,""))</f>
        <v>1</v>
      </c>
      <c r="X6795" s="25" t="s">
        <v>1835</v>
      </c>
      <c r="Y6795" s="25" t="str">
        <f aca="false">IF(E6795="","Sim","")</f>
        <v/>
      </c>
    </row>
    <row r="6796" customFormat="false" ht="15" hidden="false" customHeight="false" outlineLevel="0" collapsed="false">
      <c r="A6796" s="25" t="s">
        <v>7059</v>
      </c>
      <c r="B6796" s="25" t="s">
        <v>102</v>
      </c>
      <c r="C6796" s="25" t="s">
        <v>103</v>
      </c>
      <c r="D6796" s="25" t="s">
        <v>104</v>
      </c>
      <c r="E6796" s="25" t="s">
        <v>433</v>
      </c>
      <c r="F6796" s="25" t="s">
        <v>211</v>
      </c>
      <c r="G6796" s="26" t="n">
        <v>2214.94</v>
      </c>
      <c r="H6796" s="27" t="n">
        <v>5374</v>
      </c>
      <c r="I6796" s="25" t="s">
        <v>147</v>
      </c>
      <c r="K6796" s="25" t="n">
        <v>1996</v>
      </c>
      <c r="L6796" s="25" t="s">
        <v>1834</v>
      </c>
      <c r="M6796" s="25" t="s">
        <v>171</v>
      </c>
      <c r="N6796" s="28" t="n">
        <v>4821</v>
      </c>
      <c r="O6796" s="25" t="s">
        <v>54</v>
      </c>
      <c r="P6796" s="29" t="n">
        <v>42847</v>
      </c>
      <c r="Q6796" s="29" t="n">
        <v>42853</v>
      </c>
      <c r="R6796" s="28" t="n">
        <v>4869</v>
      </c>
      <c r="S6796" s="28" t="n">
        <f aca="false">IF(O6796="Won",R6796,IF(O6796="Lost",0,N6796))</f>
        <v>4869</v>
      </c>
      <c r="T6796" s="30" t="n">
        <f aca="false">IF(AND(P6796&lt;&gt;"",Q6796&lt;&gt;""),Q6796-P6796,"")</f>
        <v>6</v>
      </c>
      <c r="U6796" s="30" t="str">
        <f aca="false">IF(AND(O6796="Engaging",P6796&lt;&gt;""),'Leia-me'!$B$5-P6796,"")</f>
        <v/>
      </c>
      <c r="V6796" s="25" t="str">
        <f aca="false">IF(O6796&lt;&gt;"Engaging","",IF(U6796&lt;='Leia-me'!$B$6,"Saudável",IF(U6796&lt;='Leia-me'!$B$7,"Esfriando",IF(U6796&lt;='Leia-me'!$B$8,"Última chance","Zumbi"))))</f>
        <v/>
      </c>
      <c r="W6796" s="25" t="n">
        <f aca="false">IF(O6796="Won",1,IF(O6796="Lost",0,""))</f>
        <v>1</v>
      </c>
      <c r="X6796" s="25" t="s">
        <v>1835</v>
      </c>
      <c r="Y6796" s="25" t="str">
        <f aca="false">IF(E6796="","Sim","")</f>
        <v/>
      </c>
    </row>
    <row r="6797" customFormat="false" ht="15" hidden="false" customHeight="false" outlineLevel="0" collapsed="false">
      <c r="A6797" s="25" t="s">
        <v>7060</v>
      </c>
      <c r="B6797" s="25" t="s">
        <v>102</v>
      </c>
      <c r="C6797" s="25" t="s">
        <v>103</v>
      </c>
      <c r="D6797" s="25" t="s">
        <v>104</v>
      </c>
      <c r="E6797" s="25" t="s">
        <v>195</v>
      </c>
      <c r="F6797" s="25" t="s">
        <v>185</v>
      </c>
      <c r="G6797" s="26" t="n">
        <v>8170.38</v>
      </c>
      <c r="H6797" s="27" t="n">
        <v>16499</v>
      </c>
      <c r="I6797" s="25" t="s">
        <v>196</v>
      </c>
      <c r="K6797" s="25" t="n">
        <v>1997</v>
      </c>
      <c r="L6797" s="25" t="s">
        <v>160</v>
      </c>
      <c r="M6797" s="25" t="s">
        <v>149</v>
      </c>
      <c r="N6797" s="28" t="n">
        <v>3393</v>
      </c>
      <c r="O6797" s="25" t="s">
        <v>54</v>
      </c>
      <c r="P6797" s="29" t="n">
        <v>42847</v>
      </c>
      <c r="Q6797" s="29" t="n">
        <v>42854</v>
      </c>
      <c r="R6797" s="28" t="n">
        <v>3661</v>
      </c>
      <c r="S6797" s="28" t="n">
        <f aca="false">IF(O6797="Won",R6797,IF(O6797="Lost",0,N6797))</f>
        <v>3661</v>
      </c>
      <c r="T6797" s="30" t="n">
        <f aca="false">IF(AND(P6797&lt;&gt;"",Q6797&lt;&gt;""),Q6797-P6797,"")</f>
        <v>7</v>
      </c>
      <c r="U6797" s="30" t="str">
        <f aca="false">IF(AND(O6797="Engaging",P6797&lt;&gt;""),'Leia-me'!$B$5-P6797,"")</f>
        <v/>
      </c>
      <c r="V6797" s="25" t="str">
        <f aca="false">IF(O6797&lt;&gt;"Engaging","",IF(U6797&lt;='Leia-me'!$B$6,"Saudável",IF(U6797&lt;='Leia-me'!$B$7,"Esfriando",IF(U6797&lt;='Leia-me'!$B$8,"Última chance","Zumbi"))))</f>
        <v/>
      </c>
      <c r="W6797" s="25" t="n">
        <f aca="false">IF(O6797="Won",1,IF(O6797="Lost",0,""))</f>
        <v>1</v>
      </c>
      <c r="Y6797" s="25" t="str">
        <f aca="false">IF(E6797="","Sim","")</f>
        <v/>
      </c>
    </row>
    <row r="6798" customFormat="false" ht="15" hidden="false" customHeight="false" outlineLevel="0" collapsed="false">
      <c r="A6798" s="25" t="s">
        <v>7061</v>
      </c>
      <c r="B6798" s="25" t="s">
        <v>102</v>
      </c>
      <c r="C6798" s="25" t="s">
        <v>103</v>
      </c>
      <c r="D6798" s="25" t="s">
        <v>104</v>
      </c>
      <c r="E6798" s="25" t="s">
        <v>2863</v>
      </c>
      <c r="F6798" s="25" t="s">
        <v>211</v>
      </c>
      <c r="G6798" s="26" t="n">
        <v>2437.85</v>
      </c>
      <c r="H6798" s="27" t="n">
        <v>4874</v>
      </c>
      <c r="I6798" s="25" t="s">
        <v>147</v>
      </c>
      <c r="K6798" s="25" t="n">
        <v>2001</v>
      </c>
      <c r="L6798" s="25" t="s">
        <v>1834</v>
      </c>
      <c r="M6798" s="25" t="s">
        <v>171</v>
      </c>
      <c r="N6798" s="28" t="n">
        <v>4821</v>
      </c>
      <c r="O6798" s="25" t="s">
        <v>55</v>
      </c>
      <c r="P6798" s="29" t="n">
        <v>42848</v>
      </c>
      <c r="Q6798" s="29" t="n">
        <v>42960</v>
      </c>
      <c r="R6798" s="28" t="n">
        <v>0</v>
      </c>
      <c r="S6798" s="28" t="n">
        <f aca="false">IF(O6798="Won",R6798,IF(O6798="Lost",0,N6798))</f>
        <v>0</v>
      </c>
      <c r="T6798" s="30" t="n">
        <f aca="false">IF(AND(P6798&lt;&gt;"",Q6798&lt;&gt;""),Q6798-P6798,"")</f>
        <v>112</v>
      </c>
      <c r="U6798" s="30" t="str">
        <f aca="false">IF(AND(O6798="Engaging",P6798&lt;&gt;""),'Leia-me'!$B$5-P6798,"")</f>
        <v/>
      </c>
      <c r="V6798" s="25" t="str">
        <f aca="false">IF(O6798&lt;&gt;"Engaging","",IF(U6798&lt;='Leia-me'!$B$6,"Saudável",IF(U6798&lt;='Leia-me'!$B$7,"Esfriando",IF(U6798&lt;='Leia-me'!$B$8,"Última chance","Zumbi"))))</f>
        <v/>
      </c>
      <c r="W6798" s="25" t="n">
        <f aca="false">IF(O6798="Won",1,IF(O6798="Lost",0,""))</f>
        <v>0</v>
      </c>
      <c r="X6798" s="25" t="s">
        <v>1835</v>
      </c>
      <c r="Y6798" s="25" t="str">
        <f aca="false">IF(E6798="","Sim","")</f>
        <v/>
      </c>
    </row>
    <row r="6799" customFormat="false" ht="15" hidden="false" customHeight="false" outlineLevel="0" collapsed="false">
      <c r="A6799" s="25" t="s">
        <v>7062</v>
      </c>
      <c r="B6799" s="25" t="s">
        <v>102</v>
      </c>
      <c r="C6799" s="25" t="s">
        <v>103</v>
      </c>
      <c r="D6799" s="25" t="s">
        <v>104</v>
      </c>
      <c r="E6799" s="25" t="s">
        <v>2754</v>
      </c>
      <c r="F6799" s="25" t="s">
        <v>267</v>
      </c>
      <c r="G6799" s="26" t="n">
        <v>1012.72</v>
      </c>
      <c r="H6799" s="27" t="n">
        <v>3492</v>
      </c>
      <c r="I6799" s="25" t="s">
        <v>2755</v>
      </c>
      <c r="K6799" s="25" t="n">
        <v>1991</v>
      </c>
      <c r="L6799" s="25" t="s">
        <v>148</v>
      </c>
      <c r="M6799" s="25" t="s">
        <v>149</v>
      </c>
      <c r="N6799" s="28" t="n">
        <v>55</v>
      </c>
      <c r="O6799" s="25" t="s">
        <v>55</v>
      </c>
      <c r="P6799" s="29" t="n">
        <v>42848</v>
      </c>
      <c r="Q6799" s="29" t="n">
        <v>42855</v>
      </c>
      <c r="R6799" s="28" t="n">
        <v>0</v>
      </c>
      <c r="S6799" s="28" t="n">
        <f aca="false">IF(O6799="Won",R6799,IF(O6799="Lost",0,N6799))</f>
        <v>0</v>
      </c>
      <c r="T6799" s="30" t="n">
        <f aca="false">IF(AND(P6799&lt;&gt;"",Q6799&lt;&gt;""),Q6799-P6799,"")</f>
        <v>7</v>
      </c>
      <c r="U6799" s="30" t="str">
        <f aca="false">IF(AND(O6799="Engaging",P6799&lt;&gt;""),'Leia-me'!$B$5-P6799,"")</f>
        <v/>
      </c>
      <c r="V6799" s="25" t="str">
        <f aca="false">IF(O6799&lt;&gt;"Engaging","",IF(U6799&lt;='Leia-me'!$B$6,"Saudável",IF(U6799&lt;='Leia-me'!$B$7,"Esfriando",IF(U6799&lt;='Leia-me'!$B$8,"Última chance","Zumbi"))))</f>
        <v/>
      </c>
      <c r="W6799" s="25" t="n">
        <f aca="false">IF(O6799="Won",1,IF(O6799="Lost",0,""))</f>
        <v>0</v>
      </c>
      <c r="Y6799" s="25" t="str">
        <f aca="false">IF(E6799="","Sim","")</f>
        <v/>
      </c>
    </row>
    <row r="6800" customFormat="false" ht="15" hidden="false" customHeight="false" outlineLevel="0" collapsed="false">
      <c r="A6800" s="25" t="s">
        <v>7063</v>
      </c>
      <c r="B6800" s="25" t="s">
        <v>102</v>
      </c>
      <c r="C6800" s="25" t="s">
        <v>103</v>
      </c>
      <c r="D6800" s="25" t="s">
        <v>104</v>
      </c>
      <c r="G6800" s="31"/>
      <c r="H6800" s="32"/>
      <c r="L6800" s="25" t="s">
        <v>148</v>
      </c>
      <c r="M6800" s="25" t="s">
        <v>149</v>
      </c>
      <c r="N6800" s="28" t="n">
        <v>55</v>
      </c>
      <c r="O6800" s="25" t="s">
        <v>56</v>
      </c>
      <c r="P6800" s="29" t="n">
        <v>42849</v>
      </c>
      <c r="Q6800" s="33"/>
      <c r="R6800" s="34"/>
      <c r="S6800" s="28" t="n">
        <f aca="false">IF(O6800="Won",R6800,IF(O6800="Lost",0,N6800))</f>
        <v>55</v>
      </c>
      <c r="T6800" s="30" t="str">
        <f aca="false">IF(AND(P6800&lt;&gt;"",Q6800&lt;&gt;""),Q6800-P6800,"")</f>
        <v/>
      </c>
      <c r="U6800" s="30" t="n">
        <f aca="false">IF(AND(O6800="Engaging",P6800&lt;&gt;""),'Leia-me'!$B$5-P6800,"")</f>
        <v>251</v>
      </c>
      <c r="V6800" s="25" t="str">
        <f aca="false">IF(O6800&lt;&gt;"Engaging","",IF(U6800&lt;='Leia-me'!$B$6,"Saudável",IF(U6800&lt;='Leia-me'!$B$7,"Esfriando",IF(U6800&lt;='Leia-me'!$B$8,"Última chance","Zumbi"))))</f>
        <v>Zumbi</v>
      </c>
      <c r="W6800" s="25" t="str">
        <f aca="false">IF(O6800="Won",1,IF(O6800="Lost",0,""))</f>
        <v/>
      </c>
      <c r="Y6800" s="25" t="str">
        <f aca="false">IF(E6800="","Sim","")</f>
        <v>Sim</v>
      </c>
    </row>
    <row r="6801" customFormat="false" ht="15" hidden="false" customHeight="false" outlineLevel="0" collapsed="false">
      <c r="A6801" s="25" t="s">
        <v>7064</v>
      </c>
      <c r="B6801" s="25" t="s">
        <v>102</v>
      </c>
      <c r="C6801" s="25" t="s">
        <v>103</v>
      </c>
      <c r="D6801" s="25" t="s">
        <v>104</v>
      </c>
      <c r="G6801" s="31"/>
      <c r="H6801" s="32"/>
      <c r="L6801" s="25" t="s">
        <v>148</v>
      </c>
      <c r="M6801" s="25" t="s">
        <v>149</v>
      </c>
      <c r="N6801" s="28" t="n">
        <v>55</v>
      </c>
      <c r="O6801" s="25" t="s">
        <v>56</v>
      </c>
      <c r="P6801" s="29" t="n">
        <v>42849</v>
      </c>
      <c r="Q6801" s="33"/>
      <c r="R6801" s="34"/>
      <c r="S6801" s="28" t="n">
        <f aca="false">IF(O6801="Won",R6801,IF(O6801="Lost",0,N6801))</f>
        <v>55</v>
      </c>
      <c r="T6801" s="30" t="str">
        <f aca="false">IF(AND(P6801&lt;&gt;"",Q6801&lt;&gt;""),Q6801-P6801,"")</f>
        <v/>
      </c>
      <c r="U6801" s="30" t="n">
        <f aca="false">IF(AND(O6801="Engaging",P6801&lt;&gt;""),'Leia-me'!$B$5-P6801,"")</f>
        <v>251</v>
      </c>
      <c r="V6801" s="25" t="str">
        <f aca="false">IF(O6801&lt;&gt;"Engaging","",IF(U6801&lt;='Leia-me'!$B$6,"Saudável",IF(U6801&lt;='Leia-me'!$B$7,"Esfriando",IF(U6801&lt;='Leia-me'!$B$8,"Última chance","Zumbi"))))</f>
        <v>Zumbi</v>
      </c>
      <c r="W6801" s="25" t="str">
        <f aca="false">IF(O6801="Won",1,IF(O6801="Lost",0,""))</f>
        <v/>
      </c>
      <c r="Y6801" s="25" t="str">
        <f aca="false">IF(E6801="","Sim","")</f>
        <v>Sim</v>
      </c>
    </row>
    <row r="6802" customFormat="false" ht="15" hidden="false" customHeight="false" outlineLevel="0" collapsed="false">
      <c r="A6802" s="25" t="s">
        <v>7065</v>
      </c>
      <c r="B6802" s="25" t="s">
        <v>102</v>
      </c>
      <c r="C6802" s="25" t="s">
        <v>103</v>
      </c>
      <c r="D6802" s="25" t="s">
        <v>104</v>
      </c>
      <c r="E6802" s="25" t="s">
        <v>609</v>
      </c>
      <c r="F6802" s="25" t="s">
        <v>267</v>
      </c>
      <c r="G6802" s="26" t="n">
        <v>692.19</v>
      </c>
      <c r="H6802" s="27" t="n">
        <v>1922</v>
      </c>
      <c r="I6802" s="25" t="s">
        <v>147</v>
      </c>
      <c r="K6802" s="25" t="n">
        <v>2003</v>
      </c>
      <c r="L6802" s="25" t="s">
        <v>186</v>
      </c>
      <c r="M6802" s="25" t="s">
        <v>171</v>
      </c>
      <c r="N6802" s="28" t="n">
        <v>550</v>
      </c>
      <c r="O6802" s="25" t="s">
        <v>55</v>
      </c>
      <c r="P6802" s="29" t="n">
        <v>42849</v>
      </c>
      <c r="Q6802" s="29" t="n">
        <v>42957</v>
      </c>
      <c r="R6802" s="28" t="n">
        <v>0</v>
      </c>
      <c r="S6802" s="28" t="n">
        <f aca="false">IF(O6802="Won",R6802,IF(O6802="Lost",0,N6802))</f>
        <v>0</v>
      </c>
      <c r="T6802" s="30" t="n">
        <f aca="false">IF(AND(P6802&lt;&gt;"",Q6802&lt;&gt;""),Q6802-P6802,"")</f>
        <v>108</v>
      </c>
      <c r="U6802" s="30" t="str">
        <f aca="false">IF(AND(O6802="Engaging",P6802&lt;&gt;""),'Leia-me'!$B$5-P6802,"")</f>
        <v/>
      </c>
      <c r="V6802" s="25" t="str">
        <f aca="false">IF(O6802&lt;&gt;"Engaging","",IF(U6802&lt;='Leia-me'!$B$6,"Saudável",IF(U6802&lt;='Leia-me'!$B$7,"Esfriando",IF(U6802&lt;='Leia-me'!$B$8,"Última chance","Zumbi"))))</f>
        <v/>
      </c>
      <c r="W6802" s="25" t="n">
        <f aca="false">IF(O6802="Won",1,IF(O6802="Lost",0,""))</f>
        <v>0</v>
      </c>
      <c r="Y6802" s="25" t="str">
        <f aca="false">IF(E6802="","Sim","")</f>
        <v/>
      </c>
    </row>
    <row r="6803" customFormat="false" ht="15" hidden="false" customHeight="false" outlineLevel="0" collapsed="false">
      <c r="A6803" s="25" t="s">
        <v>7066</v>
      </c>
      <c r="B6803" s="25" t="s">
        <v>102</v>
      </c>
      <c r="C6803" s="25" t="s">
        <v>103</v>
      </c>
      <c r="D6803" s="25" t="s">
        <v>104</v>
      </c>
      <c r="E6803" s="25" t="s">
        <v>417</v>
      </c>
      <c r="F6803" s="25" t="s">
        <v>211</v>
      </c>
      <c r="G6803" s="26" t="n">
        <v>223.8</v>
      </c>
      <c r="H6803" s="27" t="n">
        <v>299</v>
      </c>
      <c r="I6803" s="25" t="s">
        <v>147</v>
      </c>
      <c r="K6803" s="25" t="n">
        <v>2003</v>
      </c>
      <c r="L6803" s="25" t="s">
        <v>1834</v>
      </c>
      <c r="M6803" s="25" t="s">
        <v>171</v>
      </c>
      <c r="N6803" s="28" t="n">
        <v>4821</v>
      </c>
      <c r="O6803" s="25" t="s">
        <v>54</v>
      </c>
      <c r="P6803" s="29" t="n">
        <v>42850</v>
      </c>
      <c r="Q6803" s="29" t="n">
        <v>42877</v>
      </c>
      <c r="R6803" s="28" t="n">
        <v>4364</v>
      </c>
      <c r="S6803" s="28" t="n">
        <f aca="false">IF(O6803="Won",R6803,IF(O6803="Lost",0,N6803))</f>
        <v>4364</v>
      </c>
      <c r="T6803" s="30" t="n">
        <f aca="false">IF(AND(P6803&lt;&gt;"",Q6803&lt;&gt;""),Q6803-P6803,"")</f>
        <v>27</v>
      </c>
      <c r="U6803" s="30" t="str">
        <f aca="false">IF(AND(O6803="Engaging",P6803&lt;&gt;""),'Leia-me'!$B$5-P6803,"")</f>
        <v/>
      </c>
      <c r="V6803" s="25" t="str">
        <f aca="false">IF(O6803&lt;&gt;"Engaging","",IF(U6803&lt;='Leia-me'!$B$6,"Saudável",IF(U6803&lt;='Leia-me'!$B$7,"Esfriando",IF(U6803&lt;='Leia-me'!$B$8,"Última chance","Zumbi"))))</f>
        <v/>
      </c>
      <c r="W6803" s="25" t="n">
        <f aca="false">IF(O6803="Won",1,IF(O6803="Lost",0,""))</f>
        <v>1</v>
      </c>
      <c r="X6803" s="25" t="s">
        <v>1835</v>
      </c>
      <c r="Y6803" s="25" t="str">
        <f aca="false">IF(E6803="","Sim","")</f>
        <v/>
      </c>
    </row>
    <row r="6804" customFormat="false" ht="15" hidden="false" customHeight="false" outlineLevel="0" collapsed="false">
      <c r="A6804" s="25" t="s">
        <v>7067</v>
      </c>
      <c r="B6804" s="25" t="s">
        <v>102</v>
      </c>
      <c r="C6804" s="25" t="s">
        <v>103</v>
      </c>
      <c r="D6804" s="25" t="s">
        <v>104</v>
      </c>
      <c r="E6804" s="25" t="s">
        <v>2754</v>
      </c>
      <c r="F6804" s="25" t="s">
        <v>267</v>
      </c>
      <c r="G6804" s="26" t="n">
        <v>1012.72</v>
      </c>
      <c r="H6804" s="27" t="n">
        <v>3492</v>
      </c>
      <c r="I6804" s="25" t="s">
        <v>2755</v>
      </c>
      <c r="K6804" s="25" t="n">
        <v>1991</v>
      </c>
      <c r="L6804" s="25" t="s">
        <v>1834</v>
      </c>
      <c r="M6804" s="25" t="s">
        <v>171</v>
      </c>
      <c r="N6804" s="28" t="n">
        <v>4821</v>
      </c>
      <c r="O6804" s="25" t="s">
        <v>54</v>
      </c>
      <c r="P6804" s="29" t="n">
        <v>42851</v>
      </c>
      <c r="Q6804" s="29" t="n">
        <v>42852</v>
      </c>
      <c r="R6804" s="28" t="n">
        <v>4735</v>
      </c>
      <c r="S6804" s="28" t="n">
        <f aca="false">IF(O6804="Won",R6804,IF(O6804="Lost",0,N6804))</f>
        <v>4735</v>
      </c>
      <c r="T6804" s="30" t="n">
        <f aca="false">IF(AND(P6804&lt;&gt;"",Q6804&lt;&gt;""),Q6804-P6804,"")</f>
        <v>1</v>
      </c>
      <c r="U6804" s="30" t="str">
        <f aca="false">IF(AND(O6804="Engaging",P6804&lt;&gt;""),'Leia-me'!$B$5-P6804,"")</f>
        <v/>
      </c>
      <c r="V6804" s="25" t="str">
        <f aca="false">IF(O6804&lt;&gt;"Engaging","",IF(U6804&lt;='Leia-me'!$B$6,"Saudável",IF(U6804&lt;='Leia-me'!$B$7,"Esfriando",IF(U6804&lt;='Leia-me'!$B$8,"Última chance","Zumbi"))))</f>
        <v/>
      </c>
      <c r="W6804" s="25" t="n">
        <f aca="false">IF(O6804="Won",1,IF(O6804="Lost",0,""))</f>
        <v>1</v>
      </c>
      <c r="X6804" s="25" t="s">
        <v>1835</v>
      </c>
      <c r="Y6804" s="25" t="str">
        <f aca="false">IF(E6804="","Sim","")</f>
        <v/>
      </c>
    </row>
    <row r="6805" customFormat="false" ht="15" hidden="false" customHeight="false" outlineLevel="0" collapsed="false">
      <c r="A6805" s="25" t="s">
        <v>7068</v>
      </c>
      <c r="B6805" s="25" t="s">
        <v>102</v>
      </c>
      <c r="C6805" s="25" t="s">
        <v>103</v>
      </c>
      <c r="D6805" s="25" t="s">
        <v>104</v>
      </c>
      <c r="E6805" s="25" t="s">
        <v>1778</v>
      </c>
      <c r="F6805" s="25" t="s">
        <v>146</v>
      </c>
      <c r="G6805" s="26" t="n">
        <v>1618.89</v>
      </c>
      <c r="H6805" s="27" t="n">
        <v>3889</v>
      </c>
      <c r="I6805" s="25" t="s">
        <v>147</v>
      </c>
      <c r="K6805" s="25" t="n">
        <v>2004</v>
      </c>
      <c r="L6805" s="25" t="s">
        <v>186</v>
      </c>
      <c r="M6805" s="25" t="s">
        <v>171</v>
      </c>
      <c r="N6805" s="28" t="n">
        <v>550</v>
      </c>
      <c r="O6805" s="25" t="s">
        <v>55</v>
      </c>
      <c r="P6805" s="29" t="n">
        <v>42852</v>
      </c>
      <c r="Q6805" s="29" t="n">
        <v>42854</v>
      </c>
      <c r="R6805" s="28" t="n">
        <v>0</v>
      </c>
      <c r="S6805" s="28" t="n">
        <f aca="false">IF(O6805="Won",R6805,IF(O6805="Lost",0,N6805))</f>
        <v>0</v>
      </c>
      <c r="T6805" s="30" t="n">
        <f aca="false">IF(AND(P6805&lt;&gt;"",Q6805&lt;&gt;""),Q6805-P6805,"")</f>
        <v>2</v>
      </c>
      <c r="U6805" s="30" t="str">
        <f aca="false">IF(AND(O6805="Engaging",P6805&lt;&gt;""),'Leia-me'!$B$5-P6805,"")</f>
        <v/>
      </c>
      <c r="V6805" s="25" t="str">
        <f aca="false">IF(O6805&lt;&gt;"Engaging","",IF(U6805&lt;='Leia-me'!$B$6,"Saudável",IF(U6805&lt;='Leia-me'!$B$7,"Esfriando",IF(U6805&lt;='Leia-me'!$B$8,"Última chance","Zumbi"))))</f>
        <v/>
      </c>
      <c r="W6805" s="25" t="n">
        <f aca="false">IF(O6805="Won",1,IF(O6805="Lost",0,""))</f>
        <v>0</v>
      </c>
      <c r="Y6805" s="25" t="str">
        <f aca="false">IF(E6805="","Sim","")</f>
        <v/>
      </c>
    </row>
    <row r="6806" customFormat="false" ht="15" hidden="false" customHeight="false" outlineLevel="0" collapsed="false">
      <c r="A6806" s="25" t="s">
        <v>7069</v>
      </c>
      <c r="B6806" s="25" t="s">
        <v>102</v>
      </c>
      <c r="C6806" s="25" t="s">
        <v>103</v>
      </c>
      <c r="D6806" s="25" t="s">
        <v>104</v>
      </c>
      <c r="E6806" s="25" t="s">
        <v>646</v>
      </c>
      <c r="F6806" s="25" t="s">
        <v>165</v>
      </c>
      <c r="G6806" s="26" t="n">
        <v>324.19</v>
      </c>
      <c r="H6806" s="27" t="n">
        <v>978</v>
      </c>
      <c r="I6806" s="25" t="s">
        <v>147</v>
      </c>
      <c r="K6806" s="25" t="n">
        <v>1992</v>
      </c>
      <c r="L6806" s="25" t="s">
        <v>186</v>
      </c>
      <c r="M6806" s="25" t="s">
        <v>171</v>
      </c>
      <c r="N6806" s="28" t="n">
        <v>550</v>
      </c>
      <c r="O6806" s="25" t="s">
        <v>54</v>
      </c>
      <c r="P6806" s="29" t="n">
        <v>42852</v>
      </c>
      <c r="Q6806" s="29" t="n">
        <v>42870</v>
      </c>
      <c r="R6806" s="28" t="n">
        <v>573</v>
      </c>
      <c r="S6806" s="28" t="n">
        <f aca="false">IF(O6806="Won",R6806,IF(O6806="Lost",0,N6806))</f>
        <v>573</v>
      </c>
      <c r="T6806" s="30" t="n">
        <f aca="false">IF(AND(P6806&lt;&gt;"",Q6806&lt;&gt;""),Q6806-P6806,"")</f>
        <v>18</v>
      </c>
      <c r="U6806" s="30" t="str">
        <f aca="false">IF(AND(O6806="Engaging",P6806&lt;&gt;""),'Leia-me'!$B$5-P6806,"")</f>
        <v/>
      </c>
      <c r="V6806" s="25" t="str">
        <f aca="false">IF(O6806&lt;&gt;"Engaging","",IF(U6806&lt;='Leia-me'!$B$6,"Saudável",IF(U6806&lt;='Leia-me'!$B$7,"Esfriando",IF(U6806&lt;='Leia-me'!$B$8,"Última chance","Zumbi"))))</f>
        <v/>
      </c>
      <c r="W6806" s="25" t="n">
        <f aca="false">IF(O6806="Won",1,IF(O6806="Lost",0,""))</f>
        <v>1</v>
      </c>
      <c r="Y6806" s="25" t="str">
        <f aca="false">IF(E6806="","Sim","")</f>
        <v/>
      </c>
    </row>
    <row r="6807" customFormat="false" ht="15" hidden="false" customHeight="false" outlineLevel="0" collapsed="false">
      <c r="A6807" s="25" t="s">
        <v>7070</v>
      </c>
      <c r="B6807" s="25" t="s">
        <v>102</v>
      </c>
      <c r="C6807" s="25" t="s">
        <v>103</v>
      </c>
      <c r="D6807" s="25" t="s">
        <v>104</v>
      </c>
      <c r="E6807" s="25" t="s">
        <v>1187</v>
      </c>
      <c r="F6807" s="25" t="s">
        <v>159</v>
      </c>
      <c r="G6807" s="26" t="n">
        <v>2059.9</v>
      </c>
      <c r="H6807" s="27" t="n">
        <v>3644</v>
      </c>
      <c r="I6807" s="25" t="s">
        <v>147</v>
      </c>
      <c r="K6807" s="25" t="n">
        <v>1988</v>
      </c>
      <c r="L6807" s="25" t="s">
        <v>1834</v>
      </c>
      <c r="M6807" s="25" t="s">
        <v>171</v>
      </c>
      <c r="N6807" s="28" t="n">
        <v>4821</v>
      </c>
      <c r="O6807" s="25" t="s">
        <v>54</v>
      </c>
      <c r="P6807" s="29" t="n">
        <v>42852</v>
      </c>
      <c r="Q6807" s="29" t="n">
        <v>42872</v>
      </c>
      <c r="R6807" s="28" t="n">
        <v>4406</v>
      </c>
      <c r="S6807" s="28" t="n">
        <f aca="false">IF(O6807="Won",R6807,IF(O6807="Lost",0,N6807))</f>
        <v>4406</v>
      </c>
      <c r="T6807" s="30" t="n">
        <f aca="false">IF(AND(P6807&lt;&gt;"",Q6807&lt;&gt;""),Q6807-P6807,"")</f>
        <v>20</v>
      </c>
      <c r="U6807" s="30" t="str">
        <f aca="false">IF(AND(O6807="Engaging",P6807&lt;&gt;""),'Leia-me'!$B$5-P6807,"")</f>
        <v/>
      </c>
      <c r="V6807" s="25" t="str">
        <f aca="false">IF(O6807&lt;&gt;"Engaging","",IF(U6807&lt;='Leia-me'!$B$6,"Saudável",IF(U6807&lt;='Leia-me'!$B$7,"Esfriando",IF(U6807&lt;='Leia-me'!$B$8,"Última chance","Zumbi"))))</f>
        <v/>
      </c>
      <c r="W6807" s="25" t="n">
        <f aca="false">IF(O6807="Won",1,IF(O6807="Lost",0,""))</f>
        <v>1</v>
      </c>
      <c r="X6807" s="25" t="s">
        <v>1835</v>
      </c>
      <c r="Y6807" s="25" t="str">
        <f aca="false">IF(E6807="","Sim","")</f>
        <v/>
      </c>
    </row>
    <row r="6808" customFormat="false" ht="15" hidden="false" customHeight="false" outlineLevel="0" collapsed="false">
      <c r="A6808" s="25" t="s">
        <v>7071</v>
      </c>
      <c r="B6808" s="25" t="s">
        <v>102</v>
      </c>
      <c r="C6808" s="25" t="s">
        <v>103</v>
      </c>
      <c r="D6808" s="25" t="s">
        <v>104</v>
      </c>
      <c r="E6808" s="25" t="s">
        <v>452</v>
      </c>
      <c r="F6808" s="25" t="s">
        <v>185</v>
      </c>
      <c r="G6808" s="26" t="n">
        <v>1712.68</v>
      </c>
      <c r="H6808" s="27" t="n">
        <v>3194</v>
      </c>
      <c r="I6808" s="25" t="s">
        <v>147</v>
      </c>
      <c r="J6808" s="25" t="s">
        <v>193</v>
      </c>
      <c r="K6808" s="25" t="n">
        <v>1992</v>
      </c>
      <c r="L6808" s="25" t="s">
        <v>178</v>
      </c>
      <c r="M6808" s="25" t="s">
        <v>171</v>
      </c>
      <c r="N6808" s="28" t="n">
        <v>5482</v>
      </c>
      <c r="O6808" s="25" t="s">
        <v>56</v>
      </c>
      <c r="P6808" s="29" t="n">
        <v>42853</v>
      </c>
      <c r="Q6808" s="33"/>
      <c r="R6808" s="34"/>
      <c r="S6808" s="28" t="n">
        <f aca="false">IF(O6808="Won",R6808,IF(O6808="Lost",0,N6808))</f>
        <v>5482</v>
      </c>
      <c r="T6808" s="30" t="str">
        <f aca="false">IF(AND(P6808&lt;&gt;"",Q6808&lt;&gt;""),Q6808-P6808,"")</f>
        <v/>
      </c>
      <c r="U6808" s="30" t="n">
        <f aca="false">IF(AND(O6808="Engaging",P6808&lt;&gt;""),'Leia-me'!$B$5-P6808,"")</f>
        <v>247</v>
      </c>
      <c r="V6808" s="25" t="str">
        <f aca="false">IF(O6808&lt;&gt;"Engaging","",IF(U6808&lt;='Leia-me'!$B$6,"Saudável",IF(U6808&lt;='Leia-me'!$B$7,"Esfriando",IF(U6808&lt;='Leia-me'!$B$8,"Última chance","Zumbi"))))</f>
        <v>Zumbi</v>
      </c>
      <c r="W6808" s="25" t="str">
        <f aca="false">IF(O6808="Won",1,IF(O6808="Lost",0,""))</f>
        <v/>
      </c>
      <c r="Y6808" s="25" t="str">
        <f aca="false">IF(E6808="","Sim","")</f>
        <v/>
      </c>
    </row>
    <row r="6809" customFormat="false" ht="15" hidden="false" customHeight="false" outlineLevel="0" collapsed="false">
      <c r="A6809" s="25" t="s">
        <v>7072</v>
      </c>
      <c r="B6809" s="25" t="s">
        <v>102</v>
      </c>
      <c r="C6809" s="25" t="s">
        <v>103</v>
      </c>
      <c r="D6809" s="25" t="s">
        <v>104</v>
      </c>
      <c r="E6809" s="25" t="s">
        <v>444</v>
      </c>
      <c r="F6809" s="25" t="s">
        <v>192</v>
      </c>
      <c r="G6809" s="26" t="n">
        <v>6354.87</v>
      </c>
      <c r="H6809" s="27" t="n">
        <v>16780</v>
      </c>
      <c r="I6809" s="25" t="s">
        <v>147</v>
      </c>
      <c r="J6809" s="25" t="s">
        <v>445</v>
      </c>
      <c r="K6809" s="25" t="n">
        <v>1996</v>
      </c>
      <c r="L6809" s="25" t="s">
        <v>1834</v>
      </c>
      <c r="M6809" s="25" t="s">
        <v>171</v>
      </c>
      <c r="N6809" s="28" t="n">
        <v>4821</v>
      </c>
      <c r="O6809" s="25" t="s">
        <v>55</v>
      </c>
      <c r="P6809" s="29" t="n">
        <v>42853</v>
      </c>
      <c r="Q6809" s="29" t="n">
        <v>42861</v>
      </c>
      <c r="R6809" s="28" t="n">
        <v>0</v>
      </c>
      <c r="S6809" s="28" t="n">
        <f aca="false">IF(O6809="Won",R6809,IF(O6809="Lost",0,N6809))</f>
        <v>0</v>
      </c>
      <c r="T6809" s="30" t="n">
        <f aca="false">IF(AND(P6809&lt;&gt;"",Q6809&lt;&gt;""),Q6809-P6809,"")</f>
        <v>8</v>
      </c>
      <c r="U6809" s="30" t="str">
        <f aca="false">IF(AND(O6809="Engaging",P6809&lt;&gt;""),'Leia-me'!$B$5-P6809,"")</f>
        <v/>
      </c>
      <c r="V6809" s="25" t="str">
        <f aca="false">IF(O6809&lt;&gt;"Engaging","",IF(U6809&lt;='Leia-me'!$B$6,"Saudável",IF(U6809&lt;='Leia-me'!$B$7,"Esfriando",IF(U6809&lt;='Leia-me'!$B$8,"Última chance","Zumbi"))))</f>
        <v/>
      </c>
      <c r="W6809" s="25" t="n">
        <f aca="false">IF(O6809="Won",1,IF(O6809="Lost",0,""))</f>
        <v>0</v>
      </c>
      <c r="X6809" s="25" t="s">
        <v>1835</v>
      </c>
      <c r="Y6809" s="25" t="str">
        <f aca="false">IF(E6809="","Sim","")</f>
        <v/>
      </c>
    </row>
    <row r="6810" customFormat="false" ht="15" hidden="false" customHeight="false" outlineLevel="0" collapsed="false">
      <c r="A6810" s="25" t="s">
        <v>7073</v>
      </c>
      <c r="B6810" s="25" t="s">
        <v>102</v>
      </c>
      <c r="C6810" s="25" t="s">
        <v>103</v>
      </c>
      <c r="D6810" s="25" t="s">
        <v>104</v>
      </c>
      <c r="E6810" s="25" t="s">
        <v>1778</v>
      </c>
      <c r="F6810" s="25" t="s">
        <v>146</v>
      </c>
      <c r="G6810" s="26" t="n">
        <v>1618.89</v>
      </c>
      <c r="H6810" s="27" t="n">
        <v>3889</v>
      </c>
      <c r="I6810" s="25" t="s">
        <v>147</v>
      </c>
      <c r="K6810" s="25" t="n">
        <v>2004</v>
      </c>
      <c r="L6810" s="25" t="s">
        <v>160</v>
      </c>
      <c r="M6810" s="25" t="s">
        <v>149</v>
      </c>
      <c r="N6810" s="28" t="n">
        <v>3393</v>
      </c>
      <c r="O6810" s="25" t="s">
        <v>55</v>
      </c>
      <c r="P6810" s="29" t="n">
        <v>42853</v>
      </c>
      <c r="Q6810" s="29" t="n">
        <v>42869</v>
      </c>
      <c r="R6810" s="28" t="n">
        <v>0</v>
      </c>
      <c r="S6810" s="28" t="n">
        <f aca="false">IF(O6810="Won",R6810,IF(O6810="Lost",0,N6810))</f>
        <v>0</v>
      </c>
      <c r="T6810" s="30" t="n">
        <f aca="false">IF(AND(P6810&lt;&gt;"",Q6810&lt;&gt;""),Q6810-P6810,"")</f>
        <v>16</v>
      </c>
      <c r="U6810" s="30" t="str">
        <f aca="false">IF(AND(O6810="Engaging",P6810&lt;&gt;""),'Leia-me'!$B$5-P6810,"")</f>
        <v/>
      </c>
      <c r="V6810" s="25" t="str">
        <f aca="false">IF(O6810&lt;&gt;"Engaging","",IF(U6810&lt;='Leia-me'!$B$6,"Saudável",IF(U6810&lt;='Leia-me'!$B$7,"Esfriando",IF(U6810&lt;='Leia-me'!$B$8,"Última chance","Zumbi"))))</f>
        <v/>
      </c>
      <c r="W6810" s="25" t="n">
        <f aca="false">IF(O6810="Won",1,IF(O6810="Lost",0,""))</f>
        <v>0</v>
      </c>
      <c r="Y6810" s="25" t="str">
        <f aca="false">IF(E6810="","Sim","")</f>
        <v/>
      </c>
    </row>
    <row r="6811" customFormat="false" ht="15" hidden="false" customHeight="false" outlineLevel="0" collapsed="false">
      <c r="A6811" s="25" t="s">
        <v>7074</v>
      </c>
      <c r="B6811" s="25" t="s">
        <v>102</v>
      </c>
      <c r="C6811" s="25" t="s">
        <v>103</v>
      </c>
      <c r="D6811" s="25" t="s">
        <v>104</v>
      </c>
      <c r="E6811" s="25" t="s">
        <v>419</v>
      </c>
      <c r="F6811" s="25" t="s">
        <v>146</v>
      </c>
      <c r="G6811" s="26" t="n">
        <v>2741.37</v>
      </c>
      <c r="H6811" s="27" t="n">
        <v>9226</v>
      </c>
      <c r="I6811" s="25" t="s">
        <v>147</v>
      </c>
      <c r="K6811" s="25" t="n">
        <v>1985</v>
      </c>
      <c r="L6811" s="25" t="s">
        <v>160</v>
      </c>
      <c r="M6811" s="25" t="s">
        <v>149</v>
      </c>
      <c r="N6811" s="28" t="n">
        <v>3393</v>
      </c>
      <c r="O6811" s="25" t="s">
        <v>55</v>
      </c>
      <c r="P6811" s="29" t="n">
        <v>42854</v>
      </c>
      <c r="Q6811" s="29" t="n">
        <v>42855</v>
      </c>
      <c r="R6811" s="28" t="n">
        <v>0</v>
      </c>
      <c r="S6811" s="28" t="n">
        <f aca="false">IF(O6811="Won",R6811,IF(O6811="Lost",0,N6811))</f>
        <v>0</v>
      </c>
      <c r="T6811" s="30" t="n">
        <f aca="false">IF(AND(P6811&lt;&gt;"",Q6811&lt;&gt;""),Q6811-P6811,"")</f>
        <v>1</v>
      </c>
      <c r="U6811" s="30" t="str">
        <f aca="false">IF(AND(O6811="Engaging",P6811&lt;&gt;""),'Leia-me'!$B$5-P6811,"")</f>
        <v/>
      </c>
      <c r="V6811" s="25" t="str">
        <f aca="false">IF(O6811&lt;&gt;"Engaging","",IF(U6811&lt;='Leia-me'!$B$6,"Saudável",IF(U6811&lt;='Leia-me'!$B$7,"Esfriando",IF(U6811&lt;='Leia-me'!$B$8,"Última chance","Zumbi"))))</f>
        <v/>
      </c>
      <c r="W6811" s="25" t="n">
        <f aca="false">IF(O6811="Won",1,IF(O6811="Lost",0,""))</f>
        <v>0</v>
      </c>
      <c r="Y6811" s="25" t="str">
        <f aca="false">IF(E6811="","Sim","")</f>
        <v/>
      </c>
    </row>
    <row r="6812" customFormat="false" ht="15" hidden="false" customHeight="false" outlineLevel="0" collapsed="false">
      <c r="A6812" s="25" t="s">
        <v>7075</v>
      </c>
      <c r="B6812" s="25" t="s">
        <v>102</v>
      </c>
      <c r="C6812" s="25" t="s">
        <v>103</v>
      </c>
      <c r="D6812" s="25" t="s">
        <v>104</v>
      </c>
      <c r="G6812" s="31"/>
      <c r="H6812" s="32"/>
      <c r="L6812" s="25" t="s">
        <v>178</v>
      </c>
      <c r="M6812" s="25" t="s">
        <v>171</v>
      </c>
      <c r="N6812" s="28" t="n">
        <v>5482</v>
      </c>
      <c r="O6812" s="25" t="s">
        <v>56</v>
      </c>
      <c r="P6812" s="29" t="n">
        <v>42856</v>
      </c>
      <c r="Q6812" s="33"/>
      <c r="R6812" s="34"/>
      <c r="S6812" s="28" t="n">
        <f aca="false">IF(O6812="Won",R6812,IF(O6812="Lost",0,N6812))</f>
        <v>5482</v>
      </c>
      <c r="T6812" s="30" t="str">
        <f aca="false">IF(AND(P6812&lt;&gt;"",Q6812&lt;&gt;""),Q6812-P6812,"")</f>
        <v/>
      </c>
      <c r="U6812" s="30" t="n">
        <f aca="false">IF(AND(O6812="Engaging",P6812&lt;&gt;""),'Leia-me'!$B$5-P6812,"")</f>
        <v>244</v>
      </c>
      <c r="V6812" s="25" t="str">
        <f aca="false">IF(O6812&lt;&gt;"Engaging","",IF(U6812&lt;='Leia-me'!$B$6,"Saudável",IF(U6812&lt;='Leia-me'!$B$7,"Esfriando",IF(U6812&lt;='Leia-me'!$B$8,"Última chance","Zumbi"))))</f>
        <v>Zumbi</v>
      </c>
      <c r="W6812" s="25" t="str">
        <f aca="false">IF(O6812="Won",1,IF(O6812="Lost",0,""))</f>
        <v/>
      </c>
      <c r="Y6812" s="25" t="str">
        <f aca="false">IF(E6812="","Sim","")</f>
        <v>Sim</v>
      </c>
    </row>
    <row r="6813" customFormat="false" ht="15" hidden="false" customHeight="false" outlineLevel="0" collapsed="false">
      <c r="A6813" s="25" t="s">
        <v>7076</v>
      </c>
      <c r="B6813" s="25" t="s">
        <v>102</v>
      </c>
      <c r="C6813" s="25" t="s">
        <v>103</v>
      </c>
      <c r="D6813" s="25" t="s">
        <v>104</v>
      </c>
      <c r="E6813" s="25" t="s">
        <v>3075</v>
      </c>
      <c r="F6813" s="25" t="s">
        <v>165</v>
      </c>
      <c r="G6813" s="26" t="n">
        <v>4269.9</v>
      </c>
      <c r="H6813" s="27" t="n">
        <v>6472</v>
      </c>
      <c r="I6813" s="25" t="s">
        <v>147</v>
      </c>
      <c r="J6813" s="25" t="s">
        <v>1347</v>
      </c>
      <c r="K6813" s="25" t="n">
        <v>1993</v>
      </c>
      <c r="L6813" s="25" t="s">
        <v>160</v>
      </c>
      <c r="M6813" s="25" t="s">
        <v>149</v>
      </c>
      <c r="N6813" s="28" t="n">
        <v>3393</v>
      </c>
      <c r="O6813" s="25" t="s">
        <v>55</v>
      </c>
      <c r="P6813" s="29" t="n">
        <v>42856</v>
      </c>
      <c r="Q6813" s="29" t="n">
        <v>42912</v>
      </c>
      <c r="R6813" s="28" t="n">
        <v>0</v>
      </c>
      <c r="S6813" s="28" t="n">
        <f aca="false">IF(O6813="Won",R6813,IF(O6813="Lost",0,N6813))</f>
        <v>0</v>
      </c>
      <c r="T6813" s="30" t="n">
        <f aca="false">IF(AND(P6813&lt;&gt;"",Q6813&lt;&gt;""),Q6813-P6813,"")</f>
        <v>56</v>
      </c>
      <c r="U6813" s="30" t="str">
        <f aca="false">IF(AND(O6813="Engaging",P6813&lt;&gt;""),'Leia-me'!$B$5-P6813,"")</f>
        <v/>
      </c>
      <c r="V6813" s="25" t="str">
        <f aca="false">IF(O6813&lt;&gt;"Engaging","",IF(U6813&lt;='Leia-me'!$B$6,"Saudável",IF(U6813&lt;='Leia-me'!$B$7,"Esfriando",IF(U6813&lt;='Leia-me'!$B$8,"Última chance","Zumbi"))))</f>
        <v/>
      </c>
      <c r="W6813" s="25" t="n">
        <f aca="false">IF(O6813="Won",1,IF(O6813="Lost",0,""))</f>
        <v>0</v>
      </c>
      <c r="Y6813" s="25" t="str">
        <f aca="false">IF(E6813="","Sim","")</f>
        <v/>
      </c>
    </row>
    <row r="6814" customFormat="false" ht="15" hidden="false" customHeight="false" outlineLevel="0" collapsed="false">
      <c r="A6814" s="25" t="s">
        <v>7077</v>
      </c>
      <c r="B6814" s="25" t="s">
        <v>102</v>
      </c>
      <c r="C6814" s="25" t="s">
        <v>103</v>
      </c>
      <c r="D6814" s="25" t="s">
        <v>104</v>
      </c>
      <c r="E6814" s="25" t="s">
        <v>665</v>
      </c>
      <c r="F6814" s="25" t="s">
        <v>211</v>
      </c>
      <c r="G6814" s="26" t="n">
        <v>4968.91</v>
      </c>
      <c r="H6814" s="27" t="n">
        <v>7523</v>
      </c>
      <c r="I6814" s="25" t="s">
        <v>147</v>
      </c>
      <c r="K6814" s="25" t="n">
        <v>1990</v>
      </c>
      <c r="L6814" s="25" t="s">
        <v>170</v>
      </c>
      <c r="M6814" s="25" t="s">
        <v>171</v>
      </c>
      <c r="N6814" s="28" t="n">
        <v>1096</v>
      </c>
      <c r="O6814" s="25" t="s">
        <v>54</v>
      </c>
      <c r="P6814" s="29" t="n">
        <v>42856</v>
      </c>
      <c r="Q6814" s="29" t="n">
        <v>42902</v>
      </c>
      <c r="R6814" s="28" t="n">
        <v>1273</v>
      </c>
      <c r="S6814" s="28" t="n">
        <f aca="false">IF(O6814="Won",R6814,IF(O6814="Lost",0,N6814))</f>
        <v>1273</v>
      </c>
      <c r="T6814" s="30" t="n">
        <f aca="false">IF(AND(P6814&lt;&gt;"",Q6814&lt;&gt;""),Q6814-P6814,"")</f>
        <v>46</v>
      </c>
      <c r="U6814" s="30" t="str">
        <f aca="false">IF(AND(O6814="Engaging",P6814&lt;&gt;""),'Leia-me'!$B$5-P6814,"")</f>
        <v/>
      </c>
      <c r="V6814" s="25" t="str">
        <f aca="false">IF(O6814&lt;&gt;"Engaging","",IF(U6814&lt;='Leia-me'!$B$6,"Saudável",IF(U6814&lt;='Leia-me'!$B$7,"Esfriando",IF(U6814&lt;='Leia-me'!$B$8,"Última chance","Zumbi"))))</f>
        <v/>
      </c>
      <c r="W6814" s="25" t="n">
        <f aca="false">IF(O6814="Won",1,IF(O6814="Lost",0,""))</f>
        <v>1</v>
      </c>
      <c r="Y6814" s="25" t="str">
        <f aca="false">IF(E6814="","Sim","")</f>
        <v/>
      </c>
    </row>
    <row r="6815" customFormat="false" ht="15" hidden="false" customHeight="false" outlineLevel="0" collapsed="false">
      <c r="A6815" s="25" t="s">
        <v>7078</v>
      </c>
      <c r="B6815" s="25" t="s">
        <v>102</v>
      </c>
      <c r="C6815" s="25" t="s">
        <v>103</v>
      </c>
      <c r="D6815" s="25" t="s">
        <v>104</v>
      </c>
      <c r="E6815" s="25" t="s">
        <v>444</v>
      </c>
      <c r="F6815" s="25" t="s">
        <v>192</v>
      </c>
      <c r="G6815" s="26" t="n">
        <v>6354.87</v>
      </c>
      <c r="H6815" s="27" t="n">
        <v>16780</v>
      </c>
      <c r="I6815" s="25" t="s">
        <v>147</v>
      </c>
      <c r="J6815" s="25" t="s">
        <v>445</v>
      </c>
      <c r="K6815" s="25" t="n">
        <v>1996</v>
      </c>
      <c r="L6815" s="25" t="s">
        <v>1834</v>
      </c>
      <c r="M6815" s="25" t="s">
        <v>171</v>
      </c>
      <c r="N6815" s="28" t="n">
        <v>4821</v>
      </c>
      <c r="O6815" s="25" t="s">
        <v>55</v>
      </c>
      <c r="P6815" s="29" t="n">
        <v>42857</v>
      </c>
      <c r="Q6815" s="29" t="n">
        <v>42872</v>
      </c>
      <c r="R6815" s="28" t="n">
        <v>0</v>
      </c>
      <c r="S6815" s="28" t="n">
        <f aca="false">IF(O6815="Won",R6815,IF(O6815="Lost",0,N6815))</f>
        <v>0</v>
      </c>
      <c r="T6815" s="30" t="n">
        <f aca="false">IF(AND(P6815&lt;&gt;"",Q6815&lt;&gt;""),Q6815-P6815,"")</f>
        <v>15</v>
      </c>
      <c r="U6815" s="30" t="str">
        <f aca="false">IF(AND(O6815="Engaging",P6815&lt;&gt;""),'Leia-me'!$B$5-P6815,"")</f>
        <v/>
      </c>
      <c r="V6815" s="25" t="str">
        <f aca="false">IF(O6815&lt;&gt;"Engaging","",IF(U6815&lt;='Leia-me'!$B$6,"Saudável",IF(U6815&lt;='Leia-me'!$B$7,"Esfriando",IF(U6815&lt;='Leia-me'!$B$8,"Última chance","Zumbi"))))</f>
        <v/>
      </c>
      <c r="W6815" s="25" t="n">
        <f aca="false">IF(O6815="Won",1,IF(O6815="Lost",0,""))</f>
        <v>0</v>
      </c>
      <c r="X6815" s="25" t="s">
        <v>1835</v>
      </c>
      <c r="Y6815" s="25" t="str">
        <f aca="false">IF(E6815="","Sim","")</f>
        <v/>
      </c>
    </row>
    <row r="6816" customFormat="false" ht="15" hidden="false" customHeight="false" outlineLevel="0" collapsed="false">
      <c r="A6816" s="25" t="s">
        <v>7079</v>
      </c>
      <c r="B6816" s="25" t="s">
        <v>102</v>
      </c>
      <c r="C6816" s="25" t="s">
        <v>103</v>
      </c>
      <c r="D6816" s="25" t="s">
        <v>104</v>
      </c>
      <c r="E6816" s="25" t="s">
        <v>646</v>
      </c>
      <c r="F6816" s="25" t="s">
        <v>165</v>
      </c>
      <c r="G6816" s="26" t="n">
        <v>324.19</v>
      </c>
      <c r="H6816" s="27" t="n">
        <v>978</v>
      </c>
      <c r="I6816" s="25" t="s">
        <v>147</v>
      </c>
      <c r="K6816" s="25" t="n">
        <v>1992</v>
      </c>
      <c r="L6816" s="25" t="s">
        <v>160</v>
      </c>
      <c r="M6816" s="25" t="s">
        <v>149</v>
      </c>
      <c r="N6816" s="28" t="n">
        <v>3393</v>
      </c>
      <c r="O6816" s="25" t="s">
        <v>54</v>
      </c>
      <c r="P6816" s="29" t="n">
        <v>42858</v>
      </c>
      <c r="Q6816" s="29" t="n">
        <v>42950</v>
      </c>
      <c r="R6816" s="28" t="n">
        <v>3718</v>
      </c>
      <c r="S6816" s="28" t="n">
        <f aca="false">IF(O6816="Won",R6816,IF(O6816="Lost",0,N6816))</f>
        <v>3718</v>
      </c>
      <c r="T6816" s="30" t="n">
        <f aca="false">IF(AND(P6816&lt;&gt;"",Q6816&lt;&gt;""),Q6816-P6816,"")</f>
        <v>92</v>
      </c>
      <c r="U6816" s="30" t="str">
        <f aca="false">IF(AND(O6816="Engaging",P6816&lt;&gt;""),'Leia-me'!$B$5-P6816,"")</f>
        <v/>
      </c>
      <c r="V6816" s="25" t="str">
        <f aca="false">IF(O6816&lt;&gt;"Engaging","",IF(U6816&lt;='Leia-me'!$B$6,"Saudável",IF(U6816&lt;='Leia-me'!$B$7,"Esfriando",IF(U6816&lt;='Leia-me'!$B$8,"Última chance","Zumbi"))))</f>
        <v/>
      </c>
      <c r="W6816" s="25" t="n">
        <f aca="false">IF(O6816="Won",1,IF(O6816="Lost",0,""))</f>
        <v>1</v>
      </c>
      <c r="Y6816" s="25" t="str">
        <f aca="false">IF(E6816="","Sim","")</f>
        <v/>
      </c>
    </row>
    <row r="6817" customFormat="false" ht="15" hidden="false" customHeight="false" outlineLevel="0" collapsed="false">
      <c r="A6817" s="25" t="s">
        <v>7080</v>
      </c>
      <c r="B6817" s="25" t="s">
        <v>102</v>
      </c>
      <c r="C6817" s="25" t="s">
        <v>103</v>
      </c>
      <c r="D6817" s="25" t="s">
        <v>104</v>
      </c>
      <c r="E6817" s="25" t="s">
        <v>2739</v>
      </c>
      <c r="F6817" s="25" t="s">
        <v>159</v>
      </c>
      <c r="G6817" s="26" t="n">
        <v>2871.35</v>
      </c>
      <c r="H6817" s="27" t="n">
        <v>9561</v>
      </c>
      <c r="I6817" s="25" t="s">
        <v>147</v>
      </c>
      <c r="K6817" s="25" t="n">
        <v>1983</v>
      </c>
      <c r="L6817" s="25" t="s">
        <v>186</v>
      </c>
      <c r="M6817" s="25" t="s">
        <v>171</v>
      </c>
      <c r="N6817" s="28" t="n">
        <v>550</v>
      </c>
      <c r="O6817" s="25" t="s">
        <v>54</v>
      </c>
      <c r="P6817" s="29" t="n">
        <v>42859</v>
      </c>
      <c r="Q6817" s="29" t="n">
        <v>42961</v>
      </c>
      <c r="R6817" s="28" t="n">
        <v>578</v>
      </c>
      <c r="S6817" s="28" t="n">
        <f aca="false">IF(O6817="Won",R6817,IF(O6817="Lost",0,N6817))</f>
        <v>578</v>
      </c>
      <c r="T6817" s="30" t="n">
        <f aca="false">IF(AND(P6817&lt;&gt;"",Q6817&lt;&gt;""),Q6817-P6817,"")</f>
        <v>102</v>
      </c>
      <c r="U6817" s="30" t="str">
        <f aca="false">IF(AND(O6817="Engaging",P6817&lt;&gt;""),'Leia-me'!$B$5-P6817,"")</f>
        <v/>
      </c>
      <c r="V6817" s="25" t="str">
        <f aca="false">IF(O6817&lt;&gt;"Engaging","",IF(U6817&lt;='Leia-me'!$B$6,"Saudável",IF(U6817&lt;='Leia-me'!$B$7,"Esfriando",IF(U6817&lt;='Leia-me'!$B$8,"Última chance","Zumbi"))))</f>
        <v/>
      </c>
      <c r="W6817" s="25" t="n">
        <f aca="false">IF(O6817="Won",1,IF(O6817="Lost",0,""))</f>
        <v>1</v>
      </c>
      <c r="Y6817" s="25" t="str">
        <f aca="false">IF(E6817="","Sim","")</f>
        <v/>
      </c>
    </row>
    <row r="6818" customFormat="false" ht="15" hidden="false" customHeight="false" outlineLevel="0" collapsed="false">
      <c r="A6818" s="25" t="s">
        <v>7081</v>
      </c>
      <c r="B6818" s="25" t="s">
        <v>102</v>
      </c>
      <c r="C6818" s="25" t="s">
        <v>103</v>
      </c>
      <c r="D6818" s="25" t="s">
        <v>104</v>
      </c>
      <c r="E6818" s="25" t="s">
        <v>156</v>
      </c>
      <c r="F6818" s="25" t="s">
        <v>155</v>
      </c>
      <c r="G6818" s="26" t="n">
        <v>1699.85</v>
      </c>
      <c r="H6818" s="27" t="n">
        <v>5108</v>
      </c>
      <c r="I6818" s="25" t="s">
        <v>147</v>
      </c>
      <c r="K6818" s="25" t="n">
        <v>1999</v>
      </c>
      <c r="L6818" s="25" t="s">
        <v>186</v>
      </c>
      <c r="M6818" s="25" t="s">
        <v>171</v>
      </c>
      <c r="N6818" s="28" t="n">
        <v>550</v>
      </c>
      <c r="O6818" s="25" t="s">
        <v>54</v>
      </c>
      <c r="P6818" s="29" t="n">
        <v>42860</v>
      </c>
      <c r="Q6818" s="29" t="n">
        <v>42869</v>
      </c>
      <c r="R6818" s="28" t="n">
        <v>579</v>
      </c>
      <c r="S6818" s="28" t="n">
        <f aca="false">IF(O6818="Won",R6818,IF(O6818="Lost",0,N6818))</f>
        <v>579</v>
      </c>
      <c r="T6818" s="30" t="n">
        <f aca="false">IF(AND(P6818&lt;&gt;"",Q6818&lt;&gt;""),Q6818-P6818,"")</f>
        <v>9</v>
      </c>
      <c r="U6818" s="30" t="str">
        <f aca="false">IF(AND(O6818="Engaging",P6818&lt;&gt;""),'Leia-me'!$B$5-P6818,"")</f>
        <v/>
      </c>
      <c r="V6818" s="25" t="str">
        <f aca="false">IF(O6818&lt;&gt;"Engaging","",IF(U6818&lt;='Leia-me'!$B$6,"Saudável",IF(U6818&lt;='Leia-me'!$B$7,"Esfriando",IF(U6818&lt;='Leia-me'!$B$8,"Última chance","Zumbi"))))</f>
        <v/>
      </c>
      <c r="W6818" s="25" t="n">
        <f aca="false">IF(O6818="Won",1,IF(O6818="Lost",0,""))</f>
        <v>1</v>
      </c>
      <c r="Y6818" s="25" t="str">
        <f aca="false">IF(E6818="","Sim","")</f>
        <v/>
      </c>
    </row>
    <row r="6819" customFormat="false" ht="15" hidden="false" customHeight="false" outlineLevel="0" collapsed="false">
      <c r="A6819" s="25" t="s">
        <v>7082</v>
      </c>
      <c r="B6819" s="25" t="s">
        <v>102</v>
      </c>
      <c r="C6819" s="25" t="s">
        <v>103</v>
      </c>
      <c r="D6819" s="25" t="s">
        <v>104</v>
      </c>
      <c r="E6819" s="25" t="s">
        <v>417</v>
      </c>
      <c r="F6819" s="25" t="s">
        <v>211</v>
      </c>
      <c r="G6819" s="26" t="n">
        <v>223.8</v>
      </c>
      <c r="H6819" s="27" t="n">
        <v>299</v>
      </c>
      <c r="I6819" s="25" t="s">
        <v>147</v>
      </c>
      <c r="K6819" s="25" t="n">
        <v>2003</v>
      </c>
      <c r="L6819" s="25" t="s">
        <v>170</v>
      </c>
      <c r="M6819" s="25" t="s">
        <v>171</v>
      </c>
      <c r="N6819" s="28" t="n">
        <v>1096</v>
      </c>
      <c r="O6819" s="25" t="s">
        <v>54</v>
      </c>
      <c r="P6819" s="29" t="n">
        <v>42860</v>
      </c>
      <c r="Q6819" s="29" t="n">
        <v>42957</v>
      </c>
      <c r="R6819" s="28" t="n">
        <v>1151</v>
      </c>
      <c r="S6819" s="28" t="n">
        <f aca="false">IF(O6819="Won",R6819,IF(O6819="Lost",0,N6819))</f>
        <v>1151</v>
      </c>
      <c r="T6819" s="30" t="n">
        <f aca="false">IF(AND(P6819&lt;&gt;"",Q6819&lt;&gt;""),Q6819-P6819,"")</f>
        <v>97</v>
      </c>
      <c r="U6819" s="30" t="str">
        <f aca="false">IF(AND(O6819="Engaging",P6819&lt;&gt;""),'Leia-me'!$B$5-P6819,"")</f>
        <v/>
      </c>
      <c r="V6819" s="25" t="str">
        <f aca="false">IF(O6819&lt;&gt;"Engaging","",IF(U6819&lt;='Leia-me'!$B$6,"Saudável",IF(U6819&lt;='Leia-me'!$B$7,"Esfriando",IF(U6819&lt;='Leia-me'!$B$8,"Última chance","Zumbi"))))</f>
        <v/>
      </c>
      <c r="W6819" s="25" t="n">
        <f aca="false">IF(O6819="Won",1,IF(O6819="Lost",0,""))</f>
        <v>1</v>
      </c>
      <c r="Y6819" s="25" t="str">
        <f aca="false">IF(E6819="","Sim","")</f>
        <v/>
      </c>
    </row>
    <row r="6820" customFormat="false" ht="15" hidden="false" customHeight="false" outlineLevel="0" collapsed="false">
      <c r="A6820" s="25" t="s">
        <v>7083</v>
      </c>
      <c r="B6820" s="25" t="s">
        <v>102</v>
      </c>
      <c r="C6820" s="25" t="s">
        <v>103</v>
      </c>
      <c r="D6820" s="25" t="s">
        <v>104</v>
      </c>
      <c r="E6820" s="25" t="s">
        <v>199</v>
      </c>
      <c r="F6820" s="25" t="s">
        <v>177</v>
      </c>
      <c r="G6820" s="26" t="n">
        <v>52.5</v>
      </c>
      <c r="H6820" s="27" t="n">
        <v>165</v>
      </c>
      <c r="I6820" s="25" t="s">
        <v>147</v>
      </c>
      <c r="K6820" s="25" t="n">
        <v>2008</v>
      </c>
      <c r="L6820" s="25" t="s">
        <v>178</v>
      </c>
      <c r="M6820" s="25" t="s">
        <v>171</v>
      </c>
      <c r="N6820" s="28" t="n">
        <v>5482</v>
      </c>
      <c r="O6820" s="25" t="s">
        <v>56</v>
      </c>
      <c r="P6820" s="29" t="n">
        <v>42861</v>
      </c>
      <c r="Q6820" s="33"/>
      <c r="R6820" s="34"/>
      <c r="S6820" s="28" t="n">
        <f aca="false">IF(O6820="Won",R6820,IF(O6820="Lost",0,N6820))</f>
        <v>5482</v>
      </c>
      <c r="T6820" s="30" t="str">
        <f aca="false">IF(AND(P6820&lt;&gt;"",Q6820&lt;&gt;""),Q6820-P6820,"")</f>
        <v/>
      </c>
      <c r="U6820" s="30" t="n">
        <f aca="false">IF(AND(O6820="Engaging",P6820&lt;&gt;""),'Leia-me'!$B$5-P6820,"")</f>
        <v>239</v>
      </c>
      <c r="V6820" s="25" t="str">
        <f aca="false">IF(O6820&lt;&gt;"Engaging","",IF(U6820&lt;='Leia-me'!$B$6,"Saudável",IF(U6820&lt;='Leia-me'!$B$7,"Esfriando",IF(U6820&lt;='Leia-me'!$B$8,"Última chance","Zumbi"))))</f>
        <v>Zumbi</v>
      </c>
      <c r="W6820" s="25" t="str">
        <f aca="false">IF(O6820="Won",1,IF(O6820="Lost",0,""))</f>
        <v/>
      </c>
      <c r="Y6820" s="25" t="str">
        <f aca="false">IF(E6820="","Sim","")</f>
        <v/>
      </c>
    </row>
    <row r="6821" customFormat="false" ht="15" hidden="false" customHeight="false" outlineLevel="0" collapsed="false">
      <c r="A6821" s="25" t="s">
        <v>7084</v>
      </c>
      <c r="B6821" s="25" t="s">
        <v>102</v>
      </c>
      <c r="C6821" s="25" t="s">
        <v>103</v>
      </c>
      <c r="D6821" s="25" t="s">
        <v>104</v>
      </c>
      <c r="G6821" s="31"/>
      <c r="H6821" s="32"/>
      <c r="L6821" s="25" t="s">
        <v>1834</v>
      </c>
      <c r="M6821" s="25" t="s">
        <v>171</v>
      </c>
      <c r="N6821" s="28" t="n">
        <v>4821</v>
      </c>
      <c r="O6821" s="25" t="s">
        <v>56</v>
      </c>
      <c r="P6821" s="29" t="n">
        <v>42861</v>
      </c>
      <c r="Q6821" s="33"/>
      <c r="R6821" s="34"/>
      <c r="S6821" s="28" t="n">
        <f aca="false">IF(O6821="Won",R6821,IF(O6821="Lost",0,N6821))</f>
        <v>4821</v>
      </c>
      <c r="T6821" s="30" t="str">
        <f aca="false">IF(AND(P6821&lt;&gt;"",Q6821&lt;&gt;""),Q6821-P6821,"")</f>
        <v/>
      </c>
      <c r="U6821" s="30" t="n">
        <f aca="false">IF(AND(O6821="Engaging",P6821&lt;&gt;""),'Leia-me'!$B$5-P6821,"")</f>
        <v>239</v>
      </c>
      <c r="V6821" s="25" t="str">
        <f aca="false">IF(O6821&lt;&gt;"Engaging","",IF(U6821&lt;='Leia-me'!$B$6,"Saudável",IF(U6821&lt;='Leia-me'!$B$7,"Esfriando",IF(U6821&lt;='Leia-me'!$B$8,"Última chance","Zumbi"))))</f>
        <v>Zumbi</v>
      </c>
      <c r="W6821" s="25" t="str">
        <f aca="false">IF(O6821="Won",1,IF(O6821="Lost",0,""))</f>
        <v/>
      </c>
      <c r="X6821" s="25" t="s">
        <v>1835</v>
      </c>
      <c r="Y6821" s="25" t="str">
        <f aca="false">IF(E6821="","Sim","")</f>
        <v>Sim</v>
      </c>
    </row>
    <row r="6822" customFormat="false" ht="15" hidden="false" customHeight="false" outlineLevel="0" collapsed="false">
      <c r="A6822" s="25" t="s">
        <v>7085</v>
      </c>
      <c r="B6822" s="25" t="s">
        <v>102</v>
      </c>
      <c r="C6822" s="25" t="s">
        <v>103</v>
      </c>
      <c r="D6822" s="25" t="s">
        <v>104</v>
      </c>
      <c r="E6822" s="25" t="s">
        <v>665</v>
      </c>
      <c r="F6822" s="25" t="s">
        <v>211</v>
      </c>
      <c r="G6822" s="26" t="n">
        <v>4968.91</v>
      </c>
      <c r="H6822" s="27" t="n">
        <v>7523</v>
      </c>
      <c r="I6822" s="25" t="s">
        <v>147</v>
      </c>
      <c r="K6822" s="25" t="n">
        <v>1990</v>
      </c>
      <c r="L6822" s="25" t="s">
        <v>186</v>
      </c>
      <c r="M6822" s="25" t="s">
        <v>171</v>
      </c>
      <c r="N6822" s="28" t="n">
        <v>550</v>
      </c>
      <c r="O6822" s="25" t="s">
        <v>55</v>
      </c>
      <c r="P6822" s="29" t="n">
        <v>42864</v>
      </c>
      <c r="Q6822" s="29" t="n">
        <v>42907</v>
      </c>
      <c r="R6822" s="28" t="n">
        <v>0</v>
      </c>
      <c r="S6822" s="28" t="n">
        <f aca="false">IF(O6822="Won",R6822,IF(O6822="Lost",0,N6822))</f>
        <v>0</v>
      </c>
      <c r="T6822" s="30" t="n">
        <f aca="false">IF(AND(P6822&lt;&gt;"",Q6822&lt;&gt;""),Q6822-P6822,"")</f>
        <v>43</v>
      </c>
      <c r="U6822" s="30" t="str">
        <f aca="false">IF(AND(O6822="Engaging",P6822&lt;&gt;""),'Leia-me'!$B$5-P6822,"")</f>
        <v/>
      </c>
      <c r="V6822" s="25" t="str">
        <f aca="false">IF(O6822&lt;&gt;"Engaging","",IF(U6822&lt;='Leia-me'!$B$6,"Saudável",IF(U6822&lt;='Leia-me'!$B$7,"Esfriando",IF(U6822&lt;='Leia-me'!$B$8,"Última chance","Zumbi"))))</f>
        <v/>
      </c>
      <c r="W6822" s="25" t="n">
        <f aca="false">IF(O6822="Won",1,IF(O6822="Lost",0,""))</f>
        <v>0</v>
      </c>
      <c r="Y6822" s="25" t="str">
        <f aca="false">IF(E6822="","Sim","")</f>
        <v/>
      </c>
    </row>
    <row r="6823" customFormat="false" ht="15" hidden="false" customHeight="false" outlineLevel="0" collapsed="false">
      <c r="A6823" s="25" t="s">
        <v>7086</v>
      </c>
      <c r="B6823" s="25" t="s">
        <v>102</v>
      </c>
      <c r="C6823" s="25" t="s">
        <v>103</v>
      </c>
      <c r="D6823" s="25" t="s">
        <v>104</v>
      </c>
      <c r="E6823" s="25" t="s">
        <v>1351</v>
      </c>
      <c r="F6823" s="25" t="s">
        <v>177</v>
      </c>
      <c r="G6823" s="26" t="n">
        <v>7537.24</v>
      </c>
      <c r="H6823" s="27" t="n">
        <v>20293</v>
      </c>
      <c r="I6823" s="25" t="s">
        <v>147</v>
      </c>
      <c r="K6823" s="25" t="n">
        <v>1993</v>
      </c>
      <c r="L6823" s="25" t="s">
        <v>160</v>
      </c>
      <c r="M6823" s="25" t="s">
        <v>149</v>
      </c>
      <c r="N6823" s="28" t="n">
        <v>3393</v>
      </c>
      <c r="O6823" s="25" t="s">
        <v>55</v>
      </c>
      <c r="P6823" s="29" t="n">
        <v>42864</v>
      </c>
      <c r="Q6823" s="29" t="n">
        <v>42951</v>
      </c>
      <c r="R6823" s="28" t="n">
        <v>0</v>
      </c>
      <c r="S6823" s="28" t="n">
        <f aca="false">IF(O6823="Won",R6823,IF(O6823="Lost",0,N6823))</f>
        <v>0</v>
      </c>
      <c r="T6823" s="30" t="n">
        <f aca="false">IF(AND(P6823&lt;&gt;"",Q6823&lt;&gt;""),Q6823-P6823,"")</f>
        <v>87</v>
      </c>
      <c r="U6823" s="30" t="str">
        <f aca="false">IF(AND(O6823="Engaging",P6823&lt;&gt;""),'Leia-me'!$B$5-P6823,"")</f>
        <v/>
      </c>
      <c r="V6823" s="25" t="str">
        <f aca="false">IF(O6823&lt;&gt;"Engaging","",IF(U6823&lt;='Leia-me'!$B$6,"Saudável",IF(U6823&lt;='Leia-me'!$B$7,"Esfriando",IF(U6823&lt;='Leia-me'!$B$8,"Última chance","Zumbi"))))</f>
        <v/>
      </c>
      <c r="W6823" s="25" t="n">
        <f aca="false">IF(O6823="Won",1,IF(O6823="Lost",0,""))</f>
        <v>0</v>
      </c>
      <c r="Y6823" s="25" t="str">
        <f aca="false">IF(E6823="","Sim","")</f>
        <v/>
      </c>
    </row>
    <row r="6824" customFormat="false" ht="15" hidden="false" customHeight="false" outlineLevel="0" collapsed="false">
      <c r="A6824" s="25" t="s">
        <v>7087</v>
      </c>
      <c r="B6824" s="25" t="s">
        <v>102</v>
      </c>
      <c r="C6824" s="25" t="s">
        <v>103</v>
      </c>
      <c r="D6824" s="25" t="s">
        <v>104</v>
      </c>
      <c r="E6824" s="25" t="s">
        <v>184</v>
      </c>
      <c r="F6824" s="25" t="s">
        <v>185</v>
      </c>
      <c r="G6824" s="26" t="n">
        <v>1520.66</v>
      </c>
      <c r="H6824" s="27" t="n">
        <v>1806</v>
      </c>
      <c r="I6824" s="25" t="s">
        <v>147</v>
      </c>
      <c r="K6824" s="25" t="n">
        <v>2005</v>
      </c>
      <c r="L6824" s="25" t="s">
        <v>186</v>
      </c>
      <c r="M6824" s="25" t="s">
        <v>171</v>
      </c>
      <c r="N6824" s="28" t="n">
        <v>550</v>
      </c>
      <c r="O6824" s="25" t="s">
        <v>56</v>
      </c>
      <c r="P6824" s="29" t="n">
        <v>42865</v>
      </c>
      <c r="Q6824" s="33"/>
      <c r="R6824" s="34"/>
      <c r="S6824" s="28" t="n">
        <f aca="false">IF(O6824="Won",R6824,IF(O6824="Lost",0,N6824))</f>
        <v>550</v>
      </c>
      <c r="T6824" s="30" t="str">
        <f aca="false">IF(AND(P6824&lt;&gt;"",Q6824&lt;&gt;""),Q6824-P6824,"")</f>
        <v/>
      </c>
      <c r="U6824" s="30" t="n">
        <f aca="false">IF(AND(O6824="Engaging",P6824&lt;&gt;""),'Leia-me'!$B$5-P6824,"")</f>
        <v>235</v>
      </c>
      <c r="V6824" s="25" t="str">
        <f aca="false">IF(O6824&lt;&gt;"Engaging","",IF(U6824&lt;='Leia-me'!$B$6,"Saudável",IF(U6824&lt;='Leia-me'!$B$7,"Esfriando",IF(U6824&lt;='Leia-me'!$B$8,"Última chance","Zumbi"))))</f>
        <v>Zumbi</v>
      </c>
      <c r="W6824" s="25" t="str">
        <f aca="false">IF(O6824="Won",1,IF(O6824="Lost",0,""))</f>
        <v/>
      </c>
      <c r="Y6824" s="25" t="str">
        <f aca="false">IF(E6824="","Sim","")</f>
        <v/>
      </c>
    </row>
    <row r="6825" customFormat="false" ht="15" hidden="false" customHeight="false" outlineLevel="0" collapsed="false">
      <c r="A6825" s="25" t="s">
        <v>7088</v>
      </c>
      <c r="B6825" s="25" t="s">
        <v>102</v>
      </c>
      <c r="C6825" s="25" t="s">
        <v>103</v>
      </c>
      <c r="D6825" s="25" t="s">
        <v>104</v>
      </c>
      <c r="G6825" s="31"/>
      <c r="H6825" s="32"/>
      <c r="L6825" s="25" t="s">
        <v>178</v>
      </c>
      <c r="M6825" s="25" t="s">
        <v>171</v>
      </c>
      <c r="N6825" s="28" t="n">
        <v>5482</v>
      </c>
      <c r="O6825" s="25" t="s">
        <v>56</v>
      </c>
      <c r="P6825" s="29" t="n">
        <v>42866</v>
      </c>
      <c r="Q6825" s="33"/>
      <c r="R6825" s="34"/>
      <c r="S6825" s="28" t="n">
        <f aca="false">IF(O6825="Won",R6825,IF(O6825="Lost",0,N6825))</f>
        <v>5482</v>
      </c>
      <c r="T6825" s="30" t="str">
        <f aca="false">IF(AND(P6825&lt;&gt;"",Q6825&lt;&gt;""),Q6825-P6825,"")</f>
        <v/>
      </c>
      <c r="U6825" s="30" t="n">
        <f aca="false">IF(AND(O6825="Engaging",P6825&lt;&gt;""),'Leia-me'!$B$5-P6825,"")</f>
        <v>234</v>
      </c>
      <c r="V6825" s="25" t="str">
        <f aca="false">IF(O6825&lt;&gt;"Engaging","",IF(U6825&lt;='Leia-me'!$B$6,"Saudável",IF(U6825&lt;='Leia-me'!$B$7,"Esfriando",IF(U6825&lt;='Leia-me'!$B$8,"Última chance","Zumbi"))))</f>
        <v>Zumbi</v>
      </c>
      <c r="W6825" s="25" t="str">
        <f aca="false">IF(O6825="Won",1,IF(O6825="Lost",0,""))</f>
        <v/>
      </c>
      <c r="Y6825" s="25" t="str">
        <f aca="false">IF(E6825="","Sim","")</f>
        <v>Sim</v>
      </c>
    </row>
    <row r="6826" customFormat="false" ht="15" hidden="false" customHeight="false" outlineLevel="0" collapsed="false">
      <c r="A6826" s="25" t="s">
        <v>7089</v>
      </c>
      <c r="B6826" s="25" t="s">
        <v>102</v>
      </c>
      <c r="C6826" s="25" t="s">
        <v>103</v>
      </c>
      <c r="D6826" s="25" t="s">
        <v>104</v>
      </c>
      <c r="E6826" s="25" t="s">
        <v>3075</v>
      </c>
      <c r="F6826" s="25" t="s">
        <v>165</v>
      </c>
      <c r="G6826" s="26" t="n">
        <v>4269.9</v>
      </c>
      <c r="H6826" s="27" t="n">
        <v>6472</v>
      </c>
      <c r="I6826" s="25" t="s">
        <v>147</v>
      </c>
      <c r="J6826" s="25" t="s">
        <v>1347</v>
      </c>
      <c r="K6826" s="25" t="n">
        <v>1993</v>
      </c>
      <c r="L6826" s="25" t="s">
        <v>148</v>
      </c>
      <c r="M6826" s="25" t="s">
        <v>149</v>
      </c>
      <c r="N6826" s="28" t="n">
        <v>55</v>
      </c>
      <c r="O6826" s="25" t="s">
        <v>54</v>
      </c>
      <c r="P6826" s="29" t="n">
        <v>42866</v>
      </c>
      <c r="Q6826" s="29" t="n">
        <v>42875</v>
      </c>
      <c r="R6826" s="28" t="n">
        <v>56</v>
      </c>
      <c r="S6826" s="28" t="n">
        <f aca="false">IF(O6826="Won",R6826,IF(O6826="Lost",0,N6826))</f>
        <v>56</v>
      </c>
      <c r="T6826" s="30" t="n">
        <f aca="false">IF(AND(P6826&lt;&gt;"",Q6826&lt;&gt;""),Q6826-P6826,"")</f>
        <v>9</v>
      </c>
      <c r="U6826" s="30" t="str">
        <f aca="false">IF(AND(O6826="Engaging",P6826&lt;&gt;""),'Leia-me'!$B$5-P6826,"")</f>
        <v/>
      </c>
      <c r="V6826" s="25" t="str">
        <f aca="false">IF(O6826&lt;&gt;"Engaging","",IF(U6826&lt;='Leia-me'!$B$6,"Saudável",IF(U6826&lt;='Leia-me'!$B$7,"Esfriando",IF(U6826&lt;='Leia-me'!$B$8,"Última chance","Zumbi"))))</f>
        <v/>
      </c>
      <c r="W6826" s="25" t="n">
        <f aca="false">IF(O6826="Won",1,IF(O6826="Lost",0,""))</f>
        <v>1</v>
      </c>
      <c r="Y6826" s="25" t="str">
        <f aca="false">IF(E6826="","Sim","")</f>
        <v/>
      </c>
    </row>
    <row r="6827" customFormat="false" ht="15" hidden="false" customHeight="false" outlineLevel="0" collapsed="false">
      <c r="A6827" s="25" t="s">
        <v>7090</v>
      </c>
      <c r="B6827" s="25" t="s">
        <v>102</v>
      </c>
      <c r="C6827" s="25" t="s">
        <v>103</v>
      </c>
      <c r="D6827" s="25" t="s">
        <v>104</v>
      </c>
      <c r="E6827" s="25" t="s">
        <v>444</v>
      </c>
      <c r="F6827" s="25" t="s">
        <v>192</v>
      </c>
      <c r="G6827" s="26" t="n">
        <v>6354.87</v>
      </c>
      <c r="H6827" s="27" t="n">
        <v>16780</v>
      </c>
      <c r="I6827" s="25" t="s">
        <v>147</v>
      </c>
      <c r="J6827" s="25" t="s">
        <v>445</v>
      </c>
      <c r="K6827" s="25" t="n">
        <v>1996</v>
      </c>
      <c r="L6827" s="25" t="s">
        <v>186</v>
      </c>
      <c r="M6827" s="25" t="s">
        <v>171</v>
      </c>
      <c r="N6827" s="28" t="n">
        <v>550</v>
      </c>
      <c r="O6827" s="25" t="s">
        <v>55</v>
      </c>
      <c r="P6827" s="29" t="n">
        <v>42867</v>
      </c>
      <c r="Q6827" s="29" t="n">
        <v>42881</v>
      </c>
      <c r="R6827" s="28" t="n">
        <v>0</v>
      </c>
      <c r="S6827" s="28" t="n">
        <f aca="false">IF(O6827="Won",R6827,IF(O6827="Lost",0,N6827))</f>
        <v>0</v>
      </c>
      <c r="T6827" s="30" t="n">
        <f aca="false">IF(AND(P6827&lt;&gt;"",Q6827&lt;&gt;""),Q6827-P6827,"")</f>
        <v>14</v>
      </c>
      <c r="U6827" s="30" t="str">
        <f aca="false">IF(AND(O6827="Engaging",P6827&lt;&gt;""),'Leia-me'!$B$5-P6827,"")</f>
        <v/>
      </c>
      <c r="V6827" s="25" t="str">
        <f aca="false">IF(O6827&lt;&gt;"Engaging","",IF(U6827&lt;='Leia-me'!$B$6,"Saudável",IF(U6827&lt;='Leia-me'!$B$7,"Esfriando",IF(U6827&lt;='Leia-me'!$B$8,"Última chance","Zumbi"))))</f>
        <v/>
      </c>
      <c r="W6827" s="25" t="n">
        <f aca="false">IF(O6827="Won",1,IF(O6827="Lost",0,""))</f>
        <v>0</v>
      </c>
      <c r="Y6827" s="25" t="str">
        <f aca="false">IF(E6827="","Sim","")</f>
        <v/>
      </c>
    </row>
    <row r="6828" customFormat="false" ht="15" hidden="false" customHeight="false" outlineLevel="0" collapsed="false">
      <c r="A6828" s="25" t="s">
        <v>7091</v>
      </c>
      <c r="B6828" s="25" t="s">
        <v>102</v>
      </c>
      <c r="C6828" s="25" t="s">
        <v>103</v>
      </c>
      <c r="D6828" s="25" t="s">
        <v>104</v>
      </c>
      <c r="E6828" s="25" t="s">
        <v>218</v>
      </c>
      <c r="F6828" s="25" t="s">
        <v>146</v>
      </c>
      <c r="G6828" s="26" t="n">
        <v>4.54</v>
      </c>
      <c r="H6828" s="27" t="n">
        <v>9</v>
      </c>
      <c r="I6828" s="25" t="s">
        <v>147</v>
      </c>
      <c r="K6828" s="25" t="n">
        <v>2017</v>
      </c>
      <c r="L6828" s="25" t="s">
        <v>178</v>
      </c>
      <c r="M6828" s="25" t="s">
        <v>171</v>
      </c>
      <c r="N6828" s="28" t="n">
        <v>5482</v>
      </c>
      <c r="O6828" s="25" t="s">
        <v>54</v>
      </c>
      <c r="P6828" s="29" t="n">
        <v>42867</v>
      </c>
      <c r="Q6828" s="29" t="n">
        <v>42970</v>
      </c>
      <c r="R6828" s="28" t="n">
        <v>5987</v>
      </c>
      <c r="S6828" s="28" t="n">
        <f aca="false">IF(O6828="Won",R6828,IF(O6828="Lost",0,N6828))</f>
        <v>5987</v>
      </c>
      <c r="T6828" s="30" t="n">
        <f aca="false">IF(AND(P6828&lt;&gt;"",Q6828&lt;&gt;""),Q6828-P6828,"")</f>
        <v>103</v>
      </c>
      <c r="U6828" s="30" t="str">
        <f aca="false">IF(AND(O6828="Engaging",P6828&lt;&gt;""),'Leia-me'!$B$5-P6828,"")</f>
        <v/>
      </c>
      <c r="V6828" s="25" t="str">
        <f aca="false">IF(O6828&lt;&gt;"Engaging","",IF(U6828&lt;='Leia-me'!$B$6,"Saudável",IF(U6828&lt;='Leia-me'!$B$7,"Esfriando",IF(U6828&lt;='Leia-me'!$B$8,"Última chance","Zumbi"))))</f>
        <v/>
      </c>
      <c r="W6828" s="25" t="n">
        <f aca="false">IF(O6828="Won",1,IF(O6828="Lost",0,""))</f>
        <v>1</v>
      </c>
      <c r="Y6828" s="25" t="str">
        <f aca="false">IF(E6828="","Sim","")</f>
        <v/>
      </c>
    </row>
    <row r="6829" customFormat="false" ht="15" hidden="false" customHeight="false" outlineLevel="0" collapsed="false">
      <c r="A6829" s="25" t="s">
        <v>7092</v>
      </c>
      <c r="B6829" s="25" t="s">
        <v>102</v>
      </c>
      <c r="C6829" s="25" t="s">
        <v>103</v>
      </c>
      <c r="D6829" s="25" t="s">
        <v>104</v>
      </c>
      <c r="G6829" s="31"/>
      <c r="H6829" s="32"/>
      <c r="L6829" s="25" t="s">
        <v>186</v>
      </c>
      <c r="M6829" s="25" t="s">
        <v>171</v>
      </c>
      <c r="N6829" s="28" t="n">
        <v>550</v>
      </c>
      <c r="O6829" s="25" t="s">
        <v>56</v>
      </c>
      <c r="P6829" s="29" t="n">
        <v>42869</v>
      </c>
      <c r="Q6829" s="33"/>
      <c r="R6829" s="34"/>
      <c r="S6829" s="28" t="n">
        <f aca="false">IF(O6829="Won",R6829,IF(O6829="Lost",0,N6829))</f>
        <v>550</v>
      </c>
      <c r="T6829" s="30" t="str">
        <f aca="false">IF(AND(P6829&lt;&gt;"",Q6829&lt;&gt;""),Q6829-P6829,"")</f>
        <v/>
      </c>
      <c r="U6829" s="30" t="n">
        <f aca="false">IF(AND(O6829="Engaging",P6829&lt;&gt;""),'Leia-me'!$B$5-P6829,"")</f>
        <v>231</v>
      </c>
      <c r="V6829" s="25" t="str">
        <f aca="false">IF(O6829&lt;&gt;"Engaging","",IF(U6829&lt;='Leia-me'!$B$6,"Saudável",IF(U6829&lt;='Leia-me'!$B$7,"Esfriando",IF(U6829&lt;='Leia-me'!$B$8,"Última chance","Zumbi"))))</f>
        <v>Zumbi</v>
      </c>
      <c r="W6829" s="25" t="str">
        <f aca="false">IF(O6829="Won",1,IF(O6829="Lost",0,""))</f>
        <v/>
      </c>
      <c r="Y6829" s="25" t="str">
        <f aca="false">IF(E6829="","Sim","")</f>
        <v>Sim</v>
      </c>
    </row>
    <row r="6830" customFormat="false" ht="15" hidden="false" customHeight="false" outlineLevel="0" collapsed="false">
      <c r="A6830" s="25" t="s">
        <v>7093</v>
      </c>
      <c r="B6830" s="25" t="s">
        <v>102</v>
      </c>
      <c r="C6830" s="25" t="s">
        <v>103</v>
      </c>
      <c r="D6830" s="25" t="s">
        <v>104</v>
      </c>
      <c r="E6830" s="25" t="s">
        <v>665</v>
      </c>
      <c r="F6830" s="25" t="s">
        <v>211</v>
      </c>
      <c r="G6830" s="26" t="n">
        <v>4968.91</v>
      </c>
      <c r="H6830" s="27" t="n">
        <v>7523</v>
      </c>
      <c r="I6830" s="25" t="s">
        <v>147</v>
      </c>
      <c r="K6830" s="25" t="n">
        <v>1990</v>
      </c>
      <c r="L6830" s="25" t="s">
        <v>186</v>
      </c>
      <c r="M6830" s="25" t="s">
        <v>171</v>
      </c>
      <c r="N6830" s="28" t="n">
        <v>550</v>
      </c>
      <c r="O6830" s="25" t="s">
        <v>54</v>
      </c>
      <c r="P6830" s="29" t="n">
        <v>42869</v>
      </c>
      <c r="Q6830" s="29" t="n">
        <v>42963</v>
      </c>
      <c r="R6830" s="28" t="n">
        <v>575</v>
      </c>
      <c r="S6830" s="28" t="n">
        <f aca="false">IF(O6830="Won",R6830,IF(O6830="Lost",0,N6830))</f>
        <v>575</v>
      </c>
      <c r="T6830" s="30" t="n">
        <f aca="false">IF(AND(P6830&lt;&gt;"",Q6830&lt;&gt;""),Q6830-P6830,"")</f>
        <v>94</v>
      </c>
      <c r="U6830" s="30" t="str">
        <f aca="false">IF(AND(O6830="Engaging",P6830&lt;&gt;""),'Leia-me'!$B$5-P6830,"")</f>
        <v/>
      </c>
      <c r="V6830" s="25" t="str">
        <f aca="false">IF(O6830&lt;&gt;"Engaging","",IF(U6830&lt;='Leia-me'!$B$6,"Saudável",IF(U6830&lt;='Leia-me'!$B$7,"Esfriando",IF(U6830&lt;='Leia-me'!$B$8,"Última chance","Zumbi"))))</f>
        <v/>
      </c>
      <c r="W6830" s="25" t="n">
        <f aca="false">IF(O6830="Won",1,IF(O6830="Lost",0,""))</f>
        <v>1</v>
      </c>
      <c r="Y6830" s="25" t="str">
        <f aca="false">IF(E6830="","Sim","")</f>
        <v/>
      </c>
    </row>
    <row r="6831" customFormat="false" ht="15" hidden="false" customHeight="false" outlineLevel="0" collapsed="false">
      <c r="A6831" s="25" t="s">
        <v>7094</v>
      </c>
      <c r="B6831" s="25" t="s">
        <v>102</v>
      </c>
      <c r="C6831" s="25" t="s">
        <v>103</v>
      </c>
      <c r="D6831" s="25" t="s">
        <v>104</v>
      </c>
      <c r="E6831" s="25" t="s">
        <v>665</v>
      </c>
      <c r="F6831" s="25" t="s">
        <v>211</v>
      </c>
      <c r="G6831" s="26" t="n">
        <v>4968.91</v>
      </c>
      <c r="H6831" s="27" t="n">
        <v>7523</v>
      </c>
      <c r="I6831" s="25" t="s">
        <v>147</v>
      </c>
      <c r="K6831" s="25" t="n">
        <v>1990</v>
      </c>
      <c r="L6831" s="25" t="s">
        <v>170</v>
      </c>
      <c r="M6831" s="25" t="s">
        <v>171</v>
      </c>
      <c r="N6831" s="28" t="n">
        <v>1096</v>
      </c>
      <c r="O6831" s="25" t="s">
        <v>54</v>
      </c>
      <c r="P6831" s="29" t="n">
        <v>42870</v>
      </c>
      <c r="Q6831" s="29" t="n">
        <v>42972</v>
      </c>
      <c r="R6831" s="28" t="n">
        <v>959</v>
      </c>
      <c r="S6831" s="28" t="n">
        <f aca="false">IF(O6831="Won",R6831,IF(O6831="Lost",0,N6831))</f>
        <v>959</v>
      </c>
      <c r="T6831" s="30" t="n">
        <f aca="false">IF(AND(P6831&lt;&gt;"",Q6831&lt;&gt;""),Q6831-P6831,"")</f>
        <v>102</v>
      </c>
      <c r="U6831" s="30" t="str">
        <f aca="false">IF(AND(O6831="Engaging",P6831&lt;&gt;""),'Leia-me'!$B$5-P6831,"")</f>
        <v/>
      </c>
      <c r="V6831" s="25" t="str">
        <f aca="false">IF(O6831&lt;&gt;"Engaging","",IF(U6831&lt;='Leia-me'!$B$6,"Saudável",IF(U6831&lt;='Leia-me'!$B$7,"Esfriando",IF(U6831&lt;='Leia-me'!$B$8,"Última chance","Zumbi"))))</f>
        <v/>
      </c>
      <c r="W6831" s="25" t="n">
        <f aca="false">IF(O6831="Won",1,IF(O6831="Lost",0,""))</f>
        <v>1</v>
      </c>
      <c r="Y6831" s="25" t="str">
        <f aca="false">IF(E6831="","Sim","")</f>
        <v/>
      </c>
    </row>
    <row r="6832" customFormat="false" ht="15" hidden="false" customHeight="false" outlineLevel="0" collapsed="false">
      <c r="A6832" s="25" t="s">
        <v>7095</v>
      </c>
      <c r="B6832" s="25" t="s">
        <v>102</v>
      </c>
      <c r="C6832" s="25" t="s">
        <v>103</v>
      </c>
      <c r="D6832" s="25" t="s">
        <v>104</v>
      </c>
      <c r="E6832" s="25" t="s">
        <v>1158</v>
      </c>
      <c r="F6832" s="25" t="s">
        <v>185</v>
      </c>
      <c r="G6832" s="26" t="n">
        <v>7708.38</v>
      </c>
      <c r="H6832" s="27" t="n">
        <v>13756</v>
      </c>
      <c r="I6832" s="25" t="s">
        <v>147</v>
      </c>
      <c r="K6832" s="25" t="n">
        <v>1980</v>
      </c>
      <c r="L6832" s="25" t="s">
        <v>170</v>
      </c>
      <c r="M6832" s="25" t="s">
        <v>171</v>
      </c>
      <c r="N6832" s="28" t="n">
        <v>1096</v>
      </c>
      <c r="O6832" s="25" t="s">
        <v>54</v>
      </c>
      <c r="P6832" s="29" t="n">
        <v>42870</v>
      </c>
      <c r="Q6832" s="29" t="n">
        <v>42889</v>
      </c>
      <c r="R6832" s="28" t="n">
        <v>1208</v>
      </c>
      <c r="S6832" s="28" t="n">
        <f aca="false">IF(O6832="Won",R6832,IF(O6832="Lost",0,N6832))</f>
        <v>1208</v>
      </c>
      <c r="T6832" s="30" t="n">
        <f aca="false">IF(AND(P6832&lt;&gt;"",Q6832&lt;&gt;""),Q6832-P6832,"")</f>
        <v>19</v>
      </c>
      <c r="U6832" s="30" t="str">
        <f aca="false">IF(AND(O6832="Engaging",P6832&lt;&gt;""),'Leia-me'!$B$5-P6832,"")</f>
        <v/>
      </c>
      <c r="V6832" s="25" t="str">
        <f aca="false">IF(O6832&lt;&gt;"Engaging","",IF(U6832&lt;='Leia-me'!$B$6,"Saudável",IF(U6832&lt;='Leia-me'!$B$7,"Esfriando",IF(U6832&lt;='Leia-me'!$B$8,"Última chance","Zumbi"))))</f>
        <v/>
      </c>
      <c r="W6832" s="25" t="n">
        <f aca="false">IF(O6832="Won",1,IF(O6832="Lost",0,""))</f>
        <v>1</v>
      </c>
      <c r="Y6832" s="25" t="str">
        <f aca="false">IF(E6832="","Sim","")</f>
        <v/>
      </c>
    </row>
    <row r="6833" customFormat="false" ht="15" hidden="false" customHeight="false" outlineLevel="0" collapsed="false">
      <c r="A6833" s="25" t="s">
        <v>7096</v>
      </c>
      <c r="B6833" s="25" t="s">
        <v>102</v>
      </c>
      <c r="C6833" s="25" t="s">
        <v>103</v>
      </c>
      <c r="D6833" s="25" t="s">
        <v>104</v>
      </c>
      <c r="E6833" s="25" t="s">
        <v>868</v>
      </c>
      <c r="F6833" s="25" t="s">
        <v>168</v>
      </c>
      <c r="G6833" s="26" t="n">
        <v>2952.73</v>
      </c>
      <c r="H6833" s="27" t="n">
        <v>5107</v>
      </c>
      <c r="I6833" s="25" t="s">
        <v>147</v>
      </c>
      <c r="K6833" s="25" t="n">
        <v>2000</v>
      </c>
      <c r="L6833" s="25" t="s">
        <v>1834</v>
      </c>
      <c r="M6833" s="25" t="s">
        <v>171</v>
      </c>
      <c r="N6833" s="28" t="n">
        <v>4821</v>
      </c>
      <c r="O6833" s="25" t="s">
        <v>54</v>
      </c>
      <c r="P6833" s="29" t="n">
        <v>42870</v>
      </c>
      <c r="Q6833" s="29" t="n">
        <v>42966</v>
      </c>
      <c r="R6833" s="28" t="n">
        <v>4246</v>
      </c>
      <c r="S6833" s="28" t="n">
        <f aca="false">IF(O6833="Won",R6833,IF(O6833="Lost",0,N6833))</f>
        <v>4246</v>
      </c>
      <c r="T6833" s="30" t="n">
        <f aca="false">IF(AND(P6833&lt;&gt;"",Q6833&lt;&gt;""),Q6833-P6833,"")</f>
        <v>96</v>
      </c>
      <c r="U6833" s="30" t="str">
        <f aca="false">IF(AND(O6833="Engaging",P6833&lt;&gt;""),'Leia-me'!$B$5-P6833,"")</f>
        <v/>
      </c>
      <c r="V6833" s="25" t="str">
        <f aca="false">IF(O6833&lt;&gt;"Engaging","",IF(U6833&lt;='Leia-me'!$B$6,"Saudável",IF(U6833&lt;='Leia-me'!$B$7,"Esfriando",IF(U6833&lt;='Leia-me'!$B$8,"Última chance","Zumbi"))))</f>
        <v/>
      </c>
      <c r="W6833" s="25" t="n">
        <f aca="false">IF(O6833="Won",1,IF(O6833="Lost",0,""))</f>
        <v>1</v>
      </c>
      <c r="X6833" s="25" t="s">
        <v>1835</v>
      </c>
      <c r="Y6833" s="25" t="str">
        <f aca="false">IF(E6833="","Sim","")</f>
        <v/>
      </c>
    </row>
    <row r="6834" customFormat="false" ht="15" hidden="false" customHeight="false" outlineLevel="0" collapsed="false">
      <c r="A6834" s="25" t="s">
        <v>7097</v>
      </c>
      <c r="B6834" s="25" t="s">
        <v>102</v>
      </c>
      <c r="C6834" s="25" t="s">
        <v>103</v>
      </c>
      <c r="D6834" s="25" t="s">
        <v>104</v>
      </c>
      <c r="E6834" s="25" t="s">
        <v>428</v>
      </c>
      <c r="F6834" s="25" t="s">
        <v>267</v>
      </c>
      <c r="G6834" s="26" t="n">
        <v>792.46</v>
      </c>
      <c r="H6834" s="27" t="n">
        <v>1299</v>
      </c>
      <c r="I6834" s="25" t="s">
        <v>147</v>
      </c>
      <c r="K6834" s="25" t="n">
        <v>1982</v>
      </c>
      <c r="L6834" s="25" t="s">
        <v>160</v>
      </c>
      <c r="M6834" s="25" t="s">
        <v>149</v>
      </c>
      <c r="N6834" s="28" t="n">
        <v>3393</v>
      </c>
      <c r="O6834" s="25" t="s">
        <v>55</v>
      </c>
      <c r="P6834" s="29" t="n">
        <v>42871</v>
      </c>
      <c r="Q6834" s="29" t="n">
        <v>42882</v>
      </c>
      <c r="R6834" s="28" t="n">
        <v>0</v>
      </c>
      <c r="S6834" s="28" t="n">
        <f aca="false">IF(O6834="Won",R6834,IF(O6834="Lost",0,N6834))</f>
        <v>0</v>
      </c>
      <c r="T6834" s="30" t="n">
        <f aca="false">IF(AND(P6834&lt;&gt;"",Q6834&lt;&gt;""),Q6834-P6834,"")</f>
        <v>11</v>
      </c>
      <c r="U6834" s="30" t="str">
        <f aca="false">IF(AND(O6834="Engaging",P6834&lt;&gt;""),'Leia-me'!$B$5-P6834,"")</f>
        <v/>
      </c>
      <c r="V6834" s="25" t="str">
        <f aca="false">IF(O6834&lt;&gt;"Engaging","",IF(U6834&lt;='Leia-me'!$B$6,"Saudável",IF(U6834&lt;='Leia-me'!$B$7,"Esfriando",IF(U6834&lt;='Leia-me'!$B$8,"Última chance","Zumbi"))))</f>
        <v/>
      </c>
      <c r="W6834" s="25" t="n">
        <f aca="false">IF(O6834="Won",1,IF(O6834="Lost",0,""))</f>
        <v>0</v>
      </c>
      <c r="Y6834" s="25" t="str">
        <f aca="false">IF(E6834="","Sim","")</f>
        <v/>
      </c>
    </row>
    <row r="6835" customFormat="false" ht="15" hidden="false" customHeight="false" outlineLevel="0" collapsed="false">
      <c r="A6835" s="25" t="s">
        <v>7098</v>
      </c>
      <c r="B6835" s="25" t="s">
        <v>102</v>
      </c>
      <c r="C6835" s="25" t="s">
        <v>103</v>
      </c>
      <c r="D6835" s="25" t="s">
        <v>104</v>
      </c>
      <c r="E6835" s="25" t="s">
        <v>5204</v>
      </c>
      <c r="F6835" s="25" t="s">
        <v>155</v>
      </c>
      <c r="G6835" s="26" t="n">
        <v>1188.42</v>
      </c>
      <c r="H6835" s="27" t="n">
        <v>3015</v>
      </c>
      <c r="I6835" s="25" t="s">
        <v>147</v>
      </c>
      <c r="K6835" s="25" t="n">
        <v>1994</v>
      </c>
      <c r="L6835" s="25" t="s">
        <v>1834</v>
      </c>
      <c r="M6835" s="25" t="s">
        <v>171</v>
      </c>
      <c r="N6835" s="28" t="n">
        <v>4821</v>
      </c>
      <c r="O6835" s="25" t="s">
        <v>54</v>
      </c>
      <c r="P6835" s="29" t="n">
        <v>42871</v>
      </c>
      <c r="Q6835" s="29" t="n">
        <v>42985</v>
      </c>
      <c r="R6835" s="28" t="n">
        <v>5154</v>
      </c>
      <c r="S6835" s="28" t="n">
        <f aca="false">IF(O6835="Won",R6835,IF(O6835="Lost",0,N6835))</f>
        <v>5154</v>
      </c>
      <c r="T6835" s="30" t="n">
        <f aca="false">IF(AND(P6835&lt;&gt;"",Q6835&lt;&gt;""),Q6835-P6835,"")</f>
        <v>114</v>
      </c>
      <c r="U6835" s="30" t="str">
        <f aca="false">IF(AND(O6835="Engaging",P6835&lt;&gt;""),'Leia-me'!$B$5-P6835,"")</f>
        <v/>
      </c>
      <c r="V6835" s="25" t="str">
        <f aca="false">IF(O6835&lt;&gt;"Engaging","",IF(U6835&lt;='Leia-me'!$B$6,"Saudável",IF(U6835&lt;='Leia-me'!$B$7,"Esfriando",IF(U6835&lt;='Leia-me'!$B$8,"Última chance","Zumbi"))))</f>
        <v/>
      </c>
      <c r="W6835" s="25" t="n">
        <f aca="false">IF(O6835="Won",1,IF(O6835="Lost",0,""))</f>
        <v>1</v>
      </c>
      <c r="X6835" s="25" t="s">
        <v>1835</v>
      </c>
      <c r="Y6835" s="25" t="str">
        <f aca="false">IF(E6835="","Sim","")</f>
        <v/>
      </c>
    </row>
    <row r="6836" customFormat="false" ht="15" hidden="false" customHeight="false" outlineLevel="0" collapsed="false">
      <c r="A6836" s="25" t="s">
        <v>7099</v>
      </c>
      <c r="B6836" s="25" t="s">
        <v>102</v>
      </c>
      <c r="C6836" s="25" t="s">
        <v>103</v>
      </c>
      <c r="D6836" s="25" t="s">
        <v>104</v>
      </c>
      <c r="E6836" s="25" t="s">
        <v>199</v>
      </c>
      <c r="F6836" s="25" t="s">
        <v>177</v>
      </c>
      <c r="G6836" s="26" t="n">
        <v>52.5</v>
      </c>
      <c r="H6836" s="27" t="n">
        <v>165</v>
      </c>
      <c r="I6836" s="25" t="s">
        <v>147</v>
      </c>
      <c r="K6836" s="25" t="n">
        <v>2008</v>
      </c>
      <c r="L6836" s="25" t="s">
        <v>1834</v>
      </c>
      <c r="M6836" s="25" t="s">
        <v>171</v>
      </c>
      <c r="N6836" s="28" t="n">
        <v>4821</v>
      </c>
      <c r="O6836" s="25" t="s">
        <v>54</v>
      </c>
      <c r="P6836" s="29" t="n">
        <v>42872</v>
      </c>
      <c r="Q6836" s="29" t="n">
        <v>42986</v>
      </c>
      <c r="R6836" s="28" t="n">
        <v>4573</v>
      </c>
      <c r="S6836" s="28" t="n">
        <f aca="false">IF(O6836="Won",R6836,IF(O6836="Lost",0,N6836))</f>
        <v>4573</v>
      </c>
      <c r="T6836" s="30" t="n">
        <f aca="false">IF(AND(P6836&lt;&gt;"",Q6836&lt;&gt;""),Q6836-P6836,"")</f>
        <v>114</v>
      </c>
      <c r="U6836" s="30" t="str">
        <f aca="false">IF(AND(O6836="Engaging",P6836&lt;&gt;""),'Leia-me'!$B$5-P6836,"")</f>
        <v/>
      </c>
      <c r="V6836" s="25" t="str">
        <f aca="false">IF(O6836&lt;&gt;"Engaging","",IF(U6836&lt;='Leia-me'!$B$6,"Saudável",IF(U6836&lt;='Leia-me'!$B$7,"Esfriando",IF(U6836&lt;='Leia-me'!$B$8,"Última chance","Zumbi"))))</f>
        <v/>
      </c>
      <c r="W6836" s="25" t="n">
        <f aca="false">IF(O6836="Won",1,IF(O6836="Lost",0,""))</f>
        <v>1</v>
      </c>
      <c r="X6836" s="25" t="s">
        <v>1835</v>
      </c>
      <c r="Y6836" s="25" t="str">
        <f aca="false">IF(E6836="","Sim","")</f>
        <v/>
      </c>
    </row>
    <row r="6837" customFormat="false" ht="15" hidden="false" customHeight="false" outlineLevel="0" collapsed="false">
      <c r="A6837" s="25" t="s">
        <v>7100</v>
      </c>
      <c r="B6837" s="25" t="s">
        <v>102</v>
      </c>
      <c r="C6837" s="25" t="s">
        <v>103</v>
      </c>
      <c r="D6837" s="25" t="s">
        <v>104</v>
      </c>
      <c r="E6837" s="25" t="s">
        <v>2863</v>
      </c>
      <c r="F6837" s="25" t="s">
        <v>211</v>
      </c>
      <c r="G6837" s="26" t="n">
        <v>2437.85</v>
      </c>
      <c r="H6837" s="27" t="n">
        <v>4874</v>
      </c>
      <c r="I6837" s="25" t="s">
        <v>147</v>
      </c>
      <c r="K6837" s="25" t="n">
        <v>2001</v>
      </c>
      <c r="L6837" s="25" t="s">
        <v>1834</v>
      </c>
      <c r="M6837" s="25" t="s">
        <v>171</v>
      </c>
      <c r="N6837" s="28" t="n">
        <v>4821</v>
      </c>
      <c r="O6837" s="25" t="s">
        <v>55</v>
      </c>
      <c r="P6837" s="29" t="n">
        <v>42875</v>
      </c>
      <c r="Q6837" s="29" t="n">
        <v>42970</v>
      </c>
      <c r="R6837" s="28" t="n">
        <v>0</v>
      </c>
      <c r="S6837" s="28" t="n">
        <f aca="false">IF(O6837="Won",R6837,IF(O6837="Lost",0,N6837))</f>
        <v>0</v>
      </c>
      <c r="T6837" s="30" t="n">
        <f aca="false">IF(AND(P6837&lt;&gt;"",Q6837&lt;&gt;""),Q6837-P6837,"")</f>
        <v>95</v>
      </c>
      <c r="U6837" s="30" t="str">
        <f aca="false">IF(AND(O6837="Engaging",P6837&lt;&gt;""),'Leia-me'!$B$5-P6837,"")</f>
        <v/>
      </c>
      <c r="V6837" s="25" t="str">
        <f aca="false">IF(O6837&lt;&gt;"Engaging","",IF(U6837&lt;='Leia-me'!$B$6,"Saudável",IF(U6837&lt;='Leia-me'!$B$7,"Esfriando",IF(U6837&lt;='Leia-me'!$B$8,"Última chance","Zumbi"))))</f>
        <v/>
      </c>
      <c r="W6837" s="25" t="n">
        <f aca="false">IF(O6837="Won",1,IF(O6837="Lost",0,""))</f>
        <v>0</v>
      </c>
      <c r="X6837" s="25" t="s">
        <v>1835</v>
      </c>
      <c r="Y6837" s="25" t="str">
        <f aca="false">IF(E6837="","Sim","")</f>
        <v/>
      </c>
    </row>
    <row r="6838" customFormat="false" ht="15" hidden="false" customHeight="false" outlineLevel="0" collapsed="false">
      <c r="A6838" s="25" t="s">
        <v>7101</v>
      </c>
      <c r="B6838" s="25" t="s">
        <v>102</v>
      </c>
      <c r="C6838" s="25" t="s">
        <v>103</v>
      </c>
      <c r="D6838" s="25" t="s">
        <v>104</v>
      </c>
      <c r="E6838" s="25" t="s">
        <v>156</v>
      </c>
      <c r="F6838" s="25" t="s">
        <v>155</v>
      </c>
      <c r="G6838" s="26" t="n">
        <v>1699.85</v>
      </c>
      <c r="H6838" s="27" t="n">
        <v>5108</v>
      </c>
      <c r="I6838" s="25" t="s">
        <v>147</v>
      </c>
      <c r="K6838" s="25" t="n">
        <v>1999</v>
      </c>
      <c r="L6838" s="25" t="s">
        <v>160</v>
      </c>
      <c r="M6838" s="25" t="s">
        <v>149</v>
      </c>
      <c r="N6838" s="28" t="n">
        <v>3393</v>
      </c>
      <c r="O6838" s="25" t="s">
        <v>55</v>
      </c>
      <c r="P6838" s="29" t="n">
        <v>42876</v>
      </c>
      <c r="Q6838" s="29" t="n">
        <v>42878</v>
      </c>
      <c r="R6838" s="28" t="n">
        <v>0</v>
      </c>
      <c r="S6838" s="28" t="n">
        <f aca="false">IF(O6838="Won",R6838,IF(O6838="Lost",0,N6838))</f>
        <v>0</v>
      </c>
      <c r="T6838" s="30" t="n">
        <f aca="false">IF(AND(P6838&lt;&gt;"",Q6838&lt;&gt;""),Q6838-P6838,"")</f>
        <v>2</v>
      </c>
      <c r="U6838" s="30" t="str">
        <f aca="false">IF(AND(O6838="Engaging",P6838&lt;&gt;""),'Leia-me'!$B$5-P6838,"")</f>
        <v/>
      </c>
      <c r="V6838" s="25" t="str">
        <f aca="false">IF(O6838&lt;&gt;"Engaging","",IF(U6838&lt;='Leia-me'!$B$6,"Saudável",IF(U6838&lt;='Leia-me'!$B$7,"Esfriando",IF(U6838&lt;='Leia-me'!$B$8,"Última chance","Zumbi"))))</f>
        <v/>
      </c>
      <c r="W6838" s="25" t="n">
        <f aca="false">IF(O6838="Won",1,IF(O6838="Lost",0,""))</f>
        <v>0</v>
      </c>
      <c r="Y6838" s="25" t="str">
        <f aca="false">IF(E6838="","Sim","")</f>
        <v/>
      </c>
    </row>
    <row r="6839" customFormat="false" ht="15" hidden="false" customHeight="false" outlineLevel="0" collapsed="false">
      <c r="A6839" s="25" t="s">
        <v>7102</v>
      </c>
      <c r="B6839" s="25" t="s">
        <v>102</v>
      </c>
      <c r="C6839" s="25" t="s">
        <v>103</v>
      </c>
      <c r="D6839" s="25" t="s">
        <v>104</v>
      </c>
      <c r="E6839" s="25" t="s">
        <v>3075</v>
      </c>
      <c r="F6839" s="25" t="s">
        <v>165</v>
      </c>
      <c r="G6839" s="26" t="n">
        <v>4269.9</v>
      </c>
      <c r="H6839" s="27" t="n">
        <v>6472</v>
      </c>
      <c r="I6839" s="25" t="s">
        <v>147</v>
      </c>
      <c r="J6839" s="25" t="s">
        <v>1347</v>
      </c>
      <c r="K6839" s="25" t="n">
        <v>1993</v>
      </c>
      <c r="L6839" s="25" t="s">
        <v>186</v>
      </c>
      <c r="M6839" s="25" t="s">
        <v>171</v>
      </c>
      <c r="N6839" s="28" t="n">
        <v>550</v>
      </c>
      <c r="O6839" s="25" t="s">
        <v>54</v>
      </c>
      <c r="P6839" s="29" t="n">
        <v>42876</v>
      </c>
      <c r="Q6839" s="29" t="n">
        <v>42952</v>
      </c>
      <c r="R6839" s="28" t="n">
        <v>572</v>
      </c>
      <c r="S6839" s="28" t="n">
        <f aca="false">IF(O6839="Won",R6839,IF(O6839="Lost",0,N6839))</f>
        <v>572</v>
      </c>
      <c r="T6839" s="30" t="n">
        <f aca="false">IF(AND(P6839&lt;&gt;"",Q6839&lt;&gt;""),Q6839-P6839,"")</f>
        <v>76</v>
      </c>
      <c r="U6839" s="30" t="str">
        <f aca="false">IF(AND(O6839="Engaging",P6839&lt;&gt;""),'Leia-me'!$B$5-P6839,"")</f>
        <v/>
      </c>
      <c r="V6839" s="25" t="str">
        <f aca="false">IF(O6839&lt;&gt;"Engaging","",IF(U6839&lt;='Leia-me'!$B$6,"Saudável",IF(U6839&lt;='Leia-me'!$B$7,"Esfriando",IF(U6839&lt;='Leia-me'!$B$8,"Última chance","Zumbi"))))</f>
        <v/>
      </c>
      <c r="W6839" s="25" t="n">
        <f aca="false">IF(O6839="Won",1,IF(O6839="Lost",0,""))</f>
        <v>1</v>
      </c>
      <c r="Y6839" s="25" t="str">
        <f aca="false">IF(E6839="","Sim","")</f>
        <v/>
      </c>
    </row>
    <row r="6840" customFormat="false" ht="15" hidden="false" customHeight="false" outlineLevel="0" collapsed="false">
      <c r="A6840" s="25" t="s">
        <v>7103</v>
      </c>
      <c r="B6840" s="25" t="s">
        <v>102</v>
      </c>
      <c r="C6840" s="25" t="s">
        <v>103</v>
      </c>
      <c r="D6840" s="25" t="s">
        <v>104</v>
      </c>
      <c r="E6840" s="25" t="s">
        <v>646</v>
      </c>
      <c r="F6840" s="25" t="s">
        <v>165</v>
      </c>
      <c r="G6840" s="26" t="n">
        <v>324.19</v>
      </c>
      <c r="H6840" s="27" t="n">
        <v>978</v>
      </c>
      <c r="I6840" s="25" t="s">
        <v>147</v>
      </c>
      <c r="K6840" s="25" t="n">
        <v>1992</v>
      </c>
      <c r="L6840" s="25" t="s">
        <v>148</v>
      </c>
      <c r="M6840" s="25" t="s">
        <v>149</v>
      </c>
      <c r="N6840" s="28" t="n">
        <v>55</v>
      </c>
      <c r="O6840" s="25" t="s">
        <v>54</v>
      </c>
      <c r="P6840" s="29" t="n">
        <v>42877</v>
      </c>
      <c r="Q6840" s="29" t="n">
        <v>42893</v>
      </c>
      <c r="R6840" s="28" t="n">
        <v>60</v>
      </c>
      <c r="S6840" s="28" t="n">
        <f aca="false">IF(O6840="Won",R6840,IF(O6840="Lost",0,N6840))</f>
        <v>60</v>
      </c>
      <c r="T6840" s="30" t="n">
        <f aca="false">IF(AND(P6840&lt;&gt;"",Q6840&lt;&gt;""),Q6840-P6840,"")</f>
        <v>16</v>
      </c>
      <c r="U6840" s="30" t="str">
        <f aca="false">IF(AND(O6840="Engaging",P6840&lt;&gt;""),'Leia-me'!$B$5-P6840,"")</f>
        <v/>
      </c>
      <c r="V6840" s="25" t="str">
        <f aca="false">IF(O6840&lt;&gt;"Engaging","",IF(U6840&lt;='Leia-me'!$B$6,"Saudável",IF(U6840&lt;='Leia-me'!$B$7,"Esfriando",IF(U6840&lt;='Leia-me'!$B$8,"Última chance","Zumbi"))))</f>
        <v/>
      </c>
      <c r="W6840" s="25" t="n">
        <f aca="false">IF(O6840="Won",1,IF(O6840="Lost",0,""))</f>
        <v>1</v>
      </c>
      <c r="Y6840" s="25" t="str">
        <f aca="false">IF(E6840="","Sim","")</f>
        <v/>
      </c>
    </row>
    <row r="6841" customFormat="false" ht="15" hidden="false" customHeight="false" outlineLevel="0" collapsed="false">
      <c r="A6841" s="25" t="s">
        <v>7104</v>
      </c>
      <c r="B6841" s="25" t="s">
        <v>102</v>
      </c>
      <c r="C6841" s="25" t="s">
        <v>103</v>
      </c>
      <c r="D6841" s="25" t="s">
        <v>104</v>
      </c>
      <c r="E6841" s="25" t="s">
        <v>2863</v>
      </c>
      <c r="F6841" s="25" t="s">
        <v>211</v>
      </c>
      <c r="G6841" s="26" t="n">
        <v>2437.85</v>
      </c>
      <c r="H6841" s="27" t="n">
        <v>4874</v>
      </c>
      <c r="I6841" s="25" t="s">
        <v>147</v>
      </c>
      <c r="K6841" s="25" t="n">
        <v>2001</v>
      </c>
      <c r="L6841" s="25" t="s">
        <v>148</v>
      </c>
      <c r="M6841" s="25" t="s">
        <v>149</v>
      </c>
      <c r="N6841" s="28" t="n">
        <v>55</v>
      </c>
      <c r="O6841" s="25" t="s">
        <v>55</v>
      </c>
      <c r="P6841" s="29" t="n">
        <v>42878</v>
      </c>
      <c r="Q6841" s="29" t="n">
        <v>42959</v>
      </c>
      <c r="R6841" s="28" t="n">
        <v>0</v>
      </c>
      <c r="S6841" s="28" t="n">
        <f aca="false">IF(O6841="Won",R6841,IF(O6841="Lost",0,N6841))</f>
        <v>0</v>
      </c>
      <c r="T6841" s="30" t="n">
        <f aca="false">IF(AND(P6841&lt;&gt;"",Q6841&lt;&gt;""),Q6841-P6841,"")</f>
        <v>81</v>
      </c>
      <c r="U6841" s="30" t="str">
        <f aca="false">IF(AND(O6841="Engaging",P6841&lt;&gt;""),'Leia-me'!$B$5-P6841,"")</f>
        <v/>
      </c>
      <c r="V6841" s="25" t="str">
        <f aca="false">IF(O6841&lt;&gt;"Engaging","",IF(U6841&lt;='Leia-me'!$B$6,"Saudável",IF(U6841&lt;='Leia-me'!$B$7,"Esfriando",IF(U6841&lt;='Leia-me'!$B$8,"Última chance","Zumbi"))))</f>
        <v/>
      </c>
      <c r="W6841" s="25" t="n">
        <f aca="false">IF(O6841="Won",1,IF(O6841="Lost",0,""))</f>
        <v>0</v>
      </c>
      <c r="Y6841" s="25" t="str">
        <f aca="false">IF(E6841="","Sim","")</f>
        <v/>
      </c>
    </row>
    <row r="6842" customFormat="false" ht="15" hidden="false" customHeight="false" outlineLevel="0" collapsed="false">
      <c r="A6842" s="25" t="s">
        <v>7105</v>
      </c>
      <c r="B6842" s="25" t="s">
        <v>102</v>
      </c>
      <c r="C6842" s="25" t="s">
        <v>103</v>
      </c>
      <c r="D6842" s="25" t="s">
        <v>104</v>
      </c>
      <c r="E6842" s="25" t="s">
        <v>218</v>
      </c>
      <c r="F6842" s="25" t="s">
        <v>146</v>
      </c>
      <c r="G6842" s="26" t="n">
        <v>4.54</v>
      </c>
      <c r="H6842" s="27" t="n">
        <v>9</v>
      </c>
      <c r="I6842" s="25" t="s">
        <v>147</v>
      </c>
      <c r="K6842" s="25" t="n">
        <v>2017</v>
      </c>
      <c r="L6842" s="25" t="s">
        <v>178</v>
      </c>
      <c r="M6842" s="25" t="s">
        <v>171</v>
      </c>
      <c r="N6842" s="28" t="n">
        <v>5482</v>
      </c>
      <c r="O6842" s="25" t="s">
        <v>54</v>
      </c>
      <c r="P6842" s="29" t="n">
        <v>42879</v>
      </c>
      <c r="Q6842" s="29" t="n">
        <v>42964</v>
      </c>
      <c r="R6842" s="28" t="n">
        <v>6206</v>
      </c>
      <c r="S6842" s="28" t="n">
        <f aca="false">IF(O6842="Won",R6842,IF(O6842="Lost",0,N6842))</f>
        <v>6206</v>
      </c>
      <c r="T6842" s="30" t="n">
        <f aca="false">IF(AND(P6842&lt;&gt;"",Q6842&lt;&gt;""),Q6842-P6842,"")</f>
        <v>85</v>
      </c>
      <c r="U6842" s="30" t="str">
        <f aca="false">IF(AND(O6842="Engaging",P6842&lt;&gt;""),'Leia-me'!$B$5-P6842,"")</f>
        <v/>
      </c>
      <c r="V6842" s="25" t="str">
        <f aca="false">IF(O6842&lt;&gt;"Engaging","",IF(U6842&lt;='Leia-me'!$B$6,"Saudável",IF(U6842&lt;='Leia-me'!$B$7,"Esfriando",IF(U6842&lt;='Leia-me'!$B$8,"Última chance","Zumbi"))))</f>
        <v/>
      </c>
      <c r="W6842" s="25" t="n">
        <f aca="false">IF(O6842="Won",1,IF(O6842="Lost",0,""))</f>
        <v>1</v>
      </c>
      <c r="Y6842" s="25" t="str">
        <f aca="false">IF(E6842="","Sim","")</f>
        <v/>
      </c>
    </row>
    <row r="6843" customFormat="false" ht="15" hidden="false" customHeight="false" outlineLevel="0" collapsed="false">
      <c r="A6843" s="25" t="s">
        <v>7106</v>
      </c>
      <c r="B6843" s="25" t="s">
        <v>102</v>
      </c>
      <c r="C6843" s="25" t="s">
        <v>103</v>
      </c>
      <c r="D6843" s="25" t="s">
        <v>104</v>
      </c>
      <c r="E6843" s="25" t="s">
        <v>433</v>
      </c>
      <c r="F6843" s="25" t="s">
        <v>211</v>
      </c>
      <c r="G6843" s="26" t="n">
        <v>2214.94</v>
      </c>
      <c r="H6843" s="27" t="n">
        <v>5374</v>
      </c>
      <c r="I6843" s="25" t="s">
        <v>147</v>
      </c>
      <c r="K6843" s="25" t="n">
        <v>1996</v>
      </c>
      <c r="L6843" s="25" t="s">
        <v>178</v>
      </c>
      <c r="M6843" s="25" t="s">
        <v>171</v>
      </c>
      <c r="N6843" s="28" t="n">
        <v>5482</v>
      </c>
      <c r="O6843" s="25" t="s">
        <v>56</v>
      </c>
      <c r="P6843" s="29" t="n">
        <v>42880</v>
      </c>
      <c r="Q6843" s="33"/>
      <c r="R6843" s="34"/>
      <c r="S6843" s="28" t="n">
        <f aca="false">IF(O6843="Won",R6843,IF(O6843="Lost",0,N6843))</f>
        <v>5482</v>
      </c>
      <c r="T6843" s="30" t="str">
        <f aca="false">IF(AND(P6843&lt;&gt;"",Q6843&lt;&gt;""),Q6843-P6843,"")</f>
        <v/>
      </c>
      <c r="U6843" s="30" t="n">
        <f aca="false">IF(AND(O6843="Engaging",P6843&lt;&gt;""),'Leia-me'!$B$5-P6843,"")</f>
        <v>220</v>
      </c>
      <c r="V6843" s="25" t="str">
        <f aca="false">IF(O6843&lt;&gt;"Engaging","",IF(U6843&lt;='Leia-me'!$B$6,"Saudável",IF(U6843&lt;='Leia-me'!$B$7,"Esfriando",IF(U6843&lt;='Leia-me'!$B$8,"Última chance","Zumbi"))))</f>
        <v>Zumbi</v>
      </c>
      <c r="W6843" s="25" t="str">
        <f aca="false">IF(O6843="Won",1,IF(O6843="Lost",0,""))</f>
        <v/>
      </c>
      <c r="Y6843" s="25" t="str">
        <f aca="false">IF(E6843="","Sim","")</f>
        <v/>
      </c>
    </row>
    <row r="6844" customFormat="false" ht="15" hidden="false" customHeight="false" outlineLevel="0" collapsed="false">
      <c r="A6844" s="25" t="s">
        <v>7107</v>
      </c>
      <c r="B6844" s="25" t="s">
        <v>102</v>
      </c>
      <c r="C6844" s="25" t="s">
        <v>103</v>
      </c>
      <c r="D6844" s="25" t="s">
        <v>104</v>
      </c>
      <c r="E6844" s="25" t="s">
        <v>248</v>
      </c>
      <c r="F6844" s="25" t="s">
        <v>211</v>
      </c>
      <c r="G6844" s="26" t="n">
        <v>894.33</v>
      </c>
      <c r="H6844" s="27" t="n">
        <v>1635</v>
      </c>
      <c r="I6844" s="25" t="s">
        <v>249</v>
      </c>
      <c r="K6844" s="25" t="n">
        <v>2007</v>
      </c>
      <c r="L6844" s="25" t="s">
        <v>148</v>
      </c>
      <c r="M6844" s="25" t="s">
        <v>149</v>
      </c>
      <c r="N6844" s="28" t="n">
        <v>55</v>
      </c>
      <c r="O6844" s="25" t="s">
        <v>56</v>
      </c>
      <c r="P6844" s="29" t="n">
        <v>42880</v>
      </c>
      <c r="Q6844" s="33"/>
      <c r="R6844" s="34"/>
      <c r="S6844" s="28" t="n">
        <f aca="false">IF(O6844="Won",R6844,IF(O6844="Lost",0,N6844))</f>
        <v>55</v>
      </c>
      <c r="T6844" s="30" t="str">
        <f aca="false">IF(AND(P6844&lt;&gt;"",Q6844&lt;&gt;""),Q6844-P6844,"")</f>
        <v/>
      </c>
      <c r="U6844" s="30" t="n">
        <f aca="false">IF(AND(O6844="Engaging",P6844&lt;&gt;""),'Leia-me'!$B$5-P6844,"")</f>
        <v>220</v>
      </c>
      <c r="V6844" s="25" t="str">
        <f aca="false">IF(O6844&lt;&gt;"Engaging","",IF(U6844&lt;='Leia-me'!$B$6,"Saudável",IF(U6844&lt;='Leia-me'!$B$7,"Esfriando",IF(U6844&lt;='Leia-me'!$B$8,"Última chance","Zumbi"))))</f>
        <v>Zumbi</v>
      </c>
      <c r="W6844" s="25" t="str">
        <f aca="false">IF(O6844="Won",1,IF(O6844="Lost",0,""))</f>
        <v/>
      </c>
      <c r="Y6844" s="25" t="str">
        <f aca="false">IF(E6844="","Sim","")</f>
        <v/>
      </c>
    </row>
    <row r="6845" customFormat="false" ht="15" hidden="false" customHeight="false" outlineLevel="0" collapsed="false">
      <c r="A6845" s="25" t="s">
        <v>7108</v>
      </c>
      <c r="B6845" s="25" t="s">
        <v>102</v>
      </c>
      <c r="C6845" s="25" t="s">
        <v>103</v>
      </c>
      <c r="D6845" s="25" t="s">
        <v>104</v>
      </c>
      <c r="E6845" s="25" t="s">
        <v>428</v>
      </c>
      <c r="F6845" s="25" t="s">
        <v>267</v>
      </c>
      <c r="G6845" s="26" t="n">
        <v>792.46</v>
      </c>
      <c r="H6845" s="27" t="n">
        <v>1299</v>
      </c>
      <c r="I6845" s="25" t="s">
        <v>147</v>
      </c>
      <c r="K6845" s="25" t="n">
        <v>1982</v>
      </c>
      <c r="L6845" s="25" t="s">
        <v>186</v>
      </c>
      <c r="M6845" s="25" t="s">
        <v>171</v>
      </c>
      <c r="N6845" s="28" t="n">
        <v>550</v>
      </c>
      <c r="O6845" s="25" t="s">
        <v>55</v>
      </c>
      <c r="P6845" s="29" t="n">
        <v>42881</v>
      </c>
      <c r="Q6845" s="29" t="n">
        <v>42950</v>
      </c>
      <c r="R6845" s="28" t="n">
        <v>0</v>
      </c>
      <c r="S6845" s="28" t="n">
        <f aca="false">IF(O6845="Won",R6845,IF(O6845="Lost",0,N6845))</f>
        <v>0</v>
      </c>
      <c r="T6845" s="30" t="n">
        <f aca="false">IF(AND(P6845&lt;&gt;"",Q6845&lt;&gt;""),Q6845-P6845,"")</f>
        <v>69</v>
      </c>
      <c r="U6845" s="30" t="str">
        <f aca="false">IF(AND(O6845="Engaging",P6845&lt;&gt;""),'Leia-me'!$B$5-P6845,"")</f>
        <v/>
      </c>
      <c r="V6845" s="25" t="str">
        <f aca="false">IF(O6845&lt;&gt;"Engaging","",IF(U6845&lt;='Leia-me'!$B$6,"Saudável",IF(U6845&lt;='Leia-me'!$B$7,"Esfriando",IF(U6845&lt;='Leia-me'!$B$8,"Última chance","Zumbi"))))</f>
        <v/>
      </c>
      <c r="W6845" s="25" t="n">
        <f aca="false">IF(O6845="Won",1,IF(O6845="Lost",0,""))</f>
        <v>0</v>
      </c>
      <c r="Y6845" s="25" t="str">
        <f aca="false">IF(E6845="","Sim","")</f>
        <v/>
      </c>
    </row>
    <row r="6846" customFormat="false" ht="15" hidden="false" customHeight="false" outlineLevel="0" collapsed="false">
      <c r="A6846" s="25" t="s">
        <v>7109</v>
      </c>
      <c r="B6846" s="25" t="s">
        <v>102</v>
      </c>
      <c r="C6846" s="25" t="s">
        <v>103</v>
      </c>
      <c r="D6846" s="25" t="s">
        <v>104</v>
      </c>
      <c r="E6846" s="25" t="s">
        <v>494</v>
      </c>
      <c r="F6846" s="25" t="s">
        <v>192</v>
      </c>
      <c r="G6846" s="26" t="n">
        <v>11698.03</v>
      </c>
      <c r="H6846" s="27" t="n">
        <v>34288</v>
      </c>
      <c r="I6846" s="25" t="s">
        <v>147</v>
      </c>
      <c r="K6846" s="25" t="n">
        <v>1982</v>
      </c>
      <c r="L6846" s="25" t="s">
        <v>1834</v>
      </c>
      <c r="M6846" s="25" t="s">
        <v>171</v>
      </c>
      <c r="N6846" s="28" t="n">
        <v>4821</v>
      </c>
      <c r="O6846" s="25" t="s">
        <v>54</v>
      </c>
      <c r="P6846" s="29" t="n">
        <v>42881</v>
      </c>
      <c r="Q6846" s="29" t="n">
        <v>42999</v>
      </c>
      <c r="R6846" s="28" t="n">
        <v>5074</v>
      </c>
      <c r="S6846" s="28" t="n">
        <f aca="false">IF(O6846="Won",R6846,IF(O6846="Lost",0,N6846))</f>
        <v>5074</v>
      </c>
      <c r="T6846" s="30" t="n">
        <f aca="false">IF(AND(P6846&lt;&gt;"",Q6846&lt;&gt;""),Q6846-P6846,"")</f>
        <v>118</v>
      </c>
      <c r="U6846" s="30" t="str">
        <f aca="false">IF(AND(O6846="Engaging",P6846&lt;&gt;""),'Leia-me'!$B$5-P6846,"")</f>
        <v/>
      </c>
      <c r="V6846" s="25" t="str">
        <f aca="false">IF(O6846&lt;&gt;"Engaging","",IF(U6846&lt;='Leia-me'!$B$6,"Saudável",IF(U6846&lt;='Leia-me'!$B$7,"Esfriando",IF(U6846&lt;='Leia-me'!$B$8,"Última chance","Zumbi"))))</f>
        <v/>
      </c>
      <c r="W6846" s="25" t="n">
        <f aca="false">IF(O6846="Won",1,IF(O6846="Lost",0,""))</f>
        <v>1</v>
      </c>
      <c r="X6846" s="25" t="s">
        <v>1835</v>
      </c>
      <c r="Y6846" s="25" t="str">
        <f aca="false">IF(E6846="","Sim","")</f>
        <v/>
      </c>
    </row>
    <row r="6847" customFormat="false" ht="15" hidden="false" customHeight="false" outlineLevel="0" collapsed="false">
      <c r="A6847" s="25" t="s">
        <v>7110</v>
      </c>
      <c r="B6847" s="25" t="s">
        <v>102</v>
      </c>
      <c r="C6847" s="25" t="s">
        <v>103</v>
      </c>
      <c r="D6847" s="25" t="s">
        <v>104</v>
      </c>
      <c r="E6847" s="25" t="s">
        <v>609</v>
      </c>
      <c r="F6847" s="25" t="s">
        <v>267</v>
      </c>
      <c r="G6847" s="26" t="n">
        <v>692.19</v>
      </c>
      <c r="H6847" s="27" t="n">
        <v>1922</v>
      </c>
      <c r="I6847" s="25" t="s">
        <v>147</v>
      </c>
      <c r="K6847" s="25" t="n">
        <v>2003</v>
      </c>
      <c r="L6847" s="25" t="s">
        <v>170</v>
      </c>
      <c r="M6847" s="25" t="s">
        <v>171</v>
      </c>
      <c r="N6847" s="28" t="n">
        <v>1096</v>
      </c>
      <c r="O6847" s="25" t="s">
        <v>55</v>
      </c>
      <c r="P6847" s="29" t="n">
        <v>42882</v>
      </c>
      <c r="Q6847" s="29" t="n">
        <v>42885</v>
      </c>
      <c r="R6847" s="28" t="n">
        <v>0</v>
      </c>
      <c r="S6847" s="28" t="n">
        <f aca="false">IF(O6847="Won",R6847,IF(O6847="Lost",0,N6847))</f>
        <v>0</v>
      </c>
      <c r="T6847" s="30" t="n">
        <f aca="false">IF(AND(P6847&lt;&gt;"",Q6847&lt;&gt;""),Q6847-P6847,"")</f>
        <v>3</v>
      </c>
      <c r="U6847" s="30" t="str">
        <f aca="false">IF(AND(O6847="Engaging",P6847&lt;&gt;""),'Leia-me'!$B$5-P6847,"")</f>
        <v/>
      </c>
      <c r="V6847" s="25" t="str">
        <f aca="false">IF(O6847&lt;&gt;"Engaging","",IF(U6847&lt;='Leia-me'!$B$6,"Saudável",IF(U6847&lt;='Leia-me'!$B$7,"Esfriando",IF(U6847&lt;='Leia-me'!$B$8,"Última chance","Zumbi"))))</f>
        <v/>
      </c>
      <c r="W6847" s="25" t="n">
        <f aca="false">IF(O6847="Won",1,IF(O6847="Lost",0,""))</f>
        <v>0</v>
      </c>
      <c r="Y6847" s="25" t="str">
        <f aca="false">IF(E6847="","Sim","")</f>
        <v/>
      </c>
    </row>
    <row r="6848" customFormat="false" ht="15" hidden="false" customHeight="false" outlineLevel="0" collapsed="false">
      <c r="A6848" s="25" t="s">
        <v>7111</v>
      </c>
      <c r="B6848" s="25" t="s">
        <v>102</v>
      </c>
      <c r="C6848" s="25" t="s">
        <v>103</v>
      </c>
      <c r="D6848" s="25" t="s">
        <v>104</v>
      </c>
      <c r="E6848" s="25" t="s">
        <v>444</v>
      </c>
      <c r="F6848" s="25" t="s">
        <v>192</v>
      </c>
      <c r="G6848" s="26" t="n">
        <v>6354.87</v>
      </c>
      <c r="H6848" s="27" t="n">
        <v>16780</v>
      </c>
      <c r="I6848" s="25" t="s">
        <v>147</v>
      </c>
      <c r="J6848" s="25" t="s">
        <v>445</v>
      </c>
      <c r="K6848" s="25" t="n">
        <v>1996</v>
      </c>
      <c r="L6848" s="25" t="s">
        <v>1834</v>
      </c>
      <c r="M6848" s="25" t="s">
        <v>171</v>
      </c>
      <c r="N6848" s="28" t="n">
        <v>4821</v>
      </c>
      <c r="O6848" s="25" t="s">
        <v>55</v>
      </c>
      <c r="P6848" s="29" t="n">
        <v>42882</v>
      </c>
      <c r="Q6848" s="29" t="n">
        <v>42964</v>
      </c>
      <c r="R6848" s="28" t="n">
        <v>0</v>
      </c>
      <c r="S6848" s="28" t="n">
        <f aca="false">IF(O6848="Won",R6848,IF(O6848="Lost",0,N6848))</f>
        <v>0</v>
      </c>
      <c r="T6848" s="30" t="n">
        <f aca="false">IF(AND(P6848&lt;&gt;"",Q6848&lt;&gt;""),Q6848-P6848,"")</f>
        <v>82</v>
      </c>
      <c r="U6848" s="30" t="str">
        <f aca="false">IF(AND(O6848="Engaging",P6848&lt;&gt;""),'Leia-me'!$B$5-P6848,"")</f>
        <v/>
      </c>
      <c r="V6848" s="25" t="str">
        <f aca="false">IF(O6848&lt;&gt;"Engaging","",IF(U6848&lt;='Leia-me'!$B$6,"Saudável",IF(U6848&lt;='Leia-me'!$B$7,"Esfriando",IF(U6848&lt;='Leia-me'!$B$8,"Última chance","Zumbi"))))</f>
        <v/>
      </c>
      <c r="W6848" s="25" t="n">
        <f aca="false">IF(O6848="Won",1,IF(O6848="Lost",0,""))</f>
        <v>0</v>
      </c>
      <c r="X6848" s="25" t="s">
        <v>1835</v>
      </c>
      <c r="Y6848" s="25" t="str">
        <f aca="false">IF(E6848="","Sim","")</f>
        <v/>
      </c>
    </row>
    <row r="6849" customFormat="false" ht="15" hidden="false" customHeight="false" outlineLevel="0" collapsed="false">
      <c r="A6849" s="25" t="s">
        <v>7112</v>
      </c>
      <c r="B6849" s="25" t="s">
        <v>102</v>
      </c>
      <c r="C6849" s="25" t="s">
        <v>103</v>
      </c>
      <c r="D6849" s="25" t="s">
        <v>104</v>
      </c>
      <c r="E6849" s="25" t="s">
        <v>609</v>
      </c>
      <c r="F6849" s="25" t="s">
        <v>267</v>
      </c>
      <c r="G6849" s="26" t="n">
        <v>692.19</v>
      </c>
      <c r="H6849" s="27" t="n">
        <v>1922</v>
      </c>
      <c r="I6849" s="25" t="s">
        <v>147</v>
      </c>
      <c r="K6849" s="25" t="n">
        <v>2003</v>
      </c>
      <c r="L6849" s="25" t="s">
        <v>1834</v>
      </c>
      <c r="M6849" s="25" t="s">
        <v>171</v>
      </c>
      <c r="N6849" s="28" t="n">
        <v>4821</v>
      </c>
      <c r="O6849" s="25" t="s">
        <v>54</v>
      </c>
      <c r="P6849" s="29" t="n">
        <v>42882</v>
      </c>
      <c r="Q6849" s="29" t="n">
        <v>42992</v>
      </c>
      <c r="R6849" s="28" t="n">
        <v>4477</v>
      </c>
      <c r="S6849" s="28" t="n">
        <f aca="false">IF(O6849="Won",R6849,IF(O6849="Lost",0,N6849))</f>
        <v>4477</v>
      </c>
      <c r="T6849" s="30" t="n">
        <f aca="false">IF(AND(P6849&lt;&gt;"",Q6849&lt;&gt;""),Q6849-P6849,"")</f>
        <v>110</v>
      </c>
      <c r="U6849" s="30" t="str">
        <f aca="false">IF(AND(O6849="Engaging",P6849&lt;&gt;""),'Leia-me'!$B$5-P6849,"")</f>
        <v/>
      </c>
      <c r="V6849" s="25" t="str">
        <f aca="false">IF(O6849&lt;&gt;"Engaging","",IF(U6849&lt;='Leia-me'!$B$6,"Saudável",IF(U6849&lt;='Leia-me'!$B$7,"Esfriando",IF(U6849&lt;='Leia-me'!$B$8,"Última chance","Zumbi"))))</f>
        <v/>
      </c>
      <c r="W6849" s="25" t="n">
        <f aca="false">IF(O6849="Won",1,IF(O6849="Lost",0,""))</f>
        <v>1</v>
      </c>
      <c r="X6849" s="25" t="s">
        <v>1835</v>
      </c>
      <c r="Y6849" s="25" t="str">
        <f aca="false">IF(E6849="","Sim","")</f>
        <v/>
      </c>
    </row>
    <row r="6850" customFormat="false" ht="15" hidden="false" customHeight="false" outlineLevel="0" collapsed="false">
      <c r="A6850" s="25" t="s">
        <v>7113</v>
      </c>
      <c r="B6850" s="25" t="s">
        <v>102</v>
      </c>
      <c r="C6850" s="25" t="s">
        <v>103</v>
      </c>
      <c r="D6850" s="25" t="s">
        <v>104</v>
      </c>
      <c r="E6850" s="25" t="s">
        <v>428</v>
      </c>
      <c r="F6850" s="25" t="s">
        <v>267</v>
      </c>
      <c r="G6850" s="26" t="n">
        <v>792.46</v>
      </c>
      <c r="H6850" s="27" t="n">
        <v>1299</v>
      </c>
      <c r="I6850" s="25" t="s">
        <v>147</v>
      </c>
      <c r="K6850" s="25" t="n">
        <v>1982</v>
      </c>
      <c r="L6850" s="25" t="s">
        <v>1834</v>
      </c>
      <c r="M6850" s="25" t="s">
        <v>171</v>
      </c>
      <c r="N6850" s="28" t="n">
        <v>4821</v>
      </c>
      <c r="O6850" s="25" t="s">
        <v>54</v>
      </c>
      <c r="P6850" s="29" t="n">
        <v>42882</v>
      </c>
      <c r="Q6850" s="29" t="n">
        <v>42888</v>
      </c>
      <c r="R6850" s="28" t="n">
        <v>4644</v>
      </c>
      <c r="S6850" s="28" t="n">
        <f aca="false">IF(O6850="Won",R6850,IF(O6850="Lost",0,N6850))</f>
        <v>4644</v>
      </c>
      <c r="T6850" s="30" t="n">
        <f aca="false">IF(AND(P6850&lt;&gt;"",Q6850&lt;&gt;""),Q6850-P6850,"")</f>
        <v>6</v>
      </c>
      <c r="U6850" s="30" t="str">
        <f aca="false">IF(AND(O6850="Engaging",P6850&lt;&gt;""),'Leia-me'!$B$5-P6850,"")</f>
        <v/>
      </c>
      <c r="V6850" s="25" t="str">
        <f aca="false">IF(O6850&lt;&gt;"Engaging","",IF(U6850&lt;='Leia-me'!$B$6,"Saudável",IF(U6850&lt;='Leia-me'!$B$7,"Esfriando",IF(U6850&lt;='Leia-me'!$B$8,"Última chance","Zumbi"))))</f>
        <v/>
      </c>
      <c r="W6850" s="25" t="n">
        <f aca="false">IF(O6850="Won",1,IF(O6850="Lost",0,""))</f>
        <v>1</v>
      </c>
      <c r="X6850" s="25" t="s">
        <v>1835</v>
      </c>
      <c r="Y6850" s="25" t="str">
        <f aca="false">IF(E6850="","Sim","")</f>
        <v/>
      </c>
    </row>
    <row r="6851" customFormat="false" ht="15" hidden="false" customHeight="false" outlineLevel="0" collapsed="false">
      <c r="A6851" s="25" t="s">
        <v>7114</v>
      </c>
      <c r="B6851" s="25" t="s">
        <v>102</v>
      </c>
      <c r="C6851" s="25" t="s">
        <v>103</v>
      </c>
      <c r="D6851" s="25" t="s">
        <v>104</v>
      </c>
      <c r="E6851" s="25" t="s">
        <v>195</v>
      </c>
      <c r="F6851" s="25" t="s">
        <v>185</v>
      </c>
      <c r="G6851" s="26" t="n">
        <v>8170.38</v>
      </c>
      <c r="H6851" s="27" t="n">
        <v>16499</v>
      </c>
      <c r="I6851" s="25" t="s">
        <v>196</v>
      </c>
      <c r="K6851" s="25" t="n">
        <v>1997</v>
      </c>
      <c r="L6851" s="25" t="s">
        <v>186</v>
      </c>
      <c r="M6851" s="25" t="s">
        <v>171</v>
      </c>
      <c r="N6851" s="28" t="n">
        <v>550</v>
      </c>
      <c r="O6851" s="25" t="s">
        <v>54</v>
      </c>
      <c r="P6851" s="29" t="n">
        <v>42883</v>
      </c>
      <c r="Q6851" s="29" t="n">
        <v>42894</v>
      </c>
      <c r="R6851" s="28" t="n">
        <v>537</v>
      </c>
      <c r="S6851" s="28" t="n">
        <f aca="false">IF(O6851="Won",R6851,IF(O6851="Lost",0,N6851))</f>
        <v>537</v>
      </c>
      <c r="T6851" s="30" t="n">
        <f aca="false">IF(AND(P6851&lt;&gt;"",Q6851&lt;&gt;""),Q6851-P6851,"")</f>
        <v>11</v>
      </c>
      <c r="U6851" s="30" t="str">
        <f aca="false">IF(AND(O6851="Engaging",P6851&lt;&gt;""),'Leia-me'!$B$5-P6851,"")</f>
        <v/>
      </c>
      <c r="V6851" s="25" t="str">
        <f aca="false">IF(O6851&lt;&gt;"Engaging","",IF(U6851&lt;='Leia-me'!$B$6,"Saudável",IF(U6851&lt;='Leia-me'!$B$7,"Esfriando",IF(U6851&lt;='Leia-me'!$B$8,"Última chance","Zumbi"))))</f>
        <v/>
      </c>
      <c r="W6851" s="25" t="n">
        <f aca="false">IF(O6851="Won",1,IF(O6851="Lost",0,""))</f>
        <v>1</v>
      </c>
      <c r="Y6851" s="25" t="str">
        <f aca="false">IF(E6851="","Sim","")</f>
        <v/>
      </c>
    </row>
    <row r="6852" customFormat="false" ht="15" hidden="false" customHeight="false" outlineLevel="0" collapsed="false">
      <c r="A6852" s="25" t="s">
        <v>7115</v>
      </c>
      <c r="B6852" s="25" t="s">
        <v>102</v>
      </c>
      <c r="C6852" s="25" t="s">
        <v>103</v>
      </c>
      <c r="D6852" s="25" t="s">
        <v>104</v>
      </c>
      <c r="E6852" s="25" t="s">
        <v>199</v>
      </c>
      <c r="F6852" s="25" t="s">
        <v>177</v>
      </c>
      <c r="G6852" s="26" t="n">
        <v>52.5</v>
      </c>
      <c r="H6852" s="27" t="n">
        <v>165</v>
      </c>
      <c r="I6852" s="25" t="s">
        <v>147</v>
      </c>
      <c r="K6852" s="25" t="n">
        <v>2008</v>
      </c>
      <c r="L6852" s="25" t="s">
        <v>186</v>
      </c>
      <c r="M6852" s="25" t="s">
        <v>171</v>
      </c>
      <c r="N6852" s="28" t="n">
        <v>550</v>
      </c>
      <c r="O6852" s="25" t="s">
        <v>54</v>
      </c>
      <c r="P6852" s="29" t="n">
        <v>42885</v>
      </c>
      <c r="Q6852" s="29" t="n">
        <v>42962</v>
      </c>
      <c r="R6852" s="28" t="n">
        <v>524</v>
      </c>
      <c r="S6852" s="28" t="n">
        <f aca="false">IF(O6852="Won",R6852,IF(O6852="Lost",0,N6852))</f>
        <v>524</v>
      </c>
      <c r="T6852" s="30" t="n">
        <f aca="false">IF(AND(P6852&lt;&gt;"",Q6852&lt;&gt;""),Q6852-P6852,"")</f>
        <v>77</v>
      </c>
      <c r="U6852" s="30" t="str">
        <f aca="false">IF(AND(O6852="Engaging",P6852&lt;&gt;""),'Leia-me'!$B$5-P6852,"")</f>
        <v/>
      </c>
      <c r="V6852" s="25" t="str">
        <f aca="false">IF(O6852&lt;&gt;"Engaging","",IF(U6852&lt;='Leia-me'!$B$6,"Saudável",IF(U6852&lt;='Leia-me'!$B$7,"Esfriando",IF(U6852&lt;='Leia-me'!$B$8,"Última chance","Zumbi"))))</f>
        <v/>
      </c>
      <c r="W6852" s="25" t="n">
        <f aca="false">IF(O6852="Won",1,IF(O6852="Lost",0,""))</f>
        <v>1</v>
      </c>
      <c r="Y6852" s="25" t="str">
        <f aca="false">IF(E6852="","Sim","")</f>
        <v/>
      </c>
    </row>
    <row r="6853" customFormat="false" ht="15" hidden="false" customHeight="false" outlineLevel="0" collapsed="false">
      <c r="A6853" s="25" t="s">
        <v>7116</v>
      </c>
      <c r="B6853" s="25" t="s">
        <v>102</v>
      </c>
      <c r="C6853" s="25" t="s">
        <v>103</v>
      </c>
      <c r="D6853" s="25" t="s">
        <v>104</v>
      </c>
      <c r="E6853" s="25" t="s">
        <v>199</v>
      </c>
      <c r="F6853" s="25" t="s">
        <v>177</v>
      </c>
      <c r="G6853" s="26" t="n">
        <v>52.5</v>
      </c>
      <c r="H6853" s="27" t="n">
        <v>165</v>
      </c>
      <c r="I6853" s="25" t="s">
        <v>147</v>
      </c>
      <c r="K6853" s="25" t="n">
        <v>2008</v>
      </c>
      <c r="L6853" s="25" t="s">
        <v>178</v>
      </c>
      <c r="M6853" s="25" t="s">
        <v>171</v>
      </c>
      <c r="N6853" s="28" t="n">
        <v>5482</v>
      </c>
      <c r="O6853" s="25" t="s">
        <v>54</v>
      </c>
      <c r="P6853" s="29" t="n">
        <v>42885</v>
      </c>
      <c r="Q6853" s="29" t="n">
        <v>42962</v>
      </c>
      <c r="R6853" s="28" t="n">
        <v>5631</v>
      </c>
      <c r="S6853" s="28" t="n">
        <f aca="false">IF(O6853="Won",R6853,IF(O6853="Lost",0,N6853))</f>
        <v>5631</v>
      </c>
      <c r="T6853" s="30" t="n">
        <f aca="false">IF(AND(P6853&lt;&gt;"",Q6853&lt;&gt;""),Q6853-P6853,"")</f>
        <v>77</v>
      </c>
      <c r="U6853" s="30" t="str">
        <f aca="false">IF(AND(O6853="Engaging",P6853&lt;&gt;""),'Leia-me'!$B$5-P6853,"")</f>
        <v/>
      </c>
      <c r="V6853" s="25" t="str">
        <f aca="false">IF(O6853&lt;&gt;"Engaging","",IF(U6853&lt;='Leia-me'!$B$6,"Saudável",IF(U6853&lt;='Leia-me'!$B$7,"Esfriando",IF(U6853&lt;='Leia-me'!$B$8,"Última chance","Zumbi"))))</f>
        <v/>
      </c>
      <c r="W6853" s="25" t="n">
        <f aca="false">IF(O6853="Won",1,IF(O6853="Lost",0,""))</f>
        <v>1</v>
      </c>
      <c r="Y6853" s="25" t="str">
        <f aca="false">IF(E6853="","Sim","")</f>
        <v/>
      </c>
    </row>
    <row r="6854" customFormat="false" ht="15" hidden="false" customHeight="false" outlineLevel="0" collapsed="false">
      <c r="A6854" s="25" t="s">
        <v>7117</v>
      </c>
      <c r="B6854" s="25" t="s">
        <v>102</v>
      </c>
      <c r="C6854" s="25" t="s">
        <v>103</v>
      </c>
      <c r="D6854" s="25" t="s">
        <v>104</v>
      </c>
      <c r="E6854" s="25" t="s">
        <v>2754</v>
      </c>
      <c r="F6854" s="25" t="s">
        <v>267</v>
      </c>
      <c r="G6854" s="26" t="n">
        <v>1012.72</v>
      </c>
      <c r="H6854" s="27" t="n">
        <v>3492</v>
      </c>
      <c r="I6854" s="25" t="s">
        <v>2755</v>
      </c>
      <c r="K6854" s="25" t="n">
        <v>1991</v>
      </c>
      <c r="L6854" s="25" t="s">
        <v>160</v>
      </c>
      <c r="M6854" s="25" t="s">
        <v>149</v>
      </c>
      <c r="N6854" s="28" t="n">
        <v>3393</v>
      </c>
      <c r="O6854" s="25" t="s">
        <v>55</v>
      </c>
      <c r="P6854" s="29" t="n">
        <v>42887</v>
      </c>
      <c r="Q6854" s="29" t="n">
        <v>42969</v>
      </c>
      <c r="R6854" s="28" t="n">
        <v>0</v>
      </c>
      <c r="S6854" s="28" t="n">
        <f aca="false">IF(O6854="Won",R6854,IF(O6854="Lost",0,N6854))</f>
        <v>0</v>
      </c>
      <c r="T6854" s="30" t="n">
        <f aca="false">IF(AND(P6854&lt;&gt;"",Q6854&lt;&gt;""),Q6854-P6854,"")</f>
        <v>82</v>
      </c>
      <c r="U6854" s="30" t="str">
        <f aca="false">IF(AND(O6854="Engaging",P6854&lt;&gt;""),'Leia-me'!$B$5-P6854,"")</f>
        <v/>
      </c>
      <c r="V6854" s="25" t="str">
        <f aca="false">IF(O6854&lt;&gt;"Engaging","",IF(U6854&lt;='Leia-me'!$B$6,"Saudável",IF(U6854&lt;='Leia-me'!$B$7,"Esfriando",IF(U6854&lt;='Leia-me'!$B$8,"Última chance","Zumbi"))))</f>
        <v/>
      </c>
      <c r="W6854" s="25" t="n">
        <f aca="false">IF(O6854="Won",1,IF(O6854="Lost",0,""))</f>
        <v>0</v>
      </c>
      <c r="Y6854" s="25" t="str">
        <f aca="false">IF(E6854="","Sim","")</f>
        <v/>
      </c>
    </row>
    <row r="6855" customFormat="false" ht="15" hidden="false" customHeight="false" outlineLevel="0" collapsed="false">
      <c r="A6855" s="25" t="s">
        <v>7118</v>
      </c>
      <c r="B6855" s="25" t="s">
        <v>102</v>
      </c>
      <c r="C6855" s="25" t="s">
        <v>103</v>
      </c>
      <c r="D6855" s="25" t="s">
        <v>104</v>
      </c>
      <c r="E6855" s="25" t="s">
        <v>494</v>
      </c>
      <c r="F6855" s="25" t="s">
        <v>192</v>
      </c>
      <c r="G6855" s="26" t="n">
        <v>11698.03</v>
      </c>
      <c r="H6855" s="27" t="n">
        <v>34288</v>
      </c>
      <c r="I6855" s="25" t="s">
        <v>147</v>
      </c>
      <c r="K6855" s="25" t="n">
        <v>1982</v>
      </c>
      <c r="L6855" s="25" t="s">
        <v>148</v>
      </c>
      <c r="M6855" s="25" t="s">
        <v>149</v>
      </c>
      <c r="N6855" s="28" t="n">
        <v>55</v>
      </c>
      <c r="O6855" s="25" t="s">
        <v>54</v>
      </c>
      <c r="P6855" s="29" t="n">
        <v>42889</v>
      </c>
      <c r="Q6855" s="29" t="n">
        <v>42988</v>
      </c>
      <c r="R6855" s="28" t="n">
        <v>50</v>
      </c>
      <c r="S6855" s="28" t="n">
        <f aca="false">IF(O6855="Won",R6855,IF(O6855="Lost",0,N6855))</f>
        <v>50</v>
      </c>
      <c r="T6855" s="30" t="n">
        <f aca="false">IF(AND(P6855&lt;&gt;"",Q6855&lt;&gt;""),Q6855-P6855,"")</f>
        <v>99</v>
      </c>
      <c r="U6855" s="30" t="str">
        <f aca="false">IF(AND(O6855="Engaging",P6855&lt;&gt;""),'Leia-me'!$B$5-P6855,"")</f>
        <v/>
      </c>
      <c r="V6855" s="25" t="str">
        <f aca="false">IF(O6855&lt;&gt;"Engaging","",IF(U6855&lt;='Leia-me'!$B$6,"Saudável",IF(U6855&lt;='Leia-me'!$B$7,"Esfriando",IF(U6855&lt;='Leia-me'!$B$8,"Última chance","Zumbi"))))</f>
        <v/>
      </c>
      <c r="W6855" s="25" t="n">
        <f aca="false">IF(O6855="Won",1,IF(O6855="Lost",0,""))</f>
        <v>1</v>
      </c>
      <c r="Y6855" s="25" t="str">
        <f aca="false">IF(E6855="","Sim","")</f>
        <v/>
      </c>
    </row>
    <row r="6856" customFormat="false" ht="15" hidden="false" customHeight="false" outlineLevel="0" collapsed="false">
      <c r="A6856" s="25" t="s">
        <v>7119</v>
      </c>
      <c r="B6856" s="25" t="s">
        <v>102</v>
      </c>
      <c r="C6856" s="25" t="s">
        <v>103</v>
      </c>
      <c r="D6856" s="25" t="s">
        <v>104</v>
      </c>
      <c r="E6856" s="25" t="s">
        <v>1158</v>
      </c>
      <c r="F6856" s="25" t="s">
        <v>185</v>
      </c>
      <c r="G6856" s="26" t="n">
        <v>7708.38</v>
      </c>
      <c r="H6856" s="27" t="n">
        <v>13756</v>
      </c>
      <c r="I6856" s="25" t="s">
        <v>147</v>
      </c>
      <c r="K6856" s="25" t="n">
        <v>1980</v>
      </c>
      <c r="L6856" s="25" t="s">
        <v>186</v>
      </c>
      <c r="M6856" s="25" t="s">
        <v>171</v>
      </c>
      <c r="N6856" s="28" t="n">
        <v>550</v>
      </c>
      <c r="O6856" s="25" t="s">
        <v>54</v>
      </c>
      <c r="P6856" s="29" t="n">
        <v>42890</v>
      </c>
      <c r="Q6856" s="29" t="n">
        <v>42894</v>
      </c>
      <c r="R6856" s="28" t="n">
        <v>600</v>
      </c>
      <c r="S6856" s="28" t="n">
        <f aca="false">IF(O6856="Won",R6856,IF(O6856="Lost",0,N6856))</f>
        <v>600</v>
      </c>
      <c r="T6856" s="30" t="n">
        <f aca="false">IF(AND(P6856&lt;&gt;"",Q6856&lt;&gt;""),Q6856-P6856,"")</f>
        <v>4</v>
      </c>
      <c r="U6856" s="30" t="str">
        <f aca="false">IF(AND(O6856="Engaging",P6856&lt;&gt;""),'Leia-me'!$B$5-P6856,"")</f>
        <v/>
      </c>
      <c r="V6856" s="25" t="str">
        <f aca="false">IF(O6856&lt;&gt;"Engaging","",IF(U6856&lt;='Leia-me'!$B$6,"Saudável",IF(U6856&lt;='Leia-me'!$B$7,"Esfriando",IF(U6856&lt;='Leia-me'!$B$8,"Última chance","Zumbi"))))</f>
        <v/>
      </c>
      <c r="W6856" s="25" t="n">
        <f aca="false">IF(O6856="Won",1,IF(O6856="Lost",0,""))</f>
        <v>1</v>
      </c>
      <c r="Y6856" s="25" t="str">
        <f aca="false">IF(E6856="","Sim","")</f>
        <v/>
      </c>
    </row>
    <row r="6857" customFormat="false" ht="15" hidden="false" customHeight="false" outlineLevel="0" collapsed="false">
      <c r="A6857" s="25" t="s">
        <v>7120</v>
      </c>
      <c r="B6857" s="25" t="s">
        <v>102</v>
      </c>
      <c r="C6857" s="25" t="s">
        <v>103</v>
      </c>
      <c r="D6857" s="25" t="s">
        <v>104</v>
      </c>
      <c r="E6857" s="25" t="s">
        <v>428</v>
      </c>
      <c r="F6857" s="25" t="s">
        <v>267</v>
      </c>
      <c r="G6857" s="26" t="n">
        <v>792.46</v>
      </c>
      <c r="H6857" s="27" t="n">
        <v>1299</v>
      </c>
      <c r="I6857" s="25" t="s">
        <v>147</v>
      </c>
      <c r="K6857" s="25" t="n">
        <v>1982</v>
      </c>
      <c r="L6857" s="25" t="s">
        <v>160</v>
      </c>
      <c r="M6857" s="25" t="s">
        <v>149</v>
      </c>
      <c r="N6857" s="28" t="n">
        <v>3393</v>
      </c>
      <c r="O6857" s="25" t="s">
        <v>55</v>
      </c>
      <c r="P6857" s="29" t="n">
        <v>42891</v>
      </c>
      <c r="Q6857" s="29" t="n">
        <v>42961</v>
      </c>
      <c r="R6857" s="28" t="n">
        <v>0</v>
      </c>
      <c r="S6857" s="28" t="n">
        <f aca="false">IF(O6857="Won",R6857,IF(O6857="Lost",0,N6857))</f>
        <v>0</v>
      </c>
      <c r="T6857" s="30" t="n">
        <f aca="false">IF(AND(P6857&lt;&gt;"",Q6857&lt;&gt;""),Q6857-P6857,"")</f>
        <v>70</v>
      </c>
      <c r="U6857" s="30" t="str">
        <f aca="false">IF(AND(O6857="Engaging",P6857&lt;&gt;""),'Leia-me'!$B$5-P6857,"")</f>
        <v/>
      </c>
      <c r="V6857" s="25" t="str">
        <f aca="false">IF(O6857&lt;&gt;"Engaging","",IF(U6857&lt;='Leia-me'!$B$6,"Saudável",IF(U6857&lt;='Leia-me'!$B$7,"Esfriando",IF(U6857&lt;='Leia-me'!$B$8,"Última chance","Zumbi"))))</f>
        <v/>
      </c>
      <c r="W6857" s="25" t="n">
        <f aca="false">IF(O6857="Won",1,IF(O6857="Lost",0,""))</f>
        <v>0</v>
      </c>
      <c r="Y6857" s="25" t="str">
        <f aca="false">IF(E6857="","Sim","")</f>
        <v/>
      </c>
    </row>
    <row r="6858" customFormat="false" ht="15" hidden="false" customHeight="false" outlineLevel="0" collapsed="false">
      <c r="A6858" s="25" t="s">
        <v>7121</v>
      </c>
      <c r="B6858" s="25" t="s">
        <v>102</v>
      </c>
      <c r="C6858" s="25" t="s">
        <v>103</v>
      </c>
      <c r="D6858" s="25" t="s">
        <v>104</v>
      </c>
      <c r="E6858" s="25" t="s">
        <v>1646</v>
      </c>
      <c r="F6858" s="25" t="s">
        <v>185</v>
      </c>
      <c r="G6858" s="26" t="n">
        <v>587.72</v>
      </c>
      <c r="H6858" s="27" t="n">
        <v>1501</v>
      </c>
      <c r="I6858" s="25" t="s">
        <v>147</v>
      </c>
      <c r="K6858" s="25" t="n">
        <v>2010</v>
      </c>
      <c r="L6858" s="25" t="s">
        <v>148</v>
      </c>
      <c r="M6858" s="25" t="s">
        <v>149</v>
      </c>
      <c r="N6858" s="28" t="n">
        <v>55</v>
      </c>
      <c r="O6858" s="25" t="s">
        <v>54</v>
      </c>
      <c r="P6858" s="29" t="n">
        <v>42891</v>
      </c>
      <c r="Q6858" s="29" t="n">
        <v>42979</v>
      </c>
      <c r="R6858" s="28" t="n">
        <v>59</v>
      </c>
      <c r="S6858" s="28" t="n">
        <f aca="false">IF(O6858="Won",R6858,IF(O6858="Lost",0,N6858))</f>
        <v>59</v>
      </c>
      <c r="T6858" s="30" t="n">
        <f aca="false">IF(AND(P6858&lt;&gt;"",Q6858&lt;&gt;""),Q6858-P6858,"")</f>
        <v>88</v>
      </c>
      <c r="U6858" s="30" t="str">
        <f aca="false">IF(AND(O6858="Engaging",P6858&lt;&gt;""),'Leia-me'!$B$5-P6858,"")</f>
        <v/>
      </c>
      <c r="V6858" s="25" t="str">
        <f aca="false">IF(O6858&lt;&gt;"Engaging","",IF(U6858&lt;='Leia-me'!$B$6,"Saudável",IF(U6858&lt;='Leia-me'!$B$7,"Esfriando",IF(U6858&lt;='Leia-me'!$B$8,"Última chance","Zumbi"))))</f>
        <v/>
      </c>
      <c r="W6858" s="25" t="n">
        <f aca="false">IF(O6858="Won",1,IF(O6858="Lost",0,""))</f>
        <v>1</v>
      </c>
      <c r="Y6858" s="25" t="str">
        <f aca="false">IF(E6858="","Sim","")</f>
        <v/>
      </c>
    </row>
    <row r="6859" customFormat="false" ht="15" hidden="false" customHeight="false" outlineLevel="0" collapsed="false">
      <c r="A6859" s="25" t="s">
        <v>7122</v>
      </c>
      <c r="B6859" s="25" t="s">
        <v>102</v>
      </c>
      <c r="C6859" s="25" t="s">
        <v>103</v>
      </c>
      <c r="D6859" s="25" t="s">
        <v>104</v>
      </c>
      <c r="E6859" s="25" t="s">
        <v>478</v>
      </c>
      <c r="F6859" s="25" t="s">
        <v>165</v>
      </c>
      <c r="G6859" s="26" t="n">
        <v>349.81</v>
      </c>
      <c r="H6859" s="27" t="n">
        <v>315</v>
      </c>
      <c r="I6859" s="25" t="s">
        <v>147</v>
      </c>
      <c r="K6859" s="25" t="n">
        <v>2002</v>
      </c>
      <c r="L6859" s="25" t="s">
        <v>148</v>
      </c>
      <c r="M6859" s="25" t="s">
        <v>149</v>
      </c>
      <c r="N6859" s="28" t="n">
        <v>55</v>
      </c>
      <c r="O6859" s="25" t="s">
        <v>54</v>
      </c>
      <c r="P6859" s="29" t="n">
        <v>42892</v>
      </c>
      <c r="Q6859" s="29" t="n">
        <v>42994</v>
      </c>
      <c r="R6859" s="28" t="n">
        <v>55</v>
      </c>
      <c r="S6859" s="28" t="n">
        <f aca="false">IF(O6859="Won",R6859,IF(O6859="Lost",0,N6859))</f>
        <v>55</v>
      </c>
      <c r="T6859" s="30" t="n">
        <f aca="false">IF(AND(P6859&lt;&gt;"",Q6859&lt;&gt;""),Q6859-P6859,"")</f>
        <v>102</v>
      </c>
      <c r="U6859" s="30" t="str">
        <f aca="false">IF(AND(O6859="Engaging",P6859&lt;&gt;""),'Leia-me'!$B$5-P6859,"")</f>
        <v/>
      </c>
      <c r="V6859" s="25" t="str">
        <f aca="false">IF(O6859&lt;&gt;"Engaging","",IF(U6859&lt;='Leia-me'!$B$6,"Saudável",IF(U6859&lt;='Leia-me'!$B$7,"Esfriando",IF(U6859&lt;='Leia-me'!$B$8,"Última chance","Zumbi"))))</f>
        <v/>
      </c>
      <c r="W6859" s="25" t="n">
        <f aca="false">IF(O6859="Won",1,IF(O6859="Lost",0,""))</f>
        <v>1</v>
      </c>
      <c r="Y6859" s="25" t="str">
        <f aca="false">IF(E6859="","Sim","")</f>
        <v/>
      </c>
    </row>
    <row r="6860" customFormat="false" ht="15" hidden="false" customHeight="false" outlineLevel="0" collapsed="false">
      <c r="A6860" s="25" t="s">
        <v>7123</v>
      </c>
      <c r="B6860" s="25" t="s">
        <v>102</v>
      </c>
      <c r="C6860" s="25" t="s">
        <v>103</v>
      </c>
      <c r="D6860" s="25" t="s">
        <v>104</v>
      </c>
      <c r="G6860" s="31"/>
      <c r="H6860" s="32"/>
      <c r="L6860" s="25" t="s">
        <v>178</v>
      </c>
      <c r="M6860" s="25" t="s">
        <v>171</v>
      </c>
      <c r="N6860" s="28" t="n">
        <v>5482</v>
      </c>
      <c r="O6860" s="25" t="s">
        <v>56</v>
      </c>
      <c r="P6860" s="29" t="n">
        <v>42893</v>
      </c>
      <c r="Q6860" s="33"/>
      <c r="R6860" s="34"/>
      <c r="S6860" s="28" t="n">
        <f aca="false">IF(O6860="Won",R6860,IF(O6860="Lost",0,N6860))</f>
        <v>5482</v>
      </c>
      <c r="T6860" s="30" t="str">
        <f aca="false">IF(AND(P6860&lt;&gt;"",Q6860&lt;&gt;""),Q6860-P6860,"")</f>
        <v/>
      </c>
      <c r="U6860" s="30" t="n">
        <f aca="false">IF(AND(O6860="Engaging",P6860&lt;&gt;""),'Leia-me'!$B$5-P6860,"")</f>
        <v>207</v>
      </c>
      <c r="V6860" s="25" t="str">
        <f aca="false">IF(O6860&lt;&gt;"Engaging","",IF(U6860&lt;='Leia-me'!$B$6,"Saudável",IF(U6860&lt;='Leia-me'!$B$7,"Esfriando",IF(U6860&lt;='Leia-me'!$B$8,"Última chance","Zumbi"))))</f>
        <v>Zumbi</v>
      </c>
      <c r="W6860" s="25" t="str">
        <f aca="false">IF(O6860="Won",1,IF(O6860="Lost",0,""))</f>
        <v/>
      </c>
      <c r="Y6860" s="25" t="str">
        <f aca="false">IF(E6860="","Sim","")</f>
        <v>Sim</v>
      </c>
    </row>
    <row r="6861" customFormat="false" ht="15" hidden="false" customHeight="false" outlineLevel="0" collapsed="false">
      <c r="A6861" s="25" t="s">
        <v>7124</v>
      </c>
      <c r="B6861" s="25" t="s">
        <v>102</v>
      </c>
      <c r="C6861" s="25" t="s">
        <v>103</v>
      </c>
      <c r="D6861" s="25" t="s">
        <v>104</v>
      </c>
      <c r="G6861" s="31"/>
      <c r="H6861" s="32"/>
      <c r="L6861" s="25" t="s">
        <v>186</v>
      </c>
      <c r="M6861" s="25" t="s">
        <v>171</v>
      </c>
      <c r="N6861" s="28" t="n">
        <v>550</v>
      </c>
      <c r="O6861" s="25" t="s">
        <v>56</v>
      </c>
      <c r="P6861" s="29" t="n">
        <v>42894</v>
      </c>
      <c r="Q6861" s="33"/>
      <c r="R6861" s="34"/>
      <c r="S6861" s="28" t="n">
        <f aca="false">IF(O6861="Won",R6861,IF(O6861="Lost",0,N6861))</f>
        <v>550</v>
      </c>
      <c r="T6861" s="30" t="str">
        <f aca="false">IF(AND(P6861&lt;&gt;"",Q6861&lt;&gt;""),Q6861-P6861,"")</f>
        <v/>
      </c>
      <c r="U6861" s="30" t="n">
        <f aca="false">IF(AND(O6861="Engaging",P6861&lt;&gt;""),'Leia-me'!$B$5-P6861,"")</f>
        <v>206</v>
      </c>
      <c r="V6861" s="25" t="str">
        <f aca="false">IF(O6861&lt;&gt;"Engaging","",IF(U6861&lt;='Leia-me'!$B$6,"Saudável",IF(U6861&lt;='Leia-me'!$B$7,"Esfriando",IF(U6861&lt;='Leia-me'!$B$8,"Última chance","Zumbi"))))</f>
        <v>Zumbi</v>
      </c>
      <c r="W6861" s="25" t="str">
        <f aca="false">IF(O6861="Won",1,IF(O6861="Lost",0,""))</f>
        <v/>
      </c>
      <c r="Y6861" s="25" t="str">
        <f aca="false">IF(E6861="","Sim","")</f>
        <v>Sim</v>
      </c>
    </row>
    <row r="6862" customFormat="false" ht="15" hidden="false" customHeight="false" outlineLevel="0" collapsed="false">
      <c r="A6862" s="25" t="s">
        <v>7125</v>
      </c>
      <c r="B6862" s="25" t="s">
        <v>102</v>
      </c>
      <c r="C6862" s="25" t="s">
        <v>103</v>
      </c>
      <c r="D6862" s="25" t="s">
        <v>104</v>
      </c>
      <c r="E6862" s="25" t="s">
        <v>860</v>
      </c>
      <c r="F6862" s="25" t="s">
        <v>168</v>
      </c>
      <c r="G6862" s="26" t="n">
        <v>894.37</v>
      </c>
      <c r="H6862" s="27" t="n">
        <v>1593</v>
      </c>
      <c r="I6862" s="25" t="s">
        <v>861</v>
      </c>
      <c r="K6862" s="25" t="n">
        <v>2008</v>
      </c>
      <c r="L6862" s="25" t="s">
        <v>186</v>
      </c>
      <c r="M6862" s="25" t="s">
        <v>171</v>
      </c>
      <c r="N6862" s="28" t="n">
        <v>550</v>
      </c>
      <c r="O6862" s="25" t="s">
        <v>54</v>
      </c>
      <c r="P6862" s="29" t="n">
        <v>42894</v>
      </c>
      <c r="Q6862" s="29" t="n">
        <v>42901</v>
      </c>
      <c r="R6862" s="28" t="n">
        <v>507</v>
      </c>
      <c r="S6862" s="28" t="n">
        <f aca="false">IF(O6862="Won",R6862,IF(O6862="Lost",0,N6862))</f>
        <v>507</v>
      </c>
      <c r="T6862" s="30" t="n">
        <f aca="false">IF(AND(P6862&lt;&gt;"",Q6862&lt;&gt;""),Q6862-P6862,"")</f>
        <v>7</v>
      </c>
      <c r="U6862" s="30" t="str">
        <f aca="false">IF(AND(O6862="Engaging",P6862&lt;&gt;""),'Leia-me'!$B$5-P6862,"")</f>
        <v/>
      </c>
      <c r="V6862" s="25" t="str">
        <f aca="false">IF(O6862&lt;&gt;"Engaging","",IF(U6862&lt;='Leia-me'!$B$6,"Saudável",IF(U6862&lt;='Leia-me'!$B$7,"Esfriando",IF(U6862&lt;='Leia-me'!$B$8,"Última chance","Zumbi"))))</f>
        <v/>
      </c>
      <c r="W6862" s="25" t="n">
        <f aca="false">IF(O6862="Won",1,IF(O6862="Lost",0,""))</f>
        <v>1</v>
      </c>
      <c r="Y6862" s="25" t="str">
        <f aca="false">IF(E6862="","Sim","")</f>
        <v/>
      </c>
    </row>
    <row r="6863" customFormat="false" ht="15" hidden="false" customHeight="false" outlineLevel="0" collapsed="false">
      <c r="A6863" s="25" t="s">
        <v>7126</v>
      </c>
      <c r="B6863" s="25" t="s">
        <v>102</v>
      </c>
      <c r="C6863" s="25" t="s">
        <v>103</v>
      </c>
      <c r="D6863" s="25" t="s">
        <v>104</v>
      </c>
      <c r="E6863" s="25" t="s">
        <v>478</v>
      </c>
      <c r="F6863" s="25" t="s">
        <v>165</v>
      </c>
      <c r="G6863" s="26" t="n">
        <v>349.81</v>
      </c>
      <c r="H6863" s="27" t="n">
        <v>315</v>
      </c>
      <c r="I6863" s="25" t="s">
        <v>147</v>
      </c>
      <c r="K6863" s="25" t="n">
        <v>2002</v>
      </c>
      <c r="L6863" s="25" t="s">
        <v>170</v>
      </c>
      <c r="M6863" s="25" t="s">
        <v>171</v>
      </c>
      <c r="N6863" s="28" t="n">
        <v>1096</v>
      </c>
      <c r="O6863" s="25" t="s">
        <v>54</v>
      </c>
      <c r="P6863" s="29" t="n">
        <v>42896</v>
      </c>
      <c r="Q6863" s="29" t="n">
        <v>42907</v>
      </c>
      <c r="R6863" s="28" t="n">
        <v>1118</v>
      </c>
      <c r="S6863" s="28" t="n">
        <f aca="false">IF(O6863="Won",R6863,IF(O6863="Lost",0,N6863))</f>
        <v>1118</v>
      </c>
      <c r="T6863" s="30" t="n">
        <f aca="false">IF(AND(P6863&lt;&gt;"",Q6863&lt;&gt;""),Q6863-P6863,"")</f>
        <v>11</v>
      </c>
      <c r="U6863" s="30" t="str">
        <f aca="false">IF(AND(O6863="Engaging",P6863&lt;&gt;""),'Leia-me'!$B$5-P6863,"")</f>
        <v/>
      </c>
      <c r="V6863" s="25" t="str">
        <f aca="false">IF(O6863&lt;&gt;"Engaging","",IF(U6863&lt;='Leia-me'!$B$6,"Saudável",IF(U6863&lt;='Leia-me'!$B$7,"Esfriando",IF(U6863&lt;='Leia-me'!$B$8,"Última chance","Zumbi"))))</f>
        <v/>
      </c>
      <c r="W6863" s="25" t="n">
        <f aca="false">IF(O6863="Won",1,IF(O6863="Lost",0,""))</f>
        <v>1</v>
      </c>
      <c r="Y6863" s="25" t="str">
        <f aca="false">IF(E6863="","Sim","")</f>
        <v/>
      </c>
    </row>
    <row r="6864" customFormat="false" ht="15" hidden="false" customHeight="false" outlineLevel="0" collapsed="false">
      <c r="A6864" s="25" t="s">
        <v>7127</v>
      </c>
      <c r="B6864" s="25" t="s">
        <v>102</v>
      </c>
      <c r="C6864" s="25" t="s">
        <v>103</v>
      </c>
      <c r="D6864" s="25" t="s">
        <v>104</v>
      </c>
      <c r="E6864" s="25" t="s">
        <v>449</v>
      </c>
      <c r="F6864" s="25" t="s">
        <v>192</v>
      </c>
      <c r="G6864" s="26" t="n">
        <v>98.79</v>
      </c>
      <c r="H6864" s="27" t="n">
        <v>96</v>
      </c>
      <c r="I6864" s="25" t="s">
        <v>147</v>
      </c>
      <c r="J6864" s="25" t="s">
        <v>445</v>
      </c>
      <c r="K6864" s="25" t="n">
        <v>2013</v>
      </c>
      <c r="L6864" s="25" t="s">
        <v>178</v>
      </c>
      <c r="M6864" s="25" t="s">
        <v>171</v>
      </c>
      <c r="N6864" s="28" t="n">
        <v>5482</v>
      </c>
      <c r="O6864" s="25" t="s">
        <v>54</v>
      </c>
      <c r="P6864" s="29" t="n">
        <v>42896</v>
      </c>
      <c r="Q6864" s="29" t="n">
        <v>42970</v>
      </c>
      <c r="R6864" s="28" t="n">
        <v>6094</v>
      </c>
      <c r="S6864" s="28" t="n">
        <f aca="false">IF(O6864="Won",R6864,IF(O6864="Lost",0,N6864))</f>
        <v>6094</v>
      </c>
      <c r="T6864" s="30" t="n">
        <f aca="false">IF(AND(P6864&lt;&gt;"",Q6864&lt;&gt;""),Q6864-P6864,"")</f>
        <v>74</v>
      </c>
      <c r="U6864" s="30" t="str">
        <f aca="false">IF(AND(O6864="Engaging",P6864&lt;&gt;""),'Leia-me'!$B$5-P6864,"")</f>
        <v/>
      </c>
      <c r="V6864" s="25" t="str">
        <f aca="false">IF(O6864&lt;&gt;"Engaging","",IF(U6864&lt;='Leia-me'!$B$6,"Saudável",IF(U6864&lt;='Leia-me'!$B$7,"Esfriando",IF(U6864&lt;='Leia-me'!$B$8,"Última chance","Zumbi"))))</f>
        <v/>
      </c>
      <c r="W6864" s="25" t="n">
        <f aca="false">IF(O6864="Won",1,IF(O6864="Lost",0,""))</f>
        <v>1</v>
      </c>
      <c r="Y6864" s="25" t="str">
        <f aca="false">IF(E6864="","Sim","")</f>
        <v/>
      </c>
    </row>
    <row r="6865" customFormat="false" ht="15" hidden="false" customHeight="false" outlineLevel="0" collapsed="false">
      <c r="A6865" s="25" t="s">
        <v>7128</v>
      </c>
      <c r="B6865" s="25" t="s">
        <v>102</v>
      </c>
      <c r="C6865" s="25" t="s">
        <v>103</v>
      </c>
      <c r="D6865" s="25" t="s">
        <v>104</v>
      </c>
      <c r="G6865" s="31"/>
      <c r="H6865" s="32"/>
      <c r="L6865" s="25" t="s">
        <v>186</v>
      </c>
      <c r="M6865" s="25" t="s">
        <v>171</v>
      </c>
      <c r="N6865" s="28" t="n">
        <v>550</v>
      </c>
      <c r="O6865" s="25" t="s">
        <v>56</v>
      </c>
      <c r="P6865" s="29" t="n">
        <v>42897</v>
      </c>
      <c r="Q6865" s="33"/>
      <c r="R6865" s="34"/>
      <c r="S6865" s="28" t="n">
        <f aca="false">IF(O6865="Won",R6865,IF(O6865="Lost",0,N6865))</f>
        <v>550</v>
      </c>
      <c r="T6865" s="30" t="str">
        <f aca="false">IF(AND(P6865&lt;&gt;"",Q6865&lt;&gt;""),Q6865-P6865,"")</f>
        <v/>
      </c>
      <c r="U6865" s="30" t="n">
        <f aca="false">IF(AND(O6865="Engaging",P6865&lt;&gt;""),'Leia-me'!$B$5-P6865,"")</f>
        <v>203</v>
      </c>
      <c r="V6865" s="25" t="str">
        <f aca="false">IF(O6865&lt;&gt;"Engaging","",IF(U6865&lt;='Leia-me'!$B$6,"Saudável",IF(U6865&lt;='Leia-me'!$B$7,"Esfriando",IF(U6865&lt;='Leia-me'!$B$8,"Última chance","Zumbi"))))</f>
        <v>Zumbi</v>
      </c>
      <c r="W6865" s="25" t="str">
        <f aca="false">IF(O6865="Won",1,IF(O6865="Lost",0,""))</f>
        <v/>
      </c>
      <c r="Y6865" s="25" t="str">
        <f aca="false">IF(E6865="","Sim","")</f>
        <v>Sim</v>
      </c>
    </row>
    <row r="6866" customFormat="false" ht="15" hidden="false" customHeight="false" outlineLevel="0" collapsed="false">
      <c r="A6866" s="25" t="s">
        <v>7129</v>
      </c>
      <c r="B6866" s="25" t="s">
        <v>102</v>
      </c>
      <c r="C6866" s="25" t="s">
        <v>103</v>
      </c>
      <c r="D6866" s="25" t="s">
        <v>104</v>
      </c>
      <c r="E6866" s="25" t="s">
        <v>444</v>
      </c>
      <c r="F6866" s="25" t="s">
        <v>192</v>
      </c>
      <c r="G6866" s="26" t="n">
        <v>6354.87</v>
      </c>
      <c r="H6866" s="27" t="n">
        <v>16780</v>
      </c>
      <c r="I6866" s="25" t="s">
        <v>147</v>
      </c>
      <c r="J6866" s="25" t="s">
        <v>445</v>
      </c>
      <c r="K6866" s="25" t="n">
        <v>1996</v>
      </c>
      <c r="L6866" s="25" t="s">
        <v>148</v>
      </c>
      <c r="M6866" s="25" t="s">
        <v>149</v>
      </c>
      <c r="N6866" s="28" t="n">
        <v>55</v>
      </c>
      <c r="O6866" s="25" t="s">
        <v>54</v>
      </c>
      <c r="P6866" s="29" t="n">
        <v>42898</v>
      </c>
      <c r="Q6866" s="29" t="n">
        <v>42998</v>
      </c>
      <c r="R6866" s="28" t="n">
        <v>48</v>
      </c>
      <c r="S6866" s="28" t="n">
        <f aca="false">IF(O6866="Won",R6866,IF(O6866="Lost",0,N6866))</f>
        <v>48</v>
      </c>
      <c r="T6866" s="30" t="n">
        <f aca="false">IF(AND(P6866&lt;&gt;"",Q6866&lt;&gt;""),Q6866-P6866,"")</f>
        <v>100</v>
      </c>
      <c r="U6866" s="30" t="str">
        <f aca="false">IF(AND(O6866="Engaging",P6866&lt;&gt;""),'Leia-me'!$B$5-P6866,"")</f>
        <v/>
      </c>
      <c r="V6866" s="25" t="str">
        <f aca="false">IF(O6866&lt;&gt;"Engaging","",IF(U6866&lt;='Leia-me'!$B$6,"Saudável",IF(U6866&lt;='Leia-me'!$B$7,"Esfriando",IF(U6866&lt;='Leia-me'!$B$8,"Última chance","Zumbi"))))</f>
        <v/>
      </c>
      <c r="W6866" s="25" t="n">
        <f aca="false">IF(O6866="Won",1,IF(O6866="Lost",0,""))</f>
        <v>1</v>
      </c>
      <c r="Y6866" s="25" t="str">
        <f aca="false">IF(E6866="","Sim","")</f>
        <v/>
      </c>
    </row>
    <row r="6867" customFormat="false" ht="15" hidden="false" customHeight="false" outlineLevel="0" collapsed="false">
      <c r="A6867" s="25" t="s">
        <v>7130</v>
      </c>
      <c r="B6867" s="25" t="s">
        <v>102</v>
      </c>
      <c r="C6867" s="25" t="s">
        <v>103</v>
      </c>
      <c r="D6867" s="25" t="s">
        <v>104</v>
      </c>
      <c r="E6867" s="25" t="s">
        <v>665</v>
      </c>
      <c r="F6867" s="25" t="s">
        <v>211</v>
      </c>
      <c r="G6867" s="26" t="n">
        <v>4968.91</v>
      </c>
      <c r="H6867" s="27" t="n">
        <v>7523</v>
      </c>
      <c r="I6867" s="25" t="s">
        <v>147</v>
      </c>
      <c r="K6867" s="25" t="n">
        <v>1990</v>
      </c>
      <c r="L6867" s="25" t="s">
        <v>160</v>
      </c>
      <c r="M6867" s="25" t="s">
        <v>149</v>
      </c>
      <c r="N6867" s="28" t="n">
        <v>3393</v>
      </c>
      <c r="O6867" s="25" t="s">
        <v>54</v>
      </c>
      <c r="P6867" s="29" t="n">
        <v>42899</v>
      </c>
      <c r="Q6867" s="29" t="n">
        <v>42912</v>
      </c>
      <c r="R6867" s="28" t="n">
        <v>3205</v>
      </c>
      <c r="S6867" s="28" t="n">
        <f aca="false">IF(O6867="Won",R6867,IF(O6867="Lost",0,N6867))</f>
        <v>3205</v>
      </c>
      <c r="T6867" s="30" t="n">
        <f aca="false">IF(AND(P6867&lt;&gt;"",Q6867&lt;&gt;""),Q6867-P6867,"")</f>
        <v>13</v>
      </c>
      <c r="U6867" s="30" t="str">
        <f aca="false">IF(AND(O6867="Engaging",P6867&lt;&gt;""),'Leia-me'!$B$5-P6867,"")</f>
        <v/>
      </c>
      <c r="V6867" s="25" t="str">
        <f aca="false">IF(O6867&lt;&gt;"Engaging","",IF(U6867&lt;='Leia-me'!$B$6,"Saudável",IF(U6867&lt;='Leia-me'!$B$7,"Esfriando",IF(U6867&lt;='Leia-me'!$B$8,"Última chance","Zumbi"))))</f>
        <v/>
      </c>
      <c r="W6867" s="25" t="n">
        <f aca="false">IF(O6867="Won",1,IF(O6867="Lost",0,""))</f>
        <v>1</v>
      </c>
      <c r="Y6867" s="25" t="str">
        <f aca="false">IF(E6867="","Sim","")</f>
        <v/>
      </c>
    </row>
    <row r="6868" customFormat="false" ht="15" hidden="false" customHeight="false" outlineLevel="0" collapsed="false">
      <c r="A6868" s="25" t="s">
        <v>7131</v>
      </c>
      <c r="B6868" s="25" t="s">
        <v>102</v>
      </c>
      <c r="C6868" s="25" t="s">
        <v>103</v>
      </c>
      <c r="D6868" s="25" t="s">
        <v>104</v>
      </c>
      <c r="G6868" s="31"/>
      <c r="H6868" s="32"/>
      <c r="L6868" s="25" t="s">
        <v>186</v>
      </c>
      <c r="M6868" s="25" t="s">
        <v>171</v>
      </c>
      <c r="N6868" s="28" t="n">
        <v>550</v>
      </c>
      <c r="O6868" s="25" t="s">
        <v>56</v>
      </c>
      <c r="P6868" s="29" t="n">
        <v>42901</v>
      </c>
      <c r="Q6868" s="33"/>
      <c r="R6868" s="34"/>
      <c r="S6868" s="28" t="n">
        <f aca="false">IF(O6868="Won",R6868,IF(O6868="Lost",0,N6868))</f>
        <v>550</v>
      </c>
      <c r="T6868" s="30" t="str">
        <f aca="false">IF(AND(P6868&lt;&gt;"",Q6868&lt;&gt;""),Q6868-P6868,"")</f>
        <v/>
      </c>
      <c r="U6868" s="30" t="n">
        <f aca="false">IF(AND(O6868="Engaging",P6868&lt;&gt;""),'Leia-me'!$B$5-P6868,"")</f>
        <v>199</v>
      </c>
      <c r="V6868" s="25" t="str">
        <f aca="false">IF(O6868&lt;&gt;"Engaging","",IF(U6868&lt;='Leia-me'!$B$6,"Saudável",IF(U6868&lt;='Leia-me'!$B$7,"Esfriando",IF(U6868&lt;='Leia-me'!$B$8,"Última chance","Zumbi"))))</f>
        <v>Zumbi</v>
      </c>
      <c r="W6868" s="25" t="str">
        <f aca="false">IF(O6868="Won",1,IF(O6868="Lost",0,""))</f>
        <v/>
      </c>
      <c r="Y6868" s="25" t="str">
        <f aca="false">IF(E6868="","Sim","")</f>
        <v>Sim</v>
      </c>
    </row>
    <row r="6869" customFormat="false" ht="15" hidden="false" customHeight="false" outlineLevel="0" collapsed="false">
      <c r="A6869" s="25" t="s">
        <v>7132</v>
      </c>
      <c r="B6869" s="25" t="s">
        <v>102</v>
      </c>
      <c r="C6869" s="25" t="s">
        <v>103</v>
      </c>
      <c r="D6869" s="25" t="s">
        <v>104</v>
      </c>
      <c r="E6869" s="25" t="s">
        <v>428</v>
      </c>
      <c r="F6869" s="25" t="s">
        <v>267</v>
      </c>
      <c r="G6869" s="26" t="n">
        <v>792.46</v>
      </c>
      <c r="H6869" s="27" t="n">
        <v>1299</v>
      </c>
      <c r="I6869" s="25" t="s">
        <v>147</v>
      </c>
      <c r="K6869" s="25" t="n">
        <v>1982</v>
      </c>
      <c r="L6869" s="25" t="s">
        <v>148</v>
      </c>
      <c r="M6869" s="25" t="s">
        <v>149</v>
      </c>
      <c r="N6869" s="28" t="n">
        <v>55</v>
      </c>
      <c r="O6869" s="25" t="s">
        <v>54</v>
      </c>
      <c r="P6869" s="29" t="n">
        <v>42901</v>
      </c>
      <c r="Q6869" s="29" t="n">
        <v>42908</v>
      </c>
      <c r="R6869" s="28" t="n">
        <v>54</v>
      </c>
      <c r="S6869" s="28" t="n">
        <f aca="false">IF(O6869="Won",R6869,IF(O6869="Lost",0,N6869))</f>
        <v>54</v>
      </c>
      <c r="T6869" s="30" t="n">
        <f aca="false">IF(AND(P6869&lt;&gt;"",Q6869&lt;&gt;""),Q6869-P6869,"")</f>
        <v>7</v>
      </c>
      <c r="U6869" s="30" t="str">
        <f aca="false">IF(AND(O6869="Engaging",P6869&lt;&gt;""),'Leia-me'!$B$5-P6869,"")</f>
        <v/>
      </c>
      <c r="V6869" s="25" t="str">
        <f aca="false">IF(O6869&lt;&gt;"Engaging","",IF(U6869&lt;='Leia-me'!$B$6,"Saudável",IF(U6869&lt;='Leia-me'!$B$7,"Esfriando",IF(U6869&lt;='Leia-me'!$B$8,"Última chance","Zumbi"))))</f>
        <v/>
      </c>
      <c r="W6869" s="25" t="n">
        <f aca="false">IF(O6869="Won",1,IF(O6869="Lost",0,""))</f>
        <v>1</v>
      </c>
      <c r="Y6869" s="25" t="str">
        <f aca="false">IF(E6869="","Sim","")</f>
        <v/>
      </c>
    </row>
    <row r="6870" customFormat="false" ht="15" hidden="false" customHeight="false" outlineLevel="0" collapsed="false">
      <c r="A6870" s="25" t="s">
        <v>7133</v>
      </c>
      <c r="B6870" s="25" t="s">
        <v>102</v>
      </c>
      <c r="C6870" s="25" t="s">
        <v>103</v>
      </c>
      <c r="D6870" s="25" t="s">
        <v>104</v>
      </c>
      <c r="E6870" s="25" t="s">
        <v>195</v>
      </c>
      <c r="F6870" s="25" t="s">
        <v>185</v>
      </c>
      <c r="G6870" s="26" t="n">
        <v>8170.38</v>
      </c>
      <c r="H6870" s="27" t="n">
        <v>16499</v>
      </c>
      <c r="I6870" s="25" t="s">
        <v>196</v>
      </c>
      <c r="K6870" s="25" t="n">
        <v>1997</v>
      </c>
      <c r="L6870" s="25" t="s">
        <v>148</v>
      </c>
      <c r="M6870" s="25" t="s">
        <v>149</v>
      </c>
      <c r="N6870" s="28" t="n">
        <v>55</v>
      </c>
      <c r="O6870" s="25" t="s">
        <v>54</v>
      </c>
      <c r="P6870" s="29" t="n">
        <v>42901</v>
      </c>
      <c r="Q6870" s="29" t="n">
        <v>42914</v>
      </c>
      <c r="R6870" s="28" t="n">
        <v>53</v>
      </c>
      <c r="S6870" s="28" t="n">
        <f aca="false">IF(O6870="Won",R6870,IF(O6870="Lost",0,N6870))</f>
        <v>53</v>
      </c>
      <c r="T6870" s="30" t="n">
        <f aca="false">IF(AND(P6870&lt;&gt;"",Q6870&lt;&gt;""),Q6870-P6870,"")</f>
        <v>13</v>
      </c>
      <c r="U6870" s="30" t="str">
        <f aca="false">IF(AND(O6870="Engaging",P6870&lt;&gt;""),'Leia-me'!$B$5-P6870,"")</f>
        <v/>
      </c>
      <c r="V6870" s="25" t="str">
        <f aca="false">IF(O6870&lt;&gt;"Engaging","",IF(U6870&lt;='Leia-me'!$B$6,"Saudável",IF(U6870&lt;='Leia-me'!$B$7,"Esfriando",IF(U6870&lt;='Leia-me'!$B$8,"Última chance","Zumbi"))))</f>
        <v/>
      </c>
      <c r="W6870" s="25" t="n">
        <f aca="false">IF(O6870="Won",1,IF(O6870="Lost",0,""))</f>
        <v>1</v>
      </c>
      <c r="Y6870" s="25" t="str">
        <f aca="false">IF(E6870="","Sim","")</f>
        <v/>
      </c>
    </row>
    <row r="6871" customFormat="false" ht="15" hidden="false" customHeight="false" outlineLevel="0" collapsed="false">
      <c r="A6871" s="25" t="s">
        <v>7134</v>
      </c>
      <c r="B6871" s="25" t="s">
        <v>102</v>
      </c>
      <c r="C6871" s="25" t="s">
        <v>103</v>
      </c>
      <c r="D6871" s="25" t="s">
        <v>104</v>
      </c>
      <c r="G6871" s="31"/>
      <c r="H6871" s="32"/>
      <c r="L6871" s="25" t="s">
        <v>148</v>
      </c>
      <c r="M6871" s="25" t="s">
        <v>149</v>
      </c>
      <c r="N6871" s="28" t="n">
        <v>55</v>
      </c>
      <c r="O6871" s="25" t="s">
        <v>56</v>
      </c>
      <c r="P6871" s="29" t="n">
        <v>42902</v>
      </c>
      <c r="Q6871" s="33"/>
      <c r="R6871" s="34"/>
      <c r="S6871" s="28" t="n">
        <f aca="false">IF(O6871="Won",R6871,IF(O6871="Lost",0,N6871))</f>
        <v>55</v>
      </c>
      <c r="T6871" s="30" t="str">
        <f aca="false">IF(AND(P6871&lt;&gt;"",Q6871&lt;&gt;""),Q6871-P6871,"")</f>
        <v/>
      </c>
      <c r="U6871" s="30" t="n">
        <f aca="false">IF(AND(O6871="Engaging",P6871&lt;&gt;""),'Leia-me'!$B$5-P6871,"")</f>
        <v>198</v>
      </c>
      <c r="V6871" s="25" t="str">
        <f aca="false">IF(O6871&lt;&gt;"Engaging","",IF(U6871&lt;='Leia-me'!$B$6,"Saudável",IF(U6871&lt;='Leia-me'!$B$7,"Esfriando",IF(U6871&lt;='Leia-me'!$B$8,"Última chance","Zumbi"))))</f>
        <v>Zumbi</v>
      </c>
      <c r="W6871" s="25" t="str">
        <f aca="false">IF(O6871="Won",1,IF(O6871="Lost",0,""))</f>
        <v/>
      </c>
      <c r="Y6871" s="25" t="str">
        <f aca="false">IF(E6871="","Sim","")</f>
        <v>Sim</v>
      </c>
    </row>
    <row r="6872" customFormat="false" ht="15" hidden="false" customHeight="false" outlineLevel="0" collapsed="false">
      <c r="A6872" s="25" t="s">
        <v>7135</v>
      </c>
      <c r="B6872" s="25" t="s">
        <v>102</v>
      </c>
      <c r="C6872" s="25" t="s">
        <v>103</v>
      </c>
      <c r="D6872" s="25" t="s">
        <v>104</v>
      </c>
      <c r="G6872" s="31"/>
      <c r="H6872" s="32"/>
      <c r="L6872" s="25" t="s">
        <v>186</v>
      </c>
      <c r="M6872" s="25" t="s">
        <v>171</v>
      </c>
      <c r="N6872" s="28" t="n">
        <v>550</v>
      </c>
      <c r="O6872" s="25" t="s">
        <v>56</v>
      </c>
      <c r="P6872" s="29" t="n">
        <v>42903</v>
      </c>
      <c r="Q6872" s="33"/>
      <c r="R6872" s="34"/>
      <c r="S6872" s="28" t="n">
        <f aca="false">IF(O6872="Won",R6872,IF(O6872="Lost",0,N6872))</f>
        <v>550</v>
      </c>
      <c r="T6872" s="30" t="str">
        <f aca="false">IF(AND(P6872&lt;&gt;"",Q6872&lt;&gt;""),Q6872-P6872,"")</f>
        <v/>
      </c>
      <c r="U6872" s="30" t="n">
        <f aca="false">IF(AND(O6872="Engaging",P6872&lt;&gt;""),'Leia-me'!$B$5-P6872,"")</f>
        <v>197</v>
      </c>
      <c r="V6872" s="25" t="str">
        <f aca="false">IF(O6872&lt;&gt;"Engaging","",IF(U6872&lt;='Leia-me'!$B$6,"Saudável",IF(U6872&lt;='Leia-me'!$B$7,"Esfriando",IF(U6872&lt;='Leia-me'!$B$8,"Última chance","Zumbi"))))</f>
        <v>Zumbi</v>
      </c>
      <c r="W6872" s="25" t="str">
        <f aca="false">IF(O6872="Won",1,IF(O6872="Lost",0,""))</f>
        <v/>
      </c>
      <c r="Y6872" s="25" t="str">
        <f aca="false">IF(E6872="","Sim","")</f>
        <v>Sim</v>
      </c>
    </row>
    <row r="6873" customFormat="false" ht="15" hidden="false" customHeight="false" outlineLevel="0" collapsed="false">
      <c r="A6873" s="25" t="s">
        <v>7136</v>
      </c>
      <c r="B6873" s="25" t="s">
        <v>102</v>
      </c>
      <c r="C6873" s="25" t="s">
        <v>103</v>
      </c>
      <c r="D6873" s="25" t="s">
        <v>104</v>
      </c>
      <c r="E6873" s="25" t="s">
        <v>417</v>
      </c>
      <c r="F6873" s="25" t="s">
        <v>211</v>
      </c>
      <c r="G6873" s="26" t="n">
        <v>223.8</v>
      </c>
      <c r="H6873" s="27" t="n">
        <v>299</v>
      </c>
      <c r="I6873" s="25" t="s">
        <v>147</v>
      </c>
      <c r="K6873" s="25" t="n">
        <v>2003</v>
      </c>
      <c r="L6873" s="25" t="s">
        <v>160</v>
      </c>
      <c r="M6873" s="25" t="s">
        <v>149</v>
      </c>
      <c r="N6873" s="28" t="n">
        <v>3393</v>
      </c>
      <c r="O6873" s="25" t="s">
        <v>54</v>
      </c>
      <c r="P6873" s="29" t="n">
        <v>42903</v>
      </c>
      <c r="Q6873" s="29" t="n">
        <v>42995</v>
      </c>
      <c r="R6873" s="28" t="n">
        <v>3295</v>
      </c>
      <c r="S6873" s="28" t="n">
        <f aca="false">IF(O6873="Won",R6873,IF(O6873="Lost",0,N6873))</f>
        <v>3295</v>
      </c>
      <c r="T6873" s="30" t="n">
        <f aca="false">IF(AND(P6873&lt;&gt;"",Q6873&lt;&gt;""),Q6873-P6873,"")</f>
        <v>92</v>
      </c>
      <c r="U6873" s="30" t="str">
        <f aca="false">IF(AND(O6873="Engaging",P6873&lt;&gt;""),'Leia-me'!$B$5-P6873,"")</f>
        <v/>
      </c>
      <c r="V6873" s="25" t="str">
        <f aca="false">IF(O6873&lt;&gt;"Engaging","",IF(U6873&lt;='Leia-me'!$B$6,"Saudável",IF(U6873&lt;='Leia-me'!$B$7,"Esfriando",IF(U6873&lt;='Leia-me'!$B$8,"Última chance","Zumbi"))))</f>
        <v/>
      </c>
      <c r="W6873" s="25" t="n">
        <f aca="false">IF(O6873="Won",1,IF(O6873="Lost",0,""))</f>
        <v>1</v>
      </c>
      <c r="Y6873" s="25" t="str">
        <f aca="false">IF(E6873="","Sim","")</f>
        <v/>
      </c>
    </row>
    <row r="6874" customFormat="false" ht="15" hidden="false" customHeight="false" outlineLevel="0" collapsed="false">
      <c r="A6874" s="25" t="s">
        <v>7137</v>
      </c>
      <c r="B6874" s="25" t="s">
        <v>102</v>
      </c>
      <c r="C6874" s="25" t="s">
        <v>103</v>
      </c>
      <c r="D6874" s="25" t="s">
        <v>104</v>
      </c>
      <c r="E6874" s="25" t="s">
        <v>665</v>
      </c>
      <c r="F6874" s="25" t="s">
        <v>211</v>
      </c>
      <c r="G6874" s="26" t="n">
        <v>4968.91</v>
      </c>
      <c r="H6874" s="27" t="n">
        <v>7523</v>
      </c>
      <c r="I6874" s="25" t="s">
        <v>147</v>
      </c>
      <c r="K6874" s="25" t="n">
        <v>1990</v>
      </c>
      <c r="L6874" s="25" t="s">
        <v>186</v>
      </c>
      <c r="M6874" s="25" t="s">
        <v>171</v>
      </c>
      <c r="N6874" s="28" t="n">
        <v>550</v>
      </c>
      <c r="O6874" s="25" t="s">
        <v>55</v>
      </c>
      <c r="P6874" s="29" t="n">
        <v>42904</v>
      </c>
      <c r="Q6874" s="29" t="n">
        <v>42976</v>
      </c>
      <c r="R6874" s="28" t="n">
        <v>0</v>
      </c>
      <c r="S6874" s="28" t="n">
        <f aca="false">IF(O6874="Won",R6874,IF(O6874="Lost",0,N6874))</f>
        <v>0</v>
      </c>
      <c r="T6874" s="30" t="n">
        <f aca="false">IF(AND(P6874&lt;&gt;"",Q6874&lt;&gt;""),Q6874-P6874,"")</f>
        <v>72</v>
      </c>
      <c r="U6874" s="30" t="str">
        <f aca="false">IF(AND(O6874="Engaging",P6874&lt;&gt;""),'Leia-me'!$B$5-P6874,"")</f>
        <v/>
      </c>
      <c r="V6874" s="25" t="str">
        <f aca="false">IF(O6874&lt;&gt;"Engaging","",IF(U6874&lt;='Leia-me'!$B$6,"Saudável",IF(U6874&lt;='Leia-me'!$B$7,"Esfriando",IF(U6874&lt;='Leia-me'!$B$8,"Última chance","Zumbi"))))</f>
        <v/>
      </c>
      <c r="W6874" s="25" t="n">
        <f aca="false">IF(O6874="Won",1,IF(O6874="Lost",0,""))</f>
        <v>0</v>
      </c>
      <c r="Y6874" s="25" t="str">
        <f aca="false">IF(E6874="","Sim","")</f>
        <v/>
      </c>
    </row>
    <row r="6875" customFormat="false" ht="15" hidden="false" customHeight="false" outlineLevel="0" collapsed="false">
      <c r="A6875" s="25" t="s">
        <v>7138</v>
      </c>
      <c r="B6875" s="25" t="s">
        <v>102</v>
      </c>
      <c r="C6875" s="25" t="s">
        <v>103</v>
      </c>
      <c r="D6875" s="25" t="s">
        <v>104</v>
      </c>
      <c r="E6875" s="25" t="s">
        <v>1646</v>
      </c>
      <c r="F6875" s="25" t="s">
        <v>185</v>
      </c>
      <c r="G6875" s="26" t="n">
        <v>587.72</v>
      </c>
      <c r="H6875" s="27" t="n">
        <v>1501</v>
      </c>
      <c r="I6875" s="25" t="s">
        <v>147</v>
      </c>
      <c r="K6875" s="25" t="n">
        <v>2010</v>
      </c>
      <c r="L6875" s="25" t="s">
        <v>148</v>
      </c>
      <c r="M6875" s="25" t="s">
        <v>149</v>
      </c>
      <c r="N6875" s="28" t="n">
        <v>55</v>
      </c>
      <c r="O6875" s="25" t="s">
        <v>55</v>
      </c>
      <c r="P6875" s="29" t="n">
        <v>42906</v>
      </c>
      <c r="Q6875" s="29" t="n">
        <v>42909</v>
      </c>
      <c r="R6875" s="28" t="n">
        <v>0</v>
      </c>
      <c r="S6875" s="28" t="n">
        <f aca="false">IF(O6875="Won",R6875,IF(O6875="Lost",0,N6875))</f>
        <v>0</v>
      </c>
      <c r="T6875" s="30" t="n">
        <f aca="false">IF(AND(P6875&lt;&gt;"",Q6875&lt;&gt;""),Q6875-P6875,"")</f>
        <v>3</v>
      </c>
      <c r="U6875" s="30" t="str">
        <f aca="false">IF(AND(O6875="Engaging",P6875&lt;&gt;""),'Leia-me'!$B$5-P6875,"")</f>
        <v/>
      </c>
      <c r="V6875" s="25" t="str">
        <f aca="false">IF(O6875&lt;&gt;"Engaging","",IF(U6875&lt;='Leia-me'!$B$6,"Saudável",IF(U6875&lt;='Leia-me'!$B$7,"Esfriando",IF(U6875&lt;='Leia-me'!$B$8,"Última chance","Zumbi"))))</f>
        <v/>
      </c>
      <c r="W6875" s="25" t="n">
        <f aca="false">IF(O6875="Won",1,IF(O6875="Lost",0,""))</f>
        <v>0</v>
      </c>
      <c r="Y6875" s="25" t="str">
        <f aca="false">IF(E6875="","Sim","")</f>
        <v/>
      </c>
    </row>
    <row r="6876" customFormat="false" ht="15" hidden="false" customHeight="false" outlineLevel="0" collapsed="false">
      <c r="A6876" s="25" t="s">
        <v>7139</v>
      </c>
      <c r="B6876" s="25" t="s">
        <v>102</v>
      </c>
      <c r="C6876" s="25" t="s">
        <v>103</v>
      </c>
      <c r="D6876" s="25" t="s">
        <v>104</v>
      </c>
      <c r="E6876" s="25" t="s">
        <v>1789</v>
      </c>
      <c r="F6876" s="25" t="s">
        <v>211</v>
      </c>
      <c r="G6876" s="26" t="n">
        <v>497.11</v>
      </c>
      <c r="H6876" s="27" t="n">
        <v>1588</v>
      </c>
      <c r="I6876" s="25" t="s">
        <v>147</v>
      </c>
      <c r="K6876" s="25" t="n">
        <v>2009</v>
      </c>
      <c r="L6876" s="25" t="s">
        <v>148</v>
      </c>
      <c r="M6876" s="25" t="s">
        <v>149</v>
      </c>
      <c r="N6876" s="28" t="n">
        <v>55</v>
      </c>
      <c r="O6876" s="25" t="s">
        <v>54</v>
      </c>
      <c r="P6876" s="29" t="n">
        <v>42906</v>
      </c>
      <c r="Q6876" s="29" t="n">
        <v>42917</v>
      </c>
      <c r="R6876" s="28" t="n">
        <v>51</v>
      </c>
      <c r="S6876" s="28" t="n">
        <f aca="false">IF(O6876="Won",R6876,IF(O6876="Lost",0,N6876))</f>
        <v>51</v>
      </c>
      <c r="T6876" s="30" t="n">
        <f aca="false">IF(AND(P6876&lt;&gt;"",Q6876&lt;&gt;""),Q6876-P6876,"")</f>
        <v>11</v>
      </c>
      <c r="U6876" s="30" t="str">
        <f aca="false">IF(AND(O6876="Engaging",P6876&lt;&gt;""),'Leia-me'!$B$5-P6876,"")</f>
        <v/>
      </c>
      <c r="V6876" s="25" t="str">
        <f aca="false">IF(O6876&lt;&gt;"Engaging","",IF(U6876&lt;='Leia-me'!$B$6,"Saudável",IF(U6876&lt;='Leia-me'!$B$7,"Esfriando",IF(U6876&lt;='Leia-me'!$B$8,"Última chance","Zumbi"))))</f>
        <v/>
      </c>
      <c r="W6876" s="25" t="n">
        <f aca="false">IF(O6876="Won",1,IF(O6876="Lost",0,""))</f>
        <v>1</v>
      </c>
      <c r="Y6876" s="25" t="str">
        <f aca="false">IF(E6876="","Sim","")</f>
        <v/>
      </c>
    </row>
    <row r="6877" customFormat="false" ht="15" hidden="false" customHeight="false" outlineLevel="0" collapsed="false">
      <c r="A6877" s="25" t="s">
        <v>7140</v>
      </c>
      <c r="B6877" s="25" t="s">
        <v>102</v>
      </c>
      <c r="C6877" s="25" t="s">
        <v>103</v>
      </c>
      <c r="D6877" s="25" t="s">
        <v>104</v>
      </c>
      <c r="E6877" s="25" t="s">
        <v>868</v>
      </c>
      <c r="F6877" s="25" t="s">
        <v>168</v>
      </c>
      <c r="G6877" s="26" t="n">
        <v>2952.73</v>
      </c>
      <c r="H6877" s="27" t="n">
        <v>5107</v>
      </c>
      <c r="I6877" s="25" t="s">
        <v>147</v>
      </c>
      <c r="K6877" s="25" t="n">
        <v>2000</v>
      </c>
      <c r="L6877" s="25" t="s">
        <v>160</v>
      </c>
      <c r="M6877" s="25" t="s">
        <v>149</v>
      </c>
      <c r="N6877" s="28" t="n">
        <v>3393</v>
      </c>
      <c r="O6877" s="25" t="s">
        <v>54</v>
      </c>
      <c r="P6877" s="29" t="n">
        <v>42906</v>
      </c>
      <c r="Q6877" s="29" t="n">
        <v>42991</v>
      </c>
      <c r="R6877" s="28" t="n">
        <v>3241</v>
      </c>
      <c r="S6877" s="28" t="n">
        <f aca="false">IF(O6877="Won",R6877,IF(O6877="Lost",0,N6877))</f>
        <v>3241</v>
      </c>
      <c r="T6877" s="30" t="n">
        <f aca="false">IF(AND(P6877&lt;&gt;"",Q6877&lt;&gt;""),Q6877-P6877,"")</f>
        <v>85</v>
      </c>
      <c r="U6877" s="30" t="str">
        <f aca="false">IF(AND(O6877="Engaging",P6877&lt;&gt;""),'Leia-me'!$B$5-P6877,"")</f>
        <v/>
      </c>
      <c r="V6877" s="25" t="str">
        <f aca="false">IF(O6877&lt;&gt;"Engaging","",IF(U6877&lt;='Leia-me'!$B$6,"Saudável",IF(U6877&lt;='Leia-me'!$B$7,"Esfriando",IF(U6877&lt;='Leia-me'!$B$8,"Última chance","Zumbi"))))</f>
        <v/>
      </c>
      <c r="W6877" s="25" t="n">
        <f aca="false">IF(O6877="Won",1,IF(O6877="Lost",0,""))</f>
        <v>1</v>
      </c>
      <c r="Y6877" s="25" t="str">
        <f aca="false">IF(E6877="","Sim","")</f>
        <v/>
      </c>
    </row>
    <row r="6878" customFormat="false" ht="15" hidden="false" customHeight="false" outlineLevel="0" collapsed="false">
      <c r="A6878" s="25" t="s">
        <v>7141</v>
      </c>
      <c r="B6878" s="25" t="s">
        <v>102</v>
      </c>
      <c r="C6878" s="25" t="s">
        <v>103</v>
      </c>
      <c r="D6878" s="25" t="s">
        <v>104</v>
      </c>
      <c r="E6878" s="25" t="s">
        <v>1351</v>
      </c>
      <c r="F6878" s="25" t="s">
        <v>177</v>
      </c>
      <c r="G6878" s="26" t="n">
        <v>7537.24</v>
      </c>
      <c r="H6878" s="27" t="n">
        <v>20293</v>
      </c>
      <c r="I6878" s="25" t="s">
        <v>147</v>
      </c>
      <c r="K6878" s="25" t="n">
        <v>1993</v>
      </c>
      <c r="L6878" s="25" t="s">
        <v>170</v>
      </c>
      <c r="M6878" s="25" t="s">
        <v>171</v>
      </c>
      <c r="N6878" s="28" t="n">
        <v>1096</v>
      </c>
      <c r="O6878" s="25" t="s">
        <v>54</v>
      </c>
      <c r="P6878" s="29" t="n">
        <v>42907</v>
      </c>
      <c r="Q6878" s="29" t="n">
        <v>43001</v>
      </c>
      <c r="R6878" s="28" t="n">
        <v>1027</v>
      </c>
      <c r="S6878" s="28" t="n">
        <f aca="false">IF(O6878="Won",R6878,IF(O6878="Lost",0,N6878))</f>
        <v>1027</v>
      </c>
      <c r="T6878" s="30" t="n">
        <f aca="false">IF(AND(P6878&lt;&gt;"",Q6878&lt;&gt;""),Q6878-P6878,"")</f>
        <v>94</v>
      </c>
      <c r="U6878" s="30" t="str">
        <f aca="false">IF(AND(O6878="Engaging",P6878&lt;&gt;""),'Leia-me'!$B$5-P6878,"")</f>
        <v/>
      </c>
      <c r="V6878" s="25" t="str">
        <f aca="false">IF(O6878&lt;&gt;"Engaging","",IF(U6878&lt;='Leia-me'!$B$6,"Saudável",IF(U6878&lt;='Leia-me'!$B$7,"Esfriando",IF(U6878&lt;='Leia-me'!$B$8,"Última chance","Zumbi"))))</f>
        <v/>
      </c>
      <c r="W6878" s="25" t="n">
        <f aca="false">IF(O6878="Won",1,IF(O6878="Lost",0,""))</f>
        <v>1</v>
      </c>
      <c r="Y6878" s="25" t="str">
        <f aca="false">IF(E6878="","Sim","")</f>
        <v/>
      </c>
    </row>
    <row r="6879" customFormat="false" ht="15" hidden="false" customHeight="false" outlineLevel="0" collapsed="false">
      <c r="A6879" s="25" t="s">
        <v>7142</v>
      </c>
      <c r="B6879" s="25" t="s">
        <v>102</v>
      </c>
      <c r="C6879" s="25" t="s">
        <v>103</v>
      </c>
      <c r="D6879" s="25" t="s">
        <v>104</v>
      </c>
      <c r="E6879" s="25" t="s">
        <v>444</v>
      </c>
      <c r="F6879" s="25" t="s">
        <v>192</v>
      </c>
      <c r="G6879" s="26" t="n">
        <v>6354.87</v>
      </c>
      <c r="H6879" s="27" t="n">
        <v>16780</v>
      </c>
      <c r="I6879" s="25" t="s">
        <v>147</v>
      </c>
      <c r="J6879" s="25" t="s">
        <v>445</v>
      </c>
      <c r="K6879" s="25" t="n">
        <v>1996</v>
      </c>
      <c r="L6879" s="25" t="s">
        <v>160</v>
      </c>
      <c r="M6879" s="25" t="s">
        <v>149</v>
      </c>
      <c r="N6879" s="28" t="n">
        <v>3393</v>
      </c>
      <c r="O6879" s="25" t="s">
        <v>54</v>
      </c>
      <c r="P6879" s="29" t="n">
        <v>42907</v>
      </c>
      <c r="Q6879" s="29" t="n">
        <v>42909</v>
      </c>
      <c r="R6879" s="28" t="n">
        <v>3559</v>
      </c>
      <c r="S6879" s="28" t="n">
        <f aca="false">IF(O6879="Won",R6879,IF(O6879="Lost",0,N6879))</f>
        <v>3559</v>
      </c>
      <c r="T6879" s="30" t="n">
        <f aca="false">IF(AND(P6879&lt;&gt;"",Q6879&lt;&gt;""),Q6879-P6879,"")</f>
        <v>2</v>
      </c>
      <c r="U6879" s="30" t="str">
        <f aca="false">IF(AND(O6879="Engaging",P6879&lt;&gt;""),'Leia-me'!$B$5-P6879,"")</f>
        <v/>
      </c>
      <c r="V6879" s="25" t="str">
        <f aca="false">IF(O6879&lt;&gt;"Engaging","",IF(U6879&lt;='Leia-me'!$B$6,"Saudável",IF(U6879&lt;='Leia-me'!$B$7,"Esfriando",IF(U6879&lt;='Leia-me'!$B$8,"Última chance","Zumbi"))))</f>
        <v/>
      </c>
      <c r="W6879" s="25" t="n">
        <f aca="false">IF(O6879="Won",1,IF(O6879="Lost",0,""))</f>
        <v>1</v>
      </c>
      <c r="Y6879" s="25" t="str">
        <f aca="false">IF(E6879="","Sim","")</f>
        <v/>
      </c>
    </row>
    <row r="6880" customFormat="false" ht="15" hidden="false" customHeight="false" outlineLevel="0" collapsed="false">
      <c r="A6880" s="25" t="s">
        <v>7143</v>
      </c>
      <c r="B6880" s="25" t="s">
        <v>102</v>
      </c>
      <c r="C6880" s="25" t="s">
        <v>103</v>
      </c>
      <c r="D6880" s="25" t="s">
        <v>104</v>
      </c>
      <c r="E6880" s="25" t="s">
        <v>1646</v>
      </c>
      <c r="F6880" s="25" t="s">
        <v>185</v>
      </c>
      <c r="G6880" s="26" t="n">
        <v>587.72</v>
      </c>
      <c r="H6880" s="27" t="n">
        <v>1501</v>
      </c>
      <c r="I6880" s="25" t="s">
        <v>147</v>
      </c>
      <c r="K6880" s="25" t="n">
        <v>2010</v>
      </c>
      <c r="L6880" s="25" t="s">
        <v>1834</v>
      </c>
      <c r="M6880" s="25" t="s">
        <v>171</v>
      </c>
      <c r="N6880" s="28" t="n">
        <v>4821</v>
      </c>
      <c r="O6880" s="25" t="s">
        <v>55</v>
      </c>
      <c r="P6880" s="29" t="n">
        <v>42909</v>
      </c>
      <c r="Q6880" s="29" t="n">
        <v>42922</v>
      </c>
      <c r="R6880" s="28" t="n">
        <v>0</v>
      </c>
      <c r="S6880" s="28" t="n">
        <f aca="false">IF(O6880="Won",R6880,IF(O6880="Lost",0,N6880))</f>
        <v>0</v>
      </c>
      <c r="T6880" s="30" t="n">
        <f aca="false">IF(AND(P6880&lt;&gt;"",Q6880&lt;&gt;""),Q6880-P6880,"")</f>
        <v>13</v>
      </c>
      <c r="U6880" s="30" t="str">
        <f aca="false">IF(AND(O6880="Engaging",P6880&lt;&gt;""),'Leia-me'!$B$5-P6880,"")</f>
        <v/>
      </c>
      <c r="V6880" s="25" t="str">
        <f aca="false">IF(O6880&lt;&gt;"Engaging","",IF(U6880&lt;='Leia-me'!$B$6,"Saudável",IF(U6880&lt;='Leia-me'!$B$7,"Esfriando",IF(U6880&lt;='Leia-me'!$B$8,"Última chance","Zumbi"))))</f>
        <v/>
      </c>
      <c r="W6880" s="25" t="n">
        <f aca="false">IF(O6880="Won",1,IF(O6880="Lost",0,""))</f>
        <v>0</v>
      </c>
      <c r="X6880" s="25" t="s">
        <v>1835</v>
      </c>
      <c r="Y6880" s="25" t="str">
        <f aca="false">IF(E6880="","Sim","")</f>
        <v/>
      </c>
    </row>
    <row r="6881" customFormat="false" ht="15" hidden="false" customHeight="false" outlineLevel="0" collapsed="false">
      <c r="A6881" s="25" t="s">
        <v>7144</v>
      </c>
      <c r="B6881" s="25" t="s">
        <v>102</v>
      </c>
      <c r="C6881" s="25" t="s">
        <v>103</v>
      </c>
      <c r="D6881" s="25" t="s">
        <v>104</v>
      </c>
      <c r="G6881" s="31"/>
      <c r="H6881" s="32"/>
      <c r="L6881" s="25" t="s">
        <v>148</v>
      </c>
      <c r="M6881" s="25" t="s">
        <v>149</v>
      </c>
      <c r="N6881" s="28" t="n">
        <v>55</v>
      </c>
      <c r="O6881" s="25" t="s">
        <v>56</v>
      </c>
      <c r="P6881" s="29" t="n">
        <v>42910</v>
      </c>
      <c r="Q6881" s="33"/>
      <c r="R6881" s="34"/>
      <c r="S6881" s="28" t="n">
        <f aca="false">IF(O6881="Won",R6881,IF(O6881="Lost",0,N6881))</f>
        <v>55</v>
      </c>
      <c r="T6881" s="30" t="str">
        <f aca="false">IF(AND(P6881&lt;&gt;"",Q6881&lt;&gt;""),Q6881-P6881,"")</f>
        <v/>
      </c>
      <c r="U6881" s="30" t="n">
        <f aca="false">IF(AND(O6881="Engaging",P6881&lt;&gt;""),'Leia-me'!$B$5-P6881,"")</f>
        <v>190</v>
      </c>
      <c r="V6881" s="25" t="str">
        <f aca="false">IF(O6881&lt;&gt;"Engaging","",IF(U6881&lt;='Leia-me'!$B$6,"Saudável",IF(U6881&lt;='Leia-me'!$B$7,"Esfriando",IF(U6881&lt;='Leia-me'!$B$8,"Última chance","Zumbi"))))</f>
        <v>Zumbi</v>
      </c>
      <c r="W6881" s="25" t="str">
        <f aca="false">IF(O6881="Won",1,IF(O6881="Lost",0,""))</f>
        <v/>
      </c>
      <c r="Y6881" s="25" t="str">
        <f aca="false">IF(E6881="","Sim","")</f>
        <v>Sim</v>
      </c>
    </row>
    <row r="6882" customFormat="false" ht="15" hidden="false" customHeight="false" outlineLevel="0" collapsed="false">
      <c r="A6882" s="25" t="s">
        <v>7145</v>
      </c>
      <c r="B6882" s="25" t="s">
        <v>102</v>
      </c>
      <c r="C6882" s="25" t="s">
        <v>103</v>
      </c>
      <c r="D6882" s="25" t="s">
        <v>104</v>
      </c>
      <c r="G6882" s="31"/>
      <c r="H6882" s="32"/>
      <c r="L6882" s="25" t="s">
        <v>178</v>
      </c>
      <c r="M6882" s="25" t="s">
        <v>171</v>
      </c>
      <c r="N6882" s="28" t="n">
        <v>5482</v>
      </c>
      <c r="O6882" s="25" t="s">
        <v>56</v>
      </c>
      <c r="P6882" s="29" t="n">
        <v>42911</v>
      </c>
      <c r="Q6882" s="33"/>
      <c r="R6882" s="34"/>
      <c r="S6882" s="28" t="n">
        <f aca="false">IF(O6882="Won",R6882,IF(O6882="Lost",0,N6882))</f>
        <v>5482</v>
      </c>
      <c r="T6882" s="30" t="str">
        <f aca="false">IF(AND(P6882&lt;&gt;"",Q6882&lt;&gt;""),Q6882-P6882,"")</f>
        <v/>
      </c>
      <c r="U6882" s="30" t="n">
        <f aca="false">IF(AND(O6882="Engaging",P6882&lt;&gt;""),'Leia-me'!$B$5-P6882,"")</f>
        <v>189</v>
      </c>
      <c r="V6882" s="25" t="str">
        <f aca="false">IF(O6882&lt;&gt;"Engaging","",IF(U6882&lt;='Leia-me'!$B$6,"Saudável",IF(U6882&lt;='Leia-me'!$B$7,"Esfriando",IF(U6882&lt;='Leia-me'!$B$8,"Última chance","Zumbi"))))</f>
        <v>Zumbi</v>
      </c>
      <c r="W6882" s="25" t="str">
        <f aca="false">IF(O6882="Won",1,IF(O6882="Lost",0,""))</f>
        <v/>
      </c>
      <c r="Y6882" s="25" t="str">
        <f aca="false">IF(E6882="","Sim","")</f>
        <v>Sim</v>
      </c>
    </row>
    <row r="6883" customFormat="false" ht="15" hidden="false" customHeight="false" outlineLevel="0" collapsed="false">
      <c r="A6883" s="25" t="s">
        <v>7146</v>
      </c>
      <c r="B6883" s="25" t="s">
        <v>102</v>
      </c>
      <c r="C6883" s="25" t="s">
        <v>103</v>
      </c>
      <c r="D6883" s="25" t="s">
        <v>104</v>
      </c>
      <c r="G6883" s="31"/>
      <c r="H6883" s="32"/>
      <c r="L6883" s="25" t="s">
        <v>1834</v>
      </c>
      <c r="M6883" s="25" t="s">
        <v>171</v>
      </c>
      <c r="N6883" s="28" t="n">
        <v>4821</v>
      </c>
      <c r="O6883" s="25" t="s">
        <v>56</v>
      </c>
      <c r="P6883" s="29" t="n">
        <v>42911</v>
      </c>
      <c r="Q6883" s="33"/>
      <c r="R6883" s="34"/>
      <c r="S6883" s="28" t="n">
        <f aca="false">IF(O6883="Won",R6883,IF(O6883="Lost",0,N6883))</f>
        <v>4821</v>
      </c>
      <c r="T6883" s="30" t="str">
        <f aca="false">IF(AND(P6883&lt;&gt;"",Q6883&lt;&gt;""),Q6883-P6883,"")</f>
        <v/>
      </c>
      <c r="U6883" s="30" t="n">
        <f aca="false">IF(AND(O6883="Engaging",P6883&lt;&gt;""),'Leia-me'!$B$5-P6883,"")</f>
        <v>189</v>
      </c>
      <c r="V6883" s="25" t="str">
        <f aca="false">IF(O6883&lt;&gt;"Engaging","",IF(U6883&lt;='Leia-me'!$B$6,"Saudável",IF(U6883&lt;='Leia-me'!$B$7,"Esfriando",IF(U6883&lt;='Leia-me'!$B$8,"Última chance","Zumbi"))))</f>
        <v>Zumbi</v>
      </c>
      <c r="W6883" s="25" t="str">
        <f aca="false">IF(O6883="Won",1,IF(O6883="Lost",0,""))</f>
        <v/>
      </c>
      <c r="X6883" s="25" t="s">
        <v>1835</v>
      </c>
      <c r="Y6883" s="25" t="str">
        <f aca="false">IF(E6883="","Sim","")</f>
        <v>Sim</v>
      </c>
    </row>
    <row r="6884" customFormat="false" ht="15" hidden="false" customHeight="false" outlineLevel="0" collapsed="false">
      <c r="A6884" s="25" t="s">
        <v>7147</v>
      </c>
      <c r="B6884" s="25" t="s">
        <v>102</v>
      </c>
      <c r="C6884" s="25" t="s">
        <v>103</v>
      </c>
      <c r="D6884" s="25" t="s">
        <v>104</v>
      </c>
      <c r="E6884" s="25" t="s">
        <v>444</v>
      </c>
      <c r="F6884" s="25" t="s">
        <v>192</v>
      </c>
      <c r="G6884" s="26" t="n">
        <v>6354.87</v>
      </c>
      <c r="H6884" s="27" t="n">
        <v>16780</v>
      </c>
      <c r="I6884" s="25" t="s">
        <v>147</v>
      </c>
      <c r="J6884" s="25" t="s">
        <v>445</v>
      </c>
      <c r="K6884" s="25" t="n">
        <v>1996</v>
      </c>
      <c r="L6884" s="25" t="s">
        <v>186</v>
      </c>
      <c r="M6884" s="25" t="s">
        <v>171</v>
      </c>
      <c r="N6884" s="28" t="n">
        <v>550</v>
      </c>
      <c r="O6884" s="25" t="s">
        <v>55</v>
      </c>
      <c r="P6884" s="29" t="n">
        <v>42911</v>
      </c>
      <c r="Q6884" s="29" t="n">
        <v>42920</v>
      </c>
      <c r="R6884" s="28" t="n">
        <v>0</v>
      </c>
      <c r="S6884" s="28" t="n">
        <f aca="false">IF(O6884="Won",R6884,IF(O6884="Lost",0,N6884))</f>
        <v>0</v>
      </c>
      <c r="T6884" s="30" t="n">
        <f aca="false">IF(AND(P6884&lt;&gt;"",Q6884&lt;&gt;""),Q6884-P6884,"")</f>
        <v>9</v>
      </c>
      <c r="U6884" s="30" t="str">
        <f aca="false">IF(AND(O6884="Engaging",P6884&lt;&gt;""),'Leia-me'!$B$5-P6884,"")</f>
        <v/>
      </c>
      <c r="V6884" s="25" t="str">
        <f aca="false">IF(O6884&lt;&gt;"Engaging","",IF(U6884&lt;='Leia-me'!$B$6,"Saudável",IF(U6884&lt;='Leia-me'!$B$7,"Esfriando",IF(U6884&lt;='Leia-me'!$B$8,"Última chance","Zumbi"))))</f>
        <v/>
      </c>
      <c r="W6884" s="25" t="n">
        <f aca="false">IF(O6884="Won",1,IF(O6884="Lost",0,""))</f>
        <v>0</v>
      </c>
      <c r="Y6884" s="25" t="str">
        <f aca="false">IF(E6884="","Sim","")</f>
        <v/>
      </c>
    </row>
    <row r="6885" customFormat="false" ht="15" hidden="false" customHeight="false" outlineLevel="0" collapsed="false">
      <c r="A6885" s="25" t="s">
        <v>7148</v>
      </c>
      <c r="B6885" s="25" t="s">
        <v>102</v>
      </c>
      <c r="C6885" s="25" t="s">
        <v>103</v>
      </c>
      <c r="D6885" s="25" t="s">
        <v>104</v>
      </c>
      <c r="E6885" s="25" t="s">
        <v>1789</v>
      </c>
      <c r="F6885" s="25" t="s">
        <v>211</v>
      </c>
      <c r="G6885" s="26" t="n">
        <v>497.11</v>
      </c>
      <c r="H6885" s="27" t="n">
        <v>1588</v>
      </c>
      <c r="I6885" s="25" t="s">
        <v>147</v>
      </c>
      <c r="K6885" s="25" t="n">
        <v>2009</v>
      </c>
      <c r="L6885" s="25" t="s">
        <v>178</v>
      </c>
      <c r="M6885" s="25" t="s">
        <v>171</v>
      </c>
      <c r="N6885" s="28" t="n">
        <v>5482</v>
      </c>
      <c r="O6885" s="25" t="s">
        <v>55</v>
      </c>
      <c r="P6885" s="29" t="n">
        <v>42911</v>
      </c>
      <c r="Q6885" s="29" t="n">
        <v>42918</v>
      </c>
      <c r="R6885" s="28" t="n">
        <v>0</v>
      </c>
      <c r="S6885" s="28" t="n">
        <f aca="false">IF(O6885="Won",R6885,IF(O6885="Lost",0,N6885))</f>
        <v>0</v>
      </c>
      <c r="T6885" s="30" t="n">
        <f aca="false">IF(AND(P6885&lt;&gt;"",Q6885&lt;&gt;""),Q6885-P6885,"")</f>
        <v>7</v>
      </c>
      <c r="U6885" s="30" t="str">
        <f aca="false">IF(AND(O6885="Engaging",P6885&lt;&gt;""),'Leia-me'!$B$5-P6885,"")</f>
        <v/>
      </c>
      <c r="V6885" s="25" t="str">
        <f aca="false">IF(O6885&lt;&gt;"Engaging","",IF(U6885&lt;='Leia-me'!$B$6,"Saudável",IF(U6885&lt;='Leia-me'!$B$7,"Esfriando",IF(U6885&lt;='Leia-me'!$B$8,"Última chance","Zumbi"))))</f>
        <v/>
      </c>
      <c r="W6885" s="25" t="n">
        <f aca="false">IF(O6885="Won",1,IF(O6885="Lost",0,""))</f>
        <v>0</v>
      </c>
      <c r="Y6885" s="25" t="str">
        <f aca="false">IF(E6885="","Sim","")</f>
        <v/>
      </c>
    </row>
    <row r="6886" customFormat="false" ht="15" hidden="false" customHeight="false" outlineLevel="0" collapsed="false">
      <c r="A6886" s="25" t="s">
        <v>7149</v>
      </c>
      <c r="B6886" s="25" t="s">
        <v>102</v>
      </c>
      <c r="C6886" s="25" t="s">
        <v>103</v>
      </c>
      <c r="D6886" s="25" t="s">
        <v>104</v>
      </c>
      <c r="E6886" s="25" t="s">
        <v>868</v>
      </c>
      <c r="F6886" s="25" t="s">
        <v>168</v>
      </c>
      <c r="G6886" s="26" t="n">
        <v>2952.73</v>
      </c>
      <c r="H6886" s="27" t="n">
        <v>5107</v>
      </c>
      <c r="I6886" s="25" t="s">
        <v>147</v>
      </c>
      <c r="K6886" s="25" t="n">
        <v>2000</v>
      </c>
      <c r="L6886" s="25" t="s">
        <v>160</v>
      </c>
      <c r="M6886" s="25" t="s">
        <v>149</v>
      </c>
      <c r="N6886" s="28" t="n">
        <v>3393</v>
      </c>
      <c r="O6886" s="25" t="s">
        <v>54</v>
      </c>
      <c r="P6886" s="29" t="n">
        <v>42911</v>
      </c>
      <c r="Q6886" s="29" t="n">
        <v>42916</v>
      </c>
      <c r="R6886" s="28" t="n">
        <v>3815</v>
      </c>
      <c r="S6886" s="28" t="n">
        <f aca="false">IF(O6886="Won",R6886,IF(O6886="Lost",0,N6886))</f>
        <v>3815</v>
      </c>
      <c r="T6886" s="30" t="n">
        <f aca="false">IF(AND(P6886&lt;&gt;"",Q6886&lt;&gt;""),Q6886-P6886,"")</f>
        <v>5</v>
      </c>
      <c r="U6886" s="30" t="str">
        <f aca="false">IF(AND(O6886="Engaging",P6886&lt;&gt;""),'Leia-me'!$B$5-P6886,"")</f>
        <v/>
      </c>
      <c r="V6886" s="25" t="str">
        <f aca="false">IF(O6886&lt;&gt;"Engaging","",IF(U6886&lt;='Leia-me'!$B$6,"Saudável",IF(U6886&lt;='Leia-me'!$B$7,"Esfriando",IF(U6886&lt;='Leia-me'!$B$8,"Última chance","Zumbi"))))</f>
        <v/>
      </c>
      <c r="W6886" s="25" t="n">
        <f aca="false">IF(O6886="Won",1,IF(O6886="Lost",0,""))</f>
        <v>1</v>
      </c>
      <c r="Y6886" s="25" t="str">
        <f aca="false">IF(E6886="","Sim","")</f>
        <v/>
      </c>
    </row>
    <row r="6887" customFormat="false" ht="15" hidden="false" customHeight="false" outlineLevel="0" collapsed="false">
      <c r="A6887" s="25" t="s">
        <v>7150</v>
      </c>
      <c r="B6887" s="25" t="s">
        <v>102</v>
      </c>
      <c r="C6887" s="25" t="s">
        <v>103</v>
      </c>
      <c r="D6887" s="25" t="s">
        <v>104</v>
      </c>
      <c r="E6887" s="25" t="s">
        <v>860</v>
      </c>
      <c r="F6887" s="25" t="s">
        <v>168</v>
      </c>
      <c r="G6887" s="26" t="n">
        <v>894.37</v>
      </c>
      <c r="H6887" s="27" t="n">
        <v>1593</v>
      </c>
      <c r="I6887" s="25" t="s">
        <v>861</v>
      </c>
      <c r="K6887" s="25" t="n">
        <v>2008</v>
      </c>
      <c r="L6887" s="25" t="s">
        <v>160</v>
      </c>
      <c r="M6887" s="25" t="s">
        <v>149</v>
      </c>
      <c r="N6887" s="28" t="n">
        <v>3393</v>
      </c>
      <c r="O6887" s="25" t="s">
        <v>54</v>
      </c>
      <c r="P6887" s="29" t="n">
        <v>42911</v>
      </c>
      <c r="Q6887" s="29" t="n">
        <v>42913</v>
      </c>
      <c r="R6887" s="28" t="n">
        <v>2753</v>
      </c>
      <c r="S6887" s="28" t="n">
        <f aca="false">IF(O6887="Won",R6887,IF(O6887="Lost",0,N6887))</f>
        <v>2753</v>
      </c>
      <c r="T6887" s="30" t="n">
        <f aca="false">IF(AND(P6887&lt;&gt;"",Q6887&lt;&gt;""),Q6887-P6887,"")</f>
        <v>2</v>
      </c>
      <c r="U6887" s="30" t="str">
        <f aca="false">IF(AND(O6887="Engaging",P6887&lt;&gt;""),'Leia-me'!$B$5-P6887,"")</f>
        <v/>
      </c>
      <c r="V6887" s="25" t="str">
        <f aca="false">IF(O6887&lt;&gt;"Engaging","",IF(U6887&lt;='Leia-me'!$B$6,"Saudável",IF(U6887&lt;='Leia-me'!$B$7,"Esfriando",IF(U6887&lt;='Leia-me'!$B$8,"Última chance","Zumbi"))))</f>
        <v/>
      </c>
      <c r="W6887" s="25" t="n">
        <f aca="false">IF(O6887="Won",1,IF(O6887="Lost",0,""))</f>
        <v>1</v>
      </c>
      <c r="Y6887" s="25" t="str">
        <f aca="false">IF(E6887="","Sim","")</f>
        <v/>
      </c>
    </row>
    <row r="6888" customFormat="false" ht="15" hidden="false" customHeight="false" outlineLevel="0" collapsed="false">
      <c r="A6888" s="25" t="s">
        <v>7151</v>
      </c>
      <c r="B6888" s="25" t="s">
        <v>102</v>
      </c>
      <c r="C6888" s="25" t="s">
        <v>103</v>
      </c>
      <c r="D6888" s="25" t="s">
        <v>104</v>
      </c>
      <c r="E6888" s="25" t="s">
        <v>478</v>
      </c>
      <c r="F6888" s="25" t="s">
        <v>165</v>
      </c>
      <c r="G6888" s="26" t="n">
        <v>349.81</v>
      </c>
      <c r="H6888" s="27" t="n">
        <v>315</v>
      </c>
      <c r="I6888" s="25" t="s">
        <v>147</v>
      </c>
      <c r="K6888" s="25" t="n">
        <v>2002</v>
      </c>
      <c r="L6888" s="25" t="s">
        <v>186</v>
      </c>
      <c r="M6888" s="25" t="s">
        <v>171</v>
      </c>
      <c r="N6888" s="28" t="n">
        <v>550</v>
      </c>
      <c r="O6888" s="25" t="s">
        <v>55</v>
      </c>
      <c r="P6888" s="29" t="n">
        <v>42912</v>
      </c>
      <c r="Q6888" s="29" t="n">
        <v>42923</v>
      </c>
      <c r="R6888" s="28" t="n">
        <v>0</v>
      </c>
      <c r="S6888" s="28" t="n">
        <f aca="false">IF(O6888="Won",R6888,IF(O6888="Lost",0,N6888))</f>
        <v>0</v>
      </c>
      <c r="T6888" s="30" t="n">
        <f aca="false">IF(AND(P6888&lt;&gt;"",Q6888&lt;&gt;""),Q6888-P6888,"")</f>
        <v>11</v>
      </c>
      <c r="U6888" s="30" t="str">
        <f aca="false">IF(AND(O6888="Engaging",P6888&lt;&gt;""),'Leia-me'!$B$5-P6888,"")</f>
        <v/>
      </c>
      <c r="V6888" s="25" t="str">
        <f aca="false">IF(O6888&lt;&gt;"Engaging","",IF(U6888&lt;='Leia-me'!$B$6,"Saudável",IF(U6888&lt;='Leia-me'!$B$7,"Esfriando",IF(U6888&lt;='Leia-me'!$B$8,"Última chance","Zumbi"))))</f>
        <v/>
      </c>
      <c r="W6888" s="25" t="n">
        <f aca="false">IF(O6888="Won",1,IF(O6888="Lost",0,""))</f>
        <v>0</v>
      </c>
      <c r="Y6888" s="25" t="str">
        <f aca="false">IF(E6888="","Sim","")</f>
        <v/>
      </c>
    </row>
    <row r="6889" customFormat="false" ht="15" hidden="false" customHeight="false" outlineLevel="0" collapsed="false">
      <c r="A6889" s="25" t="s">
        <v>7152</v>
      </c>
      <c r="B6889" s="25" t="s">
        <v>102</v>
      </c>
      <c r="C6889" s="25" t="s">
        <v>103</v>
      </c>
      <c r="D6889" s="25" t="s">
        <v>104</v>
      </c>
      <c r="E6889" s="25" t="s">
        <v>5204</v>
      </c>
      <c r="F6889" s="25" t="s">
        <v>155</v>
      </c>
      <c r="G6889" s="26" t="n">
        <v>1188.42</v>
      </c>
      <c r="H6889" s="27" t="n">
        <v>3015</v>
      </c>
      <c r="I6889" s="25" t="s">
        <v>147</v>
      </c>
      <c r="K6889" s="25" t="n">
        <v>1994</v>
      </c>
      <c r="L6889" s="25" t="s">
        <v>160</v>
      </c>
      <c r="M6889" s="25" t="s">
        <v>149</v>
      </c>
      <c r="N6889" s="28" t="n">
        <v>3393</v>
      </c>
      <c r="O6889" s="25" t="s">
        <v>55</v>
      </c>
      <c r="P6889" s="29" t="n">
        <v>42913</v>
      </c>
      <c r="Q6889" s="29" t="n">
        <v>42922</v>
      </c>
      <c r="R6889" s="28" t="n">
        <v>0</v>
      </c>
      <c r="S6889" s="28" t="n">
        <f aca="false">IF(O6889="Won",R6889,IF(O6889="Lost",0,N6889))</f>
        <v>0</v>
      </c>
      <c r="T6889" s="30" t="n">
        <f aca="false">IF(AND(P6889&lt;&gt;"",Q6889&lt;&gt;""),Q6889-P6889,"")</f>
        <v>9</v>
      </c>
      <c r="U6889" s="30" t="str">
        <f aca="false">IF(AND(O6889="Engaging",P6889&lt;&gt;""),'Leia-me'!$B$5-P6889,"")</f>
        <v/>
      </c>
      <c r="V6889" s="25" t="str">
        <f aca="false">IF(O6889&lt;&gt;"Engaging","",IF(U6889&lt;='Leia-me'!$B$6,"Saudável",IF(U6889&lt;='Leia-me'!$B$7,"Esfriando",IF(U6889&lt;='Leia-me'!$B$8,"Última chance","Zumbi"))))</f>
        <v/>
      </c>
      <c r="W6889" s="25" t="n">
        <f aca="false">IF(O6889="Won",1,IF(O6889="Lost",0,""))</f>
        <v>0</v>
      </c>
      <c r="Y6889" s="25" t="str">
        <f aca="false">IF(E6889="","Sim","")</f>
        <v/>
      </c>
    </row>
    <row r="6890" customFormat="false" ht="15" hidden="false" customHeight="false" outlineLevel="0" collapsed="false">
      <c r="A6890" s="25" t="s">
        <v>7153</v>
      </c>
      <c r="B6890" s="25" t="s">
        <v>102</v>
      </c>
      <c r="C6890" s="25" t="s">
        <v>103</v>
      </c>
      <c r="D6890" s="25" t="s">
        <v>104</v>
      </c>
      <c r="E6890" s="25" t="s">
        <v>5204</v>
      </c>
      <c r="F6890" s="25" t="s">
        <v>155</v>
      </c>
      <c r="G6890" s="26" t="n">
        <v>1188.42</v>
      </c>
      <c r="H6890" s="27" t="n">
        <v>3015</v>
      </c>
      <c r="I6890" s="25" t="s">
        <v>147</v>
      </c>
      <c r="K6890" s="25" t="n">
        <v>1994</v>
      </c>
      <c r="L6890" s="25" t="s">
        <v>160</v>
      </c>
      <c r="M6890" s="25" t="s">
        <v>149</v>
      </c>
      <c r="N6890" s="28" t="n">
        <v>3393</v>
      </c>
      <c r="O6890" s="25" t="s">
        <v>54</v>
      </c>
      <c r="P6890" s="29" t="n">
        <v>42913</v>
      </c>
      <c r="Q6890" s="29" t="n">
        <v>42923</v>
      </c>
      <c r="R6890" s="28" t="n">
        <v>3615</v>
      </c>
      <c r="S6890" s="28" t="n">
        <f aca="false">IF(O6890="Won",R6890,IF(O6890="Lost",0,N6890))</f>
        <v>3615</v>
      </c>
      <c r="T6890" s="30" t="n">
        <f aca="false">IF(AND(P6890&lt;&gt;"",Q6890&lt;&gt;""),Q6890-P6890,"")</f>
        <v>10</v>
      </c>
      <c r="U6890" s="30" t="str">
        <f aca="false">IF(AND(O6890="Engaging",P6890&lt;&gt;""),'Leia-me'!$B$5-P6890,"")</f>
        <v/>
      </c>
      <c r="V6890" s="25" t="str">
        <f aca="false">IF(O6890&lt;&gt;"Engaging","",IF(U6890&lt;='Leia-me'!$B$6,"Saudável",IF(U6890&lt;='Leia-me'!$B$7,"Esfriando",IF(U6890&lt;='Leia-me'!$B$8,"Última chance","Zumbi"))))</f>
        <v/>
      </c>
      <c r="W6890" s="25" t="n">
        <f aca="false">IF(O6890="Won",1,IF(O6890="Lost",0,""))</f>
        <v>1</v>
      </c>
      <c r="Y6890" s="25" t="str">
        <f aca="false">IF(E6890="","Sim","")</f>
        <v/>
      </c>
    </row>
    <row r="6891" customFormat="false" ht="15" hidden="false" customHeight="false" outlineLevel="0" collapsed="false">
      <c r="A6891" s="25" t="s">
        <v>7154</v>
      </c>
      <c r="B6891" s="25" t="s">
        <v>102</v>
      </c>
      <c r="C6891" s="25" t="s">
        <v>103</v>
      </c>
      <c r="D6891" s="25" t="s">
        <v>104</v>
      </c>
      <c r="E6891" s="25" t="s">
        <v>1789</v>
      </c>
      <c r="F6891" s="25" t="s">
        <v>211</v>
      </c>
      <c r="G6891" s="26" t="n">
        <v>497.11</v>
      </c>
      <c r="H6891" s="27" t="n">
        <v>1588</v>
      </c>
      <c r="I6891" s="25" t="s">
        <v>147</v>
      </c>
      <c r="K6891" s="25" t="n">
        <v>2009</v>
      </c>
      <c r="L6891" s="25" t="s">
        <v>170</v>
      </c>
      <c r="M6891" s="25" t="s">
        <v>171</v>
      </c>
      <c r="N6891" s="28" t="n">
        <v>1096</v>
      </c>
      <c r="O6891" s="25" t="s">
        <v>54</v>
      </c>
      <c r="P6891" s="29" t="n">
        <v>42914</v>
      </c>
      <c r="Q6891" s="29" t="n">
        <v>42985</v>
      </c>
      <c r="R6891" s="28" t="n">
        <v>1211</v>
      </c>
      <c r="S6891" s="28" t="n">
        <f aca="false">IF(O6891="Won",R6891,IF(O6891="Lost",0,N6891))</f>
        <v>1211</v>
      </c>
      <c r="T6891" s="30" t="n">
        <f aca="false">IF(AND(P6891&lt;&gt;"",Q6891&lt;&gt;""),Q6891-P6891,"")</f>
        <v>71</v>
      </c>
      <c r="U6891" s="30" t="str">
        <f aca="false">IF(AND(O6891="Engaging",P6891&lt;&gt;""),'Leia-me'!$B$5-P6891,"")</f>
        <v/>
      </c>
      <c r="V6891" s="25" t="str">
        <f aca="false">IF(O6891&lt;&gt;"Engaging","",IF(U6891&lt;='Leia-me'!$B$6,"Saudável",IF(U6891&lt;='Leia-me'!$B$7,"Esfriando",IF(U6891&lt;='Leia-me'!$B$8,"Última chance","Zumbi"))))</f>
        <v/>
      </c>
      <c r="W6891" s="25" t="n">
        <f aca="false">IF(O6891="Won",1,IF(O6891="Lost",0,""))</f>
        <v>1</v>
      </c>
      <c r="Y6891" s="25" t="str">
        <f aca="false">IF(E6891="","Sim","")</f>
        <v/>
      </c>
    </row>
    <row r="6892" customFormat="false" ht="15" hidden="false" customHeight="false" outlineLevel="0" collapsed="false">
      <c r="A6892" s="25" t="s">
        <v>7155</v>
      </c>
      <c r="B6892" s="25" t="s">
        <v>102</v>
      </c>
      <c r="C6892" s="25" t="s">
        <v>103</v>
      </c>
      <c r="D6892" s="25" t="s">
        <v>104</v>
      </c>
      <c r="E6892" s="25" t="s">
        <v>444</v>
      </c>
      <c r="F6892" s="25" t="s">
        <v>192</v>
      </c>
      <c r="G6892" s="26" t="n">
        <v>6354.87</v>
      </c>
      <c r="H6892" s="27" t="n">
        <v>16780</v>
      </c>
      <c r="I6892" s="25" t="s">
        <v>147</v>
      </c>
      <c r="J6892" s="25" t="s">
        <v>445</v>
      </c>
      <c r="K6892" s="25" t="n">
        <v>1996</v>
      </c>
      <c r="L6892" s="25" t="s">
        <v>1834</v>
      </c>
      <c r="M6892" s="25" t="s">
        <v>171</v>
      </c>
      <c r="N6892" s="28" t="n">
        <v>4821</v>
      </c>
      <c r="O6892" s="25" t="s">
        <v>54</v>
      </c>
      <c r="P6892" s="29" t="n">
        <v>42914</v>
      </c>
      <c r="Q6892" s="29" t="n">
        <v>42919</v>
      </c>
      <c r="R6892" s="28" t="n">
        <v>4264</v>
      </c>
      <c r="S6892" s="28" t="n">
        <f aca="false">IF(O6892="Won",R6892,IF(O6892="Lost",0,N6892))</f>
        <v>4264</v>
      </c>
      <c r="T6892" s="30" t="n">
        <f aca="false">IF(AND(P6892&lt;&gt;"",Q6892&lt;&gt;""),Q6892-P6892,"")</f>
        <v>5</v>
      </c>
      <c r="U6892" s="30" t="str">
        <f aca="false">IF(AND(O6892="Engaging",P6892&lt;&gt;""),'Leia-me'!$B$5-P6892,"")</f>
        <v/>
      </c>
      <c r="V6892" s="25" t="str">
        <f aca="false">IF(O6892&lt;&gt;"Engaging","",IF(U6892&lt;='Leia-me'!$B$6,"Saudável",IF(U6892&lt;='Leia-me'!$B$7,"Esfriando",IF(U6892&lt;='Leia-me'!$B$8,"Última chance","Zumbi"))))</f>
        <v/>
      </c>
      <c r="W6892" s="25" t="n">
        <f aca="false">IF(O6892="Won",1,IF(O6892="Lost",0,""))</f>
        <v>1</v>
      </c>
      <c r="X6892" s="25" t="s">
        <v>1835</v>
      </c>
      <c r="Y6892" s="25" t="str">
        <f aca="false">IF(E6892="","Sim","")</f>
        <v/>
      </c>
    </row>
    <row r="6893" customFormat="false" ht="15" hidden="false" customHeight="false" outlineLevel="0" collapsed="false">
      <c r="A6893" s="25" t="s">
        <v>7156</v>
      </c>
      <c r="B6893" s="25" t="s">
        <v>102</v>
      </c>
      <c r="C6893" s="25" t="s">
        <v>103</v>
      </c>
      <c r="D6893" s="25" t="s">
        <v>104</v>
      </c>
      <c r="E6893" s="25" t="s">
        <v>2484</v>
      </c>
      <c r="F6893" s="25" t="s">
        <v>155</v>
      </c>
      <c r="G6893" s="26" t="n">
        <v>1825.82</v>
      </c>
      <c r="H6893" s="27" t="n">
        <v>5595</v>
      </c>
      <c r="I6893" s="25" t="s">
        <v>147</v>
      </c>
      <c r="J6893" s="25" t="s">
        <v>156</v>
      </c>
      <c r="K6893" s="25" t="n">
        <v>1995</v>
      </c>
      <c r="L6893" s="25" t="s">
        <v>160</v>
      </c>
      <c r="M6893" s="25" t="s">
        <v>149</v>
      </c>
      <c r="N6893" s="28" t="n">
        <v>3393</v>
      </c>
      <c r="O6893" s="25" t="s">
        <v>54</v>
      </c>
      <c r="P6893" s="29" t="n">
        <v>42914</v>
      </c>
      <c r="Q6893" s="29" t="n">
        <v>42987</v>
      </c>
      <c r="R6893" s="28" t="n">
        <v>3104</v>
      </c>
      <c r="S6893" s="28" t="n">
        <f aca="false">IF(O6893="Won",R6893,IF(O6893="Lost",0,N6893))</f>
        <v>3104</v>
      </c>
      <c r="T6893" s="30" t="n">
        <f aca="false">IF(AND(P6893&lt;&gt;"",Q6893&lt;&gt;""),Q6893-P6893,"")</f>
        <v>73</v>
      </c>
      <c r="U6893" s="30" t="str">
        <f aca="false">IF(AND(O6893="Engaging",P6893&lt;&gt;""),'Leia-me'!$B$5-P6893,"")</f>
        <v/>
      </c>
      <c r="V6893" s="25" t="str">
        <f aca="false">IF(O6893&lt;&gt;"Engaging","",IF(U6893&lt;='Leia-me'!$B$6,"Saudável",IF(U6893&lt;='Leia-me'!$B$7,"Esfriando",IF(U6893&lt;='Leia-me'!$B$8,"Última chance","Zumbi"))))</f>
        <v/>
      </c>
      <c r="W6893" s="25" t="n">
        <f aca="false">IF(O6893="Won",1,IF(O6893="Lost",0,""))</f>
        <v>1</v>
      </c>
      <c r="Y6893" s="25" t="str">
        <f aca="false">IF(E6893="","Sim","")</f>
        <v/>
      </c>
    </row>
    <row r="6894" customFormat="false" ht="15" hidden="false" customHeight="false" outlineLevel="0" collapsed="false">
      <c r="A6894" s="25" t="s">
        <v>7157</v>
      </c>
      <c r="B6894" s="25" t="s">
        <v>102</v>
      </c>
      <c r="C6894" s="25" t="s">
        <v>103</v>
      </c>
      <c r="D6894" s="25" t="s">
        <v>104</v>
      </c>
      <c r="G6894" s="31"/>
      <c r="H6894" s="32"/>
      <c r="L6894" s="25" t="s">
        <v>160</v>
      </c>
      <c r="M6894" s="25" t="s">
        <v>149</v>
      </c>
      <c r="N6894" s="28" t="n">
        <v>3393</v>
      </c>
      <c r="O6894" s="25" t="s">
        <v>56</v>
      </c>
      <c r="P6894" s="29" t="n">
        <v>42915</v>
      </c>
      <c r="Q6894" s="33"/>
      <c r="R6894" s="34"/>
      <c r="S6894" s="28" t="n">
        <f aca="false">IF(O6894="Won",R6894,IF(O6894="Lost",0,N6894))</f>
        <v>3393</v>
      </c>
      <c r="T6894" s="30" t="str">
        <f aca="false">IF(AND(P6894&lt;&gt;"",Q6894&lt;&gt;""),Q6894-P6894,"")</f>
        <v/>
      </c>
      <c r="U6894" s="30" t="n">
        <f aca="false">IF(AND(O6894="Engaging",P6894&lt;&gt;""),'Leia-me'!$B$5-P6894,"")</f>
        <v>185</v>
      </c>
      <c r="V6894" s="25" t="str">
        <f aca="false">IF(O6894&lt;&gt;"Engaging","",IF(U6894&lt;='Leia-me'!$B$6,"Saudável",IF(U6894&lt;='Leia-me'!$B$7,"Esfriando",IF(U6894&lt;='Leia-me'!$B$8,"Última chance","Zumbi"))))</f>
        <v>Zumbi</v>
      </c>
      <c r="W6894" s="25" t="str">
        <f aca="false">IF(O6894="Won",1,IF(O6894="Lost",0,""))</f>
        <v/>
      </c>
      <c r="Y6894" s="25" t="str">
        <f aca="false">IF(E6894="","Sim","")</f>
        <v>Sim</v>
      </c>
    </row>
    <row r="6895" customFormat="false" ht="15" hidden="false" customHeight="false" outlineLevel="0" collapsed="false">
      <c r="A6895" s="25" t="s">
        <v>7158</v>
      </c>
      <c r="B6895" s="25" t="s">
        <v>102</v>
      </c>
      <c r="C6895" s="25" t="s">
        <v>103</v>
      </c>
      <c r="D6895" s="25" t="s">
        <v>104</v>
      </c>
      <c r="E6895" s="25" t="s">
        <v>1187</v>
      </c>
      <c r="F6895" s="25" t="s">
        <v>159</v>
      </c>
      <c r="G6895" s="26" t="n">
        <v>2059.9</v>
      </c>
      <c r="H6895" s="27" t="n">
        <v>3644</v>
      </c>
      <c r="I6895" s="25" t="s">
        <v>147</v>
      </c>
      <c r="K6895" s="25" t="n">
        <v>1988</v>
      </c>
      <c r="L6895" s="25" t="s">
        <v>148</v>
      </c>
      <c r="M6895" s="25" t="s">
        <v>149</v>
      </c>
      <c r="N6895" s="28" t="n">
        <v>55</v>
      </c>
      <c r="O6895" s="25" t="s">
        <v>55</v>
      </c>
      <c r="P6895" s="29" t="n">
        <v>42915</v>
      </c>
      <c r="Q6895" s="29" t="n">
        <v>42921</v>
      </c>
      <c r="R6895" s="28" t="n">
        <v>0</v>
      </c>
      <c r="S6895" s="28" t="n">
        <f aca="false">IF(O6895="Won",R6895,IF(O6895="Lost",0,N6895))</f>
        <v>0</v>
      </c>
      <c r="T6895" s="30" t="n">
        <f aca="false">IF(AND(P6895&lt;&gt;"",Q6895&lt;&gt;""),Q6895-P6895,"")</f>
        <v>6</v>
      </c>
      <c r="U6895" s="30" t="str">
        <f aca="false">IF(AND(O6895="Engaging",P6895&lt;&gt;""),'Leia-me'!$B$5-P6895,"")</f>
        <v/>
      </c>
      <c r="V6895" s="25" t="str">
        <f aca="false">IF(O6895&lt;&gt;"Engaging","",IF(U6895&lt;='Leia-me'!$B$6,"Saudável",IF(U6895&lt;='Leia-me'!$B$7,"Esfriando",IF(U6895&lt;='Leia-me'!$B$8,"Última chance","Zumbi"))))</f>
        <v/>
      </c>
      <c r="W6895" s="25" t="n">
        <f aca="false">IF(O6895="Won",1,IF(O6895="Lost",0,""))</f>
        <v>0</v>
      </c>
      <c r="Y6895" s="25" t="str">
        <f aca="false">IF(E6895="","Sim","")</f>
        <v/>
      </c>
    </row>
    <row r="6896" customFormat="false" ht="15" hidden="false" customHeight="false" outlineLevel="0" collapsed="false">
      <c r="A6896" s="25" t="s">
        <v>7159</v>
      </c>
      <c r="B6896" s="25" t="s">
        <v>102</v>
      </c>
      <c r="C6896" s="25" t="s">
        <v>103</v>
      </c>
      <c r="D6896" s="25" t="s">
        <v>104</v>
      </c>
      <c r="E6896" s="25" t="s">
        <v>2754</v>
      </c>
      <c r="F6896" s="25" t="s">
        <v>267</v>
      </c>
      <c r="G6896" s="26" t="n">
        <v>1012.72</v>
      </c>
      <c r="H6896" s="27" t="n">
        <v>3492</v>
      </c>
      <c r="I6896" s="25" t="s">
        <v>2755</v>
      </c>
      <c r="K6896" s="25" t="n">
        <v>1991</v>
      </c>
      <c r="L6896" s="25" t="s">
        <v>1834</v>
      </c>
      <c r="M6896" s="25" t="s">
        <v>171</v>
      </c>
      <c r="N6896" s="28" t="n">
        <v>4821</v>
      </c>
      <c r="O6896" s="25" t="s">
        <v>54</v>
      </c>
      <c r="P6896" s="29" t="n">
        <v>42915</v>
      </c>
      <c r="Q6896" s="29" t="n">
        <v>42920</v>
      </c>
      <c r="R6896" s="28" t="n">
        <v>4856</v>
      </c>
      <c r="S6896" s="28" t="n">
        <f aca="false">IF(O6896="Won",R6896,IF(O6896="Lost",0,N6896))</f>
        <v>4856</v>
      </c>
      <c r="T6896" s="30" t="n">
        <f aca="false">IF(AND(P6896&lt;&gt;"",Q6896&lt;&gt;""),Q6896-P6896,"")</f>
        <v>5</v>
      </c>
      <c r="U6896" s="30" t="str">
        <f aca="false">IF(AND(O6896="Engaging",P6896&lt;&gt;""),'Leia-me'!$B$5-P6896,"")</f>
        <v/>
      </c>
      <c r="V6896" s="25" t="str">
        <f aca="false">IF(O6896&lt;&gt;"Engaging","",IF(U6896&lt;='Leia-me'!$B$6,"Saudável",IF(U6896&lt;='Leia-me'!$B$7,"Esfriando",IF(U6896&lt;='Leia-me'!$B$8,"Última chance","Zumbi"))))</f>
        <v/>
      </c>
      <c r="W6896" s="25" t="n">
        <f aca="false">IF(O6896="Won",1,IF(O6896="Lost",0,""))</f>
        <v>1</v>
      </c>
      <c r="X6896" s="25" t="s">
        <v>1835</v>
      </c>
      <c r="Y6896" s="25" t="str">
        <f aca="false">IF(E6896="","Sim","")</f>
        <v/>
      </c>
    </row>
    <row r="6897" customFormat="false" ht="15" hidden="false" customHeight="false" outlineLevel="0" collapsed="false">
      <c r="A6897" s="25" t="s">
        <v>7160</v>
      </c>
      <c r="B6897" s="25" t="s">
        <v>102</v>
      </c>
      <c r="C6897" s="25" t="s">
        <v>103</v>
      </c>
      <c r="D6897" s="25" t="s">
        <v>104</v>
      </c>
      <c r="E6897" s="25" t="s">
        <v>2863</v>
      </c>
      <c r="F6897" s="25" t="s">
        <v>211</v>
      </c>
      <c r="G6897" s="26" t="n">
        <v>2437.85</v>
      </c>
      <c r="H6897" s="27" t="n">
        <v>4874</v>
      </c>
      <c r="I6897" s="25" t="s">
        <v>147</v>
      </c>
      <c r="K6897" s="25" t="n">
        <v>2001</v>
      </c>
      <c r="L6897" s="25" t="s">
        <v>160</v>
      </c>
      <c r="M6897" s="25" t="s">
        <v>149</v>
      </c>
      <c r="N6897" s="28" t="n">
        <v>3393</v>
      </c>
      <c r="O6897" s="25" t="s">
        <v>54</v>
      </c>
      <c r="P6897" s="29" t="n">
        <v>42915</v>
      </c>
      <c r="Q6897" s="29" t="n">
        <v>42924</v>
      </c>
      <c r="R6897" s="28" t="n">
        <v>3562</v>
      </c>
      <c r="S6897" s="28" t="n">
        <f aca="false">IF(O6897="Won",R6897,IF(O6897="Lost",0,N6897))</f>
        <v>3562</v>
      </c>
      <c r="T6897" s="30" t="n">
        <f aca="false">IF(AND(P6897&lt;&gt;"",Q6897&lt;&gt;""),Q6897-P6897,"")</f>
        <v>9</v>
      </c>
      <c r="U6897" s="30" t="str">
        <f aca="false">IF(AND(O6897="Engaging",P6897&lt;&gt;""),'Leia-me'!$B$5-P6897,"")</f>
        <v/>
      </c>
      <c r="V6897" s="25" t="str">
        <f aca="false">IF(O6897&lt;&gt;"Engaging","",IF(U6897&lt;='Leia-me'!$B$6,"Saudável",IF(U6897&lt;='Leia-me'!$B$7,"Esfriando",IF(U6897&lt;='Leia-me'!$B$8,"Última chance","Zumbi"))))</f>
        <v/>
      </c>
      <c r="W6897" s="25" t="n">
        <f aca="false">IF(O6897="Won",1,IF(O6897="Lost",0,""))</f>
        <v>1</v>
      </c>
      <c r="Y6897" s="25" t="str">
        <f aca="false">IF(E6897="","Sim","")</f>
        <v/>
      </c>
    </row>
    <row r="6898" customFormat="false" ht="15" hidden="false" customHeight="false" outlineLevel="0" collapsed="false">
      <c r="A6898" s="25" t="s">
        <v>7161</v>
      </c>
      <c r="B6898" s="25" t="s">
        <v>102</v>
      </c>
      <c r="C6898" s="25" t="s">
        <v>103</v>
      </c>
      <c r="D6898" s="25" t="s">
        <v>104</v>
      </c>
      <c r="E6898" s="25" t="s">
        <v>2739</v>
      </c>
      <c r="F6898" s="25" t="s">
        <v>159</v>
      </c>
      <c r="G6898" s="26" t="n">
        <v>2871.35</v>
      </c>
      <c r="H6898" s="27" t="n">
        <v>9561</v>
      </c>
      <c r="I6898" s="25" t="s">
        <v>147</v>
      </c>
      <c r="K6898" s="25" t="n">
        <v>1983</v>
      </c>
      <c r="L6898" s="25" t="s">
        <v>186</v>
      </c>
      <c r="M6898" s="25" t="s">
        <v>171</v>
      </c>
      <c r="N6898" s="28" t="n">
        <v>550</v>
      </c>
      <c r="O6898" s="25" t="s">
        <v>55</v>
      </c>
      <c r="P6898" s="29" t="n">
        <v>42916</v>
      </c>
      <c r="Q6898" s="29" t="n">
        <v>42928</v>
      </c>
      <c r="R6898" s="28" t="n">
        <v>0</v>
      </c>
      <c r="S6898" s="28" t="n">
        <f aca="false">IF(O6898="Won",R6898,IF(O6898="Lost",0,N6898))</f>
        <v>0</v>
      </c>
      <c r="T6898" s="30" t="n">
        <f aca="false">IF(AND(P6898&lt;&gt;"",Q6898&lt;&gt;""),Q6898-P6898,"")</f>
        <v>12</v>
      </c>
      <c r="U6898" s="30" t="str">
        <f aca="false">IF(AND(O6898="Engaging",P6898&lt;&gt;""),'Leia-me'!$B$5-P6898,"")</f>
        <v/>
      </c>
      <c r="V6898" s="25" t="str">
        <f aca="false">IF(O6898&lt;&gt;"Engaging","",IF(U6898&lt;='Leia-me'!$B$6,"Saudável",IF(U6898&lt;='Leia-me'!$B$7,"Esfriando",IF(U6898&lt;='Leia-me'!$B$8,"Última chance","Zumbi"))))</f>
        <v/>
      </c>
      <c r="W6898" s="25" t="n">
        <f aca="false">IF(O6898="Won",1,IF(O6898="Lost",0,""))</f>
        <v>0</v>
      </c>
      <c r="Y6898" s="25" t="str">
        <f aca="false">IF(E6898="","Sim","")</f>
        <v/>
      </c>
    </row>
    <row r="6899" customFormat="false" ht="15" hidden="false" customHeight="false" outlineLevel="0" collapsed="false">
      <c r="A6899" s="25" t="s">
        <v>7162</v>
      </c>
      <c r="B6899" s="25" t="s">
        <v>102</v>
      </c>
      <c r="C6899" s="25" t="s">
        <v>103</v>
      </c>
      <c r="D6899" s="25" t="s">
        <v>104</v>
      </c>
      <c r="G6899" s="31"/>
      <c r="H6899" s="32"/>
      <c r="L6899" s="25" t="s">
        <v>186</v>
      </c>
      <c r="M6899" s="25" t="s">
        <v>171</v>
      </c>
      <c r="N6899" s="28" t="n">
        <v>550</v>
      </c>
      <c r="O6899" s="25" t="s">
        <v>56</v>
      </c>
      <c r="P6899" s="29" t="n">
        <v>42917</v>
      </c>
      <c r="Q6899" s="33"/>
      <c r="R6899" s="34"/>
      <c r="S6899" s="28" t="n">
        <f aca="false">IF(O6899="Won",R6899,IF(O6899="Lost",0,N6899))</f>
        <v>550</v>
      </c>
      <c r="T6899" s="30" t="str">
        <f aca="false">IF(AND(P6899&lt;&gt;"",Q6899&lt;&gt;""),Q6899-P6899,"")</f>
        <v/>
      </c>
      <c r="U6899" s="30" t="n">
        <f aca="false">IF(AND(O6899="Engaging",P6899&lt;&gt;""),'Leia-me'!$B$5-P6899,"")</f>
        <v>183</v>
      </c>
      <c r="V6899" s="25" t="str">
        <f aca="false">IF(O6899&lt;&gt;"Engaging","",IF(U6899&lt;='Leia-me'!$B$6,"Saudável",IF(U6899&lt;='Leia-me'!$B$7,"Esfriando",IF(U6899&lt;='Leia-me'!$B$8,"Última chance","Zumbi"))))</f>
        <v>Zumbi</v>
      </c>
      <c r="W6899" s="25" t="str">
        <f aca="false">IF(O6899="Won",1,IF(O6899="Lost",0,""))</f>
        <v/>
      </c>
      <c r="Y6899" s="25" t="str">
        <f aca="false">IF(E6899="","Sim","")</f>
        <v>Sim</v>
      </c>
    </row>
    <row r="6900" customFormat="false" ht="15" hidden="false" customHeight="false" outlineLevel="0" collapsed="false">
      <c r="A6900" s="25" t="s">
        <v>7163</v>
      </c>
      <c r="B6900" s="25" t="s">
        <v>102</v>
      </c>
      <c r="C6900" s="25" t="s">
        <v>103</v>
      </c>
      <c r="D6900" s="25" t="s">
        <v>104</v>
      </c>
      <c r="E6900" s="25" t="s">
        <v>494</v>
      </c>
      <c r="F6900" s="25" t="s">
        <v>192</v>
      </c>
      <c r="G6900" s="26" t="n">
        <v>11698.03</v>
      </c>
      <c r="H6900" s="27" t="n">
        <v>34288</v>
      </c>
      <c r="I6900" s="25" t="s">
        <v>147</v>
      </c>
      <c r="K6900" s="25" t="n">
        <v>1982</v>
      </c>
      <c r="L6900" s="25" t="s">
        <v>186</v>
      </c>
      <c r="M6900" s="25" t="s">
        <v>171</v>
      </c>
      <c r="N6900" s="28" t="n">
        <v>550</v>
      </c>
      <c r="O6900" s="25" t="s">
        <v>54</v>
      </c>
      <c r="P6900" s="29" t="n">
        <v>42917</v>
      </c>
      <c r="Q6900" s="29" t="n">
        <v>42927</v>
      </c>
      <c r="R6900" s="28" t="n">
        <v>571</v>
      </c>
      <c r="S6900" s="28" t="n">
        <f aca="false">IF(O6900="Won",R6900,IF(O6900="Lost",0,N6900))</f>
        <v>571</v>
      </c>
      <c r="T6900" s="30" t="n">
        <f aca="false">IF(AND(P6900&lt;&gt;"",Q6900&lt;&gt;""),Q6900-P6900,"")</f>
        <v>10</v>
      </c>
      <c r="U6900" s="30" t="str">
        <f aca="false">IF(AND(O6900="Engaging",P6900&lt;&gt;""),'Leia-me'!$B$5-P6900,"")</f>
        <v/>
      </c>
      <c r="V6900" s="25" t="str">
        <f aca="false">IF(O6900&lt;&gt;"Engaging","",IF(U6900&lt;='Leia-me'!$B$6,"Saudável",IF(U6900&lt;='Leia-me'!$B$7,"Esfriando",IF(U6900&lt;='Leia-me'!$B$8,"Última chance","Zumbi"))))</f>
        <v/>
      </c>
      <c r="W6900" s="25" t="n">
        <f aca="false">IF(O6900="Won",1,IF(O6900="Lost",0,""))</f>
        <v>1</v>
      </c>
      <c r="Y6900" s="25" t="str">
        <f aca="false">IF(E6900="","Sim","")</f>
        <v/>
      </c>
    </row>
    <row r="6901" customFormat="false" ht="15" hidden="false" customHeight="false" outlineLevel="0" collapsed="false">
      <c r="A6901" s="25" t="s">
        <v>7164</v>
      </c>
      <c r="B6901" s="25" t="s">
        <v>102</v>
      </c>
      <c r="C6901" s="25" t="s">
        <v>103</v>
      </c>
      <c r="D6901" s="25" t="s">
        <v>104</v>
      </c>
      <c r="E6901" s="25" t="s">
        <v>665</v>
      </c>
      <c r="F6901" s="25" t="s">
        <v>211</v>
      </c>
      <c r="G6901" s="26" t="n">
        <v>4968.91</v>
      </c>
      <c r="H6901" s="27" t="n">
        <v>7523</v>
      </c>
      <c r="I6901" s="25" t="s">
        <v>147</v>
      </c>
      <c r="K6901" s="25" t="n">
        <v>1990</v>
      </c>
      <c r="L6901" s="25" t="s">
        <v>160</v>
      </c>
      <c r="M6901" s="25" t="s">
        <v>149</v>
      </c>
      <c r="N6901" s="28" t="n">
        <v>3393</v>
      </c>
      <c r="O6901" s="25" t="s">
        <v>55</v>
      </c>
      <c r="P6901" s="29" t="n">
        <v>42918</v>
      </c>
      <c r="Q6901" s="29" t="n">
        <v>42978</v>
      </c>
      <c r="R6901" s="28" t="n">
        <v>0</v>
      </c>
      <c r="S6901" s="28" t="n">
        <f aca="false">IF(O6901="Won",R6901,IF(O6901="Lost",0,N6901))</f>
        <v>0</v>
      </c>
      <c r="T6901" s="30" t="n">
        <f aca="false">IF(AND(P6901&lt;&gt;"",Q6901&lt;&gt;""),Q6901-P6901,"")</f>
        <v>60</v>
      </c>
      <c r="U6901" s="30" t="str">
        <f aca="false">IF(AND(O6901="Engaging",P6901&lt;&gt;""),'Leia-me'!$B$5-P6901,"")</f>
        <v/>
      </c>
      <c r="V6901" s="25" t="str">
        <f aca="false">IF(O6901&lt;&gt;"Engaging","",IF(U6901&lt;='Leia-me'!$B$6,"Saudável",IF(U6901&lt;='Leia-me'!$B$7,"Esfriando",IF(U6901&lt;='Leia-me'!$B$8,"Última chance","Zumbi"))))</f>
        <v/>
      </c>
      <c r="W6901" s="25" t="n">
        <f aca="false">IF(O6901="Won",1,IF(O6901="Lost",0,""))</f>
        <v>0</v>
      </c>
      <c r="Y6901" s="25" t="str">
        <f aca="false">IF(E6901="","Sim","")</f>
        <v/>
      </c>
    </row>
    <row r="6902" customFormat="false" ht="15" hidden="false" customHeight="false" outlineLevel="0" collapsed="false">
      <c r="A6902" s="25" t="s">
        <v>7165</v>
      </c>
      <c r="B6902" s="25" t="s">
        <v>102</v>
      </c>
      <c r="C6902" s="25" t="s">
        <v>103</v>
      </c>
      <c r="D6902" s="25" t="s">
        <v>104</v>
      </c>
      <c r="E6902" s="25" t="s">
        <v>1778</v>
      </c>
      <c r="F6902" s="25" t="s">
        <v>146</v>
      </c>
      <c r="G6902" s="26" t="n">
        <v>1618.89</v>
      </c>
      <c r="H6902" s="27" t="n">
        <v>3889</v>
      </c>
      <c r="I6902" s="25" t="s">
        <v>147</v>
      </c>
      <c r="K6902" s="25" t="n">
        <v>2004</v>
      </c>
      <c r="L6902" s="25" t="s">
        <v>160</v>
      </c>
      <c r="M6902" s="25" t="s">
        <v>149</v>
      </c>
      <c r="N6902" s="28" t="n">
        <v>3393</v>
      </c>
      <c r="O6902" s="25" t="s">
        <v>55</v>
      </c>
      <c r="P6902" s="29" t="n">
        <v>42918</v>
      </c>
      <c r="Q6902" s="29" t="n">
        <v>42919</v>
      </c>
      <c r="R6902" s="28" t="n">
        <v>0</v>
      </c>
      <c r="S6902" s="28" t="n">
        <f aca="false">IF(O6902="Won",R6902,IF(O6902="Lost",0,N6902))</f>
        <v>0</v>
      </c>
      <c r="T6902" s="30" t="n">
        <f aca="false">IF(AND(P6902&lt;&gt;"",Q6902&lt;&gt;""),Q6902-P6902,"")</f>
        <v>1</v>
      </c>
      <c r="U6902" s="30" t="str">
        <f aca="false">IF(AND(O6902="Engaging",P6902&lt;&gt;""),'Leia-me'!$B$5-P6902,"")</f>
        <v/>
      </c>
      <c r="V6902" s="25" t="str">
        <f aca="false">IF(O6902&lt;&gt;"Engaging","",IF(U6902&lt;='Leia-me'!$B$6,"Saudável",IF(U6902&lt;='Leia-me'!$B$7,"Esfriando",IF(U6902&lt;='Leia-me'!$B$8,"Última chance","Zumbi"))))</f>
        <v/>
      </c>
      <c r="W6902" s="25" t="n">
        <f aca="false">IF(O6902="Won",1,IF(O6902="Lost",0,""))</f>
        <v>0</v>
      </c>
      <c r="Y6902" s="25" t="str">
        <f aca="false">IF(E6902="","Sim","")</f>
        <v/>
      </c>
    </row>
    <row r="6903" customFormat="false" ht="15" hidden="false" customHeight="false" outlineLevel="0" collapsed="false">
      <c r="A6903" s="25" t="s">
        <v>7166</v>
      </c>
      <c r="B6903" s="25" t="s">
        <v>102</v>
      </c>
      <c r="C6903" s="25" t="s">
        <v>103</v>
      </c>
      <c r="D6903" s="25" t="s">
        <v>104</v>
      </c>
      <c r="E6903" s="25" t="s">
        <v>1778</v>
      </c>
      <c r="F6903" s="25" t="s">
        <v>146</v>
      </c>
      <c r="G6903" s="26" t="n">
        <v>1618.89</v>
      </c>
      <c r="H6903" s="27" t="n">
        <v>3889</v>
      </c>
      <c r="I6903" s="25" t="s">
        <v>147</v>
      </c>
      <c r="K6903" s="25" t="n">
        <v>2004</v>
      </c>
      <c r="L6903" s="25" t="s">
        <v>186</v>
      </c>
      <c r="M6903" s="25" t="s">
        <v>171</v>
      </c>
      <c r="N6903" s="28" t="n">
        <v>550</v>
      </c>
      <c r="O6903" s="25" t="s">
        <v>54</v>
      </c>
      <c r="P6903" s="29" t="n">
        <v>42919</v>
      </c>
      <c r="Q6903" s="29" t="n">
        <v>42930</v>
      </c>
      <c r="R6903" s="28" t="n">
        <v>491</v>
      </c>
      <c r="S6903" s="28" t="n">
        <f aca="false">IF(O6903="Won",R6903,IF(O6903="Lost",0,N6903))</f>
        <v>491</v>
      </c>
      <c r="T6903" s="30" t="n">
        <f aca="false">IF(AND(P6903&lt;&gt;"",Q6903&lt;&gt;""),Q6903-P6903,"")</f>
        <v>11</v>
      </c>
      <c r="U6903" s="30" t="str">
        <f aca="false">IF(AND(O6903="Engaging",P6903&lt;&gt;""),'Leia-me'!$B$5-P6903,"")</f>
        <v/>
      </c>
      <c r="V6903" s="25" t="str">
        <f aca="false">IF(O6903&lt;&gt;"Engaging","",IF(U6903&lt;='Leia-me'!$B$6,"Saudável",IF(U6903&lt;='Leia-me'!$B$7,"Esfriando",IF(U6903&lt;='Leia-me'!$B$8,"Última chance","Zumbi"))))</f>
        <v/>
      </c>
      <c r="W6903" s="25" t="n">
        <f aca="false">IF(O6903="Won",1,IF(O6903="Lost",0,""))</f>
        <v>1</v>
      </c>
      <c r="Y6903" s="25" t="str">
        <f aca="false">IF(E6903="","Sim","")</f>
        <v/>
      </c>
    </row>
    <row r="6904" customFormat="false" ht="15" hidden="false" customHeight="false" outlineLevel="0" collapsed="false">
      <c r="A6904" s="25" t="s">
        <v>7167</v>
      </c>
      <c r="B6904" s="25" t="s">
        <v>102</v>
      </c>
      <c r="C6904" s="25" t="s">
        <v>103</v>
      </c>
      <c r="D6904" s="25" t="s">
        <v>104</v>
      </c>
      <c r="E6904" s="25" t="s">
        <v>494</v>
      </c>
      <c r="F6904" s="25" t="s">
        <v>192</v>
      </c>
      <c r="G6904" s="26" t="n">
        <v>11698.03</v>
      </c>
      <c r="H6904" s="27" t="n">
        <v>34288</v>
      </c>
      <c r="I6904" s="25" t="s">
        <v>147</v>
      </c>
      <c r="K6904" s="25" t="n">
        <v>1982</v>
      </c>
      <c r="L6904" s="25" t="s">
        <v>160</v>
      </c>
      <c r="M6904" s="25" t="s">
        <v>149</v>
      </c>
      <c r="N6904" s="28" t="n">
        <v>3393</v>
      </c>
      <c r="O6904" s="25" t="s">
        <v>55</v>
      </c>
      <c r="P6904" s="29" t="n">
        <v>42920</v>
      </c>
      <c r="Q6904" s="29" t="n">
        <v>42928</v>
      </c>
      <c r="R6904" s="28" t="n">
        <v>0</v>
      </c>
      <c r="S6904" s="28" t="n">
        <f aca="false">IF(O6904="Won",R6904,IF(O6904="Lost",0,N6904))</f>
        <v>0</v>
      </c>
      <c r="T6904" s="30" t="n">
        <f aca="false">IF(AND(P6904&lt;&gt;"",Q6904&lt;&gt;""),Q6904-P6904,"")</f>
        <v>8</v>
      </c>
      <c r="U6904" s="30" t="str">
        <f aca="false">IF(AND(O6904="Engaging",P6904&lt;&gt;""),'Leia-me'!$B$5-P6904,"")</f>
        <v/>
      </c>
      <c r="V6904" s="25" t="str">
        <f aca="false">IF(O6904&lt;&gt;"Engaging","",IF(U6904&lt;='Leia-me'!$B$6,"Saudável",IF(U6904&lt;='Leia-me'!$B$7,"Esfriando",IF(U6904&lt;='Leia-me'!$B$8,"Última chance","Zumbi"))))</f>
        <v/>
      </c>
      <c r="W6904" s="25" t="n">
        <f aca="false">IF(O6904="Won",1,IF(O6904="Lost",0,""))</f>
        <v>0</v>
      </c>
      <c r="Y6904" s="25" t="str">
        <f aca="false">IF(E6904="","Sim","")</f>
        <v/>
      </c>
    </row>
    <row r="6905" customFormat="false" ht="15" hidden="false" customHeight="false" outlineLevel="0" collapsed="false">
      <c r="A6905" s="25" t="s">
        <v>7168</v>
      </c>
      <c r="B6905" s="25" t="s">
        <v>102</v>
      </c>
      <c r="C6905" s="25" t="s">
        <v>103</v>
      </c>
      <c r="D6905" s="25" t="s">
        <v>104</v>
      </c>
      <c r="E6905" s="25" t="s">
        <v>478</v>
      </c>
      <c r="F6905" s="25" t="s">
        <v>165</v>
      </c>
      <c r="G6905" s="26" t="n">
        <v>349.81</v>
      </c>
      <c r="H6905" s="27" t="n">
        <v>315</v>
      </c>
      <c r="I6905" s="25" t="s">
        <v>147</v>
      </c>
      <c r="K6905" s="25" t="n">
        <v>2002</v>
      </c>
      <c r="L6905" s="25" t="s">
        <v>178</v>
      </c>
      <c r="M6905" s="25" t="s">
        <v>171</v>
      </c>
      <c r="N6905" s="28" t="n">
        <v>5482</v>
      </c>
      <c r="O6905" s="25" t="s">
        <v>54</v>
      </c>
      <c r="P6905" s="29" t="n">
        <v>42920</v>
      </c>
      <c r="Q6905" s="29" t="n">
        <v>42930</v>
      </c>
      <c r="R6905" s="28" t="n">
        <v>5971</v>
      </c>
      <c r="S6905" s="28" t="n">
        <f aca="false">IF(O6905="Won",R6905,IF(O6905="Lost",0,N6905))</f>
        <v>5971</v>
      </c>
      <c r="T6905" s="30" t="n">
        <f aca="false">IF(AND(P6905&lt;&gt;"",Q6905&lt;&gt;""),Q6905-P6905,"")</f>
        <v>10</v>
      </c>
      <c r="U6905" s="30" t="str">
        <f aca="false">IF(AND(O6905="Engaging",P6905&lt;&gt;""),'Leia-me'!$B$5-P6905,"")</f>
        <v/>
      </c>
      <c r="V6905" s="25" t="str">
        <f aca="false">IF(O6905&lt;&gt;"Engaging","",IF(U6905&lt;='Leia-me'!$B$6,"Saudável",IF(U6905&lt;='Leia-me'!$B$7,"Esfriando",IF(U6905&lt;='Leia-me'!$B$8,"Última chance","Zumbi"))))</f>
        <v/>
      </c>
      <c r="W6905" s="25" t="n">
        <f aca="false">IF(O6905="Won",1,IF(O6905="Lost",0,""))</f>
        <v>1</v>
      </c>
      <c r="Y6905" s="25" t="str">
        <f aca="false">IF(E6905="","Sim","")</f>
        <v/>
      </c>
    </row>
    <row r="6906" customFormat="false" ht="15" hidden="false" customHeight="false" outlineLevel="0" collapsed="false">
      <c r="A6906" s="25" t="s">
        <v>7169</v>
      </c>
      <c r="B6906" s="25" t="s">
        <v>102</v>
      </c>
      <c r="C6906" s="25" t="s">
        <v>103</v>
      </c>
      <c r="D6906" s="25" t="s">
        <v>104</v>
      </c>
      <c r="E6906" s="25" t="s">
        <v>195</v>
      </c>
      <c r="F6906" s="25" t="s">
        <v>185</v>
      </c>
      <c r="G6906" s="26" t="n">
        <v>8170.38</v>
      </c>
      <c r="H6906" s="27" t="n">
        <v>16499</v>
      </c>
      <c r="I6906" s="25" t="s">
        <v>196</v>
      </c>
      <c r="K6906" s="25" t="n">
        <v>1997</v>
      </c>
      <c r="L6906" s="25" t="s">
        <v>186</v>
      </c>
      <c r="M6906" s="25" t="s">
        <v>171</v>
      </c>
      <c r="N6906" s="28" t="n">
        <v>550</v>
      </c>
      <c r="O6906" s="25" t="s">
        <v>55</v>
      </c>
      <c r="P6906" s="29" t="n">
        <v>42921</v>
      </c>
      <c r="Q6906" s="29" t="n">
        <v>42922</v>
      </c>
      <c r="R6906" s="28" t="n">
        <v>0</v>
      </c>
      <c r="S6906" s="28" t="n">
        <f aca="false">IF(O6906="Won",R6906,IF(O6906="Lost",0,N6906))</f>
        <v>0</v>
      </c>
      <c r="T6906" s="30" t="n">
        <f aca="false">IF(AND(P6906&lt;&gt;"",Q6906&lt;&gt;""),Q6906-P6906,"")</f>
        <v>1</v>
      </c>
      <c r="U6906" s="30" t="str">
        <f aca="false">IF(AND(O6906="Engaging",P6906&lt;&gt;""),'Leia-me'!$B$5-P6906,"")</f>
        <v/>
      </c>
      <c r="V6906" s="25" t="str">
        <f aca="false">IF(O6906&lt;&gt;"Engaging","",IF(U6906&lt;='Leia-me'!$B$6,"Saudável",IF(U6906&lt;='Leia-me'!$B$7,"Esfriando",IF(U6906&lt;='Leia-me'!$B$8,"Última chance","Zumbi"))))</f>
        <v/>
      </c>
      <c r="W6906" s="25" t="n">
        <f aca="false">IF(O6906="Won",1,IF(O6906="Lost",0,""))</f>
        <v>0</v>
      </c>
      <c r="Y6906" s="25" t="str">
        <f aca="false">IF(E6906="","Sim","")</f>
        <v/>
      </c>
    </row>
    <row r="6907" customFormat="false" ht="15" hidden="false" customHeight="false" outlineLevel="0" collapsed="false">
      <c r="A6907" s="25" t="s">
        <v>7170</v>
      </c>
      <c r="B6907" s="25" t="s">
        <v>102</v>
      </c>
      <c r="C6907" s="25" t="s">
        <v>103</v>
      </c>
      <c r="D6907" s="25" t="s">
        <v>104</v>
      </c>
      <c r="E6907" s="25" t="s">
        <v>2484</v>
      </c>
      <c r="F6907" s="25" t="s">
        <v>155</v>
      </c>
      <c r="G6907" s="26" t="n">
        <v>1825.82</v>
      </c>
      <c r="H6907" s="27" t="n">
        <v>5595</v>
      </c>
      <c r="I6907" s="25" t="s">
        <v>147</v>
      </c>
      <c r="J6907" s="25" t="s">
        <v>156</v>
      </c>
      <c r="K6907" s="25" t="n">
        <v>1995</v>
      </c>
      <c r="L6907" s="25" t="s">
        <v>186</v>
      </c>
      <c r="M6907" s="25" t="s">
        <v>171</v>
      </c>
      <c r="N6907" s="28" t="n">
        <v>550</v>
      </c>
      <c r="O6907" s="25" t="s">
        <v>54</v>
      </c>
      <c r="P6907" s="29" t="n">
        <v>42922</v>
      </c>
      <c r="Q6907" s="29" t="n">
        <v>42929</v>
      </c>
      <c r="R6907" s="28" t="n">
        <v>583</v>
      </c>
      <c r="S6907" s="28" t="n">
        <f aca="false">IF(O6907="Won",R6907,IF(O6907="Lost",0,N6907))</f>
        <v>583</v>
      </c>
      <c r="T6907" s="30" t="n">
        <f aca="false">IF(AND(P6907&lt;&gt;"",Q6907&lt;&gt;""),Q6907-P6907,"")</f>
        <v>7</v>
      </c>
      <c r="U6907" s="30" t="str">
        <f aca="false">IF(AND(O6907="Engaging",P6907&lt;&gt;""),'Leia-me'!$B$5-P6907,"")</f>
        <v/>
      </c>
      <c r="V6907" s="25" t="str">
        <f aca="false">IF(O6907&lt;&gt;"Engaging","",IF(U6907&lt;='Leia-me'!$B$6,"Saudável",IF(U6907&lt;='Leia-me'!$B$7,"Esfriando",IF(U6907&lt;='Leia-me'!$B$8,"Última chance","Zumbi"))))</f>
        <v/>
      </c>
      <c r="W6907" s="25" t="n">
        <f aca="false">IF(O6907="Won",1,IF(O6907="Lost",0,""))</f>
        <v>1</v>
      </c>
      <c r="Y6907" s="25" t="str">
        <f aca="false">IF(E6907="","Sim","")</f>
        <v/>
      </c>
    </row>
    <row r="6908" customFormat="false" ht="15" hidden="false" customHeight="false" outlineLevel="0" collapsed="false">
      <c r="A6908" s="25" t="s">
        <v>7171</v>
      </c>
      <c r="B6908" s="25" t="s">
        <v>102</v>
      </c>
      <c r="C6908" s="25" t="s">
        <v>103</v>
      </c>
      <c r="D6908" s="25" t="s">
        <v>104</v>
      </c>
      <c r="E6908" s="25" t="s">
        <v>199</v>
      </c>
      <c r="F6908" s="25" t="s">
        <v>177</v>
      </c>
      <c r="G6908" s="26" t="n">
        <v>52.5</v>
      </c>
      <c r="H6908" s="27" t="n">
        <v>165</v>
      </c>
      <c r="I6908" s="25" t="s">
        <v>147</v>
      </c>
      <c r="K6908" s="25" t="n">
        <v>2008</v>
      </c>
      <c r="L6908" s="25" t="s">
        <v>160</v>
      </c>
      <c r="M6908" s="25" t="s">
        <v>149</v>
      </c>
      <c r="N6908" s="28" t="n">
        <v>3393</v>
      </c>
      <c r="O6908" s="25" t="s">
        <v>55</v>
      </c>
      <c r="P6908" s="29" t="n">
        <v>42923</v>
      </c>
      <c r="Q6908" s="29" t="n">
        <v>42925</v>
      </c>
      <c r="R6908" s="28" t="n">
        <v>0</v>
      </c>
      <c r="S6908" s="28" t="n">
        <f aca="false">IF(O6908="Won",R6908,IF(O6908="Lost",0,N6908))</f>
        <v>0</v>
      </c>
      <c r="T6908" s="30" t="n">
        <f aca="false">IF(AND(P6908&lt;&gt;"",Q6908&lt;&gt;""),Q6908-P6908,"")</f>
        <v>2</v>
      </c>
      <c r="U6908" s="30" t="str">
        <f aca="false">IF(AND(O6908="Engaging",P6908&lt;&gt;""),'Leia-me'!$B$5-P6908,"")</f>
        <v/>
      </c>
      <c r="V6908" s="25" t="str">
        <f aca="false">IF(O6908&lt;&gt;"Engaging","",IF(U6908&lt;='Leia-me'!$B$6,"Saudável",IF(U6908&lt;='Leia-me'!$B$7,"Esfriando",IF(U6908&lt;='Leia-me'!$B$8,"Última chance","Zumbi"))))</f>
        <v/>
      </c>
      <c r="W6908" s="25" t="n">
        <f aca="false">IF(O6908="Won",1,IF(O6908="Lost",0,""))</f>
        <v>0</v>
      </c>
      <c r="Y6908" s="25" t="str">
        <f aca="false">IF(E6908="","Sim","")</f>
        <v/>
      </c>
    </row>
    <row r="6909" customFormat="false" ht="15" hidden="false" customHeight="false" outlineLevel="0" collapsed="false">
      <c r="A6909" s="25" t="s">
        <v>7172</v>
      </c>
      <c r="B6909" s="25" t="s">
        <v>102</v>
      </c>
      <c r="C6909" s="25" t="s">
        <v>103</v>
      </c>
      <c r="D6909" s="25" t="s">
        <v>104</v>
      </c>
      <c r="E6909" s="25" t="s">
        <v>609</v>
      </c>
      <c r="F6909" s="25" t="s">
        <v>267</v>
      </c>
      <c r="G6909" s="26" t="n">
        <v>692.19</v>
      </c>
      <c r="H6909" s="27" t="n">
        <v>1922</v>
      </c>
      <c r="I6909" s="25" t="s">
        <v>147</v>
      </c>
      <c r="K6909" s="25" t="n">
        <v>2003</v>
      </c>
      <c r="L6909" s="25" t="s">
        <v>178</v>
      </c>
      <c r="M6909" s="25" t="s">
        <v>171</v>
      </c>
      <c r="N6909" s="28" t="n">
        <v>5482</v>
      </c>
      <c r="O6909" s="25" t="s">
        <v>54</v>
      </c>
      <c r="P6909" s="29" t="n">
        <v>42923</v>
      </c>
      <c r="Q6909" s="29" t="n">
        <v>42929</v>
      </c>
      <c r="R6909" s="28" t="n">
        <v>4466</v>
      </c>
      <c r="S6909" s="28" t="n">
        <f aca="false">IF(O6909="Won",R6909,IF(O6909="Lost",0,N6909))</f>
        <v>4466</v>
      </c>
      <c r="T6909" s="30" t="n">
        <f aca="false">IF(AND(P6909&lt;&gt;"",Q6909&lt;&gt;""),Q6909-P6909,"")</f>
        <v>6</v>
      </c>
      <c r="U6909" s="30" t="str">
        <f aca="false">IF(AND(O6909="Engaging",P6909&lt;&gt;""),'Leia-me'!$B$5-P6909,"")</f>
        <v/>
      </c>
      <c r="V6909" s="25" t="str">
        <f aca="false">IF(O6909&lt;&gt;"Engaging","",IF(U6909&lt;='Leia-me'!$B$6,"Saudável",IF(U6909&lt;='Leia-me'!$B$7,"Esfriando",IF(U6909&lt;='Leia-me'!$B$8,"Última chance","Zumbi"))))</f>
        <v/>
      </c>
      <c r="W6909" s="25" t="n">
        <f aca="false">IF(O6909="Won",1,IF(O6909="Lost",0,""))</f>
        <v>1</v>
      </c>
      <c r="Y6909" s="25" t="str">
        <f aca="false">IF(E6909="","Sim","")</f>
        <v/>
      </c>
    </row>
    <row r="6910" customFormat="false" ht="15" hidden="false" customHeight="false" outlineLevel="0" collapsed="false">
      <c r="A6910" s="25" t="s">
        <v>7173</v>
      </c>
      <c r="B6910" s="25" t="s">
        <v>102</v>
      </c>
      <c r="C6910" s="25" t="s">
        <v>103</v>
      </c>
      <c r="D6910" s="25" t="s">
        <v>104</v>
      </c>
      <c r="E6910" s="25" t="s">
        <v>195</v>
      </c>
      <c r="F6910" s="25" t="s">
        <v>185</v>
      </c>
      <c r="G6910" s="26" t="n">
        <v>8170.38</v>
      </c>
      <c r="H6910" s="27" t="n">
        <v>16499</v>
      </c>
      <c r="I6910" s="25" t="s">
        <v>196</v>
      </c>
      <c r="K6910" s="25" t="n">
        <v>1997</v>
      </c>
      <c r="L6910" s="25" t="s">
        <v>160</v>
      </c>
      <c r="M6910" s="25" t="s">
        <v>149</v>
      </c>
      <c r="N6910" s="28" t="n">
        <v>3393</v>
      </c>
      <c r="O6910" s="25" t="s">
        <v>54</v>
      </c>
      <c r="P6910" s="29" t="n">
        <v>42924</v>
      </c>
      <c r="Q6910" s="29" t="n">
        <v>42978</v>
      </c>
      <c r="R6910" s="28" t="n">
        <v>3276</v>
      </c>
      <c r="S6910" s="28" t="n">
        <f aca="false">IF(O6910="Won",R6910,IF(O6910="Lost",0,N6910))</f>
        <v>3276</v>
      </c>
      <c r="T6910" s="30" t="n">
        <f aca="false">IF(AND(P6910&lt;&gt;"",Q6910&lt;&gt;""),Q6910-P6910,"")</f>
        <v>54</v>
      </c>
      <c r="U6910" s="30" t="str">
        <f aca="false">IF(AND(O6910="Engaging",P6910&lt;&gt;""),'Leia-me'!$B$5-P6910,"")</f>
        <v/>
      </c>
      <c r="V6910" s="25" t="str">
        <f aca="false">IF(O6910&lt;&gt;"Engaging","",IF(U6910&lt;='Leia-me'!$B$6,"Saudável",IF(U6910&lt;='Leia-me'!$B$7,"Esfriando",IF(U6910&lt;='Leia-me'!$B$8,"Última chance","Zumbi"))))</f>
        <v/>
      </c>
      <c r="W6910" s="25" t="n">
        <f aca="false">IF(O6910="Won",1,IF(O6910="Lost",0,""))</f>
        <v>1</v>
      </c>
      <c r="Y6910" s="25" t="str">
        <f aca="false">IF(E6910="","Sim","")</f>
        <v/>
      </c>
    </row>
    <row r="6911" customFormat="false" ht="15" hidden="false" customHeight="false" outlineLevel="0" collapsed="false">
      <c r="A6911" s="25" t="s">
        <v>7174</v>
      </c>
      <c r="B6911" s="25" t="s">
        <v>102</v>
      </c>
      <c r="C6911" s="25" t="s">
        <v>103</v>
      </c>
      <c r="D6911" s="25" t="s">
        <v>104</v>
      </c>
      <c r="E6911" s="25" t="s">
        <v>609</v>
      </c>
      <c r="F6911" s="25" t="s">
        <v>267</v>
      </c>
      <c r="G6911" s="26" t="n">
        <v>692.19</v>
      </c>
      <c r="H6911" s="27" t="n">
        <v>1922</v>
      </c>
      <c r="I6911" s="25" t="s">
        <v>147</v>
      </c>
      <c r="K6911" s="25" t="n">
        <v>2003</v>
      </c>
      <c r="L6911" s="25" t="s">
        <v>160</v>
      </c>
      <c r="M6911" s="25" t="s">
        <v>149</v>
      </c>
      <c r="N6911" s="28" t="n">
        <v>3393</v>
      </c>
      <c r="O6911" s="25" t="s">
        <v>55</v>
      </c>
      <c r="P6911" s="29" t="n">
        <v>42925</v>
      </c>
      <c r="Q6911" s="29" t="n">
        <v>42933</v>
      </c>
      <c r="R6911" s="28" t="n">
        <v>0</v>
      </c>
      <c r="S6911" s="28" t="n">
        <f aca="false">IF(O6911="Won",R6911,IF(O6911="Lost",0,N6911))</f>
        <v>0</v>
      </c>
      <c r="T6911" s="30" t="n">
        <f aca="false">IF(AND(P6911&lt;&gt;"",Q6911&lt;&gt;""),Q6911-P6911,"")</f>
        <v>8</v>
      </c>
      <c r="U6911" s="30" t="str">
        <f aca="false">IF(AND(O6911="Engaging",P6911&lt;&gt;""),'Leia-me'!$B$5-P6911,"")</f>
        <v/>
      </c>
      <c r="V6911" s="25" t="str">
        <f aca="false">IF(O6911&lt;&gt;"Engaging","",IF(U6911&lt;='Leia-me'!$B$6,"Saudável",IF(U6911&lt;='Leia-me'!$B$7,"Esfriando",IF(U6911&lt;='Leia-me'!$B$8,"Última chance","Zumbi"))))</f>
        <v/>
      </c>
      <c r="W6911" s="25" t="n">
        <f aca="false">IF(O6911="Won",1,IF(O6911="Lost",0,""))</f>
        <v>0</v>
      </c>
      <c r="Y6911" s="25" t="str">
        <f aca="false">IF(E6911="","Sim","")</f>
        <v/>
      </c>
    </row>
    <row r="6912" customFormat="false" ht="15" hidden="false" customHeight="false" outlineLevel="0" collapsed="false">
      <c r="A6912" s="25" t="s">
        <v>7175</v>
      </c>
      <c r="B6912" s="25" t="s">
        <v>102</v>
      </c>
      <c r="C6912" s="25" t="s">
        <v>103</v>
      </c>
      <c r="D6912" s="25" t="s">
        <v>104</v>
      </c>
      <c r="E6912" s="25" t="s">
        <v>433</v>
      </c>
      <c r="F6912" s="25" t="s">
        <v>211</v>
      </c>
      <c r="G6912" s="26" t="n">
        <v>2214.94</v>
      </c>
      <c r="H6912" s="27" t="n">
        <v>5374</v>
      </c>
      <c r="I6912" s="25" t="s">
        <v>147</v>
      </c>
      <c r="K6912" s="25" t="n">
        <v>1996</v>
      </c>
      <c r="L6912" s="25" t="s">
        <v>1834</v>
      </c>
      <c r="M6912" s="25" t="s">
        <v>171</v>
      </c>
      <c r="N6912" s="28" t="n">
        <v>4821</v>
      </c>
      <c r="O6912" s="25" t="s">
        <v>54</v>
      </c>
      <c r="P6912" s="29" t="n">
        <v>42926</v>
      </c>
      <c r="Q6912" s="29" t="n">
        <v>42984</v>
      </c>
      <c r="R6912" s="28" t="n">
        <v>5099</v>
      </c>
      <c r="S6912" s="28" t="n">
        <f aca="false">IF(O6912="Won",R6912,IF(O6912="Lost",0,N6912))</f>
        <v>5099</v>
      </c>
      <c r="T6912" s="30" t="n">
        <f aca="false">IF(AND(P6912&lt;&gt;"",Q6912&lt;&gt;""),Q6912-P6912,"")</f>
        <v>58</v>
      </c>
      <c r="U6912" s="30" t="str">
        <f aca="false">IF(AND(O6912="Engaging",P6912&lt;&gt;""),'Leia-me'!$B$5-P6912,"")</f>
        <v/>
      </c>
      <c r="V6912" s="25" t="str">
        <f aca="false">IF(O6912&lt;&gt;"Engaging","",IF(U6912&lt;='Leia-me'!$B$6,"Saudável",IF(U6912&lt;='Leia-me'!$B$7,"Esfriando",IF(U6912&lt;='Leia-me'!$B$8,"Última chance","Zumbi"))))</f>
        <v/>
      </c>
      <c r="W6912" s="25" t="n">
        <f aca="false">IF(O6912="Won",1,IF(O6912="Lost",0,""))</f>
        <v>1</v>
      </c>
      <c r="X6912" s="25" t="s">
        <v>1835</v>
      </c>
      <c r="Y6912" s="25" t="str">
        <f aca="false">IF(E6912="","Sim","")</f>
        <v/>
      </c>
    </row>
    <row r="6913" customFormat="false" ht="15" hidden="false" customHeight="false" outlineLevel="0" collapsed="false">
      <c r="A6913" s="25" t="s">
        <v>7176</v>
      </c>
      <c r="B6913" s="25" t="s">
        <v>102</v>
      </c>
      <c r="C6913" s="25" t="s">
        <v>103</v>
      </c>
      <c r="D6913" s="25" t="s">
        <v>104</v>
      </c>
      <c r="E6913" s="25" t="s">
        <v>636</v>
      </c>
      <c r="F6913" s="25" t="s">
        <v>267</v>
      </c>
      <c r="G6913" s="26" t="n">
        <v>405.59</v>
      </c>
      <c r="H6913" s="27" t="n">
        <v>1179</v>
      </c>
      <c r="I6913" s="25" t="s">
        <v>637</v>
      </c>
      <c r="J6913" s="25" t="s">
        <v>266</v>
      </c>
      <c r="K6913" s="25" t="n">
        <v>1987</v>
      </c>
      <c r="L6913" s="25" t="s">
        <v>186</v>
      </c>
      <c r="M6913" s="25" t="s">
        <v>171</v>
      </c>
      <c r="N6913" s="28" t="n">
        <v>550</v>
      </c>
      <c r="O6913" s="25" t="s">
        <v>55</v>
      </c>
      <c r="P6913" s="29" t="n">
        <v>42927</v>
      </c>
      <c r="Q6913" s="29" t="n">
        <v>42929</v>
      </c>
      <c r="R6913" s="28" t="n">
        <v>0</v>
      </c>
      <c r="S6913" s="28" t="n">
        <f aca="false">IF(O6913="Won",R6913,IF(O6913="Lost",0,N6913))</f>
        <v>0</v>
      </c>
      <c r="T6913" s="30" t="n">
        <f aca="false">IF(AND(P6913&lt;&gt;"",Q6913&lt;&gt;""),Q6913-P6913,"")</f>
        <v>2</v>
      </c>
      <c r="U6913" s="30" t="str">
        <f aca="false">IF(AND(O6913="Engaging",P6913&lt;&gt;""),'Leia-me'!$B$5-P6913,"")</f>
        <v/>
      </c>
      <c r="V6913" s="25" t="str">
        <f aca="false">IF(O6913&lt;&gt;"Engaging","",IF(U6913&lt;='Leia-me'!$B$6,"Saudável",IF(U6913&lt;='Leia-me'!$B$7,"Esfriando",IF(U6913&lt;='Leia-me'!$B$8,"Última chance","Zumbi"))))</f>
        <v/>
      </c>
      <c r="W6913" s="25" t="n">
        <f aca="false">IF(O6913="Won",1,IF(O6913="Lost",0,""))</f>
        <v>0</v>
      </c>
      <c r="Y6913" s="25" t="str">
        <f aca="false">IF(E6913="","Sim","")</f>
        <v/>
      </c>
    </row>
    <row r="6914" customFormat="false" ht="15" hidden="false" customHeight="false" outlineLevel="0" collapsed="false">
      <c r="A6914" s="25" t="s">
        <v>7177</v>
      </c>
      <c r="B6914" s="25" t="s">
        <v>102</v>
      </c>
      <c r="C6914" s="25" t="s">
        <v>103</v>
      </c>
      <c r="D6914" s="25" t="s">
        <v>104</v>
      </c>
      <c r="E6914" s="25" t="s">
        <v>3075</v>
      </c>
      <c r="F6914" s="25" t="s">
        <v>165</v>
      </c>
      <c r="G6914" s="26" t="n">
        <v>4269.9</v>
      </c>
      <c r="H6914" s="27" t="n">
        <v>6472</v>
      </c>
      <c r="I6914" s="25" t="s">
        <v>147</v>
      </c>
      <c r="J6914" s="25" t="s">
        <v>1347</v>
      </c>
      <c r="K6914" s="25" t="n">
        <v>1993</v>
      </c>
      <c r="L6914" s="25" t="s">
        <v>160</v>
      </c>
      <c r="M6914" s="25" t="s">
        <v>149</v>
      </c>
      <c r="N6914" s="28" t="n">
        <v>3393</v>
      </c>
      <c r="O6914" s="25" t="s">
        <v>55</v>
      </c>
      <c r="P6914" s="29" t="n">
        <v>42927</v>
      </c>
      <c r="Q6914" s="29" t="n">
        <v>43044</v>
      </c>
      <c r="R6914" s="28" t="n">
        <v>0</v>
      </c>
      <c r="S6914" s="28" t="n">
        <f aca="false">IF(O6914="Won",R6914,IF(O6914="Lost",0,N6914))</f>
        <v>0</v>
      </c>
      <c r="T6914" s="30" t="n">
        <f aca="false">IF(AND(P6914&lt;&gt;"",Q6914&lt;&gt;""),Q6914-P6914,"")</f>
        <v>117</v>
      </c>
      <c r="U6914" s="30" t="str">
        <f aca="false">IF(AND(O6914="Engaging",P6914&lt;&gt;""),'Leia-me'!$B$5-P6914,"")</f>
        <v/>
      </c>
      <c r="V6914" s="25" t="str">
        <f aca="false">IF(O6914&lt;&gt;"Engaging","",IF(U6914&lt;='Leia-me'!$B$6,"Saudável",IF(U6914&lt;='Leia-me'!$B$7,"Esfriando",IF(U6914&lt;='Leia-me'!$B$8,"Última chance","Zumbi"))))</f>
        <v/>
      </c>
      <c r="W6914" s="25" t="n">
        <f aca="false">IF(O6914="Won",1,IF(O6914="Lost",0,""))</f>
        <v>0</v>
      </c>
      <c r="Y6914" s="25" t="str">
        <f aca="false">IF(E6914="","Sim","")</f>
        <v/>
      </c>
    </row>
    <row r="6915" customFormat="false" ht="15" hidden="false" customHeight="false" outlineLevel="0" collapsed="false">
      <c r="A6915" s="25" t="s">
        <v>7178</v>
      </c>
      <c r="B6915" s="25" t="s">
        <v>102</v>
      </c>
      <c r="C6915" s="25" t="s">
        <v>103</v>
      </c>
      <c r="D6915" s="25" t="s">
        <v>104</v>
      </c>
      <c r="E6915" s="25" t="s">
        <v>156</v>
      </c>
      <c r="F6915" s="25" t="s">
        <v>155</v>
      </c>
      <c r="G6915" s="26" t="n">
        <v>1699.85</v>
      </c>
      <c r="H6915" s="27" t="n">
        <v>5108</v>
      </c>
      <c r="I6915" s="25" t="s">
        <v>147</v>
      </c>
      <c r="K6915" s="25" t="n">
        <v>1999</v>
      </c>
      <c r="L6915" s="25" t="s">
        <v>160</v>
      </c>
      <c r="M6915" s="25" t="s">
        <v>149</v>
      </c>
      <c r="N6915" s="28" t="n">
        <v>3393</v>
      </c>
      <c r="O6915" s="25" t="s">
        <v>55</v>
      </c>
      <c r="P6915" s="29" t="n">
        <v>42927</v>
      </c>
      <c r="Q6915" s="29" t="n">
        <v>42928</v>
      </c>
      <c r="R6915" s="28" t="n">
        <v>0</v>
      </c>
      <c r="S6915" s="28" t="n">
        <f aca="false">IF(O6915="Won",R6915,IF(O6915="Lost",0,N6915))</f>
        <v>0</v>
      </c>
      <c r="T6915" s="30" t="n">
        <f aca="false">IF(AND(P6915&lt;&gt;"",Q6915&lt;&gt;""),Q6915-P6915,"")</f>
        <v>1</v>
      </c>
      <c r="U6915" s="30" t="str">
        <f aca="false">IF(AND(O6915="Engaging",P6915&lt;&gt;""),'Leia-me'!$B$5-P6915,"")</f>
        <v/>
      </c>
      <c r="V6915" s="25" t="str">
        <f aca="false">IF(O6915&lt;&gt;"Engaging","",IF(U6915&lt;='Leia-me'!$B$6,"Saudável",IF(U6915&lt;='Leia-me'!$B$7,"Esfriando",IF(U6915&lt;='Leia-me'!$B$8,"Última chance","Zumbi"))))</f>
        <v/>
      </c>
      <c r="W6915" s="25" t="n">
        <f aca="false">IF(O6915="Won",1,IF(O6915="Lost",0,""))</f>
        <v>0</v>
      </c>
      <c r="Y6915" s="25" t="str">
        <f aca="false">IF(E6915="","Sim","")</f>
        <v/>
      </c>
    </row>
    <row r="6916" customFormat="false" ht="15" hidden="false" customHeight="false" outlineLevel="0" collapsed="false">
      <c r="A6916" s="25" t="s">
        <v>7179</v>
      </c>
      <c r="B6916" s="25" t="s">
        <v>102</v>
      </c>
      <c r="C6916" s="25" t="s">
        <v>103</v>
      </c>
      <c r="D6916" s="25" t="s">
        <v>104</v>
      </c>
      <c r="E6916" s="25" t="s">
        <v>494</v>
      </c>
      <c r="F6916" s="25" t="s">
        <v>192</v>
      </c>
      <c r="G6916" s="26" t="n">
        <v>11698.03</v>
      </c>
      <c r="H6916" s="27" t="n">
        <v>34288</v>
      </c>
      <c r="I6916" s="25" t="s">
        <v>147</v>
      </c>
      <c r="K6916" s="25" t="n">
        <v>1982</v>
      </c>
      <c r="L6916" s="25" t="s">
        <v>160</v>
      </c>
      <c r="M6916" s="25" t="s">
        <v>149</v>
      </c>
      <c r="N6916" s="28" t="n">
        <v>3393</v>
      </c>
      <c r="O6916" s="25" t="s">
        <v>55</v>
      </c>
      <c r="P6916" s="29" t="n">
        <v>42929</v>
      </c>
      <c r="Q6916" s="29" t="n">
        <v>42975</v>
      </c>
      <c r="R6916" s="28" t="n">
        <v>0</v>
      </c>
      <c r="S6916" s="28" t="n">
        <f aca="false">IF(O6916="Won",R6916,IF(O6916="Lost",0,N6916))</f>
        <v>0</v>
      </c>
      <c r="T6916" s="30" t="n">
        <f aca="false">IF(AND(P6916&lt;&gt;"",Q6916&lt;&gt;""),Q6916-P6916,"")</f>
        <v>46</v>
      </c>
      <c r="U6916" s="30" t="str">
        <f aca="false">IF(AND(O6916="Engaging",P6916&lt;&gt;""),'Leia-me'!$B$5-P6916,"")</f>
        <v/>
      </c>
      <c r="V6916" s="25" t="str">
        <f aca="false">IF(O6916&lt;&gt;"Engaging","",IF(U6916&lt;='Leia-me'!$B$6,"Saudável",IF(U6916&lt;='Leia-me'!$B$7,"Esfriando",IF(U6916&lt;='Leia-me'!$B$8,"Última chance","Zumbi"))))</f>
        <v/>
      </c>
      <c r="W6916" s="25" t="n">
        <f aca="false">IF(O6916="Won",1,IF(O6916="Lost",0,""))</f>
        <v>0</v>
      </c>
      <c r="Y6916" s="25" t="str">
        <f aca="false">IF(E6916="","Sim","")</f>
        <v/>
      </c>
    </row>
    <row r="6917" customFormat="false" ht="15" hidden="false" customHeight="false" outlineLevel="0" collapsed="false">
      <c r="A6917" s="25" t="s">
        <v>7180</v>
      </c>
      <c r="B6917" s="25" t="s">
        <v>102</v>
      </c>
      <c r="C6917" s="25" t="s">
        <v>103</v>
      </c>
      <c r="D6917" s="25" t="s">
        <v>104</v>
      </c>
      <c r="G6917" s="31"/>
      <c r="H6917" s="32"/>
      <c r="L6917" s="25" t="s">
        <v>148</v>
      </c>
      <c r="M6917" s="25" t="s">
        <v>149</v>
      </c>
      <c r="N6917" s="28" t="n">
        <v>55</v>
      </c>
      <c r="O6917" s="25" t="s">
        <v>56</v>
      </c>
      <c r="P6917" s="29" t="n">
        <v>42930</v>
      </c>
      <c r="Q6917" s="33"/>
      <c r="R6917" s="34"/>
      <c r="S6917" s="28" t="n">
        <f aca="false">IF(O6917="Won",R6917,IF(O6917="Lost",0,N6917))</f>
        <v>55</v>
      </c>
      <c r="T6917" s="30" t="str">
        <f aca="false">IF(AND(P6917&lt;&gt;"",Q6917&lt;&gt;""),Q6917-P6917,"")</f>
        <v/>
      </c>
      <c r="U6917" s="30" t="n">
        <f aca="false">IF(AND(O6917="Engaging",P6917&lt;&gt;""),'Leia-me'!$B$5-P6917,"")</f>
        <v>170</v>
      </c>
      <c r="V6917" s="25" t="str">
        <f aca="false">IF(O6917&lt;&gt;"Engaging","",IF(U6917&lt;='Leia-me'!$B$6,"Saudável",IF(U6917&lt;='Leia-me'!$B$7,"Esfriando",IF(U6917&lt;='Leia-me'!$B$8,"Última chance","Zumbi"))))</f>
        <v>Zumbi</v>
      </c>
      <c r="W6917" s="25" t="str">
        <f aca="false">IF(O6917="Won",1,IF(O6917="Lost",0,""))</f>
        <v/>
      </c>
      <c r="Y6917" s="25" t="str">
        <f aca="false">IF(E6917="","Sim","")</f>
        <v>Sim</v>
      </c>
    </row>
    <row r="6918" customFormat="false" ht="15" hidden="false" customHeight="false" outlineLevel="0" collapsed="false">
      <c r="A6918" s="25" t="s">
        <v>7181</v>
      </c>
      <c r="B6918" s="25" t="s">
        <v>102</v>
      </c>
      <c r="C6918" s="25" t="s">
        <v>103</v>
      </c>
      <c r="D6918" s="25" t="s">
        <v>104</v>
      </c>
      <c r="E6918" s="25" t="s">
        <v>868</v>
      </c>
      <c r="F6918" s="25" t="s">
        <v>168</v>
      </c>
      <c r="G6918" s="26" t="n">
        <v>2952.73</v>
      </c>
      <c r="H6918" s="27" t="n">
        <v>5107</v>
      </c>
      <c r="I6918" s="25" t="s">
        <v>147</v>
      </c>
      <c r="K6918" s="25" t="n">
        <v>2000</v>
      </c>
      <c r="L6918" s="25" t="s">
        <v>186</v>
      </c>
      <c r="M6918" s="25" t="s">
        <v>171</v>
      </c>
      <c r="N6918" s="28" t="n">
        <v>550</v>
      </c>
      <c r="O6918" s="25" t="s">
        <v>54</v>
      </c>
      <c r="P6918" s="29" t="n">
        <v>42930</v>
      </c>
      <c r="Q6918" s="29" t="n">
        <v>43007</v>
      </c>
      <c r="R6918" s="28" t="n">
        <v>534</v>
      </c>
      <c r="S6918" s="28" t="n">
        <f aca="false">IF(O6918="Won",R6918,IF(O6918="Lost",0,N6918))</f>
        <v>534</v>
      </c>
      <c r="T6918" s="30" t="n">
        <f aca="false">IF(AND(P6918&lt;&gt;"",Q6918&lt;&gt;""),Q6918-P6918,"")</f>
        <v>77</v>
      </c>
      <c r="U6918" s="30" t="str">
        <f aca="false">IF(AND(O6918="Engaging",P6918&lt;&gt;""),'Leia-me'!$B$5-P6918,"")</f>
        <v/>
      </c>
      <c r="V6918" s="25" t="str">
        <f aca="false">IF(O6918&lt;&gt;"Engaging","",IF(U6918&lt;='Leia-me'!$B$6,"Saudável",IF(U6918&lt;='Leia-me'!$B$7,"Esfriando",IF(U6918&lt;='Leia-me'!$B$8,"Última chance","Zumbi"))))</f>
        <v/>
      </c>
      <c r="W6918" s="25" t="n">
        <f aca="false">IF(O6918="Won",1,IF(O6918="Lost",0,""))</f>
        <v>1</v>
      </c>
      <c r="Y6918" s="25" t="str">
        <f aca="false">IF(E6918="","Sim","")</f>
        <v/>
      </c>
    </row>
    <row r="6919" customFormat="false" ht="15" hidden="false" customHeight="false" outlineLevel="0" collapsed="false">
      <c r="A6919" s="25" t="s">
        <v>7182</v>
      </c>
      <c r="B6919" s="25" t="s">
        <v>102</v>
      </c>
      <c r="C6919" s="25" t="s">
        <v>103</v>
      </c>
      <c r="D6919" s="25" t="s">
        <v>104</v>
      </c>
      <c r="E6919" s="25" t="s">
        <v>636</v>
      </c>
      <c r="F6919" s="25" t="s">
        <v>267</v>
      </c>
      <c r="G6919" s="26" t="n">
        <v>405.59</v>
      </c>
      <c r="H6919" s="27" t="n">
        <v>1179</v>
      </c>
      <c r="I6919" s="25" t="s">
        <v>637</v>
      </c>
      <c r="J6919" s="25" t="s">
        <v>266</v>
      </c>
      <c r="K6919" s="25" t="n">
        <v>1987</v>
      </c>
      <c r="L6919" s="25" t="s">
        <v>186</v>
      </c>
      <c r="M6919" s="25" t="s">
        <v>171</v>
      </c>
      <c r="N6919" s="28" t="n">
        <v>550</v>
      </c>
      <c r="O6919" s="25" t="s">
        <v>55</v>
      </c>
      <c r="P6919" s="29" t="n">
        <v>42931</v>
      </c>
      <c r="Q6919" s="29" t="n">
        <v>42942</v>
      </c>
      <c r="R6919" s="28" t="n">
        <v>0</v>
      </c>
      <c r="S6919" s="28" t="n">
        <f aca="false">IF(O6919="Won",R6919,IF(O6919="Lost",0,N6919))</f>
        <v>0</v>
      </c>
      <c r="T6919" s="30" t="n">
        <f aca="false">IF(AND(P6919&lt;&gt;"",Q6919&lt;&gt;""),Q6919-P6919,"")</f>
        <v>11</v>
      </c>
      <c r="U6919" s="30" t="str">
        <f aca="false">IF(AND(O6919="Engaging",P6919&lt;&gt;""),'Leia-me'!$B$5-P6919,"")</f>
        <v/>
      </c>
      <c r="V6919" s="25" t="str">
        <f aca="false">IF(O6919&lt;&gt;"Engaging","",IF(U6919&lt;='Leia-me'!$B$6,"Saudável",IF(U6919&lt;='Leia-me'!$B$7,"Esfriando",IF(U6919&lt;='Leia-me'!$B$8,"Última chance","Zumbi"))))</f>
        <v/>
      </c>
      <c r="W6919" s="25" t="n">
        <f aca="false">IF(O6919="Won",1,IF(O6919="Lost",0,""))</f>
        <v>0</v>
      </c>
      <c r="Y6919" s="25" t="str">
        <f aca="false">IF(E6919="","Sim","")</f>
        <v/>
      </c>
    </row>
    <row r="6920" customFormat="false" ht="15" hidden="false" customHeight="false" outlineLevel="0" collapsed="false">
      <c r="A6920" s="25" t="s">
        <v>7183</v>
      </c>
      <c r="B6920" s="25" t="s">
        <v>102</v>
      </c>
      <c r="C6920" s="25" t="s">
        <v>103</v>
      </c>
      <c r="D6920" s="25" t="s">
        <v>104</v>
      </c>
      <c r="E6920" s="25" t="s">
        <v>1158</v>
      </c>
      <c r="F6920" s="25" t="s">
        <v>185</v>
      </c>
      <c r="G6920" s="26" t="n">
        <v>7708.38</v>
      </c>
      <c r="H6920" s="27" t="n">
        <v>13756</v>
      </c>
      <c r="I6920" s="25" t="s">
        <v>147</v>
      </c>
      <c r="K6920" s="25" t="n">
        <v>1980</v>
      </c>
      <c r="L6920" s="25" t="s">
        <v>148</v>
      </c>
      <c r="M6920" s="25" t="s">
        <v>149</v>
      </c>
      <c r="N6920" s="28" t="n">
        <v>55</v>
      </c>
      <c r="O6920" s="25" t="s">
        <v>54</v>
      </c>
      <c r="P6920" s="29" t="n">
        <v>42931</v>
      </c>
      <c r="Q6920" s="29" t="n">
        <v>42937</v>
      </c>
      <c r="R6920" s="28" t="n">
        <v>61</v>
      </c>
      <c r="S6920" s="28" t="n">
        <f aca="false">IF(O6920="Won",R6920,IF(O6920="Lost",0,N6920))</f>
        <v>61</v>
      </c>
      <c r="T6920" s="30" t="n">
        <f aca="false">IF(AND(P6920&lt;&gt;"",Q6920&lt;&gt;""),Q6920-P6920,"")</f>
        <v>6</v>
      </c>
      <c r="U6920" s="30" t="str">
        <f aca="false">IF(AND(O6920="Engaging",P6920&lt;&gt;""),'Leia-me'!$B$5-P6920,"")</f>
        <v/>
      </c>
      <c r="V6920" s="25" t="str">
        <f aca="false">IF(O6920&lt;&gt;"Engaging","",IF(U6920&lt;='Leia-me'!$B$6,"Saudável",IF(U6920&lt;='Leia-me'!$B$7,"Esfriando",IF(U6920&lt;='Leia-me'!$B$8,"Última chance","Zumbi"))))</f>
        <v/>
      </c>
      <c r="W6920" s="25" t="n">
        <f aca="false">IF(O6920="Won",1,IF(O6920="Lost",0,""))</f>
        <v>1</v>
      </c>
      <c r="Y6920" s="25" t="str">
        <f aca="false">IF(E6920="","Sim","")</f>
        <v/>
      </c>
    </row>
    <row r="6921" customFormat="false" ht="15" hidden="false" customHeight="false" outlineLevel="0" collapsed="false">
      <c r="A6921" s="25" t="s">
        <v>7184</v>
      </c>
      <c r="B6921" s="25" t="s">
        <v>102</v>
      </c>
      <c r="C6921" s="25" t="s">
        <v>103</v>
      </c>
      <c r="D6921" s="25" t="s">
        <v>104</v>
      </c>
      <c r="E6921" s="25" t="s">
        <v>2754</v>
      </c>
      <c r="F6921" s="25" t="s">
        <v>267</v>
      </c>
      <c r="G6921" s="26" t="n">
        <v>1012.72</v>
      </c>
      <c r="H6921" s="27" t="n">
        <v>3492</v>
      </c>
      <c r="I6921" s="25" t="s">
        <v>2755</v>
      </c>
      <c r="K6921" s="25" t="n">
        <v>1991</v>
      </c>
      <c r="L6921" s="25" t="s">
        <v>148</v>
      </c>
      <c r="M6921" s="25" t="s">
        <v>149</v>
      </c>
      <c r="N6921" s="28" t="n">
        <v>55</v>
      </c>
      <c r="O6921" s="25" t="s">
        <v>54</v>
      </c>
      <c r="P6921" s="29" t="n">
        <v>42931</v>
      </c>
      <c r="Q6921" s="29" t="n">
        <v>42933</v>
      </c>
      <c r="R6921" s="28" t="n">
        <v>54</v>
      </c>
      <c r="S6921" s="28" t="n">
        <f aca="false">IF(O6921="Won",R6921,IF(O6921="Lost",0,N6921))</f>
        <v>54</v>
      </c>
      <c r="T6921" s="30" t="n">
        <f aca="false">IF(AND(P6921&lt;&gt;"",Q6921&lt;&gt;""),Q6921-P6921,"")</f>
        <v>2</v>
      </c>
      <c r="U6921" s="30" t="str">
        <f aca="false">IF(AND(O6921="Engaging",P6921&lt;&gt;""),'Leia-me'!$B$5-P6921,"")</f>
        <v/>
      </c>
      <c r="V6921" s="25" t="str">
        <f aca="false">IF(O6921&lt;&gt;"Engaging","",IF(U6921&lt;='Leia-me'!$B$6,"Saudável",IF(U6921&lt;='Leia-me'!$B$7,"Esfriando",IF(U6921&lt;='Leia-me'!$B$8,"Última chance","Zumbi"))))</f>
        <v/>
      </c>
      <c r="W6921" s="25" t="n">
        <f aca="false">IF(O6921="Won",1,IF(O6921="Lost",0,""))</f>
        <v>1</v>
      </c>
      <c r="Y6921" s="25" t="str">
        <f aca="false">IF(E6921="","Sim","")</f>
        <v/>
      </c>
    </row>
    <row r="6922" customFormat="false" ht="15" hidden="false" customHeight="false" outlineLevel="0" collapsed="false">
      <c r="A6922" s="25" t="s">
        <v>7185</v>
      </c>
      <c r="B6922" s="25" t="s">
        <v>102</v>
      </c>
      <c r="C6922" s="25" t="s">
        <v>103</v>
      </c>
      <c r="D6922" s="25" t="s">
        <v>104</v>
      </c>
      <c r="E6922" s="25" t="s">
        <v>156</v>
      </c>
      <c r="F6922" s="25" t="s">
        <v>155</v>
      </c>
      <c r="G6922" s="26" t="n">
        <v>1699.85</v>
      </c>
      <c r="H6922" s="27" t="n">
        <v>5108</v>
      </c>
      <c r="I6922" s="25" t="s">
        <v>147</v>
      </c>
      <c r="K6922" s="25" t="n">
        <v>1999</v>
      </c>
      <c r="L6922" s="25" t="s">
        <v>178</v>
      </c>
      <c r="M6922" s="25" t="s">
        <v>171</v>
      </c>
      <c r="N6922" s="28" t="n">
        <v>5482</v>
      </c>
      <c r="O6922" s="25" t="s">
        <v>56</v>
      </c>
      <c r="P6922" s="29" t="n">
        <v>42933</v>
      </c>
      <c r="Q6922" s="33"/>
      <c r="R6922" s="34"/>
      <c r="S6922" s="28" t="n">
        <f aca="false">IF(O6922="Won",R6922,IF(O6922="Lost",0,N6922))</f>
        <v>5482</v>
      </c>
      <c r="T6922" s="30" t="str">
        <f aca="false">IF(AND(P6922&lt;&gt;"",Q6922&lt;&gt;""),Q6922-P6922,"")</f>
        <v/>
      </c>
      <c r="U6922" s="30" t="n">
        <f aca="false">IF(AND(O6922="Engaging",P6922&lt;&gt;""),'Leia-me'!$B$5-P6922,"")</f>
        <v>167</v>
      </c>
      <c r="V6922" s="25" t="str">
        <f aca="false">IF(O6922&lt;&gt;"Engaging","",IF(U6922&lt;='Leia-me'!$B$6,"Saudável",IF(U6922&lt;='Leia-me'!$B$7,"Esfriando",IF(U6922&lt;='Leia-me'!$B$8,"Última chance","Zumbi"))))</f>
        <v>Zumbi</v>
      </c>
      <c r="W6922" s="25" t="str">
        <f aca="false">IF(O6922="Won",1,IF(O6922="Lost",0,""))</f>
        <v/>
      </c>
      <c r="Y6922" s="25" t="str">
        <f aca="false">IF(E6922="","Sim","")</f>
        <v/>
      </c>
    </row>
    <row r="6923" customFormat="false" ht="15" hidden="false" customHeight="false" outlineLevel="0" collapsed="false">
      <c r="A6923" s="25" t="s">
        <v>7186</v>
      </c>
      <c r="B6923" s="25" t="s">
        <v>102</v>
      </c>
      <c r="C6923" s="25" t="s">
        <v>103</v>
      </c>
      <c r="D6923" s="25" t="s">
        <v>104</v>
      </c>
      <c r="E6923" s="25" t="s">
        <v>494</v>
      </c>
      <c r="F6923" s="25" t="s">
        <v>192</v>
      </c>
      <c r="G6923" s="26" t="n">
        <v>11698.03</v>
      </c>
      <c r="H6923" s="27" t="n">
        <v>34288</v>
      </c>
      <c r="I6923" s="25" t="s">
        <v>147</v>
      </c>
      <c r="K6923" s="25" t="n">
        <v>1982</v>
      </c>
      <c r="L6923" s="25" t="s">
        <v>1834</v>
      </c>
      <c r="M6923" s="25" t="s">
        <v>171</v>
      </c>
      <c r="N6923" s="28" t="n">
        <v>4821</v>
      </c>
      <c r="O6923" s="25" t="s">
        <v>55</v>
      </c>
      <c r="P6923" s="29" t="n">
        <v>42933</v>
      </c>
      <c r="Q6923" s="29" t="n">
        <v>43000</v>
      </c>
      <c r="R6923" s="28" t="n">
        <v>0</v>
      </c>
      <c r="S6923" s="28" t="n">
        <f aca="false">IF(O6923="Won",R6923,IF(O6923="Lost",0,N6923))</f>
        <v>0</v>
      </c>
      <c r="T6923" s="30" t="n">
        <f aca="false">IF(AND(P6923&lt;&gt;"",Q6923&lt;&gt;""),Q6923-P6923,"")</f>
        <v>67</v>
      </c>
      <c r="U6923" s="30" t="str">
        <f aca="false">IF(AND(O6923="Engaging",P6923&lt;&gt;""),'Leia-me'!$B$5-P6923,"")</f>
        <v/>
      </c>
      <c r="V6923" s="25" t="str">
        <f aca="false">IF(O6923&lt;&gt;"Engaging","",IF(U6923&lt;='Leia-me'!$B$6,"Saudável",IF(U6923&lt;='Leia-me'!$B$7,"Esfriando",IF(U6923&lt;='Leia-me'!$B$8,"Última chance","Zumbi"))))</f>
        <v/>
      </c>
      <c r="W6923" s="25" t="n">
        <f aca="false">IF(O6923="Won",1,IF(O6923="Lost",0,""))</f>
        <v>0</v>
      </c>
      <c r="X6923" s="25" t="s">
        <v>1835</v>
      </c>
      <c r="Y6923" s="25" t="str">
        <f aca="false">IF(E6923="","Sim","")</f>
        <v/>
      </c>
    </row>
    <row r="6924" customFormat="false" ht="15" hidden="false" customHeight="false" outlineLevel="0" collapsed="false">
      <c r="A6924" s="25" t="s">
        <v>7187</v>
      </c>
      <c r="B6924" s="25" t="s">
        <v>102</v>
      </c>
      <c r="C6924" s="25" t="s">
        <v>103</v>
      </c>
      <c r="D6924" s="25" t="s">
        <v>104</v>
      </c>
      <c r="E6924" s="25" t="s">
        <v>3075</v>
      </c>
      <c r="F6924" s="25" t="s">
        <v>165</v>
      </c>
      <c r="G6924" s="26" t="n">
        <v>4269.9</v>
      </c>
      <c r="H6924" s="27" t="n">
        <v>6472</v>
      </c>
      <c r="I6924" s="25" t="s">
        <v>147</v>
      </c>
      <c r="J6924" s="25" t="s">
        <v>1347</v>
      </c>
      <c r="K6924" s="25" t="n">
        <v>1993</v>
      </c>
      <c r="L6924" s="25" t="s">
        <v>160</v>
      </c>
      <c r="M6924" s="25" t="s">
        <v>149</v>
      </c>
      <c r="N6924" s="28" t="n">
        <v>3393</v>
      </c>
      <c r="O6924" s="25" t="s">
        <v>55</v>
      </c>
      <c r="P6924" s="29" t="n">
        <v>42933</v>
      </c>
      <c r="Q6924" s="29" t="n">
        <v>42945</v>
      </c>
      <c r="R6924" s="28" t="n">
        <v>0</v>
      </c>
      <c r="S6924" s="28" t="n">
        <f aca="false">IF(O6924="Won",R6924,IF(O6924="Lost",0,N6924))</f>
        <v>0</v>
      </c>
      <c r="T6924" s="30" t="n">
        <f aca="false">IF(AND(P6924&lt;&gt;"",Q6924&lt;&gt;""),Q6924-P6924,"")</f>
        <v>12</v>
      </c>
      <c r="U6924" s="30" t="str">
        <f aca="false">IF(AND(O6924="Engaging",P6924&lt;&gt;""),'Leia-me'!$B$5-P6924,"")</f>
        <v/>
      </c>
      <c r="V6924" s="25" t="str">
        <f aca="false">IF(O6924&lt;&gt;"Engaging","",IF(U6924&lt;='Leia-me'!$B$6,"Saudável",IF(U6924&lt;='Leia-me'!$B$7,"Esfriando",IF(U6924&lt;='Leia-me'!$B$8,"Última chance","Zumbi"))))</f>
        <v/>
      </c>
      <c r="W6924" s="25" t="n">
        <f aca="false">IF(O6924="Won",1,IF(O6924="Lost",0,""))</f>
        <v>0</v>
      </c>
      <c r="Y6924" s="25" t="str">
        <f aca="false">IF(E6924="","Sim","")</f>
        <v/>
      </c>
    </row>
    <row r="6925" customFormat="false" ht="15" hidden="false" customHeight="false" outlineLevel="0" collapsed="false">
      <c r="A6925" s="25" t="s">
        <v>7188</v>
      </c>
      <c r="B6925" s="25" t="s">
        <v>102</v>
      </c>
      <c r="C6925" s="25" t="s">
        <v>103</v>
      </c>
      <c r="D6925" s="25" t="s">
        <v>104</v>
      </c>
      <c r="E6925" s="25" t="s">
        <v>868</v>
      </c>
      <c r="F6925" s="25" t="s">
        <v>168</v>
      </c>
      <c r="G6925" s="26" t="n">
        <v>2952.73</v>
      </c>
      <c r="H6925" s="27" t="n">
        <v>5107</v>
      </c>
      <c r="I6925" s="25" t="s">
        <v>147</v>
      </c>
      <c r="K6925" s="25" t="n">
        <v>2000</v>
      </c>
      <c r="L6925" s="25" t="s">
        <v>186</v>
      </c>
      <c r="M6925" s="25" t="s">
        <v>171</v>
      </c>
      <c r="N6925" s="28" t="n">
        <v>550</v>
      </c>
      <c r="O6925" s="25" t="s">
        <v>54</v>
      </c>
      <c r="P6925" s="29" t="n">
        <v>42933</v>
      </c>
      <c r="Q6925" s="29" t="n">
        <v>42934</v>
      </c>
      <c r="R6925" s="28" t="n">
        <v>496</v>
      </c>
      <c r="S6925" s="28" t="n">
        <f aca="false">IF(O6925="Won",R6925,IF(O6925="Lost",0,N6925))</f>
        <v>496</v>
      </c>
      <c r="T6925" s="30" t="n">
        <f aca="false">IF(AND(P6925&lt;&gt;"",Q6925&lt;&gt;""),Q6925-P6925,"")</f>
        <v>1</v>
      </c>
      <c r="U6925" s="30" t="str">
        <f aca="false">IF(AND(O6925="Engaging",P6925&lt;&gt;""),'Leia-me'!$B$5-P6925,"")</f>
        <v/>
      </c>
      <c r="V6925" s="25" t="str">
        <f aca="false">IF(O6925&lt;&gt;"Engaging","",IF(U6925&lt;='Leia-me'!$B$6,"Saudável",IF(U6925&lt;='Leia-me'!$B$7,"Esfriando",IF(U6925&lt;='Leia-me'!$B$8,"Última chance","Zumbi"))))</f>
        <v/>
      </c>
      <c r="W6925" s="25" t="n">
        <f aca="false">IF(O6925="Won",1,IF(O6925="Lost",0,""))</f>
        <v>1</v>
      </c>
      <c r="Y6925" s="25" t="str">
        <f aca="false">IF(E6925="","Sim","")</f>
        <v/>
      </c>
    </row>
    <row r="6926" customFormat="false" ht="15" hidden="false" customHeight="false" outlineLevel="0" collapsed="false">
      <c r="A6926" s="25" t="s">
        <v>7189</v>
      </c>
      <c r="B6926" s="25" t="s">
        <v>102</v>
      </c>
      <c r="C6926" s="25" t="s">
        <v>103</v>
      </c>
      <c r="D6926" s="25" t="s">
        <v>104</v>
      </c>
      <c r="E6926" s="25" t="s">
        <v>1778</v>
      </c>
      <c r="F6926" s="25" t="s">
        <v>146</v>
      </c>
      <c r="G6926" s="26" t="n">
        <v>1618.89</v>
      </c>
      <c r="H6926" s="27" t="n">
        <v>3889</v>
      </c>
      <c r="I6926" s="25" t="s">
        <v>147</v>
      </c>
      <c r="K6926" s="25" t="n">
        <v>2004</v>
      </c>
      <c r="L6926" s="25" t="s">
        <v>1834</v>
      </c>
      <c r="M6926" s="25" t="s">
        <v>171</v>
      </c>
      <c r="N6926" s="28" t="n">
        <v>4821</v>
      </c>
      <c r="O6926" s="25" t="s">
        <v>54</v>
      </c>
      <c r="P6926" s="29" t="n">
        <v>42933</v>
      </c>
      <c r="Q6926" s="29" t="n">
        <v>42995</v>
      </c>
      <c r="R6926" s="28" t="n">
        <v>5054</v>
      </c>
      <c r="S6926" s="28" t="n">
        <f aca="false">IF(O6926="Won",R6926,IF(O6926="Lost",0,N6926))</f>
        <v>5054</v>
      </c>
      <c r="T6926" s="30" t="n">
        <f aca="false">IF(AND(P6926&lt;&gt;"",Q6926&lt;&gt;""),Q6926-P6926,"")</f>
        <v>62</v>
      </c>
      <c r="U6926" s="30" t="str">
        <f aca="false">IF(AND(O6926="Engaging",P6926&lt;&gt;""),'Leia-me'!$B$5-P6926,"")</f>
        <v/>
      </c>
      <c r="V6926" s="25" t="str">
        <f aca="false">IF(O6926&lt;&gt;"Engaging","",IF(U6926&lt;='Leia-me'!$B$6,"Saudável",IF(U6926&lt;='Leia-me'!$B$7,"Esfriando",IF(U6926&lt;='Leia-me'!$B$8,"Última chance","Zumbi"))))</f>
        <v/>
      </c>
      <c r="W6926" s="25" t="n">
        <f aca="false">IF(O6926="Won",1,IF(O6926="Lost",0,""))</f>
        <v>1</v>
      </c>
      <c r="X6926" s="25" t="s">
        <v>1835</v>
      </c>
      <c r="Y6926" s="25" t="str">
        <f aca="false">IF(E6926="","Sim","")</f>
        <v/>
      </c>
    </row>
    <row r="6927" customFormat="false" ht="15" hidden="false" customHeight="false" outlineLevel="0" collapsed="false">
      <c r="A6927" s="25" t="s">
        <v>7190</v>
      </c>
      <c r="B6927" s="25" t="s">
        <v>102</v>
      </c>
      <c r="C6927" s="25" t="s">
        <v>103</v>
      </c>
      <c r="D6927" s="25" t="s">
        <v>104</v>
      </c>
      <c r="E6927" s="25" t="s">
        <v>1158</v>
      </c>
      <c r="F6927" s="25" t="s">
        <v>185</v>
      </c>
      <c r="G6927" s="26" t="n">
        <v>7708.38</v>
      </c>
      <c r="H6927" s="27" t="n">
        <v>13756</v>
      </c>
      <c r="I6927" s="25" t="s">
        <v>147</v>
      </c>
      <c r="K6927" s="25" t="n">
        <v>1980</v>
      </c>
      <c r="L6927" s="25" t="s">
        <v>148</v>
      </c>
      <c r="M6927" s="25" t="s">
        <v>149</v>
      </c>
      <c r="N6927" s="28" t="n">
        <v>55</v>
      </c>
      <c r="O6927" s="25" t="s">
        <v>55</v>
      </c>
      <c r="P6927" s="29" t="n">
        <v>42934</v>
      </c>
      <c r="Q6927" s="29" t="n">
        <v>42941</v>
      </c>
      <c r="R6927" s="28" t="n">
        <v>0</v>
      </c>
      <c r="S6927" s="28" t="n">
        <f aca="false">IF(O6927="Won",R6927,IF(O6927="Lost",0,N6927))</f>
        <v>0</v>
      </c>
      <c r="T6927" s="30" t="n">
        <f aca="false">IF(AND(P6927&lt;&gt;"",Q6927&lt;&gt;""),Q6927-P6927,"")</f>
        <v>7</v>
      </c>
      <c r="U6927" s="30" t="str">
        <f aca="false">IF(AND(O6927="Engaging",P6927&lt;&gt;""),'Leia-me'!$B$5-P6927,"")</f>
        <v/>
      </c>
      <c r="V6927" s="25" t="str">
        <f aca="false">IF(O6927&lt;&gt;"Engaging","",IF(U6927&lt;='Leia-me'!$B$6,"Saudável",IF(U6927&lt;='Leia-me'!$B$7,"Esfriando",IF(U6927&lt;='Leia-me'!$B$8,"Última chance","Zumbi"))))</f>
        <v/>
      </c>
      <c r="W6927" s="25" t="n">
        <f aca="false">IF(O6927="Won",1,IF(O6927="Lost",0,""))</f>
        <v>0</v>
      </c>
      <c r="Y6927" s="25" t="str">
        <f aca="false">IF(E6927="","Sim","")</f>
        <v/>
      </c>
    </row>
    <row r="6928" customFormat="false" ht="15" hidden="false" customHeight="false" outlineLevel="0" collapsed="false">
      <c r="A6928" s="25" t="s">
        <v>7191</v>
      </c>
      <c r="B6928" s="25" t="s">
        <v>102</v>
      </c>
      <c r="C6928" s="25" t="s">
        <v>103</v>
      </c>
      <c r="D6928" s="25" t="s">
        <v>104</v>
      </c>
      <c r="E6928" s="25" t="s">
        <v>156</v>
      </c>
      <c r="F6928" s="25" t="s">
        <v>155</v>
      </c>
      <c r="G6928" s="26" t="n">
        <v>1699.85</v>
      </c>
      <c r="H6928" s="27" t="n">
        <v>5108</v>
      </c>
      <c r="I6928" s="25" t="s">
        <v>147</v>
      </c>
      <c r="K6928" s="25" t="n">
        <v>1999</v>
      </c>
      <c r="L6928" s="25" t="s">
        <v>178</v>
      </c>
      <c r="M6928" s="25" t="s">
        <v>171</v>
      </c>
      <c r="N6928" s="28" t="n">
        <v>5482</v>
      </c>
      <c r="O6928" s="25" t="s">
        <v>54</v>
      </c>
      <c r="P6928" s="29" t="n">
        <v>42934</v>
      </c>
      <c r="Q6928" s="29" t="n">
        <v>42943</v>
      </c>
      <c r="R6928" s="28" t="n">
        <v>4673</v>
      </c>
      <c r="S6928" s="28" t="n">
        <f aca="false">IF(O6928="Won",R6928,IF(O6928="Lost",0,N6928))</f>
        <v>4673</v>
      </c>
      <c r="T6928" s="30" t="n">
        <f aca="false">IF(AND(P6928&lt;&gt;"",Q6928&lt;&gt;""),Q6928-P6928,"")</f>
        <v>9</v>
      </c>
      <c r="U6928" s="30" t="str">
        <f aca="false">IF(AND(O6928="Engaging",P6928&lt;&gt;""),'Leia-me'!$B$5-P6928,"")</f>
        <v/>
      </c>
      <c r="V6928" s="25" t="str">
        <f aca="false">IF(O6928&lt;&gt;"Engaging","",IF(U6928&lt;='Leia-me'!$B$6,"Saudável",IF(U6928&lt;='Leia-me'!$B$7,"Esfriando",IF(U6928&lt;='Leia-me'!$B$8,"Última chance","Zumbi"))))</f>
        <v/>
      </c>
      <c r="W6928" s="25" t="n">
        <f aca="false">IF(O6928="Won",1,IF(O6928="Lost",0,""))</f>
        <v>1</v>
      </c>
      <c r="Y6928" s="25" t="str">
        <f aca="false">IF(E6928="","Sim","")</f>
        <v/>
      </c>
    </row>
    <row r="6929" customFormat="false" ht="15" hidden="false" customHeight="false" outlineLevel="0" collapsed="false">
      <c r="A6929" s="25" t="s">
        <v>7192</v>
      </c>
      <c r="B6929" s="25" t="s">
        <v>102</v>
      </c>
      <c r="C6929" s="25" t="s">
        <v>103</v>
      </c>
      <c r="D6929" s="25" t="s">
        <v>104</v>
      </c>
      <c r="E6929" s="25" t="s">
        <v>1158</v>
      </c>
      <c r="F6929" s="25" t="s">
        <v>185</v>
      </c>
      <c r="G6929" s="26" t="n">
        <v>7708.38</v>
      </c>
      <c r="H6929" s="27" t="n">
        <v>13756</v>
      </c>
      <c r="I6929" s="25" t="s">
        <v>147</v>
      </c>
      <c r="K6929" s="25" t="n">
        <v>1980</v>
      </c>
      <c r="L6929" s="25" t="s">
        <v>160</v>
      </c>
      <c r="M6929" s="25" t="s">
        <v>149</v>
      </c>
      <c r="N6929" s="28" t="n">
        <v>3393</v>
      </c>
      <c r="O6929" s="25" t="s">
        <v>54</v>
      </c>
      <c r="P6929" s="29" t="n">
        <v>42934</v>
      </c>
      <c r="Q6929" s="29" t="n">
        <v>42944</v>
      </c>
      <c r="R6929" s="28" t="n">
        <v>3405</v>
      </c>
      <c r="S6929" s="28" t="n">
        <f aca="false">IF(O6929="Won",R6929,IF(O6929="Lost",0,N6929))</f>
        <v>3405</v>
      </c>
      <c r="T6929" s="30" t="n">
        <f aca="false">IF(AND(P6929&lt;&gt;"",Q6929&lt;&gt;""),Q6929-P6929,"")</f>
        <v>10</v>
      </c>
      <c r="U6929" s="30" t="str">
        <f aca="false">IF(AND(O6929="Engaging",P6929&lt;&gt;""),'Leia-me'!$B$5-P6929,"")</f>
        <v/>
      </c>
      <c r="V6929" s="25" t="str">
        <f aca="false">IF(O6929&lt;&gt;"Engaging","",IF(U6929&lt;='Leia-me'!$B$6,"Saudável",IF(U6929&lt;='Leia-me'!$B$7,"Esfriando",IF(U6929&lt;='Leia-me'!$B$8,"Última chance","Zumbi"))))</f>
        <v/>
      </c>
      <c r="W6929" s="25" t="n">
        <f aca="false">IF(O6929="Won",1,IF(O6929="Lost",0,""))</f>
        <v>1</v>
      </c>
      <c r="Y6929" s="25" t="str">
        <f aca="false">IF(E6929="","Sim","")</f>
        <v/>
      </c>
    </row>
    <row r="6930" customFormat="false" ht="15" hidden="false" customHeight="false" outlineLevel="0" collapsed="false">
      <c r="A6930" s="25" t="s">
        <v>7193</v>
      </c>
      <c r="B6930" s="25" t="s">
        <v>102</v>
      </c>
      <c r="C6930" s="25" t="s">
        <v>103</v>
      </c>
      <c r="D6930" s="25" t="s">
        <v>104</v>
      </c>
      <c r="E6930" s="25" t="s">
        <v>609</v>
      </c>
      <c r="F6930" s="25" t="s">
        <v>267</v>
      </c>
      <c r="G6930" s="26" t="n">
        <v>692.19</v>
      </c>
      <c r="H6930" s="27" t="n">
        <v>1922</v>
      </c>
      <c r="I6930" s="25" t="s">
        <v>147</v>
      </c>
      <c r="K6930" s="25" t="n">
        <v>2003</v>
      </c>
      <c r="L6930" s="25" t="s">
        <v>1834</v>
      </c>
      <c r="M6930" s="25" t="s">
        <v>171</v>
      </c>
      <c r="N6930" s="28" t="n">
        <v>4821</v>
      </c>
      <c r="O6930" s="25" t="s">
        <v>56</v>
      </c>
      <c r="P6930" s="29" t="n">
        <v>42935</v>
      </c>
      <c r="Q6930" s="33"/>
      <c r="R6930" s="34"/>
      <c r="S6930" s="28" t="n">
        <f aca="false">IF(O6930="Won",R6930,IF(O6930="Lost",0,N6930))</f>
        <v>4821</v>
      </c>
      <c r="T6930" s="30" t="str">
        <f aca="false">IF(AND(P6930&lt;&gt;"",Q6930&lt;&gt;""),Q6930-P6930,"")</f>
        <v/>
      </c>
      <c r="U6930" s="30" t="n">
        <f aca="false">IF(AND(O6930="Engaging",P6930&lt;&gt;""),'Leia-me'!$B$5-P6930,"")</f>
        <v>165</v>
      </c>
      <c r="V6930" s="25" t="str">
        <f aca="false">IF(O6930&lt;&gt;"Engaging","",IF(U6930&lt;='Leia-me'!$B$6,"Saudável",IF(U6930&lt;='Leia-me'!$B$7,"Esfriando",IF(U6930&lt;='Leia-me'!$B$8,"Última chance","Zumbi"))))</f>
        <v>Zumbi</v>
      </c>
      <c r="W6930" s="25" t="str">
        <f aca="false">IF(O6930="Won",1,IF(O6930="Lost",0,""))</f>
        <v/>
      </c>
      <c r="X6930" s="25" t="s">
        <v>1835</v>
      </c>
      <c r="Y6930" s="25" t="str">
        <f aca="false">IF(E6930="","Sim","")</f>
        <v/>
      </c>
    </row>
    <row r="6931" customFormat="false" ht="15" hidden="false" customHeight="false" outlineLevel="0" collapsed="false">
      <c r="A6931" s="25" t="s">
        <v>7194</v>
      </c>
      <c r="B6931" s="25" t="s">
        <v>102</v>
      </c>
      <c r="C6931" s="25" t="s">
        <v>103</v>
      </c>
      <c r="D6931" s="25" t="s">
        <v>104</v>
      </c>
      <c r="E6931" s="25" t="s">
        <v>1187</v>
      </c>
      <c r="F6931" s="25" t="s">
        <v>159</v>
      </c>
      <c r="G6931" s="26" t="n">
        <v>2059.9</v>
      </c>
      <c r="H6931" s="27" t="n">
        <v>3644</v>
      </c>
      <c r="I6931" s="25" t="s">
        <v>147</v>
      </c>
      <c r="K6931" s="25" t="n">
        <v>1988</v>
      </c>
      <c r="L6931" s="25" t="s">
        <v>186</v>
      </c>
      <c r="M6931" s="25" t="s">
        <v>171</v>
      </c>
      <c r="N6931" s="28" t="n">
        <v>550</v>
      </c>
      <c r="O6931" s="25" t="s">
        <v>55</v>
      </c>
      <c r="P6931" s="29" t="n">
        <v>42936</v>
      </c>
      <c r="Q6931" s="29" t="n">
        <v>42943</v>
      </c>
      <c r="R6931" s="28" t="n">
        <v>0</v>
      </c>
      <c r="S6931" s="28" t="n">
        <f aca="false">IF(O6931="Won",R6931,IF(O6931="Lost",0,N6931))</f>
        <v>0</v>
      </c>
      <c r="T6931" s="30" t="n">
        <f aca="false">IF(AND(P6931&lt;&gt;"",Q6931&lt;&gt;""),Q6931-P6931,"")</f>
        <v>7</v>
      </c>
      <c r="U6931" s="30" t="str">
        <f aca="false">IF(AND(O6931="Engaging",P6931&lt;&gt;""),'Leia-me'!$B$5-P6931,"")</f>
        <v/>
      </c>
      <c r="V6931" s="25" t="str">
        <f aca="false">IF(O6931&lt;&gt;"Engaging","",IF(U6931&lt;='Leia-me'!$B$6,"Saudável",IF(U6931&lt;='Leia-me'!$B$7,"Esfriando",IF(U6931&lt;='Leia-me'!$B$8,"Última chance","Zumbi"))))</f>
        <v/>
      </c>
      <c r="W6931" s="25" t="n">
        <f aca="false">IF(O6931="Won",1,IF(O6931="Lost",0,""))</f>
        <v>0</v>
      </c>
      <c r="Y6931" s="25" t="str">
        <f aca="false">IF(E6931="","Sim","")</f>
        <v/>
      </c>
    </row>
    <row r="6932" customFormat="false" ht="15" hidden="false" customHeight="false" outlineLevel="0" collapsed="false">
      <c r="A6932" s="25" t="s">
        <v>7195</v>
      </c>
      <c r="B6932" s="25" t="s">
        <v>102</v>
      </c>
      <c r="C6932" s="25" t="s">
        <v>103</v>
      </c>
      <c r="D6932" s="25" t="s">
        <v>104</v>
      </c>
      <c r="E6932" s="25" t="s">
        <v>1049</v>
      </c>
      <c r="F6932" s="25" t="s">
        <v>177</v>
      </c>
      <c r="G6932" s="26" t="n">
        <v>2022.14</v>
      </c>
      <c r="H6932" s="27" t="n">
        <v>5113</v>
      </c>
      <c r="I6932" s="25" t="s">
        <v>147</v>
      </c>
      <c r="K6932" s="25" t="n">
        <v>1998</v>
      </c>
      <c r="L6932" s="25" t="s">
        <v>1834</v>
      </c>
      <c r="M6932" s="25" t="s">
        <v>171</v>
      </c>
      <c r="N6932" s="28" t="n">
        <v>4821</v>
      </c>
      <c r="O6932" s="25" t="s">
        <v>56</v>
      </c>
      <c r="P6932" s="29" t="n">
        <v>42937</v>
      </c>
      <c r="Q6932" s="33"/>
      <c r="R6932" s="34"/>
      <c r="S6932" s="28" t="n">
        <f aca="false">IF(O6932="Won",R6932,IF(O6932="Lost",0,N6932))</f>
        <v>4821</v>
      </c>
      <c r="T6932" s="30" t="str">
        <f aca="false">IF(AND(P6932&lt;&gt;"",Q6932&lt;&gt;""),Q6932-P6932,"")</f>
        <v/>
      </c>
      <c r="U6932" s="30" t="n">
        <f aca="false">IF(AND(O6932="Engaging",P6932&lt;&gt;""),'Leia-me'!$B$5-P6932,"")</f>
        <v>163</v>
      </c>
      <c r="V6932" s="25" t="str">
        <f aca="false">IF(O6932&lt;&gt;"Engaging","",IF(U6932&lt;='Leia-me'!$B$6,"Saudável",IF(U6932&lt;='Leia-me'!$B$7,"Esfriando",IF(U6932&lt;='Leia-me'!$B$8,"Última chance","Zumbi"))))</f>
        <v>Zumbi</v>
      </c>
      <c r="W6932" s="25" t="str">
        <f aca="false">IF(O6932="Won",1,IF(O6932="Lost",0,""))</f>
        <v/>
      </c>
      <c r="X6932" s="25" t="s">
        <v>1835</v>
      </c>
      <c r="Y6932" s="25" t="str">
        <f aca="false">IF(E6932="","Sim","")</f>
        <v/>
      </c>
    </row>
    <row r="6933" customFormat="false" ht="15" hidden="false" customHeight="false" outlineLevel="0" collapsed="false">
      <c r="A6933" s="25" t="s">
        <v>7196</v>
      </c>
      <c r="B6933" s="25" t="s">
        <v>102</v>
      </c>
      <c r="C6933" s="25" t="s">
        <v>103</v>
      </c>
      <c r="D6933" s="25" t="s">
        <v>104</v>
      </c>
      <c r="G6933" s="31"/>
      <c r="H6933" s="32"/>
      <c r="L6933" s="25" t="s">
        <v>1834</v>
      </c>
      <c r="M6933" s="25" t="s">
        <v>171</v>
      </c>
      <c r="N6933" s="28" t="n">
        <v>4821</v>
      </c>
      <c r="O6933" s="25" t="s">
        <v>56</v>
      </c>
      <c r="P6933" s="29" t="n">
        <v>42937</v>
      </c>
      <c r="Q6933" s="33"/>
      <c r="R6933" s="34"/>
      <c r="S6933" s="28" t="n">
        <f aca="false">IF(O6933="Won",R6933,IF(O6933="Lost",0,N6933))</f>
        <v>4821</v>
      </c>
      <c r="T6933" s="30" t="str">
        <f aca="false">IF(AND(P6933&lt;&gt;"",Q6933&lt;&gt;""),Q6933-P6933,"")</f>
        <v/>
      </c>
      <c r="U6933" s="30" t="n">
        <f aca="false">IF(AND(O6933="Engaging",P6933&lt;&gt;""),'Leia-me'!$B$5-P6933,"")</f>
        <v>163</v>
      </c>
      <c r="V6933" s="25" t="str">
        <f aca="false">IF(O6933&lt;&gt;"Engaging","",IF(U6933&lt;='Leia-me'!$B$6,"Saudável",IF(U6933&lt;='Leia-me'!$B$7,"Esfriando",IF(U6933&lt;='Leia-me'!$B$8,"Última chance","Zumbi"))))</f>
        <v>Zumbi</v>
      </c>
      <c r="W6933" s="25" t="str">
        <f aca="false">IF(O6933="Won",1,IF(O6933="Lost",0,""))</f>
        <v/>
      </c>
      <c r="X6933" s="25" t="s">
        <v>1835</v>
      </c>
      <c r="Y6933" s="25" t="str">
        <f aca="false">IF(E6933="","Sim","")</f>
        <v>Sim</v>
      </c>
    </row>
    <row r="6934" customFormat="false" ht="15" hidden="false" customHeight="false" outlineLevel="0" collapsed="false">
      <c r="A6934" s="25" t="s">
        <v>7197</v>
      </c>
      <c r="B6934" s="25" t="s">
        <v>102</v>
      </c>
      <c r="C6934" s="25" t="s">
        <v>103</v>
      </c>
      <c r="D6934" s="25" t="s">
        <v>104</v>
      </c>
      <c r="E6934" s="25" t="s">
        <v>1351</v>
      </c>
      <c r="F6934" s="25" t="s">
        <v>177</v>
      </c>
      <c r="G6934" s="26" t="n">
        <v>7537.24</v>
      </c>
      <c r="H6934" s="27" t="n">
        <v>20293</v>
      </c>
      <c r="I6934" s="25" t="s">
        <v>147</v>
      </c>
      <c r="K6934" s="25" t="n">
        <v>1993</v>
      </c>
      <c r="L6934" s="25" t="s">
        <v>160</v>
      </c>
      <c r="M6934" s="25" t="s">
        <v>149</v>
      </c>
      <c r="N6934" s="28" t="n">
        <v>3393</v>
      </c>
      <c r="O6934" s="25" t="s">
        <v>54</v>
      </c>
      <c r="P6934" s="29" t="n">
        <v>42937</v>
      </c>
      <c r="Q6934" s="29" t="n">
        <v>43002</v>
      </c>
      <c r="R6934" s="28" t="n">
        <v>2851</v>
      </c>
      <c r="S6934" s="28" t="n">
        <f aca="false">IF(O6934="Won",R6934,IF(O6934="Lost",0,N6934))</f>
        <v>2851</v>
      </c>
      <c r="T6934" s="30" t="n">
        <f aca="false">IF(AND(P6934&lt;&gt;"",Q6934&lt;&gt;""),Q6934-P6934,"")</f>
        <v>65</v>
      </c>
      <c r="U6934" s="30" t="str">
        <f aca="false">IF(AND(O6934="Engaging",P6934&lt;&gt;""),'Leia-me'!$B$5-P6934,"")</f>
        <v/>
      </c>
      <c r="V6934" s="25" t="str">
        <f aca="false">IF(O6934&lt;&gt;"Engaging","",IF(U6934&lt;='Leia-me'!$B$6,"Saudável",IF(U6934&lt;='Leia-me'!$B$7,"Esfriando",IF(U6934&lt;='Leia-me'!$B$8,"Última chance","Zumbi"))))</f>
        <v/>
      </c>
      <c r="W6934" s="25" t="n">
        <f aca="false">IF(O6934="Won",1,IF(O6934="Lost",0,""))</f>
        <v>1</v>
      </c>
      <c r="Y6934" s="25" t="str">
        <f aca="false">IF(E6934="","Sim","")</f>
        <v/>
      </c>
    </row>
    <row r="6935" customFormat="false" ht="15" hidden="false" customHeight="false" outlineLevel="0" collapsed="false">
      <c r="A6935" s="25" t="s">
        <v>7198</v>
      </c>
      <c r="B6935" s="25" t="s">
        <v>102</v>
      </c>
      <c r="C6935" s="25" t="s">
        <v>103</v>
      </c>
      <c r="D6935" s="25" t="s">
        <v>104</v>
      </c>
      <c r="E6935" s="25" t="s">
        <v>1646</v>
      </c>
      <c r="F6935" s="25" t="s">
        <v>185</v>
      </c>
      <c r="G6935" s="26" t="n">
        <v>587.72</v>
      </c>
      <c r="H6935" s="27" t="n">
        <v>1501</v>
      </c>
      <c r="I6935" s="25" t="s">
        <v>147</v>
      </c>
      <c r="K6935" s="25" t="n">
        <v>2010</v>
      </c>
      <c r="L6935" s="25" t="s">
        <v>1834</v>
      </c>
      <c r="M6935" s="25" t="s">
        <v>171</v>
      </c>
      <c r="N6935" s="28" t="n">
        <v>4821</v>
      </c>
      <c r="O6935" s="25" t="s">
        <v>55</v>
      </c>
      <c r="P6935" s="29" t="n">
        <v>42938</v>
      </c>
      <c r="Q6935" s="29" t="n">
        <v>42939</v>
      </c>
      <c r="R6935" s="28" t="n">
        <v>0</v>
      </c>
      <c r="S6935" s="28" t="n">
        <f aca="false">IF(O6935="Won",R6935,IF(O6935="Lost",0,N6935))</f>
        <v>0</v>
      </c>
      <c r="T6935" s="30" t="n">
        <f aca="false">IF(AND(P6935&lt;&gt;"",Q6935&lt;&gt;""),Q6935-P6935,"")</f>
        <v>1</v>
      </c>
      <c r="U6935" s="30" t="str">
        <f aca="false">IF(AND(O6935="Engaging",P6935&lt;&gt;""),'Leia-me'!$B$5-P6935,"")</f>
        <v/>
      </c>
      <c r="V6935" s="25" t="str">
        <f aca="false">IF(O6935&lt;&gt;"Engaging","",IF(U6935&lt;='Leia-me'!$B$6,"Saudável",IF(U6935&lt;='Leia-me'!$B$7,"Esfriando",IF(U6935&lt;='Leia-me'!$B$8,"Última chance","Zumbi"))))</f>
        <v/>
      </c>
      <c r="W6935" s="25" t="n">
        <f aca="false">IF(O6935="Won",1,IF(O6935="Lost",0,""))</f>
        <v>0</v>
      </c>
      <c r="X6935" s="25" t="s">
        <v>1835</v>
      </c>
      <c r="Y6935" s="25" t="str">
        <f aca="false">IF(E6935="","Sim","")</f>
        <v/>
      </c>
    </row>
    <row r="6936" customFormat="false" ht="15" hidden="false" customHeight="false" outlineLevel="0" collapsed="false">
      <c r="A6936" s="25" t="s">
        <v>7199</v>
      </c>
      <c r="B6936" s="25" t="s">
        <v>102</v>
      </c>
      <c r="C6936" s="25" t="s">
        <v>103</v>
      </c>
      <c r="D6936" s="25" t="s">
        <v>104</v>
      </c>
      <c r="E6936" s="25" t="s">
        <v>195</v>
      </c>
      <c r="F6936" s="25" t="s">
        <v>185</v>
      </c>
      <c r="G6936" s="26" t="n">
        <v>8170.38</v>
      </c>
      <c r="H6936" s="27" t="n">
        <v>16499</v>
      </c>
      <c r="I6936" s="25" t="s">
        <v>196</v>
      </c>
      <c r="K6936" s="25" t="n">
        <v>1997</v>
      </c>
      <c r="L6936" s="25" t="s">
        <v>148</v>
      </c>
      <c r="M6936" s="25" t="s">
        <v>149</v>
      </c>
      <c r="N6936" s="28" t="n">
        <v>55</v>
      </c>
      <c r="O6936" s="25" t="s">
        <v>54</v>
      </c>
      <c r="P6936" s="29" t="n">
        <v>42938</v>
      </c>
      <c r="Q6936" s="29" t="n">
        <v>43001</v>
      </c>
      <c r="R6936" s="28" t="n">
        <v>65</v>
      </c>
      <c r="S6936" s="28" t="n">
        <f aca="false">IF(O6936="Won",R6936,IF(O6936="Lost",0,N6936))</f>
        <v>65</v>
      </c>
      <c r="T6936" s="30" t="n">
        <f aca="false">IF(AND(P6936&lt;&gt;"",Q6936&lt;&gt;""),Q6936-P6936,"")</f>
        <v>63</v>
      </c>
      <c r="U6936" s="30" t="str">
        <f aca="false">IF(AND(O6936="Engaging",P6936&lt;&gt;""),'Leia-me'!$B$5-P6936,"")</f>
        <v/>
      </c>
      <c r="V6936" s="25" t="str">
        <f aca="false">IF(O6936&lt;&gt;"Engaging","",IF(U6936&lt;='Leia-me'!$B$6,"Saudável",IF(U6936&lt;='Leia-me'!$B$7,"Esfriando",IF(U6936&lt;='Leia-me'!$B$8,"Última chance","Zumbi"))))</f>
        <v/>
      </c>
      <c r="W6936" s="25" t="n">
        <f aca="false">IF(O6936="Won",1,IF(O6936="Lost",0,""))</f>
        <v>1</v>
      </c>
      <c r="Y6936" s="25" t="str">
        <f aca="false">IF(E6936="","Sim","")</f>
        <v/>
      </c>
    </row>
    <row r="6937" customFormat="false" ht="15" hidden="false" customHeight="false" outlineLevel="0" collapsed="false">
      <c r="A6937" s="25" t="s">
        <v>7200</v>
      </c>
      <c r="B6937" s="25" t="s">
        <v>102</v>
      </c>
      <c r="C6937" s="25" t="s">
        <v>103</v>
      </c>
      <c r="D6937" s="25" t="s">
        <v>104</v>
      </c>
      <c r="E6937" s="25" t="s">
        <v>428</v>
      </c>
      <c r="F6937" s="25" t="s">
        <v>267</v>
      </c>
      <c r="G6937" s="26" t="n">
        <v>792.46</v>
      </c>
      <c r="H6937" s="27" t="n">
        <v>1299</v>
      </c>
      <c r="I6937" s="25" t="s">
        <v>147</v>
      </c>
      <c r="K6937" s="25" t="n">
        <v>1982</v>
      </c>
      <c r="L6937" s="25" t="s">
        <v>178</v>
      </c>
      <c r="M6937" s="25" t="s">
        <v>171</v>
      </c>
      <c r="N6937" s="28" t="n">
        <v>5482</v>
      </c>
      <c r="O6937" s="25" t="s">
        <v>55</v>
      </c>
      <c r="P6937" s="29" t="n">
        <v>42940</v>
      </c>
      <c r="Q6937" s="29" t="n">
        <v>43060</v>
      </c>
      <c r="R6937" s="28" t="n">
        <v>0</v>
      </c>
      <c r="S6937" s="28" t="n">
        <f aca="false">IF(O6937="Won",R6937,IF(O6937="Lost",0,N6937))</f>
        <v>0</v>
      </c>
      <c r="T6937" s="30" t="n">
        <f aca="false">IF(AND(P6937&lt;&gt;"",Q6937&lt;&gt;""),Q6937-P6937,"")</f>
        <v>120</v>
      </c>
      <c r="U6937" s="30" t="str">
        <f aca="false">IF(AND(O6937="Engaging",P6937&lt;&gt;""),'Leia-me'!$B$5-P6937,"")</f>
        <v/>
      </c>
      <c r="V6937" s="25" t="str">
        <f aca="false">IF(O6937&lt;&gt;"Engaging","",IF(U6937&lt;='Leia-me'!$B$6,"Saudável",IF(U6937&lt;='Leia-me'!$B$7,"Esfriando",IF(U6937&lt;='Leia-me'!$B$8,"Última chance","Zumbi"))))</f>
        <v/>
      </c>
      <c r="W6937" s="25" t="n">
        <f aca="false">IF(O6937="Won",1,IF(O6937="Lost",0,""))</f>
        <v>0</v>
      </c>
      <c r="Y6937" s="25" t="str">
        <f aca="false">IF(E6937="","Sim","")</f>
        <v/>
      </c>
    </row>
    <row r="6938" customFormat="false" ht="15" hidden="false" customHeight="false" outlineLevel="0" collapsed="false">
      <c r="A6938" s="25" t="s">
        <v>7201</v>
      </c>
      <c r="B6938" s="25" t="s">
        <v>102</v>
      </c>
      <c r="C6938" s="25" t="s">
        <v>103</v>
      </c>
      <c r="D6938" s="25" t="s">
        <v>104</v>
      </c>
      <c r="G6938" s="31"/>
      <c r="H6938" s="32"/>
      <c r="L6938" s="25" t="s">
        <v>1834</v>
      </c>
      <c r="M6938" s="25" t="s">
        <v>171</v>
      </c>
      <c r="N6938" s="28" t="n">
        <v>4821</v>
      </c>
      <c r="O6938" s="25" t="s">
        <v>56</v>
      </c>
      <c r="P6938" s="29" t="n">
        <v>42942</v>
      </c>
      <c r="Q6938" s="33"/>
      <c r="R6938" s="34"/>
      <c r="S6938" s="28" t="n">
        <f aca="false">IF(O6938="Won",R6938,IF(O6938="Lost",0,N6938))</f>
        <v>4821</v>
      </c>
      <c r="T6938" s="30" t="str">
        <f aca="false">IF(AND(P6938&lt;&gt;"",Q6938&lt;&gt;""),Q6938-P6938,"")</f>
        <v/>
      </c>
      <c r="U6938" s="30" t="n">
        <f aca="false">IF(AND(O6938="Engaging",P6938&lt;&gt;""),'Leia-me'!$B$5-P6938,"")</f>
        <v>158</v>
      </c>
      <c r="V6938" s="25" t="str">
        <f aca="false">IF(O6938&lt;&gt;"Engaging","",IF(U6938&lt;='Leia-me'!$B$6,"Saudável",IF(U6938&lt;='Leia-me'!$B$7,"Esfriando",IF(U6938&lt;='Leia-me'!$B$8,"Última chance","Zumbi"))))</f>
        <v>Zumbi</v>
      </c>
      <c r="W6938" s="25" t="str">
        <f aca="false">IF(O6938="Won",1,IF(O6938="Lost",0,""))</f>
        <v/>
      </c>
      <c r="X6938" s="25" t="s">
        <v>1835</v>
      </c>
      <c r="Y6938" s="25" t="str">
        <f aca="false">IF(E6938="","Sim","")</f>
        <v>Sim</v>
      </c>
    </row>
    <row r="6939" customFormat="false" ht="15" hidden="false" customHeight="false" outlineLevel="0" collapsed="false">
      <c r="A6939" s="25" t="s">
        <v>7202</v>
      </c>
      <c r="B6939" s="25" t="s">
        <v>102</v>
      </c>
      <c r="C6939" s="25" t="s">
        <v>103</v>
      </c>
      <c r="D6939" s="25" t="s">
        <v>104</v>
      </c>
      <c r="E6939" s="25" t="s">
        <v>2484</v>
      </c>
      <c r="F6939" s="25" t="s">
        <v>155</v>
      </c>
      <c r="G6939" s="26" t="n">
        <v>1825.82</v>
      </c>
      <c r="H6939" s="27" t="n">
        <v>5595</v>
      </c>
      <c r="I6939" s="25" t="s">
        <v>147</v>
      </c>
      <c r="J6939" s="25" t="s">
        <v>156</v>
      </c>
      <c r="K6939" s="25" t="n">
        <v>1995</v>
      </c>
      <c r="L6939" s="25" t="s">
        <v>1834</v>
      </c>
      <c r="M6939" s="25" t="s">
        <v>171</v>
      </c>
      <c r="N6939" s="28" t="n">
        <v>4821</v>
      </c>
      <c r="O6939" s="25" t="s">
        <v>55</v>
      </c>
      <c r="P6939" s="29" t="n">
        <v>42942</v>
      </c>
      <c r="Q6939" s="29" t="n">
        <v>42953</v>
      </c>
      <c r="R6939" s="28" t="n">
        <v>0</v>
      </c>
      <c r="S6939" s="28" t="n">
        <f aca="false">IF(O6939="Won",R6939,IF(O6939="Lost",0,N6939))</f>
        <v>0</v>
      </c>
      <c r="T6939" s="30" t="n">
        <f aca="false">IF(AND(P6939&lt;&gt;"",Q6939&lt;&gt;""),Q6939-P6939,"")</f>
        <v>11</v>
      </c>
      <c r="U6939" s="30" t="str">
        <f aca="false">IF(AND(O6939="Engaging",P6939&lt;&gt;""),'Leia-me'!$B$5-P6939,"")</f>
        <v/>
      </c>
      <c r="V6939" s="25" t="str">
        <f aca="false">IF(O6939&lt;&gt;"Engaging","",IF(U6939&lt;='Leia-me'!$B$6,"Saudável",IF(U6939&lt;='Leia-me'!$B$7,"Esfriando",IF(U6939&lt;='Leia-me'!$B$8,"Última chance","Zumbi"))))</f>
        <v/>
      </c>
      <c r="W6939" s="25" t="n">
        <f aca="false">IF(O6939="Won",1,IF(O6939="Lost",0,""))</f>
        <v>0</v>
      </c>
      <c r="X6939" s="25" t="s">
        <v>1835</v>
      </c>
      <c r="Y6939" s="25" t="str">
        <f aca="false">IF(E6939="","Sim","")</f>
        <v/>
      </c>
    </row>
    <row r="6940" customFormat="false" ht="15" hidden="false" customHeight="false" outlineLevel="0" collapsed="false">
      <c r="A6940" s="25" t="s">
        <v>7203</v>
      </c>
      <c r="B6940" s="25" t="s">
        <v>102</v>
      </c>
      <c r="C6940" s="25" t="s">
        <v>103</v>
      </c>
      <c r="D6940" s="25" t="s">
        <v>104</v>
      </c>
      <c r="E6940" s="25" t="s">
        <v>417</v>
      </c>
      <c r="F6940" s="25" t="s">
        <v>211</v>
      </c>
      <c r="G6940" s="26" t="n">
        <v>223.8</v>
      </c>
      <c r="H6940" s="27" t="n">
        <v>299</v>
      </c>
      <c r="I6940" s="25" t="s">
        <v>147</v>
      </c>
      <c r="K6940" s="25" t="n">
        <v>2003</v>
      </c>
      <c r="L6940" s="25" t="s">
        <v>186</v>
      </c>
      <c r="M6940" s="25" t="s">
        <v>171</v>
      </c>
      <c r="N6940" s="28" t="n">
        <v>550</v>
      </c>
      <c r="O6940" s="25" t="s">
        <v>54</v>
      </c>
      <c r="P6940" s="29" t="n">
        <v>42943</v>
      </c>
      <c r="Q6940" s="29" t="n">
        <v>42953</v>
      </c>
      <c r="R6940" s="28" t="n">
        <v>651</v>
      </c>
      <c r="S6940" s="28" t="n">
        <f aca="false">IF(O6940="Won",R6940,IF(O6940="Lost",0,N6940))</f>
        <v>651</v>
      </c>
      <c r="T6940" s="30" t="n">
        <f aca="false">IF(AND(P6940&lt;&gt;"",Q6940&lt;&gt;""),Q6940-P6940,"")</f>
        <v>10</v>
      </c>
      <c r="U6940" s="30" t="str">
        <f aca="false">IF(AND(O6940="Engaging",P6940&lt;&gt;""),'Leia-me'!$B$5-P6940,"")</f>
        <v/>
      </c>
      <c r="V6940" s="25" t="str">
        <f aca="false">IF(O6940&lt;&gt;"Engaging","",IF(U6940&lt;='Leia-me'!$B$6,"Saudável",IF(U6940&lt;='Leia-me'!$B$7,"Esfriando",IF(U6940&lt;='Leia-me'!$B$8,"Última chance","Zumbi"))))</f>
        <v/>
      </c>
      <c r="W6940" s="25" t="n">
        <f aca="false">IF(O6940="Won",1,IF(O6940="Lost",0,""))</f>
        <v>1</v>
      </c>
      <c r="Y6940" s="25" t="str">
        <f aca="false">IF(E6940="","Sim","")</f>
        <v/>
      </c>
    </row>
    <row r="6941" customFormat="false" ht="15" hidden="false" customHeight="false" outlineLevel="0" collapsed="false">
      <c r="A6941" s="25" t="s">
        <v>7204</v>
      </c>
      <c r="B6941" s="25" t="s">
        <v>102</v>
      </c>
      <c r="C6941" s="25" t="s">
        <v>103</v>
      </c>
      <c r="D6941" s="25" t="s">
        <v>104</v>
      </c>
      <c r="E6941" s="25" t="s">
        <v>419</v>
      </c>
      <c r="F6941" s="25" t="s">
        <v>146</v>
      </c>
      <c r="G6941" s="26" t="n">
        <v>2741.37</v>
      </c>
      <c r="H6941" s="27" t="n">
        <v>9226</v>
      </c>
      <c r="I6941" s="25" t="s">
        <v>147</v>
      </c>
      <c r="K6941" s="25" t="n">
        <v>1985</v>
      </c>
      <c r="L6941" s="25" t="s">
        <v>160</v>
      </c>
      <c r="M6941" s="25" t="s">
        <v>149</v>
      </c>
      <c r="N6941" s="28" t="n">
        <v>3393</v>
      </c>
      <c r="O6941" s="25" t="s">
        <v>54</v>
      </c>
      <c r="P6941" s="29" t="n">
        <v>42946</v>
      </c>
      <c r="Q6941" s="29" t="n">
        <v>43052</v>
      </c>
      <c r="R6941" s="28" t="n">
        <v>3464</v>
      </c>
      <c r="S6941" s="28" t="n">
        <f aca="false">IF(O6941="Won",R6941,IF(O6941="Lost",0,N6941))</f>
        <v>3464</v>
      </c>
      <c r="T6941" s="30" t="n">
        <f aca="false">IF(AND(P6941&lt;&gt;"",Q6941&lt;&gt;""),Q6941-P6941,"")</f>
        <v>106</v>
      </c>
      <c r="U6941" s="30" t="str">
        <f aca="false">IF(AND(O6941="Engaging",P6941&lt;&gt;""),'Leia-me'!$B$5-P6941,"")</f>
        <v/>
      </c>
      <c r="V6941" s="25" t="str">
        <f aca="false">IF(O6941&lt;&gt;"Engaging","",IF(U6941&lt;='Leia-me'!$B$6,"Saudável",IF(U6941&lt;='Leia-me'!$B$7,"Esfriando",IF(U6941&lt;='Leia-me'!$B$8,"Última chance","Zumbi"))))</f>
        <v/>
      </c>
      <c r="W6941" s="25" t="n">
        <f aca="false">IF(O6941="Won",1,IF(O6941="Lost",0,""))</f>
        <v>1</v>
      </c>
      <c r="Y6941" s="25" t="str">
        <f aca="false">IF(E6941="","Sim","")</f>
        <v/>
      </c>
    </row>
    <row r="6942" customFormat="false" ht="15" hidden="false" customHeight="false" outlineLevel="0" collapsed="false">
      <c r="A6942" s="25" t="s">
        <v>7205</v>
      </c>
      <c r="B6942" s="25" t="s">
        <v>102</v>
      </c>
      <c r="C6942" s="25" t="s">
        <v>103</v>
      </c>
      <c r="D6942" s="25" t="s">
        <v>104</v>
      </c>
      <c r="E6942" s="25" t="s">
        <v>1158</v>
      </c>
      <c r="F6942" s="25" t="s">
        <v>185</v>
      </c>
      <c r="G6942" s="26" t="n">
        <v>7708.38</v>
      </c>
      <c r="H6942" s="27" t="n">
        <v>13756</v>
      </c>
      <c r="I6942" s="25" t="s">
        <v>147</v>
      </c>
      <c r="K6942" s="25" t="n">
        <v>1980</v>
      </c>
      <c r="L6942" s="25" t="s">
        <v>148</v>
      </c>
      <c r="M6942" s="25" t="s">
        <v>149</v>
      </c>
      <c r="N6942" s="28" t="n">
        <v>55</v>
      </c>
      <c r="O6942" s="25" t="s">
        <v>55</v>
      </c>
      <c r="P6942" s="29" t="n">
        <v>42947</v>
      </c>
      <c r="Q6942" s="29" t="n">
        <v>42952</v>
      </c>
      <c r="R6942" s="28" t="n">
        <v>0</v>
      </c>
      <c r="S6942" s="28" t="n">
        <f aca="false">IF(O6942="Won",R6942,IF(O6942="Lost",0,N6942))</f>
        <v>0</v>
      </c>
      <c r="T6942" s="30" t="n">
        <f aca="false">IF(AND(P6942&lt;&gt;"",Q6942&lt;&gt;""),Q6942-P6942,"")</f>
        <v>5</v>
      </c>
      <c r="U6942" s="30" t="str">
        <f aca="false">IF(AND(O6942="Engaging",P6942&lt;&gt;""),'Leia-me'!$B$5-P6942,"")</f>
        <v/>
      </c>
      <c r="V6942" s="25" t="str">
        <f aca="false">IF(O6942&lt;&gt;"Engaging","",IF(U6942&lt;='Leia-me'!$B$6,"Saudável",IF(U6942&lt;='Leia-me'!$B$7,"Esfriando",IF(U6942&lt;='Leia-me'!$B$8,"Última chance","Zumbi"))))</f>
        <v/>
      </c>
      <c r="W6942" s="25" t="n">
        <f aca="false">IF(O6942="Won",1,IF(O6942="Lost",0,""))</f>
        <v>0</v>
      </c>
      <c r="Y6942" s="25" t="str">
        <f aca="false">IF(E6942="","Sim","")</f>
        <v/>
      </c>
    </row>
    <row r="6943" customFormat="false" ht="15" hidden="false" customHeight="false" outlineLevel="0" collapsed="false">
      <c r="A6943" s="25" t="s">
        <v>7206</v>
      </c>
      <c r="B6943" s="25" t="s">
        <v>102</v>
      </c>
      <c r="C6943" s="25" t="s">
        <v>103</v>
      </c>
      <c r="D6943" s="25" t="s">
        <v>104</v>
      </c>
      <c r="E6943" s="25" t="s">
        <v>3075</v>
      </c>
      <c r="F6943" s="25" t="s">
        <v>165</v>
      </c>
      <c r="G6943" s="26" t="n">
        <v>4269.9</v>
      </c>
      <c r="H6943" s="27" t="n">
        <v>6472</v>
      </c>
      <c r="I6943" s="25" t="s">
        <v>147</v>
      </c>
      <c r="J6943" s="25" t="s">
        <v>1347</v>
      </c>
      <c r="K6943" s="25" t="n">
        <v>1993</v>
      </c>
      <c r="L6943" s="25" t="s">
        <v>160</v>
      </c>
      <c r="M6943" s="25" t="s">
        <v>149</v>
      </c>
      <c r="N6943" s="28" t="n">
        <v>3393</v>
      </c>
      <c r="O6943" s="25" t="s">
        <v>54</v>
      </c>
      <c r="P6943" s="29" t="n">
        <v>42947</v>
      </c>
      <c r="Q6943" s="29" t="n">
        <v>42959</v>
      </c>
      <c r="R6943" s="28" t="n">
        <v>3687</v>
      </c>
      <c r="S6943" s="28" t="n">
        <f aca="false">IF(O6943="Won",R6943,IF(O6943="Lost",0,N6943))</f>
        <v>3687</v>
      </c>
      <c r="T6943" s="30" t="n">
        <f aca="false">IF(AND(P6943&lt;&gt;"",Q6943&lt;&gt;""),Q6943-P6943,"")</f>
        <v>12</v>
      </c>
      <c r="U6943" s="30" t="str">
        <f aca="false">IF(AND(O6943="Engaging",P6943&lt;&gt;""),'Leia-me'!$B$5-P6943,"")</f>
        <v/>
      </c>
      <c r="V6943" s="25" t="str">
        <f aca="false">IF(O6943&lt;&gt;"Engaging","",IF(U6943&lt;='Leia-me'!$B$6,"Saudável",IF(U6943&lt;='Leia-me'!$B$7,"Esfriando",IF(U6943&lt;='Leia-me'!$B$8,"Última chance","Zumbi"))))</f>
        <v/>
      </c>
      <c r="W6943" s="25" t="n">
        <f aca="false">IF(O6943="Won",1,IF(O6943="Lost",0,""))</f>
        <v>1</v>
      </c>
      <c r="Y6943" s="25" t="str">
        <f aca="false">IF(E6943="","Sim","")</f>
        <v/>
      </c>
    </row>
    <row r="6944" customFormat="false" ht="15" hidden="false" customHeight="false" outlineLevel="0" collapsed="false">
      <c r="A6944" s="25" t="s">
        <v>7207</v>
      </c>
      <c r="B6944" s="25" t="s">
        <v>102</v>
      </c>
      <c r="C6944" s="25" t="s">
        <v>103</v>
      </c>
      <c r="D6944" s="25" t="s">
        <v>104</v>
      </c>
      <c r="E6944" s="25" t="s">
        <v>5204</v>
      </c>
      <c r="F6944" s="25" t="s">
        <v>155</v>
      </c>
      <c r="G6944" s="26" t="n">
        <v>1188.42</v>
      </c>
      <c r="H6944" s="27" t="n">
        <v>3015</v>
      </c>
      <c r="I6944" s="25" t="s">
        <v>147</v>
      </c>
      <c r="K6944" s="25" t="n">
        <v>1994</v>
      </c>
      <c r="L6944" s="25" t="s">
        <v>170</v>
      </c>
      <c r="M6944" s="25" t="s">
        <v>171</v>
      </c>
      <c r="N6944" s="28" t="n">
        <v>1096</v>
      </c>
      <c r="O6944" s="25" t="s">
        <v>54</v>
      </c>
      <c r="P6944" s="29" t="n">
        <v>42948</v>
      </c>
      <c r="Q6944" s="29" t="n">
        <v>43004</v>
      </c>
      <c r="R6944" s="28" t="n">
        <v>1193</v>
      </c>
      <c r="S6944" s="28" t="n">
        <f aca="false">IF(O6944="Won",R6944,IF(O6944="Lost",0,N6944))</f>
        <v>1193</v>
      </c>
      <c r="T6944" s="30" t="n">
        <f aca="false">IF(AND(P6944&lt;&gt;"",Q6944&lt;&gt;""),Q6944-P6944,"")</f>
        <v>56</v>
      </c>
      <c r="U6944" s="30" t="str">
        <f aca="false">IF(AND(O6944="Engaging",P6944&lt;&gt;""),'Leia-me'!$B$5-P6944,"")</f>
        <v/>
      </c>
      <c r="V6944" s="25" t="str">
        <f aca="false">IF(O6944&lt;&gt;"Engaging","",IF(U6944&lt;='Leia-me'!$B$6,"Saudável",IF(U6944&lt;='Leia-me'!$B$7,"Esfriando",IF(U6944&lt;='Leia-me'!$B$8,"Última chance","Zumbi"))))</f>
        <v/>
      </c>
      <c r="W6944" s="25" t="n">
        <f aca="false">IF(O6944="Won",1,IF(O6944="Lost",0,""))</f>
        <v>1</v>
      </c>
      <c r="Y6944" s="25" t="str">
        <f aca="false">IF(E6944="","Sim","")</f>
        <v/>
      </c>
    </row>
    <row r="6945" customFormat="false" ht="15" hidden="false" customHeight="false" outlineLevel="0" collapsed="false">
      <c r="A6945" s="25" t="s">
        <v>7208</v>
      </c>
      <c r="B6945" s="25" t="s">
        <v>102</v>
      </c>
      <c r="C6945" s="25" t="s">
        <v>103</v>
      </c>
      <c r="D6945" s="25" t="s">
        <v>104</v>
      </c>
      <c r="E6945" s="25" t="s">
        <v>868</v>
      </c>
      <c r="F6945" s="25" t="s">
        <v>168</v>
      </c>
      <c r="G6945" s="26" t="n">
        <v>2952.73</v>
      </c>
      <c r="H6945" s="27" t="n">
        <v>5107</v>
      </c>
      <c r="I6945" s="25" t="s">
        <v>147</v>
      </c>
      <c r="K6945" s="25" t="n">
        <v>2000</v>
      </c>
      <c r="L6945" s="25" t="s">
        <v>1834</v>
      </c>
      <c r="M6945" s="25" t="s">
        <v>171</v>
      </c>
      <c r="N6945" s="28" t="n">
        <v>4821</v>
      </c>
      <c r="O6945" s="25" t="s">
        <v>54</v>
      </c>
      <c r="P6945" s="29" t="n">
        <v>42948</v>
      </c>
      <c r="Q6945" s="29" t="n">
        <v>42968</v>
      </c>
      <c r="R6945" s="28" t="n">
        <v>5049</v>
      </c>
      <c r="S6945" s="28" t="n">
        <f aca="false">IF(O6945="Won",R6945,IF(O6945="Lost",0,N6945))</f>
        <v>5049</v>
      </c>
      <c r="T6945" s="30" t="n">
        <f aca="false">IF(AND(P6945&lt;&gt;"",Q6945&lt;&gt;""),Q6945-P6945,"")</f>
        <v>20</v>
      </c>
      <c r="U6945" s="30" t="str">
        <f aca="false">IF(AND(O6945="Engaging",P6945&lt;&gt;""),'Leia-me'!$B$5-P6945,"")</f>
        <v/>
      </c>
      <c r="V6945" s="25" t="str">
        <f aca="false">IF(O6945&lt;&gt;"Engaging","",IF(U6945&lt;='Leia-me'!$B$6,"Saudável",IF(U6945&lt;='Leia-me'!$B$7,"Esfriando",IF(U6945&lt;='Leia-me'!$B$8,"Última chance","Zumbi"))))</f>
        <v/>
      </c>
      <c r="W6945" s="25" t="n">
        <f aca="false">IF(O6945="Won",1,IF(O6945="Lost",0,""))</f>
        <v>1</v>
      </c>
      <c r="X6945" s="25" t="s">
        <v>1835</v>
      </c>
      <c r="Y6945" s="25" t="str">
        <f aca="false">IF(E6945="","Sim","")</f>
        <v/>
      </c>
    </row>
    <row r="6946" customFormat="false" ht="15" hidden="false" customHeight="false" outlineLevel="0" collapsed="false">
      <c r="A6946" s="25" t="s">
        <v>7209</v>
      </c>
      <c r="B6946" s="25" t="s">
        <v>102</v>
      </c>
      <c r="C6946" s="25" t="s">
        <v>103</v>
      </c>
      <c r="D6946" s="25" t="s">
        <v>104</v>
      </c>
      <c r="E6946" s="25" t="s">
        <v>1158</v>
      </c>
      <c r="F6946" s="25" t="s">
        <v>185</v>
      </c>
      <c r="G6946" s="26" t="n">
        <v>7708.38</v>
      </c>
      <c r="H6946" s="27" t="n">
        <v>13756</v>
      </c>
      <c r="I6946" s="25" t="s">
        <v>147</v>
      </c>
      <c r="K6946" s="25" t="n">
        <v>1980</v>
      </c>
      <c r="L6946" s="25" t="s">
        <v>1834</v>
      </c>
      <c r="M6946" s="25" t="s">
        <v>171</v>
      </c>
      <c r="N6946" s="28" t="n">
        <v>4821</v>
      </c>
      <c r="O6946" s="25" t="s">
        <v>54</v>
      </c>
      <c r="P6946" s="29" t="n">
        <v>42948</v>
      </c>
      <c r="Q6946" s="29" t="n">
        <v>42966</v>
      </c>
      <c r="R6946" s="28" t="n">
        <v>5300</v>
      </c>
      <c r="S6946" s="28" t="n">
        <f aca="false">IF(O6946="Won",R6946,IF(O6946="Lost",0,N6946))</f>
        <v>5300</v>
      </c>
      <c r="T6946" s="30" t="n">
        <f aca="false">IF(AND(P6946&lt;&gt;"",Q6946&lt;&gt;""),Q6946-P6946,"")</f>
        <v>18</v>
      </c>
      <c r="U6946" s="30" t="str">
        <f aca="false">IF(AND(O6946="Engaging",P6946&lt;&gt;""),'Leia-me'!$B$5-P6946,"")</f>
        <v/>
      </c>
      <c r="V6946" s="25" t="str">
        <f aca="false">IF(O6946&lt;&gt;"Engaging","",IF(U6946&lt;='Leia-me'!$B$6,"Saudável",IF(U6946&lt;='Leia-me'!$B$7,"Esfriando",IF(U6946&lt;='Leia-me'!$B$8,"Última chance","Zumbi"))))</f>
        <v/>
      </c>
      <c r="W6946" s="25" t="n">
        <f aca="false">IF(O6946="Won",1,IF(O6946="Lost",0,""))</f>
        <v>1</v>
      </c>
      <c r="X6946" s="25" t="s">
        <v>1835</v>
      </c>
      <c r="Y6946" s="25" t="str">
        <f aca="false">IF(E6946="","Sim","")</f>
        <v/>
      </c>
    </row>
    <row r="6947" customFormat="false" ht="15" hidden="false" customHeight="false" outlineLevel="0" collapsed="false">
      <c r="A6947" s="25" t="s">
        <v>7210</v>
      </c>
      <c r="B6947" s="25" t="s">
        <v>102</v>
      </c>
      <c r="C6947" s="25" t="s">
        <v>103</v>
      </c>
      <c r="D6947" s="25" t="s">
        <v>104</v>
      </c>
      <c r="E6947" s="25" t="s">
        <v>433</v>
      </c>
      <c r="F6947" s="25" t="s">
        <v>211</v>
      </c>
      <c r="G6947" s="26" t="n">
        <v>2214.94</v>
      </c>
      <c r="H6947" s="27" t="n">
        <v>5374</v>
      </c>
      <c r="I6947" s="25" t="s">
        <v>147</v>
      </c>
      <c r="K6947" s="25" t="n">
        <v>1996</v>
      </c>
      <c r="L6947" s="25" t="s">
        <v>160</v>
      </c>
      <c r="M6947" s="25" t="s">
        <v>149</v>
      </c>
      <c r="N6947" s="28" t="n">
        <v>3393</v>
      </c>
      <c r="O6947" s="25" t="s">
        <v>54</v>
      </c>
      <c r="P6947" s="29" t="n">
        <v>42948</v>
      </c>
      <c r="Q6947" s="29" t="n">
        <v>43059</v>
      </c>
      <c r="R6947" s="28" t="n">
        <v>3597</v>
      </c>
      <c r="S6947" s="28" t="n">
        <f aca="false">IF(O6947="Won",R6947,IF(O6947="Lost",0,N6947))</f>
        <v>3597</v>
      </c>
      <c r="T6947" s="30" t="n">
        <f aca="false">IF(AND(P6947&lt;&gt;"",Q6947&lt;&gt;""),Q6947-P6947,"")</f>
        <v>111</v>
      </c>
      <c r="U6947" s="30" t="str">
        <f aca="false">IF(AND(O6947="Engaging",P6947&lt;&gt;""),'Leia-me'!$B$5-P6947,"")</f>
        <v/>
      </c>
      <c r="V6947" s="25" t="str">
        <f aca="false">IF(O6947&lt;&gt;"Engaging","",IF(U6947&lt;='Leia-me'!$B$6,"Saudável",IF(U6947&lt;='Leia-me'!$B$7,"Esfriando",IF(U6947&lt;='Leia-me'!$B$8,"Última chance","Zumbi"))))</f>
        <v/>
      </c>
      <c r="W6947" s="25" t="n">
        <f aca="false">IF(O6947="Won",1,IF(O6947="Lost",0,""))</f>
        <v>1</v>
      </c>
      <c r="Y6947" s="25" t="str">
        <f aca="false">IF(E6947="","Sim","")</f>
        <v/>
      </c>
    </row>
    <row r="6948" customFormat="false" ht="15" hidden="false" customHeight="false" outlineLevel="0" collapsed="false">
      <c r="A6948" s="25" t="s">
        <v>7211</v>
      </c>
      <c r="B6948" s="25" t="s">
        <v>102</v>
      </c>
      <c r="C6948" s="25" t="s">
        <v>103</v>
      </c>
      <c r="D6948" s="25" t="s">
        <v>104</v>
      </c>
      <c r="G6948" s="31"/>
      <c r="H6948" s="32"/>
      <c r="L6948" s="25" t="s">
        <v>160</v>
      </c>
      <c r="M6948" s="25" t="s">
        <v>149</v>
      </c>
      <c r="N6948" s="28" t="n">
        <v>3393</v>
      </c>
      <c r="O6948" s="25" t="s">
        <v>56</v>
      </c>
      <c r="P6948" s="29" t="n">
        <v>42949</v>
      </c>
      <c r="Q6948" s="33"/>
      <c r="R6948" s="34"/>
      <c r="S6948" s="28" t="n">
        <f aca="false">IF(O6948="Won",R6948,IF(O6948="Lost",0,N6948))</f>
        <v>3393</v>
      </c>
      <c r="T6948" s="30" t="str">
        <f aca="false">IF(AND(P6948&lt;&gt;"",Q6948&lt;&gt;""),Q6948-P6948,"")</f>
        <v/>
      </c>
      <c r="U6948" s="30" t="n">
        <f aca="false">IF(AND(O6948="Engaging",P6948&lt;&gt;""),'Leia-me'!$B$5-P6948,"")</f>
        <v>151</v>
      </c>
      <c r="V6948" s="25" t="str">
        <f aca="false">IF(O6948&lt;&gt;"Engaging","",IF(U6948&lt;='Leia-me'!$B$6,"Saudável",IF(U6948&lt;='Leia-me'!$B$7,"Esfriando",IF(U6948&lt;='Leia-me'!$B$8,"Última chance","Zumbi"))))</f>
        <v>Zumbi</v>
      </c>
      <c r="W6948" s="25" t="str">
        <f aca="false">IF(O6948="Won",1,IF(O6948="Lost",0,""))</f>
        <v/>
      </c>
      <c r="Y6948" s="25" t="str">
        <f aca="false">IF(E6948="","Sim","")</f>
        <v>Sim</v>
      </c>
    </row>
    <row r="6949" customFormat="false" ht="15" hidden="false" customHeight="false" outlineLevel="0" collapsed="false">
      <c r="A6949" s="25" t="s">
        <v>7212</v>
      </c>
      <c r="B6949" s="25" t="s">
        <v>102</v>
      </c>
      <c r="C6949" s="25" t="s">
        <v>103</v>
      </c>
      <c r="D6949" s="25" t="s">
        <v>104</v>
      </c>
      <c r="E6949" s="25" t="s">
        <v>1671</v>
      </c>
      <c r="F6949" s="25" t="s">
        <v>168</v>
      </c>
      <c r="G6949" s="26" t="n">
        <v>3027.46</v>
      </c>
      <c r="H6949" s="27" t="n">
        <v>9516</v>
      </c>
      <c r="I6949" s="25" t="s">
        <v>1672</v>
      </c>
      <c r="K6949" s="25" t="n">
        <v>1984</v>
      </c>
      <c r="L6949" s="25" t="s">
        <v>148</v>
      </c>
      <c r="M6949" s="25" t="s">
        <v>149</v>
      </c>
      <c r="N6949" s="28" t="n">
        <v>55</v>
      </c>
      <c r="O6949" s="25" t="s">
        <v>56</v>
      </c>
      <c r="P6949" s="29" t="n">
        <v>42950</v>
      </c>
      <c r="Q6949" s="33"/>
      <c r="R6949" s="34"/>
      <c r="S6949" s="28" t="n">
        <f aca="false">IF(O6949="Won",R6949,IF(O6949="Lost",0,N6949))</f>
        <v>55</v>
      </c>
      <c r="T6949" s="30" t="str">
        <f aca="false">IF(AND(P6949&lt;&gt;"",Q6949&lt;&gt;""),Q6949-P6949,"")</f>
        <v/>
      </c>
      <c r="U6949" s="30" t="n">
        <f aca="false">IF(AND(O6949="Engaging",P6949&lt;&gt;""),'Leia-me'!$B$5-P6949,"")</f>
        <v>150</v>
      </c>
      <c r="V6949" s="25" t="str">
        <f aca="false">IF(O6949&lt;&gt;"Engaging","",IF(U6949&lt;='Leia-me'!$B$6,"Saudável",IF(U6949&lt;='Leia-me'!$B$7,"Esfriando",IF(U6949&lt;='Leia-me'!$B$8,"Última chance","Zumbi"))))</f>
        <v>Zumbi</v>
      </c>
      <c r="W6949" s="25" t="str">
        <f aca="false">IF(O6949="Won",1,IF(O6949="Lost",0,""))</f>
        <v/>
      </c>
      <c r="Y6949" s="25" t="str">
        <f aca="false">IF(E6949="","Sim","")</f>
        <v/>
      </c>
    </row>
    <row r="6950" customFormat="false" ht="15" hidden="false" customHeight="false" outlineLevel="0" collapsed="false">
      <c r="A6950" s="25" t="s">
        <v>7213</v>
      </c>
      <c r="B6950" s="25" t="s">
        <v>102</v>
      </c>
      <c r="C6950" s="25" t="s">
        <v>103</v>
      </c>
      <c r="D6950" s="25" t="s">
        <v>104</v>
      </c>
      <c r="E6950" s="25" t="s">
        <v>164</v>
      </c>
      <c r="F6950" s="25" t="s">
        <v>165</v>
      </c>
      <c r="G6950" s="26" t="n">
        <v>217.87</v>
      </c>
      <c r="H6950" s="27" t="n">
        <v>551</v>
      </c>
      <c r="I6950" s="25" t="s">
        <v>147</v>
      </c>
      <c r="K6950" s="25" t="n">
        <v>1998</v>
      </c>
      <c r="L6950" s="25" t="s">
        <v>160</v>
      </c>
      <c r="M6950" s="25" t="s">
        <v>149</v>
      </c>
      <c r="N6950" s="28" t="n">
        <v>3393</v>
      </c>
      <c r="O6950" s="25" t="s">
        <v>56</v>
      </c>
      <c r="P6950" s="29" t="n">
        <v>42952</v>
      </c>
      <c r="Q6950" s="33"/>
      <c r="R6950" s="34"/>
      <c r="S6950" s="28" t="n">
        <f aca="false">IF(O6950="Won",R6950,IF(O6950="Lost",0,N6950))</f>
        <v>3393</v>
      </c>
      <c r="T6950" s="30" t="str">
        <f aca="false">IF(AND(P6950&lt;&gt;"",Q6950&lt;&gt;""),Q6950-P6950,"")</f>
        <v/>
      </c>
      <c r="U6950" s="30" t="n">
        <f aca="false">IF(AND(O6950="Engaging",P6950&lt;&gt;""),'Leia-me'!$B$5-P6950,"")</f>
        <v>148</v>
      </c>
      <c r="V6950" s="25" t="str">
        <f aca="false">IF(O6950&lt;&gt;"Engaging","",IF(U6950&lt;='Leia-me'!$B$6,"Saudável",IF(U6950&lt;='Leia-me'!$B$7,"Esfriando",IF(U6950&lt;='Leia-me'!$B$8,"Última chance","Zumbi"))))</f>
        <v>Zumbi</v>
      </c>
      <c r="W6950" s="25" t="str">
        <f aca="false">IF(O6950="Won",1,IF(O6950="Lost",0,""))</f>
        <v/>
      </c>
      <c r="Y6950" s="25" t="str">
        <f aca="false">IF(E6950="","Sim","")</f>
        <v/>
      </c>
    </row>
    <row r="6951" customFormat="false" ht="15" hidden="false" customHeight="false" outlineLevel="0" collapsed="false">
      <c r="A6951" s="25" t="s">
        <v>7214</v>
      </c>
      <c r="B6951" s="25" t="s">
        <v>102</v>
      </c>
      <c r="C6951" s="25" t="s">
        <v>103</v>
      </c>
      <c r="D6951" s="25" t="s">
        <v>104</v>
      </c>
      <c r="G6951" s="31"/>
      <c r="H6951" s="32"/>
      <c r="L6951" s="25" t="s">
        <v>186</v>
      </c>
      <c r="M6951" s="25" t="s">
        <v>171</v>
      </c>
      <c r="N6951" s="28" t="n">
        <v>550</v>
      </c>
      <c r="O6951" s="25" t="s">
        <v>56</v>
      </c>
      <c r="P6951" s="29" t="n">
        <v>42954</v>
      </c>
      <c r="Q6951" s="33"/>
      <c r="R6951" s="34"/>
      <c r="S6951" s="28" t="n">
        <f aca="false">IF(O6951="Won",R6951,IF(O6951="Lost",0,N6951))</f>
        <v>550</v>
      </c>
      <c r="T6951" s="30" t="str">
        <f aca="false">IF(AND(P6951&lt;&gt;"",Q6951&lt;&gt;""),Q6951-P6951,"")</f>
        <v/>
      </c>
      <c r="U6951" s="30" t="n">
        <f aca="false">IF(AND(O6951="Engaging",P6951&lt;&gt;""),'Leia-me'!$B$5-P6951,"")</f>
        <v>146</v>
      </c>
      <c r="V6951" s="25" t="str">
        <f aca="false">IF(O6951&lt;&gt;"Engaging","",IF(U6951&lt;='Leia-me'!$B$6,"Saudável",IF(U6951&lt;='Leia-me'!$B$7,"Esfriando",IF(U6951&lt;='Leia-me'!$B$8,"Última chance","Zumbi"))))</f>
        <v>Zumbi</v>
      </c>
      <c r="W6951" s="25" t="str">
        <f aca="false">IF(O6951="Won",1,IF(O6951="Lost",0,""))</f>
        <v/>
      </c>
      <c r="Y6951" s="25" t="str">
        <f aca="false">IF(E6951="","Sim","")</f>
        <v>Sim</v>
      </c>
    </row>
    <row r="6952" customFormat="false" ht="15" hidden="false" customHeight="false" outlineLevel="0" collapsed="false">
      <c r="A6952" s="25" t="s">
        <v>7215</v>
      </c>
      <c r="B6952" s="25" t="s">
        <v>102</v>
      </c>
      <c r="C6952" s="25" t="s">
        <v>103</v>
      </c>
      <c r="D6952" s="25" t="s">
        <v>104</v>
      </c>
      <c r="E6952" s="25" t="s">
        <v>633</v>
      </c>
      <c r="F6952" s="25" t="s">
        <v>211</v>
      </c>
      <c r="G6952" s="26" t="n">
        <v>1388.67</v>
      </c>
      <c r="H6952" s="27" t="n">
        <v>3583</v>
      </c>
      <c r="I6952" s="25" t="s">
        <v>147</v>
      </c>
      <c r="K6952" s="25" t="n">
        <v>1989</v>
      </c>
      <c r="L6952" s="25" t="s">
        <v>148</v>
      </c>
      <c r="M6952" s="25" t="s">
        <v>149</v>
      </c>
      <c r="N6952" s="28" t="n">
        <v>55</v>
      </c>
      <c r="O6952" s="25" t="s">
        <v>55</v>
      </c>
      <c r="P6952" s="29" t="n">
        <v>42954</v>
      </c>
      <c r="Q6952" s="29" t="n">
        <v>42960</v>
      </c>
      <c r="R6952" s="28" t="n">
        <v>0</v>
      </c>
      <c r="S6952" s="28" t="n">
        <f aca="false">IF(O6952="Won",R6952,IF(O6952="Lost",0,N6952))</f>
        <v>0</v>
      </c>
      <c r="T6952" s="30" t="n">
        <f aca="false">IF(AND(P6952&lt;&gt;"",Q6952&lt;&gt;""),Q6952-P6952,"")</f>
        <v>6</v>
      </c>
      <c r="U6952" s="30" t="str">
        <f aca="false">IF(AND(O6952="Engaging",P6952&lt;&gt;""),'Leia-me'!$B$5-P6952,"")</f>
        <v/>
      </c>
      <c r="V6952" s="25" t="str">
        <f aca="false">IF(O6952&lt;&gt;"Engaging","",IF(U6952&lt;='Leia-me'!$B$6,"Saudável",IF(U6952&lt;='Leia-me'!$B$7,"Esfriando",IF(U6952&lt;='Leia-me'!$B$8,"Última chance","Zumbi"))))</f>
        <v/>
      </c>
      <c r="W6952" s="25" t="n">
        <f aca="false">IF(O6952="Won",1,IF(O6952="Lost",0,""))</f>
        <v>0</v>
      </c>
      <c r="Y6952" s="25" t="str">
        <f aca="false">IF(E6952="","Sim","")</f>
        <v/>
      </c>
    </row>
    <row r="6953" customFormat="false" ht="15" hidden="false" customHeight="false" outlineLevel="0" collapsed="false">
      <c r="A6953" s="25" t="s">
        <v>7216</v>
      </c>
      <c r="B6953" s="25" t="s">
        <v>102</v>
      </c>
      <c r="C6953" s="25" t="s">
        <v>103</v>
      </c>
      <c r="D6953" s="25" t="s">
        <v>104</v>
      </c>
      <c r="G6953" s="31"/>
      <c r="H6953" s="32"/>
      <c r="L6953" s="25" t="s">
        <v>186</v>
      </c>
      <c r="M6953" s="25" t="s">
        <v>171</v>
      </c>
      <c r="N6953" s="28" t="n">
        <v>550</v>
      </c>
      <c r="O6953" s="25" t="s">
        <v>56</v>
      </c>
      <c r="P6953" s="29" t="n">
        <v>42956</v>
      </c>
      <c r="Q6953" s="33"/>
      <c r="R6953" s="34"/>
      <c r="S6953" s="28" t="n">
        <f aca="false">IF(O6953="Won",R6953,IF(O6953="Lost",0,N6953))</f>
        <v>550</v>
      </c>
      <c r="T6953" s="30" t="str">
        <f aca="false">IF(AND(P6953&lt;&gt;"",Q6953&lt;&gt;""),Q6953-P6953,"")</f>
        <v/>
      </c>
      <c r="U6953" s="30" t="n">
        <f aca="false">IF(AND(O6953="Engaging",P6953&lt;&gt;""),'Leia-me'!$B$5-P6953,"")</f>
        <v>144</v>
      </c>
      <c r="V6953" s="25" t="str">
        <f aca="false">IF(O6953&lt;&gt;"Engaging","",IF(U6953&lt;='Leia-me'!$B$6,"Saudável",IF(U6953&lt;='Leia-me'!$B$7,"Esfriando",IF(U6953&lt;='Leia-me'!$B$8,"Última chance","Zumbi"))))</f>
        <v>Zumbi</v>
      </c>
      <c r="W6953" s="25" t="str">
        <f aca="false">IF(O6953="Won",1,IF(O6953="Lost",0,""))</f>
        <v/>
      </c>
      <c r="Y6953" s="25" t="str">
        <f aca="false">IF(E6953="","Sim","")</f>
        <v>Sim</v>
      </c>
    </row>
    <row r="6954" customFormat="false" ht="15" hidden="false" customHeight="false" outlineLevel="0" collapsed="false">
      <c r="A6954" s="25" t="s">
        <v>7217</v>
      </c>
      <c r="B6954" s="25" t="s">
        <v>102</v>
      </c>
      <c r="C6954" s="25" t="s">
        <v>103</v>
      </c>
      <c r="D6954" s="25" t="s">
        <v>104</v>
      </c>
      <c r="E6954" s="25" t="s">
        <v>199</v>
      </c>
      <c r="F6954" s="25" t="s">
        <v>177</v>
      </c>
      <c r="G6954" s="26" t="n">
        <v>52.5</v>
      </c>
      <c r="H6954" s="27" t="n">
        <v>165</v>
      </c>
      <c r="I6954" s="25" t="s">
        <v>147</v>
      </c>
      <c r="K6954" s="25" t="n">
        <v>2008</v>
      </c>
      <c r="L6954" s="25" t="s">
        <v>148</v>
      </c>
      <c r="M6954" s="25" t="s">
        <v>149</v>
      </c>
      <c r="N6954" s="28" t="n">
        <v>55</v>
      </c>
      <c r="O6954" s="25" t="s">
        <v>54</v>
      </c>
      <c r="P6954" s="29" t="n">
        <v>42957</v>
      </c>
      <c r="Q6954" s="29" t="n">
        <v>43075</v>
      </c>
      <c r="R6954" s="28" t="n">
        <v>57</v>
      </c>
      <c r="S6954" s="28" t="n">
        <f aca="false">IF(O6954="Won",R6954,IF(O6954="Lost",0,N6954))</f>
        <v>57</v>
      </c>
      <c r="T6954" s="30" t="n">
        <f aca="false">IF(AND(P6954&lt;&gt;"",Q6954&lt;&gt;""),Q6954-P6954,"")</f>
        <v>118</v>
      </c>
      <c r="U6954" s="30" t="str">
        <f aca="false">IF(AND(O6954="Engaging",P6954&lt;&gt;""),'Leia-me'!$B$5-P6954,"")</f>
        <v/>
      </c>
      <c r="V6954" s="25" t="str">
        <f aca="false">IF(O6954&lt;&gt;"Engaging","",IF(U6954&lt;='Leia-me'!$B$6,"Saudável",IF(U6954&lt;='Leia-me'!$B$7,"Esfriando",IF(U6954&lt;='Leia-me'!$B$8,"Última chance","Zumbi"))))</f>
        <v/>
      </c>
      <c r="W6954" s="25" t="n">
        <f aca="false">IF(O6954="Won",1,IF(O6954="Lost",0,""))</f>
        <v>1</v>
      </c>
      <c r="Y6954" s="25" t="str">
        <f aca="false">IF(E6954="","Sim","")</f>
        <v/>
      </c>
    </row>
    <row r="6955" customFormat="false" ht="15" hidden="false" customHeight="false" outlineLevel="0" collapsed="false">
      <c r="A6955" s="25" t="s">
        <v>7218</v>
      </c>
      <c r="B6955" s="25" t="s">
        <v>102</v>
      </c>
      <c r="C6955" s="25" t="s">
        <v>103</v>
      </c>
      <c r="D6955" s="25" t="s">
        <v>104</v>
      </c>
      <c r="E6955" s="25" t="s">
        <v>1646</v>
      </c>
      <c r="F6955" s="25" t="s">
        <v>185</v>
      </c>
      <c r="G6955" s="26" t="n">
        <v>587.72</v>
      </c>
      <c r="H6955" s="27" t="n">
        <v>1501</v>
      </c>
      <c r="I6955" s="25" t="s">
        <v>147</v>
      </c>
      <c r="K6955" s="25" t="n">
        <v>2010</v>
      </c>
      <c r="L6955" s="25" t="s">
        <v>160</v>
      </c>
      <c r="M6955" s="25" t="s">
        <v>149</v>
      </c>
      <c r="N6955" s="28" t="n">
        <v>3393</v>
      </c>
      <c r="O6955" s="25" t="s">
        <v>54</v>
      </c>
      <c r="P6955" s="29" t="n">
        <v>42957</v>
      </c>
      <c r="Q6955" s="29" t="n">
        <v>43006</v>
      </c>
      <c r="R6955" s="28" t="n">
        <v>3195</v>
      </c>
      <c r="S6955" s="28" t="n">
        <f aca="false">IF(O6955="Won",R6955,IF(O6955="Lost",0,N6955))</f>
        <v>3195</v>
      </c>
      <c r="T6955" s="30" t="n">
        <f aca="false">IF(AND(P6955&lt;&gt;"",Q6955&lt;&gt;""),Q6955-P6955,"")</f>
        <v>49</v>
      </c>
      <c r="U6955" s="30" t="str">
        <f aca="false">IF(AND(O6955="Engaging",P6955&lt;&gt;""),'Leia-me'!$B$5-P6955,"")</f>
        <v/>
      </c>
      <c r="V6955" s="25" t="str">
        <f aca="false">IF(O6955&lt;&gt;"Engaging","",IF(U6955&lt;='Leia-me'!$B$6,"Saudável",IF(U6955&lt;='Leia-me'!$B$7,"Esfriando",IF(U6955&lt;='Leia-me'!$B$8,"Última chance","Zumbi"))))</f>
        <v/>
      </c>
      <c r="W6955" s="25" t="n">
        <f aca="false">IF(O6955="Won",1,IF(O6955="Lost",0,""))</f>
        <v>1</v>
      </c>
      <c r="Y6955" s="25" t="str">
        <f aca="false">IF(E6955="","Sim","")</f>
        <v/>
      </c>
    </row>
    <row r="6956" customFormat="false" ht="15" hidden="false" customHeight="false" outlineLevel="0" collapsed="false">
      <c r="A6956" s="25" t="s">
        <v>7219</v>
      </c>
      <c r="B6956" s="25" t="s">
        <v>102</v>
      </c>
      <c r="C6956" s="25" t="s">
        <v>103</v>
      </c>
      <c r="D6956" s="25" t="s">
        <v>104</v>
      </c>
      <c r="E6956" s="25" t="s">
        <v>860</v>
      </c>
      <c r="F6956" s="25" t="s">
        <v>168</v>
      </c>
      <c r="G6956" s="26" t="n">
        <v>894.37</v>
      </c>
      <c r="H6956" s="27" t="n">
        <v>1593</v>
      </c>
      <c r="I6956" s="25" t="s">
        <v>861</v>
      </c>
      <c r="K6956" s="25" t="n">
        <v>2008</v>
      </c>
      <c r="L6956" s="25" t="s">
        <v>148</v>
      </c>
      <c r="M6956" s="25" t="s">
        <v>149</v>
      </c>
      <c r="N6956" s="28" t="n">
        <v>55</v>
      </c>
      <c r="O6956" s="25" t="s">
        <v>54</v>
      </c>
      <c r="P6956" s="29" t="n">
        <v>42958</v>
      </c>
      <c r="Q6956" s="29" t="n">
        <v>42963</v>
      </c>
      <c r="R6956" s="28" t="n">
        <v>56</v>
      </c>
      <c r="S6956" s="28" t="n">
        <f aca="false">IF(O6956="Won",R6956,IF(O6956="Lost",0,N6956))</f>
        <v>56</v>
      </c>
      <c r="T6956" s="30" t="n">
        <f aca="false">IF(AND(P6956&lt;&gt;"",Q6956&lt;&gt;""),Q6956-P6956,"")</f>
        <v>5</v>
      </c>
      <c r="U6956" s="30" t="str">
        <f aca="false">IF(AND(O6956="Engaging",P6956&lt;&gt;""),'Leia-me'!$B$5-P6956,"")</f>
        <v/>
      </c>
      <c r="V6956" s="25" t="str">
        <f aca="false">IF(O6956&lt;&gt;"Engaging","",IF(U6956&lt;='Leia-me'!$B$6,"Saudável",IF(U6956&lt;='Leia-me'!$B$7,"Esfriando",IF(U6956&lt;='Leia-me'!$B$8,"Última chance","Zumbi"))))</f>
        <v/>
      </c>
      <c r="W6956" s="25" t="n">
        <f aca="false">IF(O6956="Won",1,IF(O6956="Lost",0,""))</f>
        <v>1</v>
      </c>
      <c r="Y6956" s="25" t="str">
        <f aca="false">IF(E6956="","Sim","")</f>
        <v/>
      </c>
    </row>
    <row r="6957" customFormat="false" ht="15" hidden="false" customHeight="false" outlineLevel="0" collapsed="false">
      <c r="A6957" s="25" t="s">
        <v>7220</v>
      </c>
      <c r="B6957" s="25" t="s">
        <v>102</v>
      </c>
      <c r="C6957" s="25" t="s">
        <v>103</v>
      </c>
      <c r="D6957" s="25" t="s">
        <v>104</v>
      </c>
      <c r="G6957" s="31"/>
      <c r="H6957" s="32"/>
      <c r="L6957" s="25" t="s">
        <v>186</v>
      </c>
      <c r="M6957" s="25" t="s">
        <v>171</v>
      </c>
      <c r="N6957" s="28" t="n">
        <v>550</v>
      </c>
      <c r="O6957" s="25" t="s">
        <v>56</v>
      </c>
      <c r="P6957" s="29" t="n">
        <v>42959</v>
      </c>
      <c r="Q6957" s="33"/>
      <c r="R6957" s="34"/>
      <c r="S6957" s="28" t="n">
        <f aca="false">IF(O6957="Won",R6957,IF(O6957="Lost",0,N6957))</f>
        <v>550</v>
      </c>
      <c r="T6957" s="30" t="str">
        <f aca="false">IF(AND(P6957&lt;&gt;"",Q6957&lt;&gt;""),Q6957-P6957,"")</f>
        <v/>
      </c>
      <c r="U6957" s="30" t="n">
        <f aca="false">IF(AND(O6957="Engaging",P6957&lt;&gt;""),'Leia-me'!$B$5-P6957,"")</f>
        <v>141</v>
      </c>
      <c r="V6957" s="25" t="str">
        <f aca="false">IF(O6957&lt;&gt;"Engaging","",IF(U6957&lt;='Leia-me'!$B$6,"Saudável",IF(U6957&lt;='Leia-me'!$B$7,"Esfriando",IF(U6957&lt;='Leia-me'!$B$8,"Última chance","Zumbi"))))</f>
        <v>Zumbi</v>
      </c>
      <c r="W6957" s="25" t="str">
        <f aca="false">IF(O6957="Won",1,IF(O6957="Lost",0,""))</f>
        <v/>
      </c>
      <c r="Y6957" s="25" t="str">
        <f aca="false">IF(E6957="","Sim","")</f>
        <v>Sim</v>
      </c>
    </row>
    <row r="6958" customFormat="false" ht="15" hidden="false" customHeight="false" outlineLevel="0" collapsed="false">
      <c r="A6958" s="25" t="s">
        <v>7221</v>
      </c>
      <c r="B6958" s="25" t="s">
        <v>102</v>
      </c>
      <c r="C6958" s="25" t="s">
        <v>103</v>
      </c>
      <c r="D6958" s="25" t="s">
        <v>104</v>
      </c>
      <c r="G6958" s="31"/>
      <c r="H6958" s="32"/>
      <c r="L6958" s="25" t="s">
        <v>186</v>
      </c>
      <c r="M6958" s="25" t="s">
        <v>171</v>
      </c>
      <c r="N6958" s="28" t="n">
        <v>550</v>
      </c>
      <c r="O6958" s="25" t="s">
        <v>56</v>
      </c>
      <c r="P6958" s="29" t="n">
        <v>42959</v>
      </c>
      <c r="Q6958" s="33"/>
      <c r="R6958" s="34"/>
      <c r="S6958" s="28" t="n">
        <f aca="false">IF(O6958="Won",R6958,IF(O6958="Lost",0,N6958))</f>
        <v>550</v>
      </c>
      <c r="T6958" s="30" t="str">
        <f aca="false">IF(AND(P6958&lt;&gt;"",Q6958&lt;&gt;""),Q6958-P6958,"")</f>
        <v/>
      </c>
      <c r="U6958" s="30" t="n">
        <f aca="false">IF(AND(O6958="Engaging",P6958&lt;&gt;""),'Leia-me'!$B$5-P6958,"")</f>
        <v>141</v>
      </c>
      <c r="V6958" s="25" t="str">
        <f aca="false">IF(O6958&lt;&gt;"Engaging","",IF(U6958&lt;='Leia-me'!$B$6,"Saudável",IF(U6958&lt;='Leia-me'!$B$7,"Esfriando",IF(U6958&lt;='Leia-me'!$B$8,"Última chance","Zumbi"))))</f>
        <v>Zumbi</v>
      </c>
      <c r="W6958" s="25" t="str">
        <f aca="false">IF(O6958="Won",1,IF(O6958="Lost",0,""))</f>
        <v/>
      </c>
      <c r="Y6958" s="25" t="str">
        <f aca="false">IF(E6958="","Sim","")</f>
        <v>Sim</v>
      </c>
    </row>
    <row r="6959" customFormat="false" ht="15" hidden="false" customHeight="false" outlineLevel="0" collapsed="false">
      <c r="A6959" s="25" t="s">
        <v>7222</v>
      </c>
      <c r="B6959" s="25" t="s">
        <v>102</v>
      </c>
      <c r="C6959" s="25" t="s">
        <v>103</v>
      </c>
      <c r="D6959" s="25" t="s">
        <v>104</v>
      </c>
      <c r="G6959" s="31"/>
      <c r="H6959" s="32"/>
      <c r="L6959" s="25" t="s">
        <v>178</v>
      </c>
      <c r="M6959" s="25" t="s">
        <v>171</v>
      </c>
      <c r="N6959" s="28" t="n">
        <v>5482</v>
      </c>
      <c r="O6959" s="25" t="s">
        <v>56</v>
      </c>
      <c r="P6959" s="29" t="n">
        <v>42959</v>
      </c>
      <c r="Q6959" s="33"/>
      <c r="R6959" s="34"/>
      <c r="S6959" s="28" t="n">
        <f aca="false">IF(O6959="Won",R6959,IF(O6959="Lost",0,N6959))</f>
        <v>5482</v>
      </c>
      <c r="T6959" s="30" t="str">
        <f aca="false">IF(AND(P6959&lt;&gt;"",Q6959&lt;&gt;""),Q6959-P6959,"")</f>
        <v/>
      </c>
      <c r="U6959" s="30" t="n">
        <f aca="false">IF(AND(O6959="Engaging",P6959&lt;&gt;""),'Leia-me'!$B$5-P6959,"")</f>
        <v>141</v>
      </c>
      <c r="V6959" s="25" t="str">
        <f aca="false">IF(O6959&lt;&gt;"Engaging","",IF(U6959&lt;='Leia-me'!$B$6,"Saudável",IF(U6959&lt;='Leia-me'!$B$7,"Esfriando",IF(U6959&lt;='Leia-me'!$B$8,"Última chance","Zumbi"))))</f>
        <v>Zumbi</v>
      </c>
      <c r="W6959" s="25" t="str">
        <f aca="false">IF(O6959="Won",1,IF(O6959="Lost",0,""))</f>
        <v/>
      </c>
      <c r="Y6959" s="25" t="str">
        <f aca="false">IF(E6959="","Sim","")</f>
        <v>Sim</v>
      </c>
    </row>
    <row r="6960" customFormat="false" ht="15" hidden="false" customHeight="false" outlineLevel="0" collapsed="false">
      <c r="A6960" s="25" t="s">
        <v>7223</v>
      </c>
      <c r="B6960" s="25" t="s">
        <v>102</v>
      </c>
      <c r="C6960" s="25" t="s">
        <v>103</v>
      </c>
      <c r="D6960" s="25" t="s">
        <v>104</v>
      </c>
      <c r="E6960" s="25" t="s">
        <v>210</v>
      </c>
      <c r="F6960" s="25" t="s">
        <v>211</v>
      </c>
      <c r="G6960" s="26" t="n">
        <v>718.62</v>
      </c>
      <c r="H6960" s="27" t="n">
        <v>2448</v>
      </c>
      <c r="I6960" s="25" t="s">
        <v>147</v>
      </c>
      <c r="K6960" s="25" t="n">
        <v>2001</v>
      </c>
      <c r="L6960" s="25" t="s">
        <v>1834</v>
      </c>
      <c r="M6960" s="25" t="s">
        <v>171</v>
      </c>
      <c r="N6960" s="28" t="n">
        <v>4821</v>
      </c>
      <c r="O6960" s="25" t="s">
        <v>56</v>
      </c>
      <c r="P6960" s="29" t="n">
        <v>42959</v>
      </c>
      <c r="Q6960" s="33"/>
      <c r="R6960" s="34"/>
      <c r="S6960" s="28" t="n">
        <f aca="false">IF(O6960="Won",R6960,IF(O6960="Lost",0,N6960))</f>
        <v>4821</v>
      </c>
      <c r="T6960" s="30" t="str">
        <f aca="false">IF(AND(P6960&lt;&gt;"",Q6960&lt;&gt;""),Q6960-P6960,"")</f>
        <v/>
      </c>
      <c r="U6960" s="30" t="n">
        <f aca="false">IF(AND(O6960="Engaging",P6960&lt;&gt;""),'Leia-me'!$B$5-P6960,"")</f>
        <v>141</v>
      </c>
      <c r="V6960" s="25" t="str">
        <f aca="false">IF(O6960&lt;&gt;"Engaging","",IF(U6960&lt;='Leia-me'!$B$6,"Saudável",IF(U6960&lt;='Leia-me'!$B$7,"Esfriando",IF(U6960&lt;='Leia-me'!$B$8,"Última chance","Zumbi"))))</f>
        <v>Zumbi</v>
      </c>
      <c r="W6960" s="25" t="str">
        <f aca="false">IF(O6960="Won",1,IF(O6960="Lost",0,""))</f>
        <v/>
      </c>
      <c r="X6960" s="25" t="s">
        <v>1835</v>
      </c>
      <c r="Y6960" s="25" t="str">
        <f aca="false">IF(E6960="","Sim","")</f>
        <v/>
      </c>
    </row>
    <row r="6961" customFormat="false" ht="15" hidden="false" customHeight="false" outlineLevel="0" collapsed="false">
      <c r="A6961" s="25" t="s">
        <v>7224</v>
      </c>
      <c r="B6961" s="25" t="s">
        <v>102</v>
      </c>
      <c r="C6961" s="25" t="s">
        <v>103</v>
      </c>
      <c r="D6961" s="25" t="s">
        <v>104</v>
      </c>
      <c r="E6961" s="25" t="s">
        <v>1789</v>
      </c>
      <c r="F6961" s="25" t="s">
        <v>211</v>
      </c>
      <c r="G6961" s="26" t="n">
        <v>497.11</v>
      </c>
      <c r="H6961" s="27" t="n">
        <v>1588</v>
      </c>
      <c r="I6961" s="25" t="s">
        <v>147</v>
      </c>
      <c r="K6961" s="25" t="n">
        <v>2009</v>
      </c>
      <c r="L6961" s="25" t="s">
        <v>160</v>
      </c>
      <c r="M6961" s="25" t="s">
        <v>149</v>
      </c>
      <c r="N6961" s="28" t="n">
        <v>3393</v>
      </c>
      <c r="O6961" s="25" t="s">
        <v>54</v>
      </c>
      <c r="P6961" s="29" t="n">
        <v>42959</v>
      </c>
      <c r="Q6961" s="29" t="n">
        <v>43053</v>
      </c>
      <c r="R6961" s="28" t="n">
        <v>3779</v>
      </c>
      <c r="S6961" s="28" t="n">
        <f aca="false">IF(O6961="Won",R6961,IF(O6961="Lost",0,N6961))</f>
        <v>3779</v>
      </c>
      <c r="T6961" s="30" t="n">
        <f aca="false">IF(AND(P6961&lt;&gt;"",Q6961&lt;&gt;""),Q6961-P6961,"")</f>
        <v>94</v>
      </c>
      <c r="U6961" s="30" t="str">
        <f aca="false">IF(AND(O6961="Engaging",P6961&lt;&gt;""),'Leia-me'!$B$5-P6961,"")</f>
        <v/>
      </c>
      <c r="V6961" s="25" t="str">
        <f aca="false">IF(O6961&lt;&gt;"Engaging","",IF(U6961&lt;='Leia-me'!$B$6,"Saudável",IF(U6961&lt;='Leia-me'!$B$7,"Esfriando",IF(U6961&lt;='Leia-me'!$B$8,"Última chance","Zumbi"))))</f>
        <v/>
      </c>
      <c r="W6961" s="25" t="n">
        <f aca="false">IF(O6961="Won",1,IF(O6961="Lost",0,""))</f>
        <v>1</v>
      </c>
      <c r="Y6961" s="25" t="str">
        <f aca="false">IF(E6961="","Sim","")</f>
        <v/>
      </c>
    </row>
    <row r="6962" customFormat="false" ht="15" hidden="false" customHeight="false" outlineLevel="0" collapsed="false">
      <c r="A6962" s="25" t="s">
        <v>7225</v>
      </c>
      <c r="B6962" s="25" t="s">
        <v>102</v>
      </c>
      <c r="C6962" s="25" t="s">
        <v>103</v>
      </c>
      <c r="D6962" s="25" t="s">
        <v>104</v>
      </c>
      <c r="E6962" s="25" t="s">
        <v>1187</v>
      </c>
      <c r="F6962" s="25" t="s">
        <v>159</v>
      </c>
      <c r="G6962" s="26" t="n">
        <v>2059.9</v>
      </c>
      <c r="H6962" s="27" t="n">
        <v>3644</v>
      </c>
      <c r="I6962" s="25" t="s">
        <v>147</v>
      </c>
      <c r="K6962" s="25" t="n">
        <v>1988</v>
      </c>
      <c r="L6962" s="25" t="s">
        <v>148</v>
      </c>
      <c r="M6962" s="25" t="s">
        <v>149</v>
      </c>
      <c r="N6962" s="28" t="n">
        <v>55</v>
      </c>
      <c r="O6962" s="25" t="s">
        <v>54</v>
      </c>
      <c r="P6962" s="29" t="n">
        <v>42960</v>
      </c>
      <c r="Q6962" s="29" t="n">
        <v>43065</v>
      </c>
      <c r="R6962" s="28" t="n">
        <v>59</v>
      </c>
      <c r="S6962" s="28" t="n">
        <f aca="false">IF(O6962="Won",R6962,IF(O6962="Lost",0,N6962))</f>
        <v>59</v>
      </c>
      <c r="T6962" s="30" t="n">
        <f aca="false">IF(AND(P6962&lt;&gt;"",Q6962&lt;&gt;""),Q6962-P6962,"")</f>
        <v>105</v>
      </c>
      <c r="U6962" s="30" t="str">
        <f aca="false">IF(AND(O6962="Engaging",P6962&lt;&gt;""),'Leia-me'!$B$5-P6962,"")</f>
        <v/>
      </c>
      <c r="V6962" s="25" t="str">
        <f aca="false">IF(O6962&lt;&gt;"Engaging","",IF(U6962&lt;='Leia-me'!$B$6,"Saudável",IF(U6962&lt;='Leia-me'!$B$7,"Esfriando",IF(U6962&lt;='Leia-me'!$B$8,"Última chance","Zumbi"))))</f>
        <v/>
      </c>
      <c r="W6962" s="25" t="n">
        <f aca="false">IF(O6962="Won",1,IF(O6962="Lost",0,""))</f>
        <v>1</v>
      </c>
      <c r="Y6962" s="25" t="str">
        <f aca="false">IF(E6962="","Sim","")</f>
        <v/>
      </c>
    </row>
    <row r="6963" customFormat="false" ht="15" hidden="false" customHeight="false" outlineLevel="0" collapsed="false">
      <c r="A6963" s="25" t="s">
        <v>7226</v>
      </c>
      <c r="B6963" s="25" t="s">
        <v>102</v>
      </c>
      <c r="C6963" s="25" t="s">
        <v>103</v>
      </c>
      <c r="D6963" s="25" t="s">
        <v>104</v>
      </c>
      <c r="E6963" s="25" t="s">
        <v>2530</v>
      </c>
      <c r="F6963" s="25" t="s">
        <v>185</v>
      </c>
      <c r="G6963" s="26" t="n">
        <v>527.11</v>
      </c>
      <c r="H6963" s="27" t="n">
        <v>1428</v>
      </c>
      <c r="I6963" s="25" t="s">
        <v>147</v>
      </c>
      <c r="J6963" s="25" t="s">
        <v>193</v>
      </c>
      <c r="K6963" s="25" t="n">
        <v>2011</v>
      </c>
      <c r="L6963" s="25" t="s">
        <v>160</v>
      </c>
      <c r="M6963" s="25" t="s">
        <v>149</v>
      </c>
      <c r="N6963" s="28" t="n">
        <v>3393</v>
      </c>
      <c r="O6963" s="25" t="s">
        <v>56</v>
      </c>
      <c r="P6963" s="29" t="n">
        <v>42961</v>
      </c>
      <c r="Q6963" s="33"/>
      <c r="R6963" s="34"/>
      <c r="S6963" s="28" t="n">
        <f aca="false">IF(O6963="Won",R6963,IF(O6963="Lost",0,N6963))</f>
        <v>3393</v>
      </c>
      <c r="T6963" s="30" t="str">
        <f aca="false">IF(AND(P6963&lt;&gt;"",Q6963&lt;&gt;""),Q6963-P6963,"")</f>
        <v/>
      </c>
      <c r="U6963" s="30" t="n">
        <f aca="false">IF(AND(O6963="Engaging",P6963&lt;&gt;""),'Leia-me'!$B$5-P6963,"")</f>
        <v>139</v>
      </c>
      <c r="V6963" s="25" t="str">
        <f aca="false">IF(O6963&lt;&gt;"Engaging","",IF(U6963&lt;='Leia-me'!$B$6,"Saudável",IF(U6963&lt;='Leia-me'!$B$7,"Esfriando",IF(U6963&lt;='Leia-me'!$B$8,"Última chance","Zumbi"))))</f>
        <v>Zumbi</v>
      </c>
      <c r="W6963" s="25" t="str">
        <f aca="false">IF(O6963="Won",1,IF(O6963="Lost",0,""))</f>
        <v/>
      </c>
      <c r="Y6963" s="25" t="str">
        <f aca="false">IF(E6963="","Sim","")</f>
        <v/>
      </c>
    </row>
    <row r="6964" customFormat="false" ht="15" hidden="false" customHeight="false" outlineLevel="0" collapsed="false">
      <c r="A6964" s="25" t="s">
        <v>7227</v>
      </c>
      <c r="B6964" s="25" t="s">
        <v>102</v>
      </c>
      <c r="C6964" s="25" t="s">
        <v>103</v>
      </c>
      <c r="D6964" s="25" t="s">
        <v>104</v>
      </c>
      <c r="E6964" s="25" t="s">
        <v>2863</v>
      </c>
      <c r="F6964" s="25" t="s">
        <v>211</v>
      </c>
      <c r="G6964" s="26" t="n">
        <v>2437.85</v>
      </c>
      <c r="H6964" s="27" t="n">
        <v>4874</v>
      </c>
      <c r="I6964" s="25" t="s">
        <v>147</v>
      </c>
      <c r="K6964" s="25" t="n">
        <v>2001</v>
      </c>
      <c r="L6964" s="25" t="s">
        <v>186</v>
      </c>
      <c r="M6964" s="25" t="s">
        <v>171</v>
      </c>
      <c r="N6964" s="28" t="n">
        <v>550</v>
      </c>
      <c r="O6964" s="25" t="s">
        <v>54</v>
      </c>
      <c r="P6964" s="29" t="n">
        <v>42961</v>
      </c>
      <c r="Q6964" s="29" t="n">
        <v>42966</v>
      </c>
      <c r="R6964" s="28" t="n">
        <v>551</v>
      </c>
      <c r="S6964" s="28" t="n">
        <f aca="false">IF(O6964="Won",R6964,IF(O6964="Lost",0,N6964))</f>
        <v>551</v>
      </c>
      <c r="T6964" s="30" t="n">
        <f aca="false">IF(AND(P6964&lt;&gt;"",Q6964&lt;&gt;""),Q6964-P6964,"")</f>
        <v>5</v>
      </c>
      <c r="U6964" s="30" t="str">
        <f aca="false">IF(AND(O6964="Engaging",P6964&lt;&gt;""),'Leia-me'!$B$5-P6964,"")</f>
        <v/>
      </c>
      <c r="V6964" s="25" t="str">
        <f aca="false">IF(O6964&lt;&gt;"Engaging","",IF(U6964&lt;='Leia-me'!$B$6,"Saudável",IF(U6964&lt;='Leia-me'!$B$7,"Esfriando",IF(U6964&lt;='Leia-me'!$B$8,"Última chance","Zumbi"))))</f>
        <v/>
      </c>
      <c r="W6964" s="25" t="n">
        <f aca="false">IF(O6964="Won",1,IF(O6964="Lost",0,""))</f>
        <v>1</v>
      </c>
      <c r="Y6964" s="25" t="str">
        <f aca="false">IF(E6964="","Sim","")</f>
        <v/>
      </c>
    </row>
    <row r="6965" customFormat="false" ht="15" hidden="false" customHeight="false" outlineLevel="0" collapsed="false">
      <c r="A6965" s="25" t="s">
        <v>7228</v>
      </c>
      <c r="B6965" s="25" t="s">
        <v>102</v>
      </c>
      <c r="C6965" s="25" t="s">
        <v>103</v>
      </c>
      <c r="D6965" s="25" t="s">
        <v>104</v>
      </c>
      <c r="G6965" s="31"/>
      <c r="H6965" s="32"/>
      <c r="L6965" s="25" t="s">
        <v>1834</v>
      </c>
      <c r="M6965" s="25" t="s">
        <v>171</v>
      </c>
      <c r="N6965" s="28" t="n">
        <v>4821</v>
      </c>
      <c r="O6965" s="25" t="s">
        <v>56</v>
      </c>
      <c r="P6965" s="29" t="n">
        <v>42962</v>
      </c>
      <c r="Q6965" s="33"/>
      <c r="R6965" s="34"/>
      <c r="S6965" s="28" t="n">
        <f aca="false">IF(O6965="Won",R6965,IF(O6965="Lost",0,N6965))</f>
        <v>4821</v>
      </c>
      <c r="T6965" s="30" t="str">
        <f aca="false">IF(AND(P6965&lt;&gt;"",Q6965&lt;&gt;""),Q6965-P6965,"")</f>
        <v/>
      </c>
      <c r="U6965" s="30" t="n">
        <f aca="false">IF(AND(O6965="Engaging",P6965&lt;&gt;""),'Leia-me'!$B$5-P6965,"")</f>
        <v>138</v>
      </c>
      <c r="V6965" s="25" t="str">
        <f aca="false">IF(O6965&lt;&gt;"Engaging","",IF(U6965&lt;='Leia-me'!$B$6,"Saudável",IF(U6965&lt;='Leia-me'!$B$7,"Esfriando",IF(U6965&lt;='Leia-me'!$B$8,"Última chance","Zumbi"))))</f>
        <v>Última chance</v>
      </c>
      <c r="W6965" s="25" t="str">
        <f aca="false">IF(O6965="Won",1,IF(O6965="Lost",0,""))</f>
        <v/>
      </c>
      <c r="X6965" s="25" t="s">
        <v>1835</v>
      </c>
      <c r="Y6965" s="25" t="str">
        <f aca="false">IF(E6965="","Sim","")</f>
        <v>Sim</v>
      </c>
    </row>
    <row r="6966" customFormat="false" ht="15" hidden="false" customHeight="false" outlineLevel="0" collapsed="false">
      <c r="A6966" s="25" t="s">
        <v>7229</v>
      </c>
      <c r="B6966" s="25" t="s">
        <v>102</v>
      </c>
      <c r="C6966" s="25" t="s">
        <v>103</v>
      </c>
      <c r="D6966" s="25" t="s">
        <v>104</v>
      </c>
      <c r="E6966" s="25" t="s">
        <v>2484</v>
      </c>
      <c r="F6966" s="25" t="s">
        <v>155</v>
      </c>
      <c r="G6966" s="26" t="n">
        <v>1825.82</v>
      </c>
      <c r="H6966" s="27" t="n">
        <v>5595</v>
      </c>
      <c r="I6966" s="25" t="s">
        <v>147</v>
      </c>
      <c r="J6966" s="25" t="s">
        <v>156</v>
      </c>
      <c r="K6966" s="25" t="n">
        <v>1995</v>
      </c>
      <c r="L6966" s="25" t="s">
        <v>1834</v>
      </c>
      <c r="M6966" s="25" t="s">
        <v>171</v>
      </c>
      <c r="N6966" s="28" t="n">
        <v>4821</v>
      </c>
      <c r="O6966" s="25" t="s">
        <v>55</v>
      </c>
      <c r="P6966" s="29" t="n">
        <v>42962</v>
      </c>
      <c r="Q6966" s="29" t="n">
        <v>42970</v>
      </c>
      <c r="R6966" s="28" t="n">
        <v>0</v>
      </c>
      <c r="S6966" s="28" t="n">
        <f aca="false">IF(O6966="Won",R6966,IF(O6966="Lost",0,N6966))</f>
        <v>0</v>
      </c>
      <c r="T6966" s="30" t="n">
        <f aca="false">IF(AND(P6966&lt;&gt;"",Q6966&lt;&gt;""),Q6966-P6966,"")</f>
        <v>8</v>
      </c>
      <c r="U6966" s="30" t="str">
        <f aca="false">IF(AND(O6966="Engaging",P6966&lt;&gt;""),'Leia-me'!$B$5-P6966,"")</f>
        <v/>
      </c>
      <c r="V6966" s="25" t="str">
        <f aca="false">IF(O6966&lt;&gt;"Engaging","",IF(U6966&lt;='Leia-me'!$B$6,"Saudável",IF(U6966&lt;='Leia-me'!$B$7,"Esfriando",IF(U6966&lt;='Leia-me'!$B$8,"Última chance","Zumbi"))))</f>
        <v/>
      </c>
      <c r="W6966" s="25" t="n">
        <f aca="false">IF(O6966="Won",1,IF(O6966="Lost",0,""))</f>
        <v>0</v>
      </c>
      <c r="X6966" s="25" t="s">
        <v>1835</v>
      </c>
      <c r="Y6966" s="25" t="str">
        <f aca="false">IF(E6966="","Sim","")</f>
        <v/>
      </c>
    </row>
    <row r="6967" customFormat="false" ht="15" hidden="false" customHeight="false" outlineLevel="0" collapsed="false">
      <c r="A6967" s="25" t="s">
        <v>7230</v>
      </c>
      <c r="B6967" s="25" t="s">
        <v>102</v>
      </c>
      <c r="C6967" s="25" t="s">
        <v>103</v>
      </c>
      <c r="D6967" s="25" t="s">
        <v>104</v>
      </c>
      <c r="G6967" s="31"/>
      <c r="H6967" s="32"/>
      <c r="L6967" s="25" t="s">
        <v>148</v>
      </c>
      <c r="M6967" s="25" t="s">
        <v>149</v>
      </c>
      <c r="N6967" s="28" t="n">
        <v>55</v>
      </c>
      <c r="O6967" s="25" t="s">
        <v>56</v>
      </c>
      <c r="P6967" s="29" t="n">
        <v>42963</v>
      </c>
      <c r="Q6967" s="33"/>
      <c r="R6967" s="34"/>
      <c r="S6967" s="28" t="n">
        <f aca="false">IF(O6967="Won",R6967,IF(O6967="Lost",0,N6967))</f>
        <v>55</v>
      </c>
      <c r="T6967" s="30" t="str">
        <f aca="false">IF(AND(P6967&lt;&gt;"",Q6967&lt;&gt;""),Q6967-P6967,"")</f>
        <v/>
      </c>
      <c r="U6967" s="30" t="n">
        <f aca="false">IF(AND(O6967="Engaging",P6967&lt;&gt;""),'Leia-me'!$B$5-P6967,"")</f>
        <v>137</v>
      </c>
      <c r="V6967" s="25" t="str">
        <f aca="false">IF(O6967&lt;&gt;"Engaging","",IF(U6967&lt;='Leia-me'!$B$6,"Saudável",IF(U6967&lt;='Leia-me'!$B$7,"Esfriando",IF(U6967&lt;='Leia-me'!$B$8,"Última chance","Zumbi"))))</f>
        <v>Última chance</v>
      </c>
      <c r="W6967" s="25" t="str">
        <f aca="false">IF(O6967="Won",1,IF(O6967="Lost",0,""))</f>
        <v/>
      </c>
      <c r="Y6967" s="25" t="str">
        <f aca="false">IF(E6967="","Sim","")</f>
        <v>Sim</v>
      </c>
    </row>
    <row r="6968" customFormat="false" ht="15" hidden="false" customHeight="false" outlineLevel="0" collapsed="false">
      <c r="A6968" s="25" t="s">
        <v>7231</v>
      </c>
      <c r="B6968" s="25" t="s">
        <v>102</v>
      </c>
      <c r="C6968" s="25" t="s">
        <v>103</v>
      </c>
      <c r="D6968" s="25" t="s">
        <v>104</v>
      </c>
      <c r="E6968" s="25" t="s">
        <v>218</v>
      </c>
      <c r="F6968" s="25" t="s">
        <v>146</v>
      </c>
      <c r="G6968" s="26" t="n">
        <v>4.54</v>
      </c>
      <c r="H6968" s="27" t="n">
        <v>9</v>
      </c>
      <c r="I6968" s="25" t="s">
        <v>147</v>
      </c>
      <c r="K6968" s="25" t="n">
        <v>2017</v>
      </c>
      <c r="L6968" s="25" t="s">
        <v>160</v>
      </c>
      <c r="M6968" s="25" t="s">
        <v>149</v>
      </c>
      <c r="N6968" s="28" t="n">
        <v>3393</v>
      </c>
      <c r="O6968" s="25" t="s">
        <v>55</v>
      </c>
      <c r="P6968" s="29" t="n">
        <v>42964</v>
      </c>
      <c r="Q6968" s="29" t="n">
        <v>42965</v>
      </c>
      <c r="R6968" s="28" t="n">
        <v>0</v>
      </c>
      <c r="S6968" s="28" t="n">
        <f aca="false">IF(O6968="Won",R6968,IF(O6968="Lost",0,N6968))</f>
        <v>0</v>
      </c>
      <c r="T6968" s="30" t="n">
        <f aca="false">IF(AND(P6968&lt;&gt;"",Q6968&lt;&gt;""),Q6968-P6968,"")</f>
        <v>1</v>
      </c>
      <c r="U6968" s="30" t="str">
        <f aca="false">IF(AND(O6968="Engaging",P6968&lt;&gt;""),'Leia-me'!$B$5-P6968,"")</f>
        <v/>
      </c>
      <c r="V6968" s="25" t="str">
        <f aca="false">IF(O6968&lt;&gt;"Engaging","",IF(U6968&lt;='Leia-me'!$B$6,"Saudável",IF(U6968&lt;='Leia-me'!$B$7,"Esfriando",IF(U6968&lt;='Leia-me'!$B$8,"Última chance","Zumbi"))))</f>
        <v/>
      </c>
      <c r="W6968" s="25" t="n">
        <f aca="false">IF(O6968="Won",1,IF(O6968="Lost",0,""))</f>
        <v>0</v>
      </c>
      <c r="Y6968" s="25" t="str">
        <f aca="false">IF(E6968="","Sim","")</f>
        <v/>
      </c>
    </row>
    <row r="6969" customFormat="false" ht="15" hidden="false" customHeight="false" outlineLevel="0" collapsed="false">
      <c r="A6969" s="25" t="s">
        <v>7232</v>
      </c>
      <c r="B6969" s="25" t="s">
        <v>102</v>
      </c>
      <c r="C6969" s="25" t="s">
        <v>103</v>
      </c>
      <c r="D6969" s="25" t="s">
        <v>104</v>
      </c>
      <c r="E6969" s="25" t="s">
        <v>2863</v>
      </c>
      <c r="F6969" s="25" t="s">
        <v>211</v>
      </c>
      <c r="G6969" s="26" t="n">
        <v>2437.85</v>
      </c>
      <c r="H6969" s="27" t="n">
        <v>4874</v>
      </c>
      <c r="I6969" s="25" t="s">
        <v>147</v>
      </c>
      <c r="K6969" s="25" t="n">
        <v>2001</v>
      </c>
      <c r="L6969" s="25" t="s">
        <v>160</v>
      </c>
      <c r="M6969" s="25" t="s">
        <v>149</v>
      </c>
      <c r="N6969" s="28" t="n">
        <v>3393</v>
      </c>
      <c r="O6969" s="25" t="s">
        <v>55</v>
      </c>
      <c r="P6969" s="29" t="n">
        <v>42964</v>
      </c>
      <c r="Q6969" s="29" t="n">
        <v>43050</v>
      </c>
      <c r="R6969" s="28" t="n">
        <v>0</v>
      </c>
      <c r="S6969" s="28" t="n">
        <f aca="false">IF(O6969="Won",R6969,IF(O6969="Lost",0,N6969))</f>
        <v>0</v>
      </c>
      <c r="T6969" s="30" t="n">
        <f aca="false">IF(AND(P6969&lt;&gt;"",Q6969&lt;&gt;""),Q6969-P6969,"")</f>
        <v>86</v>
      </c>
      <c r="U6969" s="30" t="str">
        <f aca="false">IF(AND(O6969="Engaging",P6969&lt;&gt;""),'Leia-me'!$B$5-P6969,"")</f>
        <v/>
      </c>
      <c r="V6969" s="25" t="str">
        <f aca="false">IF(O6969&lt;&gt;"Engaging","",IF(U6969&lt;='Leia-me'!$B$6,"Saudável",IF(U6969&lt;='Leia-me'!$B$7,"Esfriando",IF(U6969&lt;='Leia-me'!$B$8,"Última chance","Zumbi"))))</f>
        <v/>
      </c>
      <c r="W6969" s="25" t="n">
        <f aca="false">IF(O6969="Won",1,IF(O6969="Lost",0,""))</f>
        <v>0</v>
      </c>
      <c r="Y6969" s="25" t="str">
        <f aca="false">IF(E6969="","Sim","")</f>
        <v/>
      </c>
    </row>
    <row r="6970" customFormat="false" ht="15" hidden="false" customHeight="false" outlineLevel="0" collapsed="false">
      <c r="A6970" s="25" t="s">
        <v>7233</v>
      </c>
      <c r="B6970" s="25" t="s">
        <v>102</v>
      </c>
      <c r="C6970" s="25" t="s">
        <v>103</v>
      </c>
      <c r="D6970" s="25" t="s">
        <v>104</v>
      </c>
      <c r="G6970" s="31"/>
      <c r="H6970" s="32"/>
      <c r="L6970" s="25" t="s">
        <v>160</v>
      </c>
      <c r="M6970" s="25" t="s">
        <v>149</v>
      </c>
      <c r="N6970" s="28" t="n">
        <v>3393</v>
      </c>
      <c r="O6970" s="25" t="s">
        <v>56</v>
      </c>
      <c r="P6970" s="29" t="n">
        <v>42965</v>
      </c>
      <c r="Q6970" s="33"/>
      <c r="R6970" s="34"/>
      <c r="S6970" s="28" t="n">
        <f aca="false">IF(O6970="Won",R6970,IF(O6970="Lost",0,N6970))</f>
        <v>3393</v>
      </c>
      <c r="T6970" s="30" t="str">
        <f aca="false">IF(AND(P6970&lt;&gt;"",Q6970&lt;&gt;""),Q6970-P6970,"")</f>
        <v/>
      </c>
      <c r="U6970" s="30" t="n">
        <f aca="false">IF(AND(O6970="Engaging",P6970&lt;&gt;""),'Leia-me'!$B$5-P6970,"")</f>
        <v>135</v>
      </c>
      <c r="V6970" s="25" t="str">
        <f aca="false">IF(O6970&lt;&gt;"Engaging","",IF(U6970&lt;='Leia-me'!$B$6,"Saudável",IF(U6970&lt;='Leia-me'!$B$7,"Esfriando",IF(U6970&lt;='Leia-me'!$B$8,"Última chance","Zumbi"))))</f>
        <v>Última chance</v>
      </c>
      <c r="W6970" s="25" t="str">
        <f aca="false">IF(O6970="Won",1,IF(O6970="Lost",0,""))</f>
        <v/>
      </c>
      <c r="Y6970" s="25" t="str">
        <f aca="false">IF(E6970="","Sim","")</f>
        <v>Sim</v>
      </c>
    </row>
    <row r="6971" customFormat="false" ht="15" hidden="false" customHeight="false" outlineLevel="0" collapsed="false">
      <c r="A6971" s="25" t="s">
        <v>7234</v>
      </c>
      <c r="B6971" s="25" t="s">
        <v>102</v>
      </c>
      <c r="C6971" s="25" t="s">
        <v>103</v>
      </c>
      <c r="D6971" s="25" t="s">
        <v>104</v>
      </c>
      <c r="E6971" s="25" t="s">
        <v>1646</v>
      </c>
      <c r="F6971" s="25" t="s">
        <v>185</v>
      </c>
      <c r="G6971" s="26" t="n">
        <v>587.72</v>
      </c>
      <c r="H6971" s="27" t="n">
        <v>1501</v>
      </c>
      <c r="I6971" s="25" t="s">
        <v>147</v>
      </c>
      <c r="K6971" s="25" t="n">
        <v>2010</v>
      </c>
      <c r="L6971" s="25" t="s">
        <v>1834</v>
      </c>
      <c r="M6971" s="25" t="s">
        <v>171</v>
      </c>
      <c r="N6971" s="28" t="n">
        <v>4821</v>
      </c>
      <c r="O6971" s="25" t="s">
        <v>54</v>
      </c>
      <c r="P6971" s="29" t="n">
        <v>42966</v>
      </c>
      <c r="Q6971" s="29" t="n">
        <v>43066</v>
      </c>
      <c r="R6971" s="28" t="n">
        <v>5058</v>
      </c>
      <c r="S6971" s="28" t="n">
        <f aca="false">IF(O6971="Won",R6971,IF(O6971="Lost",0,N6971))</f>
        <v>5058</v>
      </c>
      <c r="T6971" s="30" t="n">
        <f aca="false">IF(AND(P6971&lt;&gt;"",Q6971&lt;&gt;""),Q6971-P6971,"")</f>
        <v>100</v>
      </c>
      <c r="U6971" s="30" t="str">
        <f aca="false">IF(AND(O6971="Engaging",P6971&lt;&gt;""),'Leia-me'!$B$5-P6971,"")</f>
        <v/>
      </c>
      <c r="V6971" s="25" t="str">
        <f aca="false">IF(O6971&lt;&gt;"Engaging","",IF(U6971&lt;='Leia-me'!$B$6,"Saudável",IF(U6971&lt;='Leia-me'!$B$7,"Esfriando",IF(U6971&lt;='Leia-me'!$B$8,"Última chance","Zumbi"))))</f>
        <v/>
      </c>
      <c r="W6971" s="25" t="n">
        <f aca="false">IF(O6971="Won",1,IF(O6971="Lost",0,""))</f>
        <v>1</v>
      </c>
      <c r="X6971" s="25" t="s">
        <v>1835</v>
      </c>
      <c r="Y6971" s="25" t="str">
        <f aca="false">IF(E6971="","Sim","")</f>
        <v/>
      </c>
    </row>
    <row r="6972" customFormat="false" ht="15" hidden="false" customHeight="false" outlineLevel="0" collapsed="false">
      <c r="A6972" s="25" t="s">
        <v>7235</v>
      </c>
      <c r="B6972" s="25" t="s">
        <v>102</v>
      </c>
      <c r="C6972" s="25" t="s">
        <v>103</v>
      </c>
      <c r="D6972" s="25" t="s">
        <v>104</v>
      </c>
      <c r="E6972" s="25" t="s">
        <v>1671</v>
      </c>
      <c r="F6972" s="25" t="s">
        <v>168</v>
      </c>
      <c r="G6972" s="26" t="n">
        <v>3027.46</v>
      </c>
      <c r="H6972" s="27" t="n">
        <v>9516</v>
      </c>
      <c r="I6972" s="25" t="s">
        <v>1672</v>
      </c>
      <c r="K6972" s="25" t="n">
        <v>1984</v>
      </c>
      <c r="L6972" s="25" t="s">
        <v>148</v>
      </c>
      <c r="M6972" s="25" t="s">
        <v>149</v>
      </c>
      <c r="N6972" s="28" t="n">
        <v>55</v>
      </c>
      <c r="O6972" s="25" t="s">
        <v>56</v>
      </c>
      <c r="P6972" s="29" t="n">
        <v>42967</v>
      </c>
      <c r="Q6972" s="33"/>
      <c r="R6972" s="34"/>
      <c r="S6972" s="28" t="n">
        <f aca="false">IF(O6972="Won",R6972,IF(O6972="Lost",0,N6972))</f>
        <v>55</v>
      </c>
      <c r="T6972" s="30" t="str">
        <f aca="false">IF(AND(P6972&lt;&gt;"",Q6972&lt;&gt;""),Q6972-P6972,"")</f>
        <v/>
      </c>
      <c r="U6972" s="30" t="n">
        <f aca="false">IF(AND(O6972="Engaging",P6972&lt;&gt;""),'Leia-me'!$B$5-P6972,"")</f>
        <v>133</v>
      </c>
      <c r="V6972" s="25" t="str">
        <f aca="false">IF(O6972&lt;&gt;"Engaging","",IF(U6972&lt;='Leia-me'!$B$6,"Saudável",IF(U6972&lt;='Leia-me'!$B$7,"Esfriando",IF(U6972&lt;='Leia-me'!$B$8,"Última chance","Zumbi"))))</f>
        <v>Última chance</v>
      </c>
      <c r="W6972" s="25" t="str">
        <f aca="false">IF(O6972="Won",1,IF(O6972="Lost",0,""))</f>
        <v/>
      </c>
      <c r="Y6972" s="25" t="str">
        <f aca="false">IF(E6972="","Sim","")</f>
        <v/>
      </c>
    </row>
    <row r="6973" customFormat="false" ht="15" hidden="false" customHeight="false" outlineLevel="0" collapsed="false">
      <c r="A6973" s="25" t="s">
        <v>7236</v>
      </c>
      <c r="B6973" s="25" t="s">
        <v>102</v>
      </c>
      <c r="C6973" s="25" t="s">
        <v>103</v>
      </c>
      <c r="D6973" s="25" t="s">
        <v>104</v>
      </c>
      <c r="E6973" s="25" t="s">
        <v>5204</v>
      </c>
      <c r="F6973" s="25" t="s">
        <v>155</v>
      </c>
      <c r="G6973" s="26" t="n">
        <v>1188.42</v>
      </c>
      <c r="H6973" s="27" t="n">
        <v>3015</v>
      </c>
      <c r="I6973" s="25" t="s">
        <v>147</v>
      </c>
      <c r="K6973" s="25" t="n">
        <v>1994</v>
      </c>
      <c r="L6973" s="25" t="s">
        <v>160</v>
      </c>
      <c r="M6973" s="25" t="s">
        <v>149</v>
      </c>
      <c r="N6973" s="28" t="n">
        <v>3393</v>
      </c>
      <c r="O6973" s="25" t="s">
        <v>54</v>
      </c>
      <c r="P6973" s="29" t="n">
        <v>42967</v>
      </c>
      <c r="Q6973" s="29" t="n">
        <v>43091</v>
      </c>
      <c r="R6973" s="28" t="n">
        <v>2833</v>
      </c>
      <c r="S6973" s="28" t="n">
        <f aca="false">IF(O6973="Won",R6973,IF(O6973="Lost",0,N6973))</f>
        <v>2833</v>
      </c>
      <c r="T6973" s="30" t="n">
        <f aca="false">IF(AND(P6973&lt;&gt;"",Q6973&lt;&gt;""),Q6973-P6973,"")</f>
        <v>124</v>
      </c>
      <c r="U6973" s="30" t="str">
        <f aca="false">IF(AND(O6973="Engaging",P6973&lt;&gt;""),'Leia-me'!$B$5-P6973,"")</f>
        <v/>
      </c>
      <c r="V6973" s="25" t="str">
        <f aca="false">IF(O6973&lt;&gt;"Engaging","",IF(U6973&lt;='Leia-me'!$B$6,"Saudável",IF(U6973&lt;='Leia-me'!$B$7,"Esfriando",IF(U6973&lt;='Leia-me'!$B$8,"Última chance","Zumbi"))))</f>
        <v/>
      </c>
      <c r="W6973" s="25" t="n">
        <f aca="false">IF(O6973="Won",1,IF(O6973="Lost",0,""))</f>
        <v>1</v>
      </c>
      <c r="Y6973" s="25" t="str">
        <f aca="false">IF(E6973="","Sim","")</f>
        <v/>
      </c>
    </row>
    <row r="6974" customFormat="false" ht="15" hidden="false" customHeight="false" outlineLevel="0" collapsed="false">
      <c r="A6974" s="25" t="s">
        <v>7237</v>
      </c>
      <c r="B6974" s="25" t="s">
        <v>102</v>
      </c>
      <c r="C6974" s="25" t="s">
        <v>103</v>
      </c>
      <c r="D6974" s="25" t="s">
        <v>104</v>
      </c>
      <c r="G6974" s="31"/>
      <c r="H6974" s="32"/>
      <c r="L6974" s="25" t="s">
        <v>148</v>
      </c>
      <c r="M6974" s="25" t="s">
        <v>149</v>
      </c>
      <c r="N6974" s="28" t="n">
        <v>55</v>
      </c>
      <c r="O6974" s="25" t="s">
        <v>56</v>
      </c>
      <c r="P6974" s="29" t="n">
        <v>42968</v>
      </c>
      <c r="Q6974" s="33"/>
      <c r="R6974" s="34"/>
      <c r="S6974" s="28" t="n">
        <f aca="false">IF(O6974="Won",R6974,IF(O6974="Lost",0,N6974))</f>
        <v>55</v>
      </c>
      <c r="T6974" s="30" t="str">
        <f aca="false">IF(AND(P6974&lt;&gt;"",Q6974&lt;&gt;""),Q6974-P6974,"")</f>
        <v/>
      </c>
      <c r="U6974" s="30" t="n">
        <f aca="false">IF(AND(O6974="Engaging",P6974&lt;&gt;""),'Leia-me'!$B$5-P6974,"")</f>
        <v>132</v>
      </c>
      <c r="V6974" s="25" t="str">
        <f aca="false">IF(O6974&lt;&gt;"Engaging","",IF(U6974&lt;='Leia-me'!$B$6,"Saudável",IF(U6974&lt;='Leia-me'!$B$7,"Esfriando",IF(U6974&lt;='Leia-me'!$B$8,"Última chance","Zumbi"))))</f>
        <v>Última chance</v>
      </c>
      <c r="W6974" s="25" t="str">
        <f aca="false">IF(O6974="Won",1,IF(O6974="Lost",0,""))</f>
        <v/>
      </c>
      <c r="Y6974" s="25" t="str">
        <f aca="false">IF(E6974="","Sim","")</f>
        <v>Sim</v>
      </c>
    </row>
    <row r="6975" customFormat="false" ht="15" hidden="false" customHeight="false" outlineLevel="0" collapsed="false">
      <c r="A6975" s="25" t="s">
        <v>7238</v>
      </c>
      <c r="B6975" s="25" t="s">
        <v>102</v>
      </c>
      <c r="C6975" s="25" t="s">
        <v>103</v>
      </c>
      <c r="D6975" s="25" t="s">
        <v>104</v>
      </c>
      <c r="E6975" s="25" t="s">
        <v>636</v>
      </c>
      <c r="F6975" s="25" t="s">
        <v>267</v>
      </c>
      <c r="G6975" s="26" t="n">
        <v>405.59</v>
      </c>
      <c r="H6975" s="27" t="n">
        <v>1179</v>
      </c>
      <c r="I6975" s="25" t="s">
        <v>637</v>
      </c>
      <c r="J6975" s="25" t="s">
        <v>266</v>
      </c>
      <c r="K6975" s="25" t="n">
        <v>1987</v>
      </c>
      <c r="L6975" s="25" t="s">
        <v>186</v>
      </c>
      <c r="M6975" s="25" t="s">
        <v>171</v>
      </c>
      <c r="N6975" s="28" t="n">
        <v>550</v>
      </c>
      <c r="O6975" s="25" t="s">
        <v>54</v>
      </c>
      <c r="P6975" s="29" t="n">
        <v>42968</v>
      </c>
      <c r="Q6975" s="29" t="n">
        <v>43092</v>
      </c>
      <c r="R6975" s="28" t="n">
        <v>547</v>
      </c>
      <c r="S6975" s="28" t="n">
        <f aca="false">IF(O6975="Won",R6975,IF(O6975="Lost",0,N6975))</f>
        <v>547</v>
      </c>
      <c r="T6975" s="30" t="n">
        <f aca="false">IF(AND(P6975&lt;&gt;"",Q6975&lt;&gt;""),Q6975-P6975,"")</f>
        <v>124</v>
      </c>
      <c r="U6975" s="30" t="str">
        <f aca="false">IF(AND(O6975="Engaging",P6975&lt;&gt;""),'Leia-me'!$B$5-P6975,"")</f>
        <v/>
      </c>
      <c r="V6975" s="25" t="str">
        <f aca="false">IF(O6975&lt;&gt;"Engaging","",IF(U6975&lt;='Leia-me'!$B$6,"Saudável",IF(U6975&lt;='Leia-me'!$B$7,"Esfriando",IF(U6975&lt;='Leia-me'!$B$8,"Última chance","Zumbi"))))</f>
        <v/>
      </c>
      <c r="W6975" s="25" t="n">
        <f aca="false">IF(O6975="Won",1,IF(O6975="Lost",0,""))</f>
        <v>1</v>
      </c>
      <c r="Y6975" s="25" t="str">
        <f aca="false">IF(E6975="","Sim","")</f>
        <v/>
      </c>
    </row>
    <row r="6976" customFormat="false" ht="15" hidden="false" customHeight="false" outlineLevel="0" collapsed="false">
      <c r="A6976" s="25" t="s">
        <v>7239</v>
      </c>
      <c r="B6976" s="25" t="s">
        <v>102</v>
      </c>
      <c r="C6976" s="25" t="s">
        <v>103</v>
      </c>
      <c r="D6976" s="25" t="s">
        <v>104</v>
      </c>
      <c r="G6976" s="31"/>
      <c r="H6976" s="32"/>
      <c r="L6976" s="25" t="s">
        <v>186</v>
      </c>
      <c r="M6976" s="25" t="s">
        <v>171</v>
      </c>
      <c r="N6976" s="28" t="n">
        <v>550</v>
      </c>
      <c r="O6976" s="25" t="s">
        <v>56</v>
      </c>
      <c r="P6976" s="29" t="n">
        <v>42970</v>
      </c>
      <c r="Q6976" s="33"/>
      <c r="R6976" s="34"/>
      <c r="S6976" s="28" t="n">
        <f aca="false">IF(O6976="Won",R6976,IF(O6976="Lost",0,N6976))</f>
        <v>550</v>
      </c>
      <c r="T6976" s="30" t="str">
        <f aca="false">IF(AND(P6976&lt;&gt;"",Q6976&lt;&gt;""),Q6976-P6976,"")</f>
        <v/>
      </c>
      <c r="U6976" s="30" t="n">
        <f aca="false">IF(AND(O6976="Engaging",P6976&lt;&gt;""),'Leia-me'!$B$5-P6976,"")</f>
        <v>130</v>
      </c>
      <c r="V6976" s="25" t="str">
        <f aca="false">IF(O6976&lt;&gt;"Engaging","",IF(U6976&lt;='Leia-me'!$B$6,"Saudável",IF(U6976&lt;='Leia-me'!$B$7,"Esfriando",IF(U6976&lt;='Leia-me'!$B$8,"Última chance","Zumbi"))))</f>
        <v>Última chance</v>
      </c>
      <c r="W6976" s="25" t="str">
        <f aca="false">IF(O6976="Won",1,IF(O6976="Lost",0,""))</f>
        <v/>
      </c>
      <c r="Y6976" s="25" t="str">
        <f aca="false">IF(E6976="","Sim","")</f>
        <v>Sim</v>
      </c>
    </row>
    <row r="6977" customFormat="false" ht="15" hidden="false" customHeight="false" outlineLevel="0" collapsed="false">
      <c r="A6977" s="25" t="s">
        <v>7240</v>
      </c>
      <c r="B6977" s="25" t="s">
        <v>102</v>
      </c>
      <c r="C6977" s="25" t="s">
        <v>103</v>
      </c>
      <c r="D6977" s="25" t="s">
        <v>104</v>
      </c>
      <c r="E6977" s="25" t="s">
        <v>180</v>
      </c>
      <c r="F6977" s="25" t="s">
        <v>146</v>
      </c>
      <c r="G6977" s="26" t="n">
        <v>3178.24</v>
      </c>
      <c r="H6977" s="27" t="n">
        <v>4540</v>
      </c>
      <c r="I6977" s="25" t="s">
        <v>147</v>
      </c>
      <c r="K6977" s="25" t="n">
        <v>2002</v>
      </c>
      <c r="L6977" s="25" t="s">
        <v>148</v>
      </c>
      <c r="M6977" s="25" t="s">
        <v>149</v>
      </c>
      <c r="N6977" s="28" t="n">
        <v>55</v>
      </c>
      <c r="O6977" s="25" t="s">
        <v>56</v>
      </c>
      <c r="P6977" s="29" t="n">
        <v>42970</v>
      </c>
      <c r="Q6977" s="33"/>
      <c r="R6977" s="34"/>
      <c r="S6977" s="28" t="n">
        <f aca="false">IF(O6977="Won",R6977,IF(O6977="Lost",0,N6977))</f>
        <v>55</v>
      </c>
      <c r="T6977" s="30" t="str">
        <f aca="false">IF(AND(P6977&lt;&gt;"",Q6977&lt;&gt;""),Q6977-P6977,"")</f>
        <v/>
      </c>
      <c r="U6977" s="30" t="n">
        <f aca="false">IF(AND(O6977="Engaging",P6977&lt;&gt;""),'Leia-me'!$B$5-P6977,"")</f>
        <v>130</v>
      </c>
      <c r="V6977" s="25" t="str">
        <f aca="false">IF(O6977&lt;&gt;"Engaging","",IF(U6977&lt;='Leia-me'!$B$6,"Saudável",IF(U6977&lt;='Leia-me'!$B$7,"Esfriando",IF(U6977&lt;='Leia-me'!$B$8,"Última chance","Zumbi"))))</f>
        <v>Última chance</v>
      </c>
      <c r="W6977" s="25" t="str">
        <f aca="false">IF(O6977="Won",1,IF(O6977="Lost",0,""))</f>
        <v/>
      </c>
      <c r="Y6977" s="25" t="str">
        <f aca="false">IF(E6977="","Sim","")</f>
        <v/>
      </c>
    </row>
    <row r="6978" customFormat="false" ht="15" hidden="false" customHeight="false" outlineLevel="0" collapsed="false">
      <c r="A6978" s="25" t="s">
        <v>7241</v>
      </c>
      <c r="B6978" s="25" t="s">
        <v>102</v>
      </c>
      <c r="C6978" s="25" t="s">
        <v>103</v>
      </c>
      <c r="D6978" s="25" t="s">
        <v>104</v>
      </c>
      <c r="E6978" s="25" t="s">
        <v>2863</v>
      </c>
      <c r="F6978" s="25" t="s">
        <v>211</v>
      </c>
      <c r="G6978" s="26" t="n">
        <v>2437.85</v>
      </c>
      <c r="H6978" s="27" t="n">
        <v>4874</v>
      </c>
      <c r="I6978" s="25" t="s">
        <v>147</v>
      </c>
      <c r="K6978" s="25" t="n">
        <v>2001</v>
      </c>
      <c r="L6978" s="25" t="s">
        <v>178</v>
      </c>
      <c r="M6978" s="25" t="s">
        <v>171</v>
      </c>
      <c r="N6978" s="28" t="n">
        <v>5482</v>
      </c>
      <c r="O6978" s="25" t="s">
        <v>55</v>
      </c>
      <c r="P6978" s="29" t="n">
        <v>42972</v>
      </c>
      <c r="Q6978" s="29" t="n">
        <v>43061</v>
      </c>
      <c r="R6978" s="28" t="n">
        <v>0</v>
      </c>
      <c r="S6978" s="28" t="n">
        <f aca="false">IF(O6978="Won",R6978,IF(O6978="Lost",0,N6978))</f>
        <v>0</v>
      </c>
      <c r="T6978" s="30" t="n">
        <f aca="false">IF(AND(P6978&lt;&gt;"",Q6978&lt;&gt;""),Q6978-P6978,"")</f>
        <v>89</v>
      </c>
      <c r="U6978" s="30" t="str">
        <f aca="false">IF(AND(O6978="Engaging",P6978&lt;&gt;""),'Leia-me'!$B$5-P6978,"")</f>
        <v/>
      </c>
      <c r="V6978" s="25" t="str">
        <f aca="false">IF(O6978&lt;&gt;"Engaging","",IF(U6978&lt;='Leia-me'!$B$6,"Saudável",IF(U6978&lt;='Leia-me'!$B$7,"Esfriando",IF(U6978&lt;='Leia-me'!$B$8,"Última chance","Zumbi"))))</f>
        <v/>
      </c>
      <c r="W6978" s="25" t="n">
        <f aca="false">IF(O6978="Won",1,IF(O6978="Lost",0,""))</f>
        <v>0</v>
      </c>
      <c r="Y6978" s="25" t="str">
        <f aca="false">IF(E6978="","Sim","")</f>
        <v/>
      </c>
    </row>
    <row r="6979" customFormat="false" ht="15" hidden="false" customHeight="false" outlineLevel="0" collapsed="false">
      <c r="A6979" s="25" t="s">
        <v>7242</v>
      </c>
      <c r="B6979" s="25" t="s">
        <v>102</v>
      </c>
      <c r="C6979" s="25" t="s">
        <v>103</v>
      </c>
      <c r="D6979" s="25" t="s">
        <v>104</v>
      </c>
      <c r="E6979" s="25" t="s">
        <v>5204</v>
      </c>
      <c r="F6979" s="25" t="s">
        <v>155</v>
      </c>
      <c r="G6979" s="26" t="n">
        <v>1188.42</v>
      </c>
      <c r="H6979" s="27" t="n">
        <v>3015</v>
      </c>
      <c r="I6979" s="25" t="s">
        <v>147</v>
      </c>
      <c r="K6979" s="25" t="n">
        <v>1994</v>
      </c>
      <c r="L6979" s="25" t="s">
        <v>178</v>
      </c>
      <c r="M6979" s="25" t="s">
        <v>171</v>
      </c>
      <c r="N6979" s="28" t="n">
        <v>5482</v>
      </c>
      <c r="O6979" s="25" t="s">
        <v>54</v>
      </c>
      <c r="P6979" s="29" t="n">
        <v>42972</v>
      </c>
      <c r="Q6979" s="29" t="n">
        <v>43060</v>
      </c>
      <c r="R6979" s="28" t="n">
        <v>5129</v>
      </c>
      <c r="S6979" s="28" t="n">
        <f aca="false">IF(O6979="Won",R6979,IF(O6979="Lost",0,N6979))</f>
        <v>5129</v>
      </c>
      <c r="T6979" s="30" t="n">
        <f aca="false">IF(AND(P6979&lt;&gt;"",Q6979&lt;&gt;""),Q6979-P6979,"")</f>
        <v>88</v>
      </c>
      <c r="U6979" s="30" t="str">
        <f aca="false">IF(AND(O6979="Engaging",P6979&lt;&gt;""),'Leia-me'!$B$5-P6979,"")</f>
        <v/>
      </c>
      <c r="V6979" s="25" t="str">
        <f aca="false">IF(O6979&lt;&gt;"Engaging","",IF(U6979&lt;='Leia-me'!$B$6,"Saudável",IF(U6979&lt;='Leia-me'!$B$7,"Esfriando",IF(U6979&lt;='Leia-me'!$B$8,"Última chance","Zumbi"))))</f>
        <v/>
      </c>
      <c r="W6979" s="25" t="n">
        <f aca="false">IF(O6979="Won",1,IF(O6979="Lost",0,""))</f>
        <v>1</v>
      </c>
      <c r="Y6979" s="25" t="str">
        <f aca="false">IF(E6979="","Sim","")</f>
        <v/>
      </c>
    </row>
    <row r="6980" customFormat="false" ht="15" hidden="false" customHeight="false" outlineLevel="0" collapsed="false">
      <c r="A6980" s="25" t="s">
        <v>7243</v>
      </c>
      <c r="B6980" s="25" t="s">
        <v>102</v>
      </c>
      <c r="C6980" s="25" t="s">
        <v>103</v>
      </c>
      <c r="D6980" s="25" t="s">
        <v>104</v>
      </c>
      <c r="E6980" s="25" t="s">
        <v>444</v>
      </c>
      <c r="F6980" s="25" t="s">
        <v>192</v>
      </c>
      <c r="G6980" s="26" t="n">
        <v>6354.87</v>
      </c>
      <c r="H6980" s="27" t="n">
        <v>16780</v>
      </c>
      <c r="I6980" s="25" t="s">
        <v>147</v>
      </c>
      <c r="J6980" s="25" t="s">
        <v>445</v>
      </c>
      <c r="K6980" s="25" t="n">
        <v>1996</v>
      </c>
      <c r="L6980" s="25" t="s">
        <v>148</v>
      </c>
      <c r="M6980" s="25" t="s">
        <v>149</v>
      </c>
      <c r="N6980" s="28" t="n">
        <v>55</v>
      </c>
      <c r="O6980" s="25" t="s">
        <v>55</v>
      </c>
      <c r="P6980" s="29" t="n">
        <v>42973</v>
      </c>
      <c r="Q6980" s="29" t="n">
        <v>42974</v>
      </c>
      <c r="R6980" s="28" t="n">
        <v>0</v>
      </c>
      <c r="S6980" s="28" t="n">
        <f aca="false">IF(O6980="Won",R6980,IF(O6980="Lost",0,N6980))</f>
        <v>0</v>
      </c>
      <c r="T6980" s="30" t="n">
        <f aca="false">IF(AND(P6980&lt;&gt;"",Q6980&lt;&gt;""),Q6980-P6980,"")</f>
        <v>1</v>
      </c>
      <c r="U6980" s="30" t="str">
        <f aca="false">IF(AND(O6980="Engaging",P6980&lt;&gt;""),'Leia-me'!$B$5-P6980,"")</f>
        <v/>
      </c>
      <c r="V6980" s="25" t="str">
        <f aca="false">IF(O6980&lt;&gt;"Engaging","",IF(U6980&lt;='Leia-me'!$B$6,"Saudável",IF(U6980&lt;='Leia-me'!$B$7,"Esfriando",IF(U6980&lt;='Leia-me'!$B$8,"Última chance","Zumbi"))))</f>
        <v/>
      </c>
      <c r="W6980" s="25" t="n">
        <f aca="false">IF(O6980="Won",1,IF(O6980="Lost",0,""))</f>
        <v>0</v>
      </c>
      <c r="Y6980" s="25" t="str">
        <f aca="false">IF(E6980="","Sim","")</f>
        <v/>
      </c>
    </row>
    <row r="6981" customFormat="false" ht="15" hidden="false" customHeight="false" outlineLevel="0" collapsed="false">
      <c r="A6981" s="25" t="s">
        <v>7244</v>
      </c>
      <c r="B6981" s="25" t="s">
        <v>102</v>
      </c>
      <c r="C6981" s="25" t="s">
        <v>103</v>
      </c>
      <c r="D6981" s="25" t="s">
        <v>104</v>
      </c>
      <c r="E6981" s="25" t="s">
        <v>860</v>
      </c>
      <c r="F6981" s="25" t="s">
        <v>168</v>
      </c>
      <c r="G6981" s="26" t="n">
        <v>894.37</v>
      </c>
      <c r="H6981" s="27" t="n">
        <v>1593</v>
      </c>
      <c r="I6981" s="25" t="s">
        <v>861</v>
      </c>
      <c r="K6981" s="25" t="n">
        <v>2008</v>
      </c>
      <c r="L6981" s="25" t="s">
        <v>160</v>
      </c>
      <c r="M6981" s="25" t="s">
        <v>149</v>
      </c>
      <c r="N6981" s="28" t="n">
        <v>3393</v>
      </c>
      <c r="O6981" s="25" t="s">
        <v>54</v>
      </c>
      <c r="P6981" s="29" t="n">
        <v>42973</v>
      </c>
      <c r="Q6981" s="29" t="n">
        <v>43043</v>
      </c>
      <c r="R6981" s="28" t="n">
        <v>3966</v>
      </c>
      <c r="S6981" s="28" t="n">
        <f aca="false">IF(O6981="Won",R6981,IF(O6981="Lost",0,N6981))</f>
        <v>3966</v>
      </c>
      <c r="T6981" s="30" t="n">
        <f aca="false">IF(AND(P6981&lt;&gt;"",Q6981&lt;&gt;""),Q6981-P6981,"")</f>
        <v>70</v>
      </c>
      <c r="U6981" s="30" t="str">
        <f aca="false">IF(AND(O6981="Engaging",P6981&lt;&gt;""),'Leia-me'!$B$5-P6981,"")</f>
        <v/>
      </c>
      <c r="V6981" s="25" t="str">
        <f aca="false">IF(O6981&lt;&gt;"Engaging","",IF(U6981&lt;='Leia-me'!$B$6,"Saudável",IF(U6981&lt;='Leia-me'!$B$7,"Esfriando",IF(U6981&lt;='Leia-me'!$B$8,"Última chance","Zumbi"))))</f>
        <v/>
      </c>
      <c r="W6981" s="25" t="n">
        <f aca="false">IF(O6981="Won",1,IF(O6981="Lost",0,""))</f>
        <v>1</v>
      </c>
      <c r="Y6981" s="25" t="str">
        <f aca="false">IF(E6981="","Sim","")</f>
        <v/>
      </c>
    </row>
    <row r="6982" customFormat="false" ht="15" hidden="false" customHeight="false" outlineLevel="0" collapsed="false">
      <c r="A6982" s="25" t="s">
        <v>7245</v>
      </c>
      <c r="B6982" s="25" t="s">
        <v>102</v>
      </c>
      <c r="C6982" s="25" t="s">
        <v>103</v>
      </c>
      <c r="D6982" s="25" t="s">
        <v>104</v>
      </c>
      <c r="E6982" s="25" t="s">
        <v>433</v>
      </c>
      <c r="F6982" s="25" t="s">
        <v>211</v>
      </c>
      <c r="G6982" s="26" t="n">
        <v>2214.94</v>
      </c>
      <c r="H6982" s="27" t="n">
        <v>5374</v>
      </c>
      <c r="I6982" s="25" t="s">
        <v>147</v>
      </c>
      <c r="K6982" s="25" t="n">
        <v>1996</v>
      </c>
      <c r="L6982" s="25" t="s">
        <v>1834</v>
      </c>
      <c r="M6982" s="25" t="s">
        <v>171</v>
      </c>
      <c r="N6982" s="28" t="n">
        <v>4821</v>
      </c>
      <c r="O6982" s="25" t="s">
        <v>54</v>
      </c>
      <c r="P6982" s="29" t="n">
        <v>42974</v>
      </c>
      <c r="Q6982" s="29" t="n">
        <v>42975</v>
      </c>
      <c r="R6982" s="28" t="n">
        <v>3754</v>
      </c>
      <c r="S6982" s="28" t="n">
        <f aca="false">IF(O6982="Won",R6982,IF(O6982="Lost",0,N6982))</f>
        <v>3754</v>
      </c>
      <c r="T6982" s="30" t="n">
        <f aca="false">IF(AND(P6982&lt;&gt;"",Q6982&lt;&gt;""),Q6982-P6982,"")</f>
        <v>1</v>
      </c>
      <c r="U6982" s="30" t="str">
        <f aca="false">IF(AND(O6982="Engaging",P6982&lt;&gt;""),'Leia-me'!$B$5-P6982,"")</f>
        <v/>
      </c>
      <c r="V6982" s="25" t="str">
        <f aca="false">IF(O6982&lt;&gt;"Engaging","",IF(U6982&lt;='Leia-me'!$B$6,"Saudável",IF(U6982&lt;='Leia-me'!$B$7,"Esfriando",IF(U6982&lt;='Leia-me'!$B$8,"Última chance","Zumbi"))))</f>
        <v/>
      </c>
      <c r="W6982" s="25" t="n">
        <f aca="false">IF(O6982="Won",1,IF(O6982="Lost",0,""))</f>
        <v>1</v>
      </c>
      <c r="X6982" s="25" t="s">
        <v>1835</v>
      </c>
      <c r="Y6982" s="25" t="str">
        <f aca="false">IF(E6982="","Sim","")</f>
        <v/>
      </c>
    </row>
    <row r="6983" customFormat="false" ht="15" hidden="false" customHeight="false" outlineLevel="0" collapsed="false">
      <c r="A6983" s="25" t="s">
        <v>7246</v>
      </c>
      <c r="B6983" s="25" t="s">
        <v>102</v>
      </c>
      <c r="C6983" s="25" t="s">
        <v>103</v>
      </c>
      <c r="D6983" s="25" t="s">
        <v>104</v>
      </c>
      <c r="E6983" s="25" t="s">
        <v>646</v>
      </c>
      <c r="F6983" s="25" t="s">
        <v>165</v>
      </c>
      <c r="G6983" s="26" t="n">
        <v>324.19</v>
      </c>
      <c r="H6983" s="27" t="n">
        <v>978</v>
      </c>
      <c r="I6983" s="25" t="s">
        <v>147</v>
      </c>
      <c r="K6983" s="25" t="n">
        <v>1992</v>
      </c>
      <c r="L6983" s="25" t="s">
        <v>160</v>
      </c>
      <c r="M6983" s="25" t="s">
        <v>149</v>
      </c>
      <c r="N6983" s="28" t="n">
        <v>3393</v>
      </c>
      <c r="O6983" s="25" t="s">
        <v>55</v>
      </c>
      <c r="P6983" s="29" t="n">
        <v>42975</v>
      </c>
      <c r="Q6983" s="29" t="n">
        <v>42988</v>
      </c>
      <c r="R6983" s="28" t="n">
        <v>0</v>
      </c>
      <c r="S6983" s="28" t="n">
        <f aca="false">IF(O6983="Won",R6983,IF(O6983="Lost",0,N6983))</f>
        <v>0</v>
      </c>
      <c r="T6983" s="30" t="n">
        <f aca="false">IF(AND(P6983&lt;&gt;"",Q6983&lt;&gt;""),Q6983-P6983,"")</f>
        <v>13</v>
      </c>
      <c r="U6983" s="30" t="str">
        <f aca="false">IF(AND(O6983="Engaging",P6983&lt;&gt;""),'Leia-me'!$B$5-P6983,"")</f>
        <v/>
      </c>
      <c r="V6983" s="25" t="str">
        <f aca="false">IF(O6983&lt;&gt;"Engaging","",IF(U6983&lt;='Leia-me'!$B$6,"Saudável",IF(U6983&lt;='Leia-me'!$B$7,"Esfriando",IF(U6983&lt;='Leia-me'!$B$8,"Última chance","Zumbi"))))</f>
        <v/>
      </c>
      <c r="W6983" s="25" t="n">
        <f aca="false">IF(O6983="Won",1,IF(O6983="Lost",0,""))</f>
        <v>0</v>
      </c>
      <c r="Y6983" s="25" t="str">
        <f aca="false">IF(E6983="","Sim","")</f>
        <v/>
      </c>
    </row>
    <row r="6984" customFormat="false" ht="15" hidden="false" customHeight="false" outlineLevel="0" collapsed="false">
      <c r="A6984" s="25" t="s">
        <v>7247</v>
      </c>
      <c r="B6984" s="25" t="s">
        <v>102</v>
      </c>
      <c r="C6984" s="25" t="s">
        <v>103</v>
      </c>
      <c r="D6984" s="25" t="s">
        <v>104</v>
      </c>
      <c r="E6984" s="25" t="s">
        <v>665</v>
      </c>
      <c r="F6984" s="25" t="s">
        <v>211</v>
      </c>
      <c r="G6984" s="26" t="n">
        <v>4968.91</v>
      </c>
      <c r="H6984" s="27" t="n">
        <v>7523</v>
      </c>
      <c r="I6984" s="25" t="s">
        <v>147</v>
      </c>
      <c r="K6984" s="25" t="n">
        <v>1990</v>
      </c>
      <c r="L6984" s="25" t="s">
        <v>1834</v>
      </c>
      <c r="M6984" s="25" t="s">
        <v>171</v>
      </c>
      <c r="N6984" s="28" t="n">
        <v>4821</v>
      </c>
      <c r="O6984" s="25" t="s">
        <v>54</v>
      </c>
      <c r="P6984" s="29" t="n">
        <v>42976</v>
      </c>
      <c r="Q6984" s="29" t="n">
        <v>43088</v>
      </c>
      <c r="R6984" s="28" t="n">
        <v>4577</v>
      </c>
      <c r="S6984" s="28" t="n">
        <f aca="false">IF(O6984="Won",R6984,IF(O6984="Lost",0,N6984))</f>
        <v>4577</v>
      </c>
      <c r="T6984" s="30" t="n">
        <f aca="false">IF(AND(P6984&lt;&gt;"",Q6984&lt;&gt;""),Q6984-P6984,"")</f>
        <v>112</v>
      </c>
      <c r="U6984" s="30" t="str">
        <f aca="false">IF(AND(O6984="Engaging",P6984&lt;&gt;""),'Leia-me'!$B$5-P6984,"")</f>
        <v/>
      </c>
      <c r="V6984" s="25" t="str">
        <f aca="false">IF(O6984&lt;&gt;"Engaging","",IF(U6984&lt;='Leia-me'!$B$6,"Saudável",IF(U6984&lt;='Leia-me'!$B$7,"Esfriando",IF(U6984&lt;='Leia-me'!$B$8,"Última chance","Zumbi"))))</f>
        <v/>
      </c>
      <c r="W6984" s="25" t="n">
        <f aca="false">IF(O6984="Won",1,IF(O6984="Lost",0,""))</f>
        <v>1</v>
      </c>
      <c r="X6984" s="25" t="s">
        <v>1835</v>
      </c>
      <c r="Y6984" s="25" t="str">
        <f aca="false">IF(E6984="","Sim","")</f>
        <v/>
      </c>
    </row>
    <row r="6985" customFormat="false" ht="15" hidden="false" customHeight="false" outlineLevel="0" collapsed="false">
      <c r="A6985" s="25" t="s">
        <v>7248</v>
      </c>
      <c r="B6985" s="25" t="s">
        <v>102</v>
      </c>
      <c r="C6985" s="25" t="s">
        <v>103</v>
      </c>
      <c r="D6985" s="25" t="s">
        <v>104</v>
      </c>
      <c r="E6985" s="25" t="s">
        <v>1187</v>
      </c>
      <c r="F6985" s="25" t="s">
        <v>159</v>
      </c>
      <c r="G6985" s="26" t="n">
        <v>2059.9</v>
      </c>
      <c r="H6985" s="27" t="n">
        <v>3644</v>
      </c>
      <c r="I6985" s="25" t="s">
        <v>147</v>
      </c>
      <c r="K6985" s="25" t="n">
        <v>1988</v>
      </c>
      <c r="L6985" s="25" t="s">
        <v>186</v>
      </c>
      <c r="M6985" s="25" t="s">
        <v>171</v>
      </c>
      <c r="N6985" s="28" t="n">
        <v>550</v>
      </c>
      <c r="O6985" s="25" t="s">
        <v>54</v>
      </c>
      <c r="P6985" s="29" t="n">
        <v>42977</v>
      </c>
      <c r="Q6985" s="29" t="n">
        <v>43083</v>
      </c>
      <c r="R6985" s="28" t="n">
        <v>532</v>
      </c>
      <c r="S6985" s="28" t="n">
        <f aca="false">IF(O6985="Won",R6985,IF(O6985="Lost",0,N6985))</f>
        <v>532</v>
      </c>
      <c r="T6985" s="30" t="n">
        <f aca="false">IF(AND(P6985&lt;&gt;"",Q6985&lt;&gt;""),Q6985-P6985,"")</f>
        <v>106</v>
      </c>
      <c r="U6985" s="30" t="str">
        <f aca="false">IF(AND(O6985="Engaging",P6985&lt;&gt;""),'Leia-me'!$B$5-P6985,"")</f>
        <v/>
      </c>
      <c r="V6985" s="25" t="str">
        <f aca="false">IF(O6985&lt;&gt;"Engaging","",IF(U6985&lt;='Leia-me'!$B$6,"Saudável",IF(U6985&lt;='Leia-me'!$B$7,"Esfriando",IF(U6985&lt;='Leia-me'!$B$8,"Última chance","Zumbi"))))</f>
        <v/>
      </c>
      <c r="W6985" s="25" t="n">
        <f aca="false">IF(O6985="Won",1,IF(O6985="Lost",0,""))</f>
        <v>1</v>
      </c>
      <c r="Y6985" s="25" t="str">
        <f aca="false">IF(E6985="","Sim","")</f>
        <v/>
      </c>
    </row>
    <row r="6986" customFormat="false" ht="15" hidden="false" customHeight="false" outlineLevel="0" collapsed="false">
      <c r="A6986" s="25" t="s">
        <v>7249</v>
      </c>
      <c r="B6986" s="25" t="s">
        <v>102</v>
      </c>
      <c r="C6986" s="25" t="s">
        <v>103</v>
      </c>
      <c r="D6986" s="25" t="s">
        <v>104</v>
      </c>
      <c r="G6986" s="31"/>
      <c r="H6986" s="32"/>
      <c r="L6986" s="25" t="s">
        <v>186</v>
      </c>
      <c r="M6986" s="25" t="s">
        <v>171</v>
      </c>
      <c r="N6986" s="28" t="n">
        <v>550</v>
      </c>
      <c r="O6986" s="25" t="s">
        <v>56</v>
      </c>
      <c r="P6986" s="29" t="n">
        <v>42978</v>
      </c>
      <c r="Q6986" s="33"/>
      <c r="R6986" s="34"/>
      <c r="S6986" s="28" t="n">
        <f aca="false">IF(O6986="Won",R6986,IF(O6986="Lost",0,N6986))</f>
        <v>550</v>
      </c>
      <c r="T6986" s="30" t="str">
        <f aca="false">IF(AND(P6986&lt;&gt;"",Q6986&lt;&gt;""),Q6986-P6986,"")</f>
        <v/>
      </c>
      <c r="U6986" s="30" t="n">
        <f aca="false">IF(AND(O6986="Engaging",P6986&lt;&gt;""),'Leia-me'!$B$5-P6986,"")</f>
        <v>122</v>
      </c>
      <c r="V6986" s="25" t="str">
        <f aca="false">IF(O6986&lt;&gt;"Engaging","",IF(U6986&lt;='Leia-me'!$B$6,"Saudável",IF(U6986&lt;='Leia-me'!$B$7,"Esfriando",IF(U6986&lt;='Leia-me'!$B$8,"Última chance","Zumbi"))))</f>
        <v>Última chance</v>
      </c>
      <c r="W6986" s="25" t="str">
        <f aca="false">IF(O6986="Won",1,IF(O6986="Lost",0,""))</f>
        <v/>
      </c>
      <c r="Y6986" s="25" t="str">
        <f aca="false">IF(E6986="","Sim","")</f>
        <v>Sim</v>
      </c>
    </row>
    <row r="6987" customFormat="false" ht="15" hidden="false" customHeight="false" outlineLevel="0" collapsed="false">
      <c r="A6987" s="25" t="s">
        <v>7250</v>
      </c>
      <c r="B6987" s="25" t="s">
        <v>102</v>
      </c>
      <c r="C6987" s="25" t="s">
        <v>103</v>
      </c>
      <c r="D6987" s="25" t="s">
        <v>104</v>
      </c>
      <c r="E6987" s="25" t="s">
        <v>5204</v>
      </c>
      <c r="F6987" s="25" t="s">
        <v>155</v>
      </c>
      <c r="G6987" s="26" t="n">
        <v>1188.42</v>
      </c>
      <c r="H6987" s="27" t="n">
        <v>3015</v>
      </c>
      <c r="I6987" s="25" t="s">
        <v>147</v>
      </c>
      <c r="K6987" s="25" t="n">
        <v>1994</v>
      </c>
      <c r="L6987" s="25" t="s">
        <v>148</v>
      </c>
      <c r="M6987" s="25" t="s">
        <v>149</v>
      </c>
      <c r="N6987" s="28" t="n">
        <v>55</v>
      </c>
      <c r="O6987" s="25" t="s">
        <v>54</v>
      </c>
      <c r="P6987" s="29" t="n">
        <v>42978</v>
      </c>
      <c r="Q6987" s="29" t="n">
        <v>43089</v>
      </c>
      <c r="R6987" s="28" t="n">
        <v>54</v>
      </c>
      <c r="S6987" s="28" t="n">
        <f aca="false">IF(O6987="Won",R6987,IF(O6987="Lost",0,N6987))</f>
        <v>54</v>
      </c>
      <c r="T6987" s="30" t="n">
        <f aca="false">IF(AND(P6987&lt;&gt;"",Q6987&lt;&gt;""),Q6987-P6987,"")</f>
        <v>111</v>
      </c>
      <c r="U6987" s="30" t="str">
        <f aca="false">IF(AND(O6987="Engaging",P6987&lt;&gt;""),'Leia-me'!$B$5-P6987,"")</f>
        <v/>
      </c>
      <c r="V6987" s="25" t="str">
        <f aca="false">IF(O6987&lt;&gt;"Engaging","",IF(U6987&lt;='Leia-me'!$B$6,"Saudável",IF(U6987&lt;='Leia-me'!$B$7,"Esfriando",IF(U6987&lt;='Leia-me'!$B$8,"Última chance","Zumbi"))))</f>
        <v/>
      </c>
      <c r="W6987" s="25" t="n">
        <f aca="false">IF(O6987="Won",1,IF(O6987="Lost",0,""))</f>
        <v>1</v>
      </c>
      <c r="Y6987" s="25" t="str">
        <f aca="false">IF(E6987="","Sim","")</f>
        <v/>
      </c>
    </row>
    <row r="6988" customFormat="false" ht="15" hidden="false" customHeight="false" outlineLevel="0" collapsed="false">
      <c r="A6988" s="25" t="s">
        <v>7251</v>
      </c>
      <c r="B6988" s="25" t="s">
        <v>102</v>
      </c>
      <c r="C6988" s="25" t="s">
        <v>103</v>
      </c>
      <c r="D6988" s="25" t="s">
        <v>104</v>
      </c>
      <c r="E6988" s="25" t="s">
        <v>609</v>
      </c>
      <c r="F6988" s="25" t="s">
        <v>267</v>
      </c>
      <c r="G6988" s="26" t="n">
        <v>692.19</v>
      </c>
      <c r="H6988" s="27" t="n">
        <v>1922</v>
      </c>
      <c r="I6988" s="25" t="s">
        <v>147</v>
      </c>
      <c r="K6988" s="25" t="n">
        <v>2003</v>
      </c>
      <c r="L6988" s="25" t="s">
        <v>160</v>
      </c>
      <c r="M6988" s="25" t="s">
        <v>149</v>
      </c>
      <c r="N6988" s="28" t="n">
        <v>3393</v>
      </c>
      <c r="O6988" s="25" t="s">
        <v>54</v>
      </c>
      <c r="P6988" s="29" t="n">
        <v>42978</v>
      </c>
      <c r="Q6988" s="29" t="n">
        <v>42985</v>
      </c>
      <c r="R6988" s="28" t="n">
        <v>3337</v>
      </c>
      <c r="S6988" s="28" t="n">
        <f aca="false">IF(O6988="Won",R6988,IF(O6988="Lost",0,N6988))</f>
        <v>3337</v>
      </c>
      <c r="T6988" s="30" t="n">
        <f aca="false">IF(AND(P6988&lt;&gt;"",Q6988&lt;&gt;""),Q6988-P6988,"")</f>
        <v>7</v>
      </c>
      <c r="U6988" s="30" t="str">
        <f aca="false">IF(AND(O6988="Engaging",P6988&lt;&gt;""),'Leia-me'!$B$5-P6988,"")</f>
        <v/>
      </c>
      <c r="V6988" s="25" t="str">
        <f aca="false">IF(O6988&lt;&gt;"Engaging","",IF(U6988&lt;='Leia-me'!$B$6,"Saudável",IF(U6988&lt;='Leia-me'!$B$7,"Esfriando",IF(U6988&lt;='Leia-me'!$B$8,"Última chance","Zumbi"))))</f>
        <v/>
      </c>
      <c r="W6988" s="25" t="n">
        <f aca="false">IF(O6988="Won",1,IF(O6988="Lost",0,""))</f>
        <v>1</v>
      </c>
      <c r="Y6988" s="25" t="str">
        <f aca="false">IF(E6988="","Sim","")</f>
        <v/>
      </c>
    </row>
    <row r="6989" customFormat="false" ht="15" hidden="false" customHeight="false" outlineLevel="0" collapsed="false">
      <c r="A6989" s="25" t="s">
        <v>7252</v>
      </c>
      <c r="B6989" s="25" t="s">
        <v>102</v>
      </c>
      <c r="C6989" s="25" t="s">
        <v>103</v>
      </c>
      <c r="D6989" s="25" t="s">
        <v>104</v>
      </c>
      <c r="E6989" s="25" t="s">
        <v>1778</v>
      </c>
      <c r="F6989" s="25" t="s">
        <v>146</v>
      </c>
      <c r="G6989" s="26" t="n">
        <v>1618.89</v>
      </c>
      <c r="H6989" s="27" t="n">
        <v>3889</v>
      </c>
      <c r="I6989" s="25" t="s">
        <v>147</v>
      </c>
      <c r="K6989" s="25" t="n">
        <v>2004</v>
      </c>
      <c r="L6989" s="25" t="s">
        <v>186</v>
      </c>
      <c r="M6989" s="25" t="s">
        <v>171</v>
      </c>
      <c r="N6989" s="28" t="n">
        <v>550</v>
      </c>
      <c r="O6989" s="25" t="s">
        <v>54</v>
      </c>
      <c r="P6989" s="29" t="n">
        <v>42980</v>
      </c>
      <c r="Q6989" s="29" t="n">
        <v>42994</v>
      </c>
      <c r="R6989" s="28" t="n">
        <v>555</v>
      </c>
      <c r="S6989" s="28" t="n">
        <f aca="false">IF(O6989="Won",R6989,IF(O6989="Lost",0,N6989))</f>
        <v>555</v>
      </c>
      <c r="T6989" s="30" t="n">
        <f aca="false">IF(AND(P6989&lt;&gt;"",Q6989&lt;&gt;""),Q6989-P6989,"")</f>
        <v>14</v>
      </c>
      <c r="U6989" s="30" t="str">
        <f aca="false">IF(AND(O6989="Engaging",P6989&lt;&gt;""),'Leia-me'!$B$5-P6989,"")</f>
        <v/>
      </c>
      <c r="V6989" s="25" t="str">
        <f aca="false">IF(O6989&lt;&gt;"Engaging","",IF(U6989&lt;='Leia-me'!$B$6,"Saudável",IF(U6989&lt;='Leia-me'!$B$7,"Esfriando",IF(U6989&lt;='Leia-me'!$B$8,"Última chance","Zumbi"))))</f>
        <v/>
      </c>
      <c r="W6989" s="25" t="n">
        <f aca="false">IF(O6989="Won",1,IF(O6989="Lost",0,""))</f>
        <v>1</v>
      </c>
      <c r="Y6989" s="25" t="str">
        <f aca="false">IF(E6989="","Sim","")</f>
        <v/>
      </c>
    </row>
    <row r="6990" customFormat="false" ht="15" hidden="false" customHeight="false" outlineLevel="0" collapsed="false">
      <c r="A6990" s="25" t="s">
        <v>7253</v>
      </c>
      <c r="B6990" s="25" t="s">
        <v>102</v>
      </c>
      <c r="C6990" s="25" t="s">
        <v>103</v>
      </c>
      <c r="D6990" s="25" t="s">
        <v>104</v>
      </c>
      <c r="E6990" s="25" t="s">
        <v>1158</v>
      </c>
      <c r="F6990" s="25" t="s">
        <v>185</v>
      </c>
      <c r="G6990" s="26" t="n">
        <v>7708.38</v>
      </c>
      <c r="H6990" s="27" t="n">
        <v>13756</v>
      </c>
      <c r="I6990" s="25" t="s">
        <v>147</v>
      </c>
      <c r="K6990" s="25" t="n">
        <v>1980</v>
      </c>
      <c r="L6990" s="25" t="s">
        <v>148</v>
      </c>
      <c r="M6990" s="25" t="s">
        <v>149</v>
      </c>
      <c r="N6990" s="28" t="n">
        <v>55</v>
      </c>
      <c r="O6990" s="25" t="s">
        <v>54</v>
      </c>
      <c r="P6990" s="29" t="n">
        <v>42980</v>
      </c>
      <c r="Q6990" s="29" t="n">
        <v>43001</v>
      </c>
      <c r="R6990" s="28" t="n">
        <v>47</v>
      </c>
      <c r="S6990" s="28" t="n">
        <f aca="false">IF(O6990="Won",R6990,IF(O6990="Lost",0,N6990))</f>
        <v>47</v>
      </c>
      <c r="T6990" s="30" t="n">
        <f aca="false">IF(AND(P6990&lt;&gt;"",Q6990&lt;&gt;""),Q6990-P6990,"")</f>
        <v>21</v>
      </c>
      <c r="U6990" s="30" t="str">
        <f aca="false">IF(AND(O6990="Engaging",P6990&lt;&gt;""),'Leia-me'!$B$5-P6990,"")</f>
        <v/>
      </c>
      <c r="V6990" s="25" t="str">
        <f aca="false">IF(O6990&lt;&gt;"Engaging","",IF(U6990&lt;='Leia-me'!$B$6,"Saudável",IF(U6990&lt;='Leia-me'!$B$7,"Esfriando",IF(U6990&lt;='Leia-me'!$B$8,"Última chance","Zumbi"))))</f>
        <v/>
      </c>
      <c r="W6990" s="25" t="n">
        <f aca="false">IF(O6990="Won",1,IF(O6990="Lost",0,""))</f>
        <v>1</v>
      </c>
      <c r="Y6990" s="25" t="str">
        <f aca="false">IF(E6990="","Sim","")</f>
        <v/>
      </c>
    </row>
    <row r="6991" customFormat="false" ht="15" hidden="false" customHeight="false" outlineLevel="0" collapsed="false">
      <c r="A6991" s="25" t="s">
        <v>7254</v>
      </c>
      <c r="B6991" s="25" t="s">
        <v>102</v>
      </c>
      <c r="C6991" s="25" t="s">
        <v>103</v>
      </c>
      <c r="D6991" s="25" t="s">
        <v>104</v>
      </c>
      <c r="G6991" s="31"/>
      <c r="H6991" s="32"/>
      <c r="L6991" s="25" t="s">
        <v>148</v>
      </c>
      <c r="M6991" s="25" t="s">
        <v>149</v>
      </c>
      <c r="N6991" s="28" t="n">
        <v>55</v>
      </c>
      <c r="O6991" s="25" t="s">
        <v>56</v>
      </c>
      <c r="P6991" s="29" t="n">
        <v>42981</v>
      </c>
      <c r="Q6991" s="33"/>
      <c r="R6991" s="34"/>
      <c r="S6991" s="28" t="n">
        <f aca="false">IF(O6991="Won",R6991,IF(O6991="Lost",0,N6991))</f>
        <v>55</v>
      </c>
      <c r="T6991" s="30" t="str">
        <f aca="false">IF(AND(P6991&lt;&gt;"",Q6991&lt;&gt;""),Q6991-P6991,"")</f>
        <v/>
      </c>
      <c r="U6991" s="30" t="n">
        <f aca="false">IF(AND(O6991="Engaging",P6991&lt;&gt;""),'Leia-me'!$B$5-P6991,"")</f>
        <v>119</v>
      </c>
      <c r="V6991" s="25" t="str">
        <f aca="false">IF(O6991&lt;&gt;"Engaging","",IF(U6991&lt;='Leia-me'!$B$6,"Saudável",IF(U6991&lt;='Leia-me'!$B$7,"Esfriando",IF(U6991&lt;='Leia-me'!$B$8,"Última chance","Zumbi"))))</f>
        <v>Esfriando</v>
      </c>
      <c r="W6991" s="25" t="str">
        <f aca="false">IF(O6991="Won",1,IF(O6991="Lost",0,""))</f>
        <v/>
      </c>
      <c r="Y6991" s="25" t="str">
        <f aca="false">IF(E6991="","Sim","")</f>
        <v>Sim</v>
      </c>
    </row>
    <row r="6992" customFormat="false" ht="15" hidden="false" customHeight="false" outlineLevel="0" collapsed="false">
      <c r="A6992" s="25" t="s">
        <v>7255</v>
      </c>
      <c r="B6992" s="25" t="s">
        <v>102</v>
      </c>
      <c r="C6992" s="25" t="s">
        <v>103</v>
      </c>
      <c r="D6992" s="25" t="s">
        <v>104</v>
      </c>
      <c r="E6992" s="25" t="s">
        <v>2754</v>
      </c>
      <c r="F6992" s="25" t="s">
        <v>267</v>
      </c>
      <c r="G6992" s="26" t="n">
        <v>1012.72</v>
      </c>
      <c r="H6992" s="27" t="n">
        <v>3492</v>
      </c>
      <c r="I6992" s="25" t="s">
        <v>2755</v>
      </c>
      <c r="K6992" s="25" t="n">
        <v>1991</v>
      </c>
      <c r="L6992" s="25" t="s">
        <v>160</v>
      </c>
      <c r="M6992" s="25" t="s">
        <v>149</v>
      </c>
      <c r="N6992" s="28" t="n">
        <v>3393</v>
      </c>
      <c r="O6992" s="25" t="s">
        <v>54</v>
      </c>
      <c r="P6992" s="29" t="n">
        <v>42981</v>
      </c>
      <c r="Q6992" s="29" t="n">
        <v>42992</v>
      </c>
      <c r="R6992" s="28" t="n">
        <v>4251</v>
      </c>
      <c r="S6992" s="28" t="n">
        <f aca="false">IF(O6992="Won",R6992,IF(O6992="Lost",0,N6992))</f>
        <v>4251</v>
      </c>
      <c r="T6992" s="30" t="n">
        <f aca="false">IF(AND(P6992&lt;&gt;"",Q6992&lt;&gt;""),Q6992-P6992,"")</f>
        <v>11</v>
      </c>
      <c r="U6992" s="30" t="str">
        <f aca="false">IF(AND(O6992="Engaging",P6992&lt;&gt;""),'Leia-me'!$B$5-P6992,"")</f>
        <v/>
      </c>
      <c r="V6992" s="25" t="str">
        <f aca="false">IF(O6992&lt;&gt;"Engaging","",IF(U6992&lt;='Leia-me'!$B$6,"Saudável",IF(U6992&lt;='Leia-me'!$B$7,"Esfriando",IF(U6992&lt;='Leia-me'!$B$8,"Última chance","Zumbi"))))</f>
        <v/>
      </c>
      <c r="W6992" s="25" t="n">
        <f aca="false">IF(O6992="Won",1,IF(O6992="Lost",0,""))</f>
        <v>1</v>
      </c>
      <c r="Y6992" s="25" t="str">
        <f aca="false">IF(E6992="","Sim","")</f>
        <v/>
      </c>
    </row>
    <row r="6993" customFormat="false" ht="15" hidden="false" customHeight="false" outlineLevel="0" collapsed="false">
      <c r="A6993" s="25" t="s">
        <v>7256</v>
      </c>
      <c r="B6993" s="25" t="s">
        <v>102</v>
      </c>
      <c r="C6993" s="25" t="s">
        <v>103</v>
      </c>
      <c r="D6993" s="25" t="s">
        <v>104</v>
      </c>
      <c r="E6993" s="25" t="s">
        <v>449</v>
      </c>
      <c r="F6993" s="25" t="s">
        <v>192</v>
      </c>
      <c r="G6993" s="26" t="n">
        <v>98.79</v>
      </c>
      <c r="H6993" s="27" t="n">
        <v>96</v>
      </c>
      <c r="I6993" s="25" t="s">
        <v>147</v>
      </c>
      <c r="J6993" s="25" t="s">
        <v>445</v>
      </c>
      <c r="K6993" s="25" t="n">
        <v>2013</v>
      </c>
      <c r="L6993" s="25" t="s">
        <v>178</v>
      </c>
      <c r="M6993" s="25" t="s">
        <v>171</v>
      </c>
      <c r="N6993" s="28" t="n">
        <v>5482</v>
      </c>
      <c r="O6993" s="25" t="s">
        <v>54</v>
      </c>
      <c r="P6993" s="29" t="n">
        <v>42982</v>
      </c>
      <c r="Q6993" s="29" t="n">
        <v>43058</v>
      </c>
      <c r="R6993" s="28" t="n">
        <v>5185</v>
      </c>
      <c r="S6993" s="28" t="n">
        <f aca="false">IF(O6993="Won",R6993,IF(O6993="Lost",0,N6993))</f>
        <v>5185</v>
      </c>
      <c r="T6993" s="30" t="n">
        <f aca="false">IF(AND(P6993&lt;&gt;"",Q6993&lt;&gt;""),Q6993-P6993,"")</f>
        <v>76</v>
      </c>
      <c r="U6993" s="30" t="str">
        <f aca="false">IF(AND(O6993="Engaging",P6993&lt;&gt;""),'Leia-me'!$B$5-P6993,"")</f>
        <v/>
      </c>
      <c r="V6993" s="25" t="str">
        <f aca="false">IF(O6993&lt;&gt;"Engaging","",IF(U6993&lt;='Leia-me'!$B$6,"Saudável",IF(U6993&lt;='Leia-me'!$B$7,"Esfriando",IF(U6993&lt;='Leia-me'!$B$8,"Última chance","Zumbi"))))</f>
        <v/>
      </c>
      <c r="W6993" s="25" t="n">
        <f aca="false">IF(O6993="Won",1,IF(O6993="Lost",0,""))</f>
        <v>1</v>
      </c>
      <c r="Y6993" s="25" t="str">
        <f aca="false">IF(E6993="","Sim","")</f>
        <v/>
      </c>
    </row>
    <row r="6994" customFormat="false" ht="15" hidden="false" customHeight="false" outlineLevel="0" collapsed="false">
      <c r="A6994" s="25" t="s">
        <v>7257</v>
      </c>
      <c r="B6994" s="25" t="s">
        <v>102</v>
      </c>
      <c r="C6994" s="25" t="s">
        <v>103</v>
      </c>
      <c r="D6994" s="25" t="s">
        <v>104</v>
      </c>
      <c r="E6994" s="25" t="s">
        <v>449</v>
      </c>
      <c r="F6994" s="25" t="s">
        <v>192</v>
      </c>
      <c r="G6994" s="26" t="n">
        <v>98.79</v>
      </c>
      <c r="H6994" s="27" t="n">
        <v>96</v>
      </c>
      <c r="I6994" s="25" t="s">
        <v>147</v>
      </c>
      <c r="J6994" s="25" t="s">
        <v>445</v>
      </c>
      <c r="K6994" s="25" t="n">
        <v>2013</v>
      </c>
      <c r="L6994" s="25" t="s">
        <v>1834</v>
      </c>
      <c r="M6994" s="25" t="s">
        <v>171</v>
      </c>
      <c r="N6994" s="28" t="n">
        <v>4821</v>
      </c>
      <c r="O6994" s="25" t="s">
        <v>54</v>
      </c>
      <c r="P6994" s="29" t="n">
        <v>42982</v>
      </c>
      <c r="Q6994" s="29" t="n">
        <v>42993</v>
      </c>
      <c r="R6994" s="28" t="n">
        <v>5191</v>
      </c>
      <c r="S6994" s="28" t="n">
        <f aca="false">IF(O6994="Won",R6994,IF(O6994="Lost",0,N6994))</f>
        <v>5191</v>
      </c>
      <c r="T6994" s="30" t="n">
        <f aca="false">IF(AND(P6994&lt;&gt;"",Q6994&lt;&gt;""),Q6994-P6994,"")</f>
        <v>11</v>
      </c>
      <c r="U6994" s="30" t="str">
        <f aca="false">IF(AND(O6994="Engaging",P6994&lt;&gt;""),'Leia-me'!$B$5-P6994,"")</f>
        <v/>
      </c>
      <c r="V6994" s="25" t="str">
        <f aca="false">IF(O6994&lt;&gt;"Engaging","",IF(U6994&lt;='Leia-me'!$B$6,"Saudável",IF(U6994&lt;='Leia-me'!$B$7,"Esfriando",IF(U6994&lt;='Leia-me'!$B$8,"Última chance","Zumbi"))))</f>
        <v/>
      </c>
      <c r="W6994" s="25" t="n">
        <f aca="false">IF(O6994="Won",1,IF(O6994="Lost",0,""))</f>
        <v>1</v>
      </c>
      <c r="X6994" s="25" t="s">
        <v>1835</v>
      </c>
      <c r="Y6994" s="25" t="str">
        <f aca="false">IF(E6994="","Sim","")</f>
        <v/>
      </c>
    </row>
    <row r="6995" customFormat="false" ht="15" hidden="false" customHeight="false" outlineLevel="0" collapsed="false">
      <c r="A6995" s="25" t="s">
        <v>7258</v>
      </c>
      <c r="B6995" s="25" t="s">
        <v>102</v>
      </c>
      <c r="C6995" s="25" t="s">
        <v>103</v>
      </c>
      <c r="D6995" s="25" t="s">
        <v>104</v>
      </c>
      <c r="E6995" s="25" t="s">
        <v>1778</v>
      </c>
      <c r="F6995" s="25" t="s">
        <v>146</v>
      </c>
      <c r="G6995" s="26" t="n">
        <v>1618.89</v>
      </c>
      <c r="H6995" s="27" t="n">
        <v>3889</v>
      </c>
      <c r="I6995" s="25" t="s">
        <v>147</v>
      </c>
      <c r="K6995" s="25" t="n">
        <v>2004</v>
      </c>
      <c r="L6995" s="25" t="s">
        <v>186</v>
      </c>
      <c r="M6995" s="25" t="s">
        <v>171</v>
      </c>
      <c r="N6995" s="28" t="n">
        <v>550</v>
      </c>
      <c r="O6995" s="25" t="s">
        <v>54</v>
      </c>
      <c r="P6995" s="29" t="n">
        <v>42983</v>
      </c>
      <c r="Q6995" s="29" t="n">
        <v>43073</v>
      </c>
      <c r="R6995" s="28" t="n">
        <v>491</v>
      </c>
      <c r="S6995" s="28" t="n">
        <f aca="false">IF(O6995="Won",R6995,IF(O6995="Lost",0,N6995))</f>
        <v>491</v>
      </c>
      <c r="T6995" s="30" t="n">
        <f aca="false">IF(AND(P6995&lt;&gt;"",Q6995&lt;&gt;""),Q6995-P6995,"")</f>
        <v>90</v>
      </c>
      <c r="U6995" s="30" t="str">
        <f aca="false">IF(AND(O6995="Engaging",P6995&lt;&gt;""),'Leia-me'!$B$5-P6995,"")</f>
        <v/>
      </c>
      <c r="V6995" s="25" t="str">
        <f aca="false">IF(O6995&lt;&gt;"Engaging","",IF(U6995&lt;='Leia-me'!$B$6,"Saudável",IF(U6995&lt;='Leia-me'!$B$7,"Esfriando",IF(U6995&lt;='Leia-me'!$B$8,"Última chance","Zumbi"))))</f>
        <v/>
      </c>
      <c r="W6995" s="25" t="n">
        <f aca="false">IF(O6995="Won",1,IF(O6995="Lost",0,""))</f>
        <v>1</v>
      </c>
      <c r="Y6995" s="25" t="str">
        <f aca="false">IF(E6995="","Sim","")</f>
        <v/>
      </c>
    </row>
    <row r="6996" customFormat="false" ht="15" hidden="false" customHeight="false" outlineLevel="0" collapsed="false">
      <c r="A6996" s="25" t="s">
        <v>7259</v>
      </c>
      <c r="B6996" s="25" t="s">
        <v>102</v>
      </c>
      <c r="C6996" s="25" t="s">
        <v>103</v>
      </c>
      <c r="D6996" s="25" t="s">
        <v>104</v>
      </c>
      <c r="E6996" s="25" t="s">
        <v>609</v>
      </c>
      <c r="F6996" s="25" t="s">
        <v>267</v>
      </c>
      <c r="G6996" s="26" t="n">
        <v>692.19</v>
      </c>
      <c r="H6996" s="27" t="n">
        <v>1922</v>
      </c>
      <c r="I6996" s="25" t="s">
        <v>147</v>
      </c>
      <c r="K6996" s="25" t="n">
        <v>2003</v>
      </c>
      <c r="L6996" s="25" t="s">
        <v>178</v>
      </c>
      <c r="M6996" s="25" t="s">
        <v>171</v>
      </c>
      <c r="N6996" s="28" t="n">
        <v>5482</v>
      </c>
      <c r="O6996" s="25" t="s">
        <v>54</v>
      </c>
      <c r="P6996" s="29" t="n">
        <v>42983</v>
      </c>
      <c r="Q6996" s="29" t="n">
        <v>43046</v>
      </c>
      <c r="R6996" s="28" t="n">
        <v>5532</v>
      </c>
      <c r="S6996" s="28" t="n">
        <f aca="false">IF(O6996="Won",R6996,IF(O6996="Lost",0,N6996))</f>
        <v>5532</v>
      </c>
      <c r="T6996" s="30" t="n">
        <f aca="false">IF(AND(P6996&lt;&gt;"",Q6996&lt;&gt;""),Q6996-P6996,"")</f>
        <v>63</v>
      </c>
      <c r="U6996" s="30" t="str">
        <f aca="false">IF(AND(O6996="Engaging",P6996&lt;&gt;""),'Leia-me'!$B$5-P6996,"")</f>
        <v/>
      </c>
      <c r="V6996" s="25" t="str">
        <f aca="false">IF(O6996&lt;&gt;"Engaging","",IF(U6996&lt;='Leia-me'!$B$6,"Saudável",IF(U6996&lt;='Leia-me'!$B$7,"Esfriando",IF(U6996&lt;='Leia-me'!$B$8,"Última chance","Zumbi"))))</f>
        <v/>
      </c>
      <c r="W6996" s="25" t="n">
        <f aca="false">IF(O6996="Won",1,IF(O6996="Lost",0,""))</f>
        <v>1</v>
      </c>
      <c r="Y6996" s="25" t="str">
        <f aca="false">IF(E6996="","Sim","")</f>
        <v/>
      </c>
    </row>
    <row r="6997" customFormat="false" ht="15" hidden="false" customHeight="false" outlineLevel="0" collapsed="false">
      <c r="A6997" s="25" t="s">
        <v>7260</v>
      </c>
      <c r="B6997" s="25" t="s">
        <v>102</v>
      </c>
      <c r="C6997" s="25" t="s">
        <v>103</v>
      </c>
      <c r="D6997" s="25" t="s">
        <v>104</v>
      </c>
      <c r="E6997" s="25" t="s">
        <v>1789</v>
      </c>
      <c r="F6997" s="25" t="s">
        <v>211</v>
      </c>
      <c r="G6997" s="26" t="n">
        <v>497.11</v>
      </c>
      <c r="H6997" s="27" t="n">
        <v>1588</v>
      </c>
      <c r="I6997" s="25" t="s">
        <v>147</v>
      </c>
      <c r="K6997" s="25" t="n">
        <v>2009</v>
      </c>
      <c r="L6997" s="25" t="s">
        <v>160</v>
      </c>
      <c r="M6997" s="25" t="s">
        <v>149</v>
      </c>
      <c r="N6997" s="28" t="n">
        <v>3393</v>
      </c>
      <c r="O6997" s="25" t="s">
        <v>54</v>
      </c>
      <c r="P6997" s="29" t="n">
        <v>42983</v>
      </c>
      <c r="Q6997" s="29" t="n">
        <v>43053</v>
      </c>
      <c r="R6997" s="28" t="n">
        <v>3930</v>
      </c>
      <c r="S6997" s="28" t="n">
        <f aca="false">IF(O6997="Won",R6997,IF(O6997="Lost",0,N6997))</f>
        <v>3930</v>
      </c>
      <c r="T6997" s="30" t="n">
        <f aca="false">IF(AND(P6997&lt;&gt;"",Q6997&lt;&gt;""),Q6997-P6997,"")</f>
        <v>70</v>
      </c>
      <c r="U6997" s="30" t="str">
        <f aca="false">IF(AND(O6997="Engaging",P6997&lt;&gt;""),'Leia-me'!$B$5-P6997,"")</f>
        <v/>
      </c>
      <c r="V6997" s="25" t="str">
        <f aca="false">IF(O6997&lt;&gt;"Engaging","",IF(U6997&lt;='Leia-me'!$B$6,"Saudável",IF(U6997&lt;='Leia-me'!$B$7,"Esfriando",IF(U6997&lt;='Leia-me'!$B$8,"Última chance","Zumbi"))))</f>
        <v/>
      </c>
      <c r="W6997" s="25" t="n">
        <f aca="false">IF(O6997="Won",1,IF(O6997="Lost",0,""))</f>
        <v>1</v>
      </c>
      <c r="Y6997" s="25" t="str">
        <f aca="false">IF(E6997="","Sim","")</f>
        <v/>
      </c>
    </row>
    <row r="6998" customFormat="false" ht="15" hidden="false" customHeight="false" outlineLevel="0" collapsed="false">
      <c r="A6998" s="25" t="s">
        <v>7261</v>
      </c>
      <c r="B6998" s="25" t="s">
        <v>102</v>
      </c>
      <c r="C6998" s="25" t="s">
        <v>103</v>
      </c>
      <c r="D6998" s="25" t="s">
        <v>104</v>
      </c>
      <c r="E6998" s="25" t="s">
        <v>419</v>
      </c>
      <c r="F6998" s="25" t="s">
        <v>146</v>
      </c>
      <c r="G6998" s="26" t="n">
        <v>2741.37</v>
      </c>
      <c r="H6998" s="27" t="n">
        <v>9226</v>
      </c>
      <c r="I6998" s="25" t="s">
        <v>147</v>
      </c>
      <c r="K6998" s="25" t="n">
        <v>1985</v>
      </c>
      <c r="L6998" s="25" t="s">
        <v>160</v>
      </c>
      <c r="M6998" s="25" t="s">
        <v>149</v>
      </c>
      <c r="N6998" s="28" t="n">
        <v>3393</v>
      </c>
      <c r="O6998" s="25" t="s">
        <v>54</v>
      </c>
      <c r="P6998" s="29" t="n">
        <v>42983</v>
      </c>
      <c r="Q6998" s="29" t="n">
        <v>43060</v>
      </c>
      <c r="R6998" s="28" t="n">
        <v>2689</v>
      </c>
      <c r="S6998" s="28" t="n">
        <f aca="false">IF(O6998="Won",R6998,IF(O6998="Lost",0,N6998))</f>
        <v>2689</v>
      </c>
      <c r="T6998" s="30" t="n">
        <f aca="false">IF(AND(P6998&lt;&gt;"",Q6998&lt;&gt;""),Q6998-P6998,"")</f>
        <v>77</v>
      </c>
      <c r="U6998" s="30" t="str">
        <f aca="false">IF(AND(O6998="Engaging",P6998&lt;&gt;""),'Leia-me'!$B$5-P6998,"")</f>
        <v/>
      </c>
      <c r="V6998" s="25" t="str">
        <f aca="false">IF(O6998&lt;&gt;"Engaging","",IF(U6998&lt;='Leia-me'!$B$6,"Saudável",IF(U6998&lt;='Leia-me'!$B$7,"Esfriando",IF(U6998&lt;='Leia-me'!$B$8,"Última chance","Zumbi"))))</f>
        <v/>
      </c>
      <c r="W6998" s="25" t="n">
        <f aca="false">IF(O6998="Won",1,IF(O6998="Lost",0,""))</f>
        <v>1</v>
      </c>
      <c r="Y6998" s="25" t="str">
        <f aca="false">IF(E6998="","Sim","")</f>
        <v/>
      </c>
    </row>
    <row r="6999" customFormat="false" ht="15" hidden="false" customHeight="false" outlineLevel="0" collapsed="false">
      <c r="A6999" s="25" t="s">
        <v>7262</v>
      </c>
      <c r="B6999" s="25" t="s">
        <v>102</v>
      </c>
      <c r="C6999" s="25" t="s">
        <v>103</v>
      </c>
      <c r="D6999" s="25" t="s">
        <v>104</v>
      </c>
      <c r="E6999" s="25" t="s">
        <v>444</v>
      </c>
      <c r="F6999" s="25" t="s">
        <v>192</v>
      </c>
      <c r="G6999" s="26" t="n">
        <v>6354.87</v>
      </c>
      <c r="H6999" s="27" t="n">
        <v>16780</v>
      </c>
      <c r="I6999" s="25" t="s">
        <v>147</v>
      </c>
      <c r="J6999" s="25" t="s">
        <v>445</v>
      </c>
      <c r="K6999" s="25" t="n">
        <v>1996</v>
      </c>
      <c r="L6999" s="25" t="s">
        <v>1834</v>
      </c>
      <c r="M6999" s="25" t="s">
        <v>171</v>
      </c>
      <c r="N6999" s="28" t="n">
        <v>4821</v>
      </c>
      <c r="O6999" s="25" t="s">
        <v>54</v>
      </c>
      <c r="P6999" s="29" t="n">
        <v>42984</v>
      </c>
      <c r="Q6999" s="29" t="n">
        <v>43085</v>
      </c>
      <c r="R6999" s="28" t="n">
        <v>5115</v>
      </c>
      <c r="S6999" s="28" t="n">
        <f aca="false">IF(O6999="Won",R6999,IF(O6999="Lost",0,N6999))</f>
        <v>5115</v>
      </c>
      <c r="T6999" s="30" t="n">
        <f aca="false">IF(AND(P6999&lt;&gt;"",Q6999&lt;&gt;""),Q6999-P6999,"")</f>
        <v>101</v>
      </c>
      <c r="U6999" s="30" t="str">
        <f aca="false">IF(AND(O6999="Engaging",P6999&lt;&gt;""),'Leia-me'!$B$5-P6999,"")</f>
        <v/>
      </c>
      <c r="V6999" s="25" t="str">
        <f aca="false">IF(O6999&lt;&gt;"Engaging","",IF(U6999&lt;='Leia-me'!$B$6,"Saudável",IF(U6999&lt;='Leia-me'!$B$7,"Esfriando",IF(U6999&lt;='Leia-me'!$B$8,"Última chance","Zumbi"))))</f>
        <v/>
      </c>
      <c r="W6999" s="25" t="n">
        <f aca="false">IF(O6999="Won",1,IF(O6999="Lost",0,""))</f>
        <v>1</v>
      </c>
      <c r="X6999" s="25" t="s">
        <v>1835</v>
      </c>
      <c r="Y6999" s="25" t="str">
        <f aca="false">IF(E6999="","Sim","")</f>
        <v/>
      </c>
    </row>
    <row r="7000" customFormat="false" ht="15" hidden="false" customHeight="false" outlineLevel="0" collapsed="false">
      <c r="A7000" s="25" t="s">
        <v>7263</v>
      </c>
      <c r="B7000" s="25" t="s">
        <v>102</v>
      </c>
      <c r="C7000" s="25" t="s">
        <v>103</v>
      </c>
      <c r="D7000" s="25" t="s">
        <v>104</v>
      </c>
      <c r="E7000" s="25" t="s">
        <v>2739</v>
      </c>
      <c r="F7000" s="25" t="s">
        <v>159</v>
      </c>
      <c r="G7000" s="26" t="n">
        <v>2871.35</v>
      </c>
      <c r="H7000" s="27" t="n">
        <v>9561</v>
      </c>
      <c r="I7000" s="25" t="s">
        <v>147</v>
      </c>
      <c r="K7000" s="25" t="n">
        <v>1983</v>
      </c>
      <c r="L7000" s="25" t="s">
        <v>1834</v>
      </c>
      <c r="M7000" s="25" t="s">
        <v>171</v>
      </c>
      <c r="N7000" s="28" t="n">
        <v>4821</v>
      </c>
      <c r="O7000" s="25" t="s">
        <v>54</v>
      </c>
      <c r="P7000" s="29" t="n">
        <v>42984</v>
      </c>
      <c r="Q7000" s="29" t="n">
        <v>42993</v>
      </c>
      <c r="R7000" s="28" t="n">
        <v>5227</v>
      </c>
      <c r="S7000" s="28" t="n">
        <f aca="false">IF(O7000="Won",R7000,IF(O7000="Lost",0,N7000))</f>
        <v>5227</v>
      </c>
      <c r="T7000" s="30" t="n">
        <f aca="false">IF(AND(P7000&lt;&gt;"",Q7000&lt;&gt;""),Q7000-P7000,"")</f>
        <v>9</v>
      </c>
      <c r="U7000" s="30" t="str">
        <f aca="false">IF(AND(O7000="Engaging",P7000&lt;&gt;""),'Leia-me'!$B$5-P7000,"")</f>
        <v/>
      </c>
      <c r="V7000" s="25" t="str">
        <f aca="false">IF(O7000&lt;&gt;"Engaging","",IF(U7000&lt;='Leia-me'!$B$6,"Saudável",IF(U7000&lt;='Leia-me'!$B$7,"Esfriando",IF(U7000&lt;='Leia-me'!$B$8,"Última chance","Zumbi"))))</f>
        <v/>
      </c>
      <c r="W7000" s="25" t="n">
        <f aca="false">IF(O7000="Won",1,IF(O7000="Lost",0,""))</f>
        <v>1</v>
      </c>
      <c r="X7000" s="25" t="s">
        <v>1835</v>
      </c>
      <c r="Y7000" s="25" t="str">
        <f aca="false">IF(E7000="","Sim","")</f>
        <v/>
      </c>
    </row>
    <row r="7001" customFormat="false" ht="15" hidden="false" customHeight="false" outlineLevel="0" collapsed="false">
      <c r="A7001" s="25" t="s">
        <v>7264</v>
      </c>
      <c r="B7001" s="25" t="s">
        <v>102</v>
      </c>
      <c r="C7001" s="25" t="s">
        <v>103</v>
      </c>
      <c r="D7001" s="25" t="s">
        <v>104</v>
      </c>
      <c r="E7001" s="25" t="s">
        <v>218</v>
      </c>
      <c r="F7001" s="25" t="s">
        <v>146</v>
      </c>
      <c r="G7001" s="26" t="n">
        <v>4.54</v>
      </c>
      <c r="H7001" s="27" t="n">
        <v>9</v>
      </c>
      <c r="I7001" s="25" t="s">
        <v>147</v>
      </c>
      <c r="K7001" s="25" t="n">
        <v>2017</v>
      </c>
      <c r="L7001" s="25" t="s">
        <v>186</v>
      </c>
      <c r="M7001" s="25" t="s">
        <v>171</v>
      </c>
      <c r="N7001" s="28" t="n">
        <v>550</v>
      </c>
      <c r="O7001" s="25" t="s">
        <v>54</v>
      </c>
      <c r="P7001" s="29" t="n">
        <v>42985</v>
      </c>
      <c r="Q7001" s="29" t="n">
        <v>43042</v>
      </c>
      <c r="R7001" s="28" t="n">
        <v>499</v>
      </c>
      <c r="S7001" s="28" t="n">
        <f aca="false">IF(O7001="Won",R7001,IF(O7001="Lost",0,N7001))</f>
        <v>499</v>
      </c>
      <c r="T7001" s="30" t="n">
        <f aca="false">IF(AND(P7001&lt;&gt;"",Q7001&lt;&gt;""),Q7001-P7001,"")</f>
        <v>57</v>
      </c>
      <c r="U7001" s="30" t="str">
        <f aca="false">IF(AND(O7001="Engaging",P7001&lt;&gt;""),'Leia-me'!$B$5-P7001,"")</f>
        <v/>
      </c>
      <c r="V7001" s="25" t="str">
        <f aca="false">IF(O7001&lt;&gt;"Engaging","",IF(U7001&lt;='Leia-me'!$B$6,"Saudável",IF(U7001&lt;='Leia-me'!$B$7,"Esfriando",IF(U7001&lt;='Leia-me'!$B$8,"Última chance","Zumbi"))))</f>
        <v/>
      </c>
      <c r="W7001" s="25" t="n">
        <f aca="false">IF(O7001="Won",1,IF(O7001="Lost",0,""))</f>
        <v>1</v>
      </c>
      <c r="Y7001" s="25" t="str">
        <f aca="false">IF(E7001="","Sim","")</f>
        <v/>
      </c>
    </row>
    <row r="7002" customFormat="false" ht="15" hidden="false" customHeight="false" outlineLevel="0" collapsed="false">
      <c r="A7002" s="25" t="s">
        <v>7265</v>
      </c>
      <c r="B7002" s="25" t="s">
        <v>102</v>
      </c>
      <c r="C7002" s="25" t="s">
        <v>103</v>
      </c>
      <c r="D7002" s="25" t="s">
        <v>104</v>
      </c>
      <c r="E7002" s="25" t="s">
        <v>195</v>
      </c>
      <c r="F7002" s="25" t="s">
        <v>185</v>
      </c>
      <c r="G7002" s="26" t="n">
        <v>8170.38</v>
      </c>
      <c r="H7002" s="27" t="n">
        <v>16499</v>
      </c>
      <c r="I7002" s="25" t="s">
        <v>196</v>
      </c>
      <c r="K7002" s="25" t="n">
        <v>1997</v>
      </c>
      <c r="L7002" s="25" t="s">
        <v>186</v>
      </c>
      <c r="M7002" s="25" t="s">
        <v>171</v>
      </c>
      <c r="N7002" s="28" t="n">
        <v>550</v>
      </c>
      <c r="O7002" s="25" t="s">
        <v>54</v>
      </c>
      <c r="P7002" s="29" t="n">
        <v>42987</v>
      </c>
      <c r="Q7002" s="29" t="n">
        <v>43081</v>
      </c>
      <c r="R7002" s="28" t="n">
        <v>456</v>
      </c>
      <c r="S7002" s="28" t="n">
        <f aca="false">IF(O7002="Won",R7002,IF(O7002="Lost",0,N7002))</f>
        <v>456</v>
      </c>
      <c r="T7002" s="30" t="n">
        <f aca="false">IF(AND(P7002&lt;&gt;"",Q7002&lt;&gt;""),Q7002-P7002,"")</f>
        <v>94</v>
      </c>
      <c r="U7002" s="30" t="str">
        <f aca="false">IF(AND(O7002="Engaging",P7002&lt;&gt;""),'Leia-me'!$B$5-P7002,"")</f>
        <v/>
      </c>
      <c r="V7002" s="25" t="str">
        <f aca="false">IF(O7002&lt;&gt;"Engaging","",IF(U7002&lt;='Leia-me'!$B$6,"Saudável",IF(U7002&lt;='Leia-me'!$B$7,"Esfriando",IF(U7002&lt;='Leia-me'!$B$8,"Última chance","Zumbi"))))</f>
        <v/>
      </c>
      <c r="W7002" s="25" t="n">
        <f aca="false">IF(O7002="Won",1,IF(O7002="Lost",0,""))</f>
        <v>1</v>
      </c>
      <c r="Y7002" s="25" t="str">
        <f aca="false">IF(E7002="","Sim","")</f>
        <v/>
      </c>
    </row>
    <row r="7003" customFormat="false" ht="15" hidden="false" customHeight="false" outlineLevel="0" collapsed="false">
      <c r="A7003" s="25" t="s">
        <v>7266</v>
      </c>
      <c r="B7003" s="25" t="s">
        <v>102</v>
      </c>
      <c r="C7003" s="25" t="s">
        <v>103</v>
      </c>
      <c r="D7003" s="25" t="s">
        <v>104</v>
      </c>
      <c r="E7003" s="25" t="s">
        <v>444</v>
      </c>
      <c r="F7003" s="25" t="s">
        <v>192</v>
      </c>
      <c r="G7003" s="26" t="n">
        <v>6354.87</v>
      </c>
      <c r="H7003" s="27" t="n">
        <v>16780</v>
      </c>
      <c r="I7003" s="25" t="s">
        <v>147</v>
      </c>
      <c r="J7003" s="25" t="s">
        <v>445</v>
      </c>
      <c r="K7003" s="25" t="n">
        <v>1996</v>
      </c>
      <c r="L7003" s="25" t="s">
        <v>160</v>
      </c>
      <c r="M7003" s="25" t="s">
        <v>149</v>
      </c>
      <c r="N7003" s="28" t="n">
        <v>3393</v>
      </c>
      <c r="O7003" s="25" t="s">
        <v>55</v>
      </c>
      <c r="P7003" s="29" t="n">
        <v>42988</v>
      </c>
      <c r="Q7003" s="29" t="n">
        <v>43063</v>
      </c>
      <c r="R7003" s="28" t="n">
        <v>0</v>
      </c>
      <c r="S7003" s="28" t="n">
        <f aca="false">IF(O7003="Won",R7003,IF(O7003="Lost",0,N7003))</f>
        <v>0</v>
      </c>
      <c r="T7003" s="30" t="n">
        <f aca="false">IF(AND(P7003&lt;&gt;"",Q7003&lt;&gt;""),Q7003-P7003,"")</f>
        <v>75</v>
      </c>
      <c r="U7003" s="30" t="str">
        <f aca="false">IF(AND(O7003="Engaging",P7003&lt;&gt;""),'Leia-me'!$B$5-P7003,"")</f>
        <v/>
      </c>
      <c r="V7003" s="25" t="str">
        <f aca="false">IF(O7003&lt;&gt;"Engaging","",IF(U7003&lt;='Leia-me'!$B$6,"Saudável",IF(U7003&lt;='Leia-me'!$B$7,"Esfriando",IF(U7003&lt;='Leia-me'!$B$8,"Última chance","Zumbi"))))</f>
        <v/>
      </c>
      <c r="W7003" s="25" t="n">
        <f aca="false">IF(O7003="Won",1,IF(O7003="Lost",0,""))</f>
        <v>0</v>
      </c>
      <c r="Y7003" s="25" t="str">
        <f aca="false">IF(E7003="","Sim","")</f>
        <v/>
      </c>
    </row>
    <row r="7004" customFormat="false" ht="15" hidden="false" customHeight="false" outlineLevel="0" collapsed="false">
      <c r="A7004" s="25" t="s">
        <v>7267</v>
      </c>
      <c r="B7004" s="25" t="s">
        <v>102</v>
      </c>
      <c r="C7004" s="25" t="s">
        <v>103</v>
      </c>
      <c r="D7004" s="25" t="s">
        <v>104</v>
      </c>
      <c r="E7004" s="25" t="s">
        <v>2863</v>
      </c>
      <c r="F7004" s="25" t="s">
        <v>211</v>
      </c>
      <c r="G7004" s="26" t="n">
        <v>2437.85</v>
      </c>
      <c r="H7004" s="27" t="n">
        <v>4874</v>
      </c>
      <c r="I7004" s="25" t="s">
        <v>147</v>
      </c>
      <c r="K7004" s="25" t="n">
        <v>2001</v>
      </c>
      <c r="L7004" s="25" t="s">
        <v>148</v>
      </c>
      <c r="M7004" s="25" t="s">
        <v>149</v>
      </c>
      <c r="N7004" s="28" t="n">
        <v>55</v>
      </c>
      <c r="O7004" s="25" t="s">
        <v>54</v>
      </c>
      <c r="P7004" s="29" t="n">
        <v>42988</v>
      </c>
      <c r="Q7004" s="29" t="n">
        <v>43061</v>
      </c>
      <c r="R7004" s="28" t="n">
        <v>58</v>
      </c>
      <c r="S7004" s="28" t="n">
        <f aca="false">IF(O7004="Won",R7004,IF(O7004="Lost",0,N7004))</f>
        <v>58</v>
      </c>
      <c r="T7004" s="30" t="n">
        <f aca="false">IF(AND(P7004&lt;&gt;"",Q7004&lt;&gt;""),Q7004-P7004,"")</f>
        <v>73</v>
      </c>
      <c r="U7004" s="30" t="str">
        <f aca="false">IF(AND(O7004="Engaging",P7004&lt;&gt;""),'Leia-me'!$B$5-P7004,"")</f>
        <v/>
      </c>
      <c r="V7004" s="25" t="str">
        <f aca="false">IF(O7004&lt;&gt;"Engaging","",IF(U7004&lt;='Leia-me'!$B$6,"Saudável",IF(U7004&lt;='Leia-me'!$B$7,"Esfriando",IF(U7004&lt;='Leia-me'!$B$8,"Última chance","Zumbi"))))</f>
        <v/>
      </c>
      <c r="W7004" s="25" t="n">
        <f aca="false">IF(O7004="Won",1,IF(O7004="Lost",0,""))</f>
        <v>1</v>
      </c>
      <c r="Y7004" s="25" t="str">
        <f aca="false">IF(E7004="","Sim","")</f>
        <v/>
      </c>
    </row>
    <row r="7005" customFormat="false" ht="15" hidden="false" customHeight="false" outlineLevel="0" collapsed="false">
      <c r="A7005" s="25" t="s">
        <v>7268</v>
      </c>
      <c r="B7005" s="25" t="s">
        <v>102</v>
      </c>
      <c r="C7005" s="25" t="s">
        <v>103</v>
      </c>
      <c r="D7005" s="25" t="s">
        <v>104</v>
      </c>
      <c r="E7005" s="25" t="s">
        <v>248</v>
      </c>
      <c r="F7005" s="25" t="s">
        <v>211</v>
      </c>
      <c r="G7005" s="26" t="n">
        <v>894.33</v>
      </c>
      <c r="H7005" s="27" t="n">
        <v>1635</v>
      </c>
      <c r="I7005" s="25" t="s">
        <v>249</v>
      </c>
      <c r="K7005" s="25" t="n">
        <v>2007</v>
      </c>
      <c r="L7005" s="25" t="s">
        <v>186</v>
      </c>
      <c r="M7005" s="25" t="s">
        <v>171</v>
      </c>
      <c r="N7005" s="28" t="n">
        <v>550</v>
      </c>
      <c r="O7005" s="25" t="s">
        <v>56</v>
      </c>
      <c r="P7005" s="29" t="n">
        <v>42990</v>
      </c>
      <c r="Q7005" s="33"/>
      <c r="R7005" s="34"/>
      <c r="S7005" s="28" t="n">
        <f aca="false">IF(O7005="Won",R7005,IF(O7005="Lost",0,N7005))</f>
        <v>550</v>
      </c>
      <c r="T7005" s="30" t="str">
        <f aca="false">IF(AND(P7005&lt;&gt;"",Q7005&lt;&gt;""),Q7005-P7005,"")</f>
        <v/>
      </c>
      <c r="U7005" s="30" t="n">
        <f aca="false">IF(AND(O7005="Engaging",P7005&lt;&gt;""),'Leia-me'!$B$5-P7005,"")</f>
        <v>110</v>
      </c>
      <c r="V7005" s="25" t="str">
        <f aca="false">IF(O7005&lt;&gt;"Engaging","",IF(U7005&lt;='Leia-me'!$B$6,"Saudável",IF(U7005&lt;='Leia-me'!$B$7,"Esfriando",IF(U7005&lt;='Leia-me'!$B$8,"Última chance","Zumbi"))))</f>
        <v>Esfriando</v>
      </c>
      <c r="W7005" s="25" t="str">
        <f aca="false">IF(O7005="Won",1,IF(O7005="Lost",0,""))</f>
        <v/>
      </c>
      <c r="Y7005" s="25" t="str">
        <f aca="false">IF(E7005="","Sim","")</f>
        <v/>
      </c>
    </row>
    <row r="7006" customFormat="false" ht="15" hidden="false" customHeight="false" outlineLevel="0" collapsed="false">
      <c r="A7006" s="25" t="s">
        <v>7269</v>
      </c>
      <c r="B7006" s="25" t="s">
        <v>102</v>
      </c>
      <c r="C7006" s="25" t="s">
        <v>103</v>
      </c>
      <c r="D7006" s="25" t="s">
        <v>104</v>
      </c>
      <c r="E7006" s="25" t="s">
        <v>646</v>
      </c>
      <c r="F7006" s="25" t="s">
        <v>165</v>
      </c>
      <c r="G7006" s="26" t="n">
        <v>324.19</v>
      </c>
      <c r="H7006" s="27" t="n">
        <v>978</v>
      </c>
      <c r="I7006" s="25" t="s">
        <v>147</v>
      </c>
      <c r="K7006" s="25" t="n">
        <v>1992</v>
      </c>
      <c r="L7006" s="25" t="s">
        <v>170</v>
      </c>
      <c r="M7006" s="25" t="s">
        <v>171</v>
      </c>
      <c r="N7006" s="28" t="n">
        <v>1096</v>
      </c>
      <c r="O7006" s="25" t="s">
        <v>56</v>
      </c>
      <c r="P7006" s="29" t="n">
        <v>42990</v>
      </c>
      <c r="Q7006" s="33"/>
      <c r="R7006" s="34"/>
      <c r="S7006" s="28" t="n">
        <f aca="false">IF(O7006="Won",R7006,IF(O7006="Lost",0,N7006))</f>
        <v>1096</v>
      </c>
      <c r="T7006" s="30" t="str">
        <f aca="false">IF(AND(P7006&lt;&gt;"",Q7006&lt;&gt;""),Q7006-P7006,"")</f>
        <v/>
      </c>
      <c r="U7006" s="30" t="n">
        <f aca="false">IF(AND(O7006="Engaging",P7006&lt;&gt;""),'Leia-me'!$B$5-P7006,"")</f>
        <v>110</v>
      </c>
      <c r="V7006" s="25" t="str">
        <f aca="false">IF(O7006&lt;&gt;"Engaging","",IF(U7006&lt;='Leia-me'!$B$6,"Saudável",IF(U7006&lt;='Leia-me'!$B$7,"Esfriando",IF(U7006&lt;='Leia-me'!$B$8,"Última chance","Zumbi"))))</f>
        <v>Esfriando</v>
      </c>
      <c r="W7006" s="25" t="str">
        <f aca="false">IF(O7006="Won",1,IF(O7006="Lost",0,""))</f>
        <v/>
      </c>
      <c r="Y7006" s="25" t="str">
        <f aca="false">IF(E7006="","Sim","")</f>
        <v/>
      </c>
    </row>
    <row r="7007" customFormat="false" ht="15" hidden="false" customHeight="false" outlineLevel="0" collapsed="false">
      <c r="A7007" s="25" t="s">
        <v>7270</v>
      </c>
      <c r="B7007" s="25" t="s">
        <v>102</v>
      </c>
      <c r="C7007" s="25" t="s">
        <v>103</v>
      </c>
      <c r="D7007" s="25" t="s">
        <v>104</v>
      </c>
      <c r="E7007" s="25" t="s">
        <v>1351</v>
      </c>
      <c r="F7007" s="25" t="s">
        <v>177</v>
      </c>
      <c r="G7007" s="26" t="n">
        <v>7537.24</v>
      </c>
      <c r="H7007" s="27" t="n">
        <v>20293</v>
      </c>
      <c r="I7007" s="25" t="s">
        <v>147</v>
      </c>
      <c r="K7007" s="25" t="n">
        <v>1993</v>
      </c>
      <c r="L7007" s="25" t="s">
        <v>148</v>
      </c>
      <c r="M7007" s="25" t="s">
        <v>149</v>
      </c>
      <c r="N7007" s="28" t="n">
        <v>55</v>
      </c>
      <c r="O7007" s="25" t="s">
        <v>55</v>
      </c>
      <c r="P7007" s="29" t="n">
        <v>42990</v>
      </c>
      <c r="Q7007" s="29" t="n">
        <v>43040</v>
      </c>
      <c r="R7007" s="28" t="n">
        <v>0</v>
      </c>
      <c r="S7007" s="28" t="n">
        <f aca="false">IF(O7007="Won",R7007,IF(O7007="Lost",0,N7007))</f>
        <v>0</v>
      </c>
      <c r="T7007" s="30" t="n">
        <f aca="false">IF(AND(P7007&lt;&gt;"",Q7007&lt;&gt;""),Q7007-P7007,"")</f>
        <v>50</v>
      </c>
      <c r="U7007" s="30" t="str">
        <f aca="false">IF(AND(O7007="Engaging",P7007&lt;&gt;""),'Leia-me'!$B$5-P7007,"")</f>
        <v/>
      </c>
      <c r="V7007" s="25" t="str">
        <f aca="false">IF(O7007&lt;&gt;"Engaging","",IF(U7007&lt;='Leia-me'!$B$6,"Saudável",IF(U7007&lt;='Leia-me'!$B$7,"Esfriando",IF(U7007&lt;='Leia-me'!$B$8,"Última chance","Zumbi"))))</f>
        <v/>
      </c>
      <c r="W7007" s="25" t="n">
        <f aca="false">IF(O7007="Won",1,IF(O7007="Lost",0,""))</f>
        <v>0</v>
      </c>
      <c r="Y7007" s="25" t="str">
        <f aca="false">IF(E7007="","Sim","")</f>
        <v/>
      </c>
    </row>
    <row r="7008" customFormat="false" ht="15" hidden="false" customHeight="false" outlineLevel="0" collapsed="false">
      <c r="A7008" s="25" t="s">
        <v>7271</v>
      </c>
      <c r="B7008" s="25" t="s">
        <v>102</v>
      </c>
      <c r="C7008" s="25" t="s">
        <v>103</v>
      </c>
      <c r="D7008" s="25" t="s">
        <v>104</v>
      </c>
      <c r="G7008" s="31"/>
      <c r="H7008" s="32"/>
      <c r="L7008" s="25" t="s">
        <v>148</v>
      </c>
      <c r="M7008" s="25" t="s">
        <v>149</v>
      </c>
      <c r="N7008" s="28" t="n">
        <v>55</v>
      </c>
      <c r="O7008" s="25" t="s">
        <v>56</v>
      </c>
      <c r="P7008" s="29" t="n">
        <v>42991</v>
      </c>
      <c r="Q7008" s="33"/>
      <c r="R7008" s="34"/>
      <c r="S7008" s="28" t="n">
        <f aca="false">IF(O7008="Won",R7008,IF(O7008="Lost",0,N7008))</f>
        <v>55</v>
      </c>
      <c r="T7008" s="30" t="str">
        <f aca="false">IF(AND(P7008&lt;&gt;"",Q7008&lt;&gt;""),Q7008-P7008,"")</f>
        <v/>
      </c>
      <c r="U7008" s="30" t="n">
        <f aca="false">IF(AND(O7008="Engaging",P7008&lt;&gt;""),'Leia-me'!$B$5-P7008,"")</f>
        <v>109</v>
      </c>
      <c r="V7008" s="25" t="str">
        <f aca="false">IF(O7008&lt;&gt;"Engaging","",IF(U7008&lt;='Leia-me'!$B$6,"Saudável",IF(U7008&lt;='Leia-me'!$B$7,"Esfriando",IF(U7008&lt;='Leia-me'!$B$8,"Última chance","Zumbi"))))</f>
        <v>Esfriando</v>
      </c>
      <c r="W7008" s="25" t="str">
        <f aca="false">IF(O7008="Won",1,IF(O7008="Lost",0,""))</f>
        <v/>
      </c>
      <c r="Y7008" s="25" t="str">
        <f aca="false">IF(E7008="","Sim","")</f>
        <v>Sim</v>
      </c>
    </row>
    <row r="7009" customFormat="false" ht="15" hidden="false" customHeight="false" outlineLevel="0" collapsed="false">
      <c r="A7009" s="25" t="s">
        <v>7272</v>
      </c>
      <c r="B7009" s="25" t="s">
        <v>102</v>
      </c>
      <c r="C7009" s="25" t="s">
        <v>103</v>
      </c>
      <c r="D7009" s="25" t="s">
        <v>104</v>
      </c>
      <c r="E7009" s="25" t="s">
        <v>449</v>
      </c>
      <c r="F7009" s="25" t="s">
        <v>192</v>
      </c>
      <c r="G7009" s="26" t="n">
        <v>98.79</v>
      </c>
      <c r="H7009" s="27" t="n">
        <v>96</v>
      </c>
      <c r="I7009" s="25" t="s">
        <v>147</v>
      </c>
      <c r="J7009" s="25" t="s">
        <v>445</v>
      </c>
      <c r="K7009" s="25" t="n">
        <v>2013</v>
      </c>
      <c r="L7009" s="25" t="s">
        <v>148</v>
      </c>
      <c r="M7009" s="25" t="s">
        <v>149</v>
      </c>
      <c r="N7009" s="28" t="n">
        <v>55</v>
      </c>
      <c r="O7009" s="25" t="s">
        <v>54</v>
      </c>
      <c r="P7009" s="29" t="n">
        <v>42991</v>
      </c>
      <c r="Q7009" s="29" t="n">
        <v>43068</v>
      </c>
      <c r="R7009" s="28" t="n">
        <v>51</v>
      </c>
      <c r="S7009" s="28" t="n">
        <f aca="false">IF(O7009="Won",R7009,IF(O7009="Lost",0,N7009))</f>
        <v>51</v>
      </c>
      <c r="T7009" s="30" t="n">
        <f aca="false">IF(AND(P7009&lt;&gt;"",Q7009&lt;&gt;""),Q7009-P7009,"")</f>
        <v>77</v>
      </c>
      <c r="U7009" s="30" t="str">
        <f aca="false">IF(AND(O7009="Engaging",P7009&lt;&gt;""),'Leia-me'!$B$5-P7009,"")</f>
        <v/>
      </c>
      <c r="V7009" s="25" t="str">
        <f aca="false">IF(O7009&lt;&gt;"Engaging","",IF(U7009&lt;='Leia-me'!$B$6,"Saudável",IF(U7009&lt;='Leia-me'!$B$7,"Esfriando",IF(U7009&lt;='Leia-me'!$B$8,"Última chance","Zumbi"))))</f>
        <v/>
      </c>
      <c r="W7009" s="25" t="n">
        <f aca="false">IF(O7009="Won",1,IF(O7009="Lost",0,""))</f>
        <v>1</v>
      </c>
      <c r="Y7009" s="25" t="str">
        <f aca="false">IF(E7009="","Sim","")</f>
        <v/>
      </c>
    </row>
    <row r="7010" customFormat="false" ht="15" hidden="false" customHeight="false" outlineLevel="0" collapsed="false">
      <c r="A7010" s="25" t="s">
        <v>7273</v>
      </c>
      <c r="B7010" s="25" t="s">
        <v>102</v>
      </c>
      <c r="C7010" s="25" t="s">
        <v>103</v>
      </c>
      <c r="D7010" s="25" t="s">
        <v>104</v>
      </c>
      <c r="E7010" s="25" t="s">
        <v>1158</v>
      </c>
      <c r="F7010" s="25" t="s">
        <v>185</v>
      </c>
      <c r="G7010" s="26" t="n">
        <v>7708.38</v>
      </c>
      <c r="H7010" s="27" t="n">
        <v>13756</v>
      </c>
      <c r="I7010" s="25" t="s">
        <v>147</v>
      </c>
      <c r="K7010" s="25" t="n">
        <v>1980</v>
      </c>
      <c r="L7010" s="25" t="s">
        <v>1834</v>
      </c>
      <c r="M7010" s="25" t="s">
        <v>171</v>
      </c>
      <c r="N7010" s="28" t="n">
        <v>4821</v>
      </c>
      <c r="O7010" s="25" t="s">
        <v>54</v>
      </c>
      <c r="P7010" s="29" t="n">
        <v>42992</v>
      </c>
      <c r="Q7010" s="29" t="n">
        <v>43054</v>
      </c>
      <c r="R7010" s="28" t="n">
        <v>5348</v>
      </c>
      <c r="S7010" s="28" t="n">
        <f aca="false">IF(O7010="Won",R7010,IF(O7010="Lost",0,N7010))</f>
        <v>5348</v>
      </c>
      <c r="T7010" s="30" t="n">
        <f aca="false">IF(AND(P7010&lt;&gt;"",Q7010&lt;&gt;""),Q7010-P7010,"")</f>
        <v>62</v>
      </c>
      <c r="U7010" s="30" t="str">
        <f aca="false">IF(AND(O7010="Engaging",P7010&lt;&gt;""),'Leia-me'!$B$5-P7010,"")</f>
        <v/>
      </c>
      <c r="V7010" s="25" t="str">
        <f aca="false">IF(O7010&lt;&gt;"Engaging","",IF(U7010&lt;='Leia-me'!$B$6,"Saudável",IF(U7010&lt;='Leia-me'!$B$7,"Esfriando",IF(U7010&lt;='Leia-me'!$B$8,"Última chance","Zumbi"))))</f>
        <v/>
      </c>
      <c r="W7010" s="25" t="n">
        <f aca="false">IF(O7010="Won",1,IF(O7010="Lost",0,""))</f>
        <v>1</v>
      </c>
      <c r="X7010" s="25" t="s">
        <v>1835</v>
      </c>
      <c r="Y7010" s="25" t="str">
        <f aca="false">IF(E7010="","Sim","")</f>
        <v/>
      </c>
    </row>
    <row r="7011" customFormat="false" ht="15" hidden="false" customHeight="false" outlineLevel="0" collapsed="false">
      <c r="A7011" s="25" t="s">
        <v>7274</v>
      </c>
      <c r="B7011" s="25" t="s">
        <v>102</v>
      </c>
      <c r="C7011" s="25" t="s">
        <v>103</v>
      </c>
      <c r="D7011" s="25" t="s">
        <v>104</v>
      </c>
      <c r="E7011" s="25" t="s">
        <v>665</v>
      </c>
      <c r="F7011" s="25" t="s">
        <v>211</v>
      </c>
      <c r="G7011" s="26" t="n">
        <v>4968.91</v>
      </c>
      <c r="H7011" s="27" t="n">
        <v>7523</v>
      </c>
      <c r="I7011" s="25" t="s">
        <v>147</v>
      </c>
      <c r="K7011" s="25" t="n">
        <v>1990</v>
      </c>
      <c r="L7011" s="25" t="s">
        <v>148</v>
      </c>
      <c r="M7011" s="25" t="s">
        <v>149</v>
      </c>
      <c r="N7011" s="28" t="n">
        <v>55</v>
      </c>
      <c r="O7011" s="25" t="s">
        <v>55</v>
      </c>
      <c r="P7011" s="29" t="n">
        <v>42993</v>
      </c>
      <c r="Q7011" s="29" t="n">
        <v>43099</v>
      </c>
      <c r="R7011" s="28" t="n">
        <v>0</v>
      </c>
      <c r="S7011" s="28" t="n">
        <f aca="false">IF(O7011="Won",R7011,IF(O7011="Lost",0,N7011))</f>
        <v>0</v>
      </c>
      <c r="T7011" s="30" t="n">
        <f aca="false">IF(AND(P7011&lt;&gt;"",Q7011&lt;&gt;""),Q7011-P7011,"")</f>
        <v>106</v>
      </c>
      <c r="U7011" s="30" t="str">
        <f aca="false">IF(AND(O7011="Engaging",P7011&lt;&gt;""),'Leia-me'!$B$5-P7011,"")</f>
        <v/>
      </c>
      <c r="V7011" s="25" t="str">
        <f aca="false">IF(O7011&lt;&gt;"Engaging","",IF(U7011&lt;='Leia-me'!$B$6,"Saudável",IF(U7011&lt;='Leia-me'!$B$7,"Esfriando",IF(U7011&lt;='Leia-me'!$B$8,"Última chance","Zumbi"))))</f>
        <v/>
      </c>
      <c r="W7011" s="25" t="n">
        <f aca="false">IF(O7011="Won",1,IF(O7011="Lost",0,""))</f>
        <v>0</v>
      </c>
      <c r="Y7011" s="25" t="str">
        <f aca="false">IF(E7011="","Sim","")</f>
        <v/>
      </c>
    </row>
    <row r="7012" customFormat="false" ht="15" hidden="false" customHeight="false" outlineLevel="0" collapsed="false">
      <c r="A7012" s="25" t="s">
        <v>7275</v>
      </c>
      <c r="B7012" s="25" t="s">
        <v>102</v>
      </c>
      <c r="C7012" s="25" t="s">
        <v>103</v>
      </c>
      <c r="D7012" s="25" t="s">
        <v>104</v>
      </c>
      <c r="G7012" s="31"/>
      <c r="H7012" s="32"/>
      <c r="L7012" s="25" t="s">
        <v>178</v>
      </c>
      <c r="M7012" s="25" t="s">
        <v>171</v>
      </c>
      <c r="N7012" s="28" t="n">
        <v>5482</v>
      </c>
      <c r="O7012" s="25" t="s">
        <v>56</v>
      </c>
      <c r="P7012" s="29" t="n">
        <v>42994</v>
      </c>
      <c r="Q7012" s="33"/>
      <c r="R7012" s="34"/>
      <c r="S7012" s="28" t="n">
        <f aca="false">IF(O7012="Won",R7012,IF(O7012="Lost",0,N7012))</f>
        <v>5482</v>
      </c>
      <c r="T7012" s="30" t="str">
        <f aca="false">IF(AND(P7012&lt;&gt;"",Q7012&lt;&gt;""),Q7012-P7012,"")</f>
        <v/>
      </c>
      <c r="U7012" s="30" t="n">
        <f aca="false">IF(AND(O7012="Engaging",P7012&lt;&gt;""),'Leia-me'!$B$5-P7012,"")</f>
        <v>106</v>
      </c>
      <c r="V7012" s="25" t="str">
        <f aca="false">IF(O7012&lt;&gt;"Engaging","",IF(U7012&lt;='Leia-me'!$B$6,"Saudável",IF(U7012&lt;='Leia-me'!$B$7,"Esfriando",IF(U7012&lt;='Leia-me'!$B$8,"Última chance","Zumbi"))))</f>
        <v>Esfriando</v>
      </c>
      <c r="W7012" s="25" t="str">
        <f aca="false">IF(O7012="Won",1,IF(O7012="Lost",0,""))</f>
        <v/>
      </c>
      <c r="Y7012" s="25" t="str">
        <f aca="false">IF(E7012="","Sim","")</f>
        <v>Sim</v>
      </c>
    </row>
    <row r="7013" customFormat="false" ht="15" hidden="false" customHeight="false" outlineLevel="0" collapsed="false">
      <c r="A7013" s="25" t="s">
        <v>7276</v>
      </c>
      <c r="B7013" s="25" t="s">
        <v>102</v>
      </c>
      <c r="C7013" s="25" t="s">
        <v>103</v>
      </c>
      <c r="D7013" s="25" t="s">
        <v>104</v>
      </c>
      <c r="E7013" s="25" t="s">
        <v>2863</v>
      </c>
      <c r="F7013" s="25" t="s">
        <v>211</v>
      </c>
      <c r="G7013" s="26" t="n">
        <v>2437.85</v>
      </c>
      <c r="H7013" s="27" t="n">
        <v>4874</v>
      </c>
      <c r="I7013" s="25" t="s">
        <v>147</v>
      </c>
      <c r="K7013" s="25" t="n">
        <v>2001</v>
      </c>
      <c r="L7013" s="25" t="s">
        <v>186</v>
      </c>
      <c r="M7013" s="25" t="s">
        <v>171</v>
      </c>
      <c r="N7013" s="28" t="n">
        <v>550</v>
      </c>
      <c r="O7013" s="25" t="s">
        <v>55</v>
      </c>
      <c r="P7013" s="29" t="n">
        <v>42994</v>
      </c>
      <c r="Q7013" s="29" t="n">
        <v>43058</v>
      </c>
      <c r="R7013" s="28" t="n">
        <v>0</v>
      </c>
      <c r="S7013" s="28" t="n">
        <f aca="false">IF(O7013="Won",R7013,IF(O7013="Lost",0,N7013))</f>
        <v>0</v>
      </c>
      <c r="T7013" s="30" t="n">
        <f aca="false">IF(AND(P7013&lt;&gt;"",Q7013&lt;&gt;""),Q7013-P7013,"")</f>
        <v>64</v>
      </c>
      <c r="U7013" s="30" t="str">
        <f aca="false">IF(AND(O7013="Engaging",P7013&lt;&gt;""),'Leia-me'!$B$5-P7013,"")</f>
        <v/>
      </c>
      <c r="V7013" s="25" t="str">
        <f aca="false">IF(O7013&lt;&gt;"Engaging","",IF(U7013&lt;='Leia-me'!$B$6,"Saudável",IF(U7013&lt;='Leia-me'!$B$7,"Esfriando",IF(U7013&lt;='Leia-me'!$B$8,"Última chance","Zumbi"))))</f>
        <v/>
      </c>
      <c r="W7013" s="25" t="n">
        <f aca="false">IF(O7013="Won",1,IF(O7013="Lost",0,""))</f>
        <v>0</v>
      </c>
      <c r="Y7013" s="25" t="str">
        <f aca="false">IF(E7013="","Sim","")</f>
        <v/>
      </c>
    </row>
    <row r="7014" customFormat="false" ht="15" hidden="false" customHeight="false" outlineLevel="0" collapsed="false">
      <c r="A7014" s="25" t="s">
        <v>7277</v>
      </c>
      <c r="B7014" s="25" t="s">
        <v>102</v>
      </c>
      <c r="C7014" s="25" t="s">
        <v>103</v>
      </c>
      <c r="D7014" s="25" t="s">
        <v>104</v>
      </c>
      <c r="E7014" s="25" t="s">
        <v>2863</v>
      </c>
      <c r="F7014" s="25" t="s">
        <v>211</v>
      </c>
      <c r="G7014" s="26" t="n">
        <v>2437.85</v>
      </c>
      <c r="H7014" s="27" t="n">
        <v>4874</v>
      </c>
      <c r="I7014" s="25" t="s">
        <v>147</v>
      </c>
      <c r="K7014" s="25" t="n">
        <v>2001</v>
      </c>
      <c r="L7014" s="25" t="s">
        <v>186</v>
      </c>
      <c r="M7014" s="25" t="s">
        <v>171</v>
      </c>
      <c r="N7014" s="28" t="n">
        <v>550</v>
      </c>
      <c r="O7014" s="25" t="s">
        <v>54</v>
      </c>
      <c r="P7014" s="29" t="n">
        <v>42994</v>
      </c>
      <c r="Q7014" s="29" t="n">
        <v>43073</v>
      </c>
      <c r="R7014" s="28" t="n">
        <v>595</v>
      </c>
      <c r="S7014" s="28" t="n">
        <f aca="false">IF(O7014="Won",R7014,IF(O7014="Lost",0,N7014))</f>
        <v>595</v>
      </c>
      <c r="T7014" s="30" t="n">
        <f aca="false">IF(AND(P7014&lt;&gt;"",Q7014&lt;&gt;""),Q7014-P7014,"")</f>
        <v>79</v>
      </c>
      <c r="U7014" s="30" t="str">
        <f aca="false">IF(AND(O7014="Engaging",P7014&lt;&gt;""),'Leia-me'!$B$5-P7014,"")</f>
        <v/>
      </c>
      <c r="V7014" s="25" t="str">
        <f aca="false">IF(O7014&lt;&gt;"Engaging","",IF(U7014&lt;='Leia-me'!$B$6,"Saudável",IF(U7014&lt;='Leia-me'!$B$7,"Esfriando",IF(U7014&lt;='Leia-me'!$B$8,"Última chance","Zumbi"))))</f>
        <v/>
      </c>
      <c r="W7014" s="25" t="n">
        <f aca="false">IF(O7014="Won",1,IF(O7014="Lost",0,""))</f>
        <v>1</v>
      </c>
      <c r="Y7014" s="25" t="str">
        <f aca="false">IF(E7014="","Sim","")</f>
        <v/>
      </c>
    </row>
    <row r="7015" customFormat="false" ht="15" hidden="false" customHeight="false" outlineLevel="0" collapsed="false">
      <c r="A7015" s="25" t="s">
        <v>7278</v>
      </c>
      <c r="B7015" s="25" t="s">
        <v>102</v>
      </c>
      <c r="C7015" s="25" t="s">
        <v>103</v>
      </c>
      <c r="D7015" s="25" t="s">
        <v>104</v>
      </c>
      <c r="E7015" s="25" t="s">
        <v>646</v>
      </c>
      <c r="F7015" s="25" t="s">
        <v>165</v>
      </c>
      <c r="G7015" s="26" t="n">
        <v>324.19</v>
      </c>
      <c r="H7015" s="27" t="n">
        <v>978</v>
      </c>
      <c r="I7015" s="25" t="s">
        <v>147</v>
      </c>
      <c r="K7015" s="25" t="n">
        <v>1992</v>
      </c>
      <c r="L7015" s="25" t="s">
        <v>148</v>
      </c>
      <c r="M7015" s="25" t="s">
        <v>149</v>
      </c>
      <c r="N7015" s="28" t="n">
        <v>55</v>
      </c>
      <c r="O7015" s="25" t="s">
        <v>54</v>
      </c>
      <c r="P7015" s="29" t="n">
        <v>42994</v>
      </c>
      <c r="Q7015" s="29" t="n">
        <v>43095</v>
      </c>
      <c r="R7015" s="28" t="n">
        <v>52</v>
      </c>
      <c r="S7015" s="28" t="n">
        <f aca="false">IF(O7015="Won",R7015,IF(O7015="Lost",0,N7015))</f>
        <v>52</v>
      </c>
      <c r="T7015" s="30" t="n">
        <f aca="false">IF(AND(P7015&lt;&gt;"",Q7015&lt;&gt;""),Q7015-P7015,"")</f>
        <v>101</v>
      </c>
      <c r="U7015" s="30" t="str">
        <f aca="false">IF(AND(O7015="Engaging",P7015&lt;&gt;""),'Leia-me'!$B$5-P7015,"")</f>
        <v/>
      </c>
      <c r="V7015" s="25" t="str">
        <f aca="false">IF(O7015&lt;&gt;"Engaging","",IF(U7015&lt;='Leia-me'!$B$6,"Saudável",IF(U7015&lt;='Leia-me'!$B$7,"Esfriando",IF(U7015&lt;='Leia-me'!$B$8,"Última chance","Zumbi"))))</f>
        <v/>
      </c>
      <c r="W7015" s="25" t="n">
        <f aca="false">IF(O7015="Won",1,IF(O7015="Lost",0,""))</f>
        <v>1</v>
      </c>
      <c r="Y7015" s="25" t="str">
        <f aca="false">IF(E7015="","Sim","")</f>
        <v/>
      </c>
    </row>
    <row r="7016" customFormat="false" ht="15" hidden="false" customHeight="false" outlineLevel="0" collapsed="false">
      <c r="A7016" s="25" t="s">
        <v>7279</v>
      </c>
      <c r="B7016" s="25" t="s">
        <v>102</v>
      </c>
      <c r="C7016" s="25" t="s">
        <v>103</v>
      </c>
      <c r="D7016" s="25" t="s">
        <v>104</v>
      </c>
      <c r="E7016" s="25" t="s">
        <v>449</v>
      </c>
      <c r="F7016" s="25" t="s">
        <v>192</v>
      </c>
      <c r="G7016" s="26" t="n">
        <v>98.79</v>
      </c>
      <c r="H7016" s="27" t="n">
        <v>96</v>
      </c>
      <c r="I7016" s="25" t="s">
        <v>147</v>
      </c>
      <c r="J7016" s="25" t="s">
        <v>445</v>
      </c>
      <c r="K7016" s="25" t="n">
        <v>2013</v>
      </c>
      <c r="L7016" s="25" t="s">
        <v>186</v>
      </c>
      <c r="M7016" s="25" t="s">
        <v>171</v>
      </c>
      <c r="N7016" s="28" t="n">
        <v>550</v>
      </c>
      <c r="O7016" s="25" t="s">
        <v>55</v>
      </c>
      <c r="P7016" s="29" t="n">
        <v>42996</v>
      </c>
      <c r="Q7016" s="29" t="n">
        <v>43044</v>
      </c>
      <c r="R7016" s="28" t="n">
        <v>0</v>
      </c>
      <c r="S7016" s="28" t="n">
        <f aca="false">IF(O7016="Won",R7016,IF(O7016="Lost",0,N7016))</f>
        <v>0</v>
      </c>
      <c r="T7016" s="30" t="n">
        <f aca="false">IF(AND(P7016&lt;&gt;"",Q7016&lt;&gt;""),Q7016-P7016,"")</f>
        <v>48</v>
      </c>
      <c r="U7016" s="30" t="str">
        <f aca="false">IF(AND(O7016="Engaging",P7016&lt;&gt;""),'Leia-me'!$B$5-P7016,"")</f>
        <v/>
      </c>
      <c r="V7016" s="25" t="str">
        <f aca="false">IF(O7016&lt;&gt;"Engaging","",IF(U7016&lt;='Leia-me'!$B$6,"Saudável",IF(U7016&lt;='Leia-me'!$B$7,"Esfriando",IF(U7016&lt;='Leia-me'!$B$8,"Última chance","Zumbi"))))</f>
        <v/>
      </c>
      <c r="W7016" s="25" t="n">
        <f aca="false">IF(O7016="Won",1,IF(O7016="Lost",0,""))</f>
        <v>0</v>
      </c>
      <c r="Y7016" s="25" t="str">
        <f aca="false">IF(E7016="","Sim","")</f>
        <v/>
      </c>
    </row>
    <row r="7017" customFormat="false" ht="15" hidden="false" customHeight="false" outlineLevel="0" collapsed="false">
      <c r="A7017" s="25" t="s">
        <v>7280</v>
      </c>
      <c r="B7017" s="25" t="s">
        <v>102</v>
      </c>
      <c r="C7017" s="25" t="s">
        <v>103</v>
      </c>
      <c r="D7017" s="25" t="s">
        <v>104</v>
      </c>
      <c r="E7017" s="25" t="s">
        <v>257</v>
      </c>
      <c r="F7017" s="25" t="s">
        <v>146</v>
      </c>
      <c r="G7017" s="26" t="n">
        <v>441.08</v>
      </c>
      <c r="H7017" s="27" t="n">
        <v>1210</v>
      </c>
      <c r="I7017" s="25" t="s">
        <v>147</v>
      </c>
      <c r="K7017" s="25" t="n">
        <v>1984</v>
      </c>
      <c r="L7017" s="25" t="s">
        <v>148</v>
      </c>
      <c r="M7017" s="25" t="s">
        <v>149</v>
      </c>
      <c r="N7017" s="28" t="n">
        <v>55</v>
      </c>
      <c r="O7017" s="25" t="s">
        <v>56</v>
      </c>
      <c r="P7017" s="29" t="n">
        <v>42998</v>
      </c>
      <c r="Q7017" s="33"/>
      <c r="R7017" s="34"/>
      <c r="S7017" s="28" t="n">
        <f aca="false">IF(O7017="Won",R7017,IF(O7017="Lost",0,N7017))</f>
        <v>55</v>
      </c>
      <c r="T7017" s="30" t="str">
        <f aca="false">IF(AND(P7017&lt;&gt;"",Q7017&lt;&gt;""),Q7017-P7017,"")</f>
        <v/>
      </c>
      <c r="U7017" s="30" t="n">
        <f aca="false">IF(AND(O7017="Engaging",P7017&lt;&gt;""),'Leia-me'!$B$5-P7017,"")</f>
        <v>102</v>
      </c>
      <c r="V7017" s="25" t="str">
        <f aca="false">IF(O7017&lt;&gt;"Engaging","",IF(U7017&lt;='Leia-me'!$B$6,"Saudável",IF(U7017&lt;='Leia-me'!$B$7,"Esfriando",IF(U7017&lt;='Leia-me'!$B$8,"Última chance","Zumbi"))))</f>
        <v>Esfriando</v>
      </c>
      <c r="W7017" s="25" t="str">
        <f aca="false">IF(O7017="Won",1,IF(O7017="Lost",0,""))</f>
        <v/>
      </c>
      <c r="Y7017" s="25" t="str">
        <f aca="false">IF(E7017="","Sim","")</f>
        <v/>
      </c>
    </row>
    <row r="7018" customFormat="false" ht="15" hidden="false" customHeight="false" outlineLevel="0" collapsed="false">
      <c r="A7018" s="25" t="s">
        <v>7281</v>
      </c>
      <c r="B7018" s="25" t="s">
        <v>102</v>
      </c>
      <c r="C7018" s="25" t="s">
        <v>103</v>
      </c>
      <c r="D7018" s="25" t="s">
        <v>104</v>
      </c>
      <c r="G7018" s="31"/>
      <c r="H7018" s="32"/>
      <c r="L7018" s="25" t="s">
        <v>160</v>
      </c>
      <c r="M7018" s="25" t="s">
        <v>149</v>
      </c>
      <c r="N7018" s="28" t="n">
        <v>3393</v>
      </c>
      <c r="O7018" s="25" t="s">
        <v>56</v>
      </c>
      <c r="P7018" s="29" t="n">
        <v>42998</v>
      </c>
      <c r="Q7018" s="33"/>
      <c r="R7018" s="34"/>
      <c r="S7018" s="28" t="n">
        <f aca="false">IF(O7018="Won",R7018,IF(O7018="Lost",0,N7018))</f>
        <v>3393</v>
      </c>
      <c r="T7018" s="30" t="str">
        <f aca="false">IF(AND(P7018&lt;&gt;"",Q7018&lt;&gt;""),Q7018-P7018,"")</f>
        <v/>
      </c>
      <c r="U7018" s="30" t="n">
        <f aca="false">IF(AND(O7018="Engaging",P7018&lt;&gt;""),'Leia-me'!$B$5-P7018,"")</f>
        <v>102</v>
      </c>
      <c r="V7018" s="25" t="str">
        <f aca="false">IF(O7018&lt;&gt;"Engaging","",IF(U7018&lt;='Leia-me'!$B$6,"Saudável",IF(U7018&lt;='Leia-me'!$B$7,"Esfriando",IF(U7018&lt;='Leia-me'!$B$8,"Última chance","Zumbi"))))</f>
        <v>Esfriando</v>
      </c>
      <c r="W7018" s="25" t="str">
        <f aca="false">IF(O7018="Won",1,IF(O7018="Lost",0,""))</f>
        <v/>
      </c>
      <c r="Y7018" s="25" t="str">
        <f aca="false">IF(E7018="","Sim","")</f>
        <v>Sim</v>
      </c>
    </row>
    <row r="7019" customFormat="false" ht="15" hidden="false" customHeight="false" outlineLevel="0" collapsed="false">
      <c r="A7019" s="25" t="s">
        <v>7282</v>
      </c>
      <c r="B7019" s="25" t="s">
        <v>102</v>
      </c>
      <c r="C7019" s="25" t="s">
        <v>103</v>
      </c>
      <c r="D7019" s="25" t="s">
        <v>104</v>
      </c>
      <c r="E7019" s="25" t="s">
        <v>199</v>
      </c>
      <c r="F7019" s="25" t="s">
        <v>177</v>
      </c>
      <c r="G7019" s="26" t="n">
        <v>52.5</v>
      </c>
      <c r="H7019" s="27" t="n">
        <v>165</v>
      </c>
      <c r="I7019" s="25" t="s">
        <v>147</v>
      </c>
      <c r="K7019" s="25" t="n">
        <v>2008</v>
      </c>
      <c r="L7019" s="25" t="s">
        <v>186</v>
      </c>
      <c r="M7019" s="25" t="s">
        <v>171</v>
      </c>
      <c r="N7019" s="28" t="n">
        <v>550</v>
      </c>
      <c r="O7019" s="25" t="s">
        <v>54</v>
      </c>
      <c r="P7019" s="29" t="n">
        <v>42998</v>
      </c>
      <c r="Q7019" s="29" t="n">
        <v>43009</v>
      </c>
      <c r="R7019" s="28" t="n">
        <v>552</v>
      </c>
      <c r="S7019" s="28" t="n">
        <f aca="false">IF(O7019="Won",R7019,IF(O7019="Lost",0,N7019))</f>
        <v>552</v>
      </c>
      <c r="T7019" s="30" t="n">
        <f aca="false">IF(AND(P7019&lt;&gt;"",Q7019&lt;&gt;""),Q7019-P7019,"")</f>
        <v>11</v>
      </c>
      <c r="U7019" s="30" t="str">
        <f aca="false">IF(AND(O7019="Engaging",P7019&lt;&gt;""),'Leia-me'!$B$5-P7019,"")</f>
        <v/>
      </c>
      <c r="V7019" s="25" t="str">
        <f aca="false">IF(O7019&lt;&gt;"Engaging","",IF(U7019&lt;='Leia-me'!$B$6,"Saudável",IF(U7019&lt;='Leia-me'!$B$7,"Esfriando",IF(U7019&lt;='Leia-me'!$B$8,"Última chance","Zumbi"))))</f>
        <v/>
      </c>
      <c r="W7019" s="25" t="n">
        <f aca="false">IF(O7019="Won",1,IF(O7019="Lost",0,""))</f>
        <v>1</v>
      </c>
      <c r="Y7019" s="25" t="str">
        <f aca="false">IF(E7019="","Sim","")</f>
        <v/>
      </c>
    </row>
    <row r="7020" customFormat="false" ht="15" hidden="false" customHeight="false" outlineLevel="0" collapsed="false">
      <c r="A7020" s="25" t="s">
        <v>7283</v>
      </c>
      <c r="B7020" s="25" t="s">
        <v>102</v>
      </c>
      <c r="C7020" s="25" t="s">
        <v>103</v>
      </c>
      <c r="D7020" s="25" t="s">
        <v>104</v>
      </c>
      <c r="E7020" s="25" t="s">
        <v>419</v>
      </c>
      <c r="F7020" s="25" t="s">
        <v>146</v>
      </c>
      <c r="G7020" s="26" t="n">
        <v>2741.37</v>
      </c>
      <c r="H7020" s="27" t="n">
        <v>9226</v>
      </c>
      <c r="I7020" s="25" t="s">
        <v>147</v>
      </c>
      <c r="K7020" s="25" t="n">
        <v>1985</v>
      </c>
      <c r="L7020" s="25" t="s">
        <v>148</v>
      </c>
      <c r="M7020" s="25" t="s">
        <v>149</v>
      </c>
      <c r="N7020" s="28" t="n">
        <v>55</v>
      </c>
      <c r="O7020" s="25" t="s">
        <v>54</v>
      </c>
      <c r="P7020" s="29" t="n">
        <v>42998</v>
      </c>
      <c r="Q7020" s="29" t="n">
        <v>43084</v>
      </c>
      <c r="R7020" s="28" t="n">
        <v>54</v>
      </c>
      <c r="S7020" s="28" t="n">
        <f aca="false">IF(O7020="Won",R7020,IF(O7020="Lost",0,N7020))</f>
        <v>54</v>
      </c>
      <c r="T7020" s="30" t="n">
        <f aca="false">IF(AND(P7020&lt;&gt;"",Q7020&lt;&gt;""),Q7020-P7020,"")</f>
        <v>86</v>
      </c>
      <c r="U7020" s="30" t="str">
        <f aca="false">IF(AND(O7020="Engaging",P7020&lt;&gt;""),'Leia-me'!$B$5-P7020,"")</f>
        <v/>
      </c>
      <c r="V7020" s="25" t="str">
        <f aca="false">IF(O7020&lt;&gt;"Engaging","",IF(U7020&lt;='Leia-me'!$B$6,"Saudável",IF(U7020&lt;='Leia-me'!$B$7,"Esfriando",IF(U7020&lt;='Leia-me'!$B$8,"Última chance","Zumbi"))))</f>
        <v/>
      </c>
      <c r="W7020" s="25" t="n">
        <f aca="false">IF(O7020="Won",1,IF(O7020="Lost",0,""))</f>
        <v>1</v>
      </c>
      <c r="Y7020" s="25" t="str">
        <f aca="false">IF(E7020="","Sim","")</f>
        <v/>
      </c>
    </row>
    <row r="7021" customFormat="false" ht="15" hidden="false" customHeight="false" outlineLevel="0" collapsed="false">
      <c r="A7021" s="25" t="s">
        <v>7284</v>
      </c>
      <c r="B7021" s="25" t="s">
        <v>102</v>
      </c>
      <c r="C7021" s="25" t="s">
        <v>103</v>
      </c>
      <c r="D7021" s="25" t="s">
        <v>104</v>
      </c>
      <c r="E7021" s="25" t="s">
        <v>417</v>
      </c>
      <c r="F7021" s="25" t="s">
        <v>211</v>
      </c>
      <c r="G7021" s="26" t="n">
        <v>223.8</v>
      </c>
      <c r="H7021" s="27" t="n">
        <v>299</v>
      </c>
      <c r="I7021" s="25" t="s">
        <v>147</v>
      </c>
      <c r="K7021" s="25" t="n">
        <v>2003</v>
      </c>
      <c r="L7021" s="25" t="s">
        <v>148</v>
      </c>
      <c r="M7021" s="25" t="s">
        <v>149</v>
      </c>
      <c r="N7021" s="28" t="n">
        <v>55</v>
      </c>
      <c r="O7021" s="25" t="s">
        <v>55</v>
      </c>
      <c r="P7021" s="29" t="n">
        <v>42999</v>
      </c>
      <c r="Q7021" s="29" t="n">
        <v>43072</v>
      </c>
      <c r="R7021" s="28" t="n">
        <v>0</v>
      </c>
      <c r="S7021" s="28" t="n">
        <f aca="false">IF(O7021="Won",R7021,IF(O7021="Lost",0,N7021))</f>
        <v>0</v>
      </c>
      <c r="T7021" s="30" t="n">
        <f aca="false">IF(AND(P7021&lt;&gt;"",Q7021&lt;&gt;""),Q7021-P7021,"")</f>
        <v>73</v>
      </c>
      <c r="U7021" s="30" t="str">
        <f aca="false">IF(AND(O7021="Engaging",P7021&lt;&gt;""),'Leia-me'!$B$5-P7021,"")</f>
        <v/>
      </c>
      <c r="V7021" s="25" t="str">
        <f aca="false">IF(O7021&lt;&gt;"Engaging","",IF(U7021&lt;='Leia-me'!$B$6,"Saudável",IF(U7021&lt;='Leia-me'!$B$7,"Esfriando",IF(U7021&lt;='Leia-me'!$B$8,"Última chance","Zumbi"))))</f>
        <v/>
      </c>
      <c r="W7021" s="25" t="n">
        <f aca="false">IF(O7021="Won",1,IF(O7021="Lost",0,""))</f>
        <v>0</v>
      </c>
      <c r="Y7021" s="25" t="str">
        <f aca="false">IF(E7021="","Sim","")</f>
        <v/>
      </c>
    </row>
    <row r="7022" customFormat="false" ht="15" hidden="false" customHeight="false" outlineLevel="0" collapsed="false">
      <c r="A7022" s="25" t="s">
        <v>7285</v>
      </c>
      <c r="B7022" s="25" t="s">
        <v>102</v>
      </c>
      <c r="C7022" s="25" t="s">
        <v>103</v>
      </c>
      <c r="D7022" s="25" t="s">
        <v>104</v>
      </c>
      <c r="E7022" s="25" t="s">
        <v>195</v>
      </c>
      <c r="F7022" s="25" t="s">
        <v>185</v>
      </c>
      <c r="G7022" s="26" t="n">
        <v>8170.38</v>
      </c>
      <c r="H7022" s="27" t="n">
        <v>16499</v>
      </c>
      <c r="I7022" s="25" t="s">
        <v>196</v>
      </c>
      <c r="K7022" s="25" t="n">
        <v>1997</v>
      </c>
      <c r="L7022" s="25" t="s">
        <v>186</v>
      </c>
      <c r="M7022" s="25" t="s">
        <v>171</v>
      </c>
      <c r="N7022" s="28" t="n">
        <v>550</v>
      </c>
      <c r="O7022" s="25" t="s">
        <v>54</v>
      </c>
      <c r="P7022" s="29" t="n">
        <v>43000</v>
      </c>
      <c r="Q7022" s="29" t="n">
        <v>43057</v>
      </c>
      <c r="R7022" s="28" t="n">
        <v>651</v>
      </c>
      <c r="S7022" s="28" t="n">
        <f aca="false">IF(O7022="Won",R7022,IF(O7022="Lost",0,N7022))</f>
        <v>651</v>
      </c>
      <c r="T7022" s="30" t="n">
        <f aca="false">IF(AND(P7022&lt;&gt;"",Q7022&lt;&gt;""),Q7022-P7022,"")</f>
        <v>57</v>
      </c>
      <c r="U7022" s="30" t="str">
        <f aca="false">IF(AND(O7022="Engaging",P7022&lt;&gt;""),'Leia-me'!$B$5-P7022,"")</f>
        <v/>
      </c>
      <c r="V7022" s="25" t="str">
        <f aca="false">IF(O7022&lt;&gt;"Engaging","",IF(U7022&lt;='Leia-me'!$B$6,"Saudável",IF(U7022&lt;='Leia-me'!$B$7,"Esfriando",IF(U7022&lt;='Leia-me'!$B$8,"Última chance","Zumbi"))))</f>
        <v/>
      </c>
      <c r="W7022" s="25" t="n">
        <f aca="false">IF(O7022="Won",1,IF(O7022="Lost",0,""))</f>
        <v>1</v>
      </c>
      <c r="Y7022" s="25" t="str">
        <f aca="false">IF(E7022="","Sim","")</f>
        <v/>
      </c>
    </row>
    <row r="7023" customFormat="false" ht="15" hidden="false" customHeight="false" outlineLevel="0" collapsed="false">
      <c r="A7023" s="25" t="s">
        <v>7286</v>
      </c>
      <c r="B7023" s="25" t="s">
        <v>102</v>
      </c>
      <c r="C7023" s="25" t="s">
        <v>103</v>
      </c>
      <c r="D7023" s="25" t="s">
        <v>104</v>
      </c>
      <c r="E7023" s="25" t="s">
        <v>444</v>
      </c>
      <c r="F7023" s="25" t="s">
        <v>192</v>
      </c>
      <c r="G7023" s="26" t="n">
        <v>6354.87</v>
      </c>
      <c r="H7023" s="27" t="n">
        <v>16780</v>
      </c>
      <c r="I7023" s="25" t="s">
        <v>147</v>
      </c>
      <c r="J7023" s="25" t="s">
        <v>445</v>
      </c>
      <c r="K7023" s="25" t="n">
        <v>1996</v>
      </c>
      <c r="L7023" s="25" t="s">
        <v>186</v>
      </c>
      <c r="M7023" s="25" t="s">
        <v>171</v>
      </c>
      <c r="N7023" s="28" t="n">
        <v>550</v>
      </c>
      <c r="O7023" s="25" t="s">
        <v>54</v>
      </c>
      <c r="P7023" s="29" t="n">
        <v>43000</v>
      </c>
      <c r="Q7023" s="29" t="n">
        <v>43061</v>
      </c>
      <c r="R7023" s="28" t="n">
        <v>570</v>
      </c>
      <c r="S7023" s="28" t="n">
        <f aca="false">IF(O7023="Won",R7023,IF(O7023="Lost",0,N7023))</f>
        <v>570</v>
      </c>
      <c r="T7023" s="30" t="n">
        <f aca="false">IF(AND(P7023&lt;&gt;"",Q7023&lt;&gt;""),Q7023-P7023,"")</f>
        <v>61</v>
      </c>
      <c r="U7023" s="30" t="str">
        <f aca="false">IF(AND(O7023="Engaging",P7023&lt;&gt;""),'Leia-me'!$B$5-P7023,"")</f>
        <v/>
      </c>
      <c r="V7023" s="25" t="str">
        <f aca="false">IF(O7023&lt;&gt;"Engaging","",IF(U7023&lt;='Leia-me'!$B$6,"Saudável",IF(U7023&lt;='Leia-me'!$B$7,"Esfriando",IF(U7023&lt;='Leia-me'!$B$8,"Última chance","Zumbi"))))</f>
        <v/>
      </c>
      <c r="W7023" s="25" t="n">
        <f aca="false">IF(O7023="Won",1,IF(O7023="Lost",0,""))</f>
        <v>1</v>
      </c>
      <c r="Y7023" s="25" t="str">
        <f aca="false">IF(E7023="","Sim","")</f>
        <v/>
      </c>
    </row>
    <row r="7024" customFormat="false" ht="15" hidden="false" customHeight="false" outlineLevel="0" collapsed="false">
      <c r="A7024" s="25" t="s">
        <v>7287</v>
      </c>
      <c r="B7024" s="25" t="s">
        <v>102</v>
      </c>
      <c r="C7024" s="25" t="s">
        <v>103</v>
      </c>
      <c r="D7024" s="25" t="s">
        <v>104</v>
      </c>
      <c r="E7024" s="25" t="s">
        <v>1789</v>
      </c>
      <c r="F7024" s="25" t="s">
        <v>211</v>
      </c>
      <c r="G7024" s="26" t="n">
        <v>497.11</v>
      </c>
      <c r="H7024" s="27" t="n">
        <v>1588</v>
      </c>
      <c r="I7024" s="25" t="s">
        <v>147</v>
      </c>
      <c r="K7024" s="25" t="n">
        <v>2009</v>
      </c>
      <c r="L7024" s="25" t="s">
        <v>148</v>
      </c>
      <c r="M7024" s="25" t="s">
        <v>149</v>
      </c>
      <c r="N7024" s="28" t="n">
        <v>55</v>
      </c>
      <c r="O7024" s="25" t="s">
        <v>54</v>
      </c>
      <c r="P7024" s="29" t="n">
        <v>43000</v>
      </c>
      <c r="Q7024" s="29" t="n">
        <v>43099</v>
      </c>
      <c r="R7024" s="28" t="n">
        <v>54</v>
      </c>
      <c r="S7024" s="28" t="n">
        <f aca="false">IF(O7024="Won",R7024,IF(O7024="Lost",0,N7024))</f>
        <v>54</v>
      </c>
      <c r="T7024" s="30" t="n">
        <f aca="false">IF(AND(P7024&lt;&gt;"",Q7024&lt;&gt;""),Q7024-P7024,"")</f>
        <v>99</v>
      </c>
      <c r="U7024" s="30" t="str">
        <f aca="false">IF(AND(O7024="Engaging",P7024&lt;&gt;""),'Leia-me'!$B$5-P7024,"")</f>
        <v/>
      </c>
      <c r="V7024" s="25" t="str">
        <f aca="false">IF(O7024&lt;&gt;"Engaging","",IF(U7024&lt;='Leia-me'!$B$6,"Saudável",IF(U7024&lt;='Leia-me'!$B$7,"Esfriando",IF(U7024&lt;='Leia-me'!$B$8,"Última chance","Zumbi"))))</f>
        <v/>
      </c>
      <c r="W7024" s="25" t="n">
        <f aca="false">IF(O7024="Won",1,IF(O7024="Lost",0,""))</f>
        <v>1</v>
      </c>
      <c r="Y7024" s="25" t="str">
        <f aca="false">IF(E7024="","Sim","")</f>
        <v/>
      </c>
    </row>
    <row r="7025" customFormat="false" ht="15" hidden="false" customHeight="false" outlineLevel="0" collapsed="false">
      <c r="A7025" s="25" t="s">
        <v>7288</v>
      </c>
      <c r="B7025" s="25" t="s">
        <v>102</v>
      </c>
      <c r="C7025" s="25" t="s">
        <v>103</v>
      </c>
      <c r="D7025" s="25" t="s">
        <v>104</v>
      </c>
      <c r="E7025" s="25" t="s">
        <v>444</v>
      </c>
      <c r="F7025" s="25" t="s">
        <v>192</v>
      </c>
      <c r="G7025" s="26" t="n">
        <v>6354.87</v>
      </c>
      <c r="H7025" s="27" t="n">
        <v>16780</v>
      </c>
      <c r="I7025" s="25" t="s">
        <v>147</v>
      </c>
      <c r="J7025" s="25" t="s">
        <v>445</v>
      </c>
      <c r="K7025" s="25" t="n">
        <v>1996</v>
      </c>
      <c r="L7025" s="25" t="s">
        <v>148</v>
      </c>
      <c r="M7025" s="25" t="s">
        <v>149</v>
      </c>
      <c r="N7025" s="28" t="n">
        <v>55</v>
      </c>
      <c r="O7025" s="25" t="s">
        <v>54</v>
      </c>
      <c r="P7025" s="29" t="n">
        <v>43000</v>
      </c>
      <c r="Q7025" s="29" t="n">
        <v>43007</v>
      </c>
      <c r="R7025" s="28" t="n">
        <v>47</v>
      </c>
      <c r="S7025" s="28" t="n">
        <f aca="false">IF(O7025="Won",R7025,IF(O7025="Lost",0,N7025))</f>
        <v>47</v>
      </c>
      <c r="T7025" s="30" t="n">
        <f aca="false">IF(AND(P7025&lt;&gt;"",Q7025&lt;&gt;""),Q7025-P7025,"")</f>
        <v>7</v>
      </c>
      <c r="U7025" s="30" t="str">
        <f aca="false">IF(AND(O7025="Engaging",P7025&lt;&gt;""),'Leia-me'!$B$5-P7025,"")</f>
        <v/>
      </c>
      <c r="V7025" s="25" t="str">
        <f aca="false">IF(O7025&lt;&gt;"Engaging","",IF(U7025&lt;='Leia-me'!$B$6,"Saudável",IF(U7025&lt;='Leia-me'!$B$7,"Esfriando",IF(U7025&lt;='Leia-me'!$B$8,"Última chance","Zumbi"))))</f>
        <v/>
      </c>
      <c r="W7025" s="25" t="n">
        <f aca="false">IF(O7025="Won",1,IF(O7025="Lost",0,""))</f>
        <v>1</v>
      </c>
      <c r="Y7025" s="25" t="str">
        <f aca="false">IF(E7025="","Sim","")</f>
        <v/>
      </c>
    </row>
    <row r="7026" customFormat="false" ht="15" hidden="false" customHeight="false" outlineLevel="0" collapsed="false">
      <c r="A7026" s="25" t="s">
        <v>7289</v>
      </c>
      <c r="B7026" s="25" t="s">
        <v>102</v>
      </c>
      <c r="C7026" s="25" t="s">
        <v>103</v>
      </c>
      <c r="D7026" s="25" t="s">
        <v>104</v>
      </c>
      <c r="G7026" s="31"/>
      <c r="H7026" s="32"/>
      <c r="L7026" s="25" t="s">
        <v>160</v>
      </c>
      <c r="M7026" s="25" t="s">
        <v>149</v>
      </c>
      <c r="N7026" s="28" t="n">
        <v>3393</v>
      </c>
      <c r="O7026" s="25" t="s">
        <v>56</v>
      </c>
      <c r="P7026" s="29" t="n">
        <v>43001</v>
      </c>
      <c r="Q7026" s="33"/>
      <c r="R7026" s="34"/>
      <c r="S7026" s="28" t="n">
        <f aca="false">IF(O7026="Won",R7026,IF(O7026="Lost",0,N7026))</f>
        <v>3393</v>
      </c>
      <c r="T7026" s="30" t="str">
        <f aca="false">IF(AND(P7026&lt;&gt;"",Q7026&lt;&gt;""),Q7026-P7026,"")</f>
        <v/>
      </c>
      <c r="U7026" s="30" t="n">
        <f aca="false">IF(AND(O7026="Engaging",P7026&lt;&gt;""),'Leia-me'!$B$5-P7026,"")</f>
        <v>99</v>
      </c>
      <c r="V7026" s="25" t="str">
        <f aca="false">IF(O7026&lt;&gt;"Engaging","",IF(U7026&lt;='Leia-me'!$B$6,"Saudável",IF(U7026&lt;='Leia-me'!$B$7,"Esfriando",IF(U7026&lt;='Leia-me'!$B$8,"Última chance","Zumbi"))))</f>
        <v>Esfriando</v>
      </c>
      <c r="W7026" s="25" t="str">
        <f aca="false">IF(O7026="Won",1,IF(O7026="Lost",0,""))</f>
        <v/>
      </c>
      <c r="Y7026" s="25" t="str">
        <f aca="false">IF(E7026="","Sim","")</f>
        <v>Sim</v>
      </c>
    </row>
    <row r="7027" customFormat="false" ht="15" hidden="false" customHeight="false" outlineLevel="0" collapsed="false">
      <c r="A7027" s="25" t="s">
        <v>7290</v>
      </c>
      <c r="B7027" s="25" t="s">
        <v>102</v>
      </c>
      <c r="C7027" s="25" t="s">
        <v>103</v>
      </c>
      <c r="D7027" s="25" t="s">
        <v>104</v>
      </c>
      <c r="E7027" s="25" t="s">
        <v>195</v>
      </c>
      <c r="F7027" s="25" t="s">
        <v>185</v>
      </c>
      <c r="G7027" s="26" t="n">
        <v>8170.38</v>
      </c>
      <c r="H7027" s="27" t="n">
        <v>16499</v>
      </c>
      <c r="I7027" s="25" t="s">
        <v>196</v>
      </c>
      <c r="K7027" s="25" t="n">
        <v>1997</v>
      </c>
      <c r="L7027" s="25" t="s">
        <v>1834</v>
      </c>
      <c r="M7027" s="25" t="s">
        <v>171</v>
      </c>
      <c r="N7027" s="28" t="n">
        <v>4821</v>
      </c>
      <c r="O7027" s="25" t="s">
        <v>54</v>
      </c>
      <c r="P7027" s="29" t="n">
        <v>43001</v>
      </c>
      <c r="Q7027" s="29" t="n">
        <v>43086</v>
      </c>
      <c r="R7027" s="28" t="n">
        <v>4415</v>
      </c>
      <c r="S7027" s="28" t="n">
        <f aca="false">IF(O7027="Won",R7027,IF(O7027="Lost",0,N7027))</f>
        <v>4415</v>
      </c>
      <c r="T7027" s="30" t="n">
        <f aca="false">IF(AND(P7027&lt;&gt;"",Q7027&lt;&gt;""),Q7027-P7027,"")</f>
        <v>85</v>
      </c>
      <c r="U7027" s="30" t="str">
        <f aca="false">IF(AND(O7027="Engaging",P7027&lt;&gt;""),'Leia-me'!$B$5-P7027,"")</f>
        <v/>
      </c>
      <c r="V7027" s="25" t="str">
        <f aca="false">IF(O7027&lt;&gt;"Engaging","",IF(U7027&lt;='Leia-me'!$B$6,"Saudável",IF(U7027&lt;='Leia-me'!$B$7,"Esfriando",IF(U7027&lt;='Leia-me'!$B$8,"Última chance","Zumbi"))))</f>
        <v/>
      </c>
      <c r="W7027" s="25" t="n">
        <f aca="false">IF(O7027="Won",1,IF(O7027="Lost",0,""))</f>
        <v>1</v>
      </c>
      <c r="X7027" s="25" t="s">
        <v>1835</v>
      </c>
      <c r="Y7027" s="25" t="str">
        <f aca="false">IF(E7027="","Sim","")</f>
        <v/>
      </c>
    </row>
    <row r="7028" customFormat="false" ht="15" hidden="false" customHeight="false" outlineLevel="0" collapsed="false">
      <c r="A7028" s="25" t="s">
        <v>7291</v>
      </c>
      <c r="B7028" s="25" t="s">
        <v>102</v>
      </c>
      <c r="C7028" s="25" t="s">
        <v>103</v>
      </c>
      <c r="D7028" s="25" t="s">
        <v>104</v>
      </c>
      <c r="E7028" s="25" t="s">
        <v>1789</v>
      </c>
      <c r="F7028" s="25" t="s">
        <v>211</v>
      </c>
      <c r="G7028" s="26" t="n">
        <v>497.11</v>
      </c>
      <c r="H7028" s="27" t="n">
        <v>1588</v>
      </c>
      <c r="I7028" s="25" t="s">
        <v>147</v>
      </c>
      <c r="K7028" s="25" t="n">
        <v>2009</v>
      </c>
      <c r="L7028" s="25" t="s">
        <v>178</v>
      </c>
      <c r="M7028" s="25" t="s">
        <v>171</v>
      </c>
      <c r="N7028" s="28" t="n">
        <v>5482</v>
      </c>
      <c r="O7028" s="25" t="s">
        <v>54</v>
      </c>
      <c r="P7028" s="29" t="n">
        <v>43002</v>
      </c>
      <c r="Q7028" s="29" t="n">
        <v>43065</v>
      </c>
      <c r="R7028" s="28" t="n">
        <v>5196</v>
      </c>
      <c r="S7028" s="28" t="n">
        <f aca="false">IF(O7028="Won",R7028,IF(O7028="Lost",0,N7028))</f>
        <v>5196</v>
      </c>
      <c r="T7028" s="30" t="n">
        <f aca="false">IF(AND(P7028&lt;&gt;"",Q7028&lt;&gt;""),Q7028-P7028,"")</f>
        <v>63</v>
      </c>
      <c r="U7028" s="30" t="str">
        <f aca="false">IF(AND(O7028="Engaging",P7028&lt;&gt;""),'Leia-me'!$B$5-P7028,"")</f>
        <v/>
      </c>
      <c r="V7028" s="25" t="str">
        <f aca="false">IF(O7028&lt;&gt;"Engaging","",IF(U7028&lt;='Leia-me'!$B$6,"Saudável",IF(U7028&lt;='Leia-me'!$B$7,"Esfriando",IF(U7028&lt;='Leia-me'!$B$8,"Última chance","Zumbi"))))</f>
        <v/>
      </c>
      <c r="W7028" s="25" t="n">
        <f aca="false">IF(O7028="Won",1,IF(O7028="Lost",0,""))</f>
        <v>1</v>
      </c>
      <c r="Y7028" s="25" t="str">
        <f aca="false">IF(E7028="","Sim","")</f>
        <v/>
      </c>
    </row>
    <row r="7029" customFormat="false" ht="15" hidden="false" customHeight="false" outlineLevel="0" collapsed="false">
      <c r="A7029" s="25" t="s">
        <v>7292</v>
      </c>
      <c r="B7029" s="25" t="s">
        <v>102</v>
      </c>
      <c r="C7029" s="25" t="s">
        <v>103</v>
      </c>
      <c r="D7029" s="25" t="s">
        <v>104</v>
      </c>
      <c r="E7029" s="25" t="s">
        <v>2484</v>
      </c>
      <c r="F7029" s="25" t="s">
        <v>155</v>
      </c>
      <c r="G7029" s="26" t="n">
        <v>1825.82</v>
      </c>
      <c r="H7029" s="27" t="n">
        <v>5595</v>
      </c>
      <c r="I7029" s="25" t="s">
        <v>147</v>
      </c>
      <c r="J7029" s="25" t="s">
        <v>156</v>
      </c>
      <c r="K7029" s="25" t="n">
        <v>1995</v>
      </c>
      <c r="L7029" s="25" t="s">
        <v>178</v>
      </c>
      <c r="M7029" s="25" t="s">
        <v>171</v>
      </c>
      <c r="N7029" s="28" t="n">
        <v>5482</v>
      </c>
      <c r="O7029" s="25" t="s">
        <v>54</v>
      </c>
      <c r="P7029" s="29" t="n">
        <v>43002</v>
      </c>
      <c r="Q7029" s="29" t="n">
        <v>43095</v>
      </c>
      <c r="R7029" s="28" t="n">
        <v>5624</v>
      </c>
      <c r="S7029" s="28" t="n">
        <f aca="false">IF(O7029="Won",R7029,IF(O7029="Lost",0,N7029))</f>
        <v>5624</v>
      </c>
      <c r="T7029" s="30" t="n">
        <f aca="false">IF(AND(P7029&lt;&gt;"",Q7029&lt;&gt;""),Q7029-P7029,"")</f>
        <v>93</v>
      </c>
      <c r="U7029" s="30" t="str">
        <f aca="false">IF(AND(O7029="Engaging",P7029&lt;&gt;""),'Leia-me'!$B$5-P7029,"")</f>
        <v/>
      </c>
      <c r="V7029" s="25" t="str">
        <f aca="false">IF(O7029&lt;&gt;"Engaging","",IF(U7029&lt;='Leia-me'!$B$6,"Saudável",IF(U7029&lt;='Leia-me'!$B$7,"Esfriando",IF(U7029&lt;='Leia-me'!$B$8,"Última chance","Zumbi"))))</f>
        <v/>
      </c>
      <c r="W7029" s="25" t="n">
        <f aca="false">IF(O7029="Won",1,IF(O7029="Lost",0,""))</f>
        <v>1</v>
      </c>
      <c r="Y7029" s="25" t="str">
        <f aca="false">IF(E7029="","Sim","")</f>
        <v/>
      </c>
    </row>
    <row r="7030" customFormat="false" ht="15" hidden="false" customHeight="false" outlineLevel="0" collapsed="false">
      <c r="A7030" s="25" t="s">
        <v>7293</v>
      </c>
      <c r="B7030" s="25" t="s">
        <v>102</v>
      </c>
      <c r="C7030" s="25" t="s">
        <v>103</v>
      </c>
      <c r="D7030" s="25" t="s">
        <v>104</v>
      </c>
      <c r="E7030" s="25" t="s">
        <v>633</v>
      </c>
      <c r="F7030" s="25" t="s">
        <v>211</v>
      </c>
      <c r="G7030" s="26" t="n">
        <v>1388.67</v>
      </c>
      <c r="H7030" s="27" t="n">
        <v>3583</v>
      </c>
      <c r="I7030" s="25" t="s">
        <v>147</v>
      </c>
      <c r="K7030" s="25" t="n">
        <v>1989</v>
      </c>
      <c r="L7030" s="25" t="s">
        <v>160</v>
      </c>
      <c r="M7030" s="25" t="s">
        <v>149</v>
      </c>
      <c r="N7030" s="28" t="n">
        <v>3393</v>
      </c>
      <c r="O7030" s="25" t="s">
        <v>54</v>
      </c>
      <c r="P7030" s="29" t="n">
        <v>43002</v>
      </c>
      <c r="Q7030" s="29" t="n">
        <v>43084</v>
      </c>
      <c r="R7030" s="28" t="n">
        <v>4110</v>
      </c>
      <c r="S7030" s="28" t="n">
        <f aca="false">IF(O7030="Won",R7030,IF(O7030="Lost",0,N7030))</f>
        <v>4110</v>
      </c>
      <c r="T7030" s="30" t="n">
        <f aca="false">IF(AND(P7030&lt;&gt;"",Q7030&lt;&gt;""),Q7030-P7030,"")</f>
        <v>82</v>
      </c>
      <c r="U7030" s="30" t="str">
        <f aca="false">IF(AND(O7030="Engaging",P7030&lt;&gt;""),'Leia-me'!$B$5-P7030,"")</f>
        <v/>
      </c>
      <c r="V7030" s="25" t="str">
        <f aca="false">IF(O7030&lt;&gt;"Engaging","",IF(U7030&lt;='Leia-me'!$B$6,"Saudável",IF(U7030&lt;='Leia-me'!$B$7,"Esfriando",IF(U7030&lt;='Leia-me'!$B$8,"Última chance","Zumbi"))))</f>
        <v/>
      </c>
      <c r="W7030" s="25" t="n">
        <f aca="false">IF(O7030="Won",1,IF(O7030="Lost",0,""))</f>
        <v>1</v>
      </c>
      <c r="Y7030" s="25" t="str">
        <f aca="false">IF(E7030="","Sim","")</f>
        <v/>
      </c>
    </row>
    <row r="7031" customFormat="false" ht="15" hidden="false" customHeight="false" outlineLevel="0" collapsed="false">
      <c r="A7031" s="25" t="s">
        <v>7294</v>
      </c>
      <c r="B7031" s="25" t="s">
        <v>102</v>
      </c>
      <c r="C7031" s="25" t="s">
        <v>103</v>
      </c>
      <c r="D7031" s="25" t="s">
        <v>104</v>
      </c>
      <c r="E7031" s="25" t="s">
        <v>478</v>
      </c>
      <c r="F7031" s="25" t="s">
        <v>165</v>
      </c>
      <c r="G7031" s="26" t="n">
        <v>349.81</v>
      </c>
      <c r="H7031" s="27" t="n">
        <v>315</v>
      </c>
      <c r="I7031" s="25" t="s">
        <v>147</v>
      </c>
      <c r="K7031" s="25" t="n">
        <v>2002</v>
      </c>
      <c r="L7031" s="25" t="s">
        <v>148</v>
      </c>
      <c r="M7031" s="25" t="s">
        <v>149</v>
      </c>
      <c r="N7031" s="28" t="n">
        <v>55</v>
      </c>
      <c r="O7031" s="25" t="s">
        <v>55</v>
      </c>
      <c r="P7031" s="29" t="n">
        <v>43003</v>
      </c>
      <c r="Q7031" s="29" t="n">
        <v>43013</v>
      </c>
      <c r="R7031" s="28" t="n">
        <v>0</v>
      </c>
      <c r="S7031" s="28" t="n">
        <f aca="false">IF(O7031="Won",R7031,IF(O7031="Lost",0,N7031))</f>
        <v>0</v>
      </c>
      <c r="T7031" s="30" t="n">
        <f aca="false">IF(AND(P7031&lt;&gt;"",Q7031&lt;&gt;""),Q7031-P7031,"")</f>
        <v>10</v>
      </c>
      <c r="U7031" s="30" t="str">
        <f aca="false">IF(AND(O7031="Engaging",P7031&lt;&gt;""),'Leia-me'!$B$5-P7031,"")</f>
        <v/>
      </c>
      <c r="V7031" s="25" t="str">
        <f aca="false">IF(O7031&lt;&gt;"Engaging","",IF(U7031&lt;='Leia-me'!$B$6,"Saudável",IF(U7031&lt;='Leia-me'!$B$7,"Esfriando",IF(U7031&lt;='Leia-me'!$B$8,"Última chance","Zumbi"))))</f>
        <v/>
      </c>
      <c r="W7031" s="25" t="n">
        <f aca="false">IF(O7031="Won",1,IF(O7031="Lost",0,""))</f>
        <v>0</v>
      </c>
      <c r="Y7031" s="25" t="str">
        <f aca="false">IF(E7031="","Sim","")</f>
        <v/>
      </c>
    </row>
    <row r="7032" customFormat="false" ht="15" hidden="false" customHeight="false" outlineLevel="0" collapsed="false">
      <c r="A7032" s="25" t="s">
        <v>7295</v>
      </c>
      <c r="B7032" s="25" t="s">
        <v>102</v>
      </c>
      <c r="C7032" s="25" t="s">
        <v>103</v>
      </c>
      <c r="D7032" s="25" t="s">
        <v>104</v>
      </c>
      <c r="E7032" s="25" t="s">
        <v>494</v>
      </c>
      <c r="F7032" s="25" t="s">
        <v>192</v>
      </c>
      <c r="G7032" s="26" t="n">
        <v>11698.03</v>
      </c>
      <c r="H7032" s="27" t="n">
        <v>34288</v>
      </c>
      <c r="I7032" s="25" t="s">
        <v>147</v>
      </c>
      <c r="K7032" s="25" t="n">
        <v>1982</v>
      </c>
      <c r="L7032" s="25" t="s">
        <v>160</v>
      </c>
      <c r="M7032" s="25" t="s">
        <v>149</v>
      </c>
      <c r="N7032" s="28" t="n">
        <v>3393</v>
      </c>
      <c r="O7032" s="25" t="s">
        <v>54</v>
      </c>
      <c r="P7032" s="29" t="n">
        <v>43005</v>
      </c>
      <c r="Q7032" s="29" t="n">
        <v>43011</v>
      </c>
      <c r="R7032" s="28" t="n">
        <v>3794</v>
      </c>
      <c r="S7032" s="28" t="n">
        <f aca="false">IF(O7032="Won",R7032,IF(O7032="Lost",0,N7032))</f>
        <v>3794</v>
      </c>
      <c r="T7032" s="30" t="n">
        <f aca="false">IF(AND(P7032&lt;&gt;"",Q7032&lt;&gt;""),Q7032-P7032,"")</f>
        <v>6</v>
      </c>
      <c r="U7032" s="30" t="str">
        <f aca="false">IF(AND(O7032="Engaging",P7032&lt;&gt;""),'Leia-me'!$B$5-P7032,"")</f>
        <v/>
      </c>
      <c r="V7032" s="25" t="str">
        <f aca="false">IF(O7032&lt;&gt;"Engaging","",IF(U7032&lt;='Leia-me'!$B$6,"Saudável",IF(U7032&lt;='Leia-me'!$B$7,"Esfriando",IF(U7032&lt;='Leia-me'!$B$8,"Última chance","Zumbi"))))</f>
        <v/>
      </c>
      <c r="W7032" s="25" t="n">
        <f aca="false">IF(O7032="Won",1,IF(O7032="Lost",0,""))</f>
        <v>1</v>
      </c>
      <c r="Y7032" s="25" t="str">
        <f aca="false">IF(E7032="","Sim","")</f>
        <v/>
      </c>
    </row>
    <row r="7033" customFormat="false" ht="15" hidden="false" customHeight="false" outlineLevel="0" collapsed="false">
      <c r="A7033" s="25" t="s">
        <v>7296</v>
      </c>
      <c r="B7033" s="25" t="s">
        <v>102</v>
      </c>
      <c r="C7033" s="25" t="s">
        <v>103</v>
      </c>
      <c r="D7033" s="25" t="s">
        <v>104</v>
      </c>
      <c r="E7033" s="25" t="s">
        <v>1187</v>
      </c>
      <c r="F7033" s="25" t="s">
        <v>159</v>
      </c>
      <c r="G7033" s="26" t="n">
        <v>2059.9</v>
      </c>
      <c r="H7033" s="27" t="n">
        <v>3644</v>
      </c>
      <c r="I7033" s="25" t="s">
        <v>147</v>
      </c>
      <c r="K7033" s="25" t="n">
        <v>1988</v>
      </c>
      <c r="L7033" s="25" t="s">
        <v>186</v>
      </c>
      <c r="M7033" s="25" t="s">
        <v>171</v>
      </c>
      <c r="N7033" s="28" t="n">
        <v>550</v>
      </c>
      <c r="O7033" s="25" t="s">
        <v>54</v>
      </c>
      <c r="P7033" s="29" t="n">
        <v>43006</v>
      </c>
      <c r="Q7033" s="29" t="n">
        <v>43092</v>
      </c>
      <c r="R7033" s="28" t="n">
        <v>498</v>
      </c>
      <c r="S7033" s="28" t="n">
        <f aca="false">IF(O7033="Won",R7033,IF(O7033="Lost",0,N7033))</f>
        <v>498</v>
      </c>
      <c r="T7033" s="30" t="n">
        <f aca="false">IF(AND(P7033&lt;&gt;"",Q7033&lt;&gt;""),Q7033-P7033,"")</f>
        <v>86</v>
      </c>
      <c r="U7033" s="30" t="str">
        <f aca="false">IF(AND(O7033="Engaging",P7033&lt;&gt;""),'Leia-me'!$B$5-P7033,"")</f>
        <v/>
      </c>
      <c r="V7033" s="25" t="str">
        <f aca="false">IF(O7033&lt;&gt;"Engaging","",IF(U7033&lt;='Leia-me'!$B$6,"Saudável",IF(U7033&lt;='Leia-me'!$B$7,"Esfriando",IF(U7033&lt;='Leia-me'!$B$8,"Última chance","Zumbi"))))</f>
        <v/>
      </c>
      <c r="W7033" s="25" t="n">
        <f aca="false">IF(O7033="Won",1,IF(O7033="Lost",0,""))</f>
        <v>1</v>
      </c>
      <c r="Y7033" s="25" t="str">
        <f aca="false">IF(E7033="","Sim","")</f>
        <v/>
      </c>
    </row>
    <row r="7034" customFormat="false" ht="15" hidden="false" customHeight="false" outlineLevel="0" collapsed="false">
      <c r="A7034" s="25" t="s">
        <v>7297</v>
      </c>
      <c r="B7034" s="25" t="s">
        <v>102</v>
      </c>
      <c r="C7034" s="25" t="s">
        <v>103</v>
      </c>
      <c r="D7034" s="25" t="s">
        <v>104</v>
      </c>
      <c r="E7034" s="25" t="s">
        <v>860</v>
      </c>
      <c r="F7034" s="25" t="s">
        <v>168</v>
      </c>
      <c r="G7034" s="26" t="n">
        <v>894.37</v>
      </c>
      <c r="H7034" s="27" t="n">
        <v>1593</v>
      </c>
      <c r="I7034" s="25" t="s">
        <v>861</v>
      </c>
      <c r="K7034" s="25" t="n">
        <v>2008</v>
      </c>
      <c r="L7034" s="25" t="s">
        <v>148</v>
      </c>
      <c r="M7034" s="25" t="s">
        <v>149</v>
      </c>
      <c r="N7034" s="28" t="n">
        <v>55</v>
      </c>
      <c r="O7034" s="25" t="s">
        <v>54</v>
      </c>
      <c r="P7034" s="29" t="n">
        <v>43006</v>
      </c>
      <c r="Q7034" s="29" t="n">
        <v>43099</v>
      </c>
      <c r="R7034" s="28" t="n">
        <v>55</v>
      </c>
      <c r="S7034" s="28" t="n">
        <f aca="false">IF(O7034="Won",R7034,IF(O7034="Lost",0,N7034))</f>
        <v>55</v>
      </c>
      <c r="T7034" s="30" t="n">
        <f aca="false">IF(AND(P7034&lt;&gt;"",Q7034&lt;&gt;""),Q7034-P7034,"")</f>
        <v>93</v>
      </c>
      <c r="U7034" s="30" t="str">
        <f aca="false">IF(AND(O7034="Engaging",P7034&lt;&gt;""),'Leia-me'!$B$5-P7034,"")</f>
        <v/>
      </c>
      <c r="V7034" s="25" t="str">
        <f aca="false">IF(O7034&lt;&gt;"Engaging","",IF(U7034&lt;='Leia-me'!$B$6,"Saudável",IF(U7034&lt;='Leia-me'!$B$7,"Esfriando",IF(U7034&lt;='Leia-me'!$B$8,"Última chance","Zumbi"))))</f>
        <v/>
      </c>
      <c r="W7034" s="25" t="n">
        <f aca="false">IF(O7034="Won",1,IF(O7034="Lost",0,""))</f>
        <v>1</v>
      </c>
      <c r="Y7034" s="25" t="str">
        <f aca="false">IF(E7034="","Sim","")</f>
        <v/>
      </c>
    </row>
    <row r="7035" customFormat="false" ht="15" hidden="false" customHeight="false" outlineLevel="0" collapsed="false">
      <c r="A7035" s="25" t="s">
        <v>7298</v>
      </c>
      <c r="B7035" s="25" t="s">
        <v>102</v>
      </c>
      <c r="C7035" s="25" t="s">
        <v>103</v>
      </c>
      <c r="D7035" s="25" t="s">
        <v>104</v>
      </c>
      <c r="G7035" s="31"/>
      <c r="H7035" s="32"/>
      <c r="L7035" s="25" t="s">
        <v>148</v>
      </c>
      <c r="M7035" s="25" t="s">
        <v>149</v>
      </c>
      <c r="N7035" s="28" t="n">
        <v>55</v>
      </c>
      <c r="O7035" s="25" t="s">
        <v>56</v>
      </c>
      <c r="P7035" s="29" t="n">
        <v>43007</v>
      </c>
      <c r="Q7035" s="33"/>
      <c r="R7035" s="34"/>
      <c r="S7035" s="28" t="n">
        <f aca="false">IF(O7035="Won",R7035,IF(O7035="Lost",0,N7035))</f>
        <v>55</v>
      </c>
      <c r="T7035" s="30" t="str">
        <f aca="false">IF(AND(P7035&lt;&gt;"",Q7035&lt;&gt;""),Q7035-P7035,"")</f>
        <v/>
      </c>
      <c r="U7035" s="30" t="n">
        <f aca="false">IF(AND(O7035="Engaging",P7035&lt;&gt;""),'Leia-me'!$B$5-P7035,"")</f>
        <v>93</v>
      </c>
      <c r="V7035" s="25" t="str">
        <f aca="false">IF(O7035&lt;&gt;"Engaging","",IF(U7035&lt;='Leia-me'!$B$6,"Saudável",IF(U7035&lt;='Leia-me'!$B$7,"Esfriando",IF(U7035&lt;='Leia-me'!$B$8,"Última chance","Zumbi"))))</f>
        <v>Esfriando</v>
      </c>
      <c r="W7035" s="25" t="str">
        <f aca="false">IF(O7035="Won",1,IF(O7035="Lost",0,""))</f>
        <v/>
      </c>
      <c r="Y7035" s="25" t="str">
        <f aca="false">IF(E7035="","Sim","")</f>
        <v>Sim</v>
      </c>
    </row>
    <row r="7036" customFormat="false" ht="15" hidden="false" customHeight="false" outlineLevel="0" collapsed="false">
      <c r="A7036" s="25" t="s">
        <v>7299</v>
      </c>
      <c r="B7036" s="25" t="s">
        <v>102</v>
      </c>
      <c r="C7036" s="25" t="s">
        <v>103</v>
      </c>
      <c r="D7036" s="25" t="s">
        <v>104</v>
      </c>
      <c r="E7036" s="25" t="s">
        <v>1778</v>
      </c>
      <c r="F7036" s="25" t="s">
        <v>146</v>
      </c>
      <c r="G7036" s="26" t="n">
        <v>1618.89</v>
      </c>
      <c r="H7036" s="27" t="n">
        <v>3889</v>
      </c>
      <c r="I7036" s="25" t="s">
        <v>147</v>
      </c>
      <c r="K7036" s="25" t="n">
        <v>2004</v>
      </c>
      <c r="L7036" s="25" t="s">
        <v>186</v>
      </c>
      <c r="M7036" s="25" t="s">
        <v>171</v>
      </c>
      <c r="N7036" s="28" t="n">
        <v>550</v>
      </c>
      <c r="O7036" s="25" t="s">
        <v>55</v>
      </c>
      <c r="P7036" s="29" t="n">
        <v>43007</v>
      </c>
      <c r="Q7036" s="29" t="n">
        <v>43014</v>
      </c>
      <c r="R7036" s="28" t="n">
        <v>0</v>
      </c>
      <c r="S7036" s="28" t="n">
        <f aca="false">IF(O7036="Won",R7036,IF(O7036="Lost",0,N7036))</f>
        <v>0</v>
      </c>
      <c r="T7036" s="30" t="n">
        <f aca="false">IF(AND(P7036&lt;&gt;"",Q7036&lt;&gt;""),Q7036-P7036,"")</f>
        <v>7</v>
      </c>
      <c r="U7036" s="30" t="str">
        <f aca="false">IF(AND(O7036="Engaging",P7036&lt;&gt;""),'Leia-me'!$B$5-P7036,"")</f>
        <v/>
      </c>
      <c r="V7036" s="25" t="str">
        <f aca="false">IF(O7036&lt;&gt;"Engaging","",IF(U7036&lt;='Leia-me'!$B$6,"Saudável",IF(U7036&lt;='Leia-me'!$B$7,"Esfriando",IF(U7036&lt;='Leia-me'!$B$8,"Última chance","Zumbi"))))</f>
        <v/>
      </c>
      <c r="W7036" s="25" t="n">
        <f aca="false">IF(O7036="Won",1,IF(O7036="Lost",0,""))</f>
        <v>0</v>
      </c>
      <c r="Y7036" s="25" t="str">
        <f aca="false">IF(E7036="","Sim","")</f>
        <v/>
      </c>
    </row>
    <row r="7037" customFormat="false" ht="15" hidden="false" customHeight="false" outlineLevel="0" collapsed="false">
      <c r="A7037" s="25" t="s">
        <v>7300</v>
      </c>
      <c r="B7037" s="25" t="s">
        <v>102</v>
      </c>
      <c r="C7037" s="25" t="s">
        <v>103</v>
      </c>
      <c r="D7037" s="25" t="s">
        <v>104</v>
      </c>
      <c r="E7037" s="25" t="s">
        <v>156</v>
      </c>
      <c r="F7037" s="25" t="s">
        <v>155</v>
      </c>
      <c r="G7037" s="26" t="n">
        <v>1699.85</v>
      </c>
      <c r="H7037" s="27" t="n">
        <v>5108</v>
      </c>
      <c r="I7037" s="25" t="s">
        <v>147</v>
      </c>
      <c r="K7037" s="25" t="n">
        <v>1999</v>
      </c>
      <c r="L7037" s="25" t="s">
        <v>148</v>
      </c>
      <c r="M7037" s="25" t="s">
        <v>149</v>
      </c>
      <c r="N7037" s="28" t="n">
        <v>55</v>
      </c>
      <c r="O7037" s="25" t="s">
        <v>54</v>
      </c>
      <c r="P7037" s="29" t="n">
        <v>43007</v>
      </c>
      <c r="Q7037" s="29" t="n">
        <v>43077</v>
      </c>
      <c r="R7037" s="28" t="n">
        <v>59</v>
      </c>
      <c r="S7037" s="28" t="n">
        <f aca="false">IF(O7037="Won",R7037,IF(O7037="Lost",0,N7037))</f>
        <v>59</v>
      </c>
      <c r="T7037" s="30" t="n">
        <f aca="false">IF(AND(P7037&lt;&gt;"",Q7037&lt;&gt;""),Q7037-P7037,"")</f>
        <v>70</v>
      </c>
      <c r="U7037" s="30" t="str">
        <f aca="false">IF(AND(O7037="Engaging",P7037&lt;&gt;""),'Leia-me'!$B$5-P7037,"")</f>
        <v/>
      </c>
      <c r="V7037" s="25" t="str">
        <f aca="false">IF(O7037&lt;&gt;"Engaging","",IF(U7037&lt;='Leia-me'!$B$6,"Saudável",IF(U7037&lt;='Leia-me'!$B$7,"Esfriando",IF(U7037&lt;='Leia-me'!$B$8,"Última chance","Zumbi"))))</f>
        <v/>
      </c>
      <c r="W7037" s="25" t="n">
        <f aca="false">IF(O7037="Won",1,IF(O7037="Lost",0,""))</f>
        <v>1</v>
      </c>
      <c r="Y7037" s="25" t="str">
        <f aca="false">IF(E7037="","Sim","")</f>
        <v/>
      </c>
    </row>
    <row r="7038" customFormat="false" ht="15" hidden="false" customHeight="false" outlineLevel="0" collapsed="false">
      <c r="A7038" s="25" t="s">
        <v>7301</v>
      </c>
      <c r="B7038" s="25" t="s">
        <v>102</v>
      </c>
      <c r="C7038" s="25" t="s">
        <v>103</v>
      </c>
      <c r="D7038" s="25" t="s">
        <v>104</v>
      </c>
      <c r="E7038" s="25" t="s">
        <v>162</v>
      </c>
      <c r="F7038" s="25" t="s">
        <v>155</v>
      </c>
      <c r="G7038" s="26" t="n">
        <v>5266.09</v>
      </c>
      <c r="H7038" s="27" t="n">
        <v>8595</v>
      </c>
      <c r="I7038" s="25" t="s">
        <v>147</v>
      </c>
      <c r="J7038" s="25" t="s">
        <v>156</v>
      </c>
      <c r="K7038" s="25" t="n">
        <v>1988</v>
      </c>
      <c r="L7038" s="25" t="s">
        <v>178</v>
      </c>
      <c r="M7038" s="25" t="s">
        <v>171</v>
      </c>
      <c r="N7038" s="28" t="n">
        <v>5482</v>
      </c>
      <c r="O7038" s="25" t="s">
        <v>56</v>
      </c>
      <c r="P7038" s="29" t="n">
        <v>43008</v>
      </c>
      <c r="Q7038" s="33"/>
      <c r="R7038" s="34"/>
      <c r="S7038" s="28" t="n">
        <f aca="false">IF(O7038="Won",R7038,IF(O7038="Lost",0,N7038))</f>
        <v>5482</v>
      </c>
      <c r="T7038" s="30" t="str">
        <f aca="false">IF(AND(P7038&lt;&gt;"",Q7038&lt;&gt;""),Q7038-P7038,"")</f>
        <v/>
      </c>
      <c r="U7038" s="30" t="n">
        <f aca="false">IF(AND(O7038="Engaging",P7038&lt;&gt;""),'Leia-me'!$B$5-P7038,"")</f>
        <v>92</v>
      </c>
      <c r="V7038" s="25" t="str">
        <f aca="false">IF(O7038&lt;&gt;"Engaging","",IF(U7038&lt;='Leia-me'!$B$6,"Saudável",IF(U7038&lt;='Leia-me'!$B$7,"Esfriando",IF(U7038&lt;='Leia-me'!$B$8,"Última chance","Zumbi"))))</f>
        <v>Esfriando</v>
      </c>
      <c r="W7038" s="25" t="str">
        <f aca="false">IF(O7038="Won",1,IF(O7038="Lost",0,""))</f>
        <v/>
      </c>
      <c r="Y7038" s="25" t="str">
        <f aca="false">IF(E7038="","Sim","")</f>
        <v/>
      </c>
    </row>
    <row r="7039" customFormat="false" ht="15" hidden="false" customHeight="false" outlineLevel="0" collapsed="false">
      <c r="A7039" s="25" t="s">
        <v>7302</v>
      </c>
      <c r="B7039" s="25" t="s">
        <v>102</v>
      </c>
      <c r="C7039" s="25" t="s">
        <v>103</v>
      </c>
      <c r="D7039" s="25" t="s">
        <v>104</v>
      </c>
      <c r="E7039" s="25" t="s">
        <v>1778</v>
      </c>
      <c r="F7039" s="25" t="s">
        <v>146</v>
      </c>
      <c r="G7039" s="26" t="n">
        <v>1618.89</v>
      </c>
      <c r="H7039" s="27" t="n">
        <v>3889</v>
      </c>
      <c r="I7039" s="25" t="s">
        <v>147</v>
      </c>
      <c r="K7039" s="25" t="n">
        <v>2004</v>
      </c>
      <c r="L7039" s="25" t="s">
        <v>186</v>
      </c>
      <c r="M7039" s="25" t="s">
        <v>171</v>
      </c>
      <c r="N7039" s="28" t="n">
        <v>550</v>
      </c>
      <c r="O7039" s="25" t="s">
        <v>55</v>
      </c>
      <c r="P7039" s="29" t="n">
        <v>43008</v>
      </c>
      <c r="Q7039" s="29" t="n">
        <v>43017</v>
      </c>
      <c r="R7039" s="28" t="n">
        <v>0</v>
      </c>
      <c r="S7039" s="28" t="n">
        <f aca="false">IF(O7039="Won",R7039,IF(O7039="Lost",0,N7039))</f>
        <v>0</v>
      </c>
      <c r="T7039" s="30" t="n">
        <f aca="false">IF(AND(P7039&lt;&gt;"",Q7039&lt;&gt;""),Q7039-P7039,"")</f>
        <v>9</v>
      </c>
      <c r="U7039" s="30" t="str">
        <f aca="false">IF(AND(O7039="Engaging",P7039&lt;&gt;""),'Leia-me'!$B$5-P7039,"")</f>
        <v/>
      </c>
      <c r="V7039" s="25" t="str">
        <f aca="false">IF(O7039&lt;&gt;"Engaging","",IF(U7039&lt;='Leia-me'!$B$6,"Saudável",IF(U7039&lt;='Leia-me'!$B$7,"Esfriando",IF(U7039&lt;='Leia-me'!$B$8,"Última chance","Zumbi"))))</f>
        <v/>
      </c>
      <c r="W7039" s="25" t="n">
        <f aca="false">IF(O7039="Won",1,IF(O7039="Lost",0,""))</f>
        <v>0</v>
      </c>
      <c r="Y7039" s="25" t="str">
        <f aca="false">IF(E7039="","Sim","")</f>
        <v/>
      </c>
    </row>
    <row r="7040" customFormat="false" ht="15" hidden="false" customHeight="false" outlineLevel="0" collapsed="false">
      <c r="A7040" s="25" t="s">
        <v>7303</v>
      </c>
      <c r="B7040" s="25" t="s">
        <v>102</v>
      </c>
      <c r="C7040" s="25" t="s">
        <v>103</v>
      </c>
      <c r="D7040" s="25" t="s">
        <v>104</v>
      </c>
      <c r="E7040" s="25" t="s">
        <v>199</v>
      </c>
      <c r="F7040" s="25" t="s">
        <v>177</v>
      </c>
      <c r="G7040" s="26" t="n">
        <v>52.5</v>
      </c>
      <c r="H7040" s="27" t="n">
        <v>165</v>
      </c>
      <c r="I7040" s="25" t="s">
        <v>147</v>
      </c>
      <c r="K7040" s="25" t="n">
        <v>2008</v>
      </c>
      <c r="L7040" s="25" t="s">
        <v>186</v>
      </c>
      <c r="M7040" s="25" t="s">
        <v>171</v>
      </c>
      <c r="N7040" s="28" t="n">
        <v>550</v>
      </c>
      <c r="O7040" s="25" t="s">
        <v>54</v>
      </c>
      <c r="P7040" s="29" t="n">
        <v>43009</v>
      </c>
      <c r="Q7040" s="29" t="n">
        <v>43087</v>
      </c>
      <c r="R7040" s="28" t="n">
        <v>544</v>
      </c>
      <c r="S7040" s="28" t="n">
        <f aca="false">IF(O7040="Won",R7040,IF(O7040="Lost",0,N7040))</f>
        <v>544</v>
      </c>
      <c r="T7040" s="30" t="n">
        <f aca="false">IF(AND(P7040&lt;&gt;"",Q7040&lt;&gt;""),Q7040-P7040,"")</f>
        <v>78</v>
      </c>
      <c r="U7040" s="30" t="str">
        <f aca="false">IF(AND(O7040="Engaging",P7040&lt;&gt;""),'Leia-me'!$B$5-P7040,"")</f>
        <v/>
      </c>
      <c r="V7040" s="25" t="str">
        <f aca="false">IF(O7040&lt;&gt;"Engaging","",IF(U7040&lt;='Leia-me'!$B$6,"Saudável",IF(U7040&lt;='Leia-me'!$B$7,"Esfriando",IF(U7040&lt;='Leia-me'!$B$8,"Última chance","Zumbi"))))</f>
        <v/>
      </c>
      <c r="W7040" s="25" t="n">
        <f aca="false">IF(O7040="Won",1,IF(O7040="Lost",0,""))</f>
        <v>1</v>
      </c>
      <c r="Y7040" s="25" t="str">
        <f aca="false">IF(E7040="","Sim","")</f>
        <v/>
      </c>
    </row>
    <row r="7041" customFormat="false" ht="15" hidden="false" customHeight="false" outlineLevel="0" collapsed="false">
      <c r="A7041" s="25" t="s">
        <v>7304</v>
      </c>
      <c r="B7041" s="25" t="s">
        <v>102</v>
      </c>
      <c r="C7041" s="25" t="s">
        <v>103</v>
      </c>
      <c r="D7041" s="25" t="s">
        <v>104</v>
      </c>
      <c r="E7041" s="25" t="s">
        <v>868</v>
      </c>
      <c r="F7041" s="25" t="s">
        <v>168</v>
      </c>
      <c r="G7041" s="26" t="n">
        <v>2952.73</v>
      </c>
      <c r="H7041" s="27" t="n">
        <v>5107</v>
      </c>
      <c r="I7041" s="25" t="s">
        <v>147</v>
      </c>
      <c r="K7041" s="25" t="n">
        <v>2000</v>
      </c>
      <c r="L7041" s="25" t="s">
        <v>160</v>
      </c>
      <c r="M7041" s="25" t="s">
        <v>149</v>
      </c>
      <c r="N7041" s="28" t="n">
        <v>3393</v>
      </c>
      <c r="O7041" s="25" t="s">
        <v>54</v>
      </c>
      <c r="P7041" s="29" t="n">
        <v>43009</v>
      </c>
      <c r="Q7041" s="29" t="n">
        <v>43085</v>
      </c>
      <c r="R7041" s="28" t="n">
        <v>2941</v>
      </c>
      <c r="S7041" s="28" t="n">
        <f aca="false">IF(O7041="Won",R7041,IF(O7041="Lost",0,N7041))</f>
        <v>2941</v>
      </c>
      <c r="T7041" s="30" t="n">
        <f aca="false">IF(AND(P7041&lt;&gt;"",Q7041&lt;&gt;""),Q7041-P7041,"")</f>
        <v>76</v>
      </c>
      <c r="U7041" s="30" t="str">
        <f aca="false">IF(AND(O7041="Engaging",P7041&lt;&gt;""),'Leia-me'!$B$5-P7041,"")</f>
        <v/>
      </c>
      <c r="V7041" s="25" t="str">
        <f aca="false">IF(O7041&lt;&gt;"Engaging","",IF(U7041&lt;='Leia-me'!$B$6,"Saudável",IF(U7041&lt;='Leia-me'!$B$7,"Esfriando",IF(U7041&lt;='Leia-me'!$B$8,"Última chance","Zumbi"))))</f>
        <v/>
      </c>
      <c r="W7041" s="25" t="n">
        <f aca="false">IF(O7041="Won",1,IF(O7041="Lost",0,""))</f>
        <v>1</v>
      </c>
      <c r="Y7041" s="25" t="str">
        <f aca="false">IF(E7041="","Sim","")</f>
        <v/>
      </c>
    </row>
    <row r="7042" customFormat="false" ht="15" hidden="false" customHeight="false" outlineLevel="0" collapsed="false">
      <c r="A7042" s="25" t="s">
        <v>7305</v>
      </c>
      <c r="B7042" s="25" t="s">
        <v>102</v>
      </c>
      <c r="C7042" s="25" t="s">
        <v>103</v>
      </c>
      <c r="D7042" s="25" t="s">
        <v>104</v>
      </c>
      <c r="G7042" s="31"/>
      <c r="H7042" s="32"/>
      <c r="L7042" s="25" t="s">
        <v>178</v>
      </c>
      <c r="M7042" s="25" t="s">
        <v>171</v>
      </c>
      <c r="N7042" s="28" t="n">
        <v>5482</v>
      </c>
      <c r="O7042" s="25" t="s">
        <v>56</v>
      </c>
      <c r="P7042" s="29" t="n">
        <v>43011</v>
      </c>
      <c r="Q7042" s="33"/>
      <c r="R7042" s="34"/>
      <c r="S7042" s="28" t="n">
        <f aca="false">IF(O7042="Won",R7042,IF(O7042="Lost",0,N7042))</f>
        <v>5482</v>
      </c>
      <c r="T7042" s="30" t="str">
        <f aca="false">IF(AND(P7042&lt;&gt;"",Q7042&lt;&gt;""),Q7042-P7042,"")</f>
        <v/>
      </c>
      <c r="U7042" s="30" t="n">
        <f aca="false">IF(AND(O7042="Engaging",P7042&lt;&gt;""),'Leia-me'!$B$5-P7042,"")</f>
        <v>89</v>
      </c>
      <c r="V7042" s="25" t="str">
        <f aca="false">IF(O7042&lt;&gt;"Engaging","",IF(U7042&lt;='Leia-me'!$B$6,"Saudável",IF(U7042&lt;='Leia-me'!$B$7,"Esfriando",IF(U7042&lt;='Leia-me'!$B$8,"Última chance","Zumbi"))))</f>
        <v>Esfriando</v>
      </c>
      <c r="W7042" s="25" t="str">
        <f aca="false">IF(O7042="Won",1,IF(O7042="Lost",0,""))</f>
        <v/>
      </c>
      <c r="Y7042" s="25" t="str">
        <f aca="false">IF(E7042="","Sim","")</f>
        <v>Sim</v>
      </c>
    </row>
    <row r="7043" customFormat="false" ht="15" hidden="false" customHeight="false" outlineLevel="0" collapsed="false">
      <c r="A7043" s="25" t="s">
        <v>7306</v>
      </c>
      <c r="B7043" s="25" t="s">
        <v>102</v>
      </c>
      <c r="C7043" s="25" t="s">
        <v>103</v>
      </c>
      <c r="D7043" s="25" t="s">
        <v>104</v>
      </c>
      <c r="E7043" s="25" t="s">
        <v>195</v>
      </c>
      <c r="F7043" s="25" t="s">
        <v>185</v>
      </c>
      <c r="G7043" s="26" t="n">
        <v>8170.38</v>
      </c>
      <c r="H7043" s="27" t="n">
        <v>16499</v>
      </c>
      <c r="I7043" s="25" t="s">
        <v>196</v>
      </c>
      <c r="K7043" s="25" t="n">
        <v>1997</v>
      </c>
      <c r="L7043" s="25" t="s">
        <v>1834</v>
      </c>
      <c r="M7043" s="25" t="s">
        <v>171</v>
      </c>
      <c r="N7043" s="28" t="n">
        <v>4821</v>
      </c>
      <c r="O7043" s="25" t="s">
        <v>55</v>
      </c>
      <c r="P7043" s="29" t="n">
        <v>43011</v>
      </c>
      <c r="Q7043" s="29" t="n">
        <v>43016</v>
      </c>
      <c r="R7043" s="28" t="n">
        <v>0</v>
      </c>
      <c r="S7043" s="28" t="n">
        <f aca="false">IF(O7043="Won",R7043,IF(O7043="Lost",0,N7043))</f>
        <v>0</v>
      </c>
      <c r="T7043" s="30" t="n">
        <f aca="false">IF(AND(P7043&lt;&gt;"",Q7043&lt;&gt;""),Q7043-P7043,"")</f>
        <v>5</v>
      </c>
      <c r="U7043" s="30" t="str">
        <f aca="false">IF(AND(O7043="Engaging",P7043&lt;&gt;""),'Leia-me'!$B$5-P7043,"")</f>
        <v/>
      </c>
      <c r="V7043" s="25" t="str">
        <f aca="false">IF(O7043&lt;&gt;"Engaging","",IF(U7043&lt;='Leia-me'!$B$6,"Saudável",IF(U7043&lt;='Leia-me'!$B$7,"Esfriando",IF(U7043&lt;='Leia-me'!$B$8,"Última chance","Zumbi"))))</f>
        <v/>
      </c>
      <c r="W7043" s="25" t="n">
        <f aca="false">IF(O7043="Won",1,IF(O7043="Lost",0,""))</f>
        <v>0</v>
      </c>
      <c r="X7043" s="25" t="s">
        <v>1835</v>
      </c>
      <c r="Y7043" s="25" t="str">
        <f aca="false">IF(E7043="","Sim","")</f>
        <v/>
      </c>
    </row>
    <row r="7044" customFormat="false" ht="15" hidden="false" customHeight="false" outlineLevel="0" collapsed="false">
      <c r="A7044" s="25" t="s">
        <v>7307</v>
      </c>
      <c r="B7044" s="25" t="s">
        <v>102</v>
      </c>
      <c r="C7044" s="25" t="s">
        <v>103</v>
      </c>
      <c r="D7044" s="25" t="s">
        <v>104</v>
      </c>
      <c r="E7044" s="25" t="s">
        <v>636</v>
      </c>
      <c r="F7044" s="25" t="s">
        <v>267</v>
      </c>
      <c r="G7044" s="26" t="n">
        <v>405.59</v>
      </c>
      <c r="H7044" s="27" t="n">
        <v>1179</v>
      </c>
      <c r="I7044" s="25" t="s">
        <v>637</v>
      </c>
      <c r="J7044" s="25" t="s">
        <v>266</v>
      </c>
      <c r="K7044" s="25" t="n">
        <v>1987</v>
      </c>
      <c r="L7044" s="25" t="s">
        <v>148</v>
      </c>
      <c r="M7044" s="25" t="s">
        <v>149</v>
      </c>
      <c r="N7044" s="28" t="n">
        <v>55</v>
      </c>
      <c r="O7044" s="25" t="s">
        <v>55</v>
      </c>
      <c r="P7044" s="29" t="n">
        <v>43012</v>
      </c>
      <c r="Q7044" s="29" t="n">
        <v>43021</v>
      </c>
      <c r="R7044" s="28" t="n">
        <v>0</v>
      </c>
      <c r="S7044" s="28" t="n">
        <f aca="false">IF(O7044="Won",R7044,IF(O7044="Lost",0,N7044))</f>
        <v>0</v>
      </c>
      <c r="T7044" s="30" t="n">
        <f aca="false">IF(AND(P7044&lt;&gt;"",Q7044&lt;&gt;""),Q7044-P7044,"")</f>
        <v>9</v>
      </c>
      <c r="U7044" s="30" t="str">
        <f aca="false">IF(AND(O7044="Engaging",P7044&lt;&gt;""),'Leia-me'!$B$5-P7044,"")</f>
        <v/>
      </c>
      <c r="V7044" s="25" t="str">
        <f aca="false">IF(O7044&lt;&gt;"Engaging","",IF(U7044&lt;='Leia-me'!$B$6,"Saudável",IF(U7044&lt;='Leia-me'!$B$7,"Esfriando",IF(U7044&lt;='Leia-me'!$B$8,"Última chance","Zumbi"))))</f>
        <v/>
      </c>
      <c r="W7044" s="25" t="n">
        <f aca="false">IF(O7044="Won",1,IF(O7044="Lost",0,""))</f>
        <v>0</v>
      </c>
      <c r="Y7044" s="25" t="str">
        <f aca="false">IF(E7044="","Sim","")</f>
        <v/>
      </c>
    </row>
    <row r="7045" customFormat="false" ht="15" hidden="false" customHeight="false" outlineLevel="0" collapsed="false">
      <c r="A7045" s="25" t="s">
        <v>7308</v>
      </c>
      <c r="B7045" s="25" t="s">
        <v>102</v>
      </c>
      <c r="C7045" s="25" t="s">
        <v>103</v>
      </c>
      <c r="D7045" s="25" t="s">
        <v>104</v>
      </c>
      <c r="E7045" s="25" t="s">
        <v>2739</v>
      </c>
      <c r="F7045" s="25" t="s">
        <v>159</v>
      </c>
      <c r="G7045" s="26" t="n">
        <v>2871.35</v>
      </c>
      <c r="H7045" s="27" t="n">
        <v>9561</v>
      </c>
      <c r="I7045" s="25" t="s">
        <v>147</v>
      </c>
      <c r="K7045" s="25" t="n">
        <v>1983</v>
      </c>
      <c r="L7045" s="25" t="s">
        <v>186</v>
      </c>
      <c r="M7045" s="25" t="s">
        <v>171</v>
      </c>
      <c r="N7045" s="28" t="n">
        <v>550</v>
      </c>
      <c r="O7045" s="25" t="s">
        <v>54</v>
      </c>
      <c r="P7045" s="29" t="n">
        <v>43012</v>
      </c>
      <c r="Q7045" s="29" t="n">
        <v>43089</v>
      </c>
      <c r="R7045" s="28" t="n">
        <v>496</v>
      </c>
      <c r="S7045" s="28" t="n">
        <f aca="false">IF(O7045="Won",R7045,IF(O7045="Lost",0,N7045))</f>
        <v>496</v>
      </c>
      <c r="T7045" s="30" t="n">
        <f aca="false">IF(AND(P7045&lt;&gt;"",Q7045&lt;&gt;""),Q7045-P7045,"")</f>
        <v>77</v>
      </c>
      <c r="U7045" s="30" t="str">
        <f aca="false">IF(AND(O7045="Engaging",P7045&lt;&gt;""),'Leia-me'!$B$5-P7045,"")</f>
        <v/>
      </c>
      <c r="V7045" s="25" t="str">
        <f aca="false">IF(O7045&lt;&gt;"Engaging","",IF(U7045&lt;='Leia-me'!$B$6,"Saudável",IF(U7045&lt;='Leia-me'!$B$7,"Esfriando",IF(U7045&lt;='Leia-me'!$B$8,"Última chance","Zumbi"))))</f>
        <v/>
      </c>
      <c r="W7045" s="25" t="n">
        <f aca="false">IF(O7045="Won",1,IF(O7045="Lost",0,""))</f>
        <v>1</v>
      </c>
      <c r="Y7045" s="25" t="str">
        <f aca="false">IF(E7045="","Sim","")</f>
        <v/>
      </c>
    </row>
    <row r="7046" customFormat="false" ht="15" hidden="false" customHeight="false" outlineLevel="0" collapsed="false">
      <c r="A7046" s="25" t="s">
        <v>7309</v>
      </c>
      <c r="B7046" s="25" t="s">
        <v>102</v>
      </c>
      <c r="C7046" s="25" t="s">
        <v>103</v>
      </c>
      <c r="D7046" s="25" t="s">
        <v>104</v>
      </c>
      <c r="E7046" s="25" t="s">
        <v>646</v>
      </c>
      <c r="F7046" s="25" t="s">
        <v>165</v>
      </c>
      <c r="G7046" s="26" t="n">
        <v>324.19</v>
      </c>
      <c r="H7046" s="27" t="n">
        <v>978</v>
      </c>
      <c r="I7046" s="25" t="s">
        <v>147</v>
      </c>
      <c r="K7046" s="25" t="n">
        <v>1992</v>
      </c>
      <c r="L7046" s="25" t="s">
        <v>148</v>
      </c>
      <c r="M7046" s="25" t="s">
        <v>149</v>
      </c>
      <c r="N7046" s="28" t="n">
        <v>55</v>
      </c>
      <c r="O7046" s="25" t="s">
        <v>55</v>
      </c>
      <c r="P7046" s="29" t="n">
        <v>43013</v>
      </c>
      <c r="Q7046" s="29" t="n">
        <v>43016</v>
      </c>
      <c r="R7046" s="28" t="n">
        <v>0</v>
      </c>
      <c r="S7046" s="28" t="n">
        <f aca="false">IF(O7046="Won",R7046,IF(O7046="Lost",0,N7046))</f>
        <v>0</v>
      </c>
      <c r="T7046" s="30" t="n">
        <f aca="false">IF(AND(P7046&lt;&gt;"",Q7046&lt;&gt;""),Q7046-P7046,"")</f>
        <v>3</v>
      </c>
      <c r="U7046" s="30" t="str">
        <f aca="false">IF(AND(O7046="Engaging",P7046&lt;&gt;""),'Leia-me'!$B$5-P7046,"")</f>
        <v/>
      </c>
      <c r="V7046" s="25" t="str">
        <f aca="false">IF(O7046&lt;&gt;"Engaging","",IF(U7046&lt;='Leia-me'!$B$6,"Saudável",IF(U7046&lt;='Leia-me'!$B$7,"Esfriando",IF(U7046&lt;='Leia-me'!$B$8,"Última chance","Zumbi"))))</f>
        <v/>
      </c>
      <c r="W7046" s="25" t="n">
        <f aca="false">IF(O7046="Won",1,IF(O7046="Lost",0,""))</f>
        <v>0</v>
      </c>
      <c r="Y7046" s="25" t="str">
        <f aca="false">IF(E7046="","Sim","")</f>
        <v/>
      </c>
    </row>
    <row r="7047" customFormat="false" ht="15" hidden="false" customHeight="false" outlineLevel="0" collapsed="false">
      <c r="A7047" s="25" t="s">
        <v>7310</v>
      </c>
      <c r="B7047" s="25" t="s">
        <v>102</v>
      </c>
      <c r="C7047" s="25" t="s">
        <v>103</v>
      </c>
      <c r="D7047" s="25" t="s">
        <v>104</v>
      </c>
      <c r="E7047" s="25" t="s">
        <v>1646</v>
      </c>
      <c r="F7047" s="25" t="s">
        <v>185</v>
      </c>
      <c r="G7047" s="26" t="n">
        <v>587.72</v>
      </c>
      <c r="H7047" s="27" t="n">
        <v>1501</v>
      </c>
      <c r="I7047" s="25" t="s">
        <v>147</v>
      </c>
      <c r="K7047" s="25" t="n">
        <v>2010</v>
      </c>
      <c r="L7047" s="25" t="s">
        <v>160</v>
      </c>
      <c r="M7047" s="25" t="s">
        <v>149</v>
      </c>
      <c r="N7047" s="28" t="n">
        <v>3393</v>
      </c>
      <c r="O7047" s="25" t="s">
        <v>54</v>
      </c>
      <c r="P7047" s="29" t="n">
        <v>43013</v>
      </c>
      <c r="Q7047" s="29" t="n">
        <v>43016</v>
      </c>
      <c r="R7047" s="28" t="n">
        <v>3435</v>
      </c>
      <c r="S7047" s="28" t="n">
        <f aca="false">IF(O7047="Won",R7047,IF(O7047="Lost",0,N7047))</f>
        <v>3435</v>
      </c>
      <c r="T7047" s="30" t="n">
        <f aca="false">IF(AND(P7047&lt;&gt;"",Q7047&lt;&gt;""),Q7047-P7047,"")</f>
        <v>3</v>
      </c>
      <c r="U7047" s="30" t="str">
        <f aca="false">IF(AND(O7047="Engaging",P7047&lt;&gt;""),'Leia-me'!$B$5-P7047,"")</f>
        <v/>
      </c>
      <c r="V7047" s="25" t="str">
        <f aca="false">IF(O7047&lt;&gt;"Engaging","",IF(U7047&lt;='Leia-me'!$B$6,"Saudável",IF(U7047&lt;='Leia-me'!$B$7,"Esfriando",IF(U7047&lt;='Leia-me'!$B$8,"Última chance","Zumbi"))))</f>
        <v/>
      </c>
      <c r="W7047" s="25" t="n">
        <f aca="false">IF(O7047="Won",1,IF(O7047="Lost",0,""))</f>
        <v>1</v>
      </c>
      <c r="Y7047" s="25" t="str">
        <f aca="false">IF(E7047="","Sim","")</f>
        <v/>
      </c>
    </row>
    <row r="7048" customFormat="false" ht="15" hidden="false" customHeight="false" outlineLevel="0" collapsed="false">
      <c r="A7048" s="25" t="s">
        <v>7311</v>
      </c>
      <c r="B7048" s="25" t="s">
        <v>102</v>
      </c>
      <c r="C7048" s="25" t="s">
        <v>103</v>
      </c>
      <c r="D7048" s="25" t="s">
        <v>104</v>
      </c>
      <c r="E7048" s="25" t="s">
        <v>1187</v>
      </c>
      <c r="F7048" s="25" t="s">
        <v>159</v>
      </c>
      <c r="G7048" s="26" t="n">
        <v>2059.9</v>
      </c>
      <c r="H7048" s="27" t="n">
        <v>3644</v>
      </c>
      <c r="I7048" s="25" t="s">
        <v>147</v>
      </c>
      <c r="K7048" s="25" t="n">
        <v>1988</v>
      </c>
      <c r="L7048" s="25" t="s">
        <v>170</v>
      </c>
      <c r="M7048" s="25" t="s">
        <v>171</v>
      </c>
      <c r="N7048" s="28" t="n">
        <v>1096</v>
      </c>
      <c r="O7048" s="25" t="s">
        <v>54</v>
      </c>
      <c r="P7048" s="29" t="n">
        <v>43015</v>
      </c>
      <c r="Q7048" s="29" t="n">
        <v>43017</v>
      </c>
      <c r="R7048" s="28" t="n">
        <v>1139</v>
      </c>
      <c r="S7048" s="28" t="n">
        <f aca="false">IF(O7048="Won",R7048,IF(O7048="Lost",0,N7048))</f>
        <v>1139</v>
      </c>
      <c r="T7048" s="30" t="n">
        <f aca="false">IF(AND(P7048&lt;&gt;"",Q7048&lt;&gt;""),Q7048-P7048,"")</f>
        <v>2</v>
      </c>
      <c r="U7048" s="30" t="str">
        <f aca="false">IF(AND(O7048="Engaging",P7048&lt;&gt;""),'Leia-me'!$B$5-P7048,"")</f>
        <v/>
      </c>
      <c r="V7048" s="25" t="str">
        <f aca="false">IF(O7048&lt;&gt;"Engaging","",IF(U7048&lt;='Leia-me'!$B$6,"Saudável",IF(U7048&lt;='Leia-me'!$B$7,"Esfriando",IF(U7048&lt;='Leia-me'!$B$8,"Última chance","Zumbi"))))</f>
        <v/>
      </c>
      <c r="W7048" s="25" t="n">
        <f aca="false">IF(O7048="Won",1,IF(O7048="Lost",0,""))</f>
        <v>1</v>
      </c>
      <c r="Y7048" s="25" t="str">
        <f aca="false">IF(E7048="","Sim","")</f>
        <v/>
      </c>
    </row>
    <row r="7049" customFormat="false" ht="15" hidden="false" customHeight="false" outlineLevel="0" collapsed="false">
      <c r="A7049" s="25" t="s">
        <v>7312</v>
      </c>
      <c r="B7049" s="25" t="s">
        <v>102</v>
      </c>
      <c r="C7049" s="25" t="s">
        <v>103</v>
      </c>
      <c r="D7049" s="25" t="s">
        <v>104</v>
      </c>
      <c r="E7049" s="25" t="s">
        <v>2754</v>
      </c>
      <c r="F7049" s="25" t="s">
        <v>267</v>
      </c>
      <c r="G7049" s="26" t="n">
        <v>1012.72</v>
      </c>
      <c r="H7049" s="27" t="n">
        <v>3492</v>
      </c>
      <c r="I7049" s="25" t="s">
        <v>2755</v>
      </c>
      <c r="K7049" s="25" t="n">
        <v>1991</v>
      </c>
      <c r="L7049" s="25" t="s">
        <v>160</v>
      </c>
      <c r="M7049" s="25" t="s">
        <v>149</v>
      </c>
      <c r="N7049" s="28" t="n">
        <v>3393</v>
      </c>
      <c r="O7049" s="25" t="s">
        <v>54</v>
      </c>
      <c r="P7049" s="29" t="n">
        <v>43016</v>
      </c>
      <c r="Q7049" s="29" t="n">
        <v>43017</v>
      </c>
      <c r="R7049" s="28" t="n">
        <v>3023</v>
      </c>
      <c r="S7049" s="28" t="n">
        <f aca="false">IF(O7049="Won",R7049,IF(O7049="Lost",0,N7049))</f>
        <v>3023</v>
      </c>
      <c r="T7049" s="30" t="n">
        <f aca="false">IF(AND(P7049&lt;&gt;"",Q7049&lt;&gt;""),Q7049-P7049,"")</f>
        <v>1</v>
      </c>
      <c r="U7049" s="30" t="str">
        <f aca="false">IF(AND(O7049="Engaging",P7049&lt;&gt;""),'Leia-me'!$B$5-P7049,"")</f>
        <v/>
      </c>
      <c r="V7049" s="25" t="str">
        <f aca="false">IF(O7049&lt;&gt;"Engaging","",IF(U7049&lt;='Leia-me'!$B$6,"Saudável",IF(U7049&lt;='Leia-me'!$B$7,"Esfriando",IF(U7049&lt;='Leia-me'!$B$8,"Última chance","Zumbi"))))</f>
        <v/>
      </c>
      <c r="W7049" s="25" t="n">
        <f aca="false">IF(O7049="Won",1,IF(O7049="Lost",0,""))</f>
        <v>1</v>
      </c>
      <c r="Y7049" s="25" t="str">
        <f aca="false">IF(E7049="","Sim","")</f>
        <v/>
      </c>
    </row>
    <row r="7050" customFormat="false" ht="15" hidden="false" customHeight="false" outlineLevel="0" collapsed="false">
      <c r="A7050" s="25" t="s">
        <v>7313</v>
      </c>
      <c r="B7050" s="25" t="s">
        <v>102</v>
      </c>
      <c r="C7050" s="25" t="s">
        <v>103</v>
      </c>
      <c r="D7050" s="25" t="s">
        <v>104</v>
      </c>
      <c r="E7050" s="25" t="s">
        <v>478</v>
      </c>
      <c r="F7050" s="25" t="s">
        <v>165</v>
      </c>
      <c r="G7050" s="26" t="n">
        <v>349.81</v>
      </c>
      <c r="H7050" s="27" t="n">
        <v>315</v>
      </c>
      <c r="I7050" s="25" t="s">
        <v>147</v>
      </c>
      <c r="K7050" s="25" t="n">
        <v>2002</v>
      </c>
      <c r="L7050" s="25" t="s">
        <v>1834</v>
      </c>
      <c r="M7050" s="25" t="s">
        <v>171</v>
      </c>
      <c r="N7050" s="28" t="n">
        <v>4821</v>
      </c>
      <c r="O7050" s="25" t="s">
        <v>54</v>
      </c>
      <c r="P7050" s="29" t="n">
        <v>43018</v>
      </c>
      <c r="Q7050" s="29" t="n">
        <v>43020</v>
      </c>
      <c r="R7050" s="28" t="n">
        <v>4552</v>
      </c>
      <c r="S7050" s="28" t="n">
        <f aca="false">IF(O7050="Won",R7050,IF(O7050="Lost",0,N7050))</f>
        <v>4552</v>
      </c>
      <c r="T7050" s="30" t="n">
        <f aca="false">IF(AND(P7050&lt;&gt;"",Q7050&lt;&gt;""),Q7050-P7050,"")</f>
        <v>2</v>
      </c>
      <c r="U7050" s="30" t="str">
        <f aca="false">IF(AND(O7050="Engaging",P7050&lt;&gt;""),'Leia-me'!$B$5-P7050,"")</f>
        <v/>
      </c>
      <c r="V7050" s="25" t="str">
        <f aca="false">IF(O7050&lt;&gt;"Engaging","",IF(U7050&lt;='Leia-me'!$B$6,"Saudável",IF(U7050&lt;='Leia-me'!$B$7,"Esfriando",IF(U7050&lt;='Leia-me'!$B$8,"Última chance","Zumbi"))))</f>
        <v/>
      </c>
      <c r="W7050" s="25" t="n">
        <f aca="false">IF(O7050="Won",1,IF(O7050="Lost",0,""))</f>
        <v>1</v>
      </c>
      <c r="X7050" s="25" t="s">
        <v>1835</v>
      </c>
      <c r="Y7050" s="25" t="str">
        <f aca="false">IF(E7050="","Sim","")</f>
        <v/>
      </c>
    </row>
    <row r="7051" customFormat="false" ht="15" hidden="false" customHeight="false" outlineLevel="0" collapsed="false">
      <c r="A7051" s="25" t="s">
        <v>7314</v>
      </c>
      <c r="B7051" s="25" t="s">
        <v>102</v>
      </c>
      <c r="C7051" s="25" t="s">
        <v>103</v>
      </c>
      <c r="D7051" s="25" t="s">
        <v>104</v>
      </c>
      <c r="E7051" s="25" t="s">
        <v>2739</v>
      </c>
      <c r="F7051" s="25" t="s">
        <v>159</v>
      </c>
      <c r="G7051" s="26" t="n">
        <v>2871.35</v>
      </c>
      <c r="H7051" s="27" t="n">
        <v>9561</v>
      </c>
      <c r="I7051" s="25" t="s">
        <v>147</v>
      </c>
      <c r="K7051" s="25" t="n">
        <v>1983</v>
      </c>
      <c r="L7051" s="25" t="s">
        <v>186</v>
      </c>
      <c r="M7051" s="25" t="s">
        <v>171</v>
      </c>
      <c r="N7051" s="28" t="n">
        <v>550</v>
      </c>
      <c r="O7051" s="25" t="s">
        <v>54</v>
      </c>
      <c r="P7051" s="29" t="n">
        <v>43019</v>
      </c>
      <c r="Q7051" s="29" t="n">
        <v>43080</v>
      </c>
      <c r="R7051" s="28" t="n">
        <v>430</v>
      </c>
      <c r="S7051" s="28" t="n">
        <f aca="false">IF(O7051="Won",R7051,IF(O7051="Lost",0,N7051))</f>
        <v>430</v>
      </c>
      <c r="T7051" s="30" t="n">
        <f aca="false">IF(AND(P7051&lt;&gt;"",Q7051&lt;&gt;""),Q7051-P7051,"")</f>
        <v>61</v>
      </c>
      <c r="U7051" s="30" t="str">
        <f aca="false">IF(AND(O7051="Engaging",P7051&lt;&gt;""),'Leia-me'!$B$5-P7051,"")</f>
        <v/>
      </c>
      <c r="V7051" s="25" t="str">
        <f aca="false">IF(O7051&lt;&gt;"Engaging","",IF(U7051&lt;='Leia-me'!$B$6,"Saudável",IF(U7051&lt;='Leia-me'!$B$7,"Esfriando",IF(U7051&lt;='Leia-me'!$B$8,"Última chance","Zumbi"))))</f>
        <v/>
      </c>
      <c r="W7051" s="25" t="n">
        <f aca="false">IF(O7051="Won",1,IF(O7051="Lost",0,""))</f>
        <v>1</v>
      </c>
      <c r="Y7051" s="25" t="str">
        <f aca="false">IF(E7051="","Sim","")</f>
        <v/>
      </c>
    </row>
    <row r="7052" customFormat="false" ht="15" hidden="false" customHeight="false" outlineLevel="0" collapsed="false">
      <c r="A7052" s="25" t="s">
        <v>7315</v>
      </c>
      <c r="B7052" s="25" t="s">
        <v>102</v>
      </c>
      <c r="C7052" s="25" t="s">
        <v>103</v>
      </c>
      <c r="D7052" s="25" t="s">
        <v>104</v>
      </c>
      <c r="E7052" s="25" t="s">
        <v>1351</v>
      </c>
      <c r="F7052" s="25" t="s">
        <v>177</v>
      </c>
      <c r="G7052" s="26" t="n">
        <v>7537.24</v>
      </c>
      <c r="H7052" s="27" t="n">
        <v>20293</v>
      </c>
      <c r="I7052" s="25" t="s">
        <v>147</v>
      </c>
      <c r="K7052" s="25" t="n">
        <v>1993</v>
      </c>
      <c r="L7052" s="25" t="s">
        <v>178</v>
      </c>
      <c r="M7052" s="25" t="s">
        <v>171</v>
      </c>
      <c r="N7052" s="28" t="n">
        <v>5482</v>
      </c>
      <c r="O7052" s="25" t="s">
        <v>55</v>
      </c>
      <c r="P7052" s="29" t="n">
        <v>43021</v>
      </c>
      <c r="Q7052" s="29" t="n">
        <v>43030</v>
      </c>
      <c r="R7052" s="28" t="n">
        <v>0</v>
      </c>
      <c r="S7052" s="28" t="n">
        <f aca="false">IF(O7052="Won",R7052,IF(O7052="Lost",0,N7052))</f>
        <v>0</v>
      </c>
      <c r="T7052" s="30" t="n">
        <f aca="false">IF(AND(P7052&lt;&gt;"",Q7052&lt;&gt;""),Q7052-P7052,"")</f>
        <v>9</v>
      </c>
      <c r="U7052" s="30" t="str">
        <f aca="false">IF(AND(O7052="Engaging",P7052&lt;&gt;""),'Leia-me'!$B$5-P7052,"")</f>
        <v/>
      </c>
      <c r="V7052" s="25" t="str">
        <f aca="false">IF(O7052&lt;&gt;"Engaging","",IF(U7052&lt;='Leia-me'!$B$6,"Saudável",IF(U7052&lt;='Leia-me'!$B$7,"Esfriando",IF(U7052&lt;='Leia-me'!$B$8,"Última chance","Zumbi"))))</f>
        <v/>
      </c>
      <c r="W7052" s="25" t="n">
        <f aca="false">IF(O7052="Won",1,IF(O7052="Lost",0,""))</f>
        <v>0</v>
      </c>
      <c r="Y7052" s="25" t="str">
        <f aca="false">IF(E7052="","Sim","")</f>
        <v/>
      </c>
    </row>
    <row r="7053" customFormat="false" ht="15" hidden="false" customHeight="false" outlineLevel="0" collapsed="false">
      <c r="A7053" s="25" t="s">
        <v>7316</v>
      </c>
      <c r="B7053" s="25" t="s">
        <v>102</v>
      </c>
      <c r="C7053" s="25" t="s">
        <v>103</v>
      </c>
      <c r="D7053" s="25" t="s">
        <v>104</v>
      </c>
      <c r="E7053" s="25" t="s">
        <v>195</v>
      </c>
      <c r="F7053" s="25" t="s">
        <v>185</v>
      </c>
      <c r="G7053" s="26" t="n">
        <v>8170.38</v>
      </c>
      <c r="H7053" s="27" t="n">
        <v>16499</v>
      </c>
      <c r="I7053" s="25" t="s">
        <v>196</v>
      </c>
      <c r="K7053" s="25" t="n">
        <v>1997</v>
      </c>
      <c r="L7053" s="25" t="s">
        <v>186</v>
      </c>
      <c r="M7053" s="25" t="s">
        <v>171</v>
      </c>
      <c r="N7053" s="28" t="n">
        <v>550</v>
      </c>
      <c r="O7053" s="25" t="s">
        <v>54</v>
      </c>
      <c r="P7053" s="29" t="n">
        <v>43021</v>
      </c>
      <c r="Q7053" s="29" t="n">
        <v>43079</v>
      </c>
      <c r="R7053" s="28" t="n">
        <v>563</v>
      </c>
      <c r="S7053" s="28" t="n">
        <f aca="false">IF(O7053="Won",R7053,IF(O7053="Lost",0,N7053))</f>
        <v>563</v>
      </c>
      <c r="T7053" s="30" t="n">
        <f aca="false">IF(AND(P7053&lt;&gt;"",Q7053&lt;&gt;""),Q7053-P7053,"")</f>
        <v>58</v>
      </c>
      <c r="U7053" s="30" t="str">
        <f aca="false">IF(AND(O7053="Engaging",P7053&lt;&gt;""),'Leia-me'!$B$5-P7053,"")</f>
        <v/>
      </c>
      <c r="V7053" s="25" t="str">
        <f aca="false">IF(O7053&lt;&gt;"Engaging","",IF(U7053&lt;='Leia-me'!$B$6,"Saudável",IF(U7053&lt;='Leia-me'!$B$7,"Esfriando",IF(U7053&lt;='Leia-me'!$B$8,"Última chance","Zumbi"))))</f>
        <v/>
      </c>
      <c r="W7053" s="25" t="n">
        <f aca="false">IF(O7053="Won",1,IF(O7053="Lost",0,""))</f>
        <v>1</v>
      </c>
      <c r="Y7053" s="25" t="str">
        <f aca="false">IF(E7053="","Sim","")</f>
        <v/>
      </c>
    </row>
    <row r="7054" customFormat="false" ht="15" hidden="false" customHeight="false" outlineLevel="0" collapsed="false">
      <c r="A7054" s="25" t="s">
        <v>7317</v>
      </c>
      <c r="B7054" s="25" t="s">
        <v>102</v>
      </c>
      <c r="C7054" s="25" t="s">
        <v>103</v>
      </c>
      <c r="D7054" s="25" t="s">
        <v>104</v>
      </c>
      <c r="G7054" s="31"/>
      <c r="H7054" s="32"/>
      <c r="L7054" s="25" t="s">
        <v>178</v>
      </c>
      <c r="M7054" s="25" t="s">
        <v>171</v>
      </c>
      <c r="N7054" s="28" t="n">
        <v>5482</v>
      </c>
      <c r="O7054" s="25" t="s">
        <v>56</v>
      </c>
      <c r="P7054" s="29" t="n">
        <v>43022</v>
      </c>
      <c r="Q7054" s="33"/>
      <c r="R7054" s="34"/>
      <c r="S7054" s="28" t="n">
        <f aca="false">IF(O7054="Won",R7054,IF(O7054="Lost",0,N7054))</f>
        <v>5482</v>
      </c>
      <c r="T7054" s="30" t="str">
        <f aca="false">IF(AND(P7054&lt;&gt;"",Q7054&lt;&gt;""),Q7054-P7054,"")</f>
        <v/>
      </c>
      <c r="U7054" s="30" t="n">
        <f aca="false">IF(AND(O7054="Engaging",P7054&lt;&gt;""),'Leia-me'!$B$5-P7054,"")</f>
        <v>78</v>
      </c>
      <c r="V7054" s="25" t="str">
        <f aca="false">IF(O7054&lt;&gt;"Engaging","",IF(U7054&lt;='Leia-me'!$B$6,"Saudável",IF(U7054&lt;='Leia-me'!$B$7,"Esfriando",IF(U7054&lt;='Leia-me'!$B$8,"Última chance","Zumbi"))))</f>
        <v>Saudável</v>
      </c>
      <c r="W7054" s="25" t="str">
        <f aca="false">IF(O7054="Won",1,IF(O7054="Lost",0,""))</f>
        <v/>
      </c>
      <c r="Y7054" s="25" t="str">
        <f aca="false">IF(E7054="","Sim","")</f>
        <v>Sim</v>
      </c>
    </row>
    <row r="7055" customFormat="false" ht="15" hidden="false" customHeight="false" outlineLevel="0" collapsed="false">
      <c r="A7055" s="25" t="s">
        <v>7318</v>
      </c>
      <c r="B7055" s="25" t="s">
        <v>102</v>
      </c>
      <c r="C7055" s="25" t="s">
        <v>103</v>
      </c>
      <c r="D7055" s="25" t="s">
        <v>104</v>
      </c>
      <c r="E7055" s="25" t="s">
        <v>609</v>
      </c>
      <c r="F7055" s="25" t="s">
        <v>267</v>
      </c>
      <c r="G7055" s="26" t="n">
        <v>692.19</v>
      </c>
      <c r="H7055" s="27" t="n">
        <v>1922</v>
      </c>
      <c r="I7055" s="25" t="s">
        <v>147</v>
      </c>
      <c r="K7055" s="25" t="n">
        <v>2003</v>
      </c>
      <c r="L7055" s="25" t="s">
        <v>148</v>
      </c>
      <c r="M7055" s="25" t="s">
        <v>149</v>
      </c>
      <c r="N7055" s="28" t="n">
        <v>55</v>
      </c>
      <c r="O7055" s="25" t="s">
        <v>55</v>
      </c>
      <c r="P7055" s="29" t="n">
        <v>43022</v>
      </c>
      <c r="Q7055" s="29" t="n">
        <v>43040</v>
      </c>
      <c r="R7055" s="28" t="n">
        <v>0</v>
      </c>
      <c r="S7055" s="28" t="n">
        <f aca="false">IF(O7055="Won",R7055,IF(O7055="Lost",0,N7055))</f>
        <v>0</v>
      </c>
      <c r="T7055" s="30" t="n">
        <f aca="false">IF(AND(P7055&lt;&gt;"",Q7055&lt;&gt;""),Q7055-P7055,"")</f>
        <v>18</v>
      </c>
      <c r="U7055" s="30" t="str">
        <f aca="false">IF(AND(O7055="Engaging",P7055&lt;&gt;""),'Leia-me'!$B$5-P7055,"")</f>
        <v/>
      </c>
      <c r="V7055" s="25" t="str">
        <f aca="false">IF(O7055&lt;&gt;"Engaging","",IF(U7055&lt;='Leia-me'!$B$6,"Saudável",IF(U7055&lt;='Leia-me'!$B$7,"Esfriando",IF(U7055&lt;='Leia-me'!$B$8,"Última chance","Zumbi"))))</f>
        <v/>
      </c>
      <c r="W7055" s="25" t="n">
        <f aca="false">IF(O7055="Won",1,IF(O7055="Lost",0,""))</f>
        <v>0</v>
      </c>
      <c r="Y7055" s="25" t="str">
        <f aca="false">IF(E7055="","Sim","")</f>
        <v/>
      </c>
    </row>
    <row r="7056" customFormat="false" ht="15" hidden="false" customHeight="false" outlineLevel="0" collapsed="false">
      <c r="A7056" s="25" t="s">
        <v>7319</v>
      </c>
      <c r="B7056" s="25" t="s">
        <v>102</v>
      </c>
      <c r="C7056" s="25" t="s">
        <v>103</v>
      </c>
      <c r="D7056" s="25" t="s">
        <v>104</v>
      </c>
      <c r="E7056" s="25" t="s">
        <v>609</v>
      </c>
      <c r="F7056" s="25" t="s">
        <v>267</v>
      </c>
      <c r="G7056" s="26" t="n">
        <v>692.19</v>
      </c>
      <c r="H7056" s="27" t="n">
        <v>1922</v>
      </c>
      <c r="I7056" s="25" t="s">
        <v>147</v>
      </c>
      <c r="K7056" s="25" t="n">
        <v>2003</v>
      </c>
      <c r="L7056" s="25" t="s">
        <v>186</v>
      </c>
      <c r="M7056" s="25" t="s">
        <v>171</v>
      </c>
      <c r="N7056" s="28" t="n">
        <v>550</v>
      </c>
      <c r="O7056" s="25" t="s">
        <v>54</v>
      </c>
      <c r="P7056" s="29" t="n">
        <v>43024</v>
      </c>
      <c r="Q7056" s="29" t="n">
        <v>43090</v>
      </c>
      <c r="R7056" s="28" t="n">
        <v>535</v>
      </c>
      <c r="S7056" s="28" t="n">
        <f aca="false">IF(O7056="Won",R7056,IF(O7056="Lost",0,N7056))</f>
        <v>535</v>
      </c>
      <c r="T7056" s="30" t="n">
        <f aca="false">IF(AND(P7056&lt;&gt;"",Q7056&lt;&gt;""),Q7056-P7056,"")</f>
        <v>66</v>
      </c>
      <c r="U7056" s="30" t="str">
        <f aca="false">IF(AND(O7056="Engaging",P7056&lt;&gt;""),'Leia-me'!$B$5-P7056,"")</f>
        <v/>
      </c>
      <c r="V7056" s="25" t="str">
        <f aca="false">IF(O7056&lt;&gt;"Engaging","",IF(U7056&lt;='Leia-me'!$B$6,"Saudável",IF(U7056&lt;='Leia-me'!$B$7,"Esfriando",IF(U7056&lt;='Leia-me'!$B$8,"Última chance","Zumbi"))))</f>
        <v/>
      </c>
      <c r="W7056" s="25" t="n">
        <f aca="false">IF(O7056="Won",1,IF(O7056="Lost",0,""))</f>
        <v>1</v>
      </c>
      <c r="Y7056" s="25" t="str">
        <f aca="false">IF(E7056="","Sim","")</f>
        <v/>
      </c>
    </row>
    <row r="7057" customFormat="false" ht="15" hidden="false" customHeight="false" outlineLevel="0" collapsed="false">
      <c r="A7057" s="25" t="s">
        <v>7320</v>
      </c>
      <c r="B7057" s="25" t="s">
        <v>102</v>
      </c>
      <c r="C7057" s="25" t="s">
        <v>103</v>
      </c>
      <c r="D7057" s="25" t="s">
        <v>104</v>
      </c>
      <c r="E7057" s="25" t="s">
        <v>218</v>
      </c>
      <c r="F7057" s="25" t="s">
        <v>146</v>
      </c>
      <c r="G7057" s="26" t="n">
        <v>4.54</v>
      </c>
      <c r="H7057" s="27" t="n">
        <v>9</v>
      </c>
      <c r="I7057" s="25" t="s">
        <v>147</v>
      </c>
      <c r="K7057" s="25" t="n">
        <v>2017</v>
      </c>
      <c r="L7057" s="25" t="s">
        <v>1834</v>
      </c>
      <c r="M7057" s="25" t="s">
        <v>171</v>
      </c>
      <c r="N7057" s="28" t="n">
        <v>4821</v>
      </c>
      <c r="O7057" s="25" t="s">
        <v>54</v>
      </c>
      <c r="P7057" s="29" t="n">
        <v>43024</v>
      </c>
      <c r="Q7057" s="29" t="n">
        <v>43033</v>
      </c>
      <c r="R7057" s="28" t="n">
        <v>4580</v>
      </c>
      <c r="S7057" s="28" t="n">
        <f aca="false">IF(O7057="Won",R7057,IF(O7057="Lost",0,N7057))</f>
        <v>4580</v>
      </c>
      <c r="T7057" s="30" t="n">
        <f aca="false">IF(AND(P7057&lt;&gt;"",Q7057&lt;&gt;""),Q7057-P7057,"")</f>
        <v>9</v>
      </c>
      <c r="U7057" s="30" t="str">
        <f aca="false">IF(AND(O7057="Engaging",P7057&lt;&gt;""),'Leia-me'!$B$5-P7057,"")</f>
        <v/>
      </c>
      <c r="V7057" s="25" t="str">
        <f aca="false">IF(O7057&lt;&gt;"Engaging","",IF(U7057&lt;='Leia-me'!$B$6,"Saudável",IF(U7057&lt;='Leia-me'!$B$7,"Esfriando",IF(U7057&lt;='Leia-me'!$B$8,"Última chance","Zumbi"))))</f>
        <v/>
      </c>
      <c r="W7057" s="25" t="n">
        <f aca="false">IF(O7057="Won",1,IF(O7057="Lost",0,""))</f>
        <v>1</v>
      </c>
      <c r="X7057" s="25" t="s">
        <v>1835</v>
      </c>
      <c r="Y7057" s="25" t="str">
        <f aca="false">IF(E7057="","Sim","")</f>
        <v/>
      </c>
    </row>
    <row r="7058" customFormat="false" ht="15" hidden="false" customHeight="false" outlineLevel="0" collapsed="false">
      <c r="A7058" s="25" t="s">
        <v>7321</v>
      </c>
      <c r="B7058" s="25" t="s">
        <v>102</v>
      </c>
      <c r="C7058" s="25" t="s">
        <v>103</v>
      </c>
      <c r="D7058" s="25" t="s">
        <v>104</v>
      </c>
      <c r="E7058" s="25" t="s">
        <v>1778</v>
      </c>
      <c r="F7058" s="25" t="s">
        <v>146</v>
      </c>
      <c r="G7058" s="26" t="n">
        <v>1618.89</v>
      </c>
      <c r="H7058" s="27" t="n">
        <v>3889</v>
      </c>
      <c r="I7058" s="25" t="s">
        <v>147</v>
      </c>
      <c r="K7058" s="25" t="n">
        <v>2004</v>
      </c>
      <c r="L7058" s="25" t="s">
        <v>148</v>
      </c>
      <c r="M7058" s="25" t="s">
        <v>149</v>
      </c>
      <c r="N7058" s="28" t="n">
        <v>55</v>
      </c>
      <c r="O7058" s="25" t="s">
        <v>54</v>
      </c>
      <c r="P7058" s="29" t="n">
        <v>43024</v>
      </c>
      <c r="Q7058" s="29" t="n">
        <v>43026</v>
      </c>
      <c r="R7058" s="28" t="n">
        <v>56</v>
      </c>
      <c r="S7058" s="28" t="n">
        <f aca="false">IF(O7058="Won",R7058,IF(O7058="Lost",0,N7058))</f>
        <v>56</v>
      </c>
      <c r="T7058" s="30" t="n">
        <f aca="false">IF(AND(P7058&lt;&gt;"",Q7058&lt;&gt;""),Q7058-P7058,"")</f>
        <v>2</v>
      </c>
      <c r="U7058" s="30" t="str">
        <f aca="false">IF(AND(O7058="Engaging",P7058&lt;&gt;""),'Leia-me'!$B$5-P7058,"")</f>
        <v/>
      </c>
      <c r="V7058" s="25" t="str">
        <f aca="false">IF(O7058&lt;&gt;"Engaging","",IF(U7058&lt;='Leia-me'!$B$6,"Saudável",IF(U7058&lt;='Leia-me'!$B$7,"Esfriando",IF(U7058&lt;='Leia-me'!$B$8,"Última chance","Zumbi"))))</f>
        <v/>
      </c>
      <c r="W7058" s="25" t="n">
        <f aca="false">IF(O7058="Won",1,IF(O7058="Lost",0,""))</f>
        <v>1</v>
      </c>
      <c r="Y7058" s="25" t="str">
        <f aca="false">IF(E7058="","Sim","")</f>
        <v/>
      </c>
    </row>
    <row r="7059" customFormat="false" ht="15" hidden="false" customHeight="false" outlineLevel="0" collapsed="false">
      <c r="A7059" s="25" t="s">
        <v>7322</v>
      </c>
      <c r="B7059" s="25" t="s">
        <v>102</v>
      </c>
      <c r="C7059" s="25" t="s">
        <v>103</v>
      </c>
      <c r="D7059" s="25" t="s">
        <v>104</v>
      </c>
      <c r="E7059" s="25" t="s">
        <v>1351</v>
      </c>
      <c r="F7059" s="25" t="s">
        <v>177</v>
      </c>
      <c r="G7059" s="26" t="n">
        <v>7537.24</v>
      </c>
      <c r="H7059" s="27" t="n">
        <v>20293</v>
      </c>
      <c r="I7059" s="25" t="s">
        <v>147</v>
      </c>
      <c r="K7059" s="25" t="n">
        <v>1993</v>
      </c>
      <c r="L7059" s="25" t="s">
        <v>148</v>
      </c>
      <c r="M7059" s="25" t="s">
        <v>149</v>
      </c>
      <c r="N7059" s="28" t="n">
        <v>55</v>
      </c>
      <c r="O7059" s="25" t="s">
        <v>54</v>
      </c>
      <c r="P7059" s="29" t="n">
        <v>43025</v>
      </c>
      <c r="Q7059" s="29" t="n">
        <v>43034</v>
      </c>
      <c r="R7059" s="28" t="n">
        <v>68</v>
      </c>
      <c r="S7059" s="28" t="n">
        <f aca="false">IF(O7059="Won",R7059,IF(O7059="Lost",0,N7059))</f>
        <v>68</v>
      </c>
      <c r="T7059" s="30" t="n">
        <f aca="false">IF(AND(P7059&lt;&gt;"",Q7059&lt;&gt;""),Q7059-P7059,"")</f>
        <v>9</v>
      </c>
      <c r="U7059" s="30" t="str">
        <f aca="false">IF(AND(O7059="Engaging",P7059&lt;&gt;""),'Leia-me'!$B$5-P7059,"")</f>
        <v/>
      </c>
      <c r="V7059" s="25" t="str">
        <f aca="false">IF(O7059&lt;&gt;"Engaging","",IF(U7059&lt;='Leia-me'!$B$6,"Saudável",IF(U7059&lt;='Leia-me'!$B$7,"Esfriando",IF(U7059&lt;='Leia-me'!$B$8,"Última chance","Zumbi"))))</f>
        <v/>
      </c>
      <c r="W7059" s="25" t="n">
        <f aca="false">IF(O7059="Won",1,IF(O7059="Lost",0,""))</f>
        <v>1</v>
      </c>
      <c r="Y7059" s="25" t="str">
        <f aca="false">IF(E7059="","Sim","")</f>
        <v/>
      </c>
    </row>
    <row r="7060" customFormat="false" ht="15" hidden="false" customHeight="false" outlineLevel="0" collapsed="false">
      <c r="A7060" s="25" t="s">
        <v>7323</v>
      </c>
      <c r="B7060" s="25" t="s">
        <v>102</v>
      </c>
      <c r="C7060" s="25" t="s">
        <v>103</v>
      </c>
      <c r="D7060" s="25" t="s">
        <v>104</v>
      </c>
      <c r="E7060" s="25" t="s">
        <v>1646</v>
      </c>
      <c r="F7060" s="25" t="s">
        <v>185</v>
      </c>
      <c r="G7060" s="26" t="n">
        <v>587.72</v>
      </c>
      <c r="H7060" s="27" t="n">
        <v>1501</v>
      </c>
      <c r="I7060" s="25" t="s">
        <v>147</v>
      </c>
      <c r="K7060" s="25" t="n">
        <v>2010</v>
      </c>
      <c r="L7060" s="25" t="s">
        <v>186</v>
      </c>
      <c r="M7060" s="25" t="s">
        <v>171</v>
      </c>
      <c r="N7060" s="28" t="n">
        <v>550</v>
      </c>
      <c r="O7060" s="25" t="s">
        <v>55</v>
      </c>
      <c r="P7060" s="29" t="n">
        <v>43026</v>
      </c>
      <c r="Q7060" s="29" t="n">
        <v>43100</v>
      </c>
      <c r="R7060" s="28" t="n">
        <v>0</v>
      </c>
      <c r="S7060" s="28" t="n">
        <f aca="false">IF(O7060="Won",R7060,IF(O7060="Lost",0,N7060))</f>
        <v>0</v>
      </c>
      <c r="T7060" s="30" t="n">
        <f aca="false">IF(AND(P7060&lt;&gt;"",Q7060&lt;&gt;""),Q7060-P7060,"")</f>
        <v>74</v>
      </c>
      <c r="U7060" s="30" t="str">
        <f aca="false">IF(AND(O7060="Engaging",P7060&lt;&gt;""),'Leia-me'!$B$5-P7060,"")</f>
        <v/>
      </c>
      <c r="V7060" s="25" t="str">
        <f aca="false">IF(O7060&lt;&gt;"Engaging","",IF(U7060&lt;='Leia-me'!$B$6,"Saudável",IF(U7060&lt;='Leia-me'!$B$7,"Esfriando",IF(U7060&lt;='Leia-me'!$B$8,"Última chance","Zumbi"))))</f>
        <v/>
      </c>
      <c r="W7060" s="25" t="n">
        <f aca="false">IF(O7060="Won",1,IF(O7060="Lost",0,""))</f>
        <v>0</v>
      </c>
      <c r="Y7060" s="25" t="str">
        <f aca="false">IF(E7060="","Sim","")</f>
        <v/>
      </c>
    </row>
    <row r="7061" customFormat="false" ht="15" hidden="false" customHeight="false" outlineLevel="0" collapsed="false">
      <c r="A7061" s="25" t="s">
        <v>7324</v>
      </c>
      <c r="B7061" s="25" t="s">
        <v>102</v>
      </c>
      <c r="C7061" s="25" t="s">
        <v>103</v>
      </c>
      <c r="D7061" s="25" t="s">
        <v>104</v>
      </c>
      <c r="E7061" s="25" t="s">
        <v>195</v>
      </c>
      <c r="F7061" s="25" t="s">
        <v>185</v>
      </c>
      <c r="G7061" s="26" t="n">
        <v>8170.38</v>
      </c>
      <c r="H7061" s="27" t="n">
        <v>16499</v>
      </c>
      <c r="I7061" s="25" t="s">
        <v>196</v>
      </c>
      <c r="K7061" s="25" t="n">
        <v>1997</v>
      </c>
      <c r="L7061" s="25" t="s">
        <v>160</v>
      </c>
      <c r="M7061" s="25" t="s">
        <v>149</v>
      </c>
      <c r="N7061" s="28" t="n">
        <v>3393</v>
      </c>
      <c r="O7061" s="25" t="s">
        <v>55</v>
      </c>
      <c r="P7061" s="29" t="n">
        <v>43026</v>
      </c>
      <c r="Q7061" s="29" t="n">
        <v>43032</v>
      </c>
      <c r="R7061" s="28" t="n">
        <v>0</v>
      </c>
      <c r="S7061" s="28" t="n">
        <f aca="false">IF(O7061="Won",R7061,IF(O7061="Lost",0,N7061))</f>
        <v>0</v>
      </c>
      <c r="T7061" s="30" t="n">
        <f aca="false">IF(AND(P7061&lt;&gt;"",Q7061&lt;&gt;""),Q7061-P7061,"")</f>
        <v>6</v>
      </c>
      <c r="U7061" s="30" t="str">
        <f aca="false">IF(AND(O7061="Engaging",P7061&lt;&gt;""),'Leia-me'!$B$5-P7061,"")</f>
        <v/>
      </c>
      <c r="V7061" s="25" t="str">
        <f aca="false">IF(O7061&lt;&gt;"Engaging","",IF(U7061&lt;='Leia-me'!$B$6,"Saudável",IF(U7061&lt;='Leia-me'!$B$7,"Esfriando",IF(U7061&lt;='Leia-me'!$B$8,"Última chance","Zumbi"))))</f>
        <v/>
      </c>
      <c r="W7061" s="25" t="n">
        <f aca="false">IF(O7061="Won",1,IF(O7061="Lost",0,""))</f>
        <v>0</v>
      </c>
      <c r="Y7061" s="25" t="str">
        <f aca="false">IF(E7061="","Sim","")</f>
        <v/>
      </c>
    </row>
    <row r="7062" customFormat="false" ht="15" hidden="false" customHeight="false" outlineLevel="0" collapsed="false">
      <c r="A7062" s="25" t="s">
        <v>7325</v>
      </c>
      <c r="B7062" s="25" t="s">
        <v>102</v>
      </c>
      <c r="C7062" s="25" t="s">
        <v>103</v>
      </c>
      <c r="D7062" s="25" t="s">
        <v>104</v>
      </c>
      <c r="E7062" s="25" t="s">
        <v>5204</v>
      </c>
      <c r="F7062" s="25" t="s">
        <v>155</v>
      </c>
      <c r="G7062" s="26" t="n">
        <v>1188.42</v>
      </c>
      <c r="H7062" s="27" t="n">
        <v>3015</v>
      </c>
      <c r="I7062" s="25" t="s">
        <v>147</v>
      </c>
      <c r="K7062" s="25" t="n">
        <v>1994</v>
      </c>
      <c r="L7062" s="25" t="s">
        <v>160</v>
      </c>
      <c r="M7062" s="25" t="s">
        <v>149</v>
      </c>
      <c r="N7062" s="28" t="n">
        <v>3393</v>
      </c>
      <c r="O7062" s="25" t="s">
        <v>54</v>
      </c>
      <c r="P7062" s="29" t="n">
        <v>43026</v>
      </c>
      <c r="Q7062" s="29" t="n">
        <v>43035</v>
      </c>
      <c r="R7062" s="28" t="n">
        <v>3363</v>
      </c>
      <c r="S7062" s="28" t="n">
        <f aca="false">IF(O7062="Won",R7062,IF(O7062="Lost",0,N7062))</f>
        <v>3363</v>
      </c>
      <c r="T7062" s="30" t="n">
        <f aca="false">IF(AND(P7062&lt;&gt;"",Q7062&lt;&gt;""),Q7062-P7062,"")</f>
        <v>9</v>
      </c>
      <c r="U7062" s="30" t="str">
        <f aca="false">IF(AND(O7062="Engaging",P7062&lt;&gt;""),'Leia-me'!$B$5-P7062,"")</f>
        <v/>
      </c>
      <c r="V7062" s="25" t="str">
        <f aca="false">IF(O7062&lt;&gt;"Engaging","",IF(U7062&lt;='Leia-me'!$B$6,"Saudável",IF(U7062&lt;='Leia-me'!$B$7,"Esfriando",IF(U7062&lt;='Leia-me'!$B$8,"Última chance","Zumbi"))))</f>
        <v/>
      </c>
      <c r="W7062" s="25" t="n">
        <f aca="false">IF(O7062="Won",1,IF(O7062="Lost",0,""))</f>
        <v>1</v>
      </c>
      <c r="Y7062" s="25" t="str">
        <f aca="false">IF(E7062="","Sim","")</f>
        <v/>
      </c>
    </row>
    <row r="7063" customFormat="false" ht="15" hidden="false" customHeight="false" outlineLevel="0" collapsed="false">
      <c r="A7063" s="25" t="s">
        <v>7326</v>
      </c>
      <c r="B7063" s="25" t="s">
        <v>102</v>
      </c>
      <c r="C7063" s="25" t="s">
        <v>103</v>
      </c>
      <c r="D7063" s="25" t="s">
        <v>104</v>
      </c>
      <c r="E7063" s="25" t="s">
        <v>633</v>
      </c>
      <c r="F7063" s="25" t="s">
        <v>211</v>
      </c>
      <c r="G7063" s="26" t="n">
        <v>1388.67</v>
      </c>
      <c r="H7063" s="27" t="n">
        <v>3583</v>
      </c>
      <c r="I7063" s="25" t="s">
        <v>147</v>
      </c>
      <c r="K7063" s="25" t="n">
        <v>1989</v>
      </c>
      <c r="L7063" s="25" t="s">
        <v>1834</v>
      </c>
      <c r="M7063" s="25" t="s">
        <v>171</v>
      </c>
      <c r="N7063" s="28" t="n">
        <v>4821</v>
      </c>
      <c r="O7063" s="25" t="s">
        <v>55</v>
      </c>
      <c r="P7063" s="29" t="n">
        <v>43027</v>
      </c>
      <c r="Q7063" s="29" t="n">
        <v>43034</v>
      </c>
      <c r="R7063" s="28" t="n">
        <v>0</v>
      </c>
      <c r="S7063" s="28" t="n">
        <f aca="false">IF(O7063="Won",R7063,IF(O7063="Lost",0,N7063))</f>
        <v>0</v>
      </c>
      <c r="T7063" s="30" t="n">
        <f aca="false">IF(AND(P7063&lt;&gt;"",Q7063&lt;&gt;""),Q7063-P7063,"")</f>
        <v>7</v>
      </c>
      <c r="U7063" s="30" t="str">
        <f aca="false">IF(AND(O7063="Engaging",P7063&lt;&gt;""),'Leia-me'!$B$5-P7063,"")</f>
        <v/>
      </c>
      <c r="V7063" s="25" t="str">
        <f aca="false">IF(O7063&lt;&gt;"Engaging","",IF(U7063&lt;='Leia-me'!$B$6,"Saudável",IF(U7063&lt;='Leia-me'!$B$7,"Esfriando",IF(U7063&lt;='Leia-me'!$B$8,"Última chance","Zumbi"))))</f>
        <v/>
      </c>
      <c r="W7063" s="25" t="n">
        <f aca="false">IF(O7063="Won",1,IF(O7063="Lost",0,""))</f>
        <v>0</v>
      </c>
      <c r="X7063" s="25" t="s">
        <v>1835</v>
      </c>
      <c r="Y7063" s="25" t="str">
        <f aca="false">IF(E7063="","Sim","")</f>
        <v/>
      </c>
    </row>
    <row r="7064" customFormat="false" ht="15" hidden="false" customHeight="false" outlineLevel="0" collapsed="false">
      <c r="A7064" s="25" t="s">
        <v>7327</v>
      </c>
      <c r="B7064" s="25" t="s">
        <v>102</v>
      </c>
      <c r="C7064" s="25" t="s">
        <v>103</v>
      </c>
      <c r="D7064" s="25" t="s">
        <v>104</v>
      </c>
      <c r="E7064" s="25" t="s">
        <v>5204</v>
      </c>
      <c r="F7064" s="25" t="s">
        <v>155</v>
      </c>
      <c r="G7064" s="26" t="n">
        <v>1188.42</v>
      </c>
      <c r="H7064" s="27" t="n">
        <v>3015</v>
      </c>
      <c r="I7064" s="25" t="s">
        <v>147</v>
      </c>
      <c r="K7064" s="25" t="n">
        <v>1994</v>
      </c>
      <c r="L7064" s="25" t="s">
        <v>1834</v>
      </c>
      <c r="M7064" s="25" t="s">
        <v>171</v>
      </c>
      <c r="N7064" s="28" t="n">
        <v>4821</v>
      </c>
      <c r="O7064" s="25" t="s">
        <v>55</v>
      </c>
      <c r="P7064" s="29" t="n">
        <v>43027</v>
      </c>
      <c r="Q7064" s="29" t="n">
        <v>43029</v>
      </c>
      <c r="R7064" s="28" t="n">
        <v>0</v>
      </c>
      <c r="S7064" s="28" t="n">
        <f aca="false">IF(O7064="Won",R7064,IF(O7064="Lost",0,N7064))</f>
        <v>0</v>
      </c>
      <c r="T7064" s="30" t="n">
        <f aca="false">IF(AND(P7064&lt;&gt;"",Q7064&lt;&gt;""),Q7064-P7064,"")</f>
        <v>2</v>
      </c>
      <c r="U7064" s="30" t="str">
        <f aca="false">IF(AND(O7064="Engaging",P7064&lt;&gt;""),'Leia-me'!$B$5-P7064,"")</f>
        <v/>
      </c>
      <c r="V7064" s="25" t="str">
        <f aca="false">IF(O7064&lt;&gt;"Engaging","",IF(U7064&lt;='Leia-me'!$B$6,"Saudável",IF(U7064&lt;='Leia-me'!$B$7,"Esfriando",IF(U7064&lt;='Leia-me'!$B$8,"Última chance","Zumbi"))))</f>
        <v/>
      </c>
      <c r="W7064" s="25" t="n">
        <f aca="false">IF(O7064="Won",1,IF(O7064="Lost",0,""))</f>
        <v>0</v>
      </c>
      <c r="X7064" s="25" t="s">
        <v>1835</v>
      </c>
      <c r="Y7064" s="25" t="str">
        <f aca="false">IF(E7064="","Sim","")</f>
        <v/>
      </c>
    </row>
    <row r="7065" customFormat="false" ht="15" hidden="false" customHeight="false" outlineLevel="0" collapsed="false">
      <c r="A7065" s="25" t="s">
        <v>7328</v>
      </c>
      <c r="B7065" s="25" t="s">
        <v>102</v>
      </c>
      <c r="C7065" s="25" t="s">
        <v>103</v>
      </c>
      <c r="D7065" s="25" t="s">
        <v>104</v>
      </c>
      <c r="E7065" s="25" t="s">
        <v>417</v>
      </c>
      <c r="F7065" s="25" t="s">
        <v>211</v>
      </c>
      <c r="G7065" s="26" t="n">
        <v>223.8</v>
      </c>
      <c r="H7065" s="27" t="n">
        <v>299</v>
      </c>
      <c r="I7065" s="25" t="s">
        <v>147</v>
      </c>
      <c r="K7065" s="25" t="n">
        <v>2003</v>
      </c>
      <c r="L7065" s="25" t="s">
        <v>178</v>
      </c>
      <c r="M7065" s="25" t="s">
        <v>171</v>
      </c>
      <c r="N7065" s="28" t="n">
        <v>5482</v>
      </c>
      <c r="O7065" s="25" t="s">
        <v>54</v>
      </c>
      <c r="P7065" s="29" t="n">
        <v>43027</v>
      </c>
      <c r="Q7065" s="29" t="n">
        <v>43028</v>
      </c>
      <c r="R7065" s="28" t="n">
        <v>5368</v>
      </c>
      <c r="S7065" s="28" t="n">
        <f aca="false">IF(O7065="Won",R7065,IF(O7065="Lost",0,N7065))</f>
        <v>5368</v>
      </c>
      <c r="T7065" s="30" t="n">
        <f aca="false">IF(AND(P7065&lt;&gt;"",Q7065&lt;&gt;""),Q7065-P7065,"")</f>
        <v>1</v>
      </c>
      <c r="U7065" s="30" t="str">
        <f aca="false">IF(AND(O7065="Engaging",P7065&lt;&gt;""),'Leia-me'!$B$5-P7065,"")</f>
        <v/>
      </c>
      <c r="V7065" s="25" t="str">
        <f aca="false">IF(O7065&lt;&gt;"Engaging","",IF(U7065&lt;='Leia-me'!$B$6,"Saudável",IF(U7065&lt;='Leia-me'!$B$7,"Esfriando",IF(U7065&lt;='Leia-me'!$B$8,"Última chance","Zumbi"))))</f>
        <v/>
      </c>
      <c r="W7065" s="25" t="n">
        <f aca="false">IF(O7065="Won",1,IF(O7065="Lost",0,""))</f>
        <v>1</v>
      </c>
      <c r="Y7065" s="25" t="str">
        <f aca="false">IF(E7065="","Sim","")</f>
        <v/>
      </c>
    </row>
    <row r="7066" customFormat="false" ht="15" hidden="false" customHeight="false" outlineLevel="0" collapsed="false">
      <c r="A7066" s="25" t="s">
        <v>7329</v>
      </c>
      <c r="B7066" s="25" t="s">
        <v>102</v>
      </c>
      <c r="C7066" s="25" t="s">
        <v>103</v>
      </c>
      <c r="D7066" s="25" t="s">
        <v>104</v>
      </c>
      <c r="E7066" s="25" t="s">
        <v>609</v>
      </c>
      <c r="F7066" s="25" t="s">
        <v>267</v>
      </c>
      <c r="G7066" s="26" t="n">
        <v>692.19</v>
      </c>
      <c r="H7066" s="27" t="n">
        <v>1922</v>
      </c>
      <c r="I7066" s="25" t="s">
        <v>147</v>
      </c>
      <c r="K7066" s="25" t="n">
        <v>2003</v>
      </c>
      <c r="L7066" s="25" t="s">
        <v>148</v>
      </c>
      <c r="M7066" s="25" t="s">
        <v>149</v>
      </c>
      <c r="N7066" s="28" t="n">
        <v>55</v>
      </c>
      <c r="O7066" s="25" t="s">
        <v>55</v>
      </c>
      <c r="P7066" s="29" t="n">
        <v>43028</v>
      </c>
      <c r="Q7066" s="29" t="n">
        <v>43035</v>
      </c>
      <c r="R7066" s="28" t="n">
        <v>0</v>
      </c>
      <c r="S7066" s="28" t="n">
        <f aca="false">IF(O7066="Won",R7066,IF(O7066="Lost",0,N7066))</f>
        <v>0</v>
      </c>
      <c r="T7066" s="30" t="n">
        <f aca="false">IF(AND(P7066&lt;&gt;"",Q7066&lt;&gt;""),Q7066-P7066,"")</f>
        <v>7</v>
      </c>
      <c r="U7066" s="30" t="str">
        <f aca="false">IF(AND(O7066="Engaging",P7066&lt;&gt;""),'Leia-me'!$B$5-P7066,"")</f>
        <v/>
      </c>
      <c r="V7066" s="25" t="str">
        <f aca="false">IF(O7066&lt;&gt;"Engaging","",IF(U7066&lt;='Leia-me'!$B$6,"Saudável",IF(U7066&lt;='Leia-me'!$B$7,"Esfriando",IF(U7066&lt;='Leia-me'!$B$8,"Última chance","Zumbi"))))</f>
        <v/>
      </c>
      <c r="W7066" s="25" t="n">
        <f aca="false">IF(O7066="Won",1,IF(O7066="Lost",0,""))</f>
        <v>0</v>
      </c>
      <c r="Y7066" s="25" t="str">
        <f aca="false">IF(E7066="","Sim","")</f>
        <v/>
      </c>
    </row>
    <row r="7067" customFormat="false" ht="15" hidden="false" customHeight="false" outlineLevel="0" collapsed="false">
      <c r="A7067" s="25" t="s">
        <v>7330</v>
      </c>
      <c r="B7067" s="25" t="s">
        <v>102</v>
      </c>
      <c r="C7067" s="25" t="s">
        <v>103</v>
      </c>
      <c r="D7067" s="25" t="s">
        <v>104</v>
      </c>
      <c r="E7067" s="25" t="s">
        <v>1778</v>
      </c>
      <c r="F7067" s="25" t="s">
        <v>146</v>
      </c>
      <c r="G7067" s="26" t="n">
        <v>1618.89</v>
      </c>
      <c r="H7067" s="27" t="n">
        <v>3889</v>
      </c>
      <c r="I7067" s="25" t="s">
        <v>147</v>
      </c>
      <c r="K7067" s="25" t="n">
        <v>2004</v>
      </c>
      <c r="L7067" s="25" t="s">
        <v>148</v>
      </c>
      <c r="M7067" s="25" t="s">
        <v>149</v>
      </c>
      <c r="N7067" s="28" t="n">
        <v>55</v>
      </c>
      <c r="O7067" s="25" t="s">
        <v>55</v>
      </c>
      <c r="P7067" s="29" t="n">
        <v>43028</v>
      </c>
      <c r="Q7067" s="29" t="n">
        <v>43036</v>
      </c>
      <c r="R7067" s="28" t="n">
        <v>0</v>
      </c>
      <c r="S7067" s="28" t="n">
        <f aca="false">IF(O7067="Won",R7067,IF(O7067="Lost",0,N7067))</f>
        <v>0</v>
      </c>
      <c r="T7067" s="30" t="n">
        <f aca="false">IF(AND(P7067&lt;&gt;"",Q7067&lt;&gt;""),Q7067-P7067,"")</f>
        <v>8</v>
      </c>
      <c r="U7067" s="30" t="str">
        <f aca="false">IF(AND(O7067="Engaging",P7067&lt;&gt;""),'Leia-me'!$B$5-P7067,"")</f>
        <v/>
      </c>
      <c r="V7067" s="25" t="str">
        <f aca="false">IF(O7067&lt;&gt;"Engaging","",IF(U7067&lt;='Leia-me'!$B$6,"Saudável",IF(U7067&lt;='Leia-me'!$B$7,"Esfriando",IF(U7067&lt;='Leia-me'!$B$8,"Última chance","Zumbi"))))</f>
        <v/>
      </c>
      <c r="W7067" s="25" t="n">
        <f aca="false">IF(O7067="Won",1,IF(O7067="Lost",0,""))</f>
        <v>0</v>
      </c>
      <c r="Y7067" s="25" t="str">
        <f aca="false">IF(E7067="","Sim","")</f>
        <v/>
      </c>
    </row>
    <row r="7068" customFormat="false" ht="15" hidden="false" customHeight="false" outlineLevel="0" collapsed="false">
      <c r="A7068" s="25" t="s">
        <v>7331</v>
      </c>
      <c r="B7068" s="25" t="s">
        <v>102</v>
      </c>
      <c r="C7068" s="25" t="s">
        <v>103</v>
      </c>
      <c r="D7068" s="25" t="s">
        <v>104</v>
      </c>
      <c r="E7068" s="25" t="s">
        <v>449</v>
      </c>
      <c r="F7068" s="25" t="s">
        <v>192</v>
      </c>
      <c r="G7068" s="26" t="n">
        <v>98.79</v>
      </c>
      <c r="H7068" s="27" t="n">
        <v>96</v>
      </c>
      <c r="I7068" s="25" t="s">
        <v>147</v>
      </c>
      <c r="J7068" s="25" t="s">
        <v>445</v>
      </c>
      <c r="K7068" s="25" t="n">
        <v>2013</v>
      </c>
      <c r="L7068" s="25" t="s">
        <v>148</v>
      </c>
      <c r="M7068" s="25" t="s">
        <v>149</v>
      </c>
      <c r="N7068" s="28" t="n">
        <v>55</v>
      </c>
      <c r="O7068" s="25" t="s">
        <v>54</v>
      </c>
      <c r="P7068" s="29" t="n">
        <v>43028</v>
      </c>
      <c r="Q7068" s="29" t="n">
        <v>43042</v>
      </c>
      <c r="R7068" s="28" t="n">
        <v>48</v>
      </c>
      <c r="S7068" s="28" t="n">
        <f aca="false">IF(O7068="Won",R7068,IF(O7068="Lost",0,N7068))</f>
        <v>48</v>
      </c>
      <c r="T7068" s="30" t="n">
        <f aca="false">IF(AND(P7068&lt;&gt;"",Q7068&lt;&gt;""),Q7068-P7068,"")</f>
        <v>14</v>
      </c>
      <c r="U7068" s="30" t="str">
        <f aca="false">IF(AND(O7068="Engaging",P7068&lt;&gt;""),'Leia-me'!$B$5-P7068,"")</f>
        <v/>
      </c>
      <c r="V7068" s="25" t="str">
        <f aca="false">IF(O7068&lt;&gt;"Engaging","",IF(U7068&lt;='Leia-me'!$B$6,"Saudável",IF(U7068&lt;='Leia-me'!$B$7,"Esfriando",IF(U7068&lt;='Leia-me'!$B$8,"Última chance","Zumbi"))))</f>
        <v/>
      </c>
      <c r="W7068" s="25" t="n">
        <f aca="false">IF(O7068="Won",1,IF(O7068="Lost",0,""))</f>
        <v>1</v>
      </c>
      <c r="Y7068" s="25" t="str">
        <f aca="false">IF(E7068="","Sim","")</f>
        <v/>
      </c>
    </row>
    <row r="7069" customFormat="false" ht="15" hidden="false" customHeight="false" outlineLevel="0" collapsed="false">
      <c r="A7069" s="25" t="s">
        <v>7332</v>
      </c>
      <c r="B7069" s="25" t="s">
        <v>102</v>
      </c>
      <c r="C7069" s="25" t="s">
        <v>103</v>
      </c>
      <c r="D7069" s="25" t="s">
        <v>104</v>
      </c>
      <c r="E7069" s="25" t="s">
        <v>428</v>
      </c>
      <c r="F7069" s="25" t="s">
        <v>267</v>
      </c>
      <c r="G7069" s="26" t="n">
        <v>792.46</v>
      </c>
      <c r="H7069" s="27" t="n">
        <v>1299</v>
      </c>
      <c r="I7069" s="25" t="s">
        <v>147</v>
      </c>
      <c r="K7069" s="25" t="n">
        <v>1982</v>
      </c>
      <c r="L7069" s="25" t="s">
        <v>1834</v>
      </c>
      <c r="M7069" s="25" t="s">
        <v>171</v>
      </c>
      <c r="N7069" s="28" t="n">
        <v>4821</v>
      </c>
      <c r="O7069" s="25" t="s">
        <v>54</v>
      </c>
      <c r="P7069" s="29" t="n">
        <v>43030</v>
      </c>
      <c r="Q7069" s="29" t="n">
        <v>43036</v>
      </c>
      <c r="R7069" s="28" t="n">
        <v>5190</v>
      </c>
      <c r="S7069" s="28" t="n">
        <f aca="false">IF(O7069="Won",R7069,IF(O7069="Lost",0,N7069))</f>
        <v>5190</v>
      </c>
      <c r="T7069" s="30" t="n">
        <f aca="false">IF(AND(P7069&lt;&gt;"",Q7069&lt;&gt;""),Q7069-P7069,"")</f>
        <v>6</v>
      </c>
      <c r="U7069" s="30" t="str">
        <f aca="false">IF(AND(O7069="Engaging",P7069&lt;&gt;""),'Leia-me'!$B$5-P7069,"")</f>
        <v/>
      </c>
      <c r="V7069" s="25" t="str">
        <f aca="false">IF(O7069&lt;&gt;"Engaging","",IF(U7069&lt;='Leia-me'!$B$6,"Saudável",IF(U7069&lt;='Leia-me'!$B$7,"Esfriando",IF(U7069&lt;='Leia-me'!$B$8,"Última chance","Zumbi"))))</f>
        <v/>
      </c>
      <c r="W7069" s="25" t="n">
        <f aca="false">IF(O7069="Won",1,IF(O7069="Lost",0,""))</f>
        <v>1</v>
      </c>
      <c r="X7069" s="25" t="s">
        <v>1835</v>
      </c>
      <c r="Y7069" s="25" t="str">
        <f aca="false">IF(E7069="","Sim","")</f>
        <v/>
      </c>
    </row>
    <row r="7070" customFormat="false" ht="15" hidden="false" customHeight="false" outlineLevel="0" collapsed="false">
      <c r="A7070" s="25" t="s">
        <v>7333</v>
      </c>
      <c r="B7070" s="25" t="s">
        <v>102</v>
      </c>
      <c r="C7070" s="25" t="s">
        <v>103</v>
      </c>
      <c r="D7070" s="25" t="s">
        <v>104</v>
      </c>
      <c r="G7070" s="31"/>
      <c r="H7070" s="32"/>
      <c r="L7070" s="25" t="s">
        <v>178</v>
      </c>
      <c r="M7070" s="25" t="s">
        <v>171</v>
      </c>
      <c r="N7070" s="28" t="n">
        <v>5482</v>
      </c>
      <c r="O7070" s="25" t="s">
        <v>56</v>
      </c>
      <c r="P7070" s="29" t="n">
        <v>43031</v>
      </c>
      <c r="Q7070" s="33"/>
      <c r="R7070" s="34"/>
      <c r="S7070" s="28" t="n">
        <f aca="false">IF(O7070="Won",R7070,IF(O7070="Lost",0,N7070))</f>
        <v>5482</v>
      </c>
      <c r="T7070" s="30" t="str">
        <f aca="false">IF(AND(P7070&lt;&gt;"",Q7070&lt;&gt;""),Q7070-P7070,"")</f>
        <v/>
      </c>
      <c r="U7070" s="30" t="n">
        <f aca="false">IF(AND(O7070="Engaging",P7070&lt;&gt;""),'Leia-me'!$B$5-P7070,"")</f>
        <v>69</v>
      </c>
      <c r="V7070" s="25" t="str">
        <f aca="false">IF(O7070&lt;&gt;"Engaging","",IF(U7070&lt;='Leia-me'!$B$6,"Saudável",IF(U7070&lt;='Leia-me'!$B$7,"Esfriando",IF(U7070&lt;='Leia-me'!$B$8,"Última chance","Zumbi"))))</f>
        <v>Saudável</v>
      </c>
      <c r="W7070" s="25" t="str">
        <f aca="false">IF(O7070="Won",1,IF(O7070="Lost",0,""))</f>
        <v/>
      </c>
      <c r="Y7070" s="25" t="str">
        <f aca="false">IF(E7070="","Sim","")</f>
        <v>Sim</v>
      </c>
    </row>
    <row r="7071" customFormat="false" ht="15" hidden="false" customHeight="false" outlineLevel="0" collapsed="false">
      <c r="A7071" s="25" t="s">
        <v>7334</v>
      </c>
      <c r="B7071" s="25" t="s">
        <v>102</v>
      </c>
      <c r="C7071" s="25" t="s">
        <v>103</v>
      </c>
      <c r="D7071" s="25" t="s">
        <v>104</v>
      </c>
      <c r="E7071" s="25" t="s">
        <v>5204</v>
      </c>
      <c r="F7071" s="25" t="s">
        <v>155</v>
      </c>
      <c r="G7071" s="26" t="n">
        <v>1188.42</v>
      </c>
      <c r="H7071" s="27" t="n">
        <v>3015</v>
      </c>
      <c r="I7071" s="25" t="s">
        <v>147</v>
      </c>
      <c r="K7071" s="25" t="n">
        <v>1994</v>
      </c>
      <c r="L7071" s="25" t="s">
        <v>1834</v>
      </c>
      <c r="M7071" s="25" t="s">
        <v>171</v>
      </c>
      <c r="N7071" s="28" t="n">
        <v>4821</v>
      </c>
      <c r="O7071" s="25" t="s">
        <v>55</v>
      </c>
      <c r="P7071" s="29" t="n">
        <v>43031</v>
      </c>
      <c r="Q7071" s="29" t="n">
        <v>43032</v>
      </c>
      <c r="R7071" s="28" t="n">
        <v>0</v>
      </c>
      <c r="S7071" s="28" t="n">
        <f aca="false">IF(O7071="Won",R7071,IF(O7071="Lost",0,N7071))</f>
        <v>0</v>
      </c>
      <c r="T7071" s="30" t="n">
        <f aca="false">IF(AND(P7071&lt;&gt;"",Q7071&lt;&gt;""),Q7071-P7071,"")</f>
        <v>1</v>
      </c>
      <c r="U7071" s="30" t="str">
        <f aca="false">IF(AND(O7071="Engaging",P7071&lt;&gt;""),'Leia-me'!$B$5-P7071,"")</f>
        <v/>
      </c>
      <c r="V7071" s="25" t="str">
        <f aca="false">IF(O7071&lt;&gt;"Engaging","",IF(U7071&lt;='Leia-me'!$B$6,"Saudável",IF(U7071&lt;='Leia-me'!$B$7,"Esfriando",IF(U7071&lt;='Leia-me'!$B$8,"Última chance","Zumbi"))))</f>
        <v/>
      </c>
      <c r="W7071" s="25" t="n">
        <f aca="false">IF(O7071="Won",1,IF(O7071="Lost",0,""))</f>
        <v>0</v>
      </c>
      <c r="X7071" s="25" t="s">
        <v>1835</v>
      </c>
      <c r="Y7071" s="25" t="str">
        <f aca="false">IF(E7071="","Sim","")</f>
        <v/>
      </c>
    </row>
    <row r="7072" customFormat="false" ht="15" hidden="false" customHeight="false" outlineLevel="0" collapsed="false">
      <c r="A7072" s="25" t="s">
        <v>7335</v>
      </c>
      <c r="B7072" s="25" t="s">
        <v>102</v>
      </c>
      <c r="C7072" s="25" t="s">
        <v>103</v>
      </c>
      <c r="D7072" s="25" t="s">
        <v>104</v>
      </c>
      <c r="E7072" s="25" t="s">
        <v>218</v>
      </c>
      <c r="F7072" s="25" t="s">
        <v>146</v>
      </c>
      <c r="G7072" s="26" t="n">
        <v>4.54</v>
      </c>
      <c r="H7072" s="27" t="n">
        <v>9</v>
      </c>
      <c r="I7072" s="25" t="s">
        <v>147</v>
      </c>
      <c r="K7072" s="25" t="n">
        <v>2017</v>
      </c>
      <c r="L7072" s="25" t="s">
        <v>148</v>
      </c>
      <c r="M7072" s="25" t="s">
        <v>149</v>
      </c>
      <c r="N7072" s="28" t="n">
        <v>55</v>
      </c>
      <c r="O7072" s="25" t="s">
        <v>54</v>
      </c>
      <c r="P7072" s="29" t="n">
        <v>43031</v>
      </c>
      <c r="Q7072" s="29" t="n">
        <v>43097</v>
      </c>
      <c r="R7072" s="28" t="n">
        <v>51</v>
      </c>
      <c r="S7072" s="28" t="n">
        <f aca="false">IF(O7072="Won",R7072,IF(O7072="Lost",0,N7072))</f>
        <v>51</v>
      </c>
      <c r="T7072" s="30" t="n">
        <f aca="false">IF(AND(P7072&lt;&gt;"",Q7072&lt;&gt;""),Q7072-P7072,"")</f>
        <v>66</v>
      </c>
      <c r="U7072" s="30" t="str">
        <f aca="false">IF(AND(O7072="Engaging",P7072&lt;&gt;""),'Leia-me'!$B$5-P7072,"")</f>
        <v/>
      </c>
      <c r="V7072" s="25" t="str">
        <f aca="false">IF(O7072&lt;&gt;"Engaging","",IF(U7072&lt;='Leia-me'!$B$6,"Saudável",IF(U7072&lt;='Leia-me'!$B$7,"Esfriando",IF(U7072&lt;='Leia-me'!$B$8,"Última chance","Zumbi"))))</f>
        <v/>
      </c>
      <c r="W7072" s="25" t="n">
        <f aca="false">IF(O7072="Won",1,IF(O7072="Lost",0,""))</f>
        <v>1</v>
      </c>
      <c r="Y7072" s="25" t="str">
        <f aca="false">IF(E7072="","Sim","")</f>
        <v/>
      </c>
    </row>
    <row r="7073" customFormat="false" ht="15" hidden="false" customHeight="false" outlineLevel="0" collapsed="false">
      <c r="A7073" s="25" t="s">
        <v>7336</v>
      </c>
      <c r="B7073" s="25" t="s">
        <v>102</v>
      </c>
      <c r="C7073" s="25" t="s">
        <v>103</v>
      </c>
      <c r="D7073" s="25" t="s">
        <v>104</v>
      </c>
      <c r="E7073" s="25" t="s">
        <v>3075</v>
      </c>
      <c r="F7073" s="25" t="s">
        <v>165</v>
      </c>
      <c r="G7073" s="26" t="n">
        <v>4269.9</v>
      </c>
      <c r="H7073" s="27" t="n">
        <v>6472</v>
      </c>
      <c r="I7073" s="25" t="s">
        <v>147</v>
      </c>
      <c r="J7073" s="25" t="s">
        <v>1347</v>
      </c>
      <c r="K7073" s="25" t="n">
        <v>1993</v>
      </c>
      <c r="L7073" s="25" t="s">
        <v>186</v>
      </c>
      <c r="M7073" s="25" t="s">
        <v>171</v>
      </c>
      <c r="N7073" s="28" t="n">
        <v>550</v>
      </c>
      <c r="O7073" s="25" t="s">
        <v>54</v>
      </c>
      <c r="P7073" s="29" t="n">
        <v>43032</v>
      </c>
      <c r="Q7073" s="29" t="n">
        <v>43034</v>
      </c>
      <c r="R7073" s="28" t="n">
        <v>535</v>
      </c>
      <c r="S7073" s="28" t="n">
        <f aca="false">IF(O7073="Won",R7073,IF(O7073="Lost",0,N7073))</f>
        <v>535</v>
      </c>
      <c r="T7073" s="30" t="n">
        <f aca="false">IF(AND(P7073&lt;&gt;"",Q7073&lt;&gt;""),Q7073-P7073,"")</f>
        <v>2</v>
      </c>
      <c r="U7073" s="30" t="str">
        <f aca="false">IF(AND(O7073="Engaging",P7073&lt;&gt;""),'Leia-me'!$B$5-P7073,"")</f>
        <v/>
      </c>
      <c r="V7073" s="25" t="str">
        <f aca="false">IF(O7073&lt;&gt;"Engaging","",IF(U7073&lt;='Leia-me'!$B$6,"Saudável",IF(U7073&lt;='Leia-me'!$B$7,"Esfriando",IF(U7073&lt;='Leia-me'!$B$8,"Última chance","Zumbi"))))</f>
        <v/>
      </c>
      <c r="W7073" s="25" t="n">
        <f aca="false">IF(O7073="Won",1,IF(O7073="Lost",0,""))</f>
        <v>1</v>
      </c>
      <c r="Y7073" s="25" t="str">
        <f aca="false">IF(E7073="","Sim","")</f>
        <v/>
      </c>
    </row>
    <row r="7074" customFormat="false" ht="15" hidden="false" customHeight="false" outlineLevel="0" collapsed="false">
      <c r="A7074" s="25" t="s">
        <v>7337</v>
      </c>
      <c r="B7074" s="25" t="s">
        <v>102</v>
      </c>
      <c r="C7074" s="25" t="s">
        <v>103</v>
      </c>
      <c r="D7074" s="25" t="s">
        <v>104</v>
      </c>
      <c r="G7074" s="31"/>
      <c r="H7074" s="32"/>
      <c r="L7074" s="25" t="s">
        <v>186</v>
      </c>
      <c r="M7074" s="25" t="s">
        <v>171</v>
      </c>
      <c r="N7074" s="28" t="n">
        <v>550</v>
      </c>
      <c r="O7074" s="25" t="s">
        <v>56</v>
      </c>
      <c r="P7074" s="29" t="n">
        <v>43034</v>
      </c>
      <c r="Q7074" s="33"/>
      <c r="R7074" s="34"/>
      <c r="S7074" s="28" t="n">
        <f aca="false">IF(O7074="Won",R7074,IF(O7074="Lost",0,N7074))</f>
        <v>550</v>
      </c>
      <c r="T7074" s="30" t="str">
        <f aca="false">IF(AND(P7074&lt;&gt;"",Q7074&lt;&gt;""),Q7074-P7074,"")</f>
        <v/>
      </c>
      <c r="U7074" s="30" t="n">
        <f aca="false">IF(AND(O7074="Engaging",P7074&lt;&gt;""),'Leia-me'!$B$5-P7074,"")</f>
        <v>66</v>
      </c>
      <c r="V7074" s="25" t="str">
        <f aca="false">IF(O7074&lt;&gt;"Engaging","",IF(U7074&lt;='Leia-me'!$B$6,"Saudável",IF(U7074&lt;='Leia-me'!$B$7,"Esfriando",IF(U7074&lt;='Leia-me'!$B$8,"Última chance","Zumbi"))))</f>
        <v>Saudável</v>
      </c>
      <c r="W7074" s="25" t="str">
        <f aca="false">IF(O7074="Won",1,IF(O7074="Lost",0,""))</f>
        <v/>
      </c>
      <c r="Y7074" s="25" t="str">
        <f aca="false">IF(E7074="","Sim","")</f>
        <v>Sim</v>
      </c>
    </row>
    <row r="7075" customFormat="false" ht="15" hidden="false" customHeight="false" outlineLevel="0" collapsed="false">
      <c r="A7075" s="25" t="s">
        <v>7338</v>
      </c>
      <c r="B7075" s="25" t="s">
        <v>102</v>
      </c>
      <c r="C7075" s="25" t="s">
        <v>103</v>
      </c>
      <c r="D7075" s="25" t="s">
        <v>104</v>
      </c>
      <c r="E7075" s="25" t="s">
        <v>1789</v>
      </c>
      <c r="F7075" s="25" t="s">
        <v>211</v>
      </c>
      <c r="G7075" s="26" t="n">
        <v>497.11</v>
      </c>
      <c r="H7075" s="27" t="n">
        <v>1588</v>
      </c>
      <c r="I7075" s="25" t="s">
        <v>147</v>
      </c>
      <c r="K7075" s="25" t="n">
        <v>2009</v>
      </c>
      <c r="L7075" s="25" t="s">
        <v>186</v>
      </c>
      <c r="M7075" s="25" t="s">
        <v>171</v>
      </c>
      <c r="N7075" s="28" t="n">
        <v>550</v>
      </c>
      <c r="O7075" s="25" t="s">
        <v>55</v>
      </c>
      <c r="P7075" s="29" t="n">
        <v>43034</v>
      </c>
      <c r="Q7075" s="29" t="n">
        <v>43036</v>
      </c>
      <c r="R7075" s="28" t="n">
        <v>0</v>
      </c>
      <c r="S7075" s="28" t="n">
        <f aca="false">IF(O7075="Won",R7075,IF(O7075="Lost",0,N7075))</f>
        <v>0</v>
      </c>
      <c r="T7075" s="30" t="n">
        <f aca="false">IF(AND(P7075&lt;&gt;"",Q7075&lt;&gt;""),Q7075-P7075,"")</f>
        <v>2</v>
      </c>
      <c r="U7075" s="30" t="str">
        <f aca="false">IF(AND(O7075="Engaging",P7075&lt;&gt;""),'Leia-me'!$B$5-P7075,"")</f>
        <v/>
      </c>
      <c r="V7075" s="25" t="str">
        <f aca="false">IF(O7075&lt;&gt;"Engaging","",IF(U7075&lt;='Leia-me'!$B$6,"Saudável",IF(U7075&lt;='Leia-me'!$B$7,"Esfriando",IF(U7075&lt;='Leia-me'!$B$8,"Última chance","Zumbi"))))</f>
        <v/>
      </c>
      <c r="W7075" s="25" t="n">
        <f aca="false">IF(O7075="Won",1,IF(O7075="Lost",0,""))</f>
        <v>0</v>
      </c>
      <c r="Y7075" s="25" t="str">
        <f aca="false">IF(E7075="","Sim","")</f>
        <v/>
      </c>
    </row>
    <row r="7076" customFormat="false" ht="15" hidden="false" customHeight="false" outlineLevel="0" collapsed="false">
      <c r="A7076" s="25" t="s">
        <v>7339</v>
      </c>
      <c r="B7076" s="25" t="s">
        <v>102</v>
      </c>
      <c r="C7076" s="25" t="s">
        <v>103</v>
      </c>
      <c r="D7076" s="25" t="s">
        <v>104</v>
      </c>
      <c r="E7076" s="25" t="s">
        <v>417</v>
      </c>
      <c r="F7076" s="25" t="s">
        <v>211</v>
      </c>
      <c r="G7076" s="26" t="n">
        <v>223.8</v>
      </c>
      <c r="H7076" s="27" t="n">
        <v>299</v>
      </c>
      <c r="I7076" s="25" t="s">
        <v>147</v>
      </c>
      <c r="K7076" s="25" t="n">
        <v>2003</v>
      </c>
      <c r="L7076" s="25" t="s">
        <v>186</v>
      </c>
      <c r="M7076" s="25" t="s">
        <v>171</v>
      </c>
      <c r="N7076" s="28" t="n">
        <v>550</v>
      </c>
      <c r="O7076" s="25" t="s">
        <v>55</v>
      </c>
      <c r="P7076" s="29" t="n">
        <v>43034</v>
      </c>
      <c r="Q7076" s="29" t="n">
        <v>43035</v>
      </c>
      <c r="R7076" s="28" t="n">
        <v>0</v>
      </c>
      <c r="S7076" s="28" t="n">
        <f aca="false">IF(O7076="Won",R7076,IF(O7076="Lost",0,N7076))</f>
        <v>0</v>
      </c>
      <c r="T7076" s="30" t="n">
        <f aca="false">IF(AND(P7076&lt;&gt;"",Q7076&lt;&gt;""),Q7076-P7076,"")</f>
        <v>1</v>
      </c>
      <c r="U7076" s="30" t="str">
        <f aca="false">IF(AND(O7076="Engaging",P7076&lt;&gt;""),'Leia-me'!$B$5-P7076,"")</f>
        <v/>
      </c>
      <c r="V7076" s="25" t="str">
        <f aca="false">IF(O7076&lt;&gt;"Engaging","",IF(U7076&lt;='Leia-me'!$B$6,"Saudável",IF(U7076&lt;='Leia-me'!$B$7,"Esfriando",IF(U7076&lt;='Leia-me'!$B$8,"Última chance","Zumbi"))))</f>
        <v/>
      </c>
      <c r="W7076" s="25" t="n">
        <f aca="false">IF(O7076="Won",1,IF(O7076="Lost",0,""))</f>
        <v>0</v>
      </c>
      <c r="Y7076" s="25" t="str">
        <f aca="false">IF(E7076="","Sim","")</f>
        <v/>
      </c>
    </row>
    <row r="7077" customFormat="false" ht="15" hidden="false" customHeight="false" outlineLevel="0" collapsed="false">
      <c r="A7077" s="25" t="s">
        <v>7340</v>
      </c>
      <c r="B7077" s="25" t="s">
        <v>102</v>
      </c>
      <c r="C7077" s="25" t="s">
        <v>103</v>
      </c>
      <c r="D7077" s="25" t="s">
        <v>104</v>
      </c>
      <c r="E7077" s="25" t="s">
        <v>860</v>
      </c>
      <c r="F7077" s="25" t="s">
        <v>168</v>
      </c>
      <c r="G7077" s="26" t="n">
        <v>894.37</v>
      </c>
      <c r="H7077" s="27" t="n">
        <v>1593</v>
      </c>
      <c r="I7077" s="25" t="s">
        <v>861</v>
      </c>
      <c r="K7077" s="25" t="n">
        <v>2008</v>
      </c>
      <c r="L7077" s="25" t="s">
        <v>160</v>
      </c>
      <c r="M7077" s="25" t="s">
        <v>149</v>
      </c>
      <c r="N7077" s="28" t="n">
        <v>3393</v>
      </c>
      <c r="O7077" s="25" t="s">
        <v>55</v>
      </c>
      <c r="P7077" s="29" t="n">
        <v>43034</v>
      </c>
      <c r="Q7077" s="29" t="n">
        <v>43043</v>
      </c>
      <c r="R7077" s="28" t="n">
        <v>0</v>
      </c>
      <c r="S7077" s="28" t="n">
        <f aca="false">IF(O7077="Won",R7077,IF(O7077="Lost",0,N7077))</f>
        <v>0</v>
      </c>
      <c r="T7077" s="30" t="n">
        <f aca="false">IF(AND(P7077&lt;&gt;"",Q7077&lt;&gt;""),Q7077-P7077,"")</f>
        <v>9</v>
      </c>
      <c r="U7077" s="30" t="str">
        <f aca="false">IF(AND(O7077="Engaging",P7077&lt;&gt;""),'Leia-me'!$B$5-P7077,"")</f>
        <v/>
      </c>
      <c r="V7077" s="25" t="str">
        <f aca="false">IF(O7077&lt;&gt;"Engaging","",IF(U7077&lt;='Leia-me'!$B$6,"Saudável",IF(U7077&lt;='Leia-me'!$B$7,"Esfriando",IF(U7077&lt;='Leia-me'!$B$8,"Última chance","Zumbi"))))</f>
        <v/>
      </c>
      <c r="W7077" s="25" t="n">
        <f aca="false">IF(O7077="Won",1,IF(O7077="Lost",0,""))</f>
        <v>0</v>
      </c>
      <c r="Y7077" s="25" t="str">
        <f aca="false">IF(E7077="","Sim","")</f>
        <v/>
      </c>
    </row>
    <row r="7078" customFormat="false" ht="15" hidden="false" customHeight="false" outlineLevel="0" collapsed="false">
      <c r="A7078" s="25" t="s">
        <v>7341</v>
      </c>
      <c r="B7078" s="25" t="s">
        <v>102</v>
      </c>
      <c r="C7078" s="25" t="s">
        <v>103</v>
      </c>
      <c r="D7078" s="25" t="s">
        <v>104</v>
      </c>
      <c r="E7078" s="25" t="s">
        <v>1778</v>
      </c>
      <c r="F7078" s="25" t="s">
        <v>146</v>
      </c>
      <c r="G7078" s="26" t="n">
        <v>1618.89</v>
      </c>
      <c r="H7078" s="27" t="n">
        <v>3889</v>
      </c>
      <c r="I7078" s="25" t="s">
        <v>147</v>
      </c>
      <c r="K7078" s="25" t="n">
        <v>2004</v>
      </c>
      <c r="L7078" s="25" t="s">
        <v>186</v>
      </c>
      <c r="M7078" s="25" t="s">
        <v>171</v>
      </c>
      <c r="N7078" s="28" t="n">
        <v>550</v>
      </c>
      <c r="O7078" s="25" t="s">
        <v>55</v>
      </c>
      <c r="P7078" s="29" t="n">
        <v>43035</v>
      </c>
      <c r="Q7078" s="29" t="n">
        <v>43037</v>
      </c>
      <c r="R7078" s="28" t="n">
        <v>0</v>
      </c>
      <c r="S7078" s="28" t="n">
        <f aca="false">IF(O7078="Won",R7078,IF(O7078="Lost",0,N7078))</f>
        <v>0</v>
      </c>
      <c r="T7078" s="30" t="n">
        <f aca="false">IF(AND(P7078&lt;&gt;"",Q7078&lt;&gt;""),Q7078-P7078,"")</f>
        <v>2</v>
      </c>
      <c r="U7078" s="30" t="str">
        <f aca="false">IF(AND(O7078="Engaging",P7078&lt;&gt;""),'Leia-me'!$B$5-P7078,"")</f>
        <v/>
      </c>
      <c r="V7078" s="25" t="str">
        <f aca="false">IF(O7078&lt;&gt;"Engaging","",IF(U7078&lt;='Leia-me'!$B$6,"Saudável",IF(U7078&lt;='Leia-me'!$B$7,"Esfriando",IF(U7078&lt;='Leia-me'!$B$8,"Última chance","Zumbi"))))</f>
        <v/>
      </c>
      <c r="W7078" s="25" t="n">
        <f aca="false">IF(O7078="Won",1,IF(O7078="Lost",0,""))</f>
        <v>0</v>
      </c>
      <c r="Y7078" s="25" t="str">
        <f aca="false">IF(E7078="","Sim","")</f>
        <v/>
      </c>
    </row>
    <row r="7079" customFormat="false" ht="15" hidden="false" customHeight="false" outlineLevel="0" collapsed="false">
      <c r="A7079" s="25" t="s">
        <v>7342</v>
      </c>
      <c r="B7079" s="25" t="s">
        <v>102</v>
      </c>
      <c r="C7079" s="25" t="s">
        <v>103</v>
      </c>
      <c r="D7079" s="25" t="s">
        <v>104</v>
      </c>
      <c r="E7079" s="25" t="s">
        <v>633</v>
      </c>
      <c r="F7079" s="25" t="s">
        <v>211</v>
      </c>
      <c r="G7079" s="26" t="n">
        <v>1388.67</v>
      </c>
      <c r="H7079" s="27" t="n">
        <v>3583</v>
      </c>
      <c r="I7079" s="25" t="s">
        <v>147</v>
      </c>
      <c r="K7079" s="25" t="n">
        <v>1989</v>
      </c>
      <c r="L7079" s="25" t="s">
        <v>1834</v>
      </c>
      <c r="M7079" s="25" t="s">
        <v>171</v>
      </c>
      <c r="N7079" s="28" t="n">
        <v>4821</v>
      </c>
      <c r="O7079" s="25" t="s">
        <v>55</v>
      </c>
      <c r="P7079" s="29" t="n">
        <v>43036</v>
      </c>
      <c r="Q7079" s="29" t="n">
        <v>43037</v>
      </c>
      <c r="R7079" s="28" t="n">
        <v>0</v>
      </c>
      <c r="S7079" s="28" t="n">
        <f aca="false">IF(O7079="Won",R7079,IF(O7079="Lost",0,N7079))</f>
        <v>0</v>
      </c>
      <c r="T7079" s="30" t="n">
        <f aca="false">IF(AND(P7079&lt;&gt;"",Q7079&lt;&gt;""),Q7079-P7079,"")</f>
        <v>1</v>
      </c>
      <c r="U7079" s="30" t="str">
        <f aca="false">IF(AND(O7079="Engaging",P7079&lt;&gt;""),'Leia-me'!$B$5-P7079,"")</f>
        <v/>
      </c>
      <c r="V7079" s="25" t="str">
        <f aca="false">IF(O7079&lt;&gt;"Engaging","",IF(U7079&lt;='Leia-me'!$B$6,"Saudável",IF(U7079&lt;='Leia-me'!$B$7,"Esfriando",IF(U7079&lt;='Leia-me'!$B$8,"Última chance","Zumbi"))))</f>
        <v/>
      </c>
      <c r="W7079" s="25" t="n">
        <f aca="false">IF(O7079="Won",1,IF(O7079="Lost",0,""))</f>
        <v>0</v>
      </c>
      <c r="X7079" s="25" t="s">
        <v>1835</v>
      </c>
      <c r="Y7079" s="25" t="str">
        <f aca="false">IF(E7079="","Sim","")</f>
        <v/>
      </c>
    </row>
    <row r="7080" customFormat="false" ht="15" hidden="false" customHeight="false" outlineLevel="0" collapsed="false">
      <c r="A7080" s="25" t="s">
        <v>7343</v>
      </c>
      <c r="B7080" s="25" t="s">
        <v>102</v>
      </c>
      <c r="C7080" s="25" t="s">
        <v>103</v>
      </c>
      <c r="D7080" s="25" t="s">
        <v>104</v>
      </c>
      <c r="E7080" s="25" t="s">
        <v>1158</v>
      </c>
      <c r="F7080" s="25" t="s">
        <v>185</v>
      </c>
      <c r="G7080" s="26" t="n">
        <v>7708.38</v>
      </c>
      <c r="H7080" s="27" t="n">
        <v>13756</v>
      </c>
      <c r="I7080" s="25" t="s">
        <v>147</v>
      </c>
      <c r="K7080" s="25" t="n">
        <v>1980</v>
      </c>
      <c r="L7080" s="25" t="s">
        <v>186</v>
      </c>
      <c r="M7080" s="25" t="s">
        <v>171</v>
      </c>
      <c r="N7080" s="28" t="n">
        <v>550</v>
      </c>
      <c r="O7080" s="25" t="s">
        <v>54</v>
      </c>
      <c r="P7080" s="29" t="n">
        <v>43038</v>
      </c>
      <c r="Q7080" s="29" t="n">
        <v>43043</v>
      </c>
      <c r="R7080" s="28" t="n">
        <v>622</v>
      </c>
      <c r="S7080" s="28" t="n">
        <f aca="false">IF(O7080="Won",R7080,IF(O7080="Lost",0,N7080))</f>
        <v>622</v>
      </c>
      <c r="T7080" s="30" t="n">
        <f aca="false">IF(AND(P7080&lt;&gt;"",Q7080&lt;&gt;""),Q7080-P7080,"")</f>
        <v>5</v>
      </c>
      <c r="U7080" s="30" t="str">
        <f aca="false">IF(AND(O7080="Engaging",P7080&lt;&gt;""),'Leia-me'!$B$5-P7080,"")</f>
        <v/>
      </c>
      <c r="V7080" s="25" t="str">
        <f aca="false">IF(O7080&lt;&gt;"Engaging","",IF(U7080&lt;='Leia-me'!$B$6,"Saudável",IF(U7080&lt;='Leia-me'!$B$7,"Esfriando",IF(U7080&lt;='Leia-me'!$B$8,"Última chance","Zumbi"))))</f>
        <v/>
      </c>
      <c r="W7080" s="25" t="n">
        <f aca="false">IF(O7080="Won",1,IF(O7080="Lost",0,""))</f>
        <v>1</v>
      </c>
      <c r="Y7080" s="25" t="str">
        <f aca="false">IF(E7080="","Sim","")</f>
        <v/>
      </c>
    </row>
    <row r="7081" customFormat="false" ht="15" hidden="false" customHeight="false" outlineLevel="0" collapsed="false">
      <c r="A7081" s="25" t="s">
        <v>7344</v>
      </c>
      <c r="B7081" s="25" t="s">
        <v>102</v>
      </c>
      <c r="C7081" s="25" t="s">
        <v>103</v>
      </c>
      <c r="D7081" s="25" t="s">
        <v>104</v>
      </c>
      <c r="E7081" s="25" t="s">
        <v>494</v>
      </c>
      <c r="F7081" s="25" t="s">
        <v>192</v>
      </c>
      <c r="G7081" s="26" t="n">
        <v>11698.03</v>
      </c>
      <c r="H7081" s="27" t="n">
        <v>34288</v>
      </c>
      <c r="I7081" s="25" t="s">
        <v>147</v>
      </c>
      <c r="K7081" s="25" t="n">
        <v>1982</v>
      </c>
      <c r="L7081" s="25" t="s">
        <v>148</v>
      </c>
      <c r="M7081" s="25" t="s">
        <v>149</v>
      </c>
      <c r="N7081" s="28" t="n">
        <v>55</v>
      </c>
      <c r="O7081" s="25" t="s">
        <v>55</v>
      </c>
      <c r="P7081" s="29" t="n">
        <v>43039</v>
      </c>
      <c r="Q7081" s="29" t="n">
        <v>43042</v>
      </c>
      <c r="R7081" s="28" t="n">
        <v>0</v>
      </c>
      <c r="S7081" s="28" t="n">
        <f aca="false">IF(O7081="Won",R7081,IF(O7081="Lost",0,N7081))</f>
        <v>0</v>
      </c>
      <c r="T7081" s="30" t="n">
        <f aca="false">IF(AND(P7081&lt;&gt;"",Q7081&lt;&gt;""),Q7081-P7081,"")</f>
        <v>3</v>
      </c>
      <c r="U7081" s="30" t="str">
        <f aca="false">IF(AND(O7081="Engaging",P7081&lt;&gt;""),'Leia-me'!$B$5-P7081,"")</f>
        <v/>
      </c>
      <c r="V7081" s="25" t="str">
        <f aca="false">IF(O7081&lt;&gt;"Engaging","",IF(U7081&lt;='Leia-me'!$B$6,"Saudável",IF(U7081&lt;='Leia-me'!$B$7,"Esfriando",IF(U7081&lt;='Leia-me'!$B$8,"Última chance","Zumbi"))))</f>
        <v/>
      </c>
      <c r="W7081" s="25" t="n">
        <f aca="false">IF(O7081="Won",1,IF(O7081="Lost",0,""))</f>
        <v>0</v>
      </c>
      <c r="Y7081" s="25" t="str">
        <f aca="false">IF(E7081="","Sim","")</f>
        <v/>
      </c>
    </row>
    <row r="7082" customFormat="false" ht="15" hidden="false" customHeight="false" outlineLevel="0" collapsed="false">
      <c r="A7082" s="25" t="s">
        <v>7345</v>
      </c>
      <c r="B7082" s="25" t="s">
        <v>102</v>
      </c>
      <c r="C7082" s="25" t="s">
        <v>103</v>
      </c>
      <c r="D7082" s="25" t="s">
        <v>104</v>
      </c>
      <c r="E7082" s="25" t="s">
        <v>868</v>
      </c>
      <c r="F7082" s="25" t="s">
        <v>168</v>
      </c>
      <c r="G7082" s="26" t="n">
        <v>2952.73</v>
      </c>
      <c r="H7082" s="27" t="n">
        <v>5107</v>
      </c>
      <c r="I7082" s="25" t="s">
        <v>147</v>
      </c>
      <c r="K7082" s="25" t="n">
        <v>2000</v>
      </c>
      <c r="L7082" s="25" t="s">
        <v>186</v>
      </c>
      <c r="M7082" s="25" t="s">
        <v>171</v>
      </c>
      <c r="N7082" s="28" t="n">
        <v>550</v>
      </c>
      <c r="O7082" s="25" t="s">
        <v>55</v>
      </c>
      <c r="P7082" s="29" t="n">
        <v>43040</v>
      </c>
      <c r="Q7082" s="29" t="n">
        <v>43045</v>
      </c>
      <c r="R7082" s="28" t="n">
        <v>0</v>
      </c>
      <c r="S7082" s="28" t="n">
        <f aca="false">IF(O7082="Won",R7082,IF(O7082="Lost",0,N7082))</f>
        <v>0</v>
      </c>
      <c r="T7082" s="30" t="n">
        <f aca="false">IF(AND(P7082&lt;&gt;"",Q7082&lt;&gt;""),Q7082-P7082,"")</f>
        <v>5</v>
      </c>
      <c r="U7082" s="30" t="str">
        <f aca="false">IF(AND(O7082="Engaging",P7082&lt;&gt;""),'Leia-me'!$B$5-P7082,"")</f>
        <v/>
      </c>
      <c r="V7082" s="25" t="str">
        <f aca="false">IF(O7082&lt;&gt;"Engaging","",IF(U7082&lt;='Leia-me'!$B$6,"Saudável",IF(U7082&lt;='Leia-me'!$B$7,"Esfriando",IF(U7082&lt;='Leia-me'!$B$8,"Última chance","Zumbi"))))</f>
        <v/>
      </c>
      <c r="W7082" s="25" t="n">
        <f aca="false">IF(O7082="Won",1,IF(O7082="Lost",0,""))</f>
        <v>0</v>
      </c>
      <c r="Y7082" s="25" t="str">
        <f aca="false">IF(E7082="","Sim","")</f>
        <v/>
      </c>
    </row>
    <row r="7083" customFormat="false" ht="15" hidden="false" customHeight="false" outlineLevel="0" collapsed="false">
      <c r="A7083" s="25" t="s">
        <v>7346</v>
      </c>
      <c r="B7083" s="25" t="s">
        <v>102</v>
      </c>
      <c r="C7083" s="25" t="s">
        <v>103</v>
      </c>
      <c r="D7083" s="25" t="s">
        <v>104</v>
      </c>
      <c r="E7083" s="25" t="s">
        <v>1351</v>
      </c>
      <c r="F7083" s="25" t="s">
        <v>177</v>
      </c>
      <c r="G7083" s="26" t="n">
        <v>7537.24</v>
      </c>
      <c r="H7083" s="27" t="n">
        <v>20293</v>
      </c>
      <c r="I7083" s="25" t="s">
        <v>147</v>
      </c>
      <c r="K7083" s="25" t="n">
        <v>1993</v>
      </c>
      <c r="L7083" s="25" t="s">
        <v>178</v>
      </c>
      <c r="M7083" s="25" t="s">
        <v>171</v>
      </c>
      <c r="N7083" s="28" t="n">
        <v>5482</v>
      </c>
      <c r="O7083" s="25" t="s">
        <v>55</v>
      </c>
      <c r="P7083" s="29" t="n">
        <v>43040</v>
      </c>
      <c r="Q7083" s="29" t="n">
        <v>43049</v>
      </c>
      <c r="R7083" s="28" t="n">
        <v>0</v>
      </c>
      <c r="S7083" s="28" t="n">
        <f aca="false">IF(O7083="Won",R7083,IF(O7083="Lost",0,N7083))</f>
        <v>0</v>
      </c>
      <c r="T7083" s="30" t="n">
        <f aca="false">IF(AND(P7083&lt;&gt;"",Q7083&lt;&gt;""),Q7083-P7083,"")</f>
        <v>9</v>
      </c>
      <c r="U7083" s="30" t="str">
        <f aca="false">IF(AND(O7083="Engaging",P7083&lt;&gt;""),'Leia-me'!$B$5-P7083,"")</f>
        <v/>
      </c>
      <c r="V7083" s="25" t="str">
        <f aca="false">IF(O7083&lt;&gt;"Engaging","",IF(U7083&lt;='Leia-me'!$B$6,"Saudável",IF(U7083&lt;='Leia-me'!$B$7,"Esfriando",IF(U7083&lt;='Leia-me'!$B$8,"Última chance","Zumbi"))))</f>
        <v/>
      </c>
      <c r="W7083" s="25" t="n">
        <f aca="false">IF(O7083="Won",1,IF(O7083="Lost",0,""))</f>
        <v>0</v>
      </c>
      <c r="Y7083" s="25" t="str">
        <f aca="false">IF(E7083="","Sim","")</f>
        <v/>
      </c>
    </row>
    <row r="7084" customFormat="false" ht="15" hidden="false" customHeight="false" outlineLevel="0" collapsed="false">
      <c r="A7084" s="25" t="s">
        <v>7347</v>
      </c>
      <c r="B7084" s="25" t="s">
        <v>102</v>
      </c>
      <c r="C7084" s="25" t="s">
        <v>103</v>
      </c>
      <c r="D7084" s="25" t="s">
        <v>104</v>
      </c>
      <c r="E7084" s="25" t="s">
        <v>1778</v>
      </c>
      <c r="F7084" s="25" t="s">
        <v>146</v>
      </c>
      <c r="G7084" s="26" t="n">
        <v>1618.89</v>
      </c>
      <c r="H7084" s="27" t="n">
        <v>3889</v>
      </c>
      <c r="I7084" s="25" t="s">
        <v>147</v>
      </c>
      <c r="K7084" s="25" t="n">
        <v>2004</v>
      </c>
      <c r="L7084" s="25" t="s">
        <v>170</v>
      </c>
      <c r="M7084" s="25" t="s">
        <v>171</v>
      </c>
      <c r="N7084" s="28" t="n">
        <v>1096</v>
      </c>
      <c r="O7084" s="25" t="s">
        <v>54</v>
      </c>
      <c r="P7084" s="29" t="n">
        <v>43040</v>
      </c>
      <c r="Q7084" s="29" t="n">
        <v>43049</v>
      </c>
      <c r="R7084" s="28" t="n">
        <v>960</v>
      </c>
      <c r="S7084" s="28" t="n">
        <f aca="false">IF(O7084="Won",R7084,IF(O7084="Lost",0,N7084))</f>
        <v>960</v>
      </c>
      <c r="T7084" s="30" t="n">
        <f aca="false">IF(AND(P7084&lt;&gt;"",Q7084&lt;&gt;""),Q7084-P7084,"")</f>
        <v>9</v>
      </c>
      <c r="U7084" s="30" t="str">
        <f aca="false">IF(AND(O7084="Engaging",P7084&lt;&gt;""),'Leia-me'!$B$5-P7084,"")</f>
        <v/>
      </c>
      <c r="V7084" s="25" t="str">
        <f aca="false">IF(O7084&lt;&gt;"Engaging","",IF(U7084&lt;='Leia-me'!$B$6,"Saudável",IF(U7084&lt;='Leia-me'!$B$7,"Esfriando",IF(U7084&lt;='Leia-me'!$B$8,"Última chance","Zumbi"))))</f>
        <v/>
      </c>
      <c r="W7084" s="25" t="n">
        <f aca="false">IF(O7084="Won",1,IF(O7084="Lost",0,""))</f>
        <v>1</v>
      </c>
      <c r="Y7084" s="25" t="str">
        <f aca="false">IF(E7084="","Sim","")</f>
        <v/>
      </c>
    </row>
    <row r="7085" customFormat="false" ht="15" hidden="false" customHeight="false" outlineLevel="0" collapsed="false">
      <c r="A7085" s="25" t="s">
        <v>7348</v>
      </c>
      <c r="B7085" s="25" t="s">
        <v>102</v>
      </c>
      <c r="C7085" s="25" t="s">
        <v>103</v>
      </c>
      <c r="D7085" s="25" t="s">
        <v>104</v>
      </c>
      <c r="E7085" s="25" t="s">
        <v>636</v>
      </c>
      <c r="F7085" s="25" t="s">
        <v>267</v>
      </c>
      <c r="G7085" s="26" t="n">
        <v>405.59</v>
      </c>
      <c r="H7085" s="27" t="n">
        <v>1179</v>
      </c>
      <c r="I7085" s="25" t="s">
        <v>637</v>
      </c>
      <c r="J7085" s="25" t="s">
        <v>266</v>
      </c>
      <c r="K7085" s="25" t="n">
        <v>1987</v>
      </c>
      <c r="L7085" s="25" t="s">
        <v>148</v>
      </c>
      <c r="M7085" s="25" t="s">
        <v>149</v>
      </c>
      <c r="N7085" s="28" t="n">
        <v>55</v>
      </c>
      <c r="O7085" s="25" t="s">
        <v>54</v>
      </c>
      <c r="P7085" s="29" t="n">
        <v>43040</v>
      </c>
      <c r="Q7085" s="29" t="n">
        <v>43041</v>
      </c>
      <c r="R7085" s="28" t="n">
        <v>55</v>
      </c>
      <c r="S7085" s="28" t="n">
        <f aca="false">IF(O7085="Won",R7085,IF(O7085="Lost",0,N7085))</f>
        <v>55</v>
      </c>
      <c r="T7085" s="30" t="n">
        <f aca="false">IF(AND(P7085&lt;&gt;"",Q7085&lt;&gt;""),Q7085-P7085,"")</f>
        <v>1</v>
      </c>
      <c r="U7085" s="30" t="str">
        <f aca="false">IF(AND(O7085="Engaging",P7085&lt;&gt;""),'Leia-me'!$B$5-P7085,"")</f>
        <v/>
      </c>
      <c r="V7085" s="25" t="str">
        <f aca="false">IF(O7085&lt;&gt;"Engaging","",IF(U7085&lt;='Leia-me'!$B$6,"Saudável",IF(U7085&lt;='Leia-me'!$B$7,"Esfriando",IF(U7085&lt;='Leia-me'!$B$8,"Última chance","Zumbi"))))</f>
        <v/>
      </c>
      <c r="W7085" s="25" t="n">
        <f aca="false">IF(O7085="Won",1,IF(O7085="Lost",0,""))</f>
        <v>1</v>
      </c>
      <c r="Y7085" s="25" t="str">
        <f aca="false">IF(E7085="","Sim","")</f>
        <v/>
      </c>
    </row>
    <row r="7086" customFormat="false" ht="15" hidden="false" customHeight="false" outlineLevel="0" collapsed="false">
      <c r="A7086" s="25" t="s">
        <v>7349</v>
      </c>
      <c r="B7086" s="25" t="s">
        <v>102</v>
      </c>
      <c r="C7086" s="25" t="s">
        <v>103</v>
      </c>
      <c r="D7086" s="25" t="s">
        <v>104</v>
      </c>
      <c r="E7086" s="25" t="s">
        <v>860</v>
      </c>
      <c r="F7086" s="25" t="s">
        <v>168</v>
      </c>
      <c r="G7086" s="26" t="n">
        <v>894.37</v>
      </c>
      <c r="H7086" s="27" t="n">
        <v>1593</v>
      </c>
      <c r="I7086" s="25" t="s">
        <v>861</v>
      </c>
      <c r="K7086" s="25" t="n">
        <v>2008</v>
      </c>
      <c r="L7086" s="25" t="s">
        <v>186</v>
      </c>
      <c r="M7086" s="25" t="s">
        <v>171</v>
      </c>
      <c r="N7086" s="28" t="n">
        <v>550</v>
      </c>
      <c r="O7086" s="25" t="s">
        <v>55</v>
      </c>
      <c r="P7086" s="29" t="n">
        <v>43041</v>
      </c>
      <c r="Q7086" s="29" t="n">
        <v>43046</v>
      </c>
      <c r="R7086" s="28" t="n">
        <v>0</v>
      </c>
      <c r="S7086" s="28" t="n">
        <f aca="false">IF(O7086="Won",R7086,IF(O7086="Lost",0,N7086))</f>
        <v>0</v>
      </c>
      <c r="T7086" s="30" t="n">
        <f aca="false">IF(AND(P7086&lt;&gt;"",Q7086&lt;&gt;""),Q7086-P7086,"")</f>
        <v>5</v>
      </c>
      <c r="U7086" s="30" t="str">
        <f aca="false">IF(AND(O7086="Engaging",P7086&lt;&gt;""),'Leia-me'!$B$5-P7086,"")</f>
        <v/>
      </c>
      <c r="V7086" s="25" t="str">
        <f aca="false">IF(O7086&lt;&gt;"Engaging","",IF(U7086&lt;='Leia-me'!$B$6,"Saudável",IF(U7086&lt;='Leia-me'!$B$7,"Esfriando",IF(U7086&lt;='Leia-me'!$B$8,"Última chance","Zumbi"))))</f>
        <v/>
      </c>
      <c r="W7086" s="25" t="n">
        <f aca="false">IF(O7086="Won",1,IF(O7086="Lost",0,""))</f>
        <v>0</v>
      </c>
      <c r="Y7086" s="25" t="str">
        <f aca="false">IF(E7086="","Sim","")</f>
        <v/>
      </c>
    </row>
    <row r="7087" customFormat="false" ht="15" hidden="false" customHeight="false" outlineLevel="0" collapsed="false">
      <c r="A7087" s="25" t="s">
        <v>7350</v>
      </c>
      <c r="B7087" s="25" t="s">
        <v>102</v>
      </c>
      <c r="C7087" s="25" t="s">
        <v>103</v>
      </c>
      <c r="D7087" s="25" t="s">
        <v>104</v>
      </c>
      <c r="E7087" s="25" t="s">
        <v>156</v>
      </c>
      <c r="F7087" s="25" t="s">
        <v>155</v>
      </c>
      <c r="G7087" s="26" t="n">
        <v>1699.85</v>
      </c>
      <c r="H7087" s="27" t="n">
        <v>5108</v>
      </c>
      <c r="I7087" s="25" t="s">
        <v>147</v>
      </c>
      <c r="K7087" s="25" t="n">
        <v>1999</v>
      </c>
      <c r="L7087" s="25" t="s">
        <v>186</v>
      </c>
      <c r="M7087" s="25" t="s">
        <v>171</v>
      </c>
      <c r="N7087" s="28" t="n">
        <v>550</v>
      </c>
      <c r="O7087" s="25" t="s">
        <v>54</v>
      </c>
      <c r="P7087" s="29" t="n">
        <v>43041</v>
      </c>
      <c r="Q7087" s="29" t="n">
        <v>43045</v>
      </c>
      <c r="R7087" s="28" t="n">
        <v>430</v>
      </c>
      <c r="S7087" s="28" t="n">
        <f aca="false">IF(O7087="Won",R7087,IF(O7087="Lost",0,N7087))</f>
        <v>430</v>
      </c>
      <c r="T7087" s="30" t="n">
        <f aca="false">IF(AND(P7087&lt;&gt;"",Q7087&lt;&gt;""),Q7087-P7087,"")</f>
        <v>4</v>
      </c>
      <c r="U7087" s="30" t="str">
        <f aca="false">IF(AND(O7087="Engaging",P7087&lt;&gt;""),'Leia-me'!$B$5-P7087,"")</f>
        <v/>
      </c>
      <c r="V7087" s="25" t="str">
        <f aca="false">IF(O7087&lt;&gt;"Engaging","",IF(U7087&lt;='Leia-me'!$B$6,"Saudável",IF(U7087&lt;='Leia-me'!$B$7,"Esfriando",IF(U7087&lt;='Leia-me'!$B$8,"Última chance","Zumbi"))))</f>
        <v/>
      </c>
      <c r="W7087" s="25" t="n">
        <f aca="false">IF(O7087="Won",1,IF(O7087="Lost",0,""))</f>
        <v>1</v>
      </c>
      <c r="Y7087" s="25" t="str">
        <f aca="false">IF(E7087="","Sim","")</f>
        <v/>
      </c>
    </row>
    <row r="7088" customFormat="false" ht="15" hidden="false" customHeight="false" outlineLevel="0" collapsed="false">
      <c r="A7088" s="25" t="s">
        <v>7351</v>
      </c>
      <c r="B7088" s="25" t="s">
        <v>102</v>
      </c>
      <c r="C7088" s="25" t="s">
        <v>103</v>
      </c>
      <c r="D7088" s="25" t="s">
        <v>104</v>
      </c>
      <c r="G7088" s="31"/>
      <c r="H7088" s="32"/>
      <c r="L7088" s="25" t="s">
        <v>1834</v>
      </c>
      <c r="M7088" s="25" t="s">
        <v>171</v>
      </c>
      <c r="N7088" s="28" t="n">
        <v>4821</v>
      </c>
      <c r="O7088" s="25" t="s">
        <v>56</v>
      </c>
      <c r="P7088" s="29" t="n">
        <v>43048</v>
      </c>
      <c r="Q7088" s="33"/>
      <c r="R7088" s="34"/>
      <c r="S7088" s="28" t="n">
        <f aca="false">IF(O7088="Won",R7088,IF(O7088="Lost",0,N7088))</f>
        <v>4821</v>
      </c>
      <c r="T7088" s="30" t="str">
        <f aca="false">IF(AND(P7088&lt;&gt;"",Q7088&lt;&gt;""),Q7088-P7088,"")</f>
        <v/>
      </c>
      <c r="U7088" s="30" t="n">
        <f aca="false">IF(AND(O7088="Engaging",P7088&lt;&gt;""),'Leia-me'!$B$5-P7088,"")</f>
        <v>52</v>
      </c>
      <c r="V7088" s="25" t="str">
        <f aca="false">IF(O7088&lt;&gt;"Engaging","",IF(U7088&lt;='Leia-me'!$B$6,"Saudável",IF(U7088&lt;='Leia-me'!$B$7,"Esfriando",IF(U7088&lt;='Leia-me'!$B$8,"Última chance","Zumbi"))))</f>
        <v>Saudável</v>
      </c>
      <c r="W7088" s="25" t="str">
        <f aca="false">IF(O7088="Won",1,IF(O7088="Lost",0,""))</f>
        <v/>
      </c>
      <c r="X7088" s="25" t="s">
        <v>1835</v>
      </c>
      <c r="Y7088" s="25" t="str">
        <f aca="false">IF(E7088="","Sim","")</f>
        <v>Sim</v>
      </c>
    </row>
    <row r="7089" customFormat="false" ht="15" hidden="false" customHeight="false" outlineLevel="0" collapsed="false">
      <c r="A7089" s="25" t="s">
        <v>7352</v>
      </c>
      <c r="B7089" s="25" t="s">
        <v>102</v>
      </c>
      <c r="C7089" s="25" t="s">
        <v>103</v>
      </c>
      <c r="D7089" s="25" t="s">
        <v>104</v>
      </c>
      <c r="E7089" s="25" t="s">
        <v>2484</v>
      </c>
      <c r="F7089" s="25" t="s">
        <v>155</v>
      </c>
      <c r="G7089" s="26" t="n">
        <v>1825.82</v>
      </c>
      <c r="H7089" s="27" t="n">
        <v>5595</v>
      </c>
      <c r="I7089" s="25" t="s">
        <v>147</v>
      </c>
      <c r="J7089" s="25" t="s">
        <v>156</v>
      </c>
      <c r="K7089" s="25" t="n">
        <v>1995</v>
      </c>
      <c r="L7089" s="25" t="s">
        <v>148</v>
      </c>
      <c r="M7089" s="25" t="s">
        <v>149</v>
      </c>
      <c r="N7089" s="28" t="n">
        <v>55</v>
      </c>
      <c r="O7089" s="25" t="s">
        <v>55</v>
      </c>
      <c r="P7089" s="29" t="n">
        <v>43051</v>
      </c>
      <c r="Q7089" s="29" t="n">
        <v>43093</v>
      </c>
      <c r="R7089" s="28" t="n">
        <v>0</v>
      </c>
      <c r="S7089" s="28" t="n">
        <f aca="false">IF(O7089="Won",R7089,IF(O7089="Lost",0,N7089))</f>
        <v>0</v>
      </c>
      <c r="T7089" s="30" t="n">
        <f aca="false">IF(AND(P7089&lt;&gt;"",Q7089&lt;&gt;""),Q7089-P7089,"")</f>
        <v>42</v>
      </c>
      <c r="U7089" s="30" t="str">
        <f aca="false">IF(AND(O7089="Engaging",P7089&lt;&gt;""),'Leia-me'!$B$5-P7089,"")</f>
        <v/>
      </c>
      <c r="V7089" s="25" t="str">
        <f aca="false">IF(O7089&lt;&gt;"Engaging","",IF(U7089&lt;='Leia-me'!$B$6,"Saudável",IF(U7089&lt;='Leia-me'!$B$7,"Esfriando",IF(U7089&lt;='Leia-me'!$B$8,"Última chance","Zumbi"))))</f>
        <v/>
      </c>
      <c r="W7089" s="25" t="n">
        <f aca="false">IF(O7089="Won",1,IF(O7089="Lost",0,""))</f>
        <v>0</v>
      </c>
      <c r="Y7089" s="25" t="str">
        <f aca="false">IF(E7089="","Sim","")</f>
        <v/>
      </c>
    </row>
    <row r="7090" customFormat="false" ht="15" hidden="false" customHeight="false" outlineLevel="0" collapsed="false">
      <c r="A7090" s="25" t="s">
        <v>7353</v>
      </c>
      <c r="B7090" s="25" t="s">
        <v>102</v>
      </c>
      <c r="C7090" s="25" t="s">
        <v>103</v>
      </c>
      <c r="D7090" s="25" t="s">
        <v>104</v>
      </c>
      <c r="E7090" s="25" t="s">
        <v>1187</v>
      </c>
      <c r="F7090" s="25" t="s">
        <v>159</v>
      </c>
      <c r="G7090" s="26" t="n">
        <v>2059.9</v>
      </c>
      <c r="H7090" s="27" t="n">
        <v>3644</v>
      </c>
      <c r="I7090" s="25" t="s">
        <v>147</v>
      </c>
      <c r="K7090" s="25" t="n">
        <v>1988</v>
      </c>
      <c r="L7090" s="25" t="s">
        <v>1834</v>
      </c>
      <c r="M7090" s="25" t="s">
        <v>171</v>
      </c>
      <c r="N7090" s="28" t="n">
        <v>4821</v>
      </c>
      <c r="O7090" s="25" t="s">
        <v>54</v>
      </c>
      <c r="P7090" s="29" t="n">
        <v>43058</v>
      </c>
      <c r="Q7090" s="29" t="n">
        <v>43063</v>
      </c>
      <c r="R7090" s="28" t="n">
        <v>4540</v>
      </c>
      <c r="S7090" s="28" t="n">
        <f aca="false">IF(O7090="Won",R7090,IF(O7090="Lost",0,N7090))</f>
        <v>4540</v>
      </c>
      <c r="T7090" s="30" t="n">
        <f aca="false">IF(AND(P7090&lt;&gt;"",Q7090&lt;&gt;""),Q7090-P7090,"")</f>
        <v>5</v>
      </c>
      <c r="U7090" s="30" t="str">
        <f aca="false">IF(AND(O7090="Engaging",P7090&lt;&gt;""),'Leia-me'!$B$5-P7090,"")</f>
        <v/>
      </c>
      <c r="V7090" s="25" t="str">
        <f aca="false">IF(O7090&lt;&gt;"Engaging","",IF(U7090&lt;='Leia-me'!$B$6,"Saudável",IF(U7090&lt;='Leia-me'!$B$7,"Esfriando",IF(U7090&lt;='Leia-me'!$B$8,"Última chance","Zumbi"))))</f>
        <v/>
      </c>
      <c r="W7090" s="25" t="n">
        <f aca="false">IF(O7090="Won",1,IF(O7090="Lost",0,""))</f>
        <v>1</v>
      </c>
      <c r="X7090" s="25" t="s">
        <v>1835</v>
      </c>
      <c r="Y7090" s="25" t="str">
        <f aca="false">IF(E7090="","Sim","")</f>
        <v/>
      </c>
    </row>
    <row r="7091" customFormat="false" ht="15" hidden="false" customHeight="false" outlineLevel="0" collapsed="false">
      <c r="A7091" s="25" t="s">
        <v>7354</v>
      </c>
      <c r="B7091" s="25" t="s">
        <v>102</v>
      </c>
      <c r="C7091" s="25" t="s">
        <v>103</v>
      </c>
      <c r="D7091" s="25" t="s">
        <v>104</v>
      </c>
      <c r="E7091" s="25" t="s">
        <v>2484</v>
      </c>
      <c r="F7091" s="25" t="s">
        <v>155</v>
      </c>
      <c r="G7091" s="26" t="n">
        <v>1825.82</v>
      </c>
      <c r="H7091" s="27" t="n">
        <v>5595</v>
      </c>
      <c r="I7091" s="25" t="s">
        <v>147</v>
      </c>
      <c r="J7091" s="25" t="s">
        <v>156</v>
      </c>
      <c r="K7091" s="25" t="n">
        <v>1995</v>
      </c>
      <c r="L7091" s="25" t="s">
        <v>160</v>
      </c>
      <c r="M7091" s="25" t="s">
        <v>149</v>
      </c>
      <c r="N7091" s="28" t="n">
        <v>3393</v>
      </c>
      <c r="O7091" s="25" t="s">
        <v>54</v>
      </c>
      <c r="P7091" s="29" t="n">
        <v>43060</v>
      </c>
      <c r="Q7091" s="29" t="n">
        <v>43070</v>
      </c>
      <c r="R7091" s="28" t="n">
        <v>2590</v>
      </c>
      <c r="S7091" s="28" t="n">
        <f aca="false">IF(O7091="Won",R7091,IF(O7091="Lost",0,N7091))</f>
        <v>2590</v>
      </c>
      <c r="T7091" s="30" t="n">
        <f aca="false">IF(AND(P7091&lt;&gt;"",Q7091&lt;&gt;""),Q7091-P7091,"")</f>
        <v>10</v>
      </c>
      <c r="U7091" s="30" t="str">
        <f aca="false">IF(AND(O7091="Engaging",P7091&lt;&gt;""),'Leia-me'!$B$5-P7091,"")</f>
        <v/>
      </c>
      <c r="V7091" s="25" t="str">
        <f aca="false">IF(O7091&lt;&gt;"Engaging","",IF(U7091&lt;='Leia-me'!$B$6,"Saudável",IF(U7091&lt;='Leia-me'!$B$7,"Esfriando",IF(U7091&lt;='Leia-me'!$B$8,"Última chance","Zumbi"))))</f>
        <v/>
      </c>
      <c r="W7091" s="25" t="n">
        <f aca="false">IF(O7091="Won",1,IF(O7091="Lost",0,""))</f>
        <v>1</v>
      </c>
      <c r="Y7091" s="25" t="str">
        <f aca="false">IF(E7091="","Sim","")</f>
        <v/>
      </c>
    </row>
    <row r="7092" customFormat="false" ht="15" hidden="false" customHeight="false" outlineLevel="0" collapsed="false">
      <c r="A7092" s="25" t="s">
        <v>7355</v>
      </c>
      <c r="B7092" s="25" t="s">
        <v>102</v>
      </c>
      <c r="C7092" s="25" t="s">
        <v>103</v>
      </c>
      <c r="D7092" s="25" t="s">
        <v>104</v>
      </c>
      <c r="G7092" s="31"/>
      <c r="H7092" s="32"/>
      <c r="L7092" s="25" t="s">
        <v>148</v>
      </c>
      <c r="M7092" s="25" t="s">
        <v>149</v>
      </c>
      <c r="N7092" s="28" t="n">
        <v>55</v>
      </c>
      <c r="O7092" s="25" t="s">
        <v>56</v>
      </c>
      <c r="P7092" s="29" t="n">
        <v>43062</v>
      </c>
      <c r="Q7092" s="33"/>
      <c r="R7092" s="34"/>
      <c r="S7092" s="28" t="n">
        <f aca="false">IF(O7092="Won",R7092,IF(O7092="Lost",0,N7092))</f>
        <v>55</v>
      </c>
      <c r="T7092" s="30" t="str">
        <f aca="false">IF(AND(P7092&lt;&gt;"",Q7092&lt;&gt;""),Q7092-P7092,"")</f>
        <v/>
      </c>
      <c r="U7092" s="30" t="n">
        <f aca="false">IF(AND(O7092="Engaging",P7092&lt;&gt;""),'Leia-me'!$B$5-P7092,"")</f>
        <v>38</v>
      </c>
      <c r="V7092" s="25" t="str">
        <f aca="false">IF(O7092&lt;&gt;"Engaging","",IF(U7092&lt;='Leia-me'!$B$6,"Saudável",IF(U7092&lt;='Leia-me'!$B$7,"Esfriando",IF(U7092&lt;='Leia-me'!$B$8,"Última chance","Zumbi"))))</f>
        <v>Saudável</v>
      </c>
      <c r="W7092" s="25" t="str">
        <f aca="false">IF(O7092="Won",1,IF(O7092="Lost",0,""))</f>
        <v/>
      </c>
      <c r="Y7092" s="25" t="str">
        <f aca="false">IF(E7092="","Sim","")</f>
        <v>Sim</v>
      </c>
    </row>
    <row r="7093" customFormat="false" ht="15" hidden="false" customHeight="false" outlineLevel="0" collapsed="false">
      <c r="A7093" s="25" t="s">
        <v>7356</v>
      </c>
      <c r="B7093" s="25" t="s">
        <v>102</v>
      </c>
      <c r="C7093" s="25" t="s">
        <v>103</v>
      </c>
      <c r="D7093" s="25" t="s">
        <v>104</v>
      </c>
      <c r="E7093" s="25" t="s">
        <v>494</v>
      </c>
      <c r="F7093" s="25" t="s">
        <v>192</v>
      </c>
      <c r="G7093" s="26" t="n">
        <v>11698.03</v>
      </c>
      <c r="H7093" s="27" t="n">
        <v>34288</v>
      </c>
      <c r="I7093" s="25" t="s">
        <v>147</v>
      </c>
      <c r="K7093" s="25" t="n">
        <v>1982</v>
      </c>
      <c r="L7093" s="25" t="s">
        <v>178</v>
      </c>
      <c r="M7093" s="25" t="s">
        <v>171</v>
      </c>
      <c r="N7093" s="28" t="n">
        <v>5482</v>
      </c>
      <c r="O7093" s="25" t="s">
        <v>55</v>
      </c>
      <c r="P7093" s="29" t="n">
        <v>43064</v>
      </c>
      <c r="Q7093" s="29" t="n">
        <v>43074</v>
      </c>
      <c r="R7093" s="28" t="n">
        <v>0</v>
      </c>
      <c r="S7093" s="28" t="n">
        <f aca="false">IF(O7093="Won",R7093,IF(O7093="Lost",0,N7093))</f>
        <v>0</v>
      </c>
      <c r="T7093" s="30" t="n">
        <f aca="false">IF(AND(P7093&lt;&gt;"",Q7093&lt;&gt;""),Q7093-P7093,"")</f>
        <v>10</v>
      </c>
      <c r="U7093" s="30" t="str">
        <f aca="false">IF(AND(O7093="Engaging",P7093&lt;&gt;""),'Leia-me'!$B$5-P7093,"")</f>
        <v/>
      </c>
      <c r="V7093" s="25" t="str">
        <f aca="false">IF(O7093&lt;&gt;"Engaging","",IF(U7093&lt;='Leia-me'!$B$6,"Saudável",IF(U7093&lt;='Leia-me'!$B$7,"Esfriando",IF(U7093&lt;='Leia-me'!$B$8,"Última chance","Zumbi"))))</f>
        <v/>
      </c>
      <c r="W7093" s="25" t="n">
        <f aca="false">IF(O7093="Won",1,IF(O7093="Lost",0,""))</f>
        <v>0</v>
      </c>
      <c r="Y7093" s="25" t="str">
        <f aca="false">IF(E7093="","Sim","")</f>
        <v/>
      </c>
    </row>
    <row r="7094" customFormat="false" ht="15" hidden="false" customHeight="false" outlineLevel="0" collapsed="false">
      <c r="A7094" s="25" t="s">
        <v>7357</v>
      </c>
      <c r="B7094" s="25" t="s">
        <v>102</v>
      </c>
      <c r="C7094" s="25" t="s">
        <v>103</v>
      </c>
      <c r="D7094" s="25" t="s">
        <v>104</v>
      </c>
      <c r="E7094" s="25" t="s">
        <v>428</v>
      </c>
      <c r="F7094" s="25" t="s">
        <v>267</v>
      </c>
      <c r="G7094" s="26" t="n">
        <v>792.46</v>
      </c>
      <c r="H7094" s="27" t="n">
        <v>1299</v>
      </c>
      <c r="I7094" s="25" t="s">
        <v>147</v>
      </c>
      <c r="K7094" s="25" t="n">
        <v>1982</v>
      </c>
      <c r="L7094" s="25" t="s">
        <v>160</v>
      </c>
      <c r="M7094" s="25" t="s">
        <v>149</v>
      </c>
      <c r="N7094" s="28" t="n">
        <v>3393</v>
      </c>
      <c r="O7094" s="25" t="s">
        <v>55</v>
      </c>
      <c r="P7094" s="29" t="n">
        <v>43067</v>
      </c>
      <c r="Q7094" s="29" t="n">
        <v>43071</v>
      </c>
      <c r="R7094" s="28" t="n">
        <v>0</v>
      </c>
      <c r="S7094" s="28" t="n">
        <f aca="false">IF(O7094="Won",R7094,IF(O7094="Lost",0,N7094))</f>
        <v>0</v>
      </c>
      <c r="T7094" s="30" t="n">
        <f aca="false">IF(AND(P7094&lt;&gt;"",Q7094&lt;&gt;""),Q7094-P7094,"")</f>
        <v>4</v>
      </c>
      <c r="U7094" s="30" t="str">
        <f aca="false">IF(AND(O7094="Engaging",P7094&lt;&gt;""),'Leia-me'!$B$5-P7094,"")</f>
        <v/>
      </c>
      <c r="V7094" s="25" t="str">
        <f aca="false">IF(O7094&lt;&gt;"Engaging","",IF(U7094&lt;='Leia-me'!$B$6,"Saudável",IF(U7094&lt;='Leia-me'!$B$7,"Esfriando",IF(U7094&lt;='Leia-me'!$B$8,"Última chance","Zumbi"))))</f>
        <v/>
      </c>
      <c r="W7094" s="25" t="n">
        <f aca="false">IF(O7094="Won",1,IF(O7094="Lost",0,""))</f>
        <v>0</v>
      </c>
      <c r="Y7094" s="25" t="str">
        <f aca="false">IF(E7094="","Sim","")</f>
        <v/>
      </c>
    </row>
    <row r="7095" customFormat="false" ht="15" hidden="false" customHeight="false" outlineLevel="0" collapsed="false">
      <c r="A7095" s="25" t="s">
        <v>7358</v>
      </c>
      <c r="B7095" s="25" t="s">
        <v>102</v>
      </c>
      <c r="C7095" s="25" t="s">
        <v>103</v>
      </c>
      <c r="D7095" s="25" t="s">
        <v>104</v>
      </c>
      <c r="E7095" s="25" t="s">
        <v>2484</v>
      </c>
      <c r="F7095" s="25" t="s">
        <v>155</v>
      </c>
      <c r="G7095" s="26" t="n">
        <v>1825.82</v>
      </c>
      <c r="H7095" s="27" t="n">
        <v>5595</v>
      </c>
      <c r="I7095" s="25" t="s">
        <v>147</v>
      </c>
      <c r="J7095" s="25" t="s">
        <v>156</v>
      </c>
      <c r="K7095" s="25" t="n">
        <v>1995</v>
      </c>
      <c r="L7095" s="25" t="s">
        <v>160</v>
      </c>
      <c r="M7095" s="25" t="s">
        <v>149</v>
      </c>
      <c r="N7095" s="28" t="n">
        <v>3393</v>
      </c>
      <c r="O7095" s="25" t="s">
        <v>54</v>
      </c>
      <c r="P7095" s="29" t="n">
        <v>43079</v>
      </c>
      <c r="Q7095" s="29" t="n">
        <v>43087</v>
      </c>
      <c r="R7095" s="28" t="n">
        <v>3078</v>
      </c>
      <c r="S7095" s="28" t="n">
        <f aca="false">IF(O7095="Won",R7095,IF(O7095="Lost",0,N7095))</f>
        <v>3078</v>
      </c>
      <c r="T7095" s="30" t="n">
        <f aca="false">IF(AND(P7095&lt;&gt;"",Q7095&lt;&gt;""),Q7095-P7095,"")</f>
        <v>8</v>
      </c>
      <c r="U7095" s="30" t="str">
        <f aca="false">IF(AND(O7095="Engaging",P7095&lt;&gt;""),'Leia-me'!$B$5-P7095,"")</f>
        <v/>
      </c>
      <c r="V7095" s="25" t="str">
        <f aca="false">IF(O7095&lt;&gt;"Engaging","",IF(U7095&lt;='Leia-me'!$B$6,"Saudável",IF(U7095&lt;='Leia-me'!$B$7,"Esfriando",IF(U7095&lt;='Leia-me'!$B$8,"Última chance","Zumbi"))))</f>
        <v/>
      </c>
      <c r="W7095" s="25" t="n">
        <f aca="false">IF(O7095="Won",1,IF(O7095="Lost",0,""))</f>
        <v>1</v>
      </c>
      <c r="Y7095" s="25" t="str">
        <f aca="false">IF(E7095="","Sim","")</f>
        <v/>
      </c>
    </row>
    <row r="7096" customFormat="false" ht="15" hidden="false" customHeight="false" outlineLevel="0" collapsed="false">
      <c r="A7096" s="25" t="s">
        <v>7359</v>
      </c>
      <c r="B7096" s="25" t="s">
        <v>102</v>
      </c>
      <c r="C7096" s="25" t="s">
        <v>103</v>
      </c>
      <c r="D7096" s="25" t="s">
        <v>104</v>
      </c>
      <c r="E7096" s="25" t="s">
        <v>195</v>
      </c>
      <c r="F7096" s="25" t="s">
        <v>185</v>
      </c>
      <c r="G7096" s="26" t="n">
        <v>8170.38</v>
      </c>
      <c r="H7096" s="27" t="n">
        <v>16499</v>
      </c>
      <c r="I7096" s="25" t="s">
        <v>196</v>
      </c>
      <c r="K7096" s="25" t="n">
        <v>1997</v>
      </c>
      <c r="L7096" s="25" t="s">
        <v>186</v>
      </c>
      <c r="M7096" s="25" t="s">
        <v>171</v>
      </c>
      <c r="N7096" s="28" t="n">
        <v>550</v>
      </c>
      <c r="O7096" s="25" t="s">
        <v>54</v>
      </c>
      <c r="P7096" s="29" t="n">
        <v>43080</v>
      </c>
      <c r="Q7096" s="29" t="n">
        <v>43098</v>
      </c>
      <c r="R7096" s="28" t="n">
        <v>494</v>
      </c>
      <c r="S7096" s="28" t="n">
        <f aca="false">IF(O7096="Won",R7096,IF(O7096="Lost",0,N7096))</f>
        <v>494</v>
      </c>
      <c r="T7096" s="30" t="n">
        <f aca="false">IF(AND(P7096&lt;&gt;"",Q7096&lt;&gt;""),Q7096-P7096,"")</f>
        <v>18</v>
      </c>
      <c r="U7096" s="30" t="str">
        <f aca="false">IF(AND(O7096="Engaging",P7096&lt;&gt;""),'Leia-me'!$B$5-P7096,"")</f>
        <v/>
      </c>
      <c r="V7096" s="25" t="str">
        <f aca="false">IF(O7096&lt;&gt;"Engaging","",IF(U7096&lt;='Leia-me'!$B$6,"Saudável",IF(U7096&lt;='Leia-me'!$B$7,"Esfriando",IF(U7096&lt;='Leia-me'!$B$8,"Última chance","Zumbi"))))</f>
        <v/>
      </c>
      <c r="W7096" s="25" t="n">
        <f aca="false">IF(O7096="Won",1,IF(O7096="Lost",0,""))</f>
        <v>1</v>
      </c>
      <c r="Y7096" s="25" t="str">
        <f aca="false">IF(E7096="","Sim","")</f>
        <v/>
      </c>
    </row>
    <row r="7097" customFormat="false" ht="15" hidden="false" customHeight="false" outlineLevel="0" collapsed="false">
      <c r="A7097" s="25" t="s">
        <v>7360</v>
      </c>
      <c r="B7097" s="25" t="s">
        <v>102</v>
      </c>
      <c r="C7097" s="25" t="s">
        <v>103</v>
      </c>
      <c r="D7097" s="25" t="s">
        <v>104</v>
      </c>
      <c r="E7097" s="25" t="s">
        <v>1187</v>
      </c>
      <c r="F7097" s="25" t="s">
        <v>159</v>
      </c>
      <c r="G7097" s="26" t="n">
        <v>2059.9</v>
      </c>
      <c r="H7097" s="27" t="n">
        <v>3644</v>
      </c>
      <c r="I7097" s="25" t="s">
        <v>147</v>
      </c>
      <c r="K7097" s="25" t="n">
        <v>1988</v>
      </c>
      <c r="L7097" s="25" t="s">
        <v>148</v>
      </c>
      <c r="M7097" s="25" t="s">
        <v>149</v>
      </c>
      <c r="N7097" s="28" t="n">
        <v>55</v>
      </c>
      <c r="O7097" s="25" t="s">
        <v>54</v>
      </c>
      <c r="P7097" s="29" t="n">
        <v>43082</v>
      </c>
      <c r="Q7097" s="29" t="n">
        <v>43086</v>
      </c>
      <c r="R7097" s="28" t="n">
        <v>50</v>
      </c>
      <c r="S7097" s="28" t="n">
        <f aca="false">IF(O7097="Won",R7097,IF(O7097="Lost",0,N7097))</f>
        <v>50</v>
      </c>
      <c r="T7097" s="30" t="n">
        <f aca="false">IF(AND(P7097&lt;&gt;"",Q7097&lt;&gt;""),Q7097-P7097,"")</f>
        <v>4</v>
      </c>
      <c r="U7097" s="30" t="str">
        <f aca="false">IF(AND(O7097="Engaging",P7097&lt;&gt;""),'Leia-me'!$B$5-P7097,"")</f>
        <v/>
      </c>
      <c r="V7097" s="25" t="str">
        <f aca="false">IF(O7097&lt;&gt;"Engaging","",IF(U7097&lt;='Leia-me'!$B$6,"Saudável",IF(U7097&lt;='Leia-me'!$B$7,"Esfriando",IF(U7097&lt;='Leia-me'!$B$8,"Última chance","Zumbi"))))</f>
        <v/>
      </c>
      <c r="W7097" s="25" t="n">
        <f aca="false">IF(O7097="Won",1,IF(O7097="Lost",0,""))</f>
        <v>1</v>
      </c>
      <c r="Y7097" s="25" t="str">
        <f aca="false">IF(E7097="","Sim","")</f>
        <v/>
      </c>
    </row>
    <row r="7098" customFormat="false" ht="15" hidden="false" customHeight="false" outlineLevel="0" collapsed="false">
      <c r="A7098" s="25" t="s">
        <v>7361</v>
      </c>
      <c r="B7098" s="25" t="s">
        <v>102</v>
      </c>
      <c r="C7098" s="25" t="s">
        <v>103</v>
      </c>
      <c r="D7098" s="25" t="s">
        <v>104</v>
      </c>
      <c r="E7098" s="25" t="s">
        <v>1646</v>
      </c>
      <c r="F7098" s="25" t="s">
        <v>185</v>
      </c>
      <c r="G7098" s="26" t="n">
        <v>587.72</v>
      </c>
      <c r="H7098" s="27" t="n">
        <v>1501</v>
      </c>
      <c r="I7098" s="25" t="s">
        <v>147</v>
      </c>
      <c r="K7098" s="25" t="n">
        <v>2010</v>
      </c>
      <c r="L7098" s="25" t="s">
        <v>148</v>
      </c>
      <c r="M7098" s="25" t="s">
        <v>149</v>
      </c>
      <c r="N7098" s="28" t="n">
        <v>55</v>
      </c>
      <c r="O7098" s="25" t="s">
        <v>55</v>
      </c>
      <c r="P7098" s="29" t="n">
        <v>43083</v>
      </c>
      <c r="Q7098" s="29" t="n">
        <v>43091</v>
      </c>
      <c r="R7098" s="28" t="n">
        <v>0</v>
      </c>
      <c r="S7098" s="28" t="n">
        <f aca="false">IF(O7098="Won",R7098,IF(O7098="Lost",0,N7098))</f>
        <v>0</v>
      </c>
      <c r="T7098" s="30" t="n">
        <f aca="false">IF(AND(P7098&lt;&gt;"",Q7098&lt;&gt;""),Q7098-P7098,"")</f>
        <v>8</v>
      </c>
      <c r="U7098" s="30" t="str">
        <f aca="false">IF(AND(O7098="Engaging",P7098&lt;&gt;""),'Leia-me'!$B$5-P7098,"")</f>
        <v/>
      </c>
      <c r="V7098" s="25" t="str">
        <f aca="false">IF(O7098&lt;&gt;"Engaging","",IF(U7098&lt;='Leia-me'!$B$6,"Saudável",IF(U7098&lt;='Leia-me'!$B$7,"Esfriando",IF(U7098&lt;='Leia-me'!$B$8,"Última chance","Zumbi"))))</f>
        <v/>
      </c>
      <c r="W7098" s="25" t="n">
        <f aca="false">IF(O7098="Won",1,IF(O7098="Lost",0,""))</f>
        <v>0</v>
      </c>
      <c r="Y7098" s="25" t="str">
        <f aca="false">IF(E7098="","Sim","")</f>
        <v/>
      </c>
    </row>
    <row r="7099" customFormat="false" ht="15" hidden="false" customHeight="false" outlineLevel="0" collapsed="false">
      <c r="A7099" s="25" t="s">
        <v>7362</v>
      </c>
      <c r="B7099" s="25" t="s">
        <v>102</v>
      </c>
      <c r="C7099" s="25" t="s">
        <v>103</v>
      </c>
      <c r="D7099" s="25" t="s">
        <v>104</v>
      </c>
      <c r="E7099" s="25" t="s">
        <v>156</v>
      </c>
      <c r="F7099" s="25" t="s">
        <v>155</v>
      </c>
      <c r="G7099" s="26" t="n">
        <v>1699.85</v>
      </c>
      <c r="H7099" s="27" t="n">
        <v>5108</v>
      </c>
      <c r="I7099" s="25" t="s">
        <v>147</v>
      </c>
      <c r="K7099" s="25" t="n">
        <v>1999</v>
      </c>
      <c r="L7099" s="25" t="s">
        <v>170</v>
      </c>
      <c r="M7099" s="25" t="s">
        <v>171</v>
      </c>
      <c r="N7099" s="28" t="n">
        <v>1096</v>
      </c>
      <c r="O7099" s="25" t="s">
        <v>55</v>
      </c>
      <c r="P7099" s="29" t="n">
        <v>43086</v>
      </c>
      <c r="Q7099" s="29" t="n">
        <v>43100</v>
      </c>
      <c r="R7099" s="28" t="n">
        <v>0</v>
      </c>
      <c r="S7099" s="28" t="n">
        <f aca="false">IF(O7099="Won",R7099,IF(O7099="Lost",0,N7099))</f>
        <v>0</v>
      </c>
      <c r="T7099" s="30" t="n">
        <f aca="false">IF(AND(P7099&lt;&gt;"",Q7099&lt;&gt;""),Q7099-P7099,"")</f>
        <v>14</v>
      </c>
      <c r="U7099" s="30" t="str">
        <f aca="false">IF(AND(O7099="Engaging",P7099&lt;&gt;""),'Leia-me'!$B$5-P7099,"")</f>
        <v/>
      </c>
      <c r="V7099" s="25" t="str">
        <f aca="false">IF(O7099&lt;&gt;"Engaging","",IF(U7099&lt;='Leia-me'!$B$6,"Saudável",IF(U7099&lt;='Leia-me'!$B$7,"Esfriando",IF(U7099&lt;='Leia-me'!$B$8,"Última chance","Zumbi"))))</f>
        <v/>
      </c>
      <c r="W7099" s="25" t="n">
        <f aca="false">IF(O7099="Won",1,IF(O7099="Lost",0,""))</f>
        <v>0</v>
      </c>
      <c r="Y7099" s="25" t="str">
        <f aca="false">IF(E7099="","Sim","")</f>
        <v/>
      </c>
    </row>
    <row r="7100" customFormat="false" ht="15" hidden="false" customHeight="false" outlineLevel="0" collapsed="false">
      <c r="A7100" s="25" t="s">
        <v>7363</v>
      </c>
      <c r="B7100" s="25" t="s">
        <v>102</v>
      </c>
      <c r="C7100" s="25" t="s">
        <v>103</v>
      </c>
      <c r="D7100" s="25" t="s">
        <v>104</v>
      </c>
      <c r="E7100" s="25" t="s">
        <v>195</v>
      </c>
      <c r="F7100" s="25" t="s">
        <v>185</v>
      </c>
      <c r="G7100" s="26" t="n">
        <v>8170.38</v>
      </c>
      <c r="H7100" s="27" t="n">
        <v>16499</v>
      </c>
      <c r="I7100" s="25" t="s">
        <v>196</v>
      </c>
      <c r="K7100" s="25" t="n">
        <v>1997</v>
      </c>
      <c r="L7100" s="25" t="s">
        <v>148</v>
      </c>
      <c r="M7100" s="25" t="s">
        <v>149</v>
      </c>
      <c r="N7100" s="28" t="n">
        <v>55</v>
      </c>
      <c r="O7100" s="25" t="s">
        <v>54</v>
      </c>
      <c r="P7100" s="29" t="n">
        <v>43090</v>
      </c>
      <c r="Q7100" s="29" t="n">
        <v>43097</v>
      </c>
      <c r="R7100" s="28" t="n">
        <v>61</v>
      </c>
      <c r="S7100" s="28" t="n">
        <f aca="false">IF(O7100="Won",R7100,IF(O7100="Lost",0,N7100))</f>
        <v>61</v>
      </c>
      <c r="T7100" s="30" t="n">
        <f aca="false">IF(AND(P7100&lt;&gt;"",Q7100&lt;&gt;""),Q7100-P7100,"")</f>
        <v>7</v>
      </c>
      <c r="U7100" s="30" t="str">
        <f aca="false">IF(AND(O7100="Engaging",P7100&lt;&gt;""),'Leia-me'!$B$5-P7100,"")</f>
        <v/>
      </c>
      <c r="V7100" s="25" t="str">
        <f aca="false">IF(O7100&lt;&gt;"Engaging","",IF(U7100&lt;='Leia-me'!$B$6,"Saudável",IF(U7100&lt;='Leia-me'!$B$7,"Esfriando",IF(U7100&lt;='Leia-me'!$B$8,"Última chance","Zumbi"))))</f>
        <v/>
      </c>
      <c r="W7100" s="25" t="n">
        <f aca="false">IF(O7100="Won",1,IF(O7100="Lost",0,""))</f>
        <v>1</v>
      </c>
      <c r="Y7100" s="25" t="str">
        <f aca="false">IF(E7100="","Sim","")</f>
        <v/>
      </c>
    </row>
    <row r="7101" customFormat="false" ht="15" hidden="false" customHeight="false" outlineLevel="0" collapsed="false">
      <c r="A7101" s="25" t="s">
        <v>7364</v>
      </c>
      <c r="B7101" s="25" t="s">
        <v>102</v>
      </c>
      <c r="C7101" s="25" t="s">
        <v>111</v>
      </c>
      <c r="D7101" s="25" t="s">
        <v>112</v>
      </c>
      <c r="G7101" s="31"/>
      <c r="H7101" s="32"/>
      <c r="L7101" s="25" t="s">
        <v>160</v>
      </c>
      <c r="M7101" s="25" t="s">
        <v>149</v>
      </c>
      <c r="N7101" s="28" t="n">
        <v>3393</v>
      </c>
      <c r="O7101" s="25" t="s">
        <v>56</v>
      </c>
      <c r="P7101" s="29" t="n">
        <v>42677</v>
      </c>
      <c r="Q7101" s="33"/>
      <c r="R7101" s="34"/>
      <c r="S7101" s="28" t="n">
        <f aca="false">IF(O7101="Won",R7101,IF(O7101="Lost",0,N7101))</f>
        <v>3393</v>
      </c>
      <c r="T7101" s="30" t="str">
        <f aca="false">IF(AND(P7101&lt;&gt;"",Q7101&lt;&gt;""),Q7101-P7101,"")</f>
        <v/>
      </c>
      <c r="U7101" s="30" t="n">
        <f aca="false">IF(AND(O7101="Engaging",P7101&lt;&gt;""),'Leia-me'!$B$5-P7101,"")</f>
        <v>423</v>
      </c>
      <c r="V7101" s="25" t="str">
        <f aca="false">IF(O7101&lt;&gt;"Engaging","",IF(U7101&lt;='Leia-me'!$B$6,"Saudável",IF(U7101&lt;='Leia-me'!$B$7,"Esfriando",IF(U7101&lt;='Leia-me'!$B$8,"Última chance","Zumbi"))))</f>
        <v>Zumbi</v>
      </c>
      <c r="W7101" s="25" t="str">
        <f aca="false">IF(O7101="Won",1,IF(O7101="Lost",0,""))</f>
        <v/>
      </c>
      <c r="Y7101" s="25" t="str">
        <f aca="false">IF(E7101="","Sim","")</f>
        <v>Sim</v>
      </c>
    </row>
    <row r="7102" customFormat="false" ht="15" hidden="false" customHeight="false" outlineLevel="0" collapsed="false">
      <c r="A7102" s="25" t="s">
        <v>7365</v>
      </c>
      <c r="B7102" s="25" t="s">
        <v>102</v>
      </c>
      <c r="C7102" s="25" t="s">
        <v>111</v>
      </c>
      <c r="D7102" s="25" t="s">
        <v>112</v>
      </c>
      <c r="E7102" s="25" t="s">
        <v>860</v>
      </c>
      <c r="F7102" s="25" t="s">
        <v>168</v>
      </c>
      <c r="G7102" s="26" t="n">
        <v>894.37</v>
      </c>
      <c r="H7102" s="27" t="n">
        <v>1593</v>
      </c>
      <c r="I7102" s="25" t="s">
        <v>861</v>
      </c>
      <c r="K7102" s="25" t="n">
        <v>2008</v>
      </c>
      <c r="L7102" s="25" t="s">
        <v>178</v>
      </c>
      <c r="M7102" s="25" t="s">
        <v>171</v>
      </c>
      <c r="N7102" s="28" t="n">
        <v>5482</v>
      </c>
      <c r="O7102" s="25" t="s">
        <v>54</v>
      </c>
      <c r="P7102" s="29" t="n">
        <v>42678</v>
      </c>
      <c r="Q7102" s="29" t="n">
        <v>42804</v>
      </c>
      <c r="R7102" s="28" t="n">
        <v>5169</v>
      </c>
      <c r="S7102" s="28" t="n">
        <f aca="false">IF(O7102="Won",R7102,IF(O7102="Lost",0,N7102))</f>
        <v>5169</v>
      </c>
      <c r="T7102" s="30" t="n">
        <f aca="false">IF(AND(P7102&lt;&gt;"",Q7102&lt;&gt;""),Q7102-P7102,"")</f>
        <v>126</v>
      </c>
      <c r="U7102" s="30" t="str">
        <f aca="false">IF(AND(O7102="Engaging",P7102&lt;&gt;""),'Leia-me'!$B$5-P7102,"")</f>
        <v/>
      </c>
      <c r="V7102" s="25" t="str">
        <f aca="false">IF(O7102&lt;&gt;"Engaging","",IF(U7102&lt;='Leia-me'!$B$6,"Saudável",IF(U7102&lt;='Leia-me'!$B$7,"Esfriando",IF(U7102&lt;='Leia-me'!$B$8,"Última chance","Zumbi"))))</f>
        <v/>
      </c>
      <c r="W7102" s="25" t="n">
        <f aca="false">IF(O7102="Won",1,IF(O7102="Lost",0,""))</f>
        <v>1</v>
      </c>
      <c r="Y7102" s="25" t="str">
        <f aca="false">IF(E7102="","Sim","")</f>
        <v/>
      </c>
    </row>
    <row r="7103" customFormat="false" ht="15" hidden="false" customHeight="false" outlineLevel="0" collapsed="false">
      <c r="A7103" s="25" t="s">
        <v>7366</v>
      </c>
      <c r="B7103" s="25" t="s">
        <v>102</v>
      </c>
      <c r="C7103" s="25" t="s">
        <v>111</v>
      </c>
      <c r="D7103" s="25" t="s">
        <v>112</v>
      </c>
      <c r="E7103" s="25" t="s">
        <v>665</v>
      </c>
      <c r="F7103" s="25" t="s">
        <v>211</v>
      </c>
      <c r="G7103" s="26" t="n">
        <v>4968.91</v>
      </c>
      <c r="H7103" s="27" t="n">
        <v>7523</v>
      </c>
      <c r="I7103" s="25" t="s">
        <v>147</v>
      </c>
      <c r="K7103" s="25" t="n">
        <v>1990</v>
      </c>
      <c r="L7103" s="25" t="s">
        <v>178</v>
      </c>
      <c r="M7103" s="25" t="s">
        <v>171</v>
      </c>
      <c r="N7103" s="28" t="n">
        <v>5482</v>
      </c>
      <c r="O7103" s="25" t="s">
        <v>55</v>
      </c>
      <c r="P7103" s="29" t="n">
        <v>42681</v>
      </c>
      <c r="Q7103" s="29" t="n">
        <v>42811</v>
      </c>
      <c r="R7103" s="28" t="n">
        <v>0</v>
      </c>
      <c r="S7103" s="28" t="n">
        <f aca="false">IF(O7103="Won",R7103,IF(O7103="Lost",0,N7103))</f>
        <v>0</v>
      </c>
      <c r="T7103" s="30" t="n">
        <f aca="false">IF(AND(P7103&lt;&gt;"",Q7103&lt;&gt;""),Q7103-P7103,"")</f>
        <v>130</v>
      </c>
      <c r="U7103" s="30" t="str">
        <f aca="false">IF(AND(O7103="Engaging",P7103&lt;&gt;""),'Leia-me'!$B$5-P7103,"")</f>
        <v/>
      </c>
      <c r="V7103" s="25" t="str">
        <f aca="false">IF(O7103&lt;&gt;"Engaging","",IF(U7103&lt;='Leia-me'!$B$6,"Saudável",IF(U7103&lt;='Leia-me'!$B$7,"Esfriando",IF(U7103&lt;='Leia-me'!$B$8,"Última chance","Zumbi"))))</f>
        <v/>
      </c>
      <c r="W7103" s="25" t="n">
        <f aca="false">IF(O7103="Won",1,IF(O7103="Lost",0,""))</f>
        <v>0</v>
      </c>
      <c r="Y7103" s="25" t="str">
        <f aca="false">IF(E7103="","Sim","")</f>
        <v/>
      </c>
    </row>
    <row r="7104" customFormat="false" ht="15" hidden="false" customHeight="false" outlineLevel="0" collapsed="false">
      <c r="A7104" s="25" t="s">
        <v>7367</v>
      </c>
      <c r="B7104" s="25" t="s">
        <v>102</v>
      </c>
      <c r="C7104" s="25" t="s">
        <v>111</v>
      </c>
      <c r="D7104" s="25" t="s">
        <v>112</v>
      </c>
      <c r="E7104" s="25" t="s">
        <v>1351</v>
      </c>
      <c r="F7104" s="25" t="s">
        <v>177</v>
      </c>
      <c r="G7104" s="26" t="n">
        <v>7537.24</v>
      </c>
      <c r="H7104" s="27" t="n">
        <v>20293</v>
      </c>
      <c r="I7104" s="25" t="s">
        <v>147</v>
      </c>
      <c r="K7104" s="25" t="n">
        <v>1993</v>
      </c>
      <c r="L7104" s="25" t="s">
        <v>1834</v>
      </c>
      <c r="M7104" s="25" t="s">
        <v>171</v>
      </c>
      <c r="N7104" s="28" t="n">
        <v>4821</v>
      </c>
      <c r="O7104" s="25" t="s">
        <v>54</v>
      </c>
      <c r="P7104" s="29" t="n">
        <v>42686</v>
      </c>
      <c r="Q7104" s="29" t="n">
        <v>42800</v>
      </c>
      <c r="R7104" s="28" t="n">
        <v>4338</v>
      </c>
      <c r="S7104" s="28" t="n">
        <f aca="false">IF(O7104="Won",R7104,IF(O7104="Lost",0,N7104))</f>
        <v>4338</v>
      </c>
      <c r="T7104" s="30" t="n">
        <f aca="false">IF(AND(P7104&lt;&gt;"",Q7104&lt;&gt;""),Q7104-P7104,"")</f>
        <v>114</v>
      </c>
      <c r="U7104" s="30" t="str">
        <f aca="false">IF(AND(O7104="Engaging",P7104&lt;&gt;""),'Leia-me'!$B$5-P7104,"")</f>
        <v/>
      </c>
      <c r="V7104" s="25" t="str">
        <f aca="false">IF(O7104&lt;&gt;"Engaging","",IF(U7104&lt;='Leia-me'!$B$6,"Saudável",IF(U7104&lt;='Leia-me'!$B$7,"Esfriando",IF(U7104&lt;='Leia-me'!$B$8,"Última chance","Zumbi"))))</f>
        <v/>
      </c>
      <c r="W7104" s="25" t="n">
        <f aca="false">IF(O7104="Won",1,IF(O7104="Lost",0,""))</f>
        <v>1</v>
      </c>
      <c r="X7104" s="25" t="s">
        <v>1835</v>
      </c>
      <c r="Y7104" s="25" t="str">
        <f aca="false">IF(E7104="","Sim","")</f>
        <v/>
      </c>
    </row>
    <row r="7105" customFormat="false" ht="15" hidden="false" customHeight="false" outlineLevel="0" collapsed="false">
      <c r="A7105" s="25" t="s">
        <v>7368</v>
      </c>
      <c r="B7105" s="25" t="s">
        <v>102</v>
      </c>
      <c r="C7105" s="25" t="s">
        <v>111</v>
      </c>
      <c r="D7105" s="25" t="s">
        <v>112</v>
      </c>
      <c r="E7105" s="25" t="s">
        <v>156</v>
      </c>
      <c r="F7105" s="25" t="s">
        <v>155</v>
      </c>
      <c r="G7105" s="26" t="n">
        <v>1699.85</v>
      </c>
      <c r="H7105" s="27" t="n">
        <v>5108</v>
      </c>
      <c r="I7105" s="25" t="s">
        <v>147</v>
      </c>
      <c r="K7105" s="25" t="n">
        <v>1999</v>
      </c>
      <c r="L7105" s="25" t="s">
        <v>178</v>
      </c>
      <c r="M7105" s="25" t="s">
        <v>171</v>
      </c>
      <c r="N7105" s="28" t="n">
        <v>5482</v>
      </c>
      <c r="O7105" s="25" t="s">
        <v>54</v>
      </c>
      <c r="P7105" s="29" t="n">
        <v>42691</v>
      </c>
      <c r="Q7105" s="29" t="n">
        <v>42799</v>
      </c>
      <c r="R7105" s="28" t="n">
        <v>4667</v>
      </c>
      <c r="S7105" s="28" t="n">
        <f aca="false">IF(O7105="Won",R7105,IF(O7105="Lost",0,N7105))</f>
        <v>4667</v>
      </c>
      <c r="T7105" s="30" t="n">
        <f aca="false">IF(AND(P7105&lt;&gt;"",Q7105&lt;&gt;""),Q7105-P7105,"")</f>
        <v>108</v>
      </c>
      <c r="U7105" s="30" t="str">
        <f aca="false">IF(AND(O7105="Engaging",P7105&lt;&gt;""),'Leia-me'!$B$5-P7105,"")</f>
        <v/>
      </c>
      <c r="V7105" s="25" t="str">
        <f aca="false">IF(O7105&lt;&gt;"Engaging","",IF(U7105&lt;='Leia-me'!$B$6,"Saudável",IF(U7105&lt;='Leia-me'!$B$7,"Esfriando",IF(U7105&lt;='Leia-me'!$B$8,"Última chance","Zumbi"))))</f>
        <v/>
      </c>
      <c r="W7105" s="25" t="n">
        <f aca="false">IF(O7105="Won",1,IF(O7105="Lost",0,""))</f>
        <v>1</v>
      </c>
      <c r="Y7105" s="25" t="str">
        <f aca="false">IF(E7105="","Sim","")</f>
        <v/>
      </c>
    </row>
    <row r="7106" customFormat="false" ht="15" hidden="false" customHeight="false" outlineLevel="0" collapsed="false">
      <c r="A7106" s="25" t="s">
        <v>7369</v>
      </c>
      <c r="B7106" s="25" t="s">
        <v>102</v>
      </c>
      <c r="C7106" s="25" t="s">
        <v>111</v>
      </c>
      <c r="D7106" s="25" t="s">
        <v>112</v>
      </c>
      <c r="E7106" s="25" t="s">
        <v>1646</v>
      </c>
      <c r="F7106" s="25" t="s">
        <v>185</v>
      </c>
      <c r="G7106" s="26" t="n">
        <v>587.72</v>
      </c>
      <c r="H7106" s="27" t="n">
        <v>1501</v>
      </c>
      <c r="I7106" s="25" t="s">
        <v>147</v>
      </c>
      <c r="K7106" s="25" t="n">
        <v>2010</v>
      </c>
      <c r="L7106" s="25" t="s">
        <v>1834</v>
      </c>
      <c r="M7106" s="25" t="s">
        <v>171</v>
      </c>
      <c r="N7106" s="28" t="n">
        <v>4821</v>
      </c>
      <c r="O7106" s="25" t="s">
        <v>54</v>
      </c>
      <c r="P7106" s="29" t="n">
        <v>42708</v>
      </c>
      <c r="Q7106" s="29" t="n">
        <v>42802</v>
      </c>
      <c r="R7106" s="28" t="n">
        <v>5673</v>
      </c>
      <c r="S7106" s="28" t="n">
        <f aca="false">IF(O7106="Won",R7106,IF(O7106="Lost",0,N7106))</f>
        <v>5673</v>
      </c>
      <c r="T7106" s="30" t="n">
        <f aca="false">IF(AND(P7106&lt;&gt;"",Q7106&lt;&gt;""),Q7106-P7106,"")</f>
        <v>94</v>
      </c>
      <c r="U7106" s="30" t="str">
        <f aca="false">IF(AND(O7106="Engaging",P7106&lt;&gt;""),'Leia-me'!$B$5-P7106,"")</f>
        <v/>
      </c>
      <c r="V7106" s="25" t="str">
        <f aca="false">IF(O7106&lt;&gt;"Engaging","",IF(U7106&lt;='Leia-me'!$B$6,"Saudável",IF(U7106&lt;='Leia-me'!$B$7,"Esfriando",IF(U7106&lt;='Leia-me'!$B$8,"Última chance","Zumbi"))))</f>
        <v/>
      </c>
      <c r="W7106" s="25" t="n">
        <f aca="false">IF(O7106="Won",1,IF(O7106="Lost",0,""))</f>
        <v>1</v>
      </c>
      <c r="X7106" s="25" t="s">
        <v>1835</v>
      </c>
      <c r="Y7106" s="25" t="str">
        <f aca="false">IF(E7106="","Sim","")</f>
        <v/>
      </c>
    </row>
    <row r="7107" customFormat="false" ht="15" hidden="false" customHeight="false" outlineLevel="0" collapsed="false">
      <c r="A7107" s="25" t="s">
        <v>7370</v>
      </c>
      <c r="B7107" s="25" t="s">
        <v>102</v>
      </c>
      <c r="C7107" s="25" t="s">
        <v>111</v>
      </c>
      <c r="D7107" s="25" t="s">
        <v>112</v>
      </c>
      <c r="G7107" s="31"/>
      <c r="H7107" s="32"/>
      <c r="L7107" s="25" t="s">
        <v>186</v>
      </c>
      <c r="M7107" s="25" t="s">
        <v>171</v>
      </c>
      <c r="N7107" s="28" t="n">
        <v>550</v>
      </c>
      <c r="O7107" s="25" t="s">
        <v>56</v>
      </c>
      <c r="P7107" s="29" t="n">
        <v>42709</v>
      </c>
      <c r="Q7107" s="33"/>
      <c r="R7107" s="34"/>
      <c r="S7107" s="28" t="n">
        <f aca="false">IF(O7107="Won",R7107,IF(O7107="Lost",0,N7107))</f>
        <v>550</v>
      </c>
      <c r="T7107" s="30" t="str">
        <f aca="false">IF(AND(P7107&lt;&gt;"",Q7107&lt;&gt;""),Q7107-P7107,"")</f>
        <v/>
      </c>
      <c r="U7107" s="30" t="n">
        <f aca="false">IF(AND(O7107="Engaging",P7107&lt;&gt;""),'Leia-me'!$B$5-P7107,"")</f>
        <v>391</v>
      </c>
      <c r="V7107" s="25" t="str">
        <f aca="false">IF(O7107&lt;&gt;"Engaging","",IF(U7107&lt;='Leia-me'!$B$6,"Saudável",IF(U7107&lt;='Leia-me'!$B$7,"Esfriando",IF(U7107&lt;='Leia-me'!$B$8,"Última chance","Zumbi"))))</f>
        <v>Zumbi</v>
      </c>
      <c r="W7107" s="25" t="str">
        <f aca="false">IF(O7107="Won",1,IF(O7107="Lost",0,""))</f>
        <v/>
      </c>
      <c r="Y7107" s="25" t="str">
        <f aca="false">IF(E7107="","Sim","")</f>
        <v>Sim</v>
      </c>
    </row>
    <row r="7108" customFormat="false" ht="15" hidden="false" customHeight="false" outlineLevel="0" collapsed="false">
      <c r="A7108" s="25" t="s">
        <v>7371</v>
      </c>
      <c r="B7108" s="25" t="s">
        <v>102</v>
      </c>
      <c r="C7108" s="25" t="s">
        <v>111</v>
      </c>
      <c r="D7108" s="25" t="s">
        <v>112</v>
      </c>
      <c r="G7108" s="31"/>
      <c r="H7108" s="32"/>
      <c r="L7108" s="25" t="s">
        <v>160</v>
      </c>
      <c r="M7108" s="25" t="s">
        <v>149</v>
      </c>
      <c r="N7108" s="28" t="n">
        <v>3393</v>
      </c>
      <c r="O7108" s="25" t="s">
        <v>56</v>
      </c>
      <c r="P7108" s="29" t="n">
        <v>42712</v>
      </c>
      <c r="Q7108" s="33"/>
      <c r="R7108" s="34"/>
      <c r="S7108" s="28" t="n">
        <f aca="false">IF(O7108="Won",R7108,IF(O7108="Lost",0,N7108))</f>
        <v>3393</v>
      </c>
      <c r="T7108" s="30" t="str">
        <f aca="false">IF(AND(P7108&lt;&gt;"",Q7108&lt;&gt;""),Q7108-P7108,"")</f>
        <v/>
      </c>
      <c r="U7108" s="30" t="n">
        <f aca="false">IF(AND(O7108="Engaging",P7108&lt;&gt;""),'Leia-me'!$B$5-P7108,"")</f>
        <v>388</v>
      </c>
      <c r="V7108" s="25" t="str">
        <f aca="false">IF(O7108&lt;&gt;"Engaging","",IF(U7108&lt;='Leia-me'!$B$6,"Saudável",IF(U7108&lt;='Leia-me'!$B$7,"Esfriando",IF(U7108&lt;='Leia-me'!$B$8,"Última chance","Zumbi"))))</f>
        <v>Zumbi</v>
      </c>
      <c r="W7108" s="25" t="str">
        <f aca="false">IF(O7108="Won",1,IF(O7108="Lost",0,""))</f>
        <v/>
      </c>
      <c r="Y7108" s="25" t="str">
        <f aca="false">IF(E7108="","Sim","")</f>
        <v>Sim</v>
      </c>
    </row>
    <row r="7109" customFormat="false" ht="15" hidden="false" customHeight="false" outlineLevel="0" collapsed="false">
      <c r="A7109" s="25" t="s">
        <v>7372</v>
      </c>
      <c r="B7109" s="25" t="s">
        <v>102</v>
      </c>
      <c r="C7109" s="25" t="s">
        <v>111</v>
      </c>
      <c r="D7109" s="25" t="s">
        <v>112</v>
      </c>
      <c r="E7109" s="25" t="s">
        <v>218</v>
      </c>
      <c r="F7109" s="25" t="s">
        <v>146</v>
      </c>
      <c r="G7109" s="26" t="n">
        <v>4.54</v>
      </c>
      <c r="H7109" s="27" t="n">
        <v>9</v>
      </c>
      <c r="I7109" s="25" t="s">
        <v>147</v>
      </c>
      <c r="K7109" s="25" t="n">
        <v>2017</v>
      </c>
      <c r="L7109" s="25" t="s">
        <v>186</v>
      </c>
      <c r="M7109" s="25" t="s">
        <v>171</v>
      </c>
      <c r="N7109" s="28" t="n">
        <v>550</v>
      </c>
      <c r="O7109" s="25" t="s">
        <v>54</v>
      </c>
      <c r="P7109" s="29" t="n">
        <v>42716</v>
      </c>
      <c r="Q7109" s="29" t="n">
        <v>42823</v>
      </c>
      <c r="R7109" s="28" t="n">
        <v>437</v>
      </c>
      <c r="S7109" s="28" t="n">
        <f aca="false">IF(O7109="Won",R7109,IF(O7109="Lost",0,N7109))</f>
        <v>437</v>
      </c>
      <c r="T7109" s="30" t="n">
        <f aca="false">IF(AND(P7109&lt;&gt;"",Q7109&lt;&gt;""),Q7109-P7109,"")</f>
        <v>107</v>
      </c>
      <c r="U7109" s="30" t="str">
        <f aca="false">IF(AND(O7109="Engaging",P7109&lt;&gt;""),'Leia-me'!$B$5-P7109,"")</f>
        <v/>
      </c>
      <c r="V7109" s="25" t="str">
        <f aca="false">IF(O7109&lt;&gt;"Engaging","",IF(U7109&lt;='Leia-me'!$B$6,"Saudável",IF(U7109&lt;='Leia-me'!$B$7,"Esfriando",IF(U7109&lt;='Leia-me'!$B$8,"Última chance","Zumbi"))))</f>
        <v/>
      </c>
      <c r="W7109" s="25" t="n">
        <f aca="false">IF(O7109="Won",1,IF(O7109="Lost",0,""))</f>
        <v>1</v>
      </c>
      <c r="Y7109" s="25" t="str">
        <f aca="false">IF(E7109="","Sim","")</f>
        <v/>
      </c>
    </row>
    <row r="7110" customFormat="false" ht="15" hidden="false" customHeight="false" outlineLevel="0" collapsed="false">
      <c r="A7110" s="25" t="s">
        <v>7373</v>
      </c>
      <c r="B7110" s="25" t="s">
        <v>102</v>
      </c>
      <c r="C7110" s="25" t="s">
        <v>111</v>
      </c>
      <c r="D7110" s="25" t="s">
        <v>112</v>
      </c>
      <c r="E7110" s="25" t="s">
        <v>2863</v>
      </c>
      <c r="F7110" s="25" t="s">
        <v>211</v>
      </c>
      <c r="G7110" s="26" t="n">
        <v>2437.85</v>
      </c>
      <c r="H7110" s="27" t="n">
        <v>4874</v>
      </c>
      <c r="I7110" s="25" t="s">
        <v>147</v>
      </c>
      <c r="K7110" s="25" t="n">
        <v>2001</v>
      </c>
      <c r="L7110" s="25" t="s">
        <v>186</v>
      </c>
      <c r="M7110" s="25" t="s">
        <v>171</v>
      </c>
      <c r="N7110" s="28" t="n">
        <v>550</v>
      </c>
      <c r="O7110" s="25" t="s">
        <v>54</v>
      </c>
      <c r="P7110" s="29" t="n">
        <v>42720</v>
      </c>
      <c r="Q7110" s="29" t="n">
        <v>42809</v>
      </c>
      <c r="R7110" s="28" t="n">
        <v>537</v>
      </c>
      <c r="S7110" s="28" t="n">
        <f aca="false">IF(O7110="Won",R7110,IF(O7110="Lost",0,N7110))</f>
        <v>537</v>
      </c>
      <c r="T7110" s="30" t="n">
        <f aca="false">IF(AND(P7110&lt;&gt;"",Q7110&lt;&gt;""),Q7110-P7110,"")</f>
        <v>89</v>
      </c>
      <c r="U7110" s="30" t="str">
        <f aca="false">IF(AND(O7110="Engaging",P7110&lt;&gt;""),'Leia-me'!$B$5-P7110,"")</f>
        <v/>
      </c>
      <c r="V7110" s="25" t="str">
        <f aca="false">IF(O7110&lt;&gt;"Engaging","",IF(U7110&lt;='Leia-me'!$B$6,"Saudável",IF(U7110&lt;='Leia-me'!$B$7,"Esfriando",IF(U7110&lt;='Leia-me'!$B$8,"Última chance","Zumbi"))))</f>
        <v/>
      </c>
      <c r="W7110" s="25" t="n">
        <f aca="false">IF(O7110="Won",1,IF(O7110="Lost",0,""))</f>
        <v>1</v>
      </c>
      <c r="Y7110" s="25" t="str">
        <f aca="false">IF(E7110="","Sim","")</f>
        <v/>
      </c>
    </row>
    <row r="7111" customFormat="false" ht="15" hidden="false" customHeight="false" outlineLevel="0" collapsed="false">
      <c r="A7111" s="25" t="s">
        <v>7374</v>
      </c>
      <c r="B7111" s="25" t="s">
        <v>102</v>
      </c>
      <c r="C7111" s="25" t="s">
        <v>111</v>
      </c>
      <c r="D7111" s="25" t="s">
        <v>112</v>
      </c>
      <c r="E7111" s="25" t="s">
        <v>2863</v>
      </c>
      <c r="F7111" s="25" t="s">
        <v>211</v>
      </c>
      <c r="G7111" s="26" t="n">
        <v>2437.85</v>
      </c>
      <c r="H7111" s="27" t="n">
        <v>4874</v>
      </c>
      <c r="I7111" s="25" t="s">
        <v>147</v>
      </c>
      <c r="K7111" s="25" t="n">
        <v>2001</v>
      </c>
      <c r="L7111" s="25" t="s">
        <v>1834</v>
      </c>
      <c r="M7111" s="25" t="s">
        <v>171</v>
      </c>
      <c r="N7111" s="28" t="n">
        <v>4821</v>
      </c>
      <c r="O7111" s="25" t="s">
        <v>54</v>
      </c>
      <c r="P7111" s="29" t="n">
        <v>42727</v>
      </c>
      <c r="Q7111" s="29" t="n">
        <v>42796</v>
      </c>
      <c r="R7111" s="28" t="n">
        <v>5040</v>
      </c>
      <c r="S7111" s="28" t="n">
        <f aca="false">IF(O7111="Won",R7111,IF(O7111="Lost",0,N7111))</f>
        <v>5040</v>
      </c>
      <c r="T7111" s="30" t="n">
        <f aca="false">IF(AND(P7111&lt;&gt;"",Q7111&lt;&gt;""),Q7111-P7111,"")</f>
        <v>69</v>
      </c>
      <c r="U7111" s="30" t="str">
        <f aca="false">IF(AND(O7111="Engaging",P7111&lt;&gt;""),'Leia-me'!$B$5-P7111,"")</f>
        <v/>
      </c>
      <c r="V7111" s="25" t="str">
        <f aca="false">IF(O7111&lt;&gt;"Engaging","",IF(U7111&lt;='Leia-me'!$B$6,"Saudável",IF(U7111&lt;='Leia-me'!$B$7,"Esfriando",IF(U7111&lt;='Leia-me'!$B$8,"Última chance","Zumbi"))))</f>
        <v/>
      </c>
      <c r="W7111" s="25" t="n">
        <f aca="false">IF(O7111="Won",1,IF(O7111="Lost",0,""))</f>
        <v>1</v>
      </c>
      <c r="X7111" s="25" t="s">
        <v>1835</v>
      </c>
      <c r="Y7111" s="25" t="str">
        <f aca="false">IF(E7111="","Sim","")</f>
        <v/>
      </c>
    </row>
    <row r="7112" customFormat="false" ht="15" hidden="false" customHeight="false" outlineLevel="0" collapsed="false">
      <c r="A7112" s="25" t="s">
        <v>7375</v>
      </c>
      <c r="B7112" s="25" t="s">
        <v>102</v>
      </c>
      <c r="C7112" s="25" t="s">
        <v>111</v>
      </c>
      <c r="D7112" s="25" t="s">
        <v>112</v>
      </c>
      <c r="E7112" s="25" t="s">
        <v>636</v>
      </c>
      <c r="F7112" s="25" t="s">
        <v>267</v>
      </c>
      <c r="G7112" s="26" t="n">
        <v>405.59</v>
      </c>
      <c r="H7112" s="27" t="n">
        <v>1179</v>
      </c>
      <c r="I7112" s="25" t="s">
        <v>637</v>
      </c>
      <c r="J7112" s="25" t="s">
        <v>266</v>
      </c>
      <c r="K7112" s="25" t="n">
        <v>1987</v>
      </c>
      <c r="L7112" s="25" t="s">
        <v>178</v>
      </c>
      <c r="M7112" s="25" t="s">
        <v>171</v>
      </c>
      <c r="N7112" s="28" t="n">
        <v>5482</v>
      </c>
      <c r="O7112" s="25" t="s">
        <v>54</v>
      </c>
      <c r="P7112" s="29" t="n">
        <v>42730</v>
      </c>
      <c r="Q7112" s="29" t="n">
        <v>42804</v>
      </c>
      <c r="R7112" s="28" t="n">
        <v>6490</v>
      </c>
      <c r="S7112" s="28" t="n">
        <f aca="false">IF(O7112="Won",R7112,IF(O7112="Lost",0,N7112))</f>
        <v>6490</v>
      </c>
      <c r="T7112" s="30" t="n">
        <f aca="false">IF(AND(P7112&lt;&gt;"",Q7112&lt;&gt;""),Q7112-P7112,"")</f>
        <v>74</v>
      </c>
      <c r="U7112" s="30" t="str">
        <f aca="false">IF(AND(O7112="Engaging",P7112&lt;&gt;""),'Leia-me'!$B$5-P7112,"")</f>
        <v/>
      </c>
      <c r="V7112" s="25" t="str">
        <f aca="false">IF(O7112&lt;&gt;"Engaging","",IF(U7112&lt;='Leia-me'!$B$6,"Saudável",IF(U7112&lt;='Leia-me'!$B$7,"Esfriando",IF(U7112&lt;='Leia-me'!$B$8,"Última chance","Zumbi"))))</f>
        <v/>
      </c>
      <c r="W7112" s="25" t="n">
        <f aca="false">IF(O7112="Won",1,IF(O7112="Lost",0,""))</f>
        <v>1</v>
      </c>
      <c r="Y7112" s="25" t="str">
        <f aca="false">IF(E7112="","Sim","")</f>
        <v/>
      </c>
    </row>
    <row r="7113" customFormat="false" ht="15" hidden="false" customHeight="false" outlineLevel="0" collapsed="false">
      <c r="A7113" s="25" t="s">
        <v>7376</v>
      </c>
      <c r="B7113" s="25" t="s">
        <v>102</v>
      </c>
      <c r="C7113" s="25" t="s">
        <v>111</v>
      </c>
      <c r="D7113" s="25" t="s">
        <v>112</v>
      </c>
      <c r="E7113" s="25" t="s">
        <v>868</v>
      </c>
      <c r="F7113" s="25" t="s">
        <v>168</v>
      </c>
      <c r="G7113" s="26" t="n">
        <v>2952.73</v>
      </c>
      <c r="H7113" s="27" t="n">
        <v>5107</v>
      </c>
      <c r="I7113" s="25" t="s">
        <v>147</v>
      </c>
      <c r="K7113" s="25" t="n">
        <v>2000</v>
      </c>
      <c r="L7113" s="25" t="s">
        <v>186</v>
      </c>
      <c r="M7113" s="25" t="s">
        <v>171</v>
      </c>
      <c r="N7113" s="28" t="n">
        <v>550</v>
      </c>
      <c r="O7113" s="25" t="s">
        <v>54</v>
      </c>
      <c r="P7113" s="29" t="n">
        <v>42733</v>
      </c>
      <c r="Q7113" s="29" t="n">
        <v>42804</v>
      </c>
      <c r="R7113" s="28" t="n">
        <v>601</v>
      </c>
      <c r="S7113" s="28" t="n">
        <f aca="false">IF(O7113="Won",R7113,IF(O7113="Lost",0,N7113))</f>
        <v>601</v>
      </c>
      <c r="T7113" s="30" t="n">
        <f aca="false">IF(AND(P7113&lt;&gt;"",Q7113&lt;&gt;""),Q7113-P7113,"")</f>
        <v>71</v>
      </c>
      <c r="U7113" s="30" t="str">
        <f aca="false">IF(AND(O7113="Engaging",P7113&lt;&gt;""),'Leia-me'!$B$5-P7113,"")</f>
        <v/>
      </c>
      <c r="V7113" s="25" t="str">
        <f aca="false">IF(O7113&lt;&gt;"Engaging","",IF(U7113&lt;='Leia-me'!$B$6,"Saudável",IF(U7113&lt;='Leia-me'!$B$7,"Esfriando",IF(U7113&lt;='Leia-me'!$B$8,"Última chance","Zumbi"))))</f>
        <v/>
      </c>
      <c r="W7113" s="25" t="n">
        <f aca="false">IF(O7113="Won",1,IF(O7113="Lost",0,""))</f>
        <v>1</v>
      </c>
      <c r="Y7113" s="25" t="str">
        <f aca="false">IF(E7113="","Sim","")</f>
        <v/>
      </c>
    </row>
    <row r="7114" customFormat="false" ht="15" hidden="false" customHeight="false" outlineLevel="0" collapsed="false">
      <c r="A7114" s="25" t="s">
        <v>7377</v>
      </c>
      <c r="B7114" s="25" t="s">
        <v>102</v>
      </c>
      <c r="C7114" s="25" t="s">
        <v>111</v>
      </c>
      <c r="D7114" s="25" t="s">
        <v>112</v>
      </c>
      <c r="E7114" s="25" t="s">
        <v>1646</v>
      </c>
      <c r="F7114" s="25" t="s">
        <v>185</v>
      </c>
      <c r="G7114" s="26" t="n">
        <v>587.72</v>
      </c>
      <c r="H7114" s="27" t="n">
        <v>1501</v>
      </c>
      <c r="I7114" s="25" t="s">
        <v>147</v>
      </c>
      <c r="K7114" s="25" t="n">
        <v>2010</v>
      </c>
      <c r="L7114" s="25" t="s">
        <v>170</v>
      </c>
      <c r="M7114" s="25" t="s">
        <v>171</v>
      </c>
      <c r="N7114" s="28" t="n">
        <v>1096</v>
      </c>
      <c r="O7114" s="25" t="s">
        <v>54</v>
      </c>
      <c r="P7114" s="29" t="n">
        <v>42738</v>
      </c>
      <c r="Q7114" s="29" t="n">
        <v>42800</v>
      </c>
      <c r="R7114" s="28" t="n">
        <v>990</v>
      </c>
      <c r="S7114" s="28" t="n">
        <f aca="false">IF(O7114="Won",R7114,IF(O7114="Lost",0,N7114))</f>
        <v>990</v>
      </c>
      <c r="T7114" s="30" t="n">
        <f aca="false">IF(AND(P7114&lt;&gt;"",Q7114&lt;&gt;""),Q7114-P7114,"")</f>
        <v>62</v>
      </c>
      <c r="U7114" s="30" t="str">
        <f aca="false">IF(AND(O7114="Engaging",P7114&lt;&gt;""),'Leia-me'!$B$5-P7114,"")</f>
        <v/>
      </c>
      <c r="V7114" s="25" t="str">
        <f aca="false">IF(O7114&lt;&gt;"Engaging","",IF(U7114&lt;='Leia-me'!$B$6,"Saudável",IF(U7114&lt;='Leia-me'!$B$7,"Esfriando",IF(U7114&lt;='Leia-me'!$B$8,"Última chance","Zumbi"))))</f>
        <v/>
      </c>
      <c r="W7114" s="25" t="n">
        <f aca="false">IF(O7114="Won",1,IF(O7114="Lost",0,""))</f>
        <v>1</v>
      </c>
      <c r="Y7114" s="25" t="str">
        <f aca="false">IF(E7114="","Sim","")</f>
        <v/>
      </c>
    </row>
    <row r="7115" customFormat="false" ht="15" hidden="false" customHeight="false" outlineLevel="0" collapsed="false">
      <c r="A7115" s="25" t="s">
        <v>7378</v>
      </c>
      <c r="B7115" s="25" t="s">
        <v>102</v>
      </c>
      <c r="C7115" s="25" t="s">
        <v>111</v>
      </c>
      <c r="D7115" s="25" t="s">
        <v>112</v>
      </c>
      <c r="E7115" s="25" t="s">
        <v>860</v>
      </c>
      <c r="F7115" s="25" t="s">
        <v>168</v>
      </c>
      <c r="G7115" s="26" t="n">
        <v>894.37</v>
      </c>
      <c r="H7115" s="27" t="n">
        <v>1593</v>
      </c>
      <c r="I7115" s="25" t="s">
        <v>861</v>
      </c>
      <c r="K7115" s="25" t="n">
        <v>2008</v>
      </c>
      <c r="L7115" s="25" t="s">
        <v>1834</v>
      </c>
      <c r="M7115" s="25" t="s">
        <v>171</v>
      </c>
      <c r="N7115" s="28" t="n">
        <v>4821</v>
      </c>
      <c r="O7115" s="25" t="s">
        <v>54</v>
      </c>
      <c r="P7115" s="29" t="n">
        <v>42738</v>
      </c>
      <c r="Q7115" s="29" t="n">
        <v>42812</v>
      </c>
      <c r="R7115" s="28" t="n">
        <v>4374</v>
      </c>
      <c r="S7115" s="28" t="n">
        <f aca="false">IF(O7115="Won",R7115,IF(O7115="Lost",0,N7115))</f>
        <v>4374</v>
      </c>
      <c r="T7115" s="30" t="n">
        <f aca="false">IF(AND(P7115&lt;&gt;"",Q7115&lt;&gt;""),Q7115-P7115,"")</f>
        <v>74</v>
      </c>
      <c r="U7115" s="30" t="str">
        <f aca="false">IF(AND(O7115="Engaging",P7115&lt;&gt;""),'Leia-me'!$B$5-P7115,"")</f>
        <v/>
      </c>
      <c r="V7115" s="25" t="str">
        <f aca="false">IF(O7115&lt;&gt;"Engaging","",IF(U7115&lt;='Leia-me'!$B$6,"Saudável",IF(U7115&lt;='Leia-me'!$B$7,"Esfriando",IF(U7115&lt;='Leia-me'!$B$8,"Última chance","Zumbi"))))</f>
        <v/>
      </c>
      <c r="W7115" s="25" t="n">
        <f aca="false">IF(O7115="Won",1,IF(O7115="Lost",0,""))</f>
        <v>1</v>
      </c>
      <c r="X7115" s="25" t="s">
        <v>1835</v>
      </c>
      <c r="Y7115" s="25" t="str">
        <f aca="false">IF(E7115="","Sim","")</f>
        <v/>
      </c>
    </row>
    <row r="7116" customFormat="false" ht="15" hidden="false" customHeight="false" outlineLevel="0" collapsed="false">
      <c r="A7116" s="25" t="s">
        <v>7379</v>
      </c>
      <c r="B7116" s="25" t="s">
        <v>102</v>
      </c>
      <c r="C7116" s="25" t="s">
        <v>111</v>
      </c>
      <c r="D7116" s="25" t="s">
        <v>112</v>
      </c>
      <c r="G7116" s="31"/>
      <c r="H7116" s="32"/>
      <c r="L7116" s="25" t="s">
        <v>160</v>
      </c>
      <c r="M7116" s="25" t="s">
        <v>149</v>
      </c>
      <c r="N7116" s="28" t="n">
        <v>3393</v>
      </c>
      <c r="O7116" s="25" t="s">
        <v>56</v>
      </c>
      <c r="P7116" s="29" t="n">
        <v>42739</v>
      </c>
      <c r="Q7116" s="33"/>
      <c r="R7116" s="34"/>
      <c r="S7116" s="28" t="n">
        <f aca="false">IF(O7116="Won",R7116,IF(O7116="Lost",0,N7116))</f>
        <v>3393</v>
      </c>
      <c r="T7116" s="30" t="str">
        <f aca="false">IF(AND(P7116&lt;&gt;"",Q7116&lt;&gt;""),Q7116-P7116,"")</f>
        <v/>
      </c>
      <c r="U7116" s="30" t="n">
        <f aca="false">IF(AND(O7116="Engaging",P7116&lt;&gt;""),'Leia-me'!$B$5-P7116,"")</f>
        <v>361</v>
      </c>
      <c r="V7116" s="25" t="str">
        <f aca="false">IF(O7116&lt;&gt;"Engaging","",IF(U7116&lt;='Leia-me'!$B$6,"Saudável",IF(U7116&lt;='Leia-me'!$B$7,"Esfriando",IF(U7116&lt;='Leia-me'!$B$8,"Última chance","Zumbi"))))</f>
        <v>Zumbi</v>
      </c>
      <c r="W7116" s="25" t="str">
        <f aca="false">IF(O7116="Won",1,IF(O7116="Lost",0,""))</f>
        <v/>
      </c>
      <c r="Y7116" s="25" t="str">
        <f aca="false">IF(E7116="","Sim","")</f>
        <v>Sim</v>
      </c>
    </row>
    <row r="7117" customFormat="false" ht="15" hidden="false" customHeight="false" outlineLevel="0" collapsed="false">
      <c r="A7117" s="25" t="s">
        <v>7380</v>
      </c>
      <c r="B7117" s="25" t="s">
        <v>102</v>
      </c>
      <c r="C7117" s="25" t="s">
        <v>111</v>
      </c>
      <c r="D7117" s="25" t="s">
        <v>112</v>
      </c>
      <c r="E7117" s="25" t="s">
        <v>2530</v>
      </c>
      <c r="F7117" s="25" t="s">
        <v>185</v>
      </c>
      <c r="G7117" s="26" t="n">
        <v>527.11</v>
      </c>
      <c r="H7117" s="27" t="n">
        <v>1428</v>
      </c>
      <c r="I7117" s="25" t="s">
        <v>147</v>
      </c>
      <c r="J7117" s="25" t="s">
        <v>193</v>
      </c>
      <c r="K7117" s="25" t="n">
        <v>2011</v>
      </c>
      <c r="L7117" s="25" t="s">
        <v>1834</v>
      </c>
      <c r="M7117" s="25" t="s">
        <v>171</v>
      </c>
      <c r="N7117" s="28" t="n">
        <v>4821</v>
      </c>
      <c r="O7117" s="25" t="s">
        <v>56</v>
      </c>
      <c r="P7117" s="29" t="n">
        <v>42748</v>
      </c>
      <c r="Q7117" s="33"/>
      <c r="R7117" s="34"/>
      <c r="S7117" s="28" t="n">
        <f aca="false">IF(O7117="Won",R7117,IF(O7117="Lost",0,N7117))</f>
        <v>4821</v>
      </c>
      <c r="T7117" s="30" t="str">
        <f aca="false">IF(AND(P7117&lt;&gt;"",Q7117&lt;&gt;""),Q7117-P7117,"")</f>
        <v/>
      </c>
      <c r="U7117" s="30" t="n">
        <f aca="false">IF(AND(O7117="Engaging",P7117&lt;&gt;""),'Leia-me'!$B$5-P7117,"")</f>
        <v>352</v>
      </c>
      <c r="V7117" s="25" t="str">
        <f aca="false">IF(O7117&lt;&gt;"Engaging","",IF(U7117&lt;='Leia-me'!$B$6,"Saudável",IF(U7117&lt;='Leia-me'!$B$7,"Esfriando",IF(U7117&lt;='Leia-me'!$B$8,"Última chance","Zumbi"))))</f>
        <v>Zumbi</v>
      </c>
      <c r="W7117" s="25" t="str">
        <f aca="false">IF(O7117="Won",1,IF(O7117="Lost",0,""))</f>
        <v/>
      </c>
      <c r="X7117" s="25" t="s">
        <v>1835</v>
      </c>
      <c r="Y7117" s="25" t="str">
        <f aca="false">IF(E7117="","Sim","")</f>
        <v/>
      </c>
    </row>
    <row r="7118" customFormat="false" ht="15" hidden="false" customHeight="false" outlineLevel="0" collapsed="false">
      <c r="A7118" s="25" t="s">
        <v>7381</v>
      </c>
      <c r="B7118" s="25" t="s">
        <v>102</v>
      </c>
      <c r="C7118" s="25" t="s">
        <v>111</v>
      </c>
      <c r="D7118" s="25" t="s">
        <v>112</v>
      </c>
      <c r="E7118" s="25" t="s">
        <v>191</v>
      </c>
      <c r="F7118" s="25" t="s">
        <v>192</v>
      </c>
      <c r="G7118" s="26" t="n">
        <v>2714.9</v>
      </c>
      <c r="H7118" s="27" t="n">
        <v>2641</v>
      </c>
      <c r="I7118" s="25" t="s">
        <v>147</v>
      </c>
      <c r="J7118" s="25" t="s">
        <v>193</v>
      </c>
      <c r="K7118" s="25" t="n">
        <v>1998</v>
      </c>
      <c r="L7118" s="25" t="s">
        <v>160</v>
      </c>
      <c r="M7118" s="25" t="s">
        <v>149</v>
      </c>
      <c r="N7118" s="28" t="n">
        <v>3393</v>
      </c>
      <c r="O7118" s="25" t="s">
        <v>56</v>
      </c>
      <c r="P7118" s="29" t="n">
        <v>42749</v>
      </c>
      <c r="Q7118" s="33"/>
      <c r="R7118" s="34"/>
      <c r="S7118" s="28" t="n">
        <f aca="false">IF(O7118="Won",R7118,IF(O7118="Lost",0,N7118))</f>
        <v>3393</v>
      </c>
      <c r="T7118" s="30" t="str">
        <f aca="false">IF(AND(P7118&lt;&gt;"",Q7118&lt;&gt;""),Q7118-P7118,"")</f>
        <v/>
      </c>
      <c r="U7118" s="30" t="n">
        <f aca="false">IF(AND(O7118="Engaging",P7118&lt;&gt;""),'Leia-me'!$B$5-P7118,"")</f>
        <v>351</v>
      </c>
      <c r="V7118" s="25" t="str">
        <f aca="false">IF(O7118&lt;&gt;"Engaging","",IF(U7118&lt;='Leia-me'!$B$6,"Saudável",IF(U7118&lt;='Leia-me'!$B$7,"Esfriando",IF(U7118&lt;='Leia-me'!$B$8,"Última chance","Zumbi"))))</f>
        <v>Zumbi</v>
      </c>
      <c r="W7118" s="25" t="str">
        <f aca="false">IF(O7118="Won",1,IF(O7118="Lost",0,""))</f>
        <v/>
      </c>
      <c r="Y7118" s="25" t="str">
        <f aca="false">IF(E7118="","Sim","")</f>
        <v/>
      </c>
    </row>
    <row r="7119" customFormat="false" ht="15" hidden="false" customHeight="false" outlineLevel="0" collapsed="false">
      <c r="A7119" s="25" t="s">
        <v>7382</v>
      </c>
      <c r="B7119" s="25" t="s">
        <v>102</v>
      </c>
      <c r="C7119" s="25" t="s">
        <v>111</v>
      </c>
      <c r="D7119" s="25" t="s">
        <v>112</v>
      </c>
      <c r="E7119" s="25" t="s">
        <v>266</v>
      </c>
      <c r="F7119" s="25" t="s">
        <v>267</v>
      </c>
      <c r="G7119" s="26" t="n">
        <v>2041.73</v>
      </c>
      <c r="H7119" s="27" t="n">
        <v>5276</v>
      </c>
      <c r="I7119" s="25" t="s">
        <v>147</v>
      </c>
      <c r="K7119" s="25" t="n">
        <v>1997</v>
      </c>
      <c r="L7119" s="25" t="s">
        <v>170</v>
      </c>
      <c r="M7119" s="25" t="s">
        <v>171</v>
      </c>
      <c r="N7119" s="28" t="n">
        <v>1096</v>
      </c>
      <c r="O7119" s="25" t="s">
        <v>56</v>
      </c>
      <c r="P7119" s="29" t="n">
        <v>42752</v>
      </c>
      <c r="Q7119" s="33"/>
      <c r="R7119" s="34"/>
      <c r="S7119" s="28" t="n">
        <f aca="false">IF(O7119="Won",R7119,IF(O7119="Lost",0,N7119))</f>
        <v>1096</v>
      </c>
      <c r="T7119" s="30" t="str">
        <f aca="false">IF(AND(P7119&lt;&gt;"",Q7119&lt;&gt;""),Q7119-P7119,"")</f>
        <v/>
      </c>
      <c r="U7119" s="30" t="n">
        <f aca="false">IF(AND(O7119="Engaging",P7119&lt;&gt;""),'Leia-me'!$B$5-P7119,"")</f>
        <v>348</v>
      </c>
      <c r="V7119" s="25" t="str">
        <f aca="false">IF(O7119&lt;&gt;"Engaging","",IF(U7119&lt;='Leia-me'!$B$6,"Saudável",IF(U7119&lt;='Leia-me'!$B$7,"Esfriando",IF(U7119&lt;='Leia-me'!$B$8,"Última chance","Zumbi"))))</f>
        <v>Zumbi</v>
      </c>
      <c r="W7119" s="25" t="str">
        <f aca="false">IF(O7119="Won",1,IF(O7119="Lost",0,""))</f>
        <v/>
      </c>
      <c r="Y7119" s="25" t="str">
        <f aca="false">IF(E7119="","Sim","")</f>
        <v/>
      </c>
    </row>
    <row r="7120" customFormat="false" ht="15" hidden="false" customHeight="false" outlineLevel="0" collapsed="false">
      <c r="A7120" s="25" t="s">
        <v>7383</v>
      </c>
      <c r="B7120" s="25" t="s">
        <v>102</v>
      </c>
      <c r="C7120" s="25" t="s">
        <v>111</v>
      </c>
      <c r="D7120" s="25" t="s">
        <v>112</v>
      </c>
      <c r="E7120" s="25" t="s">
        <v>417</v>
      </c>
      <c r="F7120" s="25" t="s">
        <v>211</v>
      </c>
      <c r="G7120" s="26" t="n">
        <v>223.8</v>
      </c>
      <c r="H7120" s="27" t="n">
        <v>299</v>
      </c>
      <c r="I7120" s="25" t="s">
        <v>147</v>
      </c>
      <c r="K7120" s="25" t="n">
        <v>2003</v>
      </c>
      <c r="L7120" s="25" t="s">
        <v>178</v>
      </c>
      <c r="M7120" s="25" t="s">
        <v>171</v>
      </c>
      <c r="N7120" s="28" t="n">
        <v>5482</v>
      </c>
      <c r="O7120" s="25" t="s">
        <v>54</v>
      </c>
      <c r="P7120" s="29" t="n">
        <v>42753</v>
      </c>
      <c r="Q7120" s="29" t="n">
        <v>42858</v>
      </c>
      <c r="R7120" s="28" t="n">
        <v>5264</v>
      </c>
      <c r="S7120" s="28" t="n">
        <f aca="false">IF(O7120="Won",R7120,IF(O7120="Lost",0,N7120))</f>
        <v>5264</v>
      </c>
      <c r="T7120" s="30" t="n">
        <f aca="false">IF(AND(P7120&lt;&gt;"",Q7120&lt;&gt;""),Q7120-P7120,"")</f>
        <v>105</v>
      </c>
      <c r="U7120" s="30" t="str">
        <f aca="false">IF(AND(O7120="Engaging",P7120&lt;&gt;""),'Leia-me'!$B$5-P7120,"")</f>
        <v/>
      </c>
      <c r="V7120" s="25" t="str">
        <f aca="false">IF(O7120&lt;&gt;"Engaging","",IF(U7120&lt;='Leia-me'!$B$6,"Saudável",IF(U7120&lt;='Leia-me'!$B$7,"Esfriando",IF(U7120&lt;='Leia-me'!$B$8,"Última chance","Zumbi"))))</f>
        <v/>
      </c>
      <c r="W7120" s="25" t="n">
        <f aca="false">IF(O7120="Won",1,IF(O7120="Lost",0,""))</f>
        <v>1</v>
      </c>
      <c r="Y7120" s="25" t="str">
        <f aca="false">IF(E7120="","Sim","")</f>
        <v/>
      </c>
    </row>
    <row r="7121" customFormat="false" ht="15" hidden="false" customHeight="false" outlineLevel="0" collapsed="false">
      <c r="A7121" s="25" t="s">
        <v>7384</v>
      </c>
      <c r="B7121" s="25" t="s">
        <v>102</v>
      </c>
      <c r="C7121" s="25" t="s">
        <v>111</v>
      </c>
      <c r="D7121" s="25" t="s">
        <v>112</v>
      </c>
      <c r="E7121" s="25" t="s">
        <v>156</v>
      </c>
      <c r="F7121" s="25" t="s">
        <v>155</v>
      </c>
      <c r="G7121" s="26" t="n">
        <v>1699.85</v>
      </c>
      <c r="H7121" s="27" t="n">
        <v>5108</v>
      </c>
      <c r="I7121" s="25" t="s">
        <v>147</v>
      </c>
      <c r="K7121" s="25" t="n">
        <v>1999</v>
      </c>
      <c r="L7121" s="25" t="s">
        <v>186</v>
      </c>
      <c r="M7121" s="25" t="s">
        <v>171</v>
      </c>
      <c r="N7121" s="28" t="n">
        <v>550</v>
      </c>
      <c r="O7121" s="25" t="s">
        <v>54</v>
      </c>
      <c r="P7121" s="29" t="n">
        <v>42754</v>
      </c>
      <c r="Q7121" s="29" t="n">
        <v>42795</v>
      </c>
      <c r="R7121" s="28" t="n">
        <v>511</v>
      </c>
      <c r="S7121" s="28" t="n">
        <f aca="false">IF(O7121="Won",R7121,IF(O7121="Lost",0,N7121))</f>
        <v>511</v>
      </c>
      <c r="T7121" s="30" t="n">
        <f aca="false">IF(AND(P7121&lt;&gt;"",Q7121&lt;&gt;""),Q7121-P7121,"")</f>
        <v>41</v>
      </c>
      <c r="U7121" s="30" t="str">
        <f aca="false">IF(AND(O7121="Engaging",P7121&lt;&gt;""),'Leia-me'!$B$5-P7121,"")</f>
        <v/>
      </c>
      <c r="V7121" s="25" t="str">
        <f aca="false">IF(O7121&lt;&gt;"Engaging","",IF(U7121&lt;='Leia-me'!$B$6,"Saudável",IF(U7121&lt;='Leia-me'!$B$7,"Esfriando",IF(U7121&lt;='Leia-me'!$B$8,"Última chance","Zumbi"))))</f>
        <v/>
      </c>
      <c r="W7121" s="25" t="n">
        <f aca="false">IF(O7121="Won",1,IF(O7121="Lost",0,""))</f>
        <v>1</v>
      </c>
      <c r="Y7121" s="25" t="str">
        <f aca="false">IF(E7121="","Sim","")</f>
        <v/>
      </c>
    </row>
    <row r="7122" customFormat="false" ht="15" hidden="false" customHeight="false" outlineLevel="0" collapsed="false">
      <c r="A7122" s="25" t="s">
        <v>7385</v>
      </c>
      <c r="B7122" s="25" t="s">
        <v>102</v>
      </c>
      <c r="C7122" s="25" t="s">
        <v>111</v>
      </c>
      <c r="D7122" s="25" t="s">
        <v>112</v>
      </c>
      <c r="E7122" s="25" t="s">
        <v>3075</v>
      </c>
      <c r="F7122" s="25" t="s">
        <v>165</v>
      </c>
      <c r="G7122" s="26" t="n">
        <v>4269.9</v>
      </c>
      <c r="H7122" s="27" t="n">
        <v>6472</v>
      </c>
      <c r="I7122" s="25" t="s">
        <v>147</v>
      </c>
      <c r="J7122" s="25" t="s">
        <v>1347</v>
      </c>
      <c r="K7122" s="25" t="n">
        <v>1993</v>
      </c>
      <c r="L7122" s="25" t="s">
        <v>178</v>
      </c>
      <c r="M7122" s="25" t="s">
        <v>171</v>
      </c>
      <c r="N7122" s="28" t="n">
        <v>5482</v>
      </c>
      <c r="O7122" s="25" t="s">
        <v>54</v>
      </c>
      <c r="P7122" s="29" t="n">
        <v>42762</v>
      </c>
      <c r="Q7122" s="29" t="n">
        <v>42800</v>
      </c>
      <c r="R7122" s="28" t="n">
        <v>5616</v>
      </c>
      <c r="S7122" s="28" t="n">
        <f aca="false">IF(O7122="Won",R7122,IF(O7122="Lost",0,N7122))</f>
        <v>5616</v>
      </c>
      <c r="T7122" s="30" t="n">
        <f aca="false">IF(AND(P7122&lt;&gt;"",Q7122&lt;&gt;""),Q7122-P7122,"")</f>
        <v>38</v>
      </c>
      <c r="U7122" s="30" t="str">
        <f aca="false">IF(AND(O7122="Engaging",P7122&lt;&gt;""),'Leia-me'!$B$5-P7122,"")</f>
        <v/>
      </c>
      <c r="V7122" s="25" t="str">
        <f aca="false">IF(O7122&lt;&gt;"Engaging","",IF(U7122&lt;='Leia-me'!$B$6,"Saudável",IF(U7122&lt;='Leia-me'!$B$7,"Esfriando",IF(U7122&lt;='Leia-me'!$B$8,"Última chance","Zumbi"))))</f>
        <v/>
      </c>
      <c r="W7122" s="25" t="n">
        <f aca="false">IF(O7122="Won",1,IF(O7122="Lost",0,""))</f>
        <v>1</v>
      </c>
      <c r="Y7122" s="25" t="str">
        <f aca="false">IF(E7122="","Sim","")</f>
        <v/>
      </c>
    </row>
    <row r="7123" customFormat="false" ht="15" hidden="false" customHeight="false" outlineLevel="0" collapsed="false">
      <c r="A7123" s="25" t="s">
        <v>7386</v>
      </c>
      <c r="B7123" s="25" t="s">
        <v>102</v>
      </c>
      <c r="C7123" s="25" t="s">
        <v>111</v>
      </c>
      <c r="D7123" s="25" t="s">
        <v>112</v>
      </c>
      <c r="E7123" s="25" t="s">
        <v>199</v>
      </c>
      <c r="F7123" s="25" t="s">
        <v>177</v>
      </c>
      <c r="G7123" s="26" t="n">
        <v>52.5</v>
      </c>
      <c r="H7123" s="27" t="n">
        <v>165</v>
      </c>
      <c r="I7123" s="25" t="s">
        <v>147</v>
      </c>
      <c r="K7123" s="25" t="n">
        <v>2008</v>
      </c>
      <c r="L7123" s="25" t="s">
        <v>178</v>
      </c>
      <c r="M7123" s="25" t="s">
        <v>171</v>
      </c>
      <c r="N7123" s="28" t="n">
        <v>5482</v>
      </c>
      <c r="O7123" s="25" t="s">
        <v>54</v>
      </c>
      <c r="P7123" s="29" t="n">
        <v>42762</v>
      </c>
      <c r="Q7123" s="29" t="n">
        <v>42892</v>
      </c>
      <c r="R7123" s="28" t="n">
        <v>5116</v>
      </c>
      <c r="S7123" s="28" t="n">
        <f aca="false">IF(O7123="Won",R7123,IF(O7123="Lost",0,N7123))</f>
        <v>5116</v>
      </c>
      <c r="T7123" s="30" t="n">
        <f aca="false">IF(AND(P7123&lt;&gt;"",Q7123&lt;&gt;""),Q7123-P7123,"")</f>
        <v>130</v>
      </c>
      <c r="U7123" s="30" t="str">
        <f aca="false">IF(AND(O7123="Engaging",P7123&lt;&gt;""),'Leia-me'!$B$5-P7123,"")</f>
        <v/>
      </c>
      <c r="V7123" s="25" t="str">
        <f aca="false">IF(O7123&lt;&gt;"Engaging","",IF(U7123&lt;='Leia-me'!$B$6,"Saudável",IF(U7123&lt;='Leia-me'!$B$7,"Esfriando",IF(U7123&lt;='Leia-me'!$B$8,"Última chance","Zumbi"))))</f>
        <v/>
      </c>
      <c r="W7123" s="25" t="n">
        <f aca="false">IF(O7123="Won",1,IF(O7123="Lost",0,""))</f>
        <v>1</v>
      </c>
      <c r="Y7123" s="25" t="str">
        <f aca="false">IF(E7123="","Sim","")</f>
        <v/>
      </c>
    </row>
    <row r="7124" customFormat="false" ht="15" hidden="false" customHeight="false" outlineLevel="0" collapsed="false">
      <c r="A7124" s="25" t="s">
        <v>7387</v>
      </c>
      <c r="B7124" s="25" t="s">
        <v>102</v>
      </c>
      <c r="C7124" s="25" t="s">
        <v>111</v>
      </c>
      <c r="D7124" s="25" t="s">
        <v>112</v>
      </c>
      <c r="E7124" s="25" t="s">
        <v>1789</v>
      </c>
      <c r="F7124" s="25" t="s">
        <v>211</v>
      </c>
      <c r="G7124" s="26" t="n">
        <v>497.11</v>
      </c>
      <c r="H7124" s="27" t="n">
        <v>1588</v>
      </c>
      <c r="I7124" s="25" t="s">
        <v>147</v>
      </c>
      <c r="K7124" s="25" t="n">
        <v>2009</v>
      </c>
      <c r="L7124" s="25" t="s">
        <v>1834</v>
      </c>
      <c r="M7124" s="25" t="s">
        <v>171</v>
      </c>
      <c r="N7124" s="28" t="n">
        <v>4821</v>
      </c>
      <c r="O7124" s="25" t="s">
        <v>56</v>
      </c>
      <c r="P7124" s="29" t="n">
        <v>42763</v>
      </c>
      <c r="Q7124" s="33"/>
      <c r="R7124" s="34"/>
      <c r="S7124" s="28" t="n">
        <f aca="false">IF(O7124="Won",R7124,IF(O7124="Lost",0,N7124))</f>
        <v>4821</v>
      </c>
      <c r="T7124" s="30" t="str">
        <f aca="false">IF(AND(P7124&lt;&gt;"",Q7124&lt;&gt;""),Q7124-P7124,"")</f>
        <v/>
      </c>
      <c r="U7124" s="30" t="n">
        <f aca="false">IF(AND(O7124="Engaging",P7124&lt;&gt;""),'Leia-me'!$B$5-P7124,"")</f>
        <v>337</v>
      </c>
      <c r="V7124" s="25" t="str">
        <f aca="false">IF(O7124&lt;&gt;"Engaging","",IF(U7124&lt;='Leia-me'!$B$6,"Saudável",IF(U7124&lt;='Leia-me'!$B$7,"Esfriando",IF(U7124&lt;='Leia-me'!$B$8,"Última chance","Zumbi"))))</f>
        <v>Zumbi</v>
      </c>
      <c r="W7124" s="25" t="str">
        <f aca="false">IF(O7124="Won",1,IF(O7124="Lost",0,""))</f>
        <v/>
      </c>
      <c r="X7124" s="25" t="s">
        <v>1835</v>
      </c>
      <c r="Y7124" s="25" t="str">
        <f aca="false">IF(E7124="","Sim","")</f>
        <v/>
      </c>
    </row>
    <row r="7125" customFormat="false" ht="15" hidden="false" customHeight="false" outlineLevel="0" collapsed="false">
      <c r="A7125" s="25" t="s">
        <v>7388</v>
      </c>
      <c r="B7125" s="25" t="s">
        <v>102</v>
      </c>
      <c r="C7125" s="25" t="s">
        <v>111</v>
      </c>
      <c r="D7125" s="25" t="s">
        <v>112</v>
      </c>
      <c r="E7125" s="25" t="s">
        <v>633</v>
      </c>
      <c r="F7125" s="25" t="s">
        <v>211</v>
      </c>
      <c r="G7125" s="26" t="n">
        <v>1388.67</v>
      </c>
      <c r="H7125" s="27" t="n">
        <v>3583</v>
      </c>
      <c r="I7125" s="25" t="s">
        <v>147</v>
      </c>
      <c r="K7125" s="25" t="n">
        <v>1989</v>
      </c>
      <c r="L7125" s="25" t="s">
        <v>178</v>
      </c>
      <c r="M7125" s="25" t="s">
        <v>171</v>
      </c>
      <c r="N7125" s="28" t="n">
        <v>5482</v>
      </c>
      <c r="O7125" s="25" t="s">
        <v>54</v>
      </c>
      <c r="P7125" s="29" t="n">
        <v>42763</v>
      </c>
      <c r="Q7125" s="29" t="n">
        <v>42875</v>
      </c>
      <c r="R7125" s="28" t="n">
        <v>5259</v>
      </c>
      <c r="S7125" s="28" t="n">
        <f aca="false">IF(O7125="Won",R7125,IF(O7125="Lost",0,N7125))</f>
        <v>5259</v>
      </c>
      <c r="T7125" s="30" t="n">
        <f aca="false">IF(AND(P7125&lt;&gt;"",Q7125&lt;&gt;""),Q7125-P7125,"")</f>
        <v>112</v>
      </c>
      <c r="U7125" s="30" t="str">
        <f aca="false">IF(AND(O7125="Engaging",P7125&lt;&gt;""),'Leia-me'!$B$5-P7125,"")</f>
        <v/>
      </c>
      <c r="V7125" s="25" t="str">
        <f aca="false">IF(O7125&lt;&gt;"Engaging","",IF(U7125&lt;='Leia-me'!$B$6,"Saudável",IF(U7125&lt;='Leia-me'!$B$7,"Esfriando",IF(U7125&lt;='Leia-me'!$B$8,"Última chance","Zumbi"))))</f>
        <v/>
      </c>
      <c r="W7125" s="25" t="n">
        <f aca="false">IF(O7125="Won",1,IF(O7125="Lost",0,""))</f>
        <v>1</v>
      </c>
      <c r="Y7125" s="25" t="str">
        <f aca="false">IF(E7125="","Sim","")</f>
        <v/>
      </c>
    </row>
    <row r="7126" customFormat="false" ht="15" hidden="false" customHeight="false" outlineLevel="0" collapsed="false">
      <c r="A7126" s="25" t="s">
        <v>7389</v>
      </c>
      <c r="B7126" s="25" t="s">
        <v>102</v>
      </c>
      <c r="C7126" s="25" t="s">
        <v>111</v>
      </c>
      <c r="D7126" s="25" t="s">
        <v>112</v>
      </c>
      <c r="E7126" s="25" t="s">
        <v>1351</v>
      </c>
      <c r="F7126" s="25" t="s">
        <v>177</v>
      </c>
      <c r="G7126" s="26" t="n">
        <v>7537.24</v>
      </c>
      <c r="H7126" s="27" t="n">
        <v>20293</v>
      </c>
      <c r="I7126" s="25" t="s">
        <v>147</v>
      </c>
      <c r="K7126" s="25" t="n">
        <v>1993</v>
      </c>
      <c r="L7126" s="25" t="s">
        <v>170</v>
      </c>
      <c r="M7126" s="25" t="s">
        <v>171</v>
      </c>
      <c r="N7126" s="28" t="n">
        <v>1096</v>
      </c>
      <c r="O7126" s="25" t="s">
        <v>54</v>
      </c>
      <c r="P7126" s="29" t="n">
        <v>42764</v>
      </c>
      <c r="Q7126" s="29" t="n">
        <v>42858</v>
      </c>
      <c r="R7126" s="28" t="n">
        <v>1170</v>
      </c>
      <c r="S7126" s="28" t="n">
        <f aca="false">IF(O7126="Won",R7126,IF(O7126="Lost",0,N7126))</f>
        <v>1170</v>
      </c>
      <c r="T7126" s="30" t="n">
        <f aca="false">IF(AND(P7126&lt;&gt;"",Q7126&lt;&gt;""),Q7126-P7126,"")</f>
        <v>94</v>
      </c>
      <c r="U7126" s="30" t="str">
        <f aca="false">IF(AND(O7126="Engaging",P7126&lt;&gt;""),'Leia-me'!$B$5-P7126,"")</f>
        <v/>
      </c>
      <c r="V7126" s="25" t="str">
        <f aca="false">IF(O7126&lt;&gt;"Engaging","",IF(U7126&lt;='Leia-me'!$B$6,"Saudável",IF(U7126&lt;='Leia-me'!$B$7,"Esfriando",IF(U7126&lt;='Leia-me'!$B$8,"Última chance","Zumbi"))))</f>
        <v/>
      </c>
      <c r="W7126" s="25" t="n">
        <f aca="false">IF(O7126="Won",1,IF(O7126="Lost",0,""))</f>
        <v>1</v>
      </c>
      <c r="Y7126" s="25" t="str">
        <f aca="false">IF(E7126="","Sim","")</f>
        <v/>
      </c>
    </row>
    <row r="7127" customFormat="false" ht="15" hidden="false" customHeight="false" outlineLevel="0" collapsed="false">
      <c r="A7127" s="25" t="s">
        <v>7390</v>
      </c>
      <c r="B7127" s="25" t="s">
        <v>102</v>
      </c>
      <c r="C7127" s="25" t="s">
        <v>111</v>
      </c>
      <c r="D7127" s="25" t="s">
        <v>112</v>
      </c>
      <c r="E7127" s="25" t="s">
        <v>494</v>
      </c>
      <c r="F7127" s="25" t="s">
        <v>192</v>
      </c>
      <c r="G7127" s="26" t="n">
        <v>11698.03</v>
      </c>
      <c r="H7127" s="27" t="n">
        <v>34288</v>
      </c>
      <c r="I7127" s="25" t="s">
        <v>147</v>
      </c>
      <c r="K7127" s="25" t="n">
        <v>1982</v>
      </c>
      <c r="L7127" s="25" t="s">
        <v>178</v>
      </c>
      <c r="M7127" s="25" t="s">
        <v>171</v>
      </c>
      <c r="N7127" s="28" t="n">
        <v>5482</v>
      </c>
      <c r="O7127" s="25" t="s">
        <v>54</v>
      </c>
      <c r="P7127" s="29" t="n">
        <v>42765</v>
      </c>
      <c r="Q7127" s="29" t="n">
        <v>42871</v>
      </c>
      <c r="R7127" s="28" t="n">
        <v>5390</v>
      </c>
      <c r="S7127" s="28" t="n">
        <f aca="false">IF(O7127="Won",R7127,IF(O7127="Lost",0,N7127))</f>
        <v>5390</v>
      </c>
      <c r="T7127" s="30" t="n">
        <f aca="false">IF(AND(P7127&lt;&gt;"",Q7127&lt;&gt;""),Q7127-P7127,"")</f>
        <v>106</v>
      </c>
      <c r="U7127" s="30" t="str">
        <f aca="false">IF(AND(O7127="Engaging",P7127&lt;&gt;""),'Leia-me'!$B$5-P7127,"")</f>
        <v/>
      </c>
      <c r="V7127" s="25" t="str">
        <f aca="false">IF(O7127&lt;&gt;"Engaging","",IF(U7127&lt;='Leia-me'!$B$6,"Saudável",IF(U7127&lt;='Leia-me'!$B$7,"Esfriando",IF(U7127&lt;='Leia-me'!$B$8,"Última chance","Zumbi"))))</f>
        <v/>
      </c>
      <c r="W7127" s="25" t="n">
        <f aca="false">IF(O7127="Won",1,IF(O7127="Lost",0,""))</f>
        <v>1</v>
      </c>
      <c r="Y7127" s="25" t="str">
        <f aca="false">IF(E7127="","Sim","")</f>
        <v/>
      </c>
    </row>
    <row r="7128" customFormat="false" ht="15" hidden="false" customHeight="false" outlineLevel="0" collapsed="false">
      <c r="A7128" s="25" t="s">
        <v>7391</v>
      </c>
      <c r="B7128" s="25" t="s">
        <v>102</v>
      </c>
      <c r="C7128" s="25" t="s">
        <v>111</v>
      </c>
      <c r="D7128" s="25" t="s">
        <v>112</v>
      </c>
      <c r="E7128" s="25" t="s">
        <v>665</v>
      </c>
      <c r="F7128" s="25" t="s">
        <v>211</v>
      </c>
      <c r="G7128" s="26" t="n">
        <v>4968.91</v>
      </c>
      <c r="H7128" s="27" t="n">
        <v>7523</v>
      </c>
      <c r="I7128" s="25" t="s">
        <v>147</v>
      </c>
      <c r="K7128" s="25" t="n">
        <v>1990</v>
      </c>
      <c r="L7128" s="25" t="s">
        <v>186</v>
      </c>
      <c r="M7128" s="25" t="s">
        <v>171</v>
      </c>
      <c r="N7128" s="28" t="n">
        <v>550</v>
      </c>
      <c r="O7128" s="25" t="s">
        <v>54</v>
      </c>
      <c r="P7128" s="29" t="n">
        <v>42769</v>
      </c>
      <c r="Q7128" s="29" t="n">
        <v>42806</v>
      </c>
      <c r="R7128" s="28" t="n">
        <v>458</v>
      </c>
      <c r="S7128" s="28" t="n">
        <f aca="false">IF(O7128="Won",R7128,IF(O7128="Lost",0,N7128))</f>
        <v>458</v>
      </c>
      <c r="T7128" s="30" t="n">
        <f aca="false">IF(AND(P7128&lt;&gt;"",Q7128&lt;&gt;""),Q7128-P7128,"")</f>
        <v>37</v>
      </c>
      <c r="U7128" s="30" t="str">
        <f aca="false">IF(AND(O7128="Engaging",P7128&lt;&gt;""),'Leia-me'!$B$5-P7128,"")</f>
        <v/>
      </c>
      <c r="V7128" s="25" t="str">
        <f aca="false">IF(O7128&lt;&gt;"Engaging","",IF(U7128&lt;='Leia-me'!$B$6,"Saudável",IF(U7128&lt;='Leia-me'!$B$7,"Esfriando",IF(U7128&lt;='Leia-me'!$B$8,"Última chance","Zumbi"))))</f>
        <v/>
      </c>
      <c r="W7128" s="25" t="n">
        <f aca="false">IF(O7128="Won",1,IF(O7128="Lost",0,""))</f>
        <v>1</v>
      </c>
      <c r="Y7128" s="25" t="str">
        <f aca="false">IF(E7128="","Sim","")</f>
        <v/>
      </c>
    </row>
    <row r="7129" customFormat="false" ht="15" hidden="false" customHeight="false" outlineLevel="0" collapsed="false">
      <c r="A7129" s="25" t="s">
        <v>7392</v>
      </c>
      <c r="B7129" s="25" t="s">
        <v>102</v>
      </c>
      <c r="C7129" s="25" t="s">
        <v>111</v>
      </c>
      <c r="D7129" s="25" t="s">
        <v>112</v>
      </c>
      <c r="E7129" s="25" t="s">
        <v>444</v>
      </c>
      <c r="F7129" s="25" t="s">
        <v>192</v>
      </c>
      <c r="G7129" s="26" t="n">
        <v>6354.87</v>
      </c>
      <c r="H7129" s="27" t="n">
        <v>16780</v>
      </c>
      <c r="I7129" s="25" t="s">
        <v>147</v>
      </c>
      <c r="J7129" s="25" t="s">
        <v>445</v>
      </c>
      <c r="K7129" s="25" t="n">
        <v>1996</v>
      </c>
      <c r="L7129" s="25" t="s">
        <v>148</v>
      </c>
      <c r="M7129" s="25" t="s">
        <v>149</v>
      </c>
      <c r="N7129" s="28" t="n">
        <v>55</v>
      </c>
      <c r="O7129" s="25" t="s">
        <v>54</v>
      </c>
      <c r="P7129" s="29" t="n">
        <v>42774</v>
      </c>
      <c r="Q7129" s="29" t="n">
        <v>42859</v>
      </c>
      <c r="R7129" s="28" t="n">
        <v>49</v>
      </c>
      <c r="S7129" s="28" t="n">
        <f aca="false">IF(O7129="Won",R7129,IF(O7129="Lost",0,N7129))</f>
        <v>49</v>
      </c>
      <c r="T7129" s="30" t="n">
        <f aca="false">IF(AND(P7129&lt;&gt;"",Q7129&lt;&gt;""),Q7129-P7129,"")</f>
        <v>85</v>
      </c>
      <c r="U7129" s="30" t="str">
        <f aca="false">IF(AND(O7129="Engaging",P7129&lt;&gt;""),'Leia-me'!$B$5-P7129,"")</f>
        <v/>
      </c>
      <c r="V7129" s="25" t="str">
        <f aca="false">IF(O7129&lt;&gt;"Engaging","",IF(U7129&lt;='Leia-me'!$B$6,"Saudável",IF(U7129&lt;='Leia-me'!$B$7,"Esfriando",IF(U7129&lt;='Leia-me'!$B$8,"Última chance","Zumbi"))))</f>
        <v/>
      </c>
      <c r="W7129" s="25" t="n">
        <f aca="false">IF(O7129="Won",1,IF(O7129="Lost",0,""))</f>
        <v>1</v>
      </c>
      <c r="Y7129" s="25" t="str">
        <f aca="false">IF(E7129="","Sim","")</f>
        <v/>
      </c>
    </row>
    <row r="7130" customFormat="false" ht="15" hidden="false" customHeight="false" outlineLevel="0" collapsed="false">
      <c r="A7130" s="25" t="s">
        <v>7393</v>
      </c>
      <c r="B7130" s="25" t="s">
        <v>102</v>
      </c>
      <c r="C7130" s="25" t="s">
        <v>111</v>
      </c>
      <c r="D7130" s="25" t="s">
        <v>112</v>
      </c>
      <c r="G7130" s="31"/>
      <c r="H7130" s="32"/>
      <c r="L7130" s="25" t="s">
        <v>178</v>
      </c>
      <c r="M7130" s="25" t="s">
        <v>171</v>
      </c>
      <c r="N7130" s="28" t="n">
        <v>5482</v>
      </c>
      <c r="O7130" s="25" t="s">
        <v>56</v>
      </c>
      <c r="P7130" s="29" t="n">
        <v>42777</v>
      </c>
      <c r="Q7130" s="33"/>
      <c r="R7130" s="34"/>
      <c r="S7130" s="28" t="n">
        <f aca="false">IF(O7130="Won",R7130,IF(O7130="Lost",0,N7130))</f>
        <v>5482</v>
      </c>
      <c r="T7130" s="30" t="str">
        <f aca="false">IF(AND(P7130&lt;&gt;"",Q7130&lt;&gt;""),Q7130-P7130,"")</f>
        <v/>
      </c>
      <c r="U7130" s="30" t="n">
        <f aca="false">IF(AND(O7130="Engaging",P7130&lt;&gt;""),'Leia-me'!$B$5-P7130,"")</f>
        <v>323</v>
      </c>
      <c r="V7130" s="25" t="str">
        <f aca="false">IF(O7130&lt;&gt;"Engaging","",IF(U7130&lt;='Leia-me'!$B$6,"Saudável",IF(U7130&lt;='Leia-me'!$B$7,"Esfriando",IF(U7130&lt;='Leia-me'!$B$8,"Última chance","Zumbi"))))</f>
        <v>Zumbi</v>
      </c>
      <c r="W7130" s="25" t="str">
        <f aca="false">IF(O7130="Won",1,IF(O7130="Lost",0,""))</f>
        <v/>
      </c>
      <c r="Y7130" s="25" t="str">
        <f aca="false">IF(E7130="","Sim","")</f>
        <v>Sim</v>
      </c>
    </row>
    <row r="7131" customFormat="false" ht="15" hidden="false" customHeight="false" outlineLevel="0" collapsed="false">
      <c r="A7131" s="25" t="s">
        <v>7394</v>
      </c>
      <c r="B7131" s="25" t="s">
        <v>102</v>
      </c>
      <c r="C7131" s="25" t="s">
        <v>111</v>
      </c>
      <c r="D7131" s="25" t="s">
        <v>112</v>
      </c>
      <c r="E7131" s="25" t="s">
        <v>2484</v>
      </c>
      <c r="F7131" s="25" t="s">
        <v>155</v>
      </c>
      <c r="G7131" s="26" t="n">
        <v>1825.82</v>
      </c>
      <c r="H7131" s="27" t="n">
        <v>5595</v>
      </c>
      <c r="I7131" s="25" t="s">
        <v>147</v>
      </c>
      <c r="J7131" s="25" t="s">
        <v>156</v>
      </c>
      <c r="K7131" s="25" t="n">
        <v>1995</v>
      </c>
      <c r="L7131" s="25" t="s">
        <v>186</v>
      </c>
      <c r="M7131" s="25" t="s">
        <v>171</v>
      </c>
      <c r="N7131" s="28" t="n">
        <v>550</v>
      </c>
      <c r="O7131" s="25" t="s">
        <v>56</v>
      </c>
      <c r="P7131" s="29" t="n">
        <v>42778</v>
      </c>
      <c r="Q7131" s="33"/>
      <c r="R7131" s="34"/>
      <c r="S7131" s="28" t="n">
        <f aca="false">IF(O7131="Won",R7131,IF(O7131="Lost",0,N7131))</f>
        <v>550</v>
      </c>
      <c r="T7131" s="30" t="str">
        <f aca="false">IF(AND(P7131&lt;&gt;"",Q7131&lt;&gt;""),Q7131-P7131,"")</f>
        <v/>
      </c>
      <c r="U7131" s="30" t="n">
        <f aca="false">IF(AND(O7131="Engaging",P7131&lt;&gt;""),'Leia-me'!$B$5-P7131,"")</f>
        <v>322</v>
      </c>
      <c r="V7131" s="25" t="str">
        <f aca="false">IF(O7131&lt;&gt;"Engaging","",IF(U7131&lt;='Leia-me'!$B$6,"Saudável",IF(U7131&lt;='Leia-me'!$B$7,"Esfriando",IF(U7131&lt;='Leia-me'!$B$8,"Última chance","Zumbi"))))</f>
        <v>Zumbi</v>
      </c>
      <c r="W7131" s="25" t="str">
        <f aca="false">IF(O7131="Won",1,IF(O7131="Lost",0,""))</f>
        <v/>
      </c>
      <c r="Y7131" s="25" t="str">
        <f aca="false">IF(E7131="","Sim","")</f>
        <v/>
      </c>
    </row>
    <row r="7132" customFormat="false" ht="15" hidden="false" customHeight="false" outlineLevel="0" collapsed="false">
      <c r="A7132" s="25" t="s">
        <v>7395</v>
      </c>
      <c r="B7132" s="25" t="s">
        <v>102</v>
      </c>
      <c r="C7132" s="25" t="s">
        <v>111</v>
      </c>
      <c r="D7132" s="25" t="s">
        <v>112</v>
      </c>
      <c r="E7132" s="25" t="s">
        <v>665</v>
      </c>
      <c r="F7132" s="25" t="s">
        <v>211</v>
      </c>
      <c r="G7132" s="26" t="n">
        <v>4968.91</v>
      </c>
      <c r="H7132" s="27" t="n">
        <v>7523</v>
      </c>
      <c r="I7132" s="25" t="s">
        <v>147</v>
      </c>
      <c r="K7132" s="25" t="n">
        <v>1990</v>
      </c>
      <c r="L7132" s="25" t="s">
        <v>186</v>
      </c>
      <c r="M7132" s="25" t="s">
        <v>171</v>
      </c>
      <c r="N7132" s="28" t="n">
        <v>550</v>
      </c>
      <c r="O7132" s="25" t="s">
        <v>55</v>
      </c>
      <c r="P7132" s="29" t="n">
        <v>42781</v>
      </c>
      <c r="Q7132" s="29" t="n">
        <v>42875</v>
      </c>
      <c r="R7132" s="28" t="n">
        <v>0</v>
      </c>
      <c r="S7132" s="28" t="n">
        <f aca="false">IF(O7132="Won",R7132,IF(O7132="Lost",0,N7132))</f>
        <v>0</v>
      </c>
      <c r="T7132" s="30" t="n">
        <f aca="false">IF(AND(P7132&lt;&gt;"",Q7132&lt;&gt;""),Q7132-P7132,"")</f>
        <v>94</v>
      </c>
      <c r="U7132" s="30" t="str">
        <f aca="false">IF(AND(O7132="Engaging",P7132&lt;&gt;""),'Leia-me'!$B$5-P7132,"")</f>
        <v/>
      </c>
      <c r="V7132" s="25" t="str">
        <f aca="false">IF(O7132&lt;&gt;"Engaging","",IF(U7132&lt;='Leia-me'!$B$6,"Saudável",IF(U7132&lt;='Leia-me'!$B$7,"Esfriando",IF(U7132&lt;='Leia-me'!$B$8,"Última chance","Zumbi"))))</f>
        <v/>
      </c>
      <c r="W7132" s="25" t="n">
        <f aca="false">IF(O7132="Won",1,IF(O7132="Lost",0,""))</f>
        <v>0</v>
      </c>
      <c r="Y7132" s="25" t="str">
        <f aca="false">IF(E7132="","Sim","")</f>
        <v/>
      </c>
    </row>
    <row r="7133" customFormat="false" ht="15" hidden="false" customHeight="false" outlineLevel="0" collapsed="false">
      <c r="A7133" s="25" t="s">
        <v>7396</v>
      </c>
      <c r="B7133" s="25" t="s">
        <v>102</v>
      </c>
      <c r="C7133" s="25" t="s">
        <v>111</v>
      </c>
      <c r="D7133" s="25" t="s">
        <v>112</v>
      </c>
      <c r="E7133" s="25" t="s">
        <v>609</v>
      </c>
      <c r="F7133" s="25" t="s">
        <v>267</v>
      </c>
      <c r="G7133" s="26" t="n">
        <v>692.19</v>
      </c>
      <c r="H7133" s="27" t="n">
        <v>1922</v>
      </c>
      <c r="I7133" s="25" t="s">
        <v>147</v>
      </c>
      <c r="K7133" s="25" t="n">
        <v>2003</v>
      </c>
      <c r="L7133" s="25" t="s">
        <v>1834</v>
      </c>
      <c r="M7133" s="25" t="s">
        <v>171</v>
      </c>
      <c r="N7133" s="28" t="n">
        <v>4821</v>
      </c>
      <c r="O7133" s="25" t="s">
        <v>54</v>
      </c>
      <c r="P7133" s="29" t="n">
        <v>42781</v>
      </c>
      <c r="Q7133" s="29" t="n">
        <v>42876</v>
      </c>
      <c r="R7133" s="28" t="n">
        <v>4542</v>
      </c>
      <c r="S7133" s="28" t="n">
        <f aca="false">IF(O7133="Won",R7133,IF(O7133="Lost",0,N7133))</f>
        <v>4542</v>
      </c>
      <c r="T7133" s="30" t="n">
        <f aca="false">IF(AND(P7133&lt;&gt;"",Q7133&lt;&gt;""),Q7133-P7133,"")</f>
        <v>95</v>
      </c>
      <c r="U7133" s="30" t="str">
        <f aca="false">IF(AND(O7133="Engaging",P7133&lt;&gt;""),'Leia-me'!$B$5-P7133,"")</f>
        <v/>
      </c>
      <c r="V7133" s="25" t="str">
        <f aca="false">IF(O7133&lt;&gt;"Engaging","",IF(U7133&lt;='Leia-me'!$B$6,"Saudável",IF(U7133&lt;='Leia-me'!$B$7,"Esfriando",IF(U7133&lt;='Leia-me'!$B$8,"Última chance","Zumbi"))))</f>
        <v/>
      </c>
      <c r="W7133" s="25" t="n">
        <f aca="false">IF(O7133="Won",1,IF(O7133="Lost",0,""))</f>
        <v>1</v>
      </c>
      <c r="X7133" s="25" t="s">
        <v>1835</v>
      </c>
      <c r="Y7133" s="25" t="str">
        <f aca="false">IF(E7133="","Sim","")</f>
        <v/>
      </c>
    </row>
    <row r="7134" customFormat="false" ht="15" hidden="false" customHeight="false" outlineLevel="0" collapsed="false">
      <c r="A7134" s="25" t="s">
        <v>7397</v>
      </c>
      <c r="B7134" s="25" t="s">
        <v>102</v>
      </c>
      <c r="C7134" s="25" t="s">
        <v>111</v>
      </c>
      <c r="D7134" s="25" t="s">
        <v>112</v>
      </c>
      <c r="G7134" s="31"/>
      <c r="H7134" s="32"/>
      <c r="L7134" s="25" t="s">
        <v>170</v>
      </c>
      <c r="M7134" s="25" t="s">
        <v>171</v>
      </c>
      <c r="N7134" s="28" t="n">
        <v>1096</v>
      </c>
      <c r="O7134" s="25" t="s">
        <v>56</v>
      </c>
      <c r="P7134" s="29" t="n">
        <v>42782</v>
      </c>
      <c r="Q7134" s="33"/>
      <c r="R7134" s="34"/>
      <c r="S7134" s="28" t="n">
        <f aca="false">IF(O7134="Won",R7134,IF(O7134="Lost",0,N7134))</f>
        <v>1096</v>
      </c>
      <c r="T7134" s="30" t="str">
        <f aca="false">IF(AND(P7134&lt;&gt;"",Q7134&lt;&gt;""),Q7134-P7134,"")</f>
        <v/>
      </c>
      <c r="U7134" s="30" t="n">
        <f aca="false">IF(AND(O7134="Engaging",P7134&lt;&gt;""),'Leia-me'!$B$5-P7134,"")</f>
        <v>318</v>
      </c>
      <c r="V7134" s="25" t="str">
        <f aca="false">IF(O7134&lt;&gt;"Engaging","",IF(U7134&lt;='Leia-me'!$B$6,"Saudável",IF(U7134&lt;='Leia-me'!$B$7,"Esfriando",IF(U7134&lt;='Leia-me'!$B$8,"Última chance","Zumbi"))))</f>
        <v>Zumbi</v>
      </c>
      <c r="W7134" s="25" t="str">
        <f aca="false">IF(O7134="Won",1,IF(O7134="Lost",0,""))</f>
        <v/>
      </c>
      <c r="Y7134" s="25" t="str">
        <f aca="false">IF(E7134="","Sim","")</f>
        <v>Sim</v>
      </c>
    </row>
    <row r="7135" customFormat="false" ht="15" hidden="false" customHeight="false" outlineLevel="0" collapsed="false">
      <c r="A7135" s="25" t="s">
        <v>7398</v>
      </c>
      <c r="B7135" s="25" t="s">
        <v>102</v>
      </c>
      <c r="C7135" s="25" t="s">
        <v>111</v>
      </c>
      <c r="D7135" s="25" t="s">
        <v>112</v>
      </c>
      <c r="E7135" s="25" t="s">
        <v>494</v>
      </c>
      <c r="F7135" s="25" t="s">
        <v>192</v>
      </c>
      <c r="G7135" s="26" t="n">
        <v>11698.03</v>
      </c>
      <c r="H7135" s="27" t="n">
        <v>34288</v>
      </c>
      <c r="I7135" s="25" t="s">
        <v>147</v>
      </c>
      <c r="K7135" s="25" t="n">
        <v>1982</v>
      </c>
      <c r="L7135" s="25" t="s">
        <v>160</v>
      </c>
      <c r="M7135" s="25" t="s">
        <v>149</v>
      </c>
      <c r="N7135" s="28" t="n">
        <v>3393</v>
      </c>
      <c r="O7135" s="25" t="s">
        <v>54</v>
      </c>
      <c r="P7135" s="29" t="n">
        <v>42782</v>
      </c>
      <c r="Q7135" s="29" t="n">
        <v>42862</v>
      </c>
      <c r="R7135" s="28" t="n">
        <v>3398</v>
      </c>
      <c r="S7135" s="28" t="n">
        <f aca="false">IF(O7135="Won",R7135,IF(O7135="Lost",0,N7135))</f>
        <v>3398</v>
      </c>
      <c r="T7135" s="30" t="n">
        <f aca="false">IF(AND(P7135&lt;&gt;"",Q7135&lt;&gt;""),Q7135-P7135,"")</f>
        <v>80</v>
      </c>
      <c r="U7135" s="30" t="str">
        <f aca="false">IF(AND(O7135="Engaging",P7135&lt;&gt;""),'Leia-me'!$B$5-P7135,"")</f>
        <v/>
      </c>
      <c r="V7135" s="25" t="str">
        <f aca="false">IF(O7135&lt;&gt;"Engaging","",IF(U7135&lt;='Leia-me'!$B$6,"Saudável",IF(U7135&lt;='Leia-me'!$B$7,"Esfriando",IF(U7135&lt;='Leia-me'!$B$8,"Última chance","Zumbi"))))</f>
        <v/>
      </c>
      <c r="W7135" s="25" t="n">
        <f aca="false">IF(O7135="Won",1,IF(O7135="Lost",0,""))</f>
        <v>1</v>
      </c>
      <c r="Y7135" s="25" t="str">
        <f aca="false">IF(E7135="","Sim","")</f>
        <v/>
      </c>
    </row>
    <row r="7136" customFormat="false" ht="15" hidden="false" customHeight="false" outlineLevel="0" collapsed="false">
      <c r="A7136" s="25" t="s">
        <v>7399</v>
      </c>
      <c r="B7136" s="25" t="s">
        <v>102</v>
      </c>
      <c r="C7136" s="25" t="s">
        <v>111</v>
      </c>
      <c r="D7136" s="25" t="s">
        <v>112</v>
      </c>
      <c r="E7136" s="25" t="s">
        <v>633</v>
      </c>
      <c r="F7136" s="25" t="s">
        <v>211</v>
      </c>
      <c r="G7136" s="26" t="n">
        <v>1388.67</v>
      </c>
      <c r="H7136" s="27" t="n">
        <v>3583</v>
      </c>
      <c r="I7136" s="25" t="s">
        <v>147</v>
      </c>
      <c r="K7136" s="25" t="n">
        <v>1989</v>
      </c>
      <c r="L7136" s="25" t="s">
        <v>178</v>
      </c>
      <c r="M7136" s="25" t="s">
        <v>171</v>
      </c>
      <c r="N7136" s="28" t="n">
        <v>5482</v>
      </c>
      <c r="O7136" s="25" t="s">
        <v>54</v>
      </c>
      <c r="P7136" s="29" t="n">
        <v>42783</v>
      </c>
      <c r="Q7136" s="29" t="n">
        <v>42905</v>
      </c>
      <c r="R7136" s="28" t="n">
        <v>4066</v>
      </c>
      <c r="S7136" s="28" t="n">
        <f aca="false">IF(O7136="Won",R7136,IF(O7136="Lost",0,N7136))</f>
        <v>4066</v>
      </c>
      <c r="T7136" s="30" t="n">
        <f aca="false">IF(AND(P7136&lt;&gt;"",Q7136&lt;&gt;""),Q7136-P7136,"")</f>
        <v>122</v>
      </c>
      <c r="U7136" s="30" t="str">
        <f aca="false">IF(AND(O7136="Engaging",P7136&lt;&gt;""),'Leia-me'!$B$5-P7136,"")</f>
        <v/>
      </c>
      <c r="V7136" s="25" t="str">
        <f aca="false">IF(O7136&lt;&gt;"Engaging","",IF(U7136&lt;='Leia-me'!$B$6,"Saudável",IF(U7136&lt;='Leia-me'!$B$7,"Esfriando",IF(U7136&lt;='Leia-me'!$B$8,"Última chance","Zumbi"))))</f>
        <v/>
      </c>
      <c r="W7136" s="25" t="n">
        <f aca="false">IF(O7136="Won",1,IF(O7136="Lost",0,""))</f>
        <v>1</v>
      </c>
      <c r="Y7136" s="25" t="str">
        <f aca="false">IF(E7136="","Sim","")</f>
        <v/>
      </c>
    </row>
    <row r="7137" customFormat="false" ht="15" hidden="false" customHeight="false" outlineLevel="0" collapsed="false">
      <c r="A7137" s="25" t="s">
        <v>7400</v>
      </c>
      <c r="B7137" s="25" t="s">
        <v>102</v>
      </c>
      <c r="C7137" s="25" t="s">
        <v>111</v>
      </c>
      <c r="D7137" s="25" t="s">
        <v>112</v>
      </c>
      <c r="E7137" s="25" t="s">
        <v>868</v>
      </c>
      <c r="F7137" s="25" t="s">
        <v>168</v>
      </c>
      <c r="G7137" s="26" t="n">
        <v>2952.73</v>
      </c>
      <c r="H7137" s="27" t="n">
        <v>5107</v>
      </c>
      <c r="I7137" s="25" t="s">
        <v>147</v>
      </c>
      <c r="K7137" s="25" t="n">
        <v>2000</v>
      </c>
      <c r="L7137" s="25" t="s">
        <v>178</v>
      </c>
      <c r="M7137" s="25" t="s">
        <v>171</v>
      </c>
      <c r="N7137" s="28" t="n">
        <v>5482</v>
      </c>
      <c r="O7137" s="25" t="s">
        <v>55</v>
      </c>
      <c r="P7137" s="29" t="n">
        <v>42789</v>
      </c>
      <c r="Q7137" s="29" t="n">
        <v>42909</v>
      </c>
      <c r="R7137" s="28" t="n">
        <v>0</v>
      </c>
      <c r="S7137" s="28" t="n">
        <f aca="false">IF(O7137="Won",R7137,IF(O7137="Lost",0,N7137))</f>
        <v>0</v>
      </c>
      <c r="T7137" s="30" t="n">
        <f aca="false">IF(AND(P7137&lt;&gt;"",Q7137&lt;&gt;""),Q7137-P7137,"")</f>
        <v>120</v>
      </c>
      <c r="U7137" s="30" t="str">
        <f aca="false">IF(AND(O7137="Engaging",P7137&lt;&gt;""),'Leia-me'!$B$5-P7137,"")</f>
        <v/>
      </c>
      <c r="V7137" s="25" t="str">
        <f aca="false">IF(O7137&lt;&gt;"Engaging","",IF(U7137&lt;='Leia-me'!$B$6,"Saudável",IF(U7137&lt;='Leia-me'!$B$7,"Esfriando",IF(U7137&lt;='Leia-me'!$B$8,"Última chance","Zumbi"))))</f>
        <v/>
      </c>
      <c r="W7137" s="25" t="n">
        <f aca="false">IF(O7137="Won",1,IF(O7137="Lost",0,""))</f>
        <v>0</v>
      </c>
      <c r="Y7137" s="25" t="str">
        <f aca="false">IF(E7137="","Sim","")</f>
        <v/>
      </c>
    </row>
    <row r="7138" customFormat="false" ht="15" hidden="false" customHeight="false" outlineLevel="0" collapsed="false">
      <c r="A7138" s="25" t="s">
        <v>7401</v>
      </c>
      <c r="B7138" s="25" t="s">
        <v>102</v>
      </c>
      <c r="C7138" s="25" t="s">
        <v>111</v>
      </c>
      <c r="D7138" s="25" t="s">
        <v>112</v>
      </c>
      <c r="G7138" s="31"/>
      <c r="H7138" s="32"/>
      <c r="L7138" s="25" t="s">
        <v>178</v>
      </c>
      <c r="M7138" s="25" t="s">
        <v>171</v>
      </c>
      <c r="N7138" s="28" t="n">
        <v>5482</v>
      </c>
      <c r="O7138" s="25" t="s">
        <v>56</v>
      </c>
      <c r="P7138" s="29" t="n">
        <v>42791</v>
      </c>
      <c r="Q7138" s="33"/>
      <c r="R7138" s="34"/>
      <c r="S7138" s="28" t="n">
        <f aca="false">IF(O7138="Won",R7138,IF(O7138="Lost",0,N7138))</f>
        <v>5482</v>
      </c>
      <c r="T7138" s="30" t="str">
        <f aca="false">IF(AND(P7138&lt;&gt;"",Q7138&lt;&gt;""),Q7138-P7138,"")</f>
        <v/>
      </c>
      <c r="U7138" s="30" t="n">
        <f aca="false">IF(AND(O7138="Engaging",P7138&lt;&gt;""),'Leia-me'!$B$5-P7138,"")</f>
        <v>309</v>
      </c>
      <c r="V7138" s="25" t="str">
        <f aca="false">IF(O7138&lt;&gt;"Engaging","",IF(U7138&lt;='Leia-me'!$B$6,"Saudável",IF(U7138&lt;='Leia-me'!$B$7,"Esfriando",IF(U7138&lt;='Leia-me'!$B$8,"Última chance","Zumbi"))))</f>
        <v>Zumbi</v>
      </c>
      <c r="W7138" s="25" t="str">
        <f aca="false">IF(O7138="Won",1,IF(O7138="Lost",0,""))</f>
        <v/>
      </c>
      <c r="Y7138" s="25" t="str">
        <f aca="false">IF(E7138="","Sim","")</f>
        <v>Sim</v>
      </c>
    </row>
    <row r="7139" customFormat="false" ht="15" hidden="false" customHeight="false" outlineLevel="0" collapsed="false">
      <c r="A7139" s="25" t="s">
        <v>7402</v>
      </c>
      <c r="B7139" s="25" t="s">
        <v>102</v>
      </c>
      <c r="C7139" s="25" t="s">
        <v>111</v>
      </c>
      <c r="D7139" s="25" t="s">
        <v>112</v>
      </c>
      <c r="E7139" s="25" t="s">
        <v>868</v>
      </c>
      <c r="F7139" s="25" t="s">
        <v>168</v>
      </c>
      <c r="G7139" s="26" t="n">
        <v>2952.73</v>
      </c>
      <c r="H7139" s="27" t="n">
        <v>5107</v>
      </c>
      <c r="I7139" s="25" t="s">
        <v>147</v>
      </c>
      <c r="K7139" s="25" t="n">
        <v>2000</v>
      </c>
      <c r="L7139" s="25" t="s">
        <v>170</v>
      </c>
      <c r="M7139" s="25" t="s">
        <v>171</v>
      </c>
      <c r="N7139" s="28" t="n">
        <v>1096</v>
      </c>
      <c r="O7139" s="25" t="s">
        <v>55</v>
      </c>
      <c r="P7139" s="29" t="n">
        <v>42791</v>
      </c>
      <c r="Q7139" s="29" t="n">
        <v>42881</v>
      </c>
      <c r="R7139" s="28" t="n">
        <v>0</v>
      </c>
      <c r="S7139" s="28" t="n">
        <f aca="false">IF(O7139="Won",R7139,IF(O7139="Lost",0,N7139))</f>
        <v>0</v>
      </c>
      <c r="T7139" s="30" t="n">
        <f aca="false">IF(AND(P7139&lt;&gt;"",Q7139&lt;&gt;""),Q7139-P7139,"")</f>
        <v>90</v>
      </c>
      <c r="U7139" s="30" t="str">
        <f aca="false">IF(AND(O7139="Engaging",P7139&lt;&gt;""),'Leia-me'!$B$5-P7139,"")</f>
        <v/>
      </c>
      <c r="V7139" s="25" t="str">
        <f aca="false">IF(O7139&lt;&gt;"Engaging","",IF(U7139&lt;='Leia-me'!$B$6,"Saudável",IF(U7139&lt;='Leia-me'!$B$7,"Esfriando",IF(U7139&lt;='Leia-me'!$B$8,"Última chance","Zumbi"))))</f>
        <v/>
      </c>
      <c r="W7139" s="25" t="n">
        <f aca="false">IF(O7139="Won",1,IF(O7139="Lost",0,""))</f>
        <v>0</v>
      </c>
      <c r="Y7139" s="25" t="str">
        <f aca="false">IF(E7139="","Sim","")</f>
        <v/>
      </c>
    </row>
    <row r="7140" customFormat="false" ht="15" hidden="false" customHeight="false" outlineLevel="0" collapsed="false">
      <c r="A7140" s="25" t="s">
        <v>7403</v>
      </c>
      <c r="B7140" s="25" t="s">
        <v>102</v>
      </c>
      <c r="C7140" s="25" t="s">
        <v>111</v>
      </c>
      <c r="D7140" s="25" t="s">
        <v>112</v>
      </c>
      <c r="E7140" s="25" t="s">
        <v>3075</v>
      </c>
      <c r="F7140" s="25" t="s">
        <v>165</v>
      </c>
      <c r="G7140" s="26" t="n">
        <v>4269.9</v>
      </c>
      <c r="H7140" s="27" t="n">
        <v>6472</v>
      </c>
      <c r="I7140" s="25" t="s">
        <v>147</v>
      </c>
      <c r="J7140" s="25" t="s">
        <v>1347</v>
      </c>
      <c r="K7140" s="25" t="n">
        <v>1993</v>
      </c>
      <c r="L7140" s="25" t="s">
        <v>170</v>
      </c>
      <c r="M7140" s="25" t="s">
        <v>171</v>
      </c>
      <c r="N7140" s="28" t="n">
        <v>1096</v>
      </c>
      <c r="O7140" s="25" t="s">
        <v>55</v>
      </c>
      <c r="P7140" s="29" t="n">
        <v>42792</v>
      </c>
      <c r="Q7140" s="29" t="n">
        <v>42884</v>
      </c>
      <c r="R7140" s="28" t="n">
        <v>0</v>
      </c>
      <c r="S7140" s="28" t="n">
        <f aca="false">IF(O7140="Won",R7140,IF(O7140="Lost",0,N7140))</f>
        <v>0</v>
      </c>
      <c r="T7140" s="30" t="n">
        <f aca="false">IF(AND(P7140&lt;&gt;"",Q7140&lt;&gt;""),Q7140-P7140,"")</f>
        <v>92</v>
      </c>
      <c r="U7140" s="30" t="str">
        <f aca="false">IF(AND(O7140="Engaging",P7140&lt;&gt;""),'Leia-me'!$B$5-P7140,"")</f>
        <v/>
      </c>
      <c r="V7140" s="25" t="str">
        <f aca="false">IF(O7140&lt;&gt;"Engaging","",IF(U7140&lt;='Leia-me'!$B$6,"Saudável",IF(U7140&lt;='Leia-me'!$B$7,"Esfriando",IF(U7140&lt;='Leia-me'!$B$8,"Última chance","Zumbi"))))</f>
        <v/>
      </c>
      <c r="W7140" s="25" t="n">
        <f aca="false">IF(O7140="Won",1,IF(O7140="Lost",0,""))</f>
        <v>0</v>
      </c>
      <c r="Y7140" s="25" t="str">
        <f aca="false">IF(E7140="","Sim","")</f>
        <v/>
      </c>
    </row>
    <row r="7141" customFormat="false" ht="15" hidden="false" customHeight="false" outlineLevel="0" collapsed="false">
      <c r="A7141" s="25" t="s">
        <v>7404</v>
      </c>
      <c r="B7141" s="25" t="s">
        <v>102</v>
      </c>
      <c r="C7141" s="25" t="s">
        <v>111</v>
      </c>
      <c r="D7141" s="25" t="s">
        <v>112</v>
      </c>
      <c r="E7141" s="25" t="s">
        <v>1778</v>
      </c>
      <c r="F7141" s="25" t="s">
        <v>146</v>
      </c>
      <c r="G7141" s="26" t="n">
        <v>1618.89</v>
      </c>
      <c r="H7141" s="27" t="n">
        <v>3889</v>
      </c>
      <c r="I7141" s="25" t="s">
        <v>147</v>
      </c>
      <c r="K7141" s="25" t="n">
        <v>2004</v>
      </c>
      <c r="L7141" s="25" t="s">
        <v>178</v>
      </c>
      <c r="M7141" s="25" t="s">
        <v>171</v>
      </c>
      <c r="N7141" s="28" t="n">
        <v>5482</v>
      </c>
      <c r="O7141" s="25" t="s">
        <v>55</v>
      </c>
      <c r="P7141" s="29" t="n">
        <v>42793</v>
      </c>
      <c r="Q7141" s="29" t="n">
        <v>42890</v>
      </c>
      <c r="R7141" s="28" t="n">
        <v>0</v>
      </c>
      <c r="S7141" s="28" t="n">
        <f aca="false">IF(O7141="Won",R7141,IF(O7141="Lost",0,N7141))</f>
        <v>0</v>
      </c>
      <c r="T7141" s="30" t="n">
        <f aca="false">IF(AND(P7141&lt;&gt;"",Q7141&lt;&gt;""),Q7141-P7141,"")</f>
        <v>97</v>
      </c>
      <c r="U7141" s="30" t="str">
        <f aca="false">IF(AND(O7141="Engaging",P7141&lt;&gt;""),'Leia-me'!$B$5-P7141,"")</f>
        <v/>
      </c>
      <c r="V7141" s="25" t="str">
        <f aca="false">IF(O7141&lt;&gt;"Engaging","",IF(U7141&lt;='Leia-me'!$B$6,"Saudável",IF(U7141&lt;='Leia-me'!$B$7,"Esfriando",IF(U7141&lt;='Leia-me'!$B$8,"Última chance","Zumbi"))))</f>
        <v/>
      </c>
      <c r="W7141" s="25" t="n">
        <f aca="false">IF(O7141="Won",1,IF(O7141="Lost",0,""))</f>
        <v>0</v>
      </c>
      <c r="Y7141" s="25" t="str">
        <f aca="false">IF(E7141="","Sim","")</f>
        <v/>
      </c>
    </row>
    <row r="7142" customFormat="false" ht="15" hidden="false" customHeight="false" outlineLevel="0" collapsed="false">
      <c r="A7142" s="25" t="s">
        <v>7405</v>
      </c>
      <c r="B7142" s="25" t="s">
        <v>102</v>
      </c>
      <c r="C7142" s="25" t="s">
        <v>111</v>
      </c>
      <c r="D7142" s="25" t="s">
        <v>112</v>
      </c>
      <c r="E7142" s="25" t="s">
        <v>449</v>
      </c>
      <c r="F7142" s="25" t="s">
        <v>192</v>
      </c>
      <c r="G7142" s="26" t="n">
        <v>98.79</v>
      </c>
      <c r="H7142" s="27" t="n">
        <v>96</v>
      </c>
      <c r="I7142" s="25" t="s">
        <v>147</v>
      </c>
      <c r="J7142" s="25" t="s">
        <v>445</v>
      </c>
      <c r="K7142" s="25" t="n">
        <v>2013</v>
      </c>
      <c r="L7142" s="25" t="s">
        <v>160</v>
      </c>
      <c r="M7142" s="25" t="s">
        <v>149</v>
      </c>
      <c r="N7142" s="28" t="n">
        <v>3393</v>
      </c>
      <c r="O7142" s="25" t="s">
        <v>54</v>
      </c>
      <c r="P7142" s="29" t="n">
        <v>42793</v>
      </c>
      <c r="Q7142" s="29" t="n">
        <v>42891</v>
      </c>
      <c r="R7142" s="28" t="n">
        <v>3813</v>
      </c>
      <c r="S7142" s="28" t="n">
        <f aca="false">IF(O7142="Won",R7142,IF(O7142="Lost",0,N7142))</f>
        <v>3813</v>
      </c>
      <c r="T7142" s="30" t="n">
        <f aca="false">IF(AND(P7142&lt;&gt;"",Q7142&lt;&gt;""),Q7142-P7142,"")</f>
        <v>98</v>
      </c>
      <c r="U7142" s="30" t="str">
        <f aca="false">IF(AND(O7142="Engaging",P7142&lt;&gt;""),'Leia-me'!$B$5-P7142,"")</f>
        <v/>
      </c>
      <c r="V7142" s="25" t="str">
        <f aca="false">IF(O7142&lt;&gt;"Engaging","",IF(U7142&lt;='Leia-me'!$B$6,"Saudável",IF(U7142&lt;='Leia-me'!$B$7,"Esfriando",IF(U7142&lt;='Leia-me'!$B$8,"Última chance","Zumbi"))))</f>
        <v/>
      </c>
      <c r="W7142" s="25" t="n">
        <f aca="false">IF(O7142="Won",1,IF(O7142="Lost",0,""))</f>
        <v>1</v>
      </c>
      <c r="Y7142" s="25" t="str">
        <f aca="false">IF(E7142="","Sim","")</f>
        <v/>
      </c>
    </row>
    <row r="7143" customFormat="false" ht="15" hidden="false" customHeight="false" outlineLevel="0" collapsed="false">
      <c r="A7143" s="25" t="s">
        <v>7406</v>
      </c>
      <c r="B7143" s="25" t="s">
        <v>102</v>
      </c>
      <c r="C7143" s="25" t="s">
        <v>111</v>
      </c>
      <c r="D7143" s="25" t="s">
        <v>112</v>
      </c>
      <c r="G7143" s="31"/>
      <c r="H7143" s="32"/>
      <c r="L7143" s="25" t="s">
        <v>178</v>
      </c>
      <c r="M7143" s="25" t="s">
        <v>171</v>
      </c>
      <c r="N7143" s="28" t="n">
        <v>5482</v>
      </c>
      <c r="O7143" s="25" t="s">
        <v>56</v>
      </c>
      <c r="P7143" s="29" t="n">
        <v>42794</v>
      </c>
      <c r="Q7143" s="33"/>
      <c r="R7143" s="34"/>
      <c r="S7143" s="28" t="n">
        <f aca="false">IF(O7143="Won",R7143,IF(O7143="Lost",0,N7143))</f>
        <v>5482</v>
      </c>
      <c r="T7143" s="30" t="str">
        <f aca="false">IF(AND(P7143&lt;&gt;"",Q7143&lt;&gt;""),Q7143-P7143,"")</f>
        <v/>
      </c>
      <c r="U7143" s="30" t="n">
        <f aca="false">IF(AND(O7143="Engaging",P7143&lt;&gt;""),'Leia-me'!$B$5-P7143,"")</f>
        <v>306</v>
      </c>
      <c r="V7143" s="25" t="str">
        <f aca="false">IF(O7143&lt;&gt;"Engaging","",IF(U7143&lt;='Leia-me'!$B$6,"Saudável",IF(U7143&lt;='Leia-me'!$B$7,"Esfriando",IF(U7143&lt;='Leia-me'!$B$8,"Última chance","Zumbi"))))</f>
        <v>Zumbi</v>
      </c>
      <c r="W7143" s="25" t="str">
        <f aca="false">IF(O7143="Won",1,IF(O7143="Lost",0,""))</f>
        <v/>
      </c>
      <c r="Y7143" s="25" t="str">
        <f aca="false">IF(E7143="","Sim","")</f>
        <v>Sim</v>
      </c>
    </row>
    <row r="7144" customFormat="false" ht="15" hidden="false" customHeight="false" outlineLevel="0" collapsed="false">
      <c r="A7144" s="25" t="s">
        <v>7407</v>
      </c>
      <c r="B7144" s="25" t="s">
        <v>102</v>
      </c>
      <c r="C7144" s="25" t="s">
        <v>111</v>
      </c>
      <c r="D7144" s="25" t="s">
        <v>112</v>
      </c>
      <c r="E7144" s="25" t="s">
        <v>428</v>
      </c>
      <c r="F7144" s="25" t="s">
        <v>267</v>
      </c>
      <c r="G7144" s="26" t="n">
        <v>792.46</v>
      </c>
      <c r="H7144" s="27" t="n">
        <v>1299</v>
      </c>
      <c r="I7144" s="25" t="s">
        <v>147</v>
      </c>
      <c r="K7144" s="25" t="n">
        <v>1982</v>
      </c>
      <c r="L7144" s="25" t="s">
        <v>186</v>
      </c>
      <c r="M7144" s="25" t="s">
        <v>171</v>
      </c>
      <c r="N7144" s="28" t="n">
        <v>550</v>
      </c>
      <c r="O7144" s="25" t="s">
        <v>54</v>
      </c>
      <c r="P7144" s="29" t="n">
        <v>42794</v>
      </c>
      <c r="Q7144" s="29" t="n">
        <v>42915</v>
      </c>
      <c r="R7144" s="28" t="n">
        <v>463</v>
      </c>
      <c r="S7144" s="28" t="n">
        <f aca="false">IF(O7144="Won",R7144,IF(O7144="Lost",0,N7144))</f>
        <v>463</v>
      </c>
      <c r="T7144" s="30" t="n">
        <f aca="false">IF(AND(P7144&lt;&gt;"",Q7144&lt;&gt;""),Q7144-P7144,"")</f>
        <v>121</v>
      </c>
      <c r="U7144" s="30" t="str">
        <f aca="false">IF(AND(O7144="Engaging",P7144&lt;&gt;""),'Leia-me'!$B$5-P7144,"")</f>
        <v/>
      </c>
      <c r="V7144" s="25" t="str">
        <f aca="false">IF(O7144&lt;&gt;"Engaging","",IF(U7144&lt;='Leia-me'!$B$6,"Saudável",IF(U7144&lt;='Leia-me'!$B$7,"Esfriando",IF(U7144&lt;='Leia-me'!$B$8,"Última chance","Zumbi"))))</f>
        <v/>
      </c>
      <c r="W7144" s="25" t="n">
        <f aca="false">IF(O7144="Won",1,IF(O7144="Lost",0,""))</f>
        <v>1</v>
      </c>
      <c r="Y7144" s="25" t="str">
        <f aca="false">IF(E7144="","Sim","")</f>
        <v/>
      </c>
    </row>
    <row r="7145" customFormat="false" ht="15" hidden="false" customHeight="false" outlineLevel="0" collapsed="false">
      <c r="A7145" s="25" t="s">
        <v>7408</v>
      </c>
      <c r="B7145" s="25" t="s">
        <v>102</v>
      </c>
      <c r="C7145" s="25" t="s">
        <v>111</v>
      </c>
      <c r="D7145" s="25" t="s">
        <v>112</v>
      </c>
      <c r="E7145" s="25" t="s">
        <v>2484</v>
      </c>
      <c r="F7145" s="25" t="s">
        <v>155</v>
      </c>
      <c r="G7145" s="26" t="n">
        <v>1825.82</v>
      </c>
      <c r="H7145" s="27" t="n">
        <v>5595</v>
      </c>
      <c r="I7145" s="25" t="s">
        <v>147</v>
      </c>
      <c r="J7145" s="25" t="s">
        <v>156</v>
      </c>
      <c r="K7145" s="25" t="n">
        <v>1995</v>
      </c>
      <c r="L7145" s="25" t="s">
        <v>178</v>
      </c>
      <c r="M7145" s="25" t="s">
        <v>171</v>
      </c>
      <c r="N7145" s="28" t="n">
        <v>5482</v>
      </c>
      <c r="O7145" s="25" t="s">
        <v>54</v>
      </c>
      <c r="P7145" s="29" t="n">
        <v>42794</v>
      </c>
      <c r="Q7145" s="29" t="n">
        <v>42881</v>
      </c>
      <c r="R7145" s="28" t="n">
        <v>5625</v>
      </c>
      <c r="S7145" s="28" t="n">
        <f aca="false">IF(O7145="Won",R7145,IF(O7145="Lost",0,N7145))</f>
        <v>5625</v>
      </c>
      <c r="T7145" s="30" t="n">
        <f aca="false">IF(AND(P7145&lt;&gt;"",Q7145&lt;&gt;""),Q7145-P7145,"")</f>
        <v>87</v>
      </c>
      <c r="U7145" s="30" t="str">
        <f aca="false">IF(AND(O7145="Engaging",P7145&lt;&gt;""),'Leia-me'!$B$5-P7145,"")</f>
        <v/>
      </c>
      <c r="V7145" s="25" t="str">
        <f aca="false">IF(O7145&lt;&gt;"Engaging","",IF(U7145&lt;='Leia-me'!$B$6,"Saudável",IF(U7145&lt;='Leia-me'!$B$7,"Esfriando",IF(U7145&lt;='Leia-me'!$B$8,"Última chance","Zumbi"))))</f>
        <v/>
      </c>
      <c r="W7145" s="25" t="n">
        <f aca="false">IF(O7145="Won",1,IF(O7145="Lost",0,""))</f>
        <v>1</v>
      </c>
      <c r="Y7145" s="25" t="str">
        <f aca="false">IF(E7145="","Sim","")</f>
        <v/>
      </c>
    </row>
    <row r="7146" customFormat="false" ht="15" hidden="false" customHeight="false" outlineLevel="0" collapsed="false">
      <c r="A7146" s="25" t="s">
        <v>7409</v>
      </c>
      <c r="B7146" s="25" t="s">
        <v>102</v>
      </c>
      <c r="C7146" s="25" t="s">
        <v>111</v>
      </c>
      <c r="D7146" s="25" t="s">
        <v>112</v>
      </c>
      <c r="E7146" s="25" t="s">
        <v>2739</v>
      </c>
      <c r="F7146" s="25" t="s">
        <v>159</v>
      </c>
      <c r="G7146" s="26" t="n">
        <v>2871.35</v>
      </c>
      <c r="H7146" s="27" t="n">
        <v>9561</v>
      </c>
      <c r="I7146" s="25" t="s">
        <v>147</v>
      </c>
      <c r="K7146" s="25" t="n">
        <v>1983</v>
      </c>
      <c r="L7146" s="25" t="s">
        <v>160</v>
      </c>
      <c r="M7146" s="25" t="s">
        <v>149</v>
      </c>
      <c r="N7146" s="28" t="n">
        <v>3393</v>
      </c>
      <c r="O7146" s="25" t="s">
        <v>54</v>
      </c>
      <c r="P7146" s="29" t="n">
        <v>42798</v>
      </c>
      <c r="Q7146" s="29" t="n">
        <v>42864</v>
      </c>
      <c r="R7146" s="28" t="n">
        <v>3685</v>
      </c>
      <c r="S7146" s="28" t="n">
        <f aca="false">IF(O7146="Won",R7146,IF(O7146="Lost",0,N7146))</f>
        <v>3685</v>
      </c>
      <c r="T7146" s="30" t="n">
        <f aca="false">IF(AND(P7146&lt;&gt;"",Q7146&lt;&gt;""),Q7146-P7146,"")</f>
        <v>66</v>
      </c>
      <c r="U7146" s="30" t="str">
        <f aca="false">IF(AND(O7146="Engaging",P7146&lt;&gt;""),'Leia-me'!$B$5-P7146,"")</f>
        <v/>
      </c>
      <c r="V7146" s="25" t="str">
        <f aca="false">IF(O7146&lt;&gt;"Engaging","",IF(U7146&lt;='Leia-me'!$B$6,"Saudável",IF(U7146&lt;='Leia-me'!$B$7,"Esfriando",IF(U7146&lt;='Leia-me'!$B$8,"Última chance","Zumbi"))))</f>
        <v/>
      </c>
      <c r="W7146" s="25" t="n">
        <f aca="false">IF(O7146="Won",1,IF(O7146="Lost",0,""))</f>
        <v>1</v>
      </c>
      <c r="Y7146" s="25" t="str">
        <f aca="false">IF(E7146="","Sim","")</f>
        <v/>
      </c>
    </row>
    <row r="7147" customFormat="false" ht="15" hidden="false" customHeight="false" outlineLevel="0" collapsed="false">
      <c r="A7147" s="25" t="s">
        <v>7410</v>
      </c>
      <c r="B7147" s="25" t="s">
        <v>102</v>
      </c>
      <c r="C7147" s="25" t="s">
        <v>111</v>
      </c>
      <c r="D7147" s="25" t="s">
        <v>112</v>
      </c>
      <c r="E7147" s="25" t="s">
        <v>433</v>
      </c>
      <c r="F7147" s="25" t="s">
        <v>211</v>
      </c>
      <c r="G7147" s="26" t="n">
        <v>2214.94</v>
      </c>
      <c r="H7147" s="27" t="n">
        <v>5374</v>
      </c>
      <c r="I7147" s="25" t="s">
        <v>147</v>
      </c>
      <c r="K7147" s="25" t="n">
        <v>1996</v>
      </c>
      <c r="L7147" s="25" t="s">
        <v>178</v>
      </c>
      <c r="M7147" s="25" t="s">
        <v>171</v>
      </c>
      <c r="N7147" s="28" t="n">
        <v>5482</v>
      </c>
      <c r="O7147" s="25" t="s">
        <v>55</v>
      </c>
      <c r="P7147" s="29" t="n">
        <v>42799</v>
      </c>
      <c r="Q7147" s="29" t="n">
        <v>42809</v>
      </c>
      <c r="R7147" s="28" t="n">
        <v>0</v>
      </c>
      <c r="S7147" s="28" t="n">
        <f aca="false">IF(O7147="Won",R7147,IF(O7147="Lost",0,N7147))</f>
        <v>0</v>
      </c>
      <c r="T7147" s="30" t="n">
        <f aca="false">IF(AND(P7147&lt;&gt;"",Q7147&lt;&gt;""),Q7147-P7147,"")</f>
        <v>10</v>
      </c>
      <c r="U7147" s="30" t="str">
        <f aca="false">IF(AND(O7147="Engaging",P7147&lt;&gt;""),'Leia-me'!$B$5-P7147,"")</f>
        <v/>
      </c>
      <c r="V7147" s="25" t="str">
        <f aca="false">IF(O7147&lt;&gt;"Engaging","",IF(U7147&lt;='Leia-me'!$B$6,"Saudável",IF(U7147&lt;='Leia-me'!$B$7,"Esfriando",IF(U7147&lt;='Leia-me'!$B$8,"Última chance","Zumbi"))))</f>
        <v/>
      </c>
      <c r="W7147" s="25" t="n">
        <f aca="false">IF(O7147="Won",1,IF(O7147="Lost",0,""))</f>
        <v>0</v>
      </c>
      <c r="Y7147" s="25" t="str">
        <f aca="false">IF(E7147="","Sim","")</f>
        <v/>
      </c>
    </row>
    <row r="7148" customFormat="false" ht="15" hidden="false" customHeight="false" outlineLevel="0" collapsed="false">
      <c r="A7148" s="25" t="s">
        <v>7411</v>
      </c>
      <c r="B7148" s="25" t="s">
        <v>102</v>
      </c>
      <c r="C7148" s="25" t="s">
        <v>111</v>
      </c>
      <c r="D7148" s="25" t="s">
        <v>112</v>
      </c>
      <c r="E7148" s="25" t="s">
        <v>860</v>
      </c>
      <c r="F7148" s="25" t="s">
        <v>168</v>
      </c>
      <c r="G7148" s="26" t="n">
        <v>894.37</v>
      </c>
      <c r="H7148" s="27" t="n">
        <v>1593</v>
      </c>
      <c r="I7148" s="25" t="s">
        <v>861</v>
      </c>
      <c r="K7148" s="25" t="n">
        <v>2008</v>
      </c>
      <c r="L7148" s="25" t="s">
        <v>148</v>
      </c>
      <c r="M7148" s="25" t="s">
        <v>149</v>
      </c>
      <c r="N7148" s="28" t="n">
        <v>55</v>
      </c>
      <c r="O7148" s="25" t="s">
        <v>55</v>
      </c>
      <c r="P7148" s="29" t="n">
        <v>42799</v>
      </c>
      <c r="Q7148" s="29" t="n">
        <v>42869</v>
      </c>
      <c r="R7148" s="28" t="n">
        <v>0</v>
      </c>
      <c r="S7148" s="28" t="n">
        <f aca="false">IF(O7148="Won",R7148,IF(O7148="Lost",0,N7148))</f>
        <v>0</v>
      </c>
      <c r="T7148" s="30" t="n">
        <f aca="false">IF(AND(P7148&lt;&gt;"",Q7148&lt;&gt;""),Q7148-P7148,"")</f>
        <v>70</v>
      </c>
      <c r="U7148" s="30" t="str">
        <f aca="false">IF(AND(O7148="Engaging",P7148&lt;&gt;""),'Leia-me'!$B$5-P7148,"")</f>
        <v/>
      </c>
      <c r="V7148" s="25" t="str">
        <f aca="false">IF(O7148&lt;&gt;"Engaging","",IF(U7148&lt;='Leia-me'!$B$6,"Saudável",IF(U7148&lt;='Leia-me'!$B$7,"Esfriando",IF(U7148&lt;='Leia-me'!$B$8,"Última chance","Zumbi"))))</f>
        <v/>
      </c>
      <c r="W7148" s="25" t="n">
        <f aca="false">IF(O7148="Won",1,IF(O7148="Lost",0,""))</f>
        <v>0</v>
      </c>
      <c r="Y7148" s="25" t="str">
        <f aca="false">IF(E7148="","Sim","")</f>
        <v/>
      </c>
    </row>
    <row r="7149" customFormat="false" ht="15" hidden="false" customHeight="false" outlineLevel="0" collapsed="false">
      <c r="A7149" s="25" t="s">
        <v>7412</v>
      </c>
      <c r="B7149" s="25" t="s">
        <v>102</v>
      </c>
      <c r="C7149" s="25" t="s">
        <v>111</v>
      </c>
      <c r="D7149" s="25" t="s">
        <v>112</v>
      </c>
      <c r="G7149" s="31"/>
      <c r="H7149" s="32"/>
      <c r="L7149" s="25" t="s">
        <v>170</v>
      </c>
      <c r="M7149" s="25" t="s">
        <v>171</v>
      </c>
      <c r="N7149" s="28" t="n">
        <v>1096</v>
      </c>
      <c r="O7149" s="25" t="s">
        <v>56</v>
      </c>
      <c r="P7149" s="29" t="n">
        <v>42801</v>
      </c>
      <c r="Q7149" s="33"/>
      <c r="R7149" s="34"/>
      <c r="S7149" s="28" t="n">
        <f aca="false">IF(O7149="Won",R7149,IF(O7149="Lost",0,N7149))</f>
        <v>1096</v>
      </c>
      <c r="T7149" s="30" t="str">
        <f aca="false">IF(AND(P7149&lt;&gt;"",Q7149&lt;&gt;""),Q7149-P7149,"")</f>
        <v/>
      </c>
      <c r="U7149" s="30" t="n">
        <f aca="false">IF(AND(O7149="Engaging",P7149&lt;&gt;""),'Leia-me'!$B$5-P7149,"")</f>
        <v>299</v>
      </c>
      <c r="V7149" s="25" t="str">
        <f aca="false">IF(O7149&lt;&gt;"Engaging","",IF(U7149&lt;='Leia-me'!$B$6,"Saudável",IF(U7149&lt;='Leia-me'!$B$7,"Esfriando",IF(U7149&lt;='Leia-me'!$B$8,"Última chance","Zumbi"))))</f>
        <v>Zumbi</v>
      </c>
      <c r="W7149" s="25" t="str">
        <f aca="false">IF(O7149="Won",1,IF(O7149="Lost",0,""))</f>
        <v/>
      </c>
      <c r="Y7149" s="25" t="str">
        <f aca="false">IF(E7149="","Sim","")</f>
        <v>Sim</v>
      </c>
    </row>
    <row r="7150" customFormat="false" ht="15" hidden="false" customHeight="false" outlineLevel="0" collapsed="false">
      <c r="A7150" s="25" t="s">
        <v>7413</v>
      </c>
      <c r="B7150" s="25" t="s">
        <v>102</v>
      </c>
      <c r="C7150" s="25" t="s">
        <v>111</v>
      </c>
      <c r="D7150" s="25" t="s">
        <v>112</v>
      </c>
      <c r="E7150" s="25" t="s">
        <v>2739</v>
      </c>
      <c r="F7150" s="25" t="s">
        <v>159</v>
      </c>
      <c r="G7150" s="26" t="n">
        <v>2871.35</v>
      </c>
      <c r="H7150" s="27" t="n">
        <v>9561</v>
      </c>
      <c r="I7150" s="25" t="s">
        <v>147</v>
      </c>
      <c r="K7150" s="25" t="n">
        <v>1983</v>
      </c>
      <c r="L7150" s="25" t="s">
        <v>186</v>
      </c>
      <c r="M7150" s="25" t="s">
        <v>171</v>
      </c>
      <c r="N7150" s="28" t="n">
        <v>550</v>
      </c>
      <c r="O7150" s="25" t="s">
        <v>54</v>
      </c>
      <c r="P7150" s="29" t="n">
        <v>42801</v>
      </c>
      <c r="Q7150" s="29" t="n">
        <v>42805</v>
      </c>
      <c r="R7150" s="28" t="n">
        <v>535</v>
      </c>
      <c r="S7150" s="28" t="n">
        <f aca="false">IF(O7150="Won",R7150,IF(O7150="Lost",0,N7150))</f>
        <v>535</v>
      </c>
      <c r="T7150" s="30" t="n">
        <f aca="false">IF(AND(P7150&lt;&gt;"",Q7150&lt;&gt;""),Q7150-P7150,"")</f>
        <v>4</v>
      </c>
      <c r="U7150" s="30" t="str">
        <f aca="false">IF(AND(O7150="Engaging",P7150&lt;&gt;""),'Leia-me'!$B$5-P7150,"")</f>
        <v/>
      </c>
      <c r="V7150" s="25" t="str">
        <f aca="false">IF(O7150&lt;&gt;"Engaging","",IF(U7150&lt;='Leia-me'!$B$6,"Saudável",IF(U7150&lt;='Leia-me'!$B$7,"Esfriando",IF(U7150&lt;='Leia-me'!$B$8,"Última chance","Zumbi"))))</f>
        <v/>
      </c>
      <c r="W7150" s="25" t="n">
        <f aca="false">IF(O7150="Won",1,IF(O7150="Lost",0,""))</f>
        <v>1</v>
      </c>
      <c r="Y7150" s="25" t="str">
        <f aca="false">IF(E7150="","Sim","")</f>
        <v/>
      </c>
    </row>
    <row r="7151" customFormat="false" ht="15" hidden="false" customHeight="false" outlineLevel="0" collapsed="false">
      <c r="A7151" s="25" t="s">
        <v>7414</v>
      </c>
      <c r="B7151" s="25" t="s">
        <v>102</v>
      </c>
      <c r="C7151" s="25" t="s">
        <v>111</v>
      </c>
      <c r="D7151" s="25" t="s">
        <v>112</v>
      </c>
      <c r="E7151" s="25" t="s">
        <v>3373</v>
      </c>
      <c r="F7151" s="25" t="s">
        <v>192</v>
      </c>
      <c r="G7151" s="26" t="n">
        <v>4478.47</v>
      </c>
      <c r="H7151" s="27" t="n">
        <v>13809</v>
      </c>
      <c r="I7151" s="25" t="s">
        <v>147</v>
      </c>
      <c r="K7151" s="25" t="n">
        <v>1979</v>
      </c>
      <c r="L7151" s="25" t="s">
        <v>148</v>
      </c>
      <c r="M7151" s="25" t="s">
        <v>149</v>
      </c>
      <c r="N7151" s="28" t="n">
        <v>55</v>
      </c>
      <c r="O7151" s="25" t="s">
        <v>56</v>
      </c>
      <c r="P7151" s="29" t="n">
        <v>42803</v>
      </c>
      <c r="Q7151" s="33"/>
      <c r="R7151" s="34"/>
      <c r="S7151" s="28" t="n">
        <f aca="false">IF(O7151="Won",R7151,IF(O7151="Lost",0,N7151))</f>
        <v>55</v>
      </c>
      <c r="T7151" s="30" t="str">
        <f aca="false">IF(AND(P7151&lt;&gt;"",Q7151&lt;&gt;""),Q7151-P7151,"")</f>
        <v/>
      </c>
      <c r="U7151" s="30" t="n">
        <f aca="false">IF(AND(O7151="Engaging",P7151&lt;&gt;""),'Leia-me'!$B$5-P7151,"")</f>
        <v>297</v>
      </c>
      <c r="V7151" s="25" t="str">
        <f aca="false">IF(O7151&lt;&gt;"Engaging","",IF(U7151&lt;='Leia-me'!$B$6,"Saudável",IF(U7151&lt;='Leia-me'!$B$7,"Esfriando",IF(U7151&lt;='Leia-me'!$B$8,"Última chance","Zumbi"))))</f>
        <v>Zumbi</v>
      </c>
      <c r="W7151" s="25" t="str">
        <f aca="false">IF(O7151="Won",1,IF(O7151="Lost",0,""))</f>
        <v/>
      </c>
      <c r="Y7151" s="25" t="str">
        <f aca="false">IF(E7151="","Sim","")</f>
        <v/>
      </c>
    </row>
    <row r="7152" customFormat="false" ht="15" hidden="false" customHeight="false" outlineLevel="0" collapsed="false">
      <c r="A7152" s="25" t="s">
        <v>7415</v>
      </c>
      <c r="B7152" s="25" t="s">
        <v>102</v>
      </c>
      <c r="C7152" s="25" t="s">
        <v>111</v>
      </c>
      <c r="D7152" s="25" t="s">
        <v>112</v>
      </c>
      <c r="G7152" s="31"/>
      <c r="H7152" s="32"/>
      <c r="L7152" s="25" t="s">
        <v>160</v>
      </c>
      <c r="M7152" s="25" t="s">
        <v>149</v>
      </c>
      <c r="N7152" s="28" t="n">
        <v>3393</v>
      </c>
      <c r="O7152" s="25" t="s">
        <v>56</v>
      </c>
      <c r="P7152" s="29" t="n">
        <v>42803</v>
      </c>
      <c r="Q7152" s="33"/>
      <c r="R7152" s="34"/>
      <c r="S7152" s="28" t="n">
        <f aca="false">IF(O7152="Won",R7152,IF(O7152="Lost",0,N7152))</f>
        <v>3393</v>
      </c>
      <c r="T7152" s="30" t="str">
        <f aca="false">IF(AND(P7152&lt;&gt;"",Q7152&lt;&gt;""),Q7152-P7152,"")</f>
        <v/>
      </c>
      <c r="U7152" s="30" t="n">
        <f aca="false">IF(AND(O7152="Engaging",P7152&lt;&gt;""),'Leia-me'!$B$5-P7152,"")</f>
        <v>297</v>
      </c>
      <c r="V7152" s="25" t="str">
        <f aca="false">IF(O7152&lt;&gt;"Engaging","",IF(U7152&lt;='Leia-me'!$B$6,"Saudável",IF(U7152&lt;='Leia-me'!$B$7,"Esfriando",IF(U7152&lt;='Leia-me'!$B$8,"Última chance","Zumbi"))))</f>
        <v>Zumbi</v>
      </c>
      <c r="W7152" s="25" t="str">
        <f aca="false">IF(O7152="Won",1,IF(O7152="Lost",0,""))</f>
        <v/>
      </c>
      <c r="Y7152" s="25" t="str">
        <f aca="false">IF(E7152="","Sim","")</f>
        <v>Sim</v>
      </c>
    </row>
    <row r="7153" customFormat="false" ht="15" hidden="false" customHeight="false" outlineLevel="0" collapsed="false">
      <c r="A7153" s="25" t="s">
        <v>7416</v>
      </c>
      <c r="B7153" s="25" t="s">
        <v>102</v>
      </c>
      <c r="C7153" s="25" t="s">
        <v>111</v>
      </c>
      <c r="D7153" s="25" t="s">
        <v>112</v>
      </c>
      <c r="E7153" s="25" t="s">
        <v>3075</v>
      </c>
      <c r="F7153" s="25" t="s">
        <v>165</v>
      </c>
      <c r="G7153" s="26" t="n">
        <v>4269.9</v>
      </c>
      <c r="H7153" s="27" t="n">
        <v>6472</v>
      </c>
      <c r="I7153" s="25" t="s">
        <v>147</v>
      </c>
      <c r="J7153" s="25" t="s">
        <v>1347</v>
      </c>
      <c r="K7153" s="25" t="n">
        <v>1993</v>
      </c>
      <c r="L7153" s="25" t="s">
        <v>186</v>
      </c>
      <c r="M7153" s="25" t="s">
        <v>171</v>
      </c>
      <c r="N7153" s="28" t="n">
        <v>550</v>
      </c>
      <c r="O7153" s="25" t="s">
        <v>55</v>
      </c>
      <c r="P7153" s="29" t="n">
        <v>42803</v>
      </c>
      <c r="Q7153" s="29" t="n">
        <v>42878</v>
      </c>
      <c r="R7153" s="28" t="n">
        <v>0</v>
      </c>
      <c r="S7153" s="28" t="n">
        <f aca="false">IF(O7153="Won",R7153,IF(O7153="Lost",0,N7153))</f>
        <v>0</v>
      </c>
      <c r="T7153" s="30" t="n">
        <f aca="false">IF(AND(P7153&lt;&gt;"",Q7153&lt;&gt;""),Q7153-P7153,"")</f>
        <v>75</v>
      </c>
      <c r="U7153" s="30" t="str">
        <f aca="false">IF(AND(O7153="Engaging",P7153&lt;&gt;""),'Leia-me'!$B$5-P7153,"")</f>
        <v/>
      </c>
      <c r="V7153" s="25" t="str">
        <f aca="false">IF(O7153&lt;&gt;"Engaging","",IF(U7153&lt;='Leia-me'!$B$6,"Saudável",IF(U7153&lt;='Leia-me'!$B$7,"Esfriando",IF(U7153&lt;='Leia-me'!$B$8,"Última chance","Zumbi"))))</f>
        <v/>
      </c>
      <c r="W7153" s="25" t="n">
        <f aca="false">IF(O7153="Won",1,IF(O7153="Lost",0,""))</f>
        <v>0</v>
      </c>
      <c r="Y7153" s="25" t="str">
        <f aca="false">IF(E7153="","Sim","")</f>
        <v/>
      </c>
    </row>
    <row r="7154" customFormat="false" ht="15" hidden="false" customHeight="false" outlineLevel="0" collapsed="false">
      <c r="A7154" s="25" t="s">
        <v>7417</v>
      </c>
      <c r="B7154" s="25" t="s">
        <v>102</v>
      </c>
      <c r="C7154" s="25" t="s">
        <v>111</v>
      </c>
      <c r="D7154" s="25" t="s">
        <v>112</v>
      </c>
      <c r="G7154" s="31"/>
      <c r="H7154" s="32"/>
      <c r="L7154" s="25" t="s">
        <v>178</v>
      </c>
      <c r="M7154" s="25" t="s">
        <v>171</v>
      </c>
      <c r="N7154" s="28" t="n">
        <v>5482</v>
      </c>
      <c r="O7154" s="25" t="s">
        <v>56</v>
      </c>
      <c r="P7154" s="29" t="n">
        <v>42804</v>
      </c>
      <c r="Q7154" s="33"/>
      <c r="R7154" s="34"/>
      <c r="S7154" s="28" t="n">
        <f aca="false">IF(O7154="Won",R7154,IF(O7154="Lost",0,N7154))</f>
        <v>5482</v>
      </c>
      <c r="T7154" s="30" t="str">
        <f aca="false">IF(AND(P7154&lt;&gt;"",Q7154&lt;&gt;""),Q7154-P7154,"")</f>
        <v/>
      </c>
      <c r="U7154" s="30" t="n">
        <f aca="false">IF(AND(O7154="Engaging",P7154&lt;&gt;""),'Leia-me'!$B$5-P7154,"")</f>
        <v>296</v>
      </c>
      <c r="V7154" s="25" t="str">
        <f aca="false">IF(O7154&lt;&gt;"Engaging","",IF(U7154&lt;='Leia-me'!$B$6,"Saudável",IF(U7154&lt;='Leia-me'!$B$7,"Esfriando",IF(U7154&lt;='Leia-me'!$B$8,"Última chance","Zumbi"))))</f>
        <v>Zumbi</v>
      </c>
      <c r="W7154" s="25" t="str">
        <f aca="false">IF(O7154="Won",1,IF(O7154="Lost",0,""))</f>
        <v/>
      </c>
      <c r="Y7154" s="25" t="str">
        <f aca="false">IF(E7154="","Sim","")</f>
        <v>Sim</v>
      </c>
    </row>
    <row r="7155" customFormat="false" ht="15" hidden="false" customHeight="false" outlineLevel="0" collapsed="false">
      <c r="A7155" s="25" t="s">
        <v>7418</v>
      </c>
      <c r="B7155" s="25" t="s">
        <v>102</v>
      </c>
      <c r="C7155" s="25" t="s">
        <v>111</v>
      </c>
      <c r="D7155" s="25" t="s">
        <v>112</v>
      </c>
      <c r="G7155" s="31"/>
      <c r="H7155" s="32"/>
      <c r="L7155" s="25" t="s">
        <v>160</v>
      </c>
      <c r="M7155" s="25" t="s">
        <v>149</v>
      </c>
      <c r="N7155" s="28" t="n">
        <v>3393</v>
      </c>
      <c r="O7155" s="25" t="s">
        <v>56</v>
      </c>
      <c r="P7155" s="29" t="n">
        <v>42805</v>
      </c>
      <c r="Q7155" s="33"/>
      <c r="R7155" s="34"/>
      <c r="S7155" s="28" t="n">
        <f aca="false">IF(O7155="Won",R7155,IF(O7155="Lost",0,N7155))</f>
        <v>3393</v>
      </c>
      <c r="T7155" s="30" t="str">
        <f aca="false">IF(AND(P7155&lt;&gt;"",Q7155&lt;&gt;""),Q7155-P7155,"")</f>
        <v/>
      </c>
      <c r="U7155" s="30" t="n">
        <f aca="false">IF(AND(O7155="Engaging",P7155&lt;&gt;""),'Leia-me'!$B$5-P7155,"")</f>
        <v>295</v>
      </c>
      <c r="V7155" s="25" t="str">
        <f aca="false">IF(O7155&lt;&gt;"Engaging","",IF(U7155&lt;='Leia-me'!$B$6,"Saudável",IF(U7155&lt;='Leia-me'!$B$7,"Esfriando",IF(U7155&lt;='Leia-me'!$B$8,"Última chance","Zumbi"))))</f>
        <v>Zumbi</v>
      </c>
      <c r="W7155" s="25" t="str">
        <f aca="false">IF(O7155="Won",1,IF(O7155="Lost",0,""))</f>
        <v/>
      </c>
      <c r="Y7155" s="25" t="str">
        <f aca="false">IF(E7155="","Sim","")</f>
        <v>Sim</v>
      </c>
    </row>
    <row r="7156" customFormat="false" ht="15" hidden="false" customHeight="false" outlineLevel="0" collapsed="false">
      <c r="A7156" s="25" t="s">
        <v>7419</v>
      </c>
      <c r="B7156" s="25" t="s">
        <v>102</v>
      </c>
      <c r="C7156" s="25" t="s">
        <v>111</v>
      </c>
      <c r="D7156" s="25" t="s">
        <v>112</v>
      </c>
      <c r="E7156" s="25" t="s">
        <v>1778</v>
      </c>
      <c r="F7156" s="25" t="s">
        <v>146</v>
      </c>
      <c r="G7156" s="26" t="n">
        <v>1618.89</v>
      </c>
      <c r="H7156" s="27" t="n">
        <v>3889</v>
      </c>
      <c r="I7156" s="25" t="s">
        <v>147</v>
      </c>
      <c r="K7156" s="25" t="n">
        <v>2004</v>
      </c>
      <c r="L7156" s="25" t="s">
        <v>170</v>
      </c>
      <c r="M7156" s="25" t="s">
        <v>171</v>
      </c>
      <c r="N7156" s="28" t="n">
        <v>1096</v>
      </c>
      <c r="O7156" s="25" t="s">
        <v>55</v>
      </c>
      <c r="P7156" s="29" t="n">
        <v>42805</v>
      </c>
      <c r="Q7156" s="29" t="n">
        <v>42894</v>
      </c>
      <c r="R7156" s="28" t="n">
        <v>0</v>
      </c>
      <c r="S7156" s="28" t="n">
        <f aca="false">IF(O7156="Won",R7156,IF(O7156="Lost",0,N7156))</f>
        <v>0</v>
      </c>
      <c r="T7156" s="30" t="n">
        <f aca="false">IF(AND(P7156&lt;&gt;"",Q7156&lt;&gt;""),Q7156-P7156,"")</f>
        <v>89</v>
      </c>
      <c r="U7156" s="30" t="str">
        <f aca="false">IF(AND(O7156="Engaging",P7156&lt;&gt;""),'Leia-me'!$B$5-P7156,"")</f>
        <v/>
      </c>
      <c r="V7156" s="25" t="str">
        <f aca="false">IF(O7156&lt;&gt;"Engaging","",IF(U7156&lt;='Leia-me'!$B$6,"Saudável",IF(U7156&lt;='Leia-me'!$B$7,"Esfriando",IF(U7156&lt;='Leia-me'!$B$8,"Última chance","Zumbi"))))</f>
        <v/>
      </c>
      <c r="W7156" s="25" t="n">
        <f aca="false">IF(O7156="Won",1,IF(O7156="Lost",0,""))</f>
        <v>0</v>
      </c>
      <c r="Y7156" s="25" t="str">
        <f aca="false">IF(E7156="","Sim","")</f>
        <v/>
      </c>
    </row>
    <row r="7157" customFormat="false" ht="15" hidden="false" customHeight="false" outlineLevel="0" collapsed="false">
      <c r="A7157" s="25" t="s">
        <v>7420</v>
      </c>
      <c r="B7157" s="25" t="s">
        <v>102</v>
      </c>
      <c r="C7157" s="25" t="s">
        <v>111</v>
      </c>
      <c r="D7157" s="25" t="s">
        <v>112</v>
      </c>
      <c r="E7157" s="25" t="s">
        <v>633</v>
      </c>
      <c r="F7157" s="25" t="s">
        <v>211</v>
      </c>
      <c r="G7157" s="26" t="n">
        <v>1388.67</v>
      </c>
      <c r="H7157" s="27" t="n">
        <v>3583</v>
      </c>
      <c r="I7157" s="25" t="s">
        <v>147</v>
      </c>
      <c r="K7157" s="25" t="n">
        <v>1989</v>
      </c>
      <c r="L7157" s="25" t="s">
        <v>186</v>
      </c>
      <c r="M7157" s="25" t="s">
        <v>171</v>
      </c>
      <c r="N7157" s="28" t="n">
        <v>550</v>
      </c>
      <c r="O7157" s="25" t="s">
        <v>54</v>
      </c>
      <c r="P7157" s="29" t="n">
        <v>42805</v>
      </c>
      <c r="Q7157" s="29" t="n">
        <v>42896</v>
      </c>
      <c r="R7157" s="28" t="n">
        <v>526</v>
      </c>
      <c r="S7157" s="28" t="n">
        <f aca="false">IF(O7157="Won",R7157,IF(O7157="Lost",0,N7157))</f>
        <v>526</v>
      </c>
      <c r="T7157" s="30" t="n">
        <f aca="false">IF(AND(P7157&lt;&gt;"",Q7157&lt;&gt;""),Q7157-P7157,"")</f>
        <v>91</v>
      </c>
      <c r="U7157" s="30" t="str">
        <f aca="false">IF(AND(O7157="Engaging",P7157&lt;&gt;""),'Leia-me'!$B$5-P7157,"")</f>
        <v/>
      </c>
      <c r="V7157" s="25" t="str">
        <f aca="false">IF(O7157&lt;&gt;"Engaging","",IF(U7157&lt;='Leia-me'!$B$6,"Saudável",IF(U7157&lt;='Leia-me'!$B$7,"Esfriando",IF(U7157&lt;='Leia-me'!$B$8,"Última chance","Zumbi"))))</f>
        <v/>
      </c>
      <c r="W7157" s="25" t="n">
        <f aca="false">IF(O7157="Won",1,IF(O7157="Lost",0,""))</f>
        <v>1</v>
      </c>
      <c r="Y7157" s="25" t="str">
        <f aca="false">IF(E7157="","Sim","")</f>
        <v/>
      </c>
    </row>
    <row r="7158" customFormat="false" ht="15" hidden="false" customHeight="false" outlineLevel="0" collapsed="false">
      <c r="A7158" s="25" t="s">
        <v>7421</v>
      </c>
      <c r="B7158" s="25" t="s">
        <v>102</v>
      </c>
      <c r="C7158" s="25" t="s">
        <v>111</v>
      </c>
      <c r="D7158" s="25" t="s">
        <v>112</v>
      </c>
      <c r="E7158" s="25" t="s">
        <v>218</v>
      </c>
      <c r="F7158" s="25" t="s">
        <v>146</v>
      </c>
      <c r="G7158" s="26" t="n">
        <v>4.54</v>
      </c>
      <c r="H7158" s="27" t="n">
        <v>9</v>
      </c>
      <c r="I7158" s="25" t="s">
        <v>147</v>
      </c>
      <c r="K7158" s="25" t="n">
        <v>2017</v>
      </c>
      <c r="L7158" s="25" t="s">
        <v>178</v>
      </c>
      <c r="M7158" s="25" t="s">
        <v>171</v>
      </c>
      <c r="N7158" s="28" t="n">
        <v>5482</v>
      </c>
      <c r="O7158" s="25" t="s">
        <v>54</v>
      </c>
      <c r="P7158" s="29" t="n">
        <v>42805</v>
      </c>
      <c r="Q7158" s="29" t="n">
        <v>42898</v>
      </c>
      <c r="R7158" s="28" t="n">
        <v>5344</v>
      </c>
      <c r="S7158" s="28" t="n">
        <f aca="false">IF(O7158="Won",R7158,IF(O7158="Lost",0,N7158))</f>
        <v>5344</v>
      </c>
      <c r="T7158" s="30" t="n">
        <f aca="false">IF(AND(P7158&lt;&gt;"",Q7158&lt;&gt;""),Q7158-P7158,"")</f>
        <v>93</v>
      </c>
      <c r="U7158" s="30" t="str">
        <f aca="false">IF(AND(O7158="Engaging",P7158&lt;&gt;""),'Leia-me'!$B$5-P7158,"")</f>
        <v/>
      </c>
      <c r="V7158" s="25" t="str">
        <f aca="false">IF(O7158&lt;&gt;"Engaging","",IF(U7158&lt;='Leia-me'!$B$6,"Saudável",IF(U7158&lt;='Leia-me'!$B$7,"Esfriando",IF(U7158&lt;='Leia-me'!$B$8,"Última chance","Zumbi"))))</f>
        <v/>
      </c>
      <c r="W7158" s="25" t="n">
        <f aca="false">IF(O7158="Won",1,IF(O7158="Lost",0,""))</f>
        <v>1</v>
      </c>
      <c r="Y7158" s="25" t="str">
        <f aca="false">IF(E7158="","Sim","")</f>
        <v/>
      </c>
    </row>
    <row r="7159" customFormat="false" ht="15" hidden="false" customHeight="false" outlineLevel="0" collapsed="false">
      <c r="A7159" s="25" t="s">
        <v>7422</v>
      </c>
      <c r="B7159" s="25" t="s">
        <v>102</v>
      </c>
      <c r="C7159" s="25" t="s">
        <v>111</v>
      </c>
      <c r="D7159" s="25" t="s">
        <v>112</v>
      </c>
      <c r="E7159" s="25" t="s">
        <v>1158</v>
      </c>
      <c r="F7159" s="25" t="s">
        <v>185</v>
      </c>
      <c r="G7159" s="26" t="n">
        <v>7708.38</v>
      </c>
      <c r="H7159" s="27" t="n">
        <v>13756</v>
      </c>
      <c r="I7159" s="25" t="s">
        <v>147</v>
      </c>
      <c r="K7159" s="25" t="n">
        <v>1980</v>
      </c>
      <c r="L7159" s="25" t="s">
        <v>1834</v>
      </c>
      <c r="M7159" s="25" t="s">
        <v>171</v>
      </c>
      <c r="N7159" s="28" t="n">
        <v>4821</v>
      </c>
      <c r="O7159" s="25" t="s">
        <v>54</v>
      </c>
      <c r="P7159" s="29" t="n">
        <v>42805</v>
      </c>
      <c r="Q7159" s="29" t="n">
        <v>42877</v>
      </c>
      <c r="R7159" s="28" t="n">
        <v>4125</v>
      </c>
      <c r="S7159" s="28" t="n">
        <f aca="false">IF(O7159="Won",R7159,IF(O7159="Lost",0,N7159))</f>
        <v>4125</v>
      </c>
      <c r="T7159" s="30" t="n">
        <f aca="false">IF(AND(P7159&lt;&gt;"",Q7159&lt;&gt;""),Q7159-P7159,"")</f>
        <v>72</v>
      </c>
      <c r="U7159" s="30" t="str">
        <f aca="false">IF(AND(O7159="Engaging",P7159&lt;&gt;""),'Leia-me'!$B$5-P7159,"")</f>
        <v/>
      </c>
      <c r="V7159" s="25" t="str">
        <f aca="false">IF(O7159&lt;&gt;"Engaging","",IF(U7159&lt;='Leia-me'!$B$6,"Saudável",IF(U7159&lt;='Leia-me'!$B$7,"Esfriando",IF(U7159&lt;='Leia-me'!$B$8,"Última chance","Zumbi"))))</f>
        <v/>
      </c>
      <c r="W7159" s="25" t="n">
        <f aca="false">IF(O7159="Won",1,IF(O7159="Lost",0,""))</f>
        <v>1</v>
      </c>
      <c r="X7159" s="25" t="s">
        <v>1835</v>
      </c>
      <c r="Y7159" s="25" t="str">
        <f aca="false">IF(E7159="","Sim","")</f>
        <v/>
      </c>
    </row>
    <row r="7160" customFormat="false" ht="15" hidden="false" customHeight="false" outlineLevel="0" collapsed="false">
      <c r="A7160" s="25" t="s">
        <v>7423</v>
      </c>
      <c r="B7160" s="25" t="s">
        <v>102</v>
      </c>
      <c r="C7160" s="25" t="s">
        <v>111</v>
      </c>
      <c r="D7160" s="25" t="s">
        <v>112</v>
      </c>
      <c r="G7160" s="31"/>
      <c r="H7160" s="32"/>
      <c r="L7160" s="25" t="s">
        <v>186</v>
      </c>
      <c r="M7160" s="25" t="s">
        <v>171</v>
      </c>
      <c r="N7160" s="28" t="n">
        <v>550</v>
      </c>
      <c r="O7160" s="25" t="s">
        <v>56</v>
      </c>
      <c r="P7160" s="29" t="n">
        <v>42812</v>
      </c>
      <c r="Q7160" s="33"/>
      <c r="R7160" s="34"/>
      <c r="S7160" s="28" t="n">
        <f aca="false">IF(O7160="Won",R7160,IF(O7160="Lost",0,N7160))</f>
        <v>550</v>
      </c>
      <c r="T7160" s="30" t="str">
        <f aca="false">IF(AND(P7160&lt;&gt;"",Q7160&lt;&gt;""),Q7160-P7160,"")</f>
        <v/>
      </c>
      <c r="U7160" s="30" t="n">
        <f aca="false">IF(AND(O7160="Engaging",P7160&lt;&gt;""),'Leia-me'!$B$5-P7160,"")</f>
        <v>288</v>
      </c>
      <c r="V7160" s="25" t="str">
        <f aca="false">IF(O7160&lt;&gt;"Engaging","",IF(U7160&lt;='Leia-me'!$B$6,"Saudável",IF(U7160&lt;='Leia-me'!$B$7,"Esfriando",IF(U7160&lt;='Leia-me'!$B$8,"Última chance","Zumbi"))))</f>
        <v>Zumbi</v>
      </c>
      <c r="W7160" s="25" t="str">
        <f aca="false">IF(O7160="Won",1,IF(O7160="Lost",0,""))</f>
        <v/>
      </c>
      <c r="Y7160" s="25" t="str">
        <f aca="false">IF(E7160="","Sim","")</f>
        <v>Sim</v>
      </c>
    </row>
    <row r="7161" customFormat="false" ht="15" hidden="false" customHeight="false" outlineLevel="0" collapsed="false">
      <c r="A7161" s="25" t="s">
        <v>7424</v>
      </c>
      <c r="B7161" s="25" t="s">
        <v>102</v>
      </c>
      <c r="C7161" s="25" t="s">
        <v>111</v>
      </c>
      <c r="D7161" s="25" t="s">
        <v>112</v>
      </c>
      <c r="E7161" s="25" t="s">
        <v>156</v>
      </c>
      <c r="F7161" s="25" t="s">
        <v>155</v>
      </c>
      <c r="G7161" s="26" t="n">
        <v>1699.85</v>
      </c>
      <c r="H7161" s="27" t="n">
        <v>5108</v>
      </c>
      <c r="I7161" s="25" t="s">
        <v>147</v>
      </c>
      <c r="K7161" s="25" t="n">
        <v>1999</v>
      </c>
      <c r="L7161" s="25" t="s">
        <v>186</v>
      </c>
      <c r="M7161" s="25" t="s">
        <v>171</v>
      </c>
      <c r="N7161" s="28" t="n">
        <v>550</v>
      </c>
      <c r="O7161" s="25" t="s">
        <v>55</v>
      </c>
      <c r="P7161" s="29" t="n">
        <v>42812</v>
      </c>
      <c r="Q7161" s="29" t="n">
        <v>42908</v>
      </c>
      <c r="R7161" s="28" t="n">
        <v>0</v>
      </c>
      <c r="S7161" s="28" t="n">
        <f aca="false">IF(O7161="Won",R7161,IF(O7161="Lost",0,N7161))</f>
        <v>0</v>
      </c>
      <c r="T7161" s="30" t="n">
        <f aca="false">IF(AND(P7161&lt;&gt;"",Q7161&lt;&gt;""),Q7161-P7161,"")</f>
        <v>96</v>
      </c>
      <c r="U7161" s="30" t="str">
        <f aca="false">IF(AND(O7161="Engaging",P7161&lt;&gt;""),'Leia-me'!$B$5-P7161,"")</f>
        <v/>
      </c>
      <c r="V7161" s="25" t="str">
        <f aca="false">IF(O7161&lt;&gt;"Engaging","",IF(U7161&lt;='Leia-me'!$B$6,"Saudável",IF(U7161&lt;='Leia-me'!$B$7,"Esfriando",IF(U7161&lt;='Leia-me'!$B$8,"Última chance","Zumbi"))))</f>
        <v/>
      </c>
      <c r="W7161" s="25" t="n">
        <f aca="false">IF(O7161="Won",1,IF(O7161="Lost",0,""))</f>
        <v>0</v>
      </c>
      <c r="Y7161" s="25" t="str">
        <f aca="false">IF(E7161="","Sim","")</f>
        <v/>
      </c>
    </row>
    <row r="7162" customFormat="false" ht="15" hidden="false" customHeight="false" outlineLevel="0" collapsed="false">
      <c r="A7162" s="25" t="s">
        <v>7425</v>
      </c>
      <c r="B7162" s="25" t="s">
        <v>102</v>
      </c>
      <c r="C7162" s="25" t="s">
        <v>111</v>
      </c>
      <c r="D7162" s="25" t="s">
        <v>112</v>
      </c>
      <c r="E7162" s="25" t="s">
        <v>433</v>
      </c>
      <c r="F7162" s="25" t="s">
        <v>211</v>
      </c>
      <c r="G7162" s="26" t="n">
        <v>2214.94</v>
      </c>
      <c r="H7162" s="27" t="n">
        <v>5374</v>
      </c>
      <c r="I7162" s="25" t="s">
        <v>147</v>
      </c>
      <c r="K7162" s="25" t="n">
        <v>1996</v>
      </c>
      <c r="L7162" s="25" t="s">
        <v>186</v>
      </c>
      <c r="M7162" s="25" t="s">
        <v>171</v>
      </c>
      <c r="N7162" s="28" t="n">
        <v>550</v>
      </c>
      <c r="O7162" s="25" t="s">
        <v>54</v>
      </c>
      <c r="P7162" s="29" t="n">
        <v>42813</v>
      </c>
      <c r="Q7162" s="29" t="n">
        <v>42820</v>
      </c>
      <c r="R7162" s="28" t="n">
        <v>403</v>
      </c>
      <c r="S7162" s="28" t="n">
        <f aca="false">IF(O7162="Won",R7162,IF(O7162="Lost",0,N7162))</f>
        <v>403</v>
      </c>
      <c r="T7162" s="30" t="n">
        <f aca="false">IF(AND(P7162&lt;&gt;"",Q7162&lt;&gt;""),Q7162-P7162,"")</f>
        <v>7</v>
      </c>
      <c r="U7162" s="30" t="str">
        <f aca="false">IF(AND(O7162="Engaging",P7162&lt;&gt;""),'Leia-me'!$B$5-P7162,"")</f>
        <v/>
      </c>
      <c r="V7162" s="25" t="str">
        <f aca="false">IF(O7162&lt;&gt;"Engaging","",IF(U7162&lt;='Leia-me'!$B$6,"Saudável",IF(U7162&lt;='Leia-me'!$B$7,"Esfriando",IF(U7162&lt;='Leia-me'!$B$8,"Última chance","Zumbi"))))</f>
        <v/>
      </c>
      <c r="W7162" s="25" t="n">
        <f aca="false">IF(O7162="Won",1,IF(O7162="Lost",0,""))</f>
        <v>1</v>
      </c>
      <c r="Y7162" s="25" t="str">
        <f aca="false">IF(E7162="","Sim","")</f>
        <v/>
      </c>
    </row>
    <row r="7163" customFormat="false" ht="15" hidden="false" customHeight="false" outlineLevel="0" collapsed="false">
      <c r="A7163" s="25" t="s">
        <v>7426</v>
      </c>
      <c r="B7163" s="25" t="s">
        <v>102</v>
      </c>
      <c r="C7163" s="25" t="s">
        <v>111</v>
      </c>
      <c r="D7163" s="25" t="s">
        <v>112</v>
      </c>
      <c r="E7163" s="25" t="s">
        <v>494</v>
      </c>
      <c r="F7163" s="25" t="s">
        <v>192</v>
      </c>
      <c r="G7163" s="26" t="n">
        <v>11698.03</v>
      </c>
      <c r="H7163" s="27" t="n">
        <v>34288</v>
      </c>
      <c r="I7163" s="25" t="s">
        <v>147</v>
      </c>
      <c r="K7163" s="25" t="n">
        <v>1982</v>
      </c>
      <c r="L7163" s="25" t="s">
        <v>170</v>
      </c>
      <c r="M7163" s="25" t="s">
        <v>171</v>
      </c>
      <c r="N7163" s="28" t="n">
        <v>1096</v>
      </c>
      <c r="O7163" s="25" t="s">
        <v>55</v>
      </c>
      <c r="P7163" s="29" t="n">
        <v>42818</v>
      </c>
      <c r="Q7163" s="29" t="n">
        <v>42827</v>
      </c>
      <c r="R7163" s="28" t="n">
        <v>0</v>
      </c>
      <c r="S7163" s="28" t="n">
        <f aca="false">IF(O7163="Won",R7163,IF(O7163="Lost",0,N7163))</f>
        <v>0</v>
      </c>
      <c r="T7163" s="30" t="n">
        <f aca="false">IF(AND(P7163&lt;&gt;"",Q7163&lt;&gt;""),Q7163-P7163,"")</f>
        <v>9</v>
      </c>
      <c r="U7163" s="30" t="str">
        <f aca="false">IF(AND(O7163="Engaging",P7163&lt;&gt;""),'Leia-me'!$B$5-P7163,"")</f>
        <v/>
      </c>
      <c r="V7163" s="25" t="str">
        <f aca="false">IF(O7163&lt;&gt;"Engaging","",IF(U7163&lt;='Leia-me'!$B$6,"Saudável",IF(U7163&lt;='Leia-me'!$B$7,"Esfriando",IF(U7163&lt;='Leia-me'!$B$8,"Última chance","Zumbi"))))</f>
        <v/>
      </c>
      <c r="W7163" s="25" t="n">
        <f aca="false">IF(O7163="Won",1,IF(O7163="Lost",0,""))</f>
        <v>0</v>
      </c>
      <c r="Y7163" s="25" t="str">
        <f aca="false">IF(E7163="","Sim","")</f>
        <v/>
      </c>
    </row>
    <row r="7164" customFormat="false" ht="15" hidden="false" customHeight="false" outlineLevel="0" collapsed="false">
      <c r="A7164" s="25" t="s">
        <v>7427</v>
      </c>
      <c r="B7164" s="25" t="s">
        <v>102</v>
      </c>
      <c r="C7164" s="25" t="s">
        <v>111</v>
      </c>
      <c r="D7164" s="25" t="s">
        <v>112</v>
      </c>
      <c r="G7164" s="31"/>
      <c r="H7164" s="32"/>
      <c r="L7164" s="25" t="s">
        <v>1834</v>
      </c>
      <c r="M7164" s="25" t="s">
        <v>171</v>
      </c>
      <c r="N7164" s="28" t="n">
        <v>4821</v>
      </c>
      <c r="O7164" s="25" t="s">
        <v>56</v>
      </c>
      <c r="P7164" s="29" t="n">
        <v>42820</v>
      </c>
      <c r="Q7164" s="33"/>
      <c r="R7164" s="34"/>
      <c r="S7164" s="28" t="n">
        <f aca="false">IF(O7164="Won",R7164,IF(O7164="Lost",0,N7164))</f>
        <v>4821</v>
      </c>
      <c r="T7164" s="30" t="str">
        <f aca="false">IF(AND(P7164&lt;&gt;"",Q7164&lt;&gt;""),Q7164-P7164,"")</f>
        <v/>
      </c>
      <c r="U7164" s="30" t="n">
        <f aca="false">IF(AND(O7164="Engaging",P7164&lt;&gt;""),'Leia-me'!$B$5-P7164,"")</f>
        <v>280</v>
      </c>
      <c r="V7164" s="25" t="str">
        <f aca="false">IF(O7164&lt;&gt;"Engaging","",IF(U7164&lt;='Leia-me'!$B$6,"Saudável",IF(U7164&lt;='Leia-me'!$B$7,"Esfriando",IF(U7164&lt;='Leia-me'!$B$8,"Última chance","Zumbi"))))</f>
        <v>Zumbi</v>
      </c>
      <c r="W7164" s="25" t="str">
        <f aca="false">IF(O7164="Won",1,IF(O7164="Lost",0,""))</f>
        <v/>
      </c>
      <c r="X7164" s="25" t="s">
        <v>1835</v>
      </c>
      <c r="Y7164" s="25" t="str">
        <f aca="false">IF(E7164="","Sim","")</f>
        <v>Sim</v>
      </c>
    </row>
    <row r="7165" customFormat="false" ht="15" hidden="false" customHeight="false" outlineLevel="0" collapsed="false">
      <c r="A7165" s="25" t="s">
        <v>7428</v>
      </c>
      <c r="B7165" s="25" t="s">
        <v>102</v>
      </c>
      <c r="C7165" s="25" t="s">
        <v>111</v>
      </c>
      <c r="D7165" s="25" t="s">
        <v>112</v>
      </c>
      <c r="G7165" s="31"/>
      <c r="H7165" s="32"/>
      <c r="L7165" s="25" t="s">
        <v>148</v>
      </c>
      <c r="M7165" s="25" t="s">
        <v>149</v>
      </c>
      <c r="N7165" s="28" t="n">
        <v>55</v>
      </c>
      <c r="O7165" s="25" t="s">
        <v>56</v>
      </c>
      <c r="P7165" s="29" t="n">
        <v>42820</v>
      </c>
      <c r="Q7165" s="33"/>
      <c r="R7165" s="34"/>
      <c r="S7165" s="28" t="n">
        <f aca="false">IF(O7165="Won",R7165,IF(O7165="Lost",0,N7165))</f>
        <v>55</v>
      </c>
      <c r="T7165" s="30" t="str">
        <f aca="false">IF(AND(P7165&lt;&gt;"",Q7165&lt;&gt;""),Q7165-P7165,"")</f>
        <v/>
      </c>
      <c r="U7165" s="30" t="n">
        <f aca="false">IF(AND(O7165="Engaging",P7165&lt;&gt;""),'Leia-me'!$B$5-P7165,"")</f>
        <v>280</v>
      </c>
      <c r="V7165" s="25" t="str">
        <f aca="false">IF(O7165&lt;&gt;"Engaging","",IF(U7165&lt;='Leia-me'!$B$6,"Saudável",IF(U7165&lt;='Leia-me'!$B$7,"Esfriando",IF(U7165&lt;='Leia-me'!$B$8,"Última chance","Zumbi"))))</f>
        <v>Zumbi</v>
      </c>
      <c r="W7165" s="25" t="str">
        <f aca="false">IF(O7165="Won",1,IF(O7165="Lost",0,""))</f>
        <v/>
      </c>
      <c r="Y7165" s="25" t="str">
        <f aca="false">IF(E7165="","Sim","")</f>
        <v>Sim</v>
      </c>
    </row>
    <row r="7166" customFormat="false" ht="15" hidden="false" customHeight="false" outlineLevel="0" collapsed="false">
      <c r="A7166" s="25" t="s">
        <v>7429</v>
      </c>
      <c r="B7166" s="25" t="s">
        <v>102</v>
      </c>
      <c r="C7166" s="25" t="s">
        <v>111</v>
      </c>
      <c r="D7166" s="25" t="s">
        <v>112</v>
      </c>
      <c r="E7166" s="25" t="s">
        <v>2739</v>
      </c>
      <c r="F7166" s="25" t="s">
        <v>159</v>
      </c>
      <c r="G7166" s="26" t="n">
        <v>2871.35</v>
      </c>
      <c r="H7166" s="27" t="n">
        <v>9561</v>
      </c>
      <c r="I7166" s="25" t="s">
        <v>147</v>
      </c>
      <c r="K7166" s="25" t="n">
        <v>1983</v>
      </c>
      <c r="L7166" s="25" t="s">
        <v>186</v>
      </c>
      <c r="M7166" s="25" t="s">
        <v>171</v>
      </c>
      <c r="N7166" s="28" t="n">
        <v>550</v>
      </c>
      <c r="O7166" s="25" t="s">
        <v>54</v>
      </c>
      <c r="P7166" s="29" t="n">
        <v>42821</v>
      </c>
      <c r="Q7166" s="29" t="n">
        <v>42880</v>
      </c>
      <c r="R7166" s="28" t="n">
        <v>540</v>
      </c>
      <c r="S7166" s="28" t="n">
        <f aca="false">IF(O7166="Won",R7166,IF(O7166="Lost",0,N7166))</f>
        <v>540</v>
      </c>
      <c r="T7166" s="30" t="n">
        <f aca="false">IF(AND(P7166&lt;&gt;"",Q7166&lt;&gt;""),Q7166-P7166,"")</f>
        <v>59</v>
      </c>
      <c r="U7166" s="30" t="str">
        <f aca="false">IF(AND(O7166="Engaging",P7166&lt;&gt;""),'Leia-me'!$B$5-P7166,"")</f>
        <v/>
      </c>
      <c r="V7166" s="25" t="str">
        <f aca="false">IF(O7166&lt;&gt;"Engaging","",IF(U7166&lt;='Leia-me'!$B$6,"Saudável",IF(U7166&lt;='Leia-me'!$B$7,"Esfriando",IF(U7166&lt;='Leia-me'!$B$8,"Última chance","Zumbi"))))</f>
        <v/>
      </c>
      <c r="W7166" s="25" t="n">
        <f aca="false">IF(O7166="Won",1,IF(O7166="Lost",0,""))</f>
        <v>1</v>
      </c>
      <c r="Y7166" s="25" t="str">
        <f aca="false">IF(E7166="","Sim","")</f>
        <v/>
      </c>
    </row>
    <row r="7167" customFormat="false" ht="15" hidden="false" customHeight="false" outlineLevel="0" collapsed="false">
      <c r="A7167" s="25" t="s">
        <v>7430</v>
      </c>
      <c r="B7167" s="25" t="s">
        <v>102</v>
      </c>
      <c r="C7167" s="25" t="s">
        <v>111</v>
      </c>
      <c r="D7167" s="25" t="s">
        <v>112</v>
      </c>
      <c r="E7167" s="25" t="s">
        <v>1187</v>
      </c>
      <c r="F7167" s="25" t="s">
        <v>159</v>
      </c>
      <c r="G7167" s="26" t="n">
        <v>2059.9</v>
      </c>
      <c r="H7167" s="27" t="n">
        <v>3644</v>
      </c>
      <c r="I7167" s="25" t="s">
        <v>147</v>
      </c>
      <c r="K7167" s="25" t="n">
        <v>1988</v>
      </c>
      <c r="L7167" s="25" t="s">
        <v>160</v>
      </c>
      <c r="M7167" s="25" t="s">
        <v>149</v>
      </c>
      <c r="N7167" s="28" t="n">
        <v>3393</v>
      </c>
      <c r="O7167" s="25" t="s">
        <v>54</v>
      </c>
      <c r="P7167" s="29" t="n">
        <v>42821</v>
      </c>
      <c r="Q7167" s="29" t="n">
        <v>42856</v>
      </c>
      <c r="R7167" s="28" t="n">
        <v>3492</v>
      </c>
      <c r="S7167" s="28" t="n">
        <f aca="false">IF(O7167="Won",R7167,IF(O7167="Lost",0,N7167))</f>
        <v>3492</v>
      </c>
      <c r="T7167" s="30" t="n">
        <f aca="false">IF(AND(P7167&lt;&gt;"",Q7167&lt;&gt;""),Q7167-P7167,"")</f>
        <v>35</v>
      </c>
      <c r="U7167" s="30" t="str">
        <f aca="false">IF(AND(O7167="Engaging",P7167&lt;&gt;""),'Leia-me'!$B$5-P7167,"")</f>
        <v/>
      </c>
      <c r="V7167" s="25" t="str">
        <f aca="false">IF(O7167&lt;&gt;"Engaging","",IF(U7167&lt;='Leia-me'!$B$6,"Saudável",IF(U7167&lt;='Leia-me'!$B$7,"Esfriando",IF(U7167&lt;='Leia-me'!$B$8,"Última chance","Zumbi"))))</f>
        <v/>
      </c>
      <c r="W7167" s="25" t="n">
        <f aca="false">IF(O7167="Won",1,IF(O7167="Lost",0,""))</f>
        <v>1</v>
      </c>
      <c r="Y7167" s="25" t="str">
        <f aca="false">IF(E7167="","Sim","")</f>
        <v/>
      </c>
    </row>
    <row r="7168" customFormat="false" ht="15" hidden="false" customHeight="false" outlineLevel="0" collapsed="false">
      <c r="A7168" s="25" t="s">
        <v>7431</v>
      </c>
      <c r="B7168" s="25" t="s">
        <v>102</v>
      </c>
      <c r="C7168" s="25" t="s">
        <v>111</v>
      </c>
      <c r="D7168" s="25" t="s">
        <v>112</v>
      </c>
      <c r="E7168" s="25" t="s">
        <v>2739</v>
      </c>
      <c r="F7168" s="25" t="s">
        <v>159</v>
      </c>
      <c r="G7168" s="26" t="n">
        <v>2871.35</v>
      </c>
      <c r="H7168" s="27" t="n">
        <v>9561</v>
      </c>
      <c r="I7168" s="25" t="s">
        <v>147</v>
      </c>
      <c r="K7168" s="25" t="n">
        <v>1983</v>
      </c>
      <c r="L7168" s="25" t="s">
        <v>178</v>
      </c>
      <c r="M7168" s="25" t="s">
        <v>171</v>
      </c>
      <c r="N7168" s="28" t="n">
        <v>5482</v>
      </c>
      <c r="O7168" s="25" t="s">
        <v>54</v>
      </c>
      <c r="P7168" s="29" t="n">
        <v>42822</v>
      </c>
      <c r="Q7168" s="29" t="n">
        <v>42912</v>
      </c>
      <c r="R7168" s="28" t="n">
        <v>7356</v>
      </c>
      <c r="S7168" s="28" t="n">
        <f aca="false">IF(O7168="Won",R7168,IF(O7168="Lost",0,N7168))</f>
        <v>7356</v>
      </c>
      <c r="T7168" s="30" t="n">
        <f aca="false">IF(AND(P7168&lt;&gt;"",Q7168&lt;&gt;""),Q7168-P7168,"")</f>
        <v>90</v>
      </c>
      <c r="U7168" s="30" t="str">
        <f aca="false">IF(AND(O7168="Engaging",P7168&lt;&gt;""),'Leia-me'!$B$5-P7168,"")</f>
        <v/>
      </c>
      <c r="V7168" s="25" t="str">
        <f aca="false">IF(O7168&lt;&gt;"Engaging","",IF(U7168&lt;='Leia-me'!$B$6,"Saudável",IF(U7168&lt;='Leia-me'!$B$7,"Esfriando",IF(U7168&lt;='Leia-me'!$B$8,"Última chance","Zumbi"))))</f>
        <v/>
      </c>
      <c r="W7168" s="25" t="n">
        <f aca="false">IF(O7168="Won",1,IF(O7168="Lost",0,""))</f>
        <v>1</v>
      </c>
      <c r="Y7168" s="25" t="str">
        <f aca="false">IF(E7168="","Sim","")</f>
        <v/>
      </c>
    </row>
    <row r="7169" customFormat="false" ht="15" hidden="false" customHeight="false" outlineLevel="0" collapsed="false">
      <c r="A7169" s="25" t="s">
        <v>7432</v>
      </c>
      <c r="B7169" s="25" t="s">
        <v>102</v>
      </c>
      <c r="C7169" s="25" t="s">
        <v>111</v>
      </c>
      <c r="D7169" s="25" t="s">
        <v>112</v>
      </c>
      <c r="E7169" s="25" t="s">
        <v>665</v>
      </c>
      <c r="F7169" s="25" t="s">
        <v>211</v>
      </c>
      <c r="G7169" s="26" t="n">
        <v>4968.91</v>
      </c>
      <c r="H7169" s="27" t="n">
        <v>7523</v>
      </c>
      <c r="I7169" s="25" t="s">
        <v>147</v>
      </c>
      <c r="K7169" s="25" t="n">
        <v>1990</v>
      </c>
      <c r="L7169" s="25" t="s">
        <v>1834</v>
      </c>
      <c r="M7169" s="25" t="s">
        <v>171</v>
      </c>
      <c r="N7169" s="28" t="n">
        <v>4821</v>
      </c>
      <c r="O7169" s="25" t="s">
        <v>54</v>
      </c>
      <c r="P7169" s="29" t="n">
        <v>42822</v>
      </c>
      <c r="Q7169" s="29" t="n">
        <v>42911</v>
      </c>
      <c r="R7169" s="28" t="n">
        <v>4066</v>
      </c>
      <c r="S7169" s="28" t="n">
        <f aca="false">IF(O7169="Won",R7169,IF(O7169="Lost",0,N7169))</f>
        <v>4066</v>
      </c>
      <c r="T7169" s="30" t="n">
        <f aca="false">IF(AND(P7169&lt;&gt;"",Q7169&lt;&gt;""),Q7169-P7169,"")</f>
        <v>89</v>
      </c>
      <c r="U7169" s="30" t="str">
        <f aca="false">IF(AND(O7169="Engaging",P7169&lt;&gt;""),'Leia-me'!$B$5-P7169,"")</f>
        <v/>
      </c>
      <c r="V7169" s="25" t="str">
        <f aca="false">IF(O7169&lt;&gt;"Engaging","",IF(U7169&lt;='Leia-me'!$B$6,"Saudável",IF(U7169&lt;='Leia-me'!$B$7,"Esfriando",IF(U7169&lt;='Leia-me'!$B$8,"Última chance","Zumbi"))))</f>
        <v/>
      </c>
      <c r="W7169" s="25" t="n">
        <f aca="false">IF(O7169="Won",1,IF(O7169="Lost",0,""))</f>
        <v>1</v>
      </c>
      <c r="X7169" s="25" t="s">
        <v>1835</v>
      </c>
      <c r="Y7169" s="25" t="str">
        <f aca="false">IF(E7169="","Sim","")</f>
        <v/>
      </c>
    </row>
    <row r="7170" customFormat="false" ht="15" hidden="false" customHeight="false" outlineLevel="0" collapsed="false">
      <c r="A7170" s="25" t="s">
        <v>7433</v>
      </c>
      <c r="B7170" s="25" t="s">
        <v>102</v>
      </c>
      <c r="C7170" s="25" t="s">
        <v>111</v>
      </c>
      <c r="D7170" s="25" t="s">
        <v>112</v>
      </c>
      <c r="E7170" s="25" t="s">
        <v>2484</v>
      </c>
      <c r="F7170" s="25" t="s">
        <v>155</v>
      </c>
      <c r="G7170" s="26" t="n">
        <v>1825.82</v>
      </c>
      <c r="H7170" s="27" t="n">
        <v>5595</v>
      </c>
      <c r="I7170" s="25" t="s">
        <v>147</v>
      </c>
      <c r="J7170" s="25" t="s">
        <v>156</v>
      </c>
      <c r="K7170" s="25" t="n">
        <v>1995</v>
      </c>
      <c r="L7170" s="25" t="s">
        <v>186</v>
      </c>
      <c r="M7170" s="25" t="s">
        <v>171</v>
      </c>
      <c r="N7170" s="28" t="n">
        <v>550</v>
      </c>
      <c r="O7170" s="25" t="s">
        <v>54</v>
      </c>
      <c r="P7170" s="29" t="n">
        <v>42825</v>
      </c>
      <c r="Q7170" s="29" t="n">
        <v>42833</v>
      </c>
      <c r="R7170" s="28" t="n">
        <v>589</v>
      </c>
      <c r="S7170" s="28" t="n">
        <f aca="false">IF(O7170="Won",R7170,IF(O7170="Lost",0,N7170))</f>
        <v>589</v>
      </c>
      <c r="T7170" s="30" t="n">
        <f aca="false">IF(AND(P7170&lt;&gt;"",Q7170&lt;&gt;""),Q7170-P7170,"")</f>
        <v>8</v>
      </c>
      <c r="U7170" s="30" t="str">
        <f aca="false">IF(AND(O7170="Engaging",P7170&lt;&gt;""),'Leia-me'!$B$5-P7170,"")</f>
        <v/>
      </c>
      <c r="V7170" s="25" t="str">
        <f aca="false">IF(O7170&lt;&gt;"Engaging","",IF(U7170&lt;='Leia-me'!$B$6,"Saudável",IF(U7170&lt;='Leia-me'!$B$7,"Esfriando",IF(U7170&lt;='Leia-me'!$B$8,"Última chance","Zumbi"))))</f>
        <v/>
      </c>
      <c r="W7170" s="25" t="n">
        <f aca="false">IF(O7170="Won",1,IF(O7170="Lost",0,""))</f>
        <v>1</v>
      </c>
      <c r="Y7170" s="25" t="str">
        <f aca="false">IF(E7170="","Sim","")</f>
        <v/>
      </c>
    </row>
    <row r="7171" customFormat="false" ht="15" hidden="false" customHeight="false" outlineLevel="0" collapsed="false">
      <c r="A7171" s="25" t="s">
        <v>7434</v>
      </c>
      <c r="B7171" s="25" t="s">
        <v>102</v>
      </c>
      <c r="C7171" s="25" t="s">
        <v>111</v>
      </c>
      <c r="D7171" s="25" t="s">
        <v>112</v>
      </c>
      <c r="G7171" s="31"/>
      <c r="H7171" s="32"/>
      <c r="L7171" s="25" t="s">
        <v>178</v>
      </c>
      <c r="M7171" s="25" t="s">
        <v>171</v>
      </c>
      <c r="N7171" s="28" t="n">
        <v>5482</v>
      </c>
      <c r="O7171" s="25" t="s">
        <v>56</v>
      </c>
      <c r="P7171" s="29" t="n">
        <v>42827</v>
      </c>
      <c r="Q7171" s="33"/>
      <c r="R7171" s="34"/>
      <c r="S7171" s="28" t="n">
        <f aca="false">IF(O7171="Won",R7171,IF(O7171="Lost",0,N7171))</f>
        <v>5482</v>
      </c>
      <c r="T7171" s="30" t="str">
        <f aca="false">IF(AND(P7171&lt;&gt;"",Q7171&lt;&gt;""),Q7171-P7171,"")</f>
        <v/>
      </c>
      <c r="U7171" s="30" t="n">
        <f aca="false">IF(AND(O7171="Engaging",P7171&lt;&gt;""),'Leia-me'!$B$5-P7171,"")</f>
        <v>273</v>
      </c>
      <c r="V7171" s="25" t="str">
        <f aca="false">IF(O7171&lt;&gt;"Engaging","",IF(U7171&lt;='Leia-me'!$B$6,"Saudável",IF(U7171&lt;='Leia-me'!$B$7,"Esfriando",IF(U7171&lt;='Leia-me'!$B$8,"Última chance","Zumbi"))))</f>
        <v>Zumbi</v>
      </c>
      <c r="W7171" s="25" t="str">
        <f aca="false">IF(O7171="Won",1,IF(O7171="Lost",0,""))</f>
        <v/>
      </c>
      <c r="Y7171" s="25" t="str">
        <f aca="false">IF(E7171="","Sim","")</f>
        <v>Sim</v>
      </c>
    </row>
    <row r="7172" customFormat="false" ht="15" hidden="false" customHeight="false" outlineLevel="0" collapsed="false">
      <c r="A7172" s="25" t="s">
        <v>7435</v>
      </c>
      <c r="B7172" s="25" t="s">
        <v>102</v>
      </c>
      <c r="C7172" s="25" t="s">
        <v>111</v>
      </c>
      <c r="D7172" s="25" t="s">
        <v>112</v>
      </c>
      <c r="E7172" s="25" t="s">
        <v>1158</v>
      </c>
      <c r="F7172" s="25" t="s">
        <v>185</v>
      </c>
      <c r="G7172" s="26" t="n">
        <v>7708.38</v>
      </c>
      <c r="H7172" s="27" t="n">
        <v>13756</v>
      </c>
      <c r="I7172" s="25" t="s">
        <v>147</v>
      </c>
      <c r="K7172" s="25" t="n">
        <v>1980</v>
      </c>
      <c r="L7172" s="25" t="s">
        <v>186</v>
      </c>
      <c r="M7172" s="25" t="s">
        <v>171</v>
      </c>
      <c r="N7172" s="28" t="n">
        <v>550</v>
      </c>
      <c r="O7172" s="25" t="s">
        <v>55</v>
      </c>
      <c r="P7172" s="29" t="n">
        <v>42827</v>
      </c>
      <c r="Q7172" s="29" t="n">
        <v>42839</v>
      </c>
      <c r="R7172" s="28" t="n">
        <v>0</v>
      </c>
      <c r="S7172" s="28" t="n">
        <f aca="false">IF(O7172="Won",R7172,IF(O7172="Lost",0,N7172))</f>
        <v>0</v>
      </c>
      <c r="T7172" s="30" t="n">
        <f aca="false">IF(AND(P7172&lt;&gt;"",Q7172&lt;&gt;""),Q7172-P7172,"")</f>
        <v>12</v>
      </c>
      <c r="U7172" s="30" t="str">
        <f aca="false">IF(AND(O7172="Engaging",P7172&lt;&gt;""),'Leia-me'!$B$5-P7172,"")</f>
        <v/>
      </c>
      <c r="V7172" s="25" t="str">
        <f aca="false">IF(O7172&lt;&gt;"Engaging","",IF(U7172&lt;='Leia-me'!$B$6,"Saudável",IF(U7172&lt;='Leia-me'!$B$7,"Esfriando",IF(U7172&lt;='Leia-me'!$B$8,"Última chance","Zumbi"))))</f>
        <v/>
      </c>
      <c r="W7172" s="25" t="n">
        <f aca="false">IF(O7172="Won",1,IF(O7172="Lost",0,""))</f>
        <v>0</v>
      </c>
      <c r="Y7172" s="25" t="str">
        <f aca="false">IF(E7172="","Sim","")</f>
        <v/>
      </c>
    </row>
    <row r="7173" customFormat="false" ht="15" hidden="false" customHeight="false" outlineLevel="0" collapsed="false">
      <c r="A7173" s="25" t="s">
        <v>7436</v>
      </c>
      <c r="B7173" s="25" t="s">
        <v>102</v>
      </c>
      <c r="C7173" s="25" t="s">
        <v>111</v>
      </c>
      <c r="D7173" s="25" t="s">
        <v>112</v>
      </c>
      <c r="E7173" s="25" t="s">
        <v>665</v>
      </c>
      <c r="F7173" s="25" t="s">
        <v>211</v>
      </c>
      <c r="G7173" s="26" t="n">
        <v>4968.91</v>
      </c>
      <c r="H7173" s="27" t="n">
        <v>7523</v>
      </c>
      <c r="I7173" s="25" t="s">
        <v>147</v>
      </c>
      <c r="K7173" s="25" t="n">
        <v>1990</v>
      </c>
      <c r="L7173" s="25" t="s">
        <v>1834</v>
      </c>
      <c r="M7173" s="25" t="s">
        <v>171</v>
      </c>
      <c r="N7173" s="28" t="n">
        <v>4821</v>
      </c>
      <c r="O7173" s="25" t="s">
        <v>54</v>
      </c>
      <c r="P7173" s="29" t="n">
        <v>42827</v>
      </c>
      <c r="Q7173" s="29" t="n">
        <v>42834</v>
      </c>
      <c r="R7173" s="28" t="n">
        <v>5693</v>
      </c>
      <c r="S7173" s="28" t="n">
        <f aca="false">IF(O7173="Won",R7173,IF(O7173="Lost",0,N7173))</f>
        <v>5693</v>
      </c>
      <c r="T7173" s="30" t="n">
        <f aca="false">IF(AND(P7173&lt;&gt;"",Q7173&lt;&gt;""),Q7173-P7173,"")</f>
        <v>7</v>
      </c>
      <c r="U7173" s="30" t="str">
        <f aca="false">IF(AND(O7173="Engaging",P7173&lt;&gt;""),'Leia-me'!$B$5-P7173,"")</f>
        <v/>
      </c>
      <c r="V7173" s="25" t="str">
        <f aca="false">IF(O7173&lt;&gt;"Engaging","",IF(U7173&lt;='Leia-me'!$B$6,"Saudável",IF(U7173&lt;='Leia-me'!$B$7,"Esfriando",IF(U7173&lt;='Leia-me'!$B$8,"Última chance","Zumbi"))))</f>
        <v/>
      </c>
      <c r="W7173" s="25" t="n">
        <f aca="false">IF(O7173="Won",1,IF(O7173="Lost",0,""))</f>
        <v>1</v>
      </c>
      <c r="X7173" s="25" t="s">
        <v>1835</v>
      </c>
      <c r="Y7173" s="25" t="str">
        <f aca="false">IF(E7173="","Sim","")</f>
        <v/>
      </c>
    </row>
    <row r="7174" customFormat="false" ht="15" hidden="false" customHeight="false" outlineLevel="0" collapsed="false">
      <c r="A7174" s="25" t="s">
        <v>7437</v>
      </c>
      <c r="B7174" s="25" t="s">
        <v>102</v>
      </c>
      <c r="C7174" s="25" t="s">
        <v>111</v>
      </c>
      <c r="D7174" s="25" t="s">
        <v>112</v>
      </c>
      <c r="E7174" s="25" t="s">
        <v>868</v>
      </c>
      <c r="F7174" s="25" t="s">
        <v>168</v>
      </c>
      <c r="G7174" s="26" t="n">
        <v>2952.73</v>
      </c>
      <c r="H7174" s="27" t="n">
        <v>5107</v>
      </c>
      <c r="I7174" s="25" t="s">
        <v>147</v>
      </c>
      <c r="K7174" s="25" t="n">
        <v>2000</v>
      </c>
      <c r="L7174" s="25" t="s">
        <v>186</v>
      </c>
      <c r="M7174" s="25" t="s">
        <v>171</v>
      </c>
      <c r="N7174" s="28" t="n">
        <v>550</v>
      </c>
      <c r="O7174" s="25" t="s">
        <v>55</v>
      </c>
      <c r="P7174" s="29" t="n">
        <v>42828</v>
      </c>
      <c r="Q7174" s="29" t="n">
        <v>42829</v>
      </c>
      <c r="R7174" s="28" t="n">
        <v>0</v>
      </c>
      <c r="S7174" s="28" t="n">
        <f aca="false">IF(O7174="Won",R7174,IF(O7174="Lost",0,N7174))</f>
        <v>0</v>
      </c>
      <c r="T7174" s="30" t="n">
        <f aca="false">IF(AND(P7174&lt;&gt;"",Q7174&lt;&gt;""),Q7174-P7174,"")</f>
        <v>1</v>
      </c>
      <c r="U7174" s="30" t="str">
        <f aca="false">IF(AND(O7174="Engaging",P7174&lt;&gt;""),'Leia-me'!$B$5-P7174,"")</f>
        <v/>
      </c>
      <c r="V7174" s="25" t="str">
        <f aca="false">IF(O7174&lt;&gt;"Engaging","",IF(U7174&lt;='Leia-me'!$B$6,"Saudável",IF(U7174&lt;='Leia-me'!$B$7,"Esfriando",IF(U7174&lt;='Leia-me'!$B$8,"Última chance","Zumbi"))))</f>
        <v/>
      </c>
      <c r="W7174" s="25" t="n">
        <f aca="false">IF(O7174="Won",1,IF(O7174="Lost",0,""))</f>
        <v>0</v>
      </c>
      <c r="Y7174" s="25" t="str">
        <f aca="false">IF(E7174="","Sim","")</f>
        <v/>
      </c>
    </row>
    <row r="7175" customFormat="false" ht="15" hidden="false" customHeight="false" outlineLevel="0" collapsed="false">
      <c r="A7175" s="25" t="s">
        <v>7438</v>
      </c>
      <c r="B7175" s="25" t="s">
        <v>102</v>
      </c>
      <c r="C7175" s="25" t="s">
        <v>111</v>
      </c>
      <c r="D7175" s="25" t="s">
        <v>112</v>
      </c>
      <c r="E7175" s="25" t="s">
        <v>419</v>
      </c>
      <c r="F7175" s="25" t="s">
        <v>146</v>
      </c>
      <c r="G7175" s="26" t="n">
        <v>2741.37</v>
      </c>
      <c r="H7175" s="27" t="n">
        <v>9226</v>
      </c>
      <c r="I7175" s="25" t="s">
        <v>147</v>
      </c>
      <c r="K7175" s="25" t="n">
        <v>1985</v>
      </c>
      <c r="L7175" s="25" t="s">
        <v>178</v>
      </c>
      <c r="M7175" s="25" t="s">
        <v>171</v>
      </c>
      <c r="N7175" s="28" t="n">
        <v>5482</v>
      </c>
      <c r="O7175" s="25" t="s">
        <v>55</v>
      </c>
      <c r="P7175" s="29" t="n">
        <v>42829</v>
      </c>
      <c r="Q7175" s="29" t="n">
        <v>42836</v>
      </c>
      <c r="R7175" s="28" t="n">
        <v>0</v>
      </c>
      <c r="S7175" s="28" t="n">
        <f aca="false">IF(O7175="Won",R7175,IF(O7175="Lost",0,N7175))</f>
        <v>0</v>
      </c>
      <c r="T7175" s="30" t="n">
        <f aca="false">IF(AND(P7175&lt;&gt;"",Q7175&lt;&gt;""),Q7175-P7175,"")</f>
        <v>7</v>
      </c>
      <c r="U7175" s="30" t="str">
        <f aca="false">IF(AND(O7175="Engaging",P7175&lt;&gt;""),'Leia-me'!$B$5-P7175,"")</f>
        <v/>
      </c>
      <c r="V7175" s="25" t="str">
        <f aca="false">IF(O7175&lt;&gt;"Engaging","",IF(U7175&lt;='Leia-me'!$B$6,"Saudável",IF(U7175&lt;='Leia-me'!$B$7,"Esfriando",IF(U7175&lt;='Leia-me'!$B$8,"Última chance","Zumbi"))))</f>
        <v/>
      </c>
      <c r="W7175" s="25" t="n">
        <f aca="false">IF(O7175="Won",1,IF(O7175="Lost",0,""))</f>
        <v>0</v>
      </c>
      <c r="Y7175" s="25" t="str">
        <f aca="false">IF(E7175="","Sim","")</f>
        <v/>
      </c>
    </row>
    <row r="7176" customFormat="false" ht="15" hidden="false" customHeight="false" outlineLevel="0" collapsed="false">
      <c r="A7176" s="25" t="s">
        <v>7439</v>
      </c>
      <c r="B7176" s="25" t="s">
        <v>102</v>
      </c>
      <c r="C7176" s="25" t="s">
        <v>111</v>
      </c>
      <c r="D7176" s="25" t="s">
        <v>112</v>
      </c>
      <c r="E7176" s="25" t="s">
        <v>433</v>
      </c>
      <c r="F7176" s="25" t="s">
        <v>211</v>
      </c>
      <c r="G7176" s="26" t="n">
        <v>2214.94</v>
      </c>
      <c r="H7176" s="27" t="n">
        <v>5374</v>
      </c>
      <c r="I7176" s="25" t="s">
        <v>147</v>
      </c>
      <c r="K7176" s="25" t="n">
        <v>1996</v>
      </c>
      <c r="L7176" s="25" t="s">
        <v>1834</v>
      </c>
      <c r="M7176" s="25" t="s">
        <v>171</v>
      </c>
      <c r="N7176" s="28" t="n">
        <v>4821</v>
      </c>
      <c r="O7176" s="25" t="s">
        <v>54</v>
      </c>
      <c r="P7176" s="29" t="n">
        <v>42829</v>
      </c>
      <c r="Q7176" s="29" t="n">
        <v>42892</v>
      </c>
      <c r="R7176" s="28" t="n">
        <v>4335</v>
      </c>
      <c r="S7176" s="28" t="n">
        <f aca="false">IF(O7176="Won",R7176,IF(O7176="Lost",0,N7176))</f>
        <v>4335</v>
      </c>
      <c r="T7176" s="30" t="n">
        <f aca="false">IF(AND(P7176&lt;&gt;"",Q7176&lt;&gt;""),Q7176-P7176,"")</f>
        <v>63</v>
      </c>
      <c r="U7176" s="30" t="str">
        <f aca="false">IF(AND(O7176="Engaging",P7176&lt;&gt;""),'Leia-me'!$B$5-P7176,"")</f>
        <v/>
      </c>
      <c r="V7176" s="25" t="str">
        <f aca="false">IF(O7176&lt;&gt;"Engaging","",IF(U7176&lt;='Leia-me'!$B$6,"Saudável",IF(U7176&lt;='Leia-me'!$B$7,"Esfriando",IF(U7176&lt;='Leia-me'!$B$8,"Última chance","Zumbi"))))</f>
        <v/>
      </c>
      <c r="W7176" s="25" t="n">
        <f aca="false">IF(O7176="Won",1,IF(O7176="Lost",0,""))</f>
        <v>1</v>
      </c>
      <c r="X7176" s="25" t="s">
        <v>1835</v>
      </c>
      <c r="Y7176" s="25" t="str">
        <f aca="false">IF(E7176="","Sim","")</f>
        <v/>
      </c>
    </row>
    <row r="7177" customFormat="false" ht="15" hidden="false" customHeight="false" outlineLevel="0" collapsed="false">
      <c r="A7177" s="25" t="s">
        <v>7440</v>
      </c>
      <c r="B7177" s="25" t="s">
        <v>102</v>
      </c>
      <c r="C7177" s="25" t="s">
        <v>111</v>
      </c>
      <c r="D7177" s="25" t="s">
        <v>112</v>
      </c>
      <c r="E7177" s="25" t="s">
        <v>494</v>
      </c>
      <c r="F7177" s="25" t="s">
        <v>192</v>
      </c>
      <c r="G7177" s="26" t="n">
        <v>11698.03</v>
      </c>
      <c r="H7177" s="27" t="n">
        <v>34288</v>
      </c>
      <c r="I7177" s="25" t="s">
        <v>147</v>
      </c>
      <c r="K7177" s="25" t="n">
        <v>1982</v>
      </c>
      <c r="L7177" s="25" t="s">
        <v>186</v>
      </c>
      <c r="M7177" s="25" t="s">
        <v>171</v>
      </c>
      <c r="N7177" s="28" t="n">
        <v>550</v>
      </c>
      <c r="O7177" s="25" t="s">
        <v>55</v>
      </c>
      <c r="P7177" s="29" t="n">
        <v>42830</v>
      </c>
      <c r="Q7177" s="29" t="n">
        <v>42885</v>
      </c>
      <c r="R7177" s="28" t="n">
        <v>0</v>
      </c>
      <c r="S7177" s="28" t="n">
        <f aca="false">IF(O7177="Won",R7177,IF(O7177="Lost",0,N7177))</f>
        <v>0</v>
      </c>
      <c r="T7177" s="30" t="n">
        <f aca="false">IF(AND(P7177&lt;&gt;"",Q7177&lt;&gt;""),Q7177-P7177,"")</f>
        <v>55</v>
      </c>
      <c r="U7177" s="30" t="str">
        <f aca="false">IF(AND(O7177="Engaging",P7177&lt;&gt;""),'Leia-me'!$B$5-P7177,"")</f>
        <v/>
      </c>
      <c r="V7177" s="25" t="str">
        <f aca="false">IF(O7177&lt;&gt;"Engaging","",IF(U7177&lt;='Leia-me'!$B$6,"Saudável",IF(U7177&lt;='Leia-me'!$B$7,"Esfriando",IF(U7177&lt;='Leia-me'!$B$8,"Última chance","Zumbi"))))</f>
        <v/>
      </c>
      <c r="W7177" s="25" t="n">
        <f aca="false">IF(O7177="Won",1,IF(O7177="Lost",0,""))</f>
        <v>0</v>
      </c>
      <c r="Y7177" s="25" t="str">
        <f aca="false">IF(E7177="","Sim","")</f>
        <v/>
      </c>
    </row>
    <row r="7178" customFormat="false" ht="15" hidden="false" customHeight="false" outlineLevel="0" collapsed="false">
      <c r="A7178" s="25" t="s">
        <v>7441</v>
      </c>
      <c r="B7178" s="25" t="s">
        <v>102</v>
      </c>
      <c r="C7178" s="25" t="s">
        <v>111</v>
      </c>
      <c r="D7178" s="25" t="s">
        <v>112</v>
      </c>
      <c r="E7178" s="25" t="s">
        <v>433</v>
      </c>
      <c r="F7178" s="25" t="s">
        <v>211</v>
      </c>
      <c r="G7178" s="26" t="n">
        <v>2214.94</v>
      </c>
      <c r="H7178" s="27" t="n">
        <v>5374</v>
      </c>
      <c r="I7178" s="25" t="s">
        <v>147</v>
      </c>
      <c r="K7178" s="25" t="n">
        <v>1996</v>
      </c>
      <c r="L7178" s="25" t="s">
        <v>1834</v>
      </c>
      <c r="M7178" s="25" t="s">
        <v>171</v>
      </c>
      <c r="N7178" s="28" t="n">
        <v>4821</v>
      </c>
      <c r="O7178" s="25" t="s">
        <v>55</v>
      </c>
      <c r="P7178" s="29" t="n">
        <v>42830</v>
      </c>
      <c r="Q7178" s="29" t="n">
        <v>42832</v>
      </c>
      <c r="R7178" s="28" t="n">
        <v>0</v>
      </c>
      <c r="S7178" s="28" t="n">
        <f aca="false">IF(O7178="Won",R7178,IF(O7178="Lost",0,N7178))</f>
        <v>0</v>
      </c>
      <c r="T7178" s="30" t="n">
        <f aca="false">IF(AND(P7178&lt;&gt;"",Q7178&lt;&gt;""),Q7178-P7178,"")</f>
        <v>2</v>
      </c>
      <c r="U7178" s="30" t="str">
        <f aca="false">IF(AND(O7178="Engaging",P7178&lt;&gt;""),'Leia-me'!$B$5-P7178,"")</f>
        <v/>
      </c>
      <c r="V7178" s="25" t="str">
        <f aca="false">IF(O7178&lt;&gt;"Engaging","",IF(U7178&lt;='Leia-me'!$B$6,"Saudável",IF(U7178&lt;='Leia-me'!$B$7,"Esfriando",IF(U7178&lt;='Leia-me'!$B$8,"Última chance","Zumbi"))))</f>
        <v/>
      </c>
      <c r="W7178" s="25" t="n">
        <f aca="false">IF(O7178="Won",1,IF(O7178="Lost",0,""))</f>
        <v>0</v>
      </c>
      <c r="X7178" s="25" t="s">
        <v>1835</v>
      </c>
      <c r="Y7178" s="25" t="str">
        <f aca="false">IF(E7178="","Sim","")</f>
        <v/>
      </c>
    </row>
    <row r="7179" customFormat="false" ht="15" hidden="false" customHeight="false" outlineLevel="0" collapsed="false">
      <c r="A7179" s="25" t="s">
        <v>7442</v>
      </c>
      <c r="B7179" s="25" t="s">
        <v>102</v>
      </c>
      <c r="C7179" s="25" t="s">
        <v>111</v>
      </c>
      <c r="D7179" s="25" t="s">
        <v>112</v>
      </c>
      <c r="E7179" s="25" t="s">
        <v>1187</v>
      </c>
      <c r="F7179" s="25" t="s">
        <v>159</v>
      </c>
      <c r="G7179" s="26" t="n">
        <v>2059.9</v>
      </c>
      <c r="H7179" s="27" t="n">
        <v>3644</v>
      </c>
      <c r="I7179" s="25" t="s">
        <v>147</v>
      </c>
      <c r="K7179" s="25" t="n">
        <v>1988</v>
      </c>
      <c r="L7179" s="25" t="s">
        <v>186</v>
      </c>
      <c r="M7179" s="25" t="s">
        <v>171</v>
      </c>
      <c r="N7179" s="28" t="n">
        <v>550</v>
      </c>
      <c r="O7179" s="25" t="s">
        <v>54</v>
      </c>
      <c r="P7179" s="29" t="n">
        <v>42831</v>
      </c>
      <c r="Q7179" s="29" t="n">
        <v>42876</v>
      </c>
      <c r="R7179" s="28" t="n">
        <v>561</v>
      </c>
      <c r="S7179" s="28" t="n">
        <f aca="false">IF(O7179="Won",R7179,IF(O7179="Lost",0,N7179))</f>
        <v>561</v>
      </c>
      <c r="T7179" s="30" t="n">
        <f aca="false">IF(AND(P7179&lt;&gt;"",Q7179&lt;&gt;""),Q7179-P7179,"")</f>
        <v>45</v>
      </c>
      <c r="U7179" s="30" t="str">
        <f aca="false">IF(AND(O7179="Engaging",P7179&lt;&gt;""),'Leia-me'!$B$5-P7179,"")</f>
        <v/>
      </c>
      <c r="V7179" s="25" t="str">
        <f aca="false">IF(O7179&lt;&gt;"Engaging","",IF(U7179&lt;='Leia-me'!$B$6,"Saudável",IF(U7179&lt;='Leia-me'!$B$7,"Esfriando",IF(U7179&lt;='Leia-me'!$B$8,"Última chance","Zumbi"))))</f>
        <v/>
      </c>
      <c r="W7179" s="25" t="n">
        <f aca="false">IF(O7179="Won",1,IF(O7179="Lost",0,""))</f>
        <v>1</v>
      </c>
      <c r="Y7179" s="25" t="str">
        <f aca="false">IF(E7179="","Sim","")</f>
        <v/>
      </c>
    </row>
    <row r="7180" customFormat="false" ht="15" hidden="false" customHeight="false" outlineLevel="0" collapsed="false">
      <c r="A7180" s="25" t="s">
        <v>7443</v>
      </c>
      <c r="B7180" s="25" t="s">
        <v>102</v>
      </c>
      <c r="C7180" s="25" t="s">
        <v>111</v>
      </c>
      <c r="D7180" s="25" t="s">
        <v>112</v>
      </c>
      <c r="E7180" s="25" t="s">
        <v>156</v>
      </c>
      <c r="F7180" s="25" t="s">
        <v>155</v>
      </c>
      <c r="G7180" s="26" t="n">
        <v>1699.85</v>
      </c>
      <c r="H7180" s="27" t="n">
        <v>5108</v>
      </c>
      <c r="I7180" s="25" t="s">
        <v>147</v>
      </c>
      <c r="K7180" s="25" t="n">
        <v>1999</v>
      </c>
      <c r="L7180" s="25" t="s">
        <v>170</v>
      </c>
      <c r="M7180" s="25" t="s">
        <v>171</v>
      </c>
      <c r="N7180" s="28" t="n">
        <v>1096</v>
      </c>
      <c r="O7180" s="25" t="s">
        <v>54</v>
      </c>
      <c r="P7180" s="29" t="n">
        <v>42832</v>
      </c>
      <c r="Q7180" s="29" t="n">
        <v>42873</v>
      </c>
      <c r="R7180" s="28" t="n">
        <v>1103</v>
      </c>
      <c r="S7180" s="28" t="n">
        <f aca="false">IF(O7180="Won",R7180,IF(O7180="Lost",0,N7180))</f>
        <v>1103</v>
      </c>
      <c r="T7180" s="30" t="n">
        <f aca="false">IF(AND(P7180&lt;&gt;"",Q7180&lt;&gt;""),Q7180-P7180,"")</f>
        <v>41</v>
      </c>
      <c r="U7180" s="30" t="str">
        <f aca="false">IF(AND(O7180="Engaging",P7180&lt;&gt;""),'Leia-me'!$B$5-P7180,"")</f>
        <v/>
      </c>
      <c r="V7180" s="25" t="str">
        <f aca="false">IF(O7180&lt;&gt;"Engaging","",IF(U7180&lt;='Leia-me'!$B$6,"Saudável",IF(U7180&lt;='Leia-me'!$B$7,"Esfriando",IF(U7180&lt;='Leia-me'!$B$8,"Última chance","Zumbi"))))</f>
        <v/>
      </c>
      <c r="W7180" s="25" t="n">
        <f aca="false">IF(O7180="Won",1,IF(O7180="Lost",0,""))</f>
        <v>1</v>
      </c>
      <c r="Y7180" s="25" t="str">
        <f aca="false">IF(E7180="","Sim","")</f>
        <v/>
      </c>
    </row>
    <row r="7181" customFormat="false" ht="15" hidden="false" customHeight="false" outlineLevel="0" collapsed="false">
      <c r="A7181" s="25" t="s">
        <v>7444</v>
      </c>
      <c r="B7181" s="25" t="s">
        <v>102</v>
      </c>
      <c r="C7181" s="25" t="s">
        <v>111</v>
      </c>
      <c r="D7181" s="25" t="s">
        <v>112</v>
      </c>
      <c r="E7181" s="25" t="s">
        <v>3075</v>
      </c>
      <c r="F7181" s="25" t="s">
        <v>165</v>
      </c>
      <c r="G7181" s="26" t="n">
        <v>4269.9</v>
      </c>
      <c r="H7181" s="27" t="n">
        <v>6472</v>
      </c>
      <c r="I7181" s="25" t="s">
        <v>147</v>
      </c>
      <c r="J7181" s="25" t="s">
        <v>1347</v>
      </c>
      <c r="K7181" s="25" t="n">
        <v>1993</v>
      </c>
      <c r="L7181" s="25" t="s">
        <v>160</v>
      </c>
      <c r="M7181" s="25" t="s">
        <v>149</v>
      </c>
      <c r="N7181" s="28" t="n">
        <v>3393</v>
      </c>
      <c r="O7181" s="25" t="s">
        <v>55</v>
      </c>
      <c r="P7181" s="29" t="n">
        <v>42835</v>
      </c>
      <c r="Q7181" s="29" t="n">
        <v>42836</v>
      </c>
      <c r="R7181" s="28" t="n">
        <v>0</v>
      </c>
      <c r="S7181" s="28" t="n">
        <f aca="false">IF(O7181="Won",R7181,IF(O7181="Lost",0,N7181))</f>
        <v>0</v>
      </c>
      <c r="T7181" s="30" t="n">
        <f aca="false">IF(AND(P7181&lt;&gt;"",Q7181&lt;&gt;""),Q7181-P7181,"")</f>
        <v>1</v>
      </c>
      <c r="U7181" s="30" t="str">
        <f aca="false">IF(AND(O7181="Engaging",P7181&lt;&gt;""),'Leia-me'!$B$5-P7181,"")</f>
        <v/>
      </c>
      <c r="V7181" s="25" t="str">
        <f aca="false">IF(O7181&lt;&gt;"Engaging","",IF(U7181&lt;='Leia-me'!$B$6,"Saudável",IF(U7181&lt;='Leia-me'!$B$7,"Esfriando",IF(U7181&lt;='Leia-me'!$B$8,"Última chance","Zumbi"))))</f>
        <v/>
      </c>
      <c r="W7181" s="25" t="n">
        <f aca="false">IF(O7181="Won",1,IF(O7181="Lost",0,""))</f>
        <v>0</v>
      </c>
      <c r="Y7181" s="25" t="str">
        <f aca="false">IF(E7181="","Sim","")</f>
        <v/>
      </c>
    </row>
    <row r="7182" customFormat="false" ht="15" hidden="false" customHeight="false" outlineLevel="0" collapsed="false">
      <c r="A7182" s="25" t="s">
        <v>7445</v>
      </c>
      <c r="B7182" s="25" t="s">
        <v>102</v>
      </c>
      <c r="C7182" s="25" t="s">
        <v>111</v>
      </c>
      <c r="D7182" s="25" t="s">
        <v>112</v>
      </c>
      <c r="E7182" s="25" t="s">
        <v>5204</v>
      </c>
      <c r="F7182" s="25" t="s">
        <v>155</v>
      </c>
      <c r="G7182" s="26" t="n">
        <v>1188.42</v>
      </c>
      <c r="H7182" s="27" t="n">
        <v>3015</v>
      </c>
      <c r="I7182" s="25" t="s">
        <v>147</v>
      </c>
      <c r="K7182" s="25" t="n">
        <v>1994</v>
      </c>
      <c r="L7182" s="25" t="s">
        <v>178</v>
      </c>
      <c r="M7182" s="25" t="s">
        <v>171</v>
      </c>
      <c r="N7182" s="28" t="n">
        <v>5482</v>
      </c>
      <c r="O7182" s="25" t="s">
        <v>55</v>
      </c>
      <c r="P7182" s="29" t="n">
        <v>42836</v>
      </c>
      <c r="Q7182" s="29" t="n">
        <v>42896</v>
      </c>
      <c r="R7182" s="28" t="n">
        <v>0</v>
      </c>
      <c r="S7182" s="28" t="n">
        <f aca="false">IF(O7182="Won",R7182,IF(O7182="Lost",0,N7182))</f>
        <v>0</v>
      </c>
      <c r="T7182" s="30" t="n">
        <f aca="false">IF(AND(P7182&lt;&gt;"",Q7182&lt;&gt;""),Q7182-P7182,"")</f>
        <v>60</v>
      </c>
      <c r="U7182" s="30" t="str">
        <f aca="false">IF(AND(O7182="Engaging",P7182&lt;&gt;""),'Leia-me'!$B$5-P7182,"")</f>
        <v/>
      </c>
      <c r="V7182" s="25" t="str">
        <f aca="false">IF(O7182&lt;&gt;"Engaging","",IF(U7182&lt;='Leia-me'!$B$6,"Saudável",IF(U7182&lt;='Leia-me'!$B$7,"Esfriando",IF(U7182&lt;='Leia-me'!$B$8,"Última chance","Zumbi"))))</f>
        <v/>
      </c>
      <c r="W7182" s="25" t="n">
        <f aca="false">IF(O7182="Won",1,IF(O7182="Lost",0,""))</f>
        <v>0</v>
      </c>
      <c r="Y7182" s="25" t="str">
        <f aca="false">IF(E7182="","Sim","")</f>
        <v/>
      </c>
    </row>
    <row r="7183" customFormat="false" ht="15" hidden="false" customHeight="false" outlineLevel="0" collapsed="false">
      <c r="A7183" s="25" t="s">
        <v>7446</v>
      </c>
      <c r="B7183" s="25" t="s">
        <v>102</v>
      </c>
      <c r="C7183" s="25" t="s">
        <v>111</v>
      </c>
      <c r="D7183" s="25" t="s">
        <v>112</v>
      </c>
      <c r="E7183" s="25" t="s">
        <v>199</v>
      </c>
      <c r="F7183" s="25" t="s">
        <v>177</v>
      </c>
      <c r="G7183" s="26" t="n">
        <v>52.5</v>
      </c>
      <c r="H7183" s="27" t="n">
        <v>165</v>
      </c>
      <c r="I7183" s="25" t="s">
        <v>147</v>
      </c>
      <c r="K7183" s="25" t="n">
        <v>2008</v>
      </c>
      <c r="L7183" s="25" t="s">
        <v>170</v>
      </c>
      <c r="M7183" s="25" t="s">
        <v>171</v>
      </c>
      <c r="N7183" s="28" t="n">
        <v>1096</v>
      </c>
      <c r="O7183" s="25" t="s">
        <v>54</v>
      </c>
      <c r="P7183" s="29" t="n">
        <v>42838</v>
      </c>
      <c r="Q7183" s="29" t="n">
        <v>42845</v>
      </c>
      <c r="R7183" s="28" t="n">
        <v>996</v>
      </c>
      <c r="S7183" s="28" t="n">
        <f aca="false">IF(O7183="Won",R7183,IF(O7183="Lost",0,N7183))</f>
        <v>996</v>
      </c>
      <c r="T7183" s="30" t="n">
        <f aca="false">IF(AND(P7183&lt;&gt;"",Q7183&lt;&gt;""),Q7183-P7183,"")</f>
        <v>7</v>
      </c>
      <c r="U7183" s="30" t="str">
        <f aca="false">IF(AND(O7183="Engaging",P7183&lt;&gt;""),'Leia-me'!$B$5-P7183,"")</f>
        <v/>
      </c>
      <c r="V7183" s="25" t="str">
        <f aca="false">IF(O7183&lt;&gt;"Engaging","",IF(U7183&lt;='Leia-me'!$B$6,"Saudável",IF(U7183&lt;='Leia-me'!$B$7,"Esfriando",IF(U7183&lt;='Leia-me'!$B$8,"Última chance","Zumbi"))))</f>
        <v/>
      </c>
      <c r="W7183" s="25" t="n">
        <f aca="false">IF(O7183="Won",1,IF(O7183="Lost",0,""))</f>
        <v>1</v>
      </c>
      <c r="Y7183" s="25" t="str">
        <f aca="false">IF(E7183="","Sim","")</f>
        <v/>
      </c>
    </row>
    <row r="7184" customFormat="false" ht="15" hidden="false" customHeight="false" outlineLevel="0" collapsed="false">
      <c r="A7184" s="25" t="s">
        <v>7447</v>
      </c>
      <c r="B7184" s="25" t="s">
        <v>102</v>
      </c>
      <c r="C7184" s="25" t="s">
        <v>111</v>
      </c>
      <c r="D7184" s="25" t="s">
        <v>112</v>
      </c>
      <c r="E7184" s="25" t="s">
        <v>2484</v>
      </c>
      <c r="F7184" s="25" t="s">
        <v>155</v>
      </c>
      <c r="G7184" s="26" t="n">
        <v>1825.82</v>
      </c>
      <c r="H7184" s="27" t="n">
        <v>5595</v>
      </c>
      <c r="I7184" s="25" t="s">
        <v>147</v>
      </c>
      <c r="J7184" s="25" t="s">
        <v>156</v>
      </c>
      <c r="K7184" s="25" t="n">
        <v>1995</v>
      </c>
      <c r="L7184" s="25" t="s">
        <v>186</v>
      </c>
      <c r="M7184" s="25" t="s">
        <v>171</v>
      </c>
      <c r="N7184" s="28" t="n">
        <v>550</v>
      </c>
      <c r="O7184" s="25" t="s">
        <v>54</v>
      </c>
      <c r="P7184" s="29" t="n">
        <v>42839</v>
      </c>
      <c r="Q7184" s="29" t="n">
        <v>42884</v>
      </c>
      <c r="R7184" s="28" t="n">
        <v>545</v>
      </c>
      <c r="S7184" s="28" t="n">
        <f aca="false">IF(O7184="Won",R7184,IF(O7184="Lost",0,N7184))</f>
        <v>545</v>
      </c>
      <c r="T7184" s="30" t="n">
        <f aca="false">IF(AND(P7184&lt;&gt;"",Q7184&lt;&gt;""),Q7184-P7184,"")</f>
        <v>45</v>
      </c>
      <c r="U7184" s="30" t="str">
        <f aca="false">IF(AND(O7184="Engaging",P7184&lt;&gt;""),'Leia-me'!$B$5-P7184,"")</f>
        <v/>
      </c>
      <c r="V7184" s="25" t="str">
        <f aca="false">IF(O7184&lt;&gt;"Engaging","",IF(U7184&lt;='Leia-me'!$B$6,"Saudável",IF(U7184&lt;='Leia-me'!$B$7,"Esfriando",IF(U7184&lt;='Leia-me'!$B$8,"Última chance","Zumbi"))))</f>
        <v/>
      </c>
      <c r="W7184" s="25" t="n">
        <f aca="false">IF(O7184="Won",1,IF(O7184="Lost",0,""))</f>
        <v>1</v>
      </c>
      <c r="Y7184" s="25" t="str">
        <f aca="false">IF(E7184="","Sim","")</f>
        <v/>
      </c>
    </row>
    <row r="7185" customFormat="false" ht="15" hidden="false" customHeight="false" outlineLevel="0" collapsed="false">
      <c r="A7185" s="25" t="s">
        <v>7448</v>
      </c>
      <c r="B7185" s="25" t="s">
        <v>102</v>
      </c>
      <c r="C7185" s="25" t="s">
        <v>111</v>
      </c>
      <c r="D7185" s="25" t="s">
        <v>112</v>
      </c>
      <c r="G7185" s="31"/>
      <c r="H7185" s="32"/>
      <c r="L7185" s="25" t="s">
        <v>186</v>
      </c>
      <c r="M7185" s="25" t="s">
        <v>171</v>
      </c>
      <c r="N7185" s="28" t="n">
        <v>550</v>
      </c>
      <c r="O7185" s="25" t="s">
        <v>56</v>
      </c>
      <c r="P7185" s="29" t="n">
        <v>42842</v>
      </c>
      <c r="Q7185" s="33"/>
      <c r="R7185" s="34"/>
      <c r="S7185" s="28" t="n">
        <f aca="false">IF(O7185="Won",R7185,IF(O7185="Lost",0,N7185))</f>
        <v>550</v>
      </c>
      <c r="T7185" s="30" t="str">
        <f aca="false">IF(AND(P7185&lt;&gt;"",Q7185&lt;&gt;""),Q7185-P7185,"")</f>
        <v/>
      </c>
      <c r="U7185" s="30" t="n">
        <f aca="false">IF(AND(O7185="Engaging",P7185&lt;&gt;""),'Leia-me'!$B$5-P7185,"")</f>
        <v>258</v>
      </c>
      <c r="V7185" s="25" t="str">
        <f aca="false">IF(O7185&lt;&gt;"Engaging","",IF(U7185&lt;='Leia-me'!$B$6,"Saudável",IF(U7185&lt;='Leia-me'!$B$7,"Esfriando",IF(U7185&lt;='Leia-me'!$B$8,"Última chance","Zumbi"))))</f>
        <v>Zumbi</v>
      </c>
      <c r="W7185" s="25" t="str">
        <f aca="false">IF(O7185="Won",1,IF(O7185="Lost",0,""))</f>
        <v/>
      </c>
      <c r="Y7185" s="25" t="str">
        <f aca="false">IF(E7185="","Sim","")</f>
        <v>Sim</v>
      </c>
    </row>
    <row r="7186" customFormat="false" ht="15" hidden="false" customHeight="false" outlineLevel="0" collapsed="false">
      <c r="A7186" s="25" t="s">
        <v>7449</v>
      </c>
      <c r="B7186" s="25" t="s">
        <v>102</v>
      </c>
      <c r="C7186" s="25" t="s">
        <v>111</v>
      </c>
      <c r="D7186" s="25" t="s">
        <v>112</v>
      </c>
      <c r="E7186" s="25" t="s">
        <v>199</v>
      </c>
      <c r="F7186" s="25" t="s">
        <v>177</v>
      </c>
      <c r="G7186" s="26" t="n">
        <v>52.5</v>
      </c>
      <c r="H7186" s="27" t="n">
        <v>165</v>
      </c>
      <c r="I7186" s="25" t="s">
        <v>147</v>
      </c>
      <c r="K7186" s="25" t="n">
        <v>2008</v>
      </c>
      <c r="L7186" s="25" t="s">
        <v>160</v>
      </c>
      <c r="M7186" s="25" t="s">
        <v>149</v>
      </c>
      <c r="N7186" s="28" t="n">
        <v>3393</v>
      </c>
      <c r="O7186" s="25" t="s">
        <v>55</v>
      </c>
      <c r="P7186" s="29" t="n">
        <v>42842</v>
      </c>
      <c r="Q7186" s="29" t="n">
        <v>42959</v>
      </c>
      <c r="R7186" s="28" t="n">
        <v>0</v>
      </c>
      <c r="S7186" s="28" t="n">
        <f aca="false">IF(O7186="Won",R7186,IF(O7186="Lost",0,N7186))</f>
        <v>0</v>
      </c>
      <c r="T7186" s="30" t="n">
        <f aca="false">IF(AND(P7186&lt;&gt;"",Q7186&lt;&gt;""),Q7186-P7186,"")</f>
        <v>117</v>
      </c>
      <c r="U7186" s="30" t="str">
        <f aca="false">IF(AND(O7186="Engaging",P7186&lt;&gt;""),'Leia-me'!$B$5-P7186,"")</f>
        <v/>
      </c>
      <c r="V7186" s="25" t="str">
        <f aca="false">IF(O7186&lt;&gt;"Engaging","",IF(U7186&lt;='Leia-me'!$B$6,"Saudável",IF(U7186&lt;='Leia-me'!$B$7,"Esfriando",IF(U7186&lt;='Leia-me'!$B$8,"Última chance","Zumbi"))))</f>
        <v/>
      </c>
      <c r="W7186" s="25" t="n">
        <f aca="false">IF(O7186="Won",1,IF(O7186="Lost",0,""))</f>
        <v>0</v>
      </c>
      <c r="Y7186" s="25" t="str">
        <f aca="false">IF(E7186="","Sim","")</f>
        <v/>
      </c>
    </row>
    <row r="7187" customFormat="false" ht="15" hidden="false" customHeight="false" outlineLevel="0" collapsed="false">
      <c r="A7187" s="25" t="s">
        <v>7450</v>
      </c>
      <c r="B7187" s="25" t="s">
        <v>102</v>
      </c>
      <c r="C7187" s="25" t="s">
        <v>111</v>
      </c>
      <c r="D7187" s="25" t="s">
        <v>112</v>
      </c>
      <c r="E7187" s="25" t="s">
        <v>868</v>
      </c>
      <c r="F7187" s="25" t="s">
        <v>168</v>
      </c>
      <c r="G7187" s="26" t="n">
        <v>2952.73</v>
      </c>
      <c r="H7187" s="27" t="n">
        <v>5107</v>
      </c>
      <c r="I7187" s="25" t="s">
        <v>147</v>
      </c>
      <c r="K7187" s="25" t="n">
        <v>2000</v>
      </c>
      <c r="L7187" s="25" t="s">
        <v>1834</v>
      </c>
      <c r="M7187" s="25" t="s">
        <v>171</v>
      </c>
      <c r="N7187" s="28" t="n">
        <v>4821</v>
      </c>
      <c r="O7187" s="25" t="s">
        <v>54</v>
      </c>
      <c r="P7187" s="29" t="n">
        <v>42842</v>
      </c>
      <c r="Q7187" s="29" t="n">
        <v>42849</v>
      </c>
      <c r="R7187" s="28" t="n">
        <v>5451</v>
      </c>
      <c r="S7187" s="28" t="n">
        <f aca="false">IF(O7187="Won",R7187,IF(O7187="Lost",0,N7187))</f>
        <v>5451</v>
      </c>
      <c r="T7187" s="30" t="n">
        <f aca="false">IF(AND(P7187&lt;&gt;"",Q7187&lt;&gt;""),Q7187-P7187,"")</f>
        <v>7</v>
      </c>
      <c r="U7187" s="30" t="str">
        <f aca="false">IF(AND(O7187="Engaging",P7187&lt;&gt;""),'Leia-me'!$B$5-P7187,"")</f>
        <v/>
      </c>
      <c r="V7187" s="25" t="str">
        <f aca="false">IF(O7187&lt;&gt;"Engaging","",IF(U7187&lt;='Leia-me'!$B$6,"Saudável",IF(U7187&lt;='Leia-me'!$B$7,"Esfriando",IF(U7187&lt;='Leia-me'!$B$8,"Última chance","Zumbi"))))</f>
        <v/>
      </c>
      <c r="W7187" s="25" t="n">
        <f aca="false">IF(O7187="Won",1,IF(O7187="Lost",0,""))</f>
        <v>1</v>
      </c>
      <c r="X7187" s="25" t="s">
        <v>1835</v>
      </c>
      <c r="Y7187" s="25" t="str">
        <f aca="false">IF(E7187="","Sim","")</f>
        <v/>
      </c>
    </row>
    <row r="7188" customFormat="false" ht="15" hidden="false" customHeight="false" outlineLevel="0" collapsed="false">
      <c r="A7188" s="25" t="s">
        <v>7451</v>
      </c>
      <c r="B7188" s="25" t="s">
        <v>102</v>
      </c>
      <c r="C7188" s="25" t="s">
        <v>111</v>
      </c>
      <c r="D7188" s="25" t="s">
        <v>112</v>
      </c>
      <c r="G7188" s="31"/>
      <c r="H7188" s="32"/>
      <c r="L7188" s="25" t="s">
        <v>160</v>
      </c>
      <c r="M7188" s="25" t="s">
        <v>149</v>
      </c>
      <c r="N7188" s="28" t="n">
        <v>3393</v>
      </c>
      <c r="O7188" s="25" t="s">
        <v>56</v>
      </c>
      <c r="P7188" s="29" t="n">
        <v>42843</v>
      </c>
      <c r="Q7188" s="33"/>
      <c r="R7188" s="34"/>
      <c r="S7188" s="28" t="n">
        <f aca="false">IF(O7188="Won",R7188,IF(O7188="Lost",0,N7188))</f>
        <v>3393</v>
      </c>
      <c r="T7188" s="30" t="str">
        <f aca="false">IF(AND(P7188&lt;&gt;"",Q7188&lt;&gt;""),Q7188-P7188,"")</f>
        <v/>
      </c>
      <c r="U7188" s="30" t="n">
        <f aca="false">IF(AND(O7188="Engaging",P7188&lt;&gt;""),'Leia-me'!$B$5-P7188,"")</f>
        <v>257</v>
      </c>
      <c r="V7188" s="25" t="str">
        <f aca="false">IF(O7188&lt;&gt;"Engaging","",IF(U7188&lt;='Leia-me'!$B$6,"Saudável",IF(U7188&lt;='Leia-me'!$B$7,"Esfriando",IF(U7188&lt;='Leia-me'!$B$8,"Última chance","Zumbi"))))</f>
        <v>Zumbi</v>
      </c>
      <c r="W7188" s="25" t="str">
        <f aca="false">IF(O7188="Won",1,IF(O7188="Lost",0,""))</f>
        <v/>
      </c>
      <c r="Y7188" s="25" t="str">
        <f aca="false">IF(E7188="","Sim","")</f>
        <v>Sim</v>
      </c>
    </row>
    <row r="7189" customFormat="false" ht="15" hidden="false" customHeight="false" outlineLevel="0" collapsed="false">
      <c r="A7189" s="25" t="s">
        <v>7452</v>
      </c>
      <c r="B7189" s="25" t="s">
        <v>102</v>
      </c>
      <c r="C7189" s="25" t="s">
        <v>111</v>
      </c>
      <c r="D7189" s="25" t="s">
        <v>112</v>
      </c>
      <c r="E7189" s="25" t="s">
        <v>199</v>
      </c>
      <c r="F7189" s="25" t="s">
        <v>177</v>
      </c>
      <c r="G7189" s="26" t="n">
        <v>52.5</v>
      </c>
      <c r="H7189" s="27" t="n">
        <v>165</v>
      </c>
      <c r="I7189" s="25" t="s">
        <v>147</v>
      </c>
      <c r="K7189" s="25" t="n">
        <v>2008</v>
      </c>
      <c r="L7189" s="25" t="s">
        <v>170</v>
      </c>
      <c r="M7189" s="25" t="s">
        <v>171</v>
      </c>
      <c r="N7189" s="28" t="n">
        <v>1096</v>
      </c>
      <c r="O7189" s="25" t="s">
        <v>55</v>
      </c>
      <c r="P7189" s="29" t="n">
        <v>42843</v>
      </c>
      <c r="Q7189" s="29" t="n">
        <v>42845</v>
      </c>
      <c r="R7189" s="28" t="n">
        <v>0</v>
      </c>
      <c r="S7189" s="28" t="n">
        <f aca="false">IF(O7189="Won",R7189,IF(O7189="Lost",0,N7189))</f>
        <v>0</v>
      </c>
      <c r="T7189" s="30" t="n">
        <f aca="false">IF(AND(P7189&lt;&gt;"",Q7189&lt;&gt;""),Q7189-P7189,"")</f>
        <v>2</v>
      </c>
      <c r="U7189" s="30" t="str">
        <f aca="false">IF(AND(O7189="Engaging",P7189&lt;&gt;""),'Leia-me'!$B$5-P7189,"")</f>
        <v/>
      </c>
      <c r="V7189" s="25" t="str">
        <f aca="false">IF(O7189&lt;&gt;"Engaging","",IF(U7189&lt;='Leia-me'!$B$6,"Saudável",IF(U7189&lt;='Leia-me'!$B$7,"Esfriando",IF(U7189&lt;='Leia-me'!$B$8,"Última chance","Zumbi"))))</f>
        <v/>
      </c>
      <c r="W7189" s="25" t="n">
        <f aca="false">IF(O7189="Won",1,IF(O7189="Lost",0,""))</f>
        <v>0</v>
      </c>
      <c r="Y7189" s="25" t="str">
        <f aca="false">IF(E7189="","Sim","")</f>
        <v/>
      </c>
    </row>
    <row r="7190" customFormat="false" ht="15" hidden="false" customHeight="false" outlineLevel="0" collapsed="false">
      <c r="A7190" s="25" t="s">
        <v>7453</v>
      </c>
      <c r="B7190" s="25" t="s">
        <v>102</v>
      </c>
      <c r="C7190" s="25" t="s">
        <v>111</v>
      </c>
      <c r="D7190" s="25" t="s">
        <v>112</v>
      </c>
      <c r="E7190" s="25" t="s">
        <v>494</v>
      </c>
      <c r="F7190" s="25" t="s">
        <v>192</v>
      </c>
      <c r="G7190" s="26" t="n">
        <v>11698.03</v>
      </c>
      <c r="H7190" s="27" t="n">
        <v>34288</v>
      </c>
      <c r="I7190" s="25" t="s">
        <v>147</v>
      </c>
      <c r="K7190" s="25" t="n">
        <v>1982</v>
      </c>
      <c r="L7190" s="25" t="s">
        <v>148</v>
      </c>
      <c r="M7190" s="25" t="s">
        <v>149</v>
      </c>
      <c r="N7190" s="28" t="n">
        <v>55</v>
      </c>
      <c r="O7190" s="25" t="s">
        <v>54</v>
      </c>
      <c r="P7190" s="29" t="n">
        <v>42843</v>
      </c>
      <c r="Q7190" s="29" t="n">
        <v>42854</v>
      </c>
      <c r="R7190" s="28" t="n">
        <v>44</v>
      </c>
      <c r="S7190" s="28" t="n">
        <f aca="false">IF(O7190="Won",R7190,IF(O7190="Lost",0,N7190))</f>
        <v>44</v>
      </c>
      <c r="T7190" s="30" t="n">
        <f aca="false">IF(AND(P7190&lt;&gt;"",Q7190&lt;&gt;""),Q7190-P7190,"")</f>
        <v>11</v>
      </c>
      <c r="U7190" s="30" t="str">
        <f aca="false">IF(AND(O7190="Engaging",P7190&lt;&gt;""),'Leia-me'!$B$5-P7190,"")</f>
        <v/>
      </c>
      <c r="V7190" s="25" t="str">
        <f aca="false">IF(O7190&lt;&gt;"Engaging","",IF(U7190&lt;='Leia-me'!$B$6,"Saudável",IF(U7190&lt;='Leia-me'!$B$7,"Esfriando",IF(U7190&lt;='Leia-me'!$B$8,"Última chance","Zumbi"))))</f>
        <v/>
      </c>
      <c r="W7190" s="25" t="n">
        <f aca="false">IF(O7190="Won",1,IF(O7190="Lost",0,""))</f>
        <v>1</v>
      </c>
      <c r="Y7190" s="25" t="str">
        <f aca="false">IF(E7190="","Sim","")</f>
        <v/>
      </c>
    </row>
    <row r="7191" customFormat="false" ht="15" hidden="false" customHeight="false" outlineLevel="0" collapsed="false">
      <c r="A7191" s="25" t="s">
        <v>7454</v>
      </c>
      <c r="B7191" s="25" t="s">
        <v>102</v>
      </c>
      <c r="C7191" s="25" t="s">
        <v>111</v>
      </c>
      <c r="D7191" s="25" t="s">
        <v>112</v>
      </c>
      <c r="E7191" s="25" t="s">
        <v>1646</v>
      </c>
      <c r="F7191" s="25" t="s">
        <v>185</v>
      </c>
      <c r="G7191" s="26" t="n">
        <v>587.72</v>
      </c>
      <c r="H7191" s="27" t="n">
        <v>1501</v>
      </c>
      <c r="I7191" s="25" t="s">
        <v>147</v>
      </c>
      <c r="K7191" s="25" t="n">
        <v>2010</v>
      </c>
      <c r="L7191" s="25" t="s">
        <v>186</v>
      </c>
      <c r="M7191" s="25" t="s">
        <v>171</v>
      </c>
      <c r="N7191" s="28" t="n">
        <v>550</v>
      </c>
      <c r="O7191" s="25" t="s">
        <v>55</v>
      </c>
      <c r="P7191" s="29" t="n">
        <v>42844</v>
      </c>
      <c r="Q7191" s="29" t="n">
        <v>42856</v>
      </c>
      <c r="R7191" s="28" t="n">
        <v>0</v>
      </c>
      <c r="S7191" s="28" t="n">
        <f aca="false">IF(O7191="Won",R7191,IF(O7191="Lost",0,N7191))</f>
        <v>0</v>
      </c>
      <c r="T7191" s="30" t="n">
        <f aca="false">IF(AND(P7191&lt;&gt;"",Q7191&lt;&gt;""),Q7191-P7191,"")</f>
        <v>12</v>
      </c>
      <c r="U7191" s="30" t="str">
        <f aca="false">IF(AND(O7191="Engaging",P7191&lt;&gt;""),'Leia-me'!$B$5-P7191,"")</f>
        <v/>
      </c>
      <c r="V7191" s="25" t="str">
        <f aca="false">IF(O7191&lt;&gt;"Engaging","",IF(U7191&lt;='Leia-me'!$B$6,"Saudável",IF(U7191&lt;='Leia-me'!$B$7,"Esfriando",IF(U7191&lt;='Leia-me'!$B$8,"Última chance","Zumbi"))))</f>
        <v/>
      </c>
      <c r="W7191" s="25" t="n">
        <f aca="false">IF(O7191="Won",1,IF(O7191="Lost",0,""))</f>
        <v>0</v>
      </c>
      <c r="Y7191" s="25" t="str">
        <f aca="false">IF(E7191="","Sim","")</f>
        <v/>
      </c>
    </row>
    <row r="7192" customFormat="false" ht="15" hidden="false" customHeight="false" outlineLevel="0" collapsed="false">
      <c r="A7192" s="25" t="s">
        <v>7455</v>
      </c>
      <c r="B7192" s="25" t="s">
        <v>102</v>
      </c>
      <c r="C7192" s="25" t="s">
        <v>111</v>
      </c>
      <c r="D7192" s="25" t="s">
        <v>112</v>
      </c>
      <c r="E7192" s="25" t="s">
        <v>2754</v>
      </c>
      <c r="F7192" s="25" t="s">
        <v>267</v>
      </c>
      <c r="G7192" s="26" t="n">
        <v>1012.72</v>
      </c>
      <c r="H7192" s="27" t="n">
        <v>3492</v>
      </c>
      <c r="I7192" s="25" t="s">
        <v>2755</v>
      </c>
      <c r="K7192" s="25" t="n">
        <v>1991</v>
      </c>
      <c r="L7192" s="25" t="s">
        <v>1834</v>
      </c>
      <c r="M7192" s="25" t="s">
        <v>171</v>
      </c>
      <c r="N7192" s="28" t="n">
        <v>4821</v>
      </c>
      <c r="O7192" s="25" t="s">
        <v>55</v>
      </c>
      <c r="P7192" s="29" t="n">
        <v>42845</v>
      </c>
      <c r="Q7192" s="29" t="n">
        <v>42864</v>
      </c>
      <c r="R7192" s="28" t="n">
        <v>0</v>
      </c>
      <c r="S7192" s="28" t="n">
        <f aca="false">IF(O7192="Won",R7192,IF(O7192="Lost",0,N7192))</f>
        <v>0</v>
      </c>
      <c r="T7192" s="30" t="n">
        <f aca="false">IF(AND(P7192&lt;&gt;"",Q7192&lt;&gt;""),Q7192-P7192,"")</f>
        <v>19</v>
      </c>
      <c r="U7192" s="30" t="str">
        <f aca="false">IF(AND(O7192="Engaging",P7192&lt;&gt;""),'Leia-me'!$B$5-P7192,"")</f>
        <v/>
      </c>
      <c r="V7192" s="25" t="str">
        <f aca="false">IF(O7192&lt;&gt;"Engaging","",IF(U7192&lt;='Leia-me'!$B$6,"Saudável",IF(U7192&lt;='Leia-me'!$B$7,"Esfriando",IF(U7192&lt;='Leia-me'!$B$8,"Última chance","Zumbi"))))</f>
        <v/>
      </c>
      <c r="W7192" s="25" t="n">
        <f aca="false">IF(O7192="Won",1,IF(O7192="Lost",0,""))</f>
        <v>0</v>
      </c>
      <c r="X7192" s="25" t="s">
        <v>1835</v>
      </c>
      <c r="Y7192" s="25" t="str">
        <f aca="false">IF(E7192="","Sim","")</f>
        <v/>
      </c>
    </row>
    <row r="7193" customFormat="false" ht="15" hidden="false" customHeight="false" outlineLevel="0" collapsed="false">
      <c r="A7193" s="25" t="s">
        <v>7456</v>
      </c>
      <c r="B7193" s="25" t="s">
        <v>102</v>
      </c>
      <c r="C7193" s="25" t="s">
        <v>111</v>
      </c>
      <c r="D7193" s="25" t="s">
        <v>112</v>
      </c>
      <c r="E7193" s="25" t="s">
        <v>665</v>
      </c>
      <c r="F7193" s="25" t="s">
        <v>211</v>
      </c>
      <c r="G7193" s="26" t="n">
        <v>4968.91</v>
      </c>
      <c r="H7193" s="27" t="n">
        <v>7523</v>
      </c>
      <c r="I7193" s="25" t="s">
        <v>147</v>
      </c>
      <c r="K7193" s="25" t="n">
        <v>1990</v>
      </c>
      <c r="L7193" s="25" t="s">
        <v>178</v>
      </c>
      <c r="M7193" s="25" t="s">
        <v>171</v>
      </c>
      <c r="N7193" s="28" t="n">
        <v>5482</v>
      </c>
      <c r="O7193" s="25" t="s">
        <v>54</v>
      </c>
      <c r="P7193" s="29" t="n">
        <v>42845</v>
      </c>
      <c r="Q7193" s="29" t="n">
        <v>42857</v>
      </c>
      <c r="R7193" s="28" t="n">
        <v>4985</v>
      </c>
      <c r="S7193" s="28" t="n">
        <f aca="false">IF(O7193="Won",R7193,IF(O7193="Lost",0,N7193))</f>
        <v>4985</v>
      </c>
      <c r="T7193" s="30" t="n">
        <f aca="false">IF(AND(P7193&lt;&gt;"",Q7193&lt;&gt;""),Q7193-P7193,"")</f>
        <v>12</v>
      </c>
      <c r="U7193" s="30" t="str">
        <f aca="false">IF(AND(O7193="Engaging",P7193&lt;&gt;""),'Leia-me'!$B$5-P7193,"")</f>
        <v/>
      </c>
      <c r="V7193" s="25" t="str">
        <f aca="false">IF(O7193&lt;&gt;"Engaging","",IF(U7193&lt;='Leia-me'!$B$6,"Saudável",IF(U7193&lt;='Leia-me'!$B$7,"Esfriando",IF(U7193&lt;='Leia-me'!$B$8,"Última chance","Zumbi"))))</f>
        <v/>
      </c>
      <c r="W7193" s="25" t="n">
        <f aca="false">IF(O7193="Won",1,IF(O7193="Lost",0,""))</f>
        <v>1</v>
      </c>
      <c r="Y7193" s="25" t="str">
        <f aca="false">IF(E7193="","Sim","")</f>
        <v/>
      </c>
    </row>
    <row r="7194" customFormat="false" ht="15" hidden="false" customHeight="false" outlineLevel="0" collapsed="false">
      <c r="A7194" s="25" t="s">
        <v>7457</v>
      </c>
      <c r="B7194" s="25" t="s">
        <v>102</v>
      </c>
      <c r="C7194" s="25" t="s">
        <v>111</v>
      </c>
      <c r="D7194" s="25" t="s">
        <v>112</v>
      </c>
      <c r="G7194" s="31"/>
      <c r="H7194" s="32"/>
      <c r="L7194" s="25" t="s">
        <v>148</v>
      </c>
      <c r="M7194" s="25" t="s">
        <v>149</v>
      </c>
      <c r="N7194" s="28" t="n">
        <v>55</v>
      </c>
      <c r="O7194" s="25" t="s">
        <v>56</v>
      </c>
      <c r="P7194" s="29" t="n">
        <v>42848</v>
      </c>
      <c r="Q7194" s="33"/>
      <c r="R7194" s="34"/>
      <c r="S7194" s="28" t="n">
        <f aca="false">IF(O7194="Won",R7194,IF(O7194="Lost",0,N7194))</f>
        <v>55</v>
      </c>
      <c r="T7194" s="30" t="str">
        <f aca="false">IF(AND(P7194&lt;&gt;"",Q7194&lt;&gt;""),Q7194-P7194,"")</f>
        <v/>
      </c>
      <c r="U7194" s="30" t="n">
        <f aca="false">IF(AND(O7194="Engaging",P7194&lt;&gt;""),'Leia-me'!$B$5-P7194,"")</f>
        <v>252</v>
      </c>
      <c r="V7194" s="25" t="str">
        <f aca="false">IF(O7194&lt;&gt;"Engaging","",IF(U7194&lt;='Leia-me'!$B$6,"Saudável",IF(U7194&lt;='Leia-me'!$B$7,"Esfriando",IF(U7194&lt;='Leia-me'!$B$8,"Última chance","Zumbi"))))</f>
        <v>Zumbi</v>
      </c>
      <c r="W7194" s="25" t="str">
        <f aca="false">IF(O7194="Won",1,IF(O7194="Lost",0,""))</f>
        <v/>
      </c>
      <c r="Y7194" s="25" t="str">
        <f aca="false">IF(E7194="","Sim","")</f>
        <v>Sim</v>
      </c>
    </row>
    <row r="7195" customFormat="false" ht="15" hidden="false" customHeight="false" outlineLevel="0" collapsed="false">
      <c r="A7195" s="25" t="s">
        <v>7458</v>
      </c>
      <c r="B7195" s="25" t="s">
        <v>102</v>
      </c>
      <c r="C7195" s="25" t="s">
        <v>111</v>
      </c>
      <c r="D7195" s="25" t="s">
        <v>112</v>
      </c>
      <c r="E7195" s="25" t="s">
        <v>2754</v>
      </c>
      <c r="F7195" s="25" t="s">
        <v>267</v>
      </c>
      <c r="G7195" s="26" t="n">
        <v>1012.72</v>
      </c>
      <c r="H7195" s="27" t="n">
        <v>3492</v>
      </c>
      <c r="I7195" s="25" t="s">
        <v>2755</v>
      </c>
      <c r="K7195" s="25" t="n">
        <v>1991</v>
      </c>
      <c r="L7195" s="25" t="s">
        <v>148</v>
      </c>
      <c r="M7195" s="25" t="s">
        <v>149</v>
      </c>
      <c r="N7195" s="28" t="n">
        <v>55</v>
      </c>
      <c r="O7195" s="25" t="s">
        <v>54</v>
      </c>
      <c r="P7195" s="29" t="n">
        <v>42848</v>
      </c>
      <c r="Q7195" s="29" t="n">
        <v>42897</v>
      </c>
      <c r="R7195" s="28" t="n">
        <v>45</v>
      </c>
      <c r="S7195" s="28" t="n">
        <f aca="false">IF(O7195="Won",R7195,IF(O7195="Lost",0,N7195))</f>
        <v>45</v>
      </c>
      <c r="T7195" s="30" t="n">
        <f aca="false">IF(AND(P7195&lt;&gt;"",Q7195&lt;&gt;""),Q7195-P7195,"")</f>
        <v>49</v>
      </c>
      <c r="U7195" s="30" t="str">
        <f aca="false">IF(AND(O7195="Engaging",P7195&lt;&gt;""),'Leia-me'!$B$5-P7195,"")</f>
        <v/>
      </c>
      <c r="V7195" s="25" t="str">
        <f aca="false">IF(O7195&lt;&gt;"Engaging","",IF(U7195&lt;='Leia-me'!$B$6,"Saudável",IF(U7195&lt;='Leia-me'!$B$7,"Esfriando",IF(U7195&lt;='Leia-me'!$B$8,"Última chance","Zumbi"))))</f>
        <v/>
      </c>
      <c r="W7195" s="25" t="n">
        <f aca="false">IF(O7195="Won",1,IF(O7195="Lost",0,""))</f>
        <v>1</v>
      </c>
      <c r="Y7195" s="25" t="str">
        <f aca="false">IF(E7195="","Sim","")</f>
        <v/>
      </c>
    </row>
    <row r="7196" customFormat="false" ht="15" hidden="false" customHeight="false" outlineLevel="0" collapsed="false">
      <c r="A7196" s="25" t="s">
        <v>7459</v>
      </c>
      <c r="B7196" s="25" t="s">
        <v>102</v>
      </c>
      <c r="C7196" s="25" t="s">
        <v>111</v>
      </c>
      <c r="D7196" s="25" t="s">
        <v>112</v>
      </c>
      <c r="E7196" s="25" t="s">
        <v>444</v>
      </c>
      <c r="F7196" s="25" t="s">
        <v>192</v>
      </c>
      <c r="G7196" s="26" t="n">
        <v>6354.87</v>
      </c>
      <c r="H7196" s="27" t="n">
        <v>16780</v>
      </c>
      <c r="I7196" s="25" t="s">
        <v>147</v>
      </c>
      <c r="J7196" s="25" t="s">
        <v>445</v>
      </c>
      <c r="K7196" s="25" t="n">
        <v>1996</v>
      </c>
      <c r="L7196" s="25" t="s">
        <v>160</v>
      </c>
      <c r="M7196" s="25" t="s">
        <v>149</v>
      </c>
      <c r="N7196" s="28" t="n">
        <v>3393</v>
      </c>
      <c r="O7196" s="25" t="s">
        <v>54</v>
      </c>
      <c r="P7196" s="29" t="n">
        <v>42849</v>
      </c>
      <c r="Q7196" s="29" t="n">
        <v>42860</v>
      </c>
      <c r="R7196" s="28" t="n">
        <v>3042</v>
      </c>
      <c r="S7196" s="28" t="n">
        <f aca="false">IF(O7196="Won",R7196,IF(O7196="Lost",0,N7196))</f>
        <v>3042</v>
      </c>
      <c r="T7196" s="30" t="n">
        <f aca="false">IF(AND(P7196&lt;&gt;"",Q7196&lt;&gt;""),Q7196-P7196,"")</f>
        <v>11</v>
      </c>
      <c r="U7196" s="30" t="str">
        <f aca="false">IF(AND(O7196="Engaging",P7196&lt;&gt;""),'Leia-me'!$B$5-P7196,"")</f>
        <v/>
      </c>
      <c r="V7196" s="25" t="str">
        <f aca="false">IF(O7196&lt;&gt;"Engaging","",IF(U7196&lt;='Leia-me'!$B$6,"Saudável",IF(U7196&lt;='Leia-me'!$B$7,"Esfriando",IF(U7196&lt;='Leia-me'!$B$8,"Última chance","Zumbi"))))</f>
        <v/>
      </c>
      <c r="W7196" s="25" t="n">
        <f aca="false">IF(O7196="Won",1,IF(O7196="Lost",0,""))</f>
        <v>1</v>
      </c>
      <c r="Y7196" s="25" t="str">
        <f aca="false">IF(E7196="","Sim","")</f>
        <v/>
      </c>
    </row>
    <row r="7197" customFormat="false" ht="15" hidden="false" customHeight="false" outlineLevel="0" collapsed="false">
      <c r="A7197" s="25" t="s">
        <v>7460</v>
      </c>
      <c r="B7197" s="25" t="s">
        <v>102</v>
      </c>
      <c r="C7197" s="25" t="s">
        <v>111</v>
      </c>
      <c r="D7197" s="25" t="s">
        <v>112</v>
      </c>
      <c r="E7197" s="25" t="s">
        <v>2484</v>
      </c>
      <c r="F7197" s="25" t="s">
        <v>155</v>
      </c>
      <c r="G7197" s="26" t="n">
        <v>1825.82</v>
      </c>
      <c r="H7197" s="27" t="n">
        <v>5595</v>
      </c>
      <c r="I7197" s="25" t="s">
        <v>147</v>
      </c>
      <c r="J7197" s="25" t="s">
        <v>156</v>
      </c>
      <c r="K7197" s="25" t="n">
        <v>1995</v>
      </c>
      <c r="L7197" s="25" t="s">
        <v>186</v>
      </c>
      <c r="M7197" s="25" t="s">
        <v>171</v>
      </c>
      <c r="N7197" s="28" t="n">
        <v>550</v>
      </c>
      <c r="O7197" s="25" t="s">
        <v>55</v>
      </c>
      <c r="P7197" s="29" t="n">
        <v>42850</v>
      </c>
      <c r="Q7197" s="29" t="n">
        <v>42950</v>
      </c>
      <c r="R7197" s="28" t="n">
        <v>0</v>
      </c>
      <c r="S7197" s="28" t="n">
        <f aca="false">IF(O7197="Won",R7197,IF(O7197="Lost",0,N7197))</f>
        <v>0</v>
      </c>
      <c r="T7197" s="30" t="n">
        <f aca="false">IF(AND(P7197&lt;&gt;"",Q7197&lt;&gt;""),Q7197-P7197,"")</f>
        <v>100</v>
      </c>
      <c r="U7197" s="30" t="str">
        <f aca="false">IF(AND(O7197="Engaging",P7197&lt;&gt;""),'Leia-me'!$B$5-P7197,"")</f>
        <v/>
      </c>
      <c r="V7197" s="25" t="str">
        <f aca="false">IF(O7197&lt;&gt;"Engaging","",IF(U7197&lt;='Leia-me'!$B$6,"Saudável",IF(U7197&lt;='Leia-me'!$B$7,"Esfriando",IF(U7197&lt;='Leia-me'!$B$8,"Última chance","Zumbi"))))</f>
        <v/>
      </c>
      <c r="W7197" s="25" t="n">
        <f aca="false">IF(O7197="Won",1,IF(O7197="Lost",0,""))</f>
        <v>0</v>
      </c>
      <c r="Y7197" s="25" t="str">
        <f aca="false">IF(E7197="","Sim","")</f>
        <v/>
      </c>
    </row>
    <row r="7198" customFormat="false" ht="15" hidden="false" customHeight="false" outlineLevel="0" collapsed="false">
      <c r="A7198" s="25" t="s">
        <v>7461</v>
      </c>
      <c r="B7198" s="25" t="s">
        <v>102</v>
      </c>
      <c r="C7198" s="25" t="s">
        <v>111</v>
      </c>
      <c r="D7198" s="25" t="s">
        <v>112</v>
      </c>
      <c r="E7198" s="25" t="s">
        <v>195</v>
      </c>
      <c r="F7198" s="25" t="s">
        <v>185</v>
      </c>
      <c r="G7198" s="26" t="n">
        <v>8170.38</v>
      </c>
      <c r="H7198" s="27" t="n">
        <v>16499</v>
      </c>
      <c r="I7198" s="25" t="s">
        <v>196</v>
      </c>
      <c r="K7198" s="25" t="n">
        <v>1997</v>
      </c>
      <c r="L7198" s="25" t="s">
        <v>186</v>
      </c>
      <c r="M7198" s="25" t="s">
        <v>171</v>
      </c>
      <c r="N7198" s="28" t="n">
        <v>550</v>
      </c>
      <c r="O7198" s="25" t="s">
        <v>55</v>
      </c>
      <c r="P7198" s="29" t="n">
        <v>42851</v>
      </c>
      <c r="Q7198" s="29" t="n">
        <v>42859</v>
      </c>
      <c r="R7198" s="28" t="n">
        <v>0</v>
      </c>
      <c r="S7198" s="28" t="n">
        <f aca="false">IF(O7198="Won",R7198,IF(O7198="Lost",0,N7198))</f>
        <v>0</v>
      </c>
      <c r="T7198" s="30" t="n">
        <f aca="false">IF(AND(P7198&lt;&gt;"",Q7198&lt;&gt;""),Q7198-P7198,"")</f>
        <v>8</v>
      </c>
      <c r="U7198" s="30" t="str">
        <f aca="false">IF(AND(O7198="Engaging",P7198&lt;&gt;""),'Leia-me'!$B$5-P7198,"")</f>
        <v/>
      </c>
      <c r="V7198" s="25" t="str">
        <f aca="false">IF(O7198&lt;&gt;"Engaging","",IF(U7198&lt;='Leia-me'!$B$6,"Saudável",IF(U7198&lt;='Leia-me'!$B$7,"Esfriando",IF(U7198&lt;='Leia-me'!$B$8,"Última chance","Zumbi"))))</f>
        <v/>
      </c>
      <c r="W7198" s="25" t="n">
        <f aca="false">IF(O7198="Won",1,IF(O7198="Lost",0,""))</f>
        <v>0</v>
      </c>
      <c r="Y7198" s="25" t="str">
        <f aca="false">IF(E7198="","Sim","")</f>
        <v/>
      </c>
    </row>
    <row r="7199" customFormat="false" ht="15" hidden="false" customHeight="false" outlineLevel="0" collapsed="false">
      <c r="A7199" s="25" t="s">
        <v>7462</v>
      </c>
      <c r="B7199" s="25" t="s">
        <v>102</v>
      </c>
      <c r="C7199" s="25" t="s">
        <v>111</v>
      </c>
      <c r="D7199" s="25" t="s">
        <v>112</v>
      </c>
      <c r="E7199" s="25" t="s">
        <v>199</v>
      </c>
      <c r="F7199" s="25" t="s">
        <v>177</v>
      </c>
      <c r="G7199" s="26" t="n">
        <v>52.5</v>
      </c>
      <c r="H7199" s="27" t="n">
        <v>165</v>
      </c>
      <c r="I7199" s="25" t="s">
        <v>147</v>
      </c>
      <c r="K7199" s="25" t="n">
        <v>2008</v>
      </c>
      <c r="L7199" s="25" t="s">
        <v>148</v>
      </c>
      <c r="M7199" s="25" t="s">
        <v>149</v>
      </c>
      <c r="N7199" s="28" t="n">
        <v>55</v>
      </c>
      <c r="O7199" s="25" t="s">
        <v>54</v>
      </c>
      <c r="P7199" s="29" t="n">
        <v>42851</v>
      </c>
      <c r="Q7199" s="29" t="n">
        <v>42853</v>
      </c>
      <c r="R7199" s="28" t="n">
        <v>49</v>
      </c>
      <c r="S7199" s="28" t="n">
        <f aca="false">IF(O7199="Won",R7199,IF(O7199="Lost",0,N7199))</f>
        <v>49</v>
      </c>
      <c r="T7199" s="30" t="n">
        <f aca="false">IF(AND(P7199&lt;&gt;"",Q7199&lt;&gt;""),Q7199-P7199,"")</f>
        <v>2</v>
      </c>
      <c r="U7199" s="30" t="str">
        <f aca="false">IF(AND(O7199="Engaging",P7199&lt;&gt;""),'Leia-me'!$B$5-P7199,"")</f>
        <v/>
      </c>
      <c r="V7199" s="25" t="str">
        <f aca="false">IF(O7199&lt;&gt;"Engaging","",IF(U7199&lt;='Leia-me'!$B$6,"Saudável",IF(U7199&lt;='Leia-me'!$B$7,"Esfriando",IF(U7199&lt;='Leia-me'!$B$8,"Última chance","Zumbi"))))</f>
        <v/>
      </c>
      <c r="W7199" s="25" t="n">
        <f aca="false">IF(O7199="Won",1,IF(O7199="Lost",0,""))</f>
        <v>1</v>
      </c>
      <c r="Y7199" s="25" t="str">
        <f aca="false">IF(E7199="","Sim","")</f>
        <v/>
      </c>
    </row>
    <row r="7200" customFormat="false" ht="15" hidden="false" customHeight="false" outlineLevel="0" collapsed="false">
      <c r="A7200" s="25" t="s">
        <v>7463</v>
      </c>
      <c r="B7200" s="25" t="s">
        <v>102</v>
      </c>
      <c r="C7200" s="25" t="s">
        <v>111</v>
      </c>
      <c r="D7200" s="25" t="s">
        <v>112</v>
      </c>
      <c r="E7200" s="25" t="s">
        <v>199</v>
      </c>
      <c r="F7200" s="25" t="s">
        <v>177</v>
      </c>
      <c r="G7200" s="26" t="n">
        <v>52.5</v>
      </c>
      <c r="H7200" s="27" t="n">
        <v>165</v>
      </c>
      <c r="I7200" s="25" t="s">
        <v>147</v>
      </c>
      <c r="K7200" s="25" t="n">
        <v>2008</v>
      </c>
      <c r="L7200" s="25" t="s">
        <v>170</v>
      </c>
      <c r="M7200" s="25" t="s">
        <v>171</v>
      </c>
      <c r="N7200" s="28" t="n">
        <v>1096</v>
      </c>
      <c r="O7200" s="25" t="s">
        <v>55</v>
      </c>
      <c r="P7200" s="29" t="n">
        <v>42852</v>
      </c>
      <c r="Q7200" s="29" t="n">
        <v>42872</v>
      </c>
      <c r="R7200" s="28" t="n">
        <v>0</v>
      </c>
      <c r="S7200" s="28" t="n">
        <f aca="false">IF(O7200="Won",R7200,IF(O7200="Lost",0,N7200))</f>
        <v>0</v>
      </c>
      <c r="T7200" s="30" t="n">
        <f aca="false">IF(AND(P7200&lt;&gt;"",Q7200&lt;&gt;""),Q7200-P7200,"")</f>
        <v>20</v>
      </c>
      <c r="U7200" s="30" t="str">
        <f aca="false">IF(AND(O7200="Engaging",P7200&lt;&gt;""),'Leia-me'!$B$5-P7200,"")</f>
        <v/>
      </c>
      <c r="V7200" s="25" t="str">
        <f aca="false">IF(O7200&lt;&gt;"Engaging","",IF(U7200&lt;='Leia-me'!$B$6,"Saudável",IF(U7200&lt;='Leia-me'!$B$7,"Esfriando",IF(U7200&lt;='Leia-me'!$B$8,"Última chance","Zumbi"))))</f>
        <v/>
      </c>
      <c r="W7200" s="25" t="n">
        <f aca="false">IF(O7200="Won",1,IF(O7200="Lost",0,""))</f>
        <v>0</v>
      </c>
      <c r="Y7200" s="25" t="str">
        <f aca="false">IF(E7200="","Sim","")</f>
        <v/>
      </c>
    </row>
    <row r="7201" customFormat="false" ht="15" hidden="false" customHeight="false" outlineLevel="0" collapsed="false">
      <c r="A7201" s="25" t="s">
        <v>7464</v>
      </c>
      <c r="B7201" s="25" t="s">
        <v>102</v>
      </c>
      <c r="C7201" s="25" t="s">
        <v>111</v>
      </c>
      <c r="D7201" s="25" t="s">
        <v>112</v>
      </c>
      <c r="E7201" s="25" t="s">
        <v>444</v>
      </c>
      <c r="F7201" s="25" t="s">
        <v>192</v>
      </c>
      <c r="G7201" s="26" t="n">
        <v>6354.87</v>
      </c>
      <c r="H7201" s="27" t="n">
        <v>16780</v>
      </c>
      <c r="I7201" s="25" t="s">
        <v>147</v>
      </c>
      <c r="J7201" s="25" t="s">
        <v>445</v>
      </c>
      <c r="K7201" s="25" t="n">
        <v>1996</v>
      </c>
      <c r="L7201" s="25" t="s">
        <v>178</v>
      </c>
      <c r="M7201" s="25" t="s">
        <v>171</v>
      </c>
      <c r="N7201" s="28" t="n">
        <v>5482</v>
      </c>
      <c r="O7201" s="25" t="s">
        <v>54</v>
      </c>
      <c r="P7201" s="29" t="n">
        <v>42854</v>
      </c>
      <c r="Q7201" s="29" t="n">
        <v>42859</v>
      </c>
      <c r="R7201" s="28" t="n">
        <v>4956</v>
      </c>
      <c r="S7201" s="28" t="n">
        <f aca="false">IF(O7201="Won",R7201,IF(O7201="Lost",0,N7201))</f>
        <v>4956</v>
      </c>
      <c r="T7201" s="30" t="n">
        <f aca="false">IF(AND(P7201&lt;&gt;"",Q7201&lt;&gt;""),Q7201-P7201,"")</f>
        <v>5</v>
      </c>
      <c r="U7201" s="30" t="str">
        <f aca="false">IF(AND(O7201="Engaging",P7201&lt;&gt;""),'Leia-me'!$B$5-P7201,"")</f>
        <v/>
      </c>
      <c r="V7201" s="25" t="str">
        <f aca="false">IF(O7201&lt;&gt;"Engaging","",IF(U7201&lt;='Leia-me'!$B$6,"Saudável",IF(U7201&lt;='Leia-me'!$B$7,"Esfriando",IF(U7201&lt;='Leia-me'!$B$8,"Última chance","Zumbi"))))</f>
        <v/>
      </c>
      <c r="W7201" s="25" t="n">
        <f aca="false">IF(O7201="Won",1,IF(O7201="Lost",0,""))</f>
        <v>1</v>
      </c>
      <c r="Y7201" s="25" t="str">
        <f aca="false">IF(E7201="","Sim","")</f>
        <v/>
      </c>
    </row>
    <row r="7202" customFormat="false" ht="15" hidden="false" customHeight="false" outlineLevel="0" collapsed="false">
      <c r="A7202" s="25" t="s">
        <v>7465</v>
      </c>
      <c r="B7202" s="25" t="s">
        <v>102</v>
      </c>
      <c r="C7202" s="25" t="s">
        <v>111</v>
      </c>
      <c r="D7202" s="25" t="s">
        <v>112</v>
      </c>
      <c r="E7202" s="25" t="s">
        <v>158</v>
      </c>
      <c r="F7202" s="25" t="s">
        <v>159</v>
      </c>
      <c r="G7202" s="26" t="n">
        <v>291.27</v>
      </c>
      <c r="H7202" s="27" t="n">
        <v>586</v>
      </c>
      <c r="I7202" s="25" t="s">
        <v>147</v>
      </c>
      <c r="K7202" s="25" t="n">
        <v>1997</v>
      </c>
      <c r="L7202" s="25" t="s">
        <v>178</v>
      </c>
      <c r="M7202" s="25" t="s">
        <v>171</v>
      </c>
      <c r="N7202" s="28" t="n">
        <v>5482</v>
      </c>
      <c r="O7202" s="25" t="s">
        <v>56</v>
      </c>
      <c r="P7202" s="29" t="n">
        <v>42856</v>
      </c>
      <c r="Q7202" s="33"/>
      <c r="R7202" s="34"/>
      <c r="S7202" s="28" t="n">
        <f aca="false">IF(O7202="Won",R7202,IF(O7202="Lost",0,N7202))</f>
        <v>5482</v>
      </c>
      <c r="T7202" s="30" t="str">
        <f aca="false">IF(AND(P7202&lt;&gt;"",Q7202&lt;&gt;""),Q7202-P7202,"")</f>
        <v/>
      </c>
      <c r="U7202" s="30" t="n">
        <f aca="false">IF(AND(O7202="Engaging",P7202&lt;&gt;""),'Leia-me'!$B$5-P7202,"")</f>
        <v>244</v>
      </c>
      <c r="V7202" s="25" t="str">
        <f aca="false">IF(O7202&lt;&gt;"Engaging","",IF(U7202&lt;='Leia-me'!$B$6,"Saudável",IF(U7202&lt;='Leia-me'!$B$7,"Esfriando",IF(U7202&lt;='Leia-me'!$B$8,"Última chance","Zumbi"))))</f>
        <v>Zumbi</v>
      </c>
      <c r="W7202" s="25" t="str">
        <f aca="false">IF(O7202="Won",1,IF(O7202="Lost",0,""))</f>
        <v/>
      </c>
      <c r="Y7202" s="25" t="str">
        <f aca="false">IF(E7202="","Sim","")</f>
        <v/>
      </c>
    </row>
    <row r="7203" customFormat="false" ht="15" hidden="false" customHeight="false" outlineLevel="0" collapsed="false">
      <c r="A7203" s="25" t="s">
        <v>7466</v>
      </c>
      <c r="B7203" s="25" t="s">
        <v>102</v>
      </c>
      <c r="C7203" s="25" t="s">
        <v>111</v>
      </c>
      <c r="D7203" s="25" t="s">
        <v>112</v>
      </c>
      <c r="E7203" s="25" t="s">
        <v>433</v>
      </c>
      <c r="F7203" s="25" t="s">
        <v>211</v>
      </c>
      <c r="G7203" s="26" t="n">
        <v>2214.94</v>
      </c>
      <c r="H7203" s="27" t="n">
        <v>5374</v>
      </c>
      <c r="I7203" s="25" t="s">
        <v>147</v>
      </c>
      <c r="K7203" s="25" t="n">
        <v>1996</v>
      </c>
      <c r="L7203" s="25" t="s">
        <v>148</v>
      </c>
      <c r="M7203" s="25" t="s">
        <v>149</v>
      </c>
      <c r="N7203" s="28" t="n">
        <v>55</v>
      </c>
      <c r="O7203" s="25" t="s">
        <v>54</v>
      </c>
      <c r="P7203" s="29" t="n">
        <v>42856</v>
      </c>
      <c r="Q7203" s="29" t="n">
        <v>42967</v>
      </c>
      <c r="R7203" s="28" t="n">
        <v>65</v>
      </c>
      <c r="S7203" s="28" t="n">
        <f aca="false">IF(O7203="Won",R7203,IF(O7203="Lost",0,N7203))</f>
        <v>65</v>
      </c>
      <c r="T7203" s="30" t="n">
        <f aca="false">IF(AND(P7203&lt;&gt;"",Q7203&lt;&gt;""),Q7203-P7203,"")</f>
        <v>111</v>
      </c>
      <c r="U7203" s="30" t="str">
        <f aca="false">IF(AND(O7203="Engaging",P7203&lt;&gt;""),'Leia-me'!$B$5-P7203,"")</f>
        <v/>
      </c>
      <c r="V7203" s="25" t="str">
        <f aca="false">IF(O7203&lt;&gt;"Engaging","",IF(U7203&lt;='Leia-me'!$B$6,"Saudável",IF(U7203&lt;='Leia-me'!$B$7,"Esfriando",IF(U7203&lt;='Leia-me'!$B$8,"Última chance","Zumbi"))))</f>
        <v/>
      </c>
      <c r="W7203" s="25" t="n">
        <f aca="false">IF(O7203="Won",1,IF(O7203="Lost",0,""))</f>
        <v>1</v>
      </c>
      <c r="Y7203" s="25" t="str">
        <f aca="false">IF(E7203="","Sim","")</f>
        <v/>
      </c>
    </row>
    <row r="7204" customFormat="false" ht="15" hidden="false" customHeight="false" outlineLevel="0" collapsed="false">
      <c r="A7204" s="25" t="s">
        <v>7467</v>
      </c>
      <c r="B7204" s="25" t="s">
        <v>102</v>
      </c>
      <c r="C7204" s="25" t="s">
        <v>111</v>
      </c>
      <c r="D7204" s="25" t="s">
        <v>112</v>
      </c>
      <c r="E7204" s="25" t="s">
        <v>419</v>
      </c>
      <c r="F7204" s="25" t="s">
        <v>146</v>
      </c>
      <c r="G7204" s="26" t="n">
        <v>2741.37</v>
      </c>
      <c r="H7204" s="27" t="n">
        <v>9226</v>
      </c>
      <c r="I7204" s="25" t="s">
        <v>147</v>
      </c>
      <c r="K7204" s="25" t="n">
        <v>1985</v>
      </c>
      <c r="L7204" s="25" t="s">
        <v>160</v>
      </c>
      <c r="M7204" s="25" t="s">
        <v>149</v>
      </c>
      <c r="N7204" s="28" t="n">
        <v>3393</v>
      </c>
      <c r="O7204" s="25" t="s">
        <v>55</v>
      </c>
      <c r="P7204" s="29" t="n">
        <v>42865</v>
      </c>
      <c r="Q7204" s="29" t="n">
        <v>42958</v>
      </c>
      <c r="R7204" s="28" t="n">
        <v>0</v>
      </c>
      <c r="S7204" s="28" t="n">
        <f aca="false">IF(O7204="Won",R7204,IF(O7204="Lost",0,N7204))</f>
        <v>0</v>
      </c>
      <c r="T7204" s="30" t="n">
        <f aca="false">IF(AND(P7204&lt;&gt;"",Q7204&lt;&gt;""),Q7204-P7204,"")</f>
        <v>93</v>
      </c>
      <c r="U7204" s="30" t="str">
        <f aca="false">IF(AND(O7204="Engaging",P7204&lt;&gt;""),'Leia-me'!$B$5-P7204,"")</f>
        <v/>
      </c>
      <c r="V7204" s="25" t="str">
        <f aca="false">IF(O7204&lt;&gt;"Engaging","",IF(U7204&lt;='Leia-me'!$B$6,"Saudável",IF(U7204&lt;='Leia-me'!$B$7,"Esfriando",IF(U7204&lt;='Leia-me'!$B$8,"Última chance","Zumbi"))))</f>
        <v/>
      </c>
      <c r="W7204" s="25" t="n">
        <f aca="false">IF(O7204="Won",1,IF(O7204="Lost",0,""))</f>
        <v>0</v>
      </c>
      <c r="Y7204" s="25" t="str">
        <f aca="false">IF(E7204="","Sim","")</f>
        <v/>
      </c>
    </row>
    <row r="7205" customFormat="false" ht="15" hidden="false" customHeight="false" outlineLevel="0" collapsed="false">
      <c r="A7205" s="25" t="s">
        <v>7468</v>
      </c>
      <c r="B7205" s="25" t="s">
        <v>102</v>
      </c>
      <c r="C7205" s="25" t="s">
        <v>111</v>
      </c>
      <c r="D7205" s="25" t="s">
        <v>112</v>
      </c>
      <c r="E7205" s="25" t="s">
        <v>199</v>
      </c>
      <c r="F7205" s="25" t="s">
        <v>177</v>
      </c>
      <c r="G7205" s="26" t="n">
        <v>52.5</v>
      </c>
      <c r="H7205" s="27" t="n">
        <v>165</v>
      </c>
      <c r="I7205" s="25" t="s">
        <v>147</v>
      </c>
      <c r="K7205" s="25" t="n">
        <v>2008</v>
      </c>
      <c r="L7205" s="25" t="s">
        <v>1834</v>
      </c>
      <c r="M7205" s="25" t="s">
        <v>171</v>
      </c>
      <c r="N7205" s="28" t="n">
        <v>4821</v>
      </c>
      <c r="O7205" s="25" t="s">
        <v>55</v>
      </c>
      <c r="P7205" s="29" t="n">
        <v>42867</v>
      </c>
      <c r="Q7205" s="29" t="n">
        <v>42948</v>
      </c>
      <c r="R7205" s="28" t="n">
        <v>0</v>
      </c>
      <c r="S7205" s="28" t="n">
        <f aca="false">IF(O7205="Won",R7205,IF(O7205="Lost",0,N7205))</f>
        <v>0</v>
      </c>
      <c r="T7205" s="30" t="n">
        <f aca="false">IF(AND(P7205&lt;&gt;"",Q7205&lt;&gt;""),Q7205-P7205,"")</f>
        <v>81</v>
      </c>
      <c r="U7205" s="30" t="str">
        <f aca="false">IF(AND(O7205="Engaging",P7205&lt;&gt;""),'Leia-me'!$B$5-P7205,"")</f>
        <v/>
      </c>
      <c r="V7205" s="25" t="str">
        <f aca="false">IF(O7205&lt;&gt;"Engaging","",IF(U7205&lt;='Leia-me'!$B$6,"Saudável",IF(U7205&lt;='Leia-me'!$B$7,"Esfriando",IF(U7205&lt;='Leia-me'!$B$8,"Última chance","Zumbi"))))</f>
        <v/>
      </c>
      <c r="W7205" s="25" t="n">
        <f aca="false">IF(O7205="Won",1,IF(O7205="Lost",0,""))</f>
        <v>0</v>
      </c>
      <c r="X7205" s="25" t="s">
        <v>1835</v>
      </c>
      <c r="Y7205" s="25" t="str">
        <f aca="false">IF(E7205="","Sim","")</f>
        <v/>
      </c>
    </row>
    <row r="7206" customFormat="false" ht="15" hidden="false" customHeight="false" outlineLevel="0" collapsed="false">
      <c r="A7206" s="25" t="s">
        <v>7469</v>
      </c>
      <c r="B7206" s="25" t="s">
        <v>102</v>
      </c>
      <c r="C7206" s="25" t="s">
        <v>111</v>
      </c>
      <c r="D7206" s="25" t="s">
        <v>112</v>
      </c>
      <c r="E7206" s="25" t="s">
        <v>609</v>
      </c>
      <c r="F7206" s="25" t="s">
        <v>267</v>
      </c>
      <c r="G7206" s="26" t="n">
        <v>692.19</v>
      </c>
      <c r="H7206" s="27" t="n">
        <v>1922</v>
      </c>
      <c r="I7206" s="25" t="s">
        <v>147</v>
      </c>
      <c r="K7206" s="25" t="n">
        <v>2003</v>
      </c>
      <c r="L7206" s="25" t="s">
        <v>186</v>
      </c>
      <c r="M7206" s="25" t="s">
        <v>171</v>
      </c>
      <c r="N7206" s="28" t="n">
        <v>550</v>
      </c>
      <c r="O7206" s="25" t="s">
        <v>55</v>
      </c>
      <c r="P7206" s="29" t="n">
        <v>42868</v>
      </c>
      <c r="Q7206" s="29" t="n">
        <v>42969</v>
      </c>
      <c r="R7206" s="28" t="n">
        <v>0</v>
      </c>
      <c r="S7206" s="28" t="n">
        <f aca="false">IF(O7206="Won",R7206,IF(O7206="Lost",0,N7206))</f>
        <v>0</v>
      </c>
      <c r="T7206" s="30" t="n">
        <f aca="false">IF(AND(P7206&lt;&gt;"",Q7206&lt;&gt;""),Q7206-P7206,"")</f>
        <v>101</v>
      </c>
      <c r="U7206" s="30" t="str">
        <f aca="false">IF(AND(O7206="Engaging",P7206&lt;&gt;""),'Leia-me'!$B$5-P7206,"")</f>
        <v/>
      </c>
      <c r="V7206" s="25" t="str">
        <f aca="false">IF(O7206&lt;&gt;"Engaging","",IF(U7206&lt;='Leia-me'!$B$6,"Saudável",IF(U7206&lt;='Leia-me'!$B$7,"Esfriando",IF(U7206&lt;='Leia-me'!$B$8,"Última chance","Zumbi"))))</f>
        <v/>
      </c>
      <c r="W7206" s="25" t="n">
        <f aca="false">IF(O7206="Won",1,IF(O7206="Lost",0,""))</f>
        <v>0</v>
      </c>
      <c r="Y7206" s="25" t="str">
        <f aca="false">IF(E7206="","Sim","")</f>
        <v/>
      </c>
    </row>
    <row r="7207" customFormat="false" ht="15" hidden="false" customHeight="false" outlineLevel="0" collapsed="false">
      <c r="A7207" s="25" t="s">
        <v>7470</v>
      </c>
      <c r="B7207" s="25" t="s">
        <v>102</v>
      </c>
      <c r="C7207" s="25" t="s">
        <v>111</v>
      </c>
      <c r="D7207" s="25" t="s">
        <v>112</v>
      </c>
      <c r="E7207" s="25" t="s">
        <v>1189</v>
      </c>
      <c r="F7207" s="25" t="s">
        <v>211</v>
      </c>
      <c r="G7207" s="26" t="n">
        <v>702.72</v>
      </c>
      <c r="H7207" s="27" t="n">
        <v>1831</v>
      </c>
      <c r="I7207" s="25" t="s">
        <v>147</v>
      </c>
      <c r="K7207" s="25" t="n">
        <v>2004</v>
      </c>
      <c r="L7207" s="25" t="s">
        <v>178</v>
      </c>
      <c r="M7207" s="25" t="s">
        <v>171</v>
      </c>
      <c r="N7207" s="28" t="n">
        <v>5482</v>
      </c>
      <c r="O7207" s="25" t="s">
        <v>56</v>
      </c>
      <c r="P7207" s="29" t="n">
        <v>42869</v>
      </c>
      <c r="Q7207" s="33"/>
      <c r="R7207" s="34"/>
      <c r="S7207" s="28" t="n">
        <f aca="false">IF(O7207="Won",R7207,IF(O7207="Lost",0,N7207))</f>
        <v>5482</v>
      </c>
      <c r="T7207" s="30" t="str">
        <f aca="false">IF(AND(P7207&lt;&gt;"",Q7207&lt;&gt;""),Q7207-P7207,"")</f>
        <v/>
      </c>
      <c r="U7207" s="30" t="n">
        <f aca="false">IF(AND(O7207="Engaging",P7207&lt;&gt;""),'Leia-me'!$B$5-P7207,"")</f>
        <v>231</v>
      </c>
      <c r="V7207" s="25" t="str">
        <f aca="false">IF(O7207&lt;&gt;"Engaging","",IF(U7207&lt;='Leia-me'!$B$6,"Saudável",IF(U7207&lt;='Leia-me'!$B$7,"Esfriando",IF(U7207&lt;='Leia-me'!$B$8,"Última chance","Zumbi"))))</f>
        <v>Zumbi</v>
      </c>
      <c r="W7207" s="25" t="str">
        <f aca="false">IF(O7207="Won",1,IF(O7207="Lost",0,""))</f>
        <v/>
      </c>
      <c r="Y7207" s="25" t="str">
        <f aca="false">IF(E7207="","Sim","")</f>
        <v/>
      </c>
    </row>
    <row r="7208" customFormat="false" ht="15" hidden="false" customHeight="false" outlineLevel="0" collapsed="false">
      <c r="A7208" s="25" t="s">
        <v>7471</v>
      </c>
      <c r="B7208" s="25" t="s">
        <v>102</v>
      </c>
      <c r="C7208" s="25" t="s">
        <v>111</v>
      </c>
      <c r="D7208" s="25" t="s">
        <v>112</v>
      </c>
      <c r="E7208" s="25" t="s">
        <v>433</v>
      </c>
      <c r="F7208" s="25" t="s">
        <v>211</v>
      </c>
      <c r="G7208" s="26" t="n">
        <v>2214.94</v>
      </c>
      <c r="H7208" s="27" t="n">
        <v>5374</v>
      </c>
      <c r="I7208" s="25" t="s">
        <v>147</v>
      </c>
      <c r="K7208" s="25" t="n">
        <v>1996</v>
      </c>
      <c r="L7208" s="25" t="s">
        <v>178</v>
      </c>
      <c r="M7208" s="25" t="s">
        <v>171</v>
      </c>
      <c r="N7208" s="28" t="n">
        <v>5482</v>
      </c>
      <c r="O7208" s="25" t="s">
        <v>54</v>
      </c>
      <c r="P7208" s="29" t="n">
        <v>42869</v>
      </c>
      <c r="Q7208" s="29" t="n">
        <v>42949</v>
      </c>
      <c r="R7208" s="28" t="n">
        <v>5525</v>
      </c>
      <c r="S7208" s="28" t="n">
        <f aca="false">IF(O7208="Won",R7208,IF(O7208="Lost",0,N7208))</f>
        <v>5525</v>
      </c>
      <c r="T7208" s="30" t="n">
        <f aca="false">IF(AND(P7208&lt;&gt;"",Q7208&lt;&gt;""),Q7208-P7208,"")</f>
        <v>80</v>
      </c>
      <c r="U7208" s="30" t="str">
        <f aca="false">IF(AND(O7208="Engaging",P7208&lt;&gt;""),'Leia-me'!$B$5-P7208,"")</f>
        <v/>
      </c>
      <c r="V7208" s="25" t="str">
        <f aca="false">IF(O7208&lt;&gt;"Engaging","",IF(U7208&lt;='Leia-me'!$B$6,"Saudável",IF(U7208&lt;='Leia-me'!$B$7,"Esfriando",IF(U7208&lt;='Leia-me'!$B$8,"Última chance","Zumbi"))))</f>
        <v/>
      </c>
      <c r="W7208" s="25" t="n">
        <f aca="false">IF(O7208="Won",1,IF(O7208="Lost",0,""))</f>
        <v>1</v>
      </c>
      <c r="Y7208" s="25" t="str">
        <f aca="false">IF(E7208="","Sim","")</f>
        <v/>
      </c>
    </row>
    <row r="7209" customFormat="false" ht="15" hidden="false" customHeight="false" outlineLevel="0" collapsed="false">
      <c r="A7209" s="25" t="s">
        <v>7472</v>
      </c>
      <c r="B7209" s="25" t="s">
        <v>102</v>
      </c>
      <c r="C7209" s="25" t="s">
        <v>111</v>
      </c>
      <c r="D7209" s="25" t="s">
        <v>112</v>
      </c>
      <c r="E7209" s="25" t="s">
        <v>1158</v>
      </c>
      <c r="F7209" s="25" t="s">
        <v>185</v>
      </c>
      <c r="G7209" s="26" t="n">
        <v>7708.38</v>
      </c>
      <c r="H7209" s="27" t="n">
        <v>13756</v>
      </c>
      <c r="I7209" s="25" t="s">
        <v>147</v>
      </c>
      <c r="K7209" s="25" t="n">
        <v>1980</v>
      </c>
      <c r="L7209" s="25" t="s">
        <v>170</v>
      </c>
      <c r="M7209" s="25" t="s">
        <v>171</v>
      </c>
      <c r="N7209" s="28" t="n">
        <v>1096</v>
      </c>
      <c r="O7209" s="25" t="s">
        <v>55</v>
      </c>
      <c r="P7209" s="29" t="n">
        <v>42871</v>
      </c>
      <c r="Q7209" s="29" t="n">
        <v>42875</v>
      </c>
      <c r="R7209" s="28" t="n">
        <v>0</v>
      </c>
      <c r="S7209" s="28" t="n">
        <f aca="false">IF(O7209="Won",R7209,IF(O7209="Lost",0,N7209))</f>
        <v>0</v>
      </c>
      <c r="T7209" s="30" t="n">
        <f aca="false">IF(AND(P7209&lt;&gt;"",Q7209&lt;&gt;""),Q7209-P7209,"")</f>
        <v>4</v>
      </c>
      <c r="U7209" s="30" t="str">
        <f aca="false">IF(AND(O7209="Engaging",P7209&lt;&gt;""),'Leia-me'!$B$5-P7209,"")</f>
        <v/>
      </c>
      <c r="V7209" s="25" t="str">
        <f aca="false">IF(O7209&lt;&gt;"Engaging","",IF(U7209&lt;='Leia-me'!$B$6,"Saudável",IF(U7209&lt;='Leia-me'!$B$7,"Esfriando",IF(U7209&lt;='Leia-me'!$B$8,"Última chance","Zumbi"))))</f>
        <v/>
      </c>
      <c r="W7209" s="25" t="n">
        <f aca="false">IF(O7209="Won",1,IF(O7209="Lost",0,""))</f>
        <v>0</v>
      </c>
      <c r="Y7209" s="25" t="str">
        <f aca="false">IF(E7209="","Sim","")</f>
        <v/>
      </c>
    </row>
    <row r="7210" customFormat="false" ht="15" hidden="false" customHeight="false" outlineLevel="0" collapsed="false">
      <c r="A7210" s="25" t="s">
        <v>7473</v>
      </c>
      <c r="B7210" s="25" t="s">
        <v>102</v>
      </c>
      <c r="C7210" s="25" t="s">
        <v>111</v>
      </c>
      <c r="D7210" s="25" t="s">
        <v>112</v>
      </c>
      <c r="E7210" s="25" t="s">
        <v>633</v>
      </c>
      <c r="F7210" s="25" t="s">
        <v>211</v>
      </c>
      <c r="G7210" s="26" t="n">
        <v>1388.67</v>
      </c>
      <c r="H7210" s="27" t="n">
        <v>3583</v>
      </c>
      <c r="I7210" s="25" t="s">
        <v>147</v>
      </c>
      <c r="K7210" s="25" t="n">
        <v>1989</v>
      </c>
      <c r="L7210" s="25" t="s">
        <v>178</v>
      </c>
      <c r="M7210" s="25" t="s">
        <v>171</v>
      </c>
      <c r="N7210" s="28" t="n">
        <v>5482</v>
      </c>
      <c r="O7210" s="25" t="s">
        <v>55</v>
      </c>
      <c r="P7210" s="29" t="n">
        <v>42871</v>
      </c>
      <c r="Q7210" s="29" t="n">
        <v>42882</v>
      </c>
      <c r="R7210" s="28" t="n">
        <v>0</v>
      </c>
      <c r="S7210" s="28" t="n">
        <f aca="false">IF(O7210="Won",R7210,IF(O7210="Lost",0,N7210))</f>
        <v>0</v>
      </c>
      <c r="T7210" s="30" t="n">
        <f aca="false">IF(AND(P7210&lt;&gt;"",Q7210&lt;&gt;""),Q7210-P7210,"")</f>
        <v>11</v>
      </c>
      <c r="U7210" s="30" t="str">
        <f aca="false">IF(AND(O7210="Engaging",P7210&lt;&gt;""),'Leia-me'!$B$5-P7210,"")</f>
        <v/>
      </c>
      <c r="V7210" s="25" t="str">
        <f aca="false">IF(O7210&lt;&gt;"Engaging","",IF(U7210&lt;='Leia-me'!$B$6,"Saudável",IF(U7210&lt;='Leia-me'!$B$7,"Esfriando",IF(U7210&lt;='Leia-me'!$B$8,"Última chance","Zumbi"))))</f>
        <v/>
      </c>
      <c r="W7210" s="25" t="n">
        <f aca="false">IF(O7210="Won",1,IF(O7210="Lost",0,""))</f>
        <v>0</v>
      </c>
      <c r="Y7210" s="25" t="str">
        <f aca="false">IF(E7210="","Sim","")</f>
        <v/>
      </c>
    </row>
    <row r="7211" customFormat="false" ht="15" hidden="false" customHeight="false" outlineLevel="0" collapsed="false">
      <c r="A7211" s="25" t="s">
        <v>7474</v>
      </c>
      <c r="B7211" s="25" t="s">
        <v>102</v>
      </c>
      <c r="C7211" s="25" t="s">
        <v>111</v>
      </c>
      <c r="D7211" s="25" t="s">
        <v>112</v>
      </c>
      <c r="E7211" s="25" t="s">
        <v>452</v>
      </c>
      <c r="F7211" s="25" t="s">
        <v>185</v>
      </c>
      <c r="G7211" s="26" t="n">
        <v>1712.68</v>
      </c>
      <c r="H7211" s="27" t="n">
        <v>3194</v>
      </c>
      <c r="I7211" s="25" t="s">
        <v>147</v>
      </c>
      <c r="J7211" s="25" t="s">
        <v>193</v>
      </c>
      <c r="K7211" s="25" t="n">
        <v>1992</v>
      </c>
      <c r="L7211" s="25" t="s">
        <v>178</v>
      </c>
      <c r="M7211" s="25" t="s">
        <v>171</v>
      </c>
      <c r="N7211" s="28" t="n">
        <v>5482</v>
      </c>
      <c r="O7211" s="25" t="s">
        <v>56</v>
      </c>
      <c r="P7211" s="29" t="n">
        <v>42873</v>
      </c>
      <c r="Q7211" s="33"/>
      <c r="R7211" s="34"/>
      <c r="S7211" s="28" t="n">
        <f aca="false">IF(O7211="Won",R7211,IF(O7211="Lost",0,N7211))</f>
        <v>5482</v>
      </c>
      <c r="T7211" s="30" t="str">
        <f aca="false">IF(AND(P7211&lt;&gt;"",Q7211&lt;&gt;""),Q7211-P7211,"")</f>
        <v/>
      </c>
      <c r="U7211" s="30" t="n">
        <f aca="false">IF(AND(O7211="Engaging",P7211&lt;&gt;""),'Leia-me'!$B$5-P7211,"")</f>
        <v>227</v>
      </c>
      <c r="V7211" s="25" t="str">
        <f aca="false">IF(O7211&lt;&gt;"Engaging","",IF(U7211&lt;='Leia-me'!$B$6,"Saudável",IF(U7211&lt;='Leia-me'!$B$7,"Esfriando",IF(U7211&lt;='Leia-me'!$B$8,"Última chance","Zumbi"))))</f>
        <v>Zumbi</v>
      </c>
      <c r="W7211" s="25" t="str">
        <f aca="false">IF(O7211="Won",1,IF(O7211="Lost",0,""))</f>
        <v/>
      </c>
      <c r="Y7211" s="25" t="str">
        <f aca="false">IF(E7211="","Sim","")</f>
        <v/>
      </c>
    </row>
    <row r="7212" customFormat="false" ht="15" hidden="false" customHeight="false" outlineLevel="0" collapsed="false">
      <c r="A7212" s="25" t="s">
        <v>7475</v>
      </c>
      <c r="B7212" s="25" t="s">
        <v>102</v>
      </c>
      <c r="C7212" s="25" t="s">
        <v>111</v>
      </c>
      <c r="D7212" s="25" t="s">
        <v>112</v>
      </c>
      <c r="G7212" s="31"/>
      <c r="H7212" s="32"/>
      <c r="L7212" s="25" t="s">
        <v>178</v>
      </c>
      <c r="M7212" s="25" t="s">
        <v>171</v>
      </c>
      <c r="N7212" s="28" t="n">
        <v>5482</v>
      </c>
      <c r="O7212" s="25" t="s">
        <v>56</v>
      </c>
      <c r="P7212" s="29" t="n">
        <v>42873</v>
      </c>
      <c r="Q7212" s="33"/>
      <c r="R7212" s="34"/>
      <c r="S7212" s="28" t="n">
        <f aca="false">IF(O7212="Won",R7212,IF(O7212="Lost",0,N7212))</f>
        <v>5482</v>
      </c>
      <c r="T7212" s="30" t="str">
        <f aca="false">IF(AND(P7212&lt;&gt;"",Q7212&lt;&gt;""),Q7212-P7212,"")</f>
        <v/>
      </c>
      <c r="U7212" s="30" t="n">
        <f aca="false">IF(AND(O7212="Engaging",P7212&lt;&gt;""),'Leia-me'!$B$5-P7212,"")</f>
        <v>227</v>
      </c>
      <c r="V7212" s="25" t="str">
        <f aca="false">IF(O7212&lt;&gt;"Engaging","",IF(U7212&lt;='Leia-me'!$B$6,"Saudável",IF(U7212&lt;='Leia-me'!$B$7,"Esfriando",IF(U7212&lt;='Leia-me'!$B$8,"Última chance","Zumbi"))))</f>
        <v>Zumbi</v>
      </c>
      <c r="W7212" s="25" t="str">
        <f aca="false">IF(O7212="Won",1,IF(O7212="Lost",0,""))</f>
        <v/>
      </c>
      <c r="Y7212" s="25" t="str">
        <f aca="false">IF(E7212="","Sim","")</f>
        <v>Sim</v>
      </c>
    </row>
    <row r="7213" customFormat="false" ht="15" hidden="false" customHeight="false" outlineLevel="0" collapsed="false">
      <c r="A7213" s="25" t="s">
        <v>7476</v>
      </c>
      <c r="B7213" s="25" t="s">
        <v>102</v>
      </c>
      <c r="C7213" s="25" t="s">
        <v>111</v>
      </c>
      <c r="D7213" s="25" t="s">
        <v>112</v>
      </c>
      <c r="E7213" s="25" t="s">
        <v>5204</v>
      </c>
      <c r="F7213" s="25" t="s">
        <v>155</v>
      </c>
      <c r="G7213" s="26" t="n">
        <v>1188.42</v>
      </c>
      <c r="H7213" s="27" t="n">
        <v>3015</v>
      </c>
      <c r="I7213" s="25" t="s">
        <v>147</v>
      </c>
      <c r="K7213" s="25" t="n">
        <v>1994</v>
      </c>
      <c r="L7213" s="25" t="s">
        <v>186</v>
      </c>
      <c r="M7213" s="25" t="s">
        <v>171</v>
      </c>
      <c r="N7213" s="28" t="n">
        <v>550</v>
      </c>
      <c r="O7213" s="25" t="s">
        <v>54</v>
      </c>
      <c r="P7213" s="29" t="n">
        <v>42876</v>
      </c>
      <c r="Q7213" s="29" t="n">
        <v>42890</v>
      </c>
      <c r="R7213" s="28" t="n">
        <v>593</v>
      </c>
      <c r="S7213" s="28" t="n">
        <f aca="false">IF(O7213="Won",R7213,IF(O7213="Lost",0,N7213))</f>
        <v>593</v>
      </c>
      <c r="T7213" s="30" t="n">
        <f aca="false">IF(AND(P7213&lt;&gt;"",Q7213&lt;&gt;""),Q7213-P7213,"")</f>
        <v>14</v>
      </c>
      <c r="U7213" s="30" t="str">
        <f aca="false">IF(AND(O7213="Engaging",P7213&lt;&gt;""),'Leia-me'!$B$5-P7213,"")</f>
        <v/>
      </c>
      <c r="V7213" s="25" t="str">
        <f aca="false">IF(O7213&lt;&gt;"Engaging","",IF(U7213&lt;='Leia-me'!$B$6,"Saudável",IF(U7213&lt;='Leia-me'!$B$7,"Esfriando",IF(U7213&lt;='Leia-me'!$B$8,"Última chance","Zumbi"))))</f>
        <v/>
      </c>
      <c r="W7213" s="25" t="n">
        <f aca="false">IF(O7213="Won",1,IF(O7213="Lost",0,""))</f>
        <v>1</v>
      </c>
      <c r="Y7213" s="25" t="str">
        <f aca="false">IF(E7213="","Sim","")</f>
        <v/>
      </c>
    </row>
    <row r="7214" customFormat="false" ht="15" hidden="false" customHeight="false" outlineLevel="0" collapsed="false">
      <c r="A7214" s="25" t="s">
        <v>7477</v>
      </c>
      <c r="B7214" s="25" t="s">
        <v>102</v>
      </c>
      <c r="C7214" s="25" t="s">
        <v>111</v>
      </c>
      <c r="D7214" s="25" t="s">
        <v>112</v>
      </c>
      <c r="E7214" s="25" t="s">
        <v>419</v>
      </c>
      <c r="F7214" s="25" t="s">
        <v>146</v>
      </c>
      <c r="G7214" s="26" t="n">
        <v>2741.37</v>
      </c>
      <c r="H7214" s="27" t="n">
        <v>9226</v>
      </c>
      <c r="I7214" s="25" t="s">
        <v>147</v>
      </c>
      <c r="K7214" s="25" t="n">
        <v>1985</v>
      </c>
      <c r="L7214" s="25" t="s">
        <v>170</v>
      </c>
      <c r="M7214" s="25" t="s">
        <v>171</v>
      </c>
      <c r="N7214" s="28" t="n">
        <v>1096</v>
      </c>
      <c r="O7214" s="25" t="s">
        <v>54</v>
      </c>
      <c r="P7214" s="29" t="n">
        <v>42877</v>
      </c>
      <c r="Q7214" s="29" t="n">
        <v>42900</v>
      </c>
      <c r="R7214" s="28" t="n">
        <v>1090</v>
      </c>
      <c r="S7214" s="28" t="n">
        <f aca="false">IF(O7214="Won",R7214,IF(O7214="Lost",0,N7214))</f>
        <v>1090</v>
      </c>
      <c r="T7214" s="30" t="n">
        <f aca="false">IF(AND(P7214&lt;&gt;"",Q7214&lt;&gt;""),Q7214-P7214,"")</f>
        <v>23</v>
      </c>
      <c r="U7214" s="30" t="str">
        <f aca="false">IF(AND(O7214="Engaging",P7214&lt;&gt;""),'Leia-me'!$B$5-P7214,"")</f>
        <v/>
      </c>
      <c r="V7214" s="25" t="str">
        <f aca="false">IF(O7214&lt;&gt;"Engaging","",IF(U7214&lt;='Leia-me'!$B$6,"Saudável",IF(U7214&lt;='Leia-me'!$B$7,"Esfriando",IF(U7214&lt;='Leia-me'!$B$8,"Última chance","Zumbi"))))</f>
        <v/>
      </c>
      <c r="W7214" s="25" t="n">
        <f aca="false">IF(O7214="Won",1,IF(O7214="Lost",0,""))</f>
        <v>1</v>
      </c>
      <c r="Y7214" s="25" t="str">
        <f aca="false">IF(E7214="","Sim","")</f>
        <v/>
      </c>
    </row>
    <row r="7215" customFormat="false" ht="15" hidden="false" customHeight="false" outlineLevel="0" collapsed="false">
      <c r="A7215" s="25" t="s">
        <v>7478</v>
      </c>
      <c r="B7215" s="25" t="s">
        <v>102</v>
      </c>
      <c r="C7215" s="25" t="s">
        <v>111</v>
      </c>
      <c r="D7215" s="25" t="s">
        <v>112</v>
      </c>
      <c r="E7215" s="25" t="s">
        <v>218</v>
      </c>
      <c r="F7215" s="25" t="s">
        <v>146</v>
      </c>
      <c r="G7215" s="26" t="n">
        <v>4.54</v>
      </c>
      <c r="H7215" s="27" t="n">
        <v>9</v>
      </c>
      <c r="I7215" s="25" t="s">
        <v>147</v>
      </c>
      <c r="K7215" s="25" t="n">
        <v>2017</v>
      </c>
      <c r="L7215" s="25" t="s">
        <v>170</v>
      </c>
      <c r="M7215" s="25" t="s">
        <v>171</v>
      </c>
      <c r="N7215" s="28" t="n">
        <v>1096</v>
      </c>
      <c r="O7215" s="25" t="s">
        <v>56</v>
      </c>
      <c r="P7215" s="29" t="n">
        <v>42878</v>
      </c>
      <c r="Q7215" s="33"/>
      <c r="R7215" s="34"/>
      <c r="S7215" s="28" t="n">
        <f aca="false">IF(O7215="Won",R7215,IF(O7215="Lost",0,N7215))</f>
        <v>1096</v>
      </c>
      <c r="T7215" s="30" t="str">
        <f aca="false">IF(AND(P7215&lt;&gt;"",Q7215&lt;&gt;""),Q7215-P7215,"")</f>
        <v/>
      </c>
      <c r="U7215" s="30" t="n">
        <f aca="false">IF(AND(O7215="Engaging",P7215&lt;&gt;""),'Leia-me'!$B$5-P7215,"")</f>
        <v>222</v>
      </c>
      <c r="V7215" s="25" t="str">
        <f aca="false">IF(O7215&lt;&gt;"Engaging","",IF(U7215&lt;='Leia-me'!$B$6,"Saudável",IF(U7215&lt;='Leia-me'!$B$7,"Esfriando",IF(U7215&lt;='Leia-me'!$B$8,"Última chance","Zumbi"))))</f>
        <v>Zumbi</v>
      </c>
      <c r="W7215" s="25" t="str">
        <f aca="false">IF(O7215="Won",1,IF(O7215="Lost",0,""))</f>
        <v/>
      </c>
      <c r="Y7215" s="25" t="str">
        <f aca="false">IF(E7215="","Sim","")</f>
        <v/>
      </c>
    </row>
    <row r="7216" customFormat="false" ht="15" hidden="false" customHeight="false" outlineLevel="0" collapsed="false">
      <c r="A7216" s="25" t="s">
        <v>7479</v>
      </c>
      <c r="B7216" s="25" t="s">
        <v>102</v>
      </c>
      <c r="C7216" s="25" t="s">
        <v>111</v>
      </c>
      <c r="D7216" s="25" t="s">
        <v>112</v>
      </c>
      <c r="G7216" s="31"/>
      <c r="H7216" s="32"/>
      <c r="L7216" s="25" t="s">
        <v>178</v>
      </c>
      <c r="M7216" s="25" t="s">
        <v>171</v>
      </c>
      <c r="N7216" s="28" t="n">
        <v>5482</v>
      </c>
      <c r="O7216" s="25" t="s">
        <v>56</v>
      </c>
      <c r="P7216" s="29" t="n">
        <v>42879</v>
      </c>
      <c r="Q7216" s="33"/>
      <c r="R7216" s="34"/>
      <c r="S7216" s="28" t="n">
        <f aca="false">IF(O7216="Won",R7216,IF(O7216="Lost",0,N7216))</f>
        <v>5482</v>
      </c>
      <c r="T7216" s="30" t="str">
        <f aca="false">IF(AND(P7216&lt;&gt;"",Q7216&lt;&gt;""),Q7216-P7216,"")</f>
        <v/>
      </c>
      <c r="U7216" s="30" t="n">
        <f aca="false">IF(AND(O7216="Engaging",P7216&lt;&gt;""),'Leia-me'!$B$5-P7216,"")</f>
        <v>221</v>
      </c>
      <c r="V7216" s="25" t="str">
        <f aca="false">IF(O7216&lt;&gt;"Engaging","",IF(U7216&lt;='Leia-me'!$B$6,"Saudável",IF(U7216&lt;='Leia-me'!$B$7,"Esfriando",IF(U7216&lt;='Leia-me'!$B$8,"Última chance","Zumbi"))))</f>
        <v>Zumbi</v>
      </c>
      <c r="W7216" s="25" t="str">
        <f aca="false">IF(O7216="Won",1,IF(O7216="Lost",0,""))</f>
        <v/>
      </c>
      <c r="Y7216" s="25" t="str">
        <f aca="false">IF(E7216="","Sim","")</f>
        <v>Sim</v>
      </c>
    </row>
    <row r="7217" customFormat="false" ht="15" hidden="false" customHeight="false" outlineLevel="0" collapsed="false">
      <c r="A7217" s="25" t="s">
        <v>7480</v>
      </c>
      <c r="B7217" s="25" t="s">
        <v>102</v>
      </c>
      <c r="C7217" s="25" t="s">
        <v>111</v>
      </c>
      <c r="D7217" s="25" t="s">
        <v>112</v>
      </c>
      <c r="E7217" s="25" t="s">
        <v>1646</v>
      </c>
      <c r="F7217" s="25" t="s">
        <v>185</v>
      </c>
      <c r="G7217" s="26" t="n">
        <v>587.72</v>
      </c>
      <c r="H7217" s="27" t="n">
        <v>1501</v>
      </c>
      <c r="I7217" s="25" t="s">
        <v>147</v>
      </c>
      <c r="K7217" s="25" t="n">
        <v>2010</v>
      </c>
      <c r="L7217" s="25" t="s">
        <v>186</v>
      </c>
      <c r="M7217" s="25" t="s">
        <v>171</v>
      </c>
      <c r="N7217" s="28" t="n">
        <v>550</v>
      </c>
      <c r="O7217" s="25" t="s">
        <v>55</v>
      </c>
      <c r="P7217" s="29" t="n">
        <v>42879</v>
      </c>
      <c r="Q7217" s="29" t="n">
        <v>42906</v>
      </c>
      <c r="R7217" s="28" t="n">
        <v>0</v>
      </c>
      <c r="S7217" s="28" t="n">
        <f aca="false">IF(O7217="Won",R7217,IF(O7217="Lost",0,N7217))</f>
        <v>0</v>
      </c>
      <c r="T7217" s="30" t="n">
        <f aca="false">IF(AND(P7217&lt;&gt;"",Q7217&lt;&gt;""),Q7217-P7217,"")</f>
        <v>27</v>
      </c>
      <c r="U7217" s="30" t="str">
        <f aca="false">IF(AND(O7217="Engaging",P7217&lt;&gt;""),'Leia-me'!$B$5-P7217,"")</f>
        <v/>
      </c>
      <c r="V7217" s="25" t="str">
        <f aca="false">IF(O7217&lt;&gt;"Engaging","",IF(U7217&lt;='Leia-me'!$B$6,"Saudável",IF(U7217&lt;='Leia-me'!$B$7,"Esfriando",IF(U7217&lt;='Leia-me'!$B$8,"Última chance","Zumbi"))))</f>
        <v/>
      </c>
      <c r="W7217" s="25" t="n">
        <f aca="false">IF(O7217="Won",1,IF(O7217="Lost",0,""))</f>
        <v>0</v>
      </c>
      <c r="Y7217" s="25" t="str">
        <f aca="false">IF(E7217="","Sim","")</f>
        <v/>
      </c>
    </row>
    <row r="7218" customFormat="false" ht="15" hidden="false" customHeight="false" outlineLevel="0" collapsed="false">
      <c r="A7218" s="25" t="s">
        <v>7481</v>
      </c>
      <c r="B7218" s="25" t="s">
        <v>102</v>
      </c>
      <c r="C7218" s="25" t="s">
        <v>111</v>
      </c>
      <c r="D7218" s="25" t="s">
        <v>112</v>
      </c>
      <c r="E7218" s="25" t="s">
        <v>1778</v>
      </c>
      <c r="F7218" s="25" t="s">
        <v>146</v>
      </c>
      <c r="G7218" s="26" t="n">
        <v>1618.89</v>
      </c>
      <c r="H7218" s="27" t="n">
        <v>3889</v>
      </c>
      <c r="I7218" s="25" t="s">
        <v>147</v>
      </c>
      <c r="K7218" s="25" t="n">
        <v>2004</v>
      </c>
      <c r="L7218" s="25" t="s">
        <v>178</v>
      </c>
      <c r="M7218" s="25" t="s">
        <v>171</v>
      </c>
      <c r="N7218" s="28" t="n">
        <v>5482</v>
      </c>
      <c r="O7218" s="25" t="s">
        <v>54</v>
      </c>
      <c r="P7218" s="29" t="n">
        <v>42879</v>
      </c>
      <c r="Q7218" s="29" t="n">
        <v>42996</v>
      </c>
      <c r="R7218" s="28" t="n">
        <v>5190</v>
      </c>
      <c r="S7218" s="28" t="n">
        <f aca="false">IF(O7218="Won",R7218,IF(O7218="Lost",0,N7218))</f>
        <v>5190</v>
      </c>
      <c r="T7218" s="30" t="n">
        <f aca="false">IF(AND(P7218&lt;&gt;"",Q7218&lt;&gt;""),Q7218-P7218,"")</f>
        <v>117</v>
      </c>
      <c r="U7218" s="30" t="str">
        <f aca="false">IF(AND(O7218="Engaging",P7218&lt;&gt;""),'Leia-me'!$B$5-P7218,"")</f>
        <v/>
      </c>
      <c r="V7218" s="25" t="str">
        <f aca="false">IF(O7218&lt;&gt;"Engaging","",IF(U7218&lt;='Leia-me'!$B$6,"Saudável",IF(U7218&lt;='Leia-me'!$B$7,"Esfriando",IF(U7218&lt;='Leia-me'!$B$8,"Última chance","Zumbi"))))</f>
        <v/>
      </c>
      <c r="W7218" s="25" t="n">
        <f aca="false">IF(O7218="Won",1,IF(O7218="Lost",0,""))</f>
        <v>1</v>
      </c>
      <c r="Y7218" s="25" t="str">
        <f aca="false">IF(E7218="","Sim","")</f>
        <v/>
      </c>
    </row>
    <row r="7219" customFormat="false" ht="15" hidden="false" customHeight="false" outlineLevel="0" collapsed="false">
      <c r="A7219" s="25" t="s">
        <v>7482</v>
      </c>
      <c r="B7219" s="25" t="s">
        <v>102</v>
      </c>
      <c r="C7219" s="25" t="s">
        <v>111</v>
      </c>
      <c r="D7219" s="25" t="s">
        <v>112</v>
      </c>
      <c r="E7219" s="25" t="s">
        <v>646</v>
      </c>
      <c r="F7219" s="25" t="s">
        <v>165</v>
      </c>
      <c r="G7219" s="26" t="n">
        <v>324.19</v>
      </c>
      <c r="H7219" s="27" t="n">
        <v>978</v>
      </c>
      <c r="I7219" s="25" t="s">
        <v>147</v>
      </c>
      <c r="K7219" s="25" t="n">
        <v>1992</v>
      </c>
      <c r="L7219" s="25" t="s">
        <v>170</v>
      </c>
      <c r="M7219" s="25" t="s">
        <v>171</v>
      </c>
      <c r="N7219" s="28" t="n">
        <v>1096</v>
      </c>
      <c r="O7219" s="25" t="s">
        <v>56</v>
      </c>
      <c r="P7219" s="29" t="n">
        <v>42881</v>
      </c>
      <c r="Q7219" s="33"/>
      <c r="R7219" s="34"/>
      <c r="S7219" s="28" t="n">
        <f aca="false">IF(O7219="Won",R7219,IF(O7219="Lost",0,N7219))</f>
        <v>1096</v>
      </c>
      <c r="T7219" s="30" t="str">
        <f aca="false">IF(AND(P7219&lt;&gt;"",Q7219&lt;&gt;""),Q7219-P7219,"")</f>
        <v/>
      </c>
      <c r="U7219" s="30" t="n">
        <f aca="false">IF(AND(O7219="Engaging",P7219&lt;&gt;""),'Leia-me'!$B$5-P7219,"")</f>
        <v>219</v>
      </c>
      <c r="V7219" s="25" t="str">
        <f aca="false">IF(O7219&lt;&gt;"Engaging","",IF(U7219&lt;='Leia-me'!$B$6,"Saudável",IF(U7219&lt;='Leia-me'!$B$7,"Esfriando",IF(U7219&lt;='Leia-me'!$B$8,"Última chance","Zumbi"))))</f>
        <v>Zumbi</v>
      </c>
      <c r="W7219" s="25" t="str">
        <f aca="false">IF(O7219="Won",1,IF(O7219="Lost",0,""))</f>
        <v/>
      </c>
      <c r="Y7219" s="25" t="str">
        <f aca="false">IF(E7219="","Sim","")</f>
        <v/>
      </c>
    </row>
    <row r="7220" customFormat="false" ht="15" hidden="false" customHeight="false" outlineLevel="0" collapsed="false">
      <c r="A7220" s="25" t="s">
        <v>7483</v>
      </c>
      <c r="B7220" s="25" t="s">
        <v>102</v>
      </c>
      <c r="C7220" s="25" t="s">
        <v>111</v>
      </c>
      <c r="D7220" s="25" t="s">
        <v>112</v>
      </c>
      <c r="E7220" s="25" t="s">
        <v>2739</v>
      </c>
      <c r="F7220" s="25" t="s">
        <v>159</v>
      </c>
      <c r="G7220" s="26" t="n">
        <v>2871.35</v>
      </c>
      <c r="H7220" s="27" t="n">
        <v>9561</v>
      </c>
      <c r="I7220" s="25" t="s">
        <v>147</v>
      </c>
      <c r="K7220" s="25" t="n">
        <v>1983</v>
      </c>
      <c r="L7220" s="25" t="s">
        <v>178</v>
      </c>
      <c r="M7220" s="25" t="s">
        <v>171</v>
      </c>
      <c r="N7220" s="28" t="n">
        <v>5482</v>
      </c>
      <c r="O7220" s="25" t="s">
        <v>55</v>
      </c>
      <c r="P7220" s="29" t="n">
        <v>42882</v>
      </c>
      <c r="Q7220" s="29" t="n">
        <v>42969</v>
      </c>
      <c r="R7220" s="28" t="n">
        <v>0</v>
      </c>
      <c r="S7220" s="28" t="n">
        <f aca="false">IF(O7220="Won",R7220,IF(O7220="Lost",0,N7220))</f>
        <v>0</v>
      </c>
      <c r="T7220" s="30" t="n">
        <f aca="false">IF(AND(P7220&lt;&gt;"",Q7220&lt;&gt;""),Q7220-P7220,"")</f>
        <v>87</v>
      </c>
      <c r="U7220" s="30" t="str">
        <f aca="false">IF(AND(O7220="Engaging",P7220&lt;&gt;""),'Leia-me'!$B$5-P7220,"")</f>
        <v/>
      </c>
      <c r="V7220" s="25" t="str">
        <f aca="false">IF(O7220&lt;&gt;"Engaging","",IF(U7220&lt;='Leia-me'!$B$6,"Saudável",IF(U7220&lt;='Leia-me'!$B$7,"Esfriando",IF(U7220&lt;='Leia-me'!$B$8,"Última chance","Zumbi"))))</f>
        <v/>
      </c>
      <c r="W7220" s="25" t="n">
        <f aca="false">IF(O7220="Won",1,IF(O7220="Lost",0,""))</f>
        <v>0</v>
      </c>
      <c r="Y7220" s="25" t="str">
        <f aca="false">IF(E7220="","Sim","")</f>
        <v/>
      </c>
    </row>
    <row r="7221" customFormat="false" ht="15" hidden="false" customHeight="false" outlineLevel="0" collapsed="false">
      <c r="A7221" s="25" t="s">
        <v>7484</v>
      </c>
      <c r="B7221" s="25" t="s">
        <v>102</v>
      </c>
      <c r="C7221" s="25" t="s">
        <v>111</v>
      </c>
      <c r="D7221" s="25" t="s">
        <v>112</v>
      </c>
      <c r="E7221" s="25" t="s">
        <v>2754</v>
      </c>
      <c r="F7221" s="25" t="s">
        <v>267</v>
      </c>
      <c r="G7221" s="26" t="n">
        <v>1012.72</v>
      </c>
      <c r="H7221" s="27" t="n">
        <v>3492</v>
      </c>
      <c r="I7221" s="25" t="s">
        <v>2755</v>
      </c>
      <c r="K7221" s="25" t="n">
        <v>1991</v>
      </c>
      <c r="L7221" s="25" t="s">
        <v>1834</v>
      </c>
      <c r="M7221" s="25" t="s">
        <v>171</v>
      </c>
      <c r="N7221" s="28" t="n">
        <v>4821</v>
      </c>
      <c r="O7221" s="25" t="s">
        <v>54</v>
      </c>
      <c r="P7221" s="29" t="n">
        <v>42882</v>
      </c>
      <c r="Q7221" s="29" t="n">
        <v>42975</v>
      </c>
      <c r="R7221" s="28" t="n">
        <v>5293</v>
      </c>
      <c r="S7221" s="28" t="n">
        <f aca="false">IF(O7221="Won",R7221,IF(O7221="Lost",0,N7221))</f>
        <v>5293</v>
      </c>
      <c r="T7221" s="30" t="n">
        <f aca="false">IF(AND(P7221&lt;&gt;"",Q7221&lt;&gt;""),Q7221-P7221,"")</f>
        <v>93</v>
      </c>
      <c r="U7221" s="30" t="str">
        <f aca="false">IF(AND(O7221="Engaging",P7221&lt;&gt;""),'Leia-me'!$B$5-P7221,"")</f>
        <v/>
      </c>
      <c r="V7221" s="25" t="str">
        <f aca="false">IF(O7221&lt;&gt;"Engaging","",IF(U7221&lt;='Leia-me'!$B$6,"Saudável",IF(U7221&lt;='Leia-me'!$B$7,"Esfriando",IF(U7221&lt;='Leia-me'!$B$8,"Última chance","Zumbi"))))</f>
        <v/>
      </c>
      <c r="W7221" s="25" t="n">
        <f aca="false">IF(O7221="Won",1,IF(O7221="Lost",0,""))</f>
        <v>1</v>
      </c>
      <c r="X7221" s="25" t="s">
        <v>1835</v>
      </c>
      <c r="Y7221" s="25" t="str">
        <f aca="false">IF(E7221="","Sim","")</f>
        <v/>
      </c>
    </row>
    <row r="7222" customFormat="false" ht="15" hidden="false" customHeight="false" outlineLevel="0" collapsed="false">
      <c r="A7222" s="25" t="s">
        <v>7485</v>
      </c>
      <c r="B7222" s="25" t="s">
        <v>102</v>
      </c>
      <c r="C7222" s="25" t="s">
        <v>111</v>
      </c>
      <c r="D7222" s="25" t="s">
        <v>112</v>
      </c>
      <c r="G7222" s="31"/>
      <c r="H7222" s="32"/>
      <c r="L7222" s="25" t="s">
        <v>186</v>
      </c>
      <c r="M7222" s="25" t="s">
        <v>171</v>
      </c>
      <c r="N7222" s="28" t="n">
        <v>550</v>
      </c>
      <c r="O7222" s="25" t="s">
        <v>56</v>
      </c>
      <c r="P7222" s="29" t="n">
        <v>42884</v>
      </c>
      <c r="Q7222" s="33"/>
      <c r="R7222" s="34"/>
      <c r="S7222" s="28" t="n">
        <f aca="false">IF(O7222="Won",R7222,IF(O7222="Lost",0,N7222))</f>
        <v>550</v>
      </c>
      <c r="T7222" s="30" t="str">
        <f aca="false">IF(AND(P7222&lt;&gt;"",Q7222&lt;&gt;""),Q7222-P7222,"")</f>
        <v/>
      </c>
      <c r="U7222" s="30" t="n">
        <f aca="false">IF(AND(O7222="Engaging",P7222&lt;&gt;""),'Leia-me'!$B$5-P7222,"")</f>
        <v>216</v>
      </c>
      <c r="V7222" s="25" t="str">
        <f aca="false">IF(O7222&lt;&gt;"Engaging","",IF(U7222&lt;='Leia-me'!$B$6,"Saudável",IF(U7222&lt;='Leia-me'!$B$7,"Esfriando",IF(U7222&lt;='Leia-me'!$B$8,"Última chance","Zumbi"))))</f>
        <v>Zumbi</v>
      </c>
      <c r="W7222" s="25" t="str">
        <f aca="false">IF(O7222="Won",1,IF(O7222="Lost",0,""))</f>
        <v/>
      </c>
      <c r="Y7222" s="25" t="str">
        <f aca="false">IF(E7222="","Sim","")</f>
        <v>Sim</v>
      </c>
    </row>
    <row r="7223" customFormat="false" ht="15" hidden="false" customHeight="false" outlineLevel="0" collapsed="false">
      <c r="A7223" s="25" t="s">
        <v>7486</v>
      </c>
      <c r="B7223" s="25" t="s">
        <v>102</v>
      </c>
      <c r="C7223" s="25" t="s">
        <v>111</v>
      </c>
      <c r="D7223" s="25" t="s">
        <v>112</v>
      </c>
      <c r="E7223" s="25" t="s">
        <v>1778</v>
      </c>
      <c r="F7223" s="25" t="s">
        <v>146</v>
      </c>
      <c r="G7223" s="26" t="n">
        <v>1618.89</v>
      </c>
      <c r="H7223" s="27" t="n">
        <v>3889</v>
      </c>
      <c r="I7223" s="25" t="s">
        <v>147</v>
      </c>
      <c r="K7223" s="25" t="n">
        <v>2004</v>
      </c>
      <c r="L7223" s="25" t="s">
        <v>160</v>
      </c>
      <c r="M7223" s="25" t="s">
        <v>149</v>
      </c>
      <c r="N7223" s="28" t="n">
        <v>3393</v>
      </c>
      <c r="O7223" s="25" t="s">
        <v>55</v>
      </c>
      <c r="P7223" s="29" t="n">
        <v>42884</v>
      </c>
      <c r="Q7223" s="29" t="n">
        <v>42965</v>
      </c>
      <c r="R7223" s="28" t="n">
        <v>0</v>
      </c>
      <c r="S7223" s="28" t="n">
        <f aca="false">IF(O7223="Won",R7223,IF(O7223="Lost",0,N7223))</f>
        <v>0</v>
      </c>
      <c r="T7223" s="30" t="n">
        <f aca="false">IF(AND(P7223&lt;&gt;"",Q7223&lt;&gt;""),Q7223-P7223,"")</f>
        <v>81</v>
      </c>
      <c r="U7223" s="30" t="str">
        <f aca="false">IF(AND(O7223="Engaging",P7223&lt;&gt;""),'Leia-me'!$B$5-P7223,"")</f>
        <v/>
      </c>
      <c r="V7223" s="25" t="str">
        <f aca="false">IF(O7223&lt;&gt;"Engaging","",IF(U7223&lt;='Leia-me'!$B$6,"Saudável",IF(U7223&lt;='Leia-me'!$B$7,"Esfriando",IF(U7223&lt;='Leia-me'!$B$8,"Última chance","Zumbi"))))</f>
        <v/>
      </c>
      <c r="W7223" s="25" t="n">
        <f aca="false">IF(O7223="Won",1,IF(O7223="Lost",0,""))</f>
        <v>0</v>
      </c>
      <c r="Y7223" s="25" t="str">
        <f aca="false">IF(E7223="","Sim","")</f>
        <v/>
      </c>
    </row>
    <row r="7224" customFormat="false" ht="15" hidden="false" customHeight="false" outlineLevel="0" collapsed="false">
      <c r="A7224" s="25" t="s">
        <v>7487</v>
      </c>
      <c r="B7224" s="25" t="s">
        <v>102</v>
      </c>
      <c r="C7224" s="25" t="s">
        <v>111</v>
      </c>
      <c r="D7224" s="25" t="s">
        <v>112</v>
      </c>
      <c r="E7224" s="25" t="s">
        <v>2754</v>
      </c>
      <c r="F7224" s="25" t="s">
        <v>267</v>
      </c>
      <c r="G7224" s="26" t="n">
        <v>1012.72</v>
      </c>
      <c r="H7224" s="27" t="n">
        <v>3492</v>
      </c>
      <c r="I7224" s="25" t="s">
        <v>2755</v>
      </c>
      <c r="K7224" s="25" t="n">
        <v>1991</v>
      </c>
      <c r="L7224" s="25" t="s">
        <v>1834</v>
      </c>
      <c r="M7224" s="25" t="s">
        <v>171</v>
      </c>
      <c r="N7224" s="28" t="n">
        <v>4821</v>
      </c>
      <c r="O7224" s="25" t="s">
        <v>54</v>
      </c>
      <c r="P7224" s="29" t="n">
        <v>42884</v>
      </c>
      <c r="Q7224" s="29" t="n">
        <v>42954</v>
      </c>
      <c r="R7224" s="28" t="n">
        <v>5194</v>
      </c>
      <c r="S7224" s="28" t="n">
        <f aca="false">IF(O7224="Won",R7224,IF(O7224="Lost",0,N7224))</f>
        <v>5194</v>
      </c>
      <c r="T7224" s="30" t="n">
        <f aca="false">IF(AND(P7224&lt;&gt;"",Q7224&lt;&gt;""),Q7224-P7224,"")</f>
        <v>70</v>
      </c>
      <c r="U7224" s="30" t="str">
        <f aca="false">IF(AND(O7224="Engaging",P7224&lt;&gt;""),'Leia-me'!$B$5-P7224,"")</f>
        <v/>
      </c>
      <c r="V7224" s="25" t="str">
        <f aca="false">IF(O7224&lt;&gt;"Engaging","",IF(U7224&lt;='Leia-me'!$B$6,"Saudável",IF(U7224&lt;='Leia-me'!$B$7,"Esfriando",IF(U7224&lt;='Leia-me'!$B$8,"Última chance","Zumbi"))))</f>
        <v/>
      </c>
      <c r="W7224" s="25" t="n">
        <f aca="false">IF(O7224="Won",1,IF(O7224="Lost",0,""))</f>
        <v>1</v>
      </c>
      <c r="X7224" s="25" t="s">
        <v>1835</v>
      </c>
      <c r="Y7224" s="25" t="str">
        <f aca="false">IF(E7224="","Sim","")</f>
        <v/>
      </c>
    </row>
    <row r="7225" customFormat="false" ht="15" hidden="false" customHeight="false" outlineLevel="0" collapsed="false">
      <c r="A7225" s="25" t="s">
        <v>7488</v>
      </c>
      <c r="B7225" s="25" t="s">
        <v>102</v>
      </c>
      <c r="C7225" s="25" t="s">
        <v>111</v>
      </c>
      <c r="D7225" s="25" t="s">
        <v>112</v>
      </c>
      <c r="E7225" s="25" t="s">
        <v>433</v>
      </c>
      <c r="F7225" s="25" t="s">
        <v>211</v>
      </c>
      <c r="G7225" s="26" t="n">
        <v>2214.94</v>
      </c>
      <c r="H7225" s="27" t="n">
        <v>5374</v>
      </c>
      <c r="I7225" s="25" t="s">
        <v>147</v>
      </c>
      <c r="K7225" s="25" t="n">
        <v>1996</v>
      </c>
      <c r="L7225" s="25" t="s">
        <v>186</v>
      </c>
      <c r="M7225" s="25" t="s">
        <v>171</v>
      </c>
      <c r="N7225" s="28" t="n">
        <v>550</v>
      </c>
      <c r="O7225" s="25" t="s">
        <v>55</v>
      </c>
      <c r="P7225" s="29" t="n">
        <v>42886</v>
      </c>
      <c r="Q7225" s="29" t="n">
        <v>42965</v>
      </c>
      <c r="R7225" s="28" t="n">
        <v>0</v>
      </c>
      <c r="S7225" s="28" t="n">
        <f aca="false">IF(O7225="Won",R7225,IF(O7225="Lost",0,N7225))</f>
        <v>0</v>
      </c>
      <c r="T7225" s="30" t="n">
        <f aca="false">IF(AND(P7225&lt;&gt;"",Q7225&lt;&gt;""),Q7225-P7225,"")</f>
        <v>79</v>
      </c>
      <c r="U7225" s="30" t="str">
        <f aca="false">IF(AND(O7225="Engaging",P7225&lt;&gt;""),'Leia-me'!$B$5-P7225,"")</f>
        <v/>
      </c>
      <c r="V7225" s="25" t="str">
        <f aca="false">IF(O7225&lt;&gt;"Engaging","",IF(U7225&lt;='Leia-me'!$B$6,"Saudável",IF(U7225&lt;='Leia-me'!$B$7,"Esfriando",IF(U7225&lt;='Leia-me'!$B$8,"Última chance","Zumbi"))))</f>
        <v/>
      </c>
      <c r="W7225" s="25" t="n">
        <f aca="false">IF(O7225="Won",1,IF(O7225="Lost",0,""))</f>
        <v>0</v>
      </c>
      <c r="Y7225" s="25" t="str">
        <f aca="false">IF(E7225="","Sim","")</f>
        <v/>
      </c>
    </row>
    <row r="7226" customFormat="false" ht="15" hidden="false" customHeight="false" outlineLevel="0" collapsed="false">
      <c r="A7226" s="25" t="s">
        <v>7489</v>
      </c>
      <c r="B7226" s="25" t="s">
        <v>102</v>
      </c>
      <c r="C7226" s="25" t="s">
        <v>111</v>
      </c>
      <c r="D7226" s="25" t="s">
        <v>112</v>
      </c>
      <c r="E7226" s="25" t="s">
        <v>1789</v>
      </c>
      <c r="F7226" s="25" t="s">
        <v>211</v>
      </c>
      <c r="G7226" s="26" t="n">
        <v>497.11</v>
      </c>
      <c r="H7226" s="27" t="n">
        <v>1588</v>
      </c>
      <c r="I7226" s="25" t="s">
        <v>147</v>
      </c>
      <c r="K7226" s="25" t="n">
        <v>2009</v>
      </c>
      <c r="L7226" s="25" t="s">
        <v>186</v>
      </c>
      <c r="M7226" s="25" t="s">
        <v>171</v>
      </c>
      <c r="N7226" s="28" t="n">
        <v>550</v>
      </c>
      <c r="O7226" s="25" t="s">
        <v>54</v>
      </c>
      <c r="P7226" s="29" t="n">
        <v>42886</v>
      </c>
      <c r="Q7226" s="29" t="n">
        <v>42970</v>
      </c>
      <c r="R7226" s="28" t="n">
        <v>570</v>
      </c>
      <c r="S7226" s="28" t="n">
        <f aca="false">IF(O7226="Won",R7226,IF(O7226="Lost",0,N7226))</f>
        <v>570</v>
      </c>
      <c r="T7226" s="30" t="n">
        <f aca="false">IF(AND(P7226&lt;&gt;"",Q7226&lt;&gt;""),Q7226-P7226,"")</f>
        <v>84</v>
      </c>
      <c r="U7226" s="30" t="str">
        <f aca="false">IF(AND(O7226="Engaging",P7226&lt;&gt;""),'Leia-me'!$B$5-P7226,"")</f>
        <v/>
      </c>
      <c r="V7226" s="25" t="str">
        <f aca="false">IF(O7226&lt;&gt;"Engaging","",IF(U7226&lt;='Leia-me'!$B$6,"Saudável",IF(U7226&lt;='Leia-me'!$B$7,"Esfriando",IF(U7226&lt;='Leia-me'!$B$8,"Última chance","Zumbi"))))</f>
        <v/>
      </c>
      <c r="W7226" s="25" t="n">
        <f aca="false">IF(O7226="Won",1,IF(O7226="Lost",0,""))</f>
        <v>1</v>
      </c>
      <c r="Y7226" s="25" t="str">
        <f aca="false">IF(E7226="","Sim","")</f>
        <v/>
      </c>
    </row>
    <row r="7227" customFormat="false" ht="15" hidden="false" customHeight="false" outlineLevel="0" collapsed="false">
      <c r="A7227" s="25" t="s">
        <v>7490</v>
      </c>
      <c r="B7227" s="25" t="s">
        <v>102</v>
      </c>
      <c r="C7227" s="25" t="s">
        <v>111</v>
      </c>
      <c r="D7227" s="25" t="s">
        <v>112</v>
      </c>
      <c r="E7227" s="25" t="s">
        <v>433</v>
      </c>
      <c r="F7227" s="25" t="s">
        <v>211</v>
      </c>
      <c r="G7227" s="26" t="n">
        <v>2214.94</v>
      </c>
      <c r="H7227" s="27" t="n">
        <v>5374</v>
      </c>
      <c r="I7227" s="25" t="s">
        <v>147</v>
      </c>
      <c r="K7227" s="25" t="n">
        <v>1996</v>
      </c>
      <c r="L7227" s="25" t="s">
        <v>170</v>
      </c>
      <c r="M7227" s="25" t="s">
        <v>171</v>
      </c>
      <c r="N7227" s="28" t="n">
        <v>1096</v>
      </c>
      <c r="O7227" s="25" t="s">
        <v>54</v>
      </c>
      <c r="P7227" s="29" t="n">
        <v>42886</v>
      </c>
      <c r="Q7227" s="29" t="n">
        <v>42890</v>
      </c>
      <c r="R7227" s="28" t="n">
        <v>1056</v>
      </c>
      <c r="S7227" s="28" t="n">
        <f aca="false">IF(O7227="Won",R7227,IF(O7227="Lost",0,N7227))</f>
        <v>1056</v>
      </c>
      <c r="T7227" s="30" t="n">
        <f aca="false">IF(AND(P7227&lt;&gt;"",Q7227&lt;&gt;""),Q7227-P7227,"")</f>
        <v>4</v>
      </c>
      <c r="U7227" s="30" t="str">
        <f aca="false">IF(AND(O7227="Engaging",P7227&lt;&gt;""),'Leia-me'!$B$5-P7227,"")</f>
        <v/>
      </c>
      <c r="V7227" s="25" t="str">
        <f aca="false">IF(O7227&lt;&gt;"Engaging","",IF(U7227&lt;='Leia-me'!$B$6,"Saudável",IF(U7227&lt;='Leia-me'!$B$7,"Esfriando",IF(U7227&lt;='Leia-me'!$B$8,"Última chance","Zumbi"))))</f>
        <v/>
      </c>
      <c r="W7227" s="25" t="n">
        <f aca="false">IF(O7227="Won",1,IF(O7227="Lost",0,""))</f>
        <v>1</v>
      </c>
      <c r="Y7227" s="25" t="str">
        <f aca="false">IF(E7227="","Sim","")</f>
        <v/>
      </c>
    </row>
    <row r="7228" customFormat="false" ht="15" hidden="false" customHeight="false" outlineLevel="0" collapsed="false">
      <c r="A7228" s="25" t="s">
        <v>7491</v>
      </c>
      <c r="B7228" s="25" t="s">
        <v>102</v>
      </c>
      <c r="C7228" s="25" t="s">
        <v>111</v>
      </c>
      <c r="D7228" s="25" t="s">
        <v>112</v>
      </c>
      <c r="E7228" s="25" t="s">
        <v>665</v>
      </c>
      <c r="F7228" s="25" t="s">
        <v>211</v>
      </c>
      <c r="G7228" s="26" t="n">
        <v>4968.91</v>
      </c>
      <c r="H7228" s="27" t="n">
        <v>7523</v>
      </c>
      <c r="I7228" s="25" t="s">
        <v>147</v>
      </c>
      <c r="K7228" s="25" t="n">
        <v>1990</v>
      </c>
      <c r="L7228" s="25" t="s">
        <v>178</v>
      </c>
      <c r="M7228" s="25" t="s">
        <v>171</v>
      </c>
      <c r="N7228" s="28" t="n">
        <v>5482</v>
      </c>
      <c r="O7228" s="25" t="s">
        <v>54</v>
      </c>
      <c r="P7228" s="29" t="n">
        <v>42887</v>
      </c>
      <c r="Q7228" s="29" t="n">
        <v>42963</v>
      </c>
      <c r="R7228" s="28" t="n">
        <v>5770</v>
      </c>
      <c r="S7228" s="28" t="n">
        <f aca="false">IF(O7228="Won",R7228,IF(O7228="Lost",0,N7228))</f>
        <v>5770</v>
      </c>
      <c r="T7228" s="30" t="n">
        <f aca="false">IF(AND(P7228&lt;&gt;"",Q7228&lt;&gt;""),Q7228-P7228,"")</f>
        <v>76</v>
      </c>
      <c r="U7228" s="30" t="str">
        <f aca="false">IF(AND(O7228="Engaging",P7228&lt;&gt;""),'Leia-me'!$B$5-P7228,"")</f>
        <v/>
      </c>
      <c r="V7228" s="25" t="str">
        <f aca="false">IF(O7228&lt;&gt;"Engaging","",IF(U7228&lt;='Leia-me'!$B$6,"Saudável",IF(U7228&lt;='Leia-me'!$B$7,"Esfriando",IF(U7228&lt;='Leia-me'!$B$8,"Última chance","Zumbi"))))</f>
        <v/>
      </c>
      <c r="W7228" s="25" t="n">
        <f aca="false">IF(O7228="Won",1,IF(O7228="Lost",0,""))</f>
        <v>1</v>
      </c>
      <c r="Y7228" s="25" t="str">
        <f aca="false">IF(E7228="","Sim","")</f>
        <v/>
      </c>
    </row>
    <row r="7229" customFormat="false" ht="15" hidden="false" customHeight="false" outlineLevel="0" collapsed="false">
      <c r="A7229" s="25" t="s">
        <v>7492</v>
      </c>
      <c r="B7229" s="25" t="s">
        <v>102</v>
      </c>
      <c r="C7229" s="25" t="s">
        <v>111</v>
      </c>
      <c r="D7229" s="25" t="s">
        <v>112</v>
      </c>
      <c r="G7229" s="31"/>
      <c r="H7229" s="32"/>
      <c r="L7229" s="25" t="s">
        <v>160</v>
      </c>
      <c r="M7229" s="25" t="s">
        <v>149</v>
      </c>
      <c r="N7229" s="28" t="n">
        <v>3393</v>
      </c>
      <c r="O7229" s="25" t="s">
        <v>56</v>
      </c>
      <c r="P7229" s="29" t="n">
        <v>42888</v>
      </c>
      <c r="Q7229" s="33"/>
      <c r="R7229" s="34"/>
      <c r="S7229" s="28" t="n">
        <f aca="false">IF(O7229="Won",R7229,IF(O7229="Lost",0,N7229))</f>
        <v>3393</v>
      </c>
      <c r="T7229" s="30" t="str">
        <f aca="false">IF(AND(P7229&lt;&gt;"",Q7229&lt;&gt;""),Q7229-P7229,"")</f>
        <v/>
      </c>
      <c r="U7229" s="30" t="n">
        <f aca="false">IF(AND(O7229="Engaging",P7229&lt;&gt;""),'Leia-me'!$B$5-P7229,"")</f>
        <v>212</v>
      </c>
      <c r="V7229" s="25" t="str">
        <f aca="false">IF(O7229&lt;&gt;"Engaging","",IF(U7229&lt;='Leia-me'!$B$6,"Saudável",IF(U7229&lt;='Leia-me'!$B$7,"Esfriando",IF(U7229&lt;='Leia-me'!$B$8,"Última chance","Zumbi"))))</f>
        <v>Zumbi</v>
      </c>
      <c r="W7229" s="25" t="str">
        <f aca="false">IF(O7229="Won",1,IF(O7229="Lost",0,""))</f>
        <v/>
      </c>
      <c r="Y7229" s="25" t="str">
        <f aca="false">IF(E7229="","Sim","")</f>
        <v>Sim</v>
      </c>
    </row>
    <row r="7230" customFormat="false" ht="15" hidden="false" customHeight="false" outlineLevel="0" collapsed="false">
      <c r="A7230" s="25" t="s">
        <v>7493</v>
      </c>
      <c r="B7230" s="25" t="s">
        <v>102</v>
      </c>
      <c r="C7230" s="25" t="s">
        <v>111</v>
      </c>
      <c r="D7230" s="25" t="s">
        <v>112</v>
      </c>
      <c r="E7230" s="25" t="s">
        <v>609</v>
      </c>
      <c r="F7230" s="25" t="s">
        <v>267</v>
      </c>
      <c r="G7230" s="26" t="n">
        <v>692.19</v>
      </c>
      <c r="H7230" s="27" t="n">
        <v>1922</v>
      </c>
      <c r="I7230" s="25" t="s">
        <v>147</v>
      </c>
      <c r="K7230" s="25" t="n">
        <v>2003</v>
      </c>
      <c r="L7230" s="25" t="s">
        <v>178</v>
      </c>
      <c r="M7230" s="25" t="s">
        <v>171</v>
      </c>
      <c r="N7230" s="28" t="n">
        <v>5482</v>
      </c>
      <c r="O7230" s="25" t="s">
        <v>54</v>
      </c>
      <c r="P7230" s="29" t="n">
        <v>42888</v>
      </c>
      <c r="Q7230" s="29" t="n">
        <v>42983</v>
      </c>
      <c r="R7230" s="28" t="n">
        <v>5569</v>
      </c>
      <c r="S7230" s="28" t="n">
        <f aca="false">IF(O7230="Won",R7230,IF(O7230="Lost",0,N7230))</f>
        <v>5569</v>
      </c>
      <c r="T7230" s="30" t="n">
        <f aca="false">IF(AND(P7230&lt;&gt;"",Q7230&lt;&gt;""),Q7230-P7230,"")</f>
        <v>95</v>
      </c>
      <c r="U7230" s="30" t="str">
        <f aca="false">IF(AND(O7230="Engaging",P7230&lt;&gt;""),'Leia-me'!$B$5-P7230,"")</f>
        <v/>
      </c>
      <c r="V7230" s="25" t="str">
        <f aca="false">IF(O7230&lt;&gt;"Engaging","",IF(U7230&lt;='Leia-me'!$B$6,"Saudável",IF(U7230&lt;='Leia-me'!$B$7,"Esfriando",IF(U7230&lt;='Leia-me'!$B$8,"Última chance","Zumbi"))))</f>
        <v/>
      </c>
      <c r="W7230" s="25" t="n">
        <f aca="false">IF(O7230="Won",1,IF(O7230="Lost",0,""))</f>
        <v>1</v>
      </c>
      <c r="Y7230" s="25" t="str">
        <f aca="false">IF(E7230="","Sim","")</f>
        <v/>
      </c>
    </row>
    <row r="7231" customFormat="false" ht="15" hidden="false" customHeight="false" outlineLevel="0" collapsed="false">
      <c r="A7231" s="25" t="s">
        <v>7494</v>
      </c>
      <c r="B7231" s="25" t="s">
        <v>102</v>
      </c>
      <c r="C7231" s="25" t="s">
        <v>111</v>
      </c>
      <c r="D7231" s="25" t="s">
        <v>112</v>
      </c>
      <c r="E7231" s="25" t="s">
        <v>2863</v>
      </c>
      <c r="F7231" s="25" t="s">
        <v>211</v>
      </c>
      <c r="G7231" s="26" t="n">
        <v>2437.85</v>
      </c>
      <c r="H7231" s="27" t="n">
        <v>4874</v>
      </c>
      <c r="I7231" s="25" t="s">
        <v>147</v>
      </c>
      <c r="K7231" s="25" t="n">
        <v>2001</v>
      </c>
      <c r="L7231" s="25" t="s">
        <v>186</v>
      </c>
      <c r="M7231" s="25" t="s">
        <v>171</v>
      </c>
      <c r="N7231" s="28" t="n">
        <v>550</v>
      </c>
      <c r="O7231" s="25" t="s">
        <v>55</v>
      </c>
      <c r="P7231" s="29" t="n">
        <v>42889</v>
      </c>
      <c r="Q7231" s="29" t="n">
        <v>42959</v>
      </c>
      <c r="R7231" s="28" t="n">
        <v>0</v>
      </c>
      <c r="S7231" s="28" t="n">
        <f aca="false">IF(O7231="Won",R7231,IF(O7231="Lost",0,N7231))</f>
        <v>0</v>
      </c>
      <c r="T7231" s="30" t="n">
        <f aca="false">IF(AND(P7231&lt;&gt;"",Q7231&lt;&gt;""),Q7231-P7231,"")</f>
        <v>70</v>
      </c>
      <c r="U7231" s="30" t="str">
        <f aca="false">IF(AND(O7231="Engaging",P7231&lt;&gt;""),'Leia-me'!$B$5-P7231,"")</f>
        <v/>
      </c>
      <c r="V7231" s="25" t="str">
        <f aca="false">IF(O7231&lt;&gt;"Engaging","",IF(U7231&lt;='Leia-me'!$B$6,"Saudável",IF(U7231&lt;='Leia-me'!$B$7,"Esfriando",IF(U7231&lt;='Leia-me'!$B$8,"Última chance","Zumbi"))))</f>
        <v/>
      </c>
      <c r="W7231" s="25" t="n">
        <f aca="false">IF(O7231="Won",1,IF(O7231="Lost",0,""))</f>
        <v>0</v>
      </c>
      <c r="Y7231" s="25" t="str">
        <f aca="false">IF(E7231="","Sim","")</f>
        <v/>
      </c>
    </row>
    <row r="7232" customFormat="false" ht="15" hidden="false" customHeight="false" outlineLevel="0" collapsed="false">
      <c r="A7232" s="25" t="s">
        <v>7495</v>
      </c>
      <c r="B7232" s="25" t="s">
        <v>102</v>
      </c>
      <c r="C7232" s="25" t="s">
        <v>111</v>
      </c>
      <c r="D7232" s="25" t="s">
        <v>112</v>
      </c>
      <c r="E7232" s="25" t="s">
        <v>665</v>
      </c>
      <c r="F7232" s="25" t="s">
        <v>211</v>
      </c>
      <c r="G7232" s="26" t="n">
        <v>4968.91</v>
      </c>
      <c r="H7232" s="27" t="n">
        <v>7523</v>
      </c>
      <c r="I7232" s="25" t="s">
        <v>147</v>
      </c>
      <c r="K7232" s="25" t="n">
        <v>1990</v>
      </c>
      <c r="L7232" s="25" t="s">
        <v>1834</v>
      </c>
      <c r="M7232" s="25" t="s">
        <v>171</v>
      </c>
      <c r="N7232" s="28" t="n">
        <v>4821</v>
      </c>
      <c r="O7232" s="25" t="s">
        <v>55</v>
      </c>
      <c r="P7232" s="29" t="n">
        <v>42889</v>
      </c>
      <c r="Q7232" s="29" t="n">
        <v>42953</v>
      </c>
      <c r="R7232" s="28" t="n">
        <v>0</v>
      </c>
      <c r="S7232" s="28" t="n">
        <f aca="false">IF(O7232="Won",R7232,IF(O7232="Lost",0,N7232))</f>
        <v>0</v>
      </c>
      <c r="T7232" s="30" t="n">
        <f aca="false">IF(AND(P7232&lt;&gt;"",Q7232&lt;&gt;""),Q7232-P7232,"")</f>
        <v>64</v>
      </c>
      <c r="U7232" s="30" t="str">
        <f aca="false">IF(AND(O7232="Engaging",P7232&lt;&gt;""),'Leia-me'!$B$5-P7232,"")</f>
        <v/>
      </c>
      <c r="V7232" s="25" t="str">
        <f aca="false">IF(O7232&lt;&gt;"Engaging","",IF(U7232&lt;='Leia-me'!$B$6,"Saudável",IF(U7232&lt;='Leia-me'!$B$7,"Esfriando",IF(U7232&lt;='Leia-me'!$B$8,"Última chance","Zumbi"))))</f>
        <v/>
      </c>
      <c r="W7232" s="25" t="n">
        <f aca="false">IF(O7232="Won",1,IF(O7232="Lost",0,""))</f>
        <v>0</v>
      </c>
      <c r="X7232" s="25" t="s">
        <v>1835</v>
      </c>
      <c r="Y7232" s="25" t="str">
        <f aca="false">IF(E7232="","Sim","")</f>
        <v/>
      </c>
    </row>
    <row r="7233" customFormat="false" ht="15" hidden="false" customHeight="false" outlineLevel="0" collapsed="false">
      <c r="A7233" s="25" t="s">
        <v>7496</v>
      </c>
      <c r="B7233" s="25" t="s">
        <v>102</v>
      </c>
      <c r="C7233" s="25" t="s">
        <v>111</v>
      </c>
      <c r="D7233" s="25" t="s">
        <v>112</v>
      </c>
      <c r="E7233" s="25" t="s">
        <v>868</v>
      </c>
      <c r="F7233" s="25" t="s">
        <v>168</v>
      </c>
      <c r="G7233" s="26" t="n">
        <v>2952.73</v>
      </c>
      <c r="H7233" s="27" t="n">
        <v>5107</v>
      </c>
      <c r="I7233" s="25" t="s">
        <v>147</v>
      </c>
      <c r="K7233" s="25" t="n">
        <v>2000</v>
      </c>
      <c r="L7233" s="25" t="s">
        <v>186</v>
      </c>
      <c r="M7233" s="25" t="s">
        <v>171</v>
      </c>
      <c r="N7233" s="28" t="n">
        <v>550</v>
      </c>
      <c r="O7233" s="25" t="s">
        <v>54</v>
      </c>
      <c r="P7233" s="29" t="n">
        <v>42892</v>
      </c>
      <c r="Q7233" s="29" t="n">
        <v>42963</v>
      </c>
      <c r="R7233" s="28" t="n">
        <v>431</v>
      </c>
      <c r="S7233" s="28" t="n">
        <f aca="false">IF(O7233="Won",R7233,IF(O7233="Lost",0,N7233))</f>
        <v>431</v>
      </c>
      <c r="T7233" s="30" t="n">
        <f aca="false">IF(AND(P7233&lt;&gt;"",Q7233&lt;&gt;""),Q7233-P7233,"")</f>
        <v>71</v>
      </c>
      <c r="U7233" s="30" t="str">
        <f aca="false">IF(AND(O7233="Engaging",P7233&lt;&gt;""),'Leia-me'!$B$5-P7233,"")</f>
        <v/>
      </c>
      <c r="V7233" s="25" t="str">
        <f aca="false">IF(O7233&lt;&gt;"Engaging","",IF(U7233&lt;='Leia-me'!$B$6,"Saudável",IF(U7233&lt;='Leia-me'!$B$7,"Esfriando",IF(U7233&lt;='Leia-me'!$B$8,"Última chance","Zumbi"))))</f>
        <v/>
      </c>
      <c r="W7233" s="25" t="n">
        <f aca="false">IF(O7233="Won",1,IF(O7233="Lost",0,""))</f>
        <v>1</v>
      </c>
      <c r="Y7233" s="25" t="str">
        <f aca="false">IF(E7233="","Sim","")</f>
        <v/>
      </c>
    </row>
    <row r="7234" customFormat="false" ht="15" hidden="false" customHeight="false" outlineLevel="0" collapsed="false">
      <c r="A7234" s="25" t="s">
        <v>7497</v>
      </c>
      <c r="B7234" s="25" t="s">
        <v>102</v>
      </c>
      <c r="C7234" s="25" t="s">
        <v>111</v>
      </c>
      <c r="D7234" s="25" t="s">
        <v>112</v>
      </c>
      <c r="E7234" s="25" t="s">
        <v>3075</v>
      </c>
      <c r="F7234" s="25" t="s">
        <v>165</v>
      </c>
      <c r="G7234" s="26" t="n">
        <v>4269.9</v>
      </c>
      <c r="H7234" s="27" t="n">
        <v>6472</v>
      </c>
      <c r="I7234" s="25" t="s">
        <v>147</v>
      </c>
      <c r="J7234" s="25" t="s">
        <v>1347</v>
      </c>
      <c r="K7234" s="25" t="n">
        <v>1993</v>
      </c>
      <c r="L7234" s="25" t="s">
        <v>178</v>
      </c>
      <c r="M7234" s="25" t="s">
        <v>171</v>
      </c>
      <c r="N7234" s="28" t="n">
        <v>5482</v>
      </c>
      <c r="O7234" s="25" t="s">
        <v>56</v>
      </c>
      <c r="P7234" s="29" t="n">
        <v>42894</v>
      </c>
      <c r="Q7234" s="33"/>
      <c r="R7234" s="34"/>
      <c r="S7234" s="28" t="n">
        <f aca="false">IF(O7234="Won",R7234,IF(O7234="Lost",0,N7234))</f>
        <v>5482</v>
      </c>
      <c r="T7234" s="30" t="str">
        <f aca="false">IF(AND(P7234&lt;&gt;"",Q7234&lt;&gt;""),Q7234-P7234,"")</f>
        <v/>
      </c>
      <c r="U7234" s="30" t="n">
        <f aca="false">IF(AND(O7234="Engaging",P7234&lt;&gt;""),'Leia-me'!$B$5-P7234,"")</f>
        <v>206</v>
      </c>
      <c r="V7234" s="25" t="str">
        <f aca="false">IF(O7234&lt;&gt;"Engaging","",IF(U7234&lt;='Leia-me'!$B$6,"Saudável",IF(U7234&lt;='Leia-me'!$B$7,"Esfriando",IF(U7234&lt;='Leia-me'!$B$8,"Última chance","Zumbi"))))</f>
        <v>Zumbi</v>
      </c>
      <c r="W7234" s="25" t="str">
        <f aca="false">IF(O7234="Won",1,IF(O7234="Lost",0,""))</f>
        <v/>
      </c>
      <c r="Y7234" s="25" t="str">
        <f aca="false">IF(E7234="","Sim","")</f>
        <v/>
      </c>
    </row>
    <row r="7235" customFormat="false" ht="15" hidden="false" customHeight="false" outlineLevel="0" collapsed="false">
      <c r="A7235" s="25" t="s">
        <v>7498</v>
      </c>
      <c r="B7235" s="25" t="s">
        <v>102</v>
      </c>
      <c r="C7235" s="25" t="s">
        <v>111</v>
      </c>
      <c r="D7235" s="25" t="s">
        <v>112</v>
      </c>
      <c r="E7235" s="25" t="s">
        <v>5204</v>
      </c>
      <c r="F7235" s="25" t="s">
        <v>155</v>
      </c>
      <c r="G7235" s="26" t="n">
        <v>1188.42</v>
      </c>
      <c r="H7235" s="27" t="n">
        <v>3015</v>
      </c>
      <c r="I7235" s="25" t="s">
        <v>147</v>
      </c>
      <c r="K7235" s="25" t="n">
        <v>1994</v>
      </c>
      <c r="L7235" s="25" t="s">
        <v>178</v>
      </c>
      <c r="M7235" s="25" t="s">
        <v>171</v>
      </c>
      <c r="N7235" s="28" t="n">
        <v>5482</v>
      </c>
      <c r="O7235" s="25" t="s">
        <v>54</v>
      </c>
      <c r="P7235" s="29" t="n">
        <v>42895</v>
      </c>
      <c r="Q7235" s="29" t="n">
        <v>42963</v>
      </c>
      <c r="R7235" s="28" t="n">
        <v>5125</v>
      </c>
      <c r="S7235" s="28" t="n">
        <f aca="false">IF(O7235="Won",R7235,IF(O7235="Lost",0,N7235))</f>
        <v>5125</v>
      </c>
      <c r="T7235" s="30" t="n">
        <f aca="false">IF(AND(P7235&lt;&gt;"",Q7235&lt;&gt;""),Q7235-P7235,"")</f>
        <v>68</v>
      </c>
      <c r="U7235" s="30" t="str">
        <f aca="false">IF(AND(O7235="Engaging",P7235&lt;&gt;""),'Leia-me'!$B$5-P7235,"")</f>
        <v/>
      </c>
      <c r="V7235" s="25" t="str">
        <f aca="false">IF(O7235&lt;&gt;"Engaging","",IF(U7235&lt;='Leia-me'!$B$6,"Saudável",IF(U7235&lt;='Leia-me'!$B$7,"Esfriando",IF(U7235&lt;='Leia-me'!$B$8,"Última chance","Zumbi"))))</f>
        <v/>
      </c>
      <c r="W7235" s="25" t="n">
        <f aca="false">IF(O7235="Won",1,IF(O7235="Lost",0,""))</f>
        <v>1</v>
      </c>
      <c r="Y7235" s="25" t="str">
        <f aca="false">IF(E7235="","Sim","")</f>
        <v/>
      </c>
    </row>
    <row r="7236" customFormat="false" ht="15" hidden="false" customHeight="false" outlineLevel="0" collapsed="false">
      <c r="A7236" s="25" t="s">
        <v>7499</v>
      </c>
      <c r="B7236" s="25" t="s">
        <v>102</v>
      </c>
      <c r="C7236" s="25" t="s">
        <v>111</v>
      </c>
      <c r="D7236" s="25" t="s">
        <v>112</v>
      </c>
      <c r="E7236" s="25" t="s">
        <v>633</v>
      </c>
      <c r="F7236" s="25" t="s">
        <v>211</v>
      </c>
      <c r="G7236" s="26" t="n">
        <v>1388.67</v>
      </c>
      <c r="H7236" s="27" t="n">
        <v>3583</v>
      </c>
      <c r="I7236" s="25" t="s">
        <v>147</v>
      </c>
      <c r="K7236" s="25" t="n">
        <v>1989</v>
      </c>
      <c r="L7236" s="25" t="s">
        <v>186</v>
      </c>
      <c r="M7236" s="25" t="s">
        <v>171</v>
      </c>
      <c r="N7236" s="28" t="n">
        <v>550</v>
      </c>
      <c r="O7236" s="25" t="s">
        <v>54</v>
      </c>
      <c r="P7236" s="29" t="n">
        <v>42897</v>
      </c>
      <c r="Q7236" s="29" t="n">
        <v>42957</v>
      </c>
      <c r="R7236" s="28" t="n">
        <v>507</v>
      </c>
      <c r="S7236" s="28" t="n">
        <f aca="false">IF(O7236="Won",R7236,IF(O7236="Lost",0,N7236))</f>
        <v>507</v>
      </c>
      <c r="T7236" s="30" t="n">
        <f aca="false">IF(AND(P7236&lt;&gt;"",Q7236&lt;&gt;""),Q7236-P7236,"")</f>
        <v>60</v>
      </c>
      <c r="U7236" s="30" t="str">
        <f aca="false">IF(AND(O7236="Engaging",P7236&lt;&gt;""),'Leia-me'!$B$5-P7236,"")</f>
        <v/>
      </c>
      <c r="V7236" s="25" t="str">
        <f aca="false">IF(O7236&lt;&gt;"Engaging","",IF(U7236&lt;='Leia-me'!$B$6,"Saudável",IF(U7236&lt;='Leia-me'!$B$7,"Esfriando",IF(U7236&lt;='Leia-me'!$B$8,"Última chance","Zumbi"))))</f>
        <v/>
      </c>
      <c r="W7236" s="25" t="n">
        <f aca="false">IF(O7236="Won",1,IF(O7236="Lost",0,""))</f>
        <v>1</v>
      </c>
      <c r="Y7236" s="25" t="str">
        <f aca="false">IF(E7236="","Sim","")</f>
        <v/>
      </c>
    </row>
    <row r="7237" customFormat="false" ht="15" hidden="false" customHeight="false" outlineLevel="0" collapsed="false">
      <c r="A7237" s="25" t="s">
        <v>7500</v>
      </c>
      <c r="B7237" s="25" t="s">
        <v>102</v>
      </c>
      <c r="C7237" s="25" t="s">
        <v>111</v>
      </c>
      <c r="D7237" s="25" t="s">
        <v>112</v>
      </c>
      <c r="E7237" s="25" t="s">
        <v>444</v>
      </c>
      <c r="F7237" s="25" t="s">
        <v>192</v>
      </c>
      <c r="G7237" s="26" t="n">
        <v>6354.87</v>
      </c>
      <c r="H7237" s="27" t="n">
        <v>16780</v>
      </c>
      <c r="I7237" s="25" t="s">
        <v>147</v>
      </c>
      <c r="J7237" s="25" t="s">
        <v>445</v>
      </c>
      <c r="K7237" s="25" t="n">
        <v>1996</v>
      </c>
      <c r="L7237" s="25" t="s">
        <v>148</v>
      </c>
      <c r="M7237" s="25" t="s">
        <v>149</v>
      </c>
      <c r="N7237" s="28" t="n">
        <v>55</v>
      </c>
      <c r="O7237" s="25" t="s">
        <v>54</v>
      </c>
      <c r="P7237" s="29" t="n">
        <v>42899</v>
      </c>
      <c r="Q7237" s="29" t="n">
        <v>42913</v>
      </c>
      <c r="R7237" s="28" t="n">
        <v>68</v>
      </c>
      <c r="S7237" s="28" t="n">
        <f aca="false">IF(O7237="Won",R7237,IF(O7237="Lost",0,N7237))</f>
        <v>68</v>
      </c>
      <c r="T7237" s="30" t="n">
        <f aca="false">IF(AND(P7237&lt;&gt;"",Q7237&lt;&gt;""),Q7237-P7237,"")</f>
        <v>14</v>
      </c>
      <c r="U7237" s="30" t="str">
        <f aca="false">IF(AND(O7237="Engaging",P7237&lt;&gt;""),'Leia-me'!$B$5-P7237,"")</f>
        <v/>
      </c>
      <c r="V7237" s="25" t="str">
        <f aca="false">IF(O7237&lt;&gt;"Engaging","",IF(U7237&lt;='Leia-me'!$B$6,"Saudável",IF(U7237&lt;='Leia-me'!$B$7,"Esfriando",IF(U7237&lt;='Leia-me'!$B$8,"Última chance","Zumbi"))))</f>
        <v/>
      </c>
      <c r="W7237" s="25" t="n">
        <f aca="false">IF(O7237="Won",1,IF(O7237="Lost",0,""))</f>
        <v>1</v>
      </c>
      <c r="Y7237" s="25" t="str">
        <f aca="false">IF(E7237="","Sim","")</f>
        <v/>
      </c>
    </row>
    <row r="7238" customFormat="false" ht="15" hidden="false" customHeight="false" outlineLevel="0" collapsed="false">
      <c r="A7238" s="25" t="s">
        <v>7501</v>
      </c>
      <c r="B7238" s="25" t="s">
        <v>102</v>
      </c>
      <c r="C7238" s="25" t="s">
        <v>111</v>
      </c>
      <c r="D7238" s="25" t="s">
        <v>112</v>
      </c>
      <c r="G7238" s="31"/>
      <c r="H7238" s="32"/>
      <c r="L7238" s="25" t="s">
        <v>186</v>
      </c>
      <c r="M7238" s="25" t="s">
        <v>171</v>
      </c>
      <c r="N7238" s="28" t="n">
        <v>550</v>
      </c>
      <c r="O7238" s="25" t="s">
        <v>56</v>
      </c>
      <c r="P7238" s="29" t="n">
        <v>42900</v>
      </c>
      <c r="Q7238" s="33"/>
      <c r="R7238" s="34"/>
      <c r="S7238" s="28" t="n">
        <f aca="false">IF(O7238="Won",R7238,IF(O7238="Lost",0,N7238))</f>
        <v>550</v>
      </c>
      <c r="T7238" s="30" t="str">
        <f aca="false">IF(AND(P7238&lt;&gt;"",Q7238&lt;&gt;""),Q7238-P7238,"")</f>
        <v/>
      </c>
      <c r="U7238" s="30" t="n">
        <f aca="false">IF(AND(O7238="Engaging",P7238&lt;&gt;""),'Leia-me'!$B$5-P7238,"")</f>
        <v>200</v>
      </c>
      <c r="V7238" s="25" t="str">
        <f aca="false">IF(O7238&lt;&gt;"Engaging","",IF(U7238&lt;='Leia-me'!$B$6,"Saudável",IF(U7238&lt;='Leia-me'!$B$7,"Esfriando",IF(U7238&lt;='Leia-me'!$B$8,"Última chance","Zumbi"))))</f>
        <v>Zumbi</v>
      </c>
      <c r="W7238" s="25" t="str">
        <f aca="false">IF(O7238="Won",1,IF(O7238="Lost",0,""))</f>
        <v/>
      </c>
      <c r="Y7238" s="25" t="str">
        <f aca="false">IF(E7238="","Sim","")</f>
        <v>Sim</v>
      </c>
    </row>
    <row r="7239" customFormat="false" ht="15" hidden="false" customHeight="false" outlineLevel="0" collapsed="false">
      <c r="A7239" s="25" t="s">
        <v>7502</v>
      </c>
      <c r="B7239" s="25" t="s">
        <v>102</v>
      </c>
      <c r="C7239" s="25" t="s">
        <v>111</v>
      </c>
      <c r="D7239" s="25" t="s">
        <v>112</v>
      </c>
      <c r="G7239" s="31"/>
      <c r="H7239" s="32"/>
      <c r="L7239" s="25" t="s">
        <v>160</v>
      </c>
      <c r="M7239" s="25" t="s">
        <v>149</v>
      </c>
      <c r="N7239" s="28" t="n">
        <v>3393</v>
      </c>
      <c r="O7239" s="25" t="s">
        <v>56</v>
      </c>
      <c r="P7239" s="29" t="n">
        <v>42903</v>
      </c>
      <c r="Q7239" s="33"/>
      <c r="R7239" s="34"/>
      <c r="S7239" s="28" t="n">
        <f aca="false">IF(O7239="Won",R7239,IF(O7239="Lost",0,N7239))</f>
        <v>3393</v>
      </c>
      <c r="T7239" s="30" t="str">
        <f aca="false">IF(AND(P7239&lt;&gt;"",Q7239&lt;&gt;""),Q7239-P7239,"")</f>
        <v/>
      </c>
      <c r="U7239" s="30" t="n">
        <f aca="false">IF(AND(O7239="Engaging",P7239&lt;&gt;""),'Leia-me'!$B$5-P7239,"")</f>
        <v>197</v>
      </c>
      <c r="V7239" s="25" t="str">
        <f aca="false">IF(O7239&lt;&gt;"Engaging","",IF(U7239&lt;='Leia-me'!$B$6,"Saudável",IF(U7239&lt;='Leia-me'!$B$7,"Esfriando",IF(U7239&lt;='Leia-me'!$B$8,"Última chance","Zumbi"))))</f>
        <v>Zumbi</v>
      </c>
      <c r="W7239" s="25" t="str">
        <f aca="false">IF(O7239="Won",1,IF(O7239="Lost",0,""))</f>
        <v/>
      </c>
      <c r="Y7239" s="25" t="str">
        <f aca="false">IF(E7239="","Sim","")</f>
        <v>Sim</v>
      </c>
    </row>
    <row r="7240" customFormat="false" ht="15" hidden="false" customHeight="false" outlineLevel="0" collapsed="false">
      <c r="A7240" s="25" t="s">
        <v>7503</v>
      </c>
      <c r="B7240" s="25" t="s">
        <v>102</v>
      </c>
      <c r="C7240" s="25" t="s">
        <v>111</v>
      </c>
      <c r="D7240" s="25" t="s">
        <v>112</v>
      </c>
      <c r="E7240" s="25" t="s">
        <v>1187</v>
      </c>
      <c r="F7240" s="25" t="s">
        <v>159</v>
      </c>
      <c r="G7240" s="26" t="n">
        <v>2059.9</v>
      </c>
      <c r="H7240" s="27" t="n">
        <v>3644</v>
      </c>
      <c r="I7240" s="25" t="s">
        <v>147</v>
      </c>
      <c r="K7240" s="25" t="n">
        <v>1988</v>
      </c>
      <c r="L7240" s="25" t="s">
        <v>178</v>
      </c>
      <c r="M7240" s="25" t="s">
        <v>171</v>
      </c>
      <c r="N7240" s="28" t="n">
        <v>5482</v>
      </c>
      <c r="O7240" s="25" t="s">
        <v>54</v>
      </c>
      <c r="P7240" s="29" t="n">
        <v>42903</v>
      </c>
      <c r="Q7240" s="29" t="n">
        <v>42910</v>
      </c>
      <c r="R7240" s="28" t="n">
        <v>5306</v>
      </c>
      <c r="S7240" s="28" t="n">
        <f aca="false">IF(O7240="Won",R7240,IF(O7240="Lost",0,N7240))</f>
        <v>5306</v>
      </c>
      <c r="T7240" s="30" t="n">
        <f aca="false">IF(AND(P7240&lt;&gt;"",Q7240&lt;&gt;""),Q7240-P7240,"")</f>
        <v>7</v>
      </c>
      <c r="U7240" s="30" t="str">
        <f aca="false">IF(AND(O7240="Engaging",P7240&lt;&gt;""),'Leia-me'!$B$5-P7240,"")</f>
        <v/>
      </c>
      <c r="V7240" s="25" t="str">
        <f aca="false">IF(O7240&lt;&gt;"Engaging","",IF(U7240&lt;='Leia-me'!$B$6,"Saudável",IF(U7240&lt;='Leia-me'!$B$7,"Esfriando",IF(U7240&lt;='Leia-me'!$B$8,"Última chance","Zumbi"))))</f>
        <v/>
      </c>
      <c r="W7240" s="25" t="n">
        <f aca="false">IF(O7240="Won",1,IF(O7240="Lost",0,""))</f>
        <v>1</v>
      </c>
      <c r="Y7240" s="25" t="str">
        <f aca="false">IF(E7240="","Sim","")</f>
        <v/>
      </c>
    </row>
    <row r="7241" customFormat="false" ht="15" hidden="false" customHeight="false" outlineLevel="0" collapsed="false">
      <c r="A7241" s="25" t="s">
        <v>7504</v>
      </c>
      <c r="B7241" s="25" t="s">
        <v>102</v>
      </c>
      <c r="C7241" s="25" t="s">
        <v>111</v>
      </c>
      <c r="D7241" s="25" t="s">
        <v>112</v>
      </c>
      <c r="E7241" s="25" t="s">
        <v>1690</v>
      </c>
      <c r="F7241" s="25" t="s">
        <v>211</v>
      </c>
      <c r="G7241" s="26" t="n">
        <v>2520.83</v>
      </c>
      <c r="H7241" s="27" t="n">
        <v>3502</v>
      </c>
      <c r="I7241" s="25" t="s">
        <v>147</v>
      </c>
      <c r="K7241" s="25" t="n">
        <v>1990</v>
      </c>
      <c r="L7241" s="25" t="s">
        <v>160</v>
      </c>
      <c r="M7241" s="25" t="s">
        <v>149</v>
      </c>
      <c r="N7241" s="28" t="n">
        <v>3393</v>
      </c>
      <c r="O7241" s="25" t="s">
        <v>56</v>
      </c>
      <c r="P7241" s="29" t="n">
        <v>42904</v>
      </c>
      <c r="Q7241" s="33"/>
      <c r="R7241" s="34"/>
      <c r="S7241" s="28" t="n">
        <f aca="false">IF(O7241="Won",R7241,IF(O7241="Lost",0,N7241))</f>
        <v>3393</v>
      </c>
      <c r="T7241" s="30" t="str">
        <f aca="false">IF(AND(P7241&lt;&gt;"",Q7241&lt;&gt;""),Q7241-P7241,"")</f>
        <v/>
      </c>
      <c r="U7241" s="30" t="n">
        <f aca="false">IF(AND(O7241="Engaging",P7241&lt;&gt;""),'Leia-me'!$B$5-P7241,"")</f>
        <v>196</v>
      </c>
      <c r="V7241" s="25" t="str">
        <f aca="false">IF(O7241&lt;&gt;"Engaging","",IF(U7241&lt;='Leia-me'!$B$6,"Saudável",IF(U7241&lt;='Leia-me'!$B$7,"Esfriando",IF(U7241&lt;='Leia-me'!$B$8,"Última chance","Zumbi"))))</f>
        <v>Zumbi</v>
      </c>
      <c r="W7241" s="25" t="str">
        <f aca="false">IF(O7241="Won",1,IF(O7241="Lost",0,""))</f>
        <v/>
      </c>
      <c r="Y7241" s="25" t="str">
        <f aca="false">IF(E7241="","Sim","")</f>
        <v/>
      </c>
    </row>
    <row r="7242" customFormat="false" ht="15" hidden="false" customHeight="false" outlineLevel="0" collapsed="false">
      <c r="A7242" s="25" t="s">
        <v>7505</v>
      </c>
      <c r="B7242" s="25" t="s">
        <v>102</v>
      </c>
      <c r="C7242" s="25" t="s">
        <v>111</v>
      </c>
      <c r="D7242" s="25" t="s">
        <v>112</v>
      </c>
      <c r="E7242" s="25" t="s">
        <v>860</v>
      </c>
      <c r="F7242" s="25" t="s">
        <v>168</v>
      </c>
      <c r="G7242" s="26" t="n">
        <v>894.37</v>
      </c>
      <c r="H7242" s="27" t="n">
        <v>1593</v>
      </c>
      <c r="I7242" s="25" t="s">
        <v>861</v>
      </c>
      <c r="K7242" s="25" t="n">
        <v>2008</v>
      </c>
      <c r="L7242" s="25" t="s">
        <v>186</v>
      </c>
      <c r="M7242" s="25" t="s">
        <v>171</v>
      </c>
      <c r="N7242" s="28" t="n">
        <v>550</v>
      </c>
      <c r="O7242" s="25" t="s">
        <v>54</v>
      </c>
      <c r="P7242" s="29" t="n">
        <v>42905</v>
      </c>
      <c r="Q7242" s="29" t="n">
        <v>42966</v>
      </c>
      <c r="R7242" s="28" t="n">
        <v>459</v>
      </c>
      <c r="S7242" s="28" t="n">
        <f aca="false">IF(O7242="Won",R7242,IF(O7242="Lost",0,N7242))</f>
        <v>459</v>
      </c>
      <c r="T7242" s="30" t="n">
        <f aca="false">IF(AND(P7242&lt;&gt;"",Q7242&lt;&gt;""),Q7242-P7242,"")</f>
        <v>61</v>
      </c>
      <c r="U7242" s="30" t="str">
        <f aca="false">IF(AND(O7242="Engaging",P7242&lt;&gt;""),'Leia-me'!$B$5-P7242,"")</f>
        <v/>
      </c>
      <c r="V7242" s="25" t="str">
        <f aca="false">IF(O7242&lt;&gt;"Engaging","",IF(U7242&lt;='Leia-me'!$B$6,"Saudável",IF(U7242&lt;='Leia-me'!$B$7,"Esfriando",IF(U7242&lt;='Leia-me'!$B$8,"Última chance","Zumbi"))))</f>
        <v/>
      </c>
      <c r="W7242" s="25" t="n">
        <f aca="false">IF(O7242="Won",1,IF(O7242="Lost",0,""))</f>
        <v>1</v>
      </c>
      <c r="Y7242" s="25" t="str">
        <f aca="false">IF(E7242="","Sim","")</f>
        <v/>
      </c>
    </row>
    <row r="7243" customFormat="false" ht="15" hidden="false" customHeight="false" outlineLevel="0" collapsed="false">
      <c r="A7243" s="25" t="s">
        <v>7506</v>
      </c>
      <c r="B7243" s="25" t="s">
        <v>102</v>
      </c>
      <c r="C7243" s="25" t="s">
        <v>111</v>
      </c>
      <c r="D7243" s="25" t="s">
        <v>112</v>
      </c>
      <c r="E7243" s="25" t="s">
        <v>164</v>
      </c>
      <c r="F7243" s="25" t="s">
        <v>165</v>
      </c>
      <c r="G7243" s="26" t="n">
        <v>217.87</v>
      </c>
      <c r="H7243" s="27" t="n">
        <v>551</v>
      </c>
      <c r="I7243" s="25" t="s">
        <v>147</v>
      </c>
      <c r="K7243" s="25" t="n">
        <v>1998</v>
      </c>
      <c r="L7243" s="25" t="s">
        <v>186</v>
      </c>
      <c r="M7243" s="25" t="s">
        <v>171</v>
      </c>
      <c r="N7243" s="28" t="n">
        <v>550</v>
      </c>
      <c r="O7243" s="25" t="s">
        <v>56</v>
      </c>
      <c r="P7243" s="29" t="n">
        <v>42906</v>
      </c>
      <c r="Q7243" s="33"/>
      <c r="R7243" s="34"/>
      <c r="S7243" s="28" t="n">
        <f aca="false">IF(O7243="Won",R7243,IF(O7243="Lost",0,N7243))</f>
        <v>550</v>
      </c>
      <c r="T7243" s="30" t="str">
        <f aca="false">IF(AND(P7243&lt;&gt;"",Q7243&lt;&gt;""),Q7243-P7243,"")</f>
        <v/>
      </c>
      <c r="U7243" s="30" t="n">
        <f aca="false">IF(AND(O7243="Engaging",P7243&lt;&gt;""),'Leia-me'!$B$5-P7243,"")</f>
        <v>194</v>
      </c>
      <c r="V7243" s="25" t="str">
        <f aca="false">IF(O7243&lt;&gt;"Engaging","",IF(U7243&lt;='Leia-me'!$B$6,"Saudável",IF(U7243&lt;='Leia-me'!$B$7,"Esfriando",IF(U7243&lt;='Leia-me'!$B$8,"Última chance","Zumbi"))))</f>
        <v>Zumbi</v>
      </c>
      <c r="W7243" s="25" t="str">
        <f aca="false">IF(O7243="Won",1,IF(O7243="Lost",0,""))</f>
        <v/>
      </c>
      <c r="Y7243" s="25" t="str">
        <f aca="false">IF(E7243="","Sim","")</f>
        <v/>
      </c>
    </row>
    <row r="7244" customFormat="false" ht="15" hidden="false" customHeight="false" outlineLevel="0" collapsed="false">
      <c r="A7244" s="25" t="s">
        <v>7507</v>
      </c>
      <c r="B7244" s="25" t="s">
        <v>102</v>
      </c>
      <c r="C7244" s="25" t="s">
        <v>111</v>
      </c>
      <c r="D7244" s="25" t="s">
        <v>112</v>
      </c>
      <c r="G7244" s="31"/>
      <c r="H7244" s="32"/>
      <c r="L7244" s="25" t="s">
        <v>148</v>
      </c>
      <c r="M7244" s="25" t="s">
        <v>149</v>
      </c>
      <c r="N7244" s="28" t="n">
        <v>55</v>
      </c>
      <c r="O7244" s="25" t="s">
        <v>56</v>
      </c>
      <c r="P7244" s="29" t="n">
        <v>42906</v>
      </c>
      <c r="Q7244" s="33"/>
      <c r="R7244" s="34"/>
      <c r="S7244" s="28" t="n">
        <f aca="false">IF(O7244="Won",R7244,IF(O7244="Lost",0,N7244))</f>
        <v>55</v>
      </c>
      <c r="T7244" s="30" t="str">
        <f aca="false">IF(AND(P7244&lt;&gt;"",Q7244&lt;&gt;""),Q7244-P7244,"")</f>
        <v/>
      </c>
      <c r="U7244" s="30" t="n">
        <f aca="false">IF(AND(O7244="Engaging",P7244&lt;&gt;""),'Leia-me'!$B$5-P7244,"")</f>
        <v>194</v>
      </c>
      <c r="V7244" s="25" t="str">
        <f aca="false">IF(O7244&lt;&gt;"Engaging","",IF(U7244&lt;='Leia-me'!$B$6,"Saudável",IF(U7244&lt;='Leia-me'!$B$7,"Esfriando",IF(U7244&lt;='Leia-me'!$B$8,"Última chance","Zumbi"))))</f>
        <v>Zumbi</v>
      </c>
      <c r="W7244" s="25" t="str">
        <f aca="false">IF(O7244="Won",1,IF(O7244="Lost",0,""))</f>
        <v/>
      </c>
      <c r="Y7244" s="25" t="str">
        <f aca="false">IF(E7244="","Sim","")</f>
        <v>Sim</v>
      </c>
    </row>
    <row r="7245" customFormat="false" ht="15" hidden="false" customHeight="false" outlineLevel="0" collapsed="false">
      <c r="A7245" s="25" t="s">
        <v>7508</v>
      </c>
      <c r="B7245" s="25" t="s">
        <v>102</v>
      </c>
      <c r="C7245" s="25" t="s">
        <v>111</v>
      </c>
      <c r="D7245" s="25" t="s">
        <v>112</v>
      </c>
      <c r="E7245" s="25" t="s">
        <v>633</v>
      </c>
      <c r="F7245" s="25" t="s">
        <v>211</v>
      </c>
      <c r="G7245" s="26" t="n">
        <v>1388.67</v>
      </c>
      <c r="H7245" s="27" t="n">
        <v>3583</v>
      </c>
      <c r="I7245" s="25" t="s">
        <v>147</v>
      </c>
      <c r="K7245" s="25" t="n">
        <v>1989</v>
      </c>
      <c r="L7245" s="25" t="s">
        <v>1834</v>
      </c>
      <c r="M7245" s="25" t="s">
        <v>171</v>
      </c>
      <c r="N7245" s="28" t="n">
        <v>4821</v>
      </c>
      <c r="O7245" s="25" t="s">
        <v>54</v>
      </c>
      <c r="P7245" s="29" t="n">
        <v>42912</v>
      </c>
      <c r="Q7245" s="29" t="n">
        <v>42993</v>
      </c>
      <c r="R7245" s="28" t="n">
        <v>5541</v>
      </c>
      <c r="S7245" s="28" t="n">
        <f aca="false">IF(O7245="Won",R7245,IF(O7245="Lost",0,N7245))</f>
        <v>5541</v>
      </c>
      <c r="T7245" s="30" t="n">
        <f aca="false">IF(AND(P7245&lt;&gt;"",Q7245&lt;&gt;""),Q7245-P7245,"")</f>
        <v>81</v>
      </c>
      <c r="U7245" s="30" t="str">
        <f aca="false">IF(AND(O7245="Engaging",P7245&lt;&gt;""),'Leia-me'!$B$5-P7245,"")</f>
        <v/>
      </c>
      <c r="V7245" s="25" t="str">
        <f aca="false">IF(O7245&lt;&gt;"Engaging","",IF(U7245&lt;='Leia-me'!$B$6,"Saudável",IF(U7245&lt;='Leia-me'!$B$7,"Esfriando",IF(U7245&lt;='Leia-me'!$B$8,"Última chance","Zumbi"))))</f>
        <v/>
      </c>
      <c r="W7245" s="25" t="n">
        <f aca="false">IF(O7245="Won",1,IF(O7245="Lost",0,""))</f>
        <v>1</v>
      </c>
      <c r="X7245" s="25" t="s">
        <v>1835</v>
      </c>
      <c r="Y7245" s="25" t="str">
        <f aca="false">IF(E7245="","Sim","")</f>
        <v/>
      </c>
    </row>
    <row r="7246" customFormat="false" ht="15" hidden="false" customHeight="false" outlineLevel="0" collapsed="false">
      <c r="A7246" s="25" t="s">
        <v>7509</v>
      </c>
      <c r="B7246" s="25" t="s">
        <v>102</v>
      </c>
      <c r="C7246" s="25" t="s">
        <v>111</v>
      </c>
      <c r="D7246" s="25" t="s">
        <v>112</v>
      </c>
      <c r="E7246" s="25" t="s">
        <v>2484</v>
      </c>
      <c r="F7246" s="25" t="s">
        <v>155</v>
      </c>
      <c r="G7246" s="26" t="n">
        <v>1825.82</v>
      </c>
      <c r="H7246" s="27" t="n">
        <v>5595</v>
      </c>
      <c r="I7246" s="25" t="s">
        <v>147</v>
      </c>
      <c r="J7246" s="25" t="s">
        <v>156</v>
      </c>
      <c r="K7246" s="25" t="n">
        <v>1995</v>
      </c>
      <c r="L7246" s="25" t="s">
        <v>1834</v>
      </c>
      <c r="M7246" s="25" t="s">
        <v>171</v>
      </c>
      <c r="N7246" s="28" t="n">
        <v>4821</v>
      </c>
      <c r="O7246" s="25" t="s">
        <v>54</v>
      </c>
      <c r="P7246" s="29" t="n">
        <v>42913</v>
      </c>
      <c r="Q7246" s="29" t="n">
        <v>42994</v>
      </c>
      <c r="R7246" s="28" t="n">
        <v>4277</v>
      </c>
      <c r="S7246" s="28" t="n">
        <f aca="false">IF(O7246="Won",R7246,IF(O7246="Lost",0,N7246))</f>
        <v>4277</v>
      </c>
      <c r="T7246" s="30" t="n">
        <f aca="false">IF(AND(P7246&lt;&gt;"",Q7246&lt;&gt;""),Q7246-P7246,"")</f>
        <v>81</v>
      </c>
      <c r="U7246" s="30" t="str">
        <f aca="false">IF(AND(O7246="Engaging",P7246&lt;&gt;""),'Leia-me'!$B$5-P7246,"")</f>
        <v/>
      </c>
      <c r="V7246" s="25" t="str">
        <f aca="false">IF(O7246&lt;&gt;"Engaging","",IF(U7246&lt;='Leia-me'!$B$6,"Saudável",IF(U7246&lt;='Leia-me'!$B$7,"Esfriando",IF(U7246&lt;='Leia-me'!$B$8,"Última chance","Zumbi"))))</f>
        <v/>
      </c>
      <c r="W7246" s="25" t="n">
        <f aca="false">IF(O7246="Won",1,IF(O7246="Lost",0,""))</f>
        <v>1</v>
      </c>
      <c r="X7246" s="25" t="s">
        <v>1835</v>
      </c>
      <c r="Y7246" s="25" t="str">
        <f aca="false">IF(E7246="","Sim","")</f>
        <v/>
      </c>
    </row>
    <row r="7247" customFormat="false" ht="15" hidden="false" customHeight="false" outlineLevel="0" collapsed="false">
      <c r="A7247" s="25" t="s">
        <v>7510</v>
      </c>
      <c r="B7247" s="25" t="s">
        <v>102</v>
      </c>
      <c r="C7247" s="25" t="s">
        <v>111</v>
      </c>
      <c r="D7247" s="25" t="s">
        <v>112</v>
      </c>
      <c r="E7247" s="25" t="s">
        <v>2863</v>
      </c>
      <c r="F7247" s="25" t="s">
        <v>211</v>
      </c>
      <c r="G7247" s="26" t="n">
        <v>2437.85</v>
      </c>
      <c r="H7247" s="27" t="n">
        <v>4874</v>
      </c>
      <c r="I7247" s="25" t="s">
        <v>147</v>
      </c>
      <c r="K7247" s="25" t="n">
        <v>2001</v>
      </c>
      <c r="L7247" s="25" t="s">
        <v>1834</v>
      </c>
      <c r="M7247" s="25" t="s">
        <v>171</v>
      </c>
      <c r="N7247" s="28" t="n">
        <v>4821</v>
      </c>
      <c r="O7247" s="25" t="s">
        <v>55</v>
      </c>
      <c r="P7247" s="29" t="n">
        <v>42914</v>
      </c>
      <c r="Q7247" s="29" t="n">
        <v>42920</v>
      </c>
      <c r="R7247" s="28" t="n">
        <v>0</v>
      </c>
      <c r="S7247" s="28" t="n">
        <f aca="false">IF(O7247="Won",R7247,IF(O7247="Lost",0,N7247))</f>
        <v>0</v>
      </c>
      <c r="T7247" s="30" t="n">
        <f aca="false">IF(AND(P7247&lt;&gt;"",Q7247&lt;&gt;""),Q7247-P7247,"")</f>
        <v>6</v>
      </c>
      <c r="U7247" s="30" t="str">
        <f aca="false">IF(AND(O7247="Engaging",P7247&lt;&gt;""),'Leia-me'!$B$5-P7247,"")</f>
        <v/>
      </c>
      <c r="V7247" s="25" t="str">
        <f aca="false">IF(O7247&lt;&gt;"Engaging","",IF(U7247&lt;='Leia-me'!$B$6,"Saudável",IF(U7247&lt;='Leia-me'!$B$7,"Esfriando",IF(U7247&lt;='Leia-me'!$B$8,"Última chance","Zumbi"))))</f>
        <v/>
      </c>
      <c r="W7247" s="25" t="n">
        <f aca="false">IF(O7247="Won",1,IF(O7247="Lost",0,""))</f>
        <v>0</v>
      </c>
      <c r="X7247" s="25" t="s">
        <v>1835</v>
      </c>
      <c r="Y7247" s="25" t="str">
        <f aca="false">IF(E7247="","Sim","")</f>
        <v/>
      </c>
    </row>
    <row r="7248" customFormat="false" ht="15" hidden="false" customHeight="false" outlineLevel="0" collapsed="false">
      <c r="A7248" s="25" t="s">
        <v>7511</v>
      </c>
      <c r="B7248" s="25" t="s">
        <v>102</v>
      </c>
      <c r="C7248" s="25" t="s">
        <v>111</v>
      </c>
      <c r="D7248" s="25" t="s">
        <v>112</v>
      </c>
      <c r="E7248" s="25" t="s">
        <v>1351</v>
      </c>
      <c r="F7248" s="25" t="s">
        <v>177</v>
      </c>
      <c r="G7248" s="26" t="n">
        <v>7537.24</v>
      </c>
      <c r="H7248" s="27" t="n">
        <v>20293</v>
      </c>
      <c r="I7248" s="25" t="s">
        <v>147</v>
      </c>
      <c r="K7248" s="25" t="n">
        <v>1993</v>
      </c>
      <c r="L7248" s="25" t="s">
        <v>186</v>
      </c>
      <c r="M7248" s="25" t="s">
        <v>171</v>
      </c>
      <c r="N7248" s="28" t="n">
        <v>550</v>
      </c>
      <c r="O7248" s="25" t="s">
        <v>54</v>
      </c>
      <c r="P7248" s="29" t="n">
        <v>42914</v>
      </c>
      <c r="Q7248" s="29" t="n">
        <v>42957</v>
      </c>
      <c r="R7248" s="28" t="n">
        <v>553</v>
      </c>
      <c r="S7248" s="28" t="n">
        <f aca="false">IF(O7248="Won",R7248,IF(O7248="Lost",0,N7248))</f>
        <v>553</v>
      </c>
      <c r="T7248" s="30" t="n">
        <f aca="false">IF(AND(P7248&lt;&gt;"",Q7248&lt;&gt;""),Q7248-P7248,"")</f>
        <v>43</v>
      </c>
      <c r="U7248" s="30" t="str">
        <f aca="false">IF(AND(O7248="Engaging",P7248&lt;&gt;""),'Leia-me'!$B$5-P7248,"")</f>
        <v/>
      </c>
      <c r="V7248" s="25" t="str">
        <f aca="false">IF(O7248&lt;&gt;"Engaging","",IF(U7248&lt;='Leia-me'!$B$6,"Saudável",IF(U7248&lt;='Leia-me'!$B$7,"Esfriando",IF(U7248&lt;='Leia-me'!$B$8,"Última chance","Zumbi"))))</f>
        <v/>
      </c>
      <c r="W7248" s="25" t="n">
        <f aca="false">IF(O7248="Won",1,IF(O7248="Lost",0,""))</f>
        <v>1</v>
      </c>
      <c r="Y7248" s="25" t="str">
        <f aca="false">IF(E7248="","Sim","")</f>
        <v/>
      </c>
    </row>
    <row r="7249" customFormat="false" ht="15" hidden="false" customHeight="false" outlineLevel="0" collapsed="false">
      <c r="A7249" s="25" t="s">
        <v>7512</v>
      </c>
      <c r="B7249" s="25" t="s">
        <v>102</v>
      </c>
      <c r="C7249" s="25" t="s">
        <v>111</v>
      </c>
      <c r="D7249" s="25" t="s">
        <v>112</v>
      </c>
      <c r="G7249" s="31"/>
      <c r="H7249" s="32"/>
      <c r="L7249" s="25" t="s">
        <v>170</v>
      </c>
      <c r="M7249" s="25" t="s">
        <v>171</v>
      </c>
      <c r="N7249" s="28" t="n">
        <v>1096</v>
      </c>
      <c r="O7249" s="25" t="s">
        <v>56</v>
      </c>
      <c r="P7249" s="29" t="n">
        <v>42916</v>
      </c>
      <c r="Q7249" s="33"/>
      <c r="R7249" s="34"/>
      <c r="S7249" s="28" t="n">
        <f aca="false">IF(O7249="Won",R7249,IF(O7249="Lost",0,N7249))</f>
        <v>1096</v>
      </c>
      <c r="T7249" s="30" t="str">
        <f aca="false">IF(AND(P7249&lt;&gt;"",Q7249&lt;&gt;""),Q7249-P7249,"")</f>
        <v/>
      </c>
      <c r="U7249" s="30" t="n">
        <f aca="false">IF(AND(O7249="Engaging",P7249&lt;&gt;""),'Leia-me'!$B$5-P7249,"")</f>
        <v>184</v>
      </c>
      <c r="V7249" s="25" t="str">
        <f aca="false">IF(O7249&lt;&gt;"Engaging","",IF(U7249&lt;='Leia-me'!$B$6,"Saudável",IF(U7249&lt;='Leia-me'!$B$7,"Esfriando",IF(U7249&lt;='Leia-me'!$B$8,"Última chance","Zumbi"))))</f>
        <v>Zumbi</v>
      </c>
      <c r="W7249" s="25" t="str">
        <f aca="false">IF(O7249="Won",1,IF(O7249="Lost",0,""))</f>
        <v/>
      </c>
      <c r="Y7249" s="25" t="str">
        <f aca="false">IF(E7249="","Sim","")</f>
        <v>Sim</v>
      </c>
    </row>
    <row r="7250" customFormat="false" ht="15" hidden="false" customHeight="false" outlineLevel="0" collapsed="false">
      <c r="A7250" s="25" t="s">
        <v>7513</v>
      </c>
      <c r="B7250" s="25" t="s">
        <v>102</v>
      </c>
      <c r="C7250" s="25" t="s">
        <v>111</v>
      </c>
      <c r="D7250" s="25" t="s">
        <v>112</v>
      </c>
      <c r="E7250" s="25" t="s">
        <v>2739</v>
      </c>
      <c r="F7250" s="25" t="s">
        <v>159</v>
      </c>
      <c r="G7250" s="26" t="n">
        <v>2871.35</v>
      </c>
      <c r="H7250" s="27" t="n">
        <v>9561</v>
      </c>
      <c r="I7250" s="25" t="s">
        <v>147</v>
      </c>
      <c r="K7250" s="25" t="n">
        <v>1983</v>
      </c>
      <c r="L7250" s="25" t="s">
        <v>1834</v>
      </c>
      <c r="M7250" s="25" t="s">
        <v>171</v>
      </c>
      <c r="N7250" s="28" t="n">
        <v>4821</v>
      </c>
      <c r="O7250" s="25" t="s">
        <v>55</v>
      </c>
      <c r="P7250" s="29" t="n">
        <v>42916</v>
      </c>
      <c r="Q7250" s="29" t="n">
        <v>42924</v>
      </c>
      <c r="R7250" s="28" t="n">
        <v>0</v>
      </c>
      <c r="S7250" s="28" t="n">
        <f aca="false">IF(O7250="Won",R7250,IF(O7250="Lost",0,N7250))</f>
        <v>0</v>
      </c>
      <c r="T7250" s="30" t="n">
        <f aca="false">IF(AND(P7250&lt;&gt;"",Q7250&lt;&gt;""),Q7250-P7250,"")</f>
        <v>8</v>
      </c>
      <c r="U7250" s="30" t="str">
        <f aca="false">IF(AND(O7250="Engaging",P7250&lt;&gt;""),'Leia-me'!$B$5-P7250,"")</f>
        <v/>
      </c>
      <c r="V7250" s="25" t="str">
        <f aca="false">IF(O7250&lt;&gt;"Engaging","",IF(U7250&lt;='Leia-me'!$B$6,"Saudável",IF(U7250&lt;='Leia-me'!$B$7,"Esfriando",IF(U7250&lt;='Leia-me'!$B$8,"Última chance","Zumbi"))))</f>
        <v/>
      </c>
      <c r="W7250" s="25" t="n">
        <f aca="false">IF(O7250="Won",1,IF(O7250="Lost",0,""))</f>
        <v>0</v>
      </c>
      <c r="X7250" s="25" t="s">
        <v>1835</v>
      </c>
      <c r="Y7250" s="25" t="str">
        <f aca="false">IF(E7250="","Sim","")</f>
        <v/>
      </c>
    </row>
    <row r="7251" customFormat="false" ht="15" hidden="false" customHeight="false" outlineLevel="0" collapsed="false">
      <c r="A7251" s="25" t="s">
        <v>7514</v>
      </c>
      <c r="B7251" s="25" t="s">
        <v>102</v>
      </c>
      <c r="C7251" s="25" t="s">
        <v>111</v>
      </c>
      <c r="D7251" s="25" t="s">
        <v>112</v>
      </c>
      <c r="E7251" s="25" t="s">
        <v>428</v>
      </c>
      <c r="F7251" s="25" t="s">
        <v>267</v>
      </c>
      <c r="G7251" s="26" t="n">
        <v>792.46</v>
      </c>
      <c r="H7251" s="27" t="n">
        <v>1299</v>
      </c>
      <c r="I7251" s="25" t="s">
        <v>147</v>
      </c>
      <c r="K7251" s="25" t="n">
        <v>1982</v>
      </c>
      <c r="L7251" s="25" t="s">
        <v>178</v>
      </c>
      <c r="M7251" s="25" t="s">
        <v>171</v>
      </c>
      <c r="N7251" s="28" t="n">
        <v>5482</v>
      </c>
      <c r="O7251" s="25" t="s">
        <v>54</v>
      </c>
      <c r="P7251" s="29" t="n">
        <v>42918</v>
      </c>
      <c r="Q7251" s="29" t="n">
        <v>42994</v>
      </c>
      <c r="R7251" s="28" t="n">
        <v>6192</v>
      </c>
      <c r="S7251" s="28" t="n">
        <f aca="false">IF(O7251="Won",R7251,IF(O7251="Lost",0,N7251))</f>
        <v>6192</v>
      </c>
      <c r="T7251" s="30" t="n">
        <f aca="false">IF(AND(P7251&lt;&gt;"",Q7251&lt;&gt;""),Q7251-P7251,"")</f>
        <v>76</v>
      </c>
      <c r="U7251" s="30" t="str">
        <f aca="false">IF(AND(O7251="Engaging",P7251&lt;&gt;""),'Leia-me'!$B$5-P7251,"")</f>
        <v/>
      </c>
      <c r="V7251" s="25" t="str">
        <f aca="false">IF(O7251&lt;&gt;"Engaging","",IF(U7251&lt;='Leia-me'!$B$6,"Saudável",IF(U7251&lt;='Leia-me'!$B$7,"Esfriando",IF(U7251&lt;='Leia-me'!$B$8,"Última chance","Zumbi"))))</f>
        <v/>
      </c>
      <c r="W7251" s="25" t="n">
        <f aca="false">IF(O7251="Won",1,IF(O7251="Lost",0,""))</f>
        <v>1</v>
      </c>
      <c r="Y7251" s="25" t="str">
        <f aca="false">IF(E7251="","Sim","")</f>
        <v/>
      </c>
    </row>
    <row r="7252" customFormat="false" ht="15" hidden="false" customHeight="false" outlineLevel="0" collapsed="false">
      <c r="A7252" s="25" t="s">
        <v>7515</v>
      </c>
      <c r="B7252" s="25" t="s">
        <v>102</v>
      </c>
      <c r="C7252" s="25" t="s">
        <v>111</v>
      </c>
      <c r="D7252" s="25" t="s">
        <v>112</v>
      </c>
      <c r="E7252" s="25" t="s">
        <v>5204</v>
      </c>
      <c r="F7252" s="25" t="s">
        <v>155</v>
      </c>
      <c r="G7252" s="26" t="n">
        <v>1188.42</v>
      </c>
      <c r="H7252" s="27" t="n">
        <v>3015</v>
      </c>
      <c r="I7252" s="25" t="s">
        <v>147</v>
      </c>
      <c r="K7252" s="25" t="n">
        <v>1994</v>
      </c>
      <c r="L7252" s="25" t="s">
        <v>178</v>
      </c>
      <c r="M7252" s="25" t="s">
        <v>171</v>
      </c>
      <c r="N7252" s="28" t="n">
        <v>5482</v>
      </c>
      <c r="O7252" s="25" t="s">
        <v>55</v>
      </c>
      <c r="P7252" s="29" t="n">
        <v>42919</v>
      </c>
      <c r="Q7252" s="29" t="n">
        <v>42920</v>
      </c>
      <c r="R7252" s="28" t="n">
        <v>0</v>
      </c>
      <c r="S7252" s="28" t="n">
        <f aca="false">IF(O7252="Won",R7252,IF(O7252="Lost",0,N7252))</f>
        <v>0</v>
      </c>
      <c r="T7252" s="30" t="n">
        <f aca="false">IF(AND(P7252&lt;&gt;"",Q7252&lt;&gt;""),Q7252-P7252,"")</f>
        <v>1</v>
      </c>
      <c r="U7252" s="30" t="str">
        <f aca="false">IF(AND(O7252="Engaging",P7252&lt;&gt;""),'Leia-me'!$B$5-P7252,"")</f>
        <v/>
      </c>
      <c r="V7252" s="25" t="str">
        <f aca="false">IF(O7252&lt;&gt;"Engaging","",IF(U7252&lt;='Leia-me'!$B$6,"Saudável",IF(U7252&lt;='Leia-me'!$B$7,"Esfriando",IF(U7252&lt;='Leia-me'!$B$8,"Última chance","Zumbi"))))</f>
        <v/>
      </c>
      <c r="W7252" s="25" t="n">
        <f aca="false">IF(O7252="Won",1,IF(O7252="Lost",0,""))</f>
        <v>0</v>
      </c>
      <c r="Y7252" s="25" t="str">
        <f aca="false">IF(E7252="","Sim","")</f>
        <v/>
      </c>
    </row>
    <row r="7253" customFormat="false" ht="15" hidden="false" customHeight="false" outlineLevel="0" collapsed="false">
      <c r="A7253" s="25" t="s">
        <v>7516</v>
      </c>
      <c r="B7253" s="25" t="s">
        <v>102</v>
      </c>
      <c r="C7253" s="25" t="s">
        <v>111</v>
      </c>
      <c r="D7253" s="25" t="s">
        <v>112</v>
      </c>
      <c r="E7253" s="25" t="s">
        <v>433</v>
      </c>
      <c r="F7253" s="25" t="s">
        <v>211</v>
      </c>
      <c r="G7253" s="26" t="n">
        <v>2214.94</v>
      </c>
      <c r="H7253" s="27" t="n">
        <v>5374</v>
      </c>
      <c r="I7253" s="25" t="s">
        <v>147</v>
      </c>
      <c r="K7253" s="25" t="n">
        <v>1996</v>
      </c>
      <c r="L7253" s="25" t="s">
        <v>178</v>
      </c>
      <c r="M7253" s="25" t="s">
        <v>171</v>
      </c>
      <c r="N7253" s="28" t="n">
        <v>5482</v>
      </c>
      <c r="O7253" s="25" t="s">
        <v>55</v>
      </c>
      <c r="P7253" s="29" t="n">
        <v>42919</v>
      </c>
      <c r="Q7253" s="29" t="n">
        <v>42921</v>
      </c>
      <c r="R7253" s="28" t="n">
        <v>0</v>
      </c>
      <c r="S7253" s="28" t="n">
        <f aca="false">IF(O7253="Won",R7253,IF(O7253="Lost",0,N7253))</f>
        <v>0</v>
      </c>
      <c r="T7253" s="30" t="n">
        <f aca="false">IF(AND(P7253&lt;&gt;"",Q7253&lt;&gt;""),Q7253-P7253,"")</f>
        <v>2</v>
      </c>
      <c r="U7253" s="30" t="str">
        <f aca="false">IF(AND(O7253="Engaging",P7253&lt;&gt;""),'Leia-me'!$B$5-P7253,"")</f>
        <v/>
      </c>
      <c r="V7253" s="25" t="str">
        <f aca="false">IF(O7253&lt;&gt;"Engaging","",IF(U7253&lt;='Leia-me'!$B$6,"Saudável",IF(U7253&lt;='Leia-me'!$B$7,"Esfriando",IF(U7253&lt;='Leia-me'!$B$8,"Última chance","Zumbi"))))</f>
        <v/>
      </c>
      <c r="W7253" s="25" t="n">
        <f aca="false">IF(O7253="Won",1,IF(O7253="Lost",0,""))</f>
        <v>0</v>
      </c>
      <c r="Y7253" s="25" t="str">
        <f aca="false">IF(E7253="","Sim","")</f>
        <v/>
      </c>
    </row>
    <row r="7254" customFormat="false" ht="15" hidden="false" customHeight="false" outlineLevel="0" collapsed="false">
      <c r="A7254" s="25" t="s">
        <v>7517</v>
      </c>
      <c r="B7254" s="25" t="s">
        <v>102</v>
      </c>
      <c r="C7254" s="25" t="s">
        <v>111</v>
      </c>
      <c r="D7254" s="25" t="s">
        <v>112</v>
      </c>
      <c r="E7254" s="25" t="s">
        <v>860</v>
      </c>
      <c r="F7254" s="25" t="s">
        <v>168</v>
      </c>
      <c r="G7254" s="26" t="n">
        <v>894.37</v>
      </c>
      <c r="H7254" s="27" t="n">
        <v>1593</v>
      </c>
      <c r="I7254" s="25" t="s">
        <v>861</v>
      </c>
      <c r="K7254" s="25" t="n">
        <v>2008</v>
      </c>
      <c r="L7254" s="25" t="s">
        <v>178</v>
      </c>
      <c r="M7254" s="25" t="s">
        <v>171</v>
      </c>
      <c r="N7254" s="28" t="n">
        <v>5482</v>
      </c>
      <c r="O7254" s="25" t="s">
        <v>55</v>
      </c>
      <c r="P7254" s="29" t="n">
        <v>42919</v>
      </c>
      <c r="Q7254" s="29" t="n">
        <v>42926</v>
      </c>
      <c r="R7254" s="28" t="n">
        <v>0</v>
      </c>
      <c r="S7254" s="28" t="n">
        <f aca="false">IF(O7254="Won",R7254,IF(O7254="Lost",0,N7254))</f>
        <v>0</v>
      </c>
      <c r="T7254" s="30" t="n">
        <f aca="false">IF(AND(P7254&lt;&gt;"",Q7254&lt;&gt;""),Q7254-P7254,"")</f>
        <v>7</v>
      </c>
      <c r="U7254" s="30" t="str">
        <f aca="false">IF(AND(O7254="Engaging",P7254&lt;&gt;""),'Leia-me'!$B$5-P7254,"")</f>
        <v/>
      </c>
      <c r="V7254" s="25" t="str">
        <f aca="false">IF(O7254&lt;&gt;"Engaging","",IF(U7254&lt;='Leia-me'!$B$6,"Saudável",IF(U7254&lt;='Leia-me'!$B$7,"Esfriando",IF(U7254&lt;='Leia-me'!$B$8,"Última chance","Zumbi"))))</f>
        <v/>
      </c>
      <c r="W7254" s="25" t="n">
        <f aca="false">IF(O7254="Won",1,IF(O7254="Lost",0,""))</f>
        <v>0</v>
      </c>
      <c r="Y7254" s="25" t="str">
        <f aca="false">IF(E7254="","Sim","")</f>
        <v/>
      </c>
    </row>
    <row r="7255" customFormat="false" ht="15" hidden="false" customHeight="false" outlineLevel="0" collapsed="false">
      <c r="A7255" s="25" t="s">
        <v>7518</v>
      </c>
      <c r="B7255" s="25" t="s">
        <v>102</v>
      </c>
      <c r="C7255" s="25" t="s">
        <v>111</v>
      </c>
      <c r="D7255" s="25" t="s">
        <v>112</v>
      </c>
      <c r="E7255" s="25" t="s">
        <v>1778</v>
      </c>
      <c r="F7255" s="25" t="s">
        <v>146</v>
      </c>
      <c r="G7255" s="26" t="n">
        <v>1618.89</v>
      </c>
      <c r="H7255" s="27" t="n">
        <v>3889</v>
      </c>
      <c r="I7255" s="25" t="s">
        <v>147</v>
      </c>
      <c r="K7255" s="25" t="n">
        <v>2004</v>
      </c>
      <c r="L7255" s="25" t="s">
        <v>178</v>
      </c>
      <c r="M7255" s="25" t="s">
        <v>171</v>
      </c>
      <c r="N7255" s="28" t="n">
        <v>5482</v>
      </c>
      <c r="O7255" s="25" t="s">
        <v>54</v>
      </c>
      <c r="P7255" s="29" t="n">
        <v>42919</v>
      </c>
      <c r="Q7255" s="29" t="n">
        <v>43005</v>
      </c>
      <c r="R7255" s="28" t="n">
        <v>6693</v>
      </c>
      <c r="S7255" s="28" t="n">
        <f aca="false">IF(O7255="Won",R7255,IF(O7255="Lost",0,N7255))</f>
        <v>6693</v>
      </c>
      <c r="T7255" s="30" t="n">
        <f aca="false">IF(AND(P7255&lt;&gt;"",Q7255&lt;&gt;""),Q7255-P7255,"")</f>
        <v>86</v>
      </c>
      <c r="U7255" s="30" t="str">
        <f aca="false">IF(AND(O7255="Engaging",P7255&lt;&gt;""),'Leia-me'!$B$5-P7255,"")</f>
        <v/>
      </c>
      <c r="V7255" s="25" t="str">
        <f aca="false">IF(O7255&lt;&gt;"Engaging","",IF(U7255&lt;='Leia-me'!$B$6,"Saudável",IF(U7255&lt;='Leia-me'!$B$7,"Esfriando",IF(U7255&lt;='Leia-me'!$B$8,"Última chance","Zumbi"))))</f>
        <v/>
      </c>
      <c r="W7255" s="25" t="n">
        <f aca="false">IF(O7255="Won",1,IF(O7255="Lost",0,""))</f>
        <v>1</v>
      </c>
      <c r="Y7255" s="25" t="str">
        <f aca="false">IF(E7255="","Sim","")</f>
        <v/>
      </c>
    </row>
    <row r="7256" customFormat="false" ht="15" hidden="false" customHeight="false" outlineLevel="0" collapsed="false">
      <c r="A7256" s="25" t="s">
        <v>7519</v>
      </c>
      <c r="B7256" s="25" t="s">
        <v>102</v>
      </c>
      <c r="C7256" s="25" t="s">
        <v>111</v>
      </c>
      <c r="D7256" s="25" t="s">
        <v>112</v>
      </c>
      <c r="E7256" s="25" t="s">
        <v>195</v>
      </c>
      <c r="F7256" s="25" t="s">
        <v>185</v>
      </c>
      <c r="G7256" s="26" t="n">
        <v>8170.38</v>
      </c>
      <c r="H7256" s="27" t="n">
        <v>16499</v>
      </c>
      <c r="I7256" s="25" t="s">
        <v>196</v>
      </c>
      <c r="K7256" s="25" t="n">
        <v>1997</v>
      </c>
      <c r="L7256" s="25" t="s">
        <v>1834</v>
      </c>
      <c r="M7256" s="25" t="s">
        <v>171</v>
      </c>
      <c r="N7256" s="28" t="n">
        <v>4821</v>
      </c>
      <c r="O7256" s="25" t="s">
        <v>54</v>
      </c>
      <c r="P7256" s="29" t="n">
        <v>42921</v>
      </c>
      <c r="Q7256" s="29" t="n">
        <v>42922</v>
      </c>
      <c r="R7256" s="28" t="n">
        <v>5157</v>
      </c>
      <c r="S7256" s="28" t="n">
        <f aca="false">IF(O7256="Won",R7256,IF(O7256="Lost",0,N7256))</f>
        <v>5157</v>
      </c>
      <c r="T7256" s="30" t="n">
        <f aca="false">IF(AND(P7256&lt;&gt;"",Q7256&lt;&gt;""),Q7256-P7256,"")</f>
        <v>1</v>
      </c>
      <c r="U7256" s="30" t="str">
        <f aca="false">IF(AND(O7256="Engaging",P7256&lt;&gt;""),'Leia-me'!$B$5-P7256,"")</f>
        <v/>
      </c>
      <c r="V7256" s="25" t="str">
        <f aca="false">IF(O7256&lt;&gt;"Engaging","",IF(U7256&lt;='Leia-me'!$B$6,"Saudável",IF(U7256&lt;='Leia-me'!$B$7,"Esfriando",IF(U7256&lt;='Leia-me'!$B$8,"Última chance","Zumbi"))))</f>
        <v/>
      </c>
      <c r="W7256" s="25" t="n">
        <f aca="false">IF(O7256="Won",1,IF(O7256="Lost",0,""))</f>
        <v>1</v>
      </c>
      <c r="X7256" s="25" t="s">
        <v>1835</v>
      </c>
      <c r="Y7256" s="25" t="str">
        <f aca="false">IF(E7256="","Sim","")</f>
        <v/>
      </c>
    </row>
    <row r="7257" customFormat="false" ht="15" hidden="false" customHeight="false" outlineLevel="0" collapsed="false">
      <c r="A7257" s="25" t="s">
        <v>7520</v>
      </c>
      <c r="B7257" s="25" t="s">
        <v>102</v>
      </c>
      <c r="C7257" s="25" t="s">
        <v>111</v>
      </c>
      <c r="D7257" s="25" t="s">
        <v>112</v>
      </c>
      <c r="G7257" s="31"/>
      <c r="H7257" s="32"/>
      <c r="L7257" s="25" t="s">
        <v>186</v>
      </c>
      <c r="M7257" s="25" t="s">
        <v>171</v>
      </c>
      <c r="N7257" s="28" t="n">
        <v>550</v>
      </c>
      <c r="O7257" s="25" t="s">
        <v>56</v>
      </c>
      <c r="P7257" s="29" t="n">
        <v>42924</v>
      </c>
      <c r="Q7257" s="33"/>
      <c r="R7257" s="34"/>
      <c r="S7257" s="28" t="n">
        <f aca="false">IF(O7257="Won",R7257,IF(O7257="Lost",0,N7257))</f>
        <v>550</v>
      </c>
      <c r="T7257" s="30" t="str">
        <f aca="false">IF(AND(P7257&lt;&gt;"",Q7257&lt;&gt;""),Q7257-P7257,"")</f>
        <v/>
      </c>
      <c r="U7257" s="30" t="n">
        <f aca="false">IF(AND(O7257="Engaging",P7257&lt;&gt;""),'Leia-me'!$B$5-P7257,"")</f>
        <v>176</v>
      </c>
      <c r="V7257" s="25" t="str">
        <f aca="false">IF(O7257&lt;&gt;"Engaging","",IF(U7257&lt;='Leia-me'!$B$6,"Saudável",IF(U7257&lt;='Leia-me'!$B$7,"Esfriando",IF(U7257&lt;='Leia-me'!$B$8,"Última chance","Zumbi"))))</f>
        <v>Zumbi</v>
      </c>
      <c r="W7257" s="25" t="str">
        <f aca="false">IF(O7257="Won",1,IF(O7257="Lost",0,""))</f>
        <v/>
      </c>
      <c r="Y7257" s="25" t="str">
        <f aca="false">IF(E7257="","Sim","")</f>
        <v>Sim</v>
      </c>
    </row>
    <row r="7258" customFormat="false" ht="15" hidden="false" customHeight="false" outlineLevel="0" collapsed="false">
      <c r="A7258" s="25" t="s">
        <v>7521</v>
      </c>
      <c r="B7258" s="25" t="s">
        <v>102</v>
      </c>
      <c r="C7258" s="25" t="s">
        <v>111</v>
      </c>
      <c r="D7258" s="25" t="s">
        <v>112</v>
      </c>
      <c r="E7258" s="25" t="s">
        <v>646</v>
      </c>
      <c r="F7258" s="25" t="s">
        <v>165</v>
      </c>
      <c r="G7258" s="26" t="n">
        <v>324.19</v>
      </c>
      <c r="H7258" s="27" t="n">
        <v>978</v>
      </c>
      <c r="I7258" s="25" t="s">
        <v>147</v>
      </c>
      <c r="K7258" s="25" t="n">
        <v>1992</v>
      </c>
      <c r="L7258" s="25" t="s">
        <v>186</v>
      </c>
      <c r="M7258" s="25" t="s">
        <v>171</v>
      </c>
      <c r="N7258" s="28" t="n">
        <v>550</v>
      </c>
      <c r="O7258" s="25" t="s">
        <v>54</v>
      </c>
      <c r="P7258" s="29" t="n">
        <v>42924</v>
      </c>
      <c r="Q7258" s="29" t="n">
        <v>42976</v>
      </c>
      <c r="R7258" s="28" t="n">
        <v>587</v>
      </c>
      <c r="S7258" s="28" t="n">
        <f aca="false">IF(O7258="Won",R7258,IF(O7258="Lost",0,N7258))</f>
        <v>587</v>
      </c>
      <c r="T7258" s="30" t="n">
        <f aca="false">IF(AND(P7258&lt;&gt;"",Q7258&lt;&gt;""),Q7258-P7258,"")</f>
        <v>52</v>
      </c>
      <c r="U7258" s="30" t="str">
        <f aca="false">IF(AND(O7258="Engaging",P7258&lt;&gt;""),'Leia-me'!$B$5-P7258,"")</f>
        <v/>
      </c>
      <c r="V7258" s="25" t="str">
        <f aca="false">IF(O7258&lt;&gt;"Engaging","",IF(U7258&lt;='Leia-me'!$B$6,"Saudável",IF(U7258&lt;='Leia-me'!$B$7,"Esfriando",IF(U7258&lt;='Leia-me'!$B$8,"Última chance","Zumbi"))))</f>
        <v/>
      </c>
      <c r="W7258" s="25" t="n">
        <f aca="false">IF(O7258="Won",1,IF(O7258="Lost",0,""))</f>
        <v>1</v>
      </c>
      <c r="Y7258" s="25" t="str">
        <f aca="false">IF(E7258="","Sim","")</f>
        <v/>
      </c>
    </row>
    <row r="7259" customFormat="false" ht="15" hidden="false" customHeight="false" outlineLevel="0" collapsed="false">
      <c r="A7259" s="25" t="s">
        <v>7522</v>
      </c>
      <c r="B7259" s="25" t="s">
        <v>102</v>
      </c>
      <c r="C7259" s="25" t="s">
        <v>111</v>
      </c>
      <c r="D7259" s="25" t="s">
        <v>112</v>
      </c>
      <c r="E7259" s="25" t="s">
        <v>494</v>
      </c>
      <c r="F7259" s="25" t="s">
        <v>192</v>
      </c>
      <c r="G7259" s="26" t="n">
        <v>11698.03</v>
      </c>
      <c r="H7259" s="27" t="n">
        <v>34288</v>
      </c>
      <c r="I7259" s="25" t="s">
        <v>147</v>
      </c>
      <c r="K7259" s="25" t="n">
        <v>1982</v>
      </c>
      <c r="L7259" s="25" t="s">
        <v>178</v>
      </c>
      <c r="M7259" s="25" t="s">
        <v>171</v>
      </c>
      <c r="N7259" s="28" t="n">
        <v>5482</v>
      </c>
      <c r="O7259" s="25" t="s">
        <v>54</v>
      </c>
      <c r="P7259" s="29" t="n">
        <v>42924</v>
      </c>
      <c r="Q7259" s="29" t="n">
        <v>42932</v>
      </c>
      <c r="R7259" s="28" t="n">
        <v>5284</v>
      </c>
      <c r="S7259" s="28" t="n">
        <f aca="false">IF(O7259="Won",R7259,IF(O7259="Lost",0,N7259))</f>
        <v>5284</v>
      </c>
      <c r="T7259" s="30" t="n">
        <f aca="false">IF(AND(P7259&lt;&gt;"",Q7259&lt;&gt;""),Q7259-P7259,"")</f>
        <v>8</v>
      </c>
      <c r="U7259" s="30" t="str">
        <f aca="false">IF(AND(O7259="Engaging",P7259&lt;&gt;""),'Leia-me'!$B$5-P7259,"")</f>
        <v/>
      </c>
      <c r="V7259" s="25" t="str">
        <f aca="false">IF(O7259&lt;&gt;"Engaging","",IF(U7259&lt;='Leia-me'!$B$6,"Saudável",IF(U7259&lt;='Leia-me'!$B$7,"Esfriando",IF(U7259&lt;='Leia-me'!$B$8,"Última chance","Zumbi"))))</f>
        <v/>
      </c>
      <c r="W7259" s="25" t="n">
        <f aca="false">IF(O7259="Won",1,IF(O7259="Lost",0,""))</f>
        <v>1</v>
      </c>
      <c r="Y7259" s="25" t="str">
        <f aca="false">IF(E7259="","Sim","")</f>
        <v/>
      </c>
    </row>
    <row r="7260" customFormat="false" ht="15" hidden="false" customHeight="false" outlineLevel="0" collapsed="false">
      <c r="A7260" s="25" t="s">
        <v>7523</v>
      </c>
      <c r="B7260" s="25" t="s">
        <v>102</v>
      </c>
      <c r="C7260" s="25" t="s">
        <v>111</v>
      </c>
      <c r="D7260" s="25" t="s">
        <v>112</v>
      </c>
      <c r="E7260" s="25" t="s">
        <v>419</v>
      </c>
      <c r="F7260" s="25" t="s">
        <v>146</v>
      </c>
      <c r="G7260" s="26" t="n">
        <v>2741.37</v>
      </c>
      <c r="H7260" s="27" t="n">
        <v>9226</v>
      </c>
      <c r="I7260" s="25" t="s">
        <v>147</v>
      </c>
      <c r="K7260" s="25" t="n">
        <v>1985</v>
      </c>
      <c r="L7260" s="25" t="s">
        <v>160</v>
      </c>
      <c r="M7260" s="25" t="s">
        <v>149</v>
      </c>
      <c r="N7260" s="28" t="n">
        <v>3393</v>
      </c>
      <c r="O7260" s="25" t="s">
        <v>54</v>
      </c>
      <c r="P7260" s="29" t="n">
        <v>42926</v>
      </c>
      <c r="Q7260" s="29" t="n">
        <v>43042</v>
      </c>
      <c r="R7260" s="28" t="n">
        <v>3624</v>
      </c>
      <c r="S7260" s="28" t="n">
        <f aca="false">IF(O7260="Won",R7260,IF(O7260="Lost",0,N7260))</f>
        <v>3624</v>
      </c>
      <c r="T7260" s="30" t="n">
        <f aca="false">IF(AND(P7260&lt;&gt;"",Q7260&lt;&gt;""),Q7260-P7260,"")</f>
        <v>116</v>
      </c>
      <c r="U7260" s="30" t="str">
        <f aca="false">IF(AND(O7260="Engaging",P7260&lt;&gt;""),'Leia-me'!$B$5-P7260,"")</f>
        <v/>
      </c>
      <c r="V7260" s="25" t="str">
        <f aca="false">IF(O7260&lt;&gt;"Engaging","",IF(U7260&lt;='Leia-me'!$B$6,"Saudável",IF(U7260&lt;='Leia-me'!$B$7,"Esfriando",IF(U7260&lt;='Leia-me'!$B$8,"Última chance","Zumbi"))))</f>
        <v/>
      </c>
      <c r="W7260" s="25" t="n">
        <f aca="false">IF(O7260="Won",1,IF(O7260="Lost",0,""))</f>
        <v>1</v>
      </c>
      <c r="Y7260" s="25" t="str">
        <f aca="false">IF(E7260="","Sim","")</f>
        <v/>
      </c>
    </row>
    <row r="7261" customFormat="false" ht="15" hidden="false" customHeight="false" outlineLevel="0" collapsed="false">
      <c r="A7261" s="25" t="s">
        <v>7524</v>
      </c>
      <c r="B7261" s="25" t="s">
        <v>102</v>
      </c>
      <c r="C7261" s="25" t="s">
        <v>111</v>
      </c>
      <c r="D7261" s="25" t="s">
        <v>112</v>
      </c>
      <c r="E7261" s="25" t="s">
        <v>199</v>
      </c>
      <c r="F7261" s="25" t="s">
        <v>177</v>
      </c>
      <c r="G7261" s="26" t="n">
        <v>52.5</v>
      </c>
      <c r="H7261" s="27" t="n">
        <v>165</v>
      </c>
      <c r="I7261" s="25" t="s">
        <v>147</v>
      </c>
      <c r="K7261" s="25" t="n">
        <v>2008</v>
      </c>
      <c r="L7261" s="25" t="s">
        <v>178</v>
      </c>
      <c r="M7261" s="25" t="s">
        <v>171</v>
      </c>
      <c r="N7261" s="28" t="n">
        <v>5482</v>
      </c>
      <c r="O7261" s="25" t="s">
        <v>55</v>
      </c>
      <c r="P7261" s="29" t="n">
        <v>42927</v>
      </c>
      <c r="Q7261" s="29" t="n">
        <v>42928</v>
      </c>
      <c r="R7261" s="28" t="n">
        <v>0</v>
      </c>
      <c r="S7261" s="28" t="n">
        <f aca="false">IF(O7261="Won",R7261,IF(O7261="Lost",0,N7261))</f>
        <v>0</v>
      </c>
      <c r="T7261" s="30" t="n">
        <f aca="false">IF(AND(P7261&lt;&gt;"",Q7261&lt;&gt;""),Q7261-P7261,"")</f>
        <v>1</v>
      </c>
      <c r="U7261" s="30" t="str">
        <f aca="false">IF(AND(O7261="Engaging",P7261&lt;&gt;""),'Leia-me'!$B$5-P7261,"")</f>
        <v/>
      </c>
      <c r="V7261" s="25" t="str">
        <f aca="false">IF(O7261&lt;&gt;"Engaging","",IF(U7261&lt;='Leia-me'!$B$6,"Saudável",IF(U7261&lt;='Leia-me'!$B$7,"Esfriando",IF(U7261&lt;='Leia-me'!$B$8,"Última chance","Zumbi"))))</f>
        <v/>
      </c>
      <c r="W7261" s="25" t="n">
        <f aca="false">IF(O7261="Won",1,IF(O7261="Lost",0,""))</f>
        <v>0</v>
      </c>
      <c r="Y7261" s="25" t="str">
        <f aca="false">IF(E7261="","Sim","")</f>
        <v/>
      </c>
    </row>
    <row r="7262" customFormat="false" ht="15" hidden="false" customHeight="false" outlineLevel="0" collapsed="false">
      <c r="A7262" s="25" t="s">
        <v>7525</v>
      </c>
      <c r="B7262" s="25" t="s">
        <v>102</v>
      </c>
      <c r="C7262" s="25" t="s">
        <v>111</v>
      </c>
      <c r="D7262" s="25" t="s">
        <v>112</v>
      </c>
      <c r="E7262" s="25" t="s">
        <v>868</v>
      </c>
      <c r="F7262" s="25" t="s">
        <v>168</v>
      </c>
      <c r="G7262" s="26" t="n">
        <v>2952.73</v>
      </c>
      <c r="H7262" s="27" t="n">
        <v>5107</v>
      </c>
      <c r="I7262" s="25" t="s">
        <v>147</v>
      </c>
      <c r="K7262" s="25" t="n">
        <v>2000</v>
      </c>
      <c r="L7262" s="25" t="s">
        <v>148</v>
      </c>
      <c r="M7262" s="25" t="s">
        <v>149</v>
      </c>
      <c r="N7262" s="28" t="n">
        <v>55</v>
      </c>
      <c r="O7262" s="25" t="s">
        <v>54</v>
      </c>
      <c r="P7262" s="29" t="n">
        <v>42927</v>
      </c>
      <c r="Q7262" s="29" t="n">
        <v>42934</v>
      </c>
      <c r="R7262" s="28" t="n">
        <v>57</v>
      </c>
      <c r="S7262" s="28" t="n">
        <f aca="false">IF(O7262="Won",R7262,IF(O7262="Lost",0,N7262))</f>
        <v>57</v>
      </c>
      <c r="T7262" s="30" t="n">
        <f aca="false">IF(AND(P7262&lt;&gt;"",Q7262&lt;&gt;""),Q7262-P7262,"")</f>
        <v>7</v>
      </c>
      <c r="U7262" s="30" t="str">
        <f aca="false">IF(AND(O7262="Engaging",P7262&lt;&gt;""),'Leia-me'!$B$5-P7262,"")</f>
        <v/>
      </c>
      <c r="V7262" s="25" t="str">
        <f aca="false">IF(O7262&lt;&gt;"Engaging","",IF(U7262&lt;='Leia-me'!$B$6,"Saudável",IF(U7262&lt;='Leia-me'!$B$7,"Esfriando",IF(U7262&lt;='Leia-me'!$B$8,"Última chance","Zumbi"))))</f>
        <v/>
      </c>
      <c r="W7262" s="25" t="n">
        <f aca="false">IF(O7262="Won",1,IF(O7262="Lost",0,""))</f>
        <v>1</v>
      </c>
      <c r="Y7262" s="25" t="str">
        <f aca="false">IF(E7262="","Sim","")</f>
        <v/>
      </c>
    </row>
    <row r="7263" customFormat="false" ht="15" hidden="false" customHeight="false" outlineLevel="0" collapsed="false">
      <c r="A7263" s="25" t="s">
        <v>7526</v>
      </c>
      <c r="B7263" s="25" t="s">
        <v>102</v>
      </c>
      <c r="C7263" s="25" t="s">
        <v>111</v>
      </c>
      <c r="D7263" s="25" t="s">
        <v>112</v>
      </c>
      <c r="E7263" s="25" t="s">
        <v>433</v>
      </c>
      <c r="F7263" s="25" t="s">
        <v>211</v>
      </c>
      <c r="G7263" s="26" t="n">
        <v>2214.94</v>
      </c>
      <c r="H7263" s="27" t="n">
        <v>5374</v>
      </c>
      <c r="I7263" s="25" t="s">
        <v>147</v>
      </c>
      <c r="K7263" s="25" t="n">
        <v>1996</v>
      </c>
      <c r="L7263" s="25" t="s">
        <v>170</v>
      </c>
      <c r="M7263" s="25" t="s">
        <v>171</v>
      </c>
      <c r="N7263" s="28" t="n">
        <v>1096</v>
      </c>
      <c r="O7263" s="25" t="s">
        <v>55</v>
      </c>
      <c r="P7263" s="29" t="n">
        <v>42928</v>
      </c>
      <c r="Q7263" s="29" t="n">
        <v>42941</v>
      </c>
      <c r="R7263" s="28" t="n">
        <v>0</v>
      </c>
      <c r="S7263" s="28" t="n">
        <f aca="false">IF(O7263="Won",R7263,IF(O7263="Lost",0,N7263))</f>
        <v>0</v>
      </c>
      <c r="T7263" s="30" t="n">
        <f aca="false">IF(AND(P7263&lt;&gt;"",Q7263&lt;&gt;""),Q7263-P7263,"")</f>
        <v>13</v>
      </c>
      <c r="U7263" s="30" t="str">
        <f aca="false">IF(AND(O7263="Engaging",P7263&lt;&gt;""),'Leia-me'!$B$5-P7263,"")</f>
        <v/>
      </c>
      <c r="V7263" s="25" t="str">
        <f aca="false">IF(O7263&lt;&gt;"Engaging","",IF(U7263&lt;='Leia-me'!$B$6,"Saudável",IF(U7263&lt;='Leia-me'!$B$7,"Esfriando",IF(U7263&lt;='Leia-me'!$B$8,"Última chance","Zumbi"))))</f>
        <v/>
      </c>
      <c r="W7263" s="25" t="n">
        <f aca="false">IF(O7263="Won",1,IF(O7263="Lost",0,""))</f>
        <v>0</v>
      </c>
      <c r="Y7263" s="25" t="str">
        <f aca="false">IF(E7263="","Sim","")</f>
        <v/>
      </c>
    </row>
    <row r="7264" customFormat="false" ht="15" hidden="false" customHeight="false" outlineLevel="0" collapsed="false">
      <c r="A7264" s="25" t="s">
        <v>7527</v>
      </c>
      <c r="B7264" s="25" t="s">
        <v>102</v>
      </c>
      <c r="C7264" s="25" t="s">
        <v>111</v>
      </c>
      <c r="D7264" s="25" t="s">
        <v>112</v>
      </c>
      <c r="E7264" s="25" t="s">
        <v>609</v>
      </c>
      <c r="F7264" s="25" t="s">
        <v>267</v>
      </c>
      <c r="G7264" s="26" t="n">
        <v>692.19</v>
      </c>
      <c r="H7264" s="27" t="n">
        <v>1922</v>
      </c>
      <c r="I7264" s="25" t="s">
        <v>147</v>
      </c>
      <c r="K7264" s="25" t="n">
        <v>2003</v>
      </c>
      <c r="L7264" s="25" t="s">
        <v>1834</v>
      </c>
      <c r="M7264" s="25" t="s">
        <v>171</v>
      </c>
      <c r="N7264" s="28" t="n">
        <v>4821</v>
      </c>
      <c r="O7264" s="25" t="s">
        <v>55</v>
      </c>
      <c r="P7264" s="29" t="n">
        <v>42930</v>
      </c>
      <c r="Q7264" s="29" t="n">
        <v>42941</v>
      </c>
      <c r="R7264" s="28" t="n">
        <v>0</v>
      </c>
      <c r="S7264" s="28" t="n">
        <f aca="false">IF(O7264="Won",R7264,IF(O7264="Lost",0,N7264))</f>
        <v>0</v>
      </c>
      <c r="T7264" s="30" t="n">
        <f aca="false">IF(AND(P7264&lt;&gt;"",Q7264&lt;&gt;""),Q7264-P7264,"")</f>
        <v>11</v>
      </c>
      <c r="U7264" s="30" t="str">
        <f aca="false">IF(AND(O7264="Engaging",P7264&lt;&gt;""),'Leia-me'!$B$5-P7264,"")</f>
        <v/>
      </c>
      <c r="V7264" s="25" t="str">
        <f aca="false">IF(O7264&lt;&gt;"Engaging","",IF(U7264&lt;='Leia-me'!$B$6,"Saudável",IF(U7264&lt;='Leia-me'!$B$7,"Esfriando",IF(U7264&lt;='Leia-me'!$B$8,"Última chance","Zumbi"))))</f>
        <v/>
      </c>
      <c r="W7264" s="25" t="n">
        <f aca="false">IF(O7264="Won",1,IF(O7264="Lost",0,""))</f>
        <v>0</v>
      </c>
      <c r="X7264" s="25" t="s">
        <v>1835</v>
      </c>
      <c r="Y7264" s="25" t="str">
        <f aca="false">IF(E7264="","Sim","")</f>
        <v/>
      </c>
    </row>
    <row r="7265" customFormat="false" ht="15" hidden="false" customHeight="false" outlineLevel="0" collapsed="false">
      <c r="A7265" s="25" t="s">
        <v>7528</v>
      </c>
      <c r="B7265" s="25" t="s">
        <v>102</v>
      </c>
      <c r="C7265" s="25" t="s">
        <v>111</v>
      </c>
      <c r="D7265" s="25" t="s">
        <v>112</v>
      </c>
      <c r="E7265" s="25" t="s">
        <v>868</v>
      </c>
      <c r="F7265" s="25" t="s">
        <v>168</v>
      </c>
      <c r="G7265" s="26" t="n">
        <v>2952.73</v>
      </c>
      <c r="H7265" s="27" t="n">
        <v>5107</v>
      </c>
      <c r="I7265" s="25" t="s">
        <v>147</v>
      </c>
      <c r="K7265" s="25" t="n">
        <v>2000</v>
      </c>
      <c r="L7265" s="25" t="s">
        <v>178</v>
      </c>
      <c r="M7265" s="25" t="s">
        <v>171</v>
      </c>
      <c r="N7265" s="28" t="n">
        <v>5482</v>
      </c>
      <c r="O7265" s="25" t="s">
        <v>54</v>
      </c>
      <c r="P7265" s="29" t="n">
        <v>42930</v>
      </c>
      <c r="Q7265" s="29" t="n">
        <v>42937</v>
      </c>
      <c r="R7265" s="28" t="n">
        <v>5013</v>
      </c>
      <c r="S7265" s="28" t="n">
        <f aca="false">IF(O7265="Won",R7265,IF(O7265="Lost",0,N7265))</f>
        <v>5013</v>
      </c>
      <c r="T7265" s="30" t="n">
        <f aca="false">IF(AND(P7265&lt;&gt;"",Q7265&lt;&gt;""),Q7265-P7265,"")</f>
        <v>7</v>
      </c>
      <c r="U7265" s="30" t="str">
        <f aca="false">IF(AND(O7265="Engaging",P7265&lt;&gt;""),'Leia-me'!$B$5-P7265,"")</f>
        <v/>
      </c>
      <c r="V7265" s="25" t="str">
        <f aca="false">IF(O7265&lt;&gt;"Engaging","",IF(U7265&lt;='Leia-me'!$B$6,"Saudável",IF(U7265&lt;='Leia-me'!$B$7,"Esfriando",IF(U7265&lt;='Leia-me'!$B$8,"Última chance","Zumbi"))))</f>
        <v/>
      </c>
      <c r="W7265" s="25" t="n">
        <f aca="false">IF(O7265="Won",1,IF(O7265="Lost",0,""))</f>
        <v>1</v>
      </c>
      <c r="Y7265" s="25" t="str">
        <f aca="false">IF(E7265="","Sim","")</f>
        <v/>
      </c>
    </row>
    <row r="7266" customFormat="false" ht="15" hidden="false" customHeight="false" outlineLevel="0" collapsed="false">
      <c r="A7266" s="25" t="s">
        <v>7529</v>
      </c>
      <c r="B7266" s="25" t="s">
        <v>102</v>
      </c>
      <c r="C7266" s="25" t="s">
        <v>111</v>
      </c>
      <c r="D7266" s="25" t="s">
        <v>112</v>
      </c>
      <c r="E7266" s="25" t="s">
        <v>199</v>
      </c>
      <c r="F7266" s="25" t="s">
        <v>177</v>
      </c>
      <c r="G7266" s="26" t="n">
        <v>52.5</v>
      </c>
      <c r="H7266" s="27" t="n">
        <v>165</v>
      </c>
      <c r="I7266" s="25" t="s">
        <v>147</v>
      </c>
      <c r="K7266" s="25" t="n">
        <v>2008</v>
      </c>
      <c r="L7266" s="25" t="s">
        <v>170</v>
      </c>
      <c r="M7266" s="25" t="s">
        <v>171</v>
      </c>
      <c r="N7266" s="28" t="n">
        <v>1096</v>
      </c>
      <c r="O7266" s="25" t="s">
        <v>55</v>
      </c>
      <c r="P7266" s="29" t="n">
        <v>42931</v>
      </c>
      <c r="Q7266" s="29" t="n">
        <v>42973</v>
      </c>
      <c r="R7266" s="28" t="n">
        <v>0</v>
      </c>
      <c r="S7266" s="28" t="n">
        <f aca="false">IF(O7266="Won",R7266,IF(O7266="Lost",0,N7266))</f>
        <v>0</v>
      </c>
      <c r="T7266" s="30" t="n">
        <f aca="false">IF(AND(P7266&lt;&gt;"",Q7266&lt;&gt;""),Q7266-P7266,"")</f>
        <v>42</v>
      </c>
      <c r="U7266" s="30" t="str">
        <f aca="false">IF(AND(O7266="Engaging",P7266&lt;&gt;""),'Leia-me'!$B$5-P7266,"")</f>
        <v/>
      </c>
      <c r="V7266" s="25" t="str">
        <f aca="false">IF(O7266&lt;&gt;"Engaging","",IF(U7266&lt;='Leia-me'!$B$6,"Saudável",IF(U7266&lt;='Leia-me'!$B$7,"Esfriando",IF(U7266&lt;='Leia-me'!$B$8,"Última chance","Zumbi"))))</f>
        <v/>
      </c>
      <c r="W7266" s="25" t="n">
        <f aca="false">IF(O7266="Won",1,IF(O7266="Lost",0,""))</f>
        <v>0</v>
      </c>
      <c r="Y7266" s="25" t="str">
        <f aca="false">IF(E7266="","Sim","")</f>
        <v/>
      </c>
    </row>
    <row r="7267" customFormat="false" ht="15" hidden="false" customHeight="false" outlineLevel="0" collapsed="false">
      <c r="A7267" s="25" t="s">
        <v>7530</v>
      </c>
      <c r="B7267" s="25" t="s">
        <v>102</v>
      </c>
      <c r="C7267" s="25" t="s">
        <v>111</v>
      </c>
      <c r="D7267" s="25" t="s">
        <v>112</v>
      </c>
      <c r="E7267" s="25" t="s">
        <v>494</v>
      </c>
      <c r="F7267" s="25" t="s">
        <v>192</v>
      </c>
      <c r="G7267" s="26" t="n">
        <v>11698.03</v>
      </c>
      <c r="H7267" s="27" t="n">
        <v>34288</v>
      </c>
      <c r="I7267" s="25" t="s">
        <v>147</v>
      </c>
      <c r="K7267" s="25" t="n">
        <v>1982</v>
      </c>
      <c r="L7267" s="25" t="s">
        <v>1834</v>
      </c>
      <c r="M7267" s="25" t="s">
        <v>171</v>
      </c>
      <c r="N7267" s="28" t="n">
        <v>4821</v>
      </c>
      <c r="O7267" s="25" t="s">
        <v>55</v>
      </c>
      <c r="P7267" s="29" t="n">
        <v>42933</v>
      </c>
      <c r="Q7267" s="29" t="n">
        <v>43040</v>
      </c>
      <c r="R7267" s="28" t="n">
        <v>0</v>
      </c>
      <c r="S7267" s="28" t="n">
        <f aca="false">IF(O7267="Won",R7267,IF(O7267="Lost",0,N7267))</f>
        <v>0</v>
      </c>
      <c r="T7267" s="30" t="n">
        <f aca="false">IF(AND(P7267&lt;&gt;"",Q7267&lt;&gt;""),Q7267-P7267,"")</f>
        <v>107</v>
      </c>
      <c r="U7267" s="30" t="str">
        <f aca="false">IF(AND(O7267="Engaging",P7267&lt;&gt;""),'Leia-me'!$B$5-P7267,"")</f>
        <v/>
      </c>
      <c r="V7267" s="25" t="str">
        <f aca="false">IF(O7267&lt;&gt;"Engaging","",IF(U7267&lt;='Leia-me'!$B$6,"Saudável",IF(U7267&lt;='Leia-me'!$B$7,"Esfriando",IF(U7267&lt;='Leia-me'!$B$8,"Última chance","Zumbi"))))</f>
        <v/>
      </c>
      <c r="W7267" s="25" t="n">
        <f aca="false">IF(O7267="Won",1,IF(O7267="Lost",0,""))</f>
        <v>0</v>
      </c>
      <c r="X7267" s="25" t="s">
        <v>1835</v>
      </c>
      <c r="Y7267" s="25" t="str">
        <f aca="false">IF(E7267="","Sim","")</f>
        <v/>
      </c>
    </row>
    <row r="7268" customFormat="false" ht="15" hidden="false" customHeight="false" outlineLevel="0" collapsed="false">
      <c r="A7268" s="25" t="s">
        <v>7531</v>
      </c>
      <c r="B7268" s="25" t="s">
        <v>102</v>
      </c>
      <c r="C7268" s="25" t="s">
        <v>111</v>
      </c>
      <c r="D7268" s="25" t="s">
        <v>112</v>
      </c>
      <c r="G7268" s="31"/>
      <c r="H7268" s="32"/>
      <c r="L7268" s="25" t="s">
        <v>160</v>
      </c>
      <c r="M7268" s="25" t="s">
        <v>149</v>
      </c>
      <c r="N7268" s="28" t="n">
        <v>3393</v>
      </c>
      <c r="O7268" s="25" t="s">
        <v>56</v>
      </c>
      <c r="P7268" s="29" t="n">
        <v>42934</v>
      </c>
      <c r="Q7268" s="33"/>
      <c r="R7268" s="34"/>
      <c r="S7268" s="28" t="n">
        <f aca="false">IF(O7268="Won",R7268,IF(O7268="Lost",0,N7268))</f>
        <v>3393</v>
      </c>
      <c r="T7268" s="30" t="str">
        <f aca="false">IF(AND(P7268&lt;&gt;"",Q7268&lt;&gt;""),Q7268-P7268,"")</f>
        <v/>
      </c>
      <c r="U7268" s="30" t="n">
        <f aca="false">IF(AND(O7268="Engaging",P7268&lt;&gt;""),'Leia-me'!$B$5-P7268,"")</f>
        <v>166</v>
      </c>
      <c r="V7268" s="25" t="str">
        <f aca="false">IF(O7268&lt;&gt;"Engaging","",IF(U7268&lt;='Leia-me'!$B$6,"Saudável",IF(U7268&lt;='Leia-me'!$B$7,"Esfriando",IF(U7268&lt;='Leia-me'!$B$8,"Última chance","Zumbi"))))</f>
        <v>Zumbi</v>
      </c>
      <c r="W7268" s="25" t="str">
        <f aca="false">IF(O7268="Won",1,IF(O7268="Lost",0,""))</f>
        <v/>
      </c>
      <c r="Y7268" s="25" t="str">
        <f aca="false">IF(E7268="","Sim","")</f>
        <v>Sim</v>
      </c>
    </row>
    <row r="7269" customFormat="false" ht="15" hidden="false" customHeight="false" outlineLevel="0" collapsed="false">
      <c r="A7269" s="25" t="s">
        <v>7532</v>
      </c>
      <c r="B7269" s="25" t="s">
        <v>102</v>
      </c>
      <c r="C7269" s="25" t="s">
        <v>111</v>
      </c>
      <c r="D7269" s="25" t="s">
        <v>112</v>
      </c>
      <c r="E7269" s="25" t="s">
        <v>478</v>
      </c>
      <c r="F7269" s="25" t="s">
        <v>165</v>
      </c>
      <c r="G7269" s="26" t="n">
        <v>349.81</v>
      </c>
      <c r="H7269" s="27" t="n">
        <v>315</v>
      </c>
      <c r="I7269" s="25" t="s">
        <v>147</v>
      </c>
      <c r="K7269" s="25" t="n">
        <v>2002</v>
      </c>
      <c r="L7269" s="25" t="s">
        <v>178</v>
      </c>
      <c r="M7269" s="25" t="s">
        <v>171</v>
      </c>
      <c r="N7269" s="28" t="n">
        <v>5482</v>
      </c>
      <c r="O7269" s="25" t="s">
        <v>54</v>
      </c>
      <c r="P7269" s="29" t="n">
        <v>42934</v>
      </c>
      <c r="Q7269" s="29" t="n">
        <v>42943</v>
      </c>
      <c r="R7269" s="28" t="n">
        <v>5440</v>
      </c>
      <c r="S7269" s="28" t="n">
        <f aca="false">IF(O7269="Won",R7269,IF(O7269="Lost",0,N7269))</f>
        <v>5440</v>
      </c>
      <c r="T7269" s="30" t="n">
        <f aca="false">IF(AND(P7269&lt;&gt;"",Q7269&lt;&gt;""),Q7269-P7269,"")</f>
        <v>9</v>
      </c>
      <c r="U7269" s="30" t="str">
        <f aca="false">IF(AND(O7269="Engaging",P7269&lt;&gt;""),'Leia-me'!$B$5-P7269,"")</f>
        <v/>
      </c>
      <c r="V7269" s="25" t="str">
        <f aca="false">IF(O7269&lt;&gt;"Engaging","",IF(U7269&lt;='Leia-me'!$B$6,"Saudável",IF(U7269&lt;='Leia-me'!$B$7,"Esfriando",IF(U7269&lt;='Leia-me'!$B$8,"Última chance","Zumbi"))))</f>
        <v/>
      </c>
      <c r="W7269" s="25" t="n">
        <f aca="false">IF(O7269="Won",1,IF(O7269="Lost",0,""))</f>
        <v>1</v>
      </c>
      <c r="Y7269" s="25" t="str">
        <f aca="false">IF(E7269="","Sim","")</f>
        <v/>
      </c>
    </row>
    <row r="7270" customFormat="false" ht="15" hidden="false" customHeight="false" outlineLevel="0" collapsed="false">
      <c r="A7270" s="25" t="s">
        <v>7533</v>
      </c>
      <c r="B7270" s="25" t="s">
        <v>102</v>
      </c>
      <c r="C7270" s="25" t="s">
        <v>111</v>
      </c>
      <c r="D7270" s="25" t="s">
        <v>112</v>
      </c>
      <c r="E7270" s="25" t="s">
        <v>478</v>
      </c>
      <c r="F7270" s="25" t="s">
        <v>165</v>
      </c>
      <c r="G7270" s="26" t="n">
        <v>349.81</v>
      </c>
      <c r="H7270" s="27" t="n">
        <v>315</v>
      </c>
      <c r="I7270" s="25" t="s">
        <v>147</v>
      </c>
      <c r="K7270" s="25" t="n">
        <v>2002</v>
      </c>
      <c r="L7270" s="25" t="s">
        <v>148</v>
      </c>
      <c r="M7270" s="25" t="s">
        <v>149</v>
      </c>
      <c r="N7270" s="28" t="n">
        <v>55</v>
      </c>
      <c r="O7270" s="25" t="s">
        <v>55</v>
      </c>
      <c r="P7270" s="29" t="n">
        <v>42935</v>
      </c>
      <c r="Q7270" s="29" t="n">
        <v>42977</v>
      </c>
      <c r="R7270" s="28" t="n">
        <v>0</v>
      </c>
      <c r="S7270" s="28" t="n">
        <f aca="false">IF(O7270="Won",R7270,IF(O7270="Lost",0,N7270))</f>
        <v>0</v>
      </c>
      <c r="T7270" s="30" t="n">
        <f aca="false">IF(AND(P7270&lt;&gt;"",Q7270&lt;&gt;""),Q7270-P7270,"")</f>
        <v>42</v>
      </c>
      <c r="U7270" s="30" t="str">
        <f aca="false">IF(AND(O7270="Engaging",P7270&lt;&gt;""),'Leia-me'!$B$5-P7270,"")</f>
        <v/>
      </c>
      <c r="V7270" s="25" t="str">
        <f aca="false">IF(O7270&lt;&gt;"Engaging","",IF(U7270&lt;='Leia-me'!$B$6,"Saudável",IF(U7270&lt;='Leia-me'!$B$7,"Esfriando",IF(U7270&lt;='Leia-me'!$B$8,"Última chance","Zumbi"))))</f>
        <v/>
      </c>
      <c r="W7270" s="25" t="n">
        <f aca="false">IF(O7270="Won",1,IF(O7270="Lost",0,""))</f>
        <v>0</v>
      </c>
      <c r="Y7270" s="25" t="str">
        <f aca="false">IF(E7270="","Sim","")</f>
        <v/>
      </c>
    </row>
    <row r="7271" customFormat="false" ht="15" hidden="false" customHeight="false" outlineLevel="0" collapsed="false">
      <c r="A7271" s="25" t="s">
        <v>7534</v>
      </c>
      <c r="B7271" s="25" t="s">
        <v>102</v>
      </c>
      <c r="C7271" s="25" t="s">
        <v>111</v>
      </c>
      <c r="D7271" s="25" t="s">
        <v>112</v>
      </c>
      <c r="E7271" s="25" t="s">
        <v>5204</v>
      </c>
      <c r="F7271" s="25" t="s">
        <v>155</v>
      </c>
      <c r="G7271" s="26" t="n">
        <v>1188.42</v>
      </c>
      <c r="H7271" s="27" t="n">
        <v>3015</v>
      </c>
      <c r="I7271" s="25" t="s">
        <v>147</v>
      </c>
      <c r="K7271" s="25" t="n">
        <v>1994</v>
      </c>
      <c r="L7271" s="25" t="s">
        <v>1834</v>
      </c>
      <c r="M7271" s="25" t="s">
        <v>171</v>
      </c>
      <c r="N7271" s="28" t="n">
        <v>4821</v>
      </c>
      <c r="O7271" s="25" t="s">
        <v>55</v>
      </c>
      <c r="P7271" s="29" t="n">
        <v>42937</v>
      </c>
      <c r="Q7271" s="29" t="n">
        <v>42944</v>
      </c>
      <c r="R7271" s="28" t="n">
        <v>0</v>
      </c>
      <c r="S7271" s="28" t="n">
        <f aca="false">IF(O7271="Won",R7271,IF(O7271="Lost",0,N7271))</f>
        <v>0</v>
      </c>
      <c r="T7271" s="30" t="n">
        <f aca="false">IF(AND(P7271&lt;&gt;"",Q7271&lt;&gt;""),Q7271-P7271,"")</f>
        <v>7</v>
      </c>
      <c r="U7271" s="30" t="str">
        <f aca="false">IF(AND(O7271="Engaging",P7271&lt;&gt;""),'Leia-me'!$B$5-P7271,"")</f>
        <v/>
      </c>
      <c r="V7271" s="25" t="str">
        <f aca="false">IF(O7271&lt;&gt;"Engaging","",IF(U7271&lt;='Leia-me'!$B$6,"Saudável",IF(U7271&lt;='Leia-me'!$B$7,"Esfriando",IF(U7271&lt;='Leia-me'!$B$8,"Última chance","Zumbi"))))</f>
        <v/>
      </c>
      <c r="W7271" s="25" t="n">
        <f aca="false">IF(O7271="Won",1,IF(O7271="Lost",0,""))</f>
        <v>0</v>
      </c>
      <c r="X7271" s="25" t="s">
        <v>1835</v>
      </c>
      <c r="Y7271" s="25" t="str">
        <f aca="false">IF(E7271="","Sim","")</f>
        <v/>
      </c>
    </row>
    <row r="7272" customFormat="false" ht="15" hidden="false" customHeight="false" outlineLevel="0" collapsed="false">
      <c r="A7272" s="25" t="s">
        <v>7535</v>
      </c>
      <c r="B7272" s="25" t="s">
        <v>102</v>
      </c>
      <c r="C7272" s="25" t="s">
        <v>111</v>
      </c>
      <c r="D7272" s="25" t="s">
        <v>112</v>
      </c>
      <c r="G7272" s="31"/>
      <c r="H7272" s="32"/>
      <c r="L7272" s="25" t="s">
        <v>148</v>
      </c>
      <c r="M7272" s="25" t="s">
        <v>149</v>
      </c>
      <c r="N7272" s="28" t="n">
        <v>55</v>
      </c>
      <c r="O7272" s="25" t="s">
        <v>56</v>
      </c>
      <c r="P7272" s="29" t="n">
        <v>42938</v>
      </c>
      <c r="Q7272" s="33"/>
      <c r="R7272" s="34"/>
      <c r="S7272" s="28" t="n">
        <f aca="false">IF(O7272="Won",R7272,IF(O7272="Lost",0,N7272))</f>
        <v>55</v>
      </c>
      <c r="T7272" s="30" t="str">
        <f aca="false">IF(AND(P7272&lt;&gt;"",Q7272&lt;&gt;""),Q7272-P7272,"")</f>
        <v/>
      </c>
      <c r="U7272" s="30" t="n">
        <f aca="false">IF(AND(O7272="Engaging",P7272&lt;&gt;""),'Leia-me'!$B$5-P7272,"")</f>
        <v>162</v>
      </c>
      <c r="V7272" s="25" t="str">
        <f aca="false">IF(O7272&lt;&gt;"Engaging","",IF(U7272&lt;='Leia-me'!$B$6,"Saudável",IF(U7272&lt;='Leia-me'!$B$7,"Esfriando",IF(U7272&lt;='Leia-me'!$B$8,"Última chance","Zumbi"))))</f>
        <v>Zumbi</v>
      </c>
      <c r="W7272" s="25" t="str">
        <f aca="false">IF(O7272="Won",1,IF(O7272="Lost",0,""))</f>
        <v/>
      </c>
      <c r="Y7272" s="25" t="str">
        <f aca="false">IF(E7272="","Sim","")</f>
        <v>Sim</v>
      </c>
    </row>
    <row r="7273" customFormat="false" ht="15" hidden="false" customHeight="false" outlineLevel="0" collapsed="false">
      <c r="A7273" s="25" t="s">
        <v>7536</v>
      </c>
      <c r="B7273" s="25" t="s">
        <v>102</v>
      </c>
      <c r="C7273" s="25" t="s">
        <v>111</v>
      </c>
      <c r="D7273" s="25" t="s">
        <v>112</v>
      </c>
      <c r="E7273" s="25" t="s">
        <v>633</v>
      </c>
      <c r="F7273" s="25" t="s">
        <v>211</v>
      </c>
      <c r="G7273" s="26" t="n">
        <v>1388.67</v>
      </c>
      <c r="H7273" s="27" t="n">
        <v>3583</v>
      </c>
      <c r="I7273" s="25" t="s">
        <v>147</v>
      </c>
      <c r="K7273" s="25" t="n">
        <v>1989</v>
      </c>
      <c r="L7273" s="25" t="s">
        <v>178</v>
      </c>
      <c r="M7273" s="25" t="s">
        <v>171</v>
      </c>
      <c r="N7273" s="28" t="n">
        <v>5482</v>
      </c>
      <c r="O7273" s="25" t="s">
        <v>54</v>
      </c>
      <c r="P7273" s="29" t="n">
        <v>42939</v>
      </c>
      <c r="Q7273" s="29" t="n">
        <v>42941</v>
      </c>
      <c r="R7273" s="28" t="n">
        <v>4824</v>
      </c>
      <c r="S7273" s="28" t="n">
        <f aca="false">IF(O7273="Won",R7273,IF(O7273="Lost",0,N7273))</f>
        <v>4824</v>
      </c>
      <c r="T7273" s="30" t="n">
        <f aca="false">IF(AND(P7273&lt;&gt;"",Q7273&lt;&gt;""),Q7273-P7273,"")</f>
        <v>2</v>
      </c>
      <c r="U7273" s="30" t="str">
        <f aca="false">IF(AND(O7273="Engaging",P7273&lt;&gt;""),'Leia-me'!$B$5-P7273,"")</f>
        <v/>
      </c>
      <c r="V7273" s="25" t="str">
        <f aca="false">IF(O7273&lt;&gt;"Engaging","",IF(U7273&lt;='Leia-me'!$B$6,"Saudável",IF(U7273&lt;='Leia-me'!$B$7,"Esfriando",IF(U7273&lt;='Leia-me'!$B$8,"Última chance","Zumbi"))))</f>
        <v/>
      </c>
      <c r="W7273" s="25" t="n">
        <f aca="false">IF(O7273="Won",1,IF(O7273="Lost",0,""))</f>
        <v>1</v>
      </c>
      <c r="Y7273" s="25" t="str">
        <f aca="false">IF(E7273="","Sim","")</f>
        <v/>
      </c>
    </row>
    <row r="7274" customFormat="false" ht="15" hidden="false" customHeight="false" outlineLevel="0" collapsed="false">
      <c r="A7274" s="25" t="s">
        <v>7537</v>
      </c>
      <c r="B7274" s="25" t="s">
        <v>102</v>
      </c>
      <c r="C7274" s="25" t="s">
        <v>111</v>
      </c>
      <c r="D7274" s="25" t="s">
        <v>112</v>
      </c>
      <c r="E7274" s="25" t="s">
        <v>452</v>
      </c>
      <c r="F7274" s="25" t="s">
        <v>185</v>
      </c>
      <c r="G7274" s="26" t="n">
        <v>1712.68</v>
      </c>
      <c r="H7274" s="27" t="n">
        <v>3194</v>
      </c>
      <c r="I7274" s="25" t="s">
        <v>147</v>
      </c>
      <c r="J7274" s="25" t="s">
        <v>193</v>
      </c>
      <c r="K7274" s="25" t="n">
        <v>1992</v>
      </c>
      <c r="L7274" s="25" t="s">
        <v>1834</v>
      </c>
      <c r="M7274" s="25" t="s">
        <v>171</v>
      </c>
      <c r="N7274" s="28" t="n">
        <v>4821</v>
      </c>
      <c r="O7274" s="25" t="s">
        <v>56</v>
      </c>
      <c r="P7274" s="29" t="n">
        <v>42942</v>
      </c>
      <c r="Q7274" s="33"/>
      <c r="R7274" s="34"/>
      <c r="S7274" s="28" t="n">
        <f aca="false">IF(O7274="Won",R7274,IF(O7274="Lost",0,N7274))</f>
        <v>4821</v>
      </c>
      <c r="T7274" s="30" t="str">
        <f aca="false">IF(AND(P7274&lt;&gt;"",Q7274&lt;&gt;""),Q7274-P7274,"")</f>
        <v/>
      </c>
      <c r="U7274" s="30" t="n">
        <f aca="false">IF(AND(O7274="Engaging",P7274&lt;&gt;""),'Leia-me'!$B$5-P7274,"")</f>
        <v>158</v>
      </c>
      <c r="V7274" s="25" t="str">
        <f aca="false">IF(O7274&lt;&gt;"Engaging","",IF(U7274&lt;='Leia-me'!$B$6,"Saudável",IF(U7274&lt;='Leia-me'!$B$7,"Esfriando",IF(U7274&lt;='Leia-me'!$B$8,"Última chance","Zumbi"))))</f>
        <v>Zumbi</v>
      </c>
      <c r="W7274" s="25" t="str">
        <f aca="false">IF(O7274="Won",1,IF(O7274="Lost",0,""))</f>
        <v/>
      </c>
      <c r="X7274" s="25" t="s">
        <v>1835</v>
      </c>
      <c r="Y7274" s="25" t="str">
        <f aca="false">IF(E7274="","Sim","")</f>
        <v/>
      </c>
    </row>
    <row r="7275" customFormat="false" ht="15" hidden="false" customHeight="false" outlineLevel="0" collapsed="false">
      <c r="A7275" s="25" t="s">
        <v>7538</v>
      </c>
      <c r="B7275" s="25" t="s">
        <v>102</v>
      </c>
      <c r="C7275" s="25" t="s">
        <v>111</v>
      </c>
      <c r="D7275" s="25" t="s">
        <v>112</v>
      </c>
      <c r="E7275" s="25" t="s">
        <v>195</v>
      </c>
      <c r="F7275" s="25" t="s">
        <v>185</v>
      </c>
      <c r="G7275" s="26" t="n">
        <v>8170.38</v>
      </c>
      <c r="H7275" s="27" t="n">
        <v>16499</v>
      </c>
      <c r="I7275" s="25" t="s">
        <v>196</v>
      </c>
      <c r="K7275" s="25" t="n">
        <v>1997</v>
      </c>
      <c r="L7275" s="25" t="s">
        <v>186</v>
      </c>
      <c r="M7275" s="25" t="s">
        <v>171</v>
      </c>
      <c r="N7275" s="28" t="n">
        <v>550</v>
      </c>
      <c r="O7275" s="25" t="s">
        <v>54</v>
      </c>
      <c r="P7275" s="29" t="n">
        <v>42943</v>
      </c>
      <c r="Q7275" s="29" t="n">
        <v>42993</v>
      </c>
      <c r="R7275" s="28" t="n">
        <v>586</v>
      </c>
      <c r="S7275" s="28" t="n">
        <f aca="false">IF(O7275="Won",R7275,IF(O7275="Lost",0,N7275))</f>
        <v>586</v>
      </c>
      <c r="T7275" s="30" t="n">
        <f aca="false">IF(AND(P7275&lt;&gt;"",Q7275&lt;&gt;""),Q7275-P7275,"")</f>
        <v>50</v>
      </c>
      <c r="U7275" s="30" t="str">
        <f aca="false">IF(AND(O7275="Engaging",P7275&lt;&gt;""),'Leia-me'!$B$5-P7275,"")</f>
        <v/>
      </c>
      <c r="V7275" s="25" t="str">
        <f aca="false">IF(O7275&lt;&gt;"Engaging","",IF(U7275&lt;='Leia-me'!$B$6,"Saudável",IF(U7275&lt;='Leia-me'!$B$7,"Esfriando",IF(U7275&lt;='Leia-me'!$B$8,"Última chance","Zumbi"))))</f>
        <v/>
      </c>
      <c r="W7275" s="25" t="n">
        <f aca="false">IF(O7275="Won",1,IF(O7275="Lost",0,""))</f>
        <v>1</v>
      </c>
      <c r="Y7275" s="25" t="str">
        <f aca="false">IF(E7275="","Sim","")</f>
        <v/>
      </c>
    </row>
    <row r="7276" customFormat="false" ht="15" hidden="false" customHeight="false" outlineLevel="0" collapsed="false">
      <c r="A7276" s="25" t="s">
        <v>7539</v>
      </c>
      <c r="B7276" s="25" t="s">
        <v>102</v>
      </c>
      <c r="C7276" s="25" t="s">
        <v>111</v>
      </c>
      <c r="D7276" s="25" t="s">
        <v>112</v>
      </c>
      <c r="E7276" s="25" t="s">
        <v>1158</v>
      </c>
      <c r="F7276" s="25" t="s">
        <v>185</v>
      </c>
      <c r="G7276" s="26" t="n">
        <v>7708.38</v>
      </c>
      <c r="H7276" s="27" t="n">
        <v>13756</v>
      </c>
      <c r="I7276" s="25" t="s">
        <v>147</v>
      </c>
      <c r="K7276" s="25" t="n">
        <v>1980</v>
      </c>
      <c r="L7276" s="25" t="s">
        <v>1834</v>
      </c>
      <c r="M7276" s="25" t="s">
        <v>171</v>
      </c>
      <c r="N7276" s="28" t="n">
        <v>4821</v>
      </c>
      <c r="O7276" s="25" t="s">
        <v>54</v>
      </c>
      <c r="P7276" s="29" t="n">
        <v>42945</v>
      </c>
      <c r="Q7276" s="29" t="n">
        <v>42955</v>
      </c>
      <c r="R7276" s="28" t="n">
        <v>4941</v>
      </c>
      <c r="S7276" s="28" t="n">
        <f aca="false">IF(O7276="Won",R7276,IF(O7276="Lost",0,N7276))</f>
        <v>4941</v>
      </c>
      <c r="T7276" s="30" t="n">
        <f aca="false">IF(AND(P7276&lt;&gt;"",Q7276&lt;&gt;""),Q7276-P7276,"")</f>
        <v>10</v>
      </c>
      <c r="U7276" s="30" t="str">
        <f aca="false">IF(AND(O7276="Engaging",P7276&lt;&gt;""),'Leia-me'!$B$5-P7276,"")</f>
        <v/>
      </c>
      <c r="V7276" s="25" t="str">
        <f aca="false">IF(O7276&lt;&gt;"Engaging","",IF(U7276&lt;='Leia-me'!$B$6,"Saudável",IF(U7276&lt;='Leia-me'!$B$7,"Esfriando",IF(U7276&lt;='Leia-me'!$B$8,"Última chance","Zumbi"))))</f>
        <v/>
      </c>
      <c r="W7276" s="25" t="n">
        <f aca="false">IF(O7276="Won",1,IF(O7276="Lost",0,""))</f>
        <v>1</v>
      </c>
      <c r="X7276" s="25" t="s">
        <v>1835</v>
      </c>
      <c r="Y7276" s="25" t="str">
        <f aca="false">IF(E7276="","Sim","")</f>
        <v/>
      </c>
    </row>
    <row r="7277" customFormat="false" ht="15" hidden="false" customHeight="false" outlineLevel="0" collapsed="false">
      <c r="A7277" s="25" t="s">
        <v>7540</v>
      </c>
      <c r="B7277" s="25" t="s">
        <v>102</v>
      </c>
      <c r="C7277" s="25" t="s">
        <v>111</v>
      </c>
      <c r="D7277" s="25" t="s">
        <v>112</v>
      </c>
      <c r="E7277" s="25" t="s">
        <v>860</v>
      </c>
      <c r="F7277" s="25" t="s">
        <v>168</v>
      </c>
      <c r="G7277" s="26" t="n">
        <v>894.37</v>
      </c>
      <c r="H7277" s="27" t="n">
        <v>1593</v>
      </c>
      <c r="I7277" s="25" t="s">
        <v>861</v>
      </c>
      <c r="K7277" s="25" t="n">
        <v>2008</v>
      </c>
      <c r="L7277" s="25" t="s">
        <v>160</v>
      </c>
      <c r="M7277" s="25" t="s">
        <v>149</v>
      </c>
      <c r="N7277" s="28" t="n">
        <v>3393</v>
      </c>
      <c r="O7277" s="25" t="s">
        <v>54</v>
      </c>
      <c r="P7277" s="29" t="n">
        <v>42945</v>
      </c>
      <c r="Q7277" s="29" t="n">
        <v>42949</v>
      </c>
      <c r="R7277" s="28" t="n">
        <v>3260</v>
      </c>
      <c r="S7277" s="28" t="n">
        <f aca="false">IF(O7277="Won",R7277,IF(O7277="Lost",0,N7277))</f>
        <v>3260</v>
      </c>
      <c r="T7277" s="30" t="n">
        <f aca="false">IF(AND(P7277&lt;&gt;"",Q7277&lt;&gt;""),Q7277-P7277,"")</f>
        <v>4</v>
      </c>
      <c r="U7277" s="30" t="str">
        <f aca="false">IF(AND(O7277="Engaging",P7277&lt;&gt;""),'Leia-me'!$B$5-P7277,"")</f>
        <v/>
      </c>
      <c r="V7277" s="25" t="str">
        <f aca="false">IF(O7277&lt;&gt;"Engaging","",IF(U7277&lt;='Leia-me'!$B$6,"Saudável",IF(U7277&lt;='Leia-me'!$B$7,"Esfriando",IF(U7277&lt;='Leia-me'!$B$8,"Última chance","Zumbi"))))</f>
        <v/>
      </c>
      <c r="W7277" s="25" t="n">
        <f aca="false">IF(O7277="Won",1,IF(O7277="Lost",0,""))</f>
        <v>1</v>
      </c>
      <c r="Y7277" s="25" t="str">
        <f aca="false">IF(E7277="","Sim","")</f>
        <v/>
      </c>
    </row>
    <row r="7278" customFormat="false" ht="15" hidden="false" customHeight="false" outlineLevel="0" collapsed="false">
      <c r="A7278" s="25" t="s">
        <v>7541</v>
      </c>
      <c r="B7278" s="25" t="s">
        <v>102</v>
      </c>
      <c r="C7278" s="25" t="s">
        <v>111</v>
      </c>
      <c r="D7278" s="25" t="s">
        <v>112</v>
      </c>
      <c r="E7278" s="25" t="s">
        <v>3075</v>
      </c>
      <c r="F7278" s="25" t="s">
        <v>165</v>
      </c>
      <c r="G7278" s="26" t="n">
        <v>4269.9</v>
      </c>
      <c r="H7278" s="27" t="n">
        <v>6472</v>
      </c>
      <c r="I7278" s="25" t="s">
        <v>147</v>
      </c>
      <c r="J7278" s="25" t="s">
        <v>1347</v>
      </c>
      <c r="K7278" s="25" t="n">
        <v>1993</v>
      </c>
      <c r="L7278" s="25" t="s">
        <v>1834</v>
      </c>
      <c r="M7278" s="25" t="s">
        <v>171</v>
      </c>
      <c r="N7278" s="28" t="n">
        <v>4821</v>
      </c>
      <c r="O7278" s="25" t="s">
        <v>54</v>
      </c>
      <c r="P7278" s="29" t="n">
        <v>42946</v>
      </c>
      <c r="Q7278" s="29" t="n">
        <v>42988</v>
      </c>
      <c r="R7278" s="28" t="n">
        <v>5031</v>
      </c>
      <c r="S7278" s="28" t="n">
        <f aca="false">IF(O7278="Won",R7278,IF(O7278="Lost",0,N7278))</f>
        <v>5031</v>
      </c>
      <c r="T7278" s="30" t="n">
        <f aca="false">IF(AND(P7278&lt;&gt;"",Q7278&lt;&gt;""),Q7278-P7278,"")</f>
        <v>42</v>
      </c>
      <c r="U7278" s="30" t="str">
        <f aca="false">IF(AND(O7278="Engaging",P7278&lt;&gt;""),'Leia-me'!$B$5-P7278,"")</f>
        <v/>
      </c>
      <c r="V7278" s="25" t="str">
        <f aca="false">IF(O7278&lt;&gt;"Engaging","",IF(U7278&lt;='Leia-me'!$B$6,"Saudável",IF(U7278&lt;='Leia-me'!$B$7,"Esfriando",IF(U7278&lt;='Leia-me'!$B$8,"Última chance","Zumbi"))))</f>
        <v/>
      </c>
      <c r="W7278" s="25" t="n">
        <f aca="false">IF(O7278="Won",1,IF(O7278="Lost",0,""))</f>
        <v>1</v>
      </c>
      <c r="X7278" s="25" t="s">
        <v>1835</v>
      </c>
      <c r="Y7278" s="25" t="str">
        <f aca="false">IF(E7278="","Sim","")</f>
        <v/>
      </c>
    </row>
    <row r="7279" customFormat="false" ht="15" hidden="false" customHeight="false" outlineLevel="0" collapsed="false">
      <c r="A7279" s="25" t="s">
        <v>7542</v>
      </c>
      <c r="B7279" s="25" t="s">
        <v>102</v>
      </c>
      <c r="C7279" s="25" t="s">
        <v>111</v>
      </c>
      <c r="D7279" s="25" t="s">
        <v>112</v>
      </c>
      <c r="G7279" s="31"/>
      <c r="H7279" s="32"/>
      <c r="L7279" s="25" t="s">
        <v>178</v>
      </c>
      <c r="M7279" s="25" t="s">
        <v>171</v>
      </c>
      <c r="N7279" s="28" t="n">
        <v>5482</v>
      </c>
      <c r="O7279" s="25" t="s">
        <v>56</v>
      </c>
      <c r="P7279" s="29" t="n">
        <v>42947</v>
      </c>
      <c r="Q7279" s="33"/>
      <c r="R7279" s="34"/>
      <c r="S7279" s="28" t="n">
        <f aca="false">IF(O7279="Won",R7279,IF(O7279="Lost",0,N7279))</f>
        <v>5482</v>
      </c>
      <c r="T7279" s="30" t="str">
        <f aca="false">IF(AND(P7279&lt;&gt;"",Q7279&lt;&gt;""),Q7279-P7279,"")</f>
        <v/>
      </c>
      <c r="U7279" s="30" t="n">
        <f aca="false">IF(AND(O7279="Engaging",P7279&lt;&gt;""),'Leia-me'!$B$5-P7279,"")</f>
        <v>153</v>
      </c>
      <c r="V7279" s="25" t="str">
        <f aca="false">IF(O7279&lt;&gt;"Engaging","",IF(U7279&lt;='Leia-me'!$B$6,"Saudável",IF(U7279&lt;='Leia-me'!$B$7,"Esfriando",IF(U7279&lt;='Leia-me'!$B$8,"Última chance","Zumbi"))))</f>
        <v>Zumbi</v>
      </c>
      <c r="W7279" s="25" t="str">
        <f aca="false">IF(O7279="Won",1,IF(O7279="Lost",0,""))</f>
        <v/>
      </c>
      <c r="Y7279" s="25" t="str">
        <f aca="false">IF(E7279="","Sim","")</f>
        <v>Sim</v>
      </c>
    </row>
    <row r="7280" customFormat="false" ht="15" hidden="false" customHeight="false" outlineLevel="0" collapsed="false">
      <c r="A7280" s="25" t="s">
        <v>7543</v>
      </c>
      <c r="B7280" s="25" t="s">
        <v>102</v>
      </c>
      <c r="C7280" s="25" t="s">
        <v>111</v>
      </c>
      <c r="D7280" s="25" t="s">
        <v>112</v>
      </c>
      <c r="E7280" s="25" t="s">
        <v>2863</v>
      </c>
      <c r="F7280" s="25" t="s">
        <v>211</v>
      </c>
      <c r="G7280" s="26" t="n">
        <v>2437.85</v>
      </c>
      <c r="H7280" s="27" t="n">
        <v>4874</v>
      </c>
      <c r="I7280" s="25" t="s">
        <v>147</v>
      </c>
      <c r="K7280" s="25" t="n">
        <v>2001</v>
      </c>
      <c r="L7280" s="25" t="s">
        <v>170</v>
      </c>
      <c r="M7280" s="25" t="s">
        <v>171</v>
      </c>
      <c r="N7280" s="28" t="n">
        <v>1096</v>
      </c>
      <c r="O7280" s="25" t="s">
        <v>54</v>
      </c>
      <c r="P7280" s="29" t="n">
        <v>42948</v>
      </c>
      <c r="Q7280" s="29" t="n">
        <v>43061</v>
      </c>
      <c r="R7280" s="28" t="n">
        <v>1040</v>
      </c>
      <c r="S7280" s="28" t="n">
        <f aca="false">IF(O7280="Won",R7280,IF(O7280="Lost",0,N7280))</f>
        <v>1040</v>
      </c>
      <c r="T7280" s="30" t="n">
        <f aca="false">IF(AND(P7280&lt;&gt;"",Q7280&lt;&gt;""),Q7280-P7280,"")</f>
        <v>113</v>
      </c>
      <c r="U7280" s="30" t="str">
        <f aca="false">IF(AND(O7280="Engaging",P7280&lt;&gt;""),'Leia-me'!$B$5-P7280,"")</f>
        <v/>
      </c>
      <c r="V7280" s="25" t="str">
        <f aca="false">IF(O7280&lt;&gt;"Engaging","",IF(U7280&lt;='Leia-me'!$B$6,"Saudável",IF(U7280&lt;='Leia-me'!$B$7,"Esfriando",IF(U7280&lt;='Leia-me'!$B$8,"Última chance","Zumbi"))))</f>
        <v/>
      </c>
      <c r="W7280" s="25" t="n">
        <f aca="false">IF(O7280="Won",1,IF(O7280="Lost",0,""))</f>
        <v>1</v>
      </c>
      <c r="Y7280" s="25" t="str">
        <f aca="false">IF(E7280="","Sim","")</f>
        <v/>
      </c>
    </row>
    <row r="7281" customFormat="false" ht="15" hidden="false" customHeight="false" outlineLevel="0" collapsed="false">
      <c r="A7281" s="25" t="s">
        <v>7544</v>
      </c>
      <c r="B7281" s="25" t="s">
        <v>102</v>
      </c>
      <c r="C7281" s="25" t="s">
        <v>111</v>
      </c>
      <c r="D7281" s="25" t="s">
        <v>112</v>
      </c>
      <c r="E7281" s="25" t="s">
        <v>1778</v>
      </c>
      <c r="F7281" s="25" t="s">
        <v>146</v>
      </c>
      <c r="G7281" s="26" t="n">
        <v>1618.89</v>
      </c>
      <c r="H7281" s="27" t="n">
        <v>3889</v>
      </c>
      <c r="I7281" s="25" t="s">
        <v>147</v>
      </c>
      <c r="K7281" s="25" t="n">
        <v>2004</v>
      </c>
      <c r="L7281" s="25" t="s">
        <v>1834</v>
      </c>
      <c r="M7281" s="25" t="s">
        <v>171</v>
      </c>
      <c r="N7281" s="28" t="n">
        <v>4821</v>
      </c>
      <c r="O7281" s="25" t="s">
        <v>55</v>
      </c>
      <c r="P7281" s="29" t="n">
        <v>42949</v>
      </c>
      <c r="Q7281" s="29" t="n">
        <v>43041</v>
      </c>
      <c r="R7281" s="28" t="n">
        <v>0</v>
      </c>
      <c r="S7281" s="28" t="n">
        <f aca="false">IF(O7281="Won",R7281,IF(O7281="Lost",0,N7281))</f>
        <v>0</v>
      </c>
      <c r="T7281" s="30" t="n">
        <f aca="false">IF(AND(P7281&lt;&gt;"",Q7281&lt;&gt;""),Q7281-P7281,"")</f>
        <v>92</v>
      </c>
      <c r="U7281" s="30" t="str">
        <f aca="false">IF(AND(O7281="Engaging",P7281&lt;&gt;""),'Leia-me'!$B$5-P7281,"")</f>
        <v/>
      </c>
      <c r="V7281" s="25" t="str">
        <f aca="false">IF(O7281&lt;&gt;"Engaging","",IF(U7281&lt;='Leia-me'!$B$6,"Saudável",IF(U7281&lt;='Leia-me'!$B$7,"Esfriando",IF(U7281&lt;='Leia-me'!$B$8,"Última chance","Zumbi"))))</f>
        <v/>
      </c>
      <c r="W7281" s="25" t="n">
        <f aca="false">IF(O7281="Won",1,IF(O7281="Lost",0,""))</f>
        <v>0</v>
      </c>
      <c r="X7281" s="25" t="s">
        <v>1835</v>
      </c>
      <c r="Y7281" s="25" t="str">
        <f aca="false">IF(E7281="","Sim","")</f>
        <v/>
      </c>
    </row>
    <row r="7282" customFormat="false" ht="15" hidden="false" customHeight="false" outlineLevel="0" collapsed="false">
      <c r="A7282" s="25" t="s">
        <v>7545</v>
      </c>
      <c r="B7282" s="25" t="s">
        <v>102</v>
      </c>
      <c r="C7282" s="25" t="s">
        <v>111</v>
      </c>
      <c r="D7282" s="25" t="s">
        <v>112</v>
      </c>
      <c r="E7282" s="25" t="s">
        <v>494</v>
      </c>
      <c r="F7282" s="25" t="s">
        <v>192</v>
      </c>
      <c r="G7282" s="26" t="n">
        <v>11698.03</v>
      </c>
      <c r="H7282" s="27" t="n">
        <v>34288</v>
      </c>
      <c r="I7282" s="25" t="s">
        <v>147</v>
      </c>
      <c r="K7282" s="25" t="n">
        <v>1982</v>
      </c>
      <c r="L7282" s="25" t="s">
        <v>178</v>
      </c>
      <c r="M7282" s="25" t="s">
        <v>171</v>
      </c>
      <c r="N7282" s="28" t="n">
        <v>5482</v>
      </c>
      <c r="O7282" s="25" t="s">
        <v>54</v>
      </c>
      <c r="P7282" s="29" t="n">
        <v>42949</v>
      </c>
      <c r="Q7282" s="29" t="n">
        <v>42952</v>
      </c>
      <c r="R7282" s="28" t="n">
        <v>4231</v>
      </c>
      <c r="S7282" s="28" t="n">
        <f aca="false">IF(O7282="Won",R7282,IF(O7282="Lost",0,N7282))</f>
        <v>4231</v>
      </c>
      <c r="T7282" s="30" t="n">
        <f aca="false">IF(AND(P7282&lt;&gt;"",Q7282&lt;&gt;""),Q7282-P7282,"")</f>
        <v>3</v>
      </c>
      <c r="U7282" s="30" t="str">
        <f aca="false">IF(AND(O7282="Engaging",P7282&lt;&gt;""),'Leia-me'!$B$5-P7282,"")</f>
        <v/>
      </c>
      <c r="V7282" s="25" t="str">
        <f aca="false">IF(O7282&lt;&gt;"Engaging","",IF(U7282&lt;='Leia-me'!$B$6,"Saudável",IF(U7282&lt;='Leia-me'!$B$7,"Esfriando",IF(U7282&lt;='Leia-me'!$B$8,"Última chance","Zumbi"))))</f>
        <v/>
      </c>
      <c r="W7282" s="25" t="n">
        <f aca="false">IF(O7282="Won",1,IF(O7282="Lost",0,""))</f>
        <v>1</v>
      </c>
      <c r="Y7282" s="25" t="str">
        <f aca="false">IF(E7282="","Sim","")</f>
        <v/>
      </c>
    </row>
    <row r="7283" customFormat="false" ht="15" hidden="false" customHeight="false" outlineLevel="0" collapsed="false">
      <c r="A7283" s="25" t="s">
        <v>7546</v>
      </c>
      <c r="B7283" s="25" t="s">
        <v>102</v>
      </c>
      <c r="C7283" s="25" t="s">
        <v>111</v>
      </c>
      <c r="D7283" s="25" t="s">
        <v>112</v>
      </c>
      <c r="E7283" s="25" t="s">
        <v>860</v>
      </c>
      <c r="F7283" s="25" t="s">
        <v>168</v>
      </c>
      <c r="G7283" s="26" t="n">
        <v>894.37</v>
      </c>
      <c r="H7283" s="27" t="n">
        <v>1593</v>
      </c>
      <c r="I7283" s="25" t="s">
        <v>861</v>
      </c>
      <c r="K7283" s="25" t="n">
        <v>2008</v>
      </c>
      <c r="L7283" s="25" t="s">
        <v>160</v>
      </c>
      <c r="M7283" s="25" t="s">
        <v>149</v>
      </c>
      <c r="N7283" s="28" t="n">
        <v>3393</v>
      </c>
      <c r="O7283" s="25" t="s">
        <v>54</v>
      </c>
      <c r="P7283" s="29" t="n">
        <v>42954</v>
      </c>
      <c r="Q7283" s="29" t="n">
        <v>42964</v>
      </c>
      <c r="R7283" s="28" t="n">
        <v>3039</v>
      </c>
      <c r="S7283" s="28" t="n">
        <f aca="false">IF(O7283="Won",R7283,IF(O7283="Lost",0,N7283))</f>
        <v>3039</v>
      </c>
      <c r="T7283" s="30" t="n">
        <f aca="false">IF(AND(P7283&lt;&gt;"",Q7283&lt;&gt;""),Q7283-P7283,"")</f>
        <v>10</v>
      </c>
      <c r="U7283" s="30" t="str">
        <f aca="false">IF(AND(O7283="Engaging",P7283&lt;&gt;""),'Leia-me'!$B$5-P7283,"")</f>
        <v/>
      </c>
      <c r="V7283" s="25" t="str">
        <f aca="false">IF(O7283&lt;&gt;"Engaging","",IF(U7283&lt;='Leia-me'!$B$6,"Saudável",IF(U7283&lt;='Leia-me'!$B$7,"Esfriando",IF(U7283&lt;='Leia-me'!$B$8,"Última chance","Zumbi"))))</f>
        <v/>
      </c>
      <c r="W7283" s="25" t="n">
        <f aca="false">IF(O7283="Won",1,IF(O7283="Lost",0,""))</f>
        <v>1</v>
      </c>
      <c r="Y7283" s="25" t="str">
        <f aca="false">IF(E7283="","Sim","")</f>
        <v/>
      </c>
    </row>
    <row r="7284" customFormat="false" ht="15" hidden="false" customHeight="false" outlineLevel="0" collapsed="false">
      <c r="A7284" s="25" t="s">
        <v>7547</v>
      </c>
      <c r="B7284" s="25" t="s">
        <v>102</v>
      </c>
      <c r="C7284" s="25" t="s">
        <v>111</v>
      </c>
      <c r="D7284" s="25" t="s">
        <v>112</v>
      </c>
      <c r="E7284" s="25" t="s">
        <v>195</v>
      </c>
      <c r="F7284" s="25" t="s">
        <v>185</v>
      </c>
      <c r="G7284" s="26" t="n">
        <v>8170.38</v>
      </c>
      <c r="H7284" s="27" t="n">
        <v>16499</v>
      </c>
      <c r="I7284" s="25" t="s">
        <v>196</v>
      </c>
      <c r="K7284" s="25" t="n">
        <v>1997</v>
      </c>
      <c r="L7284" s="25" t="s">
        <v>186</v>
      </c>
      <c r="M7284" s="25" t="s">
        <v>171</v>
      </c>
      <c r="N7284" s="28" t="n">
        <v>550</v>
      </c>
      <c r="O7284" s="25" t="s">
        <v>54</v>
      </c>
      <c r="P7284" s="29" t="n">
        <v>42956</v>
      </c>
      <c r="Q7284" s="29" t="n">
        <v>43088</v>
      </c>
      <c r="R7284" s="28" t="n">
        <v>511</v>
      </c>
      <c r="S7284" s="28" t="n">
        <f aca="false">IF(O7284="Won",R7284,IF(O7284="Lost",0,N7284))</f>
        <v>511</v>
      </c>
      <c r="T7284" s="30" t="n">
        <f aca="false">IF(AND(P7284&lt;&gt;"",Q7284&lt;&gt;""),Q7284-P7284,"")</f>
        <v>132</v>
      </c>
      <c r="U7284" s="30" t="str">
        <f aca="false">IF(AND(O7284="Engaging",P7284&lt;&gt;""),'Leia-me'!$B$5-P7284,"")</f>
        <v/>
      </c>
      <c r="V7284" s="25" t="str">
        <f aca="false">IF(O7284&lt;&gt;"Engaging","",IF(U7284&lt;='Leia-me'!$B$6,"Saudável",IF(U7284&lt;='Leia-me'!$B$7,"Esfriando",IF(U7284&lt;='Leia-me'!$B$8,"Última chance","Zumbi"))))</f>
        <v/>
      </c>
      <c r="W7284" s="25" t="n">
        <f aca="false">IF(O7284="Won",1,IF(O7284="Lost",0,""))</f>
        <v>1</v>
      </c>
      <c r="Y7284" s="25" t="str">
        <f aca="false">IF(E7284="","Sim","")</f>
        <v/>
      </c>
    </row>
    <row r="7285" customFormat="false" ht="15" hidden="false" customHeight="false" outlineLevel="0" collapsed="false">
      <c r="A7285" s="25" t="s">
        <v>7548</v>
      </c>
      <c r="B7285" s="25" t="s">
        <v>102</v>
      </c>
      <c r="C7285" s="25" t="s">
        <v>111</v>
      </c>
      <c r="D7285" s="25" t="s">
        <v>112</v>
      </c>
      <c r="E7285" s="25" t="s">
        <v>3075</v>
      </c>
      <c r="F7285" s="25" t="s">
        <v>165</v>
      </c>
      <c r="G7285" s="26" t="n">
        <v>4269.9</v>
      </c>
      <c r="H7285" s="27" t="n">
        <v>6472</v>
      </c>
      <c r="I7285" s="25" t="s">
        <v>147</v>
      </c>
      <c r="J7285" s="25" t="s">
        <v>1347</v>
      </c>
      <c r="K7285" s="25" t="n">
        <v>1993</v>
      </c>
      <c r="L7285" s="25" t="s">
        <v>1834</v>
      </c>
      <c r="M7285" s="25" t="s">
        <v>171</v>
      </c>
      <c r="N7285" s="28" t="n">
        <v>4821</v>
      </c>
      <c r="O7285" s="25" t="s">
        <v>55</v>
      </c>
      <c r="P7285" s="29" t="n">
        <v>42958</v>
      </c>
      <c r="Q7285" s="29" t="n">
        <v>42971</v>
      </c>
      <c r="R7285" s="28" t="n">
        <v>0</v>
      </c>
      <c r="S7285" s="28" t="n">
        <f aca="false">IF(O7285="Won",R7285,IF(O7285="Lost",0,N7285))</f>
        <v>0</v>
      </c>
      <c r="T7285" s="30" t="n">
        <f aca="false">IF(AND(P7285&lt;&gt;"",Q7285&lt;&gt;""),Q7285-P7285,"")</f>
        <v>13</v>
      </c>
      <c r="U7285" s="30" t="str">
        <f aca="false">IF(AND(O7285="Engaging",P7285&lt;&gt;""),'Leia-me'!$B$5-P7285,"")</f>
        <v/>
      </c>
      <c r="V7285" s="25" t="str">
        <f aca="false">IF(O7285&lt;&gt;"Engaging","",IF(U7285&lt;='Leia-me'!$B$6,"Saudável",IF(U7285&lt;='Leia-me'!$B$7,"Esfriando",IF(U7285&lt;='Leia-me'!$B$8,"Última chance","Zumbi"))))</f>
        <v/>
      </c>
      <c r="W7285" s="25" t="n">
        <f aca="false">IF(O7285="Won",1,IF(O7285="Lost",0,""))</f>
        <v>0</v>
      </c>
      <c r="X7285" s="25" t="s">
        <v>1835</v>
      </c>
      <c r="Y7285" s="25" t="str">
        <f aca="false">IF(E7285="","Sim","")</f>
        <v/>
      </c>
    </row>
    <row r="7286" customFormat="false" ht="15" hidden="false" customHeight="false" outlineLevel="0" collapsed="false">
      <c r="A7286" s="25" t="s">
        <v>7549</v>
      </c>
      <c r="B7286" s="25" t="s">
        <v>102</v>
      </c>
      <c r="C7286" s="25" t="s">
        <v>111</v>
      </c>
      <c r="D7286" s="25" t="s">
        <v>112</v>
      </c>
      <c r="G7286" s="31"/>
      <c r="H7286" s="32"/>
      <c r="L7286" s="25" t="s">
        <v>186</v>
      </c>
      <c r="M7286" s="25" t="s">
        <v>171</v>
      </c>
      <c r="N7286" s="28" t="n">
        <v>550</v>
      </c>
      <c r="O7286" s="25" t="s">
        <v>56</v>
      </c>
      <c r="P7286" s="29" t="n">
        <v>42959</v>
      </c>
      <c r="Q7286" s="33"/>
      <c r="R7286" s="34"/>
      <c r="S7286" s="28" t="n">
        <f aca="false">IF(O7286="Won",R7286,IF(O7286="Lost",0,N7286))</f>
        <v>550</v>
      </c>
      <c r="T7286" s="30" t="str">
        <f aca="false">IF(AND(P7286&lt;&gt;"",Q7286&lt;&gt;""),Q7286-P7286,"")</f>
        <v/>
      </c>
      <c r="U7286" s="30" t="n">
        <f aca="false">IF(AND(O7286="Engaging",P7286&lt;&gt;""),'Leia-me'!$B$5-P7286,"")</f>
        <v>141</v>
      </c>
      <c r="V7286" s="25" t="str">
        <f aca="false">IF(O7286&lt;&gt;"Engaging","",IF(U7286&lt;='Leia-me'!$B$6,"Saudável",IF(U7286&lt;='Leia-me'!$B$7,"Esfriando",IF(U7286&lt;='Leia-me'!$B$8,"Última chance","Zumbi"))))</f>
        <v>Zumbi</v>
      </c>
      <c r="W7286" s="25" t="str">
        <f aca="false">IF(O7286="Won",1,IF(O7286="Lost",0,""))</f>
        <v/>
      </c>
      <c r="Y7286" s="25" t="str">
        <f aca="false">IF(E7286="","Sim","")</f>
        <v>Sim</v>
      </c>
    </row>
    <row r="7287" customFormat="false" ht="15" hidden="false" customHeight="false" outlineLevel="0" collapsed="false">
      <c r="A7287" s="25" t="s">
        <v>7550</v>
      </c>
      <c r="B7287" s="25" t="s">
        <v>102</v>
      </c>
      <c r="C7287" s="25" t="s">
        <v>111</v>
      </c>
      <c r="D7287" s="25" t="s">
        <v>112</v>
      </c>
      <c r="E7287" s="25" t="s">
        <v>494</v>
      </c>
      <c r="F7287" s="25" t="s">
        <v>192</v>
      </c>
      <c r="G7287" s="26" t="n">
        <v>11698.03</v>
      </c>
      <c r="H7287" s="27" t="n">
        <v>34288</v>
      </c>
      <c r="I7287" s="25" t="s">
        <v>147</v>
      </c>
      <c r="K7287" s="25" t="n">
        <v>1982</v>
      </c>
      <c r="L7287" s="25" t="s">
        <v>160</v>
      </c>
      <c r="M7287" s="25" t="s">
        <v>149</v>
      </c>
      <c r="N7287" s="28" t="n">
        <v>3393</v>
      </c>
      <c r="O7287" s="25" t="s">
        <v>54</v>
      </c>
      <c r="P7287" s="29" t="n">
        <v>42960</v>
      </c>
      <c r="Q7287" s="29" t="n">
        <v>43046</v>
      </c>
      <c r="R7287" s="28" t="n">
        <v>3972</v>
      </c>
      <c r="S7287" s="28" t="n">
        <f aca="false">IF(O7287="Won",R7287,IF(O7287="Lost",0,N7287))</f>
        <v>3972</v>
      </c>
      <c r="T7287" s="30" t="n">
        <f aca="false">IF(AND(P7287&lt;&gt;"",Q7287&lt;&gt;""),Q7287-P7287,"")</f>
        <v>86</v>
      </c>
      <c r="U7287" s="30" t="str">
        <f aca="false">IF(AND(O7287="Engaging",P7287&lt;&gt;""),'Leia-me'!$B$5-P7287,"")</f>
        <v/>
      </c>
      <c r="V7287" s="25" t="str">
        <f aca="false">IF(O7287&lt;&gt;"Engaging","",IF(U7287&lt;='Leia-me'!$B$6,"Saudável",IF(U7287&lt;='Leia-me'!$B$7,"Esfriando",IF(U7287&lt;='Leia-me'!$B$8,"Última chance","Zumbi"))))</f>
        <v/>
      </c>
      <c r="W7287" s="25" t="n">
        <f aca="false">IF(O7287="Won",1,IF(O7287="Lost",0,""))</f>
        <v>1</v>
      </c>
      <c r="Y7287" s="25" t="str">
        <f aca="false">IF(E7287="","Sim","")</f>
        <v/>
      </c>
    </row>
    <row r="7288" customFormat="false" ht="15" hidden="false" customHeight="false" outlineLevel="0" collapsed="false">
      <c r="A7288" s="25" t="s">
        <v>7551</v>
      </c>
      <c r="B7288" s="25" t="s">
        <v>102</v>
      </c>
      <c r="C7288" s="25" t="s">
        <v>111</v>
      </c>
      <c r="D7288" s="25" t="s">
        <v>112</v>
      </c>
      <c r="G7288" s="31"/>
      <c r="H7288" s="32"/>
      <c r="L7288" s="25" t="s">
        <v>160</v>
      </c>
      <c r="M7288" s="25" t="s">
        <v>149</v>
      </c>
      <c r="N7288" s="28" t="n">
        <v>3393</v>
      </c>
      <c r="O7288" s="25" t="s">
        <v>56</v>
      </c>
      <c r="P7288" s="29" t="n">
        <v>42962</v>
      </c>
      <c r="Q7288" s="33"/>
      <c r="R7288" s="34"/>
      <c r="S7288" s="28" t="n">
        <f aca="false">IF(O7288="Won",R7288,IF(O7288="Lost",0,N7288))</f>
        <v>3393</v>
      </c>
      <c r="T7288" s="30" t="str">
        <f aca="false">IF(AND(P7288&lt;&gt;"",Q7288&lt;&gt;""),Q7288-P7288,"")</f>
        <v/>
      </c>
      <c r="U7288" s="30" t="n">
        <f aca="false">IF(AND(O7288="Engaging",P7288&lt;&gt;""),'Leia-me'!$B$5-P7288,"")</f>
        <v>138</v>
      </c>
      <c r="V7288" s="25" t="str">
        <f aca="false">IF(O7288&lt;&gt;"Engaging","",IF(U7288&lt;='Leia-me'!$B$6,"Saudável",IF(U7288&lt;='Leia-me'!$B$7,"Esfriando",IF(U7288&lt;='Leia-me'!$B$8,"Última chance","Zumbi"))))</f>
        <v>Última chance</v>
      </c>
      <c r="W7288" s="25" t="str">
        <f aca="false">IF(O7288="Won",1,IF(O7288="Lost",0,""))</f>
        <v/>
      </c>
      <c r="Y7288" s="25" t="str">
        <f aca="false">IF(E7288="","Sim","")</f>
        <v>Sim</v>
      </c>
    </row>
    <row r="7289" customFormat="false" ht="15" hidden="false" customHeight="false" outlineLevel="0" collapsed="false">
      <c r="A7289" s="25" t="s">
        <v>7552</v>
      </c>
      <c r="B7289" s="25" t="s">
        <v>102</v>
      </c>
      <c r="C7289" s="25" t="s">
        <v>111</v>
      </c>
      <c r="D7289" s="25" t="s">
        <v>112</v>
      </c>
      <c r="E7289" s="25" t="s">
        <v>478</v>
      </c>
      <c r="F7289" s="25" t="s">
        <v>165</v>
      </c>
      <c r="G7289" s="26" t="n">
        <v>349.81</v>
      </c>
      <c r="H7289" s="27" t="n">
        <v>315</v>
      </c>
      <c r="I7289" s="25" t="s">
        <v>147</v>
      </c>
      <c r="K7289" s="25" t="n">
        <v>2002</v>
      </c>
      <c r="L7289" s="25" t="s">
        <v>178</v>
      </c>
      <c r="M7289" s="25" t="s">
        <v>171</v>
      </c>
      <c r="N7289" s="28" t="n">
        <v>5482</v>
      </c>
      <c r="O7289" s="25" t="s">
        <v>54</v>
      </c>
      <c r="P7289" s="29" t="n">
        <v>42962</v>
      </c>
      <c r="Q7289" s="29" t="n">
        <v>42981</v>
      </c>
      <c r="R7289" s="28" t="n">
        <v>5533</v>
      </c>
      <c r="S7289" s="28" t="n">
        <f aca="false">IF(O7289="Won",R7289,IF(O7289="Lost",0,N7289))</f>
        <v>5533</v>
      </c>
      <c r="T7289" s="30" t="n">
        <f aca="false">IF(AND(P7289&lt;&gt;"",Q7289&lt;&gt;""),Q7289-P7289,"")</f>
        <v>19</v>
      </c>
      <c r="U7289" s="30" t="str">
        <f aca="false">IF(AND(O7289="Engaging",P7289&lt;&gt;""),'Leia-me'!$B$5-P7289,"")</f>
        <v/>
      </c>
      <c r="V7289" s="25" t="str">
        <f aca="false">IF(O7289&lt;&gt;"Engaging","",IF(U7289&lt;='Leia-me'!$B$6,"Saudável",IF(U7289&lt;='Leia-me'!$B$7,"Esfriando",IF(U7289&lt;='Leia-me'!$B$8,"Última chance","Zumbi"))))</f>
        <v/>
      </c>
      <c r="W7289" s="25" t="n">
        <f aca="false">IF(O7289="Won",1,IF(O7289="Lost",0,""))</f>
        <v>1</v>
      </c>
      <c r="Y7289" s="25" t="str">
        <f aca="false">IF(E7289="","Sim","")</f>
        <v/>
      </c>
    </row>
    <row r="7290" customFormat="false" ht="15" hidden="false" customHeight="false" outlineLevel="0" collapsed="false">
      <c r="A7290" s="25" t="s">
        <v>7553</v>
      </c>
      <c r="B7290" s="25" t="s">
        <v>102</v>
      </c>
      <c r="C7290" s="25" t="s">
        <v>111</v>
      </c>
      <c r="D7290" s="25" t="s">
        <v>112</v>
      </c>
      <c r="E7290" s="25" t="s">
        <v>428</v>
      </c>
      <c r="F7290" s="25" t="s">
        <v>267</v>
      </c>
      <c r="G7290" s="26" t="n">
        <v>792.46</v>
      </c>
      <c r="H7290" s="27" t="n">
        <v>1299</v>
      </c>
      <c r="I7290" s="25" t="s">
        <v>147</v>
      </c>
      <c r="K7290" s="25" t="n">
        <v>1982</v>
      </c>
      <c r="L7290" s="25" t="s">
        <v>186</v>
      </c>
      <c r="M7290" s="25" t="s">
        <v>171</v>
      </c>
      <c r="N7290" s="28" t="n">
        <v>550</v>
      </c>
      <c r="O7290" s="25" t="s">
        <v>55</v>
      </c>
      <c r="P7290" s="29" t="n">
        <v>42967</v>
      </c>
      <c r="Q7290" s="29" t="n">
        <v>43067</v>
      </c>
      <c r="R7290" s="28" t="n">
        <v>0</v>
      </c>
      <c r="S7290" s="28" t="n">
        <f aca="false">IF(O7290="Won",R7290,IF(O7290="Lost",0,N7290))</f>
        <v>0</v>
      </c>
      <c r="T7290" s="30" t="n">
        <f aca="false">IF(AND(P7290&lt;&gt;"",Q7290&lt;&gt;""),Q7290-P7290,"")</f>
        <v>100</v>
      </c>
      <c r="U7290" s="30" t="str">
        <f aca="false">IF(AND(O7290="Engaging",P7290&lt;&gt;""),'Leia-me'!$B$5-P7290,"")</f>
        <v/>
      </c>
      <c r="V7290" s="25" t="str">
        <f aca="false">IF(O7290&lt;&gt;"Engaging","",IF(U7290&lt;='Leia-me'!$B$6,"Saudável",IF(U7290&lt;='Leia-me'!$B$7,"Esfriando",IF(U7290&lt;='Leia-me'!$B$8,"Última chance","Zumbi"))))</f>
        <v/>
      </c>
      <c r="W7290" s="25" t="n">
        <f aca="false">IF(O7290="Won",1,IF(O7290="Lost",0,""))</f>
        <v>0</v>
      </c>
      <c r="Y7290" s="25" t="str">
        <f aca="false">IF(E7290="","Sim","")</f>
        <v/>
      </c>
    </row>
    <row r="7291" customFormat="false" ht="15" hidden="false" customHeight="false" outlineLevel="0" collapsed="false">
      <c r="A7291" s="25" t="s">
        <v>7554</v>
      </c>
      <c r="B7291" s="25" t="s">
        <v>102</v>
      </c>
      <c r="C7291" s="25" t="s">
        <v>111</v>
      </c>
      <c r="D7291" s="25" t="s">
        <v>112</v>
      </c>
      <c r="E7291" s="25" t="s">
        <v>609</v>
      </c>
      <c r="F7291" s="25" t="s">
        <v>267</v>
      </c>
      <c r="G7291" s="26" t="n">
        <v>692.19</v>
      </c>
      <c r="H7291" s="27" t="n">
        <v>1922</v>
      </c>
      <c r="I7291" s="25" t="s">
        <v>147</v>
      </c>
      <c r="K7291" s="25" t="n">
        <v>2003</v>
      </c>
      <c r="L7291" s="25" t="s">
        <v>186</v>
      </c>
      <c r="M7291" s="25" t="s">
        <v>171</v>
      </c>
      <c r="N7291" s="28" t="n">
        <v>550</v>
      </c>
      <c r="O7291" s="25" t="s">
        <v>54</v>
      </c>
      <c r="P7291" s="29" t="n">
        <v>42969</v>
      </c>
      <c r="Q7291" s="29" t="n">
        <v>43089</v>
      </c>
      <c r="R7291" s="28" t="n">
        <v>476</v>
      </c>
      <c r="S7291" s="28" t="n">
        <f aca="false">IF(O7291="Won",R7291,IF(O7291="Lost",0,N7291))</f>
        <v>476</v>
      </c>
      <c r="T7291" s="30" t="n">
        <f aca="false">IF(AND(P7291&lt;&gt;"",Q7291&lt;&gt;""),Q7291-P7291,"")</f>
        <v>120</v>
      </c>
      <c r="U7291" s="30" t="str">
        <f aca="false">IF(AND(O7291="Engaging",P7291&lt;&gt;""),'Leia-me'!$B$5-P7291,"")</f>
        <v/>
      </c>
      <c r="V7291" s="25" t="str">
        <f aca="false">IF(O7291&lt;&gt;"Engaging","",IF(U7291&lt;='Leia-me'!$B$6,"Saudável",IF(U7291&lt;='Leia-me'!$B$7,"Esfriando",IF(U7291&lt;='Leia-me'!$B$8,"Última chance","Zumbi"))))</f>
        <v/>
      </c>
      <c r="W7291" s="25" t="n">
        <f aca="false">IF(O7291="Won",1,IF(O7291="Lost",0,""))</f>
        <v>1</v>
      </c>
      <c r="Y7291" s="25" t="str">
        <f aca="false">IF(E7291="","Sim","")</f>
        <v/>
      </c>
    </row>
    <row r="7292" customFormat="false" ht="15" hidden="false" customHeight="false" outlineLevel="0" collapsed="false">
      <c r="A7292" s="25" t="s">
        <v>7555</v>
      </c>
      <c r="B7292" s="25" t="s">
        <v>102</v>
      </c>
      <c r="C7292" s="25" t="s">
        <v>111</v>
      </c>
      <c r="D7292" s="25" t="s">
        <v>112</v>
      </c>
      <c r="E7292" s="25" t="s">
        <v>419</v>
      </c>
      <c r="F7292" s="25" t="s">
        <v>146</v>
      </c>
      <c r="G7292" s="26" t="n">
        <v>2741.37</v>
      </c>
      <c r="H7292" s="27" t="n">
        <v>9226</v>
      </c>
      <c r="I7292" s="25" t="s">
        <v>147</v>
      </c>
      <c r="K7292" s="25" t="n">
        <v>1985</v>
      </c>
      <c r="L7292" s="25" t="s">
        <v>186</v>
      </c>
      <c r="M7292" s="25" t="s">
        <v>171</v>
      </c>
      <c r="N7292" s="28" t="n">
        <v>550</v>
      </c>
      <c r="O7292" s="25" t="s">
        <v>54</v>
      </c>
      <c r="P7292" s="29" t="n">
        <v>42970</v>
      </c>
      <c r="Q7292" s="29" t="n">
        <v>43068</v>
      </c>
      <c r="R7292" s="28" t="n">
        <v>508</v>
      </c>
      <c r="S7292" s="28" t="n">
        <f aca="false">IF(O7292="Won",R7292,IF(O7292="Lost",0,N7292))</f>
        <v>508</v>
      </c>
      <c r="T7292" s="30" t="n">
        <f aca="false">IF(AND(P7292&lt;&gt;"",Q7292&lt;&gt;""),Q7292-P7292,"")</f>
        <v>98</v>
      </c>
      <c r="U7292" s="30" t="str">
        <f aca="false">IF(AND(O7292="Engaging",P7292&lt;&gt;""),'Leia-me'!$B$5-P7292,"")</f>
        <v/>
      </c>
      <c r="V7292" s="25" t="str">
        <f aca="false">IF(O7292&lt;&gt;"Engaging","",IF(U7292&lt;='Leia-me'!$B$6,"Saudável",IF(U7292&lt;='Leia-me'!$B$7,"Esfriando",IF(U7292&lt;='Leia-me'!$B$8,"Última chance","Zumbi"))))</f>
        <v/>
      </c>
      <c r="W7292" s="25" t="n">
        <f aca="false">IF(O7292="Won",1,IF(O7292="Lost",0,""))</f>
        <v>1</v>
      </c>
      <c r="Y7292" s="25" t="str">
        <f aca="false">IF(E7292="","Sim","")</f>
        <v/>
      </c>
    </row>
    <row r="7293" customFormat="false" ht="15" hidden="false" customHeight="false" outlineLevel="0" collapsed="false">
      <c r="A7293" s="25" t="s">
        <v>7556</v>
      </c>
      <c r="B7293" s="25" t="s">
        <v>102</v>
      </c>
      <c r="C7293" s="25" t="s">
        <v>111</v>
      </c>
      <c r="D7293" s="25" t="s">
        <v>112</v>
      </c>
      <c r="E7293" s="25" t="s">
        <v>646</v>
      </c>
      <c r="F7293" s="25" t="s">
        <v>165</v>
      </c>
      <c r="G7293" s="26" t="n">
        <v>324.19</v>
      </c>
      <c r="H7293" s="27" t="n">
        <v>978</v>
      </c>
      <c r="I7293" s="25" t="s">
        <v>147</v>
      </c>
      <c r="K7293" s="25" t="n">
        <v>1992</v>
      </c>
      <c r="L7293" s="25" t="s">
        <v>186</v>
      </c>
      <c r="M7293" s="25" t="s">
        <v>171</v>
      </c>
      <c r="N7293" s="28" t="n">
        <v>550</v>
      </c>
      <c r="O7293" s="25" t="s">
        <v>55</v>
      </c>
      <c r="P7293" s="29" t="n">
        <v>42971</v>
      </c>
      <c r="Q7293" s="29" t="n">
        <v>43093</v>
      </c>
      <c r="R7293" s="28" t="n">
        <v>0</v>
      </c>
      <c r="S7293" s="28" t="n">
        <f aca="false">IF(O7293="Won",R7293,IF(O7293="Lost",0,N7293))</f>
        <v>0</v>
      </c>
      <c r="T7293" s="30" t="n">
        <f aca="false">IF(AND(P7293&lt;&gt;"",Q7293&lt;&gt;""),Q7293-P7293,"")</f>
        <v>122</v>
      </c>
      <c r="U7293" s="30" t="str">
        <f aca="false">IF(AND(O7293="Engaging",P7293&lt;&gt;""),'Leia-me'!$B$5-P7293,"")</f>
        <v/>
      </c>
      <c r="V7293" s="25" t="str">
        <f aca="false">IF(O7293&lt;&gt;"Engaging","",IF(U7293&lt;='Leia-me'!$B$6,"Saudável",IF(U7293&lt;='Leia-me'!$B$7,"Esfriando",IF(U7293&lt;='Leia-me'!$B$8,"Última chance","Zumbi"))))</f>
        <v/>
      </c>
      <c r="W7293" s="25" t="n">
        <f aca="false">IF(O7293="Won",1,IF(O7293="Lost",0,""))</f>
        <v>0</v>
      </c>
      <c r="Y7293" s="25" t="str">
        <f aca="false">IF(E7293="","Sim","")</f>
        <v/>
      </c>
    </row>
    <row r="7294" customFormat="false" ht="15" hidden="false" customHeight="false" outlineLevel="0" collapsed="false">
      <c r="A7294" s="25" t="s">
        <v>7557</v>
      </c>
      <c r="B7294" s="25" t="s">
        <v>102</v>
      </c>
      <c r="C7294" s="25" t="s">
        <v>111</v>
      </c>
      <c r="D7294" s="25" t="s">
        <v>112</v>
      </c>
      <c r="E7294" s="25" t="s">
        <v>195</v>
      </c>
      <c r="F7294" s="25" t="s">
        <v>185</v>
      </c>
      <c r="G7294" s="26" t="n">
        <v>8170.38</v>
      </c>
      <c r="H7294" s="27" t="n">
        <v>16499</v>
      </c>
      <c r="I7294" s="25" t="s">
        <v>196</v>
      </c>
      <c r="K7294" s="25" t="n">
        <v>1997</v>
      </c>
      <c r="L7294" s="25" t="s">
        <v>186</v>
      </c>
      <c r="M7294" s="25" t="s">
        <v>171</v>
      </c>
      <c r="N7294" s="28" t="n">
        <v>550</v>
      </c>
      <c r="O7294" s="25" t="s">
        <v>54</v>
      </c>
      <c r="P7294" s="29" t="n">
        <v>42971</v>
      </c>
      <c r="Q7294" s="29" t="n">
        <v>42977</v>
      </c>
      <c r="R7294" s="28" t="n">
        <v>551</v>
      </c>
      <c r="S7294" s="28" t="n">
        <f aca="false">IF(O7294="Won",R7294,IF(O7294="Lost",0,N7294))</f>
        <v>551</v>
      </c>
      <c r="T7294" s="30" t="n">
        <f aca="false">IF(AND(P7294&lt;&gt;"",Q7294&lt;&gt;""),Q7294-P7294,"")</f>
        <v>6</v>
      </c>
      <c r="U7294" s="30" t="str">
        <f aca="false">IF(AND(O7294="Engaging",P7294&lt;&gt;""),'Leia-me'!$B$5-P7294,"")</f>
        <v/>
      </c>
      <c r="V7294" s="25" t="str">
        <f aca="false">IF(O7294&lt;&gt;"Engaging","",IF(U7294&lt;='Leia-me'!$B$6,"Saudável",IF(U7294&lt;='Leia-me'!$B$7,"Esfriando",IF(U7294&lt;='Leia-me'!$B$8,"Última chance","Zumbi"))))</f>
        <v/>
      </c>
      <c r="W7294" s="25" t="n">
        <f aca="false">IF(O7294="Won",1,IF(O7294="Lost",0,""))</f>
        <v>1</v>
      </c>
      <c r="Y7294" s="25" t="str">
        <f aca="false">IF(E7294="","Sim","")</f>
        <v/>
      </c>
    </row>
    <row r="7295" customFormat="false" ht="15" hidden="false" customHeight="false" outlineLevel="0" collapsed="false">
      <c r="A7295" s="25" t="s">
        <v>7558</v>
      </c>
      <c r="B7295" s="25" t="s">
        <v>102</v>
      </c>
      <c r="C7295" s="25" t="s">
        <v>111</v>
      </c>
      <c r="D7295" s="25" t="s">
        <v>112</v>
      </c>
      <c r="E7295" s="25" t="s">
        <v>444</v>
      </c>
      <c r="F7295" s="25" t="s">
        <v>192</v>
      </c>
      <c r="G7295" s="26" t="n">
        <v>6354.87</v>
      </c>
      <c r="H7295" s="27" t="n">
        <v>16780</v>
      </c>
      <c r="I7295" s="25" t="s">
        <v>147</v>
      </c>
      <c r="J7295" s="25" t="s">
        <v>445</v>
      </c>
      <c r="K7295" s="25" t="n">
        <v>1996</v>
      </c>
      <c r="L7295" s="25" t="s">
        <v>178</v>
      </c>
      <c r="M7295" s="25" t="s">
        <v>171</v>
      </c>
      <c r="N7295" s="28" t="n">
        <v>5482</v>
      </c>
      <c r="O7295" s="25" t="s">
        <v>54</v>
      </c>
      <c r="P7295" s="29" t="n">
        <v>42973</v>
      </c>
      <c r="Q7295" s="29" t="n">
        <v>42984</v>
      </c>
      <c r="R7295" s="28" t="n">
        <v>6029</v>
      </c>
      <c r="S7295" s="28" t="n">
        <f aca="false">IF(O7295="Won",R7295,IF(O7295="Lost",0,N7295))</f>
        <v>6029</v>
      </c>
      <c r="T7295" s="30" t="n">
        <f aca="false">IF(AND(P7295&lt;&gt;"",Q7295&lt;&gt;""),Q7295-P7295,"")</f>
        <v>11</v>
      </c>
      <c r="U7295" s="30" t="str">
        <f aca="false">IF(AND(O7295="Engaging",P7295&lt;&gt;""),'Leia-me'!$B$5-P7295,"")</f>
        <v/>
      </c>
      <c r="V7295" s="25" t="str">
        <f aca="false">IF(O7295&lt;&gt;"Engaging","",IF(U7295&lt;='Leia-me'!$B$6,"Saudável",IF(U7295&lt;='Leia-me'!$B$7,"Esfriando",IF(U7295&lt;='Leia-me'!$B$8,"Última chance","Zumbi"))))</f>
        <v/>
      </c>
      <c r="W7295" s="25" t="n">
        <f aca="false">IF(O7295="Won",1,IF(O7295="Lost",0,""))</f>
        <v>1</v>
      </c>
      <c r="Y7295" s="25" t="str">
        <f aca="false">IF(E7295="","Sim","")</f>
        <v/>
      </c>
    </row>
    <row r="7296" customFormat="false" ht="15" hidden="false" customHeight="false" outlineLevel="0" collapsed="false">
      <c r="A7296" s="25" t="s">
        <v>7559</v>
      </c>
      <c r="B7296" s="25" t="s">
        <v>102</v>
      </c>
      <c r="C7296" s="25" t="s">
        <v>111</v>
      </c>
      <c r="D7296" s="25" t="s">
        <v>112</v>
      </c>
      <c r="E7296" s="25" t="s">
        <v>1351</v>
      </c>
      <c r="F7296" s="25" t="s">
        <v>177</v>
      </c>
      <c r="G7296" s="26" t="n">
        <v>7537.24</v>
      </c>
      <c r="H7296" s="27" t="n">
        <v>20293</v>
      </c>
      <c r="I7296" s="25" t="s">
        <v>147</v>
      </c>
      <c r="K7296" s="25" t="n">
        <v>1993</v>
      </c>
      <c r="L7296" s="25" t="s">
        <v>148</v>
      </c>
      <c r="M7296" s="25" t="s">
        <v>149</v>
      </c>
      <c r="N7296" s="28" t="n">
        <v>55</v>
      </c>
      <c r="O7296" s="25" t="s">
        <v>55</v>
      </c>
      <c r="P7296" s="29" t="n">
        <v>42977</v>
      </c>
      <c r="Q7296" s="29" t="n">
        <v>43043</v>
      </c>
      <c r="R7296" s="28" t="n">
        <v>0</v>
      </c>
      <c r="S7296" s="28" t="n">
        <f aca="false">IF(O7296="Won",R7296,IF(O7296="Lost",0,N7296))</f>
        <v>0</v>
      </c>
      <c r="T7296" s="30" t="n">
        <f aca="false">IF(AND(P7296&lt;&gt;"",Q7296&lt;&gt;""),Q7296-P7296,"")</f>
        <v>66</v>
      </c>
      <c r="U7296" s="30" t="str">
        <f aca="false">IF(AND(O7296="Engaging",P7296&lt;&gt;""),'Leia-me'!$B$5-P7296,"")</f>
        <v/>
      </c>
      <c r="V7296" s="25" t="str">
        <f aca="false">IF(O7296&lt;&gt;"Engaging","",IF(U7296&lt;='Leia-me'!$B$6,"Saudável",IF(U7296&lt;='Leia-me'!$B$7,"Esfriando",IF(U7296&lt;='Leia-me'!$B$8,"Última chance","Zumbi"))))</f>
        <v/>
      </c>
      <c r="W7296" s="25" t="n">
        <f aca="false">IF(O7296="Won",1,IF(O7296="Lost",0,""))</f>
        <v>0</v>
      </c>
      <c r="Y7296" s="25" t="str">
        <f aca="false">IF(E7296="","Sim","")</f>
        <v/>
      </c>
    </row>
    <row r="7297" customFormat="false" ht="15" hidden="false" customHeight="false" outlineLevel="0" collapsed="false">
      <c r="A7297" s="25" t="s">
        <v>7560</v>
      </c>
      <c r="B7297" s="25" t="s">
        <v>102</v>
      </c>
      <c r="C7297" s="25" t="s">
        <v>111</v>
      </c>
      <c r="D7297" s="25" t="s">
        <v>112</v>
      </c>
      <c r="G7297" s="31"/>
      <c r="H7297" s="32"/>
      <c r="L7297" s="25" t="s">
        <v>178</v>
      </c>
      <c r="M7297" s="25" t="s">
        <v>171</v>
      </c>
      <c r="N7297" s="28" t="n">
        <v>5482</v>
      </c>
      <c r="O7297" s="25" t="s">
        <v>56</v>
      </c>
      <c r="P7297" s="29" t="n">
        <v>42979</v>
      </c>
      <c r="Q7297" s="33"/>
      <c r="R7297" s="34"/>
      <c r="S7297" s="28" t="n">
        <f aca="false">IF(O7297="Won",R7297,IF(O7297="Lost",0,N7297))</f>
        <v>5482</v>
      </c>
      <c r="T7297" s="30" t="str">
        <f aca="false">IF(AND(P7297&lt;&gt;"",Q7297&lt;&gt;""),Q7297-P7297,"")</f>
        <v/>
      </c>
      <c r="U7297" s="30" t="n">
        <f aca="false">IF(AND(O7297="Engaging",P7297&lt;&gt;""),'Leia-me'!$B$5-P7297,"")</f>
        <v>121</v>
      </c>
      <c r="V7297" s="25" t="str">
        <f aca="false">IF(O7297&lt;&gt;"Engaging","",IF(U7297&lt;='Leia-me'!$B$6,"Saudável",IF(U7297&lt;='Leia-me'!$B$7,"Esfriando",IF(U7297&lt;='Leia-me'!$B$8,"Última chance","Zumbi"))))</f>
        <v>Última chance</v>
      </c>
      <c r="W7297" s="25" t="str">
        <f aca="false">IF(O7297="Won",1,IF(O7297="Lost",0,""))</f>
        <v/>
      </c>
      <c r="Y7297" s="25" t="str">
        <f aca="false">IF(E7297="","Sim","")</f>
        <v>Sim</v>
      </c>
    </row>
    <row r="7298" customFormat="false" ht="15" hidden="false" customHeight="false" outlineLevel="0" collapsed="false">
      <c r="A7298" s="25" t="s">
        <v>7561</v>
      </c>
      <c r="B7298" s="25" t="s">
        <v>102</v>
      </c>
      <c r="C7298" s="25" t="s">
        <v>111</v>
      </c>
      <c r="D7298" s="25" t="s">
        <v>112</v>
      </c>
      <c r="E7298" s="25" t="s">
        <v>1646</v>
      </c>
      <c r="F7298" s="25" t="s">
        <v>185</v>
      </c>
      <c r="G7298" s="26" t="n">
        <v>587.72</v>
      </c>
      <c r="H7298" s="27" t="n">
        <v>1501</v>
      </c>
      <c r="I7298" s="25" t="s">
        <v>147</v>
      </c>
      <c r="K7298" s="25" t="n">
        <v>2010</v>
      </c>
      <c r="L7298" s="25" t="s">
        <v>178</v>
      </c>
      <c r="M7298" s="25" t="s">
        <v>171</v>
      </c>
      <c r="N7298" s="28" t="n">
        <v>5482</v>
      </c>
      <c r="O7298" s="25" t="s">
        <v>54</v>
      </c>
      <c r="P7298" s="29" t="n">
        <v>42979</v>
      </c>
      <c r="Q7298" s="29" t="n">
        <v>43052</v>
      </c>
      <c r="R7298" s="28" t="n">
        <v>6101</v>
      </c>
      <c r="S7298" s="28" t="n">
        <f aca="false">IF(O7298="Won",R7298,IF(O7298="Lost",0,N7298))</f>
        <v>6101</v>
      </c>
      <c r="T7298" s="30" t="n">
        <f aca="false">IF(AND(P7298&lt;&gt;"",Q7298&lt;&gt;""),Q7298-P7298,"")</f>
        <v>73</v>
      </c>
      <c r="U7298" s="30" t="str">
        <f aca="false">IF(AND(O7298="Engaging",P7298&lt;&gt;""),'Leia-me'!$B$5-P7298,"")</f>
        <v/>
      </c>
      <c r="V7298" s="25" t="str">
        <f aca="false">IF(O7298&lt;&gt;"Engaging","",IF(U7298&lt;='Leia-me'!$B$6,"Saudável",IF(U7298&lt;='Leia-me'!$B$7,"Esfriando",IF(U7298&lt;='Leia-me'!$B$8,"Última chance","Zumbi"))))</f>
        <v/>
      </c>
      <c r="W7298" s="25" t="n">
        <f aca="false">IF(O7298="Won",1,IF(O7298="Lost",0,""))</f>
        <v>1</v>
      </c>
      <c r="Y7298" s="25" t="str">
        <f aca="false">IF(E7298="","Sim","")</f>
        <v/>
      </c>
    </row>
    <row r="7299" customFormat="false" ht="15" hidden="false" customHeight="false" outlineLevel="0" collapsed="false">
      <c r="A7299" s="25" t="s">
        <v>7562</v>
      </c>
      <c r="B7299" s="25" t="s">
        <v>102</v>
      </c>
      <c r="C7299" s="25" t="s">
        <v>111</v>
      </c>
      <c r="D7299" s="25" t="s">
        <v>112</v>
      </c>
      <c r="E7299" s="25" t="s">
        <v>428</v>
      </c>
      <c r="F7299" s="25" t="s">
        <v>267</v>
      </c>
      <c r="G7299" s="26" t="n">
        <v>792.46</v>
      </c>
      <c r="H7299" s="27" t="n">
        <v>1299</v>
      </c>
      <c r="I7299" s="25" t="s">
        <v>147</v>
      </c>
      <c r="K7299" s="25" t="n">
        <v>1982</v>
      </c>
      <c r="L7299" s="25" t="s">
        <v>178</v>
      </c>
      <c r="M7299" s="25" t="s">
        <v>171</v>
      </c>
      <c r="N7299" s="28" t="n">
        <v>5482</v>
      </c>
      <c r="O7299" s="25" t="s">
        <v>55</v>
      </c>
      <c r="P7299" s="29" t="n">
        <v>42980</v>
      </c>
      <c r="Q7299" s="29" t="n">
        <v>43044</v>
      </c>
      <c r="R7299" s="28" t="n">
        <v>0</v>
      </c>
      <c r="S7299" s="28" t="n">
        <f aca="false">IF(O7299="Won",R7299,IF(O7299="Lost",0,N7299))</f>
        <v>0</v>
      </c>
      <c r="T7299" s="30" t="n">
        <f aca="false">IF(AND(P7299&lt;&gt;"",Q7299&lt;&gt;""),Q7299-P7299,"")</f>
        <v>64</v>
      </c>
      <c r="U7299" s="30" t="str">
        <f aca="false">IF(AND(O7299="Engaging",P7299&lt;&gt;""),'Leia-me'!$B$5-P7299,"")</f>
        <v/>
      </c>
      <c r="V7299" s="25" t="str">
        <f aca="false">IF(O7299&lt;&gt;"Engaging","",IF(U7299&lt;='Leia-me'!$B$6,"Saudável",IF(U7299&lt;='Leia-me'!$B$7,"Esfriando",IF(U7299&lt;='Leia-me'!$B$8,"Última chance","Zumbi"))))</f>
        <v/>
      </c>
      <c r="W7299" s="25" t="n">
        <f aca="false">IF(O7299="Won",1,IF(O7299="Lost",0,""))</f>
        <v>0</v>
      </c>
      <c r="Y7299" s="25" t="str">
        <f aca="false">IF(E7299="","Sim","")</f>
        <v/>
      </c>
    </row>
    <row r="7300" customFormat="false" ht="15" hidden="false" customHeight="false" outlineLevel="0" collapsed="false">
      <c r="A7300" s="25" t="s">
        <v>7563</v>
      </c>
      <c r="B7300" s="25" t="s">
        <v>102</v>
      </c>
      <c r="C7300" s="25" t="s">
        <v>111</v>
      </c>
      <c r="D7300" s="25" t="s">
        <v>112</v>
      </c>
      <c r="E7300" s="25" t="s">
        <v>433</v>
      </c>
      <c r="F7300" s="25" t="s">
        <v>211</v>
      </c>
      <c r="G7300" s="26" t="n">
        <v>2214.94</v>
      </c>
      <c r="H7300" s="27" t="n">
        <v>5374</v>
      </c>
      <c r="I7300" s="25" t="s">
        <v>147</v>
      </c>
      <c r="K7300" s="25" t="n">
        <v>1996</v>
      </c>
      <c r="L7300" s="25" t="s">
        <v>178</v>
      </c>
      <c r="M7300" s="25" t="s">
        <v>171</v>
      </c>
      <c r="N7300" s="28" t="n">
        <v>5482</v>
      </c>
      <c r="O7300" s="25" t="s">
        <v>55</v>
      </c>
      <c r="P7300" s="29" t="n">
        <v>42980</v>
      </c>
      <c r="Q7300" s="29" t="n">
        <v>43050</v>
      </c>
      <c r="R7300" s="28" t="n">
        <v>0</v>
      </c>
      <c r="S7300" s="28" t="n">
        <f aca="false">IF(O7300="Won",R7300,IF(O7300="Lost",0,N7300))</f>
        <v>0</v>
      </c>
      <c r="T7300" s="30" t="n">
        <f aca="false">IF(AND(P7300&lt;&gt;"",Q7300&lt;&gt;""),Q7300-P7300,"")</f>
        <v>70</v>
      </c>
      <c r="U7300" s="30" t="str">
        <f aca="false">IF(AND(O7300="Engaging",P7300&lt;&gt;""),'Leia-me'!$B$5-P7300,"")</f>
        <v/>
      </c>
      <c r="V7300" s="25" t="str">
        <f aca="false">IF(O7300&lt;&gt;"Engaging","",IF(U7300&lt;='Leia-me'!$B$6,"Saudável",IF(U7300&lt;='Leia-me'!$B$7,"Esfriando",IF(U7300&lt;='Leia-me'!$B$8,"Última chance","Zumbi"))))</f>
        <v/>
      </c>
      <c r="W7300" s="25" t="n">
        <f aca="false">IF(O7300="Won",1,IF(O7300="Lost",0,""))</f>
        <v>0</v>
      </c>
      <c r="Y7300" s="25" t="str">
        <f aca="false">IF(E7300="","Sim","")</f>
        <v/>
      </c>
    </row>
    <row r="7301" customFormat="false" ht="15" hidden="false" customHeight="false" outlineLevel="0" collapsed="false">
      <c r="A7301" s="25" t="s">
        <v>7564</v>
      </c>
      <c r="B7301" s="25" t="s">
        <v>102</v>
      </c>
      <c r="C7301" s="25" t="s">
        <v>111</v>
      </c>
      <c r="D7301" s="25" t="s">
        <v>112</v>
      </c>
      <c r="E7301" s="25" t="s">
        <v>478</v>
      </c>
      <c r="F7301" s="25" t="s">
        <v>165</v>
      </c>
      <c r="G7301" s="26" t="n">
        <v>349.81</v>
      </c>
      <c r="H7301" s="27" t="n">
        <v>315</v>
      </c>
      <c r="I7301" s="25" t="s">
        <v>147</v>
      </c>
      <c r="K7301" s="25" t="n">
        <v>2002</v>
      </c>
      <c r="L7301" s="25" t="s">
        <v>186</v>
      </c>
      <c r="M7301" s="25" t="s">
        <v>171</v>
      </c>
      <c r="N7301" s="28" t="n">
        <v>550</v>
      </c>
      <c r="O7301" s="25" t="s">
        <v>54</v>
      </c>
      <c r="P7301" s="29" t="n">
        <v>42980</v>
      </c>
      <c r="Q7301" s="29" t="n">
        <v>43063</v>
      </c>
      <c r="R7301" s="28" t="n">
        <v>529</v>
      </c>
      <c r="S7301" s="28" t="n">
        <f aca="false">IF(O7301="Won",R7301,IF(O7301="Lost",0,N7301))</f>
        <v>529</v>
      </c>
      <c r="T7301" s="30" t="n">
        <f aca="false">IF(AND(P7301&lt;&gt;"",Q7301&lt;&gt;""),Q7301-P7301,"")</f>
        <v>83</v>
      </c>
      <c r="U7301" s="30" t="str">
        <f aca="false">IF(AND(O7301="Engaging",P7301&lt;&gt;""),'Leia-me'!$B$5-P7301,"")</f>
        <v/>
      </c>
      <c r="V7301" s="25" t="str">
        <f aca="false">IF(O7301&lt;&gt;"Engaging","",IF(U7301&lt;='Leia-me'!$B$6,"Saudável",IF(U7301&lt;='Leia-me'!$B$7,"Esfriando",IF(U7301&lt;='Leia-me'!$B$8,"Última chance","Zumbi"))))</f>
        <v/>
      </c>
      <c r="W7301" s="25" t="n">
        <f aca="false">IF(O7301="Won",1,IF(O7301="Lost",0,""))</f>
        <v>1</v>
      </c>
      <c r="Y7301" s="25" t="str">
        <f aca="false">IF(E7301="","Sim","")</f>
        <v/>
      </c>
    </row>
    <row r="7302" customFormat="false" ht="15" hidden="false" customHeight="false" outlineLevel="0" collapsed="false">
      <c r="A7302" s="25" t="s">
        <v>7565</v>
      </c>
      <c r="B7302" s="25" t="s">
        <v>102</v>
      </c>
      <c r="C7302" s="25" t="s">
        <v>111</v>
      </c>
      <c r="D7302" s="25" t="s">
        <v>112</v>
      </c>
      <c r="E7302" s="25" t="s">
        <v>428</v>
      </c>
      <c r="F7302" s="25" t="s">
        <v>267</v>
      </c>
      <c r="G7302" s="26" t="n">
        <v>792.46</v>
      </c>
      <c r="H7302" s="27" t="n">
        <v>1299</v>
      </c>
      <c r="I7302" s="25" t="s">
        <v>147</v>
      </c>
      <c r="K7302" s="25" t="n">
        <v>1982</v>
      </c>
      <c r="L7302" s="25" t="s">
        <v>186</v>
      </c>
      <c r="M7302" s="25" t="s">
        <v>171</v>
      </c>
      <c r="N7302" s="28" t="n">
        <v>550</v>
      </c>
      <c r="O7302" s="25" t="s">
        <v>54</v>
      </c>
      <c r="P7302" s="29" t="n">
        <v>42981</v>
      </c>
      <c r="Q7302" s="29" t="n">
        <v>42992</v>
      </c>
      <c r="R7302" s="28" t="n">
        <v>524</v>
      </c>
      <c r="S7302" s="28" t="n">
        <f aca="false">IF(O7302="Won",R7302,IF(O7302="Lost",0,N7302))</f>
        <v>524</v>
      </c>
      <c r="T7302" s="30" t="n">
        <f aca="false">IF(AND(P7302&lt;&gt;"",Q7302&lt;&gt;""),Q7302-P7302,"")</f>
        <v>11</v>
      </c>
      <c r="U7302" s="30" t="str">
        <f aca="false">IF(AND(O7302="Engaging",P7302&lt;&gt;""),'Leia-me'!$B$5-P7302,"")</f>
        <v/>
      </c>
      <c r="V7302" s="25" t="str">
        <f aca="false">IF(O7302&lt;&gt;"Engaging","",IF(U7302&lt;='Leia-me'!$B$6,"Saudável",IF(U7302&lt;='Leia-me'!$B$7,"Esfriando",IF(U7302&lt;='Leia-me'!$B$8,"Última chance","Zumbi"))))</f>
        <v/>
      </c>
      <c r="W7302" s="25" t="n">
        <f aca="false">IF(O7302="Won",1,IF(O7302="Lost",0,""))</f>
        <v>1</v>
      </c>
      <c r="Y7302" s="25" t="str">
        <f aca="false">IF(E7302="","Sim","")</f>
        <v/>
      </c>
    </row>
    <row r="7303" customFormat="false" ht="15" hidden="false" customHeight="false" outlineLevel="0" collapsed="false">
      <c r="A7303" s="25" t="s">
        <v>7566</v>
      </c>
      <c r="B7303" s="25" t="s">
        <v>102</v>
      </c>
      <c r="C7303" s="25" t="s">
        <v>111</v>
      </c>
      <c r="D7303" s="25" t="s">
        <v>112</v>
      </c>
      <c r="E7303" s="25" t="s">
        <v>636</v>
      </c>
      <c r="F7303" s="25" t="s">
        <v>267</v>
      </c>
      <c r="G7303" s="26" t="n">
        <v>405.59</v>
      </c>
      <c r="H7303" s="27" t="n">
        <v>1179</v>
      </c>
      <c r="I7303" s="25" t="s">
        <v>637</v>
      </c>
      <c r="J7303" s="25" t="s">
        <v>266</v>
      </c>
      <c r="K7303" s="25" t="n">
        <v>1987</v>
      </c>
      <c r="L7303" s="25" t="s">
        <v>148</v>
      </c>
      <c r="M7303" s="25" t="s">
        <v>149</v>
      </c>
      <c r="N7303" s="28" t="n">
        <v>55</v>
      </c>
      <c r="O7303" s="25" t="s">
        <v>54</v>
      </c>
      <c r="P7303" s="29" t="n">
        <v>42981</v>
      </c>
      <c r="Q7303" s="29" t="n">
        <v>43075</v>
      </c>
      <c r="R7303" s="28" t="n">
        <v>54</v>
      </c>
      <c r="S7303" s="28" t="n">
        <f aca="false">IF(O7303="Won",R7303,IF(O7303="Lost",0,N7303))</f>
        <v>54</v>
      </c>
      <c r="T7303" s="30" t="n">
        <f aca="false">IF(AND(P7303&lt;&gt;"",Q7303&lt;&gt;""),Q7303-P7303,"")</f>
        <v>94</v>
      </c>
      <c r="U7303" s="30" t="str">
        <f aca="false">IF(AND(O7303="Engaging",P7303&lt;&gt;""),'Leia-me'!$B$5-P7303,"")</f>
        <v/>
      </c>
      <c r="V7303" s="25" t="str">
        <f aca="false">IF(O7303&lt;&gt;"Engaging","",IF(U7303&lt;='Leia-me'!$B$6,"Saudável",IF(U7303&lt;='Leia-me'!$B$7,"Esfriando",IF(U7303&lt;='Leia-me'!$B$8,"Última chance","Zumbi"))))</f>
        <v/>
      </c>
      <c r="W7303" s="25" t="n">
        <f aca="false">IF(O7303="Won",1,IF(O7303="Lost",0,""))</f>
        <v>1</v>
      </c>
      <c r="Y7303" s="25" t="str">
        <f aca="false">IF(E7303="","Sim","")</f>
        <v/>
      </c>
    </row>
    <row r="7304" customFormat="false" ht="15" hidden="false" customHeight="false" outlineLevel="0" collapsed="false">
      <c r="A7304" s="25" t="s">
        <v>7567</v>
      </c>
      <c r="B7304" s="25" t="s">
        <v>102</v>
      </c>
      <c r="C7304" s="25" t="s">
        <v>111</v>
      </c>
      <c r="D7304" s="25" t="s">
        <v>112</v>
      </c>
      <c r="E7304" s="25" t="s">
        <v>3075</v>
      </c>
      <c r="F7304" s="25" t="s">
        <v>165</v>
      </c>
      <c r="G7304" s="26" t="n">
        <v>4269.9</v>
      </c>
      <c r="H7304" s="27" t="n">
        <v>6472</v>
      </c>
      <c r="I7304" s="25" t="s">
        <v>147</v>
      </c>
      <c r="J7304" s="25" t="s">
        <v>1347</v>
      </c>
      <c r="K7304" s="25" t="n">
        <v>1993</v>
      </c>
      <c r="L7304" s="25" t="s">
        <v>178</v>
      </c>
      <c r="M7304" s="25" t="s">
        <v>171</v>
      </c>
      <c r="N7304" s="28" t="n">
        <v>5482</v>
      </c>
      <c r="O7304" s="25" t="s">
        <v>54</v>
      </c>
      <c r="P7304" s="29" t="n">
        <v>42982</v>
      </c>
      <c r="Q7304" s="29" t="n">
        <v>43097</v>
      </c>
      <c r="R7304" s="28" t="n">
        <v>5285</v>
      </c>
      <c r="S7304" s="28" t="n">
        <f aca="false">IF(O7304="Won",R7304,IF(O7304="Lost",0,N7304))</f>
        <v>5285</v>
      </c>
      <c r="T7304" s="30" t="n">
        <f aca="false">IF(AND(P7304&lt;&gt;"",Q7304&lt;&gt;""),Q7304-P7304,"")</f>
        <v>115</v>
      </c>
      <c r="U7304" s="30" t="str">
        <f aca="false">IF(AND(O7304="Engaging",P7304&lt;&gt;""),'Leia-me'!$B$5-P7304,"")</f>
        <v/>
      </c>
      <c r="V7304" s="25" t="str">
        <f aca="false">IF(O7304&lt;&gt;"Engaging","",IF(U7304&lt;='Leia-me'!$B$6,"Saudável",IF(U7304&lt;='Leia-me'!$B$7,"Esfriando",IF(U7304&lt;='Leia-me'!$B$8,"Última chance","Zumbi"))))</f>
        <v/>
      </c>
      <c r="W7304" s="25" t="n">
        <f aca="false">IF(O7304="Won",1,IF(O7304="Lost",0,""))</f>
        <v>1</v>
      </c>
      <c r="Y7304" s="25" t="str">
        <f aca="false">IF(E7304="","Sim","")</f>
        <v/>
      </c>
    </row>
    <row r="7305" customFormat="false" ht="15" hidden="false" customHeight="false" outlineLevel="0" collapsed="false">
      <c r="A7305" s="25" t="s">
        <v>7568</v>
      </c>
      <c r="B7305" s="25" t="s">
        <v>102</v>
      </c>
      <c r="C7305" s="25" t="s">
        <v>111</v>
      </c>
      <c r="D7305" s="25" t="s">
        <v>112</v>
      </c>
      <c r="G7305" s="31"/>
      <c r="H7305" s="32"/>
      <c r="L7305" s="25" t="s">
        <v>1834</v>
      </c>
      <c r="M7305" s="25" t="s">
        <v>171</v>
      </c>
      <c r="N7305" s="28" t="n">
        <v>4821</v>
      </c>
      <c r="O7305" s="25" t="s">
        <v>56</v>
      </c>
      <c r="P7305" s="29" t="n">
        <v>42986</v>
      </c>
      <c r="Q7305" s="33"/>
      <c r="R7305" s="34"/>
      <c r="S7305" s="28" t="n">
        <f aca="false">IF(O7305="Won",R7305,IF(O7305="Lost",0,N7305))</f>
        <v>4821</v>
      </c>
      <c r="T7305" s="30" t="str">
        <f aca="false">IF(AND(P7305&lt;&gt;"",Q7305&lt;&gt;""),Q7305-P7305,"")</f>
        <v/>
      </c>
      <c r="U7305" s="30" t="n">
        <f aca="false">IF(AND(O7305="Engaging",P7305&lt;&gt;""),'Leia-me'!$B$5-P7305,"")</f>
        <v>114</v>
      </c>
      <c r="V7305" s="25" t="str">
        <f aca="false">IF(O7305&lt;&gt;"Engaging","",IF(U7305&lt;='Leia-me'!$B$6,"Saudável",IF(U7305&lt;='Leia-me'!$B$7,"Esfriando",IF(U7305&lt;='Leia-me'!$B$8,"Última chance","Zumbi"))))</f>
        <v>Esfriando</v>
      </c>
      <c r="W7305" s="25" t="str">
        <f aca="false">IF(O7305="Won",1,IF(O7305="Lost",0,""))</f>
        <v/>
      </c>
      <c r="X7305" s="25" t="s">
        <v>1835</v>
      </c>
      <c r="Y7305" s="25" t="str">
        <f aca="false">IF(E7305="","Sim","")</f>
        <v>Sim</v>
      </c>
    </row>
    <row r="7306" customFormat="false" ht="15" hidden="false" customHeight="false" outlineLevel="0" collapsed="false">
      <c r="A7306" s="25" t="s">
        <v>7569</v>
      </c>
      <c r="B7306" s="25" t="s">
        <v>102</v>
      </c>
      <c r="C7306" s="25" t="s">
        <v>111</v>
      </c>
      <c r="D7306" s="25" t="s">
        <v>112</v>
      </c>
      <c r="G7306" s="31"/>
      <c r="H7306" s="32"/>
      <c r="L7306" s="25" t="s">
        <v>160</v>
      </c>
      <c r="M7306" s="25" t="s">
        <v>149</v>
      </c>
      <c r="N7306" s="28" t="n">
        <v>3393</v>
      </c>
      <c r="O7306" s="25" t="s">
        <v>56</v>
      </c>
      <c r="P7306" s="29" t="n">
        <v>42986</v>
      </c>
      <c r="Q7306" s="33"/>
      <c r="R7306" s="34"/>
      <c r="S7306" s="28" t="n">
        <f aca="false">IF(O7306="Won",R7306,IF(O7306="Lost",0,N7306))</f>
        <v>3393</v>
      </c>
      <c r="T7306" s="30" t="str">
        <f aca="false">IF(AND(P7306&lt;&gt;"",Q7306&lt;&gt;""),Q7306-P7306,"")</f>
        <v/>
      </c>
      <c r="U7306" s="30" t="n">
        <f aca="false">IF(AND(O7306="Engaging",P7306&lt;&gt;""),'Leia-me'!$B$5-P7306,"")</f>
        <v>114</v>
      </c>
      <c r="V7306" s="25" t="str">
        <f aca="false">IF(O7306&lt;&gt;"Engaging","",IF(U7306&lt;='Leia-me'!$B$6,"Saudável",IF(U7306&lt;='Leia-me'!$B$7,"Esfriando",IF(U7306&lt;='Leia-me'!$B$8,"Última chance","Zumbi"))))</f>
        <v>Esfriando</v>
      </c>
      <c r="W7306" s="25" t="str">
        <f aca="false">IF(O7306="Won",1,IF(O7306="Lost",0,""))</f>
        <v/>
      </c>
      <c r="Y7306" s="25" t="str">
        <f aca="false">IF(E7306="","Sim","")</f>
        <v>Sim</v>
      </c>
    </row>
    <row r="7307" customFormat="false" ht="15" hidden="false" customHeight="false" outlineLevel="0" collapsed="false">
      <c r="A7307" s="25" t="s">
        <v>7570</v>
      </c>
      <c r="B7307" s="25" t="s">
        <v>102</v>
      </c>
      <c r="C7307" s="25" t="s">
        <v>111</v>
      </c>
      <c r="D7307" s="25" t="s">
        <v>112</v>
      </c>
      <c r="E7307" s="25" t="s">
        <v>2754</v>
      </c>
      <c r="F7307" s="25" t="s">
        <v>267</v>
      </c>
      <c r="G7307" s="26" t="n">
        <v>1012.72</v>
      </c>
      <c r="H7307" s="27" t="n">
        <v>3492</v>
      </c>
      <c r="I7307" s="25" t="s">
        <v>2755</v>
      </c>
      <c r="K7307" s="25" t="n">
        <v>1991</v>
      </c>
      <c r="L7307" s="25" t="s">
        <v>186</v>
      </c>
      <c r="M7307" s="25" t="s">
        <v>171</v>
      </c>
      <c r="N7307" s="28" t="n">
        <v>550</v>
      </c>
      <c r="O7307" s="25" t="s">
        <v>54</v>
      </c>
      <c r="P7307" s="29" t="n">
        <v>42986</v>
      </c>
      <c r="Q7307" s="29" t="n">
        <v>43043</v>
      </c>
      <c r="R7307" s="28" t="n">
        <v>546</v>
      </c>
      <c r="S7307" s="28" t="n">
        <f aca="false">IF(O7307="Won",R7307,IF(O7307="Lost",0,N7307))</f>
        <v>546</v>
      </c>
      <c r="T7307" s="30" t="n">
        <f aca="false">IF(AND(P7307&lt;&gt;"",Q7307&lt;&gt;""),Q7307-P7307,"")</f>
        <v>57</v>
      </c>
      <c r="U7307" s="30" t="str">
        <f aca="false">IF(AND(O7307="Engaging",P7307&lt;&gt;""),'Leia-me'!$B$5-P7307,"")</f>
        <v/>
      </c>
      <c r="V7307" s="25" t="str">
        <f aca="false">IF(O7307&lt;&gt;"Engaging","",IF(U7307&lt;='Leia-me'!$B$6,"Saudável",IF(U7307&lt;='Leia-me'!$B$7,"Esfriando",IF(U7307&lt;='Leia-me'!$B$8,"Última chance","Zumbi"))))</f>
        <v/>
      </c>
      <c r="W7307" s="25" t="n">
        <f aca="false">IF(O7307="Won",1,IF(O7307="Lost",0,""))</f>
        <v>1</v>
      </c>
      <c r="Y7307" s="25" t="str">
        <f aca="false">IF(E7307="","Sim","")</f>
        <v/>
      </c>
    </row>
    <row r="7308" customFormat="false" ht="15" hidden="false" customHeight="false" outlineLevel="0" collapsed="false">
      <c r="A7308" s="25" t="s">
        <v>7571</v>
      </c>
      <c r="B7308" s="25" t="s">
        <v>102</v>
      </c>
      <c r="C7308" s="25" t="s">
        <v>111</v>
      </c>
      <c r="D7308" s="25" t="s">
        <v>112</v>
      </c>
      <c r="E7308" s="25" t="s">
        <v>1090</v>
      </c>
      <c r="F7308" s="25" t="s">
        <v>155</v>
      </c>
      <c r="G7308" s="26" t="n">
        <v>6395.05</v>
      </c>
      <c r="H7308" s="27" t="n">
        <v>20275</v>
      </c>
      <c r="I7308" s="25" t="s">
        <v>147</v>
      </c>
      <c r="K7308" s="25" t="n">
        <v>1994</v>
      </c>
      <c r="L7308" s="25" t="s">
        <v>170</v>
      </c>
      <c r="M7308" s="25" t="s">
        <v>171</v>
      </c>
      <c r="N7308" s="28" t="n">
        <v>1096</v>
      </c>
      <c r="O7308" s="25" t="s">
        <v>56</v>
      </c>
      <c r="P7308" s="29" t="n">
        <v>42987</v>
      </c>
      <c r="Q7308" s="33"/>
      <c r="R7308" s="34"/>
      <c r="S7308" s="28" t="n">
        <f aca="false">IF(O7308="Won",R7308,IF(O7308="Lost",0,N7308))</f>
        <v>1096</v>
      </c>
      <c r="T7308" s="30" t="str">
        <f aca="false">IF(AND(P7308&lt;&gt;"",Q7308&lt;&gt;""),Q7308-P7308,"")</f>
        <v/>
      </c>
      <c r="U7308" s="30" t="n">
        <f aca="false">IF(AND(O7308="Engaging",P7308&lt;&gt;""),'Leia-me'!$B$5-P7308,"")</f>
        <v>113</v>
      </c>
      <c r="V7308" s="25" t="str">
        <f aca="false">IF(O7308&lt;&gt;"Engaging","",IF(U7308&lt;='Leia-me'!$B$6,"Saudável",IF(U7308&lt;='Leia-me'!$B$7,"Esfriando",IF(U7308&lt;='Leia-me'!$B$8,"Última chance","Zumbi"))))</f>
        <v>Esfriando</v>
      </c>
      <c r="W7308" s="25" t="str">
        <f aca="false">IF(O7308="Won",1,IF(O7308="Lost",0,""))</f>
        <v/>
      </c>
      <c r="Y7308" s="25" t="str">
        <f aca="false">IF(E7308="","Sim","")</f>
        <v/>
      </c>
    </row>
    <row r="7309" customFormat="false" ht="15" hidden="false" customHeight="false" outlineLevel="0" collapsed="false">
      <c r="A7309" s="25" t="s">
        <v>7572</v>
      </c>
      <c r="B7309" s="25" t="s">
        <v>102</v>
      </c>
      <c r="C7309" s="25" t="s">
        <v>111</v>
      </c>
      <c r="D7309" s="25" t="s">
        <v>112</v>
      </c>
      <c r="G7309" s="31"/>
      <c r="H7309" s="32"/>
      <c r="L7309" s="25" t="s">
        <v>1834</v>
      </c>
      <c r="M7309" s="25" t="s">
        <v>171</v>
      </c>
      <c r="N7309" s="28" t="n">
        <v>4821</v>
      </c>
      <c r="O7309" s="25" t="s">
        <v>56</v>
      </c>
      <c r="P7309" s="29" t="n">
        <v>42988</v>
      </c>
      <c r="Q7309" s="33"/>
      <c r="R7309" s="34"/>
      <c r="S7309" s="28" t="n">
        <f aca="false">IF(O7309="Won",R7309,IF(O7309="Lost",0,N7309))</f>
        <v>4821</v>
      </c>
      <c r="T7309" s="30" t="str">
        <f aca="false">IF(AND(P7309&lt;&gt;"",Q7309&lt;&gt;""),Q7309-P7309,"")</f>
        <v/>
      </c>
      <c r="U7309" s="30" t="n">
        <f aca="false">IF(AND(O7309="Engaging",P7309&lt;&gt;""),'Leia-me'!$B$5-P7309,"")</f>
        <v>112</v>
      </c>
      <c r="V7309" s="25" t="str">
        <f aca="false">IF(O7309&lt;&gt;"Engaging","",IF(U7309&lt;='Leia-me'!$B$6,"Saudável",IF(U7309&lt;='Leia-me'!$B$7,"Esfriando",IF(U7309&lt;='Leia-me'!$B$8,"Última chance","Zumbi"))))</f>
        <v>Esfriando</v>
      </c>
      <c r="W7309" s="25" t="str">
        <f aca="false">IF(O7309="Won",1,IF(O7309="Lost",0,""))</f>
        <v/>
      </c>
      <c r="X7309" s="25" t="s">
        <v>1835</v>
      </c>
      <c r="Y7309" s="25" t="str">
        <f aca="false">IF(E7309="","Sim","")</f>
        <v>Sim</v>
      </c>
    </row>
    <row r="7310" customFormat="false" ht="15" hidden="false" customHeight="false" outlineLevel="0" collapsed="false">
      <c r="A7310" s="25" t="s">
        <v>7573</v>
      </c>
      <c r="B7310" s="25" t="s">
        <v>102</v>
      </c>
      <c r="C7310" s="25" t="s">
        <v>111</v>
      </c>
      <c r="D7310" s="25" t="s">
        <v>112</v>
      </c>
      <c r="E7310" s="25" t="s">
        <v>199</v>
      </c>
      <c r="F7310" s="25" t="s">
        <v>177</v>
      </c>
      <c r="G7310" s="26" t="n">
        <v>52.5</v>
      </c>
      <c r="H7310" s="27" t="n">
        <v>165</v>
      </c>
      <c r="I7310" s="25" t="s">
        <v>147</v>
      </c>
      <c r="K7310" s="25" t="n">
        <v>2008</v>
      </c>
      <c r="L7310" s="25" t="s">
        <v>186</v>
      </c>
      <c r="M7310" s="25" t="s">
        <v>171</v>
      </c>
      <c r="N7310" s="28" t="n">
        <v>550</v>
      </c>
      <c r="O7310" s="25" t="s">
        <v>54</v>
      </c>
      <c r="P7310" s="29" t="n">
        <v>42988</v>
      </c>
      <c r="Q7310" s="29" t="n">
        <v>43064</v>
      </c>
      <c r="R7310" s="28" t="n">
        <v>552</v>
      </c>
      <c r="S7310" s="28" t="n">
        <f aca="false">IF(O7310="Won",R7310,IF(O7310="Lost",0,N7310))</f>
        <v>552</v>
      </c>
      <c r="T7310" s="30" t="n">
        <f aca="false">IF(AND(P7310&lt;&gt;"",Q7310&lt;&gt;""),Q7310-P7310,"")</f>
        <v>76</v>
      </c>
      <c r="U7310" s="30" t="str">
        <f aca="false">IF(AND(O7310="Engaging",P7310&lt;&gt;""),'Leia-me'!$B$5-P7310,"")</f>
        <v/>
      </c>
      <c r="V7310" s="25" t="str">
        <f aca="false">IF(O7310&lt;&gt;"Engaging","",IF(U7310&lt;='Leia-me'!$B$6,"Saudável",IF(U7310&lt;='Leia-me'!$B$7,"Esfriando",IF(U7310&lt;='Leia-me'!$B$8,"Última chance","Zumbi"))))</f>
        <v/>
      </c>
      <c r="W7310" s="25" t="n">
        <f aca="false">IF(O7310="Won",1,IF(O7310="Lost",0,""))</f>
        <v>1</v>
      </c>
      <c r="Y7310" s="25" t="str">
        <f aca="false">IF(E7310="","Sim","")</f>
        <v/>
      </c>
    </row>
    <row r="7311" customFormat="false" ht="15" hidden="false" customHeight="false" outlineLevel="0" collapsed="false">
      <c r="A7311" s="25" t="s">
        <v>7574</v>
      </c>
      <c r="B7311" s="25" t="s">
        <v>102</v>
      </c>
      <c r="C7311" s="25" t="s">
        <v>111</v>
      </c>
      <c r="D7311" s="25" t="s">
        <v>112</v>
      </c>
      <c r="E7311" s="25" t="s">
        <v>433</v>
      </c>
      <c r="F7311" s="25" t="s">
        <v>211</v>
      </c>
      <c r="G7311" s="26" t="n">
        <v>2214.94</v>
      </c>
      <c r="H7311" s="27" t="n">
        <v>5374</v>
      </c>
      <c r="I7311" s="25" t="s">
        <v>147</v>
      </c>
      <c r="K7311" s="25" t="n">
        <v>1996</v>
      </c>
      <c r="L7311" s="25" t="s">
        <v>186</v>
      </c>
      <c r="M7311" s="25" t="s">
        <v>171</v>
      </c>
      <c r="N7311" s="28" t="n">
        <v>550</v>
      </c>
      <c r="O7311" s="25" t="s">
        <v>54</v>
      </c>
      <c r="P7311" s="29" t="n">
        <v>42988</v>
      </c>
      <c r="Q7311" s="29" t="n">
        <v>43055</v>
      </c>
      <c r="R7311" s="28" t="n">
        <v>468</v>
      </c>
      <c r="S7311" s="28" t="n">
        <f aca="false">IF(O7311="Won",R7311,IF(O7311="Lost",0,N7311))</f>
        <v>468</v>
      </c>
      <c r="T7311" s="30" t="n">
        <f aca="false">IF(AND(P7311&lt;&gt;"",Q7311&lt;&gt;""),Q7311-P7311,"")</f>
        <v>67</v>
      </c>
      <c r="U7311" s="30" t="str">
        <f aca="false">IF(AND(O7311="Engaging",P7311&lt;&gt;""),'Leia-me'!$B$5-P7311,"")</f>
        <v/>
      </c>
      <c r="V7311" s="25" t="str">
        <f aca="false">IF(O7311&lt;&gt;"Engaging","",IF(U7311&lt;='Leia-me'!$B$6,"Saudável",IF(U7311&lt;='Leia-me'!$B$7,"Esfriando",IF(U7311&lt;='Leia-me'!$B$8,"Última chance","Zumbi"))))</f>
        <v/>
      </c>
      <c r="W7311" s="25" t="n">
        <f aca="false">IF(O7311="Won",1,IF(O7311="Lost",0,""))</f>
        <v>1</v>
      </c>
      <c r="Y7311" s="25" t="str">
        <f aca="false">IF(E7311="","Sim","")</f>
        <v/>
      </c>
    </row>
    <row r="7312" customFormat="false" ht="15" hidden="false" customHeight="false" outlineLevel="0" collapsed="false">
      <c r="A7312" s="25" t="s">
        <v>7575</v>
      </c>
      <c r="B7312" s="25" t="s">
        <v>102</v>
      </c>
      <c r="C7312" s="25" t="s">
        <v>111</v>
      </c>
      <c r="D7312" s="25" t="s">
        <v>112</v>
      </c>
      <c r="G7312" s="31"/>
      <c r="H7312" s="32"/>
      <c r="L7312" s="25" t="s">
        <v>178</v>
      </c>
      <c r="M7312" s="25" t="s">
        <v>171</v>
      </c>
      <c r="N7312" s="28" t="n">
        <v>5482</v>
      </c>
      <c r="O7312" s="25" t="s">
        <v>56</v>
      </c>
      <c r="P7312" s="29" t="n">
        <v>42989</v>
      </c>
      <c r="Q7312" s="33"/>
      <c r="R7312" s="34"/>
      <c r="S7312" s="28" t="n">
        <f aca="false">IF(O7312="Won",R7312,IF(O7312="Lost",0,N7312))</f>
        <v>5482</v>
      </c>
      <c r="T7312" s="30" t="str">
        <f aca="false">IF(AND(P7312&lt;&gt;"",Q7312&lt;&gt;""),Q7312-P7312,"")</f>
        <v/>
      </c>
      <c r="U7312" s="30" t="n">
        <f aca="false">IF(AND(O7312="Engaging",P7312&lt;&gt;""),'Leia-me'!$B$5-P7312,"")</f>
        <v>111</v>
      </c>
      <c r="V7312" s="25" t="str">
        <f aca="false">IF(O7312&lt;&gt;"Engaging","",IF(U7312&lt;='Leia-me'!$B$6,"Saudável",IF(U7312&lt;='Leia-me'!$B$7,"Esfriando",IF(U7312&lt;='Leia-me'!$B$8,"Última chance","Zumbi"))))</f>
        <v>Esfriando</v>
      </c>
      <c r="W7312" s="25" t="str">
        <f aca="false">IF(O7312="Won",1,IF(O7312="Lost",0,""))</f>
        <v/>
      </c>
      <c r="Y7312" s="25" t="str">
        <f aca="false">IF(E7312="","Sim","")</f>
        <v>Sim</v>
      </c>
    </row>
    <row r="7313" customFormat="false" ht="15" hidden="false" customHeight="false" outlineLevel="0" collapsed="false">
      <c r="A7313" s="25" t="s">
        <v>7576</v>
      </c>
      <c r="B7313" s="25" t="s">
        <v>102</v>
      </c>
      <c r="C7313" s="25" t="s">
        <v>111</v>
      </c>
      <c r="D7313" s="25" t="s">
        <v>112</v>
      </c>
      <c r="E7313" s="25" t="s">
        <v>2754</v>
      </c>
      <c r="F7313" s="25" t="s">
        <v>267</v>
      </c>
      <c r="G7313" s="26" t="n">
        <v>1012.72</v>
      </c>
      <c r="H7313" s="27" t="n">
        <v>3492</v>
      </c>
      <c r="I7313" s="25" t="s">
        <v>2755</v>
      </c>
      <c r="K7313" s="25" t="n">
        <v>1991</v>
      </c>
      <c r="L7313" s="25" t="s">
        <v>186</v>
      </c>
      <c r="M7313" s="25" t="s">
        <v>171</v>
      </c>
      <c r="N7313" s="28" t="n">
        <v>550</v>
      </c>
      <c r="O7313" s="25" t="s">
        <v>54</v>
      </c>
      <c r="P7313" s="29" t="n">
        <v>42992</v>
      </c>
      <c r="Q7313" s="29" t="n">
        <v>43089</v>
      </c>
      <c r="R7313" s="28" t="n">
        <v>504</v>
      </c>
      <c r="S7313" s="28" t="n">
        <f aca="false">IF(O7313="Won",R7313,IF(O7313="Lost",0,N7313))</f>
        <v>504</v>
      </c>
      <c r="T7313" s="30" t="n">
        <f aca="false">IF(AND(P7313&lt;&gt;"",Q7313&lt;&gt;""),Q7313-P7313,"")</f>
        <v>97</v>
      </c>
      <c r="U7313" s="30" t="str">
        <f aca="false">IF(AND(O7313="Engaging",P7313&lt;&gt;""),'Leia-me'!$B$5-P7313,"")</f>
        <v/>
      </c>
      <c r="V7313" s="25" t="str">
        <f aca="false">IF(O7313&lt;&gt;"Engaging","",IF(U7313&lt;='Leia-me'!$B$6,"Saudável",IF(U7313&lt;='Leia-me'!$B$7,"Esfriando",IF(U7313&lt;='Leia-me'!$B$8,"Última chance","Zumbi"))))</f>
        <v/>
      </c>
      <c r="W7313" s="25" t="n">
        <f aca="false">IF(O7313="Won",1,IF(O7313="Lost",0,""))</f>
        <v>1</v>
      </c>
      <c r="Y7313" s="25" t="str">
        <f aca="false">IF(E7313="","Sim","")</f>
        <v/>
      </c>
    </row>
    <row r="7314" customFormat="false" ht="15" hidden="false" customHeight="false" outlineLevel="0" collapsed="false">
      <c r="A7314" s="25" t="s">
        <v>7577</v>
      </c>
      <c r="B7314" s="25" t="s">
        <v>102</v>
      </c>
      <c r="C7314" s="25" t="s">
        <v>111</v>
      </c>
      <c r="D7314" s="25" t="s">
        <v>112</v>
      </c>
      <c r="E7314" s="25" t="s">
        <v>2863</v>
      </c>
      <c r="F7314" s="25" t="s">
        <v>211</v>
      </c>
      <c r="G7314" s="26" t="n">
        <v>2437.85</v>
      </c>
      <c r="H7314" s="27" t="n">
        <v>4874</v>
      </c>
      <c r="I7314" s="25" t="s">
        <v>147</v>
      </c>
      <c r="K7314" s="25" t="n">
        <v>2001</v>
      </c>
      <c r="L7314" s="25" t="s">
        <v>170</v>
      </c>
      <c r="M7314" s="25" t="s">
        <v>171</v>
      </c>
      <c r="N7314" s="28" t="n">
        <v>1096</v>
      </c>
      <c r="O7314" s="25" t="s">
        <v>54</v>
      </c>
      <c r="P7314" s="29" t="n">
        <v>42992</v>
      </c>
      <c r="Q7314" s="29" t="n">
        <v>43079</v>
      </c>
      <c r="R7314" s="28" t="n">
        <v>1117</v>
      </c>
      <c r="S7314" s="28" t="n">
        <f aca="false">IF(O7314="Won",R7314,IF(O7314="Lost",0,N7314))</f>
        <v>1117</v>
      </c>
      <c r="T7314" s="30" t="n">
        <f aca="false">IF(AND(P7314&lt;&gt;"",Q7314&lt;&gt;""),Q7314-P7314,"")</f>
        <v>87</v>
      </c>
      <c r="U7314" s="30" t="str">
        <f aca="false">IF(AND(O7314="Engaging",P7314&lt;&gt;""),'Leia-me'!$B$5-P7314,"")</f>
        <v/>
      </c>
      <c r="V7314" s="25" t="str">
        <f aca="false">IF(O7314&lt;&gt;"Engaging","",IF(U7314&lt;='Leia-me'!$B$6,"Saudável",IF(U7314&lt;='Leia-me'!$B$7,"Esfriando",IF(U7314&lt;='Leia-me'!$B$8,"Última chance","Zumbi"))))</f>
        <v/>
      </c>
      <c r="W7314" s="25" t="n">
        <f aca="false">IF(O7314="Won",1,IF(O7314="Lost",0,""))</f>
        <v>1</v>
      </c>
      <c r="Y7314" s="25" t="str">
        <f aca="false">IF(E7314="","Sim","")</f>
        <v/>
      </c>
    </row>
    <row r="7315" customFormat="false" ht="15" hidden="false" customHeight="false" outlineLevel="0" collapsed="false">
      <c r="A7315" s="25" t="s">
        <v>7578</v>
      </c>
      <c r="B7315" s="25" t="s">
        <v>102</v>
      </c>
      <c r="C7315" s="25" t="s">
        <v>111</v>
      </c>
      <c r="D7315" s="25" t="s">
        <v>112</v>
      </c>
      <c r="E7315" s="25" t="s">
        <v>1778</v>
      </c>
      <c r="F7315" s="25" t="s">
        <v>146</v>
      </c>
      <c r="G7315" s="26" t="n">
        <v>1618.89</v>
      </c>
      <c r="H7315" s="27" t="n">
        <v>3889</v>
      </c>
      <c r="I7315" s="25" t="s">
        <v>147</v>
      </c>
      <c r="K7315" s="25" t="n">
        <v>2004</v>
      </c>
      <c r="L7315" s="25" t="s">
        <v>1834</v>
      </c>
      <c r="M7315" s="25" t="s">
        <v>171</v>
      </c>
      <c r="N7315" s="28" t="n">
        <v>4821</v>
      </c>
      <c r="O7315" s="25" t="s">
        <v>54</v>
      </c>
      <c r="P7315" s="29" t="n">
        <v>42992</v>
      </c>
      <c r="Q7315" s="29" t="n">
        <v>43076</v>
      </c>
      <c r="R7315" s="28" t="n">
        <v>5230</v>
      </c>
      <c r="S7315" s="28" t="n">
        <f aca="false">IF(O7315="Won",R7315,IF(O7315="Lost",0,N7315))</f>
        <v>5230</v>
      </c>
      <c r="T7315" s="30" t="n">
        <f aca="false">IF(AND(P7315&lt;&gt;"",Q7315&lt;&gt;""),Q7315-P7315,"")</f>
        <v>84</v>
      </c>
      <c r="U7315" s="30" t="str">
        <f aca="false">IF(AND(O7315="Engaging",P7315&lt;&gt;""),'Leia-me'!$B$5-P7315,"")</f>
        <v/>
      </c>
      <c r="V7315" s="25" t="str">
        <f aca="false">IF(O7315&lt;&gt;"Engaging","",IF(U7315&lt;='Leia-me'!$B$6,"Saudável",IF(U7315&lt;='Leia-me'!$B$7,"Esfriando",IF(U7315&lt;='Leia-me'!$B$8,"Última chance","Zumbi"))))</f>
        <v/>
      </c>
      <c r="W7315" s="25" t="n">
        <f aca="false">IF(O7315="Won",1,IF(O7315="Lost",0,""))</f>
        <v>1</v>
      </c>
      <c r="X7315" s="25" t="s">
        <v>1835</v>
      </c>
      <c r="Y7315" s="25" t="str">
        <f aca="false">IF(E7315="","Sim","")</f>
        <v/>
      </c>
    </row>
    <row r="7316" customFormat="false" ht="15" hidden="false" customHeight="false" outlineLevel="0" collapsed="false">
      <c r="A7316" s="25" t="s">
        <v>7579</v>
      </c>
      <c r="B7316" s="25" t="s">
        <v>102</v>
      </c>
      <c r="C7316" s="25" t="s">
        <v>111</v>
      </c>
      <c r="D7316" s="25" t="s">
        <v>112</v>
      </c>
      <c r="E7316" s="25" t="s">
        <v>419</v>
      </c>
      <c r="F7316" s="25" t="s">
        <v>146</v>
      </c>
      <c r="G7316" s="26" t="n">
        <v>2741.37</v>
      </c>
      <c r="H7316" s="27" t="n">
        <v>9226</v>
      </c>
      <c r="I7316" s="25" t="s">
        <v>147</v>
      </c>
      <c r="K7316" s="25" t="n">
        <v>1985</v>
      </c>
      <c r="L7316" s="25" t="s">
        <v>148</v>
      </c>
      <c r="M7316" s="25" t="s">
        <v>149</v>
      </c>
      <c r="N7316" s="28" t="n">
        <v>55</v>
      </c>
      <c r="O7316" s="25" t="s">
        <v>55</v>
      </c>
      <c r="P7316" s="29" t="n">
        <v>42994</v>
      </c>
      <c r="Q7316" s="29" t="n">
        <v>43052</v>
      </c>
      <c r="R7316" s="28" t="n">
        <v>0</v>
      </c>
      <c r="S7316" s="28" t="n">
        <f aca="false">IF(O7316="Won",R7316,IF(O7316="Lost",0,N7316))</f>
        <v>0</v>
      </c>
      <c r="T7316" s="30" t="n">
        <f aca="false">IF(AND(P7316&lt;&gt;"",Q7316&lt;&gt;""),Q7316-P7316,"")</f>
        <v>58</v>
      </c>
      <c r="U7316" s="30" t="str">
        <f aca="false">IF(AND(O7316="Engaging",P7316&lt;&gt;""),'Leia-me'!$B$5-P7316,"")</f>
        <v/>
      </c>
      <c r="V7316" s="25" t="str">
        <f aca="false">IF(O7316&lt;&gt;"Engaging","",IF(U7316&lt;='Leia-me'!$B$6,"Saudável",IF(U7316&lt;='Leia-me'!$B$7,"Esfriando",IF(U7316&lt;='Leia-me'!$B$8,"Última chance","Zumbi"))))</f>
        <v/>
      </c>
      <c r="W7316" s="25" t="n">
        <f aca="false">IF(O7316="Won",1,IF(O7316="Lost",0,""))</f>
        <v>0</v>
      </c>
      <c r="Y7316" s="25" t="str">
        <f aca="false">IF(E7316="","Sim","")</f>
        <v/>
      </c>
    </row>
    <row r="7317" customFormat="false" ht="15" hidden="false" customHeight="false" outlineLevel="0" collapsed="false">
      <c r="A7317" s="25" t="s">
        <v>7580</v>
      </c>
      <c r="B7317" s="25" t="s">
        <v>102</v>
      </c>
      <c r="C7317" s="25" t="s">
        <v>111</v>
      </c>
      <c r="D7317" s="25" t="s">
        <v>112</v>
      </c>
      <c r="E7317" s="25" t="s">
        <v>868</v>
      </c>
      <c r="F7317" s="25" t="s">
        <v>168</v>
      </c>
      <c r="G7317" s="26" t="n">
        <v>2952.73</v>
      </c>
      <c r="H7317" s="27" t="n">
        <v>5107</v>
      </c>
      <c r="I7317" s="25" t="s">
        <v>147</v>
      </c>
      <c r="K7317" s="25" t="n">
        <v>2000</v>
      </c>
      <c r="L7317" s="25" t="s">
        <v>178</v>
      </c>
      <c r="M7317" s="25" t="s">
        <v>171</v>
      </c>
      <c r="N7317" s="28" t="n">
        <v>5482</v>
      </c>
      <c r="O7317" s="25" t="s">
        <v>54</v>
      </c>
      <c r="P7317" s="29" t="n">
        <v>42994</v>
      </c>
      <c r="Q7317" s="29" t="n">
        <v>42996</v>
      </c>
      <c r="R7317" s="28" t="n">
        <v>5919</v>
      </c>
      <c r="S7317" s="28" t="n">
        <f aca="false">IF(O7317="Won",R7317,IF(O7317="Lost",0,N7317))</f>
        <v>5919</v>
      </c>
      <c r="T7317" s="30" t="n">
        <f aca="false">IF(AND(P7317&lt;&gt;"",Q7317&lt;&gt;""),Q7317-P7317,"")</f>
        <v>2</v>
      </c>
      <c r="U7317" s="30" t="str">
        <f aca="false">IF(AND(O7317="Engaging",P7317&lt;&gt;""),'Leia-me'!$B$5-P7317,"")</f>
        <v/>
      </c>
      <c r="V7317" s="25" t="str">
        <f aca="false">IF(O7317&lt;&gt;"Engaging","",IF(U7317&lt;='Leia-me'!$B$6,"Saudável",IF(U7317&lt;='Leia-me'!$B$7,"Esfriando",IF(U7317&lt;='Leia-me'!$B$8,"Última chance","Zumbi"))))</f>
        <v/>
      </c>
      <c r="W7317" s="25" t="n">
        <f aca="false">IF(O7317="Won",1,IF(O7317="Lost",0,""))</f>
        <v>1</v>
      </c>
      <c r="Y7317" s="25" t="str">
        <f aca="false">IF(E7317="","Sim","")</f>
        <v/>
      </c>
    </row>
    <row r="7318" customFormat="false" ht="15" hidden="false" customHeight="false" outlineLevel="0" collapsed="false">
      <c r="A7318" s="25" t="s">
        <v>7581</v>
      </c>
      <c r="B7318" s="25" t="s">
        <v>102</v>
      </c>
      <c r="C7318" s="25" t="s">
        <v>111</v>
      </c>
      <c r="D7318" s="25" t="s">
        <v>112</v>
      </c>
      <c r="E7318" s="25" t="s">
        <v>417</v>
      </c>
      <c r="F7318" s="25" t="s">
        <v>211</v>
      </c>
      <c r="G7318" s="26" t="n">
        <v>223.8</v>
      </c>
      <c r="H7318" s="27" t="n">
        <v>299</v>
      </c>
      <c r="I7318" s="25" t="s">
        <v>147</v>
      </c>
      <c r="K7318" s="25" t="n">
        <v>2003</v>
      </c>
      <c r="L7318" s="25" t="s">
        <v>178</v>
      </c>
      <c r="M7318" s="25" t="s">
        <v>171</v>
      </c>
      <c r="N7318" s="28" t="n">
        <v>5482</v>
      </c>
      <c r="O7318" s="25" t="s">
        <v>54</v>
      </c>
      <c r="P7318" s="29" t="n">
        <v>42994</v>
      </c>
      <c r="Q7318" s="29" t="n">
        <v>43049</v>
      </c>
      <c r="R7318" s="28" t="n">
        <v>5745</v>
      </c>
      <c r="S7318" s="28" t="n">
        <f aca="false">IF(O7318="Won",R7318,IF(O7318="Lost",0,N7318))</f>
        <v>5745</v>
      </c>
      <c r="T7318" s="30" t="n">
        <f aca="false">IF(AND(P7318&lt;&gt;"",Q7318&lt;&gt;""),Q7318-P7318,"")</f>
        <v>55</v>
      </c>
      <c r="U7318" s="30" t="str">
        <f aca="false">IF(AND(O7318="Engaging",P7318&lt;&gt;""),'Leia-me'!$B$5-P7318,"")</f>
        <v/>
      </c>
      <c r="V7318" s="25" t="str">
        <f aca="false">IF(O7318&lt;&gt;"Engaging","",IF(U7318&lt;='Leia-me'!$B$6,"Saudável",IF(U7318&lt;='Leia-me'!$B$7,"Esfriando",IF(U7318&lt;='Leia-me'!$B$8,"Última chance","Zumbi"))))</f>
        <v/>
      </c>
      <c r="W7318" s="25" t="n">
        <f aca="false">IF(O7318="Won",1,IF(O7318="Lost",0,""))</f>
        <v>1</v>
      </c>
      <c r="Y7318" s="25" t="str">
        <f aca="false">IF(E7318="","Sim","")</f>
        <v/>
      </c>
    </row>
    <row r="7319" customFormat="false" ht="15" hidden="false" customHeight="false" outlineLevel="0" collapsed="false">
      <c r="A7319" s="25" t="s">
        <v>7582</v>
      </c>
      <c r="B7319" s="25" t="s">
        <v>102</v>
      </c>
      <c r="C7319" s="25" t="s">
        <v>111</v>
      </c>
      <c r="D7319" s="25" t="s">
        <v>112</v>
      </c>
      <c r="E7319" s="25" t="s">
        <v>860</v>
      </c>
      <c r="F7319" s="25" t="s">
        <v>168</v>
      </c>
      <c r="G7319" s="26" t="n">
        <v>894.37</v>
      </c>
      <c r="H7319" s="27" t="n">
        <v>1593</v>
      </c>
      <c r="I7319" s="25" t="s">
        <v>861</v>
      </c>
      <c r="K7319" s="25" t="n">
        <v>2008</v>
      </c>
      <c r="L7319" s="25" t="s">
        <v>178</v>
      </c>
      <c r="M7319" s="25" t="s">
        <v>171</v>
      </c>
      <c r="N7319" s="28" t="n">
        <v>5482</v>
      </c>
      <c r="O7319" s="25" t="s">
        <v>55</v>
      </c>
      <c r="P7319" s="29" t="n">
        <v>42995</v>
      </c>
      <c r="Q7319" s="29" t="n">
        <v>43065</v>
      </c>
      <c r="R7319" s="28" t="n">
        <v>0</v>
      </c>
      <c r="S7319" s="28" t="n">
        <f aca="false">IF(O7319="Won",R7319,IF(O7319="Lost",0,N7319))</f>
        <v>0</v>
      </c>
      <c r="T7319" s="30" t="n">
        <f aca="false">IF(AND(P7319&lt;&gt;"",Q7319&lt;&gt;""),Q7319-P7319,"")</f>
        <v>70</v>
      </c>
      <c r="U7319" s="30" t="str">
        <f aca="false">IF(AND(O7319="Engaging",P7319&lt;&gt;""),'Leia-me'!$B$5-P7319,"")</f>
        <v/>
      </c>
      <c r="V7319" s="25" t="str">
        <f aca="false">IF(O7319&lt;&gt;"Engaging","",IF(U7319&lt;='Leia-me'!$B$6,"Saudável",IF(U7319&lt;='Leia-me'!$B$7,"Esfriando",IF(U7319&lt;='Leia-me'!$B$8,"Última chance","Zumbi"))))</f>
        <v/>
      </c>
      <c r="W7319" s="25" t="n">
        <f aca="false">IF(O7319="Won",1,IF(O7319="Lost",0,""))</f>
        <v>0</v>
      </c>
      <c r="Y7319" s="25" t="str">
        <f aca="false">IF(E7319="","Sim","")</f>
        <v/>
      </c>
    </row>
    <row r="7320" customFormat="false" ht="15" hidden="false" customHeight="false" outlineLevel="0" collapsed="false">
      <c r="A7320" s="25" t="s">
        <v>7583</v>
      </c>
      <c r="B7320" s="25" t="s">
        <v>102</v>
      </c>
      <c r="C7320" s="25" t="s">
        <v>111</v>
      </c>
      <c r="D7320" s="25" t="s">
        <v>112</v>
      </c>
      <c r="G7320" s="31"/>
      <c r="H7320" s="32"/>
      <c r="L7320" s="25" t="s">
        <v>160</v>
      </c>
      <c r="M7320" s="25" t="s">
        <v>149</v>
      </c>
      <c r="N7320" s="28" t="n">
        <v>3393</v>
      </c>
      <c r="O7320" s="25" t="s">
        <v>56</v>
      </c>
      <c r="P7320" s="29" t="n">
        <v>42996</v>
      </c>
      <c r="Q7320" s="33"/>
      <c r="R7320" s="34"/>
      <c r="S7320" s="28" t="n">
        <f aca="false">IF(O7320="Won",R7320,IF(O7320="Lost",0,N7320))</f>
        <v>3393</v>
      </c>
      <c r="T7320" s="30" t="str">
        <f aca="false">IF(AND(P7320&lt;&gt;"",Q7320&lt;&gt;""),Q7320-P7320,"")</f>
        <v/>
      </c>
      <c r="U7320" s="30" t="n">
        <f aca="false">IF(AND(O7320="Engaging",P7320&lt;&gt;""),'Leia-me'!$B$5-P7320,"")</f>
        <v>104</v>
      </c>
      <c r="V7320" s="25" t="str">
        <f aca="false">IF(O7320&lt;&gt;"Engaging","",IF(U7320&lt;='Leia-me'!$B$6,"Saudável",IF(U7320&lt;='Leia-me'!$B$7,"Esfriando",IF(U7320&lt;='Leia-me'!$B$8,"Última chance","Zumbi"))))</f>
        <v>Esfriando</v>
      </c>
      <c r="W7320" s="25" t="str">
        <f aca="false">IF(O7320="Won",1,IF(O7320="Lost",0,""))</f>
        <v/>
      </c>
      <c r="Y7320" s="25" t="str">
        <f aca="false">IF(E7320="","Sim","")</f>
        <v>Sim</v>
      </c>
    </row>
    <row r="7321" customFormat="false" ht="15" hidden="false" customHeight="false" outlineLevel="0" collapsed="false">
      <c r="A7321" s="25" t="s">
        <v>7584</v>
      </c>
      <c r="B7321" s="25" t="s">
        <v>102</v>
      </c>
      <c r="C7321" s="25" t="s">
        <v>111</v>
      </c>
      <c r="D7321" s="25" t="s">
        <v>112</v>
      </c>
      <c r="E7321" s="25" t="s">
        <v>868</v>
      </c>
      <c r="F7321" s="25" t="s">
        <v>168</v>
      </c>
      <c r="G7321" s="26" t="n">
        <v>2952.73</v>
      </c>
      <c r="H7321" s="27" t="n">
        <v>5107</v>
      </c>
      <c r="I7321" s="25" t="s">
        <v>147</v>
      </c>
      <c r="K7321" s="25" t="n">
        <v>2000</v>
      </c>
      <c r="L7321" s="25" t="s">
        <v>178</v>
      </c>
      <c r="M7321" s="25" t="s">
        <v>171</v>
      </c>
      <c r="N7321" s="28" t="n">
        <v>5482</v>
      </c>
      <c r="O7321" s="25" t="s">
        <v>55</v>
      </c>
      <c r="P7321" s="29" t="n">
        <v>42998</v>
      </c>
      <c r="Q7321" s="29" t="n">
        <v>43009</v>
      </c>
      <c r="R7321" s="28" t="n">
        <v>0</v>
      </c>
      <c r="S7321" s="28" t="n">
        <f aca="false">IF(O7321="Won",R7321,IF(O7321="Lost",0,N7321))</f>
        <v>0</v>
      </c>
      <c r="T7321" s="30" t="n">
        <f aca="false">IF(AND(P7321&lt;&gt;"",Q7321&lt;&gt;""),Q7321-P7321,"")</f>
        <v>11</v>
      </c>
      <c r="U7321" s="30" t="str">
        <f aca="false">IF(AND(O7321="Engaging",P7321&lt;&gt;""),'Leia-me'!$B$5-P7321,"")</f>
        <v/>
      </c>
      <c r="V7321" s="25" t="str">
        <f aca="false">IF(O7321&lt;&gt;"Engaging","",IF(U7321&lt;='Leia-me'!$B$6,"Saudável",IF(U7321&lt;='Leia-me'!$B$7,"Esfriando",IF(U7321&lt;='Leia-me'!$B$8,"Última chance","Zumbi"))))</f>
        <v/>
      </c>
      <c r="W7321" s="25" t="n">
        <f aca="false">IF(O7321="Won",1,IF(O7321="Lost",0,""))</f>
        <v>0</v>
      </c>
      <c r="Y7321" s="25" t="str">
        <f aca="false">IF(E7321="","Sim","")</f>
        <v/>
      </c>
    </row>
    <row r="7322" customFormat="false" ht="15" hidden="false" customHeight="false" outlineLevel="0" collapsed="false">
      <c r="A7322" s="25" t="s">
        <v>7585</v>
      </c>
      <c r="B7322" s="25" t="s">
        <v>102</v>
      </c>
      <c r="C7322" s="25" t="s">
        <v>111</v>
      </c>
      <c r="D7322" s="25" t="s">
        <v>112</v>
      </c>
      <c r="E7322" s="25" t="s">
        <v>1789</v>
      </c>
      <c r="F7322" s="25" t="s">
        <v>211</v>
      </c>
      <c r="G7322" s="26" t="n">
        <v>497.11</v>
      </c>
      <c r="H7322" s="27" t="n">
        <v>1588</v>
      </c>
      <c r="I7322" s="25" t="s">
        <v>147</v>
      </c>
      <c r="K7322" s="25" t="n">
        <v>2009</v>
      </c>
      <c r="L7322" s="25" t="s">
        <v>148</v>
      </c>
      <c r="M7322" s="25" t="s">
        <v>149</v>
      </c>
      <c r="N7322" s="28" t="n">
        <v>55</v>
      </c>
      <c r="O7322" s="25" t="s">
        <v>54</v>
      </c>
      <c r="P7322" s="29" t="n">
        <v>42998</v>
      </c>
      <c r="Q7322" s="29" t="n">
        <v>43063</v>
      </c>
      <c r="R7322" s="28" t="n">
        <v>58</v>
      </c>
      <c r="S7322" s="28" t="n">
        <f aca="false">IF(O7322="Won",R7322,IF(O7322="Lost",0,N7322))</f>
        <v>58</v>
      </c>
      <c r="T7322" s="30" t="n">
        <f aca="false">IF(AND(P7322&lt;&gt;"",Q7322&lt;&gt;""),Q7322-P7322,"")</f>
        <v>65</v>
      </c>
      <c r="U7322" s="30" t="str">
        <f aca="false">IF(AND(O7322="Engaging",P7322&lt;&gt;""),'Leia-me'!$B$5-P7322,"")</f>
        <v/>
      </c>
      <c r="V7322" s="25" t="str">
        <f aca="false">IF(O7322&lt;&gt;"Engaging","",IF(U7322&lt;='Leia-me'!$B$6,"Saudável",IF(U7322&lt;='Leia-me'!$B$7,"Esfriando",IF(U7322&lt;='Leia-me'!$B$8,"Última chance","Zumbi"))))</f>
        <v/>
      </c>
      <c r="W7322" s="25" t="n">
        <f aca="false">IF(O7322="Won",1,IF(O7322="Lost",0,""))</f>
        <v>1</v>
      </c>
      <c r="Y7322" s="25" t="str">
        <f aca="false">IF(E7322="","Sim","")</f>
        <v/>
      </c>
    </row>
    <row r="7323" customFormat="false" ht="15" hidden="false" customHeight="false" outlineLevel="0" collapsed="false">
      <c r="A7323" s="25" t="s">
        <v>7586</v>
      </c>
      <c r="B7323" s="25" t="s">
        <v>102</v>
      </c>
      <c r="C7323" s="25" t="s">
        <v>111</v>
      </c>
      <c r="D7323" s="25" t="s">
        <v>112</v>
      </c>
      <c r="E7323" s="25" t="s">
        <v>419</v>
      </c>
      <c r="F7323" s="25" t="s">
        <v>146</v>
      </c>
      <c r="G7323" s="26" t="n">
        <v>2741.37</v>
      </c>
      <c r="H7323" s="27" t="n">
        <v>9226</v>
      </c>
      <c r="I7323" s="25" t="s">
        <v>147</v>
      </c>
      <c r="K7323" s="25" t="n">
        <v>1985</v>
      </c>
      <c r="L7323" s="25" t="s">
        <v>160</v>
      </c>
      <c r="M7323" s="25" t="s">
        <v>149</v>
      </c>
      <c r="N7323" s="28" t="n">
        <v>3393</v>
      </c>
      <c r="O7323" s="25" t="s">
        <v>54</v>
      </c>
      <c r="P7323" s="29" t="n">
        <v>42999</v>
      </c>
      <c r="Q7323" s="29" t="n">
        <v>43071</v>
      </c>
      <c r="R7323" s="28" t="n">
        <v>3063</v>
      </c>
      <c r="S7323" s="28" t="n">
        <f aca="false">IF(O7323="Won",R7323,IF(O7323="Lost",0,N7323))</f>
        <v>3063</v>
      </c>
      <c r="T7323" s="30" t="n">
        <f aca="false">IF(AND(P7323&lt;&gt;"",Q7323&lt;&gt;""),Q7323-P7323,"")</f>
        <v>72</v>
      </c>
      <c r="U7323" s="30" t="str">
        <f aca="false">IF(AND(O7323="Engaging",P7323&lt;&gt;""),'Leia-me'!$B$5-P7323,"")</f>
        <v/>
      </c>
      <c r="V7323" s="25" t="str">
        <f aca="false">IF(O7323&lt;&gt;"Engaging","",IF(U7323&lt;='Leia-me'!$B$6,"Saudável",IF(U7323&lt;='Leia-me'!$B$7,"Esfriando",IF(U7323&lt;='Leia-me'!$B$8,"Última chance","Zumbi"))))</f>
        <v/>
      </c>
      <c r="W7323" s="25" t="n">
        <f aca="false">IF(O7323="Won",1,IF(O7323="Lost",0,""))</f>
        <v>1</v>
      </c>
      <c r="Y7323" s="25" t="str">
        <f aca="false">IF(E7323="","Sim","")</f>
        <v/>
      </c>
    </row>
    <row r="7324" customFormat="false" ht="15" hidden="false" customHeight="false" outlineLevel="0" collapsed="false">
      <c r="A7324" s="25" t="s">
        <v>7587</v>
      </c>
      <c r="B7324" s="25" t="s">
        <v>102</v>
      </c>
      <c r="C7324" s="25" t="s">
        <v>111</v>
      </c>
      <c r="D7324" s="25" t="s">
        <v>112</v>
      </c>
      <c r="E7324" s="25" t="s">
        <v>3075</v>
      </c>
      <c r="F7324" s="25" t="s">
        <v>165</v>
      </c>
      <c r="G7324" s="26" t="n">
        <v>4269.9</v>
      </c>
      <c r="H7324" s="27" t="n">
        <v>6472</v>
      </c>
      <c r="I7324" s="25" t="s">
        <v>147</v>
      </c>
      <c r="J7324" s="25" t="s">
        <v>1347</v>
      </c>
      <c r="K7324" s="25" t="n">
        <v>1993</v>
      </c>
      <c r="L7324" s="25" t="s">
        <v>178</v>
      </c>
      <c r="M7324" s="25" t="s">
        <v>171</v>
      </c>
      <c r="N7324" s="28" t="n">
        <v>5482</v>
      </c>
      <c r="O7324" s="25" t="s">
        <v>54</v>
      </c>
      <c r="P7324" s="29" t="n">
        <v>43000</v>
      </c>
      <c r="Q7324" s="29" t="n">
        <v>43010</v>
      </c>
      <c r="R7324" s="28" t="n">
        <v>5784</v>
      </c>
      <c r="S7324" s="28" t="n">
        <f aca="false">IF(O7324="Won",R7324,IF(O7324="Lost",0,N7324))</f>
        <v>5784</v>
      </c>
      <c r="T7324" s="30" t="n">
        <f aca="false">IF(AND(P7324&lt;&gt;"",Q7324&lt;&gt;""),Q7324-P7324,"")</f>
        <v>10</v>
      </c>
      <c r="U7324" s="30" t="str">
        <f aca="false">IF(AND(O7324="Engaging",P7324&lt;&gt;""),'Leia-me'!$B$5-P7324,"")</f>
        <v/>
      </c>
      <c r="V7324" s="25" t="str">
        <f aca="false">IF(O7324&lt;&gt;"Engaging","",IF(U7324&lt;='Leia-me'!$B$6,"Saudável",IF(U7324&lt;='Leia-me'!$B$7,"Esfriando",IF(U7324&lt;='Leia-me'!$B$8,"Última chance","Zumbi"))))</f>
        <v/>
      </c>
      <c r="W7324" s="25" t="n">
        <f aca="false">IF(O7324="Won",1,IF(O7324="Lost",0,""))</f>
        <v>1</v>
      </c>
      <c r="Y7324" s="25" t="str">
        <f aca="false">IF(E7324="","Sim","")</f>
        <v/>
      </c>
    </row>
    <row r="7325" customFormat="false" ht="15" hidden="false" customHeight="false" outlineLevel="0" collapsed="false">
      <c r="A7325" s="25" t="s">
        <v>7588</v>
      </c>
      <c r="B7325" s="25" t="s">
        <v>102</v>
      </c>
      <c r="C7325" s="25" t="s">
        <v>111</v>
      </c>
      <c r="D7325" s="25" t="s">
        <v>112</v>
      </c>
      <c r="E7325" s="25" t="s">
        <v>478</v>
      </c>
      <c r="F7325" s="25" t="s">
        <v>165</v>
      </c>
      <c r="G7325" s="26" t="n">
        <v>349.81</v>
      </c>
      <c r="H7325" s="27" t="n">
        <v>315</v>
      </c>
      <c r="I7325" s="25" t="s">
        <v>147</v>
      </c>
      <c r="K7325" s="25" t="n">
        <v>2002</v>
      </c>
      <c r="L7325" s="25" t="s">
        <v>178</v>
      </c>
      <c r="M7325" s="25" t="s">
        <v>171</v>
      </c>
      <c r="N7325" s="28" t="n">
        <v>5482</v>
      </c>
      <c r="O7325" s="25" t="s">
        <v>54</v>
      </c>
      <c r="P7325" s="29" t="n">
        <v>43002</v>
      </c>
      <c r="Q7325" s="29" t="n">
        <v>43011</v>
      </c>
      <c r="R7325" s="28" t="n">
        <v>5527</v>
      </c>
      <c r="S7325" s="28" t="n">
        <f aca="false">IF(O7325="Won",R7325,IF(O7325="Lost",0,N7325))</f>
        <v>5527</v>
      </c>
      <c r="T7325" s="30" t="n">
        <f aca="false">IF(AND(P7325&lt;&gt;"",Q7325&lt;&gt;""),Q7325-P7325,"")</f>
        <v>9</v>
      </c>
      <c r="U7325" s="30" t="str">
        <f aca="false">IF(AND(O7325="Engaging",P7325&lt;&gt;""),'Leia-me'!$B$5-P7325,"")</f>
        <v/>
      </c>
      <c r="V7325" s="25" t="str">
        <f aca="false">IF(O7325&lt;&gt;"Engaging","",IF(U7325&lt;='Leia-me'!$B$6,"Saudável",IF(U7325&lt;='Leia-me'!$B$7,"Esfriando",IF(U7325&lt;='Leia-me'!$B$8,"Última chance","Zumbi"))))</f>
        <v/>
      </c>
      <c r="W7325" s="25" t="n">
        <f aca="false">IF(O7325="Won",1,IF(O7325="Lost",0,""))</f>
        <v>1</v>
      </c>
      <c r="Y7325" s="25" t="str">
        <f aca="false">IF(E7325="","Sim","")</f>
        <v/>
      </c>
    </row>
    <row r="7326" customFormat="false" ht="15" hidden="false" customHeight="false" outlineLevel="0" collapsed="false">
      <c r="A7326" s="25" t="s">
        <v>7589</v>
      </c>
      <c r="B7326" s="25" t="s">
        <v>102</v>
      </c>
      <c r="C7326" s="25" t="s">
        <v>111</v>
      </c>
      <c r="D7326" s="25" t="s">
        <v>112</v>
      </c>
      <c r="E7326" s="25" t="s">
        <v>661</v>
      </c>
      <c r="F7326" s="25" t="s">
        <v>146</v>
      </c>
      <c r="G7326" s="26" t="n">
        <v>251.41</v>
      </c>
      <c r="H7326" s="27" t="n">
        <v>495</v>
      </c>
      <c r="I7326" s="25" t="s">
        <v>147</v>
      </c>
      <c r="K7326" s="25" t="n">
        <v>1999</v>
      </c>
      <c r="L7326" s="25" t="s">
        <v>148</v>
      </c>
      <c r="M7326" s="25" t="s">
        <v>149</v>
      </c>
      <c r="N7326" s="28" t="n">
        <v>55</v>
      </c>
      <c r="O7326" s="25" t="s">
        <v>56</v>
      </c>
      <c r="P7326" s="29" t="n">
        <v>43003</v>
      </c>
      <c r="Q7326" s="33"/>
      <c r="R7326" s="34"/>
      <c r="S7326" s="28" t="n">
        <f aca="false">IF(O7326="Won",R7326,IF(O7326="Lost",0,N7326))</f>
        <v>55</v>
      </c>
      <c r="T7326" s="30" t="str">
        <f aca="false">IF(AND(P7326&lt;&gt;"",Q7326&lt;&gt;""),Q7326-P7326,"")</f>
        <v/>
      </c>
      <c r="U7326" s="30" t="n">
        <f aca="false">IF(AND(O7326="Engaging",P7326&lt;&gt;""),'Leia-me'!$B$5-P7326,"")</f>
        <v>97</v>
      </c>
      <c r="V7326" s="25" t="str">
        <f aca="false">IF(O7326&lt;&gt;"Engaging","",IF(U7326&lt;='Leia-me'!$B$6,"Saudável",IF(U7326&lt;='Leia-me'!$B$7,"Esfriando",IF(U7326&lt;='Leia-me'!$B$8,"Última chance","Zumbi"))))</f>
        <v>Esfriando</v>
      </c>
      <c r="W7326" s="25" t="str">
        <f aca="false">IF(O7326="Won",1,IF(O7326="Lost",0,""))</f>
        <v/>
      </c>
      <c r="Y7326" s="25" t="str">
        <f aca="false">IF(E7326="","Sim","")</f>
        <v/>
      </c>
    </row>
    <row r="7327" customFormat="false" ht="15" hidden="false" customHeight="false" outlineLevel="0" collapsed="false">
      <c r="A7327" s="25" t="s">
        <v>7590</v>
      </c>
      <c r="B7327" s="25" t="s">
        <v>102</v>
      </c>
      <c r="C7327" s="25" t="s">
        <v>111</v>
      </c>
      <c r="D7327" s="25" t="s">
        <v>112</v>
      </c>
      <c r="E7327" s="25" t="s">
        <v>1351</v>
      </c>
      <c r="F7327" s="25" t="s">
        <v>177</v>
      </c>
      <c r="G7327" s="26" t="n">
        <v>7537.24</v>
      </c>
      <c r="H7327" s="27" t="n">
        <v>20293</v>
      </c>
      <c r="I7327" s="25" t="s">
        <v>147</v>
      </c>
      <c r="K7327" s="25" t="n">
        <v>1993</v>
      </c>
      <c r="L7327" s="25" t="s">
        <v>178</v>
      </c>
      <c r="M7327" s="25" t="s">
        <v>171</v>
      </c>
      <c r="N7327" s="28" t="n">
        <v>5482</v>
      </c>
      <c r="O7327" s="25" t="s">
        <v>55</v>
      </c>
      <c r="P7327" s="29" t="n">
        <v>43004</v>
      </c>
      <c r="Q7327" s="29" t="n">
        <v>43012</v>
      </c>
      <c r="R7327" s="28" t="n">
        <v>0</v>
      </c>
      <c r="S7327" s="28" t="n">
        <f aca="false">IF(O7327="Won",R7327,IF(O7327="Lost",0,N7327))</f>
        <v>0</v>
      </c>
      <c r="T7327" s="30" t="n">
        <f aca="false">IF(AND(P7327&lt;&gt;"",Q7327&lt;&gt;""),Q7327-P7327,"")</f>
        <v>8</v>
      </c>
      <c r="U7327" s="30" t="str">
        <f aca="false">IF(AND(O7327="Engaging",P7327&lt;&gt;""),'Leia-me'!$B$5-P7327,"")</f>
        <v/>
      </c>
      <c r="V7327" s="25" t="str">
        <f aca="false">IF(O7327&lt;&gt;"Engaging","",IF(U7327&lt;='Leia-me'!$B$6,"Saudável",IF(U7327&lt;='Leia-me'!$B$7,"Esfriando",IF(U7327&lt;='Leia-me'!$B$8,"Última chance","Zumbi"))))</f>
        <v/>
      </c>
      <c r="W7327" s="25" t="n">
        <f aca="false">IF(O7327="Won",1,IF(O7327="Lost",0,""))</f>
        <v>0</v>
      </c>
      <c r="Y7327" s="25" t="str">
        <f aca="false">IF(E7327="","Sim","")</f>
        <v/>
      </c>
    </row>
    <row r="7328" customFormat="false" ht="15" hidden="false" customHeight="false" outlineLevel="0" collapsed="false">
      <c r="A7328" s="25" t="s">
        <v>7591</v>
      </c>
      <c r="B7328" s="25" t="s">
        <v>102</v>
      </c>
      <c r="C7328" s="25" t="s">
        <v>111</v>
      </c>
      <c r="D7328" s="25" t="s">
        <v>112</v>
      </c>
      <c r="G7328" s="31"/>
      <c r="H7328" s="32"/>
      <c r="L7328" s="25" t="s">
        <v>1834</v>
      </c>
      <c r="M7328" s="25" t="s">
        <v>171</v>
      </c>
      <c r="N7328" s="28" t="n">
        <v>4821</v>
      </c>
      <c r="O7328" s="25" t="s">
        <v>56</v>
      </c>
      <c r="P7328" s="29" t="n">
        <v>43005</v>
      </c>
      <c r="Q7328" s="33"/>
      <c r="R7328" s="34"/>
      <c r="S7328" s="28" t="n">
        <f aca="false">IF(O7328="Won",R7328,IF(O7328="Lost",0,N7328))</f>
        <v>4821</v>
      </c>
      <c r="T7328" s="30" t="str">
        <f aca="false">IF(AND(P7328&lt;&gt;"",Q7328&lt;&gt;""),Q7328-P7328,"")</f>
        <v/>
      </c>
      <c r="U7328" s="30" t="n">
        <f aca="false">IF(AND(O7328="Engaging",P7328&lt;&gt;""),'Leia-me'!$B$5-P7328,"")</f>
        <v>95</v>
      </c>
      <c r="V7328" s="25" t="str">
        <f aca="false">IF(O7328&lt;&gt;"Engaging","",IF(U7328&lt;='Leia-me'!$B$6,"Saudável",IF(U7328&lt;='Leia-me'!$B$7,"Esfriando",IF(U7328&lt;='Leia-me'!$B$8,"Última chance","Zumbi"))))</f>
        <v>Esfriando</v>
      </c>
      <c r="W7328" s="25" t="str">
        <f aca="false">IF(O7328="Won",1,IF(O7328="Lost",0,""))</f>
        <v/>
      </c>
      <c r="X7328" s="25" t="s">
        <v>1835</v>
      </c>
      <c r="Y7328" s="25" t="str">
        <f aca="false">IF(E7328="","Sim","")</f>
        <v>Sim</v>
      </c>
    </row>
    <row r="7329" customFormat="false" ht="15" hidden="false" customHeight="false" outlineLevel="0" collapsed="false">
      <c r="A7329" s="25" t="s">
        <v>7592</v>
      </c>
      <c r="B7329" s="25" t="s">
        <v>102</v>
      </c>
      <c r="C7329" s="25" t="s">
        <v>111</v>
      </c>
      <c r="D7329" s="25" t="s">
        <v>112</v>
      </c>
      <c r="E7329" s="25" t="s">
        <v>1778</v>
      </c>
      <c r="F7329" s="25" t="s">
        <v>146</v>
      </c>
      <c r="G7329" s="26" t="n">
        <v>1618.89</v>
      </c>
      <c r="H7329" s="27" t="n">
        <v>3889</v>
      </c>
      <c r="I7329" s="25" t="s">
        <v>147</v>
      </c>
      <c r="K7329" s="25" t="n">
        <v>2004</v>
      </c>
      <c r="L7329" s="25" t="s">
        <v>170</v>
      </c>
      <c r="M7329" s="25" t="s">
        <v>171</v>
      </c>
      <c r="N7329" s="28" t="n">
        <v>1096</v>
      </c>
      <c r="O7329" s="25" t="s">
        <v>54</v>
      </c>
      <c r="P7329" s="29" t="n">
        <v>43005</v>
      </c>
      <c r="Q7329" s="29" t="n">
        <v>43076</v>
      </c>
      <c r="R7329" s="28" t="n">
        <v>1178</v>
      </c>
      <c r="S7329" s="28" t="n">
        <f aca="false">IF(O7329="Won",R7329,IF(O7329="Lost",0,N7329))</f>
        <v>1178</v>
      </c>
      <c r="T7329" s="30" t="n">
        <f aca="false">IF(AND(P7329&lt;&gt;"",Q7329&lt;&gt;""),Q7329-P7329,"")</f>
        <v>71</v>
      </c>
      <c r="U7329" s="30" t="str">
        <f aca="false">IF(AND(O7329="Engaging",P7329&lt;&gt;""),'Leia-me'!$B$5-P7329,"")</f>
        <v/>
      </c>
      <c r="V7329" s="25" t="str">
        <f aca="false">IF(O7329&lt;&gt;"Engaging","",IF(U7329&lt;='Leia-me'!$B$6,"Saudável",IF(U7329&lt;='Leia-me'!$B$7,"Esfriando",IF(U7329&lt;='Leia-me'!$B$8,"Última chance","Zumbi"))))</f>
        <v/>
      </c>
      <c r="W7329" s="25" t="n">
        <f aca="false">IF(O7329="Won",1,IF(O7329="Lost",0,""))</f>
        <v>1</v>
      </c>
      <c r="Y7329" s="25" t="str">
        <f aca="false">IF(E7329="","Sim","")</f>
        <v/>
      </c>
    </row>
    <row r="7330" customFormat="false" ht="15" hidden="false" customHeight="false" outlineLevel="0" collapsed="false">
      <c r="A7330" s="25" t="s">
        <v>7593</v>
      </c>
      <c r="B7330" s="25" t="s">
        <v>102</v>
      </c>
      <c r="C7330" s="25" t="s">
        <v>111</v>
      </c>
      <c r="D7330" s="25" t="s">
        <v>112</v>
      </c>
      <c r="E7330" s="25" t="s">
        <v>5204</v>
      </c>
      <c r="F7330" s="25" t="s">
        <v>155</v>
      </c>
      <c r="G7330" s="26" t="n">
        <v>1188.42</v>
      </c>
      <c r="H7330" s="27" t="n">
        <v>3015</v>
      </c>
      <c r="I7330" s="25" t="s">
        <v>147</v>
      </c>
      <c r="K7330" s="25" t="n">
        <v>1994</v>
      </c>
      <c r="L7330" s="25" t="s">
        <v>186</v>
      </c>
      <c r="M7330" s="25" t="s">
        <v>171</v>
      </c>
      <c r="N7330" s="28" t="n">
        <v>550</v>
      </c>
      <c r="O7330" s="25" t="s">
        <v>55</v>
      </c>
      <c r="P7330" s="29" t="n">
        <v>43007</v>
      </c>
      <c r="Q7330" s="29" t="n">
        <v>43016</v>
      </c>
      <c r="R7330" s="28" t="n">
        <v>0</v>
      </c>
      <c r="S7330" s="28" t="n">
        <f aca="false">IF(O7330="Won",R7330,IF(O7330="Lost",0,N7330))</f>
        <v>0</v>
      </c>
      <c r="T7330" s="30" t="n">
        <f aca="false">IF(AND(P7330&lt;&gt;"",Q7330&lt;&gt;""),Q7330-P7330,"")</f>
        <v>9</v>
      </c>
      <c r="U7330" s="30" t="str">
        <f aca="false">IF(AND(O7330="Engaging",P7330&lt;&gt;""),'Leia-me'!$B$5-P7330,"")</f>
        <v/>
      </c>
      <c r="V7330" s="25" t="str">
        <f aca="false">IF(O7330&lt;&gt;"Engaging","",IF(U7330&lt;='Leia-me'!$B$6,"Saudável",IF(U7330&lt;='Leia-me'!$B$7,"Esfriando",IF(U7330&lt;='Leia-me'!$B$8,"Última chance","Zumbi"))))</f>
        <v/>
      </c>
      <c r="W7330" s="25" t="n">
        <f aca="false">IF(O7330="Won",1,IF(O7330="Lost",0,""))</f>
        <v>0</v>
      </c>
      <c r="Y7330" s="25" t="str">
        <f aca="false">IF(E7330="","Sim","")</f>
        <v/>
      </c>
    </row>
    <row r="7331" customFormat="false" ht="15" hidden="false" customHeight="false" outlineLevel="0" collapsed="false">
      <c r="A7331" s="25" t="s">
        <v>7594</v>
      </c>
      <c r="B7331" s="25" t="s">
        <v>102</v>
      </c>
      <c r="C7331" s="25" t="s">
        <v>111</v>
      </c>
      <c r="D7331" s="25" t="s">
        <v>112</v>
      </c>
      <c r="E7331" s="25" t="s">
        <v>1778</v>
      </c>
      <c r="F7331" s="25" t="s">
        <v>146</v>
      </c>
      <c r="G7331" s="26" t="n">
        <v>1618.89</v>
      </c>
      <c r="H7331" s="27" t="n">
        <v>3889</v>
      </c>
      <c r="I7331" s="25" t="s">
        <v>147</v>
      </c>
      <c r="K7331" s="25" t="n">
        <v>2004</v>
      </c>
      <c r="L7331" s="25" t="s">
        <v>148</v>
      </c>
      <c r="M7331" s="25" t="s">
        <v>149</v>
      </c>
      <c r="N7331" s="28" t="n">
        <v>55</v>
      </c>
      <c r="O7331" s="25" t="s">
        <v>55</v>
      </c>
      <c r="P7331" s="29" t="n">
        <v>43007</v>
      </c>
      <c r="Q7331" s="29" t="n">
        <v>43019</v>
      </c>
      <c r="R7331" s="28" t="n">
        <v>0</v>
      </c>
      <c r="S7331" s="28" t="n">
        <f aca="false">IF(O7331="Won",R7331,IF(O7331="Lost",0,N7331))</f>
        <v>0</v>
      </c>
      <c r="T7331" s="30" t="n">
        <f aca="false">IF(AND(P7331&lt;&gt;"",Q7331&lt;&gt;""),Q7331-P7331,"")</f>
        <v>12</v>
      </c>
      <c r="U7331" s="30" t="str">
        <f aca="false">IF(AND(O7331="Engaging",P7331&lt;&gt;""),'Leia-me'!$B$5-P7331,"")</f>
        <v/>
      </c>
      <c r="V7331" s="25" t="str">
        <f aca="false">IF(O7331&lt;&gt;"Engaging","",IF(U7331&lt;='Leia-me'!$B$6,"Saudável",IF(U7331&lt;='Leia-me'!$B$7,"Esfriando",IF(U7331&lt;='Leia-me'!$B$8,"Última chance","Zumbi"))))</f>
        <v/>
      </c>
      <c r="W7331" s="25" t="n">
        <f aca="false">IF(O7331="Won",1,IF(O7331="Lost",0,""))</f>
        <v>0</v>
      </c>
      <c r="Y7331" s="25" t="str">
        <f aca="false">IF(E7331="","Sim","")</f>
        <v/>
      </c>
    </row>
    <row r="7332" customFormat="false" ht="15" hidden="false" customHeight="false" outlineLevel="0" collapsed="false">
      <c r="A7332" s="25" t="s">
        <v>7595</v>
      </c>
      <c r="B7332" s="25" t="s">
        <v>102</v>
      </c>
      <c r="C7332" s="25" t="s">
        <v>111</v>
      </c>
      <c r="D7332" s="25" t="s">
        <v>112</v>
      </c>
      <c r="G7332" s="31"/>
      <c r="H7332" s="32"/>
      <c r="L7332" s="25" t="s">
        <v>178</v>
      </c>
      <c r="M7332" s="25" t="s">
        <v>171</v>
      </c>
      <c r="N7332" s="28" t="n">
        <v>5482</v>
      </c>
      <c r="O7332" s="25" t="s">
        <v>56</v>
      </c>
      <c r="P7332" s="29" t="n">
        <v>43008</v>
      </c>
      <c r="Q7332" s="33"/>
      <c r="R7332" s="34"/>
      <c r="S7332" s="28" t="n">
        <f aca="false">IF(O7332="Won",R7332,IF(O7332="Lost",0,N7332))</f>
        <v>5482</v>
      </c>
      <c r="T7332" s="30" t="str">
        <f aca="false">IF(AND(P7332&lt;&gt;"",Q7332&lt;&gt;""),Q7332-P7332,"")</f>
        <v/>
      </c>
      <c r="U7332" s="30" t="n">
        <f aca="false">IF(AND(O7332="Engaging",P7332&lt;&gt;""),'Leia-me'!$B$5-P7332,"")</f>
        <v>92</v>
      </c>
      <c r="V7332" s="25" t="str">
        <f aca="false">IF(O7332&lt;&gt;"Engaging","",IF(U7332&lt;='Leia-me'!$B$6,"Saudável",IF(U7332&lt;='Leia-me'!$B$7,"Esfriando",IF(U7332&lt;='Leia-me'!$B$8,"Última chance","Zumbi"))))</f>
        <v>Esfriando</v>
      </c>
      <c r="W7332" s="25" t="str">
        <f aca="false">IF(O7332="Won",1,IF(O7332="Lost",0,""))</f>
        <v/>
      </c>
      <c r="Y7332" s="25" t="str">
        <f aca="false">IF(E7332="","Sim","")</f>
        <v>Sim</v>
      </c>
    </row>
    <row r="7333" customFormat="false" ht="15" hidden="false" customHeight="false" outlineLevel="0" collapsed="false">
      <c r="A7333" s="25" t="s">
        <v>7596</v>
      </c>
      <c r="B7333" s="25" t="s">
        <v>102</v>
      </c>
      <c r="C7333" s="25" t="s">
        <v>111</v>
      </c>
      <c r="D7333" s="25" t="s">
        <v>112</v>
      </c>
      <c r="E7333" s="25" t="s">
        <v>665</v>
      </c>
      <c r="F7333" s="25" t="s">
        <v>211</v>
      </c>
      <c r="G7333" s="26" t="n">
        <v>4968.91</v>
      </c>
      <c r="H7333" s="27" t="n">
        <v>7523</v>
      </c>
      <c r="I7333" s="25" t="s">
        <v>147</v>
      </c>
      <c r="K7333" s="25" t="n">
        <v>1990</v>
      </c>
      <c r="L7333" s="25" t="s">
        <v>178</v>
      </c>
      <c r="M7333" s="25" t="s">
        <v>171</v>
      </c>
      <c r="N7333" s="28" t="n">
        <v>5482</v>
      </c>
      <c r="O7333" s="25" t="s">
        <v>54</v>
      </c>
      <c r="P7333" s="29" t="n">
        <v>43012</v>
      </c>
      <c r="Q7333" s="29" t="n">
        <v>43074</v>
      </c>
      <c r="R7333" s="28" t="n">
        <v>4527</v>
      </c>
      <c r="S7333" s="28" t="n">
        <f aca="false">IF(O7333="Won",R7333,IF(O7333="Lost",0,N7333))</f>
        <v>4527</v>
      </c>
      <c r="T7333" s="30" t="n">
        <f aca="false">IF(AND(P7333&lt;&gt;"",Q7333&lt;&gt;""),Q7333-P7333,"")</f>
        <v>62</v>
      </c>
      <c r="U7333" s="30" t="str">
        <f aca="false">IF(AND(O7333="Engaging",P7333&lt;&gt;""),'Leia-me'!$B$5-P7333,"")</f>
        <v/>
      </c>
      <c r="V7333" s="25" t="str">
        <f aca="false">IF(O7333&lt;&gt;"Engaging","",IF(U7333&lt;='Leia-me'!$B$6,"Saudável",IF(U7333&lt;='Leia-me'!$B$7,"Esfriando",IF(U7333&lt;='Leia-me'!$B$8,"Última chance","Zumbi"))))</f>
        <v/>
      </c>
      <c r="W7333" s="25" t="n">
        <f aca="false">IF(O7333="Won",1,IF(O7333="Lost",0,""))</f>
        <v>1</v>
      </c>
      <c r="Y7333" s="25" t="str">
        <f aca="false">IF(E7333="","Sim","")</f>
        <v/>
      </c>
    </row>
    <row r="7334" customFormat="false" ht="15" hidden="false" customHeight="false" outlineLevel="0" collapsed="false">
      <c r="A7334" s="25" t="s">
        <v>7597</v>
      </c>
      <c r="B7334" s="25" t="s">
        <v>102</v>
      </c>
      <c r="C7334" s="25" t="s">
        <v>111</v>
      </c>
      <c r="D7334" s="25" t="s">
        <v>112</v>
      </c>
      <c r="E7334" s="25" t="s">
        <v>417</v>
      </c>
      <c r="F7334" s="25" t="s">
        <v>211</v>
      </c>
      <c r="G7334" s="26" t="n">
        <v>223.8</v>
      </c>
      <c r="H7334" s="27" t="n">
        <v>299</v>
      </c>
      <c r="I7334" s="25" t="s">
        <v>147</v>
      </c>
      <c r="K7334" s="25" t="n">
        <v>2003</v>
      </c>
      <c r="L7334" s="25" t="s">
        <v>186</v>
      </c>
      <c r="M7334" s="25" t="s">
        <v>171</v>
      </c>
      <c r="N7334" s="28" t="n">
        <v>550</v>
      </c>
      <c r="O7334" s="25" t="s">
        <v>55</v>
      </c>
      <c r="P7334" s="29" t="n">
        <v>43013</v>
      </c>
      <c r="Q7334" s="29" t="n">
        <v>43018</v>
      </c>
      <c r="R7334" s="28" t="n">
        <v>0</v>
      </c>
      <c r="S7334" s="28" t="n">
        <f aca="false">IF(O7334="Won",R7334,IF(O7334="Lost",0,N7334))</f>
        <v>0</v>
      </c>
      <c r="T7334" s="30" t="n">
        <f aca="false">IF(AND(P7334&lt;&gt;"",Q7334&lt;&gt;""),Q7334-P7334,"")</f>
        <v>5</v>
      </c>
      <c r="U7334" s="30" t="str">
        <f aca="false">IF(AND(O7334="Engaging",P7334&lt;&gt;""),'Leia-me'!$B$5-P7334,"")</f>
        <v/>
      </c>
      <c r="V7334" s="25" t="str">
        <f aca="false">IF(O7334&lt;&gt;"Engaging","",IF(U7334&lt;='Leia-me'!$B$6,"Saudável",IF(U7334&lt;='Leia-me'!$B$7,"Esfriando",IF(U7334&lt;='Leia-me'!$B$8,"Última chance","Zumbi"))))</f>
        <v/>
      </c>
      <c r="W7334" s="25" t="n">
        <f aca="false">IF(O7334="Won",1,IF(O7334="Lost",0,""))</f>
        <v>0</v>
      </c>
      <c r="Y7334" s="25" t="str">
        <f aca="false">IF(E7334="","Sim","")</f>
        <v/>
      </c>
    </row>
    <row r="7335" customFormat="false" ht="15" hidden="false" customHeight="false" outlineLevel="0" collapsed="false">
      <c r="A7335" s="25" t="s">
        <v>7598</v>
      </c>
      <c r="B7335" s="25" t="s">
        <v>102</v>
      </c>
      <c r="C7335" s="25" t="s">
        <v>111</v>
      </c>
      <c r="D7335" s="25" t="s">
        <v>112</v>
      </c>
      <c r="E7335" s="25" t="s">
        <v>419</v>
      </c>
      <c r="F7335" s="25" t="s">
        <v>146</v>
      </c>
      <c r="G7335" s="26" t="n">
        <v>2741.37</v>
      </c>
      <c r="H7335" s="27" t="n">
        <v>9226</v>
      </c>
      <c r="I7335" s="25" t="s">
        <v>147</v>
      </c>
      <c r="K7335" s="25" t="n">
        <v>1985</v>
      </c>
      <c r="L7335" s="25" t="s">
        <v>1834</v>
      </c>
      <c r="M7335" s="25" t="s">
        <v>171</v>
      </c>
      <c r="N7335" s="28" t="n">
        <v>4821</v>
      </c>
      <c r="O7335" s="25" t="s">
        <v>55</v>
      </c>
      <c r="P7335" s="29" t="n">
        <v>43013</v>
      </c>
      <c r="Q7335" s="29" t="n">
        <v>43062</v>
      </c>
      <c r="R7335" s="28" t="n">
        <v>0</v>
      </c>
      <c r="S7335" s="28" t="n">
        <f aca="false">IF(O7335="Won",R7335,IF(O7335="Lost",0,N7335))</f>
        <v>0</v>
      </c>
      <c r="T7335" s="30" t="n">
        <f aca="false">IF(AND(P7335&lt;&gt;"",Q7335&lt;&gt;""),Q7335-P7335,"")</f>
        <v>49</v>
      </c>
      <c r="U7335" s="30" t="str">
        <f aca="false">IF(AND(O7335="Engaging",P7335&lt;&gt;""),'Leia-me'!$B$5-P7335,"")</f>
        <v/>
      </c>
      <c r="V7335" s="25" t="str">
        <f aca="false">IF(O7335&lt;&gt;"Engaging","",IF(U7335&lt;='Leia-me'!$B$6,"Saudável",IF(U7335&lt;='Leia-me'!$B$7,"Esfriando",IF(U7335&lt;='Leia-me'!$B$8,"Última chance","Zumbi"))))</f>
        <v/>
      </c>
      <c r="W7335" s="25" t="n">
        <f aca="false">IF(O7335="Won",1,IF(O7335="Lost",0,""))</f>
        <v>0</v>
      </c>
      <c r="X7335" s="25" t="s">
        <v>1835</v>
      </c>
      <c r="Y7335" s="25" t="str">
        <f aca="false">IF(E7335="","Sim","")</f>
        <v/>
      </c>
    </row>
    <row r="7336" customFormat="false" ht="15" hidden="false" customHeight="false" outlineLevel="0" collapsed="false">
      <c r="A7336" s="25" t="s">
        <v>7599</v>
      </c>
      <c r="B7336" s="25" t="s">
        <v>102</v>
      </c>
      <c r="C7336" s="25" t="s">
        <v>111</v>
      </c>
      <c r="D7336" s="25" t="s">
        <v>112</v>
      </c>
      <c r="E7336" s="25" t="s">
        <v>428</v>
      </c>
      <c r="F7336" s="25" t="s">
        <v>267</v>
      </c>
      <c r="G7336" s="26" t="n">
        <v>792.46</v>
      </c>
      <c r="H7336" s="27" t="n">
        <v>1299</v>
      </c>
      <c r="I7336" s="25" t="s">
        <v>147</v>
      </c>
      <c r="K7336" s="25" t="n">
        <v>1982</v>
      </c>
      <c r="L7336" s="25" t="s">
        <v>170</v>
      </c>
      <c r="M7336" s="25" t="s">
        <v>171</v>
      </c>
      <c r="N7336" s="28" t="n">
        <v>1096</v>
      </c>
      <c r="O7336" s="25" t="s">
        <v>54</v>
      </c>
      <c r="P7336" s="29" t="n">
        <v>43013</v>
      </c>
      <c r="Q7336" s="29" t="n">
        <v>43026</v>
      </c>
      <c r="R7336" s="28" t="n">
        <v>1132</v>
      </c>
      <c r="S7336" s="28" t="n">
        <f aca="false">IF(O7336="Won",R7336,IF(O7336="Lost",0,N7336))</f>
        <v>1132</v>
      </c>
      <c r="T7336" s="30" t="n">
        <f aca="false">IF(AND(P7336&lt;&gt;"",Q7336&lt;&gt;""),Q7336-P7336,"")</f>
        <v>13</v>
      </c>
      <c r="U7336" s="30" t="str">
        <f aca="false">IF(AND(O7336="Engaging",P7336&lt;&gt;""),'Leia-me'!$B$5-P7336,"")</f>
        <v/>
      </c>
      <c r="V7336" s="25" t="str">
        <f aca="false">IF(O7336&lt;&gt;"Engaging","",IF(U7336&lt;='Leia-me'!$B$6,"Saudável",IF(U7336&lt;='Leia-me'!$B$7,"Esfriando",IF(U7336&lt;='Leia-me'!$B$8,"Última chance","Zumbi"))))</f>
        <v/>
      </c>
      <c r="W7336" s="25" t="n">
        <f aca="false">IF(O7336="Won",1,IF(O7336="Lost",0,""))</f>
        <v>1</v>
      </c>
      <c r="Y7336" s="25" t="str">
        <f aca="false">IF(E7336="","Sim","")</f>
        <v/>
      </c>
    </row>
    <row r="7337" customFormat="false" ht="15" hidden="false" customHeight="false" outlineLevel="0" collapsed="false">
      <c r="A7337" s="25" t="s">
        <v>7600</v>
      </c>
      <c r="B7337" s="25" t="s">
        <v>102</v>
      </c>
      <c r="C7337" s="25" t="s">
        <v>111</v>
      </c>
      <c r="D7337" s="25" t="s">
        <v>112</v>
      </c>
      <c r="E7337" s="25" t="s">
        <v>1789</v>
      </c>
      <c r="F7337" s="25" t="s">
        <v>211</v>
      </c>
      <c r="G7337" s="26" t="n">
        <v>497.11</v>
      </c>
      <c r="H7337" s="27" t="n">
        <v>1588</v>
      </c>
      <c r="I7337" s="25" t="s">
        <v>147</v>
      </c>
      <c r="K7337" s="25" t="n">
        <v>2009</v>
      </c>
      <c r="L7337" s="25" t="s">
        <v>178</v>
      </c>
      <c r="M7337" s="25" t="s">
        <v>171</v>
      </c>
      <c r="N7337" s="28" t="n">
        <v>5482</v>
      </c>
      <c r="O7337" s="25" t="s">
        <v>54</v>
      </c>
      <c r="P7337" s="29" t="n">
        <v>43013</v>
      </c>
      <c r="Q7337" s="29" t="n">
        <v>43019</v>
      </c>
      <c r="R7337" s="28" t="n">
        <v>5004</v>
      </c>
      <c r="S7337" s="28" t="n">
        <f aca="false">IF(O7337="Won",R7337,IF(O7337="Lost",0,N7337))</f>
        <v>5004</v>
      </c>
      <c r="T7337" s="30" t="n">
        <f aca="false">IF(AND(P7337&lt;&gt;"",Q7337&lt;&gt;""),Q7337-P7337,"")</f>
        <v>6</v>
      </c>
      <c r="U7337" s="30" t="str">
        <f aca="false">IF(AND(O7337="Engaging",P7337&lt;&gt;""),'Leia-me'!$B$5-P7337,"")</f>
        <v/>
      </c>
      <c r="V7337" s="25" t="str">
        <f aca="false">IF(O7337&lt;&gt;"Engaging","",IF(U7337&lt;='Leia-me'!$B$6,"Saudável",IF(U7337&lt;='Leia-me'!$B$7,"Esfriando",IF(U7337&lt;='Leia-me'!$B$8,"Última chance","Zumbi"))))</f>
        <v/>
      </c>
      <c r="W7337" s="25" t="n">
        <f aca="false">IF(O7337="Won",1,IF(O7337="Lost",0,""))</f>
        <v>1</v>
      </c>
      <c r="Y7337" s="25" t="str">
        <f aca="false">IF(E7337="","Sim","")</f>
        <v/>
      </c>
    </row>
    <row r="7338" customFormat="false" ht="15" hidden="false" customHeight="false" outlineLevel="0" collapsed="false">
      <c r="A7338" s="25" t="s">
        <v>7601</v>
      </c>
      <c r="B7338" s="25" t="s">
        <v>102</v>
      </c>
      <c r="C7338" s="25" t="s">
        <v>111</v>
      </c>
      <c r="D7338" s="25" t="s">
        <v>112</v>
      </c>
      <c r="E7338" s="25" t="s">
        <v>417</v>
      </c>
      <c r="F7338" s="25" t="s">
        <v>211</v>
      </c>
      <c r="G7338" s="26" t="n">
        <v>223.8</v>
      </c>
      <c r="H7338" s="27" t="n">
        <v>299</v>
      </c>
      <c r="I7338" s="25" t="s">
        <v>147</v>
      </c>
      <c r="K7338" s="25" t="n">
        <v>2003</v>
      </c>
      <c r="L7338" s="25" t="s">
        <v>186</v>
      </c>
      <c r="M7338" s="25" t="s">
        <v>171</v>
      </c>
      <c r="N7338" s="28" t="n">
        <v>550</v>
      </c>
      <c r="O7338" s="25" t="s">
        <v>54</v>
      </c>
      <c r="P7338" s="29" t="n">
        <v>43014</v>
      </c>
      <c r="Q7338" s="29" t="n">
        <v>43100</v>
      </c>
      <c r="R7338" s="28" t="n">
        <v>457</v>
      </c>
      <c r="S7338" s="28" t="n">
        <f aca="false">IF(O7338="Won",R7338,IF(O7338="Lost",0,N7338))</f>
        <v>457</v>
      </c>
      <c r="T7338" s="30" t="n">
        <f aca="false">IF(AND(P7338&lt;&gt;"",Q7338&lt;&gt;""),Q7338-P7338,"")</f>
        <v>86</v>
      </c>
      <c r="U7338" s="30" t="str">
        <f aca="false">IF(AND(O7338="Engaging",P7338&lt;&gt;""),'Leia-me'!$B$5-P7338,"")</f>
        <v/>
      </c>
      <c r="V7338" s="25" t="str">
        <f aca="false">IF(O7338&lt;&gt;"Engaging","",IF(U7338&lt;='Leia-me'!$B$6,"Saudável",IF(U7338&lt;='Leia-me'!$B$7,"Esfriando",IF(U7338&lt;='Leia-me'!$B$8,"Última chance","Zumbi"))))</f>
        <v/>
      </c>
      <c r="W7338" s="25" t="n">
        <f aca="false">IF(O7338="Won",1,IF(O7338="Lost",0,""))</f>
        <v>1</v>
      </c>
      <c r="Y7338" s="25" t="str">
        <f aca="false">IF(E7338="","Sim","")</f>
        <v/>
      </c>
    </row>
    <row r="7339" customFormat="false" ht="15" hidden="false" customHeight="false" outlineLevel="0" collapsed="false">
      <c r="A7339" s="25" t="s">
        <v>7602</v>
      </c>
      <c r="B7339" s="25" t="s">
        <v>102</v>
      </c>
      <c r="C7339" s="25" t="s">
        <v>111</v>
      </c>
      <c r="D7339" s="25" t="s">
        <v>112</v>
      </c>
      <c r="E7339" s="25" t="s">
        <v>1187</v>
      </c>
      <c r="F7339" s="25" t="s">
        <v>159</v>
      </c>
      <c r="G7339" s="26" t="n">
        <v>2059.9</v>
      </c>
      <c r="H7339" s="27" t="n">
        <v>3644</v>
      </c>
      <c r="I7339" s="25" t="s">
        <v>147</v>
      </c>
      <c r="K7339" s="25" t="n">
        <v>1988</v>
      </c>
      <c r="L7339" s="25" t="s">
        <v>170</v>
      </c>
      <c r="M7339" s="25" t="s">
        <v>171</v>
      </c>
      <c r="N7339" s="28" t="n">
        <v>1096</v>
      </c>
      <c r="O7339" s="25" t="s">
        <v>54</v>
      </c>
      <c r="P7339" s="29" t="n">
        <v>43017</v>
      </c>
      <c r="Q7339" s="29" t="n">
        <v>43062</v>
      </c>
      <c r="R7339" s="28" t="n">
        <v>1112</v>
      </c>
      <c r="S7339" s="28" t="n">
        <f aca="false">IF(O7339="Won",R7339,IF(O7339="Lost",0,N7339))</f>
        <v>1112</v>
      </c>
      <c r="T7339" s="30" t="n">
        <f aca="false">IF(AND(P7339&lt;&gt;"",Q7339&lt;&gt;""),Q7339-P7339,"")</f>
        <v>45</v>
      </c>
      <c r="U7339" s="30" t="str">
        <f aca="false">IF(AND(O7339="Engaging",P7339&lt;&gt;""),'Leia-me'!$B$5-P7339,"")</f>
        <v/>
      </c>
      <c r="V7339" s="25" t="str">
        <f aca="false">IF(O7339&lt;&gt;"Engaging","",IF(U7339&lt;='Leia-me'!$B$6,"Saudável",IF(U7339&lt;='Leia-me'!$B$7,"Esfriando",IF(U7339&lt;='Leia-me'!$B$8,"Última chance","Zumbi"))))</f>
        <v/>
      </c>
      <c r="W7339" s="25" t="n">
        <f aca="false">IF(O7339="Won",1,IF(O7339="Lost",0,""))</f>
        <v>1</v>
      </c>
      <c r="Y7339" s="25" t="str">
        <f aca="false">IF(E7339="","Sim","")</f>
        <v/>
      </c>
    </row>
    <row r="7340" customFormat="false" ht="15" hidden="false" customHeight="false" outlineLevel="0" collapsed="false">
      <c r="A7340" s="25" t="s">
        <v>7603</v>
      </c>
      <c r="B7340" s="25" t="s">
        <v>102</v>
      </c>
      <c r="C7340" s="25" t="s">
        <v>111</v>
      </c>
      <c r="D7340" s="25" t="s">
        <v>112</v>
      </c>
      <c r="E7340" s="25" t="s">
        <v>609</v>
      </c>
      <c r="F7340" s="25" t="s">
        <v>267</v>
      </c>
      <c r="G7340" s="26" t="n">
        <v>692.19</v>
      </c>
      <c r="H7340" s="27" t="n">
        <v>1922</v>
      </c>
      <c r="I7340" s="25" t="s">
        <v>147</v>
      </c>
      <c r="K7340" s="25" t="n">
        <v>2003</v>
      </c>
      <c r="L7340" s="25" t="s">
        <v>186</v>
      </c>
      <c r="M7340" s="25" t="s">
        <v>171</v>
      </c>
      <c r="N7340" s="28" t="n">
        <v>550</v>
      </c>
      <c r="O7340" s="25" t="s">
        <v>55</v>
      </c>
      <c r="P7340" s="29" t="n">
        <v>43019</v>
      </c>
      <c r="Q7340" s="29" t="n">
        <v>43021</v>
      </c>
      <c r="R7340" s="28" t="n">
        <v>0</v>
      </c>
      <c r="S7340" s="28" t="n">
        <f aca="false">IF(O7340="Won",R7340,IF(O7340="Lost",0,N7340))</f>
        <v>0</v>
      </c>
      <c r="T7340" s="30" t="n">
        <f aca="false">IF(AND(P7340&lt;&gt;"",Q7340&lt;&gt;""),Q7340-P7340,"")</f>
        <v>2</v>
      </c>
      <c r="U7340" s="30" t="str">
        <f aca="false">IF(AND(O7340="Engaging",P7340&lt;&gt;""),'Leia-me'!$B$5-P7340,"")</f>
        <v/>
      </c>
      <c r="V7340" s="25" t="str">
        <f aca="false">IF(O7340&lt;&gt;"Engaging","",IF(U7340&lt;='Leia-me'!$B$6,"Saudável",IF(U7340&lt;='Leia-me'!$B$7,"Esfriando",IF(U7340&lt;='Leia-me'!$B$8,"Última chance","Zumbi"))))</f>
        <v/>
      </c>
      <c r="W7340" s="25" t="n">
        <f aca="false">IF(O7340="Won",1,IF(O7340="Lost",0,""))</f>
        <v>0</v>
      </c>
      <c r="Y7340" s="25" t="str">
        <f aca="false">IF(E7340="","Sim","")</f>
        <v/>
      </c>
    </row>
    <row r="7341" customFormat="false" ht="15" hidden="false" customHeight="false" outlineLevel="0" collapsed="false">
      <c r="A7341" s="25" t="s">
        <v>7604</v>
      </c>
      <c r="B7341" s="25" t="s">
        <v>102</v>
      </c>
      <c r="C7341" s="25" t="s">
        <v>111</v>
      </c>
      <c r="D7341" s="25" t="s">
        <v>112</v>
      </c>
      <c r="E7341" s="25" t="s">
        <v>868</v>
      </c>
      <c r="F7341" s="25" t="s">
        <v>168</v>
      </c>
      <c r="G7341" s="26" t="n">
        <v>2952.73</v>
      </c>
      <c r="H7341" s="27" t="n">
        <v>5107</v>
      </c>
      <c r="I7341" s="25" t="s">
        <v>147</v>
      </c>
      <c r="K7341" s="25" t="n">
        <v>2000</v>
      </c>
      <c r="L7341" s="25" t="s">
        <v>178</v>
      </c>
      <c r="M7341" s="25" t="s">
        <v>171</v>
      </c>
      <c r="N7341" s="28" t="n">
        <v>5482</v>
      </c>
      <c r="O7341" s="25" t="s">
        <v>54</v>
      </c>
      <c r="P7341" s="29" t="n">
        <v>43019</v>
      </c>
      <c r="Q7341" s="29" t="n">
        <v>43027</v>
      </c>
      <c r="R7341" s="28" t="n">
        <v>6751</v>
      </c>
      <c r="S7341" s="28" t="n">
        <f aca="false">IF(O7341="Won",R7341,IF(O7341="Lost",0,N7341))</f>
        <v>6751</v>
      </c>
      <c r="T7341" s="30" t="n">
        <f aca="false">IF(AND(P7341&lt;&gt;"",Q7341&lt;&gt;""),Q7341-P7341,"")</f>
        <v>8</v>
      </c>
      <c r="U7341" s="30" t="str">
        <f aca="false">IF(AND(O7341="Engaging",P7341&lt;&gt;""),'Leia-me'!$B$5-P7341,"")</f>
        <v/>
      </c>
      <c r="V7341" s="25" t="str">
        <f aca="false">IF(O7341&lt;&gt;"Engaging","",IF(U7341&lt;='Leia-me'!$B$6,"Saudável",IF(U7341&lt;='Leia-me'!$B$7,"Esfriando",IF(U7341&lt;='Leia-me'!$B$8,"Última chance","Zumbi"))))</f>
        <v/>
      </c>
      <c r="W7341" s="25" t="n">
        <f aca="false">IF(O7341="Won",1,IF(O7341="Lost",0,""))</f>
        <v>1</v>
      </c>
      <c r="Y7341" s="25" t="str">
        <f aca="false">IF(E7341="","Sim","")</f>
        <v/>
      </c>
    </row>
    <row r="7342" customFormat="false" ht="15" hidden="false" customHeight="false" outlineLevel="0" collapsed="false">
      <c r="A7342" s="25" t="s">
        <v>7605</v>
      </c>
      <c r="B7342" s="25" t="s">
        <v>102</v>
      </c>
      <c r="C7342" s="25" t="s">
        <v>111</v>
      </c>
      <c r="D7342" s="25" t="s">
        <v>112</v>
      </c>
      <c r="E7342" s="25" t="s">
        <v>868</v>
      </c>
      <c r="F7342" s="25" t="s">
        <v>168</v>
      </c>
      <c r="G7342" s="26" t="n">
        <v>2952.73</v>
      </c>
      <c r="H7342" s="27" t="n">
        <v>5107</v>
      </c>
      <c r="I7342" s="25" t="s">
        <v>147</v>
      </c>
      <c r="K7342" s="25" t="n">
        <v>2000</v>
      </c>
      <c r="L7342" s="25" t="s">
        <v>148</v>
      </c>
      <c r="M7342" s="25" t="s">
        <v>149</v>
      </c>
      <c r="N7342" s="28" t="n">
        <v>55</v>
      </c>
      <c r="O7342" s="25" t="s">
        <v>54</v>
      </c>
      <c r="P7342" s="29" t="n">
        <v>43019</v>
      </c>
      <c r="Q7342" s="29" t="n">
        <v>43026</v>
      </c>
      <c r="R7342" s="28" t="n">
        <v>54</v>
      </c>
      <c r="S7342" s="28" t="n">
        <f aca="false">IF(O7342="Won",R7342,IF(O7342="Lost",0,N7342))</f>
        <v>54</v>
      </c>
      <c r="T7342" s="30" t="n">
        <f aca="false">IF(AND(P7342&lt;&gt;"",Q7342&lt;&gt;""),Q7342-P7342,"")</f>
        <v>7</v>
      </c>
      <c r="U7342" s="30" t="str">
        <f aca="false">IF(AND(O7342="Engaging",P7342&lt;&gt;""),'Leia-me'!$B$5-P7342,"")</f>
        <v/>
      </c>
      <c r="V7342" s="25" t="str">
        <f aca="false">IF(O7342&lt;&gt;"Engaging","",IF(U7342&lt;='Leia-me'!$B$6,"Saudável",IF(U7342&lt;='Leia-me'!$B$7,"Esfriando",IF(U7342&lt;='Leia-me'!$B$8,"Última chance","Zumbi"))))</f>
        <v/>
      </c>
      <c r="W7342" s="25" t="n">
        <f aca="false">IF(O7342="Won",1,IF(O7342="Lost",0,""))</f>
        <v>1</v>
      </c>
      <c r="Y7342" s="25" t="str">
        <f aca="false">IF(E7342="","Sim","")</f>
        <v/>
      </c>
    </row>
    <row r="7343" customFormat="false" ht="15" hidden="false" customHeight="false" outlineLevel="0" collapsed="false">
      <c r="A7343" s="25" t="s">
        <v>7606</v>
      </c>
      <c r="B7343" s="25" t="s">
        <v>102</v>
      </c>
      <c r="C7343" s="25" t="s">
        <v>111</v>
      </c>
      <c r="D7343" s="25" t="s">
        <v>112</v>
      </c>
      <c r="E7343" s="25" t="s">
        <v>433</v>
      </c>
      <c r="F7343" s="25" t="s">
        <v>211</v>
      </c>
      <c r="G7343" s="26" t="n">
        <v>2214.94</v>
      </c>
      <c r="H7343" s="27" t="n">
        <v>5374</v>
      </c>
      <c r="I7343" s="25" t="s">
        <v>147</v>
      </c>
      <c r="K7343" s="25" t="n">
        <v>1996</v>
      </c>
      <c r="L7343" s="25" t="s">
        <v>178</v>
      </c>
      <c r="M7343" s="25" t="s">
        <v>171</v>
      </c>
      <c r="N7343" s="28" t="n">
        <v>5482</v>
      </c>
      <c r="O7343" s="25" t="s">
        <v>55</v>
      </c>
      <c r="P7343" s="29" t="n">
        <v>43021</v>
      </c>
      <c r="Q7343" s="29" t="n">
        <v>43072</v>
      </c>
      <c r="R7343" s="28" t="n">
        <v>0</v>
      </c>
      <c r="S7343" s="28" t="n">
        <f aca="false">IF(O7343="Won",R7343,IF(O7343="Lost",0,N7343))</f>
        <v>0</v>
      </c>
      <c r="T7343" s="30" t="n">
        <f aca="false">IF(AND(P7343&lt;&gt;"",Q7343&lt;&gt;""),Q7343-P7343,"")</f>
        <v>51</v>
      </c>
      <c r="U7343" s="30" t="str">
        <f aca="false">IF(AND(O7343="Engaging",P7343&lt;&gt;""),'Leia-me'!$B$5-P7343,"")</f>
        <v/>
      </c>
      <c r="V7343" s="25" t="str">
        <f aca="false">IF(O7343&lt;&gt;"Engaging","",IF(U7343&lt;='Leia-me'!$B$6,"Saudável",IF(U7343&lt;='Leia-me'!$B$7,"Esfriando",IF(U7343&lt;='Leia-me'!$B$8,"Última chance","Zumbi"))))</f>
        <v/>
      </c>
      <c r="W7343" s="25" t="n">
        <f aca="false">IF(O7343="Won",1,IF(O7343="Lost",0,""))</f>
        <v>0</v>
      </c>
      <c r="Y7343" s="25" t="str">
        <f aca="false">IF(E7343="","Sim","")</f>
        <v/>
      </c>
    </row>
    <row r="7344" customFormat="false" ht="15" hidden="false" customHeight="false" outlineLevel="0" collapsed="false">
      <c r="A7344" s="25" t="s">
        <v>7607</v>
      </c>
      <c r="B7344" s="25" t="s">
        <v>102</v>
      </c>
      <c r="C7344" s="25" t="s">
        <v>111</v>
      </c>
      <c r="D7344" s="25" t="s">
        <v>112</v>
      </c>
      <c r="E7344" s="25" t="s">
        <v>1187</v>
      </c>
      <c r="F7344" s="25" t="s">
        <v>159</v>
      </c>
      <c r="G7344" s="26" t="n">
        <v>2059.9</v>
      </c>
      <c r="H7344" s="27" t="n">
        <v>3644</v>
      </c>
      <c r="I7344" s="25" t="s">
        <v>147</v>
      </c>
      <c r="K7344" s="25" t="n">
        <v>1988</v>
      </c>
      <c r="L7344" s="25" t="s">
        <v>186</v>
      </c>
      <c r="M7344" s="25" t="s">
        <v>171</v>
      </c>
      <c r="N7344" s="28" t="n">
        <v>550</v>
      </c>
      <c r="O7344" s="25" t="s">
        <v>55</v>
      </c>
      <c r="P7344" s="29" t="n">
        <v>43022</v>
      </c>
      <c r="Q7344" s="29" t="n">
        <v>43069</v>
      </c>
      <c r="R7344" s="28" t="n">
        <v>0</v>
      </c>
      <c r="S7344" s="28" t="n">
        <f aca="false">IF(O7344="Won",R7344,IF(O7344="Lost",0,N7344))</f>
        <v>0</v>
      </c>
      <c r="T7344" s="30" t="n">
        <f aca="false">IF(AND(P7344&lt;&gt;"",Q7344&lt;&gt;""),Q7344-P7344,"")</f>
        <v>47</v>
      </c>
      <c r="U7344" s="30" t="str">
        <f aca="false">IF(AND(O7344="Engaging",P7344&lt;&gt;""),'Leia-me'!$B$5-P7344,"")</f>
        <v/>
      </c>
      <c r="V7344" s="25" t="str">
        <f aca="false">IF(O7344&lt;&gt;"Engaging","",IF(U7344&lt;='Leia-me'!$B$6,"Saudável",IF(U7344&lt;='Leia-me'!$B$7,"Esfriando",IF(U7344&lt;='Leia-me'!$B$8,"Última chance","Zumbi"))))</f>
        <v/>
      </c>
      <c r="W7344" s="25" t="n">
        <f aca="false">IF(O7344="Won",1,IF(O7344="Lost",0,""))</f>
        <v>0</v>
      </c>
      <c r="Y7344" s="25" t="str">
        <f aca="false">IF(E7344="","Sim","")</f>
        <v/>
      </c>
    </row>
    <row r="7345" customFormat="false" ht="15" hidden="false" customHeight="false" outlineLevel="0" collapsed="false">
      <c r="A7345" s="25" t="s">
        <v>7608</v>
      </c>
      <c r="B7345" s="25" t="s">
        <v>102</v>
      </c>
      <c r="C7345" s="25" t="s">
        <v>111</v>
      </c>
      <c r="D7345" s="25" t="s">
        <v>112</v>
      </c>
      <c r="G7345" s="31"/>
      <c r="H7345" s="32"/>
      <c r="L7345" s="25" t="s">
        <v>178</v>
      </c>
      <c r="M7345" s="25" t="s">
        <v>171</v>
      </c>
      <c r="N7345" s="28" t="n">
        <v>5482</v>
      </c>
      <c r="O7345" s="25" t="s">
        <v>56</v>
      </c>
      <c r="P7345" s="29" t="n">
        <v>43027</v>
      </c>
      <c r="Q7345" s="33"/>
      <c r="R7345" s="34"/>
      <c r="S7345" s="28" t="n">
        <f aca="false">IF(O7345="Won",R7345,IF(O7345="Lost",0,N7345))</f>
        <v>5482</v>
      </c>
      <c r="T7345" s="30" t="str">
        <f aca="false">IF(AND(P7345&lt;&gt;"",Q7345&lt;&gt;""),Q7345-P7345,"")</f>
        <v/>
      </c>
      <c r="U7345" s="30" t="n">
        <f aca="false">IF(AND(O7345="Engaging",P7345&lt;&gt;""),'Leia-me'!$B$5-P7345,"")</f>
        <v>73</v>
      </c>
      <c r="V7345" s="25" t="str">
        <f aca="false">IF(O7345&lt;&gt;"Engaging","",IF(U7345&lt;='Leia-me'!$B$6,"Saudável",IF(U7345&lt;='Leia-me'!$B$7,"Esfriando",IF(U7345&lt;='Leia-me'!$B$8,"Última chance","Zumbi"))))</f>
        <v>Saudável</v>
      </c>
      <c r="W7345" s="25" t="str">
        <f aca="false">IF(O7345="Won",1,IF(O7345="Lost",0,""))</f>
        <v/>
      </c>
      <c r="Y7345" s="25" t="str">
        <f aca="false">IF(E7345="","Sim","")</f>
        <v>Sim</v>
      </c>
    </row>
    <row r="7346" customFormat="false" ht="15" hidden="false" customHeight="false" outlineLevel="0" collapsed="false">
      <c r="A7346" s="25" t="s">
        <v>7609</v>
      </c>
      <c r="B7346" s="25" t="s">
        <v>102</v>
      </c>
      <c r="C7346" s="25" t="s">
        <v>111</v>
      </c>
      <c r="D7346" s="25" t="s">
        <v>112</v>
      </c>
      <c r="E7346" s="25" t="s">
        <v>1351</v>
      </c>
      <c r="F7346" s="25" t="s">
        <v>177</v>
      </c>
      <c r="G7346" s="26" t="n">
        <v>7537.24</v>
      </c>
      <c r="H7346" s="27" t="n">
        <v>20293</v>
      </c>
      <c r="I7346" s="25" t="s">
        <v>147</v>
      </c>
      <c r="K7346" s="25" t="n">
        <v>1993</v>
      </c>
      <c r="L7346" s="25" t="s">
        <v>178</v>
      </c>
      <c r="M7346" s="25" t="s">
        <v>171</v>
      </c>
      <c r="N7346" s="28" t="n">
        <v>5482</v>
      </c>
      <c r="O7346" s="25" t="s">
        <v>54</v>
      </c>
      <c r="P7346" s="29" t="n">
        <v>43027</v>
      </c>
      <c r="Q7346" s="29" t="n">
        <v>43034</v>
      </c>
      <c r="R7346" s="28" t="n">
        <v>5569</v>
      </c>
      <c r="S7346" s="28" t="n">
        <f aca="false">IF(O7346="Won",R7346,IF(O7346="Lost",0,N7346))</f>
        <v>5569</v>
      </c>
      <c r="T7346" s="30" t="n">
        <f aca="false">IF(AND(P7346&lt;&gt;"",Q7346&lt;&gt;""),Q7346-P7346,"")</f>
        <v>7</v>
      </c>
      <c r="U7346" s="30" t="str">
        <f aca="false">IF(AND(O7346="Engaging",P7346&lt;&gt;""),'Leia-me'!$B$5-P7346,"")</f>
        <v/>
      </c>
      <c r="V7346" s="25" t="str">
        <f aca="false">IF(O7346&lt;&gt;"Engaging","",IF(U7346&lt;='Leia-me'!$B$6,"Saudável",IF(U7346&lt;='Leia-me'!$B$7,"Esfriando",IF(U7346&lt;='Leia-me'!$B$8,"Última chance","Zumbi"))))</f>
        <v/>
      </c>
      <c r="W7346" s="25" t="n">
        <f aca="false">IF(O7346="Won",1,IF(O7346="Lost",0,""))</f>
        <v>1</v>
      </c>
      <c r="Y7346" s="25" t="str">
        <f aca="false">IF(E7346="","Sim","")</f>
        <v/>
      </c>
    </row>
    <row r="7347" customFormat="false" ht="15" hidden="false" customHeight="false" outlineLevel="0" collapsed="false">
      <c r="A7347" s="25" t="s">
        <v>7610</v>
      </c>
      <c r="B7347" s="25" t="s">
        <v>102</v>
      </c>
      <c r="C7347" s="25" t="s">
        <v>111</v>
      </c>
      <c r="D7347" s="25" t="s">
        <v>112</v>
      </c>
      <c r="E7347" s="25" t="s">
        <v>665</v>
      </c>
      <c r="F7347" s="25" t="s">
        <v>211</v>
      </c>
      <c r="G7347" s="26" t="n">
        <v>4968.91</v>
      </c>
      <c r="H7347" s="27" t="n">
        <v>7523</v>
      </c>
      <c r="I7347" s="25" t="s">
        <v>147</v>
      </c>
      <c r="K7347" s="25" t="n">
        <v>1990</v>
      </c>
      <c r="L7347" s="25" t="s">
        <v>1834</v>
      </c>
      <c r="M7347" s="25" t="s">
        <v>171</v>
      </c>
      <c r="N7347" s="28" t="n">
        <v>4821</v>
      </c>
      <c r="O7347" s="25" t="s">
        <v>54</v>
      </c>
      <c r="P7347" s="29" t="n">
        <v>43027</v>
      </c>
      <c r="Q7347" s="29" t="n">
        <v>43028</v>
      </c>
      <c r="R7347" s="28" t="n">
        <v>4389</v>
      </c>
      <c r="S7347" s="28" t="n">
        <f aca="false">IF(O7347="Won",R7347,IF(O7347="Lost",0,N7347))</f>
        <v>4389</v>
      </c>
      <c r="T7347" s="30" t="n">
        <f aca="false">IF(AND(P7347&lt;&gt;"",Q7347&lt;&gt;""),Q7347-P7347,"")</f>
        <v>1</v>
      </c>
      <c r="U7347" s="30" t="str">
        <f aca="false">IF(AND(O7347="Engaging",P7347&lt;&gt;""),'Leia-me'!$B$5-P7347,"")</f>
        <v/>
      </c>
      <c r="V7347" s="25" t="str">
        <f aca="false">IF(O7347&lt;&gt;"Engaging","",IF(U7347&lt;='Leia-me'!$B$6,"Saudável",IF(U7347&lt;='Leia-me'!$B$7,"Esfriando",IF(U7347&lt;='Leia-me'!$B$8,"Última chance","Zumbi"))))</f>
        <v/>
      </c>
      <c r="W7347" s="25" t="n">
        <f aca="false">IF(O7347="Won",1,IF(O7347="Lost",0,""))</f>
        <v>1</v>
      </c>
      <c r="X7347" s="25" t="s">
        <v>1835</v>
      </c>
      <c r="Y7347" s="25" t="str">
        <f aca="false">IF(E7347="","Sim","")</f>
        <v/>
      </c>
    </row>
    <row r="7348" customFormat="false" ht="15" hidden="false" customHeight="false" outlineLevel="0" collapsed="false">
      <c r="A7348" s="25" t="s">
        <v>7611</v>
      </c>
      <c r="B7348" s="25" t="s">
        <v>102</v>
      </c>
      <c r="C7348" s="25" t="s">
        <v>111</v>
      </c>
      <c r="D7348" s="25" t="s">
        <v>112</v>
      </c>
      <c r="E7348" s="25" t="s">
        <v>199</v>
      </c>
      <c r="F7348" s="25" t="s">
        <v>177</v>
      </c>
      <c r="G7348" s="26" t="n">
        <v>52.5</v>
      </c>
      <c r="H7348" s="27" t="n">
        <v>165</v>
      </c>
      <c r="I7348" s="25" t="s">
        <v>147</v>
      </c>
      <c r="K7348" s="25" t="n">
        <v>2008</v>
      </c>
      <c r="L7348" s="25" t="s">
        <v>178</v>
      </c>
      <c r="M7348" s="25" t="s">
        <v>171</v>
      </c>
      <c r="N7348" s="28" t="n">
        <v>5482</v>
      </c>
      <c r="O7348" s="25" t="s">
        <v>55</v>
      </c>
      <c r="P7348" s="29" t="n">
        <v>43028</v>
      </c>
      <c r="Q7348" s="29" t="n">
        <v>43035</v>
      </c>
      <c r="R7348" s="28" t="n">
        <v>0</v>
      </c>
      <c r="S7348" s="28" t="n">
        <f aca="false">IF(O7348="Won",R7348,IF(O7348="Lost",0,N7348))</f>
        <v>0</v>
      </c>
      <c r="T7348" s="30" t="n">
        <f aca="false">IF(AND(P7348&lt;&gt;"",Q7348&lt;&gt;""),Q7348-P7348,"")</f>
        <v>7</v>
      </c>
      <c r="U7348" s="30" t="str">
        <f aca="false">IF(AND(O7348="Engaging",P7348&lt;&gt;""),'Leia-me'!$B$5-P7348,"")</f>
        <v/>
      </c>
      <c r="V7348" s="25" t="str">
        <f aca="false">IF(O7348&lt;&gt;"Engaging","",IF(U7348&lt;='Leia-me'!$B$6,"Saudável",IF(U7348&lt;='Leia-me'!$B$7,"Esfriando",IF(U7348&lt;='Leia-me'!$B$8,"Última chance","Zumbi"))))</f>
        <v/>
      </c>
      <c r="W7348" s="25" t="n">
        <f aca="false">IF(O7348="Won",1,IF(O7348="Lost",0,""))</f>
        <v>0</v>
      </c>
      <c r="Y7348" s="25" t="str">
        <f aca="false">IF(E7348="","Sim","")</f>
        <v/>
      </c>
    </row>
    <row r="7349" customFormat="false" ht="15" hidden="false" customHeight="false" outlineLevel="0" collapsed="false">
      <c r="A7349" s="25" t="s">
        <v>7612</v>
      </c>
      <c r="B7349" s="25" t="s">
        <v>102</v>
      </c>
      <c r="C7349" s="25" t="s">
        <v>111</v>
      </c>
      <c r="D7349" s="25" t="s">
        <v>112</v>
      </c>
      <c r="E7349" s="25" t="s">
        <v>2754</v>
      </c>
      <c r="F7349" s="25" t="s">
        <v>267</v>
      </c>
      <c r="G7349" s="26" t="n">
        <v>1012.72</v>
      </c>
      <c r="H7349" s="27" t="n">
        <v>3492</v>
      </c>
      <c r="I7349" s="25" t="s">
        <v>2755</v>
      </c>
      <c r="K7349" s="25" t="n">
        <v>1991</v>
      </c>
      <c r="L7349" s="25" t="s">
        <v>178</v>
      </c>
      <c r="M7349" s="25" t="s">
        <v>171</v>
      </c>
      <c r="N7349" s="28" t="n">
        <v>5482</v>
      </c>
      <c r="O7349" s="25" t="s">
        <v>54</v>
      </c>
      <c r="P7349" s="29" t="n">
        <v>43028</v>
      </c>
      <c r="Q7349" s="29" t="n">
        <v>43094</v>
      </c>
      <c r="R7349" s="28" t="n">
        <v>5095</v>
      </c>
      <c r="S7349" s="28" t="n">
        <f aca="false">IF(O7349="Won",R7349,IF(O7349="Lost",0,N7349))</f>
        <v>5095</v>
      </c>
      <c r="T7349" s="30" t="n">
        <f aca="false">IF(AND(P7349&lt;&gt;"",Q7349&lt;&gt;""),Q7349-P7349,"")</f>
        <v>66</v>
      </c>
      <c r="U7349" s="30" t="str">
        <f aca="false">IF(AND(O7349="Engaging",P7349&lt;&gt;""),'Leia-me'!$B$5-P7349,"")</f>
        <v/>
      </c>
      <c r="V7349" s="25" t="str">
        <f aca="false">IF(O7349&lt;&gt;"Engaging","",IF(U7349&lt;='Leia-me'!$B$6,"Saudável",IF(U7349&lt;='Leia-me'!$B$7,"Esfriando",IF(U7349&lt;='Leia-me'!$B$8,"Última chance","Zumbi"))))</f>
        <v/>
      </c>
      <c r="W7349" s="25" t="n">
        <f aca="false">IF(O7349="Won",1,IF(O7349="Lost",0,""))</f>
        <v>1</v>
      </c>
      <c r="Y7349" s="25" t="str">
        <f aca="false">IF(E7349="","Sim","")</f>
        <v/>
      </c>
    </row>
    <row r="7350" customFormat="false" ht="15" hidden="false" customHeight="false" outlineLevel="0" collapsed="false">
      <c r="A7350" s="25" t="s">
        <v>7613</v>
      </c>
      <c r="B7350" s="25" t="s">
        <v>102</v>
      </c>
      <c r="C7350" s="25" t="s">
        <v>111</v>
      </c>
      <c r="D7350" s="25" t="s">
        <v>112</v>
      </c>
      <c r="E7350" s="25" t="s">
        <v>3075</v>
      </c>
      <c r="F7350" s="25" t="s">
        <v>165</v>
      </c>
      <c r="G7350" s="26" t="n">
        <v>4269.9</v>
      </c>
      <c r="H7350" s="27" t="n">
        <v>6472</v>
      </c>
      <c r="I7350" s="25" t="s">
        <v>147</v>
      </c>
      <c r="J7350" s="25" t="s">
        <v>1347</v>
      </c>
      <c r="K7350" s="25" t="n">
        <v>1993</v>
      </c>
      <c r="L7350" s="25" t="s">
        <v>1834</v>
      </c>
      <c r="M7350" s="25" t="s">
        <v>171</v>
      </c>
      <c r="N7350" s="28" t="n">
        <v>4821</v>
      </c>
      <c r="O7350" s="25" t="s">
        <v>54</v>
      </c>
      <c r="P7350" s="29" t="n">
        <v>43030</v>
      </c>
      <c r="Q7350" s="29" t="n">
        <v>43040</v>
      </c>
      <c r="R7350" s="28" t="n">
        <v>4991</v>
      </c>
      <c r="S7350" s="28" t="n">
        <f aca="false">IF(O7350="Won",R7350,IF(O7350="Lost",0,N7350))</f>
        <v>4991</v>
      </c>
      <c r="T7350" s="30" t="n">
        <f aca="false">IF(AND(P7350&lt;&gt;"",Q7350&lt;&gt;""),Q7350-P7350,"")</f>
        <v>10</v>
      </c>
      <c r="U7350" s="30" t="str">
        <f aca="false">IF(AND(O7350="Engaging",P7350&lt;&gt;""),'Leia-me'!$B$5-P7350,"")</f>
        <v/>
      </c>
      <c r="V7350" s="25" t="str">
        <f aca="false">IF(O7350&lt;&gt;"Engaging","",IF(U7350&lt;='Leia-me'!$B$6,"Saudável",IF(U7350&lt;='Leia-me'!$B$7,"Esfriando",IF(U7350&lt;='Leia-me'!$B$8,"Última chance","Zumbi"))))</f>
        <v/>
      </c>
      <c r="W7350" s="25" t="n">
        <f aca="false">IF(O7350="Won",1,IF(O7350="Lost",0,""))</f>
        <v>1</v>
      </c>
      <c r="X7350" s="25" t="s">
        <v>1835</v>
      </c>
      <c r="Y7350" s="25" t="str">
        <f aca="false">IF(E7350="","Sim","")</f>
        <v/>
      </c>
    </row>
    <row r="7351" customFormat="false" ht="15" hidden="false" customHeight="false" outlineLevel="0" collapsed="false">
      <c r="A7351" s="25" t="s">
        <v>7614</v>
      </c>
      <c r="B7351" s="25" t="s">
        <v>102</v>
      </c>
      <c r="C7351" s="25" t="s">
        <v>111</v>
      </c>
      <c r="D7351" s="25" t="s">
        <v>112</v>
      </c>
      <c r="E7351" s="25" t="s">
        <v>3075</v>
      </c>
      <c r="F7351" s="25" t="s">
        <v>165</v>
      </c>
      <c r="G7351" s="26" t="n">
        <v>4269.9</v>
      </c>
      <c r="H7351" s="27" t="n">
        <v>6472</v>
      </c>
      <c r="I7351" s="25" t="s">
        <v>147</v>
      </c>
      <c r="J7351" s="25" t="s">
        <v>1347</v>
      </c>
      <c r="K7351" s="25" t="n">
        <v>1993</v>
      </c>
      <c r="L7351" s="25" t="s">
        <v>160</v>
      </c>
      <c r="M7351" s="25" t="s">
        <v>149</v>
      </c>
      <c r="N7351" s="28" t="n">
        <v>3393</v>
      </c>
      <c r="O7351" s="25" t="s">
        <v>54</v>
      </c>
      <c r="P7351" s="29" t="n">
        <v>43030</v>
      </c>
      <c r="Q7351" s="29" t="n">
        <v>43038</v>
      </c>
      <c r="R7351" s="28" t="n">
        <v>3294</v>
      </c>
      <c r="S7351" s="28" t="n">
        <f aca="false">IF(O7351="Won",R7351,IF(O7351="Lost",0,N7351))</f>
        <v>3294</v>
      </c>
      <c r="T7351" s="30" t="n">
        <f aca="false">IF(AND(P7351&lt;&gt;"",Q7351&lt;&gt;""),Q7351-P7351,"")</f>
        <v>8</v>
      </c>
      <c r="U7351" s="30" t="str">
        <f aca="false">IF(AND(O7351="Engaging",P7351&lt;&gt;""),'Leia-me'!$B$5-P7351,"")</f>
        <v/>
      </c>
      <c r="V7351" s="25" t="str">
        <f aca="false">IF(O7351&lt;&gt;"Engaging","",IF(U7351&lt;='Leia-me'!$B$6,"Saudável",IF(U7351&lt;='Leia-me'!$B$7,"Esfriando",IF(U7351&lt;='Leia-me'!$B$8,"Última chance","Zumbi"))))</f>
        <v/>
      </c>
      <c r="W7351" s="25" t="n">
        <f aca="false">IF(O7351="Won",1,IF(O7351="Lost",0,""))</f>
        <v>1</v>
      </c>
      <c r="Y7351" s="25" t="str">
        <f aca="false">IF(E7351="","Sim","")</f>
        <v/>
      </c>
    </row>
    <row r="7352" customFormat="false" ht="15" hidden="false" customHeight="false" outlineLevel="0" collapsed="false">
      <c r="A7352" s="25" t="s">
        <v>7615</v>
      </c>
      <c r="B7352" s="25" t="s">
        <v>102</v>
      </c>
      <c r="C7352" s="25" t="s">
        <v>111</v>
      </c>
      <c r="D7352" s="25" t="s">
        <v>112</v>
      </c>
      <c r="E7352" s="25" t="s">
        <v>1187</v>
      </c>
      <c r="F7352" s="25" t="s">
        <v>159</v>
      </c>
      <c r="G7352" s="26" t="n">
        <v>2059.9</v>
      </c>
      <c r="H7352" s="27" t="n">
        <v>3644</v>
      </c>
      <c r="I7352" s="25" t="s">
        <v>147</v>
      </c>
      <c r="K7352" s="25" t="n">
        <v>1988</v>
      </c>
      <c r="L7352" s="25" t="s">
        <v>160</v>
      </c>
      <c r="M7352" s="25" t="s">
        <v>149</v>
      </c>
      <c r="N7352" s="28" t="n">
        <v>3393</v>
      </c>
      <c r="O7352" s="25" t="s">
        <v>54</v>
      </c>
      <c r="P7352" s="29" t="n">
        <v>43032</v>
      </c>
      <c r="Q7352" s="29" t="n">
        <v>43100</v>
      </c>
      <c r="R7352" s="28" t="n">
        <v>3296</v>
      </c>
      <c r="S7352" s="28" t="n">
        <f aca="false">IF(O7352="Won",R7352,IF(O7352="Lost",0,N7352))</f>
        <v>3296</v>
      </c>
      <c r="T7352" s="30" t="n">
        <f aca="false">IF(AND(P7352&lt;&gt;"",Q7352&lt;&gt;""),Q7352-P7352,"")</f>
        <v>68</v>
      </c>
      <c r="U7352" s="30" t="str">
        <f aca="false">IF(AND(O7352="Engaging",P7352&lt;&gt;""),'Leia-me'!$B$5-P7352,"")</f>
        <v/>
      </c>
      <c r="V7352" s="25" t="str">
        <f aca="false">IF(O7352&lt;&gt;"Engaging","",IF(U7352&lt;='Leia-me'!$B$6,"Saudável",IF(U7352&lt;='Leia-me'!$B$7,"Esfriando",IF(U7352&lt;='Leia-me'!$B$8,"Última chance","Zumbi"))))</f>
        <v/>
      </c>
      <c r="W7352" s="25" t="n">
        <f aca="false">IF(O7352="Won",1,IF(O7352="Lost",0,""))</f>
        <v>1</v>
      </c>
      <c r="Y7352" s="25" t="str">
        <f aca="false">IF(E7352="","Sim","")</f>
        <v/>
      </c>
    </row>
    <row r="7353" customFormat="false" ht="15" hidden="false" customHeight="false" outlineLevel="0" collapsed="false">
      <c r="A7353" s="25" t="s">
        <v>7616</v>
      </c>
      <c r="B7353" s="25" t="s">
        <v>102</v>
      </c>
      <c r="C7353" s="25" t="s">
        <v>111</v>
      </c>
      <c r="D7353" s="25" t="s">
        <v>112</v>
      </c>
      <c r="E7353" s="25" t="s">
        <v>428</v>
      </c>
      <c r="F7353" s="25" t="s">
        <v>267</v>
      </c>
      <c r="G7353" s="26" t="n">
        <v>792.46</v>
      </c>
      <c r="H7353" s="27" t="n">
        <v>1299</v>
      </c>
      <c r="I7353" s="25" t="s">
        <v>147</v>
      </c>
      <c r="K7353" s="25" t="n">
        <v>1982</v>
      </c>
      <c r="L7353" s="25" t="s">
        <v>1834</v>
      </c>
      <c r="M7353" s="25" t="s">
        <v>171</v>
      </c>
      <c r="N7353" s="28" t="n">
        <v>4821</v>
      </c>
      <c r="O7353" s="25" t="s">
        <v>55</v>
      </c>
      <c r="P7353" s="29" t="n">
        <v>43035</v>
      </c>
      <c r="Q7353" s="29" t="n">
        <v>43037</v>
      </c>
      <c r="R7353" s="28" t="n">
        <v>0</v>
      </c>
      <c r="S7353" s="28" t="n">
        <f aca="false">IF(O7353="Won",R7353,IF(O7353="Lost",0,N7353))</f>
        <v>0</v>
      </c>
      <c r="T7353" s="30" t="n">
        <f aca="false">IF(AND(P7353&lt;&gt;"",Q7353&lt;&gt;""),Q7353-P7353,"")</f>
        <v>2</v>
      </c>
      <c r="U7353" s="30" t="str">
        <f aca="false">IF(AND(O7353="Engaging",P7353&lt;&gt;""),'Leia-me'!$B$5-P7353,"")</f>
        <v/>
      </c>
      <c r="V7353" s="25" t="str">
        <f aca="false">IF(O7353&lt;&gt;"Engaging","",IF(U7353&lt;='Leia-me'!$B$6,"Saudável",IF(U7353&lt;='Leia-me'!$B$7,"Esfriando",IF(U7353&lt;='Leia-me'!$B$8,"Última chance","Zumbi"))))</f>
        <v/>
      </c>
      <c r="W7353" s="25" t="n">
        <f aca="false">IF(O7353="Won",1,IF(O7353="Lost",0,""))</f>
        <v>0</v>
      </c>
      <c r="X7353" s="25" t="s">
        <v>1835</v>
      </c>
      <c r="Y7353" s="25" t="str">
        <f aca="false">IF(E7353="","Sim","")</f>
        <v/>
      </c>
    </row>
    <row r="7354" customFormat="false" ht="15" hidden="false" customHeight="false" outlineLevel="0" collapsed="false">
      <c r="A7354" s="25" t="s">
        <v>7617</v>
      </c>
      <c r="B7354" s="25" t="s">
        <v>102</v>
      </c>
      <c r="C7354" s="25" t="s">
        <v>111</v>
      </c>
      <c r="D7354" s="25" t="s">
        <v>112</v>
      </c>
      <c r="G7354" s="31"/>
      <c r="H7354" s="32"/>
      <c r="L7354" s="25" t="s">
        <v>1834</v>
      </c>
      <c r="M7354" s="25" t="s">
        <v>171</v>
      </c>
      <c r="N7354" s="28" t="n">
        <v>4821</v>
      </c>
      <c r="O7354" s="25" t="s">
        <v>56</v>
      </c>
      <c r="P7354" s="29" t="n">
        <v>43039</v>
      </c>
      <c r="Q7354" s="33"/>
      <c r="R7354" s="34"/>
      <c r="S7354" s="28" t="n">
        <f aca="false">IF(O7354="Won",R7354,IF(O7354="Lost",0,N7354))</f>
        <v>4821</v>
      </c>
      <c r="T7354" s="30" t="str">
        <f aca="false">IF(AND(P7354&lt;&gt;"",Q7354&lt;&gt;""),Q7354-P7354,"")</f>
        <v/>
      </c>
      <c r="U7354" s="30" t="n">
        <f aca="false">IF(AND(O7354="Engaging",P7354&lt;&gt;""),'Leia-me'!$B$5-P7354,"")</f>
        <v>61</v>
      </c>
      <c r="V7354" s="25" t="str">
        <f aca="false">IF(O7354&lt;&gt;"Engaging","",IF(U7354&lt;='Leia-me'!$B$6,"Saudável",IF(U7354&lt;='Leia-me'!$B$7,"Esfriando",IF(U7354&lt;='Leia-me'!$B$8,"Última chance","Zumbi"))))</f>
        <v>Saudável</v>
      </c>
      <c r="W7354" s="25" t="str">
        <f aca="false">IF(O7354="Won",1,IF(O7354="Lost",0,""))</f>
        <v/>
      </c>
      <c r="X7354" s="25" t="s">
        <v>1835</v>
      </c>
      <c r="Y7354" s="25" t="str">
        <f aca="false">IF(E7354="","Sim","")</f>
        <v>Sim</v>
      </c>
    </row>
    <row r="7355" customFormat="false" ht="15" hidden="false" customHeight="false" outlineLevel="0" collapsed="false">
      <c r="A7355" s="25" t="s">
        <v>7618</v>
      </c>
      <c r="B7355" s="25" t="s">
        <v>102</v>
      </c>
      <c r="C7355" s="25" t="s">
        <v>111</v>
      </c>
      <c r="D7355" s="25" t="s">
        <v>112</v>
      </c>
      <c r="E7355" s="25" t="s">
        <v>860</v>
      </c>
      <c r="F7355" s="25" t="s">
        <v>168</v>
      </c>
      <c r="G7355" s="26" t="n">
        <v>894.37</v>
      </c>
      <c r="H7355" s="27" t="n">
        <v>1593</v>
      </c>
      <c r="I7355" s="25" t="s">
        <v>861</v>
      </c>
      <c r="K7355" s="25" t="n">
        <v>2008</v>
      </c>
      <c r="L7355" s="25" t="s">
        <v>178</v>
      </c>
      <c r="M7355" s="25" t="s">
        <v>171</v>
      </c>
      <c r="N7355" s="28" t="n">
        <v>5482</v>
      </c>
      <c r="O7355" s="25" t="s">
        <v>54</v>
      </c>
      <c r="P7355" s="29" t="n">
        <v>43043</v>
      </c>
      <c r="Q7355" s="29" t="n">
        <v>43049</v>
      </c>
      <c r="R7355" s="28" t="n">
        <v>5031</v>
      </c>
      <c r="S7355" s="28" t="n">
        <f aca="false">IF(O7355="Won",R7355,IF(O7355="Lost",0,N7355))</f>
        <v>5031</v>
      </c>
      <c r="T7355" s="30" t="n">
        <f aca="false">IF(AND(P7355&lt;&gt;"",Q7355&lt;&gt;""),Q7355-P7355,"")</f>
        <v>6</v>
      </c>
      <c r="U7355" s="30" t="str">
        <f aca="false">IF(AND(O7355="Engaging",P7355&lt;&gt;""),'Leia-me'!$B$5-P7355,"")</f>
        <v/>
      </c>
      <c r="V7355" s="25" t="str">
        <f aca="false">IF(O7355&lt;&gt;"Engaging","",IF(U7355&lt;='Leia-me'!$B$6,"Saudável",IF(U7355&lt;='Leia-me'!$B$7,"Esfriando",IF(U7355&lt;='Leia-me'!$B$8,"Última chance","Zumbi"))))</f>
        <v/>
      </c>
      <c r="W7355" s="25" t="n">
        <f aca="false">IF(O7355="Won",1,IF(O7355="Lost",0,""))</f>
        <v>1</v>
      </c>
      <c r="Y7355" s="25" t="str">
        <f aca="false">IF(E7355="","Sim","")</f>
        <v/>
      </c>
    </row>
    <row r="7356" customFormat="false" ht="15" hidden="false" customHeight="false" outlineLevel="0" collapsed="false">
      <c r="A7356" s="25" t="s">
        <v>7619</v>
      </c>
      <c r="B7356" s="25" t="s">
        <v>102</v>
      </c>
      <c r="C7356" s="25" t="s">
        <v>111</v>
      </c>
      <c r="D7356" s="25" t="s">
        <v>112</v>
      </c>
      <c r="G7356" s="31"/>
      <c r="H7356" s="32"/>
      <c r="L7356" s="25" t="s">
        <v>178</v>
      </c>
      <c r="M7356" s="25" t="s">
        <v>171</v>
      </c>
      <c r="N7356" s="28" t="n">
        <v>5482</v>
      </c>
      <c r="O7356" s="25" t="s">
        <v>56</v>
      </c>
      <c r="P7356" s="29" t="n">
        <v>43044</v>
      </c>
      <c r="Q7356" s="33"/>
      <c r="R7356" s="34"/>
      <c r="S7356" s="28" t="n">
        <f aca="false">IF(O7356="Won",R7356,IF(O7356="Lost",0,N7356))</f>
        <v>5482</v>
      </c>
      <c r="T7356" s="30" t="str">
        <f aca="false">IF(AND(P7356&lt;&gt;"",Q7356&lt;&gt;""),Q7356-P7356,"")</f>
        <v/>
      </c>
      <c r="U7356" s="30" t="n">
        <f aca="false">IF(AND(O7356="Engaging",P7356&lt;&gt;""),'Leia-me'!$B$5-P7356,"")</f>
        <v>56</v>
      </c>
      <c r="V7356" s="25" t="str">
        <f aca="false">IF(O7356&lt;&gt;"Engaging","",IF(U7356&lt;='Leia-me'!$B$6,"Saudável",IF(U7356&lt;='Leia-me'!$B$7,"Esfriando",IF(U7356&lt;='Leia-me'!$B$8,"Última chance","Zumbi"))))</f>
        <v>Saudável</v>
      </c>
      <c r="W7356" s="25" t="str">
        <f aca="false">IF(O7356="Won",1,IF(O7356="Lost",0,""))</f>
        <v/>
      </c>
      <c r="Y7356" s="25" t="str">
        <f aca="false">IF(E7356="","Sim","")</f>
        <v>Sim</v>
      </c>
    </row>
    <row r="7357" customFormat="false" ht="15" hidden="false" customHeight="false" outlineLevel="0" collapsed="false">
      <c r="A7357" s="25" t="s">
        <v>7620</v>
      </c>
      <c r="B7357" s="25" t="s">
        <v>102</v>
      </c>
      <c r="C7357" s="25" t="s">
        <v>111</v>
      </c>
      <c r="D7357" s="25" t="s">
        <v>112</v>
      </c>
      <c r="E7357" s="25" t="s">
        <v>860</v>
      </c>
      <c r="F7357" s="25" t="s">
        <v>168</v>
      </c>
      <c r="G7357" s="26" t="n">
        <v>894.37</v>
      </c>
      <c r="H7357" s="27" t="n">
        <v>1593</v>
      </c>
      <c r="I7357" s="25" t="s">
        <v>861</v>
      </c>
      <c r="K7357" s="25" t="n">
        <v>2008</v>
      </c>
      <c r="L7357" s="25" t="s">
        <v>170</v>
      </c>
      <c r="M7357" s="25" t="s">
        <v>171</v>
      </c>
      <c r="N7357" s="28" t="n">
        <v>1096</v>
      </c>
      <c r="O7357" s="25" t="s">
        <v>54</v>
      </c>
      <c r="P7357" s="29" t="n">
        <v>43044</v>
      </c>
      <c r="Q7357" s="29" t="n">
        <v>43061</v>
      </c>
      <c r="R7357" s="28" t="n">
        <v>1218</v>
      </c>
      <c r="S7357" s="28" t="n">
        <f aca="false">IF(O7357="Won",R7357,IF(O7357="Lost",0,N7357))</f>
        <v>1218</v>
      </c>
      <c r="T7357" s="30" t="n">
        <f aca="false">IF(AND(P7357&lt;&gt;"",Q7357&lt;&gt;""),Q7357-P7357,"")</f>
        <v>17</v>
      </c>
      <c r="U7357" s="30" t="str">
        <f aca="false">IF(AND(O7357="Engaging",P7357&lt;&gt;""),'Leia-me'!$B$5-P7357,"")</f>
        <v/>
      </c>
      <c r="V7357" s="25" t="str">
        <f aca="false">IF(O7357&lt;&gt;"Engaging","",IF(U7357&lt;='Leia-me'!$B$6,"Saudável",IF(U7357&lt;='Leia-me'!$B$7,"Esfriando",IF(U7357&lt;='Leia-me'!$B$8,"Última chance","Zumbi"))))</f>
        <v/>
      </c>
      <c r="W7357" s="25" t="n">
        <f aca="false">IF(O7357="Won",1,IF(O7357="Lost",0,""))</f>
        <v>1</v>
      </c>
      <c r="Y7357" s="25" t="str">
        <f aca="false">IF(E7357="","Sim","")</f>
        <v/>
      </c>
    </row>
    <row r="7358" customFormat="false" ht="15" hidden="false" customHeight="false" outlineLevel="0" collapsed="false">
      <c r="A7358" s="25" t="s">
        <v>7621</v>
      </c>
      <c r="B7358" s="25" t="s">
        <v>102</v>
      </c>
      <c r="C7358" s="25" t="s">
        <v>111</v>
      </c>
      <c r="D7358" s="25" t="s">
        <v>112</v>
      </c>
      <c r="E7358" s="25" t="s">
        <v>494</v>
      </c>
      <c r="F7358" s="25" t="s">
        <v>192</v>
      </c>
      <c r="G7358" s="26" t="n">
        <v>11698.03</v>
      </c>
      <c r="H7358" s="27" t="n">
        <v>34288</v>
      </c>
      <c r="I7358" s="25" t="s">
        <v>147</v>
      </c>
      <c r="K7358" s="25" t="n">
        <v>1982</v>
      </c>
      <c r="L7358" s="25" t="s">
        <v>186</v>
      </c>
      <c r="M7358" s="25" t="s">
        <v>171</v>
      </c>
      <c r="N7358" s="28" t="n">
        <v>550</v>
      </c>
      <c r="O7358" s="25" t="s">
        <v>54</v>
      </c>
      <c r="P7358" s="29" t="n">
        <v>43048</v>
      </c>
      <c r="Q7358" s="29" t="n">
        <v>43061</v>
      </c>
      <c r="R7358" s="28" t="n">
        <v>443</v>
      </c>
      <c r="S7358" s="28" t="n">
        <f aca="false">IF(O7358="Won",R7358,IF(O7358="Lost",0,N7358))</f>
        <v>443</v>
      </c>
      <c r="T7358" s="30" t="n">
        <f aca="false">IF(AND(P7358&lt;&gt;"",Q7358&lt;&gt;""),Q7358-P7358,"")</f>
        <v>13</v>
      </c>
      <c r="U7358" s="30" t="str">
        <f aca="false">IF(AND(O7358="Engaging",P7358&lt;&gt;""),'Leia-me'!$B$5-P7358,"")</f>
        <v/>
      </c>
      <c r="V7358" s="25" t="str">
        <f aca="false">IF(O7358&lt;&gt;"Engaging","",IF(U7358&lt;='Leia-me'!$B$6,"Saudável",IF(U7358&lt;='Leia-me'!$B$7,"Esfriando",IF(U7358&lt;='Leia-me'!$B$8,"Última chance","Zumbi"))))</f>
        <v/>
      </c>
      <c r="W7358" s="25" t="n">
        <f aca="false">IF(O7358="Won",1,IF(O7358="Lost",0,""))</f>
        <v>1</v>
      </c>
      <c r="Y7358" s="25" t="str">
        <f aca="false">IF(E7358="","Sim","")</f>
        <v/>
      </c>
    </row>
    <row r="7359" customFormat="false" ht="15" hidden="false" customHeight="false" outlineLevel="0" collapsed="false">
      <c r="A7359" s="25" t="s">
        <v>7622</v>
      </c>
      <c r="B7359" s="25" t="s">
        <v>102</v>
      </c>
      <c r="C7359" s="25" t="s">
        <v>111</v>
      </c>
      <c r="D7359" s="25" t="s">
        <v>112</v>
      </c>
      <c r="E7359" s="25" t="s">
        <v>2739</v>
      </c>
      <c r="F7359" s="25" t="s">
        <v>159</v>
      </c>
      <c r="G7359" s="26" t="n">
        <v>2871.35</v>
      </c>
      <c r="H7359" s="27" t="n">
        <v>9561</v>
      </c>
      <c r="I7359" s="25" t="s">
        <v>147</v>
      </c>
      <c r="K7359" s="25" t="n">
        <v>1983</v>
      </c>
      <c r="L7359" s="25" t="s">
        <v>186</v>
      </c>
      <c r="M7359" s="25" t="s">
        <v>171</v>
      </c>
      <c r="N7359" s="28" t="n">
        <v>550</v>
      </c>
      <c r="O7359" s="25" t="s">
        <v>55</v>
      </c>
      <c r="P7359" s="29" t="n">
        <v>43053</v>
      </c>
      <c r="Q7359" s="29" t="n">
        <v>43055</v>
      </c>
      <c r="R7359" s="28" t="n">
        <v>0</v>
      </c>
      <c r="S7359" s="28" t="n">
        <f aca="false">IF(O7359="Won",R7359,IF(O7359="Lost",0,N7359))</f>
        <v>0</v>
      </c>
      <c r="T7359" s="30" t="n">
        <f aca="false">IF(AND(P7359&lt;&gt;"",Q7359&lt;&gt;""),Q7359-P7359,"")</f>
        <v>2</v>
      </c>
      <c r="U7359" s="30" t="str">
        <f aca="false">IF(AND(O7359="Engaging",P7359&lt;&gt;""),'Leia-me'!$B$5-P7359,"")</f>
        <v/>
      </c>
      <c r="V7359" s="25" t="str">
        <f aca="false">IF(O7359&lt;&gt;"Engaging","",IF(U7359&lt;='Leia-me'!$B$6,"Saudável",IF(U7359&lt;='Leia-me'!$B$7,"Esfriando",IF(U7359&lt;='Leia-me'!$B$8,"Última chance","Zumbi"))))</f>
        <v/>
      </c>
      <c r="W7359" s="25" t="n">
        <f aca="false">IF(O7359="Won",1,IF(O7359="Lost",0,""))</f>
        <v>0</v>
      </c>
      <c r="Y7359" s="25" t="str">
        <f aca="false">IF(E7359="","Sim","")</f>
        <v/>
      </c>
    </row>
    <row r="7360" customFormat="false" ht="15" hidden="false" customHeight="false" outlineLevel="0" collapsed="false">
      <c r="A7360" s="25" t="s">
        <v>7623</v>
      </c>
      <c r="B7360" s="25" t="s">
        <v>102</v>
      </c>
      <c r="C7360" s="25" t="s">
        <v>111</v>
      </c>
      <c r="D7360" s="25" t="s">
        <v>112</v>
      </c>
      <c r="E7360" s="25" t="s">
        <v>1158</v>
      </c>
      <c r="F7360" s="25" t="s">
        <v>185</v>
      </c>
      <c r="G7360" s="26" t="n">
        <v>7708.38</v>
      </c>
      <c r="H7360" s="27" t="n">
        <v>13756</v>
      </c>
      <c r="I7360" s="25" t="s">
        <v>147</v>
      </c>
      <c r="K7360" s="25" t="n">
        <v>1980</v>
      </c>
      <c r="L7360" s="25" t="s">
        <v>178</v>
      </c>
      <c r="M7360" s="25" t="s">
        <v>171</v>
      </c>
      <c r="N7360" s="28" t="n">
        <v>5482</v>
      </c>
      <c r="O7360" s="25" t="s">
        <v>55</v>
      </c>
      <c r="P7360" s="29" t="n">
        <v>43055</v>
      </c>
      <c r="Q7360" s="29" t="n">
        <v>43059</v>
      </c>
      <c r="R7360" s="28" t="n">
        <v>0</v>
      </c>
      <c r="S7360" s="28" t="n">
        <f aca="false">IF(O7360="Won",R7360,IF(O7360="Lost",0,N7360))</f>
        <v>0</v>
      </c>
      <c r="T7360" s="30" t="n">
        <f aca="false">IF(AND(P7360&lt;&gt;"",Q7360&lt;&gt;""),Q7360-P7360,"")</f>
        <v>4</v>
      </c>
      <c r="U7360" s="30" t="str">
        <f aca="false">IF(AND(O7360="Engaging",P7360&lt;&gt;""),'Leia-me'!$B$5-P7360,"")</f>
        <v/>
      </c>
      <c r="V7360" s="25" t="str">
        <f aca="false">IF(O7360&lt;&gt;"Engaging","",IF(U7360&lt;='Leia-me'!$B$6,"Saudável",IF(U7360&lt;='Leia-me'!$B$7,"Esfriando",IF(U7360&lt;='Leia-me'!$B$8,"Última chance","Zumbi"))))</f>
        <v/>
      </c>
      <c r="W7360" s="25" t="n">
        <f aca="false">IF(O7360="Won",1,IF(O7360="Lost",0,""))</f>
        <v>0</v>
      </c>
      <c r="Y7360" s="25" t="str">
        <f aca="false">IF(E7360="","Sim","")</f>
        <v/>
      </c>
    </row>
    <row r="7361" customFormat="false" ht="15" hidden="false" customHeight="false" outlineLevel="0" collapsed="false">
      <c r="A7361" s="25" t="s">
        <v>7624</v>
      </c>
      <c r="B7361" s="25" t="s">
        <v>102</v>
      </c>
      <c r="C7361" s="25" t="s">
        <v>111</v>
      </c>
      <c r="D7361" s="25" t="s">
        <v>112</v>
      </c>
      <c r="E7361" s="25" t="s">
        <v>1778</v>
      </c>
      <c r="F7361" s="25" t="s">
        <v>146</v>
      </c>
      <c r="G7361" s="26" t="n">
        <v>1618.89</v>
      </c>
      <c r="H7361" s="27" t="n">
        <v>3889</v>
      </c>
      <c r="I7361" s="25" t="s">
        <v>147</v>
      </c>
      <c r="K7361" s="25" t="n">
        <v>2004</v>
      </c>
      <c r="L7361" s="25" t="s">
        <v>178</v>
      </c>
      <c r="M7361" s="25" t="s">
        <v>171</v>
      </c>
      <c r="N7361" s="28" t="n">
        <v>5482</v>
      </c>
      <c r="O7361" s="25" t="s">
        <v>54</v>
      </c>
      <c r="P7361" s="29" t="n">
        <v>43060</v>
      </c>
      <c r="Q7361" s="29" t="n">
        <v>43064</v>
      </c>
      <c r="R7361" s="28" t="n">
        <v>6932</v>
      </c>
      <c r="S7361" s="28" t="n">
        <f aca="false">IF(O7361="Won",R7361,IF(O7361="Lost",0,N7361))</f>
        <v>6932</v>
      </c>
      <c r="T7361" s="30" t="n">
        <f aca="false">IF(AND(P7361&lt;&gt;"",Q7361&lt;&gt;""),Q7361-P7361,"")</f>
        <v>4</v>
      </c>
      <c r="U7361" s="30" t="str">
        <f aca="false">IF(AND(O7361="Engaging",P7361&lt;&gt;""),'Leia-me'!$B$5-P7361,"")</f>
        <v/>
      </c>
      <c r="V7361" s="25" t="str">
        <f aca="false">IF(O7361&lt;&gt;"Engaging","",IF(U7361&lt;='Leia-me'!$B$6,"Saudável",IF(U7361&lt;='Leia-me'!$B$7,"Esfriando",IF(U7361&lt;='Leia-me'!$B$8,"Última chance","Zumbi"))))</f>
        <v/>
      </c>
      <c r="W7361" s="25" t="n">
        <f aca="false">IF(O7361="Won",1,IF(O7361="Lost",0,""))</f>
        <v>1</v>
      </c>
      <c r="Y7361" s="25" t="str">
        <f aca="false">IF(E7361="","Sim","")</f>
        <v/>
      </c>
    </row>
    <row r="7362" customFormat="false" ht="15" hidden="false" customHeight="false" outlineLevel="0" collapsed="false">
      <c r="A7362" s="25" t="s">
        <v>7625</v>
      </c>
      <c r="B7362" s="25" t="s">
        <v>102</v>
      </c>
      <c r="C7362" s="25" t="s">
        <v>111</v>
      </c>
      <c r="D7362" s="25" t="s">
        <v>112</v>
      </c>
      <c r="E7362" s="25" t="s">
        <v>1158</v>
      </c>
      <c r="F7362" s="25" t="s">
        <v>185</v>
      </c>
      <c r="G7362" s="26" t="n">
        <v>7708.38</v>
      </c>
      <c r="H7362" s="27" t="n">
        <v>13756</v>
      </c>
      <c r="I7362" s="25" t="s">
        <v>147</v>
      </c>
      <c r="K7362" s="25" t="n">
        <v>1980</v>
      </c>
      <c r="L7362" s="25" t="s">
        <v>170</v>
      </c>
      <c r="M7362" s="25" t="s">
        <v>171</v>
      </c>
      <c r="N7362" s="28" t="n">
        <v>1096</v>
      </c>
      <c r="O7362" s="25" t="s">
        <v>54</v>
      </c>
      <c r="P7362" s="29" t="n">
        <v>43063</v>
      </c>
      <c r="Q7362" s="29" t="n">
        <v>43080</v>
      </c>
      <c r="R7362" s="28" t="n">
        <v>1049</v>
      </c>
      <c r="S7362" s="28" t="n">
        <f aca="false">IF(O7362="Won",R7362,IF(O7362="Lost",0,N7362))</f>
        <v>1049</v>
      </c>
      <c r="T7362" s="30" t="n">
        <f aca="false">IF(AND(P7362&lt;&gt;"",Q7362&lt;&gt;""),Q7362-P7362,"")</f>
        <v>17</v>
      </c>
      <c r="U7362" s="30" t="str">
        <f aca="false">IF(AND(O7362="Engaging",P7362&lt;&gt;""),'Leia-me'!$B$5-P7362,"")</f>
        <v/>
      </c>
      <c r="V7362" s="25" t="str">
        <f aca="false">IF(O7362&lt;&gt;"Engaging","",IF(U7362&lt;='Leia-me'!$B$6,"Saudável",IF(U7362&lt;='Leia-me'!$B$7,"Esfriando",IF(U7362&lt;='Leia-me'!$B$8,"Última chance","Zumbi"))))</f>
        <v/>
      </c>
      <c r="W7362" s="25" t="n">
        <f aca="false">IF(O7362="Won",1,IF(O7362="Lost",0,""))</f>
        <v>1</v>
      </c>
      <c r="Y7362" s="25" t="str">
        <f aca="false">IF(E7362="","Sim","")</f>
        <v/>
      </c>
    </row>
    <row r="7363" customFormat="false" ht="15" hidden="false" customHeight="false" outlineLevel="0" collapsed="false">
      <c r="A7363" s="25" t="s">
        <v>7626</v>
      </c>
      <c r="B7363" s="25" t="s">
        <v>102</v>
      </c>
      <c r="C7363" s="25" t="s">
        <v>111</v>
      </c>
      <c r="D7363" s="25" t="s">
        <v>112</v>
      </c>
      <c r="E7363" s="25" t="s">
        <v>428</v>
      </c>
      <c r="F7363" s="25" t="s">
        <v>267</v>
      </c>
      <c r="G7363" s="26" t="n">
        <v>792.46</v>
      </c>
      <c r="H7363" s="27" t="n">
        <v>1299</v>
      </c>
      <c r="I7363" s="25" t="s">
        <v>147</v>
      </c>
      <c r="K7363" s="25" t="n">
        <v>1982</v>
      </c>
      <c r="L7363" s="25" t="s">
        <v>178</v>
      </c>
      <c r="M7363" s="25" t="s">
        <v>171</v>
      </c>
      <c r="N7363" s="28" t="n">
        <v>5482</v>
      </c>
      <c r="O7363" s="25" t="s">
        <v>54</v>
      </c>
      <c r="P7363" s="29" t="n">
        <v>43064</v>
      </c>
      <c r="Q7363" s="29" t="n">
        <v>43079</v>
      </c>
      <c r="R7363" s="28" t="n">
        <v>5547</v>
      </c>
      <c r="S7363" s="28" t="n">
        <f aca="false">IF(O7363="Won",R7363,IF(O7363="Lost",0,N7363))</f>
        <v>5547</v>
      </c>
      <c r="T7363" s="30" t="n">
        <f aca="false">IF(AND(P7363&lt;&gt;"",Q7363&lt;&gt;""),Q7363-P7363,"")</f>
        <v>15</v>
      </c>
      <c r="U7363" s="30" t="str">
        <f aca="false">IF(AND(O7363="Engaging",P7363&lt;&gt;""),'Leia-me'!$B$5-P7363,"")</f>
        <v/>
      </c>
      <c r="V7363" s="25" t="str">
        <f aca="false">IF(O7363&lt;&gt;"Engaging","",IF(U7363&lt;='Leia-me'!$B$6,"Saudável",IF(U7363&lt;='Leia-me'!$B$7,"Esfriando",IF(U7363&lt;='Leia-me'!$B$8,"Última chance","Zumbi"))))</f>
        <v/>
      </c>
      <c r="W7363" s="25" t="n">
        <f aca="false">IF(O7363="Won",1,IF(O7363="Lost",0,""))</f>
        <v>1</v>
      </c>
      <c r="Y7363" s="25" t="str">
        <f aca="false">IF(E7363="","Sim","")</f>
        <v/>
      </c>
    </row>
    <row r="7364" customFormat="false" ht="15" hidden="false" customHeight="false" outlineLevel="0" collapsed="false">
      <c r="A7364" s="25" t="s">
        <v>7627</v>
      </c>
      <c r="B7364" s="25" t="s">
        <v>102</v>
      </c>
      <c r="C7364" s="25" t="s">
        <v>111</v>
      </c>
      <c r="D7364" s="25" t="s">
        <v>112</v>
      </c>
      <c r="E7364" s="25" t="s">
        <v>1646</v>
      </c>
      <c r="F7364" s="25" t="s">
        <v>185</v>
      </c>
      <c r="G7364" s="26" t="n">
        <v>587.72</v>
      </c>
      <c r="H7364" s="27" t="n">
        <v>1501</v>
      </c>
      <c r="I7364" s="25" t="s">
        <v>147</v>
      </c>
      <c r="K7364" s="25" t="n">
        <v>2010</v>
      </c>
      <c r="L7364" s="25" t="s">
        <v>148</v>
      </c>
      <c r="M7364" s="25" t="s">
        <v>149</v>
      </c>
      <c r="N7364" s="28" t="n">
        <v>55</v>
      </c>
      <c r="O7364" s="25" t="s">
        <v>54</v>
      </c>
      <c r="P7364" s="29" t="n">
        <v>43072</v>
      </c>
      <c r="Q7364" s="29" t="n">
        <v>43079</v>
      </c>
      <c r="R7364" s="28" t="n">
        <v>54</v>
      </c>
      <c r="S7364" s="28" t="n">
        <f aca="false">IF(O7364="Won",R7364,IF(O7364="Lost",0,N7364))</f>
        <v>54</v>
      </c>
      <c r="T7364" s="30" t="n">
        <f aca="false">IF(AND(P7364&lt;&gt;"",Q7364&lt;&gt;""),Q7364-P7364,"")</f>
        <v>7</v>
      </c>
      <c r="U7364" s="30" t="str">
        <f aca="false">IF(AND(O7364="Engaging",P7364&lt;&gt;""),'Leia-me'!$B$5-P7364,"")</f>
        <v/>
      </c>
      <c r="V7364" s="25" t="str">
        <f aca="false">IF(O7364&lt;&gt;"Engaging","",IF(U7364&lt;='Leia-me'!$B$6,"Saudável",IF(U7364&lt;='Leia-me'!$B$7,"Esfriando",IF(U7364&lt;='Leia-me'!$B$8,"Última chance","Zumbi"))))</f>
        <v/>
      </c>
      <c r="W7364" s="25" t="n">
        <f aca="false">IF(O7364="Won",1,IF(O7364="Lost",0,""))</f>
        <v>1</v>
      </c>
      <c r="Y7364" s="25" t="str">
        <f aca="false">IF(E7364="","Sim","")</f>
        <v/>
      </c>
    </row>
    <row r="7365" customFormat="false" ht="15" hidden="false" customHeight="false" outlineLevel="0" collapsed="false">
      <c r="A7365" s="25" t="s">
        <v>7628</v>
      </c>
      <c r="B7365" s="25" t="s">
        <v>102</v>
      </c>
      <c r="C7365" s="25" t="s">
        <v>111</v>
      </c>
      <c r="D7365" s="25" t="s">
        <v>112</v>
      </c>
      <c r="E7365" s="25" t="s">
        <v>444</v>
      </c>
      <c r="F7365" s="25" t="s">
        <v>192</v>
      </c>
      <c r="G7365" s="26" t="n">
        <v>6354.87</v>
      </c>
      <c r="H7365" s="27" t="n">
        <v>16780</v>
      </c>
      <c r="I7365" s="25" t="s">
        <v>147</v>
      </c>
      <c r="J7365" s="25" t="s">
        <v>445</v>
      </c>
      <c r="K7365" s="25" t="n">
        <v>1996</v>
      </c>
      <c r="L7365" s="25" t="s">
        <v>178</v>
      </c>
      <c r="M7365" s="25" t="s">
        <v>171</v>
      </c>
      <c r="N7365" s="28" t="n">
        <v>5482</v>
      </c>
      <c r="O7365" s="25" t="s">
        <v>54</v>
      </c>
      <c r="P7365" s="29" t="n">
        <v>43078</v>
      </c>
      <c r="Q7365" s="29" t="n">
        <v>43092</v>
      </c>
      <c r="R7365" s="28" t="n">
        <v>5576</v>
      </c>
      <c r="S7365" s="28" t="n">
        <f aca="false">IF(O7365="Won",R7365,IF(O7365="Lost",0,N7365))</f>
        <v>5576</v>
      </c>
      <c r="T7365" s="30" t="n">
        <f aca="false">IF(AND(P7365&lt;&gt;"",Q7365&lt;&gt;""),Q7365-P7365,"")</f>
        <v>14</v>
      </c>
      <c r="U7365" s="30" t="str">
        <f aca="false">IF(AND(O7365="Engaging",P7365&lt;&gt;""),'Leia-me'!$B$5-P7365,"")</f>
        <v/>
      </c>
      <c r="V7365" s="25" t="str">
        <f aca="false">IF(O7365&lt;&gt;"Engaging","",IF(U7365&lt;='Leia-me'!$B$6,"Saudável",IF(U7365&lt;='Leia-me'!$B$7,"Esfriando",IF(U7365&lt;='Leia-me'!$B$8,"Última chance","Zumbi"))))</f>
        <v/>
      </c>
      <c r="W7365" s="25" t="n">
        <f aca="false">IF(O7365="Won",1,IF(O7365="Lost",0,""))</f>
        <v>1</v>
      </c>
      <c r="Y7365" s="25" t="str">
        <f aca="false">IF(E7365="","Sim","")</f>
        <v/>
      </c>
    </row>
    <row r="7366" customFormat="false" ht="15" hidden="false" customHeight="false" outlineLevel="0" collapsed="false">
      <c r="A7366" s="25" t="s">
        <v>7629</v>
      </c>
      <c r="B7366" s="25" t="s">
        <v>102</v>
      </c>
      <c r="C7366" s="25" t="s">
        <v>111</v>
      </c>
      <c r="D7366" s="25" t="s">
        <v>112</v>
      </c>
      <c r="E7366" s="25" t="s">
        <v>3075</v>
      </c>
      <c r="F7366" s="25" t="s">
        <v>165</v>
      </c>
      <c r="G7366" s="26" t="n">
        <v>4269.9</v>
      </c>
      <c r="H7366" s="27" t="n">
        <v>6472</v>
      </c>
      <c r="I7366" s="25" t="s">
        <v>147</v>
      </c>
      <c r="J7366" s="25" t="s">
        <v>1347</v>
      </c>
      <c r="K7366" s="25" t="n">
        <v>1993</v>
      </c>
      <c r="L7366" s="25" t="s">
        <v>170</v>
      </c>
      <c r="M7366" s="25" t="s">
        <v>171</v>
      </c>
      <c r="N7366" s="28" t="n">
        <v>1096</v>
      </c>
      <c r="O7366" s="25" t="s">
        <v>54</v>
      </c>
      <c r="P7366" s="29" t="n">
        <v>43086</v>
      </c>
      <c r="Q7366" s="29" t="n">
        <v>43100</v>
      </c>
      <c r="R7366" s="28" t="n">
        <v>1007</v>
      </c>
      <c r="S7366" s="28" t="n">
        <f aca="false">IF(O7366="Won",R7366,IF(O7366="Lost",0,N7366))</f>
        <v>1007</v>
      </c>
      <c r="T7366" s="30" t="n">
        <f aca="false">IF(AND(P7366&lt;&gt;"",Q7366&lt;&gt;""),Q7366-P7366,"")</f>
        <v>14</v>
      </c>
      <c r="U7366" s="30" t="str">
        <f aca="false">IF(AND(O7366="Engaging",P7366&lt;&gt;""),'Leia-me'!$B$5-P7366,"")</f>
        <v/>
      </c>
      <c r="V7366" s="25" t="str">
        <f aca="false">IF(O7366&lt;&gt;"Engaging","",IF(U7366&lt;='Leia-me'!$B$6,"Saudável",IF(U7366&lt;='Leia-me'!$B$7,"Esfriando",IF(U7366&lt;='Leia-me'!$B$8,"Última chance","Zumbi"))))</f>
        <v/>
      </c>
      <c r="W7366" s="25" t="n">
        <f aca="false">IF(O7366="Won",1,IF(O7366="Lost",0,""))</f>
        <v>1</v>
      </c>
      <c r="Y7366" s="25" t="str">
        <f aca="false">IF(E7366="","Sim","")</f>
        <v/>
      </c>
    </row>
    <row r="7367" customFormat="false" ht="15" hidden="false" customHeight="false" outlineLevel="0" collapsed="false">
      <c r="A7367" s="25" t="s">
        <v>7630</v>
      </c>
      <c r="B7367" s="25" t="s">
        <v>102</v>
      </c>
      <c r="C7367" s="25" t="s">
        <v>111</v>
      </c>
      <c r="D7367" s="25" t="s">
        <v>112</v>
      </c>
      <c r="E7367" s="25" t="s">
        <v>433</v>
      </c>
      <c r="F7367" s="25" t="s">
        <v>211</v>
      </c>
      <c r="G7367" s="26" t="n">
        <v>2214.94</v>
      </c>
      <c r="H7367" s="27" t="n">
        <v>5374</v>
      </c>
      <c r="I7367" s="25" t="s">
        <v>147</v>
      </c>
      <c r="K7367" s="25" t="n">
        <v>1996</v>
      </c>
      <c r="L7367" s="25" t="s">
        <v>186</v>
      </c>
      <c r="M7367" s="25" t="s">
        <v>171</v>
      </c>
      <c r="N7367" s="28" t="n">
        <v>550</v>
      </c>
      <c r="O7367" s="25" t="s">
        <v>54</v>
      </c>
      <c r="P7367" s="29" t="n">
        <v>43093</v>
      </c>
      <c r="Q7367" s="29" t="n">
        <v>43095</v>
      </c>
      <c r="R7367" s="28" t="n">
        <v>538</v>
      </c>
      <c r="S7367" s="28" t="n">
        <f aca="false">IF(O7367="Won",R7367,IF(O7367="Lost",0,N7367))</f>
        <v>538</v>
      </c>
      <c r="T7367" s="30" t="n">
        <f aca="false">IF(AND(P7367&lt;&gt;"",Q7367&lt;&gt;""),Q7367-P7367,"")</f>
        <v>2</v>
      </c>
      <c r="U7367" s="30" t="str">
        <f aca="false">IF(AND(O7367="Engaging",P7367&lt;&gt;""),'Leia-me'!$B$5-P7367,"")</f>
        <v/>
      </c>
      <c r="V7367" s="25" t="str">
        <f aca="false">IF(O7367&lt;&gt;"Engaging","",IF(U7367&lt;='Leia-me'!$B$6,"Saudável",IF(U7367&lt;='Leia-me'!$B$7,"Esfriando",IF(U7367&lt;='Leia-me'!$B$8,"Última chance","Zumbi"))))</f>
        <v/>
      </c>
      <c r="W7367" s="25" t="n">
        <f aca="false">IF(O7367="Won",1,IF(O7367="Lost",0,""))</f>
        <v>1</v>
      </c>
      <c r="Y7367" s="25" t="str">
        <f aca="false">IF(E7367="","Sim","")</f>
        <v/>
      </c>
    </row>
    <row r="7368" customFormat="false" ht="15" hidden="false" customHeight="false" outlineLevel="0" collapsed="false">
      <c r="A7368" s="25" t="s">
        <v>7631</v>
      </c>
      <c r="B7368" s="25" t="s">
        <v>102</v>
      </c>
      <c r="C7368" s="25" t="s">
        <v>111</v>
      </c>
      <c r="D7368" s="25" t="s">
        <v>114</v>
      </c>
      <c r="E7368" s="25" t="s">
        <v>646</v>
      </c>
      <c r="F7368" s="25" t="s">
        <v>165</v>
      </c>
      <c r="G7368" s="26" t="n">
        <v>324.19</v>
      </c>
      <c r="H7368" s="27" t="n">
        <v>978</v>
      </c>
      <c r="I7368" s="25" t="s">
        <v>147</v>
      </c>
      <c r="K7368" s="25" t="n">
        <v>1992</v>
      </c>
      <c r="L7368" s="25" t="s">
        <v>186</v>
      </c>
      <c r="M7368" s="25" t="s">
        <v>171</v>
      </c>
      <c r="N7368" s="28" t="n">
        <v>550</v>
      </c>
      <c r="O7368" s="25" t="s">
        <v>54</v>
      </c>
      <c r="P7368" s="29" t="n">
        <v>42684</v>
      </c>
      <c r="Q7368" s="29" t="n">
        <v>42817</v>
      </c>
      <c r="R7368" s="28" t="n">
        <v>590</v>
      </c>
      <c r="S7368" s="28" t="n">
        <f aca="false">IF(O7368="Won",R7368,IF(O7368="Lost",0,N7368))</f>
        <v>590</v>
      </c>
      <c r="T7368" s="30" t="n">
        <f aca="false">IF(AND(P7368&lt;&gt;"",Q7368&lt;&gt;""),Q7368-P7368,"")</f>
        <v>133</v>
      </c>
      <c r="U7368" s="30" t="str">
        <f aca="false">IF(AND(O7368="Engaging",P7368&lt;&gt;""),'Leia-me'!$B$5-P7368,"")</f>
        <v/>
      </c>
      <c r="V7368" s="25" t="str">
        <f aca="false">IF(O7368&lt;&gt;"Engaging","",IF(U7368&lt;='Leia-me'!$B$6,"Saudável",IF(U7368&lt;='Leia-me'!$B$7,"Esfriando",IF(U7368&lt;='Leia-me'!$B$8,"Última chance","Zumbi"))))</f>
        <v/>
      </c>
      <c r="W7368" s="25" t="n">
        <f aca="false">IF(O7368="Won",1,IF(O7368="Lost",0,""))</f>
        <v>1</v>
      </c>
      <c r="Y7368" s="25" t="str">
        <f aca="false">IF(E7368="","Sim","")</f>
        <v/>
      </c>
    </row>
    <row r="7369" customFormat="false" ht="15" hidden="false" customHeight="false" outlineLevel="0" collapsed="false">
      <c r="A7369" s="25" t="s">
        <v>7632</v>
      </c>
      <c r="B7369" s="25" t="s">
        <v>102</v>
      </c>
      <c r="C7369" s="25" t="s">
        <v>111</v>
      </c>
      <c r="D7369" s="25" t="s">
        <v>114</v>
      </c>
      <c r="G7369" s="31"/>
      <c r="H7369" s="32"/>
      <c r="L7369" s="25" t="s">
        <v>186</v>
      </c>
      <c r="M7369" s="25" t="s">
        <v>171</v>
      </c>
      <c r="N7369" s="28" t="n">
        <v>550</v>
      </c>
      <c r="O7369" s="25" t="s">
        <v>56</v>
      </c>
      <c r="P7369" s="29" t="n">
        <v>42688</v>
      </c>
      <c r="Q7369" s="33"/>
      <c r="R7369" s="34"/>
      <c r="S7369" s="28" t="n">
        <f aca="false">IF(O7369="Won",R7369,IF(O7369="Lost",0,N7369))</f>
        <v>550</v>
      </c>
      <c r="T7369" s="30" t="str">
        <f aca="false">IF(AND(P7369&lt;&gt;"",Q7369&lt;&gt;""),Q7369-P7369,"")</f>
        <v/>
      </c>
      <c r="U7369" s="30" t="n">
        <f aca="false">IF(AND(O7369="Engaging",P7369&lt;&gt;""),'Leia-me'!$B$5-P7369,"")</f>
        <v>412</v>
      </c>
      <c r="V7369" s="25" t="str">
        <f aca="false">IF(O7369&lt;&gt;"Engaging","",IF(U7369&lt;='Leia-me'!$B$6,"Saudável",IF(U7369&lt;='Leia-me'!$B$7,"Esfriando",IF(U7369&lt;='Leia-me'!$B$8,"Última chance","Zumbi"))))</f>
        <v>Zumbi</v>
      </c>
      <c r="W7369" s="25" t="str">
        <f aca="false">IF(O7369="Won",1,IF(O7369="Lost",0,""))</f>
        <v/>
      </c>
      <c r="Y7369" s="25" t="str">
        <f aca="false">IF(E7369="","Sim","")</f>
        <v>Sim</v>
      </c>
    </row>
    <row r="7370" customFormat="false" ht="15" hidden="false" customHeight="false" outlineLevel="0" collapsed="false">
      <c r="A7370" s="25" t="s">
        <v>7633</v>
      </c>
      <c r="B7370" s="25" t="s">
        <v>102</v>
      </c>
      <c r="C7370" s="25" t="s">
        <v>111</v>
      </c>
      <c r="D7370" s="25" t="s">
        <v>114</v>
      </c>
      <c r="G7370" s="31"/>
      <c r="H7370" s="32"/>
      <c r="L7370" s="25" t="s">
        <v>170</v>
      </c>
      <c r="M7370" s="25" t="s">
        <v>171</v>
      </c>
      <c r="N7370" s="28" t="n">
        <v>1096</v>
      </c>
      <c r="O7370" s="25" t="s">
        <v>56</v>
      </c>
      <c r="P7370" s="29" t="n">
        <v>42693</v>
      </c>
      <c r="Q7370" s="33"/>
      <c r="R7370" s="34"/>
      <c r="S7370" s="28" t="n">
        <f aca="false">IF(O7370="Won",R7370,IF(O7370="Lost",0,N7370))</f>
        <v>1096</v>
      </c>
      <c r="T7370" s="30" t="str">
        <f aca="false">IF(AND(P7370&lt;&gt;"",Q7370&lt;&gt;""),Q7370-P7370,"")</f>
        <v/>
      </c>
      <c r="U7370" s="30" t="n">
        <f aca="false">IF(AND(O7370="Engaging",P7370&lt;&gt;""),'Leia-me'!$B$5-P7370,"")</f>
        <v>407</v>
      </c>
      <c r="V7370" s="25" t="str">
        <f aca="false">IF(O7370&lt;&gt;"Engaging","",IF(U7370&lt;='Leia-me'!$B$6,"Saudável",IF(U7370&lt;='Leia-me'!$B$7,"Esfriando",IF(U7370&lt;='Leia-me'!$B$8,"Última chance","Zumbi"))))</f>
        <v>Zumbi</v>
      </c>
      <c r="W7370" s="25" t="str">
        <f aca="false">IF(O7370="Won",1,IF(O7370="Lost",0,""))</f>
        <v/>
      </c>
      <c r="Y7370" s="25" t="str">
        <f aca="false">IF(E7370="","Sim","")</f>
        <v>Sim</v>
      </c>
    </row>
    <row r="7371" customFormat="false" ht="15" hidden="false" customHeight="false" outlineLevel="0" collapsed="false">
      <c r="A7371" s="25" t="s">
        <v>7634</v>
      </c>
      <c r="B7371" s="25" t="s">
        <v>102</v>
      </c>
      <c r="C7371" s="25" t="s">
        <v>111</v>
      </c>
      <c r="D7371" s="25" t="s">
        <v>114</v>
      </c>
      <c r="E7371" s="25" t="s">
        <v>868</v>
      </c>
      <c r="F7371" s="25" t="s">
        <v>168</v>
      </c>
      <c r="G7371" s="26" t="n">
        <v>2952.73</v>
      </c>
      <c r="H7371" s="27" t="n">
        <v>5107</v>
      </c>
      <c r="I7371" s="25" t="s">
        <v>147</v>
      </c>
      <c r="K7371" s="25" t="n">
        <v>2000</v>
      </c>
      <c r="L7371" s="25" t="s">
        <v>170</v>
      </c>
      <c r="M7371" s="25" t="s">
        <v>171</v>
      </c>
      <c r="N7371" s="28" t="n">
        <v>1096</v>
      </c>
      <c r="O7371" s="25" t="s">
        <v>54</v>
      </c>
      <c r="P7371" s="29" t="n">
        <v>42694</v>
      </c>
      <c r="Q7371" s="29" t="n">
        <v>42797</v>
      </c>
      <c r="R7371" s="28" t="n">
        <v>1207</v>
      </c>
      <c r="S7371" s="28" t="n">
        <f aca="false">IF(O7371="Won",R7371,IF(O7371="Lost",0,N7371))</f>
        <v>1207</v>
      </c>
      <c r="T7371" s="30" t="n">
        <f aca="false">IF(AND(P7371&lt;&gt;"",Q7371&lt;&gt;""),Q7371-P7371,"")</f>
        <v>103</v>
      </c>
      <c r="U7371" s="30" t="str">
        <f aca="false">IF(AND(O7371="Engaging",P7371&lt;&gt;""),'Leia-me'!$B$5-P7371,"")</f>
        <v/>
      </c>
      <c r="V7371" s="25" t="str">
        <f aca="false">IF(O7371&lt;&gt;"Engaging","",IF(U7371&lt;='Leia-me'!$B$6,"Saudável",IF(U7371&lt;='Leia-me'!$B$7,"Esfriando",IF(U7371&lt;='Leia-me'!$B$8,"Última chance","Zumbi"))))</f>
        <v/>
      </c>
      <c r="W7371" s="25" t="n">
        <f aca="false">IF(O7371="Won",1,IF(O7371="Lost",0,""))</f>
        <v>1</v>
      </c>
      <c r="Y7371" s="25" t="str">
        <f aca="false">IF(E7371="","Sim","")</f>
        <v/>
      </c>
    </row>
    <row r="7372" customFormat="false" ht="15" hidden="false" customHeight="false" outlineLevel="0" collapsed="false">
      <c r="A7372" s="25" t="s">
        <v>7635</v>
      </c>
      <c r="B7372" s="25" t="s">
        <v>102</v>
      </c>
      <c r="C7372" s="25" t="s">
        <v>111</v>
      </c>
      <c r="D7372" s="25" t="s">
        <v>114</v>
      </c>
      <c r="E7372" s="25" t="s">
        <v>478</v>
      </c>
      <c r="F7372" s="25" t="s">
        <v>165</v>
      </c>
      <c r="G7372" s="26" t="n">
        <v>349.81</v>
      </c>
      <c r="H7372" s="27" t="n">
        <v>315</v>
      </c>
      <c r="I7372" s="25" t="s">
        <v>147</v>
      </c>
      <c r="K7372" s="25" t="n">
        <v>2002</v>
      </c>
      <c r="L7372" s="25" t="s">
        <v>186</v>
      </c>
      <c r="M7372" s="25" t="s">
        <v>171</v>
      </c>
      <c r="N7372" s="28" t="n">
        <v>550</v>
      </c>
      <c r="O7372" s="25" t="s">
        <v>54</v>
      </c>
      <c r="P7372" s="29" t="n">
        <v>42696</v>
      </c>
      <c r="Q7372" s="29" t="n">
        <v>42825</v>
      </c>
      <c r="R7372" s="28" t="n">
        <v>566</v>
      </c>
      <c r="S7372" s="28" t="n">
        <f aca="false">IF(O7372="Won",R7372,IF(O7372="Lost",0,N7372))</f>
        <v>566</v>
      </c>
      <c r="T7372" s="30" t="n">
        <f aca="false">IF(AND(P7372&lt;&gt;"",Q7372&lt;&gt;""),Q7372-P7372,"")</f>
        <v>129</v>
      </c>
      <c r="U7372" s="30" t="str">
        <f aca="false">IF(AND(O7372="Engaging",P7372&lt;&gt;""),'Leia-me'!$B$5-P7372,"")</f>
        <v/>
      </c>
      <c r="V7372" s="25" t="str">
        <f aca="false">IF(O7372&lt;&gt;"Engaging","",IF(U7372&lt;='Leia-me'!$B$6,"Saudável",IF(U7372&lt;='Leia-me'!$B$7,"Esfriando",IF(U7372&lt;='Leia-me'!$B$8,"Última chance","Zumbi"))))</f>
        <v/>
      </c>
      <c r="W7372" s="25" t="n">
        <f aca="false">IF(O7372="Won",1,IF(O7372="Lost",0,""))</f>
        <v>1</v>
      </c>
      <c r="Y7372" s="25" t="str">
        <f aca="false">IF(E7372="","Sim","")</f>
        <v/>
      </c>
    </row>
    <row r="7373" customFormat="false" ht="15" hidden="false" customHeight="false" outlineLevel="0" collapsed="false">
      <c r="A7373" s="25" t="s">
        <v>7636</v>
      </c>
      <c r="B7373" s="25" t="s">
        <v>102</v>
      </c>
      <c r="C7373" s="25" t="s">
        <v>111</v>
      </c>
      <c r="D7373" s="25" t="s">
        <v>114</v>
      </c>
      <c r="E7373" s="25" t="s">
        <v>445</v>
      </c>
      <c r="F7373" s="25" t="s">
        <v>192</v>
      </c>
      <c r="G7373" s="26" t="n">
        <v>987.39</v>
      </c>
      <c r="H7373" s="27" t="n">
        <v>2253</v>
      </c>
      <c r="I7373" s="25" t="s">
        <v>147</v>
      </c>
      <c r="K7373" s="25" t="n">
        <v>2002</v>
      </c>
      <c r="L7373" s="25" t="s">
        <v>170</v>
      </c>
      <c r="M7373" s="25" t="s">
        <v>171</v>
      </c>
      <c r="N7373" s="28" t="n">
        <v>1096</v>
      </c>
      <c r="O7373" s="25" t="s">
        <v>56</v>
      </c>
      <c r="P7373" s="29" t="n">
        <v>42698</v>
      </c>
      <c r="Q7373" s="33"/>
      <c r="R7373" s="34"/>
      <c r="S7373" s="28" t="n">
        <f aca="false">IF(O7373="Won",R7373,IF(O7373="Lost",0,N7373))</f>
        <v>1096</v>
      </c>
      <c r="T7373" s="30" t="str">
        <f aca="false">IF(AND(P7373&lt;&gt;"",Q7373&lt;&gt;""),Q7373-P7373,"")</f>
        <v/>
      </c>
      <c r="U7373" s="30" t="n">
        <f aca="false">IF(AND(O7373="Engaging",P7373&lt;&gt;""),'Leia-me'!$B$5-P7373,"")</f>
        <v>402</v>
      </c>
      <c r="V7373" s="25" t="str">
        <f aca="false">IF(O7373&lt;&gt;"Engaging","",IF(U7373&lt;='Leia-me'!$B$6,"Saudável",IF(U7373&lt;='Leia-me'!$B$7,"Esfriando",IF(U7373&lt;='Leia-me'!$B$8,"Última chance","Zumbi"))))</f>
        <v>Zumbi</v>
      </c>
      <c r="W7373" s="25" t="str">
        <f aca="false">IF(O7373="Won",1,IF(O7373="Lost",0,""))</f>
        <v/>
      </c>
      <c r="Y7373" s="25" t="str">
        <f aca="false">IF(E7373="","Sim","")</f>
        <v/>
      </c>
    </row>
    <row r="7374" customFormat="false" ht="15" hidden="false" customHeight="false" outlineLevel="0" collapsed="false">
      <c r="A7374" s="25" t="s">
        <v>7637</v>
      </c>
      <c r="B7374" s="25" t="s">
        <v>102</v>
      </c>
      <c r="C7374" s="25" t="s">
        <v>111</v>
      </c>
      <c r="D7374" s="25" t="s">
        <v>114</v>
      </c>
      <c r="E7374" s="25" t="s">
        <v>2484</v>
      </c>
      <c r="F7374" s="25" t="s">
        <v>155</v>
      </c>
      <c r="G7374" s="26" t="n">
        <v>1825.82</v>
      </c>
      <c r="H7374" s="27" t="n">
        <v>5595</v>
      </c>
      <c r="I7374" s="25" t="s">
        <v>147</v>
      </c>
      <c r="J7374" s="25" t="s">
        <v>156</v>
      </c>
      <c r="K7374" s="25" t="n">
        <v>1995</v>
      </c>
      <c r="L7374" s="25" t="s">
        <v>170</v>
      </c>
      <c r="M7374" s="25" t="s">
        <v>171</v>
      </c>
      <c r="N7374" s="28" t="n">
        <v>1096</v>
      </c>
      <c r="O7374" s="25" t="s">
        <v>54</v>
      </c>
      <c r="P7374" s="29" t="n">
        <v>42698</v>
      </c>
      <c r="Q7374" s="29" t="n">
        <v>42822</v>
      </c>
      <c r="R7374" s="28" t="n">
        <v>1059</v>
      </c>
      <c r="S7374" s="28" t="n">
        <f aca="false">IF(O7374="Won",R7374,IF(O7374="Lost",0,N7374))</f>
        <v>1059</v>
      </c>
      <c r="T7374" s="30" t="n">
        <f aca="false">IF(AND(P7374&lt;&gt;"",Q7374&lt;&gt;""),Q7374-P7374,"")</f>
        <v>124</v>
      </c>
      <c r="U7374" s="30" t="str">
        <f aca="false">IF(AND(O7374="Engaging",P7374&lt;&gt;""),'Leia-me'!$B$5-P7374,"")</f>
        <v/>
      </c>
      <c r="V7374" s="25" t="str">
        <f aca="false">IF(O7374&lt;&gt;"Engaging","",IF(U7374&lt;='Leia-me'!$B$6,"Saudável",IF(U7374&lt;='Leia-me'!$B$7,"Esfriando",IF(U7374&lt;='Leia-me'!$B$8,"Última chance","Zumbi"))))</f>
        <v/>
      </c>
      <c r="W7374" s="25" t="n">
        <f aca="false">IF(O7374="Won",1,IF(O7374="Lost",0,""))</f>
        <v>1</v>
      </c>
      <c r="Y7374" s="25" t="str">
        <f aca="false">IF(E7374="","Sim","")</f>
        <v/>
      </c>
    </row>
    <row r="7375" customFormat="false" ht="15" hidden="false" customHeight="false" outlineLevel="0" collapsed="false">
      <c r="A7375" s="25" t="s">
        <v>7638</v>
      </c>
      <c r="B7375" s="25" t="s">
        <v>102</v>
      </c>
      <c r="C7375" s="25" t="s">
        <v>111</v>
      </c>
      <c r="D7375" s="25" t="s">
        <v>114</v>
      </c>
      <c r="E7375" s="25" t="s">
        <v>1351</v>
      </c>
      <c r="F7375" s="25" t="s">
        <v>177</v>
      </c>
      <c r="G7375" s="26" t="n">
        <v>7537.24</v>
      </c>
      <c r="H7375" s="27" t="n">
        <v>20293</v>
      </c>
      <c r="I7375" s="25" t="s">
        <v>147</v>
      </c>
      <c r="K7375" s="25" t="n">
        <v>1993</v>
      </c>
      <c r="L7375" s="25" t="s">
        <v>186</v>
      </c>
      <c r="M7375" s="25" t="s">
        <v>171</v>
      </c>
      <c r="N7375" s="28" t="n">
        <v>550</v>
      </c>
      <c r="O7375" s="25" t="s">
        <v>54</v>
      </c>
      <c r="P7375" s="29" t="n">
        <v>42708</v>
      </c>
      <c r="Q7375" s="29" t="n">
        <v>42804</v>
      </c>
      <c r="R7375" s="28" t="n">
        <v>598</v>
      </c>
      <c r="S7375" s="28" t="n">
        <f aca="false">IF(O7375="Won",R7375,IF(O7375="Lost",0,N7375))</f>
        <v>598</v>
      </c>
      <c r="T7375" s="30" t="n">
        <f aca="false">IF(AND(P7375&lt;&gt;"",Q7375&lt;&gt;""),Q7375-P7375,"")</f>
        <v>96</v>
      </c>
      <c r="U7375" s="30" t="str">
        <f aca="false">IF(AND(O7375="Engaging",P7375&lt;&gt;""),'Leia-me'!$B$5-P7375,"")</f>
        <v/>
      </c>
      <c r="V7375" s="25" t="str">
        <f aca="false">IF(O7375&lt;&gt;"Engaging","",IF(U7375&lt;='Leia-me'!$B$6,"Saudável",IF(U7375&lt;='Leia-me'!$B$7,"Esfriando",IF(U7375&lt;='Leia-me'!$B$8,"Última chance","Zumbi"))))</f>
        <v/>
      </c>
      <c r="W7375" s="25" t="n">
        <f aca="false">IF(O7375="Won",1,IF(O7375="Lost",0,""))</f>
        <v>1</v>
      </c>
      <c r="Y7375" s="25" t="str">
        <f aca="false">IF(E7375="","Sim","")</f>
        <v/>
      </c>
    </row>
    <row r="7376" customFormat="false" ht="15" hidden="false" customHeight="false" outlineLevel="0" collapsed="false">
      <c r="A7376" s="25" t="s">
        <v>7639</v>
      </c>
      <c r="B7376" s="25" t="s">
        <v>102</v>
      </c>
      <c r="C7376" s="25" t="s">
        <v>111</v>
      </c>
      <c r="D7376" s="25" t="s">
        <v>114</v>
      </c>
      <c r="E7376" s="25" t="s">
        <v>1187</v>
      </c>
      <c r="F7376" s="25" t="s">
        <v>159</v>
      </c>
      <c r="G7376" s="26" t="n">
        <v>2059.9</v>
      </c>
      <c r="H7376" s="27" t="n">
        <v>3644</v>
      </c>
      <c r="I7376" s="25" t="s">
        <v>147</v>
      </c>
      <c r="K7376" s="25" t="n">
        <v>1988</v>
      </c>
      <c r="L7376" s="25" t="s">
        <v>186</v>
      </c>
      <c r="M7376" s="25" t="s">
        <v>171</v>
      </c>
      <c r="N7376" s="28" t="n">
        <v>550</v>
      </c>
      <c r="O7376" s="25" t="s">
        <v>54</v>
      </c>
      <c r="P7376" s="29" t="n">
        <v>42711</v>
      </c>
      <c r="Q7376" s="29" t="n">
        <v>42814</v>
      </c>
      <c r="R7376" s="28" t="n">
        <v>564</v>
      </c>
      <c r="S7376" s="28" t="n">
        <f aca="false">IF(O7376="Won",R7376,IF(O7376="Lost",0,N7376))</f>
        <v>564</v>
      </c>
      <c r="T7376" s="30" t="n">
        <f aca="false">IF(AND(P7376&lt;&gt;"",Q7376&lt;&gt;""),Q7376-P7376,"")</f>
        <v>103</v>
      </c>
      <c r="U7376" s="30" t="str">
        <f aca="false">IF(AND(O7376="Engaging",P7376&lt;&gt;""),'Leia-me'!$B$5-P7376,"")</f>
        <v/>
      </c>
      <c r="V7376" s="25" t="str">
        <f aca="false">IF(O7376&lt;&gt;"Engaging","",IF(U7376&lt;='Leia-me'!$B$6,"Saudável",IF(U7376&lt;='Leia-me'!$B$7,"Esfriando",IF(U7376&lt;='Leia-me'!$B$8,"Última chance","Zumbi"))))</f>
        <v/>
      </c>
      <c r="W7376" s="25" t="n">
        <f aca="false">IF(O7376="Won",1,IF(O7376="Lost",0,""))</f>
        <v>1</v>
      </c>
      <c r="Y7376" s="25" t="str">
        <f aca="false">IF(E7376="","Sim","")</f>
        <v/>
      </c>
    </row>
    <row r="7377" customFormat="false" ht="15" hidden="false" customHeight="false" outlineLevel="0" collapsed="false">
      <c r="A7377" s="25" t="s">
        <v>7640</v>
      </c>
      <c r="B7377" s="25" t="s">
        <v>102</v>
      </c>
      <c r="C7377" s="25" t="s">
        <v>111</v>
      </c>
      <c r="D7377" s="25" t="s">
        <v>114</v>
      </c>
      <c r="G7377" s="31"/>
      <c r="H7377" s="32"/>
      <c r="L7377" s="25" t="s">
        <v>170</v>
      </c>
      <c r="M7377" s="25" t="s">
        <v>171</v>
      </c>
      <c r="N7377" s="28" t="n">
        <v>1096</v>
      </c>
      <c r="O7377" s="25" t="s">
        <v>56</v>
      </c>
      <c r="P7377" s="29" t="n">
        <v>42712</v>
      </c>
      <c r="Q7377" s="33"/>
      <c r="R7377" s="34"/>
      <c r="S7377" s="28" t="n">
        <f aca="false">IF(O7377="Won",R7377,IF(O7377="Lost",0,N7377))</f>
        <v>1096</v>
      </c>
      <c r="T7377" s="30" t="str">
        <f aca="false">IF(AND(P7377&lt;&gt;"",Q7377&lt;&gt;""),Q7377-P7377,"")</f>
        <v/>
      </c>
      <c r="U7377" s="30" t="n">
        <f aca="false">IF(AND(O7377="Engaging",P7377&lt;&gt;""),'Leia-me'!$B$5-P7377,"")</f>
        <v>388</v>
      </c>
      <c r="V7377" s="25" t="str">
        <f aca="false">IF(O7377&lt;&gt;"Engaging","",IF(U7377&lt;='Leia-me'!$B$6,"Saudável",IF(U7377&lt;='Leia-me'!$B$7,"Esfriando",IF(U7377&lt;='Leia-me'!$B$8,"Última chance","Zumbi"))))</f>
        <v>Zumbi</v>
      </c>
      <c r="W7377" s="25" t="str">
        <f aca="false">IF(O7377="Won",1,IF(O7377="Lost",0,""))</f>
        <v/>
      </c>
      <c r="Y7377" s="25" t="str">
        <f aca="false">IF(E7377="","Sim","")</f>
        <v>Sim</v>
      </c>
    </row>
    <row r="7378" customFormat="false" ht="15" hidden="false" customHeight="false" outlineLevel="0" collapsed="false">
      <c r="A7378" s="25" t="s">
        <v>7641</v>
      </c>
      <c r="B7378" s="25" t="s">
        <v>102</v>
      </c>
      <c r="C7378" s="25" t="s">
        <v>111</v>
      </c>
      <c r="D7378" s="25" t="s">
        <v>114</v>
      </c>
      <c r="E7378" s="25" t="s">
        <v>433</v>
      </c>
      <c r="F7378" s="25" t="s">
        <v>211</v>
      </c>
      <c r="G7378" s="26" t="n">
        <v>2214.94</v>
      </c>
      <c r="H7378" s="27" t="n">
        <v>5374</v>
      </c>
      <c r="I7378" s="25" t="s">
        <v>147</v>
      </c>
      <c r="K7378" s="25" t="n">
        <v>1996</v>
      </c>
      <c r="L7378" s="25" t="s">
        <v>160</v>
      </c>
      <c r="M7378" s="25" t="s">
        <v>149</v>
      </c>
      <c r="N7378" s="28" t="n">
        <v>3393</v>
      </c>
      <c r="O7378" s="25" t="s">
        <v>54</v>
      </c>
      <c r="P7378" s="29" t="n">
        <v>42712</v>
      </c>
      <c r="Q7378" s="29" t="n">
        <v>42805</v>
      </c>
      <c r="R7378" s="28" t="n">
        <v>3388</v>
      </c>
      <c r="S7378" s="28" t="n">
        <f aca="false">IF(O7378="Won",R7378,IF(O7378="Lost",0,N7378))</f>
        <v>3388</v>
      </c>
      <c r="T7378" s="30" t="n">
        <f aca="false">IF(AND(P7378&lt;&gt;"",Q7378&lt;&gt;""),Q7378-P7378,"")</f>
        <v>93</v>
      </c>
      <c r="U7378" s="30" t="str">
        <f aca="false">IF(AND(O7378="Engaging",P7378&lt;&gt;""),'Leia-me'!$B$5-P7378,"")</f>
        <v/>
      </c>
      <c r="V7378" s="25" t="str">
        <f aca="false">IF(O7378&lt;&gt;"Engaging","",IF(U7378&lt;='Leia-me'!$B$6,"Saudável",IF(U7378&lt;='Leia-me'!$B$7,"Esfriando",IF(U7378&lt;='Leia-me'!$B$8,"Última chance","Zumbi"))))</f>
        <v/>
      </c>
      <c r="W7378" s="25" t="n">
        <f aca="false">IF(O7378="Won",1,IF(O7378="Lost",0,""))</f>
        <v>1</v>
      </c>
      <c r="Y7378" s="25" t="str">
        <f aca="false">IF(E7378="","Sim","")</f>
        <v/>
      </c>
    </row>
    <row r="7379" customFormat="false" ht="15" hidden="false" customHeight="false" outlineLevel="0" collapsed="false">
      <c r="A7379" s="25" t="s">
        <v>7642</v>
      </c>
      <c r="B7379" s="25" t="s">
        <v>102</v>
      </c>
      <c r="C7379" s="25" t="s">
        <v>111</v>
      </c>
      <c r="D7379" s="25" t="s">
        <v>114</v>
      </c>
      <c r="E7379" s="25" t="s">
        <v>1789</v>
      </c>
      <c r="F7379" s="25" t="s">
        <v>211</v>
      </c>
      <c r="G7379" s="26" t="n">
        <v>497.11</v>
      </c>
      <c r="H7379" s="27" t="n">
        <v>1588</v>
      </c>
      <c r="I7379" s="25" t="s">
        <v>147</v>
      </c>
      <c r="K7379" s="25" t="n">
        <v>2009</v>
      </c>
      <c r="L7379" s="25" t="s">
        <v>1834</v>
      </c>
      <c r="M7379" s="25" t="s">
        <v>171</v>
      </c>
      <c r="N7379" s="28" t="n">
        <v>4821</v>
      </c>
      <c r="O7379" s="25" t="s">
        <v>54</v>
      </c>
      <c r="P7379" s="29" t="n">
        <v>42714</v>
      </c>
      <c r="Q7379" s="29" t="n">
        <v>42816</v>
      </c>
      <c r="R7379" s="28" t="n">
        <v>4839</v>
      </c>
      <c r="S7379" s="28" t="n">
        <f aca="false">IF(O7379="Won",R7379,IF(O7379="Lost",0,N7379))</f>
        <v>4839</v>
      </c>
      <c r="T7379" s="30" t="n">
        <f aca="false">IF(AND(P7379&lt;&gt;"",Q7379&lt;&gt;""),Q7379-P7379,"")</f>
        <v>102</v>
      </c>
      <c r="U7379" s="30" t="str">
        <f aca="false">IF(AND(O7379="Engaging",P7379&lt;&gt;""),'Leia-me'!$B$5-P7379,"")</f>
        <v/>
      </c>
      <c r="V7379" s="25" t="str">
        <f aca="false">IF(O7379&lt;&gt;"Engaging","",IF(U7379&lt;='Leia-me'!$B$6,"Saudável",IF(U7379&lt;='Leia-me'!$B$7,"Esfriando",IF(U7379&lt;='Leia-me'!$B$8,"Última chance","Zumbi"))))</f>
        <v/>
      </c>
      <c r="W7379" s="25" t="n">
        <f aca="false">IF(O7379="Won",1,IF(O7379="Lost",0,""))</f>
        <v>1</v>
      </c>
      <c r="X7379" s="25" t="s">
        <v>1835</v>
      </c>
      <c r="Y7379" s="25" t="str">
        <f aca="false">IF(E7379="","Sim","")</f>
        <v/>
      </c>
    </row>
    <row r="7380" customFormat="false" ht="15" hidden="false" customHeight="false" outlineLevel="0" collapsed="false">
      <c r="A7380" s="25" t="s">
        <v>7643</v>
      </c>
      <c r="B7380" s="25" t="s">
        <v>102</v>
      </c>
      <c r="C7380" s="25" t="s">
        <v>111</v>
      </c>
      <c r="D7380" s="25" t="s">
        <v>114</v>
      </c>
      <c r="G7380" s="31"/>
      <c r="H7380" s="32"/>
      <c r="L7380" s="25" t="s">
        <v>1834</v>
      </c>
      <c r="M7380" s="25" t="s">
        <v>171</v>
      </c>
      <c r="N7380" s="28" t="n">
        <v>4821</v>
      </c>
      <c r="O7380" s="25" t="s">
        <v>56</v>
      </c>
      <c r="P7380" s="29" t="n">
        <v>42717</v>
      </c>
      <c r="Q7380" s="33"/>
      <c r="R7380" s="34"/>
      <c r="S7380" s="28" t="n">
        <f aca="false">IF(O7380="Won",R7380,IF(O7380="Lost",0,N7380))</f>
        <v>4821</v>
      </c>
      <c r="T7380" s="30" t="str">
        <f aca="false">IF(AND(P7380&lt;&gt;"",Q7380&lt;&gt;""),Q7380-P7380,"")</f>
        <v/>
      </c>
      <c r="U7380" s="30" t="n">
        <f aca="false">IF(AND(O7380="Engaging",P7380&lt;&gt;""),'Leia-me'!$B$5-P7380,"")</f>
        <v>383</v>
      </c>
      <c r="V7380" s="25" t="str">
        <f aca="false">IF(O7380&lt;&gt;"Engaging","",IF(U7380&lt;='Leia-me'!$B$6,"Saudável",IF(U7380&lt;='Leia-me'!$B$7,"Esfriando",IF(U7380&lt;='Leia-me'!$B$8,"Última chance","Zumbi"))))</f>
        <v>Zumbi</v>
      </c>
      <c r="W7380" s="25" t="str">
        <f aca="false">IF(O7380="Won",1,IF(O7380="Lost",0,""))</f>
        <v/>
      </c>
      <c r="X7380" s="25" t="s">
        <v>1835</v>
      </c>
      <c r="Y7380" s="25" t="str">
        <f aca="false">IF(E7380="","Sim","")</f>
        <v>Sim</v>
      </c>
    </row>
    <row r="7381" customFormat="false" ht="15" hidden="false" customHeight="false" outlineLevel="0" collapsed="false">
      <c r="A7381" s="25" t="s">
        <v>7644</v>
      </c>
      <c r="B7381" s="25" t="s">
        <v>102</v>
      </c>
      <c r="C7381" s="25" t="s">
        <v>111</v>
      </c>
      <c r="D7381" s="25" t="s">
        <v>114</v>
      </c>
      <c r="E7381" s="25" t="s">
        <v>417</v>
      </c>
      <c r="F7381" s="25" t="s">
        <v>211</v>
      </c>
      <c r="G7381" s="26" t="n">
        <v>223.8</v>
      </c>
      <c r="H7381" s="27" t="n">
        <v>299</v>
      </c>
      <c r="I7381" s="25" t="s">
        <v>147</v>
      </c>
      <c r="K7381" s="25" t="n">
        <v>2003</v>
      </c>
      <c r="L7381" s="25" t="s">
        <v>186</v>
      </c>
      <c r="M7381" s="25" t="s">
        <v>171</v>
      </c>
      <c r="N7381" s="28" t="n">
        <v>550</v>
      </c>
      <c r="O7381" s="25" t="s">
        <v>54</v>
      </c>
      <c r="P7381" s="29" t="n">
        <v>42723</v>
      </c>
      <c r="Q7381" s="29" t="n">
        <v>42810</v>
      </c>
      <c r="R7381" s="28" t="n">
        <v>441</v>
      </c>
      <c r="S7381" s="28" t="n">
        <f aca="false">IF(O7381="Won",R7381,IF(O7381="Lost",0,N7381))</f>
        <v>441</v>
      </c>
      <c r="T7381" s="30" t="n">
        <f aca="false">IF(AND(P7381&lt;&gt;"",Q7381&lt;&gt;""),Q7381-P7381,"")</f>
        <v>87</v>
      </c>
      <c r="U7381" s="30" t="str">
        <f aca="false">IF(AND(O7381="Engaging",P7381&lt;&gt;""),'Leia-me'!$B$5-P7381,"")</f>
        <v/>
      </c>
      <c r="V7381" s="25" t="str">
        <f aca="false">IF(O7381&lt;&gt;"Engaging","",IF(U7381&lt;='Leia-me'!$B$6,"Saudável",IF(U7381&lt;='Leia-me'!$B$7,"Esfriando",IF(U7381&lt;='Leia-me'!$B$8,"Última chance","Zumbi"))))</f>
        <v/>
      </c>
      <c r="W7381" s="25" t="n">
        <f aca="false">IF(O7381="Won",1,IF(O7381="Lost",0,""))</f>
        <v>1</v>
      </c>
      <c r="Y7381" s="25" t="str">
        <f aca="false">IF(E7381="","Sim","")</f>
        <v/>
      </c>
    </row>
    <row r="7382" customFormat="false" ht="15" hidden="false" customHeight="false" outlineLevel="0" collapsed="false">
      <c r="A7382" s="25" t="s">
        <v>7645</v>
      </c>
      <c r="B7382" s="25" t="s">
        <v>102</v>
      </c>
      <c r="C7382" s="25" t="s">
        <v>111</v>
      </c>
      <c r="D7382" s="25" t="s">
        <v>114</v>
      </c>
      <c r="E7382" s="25" t="s">
        <v>1187</v>
      </c>
      <c r="F7382" s="25" t="s">
        <v>159</v>
      </c>
      <c r="G7382" s="26" t="n">
        <v>2059.9</v>
      </c>
      <c r="H7382" s="27" t="n">
        <v>3644</v>
      </c>
      <c r="I7382" s="25" t="s">
        <v>147</v>
      </c>
      <c r="K7382" s="25" t="n">
        <v>1988</v>
      </c>
      <c r="L7382" s="25" t="s">
        <v>160</v>
      </c>
      <c r="M7382" s="25" t="s">
        <v>149</v>
      </c>
      <c r="N7382" s="28" t="n">
        <v>3393</v>
      </c>
      <c r="O7382" s="25" t="s">
        <v>54</v>
      </c>
      <c r="P7382" s="29" t="n">
        <v>42726</v>
      </c>
      <c r="Q7382" s="29" t="n">
        <v>42795</v>
      </c>
      <c r="R7382" s="28" t="n">
        <v>3295</v>
      </c>
      <c r="S7382" s="28" t="n">
        <f aca="false">IF(O7382="Won",R7382,IF(O7382="Lost",0,N7382))</f>
        <v>3295</v>
      </c>
      <c r="T7382" s="30" t="n">
        <f aca="false">IF(AND(P7382&lt;&gt;"",Q7382&lt;&gt;""),Q7382-P7382,"")</f>
        <v>69</v>
      </c>
      <c r="U7382" s="30" t="str">
        <f aca="false">IF(AND(O7382="Engaging",P7382&lt;&gt;""),'Leia-me'!$B$5-P7382,"")</f>
        <v/>
      </c>
      <c r="V7382" s="25" t="str">
        <f aca="false">IF(O7382&lt;&gt;"Engaging","",IF(U7382&lt;='Leia-me'!$B$6,"Saudável",IF(U7382&lt;='Leia-me'!$B$7,"Esfriando",IF(U7382&lt;='Leia-me'!$B$8,"Última chance","Zumbi"))))</f>
        <v/>
      </c>
      <c r="W7382" s="25" t="n">
        <f aca="false">IF(O7382="Won",1,IF(O7382="Lost",0,""))</f>
        <v>1</v>
      </c>
      <c r="Y7382" s="25" t="str">
        <f aca="false">IF(E7382="","Sim","")</f>
        <v/>
      </c>
    </row>
    <row r="7383" customFormat="false" ht="15" hidden="false" customHeight="false" outlineLevel="0" collapsed="false">
      <c r="A7383" s="25" t="s">
        <v>7646</v>
      </c>
      <c r="B7383" s="25" t="s">
        <v>102</v>
      </c>
      <c r="C7383" s="25" t="s">
        <v>111</v>
      </c>
      <c r="D7383" s="25" t="s">
        <v>114</v>
      </c>
      <c r="E7383" s="25" t="s">
        <v>154</v>
      </c>
      <c r="F7383" s="25" t="s">
        <v>155</v>
      </c>
      <c r="G7383" s="26" t="n">
        <v>86.68</v>
      </c>
      <c r="H7383" s="27" t="n">
        <v>187</v>
      </c>
      <c r="I7383" s="25" t="s">
        <v>147</v>
      </c>
      <c r="J7383" s="25" t="s">
        <v>156</v>
      </c>
      <c r="K7383" s="25" t="n">
        <v>2007</v>
      </c>
      <c r="L7383" s="25" t="s">
        <v>160</v>
      </c>
      <c r="M7383" s="25" t="s">
        <v>149</v>
      </c>
      <c r="N7383" s="28" t="n">
        <v>3393</v>
      </c>
      <c r="O7383" s="25" t="s">
        <v>56</v>
      </c>
      <c r="P7383" s="29" t="n">
        <v>42730</v>
      </c>
      <c r="Q7383" s="33"/>
      <c r="R7383" s="34"/>
      <c r="S7383" s="28" t="n">
        <f aca="false">IF(O7383="Won",R7383,IF(O7383="Lost",0,N7383))</f>
        <v>3393</v>
      </c>
      <c r="T7383" s="30" t="str">
        <f aca="false">IF(AND(P7383&lt;&gt;"",Q7383&lt;&gt;""),Q7383-P7383,"")</f>
        <v/>
      </c>
      <c r="U7383" s="30" t="n">
        <f aca="false">IF(AND(O7383="Engaging",P7383&lt;&gt;""),'Leia-me'!$B$5-P7383,"")</f>
        <v>370</v>
      </c>
      <c r="V7383" s="25" t="str">
        <f aca="false">IF(O7383&lt;&gt;"Engaging","",IF(U7383&lt;='Leia-me'!$B$6,"Saudável",IF(U7383&lt;='Leia-me'!$B$7,"Esfriando",IF(U7383&lt;='Leia-me'!$B$8,"Última chance","Zumbi"))))</f>
        <v>Zumbi</v>
      </c>
      <c r="W7383" s="25" t="str">
        <f aca="false">IF(O7383="Won",1,IF(O7383="Lost",0,""))</f>
        <v/>
      </c>
      <c r="Y7383" s="25" t="str">
        <f aca="false">IF(E7383="","Sim","")</f>
        <v/>
      </c>
    </row>
    <row r="7384" customFormat="false" ht="15" hidden="false" customHeight="false" outlineLevel="0" collapsed="false">
      <c r="A7384" s="25" t="s">
        <v>7647</v>
      </c>
      <c r="B7384" s="25" t="s">
        <v>102</v>
      </c>
      <c r="C7384" s="25" t="s">
        <v>111</v>
      </c>
      <c r="D7384" s="25" t="s">
        <v>114</v>
      </c>
      <c r="G7384" s="31"/>
      <c r="H7384" s="32"/>
      <c r="L7384" s="25" t="s">
        <v>1834</v>
      </c>
      <c r="M7384" s="25" t="s">
        <v>171</v>
      </c>
      <c r="N7384" s="28" t="n">
        <v>4821</v>
      </c>
      <c r="O7384" s="25" t="s">
        <v>56</v>
      </c>
      <c r="P7384" s="29" t="n">
        <v>42733</v>
      </c>
      <c r="Q7384" s="33"/>
      <c r="R7384" s="34"/>
      <c r="S7384" s="28" t="n">
        <f aca="false">IF(O7384="Won",R7384,IF(O7384="Lost",0,N7384))</f>
        <v>4821</v>
      </c>
      <c r="T7384" s="30" t="str">
        <f aca="false">IF(AND(P7384&lt;&gt;"",Q7384&lt;&gt;""),Q7384-P7384,"")</f>
        <v/>
      </c>
      <c r="U7384" s="30" t="n">
        <f aca="false">IF(AND(O7384="Engaging",P7384&lt;&gt;""),'Leia-me'!$B$5-P7384,"")</f>
        <v>367</v>
      </c>
      <c r="V7384" s="25" t="str">
        <f aca="false">IF(O7384&lt;&gt;"Engaging","",IF(U7384&lt;='Leia-me'!$B$6,"Saudável",IF(U7384&lt;='Leia-me'!$B$7,"Esfriando",IF(U7384&lt;='Leia-me'!$B$8,"Última chance","Zumbi"))))</f>
        <v>Zumbi</v>
      </c>
      <c r="W7384" s="25" t="str">
        <f aca="false">IF(O7384="Won",1,IF(O7384="Lost",0,""))</f>
        <v/>
      </c>
      <c r="X7384" s="25" t="s">
        <v>1835</v>
      </c>
      <c r="Y7384" s="25" t="str">
        <f aca="false">IF(E7384="","Sim","")</f>
        <v>Sim</v>
      </c>
    </row>
    <row r="7385" customFormat="false" ht="15" hidden="false" customHeight="false" outlineLevel="0" collapsed="false">
      <c r="A7385" s="25" t="s">
        <v>7648</v>
      </c>
      <c r="B7385" s="25" t="s">
        <v>102</v>
      </c>
      <c r="C7385" s="25" t="s">
        <v>111</v>
      </c>
      <c r="D7385" s="25" t="s">
        <v>114</v>
      </c>
      <c r="E7385" s="25" t="s">
        <v>1187</v>
      </c>
      <c r="F7385" s="25" t="s">
        <v>159</v>
      </c>
      <c r="G7385" s="26" t="n">
        <v>2059.9</v>
      </c>
      <c r="H7385" s="27" t="n">
        <v>3644</v>
      </c>
      <c r="I7385" s="25" t="s">
        <v>147</v>
      </c>
      <c r="K7385" s="25" t="n">
        <v>1988</v>
      </c>
      <c r="L7385" s="25" t="s">
        <v>186</v>
      </c>
      <c r="M7385" s="25" t="s">
        <v>171</v>
      </c>
      <c r="N7385" s="28" t="n">
        <v>550</v>
      </c>
      <c r="O7385" s="25" t="s">
        <v>54</v>
      </c>
      <c r="P7385" s="29" t="n">
        <v>42736</v>
      </c>
      <c r="Q7385" s="29" t="n">
        <v>42820</v>
      </c>
      <c r="R7385" s="28" t="n">
        <v>633</v>
      </c>
      <c r="S7385" s="28" t="n">
        <f aca="false">IF(O7385="Won",R7385,IF(O7385="Lost",0,N7385))</f>
        <v>633</v>
      </c>
      <c r="T7385" s="30" t="n">
        <f aca="false">IF(AND(P7385&lt;&gt;"",Q7385&lt;&gt;""),Q7385-P7385,"")</f>
        <v>84</v>
      </c>
      <c r="U7385" s="30" t="str">
        <f aca="false">IF(AND(O7385="Engaging",P7385&lt;&gt;""),'Leia-me'!$B$5-P7385,"")</f>
        <v/>
      </c>
      <c r="V7385" s="25" t="str">
        <f aca="false">IF(O7385&lt;&gt;"Engaging","",IF(U7385&lt;='Leia-me'!$B$6,"Saudável",IF(U7385&lt;='Leia-me'!$B$7,"Esfriando",IF(U7385&lt;='Leia-me'!$B$8,"Última chance","Zumbi"))))</f>
        <v/>
      </c>
      <c r="W7385" s="25" t="n">
        <f aca="false">IF(O7385="Won",1,IF(O7385="Lost",0,""))</f>
        <v>1</v>
      </c>
      <c r="Y7385" s="25" t="str">
        <f aca="false">IF(E7385="","Sim","")</f>
        <v/>
      </c>
    </row>
    <row r="7386" customFormat="false" ht="15" hidden="false" customHeight="false" outlineLevel="0" collapsed="false">
      <c r="A7386" s="25" t="s">
        <v>7649</v>
      </c>
      <c r="B7386" s="25" t="s">
        <v>102</v>
      </c>
      <c r="C7386" s="25" t="s">
        <v>111</v>
      </c>
      <c r="D7386" s="25" t="s">
        <v>114</v>
      </c>
      <c r="G7386" s="31"/>
      <c r="H7386" s="32"/>
      <c r="L7386" s="25" t="s">
        <v>160</v>
      </c>
      <c r="M7386" s="25" t="s">
        <v>149</v>
      </c>
      <c r="N7386" s="28" t="n">
        <v>3393</v>
      </c>
      <c r="O7386" s="25" t="s">
        <v>56</v>
      </c>
      <c r="P7386" s="29" t="n">
        <v>42740</v>
      </c>
      <c r="Q7386" s="33"/>
      <c r="R7386" s="34"/>
      <c r="S7386" s="28" t="n">
        <f aca="false">IF(O7386="Won",R7386,IF(O7386="Lost",0,N7386))</f>
        <v>3393</v>
      </c>
      <c r="T7386" s="30" t="str">
        <f aca="false">IF(AND(P7386&lt;&gt;"",Q7386&lt;&gt;""),Q7386-P7386,"")</f>
        <v/>
      </c>
      <c r="U7386" s="30" t="n">
        <f aca="false">IF(AND(O7386="Engaging",P7386&lt;&gt;""),'Leia-me'!$B$5-P7386,"")</f>
        <v>360</v>
      </c>
      <c r="V7386" s="25" t="str">
        <f aca="false">IF(O7386&lt;&gt;"Engaging","",IF(U7386&lt;='Leia-me'!$B$6,"Saudável",IF(U7386&lt;='Leia-me'!$B$7,"Esfriando",IF(U7386&lt;='Leia-me'!$B$8,"Última chance","Zumbi"))))</f>
        <v>Zumbi</v>
      </c>
      <c r="W7386" s="25" t="str">
        <f aca="false">IF(O7386="Won",1,IF(O7386="Lost",0,""))</f>
        <v/>
      </c>
      <c r="Y7386" s="25" t="str">
        <f aca="false">IF(E7386="","Sim","")</f>
        <v>Sim</v>
      </c>
    </row>
    <row r="7387" customFormat="false" ht="15" hidden="false" customHeight="false" outlineLevel="0" collapsed="false">
      <c r="A7387" s="25" t="s">
        <v>7650</v>
      </c>
      <c r="B7387" s="25" t="s">
        <v>102</v>
      </c>
      <c r="C7387" s="25" t="s">
        <v>111</v>
      </c>
      <c r="D7387" s="25" t="s">
        <v>114</v>
      </c>
      <c r="E7387" s="25" t="s">
        <v>478</v>
      </c>
      <c r="F7387" s="25" t="s">
        <v>165</v>
      </c>
      <c r="G7387" s="26" t="n">
        <v>349.81</v>
      </c>
      <c r="H7387" s="27" t="n">
        <v>315</v>
      </c>
      <c r="I7387" s="25" t="s">
        <v>147</v>
      </c>
      <c r="K7387" s="25" t="n">
        <v>2002</v>
      </c>
      <c r="L7387" s="25" t="s">
        <v>1834</v>
      </c>
      <c r="M7387" s="25" t="s">
        <v>171</v>
      </c>
      <c r="N7387" s="28" t="n">
        <v>4821</v>
      </c>
      <c r="O7387" s="25" t="s">
        <v>54</v>
      </c>
      <c r="P7387" s="29" t="n">
        <v>42745</v>
      </c>
      <c r="Q7387" s="29" t="n">
        <v>42800</v>
      </c>
      <c r="R7387" s="28" t="n">
        <v>5620</v>
      </c>
      <c r="S7387" s="28" t="n">
        <f aca="false">IF(O7387="Won",R7387,IF(O7387="Lost",0,N7387))</f>
        <v>5620</v>
      </c>
      <c r="T7387" s="30" t="n">
        <f aca="false">IF(AND(P7387&lt;&gt;"",Q7387&lt;&gt;""),Q7387-P7387,"")</f>
        <v>55</v>
      </c>
      <c r="U7387" s="30" t="str">
        <f aca="false">IF(AND(O7387="Engaging",P7387&lt;&gt;""),'Leia-me'!$B$5-P7387,"")</f>
        <v/>
      </c>
      <c r="V7387" s="25" t="str">
        <f aca="false">IF(O7387&lt;&gt;"Engaging","",IF(U7387&lt;='Leia-me'!$B$6,"Saudável",IF(U7387&lt;='Leia-me'!$B$7,"Esfriando",IF(U7387&lt;='Leia-me'!$B$8,"Última chance","Zumbi"))))</f>
        <v/>
      </c>
      <c r="W7387" s="25" t="n">
        <f aca="false">IF(O7387="Won",1,IF(O7387="Lost",0,""))</f>
        <v>1</v>
      </c>
      <c r="X7387" s="25" t="s">
        <v>1835</v>
      </c>
      <c r="Y7387" s="25" t="str">
        <f aca="false">IF(E7387="","Sim","")</f>
        <v/>
      </c>
    </row>
    <row r="7388" customFormat="false" ht="15" hidden="false" customHeight="false" outlineLevel="0" collapsed="false">
      <c r="A7388" s="25" t="s">
        <v>7651</v>
      </c>
      <c r="B7388" s="25" t="s">
        <v>102</v>
      </c>
      <c r="C7388" s="25" t="s">
        <v>111</v>
      </c>
      <c r="D7388" s="25" t="s">
        <v>114</v>
      </c>
      <c r="E7388" s="25" t="s">
        <v>478</v>
      </c>
      <c r="F7388" s="25" t="s">
        <v>165</v>
      </c>
      <c r="G7388" s="26" t="n">
        <v>349.81</v>
      </c>
      <c r="H7388" s="27" t="n">
        <v>315</v>
      </c>
      <c r="I7388" s="25" t="s">
        <v>147</v>
      </c>
      <c r="K7388" s="25" t="n">
        <v>2002</v>
      </c>
      <c r="L7388" s="25" t="s">
        <v>170</v>
      </c>
      <c r="M7388" s="25" t="s">
        <v>171</v>
      </c>
      <c r="N7388" s="28" t="n">
        <v>1096</v>
      </c>
      <c r="O7388" s="25" t="s">
        <v>56</v>
      </c>
      <c r="P7388" s="29" t="n">
        <v>42746</v>
      </c>
      <c r="Q7388" s="33"/>
      <c r="R7388" s="34"/>
      <c r="S7388" s="28" t="n">
        <f aca="false">IF(O7388="Won",R7388,IF(O7388="Lost",0,N7388))</f>
        <v>1096</v>
      </c>
      <c r="T7388" s="30" t="str">
        <f aca="false">IF(AND(P7388&lt;&gt;"",Q7388&lt;&gt;""),Q7388-P7388,"")</f>
        <v/>
      </c>
      <c r="U7388" s="30" t="n">
        <f aca="false">IF(AND(O7388="Engaging",P7388&lt;&gt;""),'Leia-me'!$B$5-P7388,"")</f>
        <v>354</v>
      </c>
      <c r="V7388" s="25" t="str">
        <f aca="false">IF(O7388&lt;&gt;"Engaging","",IF(U7388&lt;='Leia-me'!$B$6,"Saudável",IF(U7388&lt;='Leia-me'!$B$7,"Esfriando",IF(U7388&lt;='Leia-me'!$B$8,"Última chance","Zumbi"))))</f>
        <v>Zumbi</v>
      </c>
      <c r="W7388" s="25" t="str">
        <f aca="false">IF(O7388="Won",1,IF(O7388="Lost",0,""))</f>
        <v/>
      </c>
      <c r="Y7388" s="25" t="str">
        <f aca="false">IF(E7388="","Sim","")</f>
        <v/>
      </c>
    </row>
    <row r="7389" customFormat="false" ht="15" hidden="false" customHeight="false" outlineLevel="0" collapsed="false">
      <c r="A7389" s="25" t="s">
        <v>7652</v>
      </c>
      <c r="B7389" s="25" t="s">
        <v>102</v>
      </c>
      <c r="C7389" s="25" t="s">
        <v>111</v>
      </c>
      <c r="D7389" s="25" t="s">
        <v>114</v>
      </c>
      <c r="E7389" s="25" t="s">
        <v>636</v>
      </c>
      <c r="F7389" s="25" t="s">
        <v>267</v>
      </c>
      <c r="G7389" s="26" t="n">
        <v>405.59</v>
      </c>
      <c r="H7389" s="27" t="n">
        <v>1179</v>
      </c>
      <c r="I7389" s="25" t="s">
        <v>637</v>
      </c>
      <c r="J7389" s="25" t="s">
        <v>266</v>
      </c>
      <c r="K7389" s="25" t="n">
        <v>1987</v>
      </c>
      <c r="L7389" s="25" t="s">
        <v>186</v>
      </c>
      <c r="M7389" s="25" t="s">
        <v>171</v>
      </c>
      <c r="N7389" s="28" t="n">
        <v>550</v>
      </c>
      <c r="O7389" s="25" t="s">
        <v>54</v>
      </c>
      <c r="P7389" s="29" t="n">
        <v>42746</v>
      </c>
      <c r="Q7389" s="29" t="n">
        <v>42861</v>
      </c>
      <c r="R7389" s="28" t="n">
        <v>572</v>
      </c>
      <c r="S7389" s="28" t="n">
        <f aca="false">IF(O7389="Won",R7389,IF(O7389="Lost",0,N7389))</f>
        <v>572</v>
      </c>
      <c r="T7389" s="30" t="n">
        <f aca="false">IF(AND(P7389&lt;&gt;"",Q7389&lt;&gt;""),Q7389-P7389,"")</f>
        <v>115</v>
      </c>
      <c r="U7389" s="30" t="str">
        <f aca="false">IF(AND(O7389="Engaging",P7389&lt;&gt;""),'Leia-me'!$B$5-P7389,"")</f>
        <v/>
      </c>
      <c r="V7389" s="25" t="str">
        <f aca="false">IF(O7389&lt;&gt;"Engaging","",IF(U7389&lt;='Leia-me'!$B$6,"Saudável",IF(U7389&lt;='Leia-me'!$B$7,"Esfriando",IF(U7389&lt;='Leia-me'!$B$8,"Última chance","Zumbi"))))</f>
        <v/>
      </c>
      <c r="W7389" s="25" t="n">
        <f aca="false">IF(O7389="Won",1,IF(O7389="Lost",0,""))</f>
        <v>1</v>
      </c>
      <c r="Y7389" s="25" t="str">
        <f aca="false">IF(E7389="","Sim","")</f>
        <v/>
      </c>
    </row>
    <row r="7390" customFormat="false" ht="15" hidden="false" customHeight="false" outlineLevel="0" collapsed="false">
      <c r="A7390" s="25" t="s">
        <v>7653</v>
      </c>
      <c r="B7390" s="25" t="s">
        <v>102</v>
      </c>
      <c r="C7390" s="25" t="s">
        <v>111</v>
      </c>
      <c r="D7390" s="25" t="s">
        <v>114</v>
      </c>
      <c r="E7390" s="25" t="s">
        <v>636</v>
      </c>
      <c r="F7390" s="25" t="s">
        <v>267</v>
      </c>
      <c r="G7390" s="26" t="n">
        <v>405.59</v>
      </c>
      <c r="H7390" s="27" t="n">
        <v>1179</v>
      </c>
      <c r="I7390" s="25" t="s">
        <v>637</v>
      </c>
      <c r="J7390" s="25" t="s">
        <v>266</v>
      </c>
      <c r="K7390" s="25" t="n">
        <v>1987</v>
      </c>
      <c r="L7390" s="25" t="s">
        <v>1834</v>
      </c>
      <c r="M7390" s="25" t="s">
        <v>171</v>
      </c>
      <c r="N7390" s="28" t="n">
        <v>4821</v>
      </c>
      <c r="O7390" s="25" t="s">
        <v>54</v>
      </c>
      <c r="P7390" s="29" t="n">
        <v>42748</v>
      </c>
      <c r="Q7390" s="29" t="n">
        <v>42815</v>
      </c>
      <c r="R7390" s="28" t="n">
        <v>4453</v>
      </c>
      <c r="S7390" s="28" t="n">
        <f aca="false">IF(O7390="Won",R7390,IF(O7390="Lost",0,N7390))</f>
        <v>4453</v>
      </c>
      <c r="T7390" s="30" t="n">
        <f aca="false">IF(AND(P7390&lt;&gt;"",Q7390&lt;&gt;""),Q7390-P7390,"")</f>
        <v>67</v>
      </c>
      <c r="U7390" s="30" t="str">
        <f aca="false">IF(AND(O7390="Engaging",P7390&lt;&gt;""),'Leia-me'!$B$5-P7390,"")</f>
        <v/>
      </c>
      <c r="V7390" s="25" t="str">
        <f aca="false">IF(O7390&lt;&gt;"Engaging","",IF(U7390&lt;='Leia-me'!$B$6,"Saudável",IF(U7390&lt;='Leia-me'!$B$7,"Esfriando",IF(U7390&lt;='Leia-me'!$B$8,"Última chance","Zumbi"))))</f>
        <v/>
      </c>
      <c r="W7390" s="25" t="n">
        <f aca="false">IF(O7390="Won",1,IF(O7390="Lost",0,""))</f>
        <v>1</v>
      </c>
      <c r="X7390" s="25" t="s">
        <v>1835</v>
      </c>
      <c r="Y7390" s="25" t="str">
        <f aca="false">IF(E7390="","Sim","")</f>
        <v/>
      </c>
    </row>
    <row r="7391" customFormat="false" ht="15" hidden="false" customHeight="false" outlineLevel="0" collapsed="false">
      <c r="A7391" s="25" t="s">
        <v>7654</v>
      </c>
      <c r="B7391" s="25" t="s">
        <v>102</v>
      </c>
      <c r="C7391" s="25" t="s">
        <v>111</v>
      </c>
      <c r="D7391" s="25" t="s">
        <v>114</v>
      </c>
      <c r="E7391" s="25" t="s">
        <v>199</v>
      </c>
      <c r="F7391" s="25" t="s">
        <v>177</v>
      </c>
      <c r="G7391" s="26" t="n">
        <v>52.5</v>
      </c>
      <c r="H7391" s="27" t="n">
        <v>165</v>
      </c>
      <c r="I7391" s="25" t="s">
        <v>147</v>
      </c>
      <c r="K7391" s="25" t="n">
        <v>2008</v>
      </c>
      <c r="L7391" s="25" t="s">
        <v>186</v>
      </c>
      <c r="M7391" s="25" t="s">
        <v>171</v>
      </c>
      <c r="N7391" s="28" t="n">
        <v>550</v>
      </c>
      <c r="O7391" s="25" t="s">
        <v>54</v>
      </c>
      <c r="P7391" s="29" t="n">
        <v>42749</v>
      </c>
      <c r="Q7391" s="29" t="n">
        <v>42822</v>
      </c>
      <c r="R7391" s="28" t="n">
        <v>610</v>
      </c>
      <c r="S7391" s="28" t="n">
        <f aca="false">IF(O7391="Won",R7391,IF(O7391="Lost",0,N7391))</f>
        <v>610</v>
      </c>
      <c r="T7391" s="30" t="n">
        <f aca="false">IF(AND(P7391&lt;&gt;"",Q7391&lt;&gt;""),Q7391-P7391,"")</f>
        <v>73</v>
      </c>
      <c r="U7391" s="30" t="str">
        <f aca="false">IF(AND(O7391="Engaging",P7391&lt;&gt;""),'Leia-me'!$B$5-P7391,"")</f>
        <v/>
      </c>
      <c r="V7391" s="25" t="str">
        <f aca="false">IF(O7391&lt;&gt;"Engaging","",IF(U7391&lt;='Leia-me'!$B$6,"Saudável",IF(U7391&lt;='Leia-me'!$B$7,"Esfriando",IF(U7391&lt;='Leia-me'!$B$8,"Última chance","Zumbi"))))</f>
        <v/>
      </c>
      <c r="W7391" s="25" t="n">
        <f aca="false">IF(O7391="Won",1,IF(O7391="Lost",0,""))</f>
        <v>1</v>
      </c>
      <c r="Y7391" s="25" t="str">
        <f aca="false">IF(E7391="","Sim","")</f>
        <v/>
      </c>
    </row>
    <row r="7392" customFormat="false" ht="15" hidden="false" customHeight="false" outlineLevel="0" collapsed="false">
      <c r="A7392" s="25" t="s">
        <v>7655</v>
      </c>
      <c r="B7392" s="25" t="s">
        <v>102</v>
      </c>
      <c r="C7392" s="25" t="s">
        <v>111</v>
      </c>
      <c r="D7392" s="25" t="s">
        <v>114</v>
      </c>
      <c r="E7392" s="25" t="s">
        <v>193</v>
      </c>
      <c r="F7392" s="25" t="s">
        <v>185</v>
      </c>
      <c r="G7392" s="26" t="n">
        <v>1100.04</v>
      </c>
      <c r="H7392" s="27" t="n">
        <v>2822</v>
      </c>
      <c r="I7392" s="25" t="s">
        <v>147</v>
      </c>
      <c r="K7392" s="25" t="n">
        <v>1996</v>
      </c>
      <c r="L7392" s="25" t="s">
        <v>178</v>
      </c>
      <c r="M7392" s="25" t="s">
        <v>171</v>
      </c>
      <c r="N7392" s="28" t="n">
        <v>5482</v>
      </c>
      <c r="O7392" s="25" t="s">
        <v>56</v>
      </c>
      <c r="P7392" s="29" t="n">
        <v>42751</v>
      </c>
      <c r="Q7392" s="33"/>
      <c r="R7392" s="34"/>
      <c r="S7392" s="28" t="n">
        <f aca="false">IF(O7392="Won",R7392,IF(O7392="Lost",0,N7392))</f>
        <v>5482</v>
      </c>
      <c r="T7392" s="30" t="str">
        <f aca="false">IF(AND(P7392&lt;&gt;"",Q7392&lt;&gt;""),Q7392-P7392,"")</f>
        <v/>
      </c>
      <c r="U7392" s="30" t="n">
        <f aca="false">IF(AND(O7392="Engaging",P7392&lt;&gt;""),'Leia-me'!$B$5-P7392,"")</f>
        <v>349</v>
      </c>
      <c r="V7392" s="25" t="str">
        <f aca="false">IF(O7392&lt;&gt;"Engaging","",IF(U7392&lt;='Leia-me'!$B$6,"Saudável",IF(U7392&lt;='Leia-me'!$B$7,"Esfriando",IF(U7392&lt;='Leia-me'!$B$8,"Última chance","Zumbi"))))</f>
        <v>Zumbi</v>
      </c>
      <c r="W7392" s="25" t="str">
        <f aca="false">IF(O7392="Won",1,IF(O7392="Lost",0,""))</f>
        <v/>
      </c>
      <c r="Y7392" s="25" t="str">
        <f aca="false">IF(E7392="","Sim","")</f>
        <v/>
      </c>
    </row>
    <row r="7393" customFormat="false" ht="15" hidden="false" customHeight="false" outlineLevel="0" collapsed="false">
      <c r="A7393" s="25" t="s">
        <v>7656</v>
      </c>
      <c r="B7393" s="25" t="s">
        <v>102</v>
      </c>
      <c r="C7393" s="25" t="s">
        <v>111</v>
      </c>
      <c r="D7393" s="25" t="s">
        <v>114</v>
      </c>
      <c r="E7393" s="25" t="s">
        <v>860</v>
      </c>
      <c r="F7393" s="25" t="s">
        <v>168</v>
      </c>
      <c r="G7393" s="26" t="n">
        <v>894.37</v>
      </c>
      <c r="H7393" s="27" t="n">
        <v>1593</v>
      </c>
      <c r="I7393" s="25" t="s">
        <v>861</v>
      </c>
      <c r="K7393" s="25" t="n">
        <v>2008</v>
      </c>
      <c r="L7393" s="25" t="s">
        <v>186</v>
      </c>
      <c r="M7393" s="25" t="s">
        <v>171</v>
      </c>
      <c r="N7393" s="28" t="n">
        <v>550</v>
      </c>
      <c r="O7393" s="25" t="s">
        <v>54</v>
      </c>
      <c r="P7393" s="29" t="n">
        <v>42752</v>
      </c>
      <c r="Q7393" s="29" t="n">
        <v>42863</v>
      </c>
      <c r="R7393" s="28" t="n">
        <v>511</v>
      </c>
      <c r="S7393" s="28" t="n">
        <f aca="false">IF(O7393="Won",R7393,IF(O7393="Lost",0,N7393))</f>
        <v>511</v>
      </c>
      <c r="T7393" s="30" t="n">
        <f aca="false">IF(AND(P7393&lt;&gt;"",Q7393&lt;&gt;""),Q7393-P7393,"")</f>
        <v>111</v>
      </c>
      <c r="U7393" s="30" t="str">
        <f aca="false">IF(AND(O7393="Engaging",P7393&lt;&gt;""),'Leia-me'!$B$5-P7393,"")</f>
        <v/>
      </c>
      <c r="V7393" s="25" t="str">
        <f aca="false">IF(O7393&lt;&gt;"Engaging","",IF(U7393&lt;='Leia-me'!$B$6,"Saudável",IF(U7393&lt;='Leia-me'!$B$7,"Esfriando",IF(U7393&lt;='Leia-me'!$B$8,"Última chance","Zumbi"))))</f>
        <v/>
      </c>
      <c r="W7393" s="25" t="n">
        <f aca="false">IF(O7393="Won",1,IF(O7393="Lost",0,""))</f>
        <v>1</v>
      </c>
      <c r="Y7393" s="25" t="str">
        <f aca="false">IF(E7393="","Sim","")</f>
        <v/>
      </c>
    </row>
    <row r="7394" customFormat="false" ht="15" hidden="false" customHeight="false" outlineLevel="0" collapsed="false">
      <c r="A7394" s="25" t="s">
        <v>7657</v>
      </c>
      <c r="B7394" s="25" t="s">
        <v>102</v>
      </c>
      <c r="C7394" s="25" t="s">
        <v>111</v>
      </c>
      <c r="D7394" s="25" t="s">
        <v>114</v>
      </c>
      <c r="E7394" s="25" t="s">
        <v>2739</v>
      </c>
      <c r="F7394" s="25" t="s">
        <v>159</v>
      </c>
      <c r="G7394" s="26" t="n">
        <v>2871.35</v>
      </c>
      <c r="H7394" s="27" t="n">
        <v>9561</v>
      </c>
      <c r="I7394" s="25" t="s">
        <v>147</v>
      </c>
      <c r="K7394" s="25" t="n">
        <v>1983</v>
      </c>
      <c r="L7394" s="25" t="s">
        <v>186</v>
      </c>
      <c r="M7394" s="25" t="s">
        <v>171</v>
      </c>
      <c r="N7394" s="28" t="n">
        <v>550</v>
      </c>
      <c r="O7394" s="25" t="s">
        <v>54</v>
      </c>
      <c r="P7394" s="29" t="n">
        <v>42752</v>
      </c>
      <c r="Q7394" s="29" t="n">
        <v>42808</v>
      </c>
      <c r="R7394" s="28" t="n">
        <v>607</v>
      </c>
      <c r="S7394" s="28" t="n">
        <f aca="false">IF(O7394="Won",R7394,IF(O7394="Lost",0,N7394))</f>
        <v>607</v>
      </c>
      <c r="T7394" s="30" t="n">
        <f aca="false">IF(AND(P7394&lt;&gt;"",Q7394&lt;&gt;""),Q7394-P7394,"")</f>
        <v>56</v>
      </c>
      <c r="U7394" s="30" t="str">
        <f aca="false">IF(AND(O7394="Engaging",P7394&lt;&gt;""),'Leia-me'!$B$5-P7394,"")</f>
        <v/>
      </c>
      <c r="V7394" s="25" t="str">
        <f aca="false">IF(O7394&lt;&gt;"Engaging","",IF(U7394&lt;='Leia-me'!$B$6,"Saudável",IF(U7394&lt;='Leia-me'!$B$7,"Esfriando",IF(U7394&lt;='Leia-me'!$B$8,"Última chance","Zumbi"))))</f>
        <v/>
      </c>
      <c r="W7394" s="25" t="n">
        <f aca="false">IF(O7394="Won",1,IF(O7394="Lost",0,""))</f>
        <v>1</v>
      </c>
      <c r="Y7394" s="25" t="str">
        <f aca="false">IF(E7394="","Sim","")</f>
        <v/>
      </c>
    </row>
    <row r="7395" customFormat="false" ht="15" hidden="false" customHeight="false" outlineLevel="0" collapsed="false">
      <c r="A7395" s="25" t="s">
        <v>7658</v>
      </c>
      <c r="B7395" s="25" t="s">
        <v>102</v>
      </c>
      <c r="C7395" s="25" t="s">
        <v>111</v>
      </c>
      <c r="D7395" s="25" t="s">
        <v>114</v>
      </c>
      <c r="E7395" s="25" t="s">
        <v>5204</v>
      </c>
      <c r="F7395" s="25" t="s">
        <v>155</v>
      </c>
      <c r="G7395" s="26" t="n">
        <v>1188.42</v>
      </c>
      <c r="H7395" s="27" t="n">
        <v>3015</v>
      </c>
      <c r="I7395" s="25" t="s">
        <v>147</v>
      </c>
      <c r="K7395" s="25" t="n">
        <v>1994</v>
      </c>
      <c r="L7395" s="25" t="s">
        <v>170</v>
      </c>
      <c r="M7395" s="25" t="s">
        <v>171</v>
      </c>
      <c r="N7395" s="28" t="n">
        <v>1096</v>
      </c>
      <c r="O7395" s="25" t="s">
        <v>55</v>
      </c>
      <c r="P7395" s="29" t="n">
        <v>42754</v>
      </c>
      <c r="Q7395" s="29" t="n">
        <v>42863</v>
      </c>
      <c r="R7395" s="28" t="n">
        <v>0</v>
      </c>
      <c r="S7395" s="28" t="n">
        <f aca="false">IF(O7395="Won",R7395,IF(O7395="Lost",0,N7395))</f>
        <v>0</v>
      </c>
      <c r="T7395" s="30" t="n">
        <f aca="false">IF(AND(P7395&lt;&gt;"",Q7395&lt;&gt;""),Q7395-P7395,"")</f>
        <v>109</v>
      </c>
      <c r="U7395" s="30" t="str">
        <f aca="false">IF(AND(O7395="Engaging",P7395&lt;&gt;""),'Leia-me'!$B$5-P7395,"")</f>
        <v/>
      </c>
      <c r="V7395" s="25" t="str">
        <f aca="false">IF(O7395&lt;&gt;"Engaging","",IF(U7395&lt;='Leia-me'!$B$6,"Saudável",IF(U7395&lt;='Leia-me'!$B$7,"Esfriando",IF(U7395&lt;='Leia-me'!$B$8,"Última chance","Zumbi"))))</f>
        <v/>
      </c>
      <c r="W7395" s="25" t="n">
        <f aca="false">IF(O7395="Won",1,IF(O7395="Lost",0,""))</f>
        <v>0</v>
      </c>
      <c r="Y7395" s="25" t="str">
        <f aca="false">IF(E7395="","Sim","")</f>
        <v/>
      </c>
    </row>
    <row r="7396" customFormat="false" ht="15" hidden="false" customHeight="false" outlineLevel="0" collapsed="false">
      <c r="A7396" s="25" t="s">
        <v>7659</v>
      </c>
      <c r="B7396" s="25" t="s">
        <v>102</v>
      </c>
      <c r="C7396" s="25" t="s">
        <v>111</v>
      </c>
      <c r="D7396" s="25" t="s">
        <v>114</v>
      </c>
      <c r="G7396" s="31"/>
      <c r="H7396" s="32"/>
      <c r="L7396" s="25" t="s">
        <v>186</v>
      </c>
      <c r="M7396" s="25" t="s">
        <v>171</v>
      </c>
      <c r="N7396" s="28" t="n">
        <v>550</v>
      </c>
      <c r="O7396" s="25" t="s">
        <v>56</v>
      </c>
      <c r="P7396" s="29" t="n">
        <v>42756</v>
      </c>
      <c r="Q7396" s="33"/>
      <c r="R7396" s="34"/>
      <c r="S7396" s="28" t="n">
        <f aca="false">IF(O7396="Won",R7396,IF(O7396="Lost",0,N7396))</f>
        <v>550</v>
      </c>
      <c r="T7396" s="30" t="str">
        <f aca="false">IF(AND(P7396&lt;&gt;"",Q7396&lt;&gt;""),Q7396-P7396,"")</f>
        <v/>
      </c>
      <c r="U7396" s="30" t="n">
        <f aca="false">IF(AND(O7396="Engaging",P7396&lt;&gt;""),'Leia-me'!$B$5-P7396,"")</f>
        <v>344</v>
      </c>
      <c r="V7396" s="25" t="str">
        <f aca="false">IF(O7396&lt;&gt;"Engaging","",IF(U7396&lt;='Leia-me'!$B$6,"Saudável",IF(U7396&lt;='Leia-me'!$B$7,"Esfriando",IF(U7396&lt;='Leia-me'!$B$8,"Última chance","Zumbi"))))</f>
        <v>Zumbi</v>
      </c>
      <c r="W7396" s="25" t="str">
        <f aca="false">IF(O7396="Won",1,IF(O7396="Lost",0,""))</f>
        <v/>
      </c>
      <c r="Y7396" s="25" t="str">
        <f aca="false">IF(E7396="","Sim","")</f>
        <v>Sim</v>
      </c>
    </row>
    <row r="7397" customFormat="false" ht="15" hidden="false" customHeight="false" outlineLevel="0" collapsed="false">
      <c r="A7397" s="25" t="s">
        <v>7660</v>
      </c>
      <c r="B7397" s="25" t="s">
        <v>102</v>
      </c>
      <c r="C7397" s="25" t="s">
        <v>111</v>
      </c>
      <c r="D7397" s="25" t="s">
        <v>114</v>
      </c>
      <c r="E7397" s="25" t="s">
        <v>633</v>
      </c>
      <c r="F7397" s="25" t="s">
        <v>211</v>
      </c>
      <c r="G7397" s="26" t="n">
        <v>1388.67</v>
      </c>
      <c r="H7397" s="27" t="n">
        <v>3583</v>
      </c>
      <c r="I7397" s="25" t="s">
        <v>147</v>
      </c>
      <c r="K7397" s="25" t="n">
        <v>1989</v>
      </c>
      <c r="L7397" s="25" t="s">
        <v>1834</v>
      </c>
      <c r="M7397" s="25" t="s">
        <v>171</v>
      </c>
      <c r="N7397" s="28" t="n">
        <v>4821</v>
      </c>
      <c r="O7397" s="25" t="s">
        <v>55</v>
      </c>
      <c r="P7397" s="29" t="n">
        <v>42756</v>
      </c>
      <c r="Q7397" s="29" t="n">
        <v>42860</v>
      </c>
      <c r="R7397" s="28" t="n">
        <v>0</v>
      </c>
      <c r="S7397" s="28" t="n">
        <f aca="false">IF(O7397="Won",R7397,IF(O7397="Lost",0,N7397))</f>
        <v>0</v>
      </c>
      <c r="T7397" s="30" t="n">
        <f aca="false">IF(AND(P7397&lt;&gt;"",Q7397&lt;&gt;""),Q7397-P7397,"")</f>
        <v>104</v>
      </c>
      <c r="U7397" s="30" t="str">
        <f aca="false">IF(AND(O7397="Engaging",P7397&lt;&gt;""),'Leia-me'!$B$5-P7397,"")</f>
        <v/>
      </c>
      <c r="V7397" s="25" t="str">
        <f aca="false">IF(O7397&lt;&gt;"Engaging","",IF(U7397&lt;='Leia-me'!$B$6,"Saudável",IF(U7397&lt;='Leia-me'!$B$7,"Esfriando",IF(U7397&lt;='Leia-me'!$B$8,"Última chance","Zumbi"))))</f>
        <v/>
      </c>
      <c r="W7397" s="25" t="n">
        <f aca="false">IF(O7397="Won",1,IF(O7397="Lost",0,""))</f>
        <v>0</v>
      </c>
      <c r="X7397" s="25" t="s">
        <v>1835</v>
      </c>
      <c r="Y7397" s="25" t="str">
        <f aca="false">IF(E7397="","Sim","")</f>
        <v/>
      </c>
    </row>
    <row r="7398" customFormat="false" ht="15" hidden="false" customHeight="false" outlineLevel="0" collapsed="false">
      <c r="A7398" s="25" t="s">
        <v>7661</v>
      </c>
      <c r="B7398" s="25" t="s">
        <v>102</v>
      </c>
      <c r="C7398" s="25" t="s">
        <v>111</v>
      </c>
      <c r="D7398" s="25" t="s">
        <v>114</v>
      </c>
      <c r="G7398" s="31"/>
      <c r="H7398" s="32"/>
      <c r="L7398" s="25" t="s">
        <v>186</v>
      </c>
      <c r="M7398" s="25" t="s">
        <v>171</v>
      </c>
      <c r="N7398" s="28" t="n">
        <v>550</v>
      </c>
      <c r="O7398" s="25" t="s">
        <v>56</v>
      </c>
      <c r="P7398" s="29" t="n">
        <v>42759</v>
      </c>
      <c r="Q7398" s="33"/>
      <c r="R7398" s="34"/>
      <c r="S7398" s="28" t="n">
        <f aca="false">IF(O7398="Won",R7398,IF(O7398="Lost",0,N7398))</f>
        <v>550</v>
      </c>
      <c r="T7398" s="30" t="str">
        <f aca="false">IF(AND(P7398&lt;&gt;"",Q7398&lt;&gt;""),Q7398-P7398,"")</f>
        <v/>
      </c>
      <c r="U7398" s="30" t="n">
        <f aca="false">IF(AND(O7398="Engaging",P7398&lt;&gt;""),'Leia-me'!$B$5-P7398,"")</f>
        <v>341</v>
      </c>
      <c r="V7398" s="25" t="str">
        <f aca="false">IF(O7398&lt;&gt;"Engaging","",IF(U7398&lt;='Leia-me'!$B$6,"Saudável",IF(U7398&lt;='Leia-me'!$B$7,"Esfriando",IF(U7398&lt;='Leia-me'!$B$8,"Última chance","Zumbi"))))</f>
        <v>Zumbi</v>
      </c>
      <c r="W7398" s="25" t="str">
        <f aca="false">IF(O7398="Won",1,IF(O7398="Lost",0,""))</f>
        <v/>
      </c>
      <c r="Y7398" s="25" t="str">
        <f aca="false">IF(E7398="","Sim","")</f>
        <v>Sim</v>
      </c>
    </row>
    <row r="7399" customFormat="false" ht="15" hidden="false" customHeight="false" outlineLevel="0" collapsed="false">
      <c r="A7399" s="25" t="s">
        <v>7662</v>
      </c>
      <c r="B7399" s="25" t="s">
        <v>102</v>
      </c>
      <c r="C7399" s="25" t="s">
        <v>111</v>
      </c>
      <c r="D7399" s="25" t="s">
        <v>114</v>
      </c>
      <c r="E7399" s="25" t="s">
        <v>428</v>
      </c>
      <c r="F7399" s="25" t="s">
        <v>267</v>
      </c>
      <c r="G7399" s="26" t="n">
        <v>792.46</v>
      </c>
      <c r="H7399" s="27" t="n">
        <v>1299</v>
      </c>
      <c r="I7399" s="25" t="s">
        <v>147</v>
      </c>
      <c r="K7399" s="25" t="n">
        <v>1982</v>
      </c>
      <c r="L7399" s="25" t="s">
        <v>170</v>
      </c>
      <c r="M7399" s="25" t="s">
        <v>171</v>
      </c>
      <c r="N7399" s="28" t="n">
        <v>1096</v>
      </c>
      <c r="O7399" s="25" t="s">
        <v>56</v>
      </c>
      <c r="P7399" s="29" t="n">
        <v>42759</v>
      </c>
      <c r="Q7399" s="33"/>
      <c r="R7399" s="34"/>
      <c r="S7399" s="28" t="n">
        <f aca="false">IF(O7399="Won",R7399,IF(O7399="Lost",0,N7399))</f>
        <v>1096</v>
      </c>
      <c r="T7399" s="30" t="str">
        <f aca="false">IF(AND(P7399&lt;&gt;"",Q7399&lt;&gt;""),Q7399-P7399,"")</f>
        <v/>
      </c>
      <c r="U7399" s="30" t="n">
        <f aca="false">IF(AND(O7399="Engaging",P7399&lt;&gt;""),'Leia-me'!$B$5-P7399,"")</f>
        <v>341</v>
      </c>
      <c r="V7399" s="25" t="str">
        <f aca="false">IF(O7399&lt;&gt;"Engaging","",IF(U7399&lt;='Leia-me'!$B$6,"Saudável",IF(U7399&lt;='Leia-me'!$B$7,"Esfriando",IF(U7399&lt;='Leia-me'!$B$8,"Última chance","Zumbi"))))</f>
        <v>Zumbi</v>
      </c>
      <c r="W7399" s="25" t="str">
        <f aca="false">IF(O7399="Won",1,IF(O7399="Lost",0,""))</f>
        <v/>
      </c>
      <c r="Y7399" s="25" t="str">
        <f aca="false">IF(E7399="","Sim","")</f>
        <v/>
      </c>
    </row>
    <row r="7400" customFormat="false" ht="15" hidden="false" customHeight="false" outlineLevel="0" collapsed="false">
      <c r="A7400" s="25" t="s">
        <v>7663</v>
      </c>
      <c r="B7400" s="25" t="s">
        <v>102</v>
      </c>
      <c r="C7400" s="25" t="s">
        <v>111</v>
      </c>
      <c r="D7400" s="25" t="s">
        <v>114</v>
      </c>
      <c r="E7400" s="25" t="s">
        <v>449</v>
      </c>
      <c r="F7400" s="25" t="s">
        <v>192</v>
      </c>
      <c r="G7400" s="26" t="n">
        <v>98.79</v>
      </c>
      <c r="H7400" s="27" t="n">
        <v>96</v>
      </c>
      <c r="I7400" s="25" t="s">
        <v>147</v>
      </c>
      <c r="J7400" s="25" t="s">
        <v>445</v>
      </c>
      <c r="K7400" s="25" t="n">
        <v>2013</v>
      </c>
      <c r="L7400" s="25" t="s">
        <v>170</v>
      </c>
      <c r="M7400" s="25" t="s">
        <v>171</v>
      </c>
      <c r="N7400" s="28" t="n">
        <v>1096</v>
      </c>
      <c r="O7400" s="25" t="s">
        <v>55</v>
      </c>
      <c r="P7400" s="29" t="n">
        <v>42761</v>
      </c>
      <c r="Q7400" s="29" t="n">
        <v>42879</v>
      </c>
      <c r="R7400" s="28" t="n">
        <v>0</v>
      </c>
      <c r="S7400" s="28" t="n">
        <f aca="false">IF(O7400="Won",R7400,IF(O7400="Lost",0,N7400))</f>
        <v>0</v>
      </c>
      <c r="T7400" s="30" t="n">
        <f aca="false">IF(AND(P7400&lt;&gt;"",Q7400&lt;&gt;""),Q7400-P7400,"")</f>
        <v>118</v>
      </c>
      <c r="U7400" s="30" t="str">
        <f aca="false">IF(AND(O7400="Engaging",P7400&lt;&gt;""),'Leia-me'!$B$5-P7400,"")</f>
        <v/>
      </c>
      <c r="V7400" s="25" t="str">
        <f aca="false">IF(O7400&lt;&gt;"Engaging","",IF(U7400&lt;='Leia-me'!$B$6,"Saudável",IF(U7400&lt;='Leia-me'!$B$7,"Esfriando",IF(U7400&lt;='Leia-me'!$B$8,"Última chance","Zumbi"))))</f>
        <v/>
      </c>
      <c r="W7400" s="25" t="n">
        <f aca="false">IF(O7400="Won",1,IF(O7400="Lost",0,""))</f>
        <v>0</v>
      </c>
      <c r="Y7400" s="25" t="str">
        <f aca="false">IF(E7400="","Sim","")</f>
        <v/>
      </c>
    </row>
    <row r="7401" customFormat="false" ht="15" hidden="false" customHeight="false" outlineLevel="0" collapsed="false">
      <c r="A7401" s="25" t="s">
        <v>7664</v>
      </c>
      <c r="B7401" s="25" t="s">
        <v>102</v>
      </c>
      <c r="C7401" s="25" t="s">
        <v>111</v>
      </c>
      <c r="D7401" s="25" t="s">
        <v>114</v>
      </c>
      <c r="G7401" s="31"/>
      <c r="H7401" s="32"/>
      <c r="L7401" s="25" t="s">
        <v>160</v>
      </c>
      <c r="M7401" s="25" t="s">
        <v>149</v>
      </c>
      <c r="N7401" s="28" t="n">
        <v>3393</v>
      </c>
      <c r="O7401" s="25" t="s">
        <v>56</v>
      </c>
      <c r="P7401" s="29" t="n">
        <v>42764</v>
      </c>
      <c r="Q7401" s="33"/>
      <c r="R7401" s="34"/>
      <c r="S7401" s="28" t="n">
        <f aca="false">IF(O7401="Won",R7401,IF(O7401="Lost",0,N7401))</f>
        <v>3393</v>
      </c>
      <c r="T7401" s="30" t="str">
        <f aca="false">IF(AND(P7401&lt;&gt;"",Q7401&lt;&gt;""),Q7401-P7401,"")</f>
        <v/>
      </c>
      <c r="U7401" s="30" t="n">
        <f aca="false">IF(AND(O7401="Engaging",P7401&lt;&gt;""),'Leia-me'!$B$5-P7401,"")</f>
        <v>336</v>
      </c>
      <c r="V7401" s="25" t="str">
        <f aca="false">IF(O7401&lt;&gt;"Engaging","",IF(U7401&lt;='Leia-me'!$B$6,"Saudável",IF(U7401&lt;='Leia-me'!$B$7,"Esfriando",IF(U7401&lt;='Leia-me'!$B$8,"Última chance","Zumbi"))))</f>
        <v>Zumbi</v>
      </c>
      <c r="W7401" s="25" t="str">
        <f aca="false">IF(O7401="Won",1,IF(O7401="Lost",0,""))</f>
        <v/>
      </c>
      <c r="Y7401" s="25" t="str">
        <f aca="false">IF(E7401="","Sim","")</f>
        <v>Sim</v>
      </c>
    </row>
    <row r="7402" customFormat="false" ht="15" hidden="false" customHeight="false" outlineLevel="0" collapsed="false">
      <c r="A7402" s="25" t="s">
        <v>7665</v>
      </c>
      <c r="B7402" s="25" t="s">
        <v>102</v>
      </c>
      <c r="C7402" s="25" t="s">
        <v>111</v>
      </c>
      <c r="D7402" s="25" t="s">
        <v>114</v>
      </c>
      <c r="E7402" s="25" t="s">
        <v>1789</v>
      </c>
      <c r="F7402" s="25" t="s">
        <v>211</v>
      </c>
      <c r="G7402" s="26" t="n">
        <v>497.11</v>
      </c>
      <c r="H7402" s="27" t="n">
        <v>1588</v>
      </c>
      <c r="I7402" s="25" t="s">
        <v>147</v>
      </c>
      <c r="K7402" s="25" t="n">
        <v>2009</v>
      </c>
      <c r="L7402" s="25" t="s">
        <v>148</v>
      </c>
      <c r="M7402" s="25" t="s">
        <v>149</v>
      </c>
      <c r="N7402" s="28" t="n">
        <v>55</v>
      </c>
      <c r="O7402" s="25" t="s">
        <v>55</v>
      </c>
      <c r="P7402" s="29" t="n">
        <v>42767</v>
      </c>
      <c r="Q7402" s="29" t="n">
        <v>42899</v>
      </c>
      <c r="R7402" s="28" t="n">
        <v>0</v>
      </c>
      <c r="S7402" s="28" t="n">
        <f aca="false">IF(O7402="Won",R7402,IF(O7402="Lost",0,N7402))</f>
        <v>0</v>
      </c>
      <c r="T7402" s="30" t="n">
        <f aca="false">IF(AND(P7402&lt;&gt;"",Q7402&lt;&gt;""),Q7402-P7402,"")</f>
        <v>132</v>
      </c>
      <c r="U7402" s="30" t="str">
        <f aca="false">IF(AND(O7402="Engaging",P7402&lt;&gt;""),'Leia-me'!$B$5-P7402,"")</f>
        <v/>
      </c>
      <c r="V7402" s="25" t="str">
        <f aca="false">IF(O7402&lt;&gt;"Engaging","",IF(U7402&lt;='Leia-me'!$B$6,"Saudável",IF(U7402&lt;='Leia-me'!$B$7,"Esfriando",IF(U7402&lt;='Leia-me'!$B$8,"Última chance","Zumbi"))))</f>
        <v/>
      </c>
      <c r="W7402" s="25" t="n">
        <f aca="false">IF(O7402="Won",1,IF(O7402="Lost",0,""))</f>
        <v>0</v>
      </c>
      <c r="Y7402" s="25" t="str">
        <f aca="false">IF(E7402="","Sim","")</f>
        <v/>
      </c>
    </row>
    <row r="7403" customFormat="false" ht="15" hidden="false" customHeight="false" outlineLevel="0" collapsed="false">
      <c r="A7403" s="25" t="s">
        <v>7666</v>
      </c>
      <c r="B7403" s="25" t="s">
        <v>102</v>
      </c>
      <c r="C7403" s="25" t="s">
        <v>111</v>
      </c>
      <c r="D7403" s="25" t="s">
        <v>114</v>
      </c>
      <c r="G7403" s="31"/>
      <c r="H7403" s="32"/>
      <c r="L7403" s="25" t="s">
        <v>170</v>
      </c>
      <c r="M7403" s="25" t="s">
        <v>171</v>
      </c>
      <c r="N7403" s="28" t="n">
        <v>1096</v>
      </c>
      <c r="O7403" s="25" t="s">
        <v>56</v>
      </c>
      <c r="P7403" s="29" t="n">
        <v>42768</v>
      </c>
      <c r="Q7403" s="33"/>
      <c r="R7403" s="34"/>
      <c r="S7403" s="28" t="n">
        <f aca="false">IF(O7403="Won",R7403,IF(O7403="Lost",0,N7403))</f>
        <v>1096</v>
      </c>
      <c r="T7403" s="30" t="str">
        <f aca="false">IF(AND(P7403&lt;&gt;"",Q7403&lt;&gt;""),Q7403-P7403,"")</f>
        <v/>
      </c>
      <c r="U7403" s="30" t="n">
        <f aca="false">IF(AND(O7403="Engaging",P7403&lt;&gt;""),'Leia-me'!$B$5-P7403,"")</f>
        <v>332</v>
      </c>
      <c r="V7403" s="25" t="str">
        <f aca="false">IF(O7403&lt;&gt;"Engaging","",IF(U7403&lt;='Leia-me'!$B$6,"Saudável",IF(U7403&lt;='Leia-me'!$B$7,"Esfriando",IF(U7403&lt;='Leia-me'!$B$8,"Última chance","Zumbi"))))</f>
        <v>Zumbi</v>
      </c>
      <c r="W7403" s="25" t="str">
        <f aca="false">IF(O7403="Won",1,IF(O7403="Lost",0,""))</f>
        <v/>
      </c>
      <c r="Y7403" s="25" t="str">
        <f aca="false">IF(E7403="","Sim","")</f>
        <v>Sim</v>
      </c>
    </row>
    <row r="7404" customFormat="false" ht="15" hidden="false" customHeight="false" outlineLevel="0" collapsed="false">
      <c r="A7404" s="25" t="s">
        <v>7667</v>
      </c>
      <c r="B7404" s="25" t="s">
        <v>102</v>
      </c>
      <c r="C7404" s="25" t="s">
        <v>111</v>
      </c>
      <c r="D7404" s="25" t="s">
        <v>114</v>
      </c>
      <c r="E7404" s="25" t="s">
        <v>199</v>
      </c>
      <c r="F7404" s="25" t="s">
        <v>177</v>
      </c>
      <c r="G7404" s="26" t="n">
        <v>52.5</v>
      </c>
      <c r="H7404" s="27" t="n">
        <v>165</v>
      </c>
      <c r="I7404" s="25" t="s">
        <v>147</v>
      </c>
      <c r="K7404" s="25" t="n">
        <v>2008</v>
      </c>
      <c r="L7404" s="25" t="s">
        <v>186</v>
      </c>
      <c r="M7404" s="25" t="s">
        <v>171</v>
      </c>
      <c r="N7404" s="28" t="n">
        <v>550</v>
      </c>
      <c r="O7404" s="25" t="s">
        <v>55</v>
      </c>
      <c r="P7404" s="29" t="n">
        <v>42769</v>
      </c>
      <c r="Q7404" s="29" t="n">
        <v>42878</v>
      </c>
      <c r="R7404" s="28" t="n">
        <v>0</v>
      </c>
      <c r="S7404" s="28" t="n">
        <f aca="false">IF(O7404="Won",R7404,IF(O7404="Lost",0,N7404))</f>
        <v>0</v>
      </c>
      <c r="T7404" s="30" t="n">
        <f aca="false">IF(AND(P7404&lt;&gt;"",Q7404&lt;&gt;""),Q7404-P7404,"")</f>
        <v>109</v>
      </c>
      <c r="U7404" s="30" t="str">
        <f aca="false">IF(AND(O7404="Engaging",P7404&lt;&gt;""),'Leia-me'!$B$5-P7404,"")</f>
        <v/>
      </c>
      <c r="V7404" s="25" t="str">
        <f aca="false">IF(O7404&lt;&gt;"Engaging","",IF(U7404&lt;='Leia-me'!$B$6,"Saudável",IF(U7404&lt;='Leia-me'!$B$7,"Esfriando",IF(U7404&lt;='Leia-me'!$B$8,"Última chance","Zumbi"))))</f>
        <v/>
      </c>
      <c r="W7404" s="25" t="n">
        <f aca="false">IF(O7404="Won",1,IF(O7404="Lost",0,""))</f>
        <v>0</v>
      </c>
      <c r="Y7404" s="25" t="str">
        <f aca="false">IF(E7404="","Sim","")</f>
        <v/>
      </c>
    </row>
    <row r="7405" customFormat="false" ht="15" hidden="false" customHeight="false" outlineLevel="0" collapsed="false">
      <c r="A7405" s="25" t="s">
        <v>7668</v>
      </c>
      <c r="B7405" s="25" t="s">
        <v>102</v>
      </c>
      <c r="C7405" s="25" t="s">
        <v>111</v>
      </c>
      <c r="D7405" s="25" t="s">
        <v>114</v>
      </c>
      <c r="E7405" s="25" t="s">
        <v>199</v>
      </c>
      <c r="F7405" s="25" t="s">
        <v>177</v>
      </c>
      <c r="G7405" s="26" t="n">
        <v>52.5</v>
      </c>
      <c r="H7405" s="27" t="n">
        <v>165</v>
      </c>
      <c r="I7405" s="25" t="s">
        <v>147</v>
      </c>
      <c r="K7405" s="25" t="n">
        <v>2008</v>
      </c>
      <c r="L7405" s="25" t="s">
        <v>186</v>
      </c>
      <c r="M7405" s="25" t="s">
        <v>171</v>
      </c>
      <c r="N7405" s="28" t="n">
        <v>550</v>
      </c>
      <c r="O7405" s="25" t="s">
        <v>54</v>
      </c>
      <c r="P7405" s="29" t="n">
        <v>42769</v>
      </c>
      <c r="Q7405" s="29" t="n">
        <v>42808</v>
      </c>
      <c r="R7405" s="28" t="n">
        <v>622</v>
      </c>
      <c r="S7405" s="28" t="n">
        <f aca="false">IF(O7405="Won",R7405,IF(O7405="Lost",0,N7405))</f>
        <v>622</v>
      </c>
      <c r="T7405" s="30" t="n">
        <f aca="false">IF(AND(P7405&lt;&gt;"",Q7405&lt;&gt;""),Q7405-P7405,"")</f>
        <v>39</v>
      </c>
      <c r="U7405" s="30" t="str">
        <f aca="false">IF(AND(O7405="Engaging",P7405&lt;&gt;""),'Leia-me'!$B$5-P7405,"")</f>
        <v/>
      </c>
      <c r="V7405" s="25" t="str">
        <f aca="false">IF(O7405&lt;&gt;"Engaging","",IF(U7405&lt;='Leia-me'!$B$6,"Saudável",IF(U7405&lt;='Leia-me'!$B$7,"Esfriando",IF(U7405&lt;='Leia-me'!$B$8,"Última chance","Zumbi"))))</f>
        <v/>
      </c>
      <c r="W7405" s="25" t="n">
        <f aca="false">IF(O7405="Won",1,IF(O7405="Lost",0,""))</f>
        <v>1</v>
      </c>
      <c r="Y7405" s="25" t="str">
        <f aca="false">IF(E7405="","Sim","")</f>
        <v/>
      </c>
    </row>
    <row r="7406" customFormat="false" ht="15" hidden="false" customHeight="false" outlineLevel="0" collapsed="false">
      <c r="A7406" s="25" t="s">
        <v>7669</v>
      </c>
      <c r="B7406" s="25" t="s">
        <v>102</v>
      </c>
      <c r="C7406" s="25" t="s">
        <v>111</v>
      </c>
      <c r="D7406" s="25" t="s">
        <v>114</v>
      </c>
      <c r="E7406" s="25" t="s">
        <v>1778</v>
      </c>
      <c r="F7406" s="25" t="s">
        <v>146</v>
      </c>
      <c r="G7406" s="26" t="n">
        <v>1618.89</v>
      </c>
      <c r="H7406" s="27" t="n">
        <v>3889</v>
      </c>
      <c r="I7406" s="25" t="s">
        <v>147</v>
      </c>
      <c r="K7406" s="25" t="n">
        <v>2004</v>
      </c>
      <c r="L7406" s="25" t="s">
        <v>186</v>
      </c>
      <c r="M7406" s="25" t="s">
        <v>171</v>
      </c>
      <c r="N7406" s="28" t="n">
        <v>550</v>
      </c>
      <c r="O7406" s="25" t="s">
        <v>54</v>
      </c>
      <c r="P7406" s="29" t="n">
        <v>42769</v>
      </c>
      <c r="Q7406" s="29" t="n">
        <v>42895</v>
      </c>
      <c r="R7406" s="28" t="n">
        <v>441</v>
      </c>
      <c r="S7406" s="28" t="n">
        <f aca="false">IF(O7406="Won",R7406,IF(O7406="Lost",0,N7406))</f>
        <v>441</v>
      </c>
      <c r="T7406" s="30" t="n">
        <f aca="false">IF(AND(P7406&lt;&gt;"",Q7406&lt;&gt;""),Q7406-P7406,"")</f>
        <v>126</v>
      </c>
      <c r="U7406" s="30" t="str">
        <f aca="false">IF(AND(O7406="Engaging",P7406&lt;&gt;""),'Leia-me'!$B$5-P7406,"")</f>
        <v/>
      </c>
      <c r="V7406" s="25" t="str">
        <f aca="false">IF(O7406&lt;&gt;"Engaging","",IF(U7406&lt;='Leia-me'!$B$6,"Saudável",IF(U7406&lt;='Leia-me'!$B$7,"Esfriando",IF(U7406&lt;='Leia-me'!$B$8,"Última chance","Zumbi"))))</f>
        <v/>
      </c>
      <c r="W7406" s="25" t="n">
        <f aca="false">IF(O7406="Won",1,IF(O7406="Lost",0,""))</f>
        <v>1</v>
      </c>
      <c r="Y7406" s="25" t="str">
        <f aca="false">IF(E7406="","Sim","")</f>
        <v/>
      </c>
    </row>
    <row r="7407" customFormat="false" ht="15" hidden="false" customHeight="false" outlineLevel="0" collapsed="false">
      <c r="A7407" s="25" t="s">
        <v>7670</v>
      </c>
      <c r="B7407" s="25" t="s">
        <v>102</v>
      </c>
      <c r="C7407" s="25" t="s">
        <v>111</v>
      </c>
      <c r="D7407" s="25" t="s">
        <v>114</v>
      </c>
      <c r="E7407" s="25" t="s">
        <v>646</v>
      </c>
      <c r="F7407" s="25" t="s">
        <v>165</v>
      </c>
      <c r="G7407" s="26" t="n">
        <v>324.19</v>
      </c>
      <c r="H7407" s="27" t="n">
        <v>978</v>
      </c>
      <c r="I7407" s="25" t="s">
        <v>147</v>
      </c>
      <c r="K7407" s="25" t="n">
        <v>1992</v>
      </c>
      <c r="L7407" s="25" t="s">
        <v>1834</v>
      </c>
      <c r="M7407" s="25" t="s">
        <v>171</v>
      </c>
      <c r="N7407" s="28" t="n">
        <v>4821</v>
      </c>
      <c r="O7407" s="25" t="s">
        <v>56</v>
      </c>
      <c r="P7407" s="29" t="n">
        <v>42772</v>
      </c>
      <c r="Q7407" s="33"/>
      <c r="R7407" s="34"/>
      <c r="S7407" s="28" t="n">
        <f aca="false">IF(O7407="Won",R7407,IF(O7407="Lost",0,N7407))</f>
        <v>4821</v>
      </c>
      <c r="T7407" s="30" t="str">
        <f aca="false">IF(AND(P7407&lt;&gt;"",Q7407&lt;&gt;""),Q7407-P7407,"")</f>
        <v/>
      </c>
      <c r="U7407" s="30" t="n">
        <f aca="false">IF(AND(O7407="Engaging",P7407&lt;&gt;""),'Leia-me'!$B$5-P7407,"")</f>
        <v>328</v>
      </c>
      <c r="V7407" s="25" t="str">
        <f aca="false">IF(O7407&lt;&gt;"Engaging","",IF(U7407&lt;='Leia-me'!$B$6,"Saudável",IF(U7407&lt;='Leia-me'!$B$7,"Esfriando",IF(U7407&lt;='Leia-me'!$B$8,"Última chance","Zumbi"))))</f>
        <v>Zumbi</v>
      </c>
      <c r="W7407" s="25" t="str">
        <f aca="false">IF(O7407="Won",1,IF(O7407="Lost",0,""))</f>
        <v/>
      </c>
      <c r="X7407" s="25" t="s">
        <v>1835</v>
      </c>
      <c r="Y7407" s="25" t="str">
        <f aca="false">IF(E7407="","Sim","")</f>
        <v/>
      </c>
    </row>
    <row r="7408" customFormat="false" ht="15" hidden="false" customHeight="false" outlineLevel="0" collapsed="false">
      <c r="A7408" s="25" t="s">
        <v>7671</v>
      </c>
      <c r="B7408" s="25" t="s">
        <v>102</v>
      </c>
      <c r="C7408" s="25" t="s">
        <v>111</v>
      </c>
      <c r="D7408" s="25" t="s">
        <v>114</v>
      </c>
      <c r="E7408" s="25" t="s">
        <v>2739</v>
      </c>
      <c r="F7408" s="25" t="s">
        <v>159</v>
      </c>
      <c r="G7408" s="26" t="n">
        <v>2871.35</v>
      </c>
      <c r="H7408" s="27" t="n">
        <v>9561</v>
      </c>
      <c r="I7408" s="25" t="s">
        <v>147</v>
      </c>
      <c r="K7408" s="25" t="n">
        <v>1983</v>
      </c>
      <c r="L7408" s="25" t="s">
        <v>170</v>
      </c>
      <c r="M7408" s="25" t="s">
        <v>171</v>
      </c>
      <c r="N7408" s="28" t="n">
        <v>1096</v>
      </c>
      <c r="O7408" s="25" t="s">
        <v>55</v>
      </c>
      <c r="P7408" s="29" t="n">
        <v>42772</v>
      </c>
      <c r="Q7408" s="29" t="n">
        <v>42877</v>
      </c>
      <c r="R7408" s="28" t="n">
        <v>0</v>
      </c>
      <c r="S7408" s="28" t="n">
        <f aca="false">IF(O7408="Won",R7408,IF(O7408="Lost",0,N7408))</f>
        <v>0</v>
      </c>
      <c r="T7408" s="30" t="n">
        <f aca="false">IF(AND(P7408&lt;&gt;"",Q7408&lt;&gt;""),Q7408-P7408,"")</f>
        <v>105</v>
      </c>
      <c r="U7408" s="30" t="str">
        <f aca="false">IF(AND(O7408="Engaging",P7408&lt;&gt;""),'Leia-me'!$B$5-P7408,"")</f>
        <v/>
      </c>
      <c r="V7408" s="25" t="str">
        <f aca="false">IF(O7408&lt;&gt;"Engaging","",IF(U7408&lt;='Leia-me'!$B$6,"Saudável",IF(U7408&lt;='Leia-me'!$B$7,"Esfriando",IF(U7408&lt;='Leia-me'!$B$8,"Última chance","Zumbi"))))</f>
        <v/>
      </c>
      <c r="W7408" s="25" t="n">
        <f aca="false">IF(O7408="Won",1,IF(O7408="Lost",0,""))</f>
        <v>0</v>
      </c>
      <c r="Y7408" s="25" t="str">
        <f aca="false">IF(E7408="","Sim","")</f>
        <v/>
      </c>
    </row>
    <row r="7409" customFormat="false" ht="15" hidden="false" customHeight="false" outlineLevel="0" collapsed="false">
      <c r="A7409" s="25" t="s">
        <v>7672</v>
      </c>
      <c r="B7409" s="25" t="s">
        <v>102</v>
      </c>
      <c r="C7409" s="25" t="s">
        <v>111</v>
      </c>
      <c r="D7409" s="25" t="s">
        <v>114</v>
      </c>
      <c r="E7409" s="25" t="s">
        <v>2739</v>
      </c>
      <c r="F7409" s="25" t="s">
        <v>159</v>
      </c>
      <c r="G7409" s="26" t="n">
        <v>2871.35</v>
      </c>
      <c r="H7409" s="27" t="n">
        <v>9561</v>
      </c>
      <c r="I7409" s="25" t="s">
        <v>147</v>
      </c>
      <c r="K7409" s="25" t="n">
        <v>1983</v>
      </c>
      <c r="L7409" s="25" t="s">
        <v>186</v>
      </c>
      <c r="M7409" s="25" t="s">
        <v>171</v>
      </c>
      <c r="N7409" s="28" t="n">
        <v>550</v>
      </c>
      <c r="O7409" s="25" t="s">
        <v>56</v>
      </c>
      <c r="P7409" s="29" t="n">
        <v>42773</v>
      </c>
      <c r="Q7409" s="33"/>
      <c r="R7409" s="34"/>
      <c r="S7409" s="28" t="n">
        <f aca="false">IF(O7409="Won",R7409,IF(O7409="Lost",0,N7409))</f>
        <v>550</v>
      </c>
      <c r="T7409" s="30" t="str">
        <f aca="false">IF(AND(P7409&lt;&gt;"",Q7409&lt;&gt;""),Q7409-P7409,"")</f>
        <v/>
      </c>
      <c r="U7409" s="30" t="n">
        <f aca="false">IF(AND(O7409="Engaging",P7409&lt;&gt;""),'Leia-me'!$B$5-P7409,"")</f>
        <v>327</v>
      </c>
      <c r="V7409" s="25" t="str">
        <f aca="false">IF(O7409&lt;&gt;"Engaging","",IF(U7409&lt;='Leia-me'!$B$6,"Saudável",IF(U7409&lt;='Leia-me'!$B$7,"Esfriando",IF(U7409&lt;='Leia-me'!$B$8,"Última chance","Zumbi"))))</f>
        <v>Zumbi</v>
      </c>
      <c r="W7409" s="25" t="str">
        <f aca="false">IF(O7409="Won",1,IF(O7409="Lost",0,""))</f>
        <v/>
      </c>
      <c r="Y7409" s="25" t="str">
        <f aca="false">IF(E7409="","Sim","")</f>
        <v/>
      </c>
    </row>
    <row r="7410" customFormat="false" ht="15" hidden="false" customHeight="false" outlineLevel="0" collapsed="false">
      <c r="A7410" s="25" t="s">
        <v>7673</v>
      </c>
      <c r="B7410" s="25" t="s">
        <v>102</v>
      </c>
      <c r="C7410" s="25" t="s">
        <v>111</v>
      </c>
      <c r="D7410" s="25" t="s">
        <v>114</v>
      </c>
      <c r="E7410" s="25" t="s">
        <v>1049</v>
      </c>
      <c r="F7410" s="25" t="s">
        <v>177</v>
      </c>
      <c r="G7410" s="26" t="n">
        <v>2022.14</v>
      </c>
      <c r="H7410" s="27" t="n">
        <v>5113</v>
      </c>
      <c r="I7410" s="25" t="s">
        <v>147</v>
      </c>
      <c r="K7410" s="25" t="n">
        <v>1998</v>
      </c>
      <c r="L7410" s="25" t="s">
        <v>1834</v>
      </c>
      <c r="M7410" s="25" t="s">
        <v>171</v>
      </c>
      <c r="N7410" s="28" t="n">
        <v>4821</v>
      </c>
      <c r="O7410" s="25" t="s">
        <v>56</v>
      </c>
      <c r="P7410" s="29" t="n">
        <v>42773</v>
      </c>
      <c r="Q7410" s="33"/>
      <c r="R7410" s="34"/>
      <c r="S7410" s="28" t="n">
        <f aca="false">IF(O7410="Won",R7410,IF(O7410="Lost",0,N7410))</f>
        <v>4821</v>
      </c>
      <c r="T7410" s="30" t="str">
        <f aca="false">IF(AND(P7410&lt;&gt;"",Q7410&lt;&gt;""),Q7410-P7410,"")</f>
        <v/>
      </c>
      <c r="U7410" s="30" t="n">
        <f aca="false">IF(AND(O7410="Engaging",P7410&lt;&gt;""),'Leia-me'!$B$5-P7410,"")</f>
        <v>327</v>
      </c>
      <c r="V7410" s="25" t="str">
        <f aca="false">IF(O7410&lt;&gt;"Engaging","",IF(U7410&lt;='Leia-me'!$B$6,"Saudável",IF(U7410&lt;='Leia-me'!$B$7,"Esfriando",IF(U7410&lt;='Leia-me'!$B$8,"Última chance","Zumbi"))))</f>
        <v>Zumbi</v>
      </c>
      <c r="W7410" s="25" t="str">
        <f aca="false">IF(O7410="Won",1,IF(O7410="Lost",0,""))</f>
        <v/>
      </c>
      <c r="X7410" s="25" t="s">
        <v>1835</v>
      </c>
      <c r="Y7410" s="25" t="str">
        <f aca="false">IF(E7410="","Sim","")</f>
        <v/>
      </c>
    </row>
    <row r="7411" customFormat="false" ht="15" hidden="false" customHeight="false" outlineLevel="0" collapsed="false">
      <c r="A7411" s="25" t="s">
        <v>7674</v>
      </c>
      <c r="B7411" s="25" t="s">
        <v>102</v>
      </c>
      <c r="C7411" s="25" t="s">
        <v>111</v>
      </c>
      <c r="D7411" s="25" t="s">
        <v>114</v>
      </c>
      <c r="E7411" s="25" t="s">
        <v>444</v>
      </c>
      <c r="F7411" s="25" t="s">
        <v>192</v>
      </c>
      <c r="G7411" s="26" t="n">
        <v>6354.87</v>
      </c>
      <c r="H7411" s="27" t="n">
        <v>16780</v>
      </c>
      <c r="I7411" s="25" t="s">
        <v>147</v>
      </c>
      <c r="J7411" s="25" t="s">
        <v>445</v>
      </c>
      <c r="K7411" s="25" t="n">
        <v>1996</v>
      </c>
      <c r="L7411" s="25" t="s">
        <v>178</v>
      </c>
      <c r="M7411" s="25" t="s">
        <v>171</v>
      </c>
      <c r="N7411" s="28" t="n">
        <v>5482</v>
      </c>
      <c r="O7411" s="25" t="s">
        <v>54</v>
      </c>
      <c r="P7411" s="29" t="n">
        <v>42773</v>
      </c>
      <c r="Q7411" s="29" t="n">
        <v>42870</v>
      </c>
      <c r="R7411" s="28" t="n">
        <v>5401</v>
      </c>
      <c r="S7411" s="28" t="n">
        <f aca="false">IF(O7411="Won",R7411,IF(O7411="Lost",0,N7411))</f>
        <v>5401</v>
      </c>
      <c r="T7411" s="30" t="n">
        <f aca="false">IF(AND(P7411&lt;&gt;"",Q7411&lt;&gt;""),Q7411-P7411,"")</f>
        <v>97</v>
      </c>
      <c r="U7411" s="30" t="str">
        <f aca="false">IF(AND(O7411="Engaging",P7411&lt;&gt;""),'Leia-me'!$B$5-P7411,"")</f>
        <v/>
      </c>
      <c r="V7411" s="25" t="str">
        <f aca="false">IF(O7411&lt;&gt;"Engaging","",IF(U7411&lt;='Leia-me'!$B$6,"Saudável",IF(U7411&lt;='Leia-me'!$B$7,"Esfriando",IF(U7411&lt;='Leia-me'!$B$8,"Última chance","Zumbi"))))</f>
        <v/>
      </c>
      <c r="W7411" s="25" t="n">
        <f aca="false">IF(O7411="Won",1,IF(O7411="Lost",0,""))</f>
        <v>1</v>
      </c>
      <c r="Y7411" s="25" t="str">
        <f aca="false">IF(E7411="","Sim","")</f>
        <v/>
      </c>
    </row>
    <row r="7412" customFormat="false" ht="15" hidden="false" customHeight="false" outlineLevel="0" collapsed="false">
      <c r="A7412" s="25" t="s">
        <v>7675</v>
      </c>
      <c r="B7412" s="25" t="s">
        <v>102</v>
      </c>
      <c r="C7412" s="25" t="s">
        <v>111</v>
      </c>
      <c r="D7412" s="25" t="s">
        <v>114</v>
      </c>
      <c r="G7412" s="31"/>
      <c r="H7412" s="32"/>
      <c r="L7412" s="25" t="s">
        <v>170</v>
      </c>
      <c r="M7412" s="25" t="s">
        <v>171</v>
      </c>
      <c r="N7412" s="28" t="n">
        <v>1096</v>
      </c>
      <c r="O7412" s="25" t="s">
        <v>56</v>
      </c>
      <c r="P7412" s="29" t="n">
        <v>42774</v>
      </c>
      <c r="Q7412" s="33"/>
      <c r="R7412" s="34"/>
      <c r="S7412" s="28" t="n">
        <f aca="false">IF(O7412="Won",R7412,IF(O7412="Lost",0,N7412))</f>
        <v>1096</v>
      </c>
      <c r="T7412" s="30" t="str">
        <f aca="false">IF(AND(P7412&lt;&gt;"",Q7412&lt;&gt;""),Q7412-P7412,"")</f>
        <v/>
      </c>
      <c r="U7412" s="30" t="n">
        <f aca="false">IF(AND(O7412="Engaging",P7412&lt;&gt;""),'Leia-me'!$B$5-P7412,"")</f>
        <v>326</v>
      </c>
      <c r="V7412" s="25" t="str">
        <f aca="false">IF(O7412&lt;&gt;"Engaging","",IF(U7412&lt;='Leia-me'!$B$6,"Saudável",IF(U7412&lt;='Leia-me'!$B$7,"Esfriando",IF(U7412&lt;='Leia-me'!$B$8,"Última chance","Zumbi"))))</f>
        <v>Zumbi</v>
      </c>
      <c r="W7412" s="25" t="str">
        <f aca="false">IF(O7412="Won",1,IF(O7412="Lost",0,""))</f>
        <v/>
      </c>
      <c r="Y7412" s="25" t="str">
        <f aca="false">IF(E7412="","Sim","")</f>
        <v>Sim</v>
      </c>
    </row>
    <row r="7413" customFormat="false" ht="15" hidden="false" customHeight="false" outlineLevel="0" collapsed="false">
      <c r="A7413" s="25" t="s">
        <v>7676</v>
      </c>
      <c r="B7413" s="25" t="s">
        <v>102</v>
      </c>
      <c r="C7413" s="25" t="s">
        <v>111</v>
      </c>
      <c r="D7413" s="25" t="s">
        <v>114</v>
      </c>
      <c r="E7413" s="25" t="s">
        <v>195</v>
      </c>
      <c r="F7413" s="25" t="s">
        <v>185</v>
      </c>
      <c r="G7413" s="26" t="n">
        <v>8170.38</v>
      </c>
      <c r="H7413" s="27" t="n">
        <v>16499</v>
      </c>
      <c r="I7413" s="25" t="s">
        <v>196</v>
      </c>
      <c r="K7413" s="25" t="n">
        <v>1997</v>
      </c>
      <c r="L7413" s="25" t="s">
        <v>186</v>
      </c>
      <c r="M7413" s="25" t="s">
        <v>171</v>
      </c>
      <c r="N7413" s="28" t="n">
        <v>550</v>
      </c>
      <c r="O7413" s="25" t="s">
        <v>54</v>
      </c>
      <c r="P7413" s="29" t="n">
        <v>42774</v>
      </c>
      <c r="Q7413" s="29" t="n">
        <v>42812</v>
      </c>
      <c r="R7413" s="28" t="n">
        <v>534</v>
      </c>
      <c r="S7413" s="28" t="n">
        <f aca="false">IF(O7413="Won",R7413,IF(O7413="Lost",0,N7413))</f>
        <v>534</v>
      </c>
      <c r="T7413" s="30" t="n">
        <f aca="false">IF(AND(P7413&lt;&gt;"",Q7413&lt;&gt;""),Q7413-P7413,"")</f>
        <v>38</v>
      </c>
      <c r="U7413" s="30" t="str">
        <f aca="false">IF(AND(O7413="Engaging",P7413&lt;&gt;""),'Leia-me'!$B$5-P7413,"")</f>
        <v/>
      </c>
      <c r="V7413" s="25" t="str">
        <f aca="false">IF(O7413&lt;&gt;"Engaging","",IF(U7413&lt;='Leia-me'!$B$6,"Saudável",IF(U7413&lt;='Leia-me'!$B$7,"Esfriando",IF(U7413&lt;='Leia-me'!$B$8,"Última chance","Zumbi"))))</f>
        <v/>
      </c>
      <c r="W7413" s="25" t="n">
        <f aca="false">IF(O7413="Won",1,IF(O7413="Lost",0,""))</f>
        <v>1</v>
      </c>
      <c r="Y7413" s="25" t="str">
        <f aca="false">IF(E7413="","Sim","")</f>
        <v/>
      </c>
    </row>
    <row r="7414" customFormat="false" ht="15" hidden="false" customHeight="false" outlineLevel="0" collapsed="false">
      <c r="A7414" s="25" t="s">
        <v>7677</v>
      </c>
      <c r="B7414" s="25" t="s">
        <v>102</v>
      </c>
      <c r="C7414" s="25" t="s">
        <v>111</v>
      </c>
      <c r="D7414" s="25" t="s">
        <v>114</v>
      </c>
      <c r="E7414" s="25" t="s">
        <v>218</v>
      </c>
      <c r="F7414" s="25" t="s">
        <v>146</v>
      </c>
      <c r="G7414" s="26" t="n">
        <v>4.54</v>
      </c>
      <c r="H7414" s="27" t="n">
        <v>9</v>
      </c>
      <c r="I7414" s="25" t="s">
        <v>147</v>
      </c>
      <c r="K7414" s="25" t="n">
        <v>2017</v>
      </c>
      <c r="L7414" s="25" t="s">
        <v>170</v>
      </c>
      <c r="M7414" s="25" t="s">
        <v>171</v>
      </c>
      <c r="N7414" s="28" t="n">
        <v>1096</v>
      </c>
      <c r="O7414" s="25" t="s">
        <v>54</v>
      </c>
      <c r="P7414" s="29" t="n">
        <v>42774</v>
      </c>
      <c r="Q7414" s="29" t="n">
        <v>42893</v>
      </c>
      <c r="R7414" s="28" t="n">
        <v>1103</v>
      </c>
      <c r="S7414" s="28" t="n">
        <f aca="false">IF(O7414="Won",R7414,IF(O7414="Lost",0,N7414))</f>
        <v>1103</v>
      </c>
      <c r="T7414" s="30" t="n">
        <f aca="false">IF(AND(P7414&lt;&gt;"",Q7414&lt;&gt;""),Q7414-P7414,"")</f>
        <v>119</v>
      </c>
      <c r="U7414" s="30" t="str">
        <f aca="false">IF(AND(O7414="Engaging",P7414&lt;&gt;""),'Leia-me'!$B$5-P7414,"")</f>
        <v/>
      </c>
      <c r="V7414" s="25" t="str">
        <f aca="false">IF(O7414&lt;&gt;"Engaging","",IF(U7414&lt;='Leia-me'!$B$6,"Saudável",IF(U7414&lt;='Leia-me'!$B$7,"Esfriando",IF(U7414&lt;='Leia-me'!$B$8,"Última chance","Zumbi"))))</f>
        <v/>
      </c>
      <c r="W7414" s="25" t="n">
        <f aca="false">IF(O7414="Won",1,IF(O7414="Lost",0,""))</f>
        <v>1</v>
      </c>
      <c r="Y7414" s="25" t="str">
        <f aca="false">IF(E7414="","Sim","")</f>
        <v/>
      </c>
    </row>
    <row r="7415" customFormat="false" ht="15" hidden="false" customHeight="false" outlineLevel="0" collapsed="false">
      <c r="A7415" s="25" t="s">
        <v>7678</v>
      </c>
      <c r="B7415" s="25" t="s">
        <v>102</v>
      </c>
      <c r="C7415" s="25" t="s">
        <v>111</v>
      </c>
      <c r="D7415" s="25" t="s">
        <v>114</v>
      </c>
      <c r="E7415" s="25" t="s">
        <v>444</v>
      </c>
      <c r="F7415" s="25" t="s">
        <v>192</v>
      </c>
      <c r="G7415" s="26" t="n">
        <v>6354.87</v>
      </c>
      <c r="H7415" s="27" t="n">
        <v>16780</v>
      </c>
      <c r="I7415" s="25" t="s">
        <v>147</v>
      </c>
      <c r="J7415" s="25" t="s">
        <v>445</v>
      </c>
      <c r="K7415" s="25" t="n">
        <v>1996</v>
      </c>
      <c r="L7415" s="25" t="s">
        <v>186</v>
      </c>
      <c r="M7415" s="25" t="s">
        <v>171</v>
      </c>
      <c r="N7415" s="28" t="n">
        <v>550</v>
      </c>
      <c r="O7415" s="25" t="s">
        <v>56</v>
      </c>
      <c r="P7415" s="29" t="n">
        <v>42776</v>
      </c>
      <c r="Q7415" s="33"/>
      <c r="R7415" s="34"/>
      <c r="S7415" s="28" t="n">
        <f aca="false">IF(O7415="Won",R7415,IF(O7415="Lost",0,N7415))</f>
        <v>550</v>
      </c>
      <c r="T7415" s="30" t="str">
        <f aca="false">IF(AND(P7415&lt;&gt;"",Q7415&lt;&gt;""),Q7415-P7415,"")</f>
        <v/>
      </c>
      <c r="U7415" s="30" t="n">
        <f aca="false">IF(AND(O7415="Engaging",P7415&lt;&gt;""),'Leia-me'!$B$5-P7415,"")</f>
        <v>324</v>
      </c>
      <c r="V7415" s="25" t="str">
        <f aca="false">IF(O7415&lt;&gt;"Engaging","",IF(U7415&lt;='Leia-me'!$B$6,"Saudável",IF(U7415&lt;='Leia-me'!$B$7,"Esfriando",IF(U7415&lt;='Leia-me'!$B$8,"Última chance","Zumbi"))))</f>
        <v>Zumbi</v>
      </c>
      <c r="W7415" s="25" t="str">
        <f aca="false">IF(O7415="Won",1,IF(O7415="Lost",0,""))</f>
        <v/>
      </c>
      <c r="Y7415" s="25" t="str">
        <f aca="false">IF(E7415="","Sim","")</f>
        <v/>
      </c>
    </row>
    <row r="7416" customFormat="false" ht="15" hidden="false" customHeight="false" outlineLevel="0" collapsed="false">
      <c r="A7416" s="25" t="s">
        <v>7679</v>
      </c>
      <c r="B7416" s="25" t="s">
        <v>102</v>
      </c>
      <c r="C7416" s="25" t="s">
        <v>111</v>
      </c>
      <c r="D7416" s="25" t="s">
        <v>114</v>
      </c>
      <c r="E7416" s="25" t="s">
        <v>156</v>
      </c>
      <c r="F7416" s="25" t="s">
        <v>155</v>
      </c>
      <c r="G7416" s="26" t="n">
        <v>1699.85</v>
      </c>
      <c r="H7416" s="27" t="n">
        <v>5108</v>
      </c>
      <c r="I7416" s="25" t="s">
        <v>147</v>
      </c>
      <c r="K7416" s="25" t="n">
        <v>1999</v>
      </c>
      <c r="L7416" s="25" t="s">
        <v>186</v>
      </c>
      <c r="M7416" s="25" t="s">
        <v>171</v>
      </c>
      <c r="N7416" s="28" t="n">
        <v>550</v>
      </c>
      <c r="O7416" s="25" t="s">
        <v>54</v>
      </c>
      <c r="P7416" s="29" t="n">
        <v>42776</v>
      </c>
      <c r="Q7416" s="29" t="n">
        <v>42800</v>
      </c>
      <c r="R7416" s="28" t="n">
        <v>563</v>
      </c>
      <c r="S7416" s="28" t="n">
        <f aca="false">IF(O7416="Won",R7416,IF(O7416="Lost",0,N7416))</f>
        <v>563</v>
      </c>
      <c r="T7416" s="30" t="n">
        <f aca="false">IF(AND(P7416&lt;&gt;"",Q7416&lt;&gt;""),Q7416-P7416,"")</f>
        <v>24</v>
      </c>
      <c r="U7416" s="30" t="str">
        <f aca="false">IF(AND(O7416="Engaging",P7416&lt;&gt;""),'Leia-me'!$B$5-P7416,"")</f>
        <v/>
      </c>
      <c r="V7416" s="25" t="str">
        <f aca="false">IF(O7416&lt;&gt;"Engaging","",IF(U7416&lt;='Leia-me'!$B$6,"Saudável",IF(U7416&lt;='Leia-me'!$B$7,"Esfriando",IF(U7416&lt;='Leia-me'!$B$8,"Última chance","Zumbi"))))</f>
        <v/>
      </c>
      <c r="W7416" s="25" t="n">
        <f aca="false">IF(O7416="Won",1,IF(O7416="Lost",0,""))</f>
        <v>1</v>
      </c>
      <c r="Y7416" s="25" t="str">
        <f aca="false">IF(E7416="","Sim","")</f>
        <v/>
      </c>
    </row>
    <row r="7417" customFormat="false" ht="15" hidden="false" customHeight="false" outlineLevel="0" collapsed="false">
      <c r="A7417" s="25" t="s">
        <v>7680</v>
      </c>
      <c r="B7417" s="25" t="s">
        <v>102</v>
      </c>
      <c r="C7417" s="25" t="s">
        <v>111</v>
      </c>
      <c r="D7417" s="25" t="s">
        <v>114</v>
      </c>
      <c r="E7417" s="25" t="s">
        <v>3075</v>
      </c>
      <c r="F7417" s="25" t="s">
        <v>165</v>
      </c>
      <c r="G7417" s="26" t="n">
        <v>4269.9</v>
      </c>
      <c r="H7417" s="27" t="n">
        <v>6472</v>
      </c>
      <c r="I7417" s="25" t="s">
        <v>147</v>
      </c>
      <c r="J7417" s="25" t="s">
        <v>1347</v>
      </c>
      <c r="K7417" s="25" t="n">
        <v>1993</v>
      </c>
      <c r="L7417" s="25" t="s">
        <v>186</v>
      </c>
      <c r="M7417" s="25" t="s">
        <v>171</v>
      </c>
      <c r="N7417" s="28" t="n">
        <v>550</v>
      </c>
      <c r="O7417" s="25" t="s">
        <v>54</v>
      </c>
      <c r="P7417" s="29" t="n">
        <v>42777</v>
      </c>
      <c r="Q7417" s="29" t="n">
        <v>42908</v>
      </c>
      <c r="R7417" s="28" t="n">
        <v>545</v>
      </c>
      <c r="S7417" s="28" t="n">
        <f aca="false">IF(O7417="Won",R7417,IF(O7417="Lost",0,N7417))</f>
        <v>545</v>
      </c>
      <c r="T7417" s="30" t="n">
        <f aca="false">IF(AND(P7417&lt;&gt;"",Q7417&lt;&gt;""),Q7417-P7417,"")</f>
        <v>131</v>
      </c>
      <c r="U7417" s="30" t="str">
        <f aca="false">IF(AND(O7417="Engaging",P7417&lt;&gt;""),'Leia-me'!$B$5-P7417,"")</f>
        <v/>
      </c>
      <c r="V7417" s="25" t="str">
        <f aca="false">IF(O7417&lt;&gt;"Engaging","",IF(U7417&lt;='Leia-me'!$B$6,"Saudável",IF(U7417&lt;='Leia-me'!$B$7,"Esfriando",IF(U7417&lt;='Leia-me'!$B$8,"Última chance","Zumbi"))))</f>
        <v/>
      </c>
      <c r="W7417" s="25" t="n">
        <f aca="false">IF(O7417="Won",1,IF(O7417="Lost",0,""))</f>
        <v>1</v>
      </c>
      <c r="Y7417" s="25" t="str">
        <f aca="false">IF(E7417="","Sim","")</f>
        <v/>
      </c>
    </row>
    <row r="7418" customFormat="false" ht="15" hidden="false" customHeight="false" outlineLevel="0" collapsed="false">
      <c r="A7418" s="25" t="s">
        <v>7681</v>
      </c>
      <c r="B7418" s="25" t="s">
        <v>102</v>
      </c>
      <c r="C7418" s="25" t="s">
        <v>111</v>
      </c>
      <c r="D7418" s="25" t="s">
        <v>114</v>
      </c>
      <c r="E7418" s="25" t="s">
        <v>419</v>
      </c>
      <c r="F7418" s="25" t="s">
        <v>146</v>
      </c>
      <c r="G7418" s="26" t="n">
        <v>2741.37</v>
      </c>
      <c r="H7418" s="27" t="n">
        <v>9226</v>
      </c>
      <c r="I7418" s="25" t="s">
        <v>147</v>
      </c>
      <c r="K7418" s="25" t="n">
        <v>1985</v>
      </c>
      <c r="L7418" s="25" t="s">
        <v>160</v>
      </c>
      <c r="M7418" s="25" t="s">
        <v>149</v>
      </c>
      <c r="N7418" s="28" t="n">
        <v>3393</v>
      </c>
      <c r="O7418" s="25" t="s">
        <v>54</v>
      </c>
      <c r="P7418" s="29" t="n">
        <v>42777</v>
      </c>
      <c r="Q7418" s="29" t="n">
        <v>42867</v>
      </c>
      <c r="R7418" s="28" t="n">
        <v>3035</v>
      </c>
      <c r="S7418" s="28" t="n">
        <f aca="false">IF(O7418="Won",R7418,IF(O7418="Lost",0,N7418))</f>
        <v>3035</v>
      </c>
      <c r="T7418" s="30" t="n">
        <f aca="false">IF(AND(P7418&lt;&gt;"",Q7418&lt;&gt;""),Q7418-P7418,"")</f>
        <v>90</v>
      </c>
      <c r="U7418" s="30" t="str">
        <f aca="false">IF(AND(O7418="Engaging",P7418&lt;&gt;""),'Leia-me'!$B$5-P7418,"")</f>
        <v/>
      </c>
      <c r="V7418" s="25" t="str">
        <f aca="false">IF(O7418&lt;&gt;"Engaging","",IF(U7418&lt;='Leia-me'!$B$6,"Saudável",IF(U7418&lt;='Leia-me'!$B$7,"Esfriando",IF(U7418&lt;='Leia-me'!$B$8,"Última chance","Zumbi"))))</f>
        <v/>
      </c>
      <c r="W7418" s="25" t="n">
        <f aca="false">IF(O7418="Won",1,IF(O7418="Lost",0,""))</f>
        <v>1</v>
      </c>
      <c r="Y7418" s="25" t="str">
        <f aca="false">IF(E7418="","Sim","")</f>
        <v/>
      </c>
    </row>
    <row r="7419" customFormat="false" ht="15" hidden="false" customHeight="false" outlineLevel="0" collapsed="false">
      <c r="A7419" s="25" t="s">
        <v>7682</v>
      </c>
      <c r="B7419" s="25" t="s">
        <v>102</v>
      </c>
      <c r="C7419" s="25" t="s">
        <v>111</v>
      </c>
      <c r="D7419" s="25" t="s">
        <v>114</v>
      </c>
      <c r="E7419" s="25" t="s">
        <v>449</v>
      </c>
      <c r="F7419" s="25" t="s">
        <v>192</v>
      </c>
      <c r="G7419" s="26" t="n">
        <v>98.79</v>
      </c>
      <c r="H7419" s="27" t="n">
        <v>96</v>
      </c>
      <c r="I7419" s="25" t="s">
        <v>147</v>
      </c>
      <c r="J7419" s="25" t="s">
        <v>445</v>
      </c>
      <c r="K7419" s="25" t="n">
        <v>2013</v>
      </c>
      <c r="L7419" s="25" t="s">
        <v>170</v>
      </c>
      <c r="M7419" s="25" t="s">
        <v>171</v>
      </c>
      <c r="N7419" s="28" t="n">
        <v>1096</v>
      </c>
      <c r="O7419" s="25" t="s">
        <v>54</v>
      </c>
      <c r="P7419" s="29" t="n">
        <v>42778</v>
      </c>
      <c r="Q7419" s="29" t="n">
        <v>42864</v>
      </c>
      <c r="R7419" s="28" t="n">
        <v>1050</v>
      </c>
      <c r="S7419" s="28" t="n">
        <f aca="false">IF(O7419="Won",R7419,IF(O7419="Lost",0,N7419))</f>
        <v>1050</v>
      </c>
      <c r="T7419" s="30" t="n">
        <f aca="false">IF(AND(P7419&lt;&gt;"",Q7419&lt;&gt;""),Q7419-P7419,"")</f>
        <v>86</v>
      </c>
      <c r="U7419" s="30" t="str">
        <f aca="false">IF(AND(O7419="Engaging",P7419&lt;&gt;""),'Leia-me'!$B$5-P7419,"")</f>
        <v/>
      </c>
      <c r="V7419" s="25" t="str">
        <f aca="false">IF(O7419&lt;&gt;"Engaging","",IF(U7419&lt;='Leia-me'!$B$6,"Saudável",IF(U7419&lt;='Leia-me'!$B$7,"Esfriando",IF(U7419&lt;='Leia-me'!$B$8,"Última chance","Zumbi"))))</f>
        <v/>
      </c>
      <c r="W7419" s="25" t="n">
        <f aca="false">IF(O7419="Won",1,IF(O7419="Lost",0,""))</f>
        <v>1</v>
      </c>
      <c r="Y7419" s="25" t="str">
        <f aca="false">IF(E7419="","Sim","")</f>
        <v/>
      </c>
    </row>
    <row r="7420" customFormat="false" ht="15" hidden="false" customHeight="false" outlineLevel="0" collapsed="false">
      <c r="A7420" s="25" t="s">
        <v>7683</v>
      </c>
      <c r="B7420" s="25" t="s">
        <v>102</v>
      </c>
      <c r="C7420" s="25" t="s">
        <v>111</v>
      </c>
      <c r="D7420" s="25" t="s">
        <v>114</v>
      </c>
      <c r="E7420" s="25" t="s">
        <v>444</v>
      </c>
      <c r="F7420" s="25" t="s">
        <v>192</v>
      </c>
      <c r="G7420" s="26" t="n">
        <v>6354.87</v>
      </c>
      <c r="H7420" s="27" t="n">
        <v>16780</v>
      </c>
      <c r="I7420" s="25" t="s">
        <v>147</v>
      </c>
      <c r="J7420" s="25" t="s">
        <v>445</v>
      </c>
      <c r="K7420" s="25" t="n">
        <v>1996</v>
      </c>
      <c r="L7420" s="25" t="s">
        <v>170</v>
      </c>
      <c r="M7420" s="25" t="s">
        <v>171</v>
      </c>
      <c r="N7420" s="28" t="n">
        <v>1096</v>
      </c>
      <c r="O7420" s="25" t="s">
        <v>55</v>
      </c>
      <c r="P7420" s="29" t="n">
        <v>42779</v>
      </c>
      <c r="Q7420" s="29" t="n">
        <v>42864</v>
      </c>
      <c r="R7420" s="28" t="n">
        <v>0</v>
      </c>
      <c r="S7420" s="28" t="n">
        <f aca="false">IF(O7420="Won",R7420,IF(O7420="Lost",0,N7420))</f>
        <v>0</v>
      </c>
      <c r="T7420" s="30" t="n">
        <f aca="false">IF(AND(P7420&lt;&gt;"",Q7420&lt;&gt;""),Q7420-P7420,"")</f>
        <v>85</v>
      </c>
      <c r="U7420" s="30" t="str">
        <f aca="false">IF(AND(O7420="Engaging",P7420&lt;&gt;""),'Leia-me'!$B$5-P7420,"")</f>
        <v/>
      </c>
      <c r="V7420" s="25" t="str">
        <f aca="false">IF(O7420&lt;&gt;"Engaging","",IF(U7420&lt;='Leia-me'!$B$6,"Saudável",IF(U7420&lt;='Leia-me'!$B$7,"Esfriando",IF(U7420&lt;='Leia-me'!$B$8,"Última chance","Zumbi"))))</f>
        <v/>
      </c>
      <c r="W7420" s="25" t="n">
        <f aca="false">IF(O7420="Won",1,IF(O7420="Lost",0,""))</f>
        <v>0</v>
      </c>
      <c r="Y7420" s="25" t="str">
        <f aca="false">IF(E7420="","Sim","")</f>
        <v/>
      </c>
    </row>
    <row r="7421" customFormat="false" ht="15" hidden="false" customHeight="false" outlineLevel="0" collapsed="false">
      <c r="A7421" s="25" t="s">
        <v>7684</v>
      </c>
      <c r="B7421" s="25" t="s">
        <v>102</v>
      </c>
      <c r="C7421" s="25" t="s">
        <v>111</v>
      </c>
      <c r="D7421" s="25" t="s">
        <v>114</v>
      </c>
      <c r="G7421" s="31"/>
      <c r="H7421" s="32"/>
      <c r="L7421" s="25" t="s">
        <v>178</v>
      </c>
      <c r="M7421" s="25" t="s">
        <v>171</v>
      </c>
      <c r="N7421" s="28" t="n">
        <v>5482</v>
      </c>
      <c r="O7421" s="25" t="s">
        <v>56</v>
      </c>
      <c r="P7421" s="29" t="n">
        <v>42781</v>
      </c>
      <c r="Q7421" s="33"/>
      <c r="R7421" s="34"/>
      <c r="S7421" s="28" t="n">
        <f aca="false">IF(O7421="Won",R7421,IF(O7421="Lost",0,N7421))</f>
        <v>5482</v>
      </c>
      <c r="T7421" s="30" t="str">
        <f aca="false">IF(AND(P7421&lt;&gt;"",Q7421&lt;&gt;""),Q7421-P7421,"")</f>
        <v/>
      </c>
      <c r="U7421" s="30" t="n">
        <f aca="false">IF(AND(O7421="Engaging",P7421&lt;&gt;""),'Leia-me'!$B$5-P7421,"")</f>
        <v>319</v>
      </c>
      <c r="V7421" s="25" t="str">
        <f aca="false">IF(O7421&lt;&gt;"Engaging","",IF(U7421&lt;='Leia-me'!$B$6,"Saudável",IF(U7421&lt;='Leia-me'!$B$7,"Esfriando",IF(U7421&lt;='Leia-me'!$B$8,"Última chance","Zumbi"))))</f>
        <v>Zumbi</v>
      </c>
      <c r="W7421" s="25" t="str">
        <f aca="false">IF(O7421="Won",1,IF(O7421="Lost",0,""))</f>
        <v/>
      </c>
      <c r="Y7421" s="25" t="str">
        <f aca="false">IF(E7421="","Sim","")</f>
        <v>Sim</v>
      </c>
    </row>
    <row r="7422" customFormat="false" ht="15" hidden="false" customHeight="false" outlineLevel="0" collapsed="false">
      <c r="A7422" s="25" t="s">
        <v>7685</v>
      </c>
      <c r="B7422" s="25" t="s">
        <v>102</v>
      </c>
      <c r="C7422" s="25" t="s">
        <v>111</v>
      </c>
      <c r="D7422" s="25" t="s">
        <v>114</v>
      </c>
      <c r="E7422" s="25" t="s">
        <v>1187</v>
      </c>
      <c r="F7422" s="25" t="s">
        <v>159</v>
      </c>
      <c r="G7422" s="26" t="n">
        <v>2059.9</v>
      </c>
      <c r="H7422" s="27" t="n">
        <v>3644</v>
      </c>
      <c r="I7422" s="25" t="s">
        <v>147</v>
      </c>
      <c r="K7422" s="25" t="n">
        <v>1988</v>
      </c>
      <c r="L7422" s="25" t="s">
        <v>186</v>
      </c>
      <c r="M7422" s="25" t="s">
        <v>171</v>
      </c>
      <c r="N7422" s="28" t="n">
        <v>550</v>
      </c>
      <c r="O7422" s="25" t="s">
        <v>55</v>
      </c>
      <c r="P7422" s="29" t="n">
        <v>42783</v>
      </c>
      <c r="Q7422" s="29" t="n">
        <v>42859</v>
      </c>
      <c r="R7422" s="28" t="n">
        <v>0</v>
      </c>
      <c r="S7422" s="28" t="n">
        <f aca="false">IF(O7422="Won",R7422,IF(O7422="Lost",0,N7422))</f>
        <v>0</v>
      </c>
      <c r="T7422" s="30" t="n">
        <f aca="false">IF(AND(P7422&lt;&gt;"",Q7422&lt;&gt;""),Q7422-P7422,"")</f>
        <v>76</v>
      </c>
      <c r="U7422" s="30" t="str">
        <f aca="false">IF(AND(O7422="Engaging",P7422&lt;&gt;""),'Leia-me'!$B$5-P7422,"")</f>
        <v/>
      </c>
      <c r="V7422" s="25" t="str">
        <f aca="false">IF(O7422&lt;&gt;"Engaging","",IF(U7422&lt;='Leia-me'!$B$6,"Saudável",IF(U7422&lt;='Leia-me'!$B$7,"Esfriando",IF(U7422&lt;='Leia-me'!$B$8,"Última chance","Zumbi"))))</f>
        <v/>
      </c>
      <c r="W7422" s="25" t="n">
        <f aca="false">IF(O7422="Won",1,IF(O7422="Lost",0,""))</f>
        <v>0</v>
      </c>
      <c r="Y7422" s="25" t="str">
        <f aca="false">IF(E7422="","Sim","")</f>
        <v/>
      </c>
    </row>
    <row r="7423" customFormat="false" ht="15" hidden="false" customHeight="false" outlineLevel="0" collapsed="false">
      <c r="A7423" s="25" t="s">
        <v>7686</v>
      </c>
      <c r="B7423" s="25" t="s">
        <v>102</v>
      </c>
      <c r="C7423" s="25" t="s">
        <v>111</v>
      </c>
      <c r="D7423" s="25" t="s">
        <v>114</v>
      </c>
      <c r="E7423" s="25" t="s">
        <v>636</v>
      </c>
      <c r="F7423" s="25" t="s">
        <v>267</v>
      </c>
      <c r="G7423" s="26" t="n">
        <v>405.59</v>
      </c>
      <c r="H7423" s="27" t="n">
        <v>1179</v>
      </c>
      <c r="I7423" s="25" t="s">
        <v>637</v>
      </c>
      <c r="J7423" s="25" t="s">
        <v>266</v>
      </c>
      <c r="K7423" s="25" t="n">
        <v>1987</v>
      </c>
      <c r="L7423" s="25" t="s">
        <v>1834</v>
      </c>
      <c r="M7423" s="25" t="s">
        <v>171</v>
      </c>
      <c r="N7423" s="28" t="n">
        <v>4821</v>
      </c>
      <c r="O7423" s="25" t="s">
        <v>55</v>
      </c>
      <c r="P7423" s="29" t="n">
        <v>42783</v>
      </c>
      <c r="Q7423" s="29" t="n">
        <v>42883</v>
      </c>
      <c r="R7423" s="28" t="n">
        <v>0</v>
      </c>
      <c r="S7423" s="28" t="n">
        <f aca="false">IF(O7423="Won",R7423,IF(O7423="Lost",0,N7423))</f>
        <v>0</v>
      </c>
      <c r="T7423" s="30" t="n">
        <f aca="false">IF(AND(P7423&lt;&gt;"",Q7423&lt;&gt;""),Q7423-P7423,"")</f>
        <v>100</v>
      </c>
      <c r="U7423" s="30" t="str">
        <f aca="false">IF(AND(O7423="Engaging",P7423&lt;&gt;""),'Leia-me'!$B$5-P7423,"")</f>
        <v/>
      </c>
      <c r="V7423" s="25" t="str">
        <f aca="false">IF(O7423&lt;&gt;"Engaging","",IF(U7423&lt;='Leia-me'!$B$6,"Saudável",IF(U7423&lt;='Leia-me'!$B$7,"Esfriando",IF(U7423&lt;='Leia-me'!$B$8,"Última chance","Zumbi"))))</f>
        <v/>
      </c>
      <c r="W7423" s="25" t="n">
        <f aca="false">IF(O7423="Won",1,IF(O7423="Lost",0,""))</f>
        <v>0</v>
      </c>
      <c r="X7423" s="25" t="s">
        <v>1835</v>
      </c>
      <c r="Y7423" s="25" t="str">
        <f aca="false">IF(E7423="","Sim","")</f>
        <v/>
      </c>
    </row>
    <row r="7424" customFormat="false" ht="15" hidden="false" customHeight="false" outlineLevel="0" collapsed="false">
      <c r="A7424" s="25" t="s">
        <v>7687</v>
      </c>
      <c r="B7424" s="25" t="s">
        <v>102</v>
      </c>
      <c r="C7424" s="25" t="s">
        <v>111</v>
      </c>
      <c r="D7424" s="25" t="s">
        <v>114</v>
      </c>
      <c r="E7424" s="25" t="s">
        <v>2863</v>
      </c>
      <c r="F7424" s="25" t="s">
        <v>211</v>
      </c>
      <c r="G7424" s="26" t="n">
        <v>2437.85</v>
      </c>
      <c r="H7424" s="27" t="n">
        <v>4874</v>
      </c>
      <c r="I7424" s="25" t="s">
        <v>147</v>
      </c>
      <c r="K7424" s="25" t="n">
        <v>2001</v>
      </c>
      <c r="L7424" s="25" t="s">
        <v>186</v>
      </c>
      <c r="M7424" s="25" t="s">
        <v>171</v>
      </c>
      <c r="N7424" s="28" t="n">
        <v>550</v>
      </c>
      <c r="O7424" s="25" t="s">
        <v>54</v>
      </c>
      <c r="P7424" s="29" t="n">
        <v>42783</v>
      </c>
      <c r="Q7424" s="29" t="n">
        <v>42864</v>
      </c>
      <c r="R7424" s="28" t="n">
        <v>540</v>
      </c>
      <c r="S7424" s="28" t="n">
        <f aca="false">IF(O7424="Won",R7424,IF(O7424="Lost",0,N7424))</f>
        <v>540</v>
      </c>
      <c r="T7424" s="30" t="n">
        <f aca="false">IF(AND(P7424&lt;&gt;"",Q7424&lt;&gt;""),Q7424-P7424,"")</f>
        <v>81</v>
      </c>
      <c r="U7424" s="30" t="str">
        <f aca="false">IF(AND(O7424="Engaging",P7424&lt;&gt;""),'Leia-me'!$B$5-P7424,"")</f>
        <v/>
      </c>
      <c r="V7424" s="25" t="str">
        <f aca="false">IF(O7424&lt;&gt;"Engaging","",IF(U7424&lt;='Leia-me'!$B$6,"Saudável",IF(U7424&lt;='Leia-me'!$B$7,"Esfriando",IF(U7424&lt;='Leia-me'!$B$8,"Última chance","Zumbi"))))</f>
        <v/>
      </c>
      <c r="W7424" s="25" t="n">
        <f aca="false">IF(O7424="Won",1,IF(O7424="Lost",0,""))</f>
        <v>1</v>
      </c>
      <c r="Y7424" s="25" t="str">
        <f aca="false">IF(E7424="","Sim","")</f>
        <v/>
      </c>
    </row>
    <row r="7425" customFormat="false" ht="15" hidden="false" customHeight="false" outlineLevel="0" collapsed="false">
      <c r="A7425" s="25" t="s">
        <v>7688</v>
      </c>
      <c r="B7425" s="25" t="s">
        <v>102</v>
      </c>
      <c r="C7425" s="25" t="s">
        <v>111</v>
      </c>
      <c r="D7425" s="25" t="s">
        <v>114</v>
      </c>
      <c r="E7425" s="25" t="s">
        <v>2484</v>
      </c>
      <c r="F7425" s="25" t="s">
        <v>155</v>
      </c>
      <c r="G7425" s="26" t="n">
        <v>1825.82</v>
      </c>
      <c r="H7425" s="27" t="n">
        <v>5595</v>
      </c>
      <c r="I7425" s="25" t="s">
        <v>147</v>
      </c>
      <c r="J7425" s="25" t="s">
        <v>156</v>
      </c>
      <c r="K7425" s="25" t="n">
        <v>1995</v>
      </c>
      <c r="L7425" s="25" t="s">
        <v>186</v>
      </c>
      <c r="M7425" s="25" t="s">
        <v>171</v>
      </c>
      <c r="N7425" s="28" t="n">
        <v>550</v>
      </c>
      <c r="O7425" s="25" t="s">
        <v>56</v>
      </c>
      <c r="P7425" s="29" t="n">
        <v>42785</v>
      </c>
      <c r="Q7425" s="33"/>
      <c r="R7425" s="34"/>
      <c r="S7425" s="28" t="n">
        <f aca="false">IF(O7425="Won",R7425,IF(O7425="Lost",0,N7425))</f>
        <v>550</v>
      </c>
      <c r="T7425" s="30" t="str">
        <f aca="false">IF(AND(P7425&lt;&gt;"",Q7425&lt;&gt;""),Q7425-P7425,"")</f>
        <v/>
      </c>
      <c r="U7425" s="30" t="n">
        <f aca="false">IF(AND(O7425="Engaging",P7425&lt;&gt;""),'Leia-me'!$B$5-P7425,"")</f>
        <v>315</v>
      </c>
      <c r="V7425" s="25" t="str">
        <f aca="false">IF(O7425&lt;&gt;"Engaging","",IF(U7425&lt;='Leia-me'!$B$6,"Saudável",IF(U7425&lt;='Leia-me'!$B$7,"Esfriando",IF(U7425&lt;='Leia-me'!$B$8,"Última chance","Zumbi"))))</f>
        <v>Zumbi</v>
      </c>
      <c r="W7425" s="25" t="str">
        <f aca="false">IF(O7425="Won",1,IF(O7425="Lost",0,""))</f>
        <v/>
      </c>
      <c r="Y7425" s="25" t="str">
        <f aca="false">IF(E7425="","Sim","")</f>
        <v/>
      </c>
    </row>
    <row r="7426" customFormat="false" ht="15" hidden="false" customHeight="false" outlineLevel="0" collapsed="false">
      <c r="A7426" s="25" t="s">
        <v>7689</v>
      </c>
      <c r="B7426" s="25" t="s">
        <v>102</v>
      </c>
      <c r="C7426" s="25" t="s">
        <v>111</v>
      </c>
      <c r="D7426" s="25" t="s">
        <v>114</v>
      </c>
      <c r="E7426" s="25" t="s">
        <v>2754</v>
      </c>
      <c r="F7426" s="25" t="s">
        <v>267</v>
      </c>
      <c r="G7426" s="26" t="n">
        <v>1012.72</v>
      </c>
      <c r="H7426" s="27" t="n">
        <v>3492</v>
      </c>
      <c r="I7426" s="25" t="s">
        <v>2755</v>
      </c>
      <c r="K7426" s="25" t="n">
        <v>1991</v>
      </c>
      <c r="L7426" s="25" t="s">
        <v>1834</v>
      </c>
      <c r="M7426" s="25" t="s">
        <v>171</v>
      </c>
      <c r="N7426" s="28" t="n">
        <v>4821</v>
      </c>
      <c r="O7426" s="25" t="s">
        <v>54</v>
      </c>
      <c r="P7426" s="29" t="n">
        <v>42785</v>
      </c>
      <c r="Q7426" s="29" t="n">
        <v>42799</v>
      </c>
      <c r="R7426" s="28" t="n">
        <v>4216</v>
      </c>
      <c r="S7426" s="28" t="n">
        <f aca="false">IF(O7426="Won",R7426,IF(O7426="Lost",0,N7426))</f>
        <v>4216</v>
      </c>
      <c r="T7426" s="30" t="n">
        <f aca="false">IF(AND(P7426&lt;&gt;"",Q7426&lt;&gt;""),Q7426-P7426,"")</f>
        <v>14</v>
      </c>
      <c r="U7426" s="30" t="str">
        <f aca="false">IF(AND(O7426="Engaging",P7426&lt;&gt;""),'Leia-me'!$B$5-P7426,"")</f>
        <v/>
      </c>
      <c r="V7426" s="25" t="str">
        <f aca="false">IF(O7426&lt;&gt;"Engaging","",IF(U7426&lt;='Leia-me'!$B$6,"Saudável",IF(U7426&lt;='Leia-me'!$B$7,"Esfriando",IF(U7426&lt;='Leia-me'!$B$8,"Última chance","Zumbi"))))</f>
        <v/>
      </c>
      <c r="W7426" s="25" t="n">
        <f aca="false">IF(O7426="Won",1,IF(O7426="Lost",0,""))</f>
        <v>1</v>
      </c>
      <c r="X7426" s="25" t="s">
        <v>1835</v>
      </c>
      <c r="Y7426" s="25" t="str">
        <f aca="false">IF(E7426="","Sim","")</f>
        <v/>
      </c>
    </row>
    <row r="7427" customFormat="false" ht="15" hidden="false" customHeight="false" outlineLevel="0" collapsed="false">
      <c r="A7427" s="25" t="s">
        <v>7690</v>
      </c>
      <c r="B7427" s="25" t="s">
        <v>102</v>
      </c>
      <c r="C7427" s="25" t="s">
        <v>111</v>
      </c>
      <c r="D7427" s="25" t="s">
        <v>114</v>
      </c>
      <c r="E7427" s="25" t="s">
        <v>636</v>
      </c>
      <c r="F7427" s="25" t="s">
        <v>267</v>
      </c>
      <c r="G7427" s="26" t="n">
        <v>405.59</v>
      </c>
      <c r="H7427" s="27" t="n">
        <v>1179</v>
      </c>
      <c r="I7427" s="25" t="s">
        <v>637</v>
      </c>
      <c r="J7427" s="25" t="s">
        <v>266</v>
      </c>
      <c r="K7427" s="25" t="n">
        <v>1987</v>
      </c>
      <c r="L7427" s="25" t="s">
        <v>186</v>
      </c>
      <c r="M7427" s="25" t="s">
        <v>171</v>
      </c>
      <c r="N7427" s="28" t="n">
        <v>550</v>
      </c>
      <c r="O7427" s="25" t="s">
        <v>55</v>
      </c>
      <c r="P7427" s="29" t="n">
        <v>42786</v>
      </c>
      <c r="Q7427" s="29" t="n">
        <v>42889</v>
      </c>
      <c r="R7427" s="28" t="n">
        <v>0</v>
      </c>
      <c r="S7427" s="28" t="n">
        <f aca="false">IF(O7427="Won",R7427,IF(O7427="Lost",0,N7427))</f>
        <v>0</v>
      </c>
      <c r="T7427" s="30" t="n">
        <f aca="false">IF(AND(P7427&lt;&gt;"",Q7427&lt;&gt;""),Q7427-P7427,"")</f>
        <v>103</v>
      </c>
      <c r="U7427" s="30" t="str">
        <f aca="false">IF(AND(O7427="Engaging",P7427&lt;&gt;""),'Leia-me'!$B$5-P7427,"")</f>
        <v/>
      </c>
      <c r="V7427" s="25" t="str">
        <f aca="false">IF(O7427&lt;&gt;"Engaging","",IF(U7427&lt;='Leia-me'!$B$6,"Saudável",IF(U7427&lt;='Leia-me'!$B$7,"Esfriando",IF(U7427&lt;='Leia-me'!$B$8,"Última chance","Zumbi"))))</f>
        <v/>
      </c>
      <c r="W7427" s="25" t="n">
        <f aca="false">IF(O7427="Won",1,IF(O7427="Lost",0,""))</f>
        <v>0</v>
      </c>
      <c r="Y7427" s="25" t="str">
        <f aca="false">IF(E7427="","Sim","")</f>
        <v/>
      </c>
    </row>
    <row r="7428" customFormat="false" ht="15" hidden="false" customHeight="false" outlineLevel="0" collapsed="false">
      <c r="A7428" s="25" t="s">
        <v>7691</v>
      </c>
      <c r="B7428" s="25" t="s">
        <v>102</v>
      </c>
      <c r="C7428" s="25" t="s">
        <v>111</v>
      </c>
      <c r="D7428" s="25" t="s">
        <v>114</v>
      </c>
      <c r="E7428" s="25" t="s">
        <v>633</v>
      </c>
      <c r="F7428" s="25" t="s">
        <v>211</v>
      </c>
      <c r="G7428" s="26" t="n">
        <v>1388.67</v>
      </c>
      <c r="H7428" s="27" t="n">
        <v>3583</v>
      </c>
      <c r="I7428" s="25" t="s">
        <v>147</v>
      </c>
      <c r="K7428" s="25" t="n">
        <v>1989</v>
      </c>
      <c r="L7428" s="25" t="s">
        <v>1834</v>
      </c>
      <c r="M7428" s="25" t="s">
        <v>171</v>
      </c>
      <c r="N7428" s="28" t="n">
        <v>4821</v>
      </c>
      <c r="O7428" s="25" t="s">
        <v>55</v>
      </c>
      <c r="P7428" s="29" t="n">
        <v>42788</v>
      </c>
      <c r="Q7428" s="29" t="n">
        <v>42808</v>
      </c>
      <c r="R7428" s="28" t="n">
        <v>0</v>
      </c>
      <c r="S7428" s="28" t="n">
        <f aca="false">IF(O7428="Won",R7428,IF(O7428="Lost",0,N7428))</f>
        <v>0</v>
      </c>
      <c r="T7428" s="30" t="n">
        <f aca="false">IF(AND(P7428&lt;&gt;"",Q7428&lt;&gt;""),Q7428-P7428,"")</f>
        <v>20</v>
      </c>
      <c r="U7428" s="30" t="str">
        <f aca="false">IF(AND(O7428="Engaging",P7428&lt;&gt;""),'Leia-me'!$B$5-P7428,"")</f>
        <v/>
      </c>
      <c r="V7428" s="25" t="str">
        <f aca="false">IF(O7428&lt;&gt;"Engaging","",IF(U7428&lt;='Leia-me'!$B$6,"Saudável",IF(U7428&lt;='Leia-me'!$B$7,"Esfriando",IF(U7428&lt;='Leia-me'!$B$8,"Última chance","Zumbi"))))</f>
        <v/>
      </c>
      <c r="W7428" s="25" t="n">
        <f aca="false">IF(O7428="Won",1,IF(O7428="Lost",0,""))</f>
        <v>0</v>
      </c>
      <c r="X7428" s="25" t="s">
        <v>1835</v>
      </c>
      <c r="Y7428" s="25" t="str">
        <f aca="false">IF(E7428="","Sim","")</f>
        <v/>
      </c>
    </row>
    <row r="7429" customFormat="false" ht="15" hidden="false" customHeight="false" outlineLevel="0" collapsed="false">
      <c r="A7429" s="25" t="s">
        <v>7692</v>
      </c>
      <c r="B7429" s="25" t="s">
        <v>102</v>
      </c>
      <c r="C7429" s="25" t="s">
        <v>111</v>
      </c>
      <c r="D7429" s="25" t="s">
        <v>114</v>
      </c>
      <c r="E7429" s="25" t="s">
        <v>156</v>
      </c>
      <c r="F7429" s="25" t="s">
        <v>155</v>
      </c>
      <c r="G7429" s="26" t="n">
        <v>1699.85</v>
      </c>
      <c r="H7429" s="27" t="n">
        <v>5108</v>
      </c>
      <c r="I7429" s="25" t="s">
        <v>147</v>
      </c>
      <c r="K7429" s="25" t="n">
        <v>1999</v>
      </c>
      <c r="L7429" s="25" t="s">
        <v>178</v>
      </c>
      <c r="M7429" s="25" t="s">
        <v>171</v>
      </c>
      <c r="N7429" s="28" t="n">
        <v>5482</v>
      </c>
      <c r="O7429" s="25" t="s">
        <v>54</v>
      </c>
      <c r="P7429" s="29" t="n">
        <v>42788</v>
      </c>
      <c r="Q7429" s="29" t="n">
        <v>42865</v>
      </c>
      <c r="R7429" s="28" t="n">
        <v>5491</v>
      </c>
      <c r="S7429" s="28" t="n">
        <f aca="false">IF(O7429="Won",R7429,IF(O7429="Lost",0,N7429))</f>
        <v>5491</v>
      </c>
      <c r="T7429" s="30" t="n">
        <f aca="false">IF(AND(P7429&lt;&gt;"",Q7429&lt;&gt;""),Q7429-P7429,"")</f>
        <v>77</v>
      </c>
      <c r="U7429" s="30" t="str">
        <f aca="false">IF(AND(O7429="Engaging",P7429&lt;&gt;""),'Leia-me'!$B$5-P7429,"")</f>
        <v/>
      </c>
      <c r="V7429" s="25" t="str">
        <f aca="false">IF(O7429&lt;&gt;"Engaging","",IF(U7429&lt;='Leia-me'!$B$6,"Saudável",IF(U7429&lt;='Leia-me'!$B$7,"Esfriando",IF(U7429&lt;='Leia-me'!$B$8,"Última chance","Zumbi"))))</f>
        <v/>
      </c>
      <c r="W7429" s="25" t="n">
        <f aca="false">IF(O7429="Won",1,IF(O7429="Lost",0,""))</f>
        <v>1</v>
      </c>
      <c r="Y7429" s="25" t="str">
        <f aca="false">IF(E7429="","Sim","")</f>
        <v/>
      </c>
    </row>
    <row r="7430" customFormat="false" ht="15" hidden="false" customHeight="false" outlineLevel="0" collapsed="false">
      <c r="A7430" s="25" t="s">
        <v>7693</v>
      </c>
      <c r="B7430" s="25" t="s">
        <v>102</v>
      </c>
      <c r="C7430" s="25" t="s">
        <v>111</v>
      </c>
      <c r="D7430" s="25" t="s">
        <v>114</v>
      </c>
      <c r="G7430" s="31"/>
      <c r="H7430" s="32"/>
      <c r="L7430" s="25" t="s">
        <v>160</v>
      </c>
      <c r="M7430" s="25" t="s">
        <v>149</v>
      </c>
      <c r="N7430" s="28" t="n">
        <v>3393</v>
      </c>
      <c r="O7430" s="25" t="s">
        <v>56</v>
      </c>
      <c r="P7430" s="29" t="n">
        <v>42789</v>
      </c>
      <c r="Q7430" s="33"/>
      <c r="R7430" s="34"/>
      <c r="S7430" s="28" t="n">
        <f aca="false">IF(O7430="Won",R7430,IF(O7430="Lost",0,N7430))</f>
        <v>3393</v>
      </c>
      <c r="T7430" s="30" t="str">
        <f aca="false">IF(AND(P7430&lt;&gt;"",Q7430&lt;&gt;""),Q7430-P7430,"")</f>
        <v/>
      </c>
      <c r="U7430" s="30" t="n">
        <f aca="false">IF(AND(O7430="Engaging",P7430&lt;&gt;""),'Leia-me'!$B$5-P7430,"")</f>
        <v>311</v>
      </c>
      <c r="V7430" s="25" t="str">
        <f aca="false">IF(O7430&lt;&gt;"Engaging","",IF(U7430&lt;='Leia-me'!$B$6,"Saudável",IF(U7430&lt;='Leia-me'!$B$7,"Esfriando",IF(U7430&lt;='Leia-me'!$B$8,"Última chance","Zumbi"))))</f>
        <v>Zumbi</v>
      </c>
      <c r="W7430" s="25" t="str">
        <f aca="false">IF(O7430="Won",1,IF(O7430="Lost",0,""))</f>
        <v/>
      </c>
      <c r="Y7430" s="25" t="str">
        <f aca="false">IF(E7430="","Sim","")</f>
        <v>Sim</v>
      </c>
    </row>
    <row r="7431" customFormat="false" ht="15" hidden="false" customHeight="false" outlineLevel="0" collapsed="false">
      <c r="A7431" s="25" t="s">
        <v>7694</v>
      </c>
      <c r="B7431" s="25" t="s">
        <v>102</v>
      </c>
      <c r="C7431" s="25" t="s">
        <v>111</v>
      </c>
      <c r="D7431" s="25" t="s">
        <v>114</v>
      </c>
      <c r="E7431" s="25" t="s">
        <v>419</v>
      </c>
      <c r="F7431" s="25" t="s">
        <v>146</v>
      </c>
      <c r="G7431" s="26" t="n">
        <v>2741.37</v>
      </c>
      <c r="H7431" s="27" t="n">
        <v>9226</v>
      </c>
      <c r="I7431" s="25" t="s">
        <v>147</v>
      </c>
      <c r="K7431" s="25" t="n">
        <v>1985</v>
      </c>
      <c r="L7431" s="25" t="s">
        <v>186</v>
      </c>
      <c r="M7431" s="25" t="s">
        <v>171</v>
      </c>
      <c r="N7431" s="28" t="n">
        <v>550</v>
      </c>
      <c r="O7431" s="25" t="s">
        <v>54</v>
      </c>
      <c r="P7431" s="29" t="n">
        <v>42789</v>
      </c>
      <c r="Q7431" s="29" t="n">
        <v>42805</v>
      </c>
      <c r="R7431" s="28" t="n">
        <v>480</v>
      </c>
      <c r="S7431" s="28" t="n">
        <f aca="false">IF(O7431="Won",R7431,IF(O7431="Lost",0,N7431))</f>
        <v>480</v>
      </c>
      <c r="T7431" s="30" t="n">
        <f aca="false">IF(AND(P7431&lt;&gt;"",Q7431&lt;&gt;""),Q7431-P7431,"")</f>
        <v>16</v>
      </c>
      <c r="U7431" s="30" t="str">
        <f aca="false">IF(AND(O7431="Engaging",P7431&lt;&gt;""),'Leia-me'!$B$5-P7431,"")</f>
        <v/>
      </c>
      <c r="V7431" s="25" t="str">
        <f aca="false">IF(O7431&lt;&gt;"Engaging","",IF(U7431&lt;='Leia-me'!$B$6,"Saudável",IF(U7431&lt;='Leia-me'!$B$7,"Esfriando",IF(U7431&lt;='Leia-me'!$B$8,"Última chance","Zumbi"))))</f>
        <v/>
      </c>
      <c r="W7431" s="25" t="n">
        <f aca="false">IF(O7431="Won",1,IF(O7431="Lost",0,""))</f>
        <v>1</v>
      </c>
      <c r="Y7431" s="25" t="str">
        <f aca="false">IF(E7431="","Sim","")</f>
        <v/>
      </c>
    </row>
    <row r="7432" customFormat="false" ht="15" hidden="false" customHeight="false" outlineLevel="0" collapsed="false">
      <c r="A7432" s="25" t="s">
        <v>7695</v>
      </c>
      <c r="B7432" s="25" t="s">
        <v>102</v>
      </c>
      <c r="C7432" s="25" t="s">
        <v>111</v>
      </c>
      <c r="D7432" s="25" t="s">
        <v>114</v>
      </c>
      <c r="E7432" s="25" t="s">
        <v>636</v>
      </c>
      <c r="F7432" s="25" t="s">
        <v>267</v>
      </c>
      <c r="G7432" s="26" t="n">
        <v>405.59</v>
      </c>
      <c r="H7432" s="27" t="n">
        <v>1179</v>
      </c>
      <c r="I7432" s="25" t="s">
        <v>637</v>
      </c>
      <c r="J7432" s="25" t="s">
        <v>266</v>
      </c>
      <c r="K7432" s="25" t="n">
        <v>1987</v>
      </c>
      <c r="L7432" s="25" t="s">
        <v>160</v>
      </c>
      <c r="M7432" s="25" t="s">
        <v>149</v>
      </c>
      <c r="N7432" s="28" t="n">
        <v>3393</v>
      </c>
      <c r="O7432" s="25" t="s">
        <v>54</v>
      </c>
      <c r="P7432" s="29" t="n">
        <v>42789</v>
      </c>
      <c r="Q7432" s="29" t="n">
        <v>42861</v>
      </c>
      <c r="R7432" s="28" t="n">
        <v>3208</v>
      </c>
      <c r="S7432" s="28" t="n">
        <f aca="false">IF(O7432="Won",R7432,IF(O7432="Lost",0,N7432))</f>
        <v>3208</v>
      </c>
      <c r="T7432" s="30" t="n">
        <f aca="false">IF(AND(P7432&lt;&gt;"",Q7432&lt;&gt;""),Q7432-P7432,"")</f>
        <v>72</v>
      </c>
      <c r="U7432" s="30" t="str">
        <f aca="false">IF(AND(O7432="Engaging",P7432&lt;&gt;""),'Leia-me'!$B$5-P7432,"")</f>
        <v/>
      </c>
      <c r="V7432" s="25" t="str">
        <f aca="false">IF(O7432&lt;&gt;"Engaging","",IF(U7432&lt;='Leia-me'!$B$6,"Saudável",IF(U7432&lt;='Leia-me'!$B$7,"Esfriando",IF(U7432&lt;='Leia-me'!$B$8,"Última chance","Zumbi"))))</f>
        <v/>
      </c>
      <c r="W7432" s="25" t="n">
        <f aca="false">IF(O7432="Won",1,IF(O7432="Lost",0,""))</f>
        <v>1</v>
      </c>
      <c r="Y7432" s="25" t="str">
        <f aca="false">IF(E7432="","Sim","")</f>
        <v/>
      </c>
    </row>
    <row r="7433" customFormat="false" ht="15" hidden="false" customHeight="false" outlineLevel="0" collapsed="false">
      <c r="A7433" s="25" t="s">
        <v>7696</v>
      </c>
      <c r="B7433" s="25" t="s">
        <v>102</v>
      </c>
      <c r="C7433" s="25" t="s">
        <v>111</v>
      </c>
      <c r="D7433" s="25" t="s">
        <v>114</v>
      </c>
      <c r="G7433" s="31"/>
      <c r="H7433" s="32"/>
      <c r="L7433" s="25" t="s">
        <v>1834</v>
      </c>
      <c r="M7433" s="25" t="s">
        <v>171</v>
      </c>
      <c r="N7433" s="28" t="n">
        <v>4821</v>
      </c>
      <c r="O7433" s="25" t="s">
        <v>56</v>
      </c>
      <c r="P7433" s="29" t="n">
        <v>42790</v>
      </c>
      <c r="Q7433" s="33"/>
      <c r="R7433" s="34"/>
      <c r="S7433" s="28" t="n">
        <f aca="false">IF(O7433="Won",R7433,IF(O7433="Lost",0,N7433))</f>
        <v>4821</v>
      </c>
      <c r="T7433" s="30" t="str">
        <f aca="false">IF(AND(P7433&lt;&gt;"",Q7433&lt;&gt;""),Q7433-P7433,"")</f>
        <v/>
      </c>
      <c r="U7433" s="30" t="n">
        <f aca="false">IF(AND(O7433="Engaging",P7433&lt;&gt;""),'Leia-me'!$B$5-P7433,"")</f>
        <v>310</v>
      </c>
      <c r="V7433" s="25" t="str">
        <f aca="false">IF(O7433&lt;&gt;"Engaging","",IF(U7433&lt;='Leia-me'!$B$6,"Saudável",IF(U7433&lt;='Leia-me'!$B$7,"Esfriando",IF(U7433&lt;='Leia-me'!$B$8,"Última chance","Zumbi"))))</f>
        <v>Zumbi</v>
      </c>
      <c r="W7433" s="25" t="str">
        <f aca="false">IF(O7433="Won",1,IF(O7433="Lost",0,""))</f>
        <v/>
      </c>
      <c r="X7433" s="25" t="s">
        <v>1835</v>
      </c>
      <c r="Y7433" s="25" t="str">
        <f aca="false">IF(E7433="","Sim","")</f>
        <v>Sim</v>
      </c>
    </row>
    <row r="7434" customFormat="false" ht="15" hidden="false" customHeight="false" outlineLevel="0" collapsed="false">
      <c r="A7434" s="25" t="s">
        <v>7697</v>
      </c>
      <c r="B7434" s="25" t="s">
        <v>102</v>
      </c>
      <c r="C7434" s="25" t="s">
        <v>111</v>
      </c>
      <c r="D7434" s="25" t="s">
        <v>114</v>
      </c>
      <c r="E7434" s="25" t="s">
        <v>1187</v>
      </c>
      <c r="F7434" s="25" t="s">
        <v>159</v>
      </c>
      <c r="G7434" s="26" t="n">
        <v>2059.9</v>
      </c>
      <c r="H7434" s="27" t="n">
        <v>3644</v>
      </c>
      <c r="I7434" s="25" t="s">
        <v>147</v>
      </c>
      <c r="K7434" s="25" t="n">
        <v>1988</v>
      </c>
      <c r="L7434" s="25" t="s">
        <v>186</v>
      </c>
      <c r="M7434" s="25" t="s">
        <v>171</v>
      </c>
      <c r="N7434" s="28" t="n">
        <v>550</v>
      </c>
      <c r="O7434" s="25" t="s">
        <v>55</v>
      </c>
      <c r="P7434" s="29" t="n">
        <v>42791</v>
      </c>
      <c r="Q7434" s="29" t="n">
        <v>42806</v>
      </c>
      <c r="R7434" s="28" t="n">
        <v>0</v>
      </c>
      <c r="S7434" s="28" t="n">
        <f aca="false">IF(O7434="Won",R7434,IF(O7434="Lost",0,N7434))</f>
        <v>0</v>
      </c>
      <c r="T7434" s="30" t="n">
        <f aca="false">IF(AND(P7434&lt;&gt;"",Q7434&lt;&gt;""),Q7434-P7434,"")</f>
        <v>15</v>
      </c>
      <c r="U7434" s="30" t="str">
        <f aca="false">IF(AND(O7434="Engaging",P7434&lt;&gt;""),'Leia-me'!$B$5-P7434,"")</f>
        <v/>
      </c>
      <c r="V7434" s="25" t="str">
        <f aca="false">IF(O7434&lt;&gt;"Engaging","",IF(U7434&lt;='Leia-me'!$B$6,"Saudável",IF(U7434&lt;='Leia-me'!$B$7,"Esfriando",IF(U7434&lt;='Leia-me'!$B$8,"Última chance","Zumbi"))))</f>
        <v/>
      </c>
      <c r="W7434" s="25" t="n">
        <f aca="false">IF(O7434="Won",1,IF(O7434="Lost",0,""))</f>
        <v>0</v>
      </c>
      <c r="Y7434" s="25" t="str">
        <f aca="false">IF(E7434="","Sim","")</f>
        <v/>
      </c>
    </row>
    <row r="7435" customFormat="false" ht="15" hidden="false" customHeight="false" outlineLevel="0" collapsed="false">
      <c r="A7435" s="25" t="s">
        <v>7698</v>
      </c>
      <c r="B7435" s="25" t="s">
        <v>102</v>
      </c>
      <c r="C7435" s="25" t="s">
        <v>111</v>
      </c>
      <c r="D7435" s="25" t="s">
        <v>114</v>
      </c>
      <c r="E7435" s="25" t="s">
        <v>419</v>
      </c>
      <c r="F7435" s="25" t="s">
        <v>146</v>
      </c>
      <c r="G7435" s="26" t="n">
        <v>2741.37</v>
      </c>
      <c r="H7435" s="27" t="n">
        <v>9226</v>
      </c>
      <c r="I7435" s="25" t="s">
        <v>147</v>
      </c>
      <c r="K7435" s="25" t="n">
        <v>1985</v>
      </c>
      <c r="L7435" s="25" t="s">
        <v>170</v>
      </c>
      <c r="M7435" s="25" t="s">
        <v>171</v>
      </c>
      <c r="N7435" s="28" t="n">
        <v>1096</v>
      </c>
      <c r="O7435" s="25" t="s">
        <v>55</v>
      </c>
      <c r="P7435" s="29" t="n">
        <v>42791</v>
      </c>
      <c r="Q7435" s="29" t="n">
        <v>42802</v>
      </c>
      <c r="R7435" s="28" t="n">
        <v>0</v>
      </c>
      <c r="S7435" s="28" t="n">
        <f aca="false">IF(O7435="Won",R7435,IF(O7435="Lost",0,N7435))</f>
        <v>0</v>
      </c>
      <c r="T7435" s="30" t="n">
        <f aca="false">IF(AND(P7435&lt;&gt;"",Q7435&lt;&gt;""),Q7435-P7435,"")</f>
        <v>11</v>
      </c>
      <c r="U7435" s="30" t="str">
        <f aca="false">IF(AND(O7435="Engaging",P7435&lt;&gt;""),'Leia-me'!$B$5-P7435,"")</f>
        <v/>
      </c>
      <c r="V7435" s="25" t="str">
        <f aca="false">IF(O7435&lt;&gt;"Engaging","",IF(U7435&lt;='Leia-me'!$B$6,"Saudável",IF(U7435&lt;='Leia-me'!$B$7,"Esfriando",IF(U7435&lt;='Leia-me'!$B$8,"Última chance","Zumbi"))))</f>
        <v/>
      </c>
      <c r="W7435" s="25" t="n">
        <f aca="false">IF(O7435="Won",1,IF(O7435="Lost",0,""))</f>
        <v>0</v>
      </c>
      <c r="Y7435" s="25" t="str">
        <f aca="false">IF(E7435="","Sim","")</f>
        <v/>
      </c>
    </row>
    <row r="7436" customFormat="false" ht="15" hidden="false" customHeight="false" outlineLevel="0" collapsed="false">
      <c r="A7436" s="25" t="s">
        <v>7699</v>
      </c>
      <c r="B7436" s="25" t="s">
        <v>102</v>
      </c>
      <c r="C7436" s="25" t="s">
        <v>111</v>
      </c>
      <c r="D7436" s="25" t="s">
        <v>114</v>
      </c>
      <c r="E7436" s="25" t="s">
        <v>5204</v>
      </c>
      <c r="F7436" s="25" t="s">
        <v>155</v>
      </c>
      <c r="G7436" s="26" t="n">
        <v>1188.42</v>
      </c>
      <c r="H7436" s="27" t="n">
        <v>3015</v>
      </c>
      <c r="I7436" s="25" t="s">
        <v>147</v>
      </c>
      <c r="K7436" s="25" t="n">
        <v>1994</v>
      </c>
      <c r="L7436" s="25" t="s">
        <v>148</v>
      </c>
      <c r="M7436" s="25" t="s">
        <v>149</v>
      </c>
      <c r="N7436" s="28" t="n">
        <v>55</v>
      </c>
      <c r="O7436" s="25" t="s">
        <v>54</v>
      </c>
      <c r="P7436" s="29" t="n">
        <v>42791</v>
      </c>
      <c r="Q7436" s="29" t="n">
        <v>42805</v>
      </c>
      <c r="R7436" s="28" t="n">
        <v>59</v>
      </c>
      <c r="S7436" s="28" t="n">
        <f aca="false">IF(O7436="Won",R7436,IF(O7436="Lost",0,N7436))</f>
        <v>59</v>
      </c>
      <c r="T7436" s="30" t="n">
        <f aca="false">IF(AND(P7436&lt;&gt;"",Q7436&lt;&gt;""),Q7436-P7436,"")</f>
        <v>14</v>
      </c>
      <c r="U7436" s="30" t="str">
        <f aca="false">IF(AND(O7436="Engaging",P7436&lt;&gt;""),'Leia-me'!$B$5-P7436,"")</f>
        <v/>
      </c>
      <c r="V7436" s="25" t="str">
        <f aca="false">IF(O7436&lt;&gt;"Engaging","",IF(U7436&lt;='Leia-me'!$B$6,"Saudável",IF(U7436&lt;='Leia-me'!$B$7,"Esfriando",IF(U7436&lt;='Leia-me'!$B$8,"Última chance","Zumbi"))))</f>
        <v/>
      </c>
      <c r="W7436" s="25" t="n">
        <f aca="false">IF(O7436="Won",1,IF(O7436="Lost",0,""))</f>
        <v>1</v>
      </c>
      <c r="Y7436" s="25" t="str">
        <f aca="false">IF(E7436="","Sim","")</f>
        <v/>
      </c>
    </row>
    <row r="7437" customFormat="false" ht="15" hidden="false" customHeight="false" outlineLevel="0" collapsed="false">
      <c r="A7437" s="25" t="s">
        <v>7700</v>
      </c>
      <c r="B7437" s="25" t="s">
        <v>102</v>
      </c>
      <c r="C7437" s="25" t="s">
        <v>111</v>
      </c>
      <c r="D7437" s="25" t="s">
        <v>114</v>
      </c>
      <c r="E7437" s="25" t="s">
        <v>218</v>
      </c>
      <c r="F7437" s="25" t="s">
        <v>146</v>
      </c>
      <c r="G7437" s="26" t="n">
        <v>4.54</v>
      </c>
      <c r="H7437" s="27" t="n">
        <v>9</v>
      </c>
      <c r="I7437" s="25" t="s">
        <v>147</v>
      </c>
      <c r="K7437" s="25" t="n">
        <v>2017</v>
      </c>
      <c r="L7437" s="25" t="s">
        <v>148</v>
      </c>
      <c r="M7437" s="25" t="s">
        <v>149</v>
      </c>
      <c r="N7437" s="28" t="n">
        <v>55</v>
      </c>
      <c r="O7437" s="25" t="s">
        <v>54</v>
      </c>
      <c r="P7437" s="29" t="n">
        <v>42796</v>
      </c>
      <c r="Q7437" s="29" t="n">
        <v>42890</v>
      </c>
      <c r="R7437" s="28" t="n">
        <v>49</v>
      </c>
      <c r="S7437" s="28" t="n">
        <f aca="false">IF(O7437="Won",R7437,IF(O7437="Lost",0,N7437))</f>
        <v>49</v>
      </c>
      <c r="T7437" s="30" t="n">
        <f aca="false">IF(AND(P7437&lt;&gt;"",Q7437&lt;&gt;""),Q7437-P7437,"")</f>
        <v>94</v>
      </c>
      <c r="U7437" s="30" t="str">
        <f aca="false">IF(AND(O7437="Engaging",P7437&lt;&gt;""),'Leia-me'!$B$5-P7437,"")</f>
        <v/>
      </c>
      <c r="V7437" s="25" t="str">
        <f aca="false">IF(O7437&lt;&gt;"Engaging","",IF(U7437&lt;='Leia-me'!$B$6,"Saudável",IF(U7437&lt;='Leia-me'!$B$7,"Esfriando",IF(U7437&lt;='Leia-me'!$B$8,"Última chance","Zumbi"))))</f>
        <v/>
      </c>
      <c r="W7437" s="25" t="n">
        <f aca="false">IF(O7437="Won",1,IF(O7437="Lost",0,""))</f>
        <v>1</v>
      </c>
      <c r="Y7437" s="25" t="str">
        <f aca="false">IF(E7437="","Sim","")</f>
        <v/>
      </c>
    </row>
    <row r="7438" customFormat="false" ht="15" hidden="false" customHeight="false" outlineLevel="0" collapsed="false">
      <c r="A7438" s="25" t="s">
        <v>7701</v>
      </c>
      <c r="B7438" s="25" t="s">
        <v>102</v>
      </c>
      <c r="C7438" s="25" t="s">
        <v>111</v>
      </c>
      <c r="D7438" s="25" t="s">
        <v>114</v>
      </c>
      <c r="E7438" s="25" t="s">
        <v>199</v>
      </c>
      <c r="F7438" s="25" t="s">
        <v>177</v>
      </c>
      <c r="G7438" s="26" t="n">
        <v>52.5</v>
      </c>
      <c r="H7438" s="27" t="n">
        <v>165</v>
      </c>
      <c r="I7438" s="25" t="s">
        <v>147</v>
      </c>
      <c r="K7438" s="25" t="n">
        <v>2008</v>
      </c>
      <c r="L7438" s="25" t="s">
        <v>1834</v>
      </c>
      <c r="M7438" s="25" t="s">
        <v>171</v>
      </c>
      <c r="N7438" s="28" t="n">
        <v>4821</v>
      </c>
      <c r="O7438" s="25" t="s">
        <v>54</v>
      </c>
      <c r="P7438" s="29" t="n">
        <v>42798</v>
      </c>
      <c r="Q7438" s="29" t="n">
        <v>42873</v>
      </c>
      <c r="R7438" s="28" t="n">
        <v>3997</v>
      </c>
      <c r="S7438" s="28" t="n">
        <f aca="false">IF(O7438="Won",R7438,IF(O7438="Lost",0,N7438))</f>
        <v>3997</v>
      </c>
      <c r="T7438" s="30" t="n">
        <f aca="false">IF(AND(P7438&lt;&gt;"",Q7438&lt;&gt;""),Q7438-P7438,"")</f>
        <v>75</v>
      </c>
      <c r="U7438" s="30" t="str">
        <f aca="false">IF(AND(O7438="Engaging",P7438&lt;&gt;""),'Leia-me'!$B$5-P7438,"")</f>
        <v/>
      </c>
      <c r="V7438" s="25" t="str">
        <f aca="false">IF(O7438&lt;&gt;"Engaging","",IF(U7438&lt;='Leia-me'!$B$6,"Saudável",IF(U7438&lt;='Leia-me'!$B$7,"Esfriando",IF(U7438&lt;='Leia-me'!$B$8,"Última chance","Zumbi"))))</f>
        <v/>
      </c>
      <c r="W7438" s="25" t="n">
        <f aca="false">IF(O7438="Won",1,IF(O7438="Lost",0,""))</f>
        <v>1</v>
      </c>
      <c r="X7438" s="25" t="s">
        <v>1835</v>
      </c>
      <c r="Y7438" s="25" t="str">
        <f aca="false">IF(E7438="","Sim","")</f>
        <v/>
      </c>
    </row>
    <row r="7439" customFormat="false" ht="15" hidden="false" customHeight="false" outlineLevel="0" collapsed="false">
      <c r="A7439" s="25" t="s">
        <v>7702</v>
      </c>
      <c r="B7439" s="25" t="s">
        <v>102</v>
      </c>
      <c r="C7439" s="25" t="s">
        <v>111</v>
      </c>
      <c r="D7439" s="25" t="s">
        <v>114</v>
      </c>
      <c r="E7439" s="25" t="s">
        <v>2739</v>
      </c>
      <c r="F7439" s="25" t="s">
        <v>159</v>
      </c>
      <c r="G7439" s="26" t="n">
        <v>2871.35</v>
      </c>
      <c r="H7439" s="27" t="n">
        <v>9561</v>
      </c>
      <c r="I7439" s="25" t="s">
        <v>147</v>
      </c>
      <c r="K7439" s="25" t="n">
        <v>1983</v>
      </c>
      <c r="L7439" s="25" t="s">
        <v>148</v>
      </c>
      <c r="M7439" s="25" t="s">
        <v>149</v>
      </c>
      <c r="N7439" s="28" t="n">
        <v>55</v>
      </c>
      <c r="O7439" s="25" t="s">
        <v>54</v>
      </c>
      <c r="P7439" s="29" t="n">
        <v>42798</v>
      </c>
      <c r="Q7439" s="29" t="n">
        <v>42812</v>
      </c>
      <c r="R7439" s="28" t="n">
        <v>51</v>
      </c>
      <c r="S7439" s="28" t="n">
        <f aca="false">IF(O7439="Won",R7439,IF(O7439="Lost",0,N7439))</f>
        <v>51</v>
      </c>
      <c r="T7439" s="30" t="n">
        <f aca="false">IF(AND(P7439&lt;&gt;"",Q7439&lt;&gt;""),Q7439-P7439,"")</f>
        <v>14</v>
      </c>
      <c r="U7439" s="30" t="str">
        <f aca="false">IF(AND(O7439="Engaging",P7439&lt;&gt;""),'Leia-me'!$B$5-P7439,"")</f>
        <v/>
      </c>
      <c r="V7439" s="25" t="str">
        <f aca="false">IF(O7439&lt;&gt;"Engaging","",IF(U7439&lt;='Leia-me'!$B$6,"Saudável",IF(U7439&lt;='Leia-me'!$B$7,"Esfriando",IF(U7439&lt;='Leia-me'!$B$8,"Última chance","Zumbi"))))</f>
        <v/>
      </c>
      <c r="W7439" s="25" t="n">
        <f aca="false">IF(O7439="Won",1,IF(O7439="Lost",0,""))</f>
        <v>1</v>
      </c>
      <c r="Y7439" s="25" t="str">
        <f aca="false">IF(E7439="","Sim","")</f>
        <v/>
      </c>
    </row>
    <row r="7440" customFormat="false" ht="15" hidden="false" customHeight="false" outlineLevel="0" collapsed="false">
      <c r="A7440" s="25" t="s">
        <v>7703</v>
      </c>
      <c r="B7440" s="25" t="s">
        <v>102</v>
      </c>
      <c r="C7440" s="25" t="s">
        <v>111</v>
      </c>
      <c r="D7440" s="25" t="s">
        <v>114</v>
      </c>
      <c r="E7440" s="25" t="s">
        <v>860</v>
      </c>
      <c r="F7440" s="25" t="s">
        <v>168</v>
      </c>
      <c r="G7440" s="26" t="n">
        <v>894.37</v>
      </c>
      <c r="H7440" s="27" t="n">
        <v>1593</v>
      </c>
      <c r="I7440" s="25" t="s">
        <v>861</v>
      </c>
      <c r="K7440" s="25" t="n">
        <v>2008</v>
      </c>
      <c r="L7440" s="25" t="s">
        <v>160</v>
      </c>
      <c r="M7440" s="25" t="s">
        <v>149</v>
      </c>
      <c r="N7440" s="28" t="n">
        <v>3393</v>
      </c>
      <c r="O7440" s="25" t="s">
        <v>54</v>
      </c>
      <c r="P7440" s="29" t="n">
        <v>42798</v>
      </c>
      <c r="Q7440" s="29" t="n">
        <v>42815</v>
      </c>
      <c r="R7440" s="28" t="n">
        <v>3164</v>
      </c>
      <c r="S7440" s="28" t="n">
        <f aca="false">IF(O7440="Won",R7440,IF(O7440="Lost",0,N7440))</f>
        <v>3164</v>
      </c>
      <c r="T7440" s="30" t="n">
        <f aca="false">IF(AND(P7440&lt;&gt;"",Q7440&lt;&gt;""),Q7440-P7440,"")</f>
        <v>17</v>
      </c>
      <c r="U7440" s="30" t="str">
        <f aca="false">IF(AND(O7440="Engaging",P7440&lt;&gt;""),'Leia-me'!$B$5-P7440,"")</f>
        <v/>
      </c>
      <c r="V7440" s="25" t="str">
        <f aca="false">IF(O7440&lt;&gt;"Engaging","",IF(U7440&lt;='Leia-me'!$B$6,"Saudável",IF(U7440&lt;='Leia-me'!$B$7,"Esfriando",IF(U7440&lt;='Leia-me'!$B$8,"Última chance","Zumbi"))))</f>
        <v/>
      </c>
      <c r="W7440" s="25" t="n">
        <f aca="false">IF(O7440="Won",1,IF(O7440="Lost",0,""))</f>
        <v>1</v>
      </c>
      <c r="Y7440" s="25" t="str">
        <f aca="false">IF(E7440="","Sim","")</f>
        <v/>
      </c>
    </row>
    <row r="7441" customFormat="false" ht="15" hidden="false" customHeight="false" outlineLevel="0" collapsed="false">
      <c r="A7441" s="25" t="s">
        <v>7704</v>
      </c>
      <c r="B7441" s="25" t="s">
        <v>102</v>
      </c>
      <c r="C7441" s="25" t="s">
        <v>111</v>
      </c>
      <c r="D7441" s="25" t="s">
        <v>114</v>
      </c>
      <c r="G7441" s="31"/>
      <c r="H7441" s="32"/>
      <c r="L7441" s="25" t="s">
        <v>186</v>
      </c>
      <c r="M7441" s="25" t="s">
        <v>171</v>
      </c>
      <c r="N7441" s="28" t="n">
        <v>550</v>
      </c>
      <c r="O7441" s="25" t="s">
        <v>56</v>
      </c>
      <c r="P7441" s="29" t="n">
        <v>42799</v>
      </c>
      <c r="Q7441" s="33"/>
      <c r="R7441" s="34"/>
      <c r="S7441" s="28" t="n">
        <f aca="false">IF(O7441="Won",R7441,IF(O7441="Lost",0,N7441))</f>
        <v>550</v>
      </c>
      <c r="T7441" s="30" t="str">
        <f aca="false">IF(AND(P7441&lt;&gt;"",Q7441&lt;&gt;""),Q7441-P7441,"")</f>
        <v/>
      </c>
      <c r="U7441" s="30" t="n">
        <f aca="false">IF(AND(O7441="Engaging",P7441&lt;&gt;""),'Leia-me'!$B$5-P7441,"")</f>
        <v>301</v>
      </c>
      <c r="V7441" s="25" t="str">
        <f aca="false">IF(O7441&lt;&gt;"Engaging","",IF(U7441&lt;='Leia-me'!$B$6,"Saudável",IF(U7441&lt;='Leia-me'!$B$7,"Esfriando",IF(U7441&lt;='Leia-me'!$B$8,"Última chance","Zumbi"))))</f>
        <v>Zumbi</v>
      </c>
      <c r="W7441" s="25" t="str">
        <f aca="false">IF(O7441="Won",1,IF(O7441="Lost",0,""))</f>
        <v/>
      </c>
      <c r="Y7441" s="25" t="str">
        <f aca="false">IF(E7441="","Sim","")</f>
        <v>Sim</v>
      </c>
    </row>
    <row r="7442" customFormat="false" ht="15" hidden="false" customHeight="false" outlineLevel="0" collapsed="false">
      <c r="A7442" s="25" t="s">
        <v>7705</v>
      </c>
      <c r="B7442" s="25" t="s">
        <v>102</v>
      </c>
      <c r="C7442" s="25" t="s">
        <v>111</v>
      </c>
      <c r="D7442" s="25" t="s">
        <v>114</v>
      </c>
      <c r="E7442" s="25" t="s">
        <v>646</v>
      </c>
      <c r="F7442" s="25" t="s">
        <v>165</v>
      </c>
      <c r="G7442" s="26" t="n">
        <v>324.19</v>
      </c>
      <c r="H7442" s="27" t="n">
        <v>978</v>
      </c>
      <c r="I7442" s="25" t="s">
        <v>147</v>
      </c>
      <c r="K7442" s="25" t="n">
        <v>1992</v>
      </c>
      <c r="L7442" s="25" t="s">
        <v>186</v>
      </c>
      <c r="M7442" s="25" t="s">
        <v>171</v>
      </c>
      <c r="N7442" s="28" t="n">
        <v>550</v>
      </c>
      <c r="O7442" s="25" t="s">
        <v>54</v>
      </c>
      <c r="P7442" s="29" t="n">
        <v>42802</v>
      </c>
      <c r="Q7442" s="29" t="n">
        <v>42805</v>
      </c>
      <c r="R7442" s="28" t="n">
        <v>597</v>
      </c>
      <c r="S7442" s="28" t="n">
        <f aca="false">IF(O7442="Won",R7442,IF(O7442="Lost",0,N7442))</f>
        <v>597</v>
      </c>
      <c r="T7442" s="30" t="n">
        <f aca="false">IF(AND(P7442&lt;&gt;"",Q7442&lt;&gt;""),Q7442-P7442,"")</f>
        <v>3</v>
      </c>
      <c r="U7442" s="30" t="str">
        <f aca="false">IF(AND(O7442="Engaging",P7442&lt;&gt;""),'Leia-me'!$B$5-P7442,"")</f>
        <v/>
      </c>
      <c r="V7442" s="25" t="str">
        <f aca="false">IF(O7442&lt;&gt;"Engaging","",IF(U7442&lt;='Leia-me'!$B$6,"Saudável",IF(U7442&lt;='Leia-me'!$B$7,"Esfriando",IF(U7442&lt;='Leia-me'!$B$8,"Última chance","Zumbi"))))</f>
        <v/>
      </c>
      <c r="W7442" s="25" t="n">
        <f aca="false">IF(O7442="Won",1,IF(O7442="Lost",0,""))</f>
        <v>1</v>
      </c>
      <c r="Y7442" s="25" t="str">
        <f aca="false">IF(E7442="","Sim","")</f>
        <v/>
      </c>
    </row>
    <row r="7443" customFormat="false" ht="15" hidden="false" customHeight="false" outlineLevel="0" collapsed="false">
      <c r="A7443" s="25" t="s">
        <v>7706</v>
      </c>
      <c r="B7443" s="25" t="s">
        <v>102</v>
      </c>
      <c r="C7443" s="25" t="s">
        <v>111</v>
      </c>
      <c r="D7443" s="25" t="s">
        <v>114</v>
      </c>
      <c r="E7443" s="25" t="s">
        <v>3075</v>
      </c>
      <c r="F7443" s="25" t="s">
        <v>165</v>
      </c>
      <c r="G7443" s="26" t="n">
        <v>4269.9</v>
      </c>
      <c r="H7443" s="27" t="n">
        <v>6472</v>
      </c>
      <c r="I7443" s="25" t="s">
        <v>147</v>
      </c>
      <c r="J7443" s="25" t="s">
        <v>1347</v>
      </c>
      <c r="K7443" s="25" t="n">
        <v>1993</v>
      </c>
      <c r="L7443" s="25" t="s">
        <v>1834</v>
      </c>
      <c r="M7443" s="25" t="s">
        <v>171</v>
      </c>
      <c r="N7443" s="28" t="n">
        <v>4821</v>
      </c>
      <c r="O7443" s="25" t="s">
        <v>54</v>
      </c>
      <c r="P7443" s="29" t="n">
        <v>42803</v>
      </c>
      <c r="Q7443" s="29" t="n">
        <v>42903</v>
      </c>
      <c r="R7443" s="28" t="n">
        <v>5035</v>
      </c>
      <c r="S7443" s="28" t="n">
        <f aca="false">IF(O7443="Won",R7443,IF(O7443="Lost",0,N7443))</f>
        <v>5035</v>
      </c>
      <c r="T7443" s="30" t="n">
        <f aca="false">IF(AND(P7443&lt;&gt;"",Q7443&lt;&gt;""),Q7443-P7443,"")</f>
        <v>100</v>
      </c>
      <c r="U7443" s="30" t="str">
        <f aca="false">IF(AND(O7443="Engaging",P7443&lt;&gt;""),'Leia-me'!$B$5-P7443,"")</f>
        <v/>
      </c>
      <c r="V7443" s="25" t="str">
        <f aca="false">IF(O7443&lt;&gt;"Engaging","",IF(U7443&lt;='Leia-me'!$B$6,"Saudável",IF(U7443&lt;='Leia-me'!$B$7,"Esfriando",IF(U7443&lt;='Leia-me'!$B$8,"Última chance","Zumbi"))))</f>
        <v/>
      </c>
      <c r="W7443" s="25" t="n">
        <f aca="false">IF(O7443="Won",1,IF(O7443="Lost",0,""))</f>
        <v>1</v>
      </c>
      <c r="X7443" s="25" t="s">
        <v>1835</v>
      </c>
      <c r="Y7443" s="25" t="str">
        <f aca="false">IF(E7443="","Sim","")</f>
        <v/>
      </c>
    </row>
    <row r="7444" customFormat="false" ht="15" hidden="false" customHeight="false" outlineLevel="0" collapsed="false">
      <c r="A7444" s="25" t="s">
        <v>7707</v>
      </c>
      <c r="B7444" s="25" t="s">
        <v>102</v>
      </c>
      <c r="C7444" s="25" t="s">
        <v>111</v>
      </c>
      <c r="D7444" s="25" t="s">
        <v>114</v>
      </c>
      <c r="E7444" s="25" t="s">
        <v>449</v>
      </c>
      <c r="F7444" s="25" t="s">
        <v>192</v>
      </c>
      <c r="G7444" s="26" t="n">
        <v>98.79</v>
      </c>
      <c r="H7444" s="27" t="n">
        <v>96</v>
      </c>
      <c r="I7444" s="25" t="s">
        <v>147</v>
      </c>
      <c r="J7444" s="25" t="s">
        <v>445</v>
      </c>
      <c r="K7444" s="25" t="n">
        <v>2013</v>
      </c>
      <c r="L7444" s="25" t="s">
        <v>186</v>
      </c>
      <c r="M7444" s="25" t="s">
        <v>171</v>
      </c>
      <c r="N7444" s="28" t="n">
        <v>550</v>
      </c>
      <c r="O7444" s="25" t="s">
        <v>54</v>
      </c>
      <c r="P7444" s="29" t="n">
        <v>42805</v>
      </c>
      <c r="Q7444" s="29" t="n">
        <v>42892</v>
      </c>
      <c r="R7444" s="28" t="n">
        <v>528</v>
      </c>
      <c r="S7444" s="28" t="n">
        <f aca="false">IF(O7444="Won",R7444,IF(O7444="Lost",0,N7444))</f>
        <v>528</v>
      </c>
      <c r="T7444" s="30" t="n">
        <f aca="false">IF(AND(P7444&lt;&gt;"",Q7444&lt;&gt;""),Q7444-P7444,"")</f>
        <v>87</v>
      </c>
      <c r="U7444" s="30" t="str">
        <f aca="false">IF(AND(O7444="Engaging",P7444&lt;&gt;""),'Leia-me'!$B$5-P7444,"")</f>
        <v/>
      </c>
      <c r="V7444" s="25" t="str">
        <f aca="false">IF(O7444&lt;&gt;"Engaging","",IF(U7444&lt;='Leia-me'!$B$6,"Saudável",IF(U7444&lt;='Leia-me'!$B$7,"Esfriando",IF(U7444&lt;='Leia-me'!$B$8,"Última chance","Zumbi"))))</f>
        <v/>
      </c>
      <c r="W7444" s="25" t="n">
        <f aca="false">IF(O7444="Won",1,IF(O7444="Lost",0,""))</f>
        <v>1</v>
      </c>
      <c r="Y7444" s="25" t="str">
        <f aca="false">IF(E7444="","Sim","")</f>
        <v/>
      </c>
    </row>
    <row r="7445" customFormat="false" ht="15" hidden="false" customHeight="false" outlineLevel="0" collapsed="false">
      <c r="A7445" s="25" t="s">
        <v>7708</v>
      </c>
      <c r="B7445" s="25" t="s">
        <v>102</v>
      </c>
      <c r="C7445" s="25" t="s">
        <v>111</v>
      </c>
      <c r="D7445" s="25" t="s">
        <v>114</v>
      </c>
      <c r="E7445" s="25" t="s">
        <v>433</v>
      </c>
      <c r="F7445" s="25" t="s">
        <v>211</v>
      </c>
      <c r="G7445" s="26" t="n">
        <v>2214.94</v>
      </c>
      <c r="H7445" s="27" t="n">
        <v>5374</v>
      </c>
      <c r="I7445" s="25" t="s">
        <v>147</v>
      </c>
      <c r="K7445" s="25" t="n">
        <v>1996</v>
      </c>
      <c r="L7445" s="25" t="s">
        <v>160</v>
      </c>
      <c r="M7445" s="25" t="s">
        <v>149</v>
      </c>
      <c r="N7445" s="28" t="n">
        <v>3393</v>
      </c>
      <c r="O7445" s="25" t="s">
        <v>54</v>
      </c>
      <c r="P7445" s="29" t="n">
        <v>42805</v>
      </c>
      <c r="Q7445" s="29" t="n">
        <v>42820</v>
      </c>
      <c r="R7445" s="28" t="n">
        <v>3254</v>
      </c>
      <c r="S7445" s="28" t="n">
        <f aca="false">IF(O7445="Won",R7445,IF(O7445="Lost",0,N7445))</f>
        <v>3254</v>
      </c>
      <c r="T7445" s="30" t="n">
        <f aca="false">IF(AND(P7445&lt;&gt;"",Q7445&lt;&gt;""),Q7445-P7445,"")</f>
        <v>15</v>
      </c>
      <c r="U7445" s="30" t="str">
        <f aca="false">IF(AND(O7445="Engaging",P7445&lt;&gt;""),'Leia-me'!$B$5-P7445,"")</f>
        <v/>
      </c>
      <c r="V7445" s="25" t="str">
        <f aca="false">IF(O7445&lt;&gt;"Engaging","",IF(U7445&lt;='Leia-me'!$B$6,"Saudável",IF(U7445&lt;='Leia-me'!$B$7,"Esfriando",IF(U7445&lt;='Leia-me'!$B$8,"Última chance","Zumbi"))))</f>
        <v/>
      </c>
      <c r="W7445" s="25" t="n">
        <f aca="false">IF(O7445="Won",1,IF(O7445="Lost",0,""))</f>
        <v>1</v>
      </c>
      <c r="Y7445" s="25" t="str">
        <f aca="false">IF(E7445="","Sim","")</f>
        <v/>
      </c>
    </row>
    <row r="7446" customFormat="false" ht="15" hidden="false" customHeight="false" outlineLevel="0" collapsed="false">
      <c r="A7446" s="25" t="s">
        <v>7709</v>
      </c>
      <c r="B7446" s="25" t="s">
        <v>102</v>
      </c>
      <c r="C7446" s="25" t="s">
        <v>111</v>
      </c>
      <c r="D7446" s="25" t="s">
        <v>114</v>
      </c>
      <c r="G7446" s="31"/>
      <c r="H7446" s="32"/>
      <c r="L7446" s="25" t="s">
        <v>1834</v>
      </c>
      <c r="M7446" s="25" t="s">
        <v>171</v>
      </c>
      <c r="N7446" s="28" t="n">
        <v>4821</v>
      </c>
      <c r="O7446" s="25" t="s">
        <v>56</v>
      </c>
      <c r="P7446" s="29" t="n">
        <v>42806</v>
      </c>
      <c r="Q7446" s="33"/>
      <c r="R7446" s="34"/>
      <c r="S7446" s="28" t="n">
        <f aca="false">IF(O7446="Won",R7446,IF(O7446="Lost",0,N7446))</f>
        <v>4821</v>
      </c>
      <c r="T7446" s="30" t="str">
        <f aca="false">IF(AND(P7446&lt;&gt;"",Q7446&lt;&gt;""),Q7446-P7446,"")</f>
        <v/>
      </c>
      <c r="U7446" s="30" t="n">
        <f aca="false">IF(AND(O7446="Engaging",P7446&lt;&gt;""),'Leia-me'!$B$5-P7446,"")</f>
        <v>294</v>
      </c>
      <c r="V7446" s="25" t="str">
        <f aca="false">IF(O7446&lt;&gt;"Engaging","",IF(U7446&lt;='Leia-me'!$B$6,"Saudável",IF(U7446&lt;='Leia-me'!$B$7,"Esfriando",IF(U7446&lt;='Leia-me'!$B$8,"Última chance","Zumbi"))))</f>
        <v>Zumbi</v>
      </c>
      <c r="W7446" s="25" t="str">
        <f aca="false">IF(O7446="Won",1,IF(O7446="Lost",0,""))</f>
        <v/>
      </c>
      <c r="X7446" s="25" t="s">
        <v>1835</v>
      </c>
      <c r="Y7446" s="25" t="str">
        <f aca="false">IF(E7446="","Sim","")</f>
        <v>Sim</v>
      </c>
    </row>
    <row r="7447" customFormat="false" ht="15" hidden="false" customHeight="false" outlineLevel="0" collapsed="false">
      <c r="A7447" s="25" t="s">
        <v>7710</v>
      </c>
      <c r="B7447" s="25" t="s">
        <v>102</v>
      </c>
      <c r="C7447" s="25" t="s">
        <v>111</v>
      </c>
      <c r="D7447" s="25" t="s">
        <v>114</v>
      </c>
      <c r="E7447" s="25" t="s">
        <v>2754</v>
      </c>
      <c r="F7447" s="25" t="s">
        <v>267</v>
      </c>
      <c r="G7447" s="26" t="n">
        <v>1012.72</v>
      </c>
      <c r="H7447" s="27" t="n">
        <v>3492</v>
      </c>
      <c r="I7447" s="25" t="s">
        <v>2755</v>
      </c>
      <c r="K7447" s="25" t="n">
        <v>1991</v>
      </c>
      <c r="L7447" s="25" t="s">
        <v>1834</v>
      </c>
      <c r="M7447" s="25" t="s">
        <v>171</v>
      </c>
      <c r="N7447" s="28" t="n">
        <v>4821</v>
      </c>
      <c r="O7447" s="25" t="s">
        <v>54</v>
      </c>
      <c r="P7447" s="29" t="n">
        <v>42806</v>
      </c>
      <c r="Q7447" s="29" t="n">
        <v>42888</v>
      </c>
      <c r="R7447" s="28" t="n">
        <v>4865</v>
      </c>
      <c r="S7447" s="28" t="n">
        <f aca="false">IF(O7447="Won",R7447,IF(O7447="Lost",0,N7447))</f>
        <v>4865</v>
      </c>
      <c r="T7447" s="30" t="n">
        <f aca="false">IF(AND(P7447&lt;&gt;"",Q7447&lt;&gt;""),Q7447-P7447,"")</f>
        <v>82</v>
      </c>
      <c r="U7447" s="30" t="str">
        <f aca="false">IF(AND(O7447="Engaging",P7447&lt;&gt;""),'Leia-me'!$B$5-P7447,"")</f>
        <v/>
      </c>
      <c r="V7447" s="25" t="str">
        <f aca="false">IF(O7447&lt;&gt;"Engaging","",IF(U7447&lt;='Leia-me'!$B$6,"Saudável",IF(U7447&lt;='Leia-me'!$B$7,"Esfriando",IF(U7447&lt;='Leia-me'!$B$8,"Última chance","Zumbi"))))</f>
        <v/>
      </c>
      <c r="W7447" s="25" t="n">
        <f aca="false">IF(O7447="Won",1,IF(O7447="Lost",0,""))</f>
        <v>1</v>
      </c>
      <c r="X7447" s="25" t="s">
        <v>1835</v>
      </c>
      <c r="Y7447" s="25" t="str">
        <f aca="false">IF(E7447="","Sim","")</f>
        <v/>
      </c>
    </row>
    <row r="7448" customFormat="false" ht="15" hidden="false" customHeight="false" outlineLevel="0" collapsed="false">
      <c r="A7448" s="25" t="s">
        <v>7711</v>
      </c>
      <c r="B7448" s="25" t="s">
        <v>102</v>
      </c>
      <c r="C7448" s="25" t="s">
        <v>111</v>
      </c>
      <c r="D7448" s="25" t="s">
        <v>114</v>
      </c>
      <c r="E7448" s="25" t="s">
        <v>2530</v>
      </c>
      <c r="F7448" s="25" t="s">
        <v>185</v>
      </c>
      <c r="G7448" s="26" t="n">
        <v>527.11</v>
      </c>
      <c r="H7448" s="27" t="n">
        <v>1428</v>
      </c>
      <c r="I7448" s="25" t="s">
        <v>147</v>
      </c>
      <c r="J7448" s="25" t="s">
        <v>193</v>
      </c>
      <c r="K7448" s="25" t="n">
        <v>2011</v>
      </c>
      <c r="L7448" s="25" t="s">
        <v>186</v>
      </c>
      <c r="M7448" s="25" t="s">
        <v>171</v>
      </c>
      <c r="N7448" s="28" t="n">
        <v>550</v>
      </c>
      <c r="O7448" s="25" t="s">
        <v>56</v>
      </c>
      <c r="P7448" s="29" t="n">
        <v>42810</v>
      </c>
      <c r="Q7448" s="33"/>
      <c r="R7448" s="34"/>
      <c r="S7448" s="28" t="n">
        <f aca="false">IF(O7448="Won",R7448,IF(O7448="Lost",0,N7448))</f>
        <v>550</v>
      </c>
      <c r="T7448" s="30" t="str">
        <f aca="false">IF(AND(P7448&lt;&gt;"",Q7448&lt;&gt;""),Q7448-P7448,"")</f>
        <v/>
      </c>
      <c r="U7448" s="30" t="n">
        <f aca="false">IF(AND(O7448="Engaging",P7448&lt;&gt;""),'Leia-me'!$B$5-P7448,"")</f>
        <v>290</v>
      </c>
      <c r="V7448" s="25" t="str">
        <f aca="false">IF(O7448&lt;&gt;"Engaging","",IF(U7448&lt;='Leia-me'!$B$6,"Saudável",IF(U7448&lt;='Leia-me'!$B$7,"Esfriando",IF(U7448&lt;='Leia-me'!$B$8,"Última chance","Zumbi"))))</f>
        <v>Zumbi</v>
      </c>
      <c r="W7448" s="25" t="str">
        <f aca="false">IF(O7448="Won",1,IF(O7448="Lost",0,""))</f>
        <v/>
      </c>
      <c r="Y7448" s="25" t="str">
        <f aca="false">IF(E7448="","Sim","")</f>
        <v/>
      </c>
    </row>
    <row r="7449" customFormat="false" ht="15" hidden="false" customHeight="false" outlineLevel="0" collapsed="false">
      <c r="A7449" s="25" t="s">
        <v>7712</v>
      </c>
      <c r="B7449" s="25" t="s">
        <v>102</v>
      </c>
      <c r="C7449" s="25" t="s">
        <v>111</v>
      </c>
      <c r="D7449" s="25" t="s">
        <v>114</v>
      </c>
      <c r="E7449" s="25" t="s">
        <v>1158</v>
      </c>
      <c r="F7449" s="25" t="s">
        <v>185</v>
      </c>
      <c r="G7449" s="26" t="n">
        <v>7708.38</v>
      </c>
      <c r="H7449" s="27" t="n">
        <v>13756</v>
      </c>
      <c r="I7449" s="25" t="s">
        <v>147</v>
      </c>
      <c r="K7449" s="25" t="n">
        <v>1980</v>
      </c>
      <c r="L7449" s="25" t="s">
        <v>170</v>
      </c>
      <c r="M7449" s="25" t="s">
        <v>171</v>
      </c>
      <c r="N7449" s="28" t="n">
        <v>1096</v>
      </c>
      <c r="O7449" s="25" t="s">
        <v>56</v>
      </c>
      <c r="P7449" s="29" t="n">
        <v>42810</v>
      </c>
      <c r="Q7449" s="33"/>
      <c r="R7449" s="34"/>
      <c r="S7449" s="28" t="n">
        <f aca="false">IF(O7449="Won",R7449,IF(O7449="Lost",0,N7449))</f>
        <v>1096</v>
      </c>
      <c r="T7449" s="30" t="str">
        <f aca="false">IF(AND(P7449&lt;&gt;"",Q7449&lt;&gt;""),Q7449-P7449,"")</f>
        <v/>
      </c>
      <c r="U7449" s="30" t="n">
        <f aca="false">IF(AND(O7449="Engaging",P7449&lt;&gt;""),'Leia-me'!$B$5-P7449,"")</f>
        <v>290</v>
      </c>
      <c r="V7449" s="25" t="str">
        <f aca="false">IF(O7449&lt;&gt;"Engaging","",IF(U7449&lt;='Leia-me'!$B$6,"Saudável",IF(U7449&lt;='Leia-me'!$B$7,"Esfriando",IF(U7449&lt;='Leia-me'!$B$8,"Última chance","Zumbi"))))</f>
        <v>Zumbi</v>
      </c>
      <c r="W7449" s="25" t="str">
        <f aca="false">IF(O7449="Won",1,IF(O7449="Lost",0,""))</f>
        <v/>
      </c>
      <c r="Y7449" s="25" t="str">
        <f aca="false">IF(E7449="","Sim","")</f>
        <v/>
      </c>
    </row>
    <row r="7450" customFormat="false" ht="15" hidden="false" customHeight="false" outlineLevel="0" collapsed="false">
      <c r="A7450" s="25" t="s">
        <v>7713</v>
      </c>
      <c r="B7450" s="25" t="s">
        <v>102</v>
      </c>
      <c r="C7450" s="25" t="s">
        <v>111</v>
      </c>
      <c r="D7450" s="25" t="s">
        <v>114</v>
      </c>
      <c r="E7450" s="25" t="s">
        <v>156</v>
      </c>
      <c r="F7450" s="25" t="s">
        <v>155</v>
      </c>
      <c r="G7450" s="26" t="n">
        <v>1699.85</v>
      </c>
      <c r="H7450" s="27" t="n">
        <v>5108</v>
      </c>
      <c r="I7450" s="25" t="s">
        <v>147</v>
      </c>
      <c r="K7450" s="25" t="n">
        <v>1999</v>
      </c>
      <c r="L7450" s="25" t="s">
        <v>186</v>
      </c>
      <c r="M7450" s="25" t="s">
        <v>171</v>
      </c>
      <c r="N7450" s="28" t="n">
        <v>550</v>
      </c>
      <c r="O7450" s="25" t="s">
        <v>54</v>
      </c>
      <c r="P7450" s="29" t="n">
        <v>42812</v>
      </c>
      <c r="Q7450" s="29" t="n">
        <v>42822</v>
      </c>
      <c r="R7450" s="28" t="n">
        <v>453</v>
      </c>
      <c r="S7450" s="28" t="n">
        <f aca="false">IF(O7450="Won",R7450,IF(O7450="Lost",0,N7450))</f>
        <v>453</v>
      </c>
      <c r="T7450" s="30" t="n">
        <f aca="false">IF(AND(P7450&lt;&gt;"",Q7450&lt;&gt;""),Q7450-P7450,"")</f>
        <v>10</v>
      </c>
      <c r="U7450" s="30" t="str">
        <f aca="false">IF(AND(O7450="Engaging",P7450&lt;&gt;""),'Leia-me'!$B$5-P7450,"")</f>
        <v/>
      </c>
      <c r="V7450" s="25" t="str">
        <f aca="false">IF(O7450&lt;&gt;"Engaging","",IF(U7450&lt;='Leia-me'!$B$6,"Saudável",IF(U7450&lt;='Leia-me'!$B$7,"Esfriando",IF(U7450&lt;='Leia-me'!$B$8,"Última chance","Zumbi"))))</f>
        <v/>
      </c>
      <c r="W7450" s="25" t="n">
        <f aca="false">IF(O7450="Won",1,IF(O7450="Lost",0,""))</f>
        <v>1</v>
      </c>
      <c r="Y7450" s="25" t="str">
        <f aca="false">IF(E7450="","Sim","")</f>
        <v/>
      </c>
    </row>
    <row r="7451" customFormat="false" ht="15" hidden="false" customHeight="false" outlineLevel="0" collapsed="false">
      <c r="A7451" s="25" t="s">
        <v>7714</v>
      </c>
      <c r="B7451" s="25" t="s">
        <v>102</v>
      </c>
      <c r="C7451" s="25" t="s">
        <v>111</v>
      </c>
      <c r="D7451" s="25" t="s">
        <v>114</v>
      </c>
      <c r="E7451" s="25" t="s">
        <v>195</v>
      </c>
      <c r="F7451" s="25" t="s">
        <v>185</v>
      </c>
      <c r="G7451" s="26" t="n">
        <v>8170.38</v>
      </c>
      <c r="H7451" s="27" t="n">
        <v>16499</v>
      </c>
      <c r="I7451" s="25" t="s">
        <v>196</v>
      </c>
      <c r="K7451" s="25" t="n">
        <v>1997</v>
      </c>
      <c r="L7451" s="25" t="s">
        <v>170</v>
      </c>
      <c r="M7451" s="25" t="s">
        <v>171</v>
      </c>
      <c r="N7451" s="28" t="n">
        <v>1096</v>
      </c>
      <c r="O7451" s="25" t="s">
        <v>54</v>
      </c>
      <c r="P7451" s="29" t="n">
        <v>42812</v>
      </c>
      <c r="Q7451" s="29" t="n">
        <v>42882</v>
      </c>
      <c r="R7451" s="28" t="n">
        <v>1065</v>
      </c>
      <c r="S7451" s="28" t="n">
        <f aca="false">IF(O7451="Won",R7451,IF(O7451="Lost",0,N7451))</f>
        <v>1065</v>
      </c>
      <c r="T7451" s="30" t="n">
        <f aca="false">IF(AND(P7451&lt;&gt;"",Q7451&lt;&gt;""),Q7451-P7451,"")</f>
        <v>70</v>
      </c>
      <c r="U7451" s="30" t="str">
        <f aca="false">IF(AND(O7451="Engaging",P7451&lt;&gt;""),'Leia-me'!$B$5-P7451,"")</f>
        <v/>
      </c>
      <c r="V7451" s="25" t="str">
        <f aca="false">IF(O7451&lt;&gt;"Engaging","",IF(U7451&lt;='Leia-me'!$B$6,"Saudável",IF(U7451&lt;='Leia-me'!$B$7,"Esfriando",IF(U7451&lt;='Leia-me'!$B$8,"Última chance","Zumbi"))))</f>
        <v/>
      </c>
      <c r="W7451" s="25" t="n">
        <f aca="false">IF(O7451="Won",1,IF(O7451="Lost",0,""))</f>
        <v>1</v>
      </c>
      <c r="Y7451" s="25" t="str">
        <f aca="false">IF(E7451="","Sim","")</f>
        <v/>
      </c>
    </row>
    <row r="7452" customFormat="false" ht="15" hidden="false" customHeight="false" outlineLevel="0" collapsed="false">
      <c r="A7452" s="25" t="s">
        <v>7715</v>
      </c>
      <c r="B7452" s="25" t="s">
        <v>102</v>
      </c>
      <c r="C7452" s="25" t="s">
        <v>111</v>
      </c>
      <c r="D7452" s="25" t="s">
        <v>114</v>
      </c>
      <c r="E7452" s="25" t="s">
        <v>433</v>
      </c>
      <c r="F7452" s="25" t="s">
        <v>211</v>
      </c>
      <c r="G7452" s="26" t="n">
        <v>2214.94</v>
      </c>
      <c r="H7452" s="27" t="n">
        <v>5374</v>
      </c>
      <c r="I7452" s="25" t="s">
        <v>147</v>
      </c>
      <c r="K7452" s="25" t="n">
        <v>1996</v>
      </c>
      <c r="L7452" s="25" t="s">
        <v>1834</v>
      </c>
      <c r="M7452" s="25" t="s">
        <v>171</v>
      </c>
      <c r="N7452" s="28" t="n">
        <v>4821</v>
      </c>
      <c r="O7452" s="25" t="s">
        <v>54</v>
      </c>
      <c r="P7452" s="29" t="n">
        <v>42812</v>
      </c>
      <c r="Q7452" s="29" t="n">
        <v>42859</v>
      </c>
      <c r="R7452" s="28" t="n">
        <v>4373</v>
      </c>
      <c r="S7452" s="28" t="n">
        <f aca="false">IF(O7452="Won",R7452,IF(O7452="Lost",0,N7452))</f>
        <v>4373</v>
      </c>
      <c r="T7452" s="30" t="n">
        <f aca="false">IF(AND(P7452&lt;&gt;"",Q7452&lt;&gt;""),Q7452-P7452,"")</f>
        <v>47</v>
      </c>
      <c r="U7452" s="30" t="str">
        <f aca="false">IF(AND(O7452="Engaging",P7452&lt;&gt;""),'Leia-me'!$B$5-P7452,"")</f>
        <v/>
      </c>
      <c r="V7452" s="25" t="str">
        <f aca="false">IF(O7452&lt;&gt;"Engaging","",IF(U7452&lt;='Leia-me'!$B$6,"Saudável",IF(U7452&lt;='Leia-me'!$B$7,"Esfriando",IF(U7452&lt;='Leia-me'!$B$8,"Última chance","Zumbi"))))</f>
        <v/>
      </c>
      <c r="W7452" s="25" t="n">
        <f aca="false">IF(O7452="Won",1,IF(O7452="Lost",0,""))</f>
        <v>1</v>
      </c>
      <c r="X7452" s="25" t="s">
        <v>1835</v>
      </c>
      <c r="Y7452" s="25" t="str">
        <f aca="false">IF(E7452="","Sim","")</f>
        <v/>
      </c>
    </row>
    <row r="7453" customFormat="false" ht="15" hidden="false" customHeight="false" outlineLevel="0" collapsed="false">
      <c r="A7453" s="25" t="s">
        <v>7716</v>
      </c>
      <c r="B7453" s="25" t="s">
        <v>102</v>
      </c>
      <c r="C7453" s="25" t="s">
        <v>111</v>
      </c>
      <c r="D7453" s="25" t="s">
        <v>114</v>
      </c>
      <c r="E7453" s="25" t="s">
        <v>419</v>
      </c>
      <c r="F7453" s="25" t="s">
        <v>146</v>
      </c>
      <c r="G7453" s="26" t="n">
        <v>2741.37</v>
      </c>
      <c r="H7453" s="27" t="n">
        <v>9226</v>
      </c>
      <c r="I7453" s="25" t="s">
        <v>147</v>
      </c>
      <c r="K7453" s="25" t="n">
        <v>1985</v>
      </c>
      <c r="L7453" s="25" t="s">
        <v>160</v>
      </c>
      <c r="M7453" s="25" t="s">
        <v>149</v>
      </c>
      <c r="N7453" s="28" t="n">
        <v>3393</v>
      </c>
      <c r="O7453" s="25" t="s">
        <v>54</v>
      </c>
      <c r="P7453" s="29" t="n">
        <v>42812</v>
      </c>
      <c r="Q7453" s="29" t="n">
        <v>42905</v>
      </c>
      <c r="R7453" s="28" t="n">
        <v>2560</v>
      </c>
      <c r="S7453" s="28" t="n">
        <f aca="false">IF(O7453="Won",R7453,IF(O7453="Lost",0,N7453))</f>
        <v>2560</v>
      </c>
      <c r="T7453" s="30" t="n">
        <f aca="false">IF(AND(P7453&lt;&gt;"",Q7453&lt;&gt;""),Q7453-P7453,"")</f>
        <v>93</v>
      </c>
      <c r="U7453" s="30" t="str">
        <f aca="false">IF(AND(O7453="Engaging",P7453&lt;&gt;""),'Leia-me'!$B$5-P7453,"")</f>
        <v/>
      </c>
      <c r="V7453" s="25" t="str">
        <f aca="false">IF(O7453&lt;&gt;"Engaging","",IF(U7453&lt;='Leia-me'!$B$6,"Saudável",IF(U7453&lt;='Leia-me'!$B$7,"Esfriando",IF(U7453&lt;='Leia-me'!$B$8,"Última chance","Zumbi"))))</f>
        <v/>
      </c>
      <c r="W7453" s="25" t="n">
        <f aca="false">IF(O7453="Won",1,IF(O7453="Lost",0,""))</f>
        <v>1</v>
      </c>
      <c r="Y7453" s="25" t="str">
        <f aca="false">IF(E7453="","Sim","")</f>
        <v/>
      </c>
    </row>
    <row r="7454" customFormat="false" ht="15" hidden="false" customHeight="false" outlineLevel="0" collapsed="false">
      <c r="A7454" s="25" t="s">
        <v>7717</v>
      </c>
      <c r="B7454" s="25" t="s">
        <v>102</v>
      </c>
      <c r="C7454" s="25" t="s">
        <v>111</v>
      </c>
      <c r="D7454" s="25" t="s">
        <v>114</v>
      </c>
      <c r="E7454" s="25" t="s">
        <v>156</v>
      </c>
      <c r="F7454" s="25" t="s">
        <v>155</v>
      </c>
      <c r="G7454" s="26" t="n">
        <v>1699.85</v>
      </c>
      <c r="H7454" s="27" t="n">
        <v>5108</v>
      </c>
      <c r="I7454" s="25" t="s">
        <v>147</v>
      </c>
      <c r="K7454" s="25" t="n">
        <v>1999</v>
      </c>
      <c r="L7454" s="25" t="s">
        <v>186</v>
      </c>
      <c r="M7454" s="25" t="s">
        <v>171</v>
      </c>
      <c r="N7454" s="28" t="n">
        <v>550</v>
      </c>
      <c r="O7454" s="25" t="s">
        <v>55</v>
      </c>
      <c r="P7454" s="29" t="n">
        <v>42813</v>
      </c>
      <c r="Q7454" s="29" t="n">
        <v>42871</v>
      </c>
      <c r="R7454" s="28" t="n">
        <v>0</v>
      </c>
      <c r="S7454" s="28" t="n">
        <f aca="false">IF(O7454="Won",R7454,IF(O7454="Lost",0,N7454))</f>
        <v>0</v>
      </c>
      <c r="T7454" s="30" t="n">
        <f aca="false">IF(AND(P7454&lt;&gt;"",Q7454&lt;&gt;""),Q7454-P7454,"")</f>
        <v>58</v>
      </c>
      <c r="U7454" s="30" t="str">
        <f aca="false">IF(AND(O7454="Engaging",P7454&lt;&gt;""),'Leia-me'!$B$5-P7454,"")</f>
        <v/>
      </c>
      <c r="V7454" s="25" t="str">
        <f aca="false">IF(O7454&lt;&gt;"Engaging","",IF(U7454&lt;='Leia-me'!$B$6,"Saudável",IF(U7454&lt;='Leia-me'!$B$7,"Esfriando",IF(U7454&lt;='Leia-me'!$B$8,"Última chance","Zumbi"))))</f>
        <v/>
      </c>
      <c r="W7454" s="25" t="n">
        <f aca="false">IF(O7454="Won",1,IF(O7454="Lost",0,""))</f>
        <v>0</v>
      </c>
      <c r="Y7454" s="25" t="str">
        <f aca="false">IF(E7454="","Sim","")</f>
        <v/>
      </c>
    </row>
    <row r="7455" customFormat="false" ht="15" hidden="false" customHeight="false" outlineLevel="0" collapsed="false">
      <c r="A7455" s="25" t="s">
        <v>7718</v>
      </c>
      <c r="B7455" s="25" t="s">
        <v>102</v>
      </c>
      <c r="C7455" s="25" t="s">
        <v>111</v>
      </c>
      <c r="D7455" s="25" t="s">
        <v>114</v>
      </c>
      <c r="E7455" s="25" t="s">
        <v>494</v>
      </c>
      <c r="F7455" s="25" t="s">
        <v>192</v>
      </c>
      <c r="G7455" s="26" t="n">
        <v>11698.03</v>
      </c>
      <c r="H7455" s="27" t="n">
        <v>34288</v>
      </c>
      <c r="I7455" s="25" t="s">
        <v>147</v>
      </c>
      <c r="K7455" s="25" t="n">
        <v>1982</v>
      </c>
      <c r="L7455" s="25" t="s">
        <v>160</v>
      </c>
      <c r="M7455" s="25" t="s">
        <v>149</v>
      </c>
      <c r="N7455" s="28" t="n">
        <v>3393</v>
      </c>
      <c r="O7455" s="25" t="s">
        <v>54</v>
      </c>
      <c r="P7455" s="29" t="n">
        <v>42813</v>
      </c>
      <c r="Q7455" s="29" t="n">
        <v>42893</v>
      </c>
      <c r="R7455" s="28" t="n">
        <v>3290</v>
      </c>
      <c r="S7455" s="28" t="n">
        <f aca="false">IF(O7455="Won",R7455,IF(O7455="Lost",0,N7455))</f>
        <v>3290</v>
      </c>
      <c r="T7455" s="30" t="n">
        <f aca="false">IF(AND(P7455&lt;&gt;"",Q7455&lt;&gt;""),Q7455-P7455,"")</f>
        <v>80</v>
      </c>
      <c r="U7455" s="30" t="str">
        <f aca="false">IF(AND(O7455="Engaging",P7455&lt;&gt;""),'Leia-me'!$B$5-P7455,"")</f>
        <v/>
      </c>
      <c r="V7455" s="25" t="str">
        <f aca="false">IF(O7455&lt;&gt;"Engaging","",IF(U7455&lt;='Leia-me'!$B$6,"Saudável",IF(U7455&lt;='Leia-me'!$B$7,"Esfriando",IF(U7455&lt;='Leia-me'!$B$8,"Última chance","Zumbi"))))</f>
        <v/>
      </c>
      <c r="W7455" s="25" t="n">
        <f aca="false">IF(O7455="Won",1,IF(O7455="Lost",0,""))</f>
        <v>1</v>
      </c>
      <c r="Y7455" s="25" t="str">
        <f aca="false">IF(E7455="","Sim","")</f>
        <v/>
      </c>
    </row>
    <row r="7456" customFormat="false" ht="15" hidden="false" customHeight="false" outlineLevel="0" collapsed="false">
      <c r="A7456" s="25" t="s">
        <v>7719</v>
      </c>
      <c r="B7456" s="25" t="s">
        <v>102</v>
      </c>
      <c r="C7456" s="25" t="s">
        <v>111</v>
      </c>
      <c r="D7456" s="25" t="s">
        <v>114</v>
      </c>
      <c r="E7456" s="25" t="s">
        <v>156</v>
      </c>
      <c r="F7456" s="25" t="s">
        <v>155</v>
      </c>
      <c r="G7456" s="26" t="n">
        <v>1699.85</v>
      </c>
      <c r="H7456" s="27" t="n">
        <v>5108</v>
      </c>
      <c r="I7456" s="25" t="s">
        <v>147</v>
      </c>
      <c r="K7456" s="25" t="n">
        <v>1999</v>
      </c>
      <c r="L7456" s="25" t="s">
        <v>186</v>
      </c>
      <c r="M7456" s="25" t="s">
        <v>171</v>
      </c>
      <c r="N7456" s="28" t="n">
        <v>550</v>
      </c>
      <c r="O7456" s="25" t="s">
        <v>55</v>
      </c>
      <c r="P7456" s="29" t="n">
        <v>42814</v>
      </c>
      <c r="Q7456" s="29" t="n">
        <v>42817</v>
      </c>
      <c r="R7456" s="28" t="n">
        <v>0</v>
      </c>
      <c r="S7456" s="28" t="n">
        <f aca="false">IF(O7456="Won",R7456,IF(O7456="Lost",0,N7456))</f>
        <v>0</v>
      </c>
      <c r="T7456" s="30" t="n">
        <f aca="false">IF(AND(P7456&lt;&gt;"",Q7456&lt;&gt;""),Q7456-P7456,"")</f>
        <v>3</v>
      </c>
      <c r="U7456" s="30" t="str">
        <f aca="false">IF(AND(O7456="Engaging",P7456&lt;&gt;""),'Leia-me'!$B$5-P7456,"")</f>
        <v/>
      </c>
      <c r="V7456" s="25" t="str">
        <f aca="false">IF(O7456&lt;&gt;"Engaging","",IF(U7456&lt;='Leia-me'!$B$6,"Saudável",IF(U7456&lt;='Leia-me'!$B$7,"Esfriando",IF(U7456&lt;='Leia-me'!$B$8,"Última chance","Zumbi"))))</f>
        <v/>
      </c>
      <c r="W7456" s="25" t="n">
        <f aca="false">IF(O7456="Won",1,IF(O7456="Lost",0,""))</f>
        <v>0</v>
      </c>
      <c r="Y7456" s="25" t="str">
        <f aca="false">IF(E7456="","Sim","")</f>
        <v/>
      </c>
    </row>
    <row r="7457" customFormat="false" ht="15" hidden="false" customHeight="false" outlineLevel="0" collapsed="false">
      <c r="A7457" s="25" t="s">
        <v>7720</v>
      </c>
      <c r="B7457" s="25" t="s">
        <v>102</v>
      </c>
      <c r="C7457" s="25" t="s">
        <v>111</v>
      </c>
      <c r="D7457" s="25" t="s">
        <v>114</v>
      </c>
      <c r="E7457" s="25" t="s">
        <v>3075</v>
      </c>
      <c r="F7457" s="25" t="s">
        <v>165</v>
      </c>
      <c r="G7457" s="26" t="n">
        <v>4269.9</v>
      </c>
      <c r="H7457" s="27" t="n">
        <v>6472</v>
      </c>
      <c r="I7457" s="25" t="s">
        <v>147</v>
      </c>
      <c r="J7457" s="25" t="s">
        <v>1347</v>
      </c>
      <c r="K7457" s="25" t="n">
        <v>1993</v>
      </c>
      <c r="L7457" s="25" t="s">
        <v>186</v>
      </c>
      <c r="M7457" s="25" t="s">
        <v>171</v>
      </c>
      <c r="N7457" s="28" t="n">
        <v>550</v>
      </c>
      <c r="O7457" s="25" t="s">
        <v>54</v>
      </c>
      <c r="P7457" s="29" t="n">
        <v>42814</v>
      </c>
      <c r="Q7457" s="29" t="n">
        <v>42909</v>
      </c>
      <c r="R7457" s="28" t="n">
        <v>568</v>
      </c>
      <c r="S7457" s="28" t="n">
        <f aca="false">IF(O7457="Won",R7457,IF(O7457="Lost",0,N7457))</f>
        <v>568</v>
      </c>
      <c r="T7457" s="30" t="n">
        <f aca="false">IF(AND(P7457&lt;&gt;"",Q7457&lt;&gt;""),Q7457-P7457,"")</f>
        <v>95</v>
      </c>
      <c r="U7457" s="30" t="str">
        <f aca="false">IF(AND(O7457="Engaging",P7457&lt;&gt;""),'Leia-me'!$B$5-P7457,"")</f>
        <v/>
      </c>
      <c r="V7457" s="25" t="str">
        <f aca="false">IF(O7457&lt;&gt;"Engaging","",IF(U7457&lt;='Leia-me'!$B$6,"Saudável",IF(U7457&lt;='Leia-me'!$B$7,"Esfriando",IF(U7457&lt;='Leia-me'!$B$8,"Última chance","Zumbi"))))</f>
        <v/>
      </c>
      <c r="W7457" s="25" t="n">
        <f aca="false">IF(O7457="Won",1,IF(O7457="Lost",0,""))</f>
        <v>1</v>
      </c>
      <c r="Y7457" s="25" t="str">
        <f aca="false">IF(E7457="","Sim","")</f>
        <v/>
      </c>
    </row>
    <row r="7458" customFormat="false" ht="15" hidden="false" customHeight="false" outlineLevel="0" collapsed="false">
      <c r="A7458" s="25" t="s">
        <v>7721</v>
      </c>
      <c r="B7458" s="25" t="s">
        <v>102</v>
      </c>
      <c r="C7458" s="25" t="s">
        <v>111</v>
      </c>
      <c r="D7458" s="25" t="s">
        <v>114</v>
      </c>
      <c r="G7458" s="31"/>
      <c r="H7458" s="32"/>
      <c r="L7458" s="25" t="s">
        <v>186</v>
      </c>
      <c r="M7458" s="25" t="s">
        <v>171</v>
      </c>
      <c r="N7458" s="28" t="n">
        <v>550</v>
      </c>
      <c r="O7458" s="25" t="s">
        <v>56</v>
      </c>
      <c r="P7458" s="29" t="n">
        <v>42816</v>
      </c>
      <c r="Q7458" s="33"/>
      <c r="R7458" s="34"/>
      <c r="S7458" s="28" t="n">
        <f aca="false">IF(O7458="Won",R7458,IF(O7458="Lost",0,N7458))</f>
        <v>550</v>
      </c>
      <c r="T7458" s="30" t="str">
        <f aca="false">IF(AND(P7458&lt;&gt;"",Q7458&lt;&gt;""),Q7458-P7458,"")</f>
        <v/>
      </c>
      <c r="U7458" s="30" t="n">
        <f aca="false">IF(AND(O7458="Engaging",P7458&lt;&gt;""),'Leia-me'!$B$5-P7458,"")</f>
        <v>284</v>
      </c>
      <c r="V7458" s="25" t="str">
        <f aca="false">IF(O7458&lt;&gt;"Engaging","",IF(U7458&lt;='Leia-me'!$B$6,"Saudável",IF(U7458&lt;='Leia-me'!$B$7,"Esfriando",IF(U7458&lt;='Leia-me'!$B$8,"Última chance","Zumbi"))))</f>
        <v>Zumbi</v>
      </c>
      <c r="W7458" s="25" t="str">
        <f aca="false">IF(O7458="Won",1,IF(O7458="Lost",0,""))</f>
        <v/>
      </c>
      <c r="Y7458" s="25" t="str">
        <f aca="false">IF(E7458="","Sim","")</f>
        <v>Sim</v>
      </c>
    </row>
    <row r="7459" customFormat="false" ht="15" hidden="false" customHeight="false" outlineLevel="0" collapsed="false">
      <c r="A7459" s="25" t="s">
        <v>7722</v>
      </c>
      <c r="B7459" s="25" t="s">
        <v>102</v>
      </c>
      <c r="C7459" s="25" t="s">
        <v>111</v>
      </c>
      <c r="D7459" s="25" t="s">
        <v>114</v>
      </c>
      <c r="E7459" s="25" t="s">
        <v>494</v>
      </c>
      <c r="F7459" s="25" t="s">
        <v>192</v>
      </c>
      <c r="G7459" s="26" t="n">
        <v>11698.03</v>
      </c>
      <c r="H7459" s="27" t="n">
        <v>34288</v>
      </c>
      <c r="I7459" s="25" t="s">
        <v>147</v>
      </c>
      <c r="K7459" s="25" t="n">
        <v>1982</v>
      </c>
      <c r="L7459" s="25" t="s">
        <v>186</v>
      </c>
      <c r="M7459" s="25" t="s">
        <v>171</v>
      </c>
      <c r="N7459" s="28" t="n">
        <v>550</v>
      </c>
      <c r="O7459" s="25" t="s">
        <v>54</v>
      </c>
      <c r="P7459" s="29" t="n">
        <v>42816</v>
      </c>
      <c r="Q7459" s="29" t="n">
        <v>42911</v>
      </c>
      <c r="R7459" s="28" t="n">
        <v>447</v>
      </c>
      <c r="S7459" s="28" t="n">
        <f aca="false">IF(O7459="Won",R7459,IF(O7459="Lost",0,N7459))</f>
        <v>447</v>
      </c>
      <c r="T7459" s="30" t="n">
        <f aca="false">IF(AND(P7459&lt;&gt;"",Q7459&lt;&gt;""),Q7459-P7459,"")</f>
        <v>95</v>
      </c>
      <c r="U7459" s="30" t="str">
        <f aca="false">IF(AND(O7459="Engaging",P7459&lt;&gt;""),'Leia-me'!$B$5-P7459,"")</f>
        <v/>
      </c>
      <c r="V7459" s="25" t="str">
        <f aca="false">IF(O7459&lt;&gt;"Engaging","",IF(U7459&lt;='Leia-me'!$B$6,"Saudável",IF(U7459&lt;='Leia-me'!$B$7,"Esfriando",IF(U7459&lt;='Leia-me'!$B$8,"Última chance","Zumbi"))))</f>
        <v/>
      </c>
      <c r="W7459" s="25" t="n">
        <f aca="false">IF(O7459="Won",1,IF(O7459="Lost",0,""))</f>
        <v>1</v>
      </c>
      <c r="Y7459" s="25" t="str">
        <f aca="false">IF(E7459="","Sim","")</f>
        <v/>
      </c>
    </row>
    <row r="7460" customFormat="false" ht="15" hidden="false" customHeight="false" outlineLevel="0" collapsed="false">
      <c r="A7460" s="25" t="s">
        <v>7723</v>
      </c>
      <c r="B7460" s="25" t="s">
        <v>102</v>
      </c>
      <c r="C7460" s="25" t="s">
        <v>111</v>
      </c>
      <c r="D7460" s="25" t="s">
        <v>114</v>
      </c>
      <c r="E7460" s="25" t="s">
        <v>218</v>
      </c>
      <c r="F7460" s="25" t="s">
        <v>146</v>
      </c>
      <c r="G7460" s="26" t="n">
        <v>4.54</v>
      </c>
      <c r="H7460" s="27" t="n">
        <v>9</v>
      </c>
      <c r="I7460" s="25" t="s">
        <v>147</v>
      </c>
      <c r="K7460" s="25" t="n">
        <v>2017</v>
      </c>
      <c r="L7460" s="25" t="s">
        <v>1834</v>
      </c>
      <c r="M7460" s="25" t="s">
        <v>171</v>
      </c>
      <c r="N7460" s="28" t="n">
        <v>4821</v>
      </c>
      <c r="O7460" s="25" t="s">
        <v>55</v>
      </c>
      <c r="P7460" s="29" t="n">
        <v>42817</v>
      </c>
      <c r="Q7460" s="29" t="n">
        <v>42828</v>
      </c>
      <c r="R7460" s="28" t="n">
        <v>0</v>
      </c>
      <c r="S7460" s="28" t="n">
        <f aca="false">IF(O7460="Won",R7460,IF(O7460="Lost",0,N7460))</f>
        <v>0</v>
      </c>
      <c r="T7460" s="30" t="n">
        <f aca="false">IF(AND(P7460&lt;&gt;"",Q7460&lt;&gt;""),Q7460-P7460,"")</f>
        <v>11</v>
      </c>
      <c r="U7460" s="30" t="str">
        <f aca="false">IF(AND(O7460="Engaging",P7460&lt;&gt;""),'Leia-me'!$B$5-P7460,"")</f>
        <v/>
      </c>
      <c r="V7460" s="25" t="str">
        <f aca="false">IF(O7460&lt;&gt;"Engaging","",IF(U7460&lt;='Leia-me'!$B$6,"Saudável",IF(U7460&lt;='Leia-me'!$B$7,"Esfriando",IF(U7460&lt;='Leia-me'!$B$8,"Última chance","Zumbi"))))</f>
        <v/>
      </c>
      <c r="W7460" s="25" t="n">
        <f aca="false">IF(O7460="Won",1,IF(O7460="Lost",0,""))</f>
        <v>0</v>
      </c>
      <c r="X7460" s="25" t="s">
        <v>1835</v>
      </c>
      <c r="Y7460" s="25" t="str">
        <f aca="false">IF(E7460="","Sim","")</f>
        <v/>
      </c>
    </row>
    <row r="7461" customFormat="false" ht="15" hidden="false" customHeight="false" outlineLevel="0" collapsed="false">
      <c r="A7461" s="25" t="s">
        <v>7724</v>
      </c>
      <c r="B7461" s="25" t="s">
        <v>102</v>
      </c>
      <c r="C7461" s="25" t="s">
        <v>111</v>
      </c>
      <c r="D7461" s="25" t="s">
        <v>114</v>
      </c>
      <c r="G7461" s="31"/>
      <c r="H7461" s="32"/>
      <c r="L7461" s="25" t="s">
        <v>186</v>
      </c>
      <c r="M7461" s="25" t="s">
        <v>171</v>
      </c>
      <c r="N7461" s="28" t="n">
        <v>550</v>
      </c>
      <c r="O7461" s="25" t="s">
        <v>56</v>
      </c>
      <c r="P7461" s="29" t="n">
        <v>42819</v>
      </c>
      <c r="Q7461" s="33"/>
      <c r="R7461" s="34"/>
      <c r="S7461" s="28" t="n">
        <f aca="false">IF(O7461="Won",R7461,IF(O7461="Lost",0,N7461))</f>
        <v>550</v>
      </c>
      <c r="T7461" s="30" t="str">
        <f aca="false">IF(AND(P7461&lt;&gt;"",Q7461&lt;&gt;""),Q7461-P7461,"")</f>
        <v/>
      </c>
      <c r="U7461" s="30" t="n">
        <f aca="false">IF(AND(O7461="Engaging",P7461&lt;&gt;""),'Leia-me'!$B$5-P7461,"")</f>
        <v>281</v>
      </c>
      <c r="V7461" s="25" t="str">
        <f aca="false">IF(O7461&lt;&gt;"Engaging","",IF(U7461&lt;='Leia-me'!$B$6,"Saudável",IF(U7461&lt;='Leia-me'!$B$7,"Esfriando",IF(U7461&lt;='Leia-me'!$B$8,"Última chance","Zumbi"))))</f>
        <v>Zumbi</v>
      </c>
      <c r="W7461" s="25" t="str">
        <f aca="false">IF(O7461="Won",1,IF(O7461="Lost",0,""))</f>
        <v/>
      </c>
      <c r="Y7461" s="25" t="str">
        <f aca="false">IF(E7461="","Sim","")</f>
        <v>Sim</v>
      </c>
    </row>
    <row r="7462" customFormat="false" ht="15" hidden="false" customHeight="false" outlineLevel="0" collapsed="false">
      <c r="A7462" s="25" t="s">
        <v>7725</v>
      </c>
      <c r="B7462" s="25" t="s">
        <v>102</v>
      </c>
      <c r="C7462" s="25" t="s">
        <v>111</v>
      </c>
      <c r="D7462" s="25" t="s">
        <v>114</v>
      </c>
      <c r="E7462" s="25" t="s">
        <v>1187</v>
      </c>
      <c r="F7462" s="25" t="s">
        <v>159</v>
      </c>
      <c r="G7462" s="26" t="n">
        <v>2059.9</v>
      </c>
      <c r="H7462" s="27" t="n">
        <v>3644</v>
      </c>
      <c r="I7462" s="25" t="s">
        <v>147</v>
      </c>
      <c r="K7462" s="25" t="n">
        <v>1988</v>
      </c>
      <c r="L7462" s="25" t="s">
        <v>170</v>
      </c>
      <c r="M7462" s="25" t="s">
        <v>171</v>
      </c>
      <c r="N7462" s="28" t="n">
        <v>1096</v>
      </c>
      <c r="O7462" s="25" t="s">
        <v>55</v>
      </c>
      <c r="P7462" s="29" t="n">
        <v>42820</v>
      </c>
      <c r="Q7462" s="29" t="n">
        <v>42886</v>
      </c>
      <c r="R7462" s="28" t="n">
        <v>0</v>
      </c>
      <c r="S7462" s="28" t="n">
        <f aca="false">IF(O7462="Won",R7462,IF(O7462="Lost",0,N7462))</f>
        <v>0</v>
      </c>
      <c r="T7462" s="30" t="n">
        <f aca="false">IF(AND(P7462&lt;&gt;"",Q7462&lt;&gt;""),Q7462-P7462,"")</f>
        <v>66</v>
      </c>
      <c r="U7462" s="30" t="str">
        <f aca="false">IF(AND(O7462="Engaging",P7462&lt;&gt;""),'Leia-me'!$B$5-P7462,"")</f>
        <v/>
      </c>
      <c r="V7462" s="25" t="str">
        <f aca="false">IF(O7462&lt;&gt;"Engaging","",IF(U7462&lt;='Leia-me'!$B$6,"Saudável",IF(U7462&lt;='Leia-me'!$B$7,"Esfriando",IF(U7462&lt;='Leia-me'!$B$8,"Última chance","Zumbi"))))</f>
        <v/>
      </c>
      <c r="W7462" s="25" t="n">
        <f aca="false">IF(O7462="Won",1,IF(O7462="Lost",0,""))</f>
        <v>0</v>
      </c>
      <c r="Y7462" s="25" t="str">
        <f aca="false">IF(E7462="","Sim","")</f>
        <v/>
      </c>
    </row>
    <row r="7463" customFormat="false" ht="15" hidden="false" customHeight="false" outlineLevel="0" collapsed="false">
      <c r="A7463" s="25" t="s">
        <v>7726</v>
      </c>
      <c r="B7463" s="25" t="s">
        <v>102</v>
      </c>
      <c r="C7463" s="25" t="s">
        <v>111</v>
      </c>
      <c r="D7463" s="25" t="s">
        <v>114</v>
      </c>
      <c r="E7463" s="25" t="s">
        <v>633</v>
      </c>
      <c r="F7463" s="25" t="s">
        <v>211</v>
      </c>
      <c r="G7463" s="26" t="n">
        <v>1388.67</v>
      </c>
      <c r="H7463" s="27" t="n">
        <v>3583</v>
      </c>
      <c r="I7463" s="25" t="s">
        <v>147</v>
      </c>
      <c r="K7463" s="25" t="n">
        <v>1989</v>
      </c>
      <c r="L7463" s="25" t="s">
        <v>186</v>
      </c>
      <c r="M7463" s="25" t="s">
        <v>171</v>
      </c>
      <c r="N7463" s="28" t="n">
        <v>550</v>
      </c>
      <c r="O7463" s="25" t="s">
        <v>54</v>
      </c>
      <c r="P7463" s="29" t="n">
        <v>42820</v>
      </c>
      <c r="Q7463" s="29" t="n">
        <v>42877</v>
      </c>
      <c r="R7463" s="28" t="n">
        <v>545</v>
      </c>
      <c r="S7463" s="28" t="n">
        <f aca="false">IF(O7463="Won",R7463,IF(O7463="Lost",0,N7463))</f>
        <v>545</v>
      </c>
      <c r="T7463" s="30" t="n">
        <f aca="false">IF(AND(P7463&lt;&gt;"",Q7463&lt;&gt;""),Q7463-P7463,"")</f>
        <v>57</v>
      </c>
      <c r="U7463" s="30" t="str">
        <f aca="false">IF(AND(O7463="Engaging",P7463&lt;&gt;""),'Leia-me'!$B$5-P7463,"")</f>
        <v/>
      </c>
      <c r="V7463" s="25" t="str">
        <f aca="false">IF(O7463&lt;&gt;"Engaging","",IF(U7463&lt;='Leia-me'!$B$6,"Saudável",IF(U7463&lt;='Leia-me'!$B$7,"Esfriando",IF(U7463&lt;='Leia-me'!$B$8,"Última chance","Zumbi"))))</f>
        <v/>
      </c>
      <c r="W7463" s="25" t="n">
        <f aca="false">IF(O7463="Won",1,IF(O7463="Lost",0,""))</f>
        <v>1</v>
      </c>
      <c r="Y7463" s="25" t="str">
        <f aca="false">IF(E7463="","Sim","")</f>
        <v/>
      </c>
    </row>
    <row r="7464" customFormat="false" ht="15" hidden="false" customHeight="false" outlineLevel="0" collapsed="false">
      <c r="A7464" s="25" t="s">
        <v>7727</v>
      </c>
      <c r="B7464" s="25" t="s">
        <v>102</v>
      </c>
      <c r="C7464" s="25" t="s">
        <v>111</v>
      </c>
      <c r="D7464" s="25" t="s">
        <v>114</v>
      </c>
      <c r="G7464" s="31"/>
      <c r="H7464" s="32"/>
      <c r="L7464" s="25" t="s">
        <v>186</v>
      </c>
      <c r="M7464" s="25" t="s">
        <v>171</v>
      </c>
      <c r="N7464" s="28" t="n">
        <v>550</v>
      </c>
      <c r="O7464" s="25" t="s">
        <v>56</v>
      </c>
      <c r="P7464" s="29" t="n">
        <v>42823</v>
      </c>
      <c r="Q7464" s="33"/>
      <c r="R7464" s="34"/>
      <c r="S7464" s="28" t="n">
        <f aca="false">IF(O7464="Won",R7464,IF(O7464="Lost",0,N7464))</f>
        <v>550</v>
      </c>
      <c r="T7464" s="30" t="str">
        <f aca="false">IF(AND(P7464&lt;&gt;"",Q7464&lt;&gt;""),Q7464-P7464,"")</f>
        <v/>
      </c>
      <c r="U7464" s="30" t="n">
        <f aca="false">IF(AND(O7464="Engaging",P7464&lt;&gt;""),'Leia-me'!$B$5-P7464,"")</f>
        <v>277</v>
      </c>
      <c r="V7464" s="25" t="str">
        <f aca="false">IF(O7464&lt;&gt;"Engaging","",IF(U7464&lt;='Leia-me'!$B$6,"Saudável",IF(U7464&lt;='Leia-me'!$B$7,"Esfriando",IF(U7464&lt;='Leia-me'!$B$8,"Última chance","Zumbi"))))</f>
        <v>Zumbi</v>
      </c>
      <c r="W7464" s="25" t="str">
        <f aca="false">IF(O7464="Won",1,IF(O7464="Lost",0,""))</f>
        <v/>
      </c>
      <c r="Y7464" s="25" t="str">
        <f aca="false">IF(E7464="","Sim","")</f>
        <v>Sim</v>
      </c>
    </row>
    <row r="7465" customFormat="false" ht="15" hidden="false" customHeight="false" outlineLevel="0" collapsed="false">
      <c r="A7465" s="25" t="s">
        <v>7728</v>
      </c>
      <c r="B7465" s="25" t="s">
        <v>102</v>
      </c>
      <c r="C7465" s="25" t="s">
        <v>111</v>
      </c>
      <c r="D7465" s="25" t="s">
        <v>114</v>
      </c>
      <c r="E7465" s="25" t="s">
        <v>2863</v>
      </c>
      <c r="F7465" s="25" t="s">
        <v>211</v>
      </c>
      <c r="G7465" s="26" t="n">
        <v>2437.85</v>
      </c>
      <c r="H7465" s="27" t="n">
        <v>4874</v>
      </c>
      <c r="I7465" s="25" t="s">
        <v>147</v>
      </c>
      <c r="K7465" s="25" t="n">
        <v>2001</v>
      </c>
      <c r="L7465" s="25" t="s">
        <v>170</v>
      </c>
      <c r="M7465" s="25" t="s">
        <v>171</v>
      </c>
      <c r="N7465" s="28" t="n">
        <v>1096</v>
      </c>
      <c r="O7465" s="25" t="s">
        <v>55</v>
      </c>
      <c r="P7465" s="29" t="n">
        <v>42823</v>
      </c>
      <c r="Q7465" s="29" t="n">
        <v>42860</v>
      </c>
      <c r="R7465" s="28" t="n">
        <v>0</v>
      </c>
      <c r="S7465" s="28" t="n">
        <f aca="false">IF(O7465="Won",R7465,IF(O7465="Lost",0,N7465))</f>
        <v>0</v>
      </c>
      <c r="T7465" s="30" t="n">
        <f aca="false">IF(AND(P7465&lt;&gt;"",Q7465&lt;&gt;""),Q7465-P7465,"")</f>
        <v>37</v>
      </c>
      <c r="U7465" s="30" t="str">
        <f aca="false">IF(AND(O7465="Engaging",P7465&lt;&gt;""),'Leia-me'!$B$5-P7465,"")</f>
        <v/>
      </c>
      <c r="V7465" s="25" t="str">
        <f aca="false">IF(O7465&lt;&gt;"Engaging","",IF(U7465&lt;='Leia-me'!$B$6,"Saudável",IF(U7465&lt;='Leia-me'!$B$7,"Esfriando",IF(U7465&lt;='Leia-me'!$B$8,"Última chance","Zumbi"))))</f>
        <v/>
      </c>
      <c r="W7465" s="25" t="n">
        <f aca="false">IF(O7465="Won",1,IF(O7465="Lost",0,""))</f>
        <v>0</v>
      </c>
      <c r="Y7465" s="25" t="str">
        <f aca="false">IF(E7465="","Sim","")</f>
        <v/>
      </c>
    </row>
    <row r="7466" customFormat="false" ht="15" hidden="false" customHeight="false" outlineLevel="0" collapsed="false">
      <c r="A7466" s="25" t="s">
        <v>7729</v>
      </c>
      <c r="B7466" s="25" t="s">
        <v>102</v>
      </c>
      <c r="C7466" s="25" t="s">
        <v>111</v>
      </c>
      <c r="D7466" s="25" t="s">
        <v>114</v>
      </c>
      <c r="E7466" s="25" t="s">
        <v>2484</v>
      </c>
      <c r="F7466" s="25" t="s">
        <v>155</v>
      </c>
      <c r="G7466" s="26" t="n">
        <v>1825.82</v>
      </c>
      <c r="H7466" s="27" t="n">
        <v>5595</v>
      </c>
      <c r="I7466" s="25" t="s">
        <v>147</v>
      </c>
      <c r="J7466" s="25" t="s">
        <v>156</v>
      </c>
      <c r="K7466" s="25" t="n">
        <v>1995</v>
      </c>
      <c r="L7466" s="25" t="s">
        <v>160</v>
      </c>
      <c r="M7466" s="25" t="s">
        <v>149</v>
      </c>
      <c r="N7466" s="28" t="n">
        <v>3393</v>
      </c>
      <c r="O7466" s="25" t="s">
        <v>54</v>
      </c>
      <c r="P7466" s="29" t="n">
        <v>42823</v>
      </c>
      <c r="Q7466" s="29" t="n">
        <v>42832</v>
      </c>
      <c r="R7466" s="28" t="n">
        <v>3523</v>
      </c>
      <c r="S7466" s="28" t="n">
        <f aca="false">IF(O7466="Won",R7466,IF(O7466="Lost",0,N7466))</f>
        <v>3523</v>
      </c>
      <c r="T7466" s="30" t="n">
        <f aca="false">IF(AND(P7466&lt;&gt;"",Q7466&lt;&gt;""),Q7466-P7466,"")</f>
        <v>9</v>
      </c>
      <c r="U7466" s="30" t="str">
        <f aca="false">IF(AND(O7466="Engaging",P7466&lt;&gt;""),'Leia-me'!$B$5-P7466,"")</f>
        <v/>
      </c>
      <c r="V7466" s="25" t="str">
        <f aca="false">IF(O7466&lt;&gt;"Engaging","",IF(U7466&lt;='Leia-me'!$B$6,"Saudável",IF(U7466&lt;='Leia-me'!$B$7,"Esfriando",IF(U7466&lt;='Leia-me'!$B$8,"Última chance","Zumbi"))))</f>
        <v/>
      </c>
      <c r="W7466" s="25" t="n">
        <f aca="false">IF(O7466="Won",1,IF(O7466="Lost",0,""))</f>
        <v>1</v>
      </c>
      <c r="Y7466" s="25" t="str">
        <f aca="false">IF(E7466="","Sim","")</f>
        <v/>
      </c>
    </row>
    <row r="7467" customFormat="false" ht="15" hidden="false" customHeight="false" outlineLevel="0" collapsed="false">
      <c r="A7467" s="25" t="s">
        <v>7730</v>
      </c>
      <c r="B7467" s="25" t="s">
        <v>102</v>
      </c>
      <c r="C7467" s="25" t="s">
        <v>111</v>
      </c>
      <c r="D7467" s="25" t="s">
        <v>114</v>
      </c>
      <c r="E7467" s="25" t="s">
        <v>195</v>
      </c>
      <c r="F7467" s="25" t="s">
        <v>185</v>
      </c>
      <c r="G7467" s="26" t="n">
        <v>8170.38</v>
      </c>
      <c r="H7467" s="27" t="n">
        <v>16499</v>
      </c>
      <c r="I7467" s="25" t="s">
        <v>196</v>
      </c>
      <c r="K7467" s="25" t="n">
        <v>1997</v>
      </c>
      <c r="L7467" s="25" t="s">
        <v>186</v>
      </c>
      <c r="M7467" s="25" t="s">
        <v>171</v>
      </c>
      <c r="N7467" s="28" t="n">
        <v>550</v>
      </c>
      <c r="O7467" s="25" t="s">
        <v>54</v>
      </c>
      <c r="P7467" s="29" t="n">
        <v>42824</v>
      </c>
      <c r="Q7467" s="29" t="n">
        <v>42826</v>
      </c>
      <c r="R7467" s="28" t="n">
        <v>500</v>
      </c>
      <c r="S7467" s="28" t="n">
        <f aca="false">IF(O7467="Won",R7467,IF(O7467="Lost",0,N7467))</f>
        <v>500</v>
      </c>
      <c r="T7467" s="30" t="n">
        <f aca="false">IF(AND(P7467&lt;&gt;"",Q7467&lt;&gt;""),Q7467-P7467,"")</f>
        <v>2</v>
      </c>
      <c r="U7467" s="30" t="str">
        <f aca="false">IF(AND(O7467="Engaging",P7467&lt;&gt;""),'Leia-me'!$B$5-P7467,"")</f>
        <v/>
      </c>
      <c r="V7467" s="25" t="str">
        <f aca="false">IF(O7467&lt;&gt;"Engaging","",IF(U7467&lt;='Leia-me'!$B$6,"Saudável",IF(U7467&lt;='Leia-me'!$B$7,"Esfriando",IF(U7467&lt;='Leia-me'!$B$8,"Última chance","Zumbi"))))</f>
        <v/>
      </c>
      <c r="W7467" s="25" t="n">
        <f aca="false">IF(O7467="Won",1,IF(O7467="Lost",0,""))</f>
        <v>1</v>
      </c>
      <c r="Y7467" s="25" t="str">
        <f aca="false">IF(E7467="","Sim","")</f>
        <v/>
      </c>
    </row>
    <row r="7468" customFormat="false" ht="15" hidden="false" customHeight="false" outlineLevel="0" collapsed="false">
      <c r="A7468" s="25" t="s">
        <v>7731</v>
      </c>
      <c r="B7468" s="25" t="s">
        <v>102</v>
      </c>
      <c r="C7468" s="25" t="s">
        <v>111</v>
      </c>
      <c r="D7468" s="25" t="s">
        <v>114</v>
      </c>
      <c r="E7468" s="25" t="s">
        <v>478</v>
      </c>
      <c r="F7468" s="25" t="s">
        <v>165</v>
      </c>
      <c r="G7468" s="26" t="n">
        <v>349.81</v>
      </c>
      <c r="H7468" s="27" t="n">
        <v>315</v>
      </c>
      <c r="I7468" s="25" t="s">
        <v>147</v>
      </c>
      <c r="K7468" s="25" t="n">
        <v>2002</v>
      </c>
      <c r="L7468" s="25" t="s">
        <v>148</v>
      </c>
      <c r="M7468" s="25" t="s">
        <v>149</v>
      </c>
      <c r="N7468" s="28" t="n">
        <v>55</v>
      </c>
      <c r="O7468" s="25" t="s">
        <v>55</v>
      </c>
      <c r="P7468" s="29" t="n">
        <v>42825</v>
      </c>
      <c r="Q7468" s="29" t="n">
        <v>42906</v>
      </c>
      <c r="R7468" s="28" t="n">
        <v>0</v>
      </c>
      <c r="S7468" s="28" t="n">
        <f aca="false">IF(O7468="Won",R7468,IF(O7468="Lost",0,N7468))</f>
        <v>0</v>
      </c>
      <c r="T7468" s="30" t="n">
        <f aca="false">IF(AND(P7468&lt;&gt;"",Q7468&lt;&gt;""),Q7468-P7468,"")</f>
        <v>81</v>
      </c>
      <c r="U7468" s="30" t="str">
        <f aca="false">IF(AND(O7468="Engaging",P7468&lt;&gt;""),'Leia-me'!$B$5-P7468,"")</f>
        <v/>
      </c>
      <c r="V7468" s="25" t="str">
        <f aca="false">IF(O7468&lt;&gt;"Engaging","",IF(U7468&lt;='Leia-me'!$B$6,"Saudável",IF(U7468&lt;='Leia-me'!$B$7,"Esfriando",IF(U7468&lt;='Leia-me'!$B$8,"Última chance","Zumbi"))))</f>
        <v/>
      </c>
      <c r="W7468" s="25" t="n">
        <f aca="false">IF(O7468="Won",1,IF(O7468="Lost",0,""))</f>
        <v>0</v>
      </c>
      <c r="Y7468" s="25" t="str">
        <f aca="false">IF(E7468="","Sim","")</f>
        <v/>
      </c>
    </row>
    <row r="7469" customFormat="false" ht="15" hidden="false" customHeight="false" outlineLevel="0" collapsed="false">
      <c r="A7469" s="25" t="s">
        <v>7732</v>
      </c>
      <c r="B7469" s="25" t="s">
        <v>102</v>
      </c>
      <c r="C7469" s="25" t="s">
        <v>111</v>
      </c>
      <c r="D7469" s="25" t="s">
        <v>114</v>
      </c>
      <c r="E7469" s="25" t="s">
        <v>860</v>
      </c>
      <c r="F7469" s="25" t="s">
        <v>168</v>
      </c>
      <c r="G7469" s="26" t="n">
        <v>894.37</v>
      </c>
      <c r="H7469" s="27" t="n">
        <v>1593</v>
      </c>
      <c r="I7469" s="25" t="s">
        <v>861</v>
      </c>
      <c r="K7469" s="25" t="n">
        <v>2008</v>
      </c>
      <c r="L7469" s="25" t="s">
        <v>1834</v>
      </c>
      <c r="M7469" s="25" t="s">
        <v>171</v>
      </c>
      <c r="N7469" s="28" t="n">
        <v>4821</v>
      </c>
      <c r="O7469" s="25" t="s">
        <v>54</v>
      </c>
      <c r="P7469" s="29" t="n">
        <v>42825</v>
      </c>
      <c r="Q7469" s="29" t="n">
        <v>42826</v>
      </c>
      <c r="R7469" s="28" t="n">
        <v>5073</v>
      </c>
      <c r="S7469" s="28" t="n">
        <f aca="false">IF(O7469="Won",R7469,IF(O7469="Lost",0,N7469))</f>
        <v>5073</v>
      </c>
      <c r="T7469" s="30" t="n">
        <f aca="false">IF(AND(P7469&lt;&gt;"",Q7469&lt;&gt;""),Q7469-P7469,"")</f>
        <v>1</v>
      </c>
      <c r="U7469" s="30" t="str">
        <f aca="false">IF(AND(O7469="Engaging",P7469&lt;&gt;""),'Leia-me'!$B$5-P7469,"")</f>
        <v/>
      </c>
      <c r="V7469" s="25" t="str">
        <f aca="false">IF(O7469&lt;&gt;"Engaging","",IF(U7469&lt;='Leia-me'!$B$6,"Saudável",IF(U7469&lt;='Leia-me'!$B$7,"Esfriando",IF(U7469&lt;='Leia-me'!$B$8,"Última chance","Zumbi"))))</f>
        <v/>
      </c>
      <c r="W7469" s="25" t="n">
        <f aca="false">IF(O7469="Won",1,IF(O7469="Lost",0,""))</f>
        <v>1</v>
      </c>
      <c r="X7469" s="25" t="s">
        <v>1835</v>
      </c>
      <c r="Y7469" s="25" t="str">
        <f aca="false">IF(E7469="","Sim","")</f>
        <v/>
      </c>
    </row>
    <row r="7470" customFormat="false" ht="15" hidden="false" customHeight="false" outlineLevel="0" collapsed="false">
      <c r="A7470" s="25" t="s">
        <v>7733</v>
      </c>
      <c r="B7470" s="25" t="s">
        <v>102</v>
      </c>
      <c r="C7470" s="25" t="s">
        <v>111</v>
      </c>
      <c r="D7470" s="25" t="s">
        <v>114</v>
      </c>
      <c r="E7470" s="25" t="s">
        <v>428</v>
      </c>
      <c r="F7470" s="25" t="s">
        <v>267</v>
      </c>
      <c r="G7470" s="26" t="n">
        <v>792.46</v>
      </c>
      <c r="H7470" s="27" t="n">
        <v>1299</v>
      </c>
      <c r="I7470" s="25" t="s">
        <v>147</v>
      </c>
      <c r="K7470" s="25" t="n">
        <v>1982</v>
      </c>
      <c r="L7470" s="25" t="s">
        <v>170</v>
      </c>
      <c r="M7470" s="25" t="s">
        <v>171</v>
      </c>
      <c r="N7470" s="28" t="n">
        <v>1096</v>
      </c>
      <c r="O7470" s="25" t="s">
        <v>54</v>
      </c>
      <c r="P7470" s="29" t="n">
        <v>42826</v>
      </c>
      <c r="Q7470" s="29" t="n">
        <v>42908</v>
      </c>
      <c r="R7470" s="28" t="n">
        <v>1150</v>
      </c>
      <c r="S7470" s="28" t="n">
        <f aca="false">IF(O7470="Won",R7470,IF(O7470="Lost",0,N7470))</f>
        <v>1150</v>
      </c>
      <c r="T7470" s="30" t="n">
        <f aca="false">IF(AND(P7470&lt;&gt;"",Q7470&lt;&gt;""),Q7470-P7470,"")</f>
        <v>82</v>
      </c>
      <c r="U7470" s="30" t="str">
        <f aca="false">IF(AND(O7470="Engaging",P7470&lt;&gt;""),'Leia-me'!$B$5-P7470,"")</f>
        <v/>
      </c>
      <c r="V7470" s="25" t="str">
        <f aca="false">IF(O7470&lt;&gt;"Engaging","",IF(U7470&lt;='Leia-me'!$B$6,"Saudável",IF(U7470&lt;='Leia-me'!$B$7,"Esfriando",IF(U7470&lt;='Leia-me'!$B$8,"Última chance","Zumbi"))))</f>
        <v/>
      </c>
      <c r="W7470" s="25" t="n">
        <f aca="false">IF(O7470="Won",1,IF(O7470="Lost",0,""))</f>
        <v>1</v>
      </c>
      <c r="Y7470" s="25" t="str">
        <f aca="false">IF(E7470="","Sim","")</f>
        <v/>
      </c>
    </row>
    <row r="7471" customFormat="false" ht="15" hidden="false" customHeight="false" outlineLevel="0" collapsed="false">
      <c r="A7471" s="25" t="s">
        <v>7734</v>
      </c>
      <c r="B7471" s="25" t="s">
        <v>102</v>
      </c>
      <c r="C7471" s="25" t="s">
        <v>111</v>
      </c>
      <c r="D7471" s="25" t="s">
        <v>114</v>
      </c>
      <c r="G7471" s="31"/>
      <c r="H7471" s="32"/>
      <c r="L7471" s="25" t="s">
        <v>1834</v>
      </c>
      <c r="M7471" s="25" t="s">
        <v>171</v>
      </c>
      <c r="N7471" s="28" t="n">
        <v>4821</v>
      </c>
      <c r="O7471" s="25" t="s">
        <v>56</v>
      </c>
      <c r="P7471" s="29" t="n">
        <v>42827</v>
      </c>
      <c r="Q7471" s="33"/>
      <c r="R7471" s="34"/>
      <c r="S7471" s="28" t="n">
        <f aca="false">IF(O7471="Won",R7471,IF(O7471="Lost",0,N7471))</f>
        <v>4821</v>
      </c>
      <c r="T7471" s="30" t="str">
        <f aca="false">IF(AND(P7471&lt;&gt;"",Q7471&lt;&gt;""),Q7471-P7471,"")</f>
        <v/>
      </c>
      <c r="U7471" s="30" t="n">
        <f aca="false">IF(AND(O7471="Engaging",P7471&lt;&gt;""),'Leia-me'!$B$5-P7471,"")</f>
        <v>273</v>
      </c>
      <c r="V7471" s="25" t="str">
        <f aca="false">IF(O7471&lt;&gt;"Engaging","",IF(U7471&lt;='Leia-me'!$B$6,"Saudável",IF(U7471&lt;='Leia-me'!$B$7,"Esfriando",IF(U7471&lt;='Leia-me'!$B$8,"Última chance","Zumbi"))))</f>
        <v>Zumbi</v>
      </c>
      <c r="W7471" s="25" t="str">
        <f aca="false">IF(O7471="Won",1,IF(O7471="Lost",0,""))</f>
        <v/>
      </c>
      <c r="X7471" s="25" t="s">
        <v>1835</v>
      </c>
      <c r="Y7471" s="25" t="str">
        <f aca="false">IF(E7471="","Sim","")</f>
        <v>Sim</v>
      </c>
    </row>
    <row r="7472" customFormat="false" ht="15" hidden="false" customHeight="false" outlineLevel="0" collapsed="false">
      <c r="A7472" s="25" t="s">
        <v>7735</v>
      </c>
      <c r="B7472" s="25" t="s">
        <v>102</v>
      </c>
      <c r="C7472" s="25" t="s">
        <v>111</v>
      </c>
      <c r="D7472" s="25" t="s">
        <v>114</v>
      </c>
      <c r="E7472" s="25" t="s">
        <v>665</v>
      </c>
      <c r="F7472" s="25" t="s">
        <v>211</v>
      </c>
      <c r="G7472" s="26" t="n">
        <v>4968.91</v>
      </c>
      <c r="H7472" s="27" t="n">
        <v>7523</v>
      </c>
      <c r="I7472" s="25" t="s">
        <v>147</v>
      </c>
      <c r="K7472" s="25" t="n">
        <v>1990</v>
      </c>
      <c r="L7472" s="25" t="s">
        <v>170</v>
      </c>
      <c r="M7472" s="25" t="s">
        <v>171</v>
      </c>
      <c r="N7472" s="28" t="n">
        <v>1096</v>
      </c>
      <c r="O7472" s="25" t="s">
        <v>55</v>
      </c>
      <c r="P7472" s="29" t="n">
        <v>42827</v>
      </c>
      <c r="Q7472" s="29" t="n">
        <v>42839</v>
      </c>
      <c r="R7472" s="28" t="n">
        <v>0</v>
      </c>
      <c r="S7472" s="28" t="n">
        <f aca="false">IF(O7472="Won",R7472,IF(O7472="Lost",0,N7472))</f>
        <v>0</v>
      </c>
      <c r="T7472" s="30" t="n">
        <f aca="false">IF(AND(P7472&lt;&gt;"",Q7472&lt;&gt;""),Q7472-P7472,"")</f>
        <v>12</v>
      </c>
      <c r="U7472" s="30" t="str">
        <f aca="false">IF(AND(O7472="Engaging",P7472&lt;&gt;""),'Leia-me'!$B$5-P7472,"")</f>
        <v/>
      </c>
      <c r="V7472" s="25" t="str">
        <f aca="false">IF(O7472&lt;&gt;"Engaging","",IF(U7472&lt;='Leia-me'!$B$6,"Saudável",IF(U7472&lt;='Leia-me'!$B$7,"Esfriando",IF(U7472&lt;='Leia-me'!$B$8,"Última chance","Zumbi"))))</f>
        <v/>
      </c>
      <c r="W7472" s="25" t="n">
        <f aca="false">IF(O7472="Won",1,IF(O7472="Lost",0,""))</f>
        <v>0</v>
      </c>
      <c r="Y7472" s="25" t="str">
        <f aca="false">IF(E7472="","Sim","")</f>
        <v/>
      </c>
    </row>
    <row r="7473" customFormat="false" ht="15" hidden="false" customHeight="false" outlineLevel="0" collapsed="false">
      <c r="A7473" s="25" t="s">
        <v>7736</v>
      </c>
      <c r="B7473" s="25" t="s">
        <v>102</v>
      </c>
      <c r="C7473" s="25" t="s">
        <v>111</v>
      </c>
      <c r="D7473" s="25" t="s">
        <v>114</v>
      </c>
      <c r="E7473" s="25" t="s">
        <v>2484</v>
      </c>
      <c r="F7473" s="25" t="s">
        <v>155</v>
      </c>
      <c r="G7473" s="26" t="n">
        <v>1825.82</v>
      </c>
      <c r="H7473" s="27" t="n">
        <v>5595</v>
      </c>
      <c r="I7473" s="25" t="s">
        <v>147</v>
      </c>
      <c r="J7473" s="25" t="s">
        <v>156</v>
      </c>
      <c r="K7473" s="25" t="n">
        <v>1995</v>
      </c>
      <c r="L7473" s="25" t="s">
        <v>1834</v>
      </c>
      <c r="M7473" s="25" t="s">
        <v>171</v>
      </c>
      <c r="N7473" s="28" t="n">
        <v>4821</v>
      </c>
      <c r="O7473" s="25" t="s">
        <v>55</v>
      </c>
      <c r="P7473" s="29" t="n">
        <v>42828</v>
      </c>
      <c r="Q7473" s="29" t="n">
        <v>42881</v>
      </c>
      <c r="R7473" s="28" t="n">
        <v>0</v>
      </c>
      <c r="S7473" s="28" t="n">
        <f aca="false">IF(O7473="Won",R7473,IF(O7473="Lost",0,N7473))</f>
        <v>0</v>
      </c>
      <c r="T7473" s="30" t="n">
        <f aca="false">IF(AND(P7473&lt;&gt;"",Q7473&lt;&gt;""),Q7473-P7473,"")</f>
        <v>53</v>
      </c>
      <c r="U7473" s="30" t="str">
        <f aca="false">IF(AND(O7473="Engaging",P7473&lt;&gt;""),'Leia-me'!$B$5-P7473,"")</f>
        <v/>
      </c>
      <c r="V7473" s="25" t="str">
        <f aca="false">IF(O7473&lt;&gt;"Engaging","",IF(U7473&lt;='Leia-me'!$B$6,"Saudável",IF(U7473&lt;='Leia-me'!$B$7,"Esfriando",IF(U7473&lt;='Leia-me'!$B$8,"Última chance","Zumbi"))))</f>
        <v/>
      </c>
      <c r="W7473" s="25" t="n">
        <f aca="false">IF(O7473="Won",1,IF(O7473="Lost",0,""))</f>
        <v>0</v>
      </c>
      <c r="X7473" s="25" t="s">
        <v>1835</v>
      </c>
      <c r="Y7473" s="25" t="str">
        <f aca="false">IF(E7473="","Sim","")</f>
        <v/>
      </c>
    </row>
    <row r="7474" customFormat="false" ht="15" hidden="false" customHeight="false" outlineLevel="0" collapsed="false">
      <c r="A7474" s="25" t="s">
        <v>7737</v>
      </c>
      <c r="B7474" s="25" t="s">
        <v>102</v>
      </c>
      <c r="C7474" s="25" t="s">
        <v>111</v>
      </c>
      <c r="D7474" s="25" t="s">
        <v>114</v>
      </c>
      <c r="E7474" s="25" t="s">
        <v>633</v>
      </c>
      <c r="F7474" s="25" t="s">
        <v>211</v>
      </c>
      <c r="G7474" s="26" t="n">
        <v>1388.67</v>
      </c>
      <c r="H7474" s="27" t="n">
        <v>3583</v>
      </c>
      <c r="I7474" s="25" t="s">
        <v>147</v>
      </c>
      <c r="K7474" s="25" t="n">
        <v>1989</v>
      </c>
      <c r="L7474" s="25" t="s">
        <v>186</v>
      </c>
      <c r="M7474" s="25" t="s">
        <v>171</v>
      </c>
      <c r="N7474" s="28" t="n">
        <v>550</v>
      </c>
      <c r="O7474" s="25" t="s">
        <v>54</v>
      </c>
      <c r="P7474" s="29" t="n">
        <v>42828</v>
      </c>
      <c r="Q7474" s="29" t="n">
        <v>42837</v>
      </c>
      <c r="R7474" s="28" t="n">
        <v>565</v>
      </c>
      <c r="S7474" s="28" t="n">
        <f aca="false">IF(O7474="Won",R7474,IF(O7474="Lost",0,N7474))</f>
        <v>565</v>
      </c>
      <c r="T7474" s="30" t="n">
        <f aca="false">IF(AND(P7474&lt;&gt;"",Q7474&lt;&gt;""),Q7474-P7474,"")</f>
        <v>9</v>
      </c>
      <c r="U7474" s="30" t="str">
        <f aca="false">IF(AND(O7474="Engaging",P7474&lt;&gt;""),'Leia-me'!$B$5-P7474,"")</f>
        <v/>
      </c>
      <c r="V7474" s="25" t="str">
        <f aca="false">IF(O7474&lt;&gt;"Engaging","",IF(U7474&lt;='Leia-me'!$B$6,"Saudável",IF(U7474&lt;='Leia-me'!$B$7,"Esfriando",IF(U7474&lt;='Leia-me'!$B$8,"Última chance","Zumbi"))))</f>
        <v/>
      </c>
      <c r="W7474" s="25" t="n">
        <f aca="false">IF(O7474="Won",1,IF(O7474="Lost",0,""))</f>
        <v>1</v>
      </c>
      <c r="Y7474" s="25" t="str">
        <f aca="false">IF(E7474="","Sim","")</f>
        <v/>
      </c>
    </row>
    <row r="7475" customFormat="false" ht="15" hidden="false" customHeight="false" outlineLevel="0" collapsed="false">
      <c r="A7475" s="25" t="s">
        <v>7738</v>
      </c>
      <c r="B7475" s="25" t="s">
        <v>102</v>
      </c>
      <c r="C7475" s="25" t="s">
        <v>111</v>
      </c>
      <c r="D7475" s="25" t="s">
        <v>114</v>
      </c>
      <c r="E7475" s="25" t="s">
        <v>419</v>
      </c>
      <c r="F7475" s="25" t="s">
        <v>146</v>
      </c>
      <c r="G7475" s="26" t="n">
        <v>2741.37</v>
      </c>
      <c r="H7475" s="27" t="n">
        <v>9226</v>
      </c>
      <c r="I7475" s="25" t="s">
        <v>147</v>
      </c>
      <c r="K7475" s="25" t="n">
        <v>1985</v>
      </c>
      <c r="L7475" s="25" t="s">
        <v>1834</v>
      </c>
      <c r="M7475" s="25" t="s">
        <v>171</v>
      </c>
      <c r="N7475" s="28" t="n">
        <v>4821</v>
      </c>
      <c r="O7475" s="25" t="s">
        <v>54</v>
      </c>
      <c r="P7475" s="29" t="n">
        <v>42829</v>
      </c>
      <c r="Q7475" s="29" t="n">
        <v>42886</v>
      </c>
      <c r="R7475" s="28" t="n">
        <v>4398</v>
      </c>
      <c r="S7475" s="28" t="n">
        <f aca="false">IF(O7475="Won",R7475,IF(O7475="Lost",0,N7475))</f>
        <v>4398</v>
      </c>
      <c r="T7475" s="30" t="n">
        <f aca="false">IF(AND(P7475&lt;&gt;"",Q7475&lt;&gt;""),Q7475-P7475,"")</f>
        <v>57</v>
      </c>
      <c r="U7475" s="30" t="str">
        <f aca="false">IF(AND(O7475="Engaging",P7475&lt;&gt;""),'Leia-me'!$B$5-P7475,"")</f>
        <v/>
      </c>
      <c r="V7475" s="25" t="str">
        <f aca="false">IF(O7475&lt;&gt;"Engaging","",IF(U7475&lt;='Leia-me'!$B$6,"Saudável",IF(U7475&lt;='Leia-me'!$B$7,"Esfriando",IF(U7475&lt;='Leia-me'!$B$8,"Última chance","Zumbi"))))</f>
        <v/>
      </c>
      <c r="W7475" s="25" t="n">
        <f aca="false">IF(O7475="Won",1,IF(O7475="Lost",0,""))</f>
        <v>1</v>
      </c>
      <c r="X7475" s="25" t="s">
        <v>1835</v>
      </c>
      <c r="Y7475" s="25" t="str">
        <f aca="false">IF(E7475="","Sim","")</f>
        <v/>
      </c>
    </row>
    <row r="7476" customFormat="false" ht="15" hidden="false" customHeight="false" outlineLevel="0" collapsed="false">
      <c r="A7476" s="25" t="s">
        <v>7739</v>
      </c>
      <c r="B7476" s="25" t="s">
        <v>102</v>
      </c>
      <c r="C7476" s="25" t="s">
        <v>111</v>
      </c>
      <c r="D7476" s="25" t="s">
        <v>114</v>
      </c>
      <c r="E7476" s="25" t="s">
        <v>444</v>
      </c>
      <c r="F7476" s="25" t="s">
        <v>192</v>
      </c>
      <c r="G7476" s="26" t="n">
        <v>6354.87</v>
      </c>
      <c r="H7476" s="27" t="n">
        <v>16780</v>
      </c>
      <c r="I7476" s="25" t="s">
        <v>147</v>
      </c>
      <c r="J7476" s="25" t="s">
        <v>445</v>
      </c>
      <c r="K7476" s="25" t="n">
        <v>1996</v>
      </c>
      <c r="L7476" s="25" t="s">
        <v>1834</v>
      </c>
      <c r="M7476" s="25" t="s">
        <v>171</v>
      </c>
      <c r="N7476" s="28" t="n">
        <v>4821</v>
      </c>
      <c r="O7476" s="25" t="s">
        <v>54</v>
      </c>
      <c r="P7476" s="29" t="n">
        <v>42829</v>
      </c>
      <c r="Q7476" s="29" t="n">
        <v>42831</v>
      </c>
      <c r="R7476" s="28" t="n">
        <v>4449</v>
      </c>
      <c r="S7476" s="28" t="n">
        <f aca="false">IF(O7476="Won",R7476,IF(O7476="Lost",0,N7476))</f>
        <v>4449</v>
      </c>
      <c r="T7476" s="30" t="n">
        <f aca="false">IF(AND(P7476&lt;&gt;"",Q7476&lt;&gt;""),Q7476-P7476,"")</f>
        <v>2</v>
      </c>
      <c r="U7476" s="30" t="str">
        <f aca="false">IF(AND(O7476="Engaging",P7476&lt;&gt;""),'Leia-me'!$B$5-P7476,"")</f>
        <v/>
      </c>
      <c r="V7476" s="25" t="str">
        <f aca="false">IF(O7476&lt;&gt;"Engaging","",IF(U7476&lt;='Leia-me'!$B$6,"Saudável",IF(U7476&lt;='Leia-me'!$B$7,"Esfriando",IF(U7476&lt;='Leia-me'!$B$8,"Última chance","Zumbi"))))</f>
        <v/>
      </c>
      <c r="W7476" s="25" t="n">
        <f aca="false">IF(O7476="Won",1,IF(O7476="Lost",0,""))</f>
        <v>1</v>
      </c>
      <c r="X7476" s="25" t="s">
        <v>1835</v>
      </c>
      <c r="Y7476" s="25" t="str">
        <f aca="false">IF(E7476="","Sim","")</f>
        <v/>
      </c>
    </row>
    <row r="7477" customFormat="false" ht="15" hidden="false" customHeight="false" outlineLevel="0" collapsed="false">
      <c r="A7477" s="25" t="s">
        <v>7740</v>
      </c>
      <c r="B7477" s="25" t="s">
        <v>102</v>
      </c>
      <c r="C7477" s="25" t="s">
        <v>111</v>
      </c>
      <c r="D7477" s="25" t="s">
        <v>114</v>
      </c>
      <c r="G7477" s="31"/>
      <c r="H7477" s="32"/>
      <c r="L7477" s="25" t="s">
        <v>170</v>
      </c>
      <c r="M7477" s="25" t="s">
        <v>171</v>
      </c>
      <c r="N7477" s="28" t="n">
        <v>1096</v>
      </c>
      <c r="O7477" s="25" t="s">
        <v>56</v>
      </c>
      <c r="P7477" s="29" t="n">
        <v>42831</v>
      </c>
      <c r="Q7477" s="33"/>
      <c r="R7477" s="34"/>
      <c r="S7477" s="28" t="n">
        <f aca="false">IF(O7477="Won",R7477,IF(O7477="Lost",0,N7477))</f>
        <v>1096</v>
      </c>
      <c r="T7477" s="30" t="str">
        <f aca="false">IF(AND(P7477&lt;&gt;"",Q7477&lt;&gt;""),Q7477-P7477,"")</f>
        <v/>
      </c>
      <c r="U7477" s="30" t="n">
        <f aca="false">IF(AND(O7477="Engaging",P7477&lt;&gt;""),'Leia-me'!$B$5-P7477,"")</f>
        <v>269</v>
      </c>
      <c r="V7477" s="25" t="str">
        <f aca="false">IF(O7477&lt;&gt;"Engaging","",IF(U7477&lt;='Leia-me'!$B$6,"Saudável",IF(U7477&lt;='Leia-me'!$B$7,"Esfriando",IF(U7477&lt;='Leia-me'!$B$8,"Última chance","Zumbi"))))</f>
        <v>Zumbi</v>
      </c>
      <c r="W7477" s="25" t="str">
        <f aca="false">IF(O7477="Won",1,IF(O7477="Lost",0,""))</f>
        <v/>
      </c>
      <c r="Y7477" s="25" t="str">
        <f aca="false">IF(E7477="","Sim","")</f>
        <v>Sim</v>
      </c>
    </row>
    <row r="7478" customFormat="false" ht="15" hidden="false" customHeight="false" outlineLevel="0" collapsed="false">
      <c r="A7478" s="25" t="s">
        <v>7741</v>
      </c>
      <c r="B7478" s="25" t="s">
        <v>102</v>
      </c>
      <c r="C7478" s="25" t="s">
        <v>111</v>
      </c>
      <c r="D7478" s="25" t="s">
        <v>114</v>
      </c>
      <c r="E7478" s="25" t="s">
        <v>199</v>
      </c>
      <c r="F7478" s="25" t="s">
        <v>177</v>
      </c>
      <c r="G7478" s="26" t="n">
        <v>52.5</v>
      </c>
      <c r="H7478" s="27" t="n">
        <v>165</v>
      </c>
      <c r="I7478" s="25" t="s">
        <v>147</v>
      </c>
      <c r="K7478" s="25" t="n">
        <v>2008</v>
      </c>
      <c r="L7478" s="25" t="s">
        <v>186</v>
      </c>
      <c r="M7478" s="25" t="s">
        <v>171</v>
      </c>
      <c r="N7478" s="28" t="n">
        <v>550</v>
      </c>
      <c r="O7478" s="25" t="s">
        <v>55</v>
      </c>
      <c r="P7478" s="29" t="n">
        <v>42832</v>
      </c>
      <c r="Q7478" s="29" t="n">
        <v>42867</v>
      </c>
      <c r="R7478" s="28" t="n">
        <v>0</v>
      </c>
      <c r="S7478" s="28" t="n">
        <f aca="false">IF(O7478="Won",R7478,IF(O7478="Lost",0,N7478))</f>
        <v>0</v>
      </c>
      <c r="T7478" s="30" t="n">
        <f aca="false">IF(AND(P7478&lt;&gt;"",Q7478&lt;&gt;""),Q7478-P7478,"")</f>
        <v>35</v>
      </c>
      <c r="U7478" s="30" t="str">
        <f aca="false">IF(AND(O7478="Engaging",P7478&lt;&gt;""),'Leia-me'!$B$5-P7478,"")</f>
        <v/>
      </c>
      <c r="V7478" s="25" t="str">
        <f aca="false">IF(O7478&lt;&gt;"Engaging","",IF(U7478&lt;='Leia-me'!$B$6,"Saudável",IF(U7478&lt;='Leia-me'!$B$7,"Esfriando",IF(U7478&lt;='Leia-me'!$B$8,"Última chance","Zumbi"))))</f>
        <v/>
      </c>
      <c r="W7478" s="25" t="n">
        <f aca="false">IF(O7478="Won",1,IF(O7478="Lost",0,""))</f>
        <v>0</v>
      </c>
      <c r="Y7478" s="25" t="str">
        <f aca="false">IF(E7478="","Sim","")</f>
        <v/>
      </c>
    </row>
    <row r="7479" customFormat="false" ht="15" hidden="false" customHeight="false" outlineLevel="0" collapsed="false">
      <c r="A7479" s="25" t="s">
        <v>7742</v>
      </c>
      <c r="B7479" s="25" t="s">
        <v>102</v>
      </c>
      <c r="C7479" s="25" t="s">
        <v>111</v>
      </c>
      <c r="D7479" s="25" t="s">
        <v>114</v>
      </c>
      <c r="E7479" s="25" t="s">
        <v>1158</v>
      </c>
      <c r="F7479" s="25" t="s">
        <v>185</v>
      </c>
      <c r="G7479" s="26" t="n">
        <v>7708.38</v>
      </c>
      <c r="H7479" s="27" t="n">
        <v>13756</v>
      </c>
      <c r="I7479" s="25" t="s">
        <v>147</v>
      </c>
      <c r="K7479" s="25" t="n">
        <v>1980</v>
      </c>
      <c r="L7479" s="25" t="s">
        <v>170</v>
      </c>
      <c r="M7479" s="25" t="s">
        <v>171</v>
      </c>
      <c r="N7479" s="28" t="n">
        <v>1096</v>
      </c>
      <c r="O7479" s="25" t="s">
        <v>55</v>
      </c>
      <c r="P7479" s="29" t="n">
        <v>42832</v>
      </c>
      <c r="Q7479" s="29" t="n">
        <v>42841</v>
      </c>
      <c r="R7479" s="28" t="n">
        <v>0</v>
      </c>
      <c r="S7479" s="28" t="n">
        <f aca="false">IF(O7479="Won",R7479,IF(O7479="Lost",0,N7479))</f>
        <v>0</v>
      </c>
      <c r="T7479" s="30" t="n">
        <f aca="false">IF(AND(P7479&lt;&gt;"",Q7479&lt;&gt;""),Q7479-P7479,"")</f>
        <v>9</v>
      </c>
      <c r="U7479" s="30" t="str">
        <f aca="false">IF(AND(O7479="Engaging",P7479&lt;&gt;""),'Leia-me'!$B$5-P7479,"")</f>
        <v/>
      </c>
      <c r="V7479" s="25" t="str">
        <f aca="false">IF(O7479&lt;&gt;"Engaging","",IF(U7479&lt;='Leia-me'!$B$6,"Saudável",IF(U7479&lt;='Leia-me'!$B$7,"Esfriando",IF(U7479&lt;='Leia-me'!$B$8,"Última chance","Zumbi"))))</f>
        <v/>
      </c>
      <c r="W7479" s="25" t="n">
        <f aca="false">IF(O7479="Won",1,IF(O7479="Lost",0,""))</f>
        <v>0</v>
      </c>
      <c r="Y7479" s="25" t="str">
        <f aca="false">IF(E7479="","Sim","")</f>
        <v/>
      </c>
    </row>
    <row r="7480" customFormat="false" ht="15" hidden="false" customHeight="false" outlineLevel="0" collapsed="false">
      <c r="A7480" s="25" t="s">
        <v>7743</v>
      </c>
      <c r="B7480" s="25" t="s">
        <v>102</v>
      </c>
      <c r="C7480" s="25" t="s">
        <v>111</v>
      </c>
      <c r="D7480" s="25" t="s">
        <v>114</v>
      </c>
      <c r="E7480" s="25" t="s">
        <v>860</v>
      </c>
      <c r="F7480" s="25" t="s">
        <v>168</v>
      </c>
      <c r="G7480" s="26" t="n">
        <v>894.37</v>
      </c>
      <c r="H7480" s="27" t="n">
        <v>1593</v>
      </c>
      <c r="I7480" s="25" t="s">
        <v>861</v>
      </c>
      <c r="K7480" s="25" t="n">
        <v>2008</v>
      </c>
      <c r="L7480" s="25" t="s">
        <v>186</v>
      </c>
      <c r="M7480" s="25" t="s">
        <v>171</v>
      </c>
      <c r="N7480" s="28" t="n">
        <v>550</v>
      </c>
      <c r="O7480" s="25" t="s">
        <v>54</v>
      </c>
      <c r="P7480" s="29" t="n">
        <v>42833</v>
      </c>
      <c r="Q7480" s="29" t="n">
        <v>42842</v>
      </c>
      <c r="R7480" s="28" t="n">
        <v>501</v>
      </c>
      <c r="S7480" s="28" t="n">
        <f aca="false">IF(O7480="Won",R7480,IF(O7480="Lost",0,N7480))</f>
        <v>501</v>
      </c>
      <c r="T7480" s="30" t="n">
        <f aca="false">IF(AND(P7480&lt;&gt;"",Q7480&lt;&gt;""),Q7480-P7480,"")</f>
        <v>9</v>
      </c>
      <c r="U7480" s="30" t="str">
        <f aca="false">IF(AND(O7480="Engaging",P7480&lt;&gt;""),'Leia-me'!$B$5-P7480,"")</f>
        <v/>
      </c>
      <c r="V7480" s="25" t="str">
        <f aca="false">IF(O7480&lt;&gt;"Engaging","",IF(U7480&lt;='Leia-me'!$B$6,"Saudável",IF(U7480&lt;='Leia-me'!$B$7,"Esfriando",IF(U7480&lt;='Leia-me'!$B$8,"Última chance","Zumbi"))))</f>
        <v/>
      </c>
      <c r="W7480" s="25" t="n">
        <f aca="false">IF(O7480="Won",1,IF(O7480="Lost",0,""))</f>
        <v>1</v>
      </c>
      <c r="Y7480" s="25" t="str">
        <f aca="false">IF(E7480="","Sim","")</f>
        <v/>
      </c>
    </row>
    <row r="7481" customFormat="false" ht="15" hidden="false" customHeight="false" outlineLevel="0" collapsed="false">
      <c r="A7481" s="25" t="s">
        <v>7744</v>
      </c>
      <c r="B7481" s="25" t="s">
        <v>102</v>
      </c>
      <c r="C7481" s="25" t="s">
        <v>111</v>
      </c>
      <c r="D7481" s="25" t="s">
        <v>114</v>
      </c>
      <c r="E7481" s="25" t="s">
        <v>3075</v>
      </c>
      <c r="F7481" s="25" t="s">
        <v>165</v>
      </c>
      <c r="G7481" s="26" t="n">
        <v>4269.9</v>
      </c>
      <c r="H7481" s="27" t="n">
        <v>6472</v>
      </c>
      <c r="I7481" s="25" t="s">
        <v>147</v>
      </c>
      <c r="J7481" s="25" t="s">
        <v>1347</v>
      </c>
      <c r="K7481" s="25" t="n">
        <v>1993</v>
      </c>
      <c r="L7481" s="25" t="s">
        <v>170</v>
      </c>
      <c r="M7481" s="25" t="s">
        <v>171</v>
      </c>
      <c r="N7481" s="28" t="n">
        <v>1096</v>
      </c>
      <c r="O7481" s="25" t="s">
        <v>54</v>
      </c>
      <c r="P7481" s="29" t="n">
        <v>42834</v>
      </c>
      <c r="Q7481" s="29" t="n">
        <v>42835</v>
      </c>
      <c r="R7481" s="28" t="n">
        <v>915</v>
      </c>
      <c r="S7481" s="28" t="n">
        <f aca="false">IF(O7481="Won",R7481,IF(O7481="Lost",0,N7481))</f>
        <v>915</v>
      </c>
      <c r="T7481" s="30" t="n">
        <f aca="false">IF(AND(P7481&lt;&gt;"",Q7481&lt;&gt;""),Q7481-P7481,"")</f>
        <v>1</v>
      </c>
      <c r="U7481" s="30" t="str">
        <f aca="false">IF(AND(O7481="Engaging",P7481&lt;&gt;""),'Leia-me'!$B$5-P7481,"")</f>
        <v/>
      </c>
      <c r="V7481" s="25" t="str">
        <f aca="false">IF(O7481&lt;&gt;"Engaging","",IF(U7481&lt;='Leia-me'!$B$6,"Saudável",IF(U7481&lt;='Leia-me'!$B$7,"Esfriando",IF(U7481&lt;='Leia-me'!$B$8,"Última chance","Zumbi"))))</f>
        <v/>
      </c>
      <c r="W7481" s="25" t="n">
        <f aca="false">IF(O7481="Won",1,IF(O7481="Lost",0,""))</f>
        <v>1</v>
      </c>
      <c r="Y7481" s="25" t="str">
        <f aca="false">IF(E7481="","Sim","")</f>
        <v/>
      </c>
    </row>
    <row r="7482" customFormat="false" ht="15" hidden="false" customHeight="false" outlineLevel="0" collapsed="false">
      <c r="A7482" s="25" t="s">
        <v>7745</v>
      </c>
      <c r="B7482" s="25" t="s">
        <v>102</v>
      </c>
      <c r="C7482" s="25" t="s">
        <v>111</v>
      </c>
      <c r="D7482" s="25" t="s">
        <v>114</v>
      </c>
      <c r="E7482" s="25" t="s">
        <v>494</v>
      </c>
      <c r="F7482" s="25" t="s">
        <v>192</v>
      </c>
      <c r="G7482" s="26" t="n">
        <v>11698.03</v>
      </c>
      <c r="H7482" s="27" t="n">
        <v>34288</v>
      </c>
      <c r="I7482" s="25" t="s">
        <v>147</v>
      </c>
      <c r="K7482" s="25" t="n">
        <v>1982</v>
      </c>
      <c r="L7482" s="25" t="s">
        <v>186</v>
      </c>
      <c r="M7482" s="25" t="s">
        <v>171</v>
      </c>
      <c r="N7482" s="28" t="n">
        <v>550</v>
      </c>
      <c r="O7482" s="25" t="s">
        <v>54</v>
      </c>
      <c r="P7482" s="29" t="n">
        <v>42835</v>
      </c>
      <c r="Q7482" s="29" t="n">
        <v>42841</v>
      </c>
      <c r="R7482" s="28" t="n">
        <v>533</v>
      </c>
      <c r="S7482" s="28" t="n">
        <f aca="false">IF(O7482="Won",R7482,IF(O7482="Lost",0,N7482))</f>
        <v>533</v>
      </c>
      <c r="T7482" s="30" t="n">
        <f aca="false">IF(AND(P7482&lt;&gt;"",Q7482&lt;&gt;""),Q7482-P7482,"")</f>
        <v>6</v>
      </c>
      <c r="U7482" s="30" t="str">
        <f aca="false">IF(AND(O7482="Engaging",P7482&lt;&gt;""),'Leia-me'!$B$5-P7482,"")</f>
        <v/>
      </c>
      <c r="V7482" s="25" t="str">
        <f aca="false">IF(O7482&lt;&gt;"Engaging","",IF(U7482&lt;='Leia-me'!$B$6,"Saudável",IF(U7482&lt;='Leia-me'!$B$7,"Esfriando",IF(U7482&lt;='Leia-me'!$B$8,"Última chance","Zumbi"))))</f>
        <v/>
      </c>
      <c r="W7482" s="25" t="n">
        <f aca="false">IF(O7482="Won",1,IF(O7482="Lost",0,""))</f>
        <v>1</v>
      </c>
      <c r="Y7482" s="25" t="str">
        <f aca="false">IF(E7482="","Sim","")</f>
        <v/>
      </c>
    </row>
    <row r="7483" customFormat="false" ht="15" hidden="false" customHeight="false" outlineLevel="0" collapsed="false">
      <c r="A7483" s="25" t="s">
        <v>7746</v>
      </c>
      <c r="B7483" s="25" t="s">
        <v>102</v>
      </c>
      <c r="C7483" s="25" t="s">
        <v>111</v>
      </c>
      <c r="D7483" s="25" t="s">
        <v>114</v>
      </c>
      <c r="E7483" s="25" t="s">
        <v>3075</v>
      </c>
      <c r="F7483" s="25" t="s">
        <v>165</v>
      </c>
      <c r="G7483" s="26" t="n">
        <v>4269.9</v>
      </c>
      <c r="H7483" s="27" t="n">
        <v>6472</v>
      </c>
      <c r="I7483" s="25" t="s">
        <v>147</v>
      </c>
      <c r="J7483" s="25" t="s">
        <v>1347</v>
      </c>
      <c r="K7483" s="25" t="n">
        <v>1993</v>
      </c>
      <c r="L7483" s="25" t="s">
        <v>170</v>
      </c>
      <c r="M7483" s="25" t="s">
        <v>171</v>
      </c>
      <c r="N7483" s="28" t="n">
        <v>1096</v>
      </c>
      <c r="O7483" s="25" t="s">
        <v>54</v>
      </c>
      <c r="P7483" s="29" t="n">
        <v>42835</v>
      </c>
      <c r="Q7483" s="29" t="n">
        <v>42838</v>
      </c>
      <c r="R7483" s="28" t="n">
        <v>1290</v>
      </c>
      <c r="S7483" s="28" t="n">
        <f aca="false">IF(O7483="Won",R7483,IF(O7483="Lost",0,N7483))</f>
        <v>1290</v>
      </c>
      <c r="T7483" s="30" t="n">
        <f aca="false">IF(AND(P7483&lt;&gt;"",Q7483&lt;&gt;""),Q7483-P7483,"")</f>
        <v>3</v>
      </c>
      <c r="U7483" s="30" t="str">
        <f aca="false">IF(AND(O7483="Engaging",P7483&lt;&gt;""),'Leia-me'!$B$5-P7483,"")</f>
        <v/>
      </c>
      <c r="V7483" s="25" t="str">
        <f aca="false">IF(O7483&lt;&gt;"Engaging","",IF(U7483&lt;='Leia-me'!$B$6,"Saudável",IF(U7483&lt;='Leia-me'!$B$7,"Esfriando",IF(U7483&lt;='Leia-me'!$B$8,"Última chance","Zumbi"))))</f>
        <v/>
      </c>
      <c r="W7483" s="25" t="n">
        <f aca="false">IF(O7483="Won",1,IF(O7483="Lost",0,""))</f>
        <v>1</v>
      </c>
      <c r="Y7483" s="25" t="str">
        <f aca="false">IF(E7483="","Sim","")</f>
        <v/>
      </c>
    </row>
    <row r="7484" customFormat="false" ht="15" hidden="false" customHeight="false" outlineLevel="0" collapsed="false">
      <c r="A7484" s="25" t="s">
        <v>7747</v>
      </c>
      <c r="B7484" s="25" t="s">
        <v>102</v>
      </c>
      <c r="C7484" s="25" t="s">
        <v>111</v>
      </c>
      <c r="D7484" s="25" t="s">
        <v>114</v>
      </c>
      <c r="E7484" s="25" t="s">
        <v>1158</v>
      </c>
      <c r="F7484" s="25" t="s">
        <v>185</v>
      </c>
      <c r="G7484" s="26" t="n">
        <v>7708.38</v>
      </c>
      <c r="H7484" s="27" t="n">
        <v>13756</v>
      </c>
      <c r="I7484" s="25" t="s">
        <v>147</v>
      </c>
      <c r="K7484" s="25" t="n">
        <v>1980</v>
      </c>
      <c r="L7484" s="25" t="s">
        <v>186</v>
      </c>
      <c r="M7484" s="25" t="s">
        <v>171</v>
      </c>
      <c r="N7484" s="28" t="n">
        <v>550</v>
      </c>
      <c r="O7484" s="25" t="s">
        <v>55</v>
      </c>
      <c r="P7484" s="29" t="n">
        <v>42836</v>
      </c>
      <c r="Q7484" s="29" t="n">
        <v>42838</v>
      </c>
      <c r="R7484" s="28" t="n">
        <v>0</v>
      </c>
      <c r="S7484" s="28" t="n">
        <f aca="false">IF(O7484="Won",R7484,IF(O7484="Lost",0,N7484))</f>
        <v>0</v>
      </c>
      <c r="T7484" s="30" t="n">
        <f aca="false">IF(AND(P7484&lt;&gt;"",Q7484&lt;&gt;""),Q7484-P7484,"")</f>
        <v>2</v>
      </c>
      <c r="U7484" s="30" t="str">
        <f aca="false">IF(AND(O7484="Engaging",P7484&lt;&gt;""),'Leia-me'!$B$5-P7484,"")</f>
        <v/>
      </c>
      <c r="V7484" s="25" t="str">
        <f aca="false">IF(O7484&lt;&gt;"Engaging","",IF(U7484&lt;='Leia-me'!$B$6,"Saudável",IF(U7484&lt;='Leia-me'!$B$7,"Esfriando",IF(U7484&lt;='Leia-me'!$B$8,"Última chance","Zumbi"))))</f>
        <v/>
      </c>
      <c r="W7484" s="25" t="n">
        <f aca="false">IF(O7484="Won",1,IF(O7484="Lost",0,""))</f>
        <v>0</v>
      </c>
      <c r="Y7484" s="25" t="str">
        <f aca="false">IF(E7484="","Sim","")</f>
        <v/>
      </c>
    </row>
    <row r="7485" customFormat="false" ht="15" hidden="false" customHeight="false" outlineLevel="0" collapsed="false">
      <c r="A7485" s="25" t="s">
        <v>7748</v>
      </c>
      <c r="B7485" s="25" t="s">
        <v>102</v>
      </c>
      <c r="C7485" s="25" t="s">
        <v>111</v>
      </c>
      <c r="D7485" s="25" t="s">
        <v>114</v>
      </c>
      <c r="E7485" s="25" t="s">
        <v>2739</v>
      </c>
      <c r="F7485" s="25" t="s">
        <v>159</v>
      </c>
      <c r="G7485" s="26" t="n">
        <v>2871.35</v>
      </c>
      <c r="H7485" s="27" t="n">
        <v>9561</v>
      </c>
      <c r="I7485" s="25" t="s">
        <v>147</v>
      </c>
      <c r="K7485" s="25" t="n">
        <v>1983</v>
      </c>
      <c r="L7485" s="25" t="s">
        <v>186</v>
      </c>
      <c r="M7485" s="25" t="s">
        <v>171</v>
      </c>
      <c r="N7485" s="28" t="n">
        <v>550</v>
      </c>
      <c r="O7485" s="25" t="s">
        <v>54</v>
      </c>
      <c r="P7485" s="29" t="n">
        <v>42837</v>
      </c>
      <c r="Q7485" s="29" t="n">
        <v>42838</v>
      </c>
      <c r="R7485" s="28" t="n">
        <v>478</v>
      </c>
      <c r="S7485" s="28" t="n">
        <f aca="false">IF(O7485="Won",R7485,IF(O7485="Lost",0,N7485))</f>
        <v>478</v>
      </c>
      <c r="T7485" s="30" t="n">
        <f aca="false">IF(AND(P7485&lt;&gt;"",Q7485&lt;&gt;""),Q7485-P7485,"")</f>
        <v>1</v>
      </c>
      <c r="U7485" s="30" t="str">
        <f aca="false">IF(AND(O7485="Engaging",P7485&lt;&gt;""),'Leia-me'!$B$5-P7485,"")</f>
        <v/>
      </c>
      <c r="V7485" s="25" t="str">
        <f aca="false">IF(O7485&lt;&gt;"Engaging","",IF(U7485&lt;='Leia-me'!$B$6,"Saudável",IF(U7485&lt;='Leia-me'!$B$7,"Esfriando",IF(U7485&lt;='Leia-me'!$B$8,"Última chance","Zumbi"))))</f>
        <v/>
      </c>
      <c r="W7485" s="25" t="n">
        <f aca="false">IF(O7485="Won",1,IF(O7485="Lost",0,""))</f>
        <v>1</v>
      </c>
      <c r="Y7485" s="25" t="str">
        <f aca="false">IF(E7485="","Sim","")</f>
        <v/>
      </c>
    </row>
    <row r="7486" customFormat="false" ht="15" hidden="false" customHeight="false" outlineLevel="0" collapsed="false">
      <c r="A7486" s="25" t="s">
        <v>7749</v>
      </c>
      <c r="B7486" s="25" t="s">
        <v>102</v>
      </c>
      <c r="C7486" s="25" t="s">
        <v>111</v>
      </c>
      <c r="D7486" s="25" t="s">
        <v>114</v>
      </c>
      <c r="E7486" s="25" t="s">
        <v>1187</v>
      </c>
      <c r="F7486" s="25" t="s">
        <v>159</v>
      </c>
      <c r="G7486" s="26" t="n">
        <v>2059.9</v>
      </c>
      <c r="H7486" s="27" t="n">
        <v>3644</v>
      </c>
      <c r="I7486" s="25" t="s">
        <v>147</v>
      </c>
      <c r="K7486" s="25" t="n">
        <v>1988</v>
      </c>
      <c r="L7486" s="25" t="s">
        <v>1834</v>
      </c>
      <c r="M7486" s="25" t="s">
        <v>171</v>
      </c>
      <c r="N7486" s="28" t="n">
        <v>4821</v>
      </c>
      <c r="O7486" s="25" t="s">
        <v>54</v>
      </c>
      <c r="P7486" s="29" t="n">
        <v>42837</v>
      </c>
      <c r="Q7486" s="29" t="n">
        <v>42847</v>
      </c>
      <c r="R7486" s="28" t="n">
        <v>5672</v>
      </c>
      <c r="S7486" s="28" t="n">
        <f aca="false">IF(O7486="Won",R7486,IF(O7486="Lost",0,N7486))</f>
        <v>5672</v>
      </c>
      <c r="T7486" s="30" t="n">
        <f aca="false">IF(AND(P7486&lt;&gt;"",Q7486&lt;&gt;""),Q7486-P7486,"")</f>
        <v>10</v>
      </c>
      <c r="U7486" s="30" t="str">
        <f aca="false">IF(AND(O7486="Engaging",P7486&lt;&gt;""),'Leia-me'!$B$5-P7486,"")</f>
        <v/>
      </c>
      <c r="V7486" s="25" t="str">
        <f aca="false">IF(O7486&lt;&gt;"Engaging","",IF(U7486&lt;='Leia-me'!$B$6,"Saudável",IF(U7486&lt;='Leia-me'!$B$7,"Esfriando",IF(U7486&lt;='Leia-me'!$B$8,"Última chance","Zumbi"))))</f>
        <v/>
      </c>
      <c r="W7486" s="25" t="n">
        <f aca="false">IF(O7486="Won",1,IF(O7486="Lost",0,""))</f>
        <v>1</v>
      </c>
      <c r="X7486" s="25" t="s">
        <v>1835</v>
      </c>
      <c r="Y7486" s="25" t="str">
        <f aca="false">IF(E7486="","Sim","")</f>
        <v/>
      </c>
    </row>
    <row r="7487" customFormat="false" ht="15" hidden="false" customHeight="false" outlineLevel="0" collapsed="false">
      <c r="A7487" s="25" t="s">
        <v>7750</v>
      </c>
      <c r="B7487" s="25" t="s">
        <v>102</v>
      </c>
      <c r="C7487" s="25" t="s">
        <v>111</v>
      </c>
      <c r="D7487" s="25" t="s">
        <v>114</v>
      </c>
      <c r="E7487" s="25" t="s">
        <v>868</v>
      </c>
      <c r="F7487" s="25" t="s">
        <v>168</v>
      </c>
      <c r="G7487" s="26" t="n">
        <v>2952.73</v>
      </c>
      <c r="H7487" s="27" t="n">
        <v>5107</v>
      </c>
      <c r="I7487" s="25" t="s">
        <v>147</v>
      </c>
      <c r="K7487" s="25" t="n">
        <v>2000</v>
      </c>
      <c r="L7487" s="25" t="s">
        <v>148</v>
      </c>
      <c r="M7487" s="25" t="s">
        <v>149</v>
      </c>
      <c r="N7487" s="28" t="n">
        <v>55</v>
      </c>
      <c r="O7487" s="25" t="s">
        <v>54</v>
      </c>
      <c r="P7487" s="29" t="n">
        <v>42837</v>
      </c>
      <c r="Q7487" s="29" t="n">
        <v>42844</v>
      </c>
      <c r="R7487" s="28" t="n">
        <v>51</v>
      </c>
      <c r="S7487" s="28" t="n">
        <f aca="false">IF(O7487="Won",R7487,IF(O7487="Lost",0,N7487))</f>
        <v>51</v>
      </c>
      <c r="T7487" s="30" t="n">
        <f aca="false">IF(AND(P7487&lt;&gt;"",Q7487&lt;&gt;""),Q7487-P7487,"")</f>
        <v>7</v>
      </c>
      <c r="U7487" s="30" t="str">
        <f aca="false">IF(AND(O7487="Engaging",P7487&lt;&gt;""),'Leia-me'!$B$5-P7487,"")</f>
        <v/>
      </c>
      <c r="V7487" s="25" t="str">
        <f aca="false">IF(O7487&lt;&gt;"Engaging","",IF(U7487&lt;='Leia-me'!$B$6,"Saudável",IF(U7487&lt;='Leia-me'!$B$7,"Esfriando",IF(U7487&lt;='Leia-me'!$B$8,"Última chance","Zumbi"))))</f>
        <v/>
      </c>
      <c r="W7487" s="25" t="n">
        <f aca="false">IF(O7487="Won",1,IF(O7487="Lost",0,""))</f>
        <v>1</v>
      </c>
      <c r="Y7487" s="25" t="str">
        <f aca="false">IF(E7487="","Sim","")</f>
        <v/>
      </c>
    </row>
    <row r="7488" customFormat="false" ht="15" hidden="false" customHeight="false" outlineLevel="0" collapsed="false">
      <c r="A7488" s="25" t="s">
        <v>7751</v>
      </c>
      <c r="B7488" s="25" t="s">
        <v>102</v>
      </c>
      <c r="C7488" s="25" t="s">
        <v>111</v>
      </c>
      <c r="D7488" s="25" t="s">
        <v>114</v>
      </c>
      <c r="E7488" s="25" t="s">
        <v>1158</v>
      </c>
      <c r="F7488" s="25" t="s">
        <v>185</v>
      </c>
      <c r="G7488" s="26" t="n">
        <v>7708.38</v>
      </c>
      <c r="H7488" s="27" t="n">
        <v>13756</v>
      </c>
      <c r="I7488" s="25" t="s">
        <v>147</v>
      </c>
      <c r="K7488" s="25" t="n">
        <v>1980</v>
      </c>
      <c r="L7488" s="25" t="s">
        <v>160</v>
      </c>
      <c r="M7488" s="25" t="s">
        <v>149</v>
      </c>
      <c r="N7488" s="28" t="n">
        <v>3393</v>
      </c>
      <c r="O7488" s="25" t="s">
        <v>54</v>
      </c>
      <c r="P7488" s="29" t="n">
        <v>42837</v>
      </c>
      <c r="Q7488" s="29" t="n">
        <v>42844</v>
      </c>
      <c r="R7488" s="28" t="n">
        <v>3141</v>
      </c>
      <c r="S7488" s="28" t="n">
        <f aca="false">IF(O7488="Won",R7488,IF(O7488="Lost",0,N7488))</f>
        <v>3141</v>
      </c>
      <c r="T7488" s="30" t="n">
        <f aca="false">IF(AND(P7488&lt;&gt;"",Q7488&lt;&gt;""),Q7488-P7488,"")</f>
        <v>7</v>
      </c>
      <c r="U7488" s="30" t="str">
        <f aca="false">IF(AND(O7488="Engaging",P7488&lt;&gt;""),'Leia-me'!$B$5-P7488,"")</f>
        <v/>
      </c>
      <c r="V7488" s="25" t="str">
        <f aca="false">IF(O7488&lt;&gt;"Engaging","",IF(U7488&lt;='Leia-me'!$B$6,"Saudável",IF(U7488&lt;='Leia-me'!$B$7,"Esfriando",IF(U7488&lt;='Leia-me'!$B$8,"Última chance","Zumbi"))))</f>
        <v/>
      </c>
      <c r="W7488" s="25" t="n">
        <f aca="false">IF(O7488="Won",1,IF(O7488="Lost",0,""))</f>
        <v>1</v>
      </c>
      <c r="Y7488" s="25" t="str">
        <f aca="false">IF(E7488="","Sim","")</f>
        <v/>
      </c>
    </row>
    <row r="7489" customFormat="false" ht="15" hidden="false" customHeight="false" outlineLevel="0" collapsed="false">
      <c r="A7489" s="25" t="s">
        <v>7752</v>
      </c>
      <c r="B7489" s="25" t="s">
        <v>102</v>
      </c>
      <c r="C7489" s="25" t="s">
        <v>111</v>
      </c>
      <c r="D7489" s="25" t="s">
        <v>114</v>
      </c>
      <c r="G7489" s="31"/>
      <c r="H7489" s="32"/>
      <c r="L7489" s="25" t="s">
        <v>1834</v>
      </c>
      <c r="M7489" s="25" t="s">
        <v>171</v>
      </c>
      <c r="N7489" s="28" t="n">
        <v>4821</v>
      </c>
      <c r="O7489" s="25" t="s">
        <v>56</v>
      </c>
      <c r="P7489" s="29" t="n">
        <v>42838</v>
      </c>
      <c r="Q7489" s="33"/>
      <c r="R7489" s="34"/>
      <c r="S7489" s="28" t="n">
        <f aca="false">IF(O7489="Won",R7489,IF(O7489="Lost",0,N7489))</f>
        <v>4821</v>
      </c>
      <c r="T7489" s="30" t="str">
        <f aca="false">IF(AND(P7489&lt;&gt;"",Q7489&lt;&gt;""),Q7489-P7489,"")</f>
        <v/>
      </c>
      <c r="U7489" s="30" t="n">
        <f aca="false">IF(AND(O7489="Engaging",P7489&lt;&gt;""),'Leia-me'!$B$5-P7489,"")</f>
        <v>262</v>
      </c>
      <c r="V7489" s="25" t="str">
        <f aca="false">IF(O7489&lt;&gt;"Engaging","",IF(U7489&lt;='Leia-me'!$B$6,"Saudável",IF(U7489&lt;='Leia-me'!$B$7,"Esfriando",IF(U7489&lt;='Leia-me'!$B$8,"Última chance","Zumbi"))))</f>
        <v>Zumbi</v>
      </c>
      <c r="W7489" s="25" t="str">
        <f aca="false">IF(O7489="Won",1,IF(O7489="Lost",0,""))</f>
        <v/>
      </c>
      <c r="X7489" s="25" t="s">
        <v>1835</v>
      </c>
      <c r="Y7489" s="25" t="str">
        <f aca="false">IF(E7489="","Sim","")</f>
        <v>Sim</v>
      </c>
    </row>
    <row r="7490" customFormat="false" ht="15" hidden="false" customHeight="false" outlineLevel="0" collapsed="false">
      <c r="A7490" s="25" t="s">
        <v>7753</v>
      </c>
      <c r="B7490" s="25" t="s">
        <v>102</v>
      </c>
      <c r="C7490" s="25" t="s">
        <v>111</v>
      </c>
      <c r="D7490" s="25" t="s">
        <v>114</v>
      </c>
      <c r="E7490" s="25" t="s">
        <v>5204</v>
      </c>
      <c r="F7490" s="25" t="s">
        <v>155</v>
      </c>
      <c r="G7490" s="26" t="n">
        <v>1188.42</v>
      </c>
      <c r="H7490" s="27" t="n">
        <v>3015</v>
      </c>
      <c r="I7490" s="25" t="s">
        <v>147</v>
      </c>
      <c r="K7490" s="25" t="n">
        <v>1994</v>
      </c>
      <c r="L7490" s="25" t="s">
        <v>186</v>
      </c>
      <c r="M7490" s="25" t="s">
        <v>171</v>
      </c>
      <c r="N7490" s="28" t="n">
        <v>550</v>
      </c>
      <c r="O7490" s="25" t="s">
        <v>55</v>
      </c>
      <c r="P7490" s="29" t="n">
        <v>42838</v>
      </c>
      <c r="Q7490" s="29" t="n">
        <v>42895</v>
      </c>
      <c r="R7490" s="28" t="n">
        <v>0</v>
      </c>
      <c r="S7490" s="28" t="n">
        <f aca="false">IF(O7490="Won",R7490,IF(O7490="Lost",0,N7490))</f>
        <v>0</v>
      </c>
      <c r="T7490" s="30" t="n">
        <f aca="false">IF(AND(P7490&lt;&gt;"",Q7490&lt;&gt;""),Q7490-P7490,"")</f>
        <v>57</v>
      </c>
      <c r="U7490" s="30" t="str">
        <f aca="false">IF(AND(O7490="Engaging",P7490&lt;&gt;""),'Leia-me'!$B$5-P7490,"")</f>
        <v/>
      </c>
      <c r="V7490" s="25" t="str">
        <f aca="false">IF(O7490&lt;&gt;"Engaging","",IF(U7490&lt;='Leia-me'!$B$6,"Saudável",IF(U7490&lt;='Leia-me'!$B$7,"Esfriando",IF(U7490&lt;='Leia-me'!$B$8,"Última chance","Zumbi"))))</f>
        <v/>
      </c>
      <c r="W7490" s="25" t="n">
        <f aca="false">IF(O7490="Won",1,IF(O7490="Lost",0,""))</f>
        <v>0</v>
      </c>
      <c r="Y7490" s="25" t="str">
        <f aca="false">IF(E7490="","Sim","")</f>
        <v/>
      </c>
    </row>
    <row r="7491" customFormat="false" ht="15" hidden="false" customHeight="false" outlineLevel="0" collapsed="false">
      <c r="A7491" s="25" t="s">
        <v>7754</v>
      </c>
      <c r="B7491" s="25" t="s">
        <v>102</v>
      </c>
      <c r="C7491" s="25" t="s">
        <v>111</v>
      </c>
      <c r="D7491" s="25" t="s">
        <v>114</v>
      </c>
      <c r="E7491" s="25" t="s">
        <v>195</v>
      </c>
      <c r="F7491" s="25" t="s">
        <v>185</v>
      </c>
      <c r="G7491" s="26" t="n">
        <v>8170.38</v>
      </c>
      <c r="H7491" s="27" t="n">
        <v>16499</v>
      </c>
      <c r="I7491" s="25" t="s">
        <v>196</v>
      </c>
      <c r="K7491" s="25" t="n">
        <v>1997</v>
      </c>
      <c r="L7491" s="25" t="s">
        <v>186</v>
      </c>
      <c r="M7491" s="25" t="s">
        <v>171</v>
      </c>
      <c r="N7491" s="28" t="n">
        <v>550</v>
      </c>
      <c r="O7491" s="25" t="s">
        <v>54</v>
      </c>
      <c r="P7491" s="29" t="n">
        <v>42838</v>
      </c>
      <c r="Q7491" s="29" t="n">
        <v>42847</v>
      </c>
      <c r="R7491" s="28" t="n">
        <v>543</v>
      </c>
      <c r="S7491" s="28" t="n">
        <f aca="false">IF(O7491="Won",R7491,IF(O7491="Lost",0,N7491))</f>
        <v>543</v>
      </c>
      <c r="T7491" s="30" t="n">
        <f aca="false">IF(AND(P7491&lt;&gt;"",Q7491&lt;&gt;""),Q7491-P7491,"")</f>
        <v>9</v>
      </c>
      <c r="U7491" s="30" t="str">
        <f aca="false">IF(AND(O7491="Engaging",P7491&lt;&gt;""),'Leia-me'!$B$5-P7491,"")</f>
        <v/>
      </c>
      <c r="V7491" s="25" t="str">
        <f aca="false">IF(O7491&lt;&gt;"Engaging","",IF(U7491&lt;='Leia-me'!$B$6,"Saudável",IF(U7491&lt;='Leia-me'!$B$7,"Esfriando",IF(U7491&lt;='Leia-me'!$B$8,"Última chance","Zumbi"))))</f>
        <v/>
      </c>
      <c r="W7491" s="25" t="n">
        <f aca="false">IF(O7491="Won",1,IF(O7491="Lost",0,""))</f>
        <v>1</v>
      </c>
      <c r="Y7491" s="25" t="str">
        <f aca="false">IF(E7491="","Sim","")</f>
        <v/>
      </c>
    </row>
    <row r="7492" customFormat="false" ht="15" hidden="false" customHeight="false" outlineLevel="0" collapsed="false">
      <c r="A7492" s="25" t="s">
        <v>7755</v>
      </c>
      <c r="B7492" s="25" t="s">
        <v>102</v>
      </c>
      <c r="C7492" s="25" t="s">
        <v>111</v>
      </c>
      <c r="D7492" s="25" t="s">
        <v>114</v>
      </c>
      <c r="G7492" s="31"/>
      <c r="H7492" s="32"/>
      <c r="L7492" s="25" t="s">
        <v>1834</v>
      </c>
      <c r="M7492" s="25" t="s">
        <v>171</v>
      </c>
      <c r="N7492" s="28" t="n">
        <v>4821</v>
      </c>
      <c r="O7492" s="25" t="s">
        <v>56</v>
      </c>
      <c r="P7492" s="29" t="n">
        <v>42839</v>
      </c>
      <c r="Q7492" s="33"/>
      <c r="R7492" s="34"/>
      <c r="S7492" s="28" t="n">
        <f aca="false">IF(O7492="Won",R7492,IF(O7492="Lost",0,N7492))</f>
        <v>4821</v>
      </c>
      <c r="T7492" s="30" t="str">
        <f aca="false">IF(AND(P7492&lt;&gt;"",Q7492&lt;&gt;""),Q7492-P7492,"")</f>
        <v/>
      </c>
      <c r="U7492" s="30" t="n">
        <f aca="false">IF(AND(O7492="Engaging",P7492&lt;&gt;""),'Leia-me'!$B$5-P7492,"")</f>
        <v>261</v>
      </c>
      <c r="V7492" s="25" t="str">
        <f aca="false">IF(O7492&lt;&gt;"Engaging","",IF(U7492&lt;='Leia-me'!$B$6,"Saudável",IF(U7492&lt;='Leia-me'!$B$7,"Esfriando",IF(U7492&lt;='Leia-me'!$B$8,"Última chance","Zumbi"))))</f>
        <v>Zumbi</v>
      </c>
      <c r="W7492" s="25" t="str">
        <f aca="false">IF(O7492="Won",1,IF(O7492="Lost",0,""))</f>
        <v/>
      </c>
      <c r="X7492" s="25" t="s">
        <v>1835</v>
      </c>
      <c r="Y7492" s="25" t="str">
        <f aca="false">IF(E7492="","Sim","")</f>
        <v>Sim</v>
      </c>
    </row>
    <row r="7493" customFormat="false" ht="15" hidden="false" customHeight="false" outlineLevel="0" collapsed="false">
      <c r="A7493" s="25" t="s">
        <v>7756</v>
      </c>
      <c r="B7493" s="25" t="s">
        <v>102</v>
      </c>
      <c r="C7493" s="25" t="s">
        <v>111</v>
      </c>
      <c r="D7493" s="25" t="s">
        <v>114</v>
      </c>
      <c r="E7493" s="25" t="s">
        <v>633</v>
      </c>
      <c r="F7493" s="25" t="s">
        <v>211</v>
      </c>
      <c r="G7493" s="26" t="n">
        <v>1388.67</v>
      </c>
      <c r="H7493" s="27" t="n">
        <v>3583</v>
      </c>
      <c r="I7493" s="25" t="s">
        <v>147</v>
      </c>
      <c r="K7493" s="25" t="n">
        <v>1989</v>
      </c>
      <c r="L7493" s="25" t="s">
        <v>186</v>
      </c>
      <c r="M7493" s="25" t="s">
        <v>171</v>
      </c>
      <c r="N7493" s="28" t="n">
        <v>550</v>
      </c>
      <c r="O7493" s="25" t="s">
        <v>55</v>
      </c>
      <c r="P7493" s="29" t="n">
        <v>42839</v>
      </c>
      <c r="Q7493" s="29" t="n">
        <v>42840</v>
      </c>
      <c r="R7493" s="28" t="n">
        <v>0</v>
      </c>
      <c r="S7493" s="28" t="n">
        <f aca="false">IF(O7493="Won",R7493,IF(O7493="Lost",0,N7493))</f>
        <v>0</v>
      </c>
      <c r="T7493" s="30" t="n">
        <f aca="false">IF(AND(P7493&lt;&gt;"",Q7493&lt;&gt;""),Q7493-P7493,"")</f>
        <v>1</v>
      </c>
      <c r="U7493" s="30" t="str">
        <f aca="false">IF(AND(O7493="Engaging",P7493&lt;&gt;""),'Leia-me'!$B$5-P7493,"")</f>
        <v/>
      </c>
      <c r="V7493" s="25" t="str">
        <f aca="false">IF(O7493&lt;&gt;"Engaging","",IF(U7493&lt;='Leia-me'!$B$6,"Saudável",IF(U7493&lt;='Leia-me'!$B$7,"Esfriando",IF(U7493&lt;='Leia-me'!$B$8,"Última chance","Zumbi"))))</f>
        <v/>
      </c>
      <c r="W7493" s="25" t="n">
        <f aca="false">IF(O7493="Won",1,IF(O7493="Lost",0,""))</f>
        <v>0</v>
      </c>
      <c r="Y7493" s="25" t="str">
        <f aca="false">IF(E7493="","Sim","")</f>
        <v/>
      </c>
    </row>
    <row r="7494" customFormat="false" ht="15" hidden="false" customHeight="false" outlineLevel="0" collapsed="false">
      <c r="A7494" s="25" t="s">
        <v>7757</v>
      </c>
      <c r="B7494" s="25" t="s">
        <v>102</v>
      </c>
      <c r="C7494" s="25" t="s">
        <v>111</v>
      </c>
      <c r="D7494" s="25" t="s">
        <v>114</v>
      </c>
      <c r="E7494" s="25" t="s">
        <v>860</v>
      </c>
      <c r="F7494" s="25" t="s">
        <v>168</v>
      </c>
      <c r="G7494" s="26" t="n">
        <v>894.37</v>
      </c>
      <c r="H7494" s="27" t="n">
        <v>1593</v>
      </c>
      <c r="I7494" s="25" t="s">
        <v>861</v>
      </c>
      <c r="K7494" s="25" t="n">
        <v>2008</v>
      </c>
      <c r="L7494" s="25" t="s">
        <v>1834</v>
      </c>
      <c r="M7494" s="25" t="s">
        <v>171</v>
      </c>
      <c r="N7494" s="28" t="n">
        <v>4821</v>
      </c>
      <c r="O7494" s="25" t="s">
        <v>54</v>
      </c>
      <c r="P7494" s="29" t="n">
        <v>42839</v>
      </c>
      <c r="Q7494" s="29" t="n">
        <v>42846</v>
      </c>
      <c r="R7494" s="28" t="n">
        <v>4991</v>
      </c>
      <c r="S7494" s="28" t="n">
        <f aca="false">IF(O7494="Won",R7494,IF(O7494="Lost",0,N7494))</f>
        <v>4991</v>
      </c>
      <c r="T7494" s="30" t="n">
        <f aca="false">IF(AND(P7494&lt;&gt;"",Q7494&lt;&gt;""),Q7494-P7494,"")</f>
        <v>7</v>
      </c>
      <c r="U7494" s="30" t="str">
        <f aca="false">IF(AND(O7494="Engaging",P7494&lt;&gt;""),'Leia-me'!$B$5-P7494,"")</f>
        <v/>
      </c>
      <c r="V7494" s="25" t="str">
        <f aca="false">IF(O7494&lt;&gt;"Engaging","",IF(U7494&lt;='Leia-me'!$B$6,"Saudável",IF(U7494&lt;='Leia-me'!$B$7,"Esfriando",IF(U7494&lt;='Leia-me'!$B$8,"Última chance","Zumbi"))))</f>
        <v/>
      </c>
      <c r="W7494" s="25" t="n">
        <f aca="false">IF(O7494="Won",1,IF(O7494="Lost",0,""))</f>
        <v>1</v>
      </c>
      <c r="X7494" s="25" t="s">
        <v>1835</v>
      </c>
      <c r="Y7494" s="25" t="str">
        <f aca="false">IF(E7494="","Sim","")</f>
        <v/>
      </c>
    </row>
    <row r="7495" customFormat="false" ht="15" hidden="false" customHeight="false" outlineLevel="0" collapsed="false">
      <c r="A7495" s="25" t="s">
        <v>7758</v>
      </c>
      <c r="B7495" s="25" t="s">
        <v>102</v>
      </c>
      <c r="C7495" s="25" t="s">
        <v>111</v>
      </c>
      <c r="D7495" s="25" t="s">
        <v>114</v>
      </c>
      <c r="G7495" s="31"/>
      <c r="H7495" s="32"/>
      <c r="L7495" s="25" t="s">
        <v>170</v>
      </c>
      <c r="M7495" s="25" t="s">
        <v>171</v>
      </c>
      <c r="N7495" s="28" t="n">
        <v>1096</v>
      </c>
      <c r="O7495" s="25" t="s">
        <v>56</v>
      </c>
      <c r="P7495" s="29" t="n">
        <v>42840</v>
      </c>
      <c r="Q7495" s="33"/>
      <c r="R7495" s="34"/>
      <c r="S7495" s="28" t="n">
        <f aca="false">IF(O7495="Won",R7495,IF(O7495="Lost",0,N7495))</f>
        <v>1096</v>
      </c>
      <c r="T7495" s="30" t="str">
        <f aca="false">IF(AND(P7495&lt;&gt;"",Q7495&lt;&gt;""),Q7495-P7495,"")</f>
        <v/>
      </c>
      <c r="U7495" s="30" t="n">
        <f aca="false">IF(AND(O7495="Engaging",P7495&lt;&gt;""),'Leia-me'!$B$5-P7495,"")</f>
        <v>260</v>
      </c>
      <c r="V7495" s="25" t="str">
        <f aca="false">IF(O7495&lt;&gt;"Engaging","",IF(U7495&lt;='Leia-me'!$B$6,"Saudável",IF(U7495&lt;='Leia-me'!$B$7,"Esfriando",IF(U7495&lt;='Leia-me'!$B$8,"Última chance","Zumbi"))))</f>
        <v>Zumbi</v>
      </c>
      <c r="W7495" s="25" t="str">
        <f aca="false">IF(O7495="Won",1,IF(O7495="Lost",0,""))</f>
        <v/>
      </c>
      <c r="Y7495" s="25" t="str">
        <f aca="false">IF(E7495="","Sim","")</f>
        <v>Sim</v>
      </c>
    </row>
    <row r="7496" customFormat="false" ht="15" hidden="false" customHeight="false" outlineLevel="0" collapsed="false">
      <c r="A7496" s="25" t="s">
        <v>7759</v>
      </c>
      <c r="B7496" s="25" t="s">
        <v>102</v>
      </c>
      <c r="C7496" s="25" t="s">
        <v>111</v>
      </c>
      <c r="D7496" s="25" t="s">
        <v>114</v>
      </c>
      <c r="E7496" s="25" t="s">
        <v>665</v>
      </c>
      <c r="F7496" s="25" t="s">
        <v>211</v>
      </c>
      <c r="G7496" s="26" t="n">
        <v>4968.91</v>
      </c>
      <c r="H7496" s="27" t="n">
        <v>7523</v>
      </c>
      <c r="I7496" s="25" t="s">
        <v>147</v>
      </c>
      <c r="K7496" s="25" t="n">
        <v>1990</v>
      </c>
      <c r="L7496" s="25" t="s">
        <v>186</v>
      </c>
      <c r="M7496" s="25" t="s">
        <v>171</v>
      </c>
      <c r="N7496" s="28" t="n">
        <v>550</v>
      </c>
      <c r="O7496" s="25" t="s">
        <v>55</v>
      </c>
      <c r="P7496" s="29" t="n">
        <v>42840</v>
      </c>
      <c r="Q7496" s="29" t="n">
        <v>42846</v>
      </c>
      <c r="R7496" s="28" t="n">
        <v>0</v>
      </c>
      <c r="S7496" s="28" t="n">
        <f aca="false">IF(O7496="Won",R7496,IF(O7496="Lost",0,N7496))</f>
        <v>0</v>
      </c>
      <c r="T7496" s="30" t="n">
        <f aca="false">IF(AND(P7496&lt;&gt;"",Q7496&lt;&gt;""),Q7496-P7496,"")</f>
        <v>6</v>
      </c>
      <c r="U7496" s="30" t="str">
        <f aca="false">IF(AND(O7496="Engaging",P7496&lt;&gt;""),'Leia-me'!$B$5-P7496,"")</f>
        <v/>
      </c>
      <c r="V7496" s="25" t="str">
        <f aca="false">IF(O7496&lt;&gt;"Engaging","",IF(U7496&lt;='Leia-me'!$B$6,"Saudável",IF(U7496&lt;='Leia-me'!$B$7,"Esfriando",IF(U7496&lt;='Leia-me'!$B$8,"Última chance","Zumbi"))))</f>
        <v/>
      </c>
      <c r="W7496" s="25" t="n">
        <f aca="false">IF(O7496="Won",1,IF(O7496="Lost",0,""))</f>
        <v>0</v>
      </c>
      <c r="Y7496" s="25" t="str">
        <f aca="false">IF(E7496="","Sim","")</f>
        <v/>
      </c>
    </row>
    <row r="7497" customFormat="false" ht="15" hidden="false" customHeight="false" outlineLevel="0" collapsed="false">
      <c r="A7497" s="25" t="s">
        <v>7760</v>
      </c>
      <c r="B7497" s="25" t="s">
        <v>102</v>
      </c>
      <c r="C7497" s="25" t="s">
        <v>111</v>
      </c>
      <c r="D7497" s="25" t="s">
        <v>114</v>
      </c>
      <c r="E7497" s="25" t="s">
        <v>2484</v>
      </c>
      <c r="F7497" s="25" t="s">
        <v>155</v>
      </c>
      <c r="G7497" s="26" t="n">
        <v>1825.82</v>
      </c>
      <c r="H7497" s="27" t="n">
        <v>5595</v>
      </c>
      <c r="I7497" s="25" t="s">
        <v>147</v>
      </c>
      <c r="J7497" s="25" t="s">
        <v>156</v>
      </c>
      <c r="K7497" s="25" t="n">
        <v>1995</v>
      </c>
      <c r="L7497" s="25" t="s">
        <v>186</v>
      </c>
      <c r="M7497" s="25" t="s">
        <v>171</v>
      </c>
      <c r="N7497" s="28" t="n">
        <v>550</v>
      </c>
      <c r="O7497" s="25" t="s">
        <v>54</v>
      </c>
      <c r="P7497" s="29" t="n">
        <v>42842</v>
      </c>
      <c r="Q7497" s="29" t="n">
        <v>42844</v>
      </c>
      <c r="R7497" s="28" t="n">
        <v>527</v>
      </c>
      <c r="S7497" s="28" t="n">
        <f aca="false">IF(O7497="Won",R7497,IF(O7497="Lost",0,N7497))</f>
        <v>527</v>
      </c>
      <c r="T7497" s="30" t="n">
        <f aca="false">IF(AND(P7497&lt;&gt;"",Q7497&lt;&gt;""),Q7497-P7497,"")</f>
        <v>2</v>
      </c>
      <c r="U7497" s="30" t="str">
        <f aca="false">IF(AND(O7497="Engaging",P7497&lt;&gt;""),'Leia-me'!$B$5-P7497,"")</f>
        <v/>
      </c>
      <c r="V7497" s="25" t="str">
        <f aca="false">IF(O7497&lt;&gt;"Engaging","",IF(U7497&lt;='Leia-me'!$B$6,"Saudável",IF(U7497&lt;='Leia-me'!$B$7,"Esfriando",IF(U7497&lt;='Leia-me'!$B$8,"Última chance","Zumbi"))))</f>
        <v/>
      </c>
      <c r="W7497" s="25" t="n">
        <f aca="false">IF(O7497="Won",1,IF(O7497="Lost",0,""))</f>
        <v>1</v>
      </c>
      <c r="Y7497" s="25" t="str">
        <f aca="false">IF(E7497="","Sim","")</f>
        <v/>
      </c>
    </row>
    <row r="7498" customFormat="false" ht="15" hidden="false" customHeight="false" outlineLevel="0" collapsed="false">
      <c r="A7498" s="25" t="s">
        <v>7761</v>
      </c>
      <c r="B7498" s="25" t="s">
        <v>102</v>
      </c>
      <c r="C7498" s="25" t="s">
        <v>111</v>
      </c>
      <c r="D7498" s="25" t="s">
        <v>114</v>
      </c>
      <c r="E7498" s="25" t="s">
        <v>1351</v>
      </c>
      <c r="F7498" s="25" t="s">
        <v>177</v>
      </c>
      <c r="G7498" s="26" t="n">
        <v>7537.24</v>
      </c>
      <c r="H7498" s="27" t="n">
        <v>20293</v>
      </c>
      <c r="I7498" s="25" t="s">
        <v>147</v>
      </c>
      <c r="K7498" s="25" t="n">
        <v>1993</v>
      </c>
      <c r="L7498" s="25" t="s">
        <v>178</v>
      </c>
      <c r="M7498" s="25" t="s">
        <v>171</v>
      </c>
      <c r="N7498" s="28" t="n">
        <v>5482</v>
      </c>
      <c r="O7498" s="25" t="s">
        <v>55</v>
      </c>
      <c r="P7498" s="29" t="n">
        <v>42843</v>
      </c>
      <c r="Q7498" s="29" t="n">
        <v>42849</v>
      </c>
      <c r="R7498" s="28" t="n">
        <v>0</v>
      </c>
      <c r="S7498" s="28" t="n">
        <f aca="false">IF(O7498="Won",R7498,IF(O7498="Lost",0,N7498))</f>
        <v>0</v>
      </c>
      <c r="T7498" s="30" t="n">
        <f aca="false">IF(AND(P7498&lt;&gt;"",Q7498&lt;&gt;""),Q7498-P7498,"")</f>
        <v>6</v>
      </c>
      <c r="U7498" s="30" t="str">
        <f aca="false">IF(AND(O7498="Engaging",P7498&lt;&gt;""),'Leia-me'!$B$5-P7498,"")</f>
        <v/>
      </c>
      <c r="V7498" s="25" t="str">
        <f aca="false">IF(O7498&lt;&gt;"Engaging","",IF(U7498&lt;='Leia-me'!$B$6,"Saudável",IF(U7498&lt;='Leia-me'!$B$7,"Esfriando",IF(U7498&lt;='Leia-me'!$B$8,"Última chance","Zumbi"))))</f>
        <v/>
      </c>
      <c r="W7498" s="25" t="n">
        <f aca="false">IF(O7498="Won",1,IF(O7498="Lost",0,""))</f>
        <v>0</v>
      </c>
      <c r="Y7498" s="25" t="str">
        <f aca="false">IF(E7498="","Sim","")</f>
        <v/>
      </c>
    </row>
    <row r="7499" customFormat="false" ht="15" hidden="false" customHeight="false" outlineLevel="0" collapsed="false">
      <c r="A7499" s="25" t="s">
        <v>7762</v>
      </c>
      <c r="B7499" s="25" t="s">
        <v>102</v>
      </c>
      <c r="C7499" s="25" t="s">
        <v>111</v>
      </c>
      <c r="D7499" s="25" t="s">
        <v>114</v>
      </c>
      <c r="E7499" s="25" t="s">
        <v>1646</v>
      </c>
      <c r="F7499" s="25" t="s">
        <v>185</v>
      </c>
      <c r="G7499" s="26" t="n">
        <v>587.72</v>
      </c>
      <c r="H7499" s="27" t="n">
        <v>1501</v>
      </c>
      <c r="I7499" s="25" t="s">
        <v>147</v>
      </c>
      <c r="K7499" s="25" t="n">
        <v>2010</v>
      </c>
      <c r="L7499" s="25" t="s">
        <v>186</v>
      </c>
      <c r="M7499" s="25" t="s">
        <v>171</v>
      </c>
      <c r="N7499" s="28" t="n">
        <v>550</v>
      </c>
      <c r="O7499" s="25" t="s">
        <v>54</v>
      </c>
      <c r="P7499" s="29" t="n">
        <v>42843</v>
      </c>
      <c r="Q7499" s="29" t="n">
        <v>42849</v>
      </c>
      <c r="R7499" s="28" t="n">
        <v>552</v>
      </c>
      <c r="S7499" s="28" t="n">
        <f aca="false">IF(O7499="Won",R7499,IF(O7499="Lost",0,N7499))</f>
        <v>552</v>
      </c>
      <c r="T7499" s="30" t="n">
        <f aca="false">IF(AND(P7499&lt;&gt;"",Q7499&lt;&gt;""),Q7499-P7499,"")</f>
        <v>6</v>
      </c>
      <c r="U7499" s="30" t="str">
        <f aca="false">IF(AND(O7499="Engaging",P7499&lt;&gt;""),'Leia-me'!$B$5-P7499,"")</f>
        <v/>
      </c>
      <c r="V7499" s="25" t="str">
        <f aca="false">IF(O7499&lt;&gt;"Engaging","",IF(U7499&lt;='Leia-me'!$B$6,"Saudável",IF(U7499&lt;='Leia-me'!$B$7,"Esfriando",IF(U7499&lt;='Leia-me'!$B$8,"Última chance","Zumbi"))))</f>
        <v/>
      </c>
      <c r="W7499" s="25" t="n">
        <f aca="false">IF(O7499="Won",1,IF(O7499="Lost",0,""))</f>
        <v>1</v>
      </c>
      <c r="Y7499" s="25" t="str">
        <f aca="false">IF(E7499="","Sim","")</f>
        <v/>
      </c>
    </row>
    <row r="7500" customFormat="false" ht="15" hidden="false" customHeight="false" outlineLevel="0" collapsed="false">
      <c r="A7500" s="25" t="s">
        <v>7763</v>
      </c>
      <c r="B7500" s="25" t="s">
        <v>102</v>
      </c>
      <c r="C7500" s="25" t="s">
        <v>111</v>
      </c>
      <c r="D7500" s="25" t="s">
        <v>114</v>
      </c>
      <c r="E7500" s="25" t="s">
        <v>199</v>
      </c>
      <c r="F7500" s="25" t="s">
        <v>177</v>
      </c>
      <c r="G7500" s="26" t="n">
        <v>52.5</v>
      </c>
      <c r="H7500" s="27" t="n">
        <v>165</v>
      </c>
      <c r="I7500" s="25" t="s">
        <v>147</v>
      </c>
      <c r="K7500" s="25" t="n">
        <v>2008</v>
      </c>
      <c r="L7500" s="25" t="s">
        <v>186</v>
      </c>
      <c r="M7500" s="25" t="s">
        <v>171</v>
      </c>
      <c r="N7500" s="28" t="n">
        <v>550</v>
      </c>
      <c r="O7500" s="25" t="s">
        <v>55</v>
      </c>
      <c r="P7500" s="29" t="n">
        <v>42844</v>
      </c>
      <c r="Q7500" s="29" t="n">
        <v>42963</v>
      </c>
      <c r="R7500" s="28" t="n">
        <v>0</v>
      </c>
      <c r="S7500" s="28" t="n">
        <f aca="false">IF(O7500="Won",R7500,IF(O7500="Lost",0,N7500))</f>
        <v>0</v>
      </c>
      <c r="T7500" s="30" t="n">
        <f aca="false">IF(AND(P7500&lt;&gt;"",Q7500&lt;&gt;""),Q7500-P7500,"")</f>
        <v>119</v>
      </c>
      <c r="U7500" s="30" t="str">
        <f aca="false">IF(AND(O7500="Engaging",P7500&lt;&gt;""),'Leia-me'!$B$5-P7500,"")</f>
        <v/>
      </c>
      <c r="V7500" s="25" t="str">
        <f aca="false">IF(O7500&lt;&gt;"Engaging","",IF(U7500&lt;='Leia-me'!$B$6,"Saudável",IF(U7500&lt;='Leia-me'!$B$7,"Esfriando",IF(U7500&lt;='Leia-me'!$B$8,"Última chance","Zumbi"))))</f>
        <v/>
      </c>
      <c r="W7500" s="25" t="n">
        <f aca="false">IF(O7500="Won",1,IF(O7500="Lost",0,""))</f>
        <v>0</v>
      </c>
      <c r="Y7500" s="25" t="str">
        <f aca="false">IF(E7500="","Sim","")</f>
        <v/>
      </c>
    </row>
    <row r="7501" customFormat="false" ht="15" hidden="false" customHeight="false" outlineLevel="0" collapsed="false">
      <c r="A7501" s="25" t="s">
        <v>7764</v>
      </c>
      <c r="B7501" s="25" t="s">
        <v>102</v>
      </c>
      <c r="C7501" s="25" t="s">
        <v>111</v>
      </c>
      <c r="D7501" s="25" t="s">
        <v>114</v>
      </c>
      <c r="G7501" s="31"/>
      <c r="H7501" s="32"/>
      <c r="L7501" s="25" t="s">
        <v>148</v>
      </c>
      <c r="M7501" s="25" t="s">
        <v>149</v>
      </c>
      <c r="N7501" s="28" t="n">
        <v>55</v>
      </c>
      <c r="O7501" s="25" t="s">
        <v>56</v>
      </c>
      <c r="P7501" s="29" t="n">
        <v>42845</v>
      </c>
      <c r="Q7501" s="33"/>
      <c r="R7501" s="34"/>
      <c r="S7501" s="28" t="n">
        <f aca="false">IF(O7501="Won",R7501,IF(O7501="Lost",0,N7501))</f>
        <v>55</v>
      </c>
      <c r="T7501" s="30" t="str">
        <f aca="false">IF(AND(P7501&lt;&gt;"",Q7501&lt;&gt;""),Q7501-P7501,"")</f>
        <v/>
      </c>
      <c r="U7501" s="30" t="n">
        <f aca="false">IF(AND(O7501="Engaging",P7501&lt;&gt;""),'Leia-me'!$B$5-P7501,"")</f>
        <v>255</v>
      </c>
      <c r="V7501" s="25" t="str">
        <f aca="false">IF(O7501&lt;&gt;"Engaging","",IF(U7501&lt;='Leia-me'!$B$6,"Saudável",IF(U7501&lt;='Leia-me'!$B$7,"Esfriando",IF(U7501&lt;='Leia-me'!$B$8,"Última chance","Zumbi"))))</f>
        <v>Zumbi</v>
      </c>
      <c r="W7501" s="25" t="str">
        <f aca="false">IF(O7501="Won",1,IF(O7501="Lost",0,""))</f>
        <v/>
      </c>
      <c r="Y7501" s="25" t="str">
        <f aca="false">IF(E7501="","Sim","")</f>
        <v>Sim</v>
      </c>
    </row>
    <row r="7502" customFormat="false" ht="15" hidden="false" customHeight="false" outlineLevel="0" collapsed="false">
      <c r="A7502" s="25" t="s">
        <v>7765</v>
      </c>
      <c r="B7502" s="25" t="s">
        <v>102</v>
      </c>
      <c r="C7502" s="25" t="s">
        <v>111</v>
      </c>
      <c r="D7502" s="25" t="s">
        <v>114</v>
      </c>
      <c r="E7502" s="25" t="s">
        <v>1789</v>
      </c>
      <c r="F7502" s="25" t="s">
        <v>211</v>
      </c>
      <c r="G7502" s="26" t="n">
        <v>497.11</v>
      </c>
      <c r="H7502" s="27" t="n">
        <v>1588</v>
      </c>
      <c r="I7502" s="25" t="s">
        <v>147</v>
      </c>
      <c r="K7502" s="25" t="n">
        <v>2009</v>
      </c>
      <c r="L7502" s="25" t="s">
        <v>186</v>
      </c>
      <c r="M7502" s="25" t="s">
        <v>171</v>
      </c>
      <c r="N7502" s="28" t="n">
        <v>550</v>
      </c>
      <c r="O7502" s="25" t="s">
        <v>54</v>
      </c>
      <c r="P7502" s="29" t="n">
        <v>42845</v>
      </c>
      <c r="Q7502" s="29" t="n">
        <v>42853</v>
      </c>
      <c r="R7502" s="28" t="n">
        <v>502</v>
      </c>
      <c r="S7502" s="28" t="n">
        <f aca="false">IF(O7502="Won",R7502,IF(O7502="Lost",0,N7502))</f>
        <v>502</v>
      </c>
      <c r="T7502" s="30" t="n">
        <f aca="false">IF(AND(P7502&lt;&gt;"",Q7502&lt;&gt;""),Q7502-P7502,"")</f>
        <v>8</v>
      </c>
      <c r="U7502" s="30" t="str">
        <f aca="false">IF(AND(O7502="Engaging",P7502&lt;&gt;""),'Leia-me'!$B$5-P7502,"")</f>
        <v/>
      </c>
      <c r="V7502" s="25" t="str">
        <f aca="false">IF(O7502&lt;&gt;"Engaging","",IF(U7502&lt;='Leia-me'!$B$6,"Saudável",IF(U7502&lt;='Leia-me'!$B$7,"Esfriando",IF(U7502&lt;='Leia-me'!$B$8,"Última chance","Zumbi"))))</f>
        <v/>
      </c>
      <c r="W7502" s="25" t="n">
        <f aca="false">IF(O7502="Won",1,IF(O7502="Lost",0,""))</f>
        <v>1</v>
      </c>
      <c r="Y7502" s="25" t="str">
        <f aca="false">IF(E7502="","Sim","")</f>
        <v/>
      </c>
    </row>
    <row r="7503" customFormat="false" ht="15" hidden="false" customHeight="false" outlineLevel="0" collapsed="false">
      <c r="A7503" s="25" t="s">
        <v>7766</v>
      </c>
      <c r="B7503" s="25" t="s">
        <v>102</v>
      </c>
      <c r="C7503" s="25" t="s">
        <v>111</v>
      </c>
      <c r="D7503" s="25" t="s">
        <v>114</v>
      </c>
      <c r="E7503" s="25" t="s">
        <v>1778</v>
      </c>
      <c r="F7503" s="25" t="s">
        <v>146</v>
      </c>
      <c r="G7503" s="26" t="n">
        <v>1618.89</v>
      </c>
      <c r="H7503" s="27" t="n">
        <v>3889</v>
      </c>
      <c r="I7503" s="25" t="s">
        <v>147</v>
      </c>
      <c r="K7503" s="25" t="n">
        <v>2004</v>
      </c>
      <c r="L7503" s="25" t="s">
        <v>186</v>
      </c>
      <c r="M7503" s="25" t="s">
        <v>171</v>
      </c>
      <c r="N7503" s="28" t="n">
        <v>550</v>
      </c>
      <c r="O7503" s="25" t="s">
        <v>54</v>
      </c>
      <c r="P7503" s="29" t="n">
        <v>42846</v>
      </c>
      <c r="Q7503" s="29" t="n">
        <v>42915</v>
      </c>
      <c r="R7503" s="28" t="n">
        <v>531</v>
      </c>
      <c r="S7503" s="28" t="n">
        <f aca="false">IF(O7503="Won",R7503,IF(O7503="Lost",0,N7503))</f>
        <v>531</v>
      </c>
      <c r="T7503" s="30" t="n">
        <f aca="false">IF(AND(P7503&lt;&gt;"",Q7503&lt;&gt;""),Q7503-P7503,"")</f>
        <v>69</v>
      </c>
      <c r="U7503" s="30" t="str">
        <f aca="false">IF(AND(O7503="Engaging",P7503&lt;&gt;""),'Leia-me'!$B$5-P7503,"")</f>
        <v/>
      </c>
      <c r="V7503" s="25" t="str">
        <f aca="false">IF(O7503&lt;&gt;"Engaging","",IF(U7503&lt;='Leia-me'!$B$6,"Saudável",IF(U7503&lt;='Leia-me'!$B$7,"Esfriando",IF(U7503&lt;='Leia-me'!$B$8,"Última chance","Zumbi"))))</f>
        <v/>
      </c>
      <c r="W7503" s="25" t="n">
        <f aca="false">IF(O7503="Won",1,IF(O7503="Lost",0,""))</f>
        <v>1</v>
      </c>
      <c r="Y7503" s="25" t="str">
        <f aca="false">IF(E7503="","Sim","")</f>
        <v/>
      </c>
    </row>
    <row r="7504" customFormat="false" ht="15" hidden="false" customHeight="false" outlineLevel="0" collapsed="false">
      <c r="A7504" s="25" t="s">
        <v>7767</v>
      </c>
      <c r="B7504" s="25" t="s">
        <v>102</v>
      </c>
      <c r="C7504" s="25" t="s">
        <v>111</v>
      </c>
      <c r="D7504" s="25" t="s">
        <v>114</v>
      </c>
      <c r="E7504" s="25" t="s">
        <v>2754</v>
      </c>
      <c r="F7504" s="25" t="s">
        <v>267</v>
      </c>
      <c r="G7504" s="26" t="n">
        <v>1012.72</v>
      </c>
      <c r="H7504" s="27" t="n">
        <v>3492</v>
      </c>
      <c r="I7504" s="25" t="s">
        <v>2755</v>
      </c>
      <c r="K7504" s="25" t="n">
        <v>1991</v>
      </c>
      <c r="L7504" s="25" t="s">
        <v>186</v>
      </c>
      <c r="M7504" s="25" t="s">
        <v>171</v>
      </c>
      <c r="N7504" s="28" t="n">
        <v>550</v>
      </c>
      <c r="O7504" s="25" t="s">
        <v>54</v>
      </c>
      <c r="P7504" s="29" t="n">
        <v>42846</v>
      </c>
      <c r="Q7504" s="29" t="n">
        <v>42859</v>
      </c>
      <c r="R7504" s="28" t="n">
        <v>557</v>
      </c>
      <c r="S7504" s="28" t="n">
        <f aca="false">IF(O7504="Won",R7504,IF(O7504="Lost",0,N7504))</f>
        <v>557</v>
      </c>
      <c r="T7504" s="30" t="n">
        <f aca="false">IF(AND(P7504&lt;&gt;"",Q7504&lt;&gt;""),Q7504-P7504,"")</f>
        <v>13</v>
      </c>
      <c r="U7504" s="30" t="str">
        <f aca="false">IF(AND(O7504="Engaging",P7504&lt;&gt;""),'Leia-me'!$B$5-P7504,"")</f>
        <v/>
      </c>
      <c r="V7504" s="25" t="str">
        <f aca="false">IF(O7504&lt;&gt;"Engaging","",IF(U7504&lt;='Leia-me'!$B$6,"Saudável",IF(U7504&lt;='Leia-me'!$B$7,"Esfriando",IF(U7504&lt;='Leia-me'!$B$8,"Última chance","Zumbi"))))</f>
        <v/>
      </c>
      <c r="W7504" s="25" t="n">
        <f aca="false">IF(O7504="Won",1,IF(O7504="Lost",0,""))</f>
        <v>1</v>
      </c>
      <c r="Y7504" s="25" t="str">
        <f aca="false">IF(E7504="","Sim","")</f>
        <v/>
      </c>
    </row>
    <row r="7505" customFormat="false" ht="15" hidden="false" customHeight="false" outlineLevel="0" collapsed="false">
      <c r="A7505" s="25" t="s">
        <v>7768</v>
      </c>
      <c r="B7505" s="25" t="s">
        <v>102</v>
      </c>
      <c r="C7505" s="25" t="s">
        <v>111</v>
      </c>
      <c r="D7505" s="25" t="s">
        <v>114</v>
      </c>
      <c r="E7505" s="25" t="s">
        <v>1158</v>
      </c>
      <c r="F7505" s="25" t="s">
        <v>185</v>
      </c>
      <c r="G7505" s="26" t="n">
        <v>7708.38</v>
      </c>
      <c r="H7505" s="27" t="n">
        <v>13756</v>
      </c>
      <c r="I7505" s="25" t="s">
        <v>147</v>
      </c>
      <c r="K7505" s="25" t="n">
        <v>1980</v>
      </c>
      <c r="L7505" s="25" t="s">
        <v>170</v>
      </c>
      <c r="M7505" s="25" t="s">
        <v>171</v>
      </c>
      <c r="N7505" s="28" t="n">
        <v>1096</v>
      </c>
      <c r="O7505" s="25" t="s">
        <v>55</v>
      </c>
      <c r="P7505" s="29" t="n">
        <v>42848</v>
      </c>
      <c r="Q7505" s="29" t="n">
        <v>42850</v>
      </c>
      <c r="R7505" s="28" t="n">
        <v>0</v>
      </c>
      <c r="S7505" s="28" t="n">
        <f aca="false">IF(O7505="Won",R7505,IF(O7505="Lost",0,N7505))</f>
        <v>0</v>
      </c>
      <c r="T7505" s="30" t="n">
        <f aca="false">IF(AND(P7505&lt;&gt;"",Q7505&lt;&gt;""),Q7505-P7505,"")</f>
        <v>2</v>
      </c>
      <c r="U7505" s="30" t="str">
        <f aca="false">IF(AND(O7505="Engaging",P7505&lt;&gt;""),'Leia-me'!$B$5-P7505,"")</f>
        <v/>
      </c>
      <c r="V7505" s="25" t="str">
        <f aca="false">IF(O7505&lt;&gt;"Engaging","",IF(U7505&lt;='Leia-me'!$B$6,"Saudável",IF(U7505&lt;='Leia-me'!$B$7,"Esfriando",IF(U7505&lt;='Leia-me'!$B$8,"Última chance","Zumbi"))))</f>
        <v/>
      </c>
      <c r="W7505" s="25" t="n">
        <f aca="false">IF(O7505="Won",1,IF(O7505="Lost",0,""))</f>
        <v>0</v>
      </c>
      <c r="Y7505" s="25" t="str">
        <f aca="false">IF(E7505="","Sim","")</f>
        <v/>
      </c>
    </row>
    <row r="7506" customFormat="false" ht="15" hidden="false" customHeight="false" outlineLevel="0" collapsed="false">
      <c r="A7506" s="25" t="s">
        <v>7769</v>
      </c>
      <c r="B7506" s="25" t="s">
        <v>102</v>
      </c>
      <c r="C7506" s="25" t="s">
        <v>111</v>
      </c>
      <c r="D7506" s="25" t="s">
        <v>114</v>
      </c>
      <c r="E7506" s="25" t="s">
        <v>199</v>
      </c>
      <c r="F7506" s="25" t="s">
        <v>177</v>
      </c>
      <c r="G7506" s="26" t="n">
        <v>52.5</v>
      </c>
      <c r="H7506" s="27" t="n">
        <v>165</v>
      </c>
      <c r="I7506" s="25" t="s">
        <v>147</v>
      </c>
      <c r="K7506" s="25" t="n">
        <v>2008</v>
      </c>
      <c r="L7506" s="25" t="s">
        <v>186</v>
      </c>
      <c r="M7506" s="25" t="s">
        <v>171</v>
      </c>
      <c r="N7506" s="28" t="n">
        <v>550</v>
      </c>
      <c r="O7506" s="25" t="s">
        <v>54</v>
      </c>
      <c r="P7506" s="29" t="n">
        <v>42848</v>
      </c>
      <c r="Q7506" s="29" t="n">
        <v>42849</v>
      </c>
      <c r="R7506" s="28" t="n">
        <v>592</v>
      </c>
      <c r="S7506" s="28" t="n">
        <f aca="false">IF(O7506="Won",R7506,IF(O7506="Lost",0,N7506))</f>
        <v>592</v>
      </c>
      <c r="T7506" s="30" t="n">
        <f aca="false">IF(AND(P7506&lt;&gt;"",Q7506&lt;&gt;""),Q7506-P7506,"")</f>
        <v>1</v>
      </c>
      <c r="U7506" s="30" t="str">
        <f aca="false">IF(AND(O7506="Engaging",P7506&lt;&gt;""),'Leia-me'!$B$5-P7506,"")</f>
        <v/>
      </c>
      <c r="V7506" s="25" t="str">
        <f aca="false">IF(O7506&lt;&gt;"Engaging","",IF(U7506&lt;='Leia-me'!$B$6,"Saudável",IF(U7506&lt;='Leia-me'!$B$7,"Esfriando",IF(U7506&lt;='Leia-me'!$B$8,"Última chance","Zumbi"))))</f>
        <v/>
      </c>
      <c r="W7506" s="25" t="n">
        <f aca="false">IF(O7506="Won",1,IF(O7506="Lost",0,""))</f>
        <v>1</v>
      </c>
      <c r="Y7506" s="25" t="str">
        <f aca="false">IF(E7506="","Sim","")</f>
        <v/>
      </c>
    </row>
    <row r="7507" customFormat="false" ht="15" hidden="false" customHeight="false" outlineLevel="0" collapsed="false">
      <c r="A7507" s="25" t="s">
        <v>7770</v>
      </c>
      <c r="B7507" s="25" t="s">
        <v>102</v>
      </c>
      <c r="C7507" s="25" t="s">
        <v>111</v>
      </c>
      <c r="D7507" s="25" t="s">
        <v>114</v>
      </c>
      <c r="G7507" s="31"/>
      <c r="H7507" s="32"/>
      <c r="L7507" s="25" t="s">
        <v>170</v>
      </c>
      <c r="M7507" s="25" t="s">
        <v>171</v>
      </c>
      <c r="N7507" s="28" t="n">
        <v>1096</v>
      </c>
      <c r="O7507" s="25" t="s">
        <v>56</v>
      </c>
      <c r="P7507" s="29" t="n">
        <v>42849</v>
      </c>
      <c r="Q7507" s="33"/>
      <c r="R7507" s="34"/>
      <c r="S7507" s="28" t="n">
        <f aca="false">IF(O7507="Won",R7507,IF(O7507="Lost",0,N7507))</f>
        <v>1096</v>
      </c>
      <c r="T7507" s="30" t="str">
        <f aca="false">IF(AND(P7507&lt;&gt;"",Q7507&lt;&gt;""),Q7507-P7507,"")</f>
        <v/>
      </c>
      <c r="U7507" s="30" t="n">
        <f aca="false">IF(AND(O7507="Engaging",P7507&lt;&gt;""),'Leia-me'!$B$5-P7507,"")</f>
        <v>251</v>
      </c>
      <c r="V7507" s="25" t="str">
        <f aca="false">IF(O7507&lt;&gt;"Engaging","",IF(U7507&lt;='Leia-me'!$B$6,"Saudável",IF(U7507&lt;='Leia-me'!$B$7,"Esfriando",IF(U7507&lt;='Leia-me'!$B$8,"Última chance","Zumbi"))))</f>
        <v>Zumbi</v>
      </c>
      <c r="W7507" s="25" t="str">
        <f aca="false">IF(O7507="Won",1,IF(O7507="Lost",0,""))</f>
        <v/>
      </c>
      <c r="Y7507" s="25" t="str">
        <f aca="false">IF(E7507="","Sim","")</f>
        <v>Sim</v>
      </c>
    </row>
    <row r="7508" customFormat="false" ht="15" hidden="false" customHeight="false" outlineLevel="0" collapsed="false">
      <c r="A7508" s="25" t="s">
        <v>7771</v>
      </c>
      <c r="B7508" s="25" t="s">
        <v>102</v>
      </c>
      <c r="C7508" s="25" t="s">
        <v>111</v>
      </c>
      <c r="D7508" s="25" t="s">
        <v>114</v>
      </c>
      <c r="E7508" s="25" t="s">
        <v>636</v>
      </c>
      <c r="F7508" s="25" t="s">
        <v>267</v>
      </c>
      <c r="G7508" s="26" t="n">
        <v>405.59</v>
      </c>
      <c r="H7508" s="27" t="n">
        <v>1179</v>
      </c>
      <c r="I7508" s="25" t="s">
        <v>637</v>
      </c>
      <c r="J7508" s="25" t="s">
        <v>266</v>
      </c>
      <c r="K7508" s="25" t="n">
        <v>1987</v>
      </c>
      <c r="L7508" s="25" t="s">
        <v>170</v>
      </c>
      <c r="M7508" s="25" t="s">
        <v>171</v>
      </c>
      <c r="N7508" s="28" t="n">
        <v>1096</v>
      </c>
      <c r="O7508" s="25" t="s">
        <v>55</v>
      </c>
      <c r="P7508" s="29" t="n">
        <v>42851</v>
      </c>
      <c r="Q7508" s="29" t="n">
        <v>42853</v>
      </c>
      <c r="R7508" s="28" t="n">
        <v>0</v>
      </c>
      <c r="S7508" s="28" t="n">
        <f aca="false">IF(O7508="Won",R7508,IF(O7508="Lost",0,N7508))</f>
        <v>0</v>
      </c>
      <c r="T7508" s="30" t="n">
        <f aca="false">IF(AND(P7508&lt;&gt;"",Q7508&lt;&gt;""),Q7508-P7508,"")</f>
        <v>2</v>
      </c>
      <c r="U7508" s="30" t="str">
        <f aca="false">IF(AND(O7508="Engaging",P7508&lt;&gt;""),'Leia-me'!$B$5-P7508,"")</f>
        <v/>
      </c>
      <c r="V7508" s="25" t="str">
        <f aca="false">IF(O7508&lt;&gt;"Engaging","",IF(U7508&lt;='Leia-me'!$B$6,"Saudável",IF(U7508&lt;='Leia-me'!$B$7,"Esfriando",IF(U7508&lt;='Leia-me'!$B$8,"Última chance","Zumbi"))))</f>
        <v/>
      </c>
      <c r="W7508" s="25" t="n">
        <f aca="false">IF(O7508="Won",1,IF(O7508="Lost",0,""))</f>
        <v>0</v>
      </c>
      <c r="Y7508" s="25" t="str">
        <f aca="false">IF(E7508="","Sim","")</f>
        <v/>
      </c>
    </row>
    <row r="7509" customFormat="false" ht="15" hidden="false" customHeight="false" outlineLevel="0" collapsed="false">
      <c r="A7509" s="25" t="s">
        <v>7772</v>
      </c>
      <c r="B7509" s="25" t="s">
        <v>102</v>
      </c>
      <c r="C7509" s="25" t="s">
        <v>111</v>
      </c>
      <c r="D7509" s="25" t="s">
        <v>114</v>
      </c>
      <c r="E7509" s="25" t="s">
        <v>2739</v>
      </c>
      <c r="F7509" s="25" t="s">
        <v>159</v>
      </c>
      <c r="G7509" s="26" t="n">
        <v>2871.35</v>
      </c>
      <c r="H7509" s="27" t="n">
        <v>9561</v>
      </c>
      <c r="I7509" s="25" t="s">
        <v>147</v>
      </c>
      <c r="K7509" s="25" t="n">
        <v>1983</v>
      </c>
      <c r="L7509" s="25" t="s">
        <v>1834</v>
      </c>
      <c r="M7509" s="25" t="s">
        <v>171</v>
      </c>
      <c r="N7509" s="28" t="n">
        <v>4821</v>
      </c>
      <c r="O7509" s="25" t="s">
        <v>55</v>
      </c>
      <c r="P7509" s="29" t="n">
        <v>42851</v>
      </c>
      <c r="Q7509" s="29" t="n">
        <v>42853</v>
      </c>
      <c r="R7509" s="28" t="n">
        <v>0</v>
      </c>
      <c r="S7509" s="28" t="n">
        <f aca="false">IF(O7509="Won",R7509,IF(O7509="Lost",0,N7509))</f>
        <v>0</v>
      </c>
      <c r="T7509" s="30" t="n">
        <f aca="false">IF(AND(P7509&lt;&gt;"",Q7509&lt;&gt;""),Q7509-P7509,"")</f>
        <v>2</v>
      </c>
      <c r="U7509" s="30" t="str">
        <f aca="false">IF(AND(O7509="Engaging",P7509&lt;&gt;""),'Leia-me'!$B$5-P7509,"")</f>
        <v/>
      </c>
      <c r="V7509" s="25" t="str">
        <f aca="false">IF(O7509&lt;&gt;"Engaging","",IF(U7509&lt;='Leia-me'!$B$6,"Saudável",IF(U7509&lt;='Leia-me'!$B$7,"Esfriando",IF(U7509&lt;='Leia-me'!$B$8,"Última chance","Zumbi"))))</f>
        <v/>
      </c>
      <c r="W7509" s="25" t="n">
        <f aca="false">IF(O7509="Won",1,IF(O7509="Lost",0,""))</f>
        <v>0</v>
      </c>
      <c r="X7509" s="25" t="s">
        <v>1835</v>
      </c>
      <c r="Y7509" s="25" t="str">
        <f aca="false">IF(E7509="","Sim","")</f>
        <v/>
      </c>
    </row>
    <row r="7510" customFormat="false" ht="15" hidden="false" customHeight="false" outlineLevel="0" collapsed="false">
      <c r="A7510" s="25" t="s">
        <v>7773</v>
      </c>
      <c r="B7510" s="25" t="s">
        <v>102</v>
      </c>
      <c r="C7510" s="25" t="s">
        <v>111</v>
      </c>
      <c r="D7510" s="25" t="s">
        <v>114</v>
      </c>
      <c r="E7510" s="25" t="s">
        <v>169</v>
      </c>
      <c r="F7510" s="25" t="s">
        <v>168</v>
      </c>
      <c r="G7510" s="26" t="n">
        <v>2403.58</v>
      </c>
      <c r="H7510" s="27" t="n">
        <v>8801</v>
      </c>
      <c r="I7510" s="25" t="s">
        <v>147</v>
      </c>
      <c r="K7510" s="25" t="n">
        <v>1986</v>
      </c>
      <c r="L7510" s="25" t="s">
        <v>186</v>
      </c>
      <c r="M7510" s="25" t="s">
        <v>171</v>
      </c>
      <c r="N7510" s="28" t="n">
        <v>550</v>
      </c>
      <c r="O7510" s="25" t="s">
        <v>56</v>
      </c>
      <c r="P7510" s="29" t="n">
        <v>42853</v>
      </c>
      <c r="Q7510" s="33"/>
      <c r="R7510" s="34"/>
      <c r="S7510" s="28" t="n">
        <f aca="false">IF(O7510="Won",R7510,IF(O7510="Lost",0,N7510))</f>
        <v>550</v>
      </c>
      <c r="T7510" s="30" t="str">
        <f aca="false">IF(AND(P7510&lt;&gt;"",Q7510&lt;&gt;""),Q7510-P7510,"")</f>
        <v/>
      </c>
      <c r="U7510" s="30" t="n">
        <f aca="false">IF(AND(O7510="Engaging",P7510&lt;&gt;""),'Leia-me'!$B$5-P7510,"")</f>
        <v>247</v>
      </c>
      <c r="V7510" s="25" t="str">
        <f aca="false">IF(O7510&lt;&gt;"Engaging","",IF(U7510&lt;='Leia-me'!$B$6,"Saudável",IF(U7510&lt;='Leia-me'!$B$7,"Esfriando",IF(U7510&lt;='Leia-me'!$B$8,"Última chance","Zumbi"))))</f>
        <v>Zumbi</v>
      </c>
      <c r="W7510" s="25" t="str">
        <f aca="false">IF(O7510="Won",1,IF(O7510="Lost",0,""))</f>
        <v/>
      </c>
      <c r="Y7510" s="25" t="str">
        <f aca="false">IF(E7510="","Sim","")</f>
        <v/>
      </c>
    </row>
    <row r="7511" customFormat="false" ht="15" hidden="false" customHeight="false" outlineLevel="0" collapsed="false">
      <c r="A7511" s="25" t="s">
        <v>7774</v>
      </c>
      <c r="B7511" s="25" t="s">
        <v>102</v>
      </c>
      <c r="C7511" s="25" t="s">
        <v>111</v>
      </c>
      <c r="D7511" s="25" t="s">
        <v>114</v>
      </c>
      <c r="E7511" s="25" t="s">
        <v>636</v>
      </c>
      <c r="F7511" s="25" t="s">
        <v>267</v>
      </c>
      <c r="G7511" s="26" t="n">
        <v>405.59</v>
      </c>
      <c r="H7511" s="27" t="n">
        <v>1179</v>
      </c>
      <c r="I7511" s="25" t="s">
        <v>637</v>
      </c>
      <c r="J7511" s="25" t="s">
        <v>266</v>
      </c>
      <c r="K7511" s="25" t="n">
        <v>1987</v>
      </c>
      <c r="L7511" s="25" t="s">
        <v>1834</v>
      </c>
      <c r="M7511" s="25" t="s">
        <v>171</v>
      </c>
      <c r="N7511" s="28" t="n">
        <v>4821</v>
      </c>
      <c r="O7511" s="25" t="s">
        <v>55</v>
      </c>
      <c r="P7511" s="29" t="n">
        <v>42855</v>
      </c>
      <c r="Q7511" s="29" t="n">
        <v>42856</v>
      </c>
      <c r="R7511" s="28" t="n">
        <v>0</v>
      </c>
      <c r="S7511" s="28" t="n">
        <f aca="false">IF(O7511="Won",R7511,IF(O7511="Lost",0,N7511))</f>
        <v>0</v>
      </c>
      <c r="T7511" s="30" t="n">
        <f aca="false">IF(AND(P7511&lt;&gt;"",Q7511&lt;&gt;""),Q7511-P7511,"")</f>
        <v>1</v>
      </c>
      <c r="U7511" s="30" t="str">
        <f aca="false">IF(AND(O7511="Engaging",P7511&lt;&gt;""),'Leia-me'!$B$5-P7511,"")</f>
        <v/>
      </c>
      <c r="V7511" s="25" t="str">
        <f aca="false">IF(O7511&lt;&gt;"Engaging","",IF(U7511&lt;='Leia-me'!$B$6,"Saudável",IF(U7511&lt;='Leia-me'!$B$7,"Esfriando",IF(U7511&lt;='Leia-me'!$B$8,"Última chance","Zumbi"))))</f>
        <v/>
      </c>
      <c r="W7511" s="25" t="n">
        <f aca="false">IF(O7511="Won",1,IF(O7511="Lost",0,""))</f>
        <v>0</v>
      </c>
      <c r="X7511" s="25" t="s">
        <v>1835</v>
      </c>
      <c r="Y7511" s="25" t="str">
        <f aca="false">IF(E7511="","Sim","")</f>
        <v/>
      </c>
    </row>
    <row r="7512" customFormat="false" ht="15" hidden="false" customHeight="false" outlineLevel="0" collapsed="false">
      <c r="A7512" s="25" t="s">
        <v>7775</v>
      </c>
      <c r="B7512" s="25" t="s">
        <v>102</v>
      </c>
      <c r="C7512" s="25" t="s">
        <v>111</v>
      </c>
      <c r="D7512" s="25" t="s">
        <v>114</v>
      </c>
      <c r="E7512" s="25" t="s">
        <v>1156</v>
      </c>
      <c r="F7512" s="25" t="s">
        <v>185</v>
      </c>
      <c r="G7512" s="26" t="n">
        <v>1242.32</v>
      </c>
      <c r="H7512" s="27" t="n">
        <v>3027</v>
      </c>
      <c r="I7512" s="25" t="s">
        <v>147</v>
      </c>
      <c r="J7512" s="25" t="s">
        <v>193</v>
      </c>
      <c r="K7512" s="25" t="n">
        <v>1993</v>
      </c>
      <c r="L7512" s="25" t="s">
        <v>186</v>
      </c>
      <c r="M7512" s="25" t="s">
        <v>171</v>
      </c>
      <c r="N7512" s="28" t="n">
        <v>550</v>
      </c>
      <c r="O7512" s="25" t="s">
        <v>56</v>
      </c>
      <c r="P7512" s="29" t="n">
        <v>42856</v>
      </c>
      <c r="Q7512" s="33"/>
      <c r="R7512" s="34"/>
      <c r="S7512" s="28" t="n">
        <f aca="false">IF(O7512="Won",R7512,IF(O7512="Lost",0,N7512))</f>
        <v>550</v>
      </c>
      <c r="T7512" s="30" t="str">
        <f aca="false">IF(AND(P7512&lt;&gt;"",Q7512&lt;&gt;""),Q7512-P7512,"")</f>
        <v/>
      </c>
      <c r="U7512" s="30" t="n">
        <f aca="false">IF(AND(O7512="Engaging",P7512&lt;&gt;""),'Leia-me'!$B$5-P7512,"")</f>
        <v>244</v>
      </c>
      <c r="V7512" s="25" t="str">
        <f aca="false">IF(O7512&lt;&gt;"Engaging","",IF(U7512&lt;='Leia-me'!$B$6,"Saudável",IF(U7512&lt;='Leia-me'!$B$7,"Esfriando",IF(U7512&lt;='Leia-me'!$B$8,"Última chance","Zumbi"))))</f>
        <v>Zumbi</v>
      </c>
      <c r="W7512" s="25" t="str">
        <f aca="false">IF(O7512="Won",1,IF(O7512="Lost",0,""))</f>
        <v/>
      </c>
      <c r="Y7512" s="25" t="str">
        <f aca="false">IF(E7512="","Sim","")</f>
        <v/>
      </c>
    </row>
    <row r="7513" customFormat="false" ht="15" hidden="false" customHeight="false" outlineLevel="0" collapsed="false">
      <c r="A7513" s="25" t="s">
        <v>7776</v>
      </c>
      <c r="B7513" s="25" t="s">
        <v>102</v>
      </c>
      <c r="C7513" s="25" t="s">
        <v>111</v>
      </c>
      <c r="D7513" s="25" t="s">
        <v>114</v>
      </c>
      <c r="E7513" s="25" t="s">
        <v>218</v>
      </c>
      <c r="F7513" s="25" t="s">
        <v>146</v>
      </c>
      <c r="G7513" s="26" t="n">
        <v>4.54</v>
      </c>
      <c r="H7513" s="27" t="n">
        <v>9</v>
      </c>
      <c r="I7513" s="25" t="s">
        <v>147</v>
      </c>
      <c r="K7513" s="25" t="n">
        <v>2017</v>
      </c>
      <c r="L7513" s="25" t="s">
        <v>148</v>
      </c>
      <c r="M7513" s="25" t="s">
        <v>149</v>
      </c>
      <c r="N7513" s="28" t="n">
        <v>55</v>
      </c>
      <c r="O7513" s="25" t="s">
        <v>55</v>
      </c>
      <c r="P7513" s="29" t="n">
        <v>42857</v>
      </c>
      <c r="Q7513" s="29" t="n">
        <v>42896</v>
      </c>
      <c r="R7513" s="28" t="n">
        <v>0</v>
      </c>
      <c r="S7513" s="28" t="n">
        <f aca="false">IF(O7513="Won",R7513,IF(O7513="Lost",0,N7513))</f>
        <v>0</v>
      </c>
      <c r="T7513" s="30" t="n">
        <f aca="false">IF(AND(P7513&lt;&gt;"",Q7513&lt;&gt;""),Q7513-P7513,"")</f>
        <v>39</v>
      </c>
      <c r="U7513" s="30" t="str">
        <f aca="false">IF(AND(O7513="Engaging",P7513&lt;&gt;""),'Leia-me'!$B$5-P7513,"")</f>
        <v/>
      </c>
      <c r="V7513" s="25" t="str">
        <f aca="false">IF(O7513&lt;&gt;"Engaging","",IF(U7513&lt;='Leia-me'!$B$6,"Saudável",IF(U7513&lt;='Leia-me'!$B$7,"Esfriando",IF(U7513&lt;='Leia-me'!$B$8,"Última chance","Zumbi"))))</f>
        <v/>
      </c>
      <c r="W7513" s="25" t="n">
        <f aca="false">IF(O7513="Won",1,IF(O7513="Lost",0,""))</f>
        <v>0</v>
      </c>
      <c r="Y7513" s="25" t="str">
        <f aca="false">IF(E7513="","Sim","")</f>
        <v/>
      </c>
    </row>
    <row r="7514" customFormat="false" ht="15" hidden="false" customHeight="false" outlineLevel="0" collapsed="false">
      <c r="A7514" s="25" t="s">
        <v>7777</v>
      </c>
      <c r="B7514" s="25" t="s">
        <v>102</v>
      </c>
      <c r="C7514" s="25" t="s">
        <v>111</v>
      </c>
      <c r="D7514" s="25" t="s">
        <v>114</v>
      </c>
      <c r="E7514" s="25" t="s">
        <v>1187</v>
      </c>
      <c r="F7514" s="25" t="s">
        <v>159</v>
      </c>
      <c r="G7514" s="26" t="n">
        <v>2059.9</v>
      </c>
      <c r="H7514" s="27" t="n">
        <v>3644</v>
      </c>
      <c r="I7514" s="25" t="s">
        <v>147</v>
      </c>
      <c r="K7514" s="25" t="n">
        <v>1988</v>
      </c>
      <c r="L7514" s="25" t="s">
        <v>1834</v>
      </c>
      <c r="M7514" s="25" t="s">
        <v>171</v>
      </c>
      <c r="N7514" s="28" t="n">
        <v>4821</v>
      </c>
      <c r="O7514" s="25" t="s">
        <v>54</v>
      </c>
      <c r="P7514" s="29" t="n">
        <v>42858</v>
      </c>
      <c r="Q7514" s="29" t="n">
        <v>42859</v>
      </c>
      <c r="R7514" s="28" t="n">
        <v>4372</v>
      </c>
      <c r="S7514" s="28" t="n">
        <f aca="false">IF(O7514="Won",R7514,IF(O7514="Lost",0,N7514))</f>
        <v>4372</v>
      </c>
      <c r="T7514" s="30" t="n">
        <f aca="false">IF(AND(P7514&lt;&gt;"",Q7514&lt;&gt;""),Q7514-P7514,"")</f>
        <v>1</v>
      </c>
      <c r="U7514" s="30" t="str">
        <f aca="false">IF(AND(O7514="Engaging",P7514&lt;&gt;""),'Leia-me'!$B$5-P7514,"")</f>
        <v/>
      </c>
      <c r="V7514" s="25" t="str">
        <f aca="false">IF(O7514&lt;&gt;"Engaging","",IF(U7514&lt;='Leia-me'!$B$6,"Saudável",IF(U7514&lt;='Leia-me'!$B$7,"Esfriando",IF(U7514&lt;='Leia-me'!$B$8,"Última chance","Zumbi"))))</f>
        <v/>
      </c>
      <c r="W7514" s="25" t="n">
        <f aca="false">IF(O7514="Won",1,IF(O7514="Lost",0,""))</f>
        <v>1</v>
      </c>
      <c r="X7514" s="25" t="s">
        <v>1835</v>
      </c>
      <c r="Y7514" s="25" t="str">
        <f aca="false">IF(E7514="","Sim","")</f>
        <v/>
      </c>
    </row>
    <row r="7515" customFormat="false" ht="15" hidden="false" customHeight="false" outlineLevel="0" collapsed="false">
      <c r="A7515" s="25" t="s">
        <v>7778</v>
      </c>
      <c r="B7515" s="25" t="s">
        <v>102</v>
      </c>
      <c r="C7515" s="25" t="s">
        <v>111</v>
      </c>
      <c r="D7515" s="25" t="s">
        <v>114</v>
      </c>
      <c r="E7515" s="25" t="s">
        <v>1351</v>
      </c>
      <c r="F7515" s="25" t="s">
        <v>177</v>
      </c>
      <c r="G7515" s="26" t="n">
        <v>7537.24</v>
      </c>
      <c r="H7515" s="27" t="n">
        <v>20293</v>
      </c>
      <c r="I7515" s="25" t="s">
        <v>147</v>
      </c>
      <c r="K7515" s="25" t="n">
        <v>1993</v>
      </c>
      <c r="L7515" s="25" t="s">
        <v>148</v>
      </c>
      <c r="M7515" s="25" t="s">
        <v>149</v>
      </c>
      <c r="N7515" s="28" t="n">
        <v>55</v>
      </c>
      <c r="O7515" s="25" t="s">
        <v>55</v>
      </c>
      <c r="P7515" s="29" t="n">
        <v>42860</v>
      </c>
      <c r="Q7515" s="29" t="n">
        <v>42867</v>
      </c>
      <c r="R7515" s="28" t="n">
        <v>0</v>
      </c>
      <c r="S7515" s="28" t="n">
        <f aca="false">IF(O7515="Won",R7515,IF(O7515="Lost",0,N7515))</f>
        <v>0</v>
      </c>
      <c r="T7515" s="30" t="n">
        <f aca="false">IF(AND(P7515&lt;&gt;"",Q7515&lt;&gt;""),Q7515-P7515,"")</f>
        <v>7</v>
      </c>
      <c r="U7515" s="30" t="str">
        <f aca="false">IF(AND(O7515="Engaging",P7515&lt;&gt;""),'Leia-me'!$B$5-P7515,"")</f>
        <v/>
      </c>
      <c r="V7515" s="25" t="str">
        <f aca="false">IF(O7515&lt;&gt;"Engaging","",IF(U7515&lt;='Leia-me'!$B$6,"Saudável",IF(U7515&lt;='Leia-me'!$B$7,"Esfriando",IF(U7515&lt;='Leia-me'!$B$8,"Última chance","Zumbi"))))</f>
        <v/>
      </c>
      <c r="W7515" s="25" t="n">
        <f aca="false">IF(O7515="Won",1,IF(O7515="Lost",0,""))</f>
        <v>0</v>
      </c>
      <c r="Y7515" s="25" t="str">
        <f aca="false">IF(E7515="","Sim","")</f>
        <v/>
      </c>
    </row>
    <row r="7516" customFormat="false" ht="15" hidden="false" customHeight="false" outlineLevel="0" collapsed="false">
      <c r="A7516" s="25" t="s">
        <v>7779</v>
      </c>
      <c r="B7516" s="25" t="s">
        <v>102</v>
      </c>
      <c r="C7516" s="25" t="s">
        <v>111</v>
      </c>
      <c r="D7516" s="25" t="s">
        <v>114</v>
      </c>
      <c r="E7516" s="25" t="s">
        <v>433</v>
      </c>
      <c r="F7516" s="25" t="s">
        <v>211</v>
      </c>
      <c r="G7516" s="26" t="n">
        <v>2214.94</v>
      </c>
      <c r="H7516" s="27" t="n">
        <v>5374</v>
      </c>
      <c r="I7516" s="25" t="s">
        <v>147</v>
      </c>
      <c r="K7516" s="25" t="n">
        <v>1996</v>
      </c>
      <c r="L7516" s="25" t="s">
        <v>186</v>
      </c>
      <c r="M7516" s="25" t="s">
        <v>171</v>
      </c>
      <c r="N7516" s="28" t="n">
        <v>550</v>
      </c>
      <c r="O7516" s="25" t="s">
        <v>54</v>
      </c>
      <c r="P7516" s="29" t="n">
        <v>42860</v>
      </c>
      <c r="Q7516" s="29" t="n">
        <v>42876</v>
      </c>
      <c r="R7516" s="28" t="n">
        <v>635</v>
      </c>
      <c r="S7516" s="28" t="n">
        <f aca="false">IF(O7516="Won",R7516,IF(O7516="Lost",0,N7516))</f>
        <v>635</v>
      </c>
      <c r="T7516" s="30" t="n">
        <f aca="false">IF(AND(P7516&lt;&gt;"",Q7516&lt;&gt;""),Q7516-P7516,"")</f>
        <v>16</v>
      </c>
      <c r="U7516" s="30" t="str">
        <f aca="false">IF(AND(O7516="Engaging",P7516&lt;&gt;""),'Leia-me'!$B$5-P7516,"")</f>
        <v/>
      </c>
      <c r="V7516" s="25" t="str">
        <f aca="false">IF(O7516&lt;&gt;"Engaging","",IF(U7516&lt;='Leia-me'!$B$6,"Saudável",IF(U7516&lt;='Leia-me'!$B$7,"Esfriando",IF(U7516&lt;='Leia-me'!$B$8,"Última chance","Zumbi"))))</f>
        <v/>
      </c>
      <c r="W7516" s="25" t="n">
        <f aca="false">IF(O7516="Won",1,IF(O7516="Lost",0,""))</f>
        <v>1</v>
      </c>
      <c r="Y7516" s="25" t="str">
        <f aca="false">IF(E7516="","Sim","")</f>
        <v/>
      </c>
    </row>
    <row r="7517" customFormat="false" ht="15" hidden="false" customHeight="false" outlineLevel="0" collapsed="false">
      <c r="A7517" s="25" t="s">
        <v>7780</v>
      </c>
      <c r="B7517" s="25" t="s">
        <v>102</v>
      </c>
      <c r="C7517" s="25" t="s">
        <v>111</v>
      </c>
      <c r="D7517" s="25" t="s">
        <v>114</v>
      </c>
      <c r="E7517" s="25" t="s">
        <v>636</v>
      </c>
      <c r="F7517" s="25" t="s">
        <v>267</v>
      </c>
      <c r="G7517" s="26" t="n">
        <v>405.59</v>
      </c>
      <c r="H7517" s="27" t="n">
        <v>1179</v>
      </c>
      <c r="I7517" s="25" t="s">
        <v>637</v>
      </c>
      <c r="J7517" s="25" t="s">
        <v>266</v>
      </c>
      <c r="K7517" s="25" t="n">
        <v>1987</v>
      </c>
      <c r="L7517" s="25" t="s">
        <v>1834</v>
      </c>
      <c r="M7517" s="25" t="s">
        <v>171</v>
      </c>
      <c r="N7517" s="28" t="n">
        <v>4821</v>
      </c>
      <c r="O7517" s="25" t="s">
        <v>54</v>
      </c>
      <c r="P7517" s="29" t="n">
        <v>42860</v>
      </c>
      <c r="Q7517" s="29" t="n">
        <v>42963</v>
      </c>
      <c r="R7517" s="28" t="n">
        <v>4352</v>
      </c>
      <c r="S7517" s="28" t="n">
        <f aca="false">IF(O7517="Won",R7517,IF(O7517="Lost",0,N7517))</f>
        <v>4352</v>
      </c>
      <c r="T7517" s="30" t="n">
        <f aca="false">IF(AND(P7517&lt;&gt;"",Q7517&lt;&gt;""),Q7517-P7517,"")</f>
        <v>103</v>
      </c>
      <c r="U7517" s="30" t="str">
        <f aca="false">IF(AND(O7517="Engaging",P7517&lt;&gt;""),'Leia-me'!$B$5-P7517,"")</f>
        <v/>
      </c>
      <c r="V7517" s="25" t="str">
        <f aca="false">IF(O7517&lt;&gt;"Engaging","",IF(U7517&lt;='Leia-me'!$B$6,"Saudável",IF(U7517&lt;='Leia-me'!$B$7,"Esfriando",IF(U7517&lt;='Leia-me'!$B$8,"Última chance","Zumbi"))))</f>
        <v/>
      </c>
      <c r="W7517" s="25" t="n">
        <f aca="false">IF(O7517="Won",1,IF(O7517="Lost",0,""))</f>
        <v>1</v>
      </c>
      <c r="X7517" s="25" t="s">
        <v>1835</v>
      </c>
      <c r="Y7517" s="25" t="str">
        <f aca="false">IF(E7517="","Sim","")</f>
        <v/>
      </c>
    </row>
    <row r="7518" customFormat="false" ht="15" hidden="false" customHeight="false" outlineLevel="0" collapsed="false">
      <c r="A7518" s="25" t="s">
        <v>7781</v>
      </c>
      <c r="B7518" s="25" t="s">
        <v>102</v>
      </c>
      <c r="C7518" s="25" t="s">
        <v>111</v>
      </c>
      <c r="D7518" s="25" t="s">
        <v>114</v>
      </c>
      <c r="E7518" s="25" t="s">
        <v>1789</v>
      </c>
      <c r="F7518" s="25" t="s">
        <v>211</v>
      </c>
      <c r="G7518" s="26" t="n">
        <v>497.11</v>
      </c>
      <c r="H7518" s="27" t="n">
        <v>1588</v>
      </c>
      <c r="I7518" s="25" t="s">
        <v>147</v>
      </c>
      <c r="K7518" s="25" t="n">
        <v>2009</v>
      </c>
      <c r="L7518" s="25" t="s">
        <v>170</v>
      </c>
      <c r="M7518" s="25" t="s">
        <v>171</v>
      </c>
      <c r="N7518" s="28" t="n">
        <v>1096</v>
      </c>
      <c r="O7518" s="25" t="s">
        <v>55</v>
      </c>
      <c r="P7518" s="29" t="n">
        <v>42862</v>
      </c>
      <c r="Q7518" s="29" t="n">
        <v>42951</v>
      </c>
      <c r="R7518" s="28" t="n">
        <v>0</v>
      </c>
      <c r="S7518" s="28" t="n">
        <f aca="false">IF(O7518="Won",R7518,IF(O7518="Lost",0,N7518))</f>
        <v>0</v>
      </c>
      <c r="T7518" s="30" t="n">
        <f aca="false">IF(AND(P7518&lt;&gt;"",Q7518&lt;&gt;""),Q7518-P7518,"")</f>
        <v>89</v>
      </c>
      <c r="U7518" s="30" t="str">
        <f aca="false">IF(AND(O7518="Engaging",P7518&lt;&gt;""),'Leia-me'!$B$5-P7518,"")</f>
        <v/>
      </c>
      <c r="V7518" s="25" t="str">
        <f aca="false">IF(O7518&lt;&gt;"Engaging","",IF(U7518&lt;='Leia-me'!$B$6,"Saudável",IF(U7518&lt;='Leia-me'!$B$7,"Esfriando",IF(U7518&lt;='Leia-me'!$B$8,"Última chance","Zumbi"))))</f>
        <v/>
      </c>
      <c r="W7518" s="25" t="n">
        <f aca="false">IF(O7518="Won",1,IF(O7518="Lost",0,""))</f>
        <v>0</v>
      </c>
      <c r="Y7518" s="25" t="str">
        <f aca="false">IF(E7518="","Sim","")</f>
        <v/>
      </c>
    </row>
    <row r="7519" customFormat="false" ht="15" hidden="false" customHeight="false" outlineLevel="0" collapsed="false">
      <c r="A7519" s="25" t="s">
        <v>7782</v>
      </c>
      <c r="B7519" s="25" t="s">
        <v>102</v>
      </c>
      <c r="C7519" s="25" t="s">
        <v>111</v>
      </c>
      <c r="D7519" s="25" t="s">
        <v>114</v>
      </c>
      <c r="E7519" s="25" t="s">
        <v>3075</v>
      </c>
      <c r="F7519" s="25" t="s">
        <v>165</v>
      </c>
      <c r="G7519" s="26" t="n">
        <v>4269.9</v>
      </c>
      <c r="H7519" s="27" t="n">
        <v>6472</v>
      </c>
      <c r="I7519" s="25" t="s">
        <v>147</v>
      </c>
      <c r="J7519" s="25" t="s">
        <v>1347</v>
      </c>
      <c r="K7519" s="25" t="n">
        <v>1993</v>
      </c>
      <c r="L7519" s="25" t="s">
        <v>186</v>
      </c>
      <c r="M7519" s="25" t="s">
        <v>171</v>
      </c>
      <c r="N7519" s="28" t="n">
        <v>550</v>
      </c>
      <c r="O7519" s="25" t="s">
        <v>54</v>
      </c>
      <c r="P7519" s="29" t="n">
        <v>42863</v>
      </c>
      <c r="Q7519" s="29" t="n">
        <v>42871</v>
      </c>
      <c r="R7519" s="28" t="n">
        <v>575</v>
      </c>
      <c r="S7519" s="28" t="n">
        <f aca="false">IF(O7519="Won",R7519,IF(O7519="Lost",0,N7519))</f>
        <v>575</v>
      </c>
      <c r="T7519" s="30" t="n">
        <f aca="false">IF(AND(P7519&lt;&gt;"",Q7519&lt;&gt;""),Q7519-P7519,"")</f>
        <v>8</v>
      </c>
      <c r="U7519" s="30" t="str">
        <f aca="false">IF(AND(O7519="Engaging",P7519&lt;&gt;""),'Leia-me'!$B$5-P7519,"")</f>
        <v/>
      </c>
      <c r="V7519" s="25" t="str">
        <f aca="false">IF(O7519&lt;&gt;"Engaging","",IF(U7519&lt;='Leia-me'!$B$6,"Saudável",IF(U7519&lt;='Leia-me'!$B$7,"Esfriando",IF(U7519&lt;='Leia-me'!$B$8,"Última chance","Zumbi"))))</f>
        <v/>
      </c>
      <c r="W7519" s="25" t="n">
        <f aca="false">IF(O7519="Won",1,IF(O7519="Lost",0,""))</f>
        <v>1</v>
      </c>
      <c r="Y7519" s="25" t="str">
        <f aca="false">IF(E7519="","Sim","")</f>
        <v/>
      </c>
    </row>
    <row r="7520" customFormat="false" ht="15" hidden="false" customHeight="false" outlineLevel="0" collapsed="false">
      <c r="A7520" s="25" t="s">
        <v>7783</v>
      </c>
      <c r="B7520" s="25" t="s">
        <v>102</v>
      </c>
      <c r="C7520" s="25" t="s">
        <v>111</v>
      </c>
      <c r="D7520" s="25" t="s">
        <v>114</v>
      </c>
      <c r="E7520" s="25" t="s">
        <v>195</v>
      </c>
      <c r="F7520" s="25" t="s">
        <v>185</v>
      </c>
      <c r="G7520" s="26" t="n">
        <v>8170.38</v>
      </c>
      <c r="H7520" s="27" t="n">
        <v>16499</v>
      </c>
      <c r="I7520" s="25" t="s">
        <v>196</v>
      </c>
      <c r="K7520" s="25" t="n">
        <v>1997</v>
      </c>
      <c r="L7520" s="25" t="s">
        <v>170</v>
      </c>
      <c r="M7520" s="25" t="s">
        <v>171</v>
      </c>
      <c r="N7520" s="28" t="n">
        <v>1096</v>
      </c>
      <c r="O7520" s="25" t="s">
        <v>54</v>
      </c>
      <c r="P7520" s="29" t="n">
        <v>42863</v>
      </c>
      <c r="Q7520" s="29" t="n">
        <v>42957</v>
      </c>
      <c r="R7520" s="28" t="n">
        <v>768</v>
      </c>
      <c r="S7520" s="28" t="n">
        <f aca="false">IF(O7520="Won",R7520,IF(O7520="Lost",0,N7520))</f>
        <v>768</v>
      </c>
      <c r="T7520" s="30" t="n">
        <f aca="false">IF(AND(P7520&lt;&gt;"",Q7520&lt;&gt;""),Q7520-P7520,"")</f>
        <v>94</v>
      </c>
      <c r="U7520" s="30" t="str">
        <f aca="false">IF(AND(O7520="Engaging",P7520&lt;&gt;""),'Leia-me'!$B$5-P7520,"")</f>
        <v/>
      </c>
      <c r="V7520" s="25" t="str">
        <f aca="false">IF(O7520&lt;&gt;"Engaging","",IF(U7520&lt;='Leia-me'!$B$6,"Saudável",IF(U7520&lt;='Leia-me'!$B$7,"Esfriando",IF(U7520&lt;='Leia-me'!$B$8,"Última chance","Zumbi"))))</f>
        <v/>
      </c>
      <c r="W7520" s="25" t="n">
        <f aca="false">IF(O7520="Won",1,IF(O7520="Lost",0,""))</f>
        <v>1</v>
      </c>
      <c r="Y7520" s="25" t="str">
        <f aca="false">IF(E7520="","Sim","")</f>
        <v/>
      </c>
    </row>
    <row r="7521" customFormat="false" ht="15" hidden="false" customHeight="false" outlineLevel="0" collapsed="false">
      <c r="A7521" s="25" t="s">
        <v>7784</v>
      </c>
      <c r="B7521" s="25" t="s">
        <v>102</v>
      </c>
      <c r="C7521" s="25" t="s">
        <v>111</v>
      </c>
      <c r="D7521" s="25" t="s">
        <v>114</v>
      </c>
      <c r="E7521" s="25" t="s">
        <v>433</v>
      </c>
      <c r="F7521" s="25" t="s">
        <v>211</v>
      </c>
      <c r="G7521" s="26" t="n">
        <v>2214.94</v>
      </c>
      <c r="H7521" s="27" t="n">
        <v>5374</v>
      </c>
      <c r="I7521" s="25" t="s">
        <v>147</v>
      </c>
      <c r="K7521" s="25" t="n">
        <v>1996</v>
      </c>
      <c r="L7521" s="25" t="s">
        <v>1834</v>
      </c>
      <c r="M7521" s="25" t="s">
        <v>171</v>
      </c>
      <c r="N7521" s="28" t="n">
        <v>4821</v>
      </c>
      <c r="O7521" s="25" t="s">
        <v>54</v>
      </c>
      <c r="P7521" s="29" t="n">
        <v>42863</v>
      </c>
      <c r="Q7521" s="29" t="n">
        <v>42990</v>
      </c>
      <c r="R7521" s="28" t="n">
        <v>4426</v>
      </c>
      <c r="S7521" s="28" t="n">
        <f aca="false">IF(O7521="Won",R7521,IF(O7521="Lost",0,N7521))</f>
        <v>4426</v>
      </c>
      <c r="T7521" s="30" t="n">
        <f aca="false">IF(AND(P7521&lt;&gt;"",Q7521&lt;&gt;""),Q7521-P7521,"")</f>
        <v>127</v>
      </c>
      <c r="U7521" s="30" t="str">
        <f aca="false">IF(AND(O7521="Engaging",P7521&lt;&gt;""),'Leia-me'!$B$5-P7521,"")</f>
        <v/>
      </c>
      <c r="V7521" s="25" t="str">
        <f aca="false">IF(O7521&lt;&gt;"Engaging","",IF(U7521&lt;='Leia-me'!$B$6,"Saudável",IF(U7521&lt;='Leia-me'!$B$7,"Esfriando",IF(U7521&lt;='Leia-me'!$B$8,"Última chance","Zumbi"))))</f>
        <v/>
      </c>
      <c r="W7521" s="25" t="n">
        <f aca="false">IF(O7521="Won",1,IF(O7521="Lost",0,""))</f>
        <v>1</v>
      </c>
      <c r="X7521" s="25" t="s">
        <v>1835</v>
      </c>
      <c r="Y7521" s="25" t="str">
        <f aca="false">IF(E7521="","Sim","")</f>
        <v/>
      </c>
    </row>
    <row r="7522" customFormat="false" ht="15" hidden="false" customHeight="false" outlineLevel="0" collapsed="false">
      <c r="A7522" s="25" t="s">
        <v>7785</v>
      </c>
      <c r="B7522" s="25" t="s">
        <v>102</v>
      </c>
      <c r="C7522" s="25" t="s">
        <v>111</v>
      </c>
      <c r="D7522" s="25" t="s">
        <v>114</v>
      </c>
      <c r="E7522" s="25" t="s">
        <v>1789</v>
      </c>
      <c r="F7522" s="25" t="s">
        <v>211</v>
      </c>
      <c r="G7522" s="26" t="n">
        <v>497.11</v>
      </c>
      <c r="H7522" s="27" t="n">
        <v>1588</v>
      </c>
      <c r="I7522" s="25" t="s">
        <v>147</v>
      </c>
      <c r="K7522" s="25" t="n">
        <v>2009</v>
      </c>
      <c r="L7522" s="25" t="s">
        <v>178</v>
      </c>
      <c r="M7522" s="25" t="s">
        <v>171</v>
      </c>
      <c r="N7522" s="28" t="n">
        <v>5482</v>
      </c>
      <c r="O7522" s="25" t="s">
        <v>54</v>
      </c>
      <c r="P7522" s="29" t="n">
        <v>42864</v>
      </c>
      <c r="Q7522" s="29" t="n">
        <v>42991</v>
      </c>
      <c r="R7522" s="28" t="n">
        <v>4755</v>
      </c>
      <c r="S7522" s="28" t="n">
        <f aca="false">IF(O7522="Won",R7522,IF(O7522="Lost",0,N7522))</f>
        <v>4755</v>
      </c>
      <c r="T7522" s="30" t="n">
        <f aca="false">IF(AND(P7522&lt;&gt;"",Q7522&lt;&gt;""),Q7522-P7522,"")</f>
        <v>127</v>
      </c>
      <c r="U7522" s="30" t="str">
        <f aca="false">IF(AND(O7522="Engaging",P7522&lt;&gt;""),'Leia-me'!$B$5-P7522,"")</f>
        <v/>
      </c>
      <c r="V7522" s="25" t="str">
        <f aca="false">IF(O7522&lt;&gt;"Engaging","",IF(U7522&lt;='Leia-me'!$B$6,"Saudável",IF(U7522&lt;='Leia-me'!$B$7,"Esfriando",IF(U7522&lt;='Leia-me'!$B$8,"Última chance","Zumbi"))))</f>
        <v/>
      </c>
      <c r="W7522" s="25" t="n">
        <f aca="false">IF(O7522="Won",1,IF(O7522="Lost",0,""))</f>
        <v>1</v>
      </c>
      <c r="Y7522" s="25" t="str">
        <f aca="false">IF(E7522="","Sim","")</f>
        <v/>
      </c>
    </row>
    <row r="7523" customFormat="false" ht="15" hidden="false" customHeight="false" outlineLevel="0" collapsed="false">
      <c r="A7523" s="25" t="s">
        <v>7786</v>
      </c>
      <c r="B7523" s="25" t="s">
        <v>102</v>
      </c>
      <c r="C7523" s="25" t="s">
        <v>111</v>
      </c>
      <c r="D7523" s="25" t="s">
        <v>114</v>
      </c>
      <c r="G7523" s="31"/>
      <c r="H7523" s="32"/>
      <c r="L7523" s="25" t="s">
        <v>186</v>
      </c>
      <c r="M7523" s="25" t="s">
        <v>171</v>
      </c>
      <c r="N7523" s="28" t="n">
        <v>550</v>
      </c>
      <c r="O7523" s="25" t="s">
        <v>56</v>
      </c>
      <c r="P7523" s="29" t="n">
        <v>42865</v>
      </c>
      <c r="Q7523" s="33"/>
      <c r="R7523" s="34"/>
      <c r="S7523" s="28" t="n">
        <f aca="false">IF(O7523="Won",R7523,IF(O7523="Lost",0,N7523))</f>
        <v>550</v>
      </c>
      <c r="T7523" s="30" t="str">
        <f aca="false">IF(AND(P7523&lt;&gt;"",Q7523&lt;&gt;""),Q7523-P7523,"")</f>
        <v/>
      </c>
      <c r="U7523" s="30" t="n">
        <f aca="false">IF(AND(O7523="Engaging",P7523&lt;&gt;""),'Leia-me'!$B$5-P7523,"")</f>
        <v>235</v>
      </c>
      <c r="V7523" s="25" t="str">
        <f aca="false">IF(O7523&lt;&gt;"Engaging","",IF(U7523&lt;='Leia-me'!$B$6,"Saudável",IF(U7523&lt;='Leia-me'!$B$7,"Esfriando",IF(U7523&lt;='Leia-me'!$B$8,"Última chance","Zumbi"))))</f>
        <v>Zumbi</v>
      </c>
      <c r="W7523" s="25" t="str">
        <f aca="false">IF(O7523="Won",1,IF(O7523="Lost",0,""))</f>
        <v/>
      </c>
      <c r="Y7523" s="25" t="str">
        <f aca="false">IF(E7523="","Sim","")</f>
        <v>Sim</v>
      </c>
    </row>
    <row r="7524" customFormat="false" ht="15" hidden="false" customHeight="false" outlineLevel="0" collapsed="false">
      <c r="A7524" s="25" t="s">
        <v>7787</v>
      </c>
      <c r="B7524" s="25" t="s">
        <v>102</v>
      </c>
      <c r="C7524" s="25" t="s">
        <v>111</v>
      </c>
      <c r="D7524" s="25" t="s">
        <v>114</v>
      </c>
      <c r="G7524" s="31"/>
      <c r="H7524" s="32"/>
      <c r="L7524" s="25" t="s">
        <v>186</v>
      </c>
      <c r="M7524" s="25" t="s">
        <v>171</v>
      </c>
      <c r="N7524" s="28" t="n">
        <v>550</v>
      </c>
      <c r="O7524" s="25" t="s">
        <v>56</v>
      </c>
      <c r="P7524" s="29" t="n">
        <v>42865</v>
      </c>
      <c r="Q7524" s="33"/>
      <c r="R7524" s="34"/>
      <c r="S7524" s="28" t="n">
        <f aca="false">IF(O7524="Won",R7524,IF(O7524="Lost",0,N7524))</f>
        <v>550</v>
      </c>
      <c r="T7524" s="30" t="str">
        <f aca="false">IF(AND(P7524&lt;&gt;"",Q7524&lt;&gt;""),Q7524-P7524,"")</f>
        <v/>
      </c>
      <c r="U7524" s="30" t="n">
        <f aca="false">IF(AND(O7524="Engaging",P7524&lt;&gt;""),'Leia-me'!$B$5-P7524,"")</f>
        <v>235</v>
      </c>
      <c r="V7524" s="25" t="str">
        <f aca="false">IF(O7524&lt;&gt;"Engaging","",IF(U7524&lt;='Leia-me'!$B$6,"Saudável",IF(U7524&lt;='Leia-me'!$B$7,"Esfriando",IF(U7524&lt;='Leia-me'!$B$8,"Última chance","Zumbi"))))</f>
        <v>Zumbi</v>
      </c>
      <c r="W7524" s="25" t="str">
        <f aca="false">IF(O7524="Won",1,IF(O7524="Lost",0,""))</f>
        <v/>
      </c>
      <c r="Y7524" s="25" t="str">
        <f aca="false">IF(E7524="","Sim","")</f>
        <v>Sim</v>
      </c>
    </row>
    <row r="7525" customFormat="false" ht="15" hidden="false" customHeight="false" outlineLevel="0" collapsed="false">
      <c r="A7525" s="25" t="s">
        <v>7788</v>
      </c>
      <c r="B7525" s="25" t="s">
        <v>102</v>
      </c>
      <c r="C7525" s="25" t="s">
        <v>111</v>
      </c>
      <c r="D7525" s="25" t="s">
        <v>114</v>
      </c>
      <c r="E7525" s="25" t="s">
        <v>868</v>
      </c>
      <c r="F7525" s="25" t="s">
        <v>168</v>
      </c>
      <c r="G7525" s="26" t="n">
        <v>2952.73</v>
      </c>
      <c r="H7525" s="27" t="n">
        <v>5107</v>
      </c>
      <c r="I7525" s="25" t="s">
        <v>147</v>
      </c>
      <c r="K7525" s="25" t="n">
        <v>2000</v>
      </c>
      <c r="L7525" s="25" t="s">
        <v>186</v>
      </c>
      <c r="M7525" s="25" t="s">
        <v>171</v>
      </c>
      <c r="N7525" s="28" t="n">
        <v>550</v>
      </c>
      <c r="O7525" s="25" t="s">
        <v>55</v>
      </c>
      <c r="P7525" s="29" t="n">
        <v>42865</v>
      </c>
      <c r="Q7525" s="29" t="n">
        <v>42972</v>
      </c>
      <c r="R7525" s="28" t="n">
        <v>0</v>
      </c>
      <c r="S7525" s="28" t="n">
        <f aca="false">IF(O7525="Won",R7525,IF(O7525="Lost",0,N7525))</f>
        <v>0</v>
      </c>
      <c r="T7525" s="30" t="n">
        <f aca="false">IF(AND(P7525&lt;&gt;"",Q7525&lt;&gt;""),Q7525-P7525,"")</f>
        <v>107</v>
      </c>
      <c r="U7525" s="30" t="str">
        <f aca="false">IF(AND(O7525="Engaging",P7525&lt;&gt;""),'Leia-me'!$B$5-P7525,"")</f>
        <v/>
      </c>
      <c r="V7525" s="25" t="str">
        <f aca="false">IF(O7525&lt;&gt;"Engaging","",IF(U7525&lt;='Leia-me'!$B$6,"Saudável",IF(U7525&lt;='Leia-me'!$B$7,"Esfriando",IF(U7525&lt;='Leia-me'!$B$8,"Última chance","Zumbi"))))</f>
        <v/>
      </c>
      <c r="W7525" s="25" t="n">
        <f aca="false">IF(O7525="Won",1,IF(O7525="Lost",0,""))</f>
        <v>0</v>
      </c>
      <c r="Y7525" s="25" t="str">
        <f aca="false">IF(E7525="","Sim","")</f>
        <v/>
      </c>
    </row>
    <row r="7526" customFormat="false" ht="15" hidden="false" customHeight="false" outlineLevel="0" collapsed="false">
      <c r="A7526" s="25" t="s">
        <v>7789</v>
      </c>
      <c r="B7526" s="25" t="s">
        <v>102</v>
      </c>
      <c r="C7526" s="25" t="s">
        <v>111</v>
      </c>
      <c r="D7526" s="25" t="s">
        <v>114</v>
      </c>
      <c r="G7526" s="31"/>
      <c r="H7526" s="32"/>
      <c r="L7526" s="25" t="s">
        <v>186</v>
      </c>
      <c r="M7526" s="25" t="s">
        <v>171</v>
      </c>
      <c r="N7526" s="28" t="n">
        <v>550</v>
      </c>
      <c r="O7526" s="25" t="s">
        <v>56</v>
      </c>
      <c r="P7526" s="29" t="n">
        <v>42866</v>
      </c>
      <c r="Q7526" s="33"/>
      <c r="R7526" s="34"/>
      <c r="S7526" s="28" t="n">
        <f aca="false">IF(O7526="Won",R7526,IF(O7526="Lost",0,N7526))</f>
        <v>550</v>
      </c>
      <c r="T7526" s="30" t="str">
        <f aca="false">IF(AND(P7526&lt;&gt;"",Q7526&lt;&gt;""),Q7526-P7526,"")</f>
        <v/>
      </c>
      <c r="U7526" s="30" t="n">
        <f aca="false">IF(AND(O7526="Engaging",P7526&lt;&gt;""),'Leia-me'!$B$5-P7526,"")</f>
        <v>234</v>
      </c>
      <c r="V7526" s="25" t="str">
        <f aca="false">IF(O7526&lt;&gt;"Engaging","",IF(U7526&lt;='Leia-me'!$B$6,"Saudável",IF(U7526&lt;='Leia-me'!$B$7,"Esfriando",IF(U7526&lt;='Leia-me'!$B$8,"Última chance","Zumbi"))))</f>
        <v>Zumbi</v>
      </c>
      <c r="W7526" s="25" t="str">
        <f aca="false">IF(O7526="Won",1,IF(O7526="Lost",0,""))</f>
        <v/>
      </c>
      <c r="Y7526" s="25" t="str">
        <f aca="false">IF(E7526="","Sim","")</f>
        <v>Sim</v>
      </c>
    </row>
    <row r="7527" customFormat="false" ht="15" hidden="false" customHeight="false" outlineLevel="0" collapsed="false">
      <c r="A7527" s="25" t="s">
        <v>7790</v>
      </c>
      <c r="B7527" s="25" t="s">
        <v>102</v>
      </c>
      <c r="C7527" s="25" t="s">
        <v>111</v>
      </c>
      <c r="D7527" s="25" t="s">
        <v>114</v>
      </c>
      <c r="E7527" s="25" t="s">
        <v>1789</v>
      </c>
      <c r="F7527" s="25" t="s">
        <v>211</v>
      </c>
      <c r="G7527" s="26" t="n">
        <v>497.11</v>
      </c>
      <c r="H7527" s="27" t="n">
        <v>1588</v>
      </c>
      <c r="I7527" s="25" t="s">
        <v>147</v>
      </c>
      <c r="K7527" s="25" t="n">
        <v>2009</v>
      </c>
      <c r="L7527" s="25" t="s">
        <v>148</v>
      </c>
      <c r="M7527" s="25" t="s">
        <v>149</v>
      </c>
      <c r="N7527" s="28" t="n">
        <v>55</v>
      </c>
      <c r="O7527" s="25" t="s">
        <v>55</v>
      </c>
      <c r="P7527" s="29" t="n">
        <v>42866</v>
      </c>
      <c r="Q7527" s="29" t="n">
        <v>42980</v>
      </c>
      <c r="R7527" s="28" t="n">
        <v>0</v>
      </c>
      <c r="S7527" s="28" t="n">
        <f aca="false">IF(O7527="Won",R7527,IF(O7527="Lost",0,N7527))</f>
        <v>0</v>
      </c>
      <c r="T7527" s="30" t="n">
        <f aca="false">IF(AND(P7527&lt;&gt;"",Q7527&lt;&gt;""),Q7527-P7527,"")</f>
        <v>114</v>
      </c>
      <c r="U7527" s="30" t="str">
        <f aca="false">IF(AND(O7527="Engaging",P7527&lt;&gt;""),'Leia-me'!$B$5-P7527,"")</f>
        <v/>
      </c>
      <c r="V7527" s="25" t="str">
        <f aca="false">IF(O7527&lt;&gt;"Engaging","",IF(U7527&lt;='Leia-me'!$B$6,"Saudável",IF(U7527&lt;='Leia-me'!$B$7,"Esfriando",IF(U7527&lt;='Leia-me'!$B$8,"Última chance","Zumbi"))))</f>
        <v/>
      </c>
      <c r="W7527" s="25" t="n">
        <f aca="false">IF(O7527="Won",1,IF(O7527="Lost",0,""))</f>
        <v>0</v>
      </c>
      <c r="Y7527" s="25" t="str">
        <f aca="false">IF(E7527="","Sim","")</f>
        <v/>
      </c>
    </row>
    <row r="7528" customFormat="false" ht="15" hidden="false" customHeight="false" outlineLevel="0" collapsed="false">
      <c r="A7528" s="25" t="s">
        <v>7791</v>
      </c>
      <c r="B7528" s="25" t="s">
        <v>102</v>
      </c>
      <c r="C7528" s="25" t="s">
        <v>111</v>
      </c>
      <c r="D7528" s="25" t="s">
        <v>114</v>
      </c>
      <c r="E7528" s="25" t="s">
        <v>417</v>
      </c>
      <c r="F7528" s="25" t="s">
        <v>211</v>
      </c>
      <c r="G7528" s="26" t="n">
        <v>223.8</v>
      </c>
      <c r="H7528" s="27" t="n">
        <v>299</v>
      </c>
      <c r="I7528" s="25" t="s">
        <v>147</v>
      </c>
      <c r="K7528" s="25" t="n">
        <v>2003</v>
      </c>
      <c r="L7528" s="25" t="s">
        <v>160</v>
      </c>
      <c r="M7528" s="25" t="s">
        <v>149</v>
      </c>
      <c r="N7528" s="28" t="n">
        <v>3393</v>
      </c>
      <c r="O7528" s="25" t="s">
        <v>55</v>
      </c>
      <c r="P7528" s="29" t="n">
        <v>42866</v>
      </c>
      <c r="Q7528" s="29" t="n">
        <v>42950</v>
      </c>
      <c r="R7528" s="28" t="n">
        <v>0</v>
      </c>
      <c r="S7528" s="28" t="n">
        <f aca="false">IF(O7528="Won",R7528,IF(O7528="Lost",0,N7528))</f>
        <v>0</v>
      </c>
      <c r="T7528" s="30" t="n">
        <f aca="false">IF(AND(P7528&lt;&gt;"",Q7528&lt;&gt;""),Q7528-P7528,"")</f>
        <v>84</v>
      </c>
      <c r="U7528" s="30" t="str">
        <f aca="false">IF(AND(O7528="Engaging",P7528&lt;&gt;""),'Leia-me'!$B$5-P7528,"")</f>
        <v/>
      </c>
      <c r="V7528" s="25" t="str">
        <f aca="false">IF(O7528&lt;&gt;"Engaging","",IF(U7528&lt;='Leia-me'!$B$6,"Saudável",IF(U7528&lt;='Leia-me'!$B$7,"Esfriando",IF(U7528&lt;='Leia-me'!$B$8,"Última chance","Zumbi"))))</f>
        <v/>
      </c>
      <c r="W7528" s="25" t="n">
        <f aca="false">IF(O7528="Won",1,IF(O7528="Lost",0,""))</f>
        <v>0</v>
      </c>
      <c r="Y7528" s="25" t="str">
        <f aca="false">IF(E7528="","Sim","")</f>
        <v/>
      </c>
    </row>
    <row r="7529" customFormat="false" ht="15" hidden="false" customHeight="false" outlineLevel="0" collapsed="false">
      <c r="A7529" s="25" t="s">
        <v>7792</v>
      </c>
      <c r="B7529" s="25" t="s">
        <v>102</v>
      </c>
      <c r="C7529" s="25" t="s">
        <v>111</v>
      </c>
      <c r="D7529" s="25" t="s">
        <v>114</v>
      </c>
      <c r="E7529" s="25" t="s">
        <v>1778</v>
      </c>
      <c r="F7529" s="25" t="s">
        <v>146</v>
      </c>
      <c r="G7529" s="26" t="n">
        <v>1618.89</v>
      </c>
      <c r="H7529" s="27" t="n">
        <v>3889</v>
      </c>
      <c r="I7529" s="25" t="s">
        <v>147</v>
      </c>
      <c r="K7529" s="25" t="n">
        <v>2004</v>
      </c>
      <c r="L7529" s="25" t="s">
        <v>1834</v>
      </c>
      <c r="M7529" s="25" t="s">
        <v>171</v>
      </c>
      <c r="N7529" s="28" t="n">
        <v>4821</v>
      </c>
      <c r="O7529" s="25" t="s">
        <v>55</v>
      </c>
      <c r="P7529" s="29" t="n">
        <v>42867</v>
      </c>
      <c r="Q7529" s="29" t="n">
        <v>42875</v>
      </c>
      <c r="R7529" s="28" t="n">
        <v>0</v>
      </c>
      <c r="S7529" s="28" t="n">
        <f aca="false">IF(O7529="Won",R7529,IF(O7529="Lost",0,N7529))</f>
        <v>0</v>
      </c>
      <c r="T7529" s="30" t="n">
        <f aca="false">IF(AND(P7529&lt;&gt;"",Q7529&lt;&gt;""),Q7529-P7529,"")</f>
        <v>8</v>
      </c>
      <c r="U7529" s="30" t="str">
        <f aca="false">IF(AND(O7529="Engaging",P7529&lt;&gt;""),'Leia-me'!$B$5-P7529,"")</f>
        <v/>
      </c>
      <c r="V7529" s="25" t="str">
        <f aca="false">IF(O7529&lt;&gt;"Engaging","",IF(U7529&lt;='Leia-me'!$B$6,"Saudável",IF(U7529&lt;='Leia-me'!$B$7,"Esfriando",IF(U7529&lt;='Leia-me'!$B$8,"Última chance","Zumbi"))))</f>
        <v/>
      </c>
      <c r="W7529" s="25" t="n">
        <f aca="false">IF(O7529="Won",1,IF(O7529="Lost",0,""))</f>
        <v>0</v>
      </c>
      <c r="X7529" s="25" t="s">
        <v>1835</v>
      </c>
      <c r="Y7529" s="25" t="str">
        <f aca="false">IF(E7529="","Sim","")</f>
        <v/>
      </c>
    </row>
    <row r="7530" customFormat="false" ht="15" hidden="false" customHeight="false" outlineLevel="0" collapsed="false">
      <c r="A7530" s="25" t="s">
        <v>7793</v>
      </c>
      <c r="B7530" s="25" t="s">
        <v>102</v>
      </c>
      <c r="C7530" s="25" t="s">
        <v>111</v>
      </c>
      <c r="D7530" s="25" t="s">
        <v>114</v>
      </c>
      <c r="E7530" s="25" t="s">
        <v>195</v>
      </c>
      <c r="F7530" s="25" t="s">
        <v>185</v>
      </c>
      <c r="G7530" s="26" t="n">
        <v>8170.38</v>
      </c>
      <c r="H7530" s="27" t="n">
        <v>16499</v>
      </c>
      <c r="I7530" s="25" t="s">
        <v>196</v>
      </c>
      <c r="K7530" s="25" t="n">
        <v>1997</v>
      </c>
      <c r="L7530" s="25" t="s">
        <v>186</v>
      </c>
      <c r="M7530" s="25" t="s">
        <v>171</v>
      </c>
      <c r="N7530" s="28" t="n">
        <v>550</v>
      </c>
      <c r="O7530" s="25" t="s">
        <v>55</v>
      </c>
      <c r="P7530" s="29" t="n">
        <v>42871</v>
      </c>
      <c r="Q7530" s="29" t="n">
        <v>42969</v>
      </c>
      <c r="R7530" s="28" t="n">
        <v>0</v>
      </c>
      <c r="S7530" s="28" t="n">
        <f aca="false">IF(O7530="Won",R7530,IF(O7530="Lost",0,N7530))</f>
        <v>0</v>
      </c>
      <c r="T7530" s="30" t="n">
        <f aca="false">IF(AND(P7530&lt;&gt;"",Q7530&lt;&gt;""),Q7530-P7530,"")</f>
        <v>98</v>
      </c>
      <c r="U7530" s="30" t="str">
        <f aca="false">IF(AND(O7530="Engaging",P7530&lt;&gt;""),'Leia-me'!$B$5-P7530,"")</f>
        <v/>
      </c>
      <c r="V7530" s="25" t="str">
        <f aca="false">IF(O7530&lt;&gt;"Engaging","",IF(U7530&lt;='Leia-me'!$B$6,"Saudável",IF(U7530&lt;='Leia-me'!$B$7,"Esfriando",IF(U7530&lt;='Leia-me'!$B$8,"Última chance","Zumbi"))))</f>
        <v/>
      </c>
      <c r="W7530" s="25" t="n">
        <f aca="false">IF(O7530="Won",1,IF(O7530="Lost",0,""))</f>
        <v>0</v>
      </c>
      <c r="Y7530" s="25" t="str">
        <f aca="false">IF(E7530="","Sim","")</f>
        <v/>
      </c>
    </row>
    <row r="7531" customFormat="false" ht="15" hidden="false" customHeight="false" outlineLevel="0" collapsed="false">
      <c r="A7531" s="25" t="s">
        <v>7794</v>
      </c>
      <c r="B7531" s="25" t="s">
        <v>102</v>
      </c>
      <c r="C7531" s="25" t="s">
        <v>111</v>
      </c>
      <c r="D7531" s="25" t="s">
        <v>114</v>
      </c>
      <c r="E7531" s="25" t="s">
        <v>195</v>
      </c>
      <c r="F7531" s="25" t="s">
        <v>185</v>
      </c>
      <c r="G7531" s="26" t="n">
        <v>8170.38</v>
      </c>
      <c r="H7531" s="27" t="n">
        <v>16499</v>
      </c>
      <c r="I7531" s="25" t="s">
        <v>196</v>
      </c>
      <c r="K7531" s="25" t="n">
        <v>1997</v>
      </c>
      <c r="L7531" s="25" t="s">
        <v>186</v>
      </c>
      <c r="M7531" s="25" t="s">
        <v>171</v>
      </c>
      <c r="N7531" s="28" t="n">
        <v>550</v>
      </c>
      <c r="O7531" s="25" t="s">
        <v>54</v>
      </c>
      <c r="P7531" s="29" t="n">
        <v>42871</v>
      </c>
      <c r="Q7531" s="29" t="n">
        <v>42892</v>
      </c>
      <c r="R7531" s="28" t="n">
        <v>533</v>
      </c>
      <c r="S7531" s="28" t="n">
        <f aca="false">IF(O7531="Won",R7531,IF(O7531="Lost",0,N7531))</f>
        <v>533</v>
      </c>
      <c r="T7531" s="30" t="n">
        <f aca="false">IF(AND(P7531&lt;&gt;"",Q7531&lt;&gt;""),Q7531-P7531,"")</f>
        <v>21</v>
      </c>
      <c r="U7531" s="30" t="str">
        <f aca="false">IF(AND(O7531="Engaging",P7531&lt;&gt;""),'Leia-me'!$B$5-P7531,"")</f>
        <v/>
      </c>
      <c r="V7531" s="25" t="str">
        <f aca="false">IF(O7531&lt;&gt;"Engaging","",IF(U7531&lt;='Leia-me'!$B$6,"Saudável",IF(U7531&lt;='Leia-me'!$B$7,"Esfriando",IF(U7531&lt;='Leia-me'!$B$8,"Última chance","Zumbi"))))</f>
        <v/>
      </c>
      <c r="W7531" s="25" t="n">
        <f aca="false">IF(O7531="Won",1,IF(O7531="Lost",0,""))</f>
        <v>1</v>
      </c>
      <c r="Y7531" s="25" t="str">
        <f aca="false">IF(E7531="","Sim","")</f>
        <v/>
      </c>
    </row>
    <row r="7532" customFormat="false" ht="15" hidden="false" customHeight="false" outlineLevel="0" collapsed="false">
      <c r="A7532" s="25" t="s">
        <v>7795</v>
      </c>
      <c r="B7532" s="25" t="s">
        <v>102</v>
      </c>
      <c r="C7532" s="25" t="s">
        <v>111</v>
      </c>
      <c r="D7532" s="25" t="s">
        <v>114</v>
      </c>
      <c r="E7532" s="25" t="s">
        <v>2484</v>
      </c>
      <c r="F7532" s="25" t="s">
        <v>155</v>
      </c>
      <c r="G7532" s="26" t="n">
        <v>1825.82</v>
      </c>
      <c r="H7532" s="27" t="n">
        <v>5595</v>
      </c>
      <c r="I7532" s="25" t="s">
        <v>147</v>
      </c>
      <c r="J7532" s="25" t="s">
        <v>156</v>
      </c>
      <c r="K7532" s="25" t="n">
        <v>1995</v>
      </c>
      <c r="L7532" s="25" t="s">
        <v>1834</v>
      </c>
      <c r="M7532" s="25" t="s">
        <v>171</v>
      </c>
      <c r="N7532" s="28" t="n">
        <v>4821</v>
      </c>
      <c r="O7532" s="25" t="s">
        <v>55</v>
      </c>
      <c r="P7532" s="29" t="n">
        <v>42872</v>
      </c>
      <c r="Q7532" s="29" t="n">
        <v>42969</v>
      </c>
      <c r="R7532" s="28" t="n">
        <v>0</v>
      </c>
      <c r="S7532" s="28" t="n">
        <f aca="false">IF(O7532="Won",R7532,IF(O7532="Lost",0,N7532))</f>
        <v>0</v>
      </c>
      <c r="T7532" s="30" t="n">
        <f aca="false">IF(AND(P7532&lt;&gt;"",Q7532&lt;&gt;""),Q7532-P7532,"")</f>
        <v>97</v>
      </c>
      <c r="U7532" s="30" t="str">
        <f aca="false">IF(AND(O7532="Engaging",P7532&lt;&gt;""),'Leia-me'!$B$5-P7532,"")</f>
        <v/>
      </c>
      <c r="V7532" s="25" t="str">
        <f aca="false">IF(O7532&lt;&gt;"Engaging","",IF(U7532&lt;='Leia-me'!$B$6,"Saudável",IF(U7532&lt;='Leia-me'!$B$7,"Esfriando",IF(U7532&lt;='Leia-me'!$B$8,"Última chance","Zumbi"))))</f>
        <v/>
      </c>
      <c r="W7532" s="25" t="n">
        <f aca="false">IF(O7532="Won",1,IF(O7532="Lost",0,""))</f>
        <v>0</v>
      </c>
      <c r="X7532" s="25" t="s">
        <v>1835</v>
      </c>
      <c r="Y7532" s="25" t="str">
        <f aca="false">IF(E7532="","Sim","")</f>
        <v/>
      </c>
    </row>
    <row r="7533" customFormat="false" ht="15" hidden="false" customHeight="false" outlineLevel="0" collapsed="false">
      <c r="A7533" s="25" t="s">
        <v>7796</v>
      </c>
      <c r="B7533" s="25" t="s">
        <v>102</v>
      </c>
      <c r="C7533" s="25" t="s">
        <v>111</v>
      </c>
      <c r="D7533" s="25" t="s">
        <v>114</v>
      </c>
      <c r="E7533" s="25" t="s">
        <v>240</v>
      </c>
      <c r="F7533" s="25" t="s">
        <v>185</v>
      </c>
      <c r="G7533" s="26" t="n">
        <v>1223.72</v>
      </c>
      <c r="H7533" s="27" t="n">
        <v>2497</v>
      </c>
      <c r="I7533" s="25" t="s">
        <v>241</v>
      </c>
      <c r="K7533" s="25" t="n">
        <v>2000</v>
      </c>
      <c r="L7533" s="25" t="s">
        <v>186</v>
      </c>
      <c r="M7533" s="25" t="s">
        <v>171</v>
      </c>
      <c r="N7533" s="28" t="n">
        <v>550</v>
      </c>
      <c r="O7533" s="25" t="s">
        <v>56</v>
      </c>
      <c r="P7533" s="29" t="n">
        <v>42874</v>
      </c>
      <c r="Q7533" s="33"/>
      <c r="R7533" s="34"/>
      <c r="S7533" s="28" t="n">
        <f aca="false">IF(O7533="Won",R7533,IF(O7533="Lost",0,N7533))</f>
        <v>550</v>
      </c>
      <c r="T7533" s="30" t="str">
        <f aca="false">IF(AND(P7533&lt;&gt;"",Q7533&lt;&gt;""),Q7533-P7533,"")</f>
        <v/>
      </c>
      <c r="U7533" s="30" t="n">
        <f aca="false">IF(AND(O7533="Engaging",P7533&lt;&gt;""),'Leia-me'!$B$5-P7533,"")</f>
        <v>226</v>
      </c>
      <c r="V7533" s="25" t="str">
        <f aca="false">IF(O7533&lt;&gt;"Engaging","",IF(U7533&lt;='Leia-me'!$B$6,"Saudável",IF(U7533&lt;='Leia-me'!$B$7,"Esfriando",IF(U7533&lt;='Leia-me'!$B$8,"Última chance","Zumbi"))))</f>
        <v>Zumbi</v>
      </c>
      <c r="W7533" s="25" t="str">
        <f aca="false">IF(O7533="Won",1,IF(O7533="Lost",0,""))</f>
        <v/>
      </c>
      <c r="Y7533" s="25" t="str">
        <f aca="false">IF(E7533="","Sim","")</f>
        <v/>
      </c>
    </row>
    <row r="7534" customFormat="false" ht="15" hidden="false" customHeight="false" outlineLevel="0" collapsed="false">
      <c r="A7534" s="25" t="s">
        <v>7797</v>
      </c>
      <c r="B7534" s="25" t="s">
        <v>102</v>
      </c>
      <c r="C7534" s="25" t="s">
        <v>111</v>
      </c>
      <c r="D7534" s="25" t="s">
        <v>114</v>
      </c>
      <c r="E7534" s="25" t="s">
        <v>478</v>
      </c>
      <c r="F7534" s="25" t="s">
        <v>165</v>
      </c>
      <c r="G7534" s="26" t="n">
        <v>349.81</v>
      </c>
      <c r="H7534" s="27" t="n">
        <v>315</v>
      </c>
      <c r="I7534" s="25" t="s">
        <v>147</v>
      </c>
      <c r="K7534" s="25" t="n">
        <v>2002</v>
      </c>
      <c r="L7534" s="25" t="s">
        <v>170</v>
      </c>
      <c r="M7534" s="25" t="s">
        <v>171</v>
      </c>
      <c r="N7534" s="28" t="n">
        <v>1096</v>
      </c>
      <c r="O7534" s="25" t="s">
        <v>54</v>
      </c>
      <c r="P7534" s="29" t="n">
        <v>42875</v>
      </c>
      <c r="Q7534" s="29" t="n">
        <v>42991</v>
      </c>
      <c r="R7534" s="28" t="n">
        <v>1082</v>
      </c>
      <c r="S7534" s="28" t="n">
        <f aca="false">IF(O7534="Won",R7534,IF(O7534="Lost",0,N7534))</f>
        <v>1082</v>
      </c>
      <c r="T7534" s="30" t="n">
        <f aca="false">IF(AND(P7534&lt;&gt;"",Q7534&lt;&gt;""),Q7534-P7534,"")</f>
        <v>116</v>
      </c>
      <c r="U7534" s="30" t="str">
        <f aca="false">IF(AND(O7534="Engaging",P7534&lt;&gt;""),'Leia-me'!$B$5-P7534,"")</f>
        <v/>
      </c>
      <c r="V7534" s="25" t="str">
        <f aca="false">IF(O7534&lt;&gt;"Engaging","",IF(U7534&lt;='Leia-me'!$B$6,"Saudável",IF(U7534&lt;='Leia-me'!$B$7,"Esfriando",IF(U7534&lt;='Leia-me'!$B$8,"Última chance","Zumbi"))))</f>
        <v/>
      </c>
      <c r="W7534" s="25" t="n">
        <f aca="false">IF(O7534="Won",1,IF(O7534="Lost",0,""))</f>
        <v>1</v>
      </c>
      <c r="Y7534" s="25" t="str">
        <f aca="false">IF(E7534="","Sim","")</f>
        <v/>
      </c>
    </row>
    <row r="7535" customFormat="false" ht="15" hidden="false" customHeight="false" outlineLevel="0" collapsed="false">
      <c r="A7535" s="25" t="s">
        <v>7798</v>
      </c>
      <c r="B7535" s="25" t="s">
        <v>102</v>
      </c>
      <c r="C7535" s="25" t="s">
        <v>111</v>
      </c>
      <c r="D7535" s="25" t="s">
        <v>114</v>
      </c>
      <c r="E7535" s="25" t="s">
        <v>2484</v>
      </c>
      <c r="F7535" s="25" t="s">
        <v>155</v>
      </c>
      <c r="G7535" s="26" t="n">
        <v>1825.82</v>
      </c>
      <c r="H7535" s="27" t="n">
        <v>5595</v>
      </c>
      <c r="I7535" s="25" t="s">
        <v>147</v>
      </c>
      <c r="J7535" s="25" t="s">
        <v>156</v>
      </c>
      <c r="K7535" s="25" t="n">
        <v>1995</v>
      </c>
      <c r="L7535" s="25" t="s">
        <v>170</v>
      </c>
      <c r="M7535" s="25" t="s">
        <v>171</v>
      </c>
      <c r="N7535" s="28" t="n">
        <v>1096</v>
      </c>
      <c r="O7535" s="25" t="s">
        <v>54</v>
      </c>
      <c r="P7535" s="29" t="n">
        <v>42876</v>
      </c>
      <c r="Q7535" s="29" t="n">
        <v>42958</v>
      </c>
      <c r="R7535" s="28" t="n">
        <v>1100</v>
      </c>
      <c r="S7535" s="28" t="n">
        <f aca="false">IF(O7535="Won",R7535,IF(O7535="Lost",0,N7535))</f>
        <v>1100</v>
      </c>
      <c r="T7535" s="30" t="n">
        <f aca="false">IF(AND(P7535&lt;&gt;"",Q7535&lt;&gt;""),Q7535-P7535,"")</f>
        <v>82</v>
      </c>
      <c r="U7535" s="30" t="str">
        <f aca="false">IF(AND(O7535="Engaging",P7535&lt;&gt;""),'Leia-me'!$B$5-P7535,"")</f>
        <v/>
      </c>
      <c r="V7535" s="25" t="str">
        <f aca="false">IF(O7535&lt;&gt;"Engaging","",IF(U7535&lt;='Leia-me'!$B$6,"Saudável",IF(U7535&lt;='Leia-me'!$B$7,"Esfriando",IF(U7535&lt;='Leia-me'!$B$8,"Última chance","Zumbi"))))</f>
        <v/>
      </c>
      <c r="W7535" s="25" t="n">
        <f aca="false">IF(O7535="Won",1,IF(O7535="Lost",0,""))</f>
        <v>1</v>
      </c>
      <c r="Y7535" s="25" t="str">
        <f aca="false">IF(E7535="","Sim","")</f>
        <v/>
      </c>
    </row>
    <row r="7536" customFormat="false" ht="15" hidden="false" customHeight="false" outlineLevel="0" collapsed="false">
      <c r="A7536" s="25" t="s">
        <v>7799</v>
      </c>
      <c r="B7536" s="25" t="s">
        <v>102</v>
      </c>
      <c r="C7536" s="25" t="s">
        <v>111</v>
      </c>
      <c r="D7536" s="25" t="s">
        <v>114</v>
      </c>
      <c r="E7536" s="25" t="s">
        <v>444</v>
      </c>
      <c r="F7536" s="25" t="s">
        <v>192</v>
      </c>
      <c r="G7536" s="26" t="n">
        <v>6354.87</v>
      </c>
      <c r="H7536" s="27" t="n">
        <v>16780</v>
      </c>
      <c r="I7536" s="25" t="s">
        <v>147</v>
      </c>
      <c r="J7536" s="25" t="s">
        <v>445</v>
      </c>
      <c r="K7536" s="25" t="n">
        <v>1996</v>
      </c>
      <c r="L7536" s="25" t="s">
        <v>170</v>
      </c>
      <c r="M7536" s="25" t="s">
        <v>171</v>
      </c>
      <c r="N7536" s="28" t="n">
        <v>1096</v>
      </c>
      <c r="O7536" s="25" t="s">
        <v>54</v>
      </c>
      <c r="P7536" s="29" t="n">
        <v>42876</v>
      </c>
      <c r="Q7536" s="29" t="n">
        <v>42965</v>
      </c>
      <c r="R7536" s="28" t="n">
        <v>1198</v>
      </c>
      <c r="S7536" s="28" t="n">
        <f aca="false">IF(O7536="Won",R7536,IF(O7536="Lost",0,N7536))</f>
        <v>1198</v>
      </c>
      <c r="T7536" s="30" t="n">
        <f aca="false">IF(AND(P7536&lt;&gt;"",Q7536&lt;&gt;""),Q7536-P7536,"")</f>
        <v>89</v>
      </c>
      <c r="U7536" s="30" t="str">
        <f aca="false">IF(AND(O7536="Engaging",P7536&lt;&gt;""),'Leia-me'!$B$5-P7536,"")</f>
        <v/>
      </c>
      <c r="V7536" s="25" t="str">
        <f aca="false">IF(O7536&lt;&gt;"Engaging","",IF(U7536&lt;='Leia-me'!$B$6,"Saudável",IF(U7536&lt;='Leia-me'!$B$7,"Esfriando",IF(U7536&lt;='Leia-me'!$B$8,"Última chance","Zumbi"))))</f>
        <v/>
      </c>
      <c r="W7536" s="25" t="n">
        <f aca="false">IF(O7536="Won",1,IF(O7536="Lost",0,""))</f>
        <v>1</v>
      </c>
      <c r="Y7536" s="25" t="str">
        <f aca="false">IF(E7536="","Sim","")</f>
        <v/>
      </c>
    </row>
    <row r="7537" customFormat="false" ht="15" hidden="false" customHeight="false" outlineLevel="0" collapsed="false">
      <c r="A7537" s="25" t="s">
        <v>7800</v>
      </c>
      <c r="B7537" s="25" t="s">
        <v>102</v>
      </c>
      <c r="C7537" s="25" t="s">
        <v>111</v>
      </c>
      <c r="D7537" s="25" t="s">
        <v>114</v>
      </c>
      <c r="E7537" s="25" t="s">
        <v>184</v>
      </c>
      <c r="F7537" s="25" t="s">
        <v>185</v>
      </c>
      <c r="G7537" s="26" t="n">
        <v>1520.66</v>
      </c>
      <c r="H7537" s="27" t="n">
        <v>1806</v>
      </c>
      <c r="I7537" s="25" t="s">
        <v>147</v>
      </c>
      <c r="K7537" s="25" t="n">
        <v>2005</v>
      </c>
      <c r="L7537" s="25" t="s">
        <v>1834</v>
      </c>
      <c r="M7537" s="25" t="s">
        <v>171</v>
      </c>
      <c r="N7537" s="28" t="n">
        <v>4821</v>
      </c>
      <c r="O7537" s="25" t="s">
        <v>56</v>
      </c>
      <c r="P7537" s="29" t="n">
        <v>42881</v>
      </c>
      <c r="Q7537" s="33"/>
      <c r="R7537" s="34"/>
      <c r="S7537" s="28" t="n">
        <f aca="false">IF(O7537="Won",R7537,IF(O7537="Lost",0,N7537))</f>
        <v>4821</v>
      </c>
      <c r="T7537" s="30" t="str">
        <f aca="false">IF(AND(P7537&lt;&gt;"",Q7537&lt;&gt;""),Q7537-P7537,"")</f>
        <v/>
      </c>
      <c r="U7537" s="30" t="n">
        <f aca="false">IF(AND(O7537="Engaging",P7537&lt;&gt;""),'Leia-me'!$B$5-P7537,"")</f>
        <v>219</v>
      </c>
      <c r="V7537" s="25" t="str">
        <f aca="false">IF(O7537&lt;&gt;"Engaging","",IF(U7537&lt;='Leia-me'!$B$6,"Saudável",IF(U7537&lt;='Leia-me'!$B$7,"Esfriando",IF(U7537&lt;='Leia-me'!$B$8,"Última chance","Zumbi"))))</f>
        <v>Zumbi</v>
      </c>
      <c r="W7537" s="25" t="str">
        <f aca="false">IF(O7537="Won",1,IF(O7537="Lost",0,""))</f>
        <v/>
      </c>
      <c r="X7537" s="25" t="s">
        <v>1835</v>
      </c>
      <c r="Y7537" s="25" t="str">
        <f aca="false">IF(E7537="","Sim","")</f>
        <v/>
      </c>
    </row>
    <row r="7538" customFormat="false" ht="15" hidden="false" customHeight="false" outlineLevel="0" collapsed="false">
      <c r="A7538" s="25" t="s">
        <v>7801</v>
      </c>
      <c r="B7538" s="25" t="s">
        <v>102</v>
      </c>
      <c r="C7538" s="25" t="s">
        <v>111</v>
      </c>
      <c r="D7538" s="25" t="s">
        <v>114</v>
      </c>
      <c r="E7538" s="25" t="s">
        <v>2484</v>
      </c>
      <c r="F7538" s="25" t="s">
        <v>155</v>
      </c>
      <c r="G7538" s="26" t="n">
        <v>1825.82</v>
      </c>
      <c r="H7538" s="27" t="n">
        <v>5595</v>
      </c>
      <c r="I7538" s="25" t="s">
        <v>147</v>
      </c>
      <c r="J7538" s="25" t="s">
        <v>156</v>
      </c>
      <c r="K7538" s="25" t="n">
        <v>1995</v>
      </c>
      <c r="L7538" s="25" t="s">
        <v>1834</v>
      </c>
      <c r="M7538" s="25" t="s">
        <v>171</v>
      </c>
      <c r="N7538" s="28" t="n">
        <v>4821</v>
      </c>
      <c r="O7538" s="25" t="s">
        <v>54</v>
      </c>
      <c r="P7538" s="29" t="n">
        <v>42881</v>
      </c>
      <c r="Q7538" s="29" t="n">
        <v>43001</v>
      </c>
      <c r="R7538" s="28" t="n">
        <v>4924</v>
      </c>
      <c r="S7538" s="28" t="n">
        <f aca="false">IF(O7538="Won",R7538,IF(O7538="Lost",0,N7538))</f>
        <v>4924</v>
      </c>
      <c r="T7538" s="30" t="n">
        <f aca="false">IF(AND(P7538&lt;&gt;"",Q7538&lt;&gt;""),Q7538-P7538,"")</f>
        <v>120</v>
      </c>
      <c r="U7538" s="30" t="str">
        <f aca="false">IF(AND(O7538="Engaging",P7538&lt;&gt;""),'Leia-me'!$B$5-P7538,"")</f>
        <v/>
      </c>
      <c r="V7538" s="25" t="str">
        <f aca="false">IF(O7538&lt;&gt;"Engaging","",IF(U7538&lt;='Leia-me'!$B$6,"Saudável",IF(U7538&lt;='Leia-me'!$B$7,"Esfriando",IF(U7538&lt;='Leia-me'!$B$8,"Última chance","Zumbi"))))</f>
        <v/>
      </c>
      <c r="W7538" s="25" t="n">
        <f aca="false">IF(O7538="Won",1,IF(O7538="Lost",0,""))</f>
        <v>1</v>
      </c>
      <c r="X7538" s="25" t="s">
        <v>1835</v>
      </c>
      <c r="Y7538" s="25" t="str">
        <f aca="false">IF(E7538="","Sim","")</f>
        <v/>
      </c>
    </row>
    <row r="7539" customFormat="false" ht="15" hidden="false" customHeight="false" outlineLevel="0" collapsed="false">
      <c r="A7539" s="25" t="s">
        <v>7802</v>
      </c>
      <c r="B7539" s="25" t="s">
        <v>102</v>
      </c>
      <c r="C7539" s="25" t="s">
        <v>111</v>
      </c>
      <c r="D7539" s="25" t="s">
        <v>114</v>
      </c>
      <c r="E7539" s="25" t="s">
        <v>1789</v>
      </c>
      <c r="F7539" s="25" t="s">
        <v>211</v>
      </c>
      <c r="G7539" s="26" t="n">
        <v>497.11</v>
      </c>
      <c r="H7539" s="27" t="n">
        <v>1588</v>
      </c>
      <c r="I7539" s="25" t="s">
        <v>147</v>
      </c>
      <c r="K7539" s="25" t="n">
        <v>2009</v>
      </c>
      <c r="L7539" s="25" t="s">
        <v>170</v>
      </c>
      <c r="M7539" s="25" t="s">
        <v>171</v>
      </c>
      <c r="N7539" s="28" t="n">
        <v>1096</v>
      </c>
      <c r="O7539" s="25" t="s">
        <v>55</v>
      </c>
      <c r="P7539" s="29" t="n">
        <v>42882</v>
      </c>
      <c r="Q7539" s="29" t="n">
        <v>42961</v>
      </c>
      <c r="R7539" s="28" t="n">
        <v>0</v>
      </c>
      <c r="S7539" s="28" t="n">
        <f aca="false">IF(O7539="Won",R7539,IF(O7539="Lost",0,N7539))</f>
        <v>0</v>
      </c>
      <c r="T7539" s="30" t="n">
        <f aca="false">IF(AND(P7539&lt;&gt;"",Q7539&lt;&gt;""),Q7539-P7539,"")</f>
        <v>79</v>
      </c>
      <c r="U7539" s="30" t="str">
        <f aca="false">IF(AND(O7539="Engaging",P7539&lt;&gt;""),'Leia-me'!$B$5-P7539,"")</f>
        <v/>
      </c>
      <c r="V7539" s="25" t="str">
        <f aca="false">IF(O7539&lt;&gt;"Engaging","",IF(U7539&lt;='Leia-me'!$B$6,"Saudável",IF(U7539&lt;='Leia-me'!$B$7,"Esfriando",IF(U7539&lt;='Leia-me'!$B$8,"Última chance","Zumbi"))))</f>
        <v/>
      </c>
      <c r="W7539" s="25" t="n">
        <f aca="false">IF(O7539="Won",1,IF(O7539="Lost",0,""))</f>
        <v>0</v>
      </c>
      <c r="Y7539" s="25" t="str">
        <f aca="false">IF(E7539="","Sim","")</f>
        <v/>
      </c>
    </row>
    <row r="7540" customFormat="false" ht="15" hidden="false" customHeight="false" outlineLevel="0" collapsed="false">
      <c r="A7540" s="25" t="s">
        <v>7803</v>
      </c>
      <c r="B7540" s="25" t="s">
        <v>102</v>
      </c>
      <c r="C7540" s="25" t="s">
        <v>111</v>
      </c>
      <c r="D7540" s="25" t="s">
        <v>114</v>
      </c>
      <c r="E7540" s="25" t="s">
        <v>237</v>
      </c>
      <c r="F7540" s="25" t="s">
        <v>192</v>
      </c>
      <c r="G7540" s="26" t="n">
        <v>4618</v>
      </c>
      <c r="H7540" s="27" t="n">
        <v>10083</v>
      </c>
      <c r="I7540" s="25" t="s">
        <v>147</v>
      </c>
      <c r="K7540" s="25" t="n">
        <v>1982</v>
      </c>
      <c r="L7540" s="25" t="s">
        <v>170</v>
      </c>
      <c r="M7540" s="25" t="s">
        <v>171</v>
      </c>
      <c r="N7540" s="28" t="n">
        <v>1096</v>
      </c>
      <c r="O7540" s="25" t="s">
        <v>56</v>
      </c>
      <c r="P7540" s="29" t="n">
        <v>42884</v>
      </c>
      <c r="Q7540" s="33"/>
      <c r="R7540" s="34"/>
      <c r="S7540" s="28" t="n">
        <f aca="false">IF(O7540="Won",R7540,IF(O7540="Lost",0,N7540))</f>
        <v>1096</v>
      </c>
      <c r="T7540" s="30" t="str">
        <f aca="false">IF(AND(P7540&lt;&gt;"",Q7540&lt;&gt;""),Q7540-P7540,"")</f>
        <v/>
      </c>
      <c r="U7540" s="30" t="n">
        <f aca="false">IF(AND(O7540="Engaging",P7540&lt;&gt;""),'Leia-me'!$B$5-P7540,"")</f>
        <v>216</v>
      </c>
      <c r="V7540" s="25" t="str">
        <f aca="false">IF(O7540&lt;&gt;"Engaging","",IF(U7540&lt;='Leia-me'!$B$6,"Saudável",IF(U7540&lt;='Leia-me'!$B$7,"Esfriando",IF(U7540&lt;='Leia-me'!$B$8,"Última chance","Zumbi"))))</f>
        <v>Zumbi</v>
      </c>
      <c r="W7540" s="25" t="str">
        <f aca="false">IF(O7540="Won",1,IF(O7540="Lost",0,""))</f>
        <v/>
      </c>
      <c r="Y7540" s="25" t="str">
        <f aca="false">IF(E7540="","Sim","")</f>
        <v/>
      </c>
    </row>
    <row r="7541" customFormat="false" ht="15" hidden="false" customHeight="false" outlineLevel="0" collapsed="false">
      <c r="A7541" s="25" t="s">
        <v>7804</v>
      </c>
      <c r="B7541" s="25" t="s">
        <v>102</v>
      </c>
      <c r="C7541" s="25" t="s">
        <v>111</v>
      </c>
      <c r="D7541" s="25" t="s">
        <v>114</v>
      </c>
      <c r="E7541" s="25" t="s">
        <v>646</v>
      </c>
      <c r="F7541" s="25" t="s">
        <v>165</v>
      </c>
      <c r="G7541" s="26" t="n">
        <v>324.19</v>
      </c>
      <c r="H7541" s="27" t="n">
        <v>978</v>
      </c>
      <c r="I7541" s="25" t="s">
        <v>147</v>
      </c>
      <c r="K7541" s="25" t="n">
        <v>1992</v>
      </c>
      <c r="L7541" s="25" t="s">
        <v>186</v>
      </c>
      <c r="M7541" s="25" t="s">
        <v>171</v>
      </c>
      <c r="N7541" s="28" t="n">
        <v>550</v>
      </c>
      <c r="O7541" s="25" t="s">
        <v>55</v>
      </c>
      <c r="P7541" s="29" t="n">
        <v>42885</v>
      </c>
      <c r="Q7541" s="29" t="n">
        <v>42952</v>
      </c>
      <c r="R7541" s="28" t="n">
        <v>0</v>
      </c>
      <c r="S7541" s="28" t="n">
        <f aca="false">IF(O7541="Won",R7541,IF(O7541="Lost",0,N7541))</f>
        <v>0</v>
      </c>
      <c r="T7541" s="30" t="n">
        <f aca="false">IF(AND(P7541&lt;&gt;"",Q7541&lt;&gt;""),Q7541-P7541,"")</f>
        <v>67</v>
      </c>
      <c r="U7541" s="30" t="str">
        <f aca="false">IF(AND(O7541="Engaging",P7541&lt;&gt;""),'Leia-me'!$B$5-P7541,"")</f>
        <v/>
      </c>
      <c r="V7541" s="25" t="str">
        <f aca="false">IF(O7541&lt;&gt;"Engaging","",IF(U7541&lt;='Leia-me'!$B$6,"Saudável",IF(U7541&lt;='Leia-me'!$B$7,"Esfriando",IF(U7541&lt;='Leia-me'!$B$8,"Última chance","Zumbi"))))</f>
        <v/>
      </c>
      <c r="W7541" s="25" t="n">
        <f aca="false">IF(O7541="Won",1,IF(O7541="Lost",0,""))</f>
        <v>0</v>
      </c>
      <c r="Y7541" s="25" t="str">
        <f aca="false">IF(E7541="","Sim","")</f>
        <v/>
      </c>
    </row>
    <row r="7542" customFormat="false" ht="15" hidden="false" customHeight="false" outlineLevel="0" collapsed="false">
      <c r="A7542" s="25" t="s">
        <v>7805</v>
      </c>
      <c r="B7542" s="25" t="s">
        <v>102</v>
      </c>
      <c r="C7542" s="25" t="s">
        <v>111</v>
      </c>
      <c r="D7542" s="25" t="s">
        <v>114</v>
      </c>
      <c r="G7542" s="31"/>
      <c r="H7542" s="32"/>
      <c r="L7542" s="25" t="s">
        <v>186</v>
      </c>
      <c r="M7542" s="25" t="s">
        <v>171</v>
      </c>
      <c r="N7542" s="28" t="n">
        <v>550</v>
      </c>
      <c r="O7542" s="25" t="s">
        <v>56</v>
      </c>
      <c r="P7542" s="29" t="n">
        <v>42886</v>
      </c>
      <c r="Q7542" s="33"/>
      <c r="R7542" s="34"/>
      <c r="S7542" s="28" t="n">
        <f aca="false">IF(O7542="Won",R7542,IF(O7542="Lost",0,N7542))</f>
        <v>550</v>
      </c>
      <c r="T7542" s="30" t="str">
        <f aca="false">IF(AND(P7542&lt;&gt;"",Q7542&lt;&gt;""),Q7542-P7542,"")</f>
        <v/>
      </c>
      <c r="U7542" s="30" t="n">
        <f aca="false">IF(AND(O7542="Engaging",P7542&lt;&gt;""),'Leia-me'!$B$5-P7542,"")</f>
        <v>214</v>
      </c>
      <c r="V7542" s="25" t="str">
        <f aca="false">IF(O7542&lt;&gt;"Engaging","",IF(U7542&lt;='Leia-me'!$B$6,"Saudável",IF(U7542&lt;='Leia-me'!$B$7,"Esfriando",IF(U7542&lt;='Leia-me'!$B$8,"Última chance","Zumbi"))))</f>
        <v>Zumbi</v>
      </c>
      <c r="W7542" s="25" t="str">
        <f aca="false">IF(O7542="Won",1,IF(O7542="Lost",0,""))</f>
        <v/>
      </c>
      <c r="Y7542" s="25" t="str">
        <f aca="false">IF(E7542="","Sim","")</f>
        <v>Sim</v>
      </c>
    </row>
    <row r="7543" customFormat="false" ht="15" hidden="false" customHeight="false" outlineLevel="0" collapsed="false">
      <c r="A7543" s="25" t="s">
        <v>7806</v>
      </c>
      <c r="B7543" s="25" t="s">
        <v>102</v>
      </c>
      <c r="C7543" s="25" t="s">
        <v>111</v>
      </c>
      <c r="D7543" s="25" t="s">
        <v>114</v>
      </c>
      <c r="E7543" s="25" t="s">
        <v>1778</v>
      </c>
      <c r="F7543" s="25" t="s">
        <v>146</v>
      </c>
      <c r="G7543" s="26" t="n">
        <v>1618.89</v>
      </c>
      <c r="H7543" s="27" t="n">
        <v>3889</v>
      </c>
      <c r="I7543" s="25" t="s">
        <v>147</v>
      </c>
      <c r="K7543" s="25" t="n">
        <v>2004</v>
      </c>
      <c r="L7543" s="25" t="s">
        <v>186</v>
      </c>
      <c r="M7543" s="25" t="s">
        <v>171</v>
      </c>
      <c r="N7543" s="28" t="n">
        <v>550</v>
      </c>
      <c r="O7543" s="25" t="s">
        <v>54</v>
      </c>
      <c r="P7543" s="29" t="n">
        <v>42886</v>
      </c>
      <c r="Q7543" s="29" t="n">
        <v>42981</v>
      </c>
      <c r="R7543" s="28" t="n">
        <v>560</v>
      </c>
      <c r="S7543" s="28" t="n">
        <f aca="false">IF(O7543="Won",R7543,IF(O7543="Lost",0,N7543))</f>
        <v>560</v>
      </c>
      <c r="T7543" s="30" t="n">
        <f aca="false">IF(AND(P7543&lt;&gt;"",Q7543&lt;&gt;""),Q7543-P7543,"")</f>
        <v>95</v>
      </c>
      <c r="U7543" s="30" t="str">
        <f aca="false">IF(AND(O7543="Engaging",P7543&lt;&gt;""),'Leia-me'!$B$5-P7543,"")</f>
        <v/>
      </c>
      <c r="V7543" s="25" t="str">
        <f aca="false">IF(O7543&lt;&gt;"Engaging","",IF(U7543&lt;='Leia-me'!$B$6,"Saudável",IF(U7543&lt;='Leia-me'!$B$7,"Esfriando",IF(U7543&lt;='Leia-me'!$B$8,"Última chance","Zumbi"))))</f>
        <v/>
      </c>
      <c r="W7543" s="25" t="n">
        <f aca="false">IF(O7543="Won",1,IF(O7543="Lost",0,""))</f>
        <v>1</v>
      </c>
      <c r="Y7543" s="25" t="str">
        <f aca="false">IF(E7543="","Sim","")</f>
        <v/>
      </c>
    </row>
    <row r="7544" customFormat="false" ht="15" hidden="false" customHeight="false" outlineLevel="0" collapsed="false">
      <c r="A7544" s="25" t="s">
        <v>7807</v>
      </c>
      <c r="B7544" s="25" t="s">
        <v>102</v>
      </c>
      <c r="C7544" s="25" t="s">
        <v>111</v>
      </c>
      <c r="D7544" s="25" t="s">
        <v>114</v>
      </c>
      <c r="E7544" s="25" t="s">
        <v>444</v>
      </c>
      <c r="F7544" s="25" t="s">
        <v>192</v>
      </c>
      <c r="G7544" s="26" t="n">
        <v>6354.87</v>
      </c>
      <c r="H7544" s="27" t="n">
        <v>16780</v>
      </c>
      <c r="I7544" s="25" t="s">
        <v>147</v>
      </c>
      <c r="J7544" s="25" t="s">
        <v>445</v>
      </c>
      <c r="K7544" s="25" t="n">
        <v>1996</v>
      </c>
      <c r="L7544" s="25" t="s">
        <v>186</v>
      </c>
      <c r="M7544" s="25" t="s">
        <v>171</v>
      </c>
      <c r="N7544" s="28" t="n">
        <v>550</v>
      </c>
      <c r="O7544" s="25" t="s">
        <v>54</v>
      </c>
      <c r="P7544" s="29" t="n">
        <v>42888</v>
      </c>
      <c r="Q7544" s="29" t="n">
        <v>42983</v>
      </c>
      <c r="R7544" s="28" t="n">
        <v>558</v>
      </c>
      <c r="S7544" s="28" t="n">
        <f aca="false">IF(O7544="Won",R7544,IF(O7544="Lost",0,N7544))</f>
        <v>558</v>
      </c>
      <c r="T7544" s="30" t="n">
        <f aca="false">IF(AND(P7544&lt;&gt;"",Q7544&lt;&gt;""),Q7544-P7544,"")</f>
        <v>95</v>
      </c>
      <c r="U7544" s="30" t="str">
        <f aca="false">IF(AND(O7544="Engaging",P7544&lt;&gt;""),'Leia-me'!$B$5-P7544,"")</f>
        <v/>
      </c>
      <c r="V7544" s="25" t="str">
        <f aca="false">IF(O7544&lt;&gt;"Engaging","",IF(U7544&lt;='Leia-me'!$B$6,"Saudável",IF(U7544&lt;='Leia-me'!$B$7,"Esfriando",IF(U7544&lt;='Leia-me'!$B$8,"Última chance","Zumbi"))))</f>
        <v/>
      </c>
      <c r="W7544" s="25" t="n">
        <f aca="false">IF(O7544="Won",1,IF(O7544="Lost",0,""))</f>
        <v>1</v>
      </c>
      <c r="Y7544" s="25" t="str">
        <f aca="false">IF(E7544="","Sim","")</f>
        <v/>
      </c>
    </row>
    <row r="7545" customFormat="false" ht="15" hidden="false" customHeight="false" outlineLevel="0" collapsed="false">
      <c r="A7545" s="25" t="s">
        <v>7808</v>
      </c>
      <c r="B7545" s="25" t="s">
        <v>102</v>
      </c>
      <c r="C7545" s="25" t="s">
        <v>111</v>
      </c>
      <c r="D7545" s="25" t="s">
        <v>114</v>
      </c>
      <c r="E7545" s="25" t="s">
        <v>2484</v>
      </c>
      <c r="F7545" s="25" t="s">
        <v>155</v>
      </c>
      <c r="G7545" s="26" t="n">
        <v>1825.82</v>
      </c>
      <c r="H7545" s="27" t="n">
        <v>5595</v>
      </c>
      <c r="I7545" s="25" t="s">
        <v>147</v>
      </c>
      <c r="J7545" s="25" t="s">
        <v>156</v>
      </c>
      <c r="K7545" s="25" t="n">
        <v>1995</v>
      </c>
      <c r="L7545" s="25" t="s">
        <v>1834</v>
      </c>
      <c r="M7545" s="25" t="s">
        <v>171</v>
      </c>
      <c r="N7545" s="28" t="n">
        <v>4821</v>
      </c>
      <c r="O7545" s="25" t="s">
        <v>56</v>
      </c>
      <c r="P7545" s="29" t="n">
        <v>42889</v>
      </c>
      <c r="Q7545" s="33"/>
      <c r="R7545" s="34"/>
      <c r="S7545" s="28" t="n">
        <f aca="false">IF(O7545="Won",R7545,IF(O7545="Lost",0,N7545))</f>
        <v>4821</v>
      </c>
      <c r="T7545" s="30" t="str">
        <f aca="false">IF(AND(P7545&lt;&gt;"",Q7545&lt;&gt;""),Q7545-P7545,"")</f>
        <v/>
      </c>
      <c r="U7545" s="30" t="n">
        <f aca="false">IF(AND(O7545="Engaging",P7545&lt;&gt;""),'Leia-me'!$B$5-P7545,"")</f>
        <v>211</v>
      </c>
      <c r="V7545" s="25" t="str">
        <f aca="false">IF(O7545&lt;&gt;"Engaging","",IF(U7545&lt;='Leia-me'!$B$6,"Saudável",IF(U7545&lt;='Leia-me'!$B$7,"Esfriando",IF(U7545&lt;='Leia-me'!$B$8,"Última chance","Zumbi"))))</f>
        <v>Zumbi</v>
      </c>
      <c r="W7545" s="25" t="str">
        <f aca="false">IF(O7545="Won",1,IF(O7545="Lost",0,""))</f>
        <v/>
      </c>
      <c r="X7545" s="25" t="s">
        <v>1835</v>
      </c>
      <c r="Y7545" s="25" t="str">
        <f aca="false">IF(E7545="","Sim","")</f>
        <v/>
      </c>
    </row>
    <row r="7546" customFormat="false" ht="15" hidden="false" customHeight="false" outlineLevel="0" collapsed="false">
      <c r="A7546" s="25" t="s">
        <v>7809</v>
      </c>
      <c r="B7546" s="25" t="s">
        <v>102</v>
      </c>
      <c r="C7546" s="25" t="s">
        <v>111</v>
      </c>
      <c r="D7546" s="25" t="s">
        <v>114</v>
      </c>
      <c r="E7546" s="25" t="s">
        <v>2863</v>
      </c>
      <c r="F7546" s="25" t="s">
        <v>211</v>
      </c>
      <c r="G7546" s="26" t="n">
        <v>2437.85</v>
      </c>
      <c r="H7546" s="27" t="n">
        <v>4874</v>
      </c>
      <c r="I7546" s="25" t="s">
        <v>147</v>
      </c>
      <c r="K7546" s="25" t="n">
        <v>2001</v>
      </c>
      <c r="L7546" s="25" t="s">
        <v>170</v>
      </c>
      <c r="M7546" s="25" t="s">
        <v>171</v>
      </c>
      <c r="N7546" s="28" t="n">
        <v>1096</v>
      </c>
      <c r="O7546" s="25" t="s">
        <v>55</v>
      </c>
      <c r="P7546" s="29" t="n">
        <v>42889</v>
      </c>
      <c r="Q7546" s="29" t="n">
        <v>42954</v>
      </c>
      <c r="R7546" s="28" t="n">
        <v>0</v>
      </c>
      <c r="S7546" s="28" t="n">
        <f aca="false">IF(O7546="Won",R7546,IF(O7546="Lost",0,N7546))</f>
        <v>0</v>
      </c>
      <c r="T7546" s="30" t="n">
        <f aca="false">IF(AND(P7546&lt;&gt;"",Q7546&lt;&gt;""),Q7546-P7546,"")</f>
        <v>65</v>
      </c>
      <c r="U7546" s="30" t="str">
        <f aca="false">IF(AND(O7546="Engaging",P7546&lt;&gt;""),'Leia-me'!$B$5-P7546,"")</f>
        <v/>
      </c>
      <c r="V7546" s="25" t="str">
        <f aca="false">IF(O7546&lt;&gt;"Engaging","",IF(U7546&lt;='Leia-me'!$B$6,"Saudável",IF(U7546&lt;='Leia-me'!$B$7,"Esfriando",IF(U7546&lt;='Leia-me'!$B$8,"Última chance","Zumbi"))))</f>
        <v/>
      </c>
      <c r="W7546" s="25" t="n">
        <f aca="false">IF(O7546="Won",1,IF(O7546="Lost",0,""))</f>
        <v>0</v>
      </c>
      <c r="Y7546" s="25" t="str">
        <f aca="false">IF(E7546="","Sim","")</f>
        <v/>
      </c>
    </row>
    <row r="7547" customFormat="false" ht="15" hidden="false" customHeight="false" outlineLevel="0" collapsed="false">
      <c r="A7547" s="25" t="s">
        <v>7810</v>
      </c>
      <c r="B7547" s="25" t="s">
        <v>102</v>
      </c>
      <c r="C7547" s="25" t="s">
        <v>111</v>
      </c>
      <c r="D7547" s="25" t="s">
        <v>114</v>
      </c>
      <c r="G7547" s="31"/>
      <c r="H7547" s="32"/>
      <c r="L7547" s="25" t="s">
        <v>170</v>
      </c>
      <c r="M7547" s="25" t="s">
        <v>171</v>
      </c>
      <c r="N7547" s="28" t="n">
        <v>1096</v>
      </c>
      <c r="O7547" s="25" t="s">
        <v>56</v>
      </c>
      <c r="P7547" s="29" t="n">
        <v>42890</v>
      </c>
      <c r="Q7547" s="33"/>
      <c r="R7547" s="34"/>
      <c r="S7547" s="28" t="n">
        <f aca="false">IF(O7547="Won",R7547,IF(O7547="Lost",0,N7547))</f>
        <v>1096</v>
      </c>
      <c r="T7547" s="30" t="str">
        <f aca="false">IF(AND(P7547&lt;&gt;"",Q7547&lt;&gt;""),Q7547-P7547,"")</f>
        <v/>
      </c>
      <c r="U7547" s="30" t="n">
        <f aca="false">IF(AND(O7547="Engaging",P7547&lt;&gt;""),'Leia-me'!$B$5-P7547,"")</f>
        <v>210</v>
      </c>
      <c r="V7547" s="25" t="str">
        <f aca="false">IF(O7547&lt;&gt;"Engaging","",IF(U7547&lt;='Leia-me'!$B$6,"Saudável",IF(U7547&lt;='Leia-me'!$B$7,"Esfriando",IF(U7547&lt;='Leia-me'!$B$8,"Última chance","Zumbi"))))</f>
        <v>Zumbi</v>
      </c>
      <c r="W7547" s="25" t="str">
        <f aca="false">IF(O7547="Won",1,IF(O7547="Lost",0,""))</f>
        <v/>
      </c>
      <c r="Y7547" s="25" t="str">
        <f aca="false">IF(E7547="","Sim","")</f>
        <v>Sim</v>
      </c>
    </row>
    <row r="7548" customFormat="false" ht="15" hidden="false" customHeight="false" outlineLevel="0" collapsed="false">
      <c r="A7548" s="25" t="s">
        <v>7811</v>
      </c>
      <c r="B7548" s="25" t="s">
        <v>102</v>
      </c>
      <c r="C7548" s="25" t="s">
        <v>111</v>
      </c>
      <c r="D7548" s="25" t="s">
        <v>114</v>
      </c>
      <c r="E7548" s="25" t="s">
        <v>1778</v>
      </c>
      <c r="F7548" s="25" t="s">
        <v>146</v>
      </c>
      <c r="G7548" s="26" t="n">
        <v>1618.89</v>
      </c>
      <c r="H7548" s="27" t="n">
        <v>3889</v>
      </c>
      <c r="I7548" s="25" t="s">
        <v>147</v>
      </c>
      <c r="K7548" s="25" t="n">
        <v>2004</v>
      </c>
      <c r="L7548" s="25" t="s">
        <v>148</v>
      </c>
      <c r="M7548" s="25" t="s">
        <v>149</v>
      </c>
      <c r="N7548" s="28" t="n">
        <v>55</v>
      </c>
      <c r="O7548" s="25" t="s">
        <v>54</v>
      </c>
      <c r="P7548" s="29" t="n">
        <v>42890</v>
      </c>
      <c r="Q7548" s="29" t="n">
        <v>42994</v>
      </c>
      <c r="R7548" s="28" t="n">
        <v>53</v>
      </c>
      <c r="S7548" s="28" t="n">
        <f aca="false">IF(O7548="Won",R7548,IF(O7548="Lost",0,N7548))</f>
        <v>53</v>
      </c>
      <c r="T7548" s="30" t="n">
        <f aca="false">IF(AND(P7548&lt;&gt;"",Q7548&lt;&gt;""),Q7548-P7548,"")</f>
        <v>104</v>
      </c>
      <c r="U7548" s="30" t="str">
        <f aca="false">IF(AND(O7548="Engaging",P7548&lt;&gt;""),'Leia-me'!$B$5-P7548,"")</f>
        <v/>
      </c>
      <c r="V7548" s="25" t="str">
        <f aca="false">IF(O7548&lt;&gt;"Engaging","",IF(U7548&lt;='Leia-me'!$B$6,"Saudável",IF(U7548&lt;='Leia-me'!$B$7,"Esfriando",IF(U7548&lt;='Leia-me'!$B$8,"Última chance","Zumbi"))))</f>
        <v/>
      </c>
      <c r="W7548" s="25" t="n">
        <f aca="false">IF(O7548="Won",1,IF(O7548="Lost",0,""))</f>
        <v>1</v>
      </c>
      <c r="Y7548" s="25" t="str">
        <f aca="false">IF(E7548="","Sim","")</f>
        <v/>
      </c>
    </row>
    <row r="7549" customFormat="false" ht="15" hidden="false" customHeight="false" outlineLevel="0" collapsed="false">
      <c r="A7549" s="25" t="s">
        <v>7812</v>
      </c>
      <c r="B7549" s="25" t="s">
        <v>102</v>
      </c>
      <c r="C7549" s="25" t="s">
        <v>111</v>
      </c>
      <c r="D7549" s="25" t="s">
        <v>114</v>
      </c>
      <c r="E7549" s="25" t="s">
        <v>433</v>
      </c>
      <c r="F7549" s="25" t="s">
        <v>211</v>
      </c>
      <c r="G7549" s="26" t="n">
        <v>2214.94</v>
      </c>
      <c r="H7549" s="27" t="n">
        <v>5374</v>
      </c>
      <c r="I7549" s="25" t="s">
        <v>147</v>
      </c>
      <c r="K7549" s="25" t="n">
        <v>1996</v>
      </c>
      <c r="L7549" s="25" t="s">
        <v>186</v>
      </c>
      <c r="M7549" s="25" t="s">
        <v>171</v>
      </c>
      <c r="N7549" s="28" t="n">
        <v>550</v>
      </c>
      <c r="O7549" s="25" t="s">
        <v>55</v>
      </c>
      <c r="P7549" s="29" t="n">
        <v>42891</v>
      </c>
      <c r="Q7549" s="29" t="n">
        <v>42981</v>
      </c>
      <c r="R7549" s="28" t="n">
        <v>0</v>
      </c>
      <c r="S7549" s="28" t="n">
        <f aca="false">IF(O7549="Won",R7549,IF(O7549="Lost",0,N7549))</f>
        <v>0</v>
      </c>
      <c r="T7549" s="30" t="n">
        <f aca="false">IF(AND(P7549&lt;&gt;"",Q7549&lt;&gt;""),Q7549-P7549,"")</f>
        <v>90</v>
      </c>
      <c r="U7549" s="30" t="str">
        <f aca="false">IF(AND(O7549="Engaging",P7549&lt;&gt;""),'Leia-me'!$B$5-P7549,"")</f>
        <v/>
      </c>
      <c r="V7549" s="25" t="str">
        <f aca="false">IF(O7549&lt;&gt;"Engaging","",IF(U7549&lt;='Leia-me'!$B$6,"Saudável",IF(U7549&lt;='Leia-me'!$B$7,"Esfriando",IF(U7549&lt;='Leia-me'!$B$8,"Última chance","Zumbi"))))</f>
        <v/>
      </c>
      <c r="W7549" s="25" t="n">
        <f aca="false">IF(O7549="Won",1,IF(O7549="Lost",0,""))</f>
        <v>0</v>
      </c>
      <c r="Y7549" s="25" t="str">
        <f aca="false">IF(E7549="","Sim","")</f>
        <v/>
      </c>
    </row>
    <row r="7550" customFormat="false" ht="15" hidden="false" customHeight="false" outlineLevel="0" collapsed="false">
      <c r="A7550" s="25" t="s">
        <v>7813</v>
      </c>
      <c r="B7550" s="25" t="s">
        <v>102</v>
      </c>
      <c r="C7550" s="25" t="s">
        <v>111</v>
      </c>
      <c r="D7550" s="25" t="s">
        <v>114</v>
      </c>
      <c r="E7550" s="25" t="s">
        <v>860</v>
      </c>
      <c r="F7550" s="25" t="s">
        <v>168</v>
      </c>
      <c r="G7550" s="26" t="n">
        <v>894.37</v>
      </c>
      <c r="H7550" s="27" t="n">
        <v>1593</v>
      </c>
      <c r="I7550" s="25" t="s">
        <v>861</v>
      </c>
      <c r="K7550" s="25" t="n">
        <v>2008</v>
      </c>
      <c r="L7550" s="25" t="s">
        <v>186</v>
      </c>
      <c r="M7550" s="25" t="s">
        <v>171</v>
      </c>
      <c r="N7550" s="28" t="n">
        <v>550</v>
      </c>
      <c r="O7550" s="25" t="s">
        <v>55</v>
      </c>
      <c r="P7550" s="29" t="n">
        <v>42891</v>
      </c>
      <c r="Q7550" s="29" t="n">
        <v>42897</v>
      </c>
      <c r="R7550" s="28" t="n">
        <v>0</v>
      </c>
      <c r="S7550" s="28" t="n">
        <f aca="false">IF(O7550="Won",R7550,IF(O7550="Lost",0,N7550))</f>
        <v>0</v>
      </c>
      <c r="T7550" s="30" t="n">
        <f aca="false">IF(AND(P7550&lt;&gt;"",Q7550&lt;&gt;""),Q7550-P7550,"")</f>
        <v>6</v>
      </c>
      <c r="U7550" s="30" t="str">
        <f aca="false">IF(AND(O7550="Engaging",P7550&lt;&gt;""),'Leia-me'!$B$5-P7550,"")</f>
        <v/>
      </c>
      <c r="V7550" s="25" t="str">
        <f aca="false">IF(O7550&lt;&gt;"Engaging","",IF(U7550&lt;='Leia-me'!$B$6,"Saudável",IF(U7550&lt;='Leia-me'!$B$7,"Esfriando",IF(U7550&lt;='Leia-me'!$B$8,"Última chance","Zumbi"))))</f>
        <v/>
      </c>
      <c r="W7550" s="25" t="n">
        <f aca="false">IF(O7550="Won",1,IF(O7550="Lost",0,""))</f>
        <v>0</v>
      </c>
      <c r="Y7550" s="25" t="str">
        <f aca="false">IF(E7550="","Sim","")</f>
        <v/>
      </c>
    </row>
    <row r="7551" customFormat="false" ht="15" hidden="false" customHeight="false" outlineLevel="0" collapsed="false">
      <c r="A7551" s="25" t="s">
        <v>7814</v>
      </c>
      <c r="B7551" s="25" t="s">
        <v>102</v>
      </c>
      <c r="C7551" s="25" t="s">
        <v>111</v>
      </c>
      <c r="D7551" s="25" t="s">
        <v>114</v>
      </c>
      <c r="E7551" s="25" t="s">
        <v>218</v>
      </c>
      <c r="F7551" s="25" t="s">
        <v>146</v>
      </c>
      <c r="G7551" s="26" t="n">
        <v>4.54</v>
      </c>
      <c r="H7551" s="27" t="n">
        <v>9</v>
      </c>
      <c r="I7551" s="25" t="s">
        <v>147</v>
      </c>
      <c r="K7551" s="25" t="n">
        <v>2017</v>
      </c>
      <c r="L7551" s="25" t="s">
        <v>148</v>
      </c>
      <c r="M7551" s="25" t="s">
        <v>149</v>
      </c>
      <c r="N7551" s="28" t="n">
        <v>55</v>
      </c>
      <c r="O7551" s="25" t="s">
        <v>54</v>
      </c>
      <c r="P7551" s="29" t="n">
        <v>42892</v>
      </c>
      <c r="Q7551" s="29" t="n">
        <v>42995</v>
      </c>
      <c r="R7551" s="28" t="n">
        <v>62</v>
      </c>
      <c r="S7551" s="28" t="n">
        <f aca="false">IF(O7551="Won",R7551,IF(O7551="Lost",0,N7551))</f>
        <v>62</v>
      </c>
      <c r="T7551" s="30" t="n">
        <f aca="false">IF(AND(P7551&lt;&gt;"",Q7551&lt;&gt;""),Q7551-P7551,"")</f>
        <v>103</v>
      </c>
      <c r="U7551" s="30" t="str">
        <f aca="false">IF(AND(O7551="Engaging",P7551&lt;&gt;""),'Leia-me'!$B$5-P7551,"")</f>
        <v/>
      </c>
      <c r="V7551" s="25" t="str">
        <f aca="false">IF(O7551&lt;&gt;"Engaging","",IF(U7551&lt;='Leia-me'!$B$6,"Saudável",IF(U7551&lt;='Leia-me'!$B$7,"Esfriando",IF(U7551&lt;='Leia-me'!$B$8,"Última chance","Zumbi"))))</f>
        <v/>
      </c>
      <c r="W7551" s="25" t="n">
        <f aca="false">IF(O7551="Won",1,IF(O7551="Lost",0,""))</f>
        <v>1</v>
      </c>
      <c r="Y7551" s="25" t="str">
        <f aca="false">IF(E7551="","Sim","")</f>
        <v/>
      </c>
    </row>
    <row r="7552" customFormat="false" ht="15" hidden="false" customHeight="false" outlineLevel="0" collapsed="false">
      <c r="A7552" s="25" t="s">
        <v>7815</v>
      </c>
      <c r="B7552" s="25" t="s">
        <v>102</v>
      </c>
      <c r="C7552" s="25" t="s">
        <v>111</v>
      </c>
      <c r="D7552" s="25" t="s">
        <v>114</v>
      </c>
      <c r="E7552" s="25" t="s">
        <v>636</v>
      </c>
      <c r="F7552" s="25" t="s">
        <v>267</v>
      </c>
      <c r="G7552" s="26" t="n">
        <v>405.59</v>
      </c>
      <c r="H7552" s="27" t="n">
        <v>1179</v>
      </c>
      <c r="I7552" s="25" t="s">
        <v>637</v>
      </c>
      <c r="J7552" s="25" t="s">
        <v>266</v>
      </c>
      <c r="K7552" s="25" t="n">
        <v>1987</v>
      </c>
      <c r="L7552" s="25" t="s">
        <v>170</v>
      </c>
      <c r="M7552" s="25" t="s">
        <v>171</v>
      </c>
      <c r="N7552" s="28" t="n">
        <v>1096</v>
      </c>
      <c r="O7552" s="25" t="s">
        <v>56</v>
      </c>
      <c r="P7552" s="29" t="n">
        <v>42895</v>
      </c>
      <c r="Q7552" s="33"/>
      <c r="R7552" s="34"/>
      <c r="S7552" s="28" t="n">
        <f aca="false">IF(O7552="Won",R7552,IF(O7552="Lost",0,N7552))</f>
        <v>1096</v>
      </c>
      <c r="T7552" s="30" t="str">
        <f aca="false">IF(AND(P7552&lt;&gt;"",Q7552&lt;&gt;""),Q7552-P7552,"")</f>
        <v/>
      </c>
      <c r="U7552" s="30" t="n">
        <f aca="false">IF(AND(O7552="Engaging",P7552&lt;&gt;""),'Leia-me'!$B$5-P7552,"")</f>
        <v>205</v>
      </c>
      <c r="V7552" s="25" t="str">
        <f aca="false">IF(O7552&lt;&gt;"Engaging","",IF(U7552&lt;='Leia-me'!$B$6,"Saudável",IF(U7552&lt;='Leia-me'!$B$7,"Esfriando",IF(U7552&lt;='Leia-me'!$B$8,"Última chance","Zumbi"))))</f>
        <v>Zumbi</v>
      </c>
      <c r="W7552" s="25" t="str">
        <f aca="false">IF(O7552="Won",1,IF(O7552="Lost",0,""))</f>
        <v/>
      </c>
      <c r="Y7552" s="25" t="str">
        <f aca="false">IF(E7552="","Sim","")</f>
        <v/>
      </c>
    </row>
    <row r="7553" customFormat="false" ht="15" hidden="false" customHeight="false" outlineLevel="0" collapsed="false">
      <c r="A7553" s="25" t="s">
        <v>7816</v>
      </c>
      <c r="B7553" s="25" t="s">
        <v>102</v>
      </c>
      <c r="C7553" s="25" t="s">
        <v>111</v>
      </c>
      <c r="D7553" s="25" t="s">
        <v>114</v>
      </c>
      <c r="E7553" s="25" t="s">
        <v>494</v>
      </c>
      <c r="F7553" s="25" t="s">
        <v>192</v>
      </c>
      <c r="G7553" s="26" t="n">
        <v>11698.03</v>
      </c>
      <c r="H7553" s="27" t="n">
        <v>34288</v>
      </c>
      <c r="I7553" s="25" t="s">
        <v>147</v>
      </c>
      <c r="K7553" s="25" t="n">
        <v>1982</v>
      </c>
      <c r="L7553" s="25" t="s">
        <v>1834</v>
      </c>
      <c r="M7553" s="25" t="s">
        <v>171</v>
      </c>
      <c r="N7553" s="28" t="n">
        <v>4821</v>
      </c>
      <c r="O7553" s="25" t="s">
        <v>54</v>
      </c>
      <c r="P7553" s="29" t="n">
        <v>42895</v>
      </c>
      <c r="Q7553" s="29" t="n">
        <v>42905</v>
      </c>
      <c r="R7553" s="28" t="n">
        <v>5339</v>
      </c>
      <c r="S7553" s="28" t="n">
        <f aca="false">IF(O7553="Won",R7553,IF(O7553="Lost",0,N7553))</f>
        <v>5339</v>
      </c>
      <c r="T7553" s="30" t="n">
        <f aca="false">IF(AND(P7553&lt;&gt;"",Q7553&lt;&gt;""),Q7553-P7553,"")</f>
        <v>10</v>
      </c>
      <c r="U7553" s="30" t="str">
        <f aca="false">IF(AND(O7553="Engaging",P7553&lt;&gt;""),'Leia-me'!$B$5-P7553,"")</f>
        <v/>
      </c>
      <c r="V7553" s="25" t="str">
        <f aca="false">IF(O7553&lt;&gt;"Engaging","",IF(U7553&lt;='Leia-me'!$B$6,"Saudável",IF(U7553&lt;='Leia-me'!$B$7,"Esfriando",IF(U7553&lt;='Leia-me'!$B$8,"Última chance","Zumbi"))))</f>
        <v/>
      </c>
      <c r="W7553" s="25" t="n">
        <f aca="false">IF(O7553="Won",1,IF(O7553="Lost",0,""))</f>
        <v>1</v>
      </c>
      <c r="X7553" s="25" t="s">
        <v>1835</v>
      </c>
      <c r="Y7553" s="25" t="str">
        <f aca="false">IF(E7553="","Sim","")</f>
        <v/>
      </c>
    </row>
    <row r="7554" customFormat="false" ht="15" hidden="false" customHeight="false" outlineLevel="0" collapsed="false">
      <c r="A7554" s="25" t="s">
        <v>7817</v>
      </c>
      <c r="B7554" s="25" t="s">
        <v>102</v>
      </c>
      <c r="C7554" s="25" t="s">
        <v>111</v>
      </c>
      <c r="D7554" s="25" t="s">
        <v>114</v>
      </c>
      <c r="E7554" s="25" t="s">
        <v>609</v>
      </c>
      <c r="F7554" s="25" t="s">
        <v>267</v>
      </c>
      <c r="G7554" s="26" t="n">
        <v>692.19</v>
      </c>
      <c r="H7554" s="27" t="n">
        <v>1922</v>
      </c>
      <c r="I7554" s="25" t="s">
        <v>147</v>
      </c>
      <c r="K7554" s="25" t="n">
        <v>2003</v>
      </c>
      <c r="L7554" s="25" t="s">
        <v>148</v>
      </c>
      <c r="M7554" s="25" t="s">
        <v>149</v>
      </c>
      <c r="N7554" s="28" t="n">
        <v>55</v>
      </c>
      <c r="O7554" s="25" t="s">
        <v>55</v>
      </c>
      <c r="P7554" s="29" t="n">
        <v>42896</v>
      </c>
      <c r="Q7554" s="29" t="n">
        <v>42954</v>
      </c>
      <c r="R7554" s="28" t="n">
        <v>0</v>
      </c>
      <c r="S7554" s="28" t="n">
        <f aca="false">IF(O7554="Won",R7554,IF(O7554="Lost",0,N7554))</f>
        <v>0</v>
      </c>
      <c r="T7554" s="30" t="n">
        <f aca="false">IF(AND(P7554&lt;&gt;"",Q7554&lt;&gt;""),Q7554-P7554,"")</f>
        <v>58</v>
      </c>
      <c r="U7554" s="30" t="str">
        <f aca="false">IF(AND(O7554="Engaging",P7554&lt;&gt;""),'Leia-me'!$B$5-P7554,"")</f>
        <v/>
      </c>
      <c r="V7554" s="25" t="str">
        <f aca="false">IF(O7554&lt;&gt;"Engaging","",IF(U7554&lt;='Leia-me'!$B$6,"Saudável",IF(U7554&lt;='Leia-me'!$B$7,"Esfriando",IF(U7554&lt;='Leia-me'!$B$8,"Última chance","Zumbi"))))</f>
        <v/>
      </c>
      <c r="W7554" s="25" t="n">
        <f aca="false">IF(O7554="Won",1,IF(O7554="Lost",0,""))</f>
        <v>0</v>
      </c>
      <c r="Y7554" s="25" t="str">
        <f aca="false">IF(E7554="","Sim","")</f>
        <v/>
      </c>
    </row>
    <row r="7555" customFormat="false" ht="15" hidden="false" customHeight="false" outlineLevel="0" collapsed="false">
      <c r="A7555" s="25" t="s">
        <v>7818</v>
      </c>
      <c r="B7555" s="25" t="s">
        <v>102</v>
      </c>
      <c r="C7555" s="25" t="s">
        <v>111</v>
      </c>
      <c r="D7555" s="25" t="s">
        <v>114</v>
      </c>
      <c r="E7555" s="25" t="s">
        <v>5204</v>
      </c>
      <c r="F7555" s="25" t="s">
        <v>155</v>
      </c>
      <c r="G7555" s="26" t="n">
        <v>1188.42</v>
      </c>
      <c r="H7555" s="27" t="n">
        <v>3015</v>
      </c>
      <c r="I7555" s="25" t="s">
        <v>147</v>
      </c>
      <c r="K7555" s="25" t="n">
        <v>1994</v>
      </c>
      <c r="L7555" s="25" t="s">
        <v>160</v>
      </c>
      <c r="M7555" s="25" t="s">
        <v>149</v>
      </c>
      <c r="N7555" s="28" t="n">
        <v>3393</v>
      </c>
      <c r="O7555" s="25" t="s">
        <v>55</v>
      </c>
      <c r="P7555" s="29" t="n">
        <v>42900</v>
      </c>
      <c r="Q7555" s="29" t="n">
        <v>42906</v>
      </c>
      <c r="R7555" s="28" t="n">
        <v>0</v>
      </c>
      <c r="S7555" s="28" t="n">
        <f aca="false">IF(O7555="Won",R7555,IF(O7555="Lost",0,N7555))</f>
        <v>0</v>
      </c>
      <c r="T7555" s="30" t="n">
        <f aca="false">IF(AND(P7555&lt;&gt;"",Q7555&lt;&gt;""),Q7555-P7555,"")</f>
        <v>6</v>
      </c>
      <c r="U7555" s="30" t="str">
        <f aca="false">IF(AND(O7555="Engaging",P7555&lt;&gt;""),'Leia-me'!$B$5-P7555,"")</f>
        <v/>
      </c>
      <c r="V7555" s="25" t="str">
        <f aca="false">IF(O7555&lt;&gt;"Engaging","",IF(U7555&lt;='Leia-me'!$B$6,"Saudável",IF(U7555&lt;='Leia-me'!$B$7,"Esfriando",IF(U7555&lt;='Leia-me'!$B$8,"Última chance","Zumbi"))))</f>
        <v/>
      </c>
      <c r="W7555" s="25" t="n">
        <f aca="false">IF(O7555="Won",1,IF(O7555="Lost",0,""))</f>
        <v>0</v>
      </c>
      <c r="Y7555" s="25" t="str">
        <f aca="false">IF(E7555="","Sim","")</f>
        <v/>
      </c>
    </row>
    <row r="7556" customFormat="false" ht="15" hidden="false" customHeight="false" outlineLevel="0" collapsed="false">
      <c r="A7556" s="25" t="s">
        <v>7819</v>
      </c>
      <c r="B7556" s="25" t="s">
        <v>102</v>
      </c>
      <c r="C7556" s="25" t="s">
        <v>111</v>
      </c>
      <c r="D7556" s="25" t="s">
        <v>114</v>
      </c>
      <c r="E7556" s="25" t="s">
        <v>2484</v>
      </c>
      <c r="F7556" s="25" t="s">
        <v>155</v>
      </c>
      <c r="G7556" s="26" t="n">
        <v>1825.82</v>
      </c>
      <c r="H7556" s="27" t="n">
        <v>5595</v>
      </c>
      <c r="I7556" s="25" t="s">
        <v>147</v>
      </c>
      <c r="J7556" s="25" t="s">
        <v>156</v>
      </c>
      <c r="K7556" s="25" t="n">
        <v>1995</v>
      </c>
      <c r="L7556" s="25" t="s">
        <v>1834</v>
      </c>
      <c r="M7556" s="25" t="s">
        <v>171</v>
      </c>
      <c r="N7556" s="28" t="n">
        <v>4821</v>
      </c>
      <c r="O7556" s="25" t="s">
        <v>54</v>
      </c>
      <c r="P7556" s="29" t="n">
        <v>42902</v>
      </c>
      <c r="Q7556" s="29" t="n">
        <v>42911</v>
      </c>
      <c r="R7556" s="28" t="n">
        <v>4756</v>
      </c>
      <c r="S7556" s="28" t="n">
        <f aca="false">IF(O7556="Won",R7556,IF(O7556="Lost",0,N7556))</f>
        <v>4756</v>
      </c>
      <c r="T7556" s="30" t="n">
        <f aca="false">IF(AND(P7556&lt;&gt;"",Q7556&lt;&gt;""),Q7556-P7556,"")</f>
        <v>9</v>
      </c>
      <c r="U7556" s="30" t="str">
        <f aca="false">IF(AND(O7556="Engaging",P7556&lt;&gt;""),'Leia-me'!$B$5-P7556,"")</f>
        <v/>
      </c>
      <c r="V7556" s="25" t="str">
        <f aca="false">IF(O7556&lt;&gt;"Engaging","",IF(U7556&lt;='Leia-me'!$B$6,"Saudável",IF(U7556&lt;='Leia-me'!$B$7,"Esfriando",IF(U7556&lt;='Leia-me'!$B$8,"Última chance","Zumbi"))))</f>
        <v/>
      </c>
      <c r="W7556" s="25" t="n">
        <f aca="false">IF(O7556="Won",1,IF(O7556="Lost",0,""))</f>
        <v>1</v>
      </c>
      <c r="X7556" s="25" t="s">
        <v>1835</v>
      </c>
      <c r="Y7556" s="25" t="str">
        <f aca="false">IF(E7556="","Sim","")</f>
        <v/>
      </c>
    </row>
    <row r="7557" customFormat="false" ht="15" hidden="false" customHeight="false" outlineLevel="0" collapsed="false">
      <c r="A7557" s="25" t="s">
        <v>7820</v>
      </c>
      <c r="B7557" s="25" t="s">
        <v>102</v>
      </c>
      <c r="C7557" s="25" t="s">
        <v>111</v>
      </c>
      <c r="D7557" s="25" t="s">
        <v>114</v>
      </c>
      <c r="G7557" s="31"/>
      <c r="H7557" s="32"/>
      <c r="L7557" s="25" t="s">
        <v>186</v>
      </c>
      <c r="M7557" s="25" t="s">
        <v>171</v>
      </c>
      <c r="N7557" s="28" t="n">
        <v>550</v>
      </c>
      <c r="O7557" s="25" t="s">
        <v>56</v>
      </c>
      <c r="P7557" s="29" t="n">
        <v>42903</v>
      </c>
      <c r="Q7557" s="33"/>
      <c r="R7557" s="34"/>
      <c r="S7557" s="28" t="n">
        <f aca="false">IF(O7557="Won",R7557,IF(O7557="Lost",0,N7557))</f>
        <v>550</v>
      </c>
      <c r="T7557" s="30" t="str">
        <f aca="false">IF(AND(P7557&lt;&gt;"",Q7557&lt;&gt;""),Q7557-P7557,"")</f>
        <v/>
      </c>
      <c r="U7557" s="30" t="n">
        <f aca="false">IF(AND(O7557="Engaging",P7557&lt;&gt;""),'Leia-me'!$B$5-P7557,"")</f>
        <v>197</v>
      </c>
      <c r="V7557" s="25" t="str">
        <f aca="false">IF(O7557&lt;&gt;"Engaging","",IF(U7557&lt;='Leia-me'!$B$6,"Saudável",IF(U7557&lt;='Leia-me'!$B$7,"Esfriando",IF(U7557&lt;='Leia-me'!$B$8,"Última chance","Zumbi"))))</f>
        <v>Zumbi</v>
      </c>
      <c r="W7557" s="25" t="str">
        <f aca="false">IF(O7557="Won",1,IF(O7557="Lost",0,""))</f>
        <v/>
      </c>
      <c r="Y7557" s="25" t="str">
        <f aca="false">IF(E7557="","Sim","")</f>
        <v>Sim</v>
      </c>
    </row>
    <row r="7558" customFormat="false" ht="15" hidden="false" customHeight="false" outlineLevel="0" collapsed="false">
      <c r="A7558" s="25" t="s">
        <v>7821</v>
      </c>
      <c r="B7558" s="25" t="s">
        <v>102</v>
      </c>
      <c r="C7558" s="25" t="s">
        <v>111</v>
      </c>
      <c r="D7558" s="25" t="s">
        <v>114</v>
      </c>
      <c r="G7558" s="31"/>
      <c r="H7558" s="32"/>
      <c r="L7558" s="25" t="s">
        <v>1834</v>
      </c>
      <c r="M7558" s="25" t="s">
        <v>171</v>
      </c>
      <c r="N7558" s="28" t="n">
        <v>4821</v>
      </c>
      <c r="O7558" s="25" t="s">
        <v>56</v>
      </c>
      <c r="P7558" s="29" t="n">
        <v>42903</v>
      </c>
      <c r="Q7558" s="33"/>
      <c r="R7558" s="34"/>
      <c r="S7558" s="28" t="n">
        <f aca="false">IF(O7558="Won",R7558,IF(O7558="Lost",0,N7558))</f>
        <v>4821</v>
      </c>
      <c r="T7558" s="30" t="str">
        <f aca="false">IF(AND(P7558&lt;&gt;"",Q7558&lt;&gt;""),Q7558-P7558,"")</f>
        <v/>
      </c>
      <c r="U7558" s="30" t="n">
        <f aca="false">IF(AND(O7558="Engaging",P7558&lt;&gt;""),'Leia-me'!$B$5-P7558,"")</f>
        <v>197</v>
      </c>
      <c r="V7558" s="25" t="str">
        <f aca="false">IF(O7558&lt;&gt;"Engaging","",IF(U7558&lt;='Leia-me'!$B$6,"Saudável",IF(U7558&lt;='Leia-me'!$B$7,"Esfriando",IF(U7558&lt;='Leia-me'!$B$8,"Última chance","Zumbi"))))</f>
        <v>Zumbi</v>
      </c>
      <c r="W7558" s="25" t="str">
        <f aca="false">IF(O7558="Won",1,IF(O7558="Lost",0,""))</f>
        <v/>
      </c>
      <c r="X7558" s="25" t="s">
        <v>1835</v>
      </c>
      <c r="Y7558" s="25" t="str">
        <f aca="false">IF(E7558="","Sim","")</f>
        <v>Sim</v>
      </c>
    </row>
    <row r="7559" customFormat="false" ht="15" hidden="false" customHeight="false" outlineLevel="0" collapsed="false">
      <c r="A7559" s="25" t="s">
        <v>7822</v>
      </c>
      <c r="B7559" s="25" t="s">
        <v>102</v>
      </c>
      <c r="C7559" s="25" t="s">
        <v>111</v>
      </c>
      <c r="D7559" s="25" t="s">
        <v>114</v>
      </c>
      <c r="G7559" s="31"/>
      <c r="H7559" s="32"/>
      <c r="L7559" s="25" t="s">
        <v>186</v>
      </c>
      <c r="M7559" s="25" t="s">
        <v>171</v>
      </c>
      <c r="N7559" s="28" t="n">
        <v>550</v>
      </c>
      <c r="O7559" s="25" t="s">
        <v>56</v>
      </c>
      <c r="P7559" s="29" t="n">
        <v>42904</v>
      </c>
      <c r="Q7559" s="33"/>
      <c r="R7559" s="34"/>
      <c r="S7559" s="28" t="n">
        <f aca="false">IF(O7559="Won",R7559,IF(O7559="Lost",0,N7559))</f>
        <v>550</v>
      </c>
      <c r="T7559" s="30" t="str">
        <f aca="false">IF(AND(P7559&lt;&gt;"",Q7559&lt;&gt;""),Q7559-P7559,"")</f>
        <v/>
      </c>
      <c r="U7559" s="30" t="n">
        <f aca="false">IF(AND(O7559="Engaging",P7559&lt;&gt;""),'Leia-me'!$B$5-P7559,"")</f>
        <v>196</v>
      </c>
      <c r="V7559" s="25" t="str">
        <f aca="false">IF(O7559&lt;&gt;"Engaging","",IF(U7559&lt;='Leia-me'!$B$6,"Saudável",IF(U7559&lt;='Leia-me'!$B$7,"Esfriando",IF(U7559&lt;='Leia-me'!$B$8,"Última chance","Zumbi"))))</f>
        <v>Zumbi</v>
      </c>
      <c r="W7559" s="25" t="str">
        <f aca="false">IF(O7559="Won",1,IF(O7559="Lost",0,""))</f>
        <v/>
      </c>
      <c r="Y7559" s="25" t="str">
        <f aca="false">IF(E7559="","Sim","")</f>
        <v>Sim</v>
      </c>
    </row>
    <row r="7560" customFormat="false" ht="15" hidden="false" customHeight="false" outlineLevel="0" collapsed="false">
      <c r="A7560" s="25" t="s">
        <v>7823</v>
      </c>
      <c r="B7560" s="25" t="s">
        <v>102</v>
      </c>
      <c r="C7560" s="25" t="s">
        <v>111</v>
      </c>
      <c r="D7560" s="25" t="s">
        <v>114</v>
      </c>
      <c r="E7560" s="25" t="s">
        <v>1778</v>
      </c>
      <c r="F7560" s="25" t="s">
        <v>146</v>
      </c>
      <c r="G7560" s="26" t="n">
        <v>1618.89</v>
      </c>
      <c r="H7560" s="27" t="n">
        <v>3889</v>
      </c>
      <c r="I7560" s="25" t="s">
        <v>147</v>
      </c>
      <c r="K7560" s="25" t="n">
        <v>2004</v>
      </c>
      <c r="L7560" s="25" t="s">
        <v>186</v>
      </c>
      <c r="M7560" s="25" t="s">
        <v>171</v>
      </c>
      <c r="N7560" s="28" t="n">
        <v>550</v>
      </c>
      <c r="O7560" s="25" t="s">
        <v>54</v>
      </c>
      <c r="P7560" s="29" t="n">
        <v>42904</v>
      </c>
      <c r="Q7560" s="29" t="n">
        <v>42908</v>
      </c>
      <c r="R7560" s="28" t="n">
        <v>551</v>
      </c>
      <c r="S7560" s="28" t="n">
        <f aca="false">IF(O7560="Won",R7560,IF(O7560="Lost",0,N7560))</f>
        <v>551</v>
      </c>
      <c r="T7560" s="30" t="n">
        <f aca="false">IF(AND(P7560&lt;&gt;"",Q7560&lt;&gt;""),Q7560-P7560,"")</f>
        <v>4</v>
      </c>
      <c r="U7560" s="30" t="str">
        <f aca="false">IF(AND(O7560="Engaging",P7560&lt;&gt;""),'Leia-me'!$B$5-P7560,"")</f>
        <v/>
      </c>
      <c r="V7560" s="25" t="str">
        <f aca="false">IF(O7560&lt;&gt;"Engaging","",IF(U7560&lt;='Leia-me'!$B$6,"Saudável",IF(U7560&lt;='Leia-me'!$B$7,"Esfriando",IF(U7560&lt;='Leia-me'!$B$8,"Última chance","Zumbi"))))</f>
        <v/>
      </c>
      <c r="W7560" s="25" t="n">
        <f aca="false">IF(O7560="Won",1,IF(O7560="Lost",0,""))</f>
        <v>1</v>
      </c>
      <c r="Y7560" s="25" t="str">
        <f aca="false">IF(E7560="","Sim","")</f>
        <v/>
      </c>
    </row>
    <row r="7561" customFormat="false" ht="15" hidden="false" customHeight="false" outlineLevel="0" collapsed="false">
      <c r="A7561" s="25" t="s">
        <v>7824</v>
      </c>
      <c r="B7561" s="25" t="s">
        <v>102</v>
      </c>
      <c r="C7561" s="25" t="s">
        <v>111</v>
      </c>
      <c r="D7561" s="25" t="s">
        <v>114</v>
      </c>
      <c r="E7561" s="25" t="s">
        <v>2739</v>
      </c>
      <c r="F7561" s="25" t="s">
        <v>159</v>
      </c>
      <c r="G7561" s="26" t="n">
        <v>2871.35</v>
      </c>
      <c r="H7561" s="27" t="n">
        <v>9561</v>
      </c>
      <c r="I7561" s="25" t="s">
        <v>147</v>
      </c>
      <c r="K7561" s="25" t="n">
        <v>1983</v>
      </c>
      <c r="L7561" s="25" t="s">
        <v>186</v>
      </c>
      <c r="M7561" s="25" t="s">
        <v>171</v>
      </c>
      <c r="N7561" s="28" t="n">
        <v>550</v>
      </c>
      <c r="O7561" s="25" t="s">
        <v>55</v>
      </c>
      <c r="P7561" s="29" t="n">
        <v>42905</v>
      </c>
      <c r="Q7561" s="29" t="n">
        <v>42972</v>
      </c>
      <c r="R7561" s="28" t="n">
        <v>0</v>
      </c>
      <c r="S7561" s="28" t="n">
        <f aca="false">IF(O7561="Won",R7561,IF(O7561="Lost",0,N7561))</f>
        <v>0</v>
      </c>
      <c r="T7561" s="30" t="n">
        <f aca="false">IF(AND(P7561&lt;&gt;"",Q7561&lt;&gt;""),Q7561-P7561,"")</f>
        <v>67</v>
      </c>
      <c r="U7561" s="30" t="str">
        <f aca="false">IF(AND(O7561="Engaging",P7561&lt;&gt;""),'Leia-me'!$B$5-P7561,"")</f>
        <v/>
      </c>
      <c r="V7561" s="25" t="str">
        <f aca="false">IF(O7561&lt;&gt;"Engaging","",IF(U7561&lt;='Leia-me'!$B$6,"Saudável",IF(U7561&lt;='Leia-me'!$B$7,"Esfriando",IF(U7561&lt;='Leia-me'!$B$8,"Última chance","Zumbi"))))</f>
        <v/>
      </c>
      <c r="W7561" s="25" t="n">
        <f aca="false">IF(O7561="Won",1,IF(O7561="Lost",0,""))</f>
        <v>0</v>
      </c>
      <c r="Y7561" s="25" t="str">
        <f aca="false">IF(E7561="","Sim","")</f>
        <v/>
      </c>
    </row>
    <row r="7562" customFormat="false" ht="15" hidden="false" customHeight="false" outlineLevel="0" collapsed="false">
      <c r="A7562" s="25" t="s">
        <v>7825</v>
      </c>
      <c r="B7562" s="25" t="s">
        <v>102</v>
      </c>
      <c r="C7562" s="25" t="s">
        <v>111</v>
      </c>
      <c r="D7562" s="25" t="s">
        <v>114</v>
      </c>
      <c r="E7562" s="25" t="s">
        <v>2739</v>
      </c>
      <c r="F7562" s="25" t="s">
        <v>159</v>
      </c>
      <c r="G7562" s="26" t="n">
        <v>2871.35</v>
      </c>
      <c r="H7562" s="27" t="n">
        <v>9561</v>
      </c>
      <c r="I7562" s="25" t="s">
        <v>147</v>
      </c>
      <c r="K7562" s="25" t="n">
        <v>1983</v>
      </c>
      <c r="L7562" s="25" t="s">
        <v>170</v>
      </c>
      <c r="M7562" s="25" t="s">
        <v>171</v>
      </c>
      <c r="N7562" s="28" t="n">
        <v>1096</v>
      </c>
      <c r="O7562" s="25" t="s">
        <v>54</v>
      </c>
      <c r="P7562" s="29" t="n">
        <v>42905</v>
      </c>
      <c r="Q7562" s="29" t="n">
        <v>42954</v>
      </c>
      <c r="R7562" s="28" t="n">
        <v>1097</v>
      </c>
      <c r="S7562" s="28" t="n">
        <f aca="false">IF(O7562="Won",R7562,IF(O7562="Lost",0,N7562))</f>
        <v>1097</v>
      </c>
      <c r="T7562" s="30" t="n">
        <f aca="false">IF(AND(P7562&lt;&gt;"",Q7562&lt;&gt;""),Q7562-P7562,"")</f>
        <v>49</v>
      </c>
      <c r="U7562" s="30" t="str">
        <f aca="false">IF(AND(O7562="Engaging",P7562&lt;&gt;""),'Leia-me'!$B$5-P7562,"")</f>
        <v/>
      </c>
      <c r="V7562" s="25" t="str">
        <f aca="false">IF(O7562&lt;&gt;"Engaging","",IF(U7562&lt;='Leia-me'!$B$6,"Saudável",IF(U7562&lt;='Leia-me'!$B$7,"Esfriando",IF(U7562&lt;='Leia-me'!$B$8,"Última chance","Zumbi"))))</f>
        <v/>
      </c>
      <c r="W7562" s="25" t="n">
        <f aca="false">IF(O7562="Won",1,IF(O7562="Lost",0,""))</f>
        <v>1</v>
      </c>
      <c r="Y7562" s="25" t="str">
        <f aca="false">IF(E7562="","Sim","")</f>
        <v/>
      </c>
    </row>
    <row r="7563" customFormat="false" ht="15" hidden="false" customHeight="false" outlineLevel="0" collapsed="false">
      <c r="A7563" s="25" t="s">
        <v>7826</v>
      </c>
      <c r="B7563" s="25" t="s">
        <v>102</v>
      </c>
      <c r="C7563" s="25" t="s">
        <v>111</v>
      </c>
      <c r="D7563" s="25" t="s">
        <v>114</v>
      </c>
      <c r="E7563" s="25" t="s">
        <v>2863</v>
      </c>
      <c r="F7563" s="25" t="s">
        <v>211</v>
      </c>
      <c r="G7563" s="26" t="n">
        <v>2437.85</v>
      </c>
      <c r="H7563" s="27" t="n">
        <v>4874</v>
      </c>
      <c r="I7563" s="25" t="s">
        <v>147</v>
      </c>
      <c r="K7563" s="25" t="n">
        <v>2001</v>
      </c>
      <c r="L7563" s="25" t="s">
        <v>178</v>
      </c>
      <c r="M7563" s="25" t="s">
        <v>171</v>
      </c>
      <c r="N7563" s="28" t="n">
        <v>5482</v>
      </c>
      <c r="O7563" s="25" t="s">
        <v>54</v>
      </c>
      <c r="P7563" s="29" t="n">
        <v>42905</v>
      </c>
      <c r="Q7563" s="29" t="n">
        <v>43007</v>
      </c>
      <c r="R7563" s="28" t="n">
        <v>5033</v>
      </c>
      <c r="S7563" s="28" t="n">
        <f aca="false">IF(O7563="Won",R7563,IF(O7563="Lost",0,N7563))</f>
        <v>5033</v>
      </c>
      <c r="T7563" s="30" t="n">
        <f aca="false">IF(AND(P7563&lt;&gt;"",Q7563&lt;&gt;""),Q7563-P7563,"")</f>
        <v>102</v>
      </c>
      <c r="U7563" s="30" t="str">
        <f aca="false">IF(AND(O7563="Engaging",P7563&lt;&gt;""),'Leia-me'!$B$5-P7563,"")</f>
        <v/>
      </c>
      <c r="V7563" s="25" t="str">
        <f aca="false">IF(O7563&lt;&gt;"Engaging","",IF(U7563&lt;='Leia-me'!$B$6,"Saudável",IF(U7563&lt;='Leia-me'!$B$7,"Esfriando",IF(U7563&lt;='Leia-me'!$B$8,"Última chance","Zumbi"))))</f>
        <v/>
      </c>
      <c r="W7563" s="25" t="n">
        <f aca="false">IF(O7563="Won",1,IF(O7563="Lost",0,""))</f>
        <v>1</v>
      </c>
      <c r="Y7563" s="25" t="str">
        <f aca="false">IF(E7563="","Sim","")</f>
        <v/>
      </c>
    </row>
    <row r="7564" customFormat="false" ht="15" hidden="false" customHeight="false" outlineLevel="0" collapsed="false">
      <c r="A7564" s="25" t="s">
        <v>7827</v>
      </c>
      <c r="B7564" s="25" t="s">
        <v>102</v>
      </c>
      <c r="C7564" s="25" t="s">
        <v>111</v>
      </c>
      <c r="D7564" s="25" t="s">
        <v>114</v>
      </c>
      <c r="G7564" s="31"/>
      <c r="H7564" s="32"/>
      <c r="L7564" s="25" t="s">
        <v>160</v>
      </c>
      <c r="M7564" s="25" t="s">
        <v>149</v>
      </c>
      <c r="N7564" s="28" t="n">
        <v>3393</v>
      </c>
      <c r="O7564" s="25" t="s">
        <v>56</v>
      </c>
      <c r="P7564" s="29" t="n">
        <v>42906</v>
      </c>
      <c r="Q7564" s="33"/>
      <c r="R7564" s="34"/>
      <c r="S7564" s="28" t="n">
        <f aca="false">IF(O7564="Won",R7564,IF(O7564="Lost",0,N7564))</f>
        <v>3393</v>
      </c>
      <c r="T7564" s="30" t="str">
        <f aca="false">IF(AND(P7564&lt;&gt;"",Q7564&lt;&gt;""),Q7564-P7564,"")</f>
        <v/>
      </c>
      <c r="U7564" s="30" t="n">
        <f aca="false">IF(AND(O7564="Engaging",P7564&lt;&gt;""),'Leia-me'!$B$5-P7564,"")</f>
        <v>194</v>
      </c>
      <c r="V7564" s="25" t="str">
        <f aca="false">IF(O7564&lt;&gt;"Engaging","",IF(U7564&lt;='Leia-me'!$B$6,"Saudável",IF(U7564&lt;='Leia-me'!$B$7,"Esfriando",IF(U7564&lt;='Leia-me'!$B$8,"Última chance","Zumbi"))))</f>
        <v>Zumbi</v>
      </c>
      <c r="W7564" s="25" t="str">
        <f aca="false">IF(O7564="Won",1,IF(O7564="Lost",0,""))</f>
        <v/>
      </c>
      <c r="Y7564" s="25" t="str">
        <f aca="false">IF(E7564="","Sim","")</f>
        <v>Sim</v>
      </c>
    </row>
    <row r="7565" customFormat="false" ht="15" hidden="false" customHeight="false" outlineLevel="0" collapsed="false">
      <c r="A7565" s="25" t="s">
        <v>7828</v>
      </c>
      <c r="B7565" s="25" t="s">
        <v>102</v>
      </c>
      <c r="C7565" s="25" t="s">
        <v>111</v>
      </c>
      <c r="D7565" s="25" t="s">
        <v>114</v>
      </c>
      <c r="E7565" s="25" t="s">
        <v>3075</v>
      </c>
      <c r="F7565" s="25" t="s">
        <v>165</v>
      </c>
      <c r="G7565" s="26" t="n">
        <v>4269.9</v>
      </c>
      <c r="H7565" s="27" t="n">
        <v>6472</v>
      </c>
      <c r="I7565" s="25" t="s">
        <v>147</v>
      </c>
      <c r="J7565" s="25" t="s">
        <v>1347</v>
      </c>
      <c r="K7565" s="25" t="n">
        <v>1993</v>
      </c>
      <c r="L7565" s="25" t="s">
        <v>186</v>
      </c>
      <c r="M7565" s="25" t="s">
        <v>171</v>
      </c>
      <c r="N7565" s="28" t="n">
        <v>550</v>
      </c>
      <c r="O7565" s="25" t="s">
        <v>55</v>
      </c>
      <c r="P7565" s="29" t="n">
        <v>42906</v>
      </c>
      <c r="Q7565" s="29" t="n">
        <v>42960</v>
      </c>
      <c r="R7565" s="28" t="n">
        <v>0</v>
      </c>
      <c r="S7565" s="28" t="n">
        <f aca="false">IF(O7565="Won",R7565,IF(O7565="Lost",0,N7565))</f>
        <v>0</v>
      </c>
      <c r="T7565" s="30" t="n">
        <f aca="false">IF(AND(P7565&lt;&gt;"",Q7565&lt;&gt;""),Q7565-P7565,"")</f>
        <v>54</v>
      </c>
      <c r="U7565" s="30" t="str">
        <f aca="false">IF(AND(O7565="Engaging",P7565&lt;&gt;""),'Leia-me'!$B$5-P7565,"")</f>
        <v/>
      </c>
      <c r="V7565" s="25" t="str">
        <f aca="false">IF(O7565&lt;&gt;"Engaging","",IF(U7565&lt;='Leia-me'!$B$6,"Saudável",IF(U7565&lt;='Leia-me'!$B$7,"Esfriando",IF(U7565&lt;='Leia-me'!$B$8,"Última chance","Zumbi"))))</f>
        <v/>
      </c>
      <c r="W7565" s="25" t="n">
        <f aca="false">IF(O7565="Won",1,IF(O7565="Lost",0,""))</f>
        <v>0</v>
      </c>
      <c r="Y7565" s="25" t="str">
        <f aca="false">IF(E7565="","Sim","")</f>
        <v/>
      </c>
    </row>
    <row r="7566" customFormat="false" ht="15" hidden="false" customHeight="false" outlineLevel="0" collapsed="false">
      <c r="A7566" s="25" t="s">
        <v>7829</v>
      </c>
      <c r="B7566" s="25" t="s">
        <v>102</v>
      </c>
      <c r="C7566" s="25" t="s">
        <v>111</v>
      </c>
      <c r="D7566" s="25" t="s">
        <v>114</v>
      </c>
      <c r="E7566" s="25" t="s">
        <v>665</v>
      </c>
      <c r="F7566" s="25" t="s">
        <v>211</v>
      </c>
      <c r="G7566" s="26" t="n">
        <v>4968.91</v>
      </c>
      <c r="H7566" s="27" t="n">
        <v>7523</v>
      </c>
      <c r="I7566" s="25" t="s">
        <v>147</v>
      </c>
      <c r="K7566" s="25" t="n">
        <v>1990</v>
      </c>
      <c r="L7566" s="25" t="s">
        <v>148</v>
      </c>
      <c r="M7566" s="25" t="s">
        <v>149</v>
      </c>
      <c r="N7566" s="28" t="n">
        <v>55</v>
      </c>
      <c r="O7566" s="25" t="s">
        <v>54</v>
      </c>
      <c r="P7566" s="29" t="n">
        <v>42907</v>
      </c>
      <c r="Q7566" s="29" t="n">
        <v>42958</v>
      </c>
      <c r="R7566" s="28" t="n">
        <v>56</v>
      </c>
      <c r="S7566" s="28" t="n">
        <f aca="false">IF(O7566="Won",R7566,IF(O7566="Lost",0,N7566))</f>
        <v>56</v>
      </c>
      <c r="T7566" s="30" t="n">
        <f aca="false">IF(AND(P7566&lt;&gt;"",Q7566&lt;&gt;""),Q7566-P7566,"")</f>
        <v>51</v>
      </c>
      <c r="U7566" s="30" t="str">
        <f aca="false">IF(AND(O7566="Engaging",P7566&lt;&gt;""),'Leia-me'!$B$5-P7566,"")</f>
        <v/>
      </c>
      <c r="V7566" s="25" t="str">
        <f aca="false">IF(O7566&lt;&gt;"Engaging","",IF(U7566&lt;='Leia-me'!$B$6,"Saudável",IF(U7566&lt;='Leia-me'!$B$7,"Esfriando",IF(U7566&lt;='Leia-me'!$B$8,"Última chance","Zumbi"))))</f>
        <v/>
      </c>
      <c r="W7566" s="25" t="n">
        <f aca="false">IF(O7566="Won",1,IF(O7566="Lost",0,""))</f>
        <v>1</v>
      </c>
      <c r="Y7566" s="25" t="str">
        <f aca="false">IF(E7566="","Sim","")</f>
        <v/>
      </c>
    </row>
    <row r="7567" customFormat="false" ht="15" hidden="false" customHeight="false" outlineLevel="0" collapsed="false">
      <c r="A7567" s="25" t="s">
        <v>7830</v>
      </c>
      <c r="B7567" s="25" t="s">
        <v>102</v>
      </c>
      <c r="C7567" s="25" t="s">
        <v>111</v>
      </c>
      <c r="D7567" s="25" t="s">
        <v>114</v>
      </c>
      <c r="E7567" s="25" t="s">
        <v>868</v>
      </c>
      <c r="F7567" s="25" t="s">
        <v>168</v>
      </c>
      <c r="G7567" s="26" t="n">
        <v>2952.73</v>
      </c>
      <c r="H7567" s="27" t="n">
        <v>5107</v>
      </c>
      <c r="I7567" s="25" t="s">
        <v>147</v>
      </c>
      <c r="K7567" s="25" t="n">
        <v>2000</v>
      </c>
      <c r="L7567" s="25" t="s">
        <v>186</v>
      </c>
      <c r="M7567" s="25" t="s">
        <v>171</v>
      </c>
      <c r="N7567" s="28" t="n">
        <v>550</v>
      </c>
      <c r="O7567" s="25" t="s">
        <v>54</v>
      </c>
      <c r="P7567" s="29" t="n">
        <v>42911</v>
      </c>
      <c r="Q7567" s="29" t="n">
        <v>43000</v>
      </c>
      <c r="R7567" s="28" t="n">
        <v>519</v>
      </c>
      <c r="S7567" s="28" t="n">
        <f aca="false">IF(O7567="Won",R7567,IF(O7567="Lost",0,N7567))</f>
        <v>519</v>
      </c>
      <c r="T7567" s="30" t="n">
        <f aca="false">IF(AND(P7567&lt;&gt;"",Q7567&lt;&gt;""),Q7567-P7567,"")</f>
        <v>89</v>
      </c>
      <c r="U7567" s="30" t="str">
        <f aca="false">IF(AND(O7567="Engaging",P7567&lt;&gt;""),'Leia-me'!$B$5-P7567,"")</f>
        <v/>
      </c>
      <c r="V7567" s="25" t="str">
        <f aca="false">IF(O7567&lt;&gt;"Engaging","",IF(U7567&lt;='Leia-me'!$B$6,"Saudável",IF(U7567&lt;='Leia-me'!$B$7,"Esfriando",IF(U7567&lt;='Leia-me'!$B$8,"Última chance","Zumbi"))))</f>
        <v/>
      </c>
      <c r="W7567" s="25" t="n">
        <f aca="false">IF(O7567="Won",1,IF(O7567="Lost",0,""))</f>
        <v>1</v>
      </c>
      <c r="Y7567" s="25" t="str">
        <f aca="false">IF(E7567="","Sim","")</f>
        <v/>
      </c>
    </row>
    <row r="7568" customFormat="false" ht="15" hidden="false" customHeight="false" outlineLevel="0" collapsed="false">
      <c r="A7568" s="25" t="s">
        <v>7831</v>
      </c>
      <c r="B7568" s="25" t="s">
        <v>102</v>
      </c>
      <c r="C7568" s="25" t="s">
        <v>111</v>
      </c>
      <c r="D7568" s="25" t="s">
        <v>114</v>
      </c>
      <c r="E7568" s="25" t="s">
        <v>1789</v>
      </c>
      <c r="F7568" s="25" t="s">
        <v>211</v>
      </c>
      <c r="G7568" s="26" t="n">
        <v>497.11</v>
      </c>
      <c r="H7568" s="27" t="n">
        <v>1588</v>
      </c>
      <c r="I7568" s="25" t="s">
        <v>147</v>
      </c>
      <c r="K7568" s="25" t="n">
        <v>2009</v>
      </c>
      <c r="L7568" s="25" t="s">
        <v>148</v>
      </c>
      <c r="M7568" s="25" t="s">
        <v>149</v>
      </c>
      <c r="N7568" s="28" t="n">
        <v>55</v>
      </c>
      <c r="O7568" s="25" t="s">
        <v>54</v>
      </c>
      <c r="P7568" s="29" t="n">
        <v>42913</v>
      </c>
      <c r="Q7568" s="29" t="n">
        <v>42923</v>
      </c>
      <c r="R7568" s="28" t="n">
        <v>59</v>
      </c>
      <c r="S7568" s="28" t="n">
        <f aca="false">IF(O7568="Won",R7568,IF(O7568="Lost",0,N7568))</f>
        <v>59</v>
      </c>
      <c r="T7568" s="30" t="n">
        <f aca="false">IF(AND(P7568&lt;&gt;"",Q7568&lt;&gt;""),Q7568-P7568,"")</f>
        <v>10</v>
      </c>
      <c r="U7568" s="30" t="str">
        <f aca="false">IF(AND(O7568="Engaging",P7568&lt;&gt;""),'Leia-me'!$B$5-P7568,"")</f>
        <v/>
      </c>
      <c r="V7568" s="25" t="str">
        <f aca="false">IF(O7568&lt;&gt;"Engaging","",IF(U7568&lt;='Leia-me'!$B$6,"Saudável",IF(U7568&lt;='Leia-me'!$B$7,"Esfriando",IF(U7568&lt;='Leia-me'!$B$8,"Última chance","Zumbi"))))</f>
        <v/>
      </c>
      <c r="W7568" s="25" t="n">
        <f aca="false">IF(O7568="Won",1,IF(O7568="Lost",0,""))</f>
        <v>1</v>
      </c>
      <c r="Y7568" s="25" t="str">
        <f aca="false">IF(E7568="","Sim","")</f>
        <v/>
      </c>
    </row>
    <row r="7569" customFormat="false" ht="15" hidden="false" customHeight="false" outlineLevel="0" collapsed="false">
      <c r="A7569" s="25" t="s">
        <v>7832</v>
      </c>
      <c r="B7569" s="25" t="s">
        <v>102</v>
      </c>
      <c r="C7569" s="25" t="s">
        <v>111</v>
      </c>
      <c r="D7569" s="25" t="s">
        <v>114</v>
      </c>
      <c r="E7569" s="25" t="s">
        <v>5204</v>
      </c>
      <c r="F7569" s="25" t="s">
        <v>155</v>
      </c>
      <c r="G7569" s="26" t="n">
        <v>1188.42</v>
      </c>
      <c r="H7569" s="27" t="n">
        <v>3015</v>
      </c>
      <c r="I7569" s="25" t="s">
        <v>147</v>
      </c>
      <c r="K7569" s="25" t="n">
        <v>1994</v>
      </c>
      <c r="L7569" s="25" t="s">
        <v>170</v>
      </c>
      <c r="M7569" s="25" t="s">
        <v>171</v>
      </c>
      <c r="N7569" s="28" t="n">
        <v>1096</v>
      </c>
      <c r="O7569" s="25" t="s">
        <v>54</v>
      </c>
      <c r="P7569" s="29" t="n">
        <v>42915</v>
      </c>
      <c r="Q7569" s="29" t="n">
        <v>42975</v>
      </c>
      <c r="R7569" s="28" t="n">
        <v>1104</v>
      </c>
      <c r="S7569" s="28" t="n">
        <f aca="false">IF(O7569="Won",R7569,IF(O7569="Lost",0,N7569))</f>
        <v>1104</v>
      </c>
      <c r="T7569" s="30" t="n">
        <f aca="false">IF(AND(P7569&lt;&gt;"",Q7569&lt;&gt;""),Q7569-P7569,"")</f>
        <v>60</v>
      </c>
      <c r="U7569" s="30" t="str">
        <f aca="false">IF(AND(O7569="Engaging",P7569&lt;&gt;""),'Leia-me'!$B$5-P7569,"")</f>
        <v/>
      </c>
      <c r="V7569" s="25" t="str">
        <f aca="false">IF(O7569&lt;&gt;"Engaging","",IF(U7569&lt;='Leia-me'!$B$6,"Saudável",IF(U7569&lt;='Leia-me'!$B$7,"Esfriando",IF(U7569&lt;='Leia-me'!$B$8,"Última chance","Zumbi"))))</f>
        <v/>
      </c>
      <c r="W7569" s="25" t="n">
        <f aca="false">IF(O7569="Won",1,IF(O7569="Lost",0,""))</f>
        <v>1</v>
      </c>
      <c r="Y7569" s="25" t="str">
        <f aca="false">IF(E7569="","Sim","")</f>
        <v/>
      </c>
    </row>
    <row r="7570" customFormat="false" ht="15" hidden="false" customHeight="false" outlineLevel="0" collapsed="false">
      <c r="A7570" s="25" t="s">
        <v>7833</v>
      </c>
      <c r="B7570" s="25" t="s">
        <v>102</v>
      </c>
      <c r="C7570" s="25" t="s">
        <v>111</v>
      </c>
      <c r="D7570" s="25" t="s">
        <v>114</v>
      </c>
      <c r="E7570" s="25" t="s">
        <v>494</v>
      </c>
      <c r="F7570" s="25" t="s">
        <v>192</v>
      </c>
      <c r="G7570" s="26" t="n">
        <v>11698.03</v>
      </c>
      <c r="H7570" s="27" t="n">
        <v>34288</v>
      </c>
      <c r="I7570" s="25" t="s">
        <v>147</v>
      </c>
      <c r="K7570" s="25" t="n">
        <v>1982</v>
      </c>
      <c r="L7570" s="25" t="s">
        <v>160</v>
      </c>
      <c r="M7570" s="25" t="s">
        <v>149</v>
      </c>
      <c r="N7570" s="28" t="n">
        <v>3393</v>
      </c>
      <c r="O7570" s="25" t="s">
        <v>54</v>
      </c>
      <c r="P7570" s="29" t="n">
        <v>42915</v>
      </c>
      <c r="Q7570" s="29" t="n">
        <v>42990</v>
      </c>
      <c r="R7570" s="28" t="n">
        <v>3464</v>
      </c>
      <c r="S7570" s="28" t="n">
        <f aca="false">IF(O7570="Won",R7570,IF(O7570="Lost",0,N7570))</f>
        <v>3464</v>
      </c>
      <c r="T7570" s="30" t="n">
        <f aca="false">IF(AND(P7570&lt;&gt;"",Q7570&lt;&gt;""),Q7570-P7570,"")</f>
        <v>75</v>
      </c>
      <c r="U7570" s="30" t="str">
        <f aca="false">IF(AND(O7570="Engaging",P7570&lt;&gt;""),'Leia-me'!$B$5-P7570,"")</f>
        <v/>
      </c>
      <c r="V7570" s="25" t="str">
        <f aca="false">IF(O7570&lt;&gt;"Engaging","",IF(U7570&lt;='Leia-me'!$B$6,"Saudável",IF(U7570&lt;='Leia-me'!$B$7,"Esfriando",IF(U7570&lt;='Leia-me'!$B$8,"Última chance","Zumbi"))))</f>
        <v/>
      </c>
      <c r="W7570" s="25" t="n">
        <f aca="false">IF(O7570="Won",1,IF(O7570="Lost",0,""))</f>
        <v>1</v>
      </c>
      <c r="Y7570" s="25" t="str">
        <f aca="false">IF(E7570="","Sim","")</f>
        <v/>
      </c>
    </row>
    <row r="7571" customFormat="false" ht="15" hidden="false" customHeight="false" outlineLevel="0" collapsed="false">
      <c r="A7571" s="25" t="s">
        <v>7834</v>
      </c>
      <c r="B7571" s="25" t="s">
        <v>102</v>
      </c>
      <c r="C7571" s="25" t="s">
        <v>111</v>
      </c>
      <c r="D7571" s="25" t="s">
        <v>114</v>
      </c>
      <c r="G7571" s="31"/>
      <c r="H7571" s="32"/>
      <c r="L7571" s="25" t="s">
        <v>1834</v>
      </c>
      <c r="M7571" s="25" t="s">
        <v>171</v>
      </c>
      <c r="N7571" s="28" t="n">
        <v>4821</v>
      </c>
      <c r="O7571" s="25" t="s">
        <v>56</v>
      </c>
      <c r="P7571" s="29" t="n">
        <v>42918</v>
      </c>
      <c r="Q7571" s="33"/>
      <c r="R7571" s="34"/>
      <c r="S7571" s="28" t="n">
        <f aca="false">IF(O7571="Won",R7571,IF(O7571="Lost",0,N7571))</f>
        <v>4821</v>
      </c>
      <c r="T7571" s="30" t="str">
        <f aca="false">IF(AND(P7571&lt;&gt;"",Q7571&lt;&gt;""),Q7571-P7571,"")</f>
        <v/>
      </c>
      <c r="U7571" s="30" t="n">
        <f aca="false">IF(AND(O7571="Engaging",P7571&lt;&gt;""),'Leia-me'!$B$5-P7571,"")</f>
        <v>182</v>
      </c>
      <c r="V7571" s="25" t="str">
        <f aca="false">IF(O7571&lt;&gt;"Engaging","",IF(U7571&lt;='Leia-me'!$B$6,"Saudável",IF(U7571&lt;='Leia-me'!$B$7,"Esfriando",IF(U7571&lt;='Leia-me'!$B$8,"Última chance","Zumbi"))))</f>
        <v>Zumbi</v>
      </c>
      <c r="W7571" s="25" t="str">
        <f aca="false">IF(O7571="Won",1,IF(O7571="Lost",0,""))</f>
        <v/>
      </c>
      <c r="X7571" s="25" t="s">
        <v>1835</v>
      </c>
      <c r="Y7571" s="25" t="str">
        <f aca="false">IF(E7571="","Sim","")</f>
        <v>Sim</v>
      </c>
    </row>
    <row r="7572" customFormat="false" ht="15" hidden="false" customHeight="false" outlineLevel="0" collapsed="false">
      <c r="A7572" s="25" t="s">
        <v>7835</v>
      </c>
      <c r="B7572" s="25" t="s">
        <v>102</v>
      </c>
      <c r="C7572" s="25" t="s">
        <v>111</v>
      </c>
      <c r="D7572" s="25" t="s">
        <v>114</v>
      </c>
      <c r="E7572" s="25" t="s">
        <v>5204</v>
      </c>
      <c r="F7572" s="25" t="s">
        <v>155</v>
      </c>
      <c r="G7572" s="26" t="n">
        <v>1188.42</v>
      </c>
      <c r="H7572" s="27" t="n">
        <v>3015</v>
      </c>
      <c r="I7572" s="25" t="s">
        <v>147</v>
      </c>
      <c r="K7572" s="25" t="n">
        <v>1994</v>
      </c>
      <c r="L7572" s="25" t="s">
        <v>186</v>
      </c>
      <c r="M7572" s="25" t="s">
        <v>171</v>
      </c>
      <c r="N7572" s="28" t="n">
        <v>550</v>
      </c>
      <c r="O7572" s="25" t="s">
        <v>55</v>
      </c>
      <c r="P7572" s="29" t="n">
        <v>42918</v>
      </c>
      <c r="Q7572" s="29" t="n">
        <v>42963</v>
      </c>
      <c r="R7572" s="28" t="n">
        <v>0</v>
      </c>
      <c r="S7572" s="28" t="n">
        <f aca="false">IF(O7572="Won",R7572,IF(O7572="Lost",0,N7572))</f>
        <v>0</v>
      </c>
      <c r="T7572" s="30" t="n">
        <f aca="false">IF(AND(P7572&lt;&gt;"",Q7572&lt;&gt;""),Q7572-P7572,"")</f>
        <v>45</v>
      </c>
      <c r="U7572" s="30" t="str">
        <f aca="false">IF(AND(O7572="Engaging",P7572&lt;&gt;""),'Leia-me'!$B$5-P7572,"")</f>
        <v/>
      </c>
      <c r="V7572" s="25" t="str">
        <f aca="false">IF(O7572&lt;&gt;"Engaging","",IF(U7572&lt;='Leia-me'!$B$6,"Saudável",IF(U7572&lt;='Leia-me'!$B$7,"Esfriando",IF(U7572&lt;='Leia-me'!$B$8,"Última chance","Zumbi"))))</f>
        <v/>
      </c>
      <c r="W7572" s="25" t="n">
        <f aca="false">IF(O7572="Won",1,IF(O7572="Lost",0,""))</f>
        <v>0</v>
      </c>
      <c r="Y7572" s="25" t="str">
        <f aca="false">IF(E7572="","Sim","")</f>
        <v/>
      </c>
    </row>
    <row r="7573" customFormat="false" ht="15" hidden="false" customHeight="false" outlineLevel="0" collapsed="false">
      <c r="A7573" s="25" t="s">
        <v>7836</v>
      </c>
      <c r="B7573" s="25" t="s">
        <v>102</v>
      </c>
      <c r="C7573" s="25" t="s">
        <v>111</v>
      </c>
      <c r="D7573" s="25" t="s">
        <v>114</v>
      </c>
      <c r="E7573" s="25" t="s">
        <v>2863</v>
      </c>
      <c r="F7573" s="25" t="s">
        <v>211</v>
      </c>
      <c r="G7573" s="26" t="n">
        <v>2437.85</v>
      </c>
      <c r="H7573" s="27" t="n">
        <v>4874</v>
      </c>
      <c r="I7573" s="25" t="s">
        <v>147</v>
      </c>
      <c r="K7573" s="25" t="n">
        <v>2001</v>
      </c>
      <c r="L7573" s="25" t="s">
        <v>186</v>
      </c>
      <c r="M7573" s="25" t="s">
        <v>171</v>
      </c>
      <c r="N7573" s="28" t="n">
        <v>550</v>
      </c>
      <c r="O7573" s="25" t="s">
        <v>54</v>
      </c>
      <c r="P7573" s="29" t="n">
        <v>42918</v>
      </c>
      <c r="Q7573" s="29" t="n">
        <v>42958</v>
      </c>
      <c r="R7573" s="28" t="n">
        <v>490</v>
      </c>
      <c r="S7573" s="28" t="n">
        <f aca="false">IF(O7573="Won",R7573,IF(O7573="Lost",0,N7573))</f>
        <v>490</v>
      </c>
      <c r="T7573" s="30" t="n">
        <f aca="false">IF(AND(P7573&lt;&gt;"",Q7573&lt;&gt;""),Q7573-P7573,"")</f>
        <v>40</v>
      </c>
      <c r="U7573" s="30" t="str">
        <f aca="false">IF(AND(O7573="Engaging",P7573&lt;&gt;""),'Leia-me'!$B$5-P7573,"")</f>
        <v/>
      </c>
      <c r="V7573" s="25" t="str">
        <f aca="false">IF(O7573&lt;&gt;"Engaging","",IF(U7573&lt;='Leia-me'!$B$6,"Saudável",IF(U7573&lt;='Leia-me'!$B$7,"Esfriando",IF(U7573&lt;='Leia-me'!$B$8,"Última chance","Zumbi"))))</f>
        <v/>
      </c>
      <c r="W7573" s="25" t="n">
        <f aca="false">IF(O7573="Won",1,IF(O7573="Lost",0,""))</f>
        <v>1</v>
      </c>
      <c r="Y7573" s="25" t="str">
        <f aca="false">IF(E7573="","Sim","")</f>
        <v/>
      </c>
    </row>
    <row r="7574" customFormat="false" ht="15" hidden="false" customHeight="false" outlineLevel="0" collapsed="false">
      <c r="A7574" s="25" t="s">
        <v>7837</v>
      </c>
      <c r="B7574" s="25" t="s">
        <v>102</v>
      </c>
      <c r="C7574" s="25" t="s">
        <v>111</v>
      </c>
      <c r="D7574" s="25" t="s">
        <v>114</v>
      </c>
      <c r="E7574" s="25" t="s">
        <v>2739</v>
      </c>
      <c r="F7574" s="25" t="s">
        <v>159</v>
      </c>
      <c r="G7574" s="26" t="n">
        <v>2871.35</v>
      </c>
      <c r="H7574" s="27" t="n">
        <v>9561</v>
      </c>
      <c r="I7574" s="25" t="s">
        <v>147</v>
      </c>
      <c r="K7574" s="25" t="n">
        <v>1983</v>
      </c>
      <c r="L7574" s="25" t="s">
        <v>170</v>
      </c>
      <c r="M7574" s="25" t="s">
        <v>171</v>
      </c>
      <c r="N7574" s="28" t="n">
        <v>1096</v>
      </c>
      <c r="O7574" s="25" t="s">
        <v>55</v>
      </c>
      <c r="P7574" s="29" t="n">
        <v>42919</v>
      </c>
      <c r="Q7574" s="29" t="n">
        <v>42962</v>
      </c>
      <c r="R7574" s="28" t="n">
        <v>0</v>
      </c>
      <c r="S7574" s="28" t="n">
        <f aca="false">IF(O7574="Won",R7574,IF(O7574="Lost",0,N7574))</f>
        <v>0</v>
      </c>
      <c r="T7574" s="30" t="n">
        <f aca="false">IF(AND(P7574&lt;&gt;"",Q7574&lt;&gt;""),Q7574-P7574,"")</f>
        <v>43</v>
      </c>
      <c r="U7574" s="30" t="str">
        <f aca="false">IF(AND(O7574="Engaging",P7574&lt;&gt;""),'Leia-me'!$B$5-P7574,"")</f>
        <v/>
      </c>
      <c r="V7574" s="25" t="str">
        <f aca="false">IF(O7574&lt;&gt;"Engaging","",IF(U7574&lt;='Leia-me'!$B$6,"Saudável",IF(U7574&lt;='Leia-me'!$B$7,"Esfriando",IF(U7574&lt;='Leia-me'!$B$8,"Última chance","Zumbi"))))</f>
        <v/>
      </c>
      <c r="W7574" s="25" t="n">
        <f aca="false">IF(O7574="Won",1,IF(O7574="Lost",0,""))</f>
        <v>0</v>
      </c>
      <c r="Y7574" s="25" t="str">
        <f aca="false">IF(E7574="","Sim","")</f>
        <v/>
      </c>
    </row>
    <row r="7575" customFormat="false" ht="15" hidden="false" customHeight="false" outlineLevel="0" collapsed="false">
      <c r="A7575" s="25" t="s">
        <v>7838</v>
      </c>
      <c r="B7575" s="25" t="s">
        <v>102</v>
      </c>
      <c r="C7575" s="25" t="s">
        <v>111</v>
      </c>
      <c r="D7575" s="25" t="s">
        <v>114</v>
      </c>
      <c r="E7575" s="25" t="s">
        <v>428</v>
      </c>
      <c r="F7575" s="25" t="s">
        <v>267</v>
      </c>
      <c r="G7575" s="26" t="n">
        <v>792.46</v>
      </c>
      <c r="H7575" s="27" t="n">
        <v>1299</v>
      </c>
      <c r="I7575" s="25" t="s">
        <v>147</v>
      </c>
      <c r="K7575" s="25" t="n">
        <v>1982</v>
      </c>
      <c r="L7575" s="25" t="s">
        <v>148</v>
      </c>
      <c r="M7575" s="25" t="s">
        <v>149</v>
      </c>
      <c r="N7575" s="28" t="n">
        <v>55</v>
      </c>
      <c r="O7575" s="25" t="s">
        <v>54</v>
      </c>
      <c r="P7575" s="29" t="n">
        <v>42919</v>
      </c>
      <c r="Q7575" s="29" t="n">
        <v>42980</v>
      </c>
      <c r="R7575" s="28" t="n">
        <v>56</v>
      </c>
      <c r="S7575" s="28" t="n">
        <f aca="false">IF(O7575="Won",R7575,IF(O7575="Lost",0,N7575))</f>
        <v>56</v>
      </c>
      <c r="T7575" s="30" t="n">
        <f aca="false">IF(AND(P7575&lt;&gt;"",Q7575&lt;&gt;""),Q7575-P7575,"")</f>
        <v>61</v>
      </c>
      <c r="U7575" s="30" t="str">
        <f aca="false">IF(AND(O7575="Engaging",P7575&lt;&gt;""),'Leia-me'!$B$5-P7575,"")</f>
        <v/>
      </c>
      <c r="V7575" s="25" t="str">
        <f aca="false">IF(O7575&lt;&gt;"Engaging","",IF(U7575&lt;='Leia-me'!$B$6,"Saudável",IF(U7575&lt;='Leia-me'!$B$7,"Esfriando",IF(U7575&lt;='Leia-me'!$B$8,"Última chance","Zumbi"))))</f>
        <v/>
      </c>
      <c r="W7575" s="25" t="n">
        <f aca="false">IF(O7575="Won",1,IF(O7575="Lost",0,""))</f>
        <v>1</v>
      </c>
      <c r="Y7575" s="25" t="str">
        <f aca="false">IF(E7575="","Sim","")</f>
        <v/>
      </c>
    </row>
    <row r="7576" customFormat="false" ht="15" hidden="false" customHeight="false" outlineLevel="0" collapsed="false">
      <c r="A7576" s="25" t="s">
        <v>7839</v>
      </c>
      <c r="B7576" s="25" t="s">
        <v>102</v>
      </c>
      <c r="C7576" s="25" t="s">
        <v>111</v>
      </c>
      <c r="D7576" s="25" t="s">
        <v>114</v>
      </c>
      <c r="E7576" s="25" t="s">
        <v>868</v>
      </c>
      <c r="F7576" s="25" t="s">
        <v>168</v>
      </c>
      <c r="G7576" s="26" t="n">
        <v>2952.73</v>
      </c>
      <c r="H7576" s="27" t="n">
        <v>5107</v>
      </c>
      <c r="I7576" s="25" t="s">
        <v>147</v>
      </c>
      <c r="K7576" s="25" t="n">
        <v>2000</v>
      </c>
      <c r="L7576" s="25" t="s">
        <v>1834</v>
      </c>
      <c r="M7576" s="25" t="s">
        <v>171</v>
      </c>
      <c r="N7576" s="28" t="n">
        <v>4821</v>
      </c>
      <c r="O7576" s="25" t="s">
        <v>55</v>
      </c>
      <c r="P7576" s="29" t="n">
        <v>42920</v>
      </c>
      <c r="Q7576" s="29" t="n">
        <v>42922</v>
      </c>
      <c r="R7576" s="28" t="n">
        <v>0</v>
      </c>
      <c r="S7576" s="28" t="n">
        <f aca="false">IF(O7576="Won",R7576,IF(O7576="Lost",0,N7576))</f>
        <v>0</v>
      </c>
      <c r="T7576" s="30" t="n">
        <f aca="false">IF(AND(P7576&lt;&gt;"",Q7576&lt;&gt;""),Q7576-P7576,"")</f>
        <v>2</v>
      </c>
      <c r="U7576" s="30" t="str">
        <f aca="false">IF(AND(O7576="Engaging",P7576&lt;&gt;""),'Leia-me'!$B$5-P7576,"")</f>
        <v/>
      </c>
      <c r="V7576" s="25" t="str">
        <f aca="false">IF(O7576&lt;&gt;"Engaging","",IF(U7576&lt;='Leia-me'!$B$6,"Saudável",IF(U7576&lt;='Leia-me'!$B$7,"Esfriando",IF(U7576&lt;='Leia-me'!$B$8,"Última chance","Zumbi"))))</f>
        <v/>
      </c>
      <c r="W7576" s="25" t="n">
        <f aca="false">IF(O7576="Won",1,IF(O7576="Lost",0,""))</f>
        <v>0</v>
      </c>
      <c r="X7576" s="25" t="s">
        <v>1835</v>
      </c>
      <c r="Y7576" s="25" t="str">
        <f aca="false">IF(E7576="","Sim","")</f>
        <v/>
      </c>
    </row>
    <row r="7577" customFormat="false" ht="15" hidden="false" customHeight="false" outlineLevel="0" collapsed="false">
      <c r="A7577" s="25" t="s">
        <v>7840</v>
      </c>
      <c r="B7577" s="25" t="s">
        <v>102</v>
      </c>
      <c r="C7577" s="25" t="s">
        <v>111</v>
      </c>
      <c r="D7577" s="25" t="s">
        <v>114</v>
      </c>
      <c r="G7577" s="31"/>
      <c r="H7577" s="32"/>
      <c r="L7577" s="25" t="s">
        <v>186</v>
      </c>
      <c r="M7577" s="25" t="s">
        <v>171</v>
      </c>
      <c r="N7577" s="28" t="n">
        <v>550</v>
      </c>
      <c r="O7577" s="25" t="s">
        <v>56</v>
      </c>
      <c r="P7577" s="29" t="n">
        <v>42921</v>
      </c>
      <c r="Q7577" s="33"/>
      <c r="R7577" s="34"/>
      <c r="S7577" s="28" t="n">
        <f aca="false">IF(O7577="Won",R7577,IF(O7577="Lost",0,N7577))</f>
        <v>550</v>
      </c>
      <c r="T7577" s="30" t="str">
        <f aca="false">IF(AND(P7577&lt;&gt;"",Q7577&lt;&gt;""),Q7577-P7577,"")</f>
        <v/>
      </c>
      <c r="U7577" s="30" t="n">
        <f aca="false">IF(AND(O7577="Engaging",P7577&lt;&gt;""),'Leia-me'!$B$5-P7577,"")</f>
        <v>179</v>
      </c>
      <c r="V7577" s="25" t="str">
        <f aca="false">IF(O7577&lt;&gt;"Engaging","",IF(U7577&lt;='Leia-me'!$B$6,"Saudável",IF(U7577&lt;='Leia-me'!$B$7,"Esfriando",IF(U7577&lt;='Leia-me'!$B$8,"Última chance","Zumbi"))))</f>
        <v>Zumbi</v>
      </c>
      <c r="W7577" s="25" t="str">
        <f aca="false">IF(O7577="Won",1,IF(O7577="Lost",0,""))</f>
        <v/>
      </c>
      <c r="Y7577" s="25" t="str">
        <f aca="false">IF(E7577="","Sim","")</f>
        <v>Sim</v>
      </c>
    </row>
    <row r="7578" customFormat="false" ht="15" hidden="false" customHeight="false" outlineLevel="0" collapsed="false">
      <c r="A7578" s="25" t="s">
        <v>7841</v>
      </c>
      <c r="B7578" s="25" t="s">
        <v>102</v>
      </c>
      <c r="C7578" s="25" t="s">
        <v>111</v>
      </c>
      <c r="D7578" s="25" t="s">
        <v>114</v>
      </c>
      <c r="E7578" s="25" t="s">
        <v>1158</v>
      </c>
      <c r="F7578" s="25" t="s">
        <v>185</v>
      </c>
      <c r="G7578" s="26" t="n">
        <v>7708.38</v>
      </c>
      <c r="H7578" s="27" t="n">
        <v>13756</v>
      </c>
      <c r="I7578" s="25" t="s">
        <v>147</v>
      </c>
      <c r="K7578" s="25" t="n">
        <v>1980</v>
      </c>
      <c r="L7578" s="25" t="s">
        <v>170</v>
      </c>
      <c r="M7578" s="25" t="s">
        <v>171</v>
      </c>
      <c r="N7578" s="28" t="n">
        <v>1096</v>
      </c>
      <c r="O7578" s="25" t="s">
        <v>54</v>
      </c>
      <c r="P7578" s="29" t="n">
        <v>42921</v>
      </c>
      <c r="Q7578" s="29" t="n">
        <v>42928</v>
      </c>
      <c r="R7578" s="28" t="n">
        <v>1230</v>
      </c>
      <c r="S7578" s="28" t="n">
        <f aca="false">IF(O7578="Won",R7578,IF(O7578="Lost",0,N7578))</f>
        <v>1230</v>
      </c>
      <c r="T7578" s="30" t="n">
        <f aca="false">IF(AND(P7578&lt;&gt;"",Q7578&lt;&gt;""),Q7578-P7578,"")</f>
        <v>7</v>
      </c>
      <c r="U7578" s="30" t="str">
        <f aca="false">IF(AND(O7578="Engaging",P7578&lt;&gt;""),'Leia-me'!$B$5-P7578,"")</f>
        <v/>
      </c>
      <c r="V7578" s="25" t="str">
        <f aca="false">IF(O7578&lt;&gt;"Engaging","",IF(U7578&lt;='Leia-me'!$B$6,"Saudável",IF(U7578&lt;='Leia-me'!$B$7,"Esfriando",IF(U7578&lt;='Leia-me'!$B$8,"Última chance","Zumbi"))))</f>
        <v/>
      </c>
      <c r="W7578" s="25" t="n">
        <f aca="false">IF(O7578="Won",1,IF(O7578="Lost",0,""))</f>
        <v>1</v>
      </c>
      <c r="Y7578" s="25" t="str">
        <f aca="false">IF(E7578="","Sim","")</f>
        <v/>
      </c>
    </row>
    <row r="7579" customFormat="false" ht="15" hidden="false" customHeight="false" outlineLevel="0" collapsed="false">
      <c r="A7579" s="25" t="s">
        <v>7842</v>
      </c>
      <c r="B7579" s="25" t="s">
        <v>102</v>
      </c>
      <c r="C7579" s="25" t="s">
        <v>111</v>
      </c>
      <c r="D7579" s="25" t="s">
        <v>114</v>
      </c>
      <c r="E7579" s="25" t="s">
        <v>609</v>
      </c>
      <c r="F7579" s="25" t="s">
        <v>267</v>
      </c>
      <c r="G7579" s="26" t="n">
        <v>692.19</v>
      </c>
      <c r="H7579" s="27" t="n">
        <v>1922</v>
      </c>
      <c r="I7579" s="25" t="s">
        <v>147</v>
      </c>
      <c r="K7579" s="25" t="n">
        <v>2003</v>
      </c>
      <c r="L7579" s="25" t="s">
        <v>186</v>
      </c>
      <c r="M7579" s="25" t="s">
        <v>171</v>
      </c>
      <c r="N7579" s="28" t="n">
        <v>550</v>
      </c>
      <c r="O7579" s="25" t="s">
        <v>55</v>
      </c>
      <c r="P7579" s="29" t="n">
        <v>42922</v>
      </c>
      <c r="Q7579" s="29" t="n">
        <v>42928</v>
      </c>
      <c r="R7579" s="28" t="n">
        <v>0</v>
      </c>
      <c r="S7579" s="28" t="n">
        <f aca="false">IF(O7579="Won",R7579,IF(O7579="Lost",0,N7579))</f>
        <v>0</v>
      </c>
      <c r="T7579" s="30" t="n">
        <f aca="false">IF(AND(P7579&lt;&gt;"",Q7579&lt;&gt;""),Q7579-P7579,"")</f>
        <v>6</v>
      </c>
      <c r="U7579" s="30" t="str">
        <f aca="false">IF(AND(O7579="Engaging",P7579&lt;&gt;""),'Leia-me'!$B$5-P7579,"")</f>
        <v/>
      </c>
      <c r="V7579" s="25" t="str">
        <f aca="false">IF(O7579&lt;&gt;"Engaging","",IF(U7579&lt;='Leia-me'!$B$6,"Saudável",IF(U7579&lt;='Leia-me'!$B$7,"Esfriando",IF(U7579&lt;='Leia-me'!$B$8,"Última chance","Zumbi"))))</f>
        <v/>
      </c>
      <c r="W7579" s="25" t="n">
        <f aca="false">IF(O7579="Won",1,IF(O7579="Lost",0,""))</f>
        <v>0</v>
      </c>
      <c r="Y7579" s="25" t="str">
        <f aca="false">IF(E7579="","Sim","")</f>
        <v/>
      </c>
    </row>
    <row r="7580" customFormat="false" ht="15" hidden="false" customHeight="false" outlineLevel="0" collapsed="false">
      <c r="A7580" s="25" t="s">
        <v>7843</v>
      </c>
      <c r="B7580" s="25" t="s">
        <v>102</v>
      </c>
      <c r="C7580" s="25" t="s">
        <v>111</v>
      </c>
      <c r="D7580" s="25" t="s">
        <v>114</v>
      </c>
      <c r="E7580" s="25" t="s">
        <v>1351</v>
      </c>
      <c r="F7580" s="25" t="s">
        <v>177</v>
      </c>
      <c r="G7580" s="26" t="n">
        <v>7537.24</v>
      </c>
      <c r="H7580" s="27" t="n">
        <v>20293</v>
      </c>
      <c r="I7580" s="25" t="s">
        <v>147</v>
      </c>
      <c r="K7580" s="25" t="n">
        <v>1993</v>
      </c>
      <c r="L7580" s="25" t="s">
        <v>160</v>
      </c>
      <c r="M7580" s="25" t="s">
        <v>149</v>
      </c>
      <c r="N7580" s="28" t="n">
        <v>3393</v>
      </c>
      <c r="O7580" s="25" t="s">
        <v>55</v>
      </c>
      <c r="P7580" s="29" t="n">
        <v>42923</v>
      </c>
      <c r="Q7580" s="29" t="n">
        <v>42925</v>
      </c>
      <c r="R7580" s="28" t="n">
        <v>0</v>
      </c>
      <c r="S7580" s="28" t="n">
        <f aca="false">IF(O7580="Won",R7580,IF(O7580="Lost",0,N7580))</f>
        <v>0</v>
      </c>
      <c r="T7580" s="30" t="n">
        <f aca="false">IF(AND(P7580&lt;&gt;"",Q7580&lt;&gt;""),Q7580-P7580,"")</f>
        <v>2</v>
      </c>
      <c r="U7580" s="30" t="str">
        <f aca="false">IF(AND(O7580="Engaging",P7580&lt;&gt;""),'Leia-me'!$B$5-P7580,"")</f>
        <v/>
      </c>
      <c r="V7580" s="25" t="str">
        <f aca="false">IF(O7580&lt;&gt;"Engaging","",IF(U7580&lt;='Leia-me'!$B$6,"Saudável",IF(U7580&lt;='Leia-me'!$B$7,"Esfriando",IF(U7580&lt;='Leia-me'!$B$8,"Última chance","Zumbi"))))</f>
        <v/>
      </c>
      <c r="W7580" s="25" t="n">
        <f aca="false">IF(O7580="Won",1,IF(O7580="Lost",0,""))</f>
        <v>0</v>
      </c>
      <c r="Y7580" s="25" t="str">
        <f aca="false">IF(E7580="","Sim","")</f>
        <v/>
      </c>
    </row>
    <row r="7581" customFormat="false" ht="15" hidden="false" customHeight="false" outlineLevel="0" collapsed="false">
      <c r="A7581" s="25" t="s">
        <v>7844</v>
      </c>
      <c r="B7581" s="25" t="s">
        <v>102</v>
      </c>
      <c r="C7581" s="25" t="s">
        <v>111</v>
      </c>
      <c r="D7581" s="25" t="s">
        <v>114</v>
      </c>
      <c r="E7581" s="25" t="s">
        <v>156</v>
      </c>
      <c r="F7581" s="25" t="s">
        <v>155</v>
      </c>
      <c r="G7581" s="26" t="n">
        <v>1699.85</v>
      </c>
      <c r="H7581" s="27" t="n">
        <v>5108</v>
      </c>
      <c r="I7581" s="25" t="s">
        <v>147</v>
      </c>
      <c r="K7581" s="25" t="n">
        <v>1999</v>
      </c>
      <c r="L7581" s="25" t="s">
        <v>186</v>
      </c>
      <c r="M7581" s="25" t="s">
        <v>171</v>
      </c>
      <c r="N7581" s="28" t="n">
        <v>550</v>
      </c>
      <c r="O7581" s="25" t="s">
        <v>55</v>
      </c>
      <c r="P7581" s="29" t="n">
        <v>42925</v>
      </c>
      <c r="Q7581" s="29" t="n">
        <v>42930</v>
      </c>
      <c r="R7581" s="28" t="n">
        <v>0</v>
      </c>
      <c r="S7581" s="28" t="n">
        <f aca="false">IF(O7581="Won",R7581,IF(O7581="Lost",0,N7581))</f>
        <v>0</v>
      </c>
      <c r="T7581" s="30" t="n">
        <f aca="false">IF(AND(P7581&lt;&gt;"",Q7581&lt;&gt;""),Q7581-P7581,"")</f>
        <v>5</v>
      </c>
      <c r="U7581" s="30" t="str">
        <f aca="false">IF(AND(O7581="Engaging",P7581&lt;&gt;""),'Leia-me'!$B$5-P7581,"")</f>
        <v/>
      </c>
      <c r="V7581" s="25" t="str">
        <f aca="false">IF(O7581&lt;&gt;"Engaging","",IF(U7581&lt;='Leia-me'!$B$6,"Saudável",IF(U7581&lt;='Leia-me'!$B$7,"Esfriando",IF(U7581&lt;='Leia-me'!$B$8,"Última chance","Zumbi"))))</f>
        <v/>
      </c>
      <c r="W7581" s="25" t="n">
        <f aca="false">IF(O7581="Won",1,IF(O7581="Lost",0,""))</f>
        <v>0</v>
      </c>
      <c r="Y7581" s="25" t="str">
        <f aca="false">IF(E7581="","Sim","")</f>
        <v/>
      </c>
    </row>
    <row r="7582" customFormat="false" ht="15" hidden="false" customHeight="false" outlineLevel="0" collapsed="false">
      <c r="A7582" s="25" t="s">
        <v>7845</v>
      </c>
      <c r="B7582" s="25" t="s">
        <v>102</v>
      </c>
      <c r="C7582" s="25" t="s">
        <v>111</v>
      </c>
      <c r="D7582" s="25" t="s">
        <v>114</v>
      </c>
      <c r="E7582" s="25" t="s">
        <v>419</v>
      </c>
      <c r="F7582" s="25" t="s">
        <v>146</v>
      </c>
      <c r="G7582" s="26" t="n">
        <v>2741.37</v>
      </c>
      <c r="H7582" s="27" t="n">
        <v>9226</v>
      </c>
      <c r="I7582" s="25" t="s">
        <v>147</v>
      </c>
      <c r="K7582" s="25" t="n">
        <v>1985</v>
      </c>
      <c r="L7582" s="25" t="s">
        <v>170</v>
      </c>
      <c r="M7582" s="25" t="s">
        <v>171</v>
      </c>
      <c r="N7582" s="28" t="n">
        <v>1096</v>
      </c>
      <c r="O7582" s="25" t="s">
        <v>55</v>
      </c>
      <c r="P7582" s="29" t="n">
        <v>42926</v>
      </c>
      <c r="Q7582" s="29" t="n">
        <v>43050</v>
      </c>
      <c r="R7582" s="28" t="n">
        <v>0</v>
      </c>
      <c r="S7582" s="28" t="n">
        <f aca="false">IF(O7582="Won",R7582,IF(O7582="Lost",0,N7582))</f>
        <v>0</v>
      </c>
      <c r="T7582" s="30" t="n">
        <f aca="false">IF(AND(P7582&lt;&gt;"",Q7582&lt;&gt;""),Q7582-P7582,"")</f>
        <v>124</v>
      </c>
      <c r="U7582" s="30" t="str">
        <f aca="false">IF(AND(O7582="Engaging",P7582&lt;&gt;""),'Leia-me'!$B$5-P7582,"")</f>
        <v/>
      </c>
      <c r="V7582" s="25" t="str">
        <f aca="false">IF(O7582&lt;&gt;"Engaging","",IF(U7582&lt;='Leia-me'!$B$6,"Saudável",IF(U7582&lt;='Leia-me'!$B$7,"Esfriando",IF(U7582&lt;='Leia-me'!$B$8,"Última chance","Zumbi"))))</f>
        <v/>
      </c>
      <c r="W7582" s="25" t="n">
        <f aca="false">IF(O7582="Won",1,IF(O7582="Lost",0,""))</f>
        <v>0</v>
      </c>
      <c r="Y7582" s="25" t="str">
        <f aca="false">IF(E7582="","Sim","")</f>
        <v/>
      </c>
    </row>
    <row r="7583" customFormat="false" ht="15" hidden="false" customHeight="false" outlineLevel="0" collapsed="false">
      <c r="A7583" s="25" t="s">
        <v>7846</v>
      </c>
      <c r="B7583" s="25" t="s">
        <v>102</v>
      </c>
      <c r="C7583" s="25" t="s">
        <v>111</v>
      </c>
      <c r="D7583" s="25" t="s">
        <v>114</v>
      </c>
      <c r="E7583" s="25" t="s">
        <v>199</v>
      </c>
      <c r="F7583" s="25" t="s">
        <v>177</v>
      </c>
      <c r="G7583" s="26" t="n">
        <v>52.5</v>
      </c>
      <c r="H7583" s="27" t="n">
        <v>165</v>
      </c>
      <c r="I7583" s="25" t="s">
        <v>147</v>
      </c>
      <c r="K7583" s="25" t="n">
        <v>2008</v>
      </c>
      <c r="L7583" s="25" t="s">
        <v>1834</v>
      </c>
      <c r="M7583" s="25" t="s">
        <v>171</v>
      </c>
      <c r="N7583" s="28" t="n">
        <v>4821</v>
      </c>
      <c r="O7583" s="25" t="s">
        <v>55</v>
      </c>
      <c r="P7583" s="29" t="n">
        <v>42926</v>
      </c>
      <c r="Q7583" s="29" t="n">
        <v>42928</v>
      </c>
      <c r="R7583" s="28" t="n">
        <v>0</v>
      </c>
      <c r="S7583" s="28" t="n">
        <f aca="false">IF(O7583="Won",R7583,IF(O7583="Lost",0,N7583))</f>
        <v>0</v>
      </c>
      <c r="T7583" s="30" t="n">
        <f aca="false">IF(AND(P7583&lt;&gt;"",Q7583&lt;&gt;""),Q7583-P7583,"")</f>
        <v>2</v>
      </c>
      <c r="U7583" s="30" t="str">
        <f aca="false">IF(AND(O7583="Engaging",P7583&lt;&gt;""),'Leia-me'!$B$5-P7583,"")</f>
        <v/>
      </c>
      <c r="V7583" s="25" t="str">
        <f aca="false">IF(O7583&lt;&gt;"Engaging","",IF(U7583&lt;='Leia-me'!$B$6,"Saudável",IF(U7583&lt;='Leia-me'!$B$7,"Esfriando",IF(U7583&lt;='Leia-me'!$B$8,"Última chance","Zumbi"))))</f>
        <v/>
      </c>
      <c r="W7583" s="25" t="n">
        <f aca="false">IF(O7583="Won",1,IF(O7583="Lost",0,""))</f>
        <v>0</v>
      </c>
      <c r="X7583" s="25" t="s">
        <v>1835</v>
      </c>
      <c r="Y7583" s="25" t="str">
        <f aca="false">IF(E7583="","Sim","")</f>
        <v/>
      </c>
    </row>
    <row r="7584" customFormat="false" ht="15" hidden="false" customHeight="false" outlineLevel="0" collapsed="false">
      <c r="A7584" s="25" t="s">
        <v>7847</v>
      </c>
      <c r="B7584" s="25" t="s">
        <v>102</v>
      </c>
      <c r="C7584" s="25" t="s">
        <v>111</v>
      </c>
      <c r="D7584" s="25" t="s">
        <v>114</v>
      </c>
      <c r="E7584" s="25" t="s">
        <v>428</v>
      </c>
      <c r="F7584" s="25" t="s">
        <v>267</v>
      </c>
      <c r="G7584" s="26" t="n">
        <v>792.46</v>
      </c>
      <c r="H7584" s="27" t="n">
        <v>1299</v>
      </c>
      <c r="I7584" s="25" t="s">
        <v>147</v>
      </c>
      <c r="K7584" s="25" t="n">
        <v>1982</v>
      </c>
      <c r="L7584" s="25" t="s">
        <v>178</v>
      </c>
      <c r="M7584" s="25" t="s">
        <v>171</v>
      </c>
      <c r="N7584" s="28" t="n">
        <v>5482</v>
      </c>
      <c r="O7584" s="25" t="s">
        <v>54</v>
      </c>
      <c r="P7584" s="29" t="n">
        <v>42926</v>
      </c>
      <c r="Q7584" s="29" t="n">
        <v>43000</v>
      </c>
      <c r="R7584" s="28" t="n">
        <v>5848</v>
      </c>
      <c r="S7584" s="28" t="n">
        <f aca="false">IF(O7584="Won",R7584,IF(O7584="Lost",0,N7584))</f>
        <v>5848</v>
      </c>
      <c r="T7584" s="30" t="n">
        <f aca="false">IF(AND(P7584&lt;&gt;"",Q7584&lt;&gt;""),Q7584-P7584,"")</f>
        <v>74</v>
      </c>
      <c r="U7584" s="30" t="str">
        <f aca="false">IF(AND(O7584="Engaging",P7584&lt;&gt;""),'Leia-me'!$B$5-P7584,"")</f>
        <v/>
      </c>
      <c r="V7584" s="25" t="str">
        <f aca="false">IF(O7584&lt;&gt;"Engaging","",IF(U7584&lt;='Leia-me'!$B$6,"Saudável",IF(U7584&lt;='Leia-me'!$B$7,"Esfriando",IF(U7584&lt;='Leia-me'!$B$8,"Última chance","Zumbi"))))</f>
        <v/>
      </c>
      <c r="W7584" s="25" t="n">
        <f aca="false">IF(O7584="Won",1,IF(O7584="Lost",0,""))</f>
        <v>1</v>
      </c>
      <c r="Y7584" s="25" t="str">
        <f aca="false">IF(E7584="","Sim","")</f>
        <v/>
      </c>
    </row>
    <row r="7585" customFormat="false" ht="15" hidden="false" customHeight="false" outlineLevel="0" collapsed="false">
      <c r="A7585" s="25" t="s">
        <v>7848</v>
      </c>
      <c r="B7585" s="25" t="s">
        <v>102</v>
      </c>
      <c r="C7585" s="25" t="s">
        <v>111</v>
      </c>
      <c r="D7585" s="25" t="s">
        <v>114</v>
      </c>
      <c r="E7585" s="25" t="s">
        <v>449</v>
      </c>
      <c r="F7585" s="25" t="s">
        <v>192</v>
      </c>
      <c r="G7585" s="26" t="n">
        <v>98.79</v>
      </c>
      <c r="H7585" s="27" t="n">
        <v>96</v>
      </c>
      <c r="I7585" s="25" t="s">
        <v>147</v>
      </c>
      <c r="J7585" s="25" t="s">
        <v>445</v>
      </c>
      <c r="K7585" s="25" t="n">
        <v>2013</v>
      </c>
      <c r="L7585" s="25" t="s">
        <v>148</v>
      </c>
      <c r="M7585" s="25" t="s">
        <v>149</v>
      </c>
      <c r="N7585" s="28" t="n">
        <v>55</v>
      </c>
      <c r="O7585" s="25" t="s">
        <v>54</v>
      </c>
      <c r="P7585" s="29" t="n">
        <v>42926</v>
      </c>
      <c r="Q7585" s="29" t="n">
        <v>42927</v>
      </c>
      <c r="R7585" s="28" t="n">
        <v>42</v>
      </c>
      <c r="S7585" s="28" t="n">
        <f aca="false">IF(O7585="Won",R7585,IF(O7585="Lost",0,N7585))</f>
        <v>42</v>
      </c>
      <c r="T7585" s="30" t="n">
        <f aca="false">IF(AND(P7585&lt;&gt;"",Q7585&lt;&gt;""),Q7585-P7585,"")</f>
        <v>1</v>
      </c>
      <c r="U7585" s="30" t="str">
        <f aca="false">IF(AND(O7585="Engaging",P7585&lt;&gt;""),'Leia-me'!$B$5-P7585,"")</f>
        <v/>
      </c>
      <c r="V7585" s="25" t="str">
        <f aca="false">IF(O7585&lt;&gt;"Engaging","",IF(U7585&lt;='Leia-me'!$B$6,"Saudável",IF(U7585&lt;='Leia-me'!$B$7,"Esfriando",IF(U7585&lt;='Leia-me'!$B$8,"Última chance","Zumbi"))))</f>
        <v/>
      </c>
      <c r="W7585" s="25" t="n">
        <f aca="false">IF(O7585="Won",1,IF(O7585="Lost",0,""))</f>
        <v>1</v>
      </c>
      <c r="Y7585" s="25" t="str">
        <f aca="false">IF(E7585="","Sim","")</f>
        <v/>
      </c>
    </row>
    <row r="7586" customFormat="false" ht="15" hidden="false" customHeight="false" outlineLevel="0" collapsed="false">
      <c r="A7586" s="25" t="s">
        <v>7849</v>
      </c>
      <c r="B7586" s="25" t="s">
        <v>102</v>
      </c>
      <c r="C7586" s="25" t="s">
        <v>111</v>
      </c>
      <c r="D7586" s="25" t="s">
        <v>114</v>
      </c>
      <c r="E7586" s="25" t="s">
        <v>433</v>
      </c>
      <c r="F7586" s="25" t="s">
        <v>211</v>
      </c>
      <c r="G7586" s="26" t="n">
        <v>2214.94</v>
      </c>
      <c r="H7586" s="27" t="n">
        <v>5374</v>
      </c>
      <c r="I7586" s="25" t="s">
        <v>147</v>
      </c>
      <c r="K7586" s="25" t="n">
        <v>1996</v>
      </c>
      <c r="L7586" s="25" t="s">
        <v>170</v>
      </c>
      <c r="M7586" s="25" t="s">
        <v>171</v>
      </c>
      <c r="N7586" s="28" t="n">
        <v>1096</v>
      </c>
      <c r="O7586" s="25" t="s">
        <v>55</v>
      </c>
      <c r="P7586" s="29" t="n">
        <v>42927</v>
      </c>
      <c r="Q7586" s="29" t="n">
        <v>42969</v>
      </c>
      <c r="R7586" s="28" t="n">
        <v>0</v>
      </c>
      <c r="S7586" s="28" t="n">
        <f aca="false">IF(O7586="Won",R7586,IF(O7586="Lost",0,N7586))</f>
        <v>0</v>
      </c>
      <c r="T7586" s="30" t="n">
        <f aca="false">IF(AND(P7586&lt;&gt;"",Q7586&lt;&gt;""),Q7586-P7586,"")</f>
        <v>42</v>
      </c>
      <c r="U7586" s="30" t="str">
        <f aca="false">IF(AND(O7586="Engaging",P7586&lt;&gt;""),'Leia-me'!$B$5-P7586,"")</f>
        <v/>
      </c>
      <c r="V7586" s="25" t="str">
        <f aca="false">IF(O7586&lt;&gt;"Engaging","",IF(U7586&lt;='Leia-me'!$B$6,"Saudável",IF(U7586&lt;='Leia-me'!$B$7,"Esfriando",IF(U7586&lt;='Leia-me'!$B$8,"Última chance","Zumbi"))))</f>
        <v/>
      </c>
      <c r="W7586" s="25" t="n">
        <f aca="false">IF(O7586="Won",1,IF(O7586="Lost",0,""))</f>
        <v>0</v>
      </c>
      <c r="Y7586" s="25" t="str">
        <f aca="false">IF(E7586="","Sim","")</f>
        <v/>
      </c>
    </row>
    <row r="7587" customFormat="false" ht="15" hidden="false" customHeight="false" outlineLevel="0" collapsed="false">
      <c r="A7587" s="25" t="s">
        <v>7850</v>
      </c>
      <c r="B7587" s="25" t="s">
        <v>102</v>
      </c>
      <c r="C7587" s="25" t="s">
        <v>111</v>
      </c>
      <c r="D7587" s="25" t="s">
        <v>114</v>
      </c>
      <c r="G7587" s="31"/>
      <c r="H7587" s="32"/>
      <c r="L7587" s="25" t="s">
        <v>186</v>
      </c>
      <c r="M7587" s="25" t="s">
        <v>171</v>
      </c>
      <c r="N7587" s="28" t="n">
        <v>550</v>
      </c>
      <c r="O7587" s="25" t="s">
        <v>56</v>
      </c>
      <c r="P7587" s="29" t="n">
        <v>42930</v>
      </c>
      <c r="Q7587" s="33"/>
      <c r="R7587" s="34"/>
      <c r="S7587" s="28" t="n">
        <f aca="false">IF(O7587="Won",R7587,IF(O7587="Lost",0,N7587))</f>
        <v>550</v>
      </c>
      <c r="T7587" s="30" t="str">
        <f aca="false">IF(AND(P7587&lt;&gt;"",Q7587&lt;&gt;""),Q7587-P7587,"")</f>
        <v/>
      </c>
      <c r="U7587" s="30" t="n">
        <f aca="false">IF(AND(O7587="Engaging",P7587&lt;&gt;""),'Leia-me'!$B$5-P7587,"")</f>
        <v>170</v>
      </c>
      <c r="V7587" s="25" t="str">
        <f aca="false">IF(O7587&lt;&gt;"Engaging","",IF(U7587&lt;='Leia-me'!$B$6,"Saudável",IF(U7587&lt;='Leia-me'!$B$7,"Esfriando",IF(U7587&lt;='Leia-me'!$B$8,"Última chance","Zumbi"))))</f>
        <v>Zumbi</v>
      </c>
      <c r="W7587" s="25" t="str">
        <f aca="false">IF(O7587="Won",1,IF(O7587="Lost",0,""))</f>
        <v/>
      </c>
      <c r="Y7587" s="25" t="str">
        <f aca="false">IF(E7587="","Sim","")</f>
        <v>Sim</v>
      </c>
    </row>
    <row r="7588" customFormat="false" ht="15" hidden="false" customHeight="false" outlineLevel="0" collapsed="false">
      <c r="A7588" s="25" t="s">
        <v>7851</v>
      </c>
      <c r="B7588" s="25" t="s">
        <v>102</v>
      </c>
      <c r="C7588" s="25" t="s">
        <v>111</v>
      </c>
      <c r="D7588" s="25" t="s">
        <v>114</v>
      </c>
      <c r="E7588" s="25" t="s">
        <v>428</v>
      </c>
      <c r="F7588" s="25" t="s">
        <v>267</v>
      </c>
      <c r="G7588" s="26" t="n">
        <v>792.46</v>
      </c>
      <c r="H7588" s="27" t="n">
        <v>1299</v>
      </c>
      <c r="I7588" s="25" t="s">
        <v>147</v>
      </c>
      <c r="K7588" s="25" t="n">
        <v>1982</v>
      </c>
      <c r="L7588" s="25" t="s">
        <v>186</v>
      </c>
      <c r="M7588" s="25" t="s">
        <v>171</v>
      </c>
      <c r="N7588" s="28" t="n">
        <v>550</v>
      </c>
      <c r="O7588" s="25" t="s">
        <v>55</v>
      </c>
      <c r="P7588" s="29" t="n">
        <v>42930</v>
      </c>
      <c r="Q7588" s="29" t="n">
        <v>42931</v>
      </c>
      <c r="R7588" s="28" t="n">
        <v>0</v>
      </c>
      <c r="S7588" s="28" t="n">
        <f aca="false">IF(O7588="Won",R7588,IF(O7588="Lost",0,N7588))</f>
        <v>0</v>
      </c>
      <c r="T7588" s="30" t="n">
        <f aca="false">IF(AND(P7588&lt;&gt;"",Q7588&lt;&gt;""),Q7588-P7588,"")</f>
        <v>1</v>
      </c>
      <c r="U7588" s="30" t="str">
        <f aca="false">IF(AND(O7588="Engaging",P7588&lt;&gt;""),'Leia-me'!$B$5-P7588,"")</f>
        <v/>
      </c>
      <c r="V7588" s="25" t="str">
        <f aca="false">IF(O7588&lt;&gt;"Engaging","",IF(U7588&lt;='Leia-me'!$B$6,"Saudável",IF(U7588&lt;='Leia-me'!$B$7,"Esfriando",IF(U7588&lt;='Leia-me'!$B$8,"Última chance","Zumbi"))))</f>
        <v/>
      </c>
      <c r="W7588" s="25" t="n">
        <f aca="false">IF(O7588="Won",1,IF(O7588="Lost",0,""))</f>
        <v>0</v>
      </c>
      <c r="Y7588" s="25" t="str">
        <f aca="false">IF(E7588="","Sim","")</f>
        <v/>
      </c>
    </row>
    <row r="7589" customFormat="false" ht="15" hidden="false" customHeight="false" outlineLevel="0" collapsed="false">
      <c r="A7589" s="25" t="s">
        <v>7852</v>
      </c>
      <c r="B7589" s="25" t="s">
        <v>102</v>
      </c>
      <c r="C7589" s="25" t="s">
        <v>111</v>
      </c>
      <c r="D7589" s="25" t="s">
        <v>114</v>
      </c>
      <c r="E7589" s="25" t="s">
        <v>444</v>
      </c>
      <c r="F7589" s="25" t="s">
        <v>192</v>
      </c>
      <c r="G7589" s="26" t="n">
        <v>6354.87</v>
      </c>
      <c r="H7589" s="27" t="n">
        <v>16780</v>
      </c>
      <c r="I7589" s="25" t="s">
        <v>147</v>
      </c>
      <c r="J7589" s="25" t="s">
        <v>445</v>
      </c>
      <c r="K7589" s="25" t="n">
        <v>1996</v>
      </c>
      <c r="L7589" s="25" t="s">
        <v>1834</v>
      </c>
      <c r="M7589" s="25" t="s">
        <v>171</v>
      </c>
      <c r="N7589" s="28" t="n">
        <v>4821</v>
      </c>
      <c r="O7589" s="25" t="s">
        <v>55</v>
      </c>
      <c r="P7589" s="29" t="n">
        <v>42932</v>
      </c>
      <c r="Q7589" s="29" t="n">
        <v>42939</v>
      </c>
      <c r="R7589" s="28" t="n">
        <v>0</v>
      </c>
      <c r="S7589" s="28" t="n">
        <f aca="false">IF(O7589="Won",R7589,IF(O7589="Lost",0,N7589))</f>
        <v>0</v>
      </c>
      <c r="T7589" s="30" t="n">
        <f aca="false">IF(AND(P7589&lt;&gt;"",Q7589&lt;&gt;""),Q7589-P7589,"")</f>
        <v>7</v>
      </c>
      <c r="U7589" s="30" t="str">
        <f aca="false">IF(AND(O7589="Engaging",P7589&lt;&gt;""),'Leia-me'!$B$5-P7589,"")</f>
        <v/>
      </c>
      <c r="V7589" s="25" t="str">
        <f aca="false">IF(O7589&lt;&gt;"Engaging","",IF(U7589&lt;='Leia-me'!$B$6,"Saudável",IF(U7589&lt;='Leia-me'!$B$7,"Esfriando",IF(U7589&lt;='Leia-me'!$B$8,"Última chance","Zumbi"))))</f>
        <v/>
      </c>
      <c r="W7589" s="25" t="n">
        <f aca="false">IF(O7589="Won",1,IF(O7589="Lost",0,""))</f>
        <v>0</v>
      </c>
      <c r="X7589" s="25" t="s">
        <v>1835</v>
      </c>
      <c r="Y7589" s="25" t="str">
        <f aca="false">IF(E7589="","Sim","")</f>
        <v/>
      </c>
    </row>
    <row r="7590" customFormat="false" ht="15" hidden="false" customHeight="false" outlineLevel="0" collapsed="false">
      <c r="A7590" s="25" t="s">
        <v>7853</v>
      </c>
      <c r="B7590" s="25" t="s">
        <v>102</v>
      </c>
      <c r="C7590" s="25" t="s">
        <v>111</v>
      </c>
      <c r="D7590" s="25" t="s">
        <v>114</v>
      </c>
      <c r="E7590" s="25" t="s">
        <v>419</v>
      </c>
      <c r="F7590" s="25" t="s">
        <v>146</v>
      </c>
      <c r="G7590" s="26" t="n">
        <v>2741.37</v>
      </c>
      <c r="H7590" s="27" t="n">
        <v>9226</v>
      </c>
      <c r="I7590" s="25" t="s">
        <v>147</v>
      </c>
      <c r="K7590" s="25" t="n">
        <v>1985</v>
      </c>
      <c r="L7590" s="25" t="s">
        <v>160</v>
      </c>
      <c r="M7590" s="25" t="s">
        <v>149</v>
      </c>
      <c r="N7590" s="28" t="n">
        <v>3393</v>
      </c>
      <c r="O7590" s="25" t="s">
        <v>55</v>
      </c>
      <c r="P7590" s="29" t="n">
        <v>42932</v>
      </c>
      <c r="Q7590" s="29" t="n">
        <v>42938</v>
      </c>
      <c r="R7590" s="28" t="n">
        <v>0</v>
      </c>
      <c r="S7590" s="28" t="n">
        <f aca="false">IF(O7590="Won",R7590,IF(O7590="Lost",0,N7590))</f>
        <v>0</v>
      </c>
      <c r="T7590" s="30" t="n">
        <f aca="false">IF(AND(P7590&lt;&gt;"",Q7590&lt;&gt;""),Q7590-P7590,"")</f>
        <v>6</v>
      </c>
      <c r="U7590" s="30" t="str">
        <f aca="false">IF(AND(O7590="Engaging",P7590&lt;&gt;""),'Leia-me'!$B$5-P7590,"")</f>
        <v/>
      </c>
      <c r="V7590" s="25" t="str">
        <f aca="false">IF(O7590&lt;&gt;"Engaging","",IF(U7590&lt;='Leia-me'!$B$6,"Saudável",IF(U7590&lt;='Leia-me'!$B$7,"Esfriando",IF(U7590&lt;='Leia-me'!$B$8,"Última chance","Zumbi"))))</f>
        <v/>
      </c>
      <c r="W7590" s="25" t="n">
        <f aca="false">IF(O7590="Won",1,IF(O7590="Lost",0,""))</f>
        <v>0</v>
      </c>
      <c r="Y7590" s="25" t="str">
        <f aca="false">IF(E7590="","Sim","")</f>
        <v/>
      </c>
    </row>
    <row r="7591" customFormat="false" ht="15" hidden="false" customHeight="false" outlineLevel="0" collapsed="false">
      <c r="A7591" s="25" t="s">
        <v>7854</v>
      </c>
      <c r="B7591" s="25" t="s">
        <v>102</v>
      </c>
      <c r="C7591" s="25" t="s">
        <v>111</v>
      </c>
      <c r="D7591" s="25" t="s">
        <v>114</v>
      </c>
      <c r="E7591" s="25" t="s">
        <v>433</v>
      </c>
      <c r="F7591" s="25" t="s">
        <v>211</v>
      </c>
      <c r="G7591" s="26" t="n">
        <v>2214.94</v>
      </c>
      <c r="H7591" s="27" t="n">
        <v>5374</v>
      </c>
      <c r="I7591" s="25" t="s">
        <v>147</v>
      </c>
      <c r="K7591" s="25" t="n">
        <v>1996</v>
      </c>
      <c r="L7591" s="25" t="s">
        <v>170</v>
      </c>
      <c r="M7591" s="25" t="s">
        <v>171</v>
      </c>
      <c r="N7591" s="28" t="n">
        <v>1096</v>
      </c>
      <c r="O7591" s="25" t="s">
        <v>54</v>
      </c>
      <c r="P7591" s="29" t="n">
        <v>42932</v>
      </c>
      <c r="Q7591" s="29" t="n">
        <v>42937</v>
      </c>
      <c r="R7591" s="28" t="n">
        <v>1109</v>
      </c>
      <c r="S7591" s="28" t="n">
        <f aca="false">IF(O7591="Won",R7591,IF(O7591="Lost",0,N7591))</f>
        <v>1109</v>
      </c>
      <c r="T7591" s="30" t="n">
        <f aca="false">IF(AND(P7591&lt;&gt;"",Q7591&lt;&gt;""),Q7591-P7591,"")</f>
        <v>5</v>
      </c>
      <c r="U7591" s="30" t="str">
        <f aca="false">IF(AND(O7591="Engaging",P7591&lt;&gt;""),'Leia-me'!$B$5-P7591,"")</f>
        <v/>
      </c>
      <c r="V7591" s="25" t="str">
        <f aca="false">IF(O7591&lt;&gt;"Engaging","",IF(U7591&lt;='Leia-me'!$B$6,"Saudável",IF(U7591&lt;='Leia-me'!$B$7,"Esfriando",IF(U7591&lt;='Leia-me'!$B$8,"Última chance","Zumbi"))))</f>
        <v/>
      </c>
      <c r="W7591" s="25" t="n">
        <f aca="false">IF(O7591="Won",1,IF(O7591="Lost",0,""))</f>
        <v>1</v>
      </c>
      <c r="Y7591" s="25" t="str">
        <f aca="false">IF(E7591="","Sim","")</f>
        <v/>
      </c>
    </row>
    <row r="7592" customFormat="false" ht="15" hidden="false" customHeight="false" outlineLevel="0" collapsed="false">
      <c r="A7592" s="25" t="s">
        <v>7855</v>
      </c>
      <c r="B7592" s="25" t="s">
        <v>102</v>
      </c>
      <c r="C7592" s="25" t="s">
        <v>111</v>
      </c>
      <c r="D7592" s="25" t="s">
        <v>114</v>
      </c>
      <c r="E7592" s="25" t="s">
        <v>646</v>
      </c>
      <c r="F7592" s="25" t="s">
        <v>165</v>
      </c>
      <c r="G7592" s="26" t="n">
        <v>324.19</v>
      </c>
      <c r="H7592" s="27" t="n">
        <v>978</v>
      </c>
      <c r="I7592" s="25" t="s">
        <v>147</v>
      </c>
      <c r="K7592" s="25" t="n">
        <v>1992</v>
      </c>
      <c r="L7592" s="25" t="s">
        <v>170</v>
      </c>
      <c r="M7592" s="25" t="s">
        <v>171</v>
      </c>
      <c r="N7592" s="28" t="n">
        <v>1096</v>
      </c>
      <c r="O7592" s="25" t="s">
        <v>54</v>
      </c>
      <c r="P7592" s="29" t="n">
        <v>42932</v>
      </c>
      <c r="Q7592" s="29" t="n">
        <v>42939</v>
      </c>
      <c r="R7592" s="28" t="n">
        <v>1106</v>
      </c>
      <c r="S7592" s="28" t="n">
        <f aca="false">IF(O7592="Won",R7592,IF(O7592="Lost",0,N7592))</f>
        <v>1106</v>
      </c>
      <c r="T7592" s="30" t="n">
        <f aca="false">IF(AND(P7592&lt;&gt;"",Q7592&lt;&gt;""),Q7592-P7592,"")</f>
        <v>7</v>
      </c>
      <c r="U7592" s="30" t="str">
        <f aca="false">IF(AND(O7592="Engaging",P7592&lt;&gt;""),'Leia-me'!$B$5-P7592,"")</f>
        <v/>
      </c>
      <c r="V7592" s="25" t="str">
        <f aca="false">IF(O7592&lt;&gt;"Engaging","",IF(U7592&lt;='Leia-me'!$B$6,"Saudável",IF(U7592&lt;='Leia-me'!$B$7,"Esfriando",IF(U7592&lt;='Leia-me'!$B$8,"Última chance","Zumbi"))))</f>
        <v/>
      </c>
      <c r="W7592" s="25" t="n">
        <f aca="false">IF(O7592="Won",1,IF(O7592="Lost",0,""))</f>
        <v>1</v>
      </c>
      <c r="Y7592" s="25" t="str">
        <f aca="false">IF(E7592="","Sim","")</f>
        <v/>
      </c>
    </row>
    <row r="7593" customFormat="false" ht="15" hidden="false" customHeight="false" outlineLevel="0" collapsed="false">
      <c r="A7593" s="25" t="s">
        <v>7856</v>
      </c>
      <c r="B7593" s="25" t="s">
        <v>102</v>
      </c>
      <c r="C7593" s="25" t="s">
        <v>111</v>
      </c>
      <c r="D7593" s="25" t="s">
        <v>114</v>
      </c>
      <c r="E7593" s="25" t="s">
        <v>1158</v>
      </c>
      <c r="F7593" s="25" t="s">
        <v>185</v>
      </c>
      <c r="G7593" s="26" t="n">
        <v>7708.38</v>
      </c>
      <c r="H7593" s="27" t="n">
        <v>13756</v>
      </c>
      <c r="I7593" s="25" t="s">
        <v>147</v>
      </c>
      <c r="K7593" s="25" t="n">
        <v>1980</v>
      </c>
      <c r="L7593" s="25" t="s">
        <v>186</v>
      </c>
      <c r="M7593" s="25" t="s">
        <v>171</v>
      </c>
      <c r="N7593" s="28" t="n">
        <v>550</v>
      </c>
      <c r="O7593" s="25" t="s">
        <v>55</v>
      </c>
      <c r="P7593" s="29" t="n">
        <v>42933</v>
      </c>
      <c r="Q7593" s="29" t="n">
        <v>42935</v>
      </c>
      <c r="R7593" s="28" t="n">
        <v>0</v>
      </c>
      <c r="S7593" s="28" t="n">
        <f aca="false">IF(O7593="Won",R7593,IF(O7593="Lost",0,N7593))</f>
        <v>0</v>
      </c>
      <c r="T7593" s="30" t="n">
        <f aca="false">IF(AND(P7593&lt;&gt;"",Q7593&lt;&gt;""),Q7593-P7593,"")</f>
        <v>2</v>
      </c>
      <c r="U7593" s="30" t="str">
        <f aca="false">IF(AND(O7593="Engaging",P7593&lt;&gt;""),'Leia-me'!$B$5-P7593,"")</f>
        <v/>
      </c>
      <c r="V7593" s="25" t="str">
        <f aca="false">IF(O7593&lt;&gt;"Engaging","",IF(U7593&lt;='Leia-me'!$B$6,"Saudável",IF(U7593&lt;='Leia-me'!$B$7,"Esfriando",IF(U7593&lt;='Leia-me'!$B$8,"Última chance","Zumbi"))))</f>
        <v/>
      </c>
      <c r="W7593" s="25" t="n">
        <f aca="false">IF(O7593="Won",1,IF(O7593="Lost",0,""))</f>
        <v>0</v>
      </c>
      <c r="Y7593" s="25" t="str">
        <f aca="false">IF(E7593="","Sim","")</f>
        <v/>
      </c>
    </row>
    <row r="7594" customFormat="false" ht="15" hidden="false" customHeight="false" outlineLevel="0" collapsed="false">
      <c r="A7594" s="25" t="s">
        <v>7857</v>
      </c>
      <c r="B7594" s="25" t="s">
        <v>102</v>
      </c>
      <c r="C7594" s="25" t="s">
        <v>111</v>
      </c>
      <c r="D7594" s="25" t="s">
        <v>114</v>
      </c>
      <c r="E7594" s="25" t="s">
        <v>636</v>
      </c>
      <c r="F7594" s="25" t="s">
        <v>267</v>
      </c>
      <c r="G7594" s="26" t="n">
        <v>405.59</v>
      </c>
      <c r="H7594" s="27" t="n">
        <v>1179</v>
      </c>
      <c r="I7594" s="25" t="s">
        <v>637</v>
      </c>
      <c r="J7594" s="25" t="s">
        <v>266</v>
      </c>
      <c r="K7594" s="25" t="n">
        <v>1987</v>
      </c>
      <c r="L7594" s="25" t="s">
        <v>186</v>
      </c>
      <c r="M7594" s="25" t="s">
        <v>171</v>
      </c>
      <c r="N7594" s="28" t="n">
        <v>550</v>
      </c>
      <c r="O7594" s="25" t="s">
        <v>55</v>
      </c>
      <c r="P7594" s="29" t="n">
        <v>42933</v>
      </c>
      <c r="Q7594" s="29" t="n">
        <v>42937</v>
      </c>
      <c r="R7594" s="28" t="n">
        <v>0</v>
      </c>
      <c r="S7594" s="28" t="n">
        <f aca="false">IF(O7594="Won",R7594,IF(O7594="Lost",0,N7594))</f>
        <v>0</v>
      </c>
      <c r="T7594" s="30" t="n">
        <f aca="false">IF(AND(P7594&lt;&gt;"",Q7594&lt;&gt;""),Q7594-P7594,"")</f>
        <v>4</v>
      </c>
      <c r="U7594" s="30" t="str">
        <f aca="false">IF(AND(O7594="Engaging",P7594&lt;&gt;""),'Leia-me'!$B$5-P7594,"")</f>
        <v/>
      </c>
      <c r="V7594" s="25" t="str">
        <f aca="false">IF(O7594&lt;&gt;"Engaging","",IF(U7594&lt;='Leia-me'!$B$6,"Saudável",IF(U7594&lt;='Leia-me'!$B$7,"Esfriando",IF(U7594&lt;='Leia-me'!$B$8,"Última chance","Zumbi"))))</f>
        <v/>
      </c>
      <c r="W7594" s="25" t="n">
        <f aca="false">IF(O7594="Won",1,IF(O7594="Lost",0,""))</f>
        <v>0</v>
      </c>
      <c r="Y7594" s="25" t="str">
        <f aca="false">IF(E7594="","Sim","")</f>
        <v/>
      </c>
    </row>
    <row r="7595" customFormat="false" ht="15" hidden="false" customHeight="false" outlineLevel="0" collapsed="false">
      <c r="A7595" s="25" t="s">
        <v>7858</v>
      </c>
      <c r="B7595" s="25" t="s">
        <v>102</v>
      </c>
      <c r="C7595" s="25" t="s">
        <v>111</v>
      </c>
      <c r="D7595" s="25" t="s">
        <v>114</v>
      </c>
      <c r="E7595" s="25" t="s">
        <v>494</v>
      </c>
      <c r="F7595" s="25" t="s">
        <v>192</v>
      </c>
      <c r="G7595" s="26" t="n">
        <v>11698.03</v>
      </c>
      <c r="H7595" s="27" t="n">
        <v>34288</v>
      </c>
      <c r="I7595" s="25" t="s">
        <v>147</v>
      </c>
      <c r="K7595" s="25" t="n">
        <v>1982</v>
      </c>
      <c r="L7595" s="25" t="s">
        <v>186</v>
      </c>
      <c r="M7595" s="25" t="s">
        <v>171</v>
      </c>
      <c r="N7595" s="28" t="n">
        <v>550</v>
      </c>
      <c r="O7595" s="25" t="s">
        <v>55</v>
      </c>
      <c r="P7595" s="29" t="n">
        <v>42935</v>
      </c>
      <c r="Q7595" s="29" t="n">
        <v>43043</v>
      </c>
      <c r="R7595" s="28" t="n">
        <v>0</v>
      </c>
      <c r="S7595" s="28" t="n">
        <f aca="false">IF(O7595="Won",R7595,IF(O7595="Lost",0,N7595))</f>
        <v>0</v>
      </c>
      <c r="T7595" s="30" t="n">
        <f aca="false">IF(AND(P7595&lt;&gt;"",Q7595&lt;&gt;""),Q7595-P7595,"")</f>
        <v>108</v>
      </c>
      <c r="U7595" s="30" t="str">
        <f aca="false">IF(AND(O7595="Engaging",P7595&lt;&gt;""),'Leia-me'!$B$5-P7595,"")</f>
        <v/>
      </c>
      <c r="V7595" s="25" t="str">
        <f aca="false">IF(O7595&lt;&gt;"Engaging","",IF(U7595&lt;='Leia-me'!$B$6,"Saudável",IF(U7595&lt;='Leia-me'!$B$7,"Esfriando",IF(U7595&lt;='Leia-me'!$B$8,"Última chance","Zumbi"))))</f>
        <v/>
      </c>
      <c r="W7595" s="25" t="n">
        <f aca="false">IF(O7595="Won",1,IF(O7595="Lost",0,""))</f>
        <v>0</v>
      </c>
      <c r="Y7595" s="25" t="str">
        <f aca="false">IF(E7595="","Sim","")</f>
        <v/>
      </c>
    </row>
    <row r="7596" customFormat="false" ht="15" hidden="false" customHeight="false" outlineLevel="0" collapsed="false">
      <c r="A7596" s="25" t="s">
        <v>7859</v>
      </c>
      <c r="B7596" s="25" t="s">
        <v>102</v>
      </c>
      <c r="C7596" s="25" t="s">
        <v>111</v>
      </c>
      <c r="D7596" s="25" t="s">
        <v>114</v>
      </c>
      <c r="E7596" s="25" t="s">
        <v>1189</v>
      </c>
      <c r="F7596" s="25" t="s">
        <v>211</v>
      </c>
      <c r="G7596" s="26" t="n">
        <v>702.72</v>
      </c>
      <c r="H7596" s="27" t="n">
        <v>1831</v>
      </c>
      <c r="I7596" s="25" t="s">
        <v>147</v>
      </c>
      <c r="K7596" s="25" t="n">
        <v>2004</v>
      </c>
      <c r="L7596" s="25" t="s">
        <v>160</v>
      </c>
      <c r="M7596" s="25" t="s">
        <v>149</v>
      </c>
      <c r="N7596" s="28" t="n">
        <v>3393</v>
      </c>
      <c r="O7596" s="25" t="s">
        <v>56</v>
      </c>
      <c r="P7596" s="29" t="n">
        <v>42936</v>
      </c>
      <c r="Q7596" s="33"/>
      <c r="R7596" s="34"/>
      <c r="S7596" s="28" t="n">
        <f aca="false">IF(O7596="Won",R7596,IF(O7596="Lost",0,N7596))</f>
        <v>3393</v>
      </c>
      <c r="T7596" s="30" t="str">
        <f aca="false">IF(AND(P7596&lt;&gt;"",Q7596&lt;&gt;""),Q7596-P7596,"")</f>
        <v/>
      </c>
      <c r="U7596" s="30" t="n">
        <f aca="false">IF(AND(O7596="Engaging",P7596&lt;&gt;""),'Leia-me'!$B$5-P7596,"")</f>
        <v>164</v>
      </c>
      <c r="V7596" s="25" t="str">
        <f aca="false">IF(O7596&lt;&gt;"Engaging","",IF(U7596&lt;='Leia-me'!$B$6,"Saudável",IF(U7596&lt;='Leia-me'!$B$7,"Esfriando",IF(U7596&lt;='Leia-me'!$B$8,"Última chance","Zumbi"))))</f>
        <v>Zumbi</v>
      </c>
      <c r="W7596" s="25" t="str">
        <f aca="false">IF(O7596="Won",1,IF(O7596="Lost",0,""))</f>
        <v/>
      </c>
      <c r="Y7596" s="25" t="str">
        <f aca="false">IF(E7596="","Sim","")</f>
        <v/>
      </c>
    </row>
    <row r="7597" customFormat="false" ht="15" hidden="false" customHeight="false" outlineLevel="0" collapsed="false">
      <c r="A7597" s="25" t="s">
        <v>7860</v>
      </c>
      <c r="B7597" s="25" t="s">
        <v>102</v>
      </c>
      <c r="C7597" s="25" t="s">
        <v>111</v>
      </c>
      <c r="D7597" s="25" t="s">
        <v>114</v>
      </c>
      <c r="G7597" s="31"/>
      <c r="H7597" s="32"/>
      <c r="L7597" s="25" t="s">
        <v>186</v>
      </c>
      <c r="M7597" s="25" t="s">
        <v>171</v>
      </c>
      <c r="N7597" s="28" t="n">
        <v>550</v>
      </c>
      <c r="O7597" s="25" t="s">
        <v>56</v>
      </c>
      <c r="P7597" s="29" t="n">
        <v>42937</v>
      </c>
      <c r="Q7597" s="33"/>
      <c r="R7597" s="34"/>
      <c r="S7597" s="28" t="n">
        <f aca="false">IF(O7597="Won",R7597,IF(O7597="Lost",0,N7597))</f>
        <v>550</v>
      </c>
      <c r="T7597" s="30" t="str">
        <f aca="false">IF(AND(P7597&lt;&gt;"",Q7597&lt;&gt;""),Q7597-P7597,"")</f>
        <v/>
      </c>
      <c r="U7597" s="30" t="n">
        <f aca="false">IF(AND(O7597="Engaging",P7597&lt;&gt;""),'Leia-me'!$B$5-P7597,"")</f>
        <v>163</v>
      </c>
      <c r="V7597" s="25" t="str">
        <f aca="false">IF(O7597&lt;&gt;"Engaging","",IF(U7597&lt;='Leia-me'!$B$6,"Saudável",IF(U7597&lt;='Leia-me'!$B$7,"Esfriando",IF(U7597&lt;='Leia-me'!$B$8,"Última chance","Zumbi"))))</f>
        <v>Zumbi</v>
      </c>
      <c r="W7597" s="25" t="str">
        <f aca="false">IF(O7597="Won",1,IF(O7597="Lost",0,""))</f>
        <v/>
      </c>
      <c r="Y7597" s="25" t="str">
        <f aca="false">IF(E7597="","Sim","")</f>
        <v>Sim</v>
      </c>
    </row>
    <row r="7598" customFormat="false" ht="15" hidden="false" customHeight="false" outlineLevel="0" collapsed="false">
      <c r="A7598" s="25" t="s">
        <v>7861</v>
      </c>
      <c r="B7598" s="25" t="s">
        <v>102</v>
      </c>
      <c r="C7598" s="25" t="s">
        <v>111</v>
      </c>
      <c r="D7598" s="25" t="s">
        <v>114</v>
      </c>
      <c r="E7598" s="25" t="s">
        <v>1646</v>
      </c>
      <c r="F7598" s="25" t="s">
        <v>185</v>
      </c>
      <c r="G7598" s="26" t="n">
        <v>587.72</v>
      </c>
      <c r="H7598" s="27" t="n">
        <v>1501</v>
      </c>
      <c r="I7598" s="25" t="s">
        <v>147</v>
      </c>
      <c r="K7598" s="25" t="n">
        <v>2010</v>
      </c>
      <c r="L7598" s="25" t="s">
        <v>148</v>
      </c>
      <c r="M7598" s="25" t="s">
        <v>149</v>
      </c>
      <c r="N7598" s="28" t="n">
        <v>55</v>
      </c>
      <c r="O7598" s="25" t="s">
        <v>54</v>
      </c>
      <c r="P7598" s="29" t="n">
        <v>42939</v>
      </c>
      <c r="Q7598" s="29" t="n">
        <v>42944</v>
      </c>
      <c r="R7598" s="28" t="n">
        <v>58</v>
      </c>
      <c r="S7598" s="28" t="n">
        <f aca="false">IF(O7598="Won",R7598,IF(O7598="Lost",0,N7598))</f>
        <v>58</v>
      </c>
      <c r="T7598" s="30" t="n">
        <f aca="false">IF(AND(P7598&lt;&gt;"",Q7598&lt;&gt;""),Q7598-P7598,"")</f>
        <v>5</v>
      </c>
      <c r="U7598" s="30" t="str">
        <f aca="false">IF(AND(O7598="Engaging",P7598&lt;&gt;""),'Leia-me'!$B$5-P7598,"")</f>
        <v/>
      </c>
      <c r="V7598" s="25" t="str">
        <f aca="false">IF(O7598&lt;&gt;"Engaging","",IF(U7598&lt;='Leia-me'!$B$6,"Saudável",IF(U7598&lt;='Leia-me'!$B$7,"Esfriando",IF(U7598&lt;='Leia-me'!$B$8,"Última chance","Zumbi"))))</f>
        <v/>
      </c>
      <c r="W7598" s="25" t="n">
        <f aca="false">IF(O7598="Won",1,IF(O7598="Lost",0,""))</f>
        <v>1</v>
      </c>
      <c r="Y7598" s="25" t="str">
        <f aca="false">IF(E7598="","Sim","")</f>
        <v/>
      </c>
    </row>
    <row r="7599" customFormat="false" ht="15" hidden="false" customHeight="false" outlineLevel="0" collapsed="false">
      <c r="A7599" s="25" t="s">
        <v>7862</v>
      </c>
      <c r="B7599" s="25" t="s">
        <v>102</v>
      </c>
      <c r="C7599" s="25" t="s">
        <v>111</v>
      </c>
      <c r="D7599" s="25" t="s">
        <v>114</v>
      </c>
      <c r="E7599" s="25" t="s">
        <v>1158</v>
      </c>
      <c r="F7599" s="25" t="s">
        <v>185</v>
      </c>
      <c r="G7599" s="26" t="n">
        <v>7708.38</v>
      </c>
      <c r="H7599" s="27" t="n">
        <v>13756</v>
      </c>
      <c r="I7599" s="25" t="s">
        <v>147</v>
      </c>
      <c r="K7599" s="25" t="n">
        <v>1980</v>
      </c>
      <c r="L7599" s="25" t="s">
        <v>160</v>
      </c>
      <c r="M7599" s="25" t="s">
        <v>149</v>
      </c>
      <c r="N7599" s="28" t="n">
        <v>3393</v>
      </c>
      <c r="O7599" s="25" t="s">
        <v>54</v>
      </c>
      <c r="P7599" s="29" t="n">
        <v>42939</v>
      </c>
      <c r="Q7599" s="29" t="n">
        <v>42967</v>
      </c>
      <c r="R7599" s="28" t="n">
        <v>3335</v>
      </c>
      <c r="S7599" s="28" t="n">
        <f aca="false">IF(O7599="Won",R7599,IF(O7599="Lost",0,N7599))</f>
        <v>3335</v>
      </c>
      <c r="T7599" s="30" t="n">
        <f aca="false">IF(AND(P7599&lt;&gt;"",Q7599&lt;&gt;""),Q7599-P7599,"")</f>
        <v>28</v>
      </c>
      <c r="U7599" s="30" t="str">
        <f aca="false">IF(AND(O7599="Engaging",P7599&lt;&gt;""),'Leia-me'!$B$5-P7599,"")</f>
        <v/>
      </c>
      <c r="V7599" s="25" t="str">
        <f aca="false">IF(O7599&lt;&gt;"Engaging","",IF(U7599&lt;='Leia-me'!$B$6,"Saudável",IF(U7599&lt;='Leia-me'!$B$7,"Esfriando",IF(U7599&lt;='Leia-me'!$B$8,"Última chance","Zumbi"))))</f>
        <v/>
      </c>
      <c r="W7599" s="25" t="n">
        <f aca="false">IF(O7599="Won",1,IF(O7599="Lost",0,""))</f>
        <v>1</v>
      </c>
      <c r="Y7599" s="25" t="str">
        <f aca="false">IF(E7599="","Sim","")</f>
        <v/>
      </c>
    </row>
    <row r="7600" customFormat="false" ht="15" hidden="false" customHeight="false" outlineLevel="0" collapsed="false">
      <c r="A7600" s="25" t="s">
        <v>7863</v>
      </c>
      <c r="B7600" s="25" t="s">
        <v>102</v>
      </c>
      <c r="C7600" s="25" t="s">
        <v>111</v>
      </c>
      <c r="D7600" s="25" t="s">
        <v>114</v>
      </c>
      <c r="E7600" s="25" t="s">
        <v>609</v>
      </c>
      <c r="F7600" s="25" t="s">
        <v>267</v>
      </c>
      <c r="G7600" s="26" t="n">
        <v>692.19</v>
      </c>
      <c r="H7600" s="27" t="n">
        <v>1922</v>
      </c>
      <c r="I7600" s="25" t="s">
        <v>147</v>
      </c>
      <c r="K7600" s="25" t="n">
        <v>2003</v>
      </c>
      <c r="L7600" s="25" t="s">
        <v>186</v>
      </c>
      <c r="M7600" s="25" t="s">
        <v>171</v>
      </c>
      <c r="N7600" s="28" t="n">
        <v>550</v>
      </c>
      <c r="O7600" s="25" t="s">
        <v>54</v>
      </c>
      <c r="P7600" s="29" t="n">
        <v>42941</v>
      </c>
      <c r="Q7600" s="29" t="n">
        <v>43071</v>
      </c>
      <c r="R7600" s="28" t="n">
        <v>508</v>
      </c>
      <c r="S7600" s="28" t="n">
        <f aca="false">IF(O7600="Won",R7600,IF(O7600="Lost",0,N7600))</f>
        <v>508</v>
      </c>
      <c r="T7600" s="30" t="n">
        <f aca="false">IF(AND(P7600&lt;&gt;"",Q7600&lt;&gt;""),Q7600-P7600,"")</f>
        <v>130</v>
      </c>
      <c r="U7600" s="30" t="str">
        <f aca="false">IF(AND(O7600="Engaging",P7600&lt;&gt;""),'Leia-me'!$B$5-P7600,"")</f>
        <v/>
      </c>
      <c r="V7600" s="25" t="str">
        <f aca="false">IF(O7600&lt;&gt;"Engaging","",IF(U7600&lt;='Leia-me'!$B$6,"Saudável",IF(U7600&lt;='Leia-me'!$B$7,"Esfriando",IF(U7600&lt;='Leia-me'!$B$8,"Última chance","Zumbi"))))</f>
        <v/>
      </c>
      <c r="W7600" s="25" t="n">
        <f aca="false">IF(O7600="Won",1,IF(O7600="Lost",0,""))</f>
        <v>1</v>
      </c>
      <c r="Y7600" s="25" t="str">
        <f aca="false">IF(E7600="","Sim","")</f>
        <v/>
      </c>
    </row>
    <row r="7601" customFormat="false" ht="15" hidden="false" customHeight="false" outlineLevel="0" collapsed="false">
      <c r="A7601" s="25" t="s">
        <v>7864</v>
      </c>
      <c r="B7601" s="25" t="s">
        <v>102</v>
      </c>
      <c r="C7601" s="25" t="s">
        <v>111</v>
      </c>
      <c r="D7601" s="25" t="s">
        <v>114</v>
      </c>
      <c r="E7601" s="25" t="s">
        <v>444</v>
      </c>
      <c r="F7601" s="25" t="s">
        <v>192</v>
      </c>
      <c r="G7601" s="26" t="n">
        <v>6354.87</v>
      </c>
      <c r="H7601" s="27" t="n">
        <v>16780</v>
      </c>
      <c r="I7601" s="25" t="s">
        <v>147</v>
      </c>
      <c r="J7601" s="25" t="s">
        <v>445</v>
      </c>
      <c r="K7601" s="25" t="n">
        <v>1996</v>
      </c>
      <c r="L7601" s="25" t="s">
        <v>186</v>
      </c>
      <c r="M7601" s="25" t="s">
        <v>171</v>
      </c>
      <c r="N7601" s="28" t="n">
        <v>550</v>
      </c>
      <c r="O7601" s="25" t="s">
        <v>54</v>
      </c>
      <c r="P7601" s="29" t="n">
        <v>42943</v>
      </c>
      <c r="Q7601" s="29" t="n">
        <v>42957</v>
      </c>
      <c r="R7601" s="28" t="n">
        <v>514</v>
      </c>
      <c r="S7601" s="28" t="n">
        <f aca="false">IF(O7601="Won",R7601,IF(O7601="Lost",0,N7601))</f>
        <v>514</v>
      </c>
      <c r="T7601" s="30" t="n">
        <f aca="false">IF(AND(P7601&lt;&gt;"",Q7601&lt;&gt;""),Q7601-P7601,"")</f>
        <v>14</v>
      </c>
      <c r="U7601" s="30" t="str">
        <f aca="false">IF(AND(O7601="Engaging",P7601&lt;&gt;""),'Leia-me'!$B$5-P7601,"")</f>
        <v/>
      </c>
      <c r="V7601" s="25" t="str">
        <f aca="false">IF(O7601&lt;&gt;"Engaging","",IF(U7601&lt;='Leia-me'!$B$6,"Saudável",IF(U7601&lt;='Leia-me'!$B$7,"Esfriando",IF(U7601&lt;='Leia-me'!$B$8,"Última chance","Zumbi"))))</f>
        <v/>
      </c>
      <c r="W7601" s="25" t="n">
        <f aca="false">IF(O7601="Won",1,IF(O7601="Lost",0,""))</f>
        <v>1</v>
      </c>
      <c r="Y7601" s="25" t="str">
        <f aca="false">IF(E7601="","Sim","")</f>
        <v/>
      </c>
    </row>
    <row r="7602" customFormat="false" ht="15" hidden="false" customHeight="false" outlineLevel="0" collapsed="false">
      <c r="A7602" s="25" t="s">
        <v>7865</v>
      </c>
      <c r="B7602" s="25" t="s">
        <v>102</v>
      </c>
      <c r="C7602" s="25" t="s">
        <v>111</v>
      </c>
      <c r="D7602" s="25" t="s">
        <v>114</v>
      </c>
      <c r="E7602" s="25" t="s">
        <v>419</v>
      </c>
      <c r="F7602" s="25" t="s">
        <v>146</v>
      </c>
      <c r="G7602" s="26" t="n">
        <v>2741.37</v>
      </c>
      <c r="H7602" s="27" t="n">
        <v>9226</v>
      </c>
      <c r="I7602" s="25" t="s">
        <v>147</v>
      </c>
      <c r="K7602" s="25" t="n">
        <v>1985</v>
      </c>
      <c r="L7602" s="25" t="s">
        <v>148</v>
      </c>
      <c r="M7602" s="25" t="s">
        <v>149</v>
      </c>
      <c r="N7602" s="28" t="n">
        <v>55</v>
      </c>
      <c r="O7602" s="25" t="s">
        <v>55</v>
      </c>
      <c r="P7602" s="29" t="n">
        <v>42944</v>
      </c>
      <c r="Q7602" s="29" t="n">
        <v>42945</v>
      </c>
      <c r="R7602" s="28" t="n">
        <v>0</v>
      </c>
      <c r="S7602" s="28" t="n">
        <f aca="false">IF(O7602="Won",R7602,IF(O7602="Lost",0,N7602))</f>
        <v>0</v>
      </c>
      <c r="T7602" s="30" t="n">
        <f aca="false">IF(AND(P7602&lt;&gt;"",Q7602&lt;&gt;""),Q7602-P7602,"")</f>
        <v>1</v>
      </c>
      <c r="U7602" s="30" t="str">
        <f aca="false">IF(AND(O7602="Engaging",P7602&lt;&gt;""),'Leia-me'!$B$5-P7602,"")</f>
        <v/>
      </c>
      <c r="V7602" s="25" t="str">
        <f aca="false">IF(O7602&lt;&gt;"Engaging","",IF(U7602&lt;='Leia-me'!$B$6,"Saudável",IF(U7602&lt;='Leia-me'!$B$7,"Esfriando",IF(U7602&lt;='Leia-me'!$B$8,"Última chance","Zumbi"))))</f>
        <v/>
      </c>
      <c r="W7602" s="25" t="n">
        <f aca="false">IF(O7602="Won",1,IF(O7602="Lost",0,""))</f>
        <v>0</v>
      </c>
      <c r="Y7602" s="25" t="str">
        <f aca="false">IF(E7602="","Sim","")</f>
        <v/>
      </c>
    </row>
    <row r="7603" customFormat="false" ht="15" hidden="false" customHeight="false" outlineLevel="0" collapsed="false">
      <c r="A7603" s="25" t="s">
        <v>7866</v>
      </c>
      <c r="B7603" s="25" t="s">
        <v>102</v>
      </c>
      <c r="C7603" s="25" t="s">
        <v>111</v>
      </c>
      <c r="D7603" s="25" t="s">
        <v>114</v>
      </c>
      <c r="E7603" s="25" t="s">
        <v>433</v>
      </c>
      <c r="F7603" s="25" t="s">
        <v>211</v>
      </c>
      <c r="G7603" s="26" t="n">
        <v>2214.94</v>
      </c>
      <c r="H7603" s="27" t="n">
        <v>5374</v>
      </c>
      <c r="I7603" s="25" t="s">
        <v>147</v>
      </c>
      <c r="K7603" s="25" t="n">
        <v>1996</v>
      </c>
      <c r="L7603" s="25" t="s">
        <v>186</v>
      </c>
      <c r="M7603" s="25" t="s">
        <v>171</v>
      </c>
      <c r="N7603" s="28" t="n">
        <v>550</v>
      </c>
      <c r="O7603" s="25" t="s">
        <v>54</v>
      </c>
      <c r="P7603" s="29" t="n">
        <v>42944</v>
      </c>
      <c r="Q7603" s="29" t="n">
        <v>43054</v>
      </c>
      <c r="R7603" s="28" t="n">
        <v>518</v>
      </c>
      <c r="S7603" s="28" t="n">
        <f aca="false">IF(O7603="Won",R7603,IF(O7603="Lost",0,N7603))</f>
        <v>518</v>
      </c>
      <c r="T7603" s="30" t="n">
        <f aca="false">IF(AND(P7603&lt;&gt;"",Q7603&lt;&gt;""),Q7603-P7603,"")</f>
        <v>110</v>
      </c>
      <c r="U7603" s="30" t="str">
        <f aca="false">IF(AND(O7603="Engaging",P7603&lt;&gt;""),'Leia-me'!$B$5-P7603,"")</f>
        <v/>
      </c>
      <c r="V7603" s="25" t="str">
        <f aca="false">IF(O7603&lt;&gt;"Engaging","",IF(U7603&lt;='Leia-me'!$B$6,"Saudável",IF(U7603&lt;='Leia-me'!$B$7,"Esfriando",IF(U7603&lt;='Leia-me'!$B$8,"Última chance","Zumbi"))))</f>
        <v/>
      </c>
      <c r="W7603" s="25" t="n">
        <f aca="false">IF(O7603="Won",1,IF(O7603="Lost",0,""))</f>
        <v>1</v>
      </c>
      <c r="Y7603" s="25" t="str">
        <f aca="false">IF(E7603="","Sim","")</f>
        <v/>
      </c>
    </row>
    <row r="7604" customFormat="false" ht="15" hidden="false" customHeight="false" outlineLevel="0" collapsed="false">
      <c r="A7604" s="25" t="s">
        <v>7867</v>
      </c>
      <c r="B7604" s="25" t="s">
        <v>102</v>
      </c>
      <c r="C7604" s="25" t="s">
        <v>111</v>
      </c>
      <c r="D7604" s="25" t="s">
        <v>114</v>
      </c>
      <c r="E7604" s="25" t="s">
        <v>1156</v>
      </c>
      <c r="F7604" s="25" t="s">
        <v>185</v>
      </c>
      <c r="G7604" s="26" t="n">
        <v>1242.32</v>
      </c>
      <c r="H7604" s="27" t="n">
        <v>3027</v>
      </c>
      <c r="I7604" s="25" t="s">
        <v>147</v>
      </c>
      <c r="J7604" s="25" t="s">
        <v>193</v>
      </c>
      <c r="K7604" s="25" t="n">
        <v>1993</v>
      </c>
      <c r="L7604" s="25" t="s">
        <v>170</v>
      </c>
      <c r="M7604" s="25" t="s">
        <v>171</v>
      </c>
      <c r="N7604" s="28" t="n">
        <v>1096</v>
      </c>
      <c r="O7604" s="25" t="s">
        <v>56</v>
      </c>
      <c r="P7604" s="29" t="n">
        <v>42945</v>
      </c>
      <c r="Q7604" s="33"/>
      <c r="R7604" s="34"/>
      <c r="S7604" s="28" t="n">
        <f aca="false">IF(O7604="Won",R7604,IF(O7604="Lost",0,N7604))</f>
        <v>1096</v>
      </c>
      <c r="T7604" s="30" t="str">
        <f aca="false">IF(AND(P7604&lt;&gt;"",Q7604&lt;&gt;""),Q7604-P7604,"")</f>
        <v/>
      </c>
      <c r="U7604" s="30" t="n">
        <f aca="false">IF(AND(O7604="Engaging",P7604&lt;&gt;""),'Leia-me'!$B$5-P7604,"")</f>
        <v>155</v>
      </c>
      <c r="V7604" s="25" t="str">
        <f aca="false">IF(O7604&lt;&gt;"Engaging","",IF(U7604&lt;='Leia-me'!$B$6,"Saudável",IF(U7604&lt;='Leia-me'!$B$7,"Esfriando",IF(U7604&lt;='Leia-me'!$B$8,"Última chance","Zumbi"))))</f>
        <v>Zumbi</v>
      </c>
      <c r="W7604" s="25" t="str">
        <f aca="false">IF(O7604="Won",1,IF(O7604="Lost",0,""))</f>
        <v/>
      </c>
      <c r="Y7604" s="25" t="str">
        <f aca="false">IF(E7604="","Sim","")</f>
        <v/>
      </c>
    </row>
    <row r="7605" customFormat="false" ht="15" hidden="false" customHeight="false" outlineLevel="0" collapsed="false">
      <c r="A7605" s="25" t="s">
        <v>7868</v>
      </c>
      <c r="B7605" s="25" t="s">
        <v>102</v>
      </c>
      <c r="C7605" s="25" t="s">
        <v>111</v>
      </c>
      <c r="D7605" s="25" t="s">
        <v>114</v>
      </c>
      <c r="G7605" s="31"/>
      <c r="H7605" s="32"/>
      <c r="L7605" s="25" t="s">
        <v>160</v>
      </c>
      <c r="M7605" s="25" t="s">
        <v>149</v>
      </c>
      <c r="N7605" s="28" t="n">
        <v>3393</v>
      </c>
      <c r="O7605" s="25" t="s">
        <v>56</v>
      </c>
      <c r="P7605" s="29" t="n">
        <v>42945</v>
      </c>
      <c r="Q7605" s="33"/>
      <c r="R7605" s="34"/>
      <c r="S7605" s="28" t="n">
        <f aca="false">IF(O7605="Won",R7605,IF(O7605="Lost",0,N7605))</f>
        <v>3393</v>
      </c>
      <c r="T7605" s="30" t="str">
        <f aca="false">IF(AND(P7605&lt;&gt;"",Q7605&lt;&gt;""),Q7605-P7605,"")</f>
        <v/>
      </c>
      <c r="U7605" s="30" t="n">
        <f aca="false">IF(AND(O7605="Engaging",P7605&lt;&gt;""),'Leia-me'!$B$5-P7605,"")</f>
        <v>155</v>
      </c>
      <c r="V7605" s="25" t="str">
        <f aca="false">IF(O7605&lt;&gt;"Engaging","",IF(U7605&lt;='Leia-me'!$B$6,"Saudável",IF(U7605&lt;='Leia-me'!$B$7,"Esfriando",IF(U7605&lt;='Leia-me'!$B$8,"Última chance","Zumbi"))))</f>
        <v>Zumbi</v>
      </c>
      <c r="W7605" s="25" t="str">
        <f aca="false">IF(O7605="Won",1,IF(O7605="Lost",0,""))</f>
        <v/>
      </c>
      <c r="Y7605" s="25" t="str">
        <f aca="false">IF(E7605="","Sim","")</f>
        <v>Sim</v>
      </c>
    </row>
    <row r="7606" customFormat="false" ht="15" hidden="false" customHeight="false" outlineLevel="0" collapsed="false">
      <c r="A7606" s="25" t="s">
        <v>7869</v>
      </c>
      <c r="B7606" s="25" t="s">
        <v>102</v>
      </c>
      <c r="C7606" s="25" t="s">
        <v>111</v>
      </c>
      <c r="D7606" s="25" t="s">
        <v>114</v>
      </c>
      <c r="E7606" s="25" t="s">
        <v>195</v>
      </c>
      <c r="F7606" s="25" t="s">
        <v>185</v>
      </c>
      <c r="G7606" s="26" t="n">
        <v>8170.38</v>
      </c>
      <c r="H7606" s="27" t="n">
        <v>16499</v>
      </c>
      <c r="I7606" s="25" t="s">
        <v>196</v>
      </c>
      <c r="K7606" s="25" t="n">
        <v>1997</v>
      </c>
      <c r="L7606" s="25" t="s">
        <v>170</v>
      </c>
      <c r="M7606" s="25" t="s">
        <v>171</v>
      </c>
      <c r="N7606" s="28" t="n">
        <v>1096</v>
      </c>
      <c r="O7606" s="25" t="s">
        <v>55</v>
      </c>
      <c r="P7606" s="29" t="n">
        <v>42945</v>
      </c>
      <c r="Q7606" s="29" t="n">
        <v>42950</v>
      </c>
      <c r="R7606" s="28" t="n">
        <v>0</v>
      </c>
      <c r="S7606" s="28" t="n">
        <f aca="false">IF(O7606="Won",R7606,IF(O7606="Lost",0,N7606))</f>
        <v>0</v>
      </c>
      <c r="T7606" s="30" t="n">
        <f aca="false">IF(AND(P7606&lt;&gt;"",Q7606&lt;&gt;""),Q7606-P7606,"")</f>
        <v>5</v>
      </c>
      <c r="U7606" s="30" t="str">
        <f aca="false">IF(AND(O7606="Engaging",P7606&lt;&gt;""),'Leia-me'!$B$5-P7606,"")</f>
        <v/>
      </c>
      <c r="V7606" s="25" t="str">
        <f aca="false">IF(O7606&lt;&gt;"Engaging","",IF(U7606&lt;='Leia-me'!$B$6,"Saudável",IF(U7606&lt;='Leia-me'!$B$7,"Esfriando",IF(U7606&lt;='Leia-me'!$B$8,"Última chance","Zumbi"))))</f>
        <v/>
      </c>
      <c r="W7606" s="25" t="n">
        <f aca="false">IF(O7606="Won",1,IF(O7606="Lost",0,""))</f>
        <v>0</v>
      </c>
      <c r="Y7606" s="25" t="str">
        <f aca="false">IF(E7606="","Sim","")</f>
        <v/>
      </c>
    </row>
    <row r="7607" customFormat="false" ht="15" hidden="false" customHeight="false" outlineLevel="0" collapsed="false">
      <c r="A7607" s="25" t="s">
        <v>7870</v>
      </c>
      <c r="B7607" s="25" t="s">
        <v>102</v>
      </c>
      <c r="C7607" s="25" t="s">
        <v>111</v>
      </c>
      <c r="D7607" s="25" t="s">
        <v>114</v>
      </c>
      <c r="E7607" s="25" t="s">
        <v>868</v>
      </c>
      <c r="F7607" s="25" t="s">
        <v>168</v>
      </c>
      <c r="G7607" s="26" t="n">
        <v>2952.73</v>
      </c>
      <c r="H7607" s="27" t="n">
        <v>5107</v>
      </c>
      <c r="I7607" s="25" t="s">
        <v>147</v>
      </c>
      <c r="K7607" s="25" t="n">
        <v>2000</v>
      </c>
      <c r="L7607" s="25" t="s">
        <v>178</v>
      </c>
      <c r="M7607" s="25" t="s">
        <v>171</v>
      </c>
      <c r="N7607" s="28" t="n">
        <v>5482</v>
      </c>
      <c r="O7607" s="25" t="s">
        <v>54</v>
      </c>
      <c r="P7607" s="29" t="n">
        <v>42945</v>
      </c>
      <c r="Q7607" s="29" t="n">
        <v>42947</v>
      </c>
      <c r="R7607" s="28" t="n">
        <v>4842</v>
      </c>
      <c r="S7607" s="28" t="n">
        <f aca="false">IF(O7607="Won",R7607,IF(O7607="Lost",0,N7607))</f>
        <v>4842</v>
      </c>
      <c r="T7607" s="30" t="n">
        <f aca="false">IF(AND(P7607&lt;&gt;"",Q7607&lt;&gt;""),Q7607-P7607,"")</f>
        <v>2</v>
      </c>
      <c r="U7607" s="30" t="str">
        <f aca="false">IF(AND(O7607="Engaging",P7607&lt;&gt;""),'Leia-me'!$B$5-P7607,"")</f>
        <v/>
      </c>
      <c r="V7607" s="25" t="str">
        <f aca="false">IF(O7607&lt;&gt;"Engaging","",IF(U7607&lt;='Leia-me'!$B$6,"Saudável",IF(U7607&lt;='Leia-me'!$B$7,"Esfriando",IF(U7607&lt;='Leia-me'!$B$8,"Última chance","Zumbi"))))</f>
        <v/>
      </c>
      <c r="W7607" s="25" t="n">
        <f aca="false">IF(O7607="Won",1,IF(O7607="Lost",0,""))</f>
        <v>1</v>
      </c>
      <c r="Y7607" s="25" t="str">
        <f aca="false">IF(E7607="","Sim","")</f>
        <v/>
      </c>
    </row>
    <row r="7608" customFormat="false" ht="15" hidden="false" customHeight="false" outlineLevel="0" collapsed="false">
      <c r="A7608" s="25" t="s">
        <v>7871</v>
      </c>
      <c r="B7608" s="25" t="s">
        <v>102</v>
      </c>
      <c r="C7608" s="25" t="s">
        <v>111</v>
      </c>
      <c r="D7608" s="25" t="s">
        <v>114</v>
      </c>
      <c r="E7608" s="25" t="s">
        <v>1789</v>
      </c>
      <c r="F7608" s="25" t="s">
        <v>211</v>
      </c>
      <c r="G7608" s="26" t="n">
        <v>497.11</v>
      </c>
      <c r="H7608" s="27" t="n">
        <v>1588</v>
      </c>
      <c r="I7608" s="25" t="s">
        <v>147</v>
      </c>
      <c r="K7608" s="25" t="n">
        <v>2009</v>
      </c>
      <c r="L7608" s="25" t="s">
        <v>160</v>
      </c>
      <c r="M7608" s="25" t="s">
        <v>149</v>
      </c>
      <c r="N7608" s="28" t="n">
        <v>3393</v>
      </c>
      <c r="O7608" s="25" t="s">
        <v>54</v>
      </c>
      <c r="P7608" s="29" t="n">
        <v>42945</v>
      </c>
      <c r="Q7608" s="29" t="n">
        <v>43007</v>
      </c>
      <c r="R7608" s="28" t="n">
        <v>3463</v>
      </c>
      <c r="S7608" s="28" t="n">
        <f aca="false">IF(O7608="Won",R7608,IF(O7608="Lost",0,N7608))</f>
        <v>3463</v>
      </c>
      <c r="T7608" s="30" t="n">
        <f aca="false">IF(AND(P7608&lt;&gt;"",Q7608&lt;&gt;""),Q7608-P7608,"")</f>
        <v>62</v>
      </c>
      <c r="U7608" s="30" t="str">
        <f aca="false">IF(AND(O7608="Engaging",P7608&lt;&gt;""),'Leia-me'!$B$5-P7608,"")</f>
        <v/>
      </c>
      <c r="V7608" s="25" t="str">
        <f aca="false">IF(O7608&lt;&gt;"Engaging","",IF(U7608&lt;='Leia-me'!$B$6,"Saudável",IF(U7608&lt;='Leia-me'!$B$7,"Esfriando",IF(U7608&lt;='Leia-me'!$B$8,"Última chance","Zumbi"))))</f>
        <v/>
      </c>
      <c r="W7608" s="25" t="n">
        <f aca="false">IF(O7608="Won",1,IF(O7608="Lost",0,""))</f>
        <v>1</v>
      </c>
      <c r="Y7608" s="25" t="str">
        <f aca="false">IF(E7608="","Sim","")</f>
        <v/>
      </c>
    </row>
    <row r="7609" customFormat="false" ht="15" hidden="false" customHeight="false" outlineLevel="0" collapsed="false">
      <c r="A7609" s="25" t="s">
        <v>7872</v>
      </c>
      <c r="B7609" s="25" t="s">
        <v>102</v>
      </c>
      <c r="C7609" s="25" t="s">
        <v>111</v>
      </c>
      <c r="D7609" s="25" t="s">
        <v>114</v>
      </c>
      <c r="G7609" s="31"/>
      <c r="H7609" s="32"/>
      <c r="L7609" s="25" t="s">
        <v>148</v>
      </c>
      <c r="M7609" s="25" t="s">
        <v>149</v>
      </c>
      <c r="N7609" s="28" t="n">
        <v>55</v>
      </c>
      <c r="O7609" s="25" t="s">
        <v>56</v>
      </c>
      <c r="P7609" s="29" t="n">
        <v>42946</v>
      </c>
      <c r="Q7609" s="33"/>
      <c r="R7609" s="34"/>
      <c r="S7609" s="28" t="n">
        <f aca="false">IF(O7609="Won",R7609,IF(O7609="Lost",0,N7609))</f>
        <v>55</v>
      </c>
      <c r="T7609" s="30" t="str">
        <f aca="false">IF(AND(P7609&lt;&gt;"",Q7609&lt;&gt;""),Q7609-P7609,"")</f>
        <v/>
      </c>
      <c r="U7609" s="30" t="n">
        <f aca="false">IF(AND(O7609="Engaging",P7609&lt;&gt;""),'Leia-me'!$B$5-P7609,"")</f>
        <v>154</v>
      </c>
      <c r="V7609" s="25" t="str">
        <f aca="false">IF(O7609&lt;&gt;"Engaging","",IF(U7609&lt;='Leia-me'!$B$6,"Saudável",IF(U7609&lt;='Leia-me'!$B$7,"Esfriando",IF(U7609&lt;='Leia-me'!$B$8,"Última chance","Zumbi"))))</f>
        <v>Zumbi</v>
      </c>
      <c r="W7609" s="25" t="str">
        <f aca="false">IF(O7609="Won",1,IF(O7609="Lost",0,""))</f>
        <v/>
      </c>
      <c r="Y7609" s="25" t="str">
        <f aca="false">IF(E7609="","Sim","")</f>
        <v>Sim</v>
      </c>
    </row>
    <row r="7610" customFormat="false" ht="15" hidden="false" customHeight="false" outlineLevel="0" collapsed="false">
      <c r="A7610" s="25" t="s">
        <v>7873</v>
      </c>
      <c r="B7610" s="25" t="s">
        <v>102</v>
      </c>
      <c r="C7610" s="25" t="s">
        <v>111</v>
      </c>
      <c r="D7610" s="25" t="s">
        <v>114</v>
      </c>
      <c r="E7610" s="25" t="s">
        <v>478</v>
      </c>
      <c r="F7610" s="25" t="s">
        <v>165</v>
      </c>
      <c r="G7610" s="26" t="n">
        <v>349.81</v>
      </c>
      <c r="H7610" s="27" t="n">
        <v>315</v>
      </c>
      <c r="I7610" s="25" t="s">
        <v>147</v>
      </c>
      <c r="K7610" s="25" t="n">
        <v>2002</v>
      </c>
      <c r="L7610" s="25" t="s">
        <v>170</v>
      </c>
      <c r="M7610" s="25" t="s">
        <v>171</v>
      </c>
      <c r="N7610" s="28" t="n">
        <v>1096</v>
      </c>
      <c r="O7610" s="25" t="s">
        <v>54</v>
      </c>
      <c r="P7610" s="29" t="n">
        <v>42946</v>
      </c>
      <c r="Q7610" s="29" t="n">
        <v>42956</v>
      </c>
      <c r="R7610" s="28" t="n">
        <v>1038</v>
      </c>
      <c r="S7610" s="28" t="n">
        <f aca="false">IF(O7610="Won",R7610,IF(O7610="Lost",0,N7610))</f>
        <v>1038</v>
      </c>
      <c r="T7610" s="30" t="n">
        <f aca="false">IF(AND(P7610&lt;&gt;"",Q7610&lt;&gt;""),Q7610-P7610,"")</f>
        <v>10</v>
      </c>
      <c r="U7610" s="30" t="str">
        <f aca="false">IF(AND(O7610="Engaging",P7610&lt;&gt;""),'Leia-me'!$B$5-P7610,"")</f>
        <v/>
      </c>
      <c r="V7610" s="25" t="str">
        <f aca="false">IF(O7610&lt;&gt;"Engaging","",IF(U7610&lt;='Leia-me'!$B$6,"Saudável",IF(U7610&lt;='Leia-me'!$B$7,"Esfriando",IF(U7610&lt;='Leia-me'!$B$8,"Última chance","Zumbi"))))</f>
        <v/>
      </c>
      <c r="W7610" s="25" t="n">
        <f aca="false">IF(O7610="Won",1,IF(O7610="Lost",0,""))</f>
        <v>1</v>
      </c>
      <c r="Y7610" s="25" t="str">
        <f aca="false">IF(E7610="","Sim","")</f>
        <v/>
      </c>
    </row>
    <row r="7611" customFormat="false" ht="15" hidden="false" customHeight="false" outlineLevel="0" collapsed="false">
      <c r="A7611" s="25" t="s">
        <v>7874</v>
      </c>
      <c r="B7611" s="25" t="s">
        <v>102</v>
      </c>
      <c r="C7611" s="25" t="s">
        <v>111</v>
      </c>
      <c r="D7611" s="25" t="s">
        <v>114</v>
      </c>
      <c r="E7611" s="25" t="s">
        <v>210</v>
      </c>
      <c r="F7611" s="25" t="s">
        <v>211</v>
      </c>
      <c r="G7611" s="26" t="n">
        <v>718.62</v>
      </c>
      <c r="H7611" s="27" t="n">
        <v>2448</v>
      </c>
      <c r="I7611" s="25" t="s">
        <v>147</v>
      </c>
      <c r="K7611" s="25" t="n">
        <v>2001</v>
      </c>
      <c r="L7611" s="25" t="s">
        <v>148</v>
      </c>
      <c r="M7611" s="25" t="s">
        <v>149</v>
      </c>
      <c r="N7611" s="28" t="n">
        <v>55</v>
      </c>
      <c r="O7611" s="25" t="s">
        <v>56</v>
      </c>
      <c r="P7611" s="29" t="n">
        <v>42950</v>
      </c>
      <c r="Q7611" s="33"/>
      <c r="R7611" s="34"/>
      <c r="S7611" s="28" t="n">
        <f aca="false">IF(O7611="Won",R7611,IF(O7611="Lost",0,N7611))</f>
        <v>55</v>
      </c>
      <c r="T7611" s="30" t="str">
        <f aca="false">IF(AND(P7611&lt;&gt;"",Q7611&lt;&gt;""),Q7611-P7611,"")</f>
        <v/>
      </c>
      <c r="U7611" s="30" t="n">
        <f aca="false">IF(AND(O7611="Engaging",P7611&lt;&gt;""),'Leia-me'!$B$5-P7611,"")</f>
        <v>150</v>
      </c>
      <c r="V7611" s="25" t="str">
        <f aca="false">IF(O7611&lt;&gt;"Engaging","",IF(U7611&lt;='Leia-me'!$B$6,"Saudável",IF(U7611&lt;='Leia-me'!$B$7,"Esfriando",IF(U7611&lt;='Leia-me'!$B$8,"Última chance","Zumbi"))))</f>
        <v>Zumbi</v>
      </c>
      <c r="W7611" s="25" t="str">
        <f aca="false">IF(O7611="Won",1,IF(O7611="Lost",0,""))</f>
        <v/>
      </c>
      <c r="Y7611" s="25" t="str">
        <f aca="false">IF(E7611="","Sim","")</f>
        <v/>
      </c>
    </row>
    <row r="7612" customFormat="false" ht="15" hidden="false" customHeight="false" outlineLevel="0" collapsed="false">
      <c r="A7612" s="25" t="s">
        <v>7875</v>
      </c>
      <c r="B7612" s="25" t="s">
        <v>102</v>
      </c>
      <c r="C7612" s="25" t="s">
        <v>111</v>
      </c>
      <c r="D7612" s="25" t="s">
        <v>114</v>
      </c>
      <c r="G7612" s="31"/>
      <c r="H7612" s="32"/>
      <c r="L7612" s="25" t="s">
        <v>186</v>
      </c>
      <c r="M7612" s="25" t="s">
        <v>171</v>
      </c>
      <c r="N7612" s="28" t="n">
        <v>550</v>
      </c>
      <c r="O7612" s="25" t="s">
        <v>56</v>
      </c>
      <c r="P7612" s="29" t="n">
        <v>42953</v>
      </c>
      <c r="Q7612" s="33"/>
      <c r="R7612" s="34"/>
      <c r="S7612" s="28" t="n">
        <f aca="false">IF(O7612="Won",R7612,IF(O7612="Lost",0,N7612))</f>
        <v>550</v>
      </c>
      <c r="T7612" s="30" t="str">
        <f aca="false">IF(AND(P7612&lt;&gt;"",Q7612&lt;&gt;""),Q7612-P7612,"")</f>
        <v/>
      </c>
      <c r="U7612" s="30" t="n">
        <f aca="false">IF(AND(O7612="Engaging",P7612&lt;&gt;""),'Leia-me'!$B$5-P7612,"")</f>
        <v>147</v>
      </c>
      <c r="V7612" s="25" t="str">
        <f aca="false">IF(O7612&lt;&gt;"Engaging","",IF(U7612&lt;='Leia-me'!$B$6,"Saudável",IF(U7612&lt;='Leia-me'!$B$7,"Esfriando",IF(U7612&lt;='Leia-me'!$B$8,"Última chance","Zumbi"))))</f>
        <v>Zumbi</v>
      </c>
      <c r="W7612" s="25" t="str">
        <f aca="false">IF(O7612="Won",1,IF(O7612="Lost",0,""))</f>
        <v/>
      </c>
      <c r="Y7612" s="25" t="str">
        <f aca="false">IF(E7612="","Sim","")</f>
        <v>Sim</v>
      </c>
    </row>
    <row r="7613" customFormat="false" ht="15" hidden="false" customHeight="false" outlineLevel="0" collapsed="false">
      <c r="A7613" s="25" t="s">
        <v>7876</v>
      </c>
      <c r="B7613" s="25" t="s">
        <v>102</v>
      </c>
      <c r="C7613" s="25" t="s">
        <v>111</v>
      </c>
      <c r="D7613" s="25" t="s">
        <v>114</v>
      </c>
      <c r="E7613" s="25" t="s">
        <v>2484</v>
      </c>
      <c r="F7613" s="25" t="s">
        <v>155</v>
      </c>
      <c r="G7613" s="26" t="n">
        <v>1825.82</v>
      </c>
      <c r="H7613" s="27" t="n">
        <v>5595</v>
      </c>
      <c r="I7613" s="25" t="s">
        <v>147</v>
      </c>
      <c r="J7613" s="25" t="s">
        <v>156</v>
      </c>
      <c r="K7613" s="25" t="n">
        <v>1995</v>
      </c>
      <c r="L7613" s="25" t="s">
        <v>170</v>
      </c>
      <c r="M7613" s="25" t="s">
        <v>171</v>
      </c>
      <c r="N7613" s="28" t="n">
        <v>1096</v>
      </c>
      <c r="O7613" s="25" t="s">
        <v>55</v>
      </c>
      <c r="P7613" s="29" t="n">
        <v>42953</v>
      </c>
      <c r="Q7613" s="29" t="n">
        <v>43043</v>
      </c>
      <c r="R7613" s="28" t="n">
        <v>0</v>
      </c>
      <c r="S7613" s="28" t="n">
        <f aca="false">IF(O7613="Won",R7613,IF(O7613="Lost",0,N7613))</f>
        <v>0</v>
      </c>
      <c r="T7613" s="30" t="n">
        <f aca="false">IF(AND(P7613&lt;&gt;"",Q7613&lt;&gt;""),Q7613-P7613,"")</f>
        <v>90</v>
      </c>
      <c r="U7613" s="30" t="str">
        <f aca="false">IF(AND(O7613="Engaging",P7613&lt;&gt;""),'Leia-me'!$B$5-P7613,"")</f>
        <v/>
      </c>
      <c r="V7613" s="25" t="str">
        <f aca="false">IF(O7613&lt;&gt;"Engaging","",IF(U7613&lt;='Leia-me'!$B$6,"Saudável",IF(U7613&lt;='Leia-me'!$B$7,"Esfriando",IF(U7613&lt;='Leia-me'!$B$8,"Última chance","Zumbi"))))</f>
        <v/>
      </c>
      <c r="W7613" s="25" t="n">
        <f aca="false">IF(O7613="Won",1,IF(O7613="Lost",0,""))</f>
        <v>0</v>
      </c>
      <c r="Y7613" s="25" t="str">
        <f aca="false">IF(E7613="","Sim","")</f>
        <v/>
      </c>
    </row>
    <row r="7614" customFormat="false" ht="15" hidden="false" customHeight="false" outlineLevel="0" collapsed="false">
      <c r="A7614" s="25" t="s">
        <v>7877</v>
      </c>
      <c r="B7614" s="25" t="s">
        <v>102</v>
      </c>
      <c r="C7614" s="25" t="s">
        <v>111</v>
      </c>
      <c r="D7614" s="25" t="s">
        <v>114</v>
      </c>
      <c r="E7614" s="25" t="s">
        <v>1158</v>
      </c>
      <c r="F7614" s="25" t="s">
        <v>185</v>
      </c>
      <c r="G7614" s="26" t="n">
        <v>7708.38</v>
      </c>
      <c r="H7614" s="27" t="n">
        <v>13756</v>
      </c>
      <c r="I7614" s="25" t="s">
        <v>147</v>
      </c>
      <c r="K7614" s="25" t="n">
        <v>1980</v>
      </c>
      <c r="L7614" s="25" t="s">
        <v>186</v>
      </c>
      <c r="M7614" s="25" t="s">
        <v>171</v>
      </c>
      <c r="N7614" s="28" t="n">
        <v>550</v>
      </c>
      <c r="O7614" s="25" t="s">
        <v>54</v>
      </c>
      <c r="P7614" s="29" t="n">
        <v>42953</v>
      </c>
      <c r="Q7614" s="29" t="n">
        <v>43087</v>
      </c>
      <c r="R7614" s="28" t="n">
        <v>510</v>
      </c>
      <c r="S7614" s="28" t="n">
        <f aca="false">IF(O7614="Won",R7614,IF(O7614="Lost",0,N7614))</f>
        <v>510</v>
      </c>
      <c r="T7614" s="30" t="n">
        <f aca="false">IF(AND(P7614&lt;&gt;"",Q7614&lt;&gt;""),Q7614-P7614,"")</f>
        <v>134</v>
      </c>
      <c r="U7614" s="30" t="str">
        <f aca="false">IF(AND(O7614="Engaging",P7614&lt;&gt;""),'Leia-me'!$B$5-P7614,"")</f>
        <v/>
      </c>
      <c r="V7614" s="25" t="str">
        <f aca="false">IF(O7614&lt;&gt;"Engaging","",IF(U7614&lt;='Leia-me'!$B$6,"Saudável",IF(U7614&lt;='Leia-me'!$B$7,"Esfriando",IF(U7614&lt;='Leia-me'!$B$8,"Última chance","Zumbi"))))</f>
        <v/>
      </c>
      <c r="W7614" s="25" t="n">
        <f aca="false">IF(O7614="Won",1,IF(O7614="Lost",0,""))</f>
        <v>1</v>
      </c>
      <c r="Y7614" s="25" t="str">
        <f aca="false">IF(E7614="","Sim","")</f>
        <v/>
      </c>
    </row>
    <row r="7615" customFormat="false" ht="15" hidden="false" customHeight="false" outlineLevel="0" collapsed="false">
      <c r="A7615" s="25" t="s">
        <v>7878</v>
      </c>
      <c r="B7615" s="25" t="s">
        <v>102</v>
      </c>
      <c r="C7615" s="25" t="s">
        <v>111</v>
      </c>
      <c r="D7615" s="25" t="s">
        <v>114</v>
      </c>
      <c r="E7615" s="25" t="s">
        <v>444</v>
      </c>
      <c r="F7615" s="25" t="s">
        <v>192</v>
      </c>
      <c r="G7615" s="26" t="n">
        <v>6354.87</v>
      </c>
      <c r="H7615" s="27" t="n">
        <v>16780</v>
      </c>
      <c r="I7615" s="25" t="s">
        <v>147</v>
      </c>
      <c r="J7615" s="25" t="s">
        <v>445</v>
      </c>
      <c r="K7615" s="25" t="n">
        <v>1996</v>
      </c>
      <c r="L7615" s="25" t="s">
        <v>160</v>
      </c>
      <c r="M7615" s="25" t="s">
        <v>149</v>
      </c>
      <c r="N7615" s="28" t="n">
        <v>3393</v>
      </c>
      <c r="O7615" s="25" t="s">
        <v>54</v>
      </c>
      <c r="P7615" s="29" t="n">
        <v>42953</v>
      </c>
      <c r="Q7615" s="29" t="n">
        <v>43058</v>
      </c>
      <c r="R7615" s="28" t="n">
        <v>4032</v>
      </c>
      <c r="S7615" s="28" t="n">
        <f aca="false">IF(O7615="Won",R7615,IF(O7615="Lost",0,N7615))</f>
        <v>4032</v>
      </c>
      <c r="T7615" s="30" t="n">
        <f aca="false">IF(AND(P7615&lt;&gt;"",Q7615&lt;&gt;""),Q7615-P7615,"")</f>
        <v>105</v>
      </c>
      <c r="U7615" s="30" t="str">
        <f aca="false">IF(AND(O7615="Engaging",P7615&lt;&gt;""),'Leia-me'!$B$5-P7615,"")</f>
        <v/>
      </c>
      <c r="V7615" s="25" t="str">
        <f aca="false">IF(O7615&lt;&gt;"Engaging","",IF(U7615&lt;='Leia-me'!$B$6,"Saudável",IF(U7615&lt;='Leia-me'!$B$7,"Esfriando",IF(U7615&lt;='Leia-me'!$B$8,"Última chance","Zumbi"))))</f>
        <v/>
      </c>
      <c r="W7615" s="25" t="n">
        <f aca="false">IF(O7615="Won",1,IF(O7615="Lost",0,""))</f>
        <v>1</v>
      </c>
      <c r="Y7615" s="25" t="str">
        <f aca="false">IF(E7615="","Sim","")</f>
        <v/>
      </c>
    </row>
    <row r="7616" customFormat="false" ht="15" hidden="false" customHeight="false" outlineLevel="0" collapsed="false">
      <c r="A7616" s="25" t="s">
        <v>7879</v>
      </c>
      <c r="B7616" s="25" t="s">
        <v>102</v>
      </c>
      <c r="C7616" s="25" t="s">
        <v>111</v>
      </c>
      <c r="D7616" s="25" t="s">
        <v>114</v>
      </c>
      <c r="E7616" s="25" t="s">
        <v>1789</v>
      </c>
      <c r="F7616" s="25" t="s">
        <v>211</v>
      </c>
      <c r="G7616" s="26" t="n">
        <v>497.11</v>
      </c>
      <c r="H7616" s="27" t="n">
        <v>1588</v>
      </c>
      <c r="I7616" s="25" t="s">
        <v>147</v>
      </c>
      <c r="K7616" s="25" t="n">
        <v>2009</v>
      </c>
      <c r="L7616" s="25" t="s">
        <v>170</v>
      </c>
      <c r="M7616" s="25" t="s">
        <v>171</v>
      </c>
      <c r="N7616" s="28" t="n">
        <v>1096</v>
      </c>
      <c r="O7616" s="25" t="s">
        <v>55</v>
      </c>
      <c r="P7616" s="29" t="n">
        <v>42954</v>
      </c>
      <c r="Q7616" s="29" t="n">
        <v>43063</v>
      </c>
      <c r="R7616" s="28" t="n">
        <v>0</v>
      </c>
      <c r="S7616" s="28" t="n">
        <f aca="false">IF(O7616="Won",R7616,IF(O7616="Lost",0,N7616))</f>
        <v>0</v>
      </c>
      <c r="T7616" s="30" t="n">
        <f aca="false">IF(AND(P7616&lt;&gt;"",Q7616&lt;&gt;""),Q7616-P7616,"")</f>
        <v>109</v>
      </c>
      <c r="U7616" s="30" t="str">
        <f aca="false">IF(AND(O7616="Engaging",P7616&lt;&gt;""),'Leia-me'!$B$5-P7616,"")</f>
        <v/>
      </c>
      <c r="V7616" s="25" t="str">
        <f aca="false">IF(O7616&lt;&gt;"Engaging","",IF(U7616&lt;='Leia-me'!$B$6,"Saudável",IF(U7616&lt;='Leia-me'!$B$7,"Esfriando",IF(U7616&lt;='Leia-me'!$B$8,"Última chance","Zumbi"))))</f>
        <v/>
      </c>
      <c r="W7616" s="25" t="n">
        <f aca="false">IF(O7616="Won",1,IF(O7616="Lost",0,""))</f>
        <v>0</v>
      </c>
      <c r="Y7616" s="25" t="str">
        <f aca="false">IF(E7616="","Sim","")</f>
        <v/>
      </c>
    </row>
    <row r="7617" customFormat="false" ht="15" hidden="false" customHeight="false" outlineLevel="0" collapsed="false">
      <c r="A7617" s="25" t="s">
        <v>7880</v>
      </c>
      <c r="B7617" s="25" t="s">
        <v>102</v>
      </c>
      <c r="C7617" s="25" t="s">
        <v>111</v>
      </c>
      <c r="D7617" s="25" t="s">
        <v>114</v>
      </c>
      <c r="E7617" s="25" t="s">
        <v>210</v>
      </c>
      <c r="F7617" s="25" t="s">
        <v>211</v>
      </c>
      <c r="G7617" s="26" t="n">
        <v>718.62</v>
      </c>
      <c r="H7617" s="27" t="n">
        <v>2448</v>
      </c>
      <c r="I7617" s="25" t="s">
        <v>147</v>
      </c>
      <c r="K7617" s="25" t="n">
        <v>2001</v>
      </c>
      <c r="L7617" s="25" t="s">
        <v>186</v>
      </c>
      <c r="M7617" s="25" t="s">
        <v>171</v>
      </c>
      <c r="N7617" s="28" t="n">
        <v>550</v>
      </c>
      <c r="O7617" s="25" t="s">
        <v>56</v>
      </c>
      <c r="P7617" s="29" t="n">
        <v>42955</v>
      </c>
      <c r="Q7617" s="33"/>
      <c r="R7617" s="34"/>
      <c r="S7617" s="28" t="n">
        <f aca="false">IF(O7617="Won",R7617,IF(O7617="Lost",0,N7617))</f>
        <v>550</v>
      </c>
      <c r="T7617" s="30" t="str">
        <f aca="false">IF(AND(P7617&lt;&gt;"",Q7617&lt;&gt;""),Q7617-P7617,"")</f>
        <v/>
      </c>
      <c r="U7617" s="30" t="n">
        <f aca="false">IF(AND(O7617="Engaging",P7617&lt;&gt;""),'Leia-me'!$B$5-P7617,"")</f>
        <v>145</v>
      </c>
      <c r="V7617" s="25" t="str">
        <f aca="false">IF(O7617&lt;&gt;"Engaging","",IF(U7617&lt;='Leia-me'!$B$6,"Saudável",IF(U7617&lt;='Leia-me'!$B$7,"Esfriando",IF(U7617&lt;='Leia-me'!$B$8,"Última chance","Zumbi"))))</f>
        <v>Zumbi</v>
      </c>
      <c r="W7617" s="25" t="str">
        <f aca="false">IF(O7617="Won",1,IF(O7617="Lost",0,""))</f>
        <v/>
      </c>
      <c r="Y7617" s="25" t="str">
        <f aca="false">IF(E7617="","Sim","")</f>
        <v/>
      </c>
    </row>
    <row r="7618" customFormat="false" ht="15" hidden="false" customHeight="false" outlineLevel="0" collapsed="false">
      <c r="A7618" s="25" t="s">
        <v>7881</v>
      </c>
      <c r="B7618" s="25" t="s">
        <v>102</v>
      </c>
      <c r="C7618" s="25" t="s">
        <v>111</v>
      </c>
      <c r="D7618" s="25" t="s">
        <v>114</v>
      </c>
      <c r="E7618" s="25" t="s">
        <v>868</v>
      </c>
      <c r="F7618" s="25" t="s">
        <v>168</v>
      </c>
      <c r="G7618" s="26" t="n">
        <v>2952.73</v>
      </c>
      <c r="H7618" s="27" t="n">
        <v>5107</v>
      </c>
      <c r="I7618" s="25" t="s">
        <v>147</v>
      </c>
      <c r="K7618" s="25" t="n">
        <v>2000</v>
      </c>
      <c r="L7618" s="25" t="s">
        <v>178</v>
      </c>
      <c r="M7618" s="25" t="s">
        <v>171</v>
      </c>
      <c r="N7618" s="28" t="n">
        <v>5482</v>
      </c>
      <c r="O7618" s="25" t="s">
        <v>54</v>
      </c>
      <c r="P7618" s="29" t="n">
        <v>42961</v>
      </c>
      <c r="Q7618" s="29" t="n">
        <v>43049</v>
      </c>
      <c r="R7618" s="28" t="n">
        <v>6186</v>
      </c>
      <c r="S7618" s="28" t="n">
        <f aca="false">IF(O7618="Won",R7618,IF(O7618="Lost",0,N7618))</f>
        <v>6186</v>
      </c>
      <c r="T7618" s="30" t="n">
        <f aca="false">IF(AND(P7618&lt;&gt;"",Q7618&lt;&gt;""),Q7618-P7618,"")</f>
        <v>88</v>
      </c>
      <c r="U7618" s="30" t="str">
        <f aca="false">IF(AND(O7618="Engaging",P7618&lt;&gt;""),'Leia-me'!$B$5-P7618,"")</f>
        <v/>
      </c>
      <c r="V7618" s="25" t="str">
        <f aca="false">IF(O7618&lt;&gt;"Engaging","",IF(U7618&lt;='Leia-me'!$B$6,"Saudável",IF(U7618&lt;='Leia-me'!$B$7,"Esfriando",IF(U7618&lt;='Leia-me'!$B$8,"Última chance","Zumbi"))))</f>
        <v/>
      </c>
      <c r="W7618" s="25" t="n">
        <f aca="false">IF(O7618="Won",1,IF(O7618="Lost",0,""))</f>
        <v>1</v>
      </c>
      <c r="Y7618" s="25" t="str">
        <f aca="false">IF(E7618="","Sim","")</f>
        <v/>
      </c>
    </row>
    <row r="7619" customFormat="false" ht="15" hidden="false" customHeight="false" outlineLevel="0" collapsed="false">
      <c r="A7619" s="25" t="s">
        <v>7882</v>
      </c>
      <c r="B7619" s="25" t="s">
        <v>102</v>
      </c>
      <c r="C7619" s="25" t="s">
        <v>111</v>
      </c>
      <c r="D7619" s="25" t="s">
        <v>114</v>
      </c>
      <c r="E7619" s="25" t="s">
        <v>444</v>
      </c>
      <c r="F7619" s="25" t="s">
        <v>192</v>
      </c>
      <c r="G7619" s="26" t="n">
        <v>6354.87</v>
      </c>
      <c r="H7619" s="27" t="n">
        <v>16780</v>
      </c>
      <c r="I7619" s="25" t="s">
        <v>147</v>
      </c>
      <c r="J7619" s="25" t="s">
        <v>445</v>
      </c>
      <c r="K7619" s="25" t="n">
        <v>1996</v>
      </c>
      <c r="L7619" s="25" t="s">
        <v>186</v>
      </c>
      <c r="M7619" s="25" t="s">
        <v>171</v>
      </c>
      <c r="N7619" s="28" t="n">
        <v>550</v>
      </c>
      <c r="O7619" s="25" t="s">
        <v>54</v>
      </c>
      <c r="P7619" s="29" t="n">
        <v>42962</v>
      </c>
      <c r="Q7619" s="29" t="n">
        <v>42970</v>
      </c>
      <c r="R7619" s="28" t="n">
        <v>557</v>
      </c>
      <c r="S7619" s="28" t="n">
        <f aca="false">IF(O7619="Won",R7619,IF(O7619="Lost",0,N7619))</f>
        <v>557</v>
      </c>
      <c r="T7619" s="30" t="n">
        <f aca="false">IF(AND(P7619&lt;&gt;"",Q7619&lt;&gt;""),Q7619-P7619,"")</f>
        <v>8</v>
      </c>
      <c r="U7619" s="30" t="str">
        <f aca="false">IF(AND(O7619="Engaging",P7619&lt;&gt;""),'Leia-me'!$B$5-P7619,"")</f>
        <v/>
      </c>
      <c r="V7619" s="25" t="str">
        <f aca="false">IF(O7619&lt;&gt;"Engaging","",IF(U7619&lt;='Leia-me'!$B$6,"Saudável",IF(U7619&lt;='Leia-me'!$B$7,"Esfriando",IF(U7619&lt;='Leia-me'!$B$8,"Última chance","Zumbi"))))</f>
        <v/>
      </c>
      <c r="W7619" s="25" t="n">
        <f aca="false">IF(O7619="Won",1,IF(O7619="Lost",0,""))</f>
        <v>1</v>
      </c>
      <c r="Y7619" s="25" t="str">
        <f aca="false">IF(E7619="","Sim","")</f>
        <v/>
      </c>
    </row>
    <row r="7620" customFormat="false" ht="15" hidden="false" customHeight="false" outlineLevel="0" collapsed="false">
      <c r="A7620" s="25" t="s">
        <v>7883</v>
      </c>
      <c r="B7620" s="25" t="s">
        <v>102</v>
      </c>
      <c r="C7620" s="25" t="s">
        <v>111</v>
      </c>
      <c r="D7620" s="25" t="s">
        <v>114</v>
      </c>
      <c r="E7620" s="25" t="s">
        <v>1789</v>
      </c>
      <c r="F7620" s="25" t="s">
        <v>211</v>
      </c>
      <c r="G7620" s="26" t="n">
        <v>497.11</v>
      </c>
      <c r="H7620" s="27" t="n">
        <v>1588</v>
      </c>
      <c r="I7620" s="25" t="s">
        <v>147</v>
      </c>
      <c r="K7620" s="25" t="n">
        <v>2009</v>
      </c>
      <c r="L7620" s="25" t="s">
        <v>186</v>
      </c>
      <c r="M7620" s="25" t="s">
        <v>171</v>
      </c>
      <c r="N7620" s="28" t="n">
        <v>550</v>
      </c>
      <c r="O7620" s="25" t="s">
        <v>54</v>
      </c>
      <c r="P7620" s="29" t="n">
        <v>42963</v>
      </c>
      <c r="Q7620" s="29" t="n">
        <v>42970</v>
      </c>
      <c r="R7620" s="28" t="n">
        <v>557</v>
      </c>
      <c r="S7620" s="28" t="n">
        <f aca="false">IF(O7620="Won",R7620,IF(O7620="Lost",0,N7620))</f>
        <v>557</v>
      </c>
      <c r="T7620" s="30" t="n">
        <f aca="false">IF(AND(P7620&lt;&gt;"",Q7620&lt;&gt;""),Q7620-P7620,"")</f>
        <v>7</v>
      </c>
      <c r="U7620" s="30" t="str">
        <f aca="false">IF(AND(O7620="Engaging",P7620&lt;&gt;""),'Leia-me'!$B$5-P7620,"")</f>
        <v/>
      </c>
      <c r="V7620" s="25" t="str">
        <f aca="false">IF(O7620&lt;&gt;"Engaging","",IF(U7620&lt;='Leia-me'!$B$6,"Saudável",IF(U7620&lt;='Leia-me'!$B$7,"Esfriando",IF(U7620&lt;='Leia-me'!$B$8,"Última chance","Zumbi"))))</f>
        <v/>
      </c>
      <c r="W7620" s="25" t="n">
        <f aca="false">IF(O7620="Won",1,IF(O7620="Lost",0,""))</f>
        <v>1</v>
      </c>
      <c r="Y7620" s="25" t="str">
        <f aca="false">IF(E7620="","Sim","")</f>
        <v/>
      </c>
    </row>
    <row r="7621" customFormat="false" ht="15" hidden="false" customHeight="false" outlineLevel="0" collapsed="false">
      <c r="A7621" s="25" t="s">
        <v>7884</v>
      </c>
      <c r="B7621" s="25" t="s">
        <v>102</v>
      </c>
      <c r="C7621" s="25" t="s">
        <v>111</v>
      </c>
      <c r="D7621" s="25" t="s">
        <v>114</v>
      </c>
      <c r="E7621" s="25" t="s">
        <v>1187</v>
      </c>
      <c r="F7621" s="25" t="s">
        <v>159</v>
      </c>
      <c r="G7621" s="26" t="n">
        <v>2059.9</v>
      </c>
      <c r="H7621" s="27" t="n">
        <v>3644</v>
      </c>
      <c r="I7621" s="25" t="s">
        <v>147</v>
      </c>
      <c r="K7621" s="25" t="n">
        <v>1988</v>
      </c>
      <c r="L7621" s="25" t="s">
        <v>148</v>
      </c>
      <c r="M7621" s="25" t="s">
        <v>149</v>
      </c>
      <c r="N7621" s="28" t="n">
        <v>55</v>
      </c>
      <c r="O7621" s="25" t="s">
        <v>54</v>
      </c>
      <c r="P7621" s="29" t="n">
        <v>42963</v>
      </c>
      <c r="Q7621" s="29" t="n">
        <v>42982</v>
      </c>
      <c r="R7621" s="28" t="n">
        <v>57</v>
      </c>
      <c r="S7621" s="28" t="n">
        <f aca="false">IF(O7621="Won",R7621,IF(O7621="Lost",0,N7621))</f>
        <v>57</v>
      </c>
      <c r="T7621" s="30" t="n">
        <f aca="false">IF(AND(P7621&lt;&gt;"",Q7621&lt;&gt;""),Q7621-P7621,"")</f>
        <v>19</v>
      </c>
      <c r="U7621" s="30" t="str">
        <f aca="false">IF(AND(O7621="Engaging",P7621&lt;&gt;""),'Leia-me'!$B$5-P7621,"")</f>
        <v/>
      </c>
      <c r="V7621" s="25" t="str">
        <f aca="false">IF(O7621&lt;&gt;"Engaging","",IF(U7621&lt;='Leia-me'!$B$6,"Saudável",IF(U7621&lt;='Leia-me'!$B$7,"Esfriando",IF(U7621&lt;='Leia-me'!$B$8,"Última chance","Zumbi"))))</f>
        <v/>
      </c>
      <c r="W7621" s="25" t="n">
        <f aca="false">IF(O7621="Won",1,IF(O7621="Lost",0,""))</f>
        <v>1</v>
      </c>
      <c r="Y7621" s="25" t="str">
        <f aca="false">IF(E7621="","Sim","")</f>
        <v/>
      </c>
    </row>
    <row r="7622" customFormat="false" ht="15" hidden="false" customHeight="false" outlineLevel="0" collapsed="false">
      <c r="A7622" s="25" t="s">
        <v>7885</v>
      </c>
      <c r="B7622" s="25" t="s">
        <v>102</v>
      </c>
      <c r="C7622" s="25" t="s">
        <v>111</v>
      </c>
      <c r="D7622" s="25" t="s">
        <v>114</v>
      </c>
      <c r="G7622" s="31"/>
      <c r="H7622" s="32"/>
      <c r="L7622" s="25" t="s">
        <v>1834</v>
      </c>
      <c r="M7622" s="25" t="s">
        <v>171</v>
      </c>
      <c r="N7622" s="28" t="n">
        <v>4821</v>
      </c>
      <c r="O7622" s="25" t="s">
        <v>56</v>
      </c>
      <c r="P7622" s="29" t="n">
        <v>42965</v>
      </c>
      <c r="Q7622" s="33"/>
      <c r="R7622" s="34"/>
      <c r="S7622" s="28" t="n">
        <f aca="false">IF(O7622="Won",R7622,IF(O7622="Lost",0,N7622))</f>
        <v>4821</v>
      </c>
      <c r="T7622" s="30" t="str">
        <f aca="false">IF(AND(P7622&lt;&gt;"",Q7622&lt;&gt;""),Q7622-P7622,"")</f>
        <v/>
      </c>
      <c r="U7622" s="30" t="n">
        <f aca="false">IF(AND(O7622="Engaging",P7622&lt;&gt;""),'Leia-me'!$B$5-P7622,"")</f>
        <v>135</v>
      </c>
      <c r="V7622" s="25" t="str">
        <f aca="false">IF(O7622&lt;&gt;"Engaging","",IF(U7622&lt;='Leia-me'!$B$6,"Saudável",IF(U7622&lt;='Leia-me'!$B$7,"Esfriando",IF(U7622&lt;='Leia-me'!$B$8,"Última chance","Zumbi"))))</f>
        <v>Última chance</v>
      </c>
      <c r="W7622" s="25" t="str">
        <f aca="false">IF(O7622="Won",1,IF(O7622="Lost",0,""))</f>
        <v/>
      </c>
      <c r="X7622" s="25" t="s">
        <v>1835</v>
      </c>
      <c r="Y7622" s="25" t="str">
        <f aca="false">IF(E7622="","Sim","")</f>
        <v>Sim</v>
      </c>
    </row>
    <row r="7623" customFormat="false" ht="15" hidden="false" customHeight="false" outlineLevel="0" collapsed="false">
      <c r="A7623" s="25" t="s">
        <v>7886</v>
      </c>
      <c r="B7623" s="25" t="s">
        <v>102</v>
      </c>
      <c r="C7623" s="25" t="s">
        <v>111</v>
      </c>
      <c r="D7623" s="25" t="s">
        <v>114</v>
      </c>
      <c r="E7623" s="25" t="s">
        <v>433</v>
      </c>
      <c r="F7623" s="25" t="s">
        <v>211</v>
      </c>
      <c r="G7623" s="26" t="n">
        <v>2214.94</v>
      </c>
      <c r="H7623" s="27" t="n">
        <v>5374</v>
      </c>
      <c r="I7623" s="25" t="s">
        <v>147</v>
      </c>
      <c r="K7623" s="25" t="n">
        <v>1996</v>
      </c>
      <c r="L7623" s="25" t="s">
        <v>186</v>
      </c>
      <c r="M7623" s="25" t="s">
        <v>171</v>
      </c>
      <c r="N7623" s="28" t="n">
        <v>550</v>
      </c>
      <c r="O7623" s="25" t="s">
        <v>55</v>
      </c>
      <c r="P7623" s="29" t="n">
        <v>42966</v>
      </c>
      <c r="Q7623" s="29" t="n">
        <v>42972</v>
      </c>
      <c r="R7623" s="28" t="n">
        <v>0</v>
      </c>
      <c r="S7623" s="28" t="n">
        <f aca="false">IF(O7623="Won",R7623,IF(O7623="Lost",0,N7623))</f>
        <v>0</v>
      </c>
      <c r="T7623" s="30" t="n">
        <f aca="false">IF(AND(P7623&lt;&gt;"",Q7623&lt;&gt;""),Q7623-P7623,"")</f>
        <v>6</v>
      </c>
      <c r="U7623" s="30" t="str">
        <f aca="false">IF(AND(O7623="Engaging",P7623&lt;&gt;""),'Leia-me'!$B$5-P7623,"")</f>
        <v/>
      </c>
      <c r="V7623" s="25" t="str">
        <f aca="false">IF(O7623&lt;&gt;"Engaging","",IF(U7623&lt;='Leia-me'!$B$6,"Saudável",IF(U7623&lt;='Leia-me'!$B$7,"Esfriando",IF(U7623&lt;='Leia-me'!$B$8,"Última chance","Zumbi"))))</f>
        <v/>
      </c>
      <c r="W7623" s="25" t="n">
        <f aca="false">IF(O7623="Won",1,IF(O7623="Lost",0,""))</f>
        <v>0</v>
      </c>
      <c r="Y7623" s="25" t="str">
        <f aca="false">IF(E7623="","Sim","")</f>
        <v/>
      </c>
    </row>
    <row r="7624" customFormat="false" ht="15" hidden="false" customHeight="false" outlineLevel="0" collapsed="false">
      <c r="A7624" s="25" t="s">
        <v>7887</v>
      </c>
      <c r="B7624" s="25" t="s">
        <v>102</v>
      </c>
      <c r="C7624" s="25" t="s">
        <v>111</v>
      </c>
      <c r="D7624" s="25" t="s">
        <v>114</v>
      </c>
      <c r="E7624" s="25" t="s">
        <v>1351</v>
      </c>
      <c r="F7624" s="25" t="s">
        <v>177</v>
      </c>
      <c r="G7624" s="26" t="n">
        <v>7537.24</v>
      </c>
      <c r="H7624" s="27" t="n">
        <v>20293</v>
      </c>
      <c r="I7624" s="25" t="s">
        <v>147</v>
      </c>
      <c r="K7624" s="25" t="n">
        <v>1993</v>
      </c>
      <c r="L7624" s="25" t="s">
        <v>160</v>
      </c>
      <c r="M7624" s="25" t="s">
        <v>149</v>
      </c>
      <c r="N7624" s="28" t="n">
        <v>3393</v>
      </c>
      <c r="O7624" s="25" t="s">
        <v>54</v>
      </c>
      <c r="P7624" s="29" t="n">
        <v>42967</v>
      </c>
      <c r="Q7624" s="29" t="n">
        <v>43058</v>
      </c>
      <c r="R7624" s="28" t="n">
        <v>3517</v>
      </c>
      <c r="S7624" s="28" t="n">
        <f aca="false">IF(O7624="Won",R7624,IF(O7624="Lost",0,N7624))</f>
        <v>3517</v>
      </c>
      <c r="T7624" s="30" t="n">
        <f aca="false">IF(AND(P7624&lt;&gt;"",Q7624&lt;&gt;""),Q7624-P7624,"")</f>
        <v>91</v>
      </c>
      <c r="U7624" s="30" t="str">
        <f aca="false">IF(AND(O7624="Engaging",P7624&lt;&gt;""),'Leia-me'!$B$5-P7624,"")</f>
        <v/>
      </c>
      <c r="V7624" s="25" t="str">
        <f aca="false">IF(O7624&lt;&gt;"Engaging","",IF(U7624&lt;='Leia-me'!$B$6,"Saudável",IF(U7624&lt;='Leia-me'!$B$7,"Esfriando",IF(U7624&lt;='Leia-me'!$B$8,"Última chance","Zumbi"))))</f>
        <v/>
      </c>
      <c r="W7624" s="25" t="n">
        <f aca="false">IF(O7624="Won",1,IF(O7624="Lost",0,""))</f>
        <v>1</v>
      </c>
      <c r="Y7624" s="25" t="str">
        <f aca="false">IF(E7624="","Sim","")</f>
        <v/>
      </c>
    </row>
    <row r="7625" customFormat="false" ht="15" hidden="false" customHeight="false" outlineLevel="0" collapsed="false">
      <c r="A7625" s="25" t="s">
        <v>7888</v>
      </c>
      <c r="B7625" s="25" t="s">
        <v>102</v>
      </c>
      <c r="C7625" s="25" t="s">
        <v>111</v>
      </c>
      <c r="D7625" s="25" t="s">
        <v>114</v>
      </c>
      <c r="G7625" s="31"/>
      <c r="H7625" s="32"/>
      <c r="L7625" s="25" t="s">
        <v>170</v>
      </c>
      <c r="M7625" s="25" t="s">
        <v>171</v>
      </c>
      <c r="N7625" s="28" t="n">
        <v>1096</v>
      </c>
      <c r="O7625" s="25" t="s">
        <v>56</v>
      </c>
      <c r="P7625" s="29" t="n">
        <v>42968</v>
      </c>
      <c r="Q7625" s="33"/>
      <c r="R7625" s="34"/>
      <c r="S7625" s="28" t="n">
        <f aca="false">IF(O7625="Won",R7625,IF(O7625="Lost",0,N7625))</f>
        <v>1096</v>
      </c>
      <c r="T7625" s="30" t="str">
        <f aca="false">IF(AND(P7625&lt;&gt;"",Q7625&lt;&gt;""),Q7625-P7625,"")</f>
        <v/>
      </c>
      <c r="U7625" s="30" t="n">
        <f aca="false">IF(AND(O7625="Engaging",P7625&lt;&gt;""),'Leia-me'!$B$5-P7625,"")</f>
        <v>132</v>
      </c>
      <c r="V7625" s="25" t="str">
        <f aca="false">IF(O7625&lt;&gt;"Engaging","",IF(U7625&lt;='Leia-me'!$B$6,"Saudável",IF(U7625&lt;='Leia-me'!$B$7,"Esfriando",IF(U7625&lt;='Leia-me'!$B$8,"Última chance","Zumbi"))))</f>
        <v>Última chance</v>
      </c>
      <c r="W7625" s="25" t="str">
        <f aca="false">IF(O7625="Won",1,IF(O7625="Lost",0,""))</f>
        <v/>
      </c>
      <c r="Y7625" s="25" t="str">
        <f aca="false">IF(E7625="","Sim","")</f>
        <v>Sim</v>
      </c>
    </row>
    <row r="7626" customFormat="false" ht="15" hidden="false" customHeight="false" outlineLevel="0" collapsed="false">
      <c r="A7626" s="25" t="s">
        <v>7889</v>
      </c>
      <c r="B7626" s="25" t="s">
        <v>102</v>
      </c>
      <c r="C7626" s="25" t="s">
        <v>111</v>
      </c>
      <c r="D7626" s="25" t="s">
        <v>114</v>
      </c>
      <c r="E7626" s="25" t="s">
        <v>1778</v>
      </c>
      <c r="F7626" s="25" t="s">
        <v>146</v>
      </c>
      <c r="G7626" s="26" t="n">
        <v>1618.89</v>
      </c>
      <c r="H7626" s="27" t="n">
        <v>3889</v>
      </c>
      <c r="I7626" s="25" t="s">
        <v>147</v>
      </c>
      <c r="K7626" s="25" t="n">
        <v>2004</v>
      </c>
      <c r="L7626" s="25" t="s">
        <v>186</v>
      </c>
      <c r="M7626" s="25" t="s">
        <v>171</v>
      </c>
      <c r="N7626" s="28" t="n">
        <v>550</v>
      </c>
      <c r="O7626" s="25" t="s">
        <v>56</v>
      </c>
      <c r="P7626" s="29" t="n">
        <v>42970</v>
      </c>
      <c r="Q7626" s="33"/>
      <c r="R7626" s="34"/>
      <c r="S7626" s="28" t="n">
        <f aca="false">IF(O7626="Won",R7626,IF(O7626="Lost",0,N7626))</f>
        <v>550</v>
      </c>
      <c r="T7626" s="30" t="str">
        <f aca="false">IF(AND(P7626&lt;&gt;"",Q7626&lt;&gt;""),Q7626-P7626,"")</f>
        <v/>
      </c>
      <c r="U7626" s="30" t="n">
        <f aca="false">IF(AND(O7626="Engaging",P7626&lt;&gt;""),'Leia-me'!$B$5-P7626,"")</f>
        <v>130</v>
      </c>
      <c r="V7626" s="25" t="str">
        <f aca="false">IF(O7626&lt;&gt;"Engaging","",IF(U7626&lt;='Leia-me'!$B$6,"Saudável",IF(U7626&lt;='Leia-me'!$B$7,"Esfriando",IF(U7626&lt;='Leia-me'!$B$8,"Última chance","Zumbi"))))</f>
        <v>Última chance</v>
      </c>
      <c r="W7626" s="25" t="str">
        <f aca="false">IF(O7626="Won",1,IF(O7626="Lost",0,""))</f>
        <v/>
      </c>
      <c r="Y7626" s="25" t="str">
        <f aca="false">IF(E7626="","Sim","")</f>
        <v/>
      </c>
    </row>
    <row r="7627" customFormat="false" ht="15" hidden="false" customHeight="false" outlineLevel="0" collapsed="false">
      <c r="A7627" s="25" t="s">
        <v>7890</v>
      </c>
      <c r="B7627" s="25" t="s">
        <v>102</v>
      </c>
      <c r="C7627" s="25" t="s">
        <v>111</v>
      </c>
      <c r="D7627" s="25" t="s">
        <v>114</v>
      </c>
      <c r="G7627" s="31"/>
      <c r="H7627" s="32"/>
      <c r="L7627" s="25" t="s">
        <v>1834</v>
      </c>
      <c r="M7627" s="25" t="s">
        <v>171</v>
      </c>
      <c r="N7627" s="28" t="n">
        <v>4821</v>
      </c>
      <c r="O7627" s="25" t="s">
        <v>56</v>
      </c>
      <c r="P7627" s="29" t="n">
        <v>42971</v>
      </c>
      <c r="Q7627" s="33"/>
      <c r="R7627" s="34"/>
      <c r="S7627" s="28" t="n">
        <f aca="false">IF(O7627="Won",R7627,IF(O7627="Lost",0,N7627))</f>
        <v>4821</v>
      </c>
      <c r="T7627" s="30" t="str">
        <f aca="false">IF(AND(P7627&lt;&gt;"",Q7627&lt;&gt;""),Q7627-P7627,"")</f>
        <v/>
      </c>
      <c r="U7627" s="30" t="n">
        <f aca="false">IF(AND(O7627="Engaging",P7627&lt;&gt;""),'Leia-me'!$B$5-P7627,"")</f>
        <v>129</v>
      </c>
      <c r="V7627" s="25" t="str">
        <f aca="false">IF(O7627&lt;&gt;"Engaging","",IF(U7627&lt;='Leia-me'!$B$6,"Saudável",IF(U7627&lt;='Leia-me'!$B$7,"Esfriando",IF(U7627&lt;='Leia-me'!$B$8,"Última chance","Zumbi"))))</f>
        <v>Última chance</v>
      </c>
      <c r="W7627" s="25" t="str">
        <f aca="false">IF(O7627="Won",1,IF(O7627="Lost",0,""))</f>
        <v/>
      </c>
      <c r="X7627" s="25" t="s">
        <v>1835</v>
      </c>
      <c r="Y7627" s="25" t="str">
        <f aca="false">IF(E7627="","Sim","")</f>
        <v>Sim</v>
      </c>
    </row>
    <row r="7628" customFormat="false" ht="15" hidden="false" customHeight="false" outlineLevel="0" collapsed="false">
      <c r="A7628" s="25" t="s">
        <v>7891</v>
      </c>
      <c r="B7628" s="25" t="s">
        <v>102</v>
      </c>
      <c r="C7628" s="25" t="s">
        <v>111</v>
      </c>
      <c r="D7628" s="25" t="s">
        <v>114</v>
      </c>
      <c r="E7628" s="25" t="s">
        <v>433</v>
      </c>
      <c r="F7628" s="25" t="s">
        <v>211</v>
      </c>
      <c r="G7628" s="26" t="n">
        <v>2214.94</v>
      </c>
      <c r="H7628" s="27" t="n">
        <v>5374</v>
      </c>
      <c r="I7628" s="25" t="s">
        <v>147</v>
      </c>
      <c r="K7628" s="25" t="n">
        <v>1996</v>
      </c>
      <c r="L7628" s="25" t="s">
        <v>186</v>
      </c>
      <c r="M7628" s="25" t="s">
        <v>171</v>
      </c>
      <c r="N7628" s="28" t="n">
        <v>550</v>
      </c>
      <c r="O7628" s="25" t="s">
        <v>54</v>
      </c>
      <c r="P7628" s="29" t="n">
        <v>42971</v>
      </c>
      <c r="Q7628" s="29" t="n">
        <v>42988</v>
      </c>
      <c r="R7628" s="28" t="n">
        <v>597</v>
      </c>
      <c r="S7628" s="28" t="n">
        <f aca="false">IF(O7628="Won",R7628,IF(O7628="Lost",0,N7628))</f>
        <v>597</v>
      </c>
      <c r="T7628" s="30" t="n">
        <f aca="false">IF(AND(P7628&lt;&gt;"",Q7628&lt;&gt;""),Q7628-P7628,"")</f>
        <v>17</v>
      </c>
      <c r="U7628" s="30" t="str">
        <f aca="false">IF(AND(O7628="Engaging",P7628&lt;&gt;""),'Leia-me'!$B$5-P7628,"")</f>
        <v/>
      </c>
      <c r="V7628" s="25" t="str">
        <f aca="false">IF(O7628&lt;&gt;"Engaging","",IF(U7628&lt;='Leia-me'!$B$6,"Saudável",IF(U7628&lt;='Leia-me'!$B$7,"Esfriando",IF(U7628&lt;='Leia-me'!$B$8,"Última chance","Zumbi"))))</f>
        <v/>
      </c>
      <c r="W7628" s="25" t="n">
        <f aca="false">IF(O7628="Won",1,IF(O7628="Lost",0,""))</f>
        <v>1</v>
      </c>
      <c r="Y7628" s="25" t="str">
        <f aca="false">IF(E7628="","Sim","")</f>
        <v/>
      </c>
    </row>
    <row r="7629" customFormat="false" ht="15" hidden="false" customHeight="false" outlineLevel="0" collapsed="false">
      <c r="A7629" s="25" t="s">
        <v>7892</v>
      </c>
      <c r="B7629" s="25" t="s">
        <v>102</v>
      </c>
      <c r="C7629" s="25" t="s">
        <v>111</v>
      </c>
      <c r="D7629" s="25" t="s">
        <v>114</v>
      </c>
      <c r="E7629" s="25" t="s">
        <v>1789</v>
      </c>
      <c r="F7629" s="25" t="s">
        <v>211</v>
      </c>
      <c r="G7629" s="26" t="n">
        <v>497.11</v>
      </c>
      <c r="H7629" s="27" t="n">
        <v>1588</v>
      </c>
      <c r="I7629" s="25" t="s">
        <v>147</v>
      </c>
      <c r="K7629" s="25" t="n">
        <v>2009</v>
      </c>
      <c r="L7629" s="25" t="s">
        <v>170</v>
      </c>
      <c r="M7629" s="25" t="s">
        <v>171</v>
      </c>
      <c r="N7629" s="28" t="n">
        <v>1096</v>
      </c>
      <c r="O7629" s="25" t="s">
        <v>55</v>
      </c>
      <c r="P7629" s="29" t="n">
        <v>42972</v>
      </c>
      <c r="Q7629" s="29" t="n">
        <v>42978</v>
      </c>
      <c r="R7629" s="28" t="n">
        <v>0</v>
      </c>
      <c r="S7629" s="28" t="n">
        <f aca="false">IF(O7629="Won",R7629,IF(O7629="Lost",0,N7629))</f>
        <v>0</v>
      </c>
      <c r="T7629" s="30" t="n">
        <f aca="false">IF(AND(P7629&lt;&gt;"",Q7629&lt;&gt;""),Q7629-P7629,"")</f>
        <v>6</v>
      </c>
      <c r="U7629" s="30" t="str">
        <f aca="false">IF(AND(O7629="Engaging",P7629&lt;&gt;""),'Leia-me'!$B$5-P7629,"")</f>
        <v/>
      </c>
      <c r="V7629" s="25" t="str">
        <f aca="false">IF(O7629&lt;&gt;"Engaging","",IF(U7629&lt;='Leia-me'!$B$6,"Saudável",IF(U7629&lt;='Leia-me'!$B$7,"Esfriando",IF(U7629&lt;='Leia-me'!$B$8,"Última chance","Zumbi"))))</f>
        <v/>
      </c>
      <c r="W7629" s="25" t="n">
        <f aca="false">IF(O7629="Won",1,IF(O7629="Lost",0,""))</f>
        <v>0</v>
      </c>
      <c r="Y7629" s="25" t="str">
        <f aca="false">IF(E7629="","Sim","")</f>
        <v/>
      </c>
    </row>
    <row r="7630" customFormat="false" ht="15" hidden="false" customHeight="false" outlineLevel="0" collapsed="false">
      <c r="A7630" s="25" t="s">
        <v>7893</v>
      </c>
      <c r="B7630" s="25" t="s">
        <v>102</v>
      </c>
      <c r="C7630" s="25" t="s">
        <v>111</v>
      </c>
      <c r="D7630" s="25" t="s">
        <v>114</v>
      </c>
      <c r="E7630" s="25" t="s">
        <v>218</v>
      </c>
      <c r="F7630" s="25" t="s">
        <v>146</v>
      </c>
      <c r="G7630" s="26" t="n">
        <v>4.54</v>
      </c>
      <c r="H7630" s="27" t="n">
        <v>9</v>
      </c>
      <c r="I7630" s="25" t="s">
        <v>147</v>
      </c>
      <c r="K7630" s="25" t="n">
        <v>2017</v>
      </c>
      <c r="L7630" s="25" t="s">
        <v>170</v>
      </c>
      <c r="M7630" s="25" t="s">
        <v>171</v>
      </c>
      <c r="N7630" s="28" t="n">
        <v>1096</v>
      </c>
      <c r="O7630" s="25" t="s">
        <v>54</v>
      </c>
      <c r="P7630" s="29" t="n">
        <v>42972</v>
      </c>
      <c r="Q7630" s="29" t="n">
        <v>43052</v>
      </c>
      <c r="R7630" s="28" t="n">
        <v>994</v>
      </c>
      <c r="S7630" s="28" t="n">
        <f aca="false">IF(O7630="Won",R7630,IF(O7630="Lost",0,N7630))</f>
        <v>994</v>
      </c>
      <c r="T7630" s="30" t="n">
        <f aca="false">IF(AND(P7630&lt;&gt;"",Q7630&lt;&gt;""),Q7630-P7630,"")</f>
        <v>80</v>
      </c>
      <c r="U7630" s="30" t="str">
        <f aca="false">IF(AND(O7630="Engaging",P7630&lt;&gt;""),'Leia-me'!$B$5-P7630,"")</f>
        <v/>
      </c>
      <c r="V7630" s="25" t="str">
        <f aca="false">IF(O7630&lt;&gt;"Engaging","",IF(U7630&lt;='Leia-me'!$B$6,"Saudável",IF(U7630&lt;='Leia-me'!$B$7,"Esfriando",IF(U7630&lt;='Leia-me'!$B$8,"Última chance","Zumbi"))))</f>
        <v/>
      </c>
      <c r="W7630" s="25" t="n">
        <f aca="false">IF(O7630="Won",1,IF(O7630="Lost",0,""))</f>
        <v>1</v>
      </c>
      <c r="Y7630" s="25" t="str">
        <f aca="false">IF(E7630="","Sim","")</f>
        <v/>
      </c>
    </row>
    <row r="7631" customFormat="false" ht="15" hidden="false" customHeight="false" outlineLevel="0" collapsed="false">
      <c r="A7631" s="25" t="s">
        <v>7894</v>
      </c>
      <c r="B7631" s="25" t="s">
        <v>102</v>
      </c>
      <c r="C7631" s="25" t="s">
        <v>111</v>
      </c>
      <c r="D7631" s="25" t="s">
        <v>114</v>
      </c>
      <c r="E7631" s="25" t="s">
        <v>433</v>
      </c>
      <c r="F7631" s="25" t="s">
        <v>211</v>
      </c>
      <c r="G7631" s="26" t="n">
        <v>2214.94</v>
      </c>
      <c r="H7631" s="27" t="n">
        <v>5374</v>
      </c>
      <c r="I7631" s="25" t="s">
        <v>147</v>
      </c>
      <c r="K7631" s="25" t="n">
        <v>1996</v>
      </c>
      <c r="L7631" s="25" t="s">
        <v>178</v>
      </c>
      <c r="M7631" s="25" t="s">
        <v>171</v>
      </c>
      <c r="N7631" s="28" t="n">
        <v>5482</v>
      </c>
      <c r="O7631" s="25" t="s">
        <v>54</v>
      </c>
      <c r="P7631" s="29" t="n">
        <v>42972</v>
      </c>
      <c r="Q7631" s="29" t="n">
        <v>43062</v>
      </c>
      <c r="R7631" s="28" t="n">
        <v>4773</v>
      </c>
      <c r="S7631" s="28" t="n">
        <f aca="false">IF(O7631="Won",R7631,IF(O7631="Lost",0,N7631))</f>
        <v>4773</v>
      </c>
      <c r="T7631" s="30" t="n">
        <f aca="false">IF(AND(P7631&lt;&gt;"",Q7631&lt;&gt;""),Q7631-P7631,"")</f>
        <v>90</v>
      </c>
      <c r="U7631" s="30" t="str">
        <f aca="false">IF(AND(O7631="Engaging",P7631&lt;&gt;""),'Leia-me'!$B$5-P7631,"")</f>
        <v/>
      </c>
      <c r="V7631" s="25" t="str">
        <f aca="false">IF(O7631&lt;&gt;"Engaging","",IF(U7631&lt;='Leia-me'!$B$6,"Saudável",IF(U7631&lt;='Leia-me'!$B$7,"Esfriando",IF(U7631&lt;='Leia-me'!$B$8,"Última chance","Zumbi"))))</f>
        <v/>
      </c>
      <c r="W7631" s="25" t="n">
        <f aca="false">IF(O7631="Won",1,IF(O7631="Lost",0,""))</f>
        <v>1</v>
      </c>
      <c r="Y7631" s="25" t="str">
        <f aca="false">IF(E7631="","Sim","")</f>
        <v/>
      </c>
    </row>
    <row r="7632" customFormat="false" ht="15" hidden="false" customHeight="false" outlineLevel="0" collapsed="false">
      <c r="A7632" s="25" t="s">
        <v>7895</v>
      </c>
      <c r="B7632" s="25" t="s">
        <v>102</v>
      </c>
      <c r="C7632" s="25" t="s">
        <v>111</v>
      </c>
      <c r="D7632" s="25" t="s">
        <v>114</v>
      </c>
      <c r="E7632" s="25" t="s">
        <v>419</v>
      </c>
      <c r="F7632" s="25" t="s">
        <v>146</v>
      </c>
      <c r="G7632" s="26" t="n">
        <v>2741.37</v>
      </c>
      <c r="H7632" s="27" t="n">
        <v>9226</v>
      </c>
      <c r="I7632" s="25" t="s">
        <v>147</v>
      </c>
      <c r="K7632" s="25" t="n">
        <v>1985</v>
      </c>
      <c r="L7632" s="25" t="s">
        <v>178</v>
      </c>
      <c r="M7632" s="25" t="s">
        <v>171</v>
      </c>
      <c r="N7632" s="28" t="n">
        <v>5482</v>
      </c>
      <c r="O7632" s="25" t="s">
        <v>56</v>
      </c>
      <c r="P7632" s="29" t="n">
        <v>42973</v>
      </c>
      <c r="Q7632" s="33"/>
      <c r="R7632" s="34"/>
      <c r="S7632" s="28" t="n">
        <f aca="false">IF(O7632="Won",R7632,IF(O7632="Lost",0,N7632))</f>
        <v>5482</v>
      </c>
      <c r="T7632" s="30" t="str">
        <f aca="false">IF(AND(P7632&lt;&gt;"",Q7632&lt;&gt;""),Q7632-P7632,"")</f>
        <v/>
      </c>
      <c r="U7632" s="30" t="n">
        <f aca="false">IF(AND(O7632="Engaging",P7632&lt;&gt;""),'Leia-me'!$B$5-P7632,"")</f>
        <v>127</v>
      </c>
      <c r="V7632" s="25" t="str">
        <f aca="false">IF(O7632&lt;&gt;"Engaging","",IF(U7632&lt;='Leia-me'!$B$6,"Saudável",IF(U7632&lt;='Leia-me'!$B$7,"Esfriando",IF(U7632&lt;='Leia-me'!$B$8,"Última chance","Zumbi"))))</f>
        <v>Última chance</v>
      </c>
      <c r="W7632" s="25" t="str">
        <f aca="false">IF(O7632="Won",1,IF(O7632="Lost",0,""))</f>
        <v/>
      </c>
      <c r="Y7632" s="25" t="str">
        <f aca="false">IF(E7632="","Sim","")</f>
        <v/>
      </c>
    </row>
    <row r="7633" customFormat="false" ht="15" hidden="false" customHeight="false" outlineLevel="0" collapsed="false">
      <c r="A7633" s="25" t="s">
        <v>7896</v>
      </c>
      <c r="B7633" s="25" t="s">
        <v>102</v>
      </c>
      <c r="C7633" s="25" t="s">
        <v>111</v>
      </c>
      <c r="D7633" s="25" t="s">
        <v>114</v>
      </c>
      <c r="E7633" s="25" t="s">
        <v>1187</v>
      </c>
      <c r="F7633" s="25" t="s">
        <v>159</v>
      </c>
      <c r="G7633" s="26" t="n">
        <v>2059.9</v>
      </c>
      <c r="H7633" s="27" t="n">
        <v>3644</v>
      </c>
      <c r="I7633" s="25" t="s">
        <v>147</v>
      </c>
      <c r="K7633" s="25" t="n">
        <v>1988</v>
      </c>
      <c r="L7633" s="25" t="s">
        <v>186</v>
      </c>
      <c r="M7633" s="25" t="s">
        <v>171</v>
      </c>
      <c r="N7633" s="28" t="n">
        <v>550</v>
      </c>
      <c r="O7633" s="25" t="s">
        <v>54</v>
      </c>
      <c r="P7633" s="29" t="n">
        <v>42973</v>
      </c>
      <c r="Q7633" s="29" t="n">
        <v>43073</v>
      </c>
      <c r="R7633" s="28" t="n">
        <v>566</v>
      </c>
      <c r="S7633" s="28" t="n">
        <f aca="false">IF(O7633="Won",R7633,IF(O7633="Lost",0,N7633))</f>
        <v>566</v>
      </c>
      <c r="T7633" s="30" t="n">
        <f aca="false">IF(AND(P7633&lt;&gt;"",Q7633&lt;&gt;""),Q7633-P7633,"")</f>
        <v>100</v>
      </c>
      <c r="U7633" s="30" t="str">
        <f aca="false">IF(AND(O7633="Engaging",P7633&lt;&gt;""),'Leia-me'!$B$5-P7633,"")</f>
        <v/>
      </c>
      <c r="V7633" s="25" t="str">
        <f aca="false">IF(O7633&lt;&gt;"Engaging","",IF(U7633&lt;='Leia-me'!$B$6,"Saudável",IF(U7633&lt;='Leia-me'!$B$7,"Esfriando",IF(U7633&lt;='Leia-me'!$B$8,"Última chance","Zumbi"))))</f>
        <v/>
      </c>
      <c r="W7633" s="25" t="n">
        <f aca="false">IF(O7633="Won",1,IF(O7633="Lost",0,""))</f>
        <v>1</v>
      </c>
      <c r="Y7633" s="25" t="str">
        <f aca="false">IF(E7633="","Sim","")</f>
        <v/>
      </c>
    </row>
    <row r="7634" customFormat="false" ht="15" hidden="false" customHeight="false" outlineLevel="0" collapsed="false">
      <c r="A7634" s="25" t="s">
        <v>7897</v>
      </c>
      <c r="B7634" s="25" t="s">
        <v>102</v>
      </c>
      <c r="C7634" s="25" t="s">
        <v>111</v>
      </c>
      <c r="D7634" s="25" t="s">
        <v>114</v>
      </c>
      <c r="G7634" s="31"/>
      <c r="H7634" s="32"/>
      <c r="L7634" s="25" t="s">
        <v>1834</v>
      </c>
      <c r="M7634" s="25" t="s">
        <v>171</v>
      </c>
      <c r="N7634" s="28" t="n">
        <v>4821</v>
      </c>
      <c r="O7634" s="25" t="s">
        <v>56</v>
      </c>
      <c r="P7634" s="29" t="n">
        <v>42974</v>
      </c>
      <c r="Q7634" s="33"/>
      <c r="R7634" s="34"/>
      <c r="S7634" s="28" t="n">
        <f aca="false">IF(O7634="Won",R7634,IF(O7634="Lost",0,N7634))</f>
        <v>4821</v>
      </c>
      <c r="T7634" s="30" t="str">
        <f aca="false">IF(AND(P7634&lt;&gt;"",Q7634&lt;&gt;""),Q7634-P7634,"")</f>
        <v/>
      </c>
      <c r="U7634" s="30" t="n">
        <f aca="false">IF(AND(O7634="Engaging",P7634&lt;&gt;""),'Leia-me'!$B$5-P7634,"")</f>
        <v>126</v>
      </c>
      <c r="V7634" s="25" t="str">
        <f aca="false">IF(O7634&lt;&gt;"Engaging","",IF(U7634&lt;='Leia-me'!$B$6,"Saudável",IF(U7634&lt;='Leia-me'!$B$7,"Esfriando",IF(U7634&lt;='Leia-me'!$B$8,"Última chance","Zumbi"))))</f>
        <v>Última chance</v>
      </c>
      <c r="W7634" s="25" t="str">
        <f aca="false">IF(O7634="Won",1,IF(O7634="Lost",0,""))</f>
        <v/>
      </c>
      <c r="X7634" s="25" t="s">
        <v>1835</v>
      </c>
      <c r="Y7634" s="25" t="str">
        <f aca="false">IF(E7634="","Sim","")</f>
        <v>Sim</v>
      </c>
    </row>
    <row r="7635" customFormat="false" ht="15" hidden="false" customHeight="false" outlineLevel="0" collapsed="false">
      <c r="A7635" s="25" t="s">
        <v>7898</v>
      </c>
      <c r="B7635" s="25" t="s">
        <v>102</v>
      </c>
      <c r="C7635" s="25" t="s">
        <v>111</v>
      </c>
      <c r="D7635" s="25" t="s">
        <v>114</v>
      </c>
      <c r="G7635" s="31"/>
      <c r="H7635" s="32"/>
      <c r="L7635" s="25" t="s">
        <v>148</v>
      </c>
      <c r="M7635" s="25" t="s">
        <v>149</v>
      </c>
      <c r="N7635" s="28" t="n">
        <v>55</v>
      </c>
      <c r="O7635" s="25" t="s">
        <v>56</v>
      </c>
      <c r="P7635" s="29" t="n">
        <v>42974</v>
      </c>
      <c r="Q7635" s="33"/>
      <c r="R7635" s="34"/>
      <c r="S7635" s="28" t="n">
        <f aca="false">IF(O7635="Won",R7635,IF(O7635="Lost",0,N7635))</f>
        <v>55</v>
      </c>
      <c r="T7635" s="30" t="str">
        <f aca="false">IF(AND(P7635&lt;&gt;"",Q7635&lt;&gt;""),Q7635-P7635,"")</f>
        <v/>
      </c>
      <c r="U7635" s="30" t="n">
        <f aca="false">IF(AND(O7635="Engaging",P7635&lt;&gt;""),'Leia-me'!$B$5-P7635,"")</f>
        <v>126</v>
      </c>
      <c r="V7635" s="25" t="str">
        <f aca="false">IF(O7635&lt;&gt;"Engaging","",IF(U7635&lt;='Leia-me'!$B$6,"Saudável",IF(U7635&lt;='Leia-me'!$B$7,"Esfriando",IF(U7635&lt;='Leia-me'!$B$8,"Última chance","Zumbi"))))</f>
        <v>Última chance</v>
      </c>
      <c r="W7635" s="25" t="str">
        <f aca="false">IF(O7635="Won",1,IF(O7635="Lost",0,""))</f>
        <v/>
      </c>
      <c r="Y7635" s="25" t="str">
        <f aca="false">IF(E7635="","Sim","")</f>
        <v>Sim</v>
      </c>
    </row>
    <row r="7636" customFormat="false" ht="15" hidden="false" customHeight="false" outlineLevel="0" collapsed="false">
      <c r="A7636" s="25" t="s">
        <v>7899</v>
      </c>
      <c r="B7636" s="25" t="s">
        <v>102</v>
      </c>
      <c r="C7636" s="25" t="s">
        <v>111</v>
      </c>
      <c r="D7636" s="25" t="s">
        <v>114</v>
      </c>
      <c r="E7636" s="25" t="s">
        <v>494</v>
      </c>
      <c r="F7636" s="25" t="s">
        <v>192</v>
      </c>
      <c r="G7636" s="26" t="n">
        <v>11698.03</v>
      </c>
      <c r="H7636" s="27" t="n">
        <v>34288</v>
      </c>
      <c r="I7636" s="25" t="s">
        <v>147</v>
      </c>
      <c r="K7636" s="25" t="n">
        <v>1982</v>
      </c>
      <c r="L7636" s="25" t="s">
        <v>186</v>
      </c>
      <c r="M7636" s="25" t="s">
        <v>171</v>
      </c>
      <c r="N7636" s="28" t="n">
        <v>550</v>
      </c>
      <c r="O7636" s="25" t="s">
        <v>55</v>
      </c>
      <c r="P7636" s="29" t="n">
        <v>42974</v>
      </c>
      <c r="Q7636" s="29" t="n">
        <v>43055</v>
      </c>
      <c r="R7636" s="28" t="n">
        <v>0</v>
      </c>
      <c r="S7636" s="28" t="n">
        <f aca="false">IF(O7636="Won",R7636,IF(O7636="Lost",0,N7636))</f>
        <v>0</v>
      </c>
      <c r="T7636" s="30" t="n">
        <f aca="false">IF(AND(P7636&lt;&gt;"",Q7636&lt;&gt;""),Q7636-P7636,"")</f>
        <v>81</v>
      </c>
      <c r="U7636" s="30" t="str">
        <f aca="false">IF(AND(O7636="Engaging",P7636&lt;&gt;""),'Leia-me'!$B$5-P7636,"")</f>
        <v/>
      </c>
      <c r="V7636" s="25" t="str">
        <f aca="false">IF(O7636&lt;&gt;"Engaging","",IF(U7636&lt;='Leia-me'!$B$6,"Saudável",IF(U7636&lt;='Leia-me'!$B$7,"Esfriando",IF(U7636&lt;='Leia-me'!$B$8,"Última chance","Zumbi"))))</f>
        <v/>
      </c>
      <c r="W7636" s="25" t="n">
        <f aca="false">IF(O7636="Won",1,IF(O7636="Lost",0,""))</f>
        <v>0</v>
      </c>
      <c r="Y7636" s="25" t="str">
        <f aca="false">IF(E7636="","Sim","")</f>
        <v/>
      </c>
    </row>
    <row r="7637" customFormat="false" ht="15" hidden="false" customHeight="false" outlineLevel="0" collapsed="false">
      <c r="A7637" s="25" t="s">
        <v>7900</v>
      </c>
      <c r="B7637" s="25" t="s">
        <v>102</v>
      </c>
      <c r="C7637" s="25" t="s">
        <v>111</v>
      </c>
      <c r="D7637" s="25" t="s">
        <v>114</v>
      </c>
      <c r="E7637" s="25" t="s">
        <v>609</v>
      </c>
      <c r="F7637" s="25" t="s">
        <v>267</v>
      </c>
      <c r="G7637" s="26" t="n">
        <v>692.19</v>
      </c>
      <c r="H7637" s="27" t="n">
        <v>1922</v>
      </c>
      <c r="I7637" s="25" t="s">
        <v>147</v>
      </c>
      <c r="K7637" s="25" t="n">
        <v>2003</v>
      </c>
      <c r="L7637" s="25" t="s">
        <v>186</v>
      </c>
      <c r="M7637" s="25" t="s">
        <v>171</v>
      </c>
      <c r="N7637" s="28" t="n">
        <v>550</v>
      </c>
      <c r="O7637" s="25" t="s">
        <v>54</v>
      </c>
      <c r="P7637" s="29" t="n">
        <v>42974</v>
      </c>
      <c r="Q7637" s="29" t="n">
        <v>42987</v>
      </c>
      <c r="R7637" s="28" t="n">
        <v>596</v>
      </c>
      <c r="S7637" s="28" t="n">
        <f aca="false">IF(O7637="Won",R7637,IF(O7637="Lost",0,N7637))</f>
        <v>596</v>
      </c>
      <c r="T7637" s="30" t="n">
        <f aca="false">IF(AND(P7637&lt;&gt;"",Q7637&lt;&gt;""),Q7637-P7637,"")</f>
        <v>13</v>
      </c>
      <c r="U7637" s="30" t="str">
        <f aca="false">IF(AND(O7637="Engaging",P7637&lt;&gt;""),'Leia-me'!$B$5-P7637,"")</f>
        <v/>
      </c>
      <c r="V7637" s="25" t="str">
        <f aca="false">IF(O7637&lt;&gt;"Engaging","",IF(U7637&lt;='Leia-me'!$B$6,"Saudável",IF(U7637&lt;='Leia-me'!$B$7,"Esfriando",IF(U7637&lt;='Leia-me'!$B$8,"Última chance","Zumbi"))))</f>
        <v/>
      </c>
      <c r="W7637" s="25" t="n">
        <f aca="false">IF(O7637="Won",1,IF(O7637="Lost",0,""))</f>
        <v>1</v>
      </c>
      <c r="Y7637" s="25" t="str">
        <f aca="false">IF(E7637="","Sim","")</f>
        <v/>
      </c>
    </row>
    <row r="7638" customFormat="false" ht="15" hidden="false" customHeight="false" outlineLevel="0" collapsed="false">
      <c r="A7638" s="25" t="s">
        <v>7901</v>
      </c>
      <c r="B7638" s="25" t="s">
        <v>102</v>
      </c>
      <c r="C7638" s="25" t="s">
        <v>111</v>
      </c>
      <c r="D7638" s="25" t="s">
        <v>114</v>
      </c>
      <c r="E7638" s="25" t="s">
        <v>646</v>
      </c>
      <c r="F7638" s="25" t="s">
        <v>165</v>
      </c>
      <c r="G7638" s="26" t="n">
        <v>324.19</v>
      </c>
      <c r="H7638" s="27" t="n">
        <v>978</v>
      </c>
      <c r="I7638" s="25" t="s">
        <v>147</v>
      </c>
      <c r="K7638" s="25" t="n">
        <v>1992</v>
      </c>
      <c r="L7638" s="25" t="s">
        <v>186</v>
      </c>
      <c r="M7638" s="25" t="s">
        <v>171</v>
      </c>
      <c r="N7638" s="28" t="n">
        <v>550</v>
      </c>
      <c r="O7638" s="25" t="s">
        <v>54</v>
      </c>
      <c r="P7638" s="29" t="n">
        <v>42975</v>
      </c>
      <c r="Q7638" s="29" t="n">
        <v>43097</v>
      </c>
      <c r="R7638" s="28" t="n">
        <v>474</v>
      </c>
      <c r="S7638" s="28" t="n">
        <f aca="false">IF(O7638="Won",R7638,IF(O7638="Lost",0,N7638))</f>
        <v>474</v>
      </c>
      <c r="T7638" s="30" t="n">
        <f aca="false">IF(AND(P7638&lt;&gt;"",Q7638&lt;&gt;""),Q7638-P7638,"")</f>
        <v>122</v>
      </c>
      <c r="U7638" s="30" t="str">
        <f aca="false">IF(AND(O7638="Engaging",P7638&lt;&gt;""),'Leia-me'!$B$5-P7638,"")</f>
        <v/>
      </c>
      <c r="V7638" s="25" t="str">
        <f aca="false">IF(O7638&lt;&gt;"Engaging","",IF(U7638&lt;='Leia-me'!$B$6,"Saudável",IF(U7638&lt;='Leia-me'!$B$7,"Esfriando",IF(U7638&lt;='Leia-me'!$B$8,"Última chance","Zumbi"))))</f>
        <v/>
      </c>
      <c r="W7638" s="25" t="n">
        <f aca="false">IF(O7638="Won",1,IF(O7638="Lost",0,""))</f>
        <v>1</v>
      </c>
      <c r="Y7638" s="25" t="str">
        <f aca="false">IF(E7638="","Sim","")</f>
        <v/>
      </c>
    </row>
    <row r="7639" customFormat="false" ht="15" hidden="false" customHeight="false" outlineLevel="0" collapsed="false">
      <c r="A7639" s="25" t="s">
        <v>7902</v>
      </c>
      <c r="B7639" s="25" t="s">
        <v>102</v>
      </c>
      <c r="C7639" s="25" t="s">
        <v>111</v>
      </c>
      <c r="D7639" s="25" t="s">
        <v>114</v>
      </c>
      <c r="E7639" s="25" t="s">
        <v>1351</v>
      </c>
      <c r="F7639" s="25" t="s">
        <v>177</v>
      </c>
      <c r="G7639" s="26" t="n">
        <v>7537.24</v>
      </c>
      <c r="H7639" s="27" t="n">
        <v>20293</v>
      </c>
      <c r="I7639" s="25" t="s">
        <v>147</v>
      </c>
      <c r="K7639" s="25" t="n">
        <v>1993</v>
      </c>
      <c r="L7639" s="25" t="s">
        <v>170</v>
      </c>
      <c r="M7639" s="25" t="s">
        <v>171</v>
      </c>
      <c r="N7639" s="28" t="n">
        <v>1096</v>
      </c>
      <c r="O7639" s="25" t="s">
        <v>54</v>
      </c>
      <c r="P7639" s="29" t="n">
        <v>42975</v>
      </c>
      <c r="Q7639" s="29" t="n">
        <v>43058</v>
      </c>
      <c r="R7639" s="28" t="n">
        <v>1132</v>
      </c>
      <c r="S7639" s="28" t="n">
        <f aca="false">IF(O7639="Won",R7639,IF(O7639="Lost",0,N7639))</f>
        <v>1132</v>
      </c>
      <c r="T7639" s="30" t="n">
        <f aca="false">IF(AND(P7639&lt;&gt;"",Q7639&lt;&gt;""),Q7639-P7639,"")</f>
        <v>83</v>
      </c>
      <c r="U7639" s="30" t="str">
        <f aca="false">IF(AND(O7639="Engaging",P7639&lt;&gt;""),'Leia-me'!$B$5-P7639,"")</f>
        <v/>
      </c>
      <c r="V7639" s="25" t="str">
        <f aca="false">IF(O7639&lt;&gt;"Engaging","",IF(U7639&lt;='Leia-me'!$B$6,"Saudável",IF(U7639&lt;='Leia-me'!$B$7,"Esfriando",IF(U7639&lt;='Leia-me'!$B$8,"Última chance","Zumbi"))))</f>
        <v/>
      </c>
      <c r="W7639" s="25" t="n">
        <f aca="false">IF(O7639="Won",1,IF(O7639="Lost",0,""))</f>
        <v>1</v>
      </c>
      <c r="Y7639" s="25" t="str">
        <f aca="false">IF(E7639="","Sim","")</f>
        <v/>
      </c>
    </row>
    <row r="7640" customFormat="false" ht="15" hidden="false" customHeight="false" outlineLevel="0" collapsed="false">
      <c r="A7640" s="25" t="s">
        <v>7903</v>
      </c>
      <c r="B7640" s="25" t="s">
        <v>102</v>
      </c>
      <c r="C7640" s="25" t="s">
        <v>111</v>
      </c>
      <c r="D7640" s="25" t="s">
        <v>114</v>
      </c>
      <c r="E7640" s="25" t="s">
        <v>1795</v>
      </c>
      <c r="F7640" s="25" t="s">
        <v>177</v>
      </c>
      <c r="G7640" s="26" t="n">
        <v>355.23</v>
      </c>
      <c r="H7640" s="27" t="n">
        <v>853</v>
      </c>
      <c r="I7640" s="25" t="s">
        <v>147</v>
      </c>
      <c r="K7640" s="25" t="n">
        <v>1994</v>
      </c>
      <c r="L7640" s="25" t="s">
        <v>1834</v>
      </c>
      <c r="M7640" s="25" t="s">
        <v>171</v>
      </c>
      <c r="N7640" s="28" t="n">
        <v>4821</v>
      </c>
      <c r="O7640" s="25" t="s">
        <v>56</v>
      </c>
      <c r="P7640" s="29" t="n">
        <v>42978</v>
      </c>
      <c r="Q7640" s="33"/>
      <c r="R7640" s="34"/>
      <c r="S7640" s="28" t="n">
        <f aca="false">IF(O7640="Won",R7640,IF(O7640="Lost",0,N7640))</f>
        <v>4821</v>
      </c>
      <c r="T7640" s="30" t="str">
        <f aca="false">IF(AND(P7640&lt;&gt;"",Q7640&lt;&gt;""),Q7640-P7640,"")</f>
        <v/>
      </c>
      <c r="U7640" s="30" t="n">
        <f aca="false">IF(AND(O7640="Engaging",P7640&lt;&gt;""),'Leia-me'!$B$5-P7640,"")</f>
        <v>122</v>
      </c>
      <c r="V7640" s="25" t="str">
        <f aca="false">IF(O7640&lt;&gt;"Engaging","",IF(U7640&lt;='Leia-me'!$B$6,"Saudável",IF(U7640&lt;='Leia-me'!$B$7,"Esfriando",IF(U7640&lt;='Leia-me'!$B$8,"Última chance","Zumbi"))))</f>
        <v>Última chance</v>
      </c>
      <c r="W7640" s="25" t="str">
        <f aca="false">IF(O7640="Won",1,IF(O7640="Lost",0,""))</f>
        <v/>
      </c>
      <c r="X7640" s="25" t="s">
        <v>1835</v>
      </c>
      <c r="Y7640" s="25" t="str">
        <f aca="false">IF(E7640="","Sim","")</f>
        <v/>
      </c>
    </row>
    <row r="7641" customFormat="false" ht="15" hidden="false" customHeight="false" outlineLevel="0" collapsed="false">
      <c r="A7641" s="25" t="s">
        <v>7904</v>
      </c>
      <c r="B7641" s="25" t="s">
        <v>102</v>
      </c>
      <c r="C7641" s="25" t="s">
        <v>111</v>
      </c>
      <c r="D7641" s="25" t="s">
        <v>114</v>
      </c>
      <c r="E7641" s="25" t="s">
        <v>633</v>
      </c>
      <c r="F7641" s="25" t="s">
        <v>211</v>
      </c>
      <c r="G7641" s="26" t="n">
        <v>1388.67</v>
      </c>
      <c r="H7641" s="27" t="n">
        <v>3583</v>
      </c>
      <c r="I7641" s="25" t="s">
        <v>147</v>
      </c>
      <c r="K7641" s="25" t="n">
        <v>1989</v>
      </c>
      <c r="L7641" s="25" t="s">
        <v>170</v>
      </c>
      <c r="M7641" s="25" t="s">
        <v>171</v>
      </c>
      <c r="N7641" s="28" t="n">
        <v>1096</v>
      </c>
      <c r="O7641" s="25" t="s">
        <v>54</v>
      </c>
      <c r="P7641" s="29" t="n">
        <v>42979</v>
      </c>
      <c r="Q7641" s="29" t="n">
        <v>42996</v>
      </c>
      <c r="R7641" s="28" t="n">
        <v>1088</v>
      </c>
      <c r="S7641" s="28" t="n">
        <f aca="false">IF(O7641="Won",R7641,IF(O7641="Lost",0,N7641))</f>
        <v>1088</v>
      </c>
      <c r="T7641" s="30" t="n">
        <f aca="false">IF(AND(P7641&lt;&gt;"",Q7641&lt;&gt;""),Q7641-P7641,"")</f>
        <v>17</v>
      </c>
      <c r="U7641" s="30" t="str">
        <f aca="false">IF(AND(O7641="Engaging",P7641&lt;&gt;""),'Leia-me'!$B$5-P7641,"")</f>
        <v/>
      </c>
      <c r="V7641" s="25" t="str">
        <f aca="false">IF(O7641&lt;&gt;"Engaging","",IF(U7641&lt;='Leia-me'!$B$6,"Saudável",IF(U7641&lt;='Leia-me'!$B$7,"Esfriando",IF(U7641&lt;='Leia-me'!$B$8,"Última chance","Zumbi"))))</f>
        <v/>
      </c>
      <c r="W7641" s="25" t="n">
        <f aca="false">IF(O7641="Won",1,IF(O7641="Lost",0,""))</f>
        <v>1</v>
      </c>
      <c r="Y7641" s="25" t="str">
        <f aca="false">IF(E7641="","Sim","")</f>
        <v/>
      </c>
    </row>
    <row r="7642" customFormat="false" ht="15" hidden="false" customHeight="false" outlineLevel="0" collapsed="false">
      <c r="A7642" s="25" t="s">
        <v>7905</v>
      </c>
      <c r="B7642" s="25" t="s">
        <v>102</v>
      </c>
      <c r="C7642" s="25" t="s">
        <v>111</v>
      </c>
      <c r="D7642" s="25" t="s">
        <v>114</v>
      </c>
      <c r="E7642" s="25" t="s">
        <v>860</v>
      </c>
      <c r="F7642" s="25" t="s">
        <v>168</v>
      </c>
      <c r="G7642" s="26" t="n">
        <v>894.37</v>
      </c>
      <c r="H7642" s="27" t="n">
        <v>1593</v>
      </c>
      <c r="I7642" s="25" t="s">
        <v>861</v>
      </c>
      <c r="K7642" s="25" t="n">
        <v>2008</v>
      </c>
      <c r="L7642" s="25" t="s">
        <v>178</v>
      </c>
      <c r="M7642" s="25" t="s">
        <v>171</v>
      </c>
      <c r="N7642" s="28" t="n">
        <v>5482</v>
      </c>
      <c r="O7642" s="25" t="s">
        <v>54</v>
      </c>
      <c r="P7642" s="29" t="n">
        <v>42979</v>
      </c>
      <c r="Q7642" s="29" t="n">
        <v>42995</v>
      </c>
      <c r="R7642" s="28" t="n">
        <v>5431</v>
      </c>
      <c r="S7642" s="28" t="n">
        <f aca="false">IF(O7642="Won",R7642,IF(O7642="Lost",0,N7642))</f>
        <v>5431</v>
      </c>
      <c r="T7642" s="30" t="n">
        <f aca="false">IF(AND(P7642&lt;&gt;"",Q7642&lt;&gt;""),Q7642-P7642,"")</f>
        <v>16</v>
      </c>
      <c r="U7642" s="30" t="str">
        <f aca="false">IF(AND(O7642="Engaging",P7642&lt;&gt;""),'Leia-me'!$B$5-P7642,"")</f>
        <v/>
      </c>
      <c r="V7642" s="25" t="str">
        <f aca="false">IF(O7642&lt;&gt;"Engaging","",IF(U7642&lt;='Leia-me'!$B$6,"Saudável",IF(U7642&lt;='Leia-me'!$B$7,"Esfriando",IF(U7642&lt;='Leia-me'!$B$8,"Última chance","Zumbi"))))</f>
        <v/>
      </c>
      <c r="W7642" s="25" t="n">
        <f aca="false">IF(O7642="Won",1,IF(O7642="Lost",0,""))</f>
        <v>1</v>
      </c>
      <c r="Y7642" s="25" t="str">
        <f aca="false">IF(E7642="","Sim","")</f>
        <v/>
      </c>
    </row>
    <row r="7643" customFormat="false" ht="15" hidden="false" customHeight="false" outlineLevel="0" collapsed="false">
      <c r="A7643" s="25" t="s">
        <v>7906</v>
      </c>
      <c r="B7643" s="25" t="s">
        <v>102</v>
      </c>
      <c r="C7643" s="25" t="s">
        <v>111</v>
      </c>
      <c r="D7643" s="25" t="s">
        <v>114</v>
      </c>
      <c r="E7643" s="25" t="s">
        <v>195</v>
      </c>
      <c r="F7643" s="25" t="s">
        <v>185</v>
      </c>
      <c r="G7643" s="26" t="n">
        <v>8170.38</v>
      </c>
      <c r="H7643" s="27" t="n">
        <v>16499</v>
      </c>
      <c r="I7643" s="25" t="s">
        <v>196</v>
      </c>
      <c r="K7643" s="25" t="n">
        <v>1997</v>
      </c>
      <c r="L7643" s="25" t="s">
        <v>148</v>
      </c>
      <c r="M7643" s="25" t="s">
        <v>149</v>
      </c>
      <c r="N7643" s="28" t="n">
        <v>55</v>
      </c>
      <c r="O7643" s="25" t="s">
        <v>54</v>
      </c>
      <c r="P7643" s="29" t="n">
        <v>42979</v>
      </c>
      <c r="Q7643" s="29" t="n">
        <v>43082</v>
      </c>
      <c r="R7643" s="28" t="n">
        <v>50</v>
      </c>
      <c r="S7643" s="28" t="n">
        <f aca="false">IF(O7643="Won",R7643,IF(O7643="Lost",0,N7643))</f>
        <v>50</v>
      </c>
      <c r="T7643" s="30" t="n">
        <f aca="false">IF(AND(P7643&lt;&gt;"",Q7643&lt;&gt;""),Q7643-P7643,"")</f>
        <v>103</v>
      </c>
      <c r="U7643" s="30" t="str">
        <f aca="false">IF(AND(O7643="Engaging",P7643&lt;&gt;""),'Leia-me'!$B$5-P7643,"")</f>
        <v/>
      </c>
      <c r="V7643" s="25" t="str">
        <f aca="false">IF(O7643&lt;&gt;"Engaging","",IF(U7643&lt;='Leia-me'!$B$6,"Saudável",IF(U7643&lt;='Leia-me'!$B$7,"Esfriando",IF(U7643&lt;='Leia-me'!$B$8,"Última chance","Zumbi"))))</f>
        <v/>
      </c>
      <c r="W7643" s="25" t="n">
        <f aca="false">IF(O7643="Won",1,IF(O7643="Lost",0,""))</f>
        <v>1</v>
      </c>
      <c r="Y7643" s="25" t="str">
        <f aca="false">IF(E7643="","Sim","")</f>
        <v/>
      </c>
    </row>
    <row r="7644" customFormat="false" ht="15" hidden="false" customHeight="false" outlineLevel="0" collapsed="false">
      <c r="A7644" s="25" t="s">
        <v>7907</v>
      </c>
      <c r="B7644" s="25" t="s">
        <v>102</v>
      </c>
      <c r="C7644" s="25" t="s">
        <v>111</v>
      </c>
      <c r="D7644" s="25" t="s">
        <v>114</v>
      </c>
      <c r="E7644" s="25" t="s">
        <v>1158</v>
      </c>
      <c r="F7644" s="25" t="s">
        <v>185</v>
      </c>
      <c r="G7644" s="26" t="n">
        <v>7708.38</v>
      </c>
      <c r="H7644" s="27" t="n">
        <v>13756</v>
      </c>
      <c r="I7644" s="25" t="s">
        <v>147</v>
      </c>
      <c r="K7644" s="25" t="n">
        <v>1980</v>
      </c>
      <c r="L7644" s="25" t="s">
        <v>148</v>
      </c>
      <c r="M7644" s="25" t="s">
        <v>149</v>
      </c>
      <c r="N7644" s="28" t="n">
        <v>55</v>
      </c>
      <c r="O7644" s="25" t="s">
        <v>54</v>
      </c>
      <c r="P7644" s="29" t="n">
        <v>42979</v>
      </c>
      <c r="Q7644" s="29" t="n">
        <v>43064</v>
      </c>
      <c r="R7644" s="28" t="n">
        <v>62</v>
      </c>
      <c r="S7644" s="28" t="n">
        <f aca="false">IF(O7644="Won",R7644,IF(O7644="Lost",0,N7644))</f>
        <v>62</v>
      </c>
      <c r="T7644" s="30" t="n">
        <f aca="false">IF(AND(P7644&lt;&gt;"",Q7644&lt;&gt;""),Q7644-P7644,"")</f>
        <v>85</v>
      </c>
      <c r="U7644" s="30" t="str">
        <f aca="false">IF(AND(O7644="Engaging",P7644&lt;&gt;""),'Leia-me'!$B$5-P7644,"")</f>
        <v/>
      </c>
      <c r="V7644" s="25" t="str">
        <f aca="false">IF(O7644&lt;&gt;"Engaging","",IF(U7644&lt;='Leia-me'!$B$6,"Saudável",IF(U7644&lt;='Leia-me'!$B$7,"Esfriando",IF(U7644&lt;='Leia-me'!$B$8,"Última chance","Zumbi"))))</f>
        <v/>
      </c>
      <c r="W7644" s="25" t="n">
        <f aca="false">IF(O7644="Won",1,IF(O7644="Lost",0,""))</f>
        <v>1</v>
      </c>
      <c r="Y7644" s="25" t="str">
        <f aca="false">IF(E7644="","Sim","")</f>
        <v/>
      </c>
    </row>
    <row r="7645" customFormat="false" ht="15" hidden="false" customHeight="false" outlineLevel="0" collapsed="false">
      <c r="A7645" s="25" t="s">
        <v>7908</v>
      </c>
      <c r="B7645" s="25" t="s">
        <v>102</v>
      </c>
      <c r="C7645" s="25" t="s">
        <v>111</v>
      </c>
      <c r="D7645" s="25" t="s">
        <v>114</v>
      </c>
      <c r="E7645" s="25" t="s">
        <v>1351</v>
      </c>
      <c r="F7645" s="25" t="s">
        <v>177</v>
      </c>
      <c r="G7645" s="26" t="n">
        <v>7537.24</v>
      </c>
      <c r="H7645" s="27" t="n">
        <v>20293</v>
      </c>
      <c r="I7645" s="25" t="s">
        <v>147</v>
      </c>
      <c r="K7645" s="25" t="n">
        <v>1993</v>
      </c>
      <c r="L7645" s="25" t="s">
        <v>186</v>
      </c>
      <c r="M7645" s="25" t="s">
        <v>171</v>
      </c>
      <c r="N7645" s="28" t="n">
        <v>550</v>
      </c>
      <c r="O7645" s="25" t="s">
        <v>55</v>
      </c>
      <c r="P7645" s="29" t="n">
        <v>42982</v>
      </c>
      <c r="Q7645" s="29" t="n">
        <v>43057</v>
      </c>
      <c r="R7645" s="28" t="n">
        <v>0</v>
      </c>
      <c r="S7645" s="28" t="n">
        <f aca="false">IF(O7645="Won",R7645,IF(O7645="Lost",0,N7645))</f>
        <v>0</v>
      </c>
      <c r="T7645" s="30" t="n">
        <f aca="false">IF(AND(P7645&lt;&gt;"",Q7645&lt;&gt;""),Q7645-P7645,"")</f>
        <v>75</v>
      </c>
      <c r="U7645" s="30" t="str">
        <f aca="false">IF(AND(O7645="Engaging",P7645&lt;&gt;""),'Leia-me'!$B$5-P7645,"")</f>
        <v/>
      </c>
      <c r="V7645" s="25" t="str">
        <f aca="false">IF(O7645&lt;&gt;"Engaging","",IF(U7645&lt;='Leia-me'!$B$6,"Saudável",IF(U7645&lt;='Leia-me'!$B$7,"Esfriando",IF(U7645&lt;='Leia-me'!$B$8,"Última chance","Zumbi"))))</f>
        <v/>
      </c>
      <c r="W7645" s="25" t="n">
        <f aca="false">IF(O7645="Won",1,IF(O7645="Lost",0,""))</f>
        <v>0</v>
      </c>
      <c r="Y7645" s="25" t="str">
        <f aca="false">IF(E7645="","Sim","")</f>
        <v/>
      </c>
    </row>
    <row r="7646" customFormat="false" ht="15" hidden="false" customHeight="false" outlineLevel="0" collapsed="false">
      <c r="A7646" s="25" t="s">
        <v>7909</v>
      </c>
      <c r="B7646" s="25" t="s">
        <v>102</v>
      </c>
      <c r="C7646" s="25" t="s">
        <v>111</v>
      </c>
      <c r="D7646" s="25" t="s">
        <v>114</v>
      </c>
      <c r="G7646" s="31"/>
      <c r="H7646" s="32"/>
      <c r="L7646" s="25" t="s">
        <v>186</v>
      </c>
      <c r="M7646" s="25" t="s">
        <v>171</v>
      </c>
      <c r="N7646" s="28" t="n">
        <v>550</v>
      </c>
      <c r="O7646" s="25" t="s">
        <v>56</v>
      </c>
      <c r="P7646" s="29" t="n">
        <v>42983</v>
      </c>
      <c r="Q7646" s="33"/>
      <c r="R7646" s="34"/>
      <c r="S7646" s="28" t="n">
        <f aca="false">IF(O7646="Won",R7646,IF(O7646="Lost",0,N7646))</f>
        <v>550</v>
      </c>
      <c r="T7646" s="30" t="str">
        <f aca="false">IF(AND(P7646&lt;&gt;"",Q7646&lt;&gt;""),Q7646-P7646,"")</f>
        <v/>
      </c>
      <c r="U7646" s="30" t="n">
        <f aca="false">IF(AND(O7646="Engaging",P7646&lt;&gt;""),'Leia-me'!$B$5-P7646,"")</f>
        <v>117</v>
      </c>
      <c r="V7646" s="25" t="str">
        <f aca="false">IF(O7646&lt;&gt;"Engaging","",IF(U7646&lt;='Leia-me'!$B$6,"Saudável",IF(U7646&lt;='Leia-me'!$B$7,"Esfriando",IF(U7646&lt;='Leia-me'!$B$8,"Última chance","Zumbi"))))</f>
        <v>Esfriando</v>
      </c>
      <c r="W7646" s="25" t="str">
        <f aca="false">IF(O7646="Won",1,IF(O7646="Lost",0,""))</f>
        <v/>
      </c>
      <c r="Y7646" s="25" t="str">
        <f aca="false">IF(E7646="","Sim","")</f>
        <v>Sim</v>
      </c>
    </row>
    <row r="7647" customFormat="false" ht="15" hidden="false" customHeight="false" outlineLevel="0" collapsed="false">
      <c r="A7647" s="25" t="s">
        <v>7910</v>
      </c>
      <c r="B7647" s="25" t="s">
        <v>102</v>
      </c>
      <c r="C7647" s="25" t="s">
        <v>111</v>
      </c>
      <c r="D7647" s="25" t="s">
        <v>114</v>
      </c>
      <c r="G7647" s="31"/>
      <c r="H7647" s="32"/>
      <c r="L7647" s="25" t="s">
        <v>186</v>
      </c>
      <c r="M7647" s="25" t="s">
        <v>171</v>
      </c>
      <c r="N7647" s="28" t="n">
        <v>550</v>
      </c>
      <c r="O7647" s="25" t="s">
        <v>56</v>
      </c>
      <c r="P7647" s="29" t="n">
        <v>42984</v>
      </c>
      <c r="Q7647" s="33"/>
      <c r="R7647" s="34"/>
      <c r="S7647" s="28" t="n">
        <f aca="false">IF(O7647="Won",R7647,IF(O7647="Lost",0,N7647))</f>
        <v>550</v>
      </c>
      <c r="T7647" s="30" t="str">
        <f aca="false">IF(AND(P7647&lt;&gt;"",Q7647&lt;&gt;""),Q7647-P7647,"")</f>
        <v/>
      </c>
      <c r="U7647" s="30" t="n">
        <f aca="false">IF(AND(O7647="Engaging",P7647&lt;&gt;""),'Leia-me'!$B$5-P7647,"")</f>
        <v>116</v>
      </c>
      <c r="V7647" s="25" t="str">
        <f aca="false">IF(O7647&lt;&gt;"Engaging","",IF(U7647&lt;='Leia-me'!$B$6,"Saudável",IF(U7647&lt;='Leia-me'!$B$7,"Esfriando",IF(U7647&lt;='Leia-me'!$B$8,"Última chance","Zumbi"))))</f>
        <v>Esfriando</v>
      </c>
      <c r="W7647" s="25" t="str">
        <f aca="false">IF(O7647="Won",1,IF(O7647="Lost",0,""))</f>
        <v/>
      </c>
      <c r="Y7647" s="25" t="str">
        <f aca="false">IF(E7647="","Sim","")</f>
        <v>Sim</v>
      </c>
    </row>
    <row r="7648" customFormat="false" ht="15" hidden="false" customHeight="false" outlineLevel="0" collapsed="false">
      <c r="A7648" s="25" t="s">
        <v>7911</v>
      </c>
      <c r="B7648" s="25" t="s">
        <v>102</v>
      </c>
      <c r="C7648" s="25" t="s">
        <v>111</v>
      </c>
      <c r="D7648" s="25" t="s">
        <v>114</v>
      </c>
      <c r="E7648" s="25" t="s">
        <v>1778</v>
      </c>
      <c r="F7648" s="25" t="s">
        <v>146</v>
      </c>
      <c r="G7648" s="26" t="n">
        <v>1618.89</v>
      </c>
      <c r="H7648" s="27" t="n">
        <v>3889</v>
      </c>
      <c r="I7648" s="25" t="s">
        <v>147</v>
      </c>
      <c r="K7648" s="25" t="n">
        <v>2004</v>
      </c>
      <c r="L7648" s="25" t="s">
        <v>148</v>
      </c>
      <c r="M7648" s="25" t="s">
        <v>149</v>
      </c>
      <c r="N7648" s="28" t="n">
        <v>55</v>
      </c>
      <c r="O7648" s="25" t="s">
        <v>54</v>
      </c>
      <c r="P7648" s="29" t="n">
        <v>42984</v>
      </c>
      <c r="Q7648" s="29" t="n">
        <v>42993</v>
      </c>
      <c r="R7648" s="28" t="n">
        <v>56</v>
      </c>
      <c r="S7648" s="28" t="n">
        <f aca="false">IF(O7648="Won",R7648,IF(O7648="Lost",0,N7648))</f>
        <v>56</v>
      </c>
      <c r="T7648" s="30" t="n">
        <f aca="false">IF(AND(P7648&lt;&gt;"",Q7648&lt;&gt;""),Q7648-P7648,"")</f>
        <v>9</v>
      </c>
      <c r="U7648" s="30" t="str">
        <f aca="false">IF(AND(O7648="Engaging",P7648&lt;&gt;""),'Leia-me'!$B$5-P7648,"")</f>
        <v/>
      </c>
      <c r="V7648" s="25" t="str">
        <f aca="false">IF(O7648&lt;&gt;"Engaging","",IF(U7648&lt;='Leia-me'!$B$6,"Saudável",IF(U7648&lt;='Leia-me'!$B$7,"Esfriando",IF(U7648&lt;='Leia-me'!$B$8,"Última chance","Zumbi"))))</f>
        <v/>
      </c>
      <c r="W7648" s="25" t="n">
        <f aca="false">IF(O7648="Won",1,IF(O7648="Lost",0,""))</f>
        <v>1</v>
      </c>
      <c r="Y7648" s="25" t="str">
        <f aca="false">IF(E7648="","Sim","")</f>
        <v/>
      </c>
    </row>
    <row r="7649" customFormat="false" ht="15" hidden="false" customHeight="false" outlineLevel="0" collapsed="false">
      <c r="A7649" s="25" t="s">
        <v>7912</v>
      </c>
      <c r="B7649" s="25" t="s">
        <v>102</v>
      </c>
      <c r="C7649" s="25" t="s">
        <v>111</v>
      </c>
      <c r="D7649" s="25" t="s">
        <v>114</v>
      </c>
      <c r="E7649" s="25" t="s">
        <v>3075</v>
      </c>
      <c r="F7649" s="25" t="s">
        <v>165</v>
      </c>
      <c r="G7649" s="26" t="n">
        <v>4269.9</v>
      </c>
      <c r="H7649" s="27" t="n">
        <v>6472</v>
      </c>
      <c r="I7649" s="25" t="s">
        <v>147</v>
      </c>
      <c r="J7649" s="25" t="s">
        <v>1347</v>
      </c>
      <c r="K7649" s="25" t="n">
        <v>1993</v>
      </c>
      <c r="L7649" s="25" t="s">
        <v>186</v>
      </c>
      <c r="M7649" s="25" t="s">
        <v>171</v>
      </c>
      <c r="N7649" s="28" t="n">
        <v>550</v>
      </c>
      <c r="O7649" s="25" t="s">
        <v>55</v>
      </c>
      <c r="P7649" s="29" t="n">
        <v>42986</v>
      </c>
      <c r="Q7649" s="29" t="n">
        <v>43053</v>
      </c>
      <c r="R7649" s="28" t="n">
        <v>0</v>
      </c>
      <c r="S7649" s="28" t="n">
        <f aca="false">IF(O7649="Won",R7649,IF(O7649="Lost",0,N7649))</f>
        <v>0</v>
      </c>
      <c r="T7649" s="30" t="n">
        <f aca="false">IF(AND(P7649&lt;&gt;"",Q7649&lt;&gt;""),Q7649-P7649,"")</f>
        <v>67</v>
      </c>
      <c r="U7649" s="30" t="str">
        <f aca="false">IF(AND(O7649="Engaging",P7649&lt;&gt;""),'Leia-me'!$B$5-P7649,"")</f>
        <v/>
      </c>
      <c r="V7649" s="25" t="str">
        <f aca="false">IF(O7649&lt;&gt;"Engaging","",IF(U7649&lt;='Leia-me'!$B$6,"Saudável",IF(U7649&lt;='Leia-me'!$B$7,"Esfriando",IF(U7649&lt;='Leia-me'!$B$8,"Última chance","Zumbi"))))</f>
        <v/>
      </c>
      <c r="W7649" s="25" t="n">
        <f aca="false">IF(O7649="Won",1,IF(O7649="Lost",0,""))</f>
        <v>0</v>
      </c>
      <c r="Y7649" s="25" t="str">
        <f aca="false">IF(E7649="","Sim","")</f>
        <v/>
      </c>
    </row>
    <row r="7650" customFormat="false" ht="15" hidden="false" customHeight="false" outlineLevel="0" collapsed="false">
      <c r="A7650" s="25" t="s">
        <v>7913</v>
      </c>
      <c r="B7650" s="25" t="s">
        <v>102</v>
      </c>
      <c r="C7650" s="25" t="s">
        <v>111</v>
      </c>
      <c r="D7650" s="25" t="s">
        <v>114</v>
      </c>
      <c r="E7650" s="25" t="s">
        <v>1187</v>
      </c>
      <c r="F7650" s="25" t="s">
        <v>159</v>
      </c>
      <c r="G7650" s="26" t="n">
        <v>2059.9</v>
      </c>
      <c r="H7650" s="27" t="n">
        <v>3644</v>
      </c>
      <c r="I7650" s="25" t="s">
        <v>147</v>
      </c>
      <c r="K7650" s="25" t="n">
        <v>1988</v>
      </c>
      <c r="L7650" s="25" t="s">
        <v>186</v>
      </c>
      <c r="M7650" s="25" t="s">
        <v>171</v>
      </c>
      <c r="N7650" s="28" t="n">
        <v>550</v>
      </c>
      <c r="O7650" s="25" t="s">
        <v>54</v>
      </c>
      <c r="P7650" s="29" t="n">
        <v>42986</v>
      </c>
      <c r="Q7650" s="29" t="n">
        <v>43063</v>
      </c>
      <c r="R7650" s="28" t="n">
        <v>596</v>
      </c>
      <c r="S7650" s="28" t="n">
        <f aca="false">IF(O7650="Won",R7650,IF(O7650="Lost",0,N7650))</f>
        <v>596</v>
      </c>
      <c r="T7650" s="30" t="n">
        <f aca="false">IF(AND(P7650&lt;&gt;"",Q7650&lt;&gt;""),Q7650-P7650,"")</f>
        <v>77</v>
      </c>
      <c r="U7650" s="30" t="str">
        <f aca="false">IF(AND(O7650="Engaging",P7650&lt;&gt;""),'Leia-me'!$B$5-P7650,"")</f>
        <v/>
      </c>
      <c r="V7650" s="25" t="str">
        <f aca="false">IF(O7650&lt;&gt;"Engaging","",IF(U7650&lt;='Leia-me'!$B$6,"Saudável",IF(U7650&lt;='Leia-me'!$B$7,"Esfriando",IF(U7650&lt;='Leia-me'!$B$8,"Última chance","Zumbi"))))</f>
        <v/>
      </c>
      <c r="W7650" s="25" t="n">
        <f aca="false">IF(O7650="Won",1,IF(O7650="Lost",0,""))</f>
        <v>1</v>
      </c>
      <c r="Y7650" s="25" t="str">
        <f aca="false">IF(E7650="","Sim","")</f>
        <v/>
      </c>
    </row>
    <row r="7651" customFormat="false" ht="15" hidden="false" customHeight="false" outlineLevel="0" collapsed="false">
      <c r="A7651" s="25" t="s">
        <v>7914</v>
      </c>
      <c r="B7651" s="25" t="s">
        <v>102</v>
      </c>
      <c r="C7651" s="25" t="s">
        <v>111</v>
      </c>
      <c r="D7651" s="25" t="s">
        <v>114</v>
      </c>
      <c r="E7651" s="25" t="s">
        <v>2484</v>
      </c>
      <c r="F7651" s="25" t="s">
        <v>155</v>
      </c>
      <c r="G7651" s="26" t="n">
        <v>1825.82</v>
      </c>
      <c r="H7651" s="27" t="n">
        <v>5595</v>
      </c>
      <c r="I7651" s="25" t="s">
        <v>147</v>
      </c>
      <c r="J7651" s="25" t="s">
        <v>156</v>
      </c>
      <c r="K7651" s="25" t="n">
        <v>1995</v>
      </c>
      <c r="L7651" s="25" t="s">
        <v>160</v>
      </c>
      <c r="M7651" s="25" t="s">
        <v>149</v>
      </c>
      <c r="N7651" s="28" t="n">
        <v>3393</v>
      </c>
      <c r="O7651" s="25" t="s">
        <v>55</v>
      </c>
      <c r="P7651" s="29" t="n">
        <v>42987</v>
      </c>
      <c r="Q7651" s="29" t="n">
        <v>43069</v>
      </c>
      <c r="R7651" s="28" t="n">
        <v>0</v>
      </c>
      <c r="S7651" s="28" t="n">
        <f aca="false">IF(O7651="Won",R7651,IF(O7651="Lost",0,N7651))</f>
        <v>0</v>
      </c>
      <c r="T7651" s="30" t="n">
        <f aca="false">IF(AND(P7651&lt;&gt;"",Q7651&lt;&gt;""),Q7651-P7651,"")</f>
        <v>82</v>
      </c>
      <c r="U7651" s="30" t="str">
        <f aca="false">IF(AND(O7651="Engaging",P7651&lt;&gt;""),'Leia-me'!$B$5-P7651,"")</f>
        <v/>
      </c>
      <c r="V7651" s="25" t="str">
        <f aca="false">IF(O7651&lt;&gt;"Engaging","",IF(U7651&lt;='Leia-me'!$B$6,"Saudável",IF(U7651&lt;='Leia-me'!$B$7,"Esfriando",IF(U7651&lt;='Leia-me'!$B$8,"Última chance","Zumbi"))))</f>
        <v/>
      </c>
      <c r="W7651" s="25" t="n">
        <f aca="false">IF(O7651="Won",1,IF(O7651="Lost",0,""))</f>
        <v>0</v>
      </c>
      <c r="Y7651" s="25" t="str">
        <f aca="false">IF(E7651="","Sim","")</f>
        <v/>
      </c>
    </row>
    <row r="7652" customFormat="false" ht="15" hidden="false" customHeight="false" outlineLevel="0" collapsed="false">
      <c r="A7652" s="25" t="s">
        <v>7915</v>
      </c>
      <c r="B7652" s="25" t="s">
        <v>102</v>
      </c>
      <c r="C7652" s="25" t="s">
        <v>111</v>
      </c>
      <c r="D7652" s="25" t="s">
        <v>114</v>
      </c>
      <c r="E7652" s="25" t="s">
        <v>2484</v>
      </c>
      <c r="F7652" s="25" t="s">
        <v>155</v>
      </c>
      <c r="G7652" s="26" t="n">
        <v>1825.82</v>
      </c>
      <c r="H7652" s="27" t="n">
        <v>5595</v>
      </c>
      <c r="I7652" s="25" t="s">
        <v>147</v>
      </c>
      <c r="J7652" s="25" t="s">
        <v>156</v>
      </c>
      <c r="K7652" s="25" t="n">
        <v>1995</v>
      </c>
      <c r="L7652" s="25" t="s">
        <v>186</v>
      </c>
      <c r="M7652" s="25" t="s">
        <v>171</v>
      </c>
      <c r="N7652" s="28" t="n">
        <v>550</v>
      </c>
      <c r="O7652" s="25" t="s">
        <v>54</v>
      </c>
      <c r="P7652" s="29" t="n">
        <v>42987</v>
      </c>
      <c r="Q7652" s="29" t="n">
        <v>43083</v>
      </c>
      <c r="R7652" s="28" t="n">
        <v>582</v>
      </c>
      <c r="S7652" s="28" t="n">
        <f aca="false">IF(O7652="Won",R7652,IF(O7652="Lost",0,N7652))</f>
        <v>582</v>
      </c>
      <c r="T7652" s="30" t="n">
        <f aca="false">IF(AND(P7652&lt;&gt;"",Q7652&lt;&gt;""),Q7652-P7652,"")</f>
        <v>96</v>
      </c>
      <c r="U7652" s="30" t="str">
        <f aca="false">IF(AND(O7652="Engaging",P7652&lt;&gt;""),'Leia-me'!$B$5-P7652,"")</f>
        <v/>
      </c>
      <c r="V7652" s="25" t="str">
        <f aca="false">IF(O7652&lt;&gt;"Engaging","",IF(U7652&lt;='Leia-me'!$B$6,"Saudável",IF(U7652&lt;='Leia-me'!$B$7,"Esfriando",IF(U7652&lt;='Leia-me'!$B$8,"Última chance","Zumbi"))))</f>
        <v/>
      </c>
      <c r="W7652" s="25" t="n">
        <f aca="false">IF(O7652="Won",1,IF(O7652="Lost",0,""))</f>
        <v>1</v>
      </c>
      <c r="Y7652" s="25" t="str">
        <f aca="false">IF(E7652="","Sim","")</f>
        <v/>
      </c>
    </row>
    <row r="7653" customFormat="false" ht="15" hidden="false" customHeight="false" outlineLevel="0" collapsed="false">
      <c r="A7653" s="25" t="s">
        <v>7916</v>
      </c>
      <c r="B7653" s="25" t="s">
        <v>102</v>
      </c>
      <c r="C7653" s="25" t="s">
        <v>111</v>
      </c>
      <c r="D7653" s="25" t="s">
        <v>114</v>
      </c>
      <c r="E7653" s="25" t="s">
        <v>633</v>
      </c>
      <c r="F7653" s="25" t="s">
        <v>211</v>
      </c>
      <c r="G7653" s="26" t="n">
        <v>1388.67</v>
      </c>
      <c r="H7653" s="27" t="n">
        <v>3583</v>
      </c>
      <c r="I7653" s="25" t="s">
        <v>147</v>
      </c>
      <c r="K7653" s="25" t="n">
        <v>1989</v>
      </c>
      <c r="L7653" s="25" t="s">
        <v>170</v>
      </c>
      <c r="M7653" s="25" t="s">
        <v>171</v>
      </c>
      <c r="N7653" s="28" t="n">
        <v>1096</v>
      </c>
      <c r="O7653" s="25" t="s">
        <v>54</v>
      </c>
      <c r="P7653" s="29" t="n">
        <v>42987</v>
      </c>
      <c r="Q7653" s="29" t="n">
        <v>43003</v>
      </c>
      <c r="R7653" s="28" t="n">
        <v>1047</v>
      </c>
      <c r="S7653" s="28" t="n">
        <f aca="false">IF(O7653="Won",R7653,IF(O7653="Lost",0,N7653))</f>
        <v>1047</v>
      </c>
      <c r="T7653" s="30" t="n">
        <f aca="false">IF(AND(P7653&lt;&gt;"",Q7653&lt;&gt;""),Q7653-P7653,"")</f>
        <v>16</v>
      </c>
      <c r="U7653" s="30" t="str">
        <f aca="false">IF(AND(O7653="Engaging",P7653&lt;&gt;""),'Leia-me'!$B$5-P7653,"")</f>
        <v/>
      </c>
      <c r="V7653" s="25" t="str">
        <f aca="false">IF(O7653&lt;&gt;"Engaging","",IF(U7653&lt;='Leia-me'!$B$6,"Saudável",IF(U7653&lt;='Leia-me'!$B$7,"Esfriando",IF(U7653&lt;='Leia-me'!$B$8,"Última chance","Zumbi"))))</f>
        <v/>
      </c>
      <c r="W7653" s="25" t="n">
        <f aca="false">IF(O7653="Won",1,IF(O7653="Lost",0,""))</f>
        <v>1</v>
      </c>
      <c r="Y7653" s="25" t="str">
        <f aca="false">IF(E7653="","Sim","")</f>
        <v/>
      </c>
    </row>
    <row r="7654" customFormat="false" ht="15" hidden="false" customHeight="false" outlineLevel="0" collapsed="false">
      <c r="A7654" s="25" t="s">
        <v>7917</v>
      </c>
      <c r="B7654" s="25" t="s">
        <v>102</v>
      </c>
      <c r="C7654" s="25" t="s">
        <v>111</v>
      </c>
      <c r="D7654" s="25" t="s">
        <v>114</v>
      </c>
      <c r="G7654" s="31"/>
      <c r="H7654" s="32"/>
      <c r="L7654" s="25" t="s">
        <v>1834</v>
      </c>
      <c r="M7654" s="25" t="s">
        <v>171</v>
      </c>
      <c r="N7654" s="28" t="n">
        <v>4821</v>
      </c>
      <c r="O7654" s="25" t="s">
        <v>56</v>
      </c>
      <c r="P7654" s="29" t="n">
        <v>42988</v>
      </c>
      <c r="Q7654" s="33"/>
      <c r="R7654" s="34"/>
      <c r="S7654" s="28" t="n">
        <f aca="false">IF(O7654="Won",R7654,IF(O7654="Lost",0,N7654))</f>
        <v>4821</v>
      </c>
      <c r="T7654" s="30" t="str">
        <f aca="false">IF(AND(P7654&lt;&gt;"",Q7654&lt;&gt;""),Q7654-P7654,"")</f>
        <v/>
      </c>
      <c r="U7654" s="30" t="n">
        <f aca="false">IF(AND(O7654="Engaging",P7654&lt;&gt;""),'Leia-me'!$B$5-P7654,"")</f>
        <v>112</v>
      </c>
      <c r="V7654" s="25" t="str">
        <f aca="false">IF(O7654&lt;&gt;"Engaging","",IF(U7654&lt;='Leia-me'!$B$6,"Saudável",IF(U7654&lt;='Leia-me'!$B$7,"Esfriando",IF(U7654&lt;='Leia-me'!$B$8,"Última chance","Zumbi"))))</f>
        <v>Esfriando</v>
      </c>
      <c r="W7654" s="25" t="str">
        <f aca="false">IF(O7654="Won",1,IF(O7654="Lost",0,""))</f>
        <v/>
      </c>
      <c r="X7654" s="25" t="s">
        <v>1835</v>
      </c>
      <c r="Y7654" s="25" t="str">
        <f aca="false">IF(E7654="","Sim","")</f>
        <v>Sim</v>
      </c>
    </row>
    <row r="7655" customFormat="false" ht="15" hidden="false" customHeight="false" outlineLevel="0" collapsed="false">
      <c r="A7655" s="25" t="s">
        <v>7918</v>
      </c>
      <c r="B7655" s="25" t="s">
        <v>102</v>
      </c>
      <c r="C7655" s="25" t="s">
        <v>111</v>
      </c>
      <c r="D7655" s="25" t="s">
        <v>114</v>
      </c>
      <c r="E7655" s="25" t="s">
        <v>5204</v>
      </c>
      <c r="F7655" s="25" t="s">
        <v>155</v>
      </c>
      <c r="G7655" s="26" t="n">
        <v>1188.42</v>
      </c>
      <c r="H7655" s="27" t="n">
        <v>3015</v>
      </c>
      <c r="I7655" s="25" t="s">
        <v>147</v>
      </c>
      <c r="K7655" s="25" t="n">
        <v>1994</v>
      </c>
      <c r="L7655" s="25" t="s">
        <v>178</v>
      </c>
      <c r="M7655" s="25" t="s">
        <v>171</v>
      </c>
      <c r="N7655" s="28" t="n">
        <v>5482</v>
      </c>
      <c r="O7655" s="25" t="s">
        <v>55</v>
      </c>
      <c r="P7655" s="29" t="n">
        <v>42988</v>
      </c>
      <c r="Q7655" s="29" t="n">
        <v>43005</v>
      </c>
      <c r="R7655" s="28" t="n">
        <v>0</v>
      </c>
      <c r="S7655" s="28" t="n">
        <f aca="false">IF(O7655="Won",R7655,IF(O7655="Lost",0,N7655))</f>
        <v>0</v>
      </c>
      <c r="T7655" s="30" t="n">
        <f aca="false">IF(AND(P7655&lt;&gt;"",Q7655&lt;&gt;""),Q7655-P7655,"")</f>
        <v>17</v>
      </c>
      <c r="U7655" s="30" t="str">
        <f aca="false">IF(AND(O7655="Engaging",P7655&lt;&gt;""),'Leia-me'!$B$5-P7655,"")</f>
        <v/>
      </c>
      <c r="V7655" s="25" t="str">
        <f aca="false">IF(O7655&lt;&gt;"Engaging","",IF(U7655&lt;='Leia-me'!$B$6,"Saudável",IF(U7655&lt;='Leia-me'!$B$7,"Esfriando",IF(U7655&lt;='Leia-me'!$B$8,"Última chance","Zumbi"))))</f>
        <v/>
      </c>
      <c r="W7655" s="25" t="n">
        <f aca="false">IF(O7655="Won",1,IF(O7655="Lost",0,""))</f>
        <v>0</v>
      </c>
      <c r="Y7655" s="25" t="str">
        <f aca="false">IF(E7655="","Sim","")</f>
        <v/>
      </c>
    </row>
    <row r="7656" customFormat="false" ht="15" hidden="false" customHeight="false" outlineLevel="0" collapsed="false">
      <c r="A7656" s="25" t="s">
        <v>7919</v>
      </c>
      <c r="B7656" s="25" t="s">
        <v>102</v>
      </c>
      <c r="C7656" s="25" t="s">
        <v>111</v>
      </c>
      <c r="D7656" s="25" t="s">
        <v>114</v>
      </c>
      <c r="E7656" s="25" t="s">
        <v>633</v>
      </c>
      <c r="F7656" s="25" t="s">
        <v>211</v>
      </c>
      <c r="G7656" s="26" t="n">
        <v>1388.67</v>
      </c>
      <c r="H7656" s="27" t="n">
        <v>3583</v>
      </c>
      <c r="I7656" s="25" t="s">
        <v>147</v>
      </c>
      <c r="K7656" s="25" t="n">
        <v>1989</v>
      </c>
      <c r="L7656" s="25" t="s">
        <v>1834</v>
      </c>
      <c r="M7656" s="25" t="s">
        <v>171</v>
      </c>
      <c r="N7656" s="28" t="n">
        <v>4821</v>
      </c>
      <c r="O7656" s="25" t="s">
        <v>54</v>
      </c>
      <c r="P7656" s="29" t="n">
        <v>42988</v>
      </c>
      <c r="Q7656" s="29" t="n">
        <v>43051</v>
      </c>
      <c r="R7656" s="28" t="n">
        <v>4467</v>
      </c>
      <c r="S7656" s="28" t="n">
        <f aca="false">IF(O7656="Won",R7656,IF(O7656="Lost",0,N7656))</f>
        <v>4467</v>
      </c>
      <c r="T7656" s="30" t="n">
        <f aca="false">IF(AND(P7656&lt;&gt;"",Q7656&lt;&gt;""),Q7656-P7656,"")</f>
        <v>63</v>
      </c>
      <c r="U7656" s="30" t="str">
        <f aca="false">IF(AND(O7656="Engaging",P7656&lt;&gt;""),'Leia-me'!$B$5-P7656,"")</f>
        <v/>
      </c>
      <c r="V7656" s="25" t="str">
        <f aca="false">IF(O7656&lt;&gt;"Engaging","",IF(U7656&lt;='Leia-me'!$B$6,"Saudável",IF(U7656&lt;='Leia-me'!$B$7,"Esfriando",IF(U7656&lt;='Leia-me'!$B$8,"Última chance","Zumbi"))))</f>
        <v/>
      </c>
      <c r="W7656" s="25" t="n">
        <f aca="false">IF(O7656="Won",1,IF(O7656="Lost",0,""))</f>
        <v>1</v>
      </c>
      <c r="X7656" s="25" t="s">
        <v>1835</v>
      </c>
      <c r="Y7656" s="25" t="str">
        <f aca="false">IF(E7656="","Sim","")</f>
        <v/>
      </c>
    </row>
    <row r="7657" customFormat="false" ht="15" hidden="false" customHeight="false" outlineLevel="0" collapsed="false">
      <c r="A7657" s="25" t="s">
        <v>7920</v>
      </c>
      <c r="B7657" s="25" t="s">
        <v>102</v>
      </c>
      <c r="C7657" s="25" t="s">
        <v>111</v>
      </c>
      <c r="D7657" s="25" t="s">
        <v>114</v>
      </c>
      <c r="E7657" s="25" t="s">
        <v>478</v>
      </c>
      <c r="F7657" s="25" t="s">
        <v>165</v>
      </c>
      <c r="G7657" s="26" t="n">
        <v>349.81</v>
      </c>
      <c r="H7657" s="27" t="n">
        <v>315</v>
      </c>
      <c r="I7657" s="25" t="s">
        <v>147</v>
      </c>
      <c r="K7657" s="25" t="n">
        <v>2002</v>
      </c>
      <c r="L7657" s="25" t="s">
        <v>178</v>
      </c>
      <c r="M7657" s="25" t="s">
        <v>171</v>
      </c>
      <c r="N7657" s="28" t="n">
        <v>5482</v>
      </c>
      <c r="O7657" s="25" t="s">
        <v>54</v>
      </c>
      <c r="P7657" s="29" t="n">
        <v>42989</v>
      </c>
      <c r="Q7657" s="29" t="n">
        <v>43079</v>
      </c>
      <c r="R7657" s="28" t="n">
        <v>4872</v>
      </c>
      <c r="S7657" s="28" t="n">
        <f aca="false">IF(O7657="Won",R7657,IF(O7657="Lost",0,N7657))</f>
        <v>4872</v>
      </c>
      <c r="T7657" s="30" t="n">
        <f aca="false">IF(AND(P7657&lt;&gt;"",Q7657&lt;&gt;""),Q7657-P7657,"")</f>
        <v>90</v>
      </c>
      <c r="U7657" s="30" t="str">
        <f aca="false">IF(AND(O7657="Engaging",P7657&lt;&gt;""),'Leia-me'!$B$5-P7657,"")</f>
        <v/>
      </c>
      <c r="V7657" s="25" t="str">
        <f aca="false">IF(O7657&lt;&gt;"Engaging","",IF(U7657&lt;='Leia-me'!$B$6,"Saudável",IF(U7657&lt;='Leia-me'!$B$7,"Esfriando",IF(U7657&lt;='Leia-me'!$B$8,"Última chance","Zumbi"))))</f>
        <v/>
      </c>
      <c r="W7657" s="25" t="n">
        <f aca="false">IF(O7657="Won",1,IF(O7657="Lost",0,""))</f>
        <v>1</v>
      </c>
      <c r="Y7657" s="25" t="str">
        <f aca="false">IF(E7657="","Sim","")</f>
        <v/>
      </c>
    </row>
    <row r="7658" customFormat="false" ht="15" hidden="false" customHeight="false" outlineLevel="0" collapsed="false">
      <c r="A7658" s="25" t="s">
        <v>7921</v>
      </c>
      <c r="B7658" s="25" t="s">
        <v>102</v>
      </c>
      <c r="C7658" s="25" t="s">
        <v>111</v>
      </c>
      <c r="D7658" s="25" t="s">
        <v>114</v>
      </c>
      <c r="E7658" s="25" t="s">
        <v>494</v>
      </c>
      <c r="F7658" s="25" t="s">
        <v>192</v>
      </c>
      <c r="G7658" s="26" t="n">
        <v>11698.03</v>
      </c>
      <c r="H7658" s="27" t="n">
        <v>34288</v>
      </c>
      <c r="I7658" s="25" t="s">
        <v>147</v>
      </c>
      <c r="K7658" s="25" t="n">
        <v>1982</v>
      </c>
      <c r="L7658" s="25" t="s">
        <v>1834</v>
      </c>
      <c r="M7658" s="25" t="s">
        <v>171</v>
      </c>
      <c r="N7658" s="28" t="n">
        <v>4821</v>
      </c>
      <c r="O7658" s="25" t="s">
        <v>55</v>
      </c>
      <c r="P7658" s="29" t="n">
        <v>42991</v>
      </c>
      <c r="Q7658" s="29" t="n">
        <v>43056</v>
      </c>
      <c r="R7658" s="28" t="n">
        <v>0</v>
      </c>
      <c r="S7658" s="28" t="n">
        <f aca="false">IF(O7658="Won",R7658,IF(O7658="Lost",0,N7658))</f>
        <v>0</v>
      </c>
      <c r="T7658" s="30" t="n">
        <f aca="false">IF(AND(P7658&lt;&gt;"",Q7658&lt;&gt;""),Q7658-P7658,"")</f>
        <v>65</v>
      </c>
      <c r="U7658" s="30" t="str">
        <f aca="false">IF(AND(O7658="Engaging",P7658&lt;&gt;""),'Leia-me'!$B$5-P7658,"")</f>
        <v/>
      </c>
      <c r="V7658" s="25" t="str">
        <f aca="false">IF(O7658&lt;&gt;"Engaging","",IF(U7658&lt;='Leia-me'!$B$6,"Saudável",IF(U7658&lt;='Leia-me'!$B$7,"Esfriando",IF(U7658&lt;='Leia-me'!$B$8,"Última chance","Zumbi"))))</f>
        <v/>
      </c>
      <c r="W7658" s="25" t="n">
        <f aca="false">IF(O7658="Won",1,IF(O7658="Lost",0,""))</f>
        <v>0</v>
      </c>
      <c r="X7658" s="25" t="s">
        <v>1835</v>
      </c>
      <c r="Y7658" s="25" t="str">
        <f aca="false">IF(E7658="","Sim","")</f>
        <v/>
      </c>
    </row>
    <row r="7659" customFormat="false" ht="15" hidden="false" customHeight="false" outlineLevel="0" collapsed="false">
      <c r="A7659" s="25" t="s">
        <v>7922</v>
      </c>
      <c r="B7659" s="25" t="s">
        <v>102</v>
      </c>
      <c r="C7659" s="25" t="s">
        <v>111</v>
      </c>
      <c r="D7659" s="25" t="s">
        <v>114</v>
      </c>
      <c r="E7659" s="25" t="s">
        <v>665</v>
      </c>
      <c r="F7659" s="25" t="s">
        <v>211</v>
      </c>
      <c r="G7659" s="26" t="n">
        <v>4968.91</v>
      </c>
      <c r="H7659" s="27" t="n">
        <v>7523</v>
      </c>
      <c r="I7659" s="25" t="s">
        <v>147</v>
      </c>
      <c r="K7659" s="25" t="n">
        <v>1990</v>
      </c>
      <c r="L7659" s="25" t="s">
        <v>1834</v>
      </c>
      <c r="M7659" s="25" t="s">
        <v>171</v>
      </c>
      <c r="N7659" s="28" t="n">
        <v>4821</v>
      </c>
      <c r="O7659" s="25" t="s">
        <v>54</v>
      </c>
      <c r="P7659" s="29" t="n">
        <v>42992</v>
      </c>
      <c r="Q7659" s="29" t="n">
        <v>42994</v>
      </c>
      <c r="R7659" s="28" t="n">
        <v>4844</v>
      </c>
      <c r="S7659" s="28" t="n">
        <f aca="false">IF(O7659="Won",R7659,IF(O7659="Lost",0,N7659))</f>
        <v>4844</v>
      </c>
      <c r="T7659" s="30" t="n">
        <f aca="false">IF(AND(P7659&lt;&gt;"",Q7659&lt;&gt;""),Q7659-P7659,"")</f>
        <v>2</v>
      </c>
      <c r="U7659" s="30" t="str">
        <f aca="false">IF(AND(O7659="Engaging",P7659&lt;&gt;""),'Leia-me'!$B$5-P7659,"")</f>
        <v/>
      </c>
      <c r="V7659" s="25" t="str">
        <f aca="false">IF(O7659&lt;&gt;"Engaging","",IF(U7659&lt;='Leia-me'!$B$6,"Saudável",IF(U7659&lt;='Leia-me'!$B$7,"Esfriando",IF(U7659&lt;='Leia-me'!$B$8,"Última chance","Zumbi"))))</f>
        <v/>
      </c>
      <c r="W7659" s="25" t="n">
        <f aca="false">IF(O7659="Won",1,IF(O7659="Lost",0,""))</f>
        <v>1</v>
      </c>
      <c r="X7659" s="25" t="s">
        <v>1835</v>
      </c>
      <c r="Y7659" s="25" t="str">
        <f aca="false">IF(E7659="","Sim","")</f>
        <v/>
      </c>
    </row>
    <row r="7660" customFormat="false" ht="15" hidden="false" customHeight="false" outlineLevel="0" collapsed="false">
      <c r="A7660" s="25" t="s">
        <v>7923</v>
      </c>
      <c r="B7660" s="25" t="s">
        <v>102</v>
      </c>
      <c r="C7660" s="25" t="s">
        <v>111</v>
      </c>
      <c r="D7660" s="25" t="s">
        <v>114</v>
      </c>
      <c r="E7660" s="25" t="s">
        <v>419</v>
      </c>
      <c r="F7660" s="25" t="s">
        <v>146</v>
      </c>
      <c r="G7660" s="26" t="n">
        <v>2741.37</v>
      </c>
      <c r="H7660" s="27" t="n">
        <v>9226</v>
      </c>
      <c r="I7660" s="25" t="s">
        <v>147</v>
      </c>
      <c r="K7660" s="25" t="n">
        <v>1985</v>
      </c>
      <c r="L7660" s="25" t="s">
        <v>160</v>
      </c>
      <c r="M7660" s="25" t="s">
        <v>149</v>
      </c>
      <c r="N7660" s="28" t="n">
        <v>3393</v>
      </c>
      <c r="O7660" s="25" t="s">
        <v>54</v>
      </c>
      <c r="P7660" s="29" t="n">
        <v>42992</v>
      </c>
      <c r="Q7660" s="29" t="n">
        <v>43001</v>
      </c>
      <c r="R7660" s="28" t="n">
        <v>3596</v>
      </c>
      <c r="S7660" s="28" t="n">
        <f aca="false">IF(O7660="Won",R7660,IF(O7660="Lost",0,N7660))</f>
        <v>3596</v>
      </c>
      <c r="T7660" s="30" t="n">
        <f aca="false">IF(AND(P7660&lt;&gt;"",Q7660&lt;&gt;""),Q7660-P7660,"")</f>
        <v>9</v>
      </c>
      <c r="U7660" s="30" t="str">
        <f aca="false">IF(AND(O7660="Engaging",P7660&lt;&gt;""),'Leia-me'!$B$5-P7660,"")</f>
        <v/>
      </c>
      <c r="V7660" s="25" t="str">
        <f aca="false">IF(O7660&lt;&gt;"Engaging","",IF(U7660&lt;='Leia-me'!$B$6,"Saudável",IF(U7660&lt;='Leia-me'!$B$7,"Esfriando",IF(U7660&lt;='Leia-me'!$B$8,"Última chance","Zumbi"))))</f>
        <v/>
      </c>
      <c r="W7660" s="25" t="n">
        <f aca="false">IF(O7660="Won",1,IF(O7660="Lost",0,""))</f>
        <v>1</v>
      </c>
      <c r="Y7660" s="25" t="str">
        <f aca="false">IF(E7660="","Sim","")</f>
        <v/>
      </c>
    </row>
    <row r="7661" customFormat="false" ht="15" hidden="false" customHeight="false" outlineLevel="0" collapsed="false">
      <c r="A7661" s="25" t="s">
        <v>7924</v>
      </c>
      <c r="B7661" s="25" t="s">
        <v>102</v>
      </c>
      <c r="C7661" s="25" t="s">
        <v>111</v>
      </c>
      <c r="D7661" s="25" t="s">
        <v>114</v>
      </c>
      <c r="G7661" s="31"/>
      <c r="H7661" s="32"/>
      <c r="L7661" s="25" t="s">
        <v>186</v>
      </c>
      <c r="M7661" s="25" t="s">
        <v>171</v>
      </c>
      <c r="N7661" s="28" t="n">
        <v>550</v>
      </c>
      <c r="O7661" s="25" t="s">
        <v>56</v>
      </c>
      <c r="P7661" s="29" t="n">
        <v>42995</v>
      </c>
      <c r="Q7661" s="33"/>
      <c r="R7661" s="34"/>
      <c r="S7661" s="28" t="n">
        <f aca="false">IF(O7661="Won",R7661,IF(O7661="Lost",0,N7661))</f>
        <v>550</v>
      </c>
      <c r="T7661" s="30" t="str">
        <f aca="false">IF(AND(P7661&lt;&gt;"",Q7661&lt;&gt;""),Q7661-P7661,"")</f>
        <v/>
      </c>
      <c r="U7661" s="30" t="n">
        <f aca="false">IF(AND(O7661="Engaging",P7661&lt;&gt;""),'Leia-me'!$B$5-P7661,"")</f>
        <v>105</v>
      </c>
      <c r="V7661" s="25" t="str">
        <f aca="false">IF(O7661&lt;&gt;"Engaging","",IF(U7661&lt;='Leia-me'!$B$6,"Saudável",IF(U7661&lt;='Leia-me'!$B$7,"Esfriando",IF(U7661&lt;='Leia-me'!$B$8,"Última chance","Zumbi"))))</f>
        <v>Esfriando</v>
      </c>
      <c r="W7661" s="25" t="str">
        <f aca="false">IF(O7661="Won",1,IF(O7661="Lost",0,""))</f>
        <v/>
      </c>
      <c r="Y7661" s="25" t="str">
        <f aca="false">IF(E7661="","Sim","")</f>
        <v>Sim</v>
      </c>
    </row>
    <row r="7662" customFormat="false" ht="15" hidden="false" customHeight="false" outlineLevel="0" collapsed="false">
      <c r="A7662" s="25" t="s">
        <v>7925</v>
      </c>
      <c r="B7662" s="25" t="s">
        <v>102</v>
      </c>
      <c r="C7662" s="25" t="s">
        <v>111</v>
      </c>
      <c r="D7662" s="25" t="s">
        <v>114</v>
      </c>
      <c r="E7662" s="25" t="s">
        <v>428</v>
      </c>
      <c r="F7662" s="25" t="s">
        <v>267</v>
      </c>
      <c r="G7662" s="26" t="n">
        <v>792.46</v>
      </c>
      <c r="H7662" s="27" t="n">
        <v>1299</v>
      </c>
      <c r="I7662" s="25" t="s">
        <v>147</v>
      </c>
      <c r="K7662" s="25" t="n">
        <v>1982</v>
      </c>
      <c r="L7662" s="25" t="s">
        <v>186</v>
      </c>
      <c r="M7662" s="25" t="s">
        <v>171</v>
      </c>
      <c r="N7662" s="28" t="n">
        <v>550</v>
      </c>
      <c r="O7662" s="25" t="s">
        <v>54</v>
      </c>
      <c r="P7662" s="29" t="n">
        <v>42996</v>
      </c>
      <c r="Q7662" s="29" t="n">
        <v>43061</v>
      </c>
      <c r="R7662" s="28" t="n">
        <v>531</v>
      </c>
      <c r="S7662" s="28" t="n">
        <f aca="false">IF(O7662="Won",R7662,IF(O7662="Lost",0,N7662))</f>
        <v>531</v>
      </c>
      <c r="T7662" s="30" t="n">
        <f aca="false">IF(AND(P7662&lt;&gt;"",Q7662&lt;&gt;""),Q7662-P7662,"")</f>
        <v>65</v>
      </c>
      <c r="U7662" s="30" t="str">
        <f aca="false">IF(AND(O7662="Engaging",P7662&lt;&gt;""),'Leia-me'!$B$5-P7662,"")</f>
        <v/>
      </c>
      <c r="V7662" s="25" t="str">
        <f aca="false">IF(O7662&lt;&gt;"Engaging","",IF(U7662&lt;='Leia-me'!$B$6,"Saudável",IF(U7662&lt;='Leia-me'!$B$7,"Esfriando",IF(U7662&lt;='Leia-me'!$B$8,"Última chance","Zumbi"))))</f>
        <v/>
      </c>
      <c r="W7662" s="25" t="n">
        <f aca="false">IF(O7662="Won",1,IF(O7662="Lost",0,""))</f>
        <v>1</v>
      </c>
      <c r="Y7662" s="25" t="str">
        <f aca="false">IF(E7662="","Sim","")</f>
        <v/>
      </c>
    </row>
    <row r="7663" customFormat="false" ht="15" hidden="false" customHeight="false" outlineLevel="0" collapsed="false">
      <c r="A7663" s="25" t="s">
        <v>7926</v>
      </c>
      <c r="B7663" s="25" t="s">
        <v>102</v>
      </c>
      <c r="C7663" s="25" t="s">
        <v>111</v>
      </c>
      <c r="D7663" s="25" t="s">
        <v>114</v>
      </c>
      <c r="E7663" s="25" t="s">
        <v>2754</v>
      </c>
      <c r="F7663" s="25" t="s">
        <v>267</v>
      </c>
      <c r="G7663" s="26" t="n">
        <v>1012.72</v>
      </c>
      <c r="H7663" s="27" t="n">
        <v>3492</v>
      </c>
      <c r="I7663" s="25" t="s">
        <v>2755</v>
      </c>
      <c r="K7663" s="25" t="n">
        <v>1991</v>
      </c>
      <c r="L7663" s="25" t="s">
        <v>1834</v>
      </c>
      <c r="M7663" s="25" t="s">
        <v>171</v>
      </c>
      <c r="N7663" s="28" t="n">
        <v>4821</v>
      </c>
      <c r="O7663" s="25" t="s">
        <v>55</v>
      </c>
      <c r="P7663" s="29" t="n">
        <v>42997</v>
      </c>
      <c r="Q7663" s="29" t="n">
        <v>43007</v>
      </c>
      <c r="R7663" s="28" t="n">
        <v>0</v>
      </c>
      <c r="S7663" s="28" t="n">
        <f aca="false">IF(O7663="Won",R7663,IF(O7663="Lost",0,N7663))</f>
        <v>0</v>
      </c>
      <c r="T7663" s="30" t="n">
        <f aca="false">IF(AND(P7663&lt;&gt;"",Q7663&lt;&gt;""),Q7663-P7663,"")</f>
        <v>10</v>
      </c>
      <c r="U7663" s="30" t="str">
        <f aca="false">IF(AND(O7663="Engaging",P7663&lt;&gt;""),'Leia-me'!$B$5-P7663,"")</f>
        <v/>
      </c>
      <c r="V7663" s="25" t="str">
        <f aca="false">IF(O7663&lt;&gt;"Engaging","",IF(U7663&lt;='Leia-me'!$B$6,"Saudável",IF(U7663&lt;='Leia-me'!$B$7,"Esfriando",IF(U7663&lt;='Leia-me'!$B$8,"Última chance","Zumbi"))))</f>
        <v/>
      </c>
      <c r="W7663" s="25" t="n">
        <f aca="false">IF(O7663="Won",1,IF(O7663="Lost",0,""))</f>
        <v>0</v>
      </c>
      <c r="X7663" s="25" t="s">
        <v>1835</v>
      </c>
      <c r="Y7663" s="25" t="str">
        <f aca="false">IF(E7663="","Sim","")</f>
        <v/>
      </c>
    </row>
    <row r="7664" customFormat="false" ht="15" hidden="false" customHeight="false" outlineLevel="0" collapsed="false">
      <c r="A7664" s="25" t="s">
        <v>7927</v>
      </c>
      <c r="B7664" s="25" t="s">
        <v>102</v>
      </c>
      <c r="C7664" s="25" t="s">
        <v>111</v>
      </c>
      <c r="D7664" s="25" t="s">
        <v>114</v>
      </c>
      <c r="E7664" s="25" t="s">
        <v>636</v>
      </c>
      <c r="F7664" s="25" t="s">
        <v>267</v>
      </c>
      <c r="G7664" s="26" t="n">
        <v>405.59</v>
      </c>
      <c r="H7664" s="27" t="n">
        <v>1179</v>
      </c>
      <c r="I7664" s="25" t="s">
        <v>637</v>
      </c>
      <c r="J7664" s="25" t="s">
        <v>266</v>
      </c>
      <c r="K7664" s="25" t="n">
        <v>1987</v>
      </c>
      <c r="L7664" s="25" t="s">
        <v>160</v>
      </c>
      <c r="M7664" s="25" t="s">
        <v>149</v>
      </c>
      <c r="N7664" s="28" t="n">
        <v>3393</v>
      </c>
      <c r="O7664" s="25" t="s">
        <v>55</v>
      </c>
      <c r="P7664" s="29" t="n">
        <v>42997</v>
      </c>
      <c r="Q7664" s="29" t="n">
        <v>43066</v>
      </c>
      <c r="R7664" s="28" t="n">
        <v>0</v>
      </c>
      <c r="S7664" s="28" t="n">
        <f aca="false">IF(O7664="Won",R7664,IF(O7664="Lost",0,N7664))</f>
        <v>0</v>
      </c>
      <c r="T7664" s="30" t="n">
        <f aca="false">IF(AND(P7664&lt;&gt;"",Q7664&lt;&gt;""),Q7664-P7664,"")</f>
        <v>69</v>
      </c>
      <c r="U7664" s="30" t="str">
        <f aca="false">IF(AND(O7664="Engaging",P7664&lt;&gt;""),'Leia-me'!$B$5-P7664,"")</f>
        <v/>
      </c>
      <c r="V7664" s="25" t="str">
        <f aca="false">IF(O7664&lt;&gt;"Engaging","",IF(U7664&lt;='Leia-me'!$B$6,"Saudável",IF(U7664&lt;='Leia-me'!$B$7,"Esfriando",IF(U7664&lt;='Leia-me'!$B$8,"Última chance","Zumbi"))))</f>
        <v/>
      </c>
      <c r="W7664" s="25" t="n">
        <f aca="false">IF(O7664="Won",1,IF(O7664="Lost",0,""))</f>
        <v>0</v>
      </c>
      <c r="Y7664" s="25" t="str">
        <f aca="false">IF(E7664="","Sim","")</f>
        <v/>
      </c>
    </row>
    <row r="7665" customFormat="false" ht="15" hidden="false" customHeight="false" outlineLevel="0" collapsed="false">
      <c r="A7665" s="25" t="s">
        <v>7928</v>
      </c>
      <c r="B7665" s="25" t="s">
        <v>102</v>
      </c>
      <c r="C7665" s="25" t="s">
        <v>111</v>
      </c>
      <c r="D7665" s="25" t="s">
        <v>114</v>
      </c>
      <c r="G7665" s="31"/>
      <c r="H7665" s="32"/>
      <c r="L7665" s="25" t="s">
        <v>1834</v>
      </c>
      <c r="M7665" s="25" t="s">
        <v>171</v>
      </c>
      <c r="N7665" s="28" t="n">
        <v>4821</v>
      </c>
      <c r="O7665" s="25" t="s">
        <v>56</v>
      </c>
      <c r="P7665" s="29" t="n">
        <v>42998</v>
      </c>
      <c r="Q7665" s="33"/>
      <c r="R7665" s="34"/>
      <c r="S7665" s="28" t="n">
        <f aca="false">IF(O7665="Won",R7665,IF(O7665="Lost",0,N7665))</f>
        <v>4821</v>
      </c>
      <c r="T7665" s="30" t="str">
        <f aca="false">IF(AND(P7665&lt;&gt;"",Q7665&lt;&gt;""),Q7665-P7665,"")</f>
        <v/>
      </c>
      <c r="U7665" s="30" t="n">
        <f aca="false">IF(AND(O7665="Engaging",P7665&lt;&gt;""),'Leia-me'!$B$5-P7665,"")</f>
        <v>102</v>
      </c>
      <c r="V7665" s="25" t="str">
        <f aca="false">IF(O7665&lt;&gt;"Engaging","",IF(U7665&lt;='Leia-me'!$B$6,"Saudável",IF(U7665&lt;='Leia-me'!$B$7,"Esfriando",IF(U7665&lt;='Leia-me'!$B$8,"Última chance","Zumbi"))))</f>
        <v>Esfriando</v>
      </c>
      <c r="W7665" s="25" t="str">
        <f aca="false">IF(O7665="Won",1,IF(O7665="Lost",0,""))</f>
        <v/>
      </c>
      <c r="X7665" s="25" t="s">
        <v>1835</v>
      </c>
      <c r="Y7665" s="25" t="str">
        <f aca="false">IF(E7665="","Sim","")</f>
        <v>Sim</v>
      </c>
    </row>
    <row r="7666" customFormat="false" ht="15" hidden="false" customHeight="false" outlineLevel="0" collapsed="false">
      <c r="A7666" s="25" t="s">
        <v>7929</v>
      </c>
      <c r="B7666" s="25" t="s">
        <v>102</v>
      </c>
      <c r="C7666" s="25" t="s">
        <v>111</v>
      </c>
      <c r="D7666" s="25" t="s">
        <v>114</v>
      </c>
      <c r="E7666" s="25" t="s">
        <v>1778</v>
      </c>
      <c r="F7666" s="25" t="s">
        <v>146</v>
      </c>
      <c r="G7666" s="26" t="n">
        <v>1618.89</v>
      </c>
      <c r="H7666" s="27" t="n">
        <v>3889</v>
      </c>
      <c r="I7666" s="25" t="s">
        <v>147</v>
      </c>
      <c r="K7666" s="25" t="n">
        <v>2004</v>
      </c>
      <c r="L7666" s="25" t="s">
        <v>178</v>
      </c>
      <c r="M7666" s="25" t="s">
        <v>171</v>
      </c>
      <c r="N7666" s="28" t="n">
        <v>5482</v>
      </c>
      <c r="O7666" s="25" t="s">
        <v>54</v>
      </c>
      <c r="P7666" s="29" t="n">
        <v>42998</v>
      </c>
      <c r="Q7666" s="29" t="n">
        <v>43078</v>
      </c>
      <c r="R7666" s="28" t="n">
        <v>4906</v>
      </c>
      <c r="S7666" s="28" t="n">
        <f aca="false">IF(O7666="Won",R7666,IF(O7666="Lost",0,N7666))</f>
        <v>4906</v>
      </c>
      <c r="T7666" s="30" t="n">
        <f aca="false">IF(AND(P7666&lt;&gt;"",Q7666&lt;&gt;""),Q7666-P7666,"")</f>
        <v>80</v>
      </c>
      <c r="U7666" s="30" t="str">
        <f aca="false">IF(AND(O7666="Engaging",P7666&lt;&gt;""),'Leia-me'!$B$5-P7666,"")</f>
        <v/>
      </c>
      <c r="V7666" s="25" t="str">
        <f aca="false">IF(O7666&lt;&gt;"Engaging","",IF(U7666&lt;='Leia-me'!$B$6,"Saudável",IF(U7666&lt;='Leia-me'!$B$7,"Esfriando",IF(U7666&lt;='Leia-me'!$B$8,"Última chance","Zumbi"))))</f>
        <v/>
      </c>
      <c r="W7666" s="25" t="n">
        <f aca="false">IF(O7666="Won",1,IF(O7666="Lost",0,""))</f>
        <v>1</v>
      </c>
      <c r="Y7666" s="25" t="str">
        <f aca="false">IF(E7666="","Sim","")</f>
        <v/>
      </c>
    </row>
    <row r="7667" customFormat="false" ht="15" hidden="false" customHeight="false" outlineLevel="0" collapsed="false">
      <c r="A7667" s="25" t="s">
        <v>7930</v>
      </c>
      <c r="B7667" s="25" t="s">
        <v>102</v>
      </c>
      <c r="C7667" s="25" t="s">
        <v>111</v>
      </c>
      <c r="D7667" s="25" t="s">
        <v>114</v>
      </c>
      <c r="E7667" s="25" t="s">
        <v>860</v>
      </c>
      <c r="F7667" s="25" t="s">
        <v>168</v>
      </c>
      <c r="G7667" s="26" t="n">
        <v>894.37</v>
      </c>
      <c r="H7667" s="27" t="n">
        <v>1593</v>
      </c>
      <c r="I7667" s="25" t="s">
        <v>861</v>
      </c>
      <c r="K7667" s="25" t="n">
        <v>2008</v>
      </c>
      <c r="L7667" s="25" t="s">
        <v>170</v>
      </c>
      <c r="M7667" s="25" t="s">
        <v>171</v>
      </c>
      <c r="N7667" s="28" t="n">
        <v>1096</v>
      </c>
      <c r="O7667" s="25" t="s">
        <v>55</v>
      </c>
      <c r="P7667" s="29" t="n">
        <v>42999</v>
      </c>
      <c r="Q7667" s="29" t="n">
        <v>43010</v>
      </c>
      <c r="R7667" s="28" t="n">
        <v>0</v>
      </c>
      <c r="S7667" s="28" t="n">
        <f aca="false">IF(O7667="Won",R7667,IF(O7667="Lost",0,N7667))</f>
        <v>0</v>
      </c>
      <c r="T7667" s="30" t="n">
        <f aca="false">IF(AND(P7667&lt;&gt;"",Q7667&lt;&gt;""),Q7667-P7667,"")</f>
        <v>11</v>
      </c>
      <c r="U7667" s="30" t="str">
        <f aca="false">IF(AND(O7667="Engaging",P7667&lt;&gt;""),'Leia-me'!$B$5-P7667,"")</f>
        <v/>
      </c>
      <c r="V7667" s="25" t="str">
        <f aca="false">IF(O7667&lt;&gt;"Engaging","",IF(U7667&lt;='Leia-me'!$B$6,"Saudável",IF(U7667&lt;='Leia-me'!$B$7,"Esfriando",IF(U7667&lt;='Leia-me'!$B$8,"Última chance","Zumbi"))))</f>
        <v/>
      </c>
      <c r="W7667" s="25" t="n">
        <f aca="false">IF(O7667="Won",1,IF(O7667="Lost",0,""))</f>
        <v>0</v>
      </c>
      <c r="Y7667" s="25" t="str">
        <f aca="false">IF(E7667="","Sim","")</f>
        <v/>
      </c>
    </row>
    <row r="7668" customFormat="false" ht="15" hidden="false" customHeight="false" outlineLevel="0" collapsed="false">
      <c r="A7668" s="25" t="s">
        <v>7931</v>
      </c>
      <c r="B7668" s="25" t="s">
        <v>102</v>
      </c>
      <c r="C7668" s="25" t="s">
        <v>111</v>
      </c>
      <c r="D7668" s="25" t="s">
        <v>114</v>
      </c>
      <c r="E7668" s="25" t="s">
        <v>665</v>
      </c>
      <c r="F7668" s="25" t="s">
        <v>211</v>
      </c>
      <c r="G7668" s="26" t="n">
        <v>4968.91</v>
      </c>
      <c r="H7668" s="27" t="n">
        <v>7523</v>
      </c>
      <c r="I7668" s="25" t="s">
        <v>147</v>
      </c>
      <c r="K7668" s="25" t="n">
        <v>1990</v>
      </c>
      <c r="L7668" s="25" t="s">
        <v>186</v>
      </c>
      <c r="M7668" s="25" t="s">
        <v>171</v>
      </c>
      <c r="N7668" s="28" t="n">
        <v>550</v>
      </c>
      <c r="O7668" s="25" t="s">
        <v>54</v>
      </c>
      <c r="P7668" s="29" t="n">
        <v>43000</v>
      </c>
      <c r="Q7668" s="29" t="n">
        <v>43006</v>
      </c>
      <c r="R7668" s="28" t="n">
        <v>675</v>
      </c>
      <c r="S7668" s="28" t="n">
        <f aca="false">IF(O7668="Won",R7668,IF(O7668="Lost",0,N7668))</f>
        <v>675</v>
      </c>
      <c r="T7668" s="30" t="n">
        <f aca="false">IF(AND(P7668&lt;&gt;"",Q7668&lt;&gt;""),Q7668-P7668,"")</f>
        <v>6</v>
      </c>
      <c r="U7668" s="30" t="str">
        <f aca="false">IF(AND(O7668="Engaging",P7668&lt;&gt;""),'Leia-me'!$B$5-P7668,"")</f>
        <v/>
      </c>
      <c r="V7668" s="25" t="str">
        <f aca="false">IF(O7668&lt;&gt;"Engaging","",IF(U7668&lt;='Leia-me'!$B$6,"Saudável",IF(U7668&lt;='Leia-me'!$B$7,"Esfriando",IF(U7668&lt;='Leia-me'!$B$8,"Última chance","Zumbi"))))</f>
        <v/>
      </c>
      <c r="W7668" s="25" t="n">
        <f aca="false">IF(O7668="Won",1,IF(O7668="Lost",0,""))</f>
        <v>1</v>
      </c>
      <c r="Y7668" s="25" t="str">
        <f aca="false">IF(E7668="","Sim","")</f>
        <v/>
      </c>
    </row>
    <row r="7669" customFormat="false" ht="15" hidden="false" customHeight="false" outlineLevel="0" collapsed="false">
      <c r="A7669" s="25" t="s">
        <v>7932</v>
      </c>
      <c r="B7669" s="25" t="s">
        <v>102</v>
      </c>
      <c r="C7669" s="25" t="s">
        <v>111</v>
      </c>
      <c r="D7669" s="25" t="s">
        <v>114</v>
      </c>
      <c r="G7669" s="31"/>
      <c r="H7669" s="32"/>
      <c r="L7669" s="25" t="s">
        <v>186</v>
      </c>
      <c r="M7669" s="25" t="s">
        <v>171</v>
      </c>
      <c r="N7669" s="28" t="n">
        <v>550</v>
      </c>
      <c r="O7669" s="25" t="s">
        <v>56</v>
      </c>
      <c r="P7669" s="29" t="n">
        <v>43001</v>
      </c>
      <c r="Q7669" s="33"/>
      <c r="R7669" s="34"/>
      <c r="S7669" s="28" t="n">
        <f aca="false">IF(O7669="Won",R7669,IF(O7669="Lost",0,N7669))</f>
        <v>550</v>
      </c>
      <c r="T7669" s="30" t="str">
        <f aca="false">IF(AND(P7669&lt;&gt;"",Q7669&lt;&gt;""),Q7669-P7669,"")</f>
        <v/>
      </c>
      <c r="U7669" s="30" t="n">
        <f aca="false">IF(AND(O7669="Engaging",P7669&lt;&gt;""),'Leia-me'!$B$5-P7669,"")</f>
        <v>99</v>
      </c>
      <c r="V7669" s="25" t="str">
        <f aca="false">IF(O7669&lt;&gt;"Engaging","",IF(U7669&lt;='Leia-me'!$B$6,"Saudável",IF(U7669&lt;='Leia-me'!$B$7,"Esfriando",IF(U7669&lt;='Leia-me'!$B$8,"Última chance","Zumbi"))))</f>
        <v>Esfriando</v>
      </c>
      <c r="W7669" s="25" t="str">
        <f aca="false">IF(O7669="Won",1,IF(O7669="Lost",0,""))</f>
        <v/>
      </c>
      <c r="Y7669" s="25" t="str">
        <f aca="false">IF(E7669="","Sim","")</f>
        <v>Sim</v>
      </c>
    </row>
    <row r="7670" customFormat="false" ht="15" hidden="false" customHeight="false" outlineLevel="0" collapsed="false">
      <c r="A7670" s="25" t="s">
        <v>7933</v>
      </c>
      <c r="B7670" s="25" t="s">
        <v>102</v>
      </c>
      <c r="C7670" s="25" t="s">
        <v>111</v>
      </c>
      <c r="D7670" s="25" t="s">
        <v>114</v>
      </c>
      <c r="E7670" s="25" t="s">
        <v>494</v>
      </c>
      <c r="F7670" s="25" t="s">
        <v>192</v>
      </c>
      <c r="G7670" s="26" t="n">
        <v>11698.03</v>
      </c>
      <c r="H7670" s="27" t="n">
        <v>34288</v>
      </c>
      <c r="I7670" s="25" t="s">
        <v>147</v>
      </c>
      <c r="K7670" s="25" t="n">
        <v>1982</v>
      </c>
      <c r="L7670" s="25" t="s">
        <v>1834</v>
      </c>
      <c r="M7670" s="25" t="s">
        <v>171</v>
      </c>
      <c r="N7670" s="28" t="n">
        <v>4821</v>
      </c>
      <c r="O7670" s="25" t="s">
        <v>56</v>
      </c>
      <c r="P7670" s="29" t="n">
        <v>43001</v>
      </c>
      <c r="Q7670" s="33"/>
      <c r="R7670" s="34"/>
      <c r="S7670" s="28" t="n">
        <f aca="false">IF(O7670="Won",R7670,IF(O7670="Lost",0,N7670))</f>
        <v>4821</v>
      </c>
      <c r="T7670" s="30" t="str">
        <f aca="false">IF(AND(P7670&lt;&gt;"",Q7670&lt;&gt;""),Q7670-P7670,"")</f>
        <v/>
      </c>
      <c r="U7670" s="30" t="n">
        <f aca="false">IF(AND(O7670="Engaging",P7670&lt;&gt;""),'Leia-me'!$B$5-P7670,"")</f>
        <v>99</v>
      </c>
      <c r="V7670" s="25" t="str">
        <f aca="false">IF(O7670&lt;&gt;"Engaging","",IF(U7670&lt;='Leia-me'!$B$6,"Saudável",IF(U7670&lt;='Leia-me'!$B$7,"Esfriando",IF(U7670&lt;='Leia-me'!$B$8,"Última chance","Zumbi"))))</f>
        <v>Esfriando</v>
      </c>
      <c r="W7670" s="25" t="str">
        <f aca="false">IF(O7670="Won",1,IF(O7670="Lost",0,""))</f>
        <v/>
      </c>
      <c r="X7670" s="25" t="s">
        <v>1835</v>
      </c>
      <c r="Y7670" s="25" t="str">
        <f aca="false">IF(E7670="","Sim","")</f>
        <v/>
      </c>
    </row>
    <row r="7671" customFormat="false" ht="15" hidden="false" customHeight="false" outlineLevel="0" collapsed="false">
      <c r="A7671" s="25" t="s">
        <v>7934</v>
      </c>
      <c r="B7671" s="25" t="s">
        <v>102</v>
      </c>
      <c r="C7671" s="25" t="s">
        <v>111</v>
      </c>
      <c r="D7671" s="25" t="s">
        <v>114</v>
      </c>
      <c r="E7671" s="25" t="s">
        <v>2863</v>
      </c>
      <c r="F7671" s="25" t="s">
        <v>211</v>
      </c>
      <c r="G7671" s="26" t="n">
        <v>2437.85</v>
      </c>
      <c r="H7671" s="27" t="n">
        <v>4874</v>
      </c>
      <c r="I7671" s="25" t="s">
        <v>147</v>
      </c>
      <c r="K7671" s="25" t="n">
        <v>2001</v>
      </c>
      <c r="L7671" s="25" t="s">
        <v>186</v>
      </c>
      <c r="M7671" s="25" t="s">
        <v>171</v>
      </c>
      <c r="N7671" s="28" t="n">
        <v>550</v>
      </c>
      <c r="O7671" s="25" t="s">
        <v>54</v>
      </c>
      <c r="P7671" s="29" t="n">
        <v>43001</v>
      </c>
      <c r="Q7671" s="29" t="n">
        <v>43093</v>
      </c>
      <c r="R7671" s="28" t="n">
        <v>468</v>
      </c>
      <c r="S7671" s="28" t="n">
        <f aca="false">IF(O7671="Won",R7671,IF(O7671="Lost",0,N7671))</f>
        <v>468</v>
      </c>
      <c r="T7671" s="30" t="n">
        <f aca="false">IF(AND(P7671&lt;&gt;"",Q7671&lt;&gt;""),Q7671-P7671,"")</f>
        <v>92</v>
      </c>
      <c r="U7671" s="30" t="str">
        <f aca="false">IF(AND(O7671="Engaging",P7671&lt;&gt;""),'Leia-me'!$B$5-P7671,"")</f>
        <v/>
      </c>
      <c r="V7671" s="25" t="str">
        <f aca="false">IF(O7671&lt;&gt;"Engaging","",IF(U7671&lt;='Leia-me'!$B$6,"Saudável",IF(U7671&lt;='Leia-me'!$B$7,"Esfriando",IF(U7671&lt;='Leia-me'!$B$8,"Última chance","Zumbi"))))</f>
        <v/>
      </c>
      <c r="W7671" s="25" t="n">
        <f aca="false">IF(O7671="Won",1,IF(O7671="Lost",0,""))</f>
        <v>1</v>
      </c>
      <c r="Y7671" s="25" t="str">
        <f aca="false">IF(E7671="","Sim","")</f>
        <v/>
      </c>
    </row>
    <row r="7672" customFormat="false" ht="15" hidden="false" customHeight="false" outlineLevel="0" collapsed="false">
      <c r="A7672" s="25" t="s">
        <v>7935</v>
      </c>
      <c r="B7672" s="25" t="s">
        <v>102</v>
      </c>
      <c r="C7672" s="25" t="s">
        <v>111</v>
      </c>
      <c r="D7672" s="25" t="s">
        <v>114</v>
      </c>
      <c r="E7672" s="25" t="s">
        <v>5204</v>
      </c>
      <c r="F7672" s="25" t="s">
        <v>155</v>
      </c>
      <c r="G7672" s="26" t="n">
        <v>1188.42</v>
      </c>
      <c r="H7672" s="27" t="n">
        <v>3015</v>
      </c>
      <c r="I7672" s="25" t="s">
        <v>147</v>
      </c>
      <c r="K7672" s="25" t="n">
        <v>1994</v>
      </c>
      <c r="L7672" s="25" t="s">
        <v>148</v>
      </c>
      <c r="M7672" s="25" t="s">
        <v>149</v>
      </c>
      <c r="N7672" s="28" t="n">
        <v>55</v>
      </c>
      <c r="O7672" s="25" t="s">
        <v>54</v>
      </c>
      <c r="P7672" s="29" t="n">
        <v>43001</v>
      </c>
      <c r="Q7672" s="29" t="n">
        <v>43058</v>
      </c>
      <c r="R7672" s="28" t="n">
        <v>55</v>
      </c>
      <c r="S7672" s="28" t="n">
        <f aca="false">IF(O7672="Won",R7672,IF(O7672="Lost",0,N7672))</f>
        <v>55</v>
      </c>
      <c r="T7672" s="30" t="n">
        <f aca="false">IF(AND(P7672&lt;&gt;"",Q7672&lt;&gt;""),Q7672-P7672,"")</f>
        <v>57</v>
      </c>
      <c r="U7672" s="30" t="str">
        <f aca="false">IF(AND(O7672="Engaging",P7672&lt;&gt;""),'Leia-me'!$B$5-P7672,"")</f>
        <v/>
      </c>
      <c r="V7672" s="25" t="str">
        <f aca="false">IF(O7672&lt;&gt;"Engaging","",IF(U7672&lt;='Leia-me'!$B$6,"Saudável",IF(U7672&lt;='Leia-me'!$B$7,"Esfriando",IF(U7672&lt;='Leia-me'!$B$8,"Última chance","Zumbi"))))</f>
        <v/>
      </c>
      <c r="W7672" s="25" t="n">
        <f aca="false">IF(O7672="Won",1,IF(O7672="Lost",0,""))</f>
        <v>1</v>
      </c>
      <c r="Y7672" s="25" t="str">
        <f aca="false">IF(E7672="","Sim","")</f>
        <v/>
      </c>
    </row>
    <row r="7673" customFormat="false" ht="15" hidden="false" customHeight="false" outlineLevel="0" collapsed="false">
      <c r="A7673" s="25" t="s">
        <v>7936</v>
      </c>
      <c r="B7673" s="25" t="s">
        <v>102</v>
      </c>
      <c r="C7673" s="25" t="s">
        <v>111</v>
      </c>
      <c r="D7673" s="25" t="s">
        <v>114</v>
      </c>
      <c r="E7673" s="25" t="s">
        <v>419</v>
      </c>
      <c r="F7673" s="25" t="s">
        <v>146</v>
      </c>
      <c r="G7673" s="26" t="n">
        <v>2741.37</v>
      </c>
      <c r="H7673" s="27" t="n">
        <v>9226</v>
      </c>
      <c r="I7673" s="25" t="s">
        <v>147</v>
      </c>
      <c r="K7673" s="25" t="n">
        <v>1985</v>
      </c>
      <c r="L7673" s="25" t="s">
        <v>178</v>
      </c>
      <c r="M7673" s="25" t="s">
        <v>171</v>
      </c>
      <c r="N7673" s="28" t="n">
        <v>5482</v>
      </c>
      <c r="O7673" s="25" t="s">
        <v>54</v>
      </c>
      <c r="P7673" s="29" t="n">
        <v>43003</v>
      </c>
      <c r="Q7673" s="29" t="n">
        <v>43066</v>
      </c>
      <c r="R7673" s="28" t="n">
        <v>6105</v>
      </c>
      <c r="S7673" s="28" t="n">
        <f aca="false">IF(O7673="Won",R7673,IF(O7673="Lost",0,N7673))</f>
        <v>6105</v>
      </c>
      <c r="T7673" s="30" t="n">
        <f aca="false">IF(AND(P7673&lt;&gt;"",Q7673&lt;&gt;""),Q7673-P7673,"")</f>
        <v>63</v>
      </c>
      <c r="U7673" s="30" t="str">
        <f aca="false">IF(AND(O7673="Engaging",P7673&lt;&gt;""),'Leia-me'!$B$5-P7673,"")</f>
        <v/>
      </c>
      <c r="V7673" s="25" t="str">
        <f aca="false">IF(O7673&lt;&gt;"Engaging","",IF(U7673&lt;='Leia-me'!$B$6,"Saudável",IF(U7673&lt;='Leia-me'!$B$7,"Esfriando",IF(U7673&lt;='Leia-me'!$B$8,"Última chance","Zumbi"))))</f>
        <v/>
      </c>
      <c r="W7673" s="25" t="n">
        <f aca="false">IF(O7673="Won",1,IF(O7673="Lost",0,""))</f>
        <v>1</v>
      </c>
      <c r="Y7673" s="25" t="str">
        <f aca="false">IF(E7673="","Sim","")</f>
        <v/>
      </c>
    </row>
    <row r="7674" customFormat="false" ht="15" hidden="false" customHeight="false" outlineLevel="0" collapsed="false">
      <c r="A7674" s="25" t="s">
        <v>7937</v>
      </c>
      <c r="B7674" s="25" t="s">
        <v>102</v>
      </c>
      <c r="C7674" s="25" t="s">
        <v>111</v>
      </c>
      <c r="D7674" s="25" t="s">
        <v>114</v>
      </c>
      <c r="E7674" s="25" t="s">
        <v>3075</v>
      </c>
      <c r="F7674" s="25" t="s">
        <v>165</v>
      </c>
      <c r="G7674" s="26" t="n">
        <v>4269.9</v>
      </c>
      <c r="H7674" s="27" t="n">
        <v>6472</v>
      </c>
      <c r="I7674" s="25" t="s">
        <v>147</v>
      </c>
      <c r="J7674" s="25" t="s">
        <v>1347</v>
      </c>
      <c r="K7674" s="25" t="n">
        <v>1993</v>
      </c>
      <c r="L7674" s="25" t="s">
        <v>160</v>
      </c>
      <c r="M7674" s="25" t="s">
        <v>149</v>
      </c>
      <c r="N7674" s="28" t="n">
        <v>3393</v>
      </c>
      <c r="O7674" s="25" t="s">
        <v>55</v>
      </c>
      <c r="P7674" s="29" t="n">
        <v>43005</v>
      </c>
      <c r="Q7674" s="29" t="n">
        <v>43072</v>
      </c>
      <c r="R7674" s="28" t="n">
        <v>0</v>
      </c>
      <c r="S7674" s="28" t="n">
        <f aca="false">IF(O7674="Won",R7674,IF(O7674="Lost",0,N7674))</f>
        <v>0</v>
      </c>
      <c r="T7674" s="30" t="n">
        <f aca="false">IF(AND(P7674&lt;&gt;"",Q7674&lt;&gt;""),Q7674-P7674,"")</f>
        <v>67</v>
      </c>
      <c r="U7674" s="30" t="str">
        <f aca="false">IF(AND(O7674="Engaging",P7674&lt;&gt;""),'Leia-me'!$B$5-P7674,"")</f>
        <v/>
      </c>
      <c r="V7674" s="25" t="str">
        <f aca="false">IF(O7674&lt;&gt;"Engaging","",IF(U7674&lt;='Leia-me'!$B$6,"Saudável",IF(U7674&lt;='Leia-me'!$B$7,"Esfriando",IF(U7674&lt;='Leia-me'!$B$8,"Última chance","Zumbi"))))</f>
        <v/>
      </c>
      <c r="W7674" s="25" t="n">
        <f aca="false">IF(O7674="Won",1,IF(O7674="Lost",0,""))</f>
        <v>0</v>
      </c>
      <c r="Y7674" s="25" t="str">
        <f aca="false">IF(E7674="","Sim","")</f>
        <v/>
      </c>
    </row>
    <row r="7675" customFormat="false" ht="15" hidden="false" customHeight="false" outlineLevel="0" collapsed="false">
      <c r="A7675" s="25" t="s">
        <v>7938</v>
      </c>
      <c r="B7675" s="25" t="s">
        <v>102</v>
      </c>
      <c r="C7675" s="25" t="s">
        <v>111</v>
      </c>
      <c r="D7675" s="25" t="s">
        <v>114</v>
      </c>
      <c r="E7675" s="25" t="s">
        <v>868</v>
      </c>
      <c r="F7675" s="25" t="s">
        <v>168</v>
      </c>
      <c r="G7675" s="26" t="n">
        <v>2952.73</v>
      </c>
      <c r="H7675" s="27" t="n">
        <v>5107</v>
      </c>
      <c r="I7675" s="25" t="s">
        <v>147</v>
      </c>
      <c r="K7675" s="25" t="n">
        <v>2000</v>
      </c>
      <c r="L7675" s="25" t="s">
        <v>186</v>
      </c>
      <c r="M7675" s="25" t="s">
        <v>171</v>
      </c>
      <c r="N7675" s="28" t="n">
        <v>550</v>
      </c>
      <c r="O7675" s="25" t="s">
        <v>55</v>
      </c>
      <c r="P7675" s="29" t="n">
        <v>43009</v>
      </c>
      <c r="Q7675" s="29" t="n">
        <v>43072</v>
      </c>
      <c r="R7675" s="28" t="n">
        <v>0</v>
      </c>
      <c r="S7675" s="28" t="n">
        <f aca="false">IF(O7675="Won",R7675,IF(O7675="Lost",0,N7675))</f>
        <v>0</v>
      </c>
      <c r="T7675" s="30" t="n">
        <f aca="false">IF(AND(P7675&lt;&gt;"",Q7675&lt;&gt;""),Q7675-P7675,"")</f>
        <v>63</v>
      </c>
      <c r="U7675" s="30" t="str">
        <f aca="false">IF(AND(O7675="Engaging",P7675&lt;&gt;""),'Leia-me'!$B$5-P7675,"")</f>
        <v/>
      </c>
      <c r="V7675" s="25" t="str">
        <f aca="false">IF(O7675&lt;&gt;"Engaging","",IF(U7675&lt;='Leia-me'!$B$6,"Saudável",IF(U7675&lt;='Leia-me'!$B$7,"Esfriando",IF(U7675&lt;='Leia-me'!$B$8,"Última chance","Zumbi"))))</f>
        <v/>
      </c>
      <c r="W7675" s="25" t="n">
        <f aca="false">IF(O7675="Won",1,IF(O7675="Lost",0,""))</f>
        <v>0</v>
      </c>
      <c r="Y7675" s="25" t="str">
        <f aca="false">IF(E7675="","Sim","")</f>
        <v/>
      </c>
    </row>
    <row r="7676" customFormat="false" ht="15" hidden="false" customHeight="false" outlineLevel="0" collapsed="false">
      <c r="A7676" s="25" t="s">
        <v>7939</v>
      </c>
      <c r="B7676" s="25" t="s">
        <v>102</v>
      </c>
      <c r="C7676" s="25" t="s">
        <v>111</v>
      </c>
      <c r="D7676" s="25" t="s">
        <v>114</v>
      </c>
      <c r="E7676" s="25" t="s">
        <v>609</v>
      </c>
      <c r="F7676" s="25" t="s">
        <v>267</v>
      </c>
      <c r="G7676" s="26" t="n">
        <v>692.19</v>
      </c>
      <c r="H7676" s="27" t="n">
        <v>1922</v>
      </c>
      <c r="I7676" s="25" t="s">
        <v>147</v>
      </c>
      <c r="K7676" s="25" t="n">
        <v>2003</v>
      </c>
      <c r="L7676" s="25" t="s">
        <v>178</v>
      </c>
      <c r="M7676" s="25" t="s">
        <v>171</v>
      </c>
      <c r="N7676" s="28" t="n">
        <v>5482</v>
      </c>
      <c r="O7676" s="25" t="s">
        <v>54</v>
      </c>
      <c r="P7676" s="29" t="n">
        <v>43009</v>
      </c>
      <c r="Q7676" s="29" t="n">
        <v>43021</v>
      </c>
      <c r="R7676" s="28" t="n">
        <v>6304</v>
      </c>
      <c r="S7676" s="28" t="n">
        <f aca="false">IF(O7676="Won",R7676,IF(O7676="Lost",0,N7676))</f>
        <v>6304</v>
      </c>
      <c r="T7676" s="30" t="n">
        <f aca="false">IF(AND(P7676&lt;&gt;"",Q7676&lt;&gt;""),Q7676-P7676,"")</f>
        <v>12</v>
      </c>
      <c r="U7676" s="30" t="str">
        <f aca="false">IF(AND(O7676="Engaging",P7676&lt;&gt;""),'Leia-me'!$B$5-P7676,"")</f>
        <v/>
      </c>
      <c r="V7676" s="25" t="str">
        <f aca="false">IF(O7676&lt;&gt;"Engaging","",IF(U7676&lt;='Leia-me'!$B$6,"Saudável",IF(U7676&lt;='Leia-me'!$B$7,"Esfriando",IF(U7676&lt;='Leia-me'!$B$8,"Última chance","Zumbi"))))</f>
        <v/>
      </c>
      <c r="W7676" s="25" t="n">
        <f aca="false">IF(O7676="Won",1,IF(O7676="Lost",0,""))</f>
        <v>1</v>
      </c>
      <c r="Y7676" s="25" t="str">
        <f aca="false">IF(E7676="","Sim","")</f>
        <v/>
      </c>
    </row>
    <row r="7677" customFormat="false" ht="15" hidden="false" customHeight="false" outlineLevel="0" collapsed="false">
      <c r="A7677" s="25" t="s">
        <v>7940</v>
      </c>
      <c r="B7677" s="25" t="s">
        <v>102</v>
      </c>
      <c r="C7677" s="25" t="s">
        <v>111</v>
      </c>
      <c r="D7677" s="25" t="s">
        <v>114</v>
      </c>
      <c r="E7677" s="25" t="s">
        <v>417</v>
      </c>
      <c r="F7677" s="25" t="s">
        <v>211</v>
      </c>
      <c r="G7677" s="26" t="n">
        <v>223.8</v>
      </c>
      <c r="H7677" s="27" t="n">
        <v>299</v>
      </c>
      <c r="I7677" s="25" t="s">
        <v>147</v>
      </c>
      <c r="K7677" s="25" t="n">
        <v>2003</v>
      </c>
      <c r="L7677" s="25" t="s">
        <v>1834</v>
      </c>
      <c r="M7677" s="25" t="s">
        <v>171</v>
      </c>
      <c r="N7677" s="28" t="n">
        <v>4821</v>
      </c>
      <c r="O7677" s="25" t="s">
        <v>55</v>
      </c>
      <c r="P7677" s="29" t="n">
        <v>43010</v>
      </c>
      <c r="Q7677" s="29" t="n">
        <v>43012</v>
      </c>
      <c r="R7677" s="28" t="n">
        <v>0</v>
      </c>
      <c r="S7677" s="28" t="n">
        <f aca="false">IF(O7677="Won",R7677,IF(O7677="Lost",0,N7677))</f>
        <v>0</v>
      </c>
      <c r="T7677" s="30" t="n">
        <f aca="false">IF(AND(P7677&lt;&gt;"",Q7677&lt;&gt;""),Q7677-P7677,"")</f>
        <v>2</v>
      </c>
      <c r="U7677" s="30" t="str">
        <f aca="false">IF(AND(O7677="Engaging",P7677&lt;&gt;""),'Leia-me'!$B$5-P7677,"")</f>
        <v/>
      </c>
      <c r="V7677" s="25" t="str">
        <f aca="false">IF(O7677&lt;&gt;"Engaging","",IF(U7677&lt;='Leia-me'!$B$6,"Saudável",IF(U7677&lt;='Leia-me'!$B$7,"Esfriando",IF(U7677&lt;='Leia-me'!$B$8,"Última chance","Zumbi"))))</f>
        <v/>
      </c>
      <c r="W7677" s="25" t="n">
        <f aca="false">IF(O7677="Won",1,IF(O7677="Lost",0,""))</f>
        <v>0</v>
      </c>
      <c r="X7677" s="25" t="s">
        <v>1835</v>
      </c>
      <c r="Y7677" s="25" t="str">
        <f aca="false">IF(E7677="","Sim","")</f>
        <v/>
      </c>
    </row>
    <row r="7678" customFormat="false" ht="15" hidden="false" customHeight="false" outlineLevel="0" collapsed="false">
      <c r="A7678" s="25" t="s">
        <v>7941</v>
      </c>
      <c r="B7678" s="25" t="s">
        <v>102</v>
      </c>
      <c r="C7678" s="25" t="s">
        <v>111</v>
      </c>
      <c r="D7678" s="25" t="s">
        <v>114</v>
      </c>
      <c r="E7678" s="25" t="s">
        <v>860</v>
      </c>
      <c r="F7678" s="25" t="s">
        <v>168</v>
      </c>
      <c r="G7678" s="26" t="n">
        <v>894.37</v>
      </c>
      <c r="H7678" s="27" t="n">
        <v>1593</v>
      </c>
      <c r="I7678" s="25" t="s">
        <v>861</v>
      </c>
      <c r="K7678" s="25" t="n">
        <v>2008</v>
      </c>
      <c r="L7678" s="25" t="s">
        <v>170</v>
      </c>
      <c r="M7678" s="25" t="s">
        <v>171</v>
      </c>
      <c r="N7678" s="28" t="n">
        <v>1096</v>
      </c>
      <c r="O7678" s="25" t="s">
        <v>54</v>
      </c>
      <c r="P7678" s="29" t="n">
        <v>43010</v>
      </c>
      <c r="Q7678" s="29" t="n">
        <v>43011</v>
      </c>
      <c r="R7678" s="28" t="n">
        <v>1048</v>
      </c>
      <c r="S7678" s="28" t="n">
        <f aca="false">IF(O7678="Won",R7678,IF(O7678="Lost",0,N7678))</f>
        <v>1048</v>
      </c>
      <c r="T7678" s="30" t="n">
        <f aca="false">IF(AND(P7678&lt;&gt;"",Q7678&lt;&gt;""),Q7678-P7678,"")</f>
        <v>1</v>
      </c>
      <c r="U7678" s="30" t="str">
        <f aca="false">IF(AND(O7678="Engaging",P7678&lt;&gt;""),'Leia-me'!$B$5-P7678,"")</f>
        <v/>
      </c>
      <c r="V7678" s="25" t="str">
        <f aca="false">IF(O7678&lt;&gt;"Engaging","",IF(U7678&lt;='Leia-me'!$B$6,"Saudável",IF(U7678&lt;='Leia-me'!$B$7,"Esfriando",IF(U7678&lt;='Leia-me'!$B$8,"Última chance","Zumbi"))))</f>
        <v/>
      </c>
      <c r="W7678" s="25" t="n">
        <f aca="false">IF(O7678="Won",1,IF(O7678="Lost",0,""))</f>
        <v>1</v>
      </c>
      <c r="Y7678" s="25" t="str">
        <f aca="false">IF(E7678="","Sim","")</f>
        <v/>
      </c>
    </row>
    <row r="7679" customFormat="false" ht="15" hidden="false" customHeight="false" outlineLevel="0" collapsed="false">
      <c r="A7679" s="25" t="s">
        <v>7942</v>
      </c>
      <c r="B7679" s="25" t="s">
        <v>102</v>
      </c>
      <c r="C7679" s="25" t="s">
        <v>111</v>
      </c>
      <c r="D7679" s="25" t="s">
        <v>114</v>
      </c>
      <c r="E7679" s="25" t="s">
        <v>633</v>
      </c>
      <c r="F7679" s="25" t="s">
        <v>211</v>
      </c>
      <c r="G7679" s="26" t="n">
        <v>1388.67</v>
      </c>
      <c r="H7679" s="27" t="n">
        <v>3583</v>
      </c>
      <c r="I7679" s="25" t="s">
        <v>147</v>
      </c>
      <c r="K7679" s="25" t="n">
        <v>1989</v>
      </c>
      <c r="L7679" s="25" t="s">
        <v>170</v>
      </c>
      <c r="M7679" s="25" t="s">
        <v>171</v>
      </c>
      <c r="N7679" s="28" t="n">
        <v>1096</v>
      </c>
      <c r="O7679" s="25" t="s">
        <v>54</v>
      </c>
      <c r="P7679" s="29" t="n">
        <v>43011</v>
      </c>
      <c r="Q7679" s="29" t="n">
        <v>43016</v>
      </c>
      <c r="R7679" s="28" t="n">
        <v>1028</v>
      </c>
      <c r="S7679" s="28" t="n">
        <f aca="false">IF(O7679="Won",R7679,IF(O7679="Lost",0,N7679))</f>
        <v>1028</v>
      </c>
      <c r="T7679" s="30" t="n">
        <f aca="false">IF(AND(P7679&lt;&gt;"",Q7679&lt;&gt;""),Q7679-P7679,"")</f>
        <v>5</v>
      </c>
      <c r="U7679" s="30" t="str">
        <f aca="false">IF(AND(O7679="Engaging",P7679&lt;&gt;""),'Leia-me'!$B$5-P7679,"")</f>
        <v/>
      </c>
      <c r="V7679" s="25" t="str">
        <f aca="false">IF(O7679&lt;&gt;"Engaging","",IF(U7679&lt;='Leia-me'!$B$6,"Saudável",IF(U7679&lt;='Leia-me'!$B$7,"Esfriando",IF(U7679&lt;='Leia-me'!$B$8,"Última chance","Zumbi"))))</f>
        <v/>
      </c>
      <c r="W7679" s="25" t="n">
        <f aca="false">IF(O7679="Won",1,IF(O7679="Lost",0,""))</f>
        <v>1</v>
      </c>
      <c r="Y7679" s="25" t="str">
        <f aca="false">IF(E7679="","Sim","")</f>
        <v/>
      </c>
    </row>
    <row r="7680" customFormat="false" ht="15" hidden="false" customHeight="false" outlineLevel="0" collapsed="false">
      <c r="A7680" s="25" t="s">
        <v>7943</v>
      </c>
      <c r="B7680" s="25" t="s">
        <v>102</v>
      </c>
      <c r="C7680" s="25" t="s">
        <v>111</v>
      </c>
      <c r="D7680" s="25" t="s">
        <v>114</v>
      </c>
      <c r="E7680" s="25" t="s">
        <v>1646</v>
      </c>
      <c r="F7680" s="25" t="s">
        <v>185</v>
      </c>
      <c r="G7680" s="26" t="n">
        <v>587.72</v>
      </c>
      <c r="H7680" s="27" t="n">
        <v>1501</v>
      </c>
      <c r="I7680" s="25" t="s">
        <v>147</v>
      </c>
      <c r="K7680" s="25" t="n">
        <v>2010</v>
      </c>
      <c r="L7680" s="25" t="s">
        <v>148</v>
      </c>
      <c r="M7680" s="25" t="s">
        <v>149</v>
      </c>
      <c r="N7680" s="28" t="n">
        <v>55</v>
      </c>
      <c r="O7680" s="25" t="s">
        <v>54</v>
      </c>
      <c r="P7680" s="29" t="n">
        <v>43011</v>
      </c>
      <c r="Q7680" s="29" t="n">
        <v>43023</v>
      </c>
      <c r="R7680" s="28" t="n">
        <v>64</v>
      </c>
      <c r="S7680" s="28" t="n">
        <f aca="false">IF(O7680="Won",R7680,IF(O7680="Lost",0,N7680))</f>
        <v>64</v>
      </c>
      <c r="T7680" s="30" t="n">
        <f aca="false">IF(AND(P7680&lt;&gt;"",Q7680&lt;&gt;""),Q7680-P7680,"")</f>
        <v>12</v>
      </c>
      <c r="U7680" s="30" t="str">
        <f aca="false">IF(AND(O7680="Engaging",P7680&lt;&gt;""),'Leia-me'!$B$5-P7680,"")</f>
        <v/>
      </c>
      <c r="V7680" s="25" t="str">
        <f aca="false">IF(O7680&lt;&gt;"Engaging","",IF(U7680&lt;='Leia-me'!$B$6,"Saudável",IF(U7680&lt;='Leia-me'!$B$7,"Esfriando",IF(U7680&lt;='Leia-me'!$B$8,"Última chance","Zumbi"))))</f>
        <v/>
      </c>
      <c r="W7680" s="25" t="n">
        <f aca="false">IF(O7680="Won",1,IF(O7680="Lost",0,""))</f>
        <v>1</v>
      </c>
      <c r="Y7680" s="25" t="str">
        <f aca="false">IF(E7680="","Sim","")</f>
        <v/>
      </c>
    </row>
    <row r="7681" customFormat="false" ht="15" hidden="false" customHeight="false" outlineLevel="0" collapsed="false">
      <c r="A7681" s="25" t="s">
        <v>7944</v>
      </c>
      <c r="B7681" s="25" t="s">
        <v>102</v>
      </c>
      <c r="C7681" s="25" t="s">
        <v>111</v>
      </c>
      <c r="D7681" s="25" t="s">
        <v>114</v>
      </c>
      <c r="E7681" s="25" t="s">
        <v>1187</v>
      </c>
      <c r="F7681" s="25" t="s">
        <v>159</v>
      </c>
      <c r="G7681" s="26" t="n">
        <v>2059.9</v>
      </c>
      <c r="H7681" s="27" t="n">
        <v>3644</v>
      </c>
      <c r="I7681" s="25" t="s">
        <v>147</v>
      </c>
      <c r="K7681" s="25" t="n">
        <v>1988</v>
      </c>
      <c r="L7681" s="25" t="s">
        <v>1834</v>
      </c>
      <c r="M7681" s="25" t="s">
        <v>171</v>
      </c>
      <c r="N7681" s="28" t="n">
        <v>4821</v>
      </c>
      <c r="O7681" s="25" t="s">
        <v>54</v>
      </c>
      <c r="P7681" s="29" t="n">
        <v>43013</v>
      </c>
      <c r="Q7681" s="29" t="n">
        <v>43063</v>
      </c>
      <c r="R7681" s="28" t="n">
        <v>4362</v>
      </c>
      <c r="S7681" s="28" t="n">
        <f aca="false">IF(O7681="Won",R7681,IF(O7681="Lost",0,N7681))</f>
        <v>4362</v>
      </c>
      <c r="T7681" s="30" t="n">
        <f aca="false">IF(AND(P7681&lt;&gt;"",Q7681&lt;&gt;""),Q7681-P7681,"")</f>
        <v>50</v>
      </c>
      <c r="U7681" s="30" t="str">
        <f aca="false">IF(AND(O7681="Engaging",P7681&lt;&gt;""),'Leia-me'!$B$5-P7681,"")</f>
        <v/>
      </c>
      <c r="V7681" s="25" t="str">
        <f aca="false">IF(O7681&lt;&gt;"Engaging","",IF(U7681&lt;='Leia-me'!$B$6,"Saudável",IF(U7681&lt;='Leia-me'!$B$7,"Esfriando",IF(U7681&lt;='Leia-me'!$B$8,"Última chance","Zumbi"))))</f>
        <v/>
      </c>
      <c r="W7681" s="25" t="n">
        <f aca="false">IF(O7681="Won",1,IF(O7681="Lost",0,""))</f>
        <v>1</v>
      </c>
      <c r="X7681" s="25" t="s">
        <v>1835</v>
      </c>
      <c r="Y7681" s="25" t="str">
        <f aca="false">IF(E7681="","Sim","")</f>
        <v/>
      </c>
    </row>
    <row r="7682" customFormat="false" ht="15" hidden="false" customHeight="false" outlineLevel="0" collapsed="false">
      <c r="A7682" s="25" t="s">
        <v>7945</v>
      </c>
      <c r="B7682" s="25" t="s">
        <v>102</v>
      </c>
      <c r="C7682" s="25" t="s">
        <v>111</v>
      </c>
      <c r="D7682" s="25" t="s">
        <v>114</v>
      </c>
      <c r="E7682" s="25" t="s">
        <v>2863</v>
      </c>
      <c r="F7682" s="25" t="s">
        <v>211</v>
      </c>
      <c r="G7682" s="26" t="n">
        <v>2437.85</v>
      </c>
      <c r="H7682" s="27" t="n">
        <v>4874</v>
      </c>
      <c r="I7682" s="25" t="s">
        <v>147</v>
      </c>
      <c r="K7682" s="25" t="n">
        <v>2001</v>
      </c>
      <c r="L7682" s="25" t="s">
        <v>186</v>
      </c>
      <c r="M7682" s="25" t="s">
        <v>171</v>
      </c>
      <c r="N7682" s="28" t="n">
        <v>550</v>
      </c>
      <c r="O7682" s="25" t="s">
        <v>55</v>
      </c>
      <c r="P7682" s="29" t="n">
        <v>43015</v>
      </c>
      <c r="Q7682" s="29" t="n">
        <v>43064</v>
      </c>
      <c r="R7682" s="28" t="n">
        <v>0</v>
      </c>
      <c r="S7682" s="28" t="n">
        <f aca="false">IF(O7682="Won",R7682,IF(O7682="Lost",0,N7682))</f>
        <v>0</v>
      </c>
      <c r="T7682" s="30" t="n">
        <f aca="false">IF(AND(P7682&lt;&gt;"",Q7682&lt;&gt;""),Q7682-P7682,"")</f>
        <v>49</v>
      </c>
      <c r="U7682" s="30" t="str">
        <f aca="false">IF(AND(O7682="Engaging",P7682&lt;&gt;""),'Leia-me'!$B$5-P7682,"")</f>
        <v/>
      </c>
      <c r="V7682" s="25" t="str">
        <f aca="false">IF(O7682&lt;&gt;"Engaging","",IF(U7682&lt;='Leia-me'!$B$6,"Saudável",IF(U7682&lt;='Leia-me'!$B$7,"Esfriando",IF(U7682&lt;='Leia-me'!$B$8,"Última chance","Zumbi"))))</f>
        <v/>
      </c>
      <c r="W7682" s="25" t="n">
        <f aca="false">IF(O7682="Won",1,IF(O7682="Lost",0,""))</f>
        <v>0</v>
      </c>
      <c r="Y7682" s="25" t="str">
        <f aca="false">IF(E7682="","Sim","")</f>
        <v/>
      </c>
    </row>
    <row r="7683" customFormat="false" ht="15" hidden="false" customHeight="false" outlineLevel="0" collapsed="false">
      <c r="A7683" s="25" t="s">
        <v>7946</v>
      </c>
      <c r="B7683" s="25" t="s">
        <v>102</v>
      </c>
      <c r="C7683" s="25" t="s">
        <v>111</v>
      </c>
      <c r="D7683" s="25" t="s">
        <v>114</v>
      </c>
      <c r="G7683" s="31"/>
      <c r="H7683" s="32"/>
      <c r="L7683" s="25" t="s">
        <v>170</v>
      </c>
      <c r="M7683" s="25" t="s">
        <v>171</v>
      </c>
      <c r="N7683" s="28" t="n">
        <v>1096</v>
      </c>
      <c r="O7683" s="25" t="s">
        <v>56</v>
      </c>
      <c r="P7683" s="29" t="n">
        <v>43016</v>
      </c>
      <c r="Q7683" s="33"/>
      <c r="R7683" s="34"/>
      <c r="S7683" s="28" t="n">
        <f aca="false">IF(O7683="Won",R7683,IF(O7683="Lost",0,N7683))</f>
        <v>1096</v>
      </c>
      <c r="T7683" s="30" t="str">
        <f aca="false">IF(AND(P7683&lt;&gt;"",Q7683&lt;&gt;""),Q7683-P7683,"")</f>
        <v/>
      </c>
      <c r="U7683" s="30" t="n">
        <f aca="false">IF(AND(O7683="Engaging",P7683&lt;&gt;""),'Leia-me'!$B$5-P7683,"")</f>
        <v>84</v>
      </c>
      <c r="V7683" s="25" t="str">
        <f aca="false">IF(O7683&lt;&gt;"Engaging","",IF(U7683&lt;='Leia-me'!$B$6,"Saudável",IF(U7683&lt;='Leia-me'!$B$7,"Esfriando",IF(U7683&lt;='Leia-me'!$B$8,"Última chance","Zumbi"))))</f>
        <v>Saudável</v>
      </c>
      <c r="W7683" s="25" t="str">
        <f aca="false">IF(O7683="Won",1,IF(O7683="Lost",0,""))</f>
        <v/>
      </c>
      <c r="Y7683" s="25" t="str">
        <f aca="false">IF(E7683="","Sim","")</f>
        <v>Sim</v>
      </c>
    </row>
    <row r="7684" customFormat="false" ht="15" hidden="false" customHeight="false" outlineLevel="0" collapsed="false">
      <c r="A7684" s="25" t="s">
        <v>7947</v>
      </c>
      <c r="B7684" s="25" t="s">
        <v>102</v>
      </c>
      <c r="C7684" s="25" t="s">
        <v>111</v>
      </c>
      <c r="D7684" s="25" t="s">
        <v>114</v>
      </c>
      <c r="E7684" s="25" t="s">
        <v>860</v>
      </c>
      <c r="F7684" s="25" t="s">
        <v>168</v>
      </c>
      <c r="G7684" s="26" t="n">
        <v>894.37</v>
      </c>
      <c r="H7684" s="27" t="n">
        <v>1593</v>
      </c>
      <c r="I7684" s="25" t="s">
        <v>861</v>
      </c>
      <c r="K7684" s="25" t="n">
        <v>2008</v>
      </c>
      <c r="L7684" s="25" t="s">
        <v>186</v>
      </c>
      <c r="M7684" s="25" t="s">
        <v>171</v>
      </c>
      <c r="N7684" s="28" t="n">
        <v>550</v>
      </c>
      <c r="O7684" s="25" t="s">
        <v>55</v>
      </c>
      <c r="P7684" s="29" t="n">
        <v>43016</v>
      </c>
      <c r="Q7684" s="29" t="n">
        <v>43017</v>
      </c>
      <c r="R7684" s="28" t="n">
        <v>0</v>
      </c>
      <c r="S7684" s="28" t="n">
        <f aca="false">IF(O7684="Won",R7684,IF(O7684="Lost",0,N7684))</f>
        <v>0</v>
      </c>
      <c r="T7684" s="30" t="n">
        <f aca="false">IF(AND(P7684&lt;&gt;"",Q7684&lt;&gt;""),Q7684-P7684,"")</f>
        <v>1</v>
      </c>
      <c r="U7684" s="30" t="str">
        <f aca="false">IF(AND(O7684="Engaging",P7684&lt;&gt;""),'Leia-me'!$B$5-P7684,"")</f>
        <v/>
      </c>
      <c r="V7684" s="25" t="str">
        <f aca="false">IF(O7684&lt;&gt;"Engaging","",IF(U7684&lt;='Leia-me'!$B$6,"Saudável",IF(U7684&lt;='Leia-me'!$B$7,"Esfriando",IF(U7684&lt;='Leia-me'!$B$8,"Última chance","Zumbi"))))</f>
        <v/>
      </c>
      <c r="W7684" s="25" t="n">
        <f aca="false">IF(O7684="Won",1,IF(O7684="Lost",0,""))</f>
        <v>0</v>
      </c>
      <c r="Y7684" s="25" t="str">
        <f aca="false">IF(E7684="","Sim","")</f>
        <v/>
      </c>
    </row>
    <row r="7685" customFormat="false" ht="15" hidden="false" customHeight="false" outlineLevel="0" collapsed="false">
      <c r="A7685" s="25" t="s">
        <v>7948</v>
      </c>
      <c r="B7685" s="25" t="s">
        <v>102</v>
      </c>
      <c r="C7685" s="25" t="s">
        <v>111</v>
      </c>
      <c r="D7685" s="25" t="s">
        <v>114</v>
      </c>
      <c r="E7685" s="25" t="s">
        <v>1351</v>
      </c>
      <c r="F7685" s="25" t="s">
        <v>177</v>
      </c>
      <c r="G7685" s="26" t="n">
        <v>7537.24</v>
      </c>
      <c r="H7685" s="27" t="n">
        <v>20293</v>
      </c>
      <c r="I7685" s="25" t="s">
        <v>147</v>
      </c>
      <c r="K7685" s="25" t="n">
        <v>1993</v>
      </c>
      <c r="L7685" s="25" t="s">
        <v>186</v>
      </c>
      <c r="M7685" s="25" t="s">
        <v>171</v>
      </c>
      <c r="N7685" s="28" t="n">
        <v>550</v>
      </c>
      <c r="O7685" s="25" t="s">
        <v>54</v>
      </c>
      <c r="P7685" s="29" t="n">
        <v>43016</v>
      </c>
      <c r="Q7685" s="29" t="n">
        <v>43018</v>
      </c>
      <c r="R7685" s="28" t="n">
        <v>608</v>
      </c>
      <c r="S7685" s="28" t="n">
        <f aca="false">IF(O7685="Won",R7685,IF(O7685="Lost",0,N7685))</f>
        <v>608</v>
      </c>
      <c r="T7685" s="30" t="n">
        <f aca="false">IF(AND(P7685&lt;&gt;"",Q7685&lt;&gt;""),Q7685-P7685,"")</f>
        <v>2</v>
      </c>
      <c r="U7685" s="30" t="str">
        <f aca="false">IF(AND(O7685="Engaging",P7685&lt;&gt;""),'Leia-me'!$B$5-P7685,"")</f>
        <v/>
      </c>
      <c r="V7685" s="25" t="str">
        <f aca="false">IF(O7685&lt;&gt;"Engaging","",IF(U7685&lt;='Leia-me'!$B$6,"Saudável",IF(U7685&lt;='Leia-me'!$B$7,"Esfriando",IF(U7685&lt;='Leia-me'!$B$8,"Última chance","Zumbi"))))</f>
        <v/>
      </c>
      <c r="W7685" s="25" t="n">
        <f aca="false">IF(O7685="Won",1,IF(O7685="Lost",0,""))</f>
        <v>1</v>
      </c>
      <c r="Y7685" s="25" t="str">
        <f aca="false">IF(E7685="","Sim","")</f>
        <v/>
      </c>
    </row>
    <row r="7686" customFormat="false" ht="15" hidden="false" customHeight="false" outlineLevel="0" collapsed="false">
      <c r="A7686" s="25" t="s">
        <v>7949</v>
      </c>
      <c r="B7686" s="25" t="s">
        <v>102</v>
      </c>
      <c r="C7686" s="25" t="s">
        <v>111</v>
      </c>
      <c r="D7686" s="25" t="s">
        <v>114</v>
      </c>
      <c r="E7686" s="25" t="s">
        <v>1187</v>
      </c>
      <c r="F7686" s="25" t="s">
        <v>159</v>
      </c>
      <c r="G7686" s="26" t="n">
        <v>2059.9</v>
      </c>
      <c r="H7686" s="27" t="n">
        <v>3644</v>
      </c>
      <c r="I7686" s="25" t="s">
        <v>147</v>
      </c>
      <c r="K7686" s="25" t="n">
        <v>1988</v>
      </c>
      <c r="L7686" s="25" t="s">
        <v>186</v>
      </c>
      <c r="M7686" s="25" t="s">
        <v>171</v>
      </c>
      <c r="N7686" s="28" t="n">
        <v>550</v>
      </c>
      <c r="O7686" s="25" t="s">
        <v>54</v>
      </c>
      <c r="P7686" s="29" t="n">
        <v>43017</v>
      </c>
      <c r="Q7686" s="29" t="n">
        <v>43091</v>
      </c>
      <c r="R7686" s="28" t="n">
        <v>446</v>
      </c>
      <c r="S7686" s="28" t="n">
        <f aca="false">IF(O7686="Won",R7686,IF(O7686="Lost",0,N7686))</f>
        <v>446</v>
      </c>
      <c r="T7686" s="30" t="n">
        <f aca="false">IF(AND(P7686&lt;&gt;"",Q7686&lt;&gt;""),Q7686-P7686,"")</f>
        <v>74</v>
      </c>
      <c r="U7686" s="30" t="str">
        <f aca="false">IF(AND(O7686="Engaging",P7686&lt;&gt;""),'Leia-me'!$B$5-P7686,"")</f>
        <v/>
      </c>
      <c r="V7686" s="25" t="str">
        <f aca="false">IF(O7686&lt;&gt;"Engaging","",IF(U7686&lt;='Leia-me'!$B$6,"Saudável",IF(U7686&lt;='Leia-me'!$B$7,"Esfriando",IF(U7686&lt;='Leia-me'!$B$8,"Última chance","Zumbi"))))</f>
        <v/>
      </c>
      <c r="W7686" s="25" t="n">
        <f aca="false">IF(O7686="Won",1,IF(O7686="Lost",0,""))</f>
        <v>1</v>
      </c>
      <c r="Y7686" s="25" t="str">
        <f aca="false">IF(E7686="","Sim","")</f>
        <v/>
      </c>
    </row>
    <row r="7687" customFormat="false" ht="15" hidden="false" customHeight="false" outlineLevel="0" collapsed="false">
      <c r="A7687" s="25" t="s">
        <v>7950</v>
      </c>
      <c r="B7687" s="25" t="s">
        <v>102</v>
      </c>
      <c r="C7687" s="25" t="s">
        <v>111</v>
      </c>
      <c r="D7687" s="25" t="s">
        <v>114</v>
      </c>
      <c r="E7687" s="25" t="s">
        <v>1158</v>
      </c>
      <c r="F7687" s="25" t="s">
        <v>185</v>
      </c>
      <c r="G7687" s="26" t="n">
        <v>7708.38</v>
      </c>
      <c r="H7687" s="27" t="n">
        <v>13756</v>
      </c>
      <c r="I7687" s="25" t="s">
        <v>147</v>
      </c>
      <c r="K7687" s="25" t="n">
        <v>1980</v>
      </c>
      <c r="L7687" s="25" t="s">
        <v>186</v>
      </c>
      <c r="M7687" s="25" t="s">
        <v>171</v>
      </c>
      <c r="N7687" s="28" t="n">
        <v>550</v>
      </c>
      <c r="O7687" s="25" t="s">
        <v>54</v>
      </c>
      <c r="P7687" s="29" t="n">
        <v>43017</v>
      </c>
      <c r="Q7687" s="29" t="n">
        <v>43018</v>
      </c>
      <c r="R7687" s="28" t="n">
        <v>565</v>
      </c>
      <c r="S7687" s="28" t="n">
        <f aca="false">IF(O7687="Won",R7687,IF(O7687="Lost",0,N7687))</f>
        <v>565</v>
      </c>
      <c r="T7687" s="30" t="n">
        <f aca="false">IF(AND(P7687&lt;&gt;"",Q7687&lt;&gt;""),Q7687-P7687,"")</f>
        <v>1</v>
      </c>
      <c r="U7687" s="30" t="str">
        <f aca="false">IF(AND(O7687="Engaging",P7687&lt;&gt;""),'Leia-me'!$B$5-P7687,"")</f>
        <v/>
      </c>
      <c r="V7687" s="25" t="str">
        <f aca="false">IF(O7687&lt;&gt;"Engaging","",IF(U7687&lt;='Leia-me'!$B$6,"Saudável",IF(U7687&lt;='Leia-me'!$B$7,"Esfriando",IF(U7687&lt;='Leia-me'!$B$8,"Última chance","Zumbi"))))</f>
        <v/>
      </c>
      <c r="W7687" s="25" t="n">
        <f aca="false">IF(O7687="Won",1,IF(O7687="Lost",0,""))</f>
        <v>1</v>
      </c>
      <c r="Y7687" s="25" t="str">
        <f aca="false">IF(E7687="","Sim","")</f>
        <v/>
      </c>
    </row>
    <row r="7688" customFormat="false" ht="15" hidden="false" customHeight="false" outlineLevel="0" collapsed="false">
      <c r="A7688" s="25" t="s">
        <v>7951</v>
      </c>
      <c r="B7688" s="25" t="s">
        <v>102</v>
      </c>
      <c r="C7688" s="25" t="s">
        <v>111</v>
      </c>
      <c r="D7688" s="25" t="s">
        <v>114</v>
      </c>
      <c r="E7688" s="25" t="s">
        <v>449</v>
      </c>
      <c r="F7688" s="25" t="s">
        <v>192</v>
      </c>
      <c r="G7688" s="26" t="n">
        <v>98.79</v>
      </c>
      <c r="H7688" s="27" t="n">
        <v>96</v>
      </c>
      <c r="I7688" s="25" t="s">
        <v>147</v>
      </c>
      <c r="J7688" s="25" t="s">
        <v>445</v>
      </c>
      <c r="K7688" s="25" t="n">
        <v>2013</v>
      </c>
      <c r="L7688" s="25" t="s">
        <v>186</v>
      </c>
      <c r="M7688" s="25" t="s">
        <v>171</v>
      </c>
      <c r="N7688" s="28" t="n">
        <v>550</v>
      </c>
      <c r="O7688" s="25" t="s">
        <v>54</v>
      </c>
      <c r="P7688" s="29" t="n">
        <v>43018</v>
      </c>
      <c r="Q7688" s="29" t="n">
        <v>43019</v>
      </c>
      <c r="R7688" s="28" t="n">
        <v>473</v>
      </c>
      <c r="S7688" s="28" t="n">
        <f aca="false">IF(O7688="Won",R7688,IF(O7688="Lost",0,N7688))</f>
        <v>473</v>
      </c>
      <c r="T7688" s="30" t="n">
        <f aca="false">IF(AND(P7688&lt;&gt;"",Q7688&lt;&gt;""),Q7688-P7688,"")</f>
        <v>1</v>
      </c>
      <c r="U7688" s="30" t="str">
        <f aca="false">IF(AND(O7688="Engaging",P7688&lt;&gt;""),'Leia-me'!$B$5-P7688,"")</f>
        <v/>
      </c>
      <c r="V7688" s="25" t="str">
        <f aca="false">IF(O7688&lt;&gt;"Engaging","",IF(U7688&lt;='Leia-me'!$B$6,"Saudável",IF(U7688&lt;='Leia-me'!$B$7,"Esfriando",IF(U7688&lt;='Leia-me'!$B$8,"Última chance","Zumbi"))))</f>
        <v/>
      </c>
      <c r="W7688" s="25" t="n">
        <f aca="false">IF(O7688="Won",1,IF(O7688="Lost",0,""))</f>
        <v>1</v>
      </c>
      <c r="Y7688" s="25" t="str">
        <f aca="false">IF(E7688="","Sim","")</f>
        <v/>
      </c>
    </row>
    <row r="7689" customFormat="false" ht="15" hidden="false" customHeight="false" outlineLevel="0" collapsed="false">
      <c r="A7689" s="25" t="s">
        <v>7952</v>
      </c>
      <c r="B7689" s="25" t="s">
        <v>102</v>
      </c>
      <c r="C7689" s="25" t="s">
        <v>111</v>
      </c>
      <c r="D7689" s="25" t="s">
        <v>114</v>
      </c>
      <c r="E7689" s="25" t="s">
        <v>449</v>
      </c>
      <c r="F7689" s="25" t="s">
        <v>192</v>
      </c>
      <c r="G7689" s="26" t="n">
        <v>98.79</v>
      </c>
      <c r="H7689" s="27" t="n">
        <v>96</v>
      </c>
      <c r="I7689" s="25" t="s">
        <v>147</v>
      </c>
      <c r="J7689" s="25" t="s">
        <v>445</v>
      </c>
      <c r="K7689" s="25" t="n">
        <v>2013</v>
      </c>
      <c r="L7689" s="25" t="s">
        <v>148</v>
      </c>
      <c r="M7689" s="25" t="s">
        <v>149</v>
      </c>
      <c r="N7689" s="28" t="n">
        <v>55</v>
      </c>
      <c r="O7689" s="25" t="s">
        <v>54</v>
      </c>
      <c r="P7689" s="29" t="n">
        <v>43019</v>
      </c>
      <c r="Q7689" s="29" t="n">
        <v>43020</v>
      </c>
      <c r="R7689" s="28" t="n">
        <v>48</v>
      </c>
      <c r="S7689" s="28" t="n">
        <f aca="false">IF(O7689="Won",R7689,IF(O7689="Lost",0,N7689))</f>
        <v>48</v>
      </c>
      <c r="T7689" s="30" t="n">
        <f aca="false">IF(AND(P7689&lt;&gt;"",Q7689&lt;&gt;""),Q7689-P7689,"")</f>
        <v>1</v>
      </c>
      <c r="U7689" s="30" t="str">
        <f aca="false">IF(AND(O7689="Engaging",P7689&lt;&gt;""),'Leia-me'!$B$5-P7689,"")</f>
        <v/>
      </c>
      <c r="V7689" s="25" t="str">
        <f aca="false">IF(O7689&lt;&gt;"Engaging","",IF(U7689&lt;='Leia-me'!$B$6,"Saudável",IF(U7689&lt;='Leia-me'!$B$7,"Esfriando",IF(U7689&lt;='Leia-me'!$B$8,"Última chance","Zumbi"))))</f>
        <v/>
      </c>
      <c r="W7689" s="25" t="n">
        <f aca="false">IF(O7689="Won",1,IF(O7689="Lost",0,""))</f>
        <v>1</v>
      </c>
      <c r="Y7689" s="25" t="str">
        <f aca="false">IF(E7689="","Sim","")</f>
        <v/>
      </c>
    </row>
    <row r="7690" customFormat="false" ht="15" hidden="false" customHeight="false" outlineLevel="0" collapsed="false">
      <c r="A7690" s="25" t="s">
        <v>7953</v>
      </c>
      <c r="B7690" s="25" t="s">
        <v>102</v>
      </c>
      <c r="C7690" s="25" t="s">
        <v>111</v>
      </c>
      <c r="D7690" s="25" t="s">
        <v>114</v>
      </c>
      <c r="E7690" s="25" t="s">
        <v>444</v>
      </c>
      <c r="F7690" s="25" t="s">
        <v>192</v>
      </c>
      <c r="G7690" s="26" t="n">
        <v>6354.87</v>
      </c>
      <c r="H7690" s="27" t="n">
        <v>16780</v>
      </c>
      <c r="I7690" s="25" t="s">
        <v>147</v>
      </c>
      <c r="J7690" s="25" t="s">
        <v>445</v>
      </c>
      <c r="K7690" s="25" t="n">
        <v>1996</v>
      </c>
      <c r="L7690" s="25" t="s">
        <v>186</v>
      </c>
      <c r="M7690" s="25" t="s">
        <v>171</v>
      </c>
      <c r="N7690" s="28" t="n">
        <v>550</v>
      </c>
      <c r="O7690" s="25" t="s">
        <v>54</v>
      </c>
      <c r="P7690" s="29" t="n">
        <v>43020</v>
      </c>
      <c r="Q7690" s="29" t="n">
        <v>43041</v>
      </c>
      <c r="R7690" s="28" t="n">
        <v>549</v>
      </c>
      <c r="S7690" s="28" t="n">
        <f aca="false">IF(O7690="Won",R7690,IF(O7690="Lost",0,N7690))</f>
        <v>549</v>
      </c>
      <c r="T7690" s="30" t="n">
        <f aca="false">IF(AND(P7690&lt;&gt;"",Q7690&lt;&gt;""),Q7690-P7690,"")</f>
        <v>21</v>
      </c>
      <c r="U7690" s="30" t="str">
        <f aca="false">IF(AND(O7690="Engaging",P7690&lt;&gt;""),'Leia-me'!$B$5-P7690,"")</f>
        <v/>
      </c>
      <c r="V7690" s="25" t="str">
        <f aca="false">IF(O7690&lt;&gt;"Engaging","",IF(U7690&lt;='Leia-me'!$B$6,"Saudável",IF(U7690&lt;='Leia-me'!$B$7,"Esfriando",IF(U7690&lt;='Leia-me'!$B$8,"Última chance","Zumbi"))))</f>
        <v/>
      </c>
      <c r="W7690" s="25" t="n">
        <f aca="false">IF(O7690="Won",1,IF(O7690="Lost",0,""))</f>
        <v>1</v>
      </c>
      <c r="Y7690" s="25" t="str">
        <f aca="false">IF(E7690="","Sim","")</f>
        <v/>
      </c>
    </row>
    <row r="7691" customFormat="false" ht="15" hidden="false" customHeight="false" outlineLevel="0" collapsed="false">
      <c r="A7691" s="25" t="s">
        <v>7954</v>
      </c>
      <c r="B7691" s="25" t="s">
        <v>102</v>
      </c>
      <c r="C7691" s="25" t="s">
        <v>111</v>
      </c>
      <c r="D7691" s="25" t="s">
        <v>114</v>
      </c>
      <c r="G7691" s="31"/>
      <c r="H7691" s="32"/>
      <c r="L7691" s="25" t="s">
        <v>170</v>
      </c>
      <c r="M7691" s="25" t="s">
        <v>171</v>
      </c>
      <c r="N7691" s="28" t="n">
        <v>1096</v>
      </c>
      <c r="O7691" s="25" t="s">
        <v>56</v>
      </c>
      <c r="P7691" s="29" t="n">
        <v>43021</v>
      </c>
      <c r="Q7691" s="33"/>
      <c r="R7691" s="34"/>
      <c r="S7691" s="28" t="n">
        <f aca="false">IF(O7691="Won",R7691,IF(O7691="Lost",0,N7691))</f>
        <v>1096</v>
      </c>
      <c r="T7691" s="30" t="str">
        <f aca="false">IF(AND(P7691&lt;&gt;"",Q7691&lt;&gt;""),Q7691-P7691,"")</f>
        <v/>
      </c>
      <c r="U7691" s="30" t="n">
        <f aca="false">IF(AND(O7691="Engaging",P7691&lt;&gt;""),'Leia-me'!$B$5-P7691,"")</f>
        <v>79</v>
      </c>
      <c r="V7691" s="25" t="str">
        <f aca="false">IF(O7691&lt;&gt;"Engaging","",IF(U7691&lt;='Leia-me'!$B$6,"Saudável",IF(U7691&lt;='Leia-me'!$B$7,"Esfriando",IF(U7691&lt;='Leia-me'!$B$8,"Última chance","Zumbi"))))</f>
        <v>Saudável</v>
      </c>
      <c r="W7691" s="25" t="str">
        <f aca="false">IF(O7691="Won",1,IF(O7691="Lost",0,""))</f>
        <v/>
      </c>
      <c r="Y7691" s="25" t="str">
        <f aca="false">IF(E7691="","Sim","")</f>
        <v>Sim</v>
      </c>
    </row>
    <row r="7692" customFormat="false" ht="15" hidden="false" customHeight="false" outlineLevel="0" collapsed="false">
      <c r="A7692" s="25" t="s">
        <v>7955</v>
      </c>
      <c r="B7692" s="25" t="s">
        <v>102</v>
      </c>
      <c r="C7692" s="25" t="s">
        <v>111</v>
      </c>
      <c r="D7692" s="25" t="s">
        <v>114</v>
      </c>
      <c r="E7692" s="25" t="s">
        <v>2754</v>
      </c>
      <c r="F7692" s="25" t="s">
        <v>267</v>
      </c>
      <c r="G7692" s="26" t="n">
        <v>1012.72</v>
      </c>
      <c r="H7692" s="27" t="n">
        <v>3492</v>
      </c>
      <c r="I7692" s="25" t="s">
        <v>2755</v>
      </c>
      <c r="K7692" s="25" t="n">
        <v>1991</v>
      </c>
      <c r="L7692" s="25" t="s">
        <v>186</v>
      </c>
      <c r="M7692" s="25" t="s">
        <v>171</v>
      </c>
      <c r="N7692" s="28" t="n">
        <v>550</v>
      </c>
      <c r="O7692" s="25" t="s">
        <v>54</v>
      </c>
      <c r="P7692" s="29" t="n">
        <v>43022</v>
      </c>
      <c r="Q7692" s="29" t="n">
        <v>43072</v>
      </c>
      <c r="R7692" s="28" t="n">
        <v>562</v>
      </c>
      <c r="S7692" s="28" t="n">
        <f aca="false">IF(O7692="Won",R7692,IF(O7692="Lost",0,N7692))</f>
        <v>562</v>
      </c>
      <c r="T7692" s="30" t="n">
        <f aca="false">IF(AND(P7692&lt;&gt;"",Q7692&lt;&gt;""),Q7692-P7692,"")</f>
        <v>50</v>
      </c>
      <c r="U7692" s="30" t="str">
        <f aca="false">IF(AND(O7692="Engaging",P7692&lt;&gt;""),'Leia-me'!$B$5-P7692,"")</f>
        <v/>
      </c>
      <c r="V7692" s="25" t="str">
        <f aca="false">IF(O7692&lt;&gt;"Engaging","",IF(U7692&lt;='Leia-me'!$B$6,"Saudável",IF(U7692&lt;='Leia-me'!$B$7,"Esfriando",IF(U7692&lt;='Leia-me'!$B$8,"Última chance","Zumbi"))))</f>
        <v/>
      </c>
      <c r="W7692" s="25" t="n">
        <f aca="false">IF(O7692="Won",1,IF(O7692="Lost",0,""))</f>
        <v>1</v>
      </c>
      <c r="Y7692" s="25" t="str">
        <f aca="false">IF(E7692="","Sim","")</f>
        <v/>
      </c>
    </row>
    <row r="7693" customFormat="false" ht="15" hidden="false" customHeight="false" outlineLevel="0" collapsed="false">
      <c r="A7693" s="25" t="s">
        <v>7956</v>
      </c>
      <c r="B7693" s="25" t="s">
        <v>102</v>
      </c>
      <c r="C7693" s="25" t="s">
        <v>111</v>
      </c>
      <c r="D7693" s="25" t="s">
        <v>114</v>
      </c>
      <c r="E7693" s="25" t="s">
        <v>156</v>
      </c>
      <c r="F7693" s="25" t="s">
        <v>155</v>
      </c>
      <c r="G7693" s="26" t="n">
        <v>1699.85</v>
      </c>
      <c r="H7693" s="27" t="n">
        <v>5108</v>
      </c>
      <c r="I7693" s="25" t="s">
        <v>147</v>
      </c>
      <c r="K7693" s="25" t="n">
        <v>1999</v>
      </c>
      <c r="L7693" s="25" t="s">
        <v>1834</v>
      </c>
      <c r="M7693" s="25" t="s">
        <v>171</v>
      </c>
      <c r="N7693" s="28" t="n">
        <v>4821</v>
      </c>
      <c r="O7693" s="25" t="s">
        <v>55</v>
      </c>
      <c r="P7693" s="29" t="n">
        <v>43024</v>
      </c>
      <c r="Q7693" s="29" t="n">
        <v>43030</v>
      </c>
      <c r="R7693" s="28" t="n">
        <v>0</v>
      </c>
      <c r="S7693" s="28" t="n">
        <f aca="false">IF(O7693="Won",R7693,IF(O7693="Lost",0,N7693))</f>
        <v>0</v>
      </c>
      <c r="T7693" s="30" t="n">
        <f aca="false">IF(AND(P7693&lt;&gt;"",Q7693&lt;&gt;""),Q7693-P7693,"")</f>
        <v>6</v>
      </c>
      <c r="U7693" s="30" t="str">
        <f aca="false">IF(AND(O7693="Engaging",P7693&lt;&gt;""),'Leia-me'!$B$5-P7693,"")</f>
        <v/>
      </c>
      <c r="V7693" s="25" t="str">
        <f aca="false">IF(O7693&lt;&gt;"Engaging","",IF(U7693&lt;='Leia-me'!$B$6,"Saudável",IF(U7693&lt;='Leia-me'!$B$7,"Esfriando",IF(U7693&lt;='Leia-me'!$B$8,"Última chance","Zumbi"))))</f>
        <v/>
      </c>
      <c r="W7693" s="25" t="n">
        <f aca="false">IF(O7693="Won",1,IF(O7693="Lost",0,""))</f>
        <v>0</v>
      </c>
      <c r="X7693" s="25" t="s">
        <v>1835</v>
      </c>
      <c r="Y7693" s="25" t="str">
        <f aca="false">IF(E7693="","Sim","")</f>
        <v/>
      </c>
    </row>
    <row r="7694" customFormat="false" ht="15" hidden="false" customHeight="false" outlineLevel="0" collapsed="false">
      <c r="A7694" s="25" t="s">
        <v>7957</v>
      </c>
      <c r="B7694" s="25" t="s">
        <v>102</v>
      </c>
      <c r="C7694" s="25" t="s">
        <v>111</v>
      </c>
      <c r="D7694" s="25" t="s">
        <v>114</v>
      </c>
      <c r="G7694" s="31"/>
      <c r="H7694" s="32"/>
      <c r="L7694" s="25" t="s">
        <v>170</v>
      </c>
      <c r="M7694" s="25" t="s">
        <v>171</v>
      </c>
      <c r="N7694" s="28" t="n">
        <v>1096</v>
      </c>
      <c r="O7694" s="25" t="s">
        <v>56</v>
      </c>
      <c r="P7694" s="29" t="n">
        <v>43025</v>
      </c>
      <c r="Q7694" s="33"/>
      <c r="R7694" s="34"/>
      <c r="S7694" s="28" t="n">
        <f aca="false">IF(O7694="Won",R7694,IF(O7694="Lost",0,N7694))</f>
        <v>1096</v>
      </c>
      <c r="T7694" s="30" t="str">
        <f aca="false">IF(AND(P7694&lt;&gt;"",Q7694&lt;&gt;""),Q7694-P7694,"")</f>
        <v/>
      </c>
      <c r="U7694" s="30" t="n">
        <f aca="false">IF(AND(O7694="Engaging",P7694&lt;&gt;""),'Leia-me'!$B$5-P7694,"")</f>
        <v>75</v>
      </c>
      <c r="V7694" s="25" t="str">
        <f aca="false">IF(O7694&lt;&gt;"Engaging","",IF(U7694&lt;='Leia-me'!$B$6,"Saudável",IF(U7694&lt;='Leia-me'!$B$7,"Esfriando",IF(U7694&lt;='Leia-me'!$B$8,"Última chance","Zumbi"))))</f>
        <v>Saudável</v>
      </c>
      <c r="W7694" s="25" t="str">
        <f aca="false">IF(O7694="Won",1,IF(O7694="Lost",0,""))</f>
        <v/>
      </c>
      <c r="Y7694" s="25" t="str">
        <f aca="false">IF(E7694="","Sim","")</f>
        <v>Sim</v>
      </c>
    </row>
    <row r="7695" customFormat="false" ht="15" hidden="false" customHeight="false" outlineLevel="0" collapsed="false">
      <c r="A7695" s="25" t="s">
        <v>7958</v>
      </c>
      <c r="B7695" s="25" t="s">
        <v>102</v>
      </c>
      <c r="C7695" s="25" t="s">
        <v>111</v>
      </c>
      <c r="D7695" s="25" t="s">
        <v>114</v>
      </c>
      <c r="G7695" s="31"/>
      <c r="H7695" s="32"/>
      <c r="L7695" s="25" t="s">
        <v>1834</v>
      </c>
      <c r="M7695" s="25" t="s">
        <v>171</v>
      </c>
      <c r="N7695" s="28" t="n">
        <v>4821</v>
      </c>
      <c r="O7695" s="25" t="s">
        <v>56</v>
      </c>
      <c r="P7695" s="29" t="n">
        <v>43025</v>
      </c>
      <c r="Q7695" s="33"/>
      <c r="R7695" s="34"/>
      <c r="S7695" s="28" t="n">
        <f aca="false">IF(O7695="Won",R7695,IF(O7695="Lost",0,N7695))</f>
        <v>4821</v>
      </c>
      <c r="T7695" s="30" t="str">
        <f aca="false">IF(AND(P7695&lt;&gt;"",Q7695&lt;&gt;""),Q7695-P7695,"")</f>
        <v/>
      </c>
      <c r="U7695" s="30" t="n">
        <f aca="false">IF(AND(O7695="Engaging",P7695&lt;&gt;""),'Leia-me'!$B$5-P7695,"")</f>
        <v>75</v>
      </c>
      <c r="V7695" s="25" t="str">
        <f aca="false">IF(O7695&lt;&gt;"Engaging","",IF(U7695&lt;='Leia-me'!$B$6,"Saudável",IF(U7695&lt;='Leia-me'!$B$7,"Esfriando",IF(U7695&lt;='Leia-me'!$B$8,"Última chance","Zumbi"))))</f>
        <v>Saudável</v>
      </c>
      <c r="W7695" s="25" t="str">
        <f aca="false">IF(O7695="Won",1,IF(O7695="Lost",0,""))</f>
        <v/>
      </c>
      <c r="X7695" s="25" t="s">
        <v>1835</v>
      </c>
      <c r="Y7695" s="25" t="str">
        <f aca="false">IF(E7695="","Sim","")</f>
        <v>Sim</v>
      </c>
    </row>
    <row r="7696" customFormat="false" ht="15" hidden="false" customHeight="false" outlineLevel="0" collapsed="false">
      <c r="A7696" s="25" t="s">
        <v>7959</v>
      </c>
      <c r="B7696" s="25" t="s">
        <v>102</v>
      </c>
      <c r="C7696" s="25" t="s">
        <v>111</v>
      </c>
      <c r="D7696" s="25" t="s">
        <v>114</v>
      </c>
      <c r="E7696" s="25" t="s">
        <v>2863</v>
      </c>
      <c r="F7696" s="25" t="s">
        <v>211</v>
      </c>
      <c r="G7696" s="26" t="n">
        <v>2437.85</v>
      </c>
      <c r="H7696" s="27" t="n">
        <v>4874</v>
      </c>
      <c r="I7696" s="25" t="s">
        <v>147</v>
      </c>
      <c r="K7696" s="25" t="n">
        <v>2001</v>
      </c>
      <c r="L7696" s="25" t="s">
        <v>1834</v>
      </c>
      <c r="M7696" s="25" t="s">
        <v>171</v>
      </c>
      <c r="N7696" s="28" t="n">
        <v>4821</v>
      </c>
      <c r="O7696" s="25" t="s">
        <v>55</v>
      </c>
      <c r="P7696" s="29" t="n">
        <v>43026</v>
      </c>
      <c r="Q7696" s="29" t="n">
        <v>43034</v>
      </c>
      <c r="R7696" s="28" t="n">
        <v>0</v>
      </c>
      <c r="S7696" s="28" t="n">
        <f aca="false">IF(O7696="Won",R7696,IF(O7696="Lost",0,N7696))</f>
        <v>0</v>
      </c>
      <c r="T7696" s="30" t="n">
        <f aca="false">IF(AND(P7696&lt;&gt;"",Q7696&lt;&gt;""),Q7696-P7696,"")</f>
        <v>8</v>
      </c>
      <c r="U7696" s="30" t="str">
        <f aca="false">IF(AND(O7696="Engaging",P7696&lt;&gt;""),'Leia-me'!$B$5-P7696,"")</f>
        <v/>
      </c>
      <c r="V7696" s="25" t="str">
        <f aca="false">IF(O7696&lt;&gt;"Engaging","",IF(U7696&lt;='Leia-me'!$B$6,"Saudável",IF(U7696&lt;='Leia-me'!$B$7,"Esfriando",IF(U7696&lt;='Leia-me'!$B$8,"Última chance","Zumbi"))))</f>
        <v/>
      </c>
      <c r="W7696" s="25" t="n">
        <f aca="false">IF(O7696="Won",1,IF(O7696="Lost",0,""))</f>
        <v>0</v>
      </c>
      <c r="X7696" s="25" t="s">
        <v>1835</v>
      </c>
      <c r="Y7696" s="25" t="str">
        <f aca="false">IF(E7696="","Sim","")</f>
        <v/>
      </c>
    </row>
    <row r="7697" customFormat="false" ht="15" hidden="false" customHeight="false" outlineLevel="0" collapsed="false">
      <c r="A7697" s="25" t="s">
        <v>7960</v>
      </c>
      <c r="B7697" s="25" t="s">
        <v>102</v>
      </c>
      <c r="C7697" s="25" t="s">
        <v>111</v>
      </c>
      <c r="D7697" s="25" t="s">
        <v>114</v>
      </c>
      <c r="E7697" s="25" t="s">
        <v>417</v>
      </c>
      <c r="F7697" s="25" t="s">
        <v>211</v>
      </c>
      <c r="G7697" s="26" t="n">
        <v>223.8</v>
      </c>
      <c r="H7697" s="27" t="n">
        <v>299</v>
      </c>
      <c r="I7697" s="25" t="s">
        <v>147</v>
      </c>
      <c r="K7697" s="25" t="n">
        <v>2003</v>
      </c>
      <c r="L7697" s="25" t="s">
        <v>160</v>
      </c>
      <c r="M7697" s="25" t="s">
        <v>149</v>
      </c>
      <c r="N7697" s="28" t="n">
        <v>3393</v>
      </c>
      <c r="O7697" s="25" t="s">
        <v>54</v>
      </c>
      <c r="P7697" s="29" t="n">
        <v>43026</v>
      </c>
      <c r="Q7697" s="29" t="n">
        <v>43032</v>
      </c>
      <c r="R7697" s="28" t="n">
        <v>3536</v>
      </c>
      <c r="S7697" s="28" t="n">
        <f aca="false">IF(O7697="Won",R7697,IF(O7697="Lost",0,N7697))</f>
        <v>3536</v>
      </c>
      <c r="T7697" s="30" t="n">
        <f aca="false">IF(AND(P7697&lt;&gt;"",Q7697&lt;&gt;""),Q7697-P7697,"")</f>
        <v>6</v>
      </c>
      <c r="U7697" s="30" t="str">
        <f aca="false">IF(AND(O7697="Engaging",P7697&lt;&gt;""),'Leia-me'!$B$5-P7697,"")</f>
        <v/>
      </c>
      <c r="V7697" s="25" t="str">
        <f aca="false">IF(O7697&lt;&gt;"Engaging","",IF(U7697&lt;='Leia-me'!$B$6,"Saudável",IF(U7697&lt;='Leia-me'!$B$7,"Esfriando",IF(U7697&lt;='Leia-me'!$B$8,"Última chance","Zumbi"))))</f>
        <v/>
      </c>
      <c r="W7697" s="25" t="n">
        <f aca="false">IF(O7697="Won",1,IF(O7697="Lost",0,""))</f>
        <v>1</v>
      </c>
      <c r="Y7697" s="25" t="str">
        <f aca="false">IF(E7697="","Sim","")</f>
        <v/>
      </c>
    </row>
    <row r="7698" customFormat="false" ht="15" hidden="false" customHeight="false" outlineLevel="0" collapsed="false">
      <c r="A7698" s="25" t="s">
        <v>7961</v>
      </c>
      <c r="B7698" s="25" t="s">
        <v>102</v>
      </c>
      <c r="C7698" s="25" t="s">
        <v>111</v>
      </c>
      <c r="D7698" s="25" t="s">
        <v>114</v>
      </c>
      <c r="G7698" s="31"/>
      <c r="H7698" s="32"/>
      <c r="L7698" s="25" t="s">
        <v>1834</v>
      </c>
      <c r="M7698" s="25" t="s">
        <v>171</v>
      </c>
      <c r="N7698" s="28" t="n">
        <v>4821</v>
      </c>
      <c r="O7698" s="25" t="s">
        <v>56</v>
      </c>
      <c r="P7698" s="29" t="n">
        <v>43027</v>
      </c>
      <c r="Q7698" s="33"/>
      <c r="R7698" s="34"/>
      <c r="S7698" s="28" t="n">
        <f aca="false">IF(O7698="Won",R7698,IF(O7698="Lost",0,N7698))</f>
        <v>4821</v>
      </c>
      <c r="T7698" s="30" t="str">
        <f aca="false">IF(AND(P7698&lt;&gt;"",Q7698&lt;&gt;""),Q7698-P7698,"")</f>
        <v/>
      </c>
      <c r="U7698" s="30" t="n">
        <f aca="false">IF(AND(O7698="Engaging",P7698&lt;&gt;""),'Leia-me'!$B$5-P7698,"")</f>
        <v>73</v>
      </c>
      <c r="V7698" s="25" t="str">
        <f aca="false">IF(O7698&lt;&gt;"Engaging","",IF(U7698&lt;='Leia-me'!$B$6,"Saudável",IF(U7698&lt;='Leia-me'!$B$7,"Esfriando",IF(U7698&lt;='Leia-me'!$B$8,"Última chance","Zumbi"))))</f>
        <v>Saudável</v>
      </c>
      <c r="W7698" s="25" t="str">
        <f aca="false">IF(O7698="Won",1,IF(O7698="Lost",0,""))</f>
        <v/>
      </c>
      <c r="X7698" s="25" t="s">
        <v>1835</v>
      </c>
      <c r="Y7698" s="25" t="str">
        <f aca="false">IF(E7698="","Sim","")</f>
        <v>Sim</v>
      </c>
    </row>
    <row r="7699" customFormat="false" ht="15" hidden="false" customHeight="false" outlineLevel="0" collapsed="false">
      <c r="A7699" s="25" t="s">
        <v>7962</v>
      </c>
      <c r="B7699" s="25" t="s">
        <v>102</v>
      </c>
      <c r="C7699" s="25" t="s">
        <v>111</v>
      </c>
      <c r="D7699" s="25" t="s">
        <v>114</v>
      </c>
      <c r="E7699" s="25" t="s">
        <v>665</v>
      </c>
      <c r="F7699" s="25" t="s">
        <v>211</v>
      </c>
      <c r="G7699" s="26" t="n">
        <v>4968.91</v>
      </c>
      <c r="H7699" s="27" t="n">
        <v>7523</v>
      </c>
      <c r="I7699" s="25" t="s">
        <v>147</v>
      </c>
      <c r="K7699" s="25" t="n">
        <v>1990</v>
      </c>
      <c r="L7699" s="25" t="s">
        <v>186</v>
      </c>
      <c r="M7699" s="25" t="s">
        <v>171</v>
      </c>
      <c r="N7699" s="28" t="n">
        <v>550</v>
      </c>
      <c r="O7699" s="25" t="s">
        <v>56</v>
      </c>
      <c r="P7699" s="29" t="n">
        <v>43028</v>
      </c>
      <c r="Q7699" s="33"/>
      <c r="R7699" s="34"/>
      <c r="S7699" s="28" t="n">
        <f aca="false">IF(O7699="Won",R7699,IF(O7699="Lost",0,N7699))</f>
        <v>550</v>
      </c>
      <c r="T7699" s="30" t="str">
        <f aca="false">IF(AND(P7699&lt;&gt;"",Q7699&lt;&gt;""),Q7699-P7699,"")</f>
        <v/>
      </c>
      <c r="U7699" s="30" t="n">
        <f aca="false">IF(AND(O7699="Engaging",P7699&lt;&gt;""),'Leia-me'!$B$5-P7699,"")</f>
        <v>72</v>
      </c>
      <c r="V7699" s="25" t="str">
        <f aca="false">IF(O7699&lt;&gt;"Engaging","",IF(U7699&lt;='Leia-me'!$B$6,"Saudável",IF(U7699&lt;='Leia-me'!$B$7,"Esfriando",IF(U7699&lt;='Leia-me'!$B$8,"Última chance","Zumbi"))))</f>
        <v>Saudável</v>
      </c>
      <c r="W7699" s="25" t="str">
        <f aca="false">IF(O7699="Won",1,IF(O7699="Lost",0,""))</f>
        <v/>
      </c>
      <c r="Y7699" s="25" t="str">
        <f aca="false">IF(E7699="","Sim","")</f>
        <v/>
      </c>
    </row>
    <row r="7700" customFormat="false" ht="15" hidden="false" customHeight="false" outlineLevel="0" collapsed="false">
      <c r="A7700" s="25" t="s">
        <v>7963</v>
      </c>
      <c r="B7700" s="25" t="s">
        <v>102</v>
      </c>
      <c r="C7700" s="25" t="s">
        <v>111</v>
      </c>
      <c r="D7700" s="25" t="s">
        <v>114</v>
      </c>
      <c r="E7700" s="25" t="s">
        <v>860</v>
      </c>
      <c r="F7700" s="25" t="s">
        <v>168</v>
      </c>
      <c r="G7700" s="26" t="n">
        <v>894.37</v>
      </c>
      <c r="H7700" s="27" t="n">
        <v>1593</v>
      </c>
      <c r="I7700" s="25" t="s">
        <v>861</v>
      </c>
      <c r="K7700" s="25" t="n">
        <v>2008</v>
      </c>
      <c r="L7700" s="25" t="s">
        <v>186</v>
      </c>
      <c r="M7700" s="25" t="s">
        <v>171</v>
      </c>
      <c r="N7700" s="28" t="n">
        <v>550</v>
      </c>
      <c r="O7700" s="25" t="s">
        <v>54</v>
      </c>
      <c r="P7700" s="29" t="n">
        <v>43028</v>
      </c>
      <c r="Q7700" s="29" t="n">
        <v>43085</v>
      </c>
      <c r="R7700" s="28" t="n">
        <v>565</v>
      </c>
      <c r="S7700" s="28" t="n">
        <f aca="false">IF(O7700="Won",R7700,IF(O7700="Lost",0,N7700))</f>
        <v>565</v>
      </c>
      <c r="T7700" s="30" t="n">
        <f aca="false">IF(AND(P7700&lt;&gt;"",Q7700&lt;&gt;""),Q7700-P7700,"")</f>
        <v>57</v>
      </c>
      <c r="U7700" s="30" t="str">
        <f aca="false">IF(AND(O7700="Engaging",P7700&lt;&gt;""),'Leia-me'!$B$5-P7700,"")</f>
        <v/>
      </c>
      <c r="V7700" s="25" t="str">
        <f aca="false">IF(O7700&lt;&gt;"Engaging","",IF(U7700&lt;='Leia-me'!$B$6,"Saudável",IF(U7700&lt;='Leia-me'!$B$7,"Esfriando",IF(U7700&lt;='Leia-me'!$B$8,"Última chance","Zumbi"))))</f>
        <v/>
      </c>
      <c r="W7700" s="25" t="n">
        <f aca="false">IF(O7700="Won",1,IF(O7700="Lost",0,""))</f>
        <v>1</v>
      </c>
      <c r="Y7700" s="25" t="str">
        <f aca="false">IF(E7700="","Sim","")</f>
        <v/>
      </c>
    </row>
    <row r="7701" customFormat="false" ht="15" hidden="false" customHeight="false" outlineLevel="0" collapsed="false">
      <c r="A7701" s="25" t="s">
        <v>7964</v>
      </c>
      <c r="B7701" s="25" t="s">
        <v>102</v>
      </c>
      <c r="C7701" s="25" t="s">
        <v>111</v>
      </c>
      <c r="D7701" s="25" t="s">
        <v>114</v>
      </c>
      <c r="E7701" s="25" t="s">
        <v>1646</v>
      </c>
      <c r="F7701" s="25" t="s">
        <v>185</v>
      </c>
      <c r="G7701" s="26" t="n">
        <v>587.72</v>
      </c>
      <c r="H7701" s="27" t="n">
        <v>1501</v>
      </c>
      <c r="I7701" s="25" t="s">
        <v>147</v>
      </c>
      <c r="K7701" s="25" t="n">
        <v>2010</v>
      </c>
      <c r="L7701" s="25" t="s">
        <v>186</v>
      </c>
      <c r="M7701" s="25" t="s">
        <v>171</v>
      </c>
      <c r="N7701" s="28" t="n">
        <v>550</v>
      </c>
      <c r="O7701" s="25" t="s">
        <v>55</v>
      </c>
      <c r="P7701" s="29" t="n">
        <v>43029</v>
      </c>
      <c r="Q7701" s="29" t="n">
        <v>43083</v>
      </c>
      <c r="R7701" s="28" t="n">
        <v>0</v>
      </c>
      <c r="S7701" s="28" t="n">
        <f aca="false">IF(O7701="Won",R7701,IF(O7701="Lost",0,N7701))</f>
        <v>0</v>
      </c>
      <c r="T7701" s="30" t="n">
        <f aca="false">IF(AND(P7701&lt;&gt;"",Q7701&lt;&gt;""),Q7701-P7701,"")</f>
        <v>54</v>
      </c>
      <c r="U7701" s="30" t="str">
        <f aca="false">IF(AND(O7701="Engaging",P7701&lt;&gt;""),'Leia-me'!$B$5-P7701,"")</f>
        <v/>
      </c>
      <c r="V7701" s="25" t="str">
        <f aca="false">IF(O7701&lt;&gt;"Engaging","",IF(U7701&lt;='Leia-me'!$B$6,"Saudável",IF(U7701&lt;='Leia-me'!$B$7,"Esfriando",IF(U7701&lt;='Leia-me'!$B$8,"Última chance","Zumbi"))))</f>
        <v/>
      </c>
      <c r="W7701" s="25" t="n">
        <f aca="false">IF(O7701="Won",1,IF(O7701="Lost",0,""))</f>
        <v>0</v>
      </c>
      <c r="Y7701" s="25" t="str">
        <f aca="false">IF(E7701="","Sim","")</f>
        <v/>
      </c>
    </row>
    <row r="7702" customFormat="false" ht="15" hidden="false" customHeight="false" outlineLevel="0" collapsed="false">
      <c r="A7702" s="25" t="s">
        <v>7965</v>
      </c>
      <c r="B7702" s="25" t="s">
        <v>102</v>
      </c>
      <c r="C7702" s="25" t="s">
        <v>111</v>
      </c>
      <c r="D7702" s="25" t="s">
        <v>114</v>
      </c>
      <c r="E7702" s="25" t="s">
        <v>665</v>
      </c>
      <c r="F7702" s="25" t="s">
        <v>211</v>
      </c>
      <c r="G7702" s="26" t="n">
        <v>4968.91</v>
      </c>
      <c r="H7702" s="27" t="n">
        <v>7523</v>
      </c>
      <c r="I7702" s="25" t="s">
        <v>147</v>
      </c>
      <c r="K7702" s="25" t="n">
        <v>1990</v>
      </c>
      <c r="L7702" s="25" t="s">
        <v>160</v>
      </c>
      <c r="M7702" s="25" t="s">
        <v>149</v>
      </c>
      <c r="N7702" s="28" t="n">
        <v>3393</v>
      </c>
      <c r="O7702" s="25" t="s">
        <v>55</v>
      </c>
      <c r="P7702" s="29" t="n">
        <v>43032</v>
      </c>
      <c r="Q7702" s="29" t="n">
        <v>43034</v>
      </c>
      <c r="R7702" s="28" t="n">
        <v>0</v>
      </c>
      <c r="S7702" s="28" t="n">
        <f aca="false">IF(O7702="Won",R7702,IF(O7702="Lost",0,N7702))</f>
        <v>0</v>
      </c>
      <c r="T7702" s="30" t="n">
        <f aca="false">IF(AND(P7702&lt;&gt;"",Q7702&lt;&gt;""),Q7702-P7702,"")</f>
        <v>2</v>
      </c>
      <c r="U7702" s="30" t="str">
        <f aca="false">IF(AND(O7702="Engaging",P7702&lt;&gt;""),'Leia-me'!$B$5-P7702,"")</f>
        <v/>
      </c>
      <c r="V7702" s="25" t="str">
        <f aca="false">IF(O7702&lt;&gt;"Engaging","",IF(U7702&lt;='Leia-me'!$B$6,"Saudável",IF(U7702&lt;='Leia-me'!$B$7,"Esfriando",IF(U7702&lt;='Leia-me'!$B$8,"Última chance","Zumbi"))))</f>
        <v/>
      </c>
      <c r="W7702" s="25" t="n">
        <f aca="false">IF(O7702="Won",1,IF(O7702="Lost",0,""))</f>
        <v>0</v>
      </c>
      <c r="Y7702" s="25" t="str">
        <f aca="false">IF(E7702="","Sim","")</f>
        <v/>
      </c>
    </row>
    <row r="7703" customFormat="false" ht="15" hidden="false" customHeight="false" outlineLevel="0" collapsed="false">
      <c r="A7703" s="25" t="s">
        <v>7966</v>
      </c>
      <c r="B7703" s="25" t="s">
        <v>102</v>
      </c>
      <c r="C7703" s="25" t="s">
        <v>111</v>
      </c>
      <c r="D7703" s="25" t="s">
        <v>114</v>
      </c>
      <c r="E7703" s="25" t="s">
        <v>2863</v>
      </c>
      <c r="F7703" s="25" t="s">
        <v>211</v>
      </c>
      <c r="G7703" s="26" t="n">
        <v>2437.85</v>
      </c>
      <c r="H7703" s="27" t="n">
        <v>4874</v>
      </c>
      <c r="I7703" s="25" t="s">
        <v>147</v>
      </c>
      <c r="K7703" s="25" t="n">
        <v>2001</v>
      </c>
      <c r="L7703" s="25" t="s">
        <v>148</v>
      </c>
      <c r="M7703" s="25" t="s">
        <v>149</v>
      </c>
      <c r="N7703" s="28" t="n">
        <v>55</v>
      </c>
      <c r="O7703" s="25" t="s">
        <v>54</v>
      </c>
      <c r="P7703" s="29" t="n">
        <v>43035</v>
      </c>
      <c r="Q7703" s="29" t="n">
        <v>43084</v>
      </c>
      <c r="R7703" s="28" t="n">
        <v>53</v>
      </c>
      <c r="S7703" s="28" t="n">
        <f aca="false">IF(O7703="Won",R7703,IF(O7703="Lost",0,N7703))</f>
        <v>53</v>
      </c>
      <c r="T7703" s="30" t="n">
        <f aca="false">IF(AND(P7703&lt;&gt;"",Q7703&lt;&gt;""),Q7703-P7703,"")</f>
        <v>49</v>
      </c>
      <c r="U7703" s="30" t="str">
        <f aca="false">IF(AND(O7703="Engaging",P7703&lt;&gt;""),'Leia-me'!$B$5-P7703,"")</f>
        <v/>
      </c>
      <c r="V7703" s="25" t="str">
        <f aca="false">IF(O7703&lt;&gt;"Engaging","",IF(U7703&lt;='Leia-me'!$B$6,"Saudável",IF(U7703&lt;='Leia-me'!$B$7,"Esfriando",IF(U7703&lt;='Leia-me'!$B$8,"Última chance","Zumbi"))))</f>
        <v/>
      </c>
      <c r="W7703" s="25" t="n">
        <f aca="false">IF(O7703="Won",1,IF(O7703="Lost",0,""))</f>
        <v>1</v>
      </c>
      <c r="Y7703" s="25" t="str">
        <f aca="false">IF(E7703="","Sim","")</f>
        <v/>
      </c>
    </row>
    <row r="7704" customFormat="false" ht="15" hidden="false" customHeight="false" outlineLevel="0" collapsed="false">
      <c r="A7704" s="25" t="s">
        <v>7967</v>
      </c>
      <c r="B7704" s="25" t="s">
        <v>102</v>
      </c>
      <c r="C7704" s="25" t="s">
        <v>111</v>
      </c>
      <c r="D7704" s="25" t="s">
        <v>114</v>
      </c>
      <c r="G7704" s="31"/>
      <c r="H7704" s="32"/>
      <c r="L7704" s="25" t="s">
        <v>178</v>
      </c>
      <c r="M7704" s="25" t="s">
        <v>171</v>
      </c>
      <c r="N7704" s="28" t="n">
        <v>5482</v>
      </c>
      <c r="O7704" s="25" t="s">
        <v>56</v>
      </c>
      <c r="P7704" s="29" t="n">
        <v>43036</v>
      </c>
      <c r="Q7704" s="33"/>
      <c r="R7704" s="34"/>
      <c r="S7704" s="28" t="n">
        <f aca="false">IF(O7704="Won",R7704,IF(O7704="Lost",0,N7704))</f>
        <v>5482</v>
      </c>
      <c r="T7704" s="30" t="str">
        <f aca="false">IF(AND(P7704&lt;&gt;"",Q7704&lt;&gt;""),Q7704-P7704,"")</f>
        <v/>
      </c>
      <c r="U7704" s="30" t="n">
        <f aca="false">IF(AND(O7704="Engaging",P7704&lt;&gt;""),'Leia-me'!$B$5-P7704,"")</f>
        <v>64</v>
      </c>
      <c r="V7704" s="25" t="str">
        <f aca="false">IF(O7704&lt;&gt;"Engaging","",IF(U7704&lt;='Leia-me'!$B$6,"Saudável",IF(U7704&lt;='Leia-me'!$B$7,"Esfriando",IF(U7704&lt;='Leia-me'!$B$8,"Última chance","Zumbi"))))</f>
        <v>Saudável</v>
      </c>
      <c r="W7704" s="25" t="str">
        <f aca="false">IF(O7704="Won",1,IF(O7704="Lost",0,""))</f>
        <v/>
      </c>
      <c r="Y7704" s="25" t="str">
        <f aca="false">IF(E7704="","Sim","")</f>
        <v>Sim</v>
      </c>
    </row>
    <row r="7705" customFormat="false" ht="15" hidden="false" customHeight="false" outlineLevel="0" collapsed="false">
      <c r="A7705" s="25" t="s">
        <v>7968</v>
      </c>
      <c r="B7705" s="25" t="s">
        <v>102</v>
      </c>
      <c r="C7705" s="25" t="s">
        <v>111</v>
      </c>
      <c r="D7705" s="25" t="s">
        <v>114</v>
      </c>
      <c r="E7705" s="25" t="s">
        <v>868</v>
      </c>
      <c r="F7705" s="25" t="s">
        <v>168</v>
      </c>
      <c r="G7705" s="26" t="n">
        <v>2952.73</v>
      </c>
      <c r="H7705" s="27" t="n">
        <v>5107</v>
      </c>
      <c r="I7705" s="25" t="s">
        <v>147</v>
      </c>
      <c r="K7705" s="25" t="n">
        <v>2000</v>
      </c>
      <c r="L7705" s="25" t="s">
        <v>178</v>
      </c>
      <c r="M7705" s="25" t="s">
        <v>171</v>
      </c>
      <c r="N7705" s="28" t="n">
        <v>5482</v>
      </c>
      <c r="O7705" s="25" t="s">
        <v>54</v>
      </c>
      <c r="P7705" s="29" t="n">
        <v>43039</v>
      </c>
      <c r="Q7705" s="29" t="n">
        <v>43048</v>
      </c>
      <c r="R7705" s="28" t="n">
        <v>5512</v>
      </c>
      <c r="S7705" s="28" t="n">
        <f aca="false">IF(O7705="Won",R7705,IF(O7705="Lost",0,N7705))</f>
        <v>5512</v>
      </c>
      <c r="T7705" s="30" t="n">
        <f aca="false">IF(AND(P7705&lt;&gt;"",Q7705&lt;&gt;""),Q7705-P7705,"")</f>
        <v>9</v>
      </c>
      <c r="U7705" s="30" t="str">
        <f aca="false">IF(AND(O7705="Engaging",P7705&lt;&gt;""),'Leia-me'!$B$5-P7705,"")</f>
        <v/>
      </c>
      <c r="V7705" s="25" t="str">
        <f aca="false">IF(O7705&lt;&gt;"Engaging","",IF(U7705&lt;='Leia-me'!$B$6,"Saudável",IF(U7705&lt;='Leia-me'!$B$7,"Esfriando",IF(U7705&lt;='Leia-me'!$B$8,"Última chance","Zumbi"))))</f>
        <v/>
      </c>
      <c r="W7705" s="25" t="n">
        <f aca="false">IF(O7705="Won",1,IF(O7705="Lost",0,""))</f>
        <v>1</v>
      </c>
      <c r="Y7705" s="25" t="str">
        <f aca="false">IF(E7705="","Sim","")</f>
        <v/>
      </c>
    </row>
    <row r="7706" customFormat="false" ht="15" hidden="false" customHeight="false" outlineLevel="0" collapsed="false">
      <c r="A7706" s="25" t="s">
        <v>7969</v>
      </c>
      <c r="B7706" s="25" t="s">
        <v>102</v>
      </c>
      <c r="C7706" s="25" t="s">
        <v>111</v>
      </c>
      <c r="D7706" s="25" t="s">
        <v>114</v>
      </c>
      <c r="E7706" s="25" t="s">
        <v>494</v>
      </c>
      <c r="F7706" s="25" t="s">
        <v>192</v>
      </c>
      <c r="G7706" s="26" t="n">
        <v>11698.03</v>
      </c>
      <c r="H7706" s="27" t="n">
        <v>34288</v>
      </c>
      <c r="I7706" s="25" t="s">
        <v>147</v>
      </c>
      <c r="K7706" s="25" t="n">
        <v>1982</v>
      </c>
      <c r="L7706" s="25" t="s">
        <v>178</v>
      </c>
      <c r="M7706" s="25" t="s">
        <v>171</v>
      </c>
      <c r="N7706" s="28" t="n">
        <v>5482</v>
      </c>
      <c r="O7706" s="25" t="s">
        <v>54</v>
      </c>
      <c r="P7706" s="29" t="n">
        <v>43039</v>
      </c>
      <c r="Q7706" s="29" t="n">
        <v>43046</v>
      </c>
      <c r="R7706" s="28" t="n">
        <v>4742</v>
      </c>
      <c r="S7706" s="28" t="n">
        <f aca="false">IF(O7706="Won",R7706,IF(O7706="Lost",0,N7706))</f>
        <v>4742</v>
      </c>
      <c r="T7706" s="30" t="n">
        <f aca="false">IF(AND(P7706&lt;&gt;"",Q7706&lt;&gt;""),Q7706-P7706,"")</f>
        <v>7</v>
      </c>
      <c r="U7706" s="30" t="str">
        <f aca="false">IF(AND(O7706="Engaging",P7706&lt;&gt;""),'Leia-me'!$B$5-P7706,"")</f>
        <v/>
      </c>
      <c r="V7706" s="25" t="str">
        <f aca="false">IF(O7706&lt;&gt;"Engaging","",IF(U7706&lt;='Leia-me'!$B$6,"Saudável",IF(U7706&lt;='Leia-me'!$B$7,"Esfriando",IF(U7706&lt;='Leia-me'!$B$8,"Última chance","Zumbi"))))</f>
        <v/>
      </c>
      <c r="W7706" s="25" t="n">
        <f aca="false">IF(O7706="Won",1,IF(O7706="Lost",0,""))</f>
        <v>1</v>
      </c>
      <c r="Y7706" s="25" t="str">
        <f aca="false">IF(E7706="","Sim","")</f>
        <v/>
      </c>
    </row>
    <row r="7707" customFormat="false" ht="15" hidden="false" customHeight="false" outlineLevel="0" collapsed="false">
      <c r="A7707" s="25" t="s">
        <v>7970</v>
      </c>
      <c r="B7707" s="25" t="s">
        <v>102</v>
      </c>
      <c r="C7707" s="25" t="s">
        <v>111</v>
      </c>
      <c r="D7707" s="25" t="s">
        <v>114</v>
      </c>
      <c r="E7707" s="25" t="s">
        <v>665</v>
      </c>
      <c r="F7707" s="25" t="s">
        <v>211</v>
      </c>
      <c r="G7707" s="26" t="n">
        <v>4968.91</v>
      </c>
      <c r="H7707" s="27" t="n">
        <v>7523</v>
      </c>
      <c r="I7707" s="25" t="s">
        <v>147</v>
      </c>
      <c r="K7707" s="25" t="n">
        <v>1990</v>
      </c>
      <c r="L7707" s="25" t="s">
        <v>160</v>
      </c>
      <c r="M7707" s="25" t="s">
        <v>149</v>
      </c>
      <c r="N7707" s="28" t="n">
        <v>3393</v>
      </c>
      <c r="O7707" s="25" t="s">
        <v>54</v>
      </c>
      <c r="P7707" s="29" t="n">
        <v>43040</v>
      </c>
      <c r="Q7707" s="29" t="n">
        <v>43045</v>
      </c>
      <c r="R7707" s="28" t="n">
        <v>3064</v>
      </c>
      <c r="S7707" s="28" t="n">
        <f aca="false">IF(O7707="Won",R7707,IF(O7707="Lost",0,N7707))</f>
        <v>3064</v>
      </c>
      <c r="T7707" s="30" t="n">
        <f aca="false">IF(AND(P7707&lt;&gt;"",Q7707&lt;&gt;""),Q7707-P7707,"")</f>
        <v>5</v>
      </c>
      <c r="U7707" s="30" t="str">
        <f aca="false">IF(AND(O7707="Engaging",P7707&lt;&gt;""),'Leia-me'!$B$5-P7707,"")</f>
        <v/>
      </c>
      <c r="V7707" s="25" t="str">
        <f aca="false">IF(O7707&lt;&gt;"Engaging","",IF(U7707&lt;='Leia-me'!$B$6,"Saudável",IF(U7707&lt;='Leia-me'!$B$7,"Esfriando",IF(U7707&lt;='Leia-me'!$B$8,"Última chance","Zumbi"))))</f>
        <v/>
      </c>
      <c r="W7707" s="25" t="n">
        <f aca="false">IF(O7707="Won",1,IF(O7707="Lost",0,""))</f>
        <v>1</v>
      </c>
      <c r="Y7707" s="25" t="str">
        <f aca="false">IF(E7707="","Sim","")</f>
        <v/>
      </c>
    </row>
    <row r="7708" customFormat="false" ht="15" hidden="false" customHeight="false" outlineLevel="0" collapsed="false">
      <c r="A7708" s="25" t="s">
        <v>7971</v>
      </c>
      <c r="B7708" s="25" t="s">
        <v>102</v>
      </c>
      <c r="C7708" s="25" t="s">
        <v>111</v>
      </c>
      <c r="D7708" s="25" t="s">
        <v>114</v>
      </c>
      <c r="E7708" s="25" t="s">
        <v>1351</v>
      </c>
      <c r="F7708" s="25" t="s">
        <v>177</v>
      </c>
      <c r="G7708" s="26" t="n">
        <v>7537.24</v>
      </c>
      <c r="H7708" s="27" t="n">
        <v>20293</v>
      </c>
      <c r="I7708" s="25" t="s">
        <v>147</v>
      </c>
      <c r="K7708" s="25" t="n">
        <v>1993</v>
      </c>
      <c r="L7708" s="25" t="s">
        <v>186</v>
      </c>
      <c r="M7708" s="25" t="s">
        <v>171</v>
      </c>
      <c r="N7708" s="28" t="n">
        <v>550</v>
      </c>
      <c r="O7708" s="25" t="s">
        <v>55</v>
      </c>
      <c r="P7708" s="29" t="n">
        <v>43041</v>
      </c>
      <c r="Q7708" s="29" t="n">
        <v>43046</v>
      </c>
      <c r="R7708" s="28" t="n">
        <v>0</v>
      </c>
      <c r="S7708" s="28" t="n">
        <f aca="false">IF(O7708="Won",R7708,IF(O7708="Lost",0,N7708))</f>
        <v>0</v>
      </c>
      <c r="T7708" s="30" t="n">
        <f aca="false">IF(AND(P7708&lt;&gt;"",Q7708&lt;&gt;""),Q7708-P7708,"")</f>
        <v>5</v>
      </c>
      <c r="U7708" s="30" t="str">
        <f aca="false">IF(AND(O7708="Engaging",P7708&lt;&gt;""),'Leia-me'!$B$5-P7708,"")</f>
        <v/>
      </c>
      <c r="V7708" s="25" t="str">
        <f aca="false">IF(O7708&lt;&gt;"Engaging","",IF(U7708&lt;='Leia-me'!$B$6,"Saudável",IF(U7708&lt;='Leia-me'!$B$7,"Esfriando",IF(U7708&lt;='Leia-me'!$B$8,"Última chance","Zumbi"))))</f>
        <v/>
      </c>
      <c r="W7708" s="25" t="n">
        <f aca="false">IF(O7708="Won",1,IF(O7708="Lost",0,""))</f>
        <v>0</v>
      </c>
      <c r="Y7708" s="25" t="str">
        <f aca="false">IF(E7708="","Sim","")</f>
        <v/>
      </c>
    </row>
    <row r="7709" customFormat="false" ht="15" hidden="false" customHeight="false" outlineLevel="0" collapsed="false">
      <c r="A7709" s="25" t="s">
        <v>7972</v>
      </c>
      <c r="B7709" s="25" t="s">
        <v>102</v>
      </c>
      <c r="C7709" s="25" t="s">
        <v>111</v>
      </c>
      <c r="D7709" s="25" t="s">
        <v>114</v>
      </c>
      <c r="G7709" s="31"/>
      <c r="H7709" s="32"/>
      <c r="L7709" s="25" t="s">
        <v>186</v>
      </c>
      <c r="M7709" s="25" t="s">
        <v>171</v>
      </c>
      <c r="N7709" s="28" t="n">
        <v>550</v>
      </c>
      <c r="O7709" s="25" t="s">
        <v>56</v>
      </c>
      <c r="P7709" s="29" t="n">
        <v>43042</v>
      </c>
      <c r="Q7709" s="33"/>
      <c r="R7709" s="34"/>
      <c r="S7709" s="28" t="n">
        <f aca="false">IF(O7709="Won",R7709,IF(O7709="Lost",0,N7709))</f>
        <v>550</v>
      </c>
      <c r="T7709" s="30" t="str">
        <f aca="false">IF(AND(P7709&lt;&gt;"",Q7709&lt;&gt;""),Q7709-P7709,"")</f>
        <v/>
      </c>
      <c r="U7709" s="30" t="n">
        <f aca="false">IF(AND(O7709="Engaging",P7709&lt;&gt;""),'Leia-me'!$B$5-P7709,"")</f>
        <v>58</v>
      </c>
      <c r="V7709" s="25" t="str">
        <f aca="false">IF(O7709&lt;&gt;"Engaging","",IF(U7709&lt;='Leia-me'!$B$6,"Saudável",IF(U7709&lt;='Leia-me'!$B$7,"Esfriando",IF(U7709&lt;='Leia-me'!$B$8,"Última chance","Zumbi"))))</f>
        <v>Saudável</v>
      </c>
      <c r="W7709" s="25" t="str">
        <f aca="false">IF(O7709="Won",1,IF(O7709="Lost",0,""))</f>
        <v/>
      </c>
      <c r="Y7709" s="25" t="str">
        <f aca="false">IF(E7709="","Sim","")</f>
        <v>Sim</v>
      </c>
    </row>
    <row r="7710" customFormat="false" ht="15" hidden="false" customHeight="false" outlineLevel="0" collapsed="false">
      <c r="A7710" s="25" t="s">
        <v>7973</v>
      </c>
      <c r="B7710" s="25" t="s">
        <v>102</v>
      </c>
      <c r="C7710" s="25" t="s">
        <v>111</v>
      </c>
      <c r="D7710" s="25" t="s">
        <v>114</v>
      </c>
      <c r="E7710" s="25" t="s">
        <v>860</v>
      </c>
      <c r="F7710" s="25" t="s">
        <v>168</v>
      </c>
      <c r="G7710" s="26" t="n">
        <v>894.37</v>
      </c>
      <c r="H7710" s="27" t="n">
        <v>1593</v>
      </c>
      <c r="I7710" s="25" t="s">
        <v>861</v>
      </c>
      <c r="K7710" s="25" t="n">
        <v>2008</v>
      </c>
      <c r="L7710" s="25" t="s">
        <v>178</v>
      </c>
      <c r="M7710" s="25" t="s">
        <v>171</v>
      </c>
      <c r="N7710" s="28" t="n">
        <v>5482</v>
      </c>
      <c r="O7710" s="25" t="s">
        <v>55</v>
      </c>
      <c r="P7710" s="29" t="n">
        <v>43047</v>
      </c>
      <c r="Q7710" s="29" t="n">
        <v>43065</v>
      </c>
      <c r="R7710" s="28" t="n">
        <v>0</v>
      </c>
      <c r="S7710" s="28" t="n">
        <f aca="false">IF(O7710="Won",R7710,IF(O7710="Lost",0,N7710))</f>
        <v>0</v>
      </c>
      <c r="T7710" s="30" t="n">
        <f aca="false">IF(AND(P7710&lt;&gt;"",Q7710&lt;&gt;""),Q7710-P7710,"")</f>
        <v>18</v>
      </c>
      <c r="U7710" s="30" t="str">
        <f aca="false">IF(AND(O7710="Engaging",P7710&lt;&gt;""),'Leia-me'!$B$5-P7710,"")</f>
        <v/>
      </c>
      <c r="V7710" s="25" t="str">
        <f aca="false">IF(O7710&lt;&gt;"Engaging","",IF(U7710&lt;='Leia-me'!$B$6,"Saudável",IF(U7710&lt;='Leia-me'!$B$7,"Esfriando",IF(U7710&lt;='Leia-me'!$B$8,"Última chance","Zumbi"))))</f>
        <v/>
      </c>
      <c r="W7710" s="25" t="n">
        <f aca="false">IF(O7710="Won",1,IF(O7710="Lost",0,""))</f>
        <v>0</v>
      </c>
      <c r="Y7710" s="25" t="str">
        <f aca="false">IF(E7710="","Sim","")</f>
        <v/>
      </c>
    </row>
    <row r="7711" customFormat="false" ht="15" hidden="false" customHeight="false" outlineLevel="0" collapsed="false">
      <c r="A7711" s="25" t="s">
        <v>7974</v>
      </c>
      <c r="B7711" s="25" t="s">
        <v>102</v>
      </c>
      <c r="C7711" s="25" t="s">
        <v>111</v>
      </c>
      <c r="D7711" s="25" t="s">
        <v>114</v>
      </c>
      <c r="E7711" s="25" t="s">
        <v>478</v>
      </c>
      <c r="F7711" s="25" t="s">
        <v>165</v>
      </c>
      <c r="G7711" s="26" t="n">
        <v>349.81</v>
      </c>
      <c r="H7711" s="27" t="n">
        <v>315</v>
      </c>
      <c r="I7711" s="25" t="s">
        <v>147</v>
      </c>
      <c r="K7711" s="25" t="n">
        <v>2002</v>
      </c>
      <c r="L7711" s="25" t="s">
        <v>170</v>
      </c>
      <c r="M7711" s="25" t="s">
        <v>171</v>
      </c>
      <c r="N7711" s="28" t="n">
        <v>1096</v>
      </c>
      <c r="O7711" s="25" t="s">
        <v>54</v>
      </c>
      <c r="P7711" s="29" t="n">
        <v>43047</v>
      </c>
      <c r="Q7711" s="29" t="n">
        <v>43073</v>
      </c>
      <c r="R7711" s="28" t="n">
        <v>1082</v>
      </c>
      <c r="S7711" s="28" t="n">
        <f aca="false">IF(O7711="Won",R7711,IF(O7711="Lost",0,N7711))</f>
        <v>1082</v>
      </c>
      <c r="T7711" s="30" t="n">
        <f aca="false">IF(AND(P7711&lt;&gt;"",Q7711&lt;&gt;""),Q7711-P7711,"")</f>
        <v>26</v>
      </c>
      <c r="U7711" s="30" t="str">
        <f aca="false">IF(AND(O7711="Engaging",P7711&lt;&gt;""),'Leia-me'!$B$5-P7711,"")</f>
        <v/>
      </c>
      <c r="V7711" s="25" t="str">
        <f aca="false">IF(O7711&lt;&gt;"Engaging","",IF(U7711&lt;='Leia-me'!$B$6,"Saudável",IF(U7711&lt;='Leia-me'!$B$7,"Esfriando",IF(U7711&lt;='Leia-me'!$B$8,"Última chance","Zumbi"))))</f>
        <v/>
      </c>
      <c r="W7711" s="25" t="n">
        <f aca="false">IF(O7711="Won",1,IF(O7711="Lost",0,""))</f>
        <v>1</v>
      </c>
      <c r="Y7711" s="25" t="str">
        <f aca="false">IF(E7711="","Sim","")</f>
        <v/>
      </c>
    </row>
    <row r="7712" customFormat="false" ht="15" hidden="false" customHeight="false" outlineLevel="0" collapsed="false">
      <c r="A7712" s="25" t="s">
        <v>7975</v>
      </c>
      <c r="B7712" s="25" t="s">
        <v>102</v>
      </c>
      <c r="C7712" s="25" t="s">
        <v>111</v>
      </c>
      <c r="D7712" s="25" t="s">
        <v>114</v>
      </c>
      <c r="E7712" s="25" t="s">
        <v>868</v>
      </c>
      <c r="F7712" s="25" t="s">
        <v>168</v>
      </c>
      <c r="G7712" s="26" t="n">
        <v>2952.73</v>
      </c>
      <c r="H7712" s="27" t="n">
        <v>5107</v>
      </c>
      <c r="I7712" s="25" t="s">
        <v>147</v>
      </c>
      <c r="K7712" s="25" t="n">
        <v>2000</v>
      </c>
      <c r="L7712" s="25" t="s">
        <v>186</v>
      </c>
      <c r="M7712" s="25" t="s">
        <v>171</v>
      </c>
      <c r="N7712" s="28" t="n">
        <v>550</v>
      </c>
      <c r="O7712" s="25" t="s">
        <v>54</v>
      </c>
      <c r="P7712" s="29" t="n">
        <v>43048</v>
      </c>
      <c r="Q7712" s="29" t="n">
        <v>43062</v>
      </c>
      <c r="R7712" s="28" t="n">
        <v>562</v>
      </c>
      <c r="S7712" s="28" t="n">
        <f aca="false">IF(O7712="Won",R7712,IF(O7712="Lost",0,N7712))</f>
        <v>562</v>
      </c>
      <c r="T7712" s="30" t="n">
        <f aca="false">IF(AND(P7712&lt;&gt;"",Q7712&lt;&gt;""),Q7712-P7712,"")</f>
        <v>14</v>
      </c>
      <c r="U7712" s="30" t="str">
        <f aca="false">IF(AND(O7712="Engaging",P7712&lt;&gt;""),'Leia-me'!$B$5-P7712,"")</f>
        <v/>
      </c>
      <c r="V7712" s="25" t="str">
        <f aca="false">IF(O7712&lt;&gt;"Engaging","",IF(U7712&lt;='Leia-me'!$B$6,"Saudável",IF(U7712&lt;='Leia-me'!$B$7,"Esfriando",IF(U7712&lt;='Leia-me'!$B$8,"Última chance","Zumbi"))))</f>
        <v/>
      </c>
      <c r="W7712" s="25" t="n">
        <f aca="false">IF(O7712="Won",1,IF(O7712="Lost",0,""))</f>
        <v>1</v>
      </c>
      <c r="Y7712" s="25" t="str">
        <f aca="false">IF(E7712="","Sim","")</f>
        <v/>
      </c>
    </row>
    <row r="7713" customFormat="false" ht="15" hidden="false" customHeight="false" outlineLevel="0" collapsed="false">
      <c r="A7713" s="25" t="s">
        <v>7976</v>
      </c>
      <c r="B7713" s="25" t="s">
        <v>102</v>
      </c>
      <c r="C7713" s="25" t="s">
        <v>111</v>
      </c>
      <c r="D7713" s="25" t="s">
        <v>114</v>
      </c>
      <c r="E7713" s="25" t="s">
        <v>417</v>
      </c>
      <c r="F7713" s="25" t="s">
        <v>211</v>
      </c>
      <c r="G7713" s="26" t="n">
        <v>223.8</v>
      </c>
      <c r="H7713" s="27" t="n">
        <v>299</v>
      </c>
      <c r="I7713" s="25" t="s">
        <v>147</v>
      </c>
      <c r="K7713" s="25" t="n">
        <v>2003</v>
      </c>
      <c r="L7713" s="25" t="s">
        <v>186</v>
      </c>
      <c r="M7713" s="25" t="s">
        <v>171</v>
      </c>
      <c r="N7713" s="28" t="n">
        <v>550</v>
      </c>
      <c r="O7713" s="25" t="s">
        <v>54</v>
      </c>
      <c r="P7713" s="29" t="n">
        <v>43048</v>
      </c>
      <c r="Q7713" s="29" t="n">
        <v>43060</v>
      </c>
      <c r="R7713" s="28" t="n">
        <v>437</v>
      </c>
      <c r="S7713" s="28" t="n">
        <f aca="false">IF(O7713="Won",R7713,IF(O7713="Lost",0,N7713))</f>
        <v>437</v>
      </c>
      <c r="T7713" s="30" t="n">
        <f aca="false">IF(AND(P7713&lt;&gt;"",Q7713&lt;&gt;""),Q7713-P7713,"")</f>
        <v>12</v>
      </c>
      <c r="U7713" s="30" t="str">
        <f aca="false">IF(AND(O7713="Engaging",P7713&lt;&gt;""),'Leia-me'!$B$5-P7713,"")</f>
        <v/>
      </c>
      <c r="V7713" s="25" t="str">
        <f aca="false">IF(O7713&lt;&gt;"Engaging","",IF(U7713&lt;='Leia-me'!$B$6,"Saudável",IF(U7713&lt;='Leia-me'!$B$7,"Esfriando",IF(U7713&lt;='Leia-me'!$B$8,"Última chance","Zumbi"))))</f>
        <v/>
      </c>
      <c r="W7713" s="25" t="n">
        <f aca="false">IF(O7713="Won",1,IF(O7713="Lost",0,""))</f>
        <v>1</v>
      </c>
      <c r="Y7713" s="25" t="str">
        <f aca="false">IF(E7713="","Sim","")</f>
        <v/>
      </c>
    </row>
    <row r="7714" customFormat="false" ht="15" hidden="false" customHeight="false" outlineLevel="0" collapsed="false">
      <c r="A7714" s="25" t="s">
        <v>7977</v>
      </c>
      <c r="B7714" s="25" t="s">
        <v>102</v>
      </c>
      <c r="C7714" s="25" t="s">
        <v>111</v>
      </c>
      <c r="D7714" s="25" t="s">
        <v>114</v>
      </c>
      <c r="E7714" s="25" t="s">
        <v>1158</v>
      </c>
      <c r="F7714" s="25" t="s">
        <v>185</v>
      </c>
      <c r="G7714" s="26" t="n">
        <v>7708.38</v>
      </c>
      <c r="H7714" s="27" t="n">
        <v>13756</v>
      </c>
      <c r="I7714" s="25" t="s">
        <v>147</v>
      </c>
      <c r="K7714" s="25" t="n">
        <v>1980</v>
      </c>
      <c r="L7714" s="25" t="s">
        <v>186</v>
      </c>
      <c r="M7714" s="25" t="s">
        <v>171</v>
      </c>
      <c r="N7714" s="28" t="n">
        <v>550</v>
      </c>
      <c r="O7714" s="25" t="s">
        <v>55</v>
      </c>
      <c r="P7714" s="29" t="n">
        <v>43052</v>
      </c>
      <c r="Q7714" s="29" t="n">
        <v>43053</v>
      </c>
      <c r="R7714" s="28" t="n">
        <v>0</v>
      </c>
      <c r="S7714" s="28" t="n">
        <f aca="false">IF(O7714="Won",R7714,IF(O7714="Lost",0,N7714))</f>
        <v>0</v>
      </c>
      <c r="T7714" s="30" t="n">
        <f aca="false">IF(AND(P7714&lt;&gt;"",Q7714&lt;&gt;""),Q7714-P7714,"")</f>
        <v>1</v>
      </c>
      <c r="U7714" s="30" t="str">
        <f aca="false">IF(AND(O7714="Engaging",P7714&lt;&gt;""),'Leia-me'!$B$5-P7714,"")</f>
        <v/>
      </c>
      <c r="V7714" s="25" t="str">
        <f aca="false">IF(O7714&lt;&gt;"Engaging","",IF(U7714&lt;='Leia-me'!$B$6,"Saudável",IF(U7714&lt;='Leia-me'!$B$7,"Esfriando",IF(U7714&lt;='Leia-me'!$B$8,"Última chance","Zumbi"))))</f>
        <v/>
      </c>
      <c r="W7714" s="25" t="n">
        <f aca="false">IF(O7714="Won",1,IF(O7714="Lost",0,""))</f>
        <v>0</v>
      </c>
      <c r="Y7714" s="25" t="str">
        <f aca="false">IF(E7714="","Sim","")</f>
        <v/>
      </c>
    </row>
    <row r="7715" customFormat="false" ht="15" hidden="false" customHeight="false" outlineLevel="0" collapsed="false">
      <c r="A7715" s="25" t="s">
        <v>7978</v>
      </c>
      <c r="B7715" s="25" t="s">
        <v>102</v>
      </c>
      <c r="C7715" s="25" t="s">
        <v>111</v>
      </c>
      <c r="D7715" s="25" t="s">
        <v>114</v>
      </c>
      <c r="E7715" s="25" t="s">
        <v>195</v>
      </c>
      <c r="F7715" s="25" t="s">
        <v>185</v>
      </c>
      <c r="G7715" s="26" t="n">
        <v>8170.38</v>
      </c>
      <c r="H7715" s="27" t="n">
        <v>16499</v>
      </c>
      <c r="I7715" s="25" t="s">
        <v>196</v>
      </c>
      <c r="K7715" s="25" t="n">
        <v>1997</v>
      </c>
      <c r="L7715" s="25" t="s">
        <v>1834</v>
      </c>
      <c r="M7715" s="25" t="s">
        <v>171</v>
      </c>
      <c r="N7715" s="28" t="n">
        <v>4821</v>
      </c>
      <c r="O7715" s="25" t="s">
        <v>55</v>
      </c>
      <c r="P7715" s="29" t="n">
        <v>43052</v>
      </c>
      <c r="Q7715" s="29" t="n">
        <v>43069</v>
      </c>
      <c r="R7715" s="28" t="n">
        <v>0</v>
      </c>
      <c r="S7715" s="28" t="n">
        <f aca="false">IF(O7715="Won",R7715,IF(O7715="Lost",0,N7715))</f>
        <v>0</v>
      </c>
      <c r="T7715" s="30" t="n">
        <f aca="false">IF(AND(P7715&lt;&gt;"",Q7715&lt;&gt;""),Q7715-P7715,"")</f>
        <v>17</v>
      </c>
      <c r="U7715" s="30" t="str">
        <f aca="false">IF(AND(O7715="Engaging",P7715&lt;&gt;""),'Leia-me'!$B$5-P7715,"")</f>
        <v/>
      </c>
      <c r="V7715" s="25" t="str">
        <f aca="false">IF(O7715&lt;&gt;"Engaging","",IF(U7715&lt;='Leia-me'!$B$6,"Saudável",IF(U7715&lt;='Leia-me'!$B$7,"Esfriando",IF(U7715&lt;='Leia-me'!$B$8,"Última chance","Zumbi"))))</f>
        <v/>
      </c>
      <c r="W7715" s="25" t="n">
        <f aca="false">IF(O7715="Won",1,IF(O7715="Lost",0,""))</f>
        <v>0</v>
      </c>
      <c r="X7715" s="25" t="s">
        <v>1835</v>
      </c>
      <c r="Y7715" s="25" t="str">
        <f aca="false">IF(E7715="","Sim","")</f>
        <v/>
      </c>
    </row>
    <row r="7716" customFormat="false" ht="15" hidden="false" customHeight="false" outlineLevel="0" collapsed="false">
      <c r="A7716" s="25" t="s">
        <v>7979</v>
      </c>
      <c r="B7716" s="25" t="s">
        <v>102</v>
      </c>
      <c r="C7716" s="25" t="s">
        <v>111</v>
      </c>
      <c r="D7716" s="25" t="s">
        <v>114</v>
      </c>
      <c r="E7716" s="25" t="s">
        <v>444</v>
      </c>
      <c r="F7716" s="25" t="s">
        <v>192</v>
      </c>
      <c r="G7716" s="26" t="n">
        <v>6354.87</v>
      </c>
      <c r="H7716" s="27" t="n">
        <v>16780</v>
      </c>
      <c r="I7716" s="25" t="s">
        <v>147</v>
      </c>
      <c r="J7716" s="25" t="s">
        <v>445</v>
      </c>
      <c r="K7716" s="25" t="n">
        <v>1996</v>
      </c>
      <c r="L7716" s="25" t="s">
        <v>148</v>
      </c>
      <c r="M7716" s="25" t="s">
        <v>149</v>
      </c>
      <c r="N7716" s="28" t="n">
        <v>55</v>
      </c>
      <c r="O7716" s="25" t="s">
        <v>56</v>
      </c>
      <c r="P7716" s="29" t="n">
        <v>43054</v>
      </c>
      <c r="Q7716" s="33"/>
      <c r="R7716" s="34"/>
      <c r="S7716" s="28" t="n">
        <f aca="false">IF(O7716="Won",R7716,IF(O7716="Lost",0,N7716))</f>
        <v>55</v>
      </c>
      <c r="T7716" s="30" t="str">
        <f aca="false">IF(AND(P7716&lt;&gt;"",Q7716&lt;&gt;""),Q7716-P7716,"")</f>
        <v/>
      </c>
      <c r="U7716" s="30" t="n">
        <f aca="false">IF(AND(O7716="Engaging",P7716&lt;&gt;""),'Leia-me'!$B$5-P7716,"")</f>
        <v>46</v>
      </c>
      <c r="V7716" s="25" t="str">
        <f aca="false">IF(O7716&lt;&gt;"Engaging","",IF(U7716&lt;='Leia-me'!$B$6,"Saudável",IF(U7716&lt;='Leia-me'!$B$7,"Esfriando",IF(U7716&lt;='Leia-me'!$B$8,"Última chance","Zumbi"))))</f>
        <v>Saudável</v>
      </c>
      <c r="W7716" s="25" t="str">
        <f aca="false">IF(O7716="Won",1,IF(O7716="Lost",0,""))</f>
        <v/>
      </c>
      <c r="Y7716" s="25" t="str">
        <f aca="false">IF(E7716="","Sim","")</f>
        <v/>
      </c>
    </row>
    <row r="7717" customFormat="false" ht="15" hidden="false" customHeight="false" outlineLevel="0" collapsed="false">
      <c r="A7717" s="25" t="s">
        <v>7980</v>
      </c>
      <c r="B7717" s="25" t="s">
        <v>102</v>
      </c>
      <c r="C7717" s="25" t="s">
        <v>111</v>
      </c>
      <c r="D7717" s="25" t="s">
        <v>114</v>
      </c>
      <c r="E7717" s="25" t="s">
        <v>494</v>
      </c>
      <c r="F7717" s="25" t="s">
        <v>192</v>
      </c>
      <c r="G7717" s="26" t="n">
        <v>11698.03</v>
      </c>
      <c r="H7717" s="27" t="n">
        <v>34288</v>
      </c>
      <c r="I7717" s="25" t="s">
        <v>147</v>
      </c>
      <c r="K7717" s="25" t="n">
        <v>1982</v>
      </c>
      <c r="L7717" s="25" t="s">
        <v>1834</v>
      </c>
      <c r="M7717" s="25" t="s">
        <v>171</v>
      </c>
      <c r="N7717" s="28" t="n">
        <v>4821</v>
      </c>
      <c r="O7717" s="25" t="s">
        <v>55</v>
      </c>
      <c r="P7717" s="29" t="n">
        <v>43054</v>
      </c>
      <c r="Q7717" s="29" t="n">
        <v>43061</v>
      </c>
      <c r="R7717" s="28" t="n">
        <v>0</v>
      </c>
      <c r="S7717" s="28" t="n">
        <f aca="false">IF(O7717="Won",R7717,IF(O7717="Lost",0,N7717))</f>
        <v>0</v>
      </c>
      <c r="T7717" s="30" t="n">
        <f aca="false">IF(AND(P7717&lt;&gt;"",Q7717&lt;&gt;""),Q7717-P7717,"")</f>
        <v>7</v>
      </c>
      <c r="U7717" s="30" t="str">
        <f aca="false">IF(AND(O7717="Engaging",P7717&lt;&gt;""),'Leia-me'!$B$5-P7717,"")</f>
        <v/>
      </c>
      <c r="V7717" s="25" t="str">
        <f aca="false">IF(O7717&lt;&gt;"Engaging","",IF(U7717&lt;='Leia-me'!$B$6,"Saudável",IF(U7717&lt;='Leia-me'!$B$7,"Esfriando",IF(U7717&lt;='Leia-me'!$B$8,"Última chance","Zumbi"))))</f>
        <v/>
      </c>
      <c r="W7717" s="25" t="n">
        <f aca="false">IF(O7717="Won",1,IF(O7717="Lost",0,""))</f>
        <v>0</v>
      </c>
      <c r="X7717" s="25" t="s">
        <v>1835</v>
      </c>
      <c r="Y7717" s="25" t="str">
        <f aca="false">IF(E7717="","Sim","")</f>
        <v/>
      </c>
    </row>
    <row r="7718" customFormat="false" ht="15" hidden="false" customHeight="false" outlineLevel="0" collapsed="false">
      <c r="A7718" s="25" t="s">
        <v>7981</v>
      </c>
      <c r="B7718" s="25" t="s">
        <v>102</v>
      </c>
      <c r="C7718" s="25" t="s">
        <v>111</v>
      </c>
      <c r="D7718" s="25" t="s">
        <v>114</v>
      </c>
      <c r="E7718" s="25" t="s">
        <v>3075</v>
      </c>
      <c r="F7718" s="25" t="s">
        <v>165</v>
      </c>
      <c r="G7718" s="26" t="n">
        <v>4269.9</v>
      </c>
      <c r="H7718" s="27" t="n">
        <v>6472</v>
      </c>
      <c r="I7718" s="25" t="s">
        <v>147</v>
      </c>
      <c r="J7718" s="25" t="s">
        <v>1347</v>
      </c>
      <c r="K7718" s="25" t="n">
        <v>1993</v>
      </c>
      <c r="L7718" s="25" t="s">
        <v>170</v>
      </c>
      <c r="M7718" s="25" t="s">
        <v>171</v>
      </c>
      <c r="N7718" s="28" t="n">
        <v>1096</v>
      </c>
      <c r="O7718" s="25" t="s">
        <v>55</v>
      </c>
      <c r="P7718" s="29" t="n">
        <v>43056</v>
      </c>
      <c r="Q7718" s="29" t="n">
        <v>43066</v>
      </c>
      <c r="R7718" s="28" t="n">
        <v>0</v>
      </c>
      <c r="S7718" s="28" t="n">
        <f aca="false">IF(O7718="Won",R7718,IF(O7718="Lost",0,N7718))</f>
        <v>0</v>
      </c>
      <c r="T7718" s="30" t="n">
        <f aca="false">IF(AND(P7718&lt;&gt;"",Q7718&lt;&gt;""),Q7718-P7718,"")</f>
        <v>10</v>
      </c>
      <c r="U7718" s="30" t="str">
        <f aca="false">IF(AND(O7718="Engaging",P7718&lt;&gt;""),'Leia-me'!$B$5-P7718,"")</f>
        <v/>
      </c>
      <c r="V7718" s="25" t="str">
        <f aca="false">IF(O7718&lt;&gt;"Engaging","",IF(U7718&lt;='Leia-me'!$B$6,"Saudável",IF(U7718&lt;='Leia-me'!$B$7,"Esfriando",IF(U7718&lt;='Leia-me'!$B$8,"Última chance","Zumbi"))))</f>
        <v/>
      </c>
      <c r="W7718" s="25" t="n">
        <f aca="false">IF(O7718="Won",1,IF(O7718="Lost",0,""))</f>
        <v>0</v>
      </c>
      <c r="Y7718" s="25" t="str">
        <f aca="false">IF(E7718="","Sim","")</f>
        <v/>
      </c>
    </row>
    <row r="7719" customFormat="false" ht="15" hidden="false" customHeight="false" outlineLevel="0" collapsed="false">
      <c r="A7719" s="25" t="s">
        <v>7982</v>
      </c>
      <c r="B7719" s="25" t="s">
        <v>102</v>
      </c>
      <c r="C7719" s="25" t="s">
        <v>111</v>
      </c>
      <c r="D7719" s="25" t="s">
        <v>114</v>
      </c>
      <c r="E7719" s="25" t="s">
        <v>1158</v>
      </c>
      <c r="F7719" s="25" t="s">
        <v>185</v>
      </c>
      <c r="G7719" s="26" t="n">
        <v>7708.38</v>
      </c>
      <c r="H7719" s="27" t="n">
        <v>13756</v>
      </c>
      <c r="I7719" s="25" t="s">
        <v>147</v>
      </c>
      <c r="K7719" s="25" t="n">
        <v>1980</v>
      </c>
      <c r="L7719" s="25" t="s">
        <v>186</v>
      </c>
      <c r="M7719" s="25" t="s">
        <v>171</v>
      </c>
      <c r="N7719" s="28" t="n">
        <v>550</v>
      </c>
      <c r="O7719" s="25" t="s">
        <v>54</v>
      </c>
      <c r="P7719" s="29" t="n">
        <v>43057</v>
      </c>
      <c r="Q7719" s="29" t="n">
        <v>43073</v>
      </c>
      <c r="R7719" s="28" t="n">
        <v>643</v>
      </c>
      <c r="S7719" s="28" t="n">
        <f aca="false">IF(O7719="Won",R7719,IF(O7719="Lost",0,N7719))</f>
        <v>643</v>
      </c>
      <c r="T7719" s="30" t="n">
        <f aca="false">IF(AND(P7719&lt;&gt;"",Q7719&lt;&gt;""),Q7719-P7719,"")</f>
        <v>16</v>
      </c>
      <c r="U7719" s="30" t="str">
        <f aca="false">IF(AND(O7719="Engaging",P7719&lt;&gt;""),'Leia-me'!$B$5-P7719,"")</f>
        <v/>
      </c>
      <c r="V7719" s="25" t="str">
        <f aca="false">IF(O7719&lt;&gt;"Engaging","",IF(U7719&lt;='Leia-me'!$B$6,"Saudável",IF(U7719&lt;='Leia-me'!$B$7,"Esfriando",IF(U7719&lt;='Leia-me'!$B$8,"Última chance","Zumbi"))))</f>
        <v/>
      </c>
      <c r="W7719" s="25" t="n">
        <f aca="false">IF(O7719="Won",1,IF(O7719="Lost",0,""))</f>
        <v>1</v>
      </c>
      <c r="Y7719" s="25" t="str">
        <f aca="false">IF(E7719="","Sim","")</f>
        <v/>
      </c>
    </row>
    <row r="7720" customFormat="false" ht="15" hidden="false" customHeight="false" outlineLevel="0" collapsed="false">
      <c r="A7720" s="25" t="s">
        <v>7983</v>
      </c>
      <c r="B7720" s="25" t="s">
        <v>102</v>
      </c>
      <c r="C7720" s="25" t="s">
        <v>111</v>
      </c>
      <c r="D7720" s="25" t="s">
        <v>114</v>
      </c>
      <c r="E7720" s="25" t="s">
        <v>868</v>
      </c>
      <c r="F7720" s="25" t="s">
        <v>168</v>
      </c>
      <c r="G7720" s="26" t="n">
        <v>2952.73</v>
      </c>
      <c r="H7720" s="27" t="n">
        <v>5107</v>
      </c>
      <c r="I7720" s="25" t="s">
        <v>147</v>
      </c>
      <c r="K7720" s="25" t="n">
        <v>2000</v>
      </c>
      <c r="L7720" s="25" t="s">
        <v>186</v>
      </c>
      <c r="M7720" s="25" t="s">
        <v>171</v>
      </c>
      <c r="N7720" s="28" t="n">
        <v>550</v>
      </c>
      <c r="O7720" s="25" t="s">
        <v>54</v>
      </c>
      <c r="P7720" s="29" t="n">
        <v>43059</v>
      </c>
      <c r="Q7720" s="29" t="n">
        <v>43077</v>
      </c>
      <c r="R7720" s="28" t="n">
        <v>504</v>
      </c>
      <c r="S7720" s="28" t="n">
        <f aca="false">IF(O7720="Won",R7720,IF(O7720="Lost",0,N7720))</f>
        <v>504</v>
      </c>
      <c r="T7720" s="30" t="n">
        <f aca="false">IF(AND(P7720&lt;&gt;"",Q7720&lt;&gt;""),Q7720-P7720,"")</f>
        <v>18</v>
      </c>
      <c r="U7720" s="30" t="str">
        <f aca="false">IF(AND(O7720="Engaging",P7720&lt;&gt;""),'Leia-me'!$B$5-P7720,"")</f>
        <v/>
      </c>
      <c r="V7720" s="25" t="str">
        <f aca="false">IF(O7720&lt;&gt;"Engaging","",IF(U7720&lt;='Leia-me'!$B$6,"Saudável",IF(U7720&lt;='Leia-me'!$B$7,"Esfriando",IF(U7720&lt;='Leia-me'!$B$8,"Última chance","Zumbi"))))</f>
        <v/>
      </c>
      <c r="W7720" s="25" t="n">
        <f aca="false">IF(O7720="Won",1,IF(O7720="Lost",0,""))</f>
        <v>1</v>
      </c>
      <c r="Y7720" s="25" t="str">
        <f aca="false">IF(E7720="","Sim","")</f>
        <v/>
      </c>
    </row>
    <row r="7721" customFormat="false" ht="15" hidden="false" customHeight="false" outlineLevel="0" collapsed="false">
      <c r="A7721" s="25" t="s">
        <v>7984</v>
      </c>
      <c r="B7721" s="25" t="s">
        <v>102</v>
      </c>
      <c r="C7721" s="25" t="s">
        <v>111</v>
      </c>
      <c r="D7721" s="25" t="s">
        <v>114</v>
      </c>
      <c r="E7721" s="25" t="s">
        <v>419</v>
      </c>
      <c r="F7721" s="25" t="s">
        <v>146</v>
      </c>
      <c r="G7721" s="26" t="n">
        <v>2741.37</v>
      </c>
      <c r="H7721" s="27" t="n">
        <v>9226</v>
      </c>
      <c r="I7721" s="25" t="s">
        <v>147</v>
      </c>
      <c r="K7721" s="25" t="n">
        <v>1985</v>
      </c>
      <c r="L7721" s="25" t="s">
        <v>170</v>
      </c>
      <c r="M7721" s="25" t="s">
        <v>171</v>
      </c>
      <c r="N7721" s="28" t="n">
        <v>1096</v>
      </c>
      <c r="O7721" s="25" t="s">
        <v>54</v>
      </c>
      <c r="P7721" s="29" t="n">
        <v>43063</v>
      </c>
      <c r="Q7721" s="29" t="n">
        <v>43074</v>
      </c>
      <c r="R7721" s="28" t="n">
        <v>885</v>
      </c>
      <c r="S7721" s="28" t="n">
        <f aca="false">IF(O7721="Won",R7721,IF(O7721="Lost",0,N7721))</f>
        <v>885</v>
      </c>
      <c r="T7721" s="30" t="n">
        <f aca="false">IF(AND(P7721&lt;&gt;"",Q7721&lt;&gt;""),Q7721-P7721,"")</f>
        <v>11</v>
      </c>
      <c r="U7721" s="30" t="str">
        <f aca="false">IF(AND(O7721="Engaging",P7721&lt;&gt;""),'Leia-me'!$B$5-P7721,"")</f>
        <v/>
      </c>
      <c r="V7721" s="25" t="str">
        <f aca="false">IF(O7721&lt;&gt;"Engaging","",IF(U7721&lt;='Leia-me'!$B$6,"Saudável",IF(U7721&lt;='Leia-me'!$B$7,"Esfriando",IF(U7721&lt;='Leia-me'!$B$8,"Última chance","Zumbi"))))</f>
        <v/>
      </c>
      <c r="W7721" s="25" t="n">
        <f aca="false">IF(O7721="Won",1,IF(O7721="Lost",0,""))</f>
        <v>1</v>
      </c>
      <c r="Y7721" s="25" t="str">
        <f aca="false">IF(E7721="","Sim","")</f>
        <v/>
      </c>
    </row>
    <row r="7722" customFormat="false" ht="15" hidden="false" customHeight="false" outlineLevel="0" collapsed="false">
      <c r="A7722" s="25" t="s">
        <v>7985</v>
      </c>
      <c r="B7722" s="25" t="s">
        <v>102</v>
      </c>
      <c r="C7722" s="25" t="s">
        <v>111</v>
      </c>
      <c r="D7722" s="25" t="s">
        <v>114</v>
      </c>
      <c r="E7722" s="25" t="s">
        <v>2484</v>
      </c>
      <c r="F7722" s="25" t="s">
        <v>155</v>
      </c>
      <c r="G7722" s="26" t="n">
        <v>1825.82</v>
      </c>
      <c r="H7722" s="27" t="n">
        <v>5595</v>
      </c>
      <c r="I7722" s="25" t="s">
        <v>147</v>
      </c>
      <c r="J7722" s="25" t="s">
        <v>156</v>
      </c>
      <c r="K7722" s="25" t="n">
        <v>1995</v>
      </c>
      <c r="L7722" s="25" t="s">
        <v>170</v>
      </c>
      <c r="M7722" s="25" t="s">
        <v>171</v>
      </c>
      <c r="N7722" s="28" t="n">
        <v>1096</v>
      </c>
      <c r="O7722" s="25" t="s">
        <v>55</v>
      </c>
      <c r="P7722" s="29" t="n">
        <v>43065</v>
      </c>
      <c r="Q7722" s="29" t="n">
        <v>43094</v>
      </c>
      <c r="R7722" s="28" t="n">
        <v>0</v>
      </c>
      <c r="S7722" s="28" t="n">
        <f aca="false">IF(O7722="Won",R7722,IF(O7722="Lost",0,N7722))</f>
        <v>0</v>
      </c>
      <c r="T7722" s="30" t="n">
        <f aca="false">IF(AND(P7722&lt;&gt;"",Q7722&lt;&gt;""),Q7722-P7722,"")</f>
        <v>29</v>
      </c>
      <c r="U7722" s="30" t="str">
        <f aca="false">IF(AND(O7722="Engaging",P7722&lt;&gt;""),'Leia-me'!$B$5-P7722,"")</f>
        <v/>
      </c>
      <c r="V7722" s="25" t="str">
        <f aca="false">IF(O7722&lt;&gt;"Engaging","",IF(U7722&lt;='Leia-me'!$B$6,"Saudável",IF(U7722&lt;='Leia-me'!$B$7,"Esfriando",IF(U7722&lt;='Leia-me'!$B$8,"Última chance","Zumbi"))))</f>
        <v/>
      </c>
      <c r="W7722" s="25" t="n">
        <f aca="false">IF(O7722="Won",1,IF(O7722="Lost",0,""))</f>
        <v>0</v>
      </c>
      <c r="Y7722" s="25" t="str">
        <f aca="false">IF(E7722="","Sim","")</f>
        <v/>
      </c>
    </row>
    <row r="7723" customFormat="false" ht="15" hidden="false" customHeight="false" outlineLevel="0" collapsed="false">
      <c r="A7723" s="25" t="s">
        <v>7986</v>
      </c>
      <c r="B7723" s="25" t="s">
        <v>102</v>
      </c>
      <c r="C7723" s="25" t="s">
        <v>111</v>
      </c>
      <c r="D7723" s="25" t="s">
        <v>114</v>
      </c>
      <c r="E7723" s="25" t="s">
        <v>860</v>
      </c>
      <c r="F7723" s="25" t="s">
        <v>168</v>
      </c>
      <c r="G7723" s="26" t="n">
        <v>894.37</v>
      </c>
      <c r="H7723" s="27" t="n">
        <v>1593</v>
      </c>
      <c r="I7723" s="25" t="s">
        <v>861</v>
      </c>
      <c r="K7723" s="25" t="n">
        <v>2008</v>
      </c>
      <c r="L7723" s="25" t="s">
        <v>186</v>
      </c>
      <c r="M7723" s="25" t="s">
        <v>171</v>
      </c>
      <c r="N7723" s="28" t="n">
        <v>550</v>
      </c>
      <c r="O7723" s="25" t="s">
        <v>54</v>
      </c>
      <c r="P7723" s="29" t="n">
        <v>43065</v>
      </c>
      <c r="Q7723" s="29" t="n">
        <v>43070</v>
      </c>
      <c r="R7723" s="28" t="n">
        <v>460</v>
      </c>
      <c r="S7723" s="28" t="n">
        <f aca="false">IF(O7723="Won",R7723,IF(O7723="Lost",0,N7723))</f>
        <v>460</v>
      </c>
      <c r="T7723" s="30" t="n">
        <f aca="false">IF(AND(P7723&lt;&gt;"",Q7723&lt;&gt;""),Q7723-P7723,"")</f>
        <v>5</v>
      </c>
      <c r="U7723" s="30" t="str">
        <f aca="false">IF(AND(O7723="Engaging",P7723&lt;&gt;""),'Leia-me'!$B$5-P7723,"")</f>
        <v/>
      </c>
      <c r="V7723" s="25" t="str">
        <f aca="false">IF(O7723&lt;&gt;"Engaging","",IF(U7723&lt;='Leia-me'!$B$6,"Saudável",IF(U7723&lt;='Leia-me'!$B$7,"Esfriando",IF(U7723&lt;='Leia-me'!$B$8,"Última chance","Zumbi"))))</f>
        <v/>
      </c>
      <c r="W7723" s="25" t="n">
        <f aca="false">IF(O7723="Won",1,IF(O7723="Lost",0,""))</f>
        <v>1</v>
      </c>
      <c r="Y7723" s="25" t="str">
        <f aca="false">IF(E7723="","Sim","")</f>
        <v/>
      </c>
    </row>
    <row r="7724" customFormat="false" ht="15" hidden="false" customHeight="false" outlineLevel="0" collapsed="false">
      <c r="A7724" s="25" t="s">
        <v>7987</v>
      </c>
      <c r="B7724" s="25" t="s">
        <v>102</v>
      </c>
      <c r="C7724" s="25" t="s">
        <v>111</v>
      </c>
      <c r="D7724" s="25" t="s">
        <v>114</v>
      </c>
      <c r="E7724" s="25" t="s">
        <v>3075</v>
      </c>
      <c r="F7724" s="25" t="s">
        <v>165</v>
      </c>
      <c r="G7724" s="26" t="n">
        <v>4269.9</v>
      </c>
      <c r="H7724" s="27" t="n">
        <v>6472</v>
      </c>
      <c r="I7724" s="25" t="s">
        <v>147</v>
      </c>
      <c r="J7724" s="25" t="s">
        <v>1347</v>
      </c>
      <c r="K7724" s="25" t="n">
        <v>1993</v>
      </c>
      <c r="L7724" s="25" t="s">
        <v>186</v>
      </c>
      <c r="M7724" s="25" t="s">
        <v>171</v>
      </c>
      <c r="N7724" s="28" t="n">
        <v>550</v>
      </c>
      <c r="O7724" s="25" t="s">
        <v>54</v>
      </c>
      <c r="P7724" s="29" t="n">
        <v>43067</v>
      </c>
      <c r="Q7724" s="29" t="n">
        <v>43082</v>
      </c>
      <c r="R7724" s="28" t="n">
        <v>563</v>
      </c>
      <c r="S7724" s="28" t="n">
        <f aca="false">IF(O7724="Won",R7724,IF(O7724="Lost",0,N7724))</f>
        <v>563</v>
      </c>
      <c r="T7724" s="30" t="n">
        <f aca="false">IF(AND(P7724&lt;&gt;"",Q7724&lt;&gt;""),Q7724-P7724,"")</f>
        <v>15</v>
      </c>
      <c r="U7724" s="30" t="str">
        <f aca="false">IF(AND(O7724="Engaging",P7724&lt;&gt;""),'Leia-me'!$B$5-P7724,"")</f>
        <v/>
      </c>
      <c r="V7724" s="25" t="str">
        <f aca="false">IF(O7724&lt;&gt;"Engaging","",IF(U7724&lt;='Leia-me'!$B$6,"Saudável",IF(U7724&lt;='Leia-me'!$B$7,"Esfriando",IF(U7724&lt;='Leia-me'!$B$8,"Última chance","Zumbi"))))</f>
        <v/>
      </c>
      <c r="W7724" s="25" t="n">
        <f aca="false">IF(O7724="Won",1,IF(O7724="Lost",0,""))</f>
        <v>1</v>
      </c>
      <c r="Y7724" s="25" t="str">
        <f aca="false">IF(E7724="","Sim","")</f>
        <v/>
      </c>
    </row>
    <row r="7725" customFormat="false" ht="15" hidden="false" customHeight="false" outlineLevel="0" collapsed="false">
      <c r="A7725" s="25" t="s">
        <v>7988</v>
      </c>
      <c r="B7725" s="25" t="s">
        <v>102</v>
      </c>
      <c r="C7725" s="25" t="s">
        <v>111</v>
      </c>
      <c r="D7725" s="25" t="s">
        <v>114</v>
      </c>
      <c r="G7725" s="31"/>
      <c r="H7725" s="32"/>
      <c r="L7725" s="25" t="s">
        <v>186</v>
      </c>
      <c r="M7725" s="25" t="s">
        <v>171</v>
      </c>
      <c r="N7725" s="28" t="n">
        <v>550</v>
      </c>
      <c r="O7725" s="25" t="s">
        <v>56</v>
      </c>
      <c r="P7725" s="29" t="n">
        <v>43070</v>
      </c>
      <c r="Q7725" s="33"/>
      <c r="R7725" s="34"/>
      <c r="S7725" s="28" t="n">
        <f aca="false">IF(O7725="Won",R7725,IF(O7725="Lost",0,N7725))</f>
        <v>550</v>
      </c>
      <c r="T7725" s="30" t="str">
        <f aca="false">IF(AND(P7725&lt;&gt;"",Q7725&lt;&gt;""),Q7725-P7725,"")</f>
        <v/>
      </c>
      <c r="U7725" s="30" t="n">
        <f aca="false">IF(AND(O7725="Engaging",P7725&lt;&gt;""),'Leia-me'!$B$5-P7725,"")</f>
        <v>30</v>
      </c>
      <c r="V7725" s="25" t="str">
        <f aca="false">IF(O7725&lt;&gt;"Engaging","",IF(U7725&lt;='Leia-me'!$B$6,"Saudável",IF(U7725&lt;='Leia-me'!$B$7,"Esfriando",IF(U7725&lt;='Leia-me'!$B$8,"Última chance","Zumbi"))))</f>
        <v>Saudável</v>
      </c>
      <c r="W7725" s="25" t="str">
        <f aca="false">IF(O7725="Won",1,IF(O7725="Lost",0,""))</f>
        <v/>
      </c>
      <c r="Y7725" s="25" t="str">
        <f aca="false">IF(E7725="","Sim","")</f>
        <v>Sim</v>
      </c>
    </row>
    <row r="7726" customFormat="false" ht="15" hidden="false" customHeight="false" outlineLevel="0" collapsed="false">
      <c r="A7726" s="25" t="s">
        <v>7989</v>
      </c>
      <c r="B7726" s="25" t="s">
        <v>102</v>
      </c>
      <c r="C7726" s="25" t="s">
        <v>111</v>
      </c>
      <c r="D7726" s="25" t="s">
        <v>114</v>
      </c>
      <c r="E7726" s="25" t="s">
        <v>609</v>
      </c>
      <c r="F7726" s="25" t="s">
        <v>267</v>
      </c>
      <c r="G7726" s="26" t="n">
        <v>692.19</v>
      </c>
      <c r="H7726" s="27" t="n">
        <v>1922</v>
      </c>
      <c r="I7726" s="25" t="s">
        <v>147</v>
      </c>
      <c r="K7726" s="25" t="n">
        <v>2003</v>
      </c>
      <c r="L7726" s="25" t="s">
        <v>1834</v>
      </c>
      <c r="M7726" s="25" t="s">
        <v>171</v>
      </c>
      <c r="N7726" s="28" t="n">
        <v>4821</v>
      </c>
      <c r="O7726" s="25" t="s">
        <v>54</v>
      </c>
      <c r="P7726" s="29" t="n">
        <v>43071</v>
      </c>
      <c r="Q7726" s="29" t="n">
        <v>43084</v>
      </c>
      <c r="R7726" s="28" t="n">
        <v>4899</v>
      </c>
      <c r="S7726" s="28" t="n">
        <f aca="false">IF(O7726="Won",R7726,IF(O7726="Lost",0,N7726))</f>
        <v>4899</v>
      </c>
      <c r="T7726" s="30" t="n">
        <f aca="false">IF(AND(P7726&lt;&gt;"",Q7726&lt;&gt;""),Q7726-P7726,"")</f>
        <v>13</v>
      </c>
      <c r="U7726" s="30" t="str">
        <f aca="false">IF(AND(O7726="Engaging",P7726&lt;&gt;""),'Leia-me'!$B$5-P7726,"")</f>
        <v/>
      </c>
      <c r="V7726" s="25" t="str">
        <f aca="false">IF(O7726&lt;&gt;"Engaging","",IF(U7726&lt;='Leia-me'!$B$6,"Saudável",IF(U7726&lt;='Leia-me'!$B$7,"Esfriando",IF(U7726&lt;='Leia-me'!$B$8,"Última chance","Zumbi"))))</f>
        <v/>
      </c>
      <c r="W7726" s="25" t="n">
        <f aca="false">IF(O7726="Won",1,IF(O7726="Lost",0,""))</f>
        <v>1</v>
      </c>
      <c r="X7726" s="25" t="s">
        <v>1835</v>
      </c>
      <c r="Y7726" s="25" t="str">
        <f aca="false">IF(E7726="","Sim","")</f>
        <v/>
      </c>
    </row>
    <row r="7727" customFormat="false" ht="15" hidden="false" customHeight="false" outlineLevel="0" collapsed="false">
      <c r="A7727" s="25" t="s">
        <v>7990</v>
      </c>
      <c r="B7727" s="25" t="s">
        <v>102</v>
      </c>
      <c r="C7727" s="25" t="s">
        <v>111</v>
      </c>
      <c r="D7727" s="25" t="s">
        <v>114</v>
      </c>
      <c r="E7727" s="25" t="s">
        <v>860</v>
      </c>
      <c r="F7727" s="25" t="s">
        <v>168</v>
      </c>
      <c r="G7727" s="26" t="n">
        <v>894.37</v>
      </c>
      <c r="H7727" s="27" t="n">
        <v>1593</v>
      </c>
      <c r="I7727" s="25" t="s">
        <v>861</v>
      </c>
      <c r="K7727" s="25" t="n">
        <v>2008</v>
      </c>
      <c r="L7727" s="25" t="s">
        <v>148</v>
      </c>
      <c r="M7727" s="25" t="s">
        <v>149</v>
      </c>
      <c r="N7727" s="28" t="n">
        <v>55</v>
      </c>
      <c r="O7727" s="25" t="s">
        <v>54</v>
      </c>
      <c r="P7727" s="29" t="n">
        <v>43078</v>
      </c>
      <c r="Q7727" s="29" t="n">
        <v>43087</v>
      </c>
      <c r="R7727" s="28" t="n">
        <v>59</v>
      </c>
      <c r="S7727" s="28" t="n">
        <f aca="false">IF(O7727="Won",R7727,IF(O7727="Lost",0,N7727))</f>
        <v>59</v>
      </c>
      <c r="T7727" s="30" t="n">
        <f aca="false">IF(AND(P7727&lt;&gt;"",Q7727&lt;&gt;""),Q7727-P7727,"")</f>
        <v>9</v>
      </c>
      <c r="U7727" s="30" t="str">
        <f aca="false">IF(AND(O7727="Engaging",P7727&lt;&gt;""),'Leia-me'!$B$5-P7727,"")</f>
        <v/>
      </c>
      <c r="V7727" s="25" t="str">
        <f aca="false">IF(O7727&lt;&gt;"Engaging","",IF(U7727&lt;='Leia-me'!$B$6,"Saudável",IF(U7727&lt;='Leia-me'!$B$7,"Esfriando",IF(U7727&lt;='Leia-me'!$B$8,"Última chance","Zumbi"))))</f>
        <v/>
      </c>
      <c r="W7727" s="25" t="n">
        <f aca="false">IF(O7727="Won",1,IF(O7727="Lost",0,""))</f>
        <v>1</v>
      </c>
      <c r="Y7727" s="25" t="str">
        <f aca="false">IF(E7727="","Sim","")</f>
        <v/>
      </c>
    </row>
    <row r="7728" customFormat="false" ht="15" hidden="false" customHeight="false" outlineLevel="0" collapsed="false">
      <c r="A7728" s="25" t="s">
        <v>7991</v>
      </c>
      <c r="B7728" s="25" t="s">
        <v>102</v>
      </c>
      <c r="C7728" s="25" t="s">
        <v>111</v>
      </c>
      <c r="D7728" s="25" t="s">
        <v>114</v>
      </c>
      <c r="E7728" s="25" t="s">
        <v>3075</v>
      </c>
      <c r="F7728" s="25" t="s">
        <v>165</v>
      </c>
      <c r="G7728" s="26" t="n">
        <v>4269.9</v>
      </c>
      <c r="H7728" s="27" t="n">
        <v>6472</v>
      </c>
      <c r="I7728" s="25" t="s">
        <v>147</v>
      </c>
      <c r="J7728" s="25" t="s">
        <v>1347</v>
      </c>
      <c r="K7728" s="25" t="n">
        <v>1993</v>
      </c>
      <c r="L7728" s="25" t="s">
        <v>186</v>
      </c>
      <c r="M7728" s="25" t="s">
        <v>171</v>
      </c>
      <c r="N7728" s="28" t="n">
        <v>550</v>
      </c>
      <c r="O7728" s="25" t="s">
        <v>55</v>
      </c>
      <c r="P7728" s="29" t="n">
        <v>43081</v>
      </c>
      <c r="Q7728" s="29" t="n">
        <v>43098</v>
      </c>
      <c r="R7728" s="28" t="n">
        <v>0</v>
      </c>
      <c r="S7728" s="28" t="n">
        <f aca="false">IF(O7728="Won",R7728,IF(O7728="Lost",0,N7728))</f>
        <v>0</v>
      </c>
      <c r="T7728" s="30" t="n">
        <f aca="false">IF(AND(P7728&lt;&gt;"",Q7728&lt;&gt;""),Q7728-P7728,"")</f>
        <v>17</v>
      </c>
      <c r="U7728" s="30" t="str">
        <f aca="false">IF(AND(O7728="Engaging",P7728&lt;&gt;""),'Leia-me'!$B$5-P7728,"")</f>
        <v/>
      </c>
      <c r="V7728" s="25" t="str">
        <f aca="false">IF(O7728&lt;&gt;"Engaging","",IF(U7728&lt;='Leia-me'!$B$6,"Saudável",IF(U7728&lt;='Leia-me'!$B$7,"Esfriando",IF(U7728&lt;='Leia-me'!$B$8,"Última chance","Zumbi"))))</f>
        <v/>
      </c>
      <c r="W7728" s="25" t="n">
        <f aca="false">IF(O7728="Won",1,IF(O7728="Lost",0,""))</f>
        <v>0</v>
      </c>
      <c r="Y7728" s="25" t="str">
        <f aca="false">IF(E7728="","Sim","")</f>
        <v/>
      </c>
    </row>
    <row r="7729" customFormat="false" ht="15" hidden="false" customHeight="false" outlineLevel="0" collapsed="false">
      <c r="A7729" s="25" t="s">
        <v>7992</v>
      </c>
      <c r="B7729" s="25" t="s">
        <v>102</v>
      </c>
      <c r="C7729" s="25" t="s">
        <v>111</v>
      </c>
      <c r="D7729" s="25" t="s">
        <v>114</v>
      </c>
      <c r="E7729" s="25" t="s">
        <v>1646</v>
      </c>
      <c r="F7729" s="25" t="s">
        <v>185</v>
      </c>
      <c r="G7729" s="26" t="n">
        <v>587.72</v>
      </c>
      <c r="H7729" s="27" t="n">
        <v>1501</v>
      </c>
      <c r="I7729" s="25" t="s">
        <v>147</v>
      </c>
      <c r="K7729" s="25" t="n">
        <v>2010</v>
      </c>
      <c r="L7729" s="25" t="s">
        <v>148</v>
      </c>
      <c r="M7729" s="25" t="s">
        <v>149</v>
      </c>
      <c r="N7729" s="28" t="n">
        <v>55</v>
      </c>
      <c r="O7729" s="25" t="s">
        <v>54</v>
      </c>
      <c r="P7729" s="29" t="n">
        <v>43090</v>
      </c>
      <c r="Q7729" s="29" t="n">
        <v>43097</v>
      </c>
      <c r="R7729" s="28" t="n">
        <v>50</v>
      </c>
      <c r="S7729" s="28" t="n">
        <f aca="false">IF(O7729="Won",R7729,IF(O7729="Lost",0,N7729))</f>
        <v>50</v>
      </c>
      <c r="T7729" s="30" t="n">
        <f aca="false">IF(AND(P7729&lt;&gt;"",Q7729&lt;&gt;""),Q7729-P7729,"")</f>
        <v>7</v>
      </c>
      <c r="U7729" s="30" t="str">
        <f aca="false">IF(AND(O7729="Engaging",P7729&lt;&gt;""),'Leia-me'!$B$5-P7729,"")</f>
        <v/>
      </c>
      <c r="V7729" s="25" t="str">
        <f aca="false">IF(O7729&lt;&gt;"Engaging","",IF(U7729&lt;='Leia-me'!$B$6,"Saudável",IF(U7729&lt;='Leia-me'!$B$7,"Esfriando",IF(U7729&lt;='Leia-me'!$B$8,"Última chance","Zumbi"))))</f>
        <v/>
      </c>
      <c r="W7729" s="25" t="n">
        <f aca="false">IF(O7729="Won",1,IF(O7729="Lost",0,""))</f>
        <v>1</v>
      </c>
      <c r="Y7729" s="25" t="str">
        <f aca="false">IF(E7729="","Sim","")</f>
        <v/>
      </c>
    </row>
    <row r="7730" customFormat="false" ht="15" hidden="false" customHeight="false" outlineLevel="0" collapsed="false">
      <c r="A7730" s="25" t="s">
        <v>7993</v>
      </c>
      <c r="B7730" s="25" t="s">
        <v>102</v>
      </c>
      <c r="C7730" s="25" t="s">
        <v>111</v>
      </c>
      <c r="D7730" s="25" t="s">
        <v>113</v>
      </c>
      <c r="E7730" s="25" t="s">
        <v>665</v>
      </c>
      <c r="F7730" s="25" t="s">
        <v>211</v>
      </c>
      <c r="G7730" s="26" t="n">
        <v>4968.91</v>
      </c>
      <c r="H7730" s="27" t="n">
        <v>7523</v>
      </c>
      <c r="I7730" s="25" t="s">
        <v>147</v>
      </c>
      <c r="K7730" s="25" t="n">
        <v>1990</v>
      </c>
      <c r="L7730" s="25" t="s">
        <v>186</v>
      </c>
      <c r="M7730" s="25" t="s">
        <v>171</v>
      </c>
      <c r="N7730" s="28" t="n">
        <v>550</v>
      </c>
      <c r="O7730" s="25" t="s">
        <v>54</v>
      </c>
      <c r="P7730" s="29" t="n">
        <v>42686</v>
      </c>
      <c r="Q7730" s="29" t="n">
        <v>42813</v>
      </c>
      <c r="R7730" s="28" t="n">
        <v>578</v>
      </c>
      <c r="S7730" s="28" t="n">
        <f aca="false">IF(O7730="Won",R7730,IF(O7730="Lost",0,N7730))</f>
        <v>578</v>
      </c>
      <c r="T7730" s="30" t="n">
        <f aca="false">IF(AND(P7730&lt;&gt;"",Q7730&lt;&gt;""),Q7730-P7730,"")</f>
        <v>127</v>
      </c>
      <c r="U7730" s="30" t="str">
        <f aca="false">IF(AND(O7730="Engaging",P7730&lt;&gt;""),'Leia-me'!$B$5-P7730,"")</f>
        <v/>
      </c>
      <c r="V7730" s="25" t="str">
        <f aca="false">IF(O7730&lt;&gt;"Engaging","",IF(U7730&lt;='Leia-me'!$B$6,"Saudável",IF(U7730&lt;='Leia-me'!$B$7,"Esfriando",IF(U7730&lt;='Leia-me'!$B$8,"Última chance","Zumbi"))))</f>
        <v/>
      </c>
      <c r="W7730" s="25" t="n">
        <f aca="false">IF(O7730="Won",1,IF(O7730="Lost",0,""))</f>
        <v>1</v>
      </c>
      <c r="Y7730" s="25" t="str">
        <f aca="false">IF(E7730="","Sim","")</f>
        <v/>
      </c>
    </row>
    <row r="7731" customFormat="false" ht="15" hidden="false" customHeight="false" outlineLevel="0" collapsed="false">
      <c r="A7731" s="25" t="s">
        <v>7994</v>
      </c>
      <c r="B7731" s="25" t="s">
        <v>102</v>
      </c>
      <c r="C7731" s="25" t="s">
        <v>111</v>
      </c>
      <c r="D7731" s="25" t="s">
        <v>113</v>
      </c>
      <c r="E7731" s="25" t="s">
        <v>199</v>
      </c>
      <c r="F7731" s="25" t="s">
        <v>177</v>
      </c>
      <c r="G7731" s="26" t="n">
        <v>52.5</v>
      </c>
      <c r="H7731" s="27" t="n">
        <v>165</v>
      </c>
      <c r="I7731" s="25" t="s">
        <v>147</v>
      </c>
      <c r="K7731" s="25" t="n">
        <v>2008</v>
      </c>
      <c r="L7731" s="25" t="s">
        <v>186</v>
      </c>
      <c r="M7731" s="25" t="s">
        <v>171</v>
      </c>
      <c r="N7731" s="28" t="n">
        <v>550</v>
      </c>
      <c r="O7731" s="25" t="s">
        <v>54</v>
      </c>
      <c r="P7731" s="29" t="n">
        <v>42690</v>
      </c>
      <c r="Q7731" s="29" t="n">
        <v>42825</v>
      </c>
      <c r="R7731" s="28" t="n">
        <v>559</v>
      </c>
      <c r="S7731" s="28" t="n">
        <f aca="false">IF(O7731="Won",R7731,IF(O7731="Lost",0,N7731))</f>
        <v>559</v>
      </c>
      <c r="T7731" s="30" t="n">
        <f aca="false">IF(AND(P7731&lt;&gt;"",Q7731&lt;&gt;""),Q7731-P7731,"")</f>
        <v>135</v>
      </c>
      <c r="U7731" s="30" t="str">
        <f aca="false">IF(AND(O7731="Engaging",P7731&lt;&gt;""),'Leia-me'!$B$5-P7731,"")</f>
        <v/>
      </c>
      <c r="V7731" s="25" t="str">
        <f aca="false">IF(O7731&lt;&gt;"Engaging","",IF(U7731&lt;='Leia-me'!$B$6,"Saudável",IF(U7731&lt;='Leia-me'!$B$7,"Esfriando",IF(U7731&lt;='Leia-me'!$B$8,"Última chance","Zumbi"))))</f>
        <v/>
      </c>
      <c r="W7731" s="25" t="n">
        <f aca="false">IF(O7731="Won",1,IF(O7731="Lost",0,""))</f>
        <v>1</v>
      </c>
      <c r="Y7731" s="25" t="str">
        <f aca="false">IF(E7731="","Sim","")</f>
        <v/>
      </c>
    </row>
    <row r="7732" customFormat="false" ht="15" hidden="false" customHeight="false" outlineLevel="0" collapsed="false">
      <c r="A7732" s="25" t="s">
        <v>7995</v>
      </c>
      <c r="B7732" s="25" t="s">
        <v>102</v>
      </c>
      <c r="C7732" s="25" t="s">
        <v>111</v>
      </c>
      <c r="D7732" s="25" t="s">
        <v>113</v>
      </c>
      <c r="E7732" s="25" t="s">
        <v>2739</v>
      </c>
      <c r="F7732" s="25" t="s">
        <v>159</v>
      </c>
      <c r="G7732" s="26" t="n">
        <v>2871.35</v>
      </c>
      <c r="H7732" s="27" t="n">
        <v>9561</v>
      </c>
      <c r="I7732" s="25" t="s">
        <v>147</v>
      </c>
      <c r="K7732" s="25" t="n">
        <v>1983</v>
      </c>
      <c r="L7732" s="25" t="s">
        <v>1834</v>
      </c>
      <c r="M7732" s="25" t="s">
        <v>171</v>
      </c>
      <c r="N7732" s="28" t="n">
        <v>4821</v>
      </c>
      <c r="O7732" s="25" t="s">
        <v>54</v>
      </c>
      <c r="P7732" s="29" t="n">
        <v>42695</v>
      </c>
      <c r="Q7732" s="29" t="n">
        <v>42808</v>
      </c>
      <c r="R7732" s="28" t="n">
        <v>5539</v>
      </c>
      <c r="S7732" s="28" t="n">
        <f aca="false">IF(O7732="Won",R7732,IF(O7732="Lost",0,N7732))</f>
        <v>5539</v>
      </c>
      <c r="T7732" s="30" t="n">
        <f aca="false">IF(AND(P7732&lt;&gt;"",Q7732&lt;&gt;""),Q7732-P7732,"")</f>
        <v>113</v>
      </c>
      <c r="U7732" s="30" t="str">
        <f aca="false">IF(AND(O7732="Engaging",P7732&lt;&gt;""),'Leia-me'!$B$5-P7732,"")</f>
        <v/>
      </c>
      <c r="V7732" s="25" t="str">
        <f aca="false">IF(O7732&lt;&gt;"Engaging","",IF(U7732&lt;='Leia-me'!$B$6,"Saudável",IF(U7732&lt;='Leia-me'!$B$7,"Esfriando",IF(U7732&lt;='Leia-me'!$B$8,"Última chance","Zumbi"))))</f>
        <v/>
      </c>
      <c r="W7732" s="25" t="n">
        <f aca="false">IF(O7732="Won",1,IF(O7732="Lost",0,""))</f>
        <v>1</v>
      </c>
      <c r="X7732" s="25" t="s">
        <v>1835</v>
      </c>
      <c r="Y7732" s="25" t="str">
        <f aca="false">IF(E7732="","Sim","")</f>
        <v/>
      </c>
    </row>
    <row r="7733" customFormat="false" ht="15" hidden="false" customHeight="false" outlineLevel="0" collapsed="false">
      <c r="A7733" s="25" t="s">
        <v>7996</v>
      </c>
      <c r="B7733" s="25" t="s">
        <v>102</v>
      </c>
      <c r="C7733" s="25" t="s">
        <v>111</v>
      </c>
      <c r="D7733" s="25" t="s">
        <v>113</v>
      </c>
      <c r="E7733" s="25" t="s">
        <v>218</v>
      </c>
      <c r="F7733" s="25" t="s">
        <v>146</v>
      </c>
      <c r="G7733" s="26" t="n">
        <v>4.54</v>
      </c>
      <c r="H7733" s="27" t="n">
        <v>9</v>
      </c>
      <c r="I7733" s="25" t="s">
        <v>147</v>
      </c>
      <c r="K7733" s="25" t="n">
        <v>2017</v>
      </c>
      <c r="L7733" s="25" t="s">
        <v>186</v>
      </c>
      <c r="M7733" s="25" t="s">
        <v>171</v>
      </c>
      <c r="N7733" s="28" t="n">
        <v>550</v>
      </c>
      <c r="O7733" s="25" t="s">
        <v>54</v>
      </c>
      <c r="P7733" s="29" t="n">
        <v>42701</v>
      </c>
      <c r="Q7733" s="29" t="n">
        <v>42797</v>
      </c>
      <c r="R7733" s="28" t="n">
        <v>532</v>
      </c>
      <c r="S7733" s="28" t="n">
        <f aca="false">IF(O7733="Won",R7733,IF(O7733="Lost",0,N7733))</f>
        <v>532</v>
      </c>
      <c r="T7733" s="30" t="n">
        <f aca="false">IF(AND(P7733&lt;&gt;"",Q7733&lt;&gt;""),Q7733-P7733,"")</f>
        <v>96</v>
      </c>
      <c r="U7733" s="30" t="str">
        <f aca="false">IF(AND(O7733="Engaging",P7733&lt;&gt;""),'Leia-me'!$B$5-P7733,"")</f>
        <v/>
      </c>
      <c r="V7733" s="25" t="str">
        <f aca="false">IF(O7733&lt;&gt;"Engaging","",IF(U7733&lt;='Leia-me'!$B$6,"Saudável",IF(U7733&lt;='Leia-me'!$B$7,"Esfriando",IF(U7733&lt;='Leia-me'!$B$8,"Última chance","Zumbi"))))</f>
        <v/>
      </c>
      <c r="W7733" s="25" t="n">
        <f aca="false">IF(O7733="Won",1,IF(O7733="Lost",0,""))</f>
        <v>1</v>
      </c>
      <c r="Y7733" s="25" t="str">
        <f aca="false">IF(E7733="","Sim","")</f>
        <v/>
      </c>
    </row>
    <row r="7734" customFormat="false" ht="15" hidden="false" customHeight="false" outlineLevel="0" collapsed="false">
      <c r="A7734" s="25" t="s">
        <v>7997</v>
      </c>
      <c r="B7734" s="25" t="s">
        <v>102</v>
      </c>
      <c r="C7734" s="25" t="s">
        <v>111</v>
      </c>
      <c r="D7734" s="25" t="s">
        <v>113</v>
      </c>
      <c r="E7734" s="25" t="s">
        <v>444</v>
      </c>
      <c r="F7734" s="25" t="s">
        <v>192</v>
      </c>
      <c r="G7734" s="26" t="n">
        <v>6354.87</v>
      </c>
      <c r="H7734" s="27" t="n">
        <v>16780</v>
      </c>
      <c r="I7734" s="25" t="s">
        <v>147</v>
      </c>
      <c r="J7734" s="25" t="s">
        <v>445</v>
      </c>
      <c r="K7734" s="25" t="n">
        <v>1996</v>
      </c>
      <c r="L7734" s="25" t="s">
        <v>186</v>
      </c>
      <c r="M7734" s="25" t="s">
        <v>171</v>
      </c>
      <c r="N7734" s="28" t="n">
        <v>550</v>
      </c>
      <c r="O7734" s="25" t="s">
        <v>54</v>
      </c>
      <c r="P7734" s="29" t="n">
        <v>42702</v>
      </c>
      <c r="Q7734" s="29" t="n">
        <v>42820</v>
      </c>
      <c r="R7734" s="28" t="n">
        <v>576</v>
      </c>
      <c r="S7734" s="28" t="n">
        <f aca="false">IF(O7734="Won",R7734,IF(O7734="Lost",0,N7734))</f>
        <v>576</v>
      </c>
      <c r="T7734" s="30" t="n">
        <f aca="false">IF(AND(P7734&lt;&gt;"",Q7734&lt;&gt;""),Q7734-P7734,"")</f>
        <v>118</v>
      </c>
      <c r="U7734" s="30" t="str">
        <f aca="false">IF(AND(O7734="Engaging",P7734&lt;&gt;""),'Leia-me'!$B$5-P7734,"")</f>
        <v/>
      </c>
      <c r="V7734" s="25" t="str">
        <f aca="false">IF(O7734&lt;&gt;"Engaging","",IF(U7734&lt;='Leia-me'!$B$6,"Saudável",IF(U7734&lt;='Leia-me'!$B$7,"Esfriando",IF(U7734&lt;='Leia-me'!$B$8,"Última chance","Zumbi"))))</f>
        <v/>
      </c>
      <c r="W7734" s="25" t="n">
        <f aca="false">IF(O7734="Won",1,IF(O7734="Lost",0,""))</f>
        <v>1</v>
      </c>
      <c r="Y7734" s="25" t="str">
        <f aca="false">IF(E7734="","Sim","")</f>
        <v/>
      </c>
    </row>
    <row r="7735" customFormat="false" ht="15" hidden="false" customHeight="false" outlineLevel="0" collapsed="false">
      <c r="A7735" s="25" t="s">
        <v>7998</v>
      </c>
      <c r="B7735" s="25" t="s">
        <v>102</v>
      </c>
      <c r="C7735" s="25" t="s">
        <v>111</v>
      </c>
      <c r="D7735" s="25" t="s">
        <v>113</v>
      </c>
      <c r="E7735" s="25" t="s">
        <v>3075</v>
      </c>
      <c r="F7735" s="25" t="s">
        <v>165</v>
      </c>
      <c r="G7735" s="26" t="n">
        <v>4269.9</v>
      </c>
      <c r="H7735" s="27" t="n">
        <v>6472</v>
      </c>
      <c r="I7735" s="25" t="s">
        <v>147</v>
      </c>
      <c r="J7735" s="25" t="s">
        <v>1347</v>
      </c>
      <c r="K7735" s="25" t="n">
        <v>1993</v>
      </c>
      <c r="L7735" s="25" t="s">
        <v>186</v>
      </c>
      <c r="M7735" s="25" t="s">
        <v>171</v>
      </c>
      <c r="N7735" s="28" t="n">
        <v>550</v>
      </c>
      <c r="O7735" s="25" t="s">
        <v>54</v>
      </c>
      <c r="P7735" s="29" t="n">
        <v>42706</v>
      </c>
      <c r="Q7735" s="29" t="n">
        <v>42814</v>
      </c>
      <c r="R7735" s="28" t="n">
        <v>515</v>
      </c>
      <c r="S7735" s="28" t="n">
        <f aca="false">IF(O7735="Won",R7735,IF(O7735="Lost",0,N7735))</f>
        <v>515</v>
      </c>
      <c r="T7735" s="30" t="n">
        <f aca="false">IF(AND(P7735&lt;&gt;"",Q7735&lt;&gt;""),Q7735-P7735,"")</f>
        <v>108</v>
      </c>
      <c r="U7735" s="30" t="str">
        <f aca="false">IF(AND(O7735="Engaging",P7735&lt;&gt;""),'Leia-me'!$B$5-P7735,"")</f>
        <v/>
      </c>
      <c r="V7735" s="25" t="str">
        <f aca="false">IF(O7735&lt;&gt;"Engaging","",IF(U7735&lt;='Leia-me'!$B$6,"Saudável",IF(U7735&lt;='Leia-me'!$B$7,"Esfriando",IF(U7735&lt;='Leia-me'!$B$8,"Última chance","Zumbi"))))</f>
        <v/>
      </c>
      <c r="W7735" s="25" t="n">
        <f aca="false">IF(O7735="Won",1,IF(O7735="Lost",0,""))</f>
        <v>1</v>
      </c>
      <c r="Y7735" s="25" t="str">
        <f aca="false">IF(E7735="","Sim","")</f>
        <v/>
      </c>
    </row>
    <row r="7736" customFormat="false" ht="15" hidden="false" customHeight="false" outlineLevel="0" collapsed="false">
      <c r="A7736" s="25" t="s">
        <v>7999</v>
      </c>
      <c r="B7736" s="25" t="s">
        <v>102</v>
      </c>
      <c r="C7736" s="25" t="s">
        <v>111</v>
      </c>
      <c r="D7736" s="25" t="s">
        <v>113</v>
      </c>
      <c r="G7736" s="31"/>
      <c r="H7736" s="32"/>
      <c r="L7736" s="25" t="s">
        <v>178</v>
      </c>
      <c r="M7736" s="25" t="s">
        <v>171</v>
      </c>
      <c r="N7736" s="28" t="n">
        <v>5482</v>
      </c>
      <c r="O7736" s="25" t="s">
        <v>56</v>
      </c>
      <c r="P7736" s="29" t="n">
        <v>42712</v>
      </c>
      <c r="Q7736" s="33"/>
      <c r="R7736" s="34"/>
      <c r="S7736" s="28" t="n">
        <f aca="false">IF(O7736="Won",R7736,IF(O7736="Lost",0,N7736))</f>
        <v>5482</v>
      </c>
      <c r="T7736" s="30" t="str">
        <f aca="false">IF(AND(P7736&lt;&gt;"",Q7736&lt;&gt;""),Q7736-P7736,"")</f>
        <v/>
      </c>
      <c r="U7736" s="30" t="n">
        <f aca="false">IF(AND(O7736="Engaging",P7736&lt;&gt;""),'Leia-me'!$B$5-P7736,"")</f>
        <v>388</v>
      </c>
      <c r="V7736" s="25" t="str">
        <f aca="false">IF(O7736&lt;&gt;"Engaging","",IF(U7736&lt;='Leia-me'!$B$6,"Saudável",IF(U7736&lt;='Leia-me'!$B$7,"Esfriando",IF(U7736&lt;='Leia-me'!$B$8,"Última chance","Zumbi"))))</f>
        <v>Zumbi</v>
      </c>
      <c r="W7736" s="25" t="str">
        <f aca="false">IF(O7736="Won",1,IF(O7736="Lost",0,""))</f>
        <v/>
      </c>
      <c r="Y7736" s="25" t="str">
        <f aca="false">IF(E7736="","Sim","")</f>
        <v>Sim</v>
      </c>
    </row>
    <row r="7737" customFormat="false" ht="15" hidden="false" customHeight="false" outlineLevel="0" collapsed="false">
      <c r="A7737" s="25" t="s">
        <v>8000</v>
      </c>
      <c r="B7737" s="25" t="s">
        <v>102</v>
      </c>
      <c r="C7737" s="25" t="s">
        <v>111</v>
      </c>
      <c r="D7737" s="25" t="s">
        <v>113</v>
      </c>
      <c r="E7737" s="25" t="s">
        <v>1646</v>
      </c>
      <c r="F7737" s="25" t="s">
        <v>185</v>
      </c>
      <c r="G7737" s="26" t="n">
        <v>587.72</v>
      </c>
      <c r="H7737" s="27" t="n">
        <v>1501</v>
      </c>
      <c r="I7737" s="25" t="s">
        <v>147</v>
      </c>
      <c r="K7737" s="25" t="n">
        <v>2010</v>
      </c>
      <c r="L7737" s="25" t="s">
        <v>178</v>
      </c>
      <c r="M7737" s="25" t="s">
        <v>171</v>
      </c>
      <c r="N7737" s="28" t="n">
        <v>5482</v>
      </c>
      <c r="O7737" s="25" t="s">
        <v>54</v>
      </c>
      <c r="P7737" s="29" t="n">
        <v>42713</v>
      </c>
      <c r="Q7737" s="29" t="n">
        <v>42798</v>
      </c>
      <c r="R7737" s="28" t="n">
        <v>5425</v>
      </c>
      <c r="S7737" s="28" t="n">
        <f aca="false">IF(O7737="Won",R7737,IF(O7737="Lost",0,N7737))</f>
        <v>5425</v>
      </c>
      <c r="T7737" s="30" t="n">
        <f aca="false">IF(AND(P7737&lt;&gt;"",Q7737&lt;&gt;""),Q7737-P7737,"")</f>
        <v>85</v>
      </c>
      <c r="U7737" s="30" t="str">
        <f aca="false">IF(AND(O7737="Engaging",P7737&lt;&gt;""),'Leia-me'!$B$5-P7737,"")</f>
        <v/>
      </c>
      <c r="V7737" s="25" t="str">
        <f aca="false">IF(O7737&lt;&gt;"Engaging","",IF(U7737&lt;='Leia-me'!$B$6,"Saudável",IF(U7737&lt;='Leia-me'!$B$7,"Esfriando",IF(U7737&lt;='Leia-me'!$B$8,"Última chance","Zumbi"))))</f>
        <v/>
      </c>
      <c r="W7737" s="25" t="n">
        <f aca="false">IF(O7737="Won",1,IF(O7737="Lost",0,""))</f>
        <v>1</v>
      </c>
      <c r="Y7737" s="25" t="str">
        <f aca="false">IF(E7737="","Sim","")</f>
        <v/>
      </c>
    </row>
    <row r="7738" customFormat="false" ht="15" hidden="false" customHeight="false" outlineLevel="0" collapsed="false">
      <c r="A7738" s="25" t="s">
        <v>8001</v>
      </c>
      <c r="B7738" s="25" t="s">
        <v>102</v>
      </c>
      <c r="C7738" s="25" t="s">
        <v>111</v>
      </c>
      <c r="D7738" s="25" t="s">
        <v>113</v>
      </c>
      <c r="E7738" s="25" t="s">
        <v>665</v>
      </c>
      <c r="F7738" s="25" t="s">
        <v>211</v>
      </c>
      <c r="G7738" s="26" t="n">
        <v>4968.91</v>
      </c>
      <c r="H7738" s="27" t="n">
        <v>7523</v>
      </c>
      <c r="I7738" s="25" t="s">
        <v>147</v>
      </c>
      <c r="K7738" s="25" t="n">
        <v>1990</v>
      </c>
      <c r="L7738" s="25" t="s">
        <v>178</v>
      </c>
      <c r="M7738" s="25" t="s">
        <v>171</v>
      </c>
      <c r="N7738" s="28" t="n">
        <v>5482</v>
      </c>
      <c r="O7738" s="25" t="s">
        <v>55</v>
      </c>
      <c r="P7738" s="29" t="n">
        <v>42715</v>
      </c>
      <c r="Q7738" s="29" t="n">
        <v>42812</v>
      </c>
      <c r="R7738" s="28" t="n">
        <v>0</v>
      </c>
      <c r="S7738" s="28" t="n">
        <f aca="false">IF(O7738="Won",R7738,IF(O7738="Lost",0,N7738))</f>
        <v>0</v>
      </c>
      <c r="T7738" s="30" t="n">
        <f aca="false">IF(AND(P7738&lt;&gt;"",Q7738&lt;&gt;""),Q7738-P7738,"")</f>
        <v>97</v>
      </c>
      <c r="U7738" s="30" t="str">
        <f aca="false">IF(AND(O7738="Engaging",P7738&lt;&gt;""),'Leia-me'!$B$5-P7738,"")</f>
        <v/>
      </c>
      <c r="V7738" s="25" t="str">
        <f aca="false">IF(O7738&lt;&gt;"Engaging","",IF(U7738&lt;='Leia-me'!$B$6,"Saudável",IF(U7738&lt;='Leia-me'!$B$7,"Esfriando",IF(U7738&lt;='Leia-me'!$B$8,"Última chance","Zumbi"))))</f>
        <v/>
      </c>
      <c r="W7738" s="25" t="n">
        <f aca="false">IF(O7738="Won",1,IF(O7738="Lost",0,""))</f>
        <v>0</v>
      </c>
      <c r="Y7738" s="25" t="str">
        <f aca="false">IF(E7738="","Sim","")</f>
        <v/>
      </c>
    </row>
    <row r="7739" customFormat="false" ht="15" hidden="false" customHeight="false" outlineLevel="0" collapsed="false">
      <c r="A7739" s="25" t="s">
        <v>8002</v>
      </c>
      <c r="B7739" s="25" t="s">
        <v>102</v>
      </c>
      <c r="C7739" s="25" t="s">
        <v>111</v>
      </c>
      <c r="D7739" s="25" t="s">
        <v>113</v>
      </c>
      <c r="E7739" s="25" t="s">
        <v>665</v>
      </c>
      <c r="F7739" s="25" t="s">
        <v>211</v>
      </c>
      <c r="G7739" s="26" t="n">
        <v>4968.91</v>
      </c>
      <c r="H7739" s="27" t="n">
        <v>7523</v>
      </c>
      <c r="I7739" s="25" t="s">
        <v>147</v>
      </c>
      <c r="K7739" s="25" t="n">
        <v>1990</v>
      </c>
      <c r="L7739" s="25" t="s">
        <v>1834</v>
      </c>
      <c r="M7739" s="25" t="s">
        <v>171</v>
      </c>
      <c r="N7739" s="28" t="n">
        <v>4821</v>
      </c>
      <c r="O7739" s="25" t="s">
        <v>54</v>
      </c>
      <c r="P7739" s="29" t="n">
        <v>42715</v>
      </c>
      <c r="Q7739" s="29" t="n">
        <v>42822</v>
      </c>
      <c r="R7739" s="28" t="n">
        <v>5149</v>
      </c>
      <c r="S7739" s="28" t="n">
        <f aca="false">IF(O7739="Won",R7739,IF(O7739="Lost",0,N7739))</f>
        <v>5149</v>
      </c>
      <c r="T7739" s="30" t="n">
        <f aca="false">IF(AND(P7739&lt;&gt;"",Q7739&lt;&gt;""),Q7739-P7739,"")</f>
        <v>107</v>
      </c>
      <c r="U7739" s="30" t="str">
        <f aca="false">IF(AND(O7739="Engaging",P7739&lt;&gt;""),'Leia-me'!$B$5-P7739,"")</f>
        <v/>
      </c>
      <c r="V7739" s="25" t="str">
        <f aca="false">IF(O7739&lt;&gt;"Engaging","",IF(U7739&lt;='Leia-me'!$B$6,"Saudável",IF(U7739&lt;='Leia-me'!$B$7,"Esfriando",IF(U7739&lt;='Leia-me'!$B$8,"Última chance","Zumbi"))))</f>
        <v/>
      </c>
      <c r="W7739" s="25" t="n">
        <f aca="false">IF(O7739="Won",1,IF(O7739="Lost",0,""))</f>
        <v>1</v>
      </c>
      <c r="X7739" s="25" t="s">
        <v>1835</v>
      </c>
      <c r="Y7739" s="25" t="str">
        <f aca="false">IF(E7739="","Sim","")</f>
        <v/>
      </c>
    </row>
    <row r="7740" customFormat="false" ht="15" hidden="false" customHeight="false" outlineLevel="0" collapsed="false">
      <c r="A7740" s="25" t="s">
        <v>8003</v>
      </c>
      <c r="B7740" s="25" t="s">
        <v>102</v>
      </c>
      <c r="C7740" s="25" t="s">
        <v>111</v>
      </c>
      <c r="D7740" s="25" t="s">
        <v>113</v>
      </c>
      <c r="E7740" s="25" t="s">
        <v>195</v>
      </c>
      <c r="F7740" s="25" t="s">
        <v>185</v>
      </c>
      <c r="G7740" s="26" t="n">
        <v>8170.38</v>
      </c>
      <c r="H7740" s="27" t="n">
        <v>16499</v>
      </c>
      <c r="I7740" s="25" t="s">
        <v>196</v>
      </c>
      <c r="K7740" s="25" t="n">
        <v>1997</v>
      </c>
      <c r="L7740" s="25" t="s">
        <v>170</v>
      </c>
      <c r="M7740" s="25" t="s">
        <v>171</v>
      </c>
      <c r="N7740" s="28" t="n">
        <v>1096</v>
      </c>
      <c r="O7740" s="25" t="s">
        <v>56</v>
      </c>
      <c r="P7740" s="29" t="n">
        <v>42718</v>
      </c>
      <c r="Q7740" s="33"/>
      <c r="R7740" s="34"/>
      <c r="S7740" s="28" t="n">
        <f aca="false">IF(O7740="Won",R7740,IF(O7740="Lost",0,N7740))</f>
        <v>1096</v>
      </c>
      <c r="T7740" s="30" t="str">
        <f aca="false">IF(AND(P7740&lt;&gt;"",Q7740&lt;&gt;""),Q7740-P7740,"")</f>
        <v/>
      </c>
      <c r="U7740" s="30" t="n">
        <f aca="false">IF(AND(O7740="Engaging",P7740&lt;&gt;""),'Leia-me'!$B$5-P7740,"")</f>
        <v>382</v>
      </c>
      <c r="V7740" s="25" t="str">
        <f aca="false">IF(O7740&lt;&gt;"Engaging","",IF(U7740&lt;='Leia-me'!$B$6,"Saudável",IF(U7740&lt;='Leia-me'!$B$7,"Esfriando",IF(U7740&lt;='Leia-me'!$B$8,"Última chance","Zumbi"))))</f>
        <v>Zumbi</v>
      </c>
      <c r="W7740" s="25" t="str">
        <f aca="false">IF(O7740="Won",1,IF(O7740="Lost",0,""))</f>
        <v/>
      </c>
      <c r="Y7740" s="25" t="str">
        <f aca="false">IF(E7740="","Sim","")</f>
        <v/>
      </c>
    </row>
    <row r="7741" customFormat="false" ht="15" hidden="false" customHeight="false" outlineLevel="0" collapsed="false">
      <c r="A7741" s="25" t="s">
        <v>8004</v>
      </c>
      <c r="B7741" s="25" t="s">
        <v>102</v>
      </c>
      <c r="C7741" s="25" t="s">
        <v>111</v>
      </c>
      <c r="D7741" s="25" t="s">
        <v>113</v>
      </c>
      <c r="E7741" s="25" t="s">
        <v>428</v>
      </c>
      <c r="F7741" s="25" t="s">
        <v>267</v>
      </c>
      <c r="G7741" s="26" t="n">
        <v>792.46</v>
      </c>
      <c r="H7741" s="27" t="n">
        <v>1299</v>
      </c>
      <c r="I7741" s="25" t="s">
        <v>147</v>
      </c>
      <c r="K7741" s="25" t="n">
        <v>1982</v>
      </c>
      <c r="L7741" s="25" t="s">
        <v>170</v>
      </c>
      <c r="M7741" s="25" t="s">
        <v>171</v>
      </c>
      <c r="N7741" s="28" t="n">
        <v>1096</v>
      </c>
      <c r="O7741" s="25" t="s">
        <v>54</v>
      </c>
      <c r="P7741" s="29" t="n">
        <v>42718</v>
      </c>
      <c r="Q7741" s="29" t="n">
        <v>42807</v>
      </c>
      <c r="R7741" s="28" t="n">
        <v>1046</v>
      </c>
      <c r="S7741" s="28" t="n">
        <f aca="false">IF(O7741="Won",R7741,IF(O7741="Lost",0,N7741))</f>
        <v>1046</v>
      </c>
      <c r="T7741" s="30" t="n">
        <f aca="false">IF(AND(P7741&lt;&gt;"",Q7741&lt;&gt;""),Q7741-P7741,"")</f>
        <v>89</v>
      </c>
      <c r="U7741" s="30" t="str">
        <f aca="false">IF(AND(O7741="Engaging",P7741&lt;&gt;""),'Leia-me'!$B$5-P7741,"")</f>
        <v/>
      </c>
      <c r="V7741" s="25" t="str">
        <f aca="false">IF(O7741&lt;&gt;"Engaging","",IF(U7741&lt;='Leia-me'!$B$6,"Saudável",IF(U7741&lt;='Leia-me'!$B$7,"Esfriando",IF(U7741&lt;='Leia-me'!$B$8,"Última chance","Zumbi"))))</f>
        <v/>
      </c>
      <c r="W7741" s="25" t="n">
        <f aca="false">IF(O7741="Won",1,IF(O7741="Lost",0,""))</f>
        <v>1</v>
      </c>
      <c r="Y7741" s="25" t="str">
        <f aca="false">IF(E7741="","Sim","")</f>
        <v/>
      </c>
    </row>
    <row r="7742" customFormat="false" ht="15" hidden="false" customHeight="false" outlineLevel="0" collapsed="false">
      <c r="A7742" s="25" t="s">
        <v>8005</v>
      </c>
      <c r="B7742" s="25" t="s">
        <v>102</v>
      </c>
      <c r="C7742" s="25" t="s">
        <v>111</v>
      </c>
      <c r="D7742" s="25" t="s">
        <v>113</v>
      </c>
      <c r="E7742" s="25" t="s">
        <v>860</v>
      </c>
      <c r="F7742" s="25" t="s">
        <v>168</v>
      </c>
      <c r="G7742" s="26" t="n">
        <v>894.37</v>
      </c>
      <c r="H7742" s="27" t="n">
        <v>1593</v>
      </c>
      <c r="I7742" s="25" t="s">
        <v>861</v>
      </c>
      <c r="K7742" s="25" t="n">
        <v>2008</v>
      </c>
      <c r="L7742" s="25" t="s">
        <v>170</v>
      </c>
      <c r="M7742" s="25" t="s">
        <v>171</v>
      </c>
      <c r="N7742" s="28" t="n">
        <v>1096</v>
      </c>
      <c r="O7742" s="25" t="s">
        <v>54</v>
      </c>
      <c r="P7742" s="29" t="n">
        <v>42718</v>
      </c>
      <c r="Q7742" s="29" t="n">
        <v>42808</v>
      </c>
      <c r="R7742" s="28" t="n">
        <v>988</v>
      </c>
      <c r="S7742" s="28" t="n">
        <f aca="false">IF(O7742="Won",R7742,IF(O7742="Lost",0,N7742))</f>
        <v>988</v>
      </c>
      <c r="T7742" s="30" t="n">
        <f aca="false">IF(AND(P7742&lt;&gt;"",Q7742&lt;&gt;""),Q7742-P7742,"")</f>
        <v>90</v>
      </c>
      <c r="U7742" s="30" t="str">
        <f aca="false">IF(AND(O7742="Engaging",P7742&lt;&gt;""),'Leia-me'!$B$5-P7742,"")</f>
        <v/>
      </c>
      <c r="V7742" s="25" t="str">
        <f aca="false">IF(O7742&lt;&gt;"Engaging","",IF(U7742&lt;='Leia-me'!$B$6,"Saudável",IF(U7742&lt;='Leia-me'!$B$7,"Esfriando",IF(U7742&lt;='Leia-me'!$B$8,"Última chance","Zumbi"))))</f>
        <v/>
      </c>
      <c r="W7742" s="25" t="n">
        <f aca="false">IF(O7742="Won",1,IF(O7742="Lost",0,""))</f>
        <v>1</v>
      </c>
      <c r="Y7742" s="25" t="str">
        <f aca="false">IF(E7742="","Sim","")</f>
        <v/>
      </c>
    </row>
    <row r="7743" customFormat="false" ht="15" hidden="false" customHeight="false" outlineLevel="0" collapsed="false">
      <c r="A7743" s="25" t="s">
        <v>8006</v>
      </c>
      <c r="B7743" s="25" t="s">
        <v>102</v>
      </c>
      <c r="C7743" s="25" t="s">
        <v>111</v>
      </c>
      <c r="D7743" s="25" t="s">
        <v>113</v>
      </c>
      <c r="E7743" s="25" t="s">
        <v>419</v>
      </c>
      <c r="F7743" s="25" t="s">
        <v>146</v>
      </c>
      <c r="G7743" s="26" t="n">
        <v>2741.37</v>
      </c>
      <c r="H7743" s="27" t="n">
        <v>9226</v>
      </c>
      <c r="I7743" s="25" t="s">
        <v>147</v>
      </c>
      <c r="K7743" s="25" t="n">
        <v>1985</v>
      </c>
      <c r="L7743" s="25" t="s">
        <v>1834</v>
      </c>
      <c r="M7743" s="25" t="s">
        <v>171</v>
      </c>
      <c r="N7743" s="28" t="n">
        <v>4821</v>
      </c>
      <c r="O7743" s="25" t="s">
        <v>54</v>
      </c>
      <c r="P7743" s="29" t="n">
        <v>42719</v>
      </c>
      <c r="Q7743" s="29" t="n">
        <v>42809</v>
      </c>
      <c r="R7743" s="28" t="n">
        <v>5100</v>
      </c>
      <c r="S7743" s="28" t="n">
        <f aca="false">IF(O7743="Won",R7743,IF(O7743="Lost",0,N7743))</f>
        <v>5100</v>
      </c>
      <c r="T7743" s="30" t="n">
        <f aca="false">IF(AND(P7743&lt;&gt;"",Q7743&lt;&gt;""),Q7743-P7743,"")</f>
        <v>90</v>
      </c>
      <c r="U7743" s="30" t="str">
        <f aca="false">IF(AND(O7743="Engaging",P7743&lt;&gt;""),'Leia-me'!$B$5-P7743,"")</f>
        <v/>
      </c>
      <c r="V7743" s="25" t="str">
        <f aca="false">IF(O7743&lt;&gt;"Engaging","",IF(U7743&lt;='Leia-me'!$B$6,"Saudável",IF(U7743&lt;='Leia-me'!$B$7,"Esfriando",IF(U7743&lt;='Leia-me'!$B$8,"Última chance","Zumbi"))))</f>
        <v/>
      </c>
      <c r="W7743" s="25" t="n">
        <f aca="false">IF(O7743="Won",1,IF(O7743="Lost",0,""))</f>
        <v>1</v>
      </c>
      <c r="X7743" s="25" t="s">
        <v>1835</v>
      </c>
      <c r="Y7743" s="25" t="str">
        <f aca="false">IF(E7743="","Sim","")</f>
        <v/>
      </c>
    </row>
    <row r="7744" customFormat="false" ht="15" hidden="false" customHeight="false" outlineLevel="0" collapsed="false">
      <c r="A7744" s="25" t="s">
        <v>8007</v>
      </c>
      <c r="B7744" s="25" t="s">
        <v>102</v>
      </c>
      <c r="C7744" s="25" t="s">
        <v>111</v>
      </c>
      <c r="D7744" s="25" t="s">
        <v>113</v>
      </c>
      <c r="E7744" s="25" t="s">
        <v>428</v>
      </c>
      <c r="F7744" s="25" t="s">
        <v>267</v>
      </c>
      <c r="G7744" s="26" t="n">
        <v>792.46</v>
      </c>
      <c r="H7744" s="27" t="n">
        <v>1299</v>
      </c>
      <c r="I7744" s="25" t="s">
        <v>147</v>
      </c>
      <c r="K7744" s="25" t="n">
        <v>1982</v>
      </c>
      <c r="L7744" s="25" t="s">
        <v>1834</v>
      </c>
      <c r="M7744" s="25" t="s">
        <v>171</v>
      </c>
      <c r="N7744" s="28" t="n">
        <v>4821</v>
      </c>
      <c r="O7744" s="25" t="s">
        <v>54</v>
      </c>
      <c r="P7744" s="29" t="n">
        <v>42720</v>
      </c>
      <c r="Q7744" s="29" t="n">
        <v>42803</v>
      </c>
      <c r="R7744" s="28" t="n">
        <v>4694</v>
      </c>
      <c r="S7744" s="28" t="n">
        <f aca="false">IF(O7744="Won",R7744,IF(O7744="Lost",0,N7744))</f>
        <v>4694</v>
      </c>
      <c r="T7744" s="30" t="n">
        <f aca="false">IF(AND(P7744&lt;&gt;"",Q7744&lt;&gt;""),Q7744-P7744,"")</f>
        <v>83</v>
      </c>
      <c r="U7744" s="30" t="str">
        <f aca="false">IF(AND(O7744="Engaging",P7744&lt;&gt;""),'Leia-me'!$B$5-P7744,"")</f>
        <v/>
      </c>
      <c r="V7744" s="25" t="str">
        <f aca="false">IF(O7744&lt;&gt;"Engaging","",IF(U7744&lt;='Leia-me'!$B$6,"Saudável",IF(U7744&lt;='Leia-me'!$B$7,"Esfriando",IF(U7744&lt;='Leia-me'!$B$8,"Última chance","Zumbi"))))</f>
        <v/>
      </c>
      <c r="W7744" s="25" t="n">
        <f aca="false">IF(O7744="Won",1,IF(O7744="Lost",0,""))</f>
        <v>1</v>
      </c>
      <c r="X7744" s="25" t="s">
        <v>1835</v>
      </c>
      <c r="Y7744" s="25" t="str">
        <f aca="false">IF(E7744="","Sim","")</f>
        <v/>
      </c>
    </row>
    <row r="7745" customFormat="false" ht="15" hidden="false" customHeight="false" outlineLevel="0" collapsed="false">
      <c r="A7745" s="25" t="s">
        <v>8008</v>
      </c>
      <c r="B7745" s="25" t="s">
        <v>102</v>
      </c>
      <c r="C7745" s="25" t="s">
        <v>111</v>
      </c>
      <c r="D7745" s="25" t="s">
        <v>113</v>
      </c>
      <c r="E7745" s="25" t="s">
        <v>195</v>
      </c>
      <c r="F7745" s="25" t="s">
        <v>185</v>
      </c>
      <c r="G7745" s="26" t="n">
        <v>8170.38</v>
      </c>
      <c r="H7745" s="27" t="n">
        <v>16499</v>
      </c>
      <c r="I7745" s="25" t="s">
        <v>196</v>
      </c>
      <c r="K7745" s="25" t="n">
        <v>1997</v>
      </c>
      <c r="L7745" s="25" t="s">
        <v>1834</v>
      </c>
      <c r="M7745" s="25" t="s">
        <v>171</v>
      </c>
      <c r="N7745" s="28" t="n">
        <v>4821</v>
      </c>
      <c r="O7745" s="25" t="s">
        <v>55</v>
      </c>
      <c r="P7745" s="29" t="n">
        <v>42722</v>
      </c>
      <c r="Q7745" s="29" t="n">
        <v>42812</v>
      </c>
      <c r="R7745" s="28" t="n">
        <v>0</v>
      </c>
      <c r="S7745" s="28" t="n">
        <f aca="false">IF(O7745="Won",R7745,IF(O7745="Lost",0,N7745))</f>
        <v>0</v>
      </c>
      <c r="T7745" s="30" t="n">
        <f aca="false">IF(AND(P7745&lt;&gt;"",Q7745&lt;&gt;""),Q7745-P7745,"")</f>
        <v>90</v>
      </c>
      <c r="U7745" s="30" t="str">
        <f aca="false">IF(AND(O7745="Engaging",P7745&lt;&gt;""),'Leia-me'!$B$5-P7745,"")</f>
        <v/>
      </c>
      <c r="V7745" s="25" t="str">
        <f aca="false">IF(O7745&lt;&gt;"Engaging","",IF(U7745&lt;='Leia-me'!$B$6,"Saudável",IF(U7745&lt;='Leia-me'!$B$7,"Esfriando",IF(U7745&lt;='Leia-me'!$B$8,"Última chance","Zumbi"))))</f>
        <v/>
      </c>
      <c r="W7745" s="25" t="n">
        <f aca="false">IF(O7745="Won",1,IF(O7745="Lost",0,""))</f>
        <v>0</v>
      </c>
      <c r="X7745" s="25" t="s">
        <v>1835</v>
      </c>
      <c r="Y7745" s="25" t="str">
        <f aca="false">IF(E7745="","Sim","")</f>
        <v/>
      </c>
    </row>
    <row r="7746" customFormat="false" ht="15" hidden="false" customHeight="false" outlineLevel="0" collapsed="false">
      <c r="A7746" s="25" t="s">
        <v>8009</v>
      </c>
      <c r="B7746" s="25" t="s">
        <v>102</v>
      </c>
      <c r="C7746" s="25" t="s">
        <v>111</v>
      </c>
      <c r="D7746" s="25" t="s">
        <v>113</v>
      </c>
      <c r="E7746" s="25" t="s">
        <v>449</v>
      </c>
      <c r="F7746" s="25" t="s">
        <v>192</v>
      </c>
      <c r="G7746" s="26" t="n">
        <v>98.79</v>
      </c>
      <c r="H7746" s="27" t="n">
        <v>96</v>
      </c>
      <c r="I7746" s="25" t="s">
        <v>147</v>
      </c>
      <c r="J7746" s="25" t="s">
        <v>445</v>
      </c>
      <c r="K7746" s="25" t="n">
        <v>2013</v>
      </c>
      <c r="L7746" s="25" t="s">
        <v>186</v>
      </c>
      <c r="M7746" s="25" t="s">
        <v>171</v>
      </c>
      <c r="N7746" s="28" t="n">
        <v>550</v>
      </c>
      <c r="O7746" s="25" t="s">
        <v>55</v>
      </c>
      <c r="P7746" s="29" t="n">
        <v>42724</v>
      </c>
      <c r="Q7746" s="29" t="n">
        <v>42801</v>
      </c>
      <c r="R7746" s="28" t="n">
        <v>0</v>
      </c>
      <c r="S7746" s="28" t="n">
        <f aca="false">IF(O7746="Won",R7746,IF(O7746="Lost",0,N7746))</f>
        <v>0</v>
      </c>
      <c r="T7746" s="30" t="n">
        <f aca="false">IF(AND(P7746&lt;&gt;"",Q7746&lt;&gt;""),Q7746-P7746,"")</f>
        <v>77</v>
      </c>
      <c r="U7746" s="30" t="str">
        <f aca="false">IF(AND(O7746="Engaging",P7746&lt;&gt;""),'Leia-me'!$B$5-P7746,"")</f>
        <v/>
      </c>
      <c r="V7746" s="25" t="str">
        <f aca="false">IF(O7746&lt;&gt;"Engaging","",IF(U7746&lt;='Leia-me'!$B$6,"Saudável",IF(U7746&lt;='Leia-me'!$B$7,"Esfriando",IF(U7746&lt;='Leia-me'!$B$8,"Última chance","Zumbi"))))</f>
        <v/>
      </c>
      <c r="W7746" s="25" t="n">
        <f aca="false">IF(O7746="Won",1,IF(O7746="Lost",0,""))</f>
        <v>0</v>
      </c>
      <c r="Y7746" s="25" t="str">
        <f aca="false">IF(E7746="","Sim","")</f>
        <v/>
      </c>
    </row>
    <row r="7747" customFormat="false" ht="15" hidden="false" customHeight="false" outlineLevel="0" collapsed="false">
      <c r="A7747" s="25" t="s">
        <v>8010</v>
      </c>
      <c r="B7747" s="25" t="s">
        <v>102</v>
      </c>
      <c r="C7747" s="25" t="s">
        <v>111</v>
      </c>
      <c r="D7747" s="25" t="s">
        <v>113</v>
      </c>
      <c r="E7747" s="25" t="s">
        <v>1351</v>
      </c>
      <c r="F7747" s="25" t="s">
        <v>177</v>
      </c>
      <c r="G7747" s="26" t="n">
        <v>7537.24</v>
      </c>
      <c r="H7747" s="27" t="n">
        <v>20293</v>
      </c>
      <c r="I7747" s="25" t="s">
        <v>147</v>
      </c>
      <c r="K7747" s="25" t="n">
        <v>1993</v>
      </c>
      <c r="L7747" s="25" t="s">
        <v>148</v>
      </c>
      <c r="M7747" s="25" t="s">
        <v>149</v>
      </c>
      <c r="N7747" s="28" t="n">
        <v>55</v>
      </c>
      <c r="O7747" s="25" t="s">
        <v>54</v>
      </c>
      <c r="P7747" s="29" t="n">
        <v>42724</v>
      </c>
      <c r="Q7747" s="29" t="n">
        <v>42825</v>
      </c>
      <c r="R7747" s="28" t="n">
        <v>51</v>
      </c>
      <c r="S7747" s="28" t="n">
        <f aca="false">IF(O7747="Won",R7747,IF(O7747="Lost",0,N7747))</f>
        <v>51</v>
      </c>
      <c r="T7747" s="30" t="n">
        <f aca="false">IF(AND(P7747&lt;&gt;"",Q7747&lt;&gt;""),Q7747-P7747,"")</f>
        <v>101</v>
      </c>
      <c r="U7747" s="30" t="str">
        <f aca="false">IF(AND(O7747="Engaging",P7747&lt;&gt;""),'Leia-me'!$B$5-P7747,"")</f>
        <v/>
      </c>
      <c r="V7747" s="25" t="str">
        <f aca="false">IF(O7747&lt;&gt;"Engaging","",IF(U7747&lt;='Leia-me'!$B$6,"Saudável",IF(U7747&lt;='Leia-me'!$B$7,"Esfriando",IF(U7747&lt;='Leia-me'!$B$8,"Última chance","Zumbi"))))</f>
        <v/>
      </c>
      <c r="W7747" s="25" t="n">
        <f aca="false">IF(O7747="Won",1,IF(O7747="Lost",0,""))</f>
        <v>1</v>
      </c>
      <c r="Y7747" s="25" t="str">
        <f aca="false">IF(E7747="","Sim","")</f>
        <v/>
      </c>
    </row>
    <row r="7748" customFormat="false" ht="15" hidden="false" customHeight="false" outlineLevel="0" collapsed="false">
      <c r="A7748" s="25" t="s">
        <v>8011</v>
      </c>
      <c r="B7748" s="25" t="s">
        <v>102</v>
      </c>
      <c r="C7748" s="25" t="s">
        <v>111</v>
      </c>
      <c r="D7748" s="25" t="s">
        <v>113</v>
      </c>
      <c r="E7748" s="25" t="s">
        <v>2484</v>
      </c>
      <c r="F7748" s="25" t="s">
        <v>155</v>
      </c>
      <c r="G7748" s="26" t="n">
        <v>1825.82</v>
      </c>
      <c r="H7748" s="27" t="n">
        <v>5595</v>
      </c>
      <c r="I7748" s="25" t="s">
        <v>147</v>
      </c>
      <c r="J7748" s="25" t="s">
        <v>156</v>
      </c>
      <c r="K7748" s="25" t="n">
        <v>1995</v>
      </c>
      <c r="L7748" s="25" t="s">
        <v>186</v>
      </c>
      <c r="M7748" s="25" t="s">
        <v>171</v>
      </c>
      <c r="N7748" s="28" t="n">
        <v>550</v>
      </c>
      <c r="O7748" s="25" t="s">
        <v>55</v>
      </c>
      <c r="P7748" s="29" t="n">
        <v>42725</v>
      </c>
      <c r="Q7748" s="29" t="n">
        <v>42822</v>
      </c>
      <c r="R7748" s="28" t="n">
        <v>0</v>
      </c>
      <c r="S7748" s="28" t="n">
        <f aca="false">IF(O7748="Won",R7748,IF(O7748="Lost",0,N7748))</f>
        <v>0</v>
      </c>
      <c r="T7748" s="30" t="n">
        <f aca="false">IF(AND(P7748&lt;&gt;"",Q7748&lt;&gt;""),Q7748-P7748,"")</f>
        <v>97</v>
      </c>
      <c r="U7748" s="30" t="str">
        <f aca="false">IF(AND(O7748="Engaging",P7748&lt;&gt;""),'Leia-me'!$B$5-P7748,"")</f>
        <v/>
      </c>
      <c r="V7748" s="25" t="str">
        <f aca="false">IF(O7748&lt;&gt;"Engaging","",IF(U7748&lt;='Leia-me'!$B$6,"Saudável",IF(U7748&lt;='Leia-me'!$B$7,"Esfriando",IF(U7748&lt;='Leia-me'!$B$8,"Última chance","Zumbi"))))</f>
        <v/>
      </c>
      <c r="W7748" s="25" t="n">
        <f aca="false">IF(O7748="Won",1,IF(O7748="Lost",0,""))</f>
        <v>0</v>
      </c>
      <c r="Y7748" s="25" t="str">
        <f aca="false">IF(E7748="","Sim","")</f>
        <v/>
      </c>
    </row>
    <row r="7749" customFormat="false" ht="15" hidden="false" customHeight="false" outlineLevel="0" collapsed="false">
      <c r="A7749" s="25" t="s">
        <v>8012</v>
      </c>
      <c r="B7749" s="25" t="s">
        <v>102</v>
      </c>
      <c r="C7749" s="25" t="s">
        <v>111</v>
      </c>
      <c r="D7749" s="25" t="s">
        <v>113</v>
      </c>
      <c r="E7749" s="25" t="s">
        <v>860</v>
      </c>
      <c r="F7749" s="25" t="s">
        <v>168</v>
      </c>
      <c r="G7749" s="26" t="n">
        <v>894.37</v>
      </c>
      <c r="H7749" s="27" t="n">
        <v>1593</v>
      </c>
      <c r="I7749" s="25" t="s">
        <v>861</v>
      </c>
      <c r="K7749" s="25" t="n">
        <v>2008</v>
      </c>
      <c r="L7749" s="25" t="s">
        <v>1834</v>
      </c>
      <c r="M7749" s="25" t="s">
        <v>171</v>
      </c>
      <c r="N7749" s="28" t="n">
        <v>4821</v>
      </c>
      <c r="O7749" s="25" t="s">
        <v>54</v>
      </c>
      <c r="P7749" s="29" t="n">
        <v>42725</v>
      </c>
      <c r="Q7749" s="29" t="n">
        <v>42802</v>
      </c>
      <c r="R7749" s="28" t="n">
        <v>4719</v>
      </c>
      <c r="S7749" s="28" t="n">
        <f aca="false">IF(O7749="Won",R7749,IF(O7749="Lost",0,N7749))</f>
        <v>4719</v>
      </c>
      <c r="T7749" s="30" t="n">
        <f aca="false">IF(AND(P7749&lt;&gt;"",Q7749&lt;&gt;""),Q7749-P7749,"")</f>
        <v>77</v>
      </c>
      <c r="U7749" s="30" t="str">
        <f aca="false">IF(AND(O7749="Engaging",P7749&lt;&gt;""),'Leia-me'!$B$5-P7749,"")</f>
        <v/>
      </c>
      <c r="V7749" s="25" t="str">
        <f aca="false">IF(O7749&lt;&gt;"Engaging","",IF(U7749&lt;='Leia-me'!$B$6,"Saudável",IF(U7749&lt;='Leia-me'!$B$7,"Esfriando",IF(U7749&lt;='Leia-me'!$B$8,"Última chance","Zumbi"))))</f>
        <v/>
      </c>
      <c r="W7749" s="25" t="n">
        <f aca="false">IF(O7749="Won",1,IF(O7749="Lost",0,""))</f>
        <v>1</v>
      </c>
      <c r="X7749" s="25" t="s">
        <v>1835</v>
      </c>
      <c r="Y7749" s="25" t="str">
        <f aca="false">IF(E7749="","Sim","")</f>
        <v/>
      </c>
    </row>
    <row r="7750" customFormat="false" ht="15" hidden="false" customHeight="false" outlineLevel="0" collapsed="false">
      <c r="A7750" s="25" t="s">
        <v>8013</v>
      </c>
      <c r="B7750" s="25" t="s">
        <v>102</v>
      </c>
      <c r="C7750" s="25" t="s">
        <v>111</v>
      </c>
      <c r="D7750" s="25" t="s">
        <v>113</v>
      </c>
      <c r="G7750" s="31"/>
      <c r="H7750" s="32"/>
      <c r="L7750" s="25" t="s">
        <v>1834</v>
      </c>
      <c r="M7750" s="25" t="s">
        <v>171</v>
      </c>
      <c r="N7750" s="28" t="n">
        <v>4821</v>
      </c>
      <c r="O7750" s="25" t="s">
        <v>56</v>
      </c>
      <c r="P7750" s="29" t="n">
        <v>42730</v>
      </c>
      <c r="Q7750" s="33"/>
      <c r="R7750" s="34"/>
      <c r="S7750" s="28" t="n">
        <f aca="false">IF(O7750="Won",R7750,IF(O7750="Lost",0,N7750))</f>
        <v>4821</v>
      </c>
      <c r="T7750" s="30" t="str">
        <f aca="false">IF(AND(P7750&lt;&gt;"",Q7750&lt;&gt;""),Q7750-P7750,"")</f>
        <v/>
      </c>
      <c r="U7750" s="30" t="n">
        <f aca="false">IF(AND(O7750="Engaging",P7750&lt;&gt;""),'Leia-me'!$B$5-P7750,"")</f>
        <v>370</v>
      </c>
      <c r="V7750" s="25" t="str">
        <f aca="false">IF(O7750&lt;&gt;"Engaging","",IF(U7750&lt;='Leia-me'!$B$6,"Saudável",IF(U7750&lt;='Leia-me'!$B$7,"Esfriando",IF(U7750&lt;='Leia-me'!$B$8,"Última chance","Zumbi"))))</f>
        <v>Zumbi</v>
      </c>
      <c r="W7750" s="25" t="str">
        <f aca="false">IF(O7750="Won",1,IF(O7750="Lost",0,""))</f>
        <v/>
      </c>
      <c r="X7750" s="25" t="s">
        <v>1835</v>
      </c>
      <c r="Y7750" s="25" t="str">
        <f aca="false">IF(E7750="","Sim","")</f>
        <v>Sim</v>
      </c>
    </row>
    <row r="7751" customFormat="false" ht="15" hidden="false" customHeight="false" outlineLevel="0" collapsed="false">
      <c r="A7751" s="25" t="s">
        <v>8014</v>
      </c>
      <c r="B7751" s="25" t="s">
        <v>102</v>
      </c>
      <c r="C7751" s="25" t="s">
        <v>111</v>
      </c>
      <c r="D7751" s="25" t="s">
        <v>113</v>
      </c>
      <c r="G7751" s="31"/>
      <c r="H7751" s="32"/>
      <c r="L7751" s="25" t="s">
        <v>186</v>
      </c>
      <c r="M7751" s="25" t="s">
        <v>171</v>
      </c>
      <c r="N7751" s="28" t="n">
        <v>550</v>
      </c>
      <c r="O7751" s="25" t="s">
        <v>56</v>
      </c>
      <c r="P7751" s="29" t="n">
        <v>42731</v>
      </c>
      <c r="Q7751" s="33"/>
      <c r="R7751" s="34"/>
      <c r="S7751" s="28" t="n">
        <f aca="false">IF(O7751="Won",R7751,IF(O7751="Lost",0,N7751))</f>
        <v>550</v>
      </c>
      <c r="T7751" s="30" t="str">
        <f aca="false">IF(AND(P7751&lt;&gt;"",Q7751&lt;&gt;""),Q7751-P7751,"")</f>
        <v/>
      </c>
      <c r="U7751" s="30" t="n">
        <f aca="false">IF(AND(O7751="Engaging",P7751&lt;&gt;""),'Leia-me'!$B$5-P7751,"")</f>
        <v>369</v>
      </c>
      <c r="V7751" s="25" t="str">
        <f aca="false">IF(O7751&lt;&gt;"Engaging","",IF(U7751&lt;='Leia-me'!$B$6,"Saudável",IF(U7751&lt;='Leia-me'!$B$7,"Esfriando",IF(U7751&lt;='Leia-me'!$B$8,"Última chance","Zumbi"))))</f>
        <v>Zumbi</v>
      </c>
      <c r="W7751" s="25" t="str">
        <f aca="false">IF(O7751="Won",1,IF(O7751="Lost",0,""))</f>
        <v/>
      </c>
      <c r="Y7751" s="25" t="str">
        <f aca="false">IF(E7751="","Sim","")</f>
        <v>Sim</v>
      </c>
    </row>
    <row r="7752" customFormat="false" ht="15" hidden="false" customHeight="false" outlineLevel="0" collapsed="false">
      <c r="A7752" s="25" t="s">
        <v>8015</v>
      </c>
      <c r="B7752" s="25" t="s">
        <v>102</v>
      </c>
      <c r="C7752" s="25" t="s">
        <v>111</v>
      </c>
      <c r="D7752" s="25" t="s">
        <v>113</v>
      </c>
      <c r="E7752" s="25" t="s">
        <v>2484</v>
      </c>
      <c r="F7752" s="25" t="s">
        <v>155</v>
      </c>
      <c r="G7752" s="26" t="n">
        <v>1825.82</v>
      </c>
      <c r="H7752" s="27" t="n">
        <v>5595</v>
      </c>
      <c r="I7752" s="25" t="s">
        <v>147</v>
      </c>
      <c r="J7752" s="25" t="s">
        <v>156</v>
      </c>
      <c r="K7752" s="25" t="n">
        <v>1995</v>
      </c>
      <c r="L7752" s="25" t="s">
        <v>178</v>
      </c>
      <c r="M7752" s="25" t="s">
        <v>171</v>
      </c>
      <c r="N7752" s="28" t="n">
        <v>5482</v>
      </c>
      <c r="O7752" s="25" t="s">
        <v>54</v>
      </c>
      <c r="P7752" s="29" t="n">
        <v>42731</v>
      </c>
      <c r="Q7752" s="29" t="n">
        <v>42809</v>
      </c>
      <c r="R7752" s="28" t="n">
        <v>5256</v>
      </c>
      <c r="S7752" s="28" t="n">
        <f aca="false">IF(O7752="Won",R7752,IF(O7752="Lost",0,N7752))</f>
        <v>5256</v>
      </c>
      <c r="T7752" s="30" t="n">
        <f aca="false">IF(AND(P7752&lt;&gt;"",Q7752&lt;&gt;""),Q7752-P7752,"")</f>
        <v>78</v>
      </c>
      <c r="U7752" s="30" t="str">
        <f aca="false">IF(AND(O7752="Engaging",P7752&lt;&gt;""),'Leia-me'!$B$5-P7752,"")</f>
        <v/>
      </c>
      <c r="V7752" s="25" t="str">
        <f aca="false">IF(O7752&lt;&gt;"Engaging","",IF(U7752&lt;='Leia-me'!$B$6,"Saudável",IF(U7752&lt;='Leia-me'!$B$7,"Esfriando",IF(U7752&lt;='Leia-me'!$B$8,"Última chance","Zumbi"))))</f>
        <v/>
      </c>
      <c r="W7752" s="25" t="n">
        <f aca="false">IF(O7752="Won",1,IF(O7752="Lost",0,""))</f>
        <v>1</v>
      </c>
      <c r="Y7752" s="25" t="str">
        <f aca="false">IF(E7752="","Sim","")</f>
        <v/>
      </c>
    </row>
    <row r="7753" customFormat="false" ht="15" hidden="false" customHeight="false" outlineLevel="0" collapsed="false">
      <c r="A7753" s="25" t="s">
        <v>8016</v>
      </c>
      <c r="B7753" s="25" t="s">
        <v>102</v>
      </c>
      <c r="C7753" s="25" t="s">
        <v>111</v>
      </c>
      <c r="D7753" s="25" t="s">
        <v>113</v>
      </c>
      <c r="G7753" s="31"/>
      <c r="H7753" s="32"/>
      <c r="L7753" s="25" t="s">
        <v>186</v>
      </c>
      <c r="M7753" s="25" t="s">
        <v>171</v>
      </c>
      <c r="N7753" s="28" t="n">
        <v>550</v>
      </c>
      <c r="O7753" s="25" t="s">
        <v>56</v>
      </c>
      <c r="P7753" s="29" t="n">
        <v>42732</v>
      </c>
      <c r="Q7753" s="33"/>
      <c r="R7753" s="34"/>
      <c r="S7753" s="28" t="n">
        <f aca="false">IF(O7753="Won",R7753,IF(O7753="Lost",0,N7753))</f>
        <v>550</v>
      </c>
      <c r="T7753" s="30" t="str">
        <f aca="false">IF(AND(P7753&lt;&gt;"",Q7753&lt;&gt;""),Q7753-P7753,"")</f>
        <v/>
      </c>
      <c r="U7753" s="30" t="n">
        <f aca="false">IF(AND(O7753="Engaging",P7753&lt;&gt;""),'Leia-me'!$B$5-P7753,"")</f>
        <v>368</v>
      </c>
      <c r="V7753" s="25" t="str">
        <f aca="false">IF(O7753&lt;&gt;"Engaging","",IF(U7753&lt;='Leia-me'!$B$6,"Saudável",IF(U7753&lt;='Leia-me'!$B$7,"Esfriando",IF(U7753&lt;='Leia-me'!$B$8,"Última chance","Zumbi"))))</f>
        <v>Zumbi</v>
      </c>
      <c r="W7753" s="25" t="str">
        <f aca="false">IF(O7753="Won",1,IF(O7753="Lost",0,""))</f>
        <v/>
      </c>
      <c r="Y7753" s="25" t="str">
        <f aca="false">IF(E7753="","Sim","")</f>
        <v>Sim</v>
      </c>
    </row>
    <row r="7754" customFormat="false" ht="15" hidden="false" customHeight="false" outlineLevel="0" collapsed="false">
      <c r="A7754" s="25" t="s">
        <v>8017</v>
      </c>
      <c r="B7754" s="25" t="s">
        <v>102</v>
      </c>
      <c r="C7754" s="25" t="s">
        <v>111</v>
      </c>
      <c r="D7754" s="25" t="s">
        <v>113</v>
      </c>
      <c r="E7754" s="25" t="s">
        <v>1158</v>
      </c>
      <c r="F7754" s="25" t="s">
        <v>185</v>
      </c>
      <c r="G7754" s="26" t="n">
        <v>7708.38</v>
      </c>
      <c r="H7754" s="27" t="n">
        <v>13756</v>
      </c>
      <c r="I7754" s="25" t="s">
        <v>147</v>
      </c>
      <c r="K7754" s="25" t="n">
        <v>1980</v>
      </c>
      <c r="L7754" s="25" t="s">
        <v>178</v>
      </c>
      <c r="M7754" s="25" t="s">
        <v>171</v>
      </c>
      <c r="N7754" s="28" t="n">
        <v>5482</v>
      </c>
      <c r="O7754" s="25" t="s">
        <v>54</v>
      </c>
      <c r="P7754" s="29" t="n">
        <v>42732</v>
      </c>
      <c r="Q7754" s="29" t="n">
        <v>42807</v>
      </c>
      <c r="R7754" s="28" t="n">
        <v>5515</v>
      </c>
      <c r="S7754" s="28" t="n">
        <f aca="false">IF(O7754="Won",R7754,IF(O7754="Lost",0,N7754))</f>
        <v>5515</v>
      </c>
      <c r="T7754" s="30" t="n">
        <f aca="false">IF(AND(P7754&lt;&gt;"",Q7754&lt;&gt;""),Q7754-P7754,"")</f>
        <v>75</v>
      </c>
      <c r="U7754" s="30" t="str">
        <f aca="false">IF(AND(O7754="Engaging",P7754&lt;&gt;""),'Leia-me'!$B$5-P7754,"")</f>
        <v/>
      </c>
      <c r="V7754" s="25" t="str">
        <f aca="false">IF(O7754&lt;&gt;"Engaging","",IF(U7754&lt;='Leia-me'!$B$6,"Saudável",IF(U7754&lt;='Leia-me'!$B$7,"Esfriando",IF(U7754&lt;='Leia-me'!$B$8,"Última chance","Zumbi"))))</f>
        <v/>
      </c>
      <c r="W7754" s="25" t="n">
        <f aca="false">IF(O7754="Won",1,IF(O7754="Lost",0,""))</f>
        <v>1</v>
      </c>
      <c r="Y7754" s="25" t="str">
        <f aca="false">IF(E7754="","Sim","")</f>
        <v/>
      </c>
    </row>
    <row r="7755" customFormat="false" ht="15" hidden="false" customHeight="false" outlineLevel="0" collapsed="false">
      <c r="A7755" s="25" t="s">
        <v>8018</v>
      </c>
      <c r="B7755" s="25" t="s">
        <v>102</v>
      </c>
      <c r="C7755" s="25" t="s">
        <v>111</v>
      </c>
      <c r="D7755" s="25" t="s">
        <v>113</v>
      </c>
      <c r="E7755" s="25" t="s">
        <v>868</v>
      </c>
      <c r="F7755" s="25" t="s">
        <v>168</v>
      </c>
      <c r="G7755" s="26" t="n">
        <v>2952.73</v>
      </c>
      <c r="H7755" s="27" t="n">
        <v>5107</v>
      </c>
      <c r="I7755" s="25" t="s">
        <v>147</v>
      </c>
      <c r="K7755" s="25" t="n">
        <v>2000</v>
      </c>
      <c r="L7755" s="25" t="s">
        <v>186</v>
      </c>
      <c r="M7755" s="25" t="s">
        <v>171</v>
      </c>
      <c r="N7755" s="28" t="n">
        <v>550</v>
      </c>
      <c r="O7755" s="25" t="s">
        <v>54</v>
      </c>
      <c r="P7755" s="29" t="n">
        <v>42737</v>
      </c>
      <c r="Q7755" s="29" t="n">
        <v>42795</v>
      </c>
      <c r="R7755" s="28" t="n">
        <v>550</v>
      </c>
      <c r="S7755" s="28" t="n">
        <f aca="false">IF(O7755="Won",R7755,IF(O7755="Lost",0,N7755))</f>
        <v>550</v>
      </c>
      <c r="T7755" s="30" t="n">
        <f aca="false">IF(AND(P7755&lt;&gt;"",Q7755&lt;&gt;""),Q7755-P7755,"")</f>
        <v>58</v>
      </c>
      <c r="U7755" s="30" t="str">
        <f aca="false">IF(AND(O7755="Engaging",P7755&lt;&gt;""),'Leia-me'!$B$5-P7755,"")</f>
        <v/>
      </c>
      <c r="V7755" s="25" t="str">
        <f aca="false">IF(O7755&lt;&gt;"Engaging","",IF(U7755&lt;='Leia-me'!$B$6,"Saudável",IF(U7755&lt;='Leia-me'!$B$7,"Esfriando",IF(U7755&lt;='Leia-me'!$B$8,"Última chance","Zumbi"))))</f>
        <v/>
      </c>
      <c r="W7755" s="25" t="n">
        <f aca="false">IF(O7755="Won",1,IF(O7755="Lost",0,""))</f>
        <v>1</v>
      </c>
      <c r="Y7755" s="25" t="str">
        <f aca="false">IF(E7755="","Sim","")</f>
        <v/>
      </c>
    </row>
    <row r="7756" customFormat="false" ht="15" hidden="false" customHeight="false" outlineLevel="0" collapsed="false">
      <c r="A7756" s="25" t="s">
        <v>8019</v>
      </c>
      <c r="B7756" s="25" t="s">
        <v>102</v>
      </c>
      <c r="C7756" s="25" t="s">
        <v>111</v>
      </c>
      <c r="D7756" s="25" t="s">
        <v>113</v>
      </c>
      <c r="E7756" s="25" t="s">
        <v>156</v>
      </c>
      <c r="F7756" s="25" t="s">
        <v>155</v>
      </c>
      <c r="G7756" s="26" t="n">
        <v>1699.85</v>
      </c>
      <c r="H7756" s="27" t="n">
        <v>5108</v>
      </c>
      <c r="I7756" s="25" t="s">
        <v>147</v>
      </c>
      <c r="K7756" s="25" t="n">
        <v>1999</v>
      </c>
      <c r="L7756" s="25" t="s">
        <v>1834</v>
      </c>
      <c r="M7756" s="25" t="s">
        <v>171</v>
      </c>
      <c r="N7756" s="28" t="n">
        <v>4821</v>
      </c>
      <c r="O7756" s="25" t="s">
        <v>54</v>
      </c>
      <c r="P7756" s="29" t="n">
        <v>42737</v>
      </c>
      <c r="Q7756" s="29" t="n">
        <v>42811</v>
      </c>
      <c r="R7756" s="28" t="n">
        <v>4125</v>
      </c>
      <c r="S7756" s="28" t="n">
        <f aca="false">IF(O7756="Won",R7756,IF(O7756="Lost",0,N7756))</f>
        <v>4125</v>
      </c>
      <c r="T7756" s="30" t="n">
        <f aca="false">IF(AND(P7756&lt;&gt;"",Q7756&lt;&gt;""),Q7756-P7756,"")</f>
        <v>74</v>
      </c>
      <c r="U7756" s="30" t="str">
        <f aca="false">IF(AND(O7756="Engaging",P7756&lt;&gt;""),'Leia-me'!$B$5-P7756,"")</f>
        <v/>
      </c>
      <c r="V7756" s="25" t="str">
        <f aca="false">IF(O7756&lt;&gt;"Engaging","",IF(U7756&lt;='Leia-me'!$B$6,"Saudável",IF(U7756&lt;='Leia-me'!$B$7,"Esfriando",IF(U7756&lt;='Leia-me'!$B$8,"Última chance","Zumbi"))))</f>
        <v/>
      </c>
      <c r="W7756" s="25" t="n">
        <f aca="false">IF(O7756="Won",1,IF(O7756="Lost",0,""))</f>
        <v>1</v>
      </c>
      <c r="X7756" s="25" t="s">
        <v>1835</v>
      </c>
      <c r="Y7756" s="25" t="str">
        <f aca="false">IF(E7756="","Sim","")</f>
        <v/>
      </c>
    </row>
    <row r="7757" customFormat="false" ht="15" hidden="false" customHeight="false" outlineLevel="0" collapsed="false">
      <c r="A7757" s="25" t="s">
        <v>8020</v>
      </c>
      <c r="B7757" s="25" t="s">
        <v>102</v>
      </c>
      <c r="C7757" s="25" t="s">
        <v>111</v>
      </c>
      <c r="D7757" s="25" t="s">
        <v>113</v>
      </c>
      <c r="E7757" s="25" t="s">
        <v>1187</v>
      </c>
      <c r="F7757" s="25" t="s">
        <v>159</v>
      </c>
      <c r="G7757" s="26" t="n">
        <v>2059.9</v>
      </c>
      <c r="H7757" s="27" t="n">
        <v>3644</v>
      </c>
      <c r="I7757" s="25" t="s">
        <v>147</v>
      </c>
      <c r="K7757" s="25" t="n">
        <v>1988</v>
      </c>
      <c r="L7757" s="25" t="s">
        <v>186</v>
      </c>
      <c r="M7757" s="25" t="s">
        <v>171</v>
      </c>
      <c r="N7757" s="28" t="n">
        <v>550</v>
      </c>
      <c r="O7757" s="25" t="s">
        <v>55</v>
      </c>
      <c r="P7757" s="29" t="n">
        <v>42738</v>
      </c>
      <c r="Q7757" s="29" t="n">
        <v>42811</v>
      </c>
      <c r="R7757" s="28" t="n">
        <v>0</v>
      </c>
      <c r="S7757" s="28" t="n">
        <f aca="false">IF(O7757="Won",R7757,IF(O7757="Lost",0,N7757))</f>
        <v>0</v>
      </c>
      <c r="T7757" s="30" t="n">
        <f aca="false">IF(AND(P7757&lt;&gt;"",Q7757&lt;&gt;""),Q7757-P7757,"")</f>
        <v>73</v>
      </c>
      <c r="U7757" s="30" t="str">
        <f aca="false">IF(AND(O7757="Engaging",P7757&lt;&gt;""),'Leia-me'!$B$5-P7757,"")</f>
        <v/>
      </c>
      <c r="V7757" s="25" t="str">
        <f aca="false">IF(O7757&lt;&gt;"Engaging","",IF(U7757&lt;='Leia-me'!$B$6,"Saudável",IF(U7757&lt;='Leia-me'!$B$7,"Esfriando",IF(U7757&lt;='Leia-me'!$B$8,"Última chance","Zumbi"))))</f>
        <v/>
      </c>
      <c r="W7757" s="25" t="n">
        <f aca="false">IF(O7757="Won",1,IF(O7757="Lost",0,""))</f>
        <v>0</v>
      </c>
      <c r="Y7757" s="25" t="str">
        <f aca="false">IF(E7757="","Sim","")</f>
        <v/>
      </c>
    </row>
    <row r="7758" customFormat="false" ht="15" hidden="false" customHeight="false" outlineLevel="0" collapsed="false">
      <c r="A7758" s="25" t="s">
        <v>8021</v>
      </c>
      <c r="B7758" s="25" t="s">
        <v>102</v>
      </c>
      <c r="C7758" s="25" t="s">
        <v>111</v>
      </c>
      <c r="D7758" s="25" t="s">
        <v>113</v>
      </c>
      <c r="E7758" s="25" t="s">
        <v>1351</v>
      </c>
      <c r="F7758" s="25" t="s">
        <v>177</v>
      </c>
      <c r="G7758" s="26" t="n">
        <v>7537.24</v>
      </c>
      <c r="H7758" s="27" t="n">
        <v>20293</v>
      </c>
      <c r="I7758" s="25" t="s">
        <v>147</v>
      </c>
      <c r="K7758" s="25" t="n">
        <v>1993</v>
      </c>
      <c r="L7758" s="25" t="s">
        <v>170</v>
      </c>
      <c r="M7758" s="25" t="s">
        <v>171</v>
      </c>
      <c r="N7758" s="28" t="n">
        <v>1096</v>
      </c>
      <c r="O7758" s="25" t="s">
        <v>54</v>
      </c>
      <c r="P7758" s="29" t="n">
        <v>42738</v>
      </c>
      <c r="Q7758" s="29" t="n">
        <v>42824</v>
      </c>
      <c r="R7758" s="28" t="n">
        <v>1054</v>
      </c>
      <c r="S7758" s="28" t="n">
        <f aca="false">IF(O7758="Won",R7758,IF(O7758="Lost",0,N7758))</f>
        <v>1054</v>
      </c>
      <c r="T7758" s="30" t="n">
        <f aca="false">IF(AND(P7758&lt;&gt;"",Q7758&lt;&gt;""),Q7758-P7758,"")</f>
        <v>86</v>
      </c>
      <c r="U7758" s="30" t="str">
        <f aca="false">IF(AND(O7758="Engaging",P7758&lt;&gt;""),'Leia-me'!$B$5-P7758,"")</f>
        <v/>
      </c>
      <c r="V7758" s="25" t="str">
        <f aca="false">IF(O7758&lt;&gt;"Engaging","",IF(U7758&lt;='Leia-me'!$B$6,"Saudável",IF(U7758&lt;='Leia-me'!$B$7,"Esfriando",IF(U7758&lt;='Leia-me'!$B$8,"Última chance","Zumbi"))))</f>
        <v/>
      </c>
      <c r="W7758" s="25" t="n">
        <f aca="false">IF(O7758="Won",1,IF(O7758="Lost",0,""))</f>
        <v>1</v>
      </c>
      <c r="Y7758" s="25" t="str">
        <f aca="false">IF(E7758="","Sim","")</f>
        <v/>
      </c>
    </row>
    <row r="7759" customFormat="false" ht="15" hidden="false" customHeight="false" outlineLevel="0" collapsed="false">
      <c r="A7759" s="25" t="s">
        <v>8022</v>
      </c>
      <c r="B7759" s="25" t="s">
        <v>102</v>
      </c>
      <c r="C7759" s="25" t="s">
        <v>111</v>
      </c>
      <c r="D7759" s="25" t="s">
        <v>113</v>
      </c>
      <c r="G7759" s="31"/>
      <c r="H7759" s="32"/>
      <c r="L7759" s="25" t="s">
        <v>186</v>
      </c>
      <c r="M7759" s="25" t="s">
        <v>171</v>
      </c>
      <c r="N7759" s="28" t="n">
        <v>550</v>
      </c>
      <c r="O7759" s="25" t="s">
        <v>56</v>
      </c>
      <c r="P7759" s="29" t="n">
        <v>42739</v>
      </c>
      <c r="Q7759" s="33"/>
      <c r="R7759" s="34"/>
      <c r="S7759" s="28" t="n">
        <f aca="false">IF(O7759="Won",R7759,IF(O7759="Lost",0,N7759))</f>
        <v>550</v>
      </c>
      <c r="T7759" s="30" t="str">
        <f aca="false">IF(AND(P7759&lt;&gt;"",Q7759&lt;&gt;""),Q7759-P7759,"")</f>
        <v/>
      </c>
      <c r="U7759" s="30" t="n">
        <f aca="false">IF(AND(O7759="Engaging",P7759&lt;&gt;""),'Leia-me'!$B$5-P7759,"")</f>
        <v>361</v>
      </c>
      <c r="V7759" s="25" t="str">
        <f aca="false">IF(O7759&lt;&gt;"Engaging","",IF(U7759&lt;='Leia-me'!$B$6,"Saudável",IF(U7759&lt;='Leia-me'!$B$7,"Esfriando",IF(U7759&lt;='Leia-me'!$B$8,"Última chance","Zumbi"))))</f>
        <v>Zumbi</v>
      </c>
      <c r="W7759" s="25" t="str">
        <f aca="false">IF(O7759="Won",1,IF(O7759="Lost",0,""))</f>
        <v/>
      </c>
      <c r="Y7759" s="25" t="str">
        <f aca="false">IF(E7759="","Sim","")</f>
        <v>Sim</v>
      </c>
    </row>
    <row r="7760" customFormat="false" ht="15" hidden="false" customHeight="false" outlineLevel="0" collapsed="false">
      <c r="A7760" s="25" t="s">
        <v>8023</v>
      </c>
      <c r="B7760" s="25" t="s">
        <v>102</v>
      </c>
      <c r="C7760" s="25" t="s">
        <v>111</v>
      </c>
      <c r="D7760" s="25" t="s">
        <v>113</v>
      </c>
      <c r="E7760" s="25" t="s">
        <v>2484</v>
      </c>
      <c r="F7760" s="25" t="s">
        <v>155</v>
      </c>
      <c r="G7760" s="26" t="n">
        <v>1825.82</v>
      </c>
      <c r="H7760" s="27" t="n">
        <v>5595</v>
      </c>
      <c r="I7760" s="25" t="s">
        <v>147</v>
      </c>
      <c r="J7760" s="25" t="s">
        <v>156</v>
      </c>
      <c r="K7760" s="25" t="n">
        <v>1995</v>
      </c>
      <c r="L7760" s="25" t="s">
        <v>186</v>
      </c>
      <c r="M7760" s="25" t="s">
        <v>171</v>
      </c>
      <c r="N7760" s="28" t="n">
        <v>550</v>
      </c>
      <c r="O7760" s="25" t="s">
        <v>54</v>
      </c>
      <c r="P7760" s="29" t="n">
        <v>42739</v>
      </c>
      <c r="Q7760" s="29" t="n">
        <v>42810</v>
      </c>
      <c r="R7760" s="28" t="n">
        <v>586</v>
      </c>
      <c r="S7760" s="28" t="n">
        <f aca="false">IF(O7760="Won",R7760,IF(O7760="Lost",0,N7760))</f>
        <v>586</v>
      </c>
      <c r="T7760" s="30" t="n">
        <f aca="false">IF(AND(P7760&lt;&gt;"",Q7760&lt;&gt;""),Q7760-P7760,"")</f>
        <v>71</v>
      </c>
      <c r="U7760" s="30" t="str">
        <f aca="false">IF(AND(O7760="Engaging",P7760&lt;&gt;""),'Leia-me'!$B$5-P7760,"")</f>
        <v/>
      </c>
      <c r="V7760" s="25" t="str">
        <f aca="false">IF(O7760&lt;&gt;"Engaging","",IF(U7760&lt;='Leia-me'!$B$6,"Saudável",IF(U7760&lt;='Leia-me'!$B$7,"Esfriando",IF(U7760&lt;='Leia-me'!$B$8,"Última chance","Zumbi"))))</f>
        <v/>
      </c>
      <c r="W7760" s="25" t="n">
        <f aca="false">IF(O7760="Won",1,IF(O7760="Lost",0,""))</f>
        <v>1</v>
      </c>
      <c r="Y7760" s="25" t="str">
        <f aca="false">IF(E7760="","Sim","")</f>
        <v/>
      </c>
    </row>
    <row r="7761" customFormat="false" ht="15" hidden="false" customHeight="false" outlineLevel="0" collapsed="false">
      <c r="A7761" s="25" t="s">
        <v>8024</v>
      </c>
      <c r="B7761" s="25" t="s">
        <v>102</v>
      </c>
      <c r="C7761" s="25" t="s">
        <v>111</v>
      </c>
      <c r="D7761" s="25" t="s">
        <v>113</v>
      </c>
      <c r="E7761" s="25" t="s">
        <v>1789</v>
      </c>
      <c r="F7761" s="25" t="s">
        <v>211</v>
      </c>
      <c r="G7761" s="26" t="n">
        <v>497.11</v>
      </c>
      <c r="H7761" s="27" t="n">
        <v>1588</v>
      </c>
      <c r="I7761" s="25" t="s">
        <v>147</v>
      </c>
      <c r="K7761" s="25" t="n">
        <v>2009</v>
      </c>
      <c r="L7761" s="25" t="s">
        <v>186</v>
      </c>
      <c r="M7761" s="25" t="s">
        <v>171</v>
      </c>
      <c r="N7761" s="28" t="n">
        <v>550</v>
      </c>
      <c r="O7761" s="25" t="s">
        <v>55</v>
      </c>
      <c r="P7761" s="29" t="n">
        <v>42740</v>
      </c>
      <c r="Q7761" s="29" t="n">
        <v>42824</v>
      </c>
      <c r="R7761" s="28" t="n">
        <v>0</v>
      </c>
      <c r="S7761" s="28" t="n">
        <f aca="false">IF(O7761="Won",R7761,IF(O7761="Lost",0,N7761))</f>
        <v>0</v>
      </c>
      <c r="T7761" s="30" t="n">
        <f aca="false">IF(AND(P7761&lt;&gt;"",Q7761&lt;&gt;""),Q7761-P7761,"")</f>
        <v>84</v>
      </c>
      <c r="U7761" s="30" t="str">
        <f aca="false">IF(AND(O7761="Engaging",P7761&lt;&gt;""),'Leia-me'!$B$5-P7761,"")</f>
        <v/>
      </c>
      <c r="V7761" s="25" t="str">
        <f aca="false">IF(O7761&lt;&gt;"Engaging","",IF(U7761&lt;='Leia-me'!$B$6,"Saudável",IF(U7761&lt;='Leia-me'!$B$7,"Esfriando",IF(U7761&lt;='Leia-me'!$B$8,"Última chance","Zumbi"))))</f>
        <v/>
      </c>
      <c r="W7761" s="25" t="n">
        <f aca="false">IF(O7761="Won",1,IF(O7761="Lost",0,""))</f>
        <v>0</v>
      </c>
      <c r="Y7761" s="25" t="str">
        <f aca="false">IF(E7761="","Sim","")</f>
        <v/>
      </c>
    </row>
    <row r="7762" customFormat="false" ht="15" hidden="false" customHeight="false" outlineLevel="0" collapsed="false">
      <c r="A7762" s="25" t="s">
        <v>8025</v>
      </c>
      <c r="B7762" s="25" t="s">
        <v>102</v>
      </c>
      <c r="C7762" s="25" t="s">
        <v>111</v>
      </c>
      <c r="D7762" s="25" t="s">
        <v>113</v>
      </c>
      <c r="E7762" s="25" t="s">
        <v>1158</v>
      </c>
      <c r="F7762" s="25" t="s">
        <v>185</v>
      </c>
      <c r="G7762" s="26" t="n">
        <v>7708.38</v>
      </c>
      <c r="H7762" s="27" t="n">
        <v>13756</v>
      </c>
      <c r="I7762" s="25" t="s">
        <v>147</v>
      </c>
      <c r="K7762" s="25" t="n">
        <v>1980</v>
      </c>
      <c r="L7762" s="25" t="s">
        <v>186</v>
      </c>
      <c r="M7762" s="25" t="s">
        <v>171</v>
      </c>
      <c r="N7762" s="28" t="n">
        <v>550</v>
      </c>
      <c r="O7762" s="25" t="s">
        <v>54</v>
      </c>
      <c r="P7762" s="29" t="n">
        <v>42741</v>
      </c>
      <c r="Q7762" s="29" t="n">
        <v>42821</v>
      </c>
      <c r="R7762" s="28" t="n">
        <v>532</v>
      </c>
      <c r="S7762" s="28" t="n">
        <f aca="false">IF(O7762="Won",R7762,IF(O7762="Lost",0,N7762))</f>
        <v>532</v>
      </c>
      <c r="T7762" s="30" t="n">
        <f aca="false">IF(AND(P7762&lt;&gt;"",Q7762&lt;&gt;""),Q7762-P7762,"")</f>
        <v>80</v>
      </c>
      <c r="U7762" s="30" t="str">
        <f aca="false">IF(AND(O7762="Engaging",P7762&lt;&gt;""),'Leia-me'!$B$5-P7762,"")</f>
        <v/>
      </c>
      <c r="V7762" s="25" t="str">
        <f aca="false">IF(O7762&lt;&gt;"Engaging","",IF(U7762&lt;='Leia-me'!$B$6,"Saudável",IF(U7762&lt;='Leia-me'!$B$7,"Esfriando",IF(U7762&lt;='Leia-me'!$B$8,"Última chance","Zumbi"))))</f>
        <v/>
      </c>
      <c r="W7762" s="25" t="n">
        <f aca="false">IF(O7762="Won",1,IF(O7762="Lost",0,""))</f>
        <v>1</v>
      </c>
      <c r="Y7762" s="25" t="str">
        <f aca="false">IF(E7762="","Sim","")</f>
        <v/>
      </c>
    </row>
    <row r="7763" customFormat="false" ht="15" hidden="false" customHeight="false" outlineLevel="0" collapsed="false">
      <c r="A7763" s="25" t="s">
        <v>8026</v>
      </c>
      <c r="B7763" s="25" t="s">
        <v>102</v>
      </c>
      <c r="C7763" s="25" t="s">
        <v>111</v>
      </c>
      <c r="D7763" s="25" t="s">
        <v>113</v>
      </c>
      <c r="E7763" s="25" t="s">
        <v>433</v>
      </c>
      <c r="F7763" s="25" t="s">
        <v>211</v>
      </c>
      <c r="G7763" s="26" t="n">
        <v>2214.94</v>
      </c>
      <c r="H7763" s="27" t="n">
        <v>5374</v>
      </c>
      <c r="I7763" s="25" t="s">
        <v>147</v>
      </c>
      <c r="K7763" s="25" t="n">
        <v>1996</v>
      </c>
      <c r="L7763" s="25" t="s">
        <v>170</v>
      </c>
      <c r="M7763" s="25" t="s">
        <v>171</v>
      </c>
      <c r="N7763" s="28" t="n">
        <v>1096</v>
      </c>
      <c r="O7763" s="25" t="s">
        <v>54</v>
      </c>
      <c r="P7763" s="29" t="n">
        <v>42745</v>
      </c>
      <c r="Q7763" s="29" t="n">
        <v>42802</v>
      </c>
      <c r="R7763" s="28" t="n">
        <v>1095</v>
      </c>
      <c r="S7763" s="28" t="n">
        <f aca="false">IF(O7763="Won",R7763,IF(O7763="Lost",0,N7763))</f>
        <v>1095</v>
      </c>
      <c r="T7763" s="30" t="n">
        <f aca="false">IF(AND(P7763&lt;&gt;"",Q7763&lt;&gt;""),Q7763-P7763,"")</f>
        <v>57</v>
      </c>
      <c r="U7763" s="30" t="str">
        <f aca="false">IF(AND(O7763="Engaging",P7763&lt;&gt;""),'Leia-me'!$B$5-P7763,"")</f>
        <v/>
      </c>
      <c r="V7763" s="25" t="str">
        <f aca="false">IF(O7763&lt;&gt;"Engaging","",IF(U7763&lt;='Leia-me'!$B$6,"Saudável",IF(U7763&lt;='Leia-me'!$B$7,"Esfriando",IF(U7763&lt;='Leia-me'!$B$8,"Última chance","Zumbi"))))</f>
        <v/>
      </c>
      <c r="W7763" s="25" t="n">
        <f aca="false">IF(O7763="Won",1,IF(O7763="Lost",0,""))</f>
        <v>1</v>
      </c>
      <c r="Y7763" s="25" t="str">
        <f aca="false">IF(E7763="","Sim","")</f>
        <v/>
      </c>
    </row>
    <row r="7764" customFormat="false" ht="15" hidden="false" customHeight="false" outlineLevel="0" collapsed="false">
      <c r="A7764" s="25" t="s">
        <v>8027</v>
      </c>
      <c r="B7764" s="25" t="s">
        <v>102</v>
      </c>
      <c r="C7764" s="25" t="s">
        <v>111</v>
      </c>
      <c r="D7764" s="25" t="s">
        <v>113</v>
      </c>
      <c r="E7764" s="25" t="s">
        <v>478</v>
      </c>
      <c r="F7764" s="25" t="s">
        <v>165</v>
      </c>
      <c r="G7764" s="26" t="n">
        <v>349.81</v>
      </c>
      <c r="H7764" s="27" t="n">
        <v>315</v>
      </c>
      <c r="I7764" s="25" t="s">
        <v>147</v>
      </c>
      <c r="K7764" s="25" t="n">
        <v>2002</v>
      </c>
      <c r="L7764" s="25" t="s">
        <v>148</v>
      </c>
      <c r="M7764" s="25" t="s">
        <v>149</v>
      </c>
      <c r="N7764" s="28" t="n">
        <v>55</v>
      </c>
      <c r="O7764" s="25" t="s">
        <v>55</v>
      </c>
      <c r="P7764" s="29" t="n">
        <v>42748</v>
      </c>
      <c r="Q7764" s="29" t="n">
        <v>42863</v>
      </c>
      <c r="R7764" s="28" t="n">
        <v>0</v>
      </c>
      <c r="S7764" s="28" t="n">
        <f aca="false">IF(O7764="Won",R7764,IF(O7764="Lost",0,N7764))</f>
        <v>0</v>
      </c>
      <c r="T7764" s="30" t="n">
        <f aca="false">IF(AND(P7764&lt;&gt;"",Q7764&lt;&gt;""),Q7764-P7764,"")</f>
        <v>115</v>
      </c>
      <c r="U7764" s="30" t="str">
        <f aca="false">IF(AND(O7764="Engaging",P7764&lt;&gt;""),'Leia-me'!$B$5-P7764,"")</f>
        <v/>
      </c>
      <c r="V7764" s="25" t="str">
        <f aca="false">IF(O7764&lt;&gt;"Engaging","",IF(U7764&lt;='Leia-me'!$B$6,"Saudável",IF(U7764&lt;='Leia-me'!$B$7,"Esfriando",IF(U7764&lt;='Leia-me'!$B$8,"Última chance","Zumbi"))))</f>
        <v/>
      </c>
      <c r="W7764" s="25" t="n">
        <f aca="false">IF(O7764="Won",1,IF(O7764="Lost",0,""))</f>
        <v>0</v>
      </c>
      <c r="Y7764" s="25" t="str">
        <f aca="false">IF(E7764="","Sim","")</f>
        <v/>
      </c>
    </row>
    <row r="7765" customFormat="false" ht="15" hidden="false" customHeight="false" outlineLevel="0" collapsed="false">
      <c r="A7765" s="25" t="s">
        <v>8028</v>
      </c>
      <c r="B7765" s="25" t="s">
        <v>102</v>
      </c>
      <c r="C7765" s="25" t="s">
        <v>111</v>
      </c>
      <c r="D7765" s="25" t="s">
        <v>113</v>
      </c>
      <c r="E7765" s="25" t="s">
        <v>636</v>
      </c>
      <c r="F7765" s="25" t="s">
        <v>267</v>
      </c>
      <c r="G7765" s="26" t="n">
        <v>405.59</v>
      </c>
      <c r="H7765" s="27" t="n">
        <v>1179</v>
      </c>
      <c r="I7765" s="25" t="s">
        <v>637</v>
      </c>
      <c r="J7765" s="25" t="s">
        <v>266</v>
      </c>
      <c r="K7765" s="25" t="n">
        <v>1987</v>
      </c>
      <c r="L7765" s="25" t="s">
        <v>186</v>
      </c>
      <c r="M7765" s="25" t="s">
        <v>171</v>
      </c>
      <c r="N7765" s="28" t="n">
        <v>550</v>
      </c>
      <c r="O7765" s="25" t="s">
        <v>54</v>
      </c>
      <c r="P7765" s="29" t="n">
        <v>42748</v>
      </c>
      <c r="Q7765" s="29" t="n">
        <v>42808</v>
      </c>
      <c r="R7765" s="28" t="n">
        <v>619</v>
      </c>
      <c r="S7765" s="28" t="n">
        <f aca="false">IF(O7765="Won",R7765,IF(O7765="Lost",0,N7765))</f>
        <v>619</v>
      </c>
      <c r="T7765" s="30" t="n">
        <f aca="false">IF(AND(P7765&lt;&gt;"",Q7765&lt;&gt;""),Q7765-P7765,"")</f>
        <v>60</v>
      </c>
      <c r="U7765" s="30" t="str">
        <f aca="false">IF(AND(O7765="Engaging",P7765&lt;&gt;""),'Leia-me'!$B$5-P7765,"")</f>
        <v/>
      </c>
      <c r="V7765" s="25" t="str">
        <f aca="false">IF(O7765&lt;&gt;"Engaging","",IF(U7765&lt;='Leia-me'!$B$6,"Saudável",IF(U7765&lt;='Leia-me'!$B$7,"Esfriando",IF(U7765&lt;='Leia-me'!$B$8,"Última chance","Zumbi"))))</f>
        <v/>
      </c>
      <c r="W7765" s="25" t="n">
        <f aca="false">IF(O7765="Won",1,IF(O7765="Lost",0,""))</f>
        <v>1</v>
      </c>
      <c r="Y7765" s="25" t="str">
        <f aca="false">IF(E7765="","Sim","")</f>
        <v/>
      </c>
    </row>
    <row r="7766" customFormat="false" ht="15" hidden="false" customHeight="false" outlineLevel="0" collapsed="false">
      <c r="A7766" s="25" t="s">
        <v>8029</v>
      </c>
      <c r="B7766" s="25" t="s">
        <v>102</v>
      </c>
      <c r="C7766" s="25" t="s">
        <v>111</v>
      </c>
      <c r="D7766" s="25" t="s">
        <v>113</v>
      </c>
      <c r="G7766" s="31"/>
      <c r="H7766" s="32"/>
      <c r="L7766" s="25" t="s">
        <v>1834</v>
      </c>
      <c r="M7766" s="25" t="s">
        <v>171</v>
      </c>
      <c r="N7766" s="28" t="n">
        <v>4821</v>
      </c>
      <c r="O7766" s="25" t="s">
        <v>56</v>
      </c>
      <c r="P7766" s="29" t="n">
        <v>42753</v>
      </c>
      <c r="Q7766" s="33"/>
      <c r="R7766" s="34"/>
      <c r="S7766" s="28" t="n">
        <f aca="false">IF(O7766="Won",R7766,IF(O7766="Lost",0,N7766))</f>
        <v>4821</v>
      </c>
      <c r="T7766" s="30" t="str">
        <f aca="false">IF(AND(P7766&lt;&gt;"",Q7766&lt;&gt;""),Q7766-P7766,"")</f>
        <v/>
      </c>
      <c r="U7766" s="30" t="n">
        <f aca="false">IF(AND(O7766="Engaging",P7766&lt;&gt;""),'Leia-me'!$B$5-P7766,"")</f>
        <v>347</v>
      </c>
      <c r="V7766" s="25" t="str">
        <f aca="false">IF(O7766&lt;&gt;"Engaging","",IF(U7766&lt;='Leia-me'!$B$6,"Saudável",IF(U7766&lt;='Leia-me'!$B$7,"Esfriando",IF(U7766&lt;='Leia-me'!$B$8,"Última chance","Zumbi"))))</f>
        <v>Zumbi</v>
      </c>
      <c r="W7766" s="25" t="str">
        <f aca="false">IF(O7766="Won",1,IF(O7766="Lost",0,""))</f>
        <v/>
      </c>
      <c r="X7766" s="25" t="s">
        <v>1835</v>
      </c>
      <c r="Y7766" s="25" t="str">
        <f aca="false">IF(E7766="","Sim","")</f>
        <v>Sim</v>
      </c>
    </row>
    <row r="7767" customFormat="false" ht="15" hidden="false" customHeight="false" outlineLevel="0" collapsed="false">
      <c r="A7767" s="25" t="s">
        <v>8030</v>
      </c>
      <c r="B7767" s="25" t="s">
        <v>102</v>
      </c>
      <c r="C7767" s="25" t="s">
        <v>111</v>
      </c>
      <c r="D7767" s="25" t="s">
        <v>113</v>
      </c>
      <c r="E7767" s="25" t="s">
        <v>2484</v>
      </c>
      <c r="F7767" s="25" t="s">
        <v>155</v>
      </c>
      <c r="G7767" s="26" t="n">
        <v>1825.82</v>
      </c>
      <c r="H7767" s="27" t="n">
        <v>5595</v>
      </c>
      <c r="I7767" s="25" t="s">
        <v>147</v>
      </c>
      <c r="J7767" s="25" t="s">
        <v>156</v>
      </c>
      <c r="K7767" s="25" t="n">
        <v>1995</v>
      </c>
      <c r="L7767" s="25" t="s">
        <v>148</v>
      </c>
      <c r="M7767" s="25" t="s">
        <v>149</v>
      </c>
      <c r="N7767" s="28" t="n">
        <v>55</v>
      </c>
      <c r="O7767" s="25" t="s">
        <v>54</v>
      </c>
      <c r="P7767" s="29" t="n">
        <v>42754</v>
      </c>
      <c r="Q7767" s="29" t="n">
        <v>42824</v>
      </c>
      <c r="R7767" s="28" t="n">
        <v>60</v>
      </c>
      <c r="S7767" s="28" t="n">
        <f aca="false">IF(O7767="Won",R7767,IF(O7767="Lost",0,N7767))</f>
        <v>60</v>
      </c>
      <c r="T7767" s="30" t="n">
        <f aca="false">IF(AND(P7767&lt;&gt;"",Q7767&lt;&gt;""),Q7767-P7767,"")</f>
        <v>70</v>
      </c>
      <c r="U7767" s="30" t="str">
        <f aca="false">IF(AND(O7767="Engaging",P7767&lt;&gt;""),'Leia-me'!$B$5-P7767,"")</f>
        <v/>
      </c>
      <c r="V7767" s="25" t="str">
        <f aca="false">IF(O7767&lt;&gt;"Engaging","",IF(U7767&lt;='Leia-me'!$B$6,"Saudável",IF(U7767&lt;='Leia-me'!$B$7,"Esfriando",IF(U7767&lt;='Leia-me'!$B$8,"Última chance","Zumbi"))))</f>
        <v/>
      </c>
      <c r="W7767" s="25" t="n">
        <f aca="false">IF(O7767="Won",1,IF(O7767="Lost",0,""))</f>
        <v>1</v>
      </c>
      <c r="Y7767" s="25" t="str">
        <f aca="false">IF(E7767="","Sim","")</f>
        <v/>
      </c>
    </row>
    <row r="7768" customFormat="false" ht="15" hidden="false" customHeight="false" outlineLevel="0" collapsed="false">
      <c r="A7768" s="25" t="s">
        <v>8031</v>
      </c>
      <c r="B7768" s="25" t="s">
        <v>102</v>
      </c>
      <c r="C7768" s="25" t="s">
        <v>111</v>
      </c>
      <c r="D7768" s="25" t="s">
        <v>113</v>
      </c>
      <c r="E7768" s="25" t="s">
        <v>2863</v>
      </c>
      <c r="F7768" s="25" t="s">
        <v>211</v>
      </c>
      <c r="G7768" s="26" t="n">
        <v>2437.85</v>
      </c>
      <c r="H7768" s="27" t="n">
        <v>4874</v>
      </c>
      <c r="I7768" s="25" t="s">
        <v>147</v>
      </c>
      <c r="K7768" s="25" t="n">
        <v>2001</v>
      </c>
      <c r="L7768" s="25" t="s">
        <v>160</v>
      </c>
      <c r="M7768" s="25" t="s">
        <v>149</v>
      </c>
      <c r="N7768" s="28" t="n">
        <v>3393</v>
      </c>
      <c r="O7768" s="25" t="s">
        <v>54</v>
      </c>
      <c r="P7768" s="29" t="n">
        <v>42754</v>
      </c>
      <c r="Q7768" s="29" t="n">
        <v>42823</v>
      </c>
      <c r="R7768" s="28" t="n">
        <v>3407</v>
      </c>
      <c r="S7768" s="28" t="n">
        <f aca="false">IF(O7768="Won",R7768,IF(O7768="Lost",0,N7768))</f>
        <v>3407</v>
      </c>
      <c r="T7768" s="30" t="n">
        <f aca="false">IF(AND(P7768&lt;&gt;"",Q7768&lt;&gt;""),Q7768-P7768,"")</f>
        <v>69</v>
      </c>
      <c r="U7768" s="30" t="str">
        <f aca="false">IF(AND(O7768="Engaging",P7768&lt;&gt;""),'Leia-me'!$B$5-P7768,"")</f>
        <v/>
      </c>
      <c r="V7768" s="25" t="str">
        <f aca="false">IF(O7768&lt;&gt;"Engaging","",IF(U7768&lt;='Leia-me'!$B$6,"Saudável",IF(U7768&lt;='Leia-me'!$B$7,"Esfriando",IF(U7768&lt;='Leia-me'!$B$8,"Última chance","Zumbi"))))</f>
        <v/>
      </c>
      <c r="W7768" s="25" t="n">
        <f aca="false">IF(O7768="Won",1,IF(O7768="Lost",0,""))</f>
        <v>1</v>
      </c>
      <c r="Y7768" s="25" t="str">
        <f aca="false">IF(E7768="","Sim","")</f>
        <v/>
      </c>
    </row>
    <row r="7769" customFormat="false" ht="15" hidden="false" customHeight="false" outlineLevel="0" collapsed="false">
      <c r="A7769" s="25" t="s">
        <v>8032</v>
      </c>
      <c r="B7769" s="25" t="s">
        <v>102</v>
      </c>
      <c r="C7769" s="25" t="s">
        <v>111</v>
      </c>
      <c r="D7769" s="25" t="s">
        <v>113</v>
      </c>
      <c r="E7769" s="25" t="s">
        <v>1351</v>
      </c>
      <c r="F7769" s="25" t="s">
        <v>177</v>
      </c>
      <c r="G7769" s="26" t="n">
        <v>7537.24</v>
      </c>
      <c r="H7769" s="27" t="n">
        <v>20293</v>
      </c>
      <c r="I7769" s="25" t="s">
        <v>147</v>
      </c>
      <c r="K7769" s="25" t="n">
        <v>1993</v>
      </c>
      <c r="L7769" s="25" t="s">
        <v>160</v>
      </c>
      <c r="M7769" s="25" t="s">
        <v>149</v>
      </c>
      <c r="N7769" s="28" t="n">
        <v>3393</v>
      </c>
      <c r="O7769" s="25" t="s">
        <v>54</v>
      </c>
      <c r="P7769" s="29" t="n">
        <v>42754</v>
      </c>
      <c r="Q7769" s="29" t="n">
        <v>42822</v>
      </c>
      <c r="R7769" s="28" t="n">
        <v>3273</v>
      </c>
      <c r="S7769" s="28" t="n">
        <f aca="false">IF(O7769="Won",R7769,IF(O7769="Lost",0,N7769))</f>
        <v>3273</v>
      </c>
      <c r="T7769" s="30" t="n">
        <f aca="false">IF(AND(P7769&lt;&gt;"",Q7769&lt;&gt;""),Q7769-P7769,"")</f>
        <v>68</v>
      </c>
      <c r="U7769" s="30" t="str">
        <f aca="false">IF(AND(O7769="Engaging",P7769&lt;&gt;""),'Leia-me'!$B$5-P7769,"")</f>
        <v/>
      </c>
      <c r="V7769" s="25" t="str">
        <f aca="false">IF(O7769&lt;&gt;"Engaging","",IF(U7769&lt;='Leia-me'!$B$6,"Saudável",IF(U7769&lt;='Leia-me'!$B$7,"Esfriando",IF(U7769&lt;='Leia-me'!$B$8,"Última chance","Zumbi"))))</f>
        <v/>
      </c>
      <c r="W7769" s="25" t="n">
        <f aca="false">IF(O7769="Won",1,IF(O7769="Lost",0,""))</f>
        <v>1</v>
      </c>
      <c r="Y7769" s="25" t="str">
        <f aca="false">IF(E7769="","Sim","")</f>
        <v/>
      </c>
    </row>
    <row r="7770" customFormat="false" ht="15" hidden="false" customHeight="false" outlineLevel="0" collapsed="false">
      <c r="A7770" s="25" t="s">
        <v>8033</v>
      </c>
      <c r="B7770" s="25" t="s">
        <v>102</v>
      </c>
      <c r="C7770" s="25" t="s">
        <v>111</v>
      </c>
      <c r="D7770" s="25" t="s">
        <v>113</v>
      </c>
      <c r="E7770" s="25" t="s">
        <v>1351</v>
      </c>
      <c r="F7770" s="25" t="s">
        <v>177</v>
      </c>
      <c r="G7770" s="26" t="n">
        <v>7537.24</v>
      </c>
      <c r="H7770" s="27" t="n">
        <v>20293</v>
      </c>
      <c r="I7770" s="25" t="s">
        <v>147</v>
      </c>
      <c r="K7770" s="25" t="n">
        <v>1993</v>
      </c>
      <c r="L7770" s="25" t="s">
        <v>1834</v>
      </c>
      <c r="M7770" s="25" t="s">
        <v>171</v>
      </c>
      <c r="N7770" s="28" t="n">
        <v>4821</v>
      </c>
      <c r="O7770" s="25" t="s">
        <v>55</v>
      </c>
      <c r="P7770" s="29" t="n">
        <v>42755</v>
      </c>
      <c r="Q7770" s="29" t="n">
        <v>42880</v>
      </c>
      <c r="R7770" s="28" t="n">
        <v>0</v>
      </c>
      <c r="S7770" s="28" t="n">
        <f aca="false">IF(O7770="Won",R7770,IF(O7770="Lost",0,N7770))</f>
        <v>0</v>
      </c>
      <c r="T7770" s="30" t="n">
        <f aca="false">IF(AND(P7770&lt;&gt;"",Q7770&lt;&gt;""),Q7770-P7770,"")</f>
        <v>125</v>
      </c>
      <c r="U7770" s="30" t="str">
        <f aca="false">IF(AND(O7770="Engaging",P7770&lt;&gt;""),'Leia-me'!$B$5-P7770,"")</f>
        <v/>
      </c>
      <c r="V7770" s="25" t="str">
        <f aca="false">IF(O7770&lt;&gt;"Engaging","",IF(U7770&lt;='Leia-me'!$B$6,"Saudável",IF(U7770&lt;='Leia-me'!$B$7,"Esfriando",IF(U7770&lt;='Leia-me'!$B$8,"Última chance","Zumbi"))))</f>
        <v/>
      </c>
      <c r="W7770" s="25" t="n">
        <f aca="false">IF(O7770="Won",1,IF(O7770="Lost",0,""))</f>
        <v>0</v>
      </c>
      <c r="X7770" s="25" t="s">
        <v>1835</v>
      </c>
      <c r="Y7770" s="25" t="str">
        <f aca="false">IF(E7770="","Sim","")</f>
        <v/>
      </c>
    </row>
    <row r="7771" customFormat="false" ht="15" hidden="false" customHeight="false" outlineLevel="0" collapsed="false">
      <c r="A7771" s="25" t="s">
        <v>8034</v>
      </c>
      <c r="B7771" s="25" t="s">
        <v>102</v>
      </c>
      <c r="C7771" s="25" t="s">
        <v>111</v>
      </c>
      <c r="D7771" s="25" t="s">
        <v>113</v>
      </c>
      <c r="E7771" s="25" t="s">
        <v>195</v>
      </c>
      <c r="F7771" s="25" t="s">
        <v>185</v>
      </c>
      <c r="G7771" s="26" t="n">
        <v>8170.38</v>
      </c>
      <c r="H7771" s="27" t="n">
        <v>16499</v>
      </c>
      <c r="I7771" s="25" t="s">
        <v>196</v>
      </c>
      <c r="K7771" s="25" t="n">
        <v>1997</v>
      </c>
      <c r="L7771" s="25" t="s">
        <v>1834</v>
      </c>
      <c r="M7771" s="25" t="s">
        <v>171</v>
      </c>
      <c r="N7771" s="28" t="n">
        <v>4821</v>
      </c>
      <c r="O7771" s="25" t="s">
        <v>54</v>
      </c>
      <c r="P7771" s="29" t="n">
        <v>42755</v>
      </c>
      <c r="Q7771" s="29" t="n">
        <v>42801</v>
      </c>
      <c r="R7771" s="28" t="n">
        <v>4559</v>
      </c>
      <c r="S7771" s="28" t="n">
        <f aca="false">IF(O7771="Won",R7771,IF(O7771="Lost",0,N7771))</f>
        <v>4559</v>
      </c>
      <c r="T7771" s="30" t="n">
        <f aca="false">IF(AND(P7771&lt;&gt;"",Q7771&lt;&gt;""),Q7771-P7771,"")</f>
        <v>46</v>
      </c>
      <c r="U7771" s="30" t="str">
        <f aca="false">IF(AND(O7771="Engaging",P7771&lt;&gt;""),'Leia-me'!$B$5-P7771,"")</f>
        <v/>
      </c>
      <c r="V7771" s="25" t="str">
        <f aca="false">IF(O7771&lt;&gt;"Engaging","",IF(U7771&lt;='Leia-me'!$B$6,"Saudável",IF(U7771&lt;='Leia-me'!$B$7,"Esfriando",IF(U7771&lt;='Leia-me'!$B$8,"Última chance","Zumbi"))))</f>
        <v/>
      </c>
      <c r="W7771" s="25" t="n">
        <f aca="false">IF(O7771="Won",1,IF(O7771="Lost",0,""))</f>
        <v>1</v>
      </c>
      <c r="X7771" s="25" t="s">
        <v>1835</v>
      </c>
      <c r="Y7771" s="25" t="str">
        <f aca="false">IF(E7771="","Sim","")</f>
        <v/>
      </c>
    </row>
    <row r="7772" customFormat="false" ht="15" hidden="false" customHeight="false" outlineLevel="0" collapsed="false">
      <c r="A7772" s="25" t="s">
        <v>8035</v>
      </c>
      <c r="B7772" s="25" t="s">
        <v>102</v>
      </c>
      <c r="C7772" s="25" t="s">
        <v>111</v>
      </c>
      <c r="D7772" s="25" t="s">
        <v>113</v>
      </c>
      <c r="E7772" s="25" t="s">
        <v>419</v>
      </c>
      <c r="F7772" s="25" t="s">
        <v>146</v>
      </c>
      <c r="G7772" s="26" t="n">
        <v>2741.37</v>
      </c>
      <c r="H7772" s="27" t="n">
        <v>9226</v>
      </c>
      <c r="I7772" s="25" t="s">
        <v>147</v>
      </c>
      <c r="K7772" s="25" t="n">
        <v>1985</v>
      </c>
      <c r="L7772" s="25" t="s">
        <v>1834</v>
      </c>
      <c r="M7772" s="25" t="s">
        <v>171</v>
      </c>
      <c r="N7772" s="28" t="n">
        <v>4821</v>
      </c>
      <c r="O7772" s="25" t="s">
        <v>54</v>
      </c>
      <c r="P7772" s="29" t="n">
        <v>42755</v>
      </c>
      <c r="Q7772" s="29" t="n">
        <v>42822</v>
      </c>
      <c r="R7772" s="28" t="n">
        <v>4221</v>
      </c>
      <c r="S7772" s="28" t="n">
        <f aca="false">IF(O7772="Won",R7772,IF(O7772="Lost",0,N7772))</f>
        <v>4221</v>
      </c>
      <c r="T7772" s="30" t="n">
        <f aca="false">IF(AND(P7772&lt;&gt;"",Q7772&lt;&gt;""),Q7772-P7772,"")</f>
        <v>67</v>
      </c>
      <c r="U7772" s="30" t="str">
        <f aca="false">IF(AND(O7772="Engaging",P7772&lt;&gt;""),'Leia-me'!$B$5-P7772,"")</f>
        <v/>
      </c>
      <c r="V7772" s="25" t="str">
        <f aca="false">IF(O7772&lt;&gt;"Engaging","",IF(U7772&lt;='Leia-me'!$B$6,"Saudável",IF(U7772&lt;='Leia-me'!$B$7,"Esfriando",IF(U7772&lt;='Leia-me'!$B$8,"Última chance","Zumbi"))))</f>
        <v/>
      </c>
      <c r="W7772" s="25" t="n">
        <f aca="false">IF(O7772="Won",1,IF(O7772="Lost",0,""))</f>
        <v>1</v>
      </c>
      <c r="X7772" s="25" t="s">
        <v>1835</v>
      </c>
      <c r="Y7772" s="25" t="str">
        <f aca="false">IF(E7772="","Sim","")</f>
        <v/>
      </c>
    </row>
    <row r="7773" customFormat="false" ht="15" hidden="false" customHeight="false" outlineLevel="0" collapsed="false">
      <c r="A7773" s="25" t="s">
        <v>8036</v>
      </c>
      <c r="B7773" s="25" t="s">
        <v>102</v>
      </c>
      <c r="C7773" s="25" t="s">
        <v>111</v>
      </c>
      <c r="D7773" s="25" t="s">
        <v>113</v>
      </c>
      <c r="E7773" s="25" t="s">
        <v>1778</v>
      </c>
      <c r="F7773" s="25" t="s">
        <v>146</v>
      </c>
      <c r="G7773" s="26" t="n">
        <v>1618.89</v>
      </c>
      <c r="H7773" s="27" t="n">
        <v>3889</v>
      </c>
      <c r="I7773" s="25" t="s">
        <v>147</v>
      </c>
      <c r="K7773" s="25" t="n">
        <v>2004</v>
      </c>
      <c r="L7773" s="25" t="s">
        <v>186</v>
      </c>
      <c r="M7773" s="25" t="s">
        <v>171</v>
      </c>
      <c r="N7773" s="28" t="n">
        <v>550</v>
      </c>
      <c r="O7773" s="25" t="s">
        <v>54</v>
      </c>
      <c r="P7773" s="29" t="n">
        <v>42760</v>
      </c>
      <c r="Q7773" s="29" t="n">
        <v>42861</v>
      </c>
      <c r="R7773" s="28" t="n">
        <v>481</v>
      </c>
      <c r="S7773" s="28" t="n">
        <f aca="false">IF(O7773="Won",R7773,IF(O7773="Lost",0,N7773))</f>
        <v>481</v>
      </c>
      <c r="T7773" s="30" t="n">
        <f aca="false">IF(AND(P7773&lt;&gt;"",Q7773&lt;&gt;""),Q7773-P7773,"")</f>
        <v>101</v>
      </c>
      <c r="U7773" s="30" t="str">
        <f aca="false">IF(AND(O7773="Engaging",P7773&lt;&gt;""),'Leia-me'!$B$5-P7773,"")</f>
        <v/>
      </c>
      <c r="V7773" s="25" t="str">
        <f aca="false">IF(O7773&lt;&gt;"Engaging","",IF(U7773&lt;='Leia-me'!$B$6,"Saudável",IF(U7773&lt;='Leia-me'!$B$7,"Esfriando",IF(U7773&lt;='Leia-me'!$B$8,"Última chance","Zumbi"))))</f>
        <v/>
      </c>
      <c r="W7773" s="25" t="n">
        <f aca="false">IF(O7773="Won",1,IF(O7773="Lost",0,""))</f>
        <v>1</v>
      </c>
      <c r="Y7773" s="25" t="str">
        <f aca="false">IF(E7773="","Sim","")</f>
        <v/>
      </c>
    </row>
    <row r="7774" customFormat="false" ht="15" hidden="false" customHeight="false" outlineLevel="0" collapsed="false">
      <c r="A7774" s="25" t="s">
        <v>8037</v>
      </c>
      <c r="B7774" s="25" t="s">
        <v>102</v>
      </c>
      <c r="C7774" s="25" t="s">
        <v>111</v>
      </c>
      <c r="D7774" s="25" t="s">
        <v>113</v>
      </c>
      <c r="E7774" s="25" t="s">
        <v>218</v>
      </c>
      <c r="F7774" s="25" t="s">
        <v>146</v>
      </c>
      <c r="G7774" s="26" t="n">
        <v>4.54</v>
      </c>
      <c r="H7774" s="27" t="n">
        <v>9</v>
      </c>
      <c r="I7774" s="25" t="s">
        <v>147</v>
      </c>
      <c r="K7774" s="25" t="n">
        <v>2017</v>
      </c>
      <c r="L7774" s="25" t="s">
        <v>170</v>
      </c>
      <c r="M7774" s="25" t="s">
        <v>171</v>
      </c>
      <c r="N7774" s="28" t="n">
        <v>1096</v>
      </c>
      <c r="O7774" s="25" t="s">
        <v>54</v>
      </c>
      <c r="P7774" s="29" t="n">
        <v>42762</v>
      </c>
      <c r="Q7774" s="29" t="n">
        <v>42824</v>
      </c>
      <c r="R7774" s="28" t="n">
        <v>1136</v>
      </c>
      <c r="S7774" s="28" t="n">
        <f aca="false">IF(O7774="Won",R7774,IF(O7774="Lost",0,N7774))</f>
        <v>1136</v>
      </c>
      <c r="T7774" s="30" t="n">
        <f aca="false">IF(AND(P7774&lt;&gt;"",Q7774&lt;&gt;""),Q7774-P7774,"")</f>
        <v>62</v>
      </c>
      <c r="U7774" s="30" t="str">
        <f aca="false">IF(AND(O7774="Engaging",P7774&lt;&gt;""),'Leia-me'!$B$5-P7774,"")</f>
        <v/>
      </c>
      <c r="V7774" s="25" t="str">
        <f aca="false">IF(O7774&lt;&gt;"Engaging","",IF(U7774&lt;='Leia-me'!$B$6,"Saudável",IF(U7774&lt;='Leia-me'!$B$7,"Esfriando",IF(U7774&lt;='Leia-me'!$B$8,"Última chance","Zumbi"))))</f>
        <v/>
      </c>
      <c r="W7774" s="25" t="n">
        <f aca="false">IF(O7774="Won",1,IF(O7774="Lost",0,""))</f>
        <v>1</v>
      </c>
      <c r="Y7774" s="25" t="str">
        <f aca="false">IF(E7774="","Sim","")</f>
        <v/>
      </c>
    </row>
    <row r="7775" customFormat="false" ht="15" hidden="false" customHeight="false" outlineLevel="0" collapsed="false">
      <c r="A7775" s="25" t="s">
        <v>8038</v>
      </c>
      <c r="B7775" s="25" t="s">
        <v>102</v>
      </c>
      <c r="C7775" s="25" t="s">
        <v>111</v>
      </c>
      <c r="D7775" s="25" t="s">
        <v>113</v>
      </c>
      <c r="E7775" s="25" t="s">
        <v>1158</v>
      </c>
      <c r="F7775" s="25" t="s">
        <v>185</v>
      </c>
      <c r="G7775" s="26" t="n">
        <v>7708.38</v>
      </c>
      <c r="H7775" s="27" t="n">
        <v>13756</v>
      </c>
      <c r="I7775" s="25" t="s">
        <v>147</v>
      </c>
      <c r="K7775" s="25" t="n">
        <v>1980</v>
      </c>
      <c r="L7775" s="25" t="s">
        <v>1834</v>
      </c>
      <c r="M7775" s="25" t="s">
        <v>171</v>
      </c>
      <c r="N7775" s="28" t="n">
        <v>4821</v>
      </c>
      <c r="O7775" s="25" t="s">
        <v>55</v>
      </c>
      <c r="P7775" s="29" t="n">
        <v>42769</v>
      </c>
      <c r="Q7775" s="29" t="n">
        <v>42870</v>
      </c>
      <c r="R7775" s="28" t="n">
        <v>0</v>
      </c>
      <c r="S7775" s="28" t="n">
        <f aca="false">IF(O7775="Won",R7775,IF(O7775="Lost",0,N7775))</f>
        <v>0</v>
      </c>
      <c r="T7775" s="30" t="n">
        <f aca="false">IF(AND(P7775&lt;&gt;"",Q7775&lt;&gt;""),Q7775-P7775,"")</f>
        <v>101</v>
      </c>
      <c r="U7775" s="30" t="str">
        <f aca="false">IF(AND(O7775="Engaging",P7775&lt;&gt;""),'Leia-me'!$B$5-P7775,"")</f>
        <v/>
      </c>
      <c r="V7775" s="25" t="str">
        <f aca="false">IF(O7775&lt;&gt;"Engaging","",IF(U7775&lt;='Leia-me'!$B$6,"Saudável",IF(U7775&lt;='Leia-me'!$B$7,"Esfriando",IF(U7775&lt;='Leia-me'!$B$8,"Última chance","Zumbi"))))</f>
        <v/>
      </c>
      <c r="W7775" s="25" t="n">
        <f aca="false">IF(O7775="Won",1,IF(O7775="Lost",0,""))</f>
        <v>0</v>
      </c>
      <c r="X7775" s="25" t="s">
        <v>1835</v>
      </c>
      <c r="Y7775" s="25" t="str">
        <f aca="false">IF(E7775="","Sim","")</f>
        <v/>
      </c>
    </row>
    <row r="7776" customFormat="false" ht="15" hidden="false" customHeight="false" outlineLevel="0" collapsed="false">
      <c r="A7776" s="25" t="s">
        <v>8039</v>
      </c>
      <c r="B7776" s="25" t="s">
        <v>102</v>
      </c>
      <c r="C7776" s="25" t="s">
        <v>111</v>
      </c>
      <c r="D7776" s="25" t="s">
        <v>113</v>
      </c>
      <c r="G7776" s="31"/>
      <c r="H7776" s="32"/>
      <c r="L7776" s="25" t="s">
        <v>178</v>
      </c>
      <c r="M7776" s="25" t="s">
        <v>171</v>
      </c>
      <c r="N7776" s="28" t="n">
        <v>5482</v>
      </c>
      <c r="O7776" s="25" t="s">
        <v>56</v>
      </c>
      <c r="P7776" s="29" t="n">
        <v>42770</v>
      </c>
      <c r="Q7776" s="33"/>
      <c r="R7776" s="34"/>
      <c r="S7776" s="28" t="n">
        <f aca="false">IF(O7776="Won",R7776,IF(O7776="Lost",0,N7776))</f>
        <v>5482</v>
      </c>
      <c r="T7776" s="30" t="str">
        <f aca="false">IF(AND(P7776&lt;&gt;"",Q7776&lt;&gt;""),Q7776-P7776,"")</f>
        <v/>
      </c>
      <c r="U7776" s="30" t="n">
        <f aca="false">IF(AND(O7776="Engaging",P7776&lt;&gt;""),'Leia-me'!$B$5-P7776,"")</f>
        <v>330</v>
      </c>
      <c r="V7776" s="25" t="str">
        <f aca="false">IF(O7776&lt;&gt;"Engaging","",IF(U7776&lt;='Leia-me'!$B$6,"Saudável",IF(U7776&lt;='Leia-me'!$B$7,"Esfriando",IF(U7776&lt;='Leia-me'!$B$8,"Última chance","Zumbi"))))</f>
        <v>Zumbi</v>
      </c>
      <c r="W7776" s="25" t="str">
        <f aca="false">IF(O7776="Won",1,IF(O7776="Lost",0,""))</f>
        <v/>
      </c>
      <c r="Y7776" s="25" t="str">
        <f aca="false">IF(E7776="","Sim","")</f>
        <v>Sim</v>
      </c>
    </row>
    <row r="7777" customFormat="false" ht="15" hidden="false" customHeight="false" outlineLevel="0" collapsed="false">
      <c r="A7777" s="25" t="s">
        <v>8040</v>
      </c>
      <c r="B7777" s="25" t="s">
        <v>102</v>
      </c>
      <c r="C7777" s="25" t="s">
        <v>111</v>
      </c>
      <c r="D7777" s="25" t="s">
        <v>113</v>
      </c>
      <c r="E7777" s="25" t="s">
        <v>417</v>
      </c>
      <c r="F7777" s="25" t="s">
        <v>211</v>
      </c>
      <c r="G7777" s="26" t="n">
        <v>223.8</v>
      </c>
      <c r="H7777" s="27" t="n">
        <v>299</v>
      </c>
      <c r="I7777" s="25" t="s">
        <v>147</v>
      </c>
      <c r="K7777" s="25" t="n">
        <v>2003</v>
      </c>
      <c r="L7777" s="25" t="s">
        <v>186</v>
      </c>
      <c r="M7777" s="25" t="s">
        <v>171</v>
      </c>
      <c r="N7777" s="28" t="n">
        <v>550</v>
      </c>
      <c r="O7777" s="25" t="s">
        <v>54</v>
      </c>
      <c r="P7777" s="29" t="n">
        <v>42770</v>
      </c>
      <c r="Q7777" s="29" t="n">
        <v>42872</v>
      </c>
      <c r="R7777" s="28" t="n">
        <v>582</v>
      </c>
      <c r="S7777" s="28" t="n">
        <f aca="false">IF(O7777="Won",R7777,IF(O7777="Lost",0,N7777))</f>
        <v>582</v>
      </c>
      <c r="T7777" s="30" t="n">
        <f aca="false">IF(AND(P7777&lt;&gt;"",Q7777&lt;&gt;""),Q7777-P7777,"")</f>
        <v>102</v>
      </c>
      <c r="U7777" s="30" t="str">
        <f aca="false">IF(AND(O7777="Engaging",P7777&lt;&gt;""),'Leia-me'!$B$5-P7777,"")</f>
        <v/>
      </c>
      <c r="V7777" s="25" t="str">
        <f aca="false">IF(O7777&lt;&gt;"Engaging","",IF(U7777&lt;='Leia-me'!$B$6,"Saudável",IF(U7777&lt;='Leia-me'!$B$7,"Esfriando",IF(U7777&lt;='Leia-me'!$B$8,"Última chance","Zumbi"))))</f>
        <v/>
      </c>
      <c r="W7777" s="25" t="n">
        <f aca="false">IF(O7777="Won",1,IF(O7777="Lost",0,""))</f>
        <v>1</v>
      </c>
      <c r="Y7777" s="25" t="str">
        <f aca="false">IF(E7777="","Sim","")</f>
        <v/>
      </c>
    </row>
    <row r="7778" customFormat="false" ht="15" hidden="false" customHeight="false" outlineLevel="0" collapsed="false">
      <c r="A7778" s="25" t="s">
        <v>8041</v>
      </c>
      <c r="B7778" s="25" t="s">
        <v>102</v>
      </c>
      <c r="C7778" s="25" t="s">
        <v>111</v>
      </c>
      <c r="D7778" s="25" t="s">
        <v>113</v>
      </c>
      <c r="E7778" s="25" t="s">
        <v>860</v>
      </c>
      <c r="F7778" s="25" t="s">
        <v>168</v>
      </c>
      <c r="G7778" s="26" t="n">
        <v>894.37</v>
      </c>
      <c r="H7778" s="27" t="n">
        <v>1593</v>
      </c>
      <c r="I7778" s="25" t="s">
        <v>861</v>
      </c>
      <c r="K7778" s="25" t="n">
        <v>2008</v>
      </c>
      <c r="L7778" s="25" t="s">
        <v>186</v>
      </c>
      <c r="M7778" s="25" t="s">
        <v>171</v>
      </c>
      <c r="N7778" s="28" t="n">
        <v>550</v>
      </c>
      <c r="O7778" s="25" t="s">
        <v>54</v>
      </c>
      <c r="P7778" s="29" t="n">
        <v>42770</v>
      </c>
      <c r="Q7778" s="29" t="n">
        <v>42857</v>
      </c>
      <c r="R7778" s="28" t="n">
        <v>583</v>
      </c>
      <c r="S7778" s="28" t="n">
        <f aca="false">IF(O7778="Won",R7778,IF(O7778="Lost",0,N7778))</f>
        <v>583</v>
      </c>
      <c r="T7778" s="30" t="n">
        <f aca="false">IF(AND(P7778&lt;&gt;"",Q7778&lt;&gt;""),Q7778-P7778,"")</f>
        <v>87</v>
      </c>
      <c r="U7778" s="30" t="str">
        <f aca="false">IF(AND(O7778="Engaging",P7778&lt;&gt;""),'Leia-me'!$B$5-P7778,"")</f>
        <v/>
      </c>
      <c r="V7778" s="25" t="str">
        <f aca="false">IF(O7778&lt;&gt;"Engaging","",IF(U7778&lt;='Leia-me'!$B$6,"Saudável",IF(U7778&lt;='Leia-me'!$B$7,"Esfriando",IF(U7778&lt;='Leia-me'!$B$8,"Última chance","Zumbi"))))</f>
        <v/>
      </c>
      <c r="W7778" s="25" t="n">
        <f aca="false">IF(O7778="Won",1,IF(O7778="Lost",0,""))</f>
        <v>1</v>
      </c>
      <c r="Y7778" s="25" t="str">
        <f aca="false">IF(E7778="","Sim","")</f>
        <v/>
      </c>
    </row>
    <row r="7779" customFormat="false" ht="15" hidden="false" customHeight="false" outlineLevel="0" collapsed="false">
      <c r="A7779" s="25" t="s">
        <v>8042</v>
      </c>
      <c r="B7779" s="25" t="s">
        <v>102</v>
      </c>
      <c r="C7779" s="25" t="s">
        <v>111</v>
      </c>
      <c r="D7779" s="25" t="s">
        <v>113</v>
      </c>
      <c r="G7779" s="31"/>
      <c r="H7779" s="32"/>
      <c r="L7779" s="25" t="s">
        <v>1834</v>
      </c>
      <c r="M7779" s="25" t="s">
        <v>171</v>
      </c>
      <c r="N7779" s="28" t="n">
        <v>4821</v>
      </c>
      <c r="O7779" s="25" t="s">
        <v>56</v>
      </c>
      <c r="P7779" s="29" t="n">
        <v>42774</v>
      </c>
      <c r="Q7779" s="33"/>
      <c r="R7779" s="34"/>
      <c r="S7779" s="28" t="n">
        <f aca="false">IF(O7779="Won",R7779,IF(O7779="Lost",0,N7779))</f>
        <v>4821</v>
      </c>
      <c r="T7779" s="30" t="str">
        <f aca="false">IF(AND(P7779&lt;&gt;"",Q7779&lt;&gt;""),Q7779-P7779,"")</f>
        <v/>
      </c>
      <c r="U7779" s="30" t="n">
        <f aca="false">IF(AND(O7779="Engaging",P7779&lt;&gt;""),'Leia-me'!$B$5-P7779,"")</f>
        <v>326</v>
      </c>
      <c r="V7779" s="25" t="str">
        <f aca="false">IF(O7779&lt;&gt;"Engaging","",IF(U7779&lt;='Leia-me'!$B$6,"Saudável",IF(U7779&lt;='Leia-me'!$B$7,"Esfriando",IF(U7779&lt;='Leia-me'!$B$8,"Última chance","Zumbi"))))</f>
        <v>Zumbi</v>
      </c>
      <c r="W7779" s="25" t="str">
        <f aca="false">IF(O7779="Won",1,IF(O7779="Lost",0,""))</f>
        <v/>
      </c>
      <c r="X7779" s="25" t="s">
        <v>1835</v>
      </c>
      <c r="Y7779" s="25" t="str">
        <f aca="false">IF(E7779="","Sim","")</f>
        <v>Sim</v>
      </c>
    </row>
    <row r="7780" customFormat="false" ht="15" hidden="false" customHeight="false" outlineLevel="0" collapsed="false">
      <c r="A7780" s="25" t="s">
        <v>8043</v>
      </c>
      <c r="B7780" s="25" t="s">
        <v>102</v>
      </c>
      <c r="C7780" s="25" t="s">
        <v>111</v>
      </c>
      <c r="D7780" s="25" t="s">
        <v>113</v>
      </c>
      <c r="E7780" s="25" t="s">
        <v>2484</v>
      </c>
      <c r="F7780" s="25" t="s">
        <v>155</v>
      </c>
      <c r="G7780" s="26" t="n">
        <v>1825.82</v>
      </c>
      <c r="H7780" s="27" t="n">
        <v>5595</v>
      </c>
      <c r="I7780" s="25" t="s">
        <v>147</v>
      </c>
      <c r="J7780" s="25" t="s">
        <v>156</v>
      </c>
      <c r="K7780" s="25" t="n">
        <v>1995</v>
      </c>
      <c r="L7780" s="25" t="s">
        <v>186</v>
      </c>
      <c r="M7780" s="25" t="s">
        <v>171</v>
      </c>
      <c r="N7780" s="28" t="n">
        <v>550</v>
      </c>
      <c r="O7780" s="25" t="s">
        <v>54</v>
      </c>
      <c r="P7780" s="29" t="n">
        <v>42775</v>
      </c>
      <c r="Q7780" s="29" t="n">
        <v>42857</v>
      </c>
      <c r="R7780" s="28" t="n">
        <v>516</v>
      </c>
      <c r="S7780" s="28" t="n">
        <f aca="false">IF(O7780="Won",R7780,IF(O7780="Lost",0,N7780))</f>
        <v>516</v>
      </c>
      <c r="T7780" s="30" t="n">
        <f aca="false">IF(AND(P7780&lt;&gt;"",Q7780&lt;&gt;""),Q7780-P7780,"")</f>
        <v>82</v>
      </c>
      <c r="U7780" s="30" t="str">
        <f aca="false">IF(AND(O7780="Engaging",P7780&lt;&gt;""),'Leia-me'!$B$5-P7780,"")</f>
        <v/>
      </c>
      <c r="V7780" s="25" t="str">
        <f aca="false">IF(O7780&lt;&gt;"Engaging","",IF(U7780&lt;='Leia-me'!$B$6,"Saudável",IF(U7780&lt;='Leia-me'!$B$7,"Esfriando",IF(U7780&lt;='Leia-me'!$B$8,"Última chance","Zumbi"))))</f>
        <v/>
      </c>
      <c r="W7780" s="25" t="n">
        <f aca="false">IF(O7780="Won",1,IF(O7780="Lost",0,""))</f>
        <v>1</v>
      </c>
      <c r="Y7780" s="25" t="str">
        <f aca="false">IF(E7780="","Sim","")</f>
        <v/>
      </c>
    </row>
    <row r="7781" customFormat="false" ht="15" hidden="false" customHeight="false" outlineLevel="0" collapsed="false">
      <c r="A7781" s="25" t="s">
        <v>8044</v>
      </c>
      <c r="B7781" s="25" t="s">
        <v>102</v>
      </c>
      <c r="C7781" s="25" t="s">
        <v>111</v>
      </c>
      <c r="D7781" s="25" t="s">
        <v>113</v>
      </c>
      <c r="G7781" s="31"/>
      <c r="H7781" s="32"/>
      <c r="L7781" s="25" t="s">
        <v>186</v>
      </c>
      <c r="M7781" s="25" t="s">
        <v>171</v>
      </c>
      <c r="N7781" s="28" t="n">
        <v>550</v>
      </c>
      <c r="O7781" s="25" t="s">
        <v>56</v>
      </c>
      <c r="P7781" s="29" t="n">
        <v>42777</v>
      </c>
      <c r="Q7781" s="33"/>
      <c r="R7781" s="34"/>
      <c r="S7781" s="28" t="n">
        <f aca="false">IF(O7781="Won",R7781,IF(O7781="Lost",0,N7781))</f>
        <v>550</v>
      </c>
      <c r="T7781" s="30" t="str">
        <f aca="false">IF(AND(P7781&lt;&gt;"",Q7781&lt;&gt;""),Q7781-P7781,"")</f>
        <v/>
      </c>
      <c r="U7781" s="30" t="n">
        <f aca="false">IF(AND(O7781="Engaging",P7781&lt;&gt;""),'Leia-me'!$B$5-P7781,"")</f>
        <v>323</v>
      </c>
      <c r="V7781" s="25" t="str">
        <f aca="false">IF(O7781&lt;&gt;"Engaging","",IF(U7781&lt;='Leia-me'!$B$6,"Saudável",IF(U7781&lt;='Leia-me'!$B$7,"Esfriando",IF(U7781&lt;='Leia-me'!$B$8,"Última chance","Zumbi"))))</f>
        <v>Zumbi</v>
      </c>
      <c r="W7781" s="25" t="str">
        <f aca="false">IF(O7781="Won",1,IF(O7781="Lost",0,""))</f>
        <v/>
      </c>
      <c r="Y7781" s="25" t="str">
        <f aca="false">IF(E7781="","Sim","")</f>
        <v>Sim</v>
      </c>
    </row>
    <row r="7782" customFormat="false" ht="15" hidden="false" customHeight="false" outlineLevel="0" collapsed="false">
      <c r="A7782" s="25" t="s">
        <v>8045</v>
      </c>
      <c r="B7782" s="25" t="s">
        <v>102</v>
      </c>
      <c r="C7782" s="25" t="s">
        <v>111</v>
      </c>
      <c r="D7782" s="25" t="s">
        <v>113</v>
      </c>
      <c r="E7782" s="25" t="s">
        <v>1158</v>
      </c>
      <c r="F7782" s="25" t="s">
        <v>185</v>
      </c>
      <c r="G7782" s="26" t="n">
        <v>7708.38</v>
      </c>
      <c r="H7782" s="27" t="n">
        <v>13756</v>
      </c>
      <c r="I7782" s="25" t="s">
        <v>147</v>
      </c>
      <c r="K7782" s="25" t="n">
        <v>1980</v>
      </c>
      <c r="L7782" s="25" t="s">
        <v>186</v>
      </c>
      <c r="M7782" s="25" t="s">
        <v>171</v>
      </c>
      <c r="N7782" s="28" t="n">
        <v>550</v>
      </c>
      <c r="O7782" s="25" t="s">
        <v>54</v>
      </c>
      <c r="P7782" s="29" t="n">
        <v>42777</v>
      </c>
      <c r="Q7782" s="29" t="n">
        <v>42909</v>
      </c>
      <c r="R7782" s="28" t="n">
        <v>584</v>
      </c>
      <c r="S7782" s="28" t="n">
        <f aca="false">IF(O7782="Won",R7782,IF(O7782="Lost",0,N7782))</f>
        <v>584</v>
      </c>
      <c r="T7782" s="30" t="n">
        <f aca="false">IF(AND(P7782&lt;&gt;"",Q7782&lt;&gt;""),Q7782-P7782,"")</f>
        <v>132</v>
      </c>
      <c r="U7782" s="30" t="str">
        <f aca="false">IF(AND(O7782="Engaging",P7782&lt;&gt;""),'Leia-me'!$B$5-P7782,"")</f>
        <v/>
      </c>
      <c r="V7782" s="25" t="str">
        <f aca="false">IF(O7782&lt;&gt;"Engaging","",IF(U7782&lt;='Leia-me'!$B$6,"Saudável",IF(U7782&lt;='Leia-me'!$B$7,"Esfriando",IF(U7782&lt;='Leia-me'!$B$8,"Última chance","Zumbi"))))</f>
        <v/>
      </c>
      <c r="W7782" s="25" t="n">
        <f aca="false">IF(O7782="Won",1,IF(O7782="Lost",0,""))</f>
        <v>1</v>
      </c>
      <c r="Y7782" s="25" t="str">
        <f aca="false">IF(E7782="","Sim","")</f>
        <v/>
      </c>
    </row>
    <row r="7783" customFormat="false" ht="15" hidden="false" customHeight="false" outlineLevel="0" collapsed="false">
      <c r="A7783" s="25" t="s">
        <v>8046</v>
      </c>
      <c r="B7783" s="25" t="s">
        <v>102</v>
      </c>
      <c r="C7783" s="25" t="s">
        <v>111</v>
      </c>
      <c r="D7783" s="25" t="s">
        <v>113</v>
      </c>
      <c r="E7783" s="25" t="s">
        <v>433</v>
      </c>
      <c r="F7783" s="25" t="s">
        <v>211</v>
      </c>
      <c r="G7783" s="26" t="n">
        <v>2214.94</v>
      </c>
      <c r="H7783" s="27" t="n">
        <v>5374</v>
      </c>
      <c r="I7783" s="25" t="s">
        <v>147</v>
      </c>
      <c r="K7783" s="25" t="n">
        <v>1996</v>
      </c>
      <c r="L7783" s="25" t="s">
        <v>186</v>
      </c>
      <c r="M7783" s="25" t="s">
        <v>171</v>
      </c>
      <c r="N7783" s="28" t="n">
        <v>550</v>
      </c>
      <c r="O7783" s="25" t="s">
        <v>54</v>
      </c>
      <c r="P7783" s="29" t="n">
        <v>42779</v>
      </c>
      <c r="Q7783" s="29" t="n">
        <v>42866</v>
      </c>
      <c r="R7783" s="28" t="n">
        <v>589</v>
      </c>
      <c r="S7783" s="28" t="n">
        <f aca="false">IF(O7783="Won",R7783,IF(O7783="Lost",0,N7783))</f>
        <v>589</v>
      </c>
      <c r="T7783" s="30" t="n">
        <f aca="false">IF(AND(P7783&lt;&gt;"",Q7783&lt;&gt;""),Q7783-P7783,"")</f>
        <v>87</v>
      </c>
      <c r="U7783" s="30" t="str">
        <f aca="false">IF(AND(O7783="Engaging",P7783&lt;&gt;""),'Leia-me'!$B$5-P7783,"")</f>
        <v/>
      </c>
      <c r="V7783" s="25" t="str">
        <f aca="false">IF(O7783&lt;&gt;"Engaging","",IF(U7783&lt;='Leia-me'!$B$6,"Saudável",IF(U7783&lt;='Leia-me'!$B$7,"Esfriando",IF(U7783&lt;='Leia-me'!$B$8,"Última chance","Zumbi"))))</f>
        <v/>
      </c>
      <c r="W7783" s="25" t="n">
        <f aca="false">IF(O7783="Won",1,IF(O7783="Lost",0,""))</f>
        <v>1</v>
      </c>
      <c r="Y7783" s="25" t="str">
        <f aca="false">IF(E7783="","Sim","")</f>
        <v/>
      </c>
    </row>
    <row r="7784" customFormat="false" ht="15" hidden="false" customHeight="false" outlineLevel="0" collapsed="false">
      <c r="A7784" s="25" t="s">
        <v>8047</v>
      </c>
      <c r="B7784" s="25" t="s">
        <v>102</v>
      </c>
      <c r="C7784" s="25" t="s">
        <v>111</v>
      </c>
      <c r="D7784" s="25" t="s">
        <v>113</v>
      </c>
      <c r="G7784" s="31"/>
      <c r="H7784" s="32"/>
      <c r="L7784" s="25" t="s">
        <v>186</v>
      </c>
      <c r="M7784" s="25" t="s">
        <v>171</v>
      </c>
      <c r="N7784" s="28" t="n">
        <v>550</v>
      </c>
      <c r="O7784" s="25" t="s">
        <v>56</v>
      </c>
      <c r="P7784" s="29" t="n">
        <v>42781</v>
      </c>
      <c r="Q7784" s="33"/>
      <c r="R7784" s="34"/>
      <c r="S7784" s="28" t="n">
        <f aca="false">IF(O7784="Won",R7784,IF(O7784="Lost",0,N7784))</f>
        <v>550</v>
      </c>
      <c r="T7784" s="30" t="str">
        <f aca="false">IF(AND(P7784&lt;&gt;"",Q7784&lt;&gt;""),Q7784-P7784,"")</f>
        <v/>
      </c>
      <c r="U7784" s="30" t="n">
        <f aca="false">IF(AND(O7784="Engaging",P7784&lt;&gt;""),'Leia-me'!$B$5-P7784,"")</f>
        <v>319</v>
      </c>
      <c r="V7784" s="25" t="str">
        <f aca="false">IF(O7784&lt;&gt;"Engaging","",IF(U7784&lt;='Leia-me'!$B$6,"Saudável",IF(U7784&lt;='Leia-me'!$B$7,"Esfriando",IF(U7784&lt;='Leia-me'!$B$8,"Última chance","Zumbi"))))</f>
        <v>Zumbi</v>
      </c>
      <c r="W7784" s="25" t="str">
        <f aca="false">IF(O7784="Won",1,IF(O7784="Lost",0,""))</f>
        <v/>
      </c>
      <c r="Y7784" s="25" t="str">
        <f aca="false">IF(E7784="","Sim","")</f>
        <v>Sim</v>
      </c>
    </row>
    <row r="7785" customFormat="false" ht="15" hidden="false" customHeight="false" outlineLevel="0" collapsed="false">
      <c r="A7785" s="25" t="s">
        <v>8048</v>
      </c>
      <c r="B7785" s="25" t="s">
        <v>102</v>
      </c>
      <c r="C7785" s="25" t="s">
        <v>111</v>
      </c>
      <c r="D7785" s="25" t="s">
        <v>113</v>
      </c>
      <c r="E7785" s="25" t="s">
        <v>3075</v>
      </c>
      <c r="F7785" s="25" t="s">
        <v>165</v>
      </c>
      <c r="G7785" s="26" t="n">
        <v>4269.9</v>
      </c>
      <c r="H7785" s="27" t="n">
        <v>6472</v>
      </c>
      <c r="I7785" s="25" t="s">
        <v>147</v>
      </c>
      <c r="J7785" s="25" t="s">
        <v>1347</v>
      </c>
      <c r="K7785" s="25" t="n">
        <v>1993</v>
      </c>
      <c r="L7785" s="25" t="s">
        <v>170</v>
      </c>
      <c r="M7785" s="25" t="s">
        <v>171</v>
      </c>
      <c r="N7785" s="28" t="n">
        <v>1096</v>
      </c>
      <c r="O7785" s="25" t="s">
        <v>55</v>
      </c>
      <c r="P7785" s="29" t="n">
        <v>42781</v>
      </c>
      <c r="Q7785" s="29" t="n">
        <v>42862</v>
      </c>
      <c r="R7785" s="28" t="n">
        <v>0</v>
      </c>
      <c r="S7785" s="28" t="n">
        <f aca="false">IF(O7785="Won",R7785,IF(O7785="Lost",0,N7785))</f>
        <v>0</v>
      </c>
      <c r="T7785" s="30" t="n">
        <f aca="false">IF(AND(P7785&lt;&gt;"",Q7785&lt;&gt;""),Q7785-P7785,"")</f>
        <v>81</v>
      </c>
      <c r="U7785" s="30" t="str">
        <f aca="false">IF(AND(O7785="Engaging",P7785&lt;&gt;""),'Leia-me'!$B$5-P7785,"")</f>
        <v/>
      </c>
      <c r="V7785" s="25" t="str">
        <f aca="false">IF(O7785&lt;&gt;"Engaging","",IF(U7785&lt;='Leia-me'!$B$6,"Saudável",IF(U7785&lt;='Leia-me'!$B$7,"Esfriando",IF(U7785&lt;='Leia-me'!$B$8,"Última chance","Zumbi"))))</f>
        <v/>
      </c>
      <c r="W7785" s="25" t="n">
        <f aca="false">IF(O7785="Won",1,IF(O7785="Lost",0,""))</f>
        <v>0</v>
      </c>
      <c r="Y7785" s="25" t="str">
        <f aca="false">IF(E7785="","Sim","")</f>
        <v/>
      </c>
    </row>
    <row r="7786" customFormat="false" ht="15" hidden="false" customHeight="false" outlineLevel="0" collapsed="false">
      <c r="A7786" s="25" t="s">
        <v>8049</v>
      </c>
      <c r="B7786" s="25" t="s">
        <v>102</v>
      </c>
      <c r="C7786" s="25" t="s">
        <v>111</v>
      </c>
      <c r="D7786" s="25" t="s">
        <v>113</v>
      </c>
      <c r="E7786" s="25" t="s">
        <v>419</v>
      </c>
      <c r="F7786" s="25" t="s">
        <v>146</v>
      </c>
      <c r="G7786" s="26" t="n">
        <v>2741.37</v>
      </c>
      <c r="H7786" s="27" t="n">
        <v>9226</v>
      </c>
      <c r="I7786" s="25" t="s">
        <v>147</v>
      </c>
      <c r="K7786" s="25" t="n">
        <v>1985</v>
      </c>
      <c r="L7786" s="25" t="s">
        <v>186</v>
      </c>
      <c r="M7786" s="25" t="s">
        <v>171</v>
      </c>
      <c r="N7786" s="28" t="n">
        <v>550</v>
      </c>
      <c r="O7786" s="25" t="s">
        <v>56</v>
      </c>
      <c r="P7786" s="29" t="n">
        <v>42782</v>
      </c>
      <c r="Q7786" s="33"/>
      <c r="R7786" s="34"/>
      <c r="S7786" s="28" t="n">
        <f aca="false">IF(O7786="Won",R7786,IF(O7786="Lost",0,N7786))</f>
        <v>550</v>
      </c>
      <c r="T7786" s="30" t="str">
        <f aca="false">IF(AND(P7786&lt;&gt;"",Q7786&lt;&gt;""),Q7786-P7786,"")</f>
        <v/>
      </c>
      <c r="U7786" s="30" t="n">
        <f aca="false">IF(AND(O7786="Engaging",P7786&lt;&gt;""),'Leia-me'!$B$5-P7786,"")</f>
        <v>318</v>
      </c>
      <c r="V7786" s="25" t="str">
        <f aca="false">IF(O7786&lt;&gt;"Engaging","",IF(U7786&lt;='Leia-me'!$B$6,"Saudável",IF(U7786&lt;='Leia-me'!$B$7,"Esfriando",IF(U7786&lt;='Leia-me'!$B$8,"Última chance","Zumbi"))))</f>
        <v>Zumbi</v>
      </c>
      <c r="W7786" s="25" t="str">
        <f aca="false">IF(O7786="Won",1,IF(O7786="Lost",0,""))</f>
        <v/>
      </c>
      <c r="Y7786" s="25" t="str">
        <f aca="false">IF(E7786="","Sim","")</f>
        <v/>
      </c>
    </row>
    <row r="7787" customFormat="false" ht="15" hidden="false" customHeight="false" outlineLevel="0" collapsed="false">
      <c r="A7787" s="25" t="s">
        <v>8050</v>
      </c>
      <c r="B7787" s="25" t="s">
        <v>102</v>
      </c>
      <c r="C7787" s="25" t="s">
        <v>111</v>
      </c>
      <c r="D7787" s="25" t="s">
        <v>113</v>
      </c>
      <c r="G7787" s="31"/>
      <c r="H7787" s="32"/>
      <c r="L7787" s="25" t="s">
        <v>1834</v>
      </c>
      <c r="M7787" s="25" t="s">
        <v>171</v>
      </c>
      <c r="N7787" s="28" t="n">
        <v>4821</v>
      </c>
      <c r="O7787" s="25" t="s">
        <v>56</v>
      </c>
      <c r="P7787" s="29" t="n">
        <v>42782</v>
      </c>
      <c r="Q7787" s="33"/>
      <c r="R7787" s="34"/>
      <c r="S7787" s="28" t="n">
        <f aca="false">IF(O7787="Won",R7787,IF(O7787="Lost",0,N7787))</f>
        <v>4821</v>
      </c>
      <c r="T7787" s="30" t="str">
        <f aca="false">IF(AND(P7787&lt;&gt;"",Q7787&lt;&gt;""),Q7787-P7787,"")</f>
        <v/>
      </c>
      <c r="U7787" s="30" t="n">
        <f aca="false">IF(AND(O7787="Engaging",P7787&lt;&gt;""),'Leia-me'!$B$5-P7787,"")</f>
        <v>318</v>
      </c>
      <c r="V7787" s="25" t="str">
        <f aca="false">IF(O7787&lt;&gt;"Engaging","",IF(U7787&lt;='Leia-me'!$B$6,"Saudável",IF(U7787&lt;='Leia-me'!$B$7,"Esfriando",IF(U7787&lt;='Leia-me'!$B$8,"Última chance","Zumbi"))))</f>
        <v>Zumbi</v>
      </c>
      <c r="W7787" s="25" t="str">
        <f aca="false">IF(O7787="Won",1,IF(O7787="Lost",0,""))</f>
        <v/>
      </c>
      <c r="X7787" s="25" t="s">
        <v>1835</v>
      </c>
      <c r="Y7787" s="25" t="str">
        <f aca="false">IF(E7787="","Sim","")</f>
        <v>Sim</v>
      </c>
    </row>
    <row r="7788" customFormat="false" ht="15" hidden="false" customHeight="false" outlineLevel="0" collapsed="false">
      <c r="A7788" s="25" t="s">
        <v>8051</v>
      </c>
      <c r="B7788" s="25" t="s">
        <v>102</v>
      </c>
      <c r="C7788" s="25" t="s">
        <v>111</v>
      </c>
      <c r="D7788" s="25" t="s">
        <v>113</v>
      </c>
      <c r="E7788" s="25" t="s">
        <v>195</v>
      </c>
      <c r="F7788" s="25" t="s">
        <v>185</v>
      </c>
      <c r="G7788" s="26" t="n">
        <v>8170.38</v>
      </c>
      <c r="H7788" s="27" t="n">
        <v>16499</v>
      </c>
      <c r="I7788" s="25" t="s">
        <v>196</v>
      </c>
      <c r="K7788" s="25" t="n">
        <v>1997</v>
      </c>
      <c r="L7788" s="25" t="s">
        <v>1834</v>
      </c>
      <c r="M7788" s="25" t="s">
        <v>171</v>
      </c>
      <c r="N7788" s="28" t="n">
        <v>4821</v>
      </c>
      <c r="O7788" s="25" t="s">
        <v>55</v>
      </c>
      <c r="P7788" s="29" t="n">
        <v>42782</v>
      </c>
      <c r="Q7788" s="29" t="n">
        <v>42869</v>
      </c>
      <c r="R7788" s="28" t="n">
        <v>0</v>
      </c>
      <c r="S7788" s="28" t="n">
        <f aca="false">IF(O7788="Won",R7788,IF(O7788="Lost",0,N7788))</f>
        <v>0</v>
      </c>
      <c r="T7788" s="30" t="n">
        <f aca="false">IF(AND(P7788&lt;&gt;"",Q7788&lt;&gt;""),Q7788-P7788,"")</f>
        <v>87</v>
      </c>
      <c r="U7788" s="30" t="str">
        <f aca="false">IF(AND(O7788="Engaging",P7788&lt;&gt;""),'Leia-me'!$B$5-P7788,"")</f>
        <v/>
      </c>
      <c r="V7788" s="25" t="str">
        <f aca="false">IF(O7788&lt;&gt;"Engaging","",IF(U7788&lt;='Leia-me'!$B$6,"Saudável",IF(U7788&lt;='Leia-me'!$B$7,"Esfriando",IF(U7788&lt;='Leia-me'!$B$8,"Última chance","Zumbi"))))</f>
        <v/>
      </c>
      <c r="W7788" s="25" t="n">
        <f aca="false">IF(O7788="Won",1,IF(O7788="Lost",0,""))</f>
        <v>0</v>
      </c>
      <c r="X7788" s="25" t="s">
        <v>1835</v>
      </c>
      <c r="Y7788" s="25" t="str">
        <f aca="false">IF(E7788="","Sim","")</f>
        <v/>
      </c>
    </row>
    <row r="7789" customFormat="false" ht="15" hidden="false" customHeight="false" outlineLevel="0" collapsed="false">
      <c r="A7789" s="25" t="s">
        <v>8052</v>
      </c>
      <c r="B7789" s="25" t="s">
        <v>102</v>
      </c>
      <c r="C7789" s="25" t="s">
        <v>111</v>
      </c>
      <c r="D7789" s="25" t="s">
        <v>113</v>
      </c>
      <c r="E7789" s="25" t="s">
        <v>452</v>
      </c>
      <c r="F7789" s="25" t="s">
        <v>185</v>
      </c>
      <c r="G7789" s="26" t="n">
        <v>1712.68</v>
      </c>
      <c r="H7789" s="27" t="n">
        <v>3194</v>
      </c>
      <c r="I7789" s="25" t="s">
        <v>147</v>
      </c>
      <c r="J7789" s="25" t="s">
        <v>193</v>
      </c>
      <c r="K7789" s="25" t="n">
        <v>1992</v>
      </c>
      <c r="L7789" s="25" t="s">
        <v>170</v>
      </c>
      <c r="M7789" s="25" t="s">
        <v>171</v>
      </c>
      <c r="N7789" s="28" t="n">
        <v>1096</v>
      </c>
      <c r="O7789" s="25" t="s">
        <v>56</v>
      </c>
      <c r="P7789" s="29" t="n">
        <v>42786</v>
      </c>
      <c r="Q7789" s="33"/>
      <c r="R7789" s="34"/>
      <c r="S7789" s="28" t="n">
        <f aca="false">IF(O7789="Won",R7789,IF(O7789="Lost",0,N7789))</f>
        <v>1096</v>
      </c>
      <c r="T7789" s="30" t="str">
        <f aca="false">IF(AND(P7789&lt;&gt;"",Q7789&lt;&gt;""),Q7789-P7789,"")</f>
        <v/>
      </c>
      <c r="U7789" s="30" t="n">
        <f aca="false">IF(AND(O7789="Engaging",P7789&lt;&gt;""),'Leia-me'!$B$5-P7789,"")</f>
        <v>314</v>
      </c>
      <c r="V7789" s="25" t="str">
        <f aca="false">IF(O7789&lt;&gt;"Engaging","",IF(U7789&lt;='Leia-me'!$B$6,"Saudável",IF(U7789&lt;='Leia-me'!$B$7,"Esfriando",IF(U7789&lt;='Leia-me'!$B$8,"Última chance","Zumbi"))))</f>
        <v>Zumbi</v>
      </c>
      <c r="W7789" s="25" t="str">
        <f aca="false">IF(O7789="Won",1,IF(O7789="Lost",0,""))</f>
        <v/>
      </c>
      <c r="Y7789" s="25" t="str">
        <f aca="false">IF(E7789="","Sim","")</f>
        <v/>
      </c>
    </row>
    <row r="7790" customFormat="false" ht="15" hidden="false" customHeight="false" outlineLevel="0" collapsed="false">
      <c r="A7790" s="25" t="s">
        <v>8053</v>
      </c>
      <c r="B7790" s="25" t="s">
        <v>102</v>
      </c>
      <c r="C7790" s="25" t="s">
        <v>111</v>
      </c>
      <c r="D7790" s="25" t="s">
        <v>113</v>
      </c>
      <c r="E7790" s="25" t="s">
        <v>428</v>
      </c>
      <c r="F7790" s="25" t="s">
        <v>267</v>
      </c>
      <c r="G7790" s="26" t="n">
        <v>792.46</v>
      </c>
      <c r="H7790" s="27" t="n">
        <v>1299</v>
      </c>
      <c r="I7790" s="25" t="s">
        <v>147</v>
      </c>
      <c r="K7790" s="25" t="n">
        <v>1982</v>
      </c>
      <c r="L7790" s="25" t="s">
        <v>1834</v>
      </c>
      <c r="M7790" s="25" t="s">
        <v>171</v>
      </c>
      <c r="N7790" s="28" t="n">
        <v>4821</v>
      </c>
      <c r="O7790" s="25" t="s">
        <v>54</v>
      </c>
      <c r="P7790" s="29" t="n">
        <v>42786</v>
      </c>
      <c r="Q7790" s="29" t="n">
        <v>42912</v>
      </c>
      <c r="R7790" s="28" t="n">
        <v>3169</v>
      </c>
      <c r="S7790" s="28" t="n">
        <f aca="false">IF(O7790="Won",R7790,IF(O7790="Lost",0,N7790))</f>
        <v>3169</v>
      </c>
      <c r="T7790" s="30" t="n">
        <f aca="false">IF(AND(P7790&lt;&gt;"",Q7790&lt;&gt;""),Q7790-P7790,"")</f>
        <v>126</v>
      </c>
      <c r="U7790" s="30" t="str">
        <f aca="false">IF(AND(O7790="Engaging",P7790&lt;&gt;""),'Leia-me'!$B$5-P7790,"")</f>
        <v/>
      </c>
      <c r="V7790" s="25" t="str">
        <f aca="false">IF(O7790&lt;&gt;"Engaging","",IF(U7790&lt;='Leia-me'!$B$6,"Saudável",IF(U7790&lt;='Leia-me'!$B$7,"Esfriando",IF(U7790&lt;='Leia-me'!$B$8,"Última chance","Zumbi"))))</f>
        <v/>
      </c>
      <c r="W7790" s="25" t="n">
        <f aca="false">IF(O7790="Won",1,IF(O7790="Lost",0,""))</f>
        <v>1</v>
      </c>
      <c r="X7790" s="25" t="s">
        <v>1835</v>
      </c>
      <c r="Y7790" s="25" t="str">
        <f aca="false">IF(E7790="","Sim","")</f>
        <v/>
      </c>
    </row>
    <row r="7791" customFormat="false" ht="15" hidden="false" customHeight="false" outlineLevel="0" collapsed="false">
      <c r="A7791" s="25" t="s">
        <v>8054</v>
      </c>
      <c r="B7791" s="25" t="s">
        <v>102</v>
      </c>
      <c r="C7791" s="25" t="s">
        <v>111</v>
      </c>
      <c r="D7791" s="25" t="s">
        <v>113</v>
      </c>
      <c r="E7791" s="25" t="s">
        <v>2739</v>
      </c>
      <c r="F7791" s="25" t="s">
        <v>159</v>
      </c>
      <c r="G7791" s="26" t="n">
        <v>2871.35</v>
      </c>
      <c r="H7791" s="27" t="n">
        <v>9561</v>
      </c>
      <c r="I7791" s="25" t="s">
        <v>147</v>
      </c>
      <c r="K7791" s="25" t="n">
        <v>1983</v>
      </c>
      <c r="L7791" s="25" t="s">
        <v>186</v>
      </c>
      <c r="M7791" s="25" t="s">
        <v>171</v>
      </c>
      <c r="N7791" s="28" t="n">
        <v>550</v>
      </c>
      <c r="O7791" s="25" t="s">
        <v>55</v>
      </c>
      <c r="P7791" s="29" t="n">
        <v>42789</v>
      </c>
      <c r="Q7791" s="29" t="n">
        <v>42859</v>
      </c>
      <c r="R7791" s="28" t="n">
        <v>0</v>
      </c>
      <c r="S7791" s="28" t="n">
        <f aca="false">IF(O7791="Won",R7791,IF(O7791="Lost",0,N7791))</f>
        <v>0</v>
      </c>
      <c r="T7791" s="30" t="n">
        <f aca="false">IF(AND(P7791&lt;&gt;"",Q7791&lt;&gt;""),Q7791-P7791,"")</f>
        <v>70</v>
      </c>
      <c r="U7791" s="30" t="str">
        <f aca="false">IF(AND(O7791="Engaging",P7791&lt;&gt;""),'Leia-me'!$B$5-P7791,"")</f>
        <v/>
      </c>
      <c r="V7791" s="25" t="str">
        <f aca="false">IF(O7791&lt;&gt;"Engaging","",IF(U7791&lt;='Leia-me'!$B$6,"Saudável",IF(U7791&lt;='Leia-me'!$B$7,"Esfriando",IF(U7791&lt;='Leia-me'!$B$8,"Última chance","Zumbi"))))</f>
        <v/>
      </c>
      <c r="W7791" s="25" t="n">
        <f aca="false">IF(O7791="Won",1,IF(O7791="Lost",0,""))</f>
        <v>0</v>
      </c>
      <c r="Y7791" s="25" t="str">
        <f aca="false">IF(E7791="","Sim","")</f>
        <v/>
      </c>
    </row>
    <row r="7792" customFormat="false" ht="15" hidden="false" customHeight="false" outlineLevel="0" collapsed="false">
      <c r="A7792" s="25" t="s">
        <v>8055</v>
      </c>
      <c r="B7792" s="25" t="s">
        <v>102</v>
      </c>
      <c r="C7792" s="25" t="s">
        <v>111</v>
      </c>
      <c r="D7792" s="25" t="s">
        <v>113</v>
      </c>
      <c r="E7792" s="25" t="s">
        <v>494</v>
      </c>
      <c r="F7792" s="25" t="s">
        <v>192</v>
      </c>
      <c r="G7792" s="26" t="n">
        <v>11698.03</v>
      </c>
      <c r="H7792" s="27" t="n">
        <v>34288</v>
      </c>
      <c r="I7792" s="25" t="s">
        <v>147</v>
      </c>
      <c r="K7792" s="25" t="n">
        <v>1982</v>
      </c>
      <c r="L7792" s="25" t="s">
        <v>178</v>
      </c>
      <c r="M7792" s="25" t="s">
        <v>171</v>
      </c>
      <c r="N7792" s="28" t="n">
        <v>5482</v>
      </c>
      <c r="O7792" s="25" t="s">
        <v>54</v>
      </c>
      <c r="P7792" s="29" t="n">
        <v>42789</v>
      </c>
      <c r="Q7792" s="29" t="n">
        <v>42859</v>
      </c>
      <c r="R7792" s="28" t="n">
        <v>5782</v>
      </c>
      <c r="S7792" s="28" t="n">
        <f aca="false">IF(O7792="Won",R7792,IF(O7792="Lost",0,N7792))</f>
        <v>5782</v>
      </c>
      <c r="T7792" s="30" t="n">
        <f aca="false">IF(AND(P7792&lt;&gt;"",Q7792&lt;&gt;""),Q7792-P7792,"")</f>
        <v>70</v>
      </c>
      <c r="U7792" s="30" t="str">
        <f aca="false">IF(AND(O7792="Engaging",P7792&lt;&gt;""),'Leia-me'!$B$5-P7792,"")</f>
        <v/>
      </c>
      <c r="V7792" s="25" t="str">
        <f aca="false">IF(O7792&lt;&gt;"Engaging","",IF(U7792&lt;='Leia-me'!$B$6,"Saudável",IF(U7792&lt;='Leia-me'!$B$7,"Esfriando",IF(U7792&lt;='Leia-me'!$B$8,"Última chance","Zumbi"))))</f>
        <v/>
      </c>
      <c r="W7792" s="25" t="n">
        <f aca="false">IF(O7792="Won",1,IF(O7792="Lost",0,""))</f>
        <v>1</v>
      </c>
      <c r="Y7792" s="25" t="str">
        <f aca="false">IF(E7792="","Sim","")</f>
        <v/>
      </c>
    </row>
    <row r="7793" customFormat="false" ht="15" hidden="false" customHeight="false" outlineLevel="0" collapsed="false">
      <c r="A7793" s="25" t="s">
        <v>8056</v>
      </c>
      <c r="B7793" s="25" t="s">
        <v>102</v>
      </c>
      <c r="C7793" s="25" t="s">
        <v>111</v>
      </c>
      <c r="D7793" s="25" t="s">
        <v>113</v>
      </c>
      <c r="E7793" s="25" t="s">
        <v>1789</v>
      </c>
      <c r="F7793" s="25" t="s">
        <v>211</v>
      </c>
      <c r="G7793" s="26" t="n">
        <v>497.11</v>
      </c>
      <c r="H7793" s="27" t="n">
        <v>1588</v>
      </c>
      <c r="I7793" s="25" t="s">
        <v>147</v>
      </c>
      <c r="K7793" s="25" t="n">
        <v>2009</v>
      </c>
      <c r="L7793" s="25" t="s">
        <v>178</v>
      </c>
      <c r="M7793" s="25" t="s">
        <v>171</v>
      </c>
      <c r="N7793" s="28" t="n">
        <v>5482</v>
      </c>
      <c r="O7793" s="25" t="s">
        <v>56</v>
      </c>
      <c r="P7793" s="29" t="n">
        <v>42792</v>
      </c>
      <c r="Q7793" s="33"/>
      <c r="R7793" s="34"/>
      <c r="S7793" s="28" t="n">
        <f aca="false">IF(O7793="Won",R7793,IF(O7793="Lost",0,N7793))</f>
        <v>5482</v>
      </c>
      <c r="T7793" s="30" t="str">
        <f aca="false">IF(AND(P7793&lt;&gt;"",Q7793&lt;&gt;""),Q7793-P7793,"")</f>
        <v/>
      </c>
      <c r="U7793" s="30" t="n">
        <f aca="false">IF(AND(O7793="Engaging",P7793&lt;&gt;""),'Leia-me'!$B$5-P7793,"")</f>
        <v>308</v>
      </c>
      <c r="V7793" s="25" t="str">
        <f aca="false">IF(O7793&lt;&gt;"Engaging","",IF(U7793&lt;='Leia-me'!$B$6,"Saudável",IF(U7793&lt;='Leia-me'!$B$7,"Esfriando",IF(U7793&lt;='Leia-me'!$B$8,"Última chance","Zumbi"))))</f>
        <v>Zumbi</v>
      </c>
      <c r="W7793" s="25" t="str">
        <f aca="false">IF(O7793="Won",1,IF(O7793="Lost",0,""))</f>
        <v/>
      </c>
      <c r="Y7793" s="25" t="str">
        <f aca="false">IF(E7793="","Sim","")</f>
        <v/>
      </c>
    </row>
    <row r="7794" customFormat="false" ht="15" hidden="false" customHeight="false" outlineLevel="0" collapsed="false">
      <c r="A7794" s="25" t="s">
        <v>8057</v>
      </c>
      <c r="B7794" s="25" t="s">
        <v>102</v>
      </c>
      <c r="C7794" s="25" t="s">
        <v>111</v>
      </c>
      <c r="D7794" s="25" t="s">
        <v>113</v>
      </c>
      <c r="E7794" s="25" t="s">
        <v>5204</v>
      </c>
      <c r="F7794" s="25" t="s">
        <v>155</v>
      </c>
      <c r="G7794" s="26" t="n">
        <v>1188.42</v>
      </c>
      <c r="H7794" s="27" t="n">
        <v>3015</v>
      </c>
      <c r="I7794" s="25" t="s">
        <v>147</v>
      </c>
      <c r="K7794" s="25" t="n">
        <v>1994</v>
      </c>
      <c r="L7794" s="25" t="s">
        <v>170</v>
      </c>
      <c r="M7794" s="25" t="s">
        <v>171</v>
      </c>
      <c r="N7794" s="28" t="n">
        <v>1096</v>
      </c>
      <c r="O7794" s="25" t="s">
        <v>54</v>
      </c>
      <c r="P7794" s="29" t="n">
        <v>42793</v>
      </c>
      <c r="Q7794" s="29" t="n">
        <v>42804</v>
      </c>
      <c r="R7794" s="28" t="n">
        <v>1173</v>
      </c>
      <c r="S7794" s="28" t="n">
        <f aca="false">IF(O7794="Won",R7794,IF(O7794="Lost",0,N7794))</f>
        <v>1173</v>
      </c>
      <c r="T7794" s="30" t="n">
        <f aca="false">IF(AND(P7794&lt;&gt;"",Q7794&lt;&gt;""),Q7794-P7794,"")</f>
        <v>11</v>
      </c>
      <c r="U7794" s="30" t="str">
        <f aca="false">IF(AND(O7794="Engaging",P7794&lt;&gt;""),'Leia-me'!$B$5-P7794,"")</f>
        <v/>
      </c>
      <c r="V7794" s="25" t="str">
        <f aca="false">IF(O7794&lt;&gt;"Engaging","",IF(U7794&lt;='Leia-me'!$B$6,"Saudável",IF(U7794&lt;='Leia-me'!$B$7,"Esfriando",IF(U7794&lt;='Leia-me'!$B$8,"Última chance","Zumbi"))))</f>
        <v/>
      </c>
      <c r="W7794" s="25" t="n">
        <f aca="false">IF(O7794="Won",1,IF(O7794="Lost",0,""))</f>
        <v>1</v>
      </c>
      <c r="Y7794" s="25" t="str">
        <f aca="false">IF(E7794="","Sim","")</f>
        <v/>
      </c>
    </row>
    <row r="7795" customFormat="false" ht="15" hidden="false" customHeight="false" outlineLevel="0" collapsed="false">
      <c r="A7795" s="25" t="s">
        <v>8058</v>
      </c>
      <c r="B7795" s="25" t="s">
        <v>102</v>
      </c>
      <c r="C7795" s="25" t="s">
        <v>111</v>
      </c>
      <c r="D7795" s="25" t="s">
        <v>113</v>
      </c>
      <c r="E7795" s="25" t="s">
        <v>494</v>
      </c>
      <c r="F7795" s="25" t="s">
        <v>192</v>
      </c>
      <c r="G7795" s="26" t="n">
        <v>11698.03</v>
      </c>
      <c r="H7795" s="27" t="n">
        <v>34288</v>
      </c>
      <c r="I7795" s="25" t="s">
        <v>147</v>
      </c>
      <c r="K7795" s="25" t="n">
        <v>1982</v>
      </c>
      <c r="L7795" s="25" t="s">
        <v>1834</v>
      </c>
      <c r="M7795" s="25" t="s">
        <v>171</v>
      </c>
      <c r="N7795" s="28" t="n">
        <v>4821</v>
      </c>
      <c r="O7795" s="25" t="s">
        <v>54</v>
      </c>
      <c r="P7795" s="29" t="n">
        <v>42793</v>
      </c>
      <c r="Q7795" s="29" t="n">
        <v>42905</v>
      </c>
      <c r="R7795" s="28" t="n">
        <v>3893</v>
      </c>
      <c r="S7795" s="28" t="n">
        <f aca="false">IF(O7795="Won",R7795,IF(O7795="Lost",0,N7795))</f>
        <v>3893</v>
      </c>
      <c r="T7795" s="30" t="n">
        <f aca="false">IF(AND(P7795&lt;&gt;"",Q7795&lt;&gt;""),Q7795-P7795,"")</f>
        <v>112</v>
      </c>
      <c r="U7795" s="30" t="str">
        <f aca="false">IF(AND(O7795="Engaging",P7795&lt;&gt;""),'Leia-me'!$B$5-P7795,"")</f>
        <v/>
      </c>
      <c r="V7795" s="25" t="str">
        <f aca="false">IF(O7795&lt;&gt;"Engaging","",IF(U7795&lt;='Leia-me'!$B$6,"Saudável",IF(U7795&lt;='Leia-me'!$B$7,"Esfriando",IF(U7795&lt;='Leia-me'!$B$8,"Última chance","Zumbi"))))</f>
        <v/>
      </c>
      <c r="W7795" s="25" t="n">
        <f aca="false">IF(O7795="Won",1,IF(O7795="Lost",0,""))</f>
        <v>1</v>
      </c>
      <c r="X7795" s="25" t="s">
        <v>1835</v>
      </c>
      <c r="Y7795" s="25" t="str">
        <f aca="false">IF(E7795="","Sim","")</f>
        <v/>
      </c>
    </row>
    <row r="7796" customFormat="false" ht="15" hidden="false" customHeight="false" outlineLevel="0" collapsed="false">
      <c r="A7796" s="25" t="s">
        <v>8059</v>
      </c>
      <c r="B7796" s="25" t="s">
        <v>102</v>
      </c>
      <c r="C7796" s="25" t="s">
        <v>111</v>
      </c>
      <c r="D7796" s="25" t="s">
        <v>113</v>
      </c>
      <c r="E7796" s="25" t="s">
        <v>156</v>
      </c>
      <c r="F7796" s="25" t="s">
        <v>155</v>
      </c>
      <c r="G7796" s="26" t="n">
        <v>1699.85</v>
      </c>
      <c r="H7796" s="27" t="n">
        <v>5108</v>
      </c>
      <c r="I7796" s="25" t="s">
        <v>147</v>
      </c>
      <c r="K7796" s="25" t="n">
        <v>1999</v>
      </c>
      <c r="L7796" s="25" t="s">
        <v>1834</v>
      </c>
      <c r="M7796" s="25" t="s">
        <v>171</v>
      </c>
      <c r="N7796" s="28" t="n">
        <v>4821</v>
      </c>
      <c r="O7796" s="25" t="s">
        <v>54</v>
      </c>
      <c r="P7796" s="29" t="n">
        <v>42793</v>
      </c>
      <c r="Q7796" s="29" t="n">
        <v>42809</v>
      </c>
      <c r="R7796" s="28" t="n">
        <v>4678</v>
      </c>
      <c r="S7796" s="28" t="n">
        <f aca="false">IF(O7796="Won",R7796,IF(O7796="Lost",0,N7796))</f>
        <v>4678</v>
      </c>
      <c r="T7796" s="30" t="n">
        <f aca="false">IF(AND(P7796&lt;&gt;"",Q7796&lt;&gt;""),Q7796-P7796,"")</f>
        <v>16</v>
      </c>
      <c r="U7796" s="30" t="str">
        <f aca="false">IF(AND(O7796="Engaging",P7796&lt;&gt;""),'Leia-me'!$B$5-P7796,"")</f>
        <v/>
      </c>
      <c r="V7796" s="25" t="str">
        <f aca="false">IF(O7796&lt;&gt;"Engaging","",IF(U7796&lt;='Leia-me'!$B$6,"Saudável",IF(U7796&lt;='Leia-me'!$B$7,"Esfriando",IF(U7796&lt;='Leia-me'!$B$8,"Última chance","Zumbi"))))</f>
        <v/>
      </c>
      <c r="W7796" s="25" t="n">
        <f aca="false">IF(O7796="Won",1,IF(O7796="Lost",0,""))</f>
        <v>1</v>
      </c>
      <c r="X7796" s="25" t="s">
        <v>1835</v>
      </c>
      <c r="Y7796" s="25" t="str">
        <f aca="false">IF(E7796="","Sim","")</f>
        <v/>
      </c>
    </row>
    <row r="7797" customFormat="false" ht="15" hidden="false" customHeight="false" outlineLevel="0" collapsed="false">
      <c r="A7797" s="25" t="s">
        <v>8060</v>
      </c>
      <c r="B7797" s="25" t="s">
        <v>102</v>
      </c>
      <c r="C7797" s="25" t="s">
        <v>111</v>
      </c>
      <c r="D7797" s="25" t="s">
        <v>113</v>
      </c>
      <c r="E7797" s="25" t="s">
        <v>1351</v>
      </c>
      <c r="F7797" s="25" t="s">
        <v>177</v>
      </c>
      <c r="G7797" s="26" t="n">
        <v>7537.24</v>
      </c>
      <c r="H7797" s="27" t="n">
        <v>20293</v>
      </c>
      <c r="I7797" s="25" t="s">
        <v>147</v>
      </c>
      <c r="K7797" s="25" t="n">
        <v>1993</v>
      </c>
      <c r="L7797" s="25" t="s">
        <v>186</v>
      </c>
      <c r="M7797" s="25" t="s">
        <v>171</v>
      </c>
      <c r="N7797" s="28" t="n">
        <v>550</v>
      </c>
      <c r="O7797" s="25" t="s">
        <v>54</v>
      </c>
      <c r="P7797" s="29" t="n">
        <v>42796</v>
      </c>
      <c r="Q7797" s="29" t="n">
        <v>42813</v>
      </c>
      <c r="R7797" s="28" t="n">
        <v>599</v>
      </c>
      <c r="S7797" s="28" t="n">
        <f aca="false">IF(O7797="Won",R7797,IF(O7797="Lost",0,N7797))</f>
        <v>599</v>
      </c>
      <c r="T7797" s="30" t="n">
        <f aca="false">IF(AND(P7797&lt;&gt;"",Q7797&lt;&gt;""),Q7797-P7797,"")</f>
        <v>17</v>
      </c>
      <c r="U7797" s="30" t="str">
        <f aca="false">IF(AND(O7797="Engaging",P7797&lt;&gt;""),'Leia-me'!$B$5-P7797,"")</f>
        <v/>
      </c>
      <c r="V7797" s="25" t="str">
        <f aca="false">IF(O7797&lt;&gt;"Engaging","",IF(U7797&lt;='Leia-me'!$B$6,"Saudável",IF(U7797&lt;='Leia-me'!$B$7,"Esfriando",IF(U7797&lt;='Leia-me'!$B$8,"Última chance","Zumbi"))))</f>
        <v/>
      </c>
      <c r="W7797" s="25" t="n">
        <f aca="false">IF(O7797="Won",1,IF(O7797="Lost",0,""))</f>
        <v>1</v>
      </c>
      <c r="Y7797" s="25" t="str">
        <f aca="false">IF(E7797="","Sim","")</f>
        <v/>
      </c>
    </row>
    <row r="7798" customFormat="false" ht="15" hidden="false" customHeight="false" outlineLevel="0" collapsed="false">
      <c r="A7798" s="25" t="s">
        <v>8061</v>
      </c>
      <c r="B7798" s="25" t="s">
        <v>102</v>
      </c>
      <c r="C7798" s="25" t="s">
        <v>111</v>
      </c>
      <c r="D7798" s="25" t="s">
        <v>113</v>
      </c>
      <c r="E7798" s="25" t="s">
        <v>494</v>
      </c>
      <c r="F7798" s="25" t="s">
        <v>192</v>
      </c>
      <c r="G7798" s="26" t="n">
        <v>11698.03</v>
      </c>
      <c r="H7798" s="27" t="n">
        <v>34288</v>
      </c>
      <c r="I7798" s="25" t="s">
        <v>147</v>
      </c>
      <c r="K7798" s="25" t="n">
        <v>1982</v>
      </c>
      <c r="L7798" s="25" t="s">
        <v>1834</v>
      </c>
      <c r="M7798" s="25" t="s">
        <v>171</v>
      </c>
      <c r="N7798" s="28" t="n">
        <v>4821</v>
      </c>
      <c r="O7798" s="25" t="s">
        <v>54</v>
      </c>
      <c r="P7798" s="29" t="n">
        <v>42796</v>
      </c>
      <c r="Q7798" s="29" t="n">
        <v>42870</v>
      </c>
      <c r="R7798" s="28" t="n">
        <v>4506</v>
      </c>
      <c r="S7798" s="28" t="n">
        <f aca="false">IF(O7798="Won",R7798,IF(O7798="Lost",0,N7798))</f>
        <v>4506</v>
      </c>
      <c r="T7798" s="30" t="n">
        <f aca="false">IF(AND(P7798&lt;&gt;"",Q7798&lt;&gt;""),Q7798-P7798,"")</f>
        <v>74</v>
      </c>
      <c r="U7798" s="30" t="str">
        <f aca="false">IF(AND(O7798="Engaging",P7798&lt;&gt;""),'Leia-me'!$B$5-P7798,"")</f>
        <v/>
      </c>
      <c r="V7798" s="25" t="str">
        <f aca="false">IF(O7798&lt;&gt;"Engaging","",IF(U7798&lt;='Leia-me'!$B$6,"Saudável",IF(U7798&lt;='Leia-me'!$B$7,"Esfriando",IF(U7798&lt;='Leia-me'!$B$8,"Última chance","Zumbi"))))</f>
        <v/>
      </c>
      <c r="W7798" s="25" t="n">
        <f aca="false">IF(O7798="Won",1,IF(O7798="Lost",0,""))</f>
        <v>1</v>
      </c>
      <c r="X7798" s="25" t="s">
        <v>1835</v>
      </c>
      <c r="Y7798" s="25" t="str">
        <f aca="false">IF(E7798="","Sim","")</f>
        <v/>
      </c>
    </row>
    <row r="7799" customFormat="false" ht="15" hidden="false" customHeight="false" outlineLevel="0" collapsed="false">
      <c r="A7799" s="25" t="s">
        <v>8062</v>
      </c>
      <c r="B7799" s="25" t="s">
        <v>102</v>
      </c>
      <c r="C7799" s="25" t="s">
        <v>111</v>
      </c>
      <c r="D7799" s="25" t="s">
        <v>113</v>
      </c>
      <c r="E7799" s="25" t="s">
        <v>860</v>
      </c>
      <c r="F7799" s="25" t="s">
        <v>168</v>
      </c>
      <c r="G7799" s="26" t="n">
        <v>894.37</v>
      </c>
      <c r="H7799" s="27" t="n">
        <v>1593</v>
      </c>
      <c r="I7799" s="25" t="s">
        <v>861</v>
      </c>
      <c r="K7799" s="25" t="n">
        <v>2008</v>
      </c>
      <c r="L7799" s="25" t="s">
        <v>1834</v>
      </c>
      <c r="M7799" s="25" t="s">
        <v>171</v>
      </c>
      <c r="N7799" s="28" t="n">
        <v>4821</v>
      </c>
      <c r="O7799" s="25" t="s">
        <v>54</v>
      </c>
      <c r="P7799" s="29" t="n">
        <v>42796</v>
      </c>
      <c r="Q7799" s="29" t="n">
        <v>42861</v>
      </c>
      <c r="R7799" s="28" t="n">
        <v>4512</v>
      </c>
      <c r="S7799" s="28" t="n">
        <f aca="false">IF(O7799="Won",R7799,IF(O7799="Lost",0,N7799))</f>
        <v>4512</v>
      </c>
      <c r="T7799" s="30" t="n">
        <f aca="false">IF(AND(P7799&lt;&gt;"",Q7799&lt;&gt;""),Q7799-P7799,"")</f>
        <v>65</v>
      </c>
      <c r="U7799" s="30" t="str">
        <f aca="false">IF(AND(O7799="Engaging",P7799&lt;&gt;""),'Leia-me'!$B$5-P7799,"")</f>
        <v/>
      </c>
      <c r="V7799" s="25" t="str">
        <f aca="false">IF(O7799&lt;&gt;"Engaging","",IF(U7799&lt;='Leia-me'!$B$6,"Saudável",IF(U7799&lt;='Leia-me'!$B$7,"Esfriando",IF(U7799&lt;='Leia-me'!$B$8,"Última chance","Zumbi"))))</f>
        <v/>
      </c>
      <c r="W7799" s="25" t="n">
        <f aca="false">IF(O7799="Won",1,IF(O7799="Lost",0,""))</f>
        <v>1</v>
      </c>
      <c r="X7799" s="25" t="s">
        <v>1835</v>
      </c>
      <c r="Y7799" s="25" t="str">
        <f aca="false">IF(E7799="","Sim","")</f>
        <v/>
      </c>
    </row>
    <row r="7800" customFormat="false" ht="15" hidden="false" customHeight="false" outlineLevel="0" collapsed="false">
      <c r="A7800" s="25" t="s">
        <v>8063</v>
      </c>
      <c r="B7800" s="25" t="s">
        <v>102</v>
      </c>
      <c r="C7800" s="25" t="s">
        <v>111</v>
      </c>
      <c r="D7800" s="25" t="s">
        <v>113</v>
      </c>
      <c r="G7800" s="31"/>
      <c r="H7800" s="32"/>
      <c r="L7800" s="25" t="s">
        <v>1834</v>
      </c>
      <c r="M7800" s="25" t="s">
        <v>171</v>
      </c>
      <c r="N7800" s="28" t="n">
        <v>4821</v>
      </c>
      <c r="O7800" s="25" t="s">
        <v>56</v>
      </c>
      <c r="P7800" s="29" t="n">
        <v>42797</v>
      </c>
      <c r="Q7800" s="33"/>
      <c r="R7800" s="34"/>
      <c r="S7800" s="28" t="n">
        <f aca="false">IF(O7800="Won",R7800,IF(O7800="Lost",0,N7800))</f>
        <v>4821</v>
      </c>
      <c r="T7800" s="30" t="str">
        <f aca="false">IF(AND(P7800&lt;&gt;"",Q7800&lt;&gt;""),Q7800-P7800,"")</f>
        <v/>
      </c>
      <c r="U7800" s="30" t="n">
        <f aca="false">IF(AND(O7800="Engaging",P7800&lt;&gt;""),'Leia-me'!$B$5-P7800,"")</f>
        <v>303</v>
      </c>
      <c r="V7800" s="25" t="str">
        <f aca="false">IF(O7800&lt;&gt;"Engaging","",IF(U7800&lt;='Leia-me'!$B$6,"Saudável",IF(U7800&lt;='Leia-me'!$B$7,"Esfriando",IF(U7800&lt;='Leia-me'!$B$8,"Última chance","Zumbi"))))</f>
        <v>Zumbi</v>
      </c>
      <c r="W7800" s="25" t="str">
        <f aca="false">IF(O7800="Won",1,IF(O7800="Lost",0,""))</f>
        <v/>
      </c>
      <c r="X7800" s="25" t="s">
        <v>1835</v>
      </c>
      <c r="Y7800" s="25" t="str">
        <f aca="false">IF(E7800="","Sim","")</f>
        <v>Sim</v>
      </c>
    </row>
    <row r="7801" customFormat="false" ht="15" hidden="false" customHeight="false" outlineLevel="0" collapsed="false">
      <c r="A7801" s="25" t="s">
        <v>8064</v>
      </c>
      <c r="B7801" s="25" t="s">
        <v>102</v>
      </c>
      <c r="C7801" s="25" t="s">
        <v>111</v>
      </c>
      <c r="D7801" s="25" t="s">
        <v>113</v>
      </c>
      <c r="E7801" s="25" t="s">
        <v>868</v>
      </c>
      <c r="F7801" s="25" t="s">
        <v>168</v>
      </c>
      <c r="G7801" s="26" t="n">
        <v>2952.73</v>
      </c>
      <c r="H7801" s="27" t="n">
        <v>5107</v>
      </c>
      <c r="I7801" s="25" t="s">
        <v>147</v>
      </c>
      <c r="K7801" s="25" t="n">
        <v>2000</v>
      </c>
      <c r="L7801" s="25" t="s">
        <v>186</v>
      </c>
      <c r="M7801" s="25" t="s">
        <v>171</v>
      </c>
      <c r="N7801" s="28" t="n">
        <v>550</v>
      </c>
      <c r="O7801" s="25" t="s">
        <v>54</v>
      </c>
      <c r="P7801" s="29" t="n">
        <v>42797</v>
      </c>
      <c r="Q7801" s="29" t="n">
        <v>42877</v>
      </c>
      <c r="R7801" s="28" t="n">
        <v>568</v>
      </c>
      <c r="S7801" s="28" t="n">
        <f aca="false">IF(O7801="Won",R7801,IF(O7801="Lost",0,N7801))</f>
        <v>568</v>
      </c>
      <c r="T7801" s="30" t="n">
        <f aca="false">IF(AND(P7801&lt;&gt;"",Q7801&lt;&gt;""),Q7801-P7801,"")</f>
        <v>80</v>
      </c>
      <c r="U7801" s="30" t="str">
        <f aca="false">IF(AND(O7801="Engaging",P7801&lt;&gt;""),'Leia-me'!$B$5-P7801,"")</f>
        <v/>
      </c>
      <c r="V7801" s="25" t="str">
        <f aca="false">IF(O7801&lt;&gt;"Engaging","",IF(U7801&lt;='Leia-me'!$B$6,"Saudável",IF(U7801&lt;='Leia-me'!$B$7,"Esfriando",IF(U7801&lt;='Leia-me'!$B$8,"Última chance","Zumbi"))))</f>
        <v/>
      </c>
      <c r="W7801" s="25" t="n">
        <f aca="false">IF(O7801="Won",1,IF(O7801="Lost",0,""))</f>
        <v>1</v>
      </c>
      <c r="Y7801" s="25" t="str">
        <f aca="false">IF(E7801="","Sim","")</f>
        <v/>
      </c>
    </row>
    <row r="7802" customFormat="false" ht="15" hidden="false" customHeight="false" outlineLevel="0" collapsed="false">
      <c r="A7802" s="25" t="s">
        <v>8065</v>
      </c>
      <c r="B7802" s="25" t="s">
        <v>102</v>
      </c>
      <c r="C7802" s="25" t="s">
        <v>111</v>
      </c>
      <c r="D7802" s="25" t="s">
        <v>113</v>
      </c>
      <c r="E7802" s="25" t="s">
        <v>633</v>
      </c>
      <c r="F7802" s="25" t="s">
        <v>211</v>
      </c>
      <c r="G7802" s="26" t="n">
        <v>1388.67</v>
      </c>
      <c r="H7802" s="27" t="n">
        <v>3583</v>
      </c>
      <c r="I7802" s="25" t="s">
        <v>147</v>
      </c>
      <c r="K7802" s="25" t="n">
        <v>1989</v>
      </c>
      <c r="L7802" s="25" t="s">
        <v>186</v>
      </c>
      <c r="M7802" s="25" t="s">
        <v>171</v>
      </c>
      <c r="N7802" s="28" t="n">
        <v>550</v>
      </c>
      <c r="O7802" s="25" t="s">
        <v>54</v>
      </c>
      <c r="P7802" s="29" t="n">
        <v>42797</v>
      </c>
      <c r="Q7802" s="29" t="n">
        <v>42885</v>
      </c>
      <c r="R7802" s="28" t="n">
        <v>567</v>
      </c>
      <c r="S7802" s="28" t="n">
        <f aca="false">IF(O7802="Won",R7802,IF(O7802="Lost",0,N7802))</f>
        <v>567</v>
      </c>
      <c r="T7802" s="30" t="n">
        <f aca="false">IF(AND(P7802&lt;&gt;"",Q7802&lt;&gt;""),Q7802-P7802,"")</f>
        <v>88</v>
      </c>
      <c r="U7802" s="30" t="str">
        <f aca="false">IF(AND(O7802="Engaging",P7802&lt;&gt;""),'Leia-me'!$B$5-P7802,"")</f>
        <v/>
      </c>
      <c r="V7802" s="25" t="str">
        <f aca="false">IF(O7802&lt;&gt;"Engaging","",IF(U7802&lt;='Leia-me'!$B$6,"Saudável",IF(U7802&lt;='Leia-me'!$B$7,"Esfriando",IF(U7802&lt;='Leia-me'!$B$8,"Última chance","Zumbi"))))</f>
        <v/>
      </c>
      <c r="W7802" s="25" t="n">
        <f aca="false">IF(O7802="Won",1,IF(O7802="Lost",0,""))</f>
        <v>1</v>
      </c>
      <c r="Y7802" s="25" t="str">
        <f aca="false">IF(E7802="","Sim","")</f>
        <v/>
      </c>
    </row>
    <row r="7803" customFormat="false" ht="15" hidden="false" customHeight="false" outlineLevel="0" collapsed="false">
      <c r="A7803" s="25" t="s">
        <v>8066</v>
      </c>
      <c r="B7803" s="25" t="s">
        <v>102</v>
      </c>
      <c r="C7803" s="25" t="s">
        <v>111</v>
      </c>
      <c r="D7803" s="25" t="s">
        <v>113</v>
      </c>
      <c r="G7803" s="31"/>
      <c r="H7803" s="32"/>
      <c r="L7803" s="25" t="s">
        <v>148</v>
      </c>
      <c r="M7803" s="25" t="s">
        <v>149</v>
      </c>
      <c r="N7803" s="28" t="n">
        <v>55</v>
      </c>
      <c r="O7803" s="25" t="s">
        <v>56</v>
      </c>
      <c r="P7803" s="29" t="n">
        <v>42800</v>
      </c>
      <c r="Q7803" s="33"/>
      <c r="R7803" s="34"/>
      <c r="S7803" s="28" t="n">
        <f aca="false">IF(O7803="Won",R7803,IF(O7803="Lost",0,N7803))</f>
        <v>55</v>
      </c>
      <c r="T7803" s="30" t="str">
        <f aca="false">IF(AND(P7803&lt;&gt;"",Q7803&lt;&gt;""),Q7803-P7803,"")</f>
        <v/>
      </c>
      <c r="U7803" s="30" t="n">
        <f aca="false">IF(AND(O7803="Engaging",P7803&lt;&gt;""),'Leia-me'!$B$5-P7803,"")</f>
        <v>300</v>
      </c>
      <c r="V7803" s="25" t="str">
        <f aca="false">IF(O7803&lt;&gt;"Engaging","",IF(U7803&lt;='Leia-me'!$B$6,"Saudável",IF(U7803&lt;='Leia-me'!$B$7,"Esfriando",IF(U7803&lt;='Leia-me'!$B$8,"Última chance","Zumbi"))))</f>
        <v>Zumbi</v>
      </c>
      <c r="W7803" s="25" t="str">
        <f aca="false">IF(O7803="Won",1,IF(O7803="Lost",0,""))</f>
        <v/>
      </c>
      <c r="Y7803" s="25" t="str">
        <f aca="false">IF(E7803="","Sim","")</f>
        <v>Sim</v>
      </c>
    </row>
    <row r="7804" customFormat="false" ht="15" hidden="false" customHeight="false" outlineLevel="0" collapsed="false">
      <c r="A7804" s="25" t="s">
        <v>8067</v>
      </c>
      <c r="B7804" s="25" t="s">
        <v>102</v>
      </c>
      <c r="C7804" s="25" t="s">
        <v>111</v>
      </c>
      <c r="D7804" s="25" t="s">
        <v>113</v>
      </c>
      <c r="E7804" s="25" t="s">
        <v>494</v>
      </c>
      <c r="F7804" s="25" t="s">
        <v>192</v>
      </c>
      <c r="G7804" s="26" t="n">
        <v>11698.03</v>
      </c>
      <c r="H7804" s="27" t="n">
        <v>34288</v>
      </c>
      <c r="I7804" s="25" t="s">
        <v>147</v>
      </c>
      <c r="K7804" s="25" t="n">
        <v>1982</v>
      </c>
      <c r="L7804" s="25" t="s">
        <v>186</v>
      </c>
      <c r="M7804" s="25" t="s">
        <v>171</v>
      </c>
      <c r="N7804" s="28" t="n">
        <v>550</v>
      </c>
      <c r="O7804" s="25" t="s">
        <v>54</v>
      </c>
      <c r="P7804" s="29" t="n">
        <v>42800</v>
      </c>
      <c r="Q7804" s="29" t="n">
        <v>42915</v>
      </c>
      <c r="R7804" s="28" t="n">
        <v>494</v>
      </c>
      <c r="S7804" s="28" t="n">
        <f aca="false">IF(O7804="Won",R7804,IF(O7804="Lost",0,N7804))</f>
        <v>494</v>
      </c>
      <c r="T7804" s="30" t="n">
        <f aca="false">IF(AND(P7804&lt;&gt;"",Q7804&lt;&gt;""),Q7804-P7804,"")</f>
        <v>115</v>
      </c>
      <c r="U7804" s="30" t="str">
        <f aca="false">IF(AND(O7804="Engaging",P7804&lt;&gt;""),'Leia-me'!$B$5-P7804,"")</f>
        <v/>
      </c>
      <c r="V7804" s="25" t="str">
        <f aca="false">IF(O7804&lt;&gt;"Engaging","",IF(U7804&lt;='Leia-me'!$B$6,"Saudável",IF(U7804&lt;='Leia-me'!$B$7,"Esfriando",IF(U7804&lt;='Leia-me'!$B$8,"Última chance","Zumbi"))))</f>
        <v/>
      </c>
      <c r="W7804" s="25" t="n">
        <f aca="false">IF(O7804="Won",1,IF(O7804="Lost",0,""))</f>
        <v>1</v>
      </c>
      <c r="Y7804" s="25" t="str">
        <f aca="false">IF(E7804="","Sim","")</f>
        <v/>
      </c>
    </row>
    <row r="7805" customFormat="false" ht="15" hidden="false" customHeight="false" outlineLevel="0" collapsed="false">
      <c r="A7805" s="25" t="s">
        <v>8068</v>
      </c>
      <c r="B7805" s="25" t="s">
        <v>102</v>
      </c>
      <c r="C7805" s="25" t="s">
        <v>111</v>
      </c>
      <c r="D7805" s="25" t="s">
        <v>113</v>
      </c>
      <c r="E7805" s="25" t="s">
        <v>237</v>
      </c>
      <c r="F7805" s="25" t="s">
        <v>192</v>
      </c>
      <c r="G7805" s="26" t="n">
        <v>4618</v>
      </c>
      <c r="H7805" s="27" t="n">
        <v>10083</v>
      </c>
      <c r="I7805" s="25" t="s">
        <v>147</v>
      </c>
      <c r="K7805" s="25" t="n">
        <v>1982</v>
      </c>
      <c r="L7805" s="25" t="s">
        <v>186</v>
      </c>
      <c r="M7805" s="25" t="s">
        <v>171</v>
      </c>
      <c r="N7805" s="28" t="n">
        <v>550</v>
      </c>
      <c r="O7805" s="25" t="s">
        <v>56</v>
      </c>
      <c r="P7805" s="29" t="n">
        <v>42801</v>
      </c>
      <c r="Q7805" s="33"/>
      <c r="R7805" s="34"/>
      <c r="S7805" s="28" t="n">
        <f aca="false">IF(O7805="Won",R7805,IF(O7805="Lost",0,N7805))</f>
        <v>550</v>
      </c>
      <c r="T7805" s="30" t="str">
        <f aca="false">IF(AND(P7805&lt;&gt;"",Q7805&lt;&gt;""),Q7805-P7805,"")</f>
        <v/>
      </c>
      <c r="U7805" s="30" t="n">
        <f aca="false">IF(AND(O7805="Engaging",P7805&lt;&gt;""),'Leia-me'!$B$5-P7805,"")</f>
        <v>299</v>
      </c>
      <c r="V7805" s="25" t="str">
        <f aca="false">IF(O7805&lt;&gt;"Engaging","",IF(U7805&lt;='Leia-me'!$B$6,"Saudável",IF(U7805&lt;='Leia-me'!$B$7,"Esfriando",IF(U7805&lt;='Leia-me'!$B$8,"Última chance","Zumbi"))))</f>
        <v>Zumbi</v>
      </c>
      <c r="W7805" s="25" t="str">
        <f aca="false">IF(O7805="Won",1,IF(O7805="Lost",0,""))</f>
        <v/>
      </c>
      <c r="Y7805" s="25" t="str">
        <f aca="false">IF(E7805="","Sim","")</f>
        <v/>
      </c>
    </row>
    <row r="7806" customFormat="false" ht="15" hidden="false" customHeight="false" outlineLevel="0" collapsed="false">
      <c r="A7806" s="25" t="s">
        <v>8069</v>
      </c>
      <c r="B7806" s="25" t="s">
        <v>102</v>
      </c>
      <c r="C7806" s="25" t="s">
        <v>111</v>
      </c>
      <c r="D7806" s="25" t="s">
        <v>113</v>
      </c>
      <c r="E7806" s="25" t="s">
        <v>1789</v>
      </c>
      <c r="F7806" s="25" t="s">
        <v>211</v>
      </c>
      <c r="G7806" s="26" t="n">
        <v>497.11</v>
      </c>
      <c r="H7806" s="27" t="n">
        <v>1588</v>
      </c>
      <c r="I7806" s="25" t="s">
        <v>147</v>
      </c>
      <c r="K7806" s="25" t="n">
        <v>2009</v>
      </c>
      <c r="L7806" s="25" t="s">
        <v>178</v>
      </c>
      <c r="M7806" s="25" t="s">
        <v>171</v>
      </c>
      <c r="N7806" s="28" t="n">
        <v>5482</v>
      </c>
      <c r="O7806" s="25" t="s">
        <v>55</v>
      </c>
      <c r="P7806" s="29" t="n">
        <v>42801</v>
      </c>
      <c r="Q7806" s="29" t="n">
        <v>42879</v>
      </c>
      <c r="R7806" s="28" t="n">
        <v>0</v>
      </c>
      <c r="S7806" s="28" t="n">
        <f aca="false">IF(O7806="Won",R7806,IF(O7806="Lost",0,N7806))</f>
        <v>0</v>
      </c>
      <c r="T7806" s="30" t="n">
        <f aca="false">IF(AND(P7806&lt;&gt;"",Q7806&lt;&gt;""),Q7806-P7806,"")</f>
        <v>78</v>
      </c>
      <c r="U7806" s="30" t="str">
        <f aca="false">IF(AND(O7806="Engaging",P7806&lt;&gt;""),'Leia-me'!$B$5-P7806,"")</f>
        <v/>
      </c>
      <c r="V7806" s="25" t="str">
        <f aca="false">IF(O7806&lt;&gt;"Engaging","",IF(U7806&lt;='Leia-me'!$B$6,"Saudável",IF(U7806&lt;='Leia-me'!$B$7,"Esfriando",IF(U7806&lt;='Leia-me'!$B$8,"Última chance","Zumbi"))))</f>
        <v/>
      </c>
      <c r="W7806" s="25" t="n">
        <f aca="false">IF(O7806="Won",1,IF(O7806="Lost",0,""))</f>
        <v>0</v>
      </c>
      <c r="Y7806" s="25" t="str">
        <f aca="false">IF(E7806="","Sim","")</f>
        <v/>
      </c>
    </row>
    <row r="7807" customFormat="false" ht="15" hidden="false" customHeight="false" outlineLevel="0" collapsed="false">
      <c r="A7807" s="25" t="s">
        <v>8070</v>
      </c>
      <c r="B7807" s="25" t="s">
        <v>102</v>
      </c>
      <c r="C7807" s="25" t="s">
        <v>111</v>
      </c>
      <c r="D7807" s="25" t="s">
        <v>113</v>
      </c>
      <c r="E7807" s="25" t="s">
        <v>2754</v>
      </c>
      <c r="F7807" s="25" t="s">
        <v>267</v>
      </c>
      <c r="G7807" s="26" t="n">
        <v>1012.72</v>
      </c>
      <c r="H7807" s="27" t="n">
        <v>3492</v>
      </c>
      <c r="I7807" s="25" t="s">
        <v>2755</v>
      </c>
      <c r="K7807" s="25" t="n">
        <v>1991</v>
      </c>
      <c r="L7807" s="25" t="s">
        <v>1834</v>
      </c>
      <c r="M7807" s="25" t="s">
        <v>171</v>
      </c>
      <c r="N7807" s="28" t="n">
        <v>4821</v>
      </c>
      <c r="O7807" s="25" t="s">
        <v>54</v>
      </c>
      <c r="P7807" s="29" t="n">
        <v>42802</v>
      </c>
      <c r="Q7807" s="29" t="n">
        <v>42866</v>
      </c>
      <c r="R7807" s="28" t="n">
        <v>4918</v>
      </c>
      <c r="S7807" s="28" t="n">
        <f aca="false">IF(O7807="Won",R7807,IF(O7807="Lost",0,N7807))</f>
        <v>4918</v>
      </c>
      <c r="T7807" s="30" t="n">
        <f aca="false">IF(AND(P7807&lt;&gt;"",Q7807&lt;&gt;""),Q7807-P7807,"")</f>
        <v>64</v>
      </c>
      <c r="U7807" s="30" t="str">
        <f aca="false">IF(AND(O7807="Engaging",P7807&lt;&gt;""),'Leia-me'!$B$5-P7807,"")</f>
        <v/>
      </c>
      <c r="V7807" s="25" t="str">
        <f aca="false">IF(O7807&lt;&gt;"Engaging","",IF(U7807&lt;='Leia-me'!$B$6,"Saudável",IF(U7807&lt;='Leia-me'!$B$7,"Esfriando",IF(U7807&lt;='Leia-me'!$B$8,"Última chance","Zumbi"))))</f>
        <v/>
      </c>
      <c r="W7807" s="25" t="n">
        <f aca="false">IF(O7807="Won",1,IF(O7807="Lost",0,""))</f>
        <v>1</v>
      </c>
      <c r="X7807" s="25" t="s">
        <v>1835</v>
      </c>
      <c r="Y7807" s="25" t="str">
        <f aca="false">IF(E7807="","Sim","")</f>
        <v/>
      </c>
    </row>
    <row r="7808" customFormat="false" ht="15" hidden="false" customHeight="false" outlineLevel="0" collapsed="false">
      <c r="A7808" s="25" t="s">
        <v>8071</v>
      </c>
      <c r="B7808" s="25" t="s">
        <v>102</v>
      </c>
      <c r="C7808" s="25" t="s">
        <v>111</v>
      </c>
      <c r="D7808" s="25" t="s">
        <v>113</v>
      </c>
      <c r="E7808" s="25" t="s">
        <v>444</v>
      </c>
      <c r="F7808" s="25" t="s">
        <v>192</v>
      </c>
      <c r="G7808" s="26" t="n">
        <v>6354.87</v>
      </c>
      <c r="H7808" s="27" t="n">
        <v>16780</v>
      </c>
      <c r="I7808" s="25" t="s">
        <v>147</v>
      </c>
      <c r="J7808" s="25" t="s">
        <v>445</v>
      </c>
      <c r="K7808" s="25" t="n">
        <v>1996</v>
      </c>
      <c r="L7808" s="25" t="s">
        <v>1834</v>
      </c>
      <c r="M7808" s="25" t="s">
        <v>171</v>
      </c>
      <c r="N7808" s="28" t="n">
        <v>4821</v>
      </c>
      <c r="O7808" s="25" t="s">
        <v>54</v>
      </c>
      <c r="P7808" s="29" t="n">
        <v>42802</v>
      </c>
      <c r="Q7808" s="29" t="n">
        <v>42813</v>
      </c>
      <c r="R7808" s="28" t="n">
        <v>5266</v>
      </c>
      <c r="S7808" s="28" t="n">
        <f aca="false">IF(O7808="Won",R7808,IF(O7808="Lost",0,N7808))</f>
        <v>5266</v>
      </c>
      <c r="T7808" s="30" t="n">
        <f aca="false">IF(AND(P7808&lt;&gt;"",Q7808&lt;&gt;""),Q7808-P7808,"")</f>
        <v>11</v>
      </c>
      <c r="U7808" s="30" t="str">
        <f aca="false">IF(AND(O7808="Engaging",P7808&lt;&gt;""),'Leia-me'!$B$5-P7808,"")</f>
        <v/>
      </c>
      <c r="V7808" s="25" t="str">
        <f aca="false">IF(O7808&lt;&gt;"Engaging","",IF(U7808&lt;='Leia-me'!$B$6,"Saudável",IF(U7808&lt;='Leia-me'!$B$7,"Esfriando",IF(U7808&lt;='Leia-me'!$B$8,"Última chance","Zumbi"))))</f>
        <v/>
      </c>
      <c r="W7808" s="25" t="n">
        <f aca="false">IF(O7808="Won",1,IF(O7808="Lost",0,""))</f>
        <v>1</v>
      </c>
      <c r="X7808" s="25" t="s">
        <v>1835</v>
      </c>
      <c r="Y7808" s="25" t="str">
        <f aca="false">IF(E7808="","Sim","")</f>
        <v/>
      </c>
    </row>
    <row r="7809" customFormat="false" ht="15" hidden="false" customHeight="false" outlineLevel="0" collapsed="false">
      <c r="A7809" s="25" t="s">
        <v>8072</v>
      </c>
      <c r="B7809" s="25" t="s">
        <v>102</v>
      </c>
      <c r="C7809" s="25" t="s">
        <v>111</v>
      </c>
      <c r="D7809" s="25" t="s">
        <v>113</v>
      </c>
      <c r="G7809" s="31"/>
      <c r="H7809" s="32"/>
      <c r="L7809" s="25" t="s">
        <v>186</v>
      </c>
      <c r="M7809" s="25" t="s">
        <v>171</v>
      </c>
      <c r="N7809" s="28" t="n">
        <v>550</v>
      </c>
      <c r="O7809" s="25" t="s">
        <v>56</v>
      </c>
      <c r="P7809" s="29" t="n">
        <v>42804</v>
      </c>
      <c r="Q7809" s="33"/>
      <c r="R7809" s="34"/>
      <c r="S7809" s="28" t="n">
        <f aca="false">IF(O7809="Won",R7809,IF(O7809="Lost",0,N7809))</f>
        <v>550</v>
      </c>
      <c r="T7809" s="30" t="str">
        <f aca="false">IF(AND(P7809&lt;&gt;"",Q7809&lt;&gt;""),Q7809-P7809,"")</f>
        <v/>
      </c>
      <c r="U7809" s="30" t="n">
        <f aca="false">IF(AND(O7809="Engaging",P7809&lt;&gt;""),'Leia-me'!$B$5-P7809,"")</f>
        <v>296</v>
      </c>
      <c r="V7809" s="25" t="str">
        <f aca="false">IF(O7809&lt;&gt;"Engaging","",IF(U7809&lt;='Leia-me'!$B$6,"Saudável",IF(U7809&lt;='Leia-me'!$B$7,"Esfriando",IF(U7809&lt;='Leia-me'!$B$8,"Última chance","Zumbi"))))</f>
        <v>Zumbi</v>
      </c>
      <c r="W7809" s="25" t="str">
        <f aca="false">IF(O7809="Won",1,IF(O7809="Lost",0,""))</f>
        <v/>
      </c>
      <c r="Y7809" s="25" t="str">
        <f aca="false">IF(E7809="","Sim","")</f>
        <v>Sim</v>
      </c>
    </row>
    <row r="7810" customFormat="false" ht="15" hidden="false" customHeight="false" outlineLevel="0" collapsed="false">
      <c r="A7810" s="25" t="s">
        <v>8073</v>
      </c>
      <c r="B7810" s="25" t="s">
        <v>102</v>
      </c>
      <c r="C7810" s="25" t="s">
        <v>111</v>
      </c>
      <c r="D7810" s="25" t="s">
        <v>113</v>
      </c>
      <c r="G7810" s="31"/>
      <c r="H7810" s="32"/>
      <c r="L7810" s="25" t="s">
        <v>186</v>
      </c>
      <c r="M7810" s="25" t="s">
        <v>171</v>
      </c>
      <c r="N7810" s="28" t="n">
        <v>550</v>
      </c>
      <c r="O7810" s="25" t="s">
        <v>56</v>
      </c>
      <c r="P7810" s="29" t="n">
        <v>42804</v>
      </c>
      <c r="Q7810" s="33"/>
      <c r="R7810" s="34"/>
      <c r="S7810" s="28" t="n">
        <f aca="false">IF(O7810="Won",R7810,IF(O7810="Lost",0,N7810))</f>
        <v>550</v>
      </c>
      <c r="T7810" s="30" t="str">
        <f aca="false">IF(AND(P7810&lt;&gt;"",Q7810&lt;&gt;""),Q7810-P7810,"")</f>
        <v/>
      </c>
      <c r="U7810" s="30" t="n">
        <f aca="false">IF(AND(O7810="Engaging",P7810&lt;&gt;""),'Leia-me'!$B$5-P7810,"")</f>
        <v>296</v>
      </c>
      <c r="V7810" s="25" t="str">
        <f aca="false">IF(O7810&lt;&gt;"Engaging","",IF(U7810&lt;='Leia-me'!$B$6,"Saudável",IF(U7810&lt;='Leia-me'!$B$7,"Esfriando",IF(U7810&lt;='Leia-me'!$B$8,"Última chance","Zumbi"))))</f>
        <v>Zumbi</v>
      </c>
      <c r="W7810" s="25" t="str">
        <f aca="false">IF(O7810="Won",1,IF(O7810="Lost",0,""))</f>
        <v/>
      </c>
      <c r="Y7810" s="25" t="str">
        <f aca="false">IF(E7810="","Sim","")</f>
        <v>Sim</v>
      </c>
    </row>
    <row r="7811" customFormat="false" ht="15" hidden="false" customHeight="false" outlineLevel="0" collapsed="false">
      <c r="A7811" s="25" t="s">
        <v>8074</v>
      </c>
      <c r="B7811" s="25" t="s">
        <v>102</v>
      </c>
      <c r="C7811" s="25" t="s">
        <v>111</v>
      </c>
      <c r="D7811" s="25" t="s">
        <v>113</v>
      </c>
      <c r="E7811" s="25" t="s">
        <v>494</v>
      </c>
      <c r="F7811" s="25" t="s">
        <v>192</v>
      </c>
      <c r="G7811" s="26" t="n">
        <v>11698.03</v>
      </c>
      <c r="H7811" s="27" t="n">
        <v>34288</v>
      </c>
      <c r="I7811" s="25" t="s">
        <v>147</v>
      </c>
      <c r="K7811" s="25" t="n">
        <v>1982</v>
      </c>
      <c r="L7811" s="25" t="s">
        <v>186</v>
      </c>
      <c r="M7811" s="25" t="s">
        <v>171</v>
      </c>
      <c r="N7811" s="28" t="n">
        <v>550</v>
      </c>
      <c r="O7811" s="25" t="s">
        <v>55</v>
      </c>
      <c r="P7811" s="29" t="n">
        <v>42804</v>
      </c>
      <c r="Q7811" s="29" t="n">
        <v>42885</v>
      </c>
      <c r="R7811" s="28" t="n">
        <v>0</v>
      </c>
      <c r="S7811" s="28" t="n">
        <f aca="false">IF(O7811="Won",R7811,IF(O7811="Lost",0,N7811))</f>
        <v>0</v>
      </c>
      <c r="T7811" s="30" t="n">
        <f aca="false">IF(AND(P7811&lt;&gt;"",Q7811&lt;&gt;""),Q7811-P7811,"")</f>
        <v>81</v>
      </c>
      <c r="U7811" s="30" t="str">
        <f aca="false">IF(AND(O7811="Engaging",P7811&lt;&gt;""),'Leia-me'!$B$5-P7811,"")</f>
        <v/>
      </c>
      <c r="V7811" s="25" t="str">
        <f aca="false">IF(O7811&lt;&gt;"Engaging","",IF(U7811&lt;='Leia-me'!$B$6,"Saudável",IF(U7811&lt;='Leia-me'!$B$7,"Esfriando",IF(U7811&lt;='Leia-me'!$B$8,"Última chance","Zumbi"))))</f>
        <v/>
      </c>
      <c r="W7811" s="25" t="n">
        <f aca="false">IF(O7811="Won",1,IF(O7811="Lost",0,""))</f>
        <v>0</v>
      </c>
      <c r="Y7811" s="25" t="str">
        <f aca="false">IF(E7811="","Sim","")</f>
        <v/>
      </c>
    </row>
    <row r="7812" customFormat="false" ht="15" hidden="false" customHeight="false" outlineLevel="0" collapsed="false">
      <c r="A7812" s="25" t="s">
        <v>8075</v>
      </c>
      <c r="B7812" s="25" t="s">
        <v>102</v>
      </c>
      <c r="C7812" s="25" t="s">
        <v>111</v>
      </c>
      <c r="D7812" s="25" t="s">
        <v>113</v>
      </c>
      <c r="E7812" s="25" t="s">
        <v>609</v>
      </c>
      <c r="F7812" s="25" t="s">
        <v>267</v>
      </c>
      <c r="G7812" s="26" t="n">
        <v>692.19</v>
      </c>
      <c r="H7812" s="27" t="n">
        <v>1922</v>
      </c>
      <c r="I7812" s="25" t="s">
        <v>147</v>
      </c>
      <c r="K7812" s="25" t="n">
        <v>2003</v>
      </c>
      <c r="L7812" s="25" t="s">
        <v>1834</v>
      </c>
      <c r="M7812" s="25" t="s">
        <v>171</v>
      </c>
      <c r="N7812" s="28" t="n">
        <v>4821</v>
      </c>
      <c r="O7812" s="25" t="s">
        <v>55</v>
      </c>
      <c r="P7812" s="29" t="n">
        <v>42805</v>
      </c>
      <c r="Q7812" s="29" t="n">
        <v>42862</v>
      </c>
      <c r="R7812" s="28" t="n">
        <v>0</v>
      </c>
      <c r="S7812" s="28" t="n">
        <f aca="false">IF(O7812="Won",R7812,IF(O7812="Lost",0,N7812))</f>
        <v>0</v>
      </c>
      <c r="T7812" s="30" t="n">
        <f aca="false">IF(AND(P7812&lt;&gt;"",Q7812&lt;&gt;""),Q7812-P7812,"")</f>
        <v>57</v>
      </c>
      <c r="U7812" s="30" t="str">
        <f aca="false">IF(AND(O7812="Engaging",P7812&lt;&gt;""),'Leia-me'!$B$5-P7812,"")</f>
        <v/>
      </c>
      <c r="V7812" s="25" t="str">
        <f aca="false">IF(O7812&lt;&gt;"Engaging","",IF(U7812&lt;='Leia-me'!$B$6,"Saudável",IF(U7812&lt;='Leia-me'!$B$7,"Esfriando",IF(U7812&lt;='Leia-me'!$B$8,"Última chance","Zumbi"))))</f>
        <v/>
      </c>
      <c r="W7812" s="25" t="n">
        <f aca="false">IF(O7812="Won",1,IF(O7812="Lost",0,""))</f>
        <v>0</v>
      </c>
      <c r="X7812" s="25" t="s">
        <v>1835</v>
      </c>
      <c r="Y7812" s="25" t="str">
        <f aca="false">IF(E7812="","Sim","")</f>
        <v/>
      </c>
    </row>
    <row r="7813" customFormat="false" ht="15" hidden="false" customHeight="false" outlineLevel="0" collapsed="false">
      <c r="A7813" s="25" t="s">
        <v>8076</v>
      </c>
      <c r="B7813" s="25" t="s">
        <v>102</v>
      </c>
      <c r="C7813" s="25" t="s">
        <v>111</v>
      </c>
      <c r="D7813" s="25" t="s">
        <v>113</v>
      </c>
      <c r="E7813" s="25" t="s">
        <v>633</v>
      </c>
      <c r="F7813" s="25" t="s">
        <v>211</v>
      </c>
      <c r="G7813" s="26" t="n">
        <v>1388.67</v>
      </c>
      <c r="H7813" s="27" t="n">
        <v>3583</v>
      </c>
      <c r="I7813" s="25" t="s">
        <v>147</v>
      </c>
      <c r="K7813" s="25" t="n">
        <v>1989</v>
      </c>
      <c r="L7813" s="25" t="s">
        <v>186</v>
      </c>
      <c r="M7813" s="25" t="s">
        <v>171</v>
      </c>
      <c r="N7813" s="28" t="n">
        <v>550</v>
      </c>
      <c r="O7813" s="25" t="s">
        <v>54</v>
      </c>
      <c r="P7813" s="29" t="n">
        <v>42805</v>
      </c>
      <c r="Q7813" s="29" t="n">
        <v>42879</v>
      </c>
      <c r="R7813" s="28" t="n">
        <v>516</v>
      </c>
      <c r="S7813" s="28" t="n">
        <f aca="false">IF(O7813="Won",R7813,IF(O7813="Lost",0,N7813))</f>
        <v>516</v>
      </c>
      <c r="T7813" s="30" t="n">
        <f aca="false">IF(AND(P7813&lt;&gt;"",Q7813&lt;&gt;""),Q7813-P7813,"")</f>
        <v>74</v>
      </c>
      <c r="U7813" s="30" t="str">
        <f aca="false">IF(AND(O7813="Engaging",P7813&lt;&gt;""),'Leia-me'!$B$5-P7813,"")</f>
        <v/>
      </c>
      <c r="V7813" s="25" t="str">
        <f aca="false">IF(O7813&lt;&gt;"Engaging","",IF(U7813&lt;='Leia-me'!$B$6,"Saudável",IF(U7813&lt;='Leia-me'!$B$7,"Esfriando",IF(U7813&lt;='Leia-me'!$B$8,"Última chance","Zumbi"))))</f>
        <v/>
      </c>
      <c r="W7813" s="25" t="n">
        <f aca="false">IF(O7813="Won",1,IF(O7813="Lost",0,""))</f>
        <v>1</v>
      </c>
      <c r="Y7813" s="25" t="str">
        <f aca="false">IF(E7813="","Sim","")</f>
        <v/>
      </c>
    </row>
    <row r="7814" customFormat="false" ht="15" hidden="false" customHeight="false" outlineLevel="0" collapsed="false">
      <c r="A7814" s="25" t="s">
        <v>8077</v>
      </c>
      <c r="B7814" s="25" t="s">
        <v>102</v>
      </c>
      <c r="C7814" s="25" t="s">
        <v>111</v>
      </c>
      <c r="D7814" s="25" t="s">
        <v>113</v>
      </c>
      <c r="E7814" s="25" t="s">
        <v>2739</v>
      </c>
      <c r="F7814" s="25" t="s">
        <v>159</v>
      </c>
      <c r="G7814" s="26" t="n">
        <v>2871.35</v>
      </c>
      <c r="H7814" s="27" t="n">
        <v>9561</v>
      </c>
      <c r="I7814" s="25" t="s">
        <v>147</v>
      </c>
      <c r="K7814" s="25" t="n">
        <v>1983</v>
      </c>
      <c r="L7814" s="25" t="s">
        <v>186</v>
      </c>
      <c r="M7814" s="25" t="s">
        <v>171</v>
      </c>
      <c r="N7814" s="28" t="n">
        <v>550</v>
      </c>
      <c r="O7814" s="25" t="s">
        <v>54</v>
      </c>
      <c r="P7814" s="29" t="n">
        <v>42805</v>
      </c>
      <c r="Q7814" s="29" t="n">
        <v>42821</v>
      </c>
      <c r="R7814" s="28" t="n">
        <v>538</v>
      </c>
      <c r="S7814" s="28" t="n">
        <f aca="false">IF(O7814="Won",R7814,IF(O7814="Lost",0,N7814))</f>
        <v>538</v>
      </c>
      <c r="T7814" s="30" t="n">
        <f aca="false">IF(AND(P7814&lt;&gt;"",Q7814&lt;&gt;""),Q7814-P7814,"")</f>
        <v>16</v>
      </c>
      <c r="U7814" s="30" t="str">
        <f aca="false">IF(AND(O7814="Engaging",P7814&lt;&gt;""),'Leia-me'!$B$5-P7814,"")</f>
        <v/>
      </c>
      <c r="V7814" s="25" t="str">
        <f aca="false">IF(O7814&lt;&gt;"Engaging","",IF(U7814&lt;='Leia-me'!$B$6,"Saudável",IF(U7814&lt;='Leia-me'!$B$7,"Esfriando",IF(U7814&lt;='Leia-me'!$B$8,"Última chance","Zumbi"))))</f>
        <v/>
      </c>
      <c r="W7814" s="25" t="n">
        <f aca="false">IF(O7814="Won",1,IF(O7814="Lost",0,""))</f>
        <v>1</v>
      </c>
      <c r="Y7814" s="25" t="str">
        <f aca="false">IF(E7814="","Sim","")</f>
        <v/>
      </c>
    </row>
    <row r="7815" customFormat="false" ht="15" hidden="false" customHeight="false" outlineLevel="0" collapsed="false">
      <c r="A7815" s="25" t="s">
        <v>8078</v>
      </c>
      <c r="B7815" s="25" t="s">
        <v>102</v>
      </c>
      <c r="C7815" s="25" t="s">
        <v>111</v>
      </c>
      <c r="D7815" s="25" t="s">
        <v>113</v>
      </c>
      <c r="E7815" s="25" t="s">
        <v>195</v>
      </c>
      <c r="F7815" s="25" t="s">
        <v>185</v>
      </c>
      <c r="G7815" s="26" t="n">
        <v>8170.38</v>
      </c>
      <c r="H7815" s="27" t="n">
        <v>16499</v>
      </c>
      <c r="I7815" s="25" t="s">
        <v>196</v>
      </c>
      <c r="K7815" s="25" t="n">
        <v>1997</v>
      </c>
      <c r="L7815" s="25" t="s">
        <v>186</v>
      </c>
      <c r="M7815" s="25" t="s">
        <v>171</v>
      </c>
      <c r="N7815" s="28" t="n">
        <v>550</v>
      </c>
      <c r="O7815" s="25" t="s">
        <v>54</v>
      </c>
      <c r="P7815" s="29" t="n">
        <v>42807</v>
      </c>
      <c r="Q7815" s="29" t="n">
        <v>42877</v>
      </c>
      <c r="R7815" s="28" t="n">
        <v>537</v>
      </c>
      <c r="S7815" s="28" t="n">
        <f aca="false">IF(O7815="Won",R7815,IF(O7815="Lost",0,N7815))</f>
        <v>537</v>
      </c>
      <c r="T7815" s="30" t="n">
        <f aca="false">IF(AND(P7815&lt;&gt;"",Q7815&lt;&gt;""),Q7815-P7815,"")</f>
        <v>70</v>
      </c>
      <c r="U7815" s="30" t="str">
        <f aca="false">IF(AND(O7815="Engaging",P7815&lt;&gt;""),'Leia-me'!$B$5-P7815,"")</f>
        <v/>
      </c>
      <c r="V7815" s="25" t="str">
        <f aca="false">IF(O7815&lt;&gt;"Engaging","",IF(U7815&lt;='Leia-me'!$B$6,"Saudável",IF(U7815&lt;='Leia-me'!$B$7,"Esfriando",IF(U7815&lt;='Leia-me'!$B$8,"Última chance","Zumbi"))))</f>
        <v/>
      </c>
      <c r="W7815" s="25" t="n">
        <f aca="false">IF(O7815="Won",1,IF(O7815="Lost",0,""))</f>
        <v>1</v>
      </c>
      <c r="Y7815" s="25" t="str">
        <f aca="false">IF(E7815="","Sim","")</f>
        <v/>
      </c>
    </row>
    <row r="7816" customFormat="false" ht="15" hidden="false" customHeight="false" outlineLevel="0" collapsed="false">
      <c r="A7816" s="25" t="s">
        <v>8079</v>
      </c>
      <c r="B7816" s="25" t="s">
        <v>102</v>
      </c>
      <c r="C7816" s="25" t="s">
        <v>111</v>
      </c>
      <c r="D7816" s="25" t="s">
        <v>113</v>
      </c>
      <c r="E7816" s="25" t="s">
        <v>449</v>
      </c>
      <c r="F7816" s="25" t="s">
        <v>192</v>
      </c>
      <c r="G7816" s="26" t="n">
        <v>98.79</v>
      </c>
      <c r="H7816" s="27" t="n">
        <v>96</v>
      </c>
      <c r="I7816" s="25" t="s">
        <v>147</v>
      </c>
      <c r="J7816" s="25" t="s">
        <v>445</v>
      </c>
      <c r="K7816" s="25" t="n">
        <v>2013</v>
      </c>
      <c r="L7816" s="25" t="s">
        <v>1834</v>
      </c>
      <c r="M7816" s="25" t="s">
        <v>171</v>
      </c>
      <c r="N7816" s="28" t="n">
        <v>4821</v>
      </c>
      <c r="O7816" s="25" t="s">
        <v>54</v>
      </c>
      <c r="P7816" s="29" t="n">
        <v>42807</v>
      </c>
      <c r="Q7816" s="29" t="n">
        <v>42824</v>
      </c>
      <c r="R7816" s="28" t="n">
        <v>4955</v>
      </c>
      <c r="S7816" s="28" t="n">
        <f aca="false">IF(O7816="Won",R7816,IF(O7816="Lost",0,N7816))</f>
        <v>4955</v>
      </c>
      <c r="T7816" s="30" t="n">
        <f aca="false">IF(AND(P7816&lt;&gt;"",Q7816&lt;&gt;""),Q7816-P7816,"")</f>
        <v>17</v>
      </c>
      <c r="U7816" s="30" t="str">
        <f aca="false">IF(AND(O7816="Engaging",P7816&lt;&gt;""),'Leia-me'!$B$5-P7816,"")</f>
        <v/>
      </c>
      <c r="V7816" s="25" t="str">
        <f aca="false">IF(O7816&lt;&gt;"Engaging","",IF(U7816&lt;='Leia-me'!$B$6,"Saudável",IF(U7816&lt;='Leia-me'!$B$7,"Esfriando",IF(U7816&lt;='Leia-me'!$B$8,"Última chance","Zumbi"))))</f>
        <v/>
      </c>
      <c r="W7816" s="25" t="n">
        <f aca="false">IF(O7816="Won",1,IF(O7816="Lost",0,""))</f>
        <v>1</v>
      </c>
      <c r="X7816" s="25" t="s">
        <v>1835</v>
      </c>
      <c r="Y7816" s="25" t="str">
        <f aca="false">IF(E7816="","Sim","")</f>
        <v/>
      </c>
    </row>
    <row r="7817" customFormat="false" ht="15" hidden="false" customHeight="false" outlineLevel="0" collapsed="false">
      <c r="A7817" s="25" t="s">
        <v>8080</v>
      </c>
      <c r="B7817" s="25" t="s">
        <v>102</v>
      </c>
      <c r="C7817" s="25" t="s">
        <v>111</v>
      </c>
      <c r="D7817" s="25" t="s">
        <v>113</v>
      </c>
      <c r="E7817" s="25" t="s">
        <v>433</v>
      </c>
      <c r="F7817" s="25" t="s">
        <v>211</v>
      </c>
      <c r="G7817" s="26" t="n">
        <v>2214.94</v>
      </c>
      <c r="H7817" s="27" t="n">
        <v>5374</v>
      </c>
      <c r="I7817" s="25" t="s">
        <v>147</v>
      </c>
      <c r="K7817" s="25" t="n">
        <v>1996</v>
      </c>
      <c r="L7817" s="25" t="s">
        <v>1834</v>
      </c>
      <c r="M7817" s="25" t="s">
        <v>171</v>
      </c>
      <c r="N7817" s="28" t="n">
        <v>4821</v>
      </c>
      <c r="O7817" s="25" t="s">
        <v>54</v>
      </c>
      <c r="P7817" s="29" t="n">
        <v>42807</v>
      </c>
      <c r="Q7817" s="29" t="n">
        <v>42888</v>
      </c>
      <c r="R7817" s="28" t="n">
        <v>5606</v>
      </c>
      <c r="S7817" s="28" t="n">
        <f aca="false">IF(O7817="Won",R7817,IF(O7817="Lost",0,N7817))</f>
        <v>5606</v>
      </c>
      <c r="T7817" s="30" t="n">
        <f aca="false">IF(AND(P7817&lt;&gt;"",Q7817&lt;&gt;""),Q7817-P7817,"")</f>
        <v>81</v>
      </c>
      <c r="U7817" s="30" t="str">
        <f aca="false">IF(AND(O7817="Engaging",P7817&lt;&gt;""),'Leia-me'!$B$5-P7817,"")</f>
        <v/>
      </c>
      <c r="V7817" s="25" t="str">
        <f aca="false">IF(O7817&lt;&gt;"Engaging","",IF(U7817&lt;='Leia-me'!$B$6,"Saudável",IF(U7817&lt;='Leia-me'!$B$7,"Esfriando",IF(U7817&lt;='Leia-me'!$B$8,"Última chance","Zumbi"))))</f>
        <v/>
      </c>
      <c r="W7817" s="25" t="n">
        <f aca="false">IF(O7817="Won",1,IF(O7817="Lost",0,""))</f>
        <v>1</v>
      </c>
      <c r="X7817" s="25" t="s">
        <v>1835</v>
      </c>
      <c r="Y7817" s="25" t="str">
        <f aca="false">IF(E7817="","Sim","")</f>
        <v/>
      </c>
    </row>
    <row r="7818" customFormat="false" ht="15" hidden="false" customHeight="false" outlineLevel="0" collapsed="false">
      <c r="A7818" s="25" t="s">
        <v>8081</v>
      </c>
      <c r="B7818" s="25" t="s">
        <v>102</v>
      </c>
      <c r="C7818" s="25" t="s">
        <v>111</v>
      </c>
      <c r="D7818" s="25" t="s">
        <v>113</v>
      </c>
      <c r="G7818" s="31"/>
      <c r="H7818" s="32"/>
      <c r="L7818" s="25" t="s">
        <v>1834</v>
      </c>
      <c r="M7818" s="25" t="s">
        <v>171</v>
      </c>
      <c r="N7818" s="28" t="n">
        <v>4821</v>
      </c>
      <c r="O7818" s="25" t="s">
        <v>56</v>
      </c>
      <c r="P7818" s="29" t="n">
        <v>42809</v>
      </c>
      <c r="Q7818" s="33"/>
      <c r="R7818" s="34"/>
      <c r="S7818" s="28" t="n">
        <f aca="false">IF(O7818="Won",R7818,IF(O7818="Lost",0,N7818))</f>
        <v>4821</v>
      </c>
      <c r="T7818" s="30" t="str">
        <f aca="false">IF(AND(P7818&lt;&gt;"",Q7818&lt;&gt;""),Q7818-P7818,"")</f>
        <v/>
      </c>
      <c r="U7818" s="30" t="n">
        <f aca="false">IF(AND(O7818="Engaging",P7818&lt;&gt;""),'Leia-me'!$B$5-P7818,"")</f>
        <v>291</v>
      </c>
      <c r="V7818" s="25" t="str">
        <f aca="false">IF(O7818&lt;&gt;"Engaging","",IF(U7818&lt;='Leia-me'!$B$6,"Saudável",IF(U7818&lt;='Leia-me'!$B$7,"Esfriando",IF(U7818&lt;='Leia-me'!$B$8,"Última chance","Zumbi"))))</f>
        <v>Zumbi</v>
      </c>
      <c r="W7818" s="25" t="str">
        <f aca="false">IF(O7818="Won",1,IF(O7818="Lost",0,""))</f>
        <v/>
      </c>
      <c r="X7818" s="25" t="s">
        <v>1835</v>
      </c>
      <c r="Y7818" s="25" t="str">
        <f aca="false">IF(E7818="","Sim","")</f>
        <v>Sim</v>
      </c>
    </row>
    <row r="7819" customFormat="false" ht="15" hidden="false" customHeight="false" outlineLevel="0" collapsed="false">
      <c r="A7819" s="25" t="s">
        <v>8082</v>
      </c>
      <c r="B7819" s="25" t="s">
        <v>102</v>
      </c>
      <c r="C7819" s="25" t="s">
        <v>111</v>
      </c>
      <c r="D7819" s="25" t="s">
        <v>113</v>
      </c>
      <c r="E7819" s="25" t="s">
        <v>1187</v>
      </c>
      <c r="F7819" s="25" t="s">
        <v>159</v>
      </c>
      <c r="G7819" s="26" t="n">
        <v>2059.9</v>
      </c>
      <c r="H7819" s="27" t="n">
        <v>3644</v>
      </c>
      <c r="I7819" s="25" t="s">
        <v>147</v>
      </c>
      <c r="K7819" s="25" t="n">
        <v>1988</v>
      </c>
      <c r="L7819" s="25" t="s">
        <v>1834</v>
      </c>
      <c r="M7819" s="25" t="s">
        <v>171</v>
      </c>
      <c r="N7819" s="28" t="n">
        <v>4821</v>
      </c>
      <c r="O7819" s="25" t="s">
        <v>55</v>
      </c>
      <c r="P7819" s="29" t="n">
        <v>42809</v>
      </c>
      <c r="Q7819" s="29" t="n">
        <v>42861</v>
      </c>
      <c r="R7819" s="28" t="n">
        <v>0</v>
      </c>
      <c r="S7819" s="28" t="n">
        <f aca="false">IF(O7819="Won",R7819,IF(O7819="Lost",0,N7819))</f>
        <v>0</v>
      </c>
      <c r="T7819" s="30" t="n">
        <f aca="false">IF(AND(P7819&lt;&gt;"",Q7819&lt;&gt;""),Q7819-P7819,"")</f>
        <v>52</v>
      </c>
      <c r="U7819" s="30" t="str">
        <f aca="false">IF(AND(O7819="Engaging",P7819&lt;&gt;""),'Leia-me'!$B$5-P7819,"")</f>
        <v/>
      </c>
      <c r="V7819" s="25" t="str">
        <f aca="false">IF(O7819&lt;&gt;"Engaging","",IF(U7819&lt;='Leia-me'!$B$6,"Saudável",IF(U7819&lt;='Leia-me'!$B$7,"Esfriando",IF(U7819&lt;='Leia-me'!$B$8,"Última chance","Zumbi"))))</f>
        <v/>
      </c>
      <c r="W7819" s="25" t="n">
        <f aca="false">IF(O7819="Won",1,IF(O7819="Lost",0,""))</f>
        <v>0</v>
      </c>
      <c r="X7819" s="25" t="s">
        <v>1835</v>
      </c>
      <c r="Y7819" s="25" t="str">
        <f aca="false">IF(E7819="","Sim","")</f>
        <v/>
      </c>
    </row>
    <row r="7820" customFormat="false" ht="15" hidden="false" customHeight="false" outlineLevel="0" collapsed="false">
      <c r="A7820" s="25" t="s">
        <v>8083</v>
      </c>
      <c r="B7820" s="25" t="s">
        <v>102</v>
      </c>
      <c r="C7820" s="25" t="s">
        <v>111</v>
      </c>
      <c r="D7820" s="25" t="s">
        <v>113</v>
      </c>
      <c r="E7820" s="25" t="s">
        <v>494</v>
      </c>
      <c r="F7820" s="25" t="s">
        <v>192</v>
      </c>
      <c r="G7820" s="26" t="n">
        <v>11698.03</v>
      </c>
      <c r="H7820" s="27" t="n">
        <v>34288</v>
      </c>
      <c r="I7820" s="25" t="s">
        <v>147</v>
      </c>
      <c r="K7820" s="25" t="n">
        <v>1982</v>
      </c>
      <c r="L7820" s="25" t="s">
        <v>1834</v>
      </c>
      <c r="M7820" s="25" t="s">
        <v>171</v>
      </c>
      <c r="N7820" s="28" t="n">
        <v>4821</v>
      </c>
      <c r="O7820" s="25" t="s">
        <v>54</v>
      </c>
      <c r="P7820" s="29" t="n">
        <v>42809</v>
      </c>
      <c r="Q7820" s="29" t="n">
        <v>42900</v>
      </c>
      <c r="R7820" s="28" t="n">
        <v>4369</v>
      </c>
      <c r="S7820" s="28" t="n">
        <f aca="false">IF(O7820="Won",R7820,IF(O7820="Lost",0,N7820))</f>
        <v>4369</v>
      </c>
      <c r="T7820" s="30" t="n">
        <f aca="false">IF(AND(P7820&lt;&gt;"",Q7820&lt;&gt;""),Q7820-P7820,"")</f>
        <v>91</v>
      </c>
      <c r="U7820" s="30" t="str">
        <f aca="false">IF(AND(O7820="Engaging",P7820&lt;&gt;""),'Leia-me'!$B$5-P7820,"")</f>
        <v/>
      </c>
      <c r="V7820" s="25" t="str">
        <f aca="false">IF(O7820&lt;&gt;"Engaging","",IF(U7820&lt;='Leia-me'!$B$6,"Saudável",IF(U7820&lt;='Leia-me'!$B$7,"Esfriando",IF(U7820&lt;='Leia-me'!$B$8,"Última chance","Zumbi"))))</f>
        <v/>
      </c>
      <c r="W7820" s="25" t="n">
        <f aca="false">IF(O7820="Won",1,IF(O7820="Lost",0,""))</f>
        <v>1</v>
      </c>
      <c r="X7820" s="25" t="s">
        <v>1835</v>
      </c>
      <c r="Y7820" s="25" t="str">
        <f aca="false">IF(E7820="","Sim","")</f>
        <v/>
      </c>
    </row>
    <row r="7821" customFormat="false" ht="15" hidden="false" customHeight="false" outlineLevel="0" collapsed="false">
      <c r="A7821" s="25" t="s">
        <v>8084</v>
      </c>
      <c r="B7821" s="25" t="s">
        <v>102</v>
      </c>
      <c r="C7821" s="25" t="s">
        <v>111</v>
      </c>
      <c r="D7821" s="25" t="s">
        <v>113</v>
      </c>
      <c r="E7821" s="25" t="s">
        <v>2739</v>
      </c>
      <c r="F7821" s="25" t="s">
        <v>159</v>
      </c>
      <c r="G7821" s="26" t="n">
        <v>2871.35</v>
      </c>
      <c r="H7821" s="27" t="n">
        <v>9561</v>
      </c>
      <c r="I7821" s="25" t="s">
        <v>147</v>
      </c>
      <c r="K7821" s="25" t="n">
        <v>1983</v>
      </c>
      <c r="L7821" s="25" t="s">
        <v>1834</v>
      </c>
      <c r="M7821" s="25" t="s">
        <v>171</v>
      </c>
      <c r="N7821" s="28" t="n">
        <v>4821</v>
      </c>
      <c r="O7821" s="25" t="s">
        <v>54</v>
      </c>
      <c r="P7821" s="29" t="n">
        <v>42809</v>
      </c>
      <c r="Q7821" s="29" t="n">
        <v>42876</v>
      </c>
      <c r="R7821" s="28" t="n">
        <v>4878</v>
      </c>
      <c r="S7821" s="28" t="n">
        <f aca="false">IF(O7821="Won",R7821,IF(O7821="Lost",0,N7821))</f>
        <v>4878</v>
      </c>
      <c r="T7821" s="30" t="n">
        <f aca="false">IF(AND(P7821&lt;&gt;"",Q7821&lt;&gt;""),Q7821-P7821,"")</f>
        <v>67</v>
      </c>
      <c r="U7821" s="30" t="str">
        <f aca="false">IF(AND(O7821="Engaging",P7821&lt;&gt;""),'Leia-me'!$B$5-P7821,"")</f>
        <v/>
      </c>
      <c r="V7821" s="25" t="str">
        <f aca="false">IF(O7821&lt;&gt;"Engaging","",IF(U7821&lt;='Leia-me'!$B$6,"Saudável",IF(U7821&lt;='Leia-me'!$B$7,"Esfriando",IF(U7821&lt;='Leia-me'!$B$8,"Última chance","Zumbi"))))</f>
        <v/>
      </c>
      <c r="W7821" s="25" t="n">
        <f aca="false">IF(O7821="Won",1,IF(O7821="Lost",0,""))</f>
        <v>1</v>
      </c>
      <c r="X7821" s="25" t="s">
        <v>1835</v>
      </c>
      <c r="Y7821" s="25" t="str">
        <f aca="false">IF(E7821="","Sim","")</f>
        <v/>
      </c>
    </row>
    <row r="7822" customFormat="false" ht="15" hidden="false" customHeight="false" outlineLevel="0" collapsed="false">
      <c r="A7822" s="25" t="s">
        <v>8085</v>
      </c>
      <c r="B7822" s="25" t="s">
        <v>102</v>
      </c>
      <c r="C7822" s="25" t="s">
        <v>111</v>
      </c>
      <c r="D7822" s="25" t="s">
        <v>113</v>
      </c>
      <c r="E7822" s="25" t="s">
        <v>1187</v>
      </c>
      <c r="F7822" s="25" t="s">
        <v>159</v>
      </c>
      <c r="G7822" s="26" t="n">
        <v>2059.9</v>
      </c>
      <c r="H7822" s="27" t="n">
        <v>3644</v>
      </c>
      <c r="I7822" s="25" t="s">
        <v>147</v>
      </c>
      <c r="K7822" s="25" t="n">
        <v>1988</v>
      </c>
      <c r="L7822" s="25" t="s">
        <v>186</v>
      </c>
      <c r="M7822" s="25" t="s">
        <v>171</v>
      </c>
      <c r="N7822" s="28" t="n">
        <v>550</v>
      </c>
      <c r="O7822" s="25" t="s">
        <v>54</v>
      </c>
      <c r="P7822" s="29" t="n">
        <v>42810</v>
      </c>
      <c r="Q7822" s="29" t="n">
        <v>42878</v>
      </c>
      <c r="R7822" s="28" t="n">
        <v>468</v>
      </c>
      <c r="S7822" s="28" t="n">
        <f aca="false">IF(O7822="Won",R7822,IF(O7822="Lost",0,N7822))</f>
        <v>468</v>
      </c>
      <c r="T7822" s="30" t="n">
        <f aca="false">IF(AND(P7822&lt;&gt;"",Q7822&lt;&gt;""),Q7822-P7822,"")</f>
        <v>68</v>
      </c>
      <c r="U7822" s="30" t="str">
        <f aca="false">IF(AND(O7822="Engaging",P7822&lt;&gt;""),'Leia-me'!$B$5-P7822,"")</f>
        <v/>
      </c>
      <c r="V7822" s="25" t="str">
        <f aca="false">IF(O7822&lt;&gt;"Engaging","",IF(U7822&lt;='Leia-me'!$B$6,"Saudável",IF(U7822&lt;='Leia-me'!$B$7,"Esfriando",IF(U7822&lt;='Leia-me'!$B$8,"Última chance","Zumbi"))))</f>
        <v/>
      </c>
      <c r="W7822" s="25" t="n">
        <f aca="false">IF(O7822="Won",1,IF(O7822="Lost",0,""))</f>
        <v>1</v>
      </c>
      <c r="Y7822" s="25" t="str">
        <f aca="false">IF(E7822="","Sim","")</f>
        <v/>
      </c>
    </row>
    <row r="7823" customFormat="false" ht="15" hidden="false" customHeight="false" outlineLevel="0" collapsed="false">
      <c r="A7823" s="25" t="s">
        <v>8086</v>
      </c>
      <c r="B7823" s="25" t="s">
        <v>102</v>
      </c>
      <c r="C7823" s="25" t="s">
        <v>111</v>
      </c>
      <c r="D7823" s="25" t="s">
        <v>113</v>
      </c>
      <c r="E7823" s="25" t="s">
        <v>494</v>
      </c>
      <c r="F7823" s="25" t="s">
        <v>192</v>
      </c>
      <c r="G7823" s="26" t="n">
        <v>11698.03</v>
      </c>
      <c r="H7823" s="27" t="n">
        <v>34288</v>
      </c>
      <c r="I7823" s="25" t="s">
        <v>147</v>
      </c>
      <c r="K7823" s="25" t="n">
        <v>1982</v>
      </c>
      <c r="L7823" s="25" t="s">
        <v>186</v>
      </c>
      <c r="M7823" s="25" t="s">
        <v>171</v>
      </c>
      <c r="N7823" s="28" t="n">
        <v>550</v>
      </c>
      <c r="O7823" s="25" t="s">
        <v>54</v>
      </c>
      <c r="P7823" s="29" t="n">
        <v>42810</v>
      </c>
      <c r="Q7823" s="29" t="n">
        <v>42857</v>
      </c>
      <c r="R7823" s="28" t="n">
        <v>579</v>
      </c>
      <c r="S7823" s="28" t="n">
        <f aca="false">IF(O7823="Won",R7823,IF(O7823="Lost",0,N7823))</f>
        <v>579</v>
      </c>
      <c r="T7823" s="30" t="n">
        <f aca="false">IF(AND(P7823&lt;&gt;"",Q7823&lt;&gt;""),Q7823-P7823,"")</f>
        <v>47</v>
      </c>
      <c r="U7823" s="30" t="str">
        <f aca="false">IF(AND(O7823="Engaging",P7823&lt;&gt;""),'Leia-me'!$B$5-P7823,"")</f>
        <v/>
      </c>
      <c r="V7823" s="25" t="str">
        <f aca="false">IF(O7823&lt;&gt;"Engaging","",IF(U7823&lt;='Leia-me'!$B$6,"Saudável",IF(U7823&lt;='Leia-me'!$B$7,"Esfriando",IF(U7823&lt;='Leia-me'!$B$8,"Última chance","Zumbi"))))</f>
        <v/>
      </c>
      <c r="W7823" s="25" t="n">
        <f aca="false">IF(O7823="Won",1,IF(O7823="Lost",0,""))</f>
        <v>1</v>
      </c>
      <c r="Y7823" s="25" t="str">
        <f aca="false">IF(E7823="","Sim","")</f>
        <v/>
      </c>
    </row>
    <row r="7824" customFormat="false" ht="15" hidden="false" customHeight="false" outlineLevel="0" collapsed="false">
      <c r="A7824" s="25" t="s">
        <v>8087</v>
      </c>
      <c r="B7824" s="25" t="s">
        <v>102</v>
      </c>
      <c r="C7824" s="25" t="s">
        <v>111</v>
      </c>
      <c r="D7824" s="25" t="s">
        <v>113</v>
      </c>
      <c r="G7824" s="31"/>
      <c r="H7824" s="32"/>
      <c r="L7824" s="25" t="s">
        <v>178</v>
      </c>
      <c r="M7824" s="25" t="s">
        <v>171</v>
      </c>
      <c r="N7824" s="28" t="n">
        <v>5482</v>
      </c>
      <c r="O7824" s="25" t="s">
        <v>56</v>
      </c>
      <c r="P7824" s="29" t="n">
        <v>42811</v>
      </c>
      <c r="Q7824" s="33"/>
      <c r="R7824" s="34"/>
      <c r="S7824" s="28" t="n">
        <f aca="false">IF(O7824="Won",R7824,IF(O7824="Lost",0,N7824))</f>
        <v>5482</v>
      </c>
      <c r="T7824" s="30" t="str">
        <f aca="false">IF(AND(P7824&lt;&gt;"",Q7824&lt;&gt;""),Q7824-P7824,"")</f>
        <v/>
      </c>
      <c r="U7824" s="30" t="n">
        <f aca="false">IF(AND(O7824="Engaging",P7824&lt;&gt;""),'Leia-me'!$B$5-P7824,"")</f>
        <v>289</v>
      </c>
      <c r="V7824" s="25" t="str">
        <f aca="false">IF(O7824&lt;&gt;"Engaging","",IF(U7824&lt;='Leia-me'!$B$6,"Saudável",IF(U7824&lt;='Leia-me'!$B$7,"Esfriando",IF(U7824&lt;='Leia-me'!$B$8,"Última chance","Zumbi"))))</f>
        <v>Zumbi</v>
      </c>
      <c r="W7824" s="25" t="str">
        <f aca="false">IF(O7824="Won",1,IF(O7824="Lost",0,""))</f>
        <v/>
      </c>
      <c r="Y7824" s="25" t="str">
        <f aca="false">IF(E7824="","Sim","")</f>
        <v>Sim</v>
      </c>
    </row>
    <row r="7825" customFormat="false" ht="15" hidden="false" customHeight="false" outlineLevel="0" collapsed="false">
      <c r="A7825" s="25" t="s">
        <v>8088</v>
      </c>
      <c r="B7825" s="25" t="s">
        <v>102</v>
      </c>
      <c r="C7825" s="25" t="s">
        <v>111</v>
      </c>
      <c r="D7825" s="25" t="s">
        <v>113</v>
      </c>
      <c r="E7825" s="25" t="s">
        <v>3075</v>
      </c>
      <c r="F7825" s="25" t="s">
        <v>165</v>
      </c>
      <c r="G7825" s="26" t="n">
        <v>4269.9</v>
      </c>
      <c r="H7825" s="27" t="n">
        <v>6472</v>
      </c>
      <c r="I7825" s="25" t="s">
        <v>147</v>
      </c>
      <c r="J7825" s="25" t="s">
        <v>1347</v>
      </c>
      <c r="K7825" s="25" t="n">
        <v>1993</v>
      </c>
      <c r="L7825" s="25" t="s">
        <v>186</v>
      </c>
      <c r="M7825" s="25" t="s">
        <v>171</v>
      </c>
      <c r="N7825" s="28" t="n">
        <v>550</v>
      </c>
      <c r="O7825" s="25" t="s">
        <v>55</v>
      </c>
      <c r="P7825" s="29" t="n">
        <v>42811</v>
      </c>
      <c r="Q7825" s="29" t="n">
        <v>42863</v>
      </c>
      <c r="R7825" s="28" t="n">
        <v>0</v>
      </c>
      <c r="S7825" s="28" t="n">
        <f aca="false">IF(O7825="Won",R7825,IF(O7825="Lost",0,N7825))</f>
        <v>0</v>
      </c>
      <c r="T7825" s="30" t="n">
        <f aca="false">IF(AND(P7825&lt;&gt;"",Q7825&lt;&gt;""),Q7825-P7825,"")</f>
        <v>52</v>
      </c>
      <c r="U7825" s="30" t="str">
        <f aca="false">IF(AND(O7825="Engaging",P7825&lt;&gt;""),'Leia-me'!$B$5-P7825,"")</f>
        <v/>
      </c>
      <c r="V7825" s="25" t="str">
        <f aca="false">IF(O7825&lt;&gt;"Engaging","",IF(U7825&lt;='Leia-me'!$B$6,"Saudável",IF(U7825&lt;='Leia-me'!$B$7,"Esfriando",IF(U7825&lt;='Leia-me'!$B$8,"Última chance","Zumbi"))))</f>
        <v/>
      </c>
      <c r="W7825" s="25" t="n">
        <f aca="false">IF(O7825="Won",1,IF(O7825="Lost",0,""))</f>
        <v>0</v>
      </c>
      <c r="Y7825" s="25" t="str">
        <f aca="false">IF(E7825="","Sim","")</f>
        <v/>
      </c>
    </row>
    <row r="7826" customFormat="false" ht="15" hidden="false" customHeight="false" outlineLevel="0" collapsed="false">
      <c r="A7826" s="25" t="s">
        <v>8089</v>
      </c>
      <c r="B7826" s="25" t="s">
        <v>102</v>
      </c>
      <c r="C7826" s="25" t="s">
        <v>111</v>
      </c>
      <c r="D7826" s="25" t="s">
        <v>113</v>
      </c>
      <c r="E7826" s="25" t="s">
        <v>444</v>
      </c>
      <c r="F7826" s="25" t="s">
        <v>192</v>
      </c>
      <c r="G7826" s="26" t="n">
        <v>6354.87</v>
      </c>
      <c r="H7826" s="27" t="n">
        <v>16780</v>
      </c>
      <c r="I7826" s="25" t="s">
        <v>147</v>
      </c>
      <c r="J7826" s="25" t="s">
        <v>445</v>
      </c>
      <c r="K7826" s="25" t="n">
        <v>1996</v>
      </c>
      <c r="L7826" s="25" t="s">
        <v>186</v>
      </c>
      <c r="M7826" s="25" t="s">
        <v>171</v>
      </c>
      <c r="N7826" s="28" t="n">
        <v>550</v>
      </c>
      <c r="O7826" s="25" t="s">
        <v>54</v>
      </c>
      <c r="P7826" s="29" t="n">
        <v>42811</v>
      </c>
      <c r="Q7826" s="29" t="n">
        <v>42897</v>
      </c>
      <c r="R7826" s="28" t="n">
        <v>478</v>
      </c>
      <c r="S7826" s="28" t="n">
        <f aca="false">IF(O7826="Won",R7826,IF(O7826="Lost",0,N7826))</f>
        <v>478</v>
      </c>
      <c r="T7826" s="30" t="n">
        <f aca="false">IF(AND(P7826&lt;&gt;"",Q7826&lt;&gt;""),Q7826-P7826,"")</f>
        <v>86</v>
      </c>
      <c r="U7826" s="30" t="str">
        <f aca="false">IF(AND(O7826="Engaging",P7826&lt;&gt;""),'Leia-me'!$B$5-P7826,"")</f>
        <v/>
      </c>
      <c r="V7826" s="25" t="str">
        <f aca="false">IF(O7826&lt;&gt;"Engaging","",IF(U7826&lt;='Leia-me'!$B$6,"Saudável",IF(U7826&lt;='Leia-me'!$B$7,"Esfriando",IF(U7826&lt;='Leia-me'!$B$8,"Última chance","Zumbi"))))</f>
        <v/>
      </c>
      <c r="W7826" s="25" t="n">
        <f aca="false">IF(O7826="Won",1,IF(O7826="Lost",0,""))</f>
        <v>1</v>
      </c>
      <c r="Y7826" s="25" t="str">
        <f aca="false">IF(E7826="","Sim","")</f>
        <v/>
      </c>
    </row>
    <row r="7827" customFormat="false" ht="15" hidden="false" customHeight="false" outlineLevel="0" collapsed="false">
      <c r="A7827" s="25" t="s">
        <v>8090</v>
      </c>
      <c r="B7827" s="25" t="s">
        <v>102</v>
      </c>
      <c r="C7827" s="25" t="s">
        <v>111</v>
      </c>
      <c r="D7827" s="25" t="s">
        <v>113</v>
      </c>
      <c r="E7827" s="25" t="s">
        <v>609</v>
      </c>
      <c r="F7827" s="25" t="s">
        <v>267</v>
      </c>
      <c r="G7827" s="26" t="n">
        <v>692.19</v>
      </c>
      <c r="H7827" s="27" t="n">
        <v>1922</v>
      </c>
      <c r="I7827" s="25" t="s">
        <v>147</v>
      </c>
      <c r="K7827" s="25" t="n">
        <v>2003</v>
      </c>
      <c r="L7827" s="25" t="s">
        <v>148</v>
      </c>
      <c r="M7827" s="25" t="s">
        <v>149</v>
      </c>
      <c r="N7827" s="28" t="n">
        <v>55</v>
      </c>
      <c r="O7827" s="25" t="s">
        <v>54</v>
      </c>
      <c r="P7827" s="29" t="n">
        <v>42811</v>
      </c>
      <c r="Q7827" s="29" t="n">
        <v>42879</v>
      </c>
      <c r="R7827" s="28" t="n">
        <v>60</v>
      </c>
      <c r="S7827" s="28" t="n">
        <f aca="false">IF(O7827="Won",R7827,IF(O7827="Lost",0,N7827))</f>
        <v>60</v>
      </c>
      <c r="T7827" s="30" t="n">
        <f aca="false">IF(AND(P7827&lt;&gt;"",Q7827&lt;&gt;""),Q7827-P7827,"")</f>
        <v>68</v>
      </c>
      <c r="U7827" s="30" t="str">
        <f aca="false">IF(AND(O7827="Engaging",P7827&lt;&gt;""),'Leia-me'!$B$5-P7827,"")</f>
        <v/>
      </c>
      <c r="V7827" s="25" t="str">
        <f aca="false">IF(O7827&lt;&gt;"Engaging","",IF(U7827&lt;='Leia-me'!$B$6,"Saudável",IF(U7827&lt;='Leia-me'!$B$7,"Esfriando",IF(U7827&lt;='Leia-me'!$B$8,"Última chance","Zumbi"))))</f>
        <v/>
      </c>
      <c r="W7827" s="25" t="n">
        <f aca="false">IF(O7827="Won",1,IF(O7827="Lost",0,""))</f>
        <v>1</v>
      </c>
      <c r="Y7827" s="25" t="str">
        <f aca="false">IF(E7827="","Sim","")</f>
        <v/>
      </c>
    </row>
    <row r="7828" customFormat="false" ht="15" hidden="false" customHeight="false" outlineLevel="0" collapsed="false">
      <c r="A7828" s="25" t="s">
        <v>8091</v>
      </c>
      <c r="B7828" s="25" t="s">
        <v>102</v>
      </c>
      <c r="C7828" s="25" t="s">
        <v>111</v>
      </c>
      <c r="D7828" s="25" t="s">
        <v>113</v>
      </c>
      <c r="E7828" s="25" t="s">
        <v>433</v>
      </c>
      <c r="F7828" s="25" t="s">
        <v>211</v>
      </c>
      <c r="G7828" s="26" t="n">
        <v>2214.94</v>
      </c>
      <c r="H7828" s="27" t="n">
        <v>5374</v>
      </c>
      <c r="I7828" s="25" t="s">
        <v>147</v>
      </c>
      <c r="K7828" s="25" t="n">
        <v>1996</v>
      </c>
      <c r="L7828" s="25" t="s">
        <v>1834</v>
      </c>
      <c r="M7828" s="25" t="s">
        <v>171</v>
      </c>
      <c r="N7828" s="28" t="n">
        <v>4821</v>
      </c>
      <c r="O7828" s="25" t="s">
        <v>55</v>
      </c>
      <c r="P7828" s="29" t="n">
        <v>42812</v>
      </c>
      <c r="Q7828" s="29" t="n">
        <v>42890</v>
      </c>
      <c r="R7828" s="28" t="n">
        <v>0</v>
      </c>
      <c r="S7828" s="28" t="n">
        <f aca="false">IF(O7828="Won",R7828,IF(O7828="Lost",0,N7828))</f>
        <v>0</v>
      </c>
      <c r="T7828" s="30" t="n">
        <f aca="false">IF(AND(P7828&lt;&gt;"",Q7828&lt;&gt;""),Q7828-P7828,"")</f>
        <v>78</v>
      </c>
      <c r="U7828" s="30" t="str">
        <f aca="false">IF(AND(O7828="Engaging",P7828&lt;&gt;""),'Leia-me'!$B$5-P7828,"")</f>
        <v/>
      </c>
      <c r="V7828" s="25" t="str">
        <f aca="false">IF(O7828&lt;&gt;"Engaging","",IF(U7828&lt;='Leia-me'!$B$6,"Saudável",IF(U7828&lt;='Leia-me'!$B$7,"Esfriando",IF(U7828&lt;='Leia-me'!$B$8,"Última chance","Zumbi"))))</f>
        <v/>
      </c>
      <c r="W7828" s="25" t="n">
        <f aca="false">IF(O7828="Won",1,IF(O7828="Lost",0,""))</f>
        <v>0</v>
      </c>
      <c r="X7828" s="25" t="s">
        <v>1835</v>
      </c>
      <c r="Y7828" s="25" t="str">
        <f aca="false">IF(E7828="","Sim","")</f>
        <v/>
      </c>
    </row>
    <row r="7829" customFormat="false" ht="15" hidden="false" customHeight="false" outlineLevel="0" collapsed="false">
      <c r="A7829" s="25" t="s">
        <v>8092</v>
      </c>
      <c r="B7829" s="25" t="s">
        <v>102</v>
      </c>
      <c r="C7829" s="25" t="s">
        <v>111</v>
      </c>
      <c r="D7829" s="25" t="s">
        <v>113</v>
      </c>
      <c r="G7829" s="31"/>
      <c r="H7829" s="32"/>
      <c r="L7829" s="25" t="s">
        <v>186</v>
      </c>
      <c r="M7829" s="25" t="s">
        <v>171</v>
      </c>
      <c r="N7829" s="28" t="n">
        <v>550</v>
      </c>
      <c r="O7829" s="25" t="s">
        <v>56</v>
      </c>
      <c r="P7829" s="29" t="n">
        <v>42813</v>
      </c>
      <c r="Q7829" s="33"/>
      <c r="R7829" s="34"/>
      <c r="S7829" s="28" t="n">
        <f aca="false">IF(O7829="Won",R7829,IF(O7829="Lost",0,N7829))</f>
        <v>550</v>
      </c>
      <c r="T7829" s="30" t="str">
        <f aca="false">IF(AND(P7829&lt;&gt;"",Q7829&lt;&gt;""),Q7829-P7829,"")</f>
        <v/>
      </c>
      <c r="U7829" s="30" t="n">
        <f aca="false">IF(AND(O7829="Engaging",P7829&lt;&gt;""),'Leia-me'!$B$5-P7829,"")</f>
        <v>287</v>
      </c>
      <c r="V7829" s="25" t="str">
        <f aca="false">IF(O7829&lt;&gt;"Engaging","",IF(U7829&lt;='Leia-me'!$B$6,"Saudável",IF(U7829&lt;='Leia-me'!$B$7,"Esfriando",IF(U7829&lt;='Leia-me'!$B$8,"Última chance","Zumbi"))))</f>
        <v>Zumbi</v>
      </c>
      <c r="W7829" s="25" t="str">
        <f aca="false">IF(O7829="Won",1,IF(O7829="Lost",0,""))</f>
        <v/>
      </c>
      <c r="Y7829" s="25" t="str">
        <f aca="false">IF(E7829="","Sim","")</f>
        <v>Sim</v>
      </c>
    </row>
    <row r="7830" customFormat="false" ht="15" hidden="false" customHeight="false" outlineLevel="0" collapsed="false">
      <c r="A7830" s="25" t="s">
        <v>8093</v>
      </c>
      <c r="B7830" s="25" t="s">
        <v>102</v>
      </c>
      <c r="C7830" s="25" t="s">
        <v>111</v>
      </c>
      <c r="D7830" s="25" t="s">
        <v>113</v>
      </c>
      <c r="E7830" s="25" t="s">
        <v>156</v>
      </c>
      <c r="F7830" s="25" t="s">
        <v>155</v>
      </c>
      <c r="G7830" s="26" t="n">
        <v>1699.85</v>
      </c>
      <c r="H7830" s="27" t="n">
        <v>5108</v>
      </c>
      <c r="I7830" s="25" t="s">
        <v>147</v>
      </c>
      <c r="K7830" s="25" t="n">
        <v>1999</v>
      </c>
      <c r="L7830" s="25" t="s">
        <v>160</v>
      </c>
      <c r="M7830" s="25" t="s">
        <v>149</v>
      </c>
      <c r="N7830" s="28" t="n">
        <v>3393</v>
      </c>
      <c r="O7830" s="25" t="s">
        <v>55</v>
      </c>
      <c r="P7830" s="29" t="n">
        <v>42813</v>
      </c>
      <c r="Q7830" s="29" t="n">
        <v>42909</v>
      </c>
      <c r="R7830" s="28" t="n">
        <v>0</v>
      </c>
      <c r="S7830" s="28" t="n">
        <f aca="false">IF(O7830="Won",R7830,IF(O7830="Lost",0,N7830))</f>
        <v>0</v>
      </c>
      <c r="T7830" s="30" t="n">
        <f aca="false">IF(AND(P7830&lt;&gt;"",Q7830&lt;&gt;""),Q7830-P7830,"")</f>
        <v>96</v>
      </c>
      <c r="U7830" s="30" t="str">
        <f aca="false">IF(AND(O7830="Engaging",P7830&lt;&gt;""),'Leia-me'!$B$5-P7830,"")</f>
        <v/>
      </c>
      <c r="V7830" s="25" t="str">
        <f aca="false">IF(O7830&lt;&gt;"Engaging","",IF(U7830&lt;='Leia-me'!$B$6,"Saudável",IF(U7830&lt;='Leia-me'!$B$7,"Esfriando",IF(U7830&lt;='Leia-me'!$B$8,"Última chance","Zumbi"))))</f>
        <v/>
      </c>
      <c r="W7830" s="25" t="n">
        <f aca="false">IF(O7830="Won",1,IF(O7830="Lost",0,""))</f>
        <v>0</v>
      </c>
      <c r="Y7830" s="25" t="str">
        <f aca="false">IF(E7830="","Sim","")</f>
        <v/>
      </c>
    </row>
    <row r="7831" customFormat="false" ht="15" hidden="false" customHeight="false" outlineLevel="0" collapsed="false">
      <c r="A7831" s="25" t="s">
        <v>8094</v>
      </c>
      <c r="B7831" s="25" t="s">
        <v>102</v>
      </c>
      <c r="C7831" s="25" t="s">
        <v>111</v>
      </c>
      <c r="D7831" s="25" t="s">
        <v>113</v>
      </c>
      <c r="E7831" s="25" t="s">
        <v>199</v>
      </c>
      <c r="F7831" s="25" t="s">
        <v>177</v>
      </c>
      <c r="G7831" s="26" t="n">
        <v>52.5</v>
      </c>
      <c r="H7831" s="27" t="n">
        <v>165</v>
      </c>
      <c r="I7831" s="25" t="s">
        <v>147</v>
      </c>
      <c r="K7831" s="25" t="n">
        <v>2008</v>
      </c>
      <c r="L7831" s="25" t="s">
        <v>160</v>
      </c>
      <c r="M7831" s="25" t="s">
        <v>149</v>
      </c>
      <c r="N7831" s="28" t="n">
        <v>3393</v>
      </c>
      <c r="O7831" s="25" t="s">
        <v>54</v>
      </c>
      <c r="P7831" s="29" t="n">
        <v>42813</v>
      </c>
      <c r="Q7831" s="29" t="n">
        <v>42823</v>
      </c>
      <c r="R7831" s="28" t="n">
        <v>3550</v>
      </c>
      <c r="S7831" s="28" t="n">
        <f aca="false">IF(O7831="Won",R7831,IF(O7831="Lost",0,N7831))</f>
        <v>3550</v>
      </c>
      <c r="T7831" s="30" t="n">
        <f aca="false">IF(AND(P7831&lt;&gt;"",Q7831&lt;&gt;""),Q7831-P7831,"")</f>
        <v>10</v>
      </c>
      <c r="U7831" s="30" t="str">
        <f aca="false">IF(AND(O7831="Engaging",P7831&lt;&gt;""),'Leia-me'!$B$5-P7831,"")</f>
        <v/>
      </c>
      <c r="V7831" s="25" t="str">
        <f aca="false">IF(O7831&lt;&gt;"Engaging","",IF(U7831&lt;='Leia-me'!$B$6,"Saudável",IF(U7831&lt;='Leia-me'!$B$7,"Esfriando",IF(U7831&lt;='Leia-me'!$B$8,"Última chance","Zumbi"))))</f>
        <v/>
      </c>
      <c r="W7831" s="25" t="n">
        <f aca="false">IF(O7831="Won",1,IF(O7831="Lost",0,""))</f>
        <v>1</v>
      </c>
      <c r="Y7831" s="25" t="str">
        <f aca="false">IF(E7831="","Sim","")</f>
        <v/>
      </c>
    </row>
    <row r="7832" customFormat="false" ht="15" hidden="false" customHeight="false" outlineLevel="0" collapsed="false">
      <c r="A7832" s="25" t="s">
        <v>8095</v>
      </c>
      <c r="B7832" s="25" t="s">
        <v>102</v>
      </c>
      <c r="C7832" s="25" t="s">
        <v>111</v>
      </c>
      <c r="D7832" s="25" t="s">
        <v>113</v>
      </c>
      <c r="E7832" s="25" t="s">
        <v>433</v>
      </c>
      <c r="F7832" s="25" t="s">
        <v>211</v>
      </c>
      <c r="G7832" s="26" t="n">
        <v>2214.94</v>
      </c>
      <c r="H7832" s="27" t="n">
        <v>5374</v>
      </c>
      <c r="I7832" s="25" t="s">
        <v>147</v>
      </c>
      <c r="K7832" s="25" t="n">
        <v>1996</v>
      </c>
      <c r="L7832" s="25" t="s">
        <v>186</v>
      </c>
      <c r="M7832" s="25" t="s">
        <v>171</v>
      </c>
      <c r="N7832" s="28" t="n">
        <v>550</v>
      </c>
      <c r="O7832" s="25" t="s">
        <v>54</v>
      </c>
      <c r="P7832" s="29" t="n">
        <v>42814</v>
      </c>
      <c r="Q7832" s="29" t="n">
        <v>42910</v>
      </c>
      <c r="R7832" s="28" t="n">
        <v>601</v>
      </c>
      <c r="S7832" s="28" t="n">
        <f aca="false">IF(O7832="Won",R7832,IF(O7832="Lost",0,N7832))</f>
        <v>601</v>
      </c>
      <c r="T7832" s="30" t="n">
        <f aca="false">IF(AND(P7832&lt;&gt;"",Q7832&lt;&gt;""),Q7832-P7832,"")</f>
        <v>96</v>
      </c>
      <c r="U7832" s="30" t="str">
        <f aca="false">IF(AND(O7832="Engaging",P7832&lt;&gt;""),'Leia-me'!$B$5-P7832,"")</f>
        <v/>
      </c>
      <c r="V7832" s="25" t="str">
        <f aca="false">IF(O7832&lt;&gt;"Engaging","",IF(U7832&lt;='Leia-me'!$B$6,"Saudável",IF(U7832&lt;='Leia-me'!$B$7,"Esfriando",IF(U7832&lt;='Leia-me'!$B$8,"Última chance","Zumbi"))))</f>
        <v/>
      </c>
      <c r="W7832" s="25" t="n">
        <f aca="false">IF(O7832="Won",1,IF(O7832="Lost",0,""))</f>
        <v>1</v>
      </c>
      <c r="Y7832" s="25" t="str">
        <f aca="false">IF(E7832="","Sim","")</f>
        <v/>
      </c>
    </row>
    <row r="7833" customFormat="false" ht="15" hidden="false" customHeight="false" outlineLevel="0" collapsed="false">
      <c r="A7833" s="25" t="s">
        <v>8096</v>
      </c>
      <c r="B7833" s="25" t="s">
        <v>102</v>
      </c>
      <c r="C7833" s="25" t="s">
        <v>111</v>
      </c>
      <c r="D7833" s="25" t="s">
        <v>113</v>
      </c>
      <c r="G7833" s="31"/>
      <c r="H7833" s="32"/>
      <c r="L7833" s="25" t="s">
        <v>1834</v>
      </c>
      <c r="M7833" s="25" t="s">
        <v>171</v>
      </c>
      <c r="N7833" s="28" t="n">
        <v>4821</v>
      </c>
      <c r="O7833" s="25" t="s">
        <v>56</v>
      </c>
      <c r="P7833" s="29" t="n">
        <v>42817</v>
      </c>
      <c r="Q7833" s="33"/>
      <c r="R7833" s="34"/>
      <c r="S7833" s="28" t="n">
        <f aca="false">IF(O7833="Won",R7833,IF(O7833="Lost",0,N7833))</f>
        <v>4821</v>
      </c>
      <c r="T7833" s="30" t="str">
        <f aca="false">IF(AND(P7833&lt;&gt;"",Q7833&lt;&gt;""),Q7833-P7833,"")</f>
        <v/>
      </c>
      <c r="U7833" s="30" t="n">
        <f aca="false">IF(AND(O7833="Engaging",P7833&lt;&gt;""),'Leia-me'!$B$5-P7833,"")</f>
        <v>283</v>
      </c>
      <c r="V7833" s="25" t="str">
        <f aca="false">IF(O7833&lt;&gt;"Engaging","",IF(U7833&lt;='Leia-me'!$B$6,"Saudável",IF(U7833&lt;='Leia-me'!$B$7,"Esfriando",IF(U7833&lt;='Leia-me'!$B$8,"Última chance","Zumbi"))))</f>
        <v>Zumbi</v>
      </c>
      <c r="W7833" s="25" t="str">
        <f aca="false">IF(O7833="Won",1,IF(O7833="Lost",0,""))</f>
        <v/>
      </c>
      <c r="X7833" s="25" t="s">
        <v>1835</v>
      </c>
      <c r="Y7833" s="25" t="str">
        <f aca="false">IF(E7833="","Sim","")</f>
        <v>Sim</v>
      </c>
    </row>
    <row r="7834" customFormat="false" ht="15" hidden="false" customHeight="false" outlineLevel="0" collapsed="false">
      <c r="A7834" s="25" t="s">
        <v>8097</v>
      </c>
      <c r="B7834" s="25" t="s">
        <v>102</v>
      </c>
      <c r="C7834" s="25" t="s">
        <v>111</v>
      </c>
      <c r="D7834" s="25" t="s">
        <v>113</v>
      </c>
      <c r="G7834" s="31"/>
      <c r="H7834" s="32"/>
      <c r="L7834" s="25" t="s">
        <v>178</v>
      </c>
      <c r="M7834" s="25" t="s">
        <v>171</v>
      </c>
      <c r="N7834" s="28" t="n">
        <v>5482</v>
      </c>
      <c r="O7834" s="25" t="s">
        <v>56</v>
      </c>
      <c r="P7834" s="29" t="n">
        <v>42818</v>
      </c>
      <c r="Q7834" s="33"/>
      <c r="R7834" s="34"/>
      <c r="S7834" s="28" t="n">
        <f aca="false">IF(O7834="Won",R7834,IF(O7834="Lost",0,N7834))</f>
        <v>5482</v>
      </c>
      <c r="T7834" s="30" t="str">
        <f aca="false">IF(AND(P7834&lt;&gt;"",Q7834&lt;&gt;""),Q7834-P7834,"")</f>
        <v/>
      </c>
      <c r="U7834" s="30" t="n">
        <f aca="false">IF(AND(O7834="Engaging",P7834&lt;&gt;""),'Leia-me'!$B$5-P7834,"")</f>
        <v>282</v>
      </c>
      <c r="V7834" s="25" t="str">
        <f aca="false">IF(O7834&lt;&gt;"Engaging","",IF(U7834&lt;='Leia-me'!$B$6,"Saudável",IF(U7834&lt;='Leia-me'!$B$7,"Esfriando",IF(U7834&lt;='Leia-me'!$B$8,"Última chance","Zumbi"))))</f>
        <v>Zumbi</v>
      </c>
      <c r="W7834" s="25" t="str">
        <f aca="false">IF(O7834="Won",1,IF(O7834="Lost",0,""))</f>
        <v/>
      </c>
      <c r="Y7834" s="25" t="str">
        <f aca="false">IF(E7834="","Sim","")</f>
        <v>Sim</v>
      </c>
    </row>
    <row r="7835" customFormat="false" ht="15" hidden="false" customHeight="false" outlineLevel="0" collapsed="false">
      <c r="A7835" s="25" t="s">
        <v>8098</v>
      </c>
      <c r="B7835" s="25" t="s">
        <v>102</v>
      </c>
      <c r="C7835" s="25" t="s">
        <v>111</v>
      </c>
      <c r="D7835" s="25" t="s">
        <v>113</v>
      </c>
      <c r="E7835" s="25" t="s">
        <v>444</v>
      </c>
      <c r="F7835" s="25" t="s">
        <v>192</v>
      </c>
      <c r="G7835" s="26" t="n">
        <v>6354.87</v>
      </c>
      <c r="H7835" s="27" t="n">
        <v>16780</v>
      </c>
      <c r="I7835" s="25" t="s">
        <v>147</v>
      </c>
      <c r="J7835" s="25" t="s">
        <v>445</v>
      </c>
      <c r="K7835" s="25" t="n">
        <v>1996</v>
      </c>
      <c r="L7835" s="25" t="s">
        <v>170</v>
      </c>
      <c r="M7835" s="25" t="s">
        <v>171</v>
      </c>
      <c r="N7835" s="28" t="n">
        <v>1096</v>
      </c>
      <c r="O7835" s="25" t="s">
        <v>55</v>
      </c>
      <c r="P7835" s="29" t="n">
        <v>42818</v>
      </c>
      <c r="Q7835" s="29" t="n">
        <v>42828</v>
      </c>
      <c r="R7835" s="28" t="n">
        <v>0</v>
      </c>
      <c r="S7835" s="28" t="n">
        <f aca="false">IF(O7835="Won",R7835,IF(O7835="Lost",0,N7835))</f>
        <v>0</v>
      </c>
      <c r="T7835" s="30" t="n">
        <f aca="false">IF(AND(P7835&lt;&gt;"",Q7835&lt;&gt;""),Q7835-P7835,"")</f>
        <v>10</v>
      </c>
      <c r="U7835" s="30" t="str">
        <f aca="false">IF(AND(O7835="Engaging",P7835&lt;&gt;""),'Leia-me'!$B$5-P7835,"")</f>
        <v/>
      </c>
      <c r="V7835" s="25" t="str">
        <f aca="false">IF(O7835&lt;&gt;"Engaging","",IF(U7835&lt;='Leia-me'!$B$6,"Saudável",IF(U7835&lt;='Leia-me'!$B$7,"Esfriando",IF(U7835&lt;='Leia-me'!$B$8,"Última chance","Zumbi"))))</f>
        <v/>
      </c>
      <c r="W7835" s="25" t="n">
        <f aca="false">IF(O7835="Won",1,IF(O7835="Lost",0,""))</f>
        <v>0</v>
      </c>
      <c r="Y7835" s="25" t="str">
        <f aca="false">IF(E7835="","Sim","")</f>
        <v/>
      </c>
    </row>
    <row r="7836" customFormat="false" ht="15" hidden="false" customHeight="false" outlineLevel="0" collapsed="false">
      <c r="A7836" s="25" t="s">
        <v>8099</v>
      </c>
      <c r="B7836" s="25" t="s">
        <v>102</v>
      </c>
      <c r="C7836" s="25" t="s">
        <v>111</v>
      </c>
      <c r="D7836" s="25" t="s">
        <v>113</v>
      </c>
      <c r="G7836" s="31"/>
      <c r="H7836" s="32"/>
      <c r="L7836" s="25" t="s">
        <v>170</v>
      </c>
      <c r="M7836" s="25" t="s">
        <v>171</v>
      </c>
      <c r="N7836" s="28" t="n">
        <v>1096</v>
      </c>
      <c r="O7836" s="25" t="s">
        <v>56</v>
      </c>
      <c r="P7836" s="29" t="n">
        <v>42819</v>
      </c>
      <c r="Q7836" s="33"/>
      <c r="R7836" s="34"/>
      <c r="S7836" s="28" t="n">
        <f aca="false">IF(O7836="Won",R7836,IF(O7836="Lost",0,N7836))</f>
        <v>1096</v>
      </c>
      <c r="T7836" s="30" t="str">
        <f aca="false">IF(AND(P7836&lt;&gt;"",Q7836&lt;&gt;""),Q7836-P7836,"")</f>
        <v/>
      </c>
      <c r="U7836" s="30" t="n">
        <f aca="false">IF(AND(O7836="Engaging",P7836&lt;&gt;""),'Leia-me'!$B$5-P7836,"")</f>
        <v>281</v>
      </c>
      <c r="V7836" s="25" t="str">
        <f aca="false">IF(O7836&lt;&gt;"Engaging","",IF(U7836&lt;='Leia-me'!$B$6,"Saudável",IF(U7836&lt;='Leia-me'!$B$7,"Esfriando",IF(U7836&lt;='Leia-me'!$B$8,"Última chance","Zumbi"))))</f>
        <v>Zumbi</v>
      </c>
      <c r="W7836" s="25" t="str">
        <f aca="false">IF(O7836="Won",1,IF(O7836="Lost",0,""))</f>
        <v/>
      </c>
      <c r="Y7836" s="25" t="str">
        <f aca="false">IF(E7836="","Sim","")</f>
        <v>Sim</v>
      </c>
    </row>
    <row r="7837" customFormat="false" ht="15" hidden="false" customHeight="false" outlineLevel="0" collapsed="false">
      <c r="A7837" s="25" t="s">
        <v>8100</v>
      </c>
      <c r="B7837" s="25" t="s">
        <v>102</v>
      </c>
      <c r="C7837" s="25" t="s">
        <v>111</v>
      </c>
      <c r="D7837" s="25" t="s">
        <v>113</v>
      </c>
      <c r="E7837" s="25" t="s">
        <v>158</v>
      </c>
      <c r="F7837" s="25" t="s">
        <v>159</v>
      </c>
      <c r="G7837" s="26" t="n">
        <v>291.27</v>
      </c>
      <c r="H7837" s="27" t="n">
        <v>586</v>
      </c>
      <c r="I7837" s="25" t="s">
        <v>147</v>
      </c>
      <c r="K7837" s="25" t="n">
        <v>1997</v>
      </c>
      <c r="L7837" s="25" t="s">
        <v>178</v>
      </c>
      <c r="M7837" s="25" t="s">
        <v>171</v>
      </c>
      <c r="N7837" s="28" t="n">
        <v>5482</v>
      </c>
      <c r="O7837" s="25" t="s">
        <v>56</v>
      </c>
      <c r="P7837" s="29" t="n">
        <v>42820</v>
      </c>
      <c r="Q7837" s="33"/>
      <c r="R7837" s="34"/>
      <c r="S7837" s="28" t="n">
        <f aca="false">IF(O7837="Won",R7837,IF(O7837="Lost",0,N7837))</f>
        <v>5482</v>
      </c>
      <c r="T7837" s="30" t="str">
        <f aca="false">IF(AND(P7837&lt;&gt;"",Q7837&lt;&gt;""),Q7837-P7837,"")</f>
        <v/>
      </c>
      <c r="U7837" s="30" t="n">
        <f aca="false">IF(AND(O7837="Engaging",P7837&lt;&gt;""),'Leia-me'!$B$5-P7837,"")</f>
        <v>280</v>
      </c>
      <c r="V7837" s="25" t="str">
        <f aca="false">IF(O7837&lt;&gt;"Engaging","",IF(U7837&lt;='Leia-me'!$B$6,"Saudável",IF(U7837&lt;='Leia-me'!$B$7,"Esfriando",IF(U7837&lt;='Leia-me'!$B$8,"Última chance","Zumbi"))))</f>
        <v>Zumbi</v>
      </c>
      <c r="W7837" s="25" t="str">
        <f aca="false">IF(O7837="Won",1,IF(O7837="Lost",0,""))</f>
        <v/>
      </c>
      <c r="Y7837" s="25" t="str">
        <f aca="false">IF(E7837="","Sim","")</f>
        <v/>
      </c>
    </row>
    <row r="7838" customFormat="false" ht="15" hidden="false" customHeight="false" outlineLevel="0" collapsed="false">
      <c r="A7838" s="25" t="s">
        <v>8101</v>
      </c>
      <c r="B7838" s="25" t="s">
        <v>102</v>
      </c>
      <c r="C7838" s="25" t="s">
        <v>111</v>
      </c>
      <c r="D7838" s="25" t="s">
        <v>113</v>
      </c>
      <c r="E7838" s="25" t="s">
        <v>198</v>
      </c>
      <c r="F7838" s="25" t="s">
        <v>177</v>
      </c>
      <c r="G7838" s="26" t="n">
        <v>2819.5</v>
      </c>
      <c r="H7838" s="27" t="n">
        <v>7227</v>
      </c>
      <c r="I7838" s="25" t="s">
        <v>147</v>
      </c>
      <c r="J7838" s="25" t="s">
        <v>199</v>
      </c>
      <c r="K7838" s="25" t="n">
        <v>1991</v>
      </c>
      <c r="L7838" s="25" t="s">
        <v>1834</v>
      </c>
      <c r="M7838" s="25" t="s">
        <v>171</v>
      </c>
      <c r="N7838" s="28" t="n">
        <v>4821</v>
      </c>
      <c r="O7838" s="25" t="s">
        <v>56</v>
      </c>
      <c r="P7838" s="29" t="n">
        <v>42823</v>
      </c>
      <c r="Q7838" s="33"/>
      <c r="R7838" s="34"/>
      <c r="S7838" s="28" t="n">
        <f aca="false">IF(O7838="Won",R7838,IF(O7838="Lost",0,N7838))</f>
        <v>4821</v>
      </c>
      <c r="T7838" s="30" t="str">
        <f aca="false">IF(AND(P7838&lt;&gt;"",Q7838&lt;&gt;""),Q7838-P7838,"")</f>
        <v/>
      </c>
      <c r="U7838" s="30" t="n">
        <f aca="false">IF(AND(O7838="Engaging",P7838&lt;&gt;""),'Leia-me'!$B$5-P7838,"")</f>
        <v>277</v>
      </c>
      <c r="V7838" s="25" t="str">
        <f aca="false">IF(O7838&lt;&gt;"Engaging","",IF(U7838&lt;='Leia-me'!$B$6,"Saudável",IF(U7838&lt;='Leia-me'!$B$7,"Esfriando",IF(U7838&lt;='Leia-me'!$B$8,"Última chance","Zumbi"))))</f>
        <v>Zumbi</v>
      </c>
      <c r="W7838" s="25" t="str">
        <f aca="false">IF(O7838="Won",1,IF(O7838="Lost",0,""))</f>
        <v/>
      </c>
      <c r="X7838" s="25" t="s">
        <v>1835</v>
      </c>
      <c r="Y7838" s="25" t="str">
        <f aca="false">IF(E7838="","Sim","")</f>
        <v/>
      </c>
    </row>
    <row r="7839" customFormat="false" ht="15" hidden="false" customHeight="false" outlineLevel="0" collapsed="false">
      <c r="A7839" s="25" t="s">
        <v>8102</v>
      </c>
      <c r="B7839" s="25" t="s">
        <v>102</v>
      </c>
      <c r="C7839" s="25" t="s">
        <v>111</v>
      </c>
      <c r="D7839" s="25" t="s">
        <v>113</v>
      </c>
      <c r="E7839" s="25" t="s">
        <v>1158</v>
      </c>
      <c r="F7839" s="25" t="s">
        <v>185</v>
      </c>
      <c r="G7839" s="26" t="n">
        <v>7708.38</v>
      </c>
      <c r="H7839" s="27" t="n">
        <v>13756</v>
      </c>
      <c r="I7839" s="25" t="s">
        <v>147</v>
      </c>
      <c r="K7839" s="25" t="n">
        <v>1980</v>
      </c>
      <c r="L7839" s="25" t="s">
        <v>186</v>
      </c>
      <c r="M7839" s="25" t="s">
        <v>171</v>
      </c>
      <c r="N7839" s="28" t="n">
        <v>550</v>
      </c>
      <c r="O7839" s="25" t="s">
        <v>55</v>
      </c>
      <c r="P7839" s="29" t="n">
        <v>42823</v>
      </c>
      <c r="Q7839" s="29" t="n">
        <v>42875</v>
      </c>
      <c r="R7839" s="28" t="n">
        <v>0</v>
      </c>
      <c r="S7839" s="28" t="n">
        <f aca="false">IF(O7839="Won",R7839,IF(O7839="Lost",0,N7839))</f>
        <v>0</v>
      </c>
      <c r="T7839" s="30" t="n">
        <f aca="false">IF(AND(P7839&lt;&gt;"",Q7839&lt;&gt;""),Q7839-P7839,"")</f>
        <v>52</v>
      </c>
      <c r="U7839" s="30" t="str">
        <f aca="false">IF(AND(O7839="Engaging",P7839&lt;&gt;""),'Leia-me'!$B$5-P7839,"")</f>
        <v/>
      </c>
      <c r="V7839" s="25" t="str">
        <f aca="false">IF(O7839&lt;&gt;"Engaging","",IF(U7839&lt;='Leia-me'!$B$6,"Saudável",IF(U7839&lt;='Leia-me'!$B$7,"Esfriando",IF(U7839&lt;='Leia-me'!$B$8,"Última chance","Zumbi"))))</f>
        <v/>
      </c>
      <c r="W7839" s="25" t="n">
        <f aca="false">IF(O7839="Won",1,IF(O7839="Lost",0,""))</f>
        <v>0</v>
      </c>
      <c r="Y7839" s="25" t="str">
        <f aca="false">IF(E7839="","Sim","")</f>
        <v/>
      </c>
    </row>
    <row r="7840" customFormat="false" ht="15" hidden="false" customHeight="false" outlineLevel="0" collapsed="false">
      <c r="A7840" s="25" t="s">
        <v>8103</v>
      </c>
      <c r="B7840" s="25" t="s">
        <v>102</v>
      </c>
      <c r="C7840" s="25" t="s">
        <v>111</v>
      </c>
      <c r="D7840" s="25" t="s">
        <v>113</v>
      </c>
      <c r="E7840" s="25" t="s">
        <v>195</v>
      </c>
      <c r="F7840" s="25" t="s">
        <v>185</v>
      </c>
      <c r="G7840" s="26" t="n">
        <v>8170.38</v>
      </c>
      <c r="H7840" s="27" t="n">
        <v>16499</v>
      </c>
      <c r="I7840" s="25" t="s">
        <v>196</v>
      </c>
      <c r="K7840" s="25" t="n">
        <v>1997</v>
      </c>
      <c r="L7840" s="25" t="s">
        <v>186</v>
      </c>
      <c r="M7840" s="25" t="s">
        <v>171</v>
      </c>
      <c r="N7840" s="28" t="n">
        <v>550</v>
      </c>
      <c r="O7840" s="25" t="s">
        <v>54</v>
      </c>
      <c r="P7840" s="29" t="n">
        <v>42823</v>
      </c>
      <c r="Q7840" s="29" t="n">
        <v>42914</v>
      </c>
      <c r="R7840" s="28" t="n">
        <v>424</v>
      </c>
      <c r="S7840" s="28" t="n">
        <f aca="false">IF(O7840="Won",R7840,IF(O7840="Lost",0,N7840))</f>
        <v>424</v>
      </c>
      <c r="T7840" s="30" t="n">
        <f aca="false">IF(AND(P7840&lt;&gt;"",Q7840&lt;&gt;""),Q7840-P7840,"")</f>
        <v>91</v>
      </c>
      <c r="U7840" s="30" t="str">
        <f aca="false">IF(AND(O7840="Engaging",P7840&lt;&gt;""),'Leia-me'!$B$5-P7840,"")</f>
        <v/>
      </c>
      <c r="V7840" s="25" t="str">
        <f aca="false">IF(O7840&lt;&gt;"Engaging","",IF(U7840&lt;='Leia-me'!$B$6,"Saudável",IF(U7840&lt;='Leia-me'!$B$7,"Esfriando",IF(U7840&lt;='Leia-me'!$B$8,"Última chance","Zumbi"))))</f>
        <v/>
      </c>
      <c r="W7840" s="25" t="n">
        <f aca="false">IF(O7840="Won",1,IF(O7840="Lost",0,""))</f>
        <v>1</v>
      </c>
      <c r="Y7840" s="25" t="str">
        <f aca="false">IF(E7840="","Sim","")</f>
        <v/>
      </c>
    </row>
    <row r="7841" customFormat="false" ht="15" hidden="false" customHeight="false" outlineLevel="0" collapsed="false">
      <c r="A7841" s="25" t="s">
        <v>8104</v>
      </c>
      <c r="B7841" s="25" t="s">
        <v>102</v>
      </c>
      <c r="C7841" s="25" t="s">
        <v>111</v>
      </c>
      <c r="D7841" s="25" t="s">
        <v>113</v>
      </c>
      <c r="G7841" s="31"/>
      <c r="H7841" s="32"/>
      <c r="L7841" s="25" t="s">
        <v>178</v>
      </c>
      <c r="M7841" s="25" t="s">
        <v>171</v>
      </c>
      <c r="N7841" s="28" t="n">
        <v>5482</v>
      </c>
      <c r="O7841" s="25" t="s">
        <v>56</v>
      </c>
      <c r="P7841" s="29" t="n">
        <v>42825</v>
      </c>
      <c r="Q7841" s="33"/>
      <c r="R7841" s="34"/>
      <c r="S7841" s="28" t="n">
        <f aca="false">IF(O7841="Won",R7841,IF(O7841="Lost",0,N7841))</f>
        <v>5482</v>
      </c>
      <c r="T7841" s="30" t="str">
        <f aca="false">IF(AND(P7841&lt;&gt;"",Q7841&lt;&gt;""),Q7841-P7841,"")</f>
        <v/>
      </c>
      <c r="U7841" s="30" t="n">
        <f aca="false">IF(AND(O7841="Engaging",P7841&lt;&gt;""),'Leia-me'!$B$5-P7841,"")</f>
        <v>275</v>
      </c>
      <c r="V7841" s="25" t="str">
        <f aca="false">IF(O7841&lt;&gt;"Engaging","",IF(U7841&lt;='Leia-me'!$B$6,"Saudável",IF(U7841&lt;='Leia-me'!$B$7,"Esfriando",IF(U7841&lt;='Leia-me'!$B$8,"Última chance","Zumbi"))))</f>
        <v>Zumbi</v>
      </c>
      <c r="W7841" s="25" t="str">
        <f aca="false">IF(O7841="Won",1,IF(O7841="Lost",0,""))</f>
        <v/>
      </c>
      <c r="Y7841" s="25" t="str">
        <f aca="false">IF(E7841="","Sim","")</f>
        <v>Sim</v>
      </c>
    </row>
    <row r="7842" customFormat="false" ht="15" hidden="false" customHeight="false" outlineLevel="0" collapsed="false">
      <c r="A7842" s="25" t="s">
        <v>8105</v>
      </c>
      <c r="B7842" s="25" t="s">
        <v>102</v>
      </c>
      <c r="C7842" s="25" t="s">
        <v>111</v>
      </c>
      <c r="D7842" s="25" t="s">
        <v>113</v>
      </c>
      <c r="G7842" s="31"/>
      <c r="H7842" s="32"/>
      <c r="L7842" s="25" t="s">
        <v>148</v>
      </c>
      <c r="M7842" s="25" t="s">
        <v>149</v>
      </c>
      <c r="N7842" s="28" t="n">
        <v>55</v>
      </c>
      <c r="O7842" s="25" t="s">
        <v>56</v>
      </c>
      <c r="P7842" s="29" t="n">
        <v>42825</v>
      </c>
      <c r="Q7842" s="33"/>
      <c r="R7842" s="34"/>
      <c r="S7842" s="28" t="n">
        <f aca="false">IF(O7842="Won",R7842,IF(O7842="Lost",0,N7842))</f>
        <v>55</v>
      </c>
      <c r="T7842" s="30" t="str">
        <f aca="false">IF(AND(P7842&lt;&gt;"",Q7842&lt;&gt;""),Q7842-P7842,"")</f>
        <v/>
      </c>
      <c r="U7842" s="30" t="n">
        <f aca="false">IF(AND(O7842="Engaging",P7842&lt;&gt;""),'Leia-me'!$B$5-P7842,"")</f>
        <v>275</v>
      </c>
      <c r="V7842" s="25" t="str">
        <f aca="false">IF(O7842&lt;&gt;"Engaging","",IF(U7842&lt;='Leia-me'!$B$6,"Saudável",IF(U7842&lt;='Leia-me'!$B$7,"Esfriando",IF(U7842&lt;='Leia-me'!$B$8,"Última chance","Zumbi"))))</f>
        <v>Zumbi</v>
      </c>
      <c r="W7842" s="25" t="str">
        <f aca="false">IF(O7842="Won",1,IF(O7842="Lost",0,""))</f>
        <v/>
      </c>
      <c r="Y7842" s="25" t="str">
        <f aca="false">IF(E7842="","Sim","")</f>
        <v>Sim</v>
      </c>
    </row>
    <row r="7843" customFormat="false" ht="15" hidden="false" customHeight="false" outlineLevel="0" collapsed="false">
      <c r="A7843" s="25" t="s">
        <v>8106</v>
      </c>
      <c r="B7843" s="25" t="s">
        <v>102</v>
      </c>
      <c r="C7843" s="25" t="s">
        <v>111</v>
      </c>
      <c r="D7843" s="25" t="s">
        <v>113</v>
      </c>
      <c r="E7843" s="25" t="s">
        <v>195</v>
      </c>
      <c r="F7843" s="25" t="s">
        <v>185</v>
      </c>
      <c r="G7843" s="26" t="n">
        <v>8170.38</v>
      </c>
      <c r="H7843" s="27" t="n">
        <v>16499</v>
      </c>
      <c r="I7843" s="25" t="s">
        <v>196</v>
      </c>
      <c r="K7843" s="25" t="n">
        <v>1997</v>
      </c>
      <c r="L7843" s="25" t="s">
        <v>160</v>
      </c>
      <c r="M7843" s="25" t="s">
        <v>149</v>
      </c>
      <c r="N7843" s="28" t="n">
        <v>3393</v>
      </c>
      <c r="O7843" s="25" t="s">
        <v>55</v>
      </c>
      <c r="P7843" s="29" t="n">
        <v>42825</v>
      </c>
      <c r="Q7843" s="29" t="n">
        <v>42826</v>
      </c>
      <c r="R7843" s="28" t="n">
        <v>0</v>
      </c>
      <c r="S7843" s="28" t="n">
        <f aca="false">IF(O7843="Won",R7843,IF(O7843="Lost",0,N7843))</f>
        <v>0</v>
      </c>
      <c r="T7843" s="30" t="n">
        <f aca="false">IF(AND(P7843&lt;&gt;"",Q7843&lt;&gt;""),Q7843-P7843,"")</f>
        <v>1</v>
      </c>
      <c r="U7843" s="30" t="str">
        <f aca="false">IF(AND(O7843="Engaging",P7843&lt;&gt;""),'Leia-me'!$B$5-P7843,"")</f>
        <v/>
      </c>
      <c r="V7843" s="25" t="str">
        <f aca="false">IF(O7843&lt;&gt;"Engaging","",IF(U7843&lt;='Leia-me'!$B$6,"Saudável",IF(U7843&lt;='Leia-me'!$B$7,"Esfriando",IF(U7843&lt;='Leia-me'!$B$8,"Última chance","Zumbi"))))</f>
        <v/>
      </c>
      <c r="W7843" s="25" t="n">
        <f aca="false">IF(O7843="Won",1,IF(O7843="Lost",0,""))</f>
        <v>0</v>
      </c>
      <c r="Y7843" s="25" t="str">
        <f aca="false">IF(E7843="","Sim","")</f>
        <v/>
      </c>
    </row>
    <row r="7844" customFormat="false" ht="15" hidden="false" customHeight="false" outlineLevel="0" collapsed="false">
      <c r="A7844" s="25" t="s">
        <v>8107</v>
      </c>
      <c r="B7844" s="25" t="s">
        <v>102</v>
      </c>
      <c r="C7844" s="25" t="s">
        <v>111</v>
      </c>
      <c r="D7844" s="25" t="s">
        <v>113</v>
      </c>
      <c r="E7844" s="25" t="s">
        <v>1158</v>
      </c>
      <c r="F7844" s="25" t="s">
        <v>185</v>
      </c>
      <c r="G7844" s="26" t="n">
        <v>7708.38</v>
      </c>
      <c r="H7844" s="27" t="n">
        <v>13756</v>
      </c>
      <c r="I7844" s="25" t="s">
        <v>147</v>
      </c>
      <c r="K7844" s="25" t="n">
        <v>1980</v>
      </c>
      <c r="L7844" s="25" t="s">
        <v>186</v>
      </c>
      <c r="M7844" s="25" t="s">
        <v>171</v>
      </c>
      <c r="N7844" s="28" t="n">
        <v>550</v>
      </c>
      <c r="O7844" s="25" t="s">
        <v>54</v>
      </c>
      <c r="P7844" s="29" t="n">
        <v>42825</v>
      </c>
      <c r="Q7844" s="29" t="n">
        <v>42827</v>
      </c>
      <c r="R7844" s="28" t="n">
        <v>609</v>
      </c>
      <c r="S7844" s="28" t="n">
        <f aca="false">IF(O7844="Won",R7844,IF(O7844="Lost",0,N7844))</f>
        <v>609</v>
      </c>
      <c r="T7844" s="30" t="n">
        <f aca="false">IF(AND(P7844&lt;&gt;"",Q7844&lt;&gt;""),Q7844-P7844,"")</f>
        <v>2</v>
      </c>
      <c r="U7844" s="30" t="str">
        <f aca="false">IF(AND(O7844="Engaging",P7844&lt;&gt;""),'Leia-me'!$B$5-P7844,"")</f>
        <v/>
      </c>
      <c r="V7844" s="25" t="str">
        <f aca="false">IF(O7844&lt;&gt;"Engaging","",IF(U7844&lt;='Leia-me'!$B$6,"Saudável",IF(U7844&lt;='Leia-me'!$B$7,"Esfriando",IF(U7844&lt;='Leia-me'!$B$8,"Última chance","Zumbi"))))</f>
        <v/>
      </c>
      <c r="W7844" s="25" t="n">
        <f aca="false">IF(O7844="Won",1,IF(O7844="Lost",0,""))</f>
        <v>1</v>
      </c>
      <c r="Y7844" s="25" t="str">
        <f aca="false">IF(E7844="","Sim","")</f>
        <v/>
      </c>
    </row>
    <row r="7845" customFormat="false" ht="15" hidden="false" customHeight="false" outlineLevel="0" collapsed="false">
      <c r="A7845" s="25" t="s">
        <v>8108</v>
      </c>
      <c r="B7845" s="25" t="s">
        <v>102</v>
      </c>
      <c r="C7845" s="25" t="s">
        <v>111</v>
      </c>
      <c r="D7845" s="25" t="s">
        <v>113</v>
      </c>
      <c r="E7845" s="25" t="s">
        <v>868</v>
      </c>
      <c r="F7845" s="25" t="s">
        <v>168</v>
      </c>
      <c r="G7845" s="26" t="n">
        <v>2952.73</v>
      </c>
      <c r="H7845" s="27" t="n">
        <v>5107</v>
      </c>
      <c r="I7845" s="25" t="s">
        <v>147</v>
      </c>
      <c r="K7845" s="25" t="n">
        <v>2000</v>
      </c>
      <c r="L7845" s="25" t="s">
        <v>148</v>
      </c>
      <c r="M7845" s="25" t="s">
        <v>149</v>
      </c>
      <c r="N7845" s="28" t="n">
        <v>55</v>
      </c>
      <c r="O7845" s="25" t="s">
        <v>54</v>
      </c>
      <c r="P7845" s="29" t="n">
        <v>42825</v>
      </c>
      <c r="Q7845" s="29" t="n">
        <v>42826</v>
      </c>
      <c r="R7845" s="28" t="n">
        <v>55</v>
      </c>
      <c r="S7845" s="28" t="n">
        <f aca="false">IF(O7845="Won",R7845,IF(O7845="Lost",0,N7845))</f>
        <v>55</v>
      </c>
      <c r="T7845" s="30" t="n">
        <f aca="false">IF(AND(P7845&lt;&gt;"",Q7845&lt;&gt;""),Q7845-P7845,"")</f>
        <v>1</v>
      </c>
      <c r="U7845" s="30" t="str">
        <f aca="false">IF(AND(O7845="Engaging",P7845&lt;&gt;""),'Leia-me'!$B$5-P7845,"")</f>
        <v/>
      </c>
      <c r="V7845" s="25" t="str">
        <f aca="false">IF(O7845&lt;&gt;"Engaging","",IF(U7845&lt;='Leia-me'!$B$6,"Saudável",IF(U7845&lt;='Leia-me'!$B$7,"Esfriando",IF(U7845&lt;='Leia-me'!$B$8,"Última chance","Zumbi"))))</f>
        <v/>
      </c>
      <c r="W7845" s="25" t="n">
        <f aca="false">IF(O7845="Won",1,IF(O7845="Lost",0,""))</f>
        <v>1</v>
      </c>
      <c r="Y7845" s="25" t="str">
        <f aca="false">IF(E7845="","Sim","")</f>
        <v/>
      </c>
    </row>
    <row r="7846" customFormat="false" ht="15" hidden="false" customHeight="false" outlineLevel="0" collapsed="false">
      <c r="A7846" s="25" t="s">
        <v>8109</v>
      </c>
      <c r="B7846" s="25" t="s">
        <v>102</v>
      </c>
      <c r="C7846" s="25" t="s">
        <v>111</v>
      </c>
      <c r="D7846" s="25" t="s">
        <v>113</v>
      </c>
      <c r="E7846" s="25" t="s">
        <v>2530</v>
      </c>
      <c r="F7846" s="25" t="s">
        <v>185</v>
      </c>
      <c r="G7846" s="26" t="n">
        <v>527.11</v>
      </c>
      <c r="H7846" s="27" t="n">
        <v>1428</v>
      </c>
      <c r="I7846" s="25" t="s">
        <v>147</v>
      </c>
      <c r="J7846" s="25" t="s">
        <v>193</v>
      </c>
      <c r="K7846" s="25" t="n">
        <v>2011</v>
      </c>
      <c r="L7846" s="25" t="s">
        <v>186</v>
      </c>
      <c r="M7846" s="25" t="s">
        <v>171</v>
      </c>
      <c r="N7846" s="28" t="n">
        <v>550</v>
      </c>
      <c r="O7846" s="25" t="s">
        <v>56</v>
      </c>
      <c r="P7846" s="29" t="n">
        <v>42826</v>
      </c>
      <c r="Q7846" s="33"/>
      <c r="R7846" s="34"/>
      <c r="S7846" s="28" t="n">
        <f aca="false">IF(O7846="Won",R7846,IF(O7846="Lost",0,N7846))</f>
        <v>550</v>
      </c>
      <c r="T7846" s="30" t="str">
        <f aca="false">IF(AND(P7846&lt;&gt;"",Q7846&lt;&gt;""),Q7846-P7846,"")</f>
        <v/>
      </c>
      <c r="U7846" s="30" t="n">
        <f aca="false">IF(AND(O7846="Engaging",P7846&lt;&gt;""),'Leia-me'!$B$5-P7846,"")</f>
        <v>274</v>
      </c>
      <c r="V7846" s="25" t="str">
        <f aca="false">IF(O7846&lt;&gt;"Engaging","",IF(U7846&lt;='Leia-me'!$B$6,"Saudável",IF(U7846&lt;='Leia-me'!$B$7,"Esfriando",IF(U7846&lt;='Leia-me'!$B$8,"Última chance","Zumbi"))))</f>
        <v>Zumbi</v>
      </c>
      <c r="W7846" s="25" t="str">
        <f aca="false">IF(O7846="Won",1,IF(O7846="Lost",0,""))</f>
        <v/>
      </c>
      <c r="Y7846" s="25" t="str">
        <f aca="false">IF(E7846="","Sim","")</f>
        <v/>
      </c>
    </row>
    <row r="7847" customFormat="false" ht="15" hidden="false" customHeight="false" outlineLevel="0" collapsed="false">
      <c r="A7847" s="25" t="s">
        <v>8110</v>
      </c>
      <c r="B7847" s="25" t="s">
        <v>102</v>
      </c>
      <c r="C7847" s="25" t="s">
        <v>111</v>
      </c>
      <c r="D7847" s="25" t="s">
        <v>113</v>
      </c>
      <c r="E7847" s="25" t="s">
        <v>433</v>
      </c>
      <c r="F7847" s="25" t="s">
        <v>211</v>
      </c>
      <c r="G7847" s="26" t="n">
        <v>2214.94</v>
      </c>
      <c r="H7847" s="27" t="n">
        <v>5374</v>
      </c>
      <c r="I7847" s="25" t="s">
        <v>147</v>
      </c>
      <c r="K7847" s="25" t="n">
        <v>1996</v>
      </c>
      <c r="L7847" s="25" t="s">
        <v>170</v>
      </c>
      <c r="M7847" s="25" t="s">
        <v>171</v>
      </c>
      <c r="N7847" s="28" t="n">
        <v>1096</v>
      </c>
      <c r="O7847" s="25" t="s">
        <v>54</v>
      </c>
      <c r="P7847" s="29" t="n">
        <v>42826</v>
      </c>
      <c r="Q7847" s="29" t="n">
        <v>42879</v>
      </c>
      <c r="R7847" s="28" t="n">
        <v>1110</v>
      </c>
      <c r="S7847" s="28" t="n">
        <f aca="false">IF(O7847="Won",R7847,IF(O7847="Lost",0,N7847))</f>
        <v>1110</v>
      </c>
      <c r="T7847" s="30" t="n">
        <f aca="false">IF(AND(P7847&lt;&gt;"",Q7847&lt;&gt;""),Q7847-P7847,"")</f>
        <v>53</v>
      </c>
      <c r="U7847" s="30" t="str">
        <f aca="false">IF(AND(O7847="Engaging",P7847&lt;&gt;""),'Leia-me'!$B$5-P7847,"")</f>
        <v/>
      </c>
      <c r="V7847" s="25" t="str">
        <f aca="false">IF(O7847&lt;&gt;"Engaging","",IF(U7847&lt;='Leia-me'!$B$6,"Saudável",IF(U7847&lt;='Leia-me'!$B$7,"Esfriando",IF(U7847&lt;='Leia-me'!$B$8,"Última chance","Zumbi"))))</f>
        <v/>
      </c>
      <c r="W7847" s="25" t="n">
        <f aca="false">IF(O7847="Won",1,IF(O7847="Lost",0,""))</f>
        <v>1</v>
      </c>
      <c r="Y7847" s="25" t="str">
        <f aca="false">IF(E7847="","Sim","")</f>
        <v/>
      </c>
    </row>
    <row r="7848" customFormat="false" ht="15" hidden="false" customHeight="false" outlineLevel="0" collapsed="false">
      <c r="A7848" s="25" t="s">
        <v>8111</v>
      </c>
      <c r="B7848" s="25" t="s">
        <v>102</v>
      </c>
      <c r="C7848" s="25" t="s">
        <v>111</v>
      </c>
      <c r="D7848" s="25" t="s">
        <v>113</v>
      </c>
      <c r="E7848" s="25" t="s">
        <v>419</v>
      </c>
      <c r="F7848" s="25" t="s">
        <v>146</v>
      </c>
      <c r="G7848" s="26" t="n">
        <v>2741.37</v>
      </c>
      <c r="H7848" s="27" t="n">
        <v>9226</v>
      </c>
      <c r="I7848" s="25" t="s">
        <v>147</v>
      </c>
      <c r="K7848" s="25" t="n">
        <v>1985</v>
      </c>
      <c r="L7848" s="25" t="s">
        <v>186</v>
      </c>
      <c r="M7848" s="25" t="s">
        <v>171</v>
      </c>
      <c r="N7848" s="28" t="n">
        <v>550</v>
      </c>
      <c r="O7848" s="25" t="s">
        <v>55</v>
      </c>
      <c r="P7848" s="29" t="n">
        <v>42827</v>
      </c>
      <c r="Q7848" s="29" t="n">
        <v>42828</v>
      </c>
      <c r="R7848" s="28" t="n">
        <v>0</v>
      </c>
      <c r="S7848" s="28" t="n">
        <f aca="false">IF(O7848="Won",R7848,IF(O7848="Lost",0,N7848))</f>
        <v>0</v>
      </c>
      <c r="T7848" s="30" t="n">
        <f aca="false">IF(AND(P7848&lt;&gt;"",Q7848&lt;&gt;""),Q7848-P7848,"")</f>
        <v>1</v>
      </c>
      <c r="U7848" s="30" t="str">
        <f aca="false">IF(AND(O7848="Engaging",P7848&lt;&gt;""),'Leia-me'!$B$5-P7848,"")</f>
        <v/>
      </c>
      <c r="V7848" s="25" t="str">
        <f aca="false">IF(O7848&lt;&gt;"Engaging","",IF(U7848&lt;='Leia-me'!$B$6,"Saudável",IF(U7848&lt;='Leia-me'!$B$7,"Esfriando",IF(U7848&lt;='Leia-me'!$B$8,"Última chance","Zumbi"))))</f>
        <v/>
      </c>
      <c r="W7848" s="25" t="n">
        <f aca="false">IF(O7848="Won",1,IF(O7848="Lost",0,""))</f>
        <v>0</v>
      </c>
      <c r="Y7848" s="25" t="str">
        <f aca="false">IF(E7848="","Sim","")</f>
        <v/>
      </c>
    </row>
    <row r="7849" customFormat="false" ht="15" hidden="false" customHeight="false" outlineLevel="0" collapsed="false">
      <c r="A7849" s="25" t="s">
        <v>8112</v>
      </c>
      <c r="B7849" s="25" t="s">
        <v>102</v>
      </c>
      <c r="C7849" s="25" t="s">
        <v>111</v>
      </c>
      <c r="D7849" s="25" t="s">
        <v>113</v>
      </c>
      <c r="E7849" s="25" t="s">
        <v>3075</v>
      </c>
      <c r="F7849" s="25" t="s">
        <v>165</v>
      </c>
      <c r="G7849" s="26" t="n">
        <v>4269.9</v>
      </c>
      <c r="H7849" s="27" t="n">
        <v>6472</v>
      </c>
      <c r="I7849" s="25" t="s">
        <v>147</v>
      </c>
      <c r="J7849" s="25" t="s">
        <v>1347</v>
      </c>
      <c r="K7849" s="25" t="n">
        <v>1993</v>
      </c>
      <c r="L7849" s="25" t="s">
        <v>186</v>
      </c>
      <c r="M7849" s="25" t="s">
        <v>171</v>
      </c>
      <c r="N7849" s="28" t="n">
        <v>550</v>
      </c>
      <c r="O7849" s="25" t="s">
        <v>54</v>
      </c>
      <c r="P7849" s="29" t="n">
        <v>42827</v>
      </c>
      <c r="Q7849" s="29" t="n">
        <v>42835</v>
      </c>
      <c r="R7849" s="28" t="n">
        <v>488</v>
      </c>
      <c r="S7849" s="28" t="n">
        <f aca="false">IF(O7849="Won",R7849,IF(O7849="Lost",0,N7849))</f>
        <v>488</v>
      </c>
      <c r="T7849" s="30" t="n">
        <f aca="false">IF(AND(P7849&lt;&gt;"",Q7849&lt;&gt;""),Q7849-P7849,"")</f>
        <v>8</v>
      </c>
      <c r="U7849" s="30" t="str">
        <f aca="false">IF(AND(O7849="Engaging",P7849&lt;&gt;""),'Leia-me'!$B$5-P7849,"")</f>
        <v/>
      </c>
      <c r="V7849" s="25" t="str">
        <f aca="false">IF(O7849&lt;&gt;"Engaging","",IF(U7849&lt;='Leia-me'!$B$6,"Saudável",IF(U7849&lt;='Leia-me'!$B$7,"Esfriando",IF(U7849&lt;='Leia-me'!$B$8,"Última chance","Zumbi"))))</f>
        <v/>
      </c>
      <c r="W7849" s="25" t="n">
        <f aca="false">IF(O7849="Won",1,IF(O7849="Lost",0,""))</f>
        <v>1</v>
      </c>
      <c r="Y7849" s="25" t="str">
        <f aca="false">IF(E7849="","Sim","")</f>
        <v/>
      </c>
    </row>
    <row r="7850" customFormat="false" ht="15" hidden="false" customHeight="false" outlineLevel="0" collapsed="false">
      <c r="A7850" s="25" t="s">
        <v>8113</v>
      </c>
      <c r="B7850" s="25" t="s">
        <v>102</v>
      </c>
      <c r="C7850" s="25" t="s">
        <v>111</v>
      </c>
      <c r="D7850" s="25" t="s">
        <v>113</v>
      </c>
      <c r="E7850" s="25" t="s">
        <v>5204</v>
      </c>
      <c r="F7850" s="25" t="s">
        <v>155</v>
      </c>
      <c r="G7850" s="26" t="n">
        <v>1188.42</v>
      </c>
      <c r="H7850" s="27" t="n">
        <v>3015</v>
      </c>
      <c r="I7850" s="25" t="s">
        <v>147</v>
      </c>
      <c r="K7850" s="25" t="n">
        <v>1994</v>
      </c>
      <c r="L7850" s="25" t="s">
        <v>186</v>
      </c>
      <c r="M7850" s="25" t="s">
        <v>171</v>
      </c>
      <c r="N7850" s="28" t="n">
        <v>550</v>
      </c>
      <c r="O7850" s="25" t="s">
        <v>54</v>
      </c>
      <c r="P7850" s="29" t="n">
        <v>42827</v>
      </c>
      <c r="Q7850" s="29" t="n">
        <v>42875</v>
      </c>
      <c r="R7850" s="28" t="n">
        <v>605</v>
      </c>
      <c r="S7850" s="28" t="n">
        <f aca="false">IF(O7850="Won",R7850,IF(O7850="Lost",0,N7850))</f>
        <v>605</v>
      </c>
      <c r="T7850" s="30" t="n">
        <f aca="false">IF(AND(P7850&lt;&gt;"",Q7850&lt;&gt;""),Q7850-P7850,"")</f>
        <v>48</v>
      </c>
      <c r="U7850" s="30" t="str">
        <f aca="false">IF(AND(O7850="Engaging",P7850&lt;&gt;""),'Leia-me'!$B$5-P7850,"")</f>
        <v/>
      </c>
      <c r="V7850" s="25" t="str">
        <f aca="false">IF(O7850&lt;&gt;"Engaging","",IF(U7850&lt;='Leia-me'!$B$6,"Saudável",IF(U7850&lt;='Leia-me'!$B$7,"Esfriando",IF(U7850&lt;='Leia-me'!$B$8,"Última chance","Zumbi"))))</f>
        <v/>
      </c>
      <c r="W7850" s="25" t="n">
        <f aca="false">IF(O7850="Won",1,IF(O7850="Lost",0,""))</f>
        <v>1</v>
      </c>
      <c r="Y7850" s="25" t="str">
        <f aca="false">IF(E7850="","Sim","")</f>
        <v/>
      </c>
    </row>
    <row r="7851" customFormat="false" ht="15" hidden="false" customHeight="false" outlineLevel="0" collapsed="false">
      <c r="A7851" s="25" t="s">
        <v>8114</v>
      </c>
      <c r="B7851" s="25" t="s">
        <v>102</v>
      </c>
      <c r="C7851" s="25" t="s">
        <v>111</v>
      </c>
      <c r="D7851" s="25" t="s">
        <v>113</v>
      </c>
      <c r="E7851" s="25" t="s">
        <v>1789</v>
      </c>
      <c r="F7851" s="25" t="s">
        <v>211</v>
      </c>
      <c r="G7851" s="26" t="n">
        <v>497.11</v>
      </c>
      <c r="H7851" s="27" t="n">
        <v>1588</v>
      </c>
      <c r="I7851" s="25" t="s">
        <v>147</v>
      </c>
      <c r="K7851" s="25" t="n">
        <v>2009</v>
      </c>
      <c r="L7851" s="25" t="s">
        <v>178</v>
      </c>
      <c r="M7851" s="25" t="s">
        <v>171</v>
      </c>
      <c r="N7851" s="28" t="n">
        <v>5482</v>
      </c>
      <c r="O7851" s="25" t="s">
        <v>55</v>
      </c>
      <c r="P7851" s="29" t="n">
        <v>42829</v>
      </c>
      <c r="Q7851" s="29" t="n">
        <v>42865</v>
      </c>
      <c r="R7851" s="28" t="n">
        <v>0</v>
      </c>
      <c r="S7851" s="28" t="n">
        <f aca="false">IF(O7851="Won",R7851,IF(O7851="Lost",0,N7851))</f>
        <v>0</v>
      </c>
      <c r="T7851" s="30" t="n">
        <f aca="false">IF(AND(P7851&lt;&gt;"",Q7851&lt;&gt;""),Q7851-P7851,"")</f>
        <v>36</v>
      </c>
      <c r="U7851" s="30" t="str">
        <f aca="false">IF(AND(O7851="Engaging",P7851&lt;&gt;""),'Leia-me'!$B$5-P7851,"")</f>
        <v/>
      </c>
      <c r="V7851" s="25" t="str">
        <f aca="false">IF(O7851&lt;&gt;"Engaging","",IF(U7851&lt;='Leia-me'!$B$6,"Saudável",IF(U7851&lt;='Leia-me'!$B$7,"Esfriando",IF(U7851&lt;='Leia-me'!$B$8,"Última chance","Zumbi"))))</f>
        <v/>
      </c>
      <c r="W7851" s="25" t="n">
        <f aca="false">IF(O7851="Won",1,IF(O7851="Lost",0,""))</f>
        <v>0</v>
      </c>
      <c r="Y7851" s="25" t="str">
        <f aca="false">IF(E7851="","Sim","")</f>
        <v/>
      </c>
    </row>
    <row r="7852" customFormat="false" ht="15" hidden="false" customHeight="false" outlineLevel="0" collapsed="false">
      <c r="A7852" s="25" t="s">
        <v>8115</v>
      </c>
      <c r="B7852" s="25" t="s">
        <v>102</v>
      </c>
      <c r="C7852" s="25" t="s">
        <v>111</v>
      </c>
      <c r="D7852" s="25" t="s">
        <v>113</v>
      </c>
      <c r="E7852" s="25" t="s">
        <v>1646</v>
      </c>
      <c r="F7852" s="25" t="s">
        <v>185</v>
      </c>
      <c r="G7852" s="26" t="n">
        <v>587.72</v>
      </c>
      <c r="H7852" s="27" t="n">
        <v>1501</v>
      </c>
      <c r="I7852" s="25" t="s">
        <v>147</v>
      </c>
      <c r="K7852" s="25" t="n">
        <v>2010</v>
      </c>
      <c r="L7852" s="25" t="s">
        <v>1834</v>
      </c>
      <c r="M7852" s="25" t="s">
        <v>171</v>
      </c>
      <c r="N7852" s="28" t="n">
        <v>4821</v>
      </c>
      <c r="O7852" s="25" t="s">
        <v>55</v>
      </c>
      <c r="P7852" s="29" t="n">
        <v>42830</v>
      </c>
      <c r="Q7852" s="29" t="n">
        <v>42840</v>
      </c>
      <c r="R7852" s="28" t="n">
        <v>0</v>
      </c>
      <c r="S7852" s="28" t="n">
        <f aca="false">IF(O7852="Won",R7852,IF(O7852="Lost",0,N7852))</f>
        <v>0</v>
      </c>
      <c r="T7852" s="30" t="n">
        <f aca="false">IF(AND(P7852&lt;&gt;"",Q7852&lt;&gt;""),Q7852-P7852,"")</f>
        <v>10</v>
      </c>
      <c r="U7852" s="30" t="str">
        <f aca="false">IF(AND(O7852="Engaging",P7852&lt;&gt;""),'Leia-me'!$B$5-P7852,"")</f>
        <v/>
      </c>
      <c r="V7852" s="25" t="str">
        <f aca="false">IF(O7852&lt;&gt;"Engaging","",IF(U7852&lt;='Leia-me'!$B$6,"Saudável",IF(U7852&lt;='Leia-me'!$B$7,"Esfriando",IF(U7852&lt;='Leia-me'!$B$8,"Última chance","Zumbi"))))</f>
        <v/>
      </c>
      <c r="W7852" s="25" t="n">
        <f aca="false">IF(O7852="Won",1,IF(O7852="Lost",0,""))</f>
        <v>0</v>
      </c>
      <c r="X7852" s="25" t="s">
        <v>1835</v>
      </c>
      <c r="Y7852" s="25" t="str">
        <f aca="false">IF(E7852="","Sim","")</f>
        <v/>
      </c>
    </row>
    <row r="7853" customFormat="false" ht="15" hidden="false" customHeight="false" outlineLevel="0" collapsed="false">
      <c r="A7853" s="25" t="s">
        <v>8116</v>
      </c>
      <c r="B7853" s="25" t="s">
        <v>102</v>
      </c>
      <c r="C7853" s="25" t="s">
        <v>111</v>
      </c>
      <c r="D7853" s="25" t="s">
        <v>113</v>
      </c>
      <c r="E7853" s="25" t="s">
        <v>609</v>
      </c>
      <c r="F7853" s="25" t="s">
        <v>267</v>
      </c>
      <c r="G7853" s="26" t="n">
        <v>692.19</v>
      </c>
      <c r="H7853" s="27" t="n">
        <v>1922</v>
      </c>
      <c r="I7853" s="25" t="s">
        <v>147</v>
      </c>
      <c r="K7853" s="25" t="n">
        <v>2003</v>
      </c>
      <c r="L7853" s="25" t="s">
        <v>186</v>
      </c>
      <c r="M7853" s="25" t="s">
        <v>171</v>
      </c>
      <c r="N7853" s="28" t="n">
        <v>550</v>
      </c>
      <c r="O7853" s="25" t="s">
        <v>54</v>
      </c>
      <c r="P7853" s="29" t="n">
        <v>42830</v>
      </c>
      <c r="Q7853" s="29" t="n">
        <v>42831</v>
      </c>
      <c r="R7853" s="28" t="n">
        <v>450</v>
      </c>
      <c r="S7853" s="28" t="n">
        <f aca="false">IF(O7853="Won",R7853,IF(O7853="Lost",0,N7853))</f>
        <v>450</v>
      </c>
      <c r="T7853" s="30" t="n">
        <f aca="false">IF(AND(P7853&lt;&gt;"",Q7853&lt;&gt;""),Q7853-P7853,"")</f>
        <v>1</v>
      </c>
      <c r="U7853" s="30" t="str">
        <f aca="false">IF(AND(O7853="Engaging",P7853&lt;&gt;""),'Leia-me'!$B$5-P7853,"")</f>
        <v/>
      </c>
      <c r="V7853" s="25" t="str">
        <f aca="false">IF(O7853&lt;&gt;"Engaging","",IF(U7853&lt;='Leia-me'!$B$6,"Saudável",IF(U7853&lt;='Leia-me'!$B$7,"Esfriando",IF(U7853&lt;='Leia-me'!$B$8,"Última chance","Zumbi"))))</f>
        <v/>
      </c>
      <c r="W7853" s="25" t="n">
        <f aca="false">IF(O7853="Won",1,IF(O7853="Lost",0,""))</f>
        <v>1</v>
      </c>
      <c r="Y7853" s="25" t="str">
        <f aca="false">IF(E7853="","Sim","")</f>
        <v/>
      </c>
    </row>
    <row r="7854" customFormat="false" ht="15" hidden="false" customHeight="false" outlineLevel="0" collapsed="false">
      <c r="A7854" s="25" t="s">
        <v>8117</v>
      </c>
      <c r="B7854" s="25" t="s">
        <v>102</v>
      </c>
      <c r="C7854" s="25" t="s">
        <v>111</v>
      </c>
      <c r="D7854" s="25" t="s">
        <v>113</v>
      </c>
      <c r="E7854" s="25" t="s">
        <v>1789</v>
      </c>
      <c r="F7854" s="25" t="s">
        <v>211</v>
      </c>
      <c r="G7854" s="26" t="n">
        <v>497.11</v>
      </c>
      <c r="H7854" s="27" t="n">
        <v>1588</v>
      </c>
      <c r="I7854" s="25" t="s">
        <v>147</v>
      </c>
      <c r="K7854" s="25" t="n">
        <v>2009</v>
      </c>
      <c r="L7854" s="25" t="s">
        <v>178</v>
      </c>
      <c r="M7854" s="25" t="s">
        <v>171</v>
      </c>
      <c r="N7854" s="28" t="n">
        <v>5482</v>
      </c>
      <c r="O7854" s="25" t="s">
        <v>54</v>
      </c>
      <c r="P7854" s="29" t="n">
        <v>42830</v>
      </c>
      <c r="Q7854" s="29" t="n">
        <v>42876</v>
      </c>
      <c r="R7854" s="28" t="n">
        <v>4983</v>
      </c>
      <c r="S7854" s="28" t="n">
        <f aca="false">IF(O7854="Won",R7854,IF(O7854="Lost",0,N7854))</f>
        <v>4983</v>
      </c>
      <c r="T7854" s="30" t="n">
        <f aca="false">IF(AND(P7854&lt;&gt;"",Q7854&lt;&gt;""),Q7854-P7854,"")</f>
        <v>46</v>
      </c>
      <c r="U7854" s="30" t="str">
        <f aca="false">IF(AND(O7854="Engaging",P7854&lt;&gt;""),'Leia-me'!$B$5-P7854,"")</f>
        <v/>
      </c>
      <c r="V7854" s="25" t="str">
        <f aca="false">IF(O7854&lt;&gt;"Engaging","",IF(U7854&lt;='Leia-me'!$B$6,"Saudável",IF(U7854&lt;='Leia-me'!$B$7,"Esfriando",IF(U7854&lt;='Leia-me'!$B$8,"Última chance","Zumbi"))))</f>
        <v/>
      </c>
      <c r="W7854" s="25" t="n">
        <f aca="false">IF(O7854="Won",1,IF(O7854="Lost",0,""))</f>
        <v>1</v>
      </c>
      <c r="Y7854" s="25" t="str">
        <f aca="false">IF(E7854="","Sim","")</f>
        <v/>
      </c>
    </row>
    <row r="7855" customFormat="false" ht="15" hidden="false" customHeight="false" outlineLevel="0" collapsed="false">
      <c r="A7855" s="25" t="s">
        <v>8118</v>
      </c>
      <c r="B7855" s="25" t="s">
        <v>102</v>
      </c>
      <c r="C7855" s="25" t="s">
        <v>111</v>
      </c>
      <c r="D7855" s="25" t="s">
        <v>113</v>
      </c>
      <c r="E7855" s="25" t="s">
        <v>428</v>
      </c>
      <c r="F7855" s="25" t="s">
        <v>267</v>
      </c>
      <c r="G7855" s="26" t="n">
        <v>792.46</v>
      </c>
      <c r="H7855" s="27" t="n">
        <v>1299</v>
      </c>
      <c r="I7855" s="25" t="s">
        <v>147</v>
      </c>
      <c r="K7855" s="25" t="n">
        <v>1982</v>
      </c>
      <c r="L7855" s="25" t="s">
        <v>186</v>
      </c>
      <c r="M7855" s="25" t="s">
        <v>171</v>
      </c>
      <c r="N7855" s="28" t="n">
        <v>550</v>
      </c>
      <c r="O7855" s="25" t="s">
        <v>55</v>
      </c>
      <c r="P7855" s="29" t="n">
        <v>42831</v>
      </c>
      <c r="Q7855" s="29" t="n">
        <v>42953</v>
      </c>
      <c r="R7855" s="28" t="n">
        <v>0</v>
      </c>
      <c r="S7855" s="28" t="n">
        <f aca="false">IF(O7855="Won",R7855,IF(O7855="Lost",0,N7855))</f>
        <v>0</v>
      </c>
      <c r="T7855" s="30" t="n">
        <f aca="false">IF(AND(P7855&lt;&gt;"",Q7855&lt;&gt;""),Q7855-P7855,"")</f>
        <v>122</v>
      </c>
      <c r="U7855" s="30" t="str">
        <f aca="false">IF(AND(O7855="Engaging",P7855&lt;&gt;""),'Leia-me'!$B$5-P7855,"")</f>
        <v/>
      </c>
      <c r="V7855" s="25" t="str">
        <f aca="false">IF(O7855&lt;&gt;"Engaging","",IF(U7855&lt;='Leia-me'!$B$6,"Saudável",IF(U7855&lt;='Leia-me'!$B$7,"Esfriando",IF(U7855&lt;='Leia-me'!$B$8,"Última chance","Zumbi"))))</f>
        <v/>
      </c>
      <c r="W7855" s="25" t="n">
        <f aca="false">IF(O7855="Won",1,IF(O7855="Lost",0,""))</f>
        <v>0</v>
      </c>
      <c r="Y7855" s="25" t="str">
        <f aca="false">IF(E7855="","Sim","")</f>
        <v/>
      </c>
    </row>
    <row r="7856" customFormat="false" ht="15" hidden="false" customHeight="false" outlineLevel="0" collapsed="false">
      <c r="A7856" s="25" t="s">
        <v>8119</v>
      </c>
      <c r="B7856" s="25" t="s">
        <v>102</v>
      </c>
      <c r="C7856" s="25" t="s">
        <v>111</v>
      </c>
      <c r="D7856" s="25" t="s">
        <v>113</v>
      </c>
      <c r="E7856" s="25" t="s">
        <v>2484</v>
      </c>
      <c r="F7856" s="25" t="s">
        <v>155</v>
      </c>
      <c r="G7856" s="26" t="n">
        <v>1825.82</v>
      </c>
      <c r="H7856" s="27" t="n">
        <v>5595</v>
      </c>
      <c r="I7856" s="25" t="s">
        <v>147</v>
      </c>
      <c r="J7856" s="25" t="s">
        <v>156</v>
      </c>
      <c r="K7856" s="25" t="n">
        <v>1995</v>
      </c>
      <c r="L7856" s="25" t="s">
        <v>170</v>
      </c>
      <c r="M7856" s="25" t="s">
        <v>171</v>
      </c>
      <c r="N7856" s="28" t="n">
        <v>1096</v>
      </c>
      <c r="O7856" s="25" t="s">
        <v>55</v>
      </c>
      <c r="P7856" s="29" t="n">
        <v>42831</v>
      </c>
      <c r="Q7856" s="29" t="n">
        <v>42841</v>
      </c>
      <c r="R7856" s="28" t="n">
        <v>0</v>
      </c>
      <c r="S7856" s="28" t="n">
        <f aca="false">IF(O7856="Won",R7856,IF(O7856="Lost",0,N7856))</f>
        <v>0</v>
      </c>
      <c r="T7856" s="30" t="n">
        <f aca="false">IF(AND(P7856&lt;&gt;"",Q7856&lt;&gt;""),Q7856-P7856,"")</f>
        <v>10</v>
      </c>
      <c r="U7856" s="30" t="str">
        <f aca="false">IF(AND(O7856="Engaging",P7856&lt;&gt;""),'Leia-me'!$B$5-P7856,"")</f>
        <v/>
      </c>
      <c r="V7856" s="25" t="str">
        <f aca="false">IF(O7856&lt;&gt;"Engaging","",IF(U7856&lt;='Leia-me'!$B$6,"Saudável",IF(U7856&lt;='Leia-me'!$B$7,"Esfriando",IF(U7856&lt;='Leia-me'!$B$8,"Última chance","Zumbi"))))</f>
        <v/>
      </c>
      <c r="W7856" s="25" t="n">
        <f aca="false">IF(O7856="Won",1,IF(O7856="Lost",0,""))</f>
        <v>0</v>
      </c>
      <c r="Y7856" s="25" t="str">
        <f aca="false">IF(E7856="","Sim","")</f>
        <v/>
      </c>
    </row>
    <row r="7857" customFormat="false" ht="15" hidden="false" customHeight="false" outlineLevel="0" collapsed="false">
      <c r="A7857" s="25" t="s">
        <v>8120</v>
      </c>
      <c r="B7857" s="25" t="s">
        <v>102</v>
      </c>
      <c r="C7857" s="25" t="s">
        <v>111</v>
      </c>
      <c r="D7857" s="25" t="s">
        <v>113</v>
      </c>
      <c r="E7857" s="25" t="s">
        <v>2863</v>
      </c>
      <c r="F7857" s="25" t="s">
        <v>211</v>
      </c>
      <c r="G7857" s="26" t="n">
        <v>2437.85</v>
      </c>
      <c r="H7857" s="27" t="n">
        <v>4874</v>
      </c>
      <c r="I7857" s="25" t="s">
        <v>147</v>
      </c>
      <c r="K7857" s="25" t="n">
        <v>2001</v>
      </c>
      <c r="L7857" s="25" t="s">
        <v>178</v>
      </c>
      <c r="M7857" s="25" t="s">
        <v>171</v>
      </c>
      <c r="N7857" s="28" t="n">
        <v>5482</v>
      </c>
      <c r="O7857" s="25" t="s">
        <v>54</v>
      </c>
      <c r="P7857" s="29" t="n">
        <v>42831</v>
      </c>
      <c r="Q7857" s="29" t="n">
        <v>42832</v>
      </c>
      <c r="R7857" s="28" t="n">
        <v>6154</v>
      </c>
      <c r="S7857" s="28" t="n">
        <f aca="false">IF(O7857="Won",R7857,IF(O7857="Lost",0,N7857))</f>
        <v>6154</v>
      </c>
      <c r="T7857" s="30" t="n">
        <f aca="false">IF(AND(P7857&lt;&gt;"",Q7857&lt;&gt;""),Q7857-P7857,"")</f>
        <v>1</v>
      </c>
      <c r="U7857" s="30" t="str">
        <f aca="false">IF(AND(O7857="Engaging",P7857&lt;&gt;""),'Leia-me'!$B$5-P7857,"")</f>
        <v/>
      </c>
      <c r="V7857" s="25" t="str">
        <f aca="false">IF(O7857&lt;&gt;"Engaging","",IF(U7857&lt;='Leia-me'!$B$6,"Saudável",IF(U7857&lt;='Leia-me'!$B$7,"Esfriando",IF(U7857&lt;='Leia-me'!$B$8,"Última chance","Zumbi"))))</f>
        <v/>
      </c>
      <c r="W7857" s="25" t="n">
        <f aca="false">IF(O7857="Won",1,IF(O7857="Lost",0,""))</f>
        <v>1</v>
      </c>
      <c r="Y7857" s="25" t="str">
        <f aca="false">IF(E7857="","Sim","")</f>
        <v/>
      </c>
    </row>
    <row r="7858" customFormat="false" ht="15" hidden="false" customHeight="false" outlineLevel="0" collapsed="false">
      <c r="A7858" s="25" t="s">
        <v>8121</v>
      </c>
      <c r="B7858" s="25" t="s">
        <v>102</v>
      </c>
      <c r="C7858" s="25" t="s">
        <v>111</v>
      </c>
      <c r="D7858" s="25" t="s">
        <v>113</v>
      </c>
      <c r="E7858" s="25" t="s">
        <v>3075</v>
      </c>
      <c r="F7858" s="25" t="s">
        <v>165</v>
      </c>
      <c r="G7858" s="26" t="n">
        <v>4269.9</v>
      </c>
      <c r="H7858" s="27" t="n">
        <v>6472</v>
      </c>
      <c r="I7858" s="25" t="s">
        <v>147</v>
      </c>
      <c r="J7858" s="25" t="s">
        <v>1347</v>
      </c>
      <c r="K7858" s="25" t="n">
        <v>1993</v>
      </c>
      <c r="L7858" s="25" t="s">
        <v>1834</v>
      </c>
      <c r="M7858" s="25" t="s">
        <v>171</v>
      </c>
      <c r="N7858" s="28" t="n">
        <v>4821</v>
      </c>
      <c r="O7858" s="25" t="s">
        <v>54</v>
      </c>
      <c r="P7858" s="29" t="n">
        <v>42831</v>
      </c>
      <c r="Q7858" s="29" t="n">
        <v>42837</v>
      </c>
      <c r="R7858" s="28" t="n">
        <v>4756</v>
      </c>
      <c r="S7858" s="28" t="n">
        <f aca="false">IF(O7858="Won",R7858,IF(O7858="Lost",0,N7858))</f>
        <v>4756</v>
      </c>
      <c r="T7858" s="30" t="n">
        <f aca="false">IF(AND(P7858&lt;&gt;"",Q7858&lt;&gt;""),Q7858-P7858,"")</f>
        <v>6</v>
      </c>
      <c r="U7858" s="30" t="str">
        <f aca="false">IF(AND(O7858="Engaging",P7858&lt;&gt;""),'Leia-me'!$B$5-P7858,"")</f>
        <v/>
      </c>
      <c r="V7858" s="25" t="str">
        <f aca="false">IF(O7858&lt;&gt;"Engaging","",IF(U7858&lt;='Leia-me'!$B$6,"Saudável",IF(U7858&lt;='Leia-me'!$B$7,"Esfriando",IF(U7858&lt;='Leia-me'!$B$8,"Última chance","Zumbi"))))</f>
        <v/>
      </c>
      <c r="W7858" s="25" t="n">
        <f aca="false">IF(O7858="Won",1,IF(O7858="Lost",0,""))</f>
        <v>1</v>
      </c>
      <c r="X7858" s="25" t="s">
        <v>1835</v>
      </c>
      <c r="Y7858" s="25" t="str">
        <f aca="false">IF(E7858="","Sim","")</f>
        <v/>
      </c>
    </row>
    <row r="7859" customFormat="false" ht="15" hidden="false" customHeight="false" outlineLevel="0" collapsed="false">
      <c r="A7859" s="25" t="s">
        <v>8122</v>
      </c>
      <c r="B7859" s="25" t="s">
        <v>102</v>
      </c>
      <c r="C7859" s="25" t="s">
        <v>111</v>
      </c>
      <c r="D7859" s="25" t="s">
        <v>113</v>
      </c>
      <c r="G7859" s="31"/>
      <c r="H7859" s="32"/>
      <c r="L7859" s="25" t="s">
        <v>186</v>
      </c>
      <c r="M7859" s="25" t="s">
        <v>171</v>
      </c>
      <c r="N7859" s="28" t="n">
        <v>550</v>
      </c>
      <c r="O7859" s="25" t="s">
        <v>56</v>
      </c>
      <c r="P7859" s="29" t="n">
        <v>42832</v>
      </c>
      <c r="Q7859" s="33"/>
      <c r="R7859" s="34"/>
      <c r="S7859" s="28" t="n">
        <f aca="false">IF(O7859="Won",R7859,IF(O7859="Lost",0,N7859))</f>
        <v>550</v>
      </c>
      <c r="T7859" s="30" t="str">
        <f aca="false">IF(AND(P7859&lt;&gt;"",Q7859&lt;&gt;""),Q7859-P7859,"")</f>
        <v/>
      </c>
      <c r="U7859" s="30" t="n">
        <f aca="false">IF(AND(O7859="Engaging",P7859&lt;&gt;""),'Leia-me'!$B$5-P7859,"")</f>
        <v>268</v>
      </c>
      <c r="V7859" s="25" t="str">
        <f aca="false">IF(O7859&lt;&gt;"Engaging","",IF(U7859&lt;='Leia-me'!$B$6,"Saudável",IF(U7859&lt;='Leia-me'!$B$7,"Esfriando",IF(U7859&lt;='Leia-me'!$B$8,"Última chance","Zumbi"))))</f>
        <v>Zumbi</v>
      </c>
      <c r="W7859" s="25" t="str">
        <f aca="false">IF(O7859="Won",1,IF(O7859="Lost",0,""))</f>
        <v/>
      </c>
      <c r="Y7859" s="25" t="str">
        <f aca="false">IF(E7859="","Sim","")</f>
        <v>Sim</v>
      </c>
    </row>
    <row r="7860" customFormat="false" ht="15" hidden="false" customHeight="false" outlineLevel="0" collapsed="false">
      <c r="A7860" s="25" t="s">
        <v>8123</v>
      </c>
      <c r="B7860" s="25" t="s">
        <v>102</v>
      </c>
      <c r="C7860" s="25" t="s">
        <v>111</v>
      </c>
      <c r="D7860" s="25" t="s">
        <v>113</v>
      </c>
      <c r="G7860" s="31"/>
      <c r="H7860" s="32"/>
      <c r="L7860" s="25" t="s">
        <v>160</v>
      </c>
      <c r="M7860" s="25" t="s">
        <v>149</v>
      </c>
      <c r="N7860" s="28" t="n">
        <v>3393</v>
      </c>
      <c r="O7860" s="25" t="s">
        <v>56</v>
      </c>
      <c r="P7860" s="29" t="n">
        <v>42832</v>
      </c>
      <c r="Q7860" s="33"/>
      <c r="R7860" s="34"/>
      <c r="S7860" s="28" t="n">
        <f aca="false">IF(O7860="Won",R7860,IF(O7860="Lost",0,N7860))</f>
        <v>3393</v>
      </c>
      <c r="T7860" s="30" t="str">
        <f aca="false">IF(AND(P7860&lt;&gt;"",Q7860&lt;&gt;""),Q7860-P7860,"")</f>
        <v/>
      </c>
      <c r="U7860" s="30" t="n">
        <f aca="false">IF(AND(O7860="Engaging",P7860&lt;&gt;""),'Leia-me'!$B$5-P7860,"")</f>
        <v>268</v>
      </c>
      <c r="V7860" s="25" t="str">
        <f aca="false">IF(O7860&lt;&gt;"Engaging","",IF(U7860&lt;='Leia-me'!$B$6,"Saudável",IF(U7860&lt;='Leia-me'!$B$7,"Esfriando",IF(U7860&lt;='Leia-me'!$B$8,"Última chance","Zumbi"))))</f>
        <v>Zumbi</v>
      </c>
      <c r="W7860" s="25" t="str">
        <f aca="false">IF(O7860="Won",1,IF(O7860="Lost",0,""))</f>
        <v/>
      </c>
      <c r="Y7860" s="25" t="str">
        <f aca="false">IF(E7860="","Sim","")</f>
        <v>Sim</v>
      </c>
    </row>
    <row r="7861" customFormat="false" ht="15" hidden="false" customHeight="false" outlineLevel="0" collapsed="false">
      <c r="A7861" s="25" t="s">
        <v>8124</v>
      </c>
      <c r="B7861" s="25" t="s">
        <v>102</v>
      </c>
      <c r="C7861" s="25" t="s">
        <v>111</v>
      </c>
      <c r="D7861" s="25" t="s">
        <v>113</v>
      </c>
      <c r="E7861" s="25" t="s">
        <v>433</v>
      </c>
      <c r="F7861" s="25" t="s">
        <v>211</v>
      </c>
      <c r="G7861" s="26" t="n">
        <v>2214.94</v>
      </c>
      <c r="H7861" s="27" t="n">
        <v>5374</v>
      </c>
      <c r="I7861" s="25" t="s">
        <v>147</v>
      </c>
      <c r="K7861" s="25" t="n">
        <v>1996</v>
      </c>
      <c r="L7861" s="25" t="s">
        <v>170</v>
      </c>
      <c r="M7861" s="25" t="s">
        <v>171</v>
      </c>
      <c r="N7861" s="28" t="n">
        <v>1096</v>
      </c>
      <c r="O7861" s="25" t="s">
        <v>55</v>
      </c>
      <c r="P7861" s="29" t="n">
        <v>42834</v>
      </c>
      <c r="Q7861" s="29" t="n">
        <v>42959</v>
      </c>
      <c r="R7861" s="28" t="n">
        <v>0</v>
      </c>
      <c r="S7861" s="28" t="n">
        <f aca="false">IF(O7861="Won",R7861,IF(O7861="Lost",0,N7861))</f>
        <v>0</v>
      </c>
      <c r="T7861" s="30" t="n">
        <f aca="false">IF(AND(P7861&lt;&gt;"",Q7861&lt;&gt;""),Q7861-P7861,"")</f>
        <v>125</v>
      </c>
      <c r="U7861" s="30" t="str">
        <f aca="false">IF(AND(O7861="Engaging",P7861&lt;&gt;""),'Leia-me'!$B$5-P7861,"")</f>
        <v/>
      </c>
      <c r="V7861" s="25" t="str">
        <f aca="false">IF(O7861&lt;&gt;"Engaging","",IF(U7861&lt;='Leia-me'!$B$6,"Saudável",IF(U7861&lt;='Leia-me'!$B$7,"Esfriando",IF(U7861&lt;='Leia-me'!$B$8,"Última chance","Zumbi"))))</f>
        <v/>
      </c>
      <c r="W7861" s="25" t="n">
        <f aca="false">IF(O7861="Won",1,IF(O7861="Lost",0,""))</f>
        <v>0</v>
      </c>
      <c r="Y7861" s="25" t="str">
        <f aca="false">IF(E7861="","Sim","")</f>
        <v/>
      </c>
    </row>
    <row r="7862" customFormat="false" ht="15" hidden="false" customHeight="false" outlineLevel="0" collapsed="false">
      <c r="A7862" s="25" t="s">
        <v>8125</v>
      </c>
      <c r="B7862" s="25" t="s">
        <v>102</v>
      </c>
      <c r="C7862" s="25" t="s">
        <v>111</v>
      </c>
      <c r="D7862" s="25" t="s">
        <v>113</v>
      </c>
      <c r="E7862" s="25" t="s">
        <v>1789</v>
      </c>
      <c r="F7862" s="25" t="s">
        <v>211</v>
      </c>
      <c r="G7862" s="26" t="n">
        <v>497.11</v>
      </c>
      <c r="H7862" s="27" t="n">
        <v>1588</v>
      </c>
      <c r="I7862" s="25" t="s">
        <v>147</v>
      </c>
      <c r="K7862" s="25" t="n">
        <v>2009</v>
      </c>
      <c r="L7862" s="25" t="s">
        <v>160</v>
      </c>
      <c r="M7862" s="25" t="s">
        <v>149</v>
      </c>
      <c r="N7862" s="28" t="n">
        <v>3393</v>
      </c>
      <c r="O7862" s="25" t="s">
        <v>55</v>
      </c>
      <c r="P7862" s="29" t="n">
        <v>42834</v>
      </c>
      <c r="Q7862" s="29" t="n">
        <v>42841</v>
      </c>
      <c r="R7862" s="28" t="n">
        <v>0</v>
      </c>
      <c r="S7862" s="28" t="n">
        <f aca="false">IF(O7862="Won",R7862,IF(O7862="Lost",0,N7862))</f>
        <v>0</v>
      </c>
      <c r="T7862" s="30" t="n">
        <f aca="false">IF(AND(P7862&lt;&gt;"",Q7862&lt;&gt;""),Q7862-P7862,"")</f>
        <v>7</v>
      </c>
      <c r="U7862" s="30" t="str">
        <f aca="false">IF(AND(O7862="Engaging",P7862&lt;&gt;""),'Leia-me'!$B$5-P7862,"")</f>
        <v/>
      </c>
      <c r="V7862" s="25" t="str">
        <f aca="false">IF(O7862&lt;&gt;"Engaging","",IF(U7862&lt;='Leia-me'!$B$6,"Saudável",IF(U7862&lt;='Leia-me'!$B$7,"Esfriando",IF(U7862&lt;='Leia-me'!$B$8,"Última chance","Zumbi"))))</f>
        <v/>
      </c>
      <c r="W7862" s="25" t="n">
        <f aca="false">IF(O7862="Won",1,IF(O7862="Lost",0,""))</f>
        <v>0</v>
      </c>
      <c r="Y7862" s="25" t="str">
        <f aca="false">IF(E7862="","Sim","")</f>
        <v/>
      </c>
    </row>
    <row r="7863" customFormat="false" ht="15" hidden="false" customHeight="false" outlineLevel="0" collapsed="false">
      <c r="A7863" s="25" t="s">
        <v>8126</v>
      </c>
      <c r="B7863" s="25" t="s">
        <v>102</v>
      </c>
      <c r="C7863" s="25" t="s">
        <v>111</v>
      </c>
      <c r="D7863" s="25" t="s">
        <v>113</v>
      </c>
      <c r="E7863" s="25" t="s">
        <v>218</v>
      </c>
      <c r="F7863" s="25" t="s">
        <v>146</v>
      </c>
      <c r="G7863" s="26" t="n">
        <v>4.54</v>
      </c>
      <c r="H7863" s="27" t="n">
        <v>9</v>
      </c>
      <c r="I7863" s="25" t="s">
        <v>147</v>
      </c>
      <c r="K7863" s="25" t="n">
        <v>2017</v>
      </c>
      <c r="L7863" s="25" t="s">
        <v>170</v>
      </c>
      <c r="M7863" s="25" t="s">
        <v>171</v>
      </c>
      <c r="N7863" s="28" t="n">
        <v>1096</v>
      </c>
      <c r="O7863" s="25" t="s">
        <v>54</v>
      </c>
      <c r="P7863" s="29" t="n">
        <v>42834</v>
      </c>
      <c r="Q7863" s="29" t="n">
        <v>42906</v>
      </c>
      <c r="R7863" s="28" t="n">
        <v>983</v>
      </c>
      <c r="S7863" s="28" t="n">
        <f aca="false">IF(O7863="Won",R7863,IF(O7863="Lost",0,N7863))</f>
        <v>983</v>
      </c>
      <c r="T7863" s="30" t="n">
        <f aca="false">IF(AND(P7863&lt;&gt;"",Q7863&lt;&gt;""),Q7863-P7863,"")</f>
        <v>72</v>
      </c>
      <c r="U7863" s="30" t="str">
        <f aca="false">IF(AND(O7863="Engaging",P7863&lt;&gt;""),'Leia-me'!$B$5-P7863,"")</f>
        <v/>
      </c>
      <c r="V7863" s="25" t="str">
        <f aca="false">IF(O7863&lt;&gt;"Engaging","",IF(U7863&lt;='Leia-me'!$B$6,"Saudável",IF(U7863&lt;='Leia-me'!$B$7,"Esfriando",IF(U7863&lt;='Leia-me'!$B$8,"Última chance","Zumbi"))))</f>
        <v/>
      </c>
      <c r="W7863" s="25" t="n">
        <f aca="false">IF(O7863="Won",1,IF(O7863="Lost",0,""))</f>
        <v>1</v>
      </c>
      <c r="Y7863" s="25" t="str">
        <f aca="false">IF(E7863="","Sim","")</f>
        <v/>
      </c>
    </row>
    <row r="7864" customFormat="false" ht="15" hidden="false" customHeight="false" outlineLevel="0" collapsed="false">
      <c r="A7864" s="25" t="s">
        <v>8127</v>
      </c>
      <c r="B7864" s="25" t="s">
        <v>102</v>
      </c>
      <c r="C7864" s="25" t="s">
        <v>111</v>
      </c>
      <c r="D7864" s="25" t="s">
        <v>113</v>
      </c>
      <c r="E7864" s="25" t="s">
        <v>195</v>
      </c>
      <c r="F7864" s="25" t="s">
        <v>185</v>
      </c>
      <c r="G7864" s="26" t="n">
        <v>8170.38</v>
      </c>
      <c r="H7864" s="27" t="n">
        <v>16499</v>
      </c>
      <c r="I7864" s="25" t="s">
        <v>196</v>
      </c>
      <c r="K7864" s="25" t="n">
        <v>1997</v>
      </c>
      <c r="L7864" s="25" t="s">
        <v>186</v>
      </c>
      <c r="M7864" s="25" t="s">
        <v>171</v>
      </c>
      <c r="N7864" s="28" t="n">
        <v>550</v>
      </c>
      <c r="O7864" s="25" t="s">
        <v>55</v>
      </c>
      <c r="P7864" s="29" t="n">
        <v>42835</v>
      </c>
      <c r="Q7864" s="29" t="n">
        <v>42837</v>
      </c>
      <c r="R7864" s="28" t="n">
        <v>0</v>
      </c>
      <c r="S7864" s="28" t="n">
        <f aca="false">IF(O7864="Won",R7864,IF(O7864="Lost",0,N7864))</f>
        <v>0</v>
      </c>
      <c r="T7864" s="30" t="n">
        <f aca="false">IF(AND(P7864&lt;&gt;"",Q7864&lt;&gt;""),Q7864-P7864,"")</f>
        <v>2</v>
      </c>
      <c r="U7864" s="30" t="str">
        <f aca="false">IF(AND(O7864="Engaging",P7864&lt;&gt;""),'Leia-me'!$B$5-P7864,"")</f>
        <v/>
      </c>
      <c r="V7864" s="25" t="str">
        <f aca="false">IF(O7864&lt;&gt;"Engaging","",IF(U7864&lt;='Leia-me'!$B$6,"Saudável",IF(U7864&lt;='Leia-me'!$B$7,"Esfriando",IF(U7864&lt;='Leia-me'!$B$8,"Última chance","Zumbi"))))</f>
        <v/>
      </c>
      <c r="W7864" s="25" t="n">
        <f aca="false">IF(O7864="Won",1,IF(O7864="Lost",0,""))</f>
        <v>0</v>
      </c>
      <c r="Y7864" s="25" t="str">
        <f aca="false">IF(E7864="","Sim","")</f>
        <v/>
      </c>
    </row>
    <row r="7865" customFormat="false" ht="15" hidden="false" customHeight="false" outlineLevel="0" collapsed="false">
      <c r="A7865" s="25" t="s">
        <v>8128</v>
      </c>
      <c r="B7865" s="25" t="s">
        <v>102</v>
      </c>
      <c r="C7865" s="25" t="s">
        <v>111</v>
      </c>
      <c r="D7865" s="25" t="s">
        <v>113</v>
      </c>
      <c r="E7865" s="25" t="s">
        <v>609</v>
      </c>
      <c r="F7865" s="25" t="s">
        <v>267</v>
      </c>
      <c r="G7865" s="26" t="n">
        <v>692.19</v>
      </c>
      <c r="H7865" s="27" t="n">
        <v>1922</v>
      </c>
      <c r="I7865" s="25" t="s">
        <v>147</v>
      </c>
      <c r="K7865" s="25" t="n">
        <v>2003</v>
      </c>
      <c r="L7865" s="25" t="s">
        <v>170</v>
      </c>
      <c r="M7865" s="25" t="s">
        <v>171</v>
      </c>
      <c r="N7865" s="28" t="n">
        <v>1096</v>
      </c>
      <c r="O7865" s="25" t="s">
        <v>55</v>
      </c>
      <c r="P7865" s="29" t="n">
        <v>42835</v>
      </c>
      <c r="Q7865" s="29" t="n">
        <v>42899</v>
      </c>
      <c r="R7865" s="28" t="n">
        <v>0</v>
      </c>
      <c r="S7865" s="28" t="n">
        <f aca="false">IF(O7865="Won",R7865,IF(O7865="Lost",0,N7865))</f>
        <v>0</v>
      </c>
      <c r="T7865" s="30" t="n">
        <f aca="false">IF(AND(P7865&lt;&gt;"",Q7865&lt;&gt;""),Q7865-P7865,"")</f>
        <v>64</v>
      </c>
      <c r="U7865" s="30" t="str">
        <f aca="false">IF(AND(O7865="Engaging",P7865&lt;&gt;""),'Leia-me'!$B$5-P7865,"")</f>
        <v/>
      </c>
      <c r="V7865" s="25" t="str">
        <f aca="false">IF(O7865&lt;&gt;"Engaging","",IF(U7865&lt;='Leia-me'!$B$6,"Saudável",IF(U7865&lt;='Leia-me'!$B$7,"Esfriando",IF(U7865&lt;='Leia-me'!$B$8,"Última chance","Zumbi"))))</f>
        <v/>
      </c>
      <c r="W7865" s="25" t="n">
        <f aca="false">IF(O7865="Won",1,IF(O7865="Lost",0,""))</f>
        <v>0</v>
      </c>
      <c r="Y7865" s="25" t="str">
        <f aca="false">IF(E7865="","Sim","")</f>
        <v/>
      </c>
    </row>
    <row r="7866" customFormat="false" ht="15" hidden="false" customHeight="false" outlineLevel="0" collapsed="false">
      <c r="A7866" s="25" t="s">
        <v>8129</v>
      </c>
      <c r="B7866" s="25" t="s">
        <v>102</v>
      </c>
      <c r="C7866" s="25" t="s">
        <v>111</v>
      </c>
      <c r="D7866" s="25" t="s">
        <v>113</v>
      </c>
      <c r="G7866" s="31"/>
      <c r="H7866" s="32"/>
      <c r="L7866" s="25" t="s">
        <v>170</v>
      </c>
      <c r="M7866" s="25" t="s">
        <v>171</v>
      </c>
      <c r="N7866" s="28" t="n">
        <v>1096</v>
      </c>
      <c r="O7866" s="25" t="s">
        <v>56</v>
      </c>
      <c r="P7866" s="29" t="n">
        <v>42836</v>
      </c>
      <c r="Q7866" s="33"/>
      <c r="R7866" s="34"/>
      <c r="S7866" s="28" t="n">
        <f aca="false">IF(O7866="Won",R7866,IF(O7866="Lost",0,N7866))</f>
        <v>1096</v>
      </c>
      <c r="T7866" s="30" t="str">
        <f aca="false">IF(AND(P7866&lt;&gt;"",Q7866&lt;&gt;""),Q7866-P7866,"")</f>
        <v/>
      </c>
      <c r="U7866" s="30" t="n">
        <f aca="false">IF(AND(O7866="Engaging",P7866&lt;&gt;""),'Leia-me'!$B$5-P7866,"")</f>
        <v>264</v>
      </c>
      <c r="V7866" s="25" t="str">
        <f aca="false">IF(O7866&lt;&gt;"Engaging","",IF(U7866&lt;='Leia-me'!$B$6,"Saudável",IF(U7866&lt;='Leia-me'!$B$7,"Esfriando",IF(U7866&lt;='Leia-me'!$B$8,"Última chance","Zumbi"))))</f>
        <v>Zumbi</v>
      </c>
      <c r="W7866" s="25" t="str">
        <f aca="false">IF(O7866="Won",1,IF(O7866="Lost",0,""))</f>
        <v/>
      </c>
      <c r="Y7866" s="25" t="str">
        <f aca="false">IF(E7866="","Sim","")</f>
        <v>Sim</v>
      </c>
    </row>
    <row r="7867" customFormat="false" ht="15" hidden="false" customHeight="false" outlineLevel="0" collapsed="false">
      <c r="A7867" s="25" t="s">
        <v>8130</v>
      </c>
      <c r="B7867" s="25" t="s">
        <v>102</v>
      </c>
      <c r="C7867" s="25" t="s">
        <v>111</v>
      </c>
      <c r="D7867" s="25" t="s">
        <v>113</v>
      </c>
      <c r="E7867" s="25" t="s">
        <v>417</v>
      </c>
      <c r="F7867" s="25" t="s">
        <v>211</v>
      </c>
      <c r="G7867" s="26" t="n">
        <v>223.8</v>
      </c>
      <c r="H7867" s="27" t="n">
        <v>299</v>
      </c>
      <c r="I7867" s="25" t="s">
        <v>147</v>
      </c>
      <c r="K7867" s="25" t="n">
        <v>2003</v>
      </c>
      <c r="L7867" s="25" t="s">
        <v>186</v>
      </c>
      <c r="M7867" s="25" t="s">
        <v>171</v>
      </c>
      <c r="N7867" s="28" t="n">
        <v>550</v>
      </c>
      <c r="O7867" s="25" t="s">
        <v>55</v>
      </c>
      <c r="P7867" s="29" t="n">
        <v>42836</v>
      </c>
      <c r="Q7867" s="29" t="n">
        <v>42838</v>
      </c>
      <c r="R7867" s="28" t="n">
        <v>0</v>
      </c>
      <c r="S7867" s="28" t="n">
        <f aca="false">IF(O7867="Won",R7867,IF(O7867="Lost",0,N7867))</f>
        <v>0</v>
      </c>
      <c r="T7867" s="30" t="n">
        <f aca="false">IF(AND(P7867&lt;&gt;"",Q7867&lt;&gt;""),Q7867-P7867,"")</f>
        <v>2</v>
      </c>
      <c r="U7867" s="30" t="str">
        <f aca="false">IF(AND(O7867="Engaging",P7867&lt;&gt;""),'Leia-me'!$B$5-P7867,"")</f>
        <v/>
      </c>
      <c r="V7867" s="25" t="str">
        <f aca="false">IF(O7867&lt;&gt;"Engaging","",IF(U7867&lt;='Leia-me'!$B$6,"Saudável",IF(U7867&lt;='Leia-me'!$B$7,"Esfriando",IF(U7867&lt;='Leia-me'!$B$8,"Última chance","Zumbi"))))</f>
        <v/>
      </c>
      <c r="W7867" s="25" t="n">
        <f aca="false">IF(O7867="Won",1,IF(O7867="Lost",0,""))</f>
        <v>0</v>
      </c>
      <c r="Y7867" s="25" t="str">
        <f aca="false">IF(E7867="","Sim","")</f>
        <v/>
      </c>
    </row>
    <row r="7868" customFormat="false" ht="15" hidden="false" customHeight="false" outlineLevel="0" collapsed="false">
      <c r="A7868" s="25" t="s">
        <v>8131</v>
      </c>
      <c r="B7868" s="25" t="s">
        <v>102</v>
      </c>
      <c r="C7868" s="25" t="s">
        <v>111</v>
      </c>
      <c r="D7868" s="25" t="s">
        <v>113</v>
      </c>
      <c r="E7868" s="25" t="s">
        <v>433</v>
      </c>
      <c r="F7868" s="25" t="s">
        <v>211</v>
      </c>
      <c r="G7868" s="26" t="n">
        <v>2214.94</v>
      </c>
      <c r="H7868" s="27" t="n">
        <v>5374</v>
      </c>
      <c r="I7868" s="25" t="s">
        <v>147</v>
      </c>
      <c r="K7868" s="25" t="n">
        <v>1996</v>
      </c>
      <c r="L7868" s="25" t="s">
        <v>186</v>
      </c>
      <c r="M7868" s="25" t="s">
        <v>171</v>
      </c>
      <c r="N7868" s="28" t="n">
        <v>550</v>
      </c>
      <c r="O7868" s="25" t="s">
        <v>55</v>
      </c>
      <c r="P7868" s="29" t="n">
        <v>42836</v>
      </c>
      <c r="Q7868" s="29" t="n">
        <v>42843</v>
      </c>
      <c r="R7868" s="28" t="n">
        <v>0</v>
      </c>
      <c r="S7868" s="28" t="n">
        <f aca="false">IF(O7868="Won",R7868,IF(O7868="Lost",0,N7868))</f>
        <v>0</v>
      </c>
      <c r="T7868" s="30" t="n">
        <f aca="false">IF(AND(P7868&lt;&gt;"",Q7868&lt;&gt;""),Q7868-P7868,"")</f>
        <v>7</v>
      </c>
      <c r="U7868" s="30" t="str">
        <f aca="false">IF(AND(O7868="Engaging",P7868&lt;&gt;""),'Leia-me'!$B$5-P7868,"")</f>
        <v/>
      </c>
      <c r="V7868" s="25" t="str">
        <f aca="false">IF(O7868&lt;&gt;"Engaging","",IF(U7868&lt;='Leia-me'!$B$6,"Saudável",IF(U7868&lt;='Leia-me'!$B$7,"Esfriando",IF(U7868&lt;='Leia-me'!$B$8,"Última chance","Zumbi"))))</f>
        <v/>
      </c>
      <c r="W7868" s="25" t="n">
        <f aca="false">IF(O7868="Won",1,IF(O7868="Lost",0,""))</f>
        <v>0</v>
      </c>
      <c r="Y7868" s="25" t="str">
        <f aca="false">IF(E7868="","Sim","")</f>
        <v/>
      </c>
    </row>
    <row r="7869" customFormat="false" ht="15" hidden="false" customHeight="false" outlineLevel="0" collapsed="false">
      <c r="A7869" s="25" t="s">
        <v>8132</v>
      </c>
      <c r="B7869" s="25" t="s">
        <v>102</v>
      </c>
      <c r="C7869" s="25" t="s">
        <v>111</v>
      </c>
      <c r="D7869" s="25" t="s">
        <v>113</v>
      </c>
      <c r="E7869" s="25" t="s">
        <v>1646</v>
      </c>
      <c r="F7869" s="25" t="s">
        <v>185</v>
      </c>
      <c r="G7869" s="26" t="n">
        <v>587.72</v>
      </c>
      <c r="H7869" s="27" t="n">
        <v>1501</v>
      </c>
      <c r="I7869" s="25" t="s">
        <v>147</v>
      </c>
      <c r="K7869" s="25" t="n">
        <v>2010</v>
      </c>
      <c r="L7869" s="25" t="s">
        <v>186</v>
      </c>
      <c r="M7869" s="25" t="s">
        <v>171</v>
      </c>
      <c r="N7869" s="28" t="n">
        <v>550</v>
      </c>
      <c r="O7869" s="25" t="s">
        <v>54</v>
      </c>
      <c r="P7869" s="29" t="n">
        <v>42836</v>
      </c>
      <c r="Q7869" s="29" t="n">
        <v>42843</v>
      </c>
      <c r="R7869" s="28" t="n">
        <v>568</v>
      </c>
      <c r="S7869" s="28" t="n">
        <f aca="false">IF(O7869="Won",R7869,IF(O7869="Lost",0,N7869))</f>
        <v>568</v>
      </c>
      <c r="T7869" s="30" t="n">
        <f aca="false">IF(AND(P7869&lt;&gt;"",Q7869&lt;&gt;""),Q7869-P7869,"")</f>
        <v>7</v>
      </c>
      <c r="U7869" s="30" t="str">
        <f aca="false">IF(AND(O7869="Engaging",P7869&lt;&gt;""),'Leia-me'!$B$5-P7869,"")</f>
        <v/>
      </c>
      <c r="V7869" s="25" t="str">
        <f aca="false">IF(O7869&lt;&gt;"Engaging","",IF(U7869&lt;='Leia-me'!$B$6,"Saudável",IF(U7869&lt;='Leia-me'!$B$7,"Esfriando",IF(U7869&lt;='Leia-me'!$B$8,"Última chance","Zumbi"))))</f>
        <v/>
      </c>
      <c r="W7869" s="25" t="n">
        <f aca="false">IF(O7869="Won",1,IF(O7869="Lost",0,""))</f>
        <v>1</v>
      </c>
      <c r="Y7869" s="25" t="str">
        <f aca="false">IF(E7869="","Sim","")</f>
        <v/>
      </c>
    </row>
    <row r="7870" customFormat="false" ht="15" hidden="false" customHeight="false" outlineLevel="0" collapsed="false">
      <c r="A7870" s="25" t="s">
        <v>8133</v>
      </c>
      <c r="B7870" s="25" t="s">
        <v>102</v>
      </c>
      <c r="C7870" s="25" t="s">
        <v>111</v>
      </c>
      <c r="D7870" s="25" t="s">
        <v>113</v>
      </c>
      <c r="E7870" s="25" t="s">
        <v>5204</v>
      </c>
      <c r="F7870" s="25" t="s">
        <v>155</v>
      </c>
      <c r="G7870" s="26" t="n">
        <v>1188.42</v>
      </c>
      <c r="H7870" s="27" t="n">
        <v>3015</v>
      </c>
      <c r="I7870" s="25" t="s">
        <v>147</v>
      </c>
      <c r="K7870" s="25" t="n">
        <v>1994</v>
      </c>
      <c r="L7870" s="25" t="s">
        <v>1834</v>
      </c>
      <c r="M7870" s="25" t="s">
        <v>171</v>
      </c>
      <c r="N7870" s="28" t="n">
        <v>4821</v>
      </c>
      <c r="O7870" s="25" t="s">
        <v>54</v>
      </c>
      <c r="P7870" s="29" t="n">
        <v>42836</v>
      </c>
      <c r="Q7870" s="29" t="n">
        <v>42905</v>
      </c>
      <c r="R7870" s="28" t="n">
        <v>5063</v>
      </c>
      <c r="S7870" s="28" t="n">
        <f aca="false">IF(O7870="Won",R7870,IF(O7870="Lost",0,N7870))</f>
        <v>5063</v>
      </c>
      <c r="T7870" s="30" t="n">
        <f aca="false">IF(AND(P7870&lt;&gt;"",Q7870&lt;&gt;""),Q7870-P7870,"")</f>
        <v>69</v>
      </c>
      <c r="U7870" s="30" t="str">
        <f aca="false">IF(AND(O7870="Engaging",P7870&lt;&gt;""),'Leia-me'!$B$5-P7870,"")</f>
        <v/>
      </c>
      <c r="V7870" s="25" t="str">
        <f aca="false">IF(O7870&lt;&gt;"Engaging","",IF(U7870&lt;='Leia-me'!$B$6,"Saudável",IF(U7870&lt;='Leia-me'!$B$7,"Esfriando",IF(U7870&lt;='Leia-me'!$B$8,"Última chance","Zumbi"))))</f>
        <v/>
      </c>
      <c r="W7870" s="25" t="n">
        <f aca="false">IF(O7870="Won",1,IF(O7870="Lost",0,""))</f>
        <v>1</v>
      </c>
      <c r="X7870" s="25" t="s">
        <v>1835</v>
      </c>
      <c r="Y7870" s="25" t="str">
        <f aca="false">IF(E7870="","Sim","")</f>
        <v/>
      </c>
    </row>
    <row r="7871" customFormat="false" ht="15" hidden="false" customHeight="false" outlineLevel="0" collapsed="false">
      <c r="A7871" s="25" t="s">
        <v>8134</v>
      </c>
      <c r="B7871" s="25" t="s">
        <v>102</v>
      </c>
      <c r="C7871" s="25" t="s">
        <v>111</v>
      </c>
      <c r="D7871" s="25" t="s">
        <v>113</v>
      </c>
      <c r="G7871" s="31"/>
      <c r="H7871" s="32"/>
      <c r="L7871" s="25" t="s">
        <v>1834</v>
      </c>
      <c r="M7871" s="25" t="s">
        <v>171</v>
      </c>
      <c r="N7871" s="28" t="n">
        <v>4821</v>
      </c>
      <c r="O7871" s="25" t="s">
        <v>56</v>
      </c>
      <c r="P7871" s="29" t="n">
        <v>42837</v>
      </c>
      <c r="Q7871" s="33"/>
      <c r="R7871" s="34"/>
      <c r="S7871" s="28" t="n">
        <f aca="false">IF(O7871="Won",R7871,IF(O7871="Lost",0,N7871))</f>
        <v>4821</v>
      </c>
      <c r="T7871" s="30" t="str">
        <f aca="false">IF(AND(P7871&lt;&gt;"",Q7871&lt;&gt;""),Q7871-P7871,"")</f>
        <v/>
      </c>
      <c r="U7871" s="30" t="n">
        <f aca="false">IF(AND(O7871="Engaging",P7871&lt;&gt;""),'Leia-me'!$B$5-P7871,"")</f>
        <v>263</v>
      </c>
      <c r="V7871" s="25" t="str">
        <f aca="false">IF(O7871&lt;&gt;"Engaging","",IF(U7871&lt;='Leia-me'!$B$6,"Saudável",IF(U7871&lt;='Leia-me'!$B$7,"Esfriando",IF(U7871&lt;='Leia-me'!$B$8,"Última chance","Zumbi"))))</f>
        <v>Zumbi</v>
      </c>
      <c r="W7871" s="25" t="str">
        <f aca="false">IF(O7871="Won",1,IF(O7871="Lost",0,""))</f>
        <v/>
      </c>
      <c r="X7871" s="25" t="s">
        <v>1835</v>
      </c>
      <c r="Y7871" s="25" t="str">
        <f aca="false">IF(E7871="","Sim","")</f>
        <v>Sim</v>
      </c>
    </row>
    <row r="7872" customFormat="false" ht="15" hidden="false" customHeight="false" outlineLevel="0" collapsed="false">
      <c r="A7872" s="25" t="s">
        <v>8135</v>
      </c>
      <c r="B7872" s="25" t="s">
        <v>102</v>
      </c>
      <c r="C7872" s="25" t="s">
        <v>111</v>
      </c>
      <c r="D7872" s="25" t="s">
        <v>113</v>
      </c>
      <c r="E7872" s="25" t="s">
        <v>1646</v>
      </c>
      <c r="F7872" s="25" t="s">
        <v>185</v>
      </c>
      <c r="G7872" s="26" t="n">
        <v>587.72</v>
      </c>
      <c r="H7872" s="27" t="n">
        <v>1501</v>
      </c>
      <c r="I7872" s="25" t="s">
        <v>147</v>
      </c>
      <c r="K7872" s="25" t="n">
        <v>2010</v>
      </c>
      <c r="L7872" s="25" t="s">
        <v>1834</v>
      </c>
      <c r="M7872" s="25" t="s">
        <v>171</v>
      </c>
      <c r="N7872" s="28" t="n">
        <v>4821</v>
      </c>
      <c r="O7872" s="25" t="s">
        <v>55</v>
      </c>
      <c r="P7872" s="29" t="n">
        <v>42837</v>
      </c>
      <c r="Q7872" s="29" t="n">
        <v>42838</v>
      </c>
      <c r="R7872" s="28" t="n">
        <v>0</v>
      </c>
      <c r="S7872" s="28" t="n">
        <f aca="false">IF(O7872="Won",R7872,IF(O7872="Lost",0,N7872))</f>
        <v>0</v>
      </c>
      <c r="T7872" s="30" t="n">
        <f aca="false">IF(AND(P7872&lt;&gt;"",Q7872&lt;&gt;""),Q7872-P7872,"")</f>
        <v>1</v>
      </c>
      <c r="U7872" s="30" t="str">
        <f aca="false">IF(AND(O7872="Engaging",P7872&lt;&gt;""),'Leia-me'!$B$5-P7872,"")</f>
        <v/>
      </c>
      <c r="V7872" s="25" t="str">
        <f aca="false">IF(O7872&lt;&gt;"Engaging","",IF(U7872&lt;='Leia-me'!$B$6,"Saudável",IF(U7872&lt;='Leia-me'!$B$7,"Esfriando",IF(U7872&lt;='Leia-me'!$B$8,"Última chance","Zumbi"))))</f>
        <v/>
      </c>
      <c r="W7872" s="25" t="n">
        <f aca="false">IF(O7872="Won",1,IF(O7872="Lost",0,""))</f>
        <v>0</v>
      </c>
      <c r="X7872" s="25" t="s">
        <v>1835</v>
      </c>
      <c r="Y7872" s="25" t="str">
        <f aca="false">IF(E7872="","Sim","")</f>
        <v/>
      </c>
    </row>
    <row r="7873" customFormat="false" ht="15" hidden="false" customHeight="false" outlineLevel="0" collapsed="false">
      <c r="A7873" s="25" t="s">
        <v>8136</v>
      </c>
      <c r="B7873" s="25" t="s">
        <v>102</v>
      </c>
      <c r="C7873" s="25" t="s">
        <v>111</v>
      </c>
      <c r="D7873" s="25" t="s">
        <v>113</v>
      </c>
      <c r="E7873" s="25" t="s">
        <v>417</v>
      </c>
      <c r="F7873" s="25" t="s">
        <v>211</v>
      </c>
      <c r="G7873" s="26" t="n">
        <v>223.8</v>
      </c>
      <c r="H7873" s="27" t="n">
        <v>299</v>
      </c>
      <c r="I7873" s="25" t="s">
        <v>147</v>
      </c>
      <c r="K7873" s="25" t="n">
        <v>2003</v>
      </c>
      <c r="L7873" s="25" t="s">
        <v>148</v>
      </c>
      <c r="M7873" s="25" t="s">
        <v>149</v>
      </c>
      <c r="N7873" s="28" t="n">
        <v>55</v>
      </c>
      <c r="O7873" s="25" t="s">
        <v>55</v>
      </c>
      <c r="P7873" s="29" t="n">
        <v>42837</v>
      </c>
      <c r="Q7873" s="29" t="n">
        <v>42841</v>
      </c>
      <c r="R7873" s="28" t="n">
        <v>0</v>
      </c>
      <c r="S7873" s="28" t="n">
        <f aca="false">IF(O7873="Won",R7873,IF(O7873="Lost",0,N7873))</f>
        <v>0</v>
      </c>
      <c r="T7873" s="30" t="n">
        <f aca="false">IF(AND(P7873&lt;&gt;"",Q7873&lt;&gt;""),Q7873-P7873,"")</f>
        <v>4</v>
      </c>
      <c r="U7873" s="30" t="str">
        <f aca="false">IF(AND(O7873="Engaging",P7873&lt;&gt;""),'Leia-me'!$B$5-P7873,"")</f>
        <v/>
      </c>
      <c r="V7873" s="25" t="str">
        <f aca="false">IF(O7873&lt;&gt;"Engaging","",IF(U7873&lt;='Leia-me'!$B$6,"Saudável",IF(U7873&lt;='Leia-me'!$B$7,"Esfriando",IF(U7873&lt;='Leia-me'!$B$8,"Última chance","Zumbi"))))</f>
        <v/>
      </c>
      <c r="W7873" s="25" t="n">
        <f aca="false">IF(O7873="Won",1,IF(O7873="Lost",0,""))</f>
        <v>0</v>
      </c>
      <c r="Y7873" s="25" t="str">
        <f aca="false">IF(E7873="","Sim","")</f>
        <v/>
      </c>
    </row>
    <row r="7874" customFormat="false" ht="15" hidden="false" customHeight="false" outlineLevel="0" collapsed="false">
      <c r="A7874" s="25" t="s">
        <v>8137</v>
      </c>
      <c r="B7874" s="25" t="s">
        <v>102</v>
      </c>
      <c r="C7874" s="25" t="s">
        <v>111</v>
      </c>
      <c r="D7874" s="25" t="s">
        <v>113</v>
      </c>
      <c r="E7874" s="25" t="s">
        <v>428</v>
      </c>
      <c r="F7874" s="25" t="s">
        <v>267</v>
      </c>
      <c r="G7874" s="26" t="n">
        <v>792.46</v>
      </c>
      <c r="H7874" s="27" t="n">
        <v>1299</v>
      </c>
      <c r="I7874" s="25" t="s">
        <v>147</v>
      </c>
      <c r="K7874" s="25" t="n">
        <v>1982</v>
      </c>
      <c r="L7874" s="25" t="s">
        <v>1834</v>
      </c>
      <c r="M7874" s="25" t="s">
        <v>171</v>
      </c>
      <c r="N7874" s="28" t="n">
        <v>4821</v>
      </c>
      <c r="O7874" s="25" t="s">
        <v>55</v>
      </c>
      <c r="P7874" s="29" t="n">
        <v>42838</v>
      </c>
      <c r="Q7874" s="29" t="n">
        <v>42844</v>
      </c>
      <c r="R7874" s="28" t="n">
        <v>0</v>
      </c>
      <c r="S7874" s="28" t="n">
        <f aca="false">IF(O7874="Won",R7874,IF(O7874="Lost",0,N7874))</f>
        <v>0</v>
      </c>
      <c r="T7874" s="30" t="n">
        <f aca="false">IF(AND(P7874&lt;&gt;"",Q7874&lt;&gt;""),Q7874-P7874,"")</f>
        <v>6</v>
      </c>
      <c r="U7874" s="30" t="str">
        <f aca="false">IF(AND(O7874="Engaging",P7874&lt;&gt;""),'Leia-me'!$B$5-P7874,"")</f>
        <v/>
      </c>
      <c r="V7874" s="25" t="str">
        <f aca="false">IF(O7874&lt;&gt;"Engaging","",IF(U7874&lt;='Leia-me'!$B$6,"Saudável",IF(U7874&lt;='Leia-me'!$B$7,"Esfriando",IF(U7874&lt;='Leia-me'!$B$8,"Última chance","Zumbi"))))</f>
        <v/>
      </c>
      <c r="W7874" s="25" t="n">
        <f aca="false">IF(O7874="Won",1,IF(O7874="Lost",0,""))</f>
        <v>0</v>
      </c>
      <c r="X7874" s="25" t="s">
        <v>1835</v>
      </c>
      <c r="Y7874" s="25" t="str">
        <f aca="false">IF(E7874="","Sim","")</f>
        <v/>
      </c>
    </row>
    <row r="7875" customFormat="false" ht="15" hidden="false" customHeight="false" outlineLevel="0" collapsed="false">
      <c r="A7875" s="25" t="s">
        <v>8138</v>
      </c>
      <c r="B7875" s="25" t="s">
        <v>102</v>
      </c>
      <c r="C7875" s="25" t="s">
        <v>111</v>
      </c>
      <c r="D7875" s="25" t="s">
        <v>113</v>
      </c>
      <c r="E7875" s="25" t="s">
        <v>2739</v>
      </c>
      <c r="F7875" s="25" t="s">
        <v>159</v>
      </c>
      <c r="G7875" s="26" t="n">
        <v>2871.35</v>
      </c>
      <c r="H7875" s="27" t="n">
        <v>9561</v>
      </c>
      <c r="I7875" s="25" t="s">
        <v>147</v>
      </c>
      <c r="K7875" s="25" t="n">
        <v>1983</v>
      </c>
      <c r="L7875" s="25" t="s">
        <v>1834</v>
      </c>
      <c r="M7875" s="25" t="s">
        <v>171</v>
      </c>
      <c r="N7875" s="28" t="n">
        <v>4821</v>
      </c>
      <c r="O7875" s="25" t="s">
        <v>55</v>
      </c>
      <c r="P7875" s="29" t="n">
        <v>42838</v>
      </c>
      <c r="Q7875" s="29" t="n">
        <v>42846</v>
      </c>
      <c r="R7875" s="28" t="n">
        <v>0</v>
      </c>
      <c r="S7875" s="28" t="n">
        <f aca="false">IF(O7875="Won",R7875,IF(O7875="Lost",0,N7875))</f>
        <v>0</v>
      </c>
      <c r="T7875" s="30" t="n">
        <f aca="false">IF(AND(P7875&lt;&gt;"",Q7875&lt;&gt;""),Q7875-P7875,"")</f>
        <v>8</v>
      </c>
      <c r="U7875" s="30" t="str">
        <f aca="false">IF(AND(O7875="Engaging",P7875&lt;&gt;""),'Leia-me'!$B$5-P7875,"")</f>
        <v/>
      </c>
      <c r="V7875" s="25" t="str">
        <f aca="false">IF(O7875&lt;&gt;"Engaging","",IF(U7875&lt;='Leia-me'!$B$6,"Saudável",IF(U7875&lt;='Leia-me'!$B$7,"Esfriando",IF(U7875&lt;='Leia-me'!$B$8,"Última chance","Zumbi"))))</f>
        <v/>
      </c>
      <c r="W7875" s="25" t="n">
        <f aca="false">IF(O7875="Won",1,IF(O7875="Lost",0,""))</f>
        <v>0</v>
      </c>
      <c r="X7875" s="25" t="s">
        <v>1835</v>
      </c>
      <c r="Y7875" s="25" t="str">
        <f aca="false">IF(E7875="","Sim","")</f>
        <v/>
      </c>
    </row>
    <row r="7876" customFormat="false" ht="15" hidden="false" customHeight="false" outlineLevel="0" collapsed="false">
      <c r="A7876" s="25" t="s">
        <v>8139</v>
      </c>
      <c r="B7876" s="25" t="s">
        <v>102</v>
      </c>
      <c r="C7876" s="25" t="s">
        <v>111</v>
      </c>
      <c r="D7876" s="25" t="s">
        <v>113</v>
      </c>
      <c r="G7876" s="31"/>
      <c r="H7876" s="32"/>
      <c r="L7876" s="25" t="s">
        <v>186</v>
      </c>
      <c r="M7876" s="25" t="s">
        <v>171</v>
      </c>
      <c r="N7876" s="28" t="n">
        <v>550</v>
      </c>
      <c r="O7876" s="25" t="s">
        <v>56</v>
      </c>
      <c r="P7876" s="29" t="n">
        <v>42840</v>
      </c>
      <c r="Q7876" s="33"/>
      <c r="R7876" s="34"/>
      <c r="S7876" s="28" t="n">
        <f aca="false">IF(O7876="Won",R7876,IF(O7876="Lost",0,N7876))</f>
        <v>550</v>
      </c>
      <c r="T7876" s="30" t="str">
        <f aca="false">IF(AND(P7876&lt;&gt;"",Q7876&lt;&gt;""),Q7876-P7876,"")</f>
        <v/>
      </c>
      <c r="U7876" s="30" t="n">
        <f aca="false">IF(AND(O7876="Engaging",P7876&lt;&gt;""),'Leia-me'!$B$5-P7876,"")</f>
        <v>260</v>
      </c>
      <c r="V7876" s="25" t="str">
        <f aca="false">IF(O7876&lt;&gt;"Engaging","",IF(U7876&lt;='Leia-me'!$B$6,"Saudável",IF(U7876&lt;='Leia-me'!$B$7,"Esfriando",IF(U7876&lt;='Leia-me'!$B$8,"Última chance","Zumbi"))))</f>
        <v>Zumbi</v>
      </c>
      <c r="W7876" s="25" t="str">
        <f aca="false">IF(O7876="Won",1,IF(O7876="Lost",0,""))</f>
        <v/>
      </c>
      <c r="Y7876" s="25" t="str">
        <f aca="false">IF(E7876="","Sim","")</f>
        <v>Sim</v>
      </c>
    </row>
    <row r="7877" customFormat="false" ht="15" hidden="false" customHeight="false" outlineLevel="0" collapsed="false">
      <c r="A7877" s="25" t="s">
        <v>8140</v>
      </c>
      <c r="B7877" s="25" t="s">
        <v>102</v>
      </c>
      <c r="C7877" s="25" t="s">
        <v>111</v>
      </c>
      <c r="D7877" s="25" t="s">
        <v>113</v>
      </c>
      <c r="E7877" s="25" t="s">
        <v>860</v>
      </c>
      <c r="F7877" s="25" t="s">
        <v>168</v>
      </c>
      <c r="G7877" s="26" t="n">
        <v>894.37</v>
      </c>
      <c r="H7877" s="27" t="n">
        <v>1593</v>
      </c>
      <c r="I7877" s="25" t="s">
        <v>861</v>
      </c>
      <c r="K7877" s="25" t="n">
        <v>2008</v>
      </c>
      <c r="L7877" s="25" t="s">
        <v>186</v>
      </c>
      <c r="M7877" s="25" t="s">
        <v>171</v>
      </c>
      <c r="N7877" s="28" t="n">
        <v>550</v>
      </c>
      <c r="O7877" s="25" t="s">
        <v>55</v>
      </c>
      <c r="P7877" s="29" t="n">
        <v>42840</v>
      </c>
      <c r="Q7877" s="29" t="n">
        <v>42954</v>
      </c>
      <c r="R7877" s="28" t="n">
        <v>0</v>
      </c>
      <c r="S7877" s="28" t="n">
        <f aca="false">IF(O7877="Won",R7877,IF(O7877="Lost",0,N7877))</f>
        <v>0</v>
      </c>
      <c r="T7877" s="30" t="n">
        <f aca="false">IF(AND(P7877&lt;&gt;"",Q7877&lt;&gt;""),Q7877-P7877,"")</f>
        <v>114</v>
      </c>
      <c r="U7877" s="30" t="str">
        <f aca="false">IF(AND(O7877="Engaging",P7877&lt;&gt;""),'Leia-me'!$B$5-P7877,"")</f>
        <v/>
      </c>
      <c r="V7877" s="25" t="str">
        <f aca="false">IF(O7877&lt;&gt;"Engaging","",IF(U7877&lt;='Leia-me'!$B$6,"Saudável",IF(U7877&lt;='Leia-me'!$B$7,"Esfriando",IF(U7877&lt;='Leia-me'!$B$8,"Última chance","Zumbi"))))</f>
        <v/>
      </c>
      <c r="W7877" s="25" t="n">
        <f aca="false">IF(O7877="Won",1,IF(O7877="Lost",0,""))</f>
        <v>0</v>
      </c>
      <c r="Y7877" s="25" t="str">
        <f aca="false">IF(E7877="","Sim","")</f>
        <v/>
      </c>
    </row>
    <row r="7878" customFormat="false" ht="15" hidden="false" customHeight="false" outlineLevel="0" collapsed="false">
      <c r="A7878" s="25" t="s">
        <v>8141</v>
      </c>
      <c r="B7878" s="25" t="s">
        <v>102</v>
      </c>
      <c r="C7878" s="25" t="s">
        <v>111</v>
      </c>
      <c r="D7878" s="25" t="s">
        <v>113</v>
      </c>
      <c r="G7878" s="31"/>
      <c r="H7878" s="32"/>
      <c r="L7878" s="25" t="s">
        <v>1834</v>
      </c>
      <c r="M7878" s="25" t="s">
        <v>171</v>
      </c>
      <c r="N7878" s="28" t="n">
        <v>4821</v>
      </c>
      <c r="O7878" s="25" t="s">
        <v>56</v>
      </c>
      <c r="P7878" s="29" t="n">
        <v>42841</v>
      </c>
      <c r="Q7878" s="33"/>
      <c r="R7878" s="34"/>
      <c r="S7878" s="28" t="n">
        <f aca="false">IF(O7878="Won",R7878,IF(O7878="Lost",0,N7878))</f>
        <v>4821</v>
      </c>
      <c r="T7878" s="30" t="str">
        <f aca="false">IF(AND(P7878&lt;&gt;"",Q7878&lt;&gt;""),Q7878-P7878,"")</f>
        <v/>
      </c>
      <c r="U7878" s="30" t="n">
        <f aca="false">IF(AND(O7878="Engaging",P7878&lt;&gt;""),'Leia-me'!$B$5-P7878,"")</f>
        <v>259</v>
      </c>
      <c r="V7878" s="25" t="str">
        <f aca="false">IF(O7878&lt;&gt;"Engaging","",IF(U7878&lt;='Leia-me'!$B$6,"Saudável",IF(U7878&lt;='Leia-me'!$B$7,"Esfriando",IF(U7878&lt;='Leia-me'!$B$8,"Última chance","Zumbi"))))</f>
        <v>Zumbi</v>
      </c>
      <c r="W7878" s="25" t="str">
        <f aca="false">IF(O7878="Won",1,IF(O7878="Lost",0,""))</f>
        <v/>
      </c>
      <c r="X7878" s="25" t="s">
        <v>1835</v>
      </c>
      <c r="Y7878" s="25" t="str">
        <f aca="false">IF(E7878="","Sim","")</f>
        <v>Sim</v>
      </c>
    </row>
    <row r="7879" customFormat="false" ht="15" hidden="false" customHeight="false" outlineLevel="0" collapsed="false">
      <c r="A7879" s="25" t="s">
        <v>8142</v>
      </c>
      <c r="B7879" s="25" t="s">
        <v>102</v>
      </c>
      <c r="C7879" s="25" t="s">
        <v>111</v>
      </c>
      <c r="D7879" s="25" t="s">
        <v>113</v>
      </c>
      <c r="E7879" s="25" t="s">
        <v>2754</v>
      </c>
      <c r="F7879" s="25" t="s">
        <v>267</v>
      </c>
      <c r="G7879" s="26" t="n">
        <v>1012.72</v>
      </c>
      <c r="H7879" s="27" t="n">
        <v>3492</v>
      </c>
      <c r="I7879" s="25" t="s">
        <v>2755</v>
      </c>
      <c r="K7879" s="25" t="n">
        <v>1991</v>
      </c>
      <c r="L7879" s="25" t="s">
        <v>160</v>
      </c>
      <c r="M7879" s="25" t="s">
        <v>149</v>
      </c>
      <c r="N7879" s="28" t="n">
        <v>3393</v>
      </c>
      <c r="O7879" s="25" t="s">
        <v>55</v>
      </c>
      <c r="P7879" s="29" t="n">
        <v>42841</v>
      </c>
      <c r="Q7879" s="29" t="n">
        <v>42848</v>
      </c>
      <c r="R7879" s="28" t="n">
        <v>0</v>
      </c>
      <c r="S7879" s="28" t="n">
        <f aca="false">IF(O7879="Won",R7879,IF(O7879="Lost",0,N7879))</f>
        <v>0</v>
      </c>
      <c r="T7879" s="30" t="n">
        <f aca="false">IF(AND(P7879&lt;&gt;"",Q7879&lt;&gt;""),Q7879-P7879,"")</f>
        <v>7</v>
      </c>
      <c r="U7879" s="30" t="str">
        <f aca="false">IF(AND(O7879="Engaging",P7879&lt;&gt;""),'Leia-me'!$B$5-P7879,"")</f>
        <v/>
      </c>
      <c r="V7879" s="25" t="str">
        <f aca="false">IF(O7879&lt;&gt;"Engaging","",IF(U7879&lt;='Leia-me'!$B$6,"Saudável",IF(U7879&lt;='Leia-me'!$B$7,"Esfriando",IF(U7879&lt;='Leia-me'!$B$8,"Última chance","Zumbi"))))</f>
        <v/>
      </c>
      <c r="W7879" s="25" t="n">
        <f aca="false">IF(O7879="Won",1,IF(O7879="Lost",0,""))</f>
        <v>0</v>
      </c>
      <c r="Y7879" s="25" t="str">
        <f aca="false">IF(E7879="","Sim","")</f>
        <v/>
      </c>
    </row>
    <row r="7880" customFormat="false" ht="15" hidden="false" customHeight="false" outlineLevel="0" collapsed="false">
      <c r="A7880" s="25" t="s">
        <v>8143</v>
      </c>
      <c r="B7880" s="25" t="s">
        <v>102</v>
      </c>
      <c r="C7880" s="25" t="s">
        <v>111</v>
      </c>
      <c r="D7880" s="25" t="s">
        <v>113</v>
      </c>
      <c r="G7880" s="31"/>
      <c r="H7880" s="32"/>
      <c r="L7880" s="25" t="s">
        <v>178</v>
      </c>
      <c r="M7880" s="25" t="s">
        <v>171</v>
      </c>
      <c r="N7880" s="28" t="n">
        <v>5482</v>
      </c>
      <c r="O7880" s="25" t="s">
        <v>56</v>
      </c>
      <c r="P7880" s="29" t="n">
        <v>42842</v>
      </c>
      <c r="Q7880" s="33"/>
      <c r="R7880" s="34"/>
      <c r="S7880" s="28" t="n">
        <f aca="false">IF(O7880="Won",R7880,IF(O7880="Lost",0,N7880))</f>
        <v>5482</v>
      </c>
      <c r="T7880" s="30" t="str">
        <f aca="false">IF(AND(P7880&lt;&gt;"",Q7880&lt;&gt;""),Q7880-P7880,"")</f>
        <v/>
      </c>
      <c r="U7880" s="30" t="n">
        <f aca="false">IF(AND(O7880="Engaging",P7880&lt;&gt;""),'Leia-me'!$B$5-P7880,"")</f>
        <v>258</v>
      </c>
      <c r="V7880" s="25" t="str">
        <f aca="false">IF(O7880&lt;&gt;"Engaging","",IF(U7880&lt;='Leia-me'!$B$6,"Saudável",IF(U7880&lt;='Leia-me'!$B$7,"Esfriando",IF(U7880&lt;='Leia-me'!$B$8,"Última chance","Zumbi"))))</f>
        <v>Zumbi</v>
      </c>
      <c r="W7880" s="25" t="str">
        <f aca="false">IF(O7880="Won",1,IF(O7880="Lost",0,""))</f>
        <v/>
      </c>
      <c r="Y7880" s="25" t="str">
        <f aca="false">IF(E7880="","Sim","")</f>
        <v>Sim</v>
      </c>
    </row>
    <row r="7881" customFormat="false" ht="15" hidden="false" customHeight="false" outlineLevel="0" collapsed="false">
      <c r="A7881" s="25" t="s">
        <v>8144</v>
      </c>
      <c r="B7881" s="25" t="s">
        <v>102</v>
      </c>
      <c r="C7881" s="25" t="s">
        <v>111</v>
      </c>
      <c r="D7881" s="25" t="s">
        <v>113</v>
      </c>
      <c r="G7881" s="31"/>
      <c r="H7881" s="32"/>
      <c r="L7881" s="25" t="s">
        <v>1834</v>
      </c>
      <c r="M7881" s="25" t="s">
        <v>171</v>
      </c>
      <c r="N7881" s="28" t="n">
        <v>4821</v>
      </c>
      <c r="O7881" s="25" t="s">
        <v>56</v>
      </c>
      <c r="P7881" s="29" t="n">
        <v>42842</v>
      </c>
      <c r="Q7881" s="33"/>
      <c r="R7881" s="34"/>
      <c r="S7881" s="28" t="n">
        <f aca="false">IF(O7881="Won",R7881,IF(O7881="Lost",0,N7881))</f>
        <v>4821</v>
      </c>
      <c r="T7881" s="30" t="str">
        <f aca="false">IF(AND(P7881&lt;&gt;"",Q7881&lt;&gt;""),Q7881-P7881,"")</f>
        <v/>
      </c>
      <c r="U7881" s="30" t="n">
        <f aca="false">IF(AND(O7881="Engaging",P7881&lt;&gt;""),'Leia-me'!$B$5-P7881,"")</f>
        <v>258</v>
      </c>
      <c r="V7881" s="25" t="str">
        <f aca="false">IF(O7881&lt;&gt;"Engaging","",IF(U7881&lt;='Leia-me'!$B$6,"Saudável",IF(U7881&lt;='Leia-me'!$B$7,"Esfriando",IF(U7881&lt;='Leia-me'!$B$8,"Última chance","Zumbi"))))</f>
        <v>Zumbi</v>
      </c>
      <c r="W7881" s="25" t="str">
        <f aca="false">IF(O7881="Won",1,IF(O7881="Lost",0,""))</f>
        <v/>
      </c>
      <c r="X7881" s="25" t="s">
        <v>1835</v>
      </c>
      <c r="Y7881" s="25" t="str">
        <f aca="false">IF(E7881="","Sim","")</f>
        <v>Sim</v>
      </c>
    </row>
    <row r="7882" customFormat="false" ht="15" hidden="false" customHeight="false" outlineLevel="0" collapsed="false">
      <c r="A7882" s="25" t="s">
        <v>8145</v>
      </c>
      <c r="B7882" s="25" t="s">
        <v>102</v>
      </c>
      <c r="C7882" s="25" t="s">
        <v>111</v>
      </c>
      <c r="D7882" s="25" t="s">
        <v>113</v>
      </c>
      <c r="E7882" s="25" t="s">
        <v>2739</v>
      </c>
      <c r="F7882" s="25" t="s">
        <v>159</v>
      </c>
      <c r="G7882" s="26" t="n">
        <v>2871.35</v>
      </c>
      <c r="H7882" s="27" t="n">
        <v>9561</v>
      </c>
      <c r="I7882" s="25" t="s">
        <v>147</v>
      </c>
      <c r="K7882" s="25" t="n">
        <v>1983</v>
      </c>
      <c r="L7882" s="25" t="s">
        <v>178</v>
      </c>
      <c r="M7882" s="25" t="s">
        <v>171</v>
      </c>
      <c r="N7882" s="28" t="n">
        <v>5482</v>
      </c>
      <c r="O7882" s="25" t="s">
        <v>55</v>
      </c>
      <c r="P7882" s="29" t="n">
        <v>42842</v>
      </c>
      <c r="Q7882" s="29" t="n">
        <v>42850</v>
      </c>
      <c r="R7882" s="28" t="n">
        <v>0</v>
      </c>
      <c r="S7882" s="28" t="n">
        <f aca="false">IF(O7882="Won",R7882,IF(O7882="Lost",0,N7882))</f>
        <v>0</v>
      </c>
      <c r="T7882" s="30" t="n">
        <f aca="false">IF(AND(P7882&lt;&gt;"",Q7882&lt;&gt;""),Q7882-P7882,"")</f>
        <v>8</v>
      </c>
      <c r="U7882" s="30" t="str">
        <f aca="false">IF(AND(O7882="Engaging",P7882&lt;&gt;""),'Leia-me'!$B$5-P7882,"")</f>
        <v/>
      </c>
      <c r="V7882" s="25" t="str">
        <f aca="false">IF(O7882&lt;&gt;"Engaging","",IF(U7882&lt;='Leia-me'!$B$6,"Saudável",IF(U7882&lt;='Leia-me'!$B$7,"Esfriando",IF(U7882&lt;='Leia-me'!$B$8,"Última chance","Zumbi"))))</f>
        <v/>
      </c>
      <c r="W7882" s="25" t="n">
        <f aca="false">IF(O7882="Won",1,IF(O7882="Lost",0,""))</f>
        <v>0</v>
      </c>
      <c r="Y7882" s="25" t="str">
        <f aca="false">IF(E7882="","Sim","")</f>
        <v/>
      </c>
    </row>
    <row r="7883" customFormat="false" ht="15" hidden="false" customHeight="false" outlineLevel="0" collapsed="false">
      <c r="A7883" s="25" t="s">
        <v>8146</v>
      </c>
      <c r="B7883" s="25" t="s">
        <v>102</v>
      </c>
      <c r="C7883" s="25" t="s">
        <v>111</v>
      </c>
      <c r="D7883" s="25" t="s">
        <v>113</v>
      </c>
      <c r="E7883" s="25" t="s">
        <v>2739</v>
      </c>
      <c r="F7883" s="25" t="s">
        <v>159</v>
      </c>
      <c r="G7883" s="26" t="n">
        <v>2871.35</v>
      </c>
      <c r="H7883" s="27" t="n">
        <v>9561</v>
      </c>
      <c r="I7883" s="25" t="s">
        <v>147</v>
      </c>
      <c r="K7883" s="25" t="n">
        <v>1983</v>
      </c>
      <c r="L7883" s="25" t="s">
        <v>178</v>
      </c>
      <c r="M7883" s="25" t="s">
        <v>171</v>
      </c>
      <c r="N7883" s="28" t="n">
        <v>5482</v>
      </c>
      <c r="O7883" s="25" t="s">
        <v>55</v>
      </c>
      <c r="P7883" s="29" t="n">
        <v>42842</v>
      </c>
      <c r="Q7883" s="29" t="n">
        <v>42844</v>
      </c>
      <c r="R7883" s="28" t="n">
        <v>0</v>
      </c>
      <c r="S7883" s="28" t="n">
        <f aca="false">IF(O7883="Won",R7883,IF(O7883="Lost",0,N7883))</f>
        <v>0</v>
      </c>
      <c r="T7883" s="30" t="n">
        <f aca="false">IF(AND(P7883&lt;&gt;"",Q7883&lt;&gt;""),Q7883-P7883,"")</f>
        <v>2</v>
      </c>
      <c r="U7883" s="30" t="str">
        <f aca="false">IF(AND(O7883="Engaging",P7883&lt;&gt;""),'Leia-me'!$B$5-P7883,"")</f>
        <v/>
      </c>
      <c r="V7883" s="25" t="str">
        <f aca="false">IF(O7883&lt;&gt;"Engaging","",IF(U7883&lt;='Leia-me'!$B$6,"Saudável",IF(U7883&lt;='Leia-me'!$B$7,"Esfriando",IF(U7883&lt;='Leia-me'!$B$8,"Última chance","Zumbi"))))</f>
        <v/>
      </c>
      <c r="W7883" s="25" t="n">
        <f aca="false">IF(O7883="Won",1,IF(O7883="Lost",0,""))</f>
        <v>0</v>
      </c>
      <c r="Y7883" s="25" t="str">
        <f aca="false">IF(E7883="","Sim","")</f>
        <v/>
      </c>
    </row>
    <row r="7884" customFormat="false" ht="15" hidden="false" customHeight="false" outlineLevel="0" collapsed="false">
      <c r="A7884" s="25" t="s">
        <v>8147</v>
      </c>
      <c r="B7884" s="25" t="s">
        <v>102</v>
      </c>
      <c r="C7884" s="25" t="s">
        <v>111</v>
      </c>
      <c r="D7884" s="25" t="s">
        <v>113</v>
      </c>
      <c r="E7884" s="25" t="s">
        <v>444</v>
      </c>
      <c r="F7884" s="25" t="s">
        <v>192</v>
      </c>
      <c r="G7884" s="26" t="n">
        <v>6354.87</v>
      </c>
      <c r="H7884" s="27" t="n">
        <v>16780</v>
      </c>
      <c r="I7884" s="25" t="s">
        <v>147</v>
      </c>
      <c r="J7884" s="25" t="s">
        <v>445</v>
      </c>
      <c r="K7884" s="25" t="n">
        <v>1996</v>
      </c>
      <c r="L7884" s="25" t="s">
        <v>1834</v>
      </c>
      <c r="M7884" s="25" t="s">
        <v>171</v>
      </c>
      <c r="N7884" s="28" t="n">
        <v>4821</v>
      </c>
      <c r="O7884" s="25" t="s">
        <v>55</v>
      </c>
      <c r="P7884" s="29" t="n">
        <v>42842</v>
      </c>
      <c r="Q7884" s="29" t="n">
        <v>42843</v>
      </c>
      <c r="R7884" s="28" t="n">
        <v>0</v>
      </c>
      <c r="S7884" s="28" t="n">
        <f aca="false">IF(O7884="Won",R7884,IF(O7884="Lost",0,N7884))</f>
        <v>0</v>
      </c>
      <c r="T7884" s="30" t="n">
        <f aca="false">IF(AND(P7884&lt;&gt;"",Q7884&lt;&gt;""),Q7884-P7884,"")</f>
        <v>1</v>
      </c>
      <c r="U7884" s="30" t="str">
        <f aca="false">IF(AND(O7884="Engaging",P7884&lt;&gt;""),'Leia-me'!$B$5-P7884,"")</f>
        <v/>
      </c>
      <c r="V7884" s="25" t="str">
        <f aca="false">IF(O7884&lt;&gt;"Engaging","",IF(U7884&lt;='Leia-me'!$B$6,"Saudável",IF(U7884&lt;='Leia-me'!$B$7,"Esfriando",IF(U7884&lt;='Leia-me'!$B$8,"Última chance","Zumbi"))))</f>
        <v/>
      </c>
      <c r="W7884" s="25" t="n">
        <f aca="false">IF(O7884="Won",1,IF(O7884="Lost",0,""))</f>
        <v>0</v>
      </c>
      <c r="X7884" s="25" t="s">
        <v>1835</v>
      </c>
      <c r="Y7884" s="25" t="str">
        <f aca="false">IF(E7884="","Sim","")</f>
        <v/>
      </c>
    </row>
    <row r="7885" customFormat="false" ht="15" hidden="false" customHeight="false" outlineLevel="0" collapsed="false">
      <c r="A7885" s="25" t="s">
        <v>8148</v>
      </c>
      <c r="B7885" s="25" t="s">
        <v>102</v>
      </c>
      <c r="C7885" s="25" t="s">
        <v>111</v>
      </c>
      <c r="D7885" s="25" t="s">
        <v>113</v>
      </c>
      <c r="E7885" s="25" t="s">
        <v>665</v>
      </c>
      <c r="F7885" s="25" t="s">
        <v>211</v>
      </c>
      <c r="G7885" s="26" t="n">
        <v>4968.91</v>
      </c>
      <c r="H7885" s="27" t="n">
        <v>7523</v>
      </c>
      <c r="I7885" s="25" t="s">
        <v>147</v>
      </c>
      <c r="K7885" s="25" t="n">
        <v>1990</v>
      </c>
      <c r="L7885" s="25" t="s">
        <v>178</v>
      </c>
      <c r="M7885" s="25" t="s">
        <v>171</v>
      </c>
      <c r="N7885" s="28" t="n">
        <v>5482</v>
      </c>
      <c r="O7885" s="25" t="s">
        <v>54</v>
      </c>
      <c r="P7885" s="29" t="n">
        <v>42842</v>
      </c>
      <c r="Q7885" s="29" t="n">
        <v>42844</v>
      </c>
      <c r="R7885" s="28" t="n">
        <v>5408</v>
      </c>
      <c r="S7885" s="28" t="n">
        <f aca="false">IF(O7885="Won",R7885,IF(O7885="Lost",0,N7885))</f>
        <v>5408</v>
      </c>
      <c r="T7885" s="30" t="n">
        <f aca="false">IF(AND(P7885&lt;&gt;"",Q7885&lt;&gt;""),Q7885-P7885,"")</f>
        <v>2</v>
      </c>
      <c r="U7885" s="30" t="str">
        <f aca="false">IF(AND(O7885="Engaging",P7885&lt;&gt;""),'Leia-me'!$B$5-P7885,"")</f>
        <v/>
      </c>
      <c r="V7885" s="25" t="str">
        <f aca="false">IF(O7885&lt;&gt;"Engaging","",IF(U7885&lt;='Leia-me'!$B$6,"Saudável",IF(U7885&lt;='Leia-me'!$B$7,"Esfriando",IF(U7885&lt;='Leia-me'!$B$8,"Última chance","Zumbi"))))</f>
        <v/>
      </c>
      <c r="W7885" s="25" t="n">
        <f aca="false">IF(O7885="Won",1,IF(O7885="Lost",0,""))</f>
        <v>1</v>
      </c>
      <c r="Y7885" s="25" t="str">
        <f aca="false">IF(E7885="","Sim","")</f>
        <v/>
      </c>
    </row>
    <row r="7886" customFormat="false" ht="15" hidden="false" customHeight="false" outlineLevel="0" collapsed="false">
      <c r="A7886" s="25" t="s">
        <v>8149</v>
      </c>
      <c r="B7886" s="25" t="s">
        <v>102</v>
      </c>
      <c r="C7886" s="25" t="s">
        <v>111</v>
      </c>
      <c r="D7886" s="25" t="s">
        <v>113</v>
      </c>
      <c r="E7886" s="25" t="s">
        <v>1795</v>
      </c>
      <c r="F7886" s="25" t="s">
        <v>177</v>
      </c>
      <c r="G7886" s="26" t="n">
        <v>355.23</v>
      </c>
      <c r="H7886" s="27" t="n">
        <v>853</v>
      </c>
      <c r="I7886" s="25" t="s">
        <v>147</v>
      </c>
      <c r="K7886" s="25" t="n">
        <v>1994</v>
      </c>
      <c r="L7886" s="25" t="s">
        <v>178</v>
      </c>
      <c r="M7886" s="25" t="s">
        <v>171</v>
      </c>
      <c r="N7886" s="28" t="n">
        <v>5482</v>
      </c>
      <c r="O7886" s="25" t="s">
        <v>56</v>
      </c>
      <c r="P7886" s="29" t="n">
        <v>42843</v>
      </c>
      <c r="Q7886" s="33"/>
      <c r="R7886" s="34"/>
      <c r="S7886" s="28" t="n">
        <f aca="false">IF(O7886="Won",R7886,IF(O7886="Lost",0,N7886))</f>
        <v>5482</v>
      </c>
      <c r="T7886" s="30" t="str">
        <f aca="false">IF(AND(P7886&lt;&gt;"",Q7886&lt;&gt;""),Q7886-P7886,"")</f>
        <v/>
      </c>
      <c r="U7886" s="30" t="n">
        <f aca="false">IF(AND(O7886="Engaging",P7886&lt;&gt;""),'Leia-me'!$B$5-P7886,"")</f>
        <v>257</v>
      </c>
      <c r="V7886" s="25" t="str">
        <f aca="false">IF(O7886&lt;&gt;"Engaging","",IF(U7886&lt;='Leia-me'!$B$6,"Saudável",IF(U7886&lt;='Leia-me'!$B$7,"Esfriando",IF(U7886&lt;='Leia-me'!$B$8,"Última chance","Zumbi"))))</f>
        <v>Zumbi</v>
      </c>
      <c r="W7886" s="25" t="str">
        <f aca="false">IF(O7886="Won",1,IF(O7886="Lost",0,""))</f>
        <v/>
      </c>
      <c r="Y7886" s="25" t="str">
        <f aca="false">IF(E7886="","Sim","")</f>
        <v/>
      </c>
    </row>
    <row r="7887" customFormat="false" ht="15" hidden="false" customHeight="false" outlineLevel="0" collapsed="false">
      <c r="A7887" s="25" t="s">
        <v>8150</v>
      </c>
      <c r="B7887" s="25" t="s">
        <v>102</v>
      </c>
      <c r="C7887" s="25" t="s">
        <v>111</v>
      </c>
      <c r="D7887" s="25" t="s">
        <v>113</v>
      </c>
      <c r="E7887" s="25" t="s">
        <v>2754</v>
      </c>
      <c r="F7887" s="25" t="s">
        <v>267</v>
      </c>
      <c r="G7887" s="26" t="n">
        <v>1012.72</v>
      </c>
      <c r="H7887" s="27" t="n">
        <v>3492</v>
      </c>
      <c r="I7887" s="25" t="s">
        <v>2755</v>
      </c>
      <c r="K7887" s="25" t="n">
        <v>1991</v>
      </c>
      <c r="L7887" s="25" t="s">
        <v>186</v>
      </c>
      <c r="M7887" s="25" t="s">
        <v>171</v>
      </c>
      <c r="N7887" s="28" t="n">
        <v>550</v>
      </c>
      <c r="O7887" s="25" t="s">
        <v>54</v>
      </c>
      <c r="P7887" s="29" t="n">
        <v>42843</v>
      </c>
      <c r="Q7887" s="29" t="n">
        <v>42851</v>
      </c>
      <c r="R7887" s="28" t="n">
        <v>474</v>
      </c>
      <c r="S7887" s="28" t="n">
        <f aca="false">IF(O7887="Won",R7887,IF(O7887="Lost",0,N7887))</f>
        <v>474</v>
      </c>
      <c r="T7887" s="30" t="n">
        <f aca="false">IF(AND(P7887&lt;&gt;"",Q7887&lt;&gt;""),Q7887-P7887,"")</f>
        <v>8</v>
      </c>
      <c r="U7887" s="30" t="str">
        <f aca="false">IF(AND(O7887="Engaging",P7887&lt;&gt;""),'Leia-me'!$B$5-P7887,"")</f>
        <v/>
      </c>
      <c r="V7887" s="25" t="str">
        <f aca="false">IF(O7887&lt;&gt;"Engaging","",IF(U7887&lt;='Leia-me'!$B$6,"Saudável",IF(U7887&lt;='Leia-me'!$B$7,"Esfriando",IF(U7887&lt;='Leia-me'!$B$8,"Última chance","Zumbi"))))</f>
        <v/>
      </c>
      <c r="W7887" s="25" t="n">
        <f aca="false">IF(O7887="Won",1,IF(O7887="Lost",0,""))</f>
        <v>1</v>
      </c>
      <c r="Y7887" s="25" t="str">
        <f aca="false">IF(E7887="","Sim","")</f>
        <v/>
      </c>
    </row>
    <row r="7888" customFormat="false" ht="15" hidden="false" customHeight="false" outlineLevel="0" collapsed="false">
      <c r="A7888" s="25" t="s">
        <v>8151</v>
      </c>
      <c r="B7888" s="25" t="s">
        <v>102</v>
      </c>
      <c r="C7888" s="25" t="s">
        <v>111</v>
      </c>
      <c r="D7888" s="25" t="s">
        <v>113</v>
      </c>
      <c r="E7888" s="25" t="s">
        <v>1351</v>
      </c>
      <c r="F7888" s="25" t="s">
        <v>177</v>
      </c>
      <c r="G7888" s="26" t="n">
        <v>7537.24</v>
      </c>
      <c r="H7888" s="27" t="n">
        <v>20293</v>
      </c>
      <c r="I7888" s="25" t="s">
        <v>147</v>
      </c>
      <c r="K7888" s="25" t="n">
        <v>1993</v>
      </c>
      <c r="L7888" s="25" t="s">
        <v>170</v>
      </c>
      <c r="M7888" s="25" t="s">
        <v>171</v>
      </c>
      <c r="N7888" s="28" t="n">
        <v>1096</v>
      </c>
      <c r="O7888" s="25" t="s">
        <v>54</v>
      </c>
      <c r="P7888" s="29" t="n">
        <v>42843</v>
      </c>
      <c r="Q7888" s="29" t="n">
        <v>42847</v>
      </c>
      <c r="R7888" s="28" t="n">
        <v>1158</v>
      </c>
      <c r="S7888" s="28" t="n">
        <f aca="false">IF(O7888="Won",R7888,IF(O7888="Lost",0,N7888))</f>
        <v>1158</v>
      </c>
      <c r="T7888" s="30" t="n">
        <f aca="false">IF(AND(P7888&lt;&gt;"",Q7888&lt;&gt;""),Q7888-P7888,"")</f>
        <v>4</v>
      </c>
      <c r="U7888" s="30" t="str">
        <f aca="false">IF(AND(O7888="Engaging",P7888&lt;&gt;""),'Leia-me'!$B$5-P7888,"")</f>
        <v/>
      </c>
      <c r="V7888" s="25" t="str">
        <f aca="false">IF(O7888&lt;&gt;"Engaging","",IF(U7888&lt;='Leia-me'!$B$6,"Saudável",IF(U7888&lt;='Leia-me'!$B$7,"Esfriando",IF(U7888&lt;='Leia-me'!$B$8,"Última chance","Zumbi"))))</f>
        <v/>
      </c>
      <c r="W7888" s="25" t="n">
        <f aca="false">IF(O7888="Won",1,IF(O7888="Lost",0,""))</f>
        <v>1</v>
      </c>
      <c r="Y7888" s="25" t="str">
        <f aca="false">IF(E7888="","Sim","")</f>
        <v/>
      </c>
    </row>
    <row r="7889" customFormat="false" ht="15" hidden="false" customHeight="false" outlineLevel="0" collapsed="false">
      <c r="A7889" s="25" t="s">
        <v>8152</v>
      </c>
      <c r="B7889" s="25" t="s">
        <v>102</v>
      </c>
      <c r="C7889" s="25" t="s">
        <v>111</v>
      </c>
      <c r="D7889" s="25" t="s">
        <v>113</v>
      </c>
      <c r="E7889" s="25" t="s">
        <v>2484</v>
      </c>
      <c r="F7889" s="25" t="s">
        <v>155</v>
      </c>
      <c r="G7889" s="26" t="n">
        <v>1825.82</v>
      </c>
      <c r="H7889" s="27" t="n">
        <v>5595</v>
      </c>
      <c r="I7889" s="25" t="s">
        <v>147</v>
      </c>
      <c r="J7889" s="25" t="s">
        <v>156</v>
      </c>
      <c r="K7889" s="25" t="n">
        <v>1995</v>
      </c>
      <c r="L7889" s="25" t="s">
        <v>178</v>
      </c>
      <c r="M7889" s="25" t="s">
        <v>171</v>
      </c>
      <c r="N7889" s="28" t="n">
        <v>5482</v>
      </c>
      <c r="O7889" s="25" t="s">
        <v>54</v>
      </c>
      <c r="P7889" s="29" t="n">
        <v>42843</v>
      </c>
      <c r="Q7889" s="29" t="n">
        <v>42844</v>
      </c>
      <c r="R7889" s="28" t="n">
        <v>5839</v>
      </c>
      <c r="S7889" s="28" t="n">
        <f aca="false">IF(O7889="Won",R7889,IF(O7889="Lost",0,N7889))</f>
        <v>5839</v>
      </c>
      <c r="T7889" s="30" t="n">
        <f aca="false">IF(AND(P7889&lt;&gt;"",Q7889&lt;&gt;""),Q7889-P7889,"")</f>
        <v>1</v>
      </c>
      <c r="U7889" s="30" t="str">
        <f aca="false">IF(AND(O7889="Engaging",P7889&lt;&gt;""),'Leia-me'!$B$5-P7889,"")</f>
        <v/>
      </c>
      <c r="V7889" s="25" t="str">
        <f aca="false">IF(O7889&lt;&gt;"Engaging","",IF(U7889&lt;='Leia-me'!$B$6,"Saudável",IF(U7889&lt;='Leia-me'!$B$7,"Esfriando",IF(U7889&lt;='Leia-me'!$B$8,"Última chance","Zumbi"))))</f>
        <v/>
      </c>
      <c r="W7889" s="25" t="n">
        <f aca="false">IF(O7889="Won",1,IF(O7889="Lost",0,""))</f>
        <v>1</v>
      </c>
      <c r="Y7889" s="25" t="str">
        <f aca="false">IF(E7889="","Sim","")</f>
        <v/>
      </c>
    </row>
    <row r="7890" customFormat="false" ht="15" hidden="false" customHeight="false" outlineLevel="0" collapsed="false">
      <c r="A7890" s="25" t="s">
        <v>8153</v>
      </c>
      <c r="B7890" s="25" t="s">
        <v>102</v>
      </c>
      <c r="C7890" s="25" t="s">
        <v>111</v>
      </c>
      <c r="D7890" s="25" t="s">
        <v>113</v>
      </c>
      <c r="E7890" s="25" t="s">
        <v>433</v>
      </c>
      <c r="F7890" s="25" t="s">
        <v>211</v>
      </c>
      <c r="G7890" s="26" t="n">
        <v>2214.94</v>
      </c>
      <c r="H7890" s="27" t="n">
        <v>5374</v>
      </c>
      <c r="I7890" s="25" t="s">
        <v>147</v>
      </c>
      <c r="K7890" s="25" t="n">
        <v>1996</v>
      </c>
      <c r="L7890" s="25" t="s">
        <v>1834</v>
      </c>
      <c r="M7890" s="25" t="s">
        <v>171</v>
      </c>
      <c r="N7890" s="28" t="n">
        <v>4821</v>
      </c>
      <c r="O7890" s="25" t="s">
        <v>54</v>
      </c>
      <c r="P7890" s="29" t="n">
        <v>42843</v>
      </c>
      <c r="Q7890" s="29" t="n">
        <v>42953</v>
      </c>
      <c r="R7890" s="28" t="n">
        <v>4554</v>
      </c>
      <c r="S7890" s="28" t="n">
        <f aca="false">IF(O7890="Won",R7890,IF(O7890="Lost",0,N7890))</f>
        <v>4554</v>
      </c>
      <c r="T7890" s="30" t="n">
        <f aca="false">IF(AND(P7890&lt;&gt;"",Q7890&lt;&gt;""),Q7890-P7890,"")</f>
        <v>110</v>
      </c>
      <c r="U7890" s="30" t="str">
        <f aca="false">IF(AND(O7890="Engaging",P7890&lt;&gt;""),'Leia-me'!$B$5-P7890,"")</f>
        <v/>
      </c>
      <c r="V7890" s="25" t="str">
        <f aca="false">IF(O7890&lt;&gt;"Engaging","",IF(U7890&lt;='Leia-me'!$B$6,"Saudável",IF(U7890&lt;='Leia-me'!$B$7,"Esfriando",IF(U7890&lt;='Leia-me'!$B$8,"Última chance","Zumbi"))))</f>
        <v/>
      </c>
      <c r="W7890" s="25" t="n">
        <f aca="false">IF(O7890="Won",1,IF(O7890="Lost",0,""))</f>
        <v>1</v>
      </c>
      <c r="X7890" s="25" t="s">
        <v>1835</v>
      </c>
      <c r="Y7890" s="25" t="str">
        <f aca="false">IF(E7890="","Sim","")</f>
        <v/>
      </c>
    </row>
    <row r="7891" customFormat="false" ht="15" hidden="false" customHeight="false" outlineLevel="0" collapsed="false">
      <c r="A7891" s="25" t="s">
        <v>8154</v>
      </c>
      <c r="B7891" s="25" t="s">
        <v>102</v>
      </c>
      <c r="C7891" s="25" t="s">
        <v>111</v>
      </c>
      <c r="D7891" s="25" t="s">
        <v>113</v>
      </c>
      <c r="E7891" s="25" t="s">
        <v>1351</v>
      </c>
      <c r="F7891" s="25" t="s">
        <v>177</v>
      </c>
      <c r="G7891" s="26" t="n">
        <v>7537.24</v>
      </c>
      <c r="H7891" s="27" t="n">
        <v>20293</v>
      </c>
      <c r="I7891" s="25" t="s">
        <v>147</v>
      </c>
      <c r="K7891" s="25" t="n">
        <v>1993</v>
      </c>
      <c r="L7891" s="25" t="s">
        <v>1834</v>
      </c>
      <c r="M7891" s="25" t="s">
        <v>171</v>
      </c>
      <c r="N7891" s="28" t="n">
        <v>4821</v>
      </c>
      <c r="O7891" s="25" t="s">
        <v>54</v>
      </c>
      <c r="P7891" s="29" t="n">
        <v>42843</v>
      </c>
      <c r="Q7891" s="29" t="n">
        <v>42849</v>
      </c>
      <c r="R7891" s="28" t="n">
        <v>5078</v>
      </c>
      <c r="S7891" s="28" t="n">
        <f aca="false">IF(O7891="Won",R7891,IF(O7891="Lost",0,N7891))</f>
        <v>5078</v>
      </c>
      <c r="T7891" s="30" t="n">
        <f aca="false">IF(AND(P7891&lt;&gt;"",Q7891&lt;&gt;""),Q7891-P7891,"")</f>
        <v>6</v>
      </c>
      <c r="U7891" s="30" t="str">
        <f aca="false">IF(AND(O7891="Engaging",P7891&lt;&gt;""),'Leia-me'!$B$5-P7891,"")</f>
        <v/>
      </c>
      <c r="V7891" s="25" t="str">
        <f aca="false">IF(O7891&lt;&gt;"Engaging","",IF(U7891&lt;='Leia-me'!$B$6,"Saudável",IF(U7891&lt;='Leia-me'!$B$7,"Esfriando",IF(U7891&lt;='Leia-me'!$B$8,"Última chance","Zumbi"))))</f>
        <v/>
      </c>
      <c r="W7891" s="25" t="n">
        <f aca="false">IF(O7891="Won",1,IF(O7891="Lost",0,""))</f>
        <v>1</v>
      </c>
      <c r="X7891" s="25" t="s">
        <v>1835</v>
      </c>
      <c r="Y7891" s="25" t="str">
        <f aca="false">IF(E7891="","Sim","")</f>
        <v/>
      </c>
    </row>
    <row r="7892" customFormat="false" ht="15" hidden="false" customHeight="false" outlineLevel="0" collapsed="false">
      <c r="A7892" s="25" t="s">
        <v>8155</v>
      </c>
      <c r="B7892" s="25" t="s">
        <v>102</v>
      </c>
      <c r="C7892" s="25" t="s">
        <v>111</v>
      </c>
      <c r="D7892" s="25" t="s">
        <v>113</v>
      </c>
      <c r="G7892" s="31"/>
      <c r="H7892" s="32"/>
      <c r="L7892" s="25" t="s">
        <v>186</v>
      </c>
      <c r="M7892" s="25" t="s">
        <v>171</v>
      </c>
      <c r="N7892" s="28" t="n">
        <v>550</v>
      </c>
      <c r="O7892" s="25" t="s">
        <v>56</v>
      </c>
      <c r="P7892" s="29" t="n">
        <v>42845</v>
      </c>
      <c r="Q7892" s="33"/>
      <c r="R7892" s="34"/>
      <c r="S7892" s="28" t="n">
        <f aca="false">IF(O7892="Won",R7892,IF(O7892="Lost",0,N7892))</f>
        <v>550</v>
      </c>
      <c r="T7892" s="30" t="str">
        <f aca="false">IF(AND(P7892&lt;&gt;"",Q7892&lt;&gt;""),Q7892-P7892,"")</f>
        <v/>
      </c>
      <c r="U7892" s="30" t="n">
        <f aca="false">IF(AND(O7892="Engaging",P7892&lt;&gt;""),'Leia-me'!$B$5-P7892,"")</f>
        <v>255</v>
      </c>
      <c r="V7892" s="25" t="str">
        <f aca="false">IF(O7892&lt;&gt;"Engaging","",IF(U7892&lt;='Leia-me'!$B$6,"Saudável",IF(U7892&lt;='Leia-me'!$B$7,"Esfriando",IF(U7892&lt;='Leia-me'!$B$8,"Última chance","Zumbi"))))</f>
        <v>Zumbi</v>
      </c>
      <c r="W7892" s="25" t="str">
        <f aca="false">IF(O7892="Won",1,IF(O7892="Lost",0,""))</f>
        <v/>
      </c>
      <c r="Y7892" s="25" t="str">
        <f aca="false">IF(E7892="","Sim","")</f>
        <v>Sim</v>
      </c>
    </row>
    <row r="7893" customFormat="false" ht="15" hidden="false" customHeight="false" outlineLevel="0" collapsed="false">
      <c r="A7893" s="25" t="s">
        <v>8156</v>
      </c>
      <c r="B7893" s="25" t="s">
        <v>102</v>
      </c>
      <c r="C7893" s="25" t="s">
        <v>111</v>
      </c>
      <c r="D7893" s="25" t="s">
        <v>113</v>
      </c>
      <c r="E7893" s="25" t="s">
        <v>1351</v>
      </c>
      <c r="F7893" s="25" t="s">
        <v>177</v>
      </c>
      <c r="G7893" s="26" t="n">
        <v>7537.24</v>
      </c>
      <c r="H7893" s="27" t="n">
        <v>20293</v>
      </c>
      <c r="I7893" s="25" t="s">
        <v>147</v>
      </c>
      <c r="K7893" s="25" t="n">
        <v>1993</v>
      </c>
      <c r="L7893" s="25" t="s">
        <v>186</v>
      </c>
      <c r="M7893" s="25" t="s">
        <v>171</v>
      </c>
      <c r="N7893" s="28" t="n">
        <v>550</v>
      </c>
      <c r="O7893" s="25" t="s">
        <v>54</v>
      </c>
      <c r="P7893" s="29" t="n">
        <v>42845</v>
      </c>
      <c r="Q7893" s="29" t="n">
        <v>42911</v>
      </c>
      <c r="R7893" s="28" t="n">
        <v>527</v>
      </c>
      <c r="S7893" s="28" t="n">
        <f aca="false">IF(O7893="Won",R7893,IF(O7893="Lost",0,N7893))</f>
        <v>527</v>
      </c>
      <c r="T7893" s="30" t="n">
        <f aca="false">IF(AND(P7893&lt;&gt;"",Q7893&lt;&gt;""),Q7893-P7893,"")</f>
        <v>66</v>
      </c>
      <c r="U7893" s="30" t="str">
        <f aca="false">IF(AND(O7893="Engaging",P7893&lt;&gt;""),'Leia-me'!$B$5-P7893,"")</f>
        <v/>
      </c>
      <c r="V7893" s="25" t="str">
        <f aca="false">IF(O7893&lt;&gt;"Engaging","",IF(U7893&lt;='Leia-me'!$B$6,"Saudável",IF(U7893&lt;='Leia-me'!$B$7,"Esfriando",IF(U7893&lt;='Leia-me'!$B$8,"Última chance","Zumbi"))))</f>
        <v/>
      </c>
      <c r="W7893" s="25" t="n">
        <f aca="false">IF(O7893="Won",1,IF(O7893="Lost",0,""))</f>
        <v>1</v>
      </c>
      <c r="Y7893" s="25" t="str">
        <f aca="false">IF(E7893="","Sim","")</f>
        <v/>
      </c>
    </row>
    <row r="7894" customFormat="false" ht="15" hidden="false" customHeight="false" outlineLevel="0" collapsed="false">
      <c r="A7894" s="25" t="s">
        <v>8157</v>
      </c>
      <c r="B7894" s="25" t="s">
        <v>102</v>
      </c>
      <c r="C7894" s="25" t="s">
        <v>111</v>
      </c>
      <c r="D7894" s="25" t="s">
        <v>113</v>
      </c>
      <c r="E7894" s="25" t="s">
        <v>665</v>
      </c>
      <c r="F7894" s="25" t="s">
        <v>211</v>
      </c>
      <c r="G7894" s="26" t="n">
        <v>4968.91</v>
      </c>
      <c r="H7894" s="27" t="n">
        <v>7523</v>
      </c>
      <c r="I7894" s="25" t="s">
        <v>147</v>
      </c>
      <c r="K7894" s="25" t="n">
        <v>1990</v>
      </c>
      <c r="L7894" s="25" t="s">
        <v>160</v>
      </c>
      <c r="M7894" s="25" t="s">
        <v>149</v>
      </c>
      <c r="N7894" s="28" t="n">
        <v>3393</v>
      </c>
      <c r="O7894" s="25" t="s">
        <v>55</v>
      </c>
      <c r="P7894" s="29" t="n">
        <v>42847</v>
      </c>
      <c r="Q7894" s="29" t="n">
        <v>42854</v>
      </c>
      <c r="R7894" s="28" t="n">
        <v>0</v>
      </c>
      <c r="S7894" s="28" t="n">
        <f aca="false">IF(O7894="Won",R7894,IF(O7894="Lost",0,N7894))</f>
        <v>0</v>
      </c>
      <c r="T7894" s="30" t="n">
        <f aca="false">IF(AND(P7894&lt;&gt;"",Q7894&lt;&gt;""),Q7894-P7894,"")</f>
        <v>7</v>
      </c>
      <c r="U7894" s="30" t="str">
        <f aca="false">IF(AND(O7894="Engaging",P7894&lt;&gt;""),'Leia-me'!$B$5-P7894,"")</f>
        <v/>
      </c>
      <c r="V7894" s="25" t="str">
        <f aca="false">IF(O7894&lt;&gt;"Engaging","",IF(U7894&lt;='Leia-me'!$B$6,"Saudável",IF(U7894&lt;='Leia-me'!$B$7,"Esfriando",IF(U7894&lt;='Leia-me'!$B$8,"Última chance","Zumbi"))))</f>
        <v/>
      </c>
      <c r="W7894" s="25" t="n">
        <f aca="false">IF(O7894="Won",1,IF(O7894="Lost",0,""))</f>
        <v>0</v>
      </c>
      <c r="Y7894" s="25" t="str">
        <f aca="false">IF(E7894="","Sim","")</f>
        <v/>
      </c>
    </row>
    <row r="7895" customFormat="false" ht="15" hidden="false" customHeight="false" outlineLevel="0" collapsed="false">
      <c r="A7895" s="25" t="s">
        <v>8158</v>
      </c>
      <c r="B7895" s="25" t="s">
        <v>102</v>
      </c>
      <c r="C7895" s="25" t="s">
        <v>111</v>
      </c>
      <c r="D7895" s="25" t="s">
        <v>113</v>
      </c>
      <c r="E7895" s="25" t="s">
        <v>2739</v>
      </c>
      <c r="F7895" s="25" t="s">
        <v>159</v>
      </c>
      <c r="G7895" s="26" t="n">
        <v>2871.35</v>
      </c>
      <c r="H7895" s="27" t="n">
        <v>9561</v>
      </c>
      <c r="I7895" s="25" t="s">
        <v>147</v>
      </c>
      <c r="K7895" s="25" t="n">
        <v>1983</v>
      </c>
      <c r="L7895" s="25" t="s">
        <v>186</v>
      </c>
      <c r="M7895" s="25" t="s">
        <v>171</v>
      </c>
      <c r="N7895" s="28" t="n">
        <v>550</v>
      </c>
      <c r="O7895" s="25" t="s">
        <v>54</v>
      </c>
      <c r="P7895" s="29" t="n">
        <v>42847</v>
      </c>
      <c r="Q7895" s="29" t="n">
        <v>42855</v>
      </c>
      <c r="R7895" s="28" t="n">
        <v>500</v>
      </c>
      <c r="S7895" s="28" t="n">
        <f aca="false">IF(O7895="Won",R7895,IF(O7895="Lost",0,N7895))</f>
        <v>500</v>
      </c>
      <c r="T7895" s="30" t="n">
        <f aca="false">IF(AND(P7895&lt;&gt;"",Q7895&lt;&gt;""),Q7895-P7895,"")</f>
        <v>8</v>
      </c>
      <c r="U7895" s="30" t="str">
        <f aca="false">IF(AND(O7895="Engaging",P7895&lt;&gt;""),'Leia-me'!$B$5-P7895,"")</f>
        <v/>
      </c>
      <c r="V7895" s="25" t="str">
        <f aca="false">IF(O7895&lt;&gt;"Engaging","",IF(U7895&lt;='Leia-me'!$B$6,"Saudável",IF(U7895&lt;='Leia-me'!$B$7,"Esfriando",IF(U7895&lt;='Leia-me'!$B$8,"Última chance","Zumbi"))))</f>
        <v/>
      </c>
      <c r="W7895" s="25" t="n">
        <f aca="false">IF(O7895="Won",1,IF(O7895="Lost",0,""))</f>
        <v>1</v>
      </c>
      <c r="Y7895" s="25" t="str">
        <f aca="false">IF(E7895="","Sim","")</f>
        <v/>
      </c>
    </row>
    <row r="7896" customFormat="false" ht="15" hidden="false" customHeight="false" outlineLevel="0" collapsed="false">
      <c r="A7896" s="25" t="s">
        <v>8159</v>
      </c>
      <c r="B7896" s="25" t="s">
        <v>102</v>
      </c>
      <c r="C7896" s="25" t="s">
        <v>111</v>
      </c>
      <c r="D7896" s="25" t="s">
        <v>113</v>
      </c>
      <c r="E7896" s="25" t="s">
        <v>494</v>
      </c>
      <c r="F7896" s="25" t="s">
        <v>192</v>
      </c>
      <c r="G7896" s="26" t="n">
        <v>11698.03</v>
      </c>
      <c r="H7896" s="27" t="n">
        <v>34288</v>
      </c>
      <c r="I7896" s="25" t="s">
        <v>147</v>
      </c>
      <c r="K7896" s="25" t="n">
        <v>1982</v>
      </c>
      <c r="L7896" s="25" t="s">
        <v>160</v>
      </c>
      <c r="M7896" s="25" t="s">
        <v>149</v>
      </c>
      <c r="N7896" s="28" t="n">
        <v>3393</v>
      </c>
      <c r="O7896" s="25" t="s">
        <v>54</v>
      </c>
      <c r="P7896" s="29" t="n">
        <v>42847</v>
      </c>
      <c r="Q7896" s="29" t="n">
        <v>42848</v>
      </c>
      <c r="R7896" s="28" t="n">
        <v>3546</v>
      </c>
      <c r="S7896" s="28" t="n">
        <f aca="false">IF(O7896="Won",R7896,IF(O7896="Lost",0,N7896))</f>
        <v>3546</v>
      </c>
      <c r="T7896" s="30" t="n">
        <f aca="false">IF(AND(P7896&lt;&gt;"",Q7896&lt;&gt;""),Q7896-P7896,"")</f>
        <v>1</v>
      </c>
      <c r="U7896" s="30" t="str">
        <f aca="false">IF(AND(O7896="Engaging",P7896&lt;&gt;""),'Leia-me'!$B$5-P7896,"")</f>
        <v/>
      </c>
      <c r="V7896" s="25" t="str">
        <f aca="false">IF(O7896&lt;&gt;"Engaging","",IF(U7896&lt;='Leia-me'!$B$6,"Saudável",IF(U7896&lt;='Leia-me'!$B$7,"Esfriando",IF(U7896&lt;='Leia-me'!$B$8,"Última chance","Zumbi"))))</f>
        <v/>
      </c>
      <c r="W7896" s="25" t="n">
        <f aca="false">IF(O7896="Won",1,IF(O7896="Lost",0,""))</f>
        <v>1</v>
      </c>
      <c r="Y7896" s="25" t="str">
        <f aca="false">IF(E7896="","Sim","")</f>
        <v/>
      </c>
    </row>
    <row r="7897" customFormat="false" ht="15" hidden="false" customHeight="false" outlineLevel="0" collapsed="false">
      <c r="A7897" s="25" t="s">
        <v>8160</v>
      </c>
      <c r="B7897" s="25" t="s">
        <v>102</v>
      </c>
      <c r="C7897" s="25" t="s">
        <v>111</v>
      </c>
      <c r="D7897" s="25" t="s">
        <v>113</v>
      </c>
      <c r="E7897" s="25" t="s">
        <v>1646</v>
      </c>
      <c r="F7897" s="25" t="s">
        <v>185</v>
      </c>
      <c r="G7897" s="26" t="n">
        <v>587.72</v>
      </c>
      <c r="H7897" s="27" t="n">
        <v>1501</v>
      </c>
      <c r="I7897" s="25" t="s">
        <v>147</v>
      </c>
      <c r="K7897" s="25" t="n">
        <v>2010</v>
      </c>
      <c r="L7897" s="25" t="s">
        <v>186</v>
      </c>
      <c r="M7897" s="25" t="s">
        <v>171</v>
      </c>
      <c r="N7897" s="28" t="n">
        <v>550</v>
      </c>
      <c r="O7897" s="25" t="s">
        <v>54</v>
      </c>
      <c r="P7897" s="29" t="n">
        <v>42848</v>
      </c>
      <c r="Q7897" s="29" t="n">
        <v>42854</v>
      </c>
      <c r="R7897" s="28" t="n">
        <v>529</v>
      </c>
      <c r="S7897" s="28" t="n">
        <f aca="false">IF(O7897="Won",R7897,IF(O7897="Lost",0,N7897))</f>
        <v>529</v>
      </c>
      <c r="T7897" s="30" t="n">
        <f aca="false">IF(AND(P7897&lt;&gt;"",Q7897&lt;&gt;""),Q7897-P7897,"")</f>
        <v>6</v>
      </c>
      <c r="U7897" s="30" t="str">
        <f aca="false">IF(AND(O7897="Engaging",P7897&lt;&gt;""),'Leia-me'!$B$5-P7897,"")</f>
        <v/>
      </c>
      <c r="V7897" s="25" t="str">
        <f aca="false">IF(O7897&lt;&gt;"Engaging","",IF(U7897&lt;='Leia-me'!$B$6,"Saudável",IF(U7897&lt;='Leia-me'!$B$7,"Esfriando",IF(U7897&lt;='Leia-me'!$B$8,"Última chance","Zumbi"))))</f>
        <v/>
      </c>
      <c r="W7897" s="25" t="n">
        <f aca="false">IF(O7897="Won",1,IF(O7897="Lost",0,""))</f>
        <v>1</v>
      </c>
      <c r="Y7897" s="25" t="str">
        <f aca="false">IF(E7897="","Sim","")</f>
        <v/>
      </c>
    </row>
    <row r="7898" customFormat="false" ht="15" hidden="false" customHeight="false" outlineLevel="0" collapsed="false">
      <c r="A7898" s="25" t="s">
        <v>8161</v>
      </c>
      <c r="B7898" s="25" t="s">
        <v>102</v>
      </c>
      <c r="C7898" s="25" t="s">
        <v>111</v>
      </c>
      <c r="D7898" s="25" t="s">
        <v>113</v>
      </c>
      <c r="E7898" s="25" t="s">
        <v>633</v>
      </c>
      <c r="F7898" s="25" t="s">
        <v>211</v>
      </c>
      <c r="G7898" s="26" t="n">
        <v>1388.67</v>
      </c>
      <c r="H7898" s="27" t="n">
        <v>3583</v>
      </c>
      <c r="I7898" s="25" t="s">
        <v>147</v>
      </c>
      <c r="K7898" s="25" t="n">
        <v>1989</v>
      </c>
      <c r="L7898" s="25" t="s">
        <v>1834</v>
      </c>
      <c r="M7898" s="25" t="s">
        <v>171</v>
      </c>
      <c r="N7898" s="28" t="n">
        <v>4821</v>
      </c>
      <c r="O7898" s="25" t="s">
        <v>54</v>
      </c>
      <c r="P7898" s="29" t="n">
        <v>42848</v>
      </c>
      <c r="Q7898" s="29" t="n">
        <v>42851</v>
      </c>
      <c r="R7898" s="28" t="n">
        <v>5415</v>
      </c>
      <c r="S7898" s="28" t="n">
        <f aca="false">IF(O7898="Won",R7898,IF(O7898="Lost",0,N7898))</f>
        <v>5415</v>
      </c>
      <c r="T7898" s="30" t="n">
        <f aca="false">IF(AND(P7898&lt;&gt;"",Q7898&lt;&gt;""),Q7898-P7898,"")</f>
        <v>3</v>
      </c>
      <c r="U7898" s="30" t="str">
        <f aca="false">IF(AND(O7898="Engaging",P7898&lt;&gt;""),'Leia-me'!$B$5-P7898,"")</f>
        <v/>
      </c>
      <c r="V7898" s="25" t="str">
        <f aca="false">IF(O7898&lt;&gt;"Engaging","",IF(U7898&lt;='Leia-me'!$B$6,"Saudável",IF(U7898&lt;='Leia-me'!$B$7,"Esfriando",IF(U7898&lt;='Leia-me'!$B$8,"Última chance","Zumbi"))))</f>
        <v/>
      </c>
      <c r="W7898" s="25" t="n">
        <f aca="false">IF(O7898="Won",1,IF(O7898="Lost",0,""))</f>
        <v>1</v>
      </c>
      <c r="X7898" s="25" t="s">
        <v>1835</v>
      </c>
      <c r="Y7898" s="25" t="str">
        <f aca="false">IF(E7898="","Sim","")</f>
        <v/>
      </c>
    </row>
    <row r="7899" customFormat="false" ht="15" hidden="false" customHeight="false" outlineLevel="0" collapsed="false">
      <c r="A7899" s="25" t="s">
        <v>8162</v>
      </c>
      <c r="B7899" s="25" t="s">
        <v>102</v>
      </c>
      <c r="C7899" s="25" t="s">
        <v>111</v>
      </c>
      <c r="D7899" s="25" t="s">
        <v>113</v>
      </c>
      <c r="E7899" s="25" t="s">
        <v>636</v>
      </c>
      <c r="F7899" s="25" t="s">
        <v>267</v>
      </c>
      <c r="G7899" s="26" t="n">
        <v>405.59</v>
      </c>
      <c r="H7899" s="27" t="n">
        <v>1179</v>
      </c>
      <c r="I7899" s="25" t="s">
        <v>637</v>
      </c>
      <c r="J7899" s="25" t="s">
        <v>266</v>
      </c>
      <c r="K7899" s="25" t="n">
        <v>1987</v>
      </c>
      <c r="L7899" s="25" t="s">
        <v>186</v>
      </c>
      <c r="M7899" s="25" t="s">
        <v>171</v>
      </c>
      <c r="N7899" s="28" t="n">
        <v>550</v>
      </c>
      <c r="O7899" s="25" t="s">
        <v>54</v>
      </c>
      <c r="P7899" s="29" t="n">
        <v>42849</v>
      </c>
      <c r="Q7899" s="29" t="n">
        <v>42981</v>
      </c>
      <c r="R7899" s="28" t="n">
        <v>616</v>
      </c>
      <c r="S7899" s="28" t="n">
        <f aca="false">IF(O7899="Won",R7899,IF(O7899="Lost",0,N7899))</f>
        <v>616</v>
      </c>
      <c r="T7899" s="30" t="n">
        <f aca="false">IF(AND(P7899&lt;&gt;"",Q7899&lt;&gt;""),Q7899-P7899,"")</f>
        <v>132</v>
      </c>
      <c r="U7899" s="30" t="str">
        <f aca="false">IF(AND(O7899="Engaging",P7899&lt;&gt;""),'Leia-me'!$B$5-P7899,"")</f>
        <v/>
      </c>
      <c r="V7899" s="25" t="str">
        <f aca="false">IF(O7899&lt;&gt;"Engaging","",IF(U7899&lt;='Leia-me'!$B$6,"Saudável",IF(U7899&lt;='Leia-me'!$B$7,"Esfriando",IF(U7899&lt;='Leia-me'!$B$8,"Última chance","Zumbi"))))</f>
        <v/>
      </c>
      <c r="W7899" s="25" t="n">
        <f aca="false">IF(O7899="Won",1,IF(O7899="Lost",0,""))</f>
        <v>1</v>
      </c>
      <c r="Y7899" s="25" t="str">
        <f aca="false">IF(E7899="","Sim","")</f>
        <v/>
      </c>
    </row>
    <row r="7900" customFormat="false" ht="15" hidden="false" customHeight="false" outlineLevel="0" collapsed="false">
      <c r="A7900" s="25" t="s">
        <v>8163</v>
      </c>
      <c r="B7900" s="25" t="s">
        <v>102</v>
      </c>
      <c r="C7900" s="25" t="s">
        <v>111</v>
      </c>
      <c r="D7900" s="25" t="s">
        <v>113</v>
      </c>
      <c r="E7900" s="25" t="s">
        <v>860</v>
      </c>
      <c r="F7900" s="25" t="s">
        <v>168</v>
      </c>
      <c r="G7900" s="26" t="n">
        <v>894.37</v>
      </c>
      <c r="H7900" s="27" t="n">
        <v>1593</v>
      </c>
      <c r="I7900" s="25" t="s">
        <v>861</v>
      </c>
      <c r="K7900" s="25" t="n">
        <v>2008</v>
      </c>
      <c r="L7900" s="25" t="s">
        <v>1834</v>
      </c>
      <c r="M7900" s="25" t="s">
        <v>171</v>
      </c>
      <c r="N7900" s="28" t="n">
        <v>4821</v>
      </c>
      <c r="O7900" s="25" t="s">
        <v>55</v>
      </c>
      <c r="P7900" s="29" t="n">
        <v>42850</v>
      </c>
      <c r="Q7900" s="29" t="n">
        <v>42852</v>
      </c>
      <c r="R7900" s="28" t="n">
        <v>0</v>
      </c>
      <c r="S7900" s="28" t="n">
        <f aca="false">IF(O7900="Won",R7900,IF(O7900="Lost",0,N7900))</f>
        <v>0</v>
      </c>
      <c r="T7900" s="30" t="n">
        <f aca="false">IF(AND(P7900&lt;&gt;"",Q7900&lt;&gt;""),Q7900-P7900,"")</f>
        <v>2</v>
      </c>
      <c r="U7900" s="30" t="str">
        <f aca="false">IF(AND(O7900="Engaging",P7900&lt;&gt;""),'Leia-me'!$B$5-P7900,"")</f>
        <v/>
      </c>
      <c r="V7900" s="25" t="str">
        <f aca="false">IF(O7900&lt;&gt;"Engaging","",IF(U7900&lt;='Leia-me'!$B$6,"Saudável",IF(U7900&lt;='Leia-me'!$B$7,"Esfriando",IF(U7900&lt;='Leia-me'!$B$8,"Última chance","Zumbi"))))</f>
        <v/>
      </c>
      <c r="W7900" s="25" t="n">
        <f aca="false">IF(O7900="Won",1,IF(O7900="Lost",0,""))</f>
        <v>0</v>
      </c>
      <c r="X7900" s="25" t="s">
        <v>1835</v>
      </c>
      <c r="Y7900" s="25" t="str">
        <f aca="false">IF(E7900="","Sim","")</f>
        <v/>
      </c>
    </row>
    <row r="7901" customFormat="false" ht="15" hidden="false" customHeight="false" outlineLevel="0" collapsed="false">
      <c r="A7901" s="25" t="s">
        <v>8164</v>
      </c>
      <c r="B7901" s="25" t="s">
        <v>102</v>
      </c>
      <c r="C7901" s="25" t="s">
        <v>111</v>
      </c>
      <c r="D7901" s="25" t="s">
        <v>113</v>
      </c>
      <c r="E7901" s="25" t="s">
        <v>419</v>
      </c>
      <c r="F7901" s="25" t="s">
        <v>146</v>
      </c>
      <c r="G7901" s="26" t="n">
        <v>2741.37</v>
      </c>
      <c r="H7901" s="27" t="n">
        <v>9226</v>
      </c>
      <c r="I7901" s="25" t="s">
        <v>147</v>
      </c>
      <c r="K7901" s="25" t="n">
        <v>1985</v>
      </c>
      <c r="L7901" s="25" t="s">
        <v>1834</v>
      </c>
      <c r="M7901" s="25" t="s">
        <v>171</v>
      </c>
      <c r="N7901" s="28" t="n">
        <v>4821</v>
      </c>
      <c r="O7901" s="25" t="s">
        <v>54</v>
      </c>
      <c r="P7901" s="29" t="n">
        <v>42851</v>
      </c>
      <c r="Q7901" s="29" t="n">
        <v>42955</v>
      </c>
      <c r="R7901" s="28" t="n">
        <v>4901</v>
      </c>
      <c r="S7901" s="28" t="n">
        <f aca="false">IF(O7901="Won",R7901,IF(O7901="Lost",0,N7901))</f>
        <v>4901</v>
      </c>
      <c r="T7901" s="30" t="n">
        <f aca="false">IF(AND(P7901&lt;&gt;"",Q7901&lt;&gt;""),Q7901-P7901,"")</f>
        <v>104</v>
      </c>
      <c r="U7901" s="30" t="str">
        <f aca="false">IF(AND(O7901="Engaging",P7901&lt;&gt;""),'Leia-me'!$B$5-P7901,"")</f>
        <v/>
      </c>
      <c r="V7901" s="25" t="str">
        <f aca="false">IF(O7901&lt;&gt;"Engaging","",IF(U7901&lt;='Leia-me'!$B$6,"Saudável",IF(U7901&lt;='Leia-me'!$B$7,"Esfriando",IF(U7901&lt;='Leia-me'!$B$8,"Última chance","Zumbi"))))</f>
        <v/>
      </c>
      <c r="W7901" s="25" t="n">
        <f aca="false">IF(O7901="Won",1,IF(O7901="Lost",0,""))</f>
        <v>1</v>
      </c>
      <c r="X7901" s="25" t="s">
        <v>1835</v>
      </c>
      <c r="Y7901" s="25" t="str">
        <f aca="false">IF(E7901="","Sim","")</f>
        <v/>
      </c>
    </row>
    <row r="7902" customFormat="false" ht="15" hidden="false" customHeight="false" outlineLevel="0" collapsed="false">
      <c r="A7902" s="25" t="s">
        <v>8165</v>
      </c>
      <c r="B7902" s="25" t="s">
        <v>102</v>
      </c>
      <c r="C7902" s="25" t="s">
        <v>111</v>
      </c>
      <c r="D7902" s="25" t="s">
        <v>113</v>
      </c>
      <c r="E7902" s="25" t="s">
        <v>251</v>
      </c>
      <c r="F7902" s="25" t="s">
        <v>211</v>
      </c>
      <c r="G7902" s="26" t="n">
        <v>332.43</v>
      </c>
      <c r="H7902" s="27" t="n">
        <v>799</v>
      </c>
      <c r="I7902" s="25" t="s">
        <v>147</v>
      </c>
      <c r="K7902" s="25" t="n">
        <v>1995</v>
      </c>
      <c r="L7902" s="25" t="s">
        <v>160</v>
      </c>
      <c r="M7902" s="25" t="s">
        <v>149</v>
      </c>
      <c r="N7902" s="28" t="n">
        <v>3393</v>
      </c>
      <c r="O7902" s="25" t="s">
        <v>56</v>
      </c>
      <c r="P7902" s="29" t="n">
        <v>42854</v>
      </c>
      <c r="Q7902" s="33"/>
      <c r="R7902" s="34"/>
      <c r="S7902" s="28" t="n">
        <f aca="false">IF(O7902="Won",R7902,IF(O7902="Lost",0,N7902))</f>
        <v>3393</v>
      </c>
      <c r="T7902" s="30" t="str">
        <f aca="false">IF(AND(P7902&lt;&gt;"",Q7902&lt;&gt;""),Q7902-P7902,"")</f>
        <v/>
      </c>
      <c r="U7902" s="30" t="n">
        <f aca="false">IF(AND(O7902="Engaging",P7902&lt;&gt;""),'Leia-me'!$B$5-P7902,"")</f>
        <v>246</v>
      </c>
      <c r="V7902" s="25" t="str">
        <f aca="false">IF(O7902&lt;&gt;"Engaging","",IF(U7902&lt;='Leia-me'!$B$6,"Saudável",IF(U7902&lt;='Leia-me'!$B$7,"Esfriando",IF(U7902&lt;='Leia-me'!$B$8,"Última chance","Zumbi"))))</f>
        <v>Zumbi</v>
      </c>
      <c r="W7902" s="25" t="str">
        <f aca="false">IF(O7902="Won",1,IF(O7902="Lost",0,""))</f>
        <v/>
      </c>
      <c r="Y7902" s="25" t="str">
        <f aca="false">IF(E7902="","Sim","")</f>
        <v/>
      </c>
    </row>
    <row r="7903" customFormat="false" ht="15" hidden="false" customHeight="false" outlineLevel="0" collapsed="false">
      <c r="A7903" s="25" t="s">
        <v>8166</v>
      </c>
      <c r="B7903" s="25" t="s">
        <v>102</v>
      </c>
      <c r="C7903" s="25" t="s">
        <v>111</v>
      </c>
      <c r="D7903" s="25" t="s">
        <v>113</v>
      </c>
      <c r="E7903" s="25" t="s">
        <v>1778</v>
      </c>
      <c r="F7903" s="25" t="s">
        <v>146</v>
      </c>
      <c r="G7903" s="26" t="n">
        <v>1618.89</v>
      </c>
      <c r="H7903" s="27" t="n">
        <v>3889</v>
      </c>
      <c r="I7903" s="25" t="s">
        <v>147</v>
      </c>
      <c r="K7903" s="25" t="n">
        <v>2004</v>
      </c>
      <c r="L7903" s="25" t="s">
        <v>186</v>
      </c>
      <c r="M7903" s="25" t="s">
        <v>171</v>
      </c>
      <c r="N7903" s="28" t="n">
        <v>550</v>
      </c>
      <c r="O7903" s="25" t="s">
        <v>54</v>
      </c>
      <c r="P7903" s="29" t="n">
        <v>42855</v>
      </c>
      <c r="Q7903" s="29" t="n">
        <v>42953</v>
      </c>
      <c r="R7903" s="28" t="n">
        <v>532</v>
      </c>
      <c r="S7903" s="28" t="n">
        <f aca="false">IF(O7903="Won",R7903,IF(O7903="Lost",0,N7903))</f>
        <v>532</v>
      </c>
      <c r="T7903" s="30" t="n">
        <f aca="false">IF(AND(P7903&lt;&gt;"",Q7903&lt;&gt;""),Q7903-P7903,"")</f>
        <v>98</v>
      </c>
      <c r="U7903" s="30" t="str">
        <f aca="false">IF(AND(O7903="Engaging",P7903&lt;&gt;""),'Leia-me'!$B$5-P7903,"")</f>
        <v/>
      </c>
      <c r="V7903" s="25" t="str">
        <f aca="false">IF(O7903&lt;&gt;"Engaging","",IF(U7903&lt;='Leia-me'!$B$6,"Saudável",IF(U7903&lt;='Leia-me'!$B$7,"Esfriando",IF(U7903&lt;='Leia-me'!$B$8,"Última chance","Zumbi"))))</f>
        <v/>
      </c>
      <c r="W7903" s="25" t="n">
        <f aca="false">IF(O7903="Won",1,IF(O7903="Lost",0,""))</f>
        <v>1</v>
      </c>
      <c r="Y7903" s="25" t="str">
        <f aca="false">IF(E7903="","Sim","")</f>
        <v/>
      </c>
    </row>
    <row r="7904" customFormat="false" ht="15" hidden="false" customHeight="false" outlineLevel="0" collapsed="false">
      <c r="A7904" s="25" t="s">
        <v>8167</v>
      </c>
      <c r="B7904" s="25" t="s">
        <v>102</v>
      </c>
      <c r="C7904" s="25" t="s">
        <v>111</v>
      </c>
      <c r="D7904" s="25" t="s">
        <v>113</v>
      </c>
      <c r="E7904" s="25" t="s">
        <v>2754</v>
      </c>
      <c r="F7904" s="25" t="s">
        <v>267</v>
      </c>
      <c r="G7904" s="26" t="n">
        <v>1012.72</v>
      </c>
      <c r="H7904" s="27" t="n">
        <v>3492</v>
      </c>
      <c r="I7904" s="25" t="s">
        <v>2755</v>
      </c>
      <c r="K7904" s="25" t="n">
        <v>1991</v>
      </c>
      <c r="L7904" s="25" t="s">
        <v>186</v>
      </c>
      <c r="M7904" s="25" t="s">
        <v>171</v>
      </c>
      <c r="N7904" s="28" t="n">
        <v>550</v>
      </c>
      <c r="O7904" s="25" t="s">
        <v>54</v>
      </c>
      <c r="P7904" s="29" t="n">
        <v>42855</v>
      </c>
      <c r="Q7904" s="29" t="n">
        <v>42960</v>
      </c>
      <c r="R7904" s="28" t="n">
        <v>585</v>
      </c>
      <c r="S7904" s="28" t="n">
        <f aca="false">IF(O7904="Won",R7904,IF(O7904="Lost",0,N7904))</f>
        <v>585</v>
      </c>
      <c r="T7904" s="30" t="n">
        <f aca="false">IF(AND(P7904&lt;&gt;"",Q7904&lt;&gt;""),Q7904-P7904,"")</f>
        <v>105</v>
      </c>
      <c r="U7904" s="30" t="str">
        <f aca="false">IF(AND(O7904="Engaging",P7904&lt;&gt;""),'Leia-me'!$B$5-P7904,"")</f>
        <v/>
      </c>
      <c r="V7904" s="25" t="str">
        <f aca="false">IF(O7904&lt;&gt;"Engaging","",IF(U7904&lt;='Leia-me'!$B$6,"Saudável",IF(U7904&lt;='Leia-me'!$B$7,"Esfriando",IF(U7904&lt;='Leia-me'!$B$8,"Última chance","Zumbi"))))</f>
        <v/>
      </c>
      <c r="W7904" s="25" t="n">
        <f aca="false">IF(O7904="Won",1,IF(O7904="Lost",0,""))</f>
        <v>1</v>
      </c>
      <c r="Y7904" s="25" t="str">
        <f aca="false">IF(E7904="","Sim","")</f>
        <v/>
      </c>
    </row>
    <row r="7905" customFormat="false" ht="15" hidden="false" customHeight="false" outlineLevel="0" collapsed="false">
      <c r="A7905" s="25" t="s">
        <v>8168</v>
      </c>
      <c r="B7905" s="25" t="s">
        <v>102</v>
      </c>
      <c r="C7905" s="25" t="s">
        <v>111</v>
      </c>
      <c r="D7905" s="25" t="s">
        <v>113</v>
      </c>
      <c r="G7905" s="31"/>
      <c r="H7905" s="32"/>
      <c r="L7905" s="25" t="s">
        <v>1834</v>
      </c>
      <c r="M7905" s="25" t="s">
        <v>171</v>
      </c>
      <c r="N7905" s="28" t="n">
        <v>4821</v>
      </c>
      <c r="O7905" s="25" t="s">
        <v>56</v>
      </c>
      <c r="P7905" s="29" t="n">
        <v>42856</v>
      </c>
      <c r="Q7905" s="33"/>
      <c r="R7905" s="34"/>
      <c r="S7905" s="28" t="n">
        <f aca="false">IF(O7905="Won",R7905,IF(O7905="Lost",0,N7905))</f>
        <v>4821</v>
      </c>
      <c r="T7905" s="30" t="str">
        <f aca="false">IF(AND(P7905&lt;&gt;"",Q7905&lt;&gt;""),Q7905-P7905,"")</f>
        <v/>
      </c>
      <c r="U7905" s="30" t="n">
        <f aca="false">IF(AND(O7905="Engaging",P7905&lt;&gt;""),'Leia-me'!$B$5-P7905,"")</f>
        <v>244</v>
      </c>
      <c r="V7905" s="25" t="str">
        <f aca="false">IF(O7905&lt;&gt;"Engaging","",IF(U7905&lt;='Leia-me'!$B$6,"Saudável",IF(U7905&lt;='Leia-me'!$B$7,"Esfriando",IF(U7905&lt;='Leia-me'!$B$8,"Última chance","Zumbi"))))</f>
        <v>Zumbi</v>
      </c>
      <c r="W7905" s="25" t="str">
        <f aca="false">IF(O7905="Won",1,IF(O7905="Lost",0,""))</f>
        <v/>
      </c>
      <c r="X7905" s="25" t="s">
        <v>1835</v>
      </c>
      <c r="Y7905" s="25" t="str">
        <f aca="false">IF(E7905="","Sim","")</f>
        <v>Sim</v>
      </c>
    </row>
    <row r="7906" customFormat="false" ht="15" hidden="false" customHeight="false" outlineLevel="0" collapsed="false">
      <c r="A7906" s="25" t="s">
        <v>8169</v>
      </c>
      <c r="B7906" s="25" t="s">
        <v>102</v>
      </c>
      <c r="C7906" s="25" t="s">
        <v>111</v>
      </c>
      <c r="D7906" s="25" t="s">
        <v>113</v>
      </c>
      <c r="E7906" s="25" t="s">
        <v>444</v>
      </c>
      <c r="F7906" s="25" t="s">
        <v>192</v>
      </c>
      <c r="G7906" s="26" t="n">
        <v>6354.87</v>
      </c>
      <c r="H7906" s="27" t="n">
        <v>16780</v>
      </c>
      <c r="I7906" s="25" t="s">
        <v>147</v>
      </c>
      <c r="J7906" s="25" t="s">
        <v>445</v>
      </c>
      <c r="K7906" s="25" t="n">
        <v>1996</v>
      </c>
      <c r="L7906" s="25" t="s">
        <v>186</v>
      </c>
      <c r="M7906" s="25" t="s">
        <v>171</v>
      </c>
      <c r="N7906" s="28" t="n">
        <v>550</v>
      </c>
      <c r="O7906" s="25" t="s">
        <v>55</v>
      </c>
      <c r="P7906" s="29" t="n">
        <v>42856</v>
      </c>
      <c r="Q7906" s="29" t="n">
        <v>42898</v>
      </c>
      <c r="R7906" s="28" t="n">
        <v>0</v>
      </c>
      <c r="S7906" s="28" t="n">
        <f aca="false">IF(O7906="Won",R7906,IF(O7906="Lost",0,N7906))</f>
        <v>0</v>
      </c>
      <c r="T7906" s="30" t="n">
        <f aca="false">IF(AND(P7906&lt;&gt;"",Q7906&lt;&gt;""),Q7906-P7906,"")</f>
        <v>42</v>
      </c>
      <c r="U7906" s="30" t="str">
        <f aca="false">IF(AND(O7906="Engaging",P7906&lt;&gt;""),'Leia-me'!$B$5-P7906,"")</f>
        <v/>
      </c>
      <c r="V7906" s="25" t="str">
        <f aca="false">IF(O7906&lt;&gt;"Engaging","",IF(U7906&lt;='Leia-me'!$B$6,"Saudável",IF(U7906&lt;='Leia-me'!$B$7,"Esfriando",IF(U7906&lt;='Leia-me'!$B$8,"Última chance","Zumbi"))))</f>
        <v/>
      </c>
      <c r="W7906" s="25" t="n">
        <f aca="false">IF(O7906="Won",1,IF(O7906="Lost",0,""))</f>
        <v>0</v>
      </c>
      <c r="Y7906" s="25" t="str">
        <f aca="false">IF(E7906="","Sim","")</f>
        <v/>
      </c>
    </row>
    <row r="7907" customFormat="false" ht="15" hidden="false" customHeight="false" outlineLevel="0" collapsed="false">
      <c r="A7907" s="25" t="s">
        <v>8170</v>
      </c>
      <c r="B7907" s="25" t="s">
        <v>102</v>
      </c>
      <c r="C7907" s="25" t="s">
        <v>111</v>
      </c>
      <c r="D7907" s="25" t="s">
        <v>113</v>
      </c>
      <c r="E7907" s="25" t="s">
        <v>1351</v>
      </c>
      <c r="F7907" s="25" t="s">
        <v>177</v>
      </c>
      <c r="G7907" s="26" t="n">
        <v>7537.24</v>
      </c>
      <c r="H7907" s="27" t="n">
        <v>20293</v>
      </c>
      <c r="I7907" s="25" t="s">
        <v>147</v>
      </c>
      <c r="K7907" s="25" t="n">
        <v>1993</v>
      </c>
      <c r="L7907" s="25" t="s">
        <v>1834</v>
      </c>
      <c r="M7907" s="25" t="s">
        <v>171</v>
      </c>
      <c r="N7907" s="28" t="n">
        <v>4821</v>
      </c>
      <c r="O7907" s="25" t="s">
        <v>54</v>
      </c>
      <c r="P7907" s="29" t="n">
        <v>42858</v>
      </c>
      <c r="Q7907" s="29" t="n">
        <v>42863</v>
      </c>
      <c r="R7907" s="28" t="n">
        <v>4604</v>
      </c>
      <c r="S7907" s="28" t="n">
        <f aca="false">IF(O7907="Won",R7907,IF(O7907="Lost",0,N7907))</f>
        <v>4604</v>
      </c>
      <c r="T7907" s="30" t="n">
        <f aca="false">IF(AND(P7907&lt;&gt;"",Q7907&lt;&gt;""),Q7907-P7907,"")</f>
        <v>5</v>
      </c>
      <c r="U7907" s="30" t="str">
        <f aca="false">IF(AND(O7907="Engaging",P7907&lt;&gt;""),'Leia-me'!$B$5-P7907,"")</f>
        <v/>
      </c>
      <c r="V7907" s="25" t="str">
        <f aca="false">IF(O7907&lt;&gt;"Engaging","",IF(U7907&lt;='Leia-me'!$B$6,"Saudável",IF(U7907&lt;='Leia-me'!$B$7,"Esfriando",IF(U7907&lt;='Leia-me'!$B$8,"Última chance","Zumbi"))))</f>
        <v/>
      </c>
      <c r="W7907" s="25" t="n">
        <f aca="false">IF(O7907="Won",1,IF(O7907="Lost",0,""))</f>
        <v>1</v>
      </c>
      <c r="X7907" s="25" t="s">
        <v>1835</v>
      </c>
      <c r="Y7907" s="25" t="str">
        <f aca="false">IF(E7907="","Sim","")</f>
        <v/>
      </c>
    </row>
    <row r="7908" customFormat="false" ht="15" hidden="false" customHeight="false" outlineLevel="0" collapsed="false">
      <c r="A7908" s="25" t="s">
        <v>8171</v>
      </c>
      <c r="B7908" s="25" t="s">
        <v>102</v>
      </c>
      <c r="C7908" s="25" t="s">
        <v>111</v>
      </c>
      <c r="D7908" s="25" t="s">
        <v>113</v>
      </c>
      <c r="E7908" s="25" t="s">
        <v>644</v>
      </c>
      <c r="F7908" s="25" t="s">
        <v>177</v>
      </c>
      <c r="G7908" s="26" t="n">
        <v>646.1</v>
      </c>
      <c r="H7908" s="27" t="n">
        <v>883</v>
      </c>
      <c r="I7908" s="25" t="s">
        <v>147</v>
      </c>
      <c r="J7908" s="25" t="s">
        <v>199</v>
      </c>
      <c r="K7908" s="25" t="n">
        <v>1993</v>
      </c>
      <c r="L7908" s="25" t="s">
        <v>170</v>
      </c>
      <c r="M7908" s="25" t="s">
        <v>171</v>
      </c>
      <c r="N7908" s="28" t="n">
        <v>1096</v>
      </c>
      <c r="O7908" s="25" t="s">
        <v>56</v>
      </c>
      <c r="P7908" s="29" t="n">
        <v>42860</v>
      </c>
      <c r="Q7908" s="33"/>
      <c r="R7908" s="34"/>
      <c r="S7908" s="28" t="n">
        <f aca="false">IF(O7908="Won",R7908,IF(O7908="Lost",0,N7908))</f>
        <v>1096</v>
      </c>
      <c r="T7908" s="30" t="str">
        <f aca="false">IF(AND(P7908&lt;&gt;"",Q7908&lt;&gt;""),Q7908-P7908,"")</f>
        <v/>
      </c>
      <c r="U7908" s="30" t="n">
        <f aca="false">IF(AND(O7908="Engaging",P7908&lt;&gt;""),'Leia-me'!$B$5-P7908,"")</f>
        <v>240</v>
      </c>
      <c r="V7908" s="25" t="str">
        <f aca="false">IF(O7908&lt;&gt;"Engaging","",IF(U7908&lt;='Leia-me'!$B$6,"Saudável",IF(U7908&lt;='Leia-me'!$B$7,"Esfriando",IF(U7908&lt;='Leia-me'!$B$8,"Última chance","Zumbi"))))</f>
        <v>Zumbi</v>
      </c>
      <c r="W7908" s="25" t="str">
        <f aca="false">IF(O7908="Won",1,IF(O7908="Lost",0,""))</f>
        <v/>
      </c>
      <c r="Y7908" s="25" t="str">
        <f aca="false">IF(E7908="","Sim","")</f>
        <v/>
      </c>
    </row>
    <row r="7909" customFormat="false" ht="15" hidden="false" customHeight="false" outlineLevel="0" collapsed="false">
      <c r="A7909" s="25" t="s">
        <v>8172</v>
      </c>
      <c r="B7909" s="25" t="s">
        <v>102</v>
      </c>
      <c r="C7909" s="25" t="s">
        <v>111</v>
      </c>
      <c r="D7909" s="25" t="s">
        <v>113</v>
      </c>
      <c r="E7909" s="25" t="s">
        <v>2739</v>
      </c>
      <c r="F7909" s="25" t="s">
        <v>159</v>
      </c>
      <c r="G7909" s="26" t="n">
        <v>2871.35</v>
      </c>
      <c r="H7909" s="27" t="n">
        <v>9561</v>
      </c>
      <c r="I7909" s="25" t="s">
        <v>147</v>
      </c>
      <c r="K7909" s="25" t="n">
        <v>1983</v>
      </c>
      <c r="L7909" s="25" t="s">
        <v>148</v>
      </c>
      <c r="M7909" s="25" t="s">
        <v>149</v>
      </c>
      <c r="N7909" s="28" t="n">
        <v>55</v>
      </c>
      <c r="O7909" s="25" t="s">
        <v>55</v>
      </c>
      <c r="P7909" s="29" t="n">
        <v>42860</v>
      </c>
      <c r="Q7909" s="29" t="n">
        <v>42871</v>
      </c>
      <c r="R7909" s="28" t="n">
        <v>0</v>
      </c>
      <c r="S7909" s="28" t="n">
        <f aca="false">IF(O7909="Won",R7909,IF(O7909="Lost",0,N7909))</f>
        <v>0</v>
      </c>
      <c r="T7909" s="30" t="n">
        <f aca="false">IF(AND(P7909&lt;&gt;"",Q7909&lt;&gt;""),Q7909-P7909,"")</f>
        <v>11</v>
      </c>
      <c r="U7909" s="30" t="str">
        <f aca="false">IF(AND(O7909="Engaging",P7909&lt;&gt;""),'Leia-me'!$B$5-P7909,"")</f>
        <v/>
      </c>
      <c r="V7909" s="25" t="str">
        <f aca="false">IF(O7909&lt;&gt;"Engaging","",IF(U7909&lt;='Leia-me'!$B$6,"Saudável",IF(U7909&lt;='Leia-me'!$B$7,"Esfriando",IF(U7909&lt;='Leia-me'!$B$8,"Última chance","Zumbi"))))</f>
        <v/>
      </c>
      <c r="W7909" s="25" t="n">
        <f aca="false">IF(O7909="Won",1,IF(O7909="Lost",0,""))</f>
        <v>0</v>
      </c>
      <c r="Y7909" s="25" t="str">
        <f aca="false">IF(E7909="","Sim","")</f>
        <v/>
      </c>
    </row>
    <row r="7910" customFormat="false" ht="15" hidden="false" customHeight="false" outlineLevel="0" collapsed="false">
      <c r="A7910" s="25" t="s">
        <v>8173</v>
      </c>
      <c r="B7910" s="25" t="s">
        <v>102</v>
      </c>
      <c r="C7910" s="25" t="s">
        <v>111</v>
      </c>
      <c r="D7910" s="25" t="s">
        <v>113</v>
      </c>
      <c r="E7910" s="25" t="s">
        <v>1090</v>
      </c>
      <c r="F7910" s="25" t="s">
        <v>155</v>
      </c>
      <c r="G7910" s="26" t="n">
        <v>6395.05</v>
      </c>
      <c r="H7910" s="27" t="n">
        <v>20275</v>
      </c>
      <c r="I7910" s="25" t="s">
        <v>147</v>
      </c>
      <c r="K7910" s="25" t="n">
        <v>1994</v>
      </c>
      <c r="L7910" s="25" t="s">
        <v>186</v>
      </c>
      <c r="M7910" s="25" t="s">
        <v>171</v>
      </c>
      <c r="N7910" s="28" t="n">
        <v>550</v>
      </c>
      <c r="O7910" s="25" t="s">
        <v>56</v>
      </c>
      <c r="P7910" s="29" t="n">
        <v>42861</v>
      </c>
      <c r="Q7910" s="33"/>
      <c r="R7910" s="34"/>
      <c r="S7910" s="28" t="n">
        <f aca="false">IF(O7910="Won",R7910,IF(O7910="Lost",0,N7910))</f>
        <v>550</v>
      </c>
      <c r="T7910" s="30" t="str">
        <f aca="false">IF(AND(P7910&lt;&gt;"",Q7910&lt;&gt;""),Q7910-P7910,"")</f>
        <v/>
      </c>
      <c r="U7910" s="30" t="n">
        <f aca="false">IF(AND(O7910="Engaging",P7910&lt;&gt;""),'Leia-me'!$B$5-P7910,"")</f>
        <v>239</v>
      </c>
      <c r="V7910" s="25" t="str">
        <f aca="false">IF(O7910&lt;&gt;"Engaging","",IF(U7910&lt;='Leia-me'!$B$6,"Saudável",IF(U7910&lt;='Leia-me'!$B$7,"Esfriando",IF(U7910&lt;='Leia-me'!$B$8,"Última chance","Zumbi"))))</f>
        <v>Zumbi</v>
      </c>
      <c r="W7910" s="25" t="str">
        <f aca="false">IF(O7910="Won",1,IF(O7910="Lost",0,""))</f>
        <v/>
      </c>
      <c r="Y7910" s="25" t="str">
        <f aca="false">IF(E7910="","Sim","")</f>
        <v/>
      </c>
    </row>
    <row r="7911" customFormat="false" ht="15" hidden="false" customHeight="false" outlineLevel="0" collapsed="false">
      <c r="A7911" s="25" t="s">
        <v>8174</v>
      </c>
      <c r="B7911" s="25" t="s">
        <v>102</v>
      </c>
      <c r="C7911" s="25" t="s">
        <v>111</v>
      </c>
      <c r="D7911" s="25" t="s">
        <v>113</v>
      </c>
      <c r="E7911" s="25" t="s">
        <v>665</v>
      </c>
      <c r="F7911" s="25" t="s">
        <v>211</v>
      </c>
      <c r="G7911" s="26" t="n">
        <v>4968.91</v>
      </c>
      <c r="H7911" s="27" t="n">
        <v>7523</v>
      </c>
      <c r="I7911" s="25" t="s">
        <v>147</v>
      </c>
      <c r="K7911" s="25" t="n">
        <v>1990</v>
      </c>
      <c r="L7911" s="25" t="s">
        <v>170</v>
      </c>
      <c r="M7911" s="25" t="s">
        <v>171</v>
      </c>
      <c r="N7911" s="28" t="n">
        <v>1096</v>
      </c>
      <c r="O7911" s="25" t="s">
        <v>55</v>
      </c>
      <c r="P7911" s="29" t="n">
        <v>42862</v>
      </c>
      <c r="Q7911" s="29" t="n">
        <v>42875</v>
      </c>
      <c r="R7911" s="28" t="n">
        <v>0</v>
      </c>
      <c r="S7911" s="28" t="n">
        <f aca="false">IF(O7911="Won",R7911,IF(O7911="Lost",0,N7911))</f>
        <v>0</v>
      </c>
      <c r="T7911" s="30" t="n">
        <f aca="false">IF(AND(P7911&lt;&gt;"",Q7911&lt;&gt;""),Q7911-P7911,"")</f>
        <v>13</v>
      </c>
      <c r="U7911" s="30" t="str">
        <f aca="false">IF(AND(O7911="Engaging",P7911&lt;&gt;""),'Leia-me'!$B$5-P7911,"")</f>
        <v/>
      </c>
      <c r="V7911" s="25" t="str">
        <f aca="false">IF(O7911&lt;&gt;"Engaging","",IF(U7911&lt;='Leia-me'!$B$6,"Saudável",IF(U7911&lt;='Leia-me'!$B$7,"Esfriando",IF(U7911&lt;='Leia-me'!$B$8,"Última chance","Zumbi"))))</f>
        <v/>
      </c>
      <c r="W7911" s="25" t="n">
        <f aca="false">IF(O7911="Won",1,IF(O7911="Lost",0,""))</f>
        <v>0</v>
      </c>
      <c r="Y7911" s="25" t="str">
        <f aca="false">IF(E7911="","Sim","")</f>
        <v/>
      </c>
    </row>
    <row r="7912" customFormat="false" ht="15" hidden="false" customHeight="false" outlineLevel="0" collapsed="false">
      <c r="A7912" s="25" t="s">
        <v>8175</v>
      </c>
      <c r="B7912" s="25" t="s">
        <v>102</v>
      </c>
      <c r="C7912" s="25" t="s">
        <v>111</v>
      </c>
      <c r="D7912" s="25" t="s">
        <v>113</v>
      </c>
      <c r="E7912" s="25" t="s">
        <v>494</v>
      </c>
      <c r="F7912" s="25" t="s">
        <v>192</v>
      </c>
      <c r="G7912" s="26" t="n">
        <v>11698.03</v>
      </c>
      <c r="H7912" s="27" t="n">
        <v>34288</v>
      </c>
      <c r="I7912" s="25" t="s">
        <v>147</v>
      </c>
      <c r="K7912" s="25" t="n">
        <v>1982</v>
      </c>
      <c r="L7912" s="25" t="s">
        <v>186</v>
      </c>
      <c r="M7912" s="25" t="s">
        <v>171</v>
      </c>
      <c r="N7912" s="28" t="n">
        <v>550</v>
      </c>
      <c r="O7912" s="25" t="s">
        <v>55</v>
      </c>
      <c r="P7912" s="29" t="n">
        <v>42864</v>
      </c>
      <c r="Q7912" s="29" t="n">
        <v>42955</v>
      </c>
      <c r="R7912" s="28" t="n">
        <v>0</v>
      </c>
      <c r="S7912" s="28" t="n">
        <f aca="false">IF(O7912="Won",R7912,IF(O7912="Lost",0,N7912))</f>
        <v>0</v>
      </c>
      <c r="T7912" s="30" t="n">
        <f aca="false">IF(AND(P7912&lt;&gt;"",Q7912&lt;&gt;""),Q7912-P7912,"")</f>
        <v>91</v>
      </c>
      <c r="U7912" s="30" t="str">
        <f aca="false">IF(AND(O7912="Engaging",P7912&lt;&gt;""),'Leia-me'!$B$5-P7912,"")</f>
        <v/>
      </c>
      <c r="V7912" s="25" t="str">
        <f aca="false">IF(O7912&lt;&gt;"Engaging","",IF(U7912&lt;='Leia-me'!$B$6,"Saudável",IF(U7912&lt;='Leia-me'!$B$7,"Esfriando",IF(U7912&lt;='Leia-me'!$B$8,"Última chance","Zumbi"))))</f>
        <v/>
      </c>
      <c r="W7912" s="25" t="n">
        <f aca="false">IF(O7912="Won",1,IF(O7912="Lost",0,""))</f>
        <v>0</v>
      </c>
      <c r="Y7912" s="25" t="str">
        <f aca="false">IF(E7912="","Sim","")</f>
        <v/>
      </c>
    </row>
    <row r="7913" customFormat="false" ht="15" hidden="false" customHeight="false" outlineLevel="0" collapsed="false">
      <c r="A7913" s="25" t="s">
        <v>8176</v>
      </c>
      <c r="B7913" s="25" t="s">
        <v>102</v>
      </c>
      <c r="C7913" s="25" t="s">
        <v>111</v>
      </c>
      <c r="D7913" s="25" t="s">
        <v>113</v>
      </c>
      <c r="E7913" s="25" t="s">
        <v>2484</v>
      </c>
      <c r="F7913" s="25" t="s">
        <v>155</v>
      </c>
      <c r="G7913" s="26" t="n">
        <v>1825.82</v>
      </c>
      <c r="H7913" s="27" t="n">
        <v>5595</v>
      </c>
      <c r="I7913" s="25" t="s">
        <v>147</v>
      </c>
      <c r="J7913" s="25" t="s">
        <v>156</v>
      </c>
      <c r="K7913" s="25" t="n">
        <v>1995</v>
      </c>
      <c r="L7913" s="25" t="s">
        <v>170</v>
      </c>
      <c r="M7913" s="25" t="s">
        <v>171</v>
      </c>
      <c r="N7913" s="28" t="n">
        <v>1096</v>
      </c>
      <c r="O7913" s="25" t="s">
        <v>54</v>
      </c>
      <c r="P7913" s="29" t="n">
        <v>42865</v>
      </c>
      <c r="Q7913" s="29" t="n">
        <v>42992</v>
      </c>
      <c r="R7913" s="28" t="n">
        <v>1220</v>
      </c>
      <c r="S7913" s="28" t="n">
        <f aca="false">IF(O7913="Won",R7913,IF(O7913="Lost",0,N7913))</f>
        <v>1220</v>
      </c>
      <c r="T7913" s="30" t="n">
        <f aca="false">IF(AND(P7913&lt;&gt;"",Q7913&lt;&gt;""),Q7913-P7913,"")</f>
        <v>127</v>
      </c>
      <c r="U7913" s="30" t="str">
        <f aca="false">IF(AND(O7913="Engaging",P7913&lt;&gt;""),'Leia-me'!$B$5-P7913,"")</f>
        <v/>
      </c>
      <c r="V7913" s="25" t="str">
        <f aca="false">IF(O7913&lt;&gt;"Engaging","",IF(U7913&lt;='Leia-me'!$B$6,"Saudável",IF(U7913&lt;='Leia-me'!$B$7,"Esfriando",IF(U7913&lt;='Leia-me'!$B$8,"Última chance","Zumbi"))))</f>
        <v/>
      </c>
      <c r="W7913" s="25" t="n">
        <f aca="false">IF(O7913="Won",1,IF(O7913="Lost",0,""))</f>
        <v>1</v>
      </c>
      <c r="Y7913" s="25" t="str">
        <f aca="false">IF(E7913="","Sim","")</f>
        <v/>
      </c>
    </row>
    <row r="7914" customFormat="false" ht="15" hidden="false" customHeight="false" outlineLevel="0" collapsed="false">
      <c r="A7914" s="25" t="s">
        <v>8177</v>
      </c>
      <c r="B7914" s="25" t="s">
        <v>102</v>
      </c>
      <c r="C7914" s="25" t="s">
        <v>111</v>
      </c>
      <c r="D7914" s="25" t="s">
        <v>113</v>
      </c>
      <c r="E7914" s="25" t="s">
        <v>151</v>
      </c>
      <c r="F7914" s="25" t="s">
        <v>146</v>
      </c>
      <c r="G7914" s="26" t="n">
        <v>587.34</v>
      </c>
      <c r="H7914" s="27" t="n">
        <v>1356</v>
      </c>
      <c r="I7914" s="25" t="s">
        <v>152</v>
      </c>
      <c r="K7914" s="25" t="n">
        <v>2012</v>
      </c>
      <c r="L7914" s="25" t="s">
        <v>186</v>
      </c>
      <c r="M7914" s="25" t="s">
        <v>171</v>
      </c>
      <c r="N7914" s="28" t="n">
        <v>550</v>
      </c>
      <c r="O7914" s="25" t="s">
        <v>56</v>
      </c>
      <c r="P7914" s="29" t="n">
        <v>42866</v>
      </c>
      <c r="Q7914" s="33"/>
      <c r="R7914" s="34"/>
      <c r="S7914" s="28" t="n">
        <f aca="false">IF(O7914="Won",R7914,IF(O7914="Lost",0,N7914))</f>
        <v>550</v>
      </c>
      <c r="T7914" s="30" t="str">
        <f aca="false">IF(AND(P7914&lt;&gt;"",Q7914&lt;&gt;""),Q7914-P7914,"")</f>
        <v/>
      </c>
      <c r="U7914" s="30" t="n">
        <f aca="false">IF(AND(O7914="Engaging",P7914&lt;&gt;""),'Leia-me'!$B$5-P7914,"")</f>
        <v>234</v>
      </c>
      <c r="V7914" s="25" t="str">
        <f aca="false">IF(O7914&lt;&gt;"Engaging","",IF(U7914&lt;='Leia-me'!$B$6,"Saudável",IF(U7914&lt;='Leia-me'!$B$7,"Esfriando",IF(U7914&lt;='Leia-me'!$B$8,"Última chance","Zumbi"))))</f>
        <v>Zumbi</v>
      </c>
      <c r="W7914" s="25" t="str">
        <f aca="false">IF(O7914="Won",1,IF(O7914="Lost",0,""))</f>
        <v/>
      </c>
      <c r="Y7914" s="25" t="str">
        <f aca="false">IF(E7914="","Sim","")</f>
        <v/>
      </c>
    </row>
    <row r="7915" customFormat="false" ht="15" hidden="false" customHeight="false" outlineLevel="0" collapsed="false">
      <c r="A7915" s="25" t="s">
        <v>8178</v>
      </c>
      <c r="B7915" s="25" t="s">
        <v>102</v>
      </c>
      <c r="C7915" s="25" t="s">
        <v>111</v>
      </c>
      <c r="D7915" s="25" t="s">
        <v>113</v>
      </c>
      <c r="E7915" s="25" t="s">
        <v>494</v>
      </c>
      <c r="F7915" s="25" t="s">
        <v>192</v>
      </c>
      <c r="G7915" s="26" t="n">
        <v>11698.03</v>
      </c>
      <c r="H7915" s="27" t="n">
        <v>34288</v>
      </c>
      <c r="I7915" s="25" t="s">
        <v>147</v>
      </c>
      <c r="K7915" s="25" t="n">
        <v>1982</v>
      </c>
      <c r="L7915" s="25" t="s">
        <v>1834</v>
      </c>
      <c r="M7915" s="25" t="s">
        <v>171</v>
      </c>
      <c r="N7915" s="28" t="n">
        <v>4821</v>
      </c>
      <c r="O7915" s="25" t="s">
        <v>55</v>
      </c>
      <c r="P7915" s="29" t="n">
        <v>42866</v>
      </c>
      <c r="Q7915" s="29" t="n">
        <v>42885</v>
      </c>
      <c r="R7915" s="28" t="n">
        <v>0</v>
      </c>
      <c r="S7915" s="28" t="n">
        <f aca="false">IF(O7915="Won",R7915,IF(O7915="Lost",0,N7915))</f>
        <v>0</v>
      </c>
      <c r="T7915" s="30" t="n">
        <f aca="false">IF(AND(P7915&lt;&gt;"",Q7915&lt;&gt;""),Q7915-P7915,"")</f>
        <v>19</v>
      </c>
      <c r="U7915" s="30" t="str">
        <f aca="false">IF(AND(O7915="Engaging",P7915&lt;&gt;""),'Leia-me'!$B$5-P7915,"")</f>
        <v/>
      </c>
      <c r="V7915" s="25" t="str">
        <f aca="false">IF(O7915&lt;&gt;"Engaging","",IF(U7915&lt;='Leia-me'!$B$6,"Saudável",IF(U7915&lt;='Leia-me'!$B$7,"Esfriando",IF(U7915&lt;='Leia-me'!$B$8,"Última chance","Zumbi"))))</f>
        <v/>
      </c>
      <c r="W7915" s="25" t="n">
        <f aca="false">IF(O7915="Won",1,IF(O7915="Lost",0,""))</f>
        <v>0</v>
      </c>
      <c r="X7915" s="25" t="s">
        <v>1835</v>
      </c>
      <c r="Y7915" s="25" t="str">
        <f aca="false">IF(E7915="","Sim","")</f>
        <v/>
      </c>
    </row>
    <row r="7916" customFormat="false" ht="15" hidden="false" customHeight="false" outlineLevel="0" collapsed="false">
      <c r="A7916" s="25" t="s">
        <v>8179</v>
      </c>
      <c r="B7916" s="25" t="s">
        <v>102</v>
      </c>
      <c r="C7916" s="25" t="s">
        <v>111</v>
      </c>
      <c r="D7916" s="25" t="s">
        <v>113</v>
      </c>
      <c r="E7916" s="25" t="s">
        <v>1158</v>
      </c>
      <c r="F7916" s="25" t="s">
        <v>185</v>
      </c>
      <c r="G7916" s="26" t="n">
        <v>7708.38</v>
      </c>
      <c r="H7916" s="27" t="n">
        <v>13756</v>
      </c>
      <c r="I7916" s="25" t="s">
        <v>147</v>
      </c>
      <c r="K7916" s="25" t="n">
        <v>1980</v>
      </c>
      <c r="L7916" s="25" t="s">
        <v>1834</v>
      </c>
      <c r="M7916" s="25" t="s">
        <v>171</v>
      </c>
      <c r="N7916" s="28" t="n">
        <v>4821</v>
      </c>
      <c r="O7916" s="25" t="s">
        <v>55</v>
      </c>
      <c r="P7916" s="29" t="n">
        <v>42867</v>
      </c>
      <c r="Q7916" s="29" t="n">
        <v>42950</v>
      </c>
      <c r="R7916" s="28" t="n">
        <v>0</v>
      </c>
      <c r="S7916" s="28" t="n">
        <f aca="false">IF(O7916="Won",R7916,IF(O7916="Lost",0,N7916))</f>
        <v>0</v>
      </c>
      <c r="T7916" s="30" t="n">
        <f aca="false">IF(AND(P7916&lt;&gt;"",Q7916&lt;&gt;""),Q7916-P7916,"")</f>
        <v>83</v>
      </c>
      <c r="U7916" s="30" t="str">
        <f aca="false">IF(AND(O7916="Engaging",P7916&lt;&gt;""),'Leia-me'!$B$5-P7916,"")</f>
        <v/>
      </c>
      <c r="V7916" s="25" t="str">
        <f aca="false">IF(O7916&lt;&gt;"Engaging","",IF(U7916&lt;='Leia-me'!$B$6,"Saudável",IF(U7916&lt;='Leia-me'!$B$7,"Esfriando",IF(U7916&lt;='Leia-me'!$B$8,"Última chance","Zumbi"))))</f>
        <v/>
      </c>
      <c r="W7916" s="25" t="n">
        <f aca="false">IF(O7916="Won",1,IF(O7916="Lost",0,""))</f>
        <v>0</v>
      </c>
      <c r="X7916" s="25" t="s">
        <v>1835</v>
      </c>
      <c r="Y7916" s="25" t="str">
        <f aca="false">IF(E7916="","Sim","")</f>
        <v/>
      </c>
    </row>
    <row r="7917" customFormat="false" ht="15" hidden="false" customHeight="false" outlineLevel="0" collapsed="false">
      <c r="A7917" s="25" t="s">
        <v>8180</v>
      </c>
      <c r="B7917" s="25" t="s">
        <v>102</v>
      </c>
      <c r="C7917" s="25" t="s">
        <v>111</v>
      </c>
      <c r="D7917" s="25" t="s">
        <v>113</v>
      </c>
      <c r="E7917" s="25" t="s">
        <v>444</v>
      </c>
      <c r="F7917" s="25" t="s">
        <v>192</v>
      </c>
      <c r="G7917" s="26" t="n">
        <v>6354.87</v>
      </c>
      <c r="H7917" s="27" t="n">
        <v>16780</v>
      </c>
      <c r="I7917" s="25" t="s">
        <v>147</v>
      </c>
      <c r="J7917" s="25" t="s">
        <v>445</v>
      </c>
      <c r="K7917" s="25" t="n">
        <v>1996</v>
      </c>
      <c r="L7917" s="25" t="s">
        <v>178</v>
      </c>
      <c r="M7917" s="25" t="s">
        <v>171</v>
      </c>
      <c r="N7917" s="28" t="n">
        <v>5482</v>
      </c>
      <c r="O7917" s="25" t="s">
        <v>54</v>
      </c>
      <c r="P7917" s="29" t="n">
        <v>42867</v>
      </c>
      <c r="Q7917" s="29" t="n">
        <v>42908</v>
      </c>
      <c r="R7917" s="28" t="n">
        <v>5698</v>
      </c>
      <c r="S7917" s="28" t="n">
        <f aca="false">IF(O7917="Won",R7917,IF(O7917="Lost",0,N7917))</f>
        <v>5698</v>
      </c>
      <c r="T7917" s="30" t="n">
        <f aca="false">IF(AND(P7917&lt;&gt;"",Q7917&lt;&gt;""),Q7917-P7917,"")</f>
        <v>41</v>
      </c>
      <c r="U7917" s="30" t="str">
        <f aca="false">IF(AND(O7917="Engaging",P7917&lt;&gt;""),'Leia-me'!$B$5-P7917,"")</f>
        <v/>
      </c>
      <c r="V7917" s="25" t="str">
        <f aca="false">IF(O7917&lt;&gt;"Engaging","",IF(U7917&lt;='Leia-me'!$B$6,"Saudável",IF(U7917&lt;='Leia-me'!$B$7,"Esfriando",IF(U7917&lt;='Leia-me'!$B$8,"Última chance","Zumbi"))))</f>
        <v/>
      </c>
      <c r="W7917" s="25" t="n">
        <f aca="false">IF(O7917="Won",1,IF(O7917="Lost",0,""))</f>
        <v>1</v>
      </c>
      <c r="Y7917" s="25" t="str">
        <f aca="false">IF(E7917="","Sim","")</f>
        <v/>
      </c>
    </row>
    <row r="7918" customFormat="false" ht="15" hidden="false" customHeight="false" outlineLevel="0" collapsed="false">
      <c r="A7918" s="25" t="s">
        <v>8181</v>
      </c>
      <c r="B7918" s="25" t="s">
        <v>102</v>
      </c>
      <c r="C7918" s="25" t="s">
        <v>111</v>
      </c>
      <c r="D7918" s="25" t="s">
        <v>113</v>
      </c>
      <c r="G7918" s="31"/>
      <c r="H7918" s="32"/>
      <c r="L7918" s="25" t="s">
        <v>186</v>
      </c>
      <c r="M7918" s="25" t="s">
        <v>171</v>
      </c>
      <c r="N7918" s="28" t="n">
        <v>550</v>
      </c>
      <c r="O7918" s="25" t="s">
        <v>56</v>
      </c>
      <c r="P7918" s="29" t="n">
        <v>42870</v>
      </c>
      <c r="Q7918" s="33"/>
      <c r="R7918" s="34"/>
      <c r="S7918" s="28" t="n">
        <f aca="false">IF(O7918="Won",R7918,IF(O7918="Lost",0,N7918))</f>
        <v>550</v>
      </c>
      <c r="T7918" s="30" t="str">
        <f aca="false">IF(AND(P7918&lt;&gt;"",Q7918&lt;&gt;""),Q7918-P7918,"")</f>
        <v/>
      </c>
      <c r="U7918" s="30" t="n">
        <f aca="false">IF(AND(O7918="Engaging",P7918&lt;&gt;""),'Leia-me'!$B$5-P7918,"")</f>
        <v>230</v>
      </c>
      <c r="V7918" s="25" t="str">
        <f aca="false">IF(O7918&lt;&gt;"Engaging","",IF(U7918&lt;='Leia-me'!$B$6,"Saudável",IF(U7918&lt;='Leia-me'!$B$7,"Esfriando",IF(U7918&lt;='Leia-me'!$B$8,"Última chance","Zumbi"))))</f>
        <v>Zumbi</v>
      </c>
      <c r="W7918" s="25" t="str">
        <f aca="false">IF(O7918="Won",1,IF(O7918="Lost",0,""))</f>
        <v/>
      </c>
      <c r="Y7918" s="25" t="str">
        <f aca="false">IF(E7918="","Sim","")</f>
        <v>Sim</v>
      </c>
    </row>
    <row r="7919" customFormat="false" ht="15" hidden="false" customHeight="false" outlineLevel="0" collapsed="false">
      <c r="A7919" s="25" t="s">
        <v>8182</v>
      </c>
      <c r="B7919" s="25" t="s">
        <v>102</v>
      </c>
      <c r="C7919" s="25" t="s">
        <v>111</v>
      </c>
      <c r="D7919" s="25" t="s">
        <v>113</v>
      </c>
      <c r="E7919" s="25" t="s">
        <v>2739</v>
      </c>
      <c r="F7919" s="25" t="s">
        <v>159</v>
      </c>
      <c r="G7919" s="26" t="n">
        <v>2871.35</v>
      </c>
      <c r="H7919" s="27" t="n">
        <v>9561</v>
      </c>
      <c r="I7919" s="25" t="s">
        <v>147</v>
      </c>
      <c r="K7919" s="25" t="n">
        <v>1983</v>
      </c>
      <c r="L7919" s="25" t="s">
        <v>186</v>
      </c>
      <c r="M7919" s="25" t="s">
        <v>171</v>
      </c>
      <c r="N7919" s="28" t="n">
        <v>550</v>
      </c>
      <c r="O7919" s="25" t="s">
        <v>54</v>
      </c>
      <c r="P7919" s="29" t="n">
        <v>42870</v>
      </c>
      <c r="Q7919" s="29" t="n">
        <v>42880</v>
      </c>
      <c r="R7919" s="28" t="n">
        <v>549</v>
      </c>
      <c r="S7919" s="28" t="n">
        <f aca="false">IF(O7919="Won",R7919,IF(O7919="Lost",0,N7919))</f>
        <v>549</v>
      </c>
      <c r="T7919" s="30" t="n">
        <f aca="false">IF(AND(P7919&lt;&gt;"",Q7919&lt;&gt;""),Q7919-P7919,"")</f>
        <v>10</v>
      </c>
      <c r="U7919" s="30" t="str">
        <f aca="false">IF(AND(O7919="Engaging",P7919&lt;&gt;""),'Leia-me'!$B$5-P7919,"")</f>
        <v/>
      </c>
      <c r="V7919" s="25" t="str">
        <f aca="false">IF(O7919&lt;&gt;"Engaging","",IF(U7919&lt;='Leia-me'!$B$6,"Saudável",IF(U7919&lt;='Leia-me'!$B$7,"Esfriando",IF(U7919&lt;='Leia-me'!$B$8,"Última chance","Zumbi"))))</f>
        <v/>
      </c>
      <c r="W7919" s="25" t="n">
        <f aca="false">IF(O7919="Won",1,IF(O7919="Lost",0,""))</f>
        <v>1</v>
      </c>
      <c r="Y7919" s="25" t="str">
        <f aca="false">IF(E7919="","Sim","")</f>
        <v/>
      </c>
    </row>
    <row r="7920" customFormat="false" ht="15" hidden="false" customHeight="false" outlineLevel="0" collapsed="false">
      <c r="A7920" s="25" t="s">
        <v>8183</v>
      </c>
      <c r="B7920" s="25" t="s">
        <v>102</v>
      </c>
      <c r="C7920" s="25" t="s">
        <v>111</v>
      </c>
      <c r="D7920" s="25" t="s">
        <v>113</v>
      </c>
      <c r="E7920" s="25" t="s">
        <v>1351</v>
      </c>
      <c r="F7920" s="25" t="s">
        <v>177</v>
      </c>
      <c r="G7920" s="26" t="n">
        <v>7537.24</v>
      </c>
      <c r="H7920" s="27" t="n">
        <v>20293</v>
      </c>
      <c r="I7920" s="25" t="s">
        <v>147</v>
      </c>
      <c r="K7920" s="25" t="n">
        <v>1993</v>
      </c>
      <c r="L7920" s="25" t="s">
        <v>160</v>
      </c>
      <c r="M7920" s="25" t="s">
        <v>149</v>
      </c>
      <c r="N7920" s="28" t="n">
        <v>3393</v>
      </c>
      <c r="O7920" s="25" t="s">
        <v>56</v>
      </c>
      <c r="P7920" s="29" t="n">
        <v>42872</v>
      </c>
      <c r="Q7920" s="33"/>
      <c r="R7920" s="34"/>
      <c r="S7920" s="28" t="n">
        <f aca="false">IF(O7920="Won",R7920,IF(O7920="Lost",0,N7920))</f>
        <v>3393</v>
      </c>
      <c r="T7920" s="30" t="str">
        <f aca="false">IF(AND(P7920&lt;&gt;"",Q7920&lt;&gt;""),Q7920-P7920,"")</f>
        <v/>
      </c>
      <c r="U7920" s="30" t="n">
        <f aca="false">IF(AND(O7920="Engaging",P7920&lt;&gt;""),'Leia-me'!$B$5-P7920,"")</f>
        <v>228</v>
      </c>
      <c r="V7920" s="25" t="str">
        <f aca="false">IF(O7920&lt;&gt;"Engaging","",IF(U7920&lt;='Leia-me'!$B$6,"Saudável",IF(U7920&lt;='Leia-me'!$B$7,"Esfriando",IF(U7920&lt;='Leia-me'!$B$8,"Última chance","Zumbi"))))</f>
        <v>Zumbi</v>
      </c>
      <c r="W7920" s="25" t="str">
        <f aca="false">IF(O7920="Won",1,IF(O7920="Lost",0,""))</f>
        <v/>
      </c>
      <c r="Y7920" s="25" t="str">
        <f aca="false">IF(E7920="","Sim","")</f>
        <v/>
      </c>
    </row>
    <row r="7921" customFormat="false" ht="15" hidden="false" customHeight="false" outlineLevel="0" collapsed="false">
      <c r="A7921" s="25" t="s">
        <v>8184</v>
      </c>
      <c r="B7921" s="25" t="s">
        <v>102</v>
      </c>
      <c r="C7921" s="25" t="s">
        <v>111</v>
      </c>
      <c r="D7921" s="25" t="s">
        <v>113</v>
      </c>
      <c r="E7921" s="25" t="s">
        <v>417</v>
      </c>
      <c r="F7921" s="25" t="s">
        <v>211</v>
      </c>
      <c r="G7921" s="26" t="n">
        <v>223.8</v>
      </c>
      <c r="H7921" s="27" t="n">
        <v>299</v>
      </c>
      <c r="I7921" s="25" t="s">
        <v>147</v>
      </c>
      <c r="K7921" s="25" t="n">
        <v>2003</v>
      </c>
      <c r="L7921" s="25" t="s">
        <v>170</v>
      </c>
      <c r="M7921" s="25" t="s">
        <v>171</v>
      </c>
      <c r="N7921" s="28" t="n">
        <v>1096</v>
      </c>
      <c r="O7921" s="25" t="s">
        <v>56</v>
      </c>
      <c r="P7921" s="29" t="n">
        <v>42873</v>
      </c>
      <c r="Q7921" s="33"/>
      <c r="R7921" s="34"/>
      <c r="S7921" s="28" t="n">
        <f aca="false">IF(O7921="Won",R7921,IF(O7921="Lost",0,N7921))</f>
        <v>1096</v>
      </c>
      <c r="T7921" s="30" t="str">
        <f aca="false">IF(AND(P7921&lt;&gt;"",Q7921&lt;&gt;""),Q7921-P7921,"")</f>
        <v/>
      </c>
      <c r="U7921" s="30" t="n">
        <f aca="false">IF(AND(O7921="Engaging",P7921&lt;&gt;""),'Leia-me'!$B$5-P7921,"")</f>
        <v>227</v>
      </c>
      <c r="V7921" s="25" t="str">
        <f aca="false">IF(O7921&lt;&gt;"Engaging","",IF(U7921&lt;='Leia-me'!$B$6,"Saudável",IF(U7921&lt;='Leia-me'!$B$7,"Esfriando",IF(U7921&lt;='Leia-me'!$B$8,"Última chance","Zumbi"))))</f>
        <v>Zumbi</v>
      </c>
      <c r="W7921" s="25" t="str">
        <f aca="false">IF(O7921="Won",1,IF(O7921="Lost",0,""))</f>
        <v/>
      </c>
      <c r="Y7921" s="25" t="str">
        <f aca="false">IF(E7921="","Sim","")</f>
        <v/>
      </c>
    </row>
    <row r="7922" customFormat="false" ht="15" hidden="false" customHeight="false" outlineLevel="0" collapsed="false">
      <c r="A7922" s="25" t="s">
        <v>8185</v>
      </c>
      <c r="B7922" s="25" t="s">
        <v>102</v>
      </c>
      <c r="C7922" s="25" t="s">
        <v>111</v>
      </c>
      <c r="D7922" s="25" t="s">
        <v>113</v>
      </c>
      <c r="G7922" s="31"/>
      <c r="H7922" s="32"/>
      <c r="L7922" s="25" t="s">
        <v>170</v>
      </c>
      <c r="M7922" s="25" t="s">
        <v>171</v>
      </c>
      <c r="N7922" s="28" t="n">
        <v>1096</v>
      </c>
      <c r="O7922" s="25" t="s">
        <v>56</v>
      </c>
      <c r="P7922" s="29" t="n">
        <v>42874</v>
      </c>
      <c r="Q7922" s="33"/>
      <c r="R7922" s="34"/>
      <c r="S7922" s="28" t="n">
        <f aca="false">IF(O7922="Won",R7922,IF(O7922="Lost",0,N7922))</f>
        <v>1096</v>
      </c>
      <c r="T7922" s="30" t="str">
        <f aca="false">IF(AND(P7922&lt;&gt;"",Q7922&lt;&gt;""),Q7922-P7922,"")</f>
        <v/>
      </c>
      <c r="U7922" s="30" t="n">
        <f aca="false">IF(AND(O7922="Engaging",P7922&lt;&gt;""),'Leia-me'!$B$5-P7922,"")</f>
        <v>226</v>
      </c>
      <c r="V7922" s="25" t="str">
        <f aca="false">IF(O7922&lt;&gt;"Engaging","",IF(U7922&lt;='Leia-me'!$B$6,"Saudável",IF(U7922&lt;='Leia-me'!$B$7,"Esfriando",IF(U7922&lt;='Leia-me'!$B$8,"Última chance","Zumbi"))))</f>
        <v>Zumbi</v>
      </c>
      <c r="W7922" s="25" t="str">
        <f aca="false">IF(O7922="Won",1,IF(O7922="Lost",0,""))</f>
        <v/>
      </c>
      <c r="Y7922" s="25" t="str">
        <f aca="false">IF(E7922="","Sim","")</f>
        <v>Sim</v>
      </c>
    </row>
    <row r="7923" customFormat="false" ht="15" hidden="false" customHeight="false" outlineLevel="0" collapsed="false">
      <c r="A7923" s="25" t="s">
        <v>8186</v>
      </c>
      <c r="B7923" s="25" t="s">
        <v>102</v>
      </c>
      <c r="C7923" s="25" t="s">
        <v>111</v>
      </c>
      <c r="D7923" s="25" t="s">
        <v>113</v>
      </c>
      <c r="E7923" s="25" t="s">
        <v>428</v>
      </c>
      <c r="F7923" s="25" t="s">
        <v>267</v>
      </c>
      <c r="G7923" s="26" t="n">
        <v>792.46</v>
      </c>
      <c r="H7923" s="27" t="n">
        <v>1299</v>
      </c>
      <c r="I7923" s="25" t="s">
        <v>147</v>
      </c>
      <c r="K7923" s="25" t="n">
        <v>1982</v>
      </c>
      <c r="L7923" s="25" t="s">
        <v>170</v>
      </c>
      <c r="M7923" s="25" t="s">
        <v>171</v>
      </c>
      <c r="N7923" s="28" t="n">
        <v>1096</v>
      </c>
      <c r="O7923" s="25" t="s">
        <v>55</v>
      </c>
      <c r="P7923" s="29" t="n">
        <v>42875</v>
      </c>
      <c r="Q7923" s="29" t="n">
        <v>42968</v>
      </c>
      <c r="R7923" s="28" t="n">
        <v>0</v>
      </c>
      <c r="S7923" s="28" t="n">
        <f aca="false">IF(O7923="Won",R7923,IF(O7923="Lost",0,N7923))</f>
        <v>0</v>
      </c>
      <c r="T7923" s="30" t="n">
        <f aca="false">IF(AND(P7923&lt;&gt;"",Q7923&lt;&gt;""),Q7923-P7923,"")</f>
        <v>93</v>
      </c>
      <c r="U7923" s="30" t="str">
        <f aca="false">IF(AND(O7923="Engaging",P7923&lt;&gt;""),'Leia-me'!$B$5-P7923,"")</f>
        <v/>
      </c>
      <c r="V7923" s="25" t="str">
        <f aca="false">IF(O7923&lt;&gt;"Engaging","",IF(U7923&lt;='Leia-me'!$B$6,"Saudável",IF(U7923&lt;='Leia-me'!$B$7,"Esfriando",IF(U7923&lt;='Leia-me'!$B$8,"Última chance","Zumbi"))))</f>
        <v/>
      </c>
      <c r="W7923" s="25" t="n">
        <f aca="false">IF(O7923="Won",1,IF(O7923="Lost",0,""))</f>
        <v>0</v>
      </c>
      <c r="Y7923" s="25" t="str">
        <f aca="false">IF(E7923="","Sim","")</f>
        <v/>
      </c>
    </row>
    <row r="7924" customFormat="false" ht="15" hidden="false" customHeight="false" outlineLevel="0" collapsed="false">
      <c r="A7924" s="25" t="s">
        <v>8187</v>
      </c>
      <c r="B7924" s="25" t="s">
        <v>102</v>
      </c>
      <c r="C7924" s="25" t="s">
        <v>111</v>
      </c>
      <c r="D7924" s="25" t="s">
        <v>113</v>
      </c>
      <c r="G7924" s="31"/>
      <c r="H7924" s="32"/>
      <c r="L7924" s="25" t="s">
        <v>186</v>
      </c>
      <c r="M7924" s="25" t="s">
        <v>171</v>
      </c>
      <c r="N7924" s="28" t="n">
        <v>550</v>
      </c>
      <c r="O7924" s="25" t="s">
        <v>56</v>
      </c>
      <c r="P7924" s="29" t="n">
        <v>42876</v>
      </c>
      <c r="Q7924" s="33"/>
      <c r="R7924" s="34"/>
      <c r="S7924" s="28" t="n">
        <f aca="false">IF(O7924="Won",R7924,IF(O7924="Lost",0,N7924))</f>
        <v>550</v>
      </c>
      <c r="T7924" s="30" t="str">
        <f aca="false">IF(AND(P7924&lt;&gt;"",Q7924&lt;&gt;""),Q7924-P7924,"")</f>
        <v/>
      </c>
      <c r="U7924" s="30" t="n">
        <f aca="false">IF(AND(O7924="Engaging",P7924&lt;&gt;""),'Leia-me'!$B$5-P7924,"")</f>
        <v>224</v>
      </c>
      <c r="V7924" s="25" t="str">
        <f aca="false">IF(O7924&lt;&gt;"Engaging","",IF(U7924&lt;='Leia-me'!$B$6,"Saudável",IF(U7924&lt;='Leia-me'!$B$7,"Esfriando",IF(U7924&lt;='Leia-me'!$B$8,"Última chance","Zumbi"))))</f>
        <v>Zumbi</v>
      </c>
      <c r="W7924" s="25" t="str">
        <f aca="false">IF(O7924="Won",1,IF(O7924="Lost",0,""))</f>
        <v/>
      </c>
      <c r="Y7924" s="25" t="str">
        <f aca="false">IF(E7924="","Sim","")</f>
        <v>Sim</v>
      </c>
    </row>
    <row r="7925" customFormat="false" ht="15" hidden="false" customHeight="false" outlineLevel="0" collapsed="false">
      <c r="A7925" s="25" t="s">
        <v>8188</v>
      </c>
      <c r="B7925" s="25" t="s">
        <v>102</v>
      </c>
      <c r="C7925" s="25" t="s">
        <v>111</v>
      </c>
      <c r="D7925" s="25" t="s">
        <v>113</v>
      </c>
      <c r="G7925" s="31"/>
      <c r="H7925" s="32"/>
      <c r="L7925" s="25" t="s">
        <v>178</v>
      </c>
      <c r="M7925" s="25" t="s">
        <v>171</v>
      </c>
      <c r="N7925" s="28" t="n">
        <v>5482</v>
      </c>
      <c r="O7925" s="25" t="s">
        <v>56</v>
      </c>
      <c r="P7925" s="29" t="n">
        <v>42876</v>
      </c>
      <c r="Q7925" s="33"/>
      <c r="R7925" s="34"/>
      <c r="S7925" s="28" t="n">
        <f aca="false">IF(O7925="Won",R7925,IF(O7925="Lost",0,N7925))</f>
        <v>5482</v>
      </c>
      <c r="T7925" s="30" t="str">
        <f aca="false">IF(AND(P7925&lt;&gt;"",Q7925&lt;&gt;""),Q7925-P7925,"")</f>
        <v/>
      </c>
      <c r="U7925" s="30" t="n">
        <f aca="false">IF(AND(O7925="Engaging",P7925&lt;&gt;""),'Leia-me'!$B$5-P7925,"")</f>
        <v>224</v>
      </c>
      <c r="V7925" s="25" t="str">
        <f aca="false">IF(O7925&lt;&gt;"Engaging","",IF(U7925&lt;='Leia-me'!$B$6,"Saudável",IF(U7925&lt;='Leia-me'!$B$7,"Esfriando",IF(U7925&lt;='Leia-me'!$B$8,"Última chance","Zumbi"))))</f>
        <v>Zumbi</v>
      </c>
      <c r="W7925" s="25" t="str">
        <f aca="false">IF(O7925="Won",1,IF(O7925="Lost",0,""))</f>
        <v/>
      </c>
      <c r="Y7925" s="25" t="str">
        <f aca="false">IF(E7925="","Sim","")</f>
        <v>Sim</v>
      </c>
    </row>
    <row r="7926" customFormat="false" ht="15" hidden="false" customHeight="false" outlineLevel="0" collapsed="false">
      <c r="A7926" s="25" t="s">
        <v>8189</v>
      </c>
      <c r="B7926" s="25" t="s">
        <v>102</v>
      </c>
      <c r="C7926" s="25" t="s">
        <v>111</v>
      </c>
      <c r="D7926" s="25" t="s">
        <v>113</v>
      </c>
      <c r="E7926" s="25" t="s">
        <v>1795</v>
      </c>
      <c r="F7926" s="25" t="s">
        <v>177</v>
      </c>
      <c r="G7926" s="26" t="n">
        <v>355.23</v>
      </c>
      <c r="H7926" s="27" t="n">
        <v>853</v>
      </c>
      <c r="I7926" s="25" t="s">
        <v>147</v>
      </c>
      <c r="K7926" s="25" t="n">
        <v>1994</v>
      </c>
      <c r="L7926" s="25" t="s">
        <v>148</v>
      </c>
      <c r="M7926" s="25" t="s">
        <v>149</v>
      </c>
      <c r="N7926" s="28" t="n">
        <v>55</v>
      </c>
      <c r="O7926" s="25" t="s">
        <v>56</v>
      </c>
      <c r="P7926" s="29" t="n">
        <v>42877</v>
      </c>
      <c r="Q7926" s="33"/>
      <c r="R7926" s="34"/>
      <c r="S7926" s="28" t="n">
        <f aca="false">IF(O7926="Won",R7926,IF(O7926="Lost",0,N7926))</f>
        <v>55</v>
      </c>
      <c r="T7926" s="30" t="str">
        <f aca="false">IF(AND(P7926&lt;&gt;"",Q7926&lt;&gt;""),Q7926-P7926,"")</f>
        <v/>
      </c>
      <c r="U7926" s="30" t="n">
        <f aca="false">IF(AND(O7926="Engaging",P7926&lt;&gt;""),'Leia-me'!$B$5-P7926,"")</f>
        <v>223</v>
      </c>
      <c r="V7926" s="25" t="str">
        <f aca="false">IF(O7926&lt;&gt;"Engaging","",IF(U7926&lt;='Leia-me'!$B$6,"Saudável",IF(U7926&lt;='Leia-me'!$B$7,"Esfriando",IF(U7926&lt;='Leia-me'!$B$8,"Última chance","Zumbi"))))</f>
        <v>Zumbi</v>
      </c>
      <c r="W7926" s="25" t="str">
        <f aca="false">IF(O7926="Won",1,IF(O7926="Lost",0,""))</f>
        <v/>
      </c>
      <c r="Y7926" s="25" t="str">
        <f aca="false">IF(E7926="","Sim","")</f>
        <v/>
      </c>
    </row>
    <row r="7927" customFormat="false" ht="15" hidden="false" customHeight="false" outlineLevel="0" collapsed="false">
      <c r="A7927" s="25" t="s">
        <v>8190</v>
      </c>
      <c r="B7927" s="25" t="s">
        <v>102</v>
      </c>
      <c r="C7927" s="25" t="s">
        <v>111</v>
      </c>
      <c r="D7927" s="25" t="s">
        <v>113</v>
      </c>
      <c r="E7927" s="25" t="s">
        <v>218</v>
      </c>
      <c r="F7927" s="25" t="s">
        <v>146</v>
      </c>
      <c r="G7927" s="26" t="n">
        <v>4.54</v>
      </c>
      <c r="H7927" s="27" t="n">
        <v>9</v>
      </c>
      <c r="I7927" s="25" t="s">
        <v>147</v>
      </c>
      <c r="K7927" s="25" t="n">
        <v>2017</v>
      </c>
      <c r="L7927" s="25" t="s">
        <v>186</v>
      </c>
      <c r="M7927" s="25" t="s">
        <v>171</v>
      </c>
      <c r="N7927" s="28" t="n">
        <v>550</v>
      </c>
      <c r="O7927" s="25" t="s">
        <v>54</v>
      </c>
      <c r="P7927" s="29" t="n">
        <v>42877</v>
      </c>
      <c r="Q7927" s="29" t="n">
        <v>43003</v>
      </c>
      <c r="R7927" s="28" t="n">
        <v>584</v>
      </c>
      <c r="S7927" s="28" t="n">
        <f aca="false">IF(O7927="Won",R7927,IF(O7927="Lost",0,N7927))</f>
        <v>584</v>
      </c>
      <c r="T7927" s="30" t="n">
        <f aca="false">IF(AND(P7927&lt;&gt;"",Q7927&lt;&gt;""),Q7927-P7927,"")</f>
        <v>126</v>
      </c>
      <c r="U7927" s="30" t="str">
        <f aca="false">IF(AND(O7927="Engaging",P7927&lt;&gt;""),'Leia-me'!$B$5-P7927,"")</f>
        <v/>
      </c>
      <c r="V7927" s="25" t="str">
        <f aca="false">IF(O7927&lt;&gt;"Engaging","",IF(U7927&lt;='Leia-me'!$B$6,"Saudável",IF(U7927&lt;='Leia-me'!$B$7,"Esfriando",IF(U7927&lt;='Leia-me'!$B$8,"Última chance","Zumbi"))))</f>
        <v/>
      </c>
      <c r="W7927" s="25" t="n">
        <f aca="false">IF(O7927="Won",1,IF(O7927="Lost",0,""))</f>
        <v>1</v>
      </c>
      <c r="Y7927" s="25" t="str">
        <f aca="false">IF(E7927="","Sim","")</f>
        <v/>
      </c>
    </row>
    <row r="7928" customFormat="false" ht="15" hidden="false" customHeight="false" outlineLevel="0" collapsed="false">
      <c r="A7928" s="25" t="s">
        <v>8191</v>
      </c>
      <c r="B7928" s="25" t="s">
        <v>102</v>
      </c>
      <c r="C7928" s="25" t="s">
        <v>111</v>
      </c>
      <c r="D7928" s="25" t="s">
        <v>113</v>
      </c>
      <c r="E7928" s="25" t="s">
        <v>419</v>
      </c>
      <c r="F7928" s="25" t="s">
        <v>146</v>
      </c>
      <c r="G7928" s="26" t="n">
        <v>2741.37</v>
      </c>
      <c r="H7928" s="27" t="n">
        <v>9226</v>
      </c>
      <c r="I7928" s="25" t="s">
        <v>147</v>
      </c>
      <c r="K7928" s="25" t="n">
        <v>1985</v>
      </c>
      <c r="L7928" s="25" t="s">
        <v>170</v>
      </c>
      <c r="M7928" s="25" t="s">
        <v>171</v>
      </c>
      <c r="N7928" s="28" t="n">
        <v>1096</v>
      </c>
      <c r="O7928" s="25" t="s">
        <v>55</v>
      </c>
      <c r="P7928" s="29" t="n">
        <v>42878</v>
      </c>
      <c r="Q7928" s="29" t="n">
        <v>42949</v>
      </c>
      <c r="R7928" s="28" t="n">
        <v>0</v>
      </c>
      <c r="S7928" s="28" t="n">
        <f aca="false">IF(O7928="Won",R7928,IF(O7928="Lost",0,N7928))</f>
        <v>0</v>
      </c>
      <c r="T7928" s="30" t="n">
        <f aca="false">IF(AND(P7928&lt;&gt;"",Q7928&lt;&gt;""),Q7928-P7928,"")</f>
        <v>71</v>
      </c>
      <c r="U7928" s="30" t="str">
        <f aca="false">IF(AND(O7928="Engaging",P7928&lt;&gt;""),'Leia-me'!$B$5-P7928,"")</f>
        <v/>
      </c>
      <c r="V7928" s="25" t="str">
        <f aca="false">IF(O7928&lt;&gt;"Engaging","",IF(U7928&lt;='Leia-me'!$B$6,"Saudável",IF(U7928&lt;='Leia-me'!$B$7,"Esfriando",IF(U7928&lt;='Leia-me'!$B$8,"Última chance","Zumbi"))))</f>
        <v/>
      </c>
      <c r="W7928" s="25" t="n">
        <f aca="false">IF(O7928="Won",1,IF(O7928="Lost",0,""))</f>
        <v>0</v>
      </c>
      <c r="Y7928" s="25" t="str">
        <f aca="false">IF(E7928="","Sim","")</f>
        <v/>
      </c>
    </row>
    <row r="7929" customFormat="false" ht="15" hidden="false" customHeight="false" outlineLevel="0" collapsed="false">
      <c r="A7929" s="25" t="s">
        <v>8192</v>
      </c>
      <c r="B7929" s="25" t="s">
        <v>102</v>
      </c>
      <c r="C7929" s="25" t="s">
        <v>111</v>
      </c>
      <c r="D7929" s="25" t="s">
        <v>113</v>
      </c>
      <c r="E7929" s="25" t="s">
        <v>444</v>
      </c>
      <c r="F7929" s="25" t="s">
        <v>192</v>
      </c>
      <c r="G7929" s="26" t="n">
        <v>6354.87</v>
      </c>
      <c r="H7929" s="27" t="n">
        <v>16780</v>
      </c>
      <c r="I7929" s="25" t="s">
        <v>147</v>
      </c>
      <c r="J7929" s="25" t="s">
        <v>445</v>
      </c>
      <c r="K7929" s="25" t="n">
        <v>1996</v>
      </c>
      <c r="L7929" s="25" t="s">
        <v>186</v>
      </c>
      <c r="M7929" s="25" t="s">
        <v>171</v>
      </c>
      <c r="N7929" s="28" t="n">
        <v>550</v>
      </c>
      <c r="O7929" s="25" t="s">
        <v>55</v>
      </c>
      <c r="P7929" s="29" t="n">
        <v>42879</v>
      </c>
      <c r="Q7929" s="29" t="n">
        <v>42969</v>
      </c>
      <c r="R7929" s="28" t="n">
        <v>0</v>
      </c>
      <c r="S7929" s="28" t="n">
        <f aca="false">IF(O7929="Won",R7929,IF(O7929="Lost",0,N7929))</f>
        <v>0</v>
      </c>
      <c r="T7929" s="30" t="n">
        <f aca="false">IF(AND(P7929&lt;&gt;"",Q7929&lt;&gt;""),Q7929-P7929,"")</f>
        <v>90</v>
      </c>
      <c r="U7929" s="30" t="str">
        <f aca="false">IF(AND(O7929="Engaging",P7929&lt;&gt;""),'Leia-me'!$B$5-P7929,"")</f>
        <v/>
      </c>
      <c r="V7929" s="25" t="str">
        <f aca="false">IF(O7929&lt;&gt;"Engaging","",IF(U7929&lt;='Leia-me'!$B$6,"Saudável",IF(U7929&lt;='Leia-me'!$B$7,"Esfriando",IF(U7929&lt;='Leia-me'!$B$8,"Última chance","Zumbi"))))</f>
        <v/>
      </c>
      <c r="W7929" s="25" t="n">
        <f aca="false">IF(O7929="Won",1,IF(O7929="Lost",0,""))</f>
        <v>0</v>
      </c>
      <c r="Y7929" s="25" t="str">
        <f aca="false">IF(E7929="","Sim","")</f>
        <v/>
      </c>
    </row>
    <row r="7930" customFormat="false" ht="15" hidden="false" customHeight="false" outlineLevel="0" collapsed="false">
      <c r="A7930" s="25" t="s">
        <v>8193</v>
      </c>
      <c r="B7930" s="25" t="s">
        <v>102</v>
      </c>
      <c r="C7930" s="25" t="s">
        <v>111</v>
      </c>
      <c r="D7930" s="25" t="s">
        <v>113</v>
      </c>
      <c r="E7930" s="25" t="s">
        <v>646</v>
      </c>
      <c r="F7930" s="25" t="s">
        <v>165</v>
      </c>
      <c r="G7930" s="26" t="n">
        <v>324.19</v>
      </c>
      <c r="H7930" s="27" t="n">
        <v>978</v>
      </c>
      <c r="I7930" s="25" t="s">
        <v>147</v>
      </c>
      <c r="K7930" s="25" t="n">
        <v>1992</v>
      </c>
      <c r="L7930" s="25" t="s">
        <v>1834</v>
      </c>
      <c r="M7930" s="25" t="s">
        <v>171</v>
      </c>
      <c r="N7930" s="28" t="n">
        <v>4821</v>
      </c>
      <c r="O7930" s="25" t="s">
        <v>55</v>
      </c>
      <c r="P7930" s="29" t="n">
        <v>42879</v>
      </c>
      <c r="Q7930" s="29" t="n">
        <v>42960</v>
      </c>
      <c r="R7930" s="28" t="n">
        <v>0</v>
      </c>
      <c r="S7930" s="28" t="n">
        <f aca="false">IF(O7930="Won",R7930,IF(O7930="Lost",0,N7930))</f>
        <v>0</v>
      </c>
      <c r="T7930" s="30" t="n">
        <f aca="false">IF(AND(P7930&lt;&gt;"",Q7930&lt;&gt;""),Q7930-P7930,"")</f>
        <v>81</v>
      </c>
      <c r="U7930" s="30" t="str">
        <f aca="false">IF(AND(O7930="Engaging",P7930&lt;&gt;""),'Leia-me'!$B$5-P7930,"")</f>
        <v/>
      </c>
      <c r="V7930" s="25" t="str">
        <f aca="false">IF(O7930&lt;&gt;"Engaging","",IF(U7930&lt;='Leia-me'!$B$6,"Saudável",IF(U7930&lt;='Leia-me'!$B$7,"Esfriando",IF(U7930&lt;='Leia-me'!$B$8,"Última chance","Zumbi"))))</f>
        <v/>
      </c>
      <c r="W7930" s="25" t="n">
        <f aca="false">IF(O7930="Won",1,IF(O7930="Lost",0,""))</f>
        <v>0</v>
      </c>
      <c r="X7930" s="25" t="s">
        <v>1835</v>
      </c>
      <c r="Y7930" s="25" t="str">
        <f aca="false">IF(E7930="","Sim","")</f>
        <v/>
      </c>
    </row>
    <row r="7931" customFormat="false" ht="15" hidden="false" customHeight="false" outlineLevel="0" collapsed="false">
      <c r="A7931" s="25" t="s">
        <v>8194</v>
      </c>
      <c r="B7931" s="25" t="s">
        <v>102</v>
      </c>
      <c r="C7931" s="25" t="s">
        <v>111</v>
      </c>
      <c r="D7931" s="25" t="s">
        <v>113</v>
      </c>
      <c r="G7931" s="31"/>
      <c r="H7931" s="32"/>
      <c r="L7931" s="25" t="s">
        <v>1834</v>
      </c>
      <c r="M7931" s="25" t="s">
        <v>171</v>
      </c>
      <c r="N7931" s="28" t="n">
        <v>4821</v>
      </c>
      <c r="O7931" s="25" t="s">
        <v>56</v>
      </c>
      <c r="P7931" s="29" t="n">
        <v>42880</v>
      </c>
      <c r="Q7931" s="33"/>
      <c r="R7931" s="34"/>
      <c r="S7931" s="28" t="n">
        <f aca="false">IF(O7931="Won",R7931,IF(O7931="Lost",0,N7931))</f>
        <v>4821</v>
      </c>
      <c r="T7931" s="30" t="str">
        <f aca="false">IF(AND(P7931&lt;&gt;"",Q7931&lt;&gt;""),Q7931-P7931,"")</f>
        <v/>
      </c>
      <c r="U7931" s="30" t="n">
        <f aca="false">IF(AND(O7931="Engaging",P7931&lt;&gt;""),'Leia-me'!$B$5-P7931,"")</f>
        <v>220</v>
      </c>
      <c r="V7931" s="25" t="str">
        <f aca="false">IF(O7931&lt;&gt;"Engaging","",IF(U7931&lt;='Leia-me'!$B$6,"Saudável",IF(U7931&lt;='Leia-me'!$B$7,"Esfriando",IF(U7931&lt;='Leia-me'!$B$8,"Última chance","Zumbi"))))</f>
        <v>Zumbi</v>
      </c>
      <c r="W7931" s="25" t="str">
        <f aca="false">IF(O7931="Won",1,IF(O7931="Lost",0,""))</f>
        <v/>
      </c>
      <c r="X7931" s="25" t="s">
        <v>1835</v>
      </c>
      <c r="Y7931" s="25" t="str">
        <f aca="false">IF(E7931="","Sim","")</f>
        <v>Sim</v>
      </c>
    </row>
    <row r="7932" customFormat="false" ht="15" hidden="false" customHeight="false" outlineLevel="0" collapsed="false">
      <c r="A7932" s="25" t="s">
        <v>8195</v>
      </c>
      <c r="B7932" s="25" t="s">
        <v>102</v>
      </c>
      <c r="C7932" s="25" t="s">
        <v>111</v>
      </c>
      <c r="D7932" s="25" t="s">
        <v>113</v>
      </c>
      <c r="E7932" s="25" t="s">
        <v>199</v>
      </c>
      <c r="F7932" s="25" t="s">
        <v>177</v>
      </c>
      <c r="G7932" s="26" t="n">
        <v>52.5</v>
      </c>
      <c r="H7932" s="27" t="n">
        <v>165</v>
      </c>
      <c r="I7932" s="25" t="s">
        <v>147</v>
      </c>
      <c r="K7932" s="25" t="n">
        <v>2008</v>
      </c>
      <c r="L7932" s="25" t="s">
        <v>186</v>
      </c>
      <c r="M7932" s="25" t="s">
        <v>171</v>
      </c>
      <c r="N7932" s="28" t="n">
        <v>550</v>
      </c>
      <c r="O7932" s="25" t="s">
        <v>54</v>
      </c>
      <c r="P7932" s="29" t="n">
        <v>42881</v>
      </c>
      <c r="Q7932" s="29" t="n">
        <v>42954</v>
      </c>
      <c r="R7932" s="28" t="n">
        <v>571</v>
      </c>
      <c r="S7932" s="28" t="n">
        <f aca="false">IF(O7932="Won",R7932,IF(O7932="Lost",0,N7932))</f>
        <v>571</v>
      </c>
      <c r="T7932" s="30" t="n">
        <f aca="false">IF(AND(P7932&lt;&gt;"",Q7932&lt;&gt;""),Q7932-P7932,"")</f>
        <v>73</v>
      </c>
      <c r="U7932" s="30" t="str">
        <f aca="false">IF(AND(O7932="Engaging",P7932&lt;&gt;""),'Leia-me'!$B$5-P7932,"")</f>
        <v/>
      </c>
      <c r="V7932" s="25" t="str">
        <f aca="false">IF(O7932&lt;&gt;"Engaging","",IF(U7932&lt;='Leia-me'!$B$6,"Saudável",IF(U7932&lt;='Leia-me'!$B$7,"Esfriando",IF(U7932&lt;='Leia-me'!$B$8,"Última chance","Zumbi"))))</f>
        <v/>
      </c>
      <c r="W7932" s="25" t="n">
        <f aca="false">IF(O7932="Won",1,IF(O7932="Lost",0,""))</f>
        <v>1</v>
      </c>
      <c r="Y7932" s="25" t="str">
        <f aca="false">IF(E7932="","Sim","")</f>
        <v/>
      </c>
    </row>
    <row r="7933" customFormat="false" ht="15" hidden="false" customHeight="false" outlineLevel="0" collapsed="false">
      <c r="A7933" s="25" t="s">
        <v>8196</v>
      </c>
      <c r="B7933" s="25" t="s">
        <v>102</v>
      </c>
      <c r="C7933" s="25" t="s">
        <v>111</v>
      </c>
      <c r="D7933" s="25" t="s">
        <v>113</v>
      </c>
      <c r="E7933" s="25" t="s">
        <v>1158</v>
      </c>
      <c r="F7933" s="25" t="s">
        <v>185</v>
      </c>
      <c r="G7933" s="26" t="n">
        <v>7708.38</v>
      </c>
      <c r="H7933" s="27" t="n">
        <v>13756</v>
      </c>
      <c r="I7933" s="25" t="s">
        <v>147</v>
      </c>
      <c r="K7933" s="25" t="n">
        <v>1980</v>
      </c>
      <c r="L7933" s="25" t="s">
        <v>160</v>
      </c>
      <c r="M7933" s="25" t="s">
        <v>149</v>
      </c>
      <c r="N7933" s="28" t="n">
        <v>3393</v>
      </c>
      <c r="O7933" s="25" t="s">
        <v>54</v>
      </c>
      <c r="P7933" s="29" t="n">
        <v>42881</v>
      </c>
      <c r="Q7933" s="29" t="n">
        <v>42959</v>
      </c>
      <c r="R7933" s="28" t="n">
        <v>4022</v>
      </c>
      <c r="S7933" s="28" t="n">
        <f aca="false">IF(O7933="Won",R7933,IF(O7933="Lost",0,N7933))</f>
        <v>4022</v>
      </c>
      <c r="T7933" s="30" t="n">
        <f aca="false">IF(AND(P7933&lt;&gt;"",Q7933&lt;&gt;""),Q7933-P7933,"")</f>
        <v>78</v>
      </c>
      <c r="U7933" s="30" t="str">
        <f aca="false">IF(AND(O7933="Engaging",P7933&lt;&gt;""),'Leia-me'!$B$5-P7933,"")</f>
        <v/>
      </c>
      <c r="V7933" s="25" t="str">
        <f aca="false">IF(O7933&lt;&gt;"Engaging","",IF(U7933&lt;='Leia-me'!$B$6,"Saudável",IF(U7933&lt;='Leia-me'!$B$7,"Esfriando",IF(U7933&lt;='Leia-me'!$B$8,"Última chance","Zumbi"))))</f>
        <v/>
      </c>
      <c r="W7933" s="25" t="n">
        <f aca="false">IF(O7933="Won",1,IF(O7933="Lost",0,""))</f>
        <v>1</v>
      </c>
      <c r="Y7933" s="25" t="str">
        <f aca="false">IF(E7933="","Sim","")</f>
        <v/>
      </c>
    </row>
    <row r="7934" customFormat="false" ht="15" hidden="false" customHeight="false" outlineLevel="0" collapsed="false">
      <c r="A7934" s="25" t="s">
        <v>8197</v>
      </c>
      <c r="B7934" s="25" t="s">
        <v>102</v>
      </c>
      <c r="C7934" s="25" t="s">
        <v>111</v>
      </c>
      <c r="D7934" s="25" t="s">
        <v>113</v>
      </c>
      <c r="E7934" s="25" t="s">
        <v>2484</v>
      </c>
      <c r="F7934" s="25" t="s">
        <v>155</v>
      </c>
      <c r="G7934" s="26" t="n">
        <v>1825.82</v>
      </c>
      <c r="H7934" s="27" t="n">
        <v>5595</v>
      </c>
      <c r="I7934" s="25" t="s">
        <v>147</v>
      </c>
      <c r="J7934" s="25" t="s">
        <v>156</v>
      </c>
      <c r="K7934" s="25" t="n">
        <v>1995</v>
      </c>
      <c r="L7934" s="25" t="s">
        <v>178</v>
      </c>
      <c r="M7934" s="25" t="s">
        <v>171</v>
      </c>
      <c r="N7934" s="28" t="n">
        <v>5482</v>
      </c>
      <c r="O7934" s="25" t="s">
        <v>54</v>
      </c>
      <c r="P7934" s="29" t="n">
        <v>42882</v>
      </c>
      <c r="Q7934" s="29" t="n">
        <v>42951</v>
      </c>
      <c r="R7934" s="28" t="n">
        <v>5312</v>
      </c>
      <c r="S7934" s="28" t="n">
        <f aca="false">IF(O7934="Won",R7934,IF(O7934="Lost",0,N7934))</f>
        <v>5312</v>
      </c>
      <c r="T7934" s="30" t="n">
        <f aca="false">IF(AND(P7934&lt;&gt;"",Q7934&lt;&gt;""),Q7934-P7934,"")</f>
        <v>69</v>
      </c>
      <c r="U7934" s="30" t="str">
        <f aca="false">IF(AND(O7934="Engaging",P7934&lt;&gt;""),'Leia-me'!$B$5-P7934,"")</f>
        <v/>
      </c>
      <c r="V7934" s="25" t="str">
        <f aca="false">IF(O7934&lt;&gt;"Engaging","",IF(U7934&lt;='Leia-me'!$B$6,"Saudável",IF(U7934&lt;='Leia-me'!$B$7,"Esfriando",IF(U7934&lt;='Leia-me'!$B$8,"Última chance","Zumbi"))))</f>
        <v/>
      </c>
      <c r="W7934" s="25" t="n">
        <f aca="false">IF(O7934="Won",1,IF(O7934="Lost",0,""))</f>
        <v>1</v>
      </c>
      <c r="Y7934" s="25" t="str">
        <f aca="false">IF(E7934="","Sim","")</f>
        <v/>
      </c>
    </row>
    <row r="7935" customFormat="false" ht="15" hidden="false" customHeight="false" outlineLevel="0" collapsed="false">
      <c r="A7935" s="25" t="s">
        <v>8198</v>
      </c>
      <c r="B7935" s="25" t="s">
        <v>102</v>
      </c>
      <c r="C7935" s="25" t="s">
        <v>111</v>
      </c>
      <c r="D7935" s="25" t="s">
        <v>113</v>
      </c>
      <c r="E7935" s="25" t="s">
        <v>636</v>
      </c>
      <c r="F7935" s="25" t="s">
        <v>267</v>
      </c>
      <c r="G7935" s="26" t="n">
        <v>405.59</v>
      </c>
      <c r="H7935" s="27" t="n">
        <v>1179</v>
      </c>
      <c r="I7935" s="25" t="s">
        <v>637</v>
      </c>
      <c r="J7935" s="25" t="s">
        <v>266</v>
      </c>
      <c r="K7935" s="25" t="n">
        <v>1987</v>
      </c>
      <c r="L7935" s="25" t="s">
        <v>148</v>
      </c>
      <c r="M7935" s="25" t="s">
        <v>149</v>
      </c>
      <c r="N7935" s="28" t="n">
        <v>55</v>
      </c>
      <c r="O7935" s="25" t="s">
        <v>54</v>
      </c>
      <c r="P7935" s="29" t="n">
        <v>42882</v>
      </c>
      <c r="Q7935" s="29" t="n">
        <v>42893</v>
      </c>
      <c r="R7935" s="28" t="n">
        <v>66</v>
      </c>
      <c r="S7935" s="28" t="n">
        <f aca="false">IF(O7935="Won",R7935,IF(O7935="Lost",0,N7935))</f>
        <v>66</v>
      </c>
      <c r="T7935" s="30" t="n">
        <f aca="false">IF(AND(P7935&lt;&gt;"",Q7935&lt;&gt;""),Q7935-P7935,"")</f>
        <v>11</v>
      </c>
      <c r="U7935" s="30" t="str">
        <f aca="false">IF(AND(O7935="Engaging",P7935&lt;&gt;""),'Leia-me'!$B$5-P7935,"")</f>
        <v/>
      </c>
      <c r="V7935" s="25" t="str">
        <f aca="false">IF(O7935&lt;&gt;"Engaging","",IF(U7935&lt;='Leia-me'!$B$6,"Saudável",IF(U7935&lt;='Leia-me'!$B$7,"Esfriando",IF(U7935&lt;='Leia-me'!$B$8,"Última chance","Zumbi"))))</f>
        <v/>
      </c>
      <c r="W7935" s="25" t="n">
        <f aca="false">IF(O7935="Won",1,IF(O7935="Lost",0,""))</f>
        <v>1</v>
      </c>
      <c r="Y7935" s="25" t="str">
        <f aca="false">IF(E7935="","Sim","")</f>
        <v/>
      </c>
    </row>
    <row r="7936" customFormat="false" ht="15" hidden="false" customHeight="false" outlineLevel="0" collapsed="false">
      <c r="A7936" s="25" t="s">
        <v>8199</v>
      </c>
      <c r="B7936" s="25" t="s">
        <v>102</v>
      </c>
      <c r="C7936" s="25" t="s">
        <v>111</v>
      </c>
      <c r="D7936" s="25" t="s">
        <v>113</v>
      </c>
      <c r="E7936" s="25" t="s">
        <v>3359</v>
      </c>
      <c r="F7936" s="25" t="s">
        <v>159</v>
      </c>
      <c r="G7936" s="26" t="n">
        <v>882.12</v>
      </c>
      <c r="H7936" s="27" t="n">
        <v>2769</v>
      </c>
      <c r="I7936" s="25" t="s">
        <v>147</v>
      </c>
      <c r="K7936" s="25" t="n">
        <v>1997</v>
      </c>
      <c r="L7936" s="25" t="s">
        <v>170</v>
      </c>
      <c r="M7936" s="25" t="s">
        <v>171</v>
      </c>
      <c r="N7936" s="28" t="n">
        <v>1096</v>
      </c>
      <c r="O7936" s="25" t="s">
        <v>56</v>
      </c>
      <c r="P7936" s="29" t="n">
        <v>42883</v>
      </c>
      <c r="Q7936" s="33"/>
      <c r="R7936" s="34"/>
      <c r="S7936" s="28" t="n">
        <f aca="false">IF(O7936="Won",R7936,IF(O7936="Lost",0,N7936))</f>
        <v>1096</v>
      </c>
      <c r="T7936" s="30" t="str">
        <f aca="false">IF(AND(P7936&lt;&gt;"",Q7936&lt;&gt;""),Q7936-P7936,"")</f>
        <v/>
      </c>
      <c r="U7936" s="30" t="n">
        <f aca="false">IF(AND(O7936="Engaging",P7936&lt;&gt;""),'Leia-me'!$B$5-P7936,"")</f>
        <v>217</v>
      </c>
      <c r="V7936" s="25" t="str">
        <f aca="false">IF(O7936&lt;&gt;"Engaging","",IF(U7936&lt;='Leia-me'!$B$6,"Saudável",IF(U7936&lt;='Leia-me'!$B$7,"Esfriando",IF(U7936&lt;='Leia-me'!$B$8,"Última chance","Zumbi"))))</f>
        <v>Zumbi</v>
      </c>
      <c r="W7936" s="25" t="str">
        <f aca="false">IF(O7936="Won",1,IF(O7936="Lost",0,""))</f>
        <v/>
      </c>
      <c r="Y7936" s="25" t="str">
        <f aca="false">IF(E7936="","Sim","")</f>
        <v/>
      </c>
    </row>
    <row r="7937" customFormat="false" ht="15" hidden="false" customHeight="false" outlineLevel="0" collapsed="false">
      <c r="A7937" s="25" t="s">
        <v>8200</v>
      </c>
      <c r="B7937" s="25" t="s">
        <v>102</v>
      </c>
      <c r="C7937" s="25" t="s">
        <v>111</v>
      </c>
      <c r="D7937" s="25" t="s">
        <v>113</v>
      </c>
      <c r="G7937" s="31"/>
      <c r="H7937" s="32"/>
      <c r="L7937" s="25" t="s">
        <v>1834</v>
      </c>
      <c r="M7937" s="25" t="s">
        <v>171</v>
      </c>
      <c r="N7937" s="28" t="n">
        <v>4821</v>
      </c>
      <c r="O7937" s="25" t="s">
        <v>56</v>
      </c>
      <c r="P7937" s="29" t="n">
        <v>42884</v>
      </c>
      <c r="Q7937" s="33"/>
      <c r="R7937" s="34"/>
      <c r="S7937" s="28" t="n">
        <f aca="false">IF(O7937="Won",R7937,IF(O7937="Lost",0,N7937))</f>
        <v>4821</v>
      </c>
      <c r="T7937" s="30" t="str">
        <f aca="false">IF(AND(P7937&lt;&gt;"",Q7937&lt;&gt;""),Q7937-P7937,"")</f>
        <v/>
      </c>
      <c r="U7937" s="30" t="n">
        <f aca="false">IF(AND(O7937="Engaging",P7937&lt;&gt;""),'Leia-me'!$B$5-P7937,"")</f>
        <v>216</v>
      </c>
      <c r="V7937" s="25" t="str">
        <f aca="false">IF(O7937&lt;&gt;"Engaging","",IF(U7937&lt;='Leia-me'!$B$6,"Saudável",IF(U7937&lt;='Leia-me'!$B$7,"Esfriando",IF(U7937&lt;='Leia-me'!$B$8,"Última chance","Zumbi"))))</f>
        <v>Zumbi</v>
      </c>
      <c r="W7937" s="25" t="str">
        <f aca="false">IF(O7937="Won",1,IF(O7937="Lost",0,""))</f>
        <v/>
      </c>
      <c r="X7937" s="25" t="s">
        <v>1835</v>
      </c>
      <c r="Y7937" s="25" t="str">
        <f aca="false">IF(E7937="","Sim","")</f>
        <v>Sim</v>
      </c>
    </row>
    <row r="7938" customFormat="false" ht="15" hidden="false" customHeight="false" outlineLevel="0" collapsed="false">
      <c r="A7938" s="25" t="s">
        <v>8201</v>
      </c>
      <c r="B7938" s="25" t="s">
        <v>102</v>
      </c>
      <c r="C7938" s="25" t="s">
        <v>111</v>
      </c>
      <c r="D7938" s="25" t="s">
        <v>113</v>
      </c>
      <c r="E7938" s="25" t="s">
        <v>199</v>
      </c>
      <c r="F7938" s="25" t="s">
        <v>177</v>
      </c>
      <c r="G7938" s="26" t="n">
        <v>52.5</v>
      </c>
      <c r="H7938" s="27" t="n">
        <v>165</v>
      </c>
      <c r="I7938" s="25" t="s">
        <v>147</v>
      </c>
      <c r="K7938" s="25" t="n">
        <v>2008</v>
      </c>
      <c r="L7938" s="25" t="s">
        <v>170</v>
      </c>
      <c r="M7938" s="25" t="s">
        <v>171</v>
      </c>
      <c r="N7938" s="28" t="n">
        <v>1096</v>
      </c>
      <c r="O7938" s="25" t="s">
        <v>54</v>
      </c>
      <c r="P7938" s="29" t="n">
        <v>42884</v>
      </c>
      <c r="Q7938" s="29" t="n">
        <v>42964</v>
      </c>
      <c r="R7938" s="28" t="n">
        <v>1002</v>
      </c>
      <c r="S7938" s="28" t="n">
        <f aca="false">IF(O7938="Won",R7938,IF(O7938="Lost",0,N7938))</f>
        <v>1002</v>
      </c>
      <c r="T7938" s="30" t="n">
        <f aca="false">IF(AND(P7938&lt;&gt;"",Q7938&lt;&gt;""),Q7938-P7938,"")</f>
        <v>80</v>
      </c>
      <c r="U7938" s="30" t="str">
        <f aca="false">IF(AND(O7938="Engaging",P7938&lt;&gt;""),'Leia-me'!$B$5-P7938,"")</f>
        <v/>
      </c>
      <c r="V7938" s="25" t="str">
        <f aca="false">IF(O7938&lt;&gt;"Engaging","",IF(U7938&lt;='Leia-me'!$B$6,"Saudável",IF(U7938&lt;='Leia-me'!$B$7,"Esfriando",IF(U7938&lt;='Leia-me'!$B$8,"Última chance","Zumbi"))))</f>
        <v/>
      </c>
      <c r="W7938" s="25" t="n">
        <f aca="false">IF(O7938="Won",1,IF(O7938="Lost",0,""))</f>
        <v>1</v>
      </c>
      <c r="Y7938" s="25" t="str">
        <f aca="false">IF(E7938="","Sim","")</f>
        <v/>
      </c>
    </row>
    <row r="7939" customFormat="false" ht="15" hidden="false" customHeight="false" outlineLevel="0" collapsed="false">
      <c r="A7939" s="25" t="s">
        <v>8202</v>
      </c>
      <c r="B7939" s="25" t="s">
        <v>102</v>
      </c>
      <c r="C7939" s="25" t="s">
        <v>111</v>
      </c>
      <c r="D7939" s="25" t="s">
        <v>113</v>
      </c>
      <c r="E7939" s="25" t="s">
        <v>195</v>
      </c>
      <c r="F7939" s="25" t="s">
        <v>185</v>
      </c>
      <c r="G7939" s="26" t="n">
        <v>8170.38</v>
      </c>
      <c r="H7939" s="27" t="n">
        <v>16499</v>
      </c>
      <c r="I7939" s="25" t="s">
        <v>196</v>
      </c>
      <c r="K7939" s="25" t="n">
        <v>1997</v>
      </c>
      <c r="L7939" s="25" t="s">
        <v>178</v>
      </c>
      <c r="M7939" s="25" t="s">
        <v>171</v>
      </c>
      <c r="N7939" s="28" t="n">
        <v>5482</v>
      </c>
      <c r="O7939" s="25" t="s">
        <v>54</v>
      </c>
      <c r="P7939" s="29" t="n">
        <v>42884</v>
      </c>
      <c r="Q7939" s="29" t="n">
        <v>42964</v>
      </c>
      <c r="R7939" s="28" t="n">
        <v>6042</v>
      </c>
      <c r="S7939" s="28" t="n">
        <f aca="false">IF(O7939="Won",R7939,IF(O7939="Lost",0,N7939))</f>
        <v>6042</v>
      </c>
      <c r="T7939" s="30" t="n">
        <f aca="false">IF(AND(P7939&lt;&gt;"",Q7939&lt;&gt;""),Q7939-P7939,"")</f>
        <v>80</v>
      </c>
      <c r="U7939" s="30" t="str">
        <f aca="false">IF(AND(O7939="Engaging",P7939&lt;&gt;""),'Leia-me'!$B$5-P7939,"")</f>
        <v/>
      </c>
      <c r="V7939" s="25" t="str">
        <f aca="false">IF(O7939&lt;&gt;"Engaging","",IF(U7939&lt;='Leia-me'!$B$6,"Saudável",IF(U7939&lt;='Leia-me'!$B$7,"Esfriando",IF(U7939&lt;='Leia-me'!$B$8,"Última chance","Zumbi"))))</f>
        <v/>
      </c>
      <c r="W7939" s="25" t="n">
        <f aca="false">IF(O7939="Won",1,IF(O7939="Lost",0,""))</f>
        <v>1</v>
      </c>
      <c r="Y7939" s="25" t="str">
        <f aca="false">IF(E7939="","Sim","")</f>
        <v/>
      </c>
    </row>
    <row r="7940" customFormat="false" ht="15" hidden="false" customHeight="false" outlineLevel="0" collapsed="false">
      <c r="A7940" s="25" t="s">
        <v>8203</v>
      </c>
      <c r="B7940" s="25" t="s">
        <v>102</v>
      </c>
      <c r="C7940" s="25" t="s">
        <v>111</v>
      </c>
      <c r="D7940" s="25" t="s">
        <v>113</v>
      </c>
      <c r="E7940" s="25" t="s">
        <v>1789</v>
      </c>
      <c r="F7940" s="25" t="s">
        <v>211</v>
      </c>
      <c r="G7940" s="26" t="n">
        <v>497.11</v>
      </c>
      <c r="H7940" s="27" t="n">
        <v>1588</v>
      </c>
      <c r="I7940" s="25" t="s">
        <v>147</v>
      </c>
      <c r="K7940" s="25" t="n">
        <v>2009</v>
      </c>
      <c r="L7940" s="25" t="s">
        <v>160</v>
      </c>
      <c r="M7940" s="25" t="s">
        <v>149</v>
      </c>
      <c r="N7940" s="28" t="n">
        <v>3393</v>
      </c>
      <c r="O7940" s="25" t="s">
        <v>54</v>
      </c>
      <c r="P7940" s="29" t="n">
        <v>42885</v>
      </c>
      <c r="Q7940" s="29" t="n">
        <v>42981</v>
      </c>
      <c r="R7940" s="28" t="n">
        <v>2868</v>
      </c>
      <c r="S7940" s="28" t="n">
        <f aca="false">IF(O7940="Won",R7940,IF(O7940="Lost",0,N7940))</f>
        <v>2868</v>
      </c>
      <c r="T7940" s="30" t="n">
        <f aca="false">IF(AND(P7940&lt;&gt;"",Q7940&lt;&gt;""),Q7940-P7940,"")</f>
        <v>96</v>
      </c>
      <c r="U7940" s="30" t="str">
        <f aca="false">IF(AND(O7940="Engaging",P7940&lt;&gt;""),'Leia-me'!$B$5-P7940,"")</f>
        <v/>
      </c>
      <c r="V7940" s="25" t="str">
        <f aca="false">IF(O7940&lt;&gt;"Engaging","",IF(U7940&lt;='Leia-me'!$B$6,"Saudável",IF(U7940&lt;='Leia-me'!$B$7,"Esfriando",IF(U7940&lt;='Leia-me'!$B$8,"Última chance","Zumbi"))))</f>
        <v/>
      </c>
      <c r="W7940" s="25" t="n">
        <f aca="false">IF(O7940="Won",1,IF(O7940="Lost",0,""))</f>
        <v>1</v>
      </c>
      <c r="Y7940" s="25" t="str">
        <f aca="false">IF(E7940="","Sim","")</f>
        <v/>
      </c>
    </row>
    <row r="7941" customFormat="false" ht="15" hidden="false" customHeight="false" outlineLevel="0" collapsed="false">
      <c r="A7941" s="25" t="s">
        <v>8204</v>
      </c>
      <c r="B7941" s="25" t="s">
        <v>102</v>
      </c>
      <c r="C7941" s="25" t="s">
        <v>111</v>
      </c>
      <c r="D7941" s="25" t="s">
        <v>113</v>
      </c>
      <c r="E7941" s="25" t="s">
        <v>2863</v>
      </c>
      <c r="F7941" s="25" t="s">
        <v>211</v>
      </c>
      <c r="G7941" s="26" t="n">
        <v>2437.85</v>
      </c>
      <c r="H7941" s="27" t="n">
        <v>4874</v>
      </c>
      <c r="I7941" s="25" t="s">
        <v>147</v>
      </c>
      <c r="K7941" s="25" t="n">
        <v>2001</v>
      </c>
      <c r="L7941" s="25" t="s">
        <v>178</v>
      </c>
      <c r="M7941" s="25" t="s">
        <v>171</v>
      </c>
      <c r="N7941" s="28" t="n">
        <v>5482</v>
      </c>
      <c r="O7941" s="25" t="s">
        <v>55</v>
      </c>
      <c r="P7941" s="29" t="n">
        <v>42886</v>
      </c>
      <c r="Q7941" s="29" t="n">
        <v>42950</v>
      </c>
      <c r="R7941" s="28" t="n">
        <v>0</v>
      </c>
      <c r="S7941" s="28" t="n">
        <f aca="false">IF(O7941="Won",R7941,IF(O7941="Lost",0,N7941))</f>
        <v>0</v>
      </c>
      <c r="T7941" s="30" t="n">
        <f aca="false">IF(AND(P7941&lt;&gt;"",Q7941&lt;&gt;""),Q7941-P7941,"")</f>
        <v>64</v>
      </c>
      <c r="U7941" s="30" t="str">
        <f aca="false">IF(AND(O7941="Engaging",P7941&lt;&gt;""),'Leia-me'!$B$5-P7941,"")</f>
        <v/>
      </c>
      <c r="V7941" s="25" t="str">
        <f aca="false">IF(O7941&lt;&gt;"Engaging","",IF(U7941&lt;='Leia-me'!$B$6,"Saudável",IF(U7941&lt;='Leia-me'!$B$7,"Esfriando",IF(U7941&lt;='Leia-me'!$B$8,"Última chance","Zumbi"))))</f>
        <v/>
      </c>
      <c r="W7941" s="25" t="n">
        <f aca="false">IF(O7941="Won",1,IF(O7941="Lost",0,""))</f>
        <v>0</v>
      </c>
      <c r="Y7941" s="25" t="str">
        <f aca="false">IF(E7941="","Sim","")</f>
        <v/>
      </c>
    </row>
    <row r="7942" customFormat="false" ht="15" hidden="false" customHeight="false" outlineLevel="0" collapsed="false">
      <c r="A7942" s="25" t="s">
        <v>8205</v>
      </c>
      <c r="B7942" s="25" t="s">
        <v>102</v>
      </c>
      <c r="C7942" s="25" t="s">
        <v>111</v>
      </c>
      <c r="D7942" s="25" t="s">
        <v>113</v>
      </c>
      <c r="E7942" s="25" t="s">
        <v>417</v>
      </c>
      <c r="F7942" s="25" t="s">
        <v>211</v>
      </c>
      <c r="G7942" s="26" t="n">
        <v>223.8</v>
      </c>
      <c r="H7942" s="27" t="n">
        <v>299</v>
      </c>
      <c r="I7942" s="25" t="s">
        <v>147</v>
      </c>
      <c r="K7942" s="25" t="n">
        <v>2003</v>
      </c>
      <c r="L7942" s="25" t="s">
        <v>186</v>
      </c>
      <c r="M7942" s="25" t="s">
        <v>171</v>
      </c>
      <c r="N7942" s="28" t="n">
        <v>550</v>
      </c>
      <c r="O7942" s="25" t="s">
        <v>54</v>
      </c>
      <c r="P7942" s="29" t="n">
        <v>42886</v>
      </c>
      <c r="Q7942" s="29" t="n">
        <v>42907</v>
      </c>
      <c r="R7942" s="28" t="n">
        <v>588</v>
      </c>
      <c r="S7942" s="28" t="n">
        <f aca="false">IF(O7942="Won",R7942,IF(O7942="Lost",0,N7942))</f>
        <v>588</v>
      </c>
      <c r="T7942" s="30" t="n">
        <f aca="false">IF(AND(P7942&lt;&gt;"",Q7942&lt;&gt;""),Q7942-P7942,"")</f>
        <v>21</v>
      </c>
      <c r="U7942" s="30" t="str">
        <f aca="false">IF(AND(O7942="Engaging",P7942&lt;&gt;""),'Leia-me'!$B$5-P7942,"")</f>
        <v/>
      </c>
      <c r="V7942" s="25" t="str">
        <f aca="false">IF(O7942&lt;&gt;"Engaging","",IF(U7942&lt;='Leia-me'!$B$6,"Saudável",IF(U7942&lt;='Leia-me'!$B$7,"Esfriando",IF(U7942&lt;='Leia-me'!$B$8,"Última chance","Zumbi"))))</f>
        <v/>
      </c>
      <c r="W7942" s="25" t="n">
        <f aca="false">IF(O7942="Won",1,IF(O7942="Lost",0,""))</f>
        <v>1</v>
      </c>
      <c r="Y7942" s="25" t="str">
        <f aca="false">IF(E7942="","Sim","")</f>
        <v/>
      </c>
    </row>
    <row r="7943" customFormat="false" ht="15" hidden="false" customHeight="false" outlineLevel="0" collapsed="false">
      <c r="A7943" s="25" t="s">
        <v>8206</v>
      </c>
      <c r="B7943" s="25" t="s">
        <v>102</v>
      </c>
      <c r="C7943" s="25" t="s">
        <v>111</v>
      </c>
      <c r="D7943" s="25" t="s">
        <v>113</v>
      </c>
      <c r="E7943" s="25" t="s">
        <v>2739</v>
      </c>
      <c r="F7943" s="25" t="s">
        <v>159</v>
      </c>
      <c r="G7943" s="26" t="n">
        <v>2871.35</v>
      </c>
      <c r="H7943" s="27" t="n">
        <v>9561</v>
      </c>
      <c r="I7943" s="25" t="s">
        <v>147</v>
      </c>
      <c r="K7943" s="25" t="n">
        <v>1983</v>
      </c>
      <c r="L7943" s="25" t="s">
        <v>1834</v>
      </c>
      <c r="M7943" s="25" t="s">
        <v>171</v>
      </c>
      <c r="N7943" s="28" t="n">
        <v>4821</v>
      </c>
      <c r="O7943" s="25" t="s">
        <v>54</v>
      </c>
      <c r="P7943" s="29" t="n">
        <v>42886</v>
      </c>
      <c r="Q7943" s="29" t="n">
        <v>42980</v>
      </c>
      <c r="R7943" s="28" t="n">
        <v>4356</v>
      </c>
      <c r="S7943" s="28" t="n">
        <f aca="false">IF(O7943="Won",R7943,IF(O7943="Lost",0,N7943))</f>
        <v>4356</v>
      </c>
      <c r="T7943" s="30" t="n">
        <f aca="false">IF(AND(P7943&lt;&gt;"",Q7943&lt;&gt;""),Q7943-P7943,"")</f>
        <v>94</v>
      </c>
      <c r="U7943" s="30" t="str">
        <f aca="false">IF(AND(O7943="Engaging",P7943&lt;&gt;""),'Leia-me'!$B$5-P7943,"")</f>
        <v/>
      </c>
      <c r="V7943" s="25" t="str">
        <f aca="false">IF(O7943&lt;&gt;"Engaging","",IF(U7943&lt;='Leia-me'!$B$6,"Saudável",IF(U7943&lt;='Leia-me'!$B$7,"Esfriando",IF(U7943&lt;='Leia-me'!$B$8,"Última chance","Zumbi"))))</f>
        <v/>
      </c>
      <c r="W7943" s="25" t="n">
        <f aca="false">IF(O7943="Won",1,IF(O7943="Lost",0,""))</f>
        <v>1</v>
      </c>
      <c r="X7943" s="25" t="s">
        <v>1835</v>
      </c>
      <c r="Y7943" s="25" t="str">
        <f aca="false">IF(E7943="","Sim","")</f>
        <v/>
      </c>
    </row>
    <row r="7944" customFormat="false" ht="15" hidden="false" customHeight="false" outlineLevel="0" collapsed="false">
      <c r="A7944" s="25" t="s">
        <v>8207</v>
      </c>
      <c r="B7944" s="25" t="s">
        <v>102</v>
      </c>
      <c r="C7944" s="25" t="s">
        <v>111</v>
      </c>
      <c r="D7944" s="25" t="s">
        <v>113</v>
      </c>
      <c r="E7944" s="25" t="s">
        <v>419</v>
      </c>
      <c r="F7944" s="25" t="s">
        <v>146</v>
      </c>
      <c r="G7944" s="26" t="n">
        <v>2741.37</v>
      </c>
      <c r="H7944" s="27" t="n">
        <v>9226</v>
      </c>
      <c r="I7944" s="25" t="s">
        <v>147</v>
      </c>
      <c r="K7944" s="25" t="n">
        <v>1985</v>
      </c>
      <c r="L7944" s="25" t="s">
        <v>148</v>
      </c>
      <c r="M7944" s="25" t="s">
        <v>149</v>
      </c>
      <c r="N7944" s="28" t="n">
        <v>55</v>
      </c>
      <c r="O7944" s="25" t="s">
        <v>54</v>
      </c>
      <c r="P7944" s="29" t="n">
        <v>42886</v>
      </c>
      <c r="Q7944" s="29" t="n">
        <v>42962</v>
      </c>
      <c r="R7944" s="28" t="n">
        <v>69</v>
      </c>
      <c r="S7944" s="28" t="n">
        <f aca="false">IF(O7944="Won",R7944,IF(O7944="Lost",0,N7944))</f>
        <v>69</v>
      </c>
      <c r="T7944" s="30" t="n">
        <f aca="false">IF(AND(P7944&lt;&gt;"",Q7944&lt;&gt;""),Q7944-P7944,"")</f>
        <v>76</v>
      </c>
      <c r="U7944" s="30" t="str">
        <f aca="false">IF(AND(O7944="Engaging",P7944&lt;&gt;""),'Leia-me'!$B$5-P7944,"")</f>
        <v/>
      </c>
      <c r="V7944" s="25" t="str">
        <f aca="false">IF(O7944&lt;&gt;"Engaging","",IF(U7944&lt;='Leia-me'!$B$6,"Saudável",IF(U7944&lt;='Leia-me'!$B$7,"Esfriando",IF(U7944&lt;='Leia-me'!$B$8,"Última chance","Zumbi"))))</f>
        <v/>
      </c>
      <c r="W7944" s="25" t="n">
        <f aca="false">IF(O7944="Won",1,IF(O7944="Lost",0,""))</f>
        <v>1</v>
      </c>
      <c r="Y7944" s="25" t="str">
        <f aca="false">IF(E7944="","Sim","")</f>
        <v/>
      </c>
    </row>
    <row r="7945" customFormat="false" ht="15" hidden="false" customHeight="false" outlineLevel="0" collapsed="false">
      <c r="A7945" s="25" t="s">
        <v>8208</v>
      </c>
      <c r="B7945" s="25" t="s">
        <v>102</v>
      </c>
      <c r="C7945" s="25" t="s">
        <v>111</v>
      </c>
      <c r="D7945" s="25" t="s">
        <v>113</v>
      </c>
      <c r="E7945" s="25" t="s">
        <v>195</v>
      </c>
      <c r="F7945" s="25" t="s">
        <v>185</v>
      </c>
      <c r="G7945" s="26" t="n">
        <v>8170.38</v>
      </c>
      <c r="H7945" s="27" t="n">
        <v>16499</v>
      </c>
      <c r="I7945" s="25" t="s">
        <v>196</v>
      </c>
      <c r="K7945" s="25" t="n">
        <v>1997</v>
      </c>
      <c r="L7945" s="25" t="s">
        <v>160</v>
      </c>
      <c r="M7945" s="25" t="s">
        <v>149</v>
      </c>
      <c r="N7945" s="28" t="n">
        <v>3393</v>
      </c>
      <c r="O7945" s="25" t="s">
        <v>55</v>
      </c>
      <c r="P7945" s="29" t="n">
        <v>42887</v>
      </c>
      <c r="Q7945" s="29" t="n">
        <v>42990</v>
      </c>
      <c r="R7945" s="28" t="n">
        <v>0</v>
      </c>
      <c r="S7945" s="28" t="n">
        <f aca="false">IF(O7945="Won",R7945,IF(O7945="Lost",0,N7945))</f>
        <v>0</v>
      </c>
      <c r="T7945" s="30" t="n">
        <f aca="false">IF(AND(P7945&lt;&gt;"",Q7945&lt;&gt;""),Q7945-P7945,"")</f>
        <v>103</v>
      </c>
      <c r="U7945" s="30" t="str">
        <f aca="false">IF(AND(O7945="Engaging",P7945&lt;&gt;""),'Leia-me'!$B$5-P7945,"")</f>
        <v/>
      </c>
      <c r="V7945" s="25" t="str">
        <f aca="false">IF(O7945&lt;&gt;"Engaging","",IF(U7945&lt;='Leia-me'!$B$6,"Saudável",IF(U7945&lt;='Leia-me'!$B$7,"Esfriando",IF(U7945&lt;='Leia-me'!$B$8,"Última chance","Zumbi"))))</f>
        <v/>
      </c>
      <c r="W7945" s="25" t="n">
        <f aca="false">IF(O7945="Won",1,IF(O7945="Lost",0,""))</f>
        <v>0</v>
      </c>
      <c r="Y7945" s="25" t="str">
        <f aca="false">IF(E7945="","Sim","")</f>
        <v/>
      </c>
    </row>
    <row r="7946" customFormat="false" ht="15" hidden="false" customHeight="false" outlineLevel="0" collapsed="false">
      <c r="A7946" s="25" t="s">
        <v>8209</v>
      </c>
      <c r="B7946" s="25" t="s">
        <v>102</v>
      </c>
      <c r="C7946" s="25" t="s">
        <v>111</v>
      </c>
      <c r="D7946" s="25" t="s">
        <v>113</v>
      </c>
      <c r="E7946" s="25" t="s">
        <v>156</v>
      </c>
      <c r="F7946" s="25" t="s">
        <v>155</v>
      </c>
      <c r="G7946" s="26" t="n">
        <v>1699.85</v>
      </c>
      <c r="H7946" s="27" t="n">
        <v>5108</v>
      </c>
      <c r="I7946" s="25" t="s">
        <v>147</v>
      </c>
      <c r="K7946" s="25" t="n">
        <v>1999</v>
      </c>
      <c r="L7946" s="25" t="s">
        <v>186</v>
      </c>
      <c r="M7946" s="25" t="s">
        <v>171</v>
      </c>
      <c r="N7946" s="28" t="n">
        <v>550</v>
      </c>
      <c r="O7946" s="25" t="s">
        <v>54</v>
      </c>
      <c r="P7946" s="29" t="n">
        <v>42888</v>
      </c>
      <c r="Q7946" s="29" t="n">
        <v>42983</v>
      </c>
      <c r="R7946" s="28" t="n">
        <v>523</v>
      </c>
      <c r="S7946" s="28" t="n">
        <f aca="false">IF(O7946="Won",R7946,IF(O7946="Lost",0,N7946))</f>
        <v>523</v>
      </c>
      <c r="T7946" s="30" t="n">
        <f aca="false">IF(AND(P7946&lt;&gt;"",Q7946&lt;&gt;""),Q7946-P7946,"")</f>
        <v>95</v>
      </c>
      <c r="U7946" s="30" t="str">
        <f aca="false">IF(AND(O7946="Engaging",P7946&lt;&gt;""),'Leia-me'!$B$5-P7946,"")</f>
        <v/>
      </c>
      <c r="V7946" s="25" t="str">
        <f aca="false">IF(O7946&lt;&gt;"Engaging","",IF(U7946&lt;='Leia-me'!$B$6,"Saudável",IF(U7946&lt;='Leia-me'!$B$7,"Esfriando",IF(U7946&lt;='Leia-me'!$B$8,"Última chance","Zumbi"))))</f>
        <v/>
      </c>
      <c r="W7946" s="25" t="n">
        <f aca="false">IF(O7946="Won",1,IF(O7946="Lost",0,""))</f>
        <v>1</v>
      </c>
      <c r="Y7946" s="25" t="str">
        <f aca="false">IF(E7946="","Sim","")</f>
        <v/>
      </c>
    </row>
    <row r="7947" customFormat="false" ht="15" hidden="false" customHeight="false" outlineLevel="0" collapsed="false">
      <c r="A7947" s="25" t="s">
        <v>8210</v>
      </c>
      <c r="B7947" s="25" t="s">
        <v>102</v>
      </c>
      <c r="C7947" s="25" t="s">
        <v>111</v>
      </c>
      <c r="D7947" s="25" t="s">
        <v>113</v>
      </c>
      <c r="E7947" s="25" t="s">
        <v>444</v>
      </c>
      <c r="F7947" s="25" t="s">
        <v>192</v>
      </c>
      <c r="G7947" s="26" t="n">
        <v>6354.87</v>
      </c>
      <c r="H7947" s="27" t="n">
        <v>16780</v>
      </c>
      <c r="I7947" s="25" t="s">
        <v>147</v>
      </c>
      <c r="J7947" s="25" t="s">
        <v>445</v>
      </c>
      <c r="K7947" s="25" t="n">
        <v>1996</v>
      </c>
      <c r="L7947" s="25" t="s">
        <v>1834</v>
      </c>
      <c r="M7947" s="25" t="s">
        <v>171</v>
      </c>
      <c r="N7947" s="28" t="n">
        <v>4821</v>
      </c>
      <c r="O7947" s="25" t="s">
        <v>54</v>
      </c>
      <c r="P7947" s="29" t="n">
        <v>42888</v>
      </c>
      <c r="Q7947" s="29" t="n">
        <v>42967</v>
      </c>
      <c r="R7947" s="28" t="n">
        <v>4869</v>
      </c>
      <c r="S7947" s="28" t="n">
        <f aca="false">IF(O7947="Won",R7947,IF(O7947="Lost",0,N7947))</f>
        <v>4869</v>
      </c>
      <c r="T7947" s="30" t="n">
        <f aca="false">IF(AND(P7947&lt;&gt;"",Q7947&lt;&gt;""),Q7947-P7947,"")</f>
        <v>79</v>
      </c>
      <c r="U7947" s="30" t="str">
        <f aca="false">IF(AND(O7947="Engaging",P7947&lt;&gt;""),'Leia-me'!$B$5-P7947,"")</f>
        <v/>
      </c>
      <c r="V7947" s="25" t="str">
        <f aca="false">IF(O7947&lt;&gt;"Engaging","",IF(U7947&lt;='Leia-me'!$B$6,"Saudável",IF(U7947&lt;='Leia-me'!$B$7,"Esfriando",IF(U7947&lt;='Leia-me'!$B$8,"Última chance","Zumbi"))))</f>
        <v/>
      </c>
      <c r="W7947" s="25" t="n">
        <f aca="false">IF(O7947="Won",1,IF(O7947="Lost",0,""))</f>
        <v>1</v>
      </c>
      <c r="X7947" s="25" t="s">
        <v>1835</v>
      </c>
      <c r="Y7947" s="25" t="str">
        <f aca="false">IF(E7947="","Sim","")</f>
        <v/>
      </c>
    </row>
    <row r="7948" customFormat="false" ht="15" hidden="false" customHeight="false" outlineLevel="0" collapsed="false">
      <c r="A7948" s="25" t="s">
        <v>8211</v>
      </c>
      <c r="B7948" s="25" t="s">
        <v>102</v>
      </c>
      <c r="C7948" s="25" t="s">
        <v>111</v>
      </c>
      <c r="D7948" s="25" t="s">
        <v>113</v>
      </c>
      <c r="G7948" s="31"/>
      <c r="H7948" s="32"/>
      <c r="L7948" s="25" t="s">
        <v>186</v>
      </c>
      <c r="M7948" s="25" t="s">
        <v>171</v>
      </c>
      <c r="N7948" s="28" t="n">
        <v>550</v>
      </c>
      <c r="O7948" s="25" t="s">
        <v>56</v>
      </c>
      <c r="P7948" s="29" t="n">
        <v>42890</v>
      </c>
      <c r="Q7948" s="33"/>
      <c r="R7948" s="34"/>
      <c r="S7948" s="28" t="n">
        <f aca="false">IF(O7948="Won",R7948,IF(O7948="Lost",0,N7948))</f>
        <v>550</v>
      </c>
      <c r="T7948" s="30" t="str">
        <f aca="false">IF(AND(P7948&lt;&gt;"",Q7948&lt;&gt;""),Q7948-P7948,"")</f>
        <v/>
      </c>
      <c r="U7948" s="30" t="n">
        <f aca="false">IF(AND(O7948="Engaging",P7948&lt;&gt;""),'Leia-me'!$B$5-P7948,"")</f>
        <v>210</v>
      </c>
      <c r="V7948" s="25" t="str">
        <f aca="false">IF(O7948&lt;&gt;"Engaging","",IF(U7948&lt;='Leia-me'!$B$6,"Saudável",IF(U7948&lt;='Leia-me'!$B$7,"Esfriando",IF(U7948&lt;='Leia-me'!$B$8,"Última chance","Zumbi"))))</f>
        <v>Zumbi</v>
      </c>
      <c r="W7948" s="25" t="str">
        <f aca="false">IF(O7948="Won",1,IF(O7948="Lost",0,""))</f>
        <v/>
      </c>
      <c r="Y7948" s="25" t="str">
        <f aca="false">IF(E7948="","Sim","")</f>
        <v>Sim</v>
      </c>
    </row>
    <row r="7949" customFormat="false" ht="15" hidden="false" customHeight="false" outlineLevel="0" collapsed="false">
      <c r="A7949" s="25" t="s">
        <v>8212</v>
      </c>
      <c r="B7949" s="25" t="s">
        <v>102</v>
      </c>
      <c r="C7949" s="25" t="s">
        <v>111</v>
      </c>
      <c r="D7949" s="25" t="s">
        <v>113</v>
      </c>
      <c r="G7949" s="31"/>
      <c r="H7949" s="32"/>
      <c r="L7949" s="25" t="s">
        <v>1834</v>
      </c>
      <c r="M7949" s="25" t="s">
        <v>171</v>
      </c>
      <c r="N7949" s="28" t="n">
        <v>4821</v>
      </c>
      <c r="O7949" s="25" t="s">
        <v>56</v>
      </c>
      <c r="P7949" s="29" t="n">
        <v>42890</v>
      </c>
      <c r="Q7949" s="33"/>
      <c r="R7949" s="34"/>
      <c r="S7949" s="28" t="n">
        <f aca="false">IF(O7949="Won",R7949,IF(O7949="Lost",0,N7949))</f>
        <v>4821</v>
      </c>
      <c r="T7949" s="30" t="str">
        <f aca="false">IF(AND(P7949&lt;&gt;"",Q7949&lt;&gt;""),Q7949-P7949,"")</f>
        <v/>
      </c>
      <c r="U7949" s="30" t="n">
        <f aca="false">IF(AND(O7949="Engaging",P7949&lt;&gt;""),'Leia-me'!$B$5-P7949,"")</f>
        <v>210</v>
      </c>
      <c r="V7949" s="25" t="str">
        <f aca="false">IF(O7949&lt;&gt;"Engaging","",IF(U7949&lt;='Leia-me'!$B$6,"Saudável",IF(U7949&lt;='Leia-me'!$B$7,"Esfriando",IF(U7949&lt;='Leia-me'!$B$8,"Última chance","Zumbi"))))</f>
        <v>Zumbi</v>
      </c>
      <c r="W7949" s="25" t="str">
        <f aca="false">IF(O7949="Won",1,IF(O7949="Lost",0,""))</f>
        <v/>
      </c>
      <c r="X7949" s="25" t="s">
        <v>1835</v>
      </c>
      <c r="Y7949" s="25" t="str">
        <f aca="false">IF(E7949="","Sim","")</f>
        <v>Sim</v>
      </c>
    </row>
    <row r="7950" customFormat="false" ht="15" hidden="false" customHeight="false" outlineLevel="0" collapsed="false">
      <c r="A7950" s="25" t="s">
        <v>8213</v>
      </c>
      <c r="B7950" s="25" t="s">
        <v>102</v>
      </c>
      <c r="C7950" s="25" t="s">
        <v>111</v>
      </c>
      <c r="D7950" s="25" t="s">
        <v>113</v>
      </c>
      <c r="E7950" s="25" t="s">
        <v>1371</v>
      </c>
      <c r="F7950" s="25" t="s">
        <v>185</v>
      </c>
      <c r="G7950" s="26" t="n">
        <v>40.79</v>
      </c>
      <c r="H7950" s="27" t="n">
        <v>142</v>
      </c>
      <c r="I7950" s="25" t="s">
        <v>1372</v>
      </c>
      <c r="K7950" s="25" t="n">
        <v>2011</v>
      </c>
      <c r="L7950" s="25" t="s">
        <v>148</v>
      </c>
      <c r="M7950" s="25" t="s">
        <v>149</v>
      </c>
      <c r="N7950" s="28" t="n">
        <v>55</v>
      </c>
      <c r="O7950" s="25" t="s">
        <v>56</v>
      </c>
      <c r="P7950" s="29" t="n">
        <v>42890</v>
      </c>
      <c r="Q7950" s="33"/>
      <c r="R7950" s="34"/>
      <c r="S7950" s="28" t="n">
        <f aca="false">IF(O7950="Won",R7950,IF(O7950="Lost",0,N7950))</f>
        <v>55</v>
      </c>
      <c r="T7950" s="30" t="str">
        <f aca="false">IF(AND(P7950&lt;&gt;"",Q7950&lt;&gt;""),Q7950-P7950,"")</f>
        <v/>
      </c>
      <c r="U7950" s="30" t="n">
        <f aca="false">IF(AND(O7950="Engaging",P7950&lt;&gt;""),'Leia-me'!$B$5-P7950,"")</f>
        <v>210</v>
      </c>
      <c r="V7950" s="25" t="str">
        <f aca="false">IF(O7950&lt;&gt;"Engaging","",IF(U7950&lt;='Leia-me'!$B$6,"Saudável",IF(U7950&lt;='Leia-me'!$B$7,"Esfriando",IF(U7950&lt;='Leia-me'!$B$8,"Última chance","Zumbi"))))</f>
        <v>Zumbi</v>
      </c>
      <c r="W7950" s="25" t="str">
        <f aca="false">IF(O7950="Won",1,IF(O7950="Lost",0,""))</f>
        <v/>
      </c>
      <c r="Y7950" s="25" t="str">
        <f aca="false">IF(E7950="","Sim","")</f>
        <v/>
      </c>
    </row>
    <row r="7951" customFormat="false" ht="15" hidden="false" customHeight="false" outlineLevel="0" collapsed="false">
      <c r="A7951" s="25" t="s">
        <v>8214</v>
      </c>
      <c r="B7951" s="25" t="s">
        <v>102</v>
      </c>
      <c r="C7951" s="25" t="s">
        <v>111</v>
      </c>
      <c r="D7951" s="25" t="s">
        <v>113</v>
      </c>
      <c r="E7951" s="25" t="s">
        <v>433</v>
      </c>
      <c r="F7951" s="25" t="s">
        <v>211</v>
      </c>
      <c r="G7951" s="26" t="n">
        <v>2214.94</v>
      </c>
      <c r="H7951" s="27" t="n">
        <v>5374</v>
      </c>
      <c r="I7951" s="25" t="s">
        <v>147</v>
      </c>
      <c r="K7951" s="25" t="n">
        <v>1996</v>
      </c>
      <c r="L7951" s="25" t="s">
        <v>170</v>
      </c>
      <c r="M7951" s="25" t="s">
        <v>171</v>
      </c>
      <c r="N7951" s="28" t="n">
        <v>1096</v>
      </c>
      <c r="O7951" s="25" t="s">
        <v>55</v>
      </c>
      <c r="P7951" s="29" t="n">
        <v>42890</v>
      </c>
      <c r="Q7951" s="29" t="n">
        <v>42995</v>
      </c>
      <c r="R7951" s="28" t="n">
        <v>0</v>
      </c>
      <c r="S7951" s="28" t="n">
        <f aca="false">IF(O7951="Won",R7951,IF(O7951="Lost",0,N7951))</f>
        <v>0</v>
      </c>
      <c r="T7951" s="30" t="n">
        <f aca="false">IF(AND(P7951&lt;&gt;"",Q7951&lt;&gt;""),Q7951-P7951,"")</f>
        <v>105</v>
      </c>
      <c r="U7951" s="30" t="str">
        <f aca="false">IF(AND(O7951="Engaging",P7951&lt;&gt;""),'Leia-me'!$B$5-P7951,"")</f>
        <v/>
      </c>
      <c r="V7951" s="25" t="str">
        <f aca="false">IF(O7951&lt;&gt;"Engaging","",IF(U7951&lt;='Leia-me'!$B$6,"Saudável",IF(U7951&lt;='Leia-me'!$B$7,"Esfriando",IF(U7951&lt;='Leia-me'!$B$8,"Última chance","Zumbi"))))</f>
        <v/>
      </c>
      <c r="W7951" s="25" t="n">
        <f aca="false">IF(O7951="Won",1,IF(O7951="Lost",0,""))</f>
        <v>0</v>
      </c>
      <c r="Y7951" s="25" t="str">
        <f aca="false">IF(E7951="","Sim","")</f>
        <v/>
      </c>
    </row>
    <row r="7952" customFormat="false" ht="15" hidden="false" customHeight="false" outlineLevel="0" collapsed="false">
      <c r="A7952" s="25" t="s">
        <v>8215</v>
      </c>
      <c r="B7952" s="25" t="s">
        <v>102</v>
      </c>
      <c r="C7952" s="25" t="s">
        <v>111</v>
      </c>
      <c r="D7952" s="25" t="s">
        <v>113</v>
      </c>
      <c r="E7952" s="25" t="s">
        <v>633</v>
      </c>
      <c r="F7952" s="25" t="s">
        <v>211</v>
      </c>
      <c r="G7952" s="26" t="n">
        <v>1388.67</v>
      </c>
      <c r="H7952" s="27" t="n">
        <v>3583</v>
      </c>
      <c r="I7952" s="25" t="s">
        <v>147</v>
      </c>
      <c r="K7952" s="25" t="n">
        <v>1989</v>
      </c>
      <c r="L7952" s="25" t="s">
        <v>186</v>
      </c>
      <c r="M7952" s="25" t="s">
        <v>171</v>
      </c>
      <c r="N7952" s="28" t="n">
        <v>550</v>
      </c>
      <c r="O7952" s="25" t="s">
        <v>54</v>
      </c>
      <c r="P7952" s="29" t="n">
        <v>42890</v>
      </c>
      <c r="Q7952" s="29" t="n">
        <v>42979</v>
      </c>
      <c r="R7952" s="28" t="n">
        <v>525</v>
      </c>
      <c r="S7952" s="28" t="n">
        <f aca="false">IF(O7952="Won",R7952,IF(O7952="Lost",0,N7952))</f>
        <v>525</v>
      </c>
      <c r="T7952" s="30" t="n">
        <f aca="false">IF(AND(P7952&lt;&gt;"",Q7952&lt;&gt;""),Q7952-P7952,"")</f>
        <v>89</v>
      </c>
      <c r="U7952" s="30" t="str">
        <f aca="false">IF(AND(O7952="Engaging",P7952&lt;&gt;""),'Leia-me'!$B$5-P7952,"")</f>
        <v/>
      </c>
      <c r="V7952" s="25" t="str">
        <f aca="false">IF(O7952&lt;&gt;"Engaging","",IF(U7952&lt;='Leia-me'!$B$6,"Saudável",IF(U7952&lt;='Leia-me'!$B$7,"Esfriando",IF(U7952&lt;='Leia-me'!$B$8,"Última chance","Zumbi"))))</f>
        <v/>
      </c>
      <c r="W7952" s="25" t="n">
        <f aca="false">IF(O7952="Won",1,IF(O7952="Lost",0,""))</f>
        <v>1</v>
      </c>
      <c r="Y7952" s="25" t="str">
        <f aca="false">IF(E7952="","Sim","")</f>
        <v/>
      </c>
    </row>
    <row r="7953" customFormat="false" ht="15" hidden="false" customHeight="false" outlineLevel="0" collapsed="false">
      <c r="A7953" s="25" t="s">
        <v>8216</v>
      </c>
      <c r="B7953" s="25" t="s">
        <v>102</v>
      </c>
      <c r="C7953" s="25" t="s">
        <v>111</v>
      </c>
      <c r="D7953" s="25" t="s">
        <v>113</v>
      </c>
      <c r="E7953" s="25" t="s">
        <v>636</v>
      </c>
      <c r="F7953" s="25" t="s">
        <v>267</v>
      </c>
      <c r="G7953" s="26" t="n">
        <v>405.59</v>
      </c>
      <c r="H7953" s="27" t="n">
        <v>1179</v>
      </c>
      <c r="I7953" s="25" t="s">
        <v>637</v>
      </c>
      <c r="J7953" s="25" t="s">
        <v>266</v>
      </c>
      <c r="K7953" s="25" t="n">
        <v>1987</v>
      </c>
      <c r="L7953" s="25" t="s">
        <v>148</v>
      </c>
      <c r="M7953" s="25" t="s">
        <v>149</v>
      </c>
      <c r="N7953" s="28" t="n">
        <v>55</v>
      </c>
      <c r="O7953" s="25" t="s">
        <v>54</v>
      </c>
      <c r="P7953" s="29" t="n">
        <v>42890</v>
      </c>
      <c r="Q7953" s="29" t="n">
        <v>42974</v>
      </c>
      <c r="R7953" s="28" t="n">
        <v>60</v>
      </c>
      <c r="S7953" s="28" t="n">
        <f aca="false">IF(O7953="Won",R7953,IF(O7953="Lost",0,N7953))</f>
        <v>60</v>
      </c>
      <c r="T7953" s="30" t="n">
        <f aca="false">IF(AND(P7953&lt;&gt;"",Q7953&lt;&gt;""),Q7953-P7953,"")</f>
        <v>84</v>
      </c>
      <c r="U7953" s="30" t="str">
        <f aca="false">IF(AND(O7953="Engaging",P7953&lt;&gt;""),'Leia-me'!$B$5-P7953,"")</f>
        <v/>
      </c>
      <c r="V7953" s="25" t="str">
        <f aca="false">IF(O7953&lt;&gt;"Engaging","",IF(U7953&lt;='Leia-me'!$B$6,"Saudável",IF(U7953&lt;='Leia-me'!$B$7,"Esfriando",IF(U7953&lt;='Leia-me'!$B$8,"Última chance","Zumbi"))))</f>
        <v/>
      </c>
      <c r="W7953" s="25" t="n">
        <f aca="false">IF(O7953="Won",1,IF(O7953="Lost",0,""))</f>
        <v>1</v>
      </c>
      <c r="Y7953" s="25" t="str">
        <f aca="false">IF(E7953="","Sim","")</f>
        <v/>
      </c>
    </row>
    <row r="7954" customFormat="false" ht="15" hidden="false" customHeight="false" outlineLevel="0" collapsed="false">
      <c r="A7954" s="25" t="s">
        <v>8217</v>
      </c>
      <c r="B7954" s="25" t="s">
        <v>102</v>
      </c>
      <c r="C7954" s="25" t="s">
        <v>111</v>
      </c>
      <c r="D7954" s="25" t="s">
        <v>113</v>
      </c>
      <c r="G7954" s="31"/>
      <c r="H7954" s="32"/>
      <c r="L7954" s="25" t="s">
        <v>186</v>
      </c>
      <c r="M7954" s="25" t="s">
        <v>171</v>
      </c>
      <c r="N7954" s="28" t="n">
        <v>550</v>
      </c>
      <c r="O7954" s="25" t="s">
        <v>56</v>
      </c>
      <c r="P7954" s="29" t="n">
        <v>42891</v>
      </c>
      <c r="Q7954" s="33"/>
      <c r="R7954" s="34"/>
      <c r="S7954" s="28" t="n">
        <f aca="false">IF(O7954="Won",R7954,IF(O7954="Lost",0,N7954))</f>
        <v>550</v>
      </c>
      <c r="T7954" s="30" t="str">
        <f aca="false">IF(AND(P7954&lt;&gt;"",Q7954&lt;&gt;""),Q7954-P7954,"")</f>
        <v/>
      </c>
      <c r="U7954" s="30" t="n">
        <f aca="false">IF(AND(O7954="Engaging",P7954&lt;&gt;""),'Leia-me'!$B$5-P7954,"")</f>
        <v>209</v>
      </c>
      <c r="V7954" s="25" t="str">
        <f aca="false">IF(O7954&lt;&gt;"Engaging","",IF(U7954&lt;='Leia-me'!$B$6,"Saudável",IF(U7954&lt;='Leia-me'!$B$7,"Esfriando",IF(U7954&lt;='Leia-me'!$B$8,"Última chance","Zumbi"))))</f>
        <v>Zumbi</v>
      </c>
      <c r="W7954" s="25" t="str">
        <f aca="false">IF(O7954="Won",1,IF(O7954="Lost",0,""))</f>
        <v/>
      </c>
      <c r="Y7954" s="25" t="str">
        <f aca="false">IF(E7954="","Sim","")</f>
        <v>Sim</v>
      </c>
    </row>
    <row r="7955" customFormat="false" ht="15" hidden="false" customHeight="false" outlineLevel="0" collapsed="false">
      <c r="A7955" s="25" t="s">
        <v>8218</v>
      </c>
      <c r="B7955" s="25" t="s">
        <v>102</v>
      </c>
      <c r="C7955" s="25" t="s">
        <v>111</v>
      </c>
      <c r="D7955" s="25" t="s">
        <v>113</v>
      </c>
      <c r="E7955" s="25" t="s">
        <v>428</v>
      </c>
      <c r="F7955" s="25" t="s">
        <v>267</v>
      </c>
      <c r="G7955" s="26" t="n">
        <v>792.46</v>
      </c>
      <c r="H7955" s="27" t="n">
        <v>1299</v>
      </c>
      <c r="I7955" s="25" t="s">
        <v>147</v>
      </c>
      <c r="K7955" s="25" t="n">
        <v>1982</v>
      </c>
      <c r="L7955" s="25" t="s">
        <v>1834</v>
      </c>
      <c r="M7955" s="25" t="s">
        <v>171</v>
      </c>
      <c r="N7955" s="28" t="n">
        <v>4821</v>
      </c>
      <c r="O7955" s="25" t="s">
        <v>54</v>
      </c>
      <c r="P7955" s="29" t="n">
        <v>42891</v>
      </c>
      <c r="Q7955" s="29" t="n">
        <v>42983</v>
      </c>
      <c r="R7955" s="28" t="n">
        <v>5039</v>
      </c>
      <c r="S7955" s="28" t="n">
        <f aca="false">IF(O7955="Won",R7955,IF(O7955="Lost",0,N7955))</f>
        <v>5039</v>
      </c>
      <c r="T7955" s="30" t="n">
        <f aca="false">IF(AND(P7955&lt;&gt;"",Q7955&lt;&gt;""),Q7955-P7955,"")</f>
        <v>92</v>
      </c>
      <c r="U7955" s="30" t="str">
        <f aca="false">IF(AND(O7955="Engaging",P7955&lt;&gt;""),'Leia-me'!$B$5-P7955,"")</f>
        <v/>
      </c>
      <c r="V7955" s="25" t="str">
        <f aca="false">IF(O7955&lt;&gt;"Engaging","",IF(U7955&lt;='Leia-me'!$B$6,"Saudável",IF(U7955&lt;='Leia-me'!$B$7,"Esfriando",IF(U7955&lt;='Leia-me'!$B$8,"Última chance","Zumbi"))))</f>
        <v/>
      </c>
      <c r="W7955" s="25" t="n">
        <f aca="false">IF(O7955="Won",1,IF(O7955="Lost",0,""))</f>
        <v>1</v>
      </c>
      <c r="X7955" s="25" t="s">
        <v>1835</v>
      </c>
      <c r="Y7955" s="25" t="str">
        <f aca="false">IF(E7955="","Sim","")</f>
        <v/>
      </c>
    </row>
    <row r="7956" customFormat="false" ht="15" hidden="false" customHeight="false" outlineLevel="0" collapsed="false">
      <c r="A7956" s="25" t="s">
        <v>8219</v>
      </c>
      <c r="B7956" s="25" t="s">
        <v>102</v>
      </c>
      <c r="C7956" s="25" t="s">
        <v>111</v>
      </c>
      <c r="D7956" s="25" t="s">
        <v>113</v>
      </c>
      <c r="E7956" s="25" t="s">
        <v>665</v>
      </c>
      <c r="F7956" s="25" t="s">
        <v>211</v>
      </c>
      <c r="G7956" s="26" t="n">
        <v>4968.91</v>
      </c>
      <c r="H7956" s="27" t="n">
        <v>7523</v>
      </c>
      <c r="I7956" s="25" t="s">
        <v>147</v>
      </c>
      <c r="K7956" s="25" t="n">
        <v>1990</v>
      </c>
      <c r="L7956" s="25" t="s">
        <v>186</v>
      </c>
      <c r="M7956" s="25" t="s">
        <v>171</v>
      </c>
      <c r="N7956" s="28" t="n">
        <v>550</v>
      </c>
      <c r="O7956" s="25" t="s">
        <v>55</v>
      </c>
      <c r="P7956" s="29" t="n">
        <v>42892</v>
      </c>
      <c r="Q7956" s="29" t="n">
        <v>42948</v>
      </c>
      <c r="R7956" s="28" t="n">
        <v>0</v>
      </c>
      <c r="S7956" s="28" t="n">
        <f aca="false">IF(O7956="Won",R7956,IF(O7956="Lost",0,N7956))</f>
        <v>0</v>
      </c>
      <c r="T7956" s="30" t="n">
        <f aca="false">IF(AND(P7956&lt;&gt;"",Q7956&lt;&gt;""),Q7956-P7956,"")</f>
        <v>56</v>
      </c>
      <c r="U7956" s="30" t="str">
        <f aca="false">IF(AND(O7956="Engaging",P7956&lt;&gt;""),'Leia-me'!$B$5-P7956,"")</f>
        <v/>
      </c>
      <c r="V7956" s="25" t="str">
        <f aca="false">IF(O7956&lt;&gt;"Engaging","",IF(U7956&lt;='Leia-me'!$B$6,"Saudável",IF(U7956&lt;='Leia-me'!$B$7,"Esfriando",IF(U7956&lt;='Leia-me'!$B$8,"Última chance","Zumbi"))))</f>
        <v/>
      </c>
      <c r="W7956" s="25" t="n">
        <f aca="false">IF(O7956="Won",1,IF(O7956="Lost",0,""))</f>
        <v>0</v>
      </c>
      <c r="Y7956" s="25" t="str">
        <f aca="false">IF(E7956="","Sim","")</f>
        <v/>
      </c>
    </row>
    <row r="7957" customFormat="false" ht="15" hidden="false" customHeight="false" outlineLevel="0" collapsed="false">
      <c r="A7957" s="25" t="s">
        <v>8220</v>
      </c>
      <c r="B7957" s="25" t="s">
        <v>102</v>
      </c>
      <c r="C7957" s="25" t="s">
        <v>111</v>
      </c>
      <c r="D7957" s="25" t="s">
        <v>113</v>
      </c>
      <c r="E7957" s="25" t="s">
        <v>195</v>
      </c>
      <c r="F7957" s="25" t="s">
        <v>185</v>
      </c>
      <c r="G7957" s="26" t="n">
        <v>8170.38</v>
      </c>
      <c r="H7957" s="27" t="n">
        <v>16499</v>
      </c>
      <c r="I7957" s="25" t="s">
        <v>196</v>
      </c>
      <c r="K7957" s="25" t="n">
        <v>1997</v>
      </c>
      <c r="L7957" s="25" t="s">
        <v>186</v>
      </c>
      <c r="M7957" s="25" t="s">
        <v>171</v>
      </c>
      <c r="N7957" s="28" t="n">
        <v>550</v>
      </c>
      <c r="O7957" s="25" t="s">
        <v>54</v>
      </c>
      <c r="P7957" s="29" t="n">
        <v>42894</v>
      </c>
      <c r="Q7957" s="29" t="n">
        <v>42964</v>
      </c>
      <c r="R7957" s="28" t="n">
        <v>486</v>
      </c>
      <c r="S7957" s="28" t="n">
        <f aca="false">IF(O7957="Won",R7957,IF(O7957="Lost",0,N7957))</f>
        <v>486</v>
      </c>
      <c r="T7957" s="30" t="n">
        <f aca="false">IF(AND(P7957&lt;&gt;"",Q7957&lt;&gt;""),Q7957-P7957,"")</f>
        <v>70</v>
      </c>
      <c r="U7957" s="30" t="str">
        <f aca="false">IF(AND(O7957="Engaging",P7957&lt;&gt;""),'Leia-me'!$B$5-P7957,"")</f>
        <v/>
      </c>
      <c r="V7957" s="25" t="str">
        <f aca="false">IF(O7957&lt;&gt;"Engaging","",IF(U7957&lt;='Leia-me'!$B$6,"Saudável",IF(U7957&lt;='Leia-me'!$B$7,"Esfriando",IF(U7957&lt;='Leia-me'!$B$8,"Última chance","Zumbi"))))</f>
        <v/>
      </c>
      <c r="W7957" s="25" t="n">
        <f aca="false">IF(O7957="Won",1,IF(O7957="Lost",0,""))</f>
        <v>1</v>
      </c>
      <c r="Y7957" s="25" t="str">
        <f aca="false">IF(E7957="","Sim","")</f>
        <v/>
      </c>
    </row>
    <row r="7958" customFormat="false" ht="15" hidden="false" customHeight="false" outlineLevel="0" collapsed="false">
      <c r="A7958" s="25" t="s">
        <v>8221</v>
      </c>
      <c r="B7958" s="25" t="s">
        <v>102</v>
      </c>
      <c r="C7958" s="25" t="s">
        <v>111</v>
      </c>
      <c r="D7958" s="25" t="s">
        <v>113</v>
      </c>
      <c r="E7958" s="25" t="s">
        <v>478</v>
      </c>
      <c r="F7958" s="25" t="s">
        <v>165</v>
      </c>
      <c r="G7958" s="26" t="n">
        <v>349.81</v>
      </c>
      <c r="H7958" s="27" t="n">
        <v>315</v>
      </c>
      <c r="I7958" s="25" t="s">
        <v>147</v>
      </c>
      <c r="K7958" s="25" t="n">
        <v>2002</v>
      </c>
      <c r="L7958" s="25" t="s">
        <v>1834</v>
      </c>
      <c r="M7958" s="25" t="s">
        <v>171</v>
      </c>
      <c r="N7958" s="28" t="n">
        <v>4821</v>
      </c>
      <c r="O7958" s="25" t="s">
        <v>55</v>
      </c>
      <c r="P7958" s="29" t="n">
        <v>42895</v>
      </c>
      <c r="Q7958" s="29" t="n">
        <v>42966</v>
      </c>
      <c r="R7958" s="28" t="n">
        <v>0</v>
      </c>
      <c r="S7958" s="28" t="n">
        <f aca="false">IF(O7958="Won",R7958,IF(O7958="Lost",0,N7958))</f>
        <v>0</v>
      </c>
      <c r="T7958" s="30" t="n">
        <f aca="false">IF(AND(P7958&lt;&gt;"",Q7958&lt;&gt;""),Q7958-P7958,"")</f>
        <v>71</v>
      </c>
      <c r="U7958" s="30" t="str">
        <f aca="false">IF(AND(O7958="Engaging",P7958&lt;&gt;""),'Leia-me'!$B$5-P7958,"")</f>
        <v/>
      </c>
      <c r="V7958" s="25" t="str">
        <f aca="false">IF(O7958&lt;&gt;"Engaging","",IF(U7958&lt;='Leia-me'!$B$6,"Saudável",IF(U7958&lt;='Leia-me'!$B$7,"Esfriando",IF(U7958&lt;='Leia-me'!$B$8,"Última chance","Zumbi"))))</f>
        <v/>
      </c>
      <c r="W7958" s="25" t="n">
        <f aca="false">IF(O7958="Won",1,IF(O7958="Lost",0,""))</f>
        <v>0</v>
      </c>
      <c r="X7958" s="25" t="s">
        <v>1835</v>
      </c>
      <c r="Y7958" s="25" t="str">
        <f aca="false">IF(E7958="","Sim","")</f>
        <v/>
      </c>
    </row>
    <row r="7959" customFormat="false" ht="15" hidden="false" customHeight="false" outlineLevel="0" collapsed="false">
      <c r="A7959" s="25" t="s">
        <v>8222</v>
      </c>
      <c r="B7959" s="25" t="s">
        <v>102</v>
      </c>
      <c r="C7959" s="25" t="s">
        <v>111</v>
      </c>
      <c r="D7959" s="25" t="s">
        <v>113</v>
      </c>
      <c r="E7959" s="25" t="s">
        <v>3075</v>
      </c>
      <c r="F7959" s="25" t="s">
        <v>165</v>
      </c>
      <c r="G7959" s="26" t="n">
        <v>4269.9</v>
      </c>
      <c r="H7959" s="27" t="n">
        <v>6472</v>
      </c>
      <c r="I7959" s="25" t="s">
        <v>147</v>
      </c>
      <c r="J7959" s="25" t="s">
        <v>1347</v>
      </c>
      <c r="K7959" s="25" t="n">
        <v>1993</v>
      </c>
      <c r="L7959" s="25" t="s">
        <v>148</v>
      </c>
      <c r="M7959" s="25" t="s">
        <v>149</v>
      </c>
      <c r="N7959" s="28" t="n">
        <v>55</v>
      </c>
      <c r="O7959" s="25" t="s">
        <v>54</v>
      </c>
      <c r="P7959" s="29" t="n">
        <v>42897</v>
      </c>
      <c r="Q7959" s="29" t="n">
        <v>43000</v>
      </c>
      <c r="R7959" s="28" t="n">
        <v>44</v>
      </c>
      <c r="S7959" s="28" t="n">
        <f aca="false">IF(O7959="Won",R7959,IF(O7959="Lost",0,N7959))</f>
        <v>44</v>
      </c>
      <c r="T7959" s="30" t="n">
        <f aca="false">IF(AND(P7959&lt;&gt;"",Q7959&lt;&gt;""),Q7959-P7959,"")</f>
        <v>103</v>
      </c>
      <c r="U7959" s="30" t="str">
        <f aca="false">IF(AND(O7959="Engaging",P7959&lt;&gt;""),'Leia-me'!$B$5-P7959,"")</f>
        <v/>
      </c>
      <c r="V7959" s="25" t="str">
        <f aca="false">IF(O7959&lt;&gt;"Engaging","",IF(U7959&lt;='Leia-me'!$B$6,"Saudável",IF(U7959&lt;='Leia-me'!$B$7,"Esfriando",IF(U7959&lt;='Leia-me'!$B$8,"Última chance","Zumbi"))))</f>
        <v/>
      </c>
      <c r="W7959" s="25" t="n">
        <f aca="false">IF(O7959="Won",1,IF(O7959="Lost",0,""))</f>
        <v>1</v>
      </c>
      <c r="Y7959" s="25" t="str">
        <f aca="false">IF(E7959="","Sim","")</f>
        <v/>
      </c>
    </row>
    <row r="7960" customFormat="false" ht="15" hidden="false" customHeight="false" outlineLevel="0" collapsed="false">
      <c r="A7960" s="25" t="s">
        <v>8223</v>
      </c>
      <c r="B7960" s="25" t="s">
        <v>102</v>
      </c>
      <c r="C7960" s="25" t="s">
        <v>111</v>
      </c>
      <c r="D7960" s="25" t="s">
        <v>113</v>
      </c>
      <c r="G7960" s="31"/>
      <c r="H7960" s="32"/>
      <c r="L7960" s="25" t="s">
        <v>186</v>
      </c>
      <c r="M7960" s="25" t="s">
        <v>171</v>
      </c>
      <c r="N7960" s="28" t="n">
        <v>550</v>
      </c>
      <c r="O7960" s="25" t="s">
        <v>56</v>
      </c>
      <c r="P7960" s="29" t="n">
        <v>42898</v>
      </c>
      <c r="Q7960" s="33"/>
      <c r="R7960" s="34"/>
      <c r="S7960" s="28" t="n">
        <f aca="false">IF(O7960="Won",R7960,IF(O7960="Lost",0,N7960))</f>
        <v>550</v>
      </c>
      <c r="T7960" s="30" t="str">
        <f aca="false">IF(AND(P7960&lt;&gt;"",Q7960&lt;&gt;""),Q7960-P7960,"")</f>
        <v/>
      </c>
      <c r="U7960" s="30" t="n">
        <f aca="false">IF(AND(O7960="Engaging",P7960&lt;&gt;""),'Leia-me'!$B$5-P7960,"")</f>
        <v>202</v>
      </c>
      <c r="V7960" s="25" t="str">
        <f aca="false">IF(O7960&lt;&gt;"Engaging","",IF(U7960&lt;='Leia-me'!$B$6,"Saudável",IF(U7960&lt;='Leia-me'!$B$7,"Esfriando",IF(U7960&lt;='Leia-me'!$B$8,"Última chance","Zumbi"))))</f>
        <v>Zumbi</v>
      </c>
      <c r="W7960" s="25" t="str">
        <f aca="false">IF(O7960="Won",1,IF(O7960="Lost",0,""))</f>
        <v/>
      </c>
      <c r="Y7960" s="25" t="str">
        <f aca="false">IF(E7960="","Sim","")</f>
        <v>Sim</v>
      </c>
    </row>
    <row r="7961" customFormat="false" ht="15" hidden="false" customHeight="false" outlineLevel="0" collapsed="false">
      <c r="A7961" s="25" t="s">
        <v>8224</v>
      </c>
      <c r="B7961" s="25" t="s">
        <v>102</v>
      </c>
      <c r="C7961" s="25" t="s">
        <v>111</v>
      </c>
      <c r="D7961" s="25" t="s">
        <v>113</v>
      </c>
      <c r="E7961" s="25" t="s">
        <v>860</v>
      </c>
      <c r="F7961" s="25" t="s">
        <v>168</v>
      </c>
      <c r="G7961" s="26" t="n">
        <v>894.37</v>
      </c>
      <c r="H7961" s="27" t="n">
        <v>1593</v>
      </c>
      <c r="I7961" s="25" t="s">
        <v>861</v>
      </c>
      <c r="K7961" s="25" t="n">
        <v>2008</v>
      </c>
      <c r="L7961" s="25" t="s">
        <v>186</v>
      </c>
      <c r="M7961" s="25" t="s">
        <v>171</v>
      </c>
      <c r="N7961" s="28" t="n">
        <v>550</v>
      </c>
      <c r="O7961" s="25" t="s">
        <v>55</v>
      </c>
      <c r="P7961" s="29" t="n">
        <v>42898</v>
      </c>
      <c r="Q7961" s="29" t="n">
        <v>42961</v>
      </c>
      <c r="R7961" s="28" t="n">
        <v>0</v>
      </c>
      <c r="S7961" s="28" t="n">
        <f aca="false">IF(O7961="Won",R7961,IF(O7961="Lost",0,N7961))</f>
        <v>0</v>
      </c>
      <c r="T7961" s="30" t="n">
        <f aca="false">IF(AND(P7961&lt;&gt;"",Q7961&lt;&gt;""),Q7961-P7961,"")</f>
        <v>63</v>
      </c>
      <c r="U7961" s="30" t="str">
        <f aca="false">IF(AND(O7961="Engaging",P7961&lt;&gt;""),'Leia-me'!$B$5-P7961,"")</f>
        <v/>
      </c>
      <c r="V7961" s="25" t="str">
        <f aca="false">IF(O7961&lt;&gt;"Engaging","",IF(U7961&lt;='Leia-me'!$B$6,"Saudável",IF(U7961&lt;='Leia-me'!$B$7,"Esfriando",IF(U7961&lt;='Leia-me'!$B$8,"Última chance","Zumbi"))))</f>
        <v/>
      </c>
      <c r="W7961" s="25" t="n">
        <f aca="false">IF(O7961="Won",1,IF(O7961="Lost",0,""))</f>
        <v>0</v>
      </c>
      <c r="Y7961" s="25" t="str">
        <f aca="false">IF(E7961="","Sim","")</f>
        <v/>
      </c>
    </row>
    <row r="7962" customFormat="false" ht="15" hidden="false" customHeight="false" outlineLevel="0" collapsed="false">
      <c r="A7962" s="25" t="s">
        <v>8225</v>
      </c>
      <c r="B7962" s="25" t="s">
        <v>102</v>
      </c>
      <c r="C7962" s="25" t="s">
        <v>111</v>
      </c>
      <c r="D7962" s="25" t="s">
        <v>113</v>
      </c>
      <c r="E7962" s="25" t="s">
        <v>156</v>
      </c>
      <c r="F7962" s="25" t="s">
        <v>155</v>
      </c>
      <c r="G7962" s="26" t="n">
        <v>1699.85</v>
      </c>
      <c r="H7962" s="27" t="n">
        <v>5108</v>
      </c>
      <c r="I7962" s="25" t="s">
        <v>147</v>
      </c>
      <c r="K7962" s="25" t="n">
        <v>1999</v>
      </c>
      <c r="L7962" s="25" t="s">
        <v>1834</v>
      </c>
      <c r="M7962" s="25" t="s">
        <v>171</v>
      </c>
      <c r="N7962" s="28" t="n">
        <v>4821</v>
      </c>
      <c r="O7962" s="25" t="s">
        <v>54</v>
      </c>
      <c r="P7962" s="29" t="n">
        <v>42898</v>
      </c>
      <c r="Q7962" s="29" t="n">
        <v>42915</v>
      </c>
      <c r="R7962" s="28" t="n">
        <v>4798</v>
      </c>
      <c r="S7962" s="28" t="n">
        <f aca="false">IF(O7962="Won",R7962,IF(O7962="Lost",0,N7962))</f>
        <v>4798</v>
      </c>
      <c r="T7962" s="30" t="n">
        <f aca="false">IF(AND(P7962&lt;&gt;"",Q7962&lt;&gt;""),Q7962-P7962,"")</f>
        <v>17</v>
      </c>
      <c r="U7962" s="30" t="str">
        <f aca="false">IF(AND(O7962="Engaging",P7962&lt;&gt;""),'Leia-me'!$B$5-P7962,"")</f>
        <v/>
      </c>
      <c r="V7962" s="25" t="str">
        <f aca="false">IF(O7962&lt;&gt;"Engaging","",IF(U7962&lt;='Leia-me'!$B$6,"Saudável",IF(U7962&lt;='Leia-me'!$B$7,"Esfriando",IF(U7962&lt;='Leia-me'!$B$8,"Última chance","Zumbi"))))</f>
        <v/>
      </c>
      <c r="W7962" s="25" t="n">
        <f aca="false">IF(O7962="Won",1,IF(O7962="Lost",0,""))</f>
        <v>1</v>
      </c>
      <c r="X7962" s="25" t="s">
        <v>1835</v>
      </c>
      <c r="Y7962" s="25" t="str">
        <f aca="false">IF(E7962="","Sim","")</f>
        <v/>
      </c>
    </row>
    <row r="7963" customFormat="false" ht="15" hidden="false" customHeight="false" outlineLevel="0" collapsed="false">
      <c r="A7963" s="25" t="s">
        <v>8226</v>
      </c>
      <c r="B7963" s="25" t="s">
        <v>102</v>
      </c>
      <c r="C7963" s="25" t="s">
        <v>111</v>
      </c>
      <c r="D7963" s="25" t="s">
        <v>113</v>
      </c>
      <c r="G7963" s="31"/>
      <c r="H7963" s="32"/>
      <c r="L7963" s="25" t="s">
        <v>178</v>
      </c>
      <c r="M7963" s="25" t="s">
        <v>171</v>
      </c>
      <c r="N7963" s="28" t="n">
        <v>5482</v>
      </c>
      <c r="O7963" s="25" t="s">
        <v>56</v>
      </c>
      <c r="P7963" s="29" t="n">
        <v>42899</v>
      </c>
      <c r="Q7963" s="33"/>
      <c r="R7963" s="34"/>
      <c r="S7963" s="28" t="n">
        <f aca="false">IF(O7963="Won",R7963,IF(O7963="Lost",0,N7963))</f>
        <v>5482</v>
      </c>
      <c r="T7963" s="30" t="str">
        <f aca="false">IF(AND(P7963&lt;&gt;"",Q7963&lt;&gt;""),Q7963-P7963,"")</f>
        <v/>
      </c>
      <c r="U7963" s="30" t="n">
        <f aca="false">IF(AND(O7963="Engaging",P7963&lt;&gt;""),'Leia-me'!$B$5-P7963,"")</f>
        <v>201</v>
      </c>
      <c r="V7963" s="25" t="str">
        <f aca="false">IF(O7963&lt;&gt;"Engaging","",IF(U7963&lt;='Leia-me'!$B$6,"Saudável",IF(U7963&lt;='Leia-me'!$B$7,"Esfriando",IF(U7963&lt;='Leia-me'!$B$8,"Última chance","Zumbi"))))</f>
        <v>Zumbi</v>
      </c>
      <c r="W7963" s="25" t="str">
        <f aca="false">IF(O7963="Won",1,IF(O7963="Lost",0,""))</f>
        <v/>
      </c>
      <c r="Y7963" s="25" t="str">
        <f aca="false">IF(E7963="","Sim","")</f>
        <v>Sim</v>
      </c>
    </row>
    <row r="7964" customFormat="false" ht="15" hidden="false" customHeight="false" outlineLevel="0" collapsed="false">
      <c r="A7964" s="25" t="s">
        <v>8227</v>
      </c>
      <c r="B7964" s="25" t="s">
        <v>102</v>
      </c>
      <c r="C7964" s="25" t="s">
        <v>111</v>
      </c>
      <c r="D7964" s="25" t="s">
        <v>113</v>
      </c>
      <c r="E7964" s="25" t="s">
        <v>156</v>
      </c>
      <c r="F7964" s="25" t="s">
        <v>155</v>
      </c>
      <c r="G7964" s="26" t="n">
        <v>1699.85</v>
      </c>
      <c r="H7964" s="27" t="n">
        <v>5108</v>
      </c>
      <c r="I7964" s="25" t="s">
        <v>147</v>
      </c>
      <c r="K7964" s="25" t="n">
        <v>1999</v>
      </c>
      <c r="L7964" s="25" t="s">
        <v>1834</v>
      </c>
      <c r="M7964" s="25" t="s">
        <v>171</v>
      </c>
      <c r="N7964" s="28" t="n">
        <v>4821</v>
      </c>
      <c r="O7964" s="25" t="s">
        <v>56</v>
      </c>
      <c r="P7964" s="29" t="n">
        <v>42903</v>
      </c>
      <c r="Q7964" s="33"/>
      <c r="R7964" s="34"/>
      <c r="S7964" s="28" t="n">
        <f aca="false">IF(O7964="Won",R7964,IF(O7964="Lost",0,N7964))</f>
        <v>4821</v>
      </c>
      <c r="T7964" s="30" t="str">
        <f aca="false">IF(AND(P7964&lt;&gt;"",Q7964&lt;&gt;""),Q7964-P7964,"")</f>
        <v/>
      </c>
      <c r="U7964" s="30" t="n">
        <f aca="false">IF(AND(O7964="Engaging",P7964&lt;&gt;""),'Leia-me'!$B$5-P7964,"")</f>
        <v>197</v>
      </c>
      <c r="V7964" s="25" t="str">
        <f aca="false">IF(O7964&lt;&gt;"Engaging","",IF(U7964&lt;='Leia-me'!$B$6,"Saudável",IF(U7964&lt;='Leia-me'!$B$7,"Esfriando",IF(U7964&lt;='Leia-me'!$B$8,"Última chance","Zumbi"))))</f>
        <v>Zumbi</v>
      </c>
      <c r="W7964" s="25" t="str">
        <f aca="false">IF(O7964="Won",1,IF(O7964="Lost",0,""))</f>
        <v/>
      </c>
      <c r="X7964" s="25" t="s">
        <v>1835</v>
      </c>
      <c r="Y7964" s="25" t="str">
        <f aca="false">IF(E7964="","Sim","")</f>
        <v/>
      </c>
    </row>
    <row r="7965" customFormat="false" ht="15" hidden="false" customHeight="false" outlineLevel="0" collapsed="false">
      <c r="A7965" s="25" t="s">
        <v>8228</v>
      </c>
      <c r="B7965" s="25" t="s">
        <v>102</v>
      </c>
      <c r="C7965" s="25" t="s">
        <v>111</v>
      </c>
      <c r="D7965" s="25" t="s">
        <v>113</v>
      </c>
      <c r="E7965" s="25" t="s">
        <v>199</v>
      </c>
      <c r="F7965" s="25" t="s">
        <v>177</v>
      </c>
      <c r="G7965" s="26" t="n">
        <v>52.5</v>
      </c>
      <c r="H7965" s="27" t="n">
        <v>165</v>
      </c>
      <c r="I7965" s="25" t="s">
        <v>147</v>
      </c>
      <c r="K7965" s="25" t="n">
        <v>2008</v>
      </c>
      <c r="L7965" s="25" t="s">
        <v>1834</v>
      </c>
      <c r="M7965" s="25" t="s">
        <v>171</v>
      </c>
      <c r="N7965" s="28" t="n">
        <v>4821</v>
      </c>
      <c r="O7965" s="25" t="s">
        <v>55</v>
      </c>
      <c r="P7965" s="29" t="n">
        <v>42903</v>
      </c>
      <c r="Q7965" s="29" t="n">
        <v>42984</v>
      </c>
      <c r="R7965" s="28" t="n">
        <v>0</v>
      </c>
      <c r="S7965" s="28" t="n">
        <f aca="false">IF(O7965="Won",R7965,IF(O7965="Lost",0,N7965))</f>
        <v>0</v>
      </c>
      <c r="T7965" s="30" t="n">
        <f aca="false">IF(AND(P7965&lt;&gt;"",Q7965&lt;&gt;""),Q7965-P7965,"")</f>
        <v>81</v>
      </c>
      <c r="U7965" s="30" t="str">
        <f aca="false">IF(AND(O7965="Engaging",P7965&lt;&gt;""),'Leia-me'!$B$5-P7965,"")</f>
        <v/>
      </c>
      <c r="V7965" s="25" t="str">
        <f aca="false">IF(O7965&lt;&gt;"Engaging","",IF(U7965&lt;='Leia-me'!$B$6,"Saudável",IF(U7965&lt;='Leia-me'!$B$7,"Esfriando",IF(U7965&lt;='Leia-me'!$B$8,"Última chance","Zumbi"))))</f>
        <v/>
      </c>
      <c r="W7965" s="25" t="n">
        <f aca="false">IF(O7965="Won",1,IF(O7965="Lost",0,""))</f>
        <v>0</v>
      </c>
      <c r="X7965" s="25" t="s">
        <v>1835</v>
      </c>
      <c r="Y7965" s="25" t="str">
        <f aca="false">IF(E7965="","Sim","")</f>
        <v/>
      </c>
    </row>
    <row r="7966" customFormat="false" ht="15" hidden="false" customHeight="false" outlineLevel="0" collapsed="false">
      <c r="A7966" s="25" t="s">
        <v>8229</v>
      </c>
      <c r="B7966" s="25" t="s">
        <v>102</v>
      </c>
      <c r="C7966" s="25" t="s">
        <v>111</v>
      </c>
      <c r="D7966" s="25" t="s">
        <v>113</v>
      </c>
      <c r="G7966" s="31"/>
      <c r="H7966" s="32"/>
      <c r="L7966" s="25" t="s">
        <v>170</v>
      </c>
      <c r="M7966" s="25" t="s">
        <v>171</v>
      </c>
      <c r="N7966" s="28" t="n">
        <v>1096</v>
      </c>
      <c r="O7966" s="25" t="s">
        <v>56</v>
      </c>
      <c r="P7966" s="29" t="n">
        <v>42905</v>
      </c>
      <c r="Q7966" s="33"/>
      <c r="R7966" s="34"/>
      <c r="S7966" s="28" t="n">
        <f aca="false">IF(O7966="Won",R7966,IF(O7966="Lost",0,N7966))</f>
        <v>1096</v>
      </c>
      <c r="T7966" s="30" t="str">
        <f aca="false">IF(AND(P7966&lt;&gt;"",Q7966&lt;&gt;""),Q7966-P7966,"")</f>
        <v/>
      </c>
      <c r="U7966" s="30" t="n">
        <f aca="false">IF(AND(O7966="Engaging",P7966&lt;&gt;""),'Leia-me'!$B$5-P7966,"")</f>
        <v>195</v>
      </c>
      <c r="V7966" s="25" t="str">
        <f aca="false">IF(O7966&lt;&gt;"Engaging","",IF(U7966&lt;='Leia-me'!$B$6,"Saudável",IF(U7966&lt;='Leia-me'!$B$7,"Esfriando",IF(U7966&lt;='Leia-me'!$B$8,"Última chance","Zumbi"))))</f>
        <v>Zumbi</v>
      </c>
      <c r="W7966" s="25" t="str">
        <f aca="false">IF(O7966="Won",1,IF(O7966="Lost",0,""))</f>
        <v/>
      </c>
      <c r="Y7966" s="25" t="str">
        <f aca="false">IF(E7966="","Sim","")</f>
        <v>Sim</v>
      </c>
    </row>
    <row r="7967" customFormat="false" ht="15" hidden="false" customHeight="false" outlineLevel="0" collapsed="false">
      <c r="A7967" s="25" t="s">
        <v>8230</v>
      </c>
      <c r="B7967" s="25" t="s">
        <v>102</v>
      </c>
      <c r="C7967" s="25" t="s">
        <v>111</v>
      </c>
      <c r="D7967" s="25" t="s">
        <v>113</v>
      </c>
      <c r="E7967" s="25" t="s">
        <v>1789</v>
      </c>
      <c r="F7967" s="25" t="s">
        <v>211</v>
      </c>
      <c r="G7967" s="26" t="n">
        <v>497.11</v>
      </c>
      <c r="H7967" s="27" t="n">
        <v>1588</v>
      </c>
      <c r="I7967" s="25" t="s">
        <v>147</v>
      </c>
      <c r="K7967" s="25" t="n">
        <v>2009</v>
      </c>
      <c r="L7967" s="25" t="s">
        <v>1834</v>
      </c>
      <c r="M7967" s="25" t="s">
        <v>171</v>
      </c>
      <c r="N7967" s="28" t="n">
        <v>4821</v>
      </c>
      <c r="O7967" s="25" t="s">
        <v>54</v>
      </c>
      <c r="P7967" s="29" t="n">
        <v>42905</v>
      </c>
      <c r="Q7967" s="29" t="n">
        <v>43000</v>
      </c>
      <c r="R7967" s="28" t="n">
        <v>4966</v>
      </c>
      <c r="S7967" s="28" t="n">
        <f aca="false">IF(O7967="Won",R7967,IF(O7967="Lost",0,N7967))</f>
        <v>4966</v>
      </c>
      <c r="T7967" s="30" t="n">
        <f aca="false">IF(AND(P7967&lt;&gt;"",Q7967&lt;&gt;""),Q7967-P7967,"")</f>
        <v>95</v>
      </c>
      <c r="U7967" s="30" t="str">
        <f aca="false">IF(AND(O7967="Engaging",P7967&lt;&gt;""),'Leia-me'!$B$5-P7967,"")</f>
        <v/>
      </c>
      <c r="V7967" s="25" t="str">
        <f aca="false">IF(O7967&lt;&gt;"Engaging","",IF(U7967&lt;='Leia-me'!$B$6,"Saudável",IF(U7967&lt;='Leia-me'!$B$7,"Esfriando",IF(U7967&lt;='Leia-me'!$B$8,"Última chance","Zumbi"))))</f>
        <v/>
      </c>
      <c r="W7967" s="25" t="n">
        <f aca="false">IF(O7967="Won",1,IF(O7967="Lost",0,""))</f>
        <v>1</v>
      </c>
      <c r="X7967" s="25" t="s">
        <v>1835</v>
      </c>
      <c r="Y7967" s="25" t="str">
        <f aca="false">IF(E7967="","Sim","")</f>
        <v/>
      </c>
    </row>
    <row r="7968" customFormat="false" ht="15" hidden="false" customHeight="false" outlineLevel="0" collapsed="false">
      <c r="A7968" s="25" t="s">
        <v>8231</v>
      </c>
      <c r="B7968" s="25" t="s">
        <v>102</v>
      </c>
      <c r="C7968" s="25" t="s">
        <v>111</v>
      </c>
      <c r="D7968" s="25" t="s">
        <v>113</v>
      </c>
      <c r="E7968" s="25" t="s">
        <v>1187</v>
      </c>
      <c r="F7968" s="25" t="s">
        <v>159</v>
      </c>
      <c r="G7968" s="26" t="n">
        <v>2059.9</v>
      </c>
      <c r="H7968" s="27" t="n">
        <v>3644</v>
      </c>
      <c r="I7968" s="25" t="s">
        <v>147</v>
      </c>
      <c r="K7968" s="25" t="n">
        <v>1988</v>
      </c>
      <c r="L7968" s="25" t="s">
        <v>148</v>
      </c>
      <c r="M7968" s="25" t="s">
        <v>149</v>
      </c>
      <c r="N7968" s="28" t="n">
        <v>55</v>
      </c>
      <c r="O7968" s="25" t="s">
        <v>54</v>
      </c>
      <c r="P7968" s="29" t="n">
        <v>42905</v>
      </c>
      <c r="Q7968" s="29" t="n">
        <v>42910</v>
      </c>
      <c r="R7968" s="28" t="n">
        <v>52</v>
      </c>
      <c r="S7968" s="28" t="n">
        <f aca="false">IF(O7968="Won",R7968,IF(O7968="Lost",0,N7968))</f>
        <v>52</v>
      </c>
      <c r="T7968" s="30" t="n">
        <f aca="false">IF(AND(P7968&lt;&gt;"",Q7968&lt;&gt;""),Q7968-P7968,"")</f>
        <v>5</v>
      </c>
      <c r="U7968" s="30" t="str">
        <f aca="false">IF(AND(O7968="Engaging",P7968&lt;&gt;""),'Leia-me'!$B$5-P7968,"")</f>
        <v/>
      </c>
      <c r="V7968" s="25" t="str">
        <f aca="false">IF(O7968&lt;&gt;"Engaging","",IF(U7968&lt;='Leia-me'!$B$6,"Saudável",IF(U7968&lt;='Leia-me'!$B$7,"Esfriando",IF(U7968&lt;='Leia-me'!$B$8,"Última chance","Zumbi"))))</f>
        <v/>
      </c>
      <c r="W7968" s="25" t="n">
        <f aca="false">IF(O7968="Won",1,IF(O7968="Lost",0,""))</f>
        <v>1</v>
      </c>
      <c r="Y7968" s="25" t="str">
        <f aca="false">IF(E7968="","Sim","")</f>
        <v/>
      </c>
    </row>
    <row r="7969" customFormat="false" ht="15" hidden="false" customHeight="false" outlineLevel="0" collapsed="false">
      <c r="A7969" s="25" t="s">
        <v>8232</v>
      </c>
      <c r="B7969" s="25" t="s">
        <v>102</v>
      </c>
      <c r="C7969" s="25" t="s">
        <v>111</v>
      </c>
      <c r="D7969" s="25" t="s">
        <v>113</v>
      </c>
      <c r="G7969" s="31"/>
      <c r="H7969" s="32"/>
      <c r="L7969" s="25" t="s">
        <v>1834</v>
      </c>
      <c r="M7969" s="25" t="s">
        <v>171</v>
      </c>
      <c r="N7969" s="28" t="n">
        <v>4821</v>
      </c>
      <c r="O7969" s="25" t="s">
        <v>56</v>
      </c>
      <c r="P7969" s="29" t="n">
        <v>42907</v>
      </c>
      <c r="Q7969" s="33"/>
      <c r="R7969" s="34"/>
      <c r="S7969" s="28" t="n">
        <f aca="false">IF(O7969="Won",R7969,IF(O7969="Lost",0,N7969))</f>
        <v>4821</v>
      </c>
      <c r="T7969" s="30" t="str">
        <f aca="false">IF(AND(P7969&lt;&gt;"",Q7969&lt;&gt;""),Q7969-P7969,"")</f>
        <v/>
      </c>
      <c r="U7969" s="30" t="n">
        <f aca="false">IF(AND(O7969="Engaging",P7969&lt;&gt;""),'Leia-me'!$B$5-P7969,"")</f>
        <v>193</v>
      </c>
      <c r="V7969" s="25" t="str">
        <f aca="false">IF(O7969&lt;&gt;"Engaging","",IF(U7969&lt;='Leia-me'!$B$6,"Saudável",IF(U7969&lt;='Leia-me'!$B$7,"Esfriando",IF(U7969&lt;='Leia-me'!$B$8,"Última chance","Zumbi"))))</f>
        <v>Zumbi</v>
      </c>
      <c r="W7969" s="25" t="str">
        <f aca="false">IF(O7969="Won",1,IF(O7969="Lost",0,""))</f>
        <v/>
      </c>
      <c r="X7969" s="25" t="s">
        <v>1835</v>
      </c>
      <c r="Y7969" s="25" t="str">
        <f aca="false">IF(E7969="","Sim","")</f>
        <v>Sim</v>
      </c>
    </row>
    <row r="7970" customFormat="false" ht="15" hidden="false" customHeight="false" outlineLevel="0" collapsed="false">
      <c r="A7970" s="25" t="s">
        <v>8233</v>
      </c>
      <c r="B7970" s="25" t="s">
        <v>102</v>
      </c>
      <c r="C7970" s="25" t="s">
        <v>111</v>
      </c>
      <c r="D7970" s="25" t="s">
        <v>113</v>
      </c>
      <c r="E7970" s="25" t="s">
        <v>2739</v>
      </c>
      <c r="F7970" s="25" t="s">
        <v>159</v>
      </c>
      <c r="G7970" s="26" t="n">
        <v>2871.35</v>
      </c>
      <c r="H7970" s="27" t="n">
        <v>9561</v>
      </c>
      <c r="I7970" s="25" t="s">
        <v>147</v>
      </c>
      <c r="K7970" s="25" t="n">
        <v>1983</v>
      </c>
      <c r="L7970" s="25" t="s">
        <v>186</v>
      </c>
      <c r="M7970" s="25" t="s">
        <v>171</v>
      </c>
      <c r="N7970" s="28" t="n">
        <v>550</v>
      </c>
      <c r="O7970" s="25" t="s">
        <v>54</v>
      </c>
      <c r="P7970" s="29" t="n">
        <v>42908</v>
      </c>
      <c r="Q7970" s="29" t="n">
        <v>43000</v>
      </c>
      <c r="R7970" s="28" t="n">
        <v>628</v>
      </c>
      <c r="S7970" s="28" t="n">
        <f aca="false">IF(O7970="Won",R7970,IF(O7970="Lost",0,N7970))</f>
        <v>628</v>
      </c>
      <c r="T7970" s="30" t="n">
        <f aca="false">IF(AND(P7970&lt;&gt;"",Q7970&lt;&gt;""),Q7970-P7970,"")</f>
        <v>92</v>
      </c>
      <c r="U7970" s="30" t="str">
        <f aca="false">IF(AND(O7970="Engaging",P7970&lt;&gt;""),'Leia-me'!$B$5-P7970,"")</f>
        <v/>
      </c>
      <c r="V7970" s="25" t="str">
        <f aca="false">IF(O7970&lt;&gt;"Engaging","",IF(U7970&lt;='Leia-me'!$B$6,"Saudável",IF(U7970&lt;='Leia-me'!$B$7,"Esfriando",IF(U7970&lt;='Leia-me'!$B$8,"Última chance","Zumbi"))))</f>
        <v/>
      </c>
      <c r="W7970" s="25" t="n">
        <f aca="false">IF(O7970="Won",1,IF(O7970="Lost",0,""))</f>
        <v>1</v>
      </c>
      <c r="Y7970" s="25" t="str">
        <f aca="false">IF(E7970="","Sim","")</f>
        <v/>
      </c>
    </row>
    <row r="7971" customFormat="false" ht="15" hidden="false" customHeight="false" outlineLevel="0" collapsed="false">
      <c r="A7971" s="25" t="s">
        <v>8234</v>
      </c>
      <c r="B7971" s="25" t="s">
        <v>102</v>
      </c>
      <c r="C7971" s="25" t="s">
        <v>111</v>
      </c>
      <c r="D7971" s="25" t="s">
        <v>113</v>
      </c>
      <c r="E7971" s="25" t="s">
        <v>419</v>
      </c>
      <c r="F7971" s="25" t="s">
        <v>146</v>
      </c>
      <c r="G7971" s="26" t="n">
        <v>2741.37</v>
      </c>
      <c r="H7971" s="27" t="n">
        <v>9226</v>
      </c>
      <c r="I7971" s="25" t="s">
        <v>147</v>
      </c>
      <c r="K7971" s="25" t="n">
        <v>1985</v>
      </c>
      <c r="L7971" s="25" t="s">
        <v>1834</v>
      </c>
      <c r="M7971" s="25" t="s">
        <v>171</v>
      </c>
      <c r="N7971" s="28" t="n">
        <v>4821</v>
      </c>
      <c r="O7971" s="25" t="s">
        <v>55</v>
      </c>
      <c r="P7971" s="29" t="n">
        <v>42909</v>
      </c>
      <c r="Q7971" s="29" t="n">
        <v>42920</v>
      </c>
      <c r="R7971" s="28" t="n">
        <v>0</v>
      </c>
      <c r="S7971" s="28" t="n">
        <f aca="false">IF(O7971="Won",R7971,IF(O7971="Lost",0,N7971))</f>
        <v>0</v>
      </c>
      <c r="T7971" s="30" t="n">
        <f aca="false">IF(AND(P7971&lt;&gt;"",Q7971&lt;&gt;""),Q7971-P7971,"")</f>
        <v>11</v>
      </c>
      <c r="U7971" s="30" t="str">
        <f aca="false">IF(AND(O7971="Engaging",P7971&lt;&gt;""),'Leia-me'!$B$5-P7971,"")</f>
        <v/>
      </c>
      <c r="V7971" s="25" t="str">
        <f aca="false">IF(O7971&lt;&gt;"Engaging","",IF(U7971&lt;='Leia-me'!$B$6,"Saudável",IF(U7971&lt;='Leia-me'!$B$7,"Esfriando",IF(U7971&lt;='Leia-me'!$B$8,"Última chance","Zumbi"))))</f>
        <v/>
      </c>
      <c r="W7971" s="25" t="n">
        <f aca="false">IF(O7971="Won",1,IF(O7971="Lost",0,""))</f>
        <v>0</v>
      </c>
      <c r="X7971" s="25" t="s">
        <v>1835</v>
      </c>
      <c r="Y7971" s="25" t="str">
        <f aca="false">IF(E7971="","Sim","")</f>
        <v/>
      </c>
    </row>
    <row r="7972" customFormat="false" ht="15" hidden="false" customHeight="false" outlineLevel="0" collapsed="false">
      <c r="A7972" s="25" t="s">
        <v>8235</v>
      </c>
      <c r="B7972" s="25" t="s">
        <v>102</v>
      </c>
      <c r="C7972" s="25" t="s">
        <v>111</v>
      </c>
      <c r="D7972" s="25" t="s">
        <v>113</v>
      </c>
      <c r="E7972" s="25" t="s">
        <v>661</v>
      </c>
      <c r="F7972" s="25" t="s">
        <v>146</v>
      </c>
      <c r="G7972" s="26" t="n">
        <v>251.41</v>
      </c>
      <c r="H7972" s="27" t="n">
        <v>495</v>
      </c>
      <c r="I7972" s="25" t="s">
        <v>147</v>
      </c>
      <c r="K7972" s="25" t="n">
        <v>1999</v>
      </c>
      <c r="L7972" s="25" t="s">
        <v>1834</v>
      </c>
      <c r="M7972" s="25" t="s">
        <v>171</v>
      </c>
      <c r="N7972" s="28" t="n">
        <v>4821</v>
      </c>
      <c r="O7972" s="25" t="s">
        <v>56</v>
      </c>
      <c r="P7972" s="29" t="n">
        <v>42910</v>
      </c>
      <c r="Q7972" s="33"/>
      <c r="R7972" s="34"/>
      <c r="S7972" s="28" t="n">
        <f aca="false">IF(O7972="Won",R7972,IF(O7972="Lost",0,N7972))</f>
        <v>4821</v>
      </c>
      <c r="T7972" s="30" t="str">
        <f aca="false">IF(AND(P7972&lt;&gt;"",Q7972&lt;&gt;""),Q7972-P7972,"")</f>
        <v/>
      </c>
      <c r="U7972" s="30" t="n">
        <f aca="false">IF(AND(O7972="Engaging",P7972&lt;&gt;""),'Leia-me'!$B$5-P7972,"")</f>
        <v>190</v>
      </c>
      <c r="V7972" s="25" t="str">
        <f aca="false">IF(O7972&lt;&gt;"Engaging","",IF(U7972&lt;='Leia-me'!$B$6,"Saudável",IF(U7972&lt;='Leia-me'!$B$7,"Esfriando",IF(U7972&lt;='Leia-me'!$B$8,"Última chance","Zumbi"))))</f>
        <v>Zumbi</v>
      </c>
      <c r="W7972" s="25" t="str">
        <f aca="false">IF(O7972="Won",1,IF(O7972="Lost",0,""))</f>
        <v/>
      </c>
      <c r="X7972" s="25" t="s">
        <v>1835</v>
      </c>
      <c r="Y7972" s="25" t="str">
        <f aca="false">IF(E7972="","Sim","")</f>
        <v/>
      </c>
    </row>
    <row r="7973" customFormat="false" ht="15" hidden="false" customHeight="false" outlineLevel="0" collapsed="false">
      <c r="A7973" s="25" t="s">
        <v>8236</v>
      </c>
      <c r="B7973" s="25" t="s">
        <v>102</v>
      </c>
      <c r="C7973" s="25" t="s">
        <v>111</v>
      </c>
      <c r="D7973" s="25" t="s">
        <v>113</v>
      </c>
      <c r="E7973" s="25" t="s">
        <v>609</v>
      </c>
      <c r="F7973" s="25" t="s">
        <v>267</v>
      </c>
      <c r="G7973" s="26" t="n">
        <v>692.19</v>
      </c>
      <c r="H7973" s="27" t="n">
        <v>1922</v>
      </c>
      <c r="I7973" s="25" t="s">
        <v>147</v>
      </c>
      <c r="K7973" s="25" t="n">
        <v>2003</v>
      </c>
      <c r="L7973" s="25" t="s">
        <v>170</v>
      </c>
      <c r="M7973" s="25" t="s">
        <v>171</v>
      </c>
      <c r="N7973" s="28" t="n">
        <v>1096</v>
      </c>
      <c r="O7973" s="25" t="s">
        <v>55</v>
      </c>
      <c r="P7973" s="29" t="n">
        <v>42910</v>
      </c>
      <c r="Q7973" s="29" t="n">
        <v>42986</v>
      </c>
      <c r="R7973" s="28" t="n">
        <v>0</v>
      </c>
      <c r="S7973" s="28" t="n">
        <f aca="false">IF(O7973="Won",R7973,IF(O7973="Lost",0,N7973))</f>
        <v>0</v>
      </c>
      <c r="T7973" s="30" t="n">
        <f aca="false">IF(AND(P7973&lt;&gt;"",Q7973&lt;&gt;""),Q7973-P7973,"")</f>
        <v>76</v>
      </c>
      <c r="U7973" s="30" t="str">
        <f aca="false">IF(AND(O7973="Engaging",P7973&lt;&gt;""),'Leia-me'!$B$5-P7973,"")</f>
        <v/>
      </c>
      <c r="V7973" s="25" t="str">
        <f aca="false">IF(O7973&lt;&gt;"Engaging","",IF(U7973&lt;='Leia-me'!$B$6,"Saudável",IF(U7973&lt;='Leia-me'!$B$7,"Esfriando",IF(U7973&lt;='Leia-me'!$B$8,"Última chance","Zumbi"))))</f>
        <v/>
      </c>
      <c r="W7973" s="25" t="n">
        <f aca="false">IF(O7973="Won",1,IF(O7973="Lost",0,""))</f>
        <v>0</v>
      </c>
      <c r="Y7973" s="25" t="str">
        <f aca="false">IF(E7973="","Sim","")</f>
        <v/>
      </c>
    </row>
    <row r="7974" customFormat="false" ht="15" hidden="false" customHeight="false" outlineLevel="0" collapsed="false">
      <c r="A7974" s="25" t="s">
        <v>8237</v>
      </c>
      <c r="B7974" s="25" t="s">
        <v>102</v>
      </c>
      <c r="C7974" s="25" t="s">
        <v>111</v>
      </c>
      <c r="D7974" s="25" t="s">
        <v>113</v>
      </c>
      <c r="E7974" s="25" t="s">
        <v>1778</v>
      </c>
      <c r="F7974" s="25" t="s">
        <v>146</v>
      </c>
      <c r="G7974" s="26" t="n">
        <v>1618.89</v>
      </c>
      <c r="H7974" s="27" t="n">
        <v>3889</v>
      </c>
      <c r="I7974" s="25" t="s">
        <v>147</v>
      </c>
      <c r="K7974" s="25" t="n">
        <v>2004</v>
      </c>
      <c r="L7974" s="25" t="s">
        <v>178</v>
      </c>
      <c r="M7974" s="25" t="s">
        <v>171</v>
      </c>
      <c r="N7974" s="28" t="n">
        <v>5482</v>
      </c>
      <c r="O7974" s="25" t="s">
        <v>54</v>
      </c>
      <c r="P7974" s="29" t="n">
        <v>42910</v>
      </c>
      <c r="Q7974" s="29" t="n">
        <v>43008</v>
      </c>
      <c r="R7974" s="28" t="n">
        <v>5056</v>
      </c>
      <c r="S7974" s="28" t="n">
        <f aca="false">IF(O7974="Won",R7974,IF(O7974="Lost",0,N7974))</f>
        <v>5056</v>
      </c>
      <c r="T7974" s="30" t="n">
        <f aca="false">IF(AND(P7974&lt;&gt;"",Q7974&lt;&gt;""),Q7974-P7974,"")</f>
        <v>98</v>
      </c>
      <c r="U7974" s="30" t="str">
        <f aca="false">IF(AND(O7974="Engaging",P7974&lt;&gt;""),'Leia-me'!$B$5-P7974,"")</f>
        <v/>
      </c>
      <c r="V7974" s="25" t="str">
        <f aca="false">IF(O7974&lt;&gt;"Engaging","",IF(U7974&lt;='Leia-me'!$B$6,"Saudável",IF(U7974&lt;='Leia-me'!$B$7,"Esfriando",IF(U7974&lt;='Leia-me'!$B$8,"Última chance","Zumbi"))))</f>
        <v/>
      </c>
      <c r="W7974" s="25" t="n">
        <f aca="false">IF(O7974="Won",1,IF(O7974="Lost",0,""))</f>
        <v>1</v>
      </c>
      <c r="Y7974" s="25" t="str">
        <f aca="false">IF(E7974="","Sim","")</f>
        <v/>
      </c>
    </row>
    <row r="7975" customFormat="false" ht="15" hidden="false" customHeight="false" outlineLevel="0" collapsed="false">
      <c r="A7975" s="25" t="s">
        <v>8238</v>
      </c>
      <c r="B7975" s="25" t="s">
        <v>102</v>
      </c>
      <c r="C7975" s="25" t="s">
        <v>111</v>
      </c>
      <c r="D7975" s="25" t="s">
        <v>113</v>
      </c>
      <c r="E7975" s="25" t="s">
        <v>428</v>
      </c>
      <c r="F7975" s="25" t="s">
        <v>267</v>
      </c>
      <c r="G7975" s="26" t="n">
        <v>792.46</v>
      </c>
      <c r="H7975" s="27" t="n">
        <v>1299</v>
      </c>
      <c r="I7975" s="25" t="s">
        <v>147</v>
      </c>
      <c r="K7975" s="25" t="n">
        <v>1982</v>
      </c>
      <c r="L7975" s="25" t="s">
        <v>178</v>
      </c>
      <c r="M7975" s="25" t="s">
        <v>171</v>
      </c>
      <c r="N7975" s="28" t="n">
        <v>5482</v>
      </c>
      <c r="O7975" s="25" t="s">
        <v>55</v>
      </c>
      <c r="P7975" s="29" t="n">
        <v>42911</v>
      </c>
      <c r="Q7975" s="29" t="n">
        <v>42918</v>
      </c>
      <c r="R7975" s="28" t="n">
        <v>0</v>
      </c>
      <c r="S7975" s="28" t="n">
        <f aca="false">IF(O7975="Won",R7975,IF(O7975="Lost",0,N7975))</f>
        <v>0</v>
      </c>
      <c r="T7975" s="30" t="n">
        <f aca="false">IF(AND(P7975&lt;&gt;"",Q7975&lt;&gt;""),Q7975-P7975,"")</f>
        <v>7</v>
      </c>
      <c r="U7975" s="30" t="str">
        <f aca="false">IF(AND(O7975="Engaging",P7975&lt;&gt;""),'Leia-me'!$B$5-P7975,"")</f>
        <v/>
      </c>
      <c r="V7975" s="25" t="str">
        <f aca="false">IF(O7975&lt;&gt;"Engaging","",IF(U7975&lt;='Leia-me'!$B$6,"Saudável",IF(U7975&lt;='Leia-me'!$B$7,"Esfriando",IF(U7975&lt;='Leia-me'!$B$8,"Última chance","Zumbi"))))</f>
        <v/>
      </c>
      <c r="W7975" s="25" t="n">
        <f aca="false">IF(O7975="Won",1,IF(O7975="Lost",0,""))</f>
        <v>0</v>
      </c>
      <c r="Y7975" s="25" t="str">
        <f aca="false">IF(E7975="","Sim","")</f>
        <v/>
      </c>
    </row>
    <row r="7976" customFormat="false" ht="15" hidden="false" customHeight="false" outlineLevel="0" collapsed="false">
      <c r="A7976" s="25" t="s">
        <v>8239</v>
      </c>
      <c r="B7976" s="25" t="s">
        <v>102</v>
      </c>
      <c r="C7976" s="25" t="s">
        <v>111</v>
      </c>
      <c r="D7976" s="25" t="s">
        <v>113</v>
      </c>
      <c r="E7976" s="25" t="s">
        <v>428</v>
      </c>
      <c r="F7976" s="25" t="s">
        <v>267</v>
      </c>
      <c r="G7976" s="26" t="n">
        <v>792.46</v>
      </c>
      <c r="H7976" s="27" t="n">
        <v>1299</v>
      </c>
      <c r="I7976" s="25" t="s">
        <v>147</v>
      </c>
      <c r="K7976" s="25" t="n">
        <v>1982</v>
      </c>
      <c r="L7976" s="25" t="s">
        <v>148</v>
      </c>
      <c r="M7976" s="25" t="s">
        <v>149</v>
      </c>
      <c r="N7976" s="28" t="n">
        <v>55</v>
      </c>
      <c r="O7976" s="25" t="s">
        <v>55</v>
      </c>
      <c r="P7976" s="29" t="n">
        <v>42911</v>
      </c>
      <c r="Q7976" s="29" t="n">
        <v>42974</v>
      </c>
      <c r="R7976" s="28" t="n">
        <v>0</v>
      </c>
      <c r="S7976" s="28" t="n">
        <f aca="false">IF(O7976="Won",R7976,IF(O7976="Lost",0,N7976))</f>
        <v>0</v>
      </c>
      <c r="T7976" s="30" t="n">
        <f aca="false">IF(AND(P7976&lt;&gt;"",Q7976&lt;&gt;""),Q7976-P7976,"")</f>
        <v>63</v>
      </c>
      <c r="U7976" s="30" t="str">
        <f aca="false">IF(AND(O7976="Engaging",P7976&lt;&gt;""),'Leia-me'!$B$5-P7976,"")</f>
        <v/>
      </c>
      <c r="V7976" s="25" t="str">
        <f aca="false">IF(O7976&lt;&gt;"Engaging","",IF(U7976&lt;='Leia-me'!$B$6,"Saudável",IF(U7976&lt;='Leia-me'!$B$7,"Esfriando",IF(U7976&lt;='Leia-me'!$B$8,"Última chance","Zumbi"))))</f>
        <v/>
      </c>
      <c r="W7976" s="25" t="n">
        <f aca="false">IF(O7976="Won",1,IF(O7976="Lost",0,""))</f>
        <v>0</v>
      </c>
      <c r="Y7976" s="25" t="str">
        <f aca="false">IF(E7976="","Sim","")</f>
        <v/>
      </c>
    </row>
    <row r="7977" customFormat="false" ht="15" hidden="false" customHeight="false" outlineLevel="0" collapsed="false">
      <c r="A7977" s="25" t="s">
        <v>8240</v>
      </c>
      <c r="B7977" s="25" t="s">
        <v>102</v>
      </c>
      <c r="C7977" s="25" t="s">
        <v>111</v>
      </c>
      <c r="D7977" s="25" t="s">
        <v>113</v>
      </c>
      <c r="G7977" s="31"/>
      <c r="H7977" s="32"/>
      <c r="L7977" s="25" t="s">
        <v>170</v>
      </c>
      <c r="M7977" s="25" t="s">
        <v>171</v>
      </c>
      <c r="N7977" s="28" t="n">
        <v>1096</v>
      </c>
      <c r="O7977" s="25" t="s">
        <v>56</v>
      </c>
      <c r="P7977" s="29" t="n">
        <v>42912</v>
      </c>
      <c r="Q7977" s="33"/>
      <c r="R7977" s="34"/>
      <c r="S7977" s="28" t="n">
        <f aca="false">IF(O7977="Won",R7977,IF(O7977="Lost",0,N7977))</f>
        <v>1096</v>
      </c>
      <c r="T7977" s="30" t="str">
        <f aca="false">IF(AND(P7977&lt;&gt;"",Q7977&lt;&gt;""),Q7977-P7977,"")</f>
        <v/>
      </c>
      <c r="U7977" s="30" t="n">
        <f aca="false">IF(AND(O7977="Engaging",P7977&lt;&gt;""),'Leia-me'!$B$5-P7977,"")</f>
        <v>188</v>
      </c>
      <c r="V7977" s="25" t="str">
        <f aca="false">IF(O7977&lt;&gt;"Engaging","",IF(U7977&lt;='Leia-me'!$B$6,"Saudável",IF(U7977&lt;='Leia-me'!$B$7,"Esfriando",IF(U7977&lt;='Leia-me'!$B$8,"Última chance","Zumbi"))))</f>
        <v>Zumbi</v>
      </c>
      <c r="W7977" s="25" t="str">
        <f aca="false">IF(O7977="Won",1,IF(O7977="Lost",0,""))</f>
        <v/>
      </c>
      <c r="Y7977" s="25" t="str">
        <f aca="false">IF(E7977="","Sim","")</f>
        <v>Sim</v>
      </c>
    </row>
    <row r="7978" customFormat="false" ht="15" hidden="false" customHeight="false" outlineLevel="0" collapsed="false">
      <c r="A7978" s="25" t="s">
        <v>8241</v>
      </c>
      <c r="B7978" s="25" t="s">
        <v>102</v>
      </c>
      <c r="C7978" s="25" t="s">
        <v>111</v>
      </c>
      <c r="D7978" s="25" t="s">
        <v>113</v>
      </c>
      <c r="E7978" s="25" t="s">
        <v>1351</v>
      </c>
      <c r="F7978" s="25" t="s">
        <v>177</v>
      </c>
      <c r="G7978" s="26" t="n">
        <v>7537.24</v>
      </c>
      <c r="H7978" s="27" t="n">
        <v>20293</v>
      </c>
      <c r="I7978" s="25" t="s">
        <v>147</v>
      </c>
      <c r="K7978" s="25" t="n">
        <v>1993</v>
      </c>
      <c r="L7978" s="25" t="s">
        <v>1834</v>
      </c>
      <c r="M7978" s="25" t="s">
        <v>171</v>
      </c>
      <c r="N7978" s="28" t="n">
        <v>4821</v>
      </c>
      <c r="O7978" s="25" t="s">
        <v>55</v>
      </c>
      <c r="P7978" s="29" t="n">
        <v>42913</v>
      </c>
      <c r="Q7978" s="29" t="n">
        <v>42986</v>
      </c>
      <c r="R7978" s="28" t="n">
        <v>0</v>
      </c>
      <c r="S7978" s="28" t="n">
        <f aca="false">IF(O7978="Won",R7978,IF(O7978="Lost",0,N7978))</f>
        <v>0</v>
      </c>
      <c r="T7978" s="30" t="n">
        <f aca="false">IF(AND(P7978&lt;&gt;"",Q7978&lt;&gt;""),Q7978-P7978,"")</f>
        <v>73</v>
      </c>
      <c r="U7978" s="30" t="str">
        <f aca="false">IF(AND(O7978="Engaging",P7978&lt;&gt;""),'Leia-me'!$B$5-P7978,"")</f>
        <v/>
      </c>
      <c r="V7978" s="25" t="str">
        <f aca="false">IF(O7978&lt;&gt;"Engaging","",IF(U7978&lt;='Leia-me'!$B$6,"Saudável",IF(U7978&lt;='Leia-me'!$B$7,"Esfriando",IF(U7978&lt;='Leia-me'!$B$8,"Última chance","Zumbi"))))</f>
        <v/>
      </c>
      <c r="W7978" s="25" t="n">
        <f aca="false">IF(O7978="Won",1,IF(O7978="Lost",0,""))</f>
        <v>0</v>
      </c>
      <c r="X7978" s="25" t="s">
        <v>1835</v>
      </c>
      <c r="Y7978" s="25" t="str">
        <f aca="false">IF(E7978="","Sim","")</f>
        <v/>
      </c>
    </row>
    <row r="7979" customFormat="false" ht="15" hidden="false" customHeight="false" outlineLevel="0" collapsed="false">
      <c r="A7979" s="25" t="s">
        <v>8242</v>
      </c>
      <c r="B7979" s="25" t="s">
        <v>102</v>
      </c>
      <c r="C7979" s="25" t="s">
        <v>111</v>
      </c>
      <c r="D7979" s="25" t="s">
        <v>113</v>
      </c>
      <c r="E7979" s="25" t="s">
        <v>633</v>
      </c>
      <c r="F7979" s="25" t="s">
        <v>211</v>
      </c>
      <c r="G7979" s="26" t="n">
        <v>1388.67</v>
      </c>
      <c r="H7979" s="27" t="n">
        <v>3583</v>
      </c>
      <c r="I7979" s="25" t="s">
        <v>147</v>
      </c>
      <c r="K7979" s="25" t="n">
        <v>1989</v>
      </c>
      <c r="L7979" s="25" t="s">
        <v>186</v>
      </c>
      <c r="M7979" s="25" t="s">
        <v>171</v>
      </c>
      <c r="N7979" s="28" t="n">
        <v>550</v>
      </c>
      <c r="O7979" s="25" t="s">
        <v>54</v>
      </c>
      <c r="P7979" s="29" t="n">
        <v>42914</v>
      </c>
      <c r="Q7979" s="29" t="n">
        <v>43005</v>
      </c>
      <c r="R7979" s="28" t="n">
        <v>539</v>
      </c>
      <c r="S7979" s="28" t="n">
        <f aca="false">IF(O7979="Won",R7979,IF(O7979="Lost",0,N7979))</f>
        <v>539</v>
      </c>
      <c r="T7979" s="30" t="n">
        <f aca="false">IF(AND(P7979&lt;&gt;"",Q7979&lt;&gt;""),Q7979-P7979,"")</f>
        <v>91</v>
      </c>
      <c r="U7979" s="30" t="str">
        <f aca="false">IF(AND(O7979="Engaging",P7979&lt;&gt;""),'Leia-me'!$B$5-P7979,"")</f>
        <v/>
      </c>
      <c r="V7979" s="25" t="str">
        <f aca="false">IF(O7979&lt;&gt;"Engaging","",IF(U7979&lt;='Leia-me'!$B$6,"Saudável",IF(U7979&lt;='Leia-me'!$B$7,"Esfriando",IF(U7979&lt;='Leia-me'!$B$8,"Última chance","Zumbi"))))</f>
        <v/>
      </c>
      <c r="W7979" s="25" t="n">
        <f aca="false">IF(O7979="Won",1,IF(O7979="Lost",0,""))</f>
        <v>1</v>
      </c>
      <c r="Y7979" s="25" t="str">
        <f aca="false">IF(E7979="","Sim","")</f>
        <v/>
      </c>
    </row>
    <row r="7980" customFormat="false" ht="15" hidden="false" customHeight="false" outlineLevel="0" collapsed="false">
      <c r="A7980" s="25" t="s">
        <v>8243</v>
      </c>
      <c r="B7980" s="25" t="s">
        <v>102</v>
      </c>
      <c r="C7980" s="25" t="s">
        <v>111</v>
      </c>
      <c r="D7980" s="25" t="s">
        <v>113</v>
      </c>
      <c r="E7980" s="25" t="s">
        <v>433</v>
      </c>
      <c r="F7980" s="25" t="s">
        <v>211</v>
      </c>
      <c r="G7980" s="26" t="n">
        <v>2214.94</v>
      </c>
      <c r="H7980" s="27" t="n">
        <v>5374</v>
      </c>
      <c r="I7980" s="25" t="s">
        <v>147</v>
      </c>
      <c r="K7980" s="25" t="n">
        <v>1996</v>
      </c>
      <c r="L7980" s="25" t="s">
        <v>170</v>
      </c>
      <c r="M7980" s="25" t="s">
        <v>171</v>
      </c>
      <c r="N7980" s="28" t="n">
        <v>1096</v>
      </c>
      <c r="O7980" s="25" t="s">
        <v>54</v>
      </c>
      <c r="P7980" s="29" t="n">
        <v>42914</v>
      </c>
      <c r="Q7980" s="29" t="n">
        <v>42920</v>
      </c>
      <c r="R7980" s="28" t="n">
        <v>1028</v>
      </c>
      <c r="S7980" s="28" t="n">
        <f aca="false">IF(O7980="Won",R7980,IF(O7980="Lost",0,N7980))</f>
        <v>1028</v>
      </c>
      <c r="T7980" s="30" t="n">
        <f aca="false">IF(AND(P7980&lt;&gt;"",Q7980&lt;&gt;""),Q7980-P7980,"")</f>
        <v>6</v>
      </c>
      <c r="U7980" s="30" t="str">
        <f aca="false">IF(AND(O7980="Engaging",P7980&lt;&gt;""),'Leia-me'!$B$5-P7980,"")</f>
        <v/>
      </c>
      <c r="V7980" s="25" t="str">
        <f aca="false">IF(O7980&lt;&gt;"Engaging","",IF(U7980&lt;='Leia-me'!$B$6,"Saudável",IF(U7980&lt;='Leia-me'!$B$7,"Esfriando",IF(U7980&lt;='Leia-me'!$B$8,"Última chance","Zumbi"))))</f>
        <v/>
      </c>
      <c r="W7980" s="25" t="n">
        <f aca="false">IF(O7980="Won",1,IF(O7980="Lost",0,""))</f>
        <v>1</v>
      </c>
      <c r="Y7980" s="25" t="str">
        <f aca="false">IF(E7980="","Sim","")</f>
        <v/>
      </c>
    </row>
    <row r="7981" customFormat="false" ht="15" hidden="false" customHeight="false" outlineLevel="0" collapsed="false">
      <c r="A7981" s="25" t="s">
        <v>8244</v>
      </c>
      <c r="B7981" s="25" t="s">
        <v>102</v>
      </c>
      <c r="C7981" s="25" t="s">
        <v>111</v>
      </c>
      <c r="D7981" s="25" t="s">
        <v>113</v>
      </c>
      <c r="E7981" s="25" t="s">
        <v>636</v>
      </c>
      <c r="F7981" s="25" t="s">
        <v>267</v>
      </c>
      <c r="G7981" s="26" t="n">
        <v>405.59</v>
      </c>
      <c r="H7981" s="27" t="n">
        <v>1179</v>
      </c>
      <c r="I7981" s="25" t="s">
        <v>637</v>
      </c>
      <c r="J7981" s="25" t="s">
        <v>266</v>
      </c>
      <c r="K7981" s="25" t="n">
        <v>1987</v>
      </c>
      <c r="L7981" s="25" t="s">
        <v>1834</v>
      </c>
      <c r="M7981" s="25" t="s">
        <v>171</v>
      </c>
      <c r="N7981" s="28" t="n">
        <v>4821</v>
      </c>
      <c r="O7981" s="25" t="s">
        <v>54</v>
      </c>
      <c r="P7981" s="29" t="n">
        <v>42914</v>
      </c>
      <c r="Q7981" s="29" t="n">
        <v>42991</v>
      </c>
      <c r="R7981" s="28" t="n">
        <v>3951</v>
      </c>
      <c r="S7981" s="28" t="n">
        <f aca="false">IF(O7981="Won",R7981,IF(O7981="Lost",0,N7981))</f>
        <v>3951</v>
      </c>
      <c r="T7981" s="30" t="n">
        <f aca="false">IF(AND(P7981&lt;&gt;"",Q7981&lt;&gt;""),Q7981-P7981,"")</f>
        <v>77</v>
      </c>
      <c r="U7981" s="30" t="str">
        <f aca="false">IF(AND(O7981="Engaging",P7981&lt;&gt;""),'Leia-me'!$B$5-P7981,"")</f>
        <v/>
      </c>
      <c r="V7981" s="25" t="str">
        <f aca="false">IF(O7981&lt;&gt;"Engaging","",IF(U7981&lt;='Leia-me'!$B$6,"Saudável",IF(U7981&lt;='Leia-me'!$B$7,"Esfriando",IF(U7981&lt;='Leia-me'!$B$8,"Última chance","Zumbi"))))</f>
        <v/>
      </c>
      <c r="W7981" s="25" t="n">
        <f aca="false">IF(O7981="Won",1,IF(O7981="Lost",0,""))</f>
        <v>1</v>
      </c>
      <c r="X7981" s="25" t="s">
        <v>1835</v>
      </c>
      <c r="Y7981" s="25" t="str">
        <f aca="false">IF(E7981="","Sim","")</f>
        <v/>
      </c>
    </row>
    <row r="7982" customFormat="false" ht="15" hidden="false" customHeight="false" outlineLevel="0" collapsed="false">
      <c r="A7982" s="25" t="s">
        <v>8245</v>
      </c>
      <c r="B7982" s="25" t="s">
        <v>102</v>
      </c>
      <c r="C7982" s="25" t="s">
        <v>111</v>
      </c>
      <c r="D7982" s="25" t="s">
        <v>113</v>
      </c>
      <c r="G7982" s="31"/>
      <c r="H7982" s="32"/>
      <c r="L7982" s="25" t="s">
        <v>186</v>
      </c>
      <c r="M7982" s="25" t="s">
        <v>171</v>
      </c>
      <c r="N7982" s="28" t="n">
        <v>550</v>
      </c>
      <c r="O7982" s="25" t="s">
        <v>56</v>
      </c>
      <c r="P7982" s="29" t="n">
        <v>42915</v>
      </c>
      <c r="Q7982" s="33"/>
      <c r="R7982" s="34"/>
      <c r="S7982" s="28" t="n">
        <f aca="false">IF(O7982="Won",R7982,IF(O7982="Lost",0,N7982))</f>
        <v>550</v>
      </c>
      <c r="T7982" s="30" t="str">
        <f aca="false">IF(AND(P7982&lt;&gt;"",Q7982&lt;&gt;""),Q7982-P7982,"")</f>
        <v/>
      </c>
      <c r="U7982" s="30" t="n">
        <f aca="false">IF(AND(O7982="Engaging",P7982&lt;&gt;""),'Leia-me'!$B$5-P7982,"")</f>
        <v>185</v>
      </c>
      <c r="V7982" s="25" t="str">
        <f aca="false">IF(O7982&lt;&gt;"Engaging","",IF(U7982&lt;='Leia-me'!$B$6,"Saudável",IF(U7982&lt;='Leia-me'!$B$7,"Esfriando",IF(U7982&lt;='Leia-me'!$B$8,"Última chance","Zumbi"))))</f>
        <v>Zumbi</v>
      </c>
      <c r="W7982" s="25" t="str">
        <f aca="false">IF(O7982="Won",1,IF(O7982="Lost",0,""))</f>
        <v/>
      </c>
      <c r="Y7982" s="25" t="str">
        <f aca="false">IF(E7982="","Sim","")</f>
        <v>Sim</v>
      </c>
    </row>
    <row r="7983" customFormat="false" ht="15" hidden="false" customHeight="false" outlineLevel="0" collapsed="false">
      <c r="A7983" s="25" t="s">
        <v>8246</v>
      </c>
      <c r="B7983" s="25" t="s">
        <v>102</v>
      </c>
      <c r="C7983" s="25" t="s">
        <v>111</v>
      </c>
      <c r="D7983" s="25" t="s">
        <v>113</v>
      </c>
      <c r="E7983" s="25" t="s">
        <v>156</v>
      </c>
      <c r="F7983" s="25" t="s">
        <v>155</v>
      </c>
      <c r="G7983" s="26" t="n">
        <v>1699.85</v>
      </c>
      <c r="H7983" s="27" t="n">
        <v>5108</v>
      </c>
      <c r="I7983" s="25" t="s">
        <v>147</v>
      </c>
      <c r="K7983" s="25" t="n">
        <v>1999</v>
      </c>
      <c r="L7983" s="25" t="s">
        <v>186</v>
      </c>
      <c r="M7983" s="25" t="s">
        <v>171</v>
      </c>
      <c r="N7983" s="28" t="n">
        <v>550</v>
      </c>
      <c r="O7983" s="25" t="s">
        <v>55</v>
      </c>
      <c r="P7983" s="29" t="n">
        <v>42915</v>
      </c>
      <c r="Q7983" s="29" t="n">
        <v>42922</v>
      </c>
      <c r="R7983" s="28" t="n">
        <v>0</v>
      </c>
      <c r="S7983" s="28" t="n">
        <f aca="false">IF(O7983="Won",R7983,IF(O7983="Lost",0,N7983))</f>
        <v>0</v>
      </c>
      <c r="T7983" s="30" t="n">
        <f aca="false">IF(AND(P7983&lt;&gt;"",Q7983&lt;&gt;""),Q7983-P7983,"")</f>
        <v>7</v>
      </c>
      <c r="U7983" s="30" t="str">
        <f aca="false">IF(AND(O7983="Engaging",P7983&lt;&gt;""),'Leia-me'!$B$5-P7983,"")</f>
        <v/>
      </c>
      <c r="V7983" s="25" t="str">
        <f aca="false">IF(O7983&lt;&gt;"Engaging","",IF(U7983&lt;='Leia-me'!$B$6,"Saudável",IF(U7983&lt;='Leia-me'!$B$7,"Esfriando",IF(U7983&lt;='Leia-me'!$B$8,"Última chance","Zumbi"))))</f>
        <v/>
      </c>
      <c r="W7983" s="25" t="n">
        <f aca="false">IF(O7983="Won",1,IF(O7983="Lost",0,""))</f>
        <v>0</v>
      </c>
      <c r="Y7983" s="25" t="str">
        <f aca="false">IF(E7983="","Sim","")</f>
        <v/>
      </c>
    </row>
    <row r="7984" customFormat="false" ht="15" hidden="false" customHeight="false" outlineLevel="0" collapsed="false">
      <c r="A7984" s="25" t="s">
        <v>8247</v>
      </c>
      <c r="B7984" s="25" t="s">
        <v>102</v>
      </c>
      <c r="C7984" s="25" t="s">
        <v>111</v>
      </c>
      <c r="D7984" s="25" t="s">
        <v>113</v>
      </c>
      <c r="E7984" s="25" t="s">
        <v>449</v>
      </c>
      <c r="F7984" s="25" t="s">
        <v>192</v>
      </c>
      <c r="G7984" s="26" t="n">
        <v>98.79</v>
      </c>
      <c r="H7984" s="27" t="n">
        <v>96</v>
      </c>
      <c r="I7984" s="25" t="s">
        <v>147</v>
      </c>
      <c r="J7984" s="25" t="s">
        <v>445</v>
      </c>
      <c r="K7984" s="25" t="n">
        <v>2013</v>
      </c>
      <c r="L7984" s="25" t="s">
        <v>1834</v>
      </c>
      <c r="M7984" s="25" t="s">
        <v>171</v>
      </c>
      <c r="N7984" s="28" t="n">
        <v>4821</v>
      </c>
      <c r="O7984" s="25" t="s">
        <v>56</v>
      </c>
      <c r="P7984" s="29" t="n">
        <v>42917</v>
      </c>
      <c r="Q7984" s="33"/>
      <c r="R7984" s="34"/>
      <c r="S7984" s="28" t="n">
        <f aca="false">IF(O7984="Won",R7984,IF(O7984="Lost",0,N7984))</f>
        <v>4821</v>
      </c>
      <c r="T7984" s="30" t="str">
        <f aca="false">IF(AND(P7984&lt;&gt;"",Q7984&lt;&gt;""),Q7984-P7984,"")</f>
        <v/>
      </c>
      <c r="U7984" s="30" t="n">
        <f aca="false">IF(AND(O7984="Engaging",P7984&lt;&gt;""),'Leia-me'!$B$5-P7984,"")</f>
        <v>183</v>
      </c>
      <c r="V7984" s="25" t="str">
        <f aca="false">IF(O7984&lt;&gt;"Engaging","",IF(U7984&lt;='Leia-me'!$B$6,"Saudável",IF(U7984&lt;='Leia-me'!$B$7,"Esfriando",IF(U7984&lt;='Leia-me'!$B$8,"Última chance","Zumbi"))))</f>
        <v>Zumbi</v>
      </c>
      <c r="W7984" s="25" t="str">
        <f aca="false">IF(O7984="Won",1,IF(O7984="Lost",0,""))</f>
        <v/>
      </c>
      <c r="X7984" s="25" t="s">
        <v>1835</v>
      </c>
      <c r="Y7984" s="25" t="str">
        <f aca="false">IF(E7984="","Sim","")</f>
        <v/>
      </c>
    </row>
    <row r="7985" customFormat="false" ht="15" hidden="false" customHeight="false" outlineLevel="0" collapsed="false">
      <c r="A7985" s="25" t="s">
        <v>8248</v>
      </c>
      <c r="B7985" s="25" t="s">
        <v>102</v>
      </c>
      <c r="C7985" s="25" t="s">
        <v>111</v>
      </c>
      <c r="D7985" s="25" t="s">
        <v>113</v>
      </c>
      <c r="E7985" s="25" t="s">
        <v>449</v>
      </c>
      <c r="F7985" s="25" t="s">
        <v>192</v>
      </c>
      <c r="G7985" s="26" t="n">
        <v>98.79</v>
      </c>
      <c r="H7985" s="27" t="n">
        <v>96</v>
      </c>
      <c r="I7985" s="25" t="s">
        <v>147</v>
      </c>
      <c r="J7985" s="25" t="s">
        <v>445</v>
      </c>
      <c r="K7985" s="25" t="n">
        <v>2013</v>
      </c>
      <c r="L7985" s="25" t="s">
        <v>186</v>
      </c>
      <c r="M7985" s="25" t="s">
        <v>171</v>
      </c>
      <c r="N7985" s="28" t="n">
        <v>550</v>
      </c>
      <c r="O7985" s="25" t="s">
        <v>54</v>
      </c>
      <c r="P7985" s="29" t="n">
        <v>42917</v>
      </c>
      <c r="Q7985" s="29" t="n">
        <v>42923</v>
      </c>
      <c r="R7985" s="28" t="n">
        <v>576</v>
      </c>
      <c r="S7985" s="28" t="n">
        <f aca="false">IF(O7985="Won",R7985,IF(O7985="Lost",0,N7985))</f>
        <v>576</v>
      </c>
      <c r="T7985" s="30" t="n">
        <f aca="false">IF(AND(P7985&lt;&gt;"",Q7985&lt;&gt;""),Q7985-P7985,"")</f>
        <v>6</v>
      </c>
      <c r="U7985" s="30" t="str">
        <f aca="false">IF(AND(O7985="Engaging",P7985&lt;&gt;""),'Leia-me'!$B$5-P7985,"")</f>
        <v/>
      </c>
      <c r="V7985" s="25" t="str">
        <f aca="false">IF(O7985&lt;&gt;"Engaging","",IF(U7985&lt;='Leia-me'!$B$6,"Saudável",IF(U7985&lt;='Leia-me'!$B$7,"Esfriando",IF(U7985&lt;='Leia-me'!$B$8,"Última chance","Zumbi"))))</f>
        <v/>
      </c>
      <c r="W7985" s="25" t="n">
        <f aca="false">IF(O7985="Won",1,IF(O7985="Lost",0,""))</f>
        <v>1</v>
      </c>
      <c r="Y7985" s="25" t="str">
        <f aca="false">IF(E7985="","Sim","")</f>
        <v/>
      </c>
    </row>
    <row r="7986" customFormat="false" ht="15" hidden="false" customHeight="false" outlineLevel="0" collapsed="false">
      <c r="A7986" s="25" t="s">
        <v>8249</v>
      </c>
      <c r="B7986" s="25" t="s">
        <v>102</v>
      </c>
      <c r="C7986" s="25" t="s">
        <v>111</v>
      </c>
      <c r="D7986" s="25" t="s">
        <v>113</v>
      </c>
      <c r="E7986" s="25" t="s">
        <v>661</v>
      </c>
      <c r="F7986" s="25" t="s">
        <v>146</v>
      </c>
      <c r="G7986" s="26" t="n">
        <v>251.41</v>
      </c>
      <c r="H7986" s="27" t="n">
        <v>495</v>
      </c>
      <c r="I7986" s="25" t="s">
        <v>147</v>
      </c>
      <c r="K7986" s="25" t="n">
        <v>1999</v>
      </c>
      <c r="L7986" s="25" t="s">
        <v>170</v>
      </c>
      <c r="M7986" s="25" t="s">
        <v>171</v>
      </c>
      <c r="N7986" s="28" t="n">
        <v>1096</v>
      </c>
      <c r="O7986" s="25" t="s">
        <v>56</v>
      </c>
      <c r="P7986" s="29" t="n">
        <v>42918</v>
      </c>
      <c r="Q7986" s="33"/>
      <c r="R7986" s="34"/>
      <c r="S7986" s="28" t="n">
        <f aca="false">IF(O7986="Won",R7986,IF(O7986="Lost",0,N7986))</f>
        <v>1096</v>
      </c>
      <c r="T7986" s="30" t="str">
        <f aca="false">IF(AND(P7986&lt;&gt;"",Q7986&lt;&gt;""),Q7986-P7986,"")</f>
        <v/>
      </c>
      <c r="U7986" s="30" t="n">
        <f aca="false">IF(AND(O7986="Engaging",P7986&lt;&gt;""),'Leia-me'!$B$5-P7986,"")</f>
        <v>182</v>
      </c>
      <c r="V7986" s="25" t="str">
        <f aca="false">IF(O7986&lt;&gt;"Engaging","",IF(U7986&lt;='Leia-me'!$B$6,"Saudável",IF(U7986&lt;='Leia-me'!$B$7,"Esfriando",IF(U7986&lt;='Leia-me'!$B$8,"Última chance","Zumbi"))))</f>
        <v>Zumbi</v>
      </c>
      <c r="W7986" s="25" t="str">
        <f aca="false">IF(O7986="Won",1,IF(O7986="Lost",0,""))</f>
        <v/>
      </c>
      <c r="Y7986" s="25" t="str">
        <f aca="false">IF(E7986="","Sim","")</f>
        <v/>
      </c>
    </row>
    <row r="7987" customFormat="false" ht="15" hidden="false" customHeight="false" outlineLevel="0" collapsed="false">
      <c r="A7987" s="25" t="s">
        <v>8250</v>
      </c>
      <c r="B7987" s="25" t="s">
        <v>102</v>
      </c>
      <c r="C7987" s="25" t="s">
        <v>111</v>
      </c>
      <c r="D7987" s="25" t="s">
        <v>113</v>
      </c>
      <c r="G7987" s="31"/>
      <c r="H7987" s="32"/>
      <c r="L7987" s="25" t="s">
        <v>186</v>
      </c>
      <c r="M7987" s="25" t="s">
        <v>171</v>
      </c>
      <c r="N7987" s="28" t="n">
        <v>550</v>
      </c>
      <c r="O7987" s="25" t="s">
        <v>56</v>
      </c>
      <c r="P7987" s="29" t="n">
        <v>42919</v>
      </c>
      <c r="Q7987" s="33"/>
      <c r="R7987" s="34"/>
      <c r="S7987" s="28" t="n">
        <f aca="false">IF(O7987="Won",R7987,IF(O7987="Lost",0,N7987))</f>
        <v>550</v>
      </c>
      <c r="T7987" s="30" t="str">
        <f aca="false">IF(AND(P7987&lt;&gt;"",Q7987&lt;&gt;""),Q7987-P7987,"")</f>
        <v/>
      </c>
      <c r="U7987" s="30" t="n">
        <f aca="false">IF(AND(O7987="Engaging",P7987&lt;&gt;""),'Leia-me'!$B$5-P7987,"")</f>
        <v>181</v>
      </c>
      <c r="V7987" s="25" t="str">
        <f aca="false">IF(O7987&lt;&gt;"Engaging","",IF(U7987&lt;='Leia-me'!$B$6,"Saudável",IF(U7987&lt;='Leia-me'!$B$7,"Esfriando",IF(U7987&lt;='Leia-me'!$B$8,"Última chance","Zumbi"))))</f>
        <v>Zumbi</v>
      </c>
      <c r="W7987" s="25" t="str">
        <f aca="false">IF(O7987="Won",1,IF(O7987="Lost",0,""))</f>
        <v/>
      </c>
      <c r="Y7987" s="25" t="str">
        <f aca="false">IF(E7987="","Sim","")</f>
        <v>Sim</v>
      </c>
    </row>
    <row r="7988" customFormat="false" ht="15" hidden="false" customHeight="false" outlineLevel="0" collapsed="false">
      <c r="A7988" s="25" t="s">
        <v>8251</v>
      </c>
      <c r="B7988" s="25" t="s">
        <v>102</v>
      </c>
      <c r="C7988" s="25" t="s">
        <v>111</v>
      </c>
      <c r="D7988" s="25" t="s">
        <v>113</v>
      </c>
      <c r="E7988" s="25" t="s">
        <v>3075</v>
      </c>
      <c r="F7988" s="25" t="s">
        <v>165</v>
      </c>
      <c r="G7988" s="26" t="n">
        <v>4269.9</v>
      </c>
      <c r="H7988" s="27" t="n">
        <v>6472</v>
      </c>
      <c r="I7988" s="25" t="s">
        <v>147</v>
      </c>
      <c r="J7988" s="25" t="s">
        <v>1347</v>
      </c>
      <c r="K7988" s="25" t="n">
        <v>1993</v>
      </c>
      <c r="L7988" s="25" t="s">
        <v>170</v>
      </c>
      <c r="M7988" s="25" t="s">
        <v>171</v>
      </c>
      <c r="N7988" s="28" t="n">
        <v>1096</v>
      </c>
      <c r="O7988" s="25" t="s">
        <v>54</v>
      </c>
      <c r="P7988" s="29" t="n">
        <v>42919</v>
      </c>
      <c r="Q7988" s="29" t="n">
        <v>42928</v>
      </c>
      <c r="R7988" s="28" t="n">
        <v>935</v>
      </c>
      <c r="S7988" s="28" t="n">
        <f aca="false">IF(O7988="Won",R7988,IF(O7988="Lost",0,N7988))</f>
        <v>935</v>
      </c>
      <c r="T7988" s="30" t="n">
        <f aca="false">IF(AND(P7988&lt;&gt;"",Q7988&lt;&gt;""),Q7988-P7988,"")</f>
        <v>9</v>
      </c>
      <c r="U7988" s="30" t="str">
        <f aca="false">IF(AND(O7988="Engaging",P7988&lt;&gt;""),'Leia-me'!$B$5-P7988,"")</f>
        <v/>
      </c>
      <c r="V7988" s="25" t="str">
        <f aca="false">IF(O7988&lt;&gt;"Engaging","",IF(U7988&lt;='Leia-me'!$B$6,"Saudável",IF(U7988&lt;='Leia-me'!$B$7,"Esfriando",IF(U7988&lt;='Leia-me'!$B$8,"Última chance","Zumbi"))))</f>
        <v/>
      </c>
      <c r="W7988" s="25" t="n">
        <f aca="false">IF(O7988="Won",1,IF(O7988="Lost",0,""))</f>
        <v>1</v>
      </c>
      <c r="Y7988" s="25" t="str">
        <f aca="false">IF(E7988="","Sim","")</f>
        <v/>
      </c>
    </row>
    <row r="7989" customFormat="false" ht="15" hidden="false" customHeight="false" outlineLevel="0" collapsed="false">
      <c r="A7989" s="25" t="s">
        <v>8252</v>
      </c>
      <c r="B7989" s="25" t="s">
        <v>102</v>
      </c>
      <c r="C7989" s="25" t="s">
        <v>111</v>
      </c>
      <c r="D7989" s="25" t="s">
        <v>113</v>
      </c>
      <c r="E7989" s="25" t="s">
        <v>433</v>
      </c>
      <c r="F7989" s="25" t="s">
        <v>211</v>
      </c>
      <c r="G7989" s="26" t="n">
        <v>2214.94</v>
      </c>
      <c r="H7989" s="27" t="n">
        <v>5374</v>
      </c>
      <c r="I7989" s="25" t="s">
        <v>147</v>
      </c>
      <c r="K7989" s="25" t="n">
        <v>1996</v>
      </c>
      <c r="L7989" s="25" t="s">
        <v>170</v>
      </c>
      <c r="M7989" s="25" t="s">
        <v>171</v>
      </c>
      <c r="N7989" s="28" t="n">
        <v>1096</v>
      </c>
      <c r="O7989" s="25" t="s">
        <v>54</v>
      </c>
      <c r="P7989" s="29" t="n">
        <v>42919</v>
      </c>
      <c r="Q7989" s="29" t="n">
        <v>42929</v>
      </c>
      <c r="R7989" s="28" t="n">
        <v>1133</v>
      </c>
      <c r="S7989" s="28" t="n">
        <f aca="false">IF(O7989="Won",R7989,IF(O7989="Lost",0,N7989))</f>
        <v>1133</v>
      </c>
      <c r="T7989" s="30" t="n">
        <f aca="false">IF(AND(P7989&lt;&gt;"",Q7989&lt;&gt;""),Q7989-P7989,"")</f>
        <v>10</v>
      </c>
      <c r="U7989" s="30" t="str">
        <f aca="false">IF(AND(O7989="Engaging",P7989&lt;&gt;""),'Leia-me'!$B$5-P7989,"")</f>
        <v/>
      </c>
      <c r="V7989" s="25" t="str">
        <f aca="false">IF(O7989&lt;&gt;"Engaging","",IF(U7989&lt;='Leia-me'!$B$6,"Saudável",IF(U7989&lt;='Leia-me'!$B$7,"Esfriando",IF(U7989&lt;='Leia-me'!$B$8,"Última chance","Zumbi"))))</f>
        <v/>
      </c>
      <c r="W7989" s="25" t="n">
        <f aca="false">IF(O7989="Won",1,IF(O7989="Lost",0,""))</f>
        <v>1</v>
      </c>
      <c r="Y7989" s="25" t="str">
        <f aca="false">IF(E7989="","Sim","")</f>
        <v/>
      </c>
    </row>
    <row r="7990" customFormat="false" ht="15" hidden="false" customHeight="false" outlineLevel="0" collapsed="false">
      <c r="A7990" s="25" t="s">
        <v>8253</v>
      </c>
      <c r="B7990" s="25" t="s">
        <v>102</v>
      </c>
      <c r="C7990" s="25" t="s">
        <v>111</v>
      </c>
      <c r="D7990" s="25" t="s">
        <v>113</v>
      </c>
      <c r="E7990" s="25" t="s">
        <v>2739</v>
      </c>
      <c r="F7990" s="25" t="s">
        <v>159</v>
      </c>
      <c r="G7990" s="26" t="n">
        <v>2871.35</v>
      </c>
      <c r="H7990" s="27" t="n">
        <v>9561</v>
      </c>
      <c r="I7990" s="25" t="s">
        <v>147</v>
      </c>
      <c r="K7990" s="25" t="n">
        <v>1983</v>
      </c>
      <c r="L7990" s="25" t="s">
        <v>1834</v>
      </c>
      <c r="M7990" s="25" t="s">
        <v>171</v>
      </c>
      <c r="N7990" s="28" t="n">
        <v>4821</v>
      </c>
      <c r="O7990" s="25" t="s">
        <v>54</v>
      </c>
      <c r="P7990" s="29" t="n">
        <v>42919</v>
      </c>
      <c r="Q7990" s="29" t="n">
        <v>42959</v>
      </c>
      <c r="R7990" s="28" t="n">
        <v>4904</v>
      </c>
      <c r="S7990" s="28" t="n">
        <f aca="false">IF(O7990="Won",R7990,IF(O7990="Lost",0,N7990))</f>
        <v>4904</v>
      </c>
      <c r="T7990" s="30" t="n">
        <f aca="false">IF(AND(P7990&lt;&gt;"",Q7990&lt;&gt;""),Q7990-P7990,"")</f>
        <v>40</v>
      </c>
      <c r="U7990" s="30" t="str">
        <f aca="false">IF(AND(O7990="Engaging",P7990&lt;&gt;""),'Leia-me'!$B$5-P7990,"")</f>
        <v/>
      </c>
      <c r="V7990" s="25" t="str">
        <f aca="false">IF(O7990&lt;&gt;"Engaging","",IF(U7990&lt;='Leia-me'!$B$6,"Saudável",IF(U7990&lt;='Leia-me'!$B$7,"Esfriando",IF(U7990&lt;='Leia-me'!$B$8,"Última chance","Zumbi"))))</f>
        <v/>
      </c>
      <c r="W7990" s="25" t="n">
        <f aca="false">IF(O7990="Won",1,IF(O7990="Lost",0,""))</f>
        <v>1</v>
      </c>
      <c r="X7990" s="25" t="s">
        <v>1835</v>
      </c>
      <c r="Y7990" s="25" t="str">
        <f aca="false">IF(E7990="","Sim","")</f>
        <v/>
      </c>
    </row>
    <row r="7991" customFormat="false" ht="15" hidden="false" customHeight="false" outlineLevel="0" collapsed="false">
      <c r="A7991" s="25" t="s">
        <v>8254</v>
      </c>
      <c r="B7991" s="25" t="s">
        <v>102</v>
      </c>
      <c r="C7991" s="25" t="s">
        <v>111</v>
      </c>
      <c r="D7991" s="25" t="s">
        <v>113</v>
      </c>
      <c r="G7991" s="31"/>
      <c r="H7991" s="32"/>
      <c r="L7991" s="25" t="s">
        <v>160</v>
      </c>
      <c r="M7991" s="25" t="s">
        <v>149</v>
      </c>
      <c r="N7991" s="28" t="n">
        <v>3393</v>
      </c>
      <c r="O7991" s="25" t="s">
        <v>56</v>
      </c>
      <c r="P7991" s="29" t="n">
        <v>42920</v>
      </c>
      <c r="Q7991" s="33"/>
      <c r="R7991" s="34"/>
      <c r="S7991" s="28" t="n">
        <f aca="false">IF(O7991="Won",R7991,IF(O7991="Lost",0,N7991))</f>
        <v>3393</v>
      </c>
      <c r="T7991" s="30" t="str">
        <f aca="false">IF(AND(P7991&lt;&gt;"",Q7991&lt;&gt;""),Q7991-P7991,"")</f>
        <v/>
      </c>
      <c r="U7991" s="30" t="n">
        <f aca="false">IF(AND(O7991="Engaging",P7991&lt;&gt;""),'Leia-me'!$B$5-P7991,"")</f>
        <v>180</v>
      </c>
      <c r="V7991" s="25" t="str">
        <f aca="false">IF(O7991&lt;&gt;"Engaging","",IF(U7991&lt;='Leia-me'!$B$6,"Saudável",IF(U7991&lt;='Leia-me'!$B$7,"Esfriando",IF(U7991&lt;='Leia-me'!$B$8,"Última chance","Zumbi"))))</f>
        <v>Zumbi</v>
      </c>
      <c r="W7991" s="25" t="str">
        <f aca="false">IF(O7991="Won",1,IF(O7991="Lost",0,""))</f>
        <v/>
      </c>
      <c r="Y7991" s="25" t="str">
        <f aca="false">IF(E7991="","Sim","")</f>
        <v>Sim</v>
      </c>
    </row>
    <row r="7992" customFormat="false" ht="15" hidden="false" customHeight="false" outlineLevel="0" collapsed="false">
      <c r="A7992" s="25" t="s">
        <v>8255</v>
      </c>
      <c r="B7992" s="25" t="s">
        <v>102</v>
      </c>
      <c r="C7992" s="25" t="s">
        <v>111</v>
      </c>
      <c r="D7992" s="25" t="s">
        <v>113</v>
      </c>
      <c r="E7992" s="25" t="s">
        <v>449</v>
      </c>
      <c r="F7992" s="25" t="s">
        <v>192</v>
      </c>
      <c r="G7992" s="26" t="n">
        <v>98.79</v>
      </c>
      <c r="H7992" s="27" t="n">
        <v>96</v>
      </c>
      <c r="I7992" s="25" t="s">
        <v>147</v>
      </c>
      <c r="J7992" s="25" t="s">
        <v>445</v>
      </c>
      <c r="K7992" s="25" t="n">
        <v>2013</v>
      </c>
      <c r="L7992" s="25" t="s">
        <v>186</v>
      </c>
      <c r="M7992" s="25" t="s">
        <v>171</v>
      </c>
      <c r="N7992" s="28" t="n">
        <v>550</v>
      </c>
      <c r="O7992" s="25" t="s">
        <v>55</v>
      </c>
      <c r="P7992" s="29" t="n">
        <v>42920</v>
      </c>
      <c r="Q7992" s="29" t="n">
        <v>42927</v>
      </c>
      <c r="R7992" s="28" t="n">
        <v>0</v>
      </c>
      <c r="S7992" s="28" t="n">
        <f aca="false">IF(O7992="Won",R7992,IF(O7992="Lost",0,N7992))</f>
        <v>0</v>
      </c>
      <c r="T7992" s="30" t="n">
        <f aca="false">IF(AND(P7992&lt;&gt;"",Q7992&lt;&gt;""),Q7992-P7992,"")</f>
        <v>7</v>
      </c>
      <c r="U7992" s="30" t="str">
        <f aca="false">IF(AND(O7992="Engaging",P7992&lt;&gt;""),'Leia-me'!$B$5-P7992,"")</f>
        <v/>
      </c>
      <c r="V7992" s="25" t="str">
        <f aca="false">IF(O7992&lt;&gt;"Engaging","",IF(U7992&lt;='Leia-me'!$B$6,"Saudável",IF(U7992&lt;='Leia-me'!$B$7,"Esfriando",IF(U7992&lt;='Leia-me'!$B$8,"Última chance","Zumbi"))))</f>
        <v/>
      </c>
      <c r="W7992" s="25" t="n">
        <f aca="false">IF(O7992="Won",1,IF(O7992="Lost",0,""))</f>
        <v>0</v>
      </c>
      <c r="Y7992" s="25" t="str">
        <f aca="false">IF(E7992="","Sim","")</f>
        <v/>
      </c>
    </row>
    <row r="7993" customFormat="false" ht="15" hidden="false" customHeight="false" outlineLevel="0" collapsed="false">
      <c r="A7993" s="25" t="s">
        <v>8256</v>
      </c>
      <c r="B7993" s="25" t="s">
        <v>102</v>
      </c>
      <c r="C7993" s="25" t="s">
        <v>111</v>
      </c>
      <c r="D7993" s="25" t="s">
        <v>113</v>
      </c>
      <c r="E7993" s="25" t="s">
        <v>609</v>
      </c>
      <c r="F7993" s="25" t="s">
        <v>267</v>
      </c>
      <c r="G7993" s="26" t="n">
        <v>692.19</v>
      </c>
      <c r="H7993" s="27" t="n">
        <v>1922</v>
      </c>
      <c r="I7993" s="25" t="s">
        <v>147</v>
      </c>
      <c r="K7993" s="25" t="n">
        <v>2003</v>
      </c>
      <c r="L7993" s="25" t="s">
        <v>170</v>
      </c>
      <c r="M7993" s="25" t="s">
        <v>171</v>
      </c>
      <c r="N7993" s="28" t="n">
        <v>1096</v>
      </c>
      <c r="O7993" s="25" t="s">
        <v>55</v>
      </c>
      <c r="P7993" s="29" t="n">
        <v>42920</v>
      </c>
      <c r="Q7993" s="29" t="n">
        <v>42926</v>
      </c>
      <c r="R7993" s="28" t="n">
        <v>0</v>
      </c>
      <c r="S7993" s="28" t="n">
        <f aca="false">IF(O7993="Won",R7993,IF(O7993="Lost",0,N7993))</f>
        <v>0</v>
      </c>
      <c r="T7993" s="30" t="n">
        <f aca="false">IF(AND(P7993&lt;&gt;"",Q7993&lt;&gt;""),Q7993-P7993,"")</f>
        <v>6</v>
      </c>
      <c r="U7993" s="30" t="str">
        <f aca="false">IF(AND(O7993="Engaging",P7993&lt;&gt;""),'Leia-me'!$B$5-P7993,"")</f>
        <v/>
      </c>
      <c r="V7993" s="25" t="str">
        <f aca="false">IF(O7993&lt;&gt;"Engaging","",IF(U7993&lt;='Leia-me'!$B$6,"Saudável",IF(U7993&lt;='Leia-me'!$B$7,"Esfriando",IF(U7993&lt;='Leia-me'!$B$8,"Última chance","Zumbi"))))</f>
        <v/>
      </c>
      <c r="W7993" s="25" t="n">
        <f aca="false">IF(O7993="Won",1,IF(O7993="Lost",0,""))</f>
        <v>0</v>
      </c>
      <c r="Y7993" s="25" t="str">
        <f aca="false">IF(E7993="","Sim","")</f>
        <v/>
      </c>
    </row>
    <row r="7994" customFormat="false" ht="15" hidden="false" customHeight="false" outlineLevel="0" collapsed="false">
      <c r="A7994" s="25" t="s">
        <v>8257</v>
      </c>
      <c r="B7994" s="25" t="s">
        <v>102</v>
      </c>
      <c r="C7994" s="25" t="s">
        <v>111</v>
      </c>
      <c r="D7994" s="25" t="s">
        <v>113</v>
      </c>
      <c r="E7994" s="25" t="s">
        <v>449</v>
      </c>
      <c r="F7994" s="25" t="s">
        <v>192</v>
      </c>
      <c r="G7994" s="26" t="n">
        <v>98.79</v>
      </c>
      <c r="H7994" s="27" t="n">
        <v>96</v>
      </c>
      <c r="I7994" s="25" t="s">
        <v>147</v>
      </c>
      <c r="J7994" s="25" t="s">
        <v>445</v>
      </c>
      <c r="K7994" s="25" t="n">
        <v>2013</v>
      </c>
      <c r="L7994" s="25" t="s">
        <v>178</v>
      </c>
      <c r="M7994" s="25" t="s">
        <v>171</v>
      </c>
      <c r="N7994" s="28" t="n">
        <v>5482</v>
      </c>
      <c r="O7994" s="25" t="s">
        <v>56</v>
      </c>
      <c r="P7994" s="29" t="n">
        <v>42921</v>
      </c>
      <c r="Q7994" s="33"/>
      <c r="R7994" s="34"/>
      <c r="S7994" s="28" t="n">
        <f aca="false">IF(O7994="Won",R7994,IF(O7994="Lost",0,N7994))</f>
        <v>5482</v>
      </c>
      <c r="T7994" s="30" t="str">
        <f aca="false">IF(AND(P7994&lt;&gt;"",Q7994&lt;&gt;""),Q7994-P7994,"")</f>
        <v/>
      </c>
      <c r="U7994" s="30" t="n">
        <f aca="false">IF(AND(O7994="Engaging",P7994&lt;&gt;""),'Leia-me'!$B$5-P7994,"")</f>
        <v>179</v>
      </c>
      <c r="V7994" s="25" t="str">
        <f aca="false">IF(O7994&lt;&gt;"Engaging","",IF(U7994&lt;='Leia-me'!$B$6,"Saudável",IF(U7994&lt;='Leia-me'!$B$7,"Esfriando",IF(U7994&lt;='Leia-me'!$B$8,"Última chance","Zumbi"))))</f>
        <v>Zumbi</v>
      </c>
      <c r="W7994" s="25" t="str">
        <f aca="false">IF(O7994="Won",1,IF(O7994="Lost",0,""))</f>
        <v/>
      </c>
      <c r="Y7994" s="25" t="str">
        <f aca="false">IF(E7994="","Sim","")</f>
        <v/>
      </c>
    </row>
    <row r="7995" customFormat="false" ht="15" hidden="false" customHeight="false" outlineLevel="0" collapsed="false">
      <c r="A7995" s="25" t="s">
        <v>8258</v>
      </c>
      <c r="B7995" s="25" t="s">
        <v>102</v>
      </c>
      <c r="C7995" s="25" t="s">
        <v>111</v>
      </c>
      <c r="D7995" s="25" t="s">
        <v>113</v>
      </c>
      <c r="E7995" s="25" t="s">
        <v>860</v>
      </c>
      <c r="F7995" s="25" t="s">
        <v>168</v>
      </c>
      <c r="G7995" s="26" t="n">
        <v>894.37</v>
      </c>
      <c r="H7995" s="27" t="n">
        <v>1593</v>
      </c>
      <c r="I7995" s="25" t="s">
        <v>861</v>
      </c>
      <c r="K7995" s="25" t="n">
        <v>2008</v>
      </c>
      <c r="L7995" s="25" t="s">
        <v>186</v>
      </c>
      <c r="M7995" s="25" t="s">
        <v>171</v>
      </c>
      <c r="N7995" s="28" t="n">
        <v>550</v>
      </c>
      <c r="O7995" s="25" t="s">
        <v>54</v>
      </c>
      <c r="P7995" s="29" t="n">
        <v>42921</v>
      </c>
      <c r="Q7995" s="29" t="n">
        <v>42931</v>
      </c>
      <c r="R7995" s="28" t="n">
        <v>443</v>
      </c>
      <c r="S7995" s="28" t="n">
        <f aca="false">IF(O7995="Won",R7995,IF(O7995="Lost",0,N7995))</f>
        <v>443</v>
      </c>
      <c r="T7995" s="30" t="n">
        <f aca="false">IF(AND(P7995&lt;&gt;"",Q7995&lt;&gt;""),Q7995-P7995,"")</f>
        <v>10</v>
      </c>
      <c r="U7995" s="30" t="str">
        <f aca="false">IF(AND(O7995="Engaging",P7995&lt;&gt;""),'Leia-me'!$B$5-P7995,"")</f>
        <v/>
      </c>
      <c r="V7995" s="25" t="str">
        <f aca="false">IF(O7995&lt;&gt;"Engaging","",IF(U7995&lt;='Leia-me'!$B$6,"Saudável",IF(U7995&lt;='Leia-me'!$B$7,"Esfriando",IF(U7995&lt;='Leia-me'!$B$8,"Última chance","Zumbi"))))</f>
        <v/>
      </c>
      <c r="W7995" s="25" t="n">
        <f aca="false">IF(O7995="Won",1,IF(O7995="Lost",0,""))</f>
        <v>1</v>
      </c>
      <c r="Y7995" s="25" t="str">
        <f aca="false">IF(E7995="","Sim","")</f>
        <v/>
      </c>
    </row>
    <row r="7996" customFormat="false" ht="15" hidden="false" customHeight="false" outlineLevel="0" collapsed="false">
      <c r="A7996" s="25" t="s">
        <v>8259</v>
      </c>
      <c r="B7996" s="25" t="s">
        <v>102</v>
      </c>
      <c r="C7996" s="25" t="s">
        <v>111</v>
      </c>
      <c r="D7996" s="25" t="s">
        <v>113</v>
      </c>
      <c r="E7996" s="25" t="s">
        <v>646</v>
      </c>
      <c r="F7996" s="25" t="s">
        <v>165</v>
      </c>
      <c r="G7996" s="26" t="n">
        <v>324.19</v>
      </c>
      <c r="H7996" s="27" t="n">
        <v>978</v>
      </c>
      <c r="I7996" s="25" t="s">
        <v>147</v>
      </c>
      <c r="K7996" s="25" t="n">
        <v>1992</v>
      </c>
      <c r="L7996" s="25" t="s">
        <v>170</v>
      </c>
      <c r="M7996" s="25" t="s">
        <v>171</v>
      </c>
      <c r="N7996" s="28" t="n">
        <v>1096</v>
      </c>
      <c r="O7996" s="25" t="s">
        <v>54</v>
      </c>
      <c r="P7996" s="29" t="n">
        <v>42921</v>
      </c>
      <c r="Q7996" s="29" t="n">
        <v>43004</v>
      </c>
      <c r="R7996" s="28" t="n">
        <v>1043</v>
      </c>
      <c r="S7996" s="28" t="n">
        <f aca="false">IF(O7996="Won",R7996,IF(O7996="Lost",0,N7996))</f>
        <v>1043</v>
      </c>
      <c r="T7996" s="30" t="n">
        <f aca="false">IF(AND(P7996&lt;&gt;"",Q7996&lt;&gt;""),Q7996-P7996,"")</f>
        <v>83</v>
      </c>
      <c r="U7996" s="30" t="str">
        <f aca="false">IF(AND(O7996="Engaging",P7996&lt;&gt;""),'Leia-me'!$B$5-P7996,"")</f>
        <v/>
      </c>
      <c r="V7996" s="25" t="str">
        <f aca="false">IF(O7996&lt;&gt;"Engaging","",IF(U7996&lt;='Leia-me'!$B$6,"Saudável",IF(U7996&lt;='Leia-me'!$B$7,"Esfriando",IF(U7996&lt;='Leia-me'!$B$8,"Última chance","Zumbi"))))</f>
        <v/>
      </c>
      <c r="W7996" s="25" t="n">
        <f aca="false">IF(O7996="Won",1,IF(O7996="Lost",0,""))</f>
        <v>1</v>
      </c>
      <c r="Y7996" s="25" t="str">
        <f aca="false">IF(E7996="","Sim","")</f>
        <v/>
      </c>
    </row>
    <row r="7997" customFormat="false" ht="15" hidden="false" customHeight="false" outlineLevel="0" collapsed="false">
      <c r="A7997" s="25" t="s">
        <v>8260</v>
      </c>
      <c r="B7997" s="25" t="s">
        <v>102</v>
      </c>
      <c r="C7997" s="25" t="s">
        <v>111</v>
      </c>
      <c r="D7997" s="25" t="s">
        <v>113</v>
      </c>
      <c r="E7997" s="25" t="s">
        <v>494</v>
      </c>
      <c r="F7997" s="25" t="s">
        <v>192</v>
      </c>
      <c r="G7997" s="26" t="n">
        <v>11698.03</v>
      </c>
      <c r="H7997" s="27" t="n">
        <v>34288</v>
      </c>
      <c r="I7997" s="25" t="s">
        <v>147</v>
      </c>
      <c r="K7997" s="25" t="n">
        <v>1982</v>
      </c>
      <c r="L7997" s="25" t="s">
        <v>1834</v>
      </c>
      <c r="M7997" s="25" t="s">
        <v>171</v>
      </c>
      <c r="N7997" s="28" t="n">
        <v>4821</v>
      </c>
      <c r="O7997" s="25" t="s">
        <v>55</v>
      </c>
      <c r="P7997" s="29" t="n">
        <v>42922</v>
      </c>
      <c r="Q7997" s="29" t="n">
        <v>42932</v>
      </c>
      <c r="R7997" s="28" t="n">
        <v>0</v>
      </c>
      <c r="S7997" s="28" t="n">
        <f aca="false">IF(O7997="Won",R7997,IF(O7997="Lost",0,N7997))</f>
        <v>0</v>
      </c>
      <c r="T7997" s="30" t="n">
        <f aca="false">IF(AND(P7997&lt;&gt;"",Q7997&lt;&gt;""),Q7997-P7997,"")</f>
        <v>10</v>
      </c>
      <c r="U7997" s="30" t="str">
        <f aca="false">IF(AND(O7997="Engaging",P7997&lt;&gt;""),'Leia-me'!$B$5-P7997,"")</f>
        <v/>
      </c>
      <c r="V7997" s="25" t="str">
        <f aca="false">IF(O7997&lt;&gt;"Engaging","",IF(U7997&lt;='Leia-me'!$B$6,"Saudável",IF(U7997&lt;='Leia-me'!$B$7,"Esfriando",IF(U7997&lt;='Leia-me'!$B$8,"Última chance","Zumbi"))))</f>
        <v/>
      </c>
      <c r="W7997" s="25" t="n">
        <f aca="false">IF(O7997="Won",1,IF(O7997="Lost",0,""))</f>
        <v>0</v>
      </c>
      <c r="X7997" s="25" t="s">
        <v>1835</v>
      </c>
      <c r="Y7997" s="25" t="str">
        <f aca="false">IF(E7997="","Sim","")</f>
        <v/>
      </c>
    </row>
    <row r="7998" customFormat="false" ht="15" hidden="false" customHeight="false" outlineLevel="0" collapsed="false">
      <c r="A7998" s="25" t="s">
        <v>8261</v>
      </c>
      <c r="B7998" s="25" t="s">
        <v>102</v>
      </c>
      <c r="C7998" s="25" t="s">
        <v>111</v>
      </c>
      <c r="D7998" s="25" t="s">
        <v>113</v>
      </c>
      <c r="E7998" s="25" t="s">
        <v>494</v>
      </c>
      <c r="F7998" s="25" t="s">
        <v>192</v>
      </c>
      <c r="G7998" s="26" t="n">
        <v>11698.03</v>
      </c>
      <c r="H7998" s="27" t="n">
        <v>34288</v>
      </c>
      <c r="I7998" s="25" t="s">
        <v>147</v>
      </c>
      <c r="K7998" s="25" t="n">
        <v>1982</v>
      </c>
      <c r="L7998" s="25" t="s">
        <v>1834</v>
      </c>
      <c r="M7998" s="25" t="s">
        <v>171</v>
      </c>
      <c r="N7998" s="28" t="n">
        <v>4821</v>
      </c>
      <c r="O7998" s="25" t="s">
        <v>54</v>
      </c>
      <c r="P7998" s="29" t="n">
        <v>42922</v>
      </c>
      <c r="Q7998" s="29" t="n">
        <v>42984</v>
      </c>
      <c r="R7998" s="28" t="n">
        <v>5323</v>
      </c>
      <c r="S7998" s="28" t="n">
        <f aca="false">IF(O7998="Won",R7998,IF(O7998="Lost",0,N7998))</f>
        <v>5323</v>
      </c>
      <c r="T7998" s="30" t="n">
        <f aca="false">IF(AND(P7998&lt;&gt;"",Q7998&lt;&gt;""),Q7998-P7998,"")</f>
        <v>62</v>
      </c>
      <c r="U7998" s="30" t="str">
        <f aca="false">IF(AND(O7998="Engaging",P7998&lt;&gt;""),'Leia-me'!$B$5-P7998,"")</f>
        <v/>
      </c>
      <c r="V7998" s="25" t="str">
        <f aca="false">IF(O7998&lt;&gt;"Engaging","",IF(U7998&lt;='Leia-me'!$B$6,"Saudável",IF(U7998&lt;='Leia-me'!$B$7,"Esfriando",IF(U7998&lt;='Leia-me'!$B$8,"Última chance","Zumbi"))))</f>
        <v/>
      </c>
      <c r="W7998" s="25" t="n">
        <f aca="false">IF(O7998="Won",1,IF(O7998="Lost",0,""))</f>
        <v>1</v>
      </c>
      <c r="X7998" s="25" t="s">
        <v>1835</v>
      </c>
      <c r="Y7998" s="25" t="str">
        <f aca="false">IF(E7998="","Sim","")</f>
        <v/>
      </c>
    </row>
    <row r="7999" customFormat="false" ht="15" hidden="false" customHeight="false" outlineLevel="0" collapsed="false">
      <c r="A7999" s="25" t="s">
        <v>8262</v>
      </c>
      <c r="B7999" s="25" t="s">
        <v>102</v>
      </c>
      <c r="C7999" s="25" t="s">
        <v>111</v>
      </c>
      <c r="D7999" s="25" t="s">
        <v>113</v>
      </c>
      <c r="E7999" s="25" t="s">
        <v>184</v>
      </c>
      <c r="F7999" s="25" t="s">
        <v>185</v>
      </c>
      <c r="G7999" s="26" t="n">
        <v>1520.66</v>
      </c>
      <c r="H7999" s="27" t="n">
        <v>1806</v>
      </c>
      <c r="I7999" s="25" t="s">
        <v>147</v>
      </c>
      <c r="K7999" s="25" t="n">
        <v>2005</v>
      </c>
      <c r="L7999" s="25" t="s">
        <v>178</v>
      </c>
      <c r="M7999" s="25" t="s">
        <v>171</v>
      </c>
      <c r="N7999" s="28" t="n">
        <v>5482</v>
      </c>
      <c r="O7999" s="25" t="s">
        <v>56</v>
      </c>
      <c r="P7999" s="29" t="n">
        <v>42923</v>
      </c>
      <c r="Q7999" s="33"/>
      <c r="R7999" s="34"/>
      <c r="S7999" s="28" t="n">
        <f aca="false">IF(O7999="Won",R7999,IF(O7999="Lost",0,N7999))</f>
        <v>5482</v>
      </c>
      <c r="T7999" s="30" t="str">
        <f aca="false">IF(AND(P7999&lt;&gt;"",Q7999&lt;&gt;""),Q7999-P7999,"")</f>
        <v/>
      </c>
      <c r="U7999" s="30" t="n">
        <f aca="false">IF(AND(O7999="Engaging",P7999&lt;&gt;""),'Leia-me'!$B$5-P7999,"")</f>
        <v>177</v>
      </c>
      <c r="V7999" s="25" t="str">
        <f aca="false">IF(O7999&lt;&gt;"Engaging","",IF(U7999&lt;='Leia-me'!$B$6,"Saudável",IF(U7999&lt;='Leia-me'!$B$7,"Esfriando",IF(U7999&lt;='Leia-me'!$B$8,"Última chance","Zumbi"))))</f>
        <v>Zumbi</v>
      </c>
      <c r="W7999" s="25" t="str">
        <f aca="false">IF(O7999="Won",1,IF(O7999="Lost",0,""))</f>
        <v/>
      </c>
      <c r="Y7999" s="25" t="str">
        <f aca="false">IF(E7999="","Sim","")</f>
        <v/>
      </c>
    </row>
    <row r="8000" customFormat="false" ht="15" hidden="false" customHeight="false" outlineLevel="0" collapsed="false">
      <c r="A8000" s="25" t="s">
        <v>8263</v>
      </c>
      <c r="B8000" s="25" t="s">
        <v>102</v>
      </c>
      <c r="C8000" s="25" t="s">
        <v>111</v>
      </c>
      <c r="D8000" s="25" t="s">
        <v>113</v>
      </c>
      <c r="E8000" s="25" t="s">
        <v>1158</v>
      </c>
      <c r="F8000" s="25" t="s">
        <v>185</v>
      </c>
      <c r="G8000" s="26" t="n">
        <v>7708.38</v>
      </c>
      <c r="H8000" s="27" t="n">
        <v>13756</v>
      </c>
      <c r="I8000" s="25" t="s">
        <v>147</v>
      </c>
      <c r="K8000" s="25" t="n">
        <v>1980</v>
      </c>
      <c r="L8000" s="25" t="s">
        <v>186</v>
      </c>
      <c r="M8000" s="25" t="s">
        <v>171</v>
      </c>
      <c r="N8000" s="28" t="n">
        <v>550</v>
      </c>
      <c r="O8000" s="25" t="s">
        <v>55</v>
      </c>
      <c r="P8000" s="29" t="n">
        <v>42923</v>
      </c>
      <c r="Q8000" s="29" t="n">
        <v>42925</v>
      </c>
      <c r="R8000" s="28" t="n">
        <v>0</v>
      </c>
      <c r="S8000" s="28" t="n">
        <f aca="false">IF(O8000="Won",R8000,IF(O8000="Lost",0,N8000))</f>
        <v>0</v>
      </c>
      <c r="T8000" s="30" t="n">
        <f aca="false">IF(AND(P8000&lt;&gt;"",Q8000&lt;&gt;""),Q8000-P8000,"")</f>
        <v>2</v>
      </c>
      <c r="U8000" s="30" t="str">
        <f aca="false">IF(AND(O8000="Engaging",P8000&lt;&gt;""),'Leia-me'!$B$5-P8000,"")</f>
        <v/>
      </c>
      <c r="V8000" s="25" t="str">
        <f aca="false">IF(O8000&lt;&gt;"Engaging","",IF(U8000&lt;='Leia-me'!$B$6,"Saudável",IF(U8000&lt;='Leia-me'!$B$7,"Esfriando",IF(U8000&lt;='Leia-me'!$B$8,"Última chance","Zumbi"))))</f>
        <v/>
      </c>
      <c r="W8000" s="25" t="n">
        <f aca="false">IF(O8000="Won",1,IF(O8000="Lost",0,""))</f>
        <v>0</v>
      </c>
      <c r="Y8000" s="25" t="str">
        <f aca="false">IF(E8000="","Sim","")</f>
        <v/>
      </c>
    </row>
    <row r="8001" customFormat="false" ht="15" hidden="false" customHeight="false" outlineLevel="0" collapsed="false">
      <c r="A8001" s="25" t="s">
        <v>8264</v>
      </c>
      <c r="B8001" s="25" t="s">
        <v>102</v>
      </c>
      <c r="C8001" s="25" t="s">
        <v>111</v>
      </c>
      <c r="D8001" s="25" t="s">
        <v>113</v>
      </c>
      <c r="E8001" s="25" t="s">
        <v>1187</v>
      </c>
      <c r="F8001" s="25" t="s">
        <v>159</v>
      </c>
      <c r="G8001" s="26" t="n">
        <v>2059.9</v>
      </c>
      <c r="H8001" s="27" t="n">
        <v>3644</v>
      </c>
      <c r="I8001" s="25" t="s">
        <v>147</v>
      </c>
      <c r="K8001" s="25" t="n">
        <v>1988</v>
      </c>
      <c r="L8001" s="25" t="s">
        <v>186</v>
      </c>
      <c r="M8001" s="25" t="s">
        <v>171</v>
      </c>
      <c r="N8001" s="28" t="n">
        <v>550</v>
      </c>
      <c r="O8001" s="25" t="s">
        <v>54</v>
      </c>
      <c r="P8001" s="29" t="n">
        <v>42923</v>
      </c>
      <c r="Q8001" s="29" t="n">
        <v>42925</v>
      </c>
      <c r="R8001" s="28" t="n">
        <v>565</v>
      </c>
      <c r="S8001" s="28" t="n">
        <f aca="false">IF(O8001="Won",R8001,IF(O8001="Lost",0,N8001))</f>
        <v>565</v>
      </c>
      <c r="T8001" s="30" t="n">
        <f aca="false">IF(AND(P8001&lt;&gt;"",Q8001&lt;&gt;""),Q8001-P8001,"")</f>
        <v>2</v>
      </c>
      <c r="U8001" s="30" t="str">
        <f aca="false">IF(AND(O8001="Engaging",P8001&lt;&gt;""),'Leia-me'!$B$5-P8001,"")</f>
        <v/>
      </c>
      <c r="V8001" s="25" t="str">
        <f aca="false">IF(O8001&lt;&gt;"Engaging","",IF(U8001&lt;='Leia-me'!$B$6,"Saudável",IF(U8001&lt;='Leia-me'!$B$7,"Esfriando",IF(U8001&lt;='Leia-me'!$B$8,"Última chance","Zumbi"))))</f>
        <v/>
      </c>
      <c r="W8001" s="25" t="n">
        <f aca="false">IF(O8001="Won",1,IF(O8001="Lost",0,""))</f>
        <v>1</v>
      </c>
      <c r="Y8001" s="25" t="str">
        <f aca="false">IF(E8001="","Sim","")</f>
        <v/>
      </c>
    </row>
    <row r="8002" customFormat="false" ht="15" hidden="false" customHeight="false" outlineLevel="0" collapsed="false">
      <c r="A8002" s="25" t="s">
        <v>8265</v>
      </c>
      <c r="B8002" s="25" t="s">
        <v>102</v>
      </c>
      <c r="C8002" s="25" t="s">
        <v>111</v>
      </c>
      <c r="D8002" s="25" t="s">
        <v>113</v>
      </c>
      <c r="E8002" s="25" t="s">
        <v>494</v>
      </c>
      <c r="F8002" s="25" t="s">
        <v>192</v>
      </c>
      <c r="G8002" s="26" t="n">
        <v>11698.03</v>
      </c>
      <c r="H8002" s="27" t="n">
        <v>34288</v>
      </c>
      <c r="I8002" s="25" t="s">
        <v>147</v>
      </c>
      <c r="K8002" s="25" t="n">
        <v>1982</v>
      </c>
      <c r="L8002" s="25" t="s">
        <v>186</v>
      </c>
      <c r="M8002" s="25" t="s">
        <v>171</v>
      </c>
      <c r="N8002" s="28" t="n">
        <v>550</v>
      </c>
      <c r="O8002" s="25" t="s">
        <v>54</v>
      </c>
      <c r="P8002" s="29" t="n">
        <v>42923</v>
      </c>
      <c r="Q8002" s="29" t="n">
        <v>42933</v>
      </c>
      <c r="R8002" s="28" t="n">
        <v>579</v>
      </c>
      <c r="S8002" s="28" t="n">
        <f aca="false">IF(O8002="Won",R8002,IF(O8002="Lost",0,N8002))</f>
        <v>579</v>
      </c>
      <c r="T8002" s="30" t="n">
        <f aca="false">IF(AND(P8002&lt;&gt;"",Q8002&lt;&gt;""),Q8002-P8002,"")</f>
        <v>10</v>
      </c>
      <c r="U8002" s="30" t="str">
        <f aca="false">IF(AND(O8002="Engaging",P8002&lt;&gt;""),'Leia-me'!$B$5-P8002,"")</f>
        <v/>
      </c>
      <c r="V8002" s="25" t="str">
        <f aca="false">IF(O8002&lt;&gt;"Engaging","",IF(U8002&lt;='Leia-me'!$B$6,"Saudável",IF(U8002&lt;='Leia-me'!$B$7,"Esfriando",IF(U8002&lt;='Leia-me'!$B$8,"Última chance","Zumbi"))))</f>
        <v/>
      </c>
      <c r="W8002" s="25" t="n">
        <f aca="false">IF(O8002="Won",1,IF(O8002="Lost",0,""))</f>
        <v>1</v>
      </c>
      <c r="Y8002" s="25" t="str">
        <f aca="false">IF(E8002="","Sim","")</f>
        <v/>
      </c>
    </row>
    <row r="8003" customFormat="false" ht="15" hidden="false" customHeight="false" outlineLevel="0" collapsed="false">
      <c r="A8003" s="25" t="s">
        <v>8266</v>
      </c>
      <c r="B8003" s="25" t="s">
        <v>102</v>
      </c>
      <c r="C8003" s="25" t="s">
        <v>111</v>
      </c>
      <c r="D8003" s="25" t="s">
        <v>113</v>
      </c>
      <c r="E8003" s="25" t="s">
        <v>2739</v>
      </c>
      <c r="F8003" s="25" t="s">
        <v>159</v>
      </c>
      <c r="G8003" s="26" t="n">
        <v>2871.35</v>
      </c>
      <c r="H8003" s="27" t="n">
        <v>9561</v>
      </c>
      <c r="I8003" s="25" t="s">
        <v>147</v>
      </c>
      <c r="K8003" s="25" t="n">
        <v>1983</v>
      </c>
      <c r="L8003" s="25" t="s">
        <v>160</v>
      </c>
      <c r="M8003" s="25" t="s">
        <v>149</v>
      </c>
      <c r="N8003" s="28" t="n">
        <v>3393</v>
      </c>
      <c r="O8003" s="25" t="s">
        <v>55</v>
      </c>
      <c r="P8003" s="29" t="n">
        <v>42924</v>
      </c>
      <c r="Q8003" s="29" t="n">
        <v>43006</v>
      </c>
      <c r="R8003" s="28" t="n">
        <v>0</v>
      </c>
      <c r="S8003" s="28" t="n">
        <f aca="false">IF(O8003="Won",R8003,IF(O8003="Lost",0,N8003))</f>
        <v>0</v>
      </c>
      <c r="T8003" s="30" t="n">
        <f aca="false">IF(AND(P8003&lt;&gt;"",Q8003&lt;&gt;""),Q8003-P8003,"")</f>
        <v>82</v>
      </c>
      <c r="U8003" s="30" t="str">
        <f aca="false">IF(AND(O8003="Engaging",P8003&lt;&gt;""),'Leia-me'!$B$5-P8003,"")</f>
        <v/>
      </c>
      <c r="V8003" s="25" t="str">
        <f aca="false">IF(O8003&lt;&gt;"Engaging","",IF(U8003&lt;='Leia-me'!$B$6,"Saudável",IF(U8003&lt;='Leia-me'!$B$7,"Esfriando",IF(U8003&lt;='Leia-me'!$B$8,"Última chance","Zumbi"))))</f>
        <v/>
      </c>
      <c r="W8003" s="25" t="n">
        <f aca="false">IF(O8003="Won",1,IF(O8003="Lost",0,""))</f>
        <v>0</v>
      </c>
      <c r="Y8003" s="25" t="str">
        <f aca="false">IF(E8003="","Sim","")</f>
        <v/>
      </c>
    </row>
    <row r="8004" customFormat="false" ht="15" hidden="false" customHeight="false" outlineLevel="0" collapsed="false">
      <c r="A8004" s="25" t="s">
        <v>8267</v>
      </c>
      <c r="B8004" s="25" t="s">
        <v>102</v>
      </c>
      <c r="C8004" s="25" t="s">
        <v>111</v>
      </c>
      <c r="D8004" s="25" t="s">
        <v>113</v>
      </c>
      <c r="E8004" s="25" t="s">
        <v>609</v>
      </c>
      <c r="F8004" s="25" t="s">
        <v>267</v>
      </c>
      <c r="G8004" s="26" t="n">
        <v>692.19</v>
      </c>
      <c r="H8004" s="27" t="n">
        <v>1922</v>
      </c>
      <c r="I8004" s="25" t="s">
        <v>147</v>
      </c>
      <c r="K8004" s="25" t="n">
        <v>2003</v>
      </c>
      <c r="L8004" s="25" t="s">
        <v>170</v>
      </c>
      <c r="M8004" s="25" t="s">
        <v>171</v>
      </c>
      <c r="N8004" s="28" t="n">
        <v>1096</v>
      </c>
      <c r="O8004" s="25" t="s">
        <v>54</v>
      </c>
      <c r="P8004" s="29" t="n">
        <v>42924</v>
      </c>
      <c r="Q8004" s="29" t="n">
        <v>42925</v>
      </c>
      <c r="R8004" s="28" t="n">
        <v>993</v>
      </c>
      <c r="S8004" s="28" t="n">
        <f aca="false">IF(O8004="Won",R8004,IF(O8004="Lost",0,N8004))</f>
        <v>993</v>
      </c>
      <c r="T8004" s="30" t="n">
        <f aca="false">IF(AND(P8004&lt;&gt;"",Q8004&lt;&gt;""),Q8004-P8004,"")</f>
        <v>1</v>
      </c>
      <c r="U8004" s="30" t="str">
        <f aca="false">IF(AND(O8004="Engaging",P8004&lt;&gt;""),'Leia-me'!$B$5-P8004,"")</f>
        <v/>
      </c>
      <c r="V8004" s="25" t="str">
        <f aca="false">IF(O8004&lt;&gt;"Engaging","",IF(U8004&lt;='Leia-me'!$B$6,"Saudável",IF(U8004&lt;='Leia-me'!$B$7,"Esfriando",IF(U8004&lt;='Leia-me'!$B$8,"Última chance","Zumbi"))))</f>
        <v/>
      </c>
      <c r="W8004" s="25" t="n">
        <f aca="false">IF(O8004="Won",1,IF(O8004="Lost",0,""))</f>
        <v>1</v>
      </c>
      <c r="Y8004" s="25" t="str">
        <f aca="false">IF(E8004="","Sim","")</f>
        <v/>
      </c>
    </row>
    <row r="8005" customFormat="false" ht="15" hidden="false" customHeight="false" outlineLevel="0" collapsed="false">
      <c r="A8005" s="25" t="s">
        <v>8268</v>
      </c>
      <c r="B8005" s="25" t="s">
        <v>102</v>
      </c>
      <c r="C8005" s="25" t="s">
        <v>111</v>
      </c>
      <c r="D8005" s="25" t="s">
        <v>113</v>
      </c>
      <c r="E8005" s="25" t="s">
        <v>860</v>
      </c>
      <c r="F8005" s="25" t="s">
        <v>168</v>
      </c>
      <c r="G8005" s="26" t="n">
        <v>894.37</v>
      </c>
      <c r="H8005" s="27" t="n">
        <v>1593</v>
      </c>
      <c r="I8005" s="25" t="s">
        <v>861</v>
      </c>
      <c r="K8005" s="25" t="n">
        <v>2008</v>
      </c>
      <c r="L8005" s="25" t="s">
        <v>178</v>
      </c>
      <c r="M8005" s="25" t="s">
        <v>171</v>
      </c>
      <c r="N8005" s="28" t="n">
        <v>5482</v>
      </c>
      <c r="O8005" s="25" t="s">
        <v>55</v>
      </c>
      <c r="P8005" s="29" t="n">
        <v>42926</v>
      </c>
      <c r="Q8005" s="29" t="n">
        <v>42928</v>
      </c>
      <c r="R8005" s="28" t="n">
        <v>0</v>
      </c>
      <c r="S8005" s="28" t="n">
        <f aca="false">IF(O8005="Won",R8005,IF(O8005="Lost",0,N8005))</f>
        <v>0</v>
      </c>
      <c r="T8005" s="30" t="n">
        <f aca="false">IF(AND(P8005&lt;&gt;"",Q8005&lt;&gt;""),Q8005-P8005,"")</f>
        <v>2</v>
      </c>
      <c r="U8005" s="30" t="str">
        <f aca="false">IF(AND(O8005="Engaging",P8005&lt;&gt;""),'Leia-me'!$B$5-P8005,"")</f>
        <v/>
      </c>
      <c r="V8005" s="25" t="str">
        <f aca="false">IF(O8005&lt;&gt;"Engaging","",IF(U8005&lt;='Leia-me'!$B$6,"Saudável",IF(U8005&lt;='Leia-me'!$B$7,"Esfriando",IF(U8005&lt;='Leia-me'!$B$8,"Última chance","Zumbi"))))</f>
        <v/>
      </c>
      <c r="W8005" s="25" t="n">
        <f aca="false">IF(O8005="Won",1,IF(O8005="Lost",0,""))</f>
        <v>0</v>
      </c>
      <c r="Y8005" s="25" t="str">
        <f aca="false">IF(E8005="","Sim","")</f>
        <v/>
      </c>
    </row>
    <row r="8006" customFormat="false" ht="15" hidden="false" customHeight="false" outlineLevel="0" collapsed="false">
      <c r="A8006" s="25" t="s">
        <v>8269</v>
      </c>
      <c r="B8006" s="25" t="s">
        <v>102</v>
      </c>
      <c r="C8006" s="25" t="s">
        <v>111</v>
      </c>
      <c r="D8006" s="25" t="s">
        <v>113</v>
      </c>
      <c r="E8006" s="25" t="s">
        <v>636</v>
      </c>
      <c r="F8006" s="25" t="s">
        <v>267</v>
      </c>
      <c r="G8006" s="26" t="n">
        <v>405.59</v>
      </c>
      <c r="H8006" s="27" t="n">
        <v>1179</v>
      </c>
      <c r="I8006" s="25" t="s">
        <v>637</v>
      </c>
      <c r="J8006" s="25" t="s">
        <v>266</v>
      </c>
      <c r="K8006" s="25" t="n">
        <v>1987</v>
      </c>
      <c r="L8006" s="25" t="s">
        <v>1834</v>
      </c>
      <c r="M8006" s="25" t="s">
        <v>171</v>
      </c>
      <c r="N8006" s="28" t="n">
        <v>4821</v>
      </c>
      <c r="O8006" s="25" t="s">
        <v>55</v>
      </c>
      <c r="P8006" s="29" t="n">
        <v>42926</v>
      </c>
      <c r="Q8006" s="29" t="n">
        <v>42933</v>
      </c>
      <c r="R8006" s="28" t="n">
        <v>0</v>
      </c>
      <c r="S8006" s="28" t="n">
        <f aca="false">IF(O8006="Won",R8006,IF(O8006="Lost",0,N8006))</f>
        <v>0</v>
      </c>
      <c r="T8006" s="30" t="n">
        <f aca="false">IF(AND(P8006&lt;&gt;"",Q8006&lt;&gt;""),Q8006-P8006,"")</f>
        <v>7</v>
      </c>
      <c r="U8006" s="30" t="str">
        <f aca="false">IF(AND(O8006="Engaging",P8006&lt;&gt;""),'Leia-me'!$B$5-P8006,"")</f>
        <v/>
      </c>
      <c r="V8006" s="25" t="str">
        <f aca="false">IF(O8006&lt;&gt;"Engaging","",IF(U8006&lt;='Leia-me'!$B$6,"Saudável",IF(U8006&lt;='Leia-me'!$B$7,"Esfriando",IF(U8006&lt;='Leia-me'!$B$8,"Última chance","Zumbi"))))</f>
        <v/>
      </c>
      <c r="W8006" s="25" t="n">
        <f aca="false">IF(O8006="Won",1,IF(O8006="Lost",0,""))</f>
        <v>0</v>
      </c>
      <c r="X8006" s="25" t="s">
        <v>1835</v>
      </c>
      <c r="Y8006" s="25" t="str">
        <f aca="false">IF(E8006="","Sim","")</f>
        <v/>
      </c>
    </row>
    <row r="8007" customFormat="false" ht="15" hidden="false" customHeight="false" outlineLevel="0" collapsed="false">
      <c r="A8007" s="25" t="s">
        <v>8270</v>
      </c>
      <c r="B8007" s="25" t="s">
        <v>102</v>
      </c>
      <c r="C8007" s="25" t="s">
        <v>111</v>
      </c>
      <c r="D8007" s="25" t="s">
        <v>113</v>
      </c>
      <c r="G8007" s="31"/>
      <c r="H8007" s="32"/>
      <c r="L8007" s="25" t="s">
        <v>178</v>
      </c>
      <c r="M8007" s="25" t="s">
        <v>171</v>
      </c>
      <c r="N8007" s="28" t="n">
        <v>5482</v>
      </c>
      <c r="O8007" s="25" t="s">
        <v>56</v>
      </c>
      <c r="P8007" s="29" t="n">
        <v>42927</v>
      </c>
      <c r="Q8007" s="33"/>
      <c r="R8007" s="34"/>
      <c r="S8007" s="28" t="n">
        <f aca="false">IF(O8007="Won",R8007,IF(O8007="Lost",0,N8007))</f>
        <v>5482</v>
      </c>
      <c r="T8007" s="30" t="str">
        <f aca="false">IF(AND(P8007&lt;&gt;"",Q8007&lt;&gt;""),Q8007-P8007,"")</f>
        <v/>
      </c>
      <c r="U8007" s="30" t="n">
        <f aca="false">IF(AND(O8007="Engaging",P8007&lt;&gt;""),'Leia-me'!$B$5-P8007,"")</f>
        <v>173</v>
      </c>
      <c r="V8007" s="25" t="str">
        <f aca="false">IF(O8007&lt;&gt;"Engaging","",IF(U8007&lt;='Leia-me'!$B$6,"Saudável",IF(U8007&lt;='Leia-me'!$B$7,"Esfriando",IF(U8007&lt;='Leia-me'!$B$8,"Última chance","Zumbi"))))</f>
        <v>Zumbi</v>
      </c>
      <c r="W8007" s="25" t="str">
        <f aca="false">IF(O8007="Won",1,IF(O8007="Lost",0,""))</f>
        <v/>
      </c>
      <c r="Y8007" s="25" t="str">
        <f aca="false">IF(E8007="","Sim","")</f>
        <v>Sim</v>
      </c>
    </row>
    <row r="8008" customFormat="false" ht="15" hidden="false" customHeight="false" outlineLevel="0" collapsed="false">
      <c r="A8008" s="25" t="s">
        <v>8271</v>
      </c>
      <c r="B8008" s="25" t="s">
        <v>102</v>
      </c>
      <c r="C8008" s="25" t="s">
        <v>111</v>
      </c>
      <c r="D8008" s="25" t="s">
        <v>113</v>
      </c>
      <c r="E8008" s="25" t="s">
        <v>1646</v>
      </c>
      <c r="F8008" s="25" t="s">
        <v>185</v>
      </c>
      <c r="G8008" s="26" t="n">
        <v>587.72</v>
      </c>
      <c r="H8008" s="27" t="n">
        <v>1501</v>
      </c>
      <c r="I8008" s="25" t="s">
        <v>147</v>
      </c>
      <c r="K8008" s="25" t="n">
        <v>2010</v>
      </c>
      <c r="L8008" s="25" t="s">
        <v>186</v>
      </c>
      <c r="M8008" s="25" t="s">
        <v>171</v>
      </c>
      <c r="N8008" s="28" t="n">
        <v>550</v>
      </c>
      <c r="O8008" s="25" t="s">
        <v>55</v>
      </c>
      <c r="P8008" s="29" t="n">
        <v>42927</v>
      </c>
      <c r="Q8008" s="29" t="n">
        <v>43007</v>
      </c>
      <c r="R8008" s="28" t="n">
        <v>0</v>
      </c>
      <c r="S8008" s="28" t="n">
        <f aca="false">IF(O8008="Won",R8008,IF(O8008="Lost",0,N8008))</f>
        <v>0</v>
      </c>
      <c r="T8008" s="30" t="n">
        <f aca="false">IF(AND(P8008&lt;&gt;"",Q8008&lt;&gt;""),Q8008-P8008,"")</f>
        <v>80</v>
      </c>
      <c r="U8008" s="30" t="str">
        <f aca="false">IF(AND(O8008="Engaging",P8008&lt;&gt;""),'Leia-me'!$B$5-P8008,"")</f>
        <v/>
      </c>
      <c r="V8008" s="25" t="str">
        <f aca="false">IF(O8008&lt;&gt;"Engaging","",IF(U8008&lt;='Leia-me'!$B$6,"Saudável",IF(U8008&lt;='Leia-me'!$B$7,"Esfriando",IF(U8008&lt;='Leia-me'!$B$8,"Última chance","Zumbi"))))</f>
        <v/>
      </c>
      <c r="W8008" s="25" t="n">
        <f aca="false">IF(O8008="Won",1,IF(O8008="Lost",0,""))</f>
        <v>0</v>
      </c>
      <c r="Y8008" s="25" t="str">
        <f aca="false">IF(E8008="","Sim","")</f>
        <v/>
      </c>
    </row>
    <row r="8009" customFormat="false" ht="15" hidden="false" customHeight="false" outlineLevel="0" collapsed="false">
      <c r="A8009" s="25" t="s">
        <v>8272</v>
      </c>
      <c r="B8009" s="25" t="s">
        <v>102</v>
      </c>
      <c r="C8009" s="25" t="s">
        <v>111</v>
      </c>
      <c r="D8009" s="25" t="s">
        <v>113</v>
      </c>
      <c r="E8009" s="25" t="s">
        <v>195</v>
      </c>
      <c r="F8009" s="25" t="s">
        <v>185</v>
      </c>
      <c r="G8009" s="26" t="n">
        <v>8170.38</v>
      </c>
      <c r="H8009" s="27" t="n">
        <v>16499</v>
      </c>
      <c r="I8009" s="25" t="s">
        <v>196</v>
      </c>
      <c r="K8009" s="25" t="n">
        <v>1997</v>
      </c>
      <c r="L8009" s="25" t="s">
        <v>186</v>
      </c>
      <c r="M8009" s="25" t="s">
        <v>171</v>
      </c>
      <c r="N8009" s="28" t="n">
        <v>550</v>
      </c>
      <c r="O8009" s="25" t="s">
        <v>54</v>
      </c>
      <c r="P8009" s="29" t="n">
        <v>42927</v>
      </c>
      <c r="Q8009" s="29" t="n">
        <v>42936</v>
      </c>
      <c r="R8009" s="28" t="n">
        <v>491</v>
      </c>
      <c r="S8009" s="28" t="n">
        <f aca="false">IF(O8009="Won",R8009,IF(O8009="Lost",0,N8009))</f>
        <v>491</v>
      </c>
      <c r="T8009" s="30" t="n">
        <f aca="false">IF(AND(P8009&lt;&gt;"",Q8009&lt;&gt;""),Q8009-P8009,"")</f>
        <v>9</v>
      </c>
      <c r="U8009" s="30" t="str">
        <f aca="false">IF(AND(O8009="Engaging",P8009&lt;&gt;""),'Leia-me'!$B$5-P8009,"")</f>
        <v/>
      </c>
      <c r="V8009" s="25" t="str">
        <f aca="false">IF(O8009&lt;&gt;"Engaging","",IF(U8009&lt;='Leia-me'!$B$6,"Saudável",IF(U8009&lt;='Leia-me'!$B$7,"Esfriando",IF(U8009&lt;='Leia-me'!$B$8,"Última chance","Zumbi"))))</f>
        <v/>
      </c>
      <c r="W8009" s="25" t="n">
        <f aca="false">IF(O8009="Won",1,IF(O8009="Lost",0,""))</f>
        <v>1</v>
      </c>
      <c r="Y8009" s="25" t="str">
        <f aca="false">IF(E8009="","Sim","")</f>
        <v/>
      </c>
    </row>
    <row r="8010" customFormat="false" ht="15" hidden="false" customHeight="false" outlineLevel="0" collapsed="false">
      <c r="A8010" s="25" t="s">
        <v>8273</v>
      </c>
      <c r="B8010" s="25" t="s">
        <v>102</v>
      </c>
      <c r="C8010" s="25" t="s">
        <v>111</v>
      </c>
      <c r="D8010" s="25" t="s">
        <v>113</v>
      </c>
      <c r="E8010" s="25" t="s">
        <v>636</v>
      </c>
      <c r="F8010" s="25" t="s">
        <v>267</v>
      </c>
      <c r="G8010" s="26" t="n">
        <v>405.59</v>
      </c>
      <c r="H8010" s="27" t="n">
        <v>1179</v>
      </c>
      <c r="I8010" s="25" t="s">
        <v>637</v>
      </c>
      <c r="J8010" s="25" t="s">
        <v>266</v>
      </c>
      <c r="K8010" s="25" t="n">
        <v>1987</v>
      </c>
      <c r="L8010" s="25" t="s">
        <v>170</v>
      </c>
      <c r="M8010" s="25" t="s">
        <v>171</v>
      </c>
      <c r="N8010" s="28" t="n">
        <v>1096</v>
      </c>
      <c r="O8010" s="25" t="s">
        <v>54</v>
      </c>
      <c r="P8010" s="29" t="n">
        <v>42929</v>
      </c>
      <c r="Q8010" s="29" t="n">
        <v>42956</v>
      </c>
      <c r="R8010" s="28" t="n">
        <v>1014</v>
      </c>
      <c r="S8010" s="28" t="n">
        <f aca="false">IF(O8010="Won",R8010,IF(O8010="Lost",0,N8010))</f>
        <v>1014</v>
      </c>
      <c r="T8010" s="30" t="n">
        <f aca="false">IF(AND(P8010&lt;&gt;"",Q8010&lt;&gt;""),Q8010-P8010,"")</f>
        <v>27</v>
      </c>
      <c r="U8010" s="30" t="str">
        <f aca="false">IF(AND(O8010="Engaging",P8010&lt;&gt;""),'Leia-me'!$B$5-P8010,"")</f>
        <v/>
      </c>
      <c r="V8010" s="25" t="str">
        <f aca="false">IF(O8010&lt;&gt;"Engaging","",IF(U8010&lt;='Leia-me'!$B$6,"Saudável",IF(U8010&lt;='Leia-me'!$B$7,"Esfriando",IF(U8010&lt;='Leia-me'!$B$8,"Última chance","Zumbi"))))</f>
        <v/>
      </c>
      <c r="W8010" s="25" t="n">
        <f aca="false">IF(O8010="Won",1,IF(O8010="Lost",0,""))</f>
        <v>1</v>
      </c>
      <c r="Y8010" s="25" t="str">
        <f aca="false">IF(E8010="","Sim","")</f>
        <v/>
      </c>
    </row>
    <row r="8011" customFormat="false" ht="15" hidden="false" customHeight="false" outlineLevel="0" collapsed="false">
      <c r="A8011" s="25" t="s">
        <v>8274</v>
      </c>
      <c r="B8011" s="25" t="s">
        <v>102</v>
      </c>
      <c r="C8011" s="25" t="s">
        <v>111</v>
      </c>
      <c r="D8011" s="25" t="s">
        <v>113</v>
      </c>
      <c r="E8011" s="25" t="s">
        <v>1789</v>
      </c>
      <c r="F8011" s="25" t="s">
        <v>211</v>
      </c>
      <c r="G8011" s="26" t="n">
        <v>497.11</v>
      </c>
      <c r="H8011" s="27" t="n">
        <v>1588</v>
      </c>
      <c r="I8011" s="25" t="s">
        <v>147</v>
      </c>
      <c r="K8011" s="25" t="n">
        <v>2009</v>
      </c>
      <c r="L8011" s="25" t="s">
        <v>170</v>
      </c>
      <c r="M8011" s="25" t="s">
        <v>171</v>
      </c>
      <c r="N8011" s="28" t="n">
        <v>1096</v>
      </c>
      <c r="O8011" s="25" t="s">
        <v>55</v>
      </c>
      <c r="P8011" s="29" t="n">
        <v>42930</v>
      </c>
      <c r="Q8011" s="29" t="n">
        <v>42932</v>
      </c>
      <c r="R8011" s="28" t="n">
        <v>0</v>
      </c>
      <c r="S8011" s="28" t="n">
        <f aca="false">IF(O8011="Won",R8011,IF(O8011="Lost",0,N8011))</f>
        <v>0</v>
      </c>
      <c r="T8011" s="30" t="n">
        <f aca="false">IF(AND(P8011&lt;&gt;"",Q8011&lt;&gt;""),Q8011-P8011,"")</f>
        <v>2</v>
      </c>
      <c r="U8011" s="30" t="str">
        <f aca="false">IF(AND(O8011="Engaging",P8011&lt;&gt;""),'Leia-me'!$B$5-P8011,"")</f>
        <v/>
      </c>
      <c r="V8011" s="25" t="str">
        <f aca="false">IF(O8011&lt;&gt;"Engaging","",IF(U8011&lt;='Leia-me'!$B$6,"Saudável",IF(U8011&lt;='Leia-me'!$B$7,"Esfriando",IF(U8011&lt;='Leia-me'!$B$8,"Última chance","Zumbi"))))</f>
        <v/>
      </c>
      <c r="W8011" s="25" t="n">
        <f aca="false">IF(O8011="Won",1,IF(O8011="Lost",0,""))</f>
        <v>0</v>
      </c>
      <c r="Y8011" s="25" t="str">
        <f aca="false">IF(E8011="","Sim","")</f>
        <v/>
      </c>
    </row>
    <row r="8012" customFormat="false" ht="15" hidden="false" customHeight="false" outlineLevel="0" collapsed="false">
      <c r="A8012" s="25" t="s">
        <v>8275</v>
      </c>
      <c r="B8012" s="25" t="s">
        <v>102</v>
      </c>
      <c r="C8012" s="25" t="s">
        <v>111</v>
      </c>
      <c r="D8012" s="25" t="s">
        <v>113</v>
      </c>
      <c r="E8012" s="25" t="s">
        <v>478</v>
      </c>
      <c r="F8012" s="25" t="s">
        <v>165</v>
      </c>
      <c r="G8012" s="26" t="n">
        <v>349.81</v>
      </c>
      <c r="H8012" s="27" t="n">
        <v>315</v>
      </c>
      <c r="I8012" s="25" t="s">
        <v>147</v>
      </c>
      <c r="K8012" s="25" t="n">
        <v>2002</v>
      </c>
      <c r="L8012" s="25" t="s">
        <v>186</v>
      </c>
      <c r="M8012" s="25" t="s">
        <v>171</v>
      </c>
      <c r="N8012" s="28" t="n">
        <v>550</v>
      </c>
      <c r="O8012" s="25" t="s">
        <v>54</v>
      </c>
      <c r="P8012" s="29" t="n">
        <v>42930</v>
      </c>
      <c r="Q8012" s="29" t="n">
        <v>42974</v>
      </c>
      <c r="R8012" s="28" t="n">
        <v>431</v>
      </c>
      <c r="S8012" s="28" t="n">
        <f aca="false">IF(O8012="Won",R8012,IF(O8012="Lost",0,N8012))</f>
        <v>431</v>
      </c>
      <c r="T8012" s="30" t="n">
        <f aca="false">IF(AND(P8012&lt;&gt;"",Q8012&lt;&gt;""),Q8012-P8012,"")</f>
        <v>44</v>
      </c>
      <c r="U8012" s="30" t="str">
        <f aca="false">IF(AND(O8012="Engaging",P8012&lt;&gt;""),'Leia-me'!$B$5-P8012,"")</f>
        <v/>
      </c>
      <c r="V8012" s="25" t="str">
        <f aca="false">IF(O8012&lt;&gt;"Engaging","",IF(U8012&lt;='Leia-me'!$B$6,"Saudável",IF(U8012&lt;='Leia-me'!$B$7,"Esfriando",IF(U8012&lt;='Leia-me'!$B$8,"Última chance","Zumbi"))))</f>
        <v/>
      </c>
      <c r="W8012" s="25" t="n">
        <f aca="false">IF(O8012="Won",1,IF(O8012="Lost",0,""))</f>
        <v>1</v>
      </c>
      <c r="Y8012" s="25" t="str">
        <f aca="false">IF(E8012="","Sim","")</f>
        <v/>
      </c>
    </row>
    <row r="8013" customFormat="false" ht="15" hidden="false" customHeight="false" outlineLevel="0" collapsed="false">
      <c r="A8013" s="25" t="s">
        <v>8276</v>
      </c>
      <c r="B8013" s="25" t="s">
        <v>102</v>
      </c>
      <c r="C8013" s="25" t="s">
        <v>111</v>
      </c>
      <c r="D8013" s="25" t="s">
        <v>113</v>
      </c>
      <c r="E8013" s="25" t="s">
        <v>417</v>
      </c>
      <c r="F8013" s="25" t="s">
        <v>211</v>
      </c>
      <c r="G8013" s="26" t="n">
        <v>223.8</v>
      </c>
      <c r="H8013" s="27" t="n">
        <v>299</v>
      </c>
      <c r="I8013" s="25" t="s">
        <v>147</v>
      </c>
      <c r="K8013" s="25" t="n">
        <v>2003</v>
      </c>
      <c r="L8013" s="25" t="s">
        <v>1834</v>
      </c>
      <c r="M8013" s="25" t="s">
        <v>171</v>
      </c>
      <c r="N8013" s="28" t="n">
        <v>4821</v>
      </c>
      <c r="O8013" s="25" t="s">
        <v>54</v>
      </c>
      <c r="P8013" s="29" t="n">
        <v>42930</v>
      </c>
      <c r="Q8013" s="29" t="n">
        <v>42940</v>
      </c>
      <c r="R8013" s="28" t="n">
        <v>5161</v>
      </c>
      <c r="S8013" s="28" t="n">
        <f aca="false">IF(O8013="Won",R8013,IF(O8013="Lost",0,N8013))</f>
        <v>5161</v>
      </c>
      <c r="T8013" s="30" t="n">
        <f aca="false">IF(AND(P8013&lt;&gt;"",Q8013&lt;&gt;""),Q8013-P8013,"")</f>
        <v>10</v>
      </c>
      <c r="U8013" s="30" t="str">
        <f aca="false">IF(AND(O8013="Engaging",P8013&lt;&gt;""),'Leia-me'!$B$5-P8013,"")</f>
        <v/>
      </c>
      <c r="V8013" s="25" t="str">
        <f aca="false">IF(O8013&lt;&gt;"Engaging","",IF(U8013&lt;='Leia-me'!$B$6,"Saudável",IF(U8013&lt;='Leia-me'!$B$7,"Esfriando",IF(U8013&lt;='Leia-me'!$B$8,"Última chance","Zumbi"))))</f>
        <v/>
      </c>
      <c r="W8013" s="25" t="n">
        <f aca="false">IF(O8013="Won",1,IF(O8013="Lost",0,""))</f>
        <v>1</v>
      </c>
      <c r="X8013" s="25" t="s">
        <v>1835</v>
      </c>
      <c r="Y8013" s="25" t="str">
        <f aca="false">IF(E8013="","Sim","")</f>
        <v/>
      </c>
    </row>
    <row r="8014" customFormat="false" ht="15" hidden="false" customHeight="false" outlineLevel="0" collapsed="false">
      <c r="A8014" s="25" t="s">
        <v>8277</v>
      </c>
      <c r="B8014" s="25" t="s">
        <v>102</v>
      </c>
      <c r="C8014" s="25" t="s">
        <v>111</v>
      </c>
      <c r="D8014" s="25" t="s">
        <v>113</v>
      </c>
      <c r="E8014" s="25" t="s">
        <v>419</v>
      </c>
      <c r="F8014" s="25" t="s">
        <v>146</v>
      </c>
      <c r="G8014" s="26" t="n">
        <v>2741.37</v>
      </c>
      <c r="H8014" s="27" t="n">
        <v>9226</v>
      </c>
      <c r="I8014" s="25" t="s">
        <v>147</v>
      </c>
      <c r="K8014" s="25" t="n">
        <v>1985</v>
      </c>
      <c r="L8014" s="25" t="s">
        <v>178</v>
      </c>
      <c r="M8014" s="25" t="s">
        <v>171</v>
      </c>
      <c r="N8014" s="28" t="n">
        <v>5482</v>
      </c>
      <c r="O8014" s="25" t="s">
        <v>55</v>
      </c>
      <c r="P8014" s="29" t="n">
        <v>42931</v>
      </c>
      <c r="Q8014" s="29" t="n">
        <v>42938</v>
      </c>
      <c r="R8014" s="28" t="n">
        <v>0</v>
      </c>
      <c r="S8014" s="28" t="n">
        <f aca="false">IF(O8014="Won",R8014,IF(O8014="Lost",0,N8014))</f>
        <v>0</v>
      </c>
      <c r="T8014" s="30" t="n">
        <f aca="false">IF(AND(P8014&lt;&gt;"",Q8014&lt;&gt;""),Q8014-P8014,"")</f>
        <v>7</v>
      </c>
      <c r="U8014" s="30" t="str">
        <f aca="false">IF(AND(O8014="Engaging",P8014&lt;&gt;""),'Leia-me'!$B$5-P8014,"")</f>
        <v/>
      </c>
      <c r="V8014" s="25" t="str">
        <f aca="false">IF(O8014&lt;&gt;"Engaging","",IF(U8014&lt;='Leia-me'!$B$6,"Saudável",IF(U8014&lt;='Leia-me'!$B$7,"Esfriando",IF(U8014&lt;='Leia-me'!$B$8,"Última chance","Zumbi"))))</f>
        <v/>
      </c>
      <c r="W8014" s="25" t="n">
        <f aca="false">IF(O8014="Won",1,IF(O8014="Lost",0,""))</f>
        <v>0</v>
      </c>
      <c r="Y8014" s="25" t="str">
        <f aca="false">IF(E8014="","Sim","")</f>
        <v/>
      </c>
    </row>
    <row r="8015" customFormat="false" ht="15" hidden="false" customHeight="false" outlineLevel="0" collapsed="false">
      <c r="A8015" s="25" t="s">
        <v>8278</v>
      </c>
      <c r="B8015" s="25" t="s">
        <v>102</v>
      </c>
      <c r="C8015" s="25" t="s">
        <v>111</v>
      </c>
      <c r="D8015" s="25" t="s">
        <v>113</v>
      </c>
      <c r="E8015" s="25" t="s">
        <v>478</v>
      </c>
      <c r="F8015" s="25" t="s">
        <v>165</v>
      </c>
      <c r="G8015" s="26" t="n">
        <v>349.81</v>
      </c>
      <c r="H8015" s="27" t="n">
        <v>315</v>
      </c>
      <c r="I8015" s="25" t="s">
        <v>147</v>
      </c>
      <c r="K8015" s="25" t="n">
        <v>2002</v>
      </c>
      <c r="L8015" s="25" t="s">
        <v>178</v>
      </c>
      <c r="M8015" s="25" t="s">
        <v>171</v>
      </c>
      <c r="N8015" s="28" t="n">
        <v>5482</v>
      </c>
      <c r="O8015" s="25" t="s">
        <v>55</v>
      </c>
      <c r="P8015" s="29" t="n">
        <v>42932</v>
      </c>
      <c r="Q8015" s="29" t="n">
        <v>42940</v>
      </c>
      <c r="R8015" s="28" t="n">
        <v>0</v>
      </c>
      <c r="S8015" s="28" t="n">
        <f aca="false">IF(O8015="Won",R8015,IF(O8015="Lost",0,N8015))</f>
        <v>0</v>
      </c>
      <c r="T8015" s="30" t="n">
        <f aca="false">IF(AND(P8015&lt;&gt;"",Q8015&lt;&gt;""),Q8015-P8015,"")</f>
        <v>8</v>
      </c>
      <c r="U8015" s="30" t="str">
        <f aca="false">IF(AND(O8015="Engaging",P8015&lt;&gt;""),'Leia-me'!$B$5-P8015,"")</f>
        <v/>
      </c>
      <c r="V8015" s="25" t="str">
        <f aca="false">IF(O8015&lt;&gt;"Engaging","",IF(U8015&lt;='Leia-me'!$B$6,"Saudável",IF(U8015&lt;='Leia-me'!$B$7,"Esfriando",IF(U8015&lt;='Leia-me'!$B$8,"Última chance","Zumbi"))))</f>
        <v/>
      </c>
      <c r="W8015" s="25" t="n">
        <f aca="false">IF(O8015="Won",1,IF(O8015="Lost",0,""))</f>
        <v>0</v>
      </c>
      <c r="Y8015" s="25" t="str">
        <f aca="false">IF(E8015="","Sim","")</f>
        <v/>
      </c>
    </row>
    <row r="8016" customFormat="false" ht="15" hidden="false" customHeight="false" outlineLevel="0" collapsed="false">
      <c r="A8016" s="25" t="s">
        <v>8279</v>
      </c>
      <c r="B8016" s="25" t="s">
        <v>102</v>
      </c>
      <c r="C8016" s="25" t="s">
        <v>111</v>
      </c>
      <c r="D8016" s="25" t="s">
        <v>113</v>
      </c>
      <c r="E8016" s="25" t="s">
        <v>419</v>
      </c>
      <c r="F8016" s="25" t="s">
        <v>146</v>
      </c>
      <c r="G8016" s="26" t="n">
        <v>2741.37</v>
      </c>
      <c r="H8016" s="27" t="n">
        <v>9226</v>
      </c>
      <c r="I8016" s="25" t="s">
        <v>147</v>
      </c>
      <c r="K8016" s="25" t="n">
        <v>1985</v>
      </c>
      <c r="L8016" s="25" t="s">
        <v>178</v>
      </c>
      <c r="M8016" s="25" t="s">
        <v>171</v>
      </c>
      <c r="N8016" s="28" t="n">
        <v>5482</v>
      </c>
      <c r="O8016" s="25" t="s">
        <v>54</v>
      </c>
      <c r="P8016" s="29" t="n">
        <v>42932</v>
      </c>
      <c r="Q8016" s="29" t="n">
        <v>42942</v>
      </c>
      <c r="R8016" s="28" t="n">
        <v>5008</v>
      </c>
      <c r="S8016" s="28" t="n">
        <f aca="false">IF(O8016="Won",R8016,IF(O8016="Lost",0,N8016))</f>
        <v>5008</v>
      </c>
      <c r="T8016" s="30" t="n">
        <f aca="false">IF(AND(P8016&lt;&gt;"",Q8016&lt;&gt;""),Q8016-P8016,"")</f>
        <v>10</v>
      </c>
      <c r="U8016" s="30" t="str">
        <f aca="false">IF(AND(O8016="Engaging",P8016&lt;&gt;""),'Leia-me'!$B$5-P8016,"")</f>
        <v/>
      </c>
      <c r="V8016" s="25" t="str">
        <f aca="false">IF(O8016&lt;&gt;"Engaging","",IF(U8016&lt;='Leia-me'!$B$6,"Saudável",IF(U8016&lt;='Leia-me'!$B$7,"Esfriando",IF(U8016&lt;='Leia-me'!$B$8,"Última chance","Zumbi"))))</f>
        <v/>
      </c>
      <c r="W8016" s="25" t="n">
        <f aca="false">IF(O8016="Won",1,IF(O8016="Lost",0,""))</f>
        <v>1</v>
      </c>
      <c r="Y8016" s="25" t="str">
        <f aca="false">IF(E8016="","Sim","")</f>
        <v/>
      </c>
    </row>
    <row r="8017" customFormat="false" ht="15" hidden="false" customHeight="false" outlineLevel="0" collapsed="false">
      <c r="A8017" s="25" t="s">
        <v>8280</v>
      </c>
      <c r="B8017" s="25" t="s">
        <v>102</v>
      </c>
      <c r="C8017" s="25" t="s">
        <v>111</v>
      </c>
      <c r="D8017" s="25" t="s">
        <v>113</v>
      </c>
      <c r="E8017" s="25" t="s">
        <v>2739</v>
      </c>
      <c r="F8017" s="25" t="s">
        <v>159</v>
      </c>
      <c r="G8017" s="26" t="n">
        <v>2871.35</v>
      </c>
      <c r="H8017" s="27" t="n">
        <v>9561</v>
      </c>
      <c r="I8017" s="25" t="s">
        <v>147</v>
      </c>
      <c r="K8017" s="25" t="n">
        <v>1983</v>
      </c>
      <c r="L8017" s="25" t="s">
        <v>1834</v>
      </c>
      <c r="M8017" s="25" t="s">
        <v>171</v>
      </c>
      <c r="N8017" s="28" t="n">
        <v>4821</v>
      </c>
      <c r="O8017" s="25" t="s">
        <v>54</v>
      </c>
      <c r="P8017" s="29" t="n">
        <v>42932</v>
      </c>
      <c r="Q8017" s="29" t="n">
        <v>42935</v>
      </c>
      <c r="R8017" s="28" t="n">
        <v>5621</v>
      </c>
      <c r="S8017" s="28" t="n">
        <f aca="false">IF(O8017="Won",R8017,IF(O8017="Lost",0,N8017))</f>
        <v>5621</v>
      </c>
      <c r="T8017" s="30" t="n">
        <f aca="false">IF(AND(P8017&lt;&gt;"",Q8017&lt;&gt;""),Q8017-P8017,"")</f>
        <v>3</v>
      </c>
      <c r="U8017" s="30" t="str">
        <f aca="false">IF(AND(O8017="Engaging",P8017&lt;&gt;""),'Leia-me'!$B$5-P8017,"")</f>
        <v/>
      </c>
      <c r="V8017" s="25" t="str">
        <f aca="false">IF(O8017&lt;&gt;"Engaging","",IF(U8017&lt;='Leia-me'!$B$6,"Saudável",IF(U8017&lt;='Leia-me'!$B$7,"Esfriando",IF(U8017&lt;='Leia-me'!$B$8,"Última chance","Zumbi"))))</f>
        <v/>
      </c>
      <c r="W8017" s="25" t="n">
        <f aca="false">IF(O8017="Won",1,IF(O8017="Lost",0,""))</f>
        <v>1</v>
      </c>
      <c r="X8017" s="25" t="s">
        <v>1835</v>
      </c>
      <c r="Y8017" s="25" t="str">
        <f aca="false">IF(E8017="","Sim","")</f>
        <v/>
      </c>
    </row>
    <row r="8018" customFormat="false" ht="15" hidden="false" customHeight="false" outlineLevel="0" collapsed="false">
      <c r="A8018" s="25" t="s">
        <v>8281</v>
      </c>
      <c r="B8018" s="25" t="s">
        <v>102</v>
      </c>
      <c r="C8018" s="25" t="s">
        <v>111</v>
      </c>
      <c r="D8018" s="25" t="s">
        <v>113</v>
      </c>
      <c r="E8018" s="25" t="s">
        <v>494</v>
      </c>
      <c r="F8018" s="25" t="s">
        <v>192</v>
      </c>
      <c r="G8018" s="26" t="n">
        <v>11698.03</v>
      </c>
      <c r="H8018" s="27" t="n">
        <v>34288</v>
      </c>
      <c r="I8018" s="25" t="s">
        <v>147</v>
      </c>
      <c r="K8018" s="25" t="n">
        <v>1982</v>
      </c>
      <c r="L8018" s="25" t="s">
        <v>160</v>
      </c>
      <c r="M8018" s="25" t="s">
        <v>149</v>
      </c>
      <c r="N8018" s="28" t="n">
        <v>3393</v>
      </c>
      <c r="O8018" s="25" t="s">
        <v>54</v>
      </c>
      <c r="P8018" s="29" t="n">
        <v>42933</v>
      </c>
      <c r="Q8018" s="29" t="n">
        <v>42942</v>
      </c>
      <c r="R8018" s="28" t="n">
        <v>3665</v>
      </c>
      <c r="S8018" s="28" t="n">
        <f aca="false">IF(O8018="Won",R8018,IF(O8018="Lost",0,N8018))</f>
        <v>3665</v>
      </c>
      <c r="T8018" s="30" t="n">
        <f aca="false">IF(AND(P8018&lt;&gt;"",Q8018&lt;&gt;""),Q8018-P8018,"")</f>
        <v>9</v>
      </c>
      <c r="U8018" s="30" t="str">
        <f aca="false">IF(AND(O8018="Engaging",P8018&lt;&gt;""),'Leia-me'!$B$5-P8018,"")</f>
        <v/>
      </c>
      <c r="V8018" s="25" t="str">
        <f aca="false">IF(O8018&lt;&gt;"Engaging","",IF(U8018&lt;='Leia-me'!$B$6,"Saudável",IF(U8018&lt;='Leia-me'!$B$7,"Esfriando",IF(U8018&lt;='Leia-me'!$B$8,"Última chance","Zumbi"))))</f>
        <v/>
      </c>
      <c r="W8018" s="25" t="n">
        <f aca="false">IF(O8018="Won",1,IF(O8018="Lost",0,""))</f>
        <v>1</v>
      </c>
      <c r="Y8018" s="25" t="str">
        <f aca="false">IF(E8018="","Sim","")</f>
        <v/>
      </c>
    </row>
    <row r="8019" customFormat="false" ht="15" hidden="false" customHeight="false" outlineLevel="0" collapsed="false">
      <c r="A8019" s="25" t="s">
        <v>8282</v>
      </c>
      <c r="B8019" s="25" t="s">
        <v>102</v>
      </c>
      <c r="C8019" s="25" t="s">
        <v>111</v>
      </c>
      <c r="D8019" s="25" t="s">
        <v>113</v>
      </c>
      <c r="E8019" s="25" t="s">
        <v>609</v>
      </c>
      <c r="F8019" s="25" t="s">
        <v>267</v>
      </c>
      <c r="G8019" s="26" t="n">
        <v>692.19</v>
      </c>
      <c r="H8019" s="27" t="n">
        <v>1922</v>
      </c>
      <c r="I8019" s="25" t="s">
        <v>147</v>
      </c>
      <c r="K8019" s="25" t="n">
        <v>2003</v>
      </c>
      <c r="L8019" s="25" t="s">
        <v>186</v>
      </c>
      <c r="M8019" s="25" t="s">
        <v>171</v>
      </c>
      <c r="N8019" s="28" t="n">
        <v>550</v>
      </c>
      <c r="O8019" s="25" t="s">
        <v>55</v>
      </c>
      <c r="P8019" s="29" t="n">
        <v>42935</v>
      </c>
      <c r="Q8019" s="29" t="n">
        <v>42946</v>
      </c>
      <c r="R8019" s="28" t="n">
        <v>0</v>
      </c>
      <c r="S8019" s="28" t="n">
        <f aca="false">IF(O8019="Won",R8019,IF(O8019="Lost",0,N8019))</f>
        <v>0</v>
      </c>
      <c r="T8019" s="30" t="n">
        <f aca="false">IF(AND(P8019&lt;&gt;"",Q8019&lt;&gt;""),Q8019-P8019,"")</f>
        <v>11</v>
      </c>
      <c r="U8019" s="30" t="str">
        <f aca="false">IF(AND(O8019="Engaging",P8019&lt;&gt;""),'Leia-me'!$B$5-P8019,"")</f>
        <v/>
      </c>
      <c r="V8019" s="25" t="str">
        <f aca="false">IF(O8019&lt;&gt;"Engaging","",IF(U8019&lt;='Leia-me'!$B$6,"Saudável",IF(U8019&lt;='Leia-me'!$B$7,"Esfriando",IF(U8019&lt;='Leia-me'!$B$8,"Última chance","Zumbi"))))</f>
        <v/>
      </c>
      <c r="W8019" s="25" t="n">
        <f aca="false">IF(O8019="Won",1,IF(O8019="Lost",0,""))</f>
        <v>0</v>
      </c>
      <c r="Y8019" s="25" t="str">
        <f aca="false">IF(E8019="","Sim","")</f>
        <v/>
      </c>
    </row>
    <row r="8020" customFormat="false" ht="15" hidden="false" customHeight="false" outlineLevel="0" collapsed="false">
      <c r="A8020" s="25" t="s">
        <v>8283</v>
      </c>
      <c r="B8020" s="25" t="s">
        <v>102</v>
      </c>
      <c r="C8020" s="25" t="s">
        <v>111</v>
      </c>
      <c r="D8020" s="25" t="s">
        <v>113</v>
      </c>
      <c r="E8020" s="25" t="s">
        <v>2863</v>
      </c>
      <c r="F8020" s="25" t="s">
        <v>211</v>
      </c>
      <c r="G8020" s="26" t="n">
        <v>2437.85</v>
      </c>
      <c r="H8020" s="27" t="n">
        <v>4874</v>
      </c>
      <c r="I8020" s="25" t="s">
        <v>147</v>
      </c>
      <c r="K8020" s="25" t="n">
        <v>2001</v>
      </c>
      <c r="L8020" s="25" t="s">
        <v>148</v>
      </c>
      <c r="M8020" s="25" t="s">
        <v>149</v>
      </c>
      <c r="N8020" s="28" t="n">
        <v>55</v>
      </c>
      <c r="O8020" s="25" t="s">
        <v>55</v>
      </c>
      <c r="P8020" s="29" t="n">
        <v>42935</v>
      </c>
      <c r="Q8020" s="29" t="n">
        <v>42937</v>
      </c>
      <c r="R8020" s="28" t="n">
        <v>0</v>
      </c>
      <c r="S8020" s="28" t="n">
        <f aca="false">IF(O8020="Won",R8020,IF(O8020="Lost",0,N8020))</f>
        <v>0</v>
      </c>
      <c r="T8020" s="30" t="n">
        <f aca="false">IF(AND(P8020&lt;&gt;"",Q8020&lt;&gt;""),Q8020-P8020,"")</f>
        <v>2</v>
      </c>
      <c r="U8020" s="30" t="str">
        <f aca="false">IF(AND(O8020="Engaging",P8020&lt;&gt;""),'Leia-me'!$B$5-P8020,"")</f>
        <v/>
      </c>
      <c r="V8020" s="25" t="str">
        <f aca="false">IF(O8020&lt;&gt;"Engaging","",IF(U8020&lt;='Leia-me'!$B$6,"Saudável",IF(U8020&lt;='Leia-me'!$B$7,"Esfriando",IF(U8020&lt;='Leia-me'!$B$8,"Última chance","Zumbi"))))</f>
        <v/>
      </c>
      <c r="W8020" s="25" t="n">
        <f aca="false">IF(O8020="Won",1,IF(O8020="Lost",0,""))</f>
        <v>0</v>
      </c>
      <c r="Y8020" s="25" t="str">
        <f aca="false">IF(E8020="","Sim","")</f>
        <v/>
      </c>
    </row>
    <row r="8021" customFormat="false" ht="15" hidden="false" customHeight="false" outlineLevel="0" collapsed="false">
      <c r="A8021" s="25" t="s">
        <v>8284</v>
      </c>
      <c r="B8021" s="25" t="s">
        <v>102</v>
      </c>
      <c r="C8021" s="25" t="s">
        <v>111</v>
      </c>
      <c r="D8021" s="25" t="s">
        <v>113</v>
      </c>
      <c r="E8021" s="25" t="s">
        <v>868</v>
      </c>
      <c r="F8021" s="25" t="s">
        <v>168</v>
      </c>
      <c r="G8021" s="26" t="n">
        <v>2952.73</v>
      </c>
      <c r="H8021" s="27" t="n">
        <v>5107</v>
      </c>
      <c r="I8021" s="25" t="s">
        <v>147</v>
      </c>
      <c r="K8021" s="25" t="n">
        <v>2000</v>
      </c>
      <c r="L8021" s="25" t="s">
        <v>186</v>
      </c>
      <c r="M8021" s="25" t="s">
        <v>171</v>
      </c>
      <c r="N8021" s="28" t="n">
        <v>550</v>
      </c>
      <c r="O8021" s="25" t="s">
        <v>54</v>
      </c>
      <c r="P8021" s="29" t="n">
        <v>42935</v>
      </c>
      <c r="Q8021" s="29" t="n">
        <v>42955</v>
      </c>
      <c r="R8021" s="28" t="n">
        <v>624</v>
      </c>
      <c r="S8021" s="28" t="n">
        <f aca="false">IF(O8021="Won",R8021,IF(O8021="Lost",0,N8021))</f>
        <v>624</v>
      </c>
      <c r="T8021" s="30" t="n">
        <f aca="false">IF(AND(P8021&lt;&gt;"",Q8021&lt;&gt;""),Q8021-P8021,"")</f>
        <v>20</v>
      </c>
      <c r="U8021" s="30" t="str">
        <f aca="false">IF(AND(O8021="Engaging",P8021&lt;&gt;""),'Leia-me'!$B$5-P8021,"")</f>
        <v/>
      </c>
      <c r="V8021" s="25" t="str">
        <f aca="false">IF(O8021&lt;&gt;"Engaging","",IF(U8021&lt;='Leia-me'!$B$6,"Saudável",IF(U8021&lt;='Leia-me'!$B$7,"Esfriando",IF(U8021&lt;='Leia-me'!$B$8,"Última chance","Zumbi"))))</f>
        <v/>
      </c>
      <c r="W8021" s="25" t="n">
        <f aca="false">IF(O8021="Won",1,IF(O8021="Lost",0,""))</f>
        <v>1</v>
      </c>
      <c r="Y8021" s="25" t="str">
        <f aca="false">IF(E8021="","Sim","")</f>
        <v/>
      </c>
    </row>
    <row r="8022" customFormat="false" ht="15" hidden="false" customHeight="false" outlineLevel="0" collapsed="false">
      <c r="A8022" s="25" t="s">
        <v>8285</v>
      </c>
      <c r="B8022" s="25" t="s">
        <v>102</v>
      </c>
      <c r="C8022" s="25" t="s">
        <v>111</v>
      </c>
      <c r="D8022" s="25" t="s">
        <v>113</v>
      </c>
      <c r="E8022" s="25" t="s">
        <v>2863</v>
      </c>
      <c r="F8022" s="25" t="s">
        <v>211</v>
      </c>
      <c r="G8022" s="26" t="n">
        <v>2437.85</v>
      </c>
      <c r="H8022" s="27" t="n">
        <v>4874</v>
      </c>
      <c r="I8022" s="25" t="s">
        <v>147</v>
      </c>
      <c r="K8022" s="25" t="n">
        <v>2001</v>
      </c>
      <c r="L8022" s="25" t="s">
        <v>1834</v>
      </c>
      <c r="M8022" s="25" t="s">
        <v>171</v>
      </c>
      <c r="N8022" s="28" t="n">
        <v>4821</v>
      </c>
      <c r="O8022" s="25" t="s">
        <v>54</v>
      </c>
      <c r="P8022" s="29" t="n">
        <v>42936</v>
      </c>
      <c r="Q8022" s="29" t="n">
        <v>42942</v>
      </c>
      <c r="R8022" s="28" t="n">
        <v>4428</v>
      </c>
      <c r="S8022" s="28" t="n">
        <f aca="false">IF(O8022="Won",R8022,IF(O8022="Lost",0,N8022))</f>
        <v>4428</v>
      </c>
      <c r="T8022" s="30" t="n">
        <f aca="false">IF(AND(P8022&lt;&gt;"",Q8022&lt;&gt;""),Q8022-P8022,"")</f>
        <v>6</v>
      </c>
      <c r="U8022" s="30" t="str">
        <f aca="false">IF(AND(O8022="Engaging",P8022&lt;&gt;""),'Leia-me'!$B$5-P8022,"")</f>
        <v/>
      </c>
      <c r="V8022" s="25" t="str">
        <f aca="false">IF(O8022&lt;&gt;"Engaging","",IF(U8022&lt;='Leia-me'!$B$6,"Saudável",IF(U8022&lt;='Leia-me'!$B$7,"Esfriando",IF(U8022&lt;='Leia-me'!$B$8,"Última chance","Zumbi"))))</f>
        <v/>
      </c>
      <c r="W8022" s="25" t="n">
        <f aca="false">IF(O8022="Won",1,IF(O8022="Lost",0,""))</f>
        <v>1</v>
      </c>
      <c r="X8022" s="25" t="s">
        <v>1835</v>
      </c>
      <c r="Y8022" s="25" t="str">
        <f aca="false">IF(E8022="","Sim","")</f>
        <v/>
      </c>
    </row>
    <row r="8023" customFormat="false" ht="15" hidden="false" customHeight="false" outlineLevel="0" collapsed="false">
      <c r="A8023" s="25" t="s">
        <v>8286</v>
      </c>
      <c r="B8023" s="25" t="s">
        <v>102</v>
      </c>
      <c r="C8023" s="25" t="s">
        <v>111</v>
      </c>
      <c r="D8023" s="25" t="s">
        <v>113</v>
      </c>
      <c r="E8023" s="25" t="s">
        <v>156</v>
      </c>
      <c r="F8023" s="25" t="s">
        <v>155</v>
      </c>
      <c r="G8023" s="26" t="n">
        <v>1699.85</v>
      </c>
      <c r="H8023" s="27" t="n">
        <v>5108</v>
      </c>
      <c r="I8023" s="25" t="s">
        <v>147</v>
      </c>
      <c r="K8023" s="25" t="n">
        <v>1999</v>
      </c>
      <c r="L8023" s="25" t="s">
        <v>170</v>
      </c>
      <c r="M8023" s="25" t="s">
        <v>171</v>
      </c>
      <c r="N8023" s="28" t="n">
        <v>1096</v>
      </c>
      <c r="O8023" s="25" t="s">
        <v>54</v>
      </c>
      <c r="P8023" s="29" t="n">
        <v>42937</v>
      </c>
      <c r="Q8023" s="29" t="n">
        <v>42946</v>
      </c>
      <c r="R8023" s="28" t="n">
        <v>997</v>
      </c>
      <c r="S8023" s="28" t="n">
        <f aca="false">IF(O8023="Won",R8023,IF(O8023="Lost",0,N8023))</f>
        <v>997</v>
      </c>
      <c r="T8023" s="30" t="n">
        <f aca="false">IF(AND(P8023&lt;&gt;"",Q8023&lt;&gt;""),Q8023-P8023,"")</f>
        <v>9</v>
      </c>
      <c r="U8023" s="30" t="str">
        <f aca="false">IF(AND(O8023="Engaging",P8023&lt;&gt;""),'Leia-me'!$B$5-P8023,"")</f>
        <v/>
      </c>
      <c r="V8023" s="25" t="str">
        <f aca="false">IF(O8023&lt;&gt;"Engaging","",IF(U8023&lt;='Leia-me'!$B$6,"Saudável",IF(U8023&lt;='Leia-me'!$B$7,"Esfriando",IF(U8023&lt;='Leia-me'!$B$8,"Última chance","Zumbi"))))</f>
        <v/>
      </c>
      <c r="W8023" s="25" t="n">
        <f aca="false">IF(O8023="Won",1,IF(O8023="Lost",0,""))</f>
        <v>1</v>
      </c>
      <c r="Y8023" s="25" t="str">
        <f aca="false">IF(E8023="","Sim","")</f>
        <v/>
      </c>
    </row>
    <row r="8024" customFormat="false" ht="15" hidden="false" customHeight="false" outlineLevel="0" collapsed="false">
      <c r="A8024" s="25" t="s">
        <v>8287</v>
      </c>
      <c r="B8024" s="25" t="s">
        <v>102</v>
      </c>
      <c r="C8024" s="25" t="s">
        <v>111</v>
      </c>
      <c r="D8024" s="25" t="s">
        <v>113</v>
      </c>
      <c r="E8024" s="25" t="s">
        <v>1158</v>
      </c>
      <c r="F8024" s="25" t="s">
        <v>185</v>
      </c>
      <c r="G8024" s="26" t="n">
        <v>7708.38</v>
      </c>
      <c r="H8024" s="27" t="n">
        <v>13756</v>
      </c>
      <c r="I8024" s="25" t="s">
        <v>147</v>
      </c>
      <c r="K8024" s="25" t="n">
        <v>1980</v>
      </c>
      <c r="L8024" s="25" t="s">
        <v>186</v>
      </c>
      <c r="M8024" s="25" t="s">
        <v>171</v>
      </c>
      <c r="N8024" s="28" t="n">
        <v>550</v>
      </c>
      <c r="O8024" s="25" t="s">
        <v>54</v>
      </c>
      <c r="P8024" s="29" t="n">
        <v>42938</v>
      </c>
      <c r="Q8024" s="29" t="n">
        <v>42939</v>
      </c>
      <c r="R8024" s="28" t="n">
        <v>442</v>
      </c>
      <c r="S8024" s="28" t="n">
        <f aca="false">IF(O8024="Won",R8024,IF(O8024="Lost",0,N8024))</f>
        <v>442</v>
      </c>
      <c r="T8024" s="30" t="n">
        <f aca="false">IF(AND(P8024&lt;&gt;"",Q8024&lt;&gt;""),Q8024-P8024,"")</f>
        <v>1</v>
      </c>
      <c r="U8024" s="30" t="str">
        <f aca="false">IF(AND(O8024="Engaging",P8024&lt;&gt;""),'Leia-me'!$B$5-P8024,"")</f>
        <v/>
      </c>
      <c r="V8024" s="25" t="str">
        <f aca="false">IF(O8024&lt;&gt;"Engaging","",IF(U8024&lt;='Leia-me'!$B$6,"Saudável",IF(U8024&lt;='Leia-me'!$B$7,"Esfriando",IF(U8024&lt;='Leia-me'!$B$8,"Última chance","Zumbi"))))</f>
        <v/>
      </c>
      <c r="W8024" s="25" t="n">
        <f aca="false">IF(O8024="Won",1,IF(O8024="Lost",0,""))</f>
        <v>1</v>
      </c>
      <c r="Y8024" s="25" t="str">
        <f aca="false">IF(E8024="","Sim","")</f>
        <v/>
      </c>
    </row>
    <row r="8025" customFormat="false" ht="15" hidden="false" customHeight="false" outlineLevel="0" collapsed="false">
      <c r="A8025" s="25" t="s">
        <v>8288</v>
      </c>
      <c r="B8025" s="25" t="s">
        <v>102</v>
      </c>
      <c r="C8025" s="25" t="s">
        <v>111</v>
      </c>
      <c r="D8025" s="25" t="s">
        <v>113</v>
      </c>
      <c r="E8025" s="25" t="s">
        <v>1646</v>
      </c>
      <c r="F8025" s="25" t="s">
        <v>185</v>
      </c>
      <c r="G8025" s="26" t="n">
        <v>587.72</v>
      </c>
      <c r="H8025" s="27" t="n">
        <v>1501</v>
      </c>
      <c r="I8025" s="25" t="s">
        <v>147</v>
      </c>
      <c r="K8025" s="25" t="n">
        <v>2010</v>
      </c>
      <c r="L8025" s="25" t="s">
        <v>170</v>
      </c>
      <c r="M8025" s="25" t="s">
        <v>171</v>
      </c>
      <c r="N8025" s="28" t="n">
        <v>1096</v>
      </c>
      <c r="O8025" s="25" t="s">
        <v>55</v>
      </c>
      <c r="P8025" s="29" t="n">
        <v>42939</v>
      </c>
      <c r="Q8025" s="29" t="n">
        <v>42946</v>
      </c>
      <c r="R8025" s="28" t="n">
        <v>0</v>
      </c>
      <c r="S8025" s="28" t="n">
        <f aca="false">IF(O8025="Won",R8025,IF(O8025="Lost",0,N8025))</f>
        <v>0</v>
      </c>
      <c r="T8025" s="30" t="n">
        <f aca="false">IF(AND(P8025&lt;&gt;"",Q8025&lt;&gt;""),Q8025-P8025,"")</f>
        <v>7</v>
      </c>
      <c r="U8025" s="30" t="str">
        <f aca="false">IF(AND(O8025="Engaging",P8025&lt;&gt;""),'Leia-me'!$B$5-P8025,"")</f>
        <v/>
      </c>
      <c r="V8025" s="25" t="str">
        <f aca="false">IF(O8025&lt;&gt;"Engaging","",IF(U8025&lt;='Leia-me'!$B$6,"Saudável",IF(U8025&lt;='Leia-me'!$B$7,"Esfriando",IF(U8025&lt;='Leia-me'!$B$8,"Última chance","Zumbi"))))</f>
        <v/>
      </c>
      <c r="W8025" s="25" t="n">
        <f aca="false">IF(O8025="Won",1,IF(O8025="Lost",0,""))</f>
        <v>0</v>
      </c>
      <c r="Y8025" s="25" t="str">
        <f aca="false">IF(E8025="","Sim","")</f>
        <v/>
      </c>
    </row>
    <row r="8026" customFormat="false" ht="15" hidden="false" customHeight="false" outlineLevel="0" collapsed="false">
      <c r="A8026" s="25" t="s">
        <v>8289</v>
      </c>
      <c r="B8026" s="25" t="s">
        <v>102</v>
      </c>
      <c r="C8026" s="25" t="s">
        <v>111</v>
      </c>
      <c r="D8026" s="25" t="s">
        <v>113</v>
      </c>
      <c r="G8026" s="31"/>
      <c r="H8026" s="32"/>
      <c r="L8026" s="25" t="s">
        <v>148</v>
      </c>
      <c r="M8026" s="25" t="s">
        <v>149</v>
      </c>
      <c r="N8026" s="28" t="n">
        <v>55</v>
      </c>
      <c r="O8026" s="25" t="s">
        <v>56</v>
      </c>
      <c r="P8026" s="29" t="n">
        <v>42941</v>
      </c>
      <c r="Q8026" s="33"/>
      <c r="R8026" s="34"/>
      <c r="S8026" s="28" t="n">
        <f aca="false">IF(O8026="Won",R8026,IF(O8026="Lost",0,N8026))</f>
        <v>55</v>
      </c>
      <c r="T8026" s="30" t="str">
        <f aca="false">IF(AND(P8026&lt;&gt;"",Q8026&lt;&gt;""),Q8026-P8026,"")</f>
        <v/>
      </c>
      <c r="U8026" s="30" t="n">
        <f aca="false">IF(AND(O8026="Engaging",P8026&lt;&gt;""),'Leia-me'!$B$5-P8026,"")</f>
        <v>159</v>
      </c>
      <c r="V8026" s="25" t="str">
        <f aca="false">IF(O8026&lt;&gt;"Engaging","",IF(U8026&lt;='Leia-me'!$B$6,"Saudável",IF(U8026&lt;='Leia-me'!$B$7,"Esfriando",IF(U8026&lt;='Leia-me'!$B$8,"Última chance","Zumbi"))))</f>
        <v>Zumbi</v>
      </c>
      <c r="W8026" s="25" t="str">
        <f aca="false">IF(O8026="Won",1,IF(O8026="Lost",0,""))</f>
        <v/>
      </c>
      <c r="Y8026" s="25" t="str">
        <f aca="false">IF(E8026="","Sim","")</f>
        <v>Sim</v>
      </c>
    </row>
    <row r="8027" customFormat="false" ht="15" hidden="false" customHeight="false" outlineLevel="0" collapsed="false">
      <c r="A8027" s="25" t="s">
        <v>8290</v>
      </c>
      <c r="B8027" s="25" t="s">
        <v>102</v>
      </c>
      <c r="C8027" s="25" t="s">
        <v>111</v>
      </c>
      <c r="D8027" s="25" t="s">
        <v>113</v>
      </c>
      <c r="G8027" s="31"/>
      <c r="H8027" s="32"/>
      <c r="L8027" s="25" t="s">
        <v>178</v>
      </c>
      <c r="M8027" s="25" t="s">
        <v>171</v>
      </c>
      <c r="N8027" s="28" t="n">
        <v>5482</v>
      </c>
      <c r="O8027" s="25" t="s">
        <v>56</v>
      </c>
      <c r="P8027" s="29" t="n">
        <v>42942</v>
      </c>
      <c r="Q8027" s="33"/>
      <c r="R8027" s="34"/>
      <c r="S8027" s="28" t="n">
        <f aca="false">IF(O8027="Won",R8027,IF(O8027="Lost",0,N8027))</f>
        <v>5482</v>
      </c>
      <c r="T8027" s="30" t="str">
        <f aca="false">IF(AND(P8027&lt;&gt;"",Q8027&lt;&gt;""),Q8027-P8027,"")</f>
        <v/>
      </c>
      <c r="U8027" s="30" t="n">
        <f aca="false">IF(AND(O8027="Engaging",P8027&lt;&gt;""),'Leia-me'!$B$5-P8027,"")</f>
        <v>158</v>
      </c>
      <c r="V8027" s="25" t="str">
        <f aca="false">IF(O8027&lt;&gt;"Engaging","",IF(U8027&lt;='Leia-me'!$B$6,"Saudável",IF(U8027&lt;='Leia-me'!$B$7,"Esfriando",IF(U8027&lt;='Leia-me'!$B$8,"Última chance","Zumbi"))))</f>
        <v>Zumbi</v>
      </c>
      <c r="W8027" s="25" t="str">
        <f aca="false">IF(O8027="Won",1,IF(O8027="Lost",0,""))</f>
        <v/>
      </c>
      <c r="Y8027" s="25" t="str">
        <f aca="false">IF(E8027="","Sim","")</f>
        <v>Sim</v>
      </c>
    </row>
    <row r="8028" customFormat="false" ht="15" hidden="false" customHeight="false" outlineLevel="0" collapsed="false">
      <c r="A8028" s="25" t="s">
        <v>8291</v>
      </c>
      <c r="B8028" s="25" t="s">
        <v>102</v>
      </c>
      <c r="C8028" s="25" t="s">
        <v>111</v>
      </c>
      <c r="D8028" s="25" t="s">
        <v>113</v>
      </c>
      <c r="E8028" s="25" t="s">
        <v>444</v>
      </c>
      <c r="F8028" s="25" t="s">
        <v>192</v>
      </c>
      <c r="G8028" s="26" t="n">
        <v>6354.87</v>
      </c>
      <c r="H8028" s="27" t="n">
        <v>16780</v>
      </c>
      <c r="I8028" s="25" t="s">
        <v>147</v>
      </c>
      <c r="J8028" s="25" t="s">
        <v>445</v>
      </c>
      <c r="K8028" s="25" t="n">
        <v>1996</v>
      </c>
      <c r="L8028" s="25" t="s">
        <v>148</v>
      </c>
      <c r="M8028" s="25" t="s">
        <v>149</v>
      </c>
      <c r="N8028" s="28" t="n">
        <v>55</v>
      </c>
      <c r="O8028" s="25" t="s">
        <v>54</v>
      </c>
      <c r="P8028" s="29" t="n">
        <v>42942</v>
      </c>
      <c r="Q8028" s="29" t="n">
        <v>42957</v>
      </c>
      <c r="R8028" s="28" t="n">
        <v>53</v>
      </c>
      <c r="S8028" s="28" t="n">
        <f aca="false">IF(O8028="Won",R8028,IF(O8028="Lost",0,N8028))</f>
        <v>53</v>
      </c>
      <c r="T8028" s="30" t="n">
        <f aca="false">IF(AND(P8028&lt;&gt;"",Q8028&lt;&gt;""),Q8028-P8028,"")</f>
        <v>15</v>
      </c>
      <c r="U8028" s="30" t="str">
        <f aca="false">IF(AND(O8028="Engaging",P8028&lt;&gt;""),'Leia-me'!$B$5-P8028,"")</f>
        <v/>
      </c>
      <c r="V8028" s="25" t="str">
        <f aca="false">IF(O8028&lt;&gt;"Engaging","",IF(U8028&lt;='Leia-me'!$B$6,"Saudável",IF(U8028&lt;='Leia-me'!$B$7,"Esfriando",IF(U8028&lt;='Leia-me'!$B$8,"Última chance","Zumbi"))))</f>
        <v/>
      </c>
      <c r="W8028" s="25" t="n">
        <f aca="false">IF(O8028="Won",1,IF(O8028="Lost",0,""))</f>
        <v>1</v>
      </c>
      <c r="Y8028" s="25" t="str">
        <f aca="false">IF(E8028="","Sim","")</f>
        <v/>
      </c>
    </row>
    <row r="8029" customFormat="false" ht="15" hidden="false" customHeight="false" outlineLevel="0" collapsed="false">
      <c r="A8029" s="25" t="s">
        <v>8292</v>
      </c>
      <c r="B8029" s="25" t="s">
        <v>102</v>
      </c>
      <c r="C8029" s="25" t="s">
        <v>111</v>
      </c>
      <c r="D8029" s="25" t="s">
        <v>113</v>
      </c>
      <c r="G8029" s="31"/>
      <c r="H8029" s="32"/>
      <c r="L8029" s="25" t="s">
        <v>186</v>
      </c>
      <c r="M8029" s="25" t="s">
        <v>171</v>
      </c>
      <c r="N8029" s="28" t="n">
        <v>550</v>
      </c>
      <c r="O8029" s="25" t="s">
        <v>56</v>
      </c>
      <c r="P8029" s="29" t="n">
        <v>42946</v>
      </c>
      <c r="Q8029" s="33"/>
      <c r="R8029" s="34"/>
      <c r="S8029" s="28" t="n">
        <f aca="false">IF(O8029="Won",R8029,IF(O8029="Lost",0,N8029))</f>
        <v>550</v>
      </c>
      <c r="T8029" s="30" t="str">
        <f aca="false">IF(AND(P8029&lt;&gt;"",Q8029&lt;&gt;""),Q8029-P8029,"")</f>
        <v/>
      </c>
      <c r="U8029" s="30" t="n">
        <f aca="false">IF(AND(O8029="Engaging",P8029&lt;&gt;""),'Leia-me'!$B$5-P8029,"")</f>
        <v>154</v>
      </c>
      <c r="V8029" s="25" t="str">
        <f aca="false">IF(O8029&lt;&gt;"Engaging","",IF(U8029&lt;='Leia-me'!$B$6,"Saudável",IF(U8029&lt;='Leia-me'!$B$7,"Esfriando",IF(U8029&lt;='Leia-me'!$B$8,"Última chance","Zumbi"))))</f>
        <v>Zumbi</v>
      </c>
      <c r="W8029" s="25" t="str">
        <f aca="false">IF(O8029="Won",1,IF(O8029="Lost",0,""))</f>
        <v/>
      </c>
      <c r="Y8029" s="25" t="str">
        <f aca="false">IF(E8029="","Sim","")</f>
        <v>Sim</v>
      </c>
    </row>
    <row r="8030" customFormat="false" ht="15" hidden="false" customHeight="false" outlineLevel="0" collapsed="false">
      <c r="A8030" s="25" t="s">
        <v>8293</v>
      </c>
      <c r="B8030" s="25" t="s">
        <v>102</v>
      </c>
      <c r="C8030" s="25" t="s">
        <v>111</v>
      </c>
      <c r="D8030" s="25" t="s">
        <v>113</v>
      </c>
      <c r="E8030" s="25" t="s">
        <v>218</v>
      </c>
      <c r="F8030" s="25" t="s">
        <v>146</v>
      </c>
      <c r="G8030" s="26" t="n">
        <v>4.54</v>
      </c>
      <c r="H8030" s="27" t="n">
        <v>9</v>
      </c>
      <c r="I8030" s="25" t="s">
        <v>147</v>
      </c>
      <c r="K8030" s="25" t="n">
        <v>2017</v>
      </c>
      <c r="L8030" s="25" t="s">
        <v>186</v>
      </c>
      <c r="M8030" s="25" t="s">
        <v>171</v>
      </c>
      <c r="N8030" s="28" t="n">
        <v>550</v>
      </c>
      <c r="O8030" s="25" t="s">
        <v>55</v>
      </c>
      <c r="P8030" s="29" t="n">
        <v>42946</v>
      </c>
      <c r="Q8030" s="29" t="n">
        <v>42952</v>
      </c>
      <c r="R8030" s="28" t="n">
        <v>0</v>
      </c>
      <c r="S8030" s="28" t="n">
        <f aca="false">IF(O8030="Won",R8030,IF(O8030="Lost",0,N8030))</f>
        <v>0</v>
      </c>
      <c r="T8030" s="30" t="n">
        <f aca="false">IF(AND(P8030&lt;&gt;"",Q8030&lt;&gt;""),Q8030-P8030,"")</f>
        <v>6</v>
      </c>
      <c r="U8030" s="30" t="str">
        <f aca="false">IF(AND(O8030="Engaging",P8030&lt;&gt;""),'Leia-me'!$B$5-P8030,"")</f>
        <v/>
      </c>
      <c r="V8030" s="25" t="str">
        <f aca="false">IF(O8030&lt;&gt;"Engaging","",IF(U8030&lt;='Leia-me'!$B$6,"Saudável",IF(U8030&lt;='Leia-me'!$B$7,"Esfriando",IF(U8030&lt;='Leia-me'!$B$8,"Última chance","Zumbi"))))</f>
        <v/>
      </c>
      <c r="W8030" s="25" t="n">
        <f aca="false">IF(O8030="Won",1,IF(O8030="Lost",0,""))</f>
        <v>0</v>
      </c>
      <c r="Y8030" s="25" t="str">
        <f aca="false">IF(E8030="","Sim","")</f>
        <v/>
      </c>
    </row>
    <row r="8031" customFormat="false" ht="15" hidden="false" customHeight="false" outlineLevel="0" collapsed="false">
      <c r="A8031" s="25" t="s">
        <v>8294</v>
      </c>
      <c r="B8031" s="25" t="s">
        <v>102</v>
      </c>
      <c r="C8031" s="25" t="s">
        <v>111</v>
      </c>
      <c r="D8031" s="25" t="s">
        <v>113</v>
      </c>
      <c r="E8031" s="25" t="s">
        <v>633</v>
      </c>
      <c r="F8031" s="25" t="s">
        <v>211</v>
      </c>
      <c r="G8031" s="26" t="n">
        <v>1388.67</v>
      </c>
      <c r="H8031" s="27" t="n">
        <v>3583</v>
      </c>
      <c r="I8031" s="25" t="s">
        <v>147</v>
      </c>
      <c r="K8031" s="25" t="n">
        <v>1989</v>
      </c>
      <c r="L8031" s="25" t="s">
        <v>186</v>
      </c>
      <c r="M8031" s="25" t="s">
        <v>171</v>
      </c>
      <c r="N8031" s="28" t="n">
        <v>550</v>
      </c>
      <c r="O8031" s="25" t="s">
        <v>55</v>
      </c>
      <c r="P8031" s="29" t="n">
        <v>42946</v>
      </c>
      <c r="Q8031" s="29" t="n">
        <v>43059</v>
      </c>
      <c r="R8031" s="28" t="n">
        <v>0</v>
      </c>
      <c r="S8031" s="28" t="n">
        <f aca="false">IF(O8031="Won",R8031,IF(O8031="Lost",0,N8031))</f>
        <v>0</v>
      </c>
      <c r="T8031" s="30" t="n">
        <f aca="false">IF(AND(P8031&lt;&gt;"",Q8031&lt;&gt;""),Q8031-P8031,"")</f>
        <v>113</v>
      </c>
      <c r="U8031" s="30" t="str">
        <f aca="false">IF(AND(O8031="Engaging",P8031&lt;&gt;""),'Leia-me'!$B$5-P8031,"")</f>
        <v/>
      </c>
      <c r="V8031" s="25" t="str">
        <f aca="false">IF(O8031&lt;&gt;"Engaging","",IF(U8031&lt;='Leia-me'!$B$6,"Saudável",IF(U8031&lt;='Leia-me'!$B$7,"Esfriando",IF(U8031&lt;='Leia-me'!$B$8,"Última chance","Zumbi"))))</f>
        <v/>
      </c>
      <c r="W8031" s="25" t="n">
        <f aca="false">IF(O8031="Won",1,IF(O8031="Lost",0,""))</f>
        <v>0</v>
      </c>
      <c r="Y8031" s="25" t="str">
        <f aca="false">IF(E8031="","Sim","")</f>
        <v/>
      </c>
    </row>
    <row r="8032" customFormat="false" ht="15" hidden="false" customHeight="false" outlineLevel="0" collapsed="false">
      <c r="A8032" s="25" t="s">
        <v>8295</v>
      </c>
      <c r="B8032" s="25" t="s">
        <v>102</v>
      </c>
      <c r="C8032" s="25" t="s">
        <v>111</v>
      </c>
      <c r="D8032" s="25" t="s">
        <v>113</v>
      </c>
      <c r="G8032" s="31"/>
      <c r="H8032" s="32"/>
      <c r="L8032" s="25" t="s">
        <v>186</v>
      </c>
      <c r="M8032" s="25" t="s">
        <v>171</v>
      </c>
      <c r="N8032" s="28" t="n">
        <v>550</v>
      </c>
      <c r="O8032" s="25" t="s">
        <v>56</v>
      </c>
      <c r="P8032" s="29" t="n">
        <v>42950</v>
      </c>
      <c r="Q8032" s="33"/>
      <c r="R8032" s="34"/>
      <c r="S8032" s="28" t="n">
        <f aca="false">IF(O8032="Won",R8032,IF(O8032="Lost",0,N8032))</f>
        <v>550</v>
      </c>
      <c r="T8032" s="30" t="str">
        <f aca="false">IF(AND(P8032&lt;&gt;"",Q8032&lt;&gt;""),Q8032-P8032,"")</f>
        <v/>
      </c>
      <c r="U8032" s="30" t="n">
        <f aca="false">IF(AND(O8032="Engaging",P8032&lt;&gt;""),'Leia-me'!$B$5-P8032,"")</f>
        <v>150</v>
      </c>
      <c r="V8032" s="25" t="str">
        <f aca="false">IF(O8032&lt;&gt;"Engaging","",IF(U8032&lt;='Leia-me'!$B$6,"Saudável",IF(U8032&lt;='Leia-me'!$B$7,"Esfriando",IF(U8032&lt;='Leia-me'!$B$8,"Última chance","Zumbi"))))</f>
        <v>Zumbi</v>
      </c>
      <c r="W8032" s="25" t="str">
        <f aca="false">IF(O8032="Won",1,IF(O8032="Lost",0,""))</f>
        <v/>
      </c>
      <c r="Y8032" s="25" t="str">
        <f aca="false">IF(E8032="","Sim","")</f>
        <v>Sim</v>
      </c>
    </row>
    <row r="8033" customFormat="false" ht="15" hidden="false" customHeight="false" outlineLevel="0" collapsed="false">
      <c r="A8033" s="25" t="s">
        <v>8296</v>
      </c>
      <c r="B8033" s="25" t="s">
        <v>102</v>
      </c>
      <c r="C8033" s="25" t="s">
        <v>111</v>
      </c>
      <c r="D8033" s="25" t="s">
        <v>113</v>
      </c>
      <c r="E8033" s="25" t="s">
        <v>1158</v>
      </c>
      <c r="F8033" s="25" t="s">
        <v>185</v>
      </c>
      <c r="G8033" s="26" t="n">
        <v>7708.38</v>
      </c>
      <c r="H8033" s="27" t="n">
        <v>13756</v>
      </c>
      <c r="I8033" s="25" t="s">
        <v>147</v>
      </c>
      <c r="K8033" s="25" t="n">
        <v>1980</v>
      </c>
      <c r="L8033" s="25" t="s">
        <v>170</v>
      </c>
      <c r="M8033" s="25" t="s">
        <v>171</v>
      </c>
      <c r="N8033" s="28" t="n">
        <v>1096</v>
      </c>
      <c r="O8033" s="25" t="s">
        <v>55</v>
      </c>
      <c r="P8033" s="29" t="n">
        <v>42950</v>
      </c>
      <c r="Q8033" s="29" t="n">
        <v>43048</v>
      </c>
      <c r="R8033" s="28" t="n">
        <v>0</v>
      </c>
      <c r="S8033" s="28" t="n">
        <f aca="false">IF(O8033="Won",R8033,IF(O8033="Lost",0,N8033))</f>
        <v>0</v>
      </c>
      <c r="T8033" s="30" t="n">
        <f aca="false">IF(AND(P8033&lt;&gt;"",Q8033&lt;&gt;""),Q8033-P8033,"")</f>
        <v>98</v>
      </c>
      <c r="U8033" s="30" t="str">
        <f aca="false">IF(AND(O8033="Engaging",P8033&lt;&gt;""),'Leia-me'!$B$5-P8033,"")</f>
        <v/>
      </c>
      <c r="V8033" s="25" t="str">
        <f aca="false">IF(O8033&lt;&gt;"Engaging","",IF(U8033&lt;='Leia-me'!$B$6,"Saudável",IF(U8033&lt;='Leia-me'!$B$7,"Esfriando",IF(U8033&lt;='Leia-me'!$B$8,"Última chance","Zumbi"))))</f>
        <v/>
      </c>
      <c r="W8033" s="25" t="n">
        <f aca="false">IF(O8033="Won",1,IF(O8033="Lost",0,""))</f>
        <v>0</v>
      </c>
      <c r="Y8033" s="25" t="str">
        <f aca="false">IF(E8033="","Sim","")</f>
        <v/>
      </c>
    </row>
    <row r="8034" customFormat="false" ht="15" hidden="false" customHeight="false" outlineLevel="0" collapsed="false">
      <c r="A8034" s="25" t="s">
        <v>8297</v>
      </c>
      <c r="B8034" s="25" t="s">
        <v>102</v>
      </c>
      <c r="C8034" s="25" t="s">
        <v>111</v>
      </c>
      <c r="D8034" s="25" t="s">
        <v>113</v>
      </c>
      <c r="E8034" s="25" t="s">
        <v>419</v>
      </c>
      <c r="F8034" s="25" t="s">
        <v>146</v>
      </c>
      <c r="G8034" s="26" t="n">
        <v>2741.37</v>
      </c>
      <c r="H8034" s="27" t="n">
        <v>9226</v>
      </c>
      <c r="I8034" s="25" t="s">
        <v>147</v>
      </c>
      <c r="K8034" s="25" t="n">
        <v>1985</v>
      </c>
      <c r="L8034" s="25" t="s">
        <v>170</v>
      </c>
      <c r="M8034" s="25" t="s">
        <v>171</v>
      </c>
      <c r="N8034" s="28" t="n">
        <v>1096</v>
      </c>
      <c r="O8034" s="25" t="s">
        <v>55</v>
      </c>
      <c r="P8034" s="29" t="n">
        <v>42951</v>
      </c>
      <c r="Q8034" s="29" t="n">
        <v>42955</v>
      </c>
      <c r="R8034" s="28" t="n">
        <v>0</v>
      </c>
      <c r="S8034" s="28" t="n">
        <f aca="false">IF(O8034="Won",R8034,IF(O8034="Lost",0,N8034))</f>
        <v>0</v>
      </c>
      <c r="T8034" s="30" t="n">
        <f aca="false">IF(AND(P8034&lt;&gt;"",Q8034&lt;&gt;""),Q8034-P8034,"")</f>
        <v>4</v>
      </c>
      <c r="U8034" s="30" t="str">
        <f aca="false">IF(AND(O8034="Engaging",P8034&lt;&gt;""),'Leia-me'!$B$5-P8034,"")</f>
        <v/>
      </c>
      <c r="V8034" s="25" t="str">
        <f aca="false">IF(O8034&lt;&gt;"Engaging","",IF(U8034&lt;='Leia-me'!$B$6,"Saudável",IF(U8034&lt;='Leia-me'!$B$7,"Esfriando",IF(U8034&lt;='Leia-me'!$B$8,"Última chance","Zumbi"))))</f>
        <v/>
      </c>
      <c r="W8034" s="25" t="n">
        <f aca="false">IF(O8034="Won",1,IF(O8034="Lost",0,""))</f>
        <v>0</v>
      </c>
      <c r="Y8034" s="25" t="str">
        <f aca="false">IF(E8034="","Sim","")</f>
        <v/>
      </c>
    </row>
    <row r="8035" customFormat="false" ht="15" hidden="false" customHeight="false" outlineLevel="0" collapsed="false">
      <c r="A8035" s="25" t="s">
        <v>8298</v>
      </c>
      <c r="B8035" s="25" t="s">
        <v>102</v>
      </c>
      <c r="C8035" s="25" t="s">
        <v>111</v>
      </c>
      <c r="D8035" s="25" t="s">
        <v>113</v>
      </c>
      <c r="E8035" s="25" t="s">
        <v>444</v>
      </c>
      <c r="F8035" s="25" t="s">
        <v>192</v>
      </c>
      <c r="G8035" s="26" t="n">
        <v>6354.87</v>
      </c>
      <c r="H8035" s="27" t="n">
        <v>16780</v>
      </c>
      <c r="I8035" s="25" t="s">
        <v>147</v>
      </c>
      <c r="J8035" s="25" t="s">
        <v>445</v>
      </c>
      <c r="K8035" s="25" t="n">
        <v>1996</v>
      </c>
      <c r="L8035" s="25" t="s">
        <v>186</v>
      </c>
      <c r="M8035" s="25" t="s">
        <v>171</v>
      </c>
      <c r="N8035" s="28" t="n">
        <v>550</v>
      </c>
      <c r="O8035" s="25" t="s">
        <v>54</v>
      </c>
      <c r="P8035" s="29" t="n">
        <v>42951</v>
      </c>
      <c r="Q8035" s="29" t="n">
        <v>42994</v>
      </c>
      <c r="R8035" s="28" t="n">
        <v>518</v>
      </c>
      <c r="S8035" s="28" t="n">
        <f aca="false">IF(O8035="Won",R8035,IF(O8035="Lost",0,N8035))</f>
        <v>518</v>
      </c>
      <c r="T8035" s="30" t="n">
        <f aca="false">IF(AND(P8035&lt;&gt;"",Q8035&lt;&gt;""),Q8035-P8035,"")</f>
        <v>43</v>
      </c>
      <c r="U8035" s="30" t="str">
        <f aca="false">IF(AND(O8035="Engaging",P8035&lt;&gt;""),'Leia-me'!$B$5-P8035,"")</f>
        <v/>
      </c>
      <c r="V8035" s="25" t="str">
        <f aca="false">IF(O8035&lt;&gt;"Engaging","",IF(U8035&lt;='Leia-me'!$B$6,"Saudável",IF(U8035&lt;='Leia-me'!$B$7,"Esfriando",IF(U8035&lt;='Leia-me'!$B$8,"Última chance","Zumbi"))))</f>
        <v/>
      </c>
      <c r="W8035" s="25" t="n">
        <f aca="false">IF(O8035="Won",1,IF(O8035="Lost",0,""))</f>
        <v>1</v>
      </c>
      <c r="Y8035" s="25" t="str">
        <f aca="false">IF(E8035="","Sim","")</f>
        <v/>
      </c>
    </row>
    <row r="8036" customFormat="false" ht="15" hidden="false" customHeight="false" outlineLevel="0" collapsed="false">
      <c r="A8036" s="25" t="s">
        <v>8299</v>
      </c>
      <c r="B8036" s="25" t="s">
        <v>102</v>
      </c>
      <c r="C8036" s="25" t="s">
        <v>111</v>
      </c>
      <c r="D8036" s="25" t="s">
        <v>113</v>
      </c>
      <c r="E8036" s="25" t="s">
        <v>661</v>
      </c>
      <c r="F8036" s="25" t="s">
        <v>146</v>
      </c>
      <c r="G8036" s="26" t="n">
        <v>251.41</v>
      </c>
      <c r="H8036" s="27" t="n">
        <v>495</v>
      </c>
      <c r="I8036" s="25" t="s">
        <v>147</v>
      </c>
      <c r="K8036" s="25" t="n">
        <v>1999</v>
      </c>
      <c r="L8036" s="25" t="s">
        <v>178</v>
      </c>
      <c r="M8036" s="25" t="s">
        <v>171</v>
      </c>
      <c r="N8036" s="28" t="n">
        <v>5482</v>
      </c>
      <c r="O8036" s="25" t="s">
        <v>56</v>
      </c>
      <c r="P8036" s="29" t="n">
        <v>42952</v>
      </c>
      <c r="Q8036" s="33"/>
      <c r="R8036" s="34"/>
      <c r="S8036" s="28" t="n">
        <f aca="false">IF(O8036="Won",R8036,IF(O8036="Lost",0,N8036))</f>
        <v>5482</v>
      </c>
      <c r="T8036" s="30" t="str">
        <f aca="false">IF(AND(P8036&lt;&gt;"",Q8036&lt;&gt;""),Q8036-P8036,"")</f>
        <v/>
      </c>
      <c r="U8036" s="30" t="n">
        <f aca="false">IF(AND(O8036="Engaging",P8036&lt;&gt;""),'Leia-me'!$B$5-P8036,"")</f>
        <v>148</v>
      </c>
      <c r="V8036" s="25" t="str">
        <f aca="false">IF(O8036&lt;&gt;"Engaging","",IF(U8036&lt;='Leia-me'!$B$6,"Saudável",IF(U8036&lt;='Leia-me'!$B$7,"Esfriando",IF(U8036&lt;='Leia-me'!$B$8,"Última chance","Zumbi"))))</f>
        <v>Zumbi</v>
      </c>
      <c r="W8036" s="25" t="str">
        <f aca="false">IF(O8036="Won",1,IF(O8036="Lost",0,""))</f>
        <v/>
      </c>
      <c r="Y8036" s="25" t="str">
        <f aca="false">IF(E8036="","Sim","")</f>
        <v/>
      </c>
    </row>
    <row r="8037" customFormat="false" ht="15" hidden="false" customHeight="false" outlineLevel="0" collapsed="false">
      <c r="A8037" s="25" t="s">
        <v>8300</v>
      </c>
      <c r="B8037" s="25" t="s">
        <v>102</v>
      </c>
      <c r="C8037" s="25" t="s">
        <v>111</v>
      </c>
      <c r="D8037" s="25" t="s">
        <v>113</v>
      </c>
      <c r="G8037" s="31"/>
      <c r="H8037" s="32"/>
      <c r="L8037" s="25" t="s">
        <v>1834</v>
      </c>
      <c r="M8037" s="25" t="s">
        <v>171</v>
      </c>
      <c r="N8037" s="28" t="n">
        <v>4821</v>
      </c>
      <c r="O8037" s="25" t="s">
        <v>56</v>
      </c>
      <c r="P8037" s="29" t="n">
        <v>42953</v>
      </c>
      <c r="Q8037" s="33"/>
      <c r="R8037" s="34"/>
      <c r="S8037" s="28" t="n">
        <f aca="false">IF(O8037="Won",R8037,IF(O8037="Lost",0,N8037))</f>
        <v>4821</v>
      </c>
      <c r="T8037" s="30" t="str">
        <f aca="false">IF(AND(P8037&lt;&gt;"",Q8037&lt;&gt;""),Q8037-P8037,"")</f>
        <v/>
      </c>
      <c r="U8037" s="30" t="n">
        <f aca="false">IF(AND(O8037="Engaging",P8037&lt;&gt;""),'Leia-me'!$B$5-P8037,"")</f>
        <v>147</v>
      </c>
      <c r="V8037" s="25" t="str">
        <f aca="false">IF(O8037&lt;&gt;"Engaging","",IF(U8037&lt;='Leia-me'!$B$6,"Saudável",IF(U8037&lt;='Leia-me'!$B$7,"Esfriando",IF(U8037&lt;='Leia-me'!$B$8,"Última chance","Zumbi"))))</f>
        <v>Zumbi</v>
      </c>
      <c r="W8037" s="25" t="str">
        <f aca="false">IF(O8037="Won",1,IF(O8037="Lost",0,""))</f>
        <v/>
      </c>
      <c r="X8037" s="25" t="s">
        <v>1835</v>
      </c>
      <c r="Y8037" s="25" t="str">
        <f aca="false">IF(E8037="","Sim","")</f>
        <v>Sim</v>
      </c>
    </row>
    <row r="8038" customFormat="false" ht="15" hidden="false" customHeight="false" outlineLevel="0" collapsed="false">
      <c r="A8038" s="25" t="s">
        <v>8301</v>
      </c>
      <c r="B8038" s="25" t="s">
        <v>102</v>
      </c>
      <c r="C8038" s="25" t="s">
        <v>111</v>
      </c>
      <c r="D8038" s="25" t="s">
        <v>113</v>
      </c>
      <c r="E8038" s="25" t="s">
        <v>433</v>
      </c>
      <c r="F8038" s="25" t="s">
        <v>211</v>
      </c>
      <c r="G8038" s="26" t="n">
        <v>2214.94</v>
      </c>
      <c r="H8038" s="27" t="n">
        <v>5374</v>
      </c>
      <c r="I8038" s="25" t="s">
        <v>147</v>
      </c>
      <c r="K8038" s="25" t="n">
        <v>1996</v>
      </c>
      <c r="L8038" s="25" t="s">
        <v>148</v>
      </c>
      <c r="M8038" s="25" t="s">
        <v>149</v>
      </c>
      <c r="N8038" s="28" t="n">
        <v>55</v>
      </c>
      <c r="O8038" s="25" t="s">
        <v>55</v>
      </c>
      <c r="P8038" s="29" t="n">
        <v>42955</v>
      </c>
      <c r="Q8038" s="29" t="n">
        <v>43002</v>
      </c>
      <c r="R8038" s="28" t="n">
        <v>0</v>
      </c>
      <c r="S8038" s="28" t="n">
        <f aca="false">IF(O8038="Won",R8038,IF(O8038="Lost",0,N8038))</f>
        <v>0</v>
      </c>
      <c r="T8038" s="30" t="n">
        <f aca="false">IF(AND(P8038&lt;&gt;"",Q8038&lt;&gt;""),Q8038-P8038,"")</f>
        <v>47</v>
      </c>
      <c r="U8038" s="30" t="str">
        <f aca="false">IF(AND(O8038="Engaging",P8038&lt;&gt;""),'Leia-me'!$B$5-P8038,"")</f>
        <v/>
      </c>
      <c r="V8038" s="25" t="str">
        <f aca="false">IF(O8038&lt;&gt;"Engaging","",IF(U8038&lt;='Leia-me'!$B$6,"Saudável",IF(U8038&lt;='Leia-me'!$B$7,"Esfriando",IF(U8038&lt;='Leia-me'!$B$8,"Última chance","Zumbi"))))</f>
        <v/>
      </c>
      <c r="W8038" s="25" t="n">
        <f aca="false">IF(O8038="Won",1,IF(O8038="Lost",0,""))</f>
        <v>0</v>
      </c>
      <c r="Y8038" s="25" t="str">
        <f aca="false">IF(E8038="","Sim","")</f>
        <v/>
      </c>
    </row>
    <row r="8039" customFormat="false" ht="15" hidden="false" customHeight="false" outlineLevel="0" collapsed="false">
      <c r="A8039" s="25" t="s">
        <v>8302</v>
      </c>
      <c r="B8039" s="25" t="s">
        <v>102</v>
      </c>
      <c r="C8039" s="25" t="s">
        <v>111</v>
      </c>
      <c r="D8039" s="25" t="s">
        <v>113</v>
      </c>
      <c r="E8039" s="25" t="s">
        <v>2739</v>
      </c>
      <c r="F8039" s="25" t="s">
        <v>159</v>
      </c>
      <c r="G8039" s="26" t="n">
        <v>2871.35</v>
      </c>
      <c r="H8039" s="27" t="n">
        <v>9561</v>
      </c>
      <c r="I8039" s="25" t="s">
        <v>147</v>
      </c>
      <c r="K8039" s="25" t="n">
        <v>1983</v>
      </c>
      <c r="L8039" s="25" t="s">
        <v>1834</v>
      </c>
      <c r="M8039" s="25" t="s">
        <v>171</v>
      </c>
      <c r="N8039" s="28" t="n">
        <v>4821</v>
      </c>
      <c r="O8039" s="25" t="s">
        <v>55</v>
      </c>
      <c r="P8039" s="29" t="n">
        <v>42957</v>
      </c>
      <c r="Q8039" s="29" t="n">
        <v>43059</v>
      </c>
      <c r="R8039" s="28" t="n">
        <v>0</v>
      </c>
      <c r="S8039" s="28" t="n">
        <f aca="false">IF(O8039="Won",R8039,IF(O8039="Lost",0,N8039))</f>
        <v>0</v>
      </c>
      <c r="T8039" s="30" t="n">
        <f aca="false">IF(AND(P8039&lt;&gt;"",Q8039&lt;&gt;""),Q8039-P8039,"")</f>
        <v>102</v>
      </c>
      <c r="U8039" s="30" t="str">
        <f aca="false">IF(AND(O8039="Engaging",P8039&lt;&gt;""),'Leia-me'!$B$5-P8039,"")</f>
        <v/>
      </c>
      <c r="V8039" s="25" t="str">
        <f aca="false">IF(O8039&lt;&gt;"Engaging","",IF(U8039&lt;='Leia-me'!$B$6,"Saudável",IF(U8039&lt;='Leia-me'!$B$7,"Esfriando",IF(U8039&lt;='Leia-me'!$B$8,"Última chance","Zumbi"))))</f>
        <v/>
      </c>
      <c r="W8039" s="25" t="n">
        <f aca="false">IF(O8039="Won",1,IF(O8039="Lost",0,""))</f>
        <v>0</v>
      </c>
      <c r="X8039" s="25" t="s">
        <v>1835</v>
      </c>
      <c r="Y8039" s="25" t="str">
        <f aca="false">IF(E8039="","Sim","")</f>
        <v/>
      </c>
    </row>
    <row r="8040" customFormat="false" ht="15" hidden="false" customHeight="false" outlineLevel="0" collapsed="false">
      <c r="A8040" s="25" t="s">
        <v>8303</v>
      </c>
      <c r="B8040" s="25" t="s">
        <v>102</v>
      </c>
      <c r="C8040" s="25" t="s">
        <v>111</v>
      </c>
      <c r="D8040" s="25" t="s">
        <v>113</v>
      </c>
      <c r="E8040" s="25" t="s">
        <v>419</v>
      </c>
      <c r="F8040" s="25" t="s">
        <v>146</v>
      </c>
      <c r="G8040" s="26" t="n">
        <v>2741.37</v>
      </c>
      <c r="H8040" s="27" t="n">
        <v>9226</v>
      </c>
      <c r="I8040" s="25" t="s">
        <v>147</v>
      </c>
      <c r="K8040" s="25" t="n">
        <v>1985</v>
      </c>
      <c r="L8040" s="25" t="s">
        <v>170</v>
      </c>
      <c r="M8040" s="25" t="s">
        <v>171</v>
      </c>
      <c r="N8040" s="28" t="n">
        <v>1096</v>
      </c>
      <c r="O8040" s="25" t="s">
        <v>55</v>
      </c>
      <c r="P8040" s="29" t="n">
        <v>42959</v>
      </c>
      <c r="Q8040" s="29" t="n">
        <v>43072</v>
      </c>
      <c r="R8040" s="28" t="n">
        <v>0</v>
      </c>
      <c r="S8040" s="28" t="n">
        <f aca="false">IF(O8040="Won",R8040,IF(O8040="Lost",0,N8040))</f>
        <v>0</v>
      </c>
      <c r="T8040" s="30" t="n">
        <f aca="false">IF(AND(P8040&lt;&gt;"",Q8040&lt;&gt;""),Q8040-P8040,"")</f>
        <v>113</v>
      </c>
      <c r="U8040" s="30" t="str">
        <f aca="false">IF(AND(O8040="Engaging",P8040&lt;&gt;""),'Leia-me'!$B$5-P8040,"")</f>
        <v/>
      </c>
      <c r="V8040" s="25" t="str">
        <f aca="false">IF(O8040&lt;&gt;"Engaging","",IF(U8040&lt;='Leia-me'!$B$6,"Saudável",IF(U8040&lt;='Leia-me'!$B$7,"Esfriando",IF(U8040&lt;='Leia-me'!$B$8,"Última chance","Zumbi"))))</f>
        <v/>
      </c>
      <c r="W8040" s="25" t="n">
        <f aca="false">IF(O8040="Won",1,IF(O8040="Lost",0,""))</f>
        <v>0</v>
      </c>
      <c r="Y8040" s="25" t="str">
        <f aca="false">IF(E8040="","Sim","")</f>
        <v/>
      </c>
    </row>
    <row r="8041" customFormat="false" ht="15" hidden="false" customHeight="false" outlineLevel="0" collapsed="false">
      <c r="A8041" s="25" t="s">
        <v>8304</v>
      </c>
      <c r="B8041" s="25" t="s">
        <v>102</v>
      </c>
      <c r="C8041" s="25" t="s">
        <v>111</v>
      </c>
      <c r="D8041" s="25" t="s">
        <v>113</v>
      </c>
      <c r="E8041" s="25" t="s">
        <v>494</v>
      </c>
      <c r="F8041" s="25" t="s">
        <v>192</v>
      </c>
      <c r="G8041" s="26" t="n">
        <v>11698.03</v>
      </c>
      <c r="H8041" s="27" t="n">
        <v>34288</v>
      </c>
      <c r="I8041" s="25" t="s">
        <v>147</v>
      </c>
      <c r="K8041" s="25" t="n">
        <v>1982</v>
      </c>
      <c r="L8041" s="25" t="s">
        <v>178</v>
      </c>
      <c r="M8041" s="25" t="s">
        <v>171</v>
      </c>
      <c r="N8041" s="28" t="n">
        <v>5482</v>
      </c>
      <c r="O8041" s="25" t="s">
        <v>56</v>
      </c>
      <c r="P8041" s="29" t="n">
        <v>42960</v>
      </c>
      <c r="Q8041" s="33"/>
      <c r="R8041" s="34"/>
      <c r="S8041" s="28" t="n">
        <f aca="false">IF(O8041="Won",R8041,IF(O8041="Lost",0,N8041))</f>
        <v>5482</v>
      </c>
      <c r="T8041" s="30" t="str">
        <f aca="false">IF(AND(P8041&lt;&gt;"",Q8041&lt;&gt;""),Q8041-P8041,"")</f>
        <v/>
      </c>
      <c r="U8041" s="30" t="n">
        <f aca="false">IF(AND(O8041="Engaging",P8041&lt;&gt;""),'Leia-me'!$B$5-P8041,"")</f>
        <v>140</v>
      </c>
      <c r="V8041" s="25" t="str">
        <f aca="false">IF(O8041&lt;&gt;"Engaging","",IF(U8041&lt;='Leia-me'!$B$6,"Saudável",IF(U8041&lt;='Leia-me'!$B$7,"Esfriando",IF(U8041&lt;='Leia-me'!$B$8,"Última chance","Zumbi"))))</f>
        <v>Zumbi</v>
      </c>
      <c r="W8041" s="25" t="str">
        <f aca="false">IF(O8041="Won",1,IF(O8041="Lost",0,""))</f>
        <v/>
      </c>
      <c r="Y8041" s="25" t="str">
        <f aca="false">IF(E8041="","Sim","")</f>
        <v/>
      </c>
    </row>
    <row r="8042" customFormat="false" ht="15" hidden="false" customHeight="false" outlineLevel="0" collapsed="false">
      <c r="A8042" s="25" t="s">
        <v>8305</v>
      </c>
      <c r="B8042" s="25" t="s">
        <v>102</v>
      </c>
      <c r="C8042" s="25" t="s">
        <v>111</v>
      </c>
      <c r="D8042" s="25" t="s">
        <v>113</v>
      </c>
      <c r="E8042" s="25" t="s">
        <v>633</v>
      </c>
      <c r="F8042" s="25" t="s">
        <v>211</v>
      </c>
      <c r="G8042" s="26" t="n">
        <v>1388.67</v>
      </c>
      <c r="H8042" s="27" t="n">
        <v>3583</v>
      </c>
      <c r="I8042" s="25" t="s">
        <v>147</v>
      </c>
      <c r="K8042" s="25" t="n">
        <v>1989</v>
      </c>
      <c r="L8042" s="25" t="s">
        <v>148</v>
      </c>
      <c r="M8042" s="25" t="s">
        <v>149</v>
      </c>
      <c r="N8042" s="28" t="n">
        <v>55</v>
      </c>
      <c r="O8042" s="25" t="s">
        <v>55</v>
      </c>
      <c r="P8042" s="29" t="n">
        <v>42960</v>
      </c>
      <c r="Q8042" s="29" t="n">
        <v>42971</v>
      </c>
      <c r="R8042" s="28" t="n">
        <v>0</v>
      </c>
      <c r="S8042" s="28" t="n">
        <f aca="false">IF(O8042="Won",R8042,IF(O8042="Lost",0,N8042))</f>
        <v>0</v>
      </c>
      <c r="T8042" s="30" t="n">
        <f aca="false">IF(AND(P8042&lt;&gt;"",Q8042&lt;&gt;""),Q8042-P8042,"")</f>
        <v>11</v>
      </c>
      <c r="U8042" s="30" t="str">
        <f aca="false">IF(AND(O8042="Engaging",P8042&lt;&gt;""),'Leia-me'!$B$5-P8042,"")</f>
        <v/>
      </c>
      <c r="V8042" s="25" t="str">
        <f aca="false">IF(O8042&lt;&gt;"Engaging","",IF(U8042&lt;='Leia-me'!$B$6,"Saudável",IF(U8042&lt;='Leia-me'!$B$7,"Esfriando",IF(U8042&lt;='Leia-me'!$B$8,"Última chance","Zumbi"))))</f>
        <v/>
      </c>
      <c r="W8042" s="25" t="n">
        <f aca="false">IF(O8042="Won",1,IF(O8042="Lost",0,""))</f>
        <v>0</v>
      </c>
      <c r="Y8042" s="25" t="str">
        <f aca="false">IF(E8042="","Sim","")</f>
        <v/>
      </c>
    </row>
    <row r="8043" customFormat="false" ht="15" hidden="false" customHeight="false" outlineLevel="0" collapsed="false">
      <c r="A8043" s="25" t="s">
        <v>8306</v>
      </c>
      <c r="B8043" s="25" t="s">
        <v>102</v>
      </c>
      <c r="C8043" s="25" t="s">
        <v>111</v>
      </c>
      <c r="D8043" s="25" t="s">
        <v>113</v>
      </c>
      <c r="E8043" s="25" t="s">
        <v>1158</v>
      </c>
      <c r="F8043" s="25" t="s">
        <v>185</v>
      </c>
      <c r="G8043" s="26" t="n">
        <v>7708.38</v>
      </c>
      <c r="H8043" s="27" t="n">
        <v>13756</v>
      </c>
      <c r="I8043" s="25" t="s">
        <v>147</v>
      </c>
      <c r="K8043" s="25" t="n">
        <v>1980</v>
      </c>
      <c r="L8043" s="25" t="s">
        <v>186</v>
      </c>
      <c r="M8043" s="25" t="s">
        <v>171</v>
      </c>
      <c r="N8043" s="28" t="n">
        <v>550</v>
      </c>
      <c r="O8043" s="25" t="s">
        <v>54</v>
      </c>
      <c r="P8043" s="29" t="n">
        <v>42960</v>
      </c>
      <c r="Q8043" s="29" t="n">
        <v>42965</v>
      </c>
      <c r="R8043" s="28" t="n">
        <v>573</v>
      </c>
      <c r="S8043" s="28" t="n">
        <f aca="false">IF(O8043="Won",R8043,IF(O8043="Lost",0,N8043))</f>
        <v>573</v>
      </c>
      <c r="T8043" s="30" t="n">
        <f aca="false">IF(AND(P8043&lt;&gt;"",Q8043&lt;&gt;""),Q8043-P8043,"")</f>
        <v>5</v>
      </c>
      <c r="U8043" s="30" t="str">
        <f aca="false">IF(AND(O8043="Engaging",P8043&lt;&gt;""),'Leia-me'!$B$5-P8043,"")</f>
        <v/>
      </c>
      <c r="V8043" s="25" t="str">
        <f aca="false">IF(O8043&lt;&gt;"Engaging","",IF(U8043&lt;='Leia-me'!$B$6,"Saudável",IF(U8043&lt;='Leia-me'!$B$7,"Esfriando",IF(U8043&lt;='Leia-me'!$B$8,"Última chance","Zumbi"))))</f>
        <v/>
      </c>
      <c r="W8043" s="25" t="n">
        <f aca="false">IF(O8043="Won",1,IF(O8043="Lost",0,""))</f>
        <v>1</v>
      </c>
      <c r="Y8043" s="25" t="str">
        <f aca="false">IF(E8043="","Sim","")</f>
        <v/>
      </c>
    </row>
    <row r="8044" customFormat="false" ht="15" hidden="false" customHeight="false" outlineLevel="0" collapsed="false">
      <c r="A8044" s="25" t="s">
        <v>8307</v>
      </c>
      <c r="B8044" s="25" t="s">
        <v>102</v>
      </c>
      <c r="C8044" s="25" t="s">
        <v>111</v>
      </c>
      <c r="D8044" s="25" t="s">
        <v>113</v>
      </c>
      <c r="E8044" s="25" t="s">
        <v>2863</v>
      </c>
      <c r="F8044" s="25" t="s">
        <v>211</v>
      </c>
      <c r="G8044" s="26" t="n">
        <v>2437.85</v>
      </c>
      <c r="H8044" s="27" t="n">
        <v>4874</v>
      </c>
      <c r="I8044" s="25" t="s">
        <v>147</v>
      </c>
      <c r="K8044" s="25" t="n">
        <v>2001</v>
      </c>
      <c r="L8044" s="25" t="s">
        <v>170</v>
      </c>
      <c r="M8044" s="25" t="s">
        <v>171</v>
      </c>
      <c r="N8044" s="28" t="n">
        <v>1096</v>
      </c>
      <c r="O8044" s="25" t="s">
        <v>54</v>
      </c>
      <c r="P8044" s="29" t="n">
        <v>42961</v>
      </c>
      <c r="Q8044" s="29" t="n">
        <v>42971</v>
      </c>
      <c r="R8044" s="28" t="n">
        <v>1094</v>
      </c>
      <c r="S8044" s="28" t="n">
        <f aca="false">IF(O8044="Won",R8044,IF(O8044="Lost",0,N8044))</f>
        <v>1094</v>
      </c>
      <c r="T8044" s="30" t="n">
        <f aca="false">IF(AND(P8044&lt;&gt;"",Q8044&lt;&gt;""),Q8044-P8044,"")</f>
        <v>10</v>
      </c>
      <c r="U8044" s="30" t="str">
        <f aca="false">IF(AND(O8044="Engaging",P8044&lt;&gt;""),'Leia-me'!$B$5-P8044,"")</f>
        <v/>
      </c>
      <c r="V8044" s="25" t="str">
        <f aca="false">IF(O8044&lt;&gt;"Engaging","",IF(U8044&lt;='Leia-me'!$B$6,"Saudável",IF(U8044&lt;='Leia-me'!$B$7,"Esfriando",IF(U8044&lt;='Leia-me'!$B$8,"Última chance","Zumbi"))))</f>
        <v/>
      </c>
      <c r="W8044" s="25" t="n">
        <f aca="false">IF(O8044="Won",1,IF(O8044="Lost",0,""))</f>
        <v>1</v>
      </c>
      <c r="Y8044" s="25" t="str">
        <f aca="false">IF(E8044="","Sim","")</f>
        <v/>
      </c>
    </row>
    <row r="8045" customFormat="false" ht="15" hidden="false" customHeight="false" outlineLevel="0" collapsed="false">
      <c r="A8045" s="25" t="s">
        <v>8308</v>
      </c>
      <c r="B8045" s="25" t="s">
        <v>102</v>
      </c>
      <c r="C8045" s="25" t="s">
        <v>111</v>
      </c>
      <c r="D8045" s="25" t="s">
        <v>113</v>
      </c>
      <c r="E8045" s="25" t="s">
        <v>665</v>
      </c>
      <c r="F8045" s="25" t="s">
        <v>211</v>
      </c>
      <c r="G8045" s="26" t="n">
        <v>4968.91</v>
      </c>
      <c r="H8045" s="27" t="n">
        <v>7523</v>
      </c>
      <c r="I8045" s="25" t="s">
        <v>147</v>
      </c>
      <c r="K8045" s="25" t="n">
        <v>1990</v>
      </c>
      <c r="L8045" s="25" t="s">
        <v>186</v>
      </c>
      <c r="M8045" s="25" t="s">
        <v>171</v>
      </c>
      <c r="N8045" s="28" t="n">
        <v>550</v>
      </c>
      <c r="O8045" s="25" t="s">
        <v>54</v>
      </c>
      <c r="P8045" s="29" t="n">
        <v>42964</v>
      </c>
      <c r="Q8045" s="29" t="n">
        <v>43047</v>
      </c>
      <c r="R8045" s="28" t="n">
        <v>430</v>
      </c>
      <c r="S8045" s="28" t="n">
        <f aca="false">IF(O8045="Won",R8045,IF(O8045="Lost",0,N8045))</f>
        <v>430</v>
      </c>
      <c r="T8045" s="30" t="n">
        <f aca="false">IF(AND(P8045&lt;&gt;"",Q8045&lt;&gt;""),Q8045-P8045,"")</f>
        <v>83</v>
      </c>
      <c r="U8045" s="30" t="str">
        <f aca="false">IF(AND(O8045="Engaging",P8045&lt;&gt;""),'Leia-me'!$B$5-P8045,"")</f>
        <v/>
      </c>
      <c r="V8045" s="25" t="str">
        <f aca="false">IF(O8045&lt;&gt;"Engaging","",IF(U8045&lt;='Leia-me'!$B$6,"Saudável",IF(U8045&lt;='Leia-me'!$B$7,"Esfriando",IF(U8045&lt;='Leia-me'!$B$8,"Última chance","Zumbi"))))</f>
        <v/>
      </c>
      <c r="W8045" s="25" t="n">
        <f aca="false">IF(O8045="Won",1,IF(O8045="Lost",0,""))</f>
        <v>1</v>
      </c>
      <c r="Y8045" s="25" t="str">
        <f aca="false">IF(E8045="","Sim","")</f>
        <v/>
      </c>
    </row>
    <row r="8046" customFormat="false" ht="15" hidden="false" customHeight="false" outlineLevel="0" collapsed="false">
      <c r="A8046" s="25" t="s">
        <v>8309</v>
      </c>
      <c r="B8046" s="25" t="s">
        <v>102</v>
      </c>
      <c r="C8046" s="25" t="s">
        <v>111</v>
      </c>
      <c r="D8046" s="25" t="s">
        <v>113</v>
      </c>
      <c r="G8046" s="31"/>
      <c r="H8046" s="32"/>
      <c r="L8046" s="25" t="s">
        <v>186</v>
      </c>
      <c r="M8046" s="25" t="s">
        <v>171</v>
      </c>
      <c r="N8046" s="28" t="n">
        <v>550</v>
      </c>
      <c r="O8046" s="25" t="s">
        <v>56</v>
      </c>
      <c r="P8046" s="29" t="n">
        <v>42965</v>
      </c>
      <c r="Q8046" s="33"/>
      <c r="R8046" s="34"/>
      <c r="S8046" s="28" t="n">
        <f aca="false">IF(O8046="Won",R8046,IF(O8046="Lost",0,N8046))</f>
        <v>550</v>
      </c>
      <c r="T8046" s="30" t="str">
        <f aca="false">IF(AND(P8046&lt;&gt;"",Q8046&lt;&gt;""),Q8046-P8046,"")</f>
        <v/>
      </c>
      <c r="U8046" s="30" t="n">
        <f aca="false">IF(AND(O8046="Engaging",P8046&lt;&gt;""),'Leia-me'!$B$5-P8046,"")</f>
        <v>135</v>
      </c>
      <c r="V8046" s="25" t="str">
        <f aca="false">IF(O8046&lt;&gt;"Engaging","",IF(U8046&lt;='Leia-me'!$B$6,"Saudável",IF(U8046&lt;='Leia-me'!$B$7,"Esfriando",IF(U8046&lt;='Leia-me'!$B$8,"Última chance","Zumbi"))))</f>
        <v>Última chance</v>
      </c>
      <c r="W8046" s="25" t="str">
        <f aca="false">IF(O8046="Won",1,IF(O8046="Lost",0,""))</f>
        <v/>
      </c>
      <c r="Y8046" s="25" t="str">
        <f aca="false">IF(E8046="","Sim","")</f>
        <v>Sim</v>
      </c>
    </row>
    <row r="8047" customFormat="false" ht="15" hidden="false" customHeight="false" outlineLevel="0" collapsed="false">
      <c r="A8047" s="25" t="s">
        <v>8310</v>
      </c>
      <c r="B8047" s="25" t="s">
        <v>102</v>
      </c>
      <c r="C8047" s="25" t="s">
        <v>111</v>
      </c>
      <c r="D8047" s="25" t="s">
        <v>113</v>
      </c>
      <c r="E8047" s="25" t="s">
        <v>195</v>
      </c>
      <c r="F8047" s="25" t="s">
        <v>185</v>
      </c>
      <c r="G8047" s="26" t="n">
        <v>8170.38</v>
      </c>
      <c r="H8047" s="27" t="n">
        <v>16499</v>
      </c>
      <c r="I8047" s="25" t="s">
        <v>196</v>
      </c>
      <c r="K8047" s="25" t="n">
        <v>1997</v>
      </c>
      <c r="L8047" s="25" t="s">
        <v>186</v>
      </c>
      <c r="M8047" s="25" t="s">
        <v>171</v>
      </c>
      <c r="N8047" s="28" t="n">
        <v>550</v>
      </c>
      <c r="O8047" s="25" t="s">
        <v>55</v>
      </c>
      <c r="P8047" s="29" t="n">
        <v>42965</v>
      </c>
      <c r="Q8047" s="29" t="n">
        <v>43053</v>
      </c>
      <c r="R8047" s="28" t="n">
        <v>0</v>
      </c>
      <c r="S8047" s="28" t="n">
        <f aca="false">IF(O8047="Won",R8047,IF(O8047="Lost",0,N8047))</f>
        <v>0</v>
      </c>
      <c r="T8047" s="30" t="n">
        <f aca="false">IF(AND(P8047&lt;&gt;"",Q8047&lt;&gt;""),Q8047-P8047,"")</f>
        <v>88</v>
      </c>
      <c r="U8047" s="30" t="str">
        <f aca="false">IF(AND(O8047="Engaging",P8047&lt;&gt;""),'Leia-me'!$B$5-P8047,"")</f>
        <v/>
      </c>
      <c r="V8047" s="25" t="str">
        <f aca="false">IF(O8047&lt;&gt;"Engaging","",IF(U8047&lt;='Leia-me'!$B$6,"Saudável",IF(U8047&lt;='Leia-me'!$B$7,"Esfriando",IF(U8047&lt;='Leia-me'!$B$8,"Última chance","Zumbi"))))</f>
        <v/>
      </c>
      <c r="W8047" s="25" t="n">
        <f aca="false">IF(O8047="Won",1,IF(O8047="Lost",0,""))</f>
        <v>0</v>
      </c>
      <c r="Y8047" s="25" t="str">
        <f aca="false">IF(E8047="","Sim","")</f>
        <v/>
      </c>
    </row>
    <row r="8048" customFormat="false" ht="15" hidden="false" customHeight="false" outlineLevel="0" collapsed="false">
      <c r="A8048" s="25" t="s">
        <v>8311</v>
      </c>
      <c r="B8048" s="25" t="s">
        <v>102</v>
      </c>
      <c r="C8048" s="25" t="s">
        <v>111</v>
      </c>
      <c r="D8048" s="25" t="s">
        <v>113</v>
      </c>
      <c r="E8048" s="25" t="s">
        <v>218</v>
      </c>
      <c r="F8048" s="25" t="s">
        <v>146</v>
      </c>
      <c r="G8048" s="26" t="n">
        <v>4.54</v>
      </c>
      <c r="H8048" s="27" t="n">
        <v>9</v>
      </c>
      <c r="I8048" s="25" t="s">
        <v>147</v>
      </c>
      <c r="K8048" s="25" t="n">
        <v>2017</v>
      </c>
      <c r="L8048" s="25" t="s">
        <v>178</v>
      </c>
      <c r="M8048" s="25" t="s">
        <v>171</v>
      </c>
      <c r="N8048" s="28" t="n">
        <v>5482</v>
      </c>
      <c r="O8048" s="25" t="s">
        <v>54</v>
      </c>
      <c r="P8048" s="29" t="n">
        <v>42965</v>
      </c>
      <c r="Q8048" s="29" t="n">
        <v>43053</v>
      </c>
      <c r="R8048" s="28" t="n">
        <v>4454</v>
      </c>
      <c r="S8048" s="28" t="n">
        <f aca="false">IF(O8048="Won",R8048,IF(O8048="Lost",0,N8048))</f>
        <v>4454</v>
      </c>
      <c r="T8048" s="30" t="n">
        <f aca="false">IF(AND(P8048&lt;&gt;"",Q8048&lt;&gt;""),Q8048-P8048,"")</f>
        <v>88</v>
      </c>
      <c r="U8048" s="30" t="str">
        <f aca="false">IF(AND(O8048="Engaging",P8048&lt;&gt;""),'Leia-me'!$B$5-P8048,"")</f>
        <v/>
      </c>
      <c r="V8048" s="25" t="str">
        <f aca="false">IF(O8048&lt;&gt;"Engaging","",IF(U8048&lt;='Leia-me'!$B$6,"Saudável",IF(U8048&lt;='Leia-me'!$B$7,"Esfriando",IF(U8048&lt;='Leia-me'!$B$8,"Última chance","Zumbi"))))</f>
        <v/>
      </c>
      <c r="W8048" s="25" t="n">
        <f aca="false">IF(O8048="Won",1,IF(O8048="Lost",0,""))</f>
        <v>1</v>
      </c>
      <c r="Y8048" s="25" t="str">
        <f aca="false">IF(E8048="","Sim","")</f>
        <v/>
      </c>
    </row>
    <row r="8049" customFormat="false" ht="15" hidden="false" customHeight="false" outlineLevel="0" collapsed="false">
      <c r="A8049" s="25" t="s">
        <v>8312</v>
      </c>
      <c r="B8049" s="25" t="s">
        <v>102</v>
      </c>
      <c r="C8049" s="25" t="s">
        <v>111</v>
      </c>
      <c r="D8049" s="25" t="s">
        <v>113</v>
      </c>
      <c r="E8049" s="25" t="s">
        <v>633</v>
      </c>
      <c r="F8049" s="25" t="s">
        <v>211</v>
      </c>
      <c r="G8049" s="26" t="n">
        <v>1388.67</v>
      </c>
      <c r="H8049" s="27" t="n">
        <v>3583</v>
      </c>
      <c r="I8049" s="25" t="s">
        <v>147</v>
      </c>
      <c r="K8049" s="25" t="n">
        <v>1989</v>
      </c>
      <c r="L8049" s="25" t="s">
        <v>186</v>
      </c>
      <c r="M8049" s="25" t="s">
        <v>171</v>
      </c>
      <c r="N8049" s="28" t="n">
        <v>550</v>
      </c>
      <c r="O8049" s="25" t="s">
        <v>55</v>
      </c>
      <c r="P8049" s="29" t="n">
        <v>42966</v>
      </c>
      <c r="Q8049" s="29" t="n">
        <v>42975</v>
      </c>
      <c r="R8049" s="28" t="n">
        <v>0</v>
      </c>
      <c r="S8049" s="28" t="n">
        <f aca="false">IF(O8049="Won",R8049,IF(O8049="Lost",0,N8049))</f>
        <v>0</v>
      </c>
      <c r="T8049" s="30" t="n">
        <f aca="false">IF(AND(P8049&lt;&gt;"",Q8049&lt;&gt;""),Q8049-P8049,"")</f>
        <v>9</v>
      </c>
      <c r="U8049" s="30" t="str">
        <f aca="false">IF(AND(O8049="Engaging",P8049&lt;&gt;""),'Leia-me'!$B$5-P8049,"")</f>
        <v/>
      </c>
      <c r="V8049" s="25" t="str">
        <f aca="false">IF(O8049&lt;&gt;"Engaging","",IF(U8049&lt;='Leia-me'!$B$6,"Saudável",IF(U8049&lt;='Leia-me'!$B$7,"Esfriando",IF(U8049&lt;='Leia-me'!$B$8,"Última chance","Zumbi"))))</f>
        <v/>
      </c>
      <c r="W8049" s="25" t="n">
        <f aca="false">IF(O8049="Won",1,IF(O8049="Lost",0,""))</f>
        <v>0</v>
      </c>
      <c r="Y8049" s="25" t="str">
        <f aca="false">IF(E8049="","Sim","")</f>
        <v/>
      </c>
    </row>
    <row r="8050" customFormat="false" ht="15" hidden="false" customHeight="false" outlineLevel="0" collapsed="false">
      <c r="A8050" s="25" t="s">
        <v>8313</v>
      </c>
      <c r="B8050" s="25" t="s">
        <v>102</v>
      </c>
      <c r="C8050" s="25" t="s">
        <v>111</v>
      </c>
      <c r="D8050" s="25" t="s">
        <v>113</v>
      </c>
      <c r="E8050" s="25" t="s">
        <v>417</v>
      </c>
      <c r="F8050" s="25" t="s">
        <v>211</v>
      </c>
      <c r="G8050" s="26" t="n">
        <v>223.8</v>
      </c>
      <c r="H8050" s="27" t="n">
        <v>299</v>
      </c>
      <c r="I8050" s="25" t="s">
        <v>147</v>
      </c>
      <c r="K8050" s="25" t="n">
        <v>2003</v>
      </c>
      <c r="L8050" s="25" t="s">
        <v>170</v>
      </c>
      <c r="M8050" s="25" t="s">
        <v>171</v>
      </c>
      <c r="N8050" s="28" t="n">
        <v>1096</v>
      </c>
      <c r="O8050" s="25" t="s">
        <v>55</v>
      </c>
      <c r="P8050" s="29" t="n">
        <v>42966</v>
      </c>
      <c r="Q8050" s="29" t="n">
        <v>43065</v>
      </c>
      <c r="R8050" s="28" t="n">
        <v>0</v>
      </c>
      <c r="S8050" s="28" t="n">
        <f aca="false">IF(O8050="Won",R8050,IF(O8050="Lost",0,N8050))</f>
        <v>0</v>
      </c>
      <c r="T8050" s="30" t="n">
        <f aca="false">IF(AND(P8050&lt;&gt;"",Q8050&lt;&gt;""),Q8050-P8050,"")</f>
        <v>99</v>
      </c>
      <c r="U8050" s="30" t="str">
        <f aca="false">IF(AND(O8050="Engaging",P8050&lt;&gt;""),'Leia-me'!$B$5-P8050,"")</f>
        <v/>
      </c>
      <c r="V8050" s="25" t="str">
        <f aca="false">IF(O8050&lt;&gt;"Engaging","",IF(U8050&lt;='Leia-me'!$B$6,"Saudável",IF(U8050&lt;='Leia-me'!$B$7,"Esfriando",IF(U8050&lt;='Leia-me'!$B$8,"Última chance","Zumbi"))))</f>
        <v/>
      </c>
      <c r="W8050" s="25" t="n">
        <f aca="false">IF(O8050="Won",1,IF(O8050="Lost",0,""))</f>
        <v>0</v>
      </c>
      <c r="Y8050" s="25" t="str">
        <f aca="false">IF(E8050="","Sim","")</f>
        <v/>
      </c>
    </row>
    <row r="8051" customFormat="false" ht="15" hidden="false" customHeight="false" outlineLevel="0" collapsed="false">
      <c r="A8051" s="25" t="s">
        <v>8314</v>
      </c>
      <c r="B8051" s="25" t="s">
        <v>102</v>
      </c>
      <c r="C8051" s="25" t="s">
        <v>111</v>
      </c>
      <c r="D8051" s="25" t="s">
        <v>113</v>
      </c>
      <c r="E8051" s="25" t="s">
        <v>195</v>
      </c>
      <c r="F8051" s="25" t="s">
        <v>185</v>
      </c>
      <c r="G8051" s="26" t="n">
        <v>8170.38</v>
      </c>
      <c r="H8051" s="27" t="n">
        <v>16499</v>
      </c>
      <c r="I8051" s="25" t="s">
        <v>196</v>
      </c>
      <c r="K8051" s="25" t="n">
        <v>1997</v>
      </c>
      <c r="L8051" s="25" t="s">
        <v>1834</v>
      </c>
      <c r="M8051" s="25" t="s">
        <v>171</v>
      </c>
      <c r="N8051" s="28" t="n">
        <v>4821</v>
      </c>
      <c r="O8051" s="25" t="s">
        <v>54</v>
      </c>
      <c r="P8051" s="29" t="n">
        <v>42966</v>
      </c>
      <c r="Q8051" s="29" t="n">
        <v>43093</v>
      </c>
      <c r="R8051" s="28" t="n">
        <v>4009</v>
      </c>
      <c r="S8051" s="28" t="n">
        <f aca="false">IF(O8051="Won",R8051,IF(O8051="Lost",0,N8051))</f>
        <v>4009</v>
      </c>
      <c r="T8051" s="30" t="n">
        <f aca="false">IF(AND(P8051&lt;&gt;"",Q8051&lt;&gt;""),Q8051-P8051,"")</f>
        <v>127</v>
      </c>
      <c r="U8051" s="30" t="str">
        <f aca="false">IF(AND(O8051="Engaging",P8051&lt;&gt;""),'Leia-me'!$B$5-P8051,"")</f>
        <v/>
      </c>
      <c r="V8051" s="25" t="str">
        <f aca="false">IF(O8051&lt;&gt;"Engaging","",IF(U8051&lt;='Leia-me'!$B$6,"Saudável",IF(U8051&lt;='Leia-me'!$B$7,"Esfriando",IF(U8051&lt;='Leia-me'!$B$8,"Última chance","Zumbi"))))</f>
        <v/>
      </c>
      <c r="W8051" s="25" t="n">
        <f aca="false">IF(O8051="Won",1,IF(O8051="Lost",0,""))</f>
        <v>1</v>
      </c>
      <c r="X8051" s="25" t="s">
        <v>1835</v>
      </c>
      <c r="Y8051" s="25" t="str">
        <f aca="false">IF(E8051="","Sim","")</f>
        <v/>
      </c>
    </row>
    <row r="8052" customFormat="false" ht="15" hidden="false" customHeight="false" outlineLevel="0" collapsed="false">
      <c r="A8052" s="25" t="s">
        <v>8315</v>
      </c>
      <c r="B8052" s="25" t="s">
        <v>102</v>
      </c>
      <c r="C8052" s="25" t="s">
        <v>111</v>
      </c>
      <c r="D8052" s="25" t="s">
        <v>113</v>
      </c>
      <c r="G8052" s="31"/>
      <c r="H8052" s="32"/>
      <c r="L8052" s="25" t="s">
        <v>186</v>
      </c>
      <c r="M8052" s="25" t="s">
        <v>171</v>
      </c>
      <c r="N8052" s="28" t="n">
        <v>550</v>
      </c>
      <c r="O8052" s="25" t="s">
        <v>56</v>
      </c>
      <c r="P8052" s="29" t="n">
        <v>42967</v>
      </c>
      <c r="Q8052" s="33"/>
      <c r="R8052" s="34"/>
      <c r="S8052" s="28" t="n">
        <f aca="false">IF(O8052="Won",R8052,IF(O8052="Lost",0,N8052))</f>
        <v>550</v>
      </c>
      <c r="T8052" s="30" t="str">
        <f aca="false">IF(AND(P8052&lt;&gt;"",Q8052&lt;&gt;""),Q8052-P8052,"")</f>
        <v/>
      </c>
      <c r="U8052" s="30" t="n">
        <f aca="false">IF(AND(O8052="Engaging",P8052&lt;&gt;""),'Leia-me'!$B$5-P8052,"")</f>
        <v>133</v>
      </c>
      <c r="V8052" s="25" t="str">
        <f aca="false">IF(O8052&lt;&gt;"Engaging","",IF(U8052&lt;='Leia-me'!$B$6,"Saudável",IF(U8052&lt;='Leia-me'!$B$7,"Esfriando",IF(U8052&lt;='Leia-me'!$B$8,"Última chance","Zumbi"))))</f>
        <v>Última chance</v>
      </c>
      <c r="W8052" s="25" t="str">
        <f aca="false">IF(O8052="Won",1,IF(O8052="Lost",0,""))</f>
        <v/>
      </c>
      <c r="Y8052" s="25" t="str">
        <f aca="false">IF(E8052="","Sim","")</f>
        <v>Sim</v>
      </c>
    </row>
    <row r="8053" customFormat="false" ht="15" hidden="false" customHeight="false" outlineLevel="0" collapsed="false">
      <c r="A8053" s="25" t="s">
        <v>8316</v>
      </c>
      <c r="B8053" s="25" t="s">
        <v>102</v>
      </c>
      <c r="C8053" s="25" t="s">
        <v>111</v>
      </c>
      <c r="D8053" s="25" t="s">
        <v>113</v>
      </c>
      <c r="E8053" s="25" t="s">
        <v>419</v>
      </c>
      <c r="F8053" s="25" t="s">
        <v>146</v>
      </c>
      <c r="G8053" s="26" t="n">
        <v>2741.37</v>
      </c>
      <c r="H8053" s="27" t="n">
        <v>9226</v>
      </c>
      <c r="I8053" s="25" t="s">
        <v>147</v>
      </c>
      <c r="K8053" s="25" t="n">
        <v>1985</v>
      </c>
      <c r="L8053" s="25" t="s">
        <v>170</v>
      </c>
      <c r="M8053" s="25" t="s">
        <v>171</v>
      </c>
      <c r="N8053" s="28" t="n">
        <v>1096</v>
      </c>
      <c r="O8053" s="25" t="s">
        <v>56</v>
      </c>
      <c r="P8053" s="29" t="n">
        <v>42967</v>
      </c>
      <c r="Q8053" s="33"/>
      <c r="R8053" s="34"/>
      <c r="S8053" s="28" t="n">
        <f aca="false">IF(O8053="Won",R8053,IF(O8053="Lost",0,N8053))</f>
        <v>1096</v>
      </c>
      <c r="T8053" s="30" t="str">
        <f aca="false">IF(AND(P8053&lt;&gt;"",Q8053&lt;&gt;""),Q8053-P8053,"")</f>
        <v/>
      </c>
      <c r="U8053" s="30" t="n">
        <f aca="false">IF(AND(O8053="Engaging",P8053&lt;&gt;""),'Leia-me'!$B$5-P8053,"")</f>
        <v>133</v>
      </c>
      <c r="V8053" s="25" t="str">
        <f aca="false">IF(O8053&lt;&gt;"Engaging","",IF(U8053&lt;='Leia-me'!$B$6,"Saudável",IF(U8053&lt;='Leia-me'!$B$7,"Esfriando",IF(U8053&lt;='Leia-me'!$B$8,"Última chance","Zumbi"))))</f>
        <v>Última chance</v>
      </c>
      <c r="W8053" s="25" t="str">
        <f aca="false">IF(O8053="Won",1,IF(O8053="Lost",0,""))</f>
        <v/>
      </c>
      <c r="Y8053" s="25" t="str">
        <f aca="false">IF(E8053="","Sim","")</f>
        <v/>
      </c>
    </row>
    <row r="8054" customFormat="false" ht="15" hidden="false" customHeight="false" outlineLevel="0" collapsed="false">
      <c r="A8054" s="25" t="s">
        <v>8317</v>
      </c>
      <c r="B8054" s="25" t="s">
        <v>102</v>
      </c>
      <c r="C8054" s="25" t="s">
        <v>111</v>
      </c>
      <c r="D8054" s="25" t="s">
        <v>113</v>
      </c>
      <c r="E8054" s="25" t="s">
        <v>1646</v>
      </c>
      <c r="F8054" s="25" t="s">
        <v>185</v>
      </c>
      <c r="G8054" s="26" t="n">
        <v>587.72</v>
      </c>
      <c r="H8054" s="27" t="n">
        <v>1501</v>
      </c>
      <c r="I8054" s="25" t="s">
        <v>147</v>
      </c>
      <c r="K8054" s="25" t="n">
        <v>2010</v>
      </c>
      <c r="L8054" s="25" t="s">
        <v>148</v>
      </c>
      <c r="M8054" s="25" t="s">
        <v>149</v>
      </c>
      <c r="N8054" s="28" t="n">
        <v>55</v>
      </c>
      <c r="O8054" s="25" t="s">
        <v>54</v>
      </c>
      <c r="P8054" s="29" t="n">
        <v>42968</v>
      </c>
      <c r="Q8054" s="29" t="n">
        <v>43047</v>
      </c>
      <c r="R8054" s="28" t="n">
        <v>58</v>
      </c>
      <c r="S8054" s="28" t="n">
        <f aca="false">IF(O8054="Won",R8054,IF(O8054="Lost",0,N8054))</f>
        <v>58</v>
      </c>
      <c r="T8054" s="30" t="n">
        <f aca="false">IF(AND(P8054&lt;&gt;"",Q8054&lt;&gt;""),Q8054-P8054,"")</f>
        <v>79</v>
      </c>
      <c r="U8054" s="30" t="str">
        <f aca="false">IF(AND(O8054="Engaging",P8054&lt;&gt;""),'Leia-me'!$B$5-P8054,"")</f>
        <v/>
      </c>
      <c r="V8054" s="25" t="str">
        <f aca="false">IF(O8054&lt;&gt;"Engaging","",IF(U8054&lt;='Leia-me'!$B$6,"Saudável",IF(U8054&lt;='Leia-me'!$B$7,"Esfriando",IF(U8054&lt;='Leia-me'!$B$8,"Última chance","Zumbi"))))</f>
        <v/>
      </c>
      <c r="W8054" s="25" t="n">
        <f aca="false">IF(O8054="Won",1,IF(O8054="Lost",0,""))</f>
        <v>1</v>
      </c>
      <c r="Y8054" s="25" t="str">
        <f aca="false">IF(E8054="","Sim","")</f>
        <v/>
      </c>
    </row>
    <row r="8055" customFormat="false" ht="15" hidden="false" customHeight="false" outlineLevel="0" collapsed="false">
      <c r="A8055" s="25" t="s">
        <v>8318</v>
      </c>
      <c r="B8055" s="25" t="s">
        <v>102</v>
      </c>
      <c r="C8055" s="25" t="s">
        <v>111</v>
      </c>
      <c r="D8055" s="25" t="s">
        <v>113</v>
      </c>
      <c r="E8055" s="25" t="s">
        <v>633</v>
      </c>
      <c r="F8055" s="25" t="s">
        <v>211</v>
      </c>
      <c r="G8055" s="26" t="n">
        <v>1388.67</v>
      </c>
      <c r="H8055" s="27" t="n">
        <v>3583</v>
      </c>
      <c r="I8055" s="25" t="s">
        <v>147</v>
      </c>
      <c r="K8055" s="25" t="n">
        <v>1989</v>
      </c>
      <c r="L8055" s="25" t="s">
        <v>170</v>
      </c>
      <c r="M8055" s="25" t="s">
        <v>171</v>
      </c>
      <c r="N8055" s="28" t="n">
        <v>1096</v>
      </c>
      <c r="O8055" s="25" t="s">
        <v>55</v>
      </c>
      <c r="P8055" s="29" t="n">
        <v>42970</v>
      </c>
      <c r="Q8055" s="29" t="n">
        <v>42991</v>
      </c>
      <c r="R8055" s="28" t="n">
        <v>0</v>
      </c>
      <c r="S8055" s="28" t="n">
        <f aca="false">IF(O8055="Won",R8055,IF(O8055="Lost",0,N8055))</f>
        <v>0</v>
      </c>
      <c r="T8055" s="30" t="n">
        <f aca="false">IF(AND(P8055&lt;&gt;"",Q8055&lt;&gt;""),Q8055-P8055,"")</f>
        <v>21</v>
      </c>
      <c r="U8055" s="30" t="str">
        <f aca="false">IF(AND(O8055="Engaging",P8055&lt;&gt;""),'Leia-me'!$B$5-P8055,"")</f>
        <v/>
      </c>
      <c r="V8055" s="25" t="str">
        <f aca="false">IF(O8055&lt;&gt;"Engaging","",IF(U8055&lt;='Leia-me'!$B$6,"Saudável",IF(U8055&lt;='Leia-me'!$B$7,"Esfriando",IF(U8055&lt;='Leia-me'!$B$8,"Última chance","Zumbi"))))</f>
        <v/>
      </c>
      <c r="W8055" s="25" t="n">
        <f aca="false">IF(O8055="Won",1,IF(O8055="Lost",0,""))</f>
        <v>0</v>
      </c>
      <c r="Y8055" s="25" t="str">
        <f aca="false">IF(E8055="","Sim","")</f>
        <v/>
      </c>
    </row>
    <row r="8056" customFormat="false" ht="15" hidden="false" customHeight="false" outlineLevel="0" collapsed="false">
      <c r="A8056" s="25" t="s">
        <v>8319</v>
      </c>
      <c r="B8056" s="25" t="s">
        <v>102</v>
      </c>
      <c r="C8056" s="25" t="s">
        <v>111</v>
      </c>
      <c r="D8056" s="25" t="s">
        <v>113</v>
      </c>
      <c r="E8056" s="25" t="s">
        <v>444</v>
      </c>
      <c r="F8056" s="25" t="s">
        <v>192</v>
      </c>
      <c r="G8056" s="26" t="n">
        <v>6354.87</v>
      </c>
      <c r="H8056" s="27" t="n">
        <v>16780</v>
      </c>
      <c r="I8056" s="25" t="s">
        <v>147</v>
      </c>
      <c r="J8056" s="25" t="s">
        <v>445</v>
      </c>
      <c r="K8056" s="25" t="n">
        <v>1996</v>
      </c>
      <c r="L8056" s="25" t="s">
        <v>1834</v>
      </c>
      <c r="M8056" s="25" t="s">
        <v>171</v>
      </c>
      <c r="N8056" s="28" t="n">
        <v>4821</v>
      </c>
      <c r="O8056" s="25" t="s">
        <v>54</v>
      </c>
      <c r="P8056" s="29" t="n">
        <v>42970</v>
      </c>
      <c r="Q8056" s="29" t="n">
        <v>43054</v>
      </c>
      <c r="R8056" s="28" t="n">
        <v>5280</v>
      </c>
      <c r="S8056" s="28" t="n">
        <f aca="false">IF(O8056="Won",R8056,IF(O8056="Lost",0,N8056))</f>
        <v>5280</v>
      </c>
      <c r="T8056" s="30" t="n">
        <f aca="false">IF(AND(P8056&lt;&gt;"",Q8056&lt;&gt;""),Q8056-P8056,"")</f>
        <v>84</v>
      </c>
      <c r="U8056" s="30" t="str">
        <f aca="false">IF(AND(O8056="Engaging",P8056&lt;&gt;""),'Leia-me'!$B$5-P8056,"")</f>
        <v/>
      </c>
      <c r="V8056" s="25" t="str">
        <f aca="false">IF(O8056&lt;&gt;"Engaging","",IF(U8056&lt;='Leia-me'!$B$6,"Saudável",IF(U8056&lt;='Leia-me'!$B$7,"Esfriando",IF(U8056&lt;='Leia-me'!$B$8,"Última chance","Zumbi"))))</f>
        <v/>
      </c>
      <c r="W8056" s="25" t="n">
        <f aca="false">IF(O8056="Won",1,IF(O8056="Lost",0,""))</f>
        <v>1</v>
      </c>
      <c r="X8056" s="25" t="s">
        <v>1835</v>
      </c>
      <c r="Y8056" s="25" t="str">
        <f aca="false">IF(E8056="","Sim","")</f>
        <v/>
      </c>
    </row>
    <row r="8057" customFormat="false" ht="15" hidden="false" customHeight="false" outlineLevel="0" collapsed="false">
      <c r="A8057" s="25" t="s">
        <v>8320</v>
      </c>
      <c r="B8057" s="25" t="s">
        <v>102</v>
      </c>
      <c r="C8057" s="25" t="s">
        <v>111</v>
      </c>
      <c r="D8057" s="25" t="s">
        <v>113</v>
      </c>
      <c r="E8057" s="25" t="s">
        <v>860</v>
      </c>
      <c r="F8057" s="25" t="s">
        <v>168</v>
      </c>
      <c r="G8057" s="26" t="n">
        <v>894.37</v>
      </c>
      <c r="H8057" s="27" t="n">
        <v>1593</v>
      </c>
      <c r="I8057" s="25" t="s">
        <v>861</v>
      </c>
      <c r="K8057" s="25" t="n">
        <v>2008</v>
      </c>
      <c r="L8057" s="25" t="s">
        <v>148</v>
      </c>
      <c r="M8057" s="25" t="s">
        <v>149</v>
      </c>
      <c r="N8057" s="28" t="n">
        <v>55</v>
      </c>
      <c r="O8057" s="25" t="s">
        <v>54</v>
      </c>
      <c r="P8057" s="29" t="n">
        <v>42970</v>
      </c>
      <c r="Q8057" s="29" t="n">
        <v>42972</v>
      </c>
      <c r="R8057" s="28" t="n">
        <v>62</v>
      </c>
      <c r="S8057" s="28" t="n">
        <f aca="false">IF(O8057="Won",R8057,IF(O8057="Lost",0,N8057))</f>
        <v>62</v>
      </c>
      <c r="T8057" s="30" t="n">
        <f aca="false">IF(AND(P8057&lt;&gt;"",Q8057&lt;&gt;""),Q8057-P8057,"")</f>
        <v>2</v>
      </c>
      <c r="U8057" s="30" t="str">
        <f aca="false">IF(AND(O8057="Engaging",P8057&lt;&gt;""),'Leia-me'!$B$5-P8057,"")</f>
        <v/>
      </c>
      <c r="V8057" s="25" t="str">
        <f aca="false">IF(O8057&lt;&gt;"Engaging","",IF(U8057&lt;='Leia-me'!$B$6,"Saudável",IF(U8057&lt;='Leia-me'!$B$7,"Esfriando",IF(U8057&lt;='Leia-me'!$B$8,"Última chance","Zumbi"))))</f>
        <v/>
      </c>
      <c r="W8057" s="25" t="n">
        <f aca="false">IF(O8057="Won",1,IF(O8057="Lost",0,""))</f>
        <v>1</v>
      </c>
      <c r="Y8057" s="25" t="str">
        <f aca="false">IF(E8057="","Sim","")</f>
        <v/>
      </c>
    </row>
    <row r="8058" customFormat="false" ht="15" hidden="false" customHeight="false" outlineLevel="0" collapsed="false">
      <c r="A8058" s="25" t="s">
        <v>8321</v>
      </c>
      <c r="B8058" s="25" t="s">
        <v>102</v>
      </c>
      <c r="C8058" s="25" t="s">
        <v>111</v>
      </c>
      <c r="D8058" s="25" t="s">
        <v>113</v>
      </c>
      <c r="E8058" s="25" t="s">
        <v>1778</v>
      </c>
      <c r="F8058" s="25" t="s">
        <v>146</v>
      </c>
      <c r="G8058" s="26" t="n">
        <v>1618.89</v>
      </c>
      <c r="H8058" s="27" t="n">
        <v>3889</v>
      </c>
      <c r="I8058" s="25" t="s">
        <v>147</v>
      </c>
      <c r="K8058" s="25" t="n">
        <v>2004</v>
      </c>
      <c r="L8058" s="25" t="s">
        <v>170</v>
      </c>
      <c r="M8058" s="25" t="s">
        <v>171</v>
      </c>
      <c r="N8058" s="28" t="n">
        <v>1096</v>
      </c>
      <c r="O8058" s="25" t="s">
        <v>54</v>
      </c>
      <c r="P8058" s="29" t="n">
        <v>42971</v>
      </c>
      <c r="Q8058" s="29" t="n">
        <v>43052</v>
      </c>
      <c r="R8058" s="28" t="n">
        <v>948</v>
      </c>
      <c r="S8058" s="28" t="n">
        <f aca="false">IF(O8058="Won",R8058,IF(O8058="Lost",0,N8058))</f>
        <v>948</v>
      </c>
      <c r="T8058" s="30" t="n">
        <f aca="false">IF(AND(P8058&lt;&gt;"",Q8058&lt;&gt;""),Q8058-P8058,"")</f>
        <v>81</v>
      </c>
      <c r="U8058" s="30" t="str">
        <f aca="false">IF(AND(O8058="Engaging",P8058&lt;&gt;""),'Leia-me'!$B$5-P8058,"")</f>
        <v/>
      </c>
      <c r="V8058" s="25" t="str">
        <f aca="false">IF(O8058&lt;&gt;"Engaging","",IF(U8058&lt;='Leia-me'!$B$6,"Saudável",IF(U8058&lt;='Leia-me'!$B$7,"Esfriando",IF(U8058&lt;='Leia-me'!$B$8,"Última chance","Zumbi"))))</f>
        <v/>
      </c>
      <c r="W8058" s="25" t="n">
        <f aca="false">IF(O8058="Won",1,IF(O8058="Lost",0,""))</f>
        <v>1</v>
      </c>
      <c r="Y8058" s="25" t="str">
        <f aca="false">IF(E8058="","Sim","")</f>
        <v/>
      </c>
    </row>
    <row r="8059" customFormat="false" ht="15" hidden="false" customHeight="false" outlineLevel="0" collapsed="false">
      <c r="A8059" s="25" t="s">
        <v>8322</v>
      </c>
      <c r="B8059" s="25" t="s">
        <v>102</v>
      </c>
      <c r="C8059" s="25" t="s">
        <v>111</v>
      </c>
      <c r="D8059" s="25" t="s">
        <v>113</v>
      </c>
      <c r="E8059" s="25" t="s">
        <v>646</v>
      </c>
      <c r="F8059" s="25" t="s">
        <v>165</v>
      </c>
      <c r="G8059" s="26" t="n">
        <v>324.19</v>
      </c>
      <c r="H8059" s="27" t="n">
        <v>978</v>
      </c>
      <c r="I8059" s="25" t="s">
        <v>147</v>
      </c>
      <c r="K8059" s="25" t="n">
        <v>1992</v>
      </c>
      <c r="L8059" s="25" t="s">
        <v>148</v>
      </c>
      <c r="M8059" s="25" t="s">
        <v>149</v>
      </c>
      <c r="N8059" s="28" t="n">
        <v>55</v>
      </c>
      <c r="O8059" s="25" t="s">
        <v>54</v>
      </c>
      <c r="P8059" s="29" t="n">
        <v>42971</v>
      </c>
      <c r="Q8059" s="29" t="n">
        <v>43087</v>
      </c>
      <c r="R8059" s="28" t="n">
        <v>62</v>
      </c>
      <c r="S8059" s="28" t="n">
        <f aca="false">IF(O8059="Won",R8059,IF(O8059="Lost",0,N8059))</f>
        <v>62</v>
      </c>
      <c r="T8059" s="30" t="n">
        <f aca="false">IF(AND(P8059&lt;&gt;"",Q8059&lt;&gt;""),Q8059-P8059,"")</f>
        <v>116</v>
      </c>
      <c r="U8059" s="30" t="str">
        <f aca="false">IF(AND(O8059="Engaging",P8059&lt;&gt;""),'Leia-me'!$B$5-P8059,"")</f>
        <v/>
      </c>
      <c r="V8059" s="25" t="str">
        <f aca="false">IF(O8059&lt;&gt;"Engaging","",IF(U8059&lt;='Leia-me'!$B$6,"Saudável",IF(U8059&lt;='Leia-me'!$B$7,"Esfriando",IF(U8059&lt;='Leia-me'!$B$8,"Última chance","Zumbi"))))</f>
        <v/>
      </c>
      <c r="W8059" s="25" t="n">
        <f aca="false">IF(O8059="Won",1,IF(O8059="Lost",0,""))</f>
        <v>1</v>
      </c>
      <c r="Y8059" s="25" t="str">
        <f aca="false">IF(E8059="","Sim","")</f>
        <v/>
      </c>
    </row>
    <row r="8060" customFormat="false" ht="15" hidden="false" customHeight="false" outlineLevel="0" collapsed="false">
      <c r="A8060" s="25" t="s">
        <v>8323</v>
      </c>
      <c r="B8060" s="25" t="s">
        <v>102</v>
      </c>
      <c r="C8060" s="25" t="s">
        <v>111</v>
      </c>
      <c r="D8060" s="25" t="s">
        <v>113</v>
      </c>
      <c r="E8060" s="25" t="s">
        <v>665</v>
      </c>
      <c r="F8060" s="25" t="s">
        <v>211</v>
      </c>
      <c r="G8060" s="26" t="n">
        <v>4968.91</v>
      </c>
      <c r="H8060" s="27" t="n">
        <v>7523</v>
      </c>
      <c r="I8060" s="25" t="s">
        <v>147</v>
      </c>
      <c r="K8060" s="25" t="n">
        <v>1990</v>
      </c>
      <c r="L8060" s="25" t="s">
        <v>1834</v>
      </c>
      <c r="M8060" s="25" t="s">
        <v>171</v>
      </c>
      <c r="N8060" s="28" t="n">
        <v>4821</v>
      </c>
      <c r="O8060" s="25" t="s">
        <v>55</v>
      </c>
      <c r="P8060" s="29" t="n">
        <v>42973</v>
      </c>
      <c r="Q8060" s="29" t="n">
        <v>43047</v>
      </c>
      <c r="R8060" s="28" t="n">
        <v>0</v>
      </c>
      <c r="S8060" s="28" t="n">
        <f aca="false">IF(O8060="Won",R8060,IF(O8060="Lost",0,N8060))</f>
        <v>0</v>
      </c>
      <c r="T8060" s="30" t="n">
        <f aca="false">IF(AND(P8060&lt;&gt;"",Q8060&lt;&gt;""),Q8060-P8060,"")</f>
        <v>74</v>
      </c>
      <c r="U8060" s="30" t="str">
        <f aca="false">IF(AND(O8060="Engaging",P8060&lt;&gt;""),'Leia-me'!$B$5-P8060,"")</f>
        <v/>
      </c>
      <c r="V8060" s="25" t="str">
        <f aca="false">IF(O8060&lt;&gt;"Engaging","",IF(U8060&lt;='Leia-me'!$B$6,"Saudável",IF(U8060&lt;='Leia-me'!$B$7,"Esfriando",IF(U8060&lt;='Leia-me'!$B$8,"Última chance","Zumbi"))))</f>
        <v/>
      </c>
      <c r="W8060" s="25" t="n">
        <f aca="false">IF(O8060="Won",1,IF(O8060="Lost",0,""))</f>
        <v>0</v>
      </c>
      <c r="X8060" s="25" t="s">
        <v>1835</v>
      </c>
      <c r="Y8060" s="25" t="str">
        <f aca="false">IF(E8060="","Sim","")</f>
        <v/>
      </c>
    </row>
    <row r="8061" customFormat="false" ht="15" hidden="false" customHeight="false" outlineLevel="0" collapsed="false">
      <c r="A8061" s="25" t="s">
        <v>8324</v>
      </c>
      <c r="B8061" s="25" t="s">
        <v>102</v>
      </c>
      <c r="C8061" s="25" t="s">
        <v>111</v>
      </c>
      <c r="D8061" s="25" t="s">
        <v>113</v>
      </c>
      <c r="E8061" s="25" t="s">
        <v>433</v>
      </c>
      <c r="F8061" s="25" t="s">
        <v>211</v>
      </c>
      <c r="G8061" s="26" t="n">
        <v>2214.94</v>
      </c>
      <c r="H8061" s="27" t="n">
        <v>5374</v>
      </c>
      <c r="I8061" s="25" t="s">
        <v>147</v>
      </c>
      <c r="K8061" s="25" t="n">
        <v>1996</v>
      </c>
      <c r="L8061" s="25" t="s">
        <v>186</v>
      </c>
      <c r="M8061" s="25" t="s">
        <v>171</v>
      </c>
      <c r="N8061" s="28" t="n">
        <v>550</v>
      </c>
      <c r="O8061" s="25" t="s">
        <v>54</v>
      </c>
      <c r="P8061" s="29" t="n">
        <v>42974</v>
      </c>
      <c r="Q8061" s="29" t="n">
        <v>43043</v>
      </c>
      <c r="R8061" s="28" t="n">
        <v>545</v>
      </c>
      <c r="S8061" s="28" t="n">
        <f aca="false">IF(O8061="Won",R8061,IF(O8061="Lost",0,N8061))</f>
        <v>545</v>
      </c>
      <c r="T8061" s="30" t="n">
        <f aca="false">IF(AND(P8061&lt;&gt;"",Q8061&lt;&gt;""),Q8061-P8061,"")</f>
        <v>69</v>
      </c>
      <c r="U8061" s="30" t="str">
        <f aca="false">IF(AND(O8061="Engaging",P8061&lt;&gt;""),'Leia-me'!$B$5-P8061,"")</f>
        <v/>
      </c>
      <c r="V8061" s="25" t="str">
        <f aca="false">IF(O8061&lt;&gt;"Engaging","",IF(U8061&lt;='Leia-me'!$B$6,"Saudável",IF(U8061&lt;='Leia-me'!$B$7,"Esfriando",IF(U8061&lt;='Leia-me'!$B$8,"Última chance","Zumbi"))))</f>
        <v/>
      </c>
      <c r="W8061" s="25" t="n">
        <f aca="false">IF(O8061="Won",1,IF(O8061="Lost",0,""))</f>
        <v>1</v>
      </c>
      <c r="Y8061" s="25" t="str">
        <f aca="false">IF(E8061="","Sim","")</f>
        <v/>
      </c>
    </row>
    <row r="8062" customFormat="false" ht="15" hidden="false" customHeight="false" outlineLevel="0" collapsed="false">
      <c r="A8062" s="25" t="s">
        <v>8325</v>
      </c>
      <c r="B8062" s="25" t="s">
        <v>102</v>
      </c>
      <c r="C8062" s="25" t="s">
        <v>111</v>
      </c>
      <c r="D8062" s="25" t="s">
        <v>113</v>
      </c>
      <c r="E8062" s="25" t="s">
        <v>494</v>
      </c>
      <c r="F8062" s="25" t="s">
        <v>192</v>
      </c>
      <c r="G8062" s="26" t="n">
        <v>11698.03</v>
      </c>
      <c r="H8062" s="27" t="n">
        <v>34288</v>
      </c>
      <c r="I8062" s="25" t="s">
        <v>147</v>
      </c>
      <c r="K8062" s="25" t="n">
        <v>1982</v>
      </c>
      <c r="L8062" s="25" t="s">
        <v>1834</v>
      </c>
      <c r="M8062" s="25" t="s">
        <v>171</v>
      </c>
      <c r="N8062" s="28" t="n">
        <v>4821</v>
      </c>
      <c r="O8062" s="25" t="s">
        <v>55</v>
      </c>
      <c r="P8062" s="29" t="n">
        <v>42977</v>
      </c>
      <c r="Q8062" s="29" t="n">
        <v>43055</v>
      </c>
      <c r="R8062" s="28" t="n">
        <v>0</v>
      </c>
      <c r="S8062" s="28" t="n">
        <f aca="false">IF(O8062="Won",R8062,IF(O8062="Lost",0,N8062))</f>
        <v>0</v>
      </c>
      <c r="T8062" s="30" t="n">
        <f aca="false">IF(AND(P8062&lt;&gt;"",Q8062&lt;&gt;""),Q8062-P8062,"")</f>
        <v>78</v>
      </c>
      <c r="U8062" s="30" t="str">
        <f aca="false">IF(AND(O8062="Engaging",P8062&lt;&gt;""),'Leia-me'!$B$5-P8062,"")</f>
        <v/>
      </c>
      <c r="V8062" s="25" t="str">
        <f aca="false">IF(O8062&lt;&gt;"Engaging","",IF(U8062&lt;='Leia-me'!$B$6,"Saudável",IF(U8062&lt;='Leia-me'!$B$7,"Esfriando",IF(U8062&lt;='Leia-me'!$B$8,"Última chance","Zumbi"))))</f>
        <v/>
      </c>
      <c r="W8062" s="25" t="n">
        <f aca="false">IF(O8062="Won",1,IF(O8062="Lost",0,""))</f>
        <v>0</v>
      </c>
      <c r="X8062" s="25" t="s">
        <v>1835</v>
      </c>
      <c r="Y8062" s="25" t="str">
        <f aca="false">IF(E8062="","Sim","")</f>
        <v/>
      </c>
    </row>
    <row r="8063" customFormat="false" ht="15" hidden="false" customHeight="false" outlineLevel="0" collapsed="false">
      <c r="A8063" s="25" t="s">
        <v>8326</v>
      </c>
      <c r="B8063" s="25" t="s">
        <v>102</v>
      </c>
      <c r="C8063" s="25" t="s">
        <v>111</v>
      </c>
      <c r="D8063" s="25" t="s">
        <v>113</v>
      </c>
      <c r="E8063" s="25" t="s">
        <v>2863</v>
      </c>
      <c r="F8063" s="25" t="s">
        <v>211</v>
      </c>
      <c r="G8063" s="26" t="n">
        <v>2437.85</v>
      </c>
      <c r="H8063" s="27" t="n">
        <v>4874</v>
      </c>
      <c r="I8063" s="25" t="s">
        <v>147</v>
      </c>
      <c r="K8063" s="25" t="n">
        <v>2001</v>
      </c>
      <c r="L8063" s="25" t="s">
        <v>148</v>
      </c>
      <c r="M8063" s="25" t="s">
        <v>149</v>
      </c>
      <c r="N8063" s="28" t="n">
        <v>55</v>
      </c>
      <c r="O8063" s="25" t="s">
        <v>55</v>
      </c>
      <c r="P8063" s="29" t="n">
        <v>42977</v>
      </c>
      <c r="Q8063" s="29" t="n">
        <v>43044</v>
      </c>
      <c r="R8063" s="28" t="n">
        <v>0</v>
      </c>
      <c r="S8063" s="28" t="n">
        <f aca="false">IF(O8063="Won",R8063,IF(O8063="Lost",0,N8063))</f>
        <v>0</v>
      </c>
      <c r="T8063" s="30" t="n">
        <f aca="false">IF(AND(P8063&lt;&gt;"",Q8063&lt;&gt;""),Q8063-P8063,"")</f>
        <v>67</v>
      </c>
      <c r="U8063" s="30" t="str">
        <f aca="false">IF(AND(O8063="Engaging",P8063&lt;&gt;""),'Leia-me'!$B$5-P8063,"")</f>
        <v/>
      </c>
      <c r="V8063" s="25" t="str">
        <f aca="false">IF(O8063&lt;&gt;"Engaging","",IF(U8063&lt;='Leia-me'!$B$6,"Saudável",IF(U8063&lt;='Leia-me'!$B$7,"Esfriando",IF(U8063&lt;='Leia-me'!$B$8,"Última chance","Zumbi"))))</f>
        <v/>
      </c>
      <c r="W8063" s="25" t="n">
        <f aca="false">IF(O8063="Won",1,IF(O8063="Lost",0,""))</f>
        <v>0</v>
      </c>
      <c r="Y8063" s="25" t="str">
        <f aca="false">IF(E8063="","Sim","")</f>
        <v/>
      </c>
    </row>
    <row r="8064" customFormat="false" ht="15" hidden="false" customHeight="false" outlineLevel="0" collapsed="false">
      <c r="A8064" s="25" t="s">
        <v>8327</v>
      </c>
      <c r="B8064" s="25" t="s">
        <v>102</v>
      </c>
      <c r="C8064" s="25" t="s">
        <v>111</v>
      </c>
      <c r="D8064" s="25" t="s">
        <v>113</v>
      </c>
      <c r="E8064" s="25" t="s">
        <v>215</v>
      </c>
      <c r="F8064" s="25" t="s">
        <v>177</v>
      </c>
      <c r="G8064" s="26" t="n">
        <v>1102.43</v>
      </c>
      <c r="H8064" s="27" t="n">
        <v>1759</v>
      </c>
      <c r="I8064" s="25" t="s">
        <v>147</v>
      </c>
      <c r="K8064" s="25" t="n">
        <v>2006</v>
      </c>
      <c r="L8064" s="25" t="s">
        <v>186</v>
      </c>
      <c r="M8064" s="25" t="s">
        <v>171</v>
      </c>
      <c r="N8064" s="28" t="n">
        <v>550</v>
      </c>
      <c r="O8064" s="25" t="s">
        <v>56</v>
      </c>
      <c r="P8064" s="29" t="n">
        <v>42978</v>
      </c>
      <c r="Q8064" s="33"/>
      <c r="R8064" s="34"/>
      <c r="S8064" s="28" t="n">
        <f aca="false">IF(O8064="Won",R8064,IF(O8064="Lost",0,N8064))</f>
        <v>550</v>
      </c>
      <c r="T8064" s="30" t="str">
        <f aca="false">IF(AND(P8064&lt;&gt;"",Q8064&lt;&gt;""),Q8064-P8064,"")</f>
        <v/>
      </c>
      <c r="U8064" s="30" t="n">
        <f aca="false">IF(AND(O8064="Engaging",P8064&lt;&gt;""),'Leia-me'!$B$5-P8064,"")</f>
        <v>122</v>
      </c>
      <c r="V8064" s="25" t="str">
        <f aca="false">IF(O8064&lt;&gt;"Engaging","",IF(U8064&lt;='Leia-me'!$B$6,"Saudável",IF(U8064&lt;='Leia-me'!$B$7,"Esfriando",IF(U8064&lt;='Leia-me'!$B$8,"Última chance","Zumbi"))))</f>
        <v>Última chance</v>
      </c>
      <c r="W8064" s="25" t="str">
        <f aca="false">IF(O8064="Won",1,IF(O8064="Lost",0,""))</f>
        <v/>
      </c>
      <c r="Y8064" s="25" t="str">
        <f aca="false">IF(E8064="","Sim","")</f>
        <v/>
      </c>
    </row>
    <row r="8065" customFormat="false" ht="15" hidden="false" customHeight="false" outlineLevel="0" collapsed="false">
      <c r="A8065" s="25" t="s">
        <v>8328</v>
      </c>
      <c r="B8065" s="25" t="s">
        <v>102</v>
      </c>
      <c r="C8065" s="25" t="s">
        <v>111</v>
      </c>
      <c r="D8065" s="25" t="s">
        <v>113</v>
      </c>
      <c r="G8065" s="31"/>
      <c r="H8065" s="32"/>
      <c r="L8065" s="25" t="s">
        <v>1834</v>
      </c>
      <c r="M8065" s="25" t="s">
        <v>171</v>
      </c>
      <c r="N8065" s="28" t="n">
        <v>4821</v>
      </c>
      <c r="O8065" s="25" t="s">
        <v>56</v>
      </c>
      <c r="P8065" s="29" t="n">
        <v>42978</v>
      </c>
      <c r="Q8065" s="33"/>
      <c r="R8065" s="34"/>
      <c r="S8065" s="28" t="n">
        <f aca="false">IF(O8065="Won",R8065,IF(O8065="Lost",0,N8065))</f>
        <v>4821</v>
      </c>
      <c r="T8065" s="30" t="str">
        <f aca="false">IF(AND(P8065&lt;&gt;"",Q8065&lt;&gt;""),Q8065-P8065,"")</f>
        <v/>
      </c>
      <c r="U8065" s="30" t="n">
        <f aca="false">IF(AND(O8065="Engaging",P8065&lt;&gt;""),'Leia-me'!$B$5-P8065,"")</f>
        <v>122</v>
      </c>
      <c r="V8065" s="25" t="str">
        <f aca="false">IF(O8065&lt;&gt;"Engaging","",IF(U8065&lt;='Leia-me'!$B$6,"Saudável",IF(U8065&lt;='Leia-me'!$B$7,"Esfriando",IF(U8065&lt;='Leia-me'!$B$8,"Última chance","Zumbi"))))</f>
        <v>Última chance</v>
      </c>
      <c r="W8065" s="25" t="str">
        <f aca="false">IF(O8065="Won",1,IF(O8065="Lost",0,""))</f>
        <v/>
      </c>
      <c r="X8065" s="25" t="s">
        <v>1835</v>
      </c>
      <c r="Y8065" s="25" t="str">
        <f aca="false">IF(E8065="","Sim","")</f>
        <v>Sim</v>
      </c>
    </row>
    <row r="8066" customFormat="false" ht="15" hidden="false" customHeight="false" outlineLevel="0" collapsed="false">
      <c r="A8066" s="25" t="s">
        <v>8329</v>
      </c>
      <c r="B8066" s="25" t="s">
        <v>102</v>
      </c>
      <c r="C8066" s="25" t="s">
        <v>111</v>
      </c>
      <c r="D8066" s="25" t="s">
        <v>113</v>
      </c>
      <c r="E8066" s="25" t="s">
        <v>646</v>
      </c>
      <c r="F8066" s="25" t="s">
        <v>165</v>
      </c>
      <c r="G8066" s="26" t="n">
        <v>324.19</v>
      </c>
      <c r="H8066" s="27" t="n">
        <v>978</v>
      </c>
      <c r="I8066" s="25" t="s">
        <v>147</v>
      </c>
      <c r="K8066" s="25" t="n">
        <v>1992</v>
      </c>
      <c r="L8066" s="25" t="s">
        <v>148</v>
      </c>
      <c r="M8066" s="25" t="s">
        <v>149</v>
      </c>
      <c r="N8066" s="28" t="n">
        <v>55</v>
      </c>
      <c r="O8066" s="25" t="s">
        <v>54</v>
      </c>
      <c r="P8066" s="29" t="n">
        <v>42979</v>
      </c>
      <c r="Q8066" s="29" t="n">
        <v>43068</v>
      </c>
      <c r="R8066" s="28" t="n">
        <v>57</v>
      </c>
      <c r="S8066" s="28" t="n">
        <f aca="false">IF(O8066="Won",R8066,IF(O8066="Lost",0,N8066))</f>
        <v>57</v>
      </c>
      <c r="T8066" s="30" t="n">
        <f aca="false">IF(AND(P8066&lt;&gt;"",Q8066&lt;&gt;""),Q8066-P8066,"")</f>
        <v>89</v>
      </c>
      <c r="U8066" s="30" t="str">
        <f aca="false">IF(AND(O8066="Engaging",P8066&lt;&gt;""),'Leia-me'!$B$5-P8066,"")</f>
        <v/>
      </c>
      <c r="V8066" s="25" t="str">
        <f aca="false">IF(O8066&lt;&gt;"Engaging","",IF(U8066&lt;='Leia-me'!$B$6,"Saudável",IF(U8066&lt;='Leia-me'!$B$7,"Esfriando",IF(U8066&lt;='Leia-me'!$B$8,"Última chance","Zumbi"))))</f>
        <v/>
      </c>
      <c r="W8066" s="25" t="n">
        <f aca="false">IF(O8066="Won",1,IF(O8066="Lost",0,""))</f>
        <v>1</v>
      </c>
      <c r="Y8066" s="25" t="str">
        <f aca="false">IF(E8066="","Sim","")</f>
        <v/>
      </c>
    </row>
    <row r="8067" customFormat="false" ht="15" hidden="false" customHeight="false" outlineLevel="0" collapsed="false">
      <c r="A8067" s="25" t="s">
        <v>8330</v>
      </c>
      <c r="B8067" s="25" t="s">
        <v>102</v>
      </c>
      <c r="C8067" s="25" t="s">
        <v>111</v>
      </c>
      <c r="D8067" s="25" t="s">
        <v>113</v>
      </c>
      <c r="E8067" s="25" t="s">
        <v>1789</v>
      </c>
      <c r="F8067" s="25" t="s">
        <v>211</v>
      </c>
      <c r="G8067" s="26" t="n">
        <v>497.11</v>
      </c>
      <c r="H8067" s="27" t="n">
        <v>1588</v>
      </c>
      <c r="I8067" s="25" t="s">
        <v>147</v>
      </c>
      <c r="K8067" s="25" t="n">
        <v>2009</v>
      </c>
      <c r="L8067" s="25" t="s">
        <v>160</v>
      </c>
      <c r="M8067" s="25" t="s">
        <v>149</v>
      </c>
      <c r="N8067" s="28" t="n">
        <v>3393</v>
      </c>
      <c r="O8067" s="25" t="s">
        <v>55</v>
      </c>
      <c r="P8067" s="29" t="n">
        <v>42980</v>
      </c>
      <c r="Q8067" s="29" t="n">
        <v>43063</v>
      </c>
      <c r="R8067" s="28" t="n">
        <v>0</v>
      </c>
      <c r="S8067" s="28" t="n">
        <f aca="false">IF(O8067="Won",R8067,IF(O8067="Lost",0,N8067))</f>
        <v>0</v>
      </c>
      <c r="T8067" s="30" t="n">
        <f aca="false">IF(AND(P8067&lt;&gt;"",Q8067&lt;&gt;""),Q8067-P8067,"")</f>
        <v>83</v>
      </c>
      <c r="U8067" s="30" t="str">
        <f aca="false">IF(AND(O8067="Engaging",P8067&lt;&gt;""),'Leia-me'!$B$5-P8067,"")</f>
        <v/>
      </c>
      <c r="V8067" s="25" t="str">
        <f aca="false">IF(O8067&lt;&gt;"Engaging","",IF(U8067&lt;='Leia-me'!$B$6,"Saudável",IF(U8067&lt;='Leia-me'!$B$7,"Esfriando",IF(U8067&lt;='Leia-me'!$B$8,"Última chance","Zumbi"))))</f>
        <v/>
      </c>
      <c r="W8067" s="25" t="n">
        <f aca="false">IF(O8067="Won",1,IF(O8067="Lost",0,""))</f>
        <v>0</v>
      </c>
      <c r="Y8067" s="25" t="str">
        <f aca="false">IF(E8067="","Sim","")</f>
        <v/>
      </c>
    </row>
    <row r="8068" customFormat="false" ht="15" hidden="false" customHeight="false" outlineLevel="0" collapsed="false">
      <c r="A8068" s="25" t="s">
        <v>8331</v>
      </c>
      <c r="B8068" s="25" t="s">
        <v>102</v>
      </c>
      <c r="C8068" s="25" t="s">
        <v>111</v>
      </c>
      <c r="D8068" s="25" t="s">
        <v>113</v>
      </c>
      <c r="E8068" s="25" t="s">
        <v>478</v>
      </c>
      <c r="F8068" s="25" t="s">
        <v>165</v>
      </c>
      <c r="G8068" s="26" t="n">
        <v>349.81</v>
      </c>
      <c r="H8068" s="27" t="n">
        <v>315</v>
      </c>
      <c r="I8068" s="25" t="s">
        <v>147</v>
      </c>
      <c r="K8068" s="25" t="n">
        <v>2002</v>
      </c>
      <c r="L8068" s="25" t="s">
        <v>186</v>
      </c>
      <c r="M8068" s="25" t="s">
        <v>171</v>
      </c>
      <c r="N8068" s="28" t="n">
        <v>550</v>
      </c>
      <c r="O8068" s="25" t="s">
        <v>54</v>
      </c>
      <c r="P8068" s="29" t="n">
        <v>42980</v>
      </c>
      <c r="Q8068" s="29" t="n">
        <v>43047</v>
      </c>
      <c r="R8068" s="28" t="n">
        <v>505</v>
      </c>
      <c r="S8068" s="28" t="n">
        <f aca="false">IF(O8068="Won",R8068,IF(O8068="Lost",0,N8068))</f>
        <v>505</v>
      </c>
      <c r="T8068" s="30" t="n">
        <f aca="false">IF(AND(P8068&lt;&gt;"",Q8068&lt;&gt;""),Q8068-P8068,"")</f>
        <v>67</v>
      </c>
      <c r="U8068" s="30" t="str">
        <f aca="false">IF(AND(O8068="Engaging",P8068&lt;&gt;""),'Leia-me'!$B$5-P8068,"")</f>
        <v/>
      </c>
      <c r="V8068" s="25" t="str">
        <f aca="false">IF(O8068&lt;&gt;"Engaging","",IF(U8068&lt;='Leia-me'!$B$6,"Saudável",IF(U8068&lt;='Leia-me'!$B$7,"Esfriando",IF(U8068&lt;='Leia-me'!$B$8,"Última chance","Zumbi"))))</f>
        <v/>
      </c>
      <c r="W8068" s="25" t="n">
        <f aca="false">IF(O8068="Won",1,IF(O8068="Lost",0,""))</f>
        <v>1</v>
      </c>
      <c r="Y8068" s="25" t="str">
        <f aca="false">IF(E8068="","Sim","")</f>
        <v/>
      </c>
    </row>
    <row r="8069" customFormat="false" ht="15" hidden="false" customHeight="false" outlineLevel="0" collapsed="false">
      <c r="A8069" s="25" t="s">
        <v>8332</v>
      </c>
      <c r="B8069" s="25" t="s">
        <v>102</v>
      </c>
      <c r="C8069" s="25" t="s">
        <v>111</v>
      </c>
      <c r="D8069" s="25" t="s">
        <v>113</v>
      </c>
      <c r="G8069" s="31"/>
      <c r="H8069" s="32"/>
      <c r="L8069" s="25" t="s">
        <v>178</v>
      </c>
      <c r="M8069" s="25" t="s">
        <v>171</v>
      </c>
      <c r="N8069" s="28" t="n">
        <v>5482</v>
      </c>
      <c r="O8069" s="25" t="s">
        <v>56</v>
      </c>
      <c r="P8069" s="29" t="n">
        <v>42981</v>
      </c>
      <c r="Q8069" s="33"/>
      <c r="R8069" s="34"/>
      <c r="S8069" s="28" t="n">
        <f aca="false">IF(O8069="Won",R8069,IF(O8069="Lost",0,N8069))</f>
        <v>5482</v>
      </c>
      <c r="T8069" s="30" t="str">
        <f aca="false">IF(AND(P8069&lt;&gt;"",Q8069&lt;&gt;""),Q8069-P8069,"")</f>
        <v/>
      </c>
      <c r="U8069" s="30" t="n">
        <f aca="false">IF(AND(O8069="Engaging",P8069&lt;&gt;""),'Leia-me'!$B$5-P8069,"")</f>
        <v>119</v>
      </c>
      <c r="V8069" s="25" t="str">
        <f aca="false">IF(O8069&lt;&gt;"Engaging","",IF(U8069&lt;='Leia-me'!$B$6,"Saudável",IF(U8069&lt;='Leia-me'!$B$7,"Esfriando",IF(U8069&lt;='Leia-me'!$B$8,"Última chance","Zumbi"))))</f>
        <v>Esfriando</v>
      </c>
      <c r="W8069" s="25" t="str">
        <f aca="false">IF(O8069="Won",1,IF(O8069="Lost",0,""))</f>
        <v/>
      </c>
      <c r="Y8069" s="25" t="str">
        <f aca="false">IF(E8069="","Sim","")</f>
        <v>Sim</v>
      </c>
    </row>
    <row r="8070" customFormat="false" ht="15" hidden="false" customHeight="false" outlineLevel="0" collapsed="false">
      <c r="A8070" s="25" t="s">
        <v>8333</v>
      </c>
      <c r="B8070" s="25" t="s">
        <v>102</v>
      </c>
      <c r="C8070" s="25" t="s">
        <v>111</v>
      </c>
      <c r="D8070" s="25" t="s">
        <v>113</v>
      </c>
      <c r="E8070" s="25" t="s">
        <v>1158</v>
      </c>
      <c r="F8070" s="25" t="s">
        <v>185</v>
      </c>
      <c r="G8070" s="26" t="n">
        <v>7708.38</v>
      </c>
      <c r="H8070" s="27" t="n">
        <v>13756</v>
      </c>
      <c r="I8070" s="25" t="s">
        <v>147</v>
      </c>
      <c r="K8070" s="25" t="n">
        <v>1980</v>
      </c>
      <c r="L8070" s="25" t="s">
        <v>186</v>
      </c>
      <c r="M8070" s="25" t="s">
        <v>171</v>
      </c>
      <c r="N8070" s="28" t="n">
        <v>550</v>
      </c>
      <c r="O8070" s="25" t="s">
        <v>55</v>
      </c>
      <c r="P8070" s="29" t="n">
        <v>42983</v>
      </c>
      <c r="Q8070" s="29" t="n">
        <v>43052</v>
      </c>
      <c r="R8070" s="28" t="n">
        <v>0</v>
      </c>
      <c r="S8070" s="28" t="n">
        <f aca="false">IF(O8070="Won",R8070,IF(O8070="Lost",0,N8070))</f>
        <v>0</v>
      </c>
      <c r="T8070" s="30" t="n">
        <f aca="false">IF(AND(P8070&lt;&gt;"",Q8070&lt;&gt;""),Q8070-P8070,"")</f>
        <v>69</v>
      </c>
      <c r="U8070" s="30" t="str">
        <f aca="false">IF(AND(O8070="Engaging",P8070&lt;&gt;""),'Leia-me'!$B$5-P8070,"")</f>
        <v/>
      </c>
      <c r="V8070" s="25" t="str">
        <f aca="false">IF(O8070&lt;&gt;"Engaging","",IF(U8070&lt;='Leia-me'!$B$6,"Saudável",IF(U8070&lt;='Leia-me'!$B$7,"Esfriando",IF(U8070&lt;='Leia-me'!$B$8,"Última chance","Zumbi"))))</f>
        <v/>
      </c>
      <c r="W8070" s="25" t="n">
        <f aca="false">IF(O8070="Won",1,IF(O8070="Lost",0,""))</f>
        <v>0</v>
      </c>
      <c r="Y8070" s="25" t="str">
        <f aca="false">IF(E8070="","Sim","")</f>
        <v/>
      </c>
    </row>
    <row r="8071" customFormat="false" ht="15" hidden="false" customHeight="false" outlineLevel="0" collapsed="false">
      <c r="A8071" s="25" t="s">
        <v>8334</v>
      </c>
      <c r="B8071" s="25" t="s">
        <v>102</v>
      </c>
      <c r="C8071" s="25" t="s">
        <v>111</v>
      </c>
      <c r="D8071" s="25" t="s">
        <v>113</v>
      </c>
      <c r="E8071" s="25" t="s">
        <v>419</v>
      </c>
      <c r="F8071" s="25" t="s">
        <v>146</v>
      </c>
      <c r="G8071" s="26" t="n">
        <v>2741.37</v>
      </c>
      <c r="H8071" s="27" t="n">
        <v>9226</v>
      </c>
      <c r="I8071" s="25" t="s">
        <v>147</v>
      </c>
      <c r="K8071" s="25" t="n">
        <v>1985</v>
      </c>
      <c r="L8071" s="25" t="s">
        <v>1834</v>
      </c>
      <c r="M8071" s="25" t="s">
        <v>171</v>
      </c>
      <c r="N8071" s="28" t="n">
        <v>4821</v>
      </c>
      <c r="O8071" s="25" t="s">
        <v>54</v>
      </c>
      <c r="P8071" s="29" t="n">
        <v>42983</v>
      </c>
      <c r="Q8071" s="29" t="n">
        <v>43096</v>
      </c>
      <c r="R8071" s="28" t="n">
        <v>5663</v>
      </c>
      <c r="S8071" s="28" t="n">
        <f aca="false">IF(O8071="Won",R8071,IF(O8071="Lost",0,N8071))</f>
        <v>5663</v>
      </c>
      <c r="T8071" s="30" t="n">
        <f aca="false">IF(AND(P8071&lt;&gt;"",Q8071&lt;&gt;""),Q8071-P8071,"")</f>
        <v>113</v>
      </c>
      <c r="U8071" s="30" t="str">
        <f aca="false">IF(AND(O8071="Engaging",P8071&lt;&gt;""),'Leia-me'!$B$5-P8071,"")</f>
        <v/>
      </c>
      <c r="V8071" s="25" t="str">
        <f aca="false">IF(O8071&lt;&gt;"Engaging","",IF(U8071&lt;='Leia-me'!$B$6,"Saudável",IF(U8071&lt;='Leia-me'!$B$7,"Esfriando",IF(U8071&lt;='Leia-me'!$B$8,"Última chance","Zumbi"))))</f>
        <v/>
      </c>
      <c r="W8071" s="25" t="n">
        <f aca="false">IF(O8071="Won",1,IF(O8071="Lost",0,""))</f>
        <v>1</v>
      </c>
      <c r="X8071" s="25" t="s">
        <v>1835</v>
      </c>
      <c r="Y8071" s="25" t="str">
        <f aca="false">IF(E8071="","Sim","")</f>
        <v/>
      </c>
    </row>
    <row r="8072" customFormat="false" ht="15" hidden="false" customHeight="false" outlineLevel="0" collapsed="false">
      <c r="A8072" s="25" t="s">
        <v>8335</v>
      </c>
      <c r="B8072" s="25" t="s">
        <v>102</v>
      </c>
      <c r="C8072" s="25" t="s">
        <v>111</v>
      </c>
      <c r="D8072" s="25" t="s">
        <v>113</v>
      </c>
      <c r="E8072" s="25" t="s">
        <v>2530</v>
      </c>
      <c r="F8072" s="25" t="s">
        <v>185</v>
      </c>
      <c r="G8072" s="26" t="n">
        <v>527.11</v>
      </c>
      <c r="H8072" s="27" t="n">
        <v>1428</v>
      </c>
      <c r="I8072" s="25" t="s">
        <v>147</v>
      </c>
      <c r="J8072" s="25" t="s">
        <v>193</v>
      </c>
      <c r="K8072" s="25" t="n">
        <v>2011</v>
      </c>
      <c r="L8072" s="25" t="s">
        <v>186</v>
      </c>
      <c r="M8072" s="25" t="s">
        <v>171</v>
      </c>
      <c r="N8072" s="28" t="n">
        <v>550</v>
      </c>
      <c r="O8072" s="25" t="s">
        <v>56</v>
      </c>
      <c r="P8072" s="29" t="n">
        <v>42984</v>
      </c>
      <c r="Q8072" s="33"/>
      <c r="R8072" s="34"/>
      <c r="S8072" s="28" t="n">
        <f aca="false">IF(O8072="Won",R8072,IF(O8072="Lost",0,N8072))</f>
        <v>550</v>
      </c>
      <c r="T8072" s="30" t="str">
        <f aca="false">IF(AND(P8072&lt;&gt;"",Q8072&lt;&gt;""),Q8072-P8072,"")</f>
        <v/>
      </c>
      <c r="U8072" s="30" t="n">
        <f aca="false">IF(AND(O8072="Engaging",P8072&lt;&gt;""),'Leia-me'!$B$5-P8072,"")</f>
        <v>116</v>
      </c>
      <c r="V8072" s="25" t="str">
        <f aca="false">IF(O8072&lt;&gt;"Engaging","",IF(U8072&lt;='Leia-me'!$B$6,"Saudável",IF(U8072&lt;='Leia-me'!$B$7,"Esfriando",IF(U8072&lt;='Leia-me'!$B$8,"Última chance","Zumbi"))))</f>
        <v>Esfriando</v>
      </c>
      <c r="W8072" s="25" t="str">
        <f aca="false">IF(O8072="Won",1,IF(O8072="Lost",0,""))</f>
        <v/>
      </c>
      <c r="Y8072" s="25" t="str">
        <f aca="false">IF(E8072="","Sim","")</f>
        <v/>
      </c>
    </row>
    <row r="8073" customFormat="false" ht="15" hidden="false" customHeight="false" outlineLevel="0" collapsed="false">
      <c r="A8073" s="25" t="s">
        <v>8336</v>
      </c>
      <c r="B8073" s="25" t="s">
        <v>102</v>
      </c>
      <c r="C8073" s="25" t="s">
        <v>111</v>
      </c>
      <c r="D8073" s="25" t="s">
        <v>113</v>
      </c>
      <c r="E8073" s="25" t="s">
        <v>2863</v>
      </c>
      <c r="F8073" s="25" t="s">
        <v>211</v>
      </c>
      <c r="G8073" s="26" t="n">
        <v>2437.85</v>
      </c>
      <c r="H8073" s="27" t="n">
        <v>4874</v>
      </c>
      <c r="I8073" s="25" t="s">
        <v>147</v>
      </c>
      <c r="K8073" s="25" t="n">
        <v>2001</v>
      </c>
      <c r="L8073" s="25" t="s">
        <v>186</v>
      </c>
      <c r="M8073" s="25" t="s">
        <v>171</v>
      </c>
      <c r="N8073" s="28" t="n">
        <v>550</v>
      </c>
      <c r="O8073" s="25" t="s">
        <v>54</v>
      </c>
      <c r="P8073" s="29" t="n">
        <v>42985</v>
      </c>
      <c r="Q8073" s="29" t="n">
        <v>43086</v>
      </c>
      <c r="R8073" s="28" t="n">
        <v>566</v>
      </c>
      <c r="S8073" s="28" t="n">
        <f aca="false">IF(O8073="Won",R8073,IF(O8073="Lost",0,N8073))</f>
        <v>566</v>
      </c>
      <c r="T8073" s="30" t="n">
        <f aca="false">IF(AND(P8073&lt;&gt;"",Q8073&lt;&gt;""),Q8073-P8073,"")</f>
        <v>101</v>
      </c>
      <c r="U8073" s="30" t="str">
        <f aca="false">IF(AND(O8073="Engaging",P8073&lt;&gt;""),'Leia-me'!$B$5-P8073,"")</f>
        <v/>
      </c>
      <c r="V8073" s="25" t="str">
        <f aca="false">IF(O8073&lt;&gt;"Engaging","",IF(U8073&lt;='Leia-me'!$B$6,"Saudável",IF(U8073&lt;='Leia-me'!$B$7,"Esfriando",IF(U8073&lt;='Leia-me'!$B$8,"Última chance","Zumbi"))))</f>
        <v/>
      </c>
      <c r="W8073" s="25" t="n">
        <f aca="false">IF(O8073="Won",1,IF(O8073="Lost",0,""))</f>
        <v>1</v>
      </c>
      <c r="Y8073" s="25" t="str">
        <f aca="false">IF(E8073="","Sim","")</f>
        <v/>
      </c>
    </row>
    <row r="8074" customFormat="false" ht="15" hidden="false" customHeight="false" outlineLevel="0" collapsed="false">
      <c r="A8074" s="25" t="s">
        <v>8337</v>
      </c>
      <c r="B8074" s="25" t="s">
        <v>102</v>
      </c>
      <c r="C8074" s="25" t="s">
        <v>111</v>
      </c>
      <c r="D8074" s="25" t="s">
        <v>113</v>
      </c>
      <c r="E8074" s="25" t="s">
        <v>156</v>
      </c>
      <c r="F8074" s="25" t="s">
        <v>155</v>
      </c>
      <c r="G8074" s="26" t="n">
        <v>1699.85</v>
      </c>
      <c r="H8074" s="27" t="n">
        <v>5108</v>
      </c>
      <c r="I8074" s="25" t="s">
        <v>147</v>
      </c>
      <c r="K8074" s="25" t="n">
        <v>1999</v>
      </c>
      <c r="L8074" s="25" t="s">
        <v>170</v>
      </c>
      <c r="M8074" s="25" t="s">
        <v>171</v>
      </c>
      <c r="N8074" s="28" t="n">
        <v>1096</v>
      </c>
      <c r="O8074" s="25" t="s">
        <v>55</v>
      </c>
      <c r="P8074" s="29" t="n">
        <v>42986</v>
      </c>
      <c r="Q8074" s="29" t="n">
        <v>43090</v>
      </c>
      <c r="R8074" s="28" t="n">
        <v>0</v>
      </c>
      <c r="S8074" s="28" t="n">
        <f aca="false">IF(O8074="Won",R8074,IF(O8074="Lost",0,N8074))</f>
        <v>0</v>
      </c>
      <c r="T8074" s="30" t="n">
        <f aca="false">IF(AND(P8074&lt;&gt;"",Q8074&lt;&gt;""),Q8074-P8074,"")</f>
        <v>104</v>
      </c>
      <c r="U8074" s="30" t="str">
        <f aca="false">IF(AND(O8074="Engaging",P8074&lt;&gt;""),'Leia-me'!$B$5-P8074,"")</f>
        <v/>
      </c>
      <c r="V8074" s="25" t="str">
        <f aca="false">IF(O8074&lt;&gt;"Engaging","",IF(U8074&lt;='Leia-me'!$B$6,"Saudável",IF(U8074&lt;='Leia-me'!$B$7,"Esfriando",IF(U8074&lt;='Leia-me'!$B$8,"Última chance","Zumbi"))))</f>
        <v/>
      </c>
      <c r="W8074" s="25" t="n">
        <f aca="false">IF(O8074="Won",1,IF(O8074="Lost",0,""))</f>
        <v>0</v>
      </c>
      <c r="Y8074" s="25" t="str">
        <f aca="false">IF(E8074="","Sim","")</f>
        <v/>
      </c>
    </row>
    <row r="8075" customFormat="false" ht="15" hidden="false" customHeight="false" outlineLevel="0" collapsed="false">
      <c r="A8075" s="25" t="s">
        <v>8338</v>
      </c>
      <c r="B8075" s="25" t="s">
        <v>102</v>
      </c>
      <c r="C8075" s="25" t="s">
        <v>111</v>
      </c>
      <c r="D8075" s="25" t="s">
        <v>113</v>
      </c>
      <c r="E8075" s="25" t="s">
        <v>665</v>
      </c>
      <c r="F8075" s="25" t="s">
        <v>211</v>
      </c>
      <c r="G8075" s="26" t="n">
        <v>4968.91</v>
      </c>
      <c r="H8075" s="27" t="n">
        <v>7523</v>
      </c>
      <c r="I8075" s="25" t="s">
        <v>147</v>
      </c>
      <c r="K8075" s="25" t="n">
        <v>1990</v>
      </c>
      <c r="L8075" s="25" t="s">
        <v>170</v>
      </c>
      <c r="M8075" s="25" t="s">
        <v>171</v>
      </c>
      <c r="N8075" s="28" t="n">
        <v>1096</v>
      </c>
      <c r="O8075" s="25" t="s">
        <v>54</v>
      </c>
      <c r="P8075" s="29" t="n">
        <v>42986</v>
      </c>
      <c r="Q8075" s="29" t="n">
        <v>43077</v>
      </c>
      <c r="R8075" s="28" t="n">
        <v>1171</v>
      </c>
      <c r="S8075" s="28" t="n">
        <f aca="false">IF(O8075="Won",R8075,IF(O8075="Lost",0,N8075))</f>
        <v>1171</v>
      </c>
      <c r="T8075" s="30" t="n">
        <f aca="false">IF(AND(P8075&lt;&gt;"",Q8075&lt;&gt;""),Q8075-P8075,"")</f>
        <v>91</v>
      </c>
      <c r="U8075" s="30" t="str">
        <f aca="false">IF(AND(O8075="Engaging",P8075&lt;&gt;""),'Leia-me'!$B$5-P8075,"")</f>
        <v/>
      </c>
      <c r="V8075" s="25" t="str">
        <f aca="false">IF(O8075&lt;&gt;"Engaging","",IF(U8075&lt;='Leia-me'!$B$6,"Saudável",IF(U8075&lt;='Leia-me'!$B$7,"Esfriando",IF(U8075&lt;='Leia-me'!$B$8,"Última chance","Zumbi"))))</f>
        <v/>
      </c>
      <c r="W8075" s="25" t="n">
        <f aca="false">IF(O8075="Won",1,IF(O8075="Lost",0,""))</f>
        <v>1</v>
      </c>
      <c r="Y8075" s="25" t="str">
        <f aca="false">IF(E8075="","Sim","")</f>
        <v/>
      </c>
    </row>
    <row r="8076" customFormat="false" ht="15" hidden="false" customHeight="false" outlineLevel="0" collapsed="false">
      <c r="A8076" s="25" t="s">
        <v>8339</v>
      </c>
      <c r="B8076" s="25" t="s">
        <v>102</v>
      </c>
      <c r="C8076" s="25" t="s">
        <v>111</v>
      </c>
      <c r="D8076" s="25" t="s">
        <v>113</v>
      </c>
      <c r="E8076" s="25" t="s">
        <v>3075</v>
      </c>
      <c r="F8076" s="25" t="s">
        <v>165</v>
      </c>
      <c r="G8076" s="26" t="n">
        <v>4269.9</v>
      </c>
      <c r="H8076" s="27" t="n">
        <v>6472</v>
      </c>
      <c r="I8076" s="25" t="s">
        <v>147</v>
      </c>
      <c r="J8076" s="25" t="s">
        <v>1347</v>
      </c>
      <c r="K8076" s="25" t="n">
        <v>1993</v>
      </c>
      <c r="L8076" s="25" t="s">
        <v>186</v>
      </c>
      <c r="M8076" s="25" t="s">
        <v>171</v>
      </c>
      <c r="N8076" s="28" t="n">
        <v>550</v>
      </c>
      <c r="O8076" s="25" t="s">
        <v>54</v>
      </c>
      <c r="P8076" s="29" t="n">
        <v>42988</v>
      </c>
      <c r="Q8076" s="29" t="n">
        <v>43074</v>
      </c>
      <c r="R8076" s="28" t="n">
        <v>538</v>
      </c>
      <c r="S8076" s="28" t="n">
        <f aca="false">IF(O8076="Won",R8076,IF(O8076="Lost",0,N8076))</f>
        <v>538</v>
      </c>
      <c r="T8076" s="30" t="n">
        <f aca="false">IF(AND(P8076&lt;&gt;"",Q8076&lt;&gt;""),Q8076-P8076,"")</f>
        <v>86</v>
      </c>
      <c r="U8076" s="30" t="str">
        <f aca="false">IF(AND(O8076="Engaging",P8076&lt;&gt;""),'Leia-me'!$B$5-P8076,"")</f>
        <v/>
      </c>
      <c r="V8076" s="25" t="str">
        <f aca="false">IF(O8076&lt;&gt;"Engaging","",IF(U8076&lt;='Leia-me'!$B$6,"Saudável",IF(U8076&lt;='Leia-me'!$B$7,"Esfriando",IF(U8076&lt;='Leia-me'!$B$8,"Última chance","Zumbi"))))</f>
        <v/>
      </c>
      <c r="W8076" s="25" t="n">
        <f aca="false">IF(O8076="Won",1,IF(O8076="Lost",0,""))</f>
        <v>1</v>
      </c>
      <c r="Y8076" s="25" t="str">
        <f aca="false">IF(E8076="","Sim","")</f>
        <v/>
      </c>
    </row>
    <row r="8077" customFormat="false" ht="15" hidden="false" customHeight="false" outlineLevel="0" collapsed="false">
      <c r="A8077" s="25" t="s">
        <v>8340</v>
      </c>
      <c r="B8077" s="25" t="s">
        <v>102</v>
      </c>
      <c r="C8077" s="25" t="s">
        <v>111</v>
      </c>
      <c r="D8077" s="25" t="s">
        <v>113</v>
      </c>
      <c r="E8077" s="25" t="s">
        <v>2739</v>
      </c>
      <c r="F8077" s="25" t="s">
        <v>159</v>
      </c>
      <c r="G8077" s="26" t="n">
        <v>2871.35</v>
      </c>
      <c r="H8077" s="27" t="n">
        <v>9561</v>
      </c>
      <c r="I8077" s="25" t="s">
        <v>147</v>
      </c>
      <c r="K8077" s="25" t="n">
        <v>1983</v>
      </c>
      <c r="L8077" s="25" t="s">
        <v>160</v>
      </c>
      <c r="M8077" s="25" t="s">
        <v>149</v>
      </c>
      <c r="N8077" s="28" t="n">
        <v>3393</v>
      </c>
      <c r="O8077" s="25" t="s">
        <v>54</v>
      </c>
      <c r="P8077" s="29" t="n">
        <v>42988</v>
      </c>
      <c r="Q8077" s="29" t="n">
        <v>43081</v>
      </c>
      <c r="R8077" s="28" t="n">
        <v>3021</v>
      </c>
      <c r="S8077" s="28" t="n">
        <f aca="false">IF(O8077="Won",R8077,IF(O8077="Lost",0,N8077))</f>
        <v>3021</v>
      </c>
      <c r="T8077" s="30" t="n">
        <f aca="false">IF(AND(P8077&lt;&gt;"",Q8077&lt;&gt;""),Q8077-P8077,"")</f>
        <v>93</v>
      </c>
      <c r="U8077" s="30" t="str">
        <f aca="false">IF(AND(O8077="Engaging",P8077&lt;&gt;""),'Leia-me'!$B$5-P8077,"")</f>
        <v/>
      </c>
      <c r="V8077" s="25" t="str">
        <f aca="false">IF(O8077&lt;&gt;"Engaging","",IF(U8077&lt;='Leia-me'!$B$6,"Saudável",IF(U8077&lt;='Leia-me'!$B$7,"Esfriando",IF(U8077&lt;='Leia-me'!$B$8,"Última chance","Zumbi"))))</f>
        <v/>
      </c>
      <c r="W8077" s="25" t="n">
        <f aca="false">IF(O8077="Won",1,IF(O8077="Lost",0,""))</f>
        <v>1</v>
      </c>
      <c r="Y8077" s="25" t="str">
        <f aca="false">IF(E8077="","Sim","")</f>
        <v/>
      </c>
    </row>
    <row r="8078" customFormat="false" ht="15" hidden="false" customHeight="false" outlineLevel="0" collapsed="false">
      <c r="A8078" s="25" t="s">
        <v>8341</v>
      </c>
      <c r="B8078" s="25" t="s">
        <v>102</v>
      </c>
      <c r="C8078" s="25" t="s">
        <v>111</v>
      </c>
      <c r="D8078" s="25" t="s">
        <v>113</v>
      </c>
      <c r="E8078" s="25" t="s">
        <v>1646</v>
      </c>
      <c r="F8078" s="25" t="s">
        <v>185</v>
      </c>
      <c r="G8078" s="26" t="n">
        <v>587.72</v>
      </c>
      <c r="H8078" s="27" t="n">
        <v>1501</v>
      </c>
      <c r="I8078" s="25" t="s">
        <v>147</v>
      </c>
      <c r="K8078" s="25" t="n">
        <v>2010</v>
      </c>
      <c r="L8078" s="25" t="s">
        <v>186</v>
      </c>
      <c r="M8078" s="25" t="s">
        <v>171</v>
      </c>
      <c r="N8078" s="28" t="n">
        <v>550</v>
      </c>
      <c r="O8078" s="25" t="s">
        <v>55</v>
      </c>
      <c r="P8078" s="29" t="n">
        <v>42989</v>
      </c>
      <c r="Q8078" s="29" t="n">
        <v>43063</v>
      </c>
      <c r="R8078" s="28" t="n">
        <v>0</v>
      </c>
      <c r="S8078" s="28" t="n">
        <f aca="false">IF(O8078="Won",R8078,IF(O8078="Lost",0,N8078))</f>
        <v>0</v>
      </c>
      <c r="T8078" s="30" t="n">
        <f aca="false">IF(AND(P8078&lt;&gt;"",Q8078&lt;&gt;""),Q8078-P8078,"")</f>
        <v>74</v>
      </c>
      <c r="U8078" s="30" t="str">
        <f aca="false">IF(AND(O8078="Engaging",P8078&lt;&gt;""),'Leia-me'!$B$5-P8078,"")</f>
        <v/>
      </c>
      <c r="V8078" s="25" t="str">
        <f aca="false">IF(O8078&lt;&gt;"Engaging","",IF(U8078&lt;='Leia-me'!$B$6,"Saudável",IF(U8078&lt;='Leia-me'!$B$7,"Esfriando",IF(U8078&lt;='Leia-me'!$B$8,"Última chance","Zumbi"))))</f>
        <v/>
      </c>
      <c r="W8078" s="25" t="n">
        <f aca="false">IF(O8078="Won",1,IF(O8078="Lost",0,""))</f>
        <v>0</v>
      </c>
      <c r="Y8078" s="25" t="str">
        <f aca="false">IF(E8078="","Sim","")</f>
        <v/>
      </c>
    </row>
    <row r="8079" customFormat="false" ht="15" hidden="false" customHeight="false" outlineLevel="0" collapsed="false">
      <c r="A8079" s="25" t="s">
        <v>8342</v>
      </c>
      <c r="B8079" s="25" t="s">
        <v>102</v>
      </c>
      <c r="C8079" s="25" t="s">
        <v>111</v>
      </c>
      <c r="D8079" s="25" t="s">
        <v>113</v>
      </c>
      <c r="E8079" s="25" t="s">
        <v>868</v>
      </c>
      <c r="F8079" s="25" t="s">
        <v>168</v>
      </c>
      <c r="G8079" s="26" t="n">
        <v>2952.73</v>
      </c>
      <c r="H8079" s="27" t="n">
        <v>5107</v>
      </c>
      <c r="I8079" s="25" t="s">
        <v>147</v>
      </c>
      <c r="K8079" s="25" t="n">
        <v>2000</v>
      </c>
      <c r="L8079" s="25" t="s">
        <v>170</v>
      </c>
      <c r="M8079" s="25" t="s">
        <v>171</v>
      </c>
      <c r="N8079" s="28" t="n">
        <v>1096</v>
      </c>
      <c r="O8079" s="25" t="s">
        <v>54</v>
      </c>
      <c r="P8079" s="29" t="n">
        <v>42990</v>
      </c>
      <c r="Q8079" s="29" t="n">
        <v>43069</v>
      </c>
      <c r="R8079" s="28" t="n">
        <v>1077</v>
      </c>
      <c r="S8079" s="28" t="n">
        <f aca="false">IF(O8079="Won",R8079,IF(O8079="Lost",0,N8079))</f>
        <v>1077</v>
      </c>
      <c r="T8079" s="30" t="n">
        <f aca="false">IF(AND(P8079&lt;&gt;"",Q8079&lt;&gt;""),Q8079-P8079,"")</f>
        <v>79</v>
      </c>
      <c r="U8079" s="30" t="str">
        <f aca="false">IF(AND(O8079="Engaging",P8079&lt;&gt;""),'Leia-me'!$B$5-P8079,"")</f>
        <v/>
      </c>
      <c r="V8079" s="25" t="str">
        <f aca="false">IF(O8079&lt;&gt;"Engaging","",IF(U8079&lt;='Leia-me'!$B$6,"Saudável",IF(U8079&lt;='Leia-me'!$B$7,"Esfriando",IF(U8079&lt;='Leia-me'!$B$8,"Última chance","Zumbi"))))</f>
        <v/>
      </c>
      <c r="W8079" s="25" t="n">
        <f aca="false">IF(O8079="Won",1,IF(O8079="Lost",0,""))</f>
        <v>1</v>
      </c>
      <c r="Y8079" s="25" t="str">
        <f aca="false">IF(E8079="","Sim","")</f>
        <v/>
      </c>
    </row>
    <row r="8080" customFormat="false" ht="15" hidden="false" customHeight="false" outlineLevel="0" collapsed="false">
      <c r="A8080" s="25" t="s">
        <v>8343</v>
      </c>
      <c r="B8080" s="25" t="s">
        <v>102</v>
      </c>
      <c r="C8080" s="25" t="s">
        <v>111</v>
      </c>
      <c r="D8080" s="25" t="s">
        <v>113</v>
      </c>
      <c r="E8080" s="25" t="s">
        <v>860</v>
      </c>
      <c r="F8080" s="25" t="s">
        <v>168</v>
      </c>
      <c r="G8080" s="26" t="n">
        <v>894.37</v>
      </c>
      <c r="H8080" s="27" t="n">
        <v>1593</v>
      </c>
      <c r="I8080" s="25" t="s">
        <v>861</v>
      </c>
      <c r="K8080" s="25" t="n">
        <v>2008</v>
      </c>
      <c r="L8080" s="25" t="s">
        <v>1834</v>
      </c>
      <c r="M8080" s="25" t="s">
        <v>171</v>
      </c>
      <c r="N8080" s="28" t="n">
        <v>4821</v>
      </c>
      <c r="O8080" s="25" t="s">
        <v>54</v>
      </c>
      <c r="P8080" s="29" t="n">
        <v>42990</v>
      </c>
      <c r="Q8080" s="29" t="n">
        <v>43060</v>
      </c>
      <c r="R8080" s="28" t="n">
        <v>4999</v>
      </c>
      <c r="S8080" s="28" t="n">
        <f aca="false">IF(O8080="Won",R8080,IF(O8080="Lost",0,N8080))</f>
        <v>4999</v>
      </c>
      <c r="T8080" s="30" t="n">
        <f aca="false">IF(AND(P8080&lt;&gt;"",Q8080&lt;&gt;""),Q8080-P8080,"")</f>
        <v>70</v>
      </c>
      <c r="U8080" s="30" t="str">
        <f aca="false">IF(AND(O8080="Engaging",P8080&lt;&gt;""),'Leia-me'!$B$5-P8080,"")</f>
        <v/>
      </c>
      <c r="V8080" s="25" t="str">
        <f aca="false">IF(O8080&lt;&gt;"Engaging","",IF(U8080&lt;='Leia-me'!$B$6,"Saudável",IF(U8080&lt;='Leia-me'!$B$7,"Esfriando",IF(U8080&lt;='Leia-me'!$B$8,"Última chance","Zumbi"))))</f>
        <v/>
      </c>
      <c r="W8080" s="25" t="n">
        <f aca="false">IF(O8080="Won",1,IF(O8080="Lost",0,""))</f>
        <v>1</v>
      </c>
      <c r="X8080" s="25" t="s">
        <v>1835</v>
      </c>
      <c r="Y8080" s="25" t="str">
        <f aca="false">IF(E8080="","Sim","")</f>
        <v/>
      </c>
    </row>
    <row r="8081" customFormat="false" ht="15" hidden="false" customHeight="false" outlineLevel="0" collapsed="false">
      <c r="A8081" s="25" t="s">
        <v>8344</v>
      </c>
      <c r="B8081" s="25" t="s">
        <v>102</v>
      </c>
      <c r="C8081" s="25" t="s">
        <v>111</v>
      </c>
      <c r="D8081" s="25" t="s">
        <v>113</v>
      </c>
      <c r="E8081" s="25" t="s">
        <v>419</v>
      </c>
      <c r="F8081" s="25" t="s">
        <v>146</v>
      </c>
      <c r="G8081" s="26" t="n">
        <v>2741.37</v>
      </c>
      <c r="H8081" s="27" t="n">
        <v>9226</v>
      </c>
      <c r="I8081" s="25" t="s">
        <v>147</v>
      </c>
      <c r="K8081" s="25" t="n">
        <v>1985</v>
      </c>
      <c r="L8081" s="25" t="s">
        <v>178</v>
      </c>
      <c r="M8081" s="25" t="s">
        <v>171</v>
      </c>
      <c r="N8081" s="28" t="n">
        <v>5482</v>
      </c>
      <c r="O8081" s="25" t="s">
        <v>54</v>
      </c>
      <c r="P8081" s="29" t="n">
        <v>42991</v>
      </c>
      <c r="Q8081" s="29" t="n">
        <v>43081</v>
      </c>
      <c r="R8081" s="28" t="n">
        <v>5158</v>
      </c>
      <c r="S8081" s="28" t="n">
        <f aca="false">IF(O8081="Won",R8081,IF(O8081="Lost",0,N8081))</f>
        <v>5158</v>
      </c>
      <c r="T8081" s="30" t="n">
        <f aca="false">IF(AND(P8081&lt;&gt;"",Q8081&lt;&gt;""),Q8081-P8081,"")</f>
        <v>90</v>
      </c>
      <c r="U8081" s="30" t="str">
        <f aca="false">IF(AND(O8081="Engaging",P8081&lt;&gt;""),'Leia-me'!$B$5-P8081,"")</f>
        <v/>
      </c>
      <c r="V8081" s="25" t="str">
        <f aca="false">IF(O8081&lt;&gt;"Engaging","",IF(U8081&lt;='Leia-me'!$B$6,"Saudável",IF(U8081&lt;='Leia-me'!$B$7,"Esfriando",IF(U8081&lt;='Leia-me'!$B$8,"Última chance","Zumbi"))))</f>
        <v/>
      </c>
      <c r="W8081" s="25" t="n">
        <f aca="false">IF(O8081="Won",1,IF(O8081="Lost",0,""))</f>
        <v>1</v>
      </c>
      <c r="Y8081" s="25" t="str">
        <f aca="false">IF(E8081="","Sim","")</f>
        <v/>
      </c>
    </row>
    <row r="8082" customFormat="false" ht="15" hidden="false" customHeight="false" outlineLevel="0" collapsed="false">
      <c r="A8082" s="25" t="s">
        <v>8345</v>
      </c>
      <c r="B8082" s="25" t="s">
        <v>102</v>
      </c>
      <c r="C8082" s="25" t="s">
        <v>111</v>
      </c>
      <c r="D8082" s="25" t="s">
        <v>113</v>
      </c>
      <c r="E8082" s="25" t="s">
        <v>2863</v>
      </c>
      <c r="F8082" s="25" t="s">
        <v>211</v>
      </c>
      <c r="G8082" s="26" t="n">
        <v>2437.85</v>
      </c>
      <c r="H8082" s="27" t="n">
        <v>4874</v>
      </c>
      <c r="I8082" s="25" t="s">
        <v>147</v>
      </c>
      <c r="K8082" s="25" t="n">
        <v>2001</v>
      </c>
      <c r="L8082" s="25" t="s">
        <v>1834</v>
      </c>
      <c r="M8082" s="25" t="s">
        <v>171</v>
      </c>
      <c r="N8082" s="28" t="n">
        <v>4821</v>
      </c>
      <c r="O8082" s="25" t="s">
        <v>55</v>
      </c>
      <c r="P8082" s="29" t="n">
        <v>42992</v>
      </c>
      <c r="Q8082" s="29" t="n">
        <v>43008</v>
      </c>
      <c r="R8082" s="28" t="n">
        <v>0</v>
      </c>
      <c r="S8082" s="28" t="n">
        <f aca="false">IF(O8082="Won",R8082,IF(O8082="Lost",0,N8082))</f>
        <v>0</v>
      </c>
      <c r="T8082" s="30" t="n">
        <f aca="false">IF(AND(P8082&lt;&gt;"",Q8082&lt;&gt;""),Q8082-P8082,"")</f>
        <v>16</v>
      </c>
      <c r="U8082" s="30" t="str">
        <f aca="false">IF(AND(O8082="Engaging",P8082&lt;&gt;""),'Leia-me'!$B$5-P8082,"")</f>
        <v/>
      </c>
      <c r="V8082" s="25" t="str">
        <f aca="false">IF(O8082&lt;&gt;"Engaging","",IF(U8082&lt;='Leia-me'!$B$6,"Saudável",IF(U8082&lt;='Leia-me'!$B$7,"Esfriando",IF(U8082&lt;='Leia-me'!$B$8,"Última chance","Zumbi"))))</f>
        <v/>
      </c>
      <c r="W8082" s="25" t="n">
        <f aca="false">IF(O8082="Won",1,IF(O8082="Lost",0,""))</f>
        <v>0</v>
      </c>
      <c r="X8082" s="25" t="s">
        <v>1835</v>
      </c>
      <c r="Y8082" s="25" t="str">
        <f aca="false">IF(E8082="","Sim","")</f>
        <v/>
      </c>
    </row>
    <row r="8083" customFormat="false" ht="15" hidden="false" customHeight="false" outlineLevel="0" collapsed="false">
      <c r="A8083" s="25" t="s">
        <v>8346</v>
      </c>
      <c r="B8083" s="25" t="s">
        <v>102</v>
      </c>
      <c r="C8083" s="25" t="s">
        <v>111</v>
      </c>
      <c r="D8083" s="25" t="s">
        <v>113</v>
      </c>
      <c r="E8083" s="25" t="s">
        <v>444</v>
      </c>
      <c r="F8083" s="25" t="s">
        <v>192</v>
      </c>
      <c r="G8083" s="26" t="n">
        <v>6354.87</v>
      </c>
      <c r="H8083" s="27" t="n">
        <v>16780</v>
      </c>
      <c r="I8083" s="25" t="s">
        <v>147</v>
      </c>
      <c r="J8083" s="25" t="s">
        <v>445</v>
      </c>
      <c r="K8083" s="25" t="n">
        <v>1996</v>
      </c>
      <c r="L8083" s="25" t="s">
        <v>1834</v>
      </c>
      <c r="M8083" s="25" t="s">
        <v>171</v>
      </c>
      <c r="N8083" s="28" t="n">
        <v>4821</v>
      </c>
      <c r="O8083" s="25" t="s">
        <v>54</v>
      </c>
      <c r="P8083" s="29" t="n">
        <v>42992</v>
      </c>
      <c r="Q8083" s="29" t="n">
        <v>43040</v>
      </c>
      <c r="R8083" s="28" t="n">
        <v>4593</v>
      </c>
      <c r="S8083" s="28" t="n">
        <f aca="false">IF(O8083="Won",R8083,IF(O8083="Lost",0,N8083))</f>
        <v>4593</v>
      </c>
      <c r="T8083" s="30" t="n">
        <f aca="false">IF(AND(P8083&lt;&gt;"",Q8083&lt;&gt;""),Q8083-P8083,"")</f>
        <v>48</v>
      </c>
      <c r="U8083" s="30" t="str">
        <f aca="false">IF(AND(O8083="Engaging",P8083&lt;&gt;""),'Leia-me'!$B$5-P8083,"")</f>
        <v/>
      </c>
      <c r="V8083" s="25" t="str">
        <f aca="false">IF(O8083&lt;&gt;"Engaging","",IF(U8083&lt;='Leia-me'!$B$6,"Saudável",IF(U8083&lt;='Leia-me'!$B$7,"Esfriando",IF(U8083&lt;='Leia-me'!$B$8,"Última chance","Zumbi"))))</f>
        <v/>
      </c>
      <c r="W8083" s="25" t="n">
        <f aca="false">IF(O8083="Won",1,IF(O8083="Lost",0,""))</f>
        <v>1</v>
      </c>
      <c r="X8083" s="25" t="s">
        <v>1835</v>
      </c>
      <c r="Y8083" s="25" t="str">
        <f aca="false">IF(E8083="","Sim","")</f>
        <v/>
      </c>
    </row>
    <row r="8084" customFormat="false" ht="15" hidden="false" customHeight="false" outlineLevel="0" collapsed="false">
      <c r="A8084" s="25" t="s">
        <v>8347</v>
      </c>
      <c r="B8084" s="25" t="s">
        <v>102</v>
      </c>
      <c r="C8084" s="25" t="s">
        <v>111</v>
      </c>
      <c r="D8084" s="25" t="s">
        <v>113</v>
      </c>
      <c r="E8084" s="25" t="s">
        <v>1778</v>
      </c>
      <c r="F8084" s="25" t="s">
        <v>146</v>
      </c>
      <c r="G8084" s="26" t="n">
        <v>1618.89</v>
      </c>
      <c r="H8084" s="27" t="n">
        <v>3889</v>
      </c>
      <c r="I8084" s="25" t="s">
        <v>147</v>
      </c>
      <c r="K8084" s="25" t="n">
        <v>2004</v>
      </c>
      <c r="L8084" s="25" t="s">
        <v>170</v>
      </c>
      <c r="M8084" s="25" t="s">
        <v>171</v>
      </c>
      <c r="N8084" s="28" t="n">
        <v>1096</v>
      </c>
      <c r="O8084" s="25" t="s">
        <v>54</v>
      </c>
      <c r="P8084" s="29" t="n">
        <v>42995</v>
      </c>
      <c r="Q8084" s="29" t="n">
        <v>43053</v>
      </c>
      <c r="R8084" s="28" t="n">
        <v>948</v>
      </c>
      <c r="S8084" s="28" t="n">
        <f aca="false">IF(O8084="Won",R8084,IF(O8084="Lost",0,N8084))</f>
        <v>948</v>
      </c>
      <c r="T8084" s="30" t="n">
        <f aca="false">IF(AND(P8084&lt;&gt;"",Q8084&lt;&gt;""),Q8084-P8084,"")</f>
        <v>58</v>
      </c>
      <c r="U8084" s="30" t="str">
        <f aca="false">IF(AND(O8084="Engaging",P8084&lt;&gt;""),'Leia-me'!$B$5-P8084,"")</f>
        <v/>
      </c>
      <c r="V8084" s="25" t="str">
        <f aca="false">IF(O8084&lt;&gt;"Engaging","",IF(U8084&lt;='Leia-me'!$B$6,"Saudável",IF(U8084&lt;='Leia-me'!$B$7,"Esfriando",IF(U8084&lt;='Leia-me'!$B$8,"Última chance","Zumbi"))))</f>
        <v/>
      </c>
      <c r="W8084" s="25" t="n">
        <f aca="false">IF(O8084="Won",1,IF(O8084="Lost",0,""))</f>
        <v>1</v>
      </c>
      <c r="Y8084" s="25" t="str">
        <f aca="false">IF(E8084="","Sim","")</f>
        <v/>
      </c>
    </row>
    <row r="8085" customFormat="false" ht="15" hidden="false" customHeight="false" outlineLevel="0" collapsed="false">
      <c r="A8085" s="25" t="s">
        <v>8348</v>
      </c>
      <c r="B8085" s="25" t="s">
        <v>102</v>
      </c>
      <c r="C8085" s="25" t="s">
        <v>111</v>
      </c>
      <c r="D8085" s="25" t="s">
        <v>113</v>
      </c>
      <c r="G8085" s="31"/>
      <c r="H8085" s="32"/>
      <c r="L8085" s="25" t="s">
        <v>186</v>
      </c>
      <c r="M8085" s="25" t="s">
        <v>171</v>
      </c>
      <c r="N8085" s="28" t="n">
        <v>550</v>
      </c>
      <c r="O8085" s="25" t="s">
        <v>56</v>
      </c>
      <c r="P8085" s="29" t="n">
        <v>42996</v>
      </c>
      <c r="Q8085" s="33"/>
      <c r="R8085" s="34"/>
      <c r="S8085" s="28" t="n">
        <f aca="false">IF(O8085="Won",R8085,IF(O8085="Lost",0,N8085))</f>
        <v>550</v>
      </c>
      <c r="T8085" s="30" t="str">
        <f aca="false">IF(AND(P8085&lt;&gt;"",Q8085&lt;&gt;""),Q8085-P8085,"")</f>
        <v/>
      </c>
      <c r="U8085" s="30" t="n">
        <f aca="false">IF(AND(O8085="Engaging",P8085&lt;&gt;""),'Leia-me'!$B$5-P8085,"")</f>
        <v>104</v>
      </c>
      <c r="V8085" s="25" t="str">
        <f aca="false">IF(O8085&lt;&gt;"Engaging","",IF(U8085&lt;='Leia-me'!$B$6,"Saudável",IF(U8085&lt;='Leia-me'!$B$7,"Esfriando",IF(U8085&lt;='Leia-me'!$B$8,"Última chance","Zumbi"))))</f>
        <v>Esfriando</v>
      </c>
      <c r="W8085" s="25" t="str">
        <f aca="false">IF(O8085="Won",1,IF(O8085="Lost",0,""))</f>
        <v/>
      </c>
      <c r="Y8085" s="25" t="str">
        <f aca="false">IF(E8085="","Sim","")</f>
        <v>Sim</v>
      </c>
    </row>
    <row r="8086" customFormat="false" ht="15" hidden="false" customHeight="false" outlineLevel="0" collapsed="false">
      <c r="A8086" s="25" t="s">
        <v>8349</v>
      </c>
      <c r="B8086" s="25" t="s">
        <v>102</v>
      </c>
      <c r="C8086" s="25" t="s">
        <v>111</v>
      </c>
      <c r="D8086" s="25" t="s">
        <v>113</v>
      </c>
      <c r="E8086" s="25" t="s">
        <v>433</v>
      </c>
      <c r="F8086" s="25" t="s">
        <v>211</v>
      </c>
      <c r="G8086" s="26" t="n">
        <v>2214.94</v>
      </c>
      <c r="H8086" s="27" t="n">
        <v>5374</v>
      </c>
      <c r="I8086" s="25" t="s">
        <v>147</v>
      </c>
      <c r="K8086" s="25" t="n">
        <v>1996</v>
      </c>
      <c r="L8086" s="25" t="s">
        <v>178</v>
      </c>
      <c r="M8086" s="25" t="s">
        <v>171</v>
      </c>
      <c r="N8086" s="28" t="n">
        <v>5482</v>
      </c>
      <c r="O8086" s="25" t="s">
        <v>55</v>
      </c>
      <c r="P8086" s="29" t="n">
        <v>42996</v>
      </c>
      <c r="Q8086" s="29" t="n">
        <v>43060</v>
      </c>
      <c r="R8086" s="28" t="n">
        <v>0</v>
      </c>
      <c r="S8086" s="28" t="n">
        <f aca="false">IF(O8086="Won",R8086,IF(O8086="Lost",0,N8086))</f>
        <v>0</v>
      </c>
      <c r="T8086" s="30" t="n">
        <f aca="false">IF(AND(P8086&lt;&gt;"",Q8086&lt;&gt;""),Q8086-P8086,"")</f>
        <v>64</v>
      </c>
      <c r="U8086" s="30" t="str">
        <f aca="false">IF(AND(O8086="Engaging",P8086&lt;&gt;""),'Leia-me'!$B$5-P8086,"")</f>
        <v/>
      </c>
      <c r="V8086" s="25" t="str">
        <f aca="false">IF(O8086&lt;&gt;"Engaging","",IF(U8086&lt;='Leia-me'!$B$6,"Saudável",IF(U8086&lt;='Leia-me'!$B$7,"Esfriando",IF(U8086&lt;='Leia-me'!$B$8,"Última chance","Zumbi"))))</f>
        <v/>
      </c>
      <c r="W8086" s="25" t="n">
        <f aca="false">IF(O8086="Won",1,IF(O8086="Lost",0,""))</f>
        <v>0</v>
      </c>
      <c r="Y8086" s="25" t="str">
        <f aca="false">IF(E8086="","Sim","")</f>
        <v/>
      </c>
    </row>
    <row r="8087" customFormat="false" ht="15" hidden="false" customHeight="false" outlineLevel="0" collapsed="false">
      <c r="A8087" s="25" t="s">
        <v>8350</v>
      </c>
      <c r="B8087" s="25" t="s">
        <v>102</v>
      </c>
      <c r="C8087" s="25" t="s">
        <v>111</v>
      </c>
      <c r="D8087" s="25" t="s">
        <v>113</v>
      </c>
      <c r="E8087" s="25" t="s">
        <v>433</v>
      </c>
      <c r="F8087" s="25" t="s">
        <v>211</v>
      </c>
      <c r="G8087" s="26" t="n">
        <v>2214.94</v>
      </c>
      <c r="H8087" s="27" t="n">
        <v>5374</v>
      </c>
      <c r="I8087" s="25" t="s">
        <v>147</v>
      </c>
      <c r="K8087" s="25" t="n">
        <v>1996</v>
      </c>
      <c r="L8087" s="25" t="s">
        <v>186</v>
      </c>
      <c r="M8087" s="25" t="s">
        <v>171</v>
      </c>
      <c r="N8087" s="28" t="n">
        <v>550</v>
      </c>
      <c r="O8087" s="25" t="s">
        <v>54</v>
      </c>
      <c r="P8087" s="29" t="n">
        <v>42996</v>
      </c>
      <c r="Q8087" s="29" t="n">
        <v>43069</v>
      </c>
      <c r="R8087" s="28" t="n">
        <v>526</v>
      </c>
      <c r="S8087" s="28" t="n">
        <f aca="false">IF(O8087="Won",R8087,IF(O8087="Lost",0,N8087))</f>
        <v>526</v>
      </c>
      <c r="T8087" s="30" t="n">
        <f aca="false">IF(AND(P8087&lt;&gt;"",Q8087&lt;&gt;""),Q8087-P8087,"")</f>
        <v>73</v>
      </c>
      <c r="U8087" s="30" t="str">
        <f aca="false">IF(AND(O8087="Engaging",P8087&lt;&gt;""),'Leia-me'!$B$5-P8087,"")</f>
        <v/>
      </c>
      <c r="V8087" s="25" t="str">
        <f aca="false">IF(O8087&lt;&gt;"Engaging","",IF(U8087&lt;='Leia-me'!$B$6,"Saudável",IF(U8087&lt;='Leia-me'!$B$7,"Esfriando",IF(U8087&lt;='Leia-me'!$B$8,"Última chance","Zumbi"))))</f>
        <v/>
      </c>
      <c r="W8087" s="25" t="n">
        <f aca="false">IF(O8087="Won",1,IF(O8087="Lost",0,""))</f>
        <v>1</v>
      </c>
      <c r="Y8087" s="25" t="str">
        <f aca="false">IF(E8087="","Sim","")</f>
        <v/>
      </c>
    </row>
    <row r="8088" customFormat="false" ht="15" hidden="false" customHeight="false" outlineLevel="0" collapsed="false">
      <c r="A8088" s="25" t="s">
        <v>8351</v>
      </c>
      <c r="B8088" s="25" t="s">
        <v>102</v>
      </c>
      <c r="C8088" s="25" t="s">
        <v>111</v>
      </c>
      <c r="D8088" s="25" t="s">
        <v>113</v>
      </c>
      <c r="E8088" s="25" t="s">
        <v>665</v>
      </c>
      <c r="F8088" s="25" t="s">
        <v>211</v>
      </c>
      <c r="G8088" s="26" t="n">
        <v>4968.91</v>
      </c>
      <c r="H8088" s="27" t="n">
        <v>7523</v>
      </c>
      <c r="I8088" s="25" t="s">
        <v>147</v>
      </c>
      <c r="K8088" s="25" t="n">
        <v>1990</v>
      </c>
      <c r="L8088" s="25" t="s">
        <v>186</v>
      </c>
      <c r="M8088" s="25" t="s">
        <v>171</v>
      </c>
      <c r="N8088" s="28" t="n">
        <v>550</v>
      </c>
      <c r="O8088" s="25" t="s">
        <v>54</v>
      </c>
      <c r="P8088" s="29" t="n">
        <v>42997</v>
      </c>
      <c r="Q8088" s="29" t="n">
        <v>43057</v>
      </c>
      <c r="R8088" s="28" t="n">
        <v>555</v>
      </c>
      <c r="S8088" s="28" t="n">
        <f aca="false">IF(O8088="Won",R8088,IF(O8088="Lost",0,N8088))</f>
        <v>555</v>
      </c>
      <c r="T8088" s="30" t="n">
        <f aca="false">IF(AND(P8088&lt;&gt;"",Q8088&lt;&gt;""),Q8088-P8088,"")</f>
        <v>60</v>
      </c>
      <c r="U8088" s="30" t="str">
        <f aca="false">IF(AND(O8088="Engaging",P8088&lt;&gt;""),'Leia-me'!$B$5-P8088,"")</f>
        <v/>
      </c>
      <c r="V8088" s="25" t="str">
        <f aca="false">IF(O8088&lt;&gt;"Engaging","",IF(U8088&lt;='Leia-me'!$B$6,"Saudável",IF(U8088&lt;='Leia-me'!$B$7,"Esfriando",IF(U8088&lt;='Leia-me'!$B$8,"Última chance","Zumbi"))))</f>
        <v/>
      </c>
      <c r="W8088" s="25" t="n">
        <f aca="false">IF(O8088="Won",1,IF(O8088="Lost",0,""))</f>
        <v>1</v>
      </c>
      <c r="Y8088" s="25" t="str">
        <f aca="false">IF(E8088="","Sim","")</f>
        <v/>
      </c>
    </row>
    <row r="8089" customFormat="false" ht="15" hidden="false" customHeight="false" outlineLevel="0" collapsed="false">
      <c r="A8089" s="25" t="s">
        <v>8352</v>
      </c>
      <c r="B8089" s="25" t="s">
        <v>102</v>
      </c>
      <c r="C8089" s="25" t="s">
        <v>111</v>
      </c>
      <c r="D8089" s="25" t="s">
        <v>113</v>
      </c>
      <c r="E8089" s="25" t="s">
        <v>609</v>
      </c>
      <c r="F8089" s="25" t="s">
        <v>267</v>
      </c>
      <c r="G8089" s="26" t="n">
        <v>692.19</v>
      </c>
      <c r="H8089" s="27" t="n">
        <v>1922</v>
      </c>
      <c r="I8089" s="25" t="s">
        <v>147</v>
      </c>
      <c r="K8089" s="25" t="n">
        <v>2003</v>
      </c>
      <c r="L8089" s="25" t="s">
        <v>186</v>
      </c>
      <c r="M8089" s="25" t="s">
        <v>171</v>
      </c>
      <c r="N8089" s="28" t="n">
        <v>550</v>
      </c>
      <c r="O8089" s="25" t="s">
        <v>54</v>
      </c>
      <c r="P8089" s="29" t="n">
        <v>42999</v>
      </c>
      <c r="Q8089" s="29" t="n">
        <v>43099</v>
      </c>
      <c r="R8089" s="28" t="n">
        <v>613</v>
      </c>
      <c r="S8089" s="28" t="n">
        <f aca="false">IF(O8089="Won",R8089,IF(O8089="Lost",0,N8089))</f>
        <v>613</v>
      </c>
      <c r="T8089" s="30" t="n">
        <f aca="false">IF(AND(P8089&lt;&gt;"",Q8089&lt;&gt;""),Q8089-P8089,"")</f>
        <v>100</v>
      </c>
      <c r="U8089" s="30" t="str">
        <f aca="false">IF(AND(O8089="Engaging",P8089&lt;&gt;""),'Leia-me'!$B$5-P8089,"")</f>
        <v/>
      </c>
      <c r="V8089" s="25" t="str">
        <f aca="false">IF(O8089&lt;&gt;"Engaging","",IF(U8089&lt;='Leia-me'!$B$6,"Saudável",IF(U8089&lt;='Leia-me'!$B$7,"Esfriando",IF(U8089&lt;='Leia-me'!$B$8,"Última chance","Zumbi"))))</f>
        <v/>
      </c>
      <c r="W8089" s="25" t="n">
        <f aca="false">IF(O8089="Won",1,IF(O8089="Lost",0,""))</f>
        <v>1</v>
      </c>
      <c r="Y8089" s="25" t="str">
        <f aca="false">IF(E8089="","Sim","")</f>
        <v/>
      </c>
    </row>
    <row r="8090" customFormat="false" ht="15" hidden="false" customHeight="false" outlineLevel="0" collapsed="false">
      <c r="A8090" s="25" t="s">
        <v>8353</v>
      </c>
      <c r="B8090" s="25" t="s">
        <v>102</v>
      </c>
      <c r="C8090" s="25" t="s">
        <v>111</v>
      </c>
      <c r="D8090" s="25" t="s">
        <v>113</v>
      </c>
      <c r="E8090" s="25" t="s">
        <v>2863</v>
      </c>
      <c r="F8090" s="25" t="s">
        <v>211</v>
      </c>
      <c r="G8090" s="26" t="n">
        <v>2437.85</v>
      </c>
      <c r="H8090" s="27" t="n">
        <v>4874</v>
      </c>
      <c r="I8090" s="25" t="s">
        <v>147</v>
      </c>
      <c r="K8090" s="25" t="n">
        <v>2001</v>
      </c>
      <c r="L8090" s="25" t="s">
        <v>1834</v>
      </c>
      <c r="M8090" s="25" t="s">
        <v>171</v>
      </c>
      <c r="N8090" s="28" t="n">
        <v>4821</v>
      </c>
      <c r="O8090" s="25" t="s">
        <v>54</v>
      </c>
      <c r="P8090" s="29" t="n">
        <v>42999</v>
      </c>
      <c r="Q8090" s="29" t="n">
        <v>43053</v>
      </c>
      <c r="R8090" s="28" t="n">
        <v>4808</v>
      </c>
      <c r="S8090" s="28" t="n">
        <f aca="false">IF(O8090="Won",R8090,IF(O8090="Lost",0,N8090))</f>
        <v>4808</v>
      </c>
      <c r="T8090" s="30" t="n">
        <f aca="false">IF(AND(P8090&lt;&gt;"",Q8090&lt;&gt;""),Q8090-P8090,"")</f>
        <v>54</v>
      </c>
      <c r="U8090" s="30" t="str">
        <f aca="false">IF(AND(O8090="Engaging",P8090&lt;&gt;""),'Leia-me'!$B$5-P8090,"")</f>
        <v/>
      </c>
      <c r="V8090" s="25" t="str">
        <f aca="false">IF(O8090&lt;&gt;"Engaging","",IF(U8090&lt;='Leia-me'!$B$6,"Saudável",IF(U8090&lt;='Leia-me'!$B$7,"Esfriando",IF(U8090&lt;='Leia-me'!$B$8,"Última chance","Zumbi"))))</f>
        <v/>
      </c>
      <c r="W8090" s="25" t="n">
        <f aca="false">IF(O8090="Won",1,IF(O8090="Lost",0,""))</f>
        <v>1</v>
      </c>
      <c r="X8090" s="25" t="s">
        <v>1835</v>
      </c>
      <c r="Y8090" s="25" t="str">
        <f aca="false">IF(E8090="","Sim","")</f>
        <v/>
      </c>
    </row>
    <row r="8091" customFormat="false" ht="15" hidden="false" customHeight="false" outlineLevel="0" collapsed="false">
      <c r="A8091" s="25" t="s">
        <v>8354</v>
      </c>
      <c r="B8091" s="25" t="s">
        <v>102</v>
      </c>
      <c r="C8091" s="25" t="s">
        <v>111</v>
      </c>
      <c r="D8091" s="25" t="s">
        <v>113</v>
      </c>
      <c r="E8091" s="25" t="s">
        <v>156</v>
      </c>
      <c r="F8091" s="25" t="s">
        <v>155</v>
      </c>
      <c r="G8091" s="26" t="n">
        <v>1699.85</v>
      </c>
      <c r="H8091" s="27" t="n">
        <v>5108</v>
      </c>
      <c r="I8091" s="25" t="s">
        <v>147</v>
      </c>
      <c r="K8091" s="25" t="n">
        <v>1999</v>
      </c>
      <c r="L8091" s="25" t="s">
        <v>186</v>
      </c>
      <c r="M8091" s="25" t="s">
        <v>171</v>
      </c>
      <c r="N8091" s="28" t="n">
        <v>550</v>
      </c>
      <c r="O8091" s="25" t="s">
        <v>55</v>
      </c>
      <c r="P8091" s="29" t="n">
        <v>43000</v>
      </c>
      <c r="Q8091" s="29" t="n">
        <v>43067</v>
      </c>
      <c r="R8091" s="28" t="n">
        <v>0</v>
      </c>
      <c r="S8091" s="28" t="n">
        <f aca="false">IF(O8091="Won",R8091,IF(O8091="Lost",0,N8091))</f>
        <v>0</v>
      </c>
      <c r="T8091" s="30" t="n">
        <f aca="false">IF(AND(P8091&lt;&gt;"",Q8091&lt;&gt;""),Q8091-P8091,"")</f>
        <v>67</v>
      </c>
      <c r="U8091" s="30" t="str">
        <f aca="false">IF(AND(O8091="Engaging",P8091&lt;&gt;""),'Leia-me'!$B$5-P8091,"")</f>
        <v/>
      </c>
      <c r="V8091" s="25" t="str">
        <f aca="false">IF(O8091&lt;&gt;"Engaging","",IF(U8091&lt;='Leia-me'!$B$6,"Saudável",IF(U8091&lt;='Leia-me'!$B$7,"Esfriando",IF(U8091&lt;='Leia-me'!$B$8,"Última chance","Zumbi"))))</f>
        <v/>
      </c>
      <c r="W8091" s="25" t="n">
        <f aca="false">IF(O8091="Won",1,IF(O8091="Lost",0,""))</f>
        <v>0</v>
      </c>
      <c r="Y8091" s="25" t="str">
        <f aca="false">IF(E8091="","Sim","")</f>
        <v/>
      </c>
    </row>
    <row r="8092" customFormat="false" ht="15" hidden="false" customHeight="false" outlineLevel="0" collapsed="false">
      <c r="A8092" s="25" t="s">
        <v>8355</v>
      </c>
      <c r="B8092" s="25" t="s">
        <v>102</v>
      </c>
      <c r="C8092" s="25" t="s">
        <v>111</v>
      </c>
      <c r="D8092" s="25" t="s">
        <v>113</v>
      </c>
      <c r="E8092" s="25" t="s">
        <v>1187</v>
      </c>
      <c r="F8092" s="25" t="s">
        <v>159</v>
      </c>
      <c r="G8092" s="26" t="n">
        <v>2059.9</v>
      </c>
      <c r="H8092" s="27" t="n">
        <v>3644</v>
      </c>
      <c r="I8092" s="25" t="s">
        <v>147</v>
      </c>
      <c r="K8092" s="25" t="n">
        <v>1988</v>
      </c>
      <c r="L8092" s="25" t="s">
        <v>148</v>
      </c>
      <c r="M8092" s="25" t="s">
        <v>149</v>
      </c>
      <c r="N8092" s="28" t="n">
        <v>55</v>
      </c>
      <c r="O8092" s="25" t="s">
        <v>54</v>
      </c>
      <c r="P8092" s="29" t="n">
        <v>43001</v>
      </c>
      <c r="Q8092" s="29" t="n">
        <v>43009</v>
      </c>
      <c r="R8092" s="28" t="n">
        <v>57</v>
      </c>
      <c r="S8092" s="28" t="n">
        <f aca="false">IF(O8092="Won",R8092,IF(O8092="Lost",0,N8092))</f>
        <v>57</v>
      </c>
      <c r="T8092" s="30" t="n">
        <f aca="false">IF(AND(P8092&lt;&gt;"",Q8092&lt;&gt;""),Q8092-P8092,"")</f>
        <v>8</v>
      </c>
      <c r="U8092" s="30" t="str">
        <f aca="false">IF(AND(O8092="Engaging",P8092&lt;&gt;""),'Leia-me'!$B$5-P8092,"")</f>
        <v/>
      </c>
      <c r="V8092" s="25" t="str">
        <f aca="false">IF(O8092&lt;&gt;"Engaging","",IF(U8092&lt;='Leia-me'!$B$6,"Saudável",IF(U8092&lt;='Leia-me'!$B$7,"Esfriando",IF(U8092&lt;='Leia-me'!$B$8,"Última chance","Zumbi"))))</f>
        <v/>
      </c>
      <c r="W8092" s="25" t="n">
        <f aca="false">IF(O8092="Won",1,IF(O8092="Lost",0,""))</f>
        <v>1</v>
      </c>
      <c r="Y8092" s="25" t="str">
        <f aca="false">IF(E8092="","Sim","")</f>
        <v/>
      </c>
    </row>
    <row r="8093" customFormat="false" ht="15" hidden="false" customHeight="false" outlineLevel="0" collapsed="false">
      <c r="A8093" s="25" t="s">
        <v>8356</v>
      </c>
      <c r="B8093" s="25" t="s">
        <v>102</v>
      </c>
      <c r="C8093" s="25" t="s">
        <v>111</v>
      </c>
      <c r="D8093" s="25" t="s">
        <v>113</v>
      </c>
      <c r="E8093" s="25" t="s">
        <v>636</v>
      </c>
      <c r="F8093" s="25" t="s">
        <v>267</v>
      </c>
      <c r="G8093" s="26" t="n">
        <v>405.59</v>
      </c>
      <c r="H8093" s="27" t="n">
        <v>1179</v>
      </c>
      <c r="I8093" s="25" t="s">
        <v>637</v>
      </c>
      <c r="J8093" s="25" t="s">
        <v>266</v>
      </c>
      <c r="K8093" s="25" t="n">
        <v>1987</v>
      </c>
      <c r="L8093" s="25" t="s">
        <v>160</v>
      </c>
      <c r="M8093" s="25" t="s">
        <v>149</v>
      </c>
      <c r="N8093" s="28" t="n">
        <v>3393</v>
      </c>
      <c r="O8093" s="25" t="s">
        <v>55</v>
      </c>
      <c r="P8093" s="29" t="n">
        <v>43002</v>
      </c>
      <c r="Q8093" s="29" t="n">
        <v>43088</v>
      </c>
      <c r="R8093" s="28" t="n">
        <v>0</v>
      </c>
      <c r="S8093" s="28" t="n">
        <f aca="false">IF(O8093="Won",R8093,IF(O8093="Lost",0,N8093))</f>
        <v>0</v>
      </c>
      <c r="T8093" s="30" t="n">
        <f aca="false">IF(AND(P8093&lt;&gt;"",Q8093&lt;&gt;""),Q8093-P8093,"")</f>
        <v>86</v>
      </c>
      <c r="U8093" s="30" t="str">
        <f aca="false">IF(AND(O8093="Engaging",P8093&lt;&gt;""),'Leia-me'!$B$5-P8093,"")</f>
        <v/>
      </c>
      <c r="V8093" s="25" t="str">
        <f aca="false">IF(O8093&lt;&gt;"Engaging","",IF(U8093&lt;='Leia-me'!$B$6,"Saudável",IF(U8093&lt;='Leia-me'!$B$7,"Esfriando",IF(U8093&lt;='Leia-me'!$B$8,"Última chance","Zumbi"))))</f>
        <v/>
      </c>
      <c r="W8093" s="25" t="n">
        <f aca="false">IF(O8093="Won",1,IF(O8093="Lost",0,""))</f>
        <v>0</v>
      </c>
      <c r="Y8093" s="25" t="str">
        <f aca="false">IF(E8093="","Sim","")</f>
        <v/>
      </c>
    </row>
    <row r="8094" customFormat="false" ht="15" hidden="false" customHeight="false" outlineLevel="0" collapsed="false">
      <c r="A8094" s="25" t="s">
        <v>8357</v>
      </c>
      <c r="B8094" s="25" t="s">
        <v>102</v>
      </c>
      <c r="C8094" s="25" t="s">
        <v>111</v>
      </c>
      <c r="D8094" s="25" t="s">
        <v>113</v>
      </c>
      <c r="E8094" s="25" t="s">
        <v>1351</v>
      </c>
      <c r="F8094" s="25" t="s">
        <v>177</v>
      </c>
      <c r="G8094" s="26" t="n">
        <v>7537.24</v>
      </c>
      <c r="H8094" s="27" t="n">
        <v>20293</v>
      </c>
      <c r="I8094" s="25" t="s">
        <v>147</v>
      </c>
      <c r="K8094" s="25" t="n">
        <v>1993</v>
      </c>
      <c r="L8094" s="25" t="s">
        <v>186</v>
      </c>
      <c r="M8094" s="25" t="s">
        <v>171</v>
      </c>
      <c r="N8094" s="28" t="n">
        <v>550</v>
      </c>
      <c r="O8094" s="25" t="s">
        <v>54</v>
      </c>
      <c r="P8094" s="29" t="n">
        <v>43003</v>
      </c>
      <c r="Q8094" s="29" t="n">
        <v>43052</v>
      </c>
      <c r="R8094" s="28" t="n">
        <v>549</v>
      </c>
      <c r="S8094" s="28" t="n">
        <f aca="false">IF(O8094="Won",R8094,IF(O8094="Lost",0,N8094))</f>
        <v>549</v>
      </c>
      <c r="T8094" s="30" t="n">
        <f aca="false">IF(AND(P8094&lt;&gt;"",Q8094&lt;&gt;""),Q8094-P8094,"")</f>
        <v>49</v>
      </c>
      <c r="U8094" s="30" t="str">
        <f aca="false">IF(AND(O8094="Engaging",P8094&lt;&gt;""),'Leia-me'!$B$5-P8094,"")</f>
        <v/>
      </c>
      <c r="V8094" s="25" t="str">
        <f aca="false">IF(O8094&lt;&gt;"Engaging","",IF(U8094&lt;='Leia-me'!$B$6,"Saudável",IF(U8094&lt;='Leia-me'!$B$7,"Esfriando",IF(U8094&lt;='Leia-me'!$B$8,"Última chance","Zumbi"))))</f>
        <v/>
      </c>
      <c r="W8094" s="25" t="n">
        <f aca="false">IF(O8094="Won",1,IF(O8094="Lost",0,""))</f>
        <v>1</v>
      </c>
      <c r="Y8094" s="25" t="str">
        <f aca="false">IF(E8094="","Sim","")</f>
        <v/>
      </c>
    </row>
    <row r="8095" customFormat="false" ht="15" hidden="false" customHeight="false" outlineLevel="0" collapsed="false">
      <c r="A8095" s="25" t="s">
        <v>8358</v>
      </c>
      <c r="B8095" s="25" t="s">
        <v>102</v>
      </c>
      <c r="C8095" s="25" t="s">
        <v>111</v>
      </c>
      <c r="D8095" s="25" t="s">
        <v>113</v>
      </c>
      <c r="E8095" s="25" t="s">
        <v>1646</v>
      </c>
      <c r="F8095" s="25" t="s">
        <v>185</v>
      </c>
      <c r="G8095" s="26" t="n">
        <v>587.72</v>
      </c>
      <c r="H8095" s="27" t="n">
        <v>1501</v>
      </c>
      <c r="I8095" s="25" t="s">
        <v>147</v>
      </c>
      <c r="K8095" s="25" t="n">
        <v>2010</v>
      </c>
      <c r="L8095" s="25" t="s">
        <v>1834</v>
      </c>
      <c r="M8095" s="25" t="s">
        <v>171</v>
      </c>
      <c r="N8095" s="28" t="n">
        <v>4821</v>
      </c>
      <c r="O8095" s="25" t="s">
        <v>54</v>
      </c>
      <c r="P8095" s="29" t="n">
        <v>43003</v>
      </c>
      <c r="Q8095" s="29" t="n">
        <v>43051</v>
      </c>
      <c r="R8095" s="28" t="n">
        <v>4828</v>
      </c>
      <c r="S8095" s="28" t="n">
        <f aca="false">IF(O8095="Won",R8095,IF(O8095="Lost",0,N8095))</f>
        <v>4828</v>
      </c>
      <c r="T8095" s="30" t="n">
        <f aca="false">IF(AND(P8095&lt;&gt;"",Q8095&lt;&gt;""),Q8095-P8095,"")</f>
        <v>48</v>
      </c>
      <c r="U8095" s="30" t="str">
        <f aca="false">IF(AND(O8095="Engaging",P8095&lt;&gt;""),'Leia-me'!$B$5-P8095,"")</f>
        <v/>
      </c>
      <c r="V8095" s="25" t="str">
        <f aca="false">IF(O8095&lt;&gt;"Engaging","",IF(U8095&lt;='Leia-me'!$B$6,"Saudável",IF(U8095&lt;='Leia-me'!$B$7,"Esfriando",IF(U8095&lt;='Leia-me'!$B$8,"Última chance","Zumbi"))))</f>
        <v/>
      </c>
      <c r="W8095" s="25" t="n">
        <f aca="false">IF(O8095="Won",1,IF(O8095="Lost",0,""))</f>
        <v>1</v>
      </c>
      <c r="X8095" s="25" t="s">
        <v>1835</v>
      </c>
      <c r="Y8095" s="25" t="str">
        <f aca="false">IF(E8095="","Sim","")</f>
        <v/>
      </c>
    </row>
    <row r="8096" customFormat="false" ht="15" hidden="false" customHeight="false" outlineLevel="0" collapsed="false">
      <c r="A8096" s="25" t="s">
        <v>8359</v>
      </c>
      <c r="B8096" s="25" t="s">
        <v>102</v>
      </c>
      <c r="C8096" s="25" t="s">
        <v>111</v>
      </c>
      <c r="D8096" s="25" t="s">
        <v>113</v>
      </c>
      <c r="E8096" s="25" t="s">
        <v>633</v>
      </c>
      <c r="F8096" s="25" t="s">
        <v>211</v>
      </c>
      <c r="G8096" s="26" t="n">
        <v>1388.67</v>
      </c>
      <c r="H8096" s="27" t="n">
        <v>3583</v>
      </c>
      <c r="I8096" s="25" t="s">
        <v>147</v>
      </c>
      <c r="K8096" s="25" t="n">
        <v>1989</v>
      </c>
      <c r="L8096" s="25" t="s">
        <v>1834</v>
      </c>
      <c r="M8096" s="25" t="s">
        <v>171</v>
      </c>
      <c r="N8096" s="28" t="n">
        <v>4821</v>
      </c>
      <c r="O8096" s="25" t="s">
        <v>54</v>
      </c>
      <c r="P8096" s="29" t="n">
        <v>43004</v>
      </c>
      <c r="Q8096" s="29" t="n">
        <v>43013</v>
      </c>
      <c r="R8096" s="28" t="n">
        <v>4727</v>
      </c>
      <c r="S8096" s="28" t="n">
        <f aca="false">IF(O8096="Won",R8096,IF(O8096="Lost",0,N8096))</f>
        <v>4727</v>
      </c>
      <c r="T8096" s="30" t="n">
        <f aca="false">IF(AND(P8096&lt;&gt;"",Q8096&lt;&gt;""),Q8096-P8096,"")</f>
        <v>9</v>
      </c>
      <c r="U8096" s="30" t="str">
        <f aca="false">IF(AND(O8096="Engaging",P8096&lt;&gt;""),'Leia-me'!$B$5-P8096,"")</f>
        <v/>
      </c>
      <c r="V8096" s="25" t="str">
        <f aca="false">IF(O8096&lt;&gt;"Engaging","",IF(U8096&lt;='Leia-me'!$B$6,"Saudável",IF(U8096&lt;='Leia-me'!$B$7,"Esfriando",IF(U8096&lt;='Leia-me'!$B$8,"Última chance","Zumbi"))))</f>
        <v/>
      </c>
      <c r="W8096" s="25" t="n">
        <f aca="false">IF(O8096="Won",1,IF(O8096="Lost",0,""))</f>
        <v>1</v>
      </c>
      <c r="X8096" s="25" t="s">
        <v>1835</v>
      </c>
      <c r="Y8096" s="25" t="str">
        <f aca="false">IF(E8096="","Sim","")</f>
        <v/>
      </c>
    </row>
    <row r="8097" customFormat="false" ht="15" hidden="false" customHeight="false" outlineLevel="0" collapsed="false">
      <c r="A8097" s="25" t="s">
        <v>8360</v>
      </c>
      <c r="B8097" s="25" t="s">
        <v>102</v>
      </c>
      <c r="C8097" s="25" t="s">
        <v>111</v>
      </c>
      <c r="D8097" s="25" t="s">
        <v>113</v>
      </c>
      <c r="E8097" s="25" t="s">
        <v>860</v>
      </c>
      <c r="F8097" s="25" t="s">
        <v>168</v>
      </c>
      <c r="G8097" s="26" t="n">
        <v>894.37</v>
      </c>
      <c r="H8097" s="27" t="n">
        <v>1593</v>
      </c>
      <c r="I8097" s="25" t="s">
        <v>861</v>
      </c>
      <c r="K8097" s="25" t="n">
        <v>2008</v>
      </c>
      <c r="L8097" s="25" t="s">
        <v>148</v>
      </c>
      <c r="M8097" s="25" t="s">
        <v>149</v>
      </c>
      <c r="N8097" s="28" t="n">
        <v>55</v>
      </c>
      <c r="O8097" s="25" t="s">
        <v>54</v>
      </c>
      <c r="P8097" s="29" t="n">
        <v>43004</v>
      </c>
      <c r="Q8097" s="29" t="n">
        <v>43010</v>
      </c>
      <c r="R8097" s="28" t="n">
        <v>65</v>
      </c>
      <c r="S8097" s="28" t="n">
        <f aca="false">IF(O8097="Won",R8097,IF(O8097="Lost",0,N8097))</f>
        <v>65</v>
      </c>
      <c r="T8097" s="30" t="n">
        <f aca="false">IF(AND(P8097&lt;&gt;"",Q8097&lt;&gt;""),Q8097-P8097,"")</f>
        <v>6</v>
      </c>
      <c r="U8097" s="30" t="str">
        <f aca="false">IF(AND(O8097="Engaging",P8097&lt;&gt;""),'Leia-me'!$B$5-P8097,"")</f>
        <v/>
      </c>
      <c r="V8097" s="25" t="str">
        <f aca="false">IF(O8097&lt;&gt;"Engaging","",IF(U8097&lt;='Leia-me'!$B$6,"Saudável",IF(U8097&lt;='Leia-me'!$B$7,"Esfriando",IF(U8097&lt;='Leia-me'!$B$8,"Última chance","Zumbi"))))</f>
        <v/>
      </c>
      <c r="W8097" s="25" t="n">
        <f aca="false">IF(O8097="Won",1,IF(O8097="Lost",0,""))</f>
        <v>1</v>
      </c>
      <c r="Y8097" s="25" t="str">
        <f aca="false">IF(E8097="","Sim","")</f>
        <v/>
      </c>
    </row>
    <row r="8098" customFormat="false" ht="15" hidden="false" customHeight="false" outlineLevel="0" collapsed="false">
      <c r="A8098" s="25" t="s">
        <v>8361</v>
      </c>
      <c r="B8098" s="25" t="s">
        <v>102</v>
      </c>
      <c r="C8098" s="25" t="s">
        <v>111</v>
      </c>
      <c r="D8098" s="25" t="s">
        <v>113</v>
      </c>
      <c r="G8098" s="31"/>
      <c r="H8098" s="32"/>
      <c r="L8098" s="25" t="s">
        <v>186</v>
      </c>
      <c r="M8098" s="25" t="s">
        <v>171</v>
      </c>
      <c r="N8098" s="28" t="n">
        <v>550</v>
      </c>
      <c r="O8098" s="25" t="s">
        <v>56</v>
      </c>
      <c r="P8098" s="29" t="n">
        <v>43008</v>
      </c>
      <c r="Q8098" s="33"/>
      <c r="R8098" s="34"/>
      <c r="S8098" s="28" t="n">
        <f aca="false">IF(O8098="Won",R8098,IF(O8098="Lost",0,N8098))</f>
        <v>550</v>
      </c>
      <c r="T8098" s="30" t="str">
        <f aca="false">IF(AND(P8098&lt;&gt;"",Q8098&lt;&gt;""),Q8098-P8098,"")</f>
        <v/>
      </c>
      <c r="U8098" s="30" t="n">
        <f aca="false">IF(AND(O8098="Engaging",P8098&lt;&gt;""),'Leia-me'!$B$5-P8098,"")</f>
        <v>92</v>
      </c>
      <c r="V8098" s="25" t="str">
        <f aca="false">IF(O8098&lt;&gt;"Engaging","",IF(U8098&lt;='Leia-me'!$B$6,"Saudável",IF(U8098&lt;='Leia-me'!$B$7,"Esfriando",IF(U8098&lt;='Leia-me'!$B$8,"Última chance","Zumbi"))))</f>
        <v>Esfriando</v>
      </c>
      <c r="W8098" s="25" t="str">
        <f aca="false">IF(O8098="Won",1,IF(O8098="Lost",0,""))</f>
        <v/>
      </c>
      <c r="Y8098" s="25" t="str">
        <f aca="false">IF(E8098="","Sim","")</f>
        <v>Sim</v>
      </c>
    </row>
    <row r="8099" customFormat="false" ht="15" hidden="false" customHeight="false" outlineLevel="0" collapsed="false">
      <c r="A8099" s="25" t="s">
        <v>8362</v>
      </c>
      <c r="B8099" s="25" t="s">
        <v>102</v>
      </c>
      <c r="C8099" s="25" t="s">
        <v>111</v>
      </c>
      <c r="D8099" s="25" t="s">
        <v>113</v>
      </c>
      <c r="E8099" s="25" t="s">
        <v>5204</v>
      </c>
      <c r="F8099" s="25" t="s">
        <v>155</v>
      </c>
      <c r="G8099" s="26" t="n">
        <v>1188.42</v>
      </c>
      <c r="H8099" s="27" t="n">
        <v>3015</v>
      </c>
      <c r="I8099" s="25" t="s">
        <v>147</v>
      </c>
      <c r="K8099" s="25" t="n">
        <v>1994</v>
      </c>
      <c r="L8099" s="25" t="s">
        <v>186</v>
      </c>
      <c r="M8099" s="25" t="s">
        <v>171</v>
      </c>
      <c r="N8099" s="28" t="n">
        <v>550</v>
      </c>
      <c r="O8099" s="25" t="s">
        <v>55</v>
      </c>
      <c r="P8099" s="29" t="n">
        <v>43008</v>
      </c>
      <c r="Q8099" s="29" t="n">
        <v>43016</v>
      </c>
      <c r="R8099" s="28" t="n">
        <v>0</v>
      </c>
      <c r="S8099" s="28" t="n">
        <f aca="false">IF(O8099="Won",R8099,IF(O8099="Lost",0,N8099))</f>
        <v>0</v>
      </c>
      <c r="T8099" s="30" t="n">
        <f aca="false">IF(AND(P8099&lt;&gt;"",Q8099&lt;&gt;""),Q8099-P8099,"")</f>
        <v>8</v>
      </c>
      <c r="U8099" s="30" t="str">
        <f aca="false">IF(AND(O8099="Engaging",P8099&lt;&gt;""),'Leia-me'!$B$5-P8099,"")</f>
        <v/>
      </c>
      <c r="V8099" s="25" t="str">
        <f aca="false">IF(O8099&lt;&gt;"Engaging","",IF(U8099&lt;='Leia-me'!$B$6,"Saudável",IF(U8099&lt;='Leia-me'!$B$7,"Esfriando",IF(U8099&lt;='Leia-me'!$B$8,"Última chance","Zumbi"))))</f>
        <v/>
      </c>
      <c r="W8099" s="25" t="n">
        <f aca="false">IF(O8099="Won",1,IF(O8099="Lost",0,""))</f>
        <v>0</v>
      </c>
      <c r="Y8099" s="25" t="str">
        <f aca="false">IF(E8099="","Sim","")</f>
        <v/>
      </c>
    </row>
    <row r="8100" customFormat="false" ht="15" hidden="false" customHeight="false" outlineLevel="0" collapsed="false">
      <c r="A8100" s="25" t="s">
        <v>8363</v>
      </c>
      <c r="B8100" s="25" t="s">
        <v>102</v>
      </c>
      <c r="C8100" s="25" t="s">
        <v>111</v>
      </c>
      <c r="D8100" s="25" t="s">
        <v>113</v>
      </c>
      <c r="E8100" s="25" t="s">
        <v>428</v>
      </c>
      <c r="F8100" s="25" t="s">
        <v>267</v>
      </c>
      <c r="G8100" s="26" t="n">
        <v>792.46</v>
      </c>
      <c r="H8100" s="27" t="n">
        <v>1299</v>
      </c>
      <c r="I8100" s="25" t="s">
        <v>147</v>
      </c>
      <c r="K8100" s="25" t="n">
        <v>1982</v>
      </c>
      <c r="L8100" s="25" t="s">
        <v>186</v>
      </c>
      <c r="M8100" s="25" t="s">
        <v>171</v>
      </c>
      <c r="N8100" s="28" t="n">
        <v>550</v>
      </c>
      <c r="O8100" s="25" t="s">
        <v>54</v>
      </c>
      <c r="P8100" s="29" t="n">
        <v>43010</v>
      </c>
      <c r="Q8100" s="29" t="n">
        <v>43043</v>
      </c>
      <c r="R8100" s="28" t="n">
        <v>631</v>
      </c>
      <c r="S8100" s="28" t="n">
        <f aca="false">IF(O8100="Won",R8100,IF(O8100="Lost",0,N8100))</f>
        <v>631</v>
      </c>
      <c r="T8100" s="30" t="n">
        <f aca="false">IF(AND(P8100&lt;&gt;"",Q8100&lt;&gt;""),Q8100-P8100,"")</f>
        <v>33</v>
      </c>
      <c r="U8100" s="30" t="str">
        <f aca="false">IF(AND(O8100="Engaging",P8100&lt;&gt;""),'Leia-me'!$B$5-P8100,"")</f>
        <v/>
      </c>
      <c r="V8100" s="25" t="str">
        <f aca="false">IF(O8100&lt;&gt;"Engaging","",IF(U8100&lt;='Leia-me'!$B$6,"Saudável",IF(U8100&lt;='Leia-me'!$B$7,"Esfriando",IF(U8100&lt;='Leia-me'!$B$8,"Última chance","Zumbi"))))</f>
        <v/>
      </c>
      <c r="W8100" s="25" t="n">
        <f aca="false">IF(O8100="Won",1,IF(O8100="Lost",0,""))</f>
        <v>1</v>
      </c>
      <c r="Y8100" s="25" t="str">
        <f aca="false">IF(E8100="","Sim","")</f>
        <v/>
      </c>
    </row>
    <row r="8101" customFormat="false" ht="15" hidden="false" customHeight="false" outlineLevel="0" collapsed="false">
      <c r="A8101" s="25" t="s">
        <v>8364</v>
      </c>
      <c r="B8101" s="25" t="s">
        <v>102</v>
      </c>
      <c r="C8101" s="25" t="s">
        <v>111</v>
      </c>
      <c r="D8101" s="25" t="s">
        <v>113</v>
      </c>
      <c r="G8101" s="31"/>
      <c r="H8101" s="32"/>
      <c r="L8101" s="25" t="s">
        <v>186</v>
      </c>
      <c r="M8101" s="25" t="s">
        <v>171</v>
      </c>
      <c r="N8101" s="28" t="n">
        <v>550</v>
      </c>
      <c r="O8101" s="25" t="s">
        <v>56</v>
      </c>
      <c r="P8101" s="29" t="n">
        <v>43011</v>
      </c>
      <c r="Q8101" s="33"/>
      <c r="R8101" s="34"/>
      <c r="S8101" s="28" t="n">
        <f aca="false">IF(O8101="Won",R8101,IF(O8101="Lost",0,N8101))</f>
        <v>550</v>
      </c>
      <c r="T8101" s="30" t="str">
        <f aca="false">IF(AND(P8101&lt;&gt;"",Q8101&lt;&gt;""),Q8101-P8101,"")</f>
        <v/>
      </c>
      <c r="U8101" s="30" t="n">
        <f aca="false">IF(AND(O8101="Engaging",P8101&lt;&gt;""),'Leia-me'!$B$5-P8101,"")</f>
        <v>89</v>
      </c>
      <c r="V8101" s="25" t="str">
        <f aca="false">IF(O8101&lt;&gt;"Engaging","",IF(U8101&lt;='Leia-me'!$B$6,"Saudável",IF(U8101&lt;='Leia-me'!$B$7,"Esfriando",IF(U8101&lt;='Leia-me'!$B$8,"Última chance","Zumbi"))))</f>
        <v>Esfriando</v>
      </c>
      <c r="W8101" s="25" t="str">
        <f aca="false">IF(O8101="Won",1,IF(O8101="Lost",0,""))</f>
        <v/>
      </c>
      <c r="Y8101" s="25" t="str">
        <f aca="false">IF(E8101="","Sim","")</f>
        <v>Sim</v>
      </c>
    </row>
    <row r="8102" customFormat="false" ht="15" hidden="false" customHeight="false" outlineLevel="0" collapsed="false">
      <c r="A8102" s="25" t="s">
        <v>8365</v>
      </c>
      <c r="B8102" s="25" t="s">
        <v>102</v>
      </c>
      <c r="C8102" s="25" t="s">
        <v>111</v>
      </c>
      <c r="D8102" s="25" t="s">
        <v>113</v>
      </c>
      <c r="E8102" s="25" t="s">
        <v>633</v>
      </c>
      <c r="F8102" s="25" t="s">
        <v>211</v>
      </c>
      <c r="G8102" s="26" t="n">
        <v>1388.67</v>
      </c>
      <c r="H8102" s="27" t="n">
        <v>3583</v>
      </c>
      <c r="I8102" s="25" t="s">
        <v>147</v>
      </c>
      <c r="K8102" s="25" t="n">
        <v>1989</v>
      </c>
      <c r="L8102" s="25" t="s">
        <v>186</v>
      </c>
      <c r="M8102" s="25" t="s">
        <v>171</v>
      </c>
      <c r="N8102" s="28" t="n">
        <v>550</v>
      </c>
      <c r="O8102" s="25" t="s">
        <v>55</v>
      </c>
      <c r="P8102" s="29" t="n">
        <v>43012</v>
      </c>
      <c r="Q8102" s="29" t="n">
        <v>43056</v>
      </c>
      <c r="R8102" s="28" t="n">
        <v>0</v>
      </c>
      <c r="S8102" s="28" t="n">
        <f aca="false">IF(O8102="Won",R8102,IF(O8102="Lost",0,N8102))</f>
        <v>0</v>
      </c>
      <c r="T8102" s="30" t="n">
        <f aca="false">IF(AND(P8102&lt;&gt;"",Q8102&lt;&gt;""),Q8102-P8102,"")</f>
        <v>44</v>
      </c>
      <c r="U8102" s="30" t="str">
        <f aca="false">IF(AND(O8102="Engaging",P8102&lt;&gt;""),'Leia-me'!$B$5-P8102,"")</f>
        <v/>
      </c>
      <c r="V8102" s="25" t="str">
        <f aca="false">IF(O8102&lt;&gt;"Engaging","",IF(U8102&lt;='Leia-me'!$B$6,"Saudável",IF(U8102&lt;='Leia-me'!$B$7,"Esfriando",IF(U8102&lt;='Leia-me'!$B$8,"Última chance","Zumbi"))))</f>
        <v/>
      </c>
      <c r="W8102" s="25" t="n">
        <f aca="false">IF(O8102="Won",1,IF(O8102="Lost",0,""))</f>
        <v>0</v>
      </c>
      <c r="Y8102" s="25" t="str">
        <f aca="false">IF(E8102="","Sim","")</f>
        <v/>
      </c>
    </row>
    <row r="8103" customFormat="false" ht="15" hidden="false" customHeight="false" outlineLevel="0" collapsed="false">
      <c r="A8103" s="25" t="s">
        <v>8366</v>
      </c>
      <c r="B8103" s="25" t="s">
        <v>102</v>
      </c>
      <c r="C8103" s="25" t="s">
        <v>111</v>
      </c>
      <c r="D8103" s="25" t="s">
        <v>113</v>
      </c>
      <c r="G8103" s="31"/>
      <c r="H8103" s="32"/>
      <c r="L8103" s="25" t="s">
        <v>1834</v>
      </c>
      <c r="M8103" s="25" t="s">
        <v>171</v>
      </c>
      <c r="N8103" s="28" t="n">
        <v>4821</v>
      </c>
      <c r="O8103" s="25" t="s">
        <v>56</v>
      </c>
      <c r="P8103" s="29" t="n">
        <v>43013</v>
      </c>
      <c r="Q8103" s="33"/>
      <c r="R8103" s="34"/>
      <c r="S8103" s="28" t="n">
        <f aca="false">IF(O8103="Won",R8103,IF(O8103="Lost",0,N8103))</f>
        <v>4821</v>
      </c>
      <c r="T8103" s="30" t="str">
        <f aca="false">IF(AND(P8103&lt;&gt;"",Q8103&lt;&gt;""),Q8103-P8103,"")</f>
        <v/>
      </c>
      <c r="U8103" s="30" t="n">
        <f aca="false">IF(AND(O8103="Engaging",P8103&lt;&gt;""),'Leia-me'!$B$5-P8103,"")</f>
        <v>87</v>
      </c>
      <c r="V8103" s="25" t="str">
        <f aca="false">IF(O8103&lt;&gt;"Engaging","",IF(U8103&lt;='Leia-me'!$B$6,"Saudável",IF(U8103&lt;='Leia-me'!$B$7,"Esfriando",IF(U8103&lt;='Leia-me'!$B$8,"Última chance","Zumbi"))))</f>
        <v>Saudável</v>
      </c>
      <c r="W8103" s="25" t="str">
        <f aca="false">IF(O8103="Won",1,IF(O8103="Lost",0,""))</f>
        <v/>
      </c>
      <c r="X8103" s="25" t="s">
        <v>1835</v>
      </c>
      <c r="Y8103" s="25" t="str">
        <f aca="false">IF(E8103="","Sim","")</f>
        <v>Sim</v>
      </c>
    </row>
    <row r="8104" customFormat="false" ht="15" hidden="false" customHeight="false" outlineLevel="0" collapsed="false">
      <c r="A8104" s="25" t="s">
        <v>8367</v>
      </c>
      <c r="B8104" s="25" t="s">
        <v>102</v>
      </c>
      <c r="C8104" s="25" t="s">
        <v>111</v>
      </c>
      <c r="D8104" s="25" t="s">
        <v>113</v>
      </c>
      <c r="E8104" s="25" t="s">
        <v>449</v>
      </c>
      <c r="F8104" s="25" t="s">
        <v>192</v>
      </c>
      <c r="G8104" s="26" t="n">
        <v>98.79</v>
      </c>
      <c r="H8104" s="27" t="n">
        <v>96</v>
      </c>
      <c r="I8104" s="25" t="s">
        <v>147</v>
      </c>
      <c r="J8104" s="25" t="s">
        <v>445</v>
      </c>
      <c r="K8104" s="25" t="n">
        <v>2013</v>
      </c>
      <c r="L8104" s="25" t="s">
        <v>186</v>
      </c>
      <c r="M8104" s="25" t="s">
        <v>171</v>
      </c>
      <c r="N8104" s="28" t="n">
        <v>550</v>
      </c>
      <c r="O8104" s="25" t="s">
        <v>54</v>
      </c>
      <c r="P8104" s="29" t="n">
        <v>43015</v>
      </c>
      <c r="Q8104" s="29" t="n">
        <v>43077</v>
      </c>
      <c r="R8104" s="28" t="n">
        <v>488</v>
      </c>
      <c r="S8104" s="28" t="n">
        <f aca="false">IF(O8104="Won",R8104,IF(O8104="Lost",0,N8104))</f>
        <v>488</v>
      </c>
      <c r="T8104" s="30" t="n">
        <f aca="false">IF(AND(P8104&lt;&gt;"",Q8104&lt;&gt;""),Q8104-P8104,"")</f>
        <v>62</v>
      </c>
      <c r="U8104" s="30" t="str">
        <f aca="false">IF(AND(O8104="Engaging",P8104&lt;&gt;""),'Leia-me'!$B$5-P8104,"")</f>
        <v/>
      </c>
      <c r="V8104" s="25" t="str">
        <f aca="false">IF(O8104&lt;&gt;"Engaging","",IF(U8104&lt;='Leia-me'!$B$6,"Saudável",IF(U8104&lt;='Leia-me'!$B$7,"Esfriando",IF(U8104&lt;='Leia-me'!$B$8,"Última chance","Zumbi"))))</f>
        <v/>
      </c>
      <c r="W8104" s="25" t="n">
        <f aca="false">IF(O8104="Won",1,IF(O8104="Lost",0,""))</f>
        <v>1</v>
      </c>
      <c r="Y8104" s="25" t="str">
        <f aca="false">IF(E8104="","Sim","")</f>
        <v/>
      </c>
    </row>
    <row r="8105" customFormat="false" ht="15" hidden="false" customHeight="false" outlineLevel="0" collapsed="false">
      <c r="A8105" s="25" t="s">
        <v>8368</v>
      </c>
      <c r="B8105" s="25" t="s">
        <v>102</v>
      </c>
      <c r="C8105" s="25" t="s">
        <v>111</v>
      </c>
      <c r="D8105" s="25" t="s">
        <v>113</v>
      </c>
      <c r="E8105" s="25" t="s">
        <v>665</v>
      </c>
      <c r="F8105" s="25" t="s">
        <v>211</v>
      </c>
      <c r="G8105" s="26" t="n">
        <v>4968.91</v>
      </c>
      <c r="H8105" s="27" t="n">
        <v>7523</v>
      </c>
      <c r="I8105" s="25" t="s">
        <v>147</v>
      </c>
      <c r="K8105" s="25" t="n">
        <v>1990</v>
      </c>
      <c r="L8105" s="25" t="s">
        <v>178</v>
      </c>
      <c r="M8105" s="25" t="s">
        <v>171</v>
      </c>
      <c r="N8105" s="28" t="n">
        <v>5482</v>
      </c>
      <c r="O8105" s="25" t="s">
        <v>54</v>
      </c>
      <c r="P8105" s="29" t="n">
        <v>43016</v>
      </c>
      <c r="Q8105" s="29" t="n">
        <v>43024</v>
      </c>
      <c r="R8105" s="28" t="n">
        <v>4989</v>
      </c>
      <c r="S8105" s="28" t="n">
        <f aca="false">IF(O8105="Won",R8105,IF(O8105="Lost",0,N8105))</f>
        <v>4989</v>
      </c>
      <c r="T8105" s="30" t="n">
        <f aca="false">IF(AND(P8105&lt;&gt;"",Q8105&lt;&gt;""),Q8105-P8105,"")</f>
        <v>8</v>
      </c>
      <c r="U8105" s="30" t="str">
        <f aca="false">IF(AND(O8105="Engaging",P8105&lt;&gt;""),'Leia-me'!$B$5-P8105,"")</f>
        <v/>
      </c>
      <c r="V8105" s="25" t="str">
        <f aca="false">IF(O8105&lt;&gt;"Engaging","",IF(U8105&lt;='Leia-me'!$B$6,"Saudável",IF(U8105&lt;='Leia-me'!$B$7,"Esfriando",IF(U8105&lt;='Leia-me'!$B$8,"Última chance","Zumbi"))))</f>
        <v/>
      </c>
      <c r="W8105" s="25" t="n">
        <f aca="false">IF(O8105="Won",1,IF(O8105="Lost",0,""))</f>
        <v>1</v>
      </c>
      <c r="Y8105" s="25" t="str">
        <f aca="false">IF(E8105="","Sim","")</f>
        <v/>
      </c>
    </row>
    <row r="8106" customFormat="false" ht="15" hidden="false" customHeight="false" outlineLevel="0" collapsed="false">
      <c r="A8106" s="25" t="s">
        <v>8369</v>
      </c>
      <c r="B8106" s="25" t="s">
        <v>102</v>
      </c>
      <c r="C8106" s="25" t="s">
        <v>111</v>
      </c>
      <c r="D8106" s="25" t="s">
        <v>113</v>
      </c>
      <c r="E8106" s="25" t="s">
        <v>2754</v>
      </c>
      <c r="F8106" s="25" t="s">
        <v>267</v>
      </c>
      <c r="G8106" s="26" t="n">
        <v>1012.72</v>
      </c>
      <c r="H8106" s="27" t="n">
        <v>3492</v>
      </c>
      <c r="I8106" s="25" t="s">
        <v>2755</v>
      </c>
      <c r="K8106" s="25" t="n">
        <v>1991</v>
      </c>
      <c r="L8106" s="25" t="s">
        <v>1834</v>
      </c>
      <c r="M8106" s="25" t="s">
        <v>171</v>
      </c>
      <c r="N8106" s="28" t="n">
        <v>4821</v>
      </c>
      <c r="O8106" s="25" t="s">
        <v>54</v>
      </c>
      <c r="P8106" s="29" t="n">
        <v>43016</v>
      </c>
      <c r="Q8106" s="29" t="n">
        <v>43062</v>
      </c>
      <c r="R8106" s="28" t="n">
        <v>4780</v>
      </c>
      <c r="S8106" s="28" t="n">
        <f aca="false">IF(O8106="Won",R8106,IF(O8106="Lost",0,N8106))</f>
        <v>4780</v>
      </c>
      <c r="T8106" s="30" t="n">
        <f aca="false">IF(AND(P8106&lt;&gt;"",Q8106&lt;&gt;""),Q8106-P8106,"")</f>
        <v>46</v>
      </c>
      <c r="U8106" s="30" t="str">
        <f aca="false">IF(AND(O8106="Engaging",P8106&lt;&gt;""),'Leia-me'!$B$5-P8106,"")</f>
        <v/>
      </c>
      <c r="V8106" s="25" t="str">
        <f aca="false">IF(O8106&lt;&gt;"Engaging","",IF(U8106&lt;='Leia-me'!$B$6,"Saudável",IF(U8106&lt;='Leia-me'!$B$7,"Esfriando",IF(U8106&lt;='Leia-me'!$B$8,"Última chance","Zumbi"))))</f>
        <v/>
      </c>
      <c r="W8106" s="25" t="n">
        <f aca="false">IF(O8106="Won",1,IF(O8106="Lost",0,""))</f>
        <v>1</v>
      </c>
      <c r="X8106" s="25" t="s">
        <v>1835</v>
      </c>
      <c r="Y8106" s="25" t="str">
        <f aca="false">IF(E8106="","Sim","")</f>
        <v/>
      </c>
    </row>
    <row r="8107" customFormat="false" ht="15" hidden="false" customHeight="false" outlineLevel="0" collapsed="false">
      <c r="A8107" s="25" t="s">
        <v>8370</v>
      </c>
      <c r="B8107" s="25" t="s">
        <v>102</v>
      </c>
      <c r="C8107" s="25" t="s">
        <v>111</v>
      </c>
      <c r="D8107" s="25" t="s">
        <v>113</v>
      </c>
      <c r="E8107" s="25" t="s">
        <v>433</v>
      </c>
      <c r="F8107" s="25" t="s">
        <v>211</v>
      </c>
      <c r="G8107" s="26" t="n">
        <v>2214.94</v>
      </c>
      <c r="H8107" s="27" t="n">
        <v>5374</v>
      </c>
      <c r="I8107" s="25" t="s">
        <v>147</v>
      </c>
      <c r="K8107" s="25" t="n">
        <v>1996</v>
      </c>
      <c r="L8107" s="25" t="s">
        <v>186</v>
      </c>
      <c r="M8107" s="25" t="s">
        <v>171</v>
      </c>
      <c r="N8107" s="28" t="n">
        <v>550</v>
      </c>
      <c r="O8107" s="25" t="s">
        <v>55</v>
      </c>
      <c r="P8107" s="29" t="n">
        <v>43017</v>
      </c>
      <c r="Q8107" s="29" t="n">
        <v>43026</v>
      </c>
      <c r="R8107" s="28" t="n">
        <v>0</v>
      </c>
      <c r="S8107" s="28" t="n">
        <f aca="false">IF(O8107="Won",R8107,IF(O8107="Lost",0,N8107))</f>
        <v>0</v>
      </c>
      <c r="T8107" s="30" t="n">
        <f aca="false">IF(AND(P8107&lt;&gt;"",Q8107&lt;&gt;""),Q8107-P8107,"")</f>
        <v>9</v>
      </c>
      <c r="U8107" s="30" t="str">
        <f aca="false">IF(AND(O8107="Engaging",P8107&lt;&gt;""),'Leia-me'!$B$5-P8107,"")</f>
        <v/>
      </c>
      <c r="V8107" s="25" t="str">
        <f aca="false">IF(O8107&lt;&gt;"Engaging","",IF(U8107&lt;='Leia-me'!$B$6,"Saudável",IF(U8107&lt;='Leia-me'!$B$7,"Esfriando",IF(U8107&lt;='Leia-me'!$B$8,"Última chance","Zumbi"))))</f>
        <v/>
      </c>
      <c r="W8107" s="25" t="n">
        <f aca="false">IF(O8107="Won",1,IF(O8107="Lost",0,""))</f>
        <v>0</v>
      </c>
      <c r="Y8107" s="25" t="str">
        <f aca="false">IF(E8107="","Sim","")</f>
        <v/>
      </c>
    </row>
    <row r="8108" customFormat="false" ht="15" hidden="false" customHeight="false" outlineLevel="0" collapsed="false">
      <c r="A8108" s="25" t="s">
        <v>8371</v>
      </c>
      <c r="B8108" s="25" t="s">
        <v>102</v>
      </c>
      <c r="C8108" s="25" t="s">
        <v>111</v>
      </c>
      <c r="D8108" s="25" t="s">
        <v>113</v>
      </c>
      <c r="E8108" s="25" t="s">
        <v>417</v>
      </c>
      <c r="F8108" s="25" t="s">
        <v>211</v>
      </c>
      <c r="G8108" s="26" t="n">
        <v>223.8</v>
      </c>
      <c r="H8108" s="27" t="n">
        <v>299</v>
      </c>
      <c r="I8108" s="25" t="s">
        <v>147</v>
      </c>
      <c r="K8108" s="25" t="n">
        <v>2003</v>
      </c>
      <c r="L8108" s="25" t="s">
        <v>186</v>
      </c>
      <c r="M8108" s="25" t="s">
        <v>171</v>
      </c>
      <c r="N8108" s="28" t="n">
        <v>550</v>
      </c>
      <c r="O8108" s="25" t="s">
        <v>55</v>
      </c>
      <c r="P8108" s="29" t="n">
        <v>43018</v>
      </c>
      <c r="Q8108" s="29" t="n">
        <v>43022</v>
      </c>
      <c r="R8108" s="28" t="n">
        <v>0</v>
      </c>
      <c r="S8108" s="28" t="n">
        <f aca="false">IF(O8108="Won",R8108,IF(O8108="Lost",0,N8108))</f>
        <v>0</v>
      </c>
      <c r="T8108" s="30" t="n">
        <f aca="false">IF(AND(P8108&lt;&gt;"",Q8108&lt;&gt;""),Q8108-P8108,"")</f>
        <v>4</v>
      </c>
      <c r="U8108" s="30" t="str">
        <f aca="false">IF(AND(O8108="Engaging",P8108&lt;&gt;""),'Leia-me'!$B$5-P8108,"")</f>
        <v/>
      </c>
      <c r="V8108" s="25" t="str">
        <f aca="false">IF(O8108&lt;&gt;"Engaging","",IF(U8108&lt;='Leia-me'!$B$6,"Saudável",IF(U8108&lt;='Leia-me'!$B$7,"Esfriando",IF(U8108&lt;='Leia-me'!$B$8,"Última chance","Zumbi"))))</f>
        <v/>
      </c>
      <c r="W8108" s="25" t="n">
        <f aca="false">IF(O8108="Won",1,IF(O8108="Lost",0,""))</f>
        <v>0</v>
      </c>
      <c r="Y8108" s="25" t="str">
        <f aca="false">IF(E8108="","Sim","")</f>
        <v/>
      </c>
    </row>
    <row r="8109" customFormat="false" ht="15" hidden="false" customHeight="false" outlineLevel="0" collapsed="false">
      <c r="A8109" s="25" t="s">
        <v>8372</v>
      </c>
      <c r="B8109" s="25" t="s">
        <v>102</v>
      </c>
      <c r="C8109" s="25" t="s">
        <v>111</v>
      </c>
      <c r="D8109" s="25" t="s">
        <v>113</v>
      </c>
      <c r="E8109" s="25" t="s">
        <v>444</v>
      </c>
      <c r="F8109" s="25" t="s">
        <v>192</v>
      </c>
      <c r="G8109" s="26" t="n">
        <v>6354.87</v>
      </c>
      <c r="H8109" s="27" t="n">
        <v>16780</v>
      </c>
      <c r="I8109" s="25" t="s">
        <v>147</v>
      </c>
      <c r="J8109" s="25" t="s">
        <v>445</v>
      </c>
      <c r="K8109" s="25" t="n">
        <v>1996</v>
      </c>
      <c r="L8109" s="25" t="s">
        <v>170</v>
      </c>
      <c r="M8109" s="25" t="s">
        <v>171</v>
      </c>
      <c r="N8109" s="28" t="n">
        <v>1096</v>
      </c>
      <c r="O8109" s="25" t="s">
        <v>55</v>
      </c>
      <c r="P8109" s="29" t="n">
        <v>43018</v>
      </c>
      <c r="Q8109" s="29" t="n">
        <v>43019</v>
      </c>
      <c r="R8109" s="28" t="n">
        <v>0</v>
      </c>
      <c r="S8109" s="28" t="n">
        <f aca="false">IF(O8109="Won",R8109,IF(O8109="Lost",0,N8109))</f>
        <v>0</v>
      </c>
      <c r="T8109" s="30" t="n">
        <f aca="false">IF(AND(P8109&lt;&gt;"",Q8109&lt;&gt;""),Q8109-P8109,"")</f>
        <v>1</v>
      </c>
      <c r="U8109" s="30" t="str">
        <f aca="false">IF(AND(O8109="Engaging",P8109&lt;&gt;""),'Leia-me'!$B$5-P8109,"")</f>
        <v/>
      </c>
      <c r="V8109" s="25" t="str">
        <f aca="false">IF(O8109&lt;&gt;"Engaging","",IF(U8109&lt;='Leia-me'!$B$6,"Saudável",IF(U8109&lt;='Leia-me'!$B$7,"Esfriando",IF(U8109&lt;='Leia-me'!$B$8,"Última chance","Zumbi"))))</f>
        <v/>
      </c>
      <c r="W8109" s="25" t="n">
        <f aca="false">IF(O8109="Won",1,IF(O8109="Lost",0,""))</f>
        <v>0</v>
      </c>
      <c r="Y8109" s="25" t="str">
        <f aca="false">IF(E8109="","Sim","")</f>
        <v/>
      </c>
    </row>
    <row r="8110" customFormat="false" ht="15" hidden="false" customHeight="false" outlineLevel="0" collapsed="false">
      <c r="A8110" s="25" t="s">
        <v>8373</v>
      </c>
      <c r="B8110" s="25" t="s">
        <v>102</v>
      </c>
      <c r="C8110" s="25" t="s">
        <v>111</v>
      </c>
      <c r="D8110" s="25" t="s">
        <v>113</v>
      </c>
      <c r="E8110" s="25" t="s">
        <v>2484</v>
      </c>
      <c r="F8110" s="25" t="s">
        <v>155</v>
      </c>
      <c r="G8110" s="26" t="n">
        <v>1825.82</v>
      </c>
      <c r="H8110" s="27" t="n">
        <v>5595</v>
      </c>
      <c r="I8110" s="25" t="s">
        <v>147</v>
      </c>
      <c r="J8110" s="25" t="s">
        <v>156</v>
      </c>
      <c r="K8110" s="25" t="n">
        <v>1995</v>
      </c>
      <c r="L8110" s="25" t="s">
        <v>186</v>
      </c>
      <c r="M8110" s="25" t="s">
        <v>171</v>
      </c>
      <c r="N8110" s="28" t="n">
        <v>550</v>
      </c>
      <c r="O8110" s="25" t="s">
        <v>54</v>
      </c>
      <c r="P8110" s="29" t="n">
        <v>43018</v>
      </c>
      <c r="Q8110" s="29" t="n">
        <v>43059</v>
      </c>
      <c r="R8110" s="28" t="n">
        <v>511</v>
      </c>
      <c r="S8110" s="28" t="n">
        <f aca="false">IF(O8110="Won",R8110,IF(O8110="Lost",0,N8110))</f>
        <v>511</v>
      </c>
      <c r="T8110" s="30" t="n">
        <f aca="false">IF(AND(P8110&lt;&gt;"",Q8110&lt;&gt;""),Q8110-P8110,"")</f>
        <v>41</v>
      </c>
      <c r="U8110" s="30" t="str">
        <f aca="false">IF(AND(O8110="Engaging",P8110&lt;&gt;""),'Leia-me'!$B$5-P8110,"")</f>
        <v/>
      </c>
      <c r="V8110" s="25" t="str">
        <f aca="false">IF(O8110&lt;&gt;"Engaging","",IF(U8110&lt;='Leia-me'!$B$6,"Saudável",IF(U8110&lt;='Leia-me'!$B$7,"Esfriando",IF(U8110&lt;='Leia-me'!$B$8,"Última chance","Zumbi"))))</f>
        <v/>
      </c>
      <c r="W8110" s="25" t="n">
        <f aca="false">IF(O8110="Won",1,IF(O8110="Lost",0,""))</f>
        <v>1</v>
      </c>
      <c r="Y8110" s="25" t="str">
        <f aca="false">IF(E8110="","Sim","")</f>
        <v/>
      </c>
    </row>
    <row r="8111" customFormat="false" ht="15" hidden="false" customHeight="false" outlineLevel="0" collapsed="false">
      <c r="A8111" s="25" t="s">
        <v>8374</v>
      </c>
      <c r="B8111" s="25" t="s">
        <v>102</v>
      </c>
      <c r="C8111" s="25" t="s">
        <v>111</v>
      </c>
      <c r="D8111" s="25" t="s">
        <v>113</v>
      </c>
      <c r="E8111" s="25" t="s">
        <v>195</v>
      </c>
      <c r="F8111" s="25" t="s">
        <v>185</v>
      </c>
      <c r="G8111" s="26" t="n">
        <v>8170.38</v>
      </c>
      <c r="H8111" s="27" t="n">
        <v>16499</v>
      </c>
      <c r="I8111" s="25" t="s">
        <v>196</v>
      </c>
      <c r="K8111" s="25" t="n">
        <v>1997</v>
      </c>
      <c r="L8111" s="25" t="s">
        <v>186</v>
      </c>
      <c r="M8111" s="25" t="s">
        <v>171</v>
      </c>
      <c r="N8111" s="28" t="n">
        <v>550</v>
      </c>
      <c r="O8111" s="25" t="s">
        <v>54</v>
      </c>
      <c r="P8111" s="29" t="n">
        <v>43018</v>
      </c>
      <c r="Q8111" s="29" t="n">
        <v>43020</v>
      </c>
      <c r="R8111" s="28" t="n">
        <v>509</v>
      </c>
      <c r="S8111" s="28" t="n">
        <f aca="false">IF(O8111="Won",R8111,IF(O8111="Lost",0,N8111))</f>
        <v>509</v>
      </c>
      <c r="T8111" s="30" t="n">
        <f aca="false">IF(AND(P8111&lt;&gt;"",Q8111&lt;&gt;""),Q8111-P8111,"")</f>
        <v>2</v>
      </c>
      <c r="U8111" s="30" t="str">
        <f aca="false">IF(AND(O8111="Engaging",P8111&lt;&gt;""),'Leia-me'!$B$5-P8111,"")</f>
        <v/>
      </c>
      <c r="V8111" s="25" t="str">
        <f aca="false">IF(O8111&lt;&gt;"Engaging","",IF(U8111&lt;='Leia-me'!$B$6,"Saudável",IF(U8111&lt;='Leia-me'!$B$7,"Esfriando",IF(U8111&lt;='Leia-me'!$B$8,"Última chance","Zumbi"))))</f>
        <v/>
      </c>
      <c r="W8111" s="25" t="n">
        <f aca="false">IF(O8111="Won",1,IF(O8111="Lost",0,""))</f>
        <v>1</v>
      </c>
      <c r="Y8111" s="25" t="str">
        <f aca="false">IF(E8111="","Sim","")</f>
        <v/>
      </c>
    </row>
    <row r="8112" customFormat="false" ht="15" hidden="false" customHeight="false" outlineLevel="0" collapsed="false">
      <c r="A8112" s="25" t="s">
        <v>8375</v>
      </c>
      <c r="B8112" s="25" t="s">
        <v>102</v>
      </c>
      <c r="C8112" s="25" t="s">
        <v>111</v>
      </c>
      <c r="D8112" s="25" t="s">
        <v>113</v>
      </c>
      <c r="E8112" s="25" t="s">
        <v>419</v>
      </c>
      <c r="F8112" s="25" t="s">
        <v>146</v>
      </c>
      <c r="G8112" s="26" t="n">
        <v>2741.37</v>
      </c>
      <c r="H8112" s="27" t="n">
        <v>9226</v>
      </c>
      <c r="I8112" s="25" t="s">
        <v>147</v>
      </c>
      <c r="K8112" s="25" t="n">
        <v>1985</v>
      </c>
      <c r="L8112" s="25" t="s">
        <v>186</v>
      </c>
      <c r="M8112" s="25" t="s">
        <v>171</v>
      </c>
      <c r="N8112" s="28" t="n">
        <v>550</v>
      </c>
      <c r="O8112" s="25" t="s">
        <v>54</v>
      </c>
      <c r="P8112" s="29" t="n">
        <v>43018</v>
      </c>
      <c r="Q8112" s="29" t="n">
        <v>43030</v>
      </c>
      <c r="R8112" s="28" t="n">
        <v>528</v>
      </c>
      <c r="S8112" s="28" t="n">
        <f aca="false">IF(O8112="Won",R8112,IF(O8112="Lost",0,N8112))</f>
        <v>528</v>
      </c>
      <c r="T8112" s="30" t="n">
        <f aca="false">IF(AND(P8112&lt;&gt;"",Q8112&lt;&gt;""),Q8112-P8112,"")</f>
        <v>12</v>
      </c>
      <c r="U8112" s="30" t="str">
        <f aca="false">IF(AND(O8112="Engaging",P8112&lt;&gt;""),'Leia-me'!$B$5-P8112,"")</f>
        <v/>
      </c>
      <c r="V8112" s="25" t="str">
        <f aca="false">IF(O8112&lt;&gt;"Engaging","",IF(U8112&lt;='Leia-me'!$B$6,"Saudável",IF(U8112&lt;='Leia-me'!$B$7,"Esfriando",IF(U8112&lt;='Leia-me'!$B$8,"Última chance","Zumbi"))))</f>
        <v/>
      </c>
      <c r="W8112" s="25" t="n">
        <f aca="false">IF(O8112="Won",1,IF(O8112="Lost",0,""))</f>
        <v>1</v>
      </c>
      <c r="Y8112" s="25" t="str">
        <f aca="false">IF(E8112="","Sim","")</f>
        <v/>
      </c>
    </row>
    <row r="8113" customFormat="false" ht="15" hidden="false" customHeight="false" outlineLevel="0" collapsed="false">
      <c r="A8113" s="25" t="s">
        <v>8376</v>
      </c>
      <c r="B8113" s="25" t="s">
        <v>102</v>
      </c>
      <c r="C8113" s="25" t="s">
        <v>111</v>
      </c>
      <c r="D8113" s="25" t="s">
        <v>113</v>
      </c>
      <c r="E8113" s="25" t="s">
        <v>860</v>
      </c>
      <c r="F8113" s="25" t="s">
        <v>168</v>
      </c>
      <c r="G8113" s="26" t="n">
        <v>894.37</v>
      </c>
      <c r="H8113" s="27" t="n">
        <v>1593</v>
      </c>
      <c r="I8113" s="25" t="s">
        <v>861</v>
      </c>
      <c r="K8113" s="25" t="n">
        <v>2008</v>
      </c>
      <c r="L8113" s="25" t="s">
        <v>186</v>
      </c>
      <c r="M8113" s="25" t="s">
        <v>171</v>
      </c>
      <c r="N8113" s="28" t="n">
        <v>550</v>
      </c>
      <c r="O8113" s="25" t="s">
        <v>54</v>
      </c>
      <c r="P8113" s="29" t="n">
        <v>43018</v>
      </c>
      <c r="Q8113" s="29" t="n">
        <v>43022</v>
      </c>
      <c r="R8113" s="28" t="n">
        <v>549</v>
      </c>
      <c r="S8113" s="28" t="n">
        <f aca="false">IF(O8113="Won",R8113,IF(O8113="Lost",0,N8113))</f>
        <v>549</v>
      </c>
      <c r="T8113" s="30" t="n">
        <f aca="false">IF(AND(P8113&lt;&gt;"",Q8113&lt;&gt;""),Q8113-P8113,"")</f>
        <v>4</v>
      </c>
      <c r="U8113" s="30" t="str">
        <f aca="false">IF(AND(O8113="Engaging",P8113&lt;&gt;""),'Leia-me'!$B$5-P8113,"")</f>
        <v/>
      </c>
      <c r="V8113" s="25" t="str">
        <f aca="false">IF(O8113&lt;&gt;"Engaging","",IF(U8113&lt;='Leia-me'!$B$6,"Saudável",IF(U8113&lt;='Leia-me'!$B$7,"Esfriando",IF(U8113&lt;='Leia-me'!$B$8,"Última chance","Zumbi"))))</f>
        <v/>
      </c>
      <c r="W8113" s="25" t="n">
        <f aca="false">IF(O8113="Won",1,IF(O8113="Lost",0,""))</f>
        <v>1</v>
      </c>
      <c r="Y8113" s="25" t="str">
        <f aca="false">IF(E8113="","Sim","")</f>
        <v/>
      </c>
    </row>
    <row r="8114" customFormat="false" ht="15" hidden="false" customHeight="false" outlineLevel="0" collapsed="false">
      <c r="A8114" s="25" t="s">
        <v>8377</v>
      </c>
      <c r="B8114" s="25" t="s">
        <v>102</v>
      </c>
      <c r="C8114" s="25" t="s">
        <v>111</v>
      </c>
      <c r="D8114" s="25" t="s">
        <v>113</v>
      </c>
      <c r="E8114" s="25" t="s">
        <v>1158</v>
      </c>
      <c r="F8114" s="25" t="s">
        <v>185</v>
      </c>
      <c r="G8114" s="26" t="n">
        <v>7708.38</v>
      </c>
      <c r="H8114" s="27" t="n">
        <v>13756</v>
      </c>
      <c r="I8114" s="25" t="s">
        <v>147</v>
      </c>
      <c r="K8114" s="25" t="n">
        <v>1980</v>
      </c>
      <c r="L8114" s="25" t="s">
        <v>186</v>
      </c>
      <c r="M8114" s="25" t="s">
        <v>171</v>
      </c>
      <c r="N8114" s="28" t="n">
        <v>550</v>
      </c>
      <c r="O8114" s="25" t="s">
        <v>55</v>
      </c>
      <c r="P8114" s="29" t="n">
        <v>43019</v>
      </c>
      <c r="Q8114" s="29" t="n">
        <v>43021</v>
      </c>
      <c r="R8114" s="28" t="n">
        <v>0</v>
      </c>
      <c r="S8114" s="28" t="n">
        <f aca="false">IF(O8114="Won",R8114,IF(O8114="Lost",0,N8114))</f>
        <v>0</v>
      </c>
      <c r="T8114" s="30" t="n">
        <f aca="false">IF(AND(P8114&lt;&gt;"",Q8114&lt;&gt;""),Q8114-P8114,"")</f>
        <v>2</v>
      </c>
      <c r="U8114" s="30" t="str">
        <f aca="false">IF(AND(O8114="Engaging",P8114&lt;&gt;""),'Leia-me'!$B$5-P8114,"")</f>
        <v/>
      </c>
      <c r="V8114" s="25" t="str">
        <f aca="false">IF(O8114&lt;&gt;"Engaging","",IF(U8114&lt;='Leia-me'!$B$6,"Saudável",IF(U8114&lt;='Leia-me'!$B$7,"Esfriando",IF(U8114&lt;='Leia-me'!$B$8,"Última chance","Zumbi"))))</f>
        <v/>
      </c>
      <c r="W8114" s="25" t="n">
        <f aca="false">IF(O8114="Won",1,IF(O8114="Lost",0,""))</f>
        <v>0</v>
      </c>
      <c r="Y8114" s="25" t="str">
        <f aca="false">IF(E8114="","Sim","")</f>
        <v/>
      </c>
    </row>
    <row r="8115" customFormat="false" ht="15" hidden="false" customHeight="false" outlineLevel="0" collapsed="false">
      <c r="A8115" s="25" t="s">
        <v>8378</v>
      </c>
      <c r="B8115" s="25" t="s">
        <v>102</v>
      </c>
      <c r="C8115" s="25" t="s">
        <v>111</v>
      </c>
      <c r="D8115" s="25" t="s">
        <v>113</v>
      </c>
      <c r="E8115" s="25" t="s">
        <v>419</v>
      </c>
      <c r="F8115" s="25" t="s">
        <v>146</v>
      </c>
      <c r="G8115" s="26" t="n">
        <v>2741.37</v>
      </c>
      <c r="H8115" s="27" t="n">
        <v>9226</v>
      </c>
      <c r="I8115" s="25" t="s">
        <v>147</v>
      </c>
      <c r="K8115" s="25" t="n">
        <v>1985</v>
      </c>
      <c r="L8115" s="25" t="s">
        <v>170</v>
      </c>
      <c r="M8115" s="25" t="s">
        <v>171</v>
      </c>
      <c r="N8115" s="28" t="n">
        <v>1096</v>
      </c>
      <c r="O8115" s="25" t="s">
        <v>55</v>
      </c>
      <c r="P8115" s="29" t="n">
        <v>43019</v>
      </c>
      <c r="Q8115" s="29" t="n">
        <v>43092</v>
      </c>
      <c r="R8115" s="28" t="n">
        <v>0</v>
      </c>
      <c r="S8115" s="28" t="n">
        <f aca="false">IF(O8115="Won",R8115,IF(O8115="Lost",0,N8115))</f>
        <v>0</v>
      </c>
      <c r="T8115" s="30" t="n">
        <f aca="false">IF(AND(P8115&lt;&gt;"",Q8115&lt;&gt;""),Q8115-P8115,"")</f>
        <v>73</v>
      </c>
      <c r="U8115" s="30" t="str">
        <f aca="false">IF(AND(O8115="Engaging",P8115&lt;&gt;""),'Leia-me'!$B$5-P8115,"")</f>
        <v/>
      </c>
      <c r="V8115" s="25" t="str">
        <f aca="false">IF(O8115&lt;&gt;"Engaging","",IF(U8115&lt;='Leia-me'!$B$6,"Saudável",IF(U8115&lt;='Leia-me'!$B$7,"Esfriando",IF(U8115&lt;='Leia-me'!$B$8,"Última chance","Zumbi"))))</f>
        <v/>
      </c>
      <c r="W8115" s="25" t="n">
        <f aca="false">IF(O8115="Won",1,IF(O8115="Lost",0,""))</f>
        <v>0</v>
      </c>
      <c r="Y8115" s="25" t="str">
        <f aca="false">IF(E8115="","Sim","")</f>
        <v/>
      </c>
    </row>
    <row r="8116" customFormat="false" ht="15" hidden="false" customHeight="false" outlineLevel="0" collapsed="false">
      <c r="A8116" s="25" t="s">
        <v>8379</v>
      </c>
      <c r="B8116" s="25" t="s">
        <v>102</v>
      </c>
      <c r="C8116" s="25" t="s">
        <v>111</v>
      </c>
      <c r="D8116" s="25" t="s">
        <v>113</v>
      </c>
      <c r="E8116" s="25" t="s">
        <v>428</v>
      </c>
      <c r="F8116" s="25" t="s">
        <v>267</v>
      </c>
      <c r="G8116" s="26" t="n">
        <v>792.46</v>
      </c>
      <c r="H8116" s="27" t="n">
        <v>1299</v>
      </c>
      <c r="I8116" s="25" t="s">
        <v>147</v>
      </c>
      <c r="K8116" s="25" t="n">
        <v>1982</v>
      </c>
      <c r="L8116" s="25" t="s">
        <v>178</v>
      </c>
      <c r="M8116" s="25" t="s">
        <v>171</v>
      </c>
      <c r="N8116" s="28" t="n">
        <v>5482</v>
      </c>
      <c r="O8116" s="25" t="s">
        <v>54</v>
      </c>
      <c r="P8116" s="29" t="n">
        <v>43019</v>
      </c>
      <c r="Q8116" s="29" t="n">
        <v>43029</v>
      </c>
      <c r="R8116" s="28" t="n">
        <v>6555</v>
      </c>
      <c r="S8116" s="28" t="n">
        <f aca="false">IF(O8116="Won",R8116,IF(O8116="Lost",0,N8116))</f>
        <v>6555</v>
      </c>
      <c r="T8116" s="30" t="n">
        <f aca="false">IF(AND(P8116&lt;&gt;"",Q8116&lt;&gt;""),Q8116-P8116,"")</f>
        <v>10</v>
      </c>
      <c r="U8116" s="30" t="str">
        <f aca="false">IF(AND(O8116="Engaging",P8116&lt;&gt;""),'Leia-me'!$B$5-P8116,"")</f>
        <v/>
      </c>
      <c r="V8116" s="25" t="str">
        <f aca="false">IF(O8116&lt;&gt;"Engaging","",IF(U8116&lt;='Leia-me'!$B$6,"Saudável",IF(U8116&lt;='Leia-me'!$B$7,"Esfriando",IF(U8116&lt;='Leia-me'!$B$8,"Última chance","Zumbi"))))</f>
        <v/>
      </c>
      <c r="W8116" s="25" t="n">
        <f aca="false">IF(O8116="Won",1,IF(O8116="Lost",0,""))</f>
        <v>1</v>
      </c>
      <c r="Y8116" s="25" t="str">
        <f aca="false">IF(E8116="","Sim","")</f>
        <v/>
      </c>
    </row>
    <row r="8117" customFormat="false" ht="15" hidden="false" customHeight="false" outlineLevel="0" collapsed="false">
      <c r="A8117" s="25" t="s">
        <v>8380</v>
      </c>
      <c r="B8117" s="25" t="s">
        <v>102</v>
      </c>
      <c r="C8117" s="25" t="s">
        <v>111</v>
      </c>
      <c r="D8117" s="25" t="s">
        <v>113</v>
      </c>
      <c r="E8117" s="25" t="s">
        <v>449</v>
      </c>
      <c r="F8117" s="25" t="s">
        <v>192</v>
      </c>
      <c r="G8117" s="26" t="n">
        <v>98.79</v>
      </c>
      <c r="H8117" s="27" t="n">
        <v>96</v>
      </c>
      <c r="I8117" s="25" t="s">
        <v>147</v>
      </c>
      <c r="J8117" s="25" t="s">
        <v>445</v>
      </c>
      <c r="K8117" s="25" t="n">
        <v>2013</v>
      </c>
      <c r="L8117" s="25" t="s">
        <v>186</v>
      </c>
      <c r="M8117" s="25" t="s">
        <v>171</v>
      </c>
      <c r="N8117" s="28" t="n">
        <v>550</v>
      </c>
      <c r="O8117" s="25" t="s">
        <v>54</v>
      </c>
      <c r="P8117" s="29" t="n">
        <v>43020</v>
      </c>
      <c r="Q8117" s="29" t="n">
        <v>43031</v>
      </c>
      <c r="R8117" s="28" t="n">
        <v>594</v>
      </c>
      <c r="S8117" s="28" t="n">
        <f aca="false">IF(O8117="Won",R8117,IF(O8117="Lost",0,N8117))</f>
        <v>594</v>
      </c>
      <c r="T8117" s="30" t="n">
        <f aca="false">IF(AND(P8117&lt;&gt;"",Q8117&lt;&gt;""),Q8117-P8117,"")</f>
        <v>11</v>
      </c>
      <c r="U8117" s="30" t="str">
        <f aca="false">IF(AND(O8117="Engaging",P8117&lt;&gt;""),'Leia-me'!$B$5-P8117,"")</f>
        <v/>
      </c>
      <c r="V8117" s="25" t="str">
        <f aca="false">IF(O8117&lt;&gt;"Engaging","",IF(U8117&lt;='Leia-me'!$B$6,"Saudável",IF(U8117&lt;='Leia-me'!$B$7,"Esfriando",IF(U8117&lt;='Leia-me'!$B$8,"Última chance","Zumbi"))))</f>
        <v/>
      </c>
      <c r="W8117" s="25" t="n">
        <f aca="false">IF(O8117="Won",1,IF(O8117="Lost",0,""))</f>
        <v>1</v>
      </c>
      <c r="Y8117" s="25" t="str">
        <f aca="false">IF(E8117="","Sim","")</f>
        <v/>
      </c>
    </row>
    <row r="8118" customFormat="false" ht="15" hidden="false" customHeight="false" outlineLevel="0" collapsed="false">
      <c r="A8118" s="25" t="s">
        <v>8381</v>
      </c>
      <c r="B8118" s="25" t="s">
        <v>102</v>
      </c>
      <c r="C8118" s="25" t="s">
        <v>111</v>
      </c>
      <c r="D8118" s="25" t="s">
        <v>113</v>
      </c>
      <c r="E8118" s="25" t="s">
        <v>195</v>
      </c>
      <c r="F8118" s="25" t="s">
        <v>185</v>
      </c>
      <c r="G8118" s="26" t="n">
        <v>8170.38</v>
      </c>
      <c r="H8118" s="27" t="n">
        <v>16499</v>
      </c>
      <c r="I8118" s="25" t="s">
        <v>196</v>
      </c>
      <c r="K8118" s="25" t="n">
        <v>1997</v>
      </c>
      <c r="L8118" s="25" t="s">
        <v>186</v>
      </c>
      <c r="M8118" s="25" t="s">
        <v>171</v>
      </c>
      <c r="N8118" s="28" t="n">
        <v>550</v>
      </c>
      <c r="O8118" s="25" t="s">
        <v>56</v>
      </c>
      <c r="P8118" s="29" t="n">
        <v>43021</v>
      </c>
      <c r="Q8118" s="33"/>
      <c r="R8118" s="34"/>
      <c r="S8118" s="28" t="n">
        <f aca="false">IF(O8118="Won",R8118,IF(O8118="Lost",0,N8118))</f>
        <v>550</v>
      </c>
      <c r="T8118" s="30" t="str">
        <f aca="false">IF(AND(P8118&lt;&gt;"",Q8118&lt;&gt;""),Q8118-P8118,"")</f>
        <v/>
      </c>
      <c r="U8118" s="30" t="n">
        <f aca="false">IF(AND(O8118="Engaging",P8118&lt;&gt;""),'Leia-me'!$B$5-P8118,"")</f>
        <v>79</v>
      </c>
      <c r="V8118" s="25" t="str">
        <f aca="false">IF(O8118&lt;&gt;"Engaging","",IF(U8118&lt;='Leia-me'!$B$6,"Saudável",IF(U8118&lt;='Leia-me'!$B$7,"Esfriando",IF(U8118&lt;='Leia-me'!$B$8,"Última chance","Zumbi"))))</f>
        <v>Saudável</v>
      </c>
      <c r="W8118" s="25" t="str">
        <f aca="false">IF(O8118="Won",1,IF(O8118="Lost",0,""))</f>
        <v/>
      </c>
      <c r="Y8118" s="25" t="str">
        <f aca="false">IF(E8118="","Sim","")</f>
        <v/>
      </c>
    </row>
    <row r="8119" customFormat="false" ht="15" hidden="false" customHeight="false" outlineLevel="0" collapsed="false">
      <c r="A8119" s="25" t="s">
        <v>8382</v>
      </c>
      <c r="B8119" s="25" t="s">
        <v>102</v>
      </c>
      <c r="C8119" s="25" t="s">
        <v>111</v>
      </c>
      <c r="D8119" s="25" t="s">
        <v>113</v>
      </c>
      <c r="E8119" s="25" t="s">
        <v>1187</v>
      </c>
      <c r="F8119" s="25" t="s">
        <v>159</v>
      </c>
      <c r="G8119" s="26" t="n">
        <v>2059.9</v>
      </c>
      <c r="H8119" s="27" t="n">
        <v>3644</v>
      </c>
      <c r="I8119" s="25" t="s">
        <v>147</v>
      </c>
      <c r="K8119" s="25" t="n">
        <v>1988</v>
      </c>
      <c r="L8119" s="25" t="s">
        <v>186</v>
      </c>
      <c r="M8119" s="25" t="s">
        <v>171</v>
      </c>
      <c r="N8119" s="28" t="n">
        <v>550</v>
      </c>
      <c r="O8119" s="25" t="s">
        <v>55</v>
      </c>
      <c r="P8119" s="29" t="n">
        <v>43023</v>
      </c>
      <c r="Q8119" s="29" t="n">
        <v>43031</v>
      </c>
      <c r="R8119" s="28" t="n">
        <v>0</v>
      </c>
      <c r="S8119" s="28" t="n">
        <f aca="false">IF(O8119="Won",R8119,IF(O8119="Lost",0,N8119))</f>
        <v>0</v>
      </c>
      <c r="T8119" s="30" t="n">
        <f aca="false">IF(AND(P8119&lt;&gt;"",Q8119&lt;&gt;""),Q8119-P8119,"")</f>
        <v>8</v>
      </c>
      <c r="U8119" s="30" t="str">
        <f aca="false">IF(AND(O8119="Engaging",P8119&lt;&gt;""),'Leia-me'!$B$5-P8119,"")</f>
        <v/>
      </c>
      <c r="V8119" s="25" t="str">
        <f aca="false">IF(O8119&lt;&gt;"Engaging","",IF(U8119&lt;='Leia-me'!$B$6,"Saudável",IF(U8119&lt;='Leia-me'!$B$7,"Esfriando",IF(U8119&lt;='Leia-me'!$B$8,"Última chance","Zumbi"))))</f>
        <v/>
      </c>
      <c r="W8119" s="25" t="n">
        <f aca="false">IF(O8119="Won",1,IF(O8119="Lost",0,""))</f>
        <v>0</v>
      </c>
      <c r="Y8119" s="25" t="str">
        <f aca="false">IF(E8119="","Sim","")</f>
        <v/>
      </c>
    </row>
    <row r="8120" customFormat="false" ht="15" hidden="false" customHeight="false" outlineLevel="0" collapsed="false">
      <c r="A8120" s="25" t="s">
        <v>8383</v>
      </c>
      <c r="B8120" s="25" t="s">
        <v>102</v>
      </c>
      <c r="C8120" s="25" t="s">
        <v>111</v>
      </c>
      <c r="D8120" s="25" t="s">
        <v>113</v>
      </c>
      <c r="E8120" s="25" t="s">
        <v>1158</v>
      </c>
      <c r="F8120" s="25" t="s">
        <v>185</v>
      </c>
      <c r="G8120" s="26" t="n">
        <v>7708.38</v>
      </c>
      <c r="H8120" s="27" t="n">
        <v>13756</v>
      </c>
      <c r="I8120" s="25" t="s">
        <v>147</v>
      </c>
      <c r="K8120" s="25" t="n">
        <v>1980</v>
      </c>
      <c r="L8120" s="25" t="s">
        <v>186</v>
      </c>
      <c r="M8120" s="25" t="s">
        <v>171</v>
      </c>
      <c r="N8120" s="28" t="n">
        <v>550</v>
      </c>
      <c r="O8120" s="25" t="s">
        <v>55</v>
      </c>
      <c r="P8120" s="29" t="n">
        <v>43023</v>
      </c>
      <c r="Q8120" s="29" t="n">
        <v>43034</v>
      </c>
      <c r="R8120" s="28" t="n">
        <v>0</v>
      </c>
      <c r="S8120" s="28" t="n">
        <f aca="false">IF(O8120="Won",R8120,IF(O8120="Lost",0,N8120))</f>
        <v>0</v>
      </c>
      <c r="T8120" s="30" t="n">
        <f aca="false">IF(AND(P8120&lt;&gt;"",Q8120&lt;&gt;""),Q8120-P8120,"")</f>
        <v>11</v>
      </c>
      <c r="U8120" s="30" t="str">
        <f aca="false">IF(AND(O8120="Engaging",P8120&lt;&gt;""),'Leia-me'!$B$5-P8120,"")</f>
        <v/>
      </c>
      <c r="V8120" s="25" t="str">
        <f aca="false">IF(O8120&lt;&gt;"Engaging","",IF(U8120&lt;='Leia-me'!$B$6,"Saudável",IF(U8120&lt;='Leia-me'!$B$7,"Esfriando",IF(U8120&lt;='Leia-me'!$B$8,"Última chance","Zumbi"))))</f>
        <v/>
      </c>
      <c r="W8120" s="25" t="n">
        <f aca="false">IF(O8120="Won",1,IF(O8120="Lost",0,""))</f>
        <v>0</v>
      </c>
      <c r="Y8120" s="25" t="str">
        <f aca="false">IF(E8120="","Sim","")</f>
        <v/>
      </c>
    </row>
    <row r="8121" customFormat="false" ht="15" hidden="false" customHeight="false" outlineLevel="0" collapsed="false">
      <c r="A8121" s="25" t="s">
        <v>8384</v>
      </c>
      <c r="B8121" s="25" t="s">
        <v>102</v>
      </c>
      <c r="C8121" s="25" t="s">
        <v>111</v>
      </c>
      <c r="D8121" s="25" t="s">
        <v>113</v>
      </c>
      <c r="E8121" s="25" t="s">
        <v>1351</v>
      </c>
      <c r="F8121" s="25" t="s">
        <v>177</v>
      </c>
      <c r="G8121" s="26" t="n">
        <v>7537.24</v>
      </c>
      <c r="H8121" s="27" t="n">
        <v>20293</v>
      </c>
      <c r="I8121" s="25" t="s">
        <v>147</v>
      </c>
      <c r="K8121" s="25" t="n">
        <v>1993</v>
      </c>
      <c r="L8121" s="25" t="s">
        <v>170</v>
      </c>
      <c r="M8121" s="25" t="s">
        <v>171</v>
      </c>
      <c r="N8121" s="28" t="n">
        <v>1096</v>
      </c>
      <c r="O8121" s="25" t="s">
        <v>54</v>
      </c>
      <c r="P8121" s="29" t="n">
        <v>43023</v>
      </c>
      <c r="Q8121" s="29" t="n">
        <v>43024</v>
      </c>
      <c r="R8121" s="28" t="n">
        <v>868</v>
      </c>
      <c r="S8121" s="28" t="n">
        <f aca="false">IF(O8121="Won",R8121,IF(O8121="Lost",0,N8121))</f>
        <v>868</v>
      </c>
      <c r="T8121" s="30" t="n">
        <f aca="false">IF(AND(P8121&lt;&gt;"",Q8121&lt;&gt;""),Q8121-P8121,"")</f>
        <v>1</v>
      </c>
      <c r="U8121" s="30" t="str">
        <f aca="false">IF(AND(O8121="Engaging",P8121&lt;&gt;""),'Leia-me'!$B$5-P8121,"")</f>
        <v/>
      </c>
      <c r="V8121" s="25" t="str">
        <f aca="false">IF(O8121&lt;&gt;"Engaging","",IF(U8121&lt;='Leia-me'!$B$6,"Saudável",IF(U8121&lt;='Leia-me'!$B$7,"Esfriando",IF(U8121&lt;='Leia-me'!$B$8,"Última chance","Zumbi"))))</f>
        <v/>
      </c>
      <c r="W8121" s="25" t="n">
        <f aca="false">IF(O8121="Won",1,IF(O8121="Lost",0,""))</f>
        <v>1</v>
      </c>
      <c r="Y8121" s="25" t="str">
        <f aca="false">IF(E8121="","Sim","")</f>
        <v/>
      </c>
    </row>
    <row r="8122" customFormat="false" ht="15" hidden="false" customHeight="false" outlineLevel="0" collapsed="false">
      <c r="A8122" s="25" t="s">
        <v>8385</v>
      </c>
      <c r="B8122" s="25" t="s">
        <v>102</v>
      </c>
      <c r="C8122" s="25" t="s">
        <v>111</v>
      </c>
      <c r="D8122" s="25" t="s">
        <v>113</v>
      </c>
      <c r="E8122" s="25" t="s">
        <v>1646</v>
      </c>
      <c r="F8122" s="25" t="s">
        <v>185</v>
      </c>
      <c r="G8122" s="26" t="n">
        <v>587.72</v>
      </c>
      <c r="H8122" s="27" t="n">
        <v>1501</v>
      </c>
      <c r="I8122" s="25" t="s">
        <v>147</v>
      </c>
      <c r="K8122" s="25" t="n">
        <v>2010</v>
      </c>
      <c r="L8122" s="25" t="s">
        <v>178</v>
      </c>
      <c r="M8122" s="25" t="s">
        <v>171</v>
      </c>
      <c r="N8122" s="28" t="n">
        <v>5482</v>
      </c>
      <c r="O8122" s="25" t="s">
        <v>54</v>
      </c>
      <c r="P8122" s="29" t="n">
        <v>43023</v>
      </c>
      <c r="Q8122" s="29" t="n">
        <v>43065</v>
      </c>
      <c r="R8122" s="28" t="n">
        <v>5867</v>
      </c>
      <c r="S8122" s="28" t="n">
        <f aca="false">IF(O8122="Won",R8122,IF(O8122="Lost",0,N8122))</f>
        <v>5867</v>
      </c>
      <c r="T8122" s="30" t="n">
        <f aca="false">IF(AND(P8122&lt;&gt;"",Q8122&lt;&gt;""),Q8122-P8122,"")</f>
        <v>42</v>
      </c>
      <c r="U8122" s="30" t="str">
        <f aca="false">IF(AND(O8122="Engaging",P8122&lt;&gt;""),'Leia-me'!$B$5-P8122,"")</f>
        <v/>
      </c>
      <c r="V8122" s="25" t="str">
        <f aca="false">IF(O8122&lt;&gt;"Engaging","",IF(U8122&lt;='Leia-me'!$B$6,"Saudável",IF(U8122&lt;='Leia-me'!$B$7,"Esfriando",IF(U8122&lt;='Leia-me'!$B$8,"Última chance","Zumbi"))))</f>
        <v/>
      </c>
      <c r="W8122" s="25" t="n">
        <f aca="false">IF(O8122="Won",1,IF(O8122="Lost",0,""))</f>
        <v>1</v>
      </c>
      <c r="Y8122" s="25" t="str">
        <f aca="false">IF(E8122="","Sim","")</f>
        <v/>
      </c>
    </row>
    <row r="8123" customFormat="false" ht="15" hidden="false" customHeight="false" outlineLevel="0" collapsed="false">
      <c r="A8123" s="25" t="s">
        <v>8386</v>
      </c>
      <c r="B8123" s="25" t="s">
        <v>102</v>
      </c>
      <c r="C8123" s="25" t="s">
        <v>111</v>
      </c>
      <c r="D8123" s="25" t="s">
        <v>113</v>
      </c>
      <c r="E8123" s="25" t="s">
        <v>665</v>
      </c>
      <c r="F8123" s="25" t="s">
        <v>211</v>
      </c>
      <c r="G8123" s="26" t="n">
        <v>4968.91</v>
      </c>
      <c r="H8123" s="27" t="n">
        <v>7523</v>
      </c>
      <c r="I8123" s="25" t="s">
        <v>147</v>
      </c>
      <c r="K8123" s="25" t="n">
        <v>1990</v>
      </c>
      <c r="L8123" s="25" t="s">
        <v>1834</v>
      </c>
      <c r="M8123" s="25" t="s">
        <v>171</v>
      </c>
      <c r="N8123" s="28" t="n">
        <v>4821</v>
      </c>
      <c r="O8123" s="25" t="s">
        <v>54</v>
      </c>
      <c r="P8123" s="29" t="n">
        <v>43023</v>
      </c>
      <c r="Q8123" s="29" t="n">
        <v>43024</v>
      </c>
      <c r="R8123" s="28" t="n">
        <v>5344</v>
      </c>
      <c r="S8123" s="28" t="n">
        <f aca="false">IF(O8123="Won",R8123,IF(O8123="Lost",0,N8123))</f>
        <v>5344</v>
      </c>
      <c r="T8123" s="30" t="n">
        <f aca="false">IF(AND(P8123&lt;&gt;"",Q8123&lt;&gt;""),Q8123-P8123,"")</f>
        <v>1</v>
      </c>
      <c r="U8123" s="30" t="str">
        <f aca="false">IF(AND(O8123="Engaging",P8123&lt;&gt;""),'Leia-me'!$B$5-P8123,"")</f>
        <v/>
      </c>
      <c r="V8123" s="25" t="str">
        <f aca="false">IF(O8123&lt;&gt;"Engaging","",IF(U8123&lt;='Leia-me'!$B$6,"Saudável",IF(U8123&lt;='Leia-me'!$B$7,"Esfriando",IF(U8123&lt;='Leia-me'!$B$8,"Última chance","Zumbi"))))</f>
        <v/>
      </c>
      <c r="W8123" s="25" t="n">
        <f aca="false">IF(O8123="Won",1,IF(O8123="Lost",0,""))</f>
        <v>1</v>
      </c>
      <c r="X8123" s="25" t="s">
        <v>1835</v>
      </c>
      <c r="Y8123" s="25" t="str">
        <f aca="false">IF(E8123="","Sim","")</f>
        <v/>
      </c>
    </row>
    <row r="8124" customFormat="false" ht="15" hidden="false" customHeight="false" outlineLevel="0" collapsed="false">
      <c r="A8124" s="25" t="s">
        <v>8387</v>
      </c>
      <c r="B8124" s="25" t="s">
        <v>102</v>
      </c>
      <c r="C8124" s="25" t="s">
        <v>111</v>
      </c>
      <c r="D8124" s="25" t="s">
        <v>113</v>
      </c>
      <c r="E8124" s="25" t="s">
        <v>2484</v>
      </c>
      <c r="F8124" s="25" t="s">
        <v>155</v>
      </c>
      <c r="G8124" s="26" t="n">
        <v>1825.82</v>
      </c>
      <c r="H8124" s="27" t="n">
        <v>5595</v>
      </c>
      <c r="I8124" s="25" t="s">
        <v>147</v>
      </c>
      <c r="J8124" s="25" t="s">
        <v>156</v>
      </c>
      <c r="K8124" s="25" t="n">
        <v>1995</v>
      </c>
      <c r="L8124" s="25" t="s">
        <v>186</v>
      </c>
      <c r="M8124" s="25" t="s">
        <v>171</v>
      </c>
      <c r="N8124" s="28" t="n">
        <v>550</v>
      </c>
      <c r="O8124" s="25" t="s">
        <v>55</v>
      </c>
      <c r="P8124" s="29" t="n">
        <v>43024</v>
      </c>
      <c r="Q8124" s="29" t="n">
        <v>43034</v>
      </c>
      <c r="R8124" s="28" t="n">
        <v>0</v>
      </c>
      <c r="S8124" s="28" t="n">
        <f aca="false">IF(O8124="Won",R8124,IF(O8124="Lost",0,N8124))</f>
        <v>0</v>
      </c>
      <c r="T8124" s="30" t="n">
        <f aca="false">IF(AND(P8124&lt;&gt;"",Q8124&lt;&gt;""),Q8124-P8124,"")</f>
        <v>10</v>
      </c>
      <c r="U8124" s="30" t="str">
        <f aca="false">IF(AND(O8124="Engaging",P8124&lt;&gt;""),'Leia-me'!$B$5-P8124,"")</f>
        <v/>
      </c>
      <c r="V8124" s="25" t="str">
        <f aca="false">IF(O8124&lt;&gt;"Engaging","",IF(U8124&lt;='Leia-me'!$B$6,"Saudável",IF(U8124&lt;='Leia-me'!$B$7,"Esfriando",IF(U8124&lt;='Leia-me'!$B$8,"Última chance","Zumbi"))))</f>
        <v/>
      </c>
      <c r="W8124" s="25" t="n">
        <f aca="false">IF(O8124="Won",1,IF(O8124="Lost",0,""))</f>
        <v>0</v>
      </c>
      <c r="Y8124" s="25" t="str">
        <f aca="false">IF(E8124="","Sim","")</f>
        <v/>
      </c>
    </row>
    <row r="8125" customFormat="false" ht="15" hidden="false" customHeight="false" outlineLevel="0" collapsed="false">
      <c r="A8125" s="25" t="s">
        <v>8388</v>
      </c>
      <c r="B8125" s="25" t="s">
        <v>102</v>
      </c>
      <c r="C8125" s="25" t="s">
        <v>111</v>
      </c>
      <c r="D8125" s="25" t="s">
        <v>113</v>
      </c>
      <c r="E8125" s="25" t="s">
        <v>433</v>
      </c>
      <c r="F8125" s="25" t="s">
        <v>211</v>
      </c>
      <c r="G8125" s="26" t="n">
        <v>2214.94</v>
      </c>
      <c r="H8125" s="27" t="n">
        <v>5374</v>
      </c>
      <c r="I8125" s="25" t="s">
        <v>147</v>
      </c>
      <c r="K8125" s="25" t="n">
        <v>1996</v>
      </c>
      <c r="L8125" s="25" t="s">
        <v>186</v>
      </c>
      <c r="M8125" s="25" t="s">
        <v>171</v>
      </c>
      <c r="N8125" s="28" t="n">
        <v>550</v>
      </c>
      <c r="O8125" s="25" t="s">
        <v>55</v>
      </c>
      <c r="P8125" s="29" t="n">
        <v>43024</v>
      </c>
      <c r="Q8125" s="29" t="n">
        <v>43029</v>
      </c>
      <c r="R8125" s="28" t="n">
        <v>0</v>
      </c>
      <c r="S8125" s="28" t="n">
        <f aca="false">IF(O8125="Won",R8125,IF(O8125="Lost",0,N8125))</f>
        <v>0</v>
      </c>
      <c r="T8125" s="30" t="n">
        <f aca="false">IF(AND(P8125&lt;&gt;"",Q8125&lt;&gt;""),Q8125-P8125,"")</f>
        <v>5</v>
      </c>
      <c r="U8125" s="30" t="str">
        <f aca="false">IF(AND(O8125="Engaging",P8125&lt;&gt;""),'Leia-me'!$B$5-P8125,"")</f>
        <v/>
      </c>
      <c r="V8125" s="25" t="str">
        <f aca="false">IF(O8125&lt;&gt;"Engaging","",IF(U8125&lt;='Leia-me'!$B$6,"Saudável",IF(U8125&lt;='Leia-me'!$B$7,"Esfriando",IF(U8125&lt;='Leia-me'!$B$8,"Última chance","Zumbi"))))</f>
        <v/>
      </c>
      <c r="W8125" s="25" t="n">
        <f aca="false">IF(O8125="Won",1,IF(O8125="Lost",0,""))</f>
        <v>0</v>
      </c>
      <c r="Y8125" s="25" t="str">
        <f aca="false">IF(E8125="","Sim","")</f>
        <v/>
      </c>
    </row>
    <row r="8126" customFormat="false" ht="15" hidden="false" customHeight="false" outlineLevel="0" collapsed="false">
      <c r="A8126" s="25" t="s">
        <v>8389</v>
      </c>
      <c r="B8126" s="25" t="s">
        <v>102</v>
      </c>
      <c r="C8126" s="25" t="s">
        <v>111</v>
      </c>
      <c r="D8126" s="25" t="s">
        <v>113</v>
      </c>
      <c r="E8126" s="25" t="s">
        <v>636</v>
      </c>
      <c r="F8126" s="25" t="s">
        <v>267</v>
      </c>
      <c r="G8126" s="26" t="n">
        <v>405.59</v>
      </c>
      <c r="H8126" s="27" t="n">
        <v>1179</v>
      </c>
      <c r="I8126" s="25" t="s">
        <v>637</v>
      </c>
      <c r="J8126" s="25" t="s">
        <v>266</v>
      </c>
      <c r="K8126" s="25" t="n">
        <v>1987</v>
      </c>
      <c r="L8126" s="25" t="s">
        <v>186</v>
      </c>
      <c r="M8126" s="25" t="s">
        <v>171</v>
      </c>
      <c r="N8126" s="28" t="n">
        <v>550</v>
      </c>
      <c r="O8126" s="25" t="s">
        <v>54</v>
      </c>
      <c r="P8126" s="29" t="n">
        <v>43024</v>
      </c>
      <c r="Q8126" s="29" t="n">
        <v>43051</v>
      </c>
      <c r="R8126" s="28" t="n">
        <v>591</v>
      </c>
      <c r="S8126" s="28" t="n">
        <f aca="false">IF(O8126="Won",R8126,IF(O8126="Lost",0,N8126))</f>
        <v>591</v>
      </c>
      <c r="T8126" s="30" t="n">
        <f aca="false">IF(AND(P8126&lt;&gt;"",Q8126&lt;&gt;""),Q8126-P8126,"")</f>
        <v>27</v>
      </c>
      <c r="U8126" s="30" t="str">
        <f aca="false">IF(AND(O8126="Engaging",P8126&lt;&gt;""),'Leia-me'!$B$5-P8126,"")</f>
        <v/>
      </c>
      <c r="V8126" s="25" t="str">
        <f aca="false">IF(O8126&lt;&gt;"Engaging","",IF(U8126&lt;='Leia-me'!$B$6,"Saudável",IF(U8126&lt;='Leia-me'!$B$7,"Esfriando",IF(U8126&lt;='Leia-me'!$B$8,"Última chance","Zumbi"))))</f>
        <v/>
      </c>
      <c r="W8126" s="25" t="n">
        <f aca="false">IF(O8126="Won",1,IF(O8126="Lost",0,""))</f>
        <v>1</v>
      </c>
      <c r="Y8126" s="25" t="str">
        <f aca="false">IF(E8126="","Sim","")</f>
        <v/>
      </c>
    </row>
    <row r="8127" customFormat="false" ht="15" hidden="false" customHeight="false" outlineLevel="0" collapsed="false">
      <c r="A8127" s="25" t="s">
        <v>8390</v>
      </c>
      <c r="B8127" s="25" t="s">
        <v>102</v>
      </c>
      <c r="C8127" s="25" t="s">
        <v>111</v>
      </c>
      <c r="D8127" s="25" t="s">
        <v>113</v>
      </c>
      <c r="E8127" s="25" t="s">
        <v>449</v>
      </c>
      <c r="F8127" s="25" t="s">
        <v>192</v>
      </c>
      <c r="G8127" s="26" t="n">
        <v>98.79</v>
      </c>
      <c r="H8127" s="27" t="n">
        <v>96</v>
      </c>
      <c r="I8127" s="25" t="s">
        <v>147</v>
      </c>
      <c r="J8127" s="25" t="s">
        <v>445</v>
      </c>
      <c r="K8127" s="25" t="n">
        <v>2013</v>
      </c>
      <c r="L8127" s="25" t="s">
        <v>148</v>
      </c>
      <c r="M8127" s="25" t="s">
        <v>149</v>
      </c>
      <c r="N8127" s="28" t="n">
        <v>55</v>
      </c>
      <c r="O8127" s="25" t="s">
        <v>54</v>
      </c>
      <c r="P8127" s="29" t="n">
        <v>43024</v>
      </c>
      <c r="Q8127" s="29" t="n">
        <v>43032</v>
      </c>
      <c r="R8127" s="28" t="n">
        <v>48</v>
      </c>
      <c r="S8127" s="28" t="n">
        <f aca="false">IF(O8127="Won",R8127,IF(O8127="Lost",0,N8127))</f>
        <v>48</v>
      </c>
      <c r="T8127" s="30" t="n">
        <f aca="false">IF(AND(P8127&lt;&gt;"",Q8127&lt;&gt;""),Q8127-P8127,"")</f>
        <v>8</v>
      </c>
      <c r="U8127" s="30" t="str">
        <f aca="false">IF(AND(O8127="Engaging",P8127&lt;&gt;""),'Leia-me'!$B$5-P8127,"")</f>
        <v/>
      </c>
      <c r="V8127" s="25" t="str">
        <f aca="false">IF(O8127&lt;&gt;"Engaging","",IF(U8127&lt;='Leia-me'!$B$6,"Saudável",IF(U8127&lt;='Leia-me'!$B$7,"Esfriando",IF(U8127&lt;='Leia-me'!$B$8,"Última chance","Zumbi"))))</f>
        <v/>
      </c>
      <c r="W8127" s="25" t="n">
        <f aca="false">IF(O8127="Won",1,IF(O8127="Lost",0,""))</f>
        <v>1</v>
      </c>
      <c r="Y8127" s="25" t="str">
        <f aca="false">IF(E8127="","Sim","")</f>
        <v/>
      </c>
    </row>
    <row r="8128" customFormat="false" ht="15" hidden="false" customHeight="false" outlineLevel="0" collapsed="false">
      <c r="A8128" s="25" t="s">
        <v>8391</v>
      </c>
      <c r="B8128" s="25" t="s">
        <v>102</v>
      </c>
      <c r="C8128" s="25" t="s">
        <v>111</v>
      </c>
      <c r="D8128" s="25" t="s">
        <v>113</v>
      </c>
      <c r="E8128" s="25" t="s">
        <v>449</v>
      </c>
      <c r="F8128" s="25" t="s">
        <v>192</v>
      </c>
      <c r="G8128" s="26" t="n">
        <v>98.79</v>
      </c>
      <c r="H8128" s="27" t="n">
        <v>96</v>
      </c>
      <c r="I8128" s="25" t="s">
        <v>147</v>
      </c>
      <c r="J8128" s="25" t="s">
        <v>445</v>
      </c>
      <c r="K8128" s="25" t="n">
        <v>2013</v>
      </c>
      <c r="L8128" s="25" t="s">
        <v>186</v>
      </c>
      <c r="M8128" s="25" t="s">
        <v>171</v>
      </c>
      <c r="N8128" s="28" t="n">
        <v>550</v>
      </c>
      <c r="O8128" s="25" t="s">
        <v>55</v>
      </c>
      <c r="P8128" s="29" t="n">
        <v>43026</v>
      </c>
      <c r="Q8128" s="29" t="n">
        <v>43061</v>
      </c>
      <c r="R8128" s="28" t="n">
        <v>0</v>
      </c>
      <c r="S8128" s="28" t="n">
        <f aca="false">IF(O8128="Won",R8128,IF(O8128="Lost",0,N8128))</f>
        <v>0</v>
      </c>
      <c r="T8128" s="30" t="n">
        <f aca="false">IF(AND(P8128&lt;&gt;"",Q8128&lt;&gt;""),Q8128-P8128,"")</f>
        <v>35</v>
      </c>
      <c r="U8128" s="30" t="str">
        <f aca="false">IF(AND(O8128="Engaging",P8128&lt;&gt;""),'Leia-me'!$B$5-P8128,"")</f>
        <v/>
      </c>
      <c r="V8128" s="25" t="str">
        <f aca="false">IF(O8128&lt;&gt;"Engaging","",IF(U8128&lt;='Leia-me'!$B$6,"Saudável",IF(U8128&lt;='Leia-me'!$B$7,"Esfriando",IF(U8128&lt;='Leia-me'!$B$8,"Última chance","Zumbi"))))</f>
        <v/>
      </c>
      <c r="W8128" s="25" t="n">
        <f aca="false">IF(O8128="Won",1,IF(O8128="Lost",0,""))</f>
        <v>0</v>
      </c>
      <c r="Y8128" s="25" t="str">
        <f aca="false">IF(E8128="","Sim","")</f>
        <v/>
      </c>
    </row>
    <row r="8129" customFormat="false" ht="15" hidden="false" customHeight="false" outlineLevel="0" collapsed="false">
      <c r="A8129" s="25" t="s">
        <v>8392</v>
      </c>
      <c r="B8129" s="25" t="s">
        <v>102</v>
      </c>
      <c r="C8129" s="25" t="s">
        <v>111</v>
      </c>
      <c r="D8129" s="25" t="s">
        <v>113</v>
      </c>
      <c r="E8129" s="25" t="s">
        <v>636</v>
      </c>
      <c r="F8129" s="25" t="s">
        <v>267</v>
      </c>
      <c r="G8129" s="26" t="n">
        <v>405.59</v>
      </c>
      <c r="H8129" s="27" t="n">
        <v>1179</v>
      </c>
      <c r="I8129" s="25" t="s">
        <v>637</v>
      </c>
      <c r="J8129" s="25" t="s">
        <v>266</v>
      </c>
      <c r="K8129" s="25" t="n">
        <v>1987</v>
      </c>
      <c r="L8129" s="25" t="s">
        <v>148</v>
      </c>
      <c r="M8129" s="25" t="s">
        <v>149</v>
      </c>
      <c r="N8129" s="28" t="n">
        <v>55</v>
      </c>
      <c r="O8129" s="25" t="s">
        <v>55</v>
      </c>
      <c r="P8129" s="29" t="n">
        <v>43026</v>
      </c>
      <c r="Q8129" s="29" t="n">
        <v>43044</v>
      </c>
      <c r="R8129" s="28" t="n">
        <v>0</v>
      </c>
      <c r="S8129" s="28" t="n">
        <f aca="false">IF(O8129="Won",R8129,IF(O8129="Lost",0,N8129))</f>
        <v>0</v>
      </c>
      <c r="T8129" s="30" t="n">
        <f aca="false">IF(AND(P8129&lt;&gt;"",Q8129&lt;&gt;""),Q8129-P8129,"")</f>
        <v>18</v>
      </c>
      <c r="U8129" s="30" t="str">
        <f aca="false">IF(AND(O8129="Engaging",P8129&lt;&gt;""),'Leia-me'!$B$5-P8129,"")</f>
        <v/>
      </c>
      <c r="V8129" s="25" t="str">
        <f aca="false">IF(O8129&lt;&gt;"Engaging","",IF(U8129&lt;='Leia-me'!$B$6,"Saudável",IF(U8129&lt;='Leia-me'!$B$7,"Esfriando",IF(U8129&lt;='Leia-me'!$B$8,"Última chance","Zumbi"))))</f>
        <v/>
      </c>
      <c r="W8129" s="25" t="n">
        <f aca="false">IF(O8129="Won",1,IF(O8129="Lost",0,""))</f>
        <v>0</v>
      </c>
      <c r="Y8129" s="25" t="str">
        <f aca="false">IF(E8129="","Sim","")</f>
        <v/>
      </c>
    </row>
    <row r="8130" customFormat="false" ht="15" hidden="false" customHeight="false" outlineLevel="0" collapsed="false">
      <c r="A8130" s="25" t="s">
        <v>8393</v>
      </c>
      <c r="B8130" s="25" t="s">
        <v>102</v>
      </c>
      <c r="C8130" s="25" t="s">
        <v>111</v>
      </c>
      <c r="D8130" s="25" t="s">
        <v>113</v>
      </c>
      <c r="E8130" s="25" t="s">
        <v>478</v>
      </c>
      <c r="F8130" s="25" t="s">
        <v>165</v>
      </c>
      <c r="G8130" s="26" t="n">
        <v>349.81</v>
      </c>
      <c r="H8130" s="27" t="n">
        <v>315</v>
      </c>
      <c r="I8130" s="25" t="s">
        <v>147</v>
      </c>
      <c r="K8130" s="25" t="n">
        <v>2002</v>
      </c>
      <c r="L8130" s="25" t="s">
        <v>148</v>
      </c>
      <c r="M8130" s="25" t="s">
        <v>149</v>
      </c>
      <c r="N8130" s="28" t="n">
        <v>55</v>
      </c>
      <c r="O8130" s="25" t="s">
        <v>54</v>
      </c>
      <c r="P8130" s="29" t="n">
        <v>43026</v>
      </c>
      <c r="Q8130" s="29" t="n">
        <v>43086</v>
      </c>
      <c r="R8130" s="28" t="n">
        <v>59</v>
      </c>
      <c r="S8130" s="28" t="n">
        <f aca="false">IF(O8130="Won",R8130,IF(O8130="Lost",0,N8130))</f>
        <v>59</v>
      </c>
      <c r="T8130" s="30" t="n">
        <f aca="false">IF(AND(P8130&lt;&gt;"",Q8130&lt;&gt;""),Q8130-P8130,"")</f>
        <v>60</v>
      </c>
      <c r="U8130" s="30" t="str">
        <f aca="false">IF(AND(O8130="Engaging",P8130&lt;&gt;""),'Leia-me'!$B$5-P8130,"")</f>
        <v/>
      </c>
      <c r="V8130" s="25" t="str">
        <f aca="false">IF(O8130&lt;&gt;"Engaging","",IF(U8130&lt;='Leia-me'!$B$6,"Saudável",IF(U8130&lt;='Leia-me'!$B$7,"Esfriando",IF(U8130&lt;='Leia-me'!$B$8,"Última chance","Zumbi"))))</f>
        <v/>
      </c>
      <c r="W8130" s="25" t="n">
        <f aca="false">IF(O8130="Won",1,IF(O8130="Lost",0,""))</f>
        <v>1</v>
      </c>
      <c r="Y8130" s="25" t="str">
        <f aca="false">IF(E8130="","Sim","")</f>
        <v/>
      </c>
    </row>
    <row r="8131" customFormat="false" ht="15" hidden="false" customHeight="false" outlineLevel="0" collapsed="false">
      <c r="A8131" s="25" t="s">
        <v>8394</v>
      </c>
      <c r="B8131" s="25" t="s">
        <v>102</v>
      </c>
      <c r="C8131" s="25" t="s">
        <v>111</v>
      </c>
      <c r="D8131" s="25" t="s">
        <v>113</v>
      </c>
      <c r="G8131" s="31"/>
      <c r="H8131" s="32"/>
      <c r="L8131" s="25" t="s">
        <v>160</v>
      </c>
      <c r="M8131" s="25" t="s">
        <v>149</v>
      </c>
      <c r="N8131" s="28" t="n">
        <v>3393</v>
      </c>
      <c r="O8131" s="25" t="s">
        <v>56</v>
      </c>
      <c r="P8131" s="29" t="n">
        <v>43027</v>
      </c>
      <c r="Q8131" s="33"/>
      <c r="R8131" s="34"/>
      <c r="S8131" s="28" t="n">
        <f aca="false">IF(O8131="Won",R8131,IF(O8131="Lost",0,N8131))</f>
        <v>3393</v>
      </c>
      <c r="T8131" s="30" t="str">
        <f aca="false">IF(AND(P8131&lt;&gt;"",Q8131&lt;&gt;""),Q8131-P8131,"")</f>
        <v/>
      </c>
      <c r="U8131" s="30" t="n">
        <f aca="false">IF(AND(O8131="Engaging",P8131&lt;&gt;""),'Leia-me'!$B$5-P8131,"")</f>
        <v>73</v>
      </c>
      <c r="V8131" s="25" t="str">
        <f aca="false">IF(O8131&lt;&gt;"Engaging","",IF(U8131&lt;='Leia-me'!$B$6,"Saudável",IF(U8131&lt;='Leia-me'!$B$7,"Esfriando",IF(U8131&lt;='Leia-me'!$B$8,"Última chance","Zumbi"))))</f>
        <v>Saudável</v>
      </c>
      <c r="W8131" s="25" t="str">
        <f aca="false">IF(O8131="Won",1,IF(O8131="Lost",0,""))</f>
        <v/>
      </c>
      <c r="Y8131" s="25" t="str">
        <f aca="false">IF(E8131="","Sim","")</f>
        <v>Sim</v>
      </c>
    </row>
    <row r="8132" customFormat="false" ht="15" hidden="false" customHeight="false" outlineLevel="0" collapsed="false">
      <c r="A8132" s="25" t="s">
        <v>8395</v>
      </c>
      <c r="B8132" s="25" t="s">
        <v>102</v>
      </c>
      <c r="C8132" s="25" t="s">
        <v>111</v>
      </c>
      <c r="D8132" s="25" t="s">
        <v>113</v>
      </c>
      <c r="E8132" s="25" t="s">
        <v>3075</v>
      </c>
      <c r="F8132" s="25" t="s">
        <v>165</v>
      </c>
      <c r="G8132" s="26" t="n">
        <v>4269.9</v>
      </c>
      <c r="H8132" s="27" t="n">
        <v>6472</v>
      </c>
      <c r="I8132" s="25" t="s">
        <v>147</v>
      </c>
      <c r="J8132" s="25" t="s">
        <v>1347</v>
      </c>
      <c r="K8132" s="25" t="n">
        <v>1993</v>
      </c>
      <c r="L8132" s="25" t="s">
        <v>186</v>
      </c>
      <c r="M8132" s="25" t="s">
        <v>171</v>
      </c>
      <c r="N8132" s="28" t="n">
        <v>550</v>
      </c>
      <c r="O8132" s="25" t="s">
        <v>55</v>
      </c>
      <c r="P8132" s="29" t="n">
        <v>43029</v>
      </c>
      <c r="Q8132" s="29" t="n">
        <v>43031</v>
      </c>
      <c r="R8132" s="28" t="n">
        <v>0</v>
      </c>
      <c r="S8132" s="28" t="n">
        <f aca="false">IF(O8132="Won",R8132,IF(O8132="Lost",0,N8132))</f>
        <v>0</v>
      </c>
      <c r="T8132" s="30" t="n">
        <f aca="false">IF(AND(P8132&lt;&gt;"",Q8132&lt;&gt;""),Q8132-P8132,"")</f>
        <v>2</v>
      </c>
      <c r="U8132" s="30" t="str">
        <f aca="false">IF(AND(O8132="Engaging",P8132&lt;&gt;""),'Leia-me'!$B$5-P8132,"")</f>
        <v/>
      </c>
      <c r="V8132" s="25" t="str">
        <f aca="false">IF(O8132&lt;&gt;"Engaging","",IF(U8132&lt;='Leia-me'!$B$6,"Saudável",IF(U8132&lt;='Leia-me'!$B$7,"Esfriando",IF(U8132&lt;='Leia-me'!$B$8,"Última chance","Zumbi"))))</f>
        <v/>
      </c>
      <c r="W8132" s="25" t="n">
        <f aca="false">IF(O8132="Won",1,IF(O8132="Lost",0,""))</f>
        <v>0</v>
      </c>
      <c r="Y8132" s="25" t="str">
        <f aca="false">IF(E8132="","Sim","")</f>
        <v/>
      </c>
    </row>
    <row r="8133" customFormat="false" ht="15" hidden="false" customHeight="false" outlineLevel="0" collapsed="false">
      <c r="A8133" s="25" t="s">
        <v>8396</v>
      </c>
      <c r="B8133" s="25" t="s">
        <v>102</v>
      </c>
      <c r="C8133" s="25" t="s">
        <v>111</v>
      </c>
      <c r="D8133" s="25" t="s">
        <v>113</v>
      </c>
      <c r="E8133" s="25" t="s">
        <v>419</v>
      </c>
      <c r="F8133" s="25" t="s">
        <v>146</v>
      </c>
      <c r="G8133" s="26" t="n">
        <v>2741.37</v>
      </c>
      <c r="H8133" s="27" t="n">
        <v>9226</v>
      </c>
      <c r="I8133" s="25" t="s">
        <v>147</v>
      </c>
      <c r="K8133" s="25" t="n">
        <v>1985</v>
      </c>
      <c r="L8133" s="25" t="s">
        <v>186</v>
      </c>
      <c r="M8133" s="25" t="s">
        <v>171</v>
      </c>
      <c r="N8133" s="28" t="n">
        <v>550</v>
      </c>
      <c r="O8133" s="25" t="s">
        <v>54</v>
      </c>
      <c r="P8133" s="29" t="n">
        <v>43029</v>
      </c>
      <c r="Q8133" s="29" t="n">
        <v>43035</v>
      </c>
      <c r="R8133" s="28" t="n">
        <v>575</v>
      </c>
      <c r="S8133" s="28" t="n">
        <f aca="false">IF(O8133="Won",R8133,IF(O8133="Lost",0,N8133))</f>
        <v>575</v>
      </c>
      <c r="T8133" s="30" t="n">
        <f aca="false">IF(AND(P8133&lt;&gt;"",Q8133&lt;&gt;""),Q8133-P8133,"")</f>
        <v>6</v>
      </c>
      <c r="U8133" s="30" t="str">
        <f aca="false">IF(AND(O8133="Engaging",P8133&lt;&gt;""),'Leia-me'!$B$5-P8133,"")</f>
        <v/>
      </c>
      <c r="V8133" s="25" t="str">
        <f aca="false">IF(O8133&lt;&gt;"Engaging","",IF(U8133&lt;='Leia-me'!$B$6,"Saudável",IF(U8133&lt;='Leia-me'!$B$7,"Esfriando",IF(U8133&lt;='Leia-me'!$B$8,"Última chance","Zumbi"))))</f>
        <v/>
      </c>
      <c r="W8133" s="25" t="n">
        <f aca="false">IF(O8133="Won",1,IF(O8133="Lost",0,""))</f>
        <v>1</v>
      </c>
      <c r="Y8133" s="25" t="str">
        <f aca="false">IF(E8133="","Sim","")</f>
        <v/>
      </c>
    </row>
    <row r="8134" customFormat="false" ht="15" hidden="false" customHeight="false" outlineLevel="0" collapsed="false">
      <c r="A8134" s="25" t="s">
        <v>8397</v>
      </c>
      <c r="B8134" s="25" t="s">
        <v>102</v>
      </c>
      <c r="C8134" s="25" t="s">
        <v>111</v>
      </c>
      <c r="D8134" s="25" t="s">
        <v>113</v>
      </c>
      <c r="E8134" s="25" t="s">
        <v>245</v>
      </c>
      <c r="F8134" s="25" t="s">
        <v>185</v>
      </c>
      <c r="G8134" s="26" t="n">
        <v>2938.67</v>
      </c>
      <c r="H8134" s="27" t="n">
        <v>8775</v>
      </c>
      <c r="I8134" s="25" t="s">
        <v>246</v>
      </c>
      <c r="K8134" s="25" t="n">
        <v>1987</v>
      </c>
      <c r="L8134" s="25" t="s">
        <v>178</v>
      </c>
      <c r="M8134" s="25" t="s">
        <v>171</v>
      </c>
      <c r="N8134" s="28" t="n">
        <v>5482</v>
      </c>
      <c r="O8134" s="25" t="s">
        <v>56</v>
      </c>
      <c r="P8134" s="29" t="n">
        <v>43031</v>
      </c>
      <c r="Q8134" s="33"/>
      <c r="R8134" s="34"/>
      <c r="S8134" s="28" t="n">
        <f aca="false">IF(O8134="Won",R8134,IF(O8134="Lost",0,N8134))</f>
        <v>5482</v>
      </c>
      <c r="T8134" s="30" t="str">
        <f aca="false">IF(AND(P8134&lt;&gt;"",Q8134&lt;&gt;""),Q8134-P8134,"")</f>
        <v/>
      </c>
      <c r="U8134" s="30" t="n">
        <f aca="false">IF(AND(O8134="Engaging",P8134&lt;&gt;""),'Leia-me'!$B$5-P8134,"")</f>
        <v>69</v>
      </c>
      <c r="V8134" s="25" t="str">
        <f aca="false">IF(O8134&lt;&gt;"Engaging","",IF(U8134&lt;='Leia-me'!$B$6,"Saudável",IF(U8134&lt;='Leia-me'!$B$7,"Esfriando",IF(U8134&lt;='Leia-me'!$B$8,"Última chance","Zumbi"))))</f>
        <v>Saudável</v>
      </c>
      <c r="W8134" s="25" t="str">
        <f aca="false">IF(O8134="Won",1,IF(O8134="Lost",0,""))</f>
        <v/>
      </c>
      <c r="Y8134" s="25" t="str">
        <f aca="false">IF(E8134="","Sim","")</f>
        <v/>
      </c>
    </row>
    <row r="8135" customFormat="false" ht="15" hidden="false" customHeight="false" outlineLevel="0" collapsed="false">
      <c r="A8135" s="25" t="s">
        <v>8398</v>
      </c>
      <c r="B8135" s="25" t="s">
        <v>102</v>
      </c>
      <c r="C8135" s="25" t="s">
        <v>111</v>
      </c>
      <c r="D8135" s="25" t="s">
        <v>113</v>
      </c>
      <c r="E8135" s="25" t="s">
        <v>2739</v>
      </c>
      <c r="F8135" s="25" t="s">
        <v>159</v>
      </c>
      <c r="G8135" s="26" t="n">
        <v>2871.35</v>
      </c>
      <c r="H8135" s="27" t="n">
        <v>9561</v>
      </c>
      <c r="I8135" s="25" t="s">
        <v>147</v>
      </c>
      <c r="K8135" s="25" t="n">
        <v>1983</v>
      </c>
      <c r="L8135" s="25" t="s">
        <v>1834</v>
      </c>
      <c r="M8135" s="25" t="s">
        <v>171</v>
      </c>
      <c r="N8135" s="28" t="n">
        <v>4821</v>
      </c>
      <c r="O8135" s="25" t="s">
        <v>54</v>
      </c>
      <c r="P8135" s="29" t="n">
        <v>43031</v>
      </c>
      <c r="Q8135" s="29" t="n">
        <v>43044</v>
      </c>
      <c r="R8135" s="28" t="n">
        <v>4382</v>
      </c>
      <c r="S8135" s="28" t="n">
        <f aca="false">IF(O8135="Won",R8135,IF(O8135="Lost",0,N8135))</f>
        <v>4382</v>
      </c>
      <c r="T8135" s="30" t="n">
        <f aca="false">IF(AND(P8135&lt;&gt;"",Q8135&lt;&gt;""),Q8135-P8135,"")</f>
        <v>13</v>
      </c>
      <c r="U8135" s="30" t="str">
        <f aca="false">IF(AND(O8135="Engaging",P8135&lt;&gt;""),'Leia-me'!$B$5-P8135,"")</f>
        <v/>
      </c>
      <c r="V8135" s="25" t="str">
        <f aca="false">IF(O8135&lt;&gt;"Engaging","",IF(U8135&lt;='Leia-me'!$B$6,"Saudável",IF(U8135&lt;='Leia-me'!$B$7,"Esfriando",IF(U8135&lt;='Leia-me'!$B$8,"Última chance","Zumbi"))))</f>
        <v/>
      </c>
      <c r="W8135" s="25" t="n">
        <f aca="false">IF(O8135="Won",1,IF(O8135="Lost",0,""))</f>
        <v>1</v>
      </c>
      <c r="X8135" s="25" t="s">
        <v>1835</v>
      </c>
      <c r="Y8135" s="25" t="str">
        <f aca="false">IF(E8135="","Sim","")</f>
        <v/>
      </c>
    </row>
    <row r="8136" customFormat="false" ht="15" hidden="false" customHeight="false" outlineLevel="0" collapsed="false">
      <c r="A8136" s="25" t="s">
        <v>8399</v>
      </c>
      <c r="B8136" s="25" t="s">
        <v>102</v>
      </c>
      <c r="C8136" s="25" t="s">
        <v>111</v>
      </c>
      <c r="D8136" s="25" t="s">
        <v>113</v>
      </c>
      <c r="E8136" s="25" t="s">
        <v>1351</v>
      </c>
      <c r="F8136" s="25" t="s">
        <v>177</v>
      </c>
      <c r="G8136" s="26" t="n">
        <v>7537.24</v>
      </c>
      <c r="H8136" s="27" t="n">
        <v>20293</v>
      </c>
      <c r="I8136" s="25" t="s">
        <v>147</v>
      </c>
      <c r="K8136" s="25" t="n">
        <v>1993</v>
      </c>
      <c r="L8136" s="25" t="s">
        <v>186</v>
      </c>
      <c r="M8136" s="25" t="s">
        <v>171</v>
      </c>
      <c r="N8136" s="28" t="n">
        <v>550</v>
      </c>
      <c r="O8136" s="25" t="s">
        <v>56</v>
      </c>
      <c r="P8136" s="29" t="n">
        <v>43036</v>
      </c>
      <c r="Q8136" s="33"/>
      <c r="R8136" s="34"/>
      <c r="S8136" s="28" t="n">
        <f aca="false">IF(O8136="Won",R8136,IF(O8136="Lost",0,N8136))</f>
        <v>550</v>
      </c>
      <c r="T8136" s="30" t="str">
        <f aca="false">IF(AND(P8136&lt;&gt;"",Q8136&lt;&gt;""),Q8136-P8136,"")</f>
        <v/>
      </c>
      <c r="U8136" s="30" t="n">
        <f aca="false">IF(AND(O8136="Engaging",P8136&lt;&gt;""),'Leia-me'!$B$5-P8136,"")</f>
        <v>64</v>
      </c>
      <c r="V8136" s="25" t="str">
        <f aca="false">IF(O8136&lt;&gt;"Engaging","",IF(U8136&lt;='Leia-me'!$B$6,"Saudável",IF(U8136&lt;='Leia-me'!$B$7,"Esfriando",IF(U8136&lt;='Leia-me'!$B$8,"Última chance","Zumbi"))))</f>
        <v>Saudável</v>
      </c>
      <c r="W8136" s="25" t="str">
        <f aca="false">IF(O8136="Won",1,IF(O8136="Lost",0,""))</f>
        <v/>
      </c>
      <c r="Y8136" s="25" t="str">
        <f aca="false">IF(E8136="","Sim","")</f>
        <v/>
      </c>
    </row>
    <row r="8137" customFormat="false" ht="15" hidden="false" customHeight="false" outlineLevel="0" collapsed="false">
      <c r="A8137" s="25" t="s">
        <v>8400</v>
      </c>
      <c r="B8137" s="25" t="s">
        <v>102</v>
      </c>
      <c r="C8137" s="25" t="s">
        <v>111</v>
      </c>
      <c r="D8137" s="25" t="s">
        <v>113</v>
      </c>
      <c r="E8137" s="25" t="s">
        <v>2739</v>
      </c>
      <c r="F8137" s="25" t="s">
        <v>159</v>
      </c>
      <c r="G8137" s="26" t="n">
        <v>2871.35</v>
      </c>
      <c r="H8137" s="27" t="n">
        <v>9561</v>
      </c>
      <c r="I8137" s="25" t="s">
        <v>147</v>
      </c>
      <c r="K8137" s="25" t="n">
        <v>1983</v>
      </c>
      <c r="L8137" s="25" t="s">
        <v>186</v>
      </c>
      <c r="M8137" s="25" t="s">
        <v>171</v>
      </c>
      <c r="N8137" s="28" t="n">
        <v>550</v>
      </c>
      <c r="O8137" s="25" t="s">
        <v>54</v>
      </c>
      <c r="P8137" s="29" t="n">
        <v>43039</v>
      </c>
      <c r="Q8137" s="29" t="n">
        <v>43041</v>
      </c>
      <c r="R8137" s="28" t="n">
        <v>653</v>
      </c>
      <c r="S8137" s="28" t="n">
        <f aca="false">IF(O8137="Won",R8137,IF(O8137="Lost",0,N8137))</f>
        <v>653</v>
      </c>
      <c r="T8137" s="30" t="n">
        <f aca="false">IF(AND(P8137&lt;&gt;"",Q8137&lt;&gt;""),Q8137-P8137,"")</f>
        <v>2</v>
      </c>
      <c r="U8137" s="30" t="str">
        <f aca="false">IF(AND(O8137="Engaging",P8137&lt;&gt;""),'Leia-me'!$B$5-P8137,"")</f>
        <v/>
      </c>
      <c r="V8137" s="25" t="str">
        <f aca="false">IF(O8137&lt;&gt;"Engaging","",IF(U8137&lt;='Leia-me'!$B$6,"Saudável",IF(U8137&lt;='Leia-me'!$B$7,"Esfriando",IF(U8137&lt;='Leia-me'!$B$8,"Última chance","Zumbi"))))</f>
        <v/>
      </c>
      <c r="W8137" s="25" t="n">
        <f aca="false">IF(O8137="Won",1,IF(O8137="Lost",0,""))</f>
        <v>1</v>
      </c>
      <c r="Y8137" s="25" t="str">
        <f aca="false">IF(E8137="","Sim","")</f>
        <v/>
      </c>
    </row>
    <row r="8138" customFormat="false" ht="15" hidden="false" customHeight="false" outlineLevel="0" collapsed="false">
      <c r="A8138" s="25" t="s">
        <v>8401</v>
      </c>
      <c r="B8138" s="25" t="s">
        <v>102</v>
      </c>
      <c r="C8138" s="25" t="s">
        <v>111</v>
      </c>
      <c r="D8138" s="25" t="s">
        <v>113</v>
      </c>
      <c r="E8138" s="25" t="s">
        <v>1371</v>
      </c>
      <c r="F8138" s="25" t="s">
        <v>185</v>
      </c>
      <c r="G8138" s="26" t="n">
        <v>40.79</v>
      </c>
      <c r="H8138" s="27" t="n">
        <v>142</v>
      </c>
      <c r="I8138" s="25" t="s">
        <v>1372</v>
      </c>
      <c r="K8138" s="25" t="n">
        <v>2011</v>
      </c>
      <c r="L8138" s="25" t="s">
        <v>1834</v>
      </c>
      <c r="M8138" s="25" t="s">
        <v>171</v>
      </c>
      <c r="N8138" s="28" t="n">
        <v>4821</v>
      </c>
      <c r="O8138" s="25" t="s">
        <v>56</v>
      </c>
      <c r="P8138" s="29" t="n">
        <v>43043</v>
      </c>
      <c r="Q8138" s="33"/>
      <c r="R8138" s="34"/>
      <c r="S8138" s="28" t="n">
        <f aca="false">IF(O8138="Won",R8138,IF(O8138="Lost",0,N8138))</f>
        <v>4821</v>
      </c>
      <c r="T8138" s="30" t="str">
        <f aca="false">IF(AND(P8138&lt;&gt;"",Q8138&lt;&gt;""),Q8138-P8138,"")</f>
        <v/>
      </c>
      <c r="U8138" s="30" t="n">
        <f aca="false">IF(AND(O8138="Engaging",P8138&lt;&gt;""),'Leia-me'!$B$5-P8138,"")</f>
        <v>57</v>
      </c>
      <c r="V8138" s="25" t="str">
        <f aca="false">IF(O8138&lt;&gt;"Engaging","",IF(U8138&lt;='Leia-me'!$B$6,"Saudável",IF(U8138&lt;='Leia-me'!$B$7,"Esfriando",IF(U8138&lt;='Leia-me'!$B$8,"Última chance","Zumbi"))))</f>
        <v>Saudável</v>
      </c>
      <c r="W8138" s="25" t="str">
        <f aca="false">IF(O8138="Won",1,IF(O8138="Lost",0,""))</f>
        <v/>
      </c>
      <c r="X8138" s="25" t="s">
        <v>1835</v>
      </c>
      <c r="Y8138" s="25" t="str">
        <f aca="false">IF(E8138="","Sim","")</f>
        <v/>
      </c>
    </row>
    <row r="8139" customFormat="false" ht="15" hidden="false" customHeight="false" outlineLevel="0" collapsed="false">
      <c r="A8139" s="25" t="s">
        <v>8402</v>
      </c>
      <c r="B8139" s="25" t="s">
        <v>102</v>
      </c>
      <c r="C8139" s="25" t="s">
        <v>111</v>
      </c>
      <c r="D8139" s="25" t="s">
        <v>113</v>
      </c>
      <c r="E8139" s="25" t="s">
        <v>478</v>
      </c>
      <c r="F8139" s="25" t="s">
        <v>165</v>
      </c>
      <c r="G8139" s="26" t="n">
        <v>349.81</v>
      </c>
      <c r="H8139" s="27" t="n">
        <v>315</v>
      </c>
      <c r="I8139" s="25" t="s">
        <v>147</v>
      </c>
      <c r="K8139" s="25" t="n">
        <v>2002</v>
      </c>
      <c r="L8139" s="25" t="s">
        <v>178</v>
      </c>
      <c r="M8139" s="25" t="s">
        <v>171</v>
      </c>
      <c r="N8139" s="28" t="n">
        <v>5482</v>
      </c>
      <c r="O8139" s="25" t="s">
        <v>54</v>
      </c>
      <c r="P8139" s="29" t="n">
        <v>43044</v>
      </c>
      <c r="Q8139" s="29" t="n">
        <v>43051</v>
      </c>
      <c r="R8139" s="28" t="n">
        <v>5681</v>
      </c>
      <c r="S8139" s="28" t="n">
        <f aca="false">IF(O8139="Won",R8139,IF(O8139="Lost",0,N8139))</f>
        <v>5681</v>
      </c>
      <c r="T8139" s="30" t="n">
        <f aca="false">IF(AND(P8139&lt;&gt;"",Q8139&lt;&gt;""),Q8139-P8139,"")</f>
        <v>7</v>
      </c>
      <c r="U8139" s="30" t="str">
        <f aca="false">IF(AND(O8139="Engaging",P8139&lt;&gt;""),'Leia-me'!$B$5-P8139,"")</f>
        <v/>
      </c>
      <c r="V8139" s="25" t="str">
        <f aca="false">IF(O8139&lt;&gt;"Engaging","",IF(U8139&lt;='Leia-me'!$B$6,"Saudável",IF(U8139&lt;='Leia-me'!$B$7,"Esfriando",IF(U8139&lt;='Leia-me'!$B$8,"Última chance","Zumbi"))))</f>
        <v/>
      </c>
      <c r="W8139" s="25" t="n">
        <f aca="false">IF(O8139="Won",1,IF(O8139="Lost",0,""))</f>
        <v>1</v>
      </c>
      <c r="Y8139" s="25" t="str">
        <f aca="false">IF(E8139="","Sim","")</f>
        <v/>
      </c>
    </row>
    <row r="8140" customFormat="false" ht="15" hidden="false" customHeight="false" outlineLevel="0" collapsed="false">
      <c r="A8140" s="25" t="s">
        <v>8403</v>
      </c>
      <c r="B8140" s="25" t="s">
        <v>102</v>
      </c>
      <c r="C8140" s="25" t="s">
        <v>111</v>
      </c>
      <c r="D8140" s="25" t="s">
        <v>113</v>
      </c>
      <c r="E8140" s="25" t="s">
        <v>199</v>
      </c>
      <c r="F8140" s="25" t="s">
        <v>177</v>
      </c>
      <c r="G8140" s="26" t="n">
        <v>52.5</v>
      </c>
      <c r="H8140" s="27" t="n">
        <v>165</v>
      </c>
      <c r="I8140" s="25" t="s">
        <v>147</v>
      </c>
      <c r="K8140" s="25" t="n">
        <v>2008</v>
      </c>
      <c r="L8140" s="25" t="s">
        <v>186</v>
      </c>
      <c r="M8140" s="25" t="s">
        <v>171</v>
      </c>
      <c r="N8140" s="28" t="n">
        <v>550</v>
      </c>
      <c r="O8140" s="25" t="s">
        <v>56</v>
      </c>
      <c r="P8140" s="29" t="n">
        <v>43045</v>
      </c>
      <c r="Q8140" s="33"/>
      <c r="R8140" s="34"/>
      <c r="S8140" s="28" t="n">
        <f aca="false">IF(O8140="Won",R8140,IF(O8140="Lost",0,N8140))</f>
        <v>550</v>
      </c>
      <c r="T8140" s="30" t="str">
        <f aca="false">IF(AND(P8140&lt;&gt;"",Q8140&lt;&gt;""),Q8140-P8140,"")</f>
        <v/>
      </c>
      <c r="U8140" s="30" t="n">
        <f aca="false">IF(AND(O8140="Engaging",P8140&lt;&gt;""),'Leia-me'!$B$5-P8140,"")</f>
        <v>55</v>
      </c>
      <c r="V8140" s="25" t="str">
        <f aca="false">IF(O8140&lt;&gt;"Engaging","",IF(U8140&lt;='Leia-me'!$B$6,"Saudável",IF(U8140&lt;='Leia-me'!$B$7,"Esfriando",IF(U8140&lt;='Leia-me'!$B$8,"Última chance","Zumbi"))))</f>
        <v>Saudável</v>
      </c>
      <c r="W8140" s="25" t="str">
        <f aca="false">IF(O8140="Won",1,IF(O8140="Lost",0,""))</f>
        <v/>
      </c>
      <c r="Y8140" s="25" t="str">
        <f aca="false">IF(E8140="","Sim","")</f>
        <v/>
      </c>
    </row>
    <row r="8141" customFormat="false" ht="15" hidden="false" customHeight="false" outlineLevel="0" collapsed="false">
      <c r="A8141" s="25" t="s">
        <v>8404</v>
      </c>
      <c r="B8141" s="25" t="s">
        <v>102</v>
      </c>
      <c r="C8141" s="25" t="s">
        <v>111</v>
      </c>
      <c r="D8141" s="25" t="s">
        <v>113</v>
      </c>
      <c r="E8141" s="25" t="s">
        <v>2863</v>
      </c>
      <c r="F8141" s="25" t="s">
        <v>211</v>
      </c>
      <c r="G8141" s="26" t="n">
        <v>2437.85</v>
      </c>
      <c r="H8141" s="27" t="n">
        <v>4874</v>
      </c>
      <c r="I8141" s="25" t="s">
        <v>147</v>
      </c>
      <c r="K8141" s="25" t="n">
        <v>2001</v>
      </c>
      <c r="L8141" s="25" t="s">
        <v>170</v>
      </c>
      <c r="M8141" s="25" t="s">
        <v>171</v>
      </c>
      <c r="N8141" s="28" t="n">
        <v>1096</v>
      </c>
      <c r="O8141" s="25" t="s">
        <v>54</v>
      </c>
      <c r="P8141" s="29" t="n">
        <v>43047</v>
      </c>
      <c r="Q8141" s="29" t="n">
        <v>43050</v>
      </c>
      <c r="R8141" s="28" t="n">
        <v>1203</v>
      </c>
      <c r="S8141" s="28" t="n">
        <f aca="false">IF(O8141="Won",R8141,IF(O8141="Lost",0,N8141))</f>
        <v>1203</v>
      </c>
      <c r="T8141" s="30" t="n">
        <f aca="false">IF(AND(P8141&lt;&gt;"",Q8141&lt;&gt;""),Q8141-P8141,"")</f>
        <v>3</v>
      </c>
      <c r="U8141" s="30" t="str">
        <f aca="false">IF(AND(O8141="Engaging",P8141&lt;&gt;""),'Leia-me'!$B$5-P8141,"")</f>
        <v/>
      </c>
      <c r="V8141" s="25" t="str">
        <f aca="false">IF(O8141&lt;&gt;"Engaging","",IF(U8141&lt;='Leia-me'!$B$6,"Saudável",IF(U8141&lt;='Leia-me'!$B$7,"Esfriando",IF(U8141&lt;='Leia-me'!$B$8,"Última chance","Zumbi"))))</f>
        <v/>
      </c>
      <c r="W8141" s="25" t="n">
        <f aca="false">IF(O8141="Won",1,IF(O8141="Lost",0,""))</f>
        <v>1</v>
      </c>
      <c r="Y8141" s="25" t="str">
        <f aca="false">IF(E8141="","Sim","")</f>
        <v/>
      </c>
    </row>
    <row r="8142" customFormat="false" ht="15" hidden="false" customHeight="false" outlineLevel="0" collapsed="false">
      <c r="A8142" s="25" t="s">
        <v>8405</v>
      </c>
      <c r="B8142" s="25" t="s">
        <v>102</v>
      </c>
      <c r="C8142" s="25" t="s">
        <v>111</v>
      </c>
      <c r="D8142" s="25" t="s">
        <v>113</v>
      </c>
      <c r="E8142" s="25" t="s">
        <v>5204</v>
      </c>
      <c r="F8142" s="25" t="s">
        <v>155</v>
      </c>
      <c r="G8142" s="26" t="n">
        <v>1188.42</v>
      </c>
      <c r="H8142" s="27" t="n">
        <v>3015</v>
      </c>
      <c r="I8142" s="25" t="s">
        <v>147</v>
      </c>
      <c r="K8142" s="25" t="n">
        <v>1994</v>
      </c>
      <c r="L8142" s="25" t="s">
        <v>160</v>
      </c>
      <c r="M8142" s="25" t="s">
        <v>149</v>
      </c>
      <c r="N8142" s="28" t="n">
        <v>3393</v>
      </c>
      <c r="O8142" s="25" t="s">
        <v>55</v>
      </c>
      <c r="P8142" s="29" t="n">
        <v>43048</v>
      </c>
      <c r="Q8142" s="29" t="n">
        <v>43062</v>
      </c>
      <c r="R8142" s="28" t="n">
        <v>0</v>
      </c>
      <c r="S8142" s="28" t="n">
        <f aca="false">IF(O8142="Won",R8142,IF(O8142="Lost",0,N8142))</f>
        <v>0</v>
      </c>
      <c r="T8142" s="30" t="n">
        <f aca="false">IF(AND(P8142&lt;&gt;"",Q8142&lt;&gt;""),Q8142-P8142,"")</f>
        <v>14</v>
      </c>
      <c r="U8142" s="30" t="str">
        <f aca="false">IF(AND(O8142="Engaging",P8142&lt;&gt;""),'Leia-me'!$B$5-P8142,"")</f>
        <v/>
      </c>
      <c r="V8142" s="25" t="str">
        <f aca="false">IF(O8142&lt;&gt;"Engaging","",IF(U8142&lt;='Leia-me'!$B$6,"Saudável",IF(U8142&lt;='Leia-me'!$B$7,"Esfriando",IF(U8142&lt;='Leia-me'!$B$8,"Última chance","Zumbi"))))</f>
        <v/>
      </c>
      <c r="W8142" s="25" t="n">
        <f aca="false">IF(O8142="Won",1,IF(O8142="Lost",0,""))</f>
        <v>0</v>
      </c>
      <c r="Y8142" s="25" t="str">
        <f aca="false">IF(E8142="","Sim","")</f>
        <v/>
      </c>
    </row>
    <row r="8143" customFormat="false" ht="15" hidden="false" customHeight="false" outlineLevel="0" collapsed="false">
      <c r="A8143" s="25" t="s">
        <v>8406</v>
      </c>
      <c r="B8143" s="25" t="s">
        <v>102</v>
      </c>
      <c r="C8143" s="25" t="s">
        <v>111</v>
      </c>
      <c r="D8143" s="25" t="s">
        <v>113</v>
      </c>
      <c r="E8143" s="25" t="s">
        <v>494</v>
      </c>
      <c r="F8143" s="25" t="s">
        <v>192</v>
      </c>
      <c r="G8143" s="26" t="n">
        <v>11698.03</v>
      </c>
      <c r="H8143" s="27" t="n">
        <v>34288</v>
      </c>
      <c r="I8143" s="25" t="s">
        <v>147</v>
      </c>
      <c r="K8143" s="25" t="n">
        <v>1982</v>
      </c>
      <c r="L8143" s="25" t="s">
        <v>186</v>
      </c>
      <c r="M8143" s="25" t="s">
        <v>171</v>
      </c>
      <c r="N8143" s="28" t="n">
        <v>550</v>
      </c>
      <c r="O8143" s="25" t="s">
        <v>54</v>
      </c>
      <c r="P8143" s="29" t="n">
        <v>43048</v>
      </c>
      <c r="Q8143" s="29" t="n">
        <v>43053</v>
      </c>
      <c r="R8143" s="28" t="n">
        <v>606</v>
      </c>
      <c r="S8143" s="28" t="n">
        <f aca="false">IF(O8143="Won",R8143,IF(O8143="Lost",0,N8143))</f>
        <v>606</v>
      </c>
      <c r="T8143" s="30" t="n">
        <f aca="false">IF(AND(P8143&lt;&gt;"",Q8143&lt;&gt;""),Q8143-P8143,"")</f>
        <v>5</v>
      </c>
      <c r="U8143" s="30" t="str">
        <f aca="false">IF(AND(O8143="Engaging",P8143&lt;&gt;""),'Leia-me'!$B$5-P8143,"")</f>
        <v/>
      </c>
      <c r="V8143" s="25" t="str">
        <f aca="false">IF(O8143&lt;&gt;"Engaging","",IF(U8143&lt;='Leia-me'!$B$6,"Saudável",IF(U8143&lt;='Leia-me'!$B$7,"Esfriando",IF(U8143&lt;='Leia-me'!$B$8,"Última chance","Zumbi"))))</f>
        <v/>
      </c>
      <c r="W8143" s="25" t="n">
        <f aca="false">IF(O8143="Won",1,IF(O8143="Lost",0,""))</f>
        <v>1</v>
      </c>
      <c r="Y8143" s="25" t="str">
        <f aca="false">IF(E8143="","Sim","")</f>
        <v/>
      </c>
    </row>
    <row r="8144" customFormat="false" ht="15" hidden="false" customHeight="false" outlineLevel="0" collapsed="false">
      <c r="A8144" s="25" t="s">
        <v>8407</v>
      </c>
      <c r="B8144" s="25" t="s">
        <v>102</v>
      </c>
      <c r="C8144" s="25" t="s">
        <v>111</v>
      </c>
      <c r="D8144" s="25" t="s">
        <v>113</v>
      </c>
      <c r="E8144" s="25" t="s">
        <v>1778</v>
      </c>
      <c r="F8144" s="25" t="s">
        <v>146</v>
      </c>
      <c r="G8144" s="26" t="n">
        <v>1618.89</v>
      </c>
      <c r="H8144" s="27" t="n">
        <v>3889</v>
      </c>
      <c r="I8144" s="25" t="s">
        <v>147</v>
      </c>
      <c r="K8144" s="25" t="n">
        <v>2004</v>
      </c>
      <c r="L8144" s="25" t="s">
        <v>178</v>
      </c>
      <c r="M8144" s="25" t="s">
        <v>171</v>
      </c>
      <c r="N8144" s="28" t="n">
        <v>5482</v>
      </c>
      <c r="O8144" s="25" t="s">
        <v>54</v>
      </c>
      <c r="P8144" s="29" t="n">
        <v>43049</v>
      </c>
      <c r="Q8144" s="29" t="n">
        <v>43091</v>
      </c>
      <c r="R8144" s="28" t="n">
        <v>6299</v>
      </c>
      <c r="S8144" s="28" t="n">
        <f aca="false">IF(O8144="Won",R8144,IF(O8144="Lost",0,N8144))</f>
        <v>6299</v>
      </c>
      <c r="T8144" s="30" t="n">
        <f aca="false">IF(AND(P8144&lt;&gt;"",Q8144&lt;&gt;""),Q8144-P8144,"")</f>
        <v>42</v>
      </c>
      <c r="U8144" s="30" t="str">
        <f aca="false">IF(AND(O8144="Engaging",P8144&lt;&gt;""),'Leia-me'!$B$5-P8144,"")</f>
        <v/>
      </c>
      <c r="V8144" s="25" t="str">
        <f aca="false">IF(O8144&lt;&gt;"Engaging","",IF(U8144&lt;='Leia-me'!$B$6,"Saudável",IF(U8144&lt;='Leia-me'!$B$7,"Esfriando",IF(U8144&lt;='Leia-me'!$B$8,"Última chance","Zumbi"))))</f>
        <v/>
      </c>
      <c r="W8144" s="25" t="n">
        <f aca="false">IF(O8144="Won",1,IF(O8144="Lost",0,""))</f>
        <v>1</v>
      </c>
      <c r="Y8144" s="25" t="str">
        <f aca="false">IF(E8144="","Sim","")</f>
        <v/>
      </c>
    </row>
    <row r="8145" customFormat="false" ht="15" hidden="false" customHeight="false" outlineLevel="0" collapsed="false">
      <c r="A8145" s="25" t="s">
        <v>8408</v>
      </c>
      <c r="B8145" s="25" t="s">
        <v>102</v>
      </c>
      <c r="C8145" s="25" t="s">
        <v>111</v>
      </c>
      <c r="D8145" s="25" t="s">
        <v>113</v>
      </c>
      <c r="E8145" s="25" t="s">
        <v>218</v>
      </c>
      <c r="F8145" s="25" t="s">
        <v>146</v>
      </c>
      <c r="G8145" s="26" t="n">
        <v>4.54</v>
      </c>
      <c r="H8145" s="27" t="n">
        <v>9</v>
      </c>
      <c r="I8145" s="25" t="s">
        <v>147</v>
      </c>
      <c r="K8145" s="25" t="n">
        <v>2017</v>
      </c>
      <c r="L8145" s="25" t="s">
        <v>1834</v>
      </c>
      <c r="M8145" s="25" t="s">
        <v>171</v>
      </c>
      <c r="N8145" s="28" t="n">
        <v>4821</v>
      </c>
      <c r="O8145" s="25" t="s">
        <v>54</v>
      </c>
      <c r="P8145" s="29" t="n">
        <v>43049</v>
      </c>
      <c r="Q8145" s="29" t="n">
        <v>43070</v>
      </c>
      <c r="R8145" s="28" t="n">
        <v>4673</v>
      </c>
      <c r="S8145" s="28" t="n">
        <f aca="false">IF(O8145="Won",R8145,IF(O8145="Lost",0,N8145))</f>
        <v>4673</v>
      </c>
      <c r="T8145" s="30" t="n">
        <f aca="false">IF(AND(P8145&lt;&gt;"",Q8145&lt;&gt;""),Q8145-P8145,"")</f>
        <v>21</v>
      </c>
      <c r="U8145" s="30" t="str">
        <f aca="false">IF(AND(O8145="Engaging",P8145&lt;&gt;""),'Leia-me'!$B$5-P8145,"")</f>
        <v/>
      </c>
      <c r="V8145" s="25" t="str">
        <f aca="false">IF(O8145&lt;&gt;"Engaging","",IF(U8145&lt;='Leia-me'!$B$6,"Saudável",IF(U8145&lt;='Leia-me'!$B$7,"Esfriando",IF(U8145&lt;='Leia-me'!$B$8,"Última chance","Zumbi"))))</f>
        <v/>
      </c>
      <c r="W8145" s="25" t="n">
        <f aca="false">IF(O8145="Won",1,IF(O8145="Lost",0,""))</f>
        <v>1</v>
      </c>
      <c r="X8145" s="25" t="s">
        <v>1835</v>
      </c>
      <c r="Y8145" s="25" t="str">
        <f aca="false">IF(E8145="","Sim","")</f>
        <v/>
      </c>
    </row>
    <row r="8146" customFormat="false" ht="15" hidden="false" customHeight="false" outlineLevel="0" collapsed="false">
      <c r="A8146" s="25" t="s">
        <v>8409</v>
      </c>
      <c r="B8146" s="25" t="s">
        <v>102</v>
      </c>
      <c r="C8146" s="25" t="s">
        <v>111</v>
      </c>
      <c r="D8146" s="25" t="s">
        <v>113</v>
      </c>
      <c r="E8146" s="25" t="s">
        <v>1778</v>
      </c>
      <c r="F8146" s="25" t="s">
        <v>146</v>
      </c>
      <c r="G8146" s="26" t="n">
        <v>1618.89</v>
      </c>
      <c r="H8146" s="27" t="n">
        <v>3889</v>
      </c>
      <c r="I8146" s="25" t="s">
        <v>147</v>
      </c>
      <c r="K8146" s="25" t="n">
        <v>2004</v>
      </c>
      <c r="L8146" s="25" t="s">
        <v>186</v>
      </c>
      <c r="M8146" s="25" t="s">
        <v>171</v>
      </c>
      <c r="N8146" s="28" t="n">
        <v>550</v>
      </c>
      <c r="O8146" s="25" t="s">
        <v>54</v>
      </c>
      <c r="P8146" s="29" t="n">
        <v>43051</v>
      </c>
      <c r="Q8146" s="29" t="n">
        <v>43098</v>
      </c>
      <c r="R8146" s="28" t="n">
        <v>470</v>
      </c>
      <c r="S8146" s="28" t="n">
        <f aca="false">IF(O8146="Won",R8146,IF(O8146="Lost",0,N8146))</f>
        <v>470</v>
      </c>
      <c r="T8146" s="30" t="n">
        <f aca="false">IF(AND(P8146&lt;&gt;"",Q8146&lt;&gt;""),Q8146-P8146,"")</f>
        <v>47</v>
      </c>
      <c r="U8146" s="30" t="str">
        <f aca="false">IF(AND(O8146="Engaging",P8146&lt;&gt;""),'Leia-me'!$B$5-P8146,"")</f>
        <v/>
      </c>
      <c r="V8146" s="25" t="str">
        <f aca="false">IF(O8146&lt;&gt;"Engaging","",IF(U8146&lt;='Leia-me'!$B$6,"Saudável",IF(U8146&lt;='Leia-me'!$B$7,"Esfriando",IF(U8146&lt;='Leia-me'!$B$8,"Última chance","Zumbi"))))</f>
        <v/>
      </c>
      <c r="W8146" s="25" t="n">
        <f aca="false">IF(O8146="Won",1,IF(O8146="Lost",0,""))</f>
        <v>1</v>
      </c>
      <c r="Y8146" s="25" t="str">
        <f aca="false">IF(E8146="","Sim","")</f>
        <v/>
      </c>
    </row>
    <row r="8147" customFormat="false" ht="15" hidden="false" customHeight="false" outlineLevel="0" collapsed="false">
      <c r="A8147" s="25" t="s">
        <v>8410</v>
      </c>
      <c r="B8147" s="25" t="s">
        <v>102</v>
      </c>
      <c r="C8147" s="25" t="s">
        <v>111</v>
      </c>
      <c r="D8147" s="25" t="s">
        <v>113</v>
      </c>
      <c r="E8147" s="25" t="s">
        <v>1158</v>
      </c>
      <c r="F8147" s="25" t="s">
        <v>185</v>
      </c>
      <c r="G8147" s="26" t="n">
        <v>7708.38</v>
      </c>
      <c r="H8147" s="27" t="n">
        <v>13756</v>
      </c>
      <c r="I8147" s="25" t="s">
        <v>147</v>
      </c>
      <c r="K8147" s="25" t="n">
        <v>1980</v>
      </c>
      <c r="L8147" s="25" t="s">
        <v>186</v>
      </c>
      <c r="M8147" s="25" t="s">
        <v>171</v>
      </c>
      <c r="N8147" s="28" t="n">
        <v>550</v>
      </c>
      <c r="O8147" s="25" t="s">
        <v>55</v>
      </c>
      <c r="P8147" s="29" t="n">
        <v>43054</v>
      </c>
      <c r="Q8147" s="29" t="n">
        <v>43067</v>
      </c>
      <c r="R8147" s="28" t="n">
        <v>0</v>
      </c>
      <c r="S8147" s="28" t="n">
        <f aca="false">IF(O8147="Won",R8147,IF(O8147="Lost",0,N8147))</f>
        <v>0</v>
      </c>
      <c r="T8147" s="30" t="n">
        <f aca="false">IF(AND(P8147&lt;&gt;"",Q8147&lt;&gt;""),Q8147-P8147,"")</f>
        <v>13</v>
      </c>
      <c r="U8147" s="30" t="str">
        <f aca="false">IF(AND(O8147="Engaging",P8147&lt;&gt;""),'Leia-me'!$B$5-P8147,"")</f>
        <v/>
      </c>
      <c r="V8147" s="25" t="str">
        <f aca="false">IF(O8147&lt;&gt;"Engaging","",IF(U8147&lt;='Leia-me'!$B$6,"Saudável",IF(U8147&lt;='Leia-me'!$B$7,"Esfriando",IF(U8147&lt;='Leia-me'!$B$8,"Última chance","Zumbi"))))</f>
        <v/>
      </c>
      <c r="W8147" s="25" t="n">
        <f aca="false">IF(O8147="Won",1,IF(O8147="Lost",0,""))</f>
        <v>0</v>
      </c>
      <c r="Y8147" s="25" t="str">
        <f aca="false">IF(E8147="","Sim","")</f>
        <v/>
      </c>
    </row>
    <row r="8148" customFormat="false" ht="15" hidden="false" customHeight="false" outlineLevel="0" collapsed="false">
      <c r="A8148" s="25" t="s">
        <v>8411</v>
      </c>
      <c r="B8148" s="25" t="s">
        <v>102</v>
      </c>
      <c r="C8148" s="25" t="s">
        <v>111</v>
      </c>
      <c r="D8148" s="25" t="s">
        <v>113</v>
      </c>
      <c r="E8148" s="25" t="s">
        <v>868</v>
      </c>
      <c r="F8148" s="25" t="s">
        <v>168</v>
      </c>
      <c r="G8148" s="26" t="n">
        <v>2952.73</v>
      </c>
      <c r="H8148" s="27" t="n">
        <v>5107</v>
      </c>
      <c r="I8148" s="25" t="s">
        <v>147</v>
      </c>
      <c r="K8148" s="25" t="n">
        <v>2000</v>
      </c>
      <c r="L8148" s="25" t="s">
        <v>186</v>
      </c>
      <c r="M8148" s="25" t="s">
        <v>171</v>
      </c>
      <c r="N8148" s="28" t="n">
        <v>550</v>
      </c>
      <c r="O8148" s="25" t="s">
        <v>55</v>
      </c>
      <c r="P8148" s="29" t="n">
        <v>43056</v>
      </c>
      <c r="Q8148" s="29" t="n">
        <v>43066</v>
      </c>
      <c r="R8148" s="28" t="n">
        <v>0</v>
      </c>
      <c r="S8148" s="28" t="n">
        <f aca="false">IF(O8148="Won",R8148,IF(O8148="Lost",0,N8148))</f>
        <v>0</v>
      </c>
      <c r="T8148" s="30" t="n">
        <f aca="false">IF(AND(P8148&lt;&gt;"",Q8148&lt;&gt;""),Q8148-P8148,"")</f>
        <v>10</v>
      </c>
      <c r="U8148" s="30" t="str">
        <f aca="false">IF(AND(O8148="Engaging",P8148&lt;&gt;""),'Leia-me'!$B$5-P8148,"")</f>
        <v/>
      </c>
      <c r="V8148" s="25" t="str">
        <f aca="false">IF(O8148&lt;&gt;"Engaging","",IF(U8148&lt;='Leia-me'!$B$6,"Saudável",IF(U8148&lt;='Leia-me'!$B$7,"Esfriando",IF(U8148&lt;='Leia-me'!$B$8,"Última chance","Zumbi"))))</f>
        <v/>
      </c>
      <c r="W8148" s="25" t="n">
        <f aca="false">IF(O8148="Won",1,IF(O8148="Lost",0,""))</f>
        <v>0</v>
      </c>
      <c r="Y8148" s="25" t="str">
        <f aca="false">IF(E8148="","Sim","")</f>
        <v/>
      </c>
    </row>
    <row r="8149" customFormat="false" ht="15" hidden="false" customHeight="false" outlineLevel="0" collapsed="false">
      <c r="A8149" s="25" t="s">
        <v>8412</v>
      </c>
      <c r="B8149" s="25" t="s">
        <v>102</v>
      </c>
      <c r="C8149" s="25" t="s">
        <v>111</v>
      </c>
      <c r="D8149" s="25" t="s">
        <v>113</v>
      </c>
      <c r="E8149" s="25" t="s">
        <v>444</v>
      </c>
      <c r="F8149" s="25" t="s">
        <v>192</v>
      </c>
      <c r="G8149" s="26" t="n">
        <v>6354.87</v>
      </c>
      <c r="H8149" s="27" t="n">
        <v>16780</v>
      </c>
      <c r="I8149" s="25" t="s">
        <v>147</v>
      </c>
      <c r="J8149" s="25" t="s">
        <v>445</v>
      </c>
      <c r="K8149" s="25" t="n">
        <v>1996</v>
      </c>
      <c r="L8149" s="25" t="s">
        <v>186</v>
      </c>
      <c r="M8149" s="25" t="s">
        <v>171</v>
      </c>
      <c r="N8149" s="28" t="n">
        <v>550</v>
      </c>
      <c r="O8149" s="25" t="s">
        <v>55</v>
      </c>
      <c r="P8149" s="29" t="n">
        <v>43057</v>
      </c>
      <c r="Q8149" s="29" t="n">
        <v>43060</v>
      </c>
      <c r="R8149" s="28" t="n">
        <v>0</v>
      </c>
      <c r="S8149" s="28" t="n">
        <f aca="false">IF(O8149="Won",R8149,IF(O8149="Lost",0,N8149))</f>
        <v>0</v>
      </c>
      <c r="T8149" s="30" t="n">
        <f aca="false">IF(AND(P8149&lt;&gt;"",Q8149&lt;&gt;""),Q8149-P8149,"")</f>
        <v>3</v>
      </c>
      <c r="U8149" s="30" t="str">
        <f aca="false">IF(AND(O8149="Engaging",P8149&lt;&gt;""),'Leia-me'!$B$5-P8149,"")</f>
        <v/>
      </c>
      <c r="V8149" s="25" t="str">
        <f aca="false">IF(O8149&lt;&gt;"Engaging","",IF(U8149&lt;='Leia-me'!$B$6,"Saudável",IF(U8149&lt;='Leia-me'!$B$7,"Esfriando",IF(U8149&lt;='Leia-me'!$B$8,"Última chance","Zumbi"))))</f>
        <v/>
      </c>
      <c r="W8149" s="25" t="n">
        <f aca="false">IF(O8149="Won",1,IF(O8149="Lost",0,""))</f>
        <v>0</v>
      </c>
      <c r="Y8149" s="25" t="str">
        <f aca="false">IF(E8149="","Sim","")</f>
        <v/>
      </c>
    </row>
    <row r="8150" customFormat="false" ht="15" hidden="false" customHeight="false" outlineLevel="0" collapsed="false">
      <c r="A8150" s="25" t="s">
        <v>8413</v>
      </c>
      <c r="B8150" s="25" t="s">
        <v>102</v>
      </c>
      <c r="C8150" s="25" t="s">
        <v>111</v>
      </c>
      <c r="D8150" s="25" t="s">
        <v>113</v>
      </c>
      <c r="E8150" s="25" t="s">
        <v>494</v>
      </c>
      <c r="F8150" s="25" t="s">
        <v>192</v>
      </c>
      <c r="G8150" s="26" t="n">
        <v>11698.03</v>
      </c>
      <c r="H8150" s="27" t="n">
        <v>34288</v>
      </c>
      <c r="I8150" s="25" t="s">
        <v>147</v>
      </c>
      <c r="K8150" s="25" t="n">
        <v>1982</v>
      </c>
      <c r="L8150" s="25" t="s">
        <v>186</v>
      </c>
      <c r="M8150" s="25" t="s">
        <v>171</v>
      </c>
      <c r="N8150" s="28" t="n">
        <v>550</v>
      </c>
      <c r="O8150" s="25" t="s">
        <v>54</v>
      </c>
      <c r="P8150" s="29" t="n">
        <v>43059</v>
      </c>
      <c r="Q8150" s="29" t="n">
        <v>43073</v>
      </c>
      <c r="R8150" s="28" t="n">
        <v>589</v>
      </c>
      <c r="S8150" s="28" t="n">
        <f aca="false">IF(O8150="Won",R8150,IF(O8150="Lost",0,N8150))</f>
        <v>589</v>
      </c>
      <c r="T8150" s="30" t="n">
        <f aca="false">IF(AND(P8150&lt;&gt;"",Q8150&lt;&gt;""),Q8150-P8150,"")</f>
        <v>14</v>
      </c>
      <c r="U8150" s="30" t="str">
        <f aca="false">IF(AND(O8150="Engaging",P8150&lt;&gt;""),'Leia-me'!$B$5-P8150,"")</f>
        <v/>
      </c>
      <c r="V8150" s="25" t="str">
        <f aca="false">IF(O8150&lt;&gt;"Engaging","",IF(U8150&lt;='Leia-me'!$B$6,"Saudável",IF(U8150&lt;='Leia-me'!$B$7,"Esfriando",IF(U8150&lt;='Leia-me'!$B$8,"Última chance","Zumbi"))))</f>
        <v/>
      </c>
      <c r="W8150" s="25" t="n">
        <f aca="false">IF(O8150="Won",1,IF(O8150="Lost",0,""))</f>
        <v>1</v>
      </c>
      <c r="Y8150" s="25" t="str">
        <f aca="false">IF(E8150="","Sim","")</f>
        <v/>
      </c>
    </row>
    <row r="8151" customFormat="false" ht="15" hidden="false" customHeight="false" outlineLevel="0" collapsed="false">
      <c r="A8151" s="25" t="s">
        <v>8414</v>
      </c>
      <c r="B8151" s="25" t="s">
        <v>102</v>
      </c>
      <c r="C8151" s="25" t="s">
        <v>111</v>
      </c>
      <c r="D8151" s="25" t="s">
        <v>113</v>
      </c>
      <c r="E8151" s="25" t="s">
        <v>2754</v>
      </c>
      <c r="F8151" s="25" t="s">
        <v>267</v>
      </c>
      <c r="G8151" s="26" t="n">
        <v>1012.72</v>
      </c>
      <c r="H8151" s="27" t="n">
        <v>3492</v>
      </c>
      <c r="I8151" s="25" t="s">
        <v>2755</v>
      </c>
      <c r="K8151" s="25" t="n">
        <v>1991</v>
      </c>
      <c r="L8151" s="25" t="s">
        <v>186</v>
      </c>
      <c r="M8151" s="25" t="s">
        <v>171</v>
      </c>
      <c r="N8151" s="28" t="n">
        <v>550</v>
      </c>
      <c r="O8151" s="25" t="s">
        <v>54</v>
      </c>
      <c r="P8151" s="29" t="n">
        <v>43060</v>
      </c>
      <c r="Q8151" s="29" t="n">
        <v>43091</v>
      </c>
      <c r="R8151" s="28" t="n">
        <v>597</v>
      </c>
      <c r="S8151" s="28" t="n">
        <f aca="false">IF(O8151="Won",R8151,IF(O8151="Lost",0,N8151))</f>
        <v>597</v>
      </c>
      <c r="T8151" s="30" t="n">
        <f aca="false">IF(AND(P8151&lt;&gt;"",Q8151&lt;&gt;""),Q8151-P8151,"")</f>
        <v>31</v>
      </c>
      <c r="U8151" s="30" t="str">
        <f aca="false">IF(AND(O8151="Engaging",P8151&lt;&gt;""),'Leia-me'!$B$5-P8151,"")</f>
        <v/>
      </c>
      <c r="V8151" s="25" t="str">
        <f aca="false">IF(O8151&lt;&gt;"Engaging","",IF(U8151&lt;='Leia-me'!$B$6,"Saudável",IF(U8151&lt;='Leia-me'!$B$7,"Esfriando",IF(U8151&lt;='Leia-me'!$B$8,"Última chance","Zumbi"))))</f>
        <v/>
      </c>
      <c r="W8151" s="25" t="n">
        <f aca="false">IF(O8151="Won",1,IF(O8151="Lost",0,""))</f>
        <v>1</v>
      </c>
      <c r="Y8151" s="25" t="str">
        <f aca="false">IF(E8151="","Sim","")</f>
        <v/>
      </c>
    </row>
    <row r="8152" customFormat="false" ht="15" hidden="false" customHeight="false" outlineLevel="0" collapsed="false">
      <c r="A8152" s="25" t="s">
        <v>8415</v>
      </c>
      <c r="B8152" s="25" t="s">
        <v>102</v>
      </c>
      <c r="C8152" s="25" t="s">
        <v>111</v>
      </c>
      <c r="D8152" s="25" t="s">
        <v>113</v>
      </c>
      <c r="E8152" s="25" t="s">
        <v>266</v>
      </c>
      <c r="F8152" s="25" t="s">
        <v>267</v>
      </c>
      <c r="G8152" s="26" t="n">
        <v>2041.73</v>
      </c>
      <c r="H8152" s="27" t="n">
        <v>5276</v>
      </c>
      <c r="I8152" s="25" t="s">
        <v>147</v>
      </c>
      <c r="K8152" s="25" t="n">
        <v>1997</v>
      </c>
      <c r="L8152" s="25" t="s">
        <v>170</v>
      </c>
      <c r="M8152" s="25" t="s">
        <v>171</v>
      </c>
      <c r="N8152" s="28" t="n">
        <v>1096</v>
      </c>
      <c r="O8152" s="25" t="s">
        <v>56</v>
      </c>
      <c r="P8152" s="29" t="n">
        <v>43062</v>
      </c>
      <c r="Q8152" s="33"/>
      <c r="R8152" s="34"/>
      <c r="S8152" s="28" t="n">
        <f aca="false">IF(O8152="Won",R8152,IF(O8152="Lost",0,N8152))</f>
        <v>1096</v>
      </c>
      <c r="T8152" s="30" t="str">
        <f aca="false">IF(AND(P8152&lt;&gt;"",Q8152&lt;&gt;""),Q8152-P8152,"")</f>
        <v/>
      </c>
      <c r="U8152" s="30" t="n">
        <f aca="false">IF(AND(O8152="Engaging",P8152&lt;&gt;""),'Leia-me'!$B$5-P8152,"")</f>
        <v>38</v>
      </c>
      <c r="V8152" s="25" t="str">
        <f aca="false">IF(O8152&lt;&gt;"Engaging","",IF(U8152&lt;='Leia-me'!$B$6,"Saudável",IF(U8152&lt;='Leia-me'!$B$7,"Esfriando",IF(U8152&lt;='Leia-me'!$B$8,"Última chance","Zumbi"))))</f>
        <v>Saudável</v>
      </c>
      <c r="W8152" s="25" t="str">
        <f aca="false">IF(O8152="Won",1,IF(O8152="Lost",0,""))</f>
        <v/>
      </c>
      <c r="Y8152" s="25" t="str">
        <f aca="false">IF(E8152="","Sim","")</f>
        <v/>
      </c>
    </row>
    <row r="8153" customFormat="false" ht="15" hidden="false" customHeight="false" outlineLevel="0" collapsed="false">
      <c r="A8153" s="25" t="s">
        <v>8416</v>
      </c>
      <c r="B8153" s="25" t="s">
        <v>102</v>
      </c>
      <c r="C8153" s="25" t="s">
        <v>111</v>
      </c>
      <c r="D8153" s="25" t="s">
        <v>113</v>
      </c>
      <c r="E8153" s="25" t="s">
        <v>156</v>
      </c>
      <c r="F8153" s="25" t="s">
        <v>155</v>
      </c>
      <c r="G8153" s="26" t="n">
        <v>1699.85</v>
      </c>
      <c r="H8153" s="27" t="n">
        <v>5108</v>
      </c>
      <c r="I8153" s="25" t="s">
        <v>147</v>
      </c>
      <c r="K8153" s="25" t="n">
        <v>1999</v>
      </c>
      <c r="L8153" s="25" t="s">
        <v>186</v>
      </c>
      <c r="M8153" s="25" t="s">
        <v>171</v>
      </c>
      <c r="N8153" s="28" t="n">
        <v>550</v>
      </c>
      <c r="O8153" s="25" t="s">
        <v>54</v>
      </c>
      <c r="P8153" s="29" t="n">
        <v>43062</v>
      </c>
      <c r="Q8153" s="29" t="n">
        <v>43077</v>
      </c>
      <c r="R8153" s="28" t="n">
        <v>484</v>
      </c>
      <c r="S8153" s="28" t="n">
        <f aca="false">IF(O8153="Won",R8153,IF(O8153="Lost",0,N8153))</f>
        <v>484</v>
      </c>
      <c r="T8153" s="30" t="n">
        <f aca="false">IF(AND(P8153&lt;&gt;"",Q8153&lt;&gt;""),Q8153-P8153,"")</f>
        <v>15</v>
      </c>
      <c r="U8153" s="30" t="str">
        <f aca="false">IF(AND(O8153="Engaging",P8153&lt;&gt;""),'Leia-me'!$B$5-P8153,"")</f>
        <v/>
      </c>
      <c r="V8153" s="25" t="str">
        <f aca="false">IF(O8153&lt;&gt;"Engaging","",IF(U8153&lt;='Leia-me'!$B$6,"Saudável",IF(U8153&lt;='Leia-me'!$B$7,"Esfriando",IF(U8153&lt;='Leia-me'!$B$8,"Última chance","Zumbi"))))</f>
        <v/>
      </c>
      <c r="W8153" s="25" t="n">
        <f aca="false">IF(O8153="Won",1,IF(O8153="Lost",0,""))</f>
        <v>1</v>
      </c>
      <c r="Y8153" s="25" t="str">
        <f aca="false">IF(E8153="","Sim","")</f>
        <v/>
      </c>
    </row>
    <row r="8154" customFormat="false" ht="15" hidden="false" customHeight="false" outlineLevel="0" collapsed="false">
      <c r="A8154" s="25" t="s">
        <v>8417</v>
      </c>
      <c r="B8154" s="25" t="s">
        <v>102</v>
      </c>
      <c r="C8154" s="25" t="s">
        <v>111</v>
      </c>
      <c r="D8154" s="25" t="s">
        <v>113</v>
      </c>
      <c r="E8154" s="25" t="s">
        <v>2754</v>
      </c>
      <c r="F8154" s="25" t="s">
        <v>267</v>
      </c>
      <c r="G8154" s="26" t="n">
        <v>1012.72</v>
      </c>
      <c r="H8154" s="27" t="n">
        <v>3492</v>
      </c>
      <c r="I8154" s="25" t="s">
        <v>2755</v>
      </c>
      <c r="K8154" s="25" t="n">
        <v>1991</v>
      </c>
      <c r="L8154" s="25" t="s">
        <v>1834</v>
      </c>
      <c r="M8154" s="25" t="s">
        <v>171</v>
      </c>
      <c r="N8154" s="28" t="n">
        <v>4821</v>
      </c>
      <c r="O8154" s="25" t="s">
        <v>56</v>
      </c>
      <c r="P8154" s="29" t="n">
        <v>43063</v>
      </c>
      <c r="Q8154" s="33"/>
      <c r="R8154" s="34"/>
      <c r="S8154" s="28" t="n">
        <f aca="false">IF(O8154="Won",R8154,IF(O8154="Lost",0,N8154))</f>
        <v>4821</v>
      </c>
      <c r="T8154" s="30" t="str">
        <f aca="false">IF(AND(P8154&lt;&gt;"",Q8154&lt;&gt;""),Q8154-P8154,"")</f>
        <v/>
      </c>
      <c r="U8154" s="30" t="n">
        <f aca="false">IF(AND(O8154="Engaging",P8154&lt;&gt;""),'Leia-me'!$B$5-P8154,"")</f>
        <v>37</v>
      </c>
      <c r="V8154" s="25" t="str">
        <f aca="false">IF(O8154&lt;&gt;"Engaging","",IF(U8154&lt;='Leia-me'!$B$6,"Saudável",IF(U8154&lt;='Leia-me'!$B$7,"Esfriando",IF(U8154&lt;='Leia-me'!$B$8,"Última chance","Zumbi"))))</f>
        <v>Saudável</v>
      </c>
      <c r="W8154" s="25" t="str">
        <f aca="false">IF(O8154="Won",1,IF(O8154="Lost",0,""))</f>
        <v/>
      </c>
      <c r="X8154" s="25" t="s">
        <v>1835</v>
      </c>
      <c r="Y8154" s="25" t="str">
        <f aca="false">IF(E8154="","Sim","")</f>
        <v/>
      </c>
    </row>
    <row r="8155" customFormat="false" ht="15" hidden="false" customHeight="false" outlineLevel="0" collapsed="false">
      <c r="A8155" s="25" t="s">
        <v>8418</v>
      </c>
      <c r="B8155" s="25" t="s">
        <v>102</v>
      </c>
      <c r="C8155" s="25" t="s">
        <v>111</v>
      </c>
      <c r="D8155" s="25" t="s">
        <v>113</v>
      </c>
      <c r="E8155" s="25" t="s">
        <v>3075</v>
      </c>
      <c r="F8155" s="25" t="s">
        <v>165</v>
      </c>
      <c r="G8155" s="26" t="n">
        <v>4269.9</v>
      </c>
      <c r="H8155" s="27" t="n">
        <v>6472</v>
      </c>
      <c r="I8155" s="25" t="s">
        <v>147</v>
      </c>
      <c r="J8155" s="25" t="s">
        <v>1347</v>
      </c>
      <c r="K8155" s="25" t="n">
        <v>1993</v>
      </c>
      <c r="L8155" s="25" t="s">
        <v>170</v>
      </c>
      <c r="M8155" s="25" t="s">
        <v>171</v>
      </c>
      <c r="N8155" s="28" t="n">
        <v>1096</v>
      </c>
      <c r="O8155" s="25" t="s">
        <v>54</v>
      </c>
      <c r="P8155" s="29" t="n">
        <v>43069</v>
      </c>
      <c r="Q8155" s="29" t="n">
        <v>43083</v>
      </c>
      <c r="R8155" s="28" t="n">
        <v>1195</v>
      </c>
      <c r="S8155" s="28" t="n">
        <f aca="false">IF(O8155="Won",R8155,IF(O8155="Lost",0,N8155))</f>
        <v>1195</v>
      </c>
      <c r="T8155" s="30" t="n">
        <f aca="false">IF(AND(P8155&lt;&gt;"",Q8155&lt;&gt;""),Q8155-P8155,"")</f>
        <v>14</v>
      </c>
      <c r="U8155" s="30" t="str">
        <f aca="false">IF(AND(O8155="Engaging",P8155&lt;&gt;""),'Leia-me'!$B$5-P8155,"")</f>
        <v/>
      </c>
      <c r="V8155" s="25" t="str">
        <f aca="false">IF(O8155&lt;&gt;"Engaging","",IF(U8155&lt;='Leia-me'!$B$6,"Saudável",IF(U8155&lt;='Leia-me'!$B$7,"Esfriando",IF(U8155&lt;='Leia-me'!$B$8,"Última chance","Zumbi"))))</f>
        <v/>
      </c>
      <c r="W8155" s="25" t="n">
        <f aca="false">IF(O8155="Won",1,IF(O8155="Lost",0,""))</f>
        <v>1</v>
      </c>
      <c r="Y8155" s="25" t="str">
        <f aca="false">IF(E8155="","Sim","")</f>
        <v/>
      </c>
    </row>
    <row r="8156" customFormat="false" ht="15" hidden="false" customHeight="false" outlineLevel="0" collapsed="false">
      <c r="A8156" s="25" t="s">
        <v>8419</v>
      </c>
      <c r="B8156" s="25" t="s">
        <v>102</v>
      </c>
      <c r="C8156" s="25" t="s">
        <v>111</v>
      </c>
      <c r="D8156" s="25" t="s">
        <v>113</v>
      </c>
      <c r="E8156" s="25" t="s">
        <v>433</v>
      </c>
      <c r="F8156" s="25" t="s">
        <v>211</v>
      </c>
      <c r="G8156" s="26" t="n">
        <v>2214.94</v>
      </c>
      <c r="H8156" s="27" t="n">
        <v>5374</v>
      </c>
      <c r="I8156" s="25" t="s">
        <v>147</v>
      </c>
      <c r="K8156" s="25" t="n">
        <v>1996</v>
      </c>
      <c r="L8156" s="25" t="s">
        <v>170</v>
      </c>
      <c r="M8156" s="25" t="s">
        <v>171</v>
      </c>
      <c r="N8156" s="28" t="n">
        <v>1096</v>
      </c>
      <c r="O8156" s="25" t="s">
        <v>54</v>
      </c>
      <c r="P8156" s="29" t="n">
        <v>43071</v>
      </c>
      <c r="Q8156" s="29" t="n">
        <v>43089</v>
      </c>
      <c r="R8156" s="28" t="n">
        <v>993</v>
      </c>
      <c r="S8156" s="28" t="n">
        <f aca="false">IF(O8156="Won",R8156,IF(O8156="Lost",0,N8156))</f>
        <v>993</v>
      </c>
      <c r="T8156" s="30" t="n">
        <f aca="false">IF(AND(P8156&lt;&gt;"",Q8156&lt;&gt;""),Q8156-P8156,"")</f>
        <v>18</v>
      </c>
      <c r="U8156" s="30" t="str">
        <f aca="false">IF(AND(O8156="Engaging",P8156&lt;&gt;""),'Leia-me'!$B$5-P8156,"")</f>
        <v/>
      </c>
      <c r="V8156" s="25" t="str">
        <f aca="false">IF(O8156&lt;&gt;"Engaging","",IF(U8156&lt;='Leia-me'!$B$6,"Saudável",IF(U8156&lt;='Leia-me'!$B$7,"Esfriando",IF(U8156&lt;='Leia-me'!$B$8,"Última chance","Zumbi"))))</f>
        <v/>
      </c>
      <c r="W8156" s="25" t="n">
        <f aca="false">IF(O8156="Won",1,IF(O8156="Lost",0,""))</f>
        <v>1</v>
      </c>
      <c r="Y8156" s="25" t="str">
        <f aca="false">IF(E8156="","Sim","")</f>
        <v/>
      </c>
    </row>
    <row r="8157" customFormat="false" ht="15" hidden="false" customHeight="false" outlineLevel="0" collapsed="false">
      <c r="A8157" s="25" t="s">
        <v>8420</v>
      </c>
      <c r="B8157" s="25" t="s">
        <v>102</v>
      </c>
      <c r="C8157" s="25" t="s">
        <v>111</v>
      </c>
      <c r="D8157" s="25" t="s">
        <v>113</v>
      </c>
      <c r="E8157" s="25" t="s">
        <v>199</v>
      </c>
      <c r="F8157" s="25" t="s">
        <v>177</v>
      </c>
      <c r="G8157" s="26" t="n">
        <v>52.5</v>
      </c>
      <c r="H8157" s="27" t="n">
        <v>165</v>
      </c>
      <c r="I8157" s="25" t="s">
        <v>147</v>
      </c>
      <c r="K8157" s="25" t="n">
        <v>2008</v>
      </c>
      <c r="L8157" s="25" t="s">
        <v>186</v>
      </c>
      <c r="M8157" s="25" t="s">
        <v>171</v>
      </c>
      <c r="N8157" s="28" t="n">
        <v>550</v>
      </c>
      <c r="O8157" s="25" t="s">
        <v>55</v>
      </c>
      <c r="P8157" s="29" t="n">
        <v>43074</v>
      </c>
      <c r="Q8157" s="29" t="n">
        <v>43094</v>
      </c>
      <c r="R8157" s="28" t="n">
        <v>0</v>
      </c>
      <c r="S8157" s="28" t="n">
        <f aca="false">IF(O8157="Won",R8157,IF(O8157="Lost",0,N8157))</f>
        <v>0</v>
      </c>
      <c r="T8157" s="30" t="n">
        <f aca="false">IF(AND(P8157&lt;&gt;"",Q8157&lt;&gt;""),Q8157-P8157,"")</f>
        <v>20</v>
      </c>
      <c r="U8157" s="30" t="str">
        <f aca="false">IF(AND(O8157="Engaging",P8157&lt;&gt;""),'Leia-me'!$B$5-P8157,"")</f>
        <v/>
      </c>
      <c r="V8157" s="25" t="str">
        <f aca="false">IF(O8157&lt;&gt;"Engaging","",IF(U8157&lt;='Leia-me'!$B$6,"Saudável",IF(U8157&lt;='Leia-me'!$B$7,"Esfriando",IF(U8157&lt;='Leia-me'!$B$8,"Última chance","Zumbi"))))</f>
        <v/>
      </c>
      <c r="W8157" s="25" t="n">
        <f aca="false">IF(O8157="Won",1,IF(O8157="Lost",0,""))</f>
        <v>0</v>
      </c>
      <c r="Y8157" s="25" t="str">
        <f aca="false">IF(E8157="","Sim","")</f>
        <v/>
      </c>
    </row>
    <row r="8158" customFormat="false" ht="15" hidden="false" customHeight="false" outlineLevel="0" collapsed="false">
      <c r="A8158" s="25" t="s">
        <v>8421</v>
      </c>
      <c r="B8158" s="25" t="s">
        <v>102</v>
      </c>
      <c r="C8158" s="25" t="s">
        <v>111</v>
      </c>
      <c r="D8158" s="25" t="s">
        <v>113</v>
      </c>
      <c r="E8158" s="25" t="s">
        <v>2484</v>
      </c>
      <c r="F8158" s="25" t="s">
        <v>155</v>
      </c>
      <c r="G8158" s="26" t="n">
        <v>1825.82</v>
      </c>
      <c r="H8158" s="27" t="n">
        <v>5595</v>
      </c>
      <c r="I8158" s="25" t="s">
        <v>147</v>
      </c>
      <c r="J8158" s="25" t="s">
        <v>156</v>
      </c>
      <c r="K8158" s="25" t="n">
        <v>1995</v>
      </c>
      <c r="L8158" s="25" t="s">
        <v>1834</v>
      </c>
      <c r="M8158" s="25" t="s">
        <v>171</v>
      </c>
      <c r="N8158" s="28" t="n">
        <v>4821</v>
      </c>
      <c r="O8158" s="25" t="s">
        <v>55</v>
      </c>
      <c r="P8158" s="29" t="n">
        <v>43075</v>
      </c>
      <c r="Q8158" s="29" t="n">
        <v>43091</v>
      </c>
      <c r="R8158" s="28" t="n">
        <v>0</v>
      </c>
      <c r="S8158" s="28" t="n">
        <f aca="false">IF(O8158="Won",R8158,IF(O8158="Lost",0,N8158))</f>
        <v>0</v>
      </c>
      <c r="T8158" s="30" t="n">
        <f aca="false">IF(AND(P8158&lt;&gt;"",Q8158&lt;&gt;""),Q8158-P8158,"")</f>
        <v>16</v>
      </c>
      <c r="U8158" s="30" t="str">
        <f aca="false">IF(AND(O8158="Engaging",P8158&lt;&gt;""),'Leia-me'!$B$5-P8158,"")</f>
        <v/>
      </c>
      <c r="V8158" s="25" t="str">
        <f aca="false">IF(O8158&lt;&gt;"Engaging","",IF(U8158&lt;='Leia-me'!$B$6,"Saudável",IF(U8158&lt;='Leia-me'!$B$7,"Esfriando",IF(U8158&lt;='Leia-me'!$B$8,"Última chance","Zumbi"))))</f>
        <v/>
      </c>
      <c r="W8158" s="25" t="n">
        <f aca="false">IF(O8158="Won",1,IF(O8158="Lost",0,""))</f>
        <v>0</v>
      </c>
      <c r="X8158" s="25" t="s">
        <v>1835</v>
      </c>
      <c r="Y8158" s="25" t="str">
        <f aca="false">IF(E8158="","Sim","")</f>
        <v/>
      </c>
    </row>
    <row r="8159" customFormat="false" ht="15" hidden="false" customHeight="false" outlineLevel="0" collapsed="false">
      <c r="A8159" s="25" t="s">
        <v>8422</v>
      </c>
      <c r="B8159" s="25" t="s">
        <v>102</v>
      </c>
      <c r="C8159" s="25" t="s">
        <v>111</v>
      </c>
      <c r="D8159" s="25" t="s">
        <v>113</v>
      </c>
      <c r="E8159" s="25" t="s">
        <v>1351</v>
      </c>
      <c r="F8159" s="25" t="s">
        <v>177</v>
      </c>
      <c r="G8159" s="26" t="n">
        <v>7537.24</v>
      </c>
      <c r="H8159" s="27" t="n">
        <v>20293</v>
      </c>
      <c r="I8159" s="25" t="s">
        <v>147</v>
      </c>
      <c r="K8159" s="25" t="n">
        <v>1993</v>
      </c>
      <c r="L8159" s="25" t="s">
        <v>170</v>
      </c>
      <c r="M8159" s="25" t="s">
        <v>171</v>
      </c>
      <c r="N8159" s="28" t="n">
        <v>1096</v>
      </c>
      <c r="O8159" s="25" t="s">
        <v>54</v>
      </c>
      <c r="P8159" s="29" t="n">
        <v>43076</v>
      </c>
      <c r="Q8159" s="29" t="n">
        <v>43087</v>
      </c>
      <c r="R8159" s="28" t="n">
        <v>1111</v>
      </c>
      <c r="S8159" s="28" t="n">
        <f aca="false">IF(O8159="Won",R8159,IF(O8159="Lost",0,N8159))</f>
        <v>1111</v>
      </c>
      <c r="T8159" s="30" t="n">
        <f aca="false">IF(AND(P8159&lt;&gt;"",Q8159&lt;&gt;""),Q8159-P8159,"")</f>
        <v>11</v>
      </c>
      <c r="U8159" s="30" t="str">
        <f aca="false">IF(AND(O8159="Engaging",P8159&lt;&gt;""),'Leia-me'!$B$5-P8159,"")</f>
        <v/>
      </c>
      <c r="V8159" s="25" t="str">
        <f aca="false">IF(O8159&lt;&gt;"Engaging","",IF(U8159&lt;='Leia-me'!$B$6,"Saudável",IF(U8159&lt;='Leia-me'!$B$7,"Esfriando",IF(U8159&lt;='Leia-me'!$B$8,"Última chance","Zumbi"))))</f>
        <v/>
      </c>
      <c r="W8159" s="25" t="n">
        <f aca="false">IF(O8159="Won",1,IF(O8159="Lost",0,""))</f>
        <v>1</v>
      </c>
      <c r="Y8159" s="25" t="str">
        <f aca="false">IF(E8159="","Sim","")</f>
        <v/>
      </c>
    </row>
    <row r="8160" customFormat="false" ht="15" hidden="false" customHeight="false" outlineLevel="0" collapsed="false">
      <c r="A8160" s="25" t="s">
        <v>8423</v>
      </c>
      <c r="B8160" s="25" t="s">
        <v>102</v>
      </c>
      <c r="C8160" s="25" t="s">
        <v>111</v>
      </c>
      <c r="D8160" s="25" t="s">
        <v>113</v>
      </c>
      <c r="G8160" s="31"/>
      <c r="H8160" s="32"/>
      <c r="L8160" s="25" t="s">
        <v>170</v>
      </c>
      <c r="M8160" s="25" t="s">
        <v>171</v>
      </c>
      <c r="N8160" s="28" t="n">
        <v>1096</v>
      </c>
      <c r="O8160" s="25" t="s">
        <v>56</v>
      </c>
      <c r="P8160" s="29" t="n">
        <v>43077</v>
      </c>
      <c r="Q8160" s="33"/>
      <c r="R8160" s="34"/>
      <c r="S8160" s="28" t="n">
        <f aca="false">IF(O8160="Won",R8160,IF(O8160="Lost",0,N8160))</f>
        <v>1096</v>
      </c>
      <c r="T8160" s="30" t="str">
        <f aca="false">IF(AND(P8160&lt;&gt;"",Q8160&lt;&gt;""),Q8160-P8160,"")</f>
        <v/>
      </c>
      <c r="U8160" s="30" t="n">
        <f aca="false">IF(AND(O8160="Engaging",P8160&lt;&gt;""),'Leia-me'!$B$5-P8160,"")</f>
        <v>23</v>
      </c>
      <c r="V8160" s="25" t="str">
        <f aca="false">IF(O8160&lt;&gt;"Engaging","",IF(U8160&lt;='Leia-me'!$B$6,"Saudável",IF(U8160&lt;='Leia-me'!$B$7,"Esfriando",IF(U8160&lt;='Leia-me'!$B$8,"Última chance","Zumbi"))))</f>
        <v>Saudável</v>
      </c>
      <c r="W8160" s="25" t="str">
        <f aca="false">IF(O8160="Won",1,IF(O8160="Lost",0,""))</f>
        <v/>
      </c>
      <c r="Y8160" s="25" t="str">
        <f aca="false">IF(E8160="","Sim","")</f>
        <v>Sim</v>
      </c>
    </row>
    <row r="8161" customFormat="false" ht="15" hidden="false" customHeight="false" outlineLevel="0" collapsed="false">
      <c r="A8161" s="25" t="s">
        <v>8424</v>
      </c>
      <c r="B8161" s="25" t="s">
        <v>102</v>
      </c>
      <c r="C8161" s="25" t="s">
        <v>111</v>
      </c>
      <c r="D8161" s="25" t="s">
        <v>113</v>
      </c>
      <c r="E8161" s="25" t="s">
        <v>199</v>
      </c>
      <c r="F8161" s="25" t="s">
        <v>177</v>
      </c>
      <c r="G8161" s="26" t="n">
        <v>52.5</v>
      </c>
      <c r="H8161" s="27" t="n">
        <v>165</v>
      </c>
      <c r="I8161" s="25" t="s">
        <v>147</v>
      </c>
      <c r="K8161" s="25" t="n">
        <v>2008</v>
      </c>
      <c r="L8161" s="25" t="s">
        <v>170</v>
      </c>
      <c r="M8161" s="25" t="s">
        <v>171</v>
      </c>
      <c r="N8161" s="28" t="n">
        <v>1096</v>
      </c>
      <c r="O8161" s="25" t="s">
        <v>54</v>
      </c>
      <c r="P8161" s="29" t="n">
        <v>43077</v>
      </c>
      <c r="Q8161" s="29" t="n">
        <v>43098</v>
      </c>
      <c r="R8161" s="28" t="n">
        <v>1168</v>
      </c>
      <c r="S8161" s="28" t="n">
        <f aca="false">IF(O8161="Won",R8161,IF(O8161="Lost",0,N8161))</f>
        <v>1168</v>
      </c>
      <c r="T8161" s="30" t="n">
        <f aca="false">IF(AND(P8161&lt;&gt;"",Q8161&lt;&gt;""),Q8161-P8161,"")</f>
        <v>21</v>
      </c>
      <c r="U8161" s="30" t="str">
        <f aca="false">IF(AND(O8161="Engaging",P8161&lt;&gt;""),'Leia-me'!$B$5-P8161,"")</f>
        <v/>
      </c>
      <c r="V8161" s="25" t="str">
        <f aca="false">IF(O8161&lt;&gt;"Engaging","",IF(U8161&lt;='Leia-me'!$B$6,"Saudável",IF(U8161&lt;='Leia-me'!$B$7,"Esfriando",IF(U8161&lt;='Leia-me'!$B$8,"Última chance","Zumbi"))))</f>
        <v/>
      </c>
      <c r="W8161" s="25" t="n">
        <f aca="false">IF(O8161="Won",1,IF(O8161="Lost",0,""))</f>
        <v>1</v>
      </c>
      <c r="Y8161" s="25" t="str">
        <f aca="false">IF(E8161="","Sim","")</f>
        <v/>
      </c>
    </row>
    <row r="8162" customFormat="false" ht="15" hidden="false" customHeight="false" outlineLevel="0" collapsed="false">
      <c r="A8162" s="25" t="s">
        <v>8425</v>
      </c>
      <c r="B8162" s="25" t="s">
        <v>102</v>
      </c>
      <c r="C8162" s="25" t="s">
        <v>111</v>
      </c>
      <c r="D8162" s="25" t="s">
        <v>113</v>
      </c>
      <c r="E8162" s="25" t="s">
        <v>633</v>
      </c>
      <c r="F8162" s="25" t="s">
        <v>211</v>
      </c>
      <c r="G8162" s="26" t="n">
        <v>1388.67</v>
      </c>
      <c r="H8162" s="27" t="n">
        <v>3583</v>
      </c>
      <c r="I8162" s="25" t="s">
        <v>147</v>
      </c>
      <c r="K8162" s="25" t="n">
        <v>1989</v>
      </c>
      <c r="L8162" s="25" t="s">
        <v>1834</v>
      </c>
      <c r="M8162" s="25" t="s">
        <v>171</v>
      </c>
      <c r="N8162" s="28" t="n">
        <v>4821</v>
      </c>
      <c r="O8162" s="25" t="s">
        <v>54</v>
      </c>
      <c r="P8162" s="29" t="n">
        <v>43078</v>
      </c>
      <c r="Q8162" s="29" t="n">
        <v>43096</v>
      </c>
      <c r="R8162" s="28" t="n">
        <v>4178</v>
      </c>
      <c r="S8162" s="28" t="n">
        <f aca="false">IF(O8162="Won",R8162,IF(O8162="Lost",0,N8162))</f>
        <v>4178</v>
      </c>
      <c r="T8162" s="30" t="n">
        <f aca="false">IF(AND(P8162&lt;&gt;"",Q8162&lt;&gt;""),Q8162-P8162,"")</f>
        <v>18</v>
      </c>
      <c r="U8162" s="30" t="str">
        <f aca="false">IF(AND(O8162="Engaging",P8162&lt;&gt;""),'Leia-me'!$B$5-P8162,"")</f>
        <v/>
      </c>
      <c r="V8162" s="25" t="str">
        <f aca="false">IF(O8162&lt;&gt;"Engaging","",IF(U8162&lt;='Leia-me'!$B$6,"Saudável",IF(U8162&lt;='Leia-me'!$B$7,"Esfriando",IF(U8162&lt;='Leia-me'!$B$8,"Última chance","Zumbi"))))</f>
        <v/>
      </c>
      <c r="W8162" s="25" t="n">
        <f aca="false">IF(O8162="Won",1,IF(O8162="Lost",0,""))</f>
        <v>1</v>
      </c>
      <c r="X8162" s="25" t="s">
        <v>1835</v>
      </c>
      <c r="Y8162" s="25" t="str">
        <f aca="false">IF(E8162="","Sim","")</f>
        <v/>
      </c>
    </row>
    <row r="8163" customFormat="false" ht="15" hidden="false" customHeight="false" outlineLevel="0" collapsed="false">
      <c r="A8163" s="25" t="s">
        <v>8426</v>
      </c>
      <c r="B8163" s="25" t="s">
        <v>102</v>
      </c>
      <c r="C8163" s="25" t="s">
        <v>111</v>
      </c>
      <c r="D8163" s="25" t="s">
        <v>113</v>
      </c>
      <c r="E8163" s="25" t="s">
        <v>428</v>
      </c>
      <c r="F8163" s="25" t="s">
        <v>267</v>
      </c>
      <c r="G8163" s="26" t="n">
        <v>792.46</v>
      </c>
      <c r="H8163" s="27" t="n">
        <v>1299</v>
      </c>
      <c r="I8163" s="25" t="s">
        <v>147</v>
      </c>
      <c r="K8163" s="25" t="n">
        <v>1982</v>
      </c>
      <c r="L8163" s="25" t="s">
        <v>170</v>
      </c>
      <c r="M8163" s="25" t="s">
        <v>171</v>
      </c>
      <c r="N8163" s="28" t="n">
        <v>1096</v>
      </c>
      <c r="O8163" s="25" t="s">
        <v>54</v>
      </c>
      <c r="P8163" s="29" t="n">
        <v>43082</v>
      </c>
      <c r="Q8163" s="29" t="n">
        <v>43095</v>
      </c>
      <c r="R8163" s="28" t="n">
        <v>921</v>
      </c>
      <c r="S8163" s="28" t="n">
        <f aca="false">IF(O8163="Won",R8163,IF(O8163="Lost",0,N8163))</f>
        <v>921</v>
      </c>
      <c r="T8163" s="30" t="n">
        <f aca="false">IF(AND(P8163&lt;&gt;"",Q8163&lt;&gt;""),Q8163-P8163,"")</f>
        <v>13</v>
      </c>
      <c r="U8163" s="30" t="str">
        <f aca="false">IF(AND(O8163="Engaging",P8163&lt;&gt;""),'Leia-me'!$B$5-P8163,"")</f>
        <v/>
      </c>
      <c r="V8163" s="25" t="str">
        <f aca="false">IF(O8163&lt;&gt;"Engaging","",IF(U8163&lt;='Leia-me'!$B$6,"Saudável",IF(U8163&lt;='Leia-me'!$B$7,"Esfriando",IF(U8163&lt;='Leia-me'!$B$8,"Última chance","Zumbi"))))</f>
        <v/>
      </c>
      <c r="W8163" s="25" t="n">
        <f aca="false">IF(O8163="Won",1,IF(O8163="Lost",0,""))</f>
        <v>1</v>
      </c>
      <c r="Y8163" s="25" t="str">
        <f aca="false">IF(E8163="","Sim","")</f>
        <v/>
      </c>
    </row>
    <row r="8164" customFormat="false" ht="15" hidden="false" customHeight="false" outlineLevel="0" collapsed="false">
      <c r="A8164" s="25" t="s">
        <v>8427</v>
      </c>
      <c r="B8164" s="25" t="s">
        <v>102</v>
      </c>
      <c r="C8164" s="25" t="s">
        <v>111</v>
      </c>
      <c r="D8164" s="25" t="s">
        <v>113</v>
      </c>
      <c r="E8164" s="25" t="s">
        <v>3075</v>
      </c>
      <c r="F8164" s="25" t="s">
        <v>165</v>
      </c>
      <c r="G8164" s="26" t="n">
        <v>4269.9</v>
      </c>
      <c r="H8164" s="27" t="n">
        <v>6472</v>
      </c>
      <c r="I8164" s="25" t="s">
        <v>147</v>
      </c>
      <c r="J8164" s="25" t="s">
        <v>1347</v>
      </c>
      <c r="K8164" s="25" t="n">
        <v>1993</v>
      </c>
      <c r="L8164" s="25" t="s">
        <v>186</v>
      </c>
      <c r="M8164" s="25" t="s">
        <v>171</v>
      </c>
      <c r="N8164" s="28" t="n">
        <v>550</v>
      </c>
      <c r="O8164" s="25" t="s">
        <v>55</v>
      </c>
      <c r="P8164" s="29" t="n">
        <v>43083</v>
      </c>
      <c r="Q8164" s="29" t="n">
        <v>43098</v>
      </c>
      <c r="R8164" s="28" t="n">
        <v>0</v>
      </c>
      <c r="S8164" s="28" t="n">
        <f aca="false">IF(O8164="Won",R8164,IF(O8164="Lost",0,N8164))</f>
        <v>0</v>
      </c>
      <c r="T8164" s="30" t="n">
        <f aca="false">IF(AND(P8164&lt;&gt;"",Q8164&lt;&gt;""),Q8164-P8164,"")</f>
        <v>15</v>
      </c>
      <c r="U8164" s="30" t="str">
        <f aca="false">IF(AND(O8164="Engaging",P8164&lt;&gt;""),'Leia-me'!$B$5-P8164,"")</f>
        <v/>
      </c>
      <c r="V8164" s="25" t="str">
        <f aca="false">IF(O8164&lt;&gt;"Engaging","",IF(U8164&lt;='Leia-me'!$B$6,"Saudável",IF(U8164&lt;='Leia-me'!$B$7,"Esfriando",IF(U8164&lt;='Leia-me'!$B$8,"Última chance","Zumbi"))))</f>
        <v/>
      </c>
      <c r="W8164" s="25" t="n">
        <f aca="false">IF(O8164="Won",1,IF(O8164="Lost",0,""))</f>
        <v>0</v>
      </c>
      <c r="Y8164" s="25" t="str">
        <f aca="false">IF(E8164="","Sim","")</f>
        <v/>
      </c>
    </row>
    <row r="8165" customFormat="false" ht="15" hidden="false" customHeight="false" outlineLevel="0" collapsed="false">
      <c r="A8165" s="25" t="s">
        <v>8428</v>
      </c>
      <c r="B8165" s="25" t="s">
        <v>102</v>
      </c>
      <c r="C8165" s="25" t="s">
        <v>111</v>
      </c>
      <c r="D8165" s="25" t="s">
        <v>113</v>
      </c>
      <c r="E8165" s="25" t="s">
        <v>428</v>
      </c>
      <c r="F8165" s="25" t="s">
        <v>267</v>
      </c>
      <c r="G8165" s="26" t="n">
        <v>792.46</v>
      </c>
      <c r="H8165" s="27" t="n">
        <v>1299</v>
      </c>
      <c r="I8165" s="25" t="s">
        <v>147</v>
      </c>
      <c r="K8165" s="25" t="n">
        <v>1982</v>
      </c>
      <c r="L8165" s="25" t="s">
        <v>148</v>
      </c>
      <c r="M8165" s="25" t="s">
        <v>149</v>
      </c>
      <c r="N8165" s="28" t="n">
        <v>55</v>
      </c>
      <c r="O8165" s="25" t="s">
        <v>54</v>
      </c>
      <c r="P8165" s="29" t="n">
        <v>43083</v>
      </c>
      <c r="Q8165" s="29" t="n">
        <v>43099</v>
      </c>
      <c r="R8165" s="28" t="n">
        <v>44</v>
      </c>
      <c r="S8165" s="28" t="n">
        <f aca="false">IF(O8165="Won",R8165,IF(O8165="Lost",0,N8165))</f>
        <v>44</v>
      </c>
      <c r="T8165" s="30" t="n">
        <f aca="false">IF(AND(P8165&lt;&gt;"",Q8165&lt;&gt;""),Q8165-P8165,"")</f>
        <v>16</v>
      </c>
      <c r="U8165" s="30" t="str">
        <f aca="false">IF(AND(O8165="Engaging",P8165&lt;&gt;""),'Leia-me'!$B$5-P8165,"")</f>
        <v/>
      </c>
      <c r="V8165" s="25" t="str">
        <f aca="false">IF(O8165&lt;&gt;"Engaging","",IF(U8165&lt;='Leia-me'!$B$6,"Saudável",IF(U8165&lt;='Leia-me'!$B$7,"Esfriando",IF(U8165&lt;='Leia-me'!$B$8,"Última chance","Zumbi"))))</f>
        <v/>
      </c>
      <c r="W8165" s="25" t="n">
        <f aca="false">IF(O8165="Won",1,IF(O8165="Lost",0,""))</f>
        <v>1</v>
      </c>
      <c r="Y8165" s="25" t="str">
        <f aca="false">IF(E8165="","Sim","")</f>
        <v/>
      </c>
    </row>
    <row r="8166" customFormat="false" ht="15" hidden="false" customHeight="false" outlineLevel="0" collapsed="false">
      <c r="A8166" s="25" t="s">
        <v>8429</v>
      </c>
      <c r="B8166" s="25" t="s">
        <v>102</v>
      </c>
      <c r="C8166" s="25" t="s">
        <v>111</v>
      </c>
      <c r="D8166" s="25" t="s">
        <v>113</v>
      </c>
      <c r="E8166" s="25" t="s">
        <v>184</v>
      </c>
      <c r="F8166" s="25" t="s">
        <v>185</v>
      </c>
      <c r="G8166" s="26" t="n">
        <v>1520.66</v>
      </c>
      <c r="H8166" s="27" t="n">
        <v>1806</v>
      </c>
      <c r="I8166" s="25" t="s">
        <v>147</v>
      </c>
      <c r="K8166" s="25" t="n">
        <v>2005</v>
      </c>
      <c r="L8166" s="25" t="s">
        <v>1834</v>
      </c>
      <c r="M8166" s="25" t="s">
        <v>171</v>
      </c>
      <c r="N8166" s="28" t="n">
        <v>4821</v>
      </c>
      <c r="O8166" s="25" t="s">
        <v>56</v>
      </c>
      <c r="P8166" s="29" t="n">
        <v>43086</v>
      </c>
      <c r="Q8166" s="33"/>
      <c r="R8166" s="34"/>
      <c r="S8166" s="28" t="n">
        <f aca="false">IF(O8166="Won",R8166,IF(O8166="Lost",0,N8166))</f>
        <v>4821</v>
      </c>
      <c r="T8166" s="30" t="str">
        <f aca="false">IF(AND(P8166&lt;&gt;"",Q8166&lt;&gt;""),Q8166-P8166,"")</f>
        <v/>
      </c>
      <c r="U8166" s="30" t="n">
        <f aca="false">IF(AND(O8166="Engaging",P8166&lt;&gt;""),'Leia-me'!$B$5-P8166,"")</f>
        <v>14</v>
      </c>
      <c r="V8166" s="25" t="str">
        <f aca="false">IF(O8166&lt;&gt;"Engaging","",IF(U8166&lt;='Leia-me'!$B$6,"Saudável",IF(U8166&lt;='Leia-me'!$B$7,"Esfriando",IF(U8166&lt;='Leia-me'!$B$8,"Última chance","Zumbi"))))</f>
        <v>Saudável</v>
      </c>
      <c r="W8166" s="25" t="str">
        <f aca="false">IF(O8166="Won",1,IF(O8166="Lost",0,""))</f>
        <v/>
      </c>
      <c r="X8166" s="25" t="s">
        <v>1835</v>
      </c>
      <c r="Y8166" s="25" t="str">
        <f aca="false">IF(E8166="","Sim","")</f>
        <v/>
      </c>
    </row>
    <row r="8167" customFormat="false" ht="15" hidden="false" customHeight="false" outlineLevel="0" collapsed="false">
      <c r="A8167" s="25" t="s">
        <v>8430</v>
      </c>
      <c r="B8167" s="25" t="s">
        <v>102</v>
      </c>
      <c r="C8167" s="25" t="s">
        <v>111</v>
      </c>
      <c r="D8167" s="25" t="s">
        <v>113</v>
      </c>
      <c r="E8167" s="25" t="s">
        <v>860</v>
      </c>
      <c r="F8167" s="25" t="s">
        <v>168</v>
      </c>
      <c r="G8167" s="26" t="n">
        <v>894.37</v>
      </c>
      <c r="H8167" s="27" t="n">
        <v>1593</v>
      </c>
      <c r="I8167" s="25" t="s">
        <v>861</v>
      </c>
      <c r="K8167" s="25" t="n">
        <v>2008</v>
      </c>
      <c r="L8167" s="25" t="s">
        <v>148</v>
      </c>
      <c r="M8167" s="25" t="s">
        <v>149</v>
      </c>
      <c r="N8167" s="28" t="n">
        <v>55</v>
      </c>
      <c r="O8167" s="25" t="s">
        <v>55</v>
      </c>
      <c r="P8167" s="29" t="n">
        <v>43091</v>
      </c>
      <c r="Q8167" s="29" t="n">
        <v>43100</v>
      </c>
      <c r="R8167" s="28" t="n">
        <v>0</v>
      </c>
      <c r="S8167" s="28" t="n">
        <f aca="false">IF(O8167="Won",R8167,IF(O8167="Lost",0,N8167))</f>
        <v>0</v>
      </c>
      <c r="T8167" s="30" t="n">
        <f aca="false">IF(AND(P8167&lt;&gt;"",Q8167&lt;&gt;""),Q8167-P8167,"")</f>
        <v>9</v>
      </c>
      <c r="U8167" s="30" t="str">
        <f aca="false">IF(AND(O8167="Engaging",P8167&lt;&gt;""),'Leia-me'!$B$5-P8167,"")</f>
        <v/>
      </c>
      <c r="V8167" s="25" t="str">
        <f aca="false">IF(O8167&lt;&gt;"Engaging","",IF(U8167&lt;='Leia-me'!$B$6,"Saudável",IF(U8167&lt;='Leia-me'!$B$7,"Esfriando",IF(U8167&lt;='Leia-me'!$B$8,"Última chance","Zumbi"))))</f>
        <v/>
      </c>
      <c r="W8167" s="25" t="n">
        <f aca="false">IF(O8167="Won",1,IF(O8167="Lost",0,""))</f>
        <v>0</v>
      </c>
      <c r="Y8167" s="25" t="str">
        <f aca="false">IF(E8167="","Sim","")</f>
        <v/>
      </c>
    </row>
    <row r="8168" customFormat="false" ht="15" hidden="false" customHeight="false" outlineLevel="0" collapsed="false">
      <c r="A8168" s="25" t="s">
        <v>8431</v>
      </c>
      <c r="B8168" s="25" t="s">
        <v>102</v>
      </c>
      <c r="C8168" s="25" t="s">
        <v>111</v>
      </c>
      <c r="D8168" s="25" t="s">
        <v>116</v>
      </c>
      <c r="E8168" s="25" t="s">
        <v>156</v>
      </c>
      <c r="F8168" s="25" t="s">
        <v>155</v>
      </c>
      <c r="G8168" s="26" t="n">
        <v>1699.85</v>
      </c>
      <c r="H8168" s="27" t="n">
        <v>5108</v>
      </c>
      <c r="I8168" s="25" t="s">
        <v>147</v>
      </c>
      <c r="K8168" s="25" t="n">
        <v>1999</v>
      </c>
      <c r="L8168" s="25" t="s">
        <v>178</v>
      </c>
      <c r="M8168" s="25" t="s">
        <v>171</v>
      </c>
      <c r="N8168" s="28" t="n">
        <v>5482</v>
      </c>
      <c r="O8168" s="25" t="s">
        <v>54</v>
      </c>
      <c r="P8168" s="29" t="n">
        <v>42678</v>
      </c>
      <c r="Q8168" s="29" t="n">
        <v>42800</v>
      </c>
      <c r="R8168" s="28" t="n">
        <v>4631</v>
      </c>
      <c r="S8168" s="28" t="n">
        <f aca="false">IF(O8168="Won",R8168,IF(O8168="Lost",0,N8168))</f>
        <v>4631</v>
      </c>
      <c r="T8168" s="30" t="n">
        <f aca="false">IF(AND(P8168&lt;&gt;"",Q8168&lt;&gt;""),Q8168-P8168,"")</f>
        <v>122</v>
      </c>
      <c r="U8168" s="30" t="str">
        <f aca="false">IF(AND(O8168="Engaging",P8168&lt;&gt;""),'Leia-me'!$B$5-P8168,"")</f>
        <v/>
      </c>
      <c r="V8168" s="25" t="str">
        <f aca="false">IF(O8168&lt;&gt;"Engaging","",IF(U8168&lt;='Leia-me'!$B$6,"Saudável",IF(U8168&lt;='Leia-me'!$B$7,"Esfriando",IF(U8168&lt;='Leia-me'!$B$8,"Última chance","Zumbi"))))</f>
        <v/>
      </c>
      <c r="W8168" s="25" t="n">
        <f aca="false">IF(O8168="Won",1,IF(O8168="Lost",0,""))</f>
        <v>1</v>
      </c>
      <c r="Y8168" s="25" t="str">
        <f aca="false">IF(E8168="","Sim","")</f>
        <v/>
      </c>
    </row>
    <row r="8169" customFormat="false" ht="15" hidden="false" customHeight="false" outlineLevel="0" collapsed="false">
      <c r="A8169" s="25" t="s">
        <v>8432</v>
      </c>
      <c r="B8169" s="25" t="s">
        <v>102</v>
      </c>
      <c r="C8169" s="25" t="s">
        <v>111</v>
      </c>
      <c r="D8169" s="25" t="s">
        <v>116</v>
      </c>
      <c r="E8169" s="25" t="s">
        <v>484</v>
      </c>
      <c r="F8169" s="25" t="s">
        <v>211</v>
      </c>
      <c r="G8169" s="26" t="n">
        <v>5158.71</v>
      </c>
      <c r="H8169" s="27" t="n">
        <v>17479</v>
      </c>
      <c r="I8169" s="25" t="s">
        <v>485</v>
      </c>
      <c r="K8169" s="25" t="n">
        <v>1995</v>
      </c>
      <c r="L8169" s="25" t="s">
        <v>160</v>
      </c>
      <c r="M8169" s="25" t="s">
        <v>149</v>
      </c>
      <c r="N8169" s="28" t="n">
        <v>3393</v>
      </c>
      <c r="O8169" s="25" t="s">
        <v>56</v>
      </c>
      <c r="P8169" s="29" t="n">
        <v>42684</v>
      </c>
      <c r="Q8169" s="33"/>
      <c r="R8169" s="34"/>
      <c r="S8169" s="28" t="n">
        <f aca="false">IF(O8169="Won",R8169,IF(O8169="Lost",0,N8169))</f>
        <v>3393</v>
      </c>
      <c r="T8169" s="30" t="str">
        <f aca="false">IF(AND(P8169&lt;&gt;"",Q8169&lt;&gt;""),Q8169-P8169,"")</f>
        <v/>
      </c>
      <c r="U8169" s="30" t="n">
        <f aca="false">IF(AND(O8169="Engaging",P8169&lt;&gt;""),'Leia-me'!$B$5-P8169,"")</f>
        <v>416</v>
      </c>
      <c r="V8169" s="25" t="str">
        <f aca="false">IF(O8169&lt;&gt;"Engaging","",IF(U8169&lt;='Leia-me'!$B$6,"Saudável",IF(U8169&lt;='Leia-me'!$B$7,"Esfriando",IF(U8169&lt;='Leia-me'!$B$8,"Última chance","Zumbi"))))</f>
        <v>Zumbi</v>
      </c>
      <c r="W8169" s="25" t="str">
        <f aca="false">IF(O8169="Won",1,IF(O8169="Lost",0,""))</f>
        <v/>
      </c>
      <c r="Y8169" s="25" t="str">
        <f aca="false">IF(E8169="","Sim","")</f>
        <v/>
      </c>
    </row>
    <row r="8170" customFormat="false" ht="15" hidden="false" customHeight="false" outlineLevel="0" collapsed="false">
      <c r="A8170" s="25" t="s">
        <v>8433</v>
      </c>
      <c r="B8170" s="25" t="s">
        <v>102</v>
      </c>
      <c r="C8170" s="25" t="s">
        <v>111</v>
      </c>
      <c r="D8170" s="25" t="s">
        <v>116</v>
      </c>
      <c r="E8170" s="25" t="s">
        <v>419</v>
      </c>
      <c r="F8170" s="25" t="s">
        <v>146</v>
      </c>
      <c r="G8170" s="26" t="n">
        <v>2741.37</v>
      </c>
      <c r="H8170" s="27" t="n">
        <v>9226</v>
      </c>
      <c r="I8170" s="25" t="s">
        <v>147</v>
      </c>
      <c r="K8170" s="25" t="n">
        <v>1985</v>
      </c>
      <c r="L8170" s="25" t="s">
        <v>1834</v>
      </c>
      <c r="M8170" s="25" t="s">
        <v>171</v>
      </c>
      <c r="N8170" s="28" t="n">
        <v>4821</v>
      </c>
      <c r="O8170" s="25" t="s">
        <v>54</v>
      </c>
      <c r="P8170" s="29" t="n">
        <v>42685</v>
      </c>
      <c r="Q8170" s="29" t="n">
        <v>42808</v>
      </c>
      <c r="R8170" s="28" t="n">
        <v>4899</v>
      </c>
      <c r="S8170" s="28" t="n">
        <f aca="false">IF(O8170="Won",R8170,IF(O8170="Lost",0,N8170))</f>
        <v>4899</v>
      </c>
      <c r="T8170" s="30" t="n">
        <f aca="false">IF(AND(P8170&lt;&gt;"",Q8170&lt;&gt;""),Q8170-P8170,"")</f>
        <v>123</v>
      </c>
      <c r="U8170" s="30" t="str">
        <f aca="false">IF(AND(O8170="Engaging",P8170&lt;&gt;""),'Leia-me'!$B$5-P8170,"")</f>
        <v/>
      </c>
      <c r="V8170" s="25" t="str">
        <f aca="false">IF(O8170&lt;&gt;"Engaging","",IF(U8170&lt;='Leia-me'!$B$6,"Saudável",IF(U8170&lt;='Leia-me'!$B$7,"Esfriando",IF(U8170&lt;='Leia-me'!$B$8,"Última chance","Zumbi"))))</f>
        <v/>
      </c>
      <c r="W8170" s="25" t="n">
        <f aca="false">IF(O8170="Won",1,IF(O8170="Lost",0,""))</f>
        <v>1</v>
      </c>
      <c r="X8170" s="25" t="s">
        <v>1835</v>
      </c>
      <c r="Y8170" s="25" t="str">
        <f aca="false">IF(E8170="","Sim","")</f>
        <v/>
      </c>
    </row>
    <row r="8171" customFormat="false" ht="15" hidden="false" customHeight="false" outlineLevel="0" collapsed="false">
      <c r="A8171" s="25" t="s">
        <v>8434</v>
      </c>
      <c r="B8171" s="25" t="s">
        <v>102</v>
      </c>
      <c r="C8171" s="25" t="s">
        <v>111</v>
      </c>
      <c r="D8171" s="25" t="s">
        <v>116</v>
      </c>
      <c r="E8171" s="25" t="s">
        <v>1187</v>
      </c>
      <c r="F8171" s="25" t="s">
        <v>159</v>
      </c>
      <c r="G8171" s="26" t="n">
        <v>2059.9</v>
      </c>
      <c r="H8171" s="27" t="n">
        <v>3644</v>
      </c>
      <c r="I8171" s="25" t="s">
        <v>147</v>
      </c>
      <c r="K8171" s="25" t="n">
        <v>1988</v>
      </c>
      <c r="L8171" s="25" t="s">
        <v>170</v>
      </c>
      <c r="M8171" s="25" t="s">
        <v>171</v>
      </c>
      <c r="N8171" s="28" t="n">
        <v>1096</v>
      </c>
      <c r="O8171" s="25" t="s">
        <v>54</v>
      </c>
      <c r="P8171" s="29" t="n">
        <v>42691</v>
      </c>
      <c r="Q8171" s="29" t="n">
        <v>42807</v>
      </c>
      <c r="R8171" s="28" t="n">
        <v>1180</v>
      </c>
      <c r="S8171" s="28" t="n">
        <f aca="false">IF(O8171="Won",R8171,IF(O8171="Lost",0,N8171))</f>
        <v>1180</v>
      </c>
      <c r="T8171" s="30" t="n">
        <f aca="false">IF(AND(P8171&lt;&gt;"",Q8171&lt;&gt;""),Q8171-P8171,"")</f>
        <v>116</v>
      </c>
      <c r="U8171" s="30" t="str">
        <f aca="false">IF(AND(O8171="Engaging",P8171&lt;&gt;""),'Leia-me'!$B$5-P8171,"")</f>
        <v/>
      </c>
      <c r="V8171" s="25" t="str">
        <f aca="false">IF(O8171&lt;&gt;"Engaging","",IF(U8171&lt;='Leia-me'!$B$6,"Saudável",IF(U8171&lt;='Leia-me'!$B$7,"Esfriando",IF(U8171&lt;='Leia-me'!$B$8,"Última chance","Zumbi"))))</f>
        <v/>
      </c>
      <c r="W8171" s="25" t="n">
        <f aca="false">IF(O8171="Won",1,IF(O8171="Lost",0,""))</f>
        <v>1</v>
      </c>
      <c r="Y8171" s="25" t="str">
        <f aca="false">IF(E8171="","Sim","")</f>
        <v/>
      </c>
    </row>
    <row r="8172" customFormat="false" ht="15" hidden="false" customHeight="false" outlineLevel="0" collapsed="false">
      <c r="A8172" s="25" t="s">
        <v>8435</v>
      </c>
      <c r="B8172" s="25" t="s">
        <v>102</v>
      </c>
      <c r="C8172" s="25" t="s">
        <v>111</v>
      </c>
      <c r="D8172" s="25" t="s">
        <v>116</v>
      </c>
      <c r="E8172" s="25" t="s">
        <v>609</v>
      </c>
      <c r="F8172" s="25" t="s">
        <v>267</v>
      </c>
      <c r="G8172" s="26" t="n">
        <v>692.19</v>
      </c>
      <c r="H8172" s="27" t="n">
        <v>1922</v>
      </c>
      <c r="I8172" s="25" t="s">
        <v>147</v>
      </c>
      <c r="K8172" s="25" t="n">
        <v>2003</v>
      </c>
      <c r="L8172" s="25" t="s">
        <v>186</v>
      </c>
      <c r="M8172" s="25" t="s">
        <v>171</v>
      </c>
      <c r="N8172" s="28" t="n">
        <v>550</v>
      </c>
      <c r="O8172" s="25" t="s">
        <v>56</v>
      </c>
      <c r="P8172" s="29" t="n">
        <v>42694</v>
      </c>
      <c r="Q8172" s="33"/>
      <c r="R8172" s="34"/>
      <c r="S8172" s="28" t="n">
        <f aca="false">IF(O8172="Won",R8172,IF(O8172="Lost",0,N8172))</f>
        <v>550</v>
      </c>
      <c r="T8172" s="30" t="str">
        <f aca="false">IF(AND(P8172&lt;&gt;"",Q8172&lt;&gt;""),Q8172-P8172,"")</f>
        <v/>
      </c>
      <c r="U8172" s="30" t="n">
        <f aca="false">IF(AND(O8172="Engaging",P8172&lt;&gt;""),'Leia-me'!$B$5-P8172,"")</f>
        <v>406</v>
      </c>
      <c r="V8172" s="25" t="str">
        <f aca="false">IF(O8172&lt;&gt;"Engaging","",IF(U8172&lt;='Leia-me'!$B$6,"Saudável",IF(U8172&lt;='Leia-me'!$B$7,"Esfriando",IF(U8172&lt;='Leia-me'!$B$8,"Última chance","Zumbi"))))</f>
        <v>Zumbi</v>
      </c>
      <c r="W8172" s="25" t="str">
        <f aca="false">IF(O8172="Won",1,IF(O8172="Lost",0,""))</f>
        <v/>
      </c>
      <c r="Y8172" s="25" t="str">
        <f aca="false">IF(E8172="","Sim","")</f>
        <v/>
      </c>
    </row>
    <row r="8173" customFormat="false" ht="15" hidden="false" customHeight="false" outlineLevel="0" collapsed="false">
      <c r="A8173" s="25" t="s">
        <v>8436</v>
      </c>
      <c r="B8173" s="25" t="s">
        <v>102</v>
      </c>
      <c r="C8173" s="25" t="s">
        <v>111</v>
      </c>
      <c r="D8173" s="25" t="s">
        <v>116</v>
      </c>
      <c r="E8173" s="25" t="s">
        <v>428</v>
      </c>
      <c r="F8173" s="25" t="s">
        <v>267</v>
      </c>
      <c r="G8173" s="26" t="n">
        <v>792.46</v>
      </c>
      <c r="H8173" s="27" t="n">
        <v>1299</v>
      </c>
      <c r="I8173" s="25" t="s">
        <v>147</v>
      </c>
      <c r="K8173" s="25" t="n">
        <v>1982</v>
      </c>
      <c r="L8173" s="25" t="s">
        <v>170</v>
      </c>
      <c r="M8173" s="25" t="s">
        <v>171</v>
      </c>
      <c r="N8173" s="28" t="n">
        <v>1096</v>
      </c>
      <c r="O8173" s="25" t="s">
        <v>54</v>
      </c>
      <c r="P8173" s="29" t="n">
        <v>42702</v>
      </c>
      <c r="Q8173" s="29" t="n">
        <v>42813</v>
      </c>
      <c r="R8173" s="28" t="n">
        <v>979</v>
      </c>
      <c r="S8173" s="28" t="n">
        <f aca="false">IF(O8173="Won",R8173,IF(O8173="Lost",0,N8173))</f>
        <v>979</v>
      </c>
      <c r="T8173" s="30" t="n">
        <f aca="false">IF(AND(P8173&lt;&gt;"",Q8173&lt;&gt;""),Q8173-P8173,"")</f>
        <v>111</v>
      </c>
      <c r="U8173" s="30" t="str">
        <f aca="false">IF(AND(O8173="Engaging",P8173&lt;&gt;""),'Leia-me'!$B$5-P8173,"")</f>
        <v/>
      </c>
      <c r="V8173" s="25" t="str">
        <f aca="false">IF(O8173&lt;&gt;"Engaging","",IF(U8173&lt;='Leia-me'!$B$6,"Saudável",IF(U8173&lt;='Leia-me'!$B$7,"Esfriando",IF(U8173&lt;='Leia-me'!$B$8,"Última chance","Zumbi"))))</f>
        <v/>
      </c>
      <c r="W8173" s="25" t="n">
        <f aca="false">IF(O8173="Won",1,IF(O8173="Lost",0,""))</f>
        <v>1</v>
      </c>
      <c r="Y8173" s="25" t="str">
        <f aca="false">IF(E8173="","Sim","")</f>
        <v/>
      </c>
    </row>
    <row r="8174" customFormat="false" ht="15" hidden="false" customHeight="false" outlineLevel="0" collapsed="false">
      <c r="A8174" s="25" t="s">
        <v>8437</v>
      </c>
      <c r="B8174" s="25" t="s">
        <v>102</v>
      </c>
      <c r="C8174" s="25" t="s">
        <v>111</v>
      </c>
      <c r="D8174" s="25" t="s">
        <v>116</v>
      </c>
      <c r="E8174" s="25" t="s">
        <v>433</v>
      </c>
      <c r="F8174" s="25" t="s">
        <v>211</v>
      </c>
      <c r="G8174" s="26" t="n">
        <v>2214.94</v>
      </c>
      <c r="H8174" s="27" t="n">
        <v>5374</v>
      </c>
      <c r="I8174" s="25" t="s">
        <v>147</v>
      </c>
      <c r="K8174" s="25" t="n">
        <v>1996</v>
      </c>
      <c r="L8174" s="25" t="s">
        <v>170</v>
      </c>
      <c r="M8174" s="25" t="s">
        <v>171</v>
      </c>
      <c r="N8174" s="28" t="n">
        <v>1096</v>
      </c>
      <c r="O8174" s="25" t="s">
        <v>54</v>
      </c>
      <c r="P8174" s="29" t="n">
        <v>42708</v>
      </c>
      <c r="Q8174" s="29" t="n">
        <v>42802</v>
      </c>
      <c r="R8174" s="28" t="n">
        <v>1070</v>
      </c>
      <c r="S8174" s="28" t="n">
        <f aca="false">IF(O8174="Won",R8174,IF(O8174="Lost",0,N8174))</f>
        <v>1070</v>
      </c>
      <c r="T8174" s="30" t="n">
        <f aca="false">IF(AND(P8174&lt;&gt;"",Q8174&lt;&gt;""),Q8174-P8174,"")</f>
        <v>94</v>
      </c>
      <c r="U8174" s="30" t="str">
        <f aca="false">IF(AND(O8174="Engaging",P8174&lt;&gt;""),'Leia-me'!$B$5-P8174,"")</f>
        <v/>
      </c>
      <c r="V8174" s="25" t="str">
        <f aca="false">IF(O8174&lt;&gt;"Engaging","",IF(U8174&lt;='Leia-me'!$B$6,"Saudável",IF(U8174&lt;='Leia-me'!$B$7,"Esfriando",IF(U8174&lt;='Leia-me'!$B$8,"Última chance","Zumbi"))))</f>
        <v/>
      </c>
      <c r="W8174" s="25" t="n">
        <f aca="false">IF(O8174="Won",1,IF(O8174="Lost",0,""))</f>
        <v>1</v>
      </c>
      <c r="Y8174" s="25" t="str">
        <f aca="false">IF(E8174="","Sim","")</f>
        <v/>
      </c>
    </row>
    <row r="8175" customFormat="false" ht="15" hidden="false" customHeight="false" outlineLevel="0" collapsed="false">
      <c r="A8175" s="25" t="s">
        <v>8438</v>
      </c>
      <c r="B8175" s="25" t="s">
        <v>102</v>
      </c>
      <c r="C8175" s="25" t="s">
        <v>111</v>
      </c>
      <c r="D8175" s="25" t="s">
        <v>116</v>
      </c>
      <c r="E8175" s="25" t="s">
        <v>1778</v>
      </c>
      <c r="F8175" s="25" t="s">
        <v>146</v>
      </c>
      <c r="G8175" s="26" t="n">
        <v>1618.89</v>
      </c>
      <c r="H8175" s="27" t="n">
        <v>3889</v>
      </c>
      <c r="I8175" s="25" t="s">
        <v>147</v>
      </c>
      <c r="K8175" s="25" t="n">
        <v>2004</v>
      </c>
      <c r="L8175" s="25" t="s">
        <v>170</v>
      </c>
      <c r="M8175" s="25" t="s">
        <v>171</v>
      </c>
      <c r="N8175" s="28" t="n">
        <v>1096</v>
      </c>
      <c r="O8175" s="25" t="s">
        <v>54</v>
      </c>
      <c r="P8175" s="29" t="n">
        <v>42709</v>
      </c>
      <c r="Q8175" s="29" t="n">
        <v>42815</v>
      </c>
      <c r="R8175" s="28" t="n">
        <v>891</v>
      </c>
      <c r="S8175" s="28" t="n">
        <f aca="false">IF(O8175="Won",R8175,IF(O8175="Lost",0,N8175))</f>
        <v>891</v>
      </c>
      <c r="T8175" s="30" t="n">
        <f aca="false">IF(AND(P8175&lt;&gt;"",Q8175&lt;&gt;""),Q8175-P8175,"")</f>
        <v>106</v>
      </c>
      <c r="U8175" s="30" t="str">
        <f aca="false">IF(AND(O8175="Engaging",P8175&lt;&gt;""),'Leia-me'!$B$5-P8175,"")</f>
        <v/>
      </c>
      <c r="V8175" s="25" t="str">
        <f aca="false">IF(O8175&lt;&gt;"Engaging","",IF(U8175&lt;='Leia-me'!$B$6,"Saudável",IF(U8175&lt;='Leia-me'!$B$7,"Esfriando",IF(U8175&lt;='Leia-me'!$B$8,"Última chance","Zumbi"))))</f>
        <v/>
      </c>
      <c r="W8175" s="25" t="n">
        <f aca="false">IF(O8175="Won",1,IF(O8175="Lost",0,""))</f>
        <v>1</v>
      </c>
      <c r="Y8175" s="25" t="str">
        <f aca="false">IF(E8175="","Sim","")</f>
        <v/>
      </c>
    </row>
    <row r="8176" customFormat="false" ht="15" hidden="false" customHeight="false" outlineLevel="0" collapsed="false">
      <c r="A8176" s="25" t="s">
        <v>8439</v>
      </c>
      <c r="B8176" s="25" t="s">
        <v>102</v>
      </c>
      <c r="C8176" s="25" t="s">
        <v>111</v>
      </c>
      <c r="D8176" s="25" t="s">
        <v>116</v>
      </c>
      <c r="E8176" s="25" t="s">
        <v>665</v>
      </c>
      <c r="F8176" s="25" t="s">
        <v>211</v>
      </c>
      <c r="G8176" s="26" t="n">
        <v>4968.91</v>
      </c>
      <c r="H8176" s="27" t="n">
        <v>7523</v>
      </c>
      <c r="I8176" s="25" t="s">
        <v>147</v>
      </c>
      <c r="K8176" s="25" t="n">
        <v>1990</v>
      </c>
      <c r="L8176" s="25" t="s">
        <v>170</v>
      </c>
      <c r="M8176" s="25" t="s">
        <v>171</v>
      </c>
      <c r="N8176" s="28" t="n">
        <v>1096</v>
      </c>
      <c r="O8176" s="25" t="s">
        <v>54</v>
      </c>
      <c r="P8176" s="29" t="n">
        <v>42714</v>
      </c>
      <c r="Q8176" s="29" t="n">
        <v>42818</v>
      </c>
      <c r="R8176" s="28" t="n">
        <v>1007</v>
      </c>
      <c r="S8176" s="28" t="n">
        <f aca="false">IF(O8176="Won",R8176,IF(O8176="Lost",0,N8176))</f>
        <v>1007</v>
      </c>
      <c r="T8176" s="30" t="n">
        <f aca="false">IF(AND(P8176&lt;&gt;"",Q8176&lt;&gt;""),Q8176-P8176,"")</f>
        <v>104</v>
      </c>
      <c r="U8176" s="30" t="str">
        <f aca="false">IF(AND(O8176="Engaging",P8176&lt;&gt;""),'Leia-me'!$B$5-P8176,"")</f>
        <v/>
      </c>
      <c r="V8176" s="25" t="str">
        <f aca="false">IF(O8176&lt;&gt;"Engaging","",IF(U8176&lt;='Leia-me'!$B$6,"Saudável",IF(U8176&lt;='Leia-me'!$B$7,"Esfriando",IF(U8176&lt;='Leia-me'!$B$8,"Última chance","Zumbi"))))</f>
        <v/>
      </c>
      <c r="W8176" s="25" t="n">
        <f aca="false">IF(O8176="Won",1,IF(O8176="Lost",0,""))</f>
        <v>1</v>
      </c>
      <c r="Y8176" s="25" t="str">
        <f aca="false">IF(E8176="","Sim","")</f>
        <v/>
      </c>
    </row>
    <row r="8177" customFormat="false" ht="15" hidden="false" customHeight="false" outlineLevel="0" collapsed="false">
      <c r="A8177" s="25" t="s">
        <v>8440</v>
      </c>
      <c r="B8177" s="25" t="s">
        <v>102</v>
      </c>
      <c r="C8177" s="25" t="s">
        <v>111</v>
      </c>
      <c r="D8177" s="25" t="s">
        <v>116</v>
      </c>
      <c r="E8177" s="25" t="s">
        <v>494</v>
      </c>
      <c r="F8177" s="25" t="s">
        <v>192</v>
      </c>
      <c r="G8177" s="26" t="n">
        <v>11698.03</v>
      </c>
      <c r="H8177" s="27" t="n">
        <v>34288</v>
      </c>
      <c r="I8177" s="25" t="s">
        <v>147</v>
      </c>
      <c r="K8177" s="25" t="n">
        <v>1982</v>
      </c>
      <c r="L8177" s="25" t="s">
        <v>186</v>
      </c>
      <c r="M8177" s="25" t="s">
        <v>171</v>
      </c>
      <c r="N8177" s="28" t="n">
        <v>550</v>
      </c>
      <c r="O8177" s="25" t="s">
        <v>54</v>
      </c>
      <c r="P8177" s="29" t="n">
        <v>42717</v>
      </c>
      <c r="Q8177" s="29" t="n">
        <v>42798</v>
      </c>
      <c r="R8177" s="28" t="n">
        <v>524</v>
      </c>
      <c r="S8177" s="28" t="n">
        <f aca="false">IF(O8177="Won",R8177,IF(O8177="Lost",0,N8177))</f>
        <v>524</v>
      </c>
      <c r="T8177" s="30" t="n">
        <f aca="false">IF(AND(P8177&lt;&gt;"",Q8177&lt;&gt;""),Q8177-P8177,"")</f>
        <v>81</v>
      </c>
      <c r="U8177" s="30" t="str">
        <f aca="false">IF(AND(O8177="Engaging",P8177&lt;&gt;""),'Leia-me'!$B$5-P8177,"")</f>
        <v/>
      </c>
      <c r="V8177" s="25" t="str">
        <f aca="false">IF(O8177&lt;&gt;"Engaging","",IF(U8177&lt;='Leia-me'!$B$6,"Saudável",IF(U8177&lt;='Leia-me'!$B$7,"Esfriando",IF(U8177&lt;='Leia-me'!$B$8,"Última chance","Zumbi"))))</f>
        <v/>
      </c>
      <c r="W8177" s="25" t="n">
        <f aca="false">IF(O8177="Won",1,IF(O8177="Lost",0,""))</f>
        <v>1</v>
      </c>
      <c r="Y8177" s="25" t="str">
        <f aca="false">IF(E8177="","Sim","")</f>
        <v/>
      </c>
    </row>
    <row r="8178" customFormat="false" ht="15" hidden="false" customHeight="false" outlineLevel="0" collapsed="false">
      <c r="A8178" s="25" t="s">
        <v>8441</v>
      </c>
      <c r="B8178" s="25" t="s">
        <v>102</v>
      </c>
      <c r="C8178" s="25" t="s">
        <v>111</v>
      </c>
      <c r="D8178" s="25" t="s">
        <v>116</v>
      </c>
      <c r="E8178" s="25" t="s">
        <v>433</v>
      </c>
      <c r="F8178" s="25" t="s">
        <v>211</v>
      </c>
      <c r="G8178" s="26" t="n">
        <v>2214.94</v>
      </c>
      <c r="H8178" s="27" t="n">
        <v>5374</v>
      </c>
      <c r="I8178" s="25" t="s">
        <v>147</v>
      </c>
      <c r="K8178" s="25" t="n">
        <v>1996</v>
      </c>
      <c r="L8178" s="25" t="s">
        <v>1834</v>
      </c>
      <c r="M8178" s="25" t="s">
        <v>171</v>
      </c>
      <c r="N8178" s="28" t="n">
        <v>4821</v>
      </c>
      <c r="O8178" s="25" t="s">
        <v>55</v>
      </c>
      <c r="P8178" s="29" t="n">
        <v>42718</v>
      </c>
      <c r="Q8178" s="29" t="n">
        <v>42798</v>
      </c>
      <c r="R8178" s="28" t="n">
        <v>0</v>
      </c>
      <c r="S8178" s="28" t="n">
        <f aca="false">IF(O8178="Won",R8178,IF(O8178="Lost",0,N8178))</f>
        <v>0</v>
      </c>
      <c r="T8178" s="30" t="n">
        <f aca="false">IF(AND(P8178&lt;&gt;"",Q8178&lt;&gt;""),Q8178-P8178,"")</f>
        <v>80</v>
      </c>
      <c r="U8178" s="30" t="str">
        <f aca="false">IF(AND(O8178="Engaging",P8178&lt;&gt;""),'Leia-me'!$B$5-P8178,"")</f>
        <v/>
      </c>
      <c r="V8178" s="25" t="str">
        <f aca="false">IF(O8178&lt;&gt;"Engaging","",IF(U8178&lt;='Leia-me'!$B$6,"Saudável",IF(U8178&lt;='Leia-me'!$B$7,"Esfriando",IF(U8178&lt;='Leia-me'!$B$8,"Última chance","Zumbi"))))</f>
        <v/>
      </c>
      <c r="W8178" s="25" t="n">
        <f aca="false">IF(O8178="Won",1,IF(O8178="Lost",0,""))</f>
        <v>0</v>
      </c>
      <c r="X8178" s="25" t="s">
        <v>1835</v>
      </c>
      <c r="Y8178" s="25" t="str">
        <f aca="false">IF(E8178="","Sim","")</f>
        <v/>
      </c>
    </row>
    <row r="8179" customFormat="false" ht="15" hidden="false" customHeight="false" outlineLevel="0" collapsed="false">
      <c r="A8179" s="25" t="s">
        <v>8442</v>
      </c>
      <c r="B8179" s="25" t="s">
        <v>102</v>
      </c>
      <c r="C8179" s="25" t="s">
        <v>111</v>
      </c>
      <c r="D8179" s="25" t="s">
        <v>116</v>
      </c>
      <c r="E8179" s="25" t="s">
        <v>494</v>
      </c>
      <c r="F8179" s="25" t="s">
        <v>192</v>
      </c>
      <c r="G8179" s="26" t="n">
        <v>11698.03</v>
      </c>
      <c r="H8179" s="27" t="n">
        <v>34288</v>
      </c>
      <c r="I8179" s="25" t="s">
        <v>147</v>
      </c>
      <c r="K8179" s="25" t="n">
        <v>1982</v>
      </c>
      <c r="L8179" s="25" t="s">
        <v>148</v>
      </c>
      <c r="M8179" s="25" t="s">
        <v>149</v>
      </c>
      <c r="N8179" s="28" t="n">
        <v>55</v>
      </c>
      <c r="O8179" s="25" t="s">
        <v>55</v>
      </c>
      <c r="P8179" s="29" t="n">
        <v>42722</v>
      </c>
      <c r="Q8179" s="29" t="n">
        <v>42808</v>
      </c>
      <c r="R8179" s="28" t="n">
        <v>0</v>
      </c>
      <c r="S8179" s="28" t="n">
        <f aca="false">IF(O8179="Won",R8179,IF(O8179="Lost",0,N8179))</f>
        <v>0</v>
      </c>
      <c r="T8179" s="30" t="n">
        <f aca="false">IF(AND(P8179&lt;&gt;"",Q8179&lt;&gt;""),Q8179-P8179,"")</f>
        <v>86</v>
      </c>
      <c r="U8179" s="30" t="str">
        <f aca="false">IF(AND(O8179="Engaging",P8179&lt;&gt;""),'Leia-me'!$B$5-P8179,"")</f>
        <v/>
      </c>
      <c r="V8179" s="25" t="str">
        <f aca="false">IF(O8179&lt;&gt;"Engaging","",IF(U8179&lt;='Leia-me'!$B$6,"Saudável",IF(U8179&lt;='Leia-me'!$B$7,"Esfriando",IF(U8179&lt;='Leia-me'!$B$8,"Última chance","Zumbi"))))</f>
        <v/>
      </c>
      <c r="W8179" s="25" t="n">
        <f aca="false">IF(O8179="Won",1,IF(O8179="Lost",0,""))</f>
        <v>0</v>
      </c>
      <c r="Y8179" s="25" t="str">
        <f aca="false">IF(E8179="","Sim","")</f>
        <v/>
      </c>
    </row>
    <row r="8180" customFormat="false" ht="15" hidden="false" customHeight="false" outlineLevel="0" collapsed="false">
      <c r="A8180" s="25" t="s">
        <v>8443</v>
      </c>
      <c r="B8180" s="25" t="s">
        <v>102</v>
      </c>
      <c r="C8180" s="25" t="s">
        <v>111</v>
      </c>
      <c r="D8180" s="25" t="s">
        <v>116</v>
      </c>
      <c r="E8180" s="25" t="s">
        <v>162</v>
      </c>
      <c r="F8180" s="25" t="s">
        <v>155</v>
      </c>
      <c r="G8180" s="26" t="n">
        <v>5266.09</v>
      </c>
      <c r="H8180" s="27" t="n">
        <v>8595</v>
      </c>
      <c r="I8180" s="25" t="s">
        <v>147</v>
      </c>
      <c r="J8180" s="25" t="s">
        <v>156</v>
      </c>
      <c r="K8180" s="25" t="n">
        <v>1988</v>
      </c>
      <c r="L8180" s="25" t="s">
        <v>186</v>
      </c>
      <c r="M8180" s="25" t="s">
        <v>171</v>
      </c>
      <c r="N8180" s="28" t="n">
        <v>550</v>
      </c>
      <c r="O8180" s="25" t="s">
        <v>56</v>
      </c>
      <c r="P8180" s="29" t="n">
        <v>42729</v>
      </c>
      <c r="Q8180" s="33"/>
      <c r="R8180" s="34"/>
      <c r="S8180" s="28" t="n">
        <f aca="false">IF(O8180="Won",R8180,IF(O8180="Lost",0,N8180))</f>
        <v>550</v>
      </c>
      <c r="T8180" s="30" t="str">
        <f aca="false">IF(AND(P8180&lt;&gt;"",Q8180&lt;&gt;""),Q8180-P8180,"")</f>
        <v/>
      </c>
      <c r="U8180" s="30" t="n">
        <f aca="false">IF(AND(O8180="Engaging",P8180&lt;&gt;""),'Leia-me'!$B$5-P8180,"")</f>
        <v>371</v>
      </c>
      <c r="V8180" s="25" t="str">
        <f aca="false">IF(O8180&lt;&gt;"Engaging","",IF(U8180&lt;='Leia-me'!$B$6,"Saudável",IF(U8180&lt;='Leia-me'!$B$7,"Esfriando",IF(U8180&lt;='Leia-me'!$B$8,"Última chance","Zumbi"))))</f>
        <v>Zumbi</v>
      </c>
      <c r="W8180" s="25" t="str">
        <f aca="false">IF(O8180="Won",1,IF(O8180="Lost",0,""))</f>
        <v/>
      </c>
      <c r="Y8180" s="25" t="str">
        <f aca="false">IF(E8180="","Sim","")</f>
        <v/>
      </c>
    </row>
    <row r="8181" customFormat="false" ht="15" hidden="false" customHeight="false" outlineLevel="0" collapsed="false">
      <c r="A8181" s="25" t="s">
        <v>8444</v>
      </c>
      <c r="B8181" s="25" t="s">
        <v>102</v>
      </c>
      <c r="C8181" s="25" t="s">
        <v>111</v>
      </c>
      <c r="D8181" s="25" t="s">
        <v>116</v>
      </c>
      <c r="E8181" s="25" t="s">
        <v>665</v>
      </c>
      <c r="F8181" s="25" t="s">
        <v>211</v>
      </c>
      <c r="G8181" s="26" t="n">
        <v>4968.91</v>
      </c>
      <c r="H8181" s="27" t="n">
        <v>7523</v>
      </c>
      <c r="I8181" s="25" t="s">
        <v>147</v>
      </c>
      <c r="K8181" s="25" t="n">
        <v>1990</v>
      </c>
      <c r="L8181" s="25" t="s">
        <v>170</v>
      </c>
      <c r="M8181" s="25" t="s">
        <v>171</v>
      </c>
      <c r="N8181" s="28" t="n">
        <v>1096</v>
      </c>
      <c r="O8181" s="25" t="s">
        <v>54</v>
      </c>
      <c r="P8181" s="29" t="n">
        <v>42733</v>
      </c>
      <c r="Q8181" s="29" t="n">
        <v>42807</v>
      </c>
      <c r="R8181" s="28" t="n">
        <v>1185</v>
      </c>
      <c r="S8181" s="28" t="n">
        <f aca="false">IF(O8181="Won",R8181,IF(O8181="Lost",0,N8181))</f>
        <v>1185</v>
      </c>
      <c r="T8181" s="30" t="n">
        <f aca="false">IF(AND(P8181&lt;&gt;"",Q8181&lt;&gt;""),Q8181-P8181,"")</f>
        <v>74</v>
      </c>
      <c r="U8181" s="30" t="str">
        <f aca="false">IF(AND(O8181="Engaging",P8181&lt;&gt;""),'Leia-me'!$B$5-P8181,"")</f>
        <v/>
      </c>
      <c r="V8181" s="25" t="str">
        <f aca="false">IF(O8181&lt;&gt;"Engaging","",IF(U8181&lt;='Leia-me'!$B$6,"Saudável",IF(U8181&lt;='Leia-me'!$B$7,"Esfriando",IF(U8181&lt;='Leia-me'!$B$8,"Última chance","Zumbi"))))</f>
        <v/>
      </c>
      <c r="W8181" s="25" t="n">
        <f aca="false">IF(O8181="Won",1,IF(O8181="Lost",0,""))</f>
        <v>1</v>
      </c>
      <c r="Y8181" s="25" t="str">
        <f aca="false">IF(E8181="","Sim","")</f>
        <v/>
      </c>
    </row>
    <row r="8182" customFormat="false" ht="15" hidden="false" customHeight="false" outlineLevel="0" collapsed="false">
      <c r="A8182" s="25" t="s">
        <v>8445</v>
      </c>
      <c r="B8182" s="25" t="s">
        <v>102</v>
      </c>
      <c r="C8182" s="25" t="s">
        <v>111</v>
      </c>
      <c r="D8182" s="25" t="s">
        <v>116</v>
      </c>
      <c r="E8182" s="25" t="s">
        <v>1778</v>
      </c>
      <c r="F8182" s="25" t="s">
        <v>146</v>
      </c>
      <c r="G8182" s="26" t="n">
        <v>1618.89</v>
      </c>
      <c r="H8182" s="27" t="n">
        <v>3889</v>
      </c>
      <c r="I8182" s="25" t="s">
        <v>147</v>
      </c>
      <c r="K8182" s="25" t="n">
        <v>2004</v>
      </c>
      <c r="L8182" s="25" t="s">
        <v>170</v>
      </c>
      <c r="M8182" s="25" t="s">
        <v>171</v>
      </c>
      <c r="N8182" s="28" t="n">
        <v>1096</v>
      </c>
      <c r="O8182" s="25" t="s">
        <v>54</v>
      </c>
      <c r="P8182" s="29" t="n">
        <v>42742</v>
      </c>
      <c r="Q8182" s="29" t="n">
        <v>42819</v>
      </c>
      <c r="R8182" s="28" t="n">
        <v>1135</v>
      </c>
      <c r="S8182" s="28" t="n">
        <f aca="false">IF(O8182="Won",R8182,IF(O8182="Lost",0,N8182))</f>
        <v>1135</v>
      </c>
      <c r="T8182" s="30" t="n">
        <f aca="false">IF(AND(P8182&lt;&gt;"",Q8182&lt;&gt;""),Q8182-P8182,"")</f>
        <v>77</v>
      </c>
      <c r="U8182" s="30" t="str">
        <f aca="false">IF(AND(O8182="Engaging",P8182&lt;&gt;""),'Leia-me'!$B$5-P8182,"")</f>
        <v/>
      </c>
      <c r="V8182" s="25" t="str">
        <f aca="false">IF(O8182&lt;&gt;"Engaging","",IF(U8182&lt;='Leia-me'!$B$6,"Saudável",IF(U8182&lt;='Leia-me'!$B$7,"Esfriando",IF(U8182&lt;='Leia-me'!$B$8,"Última chance","Zumbi"))))</f>
        <v/>
      </c>
      <c r="W8182" s="25" t="n">
        <f aca="false">IF(O8182="Won",1,IF(O8182="Lost",0,""))</f>
        <v>1</v>
      </c>
      <c r="Y8182" s="25" t="str">
        <f aca="false">IF(E8182="","Sim","")</f>
        <v/>
      </c>
    </row>
    <row r="8183" customFormat="false" ht="15" hidden="false" customHeight="false" outlineLevel="0" collapsed="false">
      <c r="A8183" s="25" t="s">
        <v>8446</v>
      </c>
      <c r="B8183" s="25" t="s">
        <v>102</v>
      </c>
      <c r="C8183" s="25" t="s">
        <v>111</v>
      </c>
      <c r="D8183" s="25" t="s">
        <v>116</v>
      </c>
      <c r="G8183" s="31"/>
      <c r="H8183" s="32"/>
      <c r="L8183" s="25" t="s">
        <v>148</v>
      </c>
      <c r="M8183" s="25" t="s">
        <v>149</v>
      </c>
      <c r="N8183" s="28" t="n">
        <v>55</v>
      </c>
      <c r="O8183" s="25" t="s">
        <v>56</v>
      </c>
      <c r="P8183" s="29" t="n">
        <v>42744</v>
      </c>
      <c r="Q8183" s="33"/>
      <c r="R8183" s="34"/>
      <c r="S8183" s="28" t="n">
        <f aca="false">IF(O8183="Won",R8183,IF(O8183="Lost",0,N8183))</f>
        <v>55</v>
      </c>
      <c r="T8183" s="30" t="str">
        <f aca="false">IF(AND(P8183&lt;&gt;"",Q8183&lt;&gt;""),Q8183-P8183,"")</f>
        <v/>
      </c>
      <c r="U8183" s="30" t="n">
        <f aca="false">IF(AND(O8183="Engaging",P8183&lt;&gt;""),'Leia-me'!$B$5-P8183,"")</f>
        <v>356</v>
      </c>
      <c r="V8183" s="25" t="str">
        <f aca="false">IF(O8183&lt;&gt;"Engaging","",IF(U8183&lt;='Leia-me'!$B$6,"Saudável",IF(U8183&lt;='Leia-me'!$B$7,"Esfriando",IF(U8183&lt;='Leia-me'!$B$8,"Última chance","Zumbi"))))</f>
        <v>Zumbi</v>
      </c>
      <c r="W8183" s="25" t="str">
        <f aca="false">IF(O8183="Won",1,IF(O8183="Lost",0,""))</f>
        <v/>
      </c>
      <c r="Y8183" s="25" t="str">
        <f aca="false">IF(E8183="","Sim","")</f>
        <v>Sim</v>
      </c>
    </row>
    <row r="8184" customFormat="false" ht="15" hidden="false" customHeight="false" outlineLevel="0" collapsed="false">
      <c r="A8184" s="25" t="s">
        <v>8447</v>
      </c>
      <c r="B8184" s="25" t="s">
        <v>102</v>
      </c>
      <c r="C8184" s="25" t="s">
        <v>111</v>
      </c>
      <c r="D8184" s="25" t="s">
        <v>116</v>
      </c>
      <c r="E8184" s="25" t="s">
        <v>195</v>
      </c>
      <c r="F8184" s="25" t="s">
        <v>185</v>
      </c>
      <c r="G8184" s="26" t="n">
        <v>8170.38</v>
      </c>
      <c r="H8184" s="27" t="n">
        <v>16499</v>
      </c>
      <c r="I8184" s="25" t="s">
        <v>196</v>
      </c>
      <c r="K8184" s="25" t="n">
        <v>1997</v>
      </c>
      <c r="L8184" s="25" t="s">
        <v>170</v>
      </c>
      <c r="M8184" s="25" t="s">
        <v>171</v>
      </c>
      <c r="N8184" s="28" t="n">
        <v>1096</v>
      </c>
      <c r="O8184" s="25" t="s">
        <v>55</v>
      </c>
      <c r="P8184" s="29" t="n">
        <v>42745</v>
      </c>
      <c r="Q8184" s="29" t="n">
        <v>42806</v>
      </c>
      <c r="R8184" s="28" t="n">
        <v>0</v>
      </c>
      <c r="S8184" s="28" t="n">
        <f aca="false">IF(O8184="Won",R8184,IF(O8184="Lost",0,N8184))</f>
        <v>0</v>
      </c>
      <c r="T8184" s="30" t="n">
        <f aca="false">IF(AND(P8184&lt;&gt;"",Q8184&lt;&gt;""),Q8184-P8184,"")</f>
        <v>61</v>
      </c>
      <c r="U8184" s="30" t="str">
        <f aca="false">IF(AND(O8184="Engaging",P8184&lt;&gt;""),'Leia-me'!$B$5-P8184,"")</f>
        <v/>
      </c>
      <c r="V8184" s="25" t="str">
        <f aca="false">IF(O8184&lt;&gt;"Engaging","",IF(U8184&lt;='Leia-me'!$B$6,"Saudável",IF(U8184&lt;='Leia-me'!$B$7,"Esfriando",IF(U8184&lt;='Leia-me'!$B$8,"Última chance","Zumbi"))))</f>
        <v/>
      </c>
      <c r="W8184" s="25" t="n">
        <f aca="false">IF(O8184="Won",1,IF(O8184="Lost",0,""))</f>
        <v>0</v>
      </c>
      <c r="Y8184" s="25" t="str">
        <f aca="false">IF(E8184="","Sim","")</f>
        <v/>
      </c>
    </row>
    <row r="8185" customFormat="false" ht="15" hidden="false" customHeight="false" outlineLevel="0" collapsed="false">
      <c r="A8185" s="25" t="s">
        <v>8448</v>
      </c>
      <c r="B8185" s="25" t="s">
        <v>102</v>
      </c>
      <c r="C8185" s="25" t="s">
        <v>111</v>
      </c>
      <c r="D8185" s="25" t="s">
        <v>116</v>
      </c>
      <c r="G8185" s="31"/>
      <c r="H8185" s="32"/>
      <c r="L8185" s="25" t="s">
        <v>170</v>
      </c>
      <c r="M8185" s="25" t="s">
        <v>171</v>
      </c>
      <c r="N8185" s="28" t="n">
        <v>1096</v>
      </c>
      <c r="O8185" s="25" t="s">
        <v>56</v>
      </c>
      <c r="P8185" s="29" t="n">
        <v>42747</v>
      </c>
      <c r="Q8185" s="33"/>
      <c r="R8185" s="34"/>
      <c r="S8185" s="28" t="n">
        <f aca="false">IF(O8185="Won",R8185,IF(O8185="Lost",0,N8185))</f>
        <v>1096</v>
      </c>
      <c r="T8185" s="30" t="str">
        <f aca="false">IF(AND(P8185&lt;&gt;"",Q8185&lt;&gt;""),Q8185-P8185,"")</f>
        <v/>
      </c>
      <c r="U8185" s="30" t="n">
        <f aca="false">IF(AND(O8185="Engaging",P8185&lt;&gt;""),'Leia-me'!$B$5-P8185,"")</f>
        <v>353</v>
      </c>
      <c r="V8185" s="25" t="str">
        <f aca="false">IF(O8185&lt;&gt;"Engaging","",IF(U8185&lt;='Leia-me'!$B$6,"Saudável",IF(U8185&lt;='Leia-me'!$B$7,"Esfriando",IF(U8185&lt;='Leia-me'!$B$8,"Última chance","Zumbi"))))</f>
        <v>Zumbi</v>
      </c>
      <c r="W8185" s="25" t="str">
        <f aca="false">IF(O8185="Won",1,IF(O8185="Lost",0,""))</f>
        <v/>
      </c>
      <c r="Y8185" s="25" t="str">
        <f aca="false">IF(E8185="","Sim","")</f>
        <v>Sim</v>
      </c>
    </row>
    <row r="8186" customFormat="false" ht="15" hidden="false" customHeight="false" outlineLevel="0" collapsed="false">
      <c r="A8186" s="25" t="s">
        <v>8449</v>
      </c>
      <c r="B8186" s="25" t="s">
        <v>102</v>
      </c>
      <c r="C8186" s="25" t="s">
        <v>111</v>
      </c>
      <c r="D8186" s="25" t="s">
        <v>116</v>
      </c>
      <c r="E8186" s="25" t="s">
        <v>1351</v>
      </c>
      <c r="F8186" s="25" t="s">
        <v>177</v>
      </c>
      <c r="G8186" s="26" t="n">
        <v>7537.24</v>
      </c>
      <c r="H8186" s="27" t="n">
        <v>20293</v>
      </c>
      <c r="I8186" s="25" t="s">
        <v>147</v>
      </c>
      <c r="K8186" s="25" t="n">
        <v>1993</v>
      </c>
      <c r="L8186" s="25" t="s">
        <v>178</v>
      </c>
      <c r="M8186" s="25" t="s">
        <v>171</v>
      </c>
      <c r="N8186" s="28" t="n">
        <v>5482</v>
      </c>
      <c r="O8186" s="25" t="s">
        <v>54</v>
      </c>
      <c r="P8186" s="29" t="n">
        <v>42748</v>
      </c>
      <c r="Q8186" s="29" t="n">
        <v>42869</v>
      </c>
      <c r="R8186" s="28" t="n">
        <v>5163</v>
      </c>
      <c r="S8186" s="28" t="n">
        <f aca="false">IF(O8186="Won",R8186,IF(O8186="Lost",0,N8186))</f>
        <v>5163</v>
      </c>
      <c r="T8186" s="30" t="n">
        <f aca="false">IF(AND(P8186&lt;&gt;"",Q8186&lt;&gt;""),Q8186-P8186,"")</f>
        <v>121</v>
      </c>
      <c r="U8186" s="30" t="str">
        <f aca="false">IF(AND(O8186="Engaging",P8186&lt;&gt;""),'Leia-me'!$B$5-P8186,"")</f>
        <v/>
      </c>
      <c r="V8186" s="25" t="str">
        <f aca="false">IF(O8186&lt;&gt;"Engaging","",IF(U8186&lt;='Leia-me'!$B$6,"Saudável",IF(U8186&lt;='Leia-me'!$B$7,"Esfriando",IF(U8186&lt;='Leia-me'!$B$8,"Última chance","Zumbi"))))</f>
        <v/>
      </c>
      <c r="W8186" s="25" t="n">
        <f aca="false">IF(O8186="Won",1,IF(O8186="Lost",0,""))</f>
        <v>1</v>
      </c>
      <c r="Y8186" s="25" t="str">
        <f aca="false">IF(E8186="","Sim","")</f>
        <v/>
      </c>
    </row>
    <row r="8187" customFormat="false" ht="15" hidden="false" customHeight="false" outlineLevel="0" collapsed="false">
      <c r="A8187" s="25" t="s">
        <v>8450</v>
      </c>
      <c r="B8187" s="25" t="s">
        <v>102</v>
      </c>
      <c r="C8187" s="25" t="s">
        <v>111</v>
      </c>
      <c r="D8187" s="25" t="s">
        <v>116</v>
      </c>
      <c r="E8187" s="25" t="s">
        <v>609</v>
      </c>
      <c r="F8187" s="25" t="s">
        <v>267</v>
      </c>
      <c r="G8187" s="26" t="n">
        <v>692.19</v>
      </c>
      <c r="H8187" s="27" t="n">
        <v>1922</v>
      </c>
      <c r="I8187" s="25" t="s">
        <v>147</v>
      </c>
      <c r="K8187" s="25" t="n">
        <v>2003</v>
      </c>
      <c r="L8187" s="25" t="s">
        <v>1834</v>
      </c>
      <c r="M8187" s="25" t="s">
        <v>171</v>
      </c>
      <c r="N8187" s="28" t="n">
        <v>4821</v>
      </c>
      <c r="O8187" s="25" t="s">
        <v>54</v>
      </c>
      <c r="P8187" s="29" t="n">
        <v>42748</v>
      </c>
      <c r="Q8187" s="29" t="n">
        <v>42819</v>
      </c>
      <c r="R8187" s="28" t="n">
        <v>4071</v>
      </c>
      <c r="S8187" s="28" t="n">
        <f aca="false">IF(O8187="Won",R8187,IF(O8187="Lost",0,N8187))</f>
        <v>4071</v>
      </c>
      <c r="T8187" s="30" t="n">
        <f aca="false">IF(AND(P8187&lt;&gt;"",Q8187&lt;&gt;""),Q8187-P8187,"")</f>
        <v>71</v>
      </c>
      <c r="U8187" s="30" t="str">
        <f aca="false">IF(AND(O8187="Engaging",P8187&lt;&gt;""),'Leia-me'!$B$5-P8187,"")</f>
        <v/>
      </c>
      <c r="V8187" s="25" t="str">
        <f aca="false">IF(O8187&lt;&gt;"Engaging","",IF(U8187&lt;='Leia-me'!$B$6,"Saudável",IF(U8187&lt;='Leia-me'!$B$7,"Esfriando",IF(U8187&lt;='Leia-me'!$B$8,"Última chance","Zumbi"))))</f>
        <v/>
      </c>
      <c r="W8187" s="25" t="n">
        <f aca="false">IF(O8187="Won",1,IF(O8187="Lost",0,""))</f>
        <v>1</v>
      </c>
      <c r="X8187" s="25" t="s">
        <v>1835</v>
      </c>
      <c r="Y8187" s="25" t="str">
        <f aca="false">IF(E8187="","Sim","")</f>
        <v/>
      </c>
    </row>
    <row r="8188" customFormat="false" ht="15" hidden="false" customHeight="false" outlineLevel="0" collapsed="false">
      <c r="A8188" s="25" t="s">
        <v>8451</v>
      </c>
      <c r="B8188" s="25" t="s">
        <v>102</v>
      </c>
      <c r="C8188" s="25" t="s">
        <v>111</v>
      </c>
      <c r="D8188" s="25" t="s">
        <v>116</v>
      </c>
      <c r="E8188" s="25" t="s">
        <v>218</v>
      </c>
      <c r="F8188" s="25" t="s">
        <v>146</v>
      </c>
      <c r="G8188" s="26" t="n">
        <v>4.54</v>
      </c>
      <c r="H8188" s="27" t="n">
        <v>9</v>
      </c>
      <c r="I8188" s="25" t="s">
        <v>147</v>
      </c>
      <c r="K8188" s="25" t="n">
        <v>2017</v>
      </c>
      <c r="L8188" s="25" t="s">
        <v>186</v>
      </c>
      <c r="M8188" s="25" t="s">
        <v>171</v>
      </c>
      <c r="N8188" s="28" t="n">
        <v>550</v>
      </c>
      <c r="O8188" s="25" t="s">
        <v>54</v>
      </c>
      <c r="P8188" s="29" t="n">
        <v>42750</v>
      </c>
      <c r="Q8188" s="29" t="n">
        <v>42815</v>
      </c>
      <c r="R8188" s="28" t="n">
        <v>688</v>
      </c>
      <c r="S8188" s="28" t="n">
        <f aca="false">IF(O8188="Won",R8188,IF(O8188="Lost",0,N8188))</f>
        <v>688</v>
      </c>
      <c r="T8188" s="30" t="n">
        <f aca="false">IF(AND(P8188&lt;&gt;"",Q8188&lt;&gt;""),Q8188-P8188,"")</f>
        <v>65</v>
      </c>
      <c r="U8188" s="30" t="str">
        <f aca="false">IF(AND(O8188="Engaging",P8188&lt;&gt;""),'Leia-me'!$B$5-P8188,"")</f>
        <v/>
      </c>
      <c r="V8188" s="25" t="str">
        <f aca="false">IF(O8188&lt;&gt;"Engaging","",IF(U8188&lt;='Leia-me'!$B$6,"Saudável",IF(U8188&lt;='Leia-me'!$B$7,"Esfriando",IF(U8188&lt;='Leia-me'!$B$8,"Última chance","Zumbi"))))</f>
        <v/>
      </c>
      <c r="W8188" s="25" t="n">
        <f aca="false">IF(O8188="Won",1,IF(O8188="Lost",0,""))</f>
        <v>1</v>
      </c>
      <c r="Y8188" s="25" t="str">
        <f aca="false">IF(E8188="","Sim","")</f>
        <v/>
      </c>
    </row>
    <row r="8189" customFormat="false" ht="15" hidden="false" customHeight="false" outlineLevel="0" collapsed="false">
      <c r="A8189" s="25" t="s">
        <v>8452</v>
      </c>
      <c r="B8189" s="25" t="s">
        <v>102</v>
      </c>
      <c r="C8189" s="25" t="s">
        <v>111</v>
      </c>
      <c r="D8189" s="25" t="s">
        <v>116</v>
      </c>
      <c r="E8189" s="25" t="s">
        <v>868</v>
      </c>
      <c r="F8189" s="25" t="s">
        <v>168</v>
      </c>
      <c r="G8189" s="26" t="n">
        <v>2952.73</v>
      </c>
      <c r="H8189" s="27" t="n">
        <v>5107</v>
      </c>
      <c r="I8189" s="25" t="s">
        <v>147</v>
      </c>
      <c r="K8189" s="25" t="n">
        <v>2000</v>
      </c>
      <c r="L8189" s="25" t="s">
        <v>178</v>
      </c>
      <c r="M8189" s="25" t="s">
        <v>171</v>
      </c>
      <c r="N8189" s="28" t="n">
        <v>5482</v>
      </c>
      <c r="O8189" s="25" t="s">
        <v>54</v>
      </c>
      <c r="P8189" s="29" t="n">
        <v>42750</v>
      </c>
      <c r="Q8189" s="29" t="n">
        <v>42816</v>
      </c>
      <c r="R8189" s="28" t="n">
        <v>6142</v>
      </c>
      <c r="S8189" s="28" t="n">
        <f aca="false">IF(O8189="Won",R8189,IF(O8189="Lost",0,N8189))</f>
        <v>6142</v>
      </c>
      <c r="T8189" s="30" t="n">
        <f aca="false">IF(AND(P8189&lt;&gt;"",Q8189&lt;&gt;""),Q8189-P8189,"")</f>
        <v>66</v>
      </c>
      <c r="U8189" s="30" t="str">
        <f aca="false">IF(AND(O8189="Engaging",P8189&lt;&gt;""),'Leia-me'!$B$5-P8189,"")</f>
        <v/>
      </c>
      <c r="V8189" s="25" t="str">
        <f aca="false">IF(O8189&lt;&gt;"Engaging","",IF(U8189&lt;='Leia-me'!$B$6,"Saudável",IF(U8189&lt;='Leia-me'!$B$7,"Esfriando",IF(U8189&lt;='Leia-me'!$B$8,"Última chance","Zumbi"))))</f>
        <v/>
      </c>
      <c r="W8189" s="25" t="n">
        <f aca="false">IF(O8189="Won",1,IF(O8189="Lost",0,""))</f>
        <v>1</v>
      </c>
      <c r="Y8189" s="25" t="str">
        <f aca="false">IF(E8189="","Sim","")</f>
        <v/>
      </c>
    </row>
    <row r="8190" customFormat="false" ht="15" hidden="false" customHeight="false" outlineLevel="0" collapsed="false">
      <c r="A8190" s="25" t="s">
        <v>8453</v>
      </c>
      <c r="B8190" s="25" t="s">
        <v>102</v>
      </c>
      <c r="C8190" s="25" t="s">
        <v>111</v>
      </c>
      <c r="D8190" s="25" t="s">
        <v>116</v>
      </c>
      <c r="E8190" s="25" t="s">
        <v>609</v>
      </c>
      <c r="F8190" s="25" t="s">
        <v>267</v>
      </c>
      <c r="G8190" s="26" t="n">
        <v>692.19</v>
      </c>
      <c r="H8190" s="27" t="n">
        <v>1922</v>
      </c>
      <c r="I8190" s="25" t="s">
        <v>147</v>
      </c>
      <c r="K8190" s="25" t="n">
        <v>2003</v>
      </c>
      <c r="L8190" s="25" t="s">
        <v>1834</v>
      </c>
      <c r="M8190" s="25" t="s">
        <v>171</v>
      </c>
      <c r="N8190" s="28" t="n">
        <v>4821</v>
      </c>
      <c r="O8190" s="25" t="s">
        <v>54</v>
      </c>
      <c r="P8190" s="29" t="n">
        <v>42750</v>
      </c>
      <c r="Q8190" s="29" t="n">
        <v>42825</v>
      </c>
      <c r="R8190" s="28" t="n">
        <v>4939</v>
      </c>
      <c r="S8190" s="28" t="n">
        <f aca="false">IF(O8190="Won",R8190,IF(O8190="Lost",0,N8190))</f>
        <v>4939</v>
      </c>
      <c r="T8190" s="30" t="n">
        <f aca="false">IF(AND(P8190&lt;&gt;"",Q8190&lt;&gt;""),Q8190-P8190,"")</f>
        <v>75</v>
      </c>
      <c r="U8190" s="30" t="str">
        <f aca="false">IF(AND(O8190="Engaging",P8190&lt;&gt;""),'Leia-me'!$B$5-P8190,"")</f>
        <v/>
      </c>
      <c r="V8190" s="25" t="str">
        <f aca="false">IF(O8190&lt;&gt;"Engaging","",IF(U8190&lt;='Leia-me'!$B$6,"Saudável",IF(U8190&lt;='Leia-me'!$B$7,"Esfriando",IF(U8190&lt;='Leia-me'!$B$8,"Última chance","Zumbi"))))</f>
        <v/>
      </c>
      <c r="W8190" s="25" t="n">
        <f aca="false">IF(O8190="Won",1,IF(O8190="Lost",0,""))</f>
        <v>1</v>
      </c>
      <c r="X8190" s="25" t="s">
        <v>1835</v>
      </c>
      <c r="Y8190" s="25" t="str">
        <f aca="false">IF(E8190="","Sim","")</f>
        <v/>
      </c>
    </row>
    <row r="8191" customFormat="false" ht="15" hidden="false" customHeight="false" outlineLevel="0" collapsed="false">
      <c r="A8191" s="25" t="s">
        <v>8454</v>
      </c>
      <c r="B8191" s="25" t="s">
        <v>102</v>
      </c>
      <c r="C8191" s="25" t="s">
        <v>111</v>
      </c>
      <c r="D8191" s="25" t="s">
        <v>116</v>
      </c>
      <c r="G8191" s="31"/>
      <c r="H8191" s="32"/>
      <c r="L8191" s="25" t="s">
        <v>148</v>
      </c>
      <c r="M8191" s="25" t="s">
        <v>149</v>
      </c>
      <c r="N8191" s="28" t="n">
        <v>55</v>
      </c>
      <c r="O8191" s="25" t="s">
        <v>56</v>
      </c>
      <c r="P8191" s="29" t="n">
        <v>42751</v>
      </c>
      <c r="Q8191" s="33"/>
      <c r="R8191" s="34"/>
      <c r="S8191" s="28" t="n">
        <f aca="false">IF(O8191="Won",R8191,IF(O8191="Lost",0,N8191))</f>
        <v>55</v>
      </c>
      <c r="T8191" s="30" t="str">
        <f aca="false">IF(AND(P8191&lt;&gt;"",Q8191&lt;&gt;""),Q8191-P8191,"")</f>
        <v/>
      </c>
      <c r="U8191" s="30" t="n">
        <f aca="false">IF(AND(O8191="Engaging",P8191&lt;&gt;""),'Leia-me'!$B$5-P8191,"")</f>
        <v>349</v>
      </c>
      <c r="V8191" s="25" t="str">
        <f aca="false">IF(O8191&lt;&gt;"Engaging","",IF(U8191&lt;='Leia-me'!$B$6,"Saudável",IF(U8191&lt;='Leia-me'!$B$7,"Esfriando",IF(U8191&lt;='Leia-me'!$B$8,"Última chance","Zumbi"))))</f>
        <v>Zumbi</v>
      </c>
      <c r="W8191" s="25" t="str">
        <f aca="false">IF(O8191="Won",1,IF(O8191="Lost",0,""))</f>
        <v/>
      </c>
      <c r="Y8191" s="25" t="str">
        <f aca="false">IF(E8191="","Sim","")</f>
        <v>Sim</v>
      </c>
    </row>
    <row r="8192" customFormat="false" ht="15" hidden="false" customHeight="false" outlineLevel="0" collapsed="false">
      <c r="A8192" s="25" t="s">
        <v>8455</v>
      </c>
      <c r="B8192" s="25" t="s">
        <v>102</v>
      </c>
      <c r="C8192" s="25" t="s">
        <v>111</v>
      </c>
      <c r="D8192" s="25" t="s">
        <v>116</v>
      </c>
      <c r="E8192" s="25" t="s">
        <v>449</v>
      </c>
      <c r="F8192" s="25" t="s">
        <v>192</v>
      </c>
      <c r="G8192" s="26" t="n">
        <v>98.79</v>
      </c>
      <c r="H8192" s="27" t="n">
        <v>96</v>
      </c>
      <c r="I8192" s="25" t="s">
        <v>147</v>
      </c>
      <c r="J8192" s="25" t="s">
        <v>445</v>
      </c>
      <c r="K8192" s="25" t="n">
        <v>2013</v>
      </c>
      <c r="L8192" s="25" t="s">
        <v>186</v>
      </c>
      <c r="M8192" s="25" t="s">
        <v>171</v>
      </c>
      <c r="N8192" s="28" t="n">
        <v>550</v>
      </c>
      <c r="O8192" s="25" t="s">
        <v>54</v>
      </c>
      <c r="P8192" s="29" t="n">
        <v>42760</v>
      </c>
      <c r="Q8192" s="29" t="n">
        <v>42800</v>
      </c>
      <c r="R8192" s="28" t="n">
        <v>499</v>
      </c>
      <c r="S8192" s="28" t="n">
        <f aca="false">IF(O8192="Won",R8192,IF(O8192="Lost",0,N8192))</f>
        <v>499</v>
      </c>
      <c r="T8192" s="30" t="n">
        <f aca="false">IF(AND(P8192&lt;&gt;"",Q8192&lt;&gt;""),Q8192-P8192,"")</f>
        <v>40</v>
      </c>
      <c r="U8192" s="30" t="str">
        <f aca="false">IF(AND(O8192="Engaging",P8192&lt;&gt;""),'Leia-me'!$B$5-P8192,"")</f>
        <v/>
      </c>
      <c r="V8192" s="25" t="str">
        <f aca="false">IF(O8192&lt;&gt;"Engaging","",IF(U8192&lt;='Leia-me'!$B$6,"Saudável",IF(U8192&lt;='Leia-me'!$B$7,"Esfriando",IF(U8192&lt;='Leia-me'!$B$8,"Última chance","Zumbi"))))</f>
        <v/>
      </c>
      <c r="W8192" s="25" t="n">
        <f aca="false">IF(O8192="Won",1,IF(O8192="Lost",0,""))</f>
        <v>1</v>
      </c>
      <c r="Y8192" s="25" t="str">
        <f aca="false">IF(E8192="","Sim","")</f>
        <v/>
      </c>
    </row>
    <row r="8193" customFormat="false" ht="15" hidden="false" customHeight="false" outlineLevel="0" collapsed="false">
      <c r="A8193" s="25" t="s">
        <v>8456</v>
      </c>
      <c r="B8193" s="25" t="s">
        <v>102</v>
      </c>
      <c r="C8193" s="25" t="s">
        <v>111</v>
      </c>
      <c r="D8193" s="25" t="s">
        <v>116</v>
      </c>
      <c r="E8193" s="25" t="s">
        <v>1351</v>
      </c>
      <c r="F8193" s="25" t="s">
        <v>177</v>
      </c>
      <c r="G8193" s="26" t="n">
        <v>7537.24</v>
      </c>
      <c r="H8193" s="27" t="n">
        <v>20293</v>
      </c>
      <c r="I8193" s="25" t="s">
        <v>147</v>
      </c>
      <c r="K8193" s="25" t="n">
        <v>1993</v>
      </c>
      <c r="L8193" s="25" t="s">
        <v>160</v>
      </c>
      <c r="M8193" s="25" t="s">
        <v>149</v>
      </c>
      <c r="N8193" s="28" t="n">
        <v>3393</v>
      </c>
      <c r="O8193" s="25" t="s">
        <v>54</v>
      </c>
      <c r="P8193" s="29" t="n">
        <v>42761</v>
      </c>
      <c r="Q8193" s="29" t="n">
        <v>42818</v>
      </c>
      <c r="R8193" s="28" t="n">
        <v>3106</v>
      </c>
      <c r="S8193" s="28" t="n">
        <f aca="false">IF(O8193="Won",R8193,IF(O8193="Lost",0,N8193))</f>
        <v>3106</v>
      </c>
      <c r="T8193" s="30" t="n">
        <f aca="false">IF(AND(P8193&lt;&gt;"",Q8193&lt;&gt;""),Q8193-P8193,"")</f>
        <v>57</v>
      </c>
      <c r="U8193" s="30" t="str">
        <f aca="false">IF(AND(O8193="Engaging",P8193&lt;&gt;""),'Leia-me'!$B$5-P8193,"")</f>
        <v/>
      </c>
      <c r="V8193" s="25" t="str">
        <f aca="false">IF(O8193&lt;&gt;"Engaging","",IF(U8193&lt;='Leia-me'!$B$6,"Saudável",IF(U8193&lt;='Leia-me'!$B$7,"Esfriando",IF(U8193&lt;='Leia-me'!$B$8,"Última chance","Zumbi"))))</f>
        <v/>
      </c>
      <c r="W8193" s="25" t="n">
        <f aca="false">IF(O8193="Won",1,IF(O8193="Lost",0,""))</f>
        <v>1</v>
      </c>
      <c r="Y8193" s="25" t="str">
        <f aca="false">IF(E8193="","Sim","")</f>
        <v/>
      </c>
    </row>
    <row r="8194" customFormat="false" ht="15" hidden="false" customHeight="false" outlineLevel="0" collapsed="false">
      <c r="A8194" s="25" t="s">
        <v>8457</v>
      </c>
      <c r="B8194" s="25" t="s">
        <v>102</v>
      </c>
      <c r="C8194" s="25" t="s">
        <v>111</v>
      </c>
      <c r="D8194" s="25" t="s">
        <v>116</v>
      </c>
      <c r="G8194" s="31"/>
      <c r="H8194" s="32"/>
      <c r="L8194" s="25" t="s">
        <v>1834</v>
      </c>
      <c r="M8194" s="25" t="s">
        <v>171</v>
      </c>
      <c r="N8194" s="28" t="n">
        <v>4821</v>
      </c>
      <c r="O8194" s="25" t="s">
        <v>56</v>
      </c>
      <c r="P8194" s="29" t="n">
        <v>42763</v>
      </c>
      <c r="Q8194" s="33"/>
      <c r="R8194" s="34"/>
      <c r="S8194" s="28" t="n">
        <f aca="false">IF(O8194="Won",R8194,IF(O8194="Lost",0,N8194))</f>
        <v>4821</v>
      </c>
      <c r="T8194" s="30" t="str">
        <f aca="false">IF(AND(P8194&lt;&gt;"",Q8194&lt;&gt;""),Q8194-P8194,"")</f>
        <v/>
      </c>
      <c r="U8194" s="30" t="n">
        <f aca="false">IF(AND(O8194="Engaging",P8194&lt;&gt;""),'Leia-me'!$B$5-P8194,"")</f>
        <v>337</v>
      </c>
      <c r="V8194" s="25" t="str">
        <f aca="false">IF(O8194&lt;&gt;"Engaging","",IF(U8194&lt;='Leia-me'!$B$6,"Saudável",IF(U8194&lt;='Leia-me'!$B$7,"Esfriando",IF(U8194&lt;='Leia-me'!$B$8,"Última chance","Zumbi"))))</f>
        <v>Zumbi</v>
      </c>
      <c r="W8194" s="25" t="str">
        <f aca="false">IF(O8194="Won",1,IF(O8194="Lost",0,""))</f>
        <v/>
      </c>
      <c r="X8194" s="25" t="s">
        <v>1835</v>
      </c>
      <c r="Y8194" s="25" t="str">
        <f aca="false">IF(E8194="","Sim","")</f>
        <v>Sim</v>
      </c>
    </row>
    <row r="8195" customFormat="false" ht="15" hidden="false" customHeight="false" outlineLevel="0" collapsed="false">
      <c r="A8195" s="25" t="s">
        <v>8458</v>
      </c>
      <c r="B8195" s="25" t="s">
        <v>102</v>
      </c>
      <c r="C8195" s="25" t="s">
        <v>111</v>
      </c>
      <c r="D8195" s="25" t="s">
        <v>116</v>
      </c>
      <c r="E8195" s="25" t="s">
        <v>2739</v>
      </c>
      <c r="F8195" s="25" t="s">
        <v>159</v>
      </c>
      <c r="G8195" s="26" t="n">
        <v>2871.35</v>
      </c>
      <c r="H8195" s="27" t="n">
        <v>9561</v>
      </c>
      <c r="I8195" s="25" t="s">
        <v>147</v>
      </c>
      <c r="K8195" s="25" t="n">
        <v>1983</v>
      </c>
      <c r="L8195" s="25" t="s">
        <v>170</v>
      </c>
      <c r="M8195" s="25" t="s">
        <v>171</v>
      </c>
      <c r="N8195" s="28" t="n">
        <v>1096</v>
      </c>
      <c r="O8195" s="25" t="s">
        <v>55</v>
      </c>
      <c r="P8195" s="29" t="n">
        <v>42763</v>
      </c>
      <c r="Q8195" s="29" t="n">
        <v>42863</v>
      </c>
      <c r="R8195" s="28" t="n">
        <v>0</v>
      </c>
      <c r="S8195" s="28" t="n">
        <f aca="false">IF(O8195="Won",R8195,IF(O8195="Lost",0,N8195))</f>
        <v>0</v>
      </c>
      <c r="T8195" s="30" t="n">
        <f aca="false">IF(AND(P8195&lt;&gt;"",Q8195&lt;&gt;""),Q8195-P8195,"")</f>
        <v>100</v>
      </c>
      <c r="U8195" s="30" t="str">
        <f aca="false">IF(AND(O8195="Engaging",P8195&lt;&gt;""),'Leia-me'!$B$5-P8195,"")</f>
        <v/>
      </c>
      <c r="V8195" s="25" t="str">
        <f aca="false">IF(O8195&lt;&gt;"Engaging","",IF(U8195&lt;='Leia-me'!$B$6,"Saudável",IF(U8195&lt;='Leia-me'!$B$7,"Esfriando",IF(U8195&lt;='Leia-me'!$B$8,"Última chance","Zumbi"))))</f>
        <v/>
      </c>
      <c r="W8195" s="25" t="n">
        <f aca="false">IF(O8195="Won",1,IF(O8195="Lost",0,""))</f>
        <v>0</v>
      </c>
      <c r="Y8195" s="25" t="str">
        <f aca="false">IF(E8195="","Sim","")</f>
        <v/>
      </c>
    </row>
    <row r="8196" customFormat="false" ht="15" hidden="false" customHeight="false" outlineLevel="0" collapsed="false">
      <c r="A8196" s="25" t="s">
        <v>8459</v>
      </c>
      <c r="B8196" s="25" t="s">
        <v>102</v>
      </c>
      <c r="C8196" s="25" t="s">
        <v>111</v>
      </c>
      <c r="D8196" s="25" t="s">
        <v>116</v>
      </c>
      <c r="G8196" s="31"/>
      <c r="H8196" s="32"/>
      <c r="L8196" s="25" t="s">
        <v>170</v>
      </c>
      <c r="M8196" s="25" t="s">
        <v>171</v>
      </c>
      <c r="N8196" s="28" t="n">
        <v>1096</v>
      </c>
      <c r="O8196" s="25" t="s">
        <v>56</v>
      </c>
      <c r="P8196" s="29" t="n">
        <v>42764</v>
      </c>
      <c r="Q8196" s="33"/>
      <c r="R8196" s="34"/>
      <c r="S8196" s="28" t="n">
        <f aca="false">IF(O8196="Won",R8196,IF(O8196="Lost",0,N8196))</f>
        <v>1096</v>
      </c>
      <c r="T8196" s="30" t="str">
        <f aca="false">IF(AND(P8196&lt;&gt;"",Q8196&lt;&gt;""),Q8196-P8196,"")</f>
        <v/>
      </c>
      <c r="U8196" s="30" t="n">
        <f aca="false">IF(AND(O8196="Engaging",P8196&lt;&gt;""),'Leia-me'!$B$5-P8196,"")</f>
        <v>336</v>
      </c>
      <c r="V8196" s="25" t="str">
        <f aca="false">IF(O8196&lt;&gt;"Engaging","",IF(U8196&lt;='Leia-me'!$B$6,"Saudável",IF(U8196&lt;='Leia-me'!$B$7,"Esfriando",IF(U8196&lt;='Leia-me'!$B$8,"Última chance","Zumbi"))))</f>
        <v>Zumbi</v>
      </c>
      <c r="W8196" s="25" t="str">
        <f aca="false">IF(O8196="Won",1,IF(O8196="Lost",0,""))</f>
        <v/>
      </c>
      <c r="Y8196" s="25" t="str">
        <f aca="false">IF(E8196="","Sim","")</f>
        <v>Sim</v>
      </c>
    </row>
    <row r="8197" customFormat="false" ht="15" hidden="false" customHeight="false" outlineLevel="0" collapsed="false">
      <c r="A8197" s="25" t="s">
        <v>8460</v>
      </c>
      <c r="B8197" s="25" t="s">
        <v>102</v>
      </c>
      <c r="C8197" s="25" t="s">
        <v>111</v>
      </c>
      <c r="D8197" s="25" t="s">
        <v>116</v>
      </c>
      <c r="E8197" s="25" t="s">
        <v>646</v>
      </c>
      <c r="F8197" s="25" t="s">
        <v>165</v>
      </c>
      <c r="G8197" s="26" t="n">
        <v>324.19</v>
      </c>
      <c r="H8197" s="27" t="n">
        <v>978</v>
      </c>
      <c r="I8197" s="25" t="s">
        <v>147</v>
      </c>
      <c r="K8197" s="25" t="n">
        <v>1992</v>
      </c>
      <c r="L8197" s="25" t="s">
        <v>1834</v>
      </c>
      <c r="M8197" s="25" t="s">
        <v>171</v>
      </c>
      <c r="N8197" s="28" t="n">
        <v>4821</v>
      </c>
      <c r="O8197" s="25" t="s">
        <v>55</v>
      </c>
      <c r="P8197" s="29" t="n">
        <v>42766</v>
      </c>
      <c r="Q8197" s="29" t="n">
        <v>42881</v>
      </c>
      <c r="R8197" s="28" t="n">
        <v>0</v>
      </c>
      <c r="S8197" s="28" t="n">
        <f aca="false">IF(O8197="Won",R8197,IF(O8197="Lost",0,N8197))</f>
        <v>0</v>
      </c>
      <c r="T8197" s="30" t="n">
        <f aca="false">IF(AND(P8197&lt;&gt;"",Q8197&lt;&gt;""),Q8197-P8197,"")</f>
        <v>115</v>
      </c>
      <c r="U8197" s="30" t="str">
        <f aca="false">IF(AND(O8197="Engaging",P8197&lt;&gt;""),'Leia-me'!$B$5-P8197,"")</f>
        <v/>
      </c>
      <c r="V8197" s="25" t="str">
        <f aca="false">IF(O8197&lt;&gt;"Engaging","",IF(U8197&lt;='Leia-me'!$B$6,"Saudável",IF(U8197&lt;='Leia-me'!$B$7,"Esfriando",IF(U8197&lt;='Leia-me'!$B$8,"Última chance","Zumbi"))))</f>
        <v/>
      </c>
      <c r="W8197" s="25" t="n">
        <f aca="false">IF(O8197="Won",1,IF(O8197="Lost",0,""))</f>
        <v>0</v>
      </c>
      <c r="X8197" s="25" t="s">
        <v>1835</v>
      </c>
      <c r="Y8197" s="25" t="str">
        <f aca="false">IF(E8197="","Sim","")</f>
        <v/>
      </c>
    </row>
    <row r="8198" customFormat="false" ht="15" hidden="false" customHeight="false" outlineLevel="0" collapsed="false">
      <c r="A8198" s="25" t="s">
        <v>8461</v>
      </c>
      <c r="B8198" s="25" t="s">
        <v>102</v>
      </c>
      <c r="C8198" s="25" t="s">
        <v>111</v>
      </c>
      <c r="D8198" s="25" t="s">
        <v>116</v>
      </c>
      <c r="E8198" s="25" t="s">
        <v>868</v>
      </c>
      <c r="F8198" s="25" t="s">
        <v>168</v>
      </c>
      <c r="G8198" s="26" t="n">
        <v>2952.73</v>
      </c>
      <c r="H8198" s="27" t="n">
        <v>5107</v>
      </c>
      <c r="I8198" s="25" t="s">
        <v>147</v>
      </c>
      <c r="K8198" s="25" t="n">
        <v>2000</v>
      </c>
      <c r="L8198" s="25" t="s">
        <v>178</v>
      </c>
      <c r="M8198" s="25" t="s">
        <v>171</v>
      </c>
      <c r="N8198" s="28" t="n">
        <v>5482</v>
      </c>
      <c r="O8198" s="25" t="s">
        <v>54</v>
      </c>
      <c r="P8198" s="29" t="n">
        <v>42769</v>
      </c>
      <c r="Q8198" s="29" t="n">
        <v>42823</v>
      </c>
      <c r="R8198" s="28" t="n">
        <v>4667</v>
      </c>
      <c r="S8198" s="28" t="n">
        <f aca="false">IF(O8198="Won",R8198,IF(O8198="Lost",0,N8198))</f>
        <v>4667</v>
      </c>
      <c r="T8198" s="30" t="n">
        <f aca="false">IF(AND(P8198&lt;&gt;"",Q8198&lt;&gt;""),Q8198-P8198,"")</f>
        <v>54</v>
      </c>
      <c r="U8198" s="30" t="str">
        <f aca="false">IF(AND(O8198="Engaging",P8198&lt;&gt;""),'Leia-me'!$B$5-P8198,"")</f>
        <v/>
      </c>
      <c r="V8198" s="25" t="str">
        <f aca="false">IF(O8198&lt;&gt;"Engaging","",IF(U8198&lt;='Leia-me'!$B$6,"Saudável",IF(U8198&lt;='Leia-me'!$B$7,"Esfriando",IF(U8198&lt;='Leia-me'!$B$8,"Última chance","Zumbi"))))</f>
        <v/>
      </c>
      <c r="W8198" s="25" t="n">
        <f aca="false">IF(O8198="Won",1,IF(O8198="Lost",0,""))</f>
        <v>1</v>
      </c>
      <c r="Y8198" s="25" t="str">
        <f aca="false">IF(E8198="","Sim","")</f>
        <v/>
      </c>
    </row>
    <row r="8199" customFormat="false" ht="15" hidden="false" customHeight="false" outlineLevel="0" collapsed="false">
      <c r="A8199" s="25" t="s">
        <v>8462</v>
      </c>
      <c r="B8199" s="25" t="s">
        <v>102</v>
      </c>
      <c r="C8199" s="25" t="s">
        <v>111</v>
      </c>
      <c r="D8199" s="25" t="s">
        <v>116</v>
      </c>
      <c r="G8199" s="31"/>
      <c r="H8199" s="32"/>
      <c r="L8199" s="25" t="s">
        <v>148</v>
      </c>
      <c r="M8199" s="25" t="s">
        <v>149</v>
      </c>
      <c r="N8199" s="28" t="n">
        <v>55</v>
      </c>
      <c r="O8199" s="25" t="s">
        <v>56</v>
      </c>
      <c r="P8199" s="29" t="n">
        <v>42771</v>
      </c>
      <c r="Q8199" s="33"/>
      <c r="R8199" s="34"/>
      <c r="S8199" s="28" t="n">
        <f aca="false">IF(O8199="Won",R8199,IF(O8199="Lost",0,N8199))</f>
        <v>55</v>
      </c>
      <c r="T8199" s="30" t="str">
        <f aca="false">IF(AND(P8199&lt;&gt;"",Q8199&lt;&gt;""),Q8199-P8199,"")</f>
        <v/>
      </c>
      <c r="U8199" s="30" t="n">
        <f aca="false">IF(AND(O8199="Engaging",P8199&lt;&gt;""),'Leia-me'!$B$5-P8199,"")</f>
        <v>329</v>
      </c>
      <c r="V8199" s="25" t="str">
        <f aca="false">IF(O8199&lt;&gt;"Engaging","",IF(U8199&lt;='Leia-me'!$B$6,"Saudável",IF(U8199&lt;='Leia-me'!$B$7,"Esfriando",IF(U8199&lt;='Leia-me'!$B$8,"Última chance","Zumbi"))))</f>
        <v>Zumbi</v>
      </c>
      <c r="W8199" s="25" t="str">
        <f aca="false">IF(O8199="Won",1,IF(O8199="Lost",0,""))</f>
        <v/>
      </c>
      <c r="Y8199" s="25" t="str">
        <f aca="false">IF(E8199="","Sim","")</f>
        <v>Sim</v>
      </c>
    </row>
    <row r="8200" customFormat="false" ht="15" hidden="false" customHeight="false" outlineLevel="0" collapsed="false">
      <c r="A8200" s="25" t="s">
        <v>8463</v>
      </c>
      <c r="B8200" s="25" t="s">
        <v>102</v>
      </c>
      <c r="C8200" s="25" t="s">
        <v>111</v>
      </c>
      <c r="D8200" s="25" t="s">
        <v>116</v>
      </c>
      <c r="G8200" s="31"/>
      <c r="H8200" s="32"/>
      <c r="L8200" s="25" t="s">
        <v>148</v>
      </c>
      <c r="M8200" s="25" t="s">
        <v>149</v>
      </c>
      <c r="N8200" s="28" t="n">
        <v>55</v>
      </c>
      <c r="O8200" s="25" t="s">
        <v>56</v>
      </c>
      <c r="P8200" s="29" t="n">
        <v>42772</v>
      </c>
      <c r="Q8200" s="33"/>
      <c r="R8200" s="34"/>
      <c r="S8200" s="28" t="n">
        <f aca="false">IF(O8200="Won",R8200,IF(O8200="Lost",0,N8200))</f>
        <v>55</v>
      </c>
      <c r="T8200" s="30" t="str">
        <f aca="false">IF(AND(P8200&lt;&gt;"",Q8200&lt;&gt;""),Q8200-P8200,"")</f>
        <v/>
      </c>
      <c r="U8200" s="30" t="n">
        <f aca="false">IF(AND(O8200="Engaging",P8200&lt;&gt;""),'Leia-me'!$B$5-P8200,"")</f>
        <v>328</v>
      </c>
      <c r="V8200" s="25" t="str">
        <f aca="false">IF(O8200&lt;&gt;"Engaging","",IF(U8200&lt;='Leia-me'!$B$6,"Saudável",IF(U8200&lt;='Leia-me'!$B$7,"Esfriando",IF(U8200&lt;='Leia-me'!$B$8,"Última chance","Zumbi"))))</f>
        <v>Zumbi</v>
      </c>
      <c r="W8200" s="25" t="str">
        <f aca="false">IF(O8200="Won",1,IF(O8200="Lost",0,""))</f>
        <v/>
      </c>
      <c r="Y8200" s="25" t="str">
        <f aca="false">IF(E8200="","Sim","")</f>
        <v>Sim</v>
      </c>
    </row>
    <row r="8201" customFormat="false" ht="15" hidden="false" customHeight="false" outlineLevel="0" collapsed="false">
      <c r="A8201" s="25" t="s">
        <v>8464</v>
      </c>
      <c r="B8201" s="25" t="s">
        <v>102</v>
      </c>
      <c r="C8201" s="25" t="s">
        <v>111</v>
      </c>
      <c r="D8201" s="25" t="s">
        <v>116</v>
      </c>
      <c r="G8201" s="31"/>
      <c r="H8201" s="32"/>
      <c r="L8201" s="25" t="s">
        <v>170</v>
      </c>
      <c r="M8201" s="25" t="s">
        <v>171</v>
      </c>
      <c r="N8201" s="28" t="n">
        <v>1096</v>
      </c>
      <c r="O8201" s="25" t="s">
        <v>56</v>
      </c>
      <c r="P8201" s="29" t="n">
        <v>42773</v>
      </c>
      <c r="Q8201" s="33"/>
      <c r="R8201" s="34"/>
      <c r="S8201" s="28" t="n">
        <f aca="false">IF(O8201="Won",R8201,IF(O8201="Lost",0,N8201))</f>
        <v>1096</v>
      </c>
      <c r="T8201" s="30" t="str">
        <f aca="false">IF(AND(P8201&lt;&gt;"",Q8201&lt;&gt;""),Q8201-P8201,"")</f>
        <v/>
      </c>
      <c r="U8201" s="30" t="n">
        <f aca="false">IF(AND(O8201="Engaging",P8201&lt;&gt;""),'Leia-me'!$B$5-P8201,"")</f>
        <v>327</v>
      </c>
      <c r="V8201" s="25" t="str">
        <f aca="false">IF(O8201&lt;&gt;"Engaging","",IF(U8201&lt;='Leia-me'!$B$6,"Saudável",IF(U8201&lt;='Leia-me'!$B$7,"Esfriando",IF(U8201&lt;='Leia-me'!$B$8,"Última chance","Zumbi"))))</f>
        <v>Zumbi</v>
      </c>
      <c r="W8201" s="25" t="str">
        <f aca="false">IF(O8201="Won",1,IF(O8201="Lost",0,""))</f>
        <v/>
      </c>
      <c r="Y8201" s="25" t="str">
        <f aca="false">IF(E8201="","Sim","")</f>
        <v>Sim</v>
      </c>
    </row>
    <row r="8202" customFormat="false" ht="15" hidden="false" customHeight="false" outlineLevel="0" collapsed="false">
      <c r="A8202" s="25" t="s">
        <v>8465</v>
      </c>
      <c r="B8202" s="25" t="s">
        <v>102</v>
      </c>
      <c r="C8202" s="25" t="s">
        <v>111</v>
      </c>
      <c r="D8202" s="25" t="s">
        <v>116</v>
      </c>
      <c r="E8202" s="25" t="s">
        <v>2863</v>
      </c>
      <c r="F8202" s="25" t="s">
        <v>211</v>
      </c>
      <c r="G8202" s="26" t="n">
        <v>2437.85</v>
      </c>
      <c r="H8202" s="27" t="n">
        <v>4874</v>
      </c>
      <c r="I8202" s="25" t="s">
        <v>147</v>
      </c>
      <c r="K8202" s="25" t="n">
        <v>2001</v>
      </c>
      <c r="L8202" s="25" t="s">
        <v>178</v>
      </c>
      <c r="M8202" s="25" t="s">
        <v>171</v>
      </c>
      <c r="N8202" s="28" t="n">
        <v>5482</v>
      </c>
      <c r="O8202" s="25" t="s">
        <v>54</v>
      </c>
      <c r="P8202" s="29" t="n">
        <v>42775</v>
      </c>
      <c r="Q8202" s="29" t="n">
        <v>42878</v>
      </c>
      <c r="R8202" s="28" t="n">
        <v>4519</v>
      </c>
      <c r="S8202" s="28" t="n">
        <f aca="false">IF(O8202="Won",R8202,IF(O8202="Lost",0,N8202))</f>
        <v>4519</v>
      </c>
      <c r="T8202" s="30" t="n">
        <f aca="false">IF(AND(P8202&lt;&gt;"",Q8202&lt;&gt;""),Q8202-P8202,"")</f>
        <v>103</v>
      </c>
      <c r="U8202" s="30" t="str">
        <f aca="false">IF(AND(O8202="Engaging",P8202&lt;&gt;""),'Leia-me'!$B$5-P8202,"")</f>
        <v/>
      </c>
      <c r="V8202" s="25" t="str">
        <f aca="false">IF(O8202&lt;&gt;"Engaging","",IF(U8202&lt;='Leia-me'!$B$6,"Saudável",IF(U8202&lt;='Leia-me'!$B$7,"Esfriando",IF(U8202&lt;='Leia-me'!$B$8,"Última chance","Zumbi"))))</f>
        <v/>
      </c>
      <c r="W8202" s="25" t="n">
        <f aca="false">IF(O8202="Won",1,IF(O8202="Lost",0,""))</f>
        <v>1</v>
      </c>
      <c r="Y8202" s="25" t="str">
        <f aca="false">IF(E8202="","Sim","")</f>
        <v/>
      </c>
    </row>
    <row r="8203" customFormat="false" ht="15" hidden="false" customHeight="false" outlineLevel="0" collapsed="false">
      <c r="A8203" s="25" t="s">
        <v>8466</v>
      </c>
      <c r="B8203" s="25" t="s">
        <v>102</v>
      </c>
      <c r="C8203" s="25" t="s">
        <v>111</v>
      </c>
      <c r="D8203" s="25" t="s">
        <v>116</v>
      </c>
      <c r="E8203" s="25" t="s">
        <v>3075</v>
      </c>
      <c r="F8203" s="25" t="s">
        <v>165</v>
      </c>
      <c r="G8203" s="26" t="n">
        <v>4269.9</v>
      </c>
      <c r="H8203" s="27" t="n">
        <v>6472</v>
      </c>
      <c r="I8203" s="25" t="s">
        <v>147</v>
      </c>
      <c r="J8203" s="25" t="s">
        <v>1347</v>
      </c>
      <c r="K8203" s="25" t="n">
        <v>1993</v>
      </c>
      <c r="L8203" s="25" t="s">
        <v>170</v>
      </c>
      <c r="M8203" s="25" t="s">
        <v>171</v>
      </c>
      <c r="N8203" s="28" t="n">
        <v>1096</v>
      </c>
      <c r="O8203" s="25" t="s">
        <v>54</v>
      </c>
      <c r="P8203" s="29" t="n">
        <v>42777</v>
      </c>
      <c r="Q8203" s="29" t="n">
        <v>42909</v>
      </c>
      <c r="R8203" s="28" t="n">
        <v>1069</v>
      </c>
      <c r="S8203" s="28" t="n">
        <f aca="false">IF(O8203="Won",R8203,IF(O8203="Lost",0,N8203))</f>
        <v>1069</v>
      </c>
      <c r="T8203" s="30" t="n">
        <f aca="false">IF(AND(P8203&lt;&gt;"",Q8203&lt;&gt;""),Q8203-P8203,"")</f>
        <v>132</v>
      </c>
      <c r="U8203" s="30" t="str">
        <f aca="false">IF(AND(O8203="Engaging",P8203&lt;&gt;""),'Leia-me'!$B$5-P8203,"")</f>
        <v/>
      </c>
      <c r="V8203" s="25" t="str">
        <f aca="false">IF(O8203&lt;&gt;"Engaging","",IF(U8203&lt;='Leia-me'!$B$6,"Saudável",IF(U8203&lt;='Leia-me'!$B$7,"Esfriando",IF(U8203&lt;='Leia-me'!$B$8,"Última chance","Zumbi"))))</f>
        <v/>
      </c>
      <c r="W8203" s="25" t="n">
        <f aca="false">IF(O8203="Won",1,IF(O8203="Lost",0,""))</f>
        <v>1</v>
      </c>
      <c r="Y8203" s="25" t="str">
        <f aca="false">IF(E8203="","Sim","")</f>
        <v/>
      </c>
    </row>
    <row r="8204" customFormat="false" ht="15" hidden="false" customHeight="false" outlineLevel="0" collapsed="false">
      <c r="A8204" s="25" t="s">
        <v>8467</v>
      </c>
      <c r="B8204" s="25" t="s">
        <v>102</v>
      </c>
      <c r="C8204" s="25" t="s">
        <v>111</v>
      </c>
      <c r="D8204" s="25" t="s">
        <v>116</v>
      </c>
      <c r="E8204" s="25" t="s">
        <v>1351</v>
      </c>
      <c r="F8204" s="25" t="s">
        <v>177</v>
      </c>
      <c r="G8204" s="26" t="n">
        <v>7537.24</v>
      </c>
      <c r="H8204" s="27" t="n">
        <v>20293</v>
      </c>
      <c r="I8204" s="25" t="s">
        <v>147</v>
      </c>
      <c r="K8204" s="25" t="n">
        <v>1993</v>
      </c>
      <c r="L8204" s="25" t="s">
        <v>170</v>
      </c>
      <c r="M8204" s="25" t="s">
        <v>171</v>
      </c>
      <c r="N8204" s="28" t="n">
        <v>1096</v>
      </c>
      <c r="O8204" s="25" t="s">
        <v>54</v>
      </c>
      <c r="P8204" s="29" t="n">
        <v>42777</v>
      </c>
      <c r="Q8204" s="29" t="n">
        <v>42908</v>
      </c>
      <c r="R8204" s="28" t="n">
        <v>1035</v>
      </c>
      <c r="S8204" s="28" t="n">
        <f aca="false">IF(O8204="Won",R8204,IF(O8204="Lost",0,N8204))</f>
        <v>1035</v>
      </c>
      <c r="T8204" s="30" t="n">
        <f aca="false">IF(AND(P8204&lt;&gt;"",Q8204&lt;&gt;""),Q8204-P8204,"")</f>
        <v>131</v>
      </c>
      <c r="U8204" s="30" t="str">
        <f aca="false">IF(AND(O8204="Engaging",P8204&lt;&gt;""),'Leia-me'!$B$5-P8204,"")</f>
        <v/>
      </c>
      <c r="V8204" s="25" t="str">
        <f aca="false">IF(O8204&lt;&gt;"Engaging","",IF(U8204&lt;='Leia-me'!$B$6,"Saudável",IF(U8204&lt;='Leia-me'!$B$7,"Esfriando",IF(U8204&lt;='Leia-me'!$B$8,"Última chance","Zumbi"))))</f>
        <v/>
      </c>
      <c r="W8204" s="25" t="n">
        <f aca="false">IF(O8204="Won",1,IF(O8204="Lost",0,""))</f>
        <v>1</v>
      </c>
      <c r="Y8204" s="25" t="str">
        <f aca="false">IF(E8204="","Sim","")</f>
        <v/>
      </c>
    </row>
    <row r="8205" customFormat="false" ht="15" hidden="false" customHeight="false" outlineLevel="0" collapsed="false">
      <c r="A8205" s="25" t="s">
        <v>8468</v>
      </c>
      <c r="B8205" s="25" t="s">
        <v>102</v>
      </c>
      <c r="C8205" s="25" t="s">
        <v>111</v>
      </c>
      <c r="D8205" s="25" t="s">
        <v>116</v>
      </c>
      <c r="E8205" s="25" t="s">
        <v>2739</v>
      </c>
      <c r="F8205" s="25" t="s">
        <v>159</v>
      </c>
      <c r="G8205" s="26" t="n">
        <v>2871.35</v>
      </c>
      <c r="H8205" s="27" t="n">
        <v>9561</v>
      </c>
      <c r="I8205" s="25" t="s">
        <v>147</v>
      </c>
      <c r="K8205" s="25" t="n">
        <v>1983</v>
      </c>
      <c r="L8205" s="25" t="s">
        <v>1834</v>
      </c>
      <c r="M8205" s="25" t="s">
        <v>171</v>
      </c>
      <c r="N8205" s="28" t="n">
        <v>4821</v>
      </c>
      <c r="O8205" s="25" t="s">
        <v>54</v>
      </c>
      <c r="P8205" s="29" t="n">
        <v>42778</v>
      </c>
      <c r="Q8205" s="29" t="n">
        <v>42879</v>
      </c>
      <c r="R8205" s="28" t="n">
        <v>4596</v>
      </c>
      <c r="S8205" s="28" t="n">
        <f aca="false">IF(O8205="Won",R8205,IF(O8205="Lost",0,N8205))</f>
        <v>4596</v>
      </c>
      <c r="T8205" s="30" t="n">
        <f aca="false">IF(AND(P8205&lt;&gt;"",Q8205&lt;&gt;""),Q8205-P8205,"")</f>
        <v>101</v>
      </c>
      <c r="U8205" s="30" t="str">
        <f aca="false">IF(AND(O8205="Engaging",P8205&lt;&gt;""),'Leia-me'!$B$5-P8205,"")</f>
        <v/>
      </c>
      <c r="V8205" s="25" t="str">
        <f aca="false">IF(O8205&lt;&gt;"Engaging","",IF(U8205&lt;='Leia-me'!$B$6,"Saudável",IF(U8205&lt;='Leia-me'!$B$7,"Esfriando",IF(U8205&lt;='Leia-me'!$B$8,"Última chance","Zumbi"))))</f>
        <v/>
      </c>
      <c r="W8205" s="25" t="n">
        <f aca="false">IF(O8205="Won",1,IF(O8205="Lost",0,""))</f>
        <v>1</v>
      </c>
      <c r="X8205" s="25" t="s">
        <v>1835</v>
      </c>
      <c r="Y8205" s="25" t="str">
        <f aca="false">IF(E8205="","Sim","")</f>
        <v/>
      </c>
    </row>
    <row r="8206" customFormat="false" ht="15" hidden="false" customHeight="false" outlineLevel="0" collapsed="false">
      <c r="A8206" s="25" t="s">
        <v>8469</v>
      </c>
      <c r="B8206" s="25" t="s">
        <v>102</v>
      </c>
      <c r="C8206" s="25" t="s">
        <v>111</v>
      </c>
      <c r="D8206" s="25" t="s">
        <v>116</v>
      </c>
      <c r="G8206" s="31"/>
      <c r="H8206" s="32"/>
      <c r="L8206" s="25" t="s">
        <v>186</v>
      </c>
      <c r="M8206" s="25" t="s">
        <v>171</v>
      </c>
      <c r="N8206" s="28" t="n">
        <v>550</v>
      </c>
      <c r="O8206" s="25" t="s">
        <v>56</v>
      </c>
      <c r="P8206" s="29" t="n">
        <v>42781</v>
      </c>
      <c r="Q8206" s="33"/>
      <c r="R8206" s="34"/>
      <c r="S8206" s="28" t="n">
        <f aca="false">IF(O8206="Won",R8206,IF(O8206="Lost",0,N8206))</f>
        <v>550</v>
      </c>
      <c r="T8206" s="30" t="str">
        <f aca="false">IF(AND(P8206&lt;&gt;"",Q8206&lt;&gt;""),Q8206-P8206,"")</f>
        <v/>
      </c>
      <c r="U8206" s="30" t="n">
        <f aca="false">IF(AND(O8206="Engaging",P8206&lt;&gt;""),'Leia-me'!$B$5-P8206,"")</f>
        <v>319</v>
      </c>
      <c r="V8206" s="25" t="str">
        <f aca="false">IF(O8206&lt;&gt;"Engaging","",IF(U8206&lt;='Leia-me'!$B$6,"Saudável",IF(U8206&lt;='Leia-me'!$B$7,"Esfriando",IF(U8206&lt;='Leia-me'!$B$8,"Última chance","Zumbi"))))</f>
        <v>Zumbi</v>
      </c>
      <c r="W8206" s="25" t="str">
        <f aca="false">IF(O8206="Won",1,IF(O8206="Lost",0,""))</f>
        <v/>
      </c>
      <c r="Y8206" s="25" t="str">
        <f aca="false">IF(E8206="","Sim","")</f>
        <v>Sim</v>
      </c>
    </row>
    <row r="8207" customFormat="false" ht="15" hidden="false" customHeight="false" outlineLevel="0" collapsed="false">
      <c r="A8207" s="25" t="s">
        <v>8470</v>
      </c>
      <c r="B8207" s="25" t="s">
        <v>102</v>
      </c>
      <c r="C8207" s="25" t="s">
        <v>111</v>
      </c>
      <c r="D8207" s="25" t="s">
        <v>116</v>
      </c>
      <c r="G8207" s="31"/>
      <c r="H8207" s="32"/>
      <c r="L8207" s="25" t="s">
        <v>160</v>
      </c>
      <c r="M8207" s="25" t="s">
        <v>149</v>
      </c>
      <c r="N8207" s="28" t="n">
        <v>3393</v>
      </c>
      <c r="O8207" s="25" t="s">
        <v>56</v>
      </c>
      <c r="P8207" s="29" t="n">
        <v>42781</v>
      </c>
      <c r="Q8207" s="33"/>
      <c r="R8207" s="34"/>
      <c r="S8207" s="28" t="n">
        <f aca="false">IF(O8207="Won",R8207,IF(O8207="Lost",0,N8207))</f>
        <v>3393</v>
      </c>
      <c r="T8207" s="30" t="str">
        <f aca="false">IF(AND(P8207&lt;&gt;"",Q8207&lt;&gt;""),Q8207-P8207,"")</f>
        <v/>
      </c>
      <c r="U8207" s="30" t="n">
        <f aca="false">IF(AND(O8207="Engaging",P8207&lt;&gt;""),'Leia-me'!$B$5-P8207,"")</f>
        <v>319</v>
      </c>
      <c r="V8207" s="25" t="str">
        <f aca="false">IF(O8207&lt;&gt;"Engaging","",IF(U8207&lt;='Leia-me'!$B$6,"Saudável",IF(U8207&lt;='Leia-me'!$B$7,"Esfriando",IF(U8207&lt;='Leia-me'!$B$8,"Última chance","Zumbi"))))</f>
        <v>Zumbi</v>
      </c>
      <c r="W8207" s="25" t="str">
        <f aca="false">IF(O8207="Won",1,IF(O8207="Lost",0,""))</f>
        <v/>
      </c>
      <c r="Y8207" s="25" t="str">
        <f aca="false">IF(E8207="","Sim","")</f>
        <v>Sim</v>
      </c>
    </row>
    <row r="8208" customFormat="false" ht="15" hidden="false" customHeight="false" outlineLevel="0" collapsed="false">
      <c r="A8208" s="25" t="s">
        <v>8471</v>
      </c>
      <c r="B8208" s="25" t="s">
        <v>102</v>
      </c>
      <c r="C8208" s="25" t="s">
        <v>111</v>
      </c>
      <c r="D8208" s="25" t="s">
        <v>116</v>
      </c>
      <c r="E8208" s="25" t="s">
        <v>449</v>
      </c>
      <c r="F8208" s="25" t="s">
        <v>192</v>
      </c>
      <c r="G8208" s="26" t="n">
        <v>98.79</v>
      </c>
      <c r="H8208" s="27" t="n">
        <v>96</v>
      </c>
      <c r="I8208" s="25" t="s">
        <v>147</v>
      </c>
      <c r="J8208" s="25" t="s">
        <v>445</v>
      </c>
      <c r="K8208" s="25" t="n">
        <v>2013</v>
      </c>
      <c r="L8208" s="25" t="s">
        <v>186</v>
      </c>
      <c r="M8208" s="25" t="s">
        <v>171</v>
      </c>
      <c r="N8208" s="28" t="n">
        <v>550</v>
      </c>
      <c r="O8208" s="25" t="s">
        <v>54</v>
      </c>
      <c r="P8208" s="29" t="n">
        <v>42786</v>
      </c>
      <c r="Q8208" s="29" t="n">
        <v>42795</v>
      </c>
      <c r="R8208" s="28" t="n">
        <v>571</v>
      </c>
      <c r="S8208" s="28" t="n">
        <f aca="false">IF(O8208="Won",R8208,IF(O8208="Lost",0,N8208))</f>
        <v>571</v>
      </c>
      <c r="T8208" s="30" t="n">
        <f aca="false">IF(AND(P8208&lt;&gt;"",Q8208&lt;&gt;""),Q8208-P8208,"")</f>
        <v>9</v>
      </c>
      <c r="U8208" s="30" t="str">
        <f aca="false">IF(AND(O8208="Engaging",P8208&lt;&gt;""),'Leia-me'!$B$5-P8208,"")</f>
        <v/>
      </c>
      <c r="V8208" s="25" t="str">
        <f aca="false">IF(O8208&lt;&gt;"Engaging","",IF(U8208&lt;='Leia-me'!$B$6,"Saudável",IF(U8208&lt;='Leia-me'!$B$7,"Esfriando",IF(U8208&lt;='Leia-me'!$B$8,"Última chance","Zumbi"))))</f>
        <v/>
      </c>
      <c r="W8208" s="25" t="n">
        <f aca="false">IF(O8208="Won",1,IF(O8208="Lost",0,""))</f>
        <v>1</v>
      </c>
      <c r="Y8208" s="25" t="str">
        <f aca="false">IF(E8208="","Sim","")</f>
        <v/>
      </c>
    </row>
    <row r="8209" customFormat="false" ht="15" hidden="false" customHeight="false" outlineLevel="0" collapsed="false">
      <c r="A8209" s="25" t="s">
        <v>8472</v>
      </c>
      <c r="B8209" s="25" t="s">
        <v>102</v>
      </c>
      <c r="C8209" s="25" t="s">
        <v>111</v>
      </c>
      <c r="D8209" s="25" t="s">
        <v>116</v>
      </c>
      <c r="G8209" s="31"/>
      <c r="H8209" s="32"/>
      <c r="L8209" s="25" t="s">
        <v>178</v>
      </c>
      <c r="M8209" s="25" t="s">
        <v>171</v>
      </c>
      <c r="N8209" s="28" t="n">
        <v>5482</v>
      </c>
      <c r="O8209" s="25" t="s">
        <v>56</v>
      </c>
      <c r="P8209" s="29" t="n">
        <v>42787</v>
      </c>
      <c r="Q8209" s="33"/>
      <c r="R8209" s="34"/>
      <c r="S8209" s="28" t="n">
        <f aca="false">IF(O8209="Won",R8209,IF(O8209="Lost",0,N8209))</f>
        <v>5482</v>
      </c>
      <c r="T8209" s="30" t="str">
        <f aca="false">IF(AND(P8209&lt;&gt;"",Q8209&lt;&gt;""),Q8209-P8209,"")</f>
        <v/>
      </c>
      <c r="U8209" s="30" t="n">
        <f aca="false">IF(AND(O8209="Engaging",P8209&lt;&gt;""),'Leia-me'!$B$5-P8209,"")</f>
        <v>313</v>
      </c>
      <c r="V8209" s="25" t="str">
        <f aca="false">IF(O8209&lt;&gt;"Engaging","",IF(U8209&lt;='Leia-me'!$B$6,"Saudável",IF(U8209&lt;='Leia-me'!$B$7,"Esfriando",IF(U8209&lt;='Leia-me'!$B$8,"Última chance","Zumbi"))))</f>
        <v>Zumbi</v>
      </c>
      <c r="W8209" s="25" t="str">
        <f aca="false">IF(O8209="Won",1,IF(O8209="Lost",0,""))</f>
        <v/>
      </c>
      <c r="Y8209" s="25" t="str">
        <f aca="false">IF(E8209="","Sim","")</f>
        <v>Sim</v>
      </c>
    </row>
    <row r="8210" customFormat="false" ht="15" hidden="false" customHeight="false" outlineLevel="0" collapsed="false">
      <c r="A8210" s="25" t="s">
        <v>8473</v>
      </c>
      <c r="B8210" s="25" t="s">
        <v>102</v>
      </c>
      <c r="C8210" s="25" t="s">
        <v>111</v>
      </c>
      <c r="D8210" s="25" t="s">
        <v>116</v>
      </c>
      <c r="G8210" s="31"/>
      <c r="H8210" s="32"/>
      <c r="L8210" s="25" t="s">
        <v>1834</v>
      </c>
      <c r="M8210" s="25" t="s">
        <v>171</v>
      </c>
      <c r="N8210" s="28" t="n">
        <v>4821</v>
      </c>
      <c r="O8210" s="25" t="s">
        <v>56</v>
      </c>
      <c r="P8210" s="29" t="n">
        <v>42789</v>
      </c>
      <c r="Q8210" s="33"/>
      <c r="R8210" s="34"/>
      <c r="S8210" s="28" t="n">
        <f aca="false">IF(O8210="Won",R8210,IF(O8210="Lost",0,N8210))</f>
        <v>4821</v>
      </c>
      <c r="T8210" s="30" t="str">
        <f aca="false">IF(AND(P8210&lt;&gt;"",Q8210&lt;&gt;""),Q8210-P8210,"")</f>
        <v/>
      </c>
      <c r="U8210" s="30" t="n">
        <f aca="false">IF(AND(O8210="Engaging",P8210&lt;&gt;""),'Leia-me'!$B$5-P8210,"")</f>
        <v>311</v>
      </c>
      <c r="V8210" s="25" t="str">
        <f aca="false">IF(O8210&lt;&gt;"Engaging","",IF(U8210&lt;='Leia-me'!$B$6,"Saudável",IF(U8210&lt;='Leia-me'!$B$7,"Esfriando",IF(U8210&lt;='Leia-me'!$B$8,"Última chance","Zumbi"))))</f>
        <v>Zumbi</v>
      </c>
      <c r="W8210" s="25" t="str">
        <f aca="false">IF(O8210="Won",1,IF(O8210="Lost",0,""))</f>
        <v/>
      </c>
      <c r="X8210" s="25" t="s">
        <v>1835</v>
      </c>
      <c r="Y8210" s="25" t="str">
        <f aca="false">IF(E8210="","Sim","")</f>
        <v>Sim</v>
      </c>
    </row>
    <row r="8211" customFormat="false" ht="15" hidden="false" customHeight="false" outlineLevel="0" collapsed="false">
      <c r="A8211" s="25" t="s">
        <v>8474</v>
      </c>
      <c r="B8211" s="25" t="s">
        <v>102</v>
      </c>
      <c r="C8211" s="25" t="s">
        <v>111</v>
      </c>
      <c r="D8211" s="25" t="s">
        <v>116</v>
      </c>
      <c r="E8211" s="25" t="s">
        <v>2754</v>
      </c>
      <c r="F8211" s="25" t="s">
        <v>267</v>
      </c>
      <c r="G8211" s="26" t="n">
        <v>1012.72</v>
      </c>
      <c r="H8211" s="27" t="n">
        <v>3492</v>
      </c>
      <c r="I8211" s="25" t="s">
        <v>2755</v>
      </c>
      <c r="K8211" s="25" t="n">
        <v>1991</v>
      </c>
      <c r="L8211" s="25" t="s">
        <v>186</v>
      </c>
      <c r="M8211" s="25" t="s">
        <v>171</v>
      </c>
      <c r="N8211" s="28" t="n">
        <v>550</v>
      </c>
      <c r="O8211" s="25" t="s">
        <v>55</v>
      </c>
      <c r="P8211" s="29" t="n">
        <v>42789</v>
      </c>
      <c r="Q8211" s="29" t="n">
        <v>42903</v>
      </c>
      <c r="R8211" s="28" t="n">
        <v>0</v>
      </c>
      <c r="S8211" s="28" t="n">
        <f aca="false">IF(O8211="Won",R8211,IF(O8211="Lost",0,N8211))</f>
        <v>0</v>
      </c>
      <c r="T8211" s="30" t="n">
        <f aca="false">IF(AND(P8211&lt;&gt;"",Q8211&lt;&gt;""),Q8211-P8211,"")</f>
        <v>114</v>
      </c>
      <c r="U8211" s="30" t="str">
        <f aca="false">IF(AND(O8211="Engaging",P8211&lt;&gt;""),'Leia-me'!$B$5-P8211,"")</f>
        <v/>
      </c>
      <c r="V8211" s="25" t="str">
        <f aca="false">IF(O8211&lt;&gt;"Engaging","",IF(U8211&lt;='Leia-me'!$B$6,"Saudável",IF(U8211&lt;='Leia-me'!$B$7,"Esfriando",IF(U8211&lt;='Leia-me'!$B$8,"Última chance","Zumbi"))))</f>
        <v/>
      </c>
      <c r="W8211" s="25" t="n">
        <f aca="false">IF(O8211="Won",1,IF(O8211="Lost",0,""))</f>
        <v>0</v>
      </c>
      <c r="Y8211" s="25" t="str">
        <f aca="false">IF(E8211="","Sim","")</f>
        <v/>
      </c>
    </row>
    <row r="8212" customFormat="false" ht="15" hidden="false" customHeight="false" outlineLevel="0" collapsed="false">
      <c r="A8212" s="25" t="s">
        <v>8475</v>
      </c>
      <c r="B8212" s="25" t="s">
        <v>102</v>
      </c>
      <c r="C8212" s="25" t="s">
        <v>111</v>
      </c>
      <c r="D8212" s="25" t="s">
        <v>116</v>
      </c>
      <c r="G8212" s="31"/>
      <c r="H8212" s="32"/>
      <c r="L8212" s="25" t="s">
        <v>170</v>
      </c>
      <c r="M8212" s="25" t="s">
        <v>171</v>
      </c>
      <c r="N8212" s="28" t="n">
        <v>1096</v>
      </c>
      <c r="O8212" s="25" t="s">
        <v>56</v>
      </c>
      <c r="P8212" s="29" t="n">
        <v>42792</v>
      </c>
      <c r="Q8212" s="33"/>
      <c r="R8212" s="34"/>
      <c r="S8212" s="28" t="n">
        <f aca="false">IF(O8212="Won",R8212,IF(O8212="Lost",0,N8212))</f>
        <v>1096</v>
      </c>
      <c r="T8212" s="30" t="str">
        <f aca="false">IF(AND(P8212&lt;&gt;"",Q8212&lt;&gt;""),Q8212-P8212,"")</f>
        <v/>
      </c>
      <c r="U8212" s="30" t="n">
        <f aca="false">IF(AND(O8212="Engaging",P8212&lt;&gt;""),'Leia-me'!$B$5-P8212,"")</f>
        <v>308</v>
      </c>
      <c r="V8212" s="25" t="str">
        <f aca="false">IF(O8212&lt;&gt;"Engaging","",IF(U8212&lt;='Leia-me'!$B$6,"Saudável",IF(U8212&lt;='Leia-me'!$B$7,"Esfriando",IF(U8212&lt;='Leia-me'!$B$8,"Última chance","Zumbi"))))</f>
        <v>Zumbi</v>
      </c>
      <c r="W8212" s="25" t="str">
        <f aca="false">IF(O8212="Won",1,IF(O8212="Lost",0,""))</f>
        <v/>
      </c>
      <c r="Y8212" s="25" t="str">
        <f aca="false">IF(E8212="","Sim","")</f>
        <v>Sim</v>
      </c>
    </row>
    <row r="8213" customFormat="false" ht="15" hidden="false" customHeight="false" outlineLevel="0" collapsed="false">
      <c r="A8213" s="25" t="s">
        <v>8476</v>
      </c>
      <c r="B8213" s="25" t="s">
        <v>102</v>
      </c>
      <c r="C8213" s="25" t="s">
        <v>111</v>
      </c>
      <c r="D8213" s="25" t="s">
        <v>116</v>
      </c>
      <c r="G8213" s="31"/>
      <c r="H8213" s="32"/>
      <c r="L8213" s="25" t="s">
        <v>170</v>
      </c>
      <c r="M8213" s="25" t="s">
        <v>171</v>
      </c>
      <c r="N8213" s="28" t="n">
        <v>1096</v>
      </c>
      <c r="O8213" s="25" t="s">
        <v>56</v>
      </c>
      <c r="P8213" s="29" t="n">
        <v>42792</v>
      </c>
      <c r="Q8213" s="33"/>
      <c r="R8213" s="34"/>
      <c r="S8213" s="28" t="n">
        <f aca="false">IF(O8213="Won",R8213,IF(O8213="Lost",0,N8213))</f>
        <v>1096</v>
      </c>
      <c r="T8213" s="30" t="str">
        <f aca="false">IF(AND(P8213&lt;&gt;"",Q8213&lt;&gt;""),Q8213-P8213,"")</f>
        <v/>
      </c>
      <c r="U8213" s="30" t="n">
        <f aca="false">IF(AND(O8213="Engaging",P8213&lt;&gt;""),'Leia-me'!$B$5-P8213,"")</f>
        <v>308</v>
      </c>
      <c r="V8213" s="25" t="str">
        <f aca="false">IF(O8213&lt;&gt;"Engaging","",IF(U8213&lt;='Leia-me'!$B$6,"Saudável",IF(U8213&lt;='Leia-me'!$B$7,"Esfriando",IF(U8213&lt;='Leia-me'!$B$8,"Última chance","Zumbi"))))</f>
        <v>Zumbi</v>
      </c>
      <c r="W8213" s="25" t="str">
        <f aca="false">IF(O8213="Won",1,IF(O8213="Lost",0,""))</f>
        <v/>
      </c>
      <c r="Y8213" s="25" t="str">
        <f aca="false">IF(E8213="","Sim","")</f>
        <v>Sim</v>
      </c>
    </row>
    <row r="8214" customFormat="false" ht="15" hidden="false" customHeight="false" outlineLevel="0" collapsed="false">
      <c r="A8214" s="25" t="s">
        <v>8477</v>
      </c>
      <c r="B8214" s="25" t="s">
        <v>102</v>
      </c>
      <c r="C8214" s="25" t="s">
        <v>111</v>
      </c>
      <c r="D8214" s="25" t="s">
        <v>116</v>
      </c>
      <c r="E8214" s="25" t="s">
        <v>1156</v>
      </c>
      <c r="F8214" s="25" t="s">
        <v>185</v>
      </c>
      <c r="G8214" s="26" t="n">
        <v>1242.32</v>
      </c>
      <c r="H8214" s="27" t="n">
        <v>3027</v>
      </c>
      <c r="I8214" s="25" t="s">
        <v>147</v>
      </c>
      <c r="J8214" s="25" t="s">
        <v>193</v>
      </c>
      <c r="K8214" s="25" t="n">
        <v>1993</v>
      </c>
      <c r="L8214" s="25" t="s">
        <v>160</v>
      </c>
      <c r="M8214" s="25" t="s">
        <v>149</v>
      </c>
      <c r="N8214" s="28" t="n">
        <v>3393</v>
      </c>
      <c r="O8214" s="25" t="s">
        <v>56</v>
      </c>
      <c r="P8214" s="29" t="n">
        <v>42792</v>
      </c>
      <c r="Q8214" s="33"/>
      <c r="R8214" s="34"/>
      <c r="S8214" s="28" t="n">
        <f aca="false">IF(O8214="Won",R8214,IF(O8214="Lost",0,N8214))</f>
        <v>3393</v>
      </c>
      <c r="T8214" s="30" t="str">
        <f aca="false">IF(AND(P8214&lt;&gt;"",Q8214&lt;&gt;""),Q8214-P8214,"")</f>
        <v/>
      </c>
      <c r="U8214" s="30" t="n">
        <f aca="false">IF(AND(O8214="Engaging",P8214&lt;&gt;""),'Leia-me'!$B$5-P8214,"")</f>
        <v>308</v>
      </c>
      <c r="V8214" s="25" t="str">
        <f aca="false">IF(O8214&lt;&gt;"Engaging","",IF(U8214&lt;='Leia-me'!$B$6,"Saudável",IF(U8214&lt;='Leia-me'!$B$7,"Esfriando",IF(U8214&lt;='Leia-me'!$B$8,"Última chance","Zumbi"))))</f>
        <v>Zumbi</v>
      </c>
      <c r="W8214" s="25" t="str">
        <f aca="false">IF(O8214="Won",1,IF(O8214="Lost",0,""))</f>
        <v/>
      </c>
      <c r="Y8214" s="25" t="str">
        <f aca="false">IF(E8214="","Sim","")</f>
        <v/>
      </c>
    </row>
    <row r="8215" customFormat="false" ht="15" hidden="false" customHeight="false" outlineLevel="0" collapsed="false">
      <c r="A8215" s="25" t="s">
        <v>8478</v>
      </c>
      <c r="B8215" s="25" t="s">
        <v>102</v>
      </c>
      <c r="C8215" s="25" t="s">
        <v>111</v>
      </c>
      <c r="D8215" s="25" t="s">
        <v>116</v>
      </c>
      <c r="E8215" s="25" t="s">
        <v>2484</v>
      </c>
      <c r="F8215" s="25" t="s">
        <v>155</v>
      </c>
      <c r="G8215" s="26" t="n">
        <v>1825.82</v>
      </c>
      <c r="H8215" s="27" t="n">
        <v>5595</v>
      </c>
      <c r="I8215" s="25" t="s">
        <v>147</v>
      </c>
      <c r="J8215" s="25" t="s">
        <v>156</v>
      </c>
      <c r="K8215" s="25" t="n">
        <v>1995</v>
      </c>
      <c r="L8215" s="25" t="s">
        <v>170</v>
      </c>
      <c r="M8215" s="25" t="s">
        <v>171</v>
      </c>
      <c r="N8215" s="28" t="n">
        <v>1096</v>
      </c>
      <c r="O8215" s="25" t="s">
        <v>55</v>
      </c>
      <c r="P8215" s="29" t="n">
        <v>42792</v>
      </c>
      <c r="Q8215" s="29" t="n">
        <v>42912</v>
      </c>
      <c r="R8215" s="28" t="n">
        <v>0</v>
      </c>
      <c r="S8215" s="28" t="n">
        <f aca="false">IF(O8215="Won",R8215,IF(O8215="Lost",0,N8215))</f>
        <v>0</v>
      </c>
      <c r="T8215" s="30" t="n">
        <f aca="false">IF(AND(P8215&lt;&gt;"",Q8215&lt;&gt;""),Q8215-P8215,"")</f>
        <v>120</v>
      </c>
      <c r="U8215" s="30" t="str">
        <f aca="false">IF(AND(O8215="Engaging",P8215&lt;&gt;""),'Leia-me'!$B$5-P8215,"")</f>
        <v/>
      </c>
      <c r="V8215" s="25" t="str">
        <f aca="false">IF(O8215&lt;&gt;"Engaging","",IF(U8215&lt;='Leia-me'!$B$6,"Saudável",IF(U8215&lt;='Leia-me'!$B$7,"Esfriando",IF(U8215&lt;='Leia-me'!$B$8,"Última chance","Zumbi"))))</f>
        <v/>
      </c>
      <c r="W8215" s="25" t="n">
        <f aca="false">IF(O8215="Won",1,IF(O8215="Lost",0,""))</f>
        <v>0</v>
      </c>
      <c r="Y8215" s="25" t="str">
        <f aca="false">IF(E8215="","Sim","")</f>
        <v/>
      </c>
    </row>
    <row r="8216" customFormat="false" ht="15" hidden="false" customHeight="false" outlineLevel="0" collapsed="false">
      <c r="A8216" s="25" t="s">
        <v>8479</v>
      </c>
      <c r="B8216" s="25" t="s">
        <v>102</v>
      </c>
      <c r="C8216" s="25" t="s">
        <v>111</v>
      </c>
      <c r="D8216" s="25" t="s">
        <v>116</v>
      </c>
      <c r="E8216" s="25" t="s">
        <v>636</v>
      </c>
      <c r="F8216" s="25" t="s">
        <v>267</v>
      </c>
      <c r="G8216" s="26" t="n">
        <v>405.59</v>
      </c>
      <c r="H8216" s="27" t="n">
        <v>1179</v>
      </c>
      <c r="I8216" s="25" t="s">
        <v>637</v>
      </c>
      <c r="J8216" s="25" t="s">
        <v>266</v>
      </c>
      <c r="K8216" s="25" t="n">
        <v>1987</v>
      </c>
      <c r="L8216" s="25" t="s">
        <v>148</v>
      </c>
      <c r="M8216" s="25" t="s">
        <v>149</v>
      </c>
      <c r="N8216" s="28" t="n">
        <v>55</v>
      </c>
      <c r="O8216" s="25" t="s">
        <v>55</v>
      </c>
      <c r="P8216" s="29" t="n">
        <v>42792</v>
      </c>
      <c r="Q8216" s="29" t="n">
        <v>42858</v>
      </c>
      <c r="R8216" s="28" t="n">
        <v>0</v>
      </c>
      <c r="S8216" s="28" t="n">
        <f aca="false">IF(O8216="Won",R8216,IF(O8216="Lost",0,N8216))</f>
        <v>0</v>
      </c>
      <c r="T8216" s="30" t="n">
        <f aca="false">IF(AND(P8216&lt;&gt;"",Q8216&lt;&gt;""),Q8216-P8216,"")</f>
        <v>66</v>
      </c>
      <c r="U8216" s="30" t="str">
        <f aca="false">IF(AND(O8216="Engaging",P8216&lt;&gt;""),'Leia-me'!$B$5-P8216,"")</f>
        <v/>
      </c>
      <c r="V8216" s="25" t="str">
        <f aca="false">IF(O8216&lt;&gt;"Engaging","",IF(U8216&lt;='Leia-me'!$B$6,"Saudável",IF(U8216&lt;='Leia-me'!$B$7,"Esfriando",IF(U8216&lt;='Leia-me'!$B$8,"Última chance","Zumbi"))))</f>
        <v/>
      </c>
      <c r="W8216" s="25" t="n">
        <f aca="false">IF(O8216="Won",1,IF(O8216="Lost",0,""))</f>
        <v>0</v>
      </c>
      <c r="Y8216" s="25" t="str">
        <f aca="false">IF(E8216="","Sim","")</f>
        <v/>
      </c>
    </row>
    <row r="8217" customFormat="false" ht="15" hidden="false" customHeight="false" outlineLevel="0" collapsed="false">
      <c r="A8217" s="25" t="s">
        <v>8480</v>
      </c>
      <c r="B8217" s="25" t="s">
        <v>102</v>
      </c>
      <c r="C8217" s="25" t="s">
        <v>111</v>
      </c>
      <c r="D8217" s="25" t="s">
        <v>116</v>
      </c>
      <c r="G8217" s="31"/>
      <c r="H8217" s="32"/>
      <c r="L8217" s="25" t="s">
        <v>170</v>
      </c>
      <c r="M8217" s="25" t="s">
        <v>171</v>
      </c>
      <c r="N8217" s="28" t="n">
        <v>1096</v>
      </c>
      <c r="O8217" s="25" t="s">
        <v>56</v>
      </c>
      <c r="P8217" s="29" t="n">
        <v>42793</v>
      </c>
      <c r="Q8217" s="33"/>
      <c r="R8217" s="34"/>
      <c r="S8217" s="28" t="n">
        <f aca="false">IF(O8217="Won",R8217,IF(O8217="Lost",0,N8217))</f>
        <v>1096</v>
      </c>
      <c r="T8217" s="30" t="str">
        <f aca="false">IF(AND(P8217&lt;&gt;"",Q8217&lt;&gt;""),Q8217-P8217,"")</f>
        <v/>
      </c>
      <c r="U8217" s="30" t="n">
        <f aca="false">IF(AND(O8217="Engaging",P8217&lt;&gt;""),'Leia-me'!$B$5-P8217,"")</f>
        <v>307</v>
      </c>
      <c r="V8217" s="25" t="str">
        <f aca="false">IF(O8217&lt;&gt;"Engaging","",IF(U8217&lt;='Leia-me'!$B$6,"Saudável",IF(U8217&lt;='Leia-me'!$B$7,"Esfriando",IF(U8217&lt;='Leia-me'!$B$8,"Última chance","Zumbi"))))</f>
        <v>Zumbi</v>
      </c>
      <c r="W8217" s="25" t="str">
        <f aca="false">IF(O8217="Won",1,IF(O8217="Lost",0,""))</f>
        <v/>
      </c>
      <c r="Y8217" s="25" t="str">
        <f aca="false">IF(E8217="","Sim","")</f>
        <v>Sim</v>
      </c>
    </row>
    <row r="8218" customFormat="false" ht="15" hidden="false" customHeight="false" outlineLevel="0" collapsed="false">
      <c r="A8218" s="25" t="s">
        <v>8481</v>
      </c>
      <c r="B8218" s="25" t="s">
        <v>102</v>
      </c>
      <c r="C8218" s="25" t="s">
        <v>111</v>
      </c>
      <c r="D8218" s="25" t="s">
        <v>116</v>
      </c>
      <c r="E8218" s="25" t="s">
        <v>663</v>
      </c>
      <c r="F8218" s="25" t="s">
        <v>146</v>
      </c>
      <c r="G8218" s="26" t="n">
        <v>326.82</v>
      </c>
      <c r="H8218" s="27" t="n">
        <v>1016</v>
      </c>
      <c r="I8218" s="25" t="s">
        <v>147</v>
      </c>
      <c r="K8218" s="25" t="n">
        <v>1991</v>
      </c>
      <c r="L8218" s="25" t="s">
        <v>148</v>
      </c>
      <c r="M8218" s="25" t="s">
        <v>149</v>
      </c>
      <c r="N8218" s="28" t="n">
        <v>55</v>
      </c>
      <c r="O8218" s="25" t="s">
        <v>56</v>
      </c>
      <c r="P8218" s="29" t="n">
        <v>42794</v>
      </c>
      <c r="Q8218" s="33"/>
      <c r="R8218" s="34"/>
      <c r="S8218" s="28" t="n">
        <f aca="false">IF(O8218="Won",R8218,IF(O8218="Lost",0,N8218))</f>
        <v>55</v>
      </c>
      <c r="T8218" s="30" t="str">
        <f aca="false">IF(AND(P8218&lt;&gt;"",Q8218&lt;&gt;""),Q8218-P8218,"")</f>
        <v/>
      </c>
      <c r="U8218" s="30" t="n">
        <f aca="false">IF(AND(O8218="Engaging",P8218&lt;&gt;""),'Leia-me'!$B$5-P8218,"")</f>
        <v>306</v>
      </c>
      <c r="V8218" s="25" t="str">
        <f aca="false">IF(O8218&lt;&gt;"Engaging","",IF(U8218&lt;='Leia-me'!$B$6,"Saudável",IF(U8218&lt;='Leia-me'!$B$7,"Esfriando",IF(U8218&lt;='Leia-me'!$B$8,"Última chance","Zumbi"))))</f>
        <v>Zumbi</v>
      </c>
      <c r="W8218" s="25" t="str">
        <f aca="false">IF(O8218="Won",1,IF(O8218="Lost",0,""))</f>
        <v/>
      </c>
      <c r="Y8218" s="25" t="str">
        <f aca="false">IF(E8218="","Sim","")</f>
        <v/>
      </c>
    </row>
    <row r="8219" customFormat="false" ht="15" hidden="false" customHeight="false" outlineLevel="0" collapsed="false">
      <c r="A8219" s="25" t="s">
        <v>8482</v>
      </c>
      <c r="B8219" s="25" t="s">
        <v>102</v>
      </c>
      <c r="C8219" s="25" t="s">
        <v>111</v>
      </c>
      <c r="D8219" s="25" t="s">
        <v>116</v>
      </c>
      <c r="E8219" s="25" t="s">
        <v>5204</v>
      </c>
      <c r="F8219" s="25" t="s">
        <v>155</v>
      </c>
      <c r="G8219" s="26" t="n">
        <v>1188.42</v>
      </c>
      <c r="H8219" s="27" t="n">
        <v>3015</v>
      </c>
      <c r="I8219" s="25" t="s">
        <v>147</v>
      </c>
      <c r="K8219" s="25" t="n">
        <v>1994</v>
      </c>
      <c r="L8219" s="25" t="s">
        <v>170</v>
      </c>
      <c r="M8219" s="25" t="s">
        <v>171</v>
      </c>
      <c r="N8219" s="28" t="n">
        <v>1096</v>
      </c>
      <c r="O8219" s="25" t="s">
        <v>54</v>
      </c>
      <c r="P8219" s="29" t="n">
        <v>42795</v>
      </c>
      <c r="Q8219" s="29" t="n">
        <v>42815</v>
      </c>
      <c r="R8219" s="28" t="n">
        <v>1025</v>
      </c>
      <c r="S8219" s="28" t="n">
        <f aca="false">IF(O8219="Won",R8219,IF(O8219="Lost",0,N8219))</f>
        <v>1025</v>
      </c>
      <c r="T8219" s="30" t="n">
        <f aca="false">IF(AND(P8219&lt;&gt;"",Q8219&lt;&gt;""),Q8219-P8219,"")</f>
        <v>20</v>
      </c>
      <c r="U8219" s="30" t="str">
        <f aca="false">IF(AND(O8219="Engaging",P8219&lt;&gt;""),'Leia-me'!$B$5-P8219,"")</f>
        <v/>
      </c>
      <c r="V8219" s="25" t="str">
        <f aca="false">IF(O8219&lt;&gt;"Engaging","",IF(U8219&lt;='Leia-me'!$B$6,"Saudável",IF(U8219&lt;='Leia-me'!$B$7,"Esfriando",IF(U8219&lt;='Leia-me'!$B$8,"Última chance","Zumbi"))))</f>
        <v/>
      </c>
      <c r="W8219" s="25" t="n">
        <f aca="false">IF(O8219="Won",1,IF(O8219="Lost",0,""))</f>
        <v>1</v>
      </c>
      <c r="Y8219" s="25" t="str">
        <f aca="false">IF(E8219="","Sim","")</f>
        <v/>
      </c>
    </row>
    <row r="8220" customFormat="false" ht="15" hidden="false" customHeight="false" outlineLevel="0" collapsed="false">
      <c r="A8220" s="25" t="s">
        <v>8483</v>
      </c>
      <c r="B8220" s="25" t="s">
        <v>102</v>
      </c>
      <c r="C8220" s="25" t="s">
        <v>111</v>
      </c>
      <c r="D8220" s="25" t="s">
        <v>116</v>
      </c>
      <c r="E8220" s="25" t="s">
        <v>636</v>
      </c>
      <c r="F8220" s="25" t="s">
        <v>267</v>
      </c>
      <c r="G8220" s="26" t="n">
        <v>405.59</v>
      </c>
      <c r="H8220" s="27" t="n">
        <v>1179</v>
      </c>
      <c r="I8220" s="25" t="s">
        <v>637</v>
      </c>
      <c r="J8220" s="25" t="s">
        <v>266</v>
      </c>
      <c r="K8220" s="25" t="n">
        <v>1987</v>
      </c>
      <c r="L8220" s="25" t="s">
        <v>170</v>
      </c>
      <c r="M8220" s="25" t="s">
        <v>171</v>
      </c>
      <c r="N8220" s="28" t="n">
        <v>1096</v>
      </c>
      <c r="O8220" s="25" t="s">
        <v>54</v>
      </c>
      <c r="P8220" s="29" t="n">
        <v>42796</v>
      </c>
      <c r="Q8220" s="29" t="n">
        <v>42861</v>
      </c>
      <c r="R8220" s="28" t="n">
        <v>1102</v>
      </c>
      <c r="S8220" s="28" t="n">
        <f aca="false">IF(O8220="Won",R8220,IF(O8220="Lost",0,N8220))</f>
        <v>1102</v>
      </c>
      <c r="T8220" s="30" t="n">
        <f aca="false">IF(AND(P8220&lt;&gt;"",Q8220&lt;&gt;""),Q8220-P8220,"")</f>
        <v>65</v>
      </c>
      <c r="U8220" s="30" t="str">
        <f aca="false">IF(AND(O8220="Engaging",P8220&lt;&gt;""),'Leia-me'!$B$5-P8220,"")</f>
        <v/>
      </c>
      <c r="V8220" s="25" t="str">
        <f aca="false">IF(O8220&lt;&gt;"Engaging","",IF(U8220&lt;='Leia-me'!$B$6,"Saudável",IF(U8220&lt;='Leia-me'!$B$7,"Esfriando",IF(U8220&lt;='Leia-me'!$B$8,"Última chance","Zumbi"))))</f>
        <v/>
      </c>
      <c r="W8220" s="25" t="n">
        <f aca="false">IF(O8220="Won",1,IF(O8220="Lost",0,""))</f>
        <v>1</v>
      </c>
      <c r="Y8220" s="25" t="str">
        <f aca="false">IF(E8220="","Sim","")</f>
        <v/>
      </c>
    </row>
    <row r="8221" customFormat="false" ht="15" hidden="false" customHeight="false" outlineLevel="0" collapsed="false">
      <c r="A8221" s="25" t="s">
        <v>8484</v>
      </c>
      <c r="B8221" s="25" t="s">
        <v>102</v>
      </c>
      <c r="C8221" s="25" t="s">
        <v>111</v>
      </c>
      <c r="D8221" s="25" t="s">
        <v>116</v>
      </c>
      <c r="E8221" s="25" t="s">
        <v>665</v>
      </c>
      <c r="F8221" s="25" t="s">
        <v>211</v>
      </c>
      <c r="G8221" s="26" t="n">
        <v>4968.91</v>
      </c>
      <c r="H8221" s="27" t="n">
        <v>7523</v>
      </c>
      <c r="I8221" s="25" t="s">
        <v>147</v>
      </c>
      <c r="K8221" s="25" t="n">
        <v>1990</v>
      </c>
      <c r="L8221" s="25" t="s">
        <v>170</v>
      </c>
      <c r="M8221" s="25" t="s">
        <v>171</v>
      </c>
      <c r="N8221" s="28" t="n">
        <v>1096</v>
      </c>
      <c r="O8221" s="25" t="s">
        <v>54</v>
      </c>
      <c r="P8221" s="29" t="n">
        <v>42797</v>
      </c>
      <c r="Q8221" s="29" t="n">
        <v>42807</v>
      </c>
      <c r="R8221" s="28" t="n">
        <v>1057</v>
      </c>
      <c r="S8221" s="28" t="n">
        <f aca="false">IF(O8221="Won",R8221,IF(O8221="Lost",0,N8221))</f>
        <v>1057</v>
      </c>
      <c r="T8221" s="30" t="n">
        <f aca="false">IF(AND(P8221&lt;&gt;"",Q8221&lt;&gt;""),Q8221-P8221,"")</f>
        <v>10</v>
      </c>
      <c r="U8221" s="30" t="str">
        <f aca="false">IF(AND(O8221="Engaging",P8221&lt;&gt;""),'Leia-me'!$B$5-P8221,"")</f>
        <v/>
      </c>
      <c r="V8221" s="25" t="str">
        <f aca="false">IF(O8221&lt;&gt;"Engaging","",IF(U8221&lt;='Leia-me'!$B$6,"Saudável",IF(U8221&lt;='Leia-me'!$B$7,"Esfriando",IF(U8221&lt;='Leia-me'!$B$8,"Última chance","Zumbi"))))</f>
        <v/>
      </c>
      <c r="W8221" s="25" t="n">
        <f aca="false">IF(O8221="Won",1,IF(O8221="Lost",0,""))</f>
        <v>1</v>
      </c>
      <c r="Y8221" s="25" t="str">
        <f aca="false">IF(E8221="","Sim","")</f>
        <v/>
      </c>
    </row>
    <row r="8222" customFormat="false" ht="15" hidden="false" customHeight="false" outlineLevel="0" collapsed="false">
      <c r="A8222" s="25" t="s">
        <v>8485</v>
      </c>
      <c r="B8222" s="25" t="s">
        <v>102</v>
      </c>
      <c r="C8222" s="25" t="s">
        <v>111</v>
      </c>
      <c r="D8222" s="25" t="s">
        <v>116</v>
      </c>
      <c r="E8222" s="25" t="s">
        <v>1351</v>
      </c>
      <c r="F8222" s="25" t="s">
        <v>177</v>
      </c>
      <c r="G8222" s="26" t="n">
        <v>7537.24</v>
      </c>
      <c r="H8222" s="27" t="n">
        <v>20293</v>
      </c>
      <c r="I8222" s="25" t="s">
        <v>147</v>
      </c>
      <c r="K8222" s="25" t="n">
        <v>1993</v>
      </c>
      <c r="L8222" s="25" t="s">
        <v>186</v>
      </c>
      <c r="M8222" s="25" t="s">
        <v>171</v>
      </c>
      <c r="N8222" s="28" t="n">
        <v>550</v>
      </c>
      <c r="O8222" s="25" t="s">
        <v>55</v>
      </c>
      <c r="P8222" s="29" t="n">
        <v>42798</v>
      </c>
      <c r="Q8222" s="29" t="n">
        <v>42875</v>
      </c>
      <c r="R8222" s="28" t="n">
        <v>0</v>
      </c>
      <c r="S8222" s="28" t="n">
        <f aca="false">IF(O8222="Won",R8222,IF(O8222="Lost",0,N8222))</f>
        <v>0</v>
      </c>
      <c r="T8222" s="30" t="n">
        <f aca="false">IF(AND(P8222&lt;&gt;"",Q8222&lt;&gt;""),Q8222-P8222,"")</f>
        <v>77</v>
      </c>
      <c r="U8222" s="30" t="str">
        <f aca="false">IF(AND(O8222="Engaging",P8222&lt;&gt;""),'Leia-me'!$B$5-P8222,"")</f>
        <v/>
      </c>
      <c r="V8222" s="25" t="str">
        <f aca="false">IF(O8222&lt;&gt;"Engaging","",IF(U8222&lt;='Leia-me'!$B$6,"Saudável",IF(U8222&lt;='Leia-me'!$B$7,"Esfriando",IF(U8222&lt;='Leia-me'!$B$8,"Última chance","Zumbi"))))</f>
        <v/>
      </c>
      <c r="W8222" s="25" t="n">
        <f aca="false">IF(O8222="Won",1,IF(O8222="Lost",0,""))</f>
        <v>0</v>
      </c>
      <c r="Y8222" s="25" t="str">
        <f aca="false">IF(E8222="","Sim","")</f>
        <v/>
      </c>
    </row>
    <row r="8223" customFormat="false" ht="15" hidden="false" customHeight="false" outlineLevel="0" collapsed="false">
      <c r="A8223" s="25" t="s">
        <v>8486</v>
      </c>
      <c r="B8223" s="25" t="s">
        <v>102</v>
      </c>
      <c r="C8223" s="25" t="s">
        <v>111</v>
      </c>
      <c r="D8223" s="25" t="s">
        <v>116</v>
      </c>
      <c r="E8223" s="25" t="s">
        <v>2739</v>
      </c>
      <c r="F8223" s="25" t="s">
        <v>159</v>
      </c>
      <c r="G8223" s="26" t="n">
        <v>2871.35</v>
      </c>
      <c r="H8223" s="27" t="n">
        <v>9561</v>
      </c>
      <c r="I8223" s="25" t="s">
        <v>147</v>
      </c>
      <c r="K8223" s="25" t="n">
        <v>1983</v>
      </c>
      <c r="L8223" s="25" t="s">
        <v>186</v>
      </c>
      <c r="M8223" s="25" t="s">
        <v>171</v>
      </c>
      <c r="N8223" s="28" t="n">
        <v>550</v>
      </c>
      <c r="O8223" s="25" t="s">
        <v>54</v>
      </c>
      <c r="P8223" s="29" t="n">
        <v>42800</v>
      </c>
      <c r="Q8223" s="29" t="n">
        <v>42887</v>
      </c>
      <c r="R8223" s="28" t="n">
        <v>584</v>
      </c>
      <c r="S8223" s="28" t="n">
        <f aca="false">IF(O8223="Won",R8223,IF(O8223="Lost",0,N8223))</f>
        <v>584</v>
      </c>
      <c r="T8223" s="30" t="n">
        <f aca="false">IF(AND(P8223&lt;&gt;"",Q8223&lt;&gt;""),Q8223-P8223,"")</f>
        <v>87</v>
      </c>
      <c r="U8223" s="30" t="str">
        <f aca="false">IF(AND(O8223="Engaging",P8223&lt;&gt;""),'Leia-me'!$B$5-P8223,"")</f>
        <v/>
      </c>
      <c r="V8223" s="25" t="str">
        <f aca="false">IF(O8223&lt;&gt;"Engaging","",IF(U8223&lt;='Leia-me'!$B$6,"Saudável",IF(U8223&lt;='Leia-me'!$B$7,"Esfriando",IF(U8223&lt;='Leia-me'!$B$8,"Última chance","Zumbi"))))</f>
        <v/>
      </c>
      <c r="W8223" s="25" t="n">
        <f aca="false">IF(O8223="Won",1,IF(O8223="Lost",0,""))</f>
        <v>1</v>
      </c>
      <c r="Y8223" s="25" t="str">
        <f aca="false">IF(E8223="","Sim","")</f>
        <v/>
      </c>
    </row>
    <row r="8224" customFormat="false" ht="15" hidden="false" customHeight="false" outlineLevel="0" collapsed="false">
      <c r="A8224" s="25" t="s">
        <v>8487</v>
      </c>
      <c r="B8224" s="25" t="s">
        <v>102</v>
      </c>
      <c r="C8224" s="25" t="s">
        <v>111</v>
      </c>
      <c r="D8224" s="25" t="s">
        <v>116</v>
      </c>
      <c r="E8224" s="25" t="s">
        <v>1789</v>
      </c>
      <c r="F8224" s="25" t="s">
        <v>211</v>
      </c>
      <c r="G8224" s="26" t="n">
        <v>497.11</v>
      </c>
      <c r="H8224" s="27" t="n">
        <v>1588</v>
      </c>
      <c r="I8224" s="25" t="s">
        <v>147</v>
      </c>
      <c r="K8224" s="25" t="n">
        <v>2009</v>
      </c>
      <c r="L8224" s="25" t="s">
        <v>170</v>
      </c>
      <c r="M8224" s="25" t="s">
        <v>171</v>
      </c>
      <c r="N8224" s="28" t="n">
        <v>1096</v>
      </c>
      <c r="O8224" s="25" t="s">
        <v>56</v>
      </c>
      <c r="P8224" s="29" t="n">
        <v>42801</v>
      </c>
      <c r="Q8224" s="33"/>
      <c r="R8224" s="34"/>
      <c r="S8224" s="28" t="n">
        <f aca="false">IF(O8224="Won",R8224,IF(O8224="Lost",0,N8224))</f>
        <v>1096</v>
      </c>
      <c r="T8224" s="30" t="str">
        <f aca="false">IF(AND(P8224&lt;&gt;"",Q8224&lt;&gt;""),Q8224-P8224,"")</f>
        <v/>
      </c>
      <c r="U8224" s="30" t="n">
        <f aca="false">IF(AND(O8224="Engaging",P8224&lt;&gt;""),'Leia-me'!$B$5-P8224,"")</f>
        <v>299</v>
      </c>
      <c r="V8224" s="25" t="str">
        <f aca="false">IF(O8224&lt;&gt;"Engaging","",IF(U8224&lt;='Leia-me'!$B$6,"Saudável",IF(U8224&lt;='Leia-me'!$B$7,"Esfriando",IF(U8224&lt;='Leia-me'!$B$8,"Última chance","Zumbi"))))</f>
        <v>Zumbi</v>
      </c>
      <c r="W8224" s="25" t="str">
        <f aca="false">IF(O8224="Won",1,IF(O8224="Lost",0,""))</f>
        <v/>
      </c>
      <c r="Y8224" s="25" t="str">
        <f aca="false">IF(E8224="","Sim","")</f>
        <v/>
      </c>
    </row>
    <row r="8225" customFormat="false" ht="15" hidden="false" customHeight="false" outlineLevel="0" collapsed="false">
      <c r="A8225" s="25" t="s">
        <v>8488</v>
      </c>
      <c r="B8225" s="25" t="s">
        <v>102</v>
      </c>
      <c r="C8225" s="25" t="s">
        <v>111</v>
      </c>
      <c r="D8225" s="25" t="s">
        <v>116</v>
      </c>
      <c r="E8225" s="25" t="s">
        <v>449</v>
      </c>
      <c r="F8225" s="25" t="s">
        <v>192</v>
      </c>
      <c r="G8225" s="26" t="n">
        <v>98.79</v>
      </c>
      <c r="H8225" s="27" t="n">
        <v>96</v>
      </c>
      <c r="I8225" s="25" t="s">
        <v>147</v>
      </c>
      <c r="J8225" s="25" t="s">
        <v>445</v>
      </c>
      <c r="K8225" s="25" t="n">
        <v>2013</v>
      </c>
      <c r="L8225" s="25" t="s">
        <v>1834</v>
      </c>
      <c r="M8225" s="25" t="s">
        <v>171</v>
      </c>
      <c r="N8225" s="28" t="n">
        <v>4821</v>
      </c>
      <c r="O8225" s="25" t="s">
        <v>54</v>
      </c>
      <c r="P8225" s="29" t="n">
        <v>42803</v>
      </c>
      <c r="Q8225" s="29" t="n">
        <v>42895</v>
      </c>
      <c r="R8225" s="28" t="n">
        <v>4342</v>
      </c>
      <c r="S8225" s="28" t="n">
        <f aca="false">IF(O8225="Won",R8225,IF(O8225="Lost",0,N8225))</f>
        <v>4342</v>
      </c>
      <c r="T8225" s="30" t="n">
        <f aca="false">IF(AND(P8225&lt;&gt;"",Q8225&lt;&gt;""),Q8225-P8225,"")</f>
        <v>92</v>
      </c>
      <c r="U8225" s="30" t="str">
        <f aca="false">IF(AND(O8225="Engaging",P8225&lt;&gt;""),'Leia-me'!$B$5-P8225,"")</f>
        <v/>
      </c>
      <c r="V8225" s="25" t="str">
        <f aca="false">IF(O8225&lt;&gt;"Engaging","",IF(U8225&lt;='Leia-me'!$B$6,"Saudável",IF(U8225&lt;='Leia-me'!$B$7,"Esfriando",IF(U8225&lt;='Leia-me'!$B$8,"Última chance","Zumbi"))))</f>
        <v/>
      </c>
      <c r="W8225" s="25" t="n">
        <f aca="false">IF(O8225="Won",1,IF(O8225="Lost",0,""))</f>
        <v>1</v>
      </c>
      <c r="X8225" s="25" t="s">
        <v>1835</v>
      </c>
      <c r="Y8225" s="25" t="str">
        <f aca="false">IF(E8225="","Sim","")</f>
        <v/>
      </c>
    </row>
    <row r="8226" customFormat="false" ht="15" hidden="false" customHeight="false" outlineLevel="0" collapsed="false">
      <c r="A8226" s="25" t="s">
        <v>8489</v>
      </c>
      <c r="B8226" s="25" t="s">
        <v>102</v>
      </c>
      <c r="C8226" s="25" t="s">
        <v>111</v>
      </c>
      <c r="D8226" s="25" t="s">
        <v>116</v>
      </c>
      <c r="E8226" s="25" t="s">
        <v>494</v>
      </c>
      <c r="F8226" s="25" t="s">
        <v>192</v>
      </c>
      <c r="G8226" s="26" t="n">
        <v>11698.03</v>
      </c>
      <c r="H8226" s="27" t="n">
        <v>34288</v>
      </c>
      <c r="I8226" s="25" t="s">
        <v>147</v>
      </c>
      <c r="K8226" s="25" t="n">
        <v>1982</v>
      </c>
      <c r="L8226" s="25" t="s">
        <v>178</v>
      </c>
      <c r="M8226" s="25" t="s">
        <v>171</v>
      </c>
      <c r="N8226" s="28" t="n">
        <v>5482</v>
      </c>
      <c r="O8226" s="25" t="s">
        <v>55</v>
      </c>
      <c r="P8226" s="29" t="n">
        <v>42804</v>
      </c>
      <c r="Q8226" s="29" t="n">
        <v>42814</v>
      </c>
      <c r="R8226" s="28" t="n">
        <v>0</v>
      </c>
      <c r="S8226" s="28" t="n">
        <f aca="false">IF(O8226="Won",R8226,IF(O8226="Lost",0,N8226))</f>
        <v>0</v>
      </c>
      <c r="T8226" s="30" t="n">
        <f aca="false">IF(AND(P8226&lt;&gt;"",Q8226&lt;&gt;""),Q8226-P8226,"")</f>
        <v>10</v>
      </c>
      <c r="U8226" s="30" t="str">
        <f aca="false">IF(AND(O8226="Engaging",P8226&lt;&gt;""),'Leia-me'!$B$5-P8226,"")</f>
        <v/>
      </c>
      <c r="V8226" s="25" t="str">
        <f aca="false">IF(O8226&lt;&gt;"Engaging","",IF(U8226&lt;='Leia-me'!$B$6,"Saudável",IF(U8226&lt;='Leia-me'!$B$7,"Esfriando",IF(U8226&lt;='Leia-me'!$B$8,"Última chance","Zumbi"))))</f>
        <v/>
      </c>
      <c r="W8226" s="25" t="n">
        <f aca="false">IF(O8226="Won",1,IF(O8226="Lost",0,""))</f>
        <v>0</v>
      </c>
      <c r="Y8226" s="25" t="str">
        <f aca="false">IF(E8226="","Sim","")</f>
        <v/>
      </c>
    </row>
    <row r="8227" customFormat="false" ht="15" hidden="false" customHeight="false" outlineLevel="0" collapsed="false">
      <c r="A8227" s="25" t="s">
        <v>8490</v>
      </c>
      <c r="B8227" s="25" t="s">
        <v>102</v>
      </c>
      <c r="C8227" s="25" t="s">
        <v>111</v>
      </c>
      <c r="D8227" s="25" t="s">
        <v>116</v>
      </c>
      <c r="E8227" s="25" t="s">
        <v>3075</v>
      </c>
      <c r="F8227" s="25" t="s">
        <v>165</v>
      </c>
      <c r="G8227" s="26" t="n">
        <v>4269.9</v>
      </c>
      <c r="H8227" s="27" t="n">
        <v>6472</v>
      </c>
      <c r="I8227" s="25" t="s">
        <v>147</v>
      </c>
      <c r="J8227" s="25" t="s">
        <v>1347</v>
      </c>
      <c r="K8227" s="25" t="n">
        <v>1993</v>
      </c>
      <c r="L8227" s="25" t="s">
        <v>186</v>
      </c>
      <c r="M8227" s="25" t="s">
        <v>171</v>
      </c>
      <c r="N8227" s="28" t="n">
        <v>550</v>
      </c>
      <c r="O8227" s="25" t="s">
        <v>55</v>
      </c>
      <c r="P8227" s="29" t="n">
        <v>42805</v>
      </c>
      <c r="Q8227" s="29" t="n">
        <v>42912</v>
      </c>
      <c r="R8227" s="28" t="n">
        <v>0</v>
      </c>
      <c r="S8227" s="28" t="n">
        <f aca="false">IF(O8227="Won",R8227,IF(O8227="Lost",0,N8227))</f>
        <v>0</v>
      </c>
      <c r="T8227" s="30" t="n">
        <f aca="false">IF(AND(P8227&lt;&gt;"",Q8227&lt;&gt;""),Q8227-P8227,"")</f>
        <v>107</v>
      </c>
      <c r="U8227" s="30" t="str">
        <f aca="false">IF(AND(O8227="Engaging",P8227&lt;&gt;""),'Leia-me'!$B$5-P8227,"")</f>
        <v/>
      </c>
      <c r="V8227" s="25" t="str">
        <f aca="false">IF(O8227&lt;&gt;"Engaging","",IF(U8227&lt;='Leia-me'!$B$6,"Saudável",IF(U8227&lt;='Leia-me'!$B$7,"Esfriando",IF(U8227&lt;='Leia-me'!$B$8,"Última chance","Zumbi"))))</f>
        <v/>
      </c>
      <c r="W8227" s="25" t="n">
        <f aca="false">IF(O8227="Won",1,IF(O8227="Lost",0,""))</f>
        <v>0</v>
      </c>
      <c r="Y8227" s="25" t="str">
        <f aca="false">IF(E8227="","Sim","")</f>
        <v/>
      </c>
    </row>
    <row r="8228" customFormat="false" ht="15" hidden="false" customHeight="false" outlineLevel="0" collapsed="false">
      <c r="A8228" s="25" t="s">
        <v>8491</v>
      </c>
      <c r="B8228" s="25" t="s">
        <v>102</v>
      </c>
      <c r="C8228" s="25" t="s">
        <v>111</v>
      </c>
      <c r="D8228" s="25" t="s">
        <v>116</v>
      </c>
      <c r="E8228" s="25" t="s">
        <v>860</v>
      </c>
      <c r="F8228" s="25" t="s">
        <v>168</v>
      </c>
      <c r="G8228" s="26" t="n">
        <v>894.37</v>
      </c>
      <c r="H8228" s="27" t="n">
        <v>1593</v>
      </c>
      <c r="I8228" s="25" t="s">
        <v>861</v>
      </c>
      <c r="K8228" s="25" t="n">
        <v>2008</v>
      </c>
      <c r="L8228" s="25" t="s">
        <v>1834</v>
      </c>
      <c r="M8228" s="25" t="s">
        <v>171</v>
      </c>
      <c r="N8228" s="28" t="n">
        <v>4821</v>
      </c>
      <c r="O8228" s="25" t="s">
        <v>54</v>
      </c>
      <c r="P8228" s="29" t="n">
        <v>42805</v>
      </c>
      <c r="Q8228" s="29" t="n">
        <v>42877</v>
      </c>
      <c r="R8228" s="28" t="n">
        <v>5137</v>
      </c>
      <c r="S8228" s="28" t="n">
        <f aca="false">IF(O8228="Won",R8228,IF(O8228="Lost",0,N8228))</f>
        <v>5137</v>
      </c>
      <c r="T8228" s="30" t="n">
        <f aca="false">IF(AND(P8228&lt;&gt;"",Q8228&lt;&gt;""),Q8228-P8228,"")</f>
        <v>72</v>
      </c>
      <c r="U8228" s="30" t="str">
        <f aca="false">IF(AND(O8228="Engaging",P8228&lt;&gt;""),'Leia-me'!$B$5-P8228,"")</f>
        <v/>
      </c>
      <c r="V8228" s="25" t="str">
        <f aca="false">IF(O8228&lt;&gt;"Engaging","",IF(U8228&lt;='Leia-me'!$B$6,"Saudável",IF(U8228&lt;='Leia-me'!$B$7,"Esfriando",IF(U8228&lt;='Leia-me'!$B$8,"Última chance","Zumbi"))))</f>
        <v/>
      </c>
      <c r="W8228" s="25" t="n">
        <f aca="false">IF(O8228="Won",1,IF(O8228="Lost",0,""))</f>
        <v>1</v>
      </c>
      <c r="X8228" s="25" t="s">
        <v>1835</v>
      </c>
      <c r="Y8228" s="25" t="str">
        <f aca="false">IF(E8228="","Sim","")</f>
        <v/>
      </c>
    </row>
    <row r="8229" customFormat="false" ht="15" hidden="false" customHeight="false" outlineLevel="0" collapsed="false">
      <c r="A8229" s="25" t="s">
        <v>8492</v>
      </c>
      <c r="B8229" s="25" t="s">
        <v>102</v>
      </c>
      <c r="C8229" s="25" t="s">
        <v>111</v>
      </c>
      <c r="D8229" s="25" t="s">
        <v>116</v>
      </c>
      <c r="E8229" s="25" t="s">
        <v>156</v>
      </c>
      <c r="F8229" s="25" t="s">
        <v>155</v>
      </c>
      <c r="G8229" s="26" t="n">
        <v>1699.85</v>
      </c>
      <c r="H8229" s="27" t="n">
        <v>5108</v>
      </c>
      <c r="I8229" s="25" t="s">
        <v>147</v>
      </c>
      <c r="K8229" s="25" t="n">
        <v>1999</v>
      </c>
      <c r="L8229" s="25" t="s">
        <v>186</v>
      </c>
      <c r="M8229" s="25" t="s">
        <v>171</v>
      </c>
      <c r="N8229" s="28" t="n">
        <v>550</v>
      </c>
      <c r="O8229" s="25" t="s">
        <v>54</v>
      </c>
      <c r="P8229" s="29" t="n">
        <v>42806</v>
      </c>
      <c r="Q8229" s="29" t="n">
        <v>42821</v>
      </c>
      <c r="R8229" s="28" t="n">
        <v>491</v>
      </c>
      <c r="S8229" s="28" t="n">
        <f aca="false">IF(O8229="Won",R8229,IF(O8229="Lost",0,N8229))</f>
        <v>491</v>
      </c>
      <c r="T8229" s="30" t="n">
        <f aca="false">IF(AND(P8229&lt;&gt;"",Q8229&lt;&gt;""),Q8229-P8229,"")</f>
        <v>15</v>
      </c>
      <c r="U8229" s="30" t="str">
        <f aca="false">IF(AND(O8229="Engaging",P8229&lt;&gt;""),'Leia-me'!$B$5-P8229,"")</f>
        <v/>
      </c>
      <c r="V8229" s="25" t="str">
        <f aca="false">IF(O8229&lt;&gt;"Engaging","",IF(U8229&lt;='Leia-me'!$B$6,"Saudável",IF(U8229&lt;='Leia-me'!$B$7,"Esfriando",IF(U8229&lt;='Leia-me'!$B$8,"Última chance","Zumbi"))))</f>
        <v/>
      </c>
      <c r="W8229" s="25" t="n">
        <f aca="false">IF(O8229="Won",1,IF(O8229="Lost",0,""))</f>
        <v>1</v>
      </c>
      <c r="Y8229" s="25" t="str">
        <f aca="false">IF(E8229="","Sim","")</f>
        <v/>
      </c>
    </row>
    <row r="8230" customFormat="false" ht="15" hidden="false" customHeight="false" outlineLevel="0" collapsed="false">
      <c r="A8230" s="25" t="s">
        <v>8493</v>
      </c>
      <c r="B8230" s="25" t="s">
        <v>102</v>
      </c>
      <c r="C8230" s="25" t="s">
        <v>111</v>
      </c>
      <c r="D8230" s="25" t="s">
        <v>116</v>
      </c>
      <c r="E8230" s="25" t="s">
        <v>419</v>
      </c>
      <c r="F8230" s="25" t="s">
        <v>146</v>
      </c>
      <c r="G8230" s="26" t="n">
        <v>2741.37</v>
      </c>
      <c r="H8230" s="27" t="n">
        <v>9226</v>
      </c>
      <c r="I8230" s="25" t="s">
        <v>147</v>
      </c>
      <c r="K8230" s="25" t="n">
        <v>1985</v>
      </c>
      <c r="L8230" s="25" t="s">
        <v>1834</v>
      </c>
      <c r="M8230" s="25" t="s">
        <v>171</v>
      </c>
      <c r="N8230" s="28" t="n">
        <v>4821</v>
      </c>
      <c r="O8230" s="25" t="s">
        <v>54</v>
      </c>
      <c r="P8230" s="29" t="n">
        <v>42806</v>
      </c>
      <c r="Q8230" s="29" t="n">
        <v>42901</v>
      </c>
      <c r="R8230" s="28" t="n">
        <v>4281</v>
      </c>
      <c r="S8230" s="28" t="n">
        <f aca="false">IF(O8230="Won",R8230,IF(O8230="Lost",0,N8230))</f>
        <v>4281</v>
      </c>
      <c r="T8230" s="30" t="n">
        <f aca="false">IF(AND(P8230&lt;&gt;"",Q8230&lt;&gt;""),Q8230-P8230,"")</f>
        <v>95</v>
      </c>
      <c r="U8230" s="30" t="str">
        <f aca="false">IF(AND(O8230="Engaging",P8230&lt;&gt;""),'Leia-me'!$B$5-P8230,"")</f>
        <v/>
      </c>
      <c r="V8230" s="25" t="str">
        <f aca="false">IF(O8230&lt;&gt;"Engaging","",IF(U8230&lt;='Leia-me'!$B$6,"Saudável",IF(U8230&lt;='Leia-me'!$B$7,"Esfriando",IF(U8230&lt;='Leia-me'!$B$8,"Última chance","Zumbi"))))</f>
        <v/>
      </c>
      <c r="W8230" s="25" t="n">
        <f aca="false">IF(O8230="Won",1,IF(O8230="Lost",0,""))</f>
        <v>1</v>
      </c>
      <c r="X8230" s="25" t="s">
        <v>1835</v>
      </c>
      <c r="Y8230" s="25" t="str">
        <f aca="false">IF(E8230="","Sim","")</f>
        <v/>
      </c>
    </row>
    <row r="8231" customFormat="false" ht="15" hidden="false" customHeight="false" outlineLevel="0" collapsed="false">
      <c r="A8231" s="25" t="s">
        <v>8494</v>
      </c>
      <c r="B8231" s="25" t="s">
        <v>102</v>
      </c>
      <c r="C8231" s="25" t="s">
        <v>111</v>
      </c>
      <c r="D8231" s="25" t="s">
        <v>116</v>
      </c>
      <c r="E8231" s="25" t="s">
        <v>428</v>
      </c>
      <c r="F8231" s="25" t="s">
        <v>267</v>
      </c>
      <c r="G8231" s="26" t="n">
        <v>792.46</v>
      </c>
      <c r="H8231" s="27" t="n">
        <v>1299</v>
      </c>
      <c r="I8231" s="25" t="s">
        <v>147</v>
      </c>
      <c r="K8231" s="25" t="n">
        <v>1982</v>
      </c>
      <c r="L8231" s="25" t="s">
        <v>170</v>
      </c>
      <c r="M8231" s="25" t="s">
        <v>171</v>
      </c>
      <c r="N8231" s="28" t="n">
        <v>1096</v>
      </c>
      <c r="O8231" s="25" t="s">
        <v>54</v>
      </c>
      <c r="P8231" s="29" t="n">
        <v>42808</v>
      </c>
      <c r="Q8231" s="29" t="n">
        <v>42819</v>
      </c>
      <c r="R8231" s="28" t="n">
        <v>1019</v>
      </c>
      <c r="S8231" s="28" t="n">
        <f aca="false">IF(O8231="Won",R8231,IF(O8231="Lost",0,N8231))</f>
        <v>1019</v>
      </c>
      <c r="T8231" s="30" t="n">
        <f aca="false">IF(AND(P8231&lt;&gt;"",Q8231&lt;&gt;""),Q8231-P8231,"")</f>
        <v>11</v>
      </c>
      <c r="U8231" s="30" t="str">
        <f aca="false">IF(AND(O8231="Engaging",P8231&lt;&gt;""),'Leia-me'!$B$5-P8231,"")</f>
        <v/>
      </c>
      <c r="V8231" s="25" t="str">
        <f aca="false">IF(O8231&lt;&gt;"Engaging","",IF(U8231&lt;='Leia-me'!$B$6,"Saudável",IF(U8231&lt;='Leia-me'!$B$7,"Esfriando",IF(U8231&lt;='Leia-me'!$B$8,"Última chance","Zumbi"))))</f>
        <v/>
      </c>
      <c r="W8231" s="25" t="n">
        <f aca="false">IF(O8231="Won",1,IF(O8231="Lost",0,""))</f>
        <v>1</v>
      </c>
      <c r="Y8231" s="25" t="str">
        <f aca="false">IF(E8231="","Sim","")</f>
        <v/>
      </c>
    </row>
    <row r="8232" customFormat="false" ht="15" hidden="false" customHeight="false" outlineLevel="0" collapsed="false">
      <c r="A8232" s="25" t="s">
        <v>8495</v>
      </c>
      <c r="B8232" s="25" t="s">
        <v>102</v>
      </c>
      <c r="C8232" s="25" t="s">
        <v>111</v>
      </c>
      <c r="D8232" s="25" t="s">
        <v>116</v>
      </c>
      <c r="E8232" s="25" t="s">
        <v>1789</v>
      </c>
      <c r="F8232" s="25" t="s">
        <v>211</v>
      </c>
      <c r="G8232" s="26" t="n">
        <v>497.11</v>
      </c>
      <c r="H8232" s="27" t="n">
        <v>1588</v>
      </c>
      <c r="I8232" s="25" t="s">
        <v>147</v>
      </c>
      <c r="K8232" s="25" t="n">
        <v>2009</v>
      </c>
      <c r="L8232" s="25" t="s">
        <v>160</v>
      </c>
      <c r="M8232" s="25" t="s">
        <v>149</v>
      </c>
      <c r="N8232" s="28" t="n">
        <v>3393</v>
      </c>
      <c r="O8232" s="25" t="s">
        <v>54</v>
      </c>
      <c r="P8232" s="29" t="n">
        <v>42808</v>
      </c>
      <c r="Q8232" s="29" t="n">
        <v>42867</v>
      </c>
      <c r="R8232" s="28" t="n">
        <v>2798</v>
      </c>
      <c r="S8232" s="28" t="n">
        <f aca="false">IF(O8232="Won",R8232,IF(O8232="Lost",0,N8232))</f>
        <v>2798</v>
      </c>
      <c r="T8232" s="30" t="n">
        <f aca="false">IF(AND(P8232&lt;&gt;"",Q8232&lt;&gt;""),Q8232-P8232,"")</f>
        <v>59</v>
      </c>
      <c r="U8232" s="30" t="str">
        <f aca="false">IF(AND(O8232="Engaging",P8232&lt;&gt;""),'Leia-me'!$B$5-P8232,"")</f>
        <v/>
      </c>
      <c r="V8232" s="25" t="str">
        <f aca="false">IF(O8232&lt;&gt;"Engaging","",IF(U8232&lt;='Leia-me'!$B$6,"Saudável",IF(U8232&lt;='Leia-me'!$B$7,"Esfriando",IF(U8232&lt;='Leia-me'!$B$8,"Última chance","Zumbi"))))</f>
        <v/>
      </c>
      <c r="W8232" s="25" t="n">
        <f aca="false">IF(O8232="Won",1,IF(O8232="Lost",0,""))</f>
        <v>1</v>
      </c>
      <c r="Y8232" s="25" t="str">
        <f aca="false">IF(E8232="","Sim","")</f>
        <v/>
      </c>
    </row>
    <row r="8233" customFormat="false" ht="15" hidden="false" customHeight="false" outlineLevel="0" collapsed="false">
      <c r="A8233" s="25" t="s">
        <v>8496</v>
      </c>
      <c r="B8233" s="25" t="s">
        <v>102</v>
      </c>
      <c r="C8233" s="25" t="s">
        <v>111</v>
      </c>
      <c r="D8233" s="25" t="s">
        <v>116</v>
      </c>
      <c r="E8233" s="25" t="s">
        <v>1351</v>
      </c>
      <c r="F8233" s="25" t="s">
        <v>177</v>
      </c>
      <c r="G8233" s="26" t="n">
        <v>7537.24</v>
      </c>
      <c r="H8233" s="27" t="n">
        <v>20293</v>
      </c>
      <c r="I8233" s="25" t="s">
        <v>147</v>
      </c>
      <c r="K8233" s="25" t="n">
        <v>1993</v>
      </c>
      <c r="L8233" s="25" t="s">
        <v>170</v>
      </c>
      <c r="M8233" s="25" t="s">
        <v>171</v>
      </c>
      <c r="N8233" s="28" t="n">
        <v>1096</v>
      </c>
      <c r="O8233" s="25" t="s">
        <v>55</v>
      </c>
      <c r="P8233" s="29" t="n">
        <v>42809</v>
      </c>
      <c r="Q8233" s="29" t="n">
        <v>42885</v>
      </c>
      <c r="R8233" s="28" t="n">
        <v>0</v>
      </c>
      <c r="S8233" s="28" t="n">
        <f aca="false">IF(O8233="Won",R8233,IF(O8233="Lost",0,N8233))</f>
        <v>0</v>
      </c>
      <c r="T8233" s="30" t="n">
        <f aca="false">IF(AND(P8233&lt;&gt;"",Q8233&lt;&gt;""),Q8233-P8233,"")</f>
        <v>76</v>
      </c>
      <c r="U8233" s="30" t="str">
        <f aca="false">IF(AND(O8233="Engaging",P8233&lt;&gt;""),'Leia-me'!$B$5-P8233,"")</f>
        <v/>
      </c>
      <c r="V8233" s="25" t="str">
        <f aca="false">IF(O8233&lt;&gt;"Engaging","",IF(U8233&lt;='Leia-me'!$B$6,"Saudável",IF(U8233&lt;='Leia-me'!$B$7,"Esfriando",IF(U8233&lt;='Leia-me'!$B$8,"Última chance","Zumbi"))))</f>
        <v/>
      </c>
      <c r="W8233" s="25" t="n">
        <f aca="false">IF(O8233="Won",1,IF(O8233="Lost",0,""))</f>
        <v>0</v>
      </c>
      <c r="Y8233" s="25" t="str">
        <f aca="false">IF(E8233="","Sim","")</f>
        <v/>
      </c>
    </row>
    <row r="8234" customFormat="false" ht="15" hidden="false" customHeight="false" outlineLevel="0" collapsed="false">
      <c r="A8234" s="25" t="s">
        <v>8497</v>
      </c>
      <c r="B8234" s="25" t="s">
        <v>102</v>
      </c>
      <c r="C8234" s="25" t="s">
        <v>111</v>
      </c>
      <c r="D8234" s="25" t="s">
        <v>116</v>
      </c>
      <c r="E8234" s="25" t="s">
        <v>2754</v>
      </c>
      <c r="F8234" s="25" t="s">
        <v>267</v>
      </c>
      <c r="G8234" s="26" t="n">
        <v>1012.72</v>
      </c>
      <c r="H8234" s="27" t="n">
        <v>3492</v>
      </c>
      <c r="I8234" s="25" t="s">
        <v>2755</v>
      </c>
      <c r="K8234" s="25" t="n">
        <v>1991</v>
      </c>
      <c r="L8234" s="25" t="s">
        <v>148</v>
      </c>
      <c r="M8234" s="25" t="s">
        <v>149</v>
      </c>
      <c r="N8234" s="28" t="n">
        <v>55</v>
      </c>
      <c r="O8234" s="25" t="s">
        <v>54</v>
      </c>
      <c r="P8234" s="29" t="n">
        <v>42810</v>
      </c>
      <c r="Q8234" s="29" t="n">
        <v>42912</v>
      </c>
      <c r="R8234" s="28" t="n">
        <v>62</v>
      </c>
      <c r="S8234" s="28" t="n">
        <f aca="false">IF(O8234="Won",R8234,IF(O8234="Lost",0,N8234))</f>
        <v>62</v>
      </c>
      <c r="T8234" s="30" t="n">
        <f aca="false">IF(AND(P8234&lt;&gt;"",Q8234&lt;&gt;""),Q8234-P8234,"")</f>
        <v>102</v>
      </c>
      <c r="U8234" s="30" t="str">
        <f aca="false">IF(AND(O8234="Engaging",P8234&lt;&gt;""),'Leia-me'!$B$5-P8234,"")</f>
        <v/>
      </c>
      <c r="V8234" s="25" t="str">
        <f aca="false">IF(O8234&lt;&gt;"Engaging","",IF(U8234&lt;='Leia-me'!$B$6,"Saudável",IF(U8234&lt;='Leia-me'!$B$7,"Esfriando",IF(U8234&lt;='Leia-me'!$B$8,"Última chance","Zumbi"))))</f>
        <v/>
      </c>
      <c r="W8234" s="25" t="n">
        <f aca="false">IF(O8234="Won",1,IF(O8234="Lost",0,""))</f>
        <v>1</v>
      </c>
      <c r="Y8234" s="25" t="str">
        <f aca="false">IF(E8234="","Sim","")</f>
        <v/>
      </c>
    </row>
    <row r="8235" customFormat="false" ht="15" hidden="false" customHeight="false" outlineLevel="0" collapsed="false">
      <c r="A8235" s="25" t="s">
        <v>8498</v>
      </c>
      <c r="B8235" s="25" t="s">
        <v>102</v>
      </c>
      <c r="C8235" s="25" t="s">
        <v>111</v>
      </c>
      <c r="D8235" s="25" t="s">
        <v>116</v>
      </c>
      <c r="G8235" s="31"/>
      <c r="H8235" s="32"/>
      <c r="L8235" s="25" t="s">
        <v>186</v>
      </c>
      <c r="M8235" s="25" t="s">
        <v>171</v>
      </c>
      <c r="N8235" s="28" t="n">
        <v>550</v>
      </c>
      <c r="O8235" s="25" t="s">
        <v>56</v>
      </c>
      <c r="P8235" s="29" t="n">
        <v>42812</v>
      </c>
      <c r="Q8235" s="33"/>
      <c r="R8235" s="34"/>
      <c r="S8235" s="28" t="n">
        <f aca="false">IF(O8235="Won",R8235,IF(O8235="Lost",0,N8235))</f>
        <v>550</v>
      </c>
      <c r="T8235" s="30" t="str">
        <f aca="false">IF(AND(P8235&lt;&gt;"",Q8235&lt;&gt;""),Q8235-P8235,"")</f>
        <v/>
      </c>
      <c r="U8235" s="30" t="n">
        <f aca="false">IF(AND(O8235="Engaging",P8235&lt;&gt;""),'Leia-me'!$B$5-P8235,"")</f>
        <v>288</v>
      </c>
      <c r="V8235" s="25" t="str">
        <f aca="false">IF(O8235&lt;&gt;"Engaging","",IF(U8235&lt;='Leia-me'!$B$6,"Saudável",IF(U8235&lt;='Leia-me'!$B$7,"Esfriando",IF(U8235&lt;='Leia-me'!$B$8,"Última chance","Zumbi"))))</f>
        <v>Zumbi</v>
      </c>
      <c r="W8235" s="25" t="str">
        <f aca="false">IF(O8235="Won",1,IF(O8235="Lost",0,""))</f>
        <v/>
      </c>
      <c r="Y8235" s="25" t="str">
        <f aca="false">IF(E8235="","Sim","")</f>
        <v>Sim</v>
      </c>
    </row>
    <row r="8236" customFormat="false" ht="15" hidden="false" customHeight="false" outlineLevel="0" collapsed="false">
      <c r="A8236" s="25" t="s">
        <v>8499</v>
      </c>
      <c r="B8236" s="25" t="s">
        <v>102</v>
      </c>
      <c r="C8236" s="25" t="s">
        <v>111</v>
      </c>
      <c r="D8236" s="25" t="s">
        <v>116</v>
      </c>
      <c r="G8236" s="31"/>
      <c r="H8236" s="32"/>
      <c r="L8236" s="25" t="s">
        <v>170</v>
      </c>
      <c r="M8236" s="25" t="s">
        <v>171</v>
      </c>
      <c r="N8236" s="28" t="n">
        <v>1096</v>
      </c>
      <c r="O8236" s="25" t="s">
        <v>56</v>
      </c>
      <c r="P8236" s="29" t="n">
        <v>42814</v>
      </c>
      <c r="Q8236" s="33"/>
      <c r="R8236" s="34"/>
      <c r="S8236" s="28" t="n">
        <f aca="false">IF(O8236="Won",R8236,IF(O8236="Lost",0,N8236))</f>
        <v>1096</v>
      </c>
      <c r="T8236" s="30" t="str">
        <f aca="false">IF(AND(P8236&lt;&gt;"",Q8236&lt;&gt;""),Q8236-P8236,"")</f>
        <v/>
      </c>
      <c r="U8236" s="30" t="n">
        <f aca="false">IF(AND(O8236="Engaging",P8236&lt;&gt;""),'Leia-me'!$B$5-P8236,"")</f>
        <v>286</v>
      </c>
      <c r="V8236" s="25" t="str">
        <f aca="false">IF(O8236&lt;&gt;"Engaging","",IF(U8236&lt;='Leia-me'!$B$6,"Saudável",IF(U8236&lt;='Leia-me'!$B$7,"Esfriando",IF(U8236&lt;='Leia-me'!$B$8,"Última chance","Zumbi"))))</f>
        <v>Zumbi</v>
      </c>
      <c r="W8236" s="25" t="str">
        <f aca="false">IF(O8236="Won",1,IF(O8236="Lost",0,""))</f>
        <v/>
      </c>
      <c r="Y8236" s="25" t="str">
        <f aca="false">IF(E8236="","Sim","")</f>
        <v>Sim</v>
      </c>
    </row>
    <row r="8237" customFormat="false" ht="15" hidden="false" customHeight="false" outlineLevel="0" collapsed="false">
      <c r="A8237" s="25" t="s">
        <v>8500</v>
      </c>
      <c r="B8237" s="25" t="s">
        <v>102</v>
      </c>
      <c r="C8237" s="25" t="s">
        <v>111</v>
      </c>
      <c r="D8237" s="25" t="s">
        <v>116</v>
      </c>
      <c r="E8237" s="25" t="s">
        <v>1789</v>
      </c>
      <c r="F8237" s="25" t="s">
        <v>211</v>
      </c>
      <c r="G8237" s="26" t="n">
        <v>497.11</v>
      </c>
      <c r="H8237" s="27" t="n">
        <v>1588</v>
      </c>
      <c r="I8237" s="25" t="s">
        <v>147</v>
      </c>
      <c r="K8237" s="25" t="n">
        <v>2009</v>
      </c>
      <c r="L8237" s="25" t="s">
        <v>160</v>
      </c>
      <c r="M8237" s="25" t="s">
        <v>149</v>
      </c>
      <c r="N8237" s="28" t="n">
        <v>3393</v>
      </c>
      <c r="O8237" s="25" t="s">
        <v>55</v>
      </c>
      <c r="P8237" s="29" t="n">
        <v>42814</v>
      </c>
      <c r="Q8237" s="29" t="n">
        <v>42888</v>
      </c>
      <c r="R8237" s="28" t="n">
        <v>0</v>
      </c>
      <c r="S8237" s="28" t="n">
        <f aca="false">IF(O8237="Won",R8237,IF(O8237="Lost",0,N8237))</f>
        <v>0</v>
      </c>
      <c r="T8237" s="30" t="n">
        <f aca="false">IF(AND(P8237&lt;&gt;"",Q8237&lt;&gt;""),Q8237-P8237,"")</f>
        <v>74</v>
      </c>
      <c r="U8237" s="30" t="str">
        <f aca="false">IF(AND(O8237="Engaging",P8237&lt;&gt;""),'Leia-me'!$B$5-P8237,"")</f>
        <v/>
      </c>
      <c r="V8237" s="25" t="str">
        <f aca="false">IF(O8237&lt;&gt;"Engaging","",IF(U8237&lt;='Leia-me'!$B$6,"Saudável",IF(U8237&lt;='Leia-me'!$B$7,"Esfriando",IF(U8237&lt;='Leia-me'!$B$8,"Última chance","Zumbi"))))</f>
        <v/>
      </c>
      <c r="W8237" s="25" t="n">
        <f aca="false">IF(O8237="Won",1,IF(O8237="Lost",0,""))</f>
        <v>0</v>
      </c>
      <c r="Y8237" s="25" t="str">
        <f aca="false">IF(E8237="","Sim","")</f>
        <v/>
      </c>
    </row>
    <row r="8238" customFormat="false" ht="15" hidden="false" customHeight="false" outlineLevel="0" collapsed="false">
      <c r="A8238" s="25" t="s">
        <v>8501</v>
      </c>
      <c r="B8238" s="25" t="s">
        <v>102</v>
      </c>
      <c r="C8238" s="25" t="s">
        <v>111</v>
      </c>
      <c r="D8238" s="25" t="s">
        <v>116</v>
      </c>
      <c r="E8238" s="25" t="s">
        <v>633</v>
      </c>
      <c r="F8238" s="25" t="s">
        <v>211</v>
      </c>
      <c r="G8238" s="26" t="n">
        <v>1388.67</v>
      </c>
      <c r="H8238" s="27" t="n">
        <v>3583</v>
      </c>
      <c r="I8238" s="25" t="s">
        <v>147</v>
      </c>
      <c r="K8238" s="25" t="n">
        <v>1989</v>
      </c>
      <c r="L8238" s="25" t="s">
        <v>170</v>
      </c>
      <c r="M8238" s="25" t="s">
        <v>171</v>
      </c>
      <c r="N8238" s="28" t="n">
        <v>1096</v>
      </c>
      <c r="O8238" s="25" t="s">
        <v>55</v>
      </c>
      <c r="P8238" s="29" t="n">
        <v>42818</v>
      </c>
      <c r="Q8238" s="29" t="n">
        <v>42826</v>
      </c>
      <c r="R8238" s="28" t="n">
        <v>0</v>
      </c>
      <c r="S8238" s="28" t="n">
        <f aca="false">IF(O8238="Won",R8238,IF(O8238="Lost",0,N8238))</f>
        <v>0</v>
      </c>
      <c r="T8238" s="30" t="n">
        <f aca="false">IF(AND(P8238&lt;&gt;"",Q8238&lt;&gt;""),Q8238-P8238,"")</f>
        <v>8</v>
      </c>
      <c r="U8238" s="30" t="str">
        <f aca="false">IF(AND(O8238="Engaging",P8238&lt;&gt;""),'Leia-me'!$B$5-P8238,"")</f>
        <v/>
      </c>
      <c r="V8238" s="25" t="str">
        <f aca="false">IF(O8238&lt;&gt;"Engaging","",IF(U8238&lt;='Leia-me'!$B$6,"Saudável",IF(U8238&lt;='Leia-me'!$B$7,"Esfriando",IF(U8238&lt;='Leia-me'!$B$8,"Última chance","Zumbi"))))</f>
        <v/>
      </c>
      <c r="W8238" s="25" t="n">
        <f aca="false">IF(O8238="Won",1,IF(O8238="Lost",0,""))</f>
        <v>0</v>
      </c>
      <c r="Y8238" s="25" t="str">
        <f aca="false">IF(E8238="","Sim","")</f>
        <v/>
      </c>
    </row>
    <row r="8239" customFormat="false" ht="15" hidden="false" customHeight="false" outlineLevel="0" collapsed="false">
      <c r="A8239" s="25" t="s">
        <v>8502</v>
      </c>
      <c r="B8239" s="25" t="s">
        <v>102</v>
      </c>
      <c r="C8239" s="25" t="s">
        <v>111</v>
      </c>
      <c r="D8239" s="25" t="s">
        <v>116</v>
      </c>
      <c r="E8239" s="25" t="s">
        <v>3075</v>
      </c>
      <c r="F8239" s="25" t="s">
        <v>165</v>
      </c>
      <c r="G8239" s="26" t="n">
        <v>4269.9</v>
      </c>
      <c r="H8239" s="27" t="n">
        <v>6472</v>
      </c>
      <c r="I8239" s="25" t="s">
        <v>147</v>
      </c>
      <c r="J8239" s="25" t="s">
        <v>1347</v>
      </c>
      <c r="K8239" s="25" t="n">
        <v>1993</v>
      </c>
      <c r="L8239" s="25" t="s">
        <v>170</v>
      </c>
      <c r="M8239" s="25" t="s">
        <v>171</v>
      </c>
      <c r="N8239" s="28" t="n">
        <v>1096</v>
      </c>
      <c r="O8239" s="25" t="s">
        <v>54</v>
      </c>
      <c r="P8239" s="29" t="n">
        <v>42818</v>
      </c>
      <c r="Q8239" s="29" t="n">
        <v>42916</v>
      </c>
      <c r="R8239" s="28" t="n">
        <v>1021</v>
      </c>
      <c r="S8239" s="28" t="n">
        <f aca="false">IF(O8239="Won",R8239,IF(O8239="Lost",0,N8239))</f>
        <v>1021</v>
      </c>
      <c r="T8239" s="30" t="n">
        <f aca="false">IF(AND(P8239&lt;&gt;"",Q8239&lt;&gt;""),Q8239-P8239,"")</f>
        <v>98</v>
      </c>
      <c r="U8239" s="30" t="str">
        <f aca="false">IF(AND(O8239="Engaging",P8239&lt;&gt;""),'Leia-me'!$B$5-P8239,"")</f>
        <v/>
      </c>
      <c r="V8239" s="25" t="str">
        <f aca="false">IF(O8239&lt;&gt;"Engaging","",IF(U8239&lt;='Leia-me'!$B$6,"Saudável",IF(U8239&lt;='Leia-me'!$B$7,"Esfriando",IF(U8239&lt;='Leia-me'!$B$8,"Última chance","Zumbi"))))</f>
        <v/>
      </c>
      <c r="W8239" s="25" t="n">
        <f aca="false">IF(O8239="Won",1,IF(O8239="Lost",0,""))</f>
        <v>1</v>
      </c>
      <c r="Y8239" s="25" t="str">
        <f aca="false">IF(E8239="","Sim","")</f>
        <v/>
      </c>
    </row>
    <row r="8240" customFormat="false" ht="15" hidden="false" customHeight="false" outlineLevel="0" collapsed="false">
      <c r="A8240" s="25" t="s">
        <v>8503</v>
      </c>
      <c r="B8240" s="25" t="s">
        <v>102</v>
      </c>
      <c r="C8240" s="25" t="s">
        <v>111</v>
      </c>
      <c r="D8240" s="25" t="s">
        <v>116</v>
      </c>
      <c r="E8240" s="25" t="s">
        <v>444</v>
      </c>
      <c r="F8240" s="25" t="s">
        <v>192</v>
      </c>
      <c r="G8240" s="26" t="n">
        <v>6354.87</v>
      </c>
      <c r="H8240" s="27" t="n">
        <v>16780</v>
      </c>
      <c r="I8240" s="25" t="s">
        <v>147</v>
      </c>
      <c r="J8240" s="25" t="s">
        <v>445</v>
      </c>
      <c r="K8240" s="25" t="n">
        <v>1996</v>
      </c>
      <c r="L8240" s="25" t="s">
        <v>170</v>
      </c>
      <c r="M8240" s="25" t="s">
        <v>171</v>
      </c>
      <c r="N8240" s="28" t="n">
        <v>1096</v>
      </c>
      <c r="O8240" s="25" t="s">
        <v>54</v>
      </c>
      <c r="P8240" s="29" t="n">
        <v>42818</v>
      </c>
      <c r="Q8240" s="29" t="n">
        <v>42881</v>
      </c>
      <c r="R8240" s="28" t="n">
        <v>1264</v>
      </c>
      <c r="S8240" s="28" t="n">
        <f aca="false">IF(O8240="Won",R8240,IF(O8240="Lost",0,N8240))</f>
        <v>1264</v>
      </c>
      <c r="T8240" s="30" t="n">
        <f aca="false">IF(AND(P8240&lt;&gt;"",Q8240&lt;&gt;""),Q8240-P8240,"")</f>
        <v>63</v>
      </c>
      <c r="U8240" s="30" t="str">
        <f aca="false">IF(AND(O8240="Engaging",P8240&lt;&gt;""),'Leia-me'!$B$5-P8240,"")</f>
        <v/>
      </c>
      <c r="V8240" s="25" t="str">
        <f aca="false">IF(O8240&lt;&gt;"Engaging","",IF(U8240&lt;='Leia-me'!$B$6,"Saudável",IF(U8240&lt;='Leia-me'!$B$7,"Esfriando",IF(U8240&lt;='Leia-me'!$B$8,"Última chance","Zumbi"))))</f>
        <v/>
      </c>
      <c r="W8240" s="25" t="n">
        <f aca="false">IF(O8240="Won",1,IF(O8240="Lost",0,""))</f>
        <v>1</v>
      </c>
      <c r="Y8240" s="25" t="str">
        <f aca="false">IF(E8240="","Sim","")</f>
        <v/>
      </c>
    </row>
    <row r="8241" customFormat="false" ht="15" hidden="false" customHeight="false" outlineLevel="0" collapsed="false">
      <c r="A8241" s="25" t="s">
        <v>8504</v>
      </c>
      <c r="B8241" s="25" t="s">
        <v>102</v>
      </c>
      <c r="C8241" s="25" t="s">
        <v>111</v>
      </c>
      <c r="D8241" s="25" t="s">
        <v>116</v>
      </c>
      <c r="G8241" s="31"/>
      <c r="H8241" s="32"/>
      <c r="L8241" s="25" t="s">
        <v>160</v>
      </c>
      <c r="M8241" s="25" t="s">
        <v>149</v>
      </c>
      <c r="N8241" s="28" t="n">
        <v>3393</v>
      </c>
      <c r="O8241" s="25" t="s">
        <v>56</v>
      </c>
      <c r="P8241" s="29" t="n">
        <v>42819</v>
      </c>
      <c r="Q8241" s="33"/>
      <c r="R8241" s="34"/>
      <c r="S8241" s="28" t="n">
        <f aca="false">IF(O8241="Won",R8241,IF(O8241="Lost",0,N8241))</f>
        <v>3393</v>
      </c>
      <c r="T8241" s="30" t="str">
        <f aca="false">IF(AND(P8241&lt;&gt;"",Q8241&lt;&gt;""),Q8241-P8241,"")</f>
        <v/>
      </c>
      <c r="U8241" s="30" t="n">
        <f aca="false">IF(AND(O8241="Engaging",P8241&lt;&gt;""),'Leia-me'!$B$5-P8241,"")</f>
        <v>281</v>
      </c>
      <c r="V8241" s="25" t="str">
        <f aca="false">IF(O8241&lt;&gt;"Engaging","",IF(U8241&lt;='Leia-me'!$B$6,"Saudável",IF(U8241&lt;='Leia-me'!$B$7,"Esfriando",IF(U8241&lt;='Leia-me'!$B$8,"Última chance","Zumbi"))))</f>
        <v>Zumbi</v>
      </c>
      <c r="W8241" s="25" t="str">
        <f aca="false">IF(O8241="Won",1,IF(O8241="Lost",0,""))</f>
        <v/>
      </c>
      <c r="Y8241" s="25" t="str">
        <f aca="false">IF(E8241="","Sim","")</f>
        <v>Sim</v>
      </c>
    </row>
    <row r="8242" customFormat="false" ht="15" hidden="false" customHeight="false" outlineLevel="0" collapsed="false">
      <c r="A8242" s="25" t="s">
        <v>8505</v>
      </c>
      <c r="B8242" s="25" t="s">
        <v>102</v>
      </c>
      <c r="C8242" s="25" t="s">
        <v>111</v>
      </c>
      <c r="D8242" s="25" t="s">
        <v>116</v>
      </c>
      <c r="E8242" s="25" t="s">
        <v>433</v>
      </c>
      <c r="F8242" s="25" t="s">
        <v>211</v>
      </c>
      <c r="G8242" s="26" t="n">
        <v>2214.94</v>
      </c>
      <c r="H8242" s="27" t="n">
        <v>5374</v>
      </c>
      <c r="I8242" s="25" t="s">
        <v>147</v>
      </c>
      <c r="K8242" s="25" t="n">
        <v>1996</v>
      </c>
      <c r="L8242" s="25" t="s">
        <v>1834</v>
      </c>
      <c r="M8242" s="25" t="s">
        <v>171</v>
      </c>
      <c r="N8242" s="28" t="n">
        <v>4821</v>
      </c>
      <c r="O8242" s="25" t="s">
        <v>54</v>
      </c>
      <c r="P8242" s="29" t="n">
        <v>42819</v>
      </c>
      <c r="Q8242" s="29" t="n">
        <v>42916</v>
      </c>
      <c r="R8242" s="28" t="n">
        <v>3959</v>
      </c>
      <c r="S8242" s="28" t="n">
        <f aca="false">IF(O8242="Won",R8242,IF(O8242="Lost",0,N8242))</f>
        <v>3959</v>
      </c>
      <c r="T8242" s="30" t="n">
        <f aca="false">IF(AND(P8242&lt;&gt;"",Q8242&lt;&gt;""),Q8242-P8242,"")</f>
        <v>97</v>
      </c>
      <c r="U8242" s="30" t="str">
        <f aca="false">IF(AND(O8242="Engaging",P8242&lt;&gt;""),'Leia-me'!$B$5-P8242,"")</f>
        <v/>
      </c>
      <c r="V8242" s="25" t="str">
        <f aca="false">IF(O8242&lt;&gt;"Engaging","",IF(U8242&lt;='Leia-me'!$B$6,"Saudável",IF(U8242&lt;='Leia-me'!$B$7,"Esfriando",IF(U8242&lt;='Leia-me'!$B$8,"Última chance","Zumbi"))))</f>
        <v/>
      </c>
      <c r="W8242" s="25" t="n">
        <f aca="false">IF(O8242="Won",1,IF(O8242="Lost",0,""))</f>
        <v>1</v>
      </c>
      <c r="X8242" s="25" t="s">
        <v>1835</v>
      </c>
      <c r="Y8242" s="25" t="str">
        <f aca="false">IF(E8242="","Sim","")</f>
        <v/>
      </c>
    </row>
    <row r="8243" customFormat="false" ht="15" hidden="false" customHeight="false" outlineLevel="0" collapsed="false">
      <c r="A8243" s="25" t="s">
        <v>8506</v>
      </c>
      <c r="B8243" s="25" t="s">
        <v>102</v>
      </c>
      <c r="C8243" s="25" t="s">
        <v>111</v>
      </c>
      <c r="D8243" s="25" t="s">
        <v>116</v>
      </c>
      <c r="E8243" s="25" t="s">
        <v>1158</v>
      </c>
      <c r="F8243" s="25" t="s">
        <v>185</v>
      </c>
      <c r="G8243" s="26" t="n">
        <v>7708.38</v>
      </c>
      <c r="H8243" s="27" t="n">
        <v>13756</v>
      </c>
      <c r="I8243" s="25" t="s">
        <v>147</v>
      </c>
      <c r="K8243" s="25" t="n">
        <v>1980</v>
      </c>
      <c r="L8243" s="25" t="s">
        <v>1834</v>
      </c>
      <c r="M8243" s="25" t="s">
        <v>171</v>
      </c>
      <c r="N8243" s="28" t="n">
        <v>4821</v>
      </c>
      <c r="O8243" s="25" t="s">
        <v>54</v>
      </c>
      <c r="P8243" s="29" t="n">
        <v>42821</v>
      </c>
      <c r="Q8243" s="29" t="n">
        <v>42881</v>
      </c>
      <c r="R8243" s="28" t="n">
        <v>5006</v>
      </c>
      <c r="S8243" s="28" t="n">
        <f aca="false">IF(O8243="Won",R8243,IF(O8243="Lost",0,N8243))</f>
        <v>5006</v>
      </c>
      <c r="T8243" s="30" t="n">
        <f aca="false">IF(AND(P8243&lt;&gt;"",Q8243&lt;&gt;""),Q8243-P8243,"")</f>
        <v>60</v>
      </c>
      <c r="U8243" s="30" t="str">
        <f aca="false">IF(AND(O8243="Engaging",P8243&lt;&gt;""),'Leia-me'!$B$5-P8243,"")</f>
        <v/>
      </c>
      <c r="V8243" s="25" t="str">
        <f aca="false">IF(O8243&lt;&gt;"Engaging","",IF(U8243&lt;='Leia-me'!$B$6,"Saudável",IF(U8243&lt;='Leia-me'!$B$7,"Esfriando",IF(U8243&lt;='Leia-me'!$B$8,"Última chance","Zumbi"))))</f>
        <v/>
      </c>
      <c r="W8243" s="25" t="n">
        <f aca="false">IF(O8243="Won",1,IF(O8243="Lost",0,""))</f>
        <v>1</v>
      </c>
      <c r="X8243" s="25" t="s">
        <v>1835</v>
      </c>
      <c r="Y8243" s="25" t="str">
        <f aca="false">IF(E8243="","Sim","")</f>
        <v/>
      </c>
    </row>
    <row r="8244" customFormat="false" ht="15" hidden="false" customHeight="false" outlineLevel="0" collapsed="false">
      <c r="A8244" s="25" t="s">
        <v>8507</v>
      </c>
      <c r="B8244" s="25" t="s">
        <v>102</v>
      </c>
      <c r="C8244" s="25" t="s">
        <v>111</v>
      </c>
      <c r="D8244" s="25" t="s">
        <v>116</v>
      </c>
      <c r="E8244" s="25" t="s">
        <v>231</v>
      </c>
      <c r="F8244" s="25" t="s">
        <v>168</v>
      </c>
      <c r="G8244" s="26" t="n">
        <v>45.39</v>
      </c>
      <c r="H8244" s="27" t="n">
        <v>100</v>
      </c>
      <c r="I8244" s="25" t="s">
        <v>147</v>
      </c>
      <c r="J8244" s="25" t="s">
        <v>169</v>
      </c>
      <c r="K8244" s="25" t="n">
        <v>2012</v>
      </c>
      <c r="L8244" s="25" t="s">
        <v>148</v>
      </c>
      <c r="M8244" s="25" t="s">
        <v>149</v>
      </c>
      <c r="N8244" s="28" t="n">
        <v>55</v>
      </c>
      <c r="O8244" s="25" t="s">
        <v>56</v>
      </c>
      <c r="P8244" s="29" t="n">
        <v>42822</v>
      </c>
      <c r="Q8244" s="33"/>
      <c r="R8244" s="34"/>
      <c r="S8244" s="28" t="n">
        <f aca="false">IF(O8244="Won",R8244,IF(O8244="Lost",0,N8244))</f>
        <v>55</v>
      </c>
      <c r="T8244" s="30" t="str">
        <f aca="false">IF(AND(P8244&lt;&gt;"",Q8244&lt;&gt;""),Q8244-P8244,"")</f>
        <v/>
      </c>
      <c r="U8244" s="30" t="n">
        <f aca="false">IF(AND(O8244="Engaging",P8244&lt;&gt;""),'Leia-me'!$B$5-P8244,"")</f>
        <v>278</v>
      </c>
      <c r="V8244" s="25" t="str">
        <f aca="false">IF(O8244&lt;&gt;"Engaging","",IF(U8244&lt;='Leia-me'!$B$6,"Saudável",IF(U8244&lt;='Leia-me'!$B$7,"Esfriando",IF(U8244&lt;='Leia-me'!$B$8,"Última chance","Zumbi"))))</f>
        <v>Zumbi</v>
      </c>
      <c r="W8244" s="25" t="str">
        <f aca="false">IF(O8244="Won",1,IF(O8244="Lost",0,""))</f>
        <v/>
      </c>
      <c r="Y8244" s="25" t="str">
        <f aca="false">IF(E8244="","Sim","")</f>
        <v/>
      </c>
    </row>
    <row r="8245" customFormat="false" ht="15" hidden="false" customHeight="false" outlineLevel="0" collapsed="false">
      <c r="A8245" s="25" t="s">
        <v>8508</v>
      </c>
      <c r="B8245" s="25" t="s">
        <v>102</v>
      </c>
      <c r="C8245" s="25" t="s">
        <v>111</v>
      </c>
      <c r="D8245" s="25" t="s">
        <v>116</v>
      </c>
      <c r="E8245" s="25" t="s">
        <v>195</v>
      </c>
      <c r="F8245" s="25" t="s">
        <v>185</v>
      </c>
      <c r="G8245" s="26" t="n">
        <v>8170.38</v>
      </c>
      <c r="H8245" s="27" t="n">
        <v>16499</v>
      </c>
      <c r="I8245" s="25" t="s">
        <v>196</v>
      </c>
      <c r="K8245" s="25" t="n">
        <v>1997</v>
      </c>
      <c r="L8245" s="25" t="s">
        <v>186</v>
      </c>
      <c r="M8245" s="25" t="s">
        <v>171</v>
      </c>
      <c r="N8245" s="28" t="n">
        <v>550</v>
      </c>
      <c r="O8245" s="25" t="s">
        <v>55</v>
      </c>
      <c r="P8245" s="29" t="n">
        <v>42822</v>
      </c>
      <c r="Q8245" s="29" t="n">
        <v>42829</v>
      </c>
      <c r="R8245" s="28" t="n">
        <v>0</v>
      </c>
      <c r="S8245" s="28" t="n">
        <f aca="false">IF(O8245="Won",R8245,IF(O8245="Lost",0,N8245))</f>
        <v>0</v>
      </c>
      <c r="T8245" s="30" t="n">
        <f aca="false">IF(AND(P8245&lt;&gt;"",Q8245&lt;&gt;""),Q8245-P8245,"")</f>
        <v>7</v>
      </c>
      <c r="U8245" s="30" t="str">
        <f aca="false">IF(AND(O8245="Engaging",P8245&lt;&gt;""),'Leia-me'!$B$5-P8245,"")</f>
        <v/>
      </c>
      <c r="V8245" s="25" t="str">
        <f aca="false">IF(O8245&lt;&gt;"Engaging","",IF(U8245&lt;='Leia-me'!$B$6,"Saudável",IF(U8245&lt;='Leia-me'!$B$7,"Esfriando",IF(U8245&lt;='Leia-me'!$B$8,"Última chance","Zumbi"))))</f>
        <v/>
      </c>
      <c r="W8245" s="25" t="n">
        <f aca="false">IF(O8245="Won",1,IF(O8245="Lost",0,""))</f>
        <v>0</v>
      </c>
      <c r="Y8245" s="25" t="str">
        <f aca="false">IF(E8245="","Sim","")</f>
        <v/>
      </c>
    </row>
    <row r="8246" customFormat="false" ht="15" hidden="false" customHeight="false" outlineLevel="0" collapsed="false">
      <c r="A8246" s="25" t="s">
        <v>8509</v>
      </c>
      <c r="B8246" s="25" t="s">
        <v>102</v>
      </c>
      <c r="C8246" s="25" t="s">
        <v>111</v>
      </c>
      <c r="D8246" s="25" t="s">
        <v>116</v>
      </c>
      <c r="E8246" s="25" t="s">
        <v>419</v>
      </c>
      <c r="F8246" s="25" t="s">
        <v>146</v>
      </c>
      <c r="G8246" s="26" t="n">
        <v>2741.37</v>
      </c>
      <c r="H8246" s="27" t="n">
        <v>9226</v>
      </c>
      <c r="I8246" s="25" t="s">
        <v>147</v>
      </c>
      <c r="K8246" s="25" t="n">
        <v>1985</v>
      </c>
      <c r="L8246" s="25" t="s">
        <v>160</v>
      </c>
      <c r="M8246" s="25" t="s">
        <v>149</v>
      </c>
      <c r="N8246" s="28" t="n">
        <v>3393</v>
      </c>
      <c r="O8246" s="25" t="s">
        <v>55</v>
      </c>
      <c r="P8246" s="29" t="n">
        <v>42822</v>
      </c>
      <c r="Q8246" s="29" t="n">
        <v>42881</v>
      </c>
      <c r="R8246" s="28" t="n">
        <v>0</v>
      </c>
      <c r="S8246" s="28" t="n">
        <f aca="false">IF(O8246="Won",R8246,IF(O8246="Lost",0,N8246))</f>
        <v>0</v>
      </c>
      <c r="T8246" s="30" t="n">
        <f aca="false">IF(AND(P8246&lt;&gt;"",Q8246&lt;&gt;""),Q8246-P8246,"")</f>
        <v>59</v>
      </c>
      <c r="U8246" s="30" t="str">
        <f aca="false">IF(AND(O8246="Engaging",P8246&lt;&gt;""),'Leia-me'!$B$5-P8246,"")</f>
        <v/>
      </c>
      <c r="V8246" s="25" t="str">
        <f aca="false">IF(O8246&lt;&gt;"Engaging","",IF(U8246&lt;='Leia-me'!$B$6,"Saudável",IF(U8246&lt;='Leia-me'!$B$7,"Esfriando",IF(U8246&lt;='Leia-me'!$B$8,"Última chance","Zumbi"))))</f>
        <v/>
      </c>
      <c r="W8246" s="25" t="n">
        <f aca="false">IF(O8246="Won",1,IF(O8246="Lost",0,""))</f>
        <v>0</v>
      </c>
      <c r="Y8246" s="25" t="str">
        <f aca="false">IF(E8246="","Sim","")</f>
        <v/>
      </c>
    </row>
    <row r="8247" customFormat="false" ht="15" hidden="false" customHeight="false" outlineLevel="0" collapsed="false">
      <c r="A8247" s="25" t="s">
        <v>8510</v>
      </c>
      <c r="B8247" s="25" t="s">
        <v>102</v>
      </c>
      <c r="C8247" s="25" t="s">
        <v>111</v>
      </c>
      <c r="D8247" s="25" t="s">
        <v>116</v>
      </c>
      <c r="E8247" s="25" t="s">
        <v>2739</v>
      </c>
      <c r="F8247" s="25" t="s">
        <v>159</v>
      </c>
      <c r="G8247" s="26" t="n">
        <v>2871.35</v>
      </c>
      <c r="H8247" s="27" t="n">
        <v>9561</v>
      </c>
      <c r="I8247" s="25" t="s">
        <v>147</v>
      </c>
      <c r="K8247" s="25" t="n">
        <v>1983</v>
      </c>
      <c r="L8247" s="25" t="s">
        <v>170</v>
      </c>
      <c r="M8247" s="25" t="s">
        <v>171</v>
      </c>
      <c r="N8247" s="28" t="n">
        <v>1096</v>
      </c>
      <c r="O8247" s="25" t="s">
        <v>54</v>
      </c>
      <c r="P8247" s="29" t="n">
        <v>42822</v>
      </c>
      <c r="Q8247" s="29" t="n">
        <v>42870</v>
      </c>
      <c r="R8247" s="28" t="n">
        <v>888</v>
      </c>
      <c r="S8247" s="28" t="n">
        <f aca="false">IF(O8247="Won",R8247,IF(O8247="Lost",0,N8247))</f>
        <v>888</v>
      </c>
      <c r="T8247" s="30" t="n">
        <f aca="false">IF(AND(P8247&lt;&gt;"",Q8247&lt;&gt;""),Q8247-P8247,"")</f>
        <v>48</v>
      </c>
      <c r="U8247" s="30" t="str">
        <f aca="false">IF(AND(O8247="Engaging",P8247&lt;&gt;""),'Leia-me'!$B$5-P8247,"")</f>
        <v/>
      </c>
      <c r="V8247" s="25" t="str">
        <f aca="false">IF(O8247&lt;&gt;"Engaging","",IF(U8247&lt;='Leia-me'!$B$6,"Saudável",IF(U8247&lt;='Leia-me'!$B$7,"Esfriando",IF(U8247&lt;='Leia-me'!$B$8,"Última chance","Zumbi"))))</f>
        <v/>
      </c>
      <c r="W8247" s="25" t="n">
        <f aca="false">IF(O8247="Won",1,IF(O8247="Lost",0,""))</f>
        <v>1</v>
      </c>
      <c r="Y8247" s="25" t="str">
        <f aca="false">IF(E8247="","Sim","")</f>
        <v/>
      </c>
    </row>
    <row r="8248" customFormat="false" ht="15" hidden="false" customHeight="false" outlineLevel="0" collapsed="false">
      <c r="A8248" s="25" t="s">
        <v>8511</v>
      </c>
      <c r="B8248" s="25" t="s">
        <v>102</v>
      </c>
      <c r="C8248" s="25" t="s">
        <v>111</v>
      </c>
      <c r="D8248" s="25" t="s">
        <v>116</v>
      </c>
      <c r="E8248" s="25" t="s">
        <v>1158</v>
      </c>
      <c r="F8248" s="25" t="s">
        <v>185</v>
      </c>
      <c r="G8248" s="26" t="n">
        <v>7708.38</v>
      </c>
      <c r="H8248" s="27" t="n">
        <v>13756</v>
      </c>
      <c r="I8248" s="25" t="s">
        <v>147</v>
      </c>
      <c r="K8248" s="25" t="n">
        <v>1980</v>
      </c>
      <c r="L8248" s="25" t="s">
        <v>1834</v>
      </c>
      <c r="M8248" s="25" t="s">
        <v>171</v>
      </c>
      <c r="N8248" s="28" t="n">
        <v>4821</v>
      </c>
      <c r="O8248" s="25" t="s">
        <v>55</v>
      </c>
      <c r="P8248" s="29" t="n">
        <v>42823</v>
      </c>
      <c r="Q8248" s="29" t="n">
        <v>42829</v>
      </c>
      <c r="R8248" s="28" t="n">
        <v>0</v>
      </c>
      <c r="S8248" s="28" t="n">
        <f aca="false">IF(O8248="Won",R8248,IF(O8248="Lost",0,N8248))</f>
        <v>0</v>
      </c>
      <c r="T8248" s="30" t="n">
        <f aca="false">IF(AND(P8248&lt;&gt;"",Q8248&lt;&gt;""),Q8248-P8248,"")</f>
        <v>6</v>
      </c>
      <c r="U8248" s="30" t="str">
        <f aca="false">IF(AND(O8248="Engaging",P8248&lt;&gt;""),'Leia-me'!$B$5-P8248,"")</f>
        <v/>
      </c>
      <c r="V8248" s="25" t="str">
        <f aca="false">IF(O8248&lt;&gt;"Engaging","",IF(U8248&lt;='Leia-me'!$B$6,"Saudável",IF(U8248&lt;='Leia-me'!$B$7,"Esfriando",IF(U8248&lt;='Leia-me'!$B$8,"Última chance","Zumbi"))))</f>
        <v/>
      </c>
      <c r="W8248" s="25" t="n">
        <f aca="false">IF(O8248="Won",1,IF(O8248="Lost",0,""))</f>
        <v>0</v>
      </c>
      <c r="X8248" s="25" t="s">
        <v>1835</v>
      </c>
      <c r="Y8248" s="25" t="str">
        <f aca="false">IF(E8248="","Sim","")</f>
        <v/>
      </c>
    </row>
    <row r="8249" customFormat="false" ht="15" hidden="false" customHeight="false" outlineLevel="0" collapsed="false">
      <c r="A8249" s="25" t="s">
        <v>8512</v>
      </c>
      <c r="B8249" s="25" t="s">
        <v>102</v>
      </c>
      <c r="C8249" s="25" t="s">
        <v>111</v>
      </c>
      <c r="D8249" s="25" t="s">
        <v>116</v>
      </c>
      <c r="E8249" s="25" t="s">
        <v>609</v>
      </c>
      <c r="F8249" s="25" t="s">
        <v>267</v>
      </c>
      <c r="G8249" s="26" t="n">
        <v>692.19</v>
      </c>
      <c r="H8249" s="27" t="n">
        <v>1922</v>
      </c>
      <c r="I8249" s="25" t="s">
        <v>147</v>
      </c>
      <c r="K8249" s="25" t="n">
        <v>2003</v>
      </c>
      <c r="L8249" s="25" t="s">
        <v>148</v>
      </c>
      <c r="M8249" s="25" t="s">
        <v>149</v>
      </c>
      <c r="N8249" s="28" t="n">
        <v>55</v>
      </c>
      <c r="O8249" s="25" t="s">
        <v>54</v>
      </c>
      <c r="P8249" s="29" t="n">
        <v>42823</v>
      </c>
      <c r="Q8249" s="29" t="n">
        <v>42832</v>
      </c>
      <c r="R8249" s="28" t="n">
        <v>48</v>
      </c>
      <c r="S8249" s="28" t="n">
        <f aca="false">IF(O8249="Won",R8249,IF(O8249="Lost",0,N8249))</f>
        <v>48</v>
      </c>
      <c r="T8249" s="30" t="n">
        <f aca="false">IF(AND(P8249&lt;&gt;"",Q8249&lt;&gt;""),Q8249-P8249,"")</f>
        <v>9</v>
      </c>
      <c r="U8249" s="30" t="str">
        <f aca="false">IF(AND(O8249="Engaging",P8249&lt;&gt;""),'Leia-me'!$B$5-P8249,"")</f>
        <v/>
      </c>
      <c r="V8249" s="25" t="str">
        <f aca="false">IF(O8249&lt;&gt;"Engaging","",IF(U8249&lt;='Leia-me'!$B$6,"Saudável",IF(U8249&lt;='Leia-me'!$B$7,"Esfriando",IF(U8249&lt;='Leia-me'!$B$8,"Última chance","Zumbi"))))</f>
        <v/>
      </c>
      <c r="W8249" s="25" t="n">
        <f aca="false">IF(O8249="Won",1,IF(O8249="Lost",0,""))</f>
        <v>1</v>
      </c>
      <c r="Y8249" s="25" t="str">
        <f aca="false">IF(E8249="","Sim","")</f>
        <v/>
      </c>
    </row>
    <row r="8250" customFormat="false" ht="15" hidden="false" customHeight="false" outlineLevel="0" collapsed="false">
      <c r="A8250" s="25" t="s">
        <v>8513</v>
      </c>
      <c r="B8250" s="25" t="s">
        <v>102</v>
      </c>
      <c r="C8250" s="25" t="s">
        <v>111</v>
      </c>
      <c r="D8250" s="25" t="s">
        <v>116</v>
      </c>
      <c r="E8250" s="25" t="s">
        <v>609</v>
      </c>
      <c r="F8250" s="25" t="s">
        <v>267</v>
      </c>
      <c r="G8250" s="26" t="n">
        <v>692.19</v>
      </c>
      <c r="H8250" s="27" t="n">
        <v>1922</v>
      </c>
      <c r="I8250" s="25" t="s">
        <v>147</v>
      </c>
      <c r="K8250" s="25" t="n">
        <v>2003</v>
      </c>
      <c r="L8250" s="25" t="s">
        <v>170</v>
      </c>
      <c r="M8250" s="25" t="s">
        <v>171</v>
      </c>
      <c r="N8250" s="28" t="n">
        <v>1096</v>
      </c>
      <c r="O8250" s="25" t="s">
        <v>55</v>
      </c>
      <c r="P8250" s="29" t="n">
        <v>42825</v>
      </c>
      <c r="Q8250" s="29" t="n">
        <v>42837</v>
      </c>
      <c r="R8250" s="28" t="n">
        <v>0</v>
      </c>
      <c r="S8250" s="28" t="n">
        <f aca="false">IF(O8250="Won",R8250,IF(O8250="Lost",0,N8250))</f>
        <v>0</v>
      </c>
      <c r="T8250" s="30" t="n">
        <f aca="false">IF(AND(P8250&lt;&gt;"",Q8250&lt;&gt;""),Q8250-P8250,"")</f>
        <v>12</v>
      </c>
      <c r="U8250" s="30" t="str">
        <f aca="false">IF(AND(O8250="Engaging",P8250&lt;&gt;""),'Leia-me'!$B$5-P8250,"")</f>
        <v/>
      </c>
      <c r="V8250" s="25" t="str">
        <f aca="false">IF(O8250&lt;&gt;"Engaging","",IF(U8250&lt;='Leia-me'!$B$6,"Saudável",IF(U8250&lt;='Leia-me'!$B$7,"Esfriando",IF(U8250&lt;='Leia-me'!$B$8,"Última chance","Zumbi"))))</f>
        <v/>
      </c>
      <c r="W8250" s="25" t="n">
        <f aca="false">IF(O8250="Won",1,IF(O8250="Lost",0,""))</f>
        <v>0</v>
      </c>
      <c r="Y8250" s="25" t="str">
        <f aca="false">IF(E8250="","Sim","")</f>
        <v/>
      </c>
    </row>
    <row r="8251" customFormat="false" ht="15" hidden="false" customHeight="false" outlineLevel="0" collapsed="false">
      <c r="A8251" s="25" t="s">
        <v>8514</v>
      </c>
      <c r="B8251" s="25" t="s">
        <v>102</v>
      </c>
      <c r="C8251" s="25" t="s">
        <v>111</v>
      </c>
      <c r="D8251" s="25" t="s">
        <v>116</v>
      </c>
      <c r="E8251" s="25" t="s">
        <v>218</v>
      </c>
      <c r="F8251" s="25" t="s">
        <v>146</v>
      </c>
      <c r="G8251" s="26" t="n">
        <v>4.54</v>
      </c>
      <c r="H8251" s="27" t="n">
        <v>9</v>
      </c>
      <c r="I8251" s="25" t="s">
        <v>147</v>
      </c>
      <c r="K8251" s="25" t="n">
        <v>2017</v>
      </c>
      <c r="L8251" s="25" t="s">
        <v>178</v>
      </c>
      <c r="M8251" s="25" t="s">
        <v>171</v>
      </c>
      <c r="N8251" s="28" t="n">
        <v>5482</v>
      </c>
      <c r="O8251" s="25" t="s">
        <v>54</v>
      </c>
      <c r="P8251" s="29" t="n">
        <v>42825</v>
      </c>
      <c r="Q8251" s="29" t="n">
        <v>42835</v>
      </c>
      <c r="R8251" s="28" t="n">
        <v>5637</v>
      </c>
      <c r="S8251" s="28" t="n">
        <f aca="false">IF(O8251="Won",R8251,IF(O8251="Lost",0,N8251))</f>
        <v>5637</v>
      </c>
      <c r="T8251" s="30" t="n">
        <f aca="false">IF(AND(P8251&lt;&gt;"",Q8251&lt;&gt;""),Q8251-P8251,"")</f>
        <v>10</v>
      </c>
      <c r="U8251" s="30" t="str">
        <f aca="false">IF(AND(O8251="Engaging",P8251&lt;&gt;""),'Leia-me'!$B$5-P8251,"")</f>
        <v/>
      </c>
      <c r="V8251" s="25" t="str">
        <f aca="false">IF(O8251&lt;&gt;"Engaging","",IF(U8251&lt;='Leia-me'!$B$6,"Saudável",IF(U8251&lt;='Leia-me'!$B$7,"Esfriando",IF(U8251&lt;='Leia-me'!$B$8,"Última chance","Zumbi"))))</f>
        <v/>
      </c>
      <c r="W8251" s="25" t="n">
        <f aca="false">IF(O8251="Won",1,IF(O8251="Lost",0,""))</f>
        <v>1</v>
      </c>
      <c r="Y8251" s="25" t="str">
        <f aca="false">IF(E8251="","Sim","")</f>
        <v/>
      </c>
    </row>
    <row r="8252" customFormat="false" ht="15" hidden="false" customHeight="false" outlineLevel="0" collapsed="false">
      <c r="A8252" s="25" t="s">
        <v>8515</v>
      </c>
      <c r="B8252" s="25" t="s">
        <v>102</v>
      </c>
      <c r="C8252" s="25" t="s">
        <v>111</v>
      </c>
      <c r="D8252" s="25" t="s">
        <v>116</v>
      </c>
      <c r="E8252" s="25" t="s">
        <v>2863</v>
      </c>
      <c r="F8252" s="25" t="s">
        <v>211</v>
      </c>
      <c r="G8252" s="26" t="n">
        <v>2437.85</v>
      </c>
      <c r="H8252" s="27" t="n">
        <v>4874</v>
      </c>
      <c r="I8252" s="25" t="s">
        <v>147</v>
      </c>
      <c r="K8252" s="25" t="n">
        <v>2001</v>
      </c>
      <c r="L8252" s="25" t="s">
        <v>178</v>
      </c>
      <c r="M8252" s="25" t="s">
        <v>171</v>
      </c>
      <c r="N8252" s="28" t="n">
        <v>5482</v>
      </c>
      <c r="O8252" s="25" t="s">
        <v>54</v>
      </c>
      <c r="P8252" s="29" t="n">
        <v>42825</v>
      </c>
      <c r="Q8252" s="29" t="n">
        <v>42836</v>
      </c>
      <c r="R8252" s="28" t="n">
        <v>5793</v>
      </c>
      <c r="S8252" s="28" t="n">
        <f aca="false">IF(O8252="Won",R8252,IF(O8252="Lost",0,N8252))</f>
        <v>5793</v>
      </c>
      <c r="T8252" s="30" t="n">
        <f aca="false">IF(AND(P8252&lt;&gt;"",Q8252&lt;&gt;""),Q8252-P8252,"")</f>
        <v>11</v>
      </c>
      <c r="U8252" s="30" t="str">
        <f aca="false">IF(AND(O8252="Engaging",P8252&lt;&gt;""),'Leia-me'!$B$5-P8252,"")</f>
        <v/>
      </c>
      <c r="V8252" s="25" t="str">
        <f aca="false">IF(O8252&lt;&gt;"Engaging","",IF(U8252&lt;='Leia-me'!$B$6,"Saudável",IF(U8252&lt;='Leia-me'!$B$7,"Esfriando",IF(U8252&lt;='Leia-me'!$B$8,"Última chance","Zumbi"))))</f>
        <v/>
      </c>
      <c r="W8252" s="25" t="n">
        <f aca="false">IF(O8252="Won",1,IF(O8252="Lost",0,""))</f>
        <v>1</v>
      </c>
      <c r="Y8252" s="25" t="str">
        <f aca="false">IF(E8252="","Sim","")</f>
        <v/>
      </c>
    </row>
    <row r="8253" customFormat="false" ht="15" hidden="false" customHeight="false" outlineLevel="0" collapsed="false">
      <c r="A8253" s="25" t="s">
        <v>8516</v>
      </c>
      <c r="B8253" s="25" t="s">
        <v>102</v>
      </c>
      <c r="C8253" s="25" t="s">
        <v>111</v>
      </c>
      <c r="D8253" s="25" t="s">
        <v>116</v>
      </c>
      <c r="E8253" s="25" t="s">
        <v>2484</v>
      </c>
      <c r="F8253" s="25" t="s">
        <v>155</v>
      </c>
      <c r="G8253" s="26" t="n">
        <v>1825.82</v>
      </c>
      <c r="H8253" s="27" t="n">
        <v>5595</v>
      </c>
      <c r="I8253" s="25" t="s">
        <v>147</v>
      </c>
      <c r="J8253" s="25" t="s">
        <v>156</v>
      </c>
      <c r="K8253" s="25" t="n">
        <v>1995</v>
      </c>
      <c r="L8253" s="25" t="s">
        <v>170</v>
      </c>
      <c r="M8253" s="25" t="s">
        <v>171</v>
      </c>
      <c r="N8253" s="28" t="n">
        <v>1096</v>
      </c>
      <c r="O8253" s="25" t="s">
        <v>54</v>
      </c>
      <c r="P8253" s="29" t="n">
        <v>42827</v>
      </c>
      <c r="Q8253" s="29" t="n">
        <v>42829</v>
      </c>
      <c r="R8253" s="28" t="n">
        <v>882</v>
      </c>
      <c r="S8253" s="28" t="n">
        <f aca="false">IF(O8253="Won",R8253,IF(O8253="Lost",0,N8253))</f>
        <v>882</v>
      </c>
      <c r="T8253" s="30" t="n">
        <f aca="false">IF(AND(P8253&lt;&gt;"",Q8253&lt;&gt;""),Q8253-P8253,"")</f>
        <v>2</v>
      </c>
      <c r="U8253" s="30" t="str">
        <f aca="false">IF(AND(O8253="Engaging",P8253&lt;&gt;""),'Leia-me'!$B$5-P8253,"")</f>
        <v/>
      </c>
      <c r="V8253" s="25" t="str">
        <f aca="false">IF(O8253&lt;&gt;"Engaging","",IF(U8253&lt;='Leia-me'!$B$6,"Saudável",IF(U8253&lt;='Leia-me'!$B$7,"Esfriando",IF(U8253&lt;='Leia-me'!$B$8,"Última chance","Zumbi"))))</f>
        <v/>
      </c>
      <c r="W8253" s="25" t="n">
        <f aca="false">IF(O8253="Won",1,IF(O8253="Lost",0,""))</f>
        <v>1</v>
      </c>
      <c r="Y8253" s="25" t="str">
        <f aca="false">IF(E8253="","Sim","")</f>
        <v/>
      </c>
    </row>
    <row r="8254" customFormat="false" ht="15" hidden="false" customHeight="false" outlineLevel="0" collapsed="false">
      <c r="A8254" s="25" t="s">
        <v>8517</v>
      </c>
      <c r="B8254" s="25" t="s">
        <v>102</v>
      </c>
      <c r="C8254" s="25" t="s">
        <v>111</v>
      </c>
      <c r="D8254" s="25" t="s">
        <v>116</v>
      </c>
      <c r="E8254" s="25" t="s">
        <v>868</v>
      </c>
      <c r="F8254" s="25" t="s">
        <v>168</v>
      </c>
      <c r="G8254" s="26" t="n">
        <v>2952.73</v>
      </c>
      <c r="H8254" s="27" t="n">
        <v>5107</v>
      </c>
      <c r="I8254" s="25" t="s">
        <v>147</v>
      </c>
      <c r="K8254" s="25" t="n">
        <v>2000</v>
      </c>
      <c r="L8254" s="25" t="s">
        <v>170</v>
      </c>
      <c r="M8254" s="25" t="s">
        <v>171</v>
      </c>
      <c r="N8254" s="28" t="n">
        <v>1096</v>
      </c>
      <c r="O8254" s="25" t="s">
        <v>54</v>
      </c>
      <c r="P8254" s="29" t="n">
        <v>42827</v>
      </c>
      <c r="Q8254" s="29" t="n">
        <v>42908</v>
      </c>
      <c r="R8254" s="28" t="n">
        <v>1096</v>
      </c>
      <c r="S8254" s="28" t="n">
        <f aca="false">IF(O8254="Won",R8254,IF(O8254="Lost",0,N8254))</f>
        <v>1096</v>
      </c>
      <c r="T8254" s="30" t="n">
        <f aca="false">IF(AND(P8254&lt;&gt;"",Q8254&lt;&gt;""),Q8254-P8254,"")</f>
        <v>81</v>
      </c>
      <c r="U8254" s="30" t="str">
        <f aca="false">IF(AND(O8254="Engaging",P8254&lt;&gt;""),'Leia-me'!$B$5-P8254,"")</f>
        <v/>
      </c>
      <c r="V8254" s="25" t="str">
        <f aca="false">IF(O8254&lt;&gt;"Engaging","",IF(U8254&lt;='Leia-me'!$B$6,"Saudável",IF(U8254&lt;='Leia-me'!$B$7,"Esfriando",IF(U8254&lt;='Leia-me'!$B$8,"Última chance","Zumbi"))))</f>
        <v/>
      </c>
      <c r="W8254" s="25" t="n">
        <f aca="false">IF(O8254="Won",1,IF(O8254="Lost",0,""))</f>
        <v>1</v>
      </c>
      <c r="Y8254" s="25" t="str">
        <f aca="false">IF(E8254="","Sim","")</f>
        <v/>
      </c>
    </row>
    <row r="8255" customFormat="false" ht="15" hidden="false" customHeight="false" outlineLevel="0" collapsed="false">
      <c r="A8255" s="25" t="s">
        <v>8518</v>
      </c>
      <c r="B8255" s="25" t="s">
        <v>102</v>
      </c>
      <c r="C8255" s="25" t="s">
        <v>111</v>
      </c>
      <c r="D8255" s="25" t="s">
        <v>116</v>
      </c>
      <c r="G8255" s="31"/>
      <c r="H8255" s="32"/>
      <c r="L8255" s="25" t="s">
        <v>178</v>
      </c>
      <c r="M8255" s="25" t="s">
        <v>171</v>
      </c>
      <c r="N8255" s="28" t="n">
        <v>5482</v>
      </c>
      <c r="O8255" s="25" t="s">
        <v>56</v>
      </c>
      <c r="P8255" s="29" t="n">
        <v>42829</v>
      </c>
      <c r="Q8255" s="33"/>
      <c r="R8255" s="34"/>
      <c r="S8255" s="28" t="n">
        <f aca="false">IF(O8255="Won",R8255,IF(O8255="Lost",0,N8255))</f>
        <v>5482</v>
      </c>
      <c r="T8255" s="30" t="str">
        <f aca="false">IF(AND(P8255&lt;&gt;"",Q8255&lt;&gt;""),Q8255-P8255,"")</f>
        <v/>
      </c>
      <c r="U8255" s="30" t="n">
        <f aca="false">IF(AND(O8255="Engaging",P8255&lt;&gt;""),'Leia-me'!$B$5-P8255,"")</f>
        <v>271</v>
      </c>
      <c r="V8255" s="25" t="str">
        <f aca="false">IF(O8255&lt;&gt;"Engaging","",IF(U8255&lt;='Leia-me'!$B$6,"Saudável",IF(U8255&lt;='Leia-me'!$B$7,"Esfriando",IF(U8255&lt;='Leia-me'!$B$8,"Última chance","Zumbi"))))</f>
        <v>Zumbi</v>
      </c>
      <c r="W8255" s="25" t="str">
        <f aca="false">IF(O8255="Won",1,IF(O8255="Lost",0,""))</f>
        <v/>
      </c>
      <c r="Y8255" s="25" t="str">
        <f aca="false">IF(E8255="","Sim","")</f>
        <v>Sim</v>
      </c>
    </row>
    <row r="8256" customFormat="false" ht="15" hidden="false" customHeight="false" outlineLevel="0" collapsed="false">
      <c r="A8256" s="25" t="s">
        <v>8519</v>
      </c>
      <c r="B8256" s="25" t="s">
        <v>102</v>
      </c>
      <c r="C8256" s="25" t="s">
        <v>111</v>
      </c>
      <c r="D8256" s="25" t="s">
        <v>116</v>
      </c>
      <c r="E8256" s="25" t="s">
        <v>5204</v>
      </c>
      <c r="F8256" s="25" t="s">
        <v>155</v>
      </c>
      <c r="G8256" s="26" t="n">
        <v>1188.42</v>
      </c>
      <c r="H8256" s="27" t="n">
        <v>3015</v>
      </c>
      <c r="I8256" s="25" t="s">
        <v>147</v>
      </c>
      <c r="K8256" s="25" t="n">
        <v>1994</v>
      </c>
      <c r="L8256" s="25" t="s">
        <v>170</v>
      </c>
      <c r="M8256" s="25" t="s">
        <v>171</v>
      </c>
      <c r="N8256" s="28" t="n">
        <v>1096</v>
      </c>
      <c r="O8256" s="25" t="s">
        <v>54</v>
      </c>
      <c r="P8256" s="29" t="n">
        <v>42829</v>
      </c>
      <c r="Q8256" s="29" t="n">
        <v>42836</v>
      </c>
      <c r="R8256" s="28" t="n">
        <v>1181</v>
      </c>
      <c r="S8256" s="28" t="n">
        <f aca="false">IF(O8256="Won",R8256,IF(O8256="Lost",0,N8256))</f>
        <v>1181</v>
      </c>
      <c r="T8256" s="30" t="n">
        <f aca="false">IF(AND(P8256&lt;&gt;"",Q8256&lt;&gt;""),Q8256-P8256,"")</f>
        <v>7</v>
      </c>
      <c r="U8256" s="30" t="str">
        <f aca="false">IF(AND(O8256="Engaging",P8256&lt;&gt;""),'Leia-me'!$B$5-P8256,"")</f>
        <v/>
      </c>
      <c r="V8256" s="25" t="str">
        <f aca="false">IF(O8256&lt;&gt;"Engaging","",IF(U8256&lt;='Leia-me'!$B$6,"Saudável",IF(U8256&lt;='Leia-me'!$B$7,"Esfriando",IF(U8256&lt;='Leia-me'!$B$8,"Última chance","Zumbi"))))</f>
        <v/>
      </c>
      <c r="W8256" s="25" t="n">
        <f aca="false">IF(O8256="Won",1,IF(O8256="Lost",0,""))</f>
        <v>1</v>
      </c>
      <c r="Y8256" s="25" t="str">
        <f aca="false">IF(E8256="","Sim","")</f>
        <v/>
      </c>
    </row>
    <row r="8257" customFormat="false" ht="15" hidden="false" customHeight="false" outlineLevel="0" collapsed="false">
      <c r="A8257" s="25" t="s">
        <v>8520</v>
      </c>
      <c r="B8257" s="25" t="s">
        <v>102</v>
      </c>
      <c r="C8257" s="25" t="s">
        <v>111</v>
      </c>
      <c r="D8257" s="25" t="s">
        <v>116</v>
      </c>
      <c r="E8257" s="25" t="s">
        <v>5204</v>
      </c>
      <c r="F8257" s="25" t="s">
        <v>155</v>
      </c>
      <c r="G8257" s="26" t="n">
        <v>1188.42</v>
      </c>
      <c r="H8257" s="27" t="n">
        <v>3015</v>
      </c>
      <c r="I8257" s="25" t="s">
        <v>147</v>
      </c>
      <c r="K8257" s="25" t="n">
        <v>1994</v>
      </c>
      <c r="L8257" s="25" t="s">
        <v>170</v>
      </c>
      <c r="M8257" s="25" t="s">
        <v>171</v>
      </c>
      <c r="N8257" s="28" t="n">
        <v>1096</v>
      </c>
      <c r="O8257" s="25" t="s">
        <v>54</v>
      </c>
      <c r="P8257" s="29" t="n">
        <v>42832</v>
      </c>
      <c r="Q8257" s="29" t="n">
        <v>42833</v>
      </c>
      <c r="R8257" s="28" t="n">
        <v>1109</v>
      </c>
      <c r="S8257" s="28" t="n">
        <f aca="false">IF(O8257="Won",R8257,IF(O8257="Lost",0,N8257))</f>
        <v>1109</v>
      </c>
      <c r="T8257" s="30" t="n">
        <f aca="false">IF(AND(P8257&lt;&gt;"",Q8257&lt;&gt;""),Q8257-P8257,"")</f>
        <v>1</v>
      </c>
      <c r="U8257" s="30" t="str">
        <f aca="false">IF(AND(O8257="Engaging",P8257&lt;&gt;""),'Leia-me'!$B$5-P8257,"")</f>
        <v/>
      </c>
      <c r="V8257" s="25" t="str">
        <f aca="false">IF(O8257&lt;&gt;"Engaging","",IF(U8257&lt;='Leia-me'!$B$6,"Saudável",IF(U8257&lt;='Leia-me'!$B$7,"Esfriando",IF(U8257&lt;='Leia-me'!$B$8,"Última chance","Zumbi"))))</f>
        <v/>
      </c>
      <c r="W8257" s="25" t="n">
        <f aca="false">IF(O8257="Won",1,IF(O8257="Lost",0,""))</f>
        <v>1</v>
      </c>
      <c r="Y8257" s="25" t="str">
        <f aca="false">IF(E8257="","Sim","")</f>
        <v/>
      </c>
    </row>
    <row r="8258" customFormat="false" ht="15" hidden="false" customHeight="false" outlineLevel="0" collapsed="false">
      <c r="A8258" s="25" t="s">
        <v>8521</v>
      </c>
      <c r="B8258" s="25" t="s">
        <v>102</v>
      </c>
      <c r="C8258" s="25" t="s">
        <v>111</v>
      </c>
      <c r="D8258" s="25" t="s">
        <v>116</v>
      </c>
      <c r="E8258" s="25" t="s">
        <v>1351</v>
      </c>
      <c r="F8258" s="25" t="s">
        <v>177</v>
      </c>
      <c r="G8258" s="26" t="n">
        <v>7537.24</v>
      </c>
      <c r="H8258" s="27" t="n">
        <v>20293</v>
      </c>
      <c r="I8258" s="25" t="s">
        <v>147</v>
      </c>
      <c r="K8258" s="25" t="n">
        <v>1993</v>
      </c>
      <c r="L8258" s="25" t="s">
        <v>1834</v>
      </c>
      <c r="M8258" s="25" t="s">
        <v>171</v>
      </c>
      <c r="N8258" s="28" t="n">
        <v>4821</v>
      </c>
      <c r="O8258" s="25" t="s">
        <v>54</v>
      </c>
      <c r="P8258" s="29" t="n">
        <v>42833</v>
      </c>
      <c r="Q8258" s="29" t="n">
        <v>42837</v>
      </c>
      <c r="R8258" s="28" t="n">
        <v>4320</v>
      </c>
      <c r="S8258" s="28" t="n">
        <f aca="false">IF(O8258="Won",R8258,IF(O8258="Lost",0,N8258))</f>
        <v>4320</v>
      </c>
      <c r="T8258" s="30" t="n">
        <f aca="false">IF(AND(P8258&lt;&gt;"",Q8258&lt;&gt;""),Q8258-P8258,"")</f>
        <v>4</v>
      </c>
      <c r="U8258" s="30" t="str">
        <f aca="false">IF(AND(O8258="Engaging",P8258&lt;&gt;""),'Leia-me'!$B$5-P8258,"")</f>
        <v/>
      </c>
      <c r="V8258" s="25" t="str">
        <f aca="false">IF(O8258&lt;&gt;"Engaging","",IF(U8258&lt;='Leia-me'!$B$6,"Saudável",IF(U8258&lt;='Leia-me'!$B$7,"Esfriando",IF(U8258&lt;='Leia-me'!$B$8,"Última chance","Zumbi"))))</f>
        <v/>
      </c>
      <c r="W8258" s="25" t="n">
        <f aca="false">IF(O8258="Won",1,IF(O8258="Lost",0,""))</f>
        <v>1</v>
      </c>
      <c r="X8258" s="25" t="s">
        <v>1835</v>
      </c>
      <c r="Y8258" s="25" t="str">
        <f aca="false">IF(E8258="","Sim","")</f>
        <v/>
      </c>
    </row>
    <row r="8259" customFormat="false" ht="15" hidden="false" customHeight="false" outlineLevel="0" collapsed="false">
      <c r="A8259" s="25" t="s">
        <v>8522</v>
      </c>
      <c r="B8259" s="25" t="s">
        <v>102</v>
      </c>
      <c r="C8259" s="25" t="s">
        <v>111</v>
      </c>
      <c r="D8259" s="25" t="s">
        <v>116</v>
      </c>
      <c r="E8259" s="25" t="s">
        <v>195</v>
      </c>
      <c r="F8259" s="25" t="s">
        <v>185</v>
      </c>
      <c r="G8259" s="26" t="n">
        <v>8170.38</v>
      </c>
      <c r="H8259" s="27" t="n">
        <v>16499</v>
      </c>
      <c r="I8259" s="25" t="s">
        <v>196</v>
      </c>
      <c r="K8259" s="25" t="n">
        <v>1997</v>
      </c>
      <c r="L8259" s="25" t="s">
        <v>170</v>
      </c>
      <c r="M8259" s="25" t="s">
        <v>171</v>
      </c>
      <c r="N8259" s="28" t="n">
        <v>1096</v>
      </c>
      <c r="O8259" s="25" t="s">
        <v>54</v>
      </c>
      <c r="P8259" s="29" t="n">
        <v>42835</v>
      </c>
      <c r="Q8259" s="29" t="n">
        <v>42912</v>
      </c>
      <c r="R8259" s="28" t="n">
        <v>950</v>
      </c>
      <c r="S8259" s="28" t="n">
        <f aca="false">IF(O8259="Won",R8259,IF(O8259="Lost",0,N8259))</f>
        <v>950</v>
      </c>
      <c r="T8259" s="30" t="n">
        <f aca="false">IF(AND(P8259&lt;&gt;"",Q8259&lt;&gt;""),Q8259-P8259,"")</f>
        <v>77</v>
      </c>
      <c r="U8259" s="30" t="str">
        <f aca="false">IF(AND(O8259="Engaging",P8259&lt;&gt;""),'Leia-me'!$B$5-P8259,"")</f>
        <v/>
      </c>
      <c r="V8259" s="25" t="str">
        <f aca="false">IF(O8259&lt;&gt;"Engaging","",IF(U8259&lt;='Leia-me'!$B$6,"Saudável",IF(U8259&lt;='Leia-me'!$B$7,"Esfriando",IF(U8259&lt;='Leia-me'!$B$8,"Última chance","Zumbi"))))</f>
        <v/>
      </c>
      <c r="W8259" s="25" t="n">
        <f aca="false">IF(O8259="Won",1,IF(O8259="Lost",0,""))</f>
        <v>1</v>
      </c>
      <c r="Y8259" s="25" t="str">
        <f aca="false">IF(E8259="","Sim","")</f>
        <v/>
      </c>
    </row>
    <row r="8260" customFormat="false" ht="15" hidden="false" customHeight="false" outlineLevel="0" collapsed="false">
      <c r="A8260" s="25" t="s">
        <v>8523</v>
      </c>
      <c r="B8260" s="25" t="s">
        <v>102</v>
      </c>
      <c r="C8260" s="25" t="s">
        <v>111</v>
      </c>
      <c r="D8260" s="25" t="s">
        <v>116</v>
      </c>
      <c r="E8260" s="25" t="s">
        <v>195</v>
      </c>
      <c r="F8260" s="25" t="s">
        <v>185</v>
      </c>
      <c r="G8260" s="26" t="n">
        <v>8170.38</v>
      </c>
      <c r="H8260" s="27" t="n">
        <v>16499</v>
      </c>
      <c r="I8260" s="25" t="s">
        <v>196</v>
      </c>
      <c r="K8260" s="25" t="n">
        <v>1997</v>
      </c>
      <c r="L8260" s="25" t="s">
        <v>178</v>
      </c>
      <c r="M8260" s="25" t="s">
        <v>171</v>
      </c>
      <c r="N8260" s="28" t="n">
        <v>5482</v>
      </c>
      <c r="O8260" s="25" t="s">
        <v>55</v>
      </c>
      <c r="P8260" s="29" t="n">
        <v>42839</v>
      </c>
      <c r="Q8260" s="29" t="n">
        <v>42844</v>
      </c>
      <c r="R8260" s="28" t="n">
        <v>0</v>
      </c>
      <c r="S8260" s="28" t="n">
        <f aca="false">IF(O8260="Won",R8260,IF(O8260="Lost",0,N8260))</f>
        <v>0</v>
      </c>
      <c r="T8260" s="30" t="n">
        <f aca="false">IF(AND(P8260&lt;&gt;"",Q8260&lt;&gt;""),Q8260-P8260,"")</f>
        <v>5</v>
      </c>
      <c r="U8260" s="30" t="str">
        <f aca="false">IF(AND(O8260="Engaging",P8260&lt;&gt;""),'Leia-me'!$B$5-P8260,"")</f>
        <v/>
      </c>
      <c r="V8260" s="25" t="str">
        <f aca="false">IF(O8260&lt;&gt;"Engaging","",IF(U8260&lt;='Leia-me'!$B$6,"Saudável",IF(U8260&lt;='Leia-me'!$B$7,"Esfriando",IF(U8260&lt;='Leia-me'!$B$8,"Última chance","Zumbi"))))</f>
        <v/>
      </c>
      <c r="W8260" s="25" t="n">
        <f aca="false">IF(O8260="Won",1,IF(O8260="Lost",0,""))</f>
        <v>0</v>
      </c>
      <c r="Y8260" s="25" t="str">
        <f aca="false">IF(E8260="","Sim","")</f>
        <v/>
      </c>
    </row>
    <row r="8261" customFormat="false" ht="15" hidden="false" customHeight="false" outlineLevel="0" collapsed="false">
      <c r="A8261" s="25" t="s">
        <v>8524</v>
      </c>
      <c r="B8261" s="25" t="s">
        <v>102</v>
      </c>
      <c r="C8261" s="25" t="s">
        <v>111</v>
      </c>
      <c r="D8261" s="25" t="s">
        <v>116</v>
      </c>
      <c r="E8261" s="25" t="s">
        <v>1789</v>
      </c>
      <c r="F8261" s="25" t="s">
        <v>211</v>
      </c>
      <c r="G8261" s="26" t="n">
        <v>497.11</v>
      </c>
      <c r="H8261" s="27" t="n">
        <v>1588</v>
      </c>
      <c r="I8261" s="25" t="s">
        <v>147</v>
      </c>
      <c r="K8261" s="25" t="n">
        <v>2009</v>
      </c>
      <c r="L8261" s="25" t="s">
        <v>160</v>
      </c>
      <c r="M8261" s="25" t="s">
        <v>149</v>
      </c>
      <c r="N8261" s="28" t="n">
        <v>3393</v>
      </c>
      <c r="O8261" s="25" t="s">
        <v>55</v>
      </c>
      <c r="P8261" s="29" t="n">
        <v>42839</v>
      </c>
      <c r="Q8261" s="29" t="n">
        <v>42841</v>
      </c>
      <c r="R8261" s="28" t="n">
        <v>0</v>
      </c>
      <c r="S8261" s="28" t="n">
        <f aca="false">IF(O8261="Won",R8261,IF(O8261="Lost",0,N8261))</f>
        <v>0</v>
      </c>
      <c r="T8261" s="30" t="n">
        <f aca="false">IF(AND(P8261&lt;&gt;"",Q8261&lt;&gt;""),Q8261-P8261,"")</f>
        <v>2</v>
      </c>
      <c r="U8261" s="30" t="str">
        <f aca="false">IF(AND(O8261="Engaging",P8261&lt;&gt;""),'Leia-me'!$B$5-P8261,"")</f>
        <v/>
      </c>
      <c r="V8261" s="25" t="str">
        <f aca="false">IF(O8261&lt;&gt;"Engaging","",IF(U8261&lt;='Leia-me'!$B$6,"Saudável",IF(U8261&lt;='Leia-me'!$B$7,"Esfriando",IF(U8261&lt;='Leia-me'!$B$8,"Última chance","Zumbi"))))</f>
        <v/>
      </c>
      <c r="W8261" s="25" t="n">
        <f aca="false">IF(O8261="Won",1,IF(O8261="Lost",0,""))</f>
        <v>0</v>
      </c>
      <c r="Y8261" s="25" t="str">
        <f aca="false">IF(E8261="","Sim","")</f>
        <v/>
      </c>
    </row>
    <row r="8262" customFormat="false" ht="15" hidden="false" customHeight="false" outlineLevel="0" collapsed="false">
      <c r="A8262" s="25" t="s">
        <v>8525</v>
      </c>
      <c r="B8262" s="25" t="s">
        <v>102</v>
      </c>
      <c r="C8262" s="25" t="s">
        <v>111</v>
      </c>
      <c r="D8262" s="25" t="s">
        <v>116</v>
      </c>
      <c r="E8262" s="25" t="s">
        <v>2754</v>
      </c>
      <c r="F8262" s="25" t="s">
        <v>267</v>
      </c>
      <c r="G8262" s="26" t="n">
        <v>1012.72</v>
      </c>
      <c r="H8262" s="27" t="n">
        <v>3492</v>
      </c>
      <c r="I8262" s="25" t="s">
        <v>2755</v>
      </c>
      <c r="K8262" s="25" t="n">
        <v>1991</v>
      </c>
      <c r="L8262" s="25" t="s">
        <v>186</v>
      </c>
      <c r="M8262" s="25" t="s">
        <v>171</v>
      </c>
      <c r="N8262" s="28" t="n">
        <v>550</v>
      </c>
      <c r="O8262" s="25" t="s">
        <v>54</v>
      </c>
      <c r="P8262" s="29" t="n">
        <v>42841</v>
      </c>
      <c r="Q8262" s="29" t="n">
        <v>42853</v>
      </c>
      <c r="R8262" s="28" t="n">
        <v>572</v>
      </c>
      <c r="S8262" s="28" t="n">
        <f aca="false">IF(O8262="Won",R8262,IF(O8262="Lost",0,N8262))</f>
        <v>572</v>
      </c>
      <c r="T8262" s="30" t="n">
        <f aca="false">IF(AND(P8262&lt;&gt;"",Q8262&lt;&gt;""),Q8262-P8262,"")</f>
        <v>12</v>
      </c>
      <c r="U8262" s="30" t="str">
        <f aca="false">IF(AND(O8262="Engaging",P8262&lt;&gt;""),'Leia-me'!$B$5-P8262,"")</f>
        <v/>
      </c>
      <c r="V8262" s="25" t="str">
        <f aca="false">IF(O8262&lt;&gt;"Engaging","",IF(U8262&lt;='Leia-me'!$B$6,"Saudável",IF(U8262&lt;='Leia-me'!$B$7,"Esfriando",IF(U8262&lt;='Leia-me'!$B$8,"Última chance","Zumbi"))))</f>
        <v/>
      </c>
      <c r="W8262" s="25" t="n">
        <f aca="false">IF(O8262="Won",1,IF(O8262="Lost",0,""))</f>
        <v>1</v>
      </c>
      <c r="Y8262" s="25" t="str">
        <f aca="false">IF(E8262="","Sim","")</f>
        <v/>
      </c>
    </row>
    <row r="8263" customFormat="false" ht="15" hidden="false" customHeight="false" outlineLevel="0" collapsed="false">
      <c r="A8263" s="25" t="s">
        <v>8526</v>
      </c>
      <c r="B8263" s="25" t="s">
        <v>102</v>
      </c>
      <c r="C8263" s="25" t="s">
        <v>111</v>
      </c>
      <c r="D8263" s="25" t="s">
        <v>116</v>
      </c>
      <c r="E8263" s="25" t="s">
        <v>417</v>
      </c>
      <c r="F8263" s="25" t="s">
        <v>211</v>
      </c>
      <c r="G8263" s="26" t="n">
        <v>223.8</v>
      </c>
      <c r="H8263" s="27" t="n">
        <v>299</v>
      </c>
      <c r="I8263" s="25" t="s">
        <v>147</v>
      </c>
      <c r="K8263" s="25" t="n">
        <v>2003</v>
      </c>
      <c r="L8263" s="25" t="s">
        <v>170</v>
      </c>
      <c r="M8263" s="25" t="s">
        <v>171</v>
      </c>
      <c r="N8263" s="28" t="n">
        <v>1096</v>
      </c>
      <c r="O8263" s="25" t="s">
        <v>54</v>
      </c>
      <c r="P8263" s="29" t="n">
        <v>42841</v>
      </c>
      <c r="Q8263" s="29" t="n">
        <v>42849</v>
      </c>
      <c r="R8263" s="28" t="n">
        <v>1234</v>
      </c>
      <c r="S8263" s="28" t="n">
        <f aca="false">IF(O8263="Won",R8263,IF(O8263="Lost",0,N8263))</f>
        <v>1234</v>
      </c>
      <c r="T8263" s="30" t="n">
        <f aca="false">IF(AND(P8263&lt;&gt;"",Q8263&lt;&gt;""),Q8263-P8263,"")</f>
        <v>8</v>
      </c>
      <c r="U8263" s="30" t="str">
        <f aca="false">IF(AND(O8263="Engaging",P8263&lt;&gt;""),'Leia-me'!$B$5-P8263,"")</f>
        <v/>
      </c>
      <c r="V8263" s="25" t="str">
        <f aca="false">IF(O8263&lt;&gt;"Engaging","",IF(U8263&lt;='Leia-me'!$B$6,"Saudável",IF(U8263&lt;='Leia-me'!$B$7,"Esfriando",IF(U8263&lt;='Leia-me'!$B$8,"Última chance","Zumbi"))))</f>
        <v/>
      </c>
      <c r="W8263" s="25" t="n">
        <f aca="false">IF(O8263="Won",1,IF(O8263="Lost",0,""))</f>
        <v>1</v>
      </c>
      <c r="Y8263" s="25" t="str">
        <f aca="false">IF(E8263="","Sim","")</f>
        <v/>
      </c>
    </row>
    <row r="8264" customFormat="false" ht="15" hidden="false" customHeight="false" outlineLevel="0" collapsed="false">
      <c r="A8264" s="25" t="s">
        <v>8527</v>
      </c>
      <c r="B8264" s="25" t="s">
        <v>102</v>
      </c>
      <c r="C8264" s="25" t="s">
        <v>111</v>
      </c>
      <c r="D8264" s="25" t="s">
        <v>116</v>
      </c>
      <c r="G8264" s="31"/>
      <c r="H8264" s="32"/>
      <c r="L8264" s="25" t="s">
        <v>170</v>
      </c>
      <c r="M8264" s="25" t="s">
        <v>171</v>
      </c>
      <c r="N8264" s="28" t="n">
        <v>1096</v>
      </c>
      <c r="O8264" s="25" t="s">
        <v>56</v>
      </c>
      <c r="P8264" s="29" t="n">
        <v>42843</v>
      </c>
      <c r="Q8264" s="33"/>
      <c r="R8264" s="34"/>
      <c r="S8264" s="28" t="n">
        <f aca="false">IF(O8264="Won",R8264,IF(O8264="Lost",0,N8264))</f>
        <v>1096</v>
      </c>
      <c r="T8264" s="30" t="str">
        <f aca="false">IF(AND(P8264&lt;&gt;"",Q8264&lt;&gt;""),Q8264-P8264,"")</f>
        <v/>
      </c>
      <c r="U8264" s="30" t="n">
        <f aca="false">IF(AND(O8264="Engaging",P8264&lt;&gt;""),'Leia-me'!$B$5-P8264,"")</f>
        <v>257</v>
      </c>
      <c r="V8264" s="25" t="str">
        <f aca="false">IF(O8264&lt;&gt;"Engaging","",IF(U8264&lt;='Leia-me'!$B$6,"Saudável",IF(U8264&lt;='Leia-me'!$B$7,"Esfriando",IF(U8264&lt;='Leia-me'!$B$8,"Última chance","Zumbi"))))</f>
        <v>Zumbi</v>
      </c>
      <c r="W8264" s="25" t="str">
        <f aca="false">IF(O8264="Won",1,IF(O8264="Lost",0,""))</f>
        <v/>
      </c>
      <c r="Y8264" s="25" t="str">
        <f aca="false">IF(E8264="","Sim","")</f>
        <v>Sim</v>
      </c>
    </row>
    <row r="8265" customFormat="false" ht="15" hidden="false" customHeight="false" outlineLevel="0" collapsed="false">
      <c r="A8265" s="25" t="s">
        <v>8528</v>
      </c>
      <c r="B8265" s="25" t="s">
        <v>102</v>
      </c>
      <c r="C8265" s="25" t="s">
        <v>111</v>
      </c>
      <c r="D8265" s="25" t="s">
        <v>116</v>
      </c>
      <c r="E8265" s="25" t="s">
        <v>1187</v>
      </c>
      <c r="F8265" s="25" t="s">
        <v>159</v>
      </c>
      <c r="G8265" s="26" t="n">
        <v>2059.9</v>
      </c>
      <c r="H8265" s="27" t="n">
        <v>3644</v>
      </c>
      <c r="I8265" s="25" t="s">
        <v>147</v>
      </c>
      <c r="K8265" s="25" t="n">
        <v>1988</v>
      </c>
      <c r="L8265" s="25" t="s">
        <v>170</v>
      </c>
      <c r="M8265" s="25" t="s">
        <v>171</v>
      </c>
      <c r="N8265" s="28" t="n">
        <v>1096</v>
      </c>
      <c r="O8265" s="25" t="s">
        <v>55</v>
      </c>
      <c r="P8265" s="29" t="n">
        <v>42843</v>
      </c>
      <c r="Q8265" s="29" t="n">
        <v>42847</v>
      </c>
      <c r="R8265" s="28" t="n">
        <v>0</v>
      </c>
      <c r="S8265" s="28" t="n">
        <f aca="false">IF(O8265="Won",R8265,IF(O8265="Lost",0,N8265))</f>
        <v>0</v>
      </c>
      <c r="T8265" s="30" t="n">
        <f aca="false">IF(AND(P8265&lt;&gt;"",Q8265&lt;&gt;""),Q8265-P8265,"")</f>
        <v>4</v>
      </c>
      <c r="U8265" s="30" t="str">
        <f aca="false">IF(AND(O8265="Engaging",P8265&lt;&gt;""),'Leia-me'!$B$5-P8265,"")</f>
        <v/>
      </c>
      <c r="V8265" s="25" t="str">
        <f aca="false">IF(O8265&lt;&gt;"Engaging","",IF(U8265&lt;='Leia-me'!$B$6,"Saudável",IF(U8265&lt;='Leia-me'!$B$7,"Esfriando",IF(U8265&lt;='Leia-me'!$B$8,"Última chance","Zumbi"))))</f>
        <v/>
      </c>
      <c r="W8265" s="25" t="n">
        <f aca="false">IF(O8265="Won",1,IF(O8265="Lost",0,""))</f>
        <v>0</v>
      </c>
      <c r="Y8265" s="25" t="str">
        <f aca="false">IF(E8265="","Sim","")</f>
        <v/>
      </c>
    </row>
    <row r="8266" customFormat="false" ht="15" hidden="false" customHeight="false" outlineLevel="0" collapsed="false">
      <c r="A8266" s="25" t="s">
        <v>8529</v>
      </c>
      <c r="B8266" s="25" t="s">
        <v>102</v>
      </c>
      <c r="C8266" s="25" t="s">
        <v>111</v>
      </c>
      <c r="D8266" s="25" t="s">
        <v>116</v>
      </c>
      <c r="E8266" s="25" t="s">
        <v>3075</v>
      </c>
      <c r="F8266" s="25" t="s">
        <v>165</v>
      </c>
      <c r="G8266" s="26" t="n">
        <v>4269.9</v>
      </c>
      <c r="H8266" s="27" t="n">
        <v>6472</v>
      </c>
      <c r="I8266" s="25" t="s">
        <v>147</v>
      </c>
      <c r="J8266" s="25" t="s">
        <v>1347</v>
      </c>
      <c r="K8266" s="25" t="n">
        <v>1993</v>
      </c>
      <c r="L8266" s="25" t="s">
        <v>170</v>
      </c>
      <c r="M8266" s="25" t="s">
        <v>171</v>
      </c>
      <c r="N8266" s="28" t="n">
        <v>1096</v>
      </c>
      <c r="O8266" s="25" t="s">
        <v>55</v>
      </c>
      <c r="P8266" s="29" t="n">
        <v>42844</v>
      </c>
      <c r="Q8266" s="29" t="n">
        <v>42852</v>
      </c>
      <c r="R8266" s="28" t="n">
        <v>0</v>
      </c>
      <c r="S8266" s="28" t="n">
        <f aca="false">IF(O8266="Won",R8266,IF(O8266="Lost",0,N8266))</f>
        <v>0</v>
      </c>
      <c r="T8266" s="30" t="n">
        <f aca="false">IF(AND(P8266&lt;&gt;"",Q8266&lt;&gt;""),Q8266-P8266,"")</f>
        <v>8</v>
      </c>
      <c r="U8266" s="30" t="str">
        <f aca="false">IF(AND(O8266="Engaging",P8266&lt;&gt;""),'Leia-me'!$B$5-P8266,"")</f>
        <v/>
      </c>
      <c r="V8266" s="25" t="str">
        <f aca="false">IF(O8266&lt;&gt;"Engaging","",IF(U8266&lt;='Leia-me'!$B$6,"Saudável",IF(U8266&lt;='Leia-me'!$B$7,"Esfriando",IF(U8266&lt;='Leia-me'!$B$8,"Última chance","Zumbi"))))</f>
        <v/>
      </c>
      <c r="W8266" s="25" t="n">
        <f aca="false">IF(O8266="Won",1,IF(O8266="Lost",0,""))</f>
        <v>0</v>
      </c>
      <c r="Y8266" s="25" t="str">
        <f aca="false">IF(E8266="","Sim","")</f>
        <v/>
      </c>
    </row>
    <row r="8267" customFormat="false" ht="15" hidden="false" customHeight="false" outlineLevel="0" collapsed="false">
      <c r="A8267" s="25" t="s">
        <v>8530</v>
      </c>
      <c r="B8267" s="25" t="s">
        <v>102</v>
      </c>
      <c r="C8267" s="25" t="s">
        <v>111</v>
      </c>
      <c r="D8267" s="25" t="s">
        <v>116</v>
      </c>
      <c r="E8267" s="25" t="s">
        <v>444</v>
      </c>
      <c r="F8267" s="25" t="s">
        <v>192</v>
      </c>
      <c r="G8267" s="26" t="n">
        <v>6354.87</v>
      </c>
      <c r="H8267" s="27" t="n">
        <v>16780</v>
      </c>
      <c r="I8267" s="25" t="s">
        <v>147</v>
      </c>
      <c r="J8267" s="25" t="s">
        <v>445</v>
      </c>
      <c r="K8267" s="25" t="n">
        <v>1996</v>
      </c>
      <c r="L8267" s="25" t="s">
        <v>186</v>
      </c>
      <c r="M8267" s="25" t="s">
        <v>171</v>
      </c>
      <c r="N8267" s="28" t="n">
        <v>550</v>
      </c>
      <c r="O8267" s="25" t="s">
        <v>54</v>
      </c>
      <c r="P8267" s="29" t="n">
        <v>42845</v>
      </c>
      <c r="Q8267" s="29" t="n">
        <v>42852</v>
      </c>
      <c r="R8267" s="28" t="n">
        <v>579</v>
      </c>
      <c r="S8267" s="28" t="n">
        <f aca="false">IF(O8267="Won",R8267,IF(O8267="Lost",0,N8267))</f>
        <v>579</v>
      </c>
      <c r="T8267" s="30" t="n">
        <f aca="false">IF(AND(P8267&lt;&gt;"",Q8267&lt;&gt;""),Q8267-P8267,"")</f>
        <v>7</v>
      </c>
      <c r="U8267" s="30" t="str">
        <f aca="false">IF(AND(O8267="Engaging",P8267&lt;&gt;""),'Leia-me'!$B$5-P8267,"")</f>
        <v/>
      </c>
      <c r="V8267" s="25" t="str">
        <f aca="false">IF(O8267&lt;&gt;"Engaging","",IF(U8267&lt;='Leia-me'!$B$6,"Saudável",IF(U8267&lt;='Leia-me'!$B$7,"Esfriando",IF(U8267&lt;='Leia-me'!$B$8,"Última chance","Zumbi"))))</f>
        <v/>
      </c>
      <c r="W8267" s="25" t="n">
        <f aca="false">IF(O8267="Won",1,IF(O8267="Lost",0,""))</f>
        <v>1</v>
      </c>
      <c r="Y8267" s="25" t="str">
        <f aca="false">IF(E8267="","Sim","")</f>
        <v/>
      </c>
    </row>
    <row r="8268" customFormat="false" ht="15" hidden="false" customHeight="false" outlineLevel="0" collapsed="false">
      <c r="A8268" s="25" t="s">
        <v>8531</v>
      </c>
      <c r="B8268" s="25" t="s">
        <v>102</v>
      </c>
      <c r="C8268" s="25" t="s">
        <v>111</v>
      </c>
      <c r="D8268" s="25" t="s">
        <v>116</v>
      </c>
      <c r="E8268" s="25" t="s">
        <v>1778</v>
      </c>
      <c r="F8268" s="25" t="s">
        <v>146</v>
      </c>
      <c r="G8268" s="26" t="n">
        <v>1618.89</v>
      </c>
      <c r="H8268" s="27" t="n">
        <v>3889</v>
      </c>
      <c r="I8268" s="25" t="s">
        <v>147</v>
      </c>
      <c r="K8268" s="25" t="n">
        <v>2004</v>
      </c>
      <c r="L8268" s="25" t="s">
        <v>178</v>
      </c>
      <c r="M8268" s="25" t="s">
        <v>171</v>
      </c>
      <c r="N8268" s="28" t="n">
        <v>5482</v>
      </c>
      <c r="O8268" s="25" t="s">
        <v>54</v>
      </c>
      <c r="P8268" s="29" t="n">
        <v>42845</v>
      </c>
      <c r="Q8268" s="29" t="n">
        <v>42855</v>
      </c>
      <c r="R8268" s="28" t="n">
        <v>5958</v>
      </c>
      <c r="S8268" s="28" t="n">
        <f aca="false">IF(O8268="Won",R8268,IF(O8268="Lost",0,N8268))</f>
        <v>5958</v>
      </c>
      <c r="T8268" s="30" t="n">
        <f aca="false">IF(AND(P8268&lt;&gt;"",Q8268&lt;&gt;""),Q8268-P8268,"")</f>
        <v>10</v>
      </c>
      <c r="U8268" s="30" t="str">
        <f aca="false">IF(AND(O8268="Engaging",P8268&lt;&gt;""),'Leia-me'!$B$5-P8268,"")</f>
        <v/>
      </c>
      <c r="V8268" s="25" t="str">
        <f aca="false">IF(O8268&lt;&gt;"Engaging","",IF(U8268&lt;='Leia-me'!$B$6,"Saudável",IF(U8268&lt;='Leia-me'!$B$7,"Esfriando",IF(U8268&lt;='Leia-me'!$B$8,"Última chance","Zumbi"))))</f>
        <v/>
      </c>
      <c r="W8268" s="25" t="n">
        <f aca="false">IF(O8268="Won",1,IF(O8268="Lost",0,""))</f>
        <v>1</v>
      </c>
      <c r="Y8268" s="25" t="str">
        <f aca="false">IF(E8268="","Sim","")</f>
        <v/>
      </c>
    </row>
    <row r="8269" customFormat="false" ht="15" hidden="false" customHeight="false" outlineLevel="0" collapsed="false">
      <c r="A8269" s="25" t="s">
        <v>8532</v>
      </c>
      <c r="B8269" s="25" t="s">
        <v>102</v>
      </c>
      <c r="C8269" s="25" t="s">
        <v>111</v>
      </c>
      <c r="D8269" s="25" t="s">
        <v>116</v>
      </c>
      <c r="E8269" s="25" t="s">
        <v>444</v>
      </c>
      <c r="F8269" s="25" t="s">
        <v>192</v>
      </c>
      <c r="G8269" s="26" t="n">
        <v>6354.87</v>
      </c>
      <c r="H8269" s="27" t="n">
        <v>16780</v>
      </c>
      <c r="I8269" s="25" t="s">
        <v>147</v>
      </c>
      <c r="J8269" s="25" t="s">
        <v>445</v>
      </c>
      <c r="K8269" s="25" t="n">
        <v>1996</v>
      </c>
      <c r="L8269" s="25" t="s">
        <v>1834</v>
      </c>
      <c r="M8269" s="25" t="s">
        <v>171</v>
      </c>
      <c r="N8269" s="28" t="n">
        <v>4821</v>
      </c>
      <c r="O8269" s="25" t="s">
        <v>54</v>
      </c>
      <c r="P8269" s="29" t="n">
        <v>42845</v>
      </c>
      <c r="Q8269" s="29" t="n">
        <v>42882</v>
      </c>
      <c r="R8269" s="28" t="n">
        <v>4543</v>
      </c>
      <c r="S8269" s="28" t="n">
        <f aca="false">IF(O8269="Won",R8269,IF(O8269="Lost",0,N8269))</f>
        <v>4543</v>
      </c>
      <c r="T8269" s="30" t="n">
        <f aca="false">IF(AND(P8269&lt;&gt;"",Q8269&lt;&gt;""),Q8269-P8269,"")</f>
        <v>37</v>
      </c>
      <c r="U8269" s="30" t="str">
        <f aca="false">IF(AND(O8269="Engaging",P8269&lt;&gt;""),'Leia-me'!$B$5-P8269,"")</f>
        <v/>
      </c>
      <c r="V8269" s="25" t="str">
        <f aca="false">IF(O8269&lt;&gt;"Engaging","",IF(U8269&lt;='Leia-me'!$B$6,"Saudável",IF(U8269&lt;='Leia-me'!$B$7,"Esfriando",IF(U8269&lt;='Leia-me'!$B$8,"Última chance","Zumbi"))))</f>
        <v/>
      </c>
      <c r="W8269" s="25" t="n">
        <f aca="false">IF(O8269="Won",1,IF(O8269="Lost",0,""))</f>
        <v>1</v>
      </c>
      <c r="X8269" s="25" t="s">
        <v>1835</v>
      </c>
      <c r="Y8269" s="25" t="str">
        <f aca="false">IF(E8269="","Sim","")</f>
        <v/>
      </c>
    </row>
    <row r="8270" customFormat="false" ht="15" hidden="false" customHeight="false" outlineLevel="0" collapsed="false">
      <c r="A8270" s="25" t="s">
        <v>8533</v>
      </c>
      <c r="B8270" s="25" t="s">
        <v>102</v>
      </c>
      <c r="C8270" s="25" t="s">
        <v>111</v>
      </c>
      <c r="D8270" s="25" t="s">
        <v>116</v>
      </c>
      <c r="G8270" s="31"/>
      <c r="H8270" s="32"/>
      <c r="L8270" s="25" t="s">
        <v>148</v>
      </c>
      <c r="M8270" s="25" t="s">
        <v>149</v>
      </c>
      <c r="N8270" s="28" t="n">
        <v>55</v>
      </c>
      <c r="O8270" s="25" t="s">
        <v>56</v>
      </c>
      <c r="P8270" s="29" t="n">
        <v>42847</v>
      </c>
      <c r="Q8270" s="33"/>
      <c r="R8270" s="34"/>
      <c r="S8270" s="28" t="n">
        <f aca="false">IF(O8270="Won",R8270,IF(O8270="Lost",0,N8270))</f>
        <v>55</v>
      </c>
      <c r="T8270" s="30" t="str">
        <f aca="false">IF(AND(P8270&lt;&gt;"",Q8270&lt;&gt;""),Q8270-P8270,"")</f>
        <v/>
      </c>
      <c r="U8270" s="30" t="n">
        <f aca="false">IF(AND(O8270="Engaging",P8270&lt;&gt;""),'Leia-me'!$B$5-P8270,"")</f>
        <v>253</v>
      </c>
      <c r="V8270" s="25" t="str">
        <f aca="false">IF(O8270&lt;&gt;"Engaging","",IF(U8270&lt;='Leia-me'!$B$6,"Saudável",IF(U8270&lt;='Leia-me'!$B$7,"Esfriando",IF(U8270&lt;='Leia-me'!$B$8,"Última chance","Zumbi"))))</f>
        <v>Zumbi</v>
      </c>
      <c r="W8270" s="25" t="str">
        <f aca="false">IF(O8270="Won",1,IF(O8270="Lost",0,""))</f>
        <v/>
      </c>
      <c r="Y8270" s="25" t="str">
        <f aca="false">IF(E8270="","Sim","")</f>
        <v>Sim</v>
      </c>
    </row>
    <row r="8271" customFormat="false" ht="15" hidden="false" customHeight="false" outlineLevel="0" collapsed="false">
      <c r="A8271" s="25" t="s">
        <v>8534</v>
      </c>
      <c r="B8271" s="25" t="s">
        <v>102</v>
      </c>
      <c r="C8271" s="25" t="s">
        <v>111</v>
      </c>
      <c r="D8271" s="25" t="s">
        <v>116</v>
      </c>
      <c r="E8271" s="25" t="s">
        <v>494</v>
      </c>
      <c r="F8271" s="25" t="s">
        <v>192</v>
      </c>
      <c r="G8271" s="26" t="n">
        <v>11698.03</v>
      </c>
      <c r="H8271" s="27" t="n">
        <v>34288</v>
      </c>
      <c r="I8271" s="25" t="s">
        <v>147</v>
      </c>
      <c r="K8271" s="25" t="n">
        <v>1982</v>
      </c>
      <c r="L8271" s="25" t="s">
        <v>186</v>
      </c>
      <c r="M8271" s="25" t="s">
        <v>171</v>
      </c>
      <c r="N8271" s="28" t="n">
        <v>550</v>
      </c>
      <c r="O8271" s="25" t="s">
        <v>55</v>
      </c>
      <c r="P8271" s="29" t="n">
        <v>42849</v>
      </c>
      <c r="Q8271" s="29" t="n">
        <v>42851</v>
      </c>
      <c r="R8271" s="28" t="n">
        <v>0</v>
      </c>
      <c r="S8271" s="28" t="n">
        <f aca="false">IF(O8271="Won",R8271,IF(O8271="Lost",0,N8271))</f>
        <v>0</v>
      </c>
      <c r="T8271" s="30" t="n">
        <f aca="false">IF(AND(P8271&lt;&gt;"",Q8271&lt;&gt;""),Q8271-P8271,"")</f>
        <v>2</v>
      </c>
      <c r="U8271" s="30" t="str">
        <f aca="false">IF(AND(O8271="Engaging",P8271&lt;&gt;""),'Leia-me'!$B$5-P8271,"")</f>
        <v/>
      </c>
      <c r="V8271" s="25" t="str">
        <f aca="false">IF(O8271&lt;&gt;"Engaging","",IF(U8271&lt;='Leia-me'!$B$6,"Saudável",IF(U8271&lt;='Leia-me'!$B$7,"Esfriando",IF(U8271&lt;='Leia-me'!$B$8,"Última chance","Zumbi"))))</f>
        <v/>
      </c>
      <c r="W8271" s="25" t="n">
        <f aca="false">IF(O8271="Won",1,IF(O8271="Lost",0,""))</f>
        <v>0</v>
      </c>
      <c r="Y8271" s="25" t="str">
        <f aca="false">IF(E8271="","Sim","")</f>
        <v/>
      </c>
    </row>
    <row r="8272" customFormat="false" ht="15" hidden="false" customHeight="false" outlineLevel="0" collapsed="false">
      <c r="A8272" s="25" t="s">
        <v>8535</v>
      </c>
      <c r="B8272" s="25" t="s">
        <v>102</v>
      </c>
      <c r="C8272" s="25" t="s">
        <v>111</v>
      </c>
      <c r="D8272" s="25" t="s">
        <v>116</v>
      </c>
      <c r="G8272" s="31"/>
      <c r="H8272" s="32"/>
      <c r="L8272" s="25" t="s">
        <v>1834</v>
      </c>
      <c r="M8272" s="25" t="s">
        <v>171</v>
      </c>
      <c r="N8272" s="28" t="n">
        <v>4821</v>
      </c>
      <c r="O8272" s="25" t="s">
        <v>56</v>
      </c>
      <c r="P8272" s="29" t="n">
        <v>42850</v>
      </c>
      <c r="Q8272" s="33"/>
      <c r="R8272" s="34"/>
      <c r="S8272" s="28" t="n">
        <f aca="false">IF(O8272="Won",R8272,IF(O8272="Lost",0,N8272))</f>
        <v>4821</v>
      </c>
      <c r="T8272" s="30" t="str">
        <f aca="false">IF(AND(P8272&lt;&gt;"",Q8272&lt;&gt;""),Q8272-P8272,"")</f>
        <v/>
      </c>
      <c r="U8272" s="30" t="n">
        <f aca="false">IF(AND(O8272="Engaging",P8272&lt;&gt;""),'Leia-me'!$B$5-P8272,"")</f>
        <v>250</v>
      </c>
      <c r="V8272" s="25" t="str">
        <f aca="false">IF(O8272&lt;&gt;"Engaging","",IF(U8272&lt;='Leia-me'!$B$6,"Saudável",IF(U8272&lt;='Leia-me'!$B$7,"Esfriando",IF(U8272&lt;='Leia-me'!$B$8,"Última chance","Zumbi"))))</f>
        <v>Zumbi</v>
      </c>
      <c r="W8272" s="25" t="str">
        <f aca="false">IF(O8272="Won",1,IF(O8272="Lost",0,""))</f>
        <v/>
      </c>
      <c r="X8272" s="25" t="s">
        <v>1835</v>
      </c>
      <c r="Y8272" s="25" t="str">
        <f aca="false">IF(E8272="","Sim","")</f>
        <v>Sim</v>
      </c>
    </row>
    <row r="8273" customFormat="false" ht="15" hidden="false" customHeight="false" outlineLevel="0" collapsed="false">
      <c r="A8273" s="25" t="s">
        <v>8536</v>
      </c>
      <c r="B8273" s="25" t="s">
        <v>102</v>
      </c>
      <c r="C8273" s="25" t="s">
        <v>111</v>
      </c>
      <c r="D8273" s="25" t="s">
        <v>116</v>
      </c>
      <c r="E8273" s="25" t="s">
        <v>2739</v>
      </c>
      <c r="F8273" s="25" t="s">
        <v>159</v>
      </c>
      <c r="G8273" s="26" t="n">
        <v>2871.35</v>
      </c>
      <c r="H8273" s="27" t="n">
        <v>9561</v>
      </c>
      <c r="I8273" s="25" t="s">
        <v>147</v>
      </c>
      <c r="K8273" s="25" t="n">
        <v>1983</v>
      </c>
      <c r="L8273" s="25" t="s">
        <v>170</v>
      </c>
      <c r="M8273" s="25" t="s">
        <v>171</v>
      </c>
      <c r="N8273" s="28" t="n">
        <v>1096</v>
      </c>
      <c r="O8273" s="25" t="s">
        <v>54</v>
      </c>
      <c r="P8273" s="29" t="n">
        <v>42850</v>
      </c>
      <c r="Q8273" s="29" t="n">
        <v>42851</v>
      </c>
      <c r="R8273" s="28" t="n">
        <v>1113</v>
      </c>
      <c r="S8273" s="28" t="n">
        <f aca="false">IF(O8273="Won",R8273,IF(O8273="Lost",0,N8273))</f>
        <v>1113</v>
      </c>
      <c r="T8273" s="30" t="n">
        <f aca="false">IF(AND(P8273&lt;&gt;"",Q8273&lt;&gt;""),Q8273-P8273,"")</f>
        <v>1</v>
      </c>
      <c r="U8273" s="30" t="str">
        <f aca="false">IF(AND(O8273="Engaging",P8273&lt;&gt;""),'Leia-me'!$B$5-P8273,"")</f>
        <v/>
      </c>
      <c r="V8273" s="25" t="str">
        <f aca="false">IF(O8273&lt;&gt;"Engaging","",IF(U8273&lt;='Leia-me'!$B$6,"Saudável",IF(U8273&lt;='Leia-me'!$B$7,"Esfriando",IF(U8273&lt;='Leia-me'!$B$8,"Última chance","Zumbi"))))</f>
        <v/>
      </c>
      <c r="W8273" s="25" t="n">
        <f aca="false">IF(O8273="Won",1,IF(O8273="Lost",0,""))</f>
        <v>1</v>
      </c>
      <c r="Y8273" s="25" t="str">
        <f aca="false">IF(E8273="","Sim","")</f>
        <v/>
      </c>
    </row>
    <row r="8274" customFormat="false" ht="15" hidden="false" customHeight="false" outlineLevel="0" collapsed="false">
      <c r="A8274" s="25" t="s">
        <v>8537</v>
      </c>
      <c r="B8274" s="25" t="s">
        <v>102</v>
      </c>
      <c r="C8274" s="25" t="s">
        <v>111</v>
      </c>
      <c r="D8274" s="25" t="s">
        <v>116</v>
      </c>
      <c r="E8274" s="25" t="s">
        <v>636</v>
      </c>
      <c r="F8274" s="25" t="s">
        <v>267</v>
      </c>
      <c r="G8274" s="26" t="n">
        <v>405.59</v>
      </c>
      <c r="H8274" s="27" t="n">
        <v>1179</v>
      </c>
      <c r="I8274" s="25" t="s">
        <v>637</v>
      </c>
      <c r="J8274" s="25" t="s">
        <v>266</v>
      </c>
      <c r="K8274" s="25" t="n">
        <v>1987</v>
      </c>
      <c r="L8274" s="25" t="s">
        <v>186</v>
      </c>
      <c r="M8274" s="25" t="s">
        <v>171</v>
      </c>
      <c r="N8274" s="28" t="n">
        <v>550</v>
      </c>
      <c r="O8274" s="25" t="s">
        <v>54</v>
      </c>
      <c r="P8274" s="29" t="n">
        <v>42851</v>
      </c>
      <c r="Q8274" s="29" t="n">
        <v>42865</v>
      </c>
      <c r="R8274" s="28" t="n">
        <v>556</v>
      </c>
      <c r="S8274" s="28" t="n">
        <f aca="false">IF(O8274="Won",R8274,IF(O8274="Lost",0,N8274))</f>
        <v>556</v>
      </c>
      <c r="T8274" s="30" t="n">
        <f aca="false">IF(AND(P8274&lt;&gt;"",Q8274&lt;&gt;""),Q8274-P8274,"")</f>
        <v>14</v>
      </c>
      <c r="U8274" s="30" t="str">
        <f aca="false">IF(AND(O8274="Engaging",P8274&lt;&gt;""),'Leia-me'!$B$5-P8274,"")</f>
        <v/>
      </c>
      <c r="V8274" s="25" t="str">
        <f aca="false">IF(O8274&lt;&gt;"Engaging","",IF(U8274&lt;='Leia-me'!$B$6,"Saudável",IF(U8274&lt;='Leia-me'!$B$7,"Esfriando",IF(U8274&lt;='Leia-me'!$B$8,"Última chance","Zumbi"))))</f>
        <v/>
      </c>
      <c r="W8274" s="25" t="n">
        <f aca="false">IF(O8274="Won",1,IF(O8274="Lost",0,""))</f>
        <v>1</v>
      </c>
      <c r="Y8274" s="25" t="str">
        <f aca="false">IF(E8274="","Sim","")</f>
        <v/>
      </c>
    </row>
    <row r="8275" customFormat="false" ht="15" hidden="false" customHeight="false" outlineLevel="0" collapsed="false">
      <c r="A8275" s="25" t="s">
        <v>8538</v>
      </c>
      <c r="B8275" s="25" t="s">
        <v>102</v>
      </c>
      <c r="C8275" s="25" t="s">
        <v>111</v>
      </c>
      <c r="D8275" s="25" t="s">
        <v>116</v>
      </c>
      <c r="E8275" s="25" t="s">
        <v>1347</v>
      </c>
      <c r="F8275" s="25" t="s">
        <v>165</v>
      </c>
      <c r="G8275" s="26" t="n">
        <v>665.06</v>
      </c>
      <c r="H8275" s="27" t="n">
        <v>1095</v>
      </c>
      <c r="I8275" s="25" t="s">
        <v>147</v>
      </c>
      <c r="K8275" s="25" t="n">
        <v>1989</v>
      </c>
      <c r="L8275" s="25" t="s">
        <v>1834</v>
      </c>
      <c r="M8275" s="25" t="s">
        <v>171</v>
      </c>
      <c r="N8275" s="28" t="n">
        <v>4821</v>
      </c>
      <c r="O8275" s="25" t="s">
        <v>56</v>
      </c>
      <c r="P8275" s="29" t="n">
        <v>42854</v>
      </c>
      <c r="Q8275" s="33"/>
      <c r="R8275" s="34"/>
      <c r="S8275" s="28" t="n">
        <f aca="false">IF(O8275="Won",R8275,IF(O8275="Lost",0,N8275))</f>
        <v>4821</v>
      </c>
      <c r="T8275" s="30" t="str">
        <f aca="false">IF(AND(P8275&lt;&gt;"",Q8275&lt;&gt;""),Q8275-P8275,"")</f>
        <v/>
      </c>
      <c r="U8275" s="30" t="n">
        <f aca="false">IF(AND(O8275="Engaging",P8275&lt;&gt;""),'Leia-me'!$B$5-P8275,"")</f>
        <v>246</v>
      </c>
      <c r="V8275" s="25" t="str">
        <f aca="false">IF(O8275&lt;&gt;"Engaging","",IF(U8275&lt;='Leia-me'!$B$6,"Saudável",IF(U8275&lt;='Leia-me'!$B$7,"Esfriando",IF(U8275&lt;='Leia-me'!$B$8,"Última chance","Zumbi"))))</f>
        <v>Zumbi</v>
      </c>
      <c r="W8275" s="25" t="str">
        <f aca="false">IF(O8275="Won",1,IF(O8275="Lost",0,""))</f>
        <v/>
      </c>
      <c r="X8275" s="25" t="s">
        <v>1835</v>
      </c>
      <c r="Y8275" s="25" t="str">
        <f aca="false">IF(E8275="","Sim","")</f>
        <v/>
      </c>
    </row>
    <row r="8276" customFormat="false" ht="15" hidden="false" customHeight="false" outlineLevel="0" collapsed="false">
      <c r="A8276" s="25" t="s">
        <v>8539</v>
      </c>
      <c r="B8276" s="25" t="s">
        <v>102</v>
      </c>
      <c r="C8276" s="25" t="s">
        <v>111</v>
      </c>
      <c r="D8276" s="25" t="s">
        <v>116</v>
      </c>
      <c r="G8276" s="31"/>
      <c r="H8276" s="32"/>
      <c r="L8276" s="25" t="s">
        <v>178</v>
      </c>
      <c r="M8276" s="25" t="s">
        <v>171</v>
      </c>
      <c r="N8276" s="28" t="n">
        <v>5482</v>
      </c>
      <c r="O8276" s="25" t="s">
        <v>56</v>
      </c>
      <c r="P8276" s="29" t="n">
        <v>42856</v>
      </c>
      <c r="Q8276" s="33"/>
      <c r="R8276" s="34"/>
      <c r="S8276" s="28" t="n">
        <f aca="false">IF(O8276="Won",R8276,IF(O8276="Lost",0,N8276))</f>
        <v>5482</v>
      </c>
      <c r="T8276" s="30" t="str">
        <f aca="false">IF(AND(P8276&lt;&gt;"",Q8276&lt;&gt;""),Q8276-P8276,"")</f>
        <v/>
      </c>
      <c r="U8276" s="30" t="n">
        <f aca="false">IF(AND(O8276="Engaging",P8276&lt;&gt;""),'Leia-me'!$B$5-P8276,"")</f>
        <v>244</v>
      </c>
      <c r="V8276" s="25" t="str">
        <f aca="false">IF(O8276&lt;&gt;"Engaging","",IF(U8276&lt;='Leia-me'!$B$6,"Saudável",IF(U8276&lt;='Leia-me'!$B$7,"Esfriando",IF(U8276&lt;='Leia-me'!$B$8,"Última chance","Zumbi"))))</f>
        <v>Zumbi</v>
      </c>
      <c r="W8276" s="25" t="str">
        <f aca="false">IF(O8276="Won",1,IF(O8276="Lost",0,""))</f>
        <v/>
      </c>
      <c r="Y8276" s="25" t="str">
        <f aca="false">IF(E8276="","Sim","")</f>
        <v>Sim</v>
      </c>
    </row>
    <row r="8277" customFormat="false" ht="15" hidden="false" customHeight="false" outlineLevel="0" collapsed="false">
      <c r="A8277" s="25" t="s">
        <v>8540</v>
      </c>
      <c r="B8277" s="25" t="s">
        <v>102</v>
      </c>
      <c r="C8277" s="25" t="s">
        <v>111</v>
      </c>
      <c r="D8277" s="25" t="s">
        <v>116</v>
      </c>
      <c r="E8277" s="25" t="s">
        <v>444</v>
      </c>
      <c r="F8277" s="25" t="s">
        <v>192</v>
      </c>
      <c r="G8277" s="26" t="n">
        <v>6354.87</v>
      </c>
      <c r="H8277" s="27" t="n">
        <v>16780</v>
      </c>
      <c r="I8277" s="25" t="s">
        <v>147</v>
      </c>
      <c r="J8277" s="25" t="s">
        <v>445</v>
      </c>
      <c r="K8277" s="25" t="n">
        <v>1996</v>
      </c>
      <c r="L8277" s="25" t="s">
        <v>178</v>
      </c>
      <c r="M8277" s="25" t="s">
        <v>171</v>
      </c>
      <c r="N8277" s="28" t="n">
        <v>5482</v>
      </c>
      <c r="O8277" s="25" t="s">
        <v>54</v>
      </c>
      <c r="P8277" s="29" t="n">
        <v>42857</v>
      </c>
      <c r="Q8277" s="29" t="n">
        <v>42869</v>
      </c>
      <c r="R8277" s="28" t="n">
        <v>6310</v>
      </c>
      <c r="S8277" s="28" t="n">
        <f aca="false">IF(O8277="Won",R8277,IF(O8277="Lost",0,N8277))</f>
        <v>6310</v>
      </c>
      <c r="T8277" s="30" t="n">
        <f aca="false">IF(AND(P8277&lt;&gt;"",Q8277&lt;&gt;""),Q8277-P8277,"")</f>
        <v>12</v>
      </c>
      <c r="U8277" s="30" t="str">
        <f aca="false">IF(AND(O8277="Engaging",P8277&lt;&gt;""),'Leia-me'!$B$5-P8277,"")</f>
        <v/>
      </c>
      <c r="V8277" s="25" t="str">
        <f aca="false">IF(O8277&lt;&gt;"Engaging","",IF(U8277&lt;='Leia-me'!$B$6,"Saudável",IF(U8277&lt;='Leia-me'!$B$7,"Esfriando",IF(U8277&lt;='Leia-me'!$B$8,"Última chance","Zumbi"))))</f>
        <v/>
      </c>
      <c r="W8277" s="25" t="n">
        <f aca="false">IF(O8277="Won",1,IF(O8277="Lost",0,""))</f>
        <v>1</v>
      </c>
      <c r="Y8277" s="25" t="str">
        <f aca="false">IF(E8277="","Sim","")</f>
        <v/>
      </c>
    </row>
    <row r="8278" customFormat="false" ht="15" hidden="false" customHeight="false" outlineLevel="0" collapsed="false">
      <c r="A8278" s="25" t="s">
        <v>8541</v>
      </c>
      <c r="B8278" s="25" t="s">
        <v>102</v>
      </c>
      <c r="C8278" s="25" t="s">
        <v>111</v>
      </c>
      <c r="D8278" s="25" t="s">
        <v>116</v>
      </c>
      <c r="E8278" s="25" t="s">
        <v>199</v>
      </c>
      <c r="F8278" s="25" t="s">
        <v>177</v>
      </c>
      <c r="G8278" s="26" t="n">
        <v>52.5</v>
      </c>
      <c r="H8278" s="27" t="n">
        <v>165</v>
      </c>
      <c r="I8278" s="25" t="s">
        <v>147</v>
      </c>
      <c r="K8278" s="25" t="n">
        <v>2008</v>
      </c>
      <c r="L8278" s="25" t="s">
        <v>170</v>
      </c>
      <c r="M8278" s="25" t="s">
        <v>171</v>
      </c>
      <c r="N8278" s="28" t="n">
        <v>1096</v>
      </c>
      <c r="O8278" s="25" t="s">
        <v>54</v>
      </c>
      <c r="P8278" s="29" t="n">
        <v>42862</v>
      </c>
      <c r="Q8278" s="29" t="n">
        <v>42955</v>
      </c>
      <c r="R8278" s="28" t="n">
        <v>1222</v>
      </c>
      <c r="S8278" s="28" t="n">
        <f aca="false">IF(O8278="Won",R8278,IF(O8278="Lost",0,N8278))</f>
        <v>1222</v>
      </c>
      <c r="T8278" s="30" t="n">
        <f aca="false">IF(AND(P8278&lt;&gt;"",Q8278&lt;&gt;""),Q8278-P8278,"")</f>
        <v>93</v>
      </c>
      <c r="U8278" s="30" t="str">
        <f aca="false">IF(AND(O8278="Engaging",P8278&lt;&gt;""),'Leia-me'!$B$5-P8278,"")</f>
        <v/>
      </c>
      <c r="V8278" s="25" t="str">
        <f aca="false">IF(O8278&lt;&gt;"Engaging","",IF(U8278&lt;='Leia-me'!$B$6,"Saudável",IF(U8278&lt;='Leia-me'!$B$7,"Esfriando",IF(U8278&lt;='Leia-me'!$B$8,"Última chance","Zumbi"))))</f>
        <v/>
      </c>
      <c r="W8278" s="25" t="n">
        <f aca="false">IF(O8278="Won",1,IF(O8278="Lost",0,""))</f>
        <v>1</v>
      </c>
      <c r="Y8278" s="25" t="str">
        <f aca="false">IF(E8278="","Sim","")</f>
        <v/>
      </c>
    </row>
    <row r="8279" customFormat="false" ht="15" hidden="false" customHeight="false" outlineLevel="0" collapsed="false">
      <c r="A8279" s="25" t="s">
        <v>8542</v>
      </c>
      <c r="B8279" s="25" t="s">
        <v>102</v>
      </c>
      <c r="C8279" s="25" t="s">
        <v>111</v>
      </c>
      <c r="D8279" s="25" t="s">
        <v>116</v>
      </c>
      <c r="G8279" s="31"/>
      <c r="H8279" s="32"/>
      <c r="L8279" s="25" t="s">
        <v>170</v>
      </c>
      <c r="M8279" s="25" t="s">
        <v>171</v>
      </c>
      <c r="N8279" s="28" t="n">
        <v>1096</v>
      </c>
      <c r="O8279" s="25" t="s">
        <v>56</v>
      </c>
      <c r="P8279" s="29" t="n">
        <v>42863</v>
      </c>
      <c r="Q8279" s="33"/>
      <c r="R8279" s="34"/>
      <c r="S8279" s="28" t="n">
        <f aca="false">IF(O8279="Won",R8279,IF(O8279="Lost",0,N8279))</f>
        <v>1096</v>
      </c>
      <c r="T8279" s="30" t="str">
        <f aca="false">IF(AND(P8279&lt;&gt;"",Q8279&lt;&gt;""),Q8279-P8279,"")</f>
        <v/>
      </c>
      <c r="U8279" s="30" t="n">
        <f aca="false">IF(AND(O8279="Engaging",P8279&lt;&gt;""),'Leia-me'!$B$5-P8279,"")</f>
        <v>237</v>
      </c>
      <c r="V8279" s="25" t="str">
        <f aca="false">IF(O8279&lt;&gt;"Engaging","",IF(U8279&lt;='Leia-me'!$B$6,"Saudável",IF(U8279&lt;='Leia-me'!$B$7,"Esfriando",IF(U8279&lt;='Leia-me'!$B$8,"Última chance","Zumbi"))))</f>
        <v>Zumbi</v>
      </c>
      <c r="W8279" s="25" t="str">
        <f aca="false">IF(O8279="Won",1,IF(O8279="Lost",0,""))</f>
        <v/>
      </c>
      <c r="Y8279" s="25" t="str">
        <f aca="false">IF(E8279="","Sim","")</f>
        <v>Sim</v>
      </c>
    </row>
    <row r="8280" customFormat="false" ht="15" hidden="false" customHeight="false" outlineLevel="0" collapsed="false">
      <c r="A8280" s="25" t="s">
        <v>8543</v>
      </c>
      <c r="B8280" s="25" t="s">
        <v>102</v>
      </c>
      <c r="C8280" s="25" t="s">
        <v>111</v>
      </c>
      <c r="D8280" s="25" t="s">
        <v>116</v>
      </c>
      <c r="E8280" s="25" t="s">
        <v>609</v>
      </c>
      <c r="F8280" s="25" t="s">
        <v>267</v>
      </c>
      <c r="G8280" s="26" t="n">
        <v>692.19</v>
      </c>
      <c r="H8280" s="27" t="n">
        <v>1922</v>
      </c>
      <c r="I8280" s="25" t="s">
        <v>147</v>
      </c>
      <c r="K8280" s="25" t="n">
        <v>2003</v>
      </c>
      <c r="L8280" s="25" t="s">
        <v>170</v>
      </c>
      <c r="M8280" s="25" t="s">
        <v>171</v>
      </c>
      <c r="N8280" s="28" t="n">
        <v>1096</v>
      </c>
      <c r="O8280" s="25" t="s">
        <v>55</v>
      </c>
      <c r="P8280" s="29" t="n">
        <v>42863</v>
      </c>
      <c r="Q8280" s="29" t="n">
        <v>42952</v>
      </c>
      <c r="R8280" s="28" t="n">
        <v>0</v>
      </c>
      <c r="S8280" s="28" t="n">
        <f aca="false">IF(O8280="Won",R8280,IF(O8280="Lost",0,N8280))</f>
        <v>0</v>
      </c>
      <c r="T8280" s="30" t="n">
        <f aca="false">IF(AND(P8280&lt;&gt;"",Q8280&lt;&gt;""),Q8280-P8280,"")</f>
        <v>89</v>
      </c>
      <c r="U8280" s="30" t="str">
        <f aca="false">IF(AND(O8280="Engaging",P8280&lt;&gt;""),'Leia-me'!$B$5-P8280,"")</f>
        <v/>
      </c>
      <c r="V8280" s="25" t="str">
        <f aca="false">IF(O8280&lt;&gt;"Engaging","",IF(U8280&lt;='Leia-me'!$B$6,"Saudável",IF(U8280&lt;='Leia-me'!$B$7,"Esfriando",IF(U8280&lt;='Leia-me'!$B$8,"Última chance","Zumbi"))))</f>
        <v/>
      </c>
      <c r="W8280" s="25" t="n">
        <f aca="false">IF(O8280="Won",1,IF(O8280="Lost",0,""))</f>
        <v>0</v>
      </c>
      <c r="Y8280" s="25" t="str">
        <f aca="false">IF(E8280="","Sim","")</f>
        <v/>
      </c>
    </row>
    <row r="8281" customFormat="false" ht="15" hidden="false" customHeight="false" outlineLevel="0" collapsed="false">
      <c r="A8281" s="25" t="s">
        <v>8544</v>
      </c>
      <c r="B8281" s="25" t="s">
        <v>102</v>
      </c>
      <c r="C8281" s="25" t="s">
        <v>111</v>
      </c>
      <c r="D8281" s="25" t="s">
        <v>116</v>
      </c>
      <c r="E8281" s="25" t="s">
        <v>646</v>
      </c>
      <c r="F8281" s="25" t="s">
        <v>165</v>
      </c>
      <c r="G8281" s="26" t="n">
        <v>324.19</v>
      </c>
      <c r="H8281" s="27" t="n">
        <v>978</v>
      </c>
      <c r="I8281" s="25" t="s">
        <v>147</v>
      </c>
      <c r="K8281" s="25" t="n">
        <v>1992</v>
      </c>
      <c r="L8281" s="25" t="s">
        <v>178</v>
      </c>
      <c r="M8281" s="25" t="s">
        <v>171</v>
      </c>
      <c r="N8281" s="28" t="n">
        <v>5482</v>
      </c>
      <c r="O8281" s="25" t="s">
        <v>54</v>
      </c>
      <c r="P8281" s="29" t="n">
        <v>42863</v>
      </c>
      <c r="Q8281" s="29" t="n">
        <v>42996</v>
      </c>
      <c r="R8281" s="28" t="n">
        <v>4786</v>
      </c>
      <c r="S8281" s="28" t="n">
        <f aca="false">IF(O8281="Won",R8281,IF(O8281="Lost",0,N8281))</f>
        <v>4786</v>
      </c>
      <c r="T8281" s="30" t="n">
        <f aca="false">IF(AND(P8281&lt;&gt;"",Q8281&lt;&gt;""),Q8281-P8281,"")</f>
        <v>133</v>
      </c>
      <c r="U8281" s="30" t="str">
        <f aca="false">IF(AND(O8281="Engaging",P8281&lt;&gt;""),'Leia-me'!$B$5-P8281,"")</f>
        <v/>
      </c>
      <c r="V8281" s="25" t="str">
        <f aca="false">IF(O8281&lt;&gt;"Engaging","",IF(U8281&lt;='Leia-me'!$B$6,"Saudável",IF(U8281&lt;='Leia-me'!$B$7,"Esfriando",IF(U8281&lt;='Leia-me'!$B$8,"Última chance","Zumbi"))))</f>
        <v/>
      </c>
      <c r="W8281" s="25" t="n">
        <f aca="false">IF(O8281="Won",1,IF(O8281="Lost",0,""))</f>
        <v>1</v>
      </c>
      <c r="Y8281" s="25" t="str">
        <f aca="false">IF(E8281="","Sim","")</f>
        <v/>
      </c>
    </row>
    <row r="8282" customFormat="false" ht="15" hidden="false" customHeight="false" outlineLevel="0" collapsed="false">
      <c r="A8282" s="25" t="s">
        <v>8545</v>
      </c>
      <c r="B8282" s="25" t="s">
        <v>102</v>
      </c>
      <c r="C8282" s="25" t="s">
        <v>111</v>
      </c>
      <c r="D8282" s="25" t="s">
        <v>116</v>
      </c>
      <c r="E8282" s="25" t="s">
        <v>452</v>
      </c>
      <c r="F8282" s="25" t="s">
        <v>185</v>
      </c>
      <c r="G8282" s="26" t="n">
        <v>1712.68</v>
      </c>
      <c r="H8282" s="27" t="n">
        <v>3194</v>
      </c>
      <c r="I8282" s="25" t="s">
        <v>147</v>
      </c>
      <c r="J8282" s="25" t="s">
        <v>193</v>
      </c>
      <c r="K8282" s="25" t="n">
        <v>1992</v>
      </c>
      <c r="L8282" s="25" t="s">
        <v>170</v>
      </c>
      <c r="M8282" s="25" t="s">
        <v>171</v>
      </c>
      <c r="N8282" s="28" t="n">
        <v>1096</v>
      </c>
      <c r="O8282" s="25" t="s">
        <v>56</v>
      </c>
      <c r="P8282" s="29" t="n">
        <v>42864</v>
      </c>
      <c r="Q8282" s="33"/>
      <c r="R8282" s="34"/>
      <c r="S8282" s="28" t="n">
        <f aca="false">IF(O8282="Won",R8282,IF(O8282="Lost",0,N8282))</f>
        <v>1096</v>
      </c>
      <c r="T8282" s="30" t="str">
        <f aca="false">IF(AND(P8282&lt;&gt;"",Q8282&lt;&gt;""),Q8282-P8282,"")</f>
        <v/>
      </c>
      <c r="U8282" s="30" t="n">
        <f aca="false">IF(AND(O8282="Engaging",P8282&lt;&gt;""),'Leia-me'!$B$5-P8282,"")</f>
        <v>236</v>
      </c>
      <c r="V8282" s="25" t="str">
        <f aca="false">IF(O8282&lt;&gt;"Engaging","",IF(U8282&lt;='Leia-me'!$B$6,"Saudável",IF(U8282&lt;='Leia-me'!$B$7,"Esfriando",IF(U8282&lt;='Leia-me'!$B$8,"Última chance","Zumbi"))))</f>
        <v>Zumbi</v>
      </c>
      <c r="W8282" s="25" t="str">
        <f aca="false">IF(O8282="Won",1,IF(O8282="Lost",0,""))</f>
        <v/>
      </c>
      <c r="Y8282" s="25" t="str">
        <f aca="false">IF(E8282="","Sim","")</f>
        <v/>
      </c>
    </row>
    <row r="8283" customFormat="false" ht="15" hidden="false" customHeight="false" outlineLevel="0" collapsed="false">
      <c r="A8283" s="25" t="s">
        <v>8546</v>
      </c>
      <c r="B8283" s="25" t="s">
        <v>102</v>
      </c>
      <c r="C8283" s="25" t="s">
        <v>111</v>
      </c>
      <c r="D8283" s="25" t="s">
        <v>116</v>
      </c>
      <c r="E8283" s="25" t="s">
        <v>1158</v>
      </c>
      <c r="F8283" s="25" t="s">
        <v>185</v>
      </c>
      <c r="G8283" s="26" t="n">
        <v>7708.38</v>
      </c>
      <c r="H8283" s="27" t="n">
        <v>13756</v>
      </c>
      <c r="I8283" s="25" t="s">
        <v>147</v>
      </c>
      <c r="K8283" s="25" t="n">
        <v>1980</v>
      </c>
      <c r="L8283" s="25" t="s">
        <v>148</v>
      </c>
      <c r="M8283" s="25" t="s">
        <v>149</v>
      </c>
      <c r="N8283" s="28" t="n">
        <v>55</v>
      </c>
      <c r="O8283" s="25" t="s">
        <v>54</v>
      </c>
      <c r="P8283" s="29" t="n">
        <v>42864</v>
      </c>
      <c r="Q8283" s="29" t="n">
        <v>42867</v>
      </c>
      <c r="R8283" s="28" t="n">
        <v>57</v>
      </c>
      <c r="S8283" s="28" t="n">
        <f aca="false">IF(O8283="Won",R8283,IF(O8283="Lost",0,N8283))</f>
        <v>57</v>
      </c>
      <c r="T8283" s="30" t="n">
        <f aca="false">IF(AND(P8283&lt;&gt;"",Q8283&lt;&gt;""),Q8283-P8283,"")</f>
        <v>3</v>
      </c>
      <c r="U8283" s="30" t="str">
        <f aca="false">IF(AND(O8283="Engaging",P8283&lt;&gt;""),'Leia-me'!$B$5-P8283,"")</f>
        <v/>
      </c>
      <c r="V8283" s="25" t="str">
        <f aca="false">IF(O8283&lt;&gt;"Engaging","",IF(U8283&lt;='Leia-me'!$B$6,"Saudável",IF(U8283&lt;='Leia-me'!$B$7,"Esfriando",IF(U8283&lt;='Leia-me'!$B$8,"Última chance","Zumbi"))))</f>
        <v/>
      </c>
      <c r="W8283" s="25" t="n">
        <f aca="false">IF(O8283="Won",1,IF(O8283="Lost",0,""))</f>
        <v>1</v>
      </c>
      <c r="Y8283" s="25" t="str">
        <f aca="false">IF(E8283="","Sim","")</f>
        <v/>
      </c>
    </row>
    <row r="8284" customFormat="false" ht="15" hidden="false" customHeight="false" outlineLevel="0" collapsed="false">
      <c r="A8284" s="25" t="s">
        <v>8547</v>
      </c>
      <c r="B8284" s="25" t="s">
        <v>102</v>
      </c>
      <c r="C8284" s="25" t="s">
        <v>111</v>
      </c>
      <c r="D8284" s="25" t="s">
        <v>116</v>
      </c>
      <c r="E8284" s="25" t="s">
        <v>156</v>
      </c>
      <c r="F8284" s="25" t="s">
        <v>155</v>
      </c>
      <c r="G8284" s="26" t="n">
        <v>1699.85</v>
      </c>
      <c r="H8284" s="27" t="n">
        <v>5108</v>
      </c>
      <c r="I8284" s="25" t="s">
        <v>147</v>
      </c>
      <c r="K8284" s="25" t="n">
        <v>1999</v>
      </c>
      <c r="L8284" s="25" t="s">
        <v>178</v>
      </c>
      <c r="M8284" s="25" t="s">
        <v>171</v>
      </c>
      <c r="N8284" s="28" t="n">
        <v>5482</v>
      </c>
      <c r="O8284" s="25" t="s">
        <v>56</v>
      </c>
      <c r="P8284" s="29" t="n">
        <v>42866</v>
      </c>
      <c r="Q8284" s="33"/>
      <c r="R8284" s="34"/>
      <c r="S8284" s="28" t="n">
        <f aca="false">IF(O8284="Won",R8284,IF(O8284="Lost",0,N8284))</f>
        <v>5482</v>
      </c>
      <c r="T8284" s="30" t="str">
        <f aca="false">IF(AND(P8284&lt;&gt;"",Q8284&lt;&gt;""),Q8284-P8284,"")</f>
        <v/>
      </c>
      <c r="U8284" s="30" t="n">
        <f aca="false">IF(AND(O8284="Engaging",P8284&lt;&gt;""),'Leia-me'!$B$5-P8284,"")</f>
        <v>234</v>
      </c>
      <c r="V8284" s="25" t="str">
        <f aca="false">IF(O8284&lt;&gt;"Engaging","",IF(U8284&lt;='Leia-me'!$B$6,"Saudável",IF(U8284&lt;='Leia-me'!$B$7,"Esfriando",IF(U8284&lt;='Leia-me'!$B$8,"Última chance","Zumbi"))))</f>
        <v>Zumbi</v>
      </c>
      <c r="W8284" s="25" t="str">
        <f aca="false">IF(O8284="Won",1,IF(O8284="Lost",0,""))</f>
        <v/>
      </c>
      <c r="Y8284" s="25" t="str">
        <f aca="false">IF(E8284="","Sim","")</f>
        <v/>
      </c>
    </row>
    <row r="8285" customFormat="false" ht="15" hidden="false" customHeight="false" outlineLevel="0" collapsed="false">
      <c r="A8285" s="25" t="s">
        <v>8548</v>
      </c>
      <c r="B8285" s="25" t="s">
        <v>102</v>
      </c>
      <c r="C8285" s="25" t="s">
        <v>111</v>
      </c>
      <c r="D8285" s="25" t="s">
        <v>116</v>
      </c>
      <c r="E8285" s="25" t="s">
        <v>1187</v>
      </c>
      <c r="F8285" s="25" t="s">
        <v>159</v>
      </c>
      <c r="G8285" s="26" t="n">
        <v>2059.9</v>
      </c>
      <c r="H8285" s="27" t="n">
        <v>3644</v>
      </c>
      <c r="I8285" s="25" t="s">
        <v>147</v>
      </c>
      <c r="K8285" s="25" t="n">
        <v>1988</v>
      </c>
      <c r="L8285" s="25" t="s">
        <v>186</v>
      </c>
      <c r="M8285" s="25" t="s">
        <v>171</v>
      </c>
      <c r="N8285" s="28" t="n">
        <v>550</v>
      </c>
      <c r="O8285" s="25" t="s">
        <v>55</v>
      </c>
      <c r="P8285" s="29" t="n">
        <v>42866</v>
      </c>
      <c r="Q8285" s="29" t="n">
        <v>42877</v>
      </c>
      <c r="R8285" s="28" t="n">
        <v>0</v>
      </c>
      <c r="S8285" s="28" t="n">
        <f aca="false">IF(O8285="Won",R8285,IF(O8285="Lost",0,N8285))</f>
        <v>0</v>
      </c>
      <c r="T8285" s="30" t="n">
        <f aca="false">IF(AND(P8285&lt;&gt;"",Q8285&lt;&gt;""),Q8285-P8285,"")</f>
        <v>11</v>
      </c>
      <c r="U8285" s="30" t="str">
        <f aca="false">IF(AND(O8285="Engaging",P8285&lt;&gt;""),'Leia-me'!$B$5-P8285,"")</f>
        <v/>
      </c>
      <c r="V8285" s="25" t="str">
        <f aca="false">IF(O8285&lt;&gt;"Engaging","",IF(U8285&lt;='Leia-me'!$B$6,"Saudável",IF(U8285&lt;='Leia-me'!$B$7,"Esfriando",IF(U8285&lt;='Leia-me'!$B$8,"Última chance","Zumbi"))))</f>
        <v/>
      </c>
      <c r="W8285" s="25" t="n">
        <f aca="false">IF(O8285="Won",1,IF(O8285="Lost",0,""))</f>
        <v>0</v>
      </c>
      <c r="Y8285" s="25" t="str">
        <f aca="false">IF(E8285="","Sim","")</f>
        <v/>
      </c>
    </row>
    <row r="8286" customFormat="false" ht="15" hidden="false" customHeight="false" outlineLevel="0" collapsed="false">
      <c r="A8286" s="25" t="s">
        <v>8549</v>
      </c>
      <c r="B8286" s="25" t="s">
        <v>102</v>
      </c>
      <c r="C8286" s="25" t="s">
        <v>111</v>
      </c>
      <c r="D8286" s="25" t="s">
        <v>116</v>
      </c>
      <c r="E8286" s="25" t="s">
        <v>2754</v>
      </c>
      <c r="F8286" s="25" t="s">
        <v>267</v>
      </c>
      <c r="G8286" s="26" t="n">
        <v>1012.72</v>
      </c>
      <c r="H8286" s="27" t="n">
        <v>3492</v>
      </c>
      <c r="I8286" s="25" t="s">
        <v>2755</v>
      </c>
      <c r="K8286" s="25" t="n">
        <v>1991</v>
      </c>
      <c r="L8286" s="25" t="s">
        <v>170</v>
      </c>
      <c r="M8286" s="25" t="s">
        <v>171</v>
      </c>
      <c r="N8286" s="28" t="n">
        <v>1096</v>
      </c>
      <c r="O8286" s="25" t="s">
        <v>54</v>
      </c>
      <c r="P8286" s="29" t="n">
        <v>42867</v>
      </c>
      <c r="Q8286" s="29" t="n">
        <v>42970</v>
      </c>
      <c r="R8286" s="28" t="n">
        <v>1144</v>
      </c>
      <c r="S8286" s="28" t="n">
        <f aca="false">IF(O8286="Won",R8286,IF(O8286="Lost",0,N8286))</f>
        <v>1144</v>
      </c>
      <c r="T8286" s="30" t="n">
        <f aca="false">IF(AND(P8286&lt;&gt;"",Q8286&lt;&gt;""),Q8286-P8286,"")</f>
        <v>103</v>
      </c>
      <c r="U8286" s="30" t="str">
        <f aca="false">IF(AND(O8286="Engaging",P8286&lt;&gt;""),'Leia-me'!$B$5-P8286,"")</f>
        <v/>
      </c>
      <c r="V8286" s="25" t="str">
        <f aca="false">IF(O8286&lt;&gt;"Engaging","",IF(U8286&lt;='Leia-me'!$B$6,"Saudável",IF(U8286&lt;='Leia-me'!$B$7,"Esfriando",IF(U8286&lt;='Leia-me'!$B$8,"Última chance","Zumbi"))))</f>
        <v/>
      </c>
      <c r="W8286" s="25" t="n">
        <f aca="false">IF(O8286="Won",1,IF(O8286="Lost",0,""))</f>
        <v>1</v>
      </c>
      <c r="Y8286" s="25" t="str">
        <f aca="false">IF(E8286="","Sim","")</f>
        <v/>
      </c>
    </row>
    <row r="8287" customFormat="false" ht="15" hidden="false" customHeight="false" outlineLevel="0" collapsed="false">
      <c r="A8287" s="25" t="s">
        <v>8550</v>
      </c>
      <c r="B8287" s="25" t="s">
        <v>102</v>
      </c>
      <c r="C8287" s="25" t="s">
        <v>111</v>
      </c>
      <c r="D8287" s="25" t="s">
        <v>116</v>
      </c>
      <c r="G8287" s="31"/>
      <c r="H8287" s="32"/>
      <c r="L8287" s="25" t="s">
        <v>186</v>
      </c>
      <c r="M8287" s="25" t="s">
        <v>171</v>
      </c>
      <c r="N8287" s="28" t="n">
        <v>550</v>
      </c>
      <c r="O8287" s="25" t="s">
        <v>56</v>
      </c>
      <c r="P8287" s="29" t="n">
        <v>42869</v>
      </c>
      <c r="Q8287" s="33"/>
      <c r="R8287" s="34"/>
      <c r="S8287" s="28" t="n">
        <f aca="false">IF(O8287="Won",R8287,IF(O8287="Lost",0,N8287))</f>
        <v>550</v>
      </c>
      <c r="T8287" s="30" t="str">
        <f aca="false">IF(AND(P8287&lt;&gt;"",Q8287&lt;&gt;""),Q8287-P8287,"")</f>
        <v/>
      </c>
      <c r="U8287" s="30" t="n">
        <f aca="false">IF(AND(O8287="Engaging",P8287&lt;&gt;""),'Leia-me'!$B$5-P8287,"")</f>
        <v>231</v>
      </c>
      <c r="V8287" s="25" t="str">
        <f aca="false">IF(O8287&lt;&gt;"Engaging","",IF(U8287&lt;='Leia-me'!$B$6,"Saudável",IF(U8287&lt;='Leia-me'!$B$7,"Esfriando",IF(U8287&lt;='Leia-me'!$B$8,"Última chance","Zumbi"))))</f>
        <v>Zumbi</v>
      </c>
      <c r="W8287" s="25" t="str">
        <f aca="false">IF(O8287="Won",1,IF(O8287="Lost",0,""))</f>
        <v/>
      </c>
      <c r="Y8287" s="25" t="str">
        <f aca="false">IF(E8287="","Sim","")</f>
        <v>Sim</v>
      </c>
    </row>
    <row r="8288" customFormat="false" ht="15" hidden="false" customHeight="false" outlineLevel="0" collapsed="false">
      <c r="A8288" s="25" t="s">
        <v>8551</v>
      </c>
      <c r="B8288" s="25" t="s">
        <v>102</v>
      </c>
      <c r="C8288" s="25" t="s">
        <v>111</v>
      </c>
      <c r="D8288" s="25" t="s">
        <v>116</v>
      </c>
      <c r="E8288" s="25" t="s">
        <v>1795</v>
      </c>
      <c r="F8288" s="25" t="s">
        <v>177</v>
      </c>
      <c r="G8288" s="26" t="n">
        <v>355.23</v>
      </c>
      <c r="H8288" s="27" t="n">
        <v>853</v>
      </c>
      <c r="I8288" s="25" t="s">
        <v>147</v>
      </c>
      <c r="K8288" s="25" t="n">
        <v>1994</v>
      </c>
      <c r="L8288" s="25" t="s">
        <v>170</v>
      </c>
      <c r="M8288" s="25" t="s">
        <v>171</v>
      </c>
      <c r="N8288" s="28" t="n">
        <v>1096</v>
      </c>
      <c r="O8288" s="25" t="s">
        <v>56</v>
      </c>
      <c r="P8288" s="29" t="n">
        <v>42869</v>
      </c>
      <c r="Q8288" s="33"/>
      <c r="R8288" s="34"/>
      <c r="S8288" s="28" t="n">
        <f aca="false">IF(O8288="Won",R8288,IF(O8288="Lost",0,N8288))</f>
        <v>1096</v>
      </c>
      <c r="T8288" s="30" t="str">
        <f aca="false">IF(AND(P8288&lt;&gt;"",Q8288&lt;&gt;""),Q8288-P8288,"")</f>
        <v/>
      </c>
      <c r="U8288" s="30" t="n">
        <f aca="false">IF(AND(O8288="Engaging",P8288&lt;&gt;""),'Leia-me'!$B$5-P8288,"")</f>
        <v>231</v>
      </c>
      <c r="V8288" s="25" t="str">
        <f aca="false">IF(O8288&lt;&gt;"Engaging","",IF(U8288&lt;='Leia-me'!$B$6,"Saudável",IF(U8288&lt;='Leia-me'!$B$7,"Esfriando",IF(U8288&lt;='Leia-me'!$B$8,"Última chance","Zumbi"))))</f>
        <v>Zumbi</v>
      </c>
      <c r="W8288" s="25" t="str">
        <f aca="false">IF(O8288="Won",1,IF(O8288="Lost",0,""))</f>
        <v/>
      </c>
      <c r="Y8288" s="25" t="str">
        <f aca="false">IF(E8288="","Sim","")</f>
        <v/>
      </c>
    </row>
    <row r="8289" customFormat="false" ht="15" hidden="false" customHeight="false" outlineLevel="0" collapsed="false">
      <c r="A8289" s="25" t="s">
        <v>8552</v>
      </c>
      <c r="B8289" s="25" t="s">
        <v>102</v>
      </c>
      <c r="C8289" s="25" t="s">
        <v>111</v>
      </c>
      <c r="D8289" s="25" t="s">
        <v>116</v>
      </c>
      <c r="E8289" s="25" t="s">
        <v>646</v>
      </c>
      <c r="F8289" s="25" t="s">
        <v>165</v>
      </c>
      <c r="G8289" s="26" t="n">
        <v>324.19</v>
      </c>
      <c r="H8289" s="27" t="n">
        <v>978</v>
      </c>
      <c r="I8289" s="25" t="s">
        <v>147</v>
      </c>
      <c r="K8289" s="25" t="n">
        <v>1992</v>
      </c>
      <c r="L8289" s="25" t="s">
        <v>186</v>
      </c>
      <c r="M8289" s="25" t="s">
        <v>171</v>
      </c>
      <c r="N8289" s="28" t="n">
        <v>550</v>
      </c>
      <c r="O8289" s="25" t="s">
        <v>54</v>
      </c>
      <c r="P8289" s="29" t="n">
        <v>42869</v>
      </c>
      <c r="Q8289" s="29" t="n">
        <v>42883</v>
      </c>
      <c r="R8289" s="28" t="n">
        <v>628</v>
      </c>
      <c r="S8289" s="28" t="n">
        <f aca="false">IF(O8289="Won",R8289,IF(O8289="Lost",0,N8289))</f>
        <v>628</v>
      </c>
      <c r="T8289" s="30" t="n">
        <f aca="false">IF(AND(P8289&lt;&gt;"",Q8289&lt;&gt;""),Q8289-P8289,"")</f>
        <v>14</v>
      </c>
      <c r="U8289" s="30" t="str">
        <f aca="false">IF(AND(O8289="Engaging",P8289&lt;&gt;""),'Leia-me'!$B$5-P8289,"")</f>
        <v/>
      </c>
      <c r="V8289" s="25" t="str">
        <f aca="false">IF(O8289&lt;&gt;"Engaging","",IF(U8289&lt;='Leia-me'!$B$6,"Saudável",IF(U8289&lt;='Leia-me'!$B$7,"Esfriando",IF(U8289&lt;='Leia-me'!$B$8,"Última chance","Zumbi"))))</f>
        <v/>
      </c>
      <c r="W8289" s="25" t="n">
        <f aca="false">IF(O8289="Won",1,IF(O8289="Lost",0,""))</f>
        <v>1</v>
      </c>
      <c r="Y8289" s="25" t="str">
        <f aca="false">IF(E8289="","Sim","")</f>
        <v/>
      </c>
    </row>
    <row r="8290" customFormat="false" ht="15" hidden="false" customHeight="false" outlineLevel="0" collapsed="false">
      <c r="A8290" s="25" t="s">
        <v>8553</v>
      </c>
      <c r="B8290" s="25" t="s">
        <v>102</v>
      </c>
      <c r="C8290" s="25" t="s">
        <v>111</v>
      </c>
      <c r="D8290" s="25" t="s">
        <v>116</v>
      </c>
      <c r="E8290" s="25" t="s">
        <v>195</v>
      </c>
      <c r="F8290" s="25" t="s">
        <v>185</v>
      </c>
      <c r="G8290" s="26" t="n">
        <v>8170.38</v>
      </c>
      <c r="H8290" s="27" t="n">
        <v>16499</v>
      </c>
      <c r="I8290" s="25" t="s">
        <v>196</v>
      </c>
      <c r="K8290" s="25" t="n">
        <v>1997</v>
      </c>
      <c r="L8290" s="25" t="s">
        <v>170</v>
      </c>
      <c r="M8290" s="25" t="s">
        <v>171</v>
      </c>
      <c r="N8290" s="28" t="n">
        <v>1096</v>
      </c>
      <c r="O8290" s="25" t="s">
        <v>54</v>
      </c>
      <c r="P8290" s="29" t="n">
        <v>42869</v>
      </c>
      <c r="Q8290" s="29" t="n">
        <v>42877</v>
      </c>
      <c r="R8290" s="28" t="n">
        <v>902</v>
      </c>
      <c r="S8290" s="28" t="n">
        <f aca="false">IF(O8290="Won",R8290,IF(O8290="Lost",0,N8290))</f>
        <v>902</v>
      </c>
      <c r="T8290" s="30" t="n">
        <f aca="false">IF(AND(P8290&lt;&gt;"",Q8290&lt;&gt;""),Q8290-P8290,"")</f>
        <v>8</v>
      </c>
      <c r="U8290" s="30" t="str">
        <f aca="false">IF(AND(O8290="Engaging",P8290&lt;&gt;""),'Leia-me'!$B$5-P8290,"")</f>
        <v/>
      </c>
      <c r="V8290" s="25" t="str">
        <f aca="false">IF(O8290&lt;&gt;"Engaging","",IF(U8290&lt;='Leia-me'!$B$6,"Saudável",IF(U8290&lt;='Leia-me'!$B$7,"Esfriando",IF(U8290&lt;='Leia-me'!$B$8,"Última chance","Zumbi"))))</f>
        <v/>
      </c>
      <c r="W8290" s="25" t="n">
        <f aca="false">IF(O8290="Won",1,IF(O8290="Lost",0,""))</f>
        <v>1</v>
      </c>
      <c r="Y8290" s="25" t="str">
        <f aca="false">IF(E8290="","Sim","")</f>
        <v/>
      </c>
    </row>
    <row r="8291" customFormat="false" ht="15" hidden="false" customHeight="false" outlineLevel="0" collapsed="false">
      <c r="A8291" s="25" t="s">
        <v>8554</v>
      </c>
      <c r="B8291" s="25" t="s">
        <v>102</v>
      </c>
      <c r="C8291" s="25" t="s">
        <v>111</v>
      </c>
      <c r="D8291" s="25" t="s">
        <v>116</v>
      </c>
      <c r="E8291" s="25" t="s">
        <v>665</v>
      </c>
      <c r="F8291" s="25" t="s">
        <v>211</v>
      </c>
      <c r="G8291" s="26" t="n">
        <v>4968.91</v>
      </c>
      <c r="H8291" s="27" t="n">
        <v>7523</v>
      </c>
      <c r="I8291" s="25" t="s">
        <v>147</v>
      </c>
      <c r="K8291" s="25" t="n">
        <v>1990</v>
      </c>
      <c r="L8291" s="25" t="s">
        <v>186</v>
      </c>
      <c r="M8291" s="25" t="s">
        <v>171</v>
      </c>
      <c r="N8291" s="28" t="n">
        <v>550</v>
      </c>
      <c r="O8291" s="25" t="s">
        <v>55</v>
      </c>
      <c r="P8291" s="29" t="n">
        <v>42870</v>
      </c>
      <c r="Q8291" s="29" t="n">
        <v>42960</v>
      </c>
      <c r="R8291" s="28" t="n">
        <v>0</v>
      </c>
      <c r="S8291" s="28" t="n">
        <f aca="false">IF(O8291="Won",R8291,IF(O8291="Lost",0,N8291))</f>
        <v>0</v>
      </c>
      <c r="T8291" s="30" t="n">
        <f aca="false">IF(AND(P8291&lt;&gt;"",Q8291&lt;&gt;""),Q8291-P8291,"")</f>
        <v>90</v>
      </c>
      <c r="U8291" s="30" t="str">
        <f aca="false">IF(AND(O8291="Engaging",P8291&lt;&gt;""),'Leia-me'!$B$5-P8291,"")</f>
        <v/>
      </c>
      <c r="V8291" s="25" t="str">
        <f aca="false">IF(O8291&lt;&gt;"Engaging","",IF(U8291&lt;='Leia-me'!$B$6,"Saudável",IF(U8291&lt;='Leia-me'!$B$7,"Esfriando",IF(U8291&lt;='Leia-me'!$B$8,"Última chance","Zumbi"))))</f>
        <v/>
      </c>
      <c r="W8291" s="25" t="n">
        <f aca="false">IF(O8291="Won",1,IF(O8291="Lost",0,""))</f>
        <v>0</v>
      </c>
      <c r="Y8291" s="25" t="str">
        <f aca="false">IF(E8291="","Sim","")</f>
        <v/>
      </c>
    </row>
    <row r="8292" customFormat="false" ht="15" hidden="false" customHeight="false" outlineLevel="0" collapsed="false">
      <c r="A8292" s="25" t="s">
        <v>8555</v>
      </c>
      <c r="B8292" s="25" t="s">
        <v>102</v>
      </c>
      <c r="C8292" s="25" t="s">
        <v>111</v>
      </c>
      <c r="D8292" s="25" t="s">
        <v>116</v>
      </c>
      <c r="E8292" s="25" t="s">
        <v>1789</v>
      </c>
      <c r="F8292" s="25" t="s">
        <v>211</v>
      </c>
      <c r="G8292" s="26" t="n">
        <v>497.11</v>
      </c>
      <c r="H8292" s="27" t="n">
        <v>1588</v>
      </c>
      <c r="I8292" s="25" t="s">
        <v>147</v>
      </c>
      <c r="K8292" s="25" t="n">
        <v>2009</v>
      </c>
      <c r="L8292" s="25" t="s">
        <v>170</v>
      </c>
      <c r="M8292" s="25" t="s">
        <v>171</v>
      </c>
      <c r="N8292" s="28" t="n">
        <v>1096</v>
      </c>
      <c r="O8292" s="25" t="s">
        <v>54</v>
      </c>
      <c r="P8292" s="29" t="n">
        <v>42870</v>
      </c>
      <c r="Q8292" s="29" t="n">
        <v>42988</v>
      </c>
      <c r="R8292" s="28" t="n">
        <v>1101</v>
      </c>
      <c r="S8292" s="28" t="n">
        <f aca="false">IF(O8292="Won",R8292,IF(O8292="Lost",0,N8292))</f>
        <v>1101</v>
      </c>
      <c r="T8292" s="30" t="n">
        <f aca="false">IF(AND(P8292&lt;&gt;"",Q8292&lt;&gt;""),Q8292-P8292,"")</f>
        <v>118</v>
      </c>
      <c r="U8292" s="30" t="str">
        <f aca="false">IF(AND(O8292="Engaging",P8292&lt;&gt;""),'Leia-me'!$B$5-P8292,"")</f>
        <v/>
      </c>
      <c r="V8292" s="25" t="str">
        <f aca="false">IF(O8292&lt;&gt;"Engaging","",IF(U8292&lt;='Leia-me'!$B$6,"Saudável",IF(U8292&lt;='Leia-me'!$B$7,"Esfriando",IF(U8292&lt;='Leia-me'!$B$8,"Última chance","Zumbi"))))</f>
        <v/>
      </c>
      <c r="W8292" s="25" t="n">
        <f aca="false">IF(O8292="Won",1,IF(O8292="Lost",0,""))</f>
        <v>1</v>
      </c>
      <c r="Y8292" s="25" t="str">
        <f aca="false">IF(E8292="","Sim","")</f>
        <v/>
      </c>
    </row>
    <row r="8293" customFormat="false" ht="15" hidden="false" customHeight="false" outlineLevel="0" collapsed="false">
      <c r="A8293" s="25" t="s">
        <v>8556</v>
      </c>
      <c r="B8293" s="25" t="s">
        <v>102</v>
      </c>
      <c r="C8293" s="25" t="s">
        <v>111</v>
      </c>
      <c r="D8293" s="25" t="s">
        <v>116</v>
      </c>
      <c r="E8293" s="25" t="s">
        <v>1187</v>
      </c>
      <c r="F8293" s="25" t="s">
        <v>159</v>
      </c>
      <c r="G8293" s="26" t="n">
        <v>2059.9</v>
      </c>
      <c r="H8293" s="27" t="n">
        <v>3644</v>
      </c>
      <c r="I8293" s="25" t="s">
        <v>147</v>
      </c>
      <c r="K8293" s="25" t="n">
        <v>1988</v>
      </c>
      <c r="L8293" s="25" t="s">
        <v>186</v>
      </c>
      <c r="M8293" s="25" t="s">
        <v>171</v>
      </c>
      <c r="N8293" s="28" t="n">
        <v>550</v>
      </c>
      <c r="O8293" s="25" t="s">
        <v>54</v>
      </c>
      <c r="P8293" s="29" t="n">
        <v>42871</v>
      </c>
      <c r="Q8293" s="29" t="n">
        <v>42951</v>
      </c>
      <c r="R8293" s="28" t="n">
        <v>522</v>
      </c>
      <c r="S8293" s="28" t="n">
        <f aca="false">IF(O8293="Won",R8293,IF(O8293="Lost",0,N8293))</f>
        <v>522</v>
      </c>
      <c r="T8293" s="30" t="n">
        <f aca="false">IF(AND(P8293&lt;&gt;"",Q8293&lt;&gt;""),Q8293-P8293,"")</f>
        <v>80</v>
      </c>
      <c r="U8293" s="30" t="str">
        <f aca="false">IF(AND(O8293="Engaging",P8293&lt;&gt;""),'Leia-me'!$B$5-P8293,"")</f>
        <v/>
      </c>
      <c r="V8293" s="25" t="str">
        <f aca="false">IF(O8293&lt;&gt;"Engaging","",IF(U8293&lt;='Leia-me'!$B$6,"Saudável",IF(U8293&lt;='Leia-me'!$B$7,"Esfriando",IF(U8293&lt;='Leia-me'!$B$8,"Última chance","Zumbi"))))</f>
        <v/>
      </c>
      <c r="W8293" s="25" t="n">
        <f aca="false">IF(O8293="Won",1,IF(O8293="Lost",0,""))</f>
        <v>1</v>
      </c>
      <c r="Y8293" s="25" t="str">
        <f aca="false">IF(E8293="","Sim","")</f>
        <v/>
      </c>
    </row>
    <row r="8294" customFormat="false" ht="15" hidden="false" customHeight="false" outlineLevel="0" collapsed="false">
      <c r="A8294" s="25" t="s">
        <v>8557</v>
      </c>
      <c r="B8294" s="25" t="s">
        <v>102</v>
      </c>
      <c r="C8294" s="25" t="s">
        <v>111</v>
      </c>
      <c r="D8294" s="25" t="s">
        <v>116</v>
      </c>
      <c r="E8294" s="25" t="s">
        <v>636</v>
      </c>
      <c r="F8294" s="25" t="s">
        <v>267</v>
      </c>
      <c r="G8294" s="26" t="n">
        <v>405.59</v>
      </c>
      <c r="H8294" s="27" t="n">
        <v>1179</v>
      </c>
      <c r="I8294" s="25" t="s">
        <v>637</v>
      </c>
      <c r="J8294" s="25" t="s">
        <v>266</v>
      </c>
      <c r="K8294" s="25" t="n">
        <v>1987</v>
      </c>
      <c r="L8294" s="25" t="s">
        <v>170</v>
      </c>
      <c r="M8294" s="25" t="s">
        <v>171</v>
      </c>
      <c r="N8294" s="28" t="n">
        <v>1096</v>
      </c>
      <c r="O8294" s="25" t="s">
        <v>54</v>
      </c>
      <c r="P8294" s="29" t="n">
        <v>42873</v>
      </c>
      <c r="Q8294" s="29" t="n">
        <v>42877</v>
      </c>
      <c r="R8294" s="28" t="n">
        <v>1082</v>
      </c>
      <c r="S8294" s="28" t="n">
        <f aca="false">IF(O8294="Won",R8294,IF(O8294="Lost",0,N8294))</f>
        <v>1082</v>
      </c>
      <c r="T8294" s="30" t="n">
        <f aca="false">IF(AND(P8294&lt;&gt;"",Q8294&lt;&gt;""),Q8294-P8294,"")</f>
        <v>4</v>
      </c>
      <c r="U8294" s="30" t="str">
        <f aca="false">IF(AND(O8294="Engaging",P8294&lt;&gt;""),'Leia-me'!$B$5-P8294,"")</f>
        <v/>
      </c>
      <c r="V8294" s="25" t="str">
        <f aca="false">IF(O8294&lt;&gt;"Engaging","",IF(U8294&lt;='Leia-me'!$B$6,"Saudável",IF(U8294&lt;='Leia-me'!$B$7,"Esfriando",IF(U8294&lt;='Leia-me'!$B$8,"Última chance","Zumbi"))))</f>
        <v/>
      </c>
      <c r="W8294" s="25" t="n">
        <f aca="false">IF(O8294="Won",1,IF(O8294="Lost",0,""))</f>
        <v>1</v>
      </c>
      <c r="Y8294" s="25" t="str">
        <f aca="false">IF(E8294="","Sim","")</f>
        <v/>
      </c>
    </row>
    <row r="8295" customFormat="false" ht="15" hidden="false" customHeight="false" outlineLevel="0" collapsed="false">
      <c r="A8295" s="25" t="s">
        <v>8558</v>
      </c>
      <c r="B8295" s="25" t="s">
        <v>102</v>
      </c>
      <c r="C8295" s="25" t="s">
        <v>111</v>
      </c>
      <c r="D8295" s="25" t="s">
        <v>116</v>
      </c>
      <c r="E8295" s="25" t="s">
        <v>444</v>
      </c>
      <c r="F8295" s="25" t="s">
        <v>192</v>
      </c>
      <c r="G8295" s="26" t="n">
        <v>6354.87</v>
      </c>
      <c r="H8295" s="27" t="n">
        <v>16780</v>
      </c>
      <c r="I8295" s="25" t="s">
        <v>147</v>
      </c>
      <c r="J8295" s="25" t="s">
        <v>445</v>
      </c>
      <c r="K8295" s="25" t="n">
        <v>1996</v>
      </c>
      <c r="L8295" s="25" t="s">
        <v>148</v>
      </c>
      <c r="M8295" s="25" t="s">
        <v>149</v>
      </c>
      <c r="N8295" s="28" t="n">
        <v>55</v>
      </c>
      <c r="O8295" s="25" t="s">
        <v>54</v>
      </c>
      <c r="P8295" s="29" t="n">
        <v>42876</v>
      </c>
      <c r="Q8295" s="29" t="n">
        <v>42958</v>
      </c>
      <c r="R8295" s="28" t="n">
        <v>49</v>
      </c>
      <c r="S8295" s="28" t="n">
        <f aca="false">IF(O8295="Won",R8295,IF(O8295="Lost",0,N8295))</f>
        <v>49</v>
      </c>
      <c r="T8295" s="30" t="n">
        <f aca="false">IF(AND(P8295&lt;&gt;"",Q8295&lt;&gt;""),Q8295-P8295,"")</f>
        <v>82</v>
      </c>
      <c r="U8295" s="30" t="str">
        <f aca="false">IF(AND(O8295="Engaging",P8295&lt;&gt;""),'Leia-me'!$B$5-P8295,"")</f>
        <v/>
      </c>
      <c r="V8295" s="25" t="str">
        <f aca="false">IF(O8295&lt;&gt;"Engaging","",IF(U8295&lt;='Leia-me'!$B$6,"Saudável",IF(U8295&lt;='Leia-me'!$B$7,"Esfriando",IF(U8295&lt;='Leia-me'!$B$8,"Última chance","Zumbi"))))</f>
        <v/>
      </c>
      <c r="W8295" s="25" t="n">
        <f aca="false">IF(O8295="Won",1,IF(O8295="Lost",0,""))</f>
        <v>1</v>
      </c>
      <c r="Y8295" s="25" t="str">
        <f aca="false">IF(E8295="","Sim","")</f>
        <v/>
      </c>
    </row>
    <row r="8296" customFormat="false" ht="15" hidden="false" customHeight="false" outlineLevel="0" collapsed="false">
      <c r="A8296" s="25" t="s">
        <v>8559</v>
      </c>
      <c r="B8296" s="25" t="s">
        <v>102</v>
      </c>
      <c r="C8296" s="25" t="s">
        <v>111</v>
      </c>
      <c r="D8296" s="25" t="s">
        <v>116</v>
      </c>
      <c r="G8296" s="31"/>
      <c r="H8296" s="32"/>
      <c r="L8296" s="25" t="s">
        <v>170</v>
      </c>
      <c r="M8296" s="25" t="s">
        <v>171</v>
      </c>
      <c r="N8296" s="28" t="n">
        <v>1096</v>
      </c>
      <c r="O8296" s="25" t="s">
        <v>56</v>
      </c>
      <c r="P8296" s="29" t="n">
        <v>42877</v>
      </c>
      <c r="Q8296" s="33"/>
      <c r="R8296" s="34"/>
      <c r="S8296" s="28" t="n">
        <f aca="false">IF(O8296="Won",R8296,IF(O8296="Lost",0,N8296))</f>
        <v>1096</v>
      </c>
      <c r="T8296" s="30" t="str">
        <f aca="false">IF(AND(P8296&lt;&gt;"",Q8296&lt;&gt;""),Q8296-P8296,"")</f>
        <v/>
      </c>
      <c r="U8296" s="30" t="n">
        <f aca="false">IF(AND(O8296="Engaging",P8296&lt;&gt;""),'Leia-me'!$B$5-P8296,"")</f>
        <v>223</v>
      </c>
      <c r="V8296" s="25" t="str">
        <f aca="false">IF(O8296&lt;&gt;"Engaging","",IF(U8296&lt;='Leia-me'!$B$6,"Saudável",IF(U8296&lt;='Leia-me'!$B$7,"Esfriando",IF(U8296&lt;='Leia-me'!$B$8,"Última chance","Zumbi"))))</f>
        <v>Zumbi</v>
      </c>
      <c r="W8296" s="25" t="str">
        <f aca="false">IF(O8296="Won",1,IF(O8296="Lost",0,""))</f>
        <v/>
      </c>
      <c r="Y8296" s="25" t="str">
        <f aca="false">IF(E8296="","Sim","")</f>
        <v>Sim</v>
      </c>
    </row>
    <row r="8297" customFormat="false" ht="15" hidden="false" customHeight="false" outlineLevel="0" collapsed="false">
      <c r="A8297" s="25" t="s">
        <v>8560</v>
      </c>
      <c r="B8297" s="25" t="s">
        <v>102</v>
      </c>
      <c r="C8297" s="25" t="s">
        <v>111</v>
      </c>
      <c r="D8297" s="25" t="s">
        <v>116</v>
      </c>
      <c r="G8297" s="31"/>
      <c r="H8297" s="32"/>
      <c r="L8297" s="25" t="s">
        <v>148</v>
      </c>
      <c r="M8297" s="25" t="s">
        <v>149</v>
      </c>
      <c r="N8297" s="28" t="n">
        <v>55</v>
      </c>
      <c r="O8297" s="25" t="s">
        <v>56</v>
      </c>
      <c r="P8297" s="29" t="n">
        <v>42879</v>
      </c>
      <c r="Q8297" s="33"/>
      <c r="R8297" s="34"/>
      <c r="S8297" s="28" t="n">
        <f aca="false">IF(O8297="Won",R8297,IF(O8297="Lost",0,N8297))</f>
        <v>55</v>
      </c>
      <c r="T8297" s="30" t="str">
        <f aca="false">IF(AND(P8297&lt;&gt;"",Q8297&lt;&gt;""),Q8297-P8297,"")</f>
        <v/>
      </c>
      <c r="U8297" s="30" t="n">
        <f aca="false">IF(AND(O8297="Engaging",P8297&lt;&gt;""),'Leia-me'!$B$5-P8297,"")</f>
        <v>221</v>
      </c>
      <c r="V8297" s="25" t="str">
        <f aca="false">IF(O8297&lt;&gt;"Engaging","",IF(U8297&lt;='Leia-me'!$B$6,"Saudável",IF(U8297&lt;='Leia-me'!$B$7,"Esfriando",IF(U8297&lt;='Leia-me'!$B$8,"Última chance","Zumbi"))))</f>
        <v>Zumbi</v>
      </c>
      <c r="W8297" s="25" t="str">
        <f aca="false">IF(O8297="Won",1,IF(O8297="Lost",0,""))</f>
        <v/>
      </c>
      <c r="Y8297" s="25" t="str">
        <f aca="false">IF(E8297="","Sim","")</f>
        <v>Sim</v>
      </c>
    </row>
    <row r="8298" customFormat="false" ht="15" hidden="false" customHeight="false" outlineLevel="0" collapsed="false">
      <c r="A8298" s="25" t="s">
        <v>8561</v>
      </c>
      <c r="B8298" s="25" t="s">
        <v>102</v>
      </c>
      <c r="C8298" s="25" t="s">
        <v>111</v>
      </c>
      <c r="D8298" s="25" t="s">
        <v>116</v>
      </c>
      <c r="E8298" s="25" t="s">
        <v>868</v>
      </c>
      <c r="F8298" s="25" t="s">
        <v>168</v>
      </c>
      <c r="G8298" s="26" t="n">
        <v>2952.73</v>
      </c>
      <c r="H8298" s="27" t="n">
        <v>5107</v>
      </c>
      <c r="I8298" s="25" t="s">
        <v>147</v>
      </c>
      <c r="K8298" s="25" t="n">
        <v>2000</v>
      </c>
      <c r="L8298" s="25" t="s">
        <v>170</v>
      </c>
      <c r="M8298" s="25" t="s">
        <v>171</v>
      </c>
      <c r="N8298" s="28" t="n">
        <v>1096</v>
      </c>
      <c r="O8298" s="25" t="s">
        <v>54</v>
      </c>
      <c r="P8298" s="29" t="n">
        <v>42879</v>
      </c>
      <c r="Q8298" s="29" t="n">
        <v>43005</v>
      </c>
      <c r="R8298" s="28" t="n">
        <v>940</v>
      </c>
      <c r="S8298" s="28" t="n">
        <f aca="false">IF(O8298="Won",R8298,IF(O8298="Lost",0,N8298))</f>
        <v>940</v>
      </c>
      <c r="T8298" s="30" t="n">
        <f aca="false">IF(AND(P8298&lt;&gt;"",Q8298&lt;&gt;""),Q8298-P8298,"")</f>
        <v>126</v>
      </c>
      <c r="U8298" s="30" t="str">
        <f aca="false">IF(AND(O8298="Engaging",P8298&lt;&gt;""),'Leia-me'!$B$5-P8298,"")</f>
        <v/>
      </c>
      <c r="V8298" s="25" t="str">
        <f aca="false">IF(O8298&lt;&gt;"Engaging","",IF(U8298&lt;='Leia-me'!$B$6,"Saudável",IF(U8298&lt;='Leia-me'!$B$7,"Esfriando",IF(U8298&lt;='Leia-me'!$B$8,"Última chance","Zumbi"))))</f>
        <v/>
      </c>
      <c r="W8298" s="25" t="n">
        <f aca="false">IF(O8298="Won",1,IF(O8298="Lost",0,""))</f>
        <v>1</v>
      </c>
      <c r="Y8298" s="25" t="str">
        <f aca="false">IF(E8298="","Sim","")</f>
        <v/>
      </c>
    </row>
    <row r="8299" customFormat="false" ht="15" hidden="false" customHeight="false" outlineLevel="0" collapsed="false">
      <c r="A8299" s="25" t="s">
        <v>8562</v>
      </c>
      <c r="B8299" s="25" t="s">
        <v>102</v>
      </c>
      <c r="C8299" s="25" t="s">
        <v>111</v>
      </c>
      <c r="D8299" s="25" t="s">
        <v>116</v>
      </c>
      <c r="E8299" s="25" t="s">
        <v>417</v>
      </c>
      <c r="F8299" s="25" t="s">
        <v>211</v>
      </c>
      <c r="G8299" s="26" t="n">
        <v>223.8</v>
      </c>
      <c r="H8299" s="27" t="n">
        <v>299</v>
      </c>
      <c r="I8299" s="25" t="s">
        <v>147</v>
      </c>
      <c r="K8299" s="25" t="n">
        <v>2003</v>
      </c>
      <c r="L8299" s="25" t="s">
        <v>148</v>
      </c>
      <c r="M8299" s="25" t="s">
        <v>149</v>
      </c>
      <c r="N8299" s="28" t="n">
        <v>55</v>
      </c>
      <c r="O8299" s="25" t="s">
        <v>55</v>
      </c>
      <c r="P8299" s="29" t="n">
        <v>42881</v>
      </c>
      <c r="Q8299" s="29" t="n">
        <v>42969</v>
      </c>
      <c r="R8299" s="28" t="n">
        <v>0</v>
      </c>
      <c r="S8299" s="28" t="n">
        <f aca="false">IF(O8299="Won",R8299,IF(O8299="Lost",0,N8299))</f>
        <v>0</v>
      </c>
      <c r="T8299" s="30" t="n">
        <f aca="false">IF(AND(P8299&lt;&gt;"",Q8299&lt;&gt;""),Q8299-P8299,"")</f>
        <v>88</v>
      </c>
      <c r="U8299" s="30" t="str">
        <f aca="false">IF(AND(O8299="Engaging",P8299&lt;&gt;""),'Leia-me'!$B$5-P8299,"")</f>
        <v/>
      </c>
      <c r="V8299" s="25" t="str">
        <f aca="false">IF(O8299&lt;&gt;"Engaging","",IF(U8299&lt;='Leia-me'!$B$6,"Saudável",IF(U8299&lt;='Leia-me'!$B$7,"Esfriando",IF(U8299&lt;='Leia-me'!$B$8,"Última chance","Zumbi"))))</f>
        <v/>
      </c>
      <c r="W8299" s="25" t="n">
        <f aca="false">IF(O8299="Won",1,IF(O8299="Lost",0,""))</f>
        <v>0</v>
      </c>
      <c r="Y8299" s="25" t="str">
        <f aca="false">IF(E8299="","Sim","")</f>
        <v/>
      </c>
    </row>
    <row r="8300" customFormat="false" ht="15" hidden="false" customHeight="false" outlineLevel="0" collapsed="false">
      <c r="A8300" s="25" t="s">
        <v>8563</v>
      </c>
      <c r="B8300" s="25" t="s">
        <v>102</v>
      </c>
      <c r="C8300" s="25" t="s">
        <v>111</v>
      </c>
      <c r="D8300" s="25" t="s">
        <v>116</v>
      </c>
      <c r="E8300" s="25" t="s">
        <v>2484</v>
      </c>
      <c r="F8300" s="25" t="s">
        <v>155</v>
      </c>
      <c r="G8300" s="26" t="n">
        <v>1825.82</v>
      </c>
      <c r="H8300" s="27" t="n">
        <v>5595</v>
      </c>
      <c r="I8300" s="25" t="s">
        <v>147</v>
      </c>
      <c r="J8300" s="25" t="s">
        <v>156</v>
      </c>
      <c r="K8300" s="25" t="n">
        <v>1995</v>
      </c>
      <c r="L8300" s="25" t="s">
        <v>170</v>
      </c>
      <c r="M8300" s="25" t="s">
        <v>171</v>
      </c>
      <c r="N8300" s="28" t="n">
        <v>1096</v>
      </c>
      <c r="O8300" s="25" t="s">
        <v>54</v>
      </c>
      <c r="P8300" s="29" t="n">
        <v>42881</v>
      </c>
      <c r="Q8300" s="29" t="n">
        <v>42898</v>
      </c>
      <c r="R8300" s="28" t="n">
        <v>1030</v>
      </c>
      <c r="S8300" s="28" t="n">
        <f aca="false">IF(O8300="Won",R8300,IF(O8300="Lost",0,N8300))</f>
        <v>1030</v>
      </c>
      <c r="T8300" s="30" t="n">
        <f aca="false">IF(AND(P8300&lt;&gt;"",Q8300&lt;&gt;""),Q8300-P8300,"")</f>
        <v>17</v>
      </c>
      <c r="U8300" s="30" t="str">
        <f aca="false">IF(AND(O8300="Engaging",P8300&lt;&gt;""),'Leia-me'!$B$5-P8300,"")</f>
        <v/>
      </c>
      <c r="V8300" s="25" t="str">
        <f aca="false">IF(O8300&lt;&gt;"Engaging","",IF(U8300&lt;='Leia-me'!$B$6,"Saudável",IF(U8300&lt;='Leia-me'!$B$7,"Esfriando",IF(U8300&lt;='Leia-me'!$B$8,"Última chance","Zumbi"))))</f>
        <v/>
      </c>
      <c r="W8300" s="25" t="n">
        <f aca="false">IF(O8300="Won",1,IF(O8300="Lost",0,""))</f>
        <v>1</v>
      </c>
      <c r="Y8300" s="25" t="str">
        <f aca="false">IF(E8300="","Sim","")</f>
        <v/>
      </c>
    </row>
    <row r="8301" customFormat="false" ht="15" hidden="false" customHeight="false" outlineLevel="0" collapsed="false">
      <c r="A8301" s="25" t="s">
        <v>8564</v>
      </c>
      <c r="B8301" s="25" t="s">
        <v>102</v>
      </c>
      <c r="C8301" s="25" t="s">
        <v>111</v>
      </c>
      <c r="D8301" s="25" t="s">
        <v>116</v>
      </c>
      <c r="E8301" s="25" t="s">
        <v>428</v>
      </c>
      <c r="F8301" s="25" t="s">
        <v>267</v>
      </c>
      <c r="G8301" s="26" t="n">
        <v>792.46</v>
      </c>
      <c r="H8301" s="27" t="n">
        <v>1299</v>
      </c>
      <c r="I8301" s="25" t="s">
        <v>147</v>
      </c>
      <c r="K8301" s="25" t="n">
        <v>1982</v>
      </c>
      <c r="L8301" s="25" t="s">
        <v>170</v>
      </c>
      <c r="M8301" s="25" t="s">
        <v>171</v>
      </c>
      <c r="N8301" s="28" t="n">
        <v>1096</v>
      </c>
      <c r="O8301" s="25" t="s">
        <v>54</v>
      </c>
      <c r="P8301" s="29" t="n">
        <v>42883</v>
      </c>
      <c r="Q8301" s="29" t="n">
        <v>42891</v>
      </c>
      <c r="R8301" s="28" t="n">
        <v>1171</v>
      </c>
      <c r="S8301" s="28" t="n">
        <f aca="false">IF(O8301="Won",R8301,IF(O8301="Lost",0,N8301))</f>
        <v>1171</v>
      </c>
      <c r="T8301" s="30" t="n">
        <f aca="false">IF(AND(P8301&lt;&gt;"",Q8301&lt;&gt;""),Q8301-P8301,"")</f>
        <v>8</v>
      </c>
      <c r="U8301" s="30" t="str">
        <f aca="false">IF(AND(O8301="Engaging",P8301&lt;&gt;""),'Leia-me'!$B$5-P8301,"")</f>
        <v/>
      </c>
      <c r="V8301" s="25" t="str">
        <f aca="false">IF(O8301&lt;&gt;"Engaging","",IF(U8301&lt;='Leia-me'!$B$6,"Saudável",IF(U8301&lt;='Leia-me'!$B$7,"Esfriando",IF(U8301&lt;='Leia-me'!$B$8,"Última chance","Zumbi"))))</f>
        <v/>
      </c>
      <c r="W8301" s="25" t="n">
        <f aca="false">IF(O8301="Won",1,IF(O8301="Lost",0,""))</f>
        <v>1</v>
      </c>
      <c r="Y8301" s="25" t="str">
        <f aca="false">IF(E8301="","Sim","")</f>
        <v/>
      </c>
    </row>
    <row r="8302" customFormat="false" ht="15" hidden="false" customHeight="false" outlineLevel="0" collapsed="false">
      <c r="A8302" s="25" t="s">
        <v>8565</v>
      </c>
      <c r="B8302" s="25" t="s">
        <v>102</v>
      </c>
      <c r="C8302" s="25" t="s">
        <v>111</v>
      </c>
      <c r="D8302" s="25" t="s">
        <v>116</v>
      </c>
      <c r="G8302" s="31"/>
      <c r="H8302" s="32"/>
      <c r="L8302" s="25" t="s">
        <v>148</v>
      </c>
      <c r="M8302" s="25" t="s">
        <v>149</v>
      </c>
      <c r="N8302" s="28" t="n">
        <v>55</v>
      </c>
      <c r="O8302" s="25" t="s">
        <v>56</v>
      </c>
      <c r="P8302" s="29" t="n">
        <v>42886</v>
      </c>
      <c r="Q8302" s="33"/>
      <c r="R8302" s="34"/>
      <c r="S8302" s="28" t="n">
        <f aca="false">IF(O8302="Won",R8302,IF(O8302="Lost",0,N8302))</f>
        <v>55</v>
      </c>
      <c r="T8302" s="30" t="str">
        <f aca="false">IF(AND(P8302&lt;&gt;"",Q8302&lt;&gt;""),Q8302-P8302,"")</f>
        <v/>
      </c>
      <c r="U8302" s="30" t="n">
        <f aca="false">IF(AND(O8302="Engaging",P8302&lt;&gt;""),'Leia-me'!$B$5-P8302,"")</f>
        <v>214</v>
      </c>
      <c r="V8302" s="25" t="str">
        <f aca="false">IF(O8302&lt;&gt;"Engaging","",IF(U8302&lt;='Leia-me'!$B$6,"Saudável",IF(U8302&lt;='Leia-me'!$B$7,"Esfriando",IF(U8302&lt;='Leia-me'!$B$8,"Última chance","Zumbi"))))</f>
        <v>Zumbi</v>
      </c>
      <c r="W8302" s="25" t="str">
        <f aca="false">IF(O8302="Won",1,IF(O8302="Lost",0,""))</f>
        <v/>
      </c>
      <c r="Y8302" s="25" t="str">
        <f aca="false">IF(E8302="","Sim","")</f>
        <v>Sim</v>
      </c>
    </row>
    <row r="8303" customFormat="false" ht="15" hidden="false" customHeight="false" outlineLevel="0" collapsed="false">
      <c r="A8303" s="25" t="s">
        <v>8566</v>
      </c>
      <c r="B8303" s="25" t="s">
        <v>102</v>
      </c>
      <c r="C8303" s="25" t="s">
        <v>111</v>
      </c>
      <c r="D8303" s="25" t="s">
        <v>116</v>
      </c>
      <c r="E8303" s="25" t="s">
        <v>1187</v>
      </c>
      <c r="F8303" s="25" t="s">
        <v>159</v>
      </c>
      <c r="G8303" s="26" t="n">
        <v>2059.9</v>
      </c>
      <c r="H8303" s="27" t="n">
        <v>3644</v>
      </c>
      <c r="I8303" s="25" t="s">
        <v>147</v>
      </c>
      <c r="K8303" s="25" t="n">
        <v>1988</v>
      </c>
      <c r="L8303" s="25" t="s">
        <v>170</v>
      </c>
      <c r="M8303" s="25" t="s">
        <v>171</v>
      </c>
      <c r="N8303" s="28" t="n">
        <v>1096</v>
      </c>
      <c r="O8303" s="25" t="s">
        <v>54</v>
      </c>
      <c r="P8303" s="29" t="n">
        <v>42886</v>
      </c>
      <c r="Q8303" s="29" t="n">
        <v>42949</v>
      </c>
      <c r="R8303" s="28" t="n">
        <v>1145</v>
      </c>
      <c r="S8303" s="28" t="n">
        <f aca="false">IF(O8303="Won",R8303,IF(O8303="Lost",0,N8303))</f>
        <v>1145</v>
      </c>
      <c r="T8303" s="30" t="n">
        <f aca="false">IF(AND(P8303&lt;&gt;"",Q8303&lt;&gt;""),Q8303-P8303,"")</f>
        <v>63</v>
      </c>
      <c r="U8303" s="30" t="str">
        <f aca="false">IF(AND(O8303="Engaging",P8303&lt;&gt;""),'Leia-me'!$B$5-P8303,"")</f>
        <v/>
      </c>
      <c r="V8303" s="25" t="str">
        <f aca="false">IF(O8303&lt;&gt;"Engaging","",IF(U8303&lt;='Leia-me'!$B$6,"Saudável",IF(U8303&lt;='Leia-me'!$B$7,"Esfriando",IF(U8303&lt;='Leia-me'!$B$8,"Última chance","Zumbi"))))</f>
        <v/>
      </c>
      <c r="W8303" s="25" t="n">
        <f aca="false">IF(O8303="Won",1,IF(O8303="Lost",0,""))</f>
        <v>1</v>
      </c>
      <c r="Y8303" s="25" t="str">
        <f aca="false">IF(E8303="","Sim","")</f>
        <v/>
      </c>
    </row>
    <row r="8304" customFormat="false" ht="15" hidden="false" customHeight="false" outlineLevel="0" collapsed="false">
      <c r="A8304" s="25" t="s">
        <v>8567</v>
      </c>
      <c r="B8304" s="25" t="s">
        <v>102</v>
      </c>
      <c r="C8304" s="25" t="s">
        <v>111</v>
      </c>
      <c r="D8304" s="25" t="s">
        <v>116</v>
      </c>
      <c r="E8304" s="25" t="s">
        <v>199</v>
      </c>
      <c r="F8304" s="25" t="s">
        <v>177</v>
      </c>
      <c r="G8304" s="26" t="n">
        <v>52.5</v>
      </c>
      <c r="H8304" s="27" t="n">
        <v>165</v>
      </c>
      <c r="I8304" s="25" t="s">
        <v>147</v>
      </c>
      <c r="K8304" s="25" t="n">
        <v>2008</v>
      </c>
      <c r="L8304" s="25" t="s">
        <v>170</v>
      </c>
      <c r="M8304" s="25" t="s">
        <v>171</v>
      </c>
      <c r="N8304" s="28" t="n">
        <v>1096</v>
      </c>
      <c r="O8304" s="25" t="s">
        <v>54</v>
      </c>
      <c r="P8304" s="29" t="n">
        <v>42888</v>
      </c>
      <c r="Q8304" s="29" t="n">
        <v>42976</v>
      </c>
      <c r="R8304" s="28" t="n">
        <v>1046</v>
      </c>
      <c r="S8304" s="28" t="n">
        <f aca="false">IF(O8304="Won",R8304,IF(O8304="Lost",0,N8304))</f>
        <v>1046</v>
      </c>
      <c r="T8304" s="30" t="n">
        <f aca="false">IF(AND(P8304&lt;&gt;"",Q8304&lt;&gt;""),Q8304-P8304,"")</f>
        <v>88</v>
      </c>
      <c r="U8304" s="30" t="str">
        <f aca="false">IF(AND(O8304="Engaging",P8304&lt;&gt;""),'Leia-me'!$B$5-P8304,"")</f>
        <v/>
      </c>
      <c r="V8304" s="25" t="str">
        <f aca="false">IF(O8304&lt;&gt;"Engaging","",IF(U8304&lt;='Leia-me'!$B$6,"Saudável",IF(U8304&lt;='Leia-me'!$B$7,"Esfriando",IF(U8304&lt;='Leia-me'!$B$8,"Última chance","Zumbi"))))</f>
        <v/>
      </c>
      <c r="W8304" s="25" t="n">
        <f aca="false">IF(O8304="Won",1,IF(O8304="Lost",0,""))</f>
        <v>1</v>
      </c>
      <c r="Y8304" s="25" t="str">
        <f aca="false">IF(E8304="","Sim","")</f>
        <v/>
      </c>
    </row>
    <row r="8305" customFormat="false" ht="15" hidden="false" customHeight="false" outlineLevel="0" collapsed="false">
      <c r="A8305" s="25" t="s">
        <v>8568</v>
      </c>
      <c r="B8305" s="25" t="s">
        <v>102</v>
      </c>
      <c r="C8305" s="25" t="s">
        <v>111</v>
      </c>
      <c r="D8305" s="25" t="s">
        <v>116</v>
      </c>
      <c r="E8305" s="25" t="s">
        <v>433</v>
      </c>
      <c r="F8305" s="25" t="s">
        <v>211</v>
      </c>
      <c r="G8305" s="26" t="n">
        <v>2214.94</v>
      </c>
      <c r="H8305" s="27" t="n">
        <v>5374</v>
      </c>
      <c r="I8305" s="25" t="s">
        <v>147</v>
      </c>
      <c r="K8305" s="25" t="n">
        <v>1996</v>
      </c>
      <c r="L8305" s="25" t="s">
        <v>148</v>
      </c>
      <c r="M8305" s="25" t="s">
        <v>149</v>
      </c>
      <c r="N8305" s="28" t="n">
        <v>55</v>
      </c>
      <c r="O8305" s="25" t="s">
        <v>54</v>
      </c>
      <c r="P8305" s="29" t="n">
        <v>42888</v>
      </c>
      <c r="Q8305" s="29" t="n">
        <v>42964</v>
      </c>
      <c r="R8305" s="28" t="n">
        <v>54</v>
      </c>
      <c r="S8305" s="28" t="n">
        <f aca="false">IF(O8305="Won",R8305,IF(O8305="Lost",0,N8305))</f>
        <v>54</v>
      </c>
      <c r="T8305" s="30" t="n">
        <f aca="false">IF(AND(P8305&lt;&gt;"",Q8305&lt;&gt;""),Q8305-P8305,"")</f>
        <v>76</v>
      </c>
      <c r="U8305" s="30" t="str">
        <f aca="false">IF(AND(O8305="Engaging",P8305&lt;&gt;""),'Leia-me'!$B$5-P8305,"")</f>
        <v/>
      </c>
      <c r="V8305" s="25" t="str">
        <f aca="false">IF(O8305&lt;&gt;"Engaging","",IF(U8305&lt;='Leia-me'!$B$6,"Saudável",IF(U8305&lt;='Leia-me'!$B$7,"Esfriando",IF(U8305&lt;='Leia-me'!$B$8,"Última chance","Zumbi"))))</f>
        <v/>
      </c>
      <c r="W8305" s="25" t="n">
        <f aca="false">IF(O8305="Won",1,IF(O8305="Lost",0,""))</f>
        <v>1</v>
      </c>
      <c r="Y8305" s="25" t="str">
        <f aca="false">IF(E8305="","Sim","")</f>
        <v/>
      </c>
    </row>
    <row r="8306" customFormat="false" ht="15" hidden="false" customHeight="false" outlineLevel="0" collapsed="false">
      <c r="A8306" s="25" t="s">
        <v>8569</v>
      </c>
      <c r="B8306" s="25" t="s">
        <v>102</v>
      </c>
      <c r="C8306" s="25" t="s">
        <v>111</v>
      </c>
      <c r="D8306" s="25" t="s">
        <v>116</v>
      </c>
      <c r="E8306" s="25" t="s">
        <v>5204</v>
      </c>
      <c r="F8306" s="25" t="s">
        <v>155</v>
      </c>
      <c r="G8306" s="26" t="n">
        <v>1188.42</v>
      </c>
      <c r="H8306" s="27" t="n">
        <v>3015</v>
      </c>
      <c r="I8306" s="25" t="s">
        <v>147</v>
      </c>
      <c r="K8306" s="25" t="n">
        <v>1994</v>
      </c>
      <c r="L8306" s="25" t="s">
        <v>186</v>
      </c>
      <c r="M8306" s="25" t="s">
        <v>171</v>
      </c>
      <c r="N8306" s="28" t="n">
        <v>550</v>
      </c>
      <c r="O8306" s="25" t="s">
        <v>55</v>
      </c>
      <c r="P8306" s="29" t="n">
        <v>42890</v>
      </c>
      <c r="Q8306" s="29" t="n">
        <v>42961</v>
      </c>
      <c r="R8306" s="28" t="n">
        <v>0</v>
      </c>
      <c r="S8306" s="28" t="n">
        <f aca="false">IF(O8306="Won",R8306,IF(O8306="Lost",0,N8306))</f>
        <v>0</v>
      </c>
      <c r="T8306" s="30" t="n">
        <f aca="false">IF(AND(P8306&lt;&gt;"",Q8306&lt;&gt;""),Q8306-P8306,"")</f>
        <v>71</v>
      </c>
      <c r="U8306" s="30" t="str">
        <f aca="false">IF(AND(O8306="Engaging",P8306&lt;&gt;""),'Leia-me'!$B$5-P8306,"")</f>
        <v/>
      </c>
      <c r="V8306" s="25" t="str">
        <f aca="false">IF(O8306&lt;&gt;"Engaging","",IF(U8306&lt;='Leia-me'!$B$6,"Saudável",IF(U8306&lt;='Leia-me'!$B$7,"Esfriando",IF(U8306&lt;='Leia-me'!$B$8,"Última chance","Zumbi"))))</f>
        <v/>
      </c>
      <c r="W8306" s="25" t="n">
        <f aca="false">IF(O8306="Won",1,IF(O8306="Lost",0,""))</f>
        <v>0</v>
      </c>
      <c r="Y8306" s="25" t="str">
        <f aca="false">IF(E8306="","Sim","")</f>
        <v/>
      </c>
    </row>
    <row r="8307" customFormat="false" ht="15" hidden="false" customHeight="false" outlineLevel="0" collapsed="false">
      <c r="A8307" s="25" t="s">
        <v>8570</v>
      </c>
      <c r="B8307" s="25" t="s">
        <v>102</v>
      </c>
      <c r="C8307" s="25" t="s">
        <v>111</v>
      </c>
      <c r="D8307" s="25" t="s">
        <v>116</v>
      </c>
      <c r="E8307" s="25" t="s">
        <v>218</v>
      </c>
      <c r="F8307" s="25" t="s">
        <v>146</v>
      </c>
      <c r="G8307" s="26" t="n">
        <v>4.54</v>
      </c>
      <c r="H8307" s="27" t="n">
        <v>9</v>
      </c>
      <c r="I8307" s="25" t="s">
        <v>147</v>
      </c>
      <c r="K8307" s="25" t="n">
        <v>2017</v>
      </c>
      <c r="L8307" s="25" t="s">
        <v>170</v>
      </c>
      <c r="M8307" s="25" t="s">
        <v>171</v>
      </c>
      <c r="N8307" s="28" t="n">
        <v>1096</v>
      </c>
      <c r="O8307" s="25" t="s">
        <v>55</v>
      </c>
      <c r="P8307" s="29" t="n">
        <v>42891</v>
      </c>
      <c r="Q8307" s="29" t="n">
        <v>42974</v>
      </c>
      <c r="R8307" s="28" t="n">
        <v>0</v>
      </c>
      <c r="S8307" s="28" t="n">
        <f aca="false">IF(O8307="Won",R8307,IF(O8307="Lost",0,N8307))</f>
        <v>0</v>
      </c>
      <c r="T8307" s="30" t="n">
        <f aca="false">IF(AND(P8307&lt;&gt;"",Q8307&lt;&gt;""),Q8307-P8307,"")</f>
        <v>83</v>
      </c>
      <c r="U8307" s="30" t="str">
        <f aca="false">IF(AND(O8307="Engaging",P8307&lt;&gt;""),'Leia-me'!$B$5-P8307,"")</f>
        <v/>
      </c>
      <c r="V8307" s="25" t="str">
        <f aca="false">IF(O8307&lt;&gt;"Engaging","",IF(U8307&lt;='Leia-me'!$B$6,"Saudável",IF(U8307&lt;='Leia-me'!$B$7,"Esfriando",IF(U8307&lt;='Leia-me'!$B$8,"Última chance","Zumbi"))))</f>
        <v/>
      </c>
      <c r="W8307" s="25" t="n">
        <f aca="false">IF(O8307="Won",1,IF(O8307="Lost",0,""))</f>
        <v>0</v>
      </c>
      <c r="Y8307" s="25" t="str">
        <f aca="false">IF(E8307="","Sim","")</f>
        <v/>
      </c>
    </row>
    <row r="8308" customFormat="false" ht="15" hidden="false" customHeight="false" outlineLevel="0" collapsed="false">
      <c r="A8308" s="25" t="s">
        <v>8571</v>
      </c>
      <c r="B8308" s="25" t="s">
        <v>102</v>
      </c>
      <c r="C8308" s="25" t="s">
        <v>111</v>
      </c>
      <c r="D8308" s="25" t="s">
        <v>116</v>
      </c>
      <c r="E8308" s="25" t="s">
        <v>199</v>
      </c>
      <c r="F8308" s="25" t="s">
        <v>177</v>
      </c>
      <c r="G8308" s="26" t="n">
        <v>52.5</v>
      </c>
      <c r="H8308" s="27" t="n">
        <v>165</v>
      </c>
      <c r="I8308" s="25" t="s">
        <v>147</v>
      </c>
      <c r="K8308" s="25" t="n">
        <v>2008</v>
      </c>
      <c r="L8308" s="25" t="s">
        <v>186</v>
      </c>
      <c r="M8308" s="25" t="s">
        <v>171</v>
      </c>
      <c r="N8308" s="28" t="n">
        <v>550</v>
      </c>
      <c r="O8308" s="25" t="s">
        <v>54</v>
      </c>
      <c r="P8308" s="29" t="n">
        <v>42891</v>
      </c>
      <c r="Q8308" s="29" t="n">
        <v>42986</v>
      </c>
      <c r="R8308" s="28" t="n">
        <v>595</v>
      </c>
      <c r="S8308" s="28" t="n">
        <f aca="false">IF(O8308="Won",R8308,IF(O8308="Lost",0,N8308))</f>
        <v>595</v>
      </c>
      <c r="T8308" s="30" t="n">
        <f aca="false">IF(AND(P8308&lt;&gt;"",Q8308&lt;&gt;""),Q8308-P8308,"")</f>
        <v>95</v>
      </c>
      <c r="U8308" s="30" t="str">
        <f aca="false">IF(AND(O8308="Engaging",P8308&lt;&gt;""),'Leia-me'!$B$5-P8308,"")</f>
        <v/>
      </c>
      <c r="V8308" s="25" t="str">
        <f aca="false">IF(O8308&lt;&gt;"Engaging","",IF(U8308&lt;='Leia-me'!$B$6,"Saudável",IF(U8308&lt;='Leia-me'!$B$7,"Esfriando",IF(U8308&lt;='Leia-me'!$B$8,"Última chance","Zumbi"))))</f>
        <v/>
      </c>
      <c r="W8308" s="25" t="n">
        <f aca="false">IF(O8308="Won",1,IF(O8308="Lost",0,""))</f>
        <v>1</v>
      </c>
      <c r="Y8308" s="25" t="str">
        <f aca="false">IF(E8308="","Sim","")</f>
        <v/>
      </c>
    </row>
    <row r="8309" customFormat="false" ht="15" hidden="false" customHeight="false" outlineLevel="0" collapsed="false">
      <c r="A8309" s="25" t="s">
        <v>8572</v>
      </c>
      <c r="B8309" s="25" t="s">
        <v>102</v>
      </c>
      <c r="C8309" s="25" t="s">
        <v>111</v>
      </c>
      <c r="D8309" s="25" t="s">
        <v>116</v>
      </c>
      <c r="E8309" s="25" t="s">
        <v>2863</v>
      </c>
      <c r="F8309" s="25" t="s">
        <v>211</v>
      </c>
      <c r="G8309" s="26" t="n">
        <v>2437.85</v>
      </c>
      <c r="H8309" s="27" t="n">
        <v>4874</v>
      </c>
      <c r="I8309" s="25" t="s">
        <v>147</v>
      </c>
      <c r="K8309" s="25" t="n">
        <v>2001</v>
      </c>
      <c r="L8309" s="25" t="s">
        <v>160</v>
      </c>
      <c r="M8309" s="25" t="s">
        <v>149</v>
      </c>
      <c r="N8309" s="28" t="n">
        <v>3393</v>
      </c>
      <c r="O8309" s="25" t="s">
        <v>54</v>
      </c>
      <c r="P8309" s="29" t="n">
        <v>42891</v>
      </c>
      <c r="Q8309" s="29" t="n">
        <v>42907</v>
      </c>
      <c r="R8309" s="28" t="n">
        <v>3227</v>
      </c>
      <c r="S8309" s="28" t="n">
        <f aca="false">IF(O8309="Won",R8309,IF(O8309="Lost",0,N8309))</f>
        <v>3227</v>
      </c>
      <c r="T8309" s="30" t="n">
        <f aca="false">IF(AND(P8309&lt;&gt;"",Q8309&lt;&gt;""),Q8309-P8309,"")</f>
        <v>16</v>
      </c>
      <c r="U8309" s="30" t="str">
        <f aca="false">IF(AND(O8309="Engaging",P8309&lt;&gt;""),'Leia-me'!$B$5-P8309,"")</f>
        <v/>
      </c>
      <c r="V8309" s="25" t="str">
        <f aca="false">IF(O8309&lt;&gt;"Engaging","",IF(U8309&lt;='Leia-me'!$B$6,"Saudável",IF(U8309&lt;='Leia-me'!$B$7,"Esfriando",IF(U8309&lt;='Leia-me'!$B$8,"Última chance","Zumbi"))))</f>
        <v/>
      </c>
      <c r="W8309" s="25" t="n">
        <f aca="false">IF(O8309="Won",1,IF(O8309="Lost",0,""))</f>
        <v>1</v>
      </c>
      <c r="Y8309" s="25" t="str">
        <f aca="false">IF(E8309="","Sim","")</f>
        <v/>
      </c>
    </row>
    <row r="8310" customFormat="false" ht="15" hidden="false" customHeight="false" outlineLevel="0" collapsed="false">
      <c r="A8310" s="25" t="s">
        <v>8573</v>
      </c>
      <c r="B8310" s="25" t="s">
        <v>102</v>
      </c>
      <c r="C8310" s="25" t="s">
        <v>111</v>
      </c>
      <c r="D8310" s="25" t="s">
        <v>116</v>
      </c>
      <c r="E8310" s="25" t="s">
        <v>1187</v>
      </c>
      <c r="F8310" s="25" t="s">
        <v>159</v>
      </c>
      <c r="G8310" s="26" t="n">
        <v>2059.9</v>
      </c>
      <c r="H8310" s="27" t="n">
        <v>3644</v>
      </c>
      <c r="I8310" s="25" t="s">
        <v>147</v>
      </c>
      <c r="K8310" s="25" t="n">
        <v>1988</v>
      </c>
      <c r="L8310" s="25" t="s">
        <v>1834</v>
      </c>
      <c r="M8310" s="25" t="s">
        <v>171</v>
      </c>
      <c r="N8310" s="28" t="n">
        <v>4821</v>
      </c>
      <c r="O8310" s="25" t="s">
        <v>55</v>
      </c>
      <c r="P8310" s="29" t="n">
        <v>42894</v>
      </c>
      <c r="Q8310" s="29" t="n">
        <v>42973</v>
      </c>
      <c r="R8310" s="28" t="n">
        <v>0</v>
      </c>
      <c r="S8310" s="28" t="n">
        <f aca="false">IF(O8310="Won",R8310,IF(O8310="Lost",0,N8310))</f>
        <v>0</v>
      </c>
      <c r="T8310" s="30" t="n">
        <f aca="false">IF(AND(P8310&lt;&gt;"",Q8310&lt;&gt;""),Q8310-P8310,"")</f>
        <v>79</v>
      </c>
      <c r="U8310" s="30" t="str">
        <f aca="false">IF(AND(O8310="Engaging",P8310&lt;&gt;""),'Leia-me'!$B$5-P8310,"")</f>
        <v/>
      </c>
      <c r="V8310" s="25" t="str">
        <f aca="false">IF(O8310&lt;&gt;"Engaging","",IF(U8310&lt;='Leia-me'!$B$6,"Saudável",IF(U8310&lt;='Leia-me'!$B$7,"Esfriando",IF(U8310&lt;='Leia-me'!$B$8,"Última chance","Zumbi"))))</f>
        <v/>
      </c>
      <c r="W8310" s="25" t="n">
        <f aca="false">IF(O8310="Won",1,IF(O8310="Lost",0,""))</f>
        <v>0</v>
      </c>
      <c r="X8310" s="25" t="s">
        <v>1835</v>
      </c>
      <c r="Y8310" s="25" t="str">
        <f aca="false">IF(E8310="","Sim","")</f>
        <v/>
      </c>
    </row>
    <row r="8311" customFormat="false" ht="15" hidden="false" customHeight="false" outlineLevel="0" collapsed="false">
      <c r="A8311" s="25" t="s">
        <v>8574</v>
      </c>
      <c r="B8311" s="25" t="s">
        <v>102</v>
      </c>
      <c r="C8311" s="25" t="s">
        <v>111</v>
      </c>
      <c r="D8311" s="25" t="s">
        <v>116</v>
      </c>
      <c r="E8311" s="25" t="s">
        <v>1778</v>
      </c>
      <c r="F8311" s="25" t="s">
        <v>146</v>
      </c>
      <c r="G8311" s="26" t="n">
        <v>1618.89</v>
      </c>
      <c r="H8311" s="27" t="n">
        <v>3889</v>
      </c>
      <c r="I8311" s="25" t="s">
        <v>147</v>
      </c>
      <c r="K8311" s="25" t="n">
        <v>2004</v>
      </c>
      <c r="L8311" s="25" t="s">
        <v>170</v>
      </c>
      <c r="M8311" s="25" t="s">
        <v>171</v>
      </c>
      <c r="N8311" s="28" t="n">
        <v>1096</v>
      </c>
      <c r="O8311" s="25" t="s">
        <v>54</v>
      </c>
      <c r="P8311" s="29" t="n">
        <v>42894</v>
      </c>
      <c r="Q8311" s="29" t="n">
        <v>42980</v>
      </c>
      <c r="R8311" s="28" t="n">
        <v>805</v>
      </c>
      <c r="S8311" s="28" t="n">
        <f aca="false">IF(O8311="Won",R8311,IF(O8311="Lost",0,N8311))</f>
        <v>805</v>
      </c>
      <c r="T8311" s="30" t="n">
        <f aca="false">IF(AND(P8311&lt;&gt;"",Q8311&lt;&gt;""),Q8311-P8311,"")</f>
        <v>86</v>
      </c>
      <c r="U8311" s="30" t="str">
        <f aca="false">IF(AND(O8311="Engaging",P8311&lt;&gt;""),'Leia-me'!$B$5-P8311,"")</f>
        <v/>
      </c>
      <c r="V8311" s="25" t="str">
        <f aca="false">IF(O8311&lt;&gt;"Engaging","",IF(U8311&lt;='Leia-me'!$B$6,"Saudável",IF(U8311&lt;='Leia-me'!$B$7,"Esfriando",IF(U8311&lt;='Leia-me'!$B$8,"Última chance","Zumbi"))))</f>
        <v/>
      </c>
      <c r="W8311" s="25" t="n">
        <f aca="false">IF(O8311="Won",1,IF(O8311="Lost",0,""))</f>
        <v>1</v>
      </c>
      <c r="Y8311" s="25" t="str">
        <f aca="false">IF(E8311="","Sim","")</f>
        <v/>
      </c>
    </row>
    <row r="8312" customFormat="false" ht="15" hidden="false" customHeight="false" outlineLevel="0" collapsed="false">
      <c r="A8312" s="25" t="s">
        <v>8575</v>
      </c>
      <c r="B8312" s="25" t="s">
        <v>102</v>
      </c>
      <c r="C8312" s="25" t="s">
        <v>111</v>
      </c>
      <c r="D8312" s="25" t="s">
        <v>116</v>
      </c>
      <c r="E8312" s="25" t="s">
        <v>494</v>
      </c>
      <c r="F8312" s="25" t="s">
        <v>192</v>
      </c>
      <c r="G8312" s="26" t="n">
        <v>11698.03</v>
      </c>
      <c r="H8312" s="27" t="n">
        <v>34288</v>
      </c>
      <c r="I8312" s="25" t="s">
        <v>147</v>
      </c>
      <c r="K8312" s="25" t="n">
        <v>1982</v>
      </c>
      <c r="L8312" s="25" t="s">
        <v>148</v>
      </c>
      <c r="M8312" s="25" t="s">
        <v>149</v>
      </c>
      <c r="N8312" s="28" t="n">
        <v>55</v>
      </c>
      <c r="O8312" s="25" t="s">
        <v>54</v>
      </c>
      <c r="P8312" s="29" t="n">
        <v>42895</v>
      </c>
      <c r="Q8312" s="29" t="n">
        <v>42983</v>
      </c>
      <c r="R8312" s="28" t="n">
        <v>52</v>
      </c>
      <c r="S8312" s="28" t="n">
        <f aca="false">IF(O8312="Won",R8312,IF(O8312="Lost",0,N8312))</f>
        <v>52</v>
      </c>
      <c r="T8312" s="30" t="n">
        <f aca="false">IF(AND(P8312&lt;&gt;"",Q8312&lt;&gt;""),Q8312-P8312,"")</f>
        <v>88</v>
      </c>
      <c r="U8312" s="30" t="str">
        <f aca="false">IF(AND(O8312="Engaging",P8312&lt;&gt;""),'Leia-me'!$B$5-P8312,"")</f>
        <v/>
      </c>
      <c r="V8312" s="25" t="str">
        <f aca="false">IF(O8312&lt;&gt;"Engaging","",IF(U8312&lt;='Leia-me'!$B$6,"Saudável",IF(U8312&lt;='Leia-me'!$B$7,"Esfriando",IF(U8312&lt;='Leia-me'!$B$8,"Última chance","Zumbi"))))</f>
        <v/>
      </c>
      <c r="W8312" s="25" t="n">
        <f aca="false">IF(O8312="Won",1,IF(O8312="Lost",0,""))</f>
        <v>1</v>
      </c>
      <c r="Y8312" s="25" t="str">
        <f aca="false">IF(E8312="","Sim","")</f>
        <v/>
      </c>
    </row>
    <row r="8313" customFormat="false" ht="15" hidden="false" customHeight="false" outlineLevel="0" collapsed="false">
      <c r="A8313" s="25" t="s">
        <v>8576</v>
      </c>
      <c r="B8313" s="25" t="s">
        <v>102</v>
      </c>
      <c r="C8313" s="25" t="s">
        <v>111</v>
      </c>
      <c r="D8313" s="25" t="s">
        <v>116</v>
      </c>
      <c r="E8313" s="25" t="s">
        <v>665</v>
      </c>
      <c r="F8313" s="25" t="s">
        <v>211</v>
      </c>
      <c r="G8313" s="26" t="n">
        <v>4968.91</v>
      </c>
      <c r="H8313" s="27" t="n">
        <v>7523</v>
      </c>
      <c r="I8313" s="25" t="s">
        <v>147</v>
      </c>
      <c r="K8313" s="25" t="n">
        <v>1990</v>
      </c>
      <c r="L8313" s="25" t="s">
        <v>170</v>
      </c>
      <c r="M8313" s="25" t="s">
        <v>171</v>
      </c>
      <c r="N8313" s="28" t="n">
        <v>1096</v>
      </c>
      <c r="O8313" s="25" t="s">
        <v>54</v>
      </c>
      <c r="P8313" s="29" t="n">
        <v>42897</v>
      </c>
      <c r="Q8313" s="29" t="n">
        <v>42990</v>
      </c>
      <c r="R8313" s="28" t="n">
        <v>951</v>
      </c>
      <c r="S8313" s="28" t="n">
        <f aca="false">IF(O8313="Won",R8313,IF(O8313="Lost",0,N8313))</f>
        <v>951</v>
      </c>
      <c r="T8313" s="30" t="n">
        <f aca="false">IF(AND(P8313&lt;&gt;"",Q8313&lt;&gt;""),Q8313-P8313,"")</f>
        <v>93</v>
      </c>
      <c r="U8313" s="30" t="str">
        <f aca="false">IF(AND(O8313="Engaging",P8313&lt;&gt;""),'Leia-me'!$B$5-P8313,"")</f>
        <v/>
      </c>
      <c r="V8313" s="25" t="str">
        <f aca="false">IF(O8313&lt;&gt;"Engaging","",IF(U8313&lt;='Leia-me'!$B$6,"Saudável",IF(U8313&lt;='Leia-me'!$B$7,"Esfriando",IF(U8313&lt;='Leia-me'!$B$8,"Última chance","Zumbi"))))</f>
        <v/>
      </c>
      <c r="W8313" s="25" t="n">
        <f aca="false">IF(O8313="Won",1,IF(O8313="Lost",0,""))</f>
        <v>1</v>
      </c>
      <c r="Y8313" s="25" t="str">
        <f aca="false">IF(E8313="","Sim","")</f>
        <v/>
      </c>
    </row>
    <row r="8314" customFormat="false" ht="15" hidden="false" customHeight="false" outlineLevel="0" collapsed="false">
      <c r="A8314" s="25" t="s">
        <v>8577</v>
      </c>
      <c r="B8314" s="25" t="s">
        <v>102</v>
      </c>
      <c r="C8314" s="25" t="s">
        <v>111</v>
      </c>
      <c r="D8314" s="25" t="s">
        <v>116</v>
      </c>
      <c r="E8314" s="25" t="s">
        <v>3075</v>
      </c>
      <c r="F8314" s="25" t="s">
        <v>165</v>
      </c>
      <c r="G8314" s="26" t="n">
        <v>4269.9</v>
      </c>
      <c r="H8314" s="27" t="n">
        <v>6472</v>
      </c>
      <c r="I8314" s="25" t="s">
        <v>147</v>
      </c>
      <c r="J8314" s="25" t="s">
        <v>1347</v>
      </c>
      <c r="K8314" s="25" t="n">
        <v>1993</v>
      </c>
      <c r="L8314" s="25" t="s">
        <v>170</v>
      </c>
      <c r="M8314" s="25" t="s">
        <v>171</v>
      </c>
      <c r="N8314" s="28" t="n">
        <v>1096</v>
      </c>
      <c r="O8314" s="25" t="s">
        <v>54</v>
      </c>
      <c r="P8314" s="29" t="n">
        <v>42898</v>
      </c>
      <c r="Q8314" s="29" t="n">
        <v>42976</v>
      </c>
      <c r="R8314" s="28" t="n">
        <v>1250</v>
      </c>
      <c r="S8314" s="28" t="n">
        <f aca="false">IF(O8314="Won",R8314,IF(O8314="Lost",0,N8314))</f>
        <v>1250</v>
      </c>
      <c r="T8314" s="30" t="n">
        <f aca="false">IF(AND(P8314&lt;&gt;"",Q8314&lt;&gt;""),Q8314-P8314,"")</f>
        <v>78</v>
      </c>
      <c r="U8314" s="30" t="str">
        <f aca="false">IF(AND(O8314="Engaging",P8314&lt;&gt;""),'Leia-me'!$B$5-P8314,"")</f>
        <v/>
      </c>
      <c r="V8314" s="25" t="str">
        <f aca="false">IF(O8314&lt;&gt;"Engaging","",IF(U8314&lt;='Leia-me'!$B$6,"Saudável",IF(U8314&lt;='Leia-me'!$B$7,"Esfriando",IF(U8314&lt;='Leia-me'!$B$8,"Última chance","Zumbi"))))</f>
        <v/>
      </c>
      <c r="W8314" s="25" t="n">
        <f aca="false">IF(O8314="Won",1,IF(O8314="Lost",0,""))</f>
        <v>1</v>
      </c>
      <c r="Y8314" s="25" t="str">
        <f aca="false">IF(E8314="","Sim","")</f>
        <v/>
      </c>
    </row>
    <row r="8315" customFormat="false" ht="15" hidden="false" customHeight="false" outlineLevel="0" collapsed="false">
      <c r="A8315" s="25" t="s">
        <v>8578</v>
      </c>
      <c r="B8315" s="25" t="s">
        <v>102</v>
      </c>
      <c r="C8315" s="25" t="s">
        <v>111</v>
      </c>
      <c r="D8315" s="25" t="s">
        <v>116</v>
      </c>
      <c r="E8315" s="25" t="s">
        <v>2484</v>
      </c>
      <c r="F8315" s="25" t="s">
        <v>155</v>
      </c>
      <c r="G8315" s="26" t="n">
        <v>1825.82</v>
      </c>
      <c r="H8315" s="27" t="n">
        <v>5595</v>
      </c>
      <c r="I8315" s="25" t="s">
        <v>147</v>
      </c>
      <c r="J8315" s="25" t="s">
        <v>156</v>
      </c>
      <c r="K8315" s="25" t="n">
        <v>1995</v>
      </c>
      <c r="L8315" s="25" t="s">
        <v>178</v>
      </c>
      <c r="M8315" s="25" t="s">
        <v>171</v>
      </c>
      <c r="N8315" s="28" t="n">
        <v>5482</v>
      </c>
      <c r="O8315" s="25" t="s">
        <v>54</v>
      </c>
      <c r="P8315" s="29" t="n">
        <v>42898</v>
      </c>
      <c r="Q8315" s="29" t="n">
        <v>42979</v>
      </c>
      <c r="R8315" s="28" t="n">
        <v>5966</v>
      </c>
      <c r="S8315" s="28" t="n">
        <f aca="false">IF(O8315="Won",R8315,IF(O8315="Lost",0,N8315))</f>
        <v>5966</v>
      </c>
      <c r="T8315" s="30" t="n">
        <f aca="false">IF(AND(P8315&lt;&gt;"",Q8315&lt;&gt;""),Q8315-P8315,"")</f>
        <v>81</v>
      </c>
      <c r="U8315" s="30" t="str">
        <f aca="false">IF(AND(O8315="Engaging",P8315&lt;&gt;""),'Leia-me'!$B$5-P8315,"")</f>
        <v/>
      </c>
      <c r="V8315" s="25" t="str">
        <f aca="false">IF(O8315&lt;&gt;"Engaging","",IF(U8315&lt;='Leia-me'!$B$6,"Saudável",IF(U8315&lt;='Leia-me'!$B$7,"Esfriando",IF(U8315&lt;='Leia-me'!$B$8,"Última chance","Zumbi"))))</f>
        <v/>
      </c>
      <c r="W8315" s="25" t="n">
        <f aca="false">IF(O8315="Won",1,IF(O8315="Lost",0,""))</f>
        <v>1</v>
      </c>
      <c r="Y8315" s="25" t="str">
        <f aca="false">IF(E8315="","Sim","")</f>
        <v/>
      </c>
    </row>
    <row r="8316" customFormat="false" ht="15" hidden="false" customHeight="false" outlineLevel="0" collapsed="false">
      <c r="A8316" s="25" t="s">
        <v>8579</v>
      </c>
      <c r="B8316" s="25" t="s">
        <v>102</v>
      </c>
      <c r="C8316" s="25" t="s">
        <v>111</v>
      </c>
      <c r="D8316" s="25" t="s">
        <v>116</v>
      </c>
      <c r="E8316" s="25" t="s">
        <v>646</v>
      </c>
      <c r="F8316" s="25" t="s">
        <v>165</v>
      </c>
      <c r="G8316" s="26" t="n">
        <v>324.19</v>
      </c>
      <c r="H8316" s="27" t="n">
        <v>978</v>
      </c>
      <c r="I8316" s="25" t="s">
        <v>147</v>
      </c>
      <c r="K8316" s="25" t="n">
        <v>1992</v>
      </c>
      <c r="L8316" s="25" t="s">
        <v>170</v>
      </c>
      <c r="M8316" s="25" t="s">
        <v>171</v>
      </c>
      <c r="N8316" s="28" t="n">
        <v>1096</v>
      </c>
      <c r="O8316" s="25" t="s">
        <v>56</v>
      </c>
      <c r="P8316" s="29" t="n">
        <v>42899</v>
      </c>
      <c r="Q8316" s="33"/>
      <c r="R8316" s="34"/>
      <c r="S8316" s="28" t="n">
        <f aca="false">IF(O8316="Won",R8316,IF(O8316="Lost",0,N8316))</f>
        <v>1096</v>
      </c>
      <c r="T8316" s="30" t="str">
        <f aca="false">IF(AND(P8316&lt;&gt;"",Q8316&lt;&gt;""),Q8316-P8316,"")</f>
        <v/>
      </c>
      <c r="U8316" s="30" t="n">
        <f aca="false">IF(AND(O8316="Engaging",P8316&lt;&gt;""),'Leia-me'!$B$5-P8316,"")</f>
        <v>201</v>
      </c>
      <c r="V8316" s="25" t="str">
        <f aca="false">IF(O8316&lt;&gt;"Engaging","",IF(U8316&lt;='Leia-me'!$B$6,"Saudável",IF(U8316&lt;='Leia-me'!$B$7,"Esfriando",IF(U8316&lt;='Leia-me'!$B$8,"Última chance","Zumbi"))))</f>
        <v>Zumbi</v>
      </c>
      <c r="W8316" s="25" t="str">
        <f aca="false">IF(O8316="Won",1,IF(O8316="Lost",0,""))</f>
        <v/>
      </c>
      <c r="Y8316" s="25" t="str">
        <f aca="false">IF(E8316="","Sim","")</f>
        <v/>
      </c>
    </row>
    <row r="8317" customFormat="false" ht="15" hidden="false" customHeight="false" outlineLevel="0" collapsed="false">
      <c r="A8317" s="25" t="s">
        <v>8580</v>
      </c>
      <c r="B8317" s="25" t="s">
        <v>102</v>
      </c>
      <c r="C8317" s="25" t="s">
        <v>111</v>
      </c>
      <c r="D8317" s="25" t="s">
        <v>116</v>
      </c>
      <c r="G8317" s="31"/>
      <c r="H8317" s="32"/>
      <c r="L8317" s="25" t="s">
        <v>186</v>
      </c>
      <c r="M8317" s="25" t="s">
        <v>171</v>
      </c>
      <c r="N8317" s="28" t="n">
        <v>550</v>
      </c>
      <c r="O8317" s="25" t="s">
        <v>56</v>
      </c>
      <c r="P8317" s="29" t="n">
        <v>42901</v>
      </c>
      <c r="Q8317" s="33"/>
      <c r="R8317" s="34"/>
      <c r="S8317" s="28" t="n">
        <f aca="false">IF(O8317="Won",R8317,IF(O8317="Lost",0,N8317))</f>
        <v>550</v>
      </c>
      <c r="T8317" s="30" t="str">
        <f aca="false">IF(AND(P8317&lt;&gt;"",Q8317&lt;&gt;""),Q8317-P8317,"")</f>
        <v/>
      </c>
      <c r="U8317" s="30" t="n">
        <f aca="false">IF(AND(O8317="Engaging",P8317&lt;&gt;""),'Leia-me'!$B$5-P8317,"")</f>
        <v>199</v>
      </c>
      <c r="V8317" s="25" t="str">
        <f aca="false">IF(O8317&lt;&gt;"Engaging","",IF(U8317&lt;='Leia-me'!$B$6,"Saudável",IF(U8317&lt;='Leia-me'!$B$7,"Esfriando",IF(U8317&lt;='Leia-me'!$B$8,"Última chance","Zumbi"))))</f>
        <v>Zumbi</v>
      </c>
      <c r="W8317" s="25" t="str">
        <f aca="false">IF(O8317="Won",1,IF(O8317="Lost",0,""))</f>
        <v/>
      </c>
      <c r="Y8317" s="25" t="str">
        <f aca="false">IF(E8317="","Sim","")</f>
        <v>Sim</v>
      </c>
    </row>
    <row r="8318" customFormat="false" ht="15" hidden="false" customHeight="false" outlineLevel="0" collapsed="false">
      <c r="A8318" s="25" t="s">
        <v>8581</v>
      </c>
      <c r="B8318" s="25" t="s">
        <v>102</v>
      </c>
      <c r="C8318" s="25" t="s">
        <v>111</v>
      </c>
      <c r="D8318" s="25" t="s">
        <v>116</v>
      </c>
      <c r="G8318" s="31"/>
      <c r="H8318" s="32"/>
      <c r="L8318" s="25" t="s">
        <v>1834</v>
      </c>
      <c r="M8318" s="25" t="s">
        <v>171</v>
      </c>
      <c r="N8318" s="28" t="n">
        <v>4821</v>
      </c>
      <c r="O8318" s="25" t="s">
        <v>56</v>
      </c>
      <c r="P8318" s="29" t="n">
        <v>42905</v>
      </c>
      <c r="Q8318" s="33"/>
      <c r="R8318" s="34"/>
      <c r="S8318" s="28" t="n">
        <f aca="false">IF(O8318="Won",R8318,IF(O8318="Lost",0,N8318))</f>
        <v>4821</v>
      </c>
      <c r="T8318" s="30" t="str">
        <f aca="false">IF(AND(P8318&lt;&gt;"",Q8318&lt;&gt;""),Q8318-P8318,"")</f>
        <v/>
      </c>
      <c r="U8318" s="30" t="n">
        <f aca="false">IF(AND(O8318="Engaging",P8318&lt;&gt;""),'Leia-me'!$B$5-P8318,"")</f>
        <v>195</v>
      </c>
      <c r="V8318" s="25" t="str">
        <f aca="false">IF(O8318&lt;&gt;"Engaging","",IF(U8318&lt;='Leia-me'!$B$6,"Saudável",IF(U8318&lt;='Leia-me'!$B$7,"Esfriando",IF(U8318&lt;='Leia-me'!$B$8,"Última chance","Zumbi"))))</f>
        <v>Zumbi</v>
      </c>
      <c r="W8318" s="25" t="str">
        <f aca="false">IF(O8318="Won",1,IF(O8318="Lost",0,""))</f>
        <v/>
      </c>
      <c r="X8318" s="25" t="s">
        <v>1835</v>
      </c>
      <c r="Y8318" s="25" t="str">
        <f aca="false">IF(E8318="","Sim","")</f>
        <v>Sim</v>
      </c>
    </row>
    <row r="8319" customFormat="false" ht="15" hidden="false" customHeight="false" outlineLevel="0" collapsed="false">
      <c r="A8319" s="25" t="s">
        <v>8582</v>
      </c>
      <c r="B8319" s="25" t="s">
        <v>102</v>
      </c>
      <c r="C8319" s="25" t="s">
        <v>111</v>
      </c>
      <c r="D8319" s="25" t="s">
        <v>116</v>
      </c>
      <c r="E8319" s="25" t="s">
        <v>156</v>
      </c>
      <c r="F8319" s="25" t="s">
        <v>155</v>
      </c>
      <c r="G8319" s="26" t="n">
        <v>1699.85</v>
      </c>
      <c r="H8319" s="27" t="n">
        <v>5108</v>
      </c>
      <c r="I8319" s="25" t="s">
        <v>147</v>
      </c>
      <c r="K8319" s="25" t="n">
        <v>1999</v>
      </c>
      <c r="L8319" s="25" t="s">
        <v>178</v>
      </c>
      <c r="M8319" s="25" t="s">
        <v>171</v>
      </c>
      <c r="N8319" s="28" t="n">
        <v>5482</v>
      </c>
      <c r="O8319" s="25" t="s">
        <v>54</v>
      </c>
      <c r="P8319" s="29" t="n">
        <v>42905</v>
      </c>
      <c r="Q8319" s="29" t="n">
        <v>42990</v>
      </c>
      <c r="R8319" s="28" t="n">
        <v>5816</v>
      </c>
      <c r="S8319" s="28" t="n">
        <f aca="false">IF(O8319="Won",R8319,IF(O8319="Lost",0,N8319))</f>
        <v>5816</v>
      </c>
      <c r="T8319" s="30" t="n">
        <f aca="false">IF(AND(P8319&lt;&gt;"",Q8319&lt;&gt;""),Q8319-P8319,"")</f>
        <v>85</v>
      </c>
      <c r="U8319" s="30" t="str">
        <f aca="false">IF(AND(O8319="Engaging",P8319&lt;&gt;""),'Leia-me'!$B$5-P8319,"")</f>
        <v/>
      </c>
      <c r="V8319" s="25" t="str">
        <f aca="false">IF(O8319&lt;&gt;"Engaging","",IF(U8319&lt;='Leia-me'!$B$6,"Saudável",IF(U8319&lt;='Leia-me'!$B$7,"Esfriando",IF(U8319&lt;='Leia-me'!$B$8,"Última chance","Zumbi"))))</f>
        <v/>
      </c>
      <c r="W8319" s="25" t="n">
        <f aca="false">IF(O8319="Won",1,IF(O8319="Lost",0,""))</f>
        <v>1</v>
      </c>
      <c r="Y8319" s="25" t="str">
        <f aca="false">IF(E8319="","Sim","")</f>
        <v/>
      </c>
    </row>
    <row r="8320" customFormat="false" ht="15" hidden="false" customHeight="false" outlineLevel="0" collapsed="false">
      <c r="A8320" s="25" t="s">
        <v>8583</v>
      </c>
      <c r="B8320" s="25" t="s">
        <v>102</v>
      </c>
      <c r="C8320" s="25" t="s">
        <v>111</v>
      </c>
      <c r="D8320" s="25" t="s">
        <v>116</v>
      </c>
      <c r="E8320" s="25" t="s">
        <v>218</v>
      </c>
      <c r="F8320" s="25" t="s">
        <v>146</v>
      </c>
      <c r="G8320" s="26" t="n">
        <v>4.54</v>
      </c>
      <c r="H8320" s="27" t="n">
        <v>9</v>
      </c>
      <c r="I8320" s="25" t="s">
        <v>147</v>
      </c>
      <c r="K8320" s="25" t="n">
        <v>2017</v>
      </c>
      <c r="L8320" s="25" t="s">
        <v>148</v>
      </c>
      <c r="M8320" s="25" t="s">
        <v>149</v>
      </c>
      <c r="N8320" s="28" t="n">
        <v>55</v>
      </c>
      <c r="O8320" s="25" t="s">
        <v>54</v>
      </c>
      <c r="P8320" s="29" t="n">
        <v>42905</v>
      </c>
      <c r="Q8320" s="29" t="n">
        <v>42981</v>
      </c>
      <c r="R8320" s="28" t="n">
        <v>53</v>
      </c>
      <c r="S8320" s="28" t="n">
        <f aca="false">IF(O8320="Won",R8320,IF(O8320="Lost",0,N8320))</f>
        <v>53</v>
      </c>
      <c r="T8320" s="30" t="n">
        <f aca="false">IF(AND(P8320&lt;&gt;"",Q8320&lt;&gt;""),Q8320-P8320,"")</f>
        <v>76</v>
      </c>
      <c r="U8320" s="30" t="str">
        <f aca="false">IF(AND(O8320="Engaging",P8320&lt;&gt;""),'Leia-me'!$B$5-P8320,"")</f>
        <v/>
      </c>
      <c r="V8320" s="25" t="str">
        <f aca="false">IF(O8320&lt;&gt;"Engaging","",IF(U8320&lt;='Leia-me'!$B$6,"Saudável",IF(U8320&lt;='Leia-me'!$B$7,"Esfriando",IF(U8320&lt;='Leia-me'!$B$8,"Última chance","Zumbi"))))</f>
        <v/>
      </c>
      <c r="W8320" s="25" t="n">
        <f aca="false">IF(O8320="Won",1,IF(O8320="Lost",0,""))</f>
        <v>1</v>
      </c>
      <c r="Y8320" s="25" t="str">
        <f aca="false">IF(E8320="","Sim","")</f>
        <v/>
      </c>
    </row>
    <row r="8321" customFormat="false" ht="15" hidden="false" customHeight="false" outlineLevel="0" collapsed="false">
      <c r="A8321" s="25" t="s">
        <v>8584</v>
      </c>
      <c r="B8321" s="25" t="s">
        <v>102</v>
      </c>
      <c r="C8321" s="25" t="s">
        <v>111</v>
      </c>
      <c r="D8321" s="25" t="s">
        <v>116</v>
      </c>
      <c r="E8321" s="25" t="s">
        <v>2863</v>
      </c>
      <c r="F8321" s="25" t="s">
        <v>211</v>
      </c>
      <c r="G8321" s="26" t="n">
        <v>2437.85</v>
      </c>
      <c r="H8321" s="27" t="n">
        <v>4874</v>
      </c>
      <c r="I8321" s="25" t="s">
        <v>147</v>
      </c>
      <c r="K8321" s="25" t="n">
        <v>2001</v>
      </c>
      <c r="L8321" s="25" t="s">
        <v>160</v>
      </c>
      <c r="M8321" s="25" t="s">
        <v>149</v>
      </c>
      <c r="N8321" s="28" t="n">
        <v>3393</v>
      </c>
      <c r="O8321" s="25" t="s">
        <v>54</v>
      </c>
      <c r="P8321" s="29" t="n">
        <v>42905</v>
      </c>
      <c r="Q8321" s="29" t="n">
        <v>42962</v>
      </c>
      <c r="R8321" s="28" t="n">
        <v>3994</v>
      </c>
      <c r="S8321" s="28" t="n">
        <f aca="false">IF(O8321="Won",R8321,IF(O8321="Lost",0,N8321))</f>
        <v>3994</v>
      </c>
      <c r="T8321" s="30" t="n">
        <f aca="false">IF(AND(P8321&lt;&gt;"",Q8321&lt;&gt;""),Q8321-P8321,"")</f>
        <v>57</v>
      </c>
      <c r="U8321" s="30" t="str">
        <f aca="false">IF(AND(O8321="Engaging",P8321&lt;&gt;""),'Leia-me'!$B$5-P8321,"")</f>
        <v/>
      </c>
      <c r="V8321" s="25" t="str">
        <f aca="false">IF(O8321&lt;&gt;"Engaging","",IF(U8321&lt;='Leia-me'!$B$6,"Saudável",IF(U8321&lt;='Leia-me'!$B$7,"Esfriando",IF(U8321&lt;='Leia-me'!$B$8,"Última chance","Zumbi"))))</f>
        <v/>
      </c>
      <c r="W8321" s="25" t="n">
        <f aca="false">IF(O8321="Won",1,IF(O8321="Lost",0,""))</f>
        <v>1</v>
      </c>
      <c r="Y8321" s="25" t="str">
        <f aca="false">IF(E8321="","Sim","")</f>
        <v/>
      </c>
    </row>
    <row r="8322" customFormat="false" ht="15" hidden="false" customHeight="false" outlineLevel="0" collapsed="false">
      <c r="A8322" s="25" t="s">
        <v>8585</v>
      </c>
      <c r="B8322" s="25" t="s">
        <v>102</v>
      </c>
      <c r="C8322" s="25" t="s">
        <v>111</v>
      </c>
      <c r="D8322" s="25" t="s">
        <v>116</v>
      </c>
      <c r="E8322" s="25" t="s">
        <v>218</v>
      </c>
      <c r="F8322" s="25" t="s">
        <v>146</v>
      </c>
      <c r="G8322" s="26" t="n">
        <v>4.54</v>
      </c>
      <c r="H8322" s="27" t="n">
        <v>9</v>
      </c>
      <c r="I8322" s="25" t="s">
        <v>147</v>
      </c>
      <c r="K8322" s="25" t="n">
        <v>2017</v>
      </c>
      <c r="L8322" s="25" t="s">
        <v>148</v>
      </c>
      <c r="M8322" s="25" t="s">
        <v>149</v>
      </c>
      <c r="N8322" s="28" t="n">
        <v>55</v>
      </c>
      <c r="O8322" s="25" t="s">
        <v>54</v>
      </c>
      <c r="P8322" s="29" t="n">
        <v>42906</v>
      </c>
      <c r="Q8322" s="29" t="n">
        <v>42966</v>
      </c>
      <c r="R8322" s="28" t="n">
        <v>57</v>
      </c>
      <c r="S8322" s="28" t="n">
        <f aca="false">IF(O8322="Won",R8322,IF(O8322="Lost",0,N8322))</f>
        <v>57</v>
      </c>
      <c r="T8322" s="30" t="n">
        <f aca="false">IF(AND(P8322&lt;&gt;"",Q8322&lt;&gt;""),Q8322-P8322,"")</f>
        <v>60</v>
      </c>
      <c r="U8322" s="30" t="str">
        <f aca="false">IF(AND(O8322="Engaging",P8322&lt;&gt;""),'Leia-me'!$B$5-P8322,"")</f>
        <v/>
      </c>
      <c r="V8322" s="25" t="str">
        <f aca="false">IF(O8322&lt;&gt;"Engaging","",IF(U8322&lt;='Leia-me'!$B$6,"Saudável",IF(U8322&lt;='Leia-me'!$B$7,"Esfriando",IF(U8322&lt;='Leia-me'!$B$8,"Última chance","Zumbi"))))</f>
        <v/>
      </c>
      <c r="W8322" s="25" t="n">
        <f aca="false">IF(O8322="Won",1,IF(O8322="Lost",0,""))</f>
        <v>1</v>
      </c>
      <c r="Y8322" s="25" t="str">
        <f aca="false">IF(E8322="","Sim","")</f>
        <v/>
      </c>
    </row>
    <row r="8323" customFormat="false" ht="15" hidden="false" customHeight="false" outlineLevel="0" collapsed="false">
      <c r="A8323" s="25" t="s">
        <v>8586</v>
      </c>
      <c r="B8323" s="25" t="s">
        <v>102</v>
      </c>
      <c r="C8323" s="25" t="s">
        <v>111</v>
      </c>
      <c r="D8323" s="25" t="s">
        <v>116</v>
      </c>
      <c r="E8323" s="25" t="s">
        <v>665</v>
      </c>
      <c r="F8323" s="25" t="s">
        <v>211</v>
      </c>
      <c r="G8323" s="26" t="n">
        <v>4968.91</v>
      </c>
      <c r="H8323" s="27" t="n">
        <v>7523</v>
      </c>
      <c r="I8323" s="25" t="s">
        <v>147</v>
      </c>
      <c r="K8323" s="25" t="n">
        <v>1990</v>
      </c>
      <c r="L8323" s="25" t="s">
        <v>148</v>
      </c>
      <c r="M8323" s="25" t="s">
        <v>149</v>
      </c>
      <c r="N8323" s="28" t="n">
        <v>55</v>
      </c>
      <c r="O8323" s="25" t="s">
        <v>54</v>
      </c>
      <c r="P8323" s="29" t="n">
        <v>42906</v>
      </c>
      <c r="Q8323" s="29" t="n">
        <v>42909</v>
      </c>
      <c r="R8323" s="28" t="n">
        <v>61</v>
      </c>
      <c r="S8323" s="28" t="n">
        <f aca="false">IF(O8323="Won",R8323,IF(O8323="Lost",0,N8323))</f>
        <v>61</v>
      </c>
      <c r="T8323" s="30" t="n">
        <f aca="false">IF(AND(P8323&lt;&gt;"",Q8323&lt;&gt;""),Q8323-P8323,"")</f>
        <v>3</v>
      </c>
      <c r="U8323" s="30" t="str">
        <f aca="false">IF(AND(O8323="Engaging",P8323&lt;&gt;""),'Leia-me'!$B$5-P8323,"")</f>
        <v/>
      </c>
      <c r="V8323" s="25" t="str">
        <f aca="false">IF(O8323&lt;&gt;"Engaging","",IF(U8323&lt;='Leia-me'!$B$6,"Saudável",IF(U8323&lt;='Leia-me'!$B$7,"Esfriando",IF(U8323&lt;='Leia-me'!$B$8,"Última chance","Zumbi"))))</f>
        <v/>
      </c>
      <c r="W8323" s="25" t="n">
        <f aca="false">IF(O8323="Won",1,IF(O8323="Lost",0,""))</f>
        <v>1</v>
      </c>
      <c r="Y8323" s="25" t="str">
        <f aca="false">IF(E8323="","Sim","")</f>
        <v/>
      </c>
    </row>
    <row r="8324" customFormat="false" ht="15" hidden="false" customHeight="false" outlineLevel="0" collapsed="false">
      <c r="A8324" s="25" t="s">
        <v>8587</v>
      </c>
      <c r="B8324" s="25" t="s">
        <v>102</v>
      </c>
      <c r="C8324" s="25" t="s">
        <v>111</v>
      </c>
      <c r="D8324" s="25" t="s">
        <v>116</v>
      </c>
      <c r="E8324" s="25" t="s">
        <v>478</v>
      </c>
      <c r="F8324" s="25" t="s">
        <v>165</v>
      </c>
      <c r="G8324" s="26" t="n">
        <v>349.81</v>
      </c>
      <c r="H8324" s="27" t="n">
        <v>315</v>
      </c>
      <c r="I8324" s="25" t="s">
        <v>147</v>
      </c>
      <c r="K8324" s="25" t="n">
        <v>2002</v>
      </c>
      <c r="L8324" s="25" t="s">
        <v>148</v>
      </c>
      <c r="M8324" s="25" t="s">
        <v>149</v>
      </c>
      <c r="N8324" s="28" t="n">
        <v>55</v>
      </c>
      <c r="O8324" s="25" t="s">
        <v>54</v>
      </c>
      <c r="P8324" s="29" t="n">
        <v>42906</v>
      </c>
      <c r="Q8324" s="29" t="n">
        <v>42917</v>
      </c>
      <c r="R8324" s="28" t="n">
        <v>57</v>
      </c>
      <c r="S8324" s="28" t="n">
        <f aca="false">IF(O8324="Won",R8324,IF(O8324="Lost",0,N8324))</f>
        <v>57</v>
      </c>
      <c r="T8324" s="30" t="n">
        <f aca="false">IF(AND(P8324&lt;&gt;"",Q8324&lt;&gt;""),Q8324-P8324,"")</f>
        <v>11</v>
      </c>
      <c r="U8324" s="30" t="str">
        <f aca="false">IF(AND(O8324="Engaging",P8324&lt;&gt;""),'Leia-me'!$B$5-P8324,"")</f>
        <v/>
      </c>
      <c r="V8324" s="25" t="str">
        <f aca="false">IF(O8324&lt;&gt;"Engaging","",IF(U8324&lt;='Leia-me'!$B$6,"Saudável",IF(U8324&lt;='Leia-me'!$B$7,"Esfriando",IF(U8324&lt;='Leia-me'!$B$8,"Última chance","Zumbi"))))</f>
        <v/>
      </c>
      <c r="W8324" s="25" t="n">
        <f aca="false">IF(O8324="Won",1,IF(O8324="Lost",0,""))</f>
        <v>1</v>
      </c>
      <c r="Y8324" s="25" t="str">
        <f aca="false">IF(E8324="","Sim","")</f>
        <v/>
      </c>
    </row>
    <row r="8325" customFormat="false" ht="15" hidden="false" customHeight="false" outlineLevel="0" collapsed="false">
      <c r="A8325" s="25" t="s">
        <v>8588</v>
      </c>
      <c r="B8325" s="25" t="s">
        <v>102</v>
      </c>
      <c r="C8325" s="25" t="s">
        <v>111</v>
      </c>
      <c r="D8325" s="25" t="s">
        <v>116</v>
      </c>
      <c r="E8325" s="25" t="s">
        <v>494</v>
      </c>
      <c r="F8325" s="25" t="s">
        <v>192</v>
      </c>
      <c r="G8325" s="26" t="n">
        <v>11698.03</v>
      </c>
      <c r="H8325" s="27" t="n">
        <v>34288</v>
      </c>
      <c r="I8325" s="25" t="s">
        <v>147</v>
      </c>
      <c r="K8325" s="25" t="n">
        <v>1982</v>
      </c>
      <c r="L8325" s="25" t="s">
        <v>170</v>
      </c>
      <c r="M8325" s="25" t="s">
        <v>171</v>
      </c>
      <c r="N8325" s="28" t="n">
        <v>1096</v>
      </c>
      <c r="O8325" s="25" t="s">
        <v>54</v>
      </c>
      <c r="P8325" s="29" t="n">
        <v>42907</v>
      </c>
      <c r="Q8325" s="29" t="n">
        <v>43000</v>
      </c>
      <c r="R8325" s="28" t="n">
        <v>990</v>
      </c>
      <c r="S8325" s="28" t="n">
        <f aca="false">IF(O8325="Won",R8325,IF(O8325="Lost",0,N8325))</f>
        <v>990</v>
      </c>
      <c r="T8325" s="30" t="n">
        <f aca="false">IF(AND(P8325&lt;&gt;"",Q8325&lt;&gt;""),Q8325-P8325,"")</f>
        <v>93</v>
      </c>
      <c r="U8325" s="30" t="str">
        <f aca="false">IF(AND(O8325="Engaging",P8325&lt;&gt;""),'Leia-me'!$B$5-P8325,"")</f>
        <v/>
      </c>
      <c r="V8325" s="25" t="str">
        <f aca="false">IF(O8325&lt;&gt;"Engaging","",IF(U8325&lt;='Leia-me'!$B$6,"Saudável",IF(U8325&lt;='Leia-me'!$B$7,"Esfriando",IF(U8325&lt;='Leia-me'!$B$8,"Última chance","Zumbi"))))</f>
        <v/>
      </c>
      <c r="W8325" s="25" t="n">
        <f aca="false">IF(O8325="Won",1,IF(O8325="Lost",0,""))</f>
        <v>1</v>
      </c>
      <c r="Y8325" s="25" t="str">
        <f aca="false">IF(E8325="","Sim","")</f>
        <v/>
      </c>
    </row>
    <row r="8326" customFormat="false" ht="15" hidden="false" customHeight="false" outlineLevel="0" collapsed="false">
      <c r="A8326" s="25" t="s">
        <v>8589</v>
      </c>
      <c r="B8326" s="25" t="s">
        <v>102</v>
      </c>
      <c r="C8326" s="25" t="s">
        <v>111</v>
      </c>
      <c r="D8326" s="25" t="s">
        <v>116</v>
      </c>
      <c r="E8326" s="25" t="s">
        <v>3075</v>
      </c>
      <c r="F8326" s="25" t="s">
        <v>165</v>
      </c>
      <c r="G8326" s="26" t="n">
        <v>4269.9</v>
      </c>
      <c r="H8326" s="27" t="n">
        <v>6472</v>
      </c>
      <c r="I8326" s="25" t="s">
        <v>147</v>
      </c>
      <c r="J8326" s="25" t="s">
        <v>1347</v>
      </c>
      <c r="K8326" s="25" t="n">
        <v>1993</v>
      </c>
      <c r="L8326" s="25" t="s">
        <v>170</v>
      </c>
      <c r="M8326" s="25" t="s">
        <v>171</v>
      </c>
      <c r="N8326" s="28" t="n">
        <v>1096</v>
      </c>
      <c r="O8326" s="25" t="s">
        <v>55</v>
      </c>
      <c r="P8326" s="29" t="n">
        <v>42910</v>
      </c>
      <c r="Q8326" s="29" t="n">
        <v>42967</v>
      </c>
      <c r="R8326" s="28" t="n">
        <v>0</v>
      </c>
      <c r="S8326" s="28" t="n">
        <f aca="false">IF(O8326="Won",R8326,IF(O8326="Lost",0,N8326))</f>
        <v>0</v>
      </c>
      <c r="T8326" s="30" t="n">
        <f aca="false">IF(AND(P8326&lt;&gt;"",Q8326&lt;&gt;""),Q8326-P8326,"")</f>
        <v>57</v>
      </c>
      <c r="U8326" s="30" t="str">
        <f aca="false">IF(AND(O8326="Engaging",P8326&lt;&gt;""),'Leia-me'!$B$5-P8326,"")</f>
        <v/>
      </c>
      <c r="V8326" s="25" t="str">
        <f aca="false">IF(O8326&lt;&gt;"Engaging","",IF(U8326&lt;='Leia-me'!$B$6,"Saudável",IF(U8326&lt;='Leia-me'!$B$7,"Esfriando",IF(U8326&lt;='Leia-me'!$B$8,"Última chance","Zumbi"))))</f>
        <v/>
      </c>
      <c r="W8326" s="25" t="n">
        <f aca="false">IF(O8326="Won",1,IF(O8326="Lost",0,""))</f>
        <v>0</v>
      </c>
      <c r="Y8326" s="25" t="str">
        <f aca="false">IF(E8326="","Sim","")</f>
        <v/>
      </c>
    </row>
    <row r="8327" customFormat="false" ht="15" hidden="false" customHeight="false" outlineLevel="0" collapsed="false">
      <c r="A8327" s="25" t="s">
        <v>8590</v>
      </c>
      <c r="B8327" s="25" t="s">
        <v>102</v>
      </c>
      <c r="C8327" s="25" t="s">
        <v>111</v>
      </c>
      <c r="D8327" s="25" t="s">
        <v>116</v>
      </c>
      <c r="E8327" s="25" t="s">
        <v>2484</v>
      </c>
      <c r="F8327" s="25" t="s">
        <v>155</v>
      </c>
      <c r="G8327" s="26" t="n">
        <v>1825.82</v>
      </c>
      <c r="H8327" s="27" t="n">
        <v>5595</v>
      </c>
      <c r="I8327" s="25" t="s">
        <v>147</v>
      </c>
      <c r="J8327" s="25" t="s">
        <v>156</v>
      </c>
      <c r="K8327" s="25" t="n">
        <v>1995</v>
      </c>
      <c r="L8327" s="25" t="s">
        <v>186</v>
      </c>
      <c r="M8327" s="25" t="s">
        <v>171</v>
      </c>
      <c r="N8327" s="28" t="n">
        <v>550</v>
      </c>
      <c r="O8327" s="25" t="s">
        <v>54</v>
      </c>
      <c r="P8327" s="29" t="n">
        <v>42910</v>
      </c>
      <c r="Q8327" s="29" t="n">
        <v>42968</v>
      </c>
      <c r="R8327" s="28" t="n">
        <v>562</v>
      </c>
      <c r="S8327" s="28" t="n">
        <f aca="false">IF(O8327="Won",R8327,IF(O8327="Lost",0,N8327))</f>
        <v>562</v>
      </c>
      <c r="T8327" s="30" t="n">
        <f aca="false">IF(AND(P8327&lt;&gt;"",Q8327&lt;&gt;""),Q8327-P8327,"")</f>
        <v>58</v>
      </c>
      <c r="U8327" s="30" t="str">
        <f aca="false">IF(AND(O8327="Engaging",P8327&lt;&gt;""),'Leia-me'!$B$5-P8327,"")</f>
        <v/>
      </c>
      <c r="V8327" s="25" t="str">
        <f aca="false">IF(O8327&lt;&gt;"Engaging","",IF(U8327&lt;='Leia-me'!$B$6,"Saudável",IF(U8327&lt;='Leia-me'!$B$7,"Esfriando",IF(U8327&lt;='Leia-me'!$B$8,"Última chance","Zumbi"))))</f>
        <v/>
      </c>
      <c r="W8327" s="25" t="n">
        <f aca="false">IF(O8327="Won",1,IF(O8327="Lost",0,""))</f>
        <v>1</v>
      </c>
      <c r="Y8327" s="25" t="str">
        <f aca="false">IF(E8327="","Sim","")</f>
        <v/>
      </c>
    </row>
    <row r="8328" customFormat="false" ht="15" hidden="false" customHeight="false" outlineLevel="0" collapsed="false">
      <c r="A8328" s="25" t="s">
        <v>8591</v>
      </c>
      <c r="B8328" s="25" t="s">
        <v>102</v>
      </c>
      <c r="C8328" s="25" t="s">
        <v>111</v>
      </c>
      <c r="D8328" s="25" t="s">
        <v>116</v>
      </c>
      <c r="E8328" s="25" t="s">
        <v>449</v>
      </c>
      <c r="F8328" s="25" t="s">
        <v>192</v>
      </c>
      <c r="G8328" s="26" t="n">
        <v>98.79</v>
      </c>
      <c r="H8328" s="27" t="n">
        <v>96</v>
      </c>
      <c r="I8328" s="25" t="s">
        <v>147</v>
      </c>
      <c r="J8328" s="25" t="s">
        <v>445</v>
      </c>
      <c r="K8328" s="25" t="n">
        <v>2013</v>
      </c>
      <c r="L8328" s="25" t="s">
        <v>186</v>
      </c>
      <c r="M8328" s="25" t="s">
        <v>171</v>
      </c>
      <c r="N8328" s="28" t="n">
        <v>550</v>
      </c>
      <c r="O8328" s="25" t="s">
        <v>54</v>
      </c>
      <c r="P8328" s="29" t="n">
        <v>42911</v>
      </c>
      <c r="Q8328" s="29" t="n">
        <v>42984</v>
      </c>
      <c r="R8328" s="28" t="n">
        <v>500</v>
      </c>
      <c r="S8328" s="28" t="n">
        <f aca="false">IF(O8328="Won",R8328,IF(O8328="Lost",0,N8328))</f>
        <v>500</v>
      </c>
      <c r="T8328" s="30" t="n">
        <f aca="false">IF(AND(P8328&lt;&gt;"",Q8328&lt;&gt;""),Q8328-P8328,"")</f>
        <v>73</v>
      </c>
      <c r="U8328" s="30" t="str">
        <f aca="false">IF(AND(O8328="Engaging",P8328&lt;&gt;""),'Leia-me'!$B$5-P8328,"")</f>
        <v/>
      </c>
      <c r="V8328" s="25" t="str">
        <f aca="false">IF(O8328&lt;&gt;"Engaging","",IF(U8328&lt;='Leia-me'!$B$6,"Saudável",IF(U8328&lt;='Leia-me'!$B$7,"Esfriando",IF(U8328&lt;='Leia-me'!$B$8,"Última chance","Zumbi"))))</f>
        <v/>
      </c>
      <c r="W8328" s="25" t="n">
        <f aca="false">IF(O8328="Won",1,IF(O8328="Lost",0,""))</f>
        <v>1</v>
      </c>
      <c r="Y8328" s="25" t="str">
        <f aca="false">IF(E8328="","Sim","")</f>
        <v/>
      </c>
    </row>
    <row r="8329" customFormat="false" ht="15" hidden="false" customHeight="false" outlineLevel="0" collapsed="false">
      <c r="A8329" s="25" t="s">
        <v>8592</v>
      </c>
      <c r="B8329" s="25" t="s">
        <v>102</v>
      </c>
      <c r="C8329" s="25" t="s">
        <v>111</v>
      </c>
      <c r="D8329" s="25" t="s">
        <v>116</v>
      </c>
      <c r="E8329" s="25" t="s">
        <v>428</v>
      </c>
      <c r="F8329" s="25" t="s">
        <v>267</v>
      </c>
      <c r="G8329" s="26" t="n">
        <v>792.46</v>
      </c>
      <c r="H8329" s="27" t="n">
        <v>1299</v>
      </c>
      <c r="I8329" s="25" t="s">
        <v>147</v>
      </c>
      <c r="K8329" s="25" t="n">
        <v>1982</v>
      </c>
      <c r="L8329" s="25" t="s">
        <v>186</v>
      </c>
      <c r="M8329" s="25" t="s">
        <v>171</v>
      </c>
      <c r="N8329" s="28" t="n">
        <v>550</v>
      </c>
      <c r="O8329" s="25" t="s">
        <v>54</v>
      </c>
      <c r="P8329" s="29" t="n">
        <v>42912</v>
      </c>
      <c r="Q8329" s="29" t="n">
        <v>42922</v>
      </c>
      <c r="R8329" s="28" t="n">
        <v>518</v>
      </c>
      <c r="S8329" s="28" t="n">
        <f aca="false">IF(O8329="Won",R8329,IF(O8329="Lost",0,N8329))</f>
        <v>518</v>
      </c>
      <c r="T8329" s="30" t="n">
        <f aca="false">IF(AND(P8329&lt;&gt;"",Q8329&lt;&gt;""),Q8329-P8329,"")</f>
        <v>10</v>
      </c>
      <c r="U8329" s="30" t="str">
        <f aca="false">IF(AND(O8329="Engaging",P8329&lt;&gt;""),'Leia-me'!$B$5-P8329,"")</f>
        <v/>
      </c>
      <c r="V8329" s="25" t="str">
        <f aca="false">IF(O8329&lt;&gt;"Engaging","",IF(U8329&lt;='Leia-me'!$B$6,"Saudável",IF(U8329&lt;='Leia-me'!$B$7,"Esfriando",IF(U8329&lt;='Leia-me'!$B$8,"Última chance","Zumbi"))))</f>
        <v/>
      </c>
      <c r="W8329" s="25" t="n">
        <f aca="false">IF(O8329="Won",1,IF(O8329="Lost",0,""))</f>
        <v>1</v>
      </c>
      <c r="Y8329" s="25" t="str">
        <f aca="false">IF(E8329="","Sim","")</f>
        <v/>
      </c>
    </row>
    <row r="8330" customFormat="false" ht="15" hidden="false" customHeight="false" outlineLevel="0" collapsed="false">
      <c r="A8330" s="25" t="s">
        <v>8593</v>
      </c>
      <c r="B8330" s="25" t="s">
        <v>102</v>
      </c>
      <c r="C8330" s="25" t="s">
        <v>111</v>
      </c>
      <c r="D8330" s="25" t="s">
        <v>116</v>
      </c>
      <c r="E8330" s="25" t="s">
        <v>449</v>
      </c>
      <c r="F8330" s="25" t="s">
        <v>192</v>
      </c>
      <c r="G8330" s="26" t="n">
        <v>98.79</v>
      </c>
      <c r="H8330" s="27" t="n">
        <v>96</v>
      </c>
      <c r="I8330" s="25" t="s">
        <v>147</v>
      </c>
      <c r="J8330" s="25" t="s">
        <v>445</v>
      </c>
      <c r="K8330" s="25" t="n">
        <v>2013</v>
      </c>
      <c r="L8330" s="25" t="s">
        <v>1834</v>
      </c>
      <c r="M8330" s="25" t="s">
        <v>171</v>
      </c>
      <c r="N8330" s="28" t="n">
        <v>4821</v>
      </c>
      <c r="O8330" s="25" t="s">
        <v>55</v>
      </c>
      <c r="P8330" s="29" t="n">
        <v>42915</v>
      </c>
      <c r="Q8330" s="29" t="n">
        <v>42926</v>
      </c>
      <c r="R8330" s="28" t="n">
        <v>0</v>
      </c>
      <c r="S8330" s="28" t="n">
        <f aca="false">IF(O8330="Won",R8330,IF(O8330="Lost",0,N8330))</f>
        <v>0</v>
      </c>
      <c r="T8330" s="30" t="n">
        <f aca="false">IF(AND(P8330&lt;&gt;"",Q8330&lt;&gt;""),Q8330-P8330,"")</f>
        <v>11</v>
      </c>
      <c r="U8330" s="30" t="str">
        <f aca="false">IF(AND(O8330="Engaging",P8330&lt;&gt;""),'Leia-me'!$B$5-P8330,"")</f>
        <v/>
      </c>
      <c r="V8330" s="25" t="str">
        <f aca="false">IF(O8330&lt;&gt;"Engaging","",IF(U8330&lt;='Leia-me'!$B$6,"Saudável",IF(U8330&lt;='Leia-me'!$B$7,"Esfriando",IF(U8330&lt;='Leia-me'!$B$8,"Última chance","Zumbi"))))</f>
        <v/>
      </c>
      <c r="W8330" s="25" t="n">
        <f aca="false">IF(O8330="Won",1,IF(O8330="Lost",0,""))</f>
        <v>0</v>
      </c>
      <c r="X8330" s="25" t="s">
        <v>1835</v>
      </c>
      <c r="Y8330" s="25" t="str">
        <f aca="false">IF(E8330="","Sim","")</f>
        <v/>
      </c>
    </row>
    <row r="8331" customFormat="false" ht="15" hidden="false" customHeight="false" outlineLevel="0" collapsed="false">
      <c r="A8331" s="25" t="s">
        <v>8594</v>
      </c>
      <c r="B8331" s="25" t="s">
        <v>102</v>
      </c>
      <c r="C8331" s="25" t="s">
        <v>111</v>
      </c>
      <c r="D8331" s="25" t="s">
        <v>116</v>
      </c>
      <c r="E8331" s="25" t="s">
        <v>3075</v>
      </c>
      <c r="F8331" s="25" t="s">
        <v>165</v>
      </c>
      <c r="G8331" s="26" t="n">
        <v>4269.9</v>
      </c>
      <c r="H8331" s="27" t="n">
        <v>6472</v>
      </c>
      <c r="I8331" s="25" t="s">
        <v>147</v>
      </c>
      <c r="J8331" s="25" t="s">
        <v>1347</v>
      </c>
      <c r="K8331" s="25" t="n">
        <v>1993</v>
      </c>
      <c r="L8331" s="25" t="s">
        <v>178</v>
      </c>
      <c r="M8331" s="25" t="s">
        <v>171</v>
      </c>
      <c r="N8331" s="28" t="n">
        <v>5482</v>
      </c>
      <c r="O8331" s="25" t="s">
        <v>54</v>
      </c>
      <c r="P8331" s="29" t="n">
        <v>42916</v>
      </c>
      <c r="Q8331" s="29" t="n">
        <v>42923</v>
      </c>
      <c r="R8331" s="28" t="n">
        <v>5909</v>
      </c>
      <c r="S8331" s="28" t="n">
        <f aca="false">IF(O8331="Won",R8331,IF(O8331="Lost",0,N8331))</f>
        <v>5909</v>
      </c>
      <c r="T8331" s="30" t="n">
        <f aca="false">IF(AND(P8331&lt;&gt;"",Q8331&lt;&gt;""),Q8331-P8331,"")</f>
        <v>7</v>
      </c>
      <c r="U8331" s="30" t="str">
        <f aca="false">IF(AND(O8331="Engaging",P8331&lt;&gt;""),'Leia-me'!$B$5-P8331,"")</f>
        <v/>
      </c>
      <c r="V8331" s="25" t="str">
        <f aca="false">IF(O8331&lt;&gt;"Engaging","",IF(U8331&lt;='Leia-me'!$B$6,"Saudável",IF(U8331&lt;='Leia-me'!$B$7,"Esfriando",IF(U8331&lt;='Leia-me'!$B$8,"Última chance","Zumbi"))))</f>
        <v/>
      </c>
      <c r="W8331" s="25" t="n">
        <f aca="false">IF(O8331="Won",1,IF(O8331="Lost",0,""))</f>
        <v>1</v>
      </c>
      <c r="Y8331" s="25" t="str">
        <f aca="false">IF(E8331="","Sim","")</f>
        <v/>
      </c>
    </row>
    <row r="8332" customFormat="false" ht="15" hidden="false" customHeight="false" outlineLevel="0" collapsed="false">
      <c r="A8332" s="25" t="s">
        <v>8595</v>
      </c>
      <c r="B8332" s="25" t="s">
        <v>102</v>
      </c>
      <c r="C8332" s="25" t="s">
        <v>111</v>
      </c>
      <c r="D8332" s="25" t="s">
        <v>116</v>
      </c>
      <c r="E8332" s="25" t="s">
        <v>665</v>
      </c>
      <c r="F8332" s="25" t="s">
        <v>211</v>
      </c>
      <c r="G8332" s="26" t="n">
        <v>4968.91</v>
      </c>
      <c r="H8332" s="27" t="n">
        <v>7523</v>
      </c>
      <c r="I8332" s="25" t="s">
        <v>147</v>
      </c>
      <c r="K8332" s="25" t="n">
        <v>1990</v>
      </c>
      <c r="L8332" s="25" t="s">
        <v>170</v>
      </c>
      <c r="M8332" s="25" t="s">
        <v>171</v>
      </c>
      <c r="N8332" s="28" t="n">
        <v>1096</v>
      </c>
      <c r="O8332" s="25" t="s">
        <v>55</v>
      </c>
      <c r="P8332" s="29" t="n">
        <v>42917</v>
      </c>
      <c r="Q8332" s="29" t="n">
        <v>42923</v>
      </c>
      <c r="R8332" s="28" t="n">
        <v>0</v>
      </c>
      <c r="S8332" s="28" t="n">
        <f aca="false">IF(O8332="Won",R8332,IF(O8332="Lost",0,N8332))</f>
        <v>0</v>
      </c>
      <c r="T8332" s="30" t="n">
        <f aca="false">IF(AND(P8332&lt;&gt;"",Q8332&lt;&gt;""),Q8332-P8332,"")</f>
        <v>6</v>
      </c>
      <c r="U8332" s="30" t="str">
        <f aca="false">IF(AND(O8332="Engaging",P8332&lt;&gt;""),'Leia-me'!$B$5-P8332,"")</f>
        <v/>
      </c>
      <c r="V8332" s="25" t="str">
        <f aca="false">IF(O8332&lt;&gt;"Engaging","",IF(U8332&lt;='Leia-me'!$B$6,"Saudável",IF(U8332&lt;='Leia-me'!$B$7,"Esfriando",IF(U8332&lt;='Leia-me'!$B$8,"Última chance","Zumbi"))))</f>
        <v/>
      </c>
      <c r="W8332" s="25" t="n">
        <f aca="false">IF(O8332="Won",1,IF(O8332="Lost",0,""))</f>
        <v>0</v>
      </c>
      <c r="Y8332" s="25" t="str">
        <f aca="false">IF(E8332="","Sim","")</f>
        <v/>
      </c>
    </row>
    <row r="8333" customFormat="false" ht="15" hidden="false" customHeight="false" outlineLevel="0" collapsed="false">
      <c r="A8333" s="25" t="s">
        <v>8596</v>
      </c>
      <c r="B8333" s="25" t="s">
        <v>102</v>
      </c>
      <c r="C8333" s="25" t="s">
        <v>111</v>
      </c>
      <c r="D8333" s="25" t="s">
        <v>116</v>
      </c>
      <c r="E8333" s="25" t="s">
        <v>868</v>
      </c>
      <c r="F8333" s="25" t="s">
        <v>168</v>
      </c>
      <c r="G8333" s="26" t="n">
        <v>2952.73</v>
      </c>
      <c r="H8333" s="27" t="n">
        <v>5107</v>
      </c>
      <c r="I8333" s="25" t="s">
        <v>147</v>
      </c>
      <c r="K8333" s="25" t="n">
        <v>2000</v>
      </c>
      <c r="L8333" s="25" t="s">
        <v>178</v>
      </c>
      <c r="M8333" s="25" t="s">
        <v>171</v>
      </c>
      <c r="N8333" s="28" t="n">
        <v>5482</v>
      </c>
      <c r="O8333" s="25" t="s">
        <v>54</v>
      </c>
      <c r="P8333" s="29" t="n">
        <v>42917</v>
      </c>
      <c r="Q8333" s="29" t="n">
        <v>42926</v>
      </c>
      <c r="R8333" s="28" t="n">
        <v>4974</v>
      </c>
      <c r="S8333" s="28" t="n">
        <f aca="false">IF(O8333="Won",R8333,IF(O8333="Lost",0,N8333))</f>
        <v>4974</v>
      </c>
      <c r="T8333" s="30" t="n">
        <f aca="false">IF(AND(P8333&lt;&gt;"",Q8333&lt;&gt;""),Q8333-P8333,"")</f>
        <v>9</v>
      </c>
      <c r="U8333" s="30" t="str">
        <f aca="false">IF(AND(O8333="Engaging",P8333&lt;&gt;""),'Leia-me'!$B$5-P8333,"")</f>
        <v/>
      </c>
      <c r="V8333" s="25" t="str">
        <f aca="false">IF(O8333&lt;&gt;"Engaging","",IF(U8333&lt;='Leia-me'!$B$6,"Saudável",IF(U8333&lt;='Leia-me'!$B$7,"Esfriando",IF(U8333&lt;='Leia-me'!$B$8,"Última chance","Zumbi"))))</f>
        <v/>
      </c>
      <c r="W8333" s="25" t="n">
        <f aca="false">IF(O8333="Won",1,IF(O8333="Lost",0,""))</f>
        <v>1</v>
      </c>
      <c r="Y8333" s="25" t="str">
        <f aca="false">IF(E8333="","Sim","")</f>
        <v/>
      </c>
    </row>
    <row r="8334" customFormat="false" ht="15" hidden="false" customHeight="false" outlineLevel="0" collapsed="false">
      <c r="A8334" s="25" t="s">
        <v>8597</v>
      </c>
      <c r="B8334" s="25" t="s">
        <v>102</v>
      </c>
      <c r="C8334" s="25" t="s">
        <v>111</v>
      </c>
      <c r="D8334" s="25" t="s">
        <v>116</v>
      </c>
      <c r="E8334" s="25" t="s">
        <v>1778</v>
      </c>
      <c r="F8334" s="25" t="s">
        <v>146</v>
      </c>
      <c r="G8334" s="26" t="n">
        <v>1618.89</v>
      </c>
      <c r="H8334" s="27" t="n">
        <v>3889</v>
      </c>
      <c r="I8334" s="25" t="s">
        <v>147</v>
      </c>
      <c r="K8334" s="25" t="n">
        <v>2004</v>
      </c>
      <c r="L8334" s="25" t="s">
        <v>1834</v>
      </c>
      <c r="M8334" s="25" t="s">
        <v>171</v>
      </c>
      <c r="N8334" s="28" t="n">
        <v>4821</v>
      </c>
      <c r="O8334" s="25" t="s">
        <v>54</v>
      </c>
      <c r="P8334" s="29" t="n">
        <v>42917</v>
      </c>
      <c r="Q8334" s="29" t="n">
        <v>42954</v>
      </c>
      <c r="R8334" s="28" t="n">
        <v>4689</v>
      </c>
      <c r="S8334" s="28" t="n">
        <f aca="false">IF(O8334="Won",R8334,IF(O8334="Lost",0,N8334))</f>
        <v>4689</v>
      </c>
      <c r="T8334" s="30" t="n">
        <f aca="false">IF(AND(P8334&lt;&gt;"",Q8334&lt;&gt;""),Q8334-P8334,"")</f>
        <v>37</v>
      </c>
      <c r="U8334" s="30" t="str">
        <f aca="false">IF(AND(O8334="Engaging",P8334&lt;&gt;""),'Leia-me'!$B$5-P8334,"")</f>
        <v/>
      </c>
      <c r="V8334" s="25" t="str">
        <f aca="false">IF(O8334&lt;&gt;"Engaging","",IF(U8334&lt;='Leia-me'!$B$6,"Saudável",IF(U8334&lt;='Leia-me'!$B$7,"Esfriando",IF(U8334&lt;='Leia-me'!$B$8,"Última chance","Zumbi"))))</f>
        <v/>
      </c>
      <c r="W8334" s="25" t="n">
        <f aca="false">IF(O8334="Won",1,IF(O8334="Lost",0,""))</f>
        <v>1</v>
      </c>
      <c r="X8334" s="25" t="s">
        <v>1835</v>
      </c>
      <c r="Y8334" s="25" t="str">
        <f aca="false">IF(E8334="","Sim","")</f>
        <v/>
      </c>
    </row>
    <row r="8335" customFormat="false" ht="15" hidden="false" customHeight="false" outlineLevel="0" collapsed="false">
      <c r="A8335" s="25" t="s">
        <v>8598</v>
      </c>
      <c r="B8335" s="25" t="s">
        <v>102</v>
      </c>
      <c r="C8335" s="25" t="s">
        <v>111</v>
      </c>
      <c r="D8335" s="25" t="s">
        <v>116</v>
      </c>
      <c r="E8335" s="25" t="s">
        <v>2739</v>
      </c>
      <c r="F8335" s="25" t="s">
        <v>159</v>
      </c>
      <c r="G8335" s="26" t="n">
        <v>2871.35</v>
      </c>
      <c r="H8335" s="27" t="n">
        <v>9561</v>
      </c>
      <c r="I8335" s="25" t="s">
        <v>147</v>
      </c>
      <c r="K8335" s="25" t="n">
        <v>1983</v>
      </c>
      <c r="L8335" s="25" t="s">
        <v>160</v>
      </c>
      <c r="M8335" s="25" t="s">
        <v>149</v>
      </c>
      <c r="N8335" s="28" t="n">
        <v>3393</v>
      </c>
      <c r="O8335" s="25" t="s">
        <v>55</v>
      </c>
      <c r="P8335" s="29" t="n">
        <v>42919</v>
      </c>
      <c r="Q8335" s="29" t="n">
        <v>42925</v>
      </c>
      <c r="R8335" s="28" t="n">
        <v>0</v>
      </c>
      <c r="S8335" s="28" t="n">
        <f aca="false">IF(O8335="Won",R8335,IF(O8335="Lost",0,N8335))</f>
        <v>0</v>
      </c>
      <c r="T8335" s="30" t="n">
        <f aca="false">IF(AND(P8335&lt;&gt;"",Q8335&lt;&gt;""),Q8335-P8335,"")</f>
        <v>6</v>
      </c>
      <c r="U8335" s="30" t="str">
        <f aca="false">IF(AND(O8335="Engaging",P8335&lt;&gt;""),'Leia-me'!$B$5-P8335,"")</f>
        <v/>
      </c>
      <c r="V8335" s="25" t="str">
        <f aca="false">IF(O8335&lt;&gt;"Engaging","",IF(U8335&lt;='Leia-me'!$B$6,"Saudável",IF(U8335&lt;='Leia-me'!$B$7,"Esfriando",IF(U8335&lt;='Leia-me'!$B$8,"Última chance","Zumbi"))))</f>
        <v/>
      </c>
      <c r="W8335" s="25" t="n">
        <f aca="false">IF(O8335="Won",1,IF(O8335="Lost",0,""))</f>
        <v>0</v>
      </c>
      <c r="Y8335" s="25" t="str">
        <f aca="false">IF(E8335="","Sim","")</f>
        <v/>
      </c>
    </row>
    <row r="8336" customFormat="false" ht="15" hidden="false" customHeight="false" outlineLevel="0" collapsed="false">
      <c r="A8336" s="25" t="s">
        <v>8599</v>
      </c>
      <c r="B8336" s="25" t="s">
        <v>102</v>
      </c>
      <c r="C8336" s="25" t="s">
        <v>111</v>
      </c>
      <c r="D8336" s="25" t="s">
        <v>116</v>
      </c>
      <c r="G8336" s="31"/>
      <c r="H8336" s="32"/>
      <c r="L8336" s="25" t="s">
        <v>148</v>
      </c>
      <c r="M8336" s="25" t="s">
        <v>149</v>
      </c>
      <c r="N8336" s="28" t="n">
        <v>55</v>
      </c>
      <c r="O8336" s="25" t="s">
        <v>56</v>
      </c>
      <c r="P8336" s="29" t="n">
        <v>42920</v>
      </c>
      <c r="Q8336" s="33"/>
      <c r="R8336" s="34"/>
      <c r="S8336" s="28" t="n">
        <f aca="false">IF(O8336="Won",R8336,IF(O8336="Lost",0,N8336))</f>
        <v>55</v>
      </c>
      <c r="T8336" s="30" t="str">
        <f aca="false">IF(AND(P8336&lt;&gt;"",Q8336&lt;&gt;""),Q8336-P8336,"")</f>
        <v/>
      </c>
      <c r="U8336" s="30" t="n">
        <f aca="false">IF(AND(O8336="Engaging",P8336&lt;&gt;""),'Leia-me'!$B$5-P8336,"")</f>
        <v>180</v>
      </c>
      <c r="V8336" s="25" t="str">
        <f aca="false">IF(O8336&lt;&gt;"Engaging","",IF(U8336&lt;='Leia-me'!$B$6,"Saudável",IF(U8336&lt;='Leia-me'!$B$7,"Esfriando",IF(U8336&lt;='Leia-me'!$B$8,"Última chance","Zumbi"))))</f>
        <v>Zumbi</v>
      </c>
      <c r="W8336" s="25" t="str">
        <f aca="false">IF(O8336="Won",1,IF(O8336="Lost",0,""))</f>
        <v/>
      </c>
      <c r="Y8336" s="25" t="str">
        <f aca="false">IF(E8336="","Sim","")</f>
        <v>Sim</v>
      </c>
    </row>
    <row r="8337" customFormat="false" ht="15" hidden="false" customHeight="false" outlineLevel="0" collapsed="false">
      <c r="A8337" s="25" t="s">
        <v>8600</v>
      </c>
      <c r="B8337" s="25" t="s">
        <v>102</v>
      </c>
      <c r="C8337" s="25" t="s">
        <v>111</v>
      </c>
      <c r="D8337" s="25" t="s">
        <v>116</v>
      </c>
      <c r="E8337" s="25" t="s">
        <v>646</v>
      </c>
      <c r="F8337" s="25" t="s">
        <v>165</v>
      </c>
      <c r="G8337" s="26" t="n">
        <v>324.19</v>
      </c>
      <c r="H8337" s="27" t="n">
        <v>978</v>
      </c>
      <c r="I8337" s="25" t="s">
        <v>147</v>
      </c>
      <c r="K8337" s="25" t="n">
        <v>1992</v>
      </c>
      <c r="L8337" s="25" t="s">
        <v>178</v>
      </c>
      <c r="M8337" s="25" t="s">
        <v>171</v>
      </c>
      <c r="N8337" s="28" t="n">
        <v>5482</v>
      </c>
      <c r="O8337" s="25" t="s">
        <v>55</v>
      </c>
      <c r="P8337" s="29" t="n">
        <v>42921</v>
      </c>
      <c r="Q8337" s="29" t="n">
        <v>42929</v>
      </c>
      <c r="R8337" s="28" t="n">
        <v>0</v>
      </c>
      <c r="S8337" s="28" t="n">
        <f aca="false">IF(O8337="Won",R8337,IF(O8337="Lost",0,N8337))</f>
        <v>0</v>
      </c>
      <c r="T8337" s="30" t="n">
        <f aca="false">IF(AND(P8337&lt;&gt;"",Q8337&lt;&gt;""),Q8337-P8337,"")</f>
        <v>8</v>
      </c>
      <c r="U8337" s="30" t="str">
        <f aca="false">IF(AND(O8337="Engaging",P8337&lt;&gt;""),'Leia-me'!$B$5-P8337,"")</f>
        <v/>
      </c>
      <c r="V8337" s="25" t="str">
        <f aca="false">IF(O8337&lt;&gt;"Engaging","",IF(U8337&lt;='Leia-me'!$B$6,"Saudável",IF(U8337&lt;='Leia-me'!$B$7,"Esfriando",IF(U8337&lt;='Leia-me'!$B$8,"Última chance","Zumbi"))))</f>
        <v/>
      </c>
      <c r="W8337" s="25" t="n">
        <f aca="false">IF(O8337="Won",1,IF(O8337="Lost",0,""))</f>
        <v>0</v>
      </c>
      <c r="Y8337" s="25" t="str">
        <f aca="false">IF(E8337="","Sim","")</f>
        <v/>
      </c>
    </row>
    <row r="8338" customFormat="false" ht="15" hidden="false" customHeight="false" outlineLevel="0" collapsed="false">
      <c r="A8338" s="25" t="s">
        <v>8601</v>
      </c>
      <c r="B8338" s="25" t="s">
        <v>102</v>
      </c>
      <c r="C8338" s="25" t="s">
        <v>111</v>
      </c>
      <c r="D8338" s="25" t="s">
        <v>116</v>
      </c>
      <c r="G8338" s="31"/>
      <c r="H8338" s="32"/>
      <c r="L8338" s="25" t="s">
        <v>1834</v>
      </c>
      <c r="M8338" s="25" t="s">
        <v>171</v>
      </c>
      <c r="N8338" s="28" t="n">
        <v>4821</v>
      </c>
      <c r="O8338" s="25" t="s">
        <v>56</v>
      </c>
      <c r="P8338" s="29" t="n">
        <v>42922</v>
      </c>
      <c r="Q8338" s="33"/>
      <c r="R8338" s="34"/>
      <c r="S8338" s="28" t="n">
        <f aca="false">IF(O8338="Won",R8338,IF(O8338="Lost",0,N8338))</f>
        <v>4821</v>
      </c>
      <c r="T8338" s="30" t="str">
        <f aca="false">IF(AND(P8338&lt;&gt;"",Q8338&lt;&gt;""),Q8338-P8338,"")</f>
        <v/>
      </c>
      <c r="U8338" s="30" t="n">
        <f aca="false">IF(AND(O8338="Engaging",P8338&lt;&gt;""),'Leia-me'!$B$5-P8338,"")</f>
        <v>178</v>
      </c>
      <c r="V8338" s="25" t="str">
        <f aca="false">IF(O8338&lt;&gt;"Engaging","",IF(U8338&lt;='Leia-me'!$B$6,"Saudável",IF(U8338&lt;='Leia-me'!$B$7,"Esfriando",IF(U8338&lt;='Leia-me'!$B$8,"Última chance","Zumbi"))))</f>
        <v>Zumbi</v>
      </c>
      <c r="W8338" s="25" t="str">
        <f aca="false">IF(O8338="Won",1,IF(O8338="Lost",0,""))</f>
        <v/>
      </c>
      <c r="X8338" s="25" t="s">
        <v>1835</v>
      </c>
      <c r="Y8338" s="25" t="str">
        <f aca="false">IF(E8338="","Sim","")</f>
        <v>Sim</v>
      </c>
    </row>
    <row r="8339" customFormat="false" ht="15" hidden="false" customHeight="false" outlineLevel="0" collapsed="false">
      <c r="A8339" s="25" t="s">
        <v>8602</v>
      </c>
      <c r="B8339" s="25" t="s">
        <v>102</v>
      </c>
      <c r="C8339" s="25" t="s">
        <v>111</v>
      </c>
      <c r="D8339" s="25" t="s">
        <v>116</v>
      </c>
      <c r="E8339" s="25" t="s">
        <v>419</v>
      </c>
      <c r="F8339" s="25" t="s">
        <v>146</v>
      </c>
      <c r="G8339" s="26" t="n">
        <v>2741.37</v>
      </c>
      <c r="H8339" s="27" t="n">
        <v>9226</v>
      </c>
      <c r="I8339" s="25" t="s">
        <v>147</v>
      </c>
      <c r="K8339" s="25" t="n">
        <v>1985</v>
      </c>
      <c r="L8339" s="25" t="s">
        <v>160</v>
      </c>
      <c r="M8339" s="25" t="s">
        <v>149</v>
      </c>
      <c r="N8339" s="28" t="n">
        <v>3393</v>
      </c>
      <c r="O8339" s="25" t="s">
        <v>54</v>
      </c>
      <c r="P8339" s="29" t="n">
        <v>42922</v>
      </c>
      <c r="Q8339" s="29" t="n">
        <v>42932</v>
      </c>
      <c r="R8339" s="28" t="n">
        <v>3452</v>
      </c>
      <c r="S8339" s="28" t="n">
        <f aca="false">IF(O8339="Won",R8339,IF(O8339="Lost",0,N8339))</f>
        <v>3452</v>
      </c>
      <c r="T8339" s="30" t="n">
        <f aca="false">IF(AND(P8339&lt;&gt;"",Q8339&lt;&gt;""),Q8339-P8339,"")</f>
        <v>10</v>
      </c>
      <c r="U8339" s="30" t="str">
        <f aca="false">IF(AND(O8339="Engaging",P8339&lt;&gt;""),'Leia-me'!$B$5-P8339,"")</f>
        <v/>
      </c>
      <c r="V8339" s="25" t="str">
        <f aca="false">IF(O8339&lt;&gt;"Engaging","",IF(U8339&lt;='Leia-me'!$B$6,"Saudável",IF(U8339&lt;='Leia-me'!$B$7,"Esfriando",IF(U8339&lt;='Leia-me'!$B$8,"Última chance","Zumbi"))))</f>
        <v/>
      </c>
      <c r="W8339" s="25" t="n">
        <f aca="false">IF(O8339="Won",1,IF(O8339="Lost",0,""))</f>
        <v>1</v>
      </c>
      <c r="Y8339" s="25" t="str">
        <f aca="false">IF(E8339="","Sim","")</f>
        <v/>
      </c>
    </row>
    <row r="8340" customFormat="false" ht="15" hidden="false" customHeight="false" outlineLevel="0" collapsed="false">
      <c r="A8340" s="25" t="s">
        <v>8603</v>
      </c>
      <c r="B8340" s="25" t="s">
        <v>102</v>
      </c>
      <c r="C8340" s="25" t="s">
        <v>111</v>
      </c>
      <c r="D8340" s="25" t="s">
        <v>116</v>
      </c>
      <c r="E8340" s="25" t="s">
        <v>1187</v>
      </c>
      <c r="F8340" s="25" t="s">
        <v>159</v>
      </c>
      <c r="G8340" s="26" t="n">
        <v>2059.9</v>
      </c>
      <c r="H8340" s="27" t="n">
        <v>3644</v>
      </c>
      <c r="I8340" s="25" t="s">
        <v>147</v>
      </c>
      <c r="K8340" s="25" t="n">
        <v>1988</v>
      </c>
      <c r="L8340" s="25" t="s">
        <v>1834</v>
      </c>
      <c r="M8340" s="25" t="s">
        <v>171</v>
      </c>
      <c r="N8340" s="28" t="n">
        <v>4821</v>
      </c>
      <c r="O8340" s="25" t="s">
        <v>54</v>
      </c>
      <c r="P8340" s="29" t="n">
        <v>42924</v>
      </c>
      <c r="Q8340" s="29" t="n">
        <v>42997</v>
      </c>
      <c r="R8340" s="28" t="n">
        <v>4642</v>
      </c>
      <c r="S8340" s="28" t="n">
        <f aca="false">IF(O8340="Won",R8340,IF(O8340="Lost",0,N8340))</f>
        <v>4642</v>
      </c>
      <c r="T8340" s="30" t="n">
        <f aca="false">IF(AND(P8340&lt;&gt;"",Q8340&lt;&gt;""),Q8340-P8340,"")</f>
        <v>73</v>
      </c>
      <c r="U8340" s="30" t="str">
        <f aca="false">IF(AND(O8340="Engaging",P8340&lt;&gt;""),'Leia-me'!$B$5-P8340,"")</f>
        <v/>
      </c>
      <c r="V8340" s="25" t="str">
        <f aca="false">IF(O8340&lt;&gt;"Engaging","",IF(U8340&lt;='Leia-me'!$B$6,"Saudável",IF(U8340&lt;='Leia-me'!$B$7,"Esfriando",IF(U8340&lt;='Leia-me'!$B$8,"Última chance","Zumbi"))))</f>
        <v/>
      </c>
      <c r="W8340" s="25" t="n">
        <f aca="false">IF(O8340="Won",1,IF(O8340="Lost",0,""))</f>
        <v>1</v>
      </c>
      <c r="X8340" s="25" t="s">
        <v>1835</v>
      </c>
      <c r="Y8340" s="25" t="str">
        <f aca="false">IF(E8340="","Sim","")</f>
        <v/>
      </c>
    </row>
    <row r="8341" customFormat="false" ht="15" hidden="false" customHeight="false" outlineLevel="0" collapsed="false">
      <c r="A8341" s="25" t="s">
        <v>8604</v>
      </c>
      <c r="B8341" s="25" t="s">
        <v>102</v>
      </c>
      <c r="C8341" s="25" t="s">
        <v>111</v>
      </c>
      <c r="D8341" s="25" t="s">
        <v>116</v>
      </c>
      <c r="E8341" s="25" t="s">
        <v>449</v>
      </c>
      <c r="F8341" s="25" t="s">
        <v>192</v>
      </c>
      <c r="G8341" s="26" t="n">
        <v>98.79</v>
      </c>
      <c r="H8341" s="27" t="n">
        <v>96</v>
      </c>
      <c r="I8341" s="25" t="s">
        <v>147</v>
      </c>
      <c r="J8341" s="25" t="s">
        <v>445</v>
      </c>
      <c r="K8341" s="25" t="n">
        <v>2013</v>
      </c>
      <c r="L8341" s="25" t="s">
        <v>1834</v>
      </c>
      <c r="M8341" s="25" t="s">
        <v>171</v>
      </c>
      <c r="N8341" s="28" t="n">
        <v>4821</v>
      </c>
      <c r="O8341" s="25" t="s">
        <v>55</v>
      </c>
      <c r="P8341" s="29" t="n">
        <v>42927</v>
      </c>
      <c r="Q8341" s="29" t="n">
        <v>42936</v>
      </c>
      <c r="R8341" s="28" t="n">
        <v>0</v>
      </c>
      <c r="S8341" s="28" t="n">
        <f aca="false">IF(O8341="Won",R8341,IF(O8341="Lost",0,N8341))</f>
        <v>0</v>
      </c>
      <c r="T8341" s="30" t="n">
        <f aca="false">IF(AND(P8341&lt;&gt;"",Q8341&lt;&gt;""),Q8341-P8341,"")</f>
        <v>9</v>
      </c>
      <c r="U8341" s="30" t="str">
        <f aca="false">IF(AND(O8341="Engaging",P8341&lt;&gt;""),'Leia-me'!$B$5-P8341,"")</f>
        <v/>
      </c>
      <c r="V8341" s="25" t="str">
        <f aca="false">IF(O8341&lt;&gt;"Engaging","",IF(U8341&lt;='Leia-me'!$B$6,"Saudável",IF(U8341&lt;='Leia-me'!$B$7,"Esfriando",IF(U8341&lt;='Leia-me'!$B$8,"Última chance","Zumbi"))))</f>
        <v/>
      </c>
      <c r="W8341" s="25" t="n">
        <f aca="false">IF(O8341="Won",1,IF(O8341="Lost",0,""))</f>
        <v>0</v>
      </c>
      <c r="X8341" s="25" t="s">
        <v>1835</v>
      </c>
      <c r="Y8341" s="25" t="str">
        <f aca="false">IF(E8341="","Sim","")</f>
        <v/>
      </c>
    </row>
    <row r="8342" customFormat="false" ht="15" hidden="false" customHeight="false" outlineLevel="0" collapsed="false">
      <c r="A8342" s="25" t="s">
        <v>8605</v>
      </c>
      <c r="B8342" s="25" t="s">
        <v>102</v>
      </c>
      <c r="C8342" s="25" t="s">
        <v>111</v>
      </c>
      <c r="D8342" s="25" t="s">
        <v>116</v>
      </c>
      <c r="E8342" s="25" t="s">
        <v>646</v>
      </c>
      <c r="F8342" s="25" t="s">
        <v>165</v>
      </c>
      <c r="G8342" s="26" t="n">
        <v>324.19</v>
      </c>
      <c r="H8342" s="27" t="n">
        <v>978</v>
      </c>
      <c r="I8342" s="25" t="s">
        <v>147</v>
      </c>
      <c r="K8342" s="25" t="n">
        <v>1992</v>
      </c>
      <c r="L8342" s="25" t="s">
        <v>170</v>
      </c>
      <c r="M8342" s="25" t="s">
        <v>171</v>
      </c>
      <c r="N8342" s="28" t="n">
        <v>1096</v>
      </c>
      <c r="O8342" s="25" t="s">
        <v>54</v>
      </c>
      <c r="P8342" s="29" t="n">
        <v>42927</v>
      </c>
      <c r="Q8342" s="29" t="n">
        <v>42997</v>
      </c>
      <c r="R8342" s="28" t="n">
        <v>882</v>
      </c>
      <c r="S8342" s="28" t="n">
        <f aca="false">IF(O8342="Won",R8342,IF(O8342="Lost",0,N8342))</f>
        <v>882</v>
      </c>
      <c r="T8342" s="30" t="n">
        <f aca="false">IF(AND(P8342&lt;&gt;"",Q8342&lt;&gt;""),Q8342-P8342,"")</f>
        <v>70</v>
      </c>
      <c r="U8342" s="30" t="str">
        <f aca="false">IF(AND(O8342="Engaging",P8342&lt;&gt;""),'Leia-me'!$B$5-P8342,"")</f>
        <v/>
      </c>
      <c r="V8342" s="25" t="str">
        <f aca="false">IF(O8342&lt;&gt;"Engaging","",IF(U8342&lt;='Leia-me'!$B$6,"Saudável",IF(U8342&lt;='Leia-me'!$B$7,"Esfriando",IF(U8342&lt;='Leia-me'!$B$8,"Última chance","Zumbi"))))</f>
        <v/>
      </c>
      <c r="W8342" s="25" t="n">
        <f aca="false">IF(O8342="Won",1,IF(O8342="Lost",0,""))</f>
        <v>1</v>
      </c>
      <c r="Y8342" s="25" t="str">
        <f aca="false">IF(E8342="","Sim","")</f>
        <v/>
      </c>
    </row>
    <row r="8343" customFormat="false" ht="15" hidden="false" customHeight="false" outlineLevel="0" collapsed="false">
      <c r="A8343" s="25" t="s">
        <v>8606</v>
      </c>
      <c r="B8343" s="25" t="s">
        <v>102</v>
      </c>
      <c r="C8343" s="25" t="s">
        <v>111</v>
      </c>
      <c r="D8343" s="25" t="s">
        <v>116</v>
      </c>
      <c r="E8343" s="25" t="s">
        <v>1187</v>
      </c>
      <c r="F8343" s="25" t="s">
        <v>159</v>
      </c>
      <c r="G8343" s="26" t="n">
        <v>2059.9</v>
      </c>
      <c r="H8343" s="27" t="n">
        <v>3644</v>
      </c>
      <c r="I8343" s="25" t="s">
        <v>147</v>
      </c>
      <c r="K8343" s="25" t="n">
        <v>1988</v>
      </c>
      <c r="L8343" s="25" t="s">
        <v>170</v>
      </c>
      <c r="M8343" s="25" t="s">
        <v>171</v>
      </c>
      <c r="N8343" s="28" t="n">
        <v>1096</v>
      </c>
      <c r="O8343" s="25" t="s">
        <v>54</v>
      </c>
      <c r="P8343" s="29" t="n">
        <v>42928</v>
      </c>
      <c r="Q8343" s="29" t="n">
        <v>42992</v>
      </c>
      <c r="R8343" s="28" t="n">
        <v>1023</v>
      </c>
      <c r="S8343" s="28" t="n">
        <f aca="false">IF(O8343="Won",R8343,IF(O8343="Lost",0,N8343))</f>
        <v>1023</v>
      </c>
      <c r="T8343" s="30" t="n">
        <f aca="false">IF(AND(P8343&lt;&gt;"",Q8343&lt;&gt;""),Q8343-P8343,"")</f>
        <v>64</v>
      </c>
      <c r="U8343" s="30" t="str">
        <f aca="false">IF(AND(O8343="Engaging",P8343&lt;&gt;""),'Leia-me'!$B$5-P8343,"")</f>
        <v/>
      </c>
      <c r="V8343" s="25" t="str">
        <f aca="false">IF(O8343&lt;&gt;"Engaging","",IF(U8343&lt;='Leia-me'!$B$6,"Saudável",IF(U8343&lt;='Leia-me'!$B$7,"Esfriando",IF(U8343&lt;='Leia-me'!$B$8,"Última chance","Zumbi"))))</f>
        <v/>
      </c>
      <c r="W8343" s="25" t="n">
        <f aca="false">IF(O8343="Won",1,IF(O8343="Lost",0,""))</f>
        <v>1</v>
      </c>
      <c r="Y8343" s="25" t="str">
        <f aca="false">IF(E8343="","Sim","")</f>
        <v/>
      </c>
    </row>
    <row r="8344" customFormat="false" ht="15" hidden="false" customHeight="false" outlineLevel="0" collapsed="false">
      <c r="A8344" s="25" t="s">
        <v>8607</v>
      </c>
      <c r="B8344" s="25" t="s">
        <v>102</v>
      </c>
      <c r="C8344" s="25" t="s">
        <v>111</v>
      </c>
      <c r="D8344" s="25" t="s">
        <v>116</v>
      </c>
      <c r="E8344" s="25" t="s">
        <v>2739</v>
      </c>
      <c r="F8344" s="25" t="s">
        <v>159</v>
      </c>
      <c r="G8344" s="26" t="n">
        <v>2871.35</v>
      </c>
      <c r="H8344" s="27" t="n">
        <v>9561</v>
      </c>
      <c r="I8344" s="25" t="s">
        <v>147</v>
      </c>
      <c r="K8344" s="25" t="n">
        <v>1983</v>
      </c>
      <c r="L8344" s="25" t="s">
        <v>160</v>
      </c>
      <c r="M8344" s="25" t="s">
        <v>149</v>
      </c>
      <c r="N8344" s="28" t="n">
        <v>3393</v>
      </c>
      <c r="O8344" s="25" t="s">
        <v>54</v>
      </c>
      <c r="P8344" s="29" t="n">
        <v>42928</v>
      </c>
      <c r="Q8344" s="29" t="n">
        <v>43002</v>
      </c>
      <c r="R8344" s="28" t="n">
        <v>3257</v>
      </c>
      <c r="S8344" s="28" t="n">
        <f aca="false">IF(O8344="Won",R8344,IF(O8344="Lost",0,N8344))</f>
        <v>3257</v>
      </c>
      <c r="T8344" s="30" t="n">
        <f aca="false">IF(AND(P8344&lt;&gt;"",Q8344&lt;&gt;""),Q8344-P8344,"")</f>
        <v>74</v>
      </c>
      <c r="U8344" s="30" t="str">
        <f aca="false">IF(AND(O8344="Engaging",P8344&lt;&gt;""),'Leia-me'!$B$5-P8344,"")</f>
        <v/>
      </c>
      <c r="V8344" s="25" t="str">
        <f aca="false">IF(O8344&lt;&gt;"Engaging","",IF(U8344&lt;='Leia-me'!$B$6,"Saudável",IF(U8344&lt;='Leia-me'!$B$7,"Esfriando",IF(U8344&lt;='Leia-me'!$B$8,"Última chance","Zumbi"))))</f>
        <v/>
      </c>
      <c r="W8344" s="25" t="n">
        <f aca="false">IF(O8344="Won",1,IF(O8344="Lost",0,""))</f>
        <v>1</v>
      </c>
      <c r="Y8344" s="25" t="str">
        <f aca="false">IF(E8344="","Sim","")</f>
        <v/>
      </c>
    </row>
    <row r="8345" customFormat="false" ht="15" hidden="false" customHeight="false" outlineLevel="0" collapsed="false">
      <c r="A8345" s="25" t="s">
        <v>8608</v>
      </c>
      <c r="B8345" s="25" t="s">
        <v>102</v>
      </c>
      <c r="C8345" s="25" t="s">
        <v>111</v>
      </c>
      <c r="D8345" s="25" t="s">
        <v>116</v>
      </c>
      <c r="G8345" s="31"/>
      <c r="H8345" s="32"/>
      <c r="L8345" s="25" t="s">
        <v>170</v>
      </c>
      <c r="M8345" s="25" t="s">
        <v>171</v>
      </c>
      <c r="N8345" s="28" t="n">
        <v>1096</v>
      </c>
      <c r="O8345" s="25" t="s">
        <v>56</v>
      </c>
      <c r="P8345" s="29" t="n">
        <v>42931</v>
      </c>
      <c r="Q8345" s="33"/>
      <c r="R8345" s="34"/>
      <c r="S8345" s="28" t="n">
        <f aca="false">IF(O8345="Won",R8345,IF(O8345="Lost",0,N8345))</f>
        <v>1096</v>
      </c>
      <c r="T8345" s="30" t="str">
        <f aca="false">IF(AND(P8345&lt;&gt;"",Q8345&lt;&gt;""),Q8345-P8345,"")</f>
        <v/>
      </c>
      <c r="U8345" s="30" t="n">
        <f aca="false">IF(AND(O8345="Engaging",P8345&lt;&gt;""),'Leia-me'!$B$5-P8345,"")</f>
        <v>169</v>
      </c>
      <c r="V8345" s="25" t="str">
        <f aca="false">IF(O8345&lt;&gt;"Engaging","",IF(U8345&lt;='Leia-me'!$B$6,"Saudável",IF(U8345&lt;='Leia-me'!$B$7,"Esfriando",IF(U8345&lt;='Leia-me'!$B$8,"Última chance","Zumbi"))))</f>
        <v>Zumbi</v>
      </c>
      <c r="W8345" s="25" t="str">
        <f aca="false">IF(O8345="Won",1,IF(O8345="Lost",0,""))</f>
        <v/>
      </c>
      <c r="Y8345" s="25" t="str">
        <f aca="false">IF(E8345="","Sim","")</f>
        <v>Sim</v>
      </c>
    </row>
    <row r="8346" customFormat="false" ht="15" hidden="false" customHeight="false" outlineLevel="0" collapsed="false">
      <c r="A8346" s="25" t="s">
        <v>8609</v>
      </c>
      <c r="B8346" s="25" t="s">
        <v>102</v>
      </c>
      <c r="C8346" s="25" t="s">
        <v>111</v>
      </c>
      <c r="D8346" s="25" t="s">
        <v>116</v>
      </c>
      <c r="E8346" s="25" t="s">
        <v>1187</v>
      </c>
      <c r="F8346" s="25" t="s">
        <v>159</v>
      </c>
      <c r="G8346" s="26" t="n">
        <v>2059.9</v>
      </c>
      <c r="H8346" s="27" t="n">
        <v>3644</v>
      </c>
      <c r="I8346" s="25" t="s">
        <v>147</v>
      </c>
      <c r="K8346" s="25" t="n">
        <v>1988</v>
      </c>
      <c r="L8346" s="25" t="s">
        <v>170</v>
      </c>
      <c r="M8346" s="25" t="s">
        <v>171</v>
      </c>
      <c r="N8346" s="28" t="n">
        <v>1096</v>
      </c>
      <c r="O8346" s="25" t="s">
        <v>55</v>
      </c>
      <c r="P8346" s="29" t="n">
        <v>42933</v>
      </c>
      <c r="Q8346" s="29" t="n">
        <v>43006</v>
      </c>
      <c r="R8346" s="28" t="n">
        <v>0</v>
      </c>
      <c r="S8346" s="28" t="n">
        <f aca="false">IF(O8346="Won",R8346,IF(O8346="Lost",0,N8346))</f>
        <v>0</v>
      </c>
      <c r="T8346" s="30" t="n">
        <f aca="false">IF(AND(P8346&lt;&gt;"",Q8346&lt;&gt;""),Q8346-P8346,"")</f>
        <v>73</v>
      </c>
      <c r="U8346" s="30" t="str">
        <f aca="false">IF(AND(O8346="Engaging",P8346&lt;&gt;""),'Leia-me'!$B$5-P8346,"")</f>
        <v/>
      </c>
      <c r="V8346" s="25" t="str">
        <f aca="false">IF(O8346&lt;&gt;"Engaging","",IF(U8346&lt;='Leia-me'!$B$6,"Saudável",IF(U8346&lt;='Leia-me'!$B$7,"Esfriando",IF(U8346&lt;='Leia-me'!$B$8,"Última chance","Zumbi"))))</f>
        <v/>
      </c>
      <c r="W8346" s="25" t="n">
        <f aca="false">IF(O8346="Won",1,IF(O8346="Lost",0,""))</f>
        <v>0</v>
      </c>
      <c r="Y8346" s="25" t="str">
        <f aca="false">IF(E8346="","Sim","")</f>
        <v/>
      </c>
    </row>
    <row r="8347" customFormat="false" ht="15" hidden="false" customHeight="false" outlineLevel="0" collapsed="false">
      <c r="A8347" s="25" t="s">
        <v>8610</v>
      </c>
      <c r="B8347" s="25" t="s">
        <v>102</v>
      </c>
      <c r="C8347" s="25" t="s">
        <v>111</v>
      </c>
      <c r="D8347" s="25" t="s">
        <v>116</v>
      </c>
      <c r="E8347" s="25" t="s">
        <v>433</v>
      </c>
      <c r="F8347" s="25" t="s">
        <v>211</v>
      </c>
      <c r="G8347" s="26" t="n">
        <v>2214.94</v>
      </c>
      <c r="H8347" s="27" t="n">
        <v>5374</v>
      </c>
      <c r="I8347" s="25" t="s">
        <v>147</v>
      </c>
      <c r="K8347" s="25" t="n">
        <v>1996</v>
      </c>
      <c r="L8347" s="25" t="s">
        <v>170</v>
      </c>
      <c r="M8347" s="25" t="s">
        <v>171</v>
      </c>
      <c r="N8347" s="28" t="n">
        <v>1096</v>
      </c>
      <c r="O8347" s="25" t="s">
        <v>54</v>
      </c>
      <c r="P8347" s="29" t="n">
        <v>42933</v>
      </c>
      <c r="Q8347" s="29" t="n">
        <v>43052</v>
      </c>
      <c r="R8347" s="28" t="n">
        <v>1075</v>
      </c>
      <c r="S8347" s="28" t="n">
        <f aca="false">IF(O8347="Won",R8347,IF(O8347="Lost",0,N8347))</f>
        <v>1075</v>
      </c>
      <c r="T8347" s="30" t="n">
        <f aca="false">IF(AND(P8347&lt;&gt;"",Q8347&lt;&gt;""),Q8347-P8347,"")</f>
        <v>119</v>
      </c>
      <c r="U8347" s="30" t="str">
        <f aca="false">IF(AND(O8347="Engaging",P8347&lt;&gt;""),'Leia-me'!$B$5-P8347,"")</f>
        <v/>
      </c>
      <c r="V8347" s="25" t="str">
        <f aca="false">IF(O8347&lt;&gt;"Engaging","",IF(U8347&lt;='Leia-me'!$B$6,"Saudável",IF(U8347&lt;='Leia-me'!$B$7,"Esfriando",IF(U8347&lt;='Leia-me'!$B$8,"Última chance","Zumbi"))))</f>
        <v/>
      </c>
      <c r="W8347" s="25" t="n">
        <f aca="false">IF(O8347="Won",1,IF(O8347="Lost",0,""))</f>
        <v>1</v>
      </c>
      <c r="Y8347" s="25" t="str">
        <f aca="false">IF(E8347="","Sim","")</f>
        <v/>
      </c>
    </row>
    <row r="8348" customFormat="false" ht="15" hidden="false" customHeight="false" outlineLevel="0" collapsed="false">
      <c r="A8348" s="25" t="s">
        <v>8611</v>
      </c>
      <c r="B8348" s="25" t="s">
        <v>102</v>
      </c>
      <c r="C8348" s="25" t="s">
        <v>111</v>
      </c>
      <c r="D8348" s="25" t="s">
        <v>116</v>
      </c>
      <c r="E8348" s="25" t="s">
        <v>156</v>
      </c>
      <c r="F8348" s="25" t="s">
        <v>155</v>
      </c>
      <c r="G8348" s="26" t="n">
        <v>1699.85</v>
      </c>
      <c r="H8348" s="27" t="n">
        <v>5108</v>
      </c>
      <c r="I8348" s="25" t="s">
        <v>147</v>
      </c>
      <c r="K8348" s="25" t="n">
        <v>1999</v>
      </c>
      <c r="L8348" s="25" t="s">
        <v>1834</v>
      </c>
      <c r="M8348" s="25" t="s">
        <v>171</v>
      </c>
      <c r="N8348" s="28" t="n">
        <v>4821</v>
      </c>
      <c r="O8348" s="25" t="s">
        <v>54</v>
      </c>
      <c r="P8348" s="29" t="n">
        <v>42933</v>
      </c>
      <c r="Q8348" s="29" t="n">
        <v>42941</v>
      </c>
      <c r="R8348" s="28" t="n">
        <v>4683</v>
      </c>
      <c r="S8348" s="28" t="n">
        <f aca="false">IF(O8348="Won",R8348,IF(O8348="Lost",0,N8348))</f>
        <v>4683</v>
      </c>
      <c r="T8348" s="30" t="n">
        <f aca="false">IF(AND(P8348&lt;&gt;"",Q8348&lt;&gt;""),Q8348-P8348,"")</f>
        <v>8</v>
      </c>
      <c r="U8348" s="30" t="str">
        <f aca="false">IF(AND(O8348="Engaging",P8348&lt;&gt;""),'Leia-me'!$B$5-P8348,"")</f>
        <v/>
      </c>
      <c r="V8348" s="25" t="str">
        <f aca="false">IF(O8348&lt;&gt;"Engaging","",IF(U8348&lt;='Leia-me'!$B$6,"Saudável",IF(U8348&lt;='Leia-me'!$B$7,"Esfriando",IF(U8348&lt;='Leia-me'!$B$8,"Última chance","Zumbi"))))</f>
        <v/>
      </c>
      <c r="W8348" s="25" t="n">
        <f aca="false">IF(O8348="Won",1,IF(O8348="Lost",0,""))</f>
        <v>1</v>
      </c>
      <c r="X8348" s="25" t="s">
        <v>1835</v>
      </c>
      <c r="Y8348" s="25" t="str">
        <f aca="false">IF(E8348="","Sim","")</f>
        <v/>
      </c>
    </row>
    <row r="8349" customFormat="false" ht="15" hidden="false" customHeight="false" outlineLevel="0" collapsed="false">
      <c r="A8349" s="25" t="s">
        <v>8612</v>
      </c>
      <c r="B8349" s="25" t="s">
        <v>102</v>
      </c>
      <c r="C8349" s="25" t="s">
        <v>111</v>
      </c>
      <c r="D8349" s="25" t="s">
        <v>116</v>
      </c>
      <c r="G8349" s="31"/>
      <c r="H8349" s="32"/>
      <c r="L8349" s="25" t="s">
        <v>170</v>
      </c>
      <c r="M8349" s="25" t="s">
        <v>171</v>
      </c>
      <c r="N8349" s="28" t="n">
        <v>1096</v>
      </c>
      <c r="O8349" s="25" t="s">
        <v>56</v>
      </c>
      <c r="P8349" s="29" t="n">
        <v>42934</v>
      </c>
      <c r="Q8349" s="33"/>
      <c r="R8349" s="34"/>
      <c r="S8349" s="28" t="n">
        <f aca="false">IF(O8349="Won",R8349,IF(O8349="Lost",0,N8349))</f>
        <v>1096</v>
      </c>
      <c r="T8349" s="30" t="str">
        <f aca="false">IF(AND(P8349&lt;&gt;"",Q8349&lt;&gt;""),Q8349-P8349,"")</f>
        <v/>
      </c>
      <c r="U8349" s="30" t="n">
        <f aca="false">IF(AND(O8349="Engaging",P8349&lt;&gt;""),'Leia-me'!$B$5-P8349,"")</f>
        <v>166</v>
      </c>
      <c r="V8349" s="25" t="str">
        <f aca="false">IF(O8349&lt;&gt;"Engaging","",IF(U8349&lt;='Leia-me'!$B$6,"Saudável",IF(U8349&lt;='Leia-me'!$B$7,"Esfriando",IF(U8349&lt;='Leia-me'!$B$8,"Última chance","Zumbi"))))</f>
        <v>Zumbi</v>
      </c>
      <c r="W8349" s="25" t="str">
        <f aca="false">IF(O8349="Won",1,IF(O8349="Lost",0,""))</f>
        <v/>
      </c>
      <c r="Y8349" s="25" t="str">
        <f aca="false">IF(E8349="","Sim","")</f>
        <v>Sim</v>
      </c>
    </row>
    <row r="8350" customFormat="false" ht="15" hidden="false" customHeight="false" outlineLevel="0" collapsed="false">
      <c r="A8350" s="25" t="s">
        <v>8613</v>
      </c>
      <c r="B8350" s="25" t="s">
        <v>102</v>
      </c>
      <c r="C8350" s="25" t="s">
        <v>111</v>
      </c>
      <c r="D8350" s="25" t="s">
        <v>116</v>
      </c>
      <c r="E8350" s="25" t="s">
        <v>3075</v>
      </c>
      <c r="F8350" s="25" t="s">
        <v>165</v>
      </c>
      <c r="G8350" s="26" t="n">
        <v>4269.9</v>
      </c>
      <c r="H8350" s="27" t="n">
        <v>6472</v>
      </c>
      <c r="I8350" s="25" t="s">
        <v>147</v>
      </c>
      <c r="J8350" s="25" t="s">
        <v>1347</v>
      </c>
      <c r="K8350" s="25" t="n">
        <v>1993</v>
      </c>
      <c r="L8350" s="25" t="s">
        <v>160</v>
      </c>
      <c r="M8350" s="25" t="s">
        <v>149</v>
      </c>
      <c r="N8350" s="28" t="n">
        <v>3393</v>
      </c>
      <c r="O8350" s="25" t="s">
        <v>54</v>
      </c>
      <c r="P8350" s="29" t="n">
        <v>42935</v>
      </c>
      <c r="Q8350" s="29" t="n">
        <v>43007</v>
      </c>
      <c r="R8350" s="28" t="n">
        <v>3535</v>
      </c>
      <c r="S8350" s="28" t="n">
        <f aca="false">IF(O8350="Won",R8350,IF(O8350="Lost",0,N8350))</f>
        <v>3535</v>
      </c>
      <c r="T8350" s="30" t="n">
        <f aca="false">IF(AND(P8350&lt;&gt;"",Q8350&lt;&gt;""),Q8350-P8350,"")</f>
        <v>72</v>
      </c>
      <c r="U8350" s="30" t="str">
        <f aca="false">IF(AND(O8350="Engaging",P8350&lt;&gt;""),'Leia-me'!$B$5-P8350,"")</f>
        <v/>
      </c>
      <c r="V8350" s="25" t="str">
        <f aca="false">IF(O8350&lt;&gt;"Engaging","",IF(U8350&lt;='Leia-me'!$B$6,"Saudável",IF(U8350&lt;='Leia-me'!$B$7,"Esfriando",IF(U8350&lt;='Leia-me'!$B$8,"Última chance","Zumbi"))))</f>
        <v/>
      </c>
      <c r="W8350" s="25" t="n">
        <f aca="false">IF(O8350="Won",1,IF(O8350="Lost",0,""))</f>
        <v>1</v>
      </c>
      <c r="Y8350" s="25" t="str">
        <f aca="false">IF(E8350="","Sim","")</f>
        <v/>
      </c>
    </row>
    <row r="8351" customFormat="false" ht="15" hidden="false" customHeight="false" outlineLevel="0" collapsed="false">
      <c r="A8351" s="25" t="s">
        <v>8614</v>
      </c>
      <c r="B8351" s="25" t="s">
        <v>102</v>
      </c>
      <c r="C8351" s="25" t="s">
        <v>111</v>
      </c>
      <c r="D8351" s="25" t="s">
        <v>116</v>
      </c>
      <c r="E8351" s="25" t="s">
        <v>433</v>
      </c>
      <c r="F8351" s="25" t="s">
        <v>211</v>
      </c>
      <c r="G8351" s="26" t="n">
        <v>2214.94</v>
      </c>
      <c r="H8351" s="27" t="n">
        <v>5374</v>
      </c>
      <c r="I8351" s="25" t="s">
        <v>147</v>
      </c>
      <c r="K8351" s="25" t="n">
        <v>1996</v>
      </c>
      <c r="L8351" s="25" t="s">
        <v>186</v>
      </c>
      <c r="M8351" s="25" t="s">
        <v>171</v>
      </c>
      <c r="N8351" s="28" t="n">
        <v>550</v>
      </c>
      <c r="O8351" s="25" t="s">
        <v>54</v>
      </c>
      <c r="P8351" s="29" t="n">
        <v>42936</v>
      </c>
      <c r="Q8351" s="29" t="n">
        <v>42943</v>
      </c>
      <c r="R8351" s="28" t="n">
        <v>523</v>
      </c>
      <c r="S8351" s="28" t="n">
        <f aca="false">IF(O8351="Won",R8351,IF(O8351="Lost",0,N8351))</f>
        <v>523</v>
      </c>
      <c r="T8351" s="30" t="n">
        <f aca="false">IF(AND(P8351&lt;&gt;"",Q8351&lt;&gt;""),Q8351-P8351,"")</f>
        <v>7</v>
      </c>
      <c r="U8351" s="30" t="str">
        <f aca="false">IF(AND(O8351="Engaging",P8351&lt;&gt;""),'Leia-me'!$B$5-P8351,"")</f>
        <v/>
      </c>
      <c r="V8351" s="25" t="str">
        <f aca="false">IF(O8351&lt;&gt;"Engaging","",IF(U8351&lt;='Leia-me'!$B$6,"Saudável",IF(U8351&lt;='Leia-me'!$B$7,"Esfriando",IF(U8351&lt;='Leia-me'!$B$8,"Última chance","Zumbi"))))</f>
        <v/>
      </c>
      <c r="W8351" s="25" t="n">
        <f aca="false">IF(O8351="Won",1,IF(O8351="Lost",0,""))</f>
        <v>1</v>
      </c>
      <c r="Y8351" s="25" t="str">
        <f aca="false">IF(E8351="","Sim","")</f>
        <v/>
      </c>
    </row>
    <row r="8352" customFormat="false" ht="15" hidden="false" customHeight="false" outlineLevel="0" collapsed="false">
      <c r="A8352" s="25" t="s">
        <v>8615</v>
      </c>
      <c r="B8352" s="25" t="s">
        <v>102</v>
      </c>
      <c r="C8352" s="25" t="s">
        <v>111</v>
      </c>
      <c r="D8352" s="25" t="s">
        <v>116</v>
      </c>
      <c r="G8352" s="31"/>
      <c r="H8352" s="32"/>
      <c r="L8352" s="25" t="s">
        <v>170</v>
      </c>
      <c r="M8352" s="25" t="s">
        <v>171</v>
      </c>
      <c r="N8352" s="28" t="n">
        <v>1096</v>
      </c>
      <c r="O8352" s="25" t="s">
        <v>56</v>
      </c>
      <c r="P8352" s="29" t="n">
        <v>42937</v>
      </c>
      <c r="Q8352" s="33"/>
      <c r="R8352" s="34"/>
      <c r="S8352" s="28" t="n">
        <f aca="false">IF(O8352="Won",R8352,IF(O8352="Lost",0,N8352))</f>
        <v>1096</v>
      </c>
      <c r="T8352" s="30" t="str">
        <f aca="false">IF(AND(P8352&lt;&gt;"",Q8352&lt;&gt;""),Q8352-P8352,"")</f>
        <v/>
      </c>
      <c r="U8352" s="30" t="n">
        <f aca="false">IF(AND(O8352="Engaging",P8352&lt;&gt;""),'Leia-me'!$B$5-P8352,"")</f>
        <v>163</v>
      </c>
      <c r="V8352" s="25" t="str">
        <f aca="false">IF(O8352&lt;&gt;"Engaging","",IF(U8352&lt;='Leia-me'!$B$6,"Saudável",IF(U8352&lt;='Leia-me'!$B$7,"Esfriando",IF(U8352&lt;='Leia-me'!$B$8,"Última chance","Zumbi"))))</f>
        <v>Zumbi</v>
      </c>
      <c r="W8352" s="25" t="str">
        <f aca="false">IF(O8352="Won",1,IF(O8352="Lost",0,""))</f>
        <v/>
      </c>
      <c r="Y8352" s="25" t="str">
        <f aca="false">IF(E8352="","Sim","")</f>
        <v>Sim</v>
      </c>
    </row>
    <row r="8353" customFormat="false" ht="15" hidden="false" customHeight="false" outlineLevel="0" collapsed="false">
      <c r="A8353" s="25" t="s">
        <v>8616</v>
      </c>
      <c r="B8353" s="25" t="s">
        <v>102</v>
      </c>
      <c r="C8353" s="25" t="s">
        <v>111</v>
      </c>
      <c r="D8353" s="25" t="s">
        <v>116</v>
      </c>
      <c r="G8353" s="31"/>
      <c r="H8353" s="32"/>
      <c r="L8353" s="25" t="s">
        <v>1834</v>
      </c>
      <c r="M8353" s="25" t="s">
        <v>171</v>
      </c>
      <c r="N8353" s="28" t="n">
        <v>4821</v>
      </c>
      <c r="O8353" s="25" t="s">
        <v>56</v>
      </c>
      <c r="P8353" s="29" t="n">
        <v>42937</v>
      </c>
      <c r="Q8353" s="33"/>
      <c r="R8353" s="34"/>
      <c r="S8353" s="28" t="n">
        <f aca="false">IF(O8353="Won",R8353,IF(O8353="Lost",0,N8353))</f>
        <v>4821</v>
      </c>
      <c r="T8353" s="30" t="str">
        <f aca="false">IF(AND(P8353&lt;&gt;"",Q8353&lt;&gt;""),Q8353-P8353,"")</f>
        <v/>
      </c>
      <c r="U8353" s="30" t="n">
        <f aca="false">IF(AND(O8353="Engaging",P8353&lt;&gt;""),'Leia-me'!$B$5-P8353,"")</f>
        <v>163</v>
      </c>
      <c r="V8353" s="25" t="str">
        <f aca="false">IF(O8353&lt;&gt;"Engaging","",IF(U8353&lt;='Leia-me'!$B$6,"Saudável",IF(U8353&lt;='Leia-me'!$B$7,"Esfriando",IF(U8353&lt;='Leia-me'!$B$8,"Última chance","Zumbi"))))</f>
        <v>Zumbi</v>
      </c>
      <c r="W8353" s="25" t="str">
        <f aca="false">IF(O8353="Won",1,IF(O8353="Lost",0,""))</f>
        <v/>
      </c>
      <c r="X8353" s="25" t="s">
        <v>1835</v>
      </c>
      <c r="Y8353" s="25" t="str">
        <f aca="false">IF(E8353="","Sim","")</f>
        <v>Sim</v>
      </c>
    </row>
    <row r="8354" customFormat="false" ht="15" hidden="false" customHeight="false" outlineLevel="0" collapsed="false">
      <c r="A8354" s="25" t="s">
        <v>8617</v>
      </c>
      <c r="B8354" s="25" t="s">
        <v>102</v>
      </c>
      <c r="C8354" s="25" t="s">
        <v>111</v>
      </c>
      <c r="D8354" s="25" t="s">
        <v>116</v>
      </c>
      <c r="E8354" s="25" t="s">
        <v>1351</v>
      </c>
      <c r="F8354" s="25" t="s">
        <v>177</v>
      </c>
      <c r="G8354" s="26" t="n">
        <v>7537.24</v>
      </c>
      <c r="H8354" s="27" t="n">
        <v>20293</v>
      </c>
      <c r="I8354" s="25" t="s">
        <v>147</v>
      </c>
      <c r="K8354" s="25" t="n">
        <v>1993</v>
      </c>
      <c r="L8354" s="25" t="s">
        <v>178</v>
      </c>
      <c r="M8354" s="25" t="s">
        <v>171</v>
      </c>
      <c r="N8354" s="28" t="n">
        <v>5482</v>
      </c>
      <c r="O8354" s="25" t="s">
        <v>55</v>
      </c>
      <c r="P8354" s="29" t="n">
        <v>42938</v>
      </c>
      <c r="Q8354" s="29" t="n">
        <v>42939</v>
      </c>
      <c r="R8354" s="28" t="n">
        <v>0</v>
      </c>
      <c r="S8354" s="28" t="n">
        <f aca="false">IF(O8354="Won",R8354,IF(O8354="Lost",0,N8354))</f>
        <v>0</v>
      </c>
      <c r="T8354" s="30" t="n">
        <f aca="false">IF(AND(P8354&lt;&gt;"",Q8354&lt;&gt;""),Q8354-P8354,"")</f>
        <v>1</v>
      </c>
      <c r="U8354" s="30" t="str">
        <f aca="false">IF(AND(O8354="Engaging",P8354&lt;&gt;""),'Leia-me'!$B$5-P8354,"")</f>
        <v/>
      </c>
      <c r="V8354" s="25" t="str">
        <f aca="false">IF(O8354&lt;&gt;"Engaging","",IF(U8354&lt;='Leia-me'!$B$6,"Saudável",IF(U8354&lt;='Leia-me'!$B$7,"Esfriando",IF(U8354&lt;='Leia-me'!$B$8,"Última chance","Zumbi"))))</f>
        <v/>
      </c>
      <c r="W8354" s="25" t="n">
        <f aca="false">IF(O8354="Won",1,IF(O8354="Lost",0,""))</f>
        <v>0</v>
      </c>
      <c r="Y8354" s="25" t="str">
        <f aca="false">IF(E8354="","Sim","")</f>
        <v/>
      </c>
    </row>
    <row r="8355" customFormat="false" ht="15" hidden="false" customHeight="false" outlineLevel="0" collapsed="false">
      <c r="A8355" s="25" t="s">
        <v>8618</v>
      </c>
      <c r="B8355" s="25" t="s">
        <v>102</v>
      </c>
      <c r="C8355" s="25" t="s">
        <v>111</v>
      </c>
      <c r="D8355" s="25" t="s">
        <v>116</v>
      </c>
      <c r="E8355" s="25" t="s">
        <v>1187</v>
      </c>
      <c r="F8355" s="25" t="s">
        <v>159</v>
      </c>
      <c r="G8355" s="26" t="n">
        <v>2059.9</v>
      </c>
      <c r="H8355" s="27" t="n">
        <v>3644</v>
      </c>
      <c r="I8355" s="25" t="s">
        <v>147</v>
      </c>
      <c r="K8355" s="25" t="n">
        <v>1988</v>
      </c>
      <c r="L8355" s="25" t="s">
        <v>186</v>
      </c>
      <c r="M8355" s="25" t="s">
        <v>171</v>
      </c>
      <c r="N8355" s="28" t="n">
        <v>550</v>
      </c>
      <c r="O8355" s="25" t="s">
        <v>55</v>
      </c>
      <c r="P8355" s="29" t="n">
        <v>42939</v>
      </c>
      <c r="Q8355" s="29" t="n">
        <v>43049</v>
      </c>
      <c r="R8355" s="28" t="n">
        <v>0</v>
      </c>
      <c r="S8355" s="28" t="n">
        <f aca="false">IF(O8355="Won",R8355,IF(O8355="Lost",0,N8355))</f>
        <v>0</v>
      </c>
      <c r="T8355" s="30" t="n">
        <f aca="false">IF(AND(P8355&lt;&gt;"",Q8355&lt;&gt;""),Q8355-P8355,"")</f>
        <v>110</v>
      </c>
      <c r="U8355" s="30" t="str">
        <f aca="false">IF(AND(O8355="Engaging",P8355&lt;&gt;""),'Leia-me'!$B$5-P8355,"")</f>
        <v/>
      </c>
      <c r="V8355" s="25" t="str">
        <f aca="false">IF(O8355&lt;&gt;"Engaging","",IF(U8355&lt;='Leia-me'!$B$6,"Saudável",IF(U8355&lt;='Leia-me'!$B$7,"Esfriando",IF(U8355&lt;='Leia-me'!$B$8,"Última chance","Zumbi"))))</f>
        <v/>
      </c>
      <c r="W8355" s="25" t="n">
        <f aca="false">IF(O8355="Won",1,IF(O8355="Lost",0,""))</f>
        <v>0</v>
      </c>
      <c r="Y8355" s="25" t="str">
        <f aca="false">IF(E8355="","Sim","")</f>
        <v/>
      </c>
    </row>
    <row r="8356" customFormat="false" ht="15" hidden="false" customHeight="false" outlineLevel="0" collapsed="false">
      <c r="A8356" s="25" t="s">
        <v>8619</v>
      </c>
      <c r="B8356" s="25" t="s">
        <v>102</v>
      </c>
      <c r="C8356" s="25" t="s">
        <v>111</v>
      </c>
      <c r="D8356" s="25" t="s">
        <v>116</v>
      </c>
      <c r="E8356" s="25" t="s">
        <v>156</v>
      </c>
      <c r="F8356" s="25" t="s">
        <v>155</v>
      </c>
      <c r="G8356" s="26" t="n">
        <v>1699.85</v>
      </c>
      <c r="H8356" s="27" t="n">
        <v>5108</v>
      </c>
      <c r="I8356" s="25" t="s">
        <v>147</v>
      </c>
      <c r="K8356" s="25" t="n">
        <v>1999</v>
      </c>
      <c r="L8356" s="25" t="s">
        <v>170</v>
      </c>
      <c r="M8356" s="25" t="s">
        <v>171</v>
      </c>
      <c r="N8356" s="28" t="n">
        <v>1096</v>
      </c>
      <c r="O8356" s="25" t="s">
        <v>55</v>
      </c>
      <c r="P8356" s="29" t="n">
        <v>42939</v>
      </c>
      <c r="Q8356" s="29" t="n">
        <v>42944</v>
      </c>
      <c r="R8356" s="28" t="n">
        <v>0</v>
      </c>
      <c r="S8356" s="28" t="n">
        <f aca="false">IF(O8356="Won",R8356,IF(O8356="Lost",0,N8356))</f>
        <v>0</v>
      </c>
      <c r="T8356" s="30" t="n">
        <f aca="false">IF(AND(P8356&lt;&gt;"",Q8356&lt;&gt;""),Q8356-P8356,"")</f>
        <v>5</v>
      </c>
      <c r="U8356" s="30" t="str">
        <f aca="false">IF(AND(O8356="Engaging",P8356&lt;&gt;""),'Leia-me'!$B$5-P8356,"")</f>
        <v/>
      </c>
      <c r="V8356" s="25" t="str">
        <f aca="false">IF(O8356&lt;&gt;"Engaging","",IF(U8356&lt;='Leia-me'!$B$6,"Saudável",IF(U8356&lt;='Leia-me'!$B$7,"Esfriando",IF(U8356&lt;='Leia-me'!$B$8,"Última chance","Zumbi"))))</f>
        <v/>
      </c>
      <c r="W8356" s="25" t="n">
        <f aca="false">IF(O8356="Won",1,IF(O8356="Lost",0,""))</f>
        <v>0</v>
      </c>
      <c r="Y8356" s="25" t="str">
        <f aca="false">IF(E8356="","Sim","")</f>
        <v/>
      </c>
    </row>
    <row r="8357" customFormat="false" ht="15" hidden="false" customHeight="false" outlineLevel="0" collapsed="false">
      <c r="A8357" s="25" t="s">
        <v>8620</v>
      </c>
      <c r="B8357" s="25" t="s">
        <v>102</v>
      </c>
      <c r="C8357" s="25" t="s">
        <v>111</v>
      </c>
      <c r="D8357" s="25" t="s">
        <v>116</v>
      </c>
      <c r="G8357" s="31"/>
      <c r="H8357" s="32"/>
      <c r="L8357" s="25" t="s">
        <v>148</v>
      </c>
      <c r="M8357" s="25" t="s">
        <v>149</v>
      </c>
      <c r="N8357" s="28" t="n">
        <v>55</v>
      </c>
      <c r="O8357" s="25" t="s">
        <v>56</v>
      </c>
      <c r="P8357" s="29" t="n">
        <v>42940</v>
      </c>
      <c r="Q8357" s="33"/>
      <c r="R8357" s="34"/>
      <c r="S8357" s="28" t="n">
        <f aca="false">IF(O8357="Won",R8357,IF(O8357="Lost",0,N8357))</f>
        <v>55</v>
      </c>
      <c r="T8357" s="30" t="str">
        <f aca="false">IF(AND(P8357&lt;&gt;"",Q8357&lt;&gt;""),Q8357-P8357,"")</f>
        <v/>
      </c>
      <c r="U8357" s="30" t="n">
        <f aca="false">IF(AND(O8357="Engaging",P8357&lt;&gt;""),'Leia-me'!$B$5-P8357,"")</f>
        <v>160</v>
      </c>
      <c r="V8357" s="25" t="str">
        <f aca="false">IF(O8357&lt;&gt;"Engaging","",IF(U8357&lt;='Leia-me'!$B$6,"Saudável",IF(U8357&lt;='Leia-me'!$B$7,"Esfriando",IF(U8357&lt;='Leia-me'!$B$8,"Última chance","Zumbi"))))</f>
        <v>Zumbi</v>
      </c>
      <c r="W8357" s="25" t="str">
        <f aca="false">IF(O8357="Won",1,IF(O8357="Lost",0,""))</f>
        <v/>
      </c>
      <c r="Y8357" s="25" t="str">
        <f aca="false">IF(E8357="","Sim","")</f>
        <v>Sim</v>
      </c>
    </row>
    <row r="8358" customFormat="false" ht="15" hidden="false" customHeight="false" outlineLevel="0" collapsed="false">
      <c r="A8358" s="25" t="s">
        <v>8621</v>
      </c>
      <c r="B8358" s="25" t="s">
        <v>102</v>
      </c>
      <c r="C8358" s="25" t="s">
        <v>111</v>
      </c>
      <c r="D8358" s="25" t="s">
        <v>116</v>
      </c>
      <c r="E8358" s="25" t="s">
        <v>494</v>
      </c>
      <c r="F8358" s="25" t="s">
        <v>192</v>
      </c>
      <c r="G8358" s="26" t="n">
        <v>11698.03</v>
      </c>
      <c r="H8358" s="27" t="n">
        <v>34288</v>
      </c>
      <c r="I8358" s="25" t="s">
        <v>147</v>
      </c>
      <c r="K8358" s="25" t="n">
        <v>1982</v>
      </c>
      <c r="L8358" s="25" t="s">
        <v>1834</v>
      </c>
      <c r="M8358" s="25" t="s">
        <v>171</v>
      </c>
      <c r="N8358" s="28" t="n">
        <v>4821</v>
      </c>
      <c r="O8358" s="25" t="s">
        <v>55</v>
      </c>
      <c r="P8358" s="29" t="n">
        <v>42942</v>
      </c>
      <c r="Q8358" s="29" t="n">
        <v>42946</v>
      </c>
      <c r="R8358" s="28" t="n">
        <v>0</v>
      </c>
      <c r="S8358" s="28" t="n">
        <f aca="false">IF(O8358="Won",R8358,IF(O8358="Lost",0,N8358))</f>
        <v>0</v>
      </c>
      <c r="T8358" s="30" t="n">
        <f aca="false">IF(AND(P8358&lt;&gt;"",Q8358&lt;&gt;""),Q8358-P8358,"")</f>
        <v>4</v>
      </c>
      <c r="U8358" s="30" t="str">
        <f aca="false">IF(AND(O8358="Engaging",P8358&lt;&gt;""),'Leia-me'!$B$5-P8358,"")</f>
        <v/>
      </c>
      <c r="V8358" s="25" t="str">
        <f aca="false">IF(O8358&lt;&gt;"Engaging","",IF(U8358&lt;='Leia-me'!$B$6,"Saudável",IF(U8358&lt;='Leia-me'!$B$7,"Esfriando",IF(U8358&lt;='Leia-me'!$B$8,"Última chance","Zumbi"))))</f>
        <v/>
      </c>
      <c r="W8358" s="25" t="n">
        <f aca="false">IF(O8358="Won",1,IF(O8358="Lost",0,""))</f>
        <v>0</v>
      </c>
      <c r="X8358" s="25" t="s">
        <v>1835</v>
      </c>
      <c r="Y8358" s="25" t="str">
        <f aca="false">IF(E8358="","Sim","")</f>
        <v/>
      </c>
    </row>
    <row r="8359" customFormat="false" ht="15" hidden="false" customHeight="false" outlineLevel="0" collapsed="false">
      <c r="A8359" s="25" t="s">
        <v>8622</v>
      </c>
      <c r="B8359" s="25" t="s">
        <v>102</v>
      </c>
      <c r="C8359" s="25" t="s">
        <v>111</v>
      </c>
      <c r="D8359" s="25" t="s">
        <v>116</v>
      </c>
      <c r="E8359" s="25" t="s">
        <v>2754</v>
      </c>
      <c r="F8359" s="25" t="s">
        <v>267</v>
      </c>
      <c r="G8359" s="26" t="n">
        <v>1012.72</v>
      </c>
      <c r="H8359" s="27" t="n">
        <v>3492</v>
      </c>
      <c r="I8359" s="25" t="s">
        <v>2755</v>
      </c>
      <c r="K8359" s="25" t="n">
        <v>1991</v>
      </c>
      <c r="L8359" s="25" t="s">
        <v>186</v>
      </c>
      <c r="M8359" s="25" t="s">
        <v>171</v>
      </c>
      <c r="N8359" s="28" t="n">
        <v>550</v>
      </c>
      <c r="O8359" s="25" t="s">
        <v>55</v>
      </c>
      <c r="P8359" s="29" t="n">
        <v>42945</v>
      </c>
      <c r="Q8359" s="29" t="n">
        <v>42946</v>
      </c>
      <c r="R8359" s="28" t="n">
        <v>0</v>
      </c>
      <c r="S8359" s="28" t="n">
        <f aca="false">IF(O8359="Won",R8359,IF(O8359="Lost",0,N8359))</f>
        <v>0</v>
      </c>
      <c r="T8359" s="30" t="n">
        <f aca="false">IF(AND(P8359&lt;&gt;"",Q8359&lt;&gt;""),Q8359-P8359,"")</f>
        <v>1</v>
      </c>
      <c r="U8359" s="30" t="str">
        <f aca="false">IF(AND(O8359="Engaging",P8359&lt;&gt;""),'Leia-me'!$B$5-P8359,"")</f>
        <v/>
      </c>
      <c r="V8359" s="25" t="str">
        <f aca="false">IF(O8359&lt;&gt;"Engaging","",IF(U8359&lt;='Leia-me'!$B$6,"Saudável",IF(U8359&lt;='Leia-me'!$B$7,"Esfriando",IF(U8359&lt;='Leia-me'!$B$8,"Última chance","Zumbi"))))</f>
        <v/>
      </c>
      <c r="W8359" s="25" t="n">
        <f aca="false">IF(O8359="Won",1,IF(O8359="Lost",0,""))</f>
        <v>0</v>
      </c>
      <c r="Y8359" s="25" t="str">
        <f aca="false">IF(E8359="","Sim","")</f>
        <v/>
      </c>
    </row>
    <row r="8360" customFormat="false" ht="15" hidden="false" customHeight="false" outlineLevel="0" collapsed="false">
      <c r="A8360" s="25" t="s">
        <v>8623</v>
      </c>
      <c r="B8360" s="25" t="s">
        <v>102</v>
      </c>
      <c r="C8360" s="25" t="s">
        <v>111</v>
      </c>
      <c r="D8360" s="25" t="s">
        <v>116</v>
      </c>
      <c r="G8360" s="31"/>
      <c r="H8360" s="32"/>
      <c r="L8360" s="25" t="s">
        <v>170</v>
      </c>
      <c r="M8360" s="25" t="s">
        <v>171</v>
      </c>
      <c r="N8360" s="28" t="n">
        <v>1096</v>
      </c>
      <c r="O8360" s="25" t="s">
        <v>56</v>
      </c>
      <c r="P8360" s="29" t="n">
        <v>42946</v>
      </c>
      <c r="Q8360" s="33"/>
      <c r="R8360" s="34"/>
      <c r="S8360" s="28" t="n">
        <f aca="false">IF(O8360="Won",R8360,IF(O8360="Lost",0,N8360))</f>
        <v>1096</v>
      </c>
      <c r="T8360" s="30" t="str">
        <f aca="false">IF(AND(P8360&lt;&gt;"",Q8360&lt;&gt;""),Q8360-P8360,"")</f>
        <v/>
      </c>
      <c r="U8360" s="30" t="n">
        <f aca="false">IF(AND(O8360="Engaging",P8360&lt;&gt;""),'Leia-me'!$B$5-P8360,"")</f>
        <v>154</v>
      </c>
      <c r="V8360" s="25" t="str">
        <f aca="false">IF(O8360&lt;&gt;"Engaging","",IF(U8360&lt;='Leia-me'!$B$6,"Saudável",IF(U8360&lt;='Leia-me'!$B$7,"Esfriando",IF(U8360&lt;='Leia-me'!$B$8,"Última chance","Zumbi"))))</f>
        <v>Zumbi</v>
      </c>
      <c r="W8360" s="25" t="str">
        <f aca="false">IF(O8360="Won",1,IF(O8360="Lost",0,""))</f>
        <v/>
      </c>
      <c r="Y8360" s="25" t="str">
        <f aca="false">IF(E8360="","Sim","")</f>
        <v>Sim</v>
      </c>
    </row>
    <row r="8361" customFormat="false" ht="15" hidden="false" customHeight="false" outlineLevel="0" collapsed="false">
      <c r="A8361" s="25" t="s">
        <v>8624</v>
      </c>
      <c r="B8361" s="25" t="s">
        <v>102</v>
      </c>
      <c r="C8361" s="25" t="s">
        <v>111</v>
      </c>
      <c r="D8361" s="25" t="s">
        <v>116</v>
      </c>
      <c r="E8361" s="25" t="s">
        <v>636</v>
      </c>
      <c r="F8361" s="25" t="s">
        <v>267</v>
      </c>
      <c r="G8361" s="26" t="n">
        <v>405.59</v>
      </c>
      <c r="H8361" s="27" t="n">
        <v>1179</v>
      </c>
      <c r="I8361" s="25" t="s">
        <v>637</v>
      </c>
      <c r="J8361" s="25" t="s">
        <v>266</v>
      </c>
      <c r="K8361" s="25" t="n">
        <v>1987</v>
      </c>
      <c r="L8361" s="25" t="s">
        <v>1834</v>
      </c>
      <c r="M8361" s="25" t="s">
        <v>171</v>
      </c>
      <c r="N8361" s="28" t="n">
        <v>4821</v>
      </c>
      <c r="O8361" s="25" t="s">
        <v>54</v>
      </c>
      <c r="P8361" s="29" t="n">
        <v>42946</v>
      </c>
      <c r="Q8361" s="29" t="n">
        <v>42947</v>
      </c>
      <c r="R8361" s="28" t="n">
        <v>4913</v>
      </c>
      <c r="S8361" s="28" t="n">
        <f aca="false">IF(O8361="Won",R8361,IF(O8361="Lost",0,N8361))</f>
        <v>4913</v>
      </c>
      <c r="T8361" s="30" t="n">
        <f aca="false">IF(AND(P8361&lt;&gt;"",Q8361&lt;&gt;""),Q8361-P8361,"")</f>
        <v>1</v>
      </c>
      <c r="U8361" s="30" t="str">
        <f aca="false">IF(AND(O8361="Engaging",P8361&lt;&gt;""),'Leia-me'!$B$5-P8361,"")</f>
        <v/>
      </c>
      <c r="V8361" s="25" t="str">
        <f aca="false">IF(O8361&lt;&gt;"Engaging","",IF(U8361&lt;='Leia-me'!$B$6,"Saudável",IF(U8361&lt;='Leia-me'!$B$7,"Esfriando",IF(U8361&lt;='Leia-me'!$B$8,"Última chance","Zumbi"))))</f>
        <v/>
      </c>
      <c r="W8361" s="25" t="n">
        <f aca="false">IF(O8361="Won",1,IF(O8361="Lost",0,""))</f>
        <v>1</v>
      </c>
      <c r="X8361" s="25" t="s">
        <v>1835</v>
      </c>
      <c r="Y8361" s="25" t="str">
        <f aca="false">IF(E8361="","Sim","")</f>
        <v/>
      </c>
    </row>
    <row r="8362" customFormat="false" ht="15" hidden="false" customHeight="false" outlineLevel="0" collapsed="false">
      <c r="A8362" s="25" t="s">
        <v>8625</v>
      </c>
      <c r="B8362" s="25" t="s">
        <v>102</v>
      </c>
      <c r="C8362" s="25" t="s">
        <v>111</v>
      </c>
      <c r="D8362" s="25" t="s">
        <v>116</v>
      </c>
      <c r="E8362" s="25" t="s">
        <v>868</v>
      </c>
      <c r="F8362" s="25" t="s">
        <v>168</v>
      </c>
      <c r="G8362" s="26" t="n">
        <v>2952.73</v>
      </c>
      <c r="H8362" s="27" t="n">
        <v>5107</v>
      </c>
      <c r="I8362" s="25" t="s">
        <v>147</v>
      </c>
      <c r="K8362" s="25" t="n">
        <v>2000</v>
      </c>
      <c r="L8362" s="25" t="s">
        <v>170</v>
      </c>
      <c r="M8362" s="25" t="s">
        <v>171</v>
      </c>
      <c r="N8362" s="28" t="n">
        <v>1096</v>
      </c>
      <c r="O8362" s="25" t="s">
        <v>54</v>
      </c>
      <c r="P8362" s="29" t="n">
        <v>42948</v>
      </c>
      <c r="Q8362" s="29" t="n">
        <v>42955</v>
      </c>
      <c r="R8362" s="28" t="n">
        <v>1143</v>
      </c>
      <c r="S8362" s="28" t="n">
        <f aca="false">IF(O8362="Won",R8362,IF(O8362="Lost",0,N8362))</f>
        <v>1143</v>
      </c>
      <c r="T8362" s="30" t="n">
        <f aca="false">IF(AND(P8362&lt;&gt;"",Q8362&lt;&gt;""),Q8362-P8362,"")</f>
        <v>7</v>
      </c>
      <c r="U8362" s="30" t="str">
        <f aca="false">IF(AND(O8362="Engaging",P8362&lt;&gt;""),'Leia-me'!$B$5-P8362,"")</f>
        <v/>
      </c>
      <c r="V8362" s="25" t="str">
        <f aca="false">IF(O8362&lt;&gt;"Engaging","",IF(U8362&lt;='Leia-me'!$B$6,"Saudável",IF(U8362&lt;='Leia-me'!$B$7,"Esfriando",IF(U8362&lt;='Leia-me'!$B$8,"Última chance","Zumbi"))))</f>
        <v/>
      </c>
      <c r="W8362" s="25" t="n">
        <f aca="false">IF(O8362="Won",1,IF(O8362="Lost",0,""))</f>
        <v>1</v>
      </c>
      <c r="Y8362" s="25" t="str">
        <f aca="false">IF(E8362="","Sim","")</f>
        <v/>
      </c>
    </row>
    <row r="8363" customFormat="false" ht="15" hidden="false" customHeight="false" outlineLevel="0" collapsed="false">
      <c r="A8363" s="25" t="s">
        <v>8626</v>
      </c>
      <c r="B8363" s="25" t="s">
        <v>102</v>
      </c>
      <c r="C8363" s="25" t="s">
        <v>111</v>
      </c>
      <c r="D8363" s="25" t="s">
        <v>116</v>
      </c>
      <c r="E8363" s="25" t="s">
        <v>633</v>
      </c>
      <c r="F8363" s="25" t="s">
        <v>211</v>
      </c>
      <c r="G8363" s="26" t="n">
        <v>1388.67</v>
      </c>
      <c r="H8363" s="27" t="n">
        <v>3583</v>
      </c>
      <c r="I8363" s="25" t="s">
        <v>147</v>
      </c>
      <c r="K8363" s="25" t="n">
        <v>1989</v>
      </c>
      <c r="L8363" s="25" t="s">
        <v>178</v>
      </c>
      <c r="M8363" s="25" t="s">
        <v>171</v>
      </c>
      <c r="N8363" s="28" t="n">
        <v>5482</v>
      </c>
      <c r="O8363" s="25" t="s">
        <v>54</v>
      </c>
      <c r="P8363" s="29" t="n">
        <v>42948</v>
      </c>
      <c r="Q8363" s="29" t="n">
        <v>43045</v>
      </c>
      <c r="R8363" s="28" t="n">
        <v>4434</v>
      </c>
      <c r="S8363" s="28" t="n">
        <f aca="false">IF(O8363="Won",R8363,IF(O8363="Lost",0,N8363))</f>
        <v>4434</v>
      </c>
      <c r="T8363" s="30" t="n">
        <f aca="false">IF(AND(P8363&lt;&gt;"",Q8363&lt;&gt;""),Q8363-P8363,"")</f>
        <v>97</v>
      </c>
      <c r="U8363" s="30" t="str">
        <f aca="false">IF(AND(O8363="Engaging",P8363&lt;&gt;""),'Leia-me'!$B$5-P8363,"")</f>
        <v/>
      </c>
      <c r="V8363" s="25" t="str">
        <f aca="false">IF(O8363&lt;&gt;"Engaging","",IF(U8363&lt;='Leia-me'!$B$6,"Saudável",IF(U8363&lt;='Leia-me'!$B$7,"Esfriando",IF(U8363&lt;='Leia-me'!$B$8,"Última chance","Zumbi"))))</f>
        <v/>
      </c>
      <c r="W8363" s="25" t="n">
        <f aca="false">IF(O8363="Won",1,IF(O8363="Lost",0,""))</f>
        <v>1</v>
      </c>
      <c r="Y8363" s="25" t="str">
        <f aca="false">IF(E8363="","Sim","")</f>
        <v/>
      </c>
    </row>
    <row r="8364" customFormat="false" ht="15" hidden="false" customHeight="false" outlineLevel="0" collapsed="false">
      <c r="A8364" s="25" t="s">
        <v>8627</v>
      </c>
      <c r="B8364" s="25" t="s">
        <v>102</v>
      </c>
      <c r="C8364" s="25" t="s">
        <v>111</v>
      </c>
      <c r="D8364" s="25" t="s">
        <v>116</v>
      </c>
      <c r="E8364" s="25" t="s">
        <v>633</v>
      </c>
      <c r="F8364" s="25" t="s">
        <v>211</v>
      </c>
      <c r="G8364" s="26" t="n">
        <v>1388.67</v>
      </c>
      <c r="H8364" s="27" t="n">
        <v>3583</v>
      </c>
      <c r="I8364" s="25" t="s">
        <v>147</v>
      </c>
      <c r="K8364" s="25" t="n">
        <v>1989</v>
      </c>
      <c r="L8364" s="25" t="s">
        <v>160</v>
      </c>
      <c r="M8364" s="25" t="s">
        <v>149</v>
      </c>
      <c r="N8364" s="28" t="n">
        <v>3393</v>
      </c>
      <c r="O8364" s="25" t="s">
        <v>54</v>
      </c>
      <c r="P8364" s="29" t="n">
        <v>42955</v>
      </c>
      <c r="Q8364" s="29" t="n">
        <v>43045</v>
      </c>
      <c r="R8364" s="28" t="n">
        <v>3415</v>
      </c>
      <c r="S8364" s="28" t="n">
        <f aca="false">IF(O8364="Won",R8364,IF(O8364="Lost",0,N8364))</f>
        <v>3415</v>
      </c>
      <c r="T8364" s="30" t="n">
        <f aca="false">IF(AND(P8364&lt;&gt;"",Q8364&lt;&gt;""),Q8364-P8364,"")</f>
        <v>90</v>
      </c>
      <c r="U8364" s="30" t="str">
        <f aca="false">IF(AND(O8364="Engaging",P8364&lt;&gt;""),'Leia-me'!$B$5-P8364,"")</f>
        <v/>
      </c>
      <c r="V8364" s="25" t="str">
        <f aca="false">IF(O8364&lt;&gt;"Engaging","",IF(U8364&lt;='Leia-me'!$B$6,"Saudável",IF(U8364&lt;='Leia-me'!$B$7,"Esfriando",IF(U8364&lt;='Leia-me'!$B$8,"Última chance","Zumbi"))))</f>
        <v/>
      </c>
      <c r="W8364" s="25" t="n">
        <f aca="false">IF(O8364="Won",1,IF(O8364="Lost",0,""))</f>
        <v>1</v>
      </c>
      <c r="Y8364" s="25" t="str">
        <f aca="false">IF(E8364="","Sim","")</f>
        <v/>
      </c>
    </row>
    <row r="8365" customFormat="false" ht="15" hidden="false" customHeight="false" outlineLevel="0" collapsed="false">
      <c r="A8365" s="25" t="s">
        <v>8628</v>
      </c>
      <c r="B8365" s="25" t="s">
        <v>102</v>
      </c>
      <c r="C8365" s="25" t="s">
        <v>111</v>
      </c>
      <c r="D8365" s="25" t="s">
        <v>116</v>
      </c>
      <c r="E8365" s="25" t="s">
        <v>419</v>
      </c>
      <c r="F8365" s="25" t="s">
        <v>146</v>
      </c>
      <c r="G8365" s="26" t="n">
        <v>2741.37</v>
      </c>
      <c r="H8365" s="27" t="n">
        <v>9226</v>
      </c>
      <c r="I8365" s="25" t="s">
        <v>147</v>
      </c>
      <c r="K8365" s="25" t="n">
        <v>1985</v>
      </c>
      <c r="L8365" s="25" t="s">
        <v>170</v>
      </c>
      <c r="M8365" s="25" t="s">
        <v>171</v>
      </c>
      <c r="N8365" s="28" t="n">
        <v>1096</v>
      </c>
      <c r="O8365" s="25" t="s">
        <v>55</v>
      </c>
      <c r="P8365" s="29" t="n">
        <v>42956</v>
      </c>
      <c r="Q8365" s="29" t="n">
        <v>42967</v>
      </c>
      <c r="R8365" s="28" t="n">
        <v>0</v>
      </c>
      <c r="S8365" s="28" t="n">
        <f aca="false">IF(O8365="Won",R8365,IF(O8365="Lost",0,N8365))</f>
        <v>0</v>
      </c>
      <c r="T8365" s="30" t="n">
        <f aca="false">IF(AND(P8365&lt;&gt;"",Q8365&lt;&gt;""),Q8365-P8365,"")</f>
        <v>11</v>
      </c>
      <c r="U8365" s="30" t="str">
        <f aca="false">IF(AND(O8365="Engaging",P8365&lt;&gt;""),'Leia-me'!$B$5-P8365,"")</f>
        <v/>
      </c>
      <c r="V8365" s="25" t="str">
        <f aca="false">IF(O8365&lt;&gt;"Engaging","",IF(U8365&lt;='Leia-me'!$B$6,"Saudável",IF(U8365&lt;='Leia-me'!$B$7,"Esfriando",IF(U8365&lt;='Leia-me'!$B$8,"Última chance","Zumbi"))))</f>
        <v/>
      </c>
      <c r="W8365" s="25" t="n">
        <f aca="false">IF(O8365="Won",1,IF(O8365="Lost",0,""))</f>
        <v>0</v>
      </c>
      <c r="Y8365" s="25" t="str">
        <f aca="false">IF(E8365="","Sim","")</f>
        <v/>
      </c>
    </row>
    <row r="8366" customFormat="false" ht="15" hidden="false" customHeight="false" outlineLevel="0" collapsed="false">
      <c r="A8366" s="25" t="s">
        <v>8629</v>
      </c>
      <c r="B8366" s="25" t="s">
        <v>102</v>
      </c>
      <c r="C8366" s="25" t="s">
        <v>111</v>
      </c>
      <c r="D8366" s="25" t="s">
        <v>116</v>
      </c>
      <c r="E8366" s="25" t="s">
        <v>1158</v>
      </c>
      <c r="F8366" s="25" t="s">
        <v>185</v>
      </c>
      <c r="G8366" s="26" t="n">
        <v>7708.38</v>
      </c>
      <c r="H8366" s="27" t="n">
        <v>13756</v>
      </c>
      <c r="I8366" s="25" t="s">
        <v>147</v>
      </c>
      <c r="K8366" s="25" t="n">
        <v>1980</v>
      </c>
      <c r="L8366" s="25" t="s">
        <v>170</v>
      </c>
      <c r="M8366" s="25" t="s">
        <v>171</v>
      </c>
      <c r="N8366" s="28" t="n">
        <v>1096</v>
      </c>
      <c r="O8366" s="25" t="s">
        <v>54</v>
      </c>
      <c r="P8366" s="29" t="n">
        <v>42956</v>
      </c>
      <c r="Q8366" s="29" t="n">
        <v>42957</v>
      </c>
      <c r="R8366" s="28" t="n">
        <v>1102</v>
      </c>
      <c r="S8366" s="28" t="n">
        <f aca="false">IF(O8366="Won",R8366,IF(O8366="Lost",0,N8366))</f>
        <v>1102</v>
      </c>
      <c r="T8366" s="30" t="n">
        <f aca="false">IF(AND(P8366&lt;&gt;"",Q8366&lt;&gt;""),Q8366-P8366,"")</f>
        <v>1</v>
      </c>
      <c r="U8366" s="30" t="str">
        <f aca="false">IF(AND(O8366="Engaging",P8366&lt;&gt;""),'Leia-me'!$B$5-P8366,"")</f>
        <v/>
      </c>
      <c r="V8366" s="25" t="str">
        <f aca="false">IF(O8366&lt;&gt;"Engaging","",IF(U8366&lt;='Leia-me'!$B$6,"Saudável",IF(U8366&lt;='Leia-me'!$B$7,"Esfriando",IF(U8366&lt;='Leia-me'!$B$8,"Última chance","Zumbi"))))</f>
        <v/>
      </c>
      <c r="W8366" s="25" t="n">
        <f aca="false">IF(O8366="Won",1,IF(O8366="Lost",0,""))</f>
        <v>1</v>
      </c>
      <c r="Y8366" s="25" t="str">
        <f aca="false">IF(E8366="","Sim","")</f>
        <v/>
      </c>
    </row>
    <row r="8367" customFormat="false" ht="15" hidden="false" customHeight="false" outlineLevel="0" collapsed="false">
      <c r="A8367" s="25" t="s">
        <v>8630</v>
      </c>
      <c r="B8367" s="25" t="s">
        <v>102</v>
      </c>
      <c r="C8367" s="25" t="s">
        <v>111</v>
      </c>
      <c r="D8367" s="25" t="s">
        <v>116</v>
      </c>
      <c r="E8367" s="25" t="s">
        <v>494</v>
      </c>
      <c r="F8367" s="25" t="s">
        <v>192</v>
      </c>
      <c r="G8367" s="26" t="n">
        <v>11698.03</v>
      </c>
      <c r="H8367" s="27" t="n">
        <v>34288</v>
      </c>
      <c r="I8367" s="25" t="s">
        <v>147</v>
      </c>
      <c r="K8367" s="25" t="n">
        <v>1982</v>
      </c>
      <c r="L8367" s="25" t="s">
        <v>148</v>
      </c>
      <c r="M8367" s="25" t="s">
        <v>149</v>
      </c>
      <c r="N8367" s="28" t="n">
        <v>55</v>
      </c>
      <c r="O8367" s="25" t="s">
        <v>54</v>
      </c>
      <c r="P8367" s="29" t="n">
        <v>42956</v>
      </c>
      <c r="Q8367" s="29" t="n">
        <v>43073</v>
      </c>
      <c r="R8367" s="28" t="n">
        <v>67</v>
      </c>
      <c r="S8367" s="28" t="n">
        <f aca="false">IF(O8367="Won",R8367,IF(O8367="Lost",0,N8367))</f>
        <v>67</v>
      </c>
      <c r="T8367" s="30" t="n">
        <f aca="false">IF(AND(P8367&lt;&gt;"",Q8367&lt;&gt;""),Q8367-P8367,"")</f>
        <v>117</v>
      </c>
      <c r="U8367" s="30" t="str">
        <f aca="false">IF(AND(O8367="Engaging",P8367&lt;&gt;""),'Leia-me'!$B$5-P8367,"")</f>
        <v/>
      </c>
      <c r="V8367" s="25" t="str">
        <f aca="false">IF(O8367&lt;&gt;"Engaging","",IF(U8367&lt;='Leia-me'!$B$6,"Saudável",IF(U8367&lt;='Leia-me'!$B$7,"Esfriando",IF(U8367&lt;='Leia-me'!$B$8,"Última chance","Zumbi"))))</f>
        <v/>
      </c>
      <c r="W8367" s="25" t="n">
        <f aca="false">IF(O8367="Won",1,IF(O8367="Lost",0,""))</f>
        <v>1</v>
      </c>
      <c r="Y8367" s="25" t="str">
        <f aca="false">IF(E8367="","Sim","")</f>
        <v/>
      </c>
    </row>
    <row r="8368" customFormat="false" ht="15" hidden="false" customHeight="false" outlineLevel="0" collapsed="false">
      <c r="A8368" s="25" t="s">
        <v>8631</v>
      </c>
      <c r="B8368" s="25" t="s">
        <v>102</v>
      </c>
      <c r="C8368" s="25" t="s">
        <v>111</v>
      </c>
      <c r="D8368" s="25" t="s">
        <v>116</v>
      </c>
      <c r="E8368" s="25" t="s">
        <v>199</v>
      </c>
      <c r="F8368" s="25" t="s">
        <v>177</v>
      </c>
      <c r="G8368" s="26" t="n">
        <v>52.5</v>
      </c>
      <c r="H8368" s="27" t="n">
        <v>165</v>
      </c>
      <c r="I8368" s="25" t="s">
        <v>147</v>
      </c>
      <c r="K8368" s="25" t="n">
        <v>2008</v>
      </c>
      <c r="L8368" s="25" t="s">
        <v>148</v>
      </c>
      <c r="M8368" s="25" t="s">
        <v>149</v>
      </c>
      <c r="N8368" s="28" t="n">
        <v>55</v>
      </c>
      <c r="O8368" s="25" t="s">
        <v>55</v>
      </c>
      <c r="P8368" s="29" t="n">
        <v>42957</v>
      </c>
      <c r="Q8368" s="29" t="n">
        <v>43046</v>
      </c>
      <c r="R8368" s="28" t="n">
        <v>0</v>
      </c>
      <c r="S8368" s="28" t="n">
        <f aca="false">IF(O8368="Won",R8368,IF(O8368="Lost",0,N8368))</f>
        <v>0</v>
      </c>
      <c r="T8368" s="30" t="n">
        <f aca="false">IF(AND(P8368&lt;&gt;"",Q8368&lt;&gt;""),Q8368-P8368,"")</f>
        <v>89</v>
      </c>
      <c r="U8368" s="30" t="str">
        <f aca="false">IF(AND(O8368="Engaging",P8368&lt;&gt;""),'Leia-me'!$B$5-P8368,"")</f>
        <v/>
      </c>
      <c r="V8368" s="25" t="str">
        <f aca="false">IF(O8368&lt;&gt;"Engaging","",IF(U8368&lt;='Leia-me'!$B$6,"Saudável",IF(U8368&lt;='Leia-me'!$B$7,"Esfriando",IF(U8368&lt;='Leia-me'!$B$8,"Última chance","Zumbi"))))</f>
        <v/>
      </c>
      <c r="W8368" s="25" t="n">
        <f aca="false">IF(O8368="Won",1,IF(O8368="Lost",0,""))</f>
        <v>0</v>
      </c>
      <c r="Y8368" s="25" t="str">
        <f aca="false">IF(E8368="","Sim","")</f>
        <v/>
      </c>
    </row>
    <row r="8369" customFormat="false" ht="15" hidden="false" customHeight="false" outlineLevel="0" collapsed="false">
      <c r="A8369" s="25" t="s">
        <v>8632</v>
      </c>
      <c r="B8369" s="25" t="s">
        <v>102</v>
      </c>
      <c r="C8369" s="25" t="s">
        <v>111</v>
      </c>
      <c r="D8369" s="25" t="s">
        <v>116</v>
      </c>
      <c r="E8369" s="25" t="s">
        <v>417</v>
      </c>
      <c r="F8369" s="25" t="s">
        <v>211</v>
      </c>
      <c r="G8369" s="26" t="n">
        <v>223.8</v>
      </c>
      <c r="H8369" s="27" t="n">
        <v>299</v>
      </c>
      <c r="I8369" s="25" t="s">
        <v>147</v>
      </c>
      <c r="K8369" s="25" t="n">
        <v>2003</v>
      </c>
      <c r="L8369" s="25" t="s">
        <v>148</v>
      </c>
      <c r="M8369" s="25" t="s">
        <v>149</v>
      </c>
      <c r="N8369" s="28" t="n">
        <v>55</v>
      </c>
      <c r="O8369" s="25" t="s">
        <v>55</v>
      </c>
      <c r="P8369" s="29" t="n">
        <v>42957</v>
      </c>
      <c r="Q8369" s="29" t="n">
        <v>43042</v>
      </c>
      <c r="R8369" s="28" t="n">
        <v>0</v>
      </c>
      <c r="S8369" s="28" t="n">
        <f aca="false">IF(O8369="Won",R8369,IF(O8369="Lost",0,N8369))</f>
        <v>0</v>
      </c>
      <c r="T8369" s="30" t="n">
        <f aca="false">IF(AND(P8369&lt;&gt;"",Q8369&lt;&gt;""),Q8369-P8369,"")</f>
        <v>85</v>
      </c>
      <c r="U8369" s="30" t="str">
        <f aca="false">IF(AND(O8369="Engaging",P8369&lt;&gt;""),'Leia-me'!$B$5-P8369,"")</f>
        <v/>
      </c>
      <c r="V8369" s="25" t="str">
        <f aca="false">IF(O8369&lt;&gt;"Engaging","",IF(U8369&lt;='Leia-me'!$B$6,"Saudável",IF(U8369&lt;='Leia-me'!$B$7,"Esfriando",IF(U8369&lt;='Leia-me'!$B$8,"Última chance","Zumbi"))))</f>
        <v/>
      </c>
      <c r="W8369" s="25" t="n">
        <f aca="false">IF(O8369="Won",1,IF(O8369="Lost",0,""))</f>
        <v>0</v>
      </c>
      <c r="Y8369" s="25" t="str">
        <f aca="false">IF(E8369="","Sim","")</f>
        <v/>
      </c>
    </row>
    <row r="8370" customFormat="false" ht="15" hidden="false" customHeight="false" outlineLevel="0" collapsed="false">
      <c r="A8370" s="25" t="s">
        <v>8633</v>
      </c>
      <c r="B8370" s="25" t="s">
        <v>102</v>
      </c>
      <c r="C8370" s="25" t="s">
        <v>111</v>
      </c>
      <c r="D8370" s="25" t="s">
        <v>116</v>
      </c>
      <c r="G8370" s="31"/>
      <c r="H8370" s="32"/>
      <c r="L8370" s="25" t="s">
        <v>186</v>
      </c>
      <c r="M8370" s="25" t="s">
        <v>171</v>
      </c>
      <c r="N8370" s="28" t="n">
        <v>550</v>
      </c>
      <c r="O8370" s="25" t="s">
        <v>56</v>
      </c>
      <c r="P8370" s="29" t="n">
        <v>42958</v>
      </c>
      <c r="Q8370" s="33"/>
      <c r="R8370" s="34"/>
      <c r="S8370" s="28" t="n">
        <f aca="false">IF(O8370="Won",R8370,IF(O8370="Lost",0,N8370))</f>
        <v>550</v>
      </c>
      <c r="T8370" s="30" t="str">
        <f aca="false">IF(AND(P8370&lt;&gt;"",Q8370&lt;&gt;""),Q8370-P8370,"")</f>
        <v/>
      </c>
      <c r="U8370" s="30" t="n">
        <f aca="false">IF(AND(O8370="Engaging",P8370&lt;&gt;""),'Leia-me'!$B$5-P8370,"")</f>
        <v>142</v>
      </c>
      <c r="V8370" s="25" t="str">
        <f aca="false">IF(O8370&lt;&gt;"Engaging","",IF(U8370&lt;='Leia-me'!$B$6,"Saudável",IF(U8370&lt;='Leia-me'!$B$7,"Esfriando",IF(U8370&lt;='Leia-me'!$B$8,"Última chance","Zumbi"))))</f>
        <v>Zumbi</v>
      </c>
      <c r="W8370" s="25" t="str">
        <f aca="false">IF(O8370="Won",1,IF(O8370="Lost",0,""))</f>
        <v/>
      </c>
      <c r="Y8370" s="25" t="str">
        <f aca="false">IF(E8370="","Sim","")</f>
        <v>Sim</v>
      </c>
    </row>
    <row r="8371" customFormat="false" ht="15" hidden="false" customHeight="false" outlineLevel="0" collapsed="false">
      <c r="A8371" s="25" t="s">
        <v>8634</v>
      </c>
      <c r="B8371" s="25" t="s">
        <v>102</v>
      </c>
      <c r="C8371" s="25" t="s">
        <v>111</v>
      </c>
      <c r="D8371" s="25" t="s">
        <v>116</v>
      </c>
      <c r="G8371" s="31"/>
      <c r="H8371" s="32"/>
      <c r="L8371" s="25" t="s">
        <v>170</v>
      </c>
      <c r="M8371" s="25" t="s">
        <v>171</v>
      </c>
      <c r="N8371" s="28" t="n">
        <v>1096</v>
      </c>
      <c r="O8371" s="25" t="s">
        <v>56</v>
      </c>
      <c r="P8371" s="29" t="n">
        <v>42959</v>
      </c>
      <c r="Q8371" s="33"/>
      <c r="R8371" s="34"/>
      <c r="S8371" s="28" t="n">
        <f aca="false">IF(O8371="Won",R8371,IF(O8371="Lost",0,N8371))</f>
        <v>1096</v>
      </c>
      <c r="T8371" s="30" t="str">
        <f aca="false">IF(AND(P8371&lt;&gt;"",Q8371&lt;&gt;""),Q8371-P8371,"")</f>
        <v/>
      </c>
      <c r="U8371" s="30" t="n">
        <f aca="false">IF(AND(O8371="Engaging",P8371&lt;&gt;""),'Leia-me'!$B$5-P8371,"")</f>
        <v>141</v>
      </c>
      <c r="V8371" s="25" t="str">
        <f aca="false">IF(O8371&lt;&gt;"Engaging","",IF(U8371&lt;='Leia-me'!$B$6,"Saudável",IF(U8371&lt;='Leia-me'!$B$7,"Esfriando",IF(U8371&lt;='Leia-me'!$B$8,"Última chance","Zumbi"))))</f>
        <v>Zumbi</v>
      </c>
      <c r="W8371" s="25" t="str">
        <f aca="false">IF(O8371="Won",1,IF(O8371="Lost",0,""))</f>
        <v/>
      </c>
      <c r="Y8371" s="25" t="str">
        <f aca="false">IF(E8371="","Sim","")</f>
        <v>Sim</v>
      </c>
    </row>
    <row r="8372" customFormat="false" ht="15" hidden="false" customHeight="false" outlineLevel="0" collapsed="false">
      <c r="A8372" s="25" t="s">
        <v>8635</v>
      </c>
      <c r="B8372" s="25" t="s">
        <v>102</v>
      </c>
      <c r="C8372" s="25" t="s">
        <v>111</v>
      </c>
      <c r="D8372" s="25" t="s">
        <v>116</v>
      </c>
      <c r="E8372" s="25" t="s">
        <v>195</v>
      </c>
      <c r="F8372" s="25" t="s">
        <v>185</v>
      </c>
      <c r="G8372" s="26" t="n">
        <v>8170.38</v>
      </c>
      <c r="H8372" s="27" t="n">
        <v>16499</v>
      </c>
      <c r="I8372" s="25" t="s">
        <v>196</v>
      </c>
      <c r="K8372" s="25" t="n">
        <v>1997</v>
      </c>
      <c r="L8372" s="25" t="s">
        <v>186</v>
      </c>
      <c r="M8372" s="25" t="s">
        <v>171</v>
      </c>
      <c r="N8372" s="28" t="n">
        <v>550</v>
      </c>
      <c r="O8372" s="25" t="s">
        <v>54</v>
      </c>
      <c r="P8372" s="29" t="n">
        <v>42959</v>
      </c>
      <c r="Q8372" s="29" t="n">
        <v>43000</v>
      </c>
      <c r="R8372" s="28" t="n">
        <v>559</v>
      </c>
      <c r="S8372" s="28" t="n">
        <f aca="false">IF(O8372="Won",R8372,IF(O8372="Lost",0,N8372))</f>
        <v>559</v>
      </c>
      <c r="T8372" s="30" t="n">
        <f aca="false">IF(AND(P8372&lt;&gt;"",Q8372&lt;&gt;""),Q8372-P8372,"")</f>
        <v>41</v>
      </c>
      <c r="U8372" s="30" t="str">
        <f aca="false">IF(AND(O8372="Engaging",P8372&lt;&gt;""),'Leia-me'!$B$5-P8372,"")</f>
        <v/>
      </c>
      <c r="V8372" s="25" t="str">
        <f aca="false">IF(O8372&lt;&gt;"Engaging","",IF(U8372&lt;='Leia-me'!$B$6,"Saudável",IF(U8372&lt;='Leia-me'!$B$7,"Esfriando",IF(U8372&lt;='Leia-me'!$B$8,"Última chance","Zumbi"))))</f>
        <v/>
      </c>
      <c r="W8372" s="25" t="n">
        <f aca="false">IF(O8372="Won",1,IF(O8372="Lost",0,""))</f>
        <v>1</v>
      </c>
      <c r="Y8372" s="25" t="str">
        <f aca="false">IF(E8372="","Sim","")</f>
        <v/>
      </c>
    </row>
    <row r="8373" customFormat="false" ht="15" hidden="false" customHeight="false" outlineLevel="0" collapsed="false">
      <c r="A8373" s="25" t="s">
        <v>8636</v>
      </c>
      <c r="B8373" s="25" t="s">
        <v>102</v>
      </c>
      <c r="C8373" s="25" t="s">
        <v>111</v>
      </c>
      <c r="D8373" s="25" t="s">
        <v>116</v>
      </c>
      <c r="G8373" s="31"/>
      <c r="H8373" s="32"/>
      <c r="L8373" s="25" t="s">
        <v>148</v>
      </c>
      <c r="M8373" s="25" t="s">
        <v>149</v>
      </c>
      <c r="N8373" s="28" t="n">
        <v>55</v>
      </c>
      <c r="O8373" s="25" t="s">
        <v>56</v>
      </c>
      <c r="P8373" s="29" t="n">
        <v>42960</v>
      </c>
      <c r="Q8373" s="33"/>
      <c r="R8373" s="34"/>
      <c r="S8373" s="28" t="n">
        <f aca="false">IF(O8373="Won",R8373,IF(O8373="Lost",0,N8373))</f>
        <v>55</v>
      </c>
      <c r="T8373" s="30" t="str">
        <f aca="false">IF(AND(P8373&lt;&gt;"",Q8373&lt;&gt;""),Q8373-P8373,"")</f>
        <v/>
      </c>
      <c r="U8373" s="30" t="n">
        <f aca="false">IF(AND(O8373="Engaging",P8373&lt;&gt;""),'Leia-me'!$B$5-P8373,"")</f>
        <v>140</v>
      </c>
      <c r="V8373" s="25" t="str">
        <f aca="false">IF(O8373&lt;&gt;"Engaging","",IF(U8373&lt;='Leia-me'!$B$6,"Saudável",IF(U8373&lt;='Leia-me'!$B$7,"Esfriando",IF(U8373&lt;='Leia-me'!$B$8,"Última chance","Zumbi"))))</f>
        <v>Zumbi</v>
      </c>
      <c r="W8373" s="25" t="str">
        <f aca="false">IF(O8373="Won",1,IF(O8373="Lost",0,""))</f>
        <v/>
      </c>
      <c r="Y8373" s="25" t="str">
        <f aca="false">IF(E8373="","Sim","")</f>
        <v>Sim</v>
      </c>
    </row>
    <row r="8374" customFormat="false" ht="15" hidden="false" customHeight="false" outlineLevel="0" collapsed="false">
      <c r="A8374" s="25" t="s">
        <v>8637</v>
      </c>
      <c r="B8374" s="25" t="s">
        <v>102</v>
      </c>
      <c r="C8374" s="25" t="s">
        <v>111</v>
      </c>
      <c r="D8374" s="25" t="s">
        <v>116</v>
      </c>
      <c r="E8374" s="25" t="s">
        <v>3075</v>
      </c>
      <c r="F8374" s="25" t="s">
        <v>165</v>
      </c>
      <c r="G8374" s="26" t="n">
        <v>4269.9</v>
      </c>
      <c r="H8374" s="27" t="n">
        <v>6472</v>
      </c>
      <c r="I8374" s="25" t="s">
        <v>147</v>
      </c>
      <c r="J8374" s="25" t="s">
        <v>1347</v>
      </c>
      <c r="K8374" s="25" t="n">
        <v>1993</v>
      </c>
      <c r="L8374" s="25" t="s">
        <v>170</v>
      </c>
      <c r="M8374" s="25" t="s">
        <v>171</v>
      </c>
      <c r="N8374" s="28" t="n">
        <v>1096</v>
      </c>
      <c r="O8374" s="25" t="s">
        <v>54</v>
      </c>
      <c r="P8374" s="29" t="n">
        <v>42960</v>
      </c>
      <c r="Q8374" s="29" t="n">
        <v>42971</v>
      </c>
      <c r="R8374" s="28" t="n">
        <v>1130</v>
      </c>
      <c r="S8374" s="28" t="n">
        <f aca="false">IF(O8374="Won",R8374,IF(O8374="Lost",0,N8374))</f>
        <v>1130</v>
      </c>
      <c r="T8374" s="30" t="n">
        <f aca="false">IF(AND(P8374&lt;&gt;"",Q8374&lt;&gt;""),Q8374-P8374,"")</f>
        <v>11</v>
      </c>
      <c r="U8374" s="30" t="str">
        <f aca="false">IF(AND(O8374="Engaging",P8374&lt;&gt;""),'Leia-me'!$B$5-P8374,"")</f>
        <v/>
      </c>
      <c r="V8374" s="25" t="str">
        <f aca="false">IF(O8374&lt;&gt;"Engaging","",IF(U8374&lt;='Leia-me'!$B$6,"Saudável",IF(U8374&lt;='Leia-me'!$B$7,"Esfriando",IF(U8374&lt;='Leia-me'!$B$8,"Última chance","Zumbi"))))</f>
        <v/>
      </c>
      <c r="W8374" s="25" t="n">
        <f aca="false">IF(O8374="Won",1,IF(O8374="Lost",0,""))</f>
        <v>1</v>
      </c>
      <c r="Y8374" s="25" t="str">
        <f aca="false">IF(E8374="","Sim","")</f>
        <v/>
      </c>
    </row>
    <row r="8375" customFormat="false" ht="15" hidden="false" customHeight="false" outlineLevel="0" collapsed="false">
      <c r="A8375" s="25" t="s">
        <v>8638</v>
      </c>
      <c r="B8375" s="25" t="s">
        <v>102</v>
      </c>
      <c r="C8375" s="25" t="s">
        <v>111</v>
      </c>
      <c r="D8375" s="25" t="s">
        <v>116</v>
      </c>
      <c r="G8375" s="31"/>
      <c r="H8375" s="32"/>
      <c r="L8375" s="25" t="s">
        <v>1834</v>
      </c>
      <c r="M8375" s="25" t="s">
        <v>171</v>
      </c>
      <c r="N8375" s="28" t="n">
        <v>4821</v>
      </c>
      <c r="O8375" s="25" t="s">
        <v>56</v>
      </c>
      <c r="P8375" s="29" t="n">
        <v>42961</v>
      </c>
      <c r="Q8375" s="33"/>
      <c r="R8375" s="34"/>
      <c r="S8375" s="28" t="n">
        <f aca="false">IF(O8375="Won",R8375,IF(O8375="Lost",0,N8375))</f>
        <v>4821</v>
      </c>
      <c r="T8375" s="30" t="str">
        <f aca="false">IF(AND(P8375&lt;&gt;"",Q8375&lt;&gt;""),Q8375-P8375,"")</f>
        <v/>
      </c>
      <c r="U8375" s="30" t="n">
        <f aca="false">IF(AND(O8375="Engaging",P8375&lt;&gt;""),'Leia-me'!$B$5-P8375,"")</f>
        <v>139</v>
      </c>
      <c r="V8375" s="25" t="str">
        <f aca="false">IF(O8375&lt;&gt;"Engaging","",IF(U8375&lt;='Leia-me'!$B$6,"Saudável",IF(U8375&lt;='Leia-me'!$B$7,"Esfriando",IF(U8375&lt;='Leia-me'!$B$8,"Última chance","Zumbi"))))</f>
        <v>Zumbi</v>
      </c>
      <c r="W8375" s="25" t="str">
        <f aca="false">IF(O8375="Won",1,IF(O8375="Lost",0,""))</f>
        <v/>
      </c>
      <c r="X8375" s="25" t="s">
        <v>1835</v>
      </c>
      <c r="Y8375" s="25" t="str">
        <f aca="false">IF(E8375="","Sim","")</f>
        <v>Sim</v>
      </c>
    </row>
    <row r="8376" customFormat="false" ht="15" hidden="false" customHeight="false" outlineLevel="0" collapsed="false">
      <c r="A8376" s="25" t="s">
        <v>8639</v>
      </c>
      <c r="B8376" s="25" t="s">
        <v>102</v>
      </c>
      <c r="C8376" s="25" t="s">
        <v>111</v>
      </c>
      <c r="D8376" s="25" t="s">
        <v>116</v>
      </c>
      <c r="E8376" s="25" t="s">
        <v>199</v>
      </c>
      <c r="F8376" s="25" t="s">
        <v>177</v>
      </c>
      <c r="G8376" s="26" t="n">
        <v>52.5</v>
      </c>
      <c r="H8376" s="27" t="n">
        <v>165</v>
      </c>
      <c r="I8376" s="25" t="s">
        <v>147</v>
      </c>
      <c r="K8376" s="25" t="n">
        <v>2008</v>
      </c>
      <c r="L8376" s="25" t="s">
        <v>170</v>
      </c>
      <c r="M8376" s="25" t="s">
        <v>171</v>
      </c>
      <c r="N8376" s="28" t="n">
        <v>1096</v>
      </c>
      <c r="O8376" s="25" t="s">
        <v>55</v>
      </c>
      <c r="P8376" s="29" t="n">
        <v>42961</v>
      </c>
      <c r="Q8376" s="29" t="n">
        <v>42975</v>
      </c>
      <c r="R8376" s="28" t="n">
        <v>0</v>
      </c>
      <c r="S8376" s="28" t="n">
        <f aca="false">IF(O8376="Won",R8376,IF(O8376="Lost",0,N8376))</f>
        <v>0</v>
      </c>
      <c r="T8376" s="30" t="n">
        <f aca="false">IF(AND(P8376&lt;&gt;"",Q8376&lt;&gt;""),Q8376-P8376,"")</f>
        <v>14</v>
      </c>
      <c r="U8376" s="30" t="str">
        <f aca="false">IF(AND(O8376="Engaging",P8376&lt;&gt;""),'Leia-me'!$B$5-P8376,"")</f>
        <v/>
      </c>
      <c r="V8376" s="25" t="str">
        <f aca="false">IF(O8376&lt;&gt;"Engaging","",IF(U8376&lt;='Leia-me'!$B$6,"Saudável",IF(U8376&lt;='Leia-me'!$B$7,"Esfriando",IF(U8376&lt;='Leia-me'!$B$8,"Última chance","Zumbi"))))</f>
        <v/>
      </c>
      <c r="W8376" s="25" t="n">
        <f aca="false">IF(O8376="Won",1,IF(O8376="Lost",0,""))</f>
        <v>0</v>
      </c>
      <c r="Y8376" s="25" t="str">
        <f aca="false">IF(E8376="","Sim","")</f>
        <v/>
      </c>
    </row>
    <row r="8377" customFormat="false" ht="15" hidden="false" customHeight="false" outlineLevel="0" collapsed="false">
      <c r="A8377" s="25" t="s">
        <v>8640</v>
      </c>
      <c r="B8377" s="25" t="s">
        <v>102</v>
      </c>
      <c r="C8377" s="25" t="s">
        <v>111</v>
      </c>
      <c r="D8377" s="25" t="s">
        <v>116</v>
      </c>
      <c r="E8377" s="25" t="s">
        <v>494</v>
      </c>
      <c r="F8377" s="25" t="s">
        <v>192</v>
      </c>
      <c r="G8377" s="26" t="n">
        <v>11698.03</v>
      </c>
      <c r="H8377" s="27" t="n">
        <v>34288</v>
      </c>
      <c r="I8377" s="25" t="s">
        <v>147</v>
      </c>
      <c r="K8377" s="25" t="n">
        <v>1982</v>
      </c>
      <c r="L8377" s="25" t="s">
        <v>1834</v>
      </c>
      <c r="M8377" s="25" t="s">
        <v>171</v>
      </c>
      <c r="N8377" s="28" t="n">
        <v>4821</v>
      </c>
      <c r="O8377" s="25" t="s">
        <v>54</v>
      </c>
      <c r="P8377" s="29" t="n">
        <v>42964</v>
      </c>
      <c r="Q8377" s="29" t="n">
        <v>43056</v>
      </c>
      <c r="R8377" s="28" t="n">
        <v>5316</v>
      </c>
      <c r="S8377" s="28" t="n">
        <f aca="false">IF(O8377="Won",R8377,IF(O8377="Lost",0,N8377))</f>
        <v>5316</v>
      </c>
      <c r="T8377" s="30" t="n">
        <f aca="false">IF(AND(P8377&lt;&gt;"",Q8377&lt;&gt;""),Q8377-P8377,"")</f>
        <v>92</v>
      </c>
      <c r="U8377" s="30" t="str">
        <f aca="false">IF(AND(O8377="Engaging",P8377&lt;&gt;""),'Leia-me'!$B$5-P8377,"")</f>
        <v/>
      </c>
      <c r="V8377" s="25" t="str">
        <f aca="false">IF(O8377&lt;&gt;"Engaging","",IF(U8377&lt;='Leia-me'!$B$6,"Saudável",IF(U8377&lt;='Leia-me'!$B$7,"Esfriando",IF(U8377&lt;='Leia-me'!$B$8,"Última chance","Zumbi"))))</f>
        <v/>
      </c>
      <c r="W8377" s="25" t="n">
        <f aca="false">IF(O8377="Won",1,IF(O8377="Lost",0,""))</f>
        <v>1</v>
      </c>
      <c r="X8377" s="25" t="s">
        <v>1835</v>
      </c>
      <c r="Y8377" s="25" t="str">
        <f aca="false">IF(E8377="","Sim","")</f>
        <v/>
      </c>
    </row>
    <row r="8378" customFormat="false" ht="15" hidden="false" customHeight="false" outlineLevel="0" collapsed="false">
      <c r="A8378" s="25" t="s">
        <v>8641</v>
      </c>
      <c r="B8378" s="25" t="s">
        <v>102</v>
      </c>
      <c r="C8378" s="25" t="s">
        <v>111</v>
      </c>
      <c r="D8378" s="25" t="s">
        <v>116</v>
      </c>
      <c r="E8378" s="25" t="s">
        <v>452</v>
      </c>
      <c r="F8378" s="25" t="s">
        <v>185</v>
      </c>
      <c r="G8378" s="26" t="n">
        <v>1712.68</v>
      </c>
      <c r="H8378" s="27" t="n">
        <v>3194</v>
      </c>
      <c r="I8378" s="25" t="s">
        <v>147</v>
      </c>
      <c r="J8378" s="25" t="s">
        <v>193</v>
      </c>
      <c r="K8378" s="25" t="n">
        <v>1992</v>
      </c>
      <c r="L8378" s="25" t="s">
        <v>186</v>
      </c>
      <c r="M8378" s="25" t="s">
        <v>171</v>
      </c>
      <c r="N8378" s="28" t="n">
        <v>550</v>
      </c>
      <c r="O8378" s="25" t="s">
        <v>56</v>
      </c>
      <c r="P8378" s="29" t="n">
        <v>42965</v>
      </c>
      <c r="Q8378" s="33"/>
      <c r="R8378" s="34"/>
      <c r="S8378" s="28" t="n">
        <f aca="false">IF(O8378="Won",R8378,IF(O8378="Lost",0,N8378))</f>
        <v>550</v>
      </c>
      <c r="T8378" s="30" t="str">
        <f aca="false">IF(AND(P8378&lt;&gt;"",Q8378&lt;&gt;""),Q8378-P8378,"")</f>
        <v/>
      </c>
      <c r="U8378" s="30" t="n">
        <f aca="false">IF(AND(O8378="Engaging",P8378&lt;&gt;""),'Leia-me'!$B$5-P8378,"")</f>
        <v>135</v>
      </c>
      <c r="V8378" s="25" t="str">
        <f aca="false">IF(O8378&lt;&gt;"Engaging","",IF(U8378&lt;='Leia-me'!$B$6,"Saudável",IF(U8378&lt;='Leia-me'!$B$7,"Esfriando",IF(U8378&lt;='Leia-me'!$B$8,"Última chance","Zumbi"))))</f>
        <v>Última chance</v>
      </c>
      <c r="W8378" s="25" t="str">
        <f aca="false">IF(O8378="Won",1,IF(O8378="Lost",0,""))</f>
        <v/>
      </c>
      <c r="Y8378" s="25" t="str">
        <f aca="false">IF(E8378="","Sim","")</f>
        <v/>
      </c>
    </row>
    <row r="8379" customFormat="false" ht="15" hidden="false" customHeight="false" outlineLevel="0" collapsed="false">
      <c r="A8379" s="25" t="s">
        <v>8642</v>
      </c>
      <c r="B8379" s="25" t="s">
        <v>102</v>
      </c>
      <c r="C8379" s="25" t="s">
        <v>111</v>
      </c>
      <c r="D8379" s="25" t="s">
        <v>116</v>
      </c>
      <c r="E8379" s="25" t="s">
        <v>494</v>
      </c>
      <c r="F8379" s="25" t="s">
        <v>192</v>
      </c>
      <c r="G8379" s="26" t="n">
        <v>11698.03</v>
      </c>
      <c r="H8379" s="27" t="n">
        <v>34288</v>
      </c>
      <c r="I8379" s="25" t="s">
        <v>147</v>
      </c>
      <c r="K8379" s="25" t="n">
        <v>1982</v>
      </c>
      <c r="L8379" s="25" t="s">
        <v>170</v>
      </c>
      <c r="M8379" s="25" t="s">
        <v>171</v>
      </c>
      <c r="N8379" s="28" t="n">
        <v>1096</v>
      </c>
      <c r="O8379" s="25" t="s">
        <v>56</v>
      </c>
      <c r="P8379" s="29" t="n">
        <v>42966</v>
      </c>
      <c r="Q8379" s="33"/>
      <c r="R8379" s="34"/>
      <c r="S8379" s="28" t="n">
        <f aca="false">IF(O8379="Won",R8379,IF(O8379="Lost",0,N8379))</f>
        <v>1096</v>
      </c>
      <c r="T8379" s="30" t="str">
        <f aca="false">IF(AND(P8379&lt;&gt;"",Q8379&lt;&gt;""),Q8379-P8379,"")</f>
        <v/>
      </c>
      <c r="U8379" s="30" t="n">
        <f aca="false">IF(AND(O8379="Engaging",P8379&lt;&gt;""),'Leia-me'!$B$5-P8379,"")</f>
        <v>134</v>
      </c>
      <c r="V8379" s="25" t="str">
        <f aca="false">IF(O8379&lt;&gt;"Engaging","",IF(U8379&lt;='Leia-me'!$B$6,"Saudável",IF(U8379&lt;='Leia-me'!$B$7,"Esfriando",IF(U8379&lt;='Leia-me'!$B$8,"Última chance","Zumbi"))))</f>
        <v>Última chance</v>
      </c>
      <c r="W8379" s="25" t="str">
        <f aca="false">IF(O8379="Won",1,IF(O8379="Lost",0,""))</f>
        <v/>
      </c>
      <c r="Y8379" s="25" t="str">
        <f aca="false">IF(E8379="","Sim","")</f>
        <v/>
      </c>
    </row>
    <row r="8380" customFormat="false" ht="15" hidden="false" customHeight="false" outlineLevel="0" collapsed="false">
      <c r="A8380" s="25" t="s">
        <v>8643</v>
      </c>
      <c r="B8380" s="25" t="s">
        <v>102</v>
      </c>
      <c r="C8380" s="25" t="s">
        <v>111</v>
      </c>
      <c r="D8380" s="25" t="s">
        <v>116</v>
      </c>
      <c r="G8380" s="31"/>
      <c r="H8380" s="32"/>
      <c r="L8380" s="25" t="s">
        <v>1834</v>
      </c>
      <c r="M8380" s="25" t="s">
        <v>171</v>
      </c>
      <c r="N8380" s="28" t="n">
        <v>4821</v>
      </c>
      <c r="O8380" s="25" t="s">
        <v>56</v>
      </c>
      <c r="P8380" s="29" t="n">
        <v>42967</v>
      </c>
      <c r="Q8380" s="33"/>
      <c r="R8380" s="34"/>
      <c r="S8380" s="28" t="n">
        <f aca="false">IF(O8380="Won",R8380,IF(O8380="Lost",0,N8380))</f>
        <v>4821</v>
      </c>
      <c r="T8380" s="30" t="str">
        <f aca="false">IF(AND(P8380&lt;&gt;"",Q8380&lt;&gt;""),Q8380-P8380,"")</f>
        <v/>
      </c>
      <c r="U8380" s="30" t="n">
        <f aca="false">IF(AND(O8380="Engaging",P8380&lt;&gt;""),'Leia-me'!$B$5-P8380,"")</f>
        <v>133</v>
      </c>
      <c r="V8380" s="25" t="str">
        <f aca="false">IF(O8380&lt;&gt;"Engaging","",IF(U8380&lt;='Leia-me'!$B$6,"Saudável",IF(U8380&lt;='Leia-me'!$B$7,"Esfriando",IF(U8380&lt;='Leia-me'!$B$8,"Última chance","Zumbi"))))</f>
        <v>Última chance</v>
      </c>
      <c r="W8380" s="25" t="str">
        <f aca="false">IF(O8380="Won",1,IF(O8380="Lost",0,""))</f>
        <v/>
      </c>
      <c r="X8380" s="25" t="s">
        <v>1835</v>
      </c>
      <c r="Y8380" s="25" t="str">
        <f aca="false">IF(E8380="","Sim","")</f>
        <v>Sim</v>
      </c>
    </row>
    <row r="8381" customFormat="false" ht="15" hidden="false" customHeight="false" outlineLevel="0" collapsed="false">
      <c r="A8381" s="25" t="s">
        <v>8644</v>
      </c>
      <c r="B8381" s="25" t="s">
        <v>102</v>
      </c>
      <c r="C8381" s="25" t="s">
        <v>111</v>
      </c>
      <c r="D8381" s="25" t="s">
        <v>116</v>
      </c>
      <c r="E8381" s="25" t="s">
        <v>494</v>
      </c>
      <c r="F8381" s="25" t="s">
        <v>192</v>
      </c>
      <c r="G8381" s="26" t="n">
        <v>11698.03</v>
      </c>
      <c r="H8381" s="27" t="n">
        <v>34288</v>
      </c>
      <c r="I8381" s="25" t="s">
        <v>147</v>
      </c>
      <c r="K8381" s="25" t="n">
        <v>1982</v>
      </c>
      <c r="L8381" s="25" t="s">
        <v>1834</v>
      </c>
      <c r="M8381" s="25" t="s">
        <v>171</v>
      </c>
      <c r="N8381" s="28" t="n">
        <v>4821</v>
      </c>
      <c r="O8381" s="25" t="s">
        <v>54</v>
      </c>
      <c r="P8381" s="29" t="n">
        <v>42967</v>
      </c>
      <c r="Q8381" s="29" t="n">
        <v>43094</v>
      </c>
      <c r="R8381" s="28" t="n">
        <v>3854</v>
      </c>
      <c r="S8381" s="28" t="n">
        <f aca="false">IF(O8381="Won",R8381,IF(O8381="Lost",0,N8381))</f>
        <v>3854</v>
      </c>
      <c r="T8381" s="30" t="n">
        <f aca="false">IF(AND(P8381&lt;&gt;"",Q8381&lt;&gt;""),Q8381-P8381,"")</f>
        <v>127</v>
      </c>
      <c r="U8381" s="30" t="str">
        <f aca="false">IF(AND(O8381="Engaging",P8381&lt;&gt;""),'Leia-me'!$B$5-P8381,"")</f>
        <v/>
      </c>
      <c r="V8381" s="25" t="str">
        <f aca="false">IF(O8381&lt;&gt;"Engaging","",IF(U8381&lt;='Leia-me'!$B$6,"Saudável",IF(U8381&lt;='Leia-me'!$B$7,"Esfriando",IF(U8381&lt;='Leia-me'!$B$8,"Última chance","Zumbi"))))</f>
        <v/>
      </c>
      <c r="W8381" s="25" t="n">
        <f aca="false">IF(O8381="Won",1,IF(O8381="Lost",0,""))</f>
        <v>1</v>
      </c>
      <c r="X8381" s="25" t="s">
        <v>1835</v>
      </c>
      <c r="Y8381" s="25" t="str">
        <f aca="false">IF(E8381="","Sim","")</f>
        <v/>
      </c>
    </row>
    <row r="8382" customFormat="false" ht="15" hidden="false" customHeight="false" outlineLevel="0" collapsed="false">
      <c r="A8382" s="25" t="s">
        <v>8645</v>
      </c>
      <c r="B8382" s="25" t="s">
        <v>102</v>
      </c>
      <c r="C8382" s="25" t="s">
        <v>111</v>
      </c>
      <c r="D8382" s="25" t="s">
        <v>116</v>
      </c>
      <c r="E8382" s="25" t="s">
        <v>1158</v>
      </c>
      <c r="F8382" s="25" t="s">
        <v>185</v>
      </c>
      <c r="G8382" s="26" t="n">
        <v>7708.38</v>
      </c>
      <c r="H8382" s="27" t="n">
        <v>13756</v>
      </c>
      <c r="I8382" s="25" t="s">
        <v>147</v>
      </c>
      <c r="K8382" s="25" t="n">
        <v>1980</v>
      </c>
      <c r="L8382" s="25" t="s">
        <v>170</v>
      </c>
      <c r="M8382" s="25" t="s">
        <v>171</v>
      </c>
      <c r="N8382" s="28" t="n">
        <v>1096</v>
      </c>
      <c r="O8382" s="25" t="s">
        <v>55</v>
      </c>
      <c r="P8382" s="29" t="n">
        <v>42969</v>
      </c>
      <c r="Q8382" s="29" t="n">
        <v>43070</v>
      </c>
      <c r="R8382" s="28" t="n">
        <v>0</v>
      </c>
      <c r="S8382" s="28" t="n">
        <f aca="false">IF(O8382="Won",R8382,IF(O8382="Lost",0,N8382))</f>
        <v>0</v>
      </c>
      <c r="T8382" s="30" t="n">
        <f aca="false">IF(AND(P8382&lt;&gt;"",Q8382&lt;&gt;""),Q8382-P8382,"")</f>
        <v>101</v>
      </c>
      <c r="U8382" s="30" t="str">
        <f aca="false">IF(AND(O8382="Engaging",P8382&lt;&gt;""),'Leia-me'!$B$5-P8382,"")</f>
        <v/>
      </c>
      <c r="V8382" s="25" t="str">
        <f aca="false">IF(O8382&lt;&gt;"Engaging","",IF(U8382&lt;='Leia-me'!$B$6,"Saudável",IF(U8382&lt;='Leia-me'!$B$7,"Esfriando",IF(U8382&lt;='Leia-me'!$B$8,"Última chance","Zumbi"))))</f>
        <v/>
      </c>
      <c r="W8382" s="25" t="n">
        <f aca="false">IF(O8382="Won",1,IF(O8382="Lost",0,""))</f>
        <v>0</v>
      </c>
      <c r="Y8382" s="25" t="str">
        <f aca="false">IF(E8382="","Sim","")</f>
        <v/>
      </c>
    </row>
    <row r="8383" customFormat="false" ht="15" hidden="false" customHeight="false" outlineLevel="0" collapsed="false">
      <c r="A8383" s="25" t="s">
        <v>8646</v>
      </c>
      <c r="B8383" s="25" t="s">
        <v>102</v>
      </c>
      <c r="C8383" s="25" t="s">
        <v>111</v>
      </c>
      <c r="D8383" s="25" t="s">
        <v>116</v>
      </c>
      <c r="E8383" s="25" t="s">
        <v>433</v>
      </c>
      <c r="F8383" s="25" t="s">
        <v>211</v>
      </c>
      <c r="G8383" s="26" t="n">
        <v>2214.94</v>
      </c>
      <c r="H8383" s="27" t="n">
        <v>5374</v>
      </c>
      <c r="I8383" s="25" t="s">
        <v>147</v>
      </c>
      <c r="K8383" s="25" t="n">
        <v>1996</v>
      </c>
      <c r="L8383" s="25" t="s">
        <v>186</v>
      </c>
      <c r="M8383" s="25" t="s">
        <v>171</v>
      </c>
      <c r="N8383" s="28" t="n">
        <v>550</v>
      </c>
      <c r="O8383" s="25" t="s">
        <v>54</v>
      </c>
      <c r="P8383" s="29" t="n">
        <v>42969</v>
      </c>
      <c r="Q8383" s="29" t="n">
        <v>43069</v>
      </c>
      <c r="R8383" s="28" t="n">
        <v>601</v>
      </c>
      <c r="S8383" s="28" t="n">
        <f aca="false">IF(O8383="Won",R8383,IF(O8383="Lost",0,N8383))</f>
        <v>601</v>
      </c>
      <c r="T8383" s="30" t="n">
        <f aca="false">IF(AND(P8383&lt;&gt;"",Q8383&lt;&gt;""),Q8383-P8383,"")</f>
        <v>100</v>
      </c>
      <c r="U8383" s="30" t="str">
        <f aca="false">IF(AND(O8383="Engaging",P8383&lt;&gt;""),'Leia-me'!$B$5-P8383,"")</f>
        <v/>
      </c>
      <c r="V8383" s="25" t="str">
        <f aca="false">IF(O8383&lt;&gt;"Engaging","",IF(U8383&lt;='Leia-me'!$B$6,"Saudável",IF(U8383&lt;='Leia-me'!$B$7,"Esfriando",IF(U8383&lt;='Leia-me'!$B$8,"Última chance","Zumbi"))))</f>
        <v/>
      </c>
      <c r="W8383" s="25" t="n">
        <f aca="false">IF(O8383="Won",1,IF(O8383="Lost",0,""))</f>
        <v>1</v>
      </c>
      <c r="Y8383" s="25" t="str">
        <f aca="false">IF(E8383="","Sim","")</f>
        <v/>
      </c>
    </row>
    <row r="8384" customFormat="false" ht="15" hidden="false" customHeight="false" outlineLevel="0" collapsed="false">
      <c r="A8384" s="25" t="s">
        <v>8647</v>
      </c>
      <c r="B8384" s="25" t="s">
        <v>102</v>
      </c>
      <c r="C8384" s="25" t="s">
        <v>111</v>
      </c>
      <c r="D8384" s="25" t="s">
        <v>116</v>
      </c>
      <c r="E8384" s="25" t="s">
        <v>1646</v>
      </c>
      <c r="F8384" s="25" t="s">
        <v>185</v>
      </c>
      <c r="G8384" s="26" t="n">
        <v>587.72</v>
      </c>
      <c r="H8384" s="27" t="n">
        <v>1501</v>
      </c>
      <c r="I8384" s="25" t="s">
        <v>147</v>
      </c>
      <c r="K8384" s="25" t="n">
        <v>2010</v>
      </c>
      <c r="L8384" s="25" t="s">
        <v>170</v>
      </c>
      <c r="M8384" s="25" t="s">
        <v>171</v>
      </c>
      <c r="N8384" s="28" t="n">
        <v>1096</v>
      </c>
      <c r="O8384" s="25" t="s">
        <v>54</v>
      </c>
      <c r="P8384" s="29" t="n">
        <v>42969</v>
      </c>
      <c r="Q8384" s="29" t="n">
        <v>43097</v>
      </c>
      <c r="R8384" s="28" t="n">
        <v>1005</v>
      </c>
      <c r="S8384" s="28" t="n">
        <f aca="false">IF(O8384="Won",R8384,IF(O8384="Lost",0,N8384))</f>
        <v>1005</v>
      </c>
      <c r="T8384" s="30" t="n">
        <f aca="false">IF(AND(P8384&lt;&gt;"",Q8384&lt;&gt;""),Q8384-P8384,"")</f>
        <v>128</v>
      </c>
      <c r="U8384" s="30" t="str">
        <f aca="false">IF(AND(O8384="Engaging",P8384&lt;&gt;""),'Leia-me'!$B$5-P8384,"")</f>
        <v/>
      </c>
      <c r="V8384" s="25" t="str">
        <f aca="false">IF(O8384&lt;&gt;"Engaging","",IF(U8384&lt;='Leia-me'!$B$6,"Saudável",IF(U8384&lt;='Leia-me'!$B$7,"Esfriando",IF(U8384&lt;='Leia-me'!$B$8,"Última chance","Zumbi"))))</f>
        <v/>
      </c>
      <c r="W8384" s="25" t="n">
        <f aca="false">IF(O8384="Won",1,IF(O8384="Lost",0,""))</f>
        <v>1</v>
      </c>
      <c r="Y8384" s="25" t="str">
        <f aca="false">IF(E8384="","Sim","")</f>
        <v/>
      </c>
    </row>
    <row r="8385" customFormat="false" ht="15" hidden="false" customHeight="false" outlineLevel="0" collapsed="false">
      <c r="A8385" s="25" t="s">
        <v>8648</v>
      </c>
      <c r="B8385" s="25" t="s">
        <v>102</v>
      </c>
      <c r="C8385" s="25" t="s">
        <v>111</v>
      </c>
      <c r="D8385" s="25" t="s">
        <v>116</v>
      </c>
      <c r="E8385" s="25" t="s">
        <v>419</v>
      </c>
      <c r="F8385" s="25" t="s">
        <v>146</v>
      </c>
      <c r="G8385" s="26" t="n">
        <v>2741.37</v>
      </c>
      <c r="H8385" s="27" t="n">
        <v>9226</v>
      </c>
      <c r="I8385" s="25" t="s">
        <v>147</v>
      </c>
      <c r="K8385" s="25" t="n">
        <v>1985</v>
      </c>
      <c r="L8385" s="25" t="s">
        <v>170</v>
      </c>
      <c r="M8385" s="25" t="s">
        <v>171</v>
      </c>
      <c r="N8385" s="28" t="n">
        <v>1096</v>
      </c>
      <c r="O8385" s="25" t="s">
        <v>54</v>
      </c>
      <c r="P8385" s="29" t="n">
        <v>42970</v>
      </c>
      <c r="Q8385" s="29" t="n">
        <v>42974</v>
      </c>
      <c r="R8385" s="28" t="n">
        <v>993</v>
      </c>
      <c r="S8385" s="28" t="n">
        <f aca="false">IF(O8385="Won",R8385,IF(O8385="Lost",0,N8385))</f>
        <v>993</v>
      </c>
      <c r="T8385" s="30" t="n">
        <f aca="false">IF(AND(P8385&lt;&gt;"",Q8385&lt;&gt;""),Q8385-P8385,"")</f>
        <v>4</v>
      </c>
      <c r="U8385" s="30" t="str">
        <f aca="false">IF(AND(O8385="Engaging",P8385&lt;&gt;""),'Leia-me'!$B$5-P8385,"")</f>
        <v/>
      </c>
      <c r="V8385" s="25" t="str">
        <f aca="false">IF(O8385&lt;&gt;"Engaging","",IF(U8385&lt;='Leia-me'!$B$6,"Saudável",IF(U8385&lt;='Leia-me'!$B$7,"Esfriando",IF(U8385&lt;='Leia-me'!$B$8,"Última chance","Zumbi"))))</f>
        <v/>
      </c>
      <c r="W8385" s="25" t="n">
        <f aca="false">IF(O8385="Won",1,IF(O8385="Lost",0,""))</f>
        <v>1</v>
      </c>
      <c r="Y8385" s="25" t="str">
        <f aca="false">IF(E8385="","Sim","")</f>
        <v/>
      </c>
    </row>
    <row r="8386" customFormat="false" ht="15" hidden="false" customHeight="false" outlineLevel="0" collapsed="false">
      <c r="A8386" s="25" t="s">
        <v>8649</v>
      </c>
      <c r="B8386" s="25" t="s">
        <v>102</v>
      </c>
      <c r="C8386" s="25" t="s">
        <v>111</v>
      </c>
      <c r="D8386" s="25" t="s">
        <v>116</v>
      </c>
      <c r="E8386" s="25" t="s">
        <v>2739</v>
      </c>
      <c r="F8386" s="25" t="s">
        <v>159</v>
      </c>
      <c r="G8386" s="26" t="n">
        <v>2871.35</v>
      </c>
      <c r="H8386" s="27" t="n">
        <v>9561</v>
      </c>
      <c r="I8386" s="25" t="s">
        <v>147</v>
      </c>
      <c r="K8386" s="25" t="n">
        <v>1983</v>
      </c>
      <c r="L8386" s="25" t="s">
        <v>170</v>
      </c>
      <c r="M8386" s="25" t="s">
        <v>171</v>
      </c>
      <c r="N8386" s="28" t="n">
        <v>1096</v>
      </c>
      <c r="O8386" s="25" t="s">
        <v>54</v>
      </c>
      <c r="P8386" s="29" t="n">
        <v>42970</v>
      </c>
      <c r="Q8386" s="29" t="n">
        <v>42988</v>
      </c>
      <c r="R8386" s="28" t="n">
        <v>1121</v>
      </c>
      <c r="S8386" s="28" t="n">
        <f aca="false">IF(O8386="Won",R8386,IF(O8386="Lost",0,N8386))</f>
        <v>1121</v>
      </c>
      <c r="T8386" s="30" t="n">
        <f aca="false">IF(AND(P8386&lt;&gt;"",Q8386&lt;&gt;""),Q8386-P8386,"")</f>
        <v>18</v>
      </c>
      <c r="U8386" s="30" t="str">
        <f aca="false">IF(AND(O8386="Engaging",P8386&lt;&gt;""),'Leia-me'!$B$5-P8386,"")</f>
        <v/>
      </c>
      <c r="V8386" s="25" t="str">
        <f aca="false">IF(O8386&lt;&gt;"Engaging","",IF(U8386&lt;='Leia-me'!$B$6,"Saudável",IF(U8386&lt;='Leia-me'!$B$7,"Esfriando",IF(U8386&lt;='Leia-me'!$B$8,"Última chance","Zumbi"))))</f>
        <v/>
      </c>
      <c r="W8386" s="25" t="n">
        <f aca="false">IF(O8386="Won",1,IF(O8386="Lost",0,""))</f>
        <v>1</v>
      </c>
      <c r="Y8386" s="25" t="str">
        <f aca="false">IF(E8386="","Sim","")</f>
        <v/>
      </c>
    </row>
    <row r="8387" customFormat="false" ht="15" hidden="false" customHeight="false" outlineLevel="0" collapsed="false">
      <c r="A8387" s="25" t="s">
        <v>8650</v>
      </c>
      <c r="B8387" s="25" t="s">
        <v>102</v>
      </c>
      <c r="C8387" s="25" t="s">
        <v>111</v>
      </c>
      <c r="D8387" s="25" t="s">
        <v>116</v>
      </c>
      <c r="E8387" s="25" t="s">
        <v>2484</v>
      </c>
      <c r="F8387" s="25" t="s">
        <v>155</v>
      </c>
      <c r="G8387" s="26" t="n">
        <v>1825.82</v>
      </c>
      <c r="H8387" s="27" t="n">
        <v>5595</v>
      </c>
      <c r="I8387" s="25" t="s">
        <v>147</v>
      </c>
      <c r="J8387" s="25" t="s">
        <v>156</v>
      </c>
      <c r="K8387" s="25" t="n">
        <v>1995</v>
      </c>
      <c r="L8387" s="25" t="s">
        <v>178</v>
      </c>
      <c r="M8387" s="25" t="s">
        <v>171</v>
      </c>
      <c r="N8387" s="28" t="n">
        <v>5482</v>
      </c>
      <c r="O8387" s="25" t="s">
        <v>54</v>
      </c>
      <c r="P8387" s="29" t="n">
        <v>42970</v>
      </c>
      <c r="Q8387" s="29" t="n">
        <v>43072</v>
      </c>
      <c r="R8387" s="28" t="n">
        <v>5110</v>
      </c>
      <c r="S8387" s="28" t="n">
        <f aca="false">IF(O8387="Won",R8387,IF(O8387="Lost",0,N8387))</f>
        <v>5110</v>
      </c>
      <c r="T8387" s="30" t="n">
        <f aca="false">IF(AND(P8387&lt;&gt;"",Q8387&lt;&gt;""),Q8387-P8387,"")</f>
        <v>102</v>
      </c>
      <c r="U8387" s="30" t="str">
        <f aca="false">IF(AND(O8387="Engaging",P8387&lt;&gt;""),'Leia-me'!$B$5-P8387,"")</f>
        <v/>
      </c>
      <c r="V8387" s="25" t="str">
        <f aca="false">IF(O8387&lt;&gt;"Engaging","",IF(U8387&lt;='Leia-me'!$B$6,"Saudável",IF(U8387&lt;='Leia-me'!$B$7,"Esfriando",IF(U8387&lt;='Leia-me'!$B$8,"Última chance","Zumbi"))))</f>
        <v/>
      </c>
      <c r="W8387" s="25" t="n">
        <f aca="false">IF(O8387="Won",1,IF(O8387="Lost",0,""))</f>
        <v>1</v>
      </c>
      <c r="Y8387" s="25" t="str">
        <f aca="false">IF(E8387="","Sim","")</f>
        <v/>
      </c>
    </row>
    <row r="8388" customFormat="false" ht="15" hidden="false" customHeight="false" outlineLevel="0" collapsed="false">
      <c r="A8388" s="25" t="s">
        <v>8651</v>
      </c>
      <c r="B8388" s="25" t="s">
        <v>102</v>
      </c>
      <c r="C8388" s="25" t="s">
        <v>111</v>
      </c>
      <c r="D8388" s="25" t="s">
        <v>116</v>
      </c>
      <c r="E8388" s="25" t="s">
        <v>1158</v>
      </c>
      <c r="F8388" s="25" t="s">
        <v>185</v>
      </c>
      <c r="G8388" s="26" t="n">
        <v>7708.38</v>
      </c>
      <c r="H8388" s="27" t="n">
        <v>13756</v>
      </c>
      <c r="I8388" s="25" t="s">
        <v>147</v>
      </c>
      <c r="K8388" s="25" t="n">
        <v>1980</v>
      </c>
      <c r="L8388" s="25" t="s">
        <v>186</v>
      </c>
      <c r="M8388" s="25" t="s">
        <v>171</v>
      </c>
      <c r="N8388" s="28" t="n">
        <v>550</v>
      </c>
      <c r="O8388" s="25" t="s">
        <v>55</v>
      </c>
      <c r="P8388" s="29" t="n">
        <v>42971</v>
      </c>
      <c r="Q8388" s="29" t="n">
        <v>42978</v>
      </c>
      <c r="R8388" s="28" t="n">
        <v>0</v>
      </c>
      <c r="S8388" s="28" t="n">
        <f aca="false">IF(O8388="Won",R8388,IF(O8388="Lost",0,N8388))</f>
        <v>0</v>
      </c>
      <c r="T8388" s="30" t="n">
        <f aca="false">IF(AND(P8388&lt;&gt;"",Q8388&lt;&gt;""),Q8388-P8388,"")</f>
        <v>7</v>
      </c>
      <c r="U8388" s="30" t="str">
        <f aca="false">IF(AND(O8388="Engaging",P8388&lt;&gt;""),'Leia-me'!$B$5-P8388,"")</f>
        <v/>
      </c>
      <c r="V8388" s="25" t="str">
        <f aca="false">IF(O8388&lt;&gt;"Engaging","",IF(U8388&lt;='Leia-me'!$B$6,"Saudável",IF(U8388&lt;='Leia-me'!$B$7,"Esfriando",IF(U8388&lt;='Leia-me'!$B$8,"Última chance","Zumbi"))))</f>
        <v/>
      </c>
      <c r="W8388" s="25" t="n">
        <f aca="false">IF(O8388="Won",1,IF(O8388="Lost",0,""))</f>
        <v>0</v>
      </c>
      <c r="Y8388" s="25" t="str">
        <f aca="false">IF(E8388="","Sim","")</f>
        <v/>
      </c>
    </row>
    <row r="8389" customFormat="false" ht="15" hidden="false" customHeight="false" outlineLevel="0" collapsed="false">
      <c r="A8389" s="25" t="s">
        <v>8652</v>
      </c>
      <c r="B8389" s="25" t="s">
        <v>102</v>
      </c>
      <c r="C8389" s="25" t="s">
        <v>111</v>
      </c>
      <c r="D8389" s="25" t="s">
        <v>116</v>
      </c>
      <c r="E8389" s="25" t="s">
        <v>195</v>
      </c>
      <c r="F8389" s="25" t="s">
        <v>185</v>
      </c>
      <c r="G8389" s="26" t="n">
        <v>8170.38</v>
      </c>
      <c r="H8389" s="27" t="n">
        <v>16499</v>
      </c>
      <c r="I8389" s="25" t="s">
        <v>196</v>
      </c>
      <c r="K8389" s="25" t="n">
        <v>1997</v>
      </c>
      <c r="L8389" s="25" t="s">
        <v>186</v>
      </c>
      <c r="M8389" s="25" t="s">
        <v>171</v>
      </c>
      <c r="N8389" s="28" t="n">
        <v>550</v>
      </c>
      <c r="O8389" s="25" t="s">
        <v>54</v>
      </c>
      <c r="P8389" s="29" t="n">
        <v>42975</v>
      </c>
      <c r="Q8389" s="29" t="n">
        <v>42992</v>
      </c>
      <c r="R8389" s="28" t="n">
        <v>653</v>
      </c>
      <c r="S8389" s="28" t="n">
        <f aca="false">IF(O8389="Won",R8389,IF(O8389="Lost",0,N8389))</f>
        <v>653</v>
      </c>
      <c r="T8389" s="30" t="n">
        <f aca="false">IF(AND(P8389&lt;&gt;"",Q8389&lt;&gt;""),Q8389-P8389,"")</f>
        <v>17</v>
      </c>
      <c r="U8389" s="30" t="str">
        <f aca="false">IF(AND(O8389="Engaging",P8389&lt;&gt;""),'Leia-me'!$B$5-P8389,"")</f>
        <v/>
      </c>
      <c r="V8389" s="25" t="str">
        <f aca="false">IF(O8389&lt;&gt;"Engaging","",IF(U8389&lt;='Leia-me'!$B$6,"Saudável",IF(U8389&lt;='Leia-me'!$B$7,"Esfriando",IF(U8389&lt;='Leia-me'!$B$8,"Última chance","Zumbi"))))</f>
        <v/>
      </c>
      <c r="W8389" s="25" t="n">
        <f aca="false">IF(O8389="Won",1,IF(O8389="Lost",0,""))</f>
        <v>1</v>
      </c>
      <c r="Y8389" s="25" t="str">
        <f aca="false">IF(E8389="","Sim","")</f>
        <v/>
      </c>
    </row>
    <row r="8390" customFormat="false" ht="15" hidden="false" customHeight="false" outlineLevel="0" collapsed="false">
      <c r="A8390" s="25" t="s">
        <v>8653</v>
      </c>
      <c r="B8390" s="25" t="s">
        <v>102</v>
      </c>
      <c r="C8390" s="25" t="s">
        <v>111</v>
      </c>
      <c r="D8390" s="25" t="s">
        <v>116</v>
      </c>
      <c r="E8390" s="25" t="s">
        <v>444</v>
      </c>
      <c r="F8390" s="25" t="s">
        <v>192</v>
      </c>
      <c r="G8390" s="26" t="n">
        <v>6354.87</v>
      </c>
      <c r="H8390" s="27" t="n">
        <v>16780</v>
      </c>
      <c r="I8390" s="25" t="s">
        <v>147</v>
      </c>
      <c r="J8390" s="25" t="s">
        <v>445</v>
      </c>
      <c r="K8390" s="25" t="n">
        <v>1996</v>
      </c>
      <c r="L8390" s="25" t="s">
        <v>170</v>
      </c>
      <c r="M8390" s="25" t="s">
        <v>171</v>
      </c>
      <c r="N8390" s="28" t="n">
        <v>1096</v>
      </c>
      <c r="O8390" s="25" t="s">
        <v>54</v>
      </c>
      <c r="P8390" s="29" t="n">
        <v>42977</v>
      </c>
      <c r="Q8390" s="29" t="n">
        <v>43082</v>
      </c>
      <c r="R8390" s="28" t="n">
        <v>942</v>
      </c>
      <c r="S8390" s="28" t="n">
        <f aca="false">IF(O8390="Won",R8390,IF(O8390="Lost",0,N8390))</f>
        <v>942</v>
      </c>
      <c r="T8390" s="30" t="n">
        <f aca="false">IF(AND(P8390&lt;&gt;"",Q8390&lt;&gt;""),Q8390-P8390,"")</f>
        <v>105</v>
      </c>
      <c r="U8390" s="30" t="str">
        <f aca="false">IF(AND(O8390="Engaging",P8390&lt;&gt;""),'Leia-me'!$B$5-P8390,"")</f>
        <v/>
      </c>
      <c r="V8390" s="25" t="str">
        <f aca="false">IF(O8390&lt;&gt;"Engaging","",IF(U8390&lt;='Leia-me'!$B$6,"Saudável",IF(U8390&lt;='Leia-me'!$B$7,"Esfriando",IF(U8390&lt;='Leia-me'!$B$8,"Última chance","Zumbi"))))</f>
        <v/>
      </c>
      <c r="W8390" s="25" t="n">
        <f aca="false">IF(O8390="Won",1,IF(O8390="Lost",0,""))</f>
        <v>1</v>
      </c>
      <c r="Y8390" s="25" t="str">
        <f aca="false">IF(E8390="","Sim","")</f>
        <v/>
      </c>
    </row>
    <row r="8391" customFormat="false" ht="15" hidden="false" customHeight="false" outlineLevel="0" collapsed="false">
      <c r="A8391" s="25" t="s">
        <v>8654</v>
      </c>
      <c r="B8391" s="25" t="s">
        <v>102</v>
      </c>
      <c r="C8391" s="25" t="s">
        <v>111</v>
      </c>
      <c r="D8391" s="25" t="s">
        <v>116</v>
      </c>
      <c r="E8391" s="25" t="s">
        <v>417</v>
      </c>
      <c r="F8391" s="25" t="s">
        <v>211</v>
      </c>
      <c r="G8391" s="26" t="n">
        <v>223.8</v>
      </c>
      <c r="H8391" s="27" t="n">
        <v>299</v>
      </c>
      <c r="I8391" s="25" t="s">
        <v>147</v>
      </c>
      <c r="K8391" s="25" t="n">
        <v>2003</v>
      </c>
      <c r="L8391" s="25" t="s">
        <v>178</v>
      </c>
      <c r="M8391" s="25" t="s">
        <v>171</v>
      </c>
      <c r="N8391" s="28" t="n">
        <v>5482</v>
      </c>
      <c r="O8391" s="25" t="s">
        <v>54</v>
      </c>
      <c r="P8391" s="29" t="n">
        <v>42977</v>
      </c>
      <c r="Q8391" s="29" t="n">
        <v>43077</v>
      </c>
      <c r="R8391" s="28" t="n">
        <v>6489</v>
      </c>
      <c r="S8391" s="28" t="n">
        <f aca="false">IF(O8391="Won",R8391,IF(O8391="Lost",0,N8391))</f>
        <v>6489</v>
      </c>
      <c r="T8391" s="30" t="n">
        <f aca="false">IF(AND(P8391&lt;&gt;"",Q8391&lt;&gt;""),Q8391-P8391,"")</f>
        <v>100</v>
      </c>
      <c r="U8391" s="30" t="str">
        <f aca="false">IF(AND(O8391="Engaging",P8391&lt;&gt;""),'Leia-me'!$B$5-P8391,"")</f>
        <v/>
      </c>
      <c r="V8391" s="25" t="str">
        <f aca="false">IF(O8391&lt;&gt;"Engaging","",IF(U8391&lt;='Leia-me'!$B$6,"Saudável",IF(U8391&lt;='Leia-me'!$B$7,"Esfriando",IF(U8391&lt;='Leia-me'!$B$8,"Última chance","Zumbi"))))</f>
        <v/>
      </c>
      <c r="W8391" s="25" t="n">
        <f aca="false">IF(O8391="Won",1,IF(O8391="Lost",0,""))</f>
        <v>1</v>
      </c>
      <c r="Y8391" s="25" t="str">
        <f aca="false">IF(E8391="","Sim","")</f>
        <v/>
      </c>
    </row>
    <row r="8392" customFormat="false" ht="15" hidden="false" customHeight="false" outlineLevel="0" collapsed="false">
      <c r="A8392" s="25" t="s">
        <v>8655</v>
      </c>
      <c r="B8392" s="25" t="s">
        <v>102</v>
      </c>
      <c r="C8392" s="25" t="s">
        <v>111</v>
      </c>
      <c r="D8392" s="25" t="s">
        <v>116</v>
      </c>
      <c r="G8392" s="31"/>
      <c r="H8392" s="32"/>
      <c r="L8392" s="25" t="s">
        <v>170</v>
      </c>
      <c r="M8392" s="25" t="s">
        <v>171</v>
      </c>
      <c r="N8392" s="28" t="n">
        <v>1096</v>
      </c>
      <c r="O8392" s="25" t="s">
        <v>56</v>
      </c>
      <c r="P8392" s="29" t="n">
        <v>42978</v>
      </c>
      <c r="Q8392" s="33"/>
      <c r="R8392" s="34"/>
      <c r="S8392" s="28" t="n">
        <f aca="false">IF(O8392="Won",R8392,IF(O8392="Lost",0,N8392))</f>
        <v>1096</v>
      </c>
      <c r="T8392" s="30" t="str">
        <f aca="false">IF(AND(P8392&lt;&gt;"",Q8392&lt;&gt;""),Q8392-P8392,"")</f>
        <v/>
      </c>
      <c r="U8392" s="30" t="n">
        <f aca="false">IF(AND(O8392="Engaging",P8392&lt;&gt;""),'Leia-me'!$B$5-P8392,"")</f>
        <v>122</v>
      </c>
      <c r="V8392" s="25" t="str">
        <f aca="false">IF(O8392&lt;&gt;"Engaging","",IF(U8392&lt;='Leia-me'!$B$6,"Saudável",IF(U8392&lt;='Leia-me'!$B$7,"Esfriando",IF(U8392&lt;='Leia-me'!$B$8,"Última chance","Zumbi"))))</f>
        <v>Última chance</v>
      </c>
      <c r="W8392" s="25" t="str">
        <f aca="false">IF(O8392="Won",1,IF(O8392="Lost",0,""))</f>
        <v/>
      </c>
      <c r="Y8392" s="25" t="str">
        <f aca="false">IF(E8392="","Sim","")</f>
        <v>Sim</v>
      </c>
    </row>
    <row r="8393" customFormat="false" ht="15" hidden="false" customHeight="false" outlineLevel="0" collapsed="false">
      <c r="A8393" s="25" t="s">
        <v>8656</v>
      </c>
      <c r="B8393" s="25" t="s">
        <v>102</v>
      </c>
      <c r="C8393" s="25" t="s">
        <v>111</v>
      </c>
      <c r="D8393" s="25" t="s">
        <v>116</v>
      </c>
      <c r="E8393" s="25" t="s">
        <v>636</v>
      </c>
      <c r="F8393" s="25" t="s">
        <v>267</v>
      </c>
      <c r="G8393" s="26" t="n">
        <v>405.59</v>
      </c>
      <c r="H8393" s="27" t="n">
        <v>1179</v>
      </c>
      <c r="I8393" s="25" t="s">
        <v>637</v>
      </c>
      <c r="J8393" s="25" t="s">
        <v>266</v>
      </c>
      <c r="K8393" s="25" t="n">
        <v>1987</v>
      </c>
      <c r="L8393" s="25" t="s">
        <v>178</v>
      </c>
      <c r="M8393" s="25" t="s">
        <v>171</v>
      </c>
      <c r="N8393" s="28" t="n">
        <v>5482</v>
      </c>
      <c r="O8393" s="25" t="s">
        <v>54</v>
      </c>
      <c r="P8393" s="29" t="n">
        <v>42981</v>
      </c>
      <c r="Q8393" s="29" t="n">
        <v>42987</v>
      </c>
      <c r="R8393" s="28" t="n">
        <v>6656</v>
      </c>
      <c r="S8393" s="28" t="n">
        <f aca="false">IF(O8393="Won",R8393,IF(O8393="Lost",0,N8393))</f>
        <v>6656</v>
      </c>
      <c r="T8393" s="30" t="n">
        <f aca="false">IF(AND(P8393&lt;&gt;"",Q8393&lt;&gt;""),Q8393-P8393,"")</f>
        <v>6</v>
      </c>
      <c r="U8393" s="30" t="str">
        <f aca="false">IF(AND(O8393="Engaging",P8393&lt;&gt;""),'Leia-me'!$B$5-P8393,"")</f>
        <v/>
      </c>
      <c r="V8393" s="25" t="str">
        <f aca="false">IF(O8393&lt;&gt;"Engaging","",IF(U8393&lt;='Leia-me'!$B$6,"Saudável",IF(U8393&lt;='Leia-me'!$B$7,"Esfriando",IF(U8393&lt;='Leia-me'!$B$8,"Última chance","Zumbi"))))</f>
        <v/>
      </c>
      <c r="W8393" s="25" t="n">
        <f aca="false">IF(O8393="Won",1,IF(O8393="Lost",0,""))</f>
        <v>1</v>
      </c>
      <c r="Y8393" s="25" t="str">
        <f aca="false">IF(E8393="","Sim","")</f>
        <v/>
      </c>
    </row>
    <row r="8394" customFormat="false" ht="15" hidden="false" customHeight="false" outlineLevel="0" collapsed="false">
      <c r="A8394" s="25" t="s">
        <v>8657</v>
      </c>
      <c r="B8394" s="25" t="s">
        <v>102</v>
      </c>
      <c r="C8394" s="25" t="s">
        <v>111</v>
      </c>
      <c r="D8394" s="25" t="s">
        <v>116</v>
      </c>
      <c r="E8394" s="25" t="s">
        <v>663</v>
      </c>
      <c r="F8394" s="25" t="s">
        <v>146</v>
      </c>
      <c r="G8394" s="26" t="n">
        <v>326.82</v>
      </c>
      <c r="H8394" s="27" t="n">
        <v>1016</v>
      </c>
      <c r="I8394" s="25" t="s">
        <v>147</v>
      </c>
      <c r="K8394" s="25" t="n">
        <v>1991</v>
      </c>
      <c r="L8394" s="25" t="s">
        <v>186</v>
      </c>
      <c r="M8394" s="25" t="s">
        <v>171</v>
      </c>
      <c r="N8394" s="28" t="n">
        <v>550</v>
      </c>
      <c r="O8394" s="25" t="s">
        <v>56</v>
      </c>
      <c r="P8394" s="29" t="n">
        <v>42983</v>
      </c>
      <c r="Q8394" s="33"/>
      <c r="R8394" s="34"/>
      <c r="S8394" s="28" t="n">
        <f aca="false">IF(O8394="Won",R8394,IF(O8394="Lost",0,N8394))</f>
        <v>550</v>
      </c>
      <c r="T8394" s="30" t="str">
        <f aca="false">IF(AND(P8394&lt;&gt;"",Q8394&lt;&gt;""),Q8394-P8394,"")</f>
        <v/>
      </c>
      <c r="U8394" s="30" t="n">
        <f aca="false">IF(AND(O8394="Engaging",P8394&lt;&gt;""),'Leia-me'!$B$5-P8394,"")</f>
        <v>117</v>
      </c>
      <c r="V8394" s="25" t="str">
        <f aca="false">IF(O8394&lt;&gt;"Engaging","",IF(U8394&lt;='Leia-me'!$B$6,"Saudável",IF(U8394&lt;='Leia-me'!$B$7,"Esfriando",IF(U8394&lt;='Leia-me'!$B$8,"Última chance","Zumbi"))))</f>
        <v>Esfriando</v>
      </c>
      <c r="W8394" s="25" t="str">
        <f aca="false">IF(O8394="Won",1,IF(O8394="Lost",0,""))</f>
        <v/>
      </c>
      <c r="Y8394" s="25" t="str">
        <f aca="false">IF(E8394="","Sim","")</f>
        <v/>
      </c>
    </row>
    <row r="8395" customFormat="false" ht="15" hidden="false" customHeight="false" outlineLevel="0" collapsed="false">
      <c r="A8395" s="25" t="s">
        <v>8658</v>
      </c>
      <c r="B8395" s="25" t="s">
        <v>102</v>
      </c>
      <c r="C8395" s="25" t="s">
        <v>111</v>
      </c>
      <c r="D8395" s="25" t="s">
        <v>116</v>
      </c>
      <c r="G8395" s="31"/>
      <c r="H8395" s="32"/>
      <c r="L8395" s="25" t="s">
        <v>148</v>
      </c>
      <c r="M8395" s="25" t="s">
        <v>149</v>
      </c>
      <c r="N8395" s="28" t="n">
        <v>55</v>
      </c>
      <c r="O8395" s="25" t="s">
        <v>56</v>
      </c>
      <c r="P8395" s="29" t="n">
        <v>42986</v>
      </c>
      <c r="Q8395" s="33"/>
      <c r="R8395" s="34"/>
      <c r="S8395" s="28" t="n">
        <f aca="false">IF(O8395="Won",R8395,IF(O8395="Lost",0,N8395))</f>
        <v>55</v>
      </c>
      <c r="T8395" s="30" t="str">
        <f aca="false">IF(AND(P8395&lt;&gt;"",Q8395&lt;&gt;""),Q8395-P8395,"")</f>
        <v/>
      </c>
      <c r="U8395" s="30" t="n">
        <f aca="false">IF(AND(O8395="Engaging",P8395&lt;&gt;""),'Leia-me'!$B$5-P8395,"")</f>
        <v>114</v>
      </c>
      <c r="V8395" s="25" t="str">
        <f aca="false">IF(O8395&lt;&gt;"Engaging","",IF(U8395&lt;='Leia-me'!$B$6,"Saudável",IF(U8395&lt;='Leia-me'!$B$7,"Esfriando",IF(U8395&lt;='Leia-me'!$B$8,"Última chance","Zumbi"))))</f>
        <v>Esfriando</v>
      </c>
      <c r="W8395" s="25" t="str">
        <f aca="false">IF(O8395="Won",1,IF(O8395="Lost",0,""))</f>
        <v/>
      </c>
      <c r="Y8395" s="25" t="str">
        <f aca="false">IF(E8395="","Sim","")</f>
        <v>Sim</v>
      </c>
    </row>
    <row r="8396" customFormat="false" ht="15" hidden="false" customHeight="false" outlineLevel="0" collapsed="false">
      <c r="A8396" s="25" t="s">
        <v>8659</v>
      </c>
      <c r="B8396" s="25" t="s">
        <v>102</v>
      </c>
      <c r="C8396" s="25" t="s">
        <v>111</v>
      </c>
      <c r="D8396" s="25" t="s">
        <v>116</v>
      </c>
      <c r="E8396" s="25" t="s">
        <v>1789</v>
      </c>
      <c r="F8396" s="25" t="s">
        <v>211</v>
      </c>
      <c r="G8396" s="26" t="n">
        <v>497.11</v>
      </c>
      <c r="H8396" s="27" t="n">
        <v>1588</v>
      </c>
      <c r="I8396" s="25" t="s">
        <v>147</v>
      </c>
      <c r="K8396" s="25" t="n">
        <v>2009</v>
      </c>
      <c r="L8396" s="25" t="s">
        <v>178</v>
      </c>
      <c r="M8396" s="25" t="s">
        <v>171</v>
      </c>
      <c r="N8396" s="28" t="n">
        <v>5482</v>
      </c>
      <c r="O8396" s="25" t="s">
        <v>54</v>
      </c>
      <c r="P8396" s="29" t="n">
        <v>42988</v>
      </c>
      <c r="Q8396" s="29" t="n">
        <v>42999</v>
      </c>
      <c r="R8396" s="28" t="n">
        <v>5832</v>
      </c>
      <c r="S8396" s="28" t="n">
        <f aca="false">IF(O8396="Won",R8396,IF(O8396="Lost",0,N8396))</f>
        <v>5832</v>
      </c>
      <c r="T8396" s="30" t="n">
        <f aca="false">IF(AND(P8396&lt;&gt;"",Q8396&lt;&gt;""),Q8396-P8396,"")</f>
        <v>11</v>
      </c>
      <c r="U8396" s="30" t="str">
        <f aca="false">IF(AND(O8396="Engaging",P8396&lt;&gt;""),'Leia-me'!$B$5-P8396,"")</f>
        <v/>
      </c>
      <c r="V8396" s="25" t="str">
        <f aca="false">IF(O8396&lt;&gt;"Engaging","",IF(U8396&lt;='Leia-me'!$B$6,"Saudável",IF(U8396&lt;='Leia-me'!$B$7,"Esfriando",IF(U8396&lt;='Leia-me'!$B$8,"Última chance","Zumbi"))))</f>
        <v/>
      </c>
      <c r="W8396" s="25" t="n">
        <f aca="false">IF(O8396="Won",1,IF(O8396="Lost",0,""))</f>
        <v>1</v>
      </c>
      <c r="Y8396" s="25" t="str">
        <f aca="false">IF(E8396="","Sim","")</f>
        <v/>
      </c>
    </row>
    <row r="8397" customFormat="false" ht="15" hidden="false" customHeight="false" outlineLevel="0" collapsed="false">
      <c r="A8397" s="25" t="s">
        <v>8660</v>
      </c>
      <c r="B8397" s="25" t="s">
        <v>102</v>
      </c>
      <c r="C8397" s="25" t="s">
        <v>111</v>
      </c>
      <c r="D8397" s="25" t="s">
        <v>116</v>
      </c>
      <c r="E8397" s="25" t="s">
        <v>1187</v>
      </c>
      <c r="F8397" s="25" t="s">
        <v>159</v>
      </c>
      <c r="G8397" s="26" t="n">
        <v>2059.9</v>
      </c>
      <c r="H8397" s="27" t="n">
        <v>3644</v>
      </c>
      <c r="I8397" s="25" t="s">
        <v>147</v>
      </c>
      <c r="K8397" s="25" t="n">
        <v>1988</v>
      </c>
      <c r="L8397" s="25" t="s">
        <v>186</v>
      </c>
      <c r="M8397" s="25" t="s">
        <v>171</v>
      </c>
      <c r="N8397" s="28" t="n">
        <v>550</v>
      </c>
      <c r="O8397" s="25" t="s">
        <v>55</v>
      </c>
      <c r="P8397" s="29" t="n">
        <v>42989</v>
      </c>
      <c r="Q8397" s="29" t="n">
        <v>43006</v>
      </c>
      <c r="R8397" s="28" t="n">
        <v>0</v>
      </c>
      <c r="S8397" s="28" t="n">
        <f aca="false">IF(O8397="Won",R8397,IF(O8397="Lost",0,N8397))</f>
        <v>0</v>
      </c>
      <c r="T8397" s="30" t="n">
        <f aca="false">IF(AND(P8397&lt;&gt;"",Q8397&lt;&gt;""),Q8397-P8397,"")</f>
        <v>17</v>
      </c>
      <c r="U8397" s="30" t="str">
        <f aca="false">IF(AND(O8397="Engaging",P8397&lt;&gt;""),'Leia-me'!$B$5-P8397,"")</f>
        <v/>
      </c>
      <c r="V8397" s="25" t="str">
        <f aca="false">IF(O8397&lt;&gt;"Engaging","",IF(U8397&lt;='Leia-me'!$B$6,"Saudável",IF(U8397&lt;='Leia-me'!$B$7,"Esfriando",IF(U8397&lt;='Leia-me'!$B$8,"Última chance","Zumbi"))))</f>
        <v/>
      </c>
      <c r="W8397" s="25" t="n">
        <f aca="false">IF(O8397="Won",1,IF(O8397="Lost",0,""))</f>
        <v>0</v>
      </c>
      <c r="Y8397" s="25" t="str">
        <f aca="false">IF(E8397="","Sim","")</f>
        <v/>
      </c>
    </row>
    <row r="8398" customFormat="false" ht="15" hidden="false" customHeight="false" outlineLevel="0" collapsed="false">
      <c r="A8398" s="25" t="s">
        <v>8661</v>
      </c>
      <c r="B8398" s="25" t="s">
        <v>102</v>
      </c>
      <c r="C8398" s="25" t="s">
        <v>111</v>
      </c>
      <c r="D8398" s="25" t="s">
        <v>116</v>
      </c>
      <c r="E8398" s="25" t="s">
        <v>494</v>
      </c>
      <c r="F8398" s="25" t="s">
        <v>192</v>
      </c>
      <c r="G8398" s="26" t="n">
        <v>11698.03</v>
      </c>
      <c r="H8398" s="27" t="n">
        <v>34288</v>
      </c>
      <c r="I8398" s="25" t="s">
        <v>147</v>
      </c>
      <c r="K8398" s="25" t="n">
        <v>1982</v>
      </c>
      <c r="L8398" s="25" t="s">
        <v>178</v>
      </c>
      <c r="M8398" s="25" t="s">
        <v>171</v>
      </c>
      <c r="N8398" s="28" t="n">
        <v>5482</v>
      </c>
      <c r="O8398" s="25" t="s">
        <v>54</v>
      </c>
      <c r="P8398" s="29" t="n">
        <v>42990</v>
      </c>
      <c r="Q8398" s="29" t="n">
        <v>42998</v>
      </c>
      <c r="R8398" s="28" t="n">
        <v>4870</v>
      </c>
      <c r="S8398" s="28" t="n">
        <f aca="false">IF(O8398="Won",R8398,IF(O8398="Lost",0,N8398))</f>
        <v>4870</v>
      </c>
      <c r="T8398" s="30" t="n">
        <f aca="false">IF(AND(P8398&lt;&gt;"",Q8398&lt;&gt;""),Q8398-P8398,"")</f>
        <v>8</v>
      </c>
      <c r="U8398" s="30" t="str">
        <f aca="false">IF(AND(O8398="Engaging",P8398&lt;&gt;""),'Leia-me'!$B$5-P8398,"")</f>
        <v/>
      </c>
      <c r="V8398" s="25" t="str">
        <f aca="false">IF(O8398&lt;&gt;"Engaging","",IF(U8398&lt;='Leia-me'!$B$6,"Saudável",IF(U8398&lt;='Leia-me'!$B$7,"Esfriando",IF(U8398&lt;='Leia-me'!$B$8,"Última chance","Zumbi"))))</f>
        <v/>
      </c>
      <c r="W8398" s="25" t="n">
        <f aca="false">IF(O8398="Won",1,IF(O8398="Lost",0,""))</f>
        <v>1</v>
      </c>
      <c r="Y8398" s="25" t="str">
        <f aca="false">IF(E8398="","Sim","")</f>
        <v/>
      </c>
    </row>
    <row r="8399" customFormat="false" ht="15" hidden="false" customHeight="false" outlineLevel="0" collapsed="false">
      <c r="A8399" s="25" t="s">
        <v>8662</v>
      </c>
      <c r="B8399" s="25" t="s">
        <v>102</v>
      </c>
      <c r="C8399" s="25" t="s">
        <v>111</v>
      </c>
      <c r="D8399" s="25" t="s">
        <v>116</v>
      </c>
      <c r="E8399" s="25" t="s">
        <v>1778</v>
      </c>
      <c r="F8399" s="25" t="s">
        <v>146</v>
      </c>
      <c r="G8399" s="26" t="n">
        <v>1618.89</v>
      </c>
      <c r="H8399" s="27" t="n">
        <v>3889</v>
      </c>
      <c r="I8399" s="25" t="s">
        <v>147</v>
      </c>
      <c r="K8399" s="25" t="n">
        <v>2004</v>
      </c>
      <c r="L8399" s="25" t="s">
        <v>178</v>
      </c>
      <c r="M8399" s="25" t="s">
        <v>171</v>
      </c>
      <c r="N8399" s="28" t="n">
        <v>5482</v>
      </c>
      <c r="O8399" s="25" t="s">
        <v>54</v>
      </c>
      <c r="P8399" s="29" t="n">
        <v>42991</v>
      </c>
      <c r="Q8399" s="29" t="n">
        <v>43055</v>
      </c>
      <c r="R8399" s="28" t="n">
        <v>4972</v>
      </c>
      <c r="S8399" s="28" t="n">
        <f aca="false">IF(O8399="Won",R8399,IF(O8399="Lost",0,N8399))</f>
        <v>4972</v>
      </c>
      <c r="T8399" s="30" t="n">
        <f aca="false">IF(AND(P8399&lt;&gt;"",Q8399&lt;&gt;""),Q8399-P8399,"")</f>
        <v>64</v>
      </c>
      <c r="U8399" s="30" t="str">
        <f aca="false">IF(AND(O8399="Engaging",P8399&lt;&gt;""),'Leia-me'!$B$5-P8399,"")</f>
        <v/>
      </c>
      <c r="V8399" s="25" t="str">
        <f aca="false">IF(O8399&lt;&gt;"Engaging","",IF(U8399&lt;='Leia-me'!$B$6,"Saudável",IF(U8399&lt;='Leia-me'!$B$7,"Esfriando",IF(U8399&lt;='Leia-me'!$B$8,"Última chance","Zumbi"))))</f>
        <v/>
      </c>
      <c r="W8399" s="25" t="n">
        <f aca="false">IF(O8399="Won",1,IF(O8399="Lost",0,""))</f>
        <v>1</v>
      </c>
      <c r="Y8399" s="25" t="str">
        <f aca="false">IF(E8399="","Sim","")</f>
        <v/>
      </c>
    </row>
    <row r="8400" customFormat="false" ht="15" hidden="false" customHeight="false" outlineLevel="0" collapsed="false">
      <c r="A8400" s="25" t="s">
        <v>8663</v>
      </c>
      <c r="B8400" s="25" t="s">
        <v>102</v>
      </c>
      <c r="C8400" s="25" t="s">
        <v>111</v>
      </c>
      <c r="D8400" s="25" t="s">
        <v>116</v>
      </c>
      <c r="G8400" s="31"/>
      <c r="H8400" s="32"/>
      <c r="L8400" s="25" t="s">
        <v>178</v>
      </c>
      <c r="M8400" s="25" t="s">
        <v>171</v>
      </c>
      <c r="N8400" s="28" t="n">
        <v>5482</v>
      </c>
      <c r="O8400" s="25" t="s">
        <v>56</v>
      </c>
      <c r="P8400" s="29" t="n">
        <v>42992</v>
      </c>
      <c r="Q8400" s="33"/>
      <c r="R8400" s="34"/>
      <c r="S8400" s="28" t="n">
        <f aca="false">IF(O8400="Won",R8400,IF(O8400="Lost",0,N8400))</f>
        <v>5482</v>
      </c>
      <c r="T8400" s="30" t="str">
        <f aca="false">IF(AND(P8400&lt;&gt;"",Q8400&lt;&gt;""),Q8400-P8400,"")</f>
        <v/>
      </c>
      <c r="U8400" s="30" t="n">
        <f aca="false">IF(AND(O8400="Engaging",P8400&lt;&gt;""),'Leia-me'!$B$5-P8400,"")</f>
        <v>108</v>
      </c>
      <c r="V8400" s="25" t="str">
        <f aca="false">IF(O8400&lt;&gt;"Engaging","",IF(U8400&lt;='Leia-me'!$B$6,"Saudável",IF(U8400&lt;='Leia-me'!$B$7,"Esfriando",IF(U8400&lt;='Leia-me'!$B$8,"Última chance","Zumbi"))))</f>
        <v>Esfriando</v>
      </c>
      <c r="W8400" s="25" t="str">
        <f aca="false">IF(O8400="Won",1,IF(O8400="Lost",0,""))</f>
        <v/>
      </c>
      <c r="Y8400" s="25" t="str">
        <f aca="false">IF(E8400="","Sim","")</f>
        <v>Sim</v>
      </c>
    </row>
    <row r="8401" customFormat="false" ht="15" hidden="false" customHeight="false" outlineLevel="0" collapsed="false">
      <c r="A8401" s="25" t="s">
        <v>8664</v>
      </c>
      <c r="B8401" s="25" t="s">
        <v>102</v>
      </c>
      <c r="C8401" s="25" t="s">
        <v>111</v>
      </c>
      <c r="D8401" s="25" t="s">
        <v>116</v>
      </c>
      <c r="G8401" s="31"/>
      <c r="H8401" s="32"/>
      <c r="L8401" s="25" t="s">
        <v>170</v>
      </c>
      <c r="M8401" s="25" t="s">
        <v>171</v>
      </c>
      <c r="N8401" s="28" t="n">
        <v>1096</v>
      </c>
      <c r="O8401" s="25" t="s">
        <v>56</v>
      </c>
      <c r="P8401" s="29" t="n">
        <v>42993</v>
      </c>
      <c r="Q8401" s="33"/>
      <c r="R8401" s="34"/>
      <c r="S8401" s="28" t="n">
        <f aca="false">IF(O8401="Won",R8401,IF(O8401="Lost",0,N8401))</f>
        <v>1096</v>
      </c>
      <c r="T8401" s="30" t="str">
        <f aca="false">IF(AND(P8401&lt;&gt;"",Q8401&lt;&gt;""),Q8401-P8401,"")</f>
        <v/>
      </c>
      <c r="U8401" s="30" t="n">
        <f aca="false">IF(AND(O8401="Engaging",P8401&lt;&gt;""),'Leia-me'!$B$5-P8401,"")</f>
        <v>107</v>
      </c>
      <c r="V8401" s="25" t="str">
        <f aca="false">IF(O8401&lt;&gt;"Engaging","",IF(U8401&lt;='Leia-me'!$B$6,"Saudável",IF(U8401&lt;='Leia-me'!$B$7,"Esfriando",IF(U8401&lt;='Leia-me'!$B$8,"Última chance","Zumbi"))))</f>
        <v>Esfriando</v>
      </c>
      <c r="W8401" s="25" t="str">
        <f aca="false">IF(O8401="Won",1,IF(O8401="Lost",0,""))</f>
        <v/>
      </c>
      <c r="Y8401" s="25" t="str">
        <f aca="false">IF(E8401="","Sim","")</f>
        <v>Sim</v>
      </c>
    </row>
    <row r="8402" customFormat="false" ht="15" hidden="false" customHeight="false" outlineLevel="0" collapsed="false">
      <c r="A8402" s="25" t="s">
        <v>8665</v>
      </c>
      <c r="B8402" s="25" t="s">
        <v>102</v>
      </c>
      <c r="C8402" s="25" t="s">
        <v>111</v>
      </c>
      <c r="D8402" s="25" t="s">
        <v>116</v>
      </c>
      <c r="E8402" s="25" t="s">
        <v>417</v>
      </c>
      <c r="F8402" s="25" t="s">
        <v>211</v>
      </c>
      <c r="G8402" s="26" t="n">
        <v>223.8</v>
      </c>
      <c r="H8402" s="27" t="n">
        <v>299</v>
      </c>
      <c r="I8402" s="25" t="s">
        <v>147</v>
      </c>
      <c r="K8402" s="25" t="n">
        <v>2003</v>
      </c>
      <c r="L8402" s="25" t="s">
        <v>1834</v>
      </c>
      <c r="M8402" s="25" t="s">
        <v>171</v>
      </c>
      <c r="N8402" s="28" t="n">
        <v>4821</v>
      </c>
      <c r="O8402" s="25" t="s">
        <v>54</v>
      </c>
      <c r="P8402" s="29" t="n">
        <v>42993</v>
      </c>
      <c r="Q8402" s="29" t="n">
        <v>43008</v>
      </c>
      <c r="R8402" s="28" t="n">
        <v>4695</v>
      </c>
      <c r="S8402" s="28" t="n">
        <f aca="false">IF(O8402="Won",R8402,IF(O8402="Lost",0,N8402))</f>
        <v>4695</v>
      </c>
      <c r="T8402" s="30" t="n">
        <f aca="false">IF(AND(P8402&lt;&gt;"",Q8402&lt;&gt;""),Q8402-P8402,"")</f>
        <v>15</v>
      </c>
      <c r="U8402" s="30" t="str">
        <f aca="false">IF(AND(O8402="Engaging",P8402&lt;&gt;""),'Leia-me'!$B$5-P8402,"")</f>
        <v/>
      </c>
      <c r="V8402" s="25" t="str">
        <f aca="false">IF(O8402&lt;&gt;"Engaging","",IF(U8402&lt;='Leia-me'!$B$6,"Saudável",IF(U8402&lt;='Leia-me'!$B$7,"Esfriando",IF(U8402&lt;='Leia-me'!$B$8,"Última chance","Zumbi"))))</f>
        <v/>
      </c>
      <c r="W8402" s="25" t="n">
        <f aca="false">IF(O8402="Won",1,IF(O8402="Lost",0,""))</f>
        <v>1</v>
      </c>
      <c r="X8402" s="25" t="s">
        <v>1835</v>
      </c>
      <c r="Y8402" s="25" t="str">
        <f aca="false">IF(E8402="","Sim","")</f>
        <v/>
      </c>
    </row>
    <row r="8403" customFormat="false" ht="15" hidden="false" customHeight="false" outlineLevel="0" collapsed="false">
      <c r="A8403" s="25" t="s">
        <v>8666</v>
      </c>
      <c r="B8403" s="25" t="s">
        <v>102</v>
      </c>
      <c r="C8403" s="25" t="s">
        <v>111</v>
      </c>
      <c r="D8403" s="25" t="s">
        <v>116</v>
      </c>
      <c r="E8403" s="25" t="s">
        <v>3511</v>
      </c>
      <c r="F8403" s="25" t="s">
        <v>168</v>
      </c>
      <c r="G8403" s="26" t="n">
        <v>1197.44</v>
      </c>
      <c r="H8403" s="27" t="n">
        <v>2570</v>
      </c>
      <c r="I8403" s="25" t="s">
        <v>147</v>
      </c>
      <c r="K8403" s="25" t="n">
        <v>1999</v>
      </c>
      <c r="L8403" s="25" t="s">
        <v>160</v>
      </c>
      <c r="M8403" s="25" t="s">
        <v>149</v>
      </c>
      <c r="N8403" s="28" t="n">
        <v>3393</v>
      </c>
      <c r="O8403" s="25" t="s">
        <v>56</v>
      </c>
      <c r="P8403" s="29" t="n">
        <v>42995</v>
      </c>
      <c r="Q8403" s="33"/>
      <c r="R8403" s="34"/>
      <c r="S8403" s="28" t="n">
        <f aca="false">IF(O8403="Won",R8403,IF(O8403="Lost",0,N8403))</f>
        <v>3393</v>
      </c>
      <c r="T8403" s="30" t="str">
        <f aca="false">IF(AND(P8403&lt;&gt;"",Q8403&lt;&gt;""),Q8403-P8403,"")</f>
        <v/>
      </c>
      <c r="U8403" s="30" t="n">
        <f aca="false">IF(AND(O8403="Engaging",P8403&lt;&gt;""),'Leia-me'!$B$5-P8403,"")</f>
        <v>105</v>
      </c>
      <c r="V8403" s="25" t="str">
        <f aca="false">IF(O8403&lt;&gt;"Engaging","",IF(U8403&lt;='Leia-me'!$B$6,"Saudável",IF(U8403&lt;='Leia-me'!$B$7,"Esfriando",IF(U8403&lt;='Leia-me'!$B$8,"Última chance","Zumbi"))))</f>
        <v>Esfriando</v>
      </c>
      <c r="W8403" s="25" t="str">
        <f aca="false">IF(O8403="Won",1,IF(O8403="Lost",0,""))</f>
        <v/>
      </c>
      <c r="Y8403" s="25" t="str">
        <f aca="false">IF(E8403="","Sim","")</f>
        <v/>
      </c>
    </row>
    <row r="8404" customFormat="false" ht="15" hidden="false" customHeight="false" outlineLevel="0" collapsed="false">
      <c r="A8404" s="25" t="s">
        <v>8667</v>
      </c>
      <c r="B8404" s="25" t="s">
        <v>102</v>
      </c>
      <c r="C8404" s="25" t="s">
        <v>111</v>
      </c>
      <c r="D8404" s="25" t="s">
        <v>116</v>
      </c>
      <c r="E8404" s="25" t="s">
        <v>494</v>
      </c>
      <c r="F8404" s="25" t="s">
        <v>192</v>
      </c>
      <c r="G8404" s="26" t="n">
        <v>11698.03</v>
      </c>
      <c r="H8404" s="27" t="n">
        <v>34288</v>
      </c>
      <c r="I8404" s="25" t="s">
        <v>147</v>
      </c>
      <c r="K8404" s="25" t="n">
        <v>1982</v>
      </c>
      <c r="L8404" s="25" t="s">
        <v>1834</v>
      </c>
      <c r="M8404" s="25" t="s">
        <v>171</v>
      </c>
      <c r="N8404" s="28" t="n">
        <v>4821</v>
      </c>
      <c r="O8404" s="25" t="s">
        <v>54</v>
      </c>
      <c r="P8404" s="29" t="n">
        <v>42995</v>
      </c>
      <c r="Q8404" s="29" t="n">
        <v>43096</v>
      </c>
      <c r="R8404" s="28" t="n">
        <v>4812</v>
      </c>
      <c r="S8404" s="28" t="n">
        <f aca="false">IF(O8404="Won",R8404,IF(O8404="Lost",0,N8404))</f>
        <v>4812</v>
      </c>
      <c r="T8404" s="30" t="n">
        <f aca="false">IF(AND(P8404&lt;&gt;"",Q8404&lt;&gt;""),Q8404-P8404,"")</f>
        <v>101</v>
      </c>
      <c r="U8404" s="30" t="str">
        <f aca="false">IF(AND(O8404="Engaging",P8404&lt;&gt;""),'Leia-me'!$B$5-P8404,"")</f>
        <v/>
      </c>
      <c r="V8404" s="25" t="str">
        <f aca="false">IF(O8404&lt;&gt;"Engaging","",IF(U8404&lt;='Leia-me'!$B$6,"Saudável",IF(U8404&lt;='Leia-me'!$B$7,"Esfriando",IF(U8404&lt;='Leia-me'!$B$8,"Última chance","Zumbi"))))</f>
        <v/>
      </c>
      <c r="W8404" s="25" t="n">
        <f aca="false">IF(O8404="Won",1,IF(O8404="Lost",0,""))</f>
        <v>1</v>
      </c>
      <c r="X8404" s="25" t="s">
        <v>1835</v>
      </c>
      <c r="Y8404" s="25" t="str">
        <f aca="false">IF(E8404="","Sim","")</f>
        <v/>
      </c>
    </row>
    <row r="8405" customFormat="false" ht="15" hidden="false" customHeight="false" outlineLevel="0" collapsed="false">
      <c r="A8405" s="25" t="s">
        <v>8668</v>
      </c>
      <c r="B8405" s="25" t="s">
        <v>102</v>
      </c>
      <c r="C8405" s="25" t="s">
        <v>111</v>
      </c>
      <c r="D8405" s="25" t="s">
        <v>116</v>
      </c>
      <c r="G8405" s="31"/>
      <c r="H8405" s="32"/>
      <c r="L8405" s="25" t="s">
        <v>160</v>
      </c>
      <c r="M8405" s="25" t="s">
        <v>149</v>
      </c>
      <c r="N8405" s="28" t="n">
        <v>3393</v>
      </c>
      <c r="O8405" s="25" t="s">
        <v>56</v>
      </c>
      <c r="P8405" s="29" t="n">
        <v>42996</v>
      </c>
      <c r="Q8405" s="33"/>
      <c r="R8405" s="34"/>
      <c r="S8405" s="28" t="n">
        <f aca="false">IF(O8405="Won",R8405,IF(O8405="Lost",0,N8405))</f>
        <v>3393</v>
      </c>
      <c r="T8405" s="30" t="str">
        <f aca="false">IF(AND(P8405&lt;&gt;"",Q8405&lt;&gt;""),Q8405-P8405,"")</f>
        <v/>
      </c>
      <c r="U8405" s="30" t="n">
        <f aca="false">IF(AND(O8405="Engaging",P8405&lt;&gt;""),'Leia-me'!$B$5-P8405,"")</f>
        <v>104</v>
      </c>
      <c r="V8405" s="25" t="str">
        <f aca="false">IF(O8405&lt;&gt;"Engaging","",IF(U8405&lt;='Leia-me'!$B$6,"Saudável",IF(U8405&lt;='Leia-me'!$B$7,"Esfriando",IF(U8405&lt;='Leia-me'!$B$8,"Última chance","Zumbi"))))</f>
        <v>Esfriando</v>
      </c>
      <c r="W8405" s="25" t="str">
        <f aca="false">IF(O8405="Won",1,IF(O8405="Lost",0,""))</f>
        <v/>
      </c>
      <c r="Y8405" s="25" t="str">
        <f aca="false">IF(E8405="","Sim","")</f>
        <v>Sim</v>
      </c>
    </row>
    <row r="8406" customFormat="false" ht="15" hidden="false" customHeight="false" outlineLevel="0" collapsed="false">
      <c r="A8406" s="25" t="s">
        <v>8669</v>
      </c>
      <c r="B8406" s="25" t="s">
        <v>102</v>
      </c>
      <c r="C8406" s="25" t="s">
        <v>111</v>
      </c>
      <c r="D8406" s="25" t="s">
        <v>116</v>
      </c>
      <c r="G8406" s="31"/>
      <c r="H8406" s="32"/>
      <c r="L8406" s="25" t="s">
        <v>170</v>
      </c>
      <c r="M8406" s="25" t="s">
        <v>171</v>
      </c>
      <c r="N8406" s="28" t="n">
        <v>1096</v>
      </c>
      <c r="O8406" s="25" t="s">
        <v>56</v>
      </c>
      <c r="P8406" s="29" t="n">
        <v>42997</v>
      </c>
      <c r="Q8406" s="33"/>
      <c r="R8406" s="34"/>
      <c r="S8406" s="28" t="n">
        <f aca="false">IF(O8406="Won",R8406,IF(O8406="Lost",0,N8406))</f>
        <v>1096</v>
      </c>
      <c r="T8406" s="30" t="str">
        <f aca="false">IF(AND(P8406&lt;&gt;"",Q8406&lt;&gt;""),Q8406-P8406,"")</f>
        <v/>
      </c>
      <c r="U8406" s="30" t="n">
        <f aca="false">IF(AND(O8406="Engaging",P8406&lt;&gt;""),'Leia-me'!$B$5-P8406,"")</f>
        <v>103</v>
      </c>
      <c r="V8406" s="25" t="str">
        <f aca="false">IF(O8406&lt;&gt;"Engaging","",IF(U8406&lt;='Leia-me'!$B$6,"Saudável",IF(U8406&lt;='Leia-me'!$B$7,"Esfriando",IF(U8406&lt;='Leia-me'!$B$8,"Última chance","Zumbi"))))</f>
        <v>Esfriando</v>
      </c>
      <c r="W8406" s="25" t="str">
        <f aca="false">IF(O8406="Won",1,IF(O8406="Lost",0,""))</f>
        <v/>
      </c>
      <c r="Y8406" s="25" t="str">
        <f aca="false">IF(E8406="","Sim","")</f>
        <v>Sim</v>
      </c>
    </row>
    <row r="8407" customFormat="false" ht="15" hidden="false" customHeight="false" outlineLevel="0" collapsed="false">
      <c r="A8407" s="25" t="s">
        <v>8670</v>
      </c>
      <c r="B8407" s="25" t="s">
        <v>102</v>
      </c>
      <c r="C8407" s="25" t="s">
        <v>111</v>
      </c>
      <c r="D8407" s="25" t="s">
        <v>116</v>
      </c>
      <c r="E8407" s="25" t="s">
        <v>1187</v>
      </c>
      <c r="F8407" s="25" t="s">
        <v>159</v>
      </c>
      <c r="G8407" s="26" t="n">
        <v>2059.9</v>
      </c>
      <c r="H8407" s="27" t="n">
        <v>3644</v>
      </c>
      <c r="I8407" s="25" t="s">
        <v>147</v>
      </c>
      <c r="K8407" s="25" t="n">
        <v>1988</v>
      </c>
      <c r="L8407" s="25" t="s">
        <v>1834</v>
      </c>
      <c r="M8407" s="25" t="s">
        <v>171</v>
      </c>
      <c r="N8407" s="28" t="n">
        <v>4821</v>
      </c>
      <c r="O8407" s="25" t="s">
        <v>54</v>
      </c>
      <c r="P8407" s="29" t="n">
        <v>42997</v>
      </c>
      <c r="Q8407" s="29" t="n">
        <v>43078</v>
      </c>
      <c r="R8407" s="28" t="n">
        <v>4709</v>
      </c>
      <c r="S8407" s="28" t="n">
        <f aca="false">IF(O8407="Won",R8407,IF(O8407="Lost",0,N8407))</f>
        <v>4709</v>
      </c>
      <c r="T8407" s="30" t="n">
        <f aca="false">IF(AND(P8407&lt;&gt;"",Q8407&lt;&gt;""),Q8407-P8407,"")</f>
        <v>81</v>
      </c>
      <c r="U8407" s="30" t="str">
        <f aca="false">IF(AND(O8407="Engaging",P8407&lt;&gt;""),'Leia-me'!$B$5-P8407,"")</f>
        <v/>
      </c>
      <c r="V8407" s="25" t="str">
        <f aca="false">IF(O8407&lt;&gt;"Engaging","",IF(U8407&lt;='Leia-me'!$B$6,"Saudável",IF(U8407&lt;='Leia-me'!$B$7,"Esfriando",IF(U8407&lt;='Leia-me'!$B$8,"Última chance","Zumbi"))))</f>
        <v/>
      </c>
      <c r="W8407" s="25" t="n">
        <f aca="false">IF(O8407="Won",1,IF(O8407="Lost",0,""))</f>
        <v>1</v>
      </c>
      <c r="X8407" s="25" t="s">
        <v>1835</v>
      </c>
      <c r="Y8407" s="25" t="str">
        <f aca="false">IF(E8407="","Sim","")</f>
        <v/>
      </c>
    </row>
    <row r="8408" customFormat="false" ht="15" hidden="false" customHeight="false" outlineLevel="0" collapsed="false">
      <c r="A8408" s="25" t="s">
        <v>8671</v>
      </c>
      <c r="B8408" s="25" t="s">
        <v>102</v>
      </c>
      <c r="C8408" s="25" t="s">
        <v>111</v>
      </c>
      <c r="D8408" s="25" t="s">
        <v>116</v>
      </c>
      <c r="E8408" s="25" t="s">
        <v>494</v>
      </c>
      <c r="F8408" s="25" t="s">
        <v>192</v>
      </c>
      <c r="G8408" s="26" t="n">
        <v>11698.03</v>
      </c>
      <c r="H8408" s="27" t="n">
        <v>34288</v>
      </c>
      <c r="I8408" s="25" t="s">
        <v>147</v>
      </c>
      <c r="K8408" s="25" t="n">
        <v>1982</v>
      </c>
      <c r="L8408" s="25" t="s">
        <v>186</v>
      </c>
      <c r="M8408" s="25" t="s">
        <v>171</v>
      </c>
      <c r="N8408" s="28" t="n">
        <v>550</v>
      </c>
      <c r="O8408" s="25" t="s">
        <v>55</v>
      </c>
      <c r="P8408" s="29" t="n">
        <v>42999</v>
      </c>
      <c r="Q8408" s="29" t="n">
        <v>43011</v>
      </c>
      <c r="R8408" s="28" t="n">
        <v>0</v>
      </c>
      <c r="S8408" s="28" t="n">
        <f aca="false">IF(O8408="Won",R8408,IF(O8408="Lost",0,N8408))</f>
        <v>0</v>
      </c>
      <c r="T8408" s="30" t="n">
        <f aca="false">IF(AND(P8408&lt;&gt;"",Q8408&lt;&gt;""),Q8408-P8408,"")</f>
        <v>12</v>
      </c>
      <c r="U8408" s="30" t="str">
        <f aca="false">IF(AND(O8408="Engaging",P8408&lt;&gt;""),'Leia-me'!$B$5-P8408,"")</f>
        <v/>
      </c>
      <c r="V8408" s="25" t="str">
        <f aca="false">IF(O8408&lt;&gt;"Engaging","",IF(U8408&lt;='Leia-me'!$B$6,"Saudável",IF(U8408&lt;='Leia-me'!$B$7,"Esfriando",IF(U8408&lt;='Leia-me'!$B$8,"Última chance","Zumbi"))))</f>
        <v/>
      </c>
      <c r="W8408" s="25" t="n">
        <f aca="false">IF(O8408="Won",1,IF(O8408="Lost",0,""))</f>
        <v>0</v>
      </c>
      <c r="Y8408" s="25" t="str">
        <f aca="false">IF(E8408="","Sim","")</f>
        <v/>
      </c>
    </row>
    <row r="8409" customFormat="false" ht="15" hidden="false" customHeight="false" outlineLevel="0" collapsed="false">
      <c r="A8409" s="25" t="s">
        <v>8672</v>
      </c>
      <c r="B8409" s="25" t="s">
        <v>102</v>
      </c>
      <c r="C8409" s="25" t="s">
        <v>111</v>
      </c>
      <c r="D8409" s="25" t="s">
        <v>116</v>
      </c>
      <c r="E8409" s="25" t="s">
        <v>478</v>
      </c>
      <c r="F8409" s="25" t="s">
        <v>165</v>
      </c>
      <c r="G8409" s="26" t="n">
        <v>349.81</v>
      </c>
      <c r="H8409" s="27" t="n">
        <v>315</v>
      </c>
      <c r="I8409" s="25" t="s">
        <v>147</v>
      </c>
      <c r="K8409" s="25" t="n">
        <v>2002</v>
      </c>
      <c r="L8409" s="25" t="s">
        <v>148</v>
      </c>
      <c r="M8409" s="25" t="s">
        <v>149</v>
      </c>
      <c r="N8409" s="28" t="n">
        <v>55</v>
      </c>
      <c r="O8409" s="25" t="s">
        <v>55</v>
      </c>
      <c r="P8409" s="29" t="n">
        <v>43000</v>
      </c>
      <c r="Q8409" s="29" t="n">
        <v>43067</v>
      </c>
      <c r="R8409" s="28" t="n">
        <v>0</v>
      </c>
      <c r="S8409" s="28" t="n">
        <f aca="false">IF(O8409="Won",R8409,IF(O8409="Lost",0,N8409))</f>
        <v>0</v>
      </c>
      <c r="T8409" s="30" t="n">
        <f aca="false">IF(AND(P8409&lt;&gt;"",Q8409&lt;&gt;""),Q8409-P8409,"")</f>
        <v>67</v>
      </c>
      <c r="U8409" s="30" t="str">
        <f aca="false">IF(AND(O8409="Engaging",P8409&lt;&gt;""),'Leia-me'!$B$5-P8409,"")</f>
        <v/>
      </c>
      <c r="V8409" s="25" t="str">
        <f aca="false">IF(O8409&lt;&gt;"Engaging","",IF(U8409&lt;='Leia-me'!$B$6,"Saudável",IF(U8409&lt;='Leia-me'!$B$7,"Esfriando",IF(U8409&lt;='Leia-me'!$B$8,"Última chance","Zumbi"))))</f>
        <v/>
      </c>
      <c r="W8409" s="25" t="n">
        <f aca="false">IF(O8409="Won",1,IF(O8409="Lost",0,""))</f>
        <v>0</v>
      </c>
      <c r="Y8409" s="25" t="str">
        <f aca="false">IF(E8409="","Sim","")</f>
        <v/>
      </c>
    </row>
    <row r="8410" customFormat="false" ht="15" hidden="false" customHeight="false" outlineLevel="0" collapsed="false">
      <c r="A8410" s="25" t="s">
        <v>8673</v>
      </c>
      <c r="B8410" s="25" t="s">
        <v>102</v>
      </c>
      <c r="C8410" s="25" t="s">
        <v>111</v>
      </c>
      <c r="D8410" s="25" t="s">
        <v>116</v>
      </c>
      <c r="E8410" s="25" t="s">
        <v>646</v>
      </c>
      <c r="F8410" s="25" t="s">
        <v>165</v>
      </c>
      <c r="G8410" s="26" t="n">
        <v>324.19</v>
      </c>
      <c r="H8410" s="27" t="n">
        <v>978</v>
      </c>
      <c r="I8410" s="25" t="s">
        <v>147</v>
      </c>
      <c r="K8410" s="25" t="n">
        <v>1992</v>
      </c>
      <c r="L8410" s="25" t="s">
        <v>186</v>
      </c>
      <c r="M8410" s="25" t="s">
        <v>171</v>
      </c>
      <c r="N8410" s="28" t="n">
        <v>550</v>
      </c>
      <c r="O8410" s="25" t="s">
        <v>55</v>
      </c>
      <c r="P8410" s="29" t="n">
        <v>43001</v>
      </c>
      <c r="Q8410" s="29" t="n">
        <v>43053</v>
      </c>
      <c r="R8410" s="28" t="n">
        <v>0</v>
      </c>
      <c r="S8410" s="28" t="n">
        <f aca="false">IF(O8410="Won",R8410,IF(O8410="Lost",0,N8410))</f>
        <v>0</v>
      </c>
      <c r="T8410" s="30" t="n">
        <f aca="false">IF(AND(P8410&lt;&gt;"",Q8410&lt;&gt;""),Q8410-P8410,"")</f>
        <v>52</v>
      </c>
      <c r="U8410" s="30" t="str">
        <f aca="false">IF(AND(O8410="Engaging",P8410&lt;&gt;""),'Leia-me'!$B$5-P8410,"")</f>
        <v/>
      </c>
      <c r="V8410" s="25" t="str">
        <f aca="false">IF(O8410&lt;&gt;"Engaging","",IF(U8410&lt;='Leia-me'!$B$6,"Saudável",IF(U8410&lt;='Leia-me'!$B$7,"Esfriando",IF(U8410&lt;='Leia-me'!$B$8,"Última chance","Zumbi"))))</f>
        <v/>
      </c>
      <c r="W8410" s="25" t="n">
        <f aca="false">IF(O8410="Won",1,IF(O8410="Lost",0,""))</f>
        <v>0</v>
      </c>
      <c r="Y8410" s="25" t="str">
        <f aca="false">IF(E8410="","Sim","")</f>
        <v/>
      </c>
    </row>
    <row r="8411" customFormat="false" ht="15" hidden="false" customHeight="false" outlineLevel="0" collapsed="false">
      <c r="A8411" s="25" t="s">
        <v>8674</v>
      </c>
      <c r="B8411" s="25" t="s">
        <v>102</v>
      </c>
      <c r="C8411" s="25" t="s">
        <v>111</v>
      </c>
      <c r="D8411" s="25" t="s">
        <v>116</v>
      </c>
      <c r="E8411" s="25" t="s">
        <v>199</v>
      </c>
      <c r="F8411" s="25" t="s">
        <v>177</v>
      </c>
      <c r="G8411" s="26" t="n">
        <v>52.5</v>
      </c>
      <c r="H8411" s="27" t="n">
        <v>165</v>
      </c>
      <c r="I8411" s="25" t="s">
        <v>147</v>
      </c>
      <c r="K8411" s="25" t="n">
        <v>2008</v>
      </c>
      <c r="L8411" s="25" t="s">
        <v>148</v>
      </c>
      <c r="M8411" s="25" t="s">
        <v>149</v>
      </c>
      <c r="N8411" s="28" t="n">
        <v>55</v>
      </c>
      <c r="O8411" s="25" t="s">
        <v>55</v>
      </c>
      <c r="P8411" s="29" t="n">
        <v>43001</v>
      </c>
      <c r="Q8411" s="29" t="n">
        <v>43045</v>
      </c>
      <c r="R8411" s="28" t="n">
        <v>0</v>
      </c>
      <c r="S8411" s="28" t="n">
        <f aca="false">IF(O8411="Won",R8411,IF(O8411="Lost",0,N8411))</f>
        <v>0</v>
      </c>
      <c r="T8411" s="30" t="n">
        <f aca="false">IF(AND(P8411&lt;&gt;"",Q8411&lt;&gt;""),Q8411-P8411,"")</f>
        <v>44</v>
      </c>
      <c r="U8411" s="30" t="str">
        <f aca="false">IF(AND(O8411="Engaging",P8411&lt;&gt;""),'Leia-me'!$B$5-P8411,"")</f>
        <v/>
      </c>
      <c r="V8411" s="25" t="str">
        <f aca="false">IF(O8411&lt;&gt;"Engaging","",IF(U8411&lt;='Leia-me'!$B$6,"Saudável",IF(U8411&lt;='Leia-me'!$B$7,"Esfriando",IF(U8411&lt;='Leia-me'!$B$8,"Última chance","Zumbi"))))</f>
        <v/>
      </c>
      <c r="W8411" s="25" t="n">
        <f aca="false">IF(O8411="Won",1,IF(O8411="Lost",0,""))</f>
        <v>0</v>
      </c>
      <c r="Y8411" s="25" t="str">
        <f aca="false">IF(E8411="","Sim","")</f>
        <v/>
      </c>
    </row>
    <row r="8412" customFormat="false" ht="15" hidden="false" customHeight="false" outlineLevel="0" collapsed="false">
      <c r="A8412" s="25" t="s">
        <v>8675</v>
      </c>
      <c r="B8412" s="25" t="s">
        <v>102</v>
      </c>
      <c r="C8412" s="25" t="s">
        <v>111</v>
      </c>
      <c r="D8412" s="25" t="s">
        <v>116</v>
      </c>
      <c r="E8412" s="25" t="s">
        <v>2739</v>
      </c>
      <c r="F8412" s="25" t="s">
        <v>159</v>
      </c>
      <c r="G8412" s="26" t="n">
        <v>2871.35</v>
      </c>
      <c r="H8412" s="27" t="n">
        <v>9561</v>
      </c>
      <c r="I8412" s="25" t="s">
        <v>147</v>
      </c>
      <c r="K8412" s="25" t="n">
        <v>1983</v>
      </c>
      <c r="L8412" s="25" t="s">
        <v>186</v>
      </c>
      <c r="M8412" s="25" t="s">
        <v>171</v>
      </c>
      <c r="N8412" s="28" t="n">
        <v>550</v>
      </c>
      <c r="O8412" s="25" t="s">
        <v>55</v>
      </c>
      <c r="P8412" s="29" t="n">
        <v>43003</v>
      </c>
      <c r="Q8412" s="29" t="n">
        <v>43011</v>
      </c>
      <c r="R8412" s="28" t="n">
        <v>0</v>
      </c>
      <c r="S8412" s="28" t="n">
        <f aca="false">IF(O8412="Won",R8412,IF(O8412="Lost",0,N8412))</f>
        <v>0</v>
      </c>
      <c r="T8412" s="30" t="n">
        <f aca="false">IF(AND(P8412&lt;&gt;"",Q8412&lt;&gt;""),Q8412-P8412,"")</f>
        <v>8</v>
      </c>
      <c r="U8412" s="30" t="str">
        <f aca="false">IF(AND(O8412="Engaging",P8412&lt;&gt;""),'Leia-me'!$B$5-P8412,"")</f>
        <v/>
      </c>
      <c r="V8412" s="25" t="str">
        <f aca="false">IF(O8412&lt;&gt;"Engaging","",IF(U8412&lt;='Leia-me'!$B$6,"Saudável",IF(U8412&lt;='Leia-me'!$B$7,"Esfriando",IF(U8412&lt;='Leia-me'!$B$8,"Última chance","Zumbi"))))</f>
        <v/>
      </c>
      <c r="W8412" s="25" t="n">
        <f aca="false">IF(O8412="Won",1,IF(O8412="Lost",0,""))</f>
        <v>0</v>
      </c>
      <c r="Y8412" s="25" t="str">
        <f aca="false">IF(E8412="","Sim","")</f>
        <v/>
      </c>
    </row>
    <row r="8413" customFormat="false" ht="15" hidden="false" customHeight="false" outlineLevel="0" collapsed="false">
      <c r="A8413" s="25" t="s">
        <v>8676</v>
      </c>
      <c r="B8413" s="25" t="s">
        <v>102</v>
      </c>
      <c r="C8413" s="25" t="s">
        <v>111</v>
      </c>
      <c r="D8413" s="25" t="s">
        <v>116</v>
      </c>
      <c r="E8413" s="25" t="s">
        <v>195</v>
      </c>
      <c r="F8413" s="25" t="s">
        <v>185</v>
      </c>
      <c r="G8413" s="26" t="n">
        <v>8170.38</v>
      </c>
      <c r="H8413" s="27" t="n">
        <v>16499</v>
      </c>
      <c r="I8413" s="25" t="s">
        <v>196</v>
      </c>
      <c r="K8413" s="25" t="n">
        <v>1997</v>
      </c>
      <c r="L8413" s="25" t="s">
        <v>148</v>
      </c>
      <c r="M8413" s="25" t="s">
        <v>149</v>
      </c>
      <c r="N8413" s="28" t="n">
        <v>55</v>
      </c>
      <c r="O8413" s="25" t="s">
        <v>55</v>
      </c>
      <c r="P8413" s="29" t="n">
        <v>43004</v>
      </c>
      <c r="Q8413" s="29" t="n">
        <v>43013</v>
      </c>
      <c r="R8413" s="28" t="n">
        <v>0</v>
      </c>
      <c r="S8413" s="28" t="n">
        <f aca="false">IF(O8413="Won",R8413,IF(O8413="Lost",0,N8413))</f>
        <v>0</v>
      </c>
      <c r="T8413" s="30" t="n">
        <f aca="false">IF(AND(P8413&lt;&gt;"",Q8413&lt;&gt;""),Q8413-P8413,"")</f>
        <v>9</v>
      </c>
      <c r="U8413" s="30" t="str">
        <f aca="false">IF(AND(O8413="Engaging",P8413&lt;&gt;""),'Leia-me'!$B$5-P8413,"")</f>
        <v/>
      </c>
      <c r="V8413" s="25" t="str">
        <f aca="false">IF(O8413&lt;&gt;"Engaging","",IF(U8413&lt;='Leia-me'!$B$6,"Saudável",IF(U8413&lt;='Leia-me'!$B$7,"Esfriando",IF(U8413&lt;='Leia-me'!$B$8,"Última chance","Zumbi"))))</f>
        <v/>
      </c>
      <c r="W8413" s="25" t="n">
        <f aca="false">IF(O8413="Won",1,IF(O8413="Lost",0,""))</f>
        <v>0</v>
      </c>
      <c r="Y8413" s="25" t="str">
        <f aca="false">IF(E8413="","Sim","")</f>
        <v/>
      </c>
    </row>
    <row r="8414" customFormat="false" ht="15" hidden="false" customHeight="false" outlineLevel="0" collapsed="false">
      <c r="A8414" s="25" t="s">
        <v>8677</v>
      </c>
      <c r="B8414" s="25" t="s">
        <v>102</v>
      </c>
      <c r="C8414" s="25" t="s">
        <v>111</v>
      </c>
      <c r="D8414" s="25" t="s">
        <v>116</v>
      </c>
      <c r="E8414" s="25" t="s">
        <v>1158</v>
      </c>
      <c r="F8414" s="25" t="s">
        <v>185</v>
      </c>
      <c r="G8414" s="26" t="n">
        <v>7708.38</v>
      </c>
      <c r="H8414" s="27" t="n">
        <v>13756</v>
      </c>
      <c r="I8414" s="25" t="s">
        <v>147</v>
      </c>
      <c r="K8414" s="25" t="n">
        <v>1980</v>
      </c>
      <c r="L8414" s="25" t="s">
        <v>170</v>
      </c>
      <c r="M8414" s="25" t="s">
        <v>171</v>
      </c>
      <c r="N8414" s="28" t="n">
        <v>1096</v>
      </c>
      <c r="O8414" s="25" t="s">
        <v>54</v>
      </c>
      <c r="P8414" s="29" t="n">
        <v>43006</v>
      </c>
      <c r="Q8414" s="29" t="n">
        <v>43078</v>
      </c>
      <c r="R8414" s="28" t="n">
        <v>1292</v>
      </c>
      <c r="S8414" s="28" t="n">
        <f aca="false">IF(O8414="Won",R8414,IF(O8414="Lost",0,N8414))</f>
        <v>1292</v>
      </c>
      <c r="T8414" s="30" t="n">
        <f aca="false">IF(AND(P8414&lt;&gt;"",Q8414&lt;&gt;""),Q8414-P8414,"")</f>
        <v>72</v>
      </c>
      <c r="U8414" s="30" t="str">
        <f aca="false">IF(AND(O8414="Engaging",P8414&lt;&gt;""),'Leia-me'!$B$5-P8414,"")</f>
        <v/>
      </c>
      <c r="V8414" s="25" t="str">
        <f aca="false">IF(O8414&lt;&gt;"Engaging","",IF(U8414&lt;='Leia-me'!$B$6,"Saudável",IF(U8414&lt;='Leia-me'!$B$7,"Esfriando",IF(U8414&lt;='Leia-me'!$B$8,"Última chance","Zumbi"))))</f>
        <v/>
      </c>
      <c r="W8414" s="25" t="n">
        <f aca="false">IF(O8414="Won",1,IF(O8414="Lost",0,""))</f>
        <v>1</v>
      </c>
      <c r="Y8414" s="25" t="str">
        <f aca="false">IF(E8414="","Sim","")</f>
        <v/>
      </c>
    </row>
    <row r="8415" customFormat="false" ht="15" hidden="false" customHeight="false" outlineLevel="0" collapsed="false">
      <c r="A8415" s="25" t="s">
        <v>8678</v>
      </c>
      <c r="B8415" s="25" t="s">
        <v>102</v>
      </c>
      <c r="C8415" s="25" t="s">
        <v>111</v>
      </c>
      <c r="D8415" s="25" t="s">
        <v>116</v>
      </c>
      <c r="G8415" s="31"/>
      <c r="H8415" s="32"/>
      <c r="L8415" s="25" t="s">
        <v>178</v>
      </c>
      <c r="M8415" s="25" t="s">
        <v>171</v>
      </c>
      <c r="N8415" s="28" t="n">
        <v>5482</v>
      </c>
      <c r="O8415" s="25" t="s">
        <v>56</v>
      </c>
      <c r="P8415" s="29" t="n">
        <v>43008</v>
      </c>
      <c r="Q8415" s="33"/>
      <c r="R8415" s="34"/>
      <c r="S8415" s="28" t="n">
        <f aca="false">IF(O8415="Won",R8415,IF(O8415="Lost",0,N8415))</f>
        <v>5482</v>
      </c>
      <c r="T8415" s="30" t="str">
        <f aca="false">IF(AND(P8415&lt;&gt;"",Q8415&lt;&gt;""),Q8415-P8415,"")</f>
        <v/>
      </c>
      <c r="U8415" s="30" t="n">
        <f aca="false">IF(AND(O8415="Engaging",P8415&lt;&gt;""),'Leia-me'!$B$5-P8415,"")</f>
        <v>92</v>
      </c>
      <c r="V8415" s="25" t="str">
        <f aca="false">IF(O8415&lt;&gt;"Engaging","",IF(U8415&lt;='Leia-me'!$B$6,"Saudável",IF(U8415&lt;='Leia-me'!$B$7,"Esfriando",IF(U8415&lt;='Leia-me'!$B$8,"Última chance","Zumbi"))))</f>
        <v>Esfriando</v>
      </c>
      <c r="W8415" s="25" t="str">
        <f aca="false">IF(O8415="Won",1,IF(O8415="Lost",0,""))</f>
        <v/>
      </c>
      <c r="Y8415" s="25" t="str">
        <f aca="false">IF(E8415="","Sim","")</f>
        <v>Sim</v>
      </c>
    </row>
    <row r="8416" customFormat="false" ht="15" hidden="false" customHeight="false" outlineLevel="0" collapsed="false">
      <c r="A8416" s="25" t="s">
        <v>8679</v>
      </c>
      <c r="B8416" s="25" t="s">
        <v>102</v>
      </c>
      <c r="C8416" s="25" t="s">
        <v>111</v>
      </c>
      <c r="D8416" s="25" t="s">
        <v>116</v>
      </c>
      <c r="E8416" s="25" t="s">
        <v>444</v>
      </c>
      <c r="F8416" s="25" t="s">
        <v>192</v>
      </c>
      <c r="G8416" s="26" t="n">
        <v>6354.87</v>
      </c>
      <c r="H8416" s="27" t="n">
        <v>16780</v>
      </c>
      <c r="I8416" s="25" t="s">
        <v>147</v>
      </c>
      <c r="J8416" s="25" t="s">
        <v>445</v>
      </c>
      <c r="K8416" s="25" t="n">
        <v>1996</v>
      </c>
      <c r="L8416" s="25" t="s">
        <v>148</v>
      </c>
      <c r="M8416" s="25" t="s">
        <v>149</v>
      </c>
      <c r="N8416" s="28" t="n">
        <v>55</v>
      </c>
      <c r="O8416" s="25" t="s">
        <v>54</v>
      </c>
      <c r="P8416" s="29" t="n">
        <v>43008</v>
      </c>
      <c r="Q8416" s="29" t="n">
        <v>43075</v>
      </c>
      <c r="R8416" s="28" t="n">
        <v>59</v>
      </c>
      <c r="S8416" s="28" t="n">
        <f aca="false">IF(O8416="Won",R8416,IF(O8416="Lost",0,N8416))</f>
        <v>59</v>
      </c>
      <c r="T8416" s="30" t="n">
        <f aca="false">IF(AND(P8416&lt;&gt;"",Q8416&lt;&gt;""),Q8416-P8416,"")</f>
        <v>67</v>
      </c>
      <c r="U8416" s="30" t="str">
        <f aca="false">IF(AND(O8416="Engaging",P8416&lt;&gt;""),'Leia-me'!$B$5-P8416,"")</f>
        <v/>
      </c>
      <c r="V8416" s="25" t="str">
        <f aca="false">IF(O8416&lt;&gt;"Engaging","",IF(U8416&lt;='Leia-me'!$B$6,"Saudável",IF(U8416&lt;='Leia-me'!$B$7,"Esfriando",IF(U8416&lt;='Leia-me'!$B$8,"Última chance","Zumbi"))))</f>
        <v/>
      </c>
      <c r="W8416" s="25" t="n">
        <f aca="false">IF(O8416="Won",1,IF(O8416="Lost",0,""))</f>
        <v>1</v>
      </c>
      <c r="Y8416" s="25" t="str">
        <f aca="false">IF(E8416="","Sim","")</f>
        <v/>
      </c>
    </row>
    <row r="8417" customFormat="false" ht="15" hidden="false" customHeight="false" outlineLevel="0" collapsed="false">
      <c r="A8417" s="25" t="s">
        <v>8680</v>
      </c>
      <c r="B8417" s="25" t="s">
        <v>102</v>
      </c>
      <c r="C8417" s="25" t="s">
        <v>111</v>
      </c>
      <c r="D8417" s="25" t="s">
        <v>116</v>
      </c>
      <c r="E8417" s="25" t="s">
        <v>195</v>
      </c>
      <c r="F8417" s="25" t="s">
        <v>185</v>
      </c>
      <c r="G8417" s="26" t="n">
        <v>8170.38</v>
      </c>
      <c r="H8417" s="27" t="n">
        <v>16499</v>
      </c>
      <c r="I8417" s="25" t="s">
        <v>196</v>
      </c>
      <c r="K8417" s="25" t="n">
        <v>1997</v>
      </c>
      <c r="L8417" s="25" t="s">
        <v>186</v>
      </c>
      <c r="M8417" s="25" t="s">
        <v>171</v>
      </c>
      <c r="N8417" s="28" t="n">
        <v>550</v>
      </c>
      <c r="O8417" s="25" t="s">
        <v>55</v>
      </c>
      <c r="P8417" s="29" t="n">
        <v>43010</v>
      </c>
      <c r="Q8417" s="29" t="n">
        <v>43084</v>
      </c>
      <c r="R8417" s="28" t="n">
        <v>0</v>
      </c>
      <c r="S8417" s="28" t="n">
        <f aca="false">IF(O8417="Won",R8417,IF(O8417="Lost",0,N8417))</f>
        <v>0</v>
      </c>
      <c r="T8417" s="30" t="n">
        <f aca="false">IF(AND(P8417&lt;&gt;"",Q8417&lt;&gt;""),Q8417-P8417,"")</f>
        <v>74</v>
      </c>
      <c r="U8417" s="30" t="str">
        <f aca="false">IF(AND(O8417="Engaging",P8417&lt;&gt;""),'Leia-me'!$B$5-P8417,"")</f>
        <v/>
      </c>
      <c r="V8417" s="25" t="str">
        <f aca="false">IF(O8417&lt;&gt;"Engaging","",IF(U8417&lt;='Leia-me'!$B$6,"Saudável",IF(U8417&lt;='Leia-me'!$B$7,"Esfriando",IF(U8417&lt;='Leia-me'!$B$8,"Última chance","Zumbi"))))</f>
        <v/>
      </c>
      <c r="W8417" s="25" t="n">
        <f aca="false">IF(O8417="Won",1,IF(O8417="Lost",0,""))</f>
        <v>0</v>
      </c>
      <c r="Y8417" s="25" t="str">
        <f aca="false">IF(E8417="","Sim","")</f>
        <v/>
      </c>
    </row>
    <row r="8418" customFormat="false" ht="15" hidden="false" customHeight="false" outlineLevel="0" collapsed="false">
      <c r="A8418" s="25" t="s">
        <v>8681</v>
      </c>
      <c r="B8418" s="25" t="s">
        <v>102</v>
      </c>
      <c r="C8418" s="25" t="s">
        <v>111</v>
      </c>
      <c r="D8418" s="25" t="s">
        <v>116</v>
      </c>
      <c r="E8418" s="25" t="s">
        <v>1789</v>
      </c>
      <c r="F8418" s="25" t="s">
        <v>211</v>
      </c>
      <c r="G8418" s="26" t="n">
        <v>497.11</v>
      </c>
      <c r="H8418" s="27" t="n">
        <v>1588</v>
      </c>
      <c r="I8418" s="25" t="s">
        <v>147</v>
      </c>
      <c r="K8418" s="25" t="n">
        <v>2009</v>
      </c>
      <c r="L8418" s="25" t="s">
        <v>1834</v>
      </c>
      <c r="M8418" s="25" t="s">
        <v>171</v>
      </c>
      <c r="N8418" s="28" t="n">
        <v>4821</v>
      </c>
      <c r="O8418" s="25" t="s">
        <v>54</v>
      </c>
      <c r="P8418" s="29" t="n">
        <v>43012</v>
      </c>
      <c r="Q8418" s="29" t="n">
        <v>43089</v>
      </c>
      <c r="R8418" s="28" t="n">
        <v>5026</v>
      </c>
      <c r="S8418" s="28" t="n">
        <f aca="false">IF(O8418="Won",R8418,IF(O8418="Lost",0,N8418))</f>
        <v>5026</v>
      </c>
      <c r="T8418" s="30" t="n">
        <f aca="false">IF(AND(P8418&lt;&gt;"",Q8418&lt;&gt;""),Q8418-P8418,"")</f>
        <v>77</v>
      </c>
      <c r="U8418" s="30" t="str">
        <f aca="false">IF(AND(O8418="Engaging",P8418&lt;&gt;""),'Leia-me'!$B$5-P8418,"")</f>
        <v/>
      </c>
      <c r="V8418" s="25" t="str">
        <f aca="false">IF(O8418&lt;&gt;"Engaging","",IF(U8418&lt;='Leia-me'!$B$6,"Saudável",IF(U8418&lt;='Leia-me'!$B$7,"Esfriando",IF(U8418&lt;='Leia-me'!$B$8,"Última chance","Zumbi"))))</f>
        <v/>
      </c>
      <c r="W8418" s="25" t="n">
        <f aca="false">IF(O8418="Won",1,IF(O8418="Lost",0,""))</f>
        <v>1</v>
      </c>
      <c r="X8418" s="25" t="s">
        <v>1835</v>
      </c>
      <c r="Y8418" s="25" t="str">
        <f aca="false">IF(E8418="","Sim","")</f>
        <v/>
      </c>
    </row>
    <row r="8419" customFormat="false" ht="15" hidden="false" customHeight="false" outlineLevel="0" collapsed="false">
      <c r="A8419" s="25" t="s">
        <v>8682</v>
      </c>
      <c r="B8419" s="25" t="s">
        <v>102</v>
      </c>
      <c r="C8419" s="25" t="s">
        <v>111</v>
      </c>
      <c r="D8419" s="25" t="s">
        <v>116</v>
      </c>
      <c r="E8419" s="25" t="s">
        <v>218</v>
      </c>
      <c r="F8419" s="25" t="s">
        <v>146</v>
      </c>
      <c r="G8419" s="26" t="n">
        <v>4.54</v>
      </c>
      <c r="H8419" s="27" t="n">
        <v>9</v>
      </c>
      <c r="I8419" s="25" t="s">
        <v>147</v>
      </c>
      <c r="K8419" s="25" t="n">
        <v>2017</v>
      </c>
      <c r="L8419" s="25" t="s">
        <v>186</v>
      </c>
      <c r="M8419" s="25" t="s">
        <v>171</v>
      </c>
      <c r="N8419" s="28" t="n">
        <v>550</v>
      </c>
      <c r="O8419" s="25" t="s">
        <v>54</v>
      </c>
      <c r="P8419" s="29" t="n">
        <v>43015</v>
      </c>
      <c r="Q8419" s="29" t="n">
        <v>43074</v>
      </c>
      <c r="R8419" s="28" t="n">
        <v>610</v>
      </c>
      <c r="S8419" s="28" t="n">
        <f aca="false">IF(O8419="Won",R8419,IF(O8419="Lost",0,N8419))</f>
        <v>610</v>
      </c>
      <c r="T8419" s="30" t="n">
        <f aca="false">IF(AND(P8419&lt;&gt;"",Q8419&lt;&gt;""),Q8419-P8419,"")</f>
        <v>59</v>
      </c>
      <c r="U8419" s="30" t="str">
        <f aca="false">IF(AND(O8419="Engaging",P8419&lt;&gt;""),'Leia-me'!$B$5-P8419,"")</f>
        <v/>
      </c>
      <c r="V8419" s="25" t="str">
        <f aca="false">IF(O8419&lt;&gt;"Engaging","",IF(U8419&lt;='Leia-me'!$B$6,"Saudável",IF(U8419&lt;='Leia-me'!$B$7,"Esfriando",IF(U8419&lt;='Leia-me'!$B$8,"Última chance","Zumbi"))))</f>
        <v/>
      </c>
      <c r="W8419" s="25" t="n">
        <f aca="false">IF(O8419="Won",1,IF(O8419="Lost",0,""))</f>
        <v>1</v>
      </c>
      <c r="Y8419" s="25" t="str">
        <f aca="false">IF(E8419="","Sim","")</f>
        <v/>
      </c>
    </row>
    <row r="8420" customFormat="false" ht="15" hidden="false" customHeight="false" outlineLevel="0" collapsed="false">
      <c r="A8420" s="25" t="s">
        <v>8683</v>
      </c>
      <c r="B8420" s="25" t="s">
        <v>102</v>
      </c>
      <c r="C8420" s="25" t="s">
        <v>111</v>
      </c>
      <c r="D8420" s="25" t="s">
        <v>116</v>
      </c>
      <c r="E8420" s="25" t="s">
        <v>428</v>
      </c>
      <c r="F8420" s="25" t="s">
        <v>267</v>
      </c>
      <c r="G8420" s="26" t="n">
        <v>792.46</v>
      </c>
      <c r="H8420" s="27" t="n">
        <v>1299</v>
      </c>
      <c r="I8420" s="25" t="s">
        <v>147</v>
      </c>
      <c r="K8420" s="25" t="n">
        <v>1982</v>
      </c>
      <c r="L8420" s="25" t="s">
        <v>148</v>
      </c>
      <c r="M8420" s="25" t="s">
        <v>149</v>
      </c>
      <c r="N8420" s="28" t="n">
        <v>55</v>
      </c>
      <c r="O8420" s="25" t="s">
        <v>54</v>
      </c>
      <c r="P8420" s="29" t="n">
        <v>43015</v>
      </c>
      <c r="Q8420" s="29" t="n">
        <v>43083</v>
      </c>
      <c r="R8420" s="28" t="n">
        <v>59</v>
      </c>
      <c r="S8420" s="28" t="n">
        <f aca="false">IF(O8420="Won",R8420,IF(O8420="Lost",0,N8420))</f>
        <v>59</v>
      </c>
      <c r="T8420" s="30" t="n">
        <f aca="false">IF(AND(P8420&lt;&gt;"",Q8420&lt;&gt;""),Q8420-P8420,"")</f>
        <v>68</v>
      </c>
      <c r="U8420" s="30" t="str">
        <f aca="false">IF(AND(O8420="Engaging",P8420&lt;&gt;""),'Leia-me'!$B$5-P8420,"")</f>
        <v/>
      </c>
      <c r="V8420" s="25" t="str">
        <f aca="false">IF(O8420&lt;&gt;"Engaging","",IF(U8420&lt;='Leia-me'!$B$6,"Saudável",IF(U8420&lt;='Leia-me'!$B$7,"Esfriando",IF(U8420&lt;='Leia-me'!$B$8,"Última chance","Zumbi"))))</f>
        <v/>
      </c>
      <c r="W8420" s="25" t="n">
        <f aca="false">IF(O8420="Won",1,IF(O8420="Lost",0,""))</f>
        <v>1</v>
      </c>
      <c r="Y8420" s="25" t="str">
        <f aca="false">IF(E8420="","Sim","")</f>
        <v/>
      </c>
    </row>
    <row r="8421" customFormat="false" ht="15" hidden="false" customHeight="false" outlineLevel="0" collapsed="false">
      <c r="A8421" s="25" t="s">
        <v>8684</v>
      </c>
      <c r="B8421" s="25" t="s">
        <v>102</v>
      </c>
      <c r="C8421" s="25" t="s">
        <v>111</v>
      </c>
      <c r="D8421" s="25" t="s">
        <v>116</v>
      </c>
      <c r="E8421" s="25" t="s">
        <v>860</v>
      </c>
      <c r="F8421" s="25" t="s">
        <v>168</v>
      </c>
      <c r="G8421" s="26" t="n">
        <v>894.37</v>
      </c>
      <c r="H8421" s="27" t="n">
        <v>1593</v>
      </c>
      <c r="I8421" s="25" t="s">
        <v>861</v>
      </c>
      <c r="K8421" s="25" t="n">
        <v>2008</v>
      </c>
      <c r="L8421" s="25" t="s">
        <v>186</v>
      </c>
      <c r="M8421" s="25" t="s">
        <v>171</v>
      </c>
      <c r="N8421" s="28" t="n">
        <v>550</v>
      </c>
      <c r="O8421" s="25" t="s">
        <v>55</v>
      </c>
      <c r="P8421" s="29" t="n">
        <v>43017</v>
      </c>
      <c r="Q8421" s="29" t="n">
        <v>43027</v>
      </c>
      <c r="R8421" s="28" t="n">
        <v>0</v>
      </c>
      <c r="S8421" s="28" t="n">
        <f aca="false">IF(O8421="Won",R8421,IF(O8421="Lost",0,N8421))</f>
        <v>0</v>
      </c>
      <c r="T8421" s="30" t="n">
        <f aca="false">IF(AND(P8421&lt;&gt;"",Q8421&lt;&gt;""),Q8421-P8421,"")</f>
        <v>10</v>
      </c>
      <c r="U8421" s="30" t="str">
        <f aca="false">IF(AND(O8421="Engaging",P8421&lt;&gt;""),'Leia-me'!$B$5-P8421,"")</f>
        <v/>
      </c>
      <c r="V8421" s="25" t="str">
        <f aca="false">IF(O8421&lt;&gt;"Engaging","",IF(U8421&lt;='Leia-me'!$B$6,"Saudável",IF(U8421&lt;='Leia-me'!$B$7,"Esfriando",IF(U8421&lt;='Leia-me'!$B$8,"Última chance","Zumbi"))))</f>
        <v/>
      </c>
      <c r="W8421" s="25" t="n">
        <f aca="false">IF(O8421="Won",1,IF(O8421="Lost",0,""))</f>
        <v>0</v>
      </c>
      <c r="Y8421" s="25" t="str">
        <f aca="false">IF(E8421="","Sim","")</f>
        <v/>
      </c>
    </row>
    <row r="8422" customFormat="false" ht="15" hidden="false" customHeight="false" outlineLevel="0" collapsed="false">
      <c r="A8422" s="25" t="s">
        <v>8685</v>
      </c>
      <c r="B8422" s="25" t="s">
        <v>102</v>
      </c>
      <c r="C8422" s="25" t="s">
        <v>111</v>
      </c>
      <c r="D8422" s="25" t="s">
        <v>116</v>
      </c>
      <c r="E8422" s="25" t="s">
        <v>665</v>
      </c>
      <c r="F8422" s="25" t="s">
        <v>211</v>
      </c>
      <c r="G8422" s="26" t="n">
        <v>4968.91</v>
      </c>
      <c r="H8422" s="27" t="n">
        <v>7523</v>
      </c>
      <c r="I8422" s="25" t="s">
        <v>147</v>
      </c>
      <c r="K8422" s="25" t="n">
        <v>1990</v>
      </c>
      <c r="L8422" s="25" t="s">
        <v>1834</v>
      </c>
      <c r="M8422" s="25" t="s">
        <v>171</v>
      </c>
      <c r="N8422" s="28" t="n">
        <v>4821</v>
      </c>
      <c r="O8422" s="25" t="s">
        <v>54</v>
      </c>
      <c r="P8422" s="29" t="n">
        <v>43020</v>
      </c>
      <c r="Q8422" s="29" t="n">
        <v>43025</v>
      </c>
      <c r="R8422" s="28" t="n">
        <v>4505</v>
      </c>
      <c r="S8422" s="28" t="n">
        <f aca="false">IF(O8422="Won",R8422,IF(O8422="Lost",0,N8422))</f>
        <v>4505</v>
      </c>
      <c r="T8422" s="30" t="n">
        <f aca="false">IF(AND(P8422&lt;&gt;"",Q8422&lt;&gt;""),Q8422-P8422,"")</f>
        <v>5</v>
      </c>
      <c r="U8422" s="30" t="str">
        <f aca="false">IF(AND(O8422="Engaging",P8422&lt;&gt;""),'Leia-me'!$B$5-P8422,"")</f>
        <v/>
      </c>
      <c r="V8422" s="25" t="str">
        <f aca="false">IF(O8422&lt;&gt;"Engaging","",IF(U8422&lt;='Leia-me'!$B$6,"Saudável",IF(U8422&lt;='Leia-me'!$B$7,"Esfriando",IF(U8422&lt;='Leia-me'!$B$8,"Última chance","Zumbi"))))</f>
        <v/>
      </c>
      <c r="W8422" s="25" t="n">
        <f aca="false">IF(O8422="Won",1,IF(O8422="Lost",0,""))</f>
        <v>1</v>
      </c>
      <c r="X8422" s="25" t="s">
        <v>1835</v>
      </c>
      <c r="Y8422" s="25" t="str">
        <f aca="false">IF(E8422="","Sim","")</f>
        <v/>
      </c>
    </row>
    <row r="8423" customFormat="false" ht="15" hidden="false" customHeight="false" outlineLevel="0" collapsed="false">
      <c r="A8423" s="25" t="s">
        <v>8686</v>
      </c>
      <c r="B8423" s="25" t="s">
        <v>102</v>
      </c>
      <c r="C8423" s="25" t="s">
        <v>111</v>
      </c>
      <c r="D8423" s="25" t="s">
        <v>116</v>
      </c>
      <c r="E8423" s="25" t="s">
        <v>3075</v>
      </c>
      <c r="F8423" s="25" t="s">
        <v>165</v>
      </c>
      <c r="G8423" s="26" t="n">
        <v>4269.9</v>
      </c>
      <c r="H8423" s="27" t="n">
        <v>6472</v>
      </c>
      <c r="I8423" s="25" t="s">
        <v>147</v>
      </c>
      <c r="J8423" s="25" t="s">
        <v>1347</v>
      </c>
      <c r="K8423" s="25" t="n">
        <v>1993</v>
      </c>
      <c r="L8423" s="25" t="s">
        <v>160</v>
      </c>
      <c r="M8423" s="25" t="s">
        <v>149</v>
      </c>
      <c r="N8423" s="28" t="n">
        <v>3393</v>
      </c>
      <c r="O8423" s="25" t="s">
        <v>55</v>
      </c>
      <c r="P8423" s="29" t="n">
        <v>43021</v>
      </c>
      <c r="Q8423" s="29" t="n">
        <v>43033</v>
      </c>
      <c r="R8423" s="28" t="n">
        <v>0</v>
      </c>
      <c r="S8423" s="28" t="n">
        <f aca="false">IF(O8423="Won",R8423,IF(O8423="Lost",0,N8423))</f>
        <v>0</v>
      </c>
      <c r="T8423" s="30" t="n">
        <f aca="false">IF(AND(P8423&lt;&gt;"",Q8423&lt;&gt;""),Q8423-P8423,"")</f>
        <v>12</v>
      </c>
      <c r="U8423" s="30" t="str">
        <f aca="false">IF(AND(O8423="Engaging",P8423&lt;&gt;""),'Leia-me'!$B$5-P8423,"")</f>
        <v/>
      </c>
      <c r="V8423" s="25" t="str">
        <f aca="false">IF(O8423&lt;&gt;"Engaging","",IF(U8423&lt;='Leia-me'!$B$6,"Saudável",IF(U8423&lt;='Leia-me'!$B$7,"Esfriando",IF(U8423&lt;='Leia-me'!$B$8,"Última chance","Zumbi"))))</f>
        <v/>
      </c>
      <c r="W8423" s="25" t="n">
        <f aca="false">IF(O8423="Won",1,IF(O8423="Lost",0,""))</f>
        <v>0</v>
      </c>
      <c r="Y8423" s="25" t="str">
        <f aca="false">IF(E8423="","Sim","")</f>
        <v/>
      </c>
    </row>
    <row r="8424" customFormat="false" ht="15" hidden="false" customHeight="false" outlineLevel="0" collapsed="false">
      <c r="A8424" s="25" t="s">
        <v>8687</v>
      </c>
      <c r="B8424" s="25" t="s">
        <v>102</v>
      </c>
      <c r="C8424" s="25" t="s">
        <v>111</v>
      </c>
      <c r="D8424" s="25" t="s">
        <v>116</v>
      </c>
      <c r="G8424" s="31"/>
      <c r="H8424" s="32"/>
      <c r="L8424" s="25" t="s">
        <v>170</v>
      </c>
      <c r="M8424" s="25" t="s">
        <v>171</v>
      </c>
      <c r="N8424" s="28" t="n">
        <v>1096</v>
      </c>
      <c r="O8424" s="25" t="s">
        <v>56</v>
      </c>
      <c r="P8424" s="29" t="n">
        <v>43027</v>
      </c>
      <c r="Q8424" s="33"/>
      <c r="R8424" s="34"/>
      <c r="S8424" s="28" t="n">
        <f aca="false">IF(O8424="Won",R8424,IF(O8424="Lost",0,N8424))</f>
        <v>1096</v>
      </c>
      <c r="T8424" s="30" t="str">
        <f aca="false">IF(AND(P8424&lt;&gt;"",Q8424&lt;&gt;""),Q8424-P8424,"")</f>
        <v/>
      </c>
      <c r="U8424" s="30" t="n">
        <f aca="false">IF(AND(O8424="Engaging",P8424&lt;&gt;""),'Leia-me'!$B$5-P8424,"")</f>
        <v>73</v>
      </c>
      <c r="V8424" s="25" t="str">
        <f aca="false">IF(O8424&lt;&gt;"Engaging","",IF(U8424&lt;='Leia-me'!$B$6,"Saudável",IF(U8424&lt;='Leia-me'!$B$7,"Esfriando",IF(U8424&lt;='Leia-me'!$B$8,"Última chance","Zumbi"))))</f>
        <v>Saudável</v>
      </c>
      <c r="W8424" s="25" t="str">
        <f aca="false">IF(O8424="Won",1,IF(O8424="Lost",0,""))</f>
        <v/>
      </c>
      <c r="Y8424" s="25" t="str">
        <f aca="false">IF(E8424="","Sim","")</f>
        <v>Sim</v>
      </c>
    </row>
    <row r="8425" customFormat="false" ht="15" hidden="false" customHeight="false" outlineLevel="0" collapsed="false">
      <c r="A8425" s="25" t="s">
        <v>8688</v>
      </c>
      <c r="B8425" s="25" t="s">
        <v>102</v>
      </c>
      <c r="C8425" s="25" t="s">
        <v>111</v>
      </c>
      <c r="D8425" s="25" t="s">
        <v>116</v>
      </c>
      <c r="E8425" s="25" t="s">
        <v>1789</v>
      </c>
      <c r="F8425" s="25" t="s">
        <v>211</v>
      </c>
      <c r="G8425" s="26" t="n">
        <v>497.11</v>
      </c>
      <c r="H8425" s="27" t="n">
        <v>1588</v>
      </c>
      <c r="I8425" s="25" t="s">
        <v>147</v>
      </c>
      <c r="K8425" s="25" t="n">
        <v>2009</v>
      </c>
      <c r="L8425" s="25" t="s">
        <v>186</v>
      </c>
      <c r="M8425" s="25" t="s">
        <v>171</v>
      </c>
      <c r="N8425" s="28" t="n">
        <v>550</v>
      </c>
      <c r="O8425" s="25" t="s">
        <v>54</v>
      </c>
      <c r="P8425" s="29" t="n">
        <v>43027</v>
      </c>
      <c r="Q8425" s="29" t="n">
        <v>43040</v>
      </c>
      <c r="R8425" s="28" t="n">
        <v>524</v>
      </c>
      <c r="S8425" s="28" t="n">
        <f aca="false">IF(O8425="Won",R8425,IF(O8425="Lost",0,N8425))</f>
        <v>524</v>
      </c>
      <c r="T8425" s="30" t="n">
        <f aca="false">IF(AND(P8425&lt;&gt;"",Q8425&lt;&gt;""),Q8425-P8425,"")</f>
        <v>13</v>
      </c>
      <c r="U8425" s="30" t="str">
        <f aca="false">IF(AND(O8425="Engaging",P8425&lt;&gt;""),'Leia-me'!$B$5-P8425,"")</f>
        <v/>
      </c>
      <c r="V8425" s="25" t="str">
        <f aca="false">IF(O8425&lt;&gt;"Engaging","",IF(U8425&lt;='Leia-me'!$B$6,"Saudável",IF(U8425&lt;='Leia-me'!$B$7,"Esfriando",IF(U8425&lt;='Leia-me'!$B$8,"Última chance","Zumbi"))))</f>
        <v/>
      </c>
      <c r="W8425" s="25" t="n">
        <f aca="false">IF(O8425="Won",1,IF(O8425="Lost",0,""))</f>
        <v>1</v>
      </c>
      <c r="Y8425" s="25" t="str">
        <f aca="false">IF(E8425="","Sim","")</f>
        <v/>
      </c>
    </row>
    <row r="8426" customFormat="false" ht="15" hidden="false" customHeight="false" outlineLevel="0" collapsed="false">
      <c r="A8426" s="25" t="s">
        <v>8689</v>
      </c>
      <c r="B8426" s="25" t="s">
        <v>102</v>
      </c>
      <c r="C8426" s="25" t="s">
        <v>111</v>
      </c>
      <c r="D8426" s="25" t="s">
        <v>116</v>
      </c>
      <c r="E8426" s="25" t="s">
        <v>2739</v>
      </c>
      <c r="F8426" s="25" t="s">
        <v>159</v>
      </c>
      <c r="G8426" s="26" t="n">
        <v>2871.35</v>
      </c>
      <c r="H8426" s="27" t="n">
        <v>9561</v>
      </c>
      <c r="I8426" s="25" t="s">
        <v>147</v>
      </c>
      <c r="K8426" s="25" t="n">
        <v>1983</v>
      </c>
      <c r="L8426" s="25" t="s">
        <v>178</v>
      </c>
      <c r="M8426" s="25" t="s">
        <v>171</v>
      </c>
      <c r="N8426" s="28" t="n">
        <v>5482</v>
      </c>
      <c r="O8426" s="25" t="s">
        <v>54</v>
      </c>
      <c r="P8426" s="29" t="n">
        <v>43028</v>
      </c>
      <c r="Q8426" s="29" t="n">
        <v>43091</v>
      </c>
      <c r="R8426" s="28" t="n">
        <v>5883</v>
      </c>
      <c r="S8426" s="28" t="n">
        <f aca="false">IF(O8426="Won",R8426,IF(O8426="Lost",0,N8426))</f>
        <v>5883</v>
      </c>
      <c r="T8426" s="30" t="n">
        <f aca="false">IF(AND(P8426&lt;&gt;"",Q8426&lt;&gt;""),Q8426-P8426,"")</f>
        <v>63</v>
      </c>
      <c r="U8426" s="30" t="str">
        <f aca="false">IF(AND(O8426="Engaging",P8426&lt;&gt;""),'Leia-me'!$B$5-P8426,"")</f>
        <v/>
      </c>
      <c r="V8426" s="25" t="str">
        <f aca="false">IF(O8426&lt;&gt;"Engaging","",IF(U8426&lt;='Leia-me'!$B$6,"Saudável",IF(U8426&lt;='Leia-me'!$B$7,"Esfriando",IF(U8426&lt;='Leia-me'!$B$8,"Última chance","Zumbi"))))</f>
        <v/>
      </c>
      <c r="W8426" s="25" t="n">
        <f aca="false">IF(O8426="Won",1,IF(O8426="Lost",0,""))</f>
        <v>1</v>
      </c>
      <c r="Y8426" s="25" t="str">
        <f aca="false">IF(E8426="","Sim","")</f>
        <v/>
      </c>
    </row>
    <row r="8427" customFormat="false" ht="15" hidden="false" customHeight="false" outlineLevel="0" collapsed="false">
      <c r="A8427" s="25" t="s">
        <v>8690</v>
      </c>
      <c r="B8427" s="25" t="s">
        <v>102</v>
      </c>
      <c r="C8427" s="25" t="s">
        <v>111</v>
      </c>
      <c r="D8427" s="25" t="s">
        <v>116</v>
      </c>
      <c r="E8427" s="25" t="s">
        <v>609</v>
      </c>
      <c r="F8427" s="25" t="s">
        <v>267</v>
      </c>
      <c r="G8427" s="26" t="n">
        <v>692.19</v>
      </c>
      <c r="H8427" s="27" t="n">
        <v>1922</v>
      </c>
      <c r="I8427" s="25" t="s">
        <v>147</v>
      </c>
      <c r="K8427" s="25" t="n">
        <v>2003</v>
      </c>
      <c r="L8427" s="25" t="s">
        <v>186</v>
      </c>
      <c r="M8427" s="25" t="s">
        <v>171</v>
      </c>
      <c r="N8427" s="28" t="n">
        <v>550</v>
      </c>
      <c r="O8427" s="25" t="s">
        <v>55</v>
      </c>
      <c r="P8427" s="29" t="n">
        <v>43029</v>
      </c>
      <c r="Q8427" s="29" t="n">
        <v>43038</v>
      </c>
      <c r="R8427" s="28" t="n">
        <v>0</v>
      </c>
      <c r="S8427" s="28" t="n">
        <f aca="false">IF(O8427="Won",R8427,IF(O8427="Lost",0,N8427))</f>
        <v>0</v>
      </c>
      <c r="T8427" s="30" t="n">
        <f aca="false">IF(AND(P8427&lt;&gt;"",Q8427&lt;&gt;""),Q8427-P8427,"")</f>
        <v>9</v>
      </c>
      <c r="U8427" s="30" t="str">
        <f aca="false">IF(AND(O8427="Engaging",P8427&lt;&gt;""),'Leia-me'!$B$5-P8427,"")</f>
        <v/>
      </c>
      <c r="V8427" s="25" t="str">
        <f aca="false">IF(O8427&lt;&gt;"Engaging","",IF(U8427&lt;='Leia-me'!$B$6,"Saudável",IF(U8427&lt;='Leia-me'!$B$7,"Esfriando",IF(U8427&lt;='Leia-me'!$B$8,"Última chance","Zumbi"))))</f>
        <v/>
      </c>
      <c r="W8427" s="25" t="n">
        <f aca="false">IF(O8427="Won",1,IF(O8427="Lost",0,""))</f>
        <v>0</v>
      </c>
      <c r="Y8427" s="25" t="str">
        <f aca="false">IF(E8427="","Sim","")</f>
        <v/>
      </c>
    </row>
    <row r="8428" customFormat="false" ht="15" hidden="false" customHeight="false" outlineLevel="0" collapsed="false">
      <c r="A8428" s="25" t="s">
        <v>8691</v>
      </c>
      <c r="B8428" s="25" t="s">
        <v>102</v>
      </c>
      <c r="C8428" s="25" t="s">
        <v>111</v>
      </c>
      <c r="D8428" s="25" t="s">
        <v>116</v>
      </c>
      <c r="E8428" s="25" t="s">
        <v>449</v>
      </c>
      <c r="F8428" s="25" t="s">
        <v>192</v>
      </c>
      <c r="G8428" s="26" t="n">
        <v>98.79</v>
      </c>
      <c r="H8428" s="27" t="n">
        <v>96</v>
      </c>
      <c r="I8428" s="25" t="s">
        <v>147</v>
      </c>
      <c r="J8428" s="25" t="s">
        <v>445</v>
      </c>
      <c r="K8428" s="25" t="n">
        <v>2013</v>
      </c>
      <c r="L8428" s="25" t="s">
        <v>178</v>
      </c>
      <c r="M8428" s="25" t="s">
        <v>171</v>
      </c>
      <c r="N8428" s="28" t="n">
        <v>5482</v>
      </c>
      <c r="O8428" s="25" t="s">
        <v>54</v>
      </c>
      <c r="P8428" s="29" t="n">
        <v>43032</v>
      </c>
      <c r="Q8428" s="29" t="n">
        <v>43049</v>
      </c>
      <c r="R8428" s="28" t="n">
        <v>4945</v>
      </c>
      <c r="S8428" s="28" t="n">
        <f aca="false">IF(O8428="Won",R8428,IF(O8428="Lost",0,N8428))</f>
        <v>4945</v>
      </c>
      <c r="T8428" s="30" t="n">
        <f aca="false">IF(AND(P8428&lt;&gt;"",Q8428&lt;&gt;""),Q8428-P8428,"")</f>
        <v>17</v>
      </c>
      <c r="U8428" s="30" t="str">
        <f aca="false">IF(AND(O8428="Engaging",P8428&lt;&gt;""),'Leia-me'!$B$5-P8428,"")</f>
        <v/>
      </c>
      <c r="V8428" s="25" t="str">
        <f aca="false">IF(O8428&lt;&gt;"Engaging","",IF(U8428&lt;='Leia-me'!$B$6,"Saudável",IF(U8428&lt;='Leia-me'!$B$7,"Esfriando",IF(U8428&lt;='Leia-me'!$B$8,"Última chance","Zumbi"))))</f>
        <v/>
      </c>
      <c r="W8428" s="25" t="n">
        <f aca="false">IF(O8428="Won",1,IF(O8428="Lost",0,""))</f>
        <v>1</v>
      </c>
      <c r="Y8428" s="25" t="str">
        <f aca="false">IF(E8428="","Sim","")</f>
        <v/>
      </c>
    </row>
    <row r="8429" customFormat="false" ht="15" hidden="false" customHeight="false" outlineLevel="0" collapsed="false">
      <c r="A8429" s="25" t="s">
        <v>8692</v>
      </c>
      <c r="B8429" s="25" t="s">
        <v>102</v>
      </c>
      <c r="C8429" s="25" t="s">
        <v>111</v>
      </c>
      <c r="D8429" s="25" t="s">
        <v>116</v>
      </c>
      <c r="G8429" s="31"/>
      <c r="H8429" s="32"/>
      <c r="L8429" s="25" t="s">
        <v>160</v>
      </c>
      <c r="M8429" s="25" t="s">
        <v>149</v>
      </c>
      <c r="N8429" s="28" t="n">
        <v>3393</v>
      </c>
      <c r="O8429" s="25" t="s">
        <v>56</v>
      </c>
      <c r="P8429" s="29" t="n">
        <v>43033</v>
      </c>
      <c r="Q8429" s="33"/>
      <c r="R8429" s="34"/>
      <c r="S8429" s="28" t="n">
        <f aca="false">IF(O8429="Won",R8429,IF(O8429="Lost",0,N8429))</f>
        <v>3393</v>
      </c>
      <c r="T8429" s="30" t="str">
        <f aca="false">IF(AND(P8429&lt;&gt;"",Q8429&lt;&gt;""),Q8429-P8429,"")</f>
        <v/>
      </c>
      <c r="U8429" s="30" t="n">
        <f aca="false">IF(AND(O8429="Engaging",P8429&lt;&gt;""),'Leia-me'!$B$5-P8429,"")</f>
        <v>67</v>
      </c>
      <c r="V8429" s="25" t="str">
        <f aca="false">IF(O8429&lt;&gt;"Engaging","",IF(U8429&lt;='Leia-me'!$B$6,"Saudável",IF(U8429&lt;='Leia-me'!$B$7,"Esfriando",IF(U8429&lt;='Leia-me'!$B$8,"Última chance","Zumbi"))))</f>
        <v>Saudável</v>
      </c>
      <c r="W8429" s="25" t="str">
        <f aca="false">IF(O8429="Won",1,IF(O8429="Lost",0,""))</f>
        <v/>
      </c>
      <c r="Y8429" s="25" t="str">
        <f aca="false">IF(E8429="","Sim","")</f>
        <v>Sim</v>
      </c>
    </row>
    <row r="8430" customFormat="false" ht="15" hidden="false" customHeight="false" outlineLevel="0" collapsed="false">
      <c r="A8430" s="25" t="s">
        <v>8693</v>
      </c>
      <c r="B8430" s="25" t="s">
        <v>102</v>
      </c>
      <c r="C8430" s="25" t="s">
        <v>111</v>
      </c>
      <c r="D8430" s="25" t="s">
        <v>116</v>
      </c>
      <c r="E8430" s="25" t="s">
        <v>494</v>
      </c>
      <c r="F8430" s="25" t="s">
        <v>192</v>
      </c>
      <c r="G8430" s="26" t="n">
        <v>11698.03</v>
      </c>
      <c r="H8430" s="27" t="n">
        <v>34288</v>
      </c>
      <c r="I8430" s="25" t="s">
        <v>147</v>
      </c>
      <c r="K8430" s="25" t="n">
        <v>1982</v>
      </c>
      <c r="L8430" s="25" t="s">
        <v>178</v>
      </c>
      <c r="M8430" s="25" t="s">
        <v>171</v>
      </c>
      <c r="N8430" s="28" t="n">
        <v>5482</v>
      </c>
      <c r="O8430" s="25" t="s">
        <v>55</v>
      </c>
      <c r="P8430" s="29" t="n">
        <v>43034</v>
      </c>
      <c r="Q8430" s="29" t="n">
        <v>43039</v>
      </c>
      <c r="R8430" s="28" t="n">
        <v>0</v>
      </c>
      <c r="S8430" s="28" t="n">
        <f aca="false">IF(O8430="Won",R8430,IF(O8430="Lost",0,N8430))</f>
        <v>0</v>
      </c>
      <c r="T8430" s="30" t="n">
        <f aca="false">IF(AND(P8430&lt;&gt;"",Q8430&lt;&gt;""),Q8430-P8430,"")</f>
        <v>5</v>
      </c>
      <c r="U8430" s="30" t="str">
        <f aca="false">IF(AND(O8430="Engaging",P8430&lt;&gt;""),'Leia-me'!$B$5-P8430,"")</f>
        <v/>
      </c>
      <c r="V8430" s="25" t="str">
        <f aca="false">IF(O8430&lt;&gt;"Engaging","",IF(U8430&lt;='Leia-me'!$B$6,"Saudável",IF(U8430&lt;='Leia-me'!$B$7,"Esfriando",IF(U8430&lt;='Leia-me'!$B$8,"Última chance","Zumbi"))))</f>
        <v/>
      </c>
      <c r="W8430" s="25" t="n">
        <f aca="false">IF(O8430="Won",1,IF(O8430="Lost",0,""))</f>
        <v>0</v>
      </c>
      <c r="Y8430" s="25" t="str">
        <f aca="false">IF(E8430="","Sim","")</f>
        <v/>
      </c>
    </row>
    <row r="8431" customFormat="false" ht="15" hidden="false" customHeight="false" outlineLevel="0" collapsed="false">
      <c r="A8431" s="25" t="s">
        <v>8694</v>
      </c>
      <c r="B8431" s="25" t="s">
        <v>102</v>
      </c>
      <c r="C8431" s="25" t="s">
        <v>111</v>
      </c>
      <c r="D8431" s="25" t="s">
        <v>116</v>
      </c>
      <c r="E8431" s="25" t="s">
        <v>665</v>
      </c>
      <c r="F8431" s="25" t="s">
        <v>211</v>
      </c>
      <c r="G8431" s="26" t="n">
        <v>4968.91</v>
      </c>
      <c r="H8431" s="27" t="n">
        <v>7523</v>
      </c>
      <c r="I8431" s="25" t="s">
        <v>147</v>
      </c>
      <c r="K8431" s="25" t="n">
        <v>1990</v>
      </c>
      <c r="L8431" s="25" t="s">
        <v>148</v>
      </c>
      <c r="M8431" s="25" t="s">
        <v>149</v>
      </c>
      <c r="N8431" s="28" t="n">
        <v>55</v>
      </c>
      <c r="O8431" s="25" t="s">
        <v>54</v>
      </c>
      <c r="P8431" s="29" t="n">
        <v>43034</v>
      </c>
      <c r="Q8431" s="29" t="n">
        <v>43042</v>
      </c>
      <c r="R8431" s="28" t="n">
        <v>50</v>
      </c>
      <c r="S8431" s="28" t="n">
        <f aca="false">IF(O8431="Won",R8431,IF(O8431="Lost",0,N8431))</f>
        <v>50</v>
      </c>
      <c r="T8431" s="30" t="n">
        <f aca="false">IF(AND(P8431&lt;&gt;"",Q8431&lt;&gt;""),Q8431-P8431,"")</f>
        <v>8</v>
      </c>
      <c r="U8431" s="30" t="str">
        <f aca="false">IF(AND(O8431="Engaging",P8431&lt;&gt;""),'Leia-me'!$B$5-P8431,"")</f>
        <v/>
      </c>
      <c r="V8431" s="25" t="str">
        <f aca="false">IF(O8431&lt;&gt;"Engaging","",IF(U8431&lt;='Leia-me'!$B$6,"Saudável",IF(U8431&lt;='Leia-me'!$B$7,"Esfriando",IF(U8431&lt;='Leia-me'!$B$8,"Última chance","Zumbi"))))</f>
        <v/>
      </c>
      <c r="W8431" s="25" t="n">
        <f aca="false">IF(O8431="Won",1,IF(O8431="Lost",0,""))</f>
        <v>1</v>
      </c>
      <c r="Y8431" s="25" t="str">
        <f aca="false">IF(E8431="","Sim","")</f>
        <v/>
      </c>
    </row>
    <row r="8432" customFormat="false" ht="15" hidden="false" customHeight="false" outlineLevel="0" collapsed="false">
      <c r="A8432" s="25" t="s">
        <v>8695</v>
      </c>
      <c r="B8432" s="25" t="s">
        <v>102</v>
      </c>
      <c r="C8432" s="25" t="s">
        <v>111</v>
      </c>
      <c r="D8432" s="25" t="s">
        <v>116</v>
      </c>
      <c r="E8432" s="25" t="s">
        <v>433</v>
      </c>
      <c r="F8432" s="25" t="s">
        <v>211</v>
      </c>
      <c r="G8432" s="26" t="n">
        <v>2214.94</v>
      </c>
      <c r="H8432" s="27" t="n">
        <v>5374</v>
      </c>
      <c r="I8432" s="25" t="s">
        <v>147</v>
      </c>
      <c r="K8432" s="25" t="n">
        <v>1996</v>
      </c>
      <c r="L8432" s="25" t="s">
        <v>178</v>
      </c>
      <c r="M8432" s="25" t="s">
        <v>171</v>
      </c>
      <c r="N8432" s="28" t="n">
        <v>5482</v>
      </c>
      <c r="O8432" s="25" t="s">
        <v>54</v>
      </c>
      <c r="P8432" s="29" t="n">
        <v>43035</v>
      </c>
      <c r="Q8432" s="29" t="n">
        <v>43045</v>
      </c>
      <c r="R8432" s="28" t="n">
        <v>5655</v>
      </c>
      <c r="S8432" s="28" t="n">
        <f aca="false">IF(O8432="Won",R8432,IF(O8432="Lost",0,N8432))</f>
        <v>5655</v>
      </c>
      <c r="T8432" s="30" t="n">
        <f aca="false">IF(AND(P8432&lt;&gt;"",Q8432&lt;&gt;""),Q8432-P8432,"")</f>
        <v>10</v>
      </c>
      <c r="U8432" s="30" t="str">
        <f aca="false">IF(AND(O8432="Engaging",P8432&lt;&gt;""),'Leia-me'!$B$5-P8432,"")</f>
        <v/>
      </c>
      <c r="V8432" s="25" t="str">
        <f aca="false">IF(O8432&lt;&gt;"Engaging","",IF(U8432&lt;='Leia-me'!$B$6,"Saudável",IF(U8432&lt;='Leia-me'!$B$7,"Esfriando",IF(U8432&lt;='Leia-me'!$B$8,"Última chance","Zumbi"))))</f>
        <v/>
      </c>
      <c r="W8432" s="25" t="n">
        <f aca="false">IF(O8432="Won",1,IF(O8432="Lost",0,""))</f>
        <v>1</v>
      </c>
      <c r="Y8432" s="25" t="str">
        <f aca="false">IF(E8432="","Sim","")</f>
        <v/>
      </c>
    </row>
    <row r="8433" customFormat="false" ht="15" hidden="false" customHeight="false" outlineLevel="0" collapsed="false">
      <c r="A8433" s="25" t="s">
        <v>8696</v>
      </c>
      <c r="B8433" s="25" t="s">
        <v>102</v>
      </c>
      <c r="C8433" s="25" t="s">
        <v>111</v>
      </c>
      <c r="D8433" s="25" t="s">
        <v>116</v>
      </c>
      <c r="E8433" s="25" t="s">
        <v>5204</v>
      </c>
      <c r="F8433" s="25" t="s">
        <v>155</v>
      </c>
      <c r="G8433" s="26" t="n">
        <v>1188.42</v>
      </c>
      <c r="H8433" s="27" t="n">
        <v>3015</v>
      </c>
      <c r="I8433" s="25" t="s">
        <v>147</v>
      </c>
      <c r="K8433" s="25" t="n">
        <v>1994</v>
      </c>
      <c r="L8433" s="25" t="s">
        <v>160</v>
      </c>
      <c r="M8433" s="25" t="s">
        <v>149</v>
      </c>
      <c r="N8433" s="28" t="n">
        <v>3393</v>
      </c>
      <c r="O8433" s="25" t="s">
        <v>54</v>
      </c>
      <c r="P8433" s="29" t="n">
        <v>43040</v>
      </c>
      <c r="Q8433" s="29" t="n">
        <v>43053</v>
      </c>
      <c r="R8433" s="28" t="n">
        <v>2866</v>
      </c>
      <c r="S8433" s="28" t="n">
        <f aca="false">IF(O8433="Won",R8433,IF(O8433="Lost",0,N8433))</f>
        <v>2866</v>
      </c>
      <c r="T8433" s="30" t="n">
        <f aca="false">IF(AND(P8433&lt;&gt;"",Q8433&lt;&gt;""),Q8433-P8433,"")</f>
        <v>13</v>
      </c>
      <c r="U8433" s="30" t="str">
        <f aca="false">IF(AND(O8433="Engaging",P8433&lt;&gt;""),'Leia-me'!$B$5-P8433,"")</f>
        <v/>
      </c>
      <c r="V8433" s="25" t="str">
        <f aca="false">IF(O8433&lt;&gt;"Engaging","",IF(U8433&lt;='Leia-me'!$B$6,"Saudável",IF(U8433&lt;='Leia-me'!$B$7,"Esfriando",IF(U8433&lt;='Leia-me'!$B$8,"Última chance","Zumbi"))))</f>
        <v/>
      </c>
      <c r="W8433" s="25" t="n">
        <f aca="false">IF(O8433="Won",1,IF(O8433="Lost",0,""))</f>
        <v>1</v>
      </c>
      <c r="Y8433" s="25" t="str">
        <f aca="false">IF(E8433="","Sim","")</f>
        <v/>
      </c>
    </row>
    <row r="8434" customFormat="false" ht="15" hidden="false" customHeight="false" outlineLevel="0" collapsed="false">
      <c r="A8434" s="25" t="s">
        <v>8697</v>
      </c>
      <c r="B8434" s="25" t="s">
        <v>102</v>
      </c>
      <c r="C8434" s="25" t="s">
        <v>111</v>
      </c>
      <c r="D8434" s="25" t="s">
        <v>116</v>
      </c>
      <c r="E8434" s="25" t="s">
        <v>417</v>
      </c>
      <c r="F8434" s="25" t="s">
        <v>211</v>
      </c>
      <c r="G8434" s="26" t="n">
        <v>223.8</v>
      </c>
      <c r="H8434" s="27" t="n">
        <v>299</v>
      </c>
      <c r="I8434" s="25" t="s">
        <v>147</v>
      </c>
      <c r="K8434" s="25" t="n">
        <v>2003</v>
      </c>
      <c r="L8434" s="25" t="s">
        <v>186</v>
      </c>
      <c r="M8434" s="25" t="s">
        <v>171</v>
      </c>
      <c r="N8434" s="28" t="n">
        <v>550</v>
      </c>
      <c r="O8434" s="25" t="s">
        <v>54</v>
      </c>
      <c r="P8434" s="29" t="n">
        <v>43042</v>
      </c>
      <c r="Q8434" s="29" t="n">
        <v>43057</v>
      </c>
      <c r="R8434" s="28" t="n">
        <v>662</v>
      </c>
      <c r="S8434" s="28" t="n">
        <f aca="false">IF(O8434="Won",R8434,IF(O8434="Lost",0,N8434))</f>
        <v>662</v>
      </c>
      <c r="T8434" s="30" t="n">
        <f aca="false">IF(AND(P8434&lt;&gt;"",Q8434&lt;&gt;""),Q8434-P8434,"")</f>
        <v>15</v>
      </c>
      <c r="U8434" s="30" t="str">
        <f aca="false">IF(AND(O8434="Engaging",P8434&lt;&gt;""),'Leia-me'!$B$5-P8434,"")</f>
        <v/>
      </c>
      <c r="V8434" s="25" t="str">
        <f aca="false">IF(O8434&lt;&gt;"Engaging","",IF(U8434&lt;='Leia-me'!$B$6,"Saudável",IF(U8434&lt;='Leia-me'!$B$7,"Esfriando",IF(U8434&lt;='Leia-me'!$B$8,"Última chance","Zumbi"))))</f>
        <v/>
      </c>
      <c r="W8434" s="25" t="n">
        <f aca="false">IF(O8434="Won",1,IF(O8434="Lost",0,""))</f>
        <v>1</v>
      </c>
      <c r="Y8434" s="25" t="str">
        <f aca="false">IF(E8434="","Sim","")</f>
        <v/>
      </c>
    </row>
    <row r="8435" customFormat="false" ht="15" hidden="false" customHeight="false" outlineLevel="0" collapsed="false">
      <c r="A8435" s="25" t="s">
        <v>8698</v>
      </c>
      <c r="B8435" s="25" t="s">
        <v>102</v>
      </c>
      <c r="C8435" s="25" t="s">
        <v>111</v>
      </c>
      <c r="D8435" s="25" t="s">
        <v>116</v>
      </c>
      <c r="E8435" s="25" t="s">
        <v>478</v>
      </c>
      <c r="F8435" s="25" t="s">
        <v>165</v>
      </c>
      <c r="G8435" s="26" t="n">
        <v>349.81</v>
      </c>
      <c r="H8435" s="27" t="n">
        <v>315</v>
      </c>
      <c r="I8435" s="25" t="s">
        <v>147</v>
      </c>
      <c r="K8435" s="25" t="n">
        <v>2002</v>
      </c>
      <c r="L8435" s="25" t="s">
        <v>178</v>
      </c>
      <c r="M8435" s="25" t="s">
        <v>171</v>
      </c>
      <c r="N8435" s="28" t="n">
        <v>5482</v>
      </c>
      <c r="O8435" s="25" t="s">
        <v>54</v>
      </c>
      <c r="P8435" s="29" t="n">
        <v>43042</v>
      </c>
      <c r="Q8435" s="29" t="n">
        <v>43100</v>
      </c>
      <c r="R8435" s="28" t="n">
        <v>5091</v>
      </c>
      <c r="S8435" s="28" t="n">
        <f aca="false">IF(O8435="Won",R8435,IF(O8435="Lost",0,N8435))</f>
        <v>5091</v>
      </c>
      <c r="T8435" s="30" t="n">
        <f aca="false">IF(AND(P8435&lt;&gt;"",Q8435&lt;&gt;""),Q8435-P8435,"")</f>
        <v>58</v>
      </c>
      <c r="U8435" s="30" t="str">
        <f aca="false">IF(AND(O8435="Engaging",P8435&lt;&gt;""),'Leia-me'!$B$5-P8435,"")</f>
        <v/>
      </c>
      <c r="V8435" s="25" t="str">
        <f aca="false">IF(O8435&lt;&gt;"Engaging","",IF(U8435&lt;='Leia-me'!$B$6,"Saudável",IF(U8435&lt;='Leia-me'!$B$7,"Esfriando",IF(U8435&lt;='Leia-me'!$B$8,"Última chance","Zumbi"))))</f>
        <v/>
      </c>
      <c r="W8435" s="25" t="n">
        <f aca="false">IF(O8435="Won",1,IF(O8435="Lost",0,""))</f>
        <v>1</v>
      </c>
      <c r="Y8435" s="25" t="str">
        <f aca="false">IF(E8435="","Sim","")</f>
        <v/>
      </c>
    </row>
    <row r="8436" customFormat="false" ht="15" hidden="false" customHeight="false" outlineLevel="0" collapsed="false">
      <c r="A8436" s="25" t="s">
        <v>8699</v>
      </c>
      <c r="B8436" s="25" t="s">
        <v>102</v>
      </c>
      <c r="C8436" s="25" t="s">
        <v>111</v>
      </c>
      <c r="D8436" s="25" t="s">
        <v>116</v>
      </c>
      <c r="G8436" s="31"/>
      <c r="H8436" s="32"/>
      <c r="L8436" s="25" t="s">
        <v>178</v>
      </c>
      <c r="M8436" s="25" t="s">
        <v>171</v>
      </c>
      <c r="N8436" s="28" t="n">
        <v>5482</v>
      </c>
      <c r="O8436" s="25" t="s">
        <v>56</v>
      </c>
      <c r="P8436" s="29" t="n">
        <v>43043</v>
      </c>
      <c r="Q8436" s="33"/>
      <c r="R8436" s="34"/>
      <c r="S8436" s="28" t="n">
        <f aca="false">IF(O8436="Won",R8436,IF(O8436="Lost",0,N8436))</f>
        <v>5482</v>
      </c>
      <c r="T8436" s="30" t="str">
        <f aca="false">IF(AND(P8436&lt;&gt;"",Q8436&lt;&gt;""),Q8436-P8436,"")</f>
        <v/>
      </c>
      <c r="U8436" s="30" t="n">
        <f aca="false">IF(AND(O8436="Engaging",P8436&lt;&gt;""),'Leia-me'!$B$5-P8436,"")</f>
        <v>57</v>
      </c>
      <c r="V8436" s="25" t="str">
        <f aca="false">IF(O8436&lt;&gt;"Engaging","",IF(U8436&lt;='Leia-me'!$B$6,"Saudável",IF(U8436&lt;='Leia-me'!$B$7,"Esfriando",IF(U8436&lt;='Leia-me'!$B$8,"Última chance","Zumbi"))))</f>
        <v>Saudável</v>
      </c>
      <c r="W8436" s="25" t="str">
        <f aca="false">IF(O8436="Won",1,IF(O8436="Lost",0,""))</f>
        <v/>
      </c>
      <c r="Y8436" s="25" t="str">
        <f aca="false">IF(E8436="","Sim","")</f>
        <v>Sim</v>
      </c>
    </row>
    <row r="8437" customFormat="false" ht="15" hidden="false" customHeight="false" outlineLevel="0" collapsed="false">
      <c r="A8437" s="25" t="s">
        <v>8700</v>
      </c>
      <c r="B8437" s="25" t="s">
        <v>102</v>
      </c>
      <c r="C8437" s="25" t="s">
        <v>111</v>
      </c>
      <c r="D8437" s="25" t="s">
        <v>116</v>
      </c>
      <c r="E8437" s="25" t="s">
        <v>860</v>
      </c>
      <c r="F8437" s="25" t="s">
        <v>168</v>
      </c>
      <c r="G8437" s="26" t="n">
        <v>894.37</v>
      </c>
      <c r="H8437" s="27" t="n">
        <v>1593</v>
      </c>
      <c r="I8437" s="25" t="s">
        <v>861</v>
      </c>
      <c r="K8437" s="25" t="n">
        <v>2008</v>
      </c>
      <c r="L8437" s="25" t="s">
        <v>160</v>
      </c>
      <c r="M8437" s="25" t="s">
        <v>149</v>
      </c>
      <c r="N8437" s="28" t="n">
        <v>3393</v>
      </c>
      <c r="O8437" s="25" t="s">
        <v>55</v>
      </c>
      <c r="P8437" s="29" t="n">
        <v>43048</v>
      </c>
      <c r="Q8437" s="29" t="n">
        <v>43066</v>
      </c>
      <c r="R8437" s="28" t="n">
        <v>0</v>
      </c>
      <c r="S8437" s="28" t="n">
        <f aca="false">IF(O8437="Won",R8437,IF(O8437="Lost",0,N8437))</f>
        <v>0</v>
      </c>
      <c r="T8437" s="30" t="n">
        <f aca="false">IF(AND(P8437&lt;&gt;"",Q8437&lt;&gt;""),Q8437-P8437,"")</f>
        <v>18</v>
      </c>
      <c r="U8437" s="30" t="str">
        <f aca="false">IF(AND(O8437="Engaging",P8437&lt;&gt;""),'Leia-me'!$B$5-P8437,"")</f>
        <v/>
      </c>
      <c r="V8437" s="25" t="str">
        <f aca="false">IF(O8437&lt;&gt;"Engaging","",IF(U8437&lt;='Leia-me'!$B$6,"Saudável",IF(U8437&lt;='Leia-me'!$B$7,"Esfriando",IF(U8437&lt;='Leia-me'!$B$8,"Última chance","Zumbi"))))</f>
        <v/>
      </c>
      <c r="W8437" s="25" t="n">
        <f aca="false">IF(O8437="Won",1,IF(O8437="Lost",0,""))</f>
        <v>0</v>
      </c>
      <c r="Y8437" s="25" t="str">
        <f aca="false">IF(E8437="","Sim","")</f>
        <v/>
      </c>
    </row>
    <row r="8438" customFormat="false" ht="15" hidden="false" customHeight="false" outlineLevel="0" collapsed="false">
      <c r="A8438" s="25" t="s">
        <v>8701</v>
      </c>
      <c r="B8438" s="25" t="s">
        <v>102</v>
      </c>
      <c r="C8438" s="25" t="s">
        <v>111</v>
      </c>
      <c r="D8438" s="25" t="s">
        <v>116</v>
      </c>
      <c r="E8438" s="25" t="s">
        <v>3075</v>
      </c>
      <c r="F8438" s="25" t="s">
        <v>165</v>
      </c>
      <c r="G8438" s="26" t="n">
        <v>4269.9</v>
      </c>
      <c r="H8438" s="27" t="n">
        <v>6472</v>
      </c>
      <c r="I8438" s="25" t="s">
        <v>147</v>
      </c>
      <c r="J8438" s="25" t="s">
        <v>1347</v>
      </c>
      <c r="K8438" s="25" t="n">
        <v>1993</v>
      </c>
      <c r="L8438" s="25" t="s">
        <v>170</v>
      </c>
      <c r="M8438" s="25" t="s">
        <v>171</v>
      </c>
      <c r="N8438" s="28" t="n">
        <v>1096</v>
      </c>
      <c r="O8438" s="25" t="s">
        <v>54</v>
      </c>
      <c r="P8438" s="29" t="n">
        <v>43051</v>
      </c>
      <c r="Q8438" s="29" t="n">
        <v>43061</v>
      </c>
      <c r="R8438" s="28" t="n">
        <v>938</v>
      </c>
      <c r="S8438" s="28" t="n">
        <f aca="false">IF(O8438="Won",R8438,IF(O8438="Lost",0,N8438))</f>
        <v>938</v>
      </c>
      <c r="T8438" s="30" t="n">
        <f aca="false">IF(AND(P8438&lt;&gt;"",Q8438&lt;&gt;""),Q8438-P8438,"")</f>
        <v>10</v>
      </c>
      <c r="U8438" s="30" t="str">
        <f aca="false">IF(AND(O8438="Engaging",P8438&lt;&gt;""),'Leia-me'!$B$5-P8438,"")</f>
        <v/>
      </c>
      <c r="V8438" s="25" t="str">
        <f aca="false">IF(O8438&lt;&gt;"Engaging","",IF(U8438&lt;='Leia-me'!$B$6,"Saudável",IF(U8438&lt;='Leia-me'!$B$7,"Esfriando",IF(U8438&lt;='Leia-me'!$B$8,"Última chance","Zumbi"))))</f>
        <v/>
      </c>
      <c r="W8438" s="25" t="n">
        <f aca="false">IF(O8438="Won",1,IF(O8438="Lost",0,""))</f>
        <v>1</v>
      </c>
      <c r="Y8438" s="25" t="str">
        <f aca="false">IF(E8438="","Sim","")</f>
        <v/>
      </c>
    </row>
    <row r="8439" customFormat="false" ht="15" hidden="false" customHeight="false" outlineLevel="0" collapsed="false">
      <c r="A8439" s="25" t="s">
        <v>8702</v>
      </c>
      <c r="B8439" s="25" t="s">
        <v>102</v>
      </c>
      <c r="C8439" s="25" t="s">
        <v>111</v>
      </c>
      <c r="D8439" s="25" t="s">
        <v>116</v>
      </c>
      <c r="E8439" s="25" t="s">
        <v>494</v>
      </c>
      <c r="F8439" s="25" t="s">
        <v>192</v>
      </c>
      <c r="G8439" s="26" t="n">
        <v>11698.03</v>
      </c>
      <c r="H8439" s="27" t="n">
        <v>34288</v>
      </c>
      <c r="I8439" s="25" t="s">
        <v>147</v>
      </c>
      <c r="K8439" s="25" t="n">
        <v>1982</v>
      </c>
      <c r="L8439" s="25" t="s">
        <v>170</v>
      </c>
      <c r="M8439" s="25" t="s">
        <v>171</v>
      </c>
      <c r="N8439" s="28" t="n">
        <v>1096</v>
      </c>
      <c r="O8439" s="25" t="s">
        <v>54</v>
      </c>
      <c r="P8439" s="29" t="n">
        <v>43051</v>
      </c>
      <c r="Q8439" s="29" t="n">
        <v>43054</v>
      </c>
      <c r="R8439" s="28" t="n">
        <v>1124</v>
      </c>
      <c r="S8439" s="28" t="n">
        <f aca="false">IF(O8439="Won",R8439,IF(O8439="Lost",0,N8439))</f>
        <v>1124</v>
      </c>
      <c r="T8439" s="30" t="n">
        <f aca="false">IF(AND(P8439&lt;&gt;"",Q8439&lt;&gt;""),Q8439-P8439,"")</f>
        <v>3</v>
      </c>
      <c r="U8439" s="30" t="str">
        <f aca="false">IF(AND(O8439="Engaging",P8439&lt;&gt;""),'Leia-me'!$B$5-P8439,"")</f>
        <v/>
      </c>
      <c r="V8439" s="25" t="str">
        <f aca="false">IF(O8439&lt;&gt;"Engaging","",IF(U8439&lt;='Leia-me'!$B$6,"Saudável",IF(U8439&lt;='Leia-me'!$B$7,"Esfriando",IF(U8439&lt;='Leia-me'!$B$8,"Última chance","Zumbi"))))</f>
        <v/>
      </c>
      <c r="W8439" s="25" t="n">
        <f aca="false">IF(O8439="Won",1,IF(O8439="Lost",0,""))</f>
        <v>1</v>
      </c>
      <c r="Y8439" s="25" t="str">
        <f aca="false">IF(E8439="","Sim","")</f>
        <v/>
      </c>
    </row>
    <row r="8440" customFormat="false" ht="15" hidden="false" customHeight="false" outlineLevel="0" collapsed="false">
      <c r="A8440" s="25" t="s">
        <v>8703</v>
      </c>
      <c r="B8440" s="25" t="s">
        <v>102</v>
      </c>
      <c r="C8440" s="25" t="s">
        <v>111</v>
      </c>
      <c r="D8440" s="25" t="s">
        <v>116</v>
      </c>
      <c r="G8440" s="31"/>
      <c r="H8440" s="32"/>
      <c r="L8440" s="25" t="s">
        <v>170</v>
      </c>
      <c r="M8440" s="25" t="s">
        <v>171</v>
      </c>
      <c r="N8440" s="28" t="n">
        <v>1096</v>
      </c>
      <c r="O8440" s="25" t="s">
        <v>56</v>
      </c>
      <c r="P8440" s="29" t="n">
        <v>43052</v>
      </c>
      <c r="Q8440" s="33"/>
      <c r="R8440" s="34"/>
      <c r="S8440" s="28" t="n">
        <f aca="false">IF(O8440="Won",R8440,IF(O8440="Lost",0,N8440))</f>
        <v>1096</v>
      </c>
      <c r="T8440" s="30" t="str">
        <f aca="false">IF(AND(P8440&lt;&gt;"",Q8440&lt;&gt;""),Q8440-P8440,"")</f>
        <v/>
      </c>
      <c r="U8440" s="30" t="n">
        <f aca="false">IF(AND(O8440="Engaging",P8440&lt;&gt;""),'Leia-me'!$B$5-P8440,"")</f>
        <v>48</v>
      </c>
      <c r="V8440" s="25" t="str">
        <f aca="false">IF(O8440&lt;&gt;"Engaging","",IF(U8440&lt;='Leia-me'!$B$6,"Saudável",IF(U8440&lt;='Leia-me'!$B$7,"Esfriando",IF(U8440&lt;='Leia-me'!$B$8,"Última chance","Zumbi"))))</f>
        <v>Saudável</v>
      </c>
      <c r="W8440" s="25" t="str">
        <f aca="false">IF(O8440="Won",1,IF(O8440="Lost",0,""))</f>
        <v/>
      </c>
      <c r="Y8440" s="25" t="str">
        <f aca="false">IF(E8440="","Sim","")</f>
        <v>Sim</v>
      </c>
    </row>
    <row r="8441" customFormat="false" ht="15" hidden="false" customHeight="false" outlineLevel="0" collapsed="false">
      <c r="A8441" s="25" t="s">
        <v>8704</v>
      </c>
      <c r="B8441" s="25" t="s">
        <v>102</v>
      </c>
      <c r="C8441" s="25" t="s">
        <v>111</v>
      </c>
      <c r="D8441" s="25" t="s">
        <v>116</v>
      </c>
      <c r="G8441" s="31"/>
      <c r="H8441" s="32"/>
      <c r="L8441" s="25" t="s">
        <v>170</v>
      </c>
      <c r="M8441" s="25" t="s">
        <v>171</v>
      </c>
      <c r="N8441" s="28" t="n">
        <v>1096</v>
      </c>
      <c r="O8441" s="25" t="s">
        <v>56</v>
      </c>
      <c r="P8441" s="29" t="n">
        <v>43055</v>
      </c>
      <c r="Q8441" s="33"/>
      <c r="R8441" s="34"/>
      <c r="S8441" s="28" t="n">
        <f aca="false">IF(O8441="Won",R8441,IF(O8441="Lost",0,N8441))</f>
        <v>1096</v>
      </c>
      <c r="T8441" s="30" t="str">
        <f aca="false">IF(AND(P8441&lt;&gt;"",Q8441&lt;&gt;""),Q8441-P8441,"")</f>
        <v/>
      </c>
      <c r="U8441" s="30" t="n">
        <f aca="false">IF(AND(O8441="Engaging",P8441&lt;&gt;""),'Leia-me'!$B$5-P8441,"")</f>
        <v>45</v>
      </c>
      <c r="V8441" s="25" t="str">
        <f aca="false">IF(O8441&lt;&gt;"Engaging","",IF(U8441&lt;='Leia-me'!$B$6,"Saudável",IF(U8441&lt;='Leia-me'!$B$7,"Esfriando",IF(U8441&lt;='Leia-me'!$B$8,"Última chance","Zumbi"))))</f>
        <v>Saudável</v>
      </c>
      <c r="W8441" s="25" t="str">
        <f aca="false">IF(O8441="Won",1,IF(O8441="Lost",0,""))</f>
        <v/>
      </c>
      <c r="Y8441" s="25" t="str">
        <f aca="false">IF(E8441="","Sim","")</f>
        <v>Sim</v>
      </c>
    </row>
    <row r="8442" customFormat="false" ht="15" hidden="false" customHeight="false" outlineLevel="0" collapsed="false">
      <c r="A8442" s="25" t="s">
        <v>8705</v>
      </c>
      <c r="B8442" s="25" t="s">
        <v>102</v>
      </c>
      <c r="C8442" s="25" t="s">
        <v>111</v>
      </c>
      <c r="D8442" s="25" t="s">
        <v>116</v>
      </c>
      <c r="E8442" s="25" t="s">
        <v>633</v>
      </c>
      <c r="F8442" s="25" t="s">
        <v>211</v>
      </c>
      <c r="G8442" s="26" t="n">
        <v>1388.67</v>
      </c>
      <c r="H8442" s="27" t="n">
        <v>3583</v>
      </c>
      <c r="I8442" s="25" t="s">
        <v>147</v>
      </c>
      <c r="K8442" s="25" t="n">
        <v>1989</v>
      </c>
      <c r="L8442" s="25" t="s">
        <v>160</v>
      </c>
      <c r="M8442" s="25" t="s">
        <v>149</v>
      </c>
      <c r="N8442" s="28" t="n">
        <v>3393</v>
      </c>
      <c r="O8442" s="25" t="s">
        <v>54</v>
      </c>
      <c r="P8442" s="29" t="n">
        <v>43055</v>
      </c>
      <c r="Q8442" s="29" t="n">
        <v>43070</v>
      </c>
      <c r="R8442" s="28" t="n">
        <v>3271</v>
      </c>
      <c r="S8442" s="28" t="n">
        <f aca="false">IF(O8442="Won",R8442,IF(O8442="Lost",0,N8442))</f>
        <v>3271</v>
      </c>
      <c r="T8442" s="30" t="n">
        <f aca="false">IF(AND(P8442&lt;&gt;"",Q8442&lt;&gt;""),Q8442-P8442,"")</f>
        <v>15</v>
      </c>
      <c r="U8442" s="30" t="str">
        <f aca="false">IF(AND(O8442="Engaging",P8442&lt;&gt;""),'Leia-me'!$B$5-P8442,"")</f>
        <v/>
      </c>
      <c r="V8442" s="25" t="str">
        <f aca="false">IF(O8442&lt;&gt;"Engaging","",IF(U8442&lt;='Leia-me'!$B$6,"Saudável",IF(U8442&lt;='Leia-me'!$B$7,"Esfriando",IF(U8442&lt;='Leia-me'!$B$8,"Última chance","Zumbi"))))</f>
        <v/>
      </c>
      <c r="W8442" s="25" t="n">
        <f aca="false">IF(O8442="Won",1,IF(O8442="Lost",0,""))</f>
        <v>1</v>
      </c>
      <c r="Y8442" s="25" t="str">
        <f aca="false">IF(E8442="","Sim","")</f>
        <v/>
      </c>
    </row>
    <row r="8443" customFormat="false" ht="15" hidden="false" customHeight="false" outlineLevel="0" collapsed="false">
      <c r="A8443" s="25" t="s">
        <v>8706</v>
      </c>
      <c r="B8443" s="25" t="s">
        <v>102</v>
      </c>
      <c r="C8443" s="25" t="s">
        <v>111</v>
      </c>
      <c r="D8443" s="25" t="s">
        <v>116</v>
      </c>
      <c r="E8443" s="25" t="s">
        <v>1789</v>
      </c>
      <c r="F8443" s="25" t="s">
        <v>211</v>
      </c>
      <c r="G8443" s="26" t="n">
        <v>497.11</v>
      </c>
      <c r="H8443" s="27" t="n">
        <v>1588</v>
      </c>
      <c r="I8443" s="25" t="s">
        <v>147</v>
      </c>
      <c r="K8443" s="25" t="n">
        <v>2009</v>
      </c>
      <c r="L8443" s="25" t="s">
        <v>178</v>
      </c>
      <c r="M8443" s="25" t="s">
        <v>171</v>
      </c>
      <c r="N8443" s="28" t="n">
        <v>5482</v>
      </c>
      <c r="O8443" s="25" t="s">
        <v>55</v>
      </c>
      <c r="P8443" s="29" t="n">
        <v>43057</v>
      </c>
      <c r="Q8443" s="29" t="n">
        <v>43074</v>
      </c>
      <c r="R8443" s="28" t="n">
        <v>0</v>
      </c>
      <c r="S8443" s="28" t="n">
        <f aca="false">IF(O8443="Won",R8443,IF(O8443="Lost",0,N8443))</f>
        <v>0</v>
      </c>
      <c r="T8443" s="30" t="n">
        <f aca="false">IF(AND(P8443&lt;&gt;"",Q8443&lt;&gt;""),Q8443-P8443,"")</f>
        <v>17</v>
      </c>
      <c r="U8443" s="30" t="str">
        <f aca="false">IF(AND(O8443="Engaging",P8443&lt;&gt;""),'Leia-me'!$B$5-P8443,"")</f>
        <v/>
      </c>
      <c r="V8443" s="25" t="str">
        <f aca="false">IF(O8443&lt;&gt;"Engaging","",IF(U8443&lt;='Leia-me'!$B$6,"Saudável",IF(U8443&lt;='Leia-me'!$B$7,"Esfriando",IF(U8443&lt;='Leia-me'!$B$8,"Última chance","Zumbi"))))</f>
        <v/>
      </c>
      <c r="W8443" s="25" t="n">
        <f aca="false">IF(O8443="Won",1,IF(O8443="Lost",0,""))</f>
        <v>0</v>
      </c>
      <c r="Y8443" s="25" t="str">
        <f aca="false">IF(E8443="","Sim","")</f>
        <v/>
      </c>
    </row>
    <row r="8444" customFormat="false" ht="15" hidden="false" customHeight="false" outlineLevel="0" collapsed="false">
      <c r="A8444" s="25" t="s">
        <v>8707</v>
      </c>
      <c r="B8444" s="25" t="s">
        <v>102</v>
      </c>
      <c r="C8444" s="25" t="s">
        <v>111</v>
      </c>
      <c r="D8444" s="25" t="s">
        <v>116</v>
      </c>
      <c r="E8444" s="25" t="s">
        <v>1778</v>
      </c>
      <c r="F8444" s="25" t="s">
        <v>146</v>
      </c>
      <c r="G8444" s="26" t="n">
        <v>1618.89</v>
      </c>
      <c r="H8444" s="27" t="n">
        <v>3889</v>
      </c>
      <c r="I8444" s="25" t="s">
        <v>147</v>
      </c>
      <c r="K8444" s="25" t="n">
        <v>2004</v>
      </c>
      <c r="L8444" s="25" t="s">
        <v>160</v>
      </c>
      <c r="M8444" s="25" t="s">
        <v>149</v>
      </c>
      <c r="N8444" s="28" t="n">
        <v>3393</v>
      </c>
      <c r="O8444" s="25" t="s">
        <v>55</v>
      </c>
      <c r="P8444" s="29" t="n">
        <v>43058</v>
      </c>
      <c r="Q8444" s="29" t="n">
        <v>43073</v>
      </c>
      <c r="R8444" s="28" t="n">
        <v>0</v>
      </c>
      <c r="S8444" s="28" t="n">
        <f aca="false">IF(O8444="Won",R8444,IF(O8444="Lost",0,N8444))</f>
        <v>0</v>
      </c>
      <c r="T8444" s="30" t="n">
        <f aca="false">IF(AND(P8444&lt;&gt;"",Q8444&lt;&gt;""),Q8444-P8444,"")</f>
        <v>15</v>
      </c>
      <c r="U8444" s="30" t="str">
        <f aca="false">IF(AND(O8444="Engaging",P8444&lt;&gt;""),'Leia-me'!$B$5-P8444,"")</f>
        <v/>
      </c>
      <c r="V8444" s="25" t="str">
        <f aca="false">IF(O8444&lt;&gt;"Engaging","",IF(U8444&lt;='Leia-me'!$B$6,"Saudável",IF(U8444&lt;='Leia-me'!$B$7,"Esfriando",IF(U8444&lt;='Leia-me'!$B$8,"Última chance","Zumbi"))))</f>
        <v/>
      </c>
      <c r="W8444" s="25" t="n">
        <f aca="false">IF(O8444="Won",1,IF(O8444="Lost",0,""))</f>
        <v>0</v>
      </c>
      <c r="Y8444" s="25" t="str">
        <f aca="false">IF(E8444="","Sim","")</f>
        <v/>
      </c>
    </row>
    <row r="8445" customFormat="false" ht="15" hidden="false" customHeight="false" outlineLevel="0" collapsed="false">
      <c r="A8445" s="25" t="s">
        <v>8708</v>
      </c>
      <c r="B8445" s="25" t="s">
        <v>102</v>
      </c>
      <c r="C8445" s="25" t="s">
        <v>111</v>
      </c>
      <c r="D8445" s="25" t="s">
        <v>116</v>
      </c>
      <c r="E8445" s="25" t="s">
        <v>3075</v>
      </c>
      <c r="F8445" s="25" t="s">
        <v>165</v>
      </c>
      <c r="G8445" s="26" t="n">
        <v>4269.9</v>
      </c>
      <c r="H8445" s="27" t="n">
        <v>6472</v>
      </c>
      <c r="I8445" s="25" t="s">
        <v>147</v>
      </c>
      <c r="J8445" s="25" t="s">
        <v>1347</v>
      </c>
      <c r="K8445" s="25" t="n">
        <v>1993</v>
      </c>
      <c r="L8445" s="25" t="s">
        <v>186</v>
      </c>
      <c r="M8445" s="25" t="s">
        <v>171</v>
      </c>
      <c r="N8445" s="28" t="n">
        <v>550</v>
      </c>
      <c r="O8445" s="25" t="s">
        <v>54</v>
      </c>
      <c r="P8445" s="29" t="n">
        <v>43060</v>
      </c>
      <c r="Q8445" s="29" t="n">
        <v>43098</v>
      </c>
      <c r="R8445" s="28" t="n">
        <v>619</v>
      </c>
      <c r="S8445" s="28" t="n">
        <f aca="false">IF(O8445="Won",R8445,IF(O8445="Lost",0,N8445))</f>
        <v>619</v>
      </c>
      <c r="T8445" s="30" t="n">
        <f aca="false">IF(AND(P8445&lt;&gt;"",Q8445&lt;&gt;""),Q8445-P8445,"")</f>
        <v>38</v>
      </c>
      <c r="U8445" s="30" t="str">
        <f aca="false">IF(AND(O8445="Engaging",P8445&lt;&gt;""),'Leia-me'!$B$5-P8445,"")</f>
        <v/>
      </c>
      <c r="V8445" s="25" t="str">
        <f aca="false">IF(O8445&lt;&gt;"Engaging","",IF(U8445&lt;='Leia-me'!$B$6,"Saudável",IF(U8445&lt;='Leia-me'!$B$7,"Esfriando",IF(U8445&lt;='Leia-me'!$B$8,"Última chance","Zumbi"))))</f>
        <v/>
      </c>
      <c r="W8445" s="25" t="n">
        <f aca="false">IF(O8445="Won",1,IF(O8445="Lost",0,""))</f>
        <v>1</v>
      </c>
      <c r="Y8445" s="25" t="str">
        <f aca="false">IF(E8445="","Sim","")</f>
        <v/>
      </c>
    </row>
    <row r="8446" customFormat="false" ht="15" hidden="false" customHeight="false" outlineLevel="0" collapsed="false">
      <c r="A8446" s="25" t="s">
        <v>8709</v>
      </c>
      <c r="B8446" s="25" t="s">
        <v>102</v>
      </c>
      <c r="C8446" s="25" t="s">
        <v>111</v>
      </c>
      <c r="D8446" s="25" t="s">
        <v>116</v>
      </c>
      <c r="E8446" s="25" t="s">
        <v>5204</v>
      </c>
      <c r="F8446" s="25" t="s">
        <v>155</v>
      </c>
      <c r="G8446" s="26" t="n">
        <v>1188.42</v>
      </c>
      <c r="H8446" s="27" t="n">
        <v>3015</v>
      </c>
      <c r="I8446" s="25" t="s">
        <v>147</v>
      </c>
      <c r="K8446" s="25" t="n">
        <v>1994</v>
      </c>
      <c r="L8446" s="25" t="s">
        <v>170</v>
      </c>
      <c r="M8446" s="25" t="s">
        <v>171</v>
      </c>
      <c r="N8446" s="28" t="n">
        <v>1096</v>
      </c>
      <c r="O8446" s="25" t="s">
        <v>55</v>
      </c>
      <c r="P8446" s="29" t="n">
        <v>43061</v>
      </c>
      <c r="Q8446" s="29" t="n">
        <v>43066</v>
      </c>
      <c r="R8446" s="28" t="n">
        <v>0</v>
      </c>
      <c r="S8446" s="28" t="n">
        <f aca="false">IF(O8446="Won",R8446,IF(O8446="Lost",0,N8446))</f>
        <v>0</v>
      </c>
      <c r="T8446" s="30" t="n">
        <f aca="false">IF(AND(P8446&lt;&gt;"",Q8446&lt;&gt;""),Q8446-P8446,"")</f>
        <v>5</v>
      </c>
      <c r="U8446" s="30" t="str">
        <f aca="false">IF(AND(O8446="Engaging",P8446&lt;&gt;""),'Leia-me'!$B$5-P8446,"")</f>
        <v/>
      </c>
      <c r="V8446" s="25" t="str">
        <f aca="false">IF(O8446&lt;&gt;"Engaging","",IF(U8446&lt;='Leia-me'!$B$6,"Saudável",IF(U8446&lt;='Leia-me'!$B$7,"Esfriando",IF(U8446&lt;='Leia-me'!$B$8,"Última chance","Zumbi"))))</f>
        <v/>
      </c>
      <c r="W8446" s="25" t="n">
        <f aca="false">IF(O8446="Won",1,IF(O8446="Lost",0,""))</f>
        <v>0</v>
      </c>
      <c r="Y8446" s="25" t="str">
        <f aca="false">IF(E8446="","Sim","")</f>
        <v/>
      </c>
    </row>
    <row r="8447" customFormat="false" ht="15" hidden="false" customHeight="false" outlineLevel="0" collapsed="false">
      <c r="A8447" s="25" t="s">
        <v>8710</v>
      </c>
      <c r="B8447" s="25" t="s">
        <v>102</v>
      </c>
      <c r="C8447" s="25" t="s">
        <v>111</v>
      </c>
      <c r="D8447" s="25" t="s">
        <v>116</v>
      </c>
      <c r="E8447" s="25" t="s">
        <v>1351</v>
      </c>
      <c r="F8447" s="25" t="s">
        <v>177</v>
      </c>
      <c r="G8447" s="26" t="n">
        <v>7537.24</v>
      </c>
      <c r="H8447" s="27" t="n">
        <v>20293</v>
      </c>
      <c r="I8447" s="25" t="s">
        <v>147</v>
      </c>
      <c r="K8447" s="25" t="n">
        <v>1993</v>
      </c>
      <c r="L8447" s="25" t="s">
        <v>178</v>
      </c>
      <c r="M8447" s="25" t="s">
        <v>171</v>
      </c>
      <c r="N8447" s="28" t="n">
        <v>5482</v>
      </c>
      <c r="O8447" s="25" t="s">
        <v>54</v>
      </c>
      <c r="P8447" s="29" t="n">
        <v>43067</v>
      </c>
      <c r="Q8447" s="29" t="n">
        <v>43080</v>
      </c>
      <c r="R8447" s="28" t="n">
        <v>5886</v>
      </c>
      <c r="S8447" s="28" t="n">
        <f aca="false">IF(O8447="Won",R8447,IF(O8447="Lost",0,N8447))</f>
        <v>5886</v>
      </c>
      <c r="T8447" s="30" t="n">
        <f aca="false">IF(AND(P8447&lt;&gt;"",Q8447&lt;&gt;""),Q8447-P8447,"")</f>
        <v>13</v>
      </c>
      <c r="U8447" s="30" t="str">
        <f aca="false">IF(AND(O8447="Engaging",P8447&lt;&gt;""),'Leia-me'!$B$5-P8447,"")</f>
        <v/>
      </c>
      <c r="V8447" s="25" t="str">
        <f aca="false">IF(O8447&lt;&gt;"Engaging","",IF(U8447&lt;='Leia-me'!$B$6,"Saudável",IF(U8447&lt;='Leia-me'!$B$7,"Esfriando",IF(U8447&lt;='Leia-me'!$B$8,"Última chance","Zumbi"))))</f>
        <v/>
      </c>
      <c r="W8447" s="25" t="n">
        <f aca="false">IF(O8447="Won",1,IF(O8447="Lost",0,""))</f>
        <v>1</v>
      </c>
      <c r="Y8447" s="25" t="str">
        <f aca="false">IF(E8447="","Sim","")</f>
        <v/>
      </c>
    </row>
    <row r="8448" customFormat="false" ht="15" hidden="false" customHeight="false" outlineLevel="0" collapsed="false">
      <c r="A8448" s="25" t="s">
        <v>8711</v>
      </c>
      <c r="B8448" s="25" t="s">
        <v>102</v>
      </c>
      <c r="C8448" s="25" t="s">
        <v>111</v>
      </c>
      <c r="D8448" s="25" t="s">
        <v>116</v>
      </c>
      <c r="G8448" s="31"/>
      <c r="H8448" s="32"/>
      <c r="L8448" s="25" t="s">
        <v>186</v>
      </c>
      <c r="M8448" s="25" t="s">
        <v>171</v>
      </c>
      <c r="N8448" s="28" t="n">
        <v>550</v>
      </c>
      <c r="O8448" s="25" t="s">
        <v>56</v>
      </c>
      <c r="P8448" s="29" t="n">
        <v>43078</v>
      </c>
      <c r="Q8448" s="33"/>
      <c r="R8448" s="34"/>
      <c r="S8448" s="28" t="n">
        <f aca="false">IF(O8448="Won",R8448,IF(O8448="Lost",0,N8448))</f>
        <v>550</v>
      </c>
      <c r="T8448" s="30" t="str">
        <f aca="false">IF(AND(P8448&lt;&gt;"",Q8448&lt;&gt;""),Q8448-P8448,"")</f>
        <v/>
      </c>
      <c r="U8448" s="30" t="n">
        <f aca="false">IF(AND(O8448="Engaging",P8448&lt;&gt;""),'Leia-me'!$B$5-P8448,"")</f>
        <v>22</v>
      </c>
      <c r="V8448" s="25" t="str">
        <f aca="false">IF(O8448&lt;&gt;"Engaging","",IF(U8448&lt;='Leia-me'!$B$6,"Saudável",IF(U8448&lt;='Leia-me'!$B$7,"Esfriando",IF(U8448&lt;='Leia-me'!$B$8,"Última chance","Zumbi"))))</f>
        <v>Saudável</v>
      </c>
      <c r="W8448" s="25" t="str">
        <f aca="false">IF(O8448="Won",1,IF(O8448="Lost",0,""))</f>
        <v/>
      </c>
      <c r="Y8448" s="25" t="str">
        <f aca="false">IF(E8448="","Sim","")</f>
        <v>Sim</v>
      </c>
    </row>
    <row r="8449" customFormat="false" ht="15" hidden="false" customHeight="false" outlineLevel="0" collapsed="false">
      <c r="A8449" s="25" t="s">
        <v>8712</v>
      </c>
      <c r="B8449" s="25" t="s">
        <v>102</v>
      </c>
      <c r="C8449" s="25" t="s">
        <v>111</v>
      </c>
      <c r="D8449" s="25" t="s">
        <v>116</v>
      </c>
      <c r="E8449" s="25" t="s">
        <v>2739</v>
      </c>
      <c r="F8449" s="25" t="s">
        <v>159</v>
      </c>
      <c r="G8449" s="26" t="n">
        <v>2871.35</v>
      </c>
      <c r="H8449" s="27" t="n">
        <v>9561</v>
      </c>
      <c r="I8449" s="25" t="s">
        <v>147</v>
      </c>
      <c r="K8449" s="25" t="n">
        <v>1983</v>
      </c>
      <c r="L8449" s="25" t="s">
        <v>148</v>
      </c>
      <c r="M8449" s="25" t="s">
        <v>149</v>
      </c>
      <c r="N8449" s="28" t="n">
        <v>55</v>
      </c>
      <c r="O8449" s="25" t="s">
        <v>54</v>
      </c>
      <c r="P8449" s="29" t="n">
        <v>43079</v>
      </c>
      <c r="Q8449" s="29" t="n">
        <v>43094</v>
      </c>
      <c r="R8449" s="28" t="n">
        <v>55</v>
      </c>
      <c r="S8449" s="28" t="n">
        <f aca="false">IF(O8449="Won",R8449,IF(O8449="Lost",0,N8449))</f>
        <v>55</v>
      </c>
      <c r="T8449" s="30" t="n">
        <f aca="false">IF(AND(P8449&lt;&gt;"",Q8449&lt;&gt;""),Q8449-P8449,"")</f>
        <v>15</v>
      </c>
      <c r="U8449" s="30" t="str">
        <f aca="false">IF(AND(O8449="Engaging",P8449&lt;&gt;""),'Leia-me'!$B$5-P8449,"")</f>
        <v/>
      </c>
      <c r="V8449" s="25" t="str">
        <f aca="false">IF(O8449&lt;&gt;"Engaging","",IF(U8449&lt;='Leia-me'!$B$6,"Saudável",IF(U8449&lt;='Leia-me'!$B$7,"Esfriando",IF(U8449&lt;='Leia-me'!$B$8,"Última chance","Zumbi"))))</f>
        <v/>
      </c>
      <c r="W8449" s="25" t="n">
        <f aca="false">IF(O8449="Won",1,IF(O8449="Lost",0,""))</f>
        <v>1</v>
      </c>
      <c r="Y8449" s="25" t="str">
        <f aca="false">IF(E8449="","Sim","")</f>
        <v/>
      </c>
    </row>
    <row r="8450" customFormat="false" ht="15" hidden="false" customHeight="false" outlineLevel="0" collapsed="false">
      <c r="A8450" s="25" t="s">
        <v>8713</v>
      </c>
      <c r="B8450" s="25" t="s">
        <v>102</v>
      </c>
      <c r="C8450" s="25" t="s">
        <v>111</v>
      </c>
      <c r="D8450" s="25" t="s">
        <v>116</v>
      </c>
      <c r="E8450" s="25" t="s">
        <v>195</v>
      </c>
      <c r="F8450" s="25" t="s">
        <v>185</v>
      </c>
      <c r="G8450" s="26" t="n">
        <v>8170.38</v>
      </c>
      <c r="H8450" s="27" t="n">
        <v>16499</v>
      </c>
      <c r="I8450" s="25" t="s">
        <v>196</v>
      </c>
      <c r="K8450" s="25" t="n">
        <v>1997</v>
      </c>
      <c r="L8450" s="25" t="s">
        <v>170</v>
      </c>
      <c r="M8450" s="25" t="s">
        <v>171</v>
      </c>
      <c r="N8450" s="28" t="n">
        <v>1096</v>
      </c>
      <c r="O8450" s="25" t="s">
        <v>54</v>
      </c>
      <c r="P8450" s="29" t="n">
        <v>43081</v>
      </c>
      <c r="Q8450" s="29" t="n">
        <v>43095</v>
      </c>
      <c r="R8450" s="28" t="n">
        <v>1075</v>
      </c>
      <c r="S8450" s="28" t="n">
        <f aca="false">IF(O8450="Won",R8450,IF(O8450="Lost",0,N8450))</f>
        <v>1075</v>
      </c>
      <c r="T8450" s="30" t="n">
        <f aca="false">IF(AND(P8450&lt;&gt;"",Q8450&lt;&gt;""),Q8450-P8450,"")</f>
        <v>14</v>
      </c>
      <c r="U8450" s="30" t="str">
        <f aca="false">IF(AND(O8450="Engaging",P8450&lt;&gt;""),'Leia-me'!$B$5-P8450,"")</f>
        <v/>
      </c>
      <c r="V8450" s="25" t="str">
        <f aca="false">IF(O8450&lt;&gt;"Engaging","",IF(U8450&lt;='Leia-me'!$B$6,"Saudável",IF(U8450&lt;='Leia-me'!$B$7,"Esfriando",IF(U8450&lt;='Leia-me'!$B$8,"Última chance","Zumbi"))))</f>
        <v/>
      </c>
      <c r="W8450" s="25" t="n">
        <f aca="false">IF(O8450="Won",1,IF(O8450="Lost",0,""))</f>
        <v>1</v>
      </c>
      <c r="Y8450" s="25" t="str">
        <f aca="false">IF(E8450="","Sim","")</f>
        <v/>
      </c>
    </row>
    <row r="8451" customFormat="false" ht="15" hidden="false" customHeight="false" outlineLevel="0" collapsed="false">
      <c r="A8451" s="25" t="s">
        <v>8714</v>
      </c>
      <c r="B8451" s="25" t="s">
        <v>102</v>
      </c>
      <c r="C8451" s="25" t="s">
        <v>111</v>
      </c>
      <c r="D8451" s="25" t="s">
        <v>116</v>
      </c>
      <c r="E8451" s="25" t="s">
        <v>3075</v>
      </c>
      <c r="F8451" s="25" t="s">
        <v>165</v>
      </c>
      <c r="G8451" s="26" t="n">
        <v>4269.9</v>
      </c>
      <c r="H8451" s="27" t="n">
        <v>6472</v>
      </c>
      <c r="I8451" s="25" t="s">
        <v>147</v>
      </c>
      <c r="J8451" s="25" t="s">
        <v>1347</v>
      </c>
      <c r="K8451" s="25" t="n">
        <v>1993</v>
      </c>
      <c r="L8451" s="25" t="s">
        <v>170</v>
      </c>
      <c r="M8451" s="25" t="s">
        <v>171</v>
      </c>
      <c r="N8451" s="28" t="n">
        <v>1096</v>
      </c>
      <c r="O8451" s="25" t="s">
        <v>54</v>
      </c>
      <c r="P8451" s="29" t="n">
        <v>43084</v>
      </c>
      <c r="Q8451" s="29" t="n">
        <v>43088</v>
      </c>
      <c r="R8451" s="28" t="n">
        <v>914</v>
      </c>
      <c r="S8451" s="28" t="n">
        <f aca="false">IF(O8451="Won",R8451,IF(O8451="Lost",0,N8451))</f>
        <v>914</v>
      </c>
      <c r="T8451" s="30" t="n">
        <f aca="false">IF(AND(P8451&lt;&gt;"",Q8451&lt;&gt;""),Q8451-P8451,"")</f>
        <v>4</v>
      </c>
      <c r="U8451" s="30" t="str">
        <f aca="false">IF(AND(O8451="Engaging",P8451&lt;&gt;""),'Leia-me'!$B$5-P8451,"")</f>
        <v/>
      </c>
      <c r="V8451" s="25" t="str">
        <f aca="false">IF(O8451&lt;&gt;"Engaging","",IF(U8451&lt;='Leia-me'!$B$6,"Saudável",IF(U8451&lt;='Leia-me'!$B$7,"Esfriando",IF(U8451&lt;='Leia-me'!$B$8,"Última chance","Zumbi"))))</f>
        <v/>
      </c>
      <c r="W8451" s="25" t="n">
        <f aca="false">IF(O8451="Won",1,IF(O8451="Lost",0,""))</f>
        <v>1</v>
      </c>
      <c r="Y8451" s="25" t="str">
        <f aca="false">IF(E8451="","Sim","")</f>
        <v/>
      </c>
    </row>
    <row r="8452" customFormat="false" ht="15" hidden="false" customHeight="false" outlineLevel="0" collapsed="false">
      <c r="A8452" s="25" t="s">
        <v>8715</v>
      </c>
      <c r="B8452" s="25" t="s">
        <v>102</v>
      </c>
      <c r="C8452" s="25" t="s">
        <v>111</v>
      </c>
      <c r="D8452" s="25" t="s">
        <v>116</v>
      </c>
      <c r="E8452" s="25" t="s">
        <v>195</v>
      </c>
      <c r="F8452" s="25" t="s">
        <v>185</v>
      </c>
      <c r="G8452" s="26" t="n">
        <v>8170.38</v>
      </c>
      <c r="H8452" s="27" t="n">
        <v>16499</v>
      </c>
      <c r="I8452" s="25" t="s">
        <v>196</v>
      </c>
      <c r="K8452" s="25" t="n">
        <v>1997</v>
      </c>
      <c r="L8452" s="25" t="s">
        <v>1834</v>
      </c>
      <c r="M8452" s="25" t="s">
        <v>171</v>
      </c>
      <c r="N8452" s="28" t="n">
        <v>4821</v>
      </c>
      <c r="O8452" s="25" t="s">
        <v>54</v>
      </c>
      <c r="P8452" s="29" t="n">
        <v>43095</v>
      </c>
      <c r="Q8452" s="29" t="n">
        <v>43098</v>
      </c>
      <c r="R8452" s="28" t="n">
        <v>4433</v>
      </c>
      <c r="S8452" s="28" t="n">
        <f aca="false">IF(O8452="Won",R8452,IF(O8452="Lost",0,N8452))</f>
        <v>4433</v>
      </c>
      <c r="T8452" s="30" t="n">
        <f aca="false">IF(AND(P8452&lt;&gt;"",Q8452&lt;&gt;""),Q8452-P8452,"")</f>
        <v>3</v>
      </c>
      <c r="U8452" s="30" t="str">
        <f aca="false">IF(AND(O8452="Engaging",P8452&lt;&gt;""),'Leia-me'!$B$5-P8452,"")</f>
        <v/>
      </c>
      <c r="V8452" s="25" t="str">
        <f aca="false">IF(O8452&lt;&gt;"Engaging","",IF(U8452&lt;='Leia-me'!$B$6,"Saudável",IF(U8452&lt;='Leia-me'!$B$7,"Esfriando",IF(U8452&lt;='Leia-me'!$B$8,"Última chance","Zumbi"))))</f>
        <v/>
      </c>
      <c r="W8452" s="25" t="n">
        <f aca="false">IF(O8452="Won",1,IF(O8452="Lost",0,""))</f>
        <v>1</v>
      </c>
      <c r="X8452" s="25" t="s">
        <v>1835</v>
      </c>
      <c r="Y8452" s="25" t="str">
        <f aca="false">IF(E8452="","Sim","")</f>
        <v/>
      </c>
    </row>
    <row r="8453" customFormat="false" ht="15" hidden="false" customHeight="false" outlineLevel="0" collapsed="false">
      <c r="A8453" s="25" t="s">
        <v>8716</v>
      </c>
      <c r="B8453" s="25" t="s">
        <v>102</v>
      </c>
      <c r="C8453" s="25" t="s">
        <v>111</v>
      </c>
      <c r="D8453" s="25" t="s">
        <v>115</v>
      </c>
      <c r="E8453" s="25" t="s">
        <v>428</v>
      </c>
      <c r="F8453" s="25" t="s">
        <v>267</v>
      </c>
      <c r="G8453" s="26" t="n">
        <v>792.46</v>
      </c>
      <c r="H8453" s="27" t="n">
        <v>1299</v>
      </c>
      <c r="I8453" s="25" t="s">
        <v>147</v>
      </c>
      <c r="K8453" s="25" t="n">
        <v>1982</v>
      </c>
      <c r="L8453" s="25" t="s">
        <v>186</v>
      </c>
      <c r="M8453" s="25" t="s">
        <v>171</v>
      </c>
      <c r="N8453" s="28" t="n">
        <v>550</v>
      </c>
      <c r="O8453" s="25" t="s">
        <v>54</v>
      </c>
      <c r="P8453" s="29" t="n">
        <v>42668</v>
      </c>
      <c r="Q8453" s="29" t="n">
        <v>42796</v>
      </c>
      <c r="R8453" s="28" t="n">
        <v>517</v>
      </c>
      <c r="S8453" s="28" t="n">
        <f aca="false">IF(O8453="Won",R8453,IF(O8453="Lost",0,N8453))</f>
        <v>517</v>
      </c>
      <c r="T8453" s="30" t="n">
        <f aca="false">IF(AND(P8453&lt;&gt;"",Q8453&lt;&gt;""),Q8453-P8453,"")</f>
        <v>128</v>
      </c>
      <c r="U8453" s="30" t="str">
        <f aca="false">IF(AND(O8453="Engaging",P8453&lt;&gt;""),'Leia-me'!$B$5-P8453,"")</f>
        <v/>
      </c>
      <c r="V8453" s="25" t="str">
        <f aca="false">IF(O8453&lt;&gt;"Engaging","",IF(U8453&lt;='Leia-me'!$B$6,"Saudável",IF(U8453&lt;='Leia-me'!$B$7,"Esfriando",IF(U8453&lt;='Leia-me'!$B$8,"Última chance","Zumbi"))))</f>
        <v/>
      </c>
      <c r="W8453" s="25" t="n">
        <f aca="false">IF(O8453="Won",1,IF(O8453="Lost",0,""))</f>
        <v>1</v>
      </c>
      <c r="Y8453" s="25" t="str">
        <f aca="false">IF(E8453="","Sim","")</f>
        <v/>
      </c>
    </row>
    <row r="8454" customFormat="false" ht="15" hidden="false" customHeight="false" outlineLevel="0" collapsed="false">
      <c r="A8454" s="25" t="s">
        <v>8717</v>
      </c>
      <c r="B8454" s="25" t="s">
        <v>102</v>
      </c>
      <c r="C8454" s="25" t="s">
        <v>111</v>
      </c>
      <c r="D8454" s="25" t="s">
        <v>115</v>
      </c>
      <c r="E8454" s="25" t="s">
        <v>860</v>
      </c>
      <c r="F8454" s="25" t="s">
        <v>168</v>
      </c>
      <c r="G8454" s="26" t="n">
        <v>894.37</v>
      </c>
      <c r="H8454" s="27" t="n">
        <v>1593</v>
      </c>
      <c r="I8454" s="25" t="s">
        <v>861</v>
      </c>
      <c r="K8454" s="25" t="n">
        <v>2008</v>
      </c>
      <c r="L8454" s="25" t="s">
        <v>170</v>
      </c>
      <c r="M8454" s="25" t="s">
        <v>171</v>
      </c>
      <c r="N8454" s="28" t="n">
        <v>1096</v>
      </c>
      <c r="O8454" s="25" t="s">
        <v>55</v>
      </c>
      <c r="P8454" s="29" t="n">
        <v>42695</v>
      </c>
      <c r="Q8454" s="29" t="n">
        <v>42811</v>
      </c>
      <c r="R8454" s="28" t="n">
        <v>0</v>
      </c>
      <c r="S8454" s="28" t="n">
        <f aca="false">IF(O8454="Won",R8454,IF(O8454="Lost",0,N8454))</f>
        <v>0</v>
      </c>
      <c r="T8454" s="30" t="n">
        <f aca="false">IF(AND(P8454&lt;&gt;"",Q8454&lt;&gt;""),Q8454-P8454,"")</f>
        <v>116</v>
      </c>
      <c r="U8454" s="30" t="str">
        <f aca="false">IF(AND(O8454="Engaging",P8454&lt;&gt;""),'Leia-me'!$B$5-P8454,"")</f>
        <v/>
      </c>
      <c r="V8454" s="25" t="str">
        <f aca="false">IF(O8454&lt;&gt;"Engaging","",IF(U8454&lt;='Leia-me'!$B$6,"Saudável",IF(U8454&lt;='Leia-me'!$B$7,"Esfriando",IF(U8454&lt;='Leia-me'!$B$8,"Última chance","Zumbi"))))</f>
        <v/>
      </c>
      <c r="W8454" s="25" t="n">
        <f aca="false">IF(O8454="Won",1,IF(O8454="Lost",0,""))</f>
        <v>0</v>
      </c>
      <c r="Y8454" s="25" t="str">
        <f aca="false">IF(E8454="","Sim","")</f>
        <v/>
      </c>
    </row>
    <row r="8455" customFormat="false" ht="15" hidden="false" customHeight="false" outlineLevel="0" collapsed="false">
      <c r="A8455" s="25" t="s">
        <v>8718</v>
      </c>
      <c r="B8455" s="25" t="s">
        <v>102</v>
      </c>
      <c r="C8455" s="25" t="s">
        <v>111</v>
      </c>
      <c r="D8455" s="25" t="s">
        <v>115</v>
      </c>
      <c r="E8455" s="25" t="s">
        <v>1646</v>
      </c>
      <c r="F8455" s="25" t="s">
        <v>185</v>
      </c>
      <c r="G8455" s="26" t="n">
        <v>587.72</v>
      </c>
      <c r="H8455" s="27" t="n">
        <v>1501</v>
      </c>
      <c r="I8455" s="25" t="s">
        <v>147</v>
      </c>
      <c r="K8455" s="25" t="n">
        <v>2010</v>
      </c>
      <c r="L8455" s="25" t="s">
        <v>178</v>
      </c>
      <c r="M8455" s="25" t="s">
        <v>171</v>
      </c>
      <c r="N8455" s="28" t="n">
        <v>5482</v>
      </c>
      <c r="O8455" s="25" t="s">
        <v>54</v>
      </c>
      <c r="P8455" s="29" t="n">
        <v>42701</v>
      </c>
      <c r="Q8455" s="29" t="n">
        <v>42805</v>
      </c>
      <c r="R8455" s="28" t="n">
        <v>5370</v>
      </c>
      <c r="S8455" s="28" t="n">
        <f aca="false">IF(O8455="Won",R8455,IF(O8455="Lost",0,N8455))</f>
        <v>5370</v>
      </c>
      <c r="T8455" s="30" t="n">
        <f aca="false">IF(AND(P8455&lt;&gt;"",Q8455&lt;&gt;""),Q8455-P8455,"")</f>
        <v>104</v>
      </c>
      <c r="U8455" s="30" t="str">
        <f aca="false">IF(AND(O8455="Engaging",P8455&lt;&gt;""),'Leia-me'!$B$5-P8455,"")</f>
        <v/>
      </c>
      <c r="V8455" s="25" t="str">
        <f aca="false">IF(O8455&lt;&gt;"Engaging","",IF(U8455&lt;='Leia-me'!$B$6,"Saudável",IF(U8455&lt;='Leia-me'!$B$7,"Esfriando",IF(U8455&lt;='Leia-me'!$B$8,"Última chance","Zumbi"))))</f>
        <v/>
      </c>
      <c r="W8455" s="25" t="n">
        <f aca="false">IF(O8455="Won",1,IF(O8455="Lost",0,""))</f>
        <v>1</v>
      </c>
      <c r="Y8455" s="25" t="str">
        <f aca="false">IF(E8455="","Sim","")</f>
        <v/>
      </c>
    </row>
    <row r="8456" customFormat="false" ht="15" hidden="false" customHeight="false" outlineLevel="0" collapsed="false">
      <c r="A8456" s="25" t="s">
        <v>8719</v>
      </c>
      <c r="B8456" s="25" t="s">
        <v>102</v>
      </c>
      <c r="C8456" s="25" t="s">
        <v>111</v>
      </c>
      <c r="D8456" s="25" t="s">
        <v>115</v>
      </c>
      <c r="E8456" s="25" t="s">
        <v>428</v>
      </c>
      <c r="F8456" s="25" t="s">
        <v>267</v>
      </c>
      <c r="G8456" s="26" t="n">
        <v>792.46</v>
      </c>
      <c r="H8456" s="27" t="n">
        <v>1299</v>
      </c>
      <c r="I8456" s="25" t="s">
        <v>147</v>
      </c>
      <c r="K8456" s="25" t="n">
        <v>1982</v>
      </c>
      <c r="L8456" s="25" t="s">
        <v>178</v>
      </c>
      <c r="M8456" s="25" t="s">
        <v>171</v>
      </c>
      <c r="N8456" s="28" t="n">
        <v>5482</v>
      </c>
      <c r="O8456" s="25" t="s">
        <v>54</v>
      </c>
      <c r="P8456" s="29" t="n">
        <v>42701</v>
      </c>
      <c r="Q8456" s="29" t="n">
        <v>42815</v>
      </c>
      <c r="R8456" s="28" t="n">
        <v>6499</v>
      </c>
      <c r="S8456" s="28" t="n">
        <f aca="false">IF(O8456="Won",R8456,IF(O8456="Lost",0,N8456))</f>
        <v>6499</v>
      </c>
      <c r="T8456" s="30" t="n">
        <f aca="false">IF(AND(P8456&lt;&gt;"",Q8456&lt;&gt;""),Q8456-P8456,"")</f>
        <v>114</v>
      </c>
      <c r="U8456" s="30" t="str">
        <f aca="false">IF(AND(O8456="Engaging",P8456&lt;&gt;""),'Leia-me'!$B$5-P8456,"")</f>
        <v/>
      </c>
      <c r="V8456" s="25" t="str">
        <f aca="false">IF(O8456&lt;&gt;"Engaging","",IF(U8456&lt;='Leia-me'!$B$6,"Saudável",IF(U8456&lt;='Leia-me'!$B$7,"Esfriando",IF(U8456&lt;='Leia-me'!$B$8,"Última chance","Zumbi"))))</f>
        <v/>
      </c>
      <c r="W8456" s="25" t="n">
        <f aca="false">IF(O8456="Won",1,IF(O8456="Lost",0,""))</f>
        <v>1</v>
      </c>
      <c r="Y8456" s="25" t="str">
        <f aca="false">IF(E8456="","Sim","")</f>
        <v/>
      </c>
    </row>
    <row r="8457" customFormat="false" ht="15" hidden="false" customHeight="false" outlineLevel="0" collapsed="false">
      <c r="A8457" s="25" t="s">
        <v>8720</v>
      </c>
      <c r="B8457" s="25" t="s">
        <v>102</v>
      </c>
      <c r="C8457" s="25" t="s">
        <v>111</v>
      </c>
      <c r="D8457" s="25" t="s">
        <v>115</v>
      </c>
      <c r="G8457" s="31"/>
      <c r="H8457" s="32"/>
      <c r="L8457" s="25" t="s">
        <v>186</v>
      </c>
      <c r="M8457" s="25" t="s">
        <v>171</v>
      </c>
      <c r="N8457" s="28" t="n">
        <v>550</v>
      </c>
      <c r="O8457" s="25" t="s">
        <v>56</v>
      </c>
      <c r="P8457" s="29" t="n">
        <v>42706</v>
      </c>
      <c r="Q8457" s="33"/>
      <c r="R8457" s="34"/>
      <c r="S8457" s="28" t="n">
        <f aca="false">IF(O8457="Won",R8457,IF(O8457="Lost",0,N8457))</f>
        <v>550</v>
      </c>
      <c r="T8457" s="30" t="str">
        <f aca="false">IF(AND(P8457&lt;&gt;"",Q8457&lt;&gt;""),Q8457-P8457,"")</f>
        <v/>
      </c>
      <c r="U8457" s="30" t="n">
        <f aca="false">IF(AND(O8457="Engaging",P8457&lt;&gt;""),'Leia-me'!$B$5-P8457,"")</f>
        <v>394</v>
      </c>
      <c r="V8457" s="25" t="str">
        <f aca="false">IF(O8457&lt;&gt;"Engaging","",IF(U8457&lt;='Leia-me'!$B$6,"Saudável",IF(U8457&lt;='Leia-me'!$B$7,"Esfriando",IF(U8457&lt;='Leia-me'!$B$8,"Última chance","Zumbi"))))</f>
        <v>Zumbi</v>
      </c>
      <c r="W8457" s="25" t="str">
        <f aca="false">IF(O8457="Won",1,IF(O8457="Lost",0,""))</f>
        <v/>
      </c>
      <c r="Y8457" s="25" t="str">
        <f aca="false">IF(E8457="","Sim","")</f>
        <v>Sim</v>
      </c>
    </row>
    <row r="8458" customFormat="false" ht="15" hidden="false" customHeight="false" outlineLevel="0" collapsed="false">
      <c r="A8458" s="25" t="s">
        <v>8721</v>
      </c>
      <c r="B8458" s="25" t="s">
        <v>102</v>
      </c>
      <c r="C8458" s="25" t="s">
        <v>111</v>
      </c>
      <c r="D8458" s="25" t="s">
        <v>115</v>
      </c>
      <c r="E8458" s="25" t="s">
        <v>419</v>
      </c>
      <c r="F8458" s="25" t="s">
        <v>146</v>
      </c>
      <c r="G8458" s="26" t="n">
        <v>2741.37</v>
      </c>
      <c r="H8458" s="27" t="n">
        <v>9226</v>
      </c>
      <c r="I8458" s="25" t="s">
        <v>147</v>
      </c>
      <c r="K8458" s="25" t="n">
        <v>1985</v>
      </c>
      <c r="L8458" s="25" t="s">
        <v>170</v>
      </c>
      <c r="M8458" s="25" t="s">
        <v>171</v>
      </c>
      <c r="N8458" s="28" t="n">
        <v>1096</v>
      </c>
      <c r="O8458" s="25" t="s">
        <v>54</v>
      </c>
      <c r="P8458" s="29" t="n">
        <v>42710</v>
      </c>
      <c r="Q8458" s="29" t="n">
        <v>42803</v>
      </c>
      <c r="R8458" s="28" t="n">
        <v>1049</v>
      </c>
      <c r="S8458" s="28" t="n">
        <f aca="false">IF(O8458="Won",R8458,IF(O8458="Lost",0,N8458))</f>
        <v>1049</v>
      </c>
      <c r="T8458" s="30" t="n">
        <f aca="false">IF(AND(P8458&lt;&gt;"",Q8458&lt;&gt;""),Q8458-P8458,"")</f>
        <v>93</v>
      </c>
      <c r="U8458" s="30" t="str">
        <f aca="false">IF(AND(O8458="Engaging",P8458&lt;&gt;""),'Leia-me'!$B$5-P8458,"")</f>
        <v/>
      </c>
      <c r="V8458" s="25" t="str">
        <f aca="false">IF(O8458&lt;&gt;"Engaging","",IF(U8458&lt;='Leia-me'!$B$6,"Saudável",IF(U8458&lt;='Leia-me'!$B$7,"Esfriando",IF(U8458&lt;='Leia-me'!$B$8,"Última chance","Zumbi"))))</f>
        <v/>
      </c>
      <c r="W8458" s="25" t="n">
        <f aca="false">IF(O8458="Won",1,IF(O8458="Lost",0,""))</f>
        <v>1</v>
      </c>
      <c r="Y8458" s="25" t="str">
        <f aca="false">IF(E8458="","Sim","")</f>
        <v/>
      </c>
    </row>
    <row r="8459" customFormat="false" ht="15" hidden="false" customHeight="false" outlineLevel="0" collapsed="false">
      <c r="A8459" s="25" t="s">
        <v>8722</v>
      </c>
      <c r="B8459" s="25" t="s">
        <v>102</v>
      </c>
      <c r="C8459" s="25" t="s">
        <v>111</v>
      </c>
      <c r="D8459" s="25" t="s">
        <v>115</v>
      </c>
      <c r="E8459" s="25" t="s">
        <v>433</v>
      </c>
      <c r="F8459" s="25" t="s">
        <v>211</v>
      </c>
      <c r="G8459" s="26" t="n">
        <v>2214.94</v>
      </c>
      <c r="H8459" s="27" t="n">
        <v>5374</v>
      </c>
      <c r="I8459" s="25" t="s">
        <v>147</v>
      </c>
      <c r="K8459" s="25" t="n">
        <v>1996</v>
      </c>
      <c r="L8459" s="25" t="s">
        <v>186</v>
      </c>
      <c r="M8459" s="25" t="s">
        <v>171</v>
      </c>
      <c r="N8459" s="28" t="n">
        <v>550</v>
      </c>
      <c r="O8459" s="25" t="s">
        <v>54</v>
      </c>
      <c r="P8459" s="29" t="n">
        <v>42717</v>
      </c>
      <c r="Q8459" s="29" t="n">
        <v>42821</v>
      </c>
      <c r="R8459" s="28" t="n">
        <v>552</v>
      </c>
      <c r="S8459" s="28" t="n">
        <f aca="false">IF(O8459="Won",R8459,IF(O8459="Lost",0,N8459))</f>
        <v>552</v>
      </c>
      <c r="T8459" s="30" t="n">
        <f aca="false">IF(AND(P8459&lt;&gt;"",Q8459&lt;&gt;""),Q8459-P8459,"")</f>
        <v>104</v>
      </c>
      <c r="U8459" s="30" t="str">
        <f aca="false">IF(AND(O8459="Engaging",P8459&lt;&gt;""),'Leia-me'!$B$5-P8459,"")</f>
        <v/>
      </c>
      <c r="V8459" s="25" t="str">
        <f aca="false">IF(O8459&lt;&gt;"Engaging","",IF(U8459&lt;='Leia-me'!$B$6,"Saudável",IF(U8459&lt;='Leia-me'!$B$7,"Esfriando",IF(U8459&lt;='Leia-me'!$B$8,"Última chance","Zumbi"))))</f>
        <v/>
      </c>
      <c r="W8459" s="25" t="n">
        <f aca="false">IF(O8459="Won",1,IF(O8459="Lost",0,""))</f>
        <v>1</v>
      </c>
      <c r="Y8459" s="25" t="str">
        <f aca="false">IF(E8459="","Sim","")</f>
        <v/>
      </c>
    </row>
    <row r="8460" customFormat="false" ht="15" hidden="false" customHeight="false" outlineLevel="0" collapsed="false">
      <c r="A8460" s="25" t="s">
        <v>8723</v>
      </c>
      <c r="B8460" s="25" t="s">
        <v>102</v>
      </c>
      <c r="C8460" s="25" t="s">
        <v>111</v>
      </c>
      <c r="D8460" s="25" t="s">
        <v>115</v>
      </c>
      <c r="E8460" s="25" t="s">
        <v>1795</v>
      </c>
      <c r="F8460" s="25" t="s">
        <v>177</v>
      </c>
      <c r="G8460" s="26" t="n">
        <v>355.23</v>
      </c>
      <c r="H8460" s="27" t="n">
        <v>853</v>
      </c>
      <c r="I8460" s="25" t="s">
        <v>147</v>
      </c>
      <c r="K8460" s="25" t="n">
        <v>1994</v>
      </c>
      <c r="L8460" s="25" t="s">
        <v>1834</v>
      </c>
      <c r="M8460" s="25" t="s">
        <v>171</v>
      </c>
      <c r="N8460" s="28" t="n">
        <v>4821</v>
      </c>
      <c r="O8460" s="25" t="s">
        <v>56</v>
      </c>
      <c r="P8460" s="29" t="n">
        <v>42726</v>
      </c>
      <c r="Q8460" s="33"/>
      <c r="R8460" s="34"/>
      <c r="S8460" s="28" t="n">
        <f aca="false">IF(O8460="Won",R8460,IF(O8460="Lost",0,N8460))</f>
        <v>4821</v>
      </c>
      <c r="T8460" s="30" t="str">
        <f aca="false">IF(AND(P8460&lt;&gt;"",Q8460&lt;&gt;""),Q8460-P8460,"")</f>
        <v/>
      </c>
      <c r="U8460" s="30" t="n">
        <f aca="false">IF(AND(O8460="Engaging",P8460&lt;&gt;""),'Leia-me'!$B$5-P8460,"")</f>
        <v>374</v>
      </c>
      <c r="V8460" s="25" t="str">
        <f aca="false">IF(O8460&lt;&gt;"Engaging","",IF(U8460&lt;='Leia-me'!$B$6,"Saudável",IF(U8460&lt;='Leia-me'!$B$7,"Esfriando",IF(U8460&lt;='Leia-me'!$B$8,"Última chance","Zumbi"))))</f>
        <v>Zumbi</v>
      </c>
      <c r="W8460" s="25" t="str">
        <f aca="false">IF(O8460="Won",1,IF(O8460="Lost",0,""))</f>
        <v/>
      </c>
      <c r="X8460" s="25" t="s">
        <v>1835</v>
      </c>
      <c r="Y8460" s="25" t="str">
        <f aca="false">IF(E8460="","Sim","")</f>
        <v/>
      </c>
    </row>
    <row r="8461" customFormat="false" ht="15" hidden="false" customHeight="false" outlineLevel="0" collapsed="false">
      <c r="A8461" s="25" t="s">
        <v>8724</v>
      </c>
      <c r="B8461" s="25" t="s">
        <v>102</v>
      </c>
      <c r="C8461" s="25" t="s">
        <v>111</v>
      </c>
      <c r="D8461" s="25" t="s">
        <v>115</v>
      </c>
      <c r="E8461" s="25" t="s">
        <v>1351</v>
      </c>
      <c r="F8461" s="25" t="s">
        <v>177</v>
      </c>
      <c r="G8461" s="26" t="n">
        <v>7537.24</v>
      </c>
      <c r="H8461" s="27" t="n">
        <v>20293</v>
      </c>
      <c r="I8461" s="25" t="s">
        <v>147</v>
      </c>
      <c r="K8461" s="25" t="n">
        <v>1993</v>
      </c>
      <c r="L8461" s="25" t="s">
        <v>1834</v>
      </c>
      <c r="M8461" s="25" t="s">
        <v>171</v>
      </c>
      <c r="N8461" s="28" t="n">
        <v>4821</v>
      </c>
      <c r="O8461" s="25" t="s">
        <v>54</v>
      </c>
      <c r="P8461" s="29" t="n">
        <v>42733</v>
      </c>
      <c r="Q8461" s="29" t="n">
        <v>42807</v>
      </c>
      <c r="R8461" s="28" t="n">
        <v>4818</v>
      </c>
      <c r="S8461" s="28" t="n">
        <f aca="false">IF(O8461="Won",R8461,IF(O8461="Lost",0,N8461))</f>
        <v>4818</v>
      </c>
      <c r="T8461" s="30" t="n">
        <f aca="false">IF(AND(P8461&lt;&gt;"",Q8461&lt;&gt;""),Q8461-P8461,"")</f>
        <v>74</v>
      </c>
      <c r="U8461" s="30" t="str">
        <f aca="false">IF(AND(O8461="Engaging",P8461&lt;&gt;""),'Leia-me'!$B$5-P8461,"")</f>
        <v/>
      </c>
      <c r="V8461" s="25" t="str">
        <f aca="false">IF(O8461&lt;&gt;"Engaging","",IF(U8461&lt;='Leia-me'!$B$6,"Saudável",IF(U8461&lt;='Leia-me'!$B$7,"Esfriando",IF(U8461&lt;='Leia-me'!$B$8,"Última chance","Zumbi"))))</f>
        <v/>
      </c>
      <c r="W8461" s="25" t="n">
        <f aca="false">IF(O8461="Won",1,IF(O8461="Lost",0,""))</f>
        <v>1</v>
      </c>
      <c r="X8461" s="25" t="s">
        <v>1835</v>
      </c>
      <c r="Y8461" s="25" t="str">
        <f aca="false">IF(E8461="","Sim","")</f>
        <v/>
      </c>
    </row>
    <row r="8462" customFormat="false" ht="15" hidden="false" customHeight="false" outlineLevel="0" collapsed="false">
      <c r="A8462" s="25" t="s">
        <v>8725</v>
      </c>
      <c r="B8462" s="25" t="s">
        <v>102</v>
      </c>
      <c r="C8462" s="25" t="s">
        <v>111</v>
      </c>
      <c r="D8462" s="25" t="s">
        <v>115</v>
      </c>
      <c r="E8462" s="25" t="s">
        <v>609</v>
      </c>
      <c r="F8462" s="25" t="s">
        <v>267</v>
      </c>
      <c r="G8462" s="26" t="n">
        <v>692.19</v>
      </c>
      <c r="H8462" s="27" t="n">
        <v>1922</v>
      </c>
      <c r="I8462" s="25" t="s">
        <v>147</v>
      </c>
      <c r="K8462" s="25" t="n">
        <v>2003</v>
      </c>
      <c r="L8462" s="25" t="s">
        <v>170</v>
      </c>
      <c r="M8462" s="25" t="s">
        <v>171</v>
      </c>
      <c r="N8462" s="28" t="n">
        <v>1096</v>
      </c>
      <c r="O8462" s="25" t="s">
        <v>56</v>
      </c>
      <c r="P8462" s="29" t="n">
        <v>42736</v>
      </c>
      <c r="Q8462" s="33"/>
      <c r="R8462" s="34"/>
      <c r="S8462" s="28" t="n">
        <f aca="false">IF(O8462="Won",R8462,IF(O8462="Lost",0,N8462))</f>
        <v>1096</v>
      </c>
      <c r="T8462" s="30" t="str">
        <f aca="false">IF(AND(P8462&lt;&gt;"",Q8462&lt;&gt;""),Q8462-P8462,"")</f>
        <v/>
      </c>
      <c r="U8462" s="30" t="n">
        <f aca="false">IF(AND(O8462="Engaging",P8462&lt;&gt;""),'Leia-me'!$B$5-P8462,"")</f>
        <v>364</v>
      </c>
      <c r="V8462" s="25" t="str">
        <f aca="false">IF(O8462&lt;&gt;"Engaging","",IF(U8462&lt;='Leia-me'!$B$6,"Saudável",IF(U8462&lt;='Leia-me'!$B$7,"Esfriando",IF(U8462&lt;='Leia-me'!$B$8,"Última chance","Zumbi"))))</f>
        <v>Zumbi</v>
      </c>
      <c r="W8462" s="25" t="str">
        <f aca="false">IF(O8462="Won",1,IF(O8462="Lost",0,""))</f>
        <v/>
      </c>
      <c r="Y8462" s="25" t="str">
        <f aca="false">IF(E8462="","Sim","")</f>
        <v/>
      </c>
    </row>
    <row r="8463" customFormat="false" ht="15" hidden="false" customHeight="false" outlineLevel="0" collapsed="false">
      <c r="A8463" s="25" t="s">
        <v>8726</v>
      </c>
      <c r="B8463" s="25" t="s">
        <v>102</v>
      </c>
      <c r="C8463" s="25" t="s">
        <v>111</v>
      </c>
      <c r="D8463" s="25" t="s">
        <v>115</v>
      </c>
      <c r="E8463" s="25" t="s">
        <v>868</v>
      </c>
      <c r="F8463" s="25" t="s">
        <v>168</v>
      </c>
      <c r="G8463" s="26" t="n">
        <v>2952.73</v>
      </c>
      <c r="H8463" s="27" t="n">
        <v>5107</v>
      </c>
      <c r="I8463" s="25" t="s">
        <v>147</v>
      </c>
      <c r="K8463" s="25" t="n">
        <v>2000</v>
      </c>
      <c r="L8463" s="25" t="s">
        <v>1834</v>
      </c>
      <c r="M8463" s="25" t="s">
        <v>171</v>
      </c>
      <c r="N8463" s="28" t="n">
        <v>4821</v>
      </c>
      <c r="O8463" s="25" t="s">
        <v>54</v>
      </c>
      <c r="P8463" s="29" t="n">
        <v>42736</v>
      </c>
      <c r="Q8463" s="29" t="n">
        <v>42812</v>
      </c>
      <c r="R8463" s="28" t="n">
        <v>4586</v>
      </c>
      <c r="S8463" s="28" t="n">
        <f aca="false">IF(O8463="Won",R8463,IF(O8463="Lost",0,N8463))</f>
        <v>4586</v>
      </c>
      <c r="T8463" s="30" t="n">
        <f aca="false">IF(AND(P8463&lt;&gt;"",Q8463&lt;&gt;""),Q8463-P8463,"")</f>
        <v>76</v>
      </c>
      <c r="U8463" s="30" t="str">
        <f aca="false">IF(AND(O8463="Engaging",P8463&lt;&gt;""),'Leia-me'!$B$5-P8463,"")</f>
        <v/>
      </c>
      <c r="V8463" s="25" t="str">
        <f aca="false">IF(O8463&lt;&gt;"Engaging","",IF(U8463&lt;='Leia-me'!$B$6,"Saudável",IF(U8463&lt;='Leia-me'!$B$7,"Esfriando",IF(U8463&lt;='Leia-me'!$B$8,"Última chance","Zumbi"))))</f>
        <v/>
      </c>
      <c r="W8463" s="25" t="n">
        <f aca="false">IF(O8463="Won",1,IF(O8463="Lost",0,""))</f>
        <v>1</v>
      </c>
      <c r="X8463" s="25" t="s">
        <v>1835</v>
      </c>
      <c r="Y8463" s="25" t="str">
        <f aca="false">IF(E8463="","Sim","")</f>
        <v/>
      </c>
    </row>
    <row r="8464" customFormat="false" ht="15" hidden="false" customHeight="false" outlineLevel="0" collapsed="false">
      <c r="A8464" s="25" t="s">
        <v>8727</v>
      </c>
      <c r="B8464" s="25" t="s">
        <v>102</v>
      </c>
      <c r="C8464" s="25" t="s">
        <v>111</v>
      </c>
      <c r="D8464" s="25" t="s">
        <v>115</v>
      </c>
      <c r="E8464" s="25" t="s">
        <v>195</v>
      </c>
      <c r="F8464" s="25" t="s">
        <v>185</v>
      </c>
      <c r="G8464" s="26" t="n">
        <v>8170.38</v>
      </c>
      <c r="H8464" s="27" t="n">
        <v>16499</v>
      </c>
      <c r="I8464" s="25" t="s">
        <v>196</v>
      </c>
      <c r="K8464" s="25" t="n">
        <v>1997</v>
      </c>
      <c r="L8464" s="25" t="s">
        <v>160</v>
      </c>
      <c r="M8464" s="25" t="s">
        <v>149</v>
      </c>
      <c r="N8464" s="28" t="n">
        <v>3393</v>
      </c>
      <c r="O8464" s="25" t="s">
        <v>55</v>
      </c>
      <c r="P8464" s="29" t="n">
        <v>42742</v>
      </c>
      <c r="Q8464" s="29" t="n">
        <v>42822</v>
      </c>
      <c r="R8464" s="28" t="n">
        <v>0</v>
      </c>
      <c r="S8464" s="28" t="n">
        <f aca="false">IF(O8464="Won",R8464,IF(O8464="Lost",0,N8464))</f>
        <v>0</v>
      </c>
      <c r="T8464" s="30" t="n">
        <f aca="false">IF(AND(P8464&lt;&gt;"",Q8464&lt;&gt;""),Q8464-P8464,"")</f>
        <v>80</v>
      </c>
      <c r="U8464" s="30" t="str">
        <f aca="false">IF(AND(O8464="Engaging",P8464&lt;&gt;""),'Leia-me'!$B$5-P8464,"")</f>
        <v/>
      </c>
      <c r="V8464" s="25" t="str">
        <f aca="false">IF(O8464&lt;&gt;"Engaging","",IF(U8464&lt;='Leia-me'!$B$6,"Saudável",IF(U8464&lt;='Leia-me'!$B$7,"Esfriando",IF(U8464&lt;='Leia-me'!$B$8,"Última chance","Zumbi"))))</f>
        <v/>
      </c>
      <c r="W8464" s="25" t="n">
        <f aca="false">IF(O8464="Won",1,IF(O8464="Lost",0,""))</f>
        <v>0</v>
      </c>
      <c r="Y8464" s="25" t="str">
        <f aca="false">IF(E8464="","Sim","")</f>
        <v/>
      </c>
    </row>
    <row r="8465" customFormat="false" ht="15" hidden="false" customHeight="false" outlineLevel="0" collapsed="false">
      <c r="A8465" s="25" t="s">
        <v>8728</v>
      </c>
      <c r="B8465" s="25" t="s">
        <v>102</v>
      </c>
      <c r="C8465" s="25" t="s">
        <v>111</v>
      </c>
      <c r="D8465" s="25" t="s">
        <v>115</v>
      </c>
      <c r="E8465" s="25" t="s">
        <v>2754</v>
      </c>
      <c r="F8465" s="25" t="s">
        <v>267</v>
      </c>
      <c r="G8465" s="26" t="n">
        <v>1012.72</v>
      </c>
      <c r="H8465" s="27" t="n">
        <v>3492</v>
      </c>
      <c r="I8465" s="25" t="s">
        <v>2755</v>
      </c>
      <c r="K8465" s="25" t="n">
        <v>1991</v>
      </c>
      <c r="L8465" s="25" t="s">
        <v>1834</v>
      </c>
      <c r="M8465" s="25" t="s">
        <v>171</v>
      </c>
      <c r="N8465" s="28" t="n">
        <v>4821</v>
      </c>
      <c r="O8465" s="25" t="s">
        <v>54</v>
      </c>
      <c r="P8465" s="29" t="n">
        <v>42742</v>
      </c>
      <c r="Q8465" s="29" t="n">
        <v>42808</v>
      </c>
      <c r="R8465" s="28" t="n">
        <v>4313</v>
      </c>
      <c r="S8465" s="28" t="n">
        <f aca="false">IF(O8465="Won",R8465,IF(O8465="Lost",0,N8465))</f>
        <v>4313</v>
      </c>
      <c r="T8465" s="30" t="n">
        <f aca="false">IF(AND(P8465&lt;&gt;"",Q8465&lt;&gt;""),Q8465-P8465,"")</f>
        <v>66</v>
      </c>
      <c r="U8465" s="30" t="str">
        <f aca="false">IF(AND(O8465="Engaging",P8465&lt;&gt;""),'Leia-me'!$B$5-P8465,"")</f>
        <v/>
      </c>
      <c r="V8465" s="25" t="str">
        <f aca="false">IF(O8465&lt;&gt;"Engaging","",IF(U8465&lt;='Leia-me'!$B$6,"Saudável",IF(U8465&lt;='Leia-me'!$B$7,"Esfriando",IF(U8465&lt;='Leia-me'!$B$8,"Última chance","Zumbi"))))</f>
        <v/>
      </c>
      <c r="W8465" s="25" t="n">
        <f aca="false">IF(O8465="Won",1,IF(O8465="Lost",0,""))</f>
        <v>1</v>
      </c>
      <c r="X8465" s="25" t="s">
        <v>1835</v>
      </c>
      <c r="Y8465" s="25" t="str">
        <f aca="false">IF(E8465="","Sim","")</f>
        <v/>
      </c>
    </row>
    <row r="8466" customFormat="false" ht="15" hidden="false" customHeight="false" outlineLevel="0" collapsed="false">
      <c r="A8466" s="25" t="s">
        <v>8729</v>
      </c>
      <c r="B8466" s="25" t="s">
        <v>102</v>
      </c>
      <c r="C8466" s="25" t="s">
        <v>111</v>
      </c>
      <c r="D8466" s="25" t="s">
        <v>115</v>
      </c>
      <c r="E8466" s="25" t="s">
        <v>665</v>
      </c>
      <c r="F8466" s="25" t="s">
        <v>211</v>
      </c>
      <c r="G8466" s="26" t="n">
        <v>4968.91</v>
      </c>
      <c r="H8466" s="27" t="n">
        <v>7523</v>
      </c>
      <c r="I8466" s="25" t="s">
        <v>147</v>
      </c>
      <c r="K8466" s="25" t="n">
        <v>1990</v>
      </c>
      <c r="L8466" s="25" t="s">
        <v>170</v>
      </c>
      <c r="M8466" s="25" t="s">
        <v>171</v>
      </c>
      <c r="N8466" s="28" t="n">
        <v>1096</v>
      </c>
      <c r="O8466" s="25" t="s">
        <v>54</v>
      </c>
      <c r="P8466" s="29" t="n">
        <v>42744</v>
      </c>
      <c r="Q8466" s="29" t="n">
        <v>42808</v>
      </c>
      <c r="R8466" s="28" t="n">
        <v>1117</v>
      </c>
      <c r="S8466" s="28" t="n">
        <f aca="false">IF(O8466="Won",R8466,IF(O8466="Lost",0,N8466))</f>
        <v>1117</v>
      </c>
      <c r="T8466" s="30" t="n">
        <f aca="false">IF(AND(P8466&lt;&gt;"",Q8466&lt;&gt;""),Q8466-P8466,"")</f>
        <v>64</v>
      </c>
      <c r="U8466" s="30" t="str">
        <f aca="false">IF(AND(O8466="Engaging",P8466&lt;&gt;""),'Leia-me'!$B$5-P8466,"")</f>
        <v/>
      </c>
      <c r="V8466" s="25" t="str">
        <f aca="false">IF(O8466&lt;&gt;"Engaging","",IF(U8466&lt;='Leia-me'!$B$6,"Saudável",IF(U8466&lt;='Leia-me'!$B$7,"Esfriando",IF(U8466&lt;='Leia-me'!$B$8,"Última chance","Zumbi"))))</f>
        <v/>
      </c>
      <c r="W8466" s="25" t="n">
        <f aca="false">IF(O8466="Won",1,IF(O8466="Lost",0,""))</f>
        <v>1</v>
      </c>
      <c r="Y8466" s="25" t="str">
        <f aca="false">IF(E8466="","Sim","")</f>
        <v/>
      </c>
    </row>
    <row r="8467" customFormat="false" ht="15" hidden="false" customHeight="false" outlineLevel="0" collapsed="false">
      <c r="A8467" s="25" t="s">
        <v>8730</v>
      </c>
      <c r="B8467" s="25" t="s">
        <v>102</v>
      </c>
      <c r="C8467" s="25" t="s">
        <v>111</v>
      </c>
      <c r="D8467" s="25" t="s">
        <v>115</v>
      </c>
      <c r="E8467" s="25" t="s">
        <v>1778</v>
      </c>
      <c r="F8467" s="25" t="s">
        <v>146</v>
      </c>
      <c r="G8467" s="26" t="n">
        <v>1618.89</v>
      </c>
      <c r="H8467" s="27" t="n">
        <v>3889</v>
      </c>
      <c r="I8467" s="25" t="s">
        <v>147</v>
      </c>
      <c r="K8467" s="25" t="n">
        <v>2004</v>
      </c>
      <c r="L8467" s="25" t="s">
        <v>178</v>
      </c>
      <c r="M8467" s="25" t="s">
        <v>171</v>
      </c>
      <c r="N8467" s="28" t="n">
        <v>5482</v>
      </c>
      <c r="O8467" s="25" t="s">
        <v>54</v>
      </c>
      <c r="P8467" s="29" t="n">
        <v>42754</v>
      </c>
      <c r="Q8467" s="29" t="n">
        <v>42812</v>
      </c>
      <c r="R8467" s="28" t="n">
        <v>4869</v>
      </c>
      <c r="S8467" s="28" t="n">
        <f aca="false">IF(O8467="Won",R8467,IF(O8467="Lost",0,N8467))</f>
        <v>4869</v>
      </c>
      <c r="T8467" s="30" t="n">
        <f aca="false">IF(AND(P8467&lt;&gt;"",Q8467&lt;&gt;""),Q8467-P8467,"")</f>
        <v>58</v>
      </c>
      <c r="U8467" s="30" t="str">
        <f aca="false">IF(AND(O8467="Engaging",P8467&lt;&gt;""),'Leia-me'!$B$5-P8467,"")</f>
        <v/>
      </c>
      <c r="V8467" s="25" t="str">
        <f aca="false">IF(O8467&lt;&gt;"Engaging","",IF(U8467&lt;='Leia-me'!$B$6,"Saudável",IF(U8467&lt;='Leia-me'!$B$7,"Esfriando",IF(U8467&lt;='Leia-me'!$B$8,"Última chance","Zumbi"))))</f>
        <v/>
      </c>
      <c r="W8467" s="25" t="n">
        <f aca="false">IF(O8467="Won",1,IF(O8467="Lost",0,""))</f>
        <v>1</v>
      </c>
      <c r="Y8467" s="25" t="str">
        <f aca="false">IF(E8467="","Sim","")</f>
        <v/>
      </c>
    </row>
    <row r="8468" customFormat="false" ht="15" hidden="false" customHeight="false" outlineLevel="0" collapsed="false">
      <c r="A8468" s="25" t="s">
        <v>8731</v>
      </c>
      <c r="B8468" s="25" t="s">
        <v>102</v>
      </c>
      <c r="C8468" s="25" t="s">
        <v>111</v>
      </c>
      <c r="D8468" s="25" t="s">
        <v>115</v>
      </c>
      <c r="E8468" s="25" t="s">
        <v>1778</v>
      </c>
      <c r="F8468" s="25" t="s">
        <v>146</v>
      </c>
      <c r="G8468" s="26" t="n">
        <v>1618.89</v>
      </c>
      <c r="H8468" s="27" t="n">
        <v>3889</v>
      </c>
      <c r="I8468" s="25" t="s">
        <v>147</v>
      </c>
      <c r="K8468" s="25" t="n">
        <v>2004</v>
      </c>
      <c r="L8468" s="25" t="s">
        <v>186</v>
      </c>
      <c r="M8468" s="25" t="s">
        <v>171</v>
      </c>
      <c r="N8468" s="28" t="n">
        <v>550</v>
      </c>
      <c r="O8468" s="25" t="s">
        <v>55</v>
      </c>
      <c r="P8468" s="29" t="n">
        <v>42755</v>
      </c>
      <c r="Q8468" s="29" t="n">
        <v>42814</v>
      </c>
      <c r="R8468" s="28" t="n">
        <v>0</v>
      </c>
      <c r="S8468" s="28" t="n">
        <f aca="false">IF(O8468="Won",R8468,IF(O8468="Lost",0,N8468))</f>
        <v>0</v>
      </c>
      <c r="T8468" s="30" t="n">
        <f aca="false">IF(AND(P8468&lt;&gt;"",Q8468&lt;&gt;""),Q8468-P8468,"")</f>
        <v>59</v>
      </c>
      <c r="U8468" s="30" t="str">
        <f aca="false">IF(AND(O8468="Engaging",P8468&lt;&gt;""),'Leia-me'!$B$5-P8468,"")</f>
        <v/>
      </c>
      <c r="V8468" s="25" t="str">
        <f aca="false">IF(O8468&lt;&gt;"Engaging","",IF(U8468&lt;='Leia-me'!$B$6,"Saudável",IF(U8468&lt;='Leia-me'!$B$7,"Esfriando",IF(U8468&lt;='Leia-me'!$B$8,"Última chance","Zumbi"))))</f>
        <v/>
      </c>
      <c r="W8468" s="25" t="n">
        <f aca="false">IF(O8468="Won",1,IF(O8468="Lost",0,""))</f>
        <v>0</v>
      </c>
      <c r="Y8468" s="25" t="str">
        <f aca="false">IF(E8468="","Sim","")</f>
        <v/>
      </c>
    </row>
    <row r="8469" customFormat="false" ht="15" hidden="false" customHeight="false" outlineLevel="0" collapsed="false">
      <c r="A8469" s="25" t="s">
        <v>8732</v>
      </c>
      <c r="B8469" s="25" t="s">
        <v>102</v>
      </c>
      <c r="C8469" s="25" t="s">
        <v>111</v>
      </c>
      <c r="D8469" s="25" t="s">
        <v>115</v>
      </c>
      <c r="E8469" s="25" t="s">
        <v>2739</v>
      </c>
      <c r="F8469" s="25" t="s">
        <v>159</v>
      </c>
      <c r="G8469" s="26" t="n">
        <v>2871.35</v>
      </c>
      <c r="H8469" s="27" t="n">
        <v>9561</v>
      </c>
      <c r="I8469" s="25" t="s">
        <v>147</v>
      </c>
      <c r="K8469" s="25" t="n">
        <v>1983</v>
      </c>
      <c r="L8469" s="25" t="s">
        <v>170</v>
      </c>
      <c r="M8469" s="25" t="s">
        <v>171</v>
      </c>
      <c r="N8469" s="28" t="n">
        <v>1096</v>
      </c>
      <c r="O8469" s="25" t="s">
        <v>54</v>
      </c>
      <c r="P8469" s="29" t="n">
        <v>42756</v>
      </c>
      <c r="Q8469" s="29" t="n">
        <v>42858</v>
      </c>
      <c r="R8469" s="28" t="n">
        <v>1036</v>
      </c>
      <c r="S8469" s="28" t="n">
        <f aca="false">IF(O8469="Won",R8469,IF(O8469="Lost",0,N8469))</f>
        <v>1036</v>
      </c>
      <c r="T8469" s="30" t="n">
        <f aca="false">IF(AND(P8469&lt;&gt;"",Q8469&lt;&gt;""),Q8469-P8469,"")</f>
        <v>102</v>
      </c>
      <c r="U8469" s="30" t="str">
        <f aca="false">IF(AND(O8469="Engaging",P8469&lt;&gt;""),'Leia-me'!$B$5-P8469,"")</f>
        <v/>
      </c>
      <c r="V8469" s="25" t="str">
        <f aca="false">IF(O8469&lt;&gt;"Engaging","",IF(U8469&lt;='Leia-me'!$B$6,"Saudável",IF(U8469&lt;='Leia-me'!$B$7,"Esfriando",IF(U8469&lt;='Leia-me'!$B$8,"Última chance","Zumbi"))))</f>
        <v/>
      </c>
      <c r="W8469" s="25" t="n">
        <f aca="false">IF(O8469="Won",1,IF(O8469="Lost",0,""))</f>
        <v>1</v>
      </c>
      <c r="Y8469" s="25" t="str">
        <f aca="false">IF(E8469="","Sim","")</f>
        <v/>
      </c>
    </row>
    <row r="8470" customFormat="false" ht="15" hidden="false" customHeight="false" outlineLevel="0" collapsed="false">
      <c r="A8470" s="25" t="s">
        <v>8733</v>
      </c>
      <c r="B8470" s="25" t="s">
        <v>102</v>
      </c>
      <c r="C8470" s="25" t="s">
        <v>111</v>
      </c>
      <c r="D8470" s="25" t="s">
        <v>115</v>
      </c>
      <c r="E8470" s="25" t="s">
        <v>444</v>
      </c>
      <c r="F8470" s="25" t="s">
        <v>192</v>
      </c>
      <c r="G8470" s="26" t="n">
        <v>6354.87</v>
      </c>
      <c r="H8470" s="27" t="n">
        <v>16780</v>
      </c>
      <c r="I8470" s="25" t="s">
        <v>147</v>
      </c>
      <c r="J8470" s="25" t="s">
        <v>445</v>
      </c>
      <c r="K8470" s="25" t="n">
        <v>1996</v>
      </c>
      <c r="L8470" s="25" t="s">
        <v>186</v>
      </c>
      <c r="M8470" s="25" t="s">
        <v>171</v>
      </c>
      <c r="N8470" s="28" t="n">
        <v>550</v>
      </c>
      <c r="O8470" s="25" t="s">
        <v>55</v>
      </c>
      <c r="P8470" s="29" t="n">
        <v>42758</v>
      </c>
      <c r="Q8470" s="29" t="n">
        <v>42824</v>
      </c>
      <c r="R8470" s="28" t="n">
        <v>0</v>
      </c>
      <c r="S8470" s="28" t="n">
        <f aca="false">IF(O8470="Won",R8470,IF(O8470="Lost",0,N8470))</f>
        <v>0</v>
      </c>
      <c r="T8470" s="30" t="n">
        <f aca="false">IF(AND(P8470&lt;&gt;"",Q8470&lt;&gt;""),Q8470-P8470,"")</f>
        <v>66</v>
      </c>
      <c r="U8470" s="30" t="str">
        <f aca="false">IF(AND(O8470="Engaging",P8470&lt;&gt;""),'Leia-me'!$B$5-P8470,"")</f>
        <v/>
      </c>
      <c r="V8470" s="25" t="str">
        <f aca="false">IF(O8470&lt;&gt;"Engaging","",IF(U8470&lt;='Leia-me'!$B$6,"Saudável",IF(U8470&lt;='Leia-me'!$B$7,"Esfriando",IF(U8470&lt;='Leia-me'!$B$8,"Última chance","Zumbi"))))</f>
        <v/>
      </c>
      <c r="W8470" s="25" t="n">
        <f aca="false">IF(O8470="Won",1,IF(O8470="Lost",0,""))</f>
        <v>0</v>
      </c>
      <c r="Y8470" s="25" t="str">
        <f aca="false">IF(E8470="","Sim","")</f>
        <v/>
      </c>
    </row>
    <row r="8471" customFormat="false" ht="15" hidden="false" customHeight="false" outlineLevel="0" collapsed="false">
      <c r="A8471" s="25" t="s">
        <v>8734</v>
      </c>
      <c r="B8471" s="25" t="s">
        <v>102</v>
      </c>
      <c r="C8471" s="25" t="s">
        <v>111</v>
      </c>
      <c r="D8471" s="25" t="s">
        <v>115</v>
      </c>
      <c r="E8471" s="25" t="s">
        <v>156</v>
      </c>
      <c r="F8471" s="25" t="s">
        <v>155</v>
      </c>
      <c r="G8471" s="26" t="n">
        <v>1699.85</v>
      </c>
      <c r="H8471" s="27" t="n">
        <v>5108</v>
      </c>
      <c r="I8471" s="25" t="s">
        <v>147</v>
      </c>
      <c r="K8471" s="25" t="n">
        <v>1999</v>
      </c>
      <c r="L8471" s="25" t="s">
        <v>1834</v>
      </c>
      <c r="M8471" s="25" t="s">
        <v>171</v>
      </c>
      <c r="N8471" s="28" t="n">
        <v>4821</v>
      </c>
      <c r="O8471" s="25" t="s">
        <v>54</v>
      </c>
      <c r="P8471" s="29" t="n">
        <v>42760</v>
      </c>
      <c r="Q8471" s="29" t="n">
        <v>42869</v>
      </c>
      <c r="R8471" s="28" t="n">
        <v>5743</v>
      </c>
      <c r="S8471" s="28" t="n">
        <f aca="false">IF(O8471="Won",R8471,IF(O8471="Lost",0,N8471))</f>
        <v>5743</v>
      </c>
      <c r="T8471" s="30" t="n">
        <f aca="false">IF(AND(P8471&lt;&gt;"",Q8471&lt;&gt;""),Q8471-P8471,"")</f>
        <v>109</v>
      </c>
      <c r="U8471" s="30" t="str">
        <f aca="false">IF(AND(O8471="Engaging",P8471&lt;&gt;""),'Leia-me'!$B$5-P8471,"")</f>
        <v/>
      </c>
      <c r="V8471" s="25" t="str">
        <f aca="false">IF(O8471&lt;&gt;"Engaging","",IF(U8471&lt;='Leia-me'!$B$6,"Saudável",IF(U8471&lt;='Leia-me'!$B$7,"Esfriando",IF(U8471&lt;='Leia-me'!$B$8,"Última chance","Zumbi"))))</f>
        <v/>
      </c>
      <c r="W8471" s="25" t="n">
        <f aca="false">IF(O8471="Won",1,IF(O8471="Lost",0,""))</f>
        <v>1</v>
      </c>
      <c r="X8471" s="25" t="s">
        <v>1835</v>
      </c>
      <c r="Y8471" s="25" t="str">
        <f aca="false">IF(E8471="","Sim","")</f>
        <v/>
      </c>
    </row>
    <row r="8472" customFormat="false" ht="15" hidden="false" customHeight="false" outlineLevel="0" collapsed="false">
      <c r="A8472" s="25" t="s">
        <v>8735</v>
      </c>
      <c r="B8472" s="25" t="s">
        <v>102</v>
      </c>
      <c r="C8472" s="25" t="s">
        <v>111</v>
      </c>
      <c r="D8472" s="25" t="s">
        <v>115</v>
      </c>
      <c r="E8472" s="25" t="s">
        <v>195</v>
      </c>
      <c r="F8472" s="25" t="s">
        <v>185</v>
      </c>
      <c r="G8472" s="26" t="n">
        <v>8170.38</v>
      </c>
      <c r="H8472" s="27" t="n">
        <v>16499</v>
      </c>
      <c r="I8472" s="25" t="s">
        <v>196</v>
      </c>
      <c r="K8472" s="25" t="n">
        <v>1997</v>
      </c>
      <c r="L8472" s="25" t="s">
        <v>178</v>
      </c>
      <c r="M8472" s="25" t="s">
        <v>171</v>
      </c>
      <c r="N8472" s="28" t="n">
        <v>5482</v>
      </c>
      <c r="O8472" s="25" t="s">
        <v>54</v>
      </c>
      <c r="P8472" s="29" t="n">
        <v>42761</v>
      </c>
      <c r="Q8472" s="29" t="n">
        <v>42810</v>
      </c>
      <c r="R8472" s="28" t="n">
        <v>6101</v>
      </c>
      <c r="S8472" s="28" t="n">
        <f aca="false">IF(O8472="Won",R8472,IF(O8472="Lost",0,N8472))</f>
        <v>6101</v>
      </c>
      <c r="T8472" s="30" t="n">
        <f aca="false">IF(AND(P8472&lt;&gt;"",Q8472&lt;&gt;""),Q8472-P8472,"")</f>
        <v>49</v>
      </c>
      <c r="U8472" s="30" t="str">
        <f aca="false">IF(AND(O8472="Engaging",P8472&lt;&gt;""),'Leia-me'!$B$5-P8472,"")</f>
        <v/>
      </c>
      <c r="V8472" s="25" t="str">
        <f aca="false">IF(O8472&lt;&gt;"Engaging","",IF(U8472&lt;='Leia-me'!$B$6,"Saudável",IF(U8472&lt;='Leia-me'!$B$7,"Esfriando",IF(U8472&lt;='Leia-me'!$B$8,"Última chance","Zumbi"))))</f>
        <v/>
      </c>
      <c r="W8472" s="25" t="n">
        <f aca="false">IF(O8472="Won",1,IF(O8472="Lost",0,""))</f>
        <v>1</v>
      </c>
      <c r="Y8472" s="25" t="str">
        <f aca="false">IF(E8472="","Sim","")</f>
        <v/>
      </c>
    </row>
    <row r="8473" customFormat="false" ht="15" hidden="false" customHeight="false" outlineLevel="0" collapsed="false">
      <c r="A8473" s="25" t="s">
        <v>8736</v>
      </c>
      <c r="B8473" s="25" t="s">
        <v>102</v>
      </c>
      <c r="C8473" s="25" t="s">
        <v>111</v>
      </c>
      <c r="D8473" s="25" t="s">
        <v>115</v>
      </c>
      <c r="E8473" s="25" t="s">
        <v>207</v>
      </c>
      <c r="F8473" s="25" t="s">
        <v>168</v>
      </c>
      <c r="G8473" s="26" t="n">
        <v>375.43</v>
      </c>
      <c r="H8473" s="27" t="n">
        <v>1190</v>
      </c>
      <c r="I8473" s="25" t="s">
        <v>147</v>
      </c>
      <c r="K8473" s="25" t="n">
        <v>1985</v>
      </c>
      <c r="L8473" s="25" t="s">
        <v>148</v>
      </c>
      <c r="M8473" s="25" t="s">
        <v>149</v>
      </c>
      <c r="N8473" s="28" t="n">
        <v>55</v>
      </c>
      <c r="O8473" s="25" t="s">
        <v>56</v>
      </c>
      <c r="P8473" s="29" t="n">
        <v>42763</v>
      </c>
      <c r="Q8473" s="33"/>
      <c r="R8473" s="34"/>
      <c r="S8473" s="28" t="n">
        <f aca="false">IF(O8473="Won",R8473,IF(O8473="Lost",0,N8473))</f>
        <v>55</v>
      </c>
      <c r="T8473" s="30" t="str">
        <f aca="false">IF(AND(P8473&lt;&gt;"",Q8473&lt;&gt;""),Q8473-P8473,"")</f>
        <v/>
      </c>
      <c r="U8473" s="30" t="n">
        <f aca="false">IF(AND(O8473="Engaging",P8473&lt;&gt;""),'Leia-me'!$B$5-P8473,"")</f>
        <v>337</v>
      </c>
      <c r="V8473" s="25" t="str">
        <f aca="false">IF(O8473&lt;&gt;"Engaging","",IF(U8473&lt;='Leia-me'!$B$6,"Saudável",IF(U8473&lt;='Leia-me'!$B$7,"Esfriando",IF(U8473&lt;='Leia-me'!$B$8,"Última chance","Zumbi"))))</f>
        <v>Zumbi</v>
      </c>
      <c r="W8473" s="25" t="str">
        <f aca="false">IF(O8473="Won",1,IF(O8473="Lost",0,""))</f>
        <v/>
      </c>
      <c r="Y8473" s="25" t="str">
        <f aca="false">IF(E8473="","Sim","")</f>
        <v/>
      </c>
    </row>
    <row r="8474" customFormat="false" ht="15" hidden="false" customHeight="false" outlineLevel="0" collapsed="false">
      <c r="A8474" s="25" t="s">
        <v>8737</v>
      </c>
      <c r="B8474" s="25" t="s">
        <v>102</v>
      </c>
      <c r="C8474" s="25" t="s">
        <v>111</v>
      </c>
      <c r="D8474" s="25" t="s">
        <v>115</v>
      </c>
      <c r="G8474" s="31"/>
      <c r="H8474" s="32"/>
      <c r="L8474" s="25" t="s">
        <v>1834</v>
      </c>
      <c r="M8474" s="25" t="s">
        <v>171</v>
      </c>
      <c r="N8474" s="28" t="n">
        <v>4821</v>
      </c>
      <c r="O8474" s="25" t="s">
        <v>56</v>
      </c>
      <c r="P8474" s="29" t="n">
        <v>42764</v>
      </c>
      <c r="Q8474" s="33"/>
      <c r="R8474" s="34"/>
      <c r="S8474" s="28" t="n">
        <f aca="false">IF(O8474="Won",R8474,IF(O8474="Lost",0,N8474))</f>
        <v>4821</v>
      </c>
      <c r="T8474" s="30" t="str">
        <f aca="false">IF(AND(P8474&lt;&gt;"",Q8474&lt;&gt;""),Q8474-P8474,"")</f>
        <v/>
      </c>
      <c r="U8474" s="30" t="n">
        <f aca="false">IF(AND(O8474="Engaging",P8474&lt;&gt;""),'Leia-me'!$B$5-P8474,"")</f>
        <v>336</v>
      </c>
      <c r="V8474" s="25" t="str">
        <f aca="false">IF(O8474&lt;&gt;"Engaging","",IF(U8474&lt;='Leia-me'!$B$6,"Saudável",IF(U8474&lt;='Leia-me'!$B$7,"Esfriando",IF(U8474&lt;='Leia-me'!$B$8,"Última chance","Zumbi"))))</f>
        <v>Zumbi</v>
      </c>
      <c r="W8474" s="25" t="str">
        <f aca="false">IF(O8474="Won",1,IF(O8474="Lost",0,""))</f>
        <v/>
      </c>
      <c r="X8474" s="25" t="s">
        <v>1835</v>
      </c>
      <c r="Y8474" s="25" t="str">
        <f aca="false">IF(E8474="","Sim","")</f>
        <v>Sim</v>
      </c>
    </row>
    <row r="8475" customFormat="false" ht="15" hidden="false" customHeight="false" outlineLevel="0" collapsed="false">
      <c r="A8475" s="25" t="s">
        <v>8738</v>
      </c>
      <c r="B8475" s="25" t="s">
        <v>102</v>
      </c>
      <c r="C8475" s="25" t="s">
        <v>111</v>
      </c>
      <c r="D8475" s="25" t="s">
        <v>115</v>
      </c>
      <c r="E8475" s="25" t="s">
        <v>444</v>
      </c>
      <c r="F8475" s="25" t="s">
        <v>192</v>
      </c>
      <c r="G8475" s="26" t="n">
        <v>6354.87</v>
      </c>
      <c r="H8475" s="27" t="n">
        <v>16780</v>
      </c>
      <c r="I8475" s="25" t="s">
        <v>147</v>
      </c>
      <c r="J8475" s="25" t="s">
        <v>445</v>
      </c>
      <c r="K8475" s="25" t="n">
        <v>1996</v>
      </c>
      <c r="L8475" s="25" t="s">
        <v>186</v>
      </c>
      <c r="M8475" s="25" t="s">
        <v>171</v>
      </c>
      <c r="N8475" s="28" t="n">
        <v>550</v>
      </c>
      <c r="O8475" s="25" t="s">
        <v>55</v>
      </c>
      <c r="P8475" s="29" t="n">
        <v>42767</v>
      </c>
      <c r="Q8475" s="29" t="n">
        <v>42823</v>
      </c>
      <c r="R8475" s="28" t="n">
        <v>0</v>
      </c>
      <c r="S8475" s="28" t="n">
        <f aca="false">IF(O8475="Won",R8475,IF(O8475="Lost",0,N8475))</f>
        <v>0</v>
      </c>
      <c r="T8475" s="30" t="n">
        <f aca="false">IF(AND(P8475&lt;&gt;"",Q8475&lt;&gt;""),Q8475-P8475,"")</f>
        <v>56</v>
      </c>
      <c r="U8475" s="30" t="str">
        <f aca="false">IF(AND(O8475="Engaging",P8475&lt;&gt;""),'Leia-me'!$B$5-P8475,"")</f>
        <v/>
      </c>
      <c r="V8475" s="25" t="str">
        <f aca="false">IF(O8475&lt;&gt;"Engaging","",IF(U8475&lt;='Leia-me'!$B$6,"Saudável",IF(U8475&lt;='Leia-me'!$B$7,"Esfriando",IF(U8475&lt;='Leia-me'!$B$8,"Última chance","Zumbi"))))</f>
        <v/>
      </c>
      <c r="W8475" s="25" t="n">
        <f aca="false">IF(O8475="Won",1,IF(O8475="Lost",0,""))</f>
        <v>0</v>
      </c>
      <c r="Y8475" s="25" t="str">
        <f aca="false">IF(E8475="","Sim","")</f>
        <v/>
      </c>
    </row>
    <row r="8476" customFormat="false" ht="15" hidden="false" customHeight="false" outlineLevel="0" collapsed="false">
      <c r="A8476" s="25" t="s">
        <v>8739</v>
      </c>
      <c r="B8476" s="25" t="s">
        <v>102</v>
      </c>
      <c r="C8476" s="25" t="s">
        <v>111</v>
      </c>
      <c r="D8476" s="25" t="s">
        <v>115</v>
      </c>
      <c r="E8476" s="25" t="s">
        <v>633</v>
      </c>
      <c r="F8476" s="25" t="s">
        <v>211</v>
      </c>
      <c r="G8476" s="26" t="n">
        <v>1388.67</v>
      </c>
      <c r="H8476" s="27" t="n">
        <v>3583</v>
      </c>
      <c r="I8476" s="25" t="s">
        <v>147</v>
      </c>
      <c r="K8476" s="25" t="n">
        <v>1989</v>
      </c>
      <c r="L8476" s="25" t="s">
        <v>170</v>
      </c>
      <c r="M8476" s="25" t="s">
        <v>171</v>
      </c>
      <c r="N8476" s="28" t="n">
        <v>1096</v>
      </c>
      <c r="O8476" s="25" t="s">
        <v>55</v>
      </c>
      <c r="P8476" s="29" t="n">
        <v>42769</v>
      </c>
      <c r="Q8476" s="29" t="n">
        <v>42896</v>
      </c>
      <c r="R8476" s="28" t="n">
        <v>0</v>
      </c>
      <c r="S8476" s="28" t="n">
        <f aca="false">IF(O8476="Won",R8476,IF(O8476="Lost",0,N8476))</f>
        <v>0</v>
      </c>
      <c r="T8476" s="30" t="n">
        <f aca="false">IF(AND(P8476&lt;&gt;"",Q8476&lt;&gt;""),Q8476-P8476,"")</f>
        <v>127</v>
      </c>
      <c r="U8476" s="30" t="str">
        <f aca="false">IF(AND(O8476="Engaging",P8476&lt;&gt;""),'Leia-me'!$B$5-P8476,"")</f>
        <v/>
      </c>
      <c r="V8476" s="25" t="str">
        <f aca="false">IF(O8476&lt;&gt;"Engaging","",IF(U8476&lt;='Leia-me'!$B$6,"Saudável",IF(U8476&lt;='Leia-me'!$B$7,"Esfriando",IF(U8476&lt;='Leia-me'!$B$8,"Última chance","Zumbi"))))</f>
        <v/>
      </c>
      <c r="W8476" s="25" t="n">
        <f aca="false">IF(O8476="Won",1,IF(O8476="Lost",0,""))</f>
        <v>0</v>
      </c>
      <c r="Y8476" s="25" t="str">
        <f aca="false">IF(E8476="","Sim","")</f>
        <v/>
      </c>
    </row>
    <row r="8477" customFormat="false" ht="15" hidden="false" customHeight="false" outlineLevel="0" collapsed="false">
      <c r="A8477" s="25" t="s">
        <v>8740</v>
      </c>
      <c r="B8477" s="25" t="s">
        <v>102</v>
      </c>
      <c r="C8477" s="25" t="s">
        <v>111</v>
      </c>
      <c r="D8477" s="25" t="s">
        <v>115</v>
      </c>
      <c r="E8477" s="25" t="s">
        <v>665</v>
      </c>
      <c r="F8477" s="25" t="s">
        <v>211</v>
      </c>
      <c r="G8477" s="26" t="n">
        <v>4968.91</v>
      </c>
      <c r="H8477" s="27" t="n">
        <v>7523</v>
      </c>
      <c r="I8477" s="25" t="s">
        <v>147</v>
      </c>
      <c r="K8477" s="25" t="n">
        <v>1990</v>
      </c>
      <c r="L8477" s="25" t="s">
        <v>170</v>
      </c>
      <c r="M8477" s="25" t="s">
        <v>171</v>
      </c>
      <c r="N8477" s="28" t="n">
        <v>1096</v>
      </c>
      <c r="O8477" s="25" t="s">
        <v>55</v>
      </c>
      <c r="P8477" s="29" t="n">
        <v>42770</v>
      </c>
      <c r="Q8477" s="29" t="n">
        <v>42862</v>
      </c>
      <c r="R8477" s="28" t="n">
        <v>0</v>
      </c>
      <c r="S8477" s="28" t="n">
        <f aca="false">IF(O8477="Won",R8477,IF(O8477="Lost",0,N8477))</f>
        <v>0</v>
      </c>
      <c r="T8477" s="30" t="n">
        <f aca="false">IF(AND(P8477&lt;&gt;"",Q8477&lt;&gt;""),Q8477-P8477,"")</f>
        <v>92</v>
      </c>
      <c r="U8477" s="30" t="str">
        <f aca="false">IF(AND(O8477="Engaging",P8477&lt;&gt;""),'Leia-me'!$B$5-P8477,"")</f>
        <v/>
      </c>
      <c r="V8477" s="25" t="str">
        <f aca="false">IF(O8477&lt;&gt;"Engaging","",IF(U8477&lt;='Leia-me'!$B$6,"Saudável",IF(U8477&lt;='Leia-me'!$B$7,"Esfriando",IF(U8477&lt;='Leia-me'!$B$8,"Última chance","Zumbi"))))</f>
        <v/>
      </c>
      <c r="W8477" s="25" t="n">
        <f aca="false">IF(O8477="Won",1,IF(O8477="Lost",0,""))</f>
        <v>0</v>
      </c>
      <c r="Y8477" s="25" t="str">
        <f aca="false">IF(E8477="","Sim","")</f>
        <v/>
      </c>
    </row>
    <row r="8478" customFormat="false" ht="15" hidden="false" customHeight="false" outlineLevel="0" collapsed="false">
      <c r="A8478" s="25" t="s">
        <v>8741</v>
      </c>
      <c r="B8478" s="25" t="s">
        <v>102</v>
      </c>
      <c r="C8478" s="25" t="s">
        <v>111</v>
      </c>
      <c r="D8478" s="25" t="s">
        <v>115</v>
      </c>
      <c r="E8478" s="25" t="s">
        <v>1158</v>
      </c>
      <c r="F8478" s="25" t="s">
        <v>185</v>
      </c>
      <c r="G8478" s="26" t="n">
        <v>7708.38</v>
      </c>
      <c r="H8478" s="27" t="n">
        <v>13756</v>
      </c>
      <c r="I8478" s="25" t="s">
        <v>147</v>
      </c>
      <c r="K8478" s="25" t="n">
        <v>1980</v>
      </c>
      <c r="L8478" s="25" t="s">
        <v>170</v>
      </c>
      <c r="M8478" s="25" t="s">
        <v>171</v>
      </c>
      <c r="N8478" s="28" t="n">
        <v>1096</v>
      </c>
      <c r="O8478" s="25" t="s">
        <v>54</v>
      </c>
      <c r="P8478" s="29" t="n">
        <v>42770</v>
      </c>
      <c r="Q8478" s="29" t="n">
        <v>42888</v>
      </c>
      <c r="R8478" s="28" t="n">
        <v>1068</v>
      </c>
      <c r="S8478" s="28" t="n">
        <f aca="false">IF(O8478="Won",R8478,IF(O8478="Lost",0,N8478))</f>
        <v>1068</v>
      </c>
      <c r="T8478" s="30" t="n">
        <f aca="false">IF(AND(P8478&lt;&gt;"",Q8478&lt;&gt;""),Q8478-P8478,"")</f>
        <v>118</v>
      </c>
      <c r="U8478" s="30" t="str">
        <f aca="false">IF(AND(O8478="Engaging",P8478&lt;&gt;""),'Leia-me'!$B$5-P8478,"")</f>
        <v/>
      </c>
      <c r="V8478" s="25" t="str">
        <f aca="false">IF(O8478&lt;&gt;"Engaging","",IF(U8478&lt;='Leia-me'!$B$6,"Saudável",IF(U8478&lt;='Leia-me'!$B$7,"Esfriando",IF(U8478&lt;='Leia-me'!$B$8,"Última chance","Zumbi"))))</f>
        <v/>
      </c>
      <c r="W8478" s="25" t="n">
        <f aca="false">IF(O8478="Won",1,IF(O8478="Lost",0,""))</f>
        <v>1</v>
      </c>
      <c r="Y8478" s="25" t="str">
        <f aca="false">IF(E8478="","Sim","")</f>
        <v/>
      </c>
    </row>
    <row r="8479" customFormat="false" ht="15" hidden="false" customHeight="false" outlineLevel="0" collapsed="false">
      <c r="A8479" s="25" t="s">
        <v>8742</v>
      </c>
      <c r="B8479" s="25" t="s">
        <v>102</v>
      </c>
      <c r="C8479" s="25" t="s">
        <v>111</v>
      </c>
      <c r="D8479" s="25" t="s">
        <v>115</v>
      </c>
      <c r="E8479" s="25" t="s">
        <v>156</v>
      </c>
      <c r="F8479" s="25" t="s">
        <v>155</v>
      </c>
      <c r="G8479" s="26" t="n">
        <v>1699.85</v>
      </c>
      <c r="H8479" s="27" t="n">
        <v>5108</v>
      </c>
      <c r="I8479" s="25" t="s">
        <v>147</v>
      </c>
      <c r="K8479" s="25" t="n">
        <v>1999</v>
      </c>
      <c r="L8479" s="25" t="s">
        <v>186</v>
      </c>
      <c r="M8479" s="25" t="s">
        <v>171</v>
      </c>
      <c r="N8479" s="28" t="n">
        <v>550</v>
      </c>
      <c r="O8479" s="25" t="s">
        <v>55</v>
      </c>
      <c r="P8479" s="29" t="n">
        <v>42772</v>
      </c>
      <c r="Q8479" s="29" t="n">
        <v>42882</v>
      </c>
      <c r="R8479" s="28" t="n">
        <v>0</v>
      </c>
      <c r="S8479" s="28" t="n">
        <f aca="false">IF(O8479="Won",R8479,IF(O8479="Lost",0,N8479))</f>
        <v>0</v>
      </c>
      <c r="T8479" s="30" t="n">
        <f aca="false">IF(AND(P8479&lt;&gt;"",Q8479&lt;&gt;""),Q8479-P8479,"")</f>
        <v>110</v>
      </c>
      <c r="U8479" s="30" t="str">
        <f aca="false">IF(AND(O8479="Engaging",P8479&lt;&gt;""),'Leia-me'!$B$5-P8479,"")</f>
        <v/>
      </c>
      <c r="V8479" s="25" t="str">
        <f aca="false">IF(O8479&lt;&gt;"Engaging","",IF(U8479&lt;='Leia-me'!$B$6,"Saudável",IF(U8479&lt;='Leia-me'!$B$7,"Esfriando",IF(U8479&lt;='Leia-me'!$B$8,"Última chance","Zumbi"))))</f>
        <v/>
      </c>
      <c r="W8479" s="25" t="n">
        <f aca="false">IF(O8479="Won",1,IF(O8479="Lost",0,""))</f>
        <v>0</v>
      </c>
      <c r="Y8479" s="25" t="str">
        <f aca="false">IF(E8479="","Sim","")</f>
        <v/>
      </c>
    </row>
    <row r="8480" customFormat="false" ht="15" hidden="false" customHeight="false" outlineLevel="0" collapsed="false">
      <c r="A8480" s="25" t="s">
        <v>8743</v>
      </c>
      <c r="B8480" s="25" t="s">
        <v>102</v>
      </c>
      <c r="C8480" s="25" t="s">
        <v>111</v>
      </c>
      <c r="D8480" s="25" t="s">
        <v>115</v>
      </c>
      <c r="E8480" s="25" t="s">
        <v>1187</v>
      </c>
      <c r="F8480" s="25" t="s">
        <v>159</v>
      </c>
      <c r="G8480" s="26" t="n">
        <v>2059.9</v>
      </c>
      <c r="H8480" s="27" t="n">
        <v>3644</v>
      </c>
      <c r="I8480" s="25" t="s">
        <v>147</v>
      </c>
      <c r="K8480" s="25" t="n">
        <v>1988</v>
      </c>
      <c r="L8480" s="25" t="s">
        <v>186</v>
      </c>
      <c r="M8480" s="25" t="s">
        <v>171</v>
      </c>
      <c r="N8480" s="28" t="n">
        <v>550</v>
      </c>
      <c r="O8480" s="25" t="s">
        <v>54</v>
      </c>
      <c r="P8480" s="29" t="n">
        <v>42772</v>
      </c>
      <c r="Q8480" s="29" t="n">
        <v>42909</v>
      </c>
      <c r="R8480" s="28" t="n">
        <v>532</v>
      </c>
      <c r="S8480" s="28" t="n">
        <f aca="false">IF(O8480="Won",R8480,IF(O8480="Lost",0,N8480))</f>
        <v>532</v>
      </c>
      <c r="T8480" s="30" t="n">
        <f aca="false">IF(AND(P8480&lt;&gt;"",Q8480&lt;&gt;""),Q8480-P8480,"")</f>
        <v>137</v>
      </c>
      <c r="U8480" s="30" t="str">
        <f aca="false">IF(AND(O8480="Engaging",P8480&lt;&gt;""),'Leia-me'!$B$5-P8480,"")</f>
        <v/>
      </c>
      <c r="V8480" s="25" t="str">
        <f aca="false">IF(O8480&lt;&gt;"Engaging","",IF(U8480&lt;='Leia-me'!$B$6,"Saudável",IF(U8480&lt;='Leia-me'!$B$7,"Esfriando",IF(U8480&lt;='Leia-me'!$B$8,"Última chance","Zumbi"))))</f>
        <v/>
      </c>
      <c r="W8480" s="25" t="n">
        <f aca="false">IF(O8480="Won",1,IF(O8480="Lost",0,""))</f>
        <v>1</v>
      </c>
      <c r="Y8480" s="25" t="str">
        <f aca="false">IF(E8480="","Sim","")</f>
        <v/>
      </c>
    </row>
    <row r="8481" customFormat="false" ht="15" hidden="false" customHeight="false" outlineLevel="0" collapsed="false">
      <c r="A8481" s="25" t="s">
        <v>8744</v>
      </c>
      <c r="B8481" s="25" t="s">
        <v>102</v>
      </c>
      <c r="C8481" s="25" t="s">
        <v>111</v>
      </c>
      <c r="D8481" s="25" t="s">
        <v>115</v>
      </c>
      <c r="E8481" s="25" t="s">
        <v>2739</v>
      </c>
      <c r="F8481" s="25" t="s">
        <v>159</v>
      </c>
      <c r="G8481" s="26" t="n">
        <v>2871.35</v>
      </c>
      <c r="H8481" s="27" t="n">
        <v>9561</v>
      </c>
      <c r="I8481" s="25" t="s">
        <v>147</v>
      </c>
      <c r="K8481" s="25" t="n">
        <v>1983</v>
      </c>
      <c r="L8481" s="25" t="s">
        <v>1834</v>
      </c>
      <c r="M8481" s="25" t="s">
        <v>171</v>
      </c>
      <c r="N8481" s="28" t="n">
        <v>4821</v>
      </c>
      <c r="O8481" s="25" t="s">
        <v>55</v>
      </c>
      <c r="P8481" s="29" t="n">
        <v>42774</v>
      </c>
      <c r="Q8481" s="29" t="n">
        <v>42865</v>
      </c>
      <c r="R8481" s="28" t="n">
        <v>0</v>
      </c>
      <c r="S8481" s="28" t="n">
        <f aca="false">IF(O8481="Won",R8481,IF(O8481="Lost",0,N8481))</f>
        <v>0</v>
      </c>
      <c r="T8481" s="30" t="n">
        <f aca="false">IF(AND(P8481&lt;&gt;"",Q8481&lt;&gt;""),Q8481-P8481,"")</f>
        <v>91</v>
      </c>
      <c r="U8481" s="30" t="str">
        <f aca="false">IF(AND(O8481="Engaging",P8481&lt;&gt;""),'Leia-me'!$B$5-P8481,"")</f>
        <v/>
      </c>
      <c r="V8481" s="25" t="str">
        <f aca="false">IF(O8481&lt;&gt;"Engaging","",IF(U8481&lt;='Leia-me'!$B$6,"Saudável",IF(U8481&lt;='Leia-me'!$B$7,"Esfriando",IF(U8481&lt;='Leia-me'!$B$8,"Última chance","Zumbi"))))</f>
        <v/>
      </c>
      <c r="W8481" s="25" t="n">
        <f aca="false">IF(O8481="Won",1,IF(O8481="Lost",0,""))</f>
        <v>0</v>
      </c>
      <c r="X8481" s="25" t="s">
        <v>1835</v>
      </c>
      <c r="Y8481" s="25" t="str">
        <f aca="false">IF(E8481="","Sim","")</f>
        <v/>
      </c>
    </row>
    <row r="8482" customFormat="false" ht="15" hidden="false" customHeight="false" outlineLevel="0" collapsed="false">
      <c r="A8482" s="25" t="s">
        <v>8745</v>
      </c>
      <c r="B8482" s="25" t="s">
        <v>102</v>
      </c>
      <c r="C8482" s="25" t="s">
        <v>111</v>
      </c>
      <c r="D8482" s="25" t="s">
        <v>115</v>
      </c>
      <c r="E8482" s="25" t="s">
        <v>2739</v>
      </c>
      <c r="F8482" s="25" t="s">
        <v>159</v>
      </c>
      <c r="G8482" s="26" t="n">
        <v>2871.35</v>
      </c>
      <c r="H8482" s="27" t="n">
        <v>9561</v>
      </c>
      <c r="I8482" s="25" t="s">
        <v>147</v>
      </c>
      <c r="K8482" s="25" t="n">
        <v>1983</v>
      </c>
      <c r="L8482" s="25" t="s">
        <v>186</v>
      </c>
      <c r="M8482" s="25" t="s">
        <v>171</v>
      </c>
      <c r="N8482" s="28" t="n">
        <v>550</v>
      </c>
      <c r="O8482" s="25" t="s">
        <v>54</v>
      </c>
      <c r="P8482" s="29" t="n">
        <v>42778</v>
      </c>
      <c r="Q8482" s="29" t="n">
        <v>42860</v>
      </c>
      <c r="R8482" s="28" t="n">
        <v>618</v>
      </c>
      <c r="S8482" s="28" t="n">
        <f aca="false">IF(O8482="Won",R8482,IF(O8482="Lost",0,N8482))</f>
        <v>618</v>
      </c>
      <c r="T8482" s="30" t="n">
        <f aca="false">IF(AND(P8482&lt;&gt;"",Q8482&lt;&gt;""),Q8482-P8482,"")</f>
        <v>82</v>
      </c>
      <c r="U8482" s="30" t="str">
        <f aca="false">IF(AND(O8482="Engaging",P8482&lt;&gt;""),'Leia-me'!$B$5-P8482,"")</f>
        <v/>
      </c>
      <c r="V8482" s="25" t="str">
        <f aca="false">IF(O8482&lt;&gt;"Engaging","",IF(U8482&lt;='Leia-me'!$B$6,"Saudável",IF(U8482&lt;='Leia-me'!$B$7,"Esfriando",IF(U8482&lt;='Leia-me'!$B$8,"Última chance","Zumbi"))))</f>
        <v/>
      </c>
      <c r="W8482" s="25" t="n">
        <f aca="false">IF(O8482="Won",1,IF(O8482="Lost",0,""))</f>
        <v>1</v>
      </c>
      <c r="Y8482" s="25" t="str">
        <f aca="false">IF(E8482="","Sim","")</f>
        <v/>
      </c>
    </row>
    <row r="8483" customFormat="false" ht="15" hidden="false" customHeight="false" outlineLevel="0" collapsed="false">
      <c r="A8483" s="25" t="s">
        <v>8746</v>
      </c>
      <c r="B8483" s="25" t="s">
        <v>102</v>
      </c>
      <c r="C8483" s="25" t="s">
        <v>111</v>
      </c>
      <c r="D8483" s="25" t="s">
        <v>115</v>
      </c>
      <c r="E8483" s="25" t="s">
        <v>433</v>
      </c>
      <c r="F8483" s="25" t="s">
        <v>211</v>
      </c>
      <c r="G8483" s="26" t="n">
        <v>2214.94</v>
      </c>
      <c r="H8483" s="27" t="n">
        <v>5374</v>
      </c>
      <c r="I8483" s="25" t="s">
        <v>147</v>
      </c>
      <c r="K8483" s="25" t="n">
        <v>1996</v>
      </c>
      <c r="L8483" s="25" t="s">
        <v>160</v>
      </c>
      <c r="M8483" s="25" t="s">
        <v>149</v>
      </c>
      <c r="N8483" s="28" t="n">
        <v>3393</v>
      </c>
      <c r="O8483" s="25" t="s">
        <v>54</v>
      </c>
      <c r="P8483" s="29" t="n">
        <v>42778</v>
      </c>
      <c r="Q8483" s="29" t="n">
        <v>42857</v>
      </c>
      <c r="R8483" s="28" t="n">
        <v>3460</v>
      </c>
      <c r="S8483" s="28" t="n">
        <f aca="false">IF(O8483="Won",R8483,IF(O8483="Lost",0,N8483))</f>
        <v>3460</v>
      </c>
      <c r="T8483" s="30" t="n">
        <f aca="false">IF(AND(P8483&lt;&gt;"",Q8483&lt;&gt;""),Q8483-P8483,"")</f>
        <v>79</v>
      </c>
      <c r="U8483" s="30" t="str">
        <f aca="false">IF(AND(O8483="Engaging",P8483&lt;&gt;""),'Leia-me'!$B$5-P8483,"")</f>
        <v/>
      </c>
      <c r="V8483" s="25" t="str">
        <f aca="false">IF(O8483&lt;&gt;"Engaging","",IF(U8483&lt;='Leia-me'!$B$6,"Saudável",IF(U8483&lt;='Leia-me'!$B$7,"Esfriando",IF(U8483&lt;='Leia-me'!$B$8,"Última chance","Zumbi"))))</f>
        <v/>
      </c>
      <c r="W8483" s="25" t="n">
        <f aca="false">IF(O8483="Won",1,IF(O8483="Lost",0,""))</f>
        <v>1</v>
      </c>
      <c r="Y8483" s="25" t="str">
        <f aca="false">IF(E8483="","Sim","")</f>
        <v/>
      </c>
    </row>
    <row r="8484" customFormat="false" ht="15" hidden="false" customHeight="false" outlineLevel="0" collapsed="false">
      <c r="A8484" s="25" t="s">
        <v>8747</v>
      </c>
      <c r="B8484" s="25" t="s">
        <v>102</v>
      </c>
      <c r="C8484" s="25" t="s">
        <v>111</v>
      </c>
      <c r="D8484" s="25" t="s">
        <v>115</v>
      </c>
      <c r="E8484" s="25" t="s">
        <v>646</v>
      </c>
      <c r="F8484" s="25" t="s">
        <v>165</v>
      </c>
      <c r="G8484" s="26" t="n">
        <v>324.19</v>
      </c>
      <c r="H8484" s="27" t="n">
        <v>978</v>
      </c>
      <c r="I8484" s="25" t="s">
        <v>147</v>
      </c>
      <c r="K8484" s="25" t="n">
        <v>1992</v>
      </c>
      <c r="L8484" s="25" t="s">
        <v>1834</v>
      </c>
      <c r="M8484" s="25" t="s">
        <v>171</v>
      </c>
      <c r="N8484" s="28" t="n">
        <v>4821</v>
      </c>
      <c r="O8484" s="25" t="s">
        <v>55</v>
      </c>
      <c r="P8484" s="29" t="n">
        <v>42780</v>
      </c>
      <c r="Q8484" s="29" t="n">
        <v>42795</v>
      </c>
      <c r="R8484" s="28" t="n">
        <v>0</v>
      </c>
      <c r="S8484" s="28" t="n">
        <f aca="false">IF(O8484="Won",R8484,IF(O8484="Lost",0,N8484))</f>
        <v>0</v>
      </c>
      <c r="T8484" s="30" t="n">
        <f aca="false">IF(AND(P8484&lt;&gt;"",Q8484&lt;&gt;""),Q8484-P8484,"")</f>
        <v>15</v>
      </c>
      <c r="U8484" s="30" t="str">
        <f aca="false">IF(AND(O8484="Engaging",P8484&lt;&gt;""),'Leia-me'!$B$5-P8484,"")</f>
        <v/>
      </c>
      <c r="V8484" s="25" t="str">
        <f aca="false">IF(O8484&lt;&gt;"Engaging","",IF(U8484&lt;='Leia-me'!$B$6,"Saudável",IF(U8484&lt;='Leia-me'!$B$7,"Esfriando",IF(U8484&lt;='Leia-me'!$B$8,"Última chance","Zumbi"))))</f>
        <v/>
      </c>
      <c r="W8484" s="25" t="n">
        <f aca="false">IF(O8484="Won",1,IF(O8484="Lost",0,""))</f>
        <v>0</v>
      </c>
      <c r="X8484" s="25" t="s">
        <v>1835</v>
      </c>
      <c r="Y8484" s="25" t="str">
        <f aca="false">IF(E8484="","Sim","")</f>
        <v/>
      </c>
    </row>
    <row r="8485" customFormat="false" ht="15" hidden="false" customHeight="false" outlineLevel="0" collapsed="false">
      <c r="A8485" s="25" t="s">
        <v>8748</v>
      </c>
      <c r="B8485" s="25" t="s">
        <v>102</v>
      </c>
      <c r="C8485" s="25" t="s">
        <v>111</v>
      </c>
      <c r="D8485" s="25" t="s">
        <v>115</v>
      </c>
      <c r="G8485" s="31"/>
      <c r="H8485" s="32"/>
      <c r="L8485" s="25" t="s">
        <v>186</v>
      </c>
      <c r="M8485" s="25" t="s">
        <v>171</v>
      </c>
      <c r="N8485" s="28" t="n">
        <v>550</v>
      </c>
      <c r="O8485" s="25" t="s">
        <v>56</v>
      </c>
      <c r="P8485" s="29" t="n">
        <v>42781</v>
      </c>
      <c r="Q8485" s="33"/>
      <c r="R8485" s="34"/>
      <c r="S8485" s="28" t="n">
        <f aca="false">IF(O8485="Won",R8485,IF(O8485="Lost",0,N8485))</f>
        <v>550</v>
      </c>
      <c r="T8485" s="30" t="str">
        <f aca="false">IF(AND(P8485&lt;&gt;"",Q8485&lt;&gt;""),Q8485-P8485,"")</f>
        <v/>
      </c>
      <c r="U8485" s="30" t="n">
        <f aca="false">IF(AND(O8485="Engaging",P8485&lt;&gt;""),'Leia-me'!$B$5-P8485,"")</f>
        <v>319</v>
      </c>
      <c r="V8485" s="25" t="str">
        <f aca="false">IF(O8485&lt;&gt;"Engaging","",IF(U8485&lt;='Leia-me'!$B$6,"Saudável",IF(U8485&lt;='Leia-me'!$B$7,"Esfriando",IF(U8485&lt;='Leia-me'!$B$8,"Última chance","Zumbi"))))</f>
        <v>Zumbi</v>
      </c>
      <c r="W8485" s="25" t="str">
        <f aca="false">IF(O8485="Won",1,IF(O8485="Lost",0,""))</f>
        <v/>
      </c>
      <c r="Y8485" s="25" t="str">
        <f aca="false">IF(E8485="","Sim","")</f>
        <v>Sim</v>
      </c>
    </row>
    <row r="8486" customFormat="false" ht="15" hidden="false" customHeight="false" outlineLevel="0" collapsed="false">
      <c r="A8486" s="25" t="s">
        <v>8749</v>
      </c>
      <c r="B8486" s="25" t="s">
        <v>102</v>
      </c>
      <c r="C8486" s="25" t="s">
        <v>111</v>
      </c>
      <c r="D8486" s="25" t="s">
        <v>115</v>
      </c>
      <c r="G8486" s="31"/>
      <c r="H8486" s="32"/>
      <c r="L8486" s="25" t="s">
        <v>186</v>
      </c>
      <c r="M8486" s="25" t="s">
        <v>171</v>
      </c>
      <c r="N8486" s="28" t="n">
        <v>550</v>
      </c>
      <c r="O8486" s="25" t="s">
        <v>56</v>
      </c>
      <c r="P8486" s="29" t="n">
        <v>42782</v>
      </c>
      <c r="Q8486" s="33"/>
      <c r="R8486" s="34"/>
      <c r="S8486" s="28" t="n">
        <f aca="false">IF(O8486="Won",R8486,IF(O8486="Lost",0,N8486))</f>
        <v>550</v>
      </c>
      <c r="T8486" s="30" t="str">
        <f aca="false">IF(AND(P8486&lt;&gt;"",Q8486&lt;&gt;""),Q8486-P8486,"")</f>
        <v/>
      </c>
      <c r="U8486" s="30" t="n">
        <f aca="false">IF(AND(O8486="Engaging",P8486&lt;&gt;""),'Leia-me'!$B$5-P8486,"")</f>
        <v>318</v>
      </c>
      <c r="V8486" s="25" t="str">
        <f aca="false">IF(O8486&lt;&gt;"Engaging","",IF(U8486&lt;='Leia-me'!$B$6,"Saudável",IF(U8486&lt;='Leia-me'!$B$7,"Esfriando",IF(U8486&lt;='Leia-me'!$B$8,"Última chance","Zumbi"))))</f>
        <v>Zumbi</v>
      </c>
      <c r="W8486" s="25" t="str">
        <f aca="false">IF(O8486="Won",1,IF(O8486="Lost",0,""))</f>
        <v/>
      </c>
      <c r="Y8486" s="25" t="str">
        <f aca="false">IF(E8486="","Sim","")</f>
        <v>Sim</v>
      </c>
    </row>
    <row r="8487" customFormat="false" ht="15" hidden="false" customHeight="false" outlineLevel="0" collapsed="false">
      <c r="A8487" s="25" t="s">
        <v>8750</v>
      </c>
      <c r="B8487" s="25" t="s">
        <v>102</v>
      </c>
      <c r="C8487" s="25" t="s">
        <v>111</v>
      </c>
      <c r="D8487" s="25" t="s">
        <v>115</v>
      </c>
      <c r="E8487" s="25" t="s">
        <v>1778</v>
      </c>
      <c r="F8487" s="25" t="s">
        <v>146</v>
      </c>
      <c r="G8487" s="26" t="n">
        <v>1618.89</v>
      </c>
      <c r="H8487" s="27" t="n">
        <v>3889</v>
      </c>
      <c r="I8487" s="25" t="s">
        <v>147</v>
      </c>
      <c r="K8487" s="25" t="n">
        <v>2004</v>
      </c>
      <c r="L8487" s="25" t="s">
        <v>1834</v>
      </c>
      <c r="M8487" s="25" t="s">
        <v>171</v>
      </c>
      <c r="N8487" s="28" t="n">
        <v>4821</v>
      </c>
      <c r="O8487" s="25" t="s">
        <v>55</v>
      </c>
      <c r="P8487" s="29" t="n">
        <v>42783</v>
      </c>
      <c r="Q8487" s="29" t="n">
        <v>42883</v>
      </c>
      <c r="R8487" s="28" t="n">
        <v>0</v>
      </c>
      <c r="S8487" s="28" t="n">
        <f aca="false">IF(O8487="Won",R8487,IF(O8487="Lost",0,N8487))</f>
        <v>0</v>
      </c>
      <c r="T8487" s="30" t="n">
        <f aca="false">IF(AND(P8487&lt;&gt;"",Q8487&lt;&gt;""),Q8487-P8487,"")</f>
        <v>100</v>
      </c>
      <c r="U8487" s="30" t="str">
        <f aca="false">IF(AND(O8487="Engaging",P8487&lt;&gt;""),'Leia-me'!$B$5-P8487,"")</f>
        <v/>
      </c>
      <c r="V8487" s="25" t="str">
        <f aca="false">IF(O8487&lt;&gt;"Engaging","",IF(U8487&lt;='Leia-me'!$B$6,"Saudável",IF(U8487&lt;='Leia-me'!$B$7,"Esfriando",IF(U8487&lt;='Leia-me'!$B$8,"Última chance","Zumbi"))))</f>
        <v/>
      </c>
      <c r="W8487" s="25" t="n">
        <f aca="false">IF(O8487="Won",1,IF(O8487="Lost",0,""))</f>
        <v>0</v>
      </c>
      <c r="X8487" s="25" t="s">
        <v>1835</v>
      </c>
      <c r="Y8487" s="25" t="str">
        <f aca="false">IF(E8487="","Sim","")</f>
        <v/>
      </c>
    </row>
    <row r="8488" customFormat="false" ht="15" hidden="false" customHeight="false" outlineLevel="0" collapsed="false">
      <c r="A8488" s="25" t="s">
        <v>8751</v>
      </c>
      <c r="B8488" s="25" t="s">
        <v>102</v>
      </c>
      <c r="C8488" s="25" t="s">
        <v>111</v>
      </c>
      <c r="D8488" s="25" t="s">
        <v>115</v>
      </c>
      <c r="G8488" s="31"/>
      <c r="H8488" s="32"/>
      <c r="L8488" s="25" t="s">
        <v>186</v>
      </c>
      <c r="M8488" s="25" t="s">
        <v>171</v>
      </c>
      <c r="N8488" s="28" t="n">
        <v>550</v>
      </c>
      <c r="O8488" s="25" t="s">
        <v>56</v>
      </c>
      <c r="P8488" s="29" t="n">
        <v>42785</v>
      </c>
      <c r="Q8488" s="33"/>
      <c r="R8488" s="34"/>
      <c r="S8488" s="28" t="n">
        <f aca="false">IF(O8488="Won",R8488,IF(O8488="Lost",0,N8488))</f>
        <v>550</v>
      </c>
      <c r="T8488" s="30" t="str">
        <f aca="false">IF(AND(P8488&lt;&gt;"",Q8488&lt;&gt;""),Q8488-P8488,"")</f>
        <v/>
      </c>
      <c r="U8488" s="30" t="n">
        <f aca="false">IF(AND(O8488="Engaging",P8488&lt;&gt;""),'Leia-me'!$B$5-P8488,"")</f>
        <v>315</v>
      </c>
      <c r="V8488" s="25" t="str">
        <f aca="false">IF(O8488&lt;&gt;"Engaging","",IF(U8488&lt;='Leia-me'!$B$6,"Saudável",IF(U8488&lt;='Leia-me'!$B$7,"Esfriando",IF(U8488&lt;='Leia-me'!$B$8,"Última chance","Zumbi"))))</f>
        <v>Zumbi</v>
      </c>
      <c r="W8488" s="25" t="str">
        <f aca="false">IF(O8488="Won",1,IF(O8488="Lost",0,""))</f>
        <v/>
      </c>
      <c r="Y8488" s="25" t="str">
        <f aca="false">IF(E8488="","Sim","")</f>
        <v>Sim</v>
      </c>
    </row>
    <row r="8489" customFormat="false" ht="15" hidden="false" customHeight="false" outlineLevel="0" collapsed="false">
      <c r="A8489" s="25" t="s">
        <v>8752</v>
      </c>
      <c r="B8489" s="25" t="s">
        <v>102</v>
      </c>
      <c r="C8489" s="25" t="s">
        <v>111</v>
      </c>
      <c r="D8489" s="25" t="s">
        <v>115</v>
      </c>
      <c r="E8489" s="25" t="s">
        <v>444</v>
      </c>
      <c r="F8489" s="25" t="s">
        <v>192</v>
      </c>
      <c r="G8489" s="26" t="n">
        <v>6354.87</v>
      </c>
      <c r="H8489" s="27" t="n">
        <v>16780</v>
      </c>
      <c r="I8489" s="25" t="s">
        <v>147</v>
      </c>
      <c r="J8489" s="25" t="s">
        <v>445</v>
      </c>
      <c r="K8489" s="25" t="n">
        <v>1996</v>
      </c>
      <c r="L8489" s="25" t="s">
        <v>186</v>
      </c>
      <c r="M8489" s="25" t="s">
        <v>171</v>
      </c>
      <c r="N8489" s="28" t="n">
        <v>550</v>
      </c>
      <c r="O8489" s="25" t="s">
        <v>54</v>
      </c>
      <c r="P8489" s="29" t="n">
        <v>42785</v>
      </c>
      <c r="Q8489" s="29" t="n">
        <v>42911</v>
      </c>
      <c r="R8489" s="28" t="n">
        <v>598</v>
      </c>
      <c r="S8489" s="28" t="n">
        <f aca="false">IF(O8489="Won",R8489,IF(O8489="Lost",0,N8489))</f>
        <v>598</v>
      </c>
      <c r="T8489" s="30" t="n">
        <f aca="false">IF(AND(P8489&lt;&gt;"",Q8489&lt;&gt;""),Q8489-P8489,"")</f>
        <v>126</v>
      </c>
      <c r="U8489" s="30" t="str">
        <f aca="false">IF(AND(O8489="Engaging",P8489&lt;&gt;""),'Leia-me'!$B$5-P8489,"")</f>
        <v/>
      </c>
      <c r="V8489" s="25" t="str">
        <f aca="false">IF(O8489&lt;&gt;"Engaging","",IF(U8489&lt;='Leia-me'!$B$6,"Saudável",IF(U8489&lt;='Leia-me'!$B$7,"Esfriando",IF(U8489&lt;='Leia-me'!$B$8,"Última chance","Zumbi"))))</f>
        <v/>
      </c>
      <c r="W8489" s="25" t="n">
        <f aca="false">IF(O8489="Won",1,IF(O8489="Lost",0,""))</f>
        <v>1</v>
      </c>
      <c r="Y8489" s="25" t="str">
        <f aca="false">IF(E8489="","Sim","")</f>
        <v/>
      </c>
    </row>
    <row r="8490" customFormat="false" ht="15" hidden="false" customHeight="false" outlineLevel="0" collapsed="false">
      <c r="A8490" s="25" t="s">
        <v>8753</v>
      </c>
      <c r="B8490" s="25" t="s">
        <v>102</v>
      </c>
      <c r="C8490" s="25" t="s">
        <v>111</v>
      </c>
      <c r="D8490" s="25" t="s">
        <v>115</v>
      </c>
      <c r="E8490" s="25" t="s">
        <v>444</v>
      </c>
      <c r="F8490" s="25" t="s">
        <v>192</v>
      </c>
      <c r="G8490" s="26" t="n">
        <v>6354.87</v>
      </c>
      <c r="H8490" s="27" t="n">
        <v>16780</v>
      </c>
      <c r="I8490" s="25" t="s">
        <v>147</v>
      </c>
      <c r="J8490" s="25" t="s">
        <v>445</v>
      </c>
      <c r="K8490" s="25" t="n">
        <v>1996</v>
      </c>
      <c r="L8490" s="25" t="s">
        <v>170</v>
      </c>
      <c r="M8490" s="25" t="s">
        <v>171</v>
      </c>
      <c r="N8490" s="28" t="n">
        <v>1096</v>
      </c>
      <c r="O8490" s="25" t="s">
        <v>54</v>
      </c>
      <c r="P8490" s="29" t="n">
        <v>42788</v>
      </c>
      <c r="Q8490" s="29" t="n">
        <v>42888</v>
      </c>
      <c r="R8490" s="28" t="n">
        <v>1220</v>
      </c>
      <c r="S8490" s="28" t="n">
        <f aca="false">IF(O8490="Won",R8490,IF(O8490="Lost",0,N8490))</f>
        <v>1220</v>
      </c>
      <c r="T8490" s="30" t="n">
        <f aca="false">IF(AND(P8490&lt;&gt;"",Q8490&lt;&gt;""),Q8490-P8490,"")</f>
        <v>100</v>
      </c>
      <c r="U8490" s="30" t="str">
        <f aca="false">IF(AND(O8490="Engaging",P8490&lt;&gt;""),'Leia-me'!$B$5-P8490,"")</f>
        <v/>
      </c>
      <c r="V8490" s="25" t="str">
        <f aca="false">IF(O8490&lt;&gt;"Engaging","",IF(U8490&lt;='Leia-me'!$B$6,"Saudável",IF(U8490&lt;='Leia-me'!$B$7,"Esfriando",IF(U8490&lt;='Leia-me'!$B$8,"Última chance","Zumbi"))))</f>
        <v/>
      </c>
      <c r="W8490" s="25" t="n">
        <f aca="false">IF(O8490="Won",1,IF(O8490="Lost",0,""))</f>
        <v>1</v>
      </c>
      <c r="Y8490" s="25" t="str">
        <f aca="false">IF(E8490="","Sim","")</f>
        <v/>
      </c>
    </row>
    <row r="8491" customFormat="false" ht="15" hidden="false" customHeight="false" outlineLevel="0" collapsed="false">
      <c r="A8491" s="25" t="s">
        <v>8754</v>
      </c>
      <c r="B8491" s="25" t="s">
        <v>102</v>
      </c>
      <c r="C8491" s="25" t="s">
        <v>111</v>
      </c>
      <c r="D8491" s="25" t="s">
        <v>115</v>
      </c>
      <c r="E8491" s="25" t="s">
        <v>433</v>
      </c>
      <c r="F8491" s="25" t="s">
        <v>211</v>
      </c>
      <c r="G8491" s="26" t="n">
        <v>2214.94</v>
      </c>
      <c r="H8491" s="27" t="n">
        <v>5374</v>
      </c>
      <c r="I8491" s="25" t="s">
        <v>147</v>
      </c>
      <c r="K8491" s="25" t="n">
        <v>1996</v>
      </c>
      <c r="L8491" s="25" t="s">
        <v>178</v>
      </c>
      <c r="M8491" s="25" t="s">
        <v>171</v>
      </c>
      <c r="N8491" s="28" t="n">
        <v>5482</v>
      </c>
      <c r="O8491" s="25" t="s">
        <v>54</v>
      </c>
      <c r="P8491" s="29" t="n">
        <v>42788</v>
      </c>
      <c r="Q8491" s="29" t="n">
        <v>42796</v>
      </c>
      <c r="R8491" s="28" t="n">
        <v>5497</v>
      </c>
      <c r="S8491" s="28" t="n">
        <f aca="false">IF(O8491="Won",R8491,IF(O8491="Lost",0,N8491))</f>
        <v>5497</v>
      </c>
      <c r="T8491" s="30" t="n">
        <f aca="false">IF(AND(P8491&lt;&gt;"",Q8491&lt;&gt;""),Q8491-P8491,"")</f>
        <v>8</v>
      </c>
      <c r="U8491" s="30" t="str">
        <f aca="false">IF(AND(O8491="Engaging",P8491&lt;&gt;""),'Leia-me'!$B$5-P8491,"")</f>
        <v/>
      </c>
      <c r="V8491" s="25" t="str">
        <f aca="false">IF(O8491&lt;&gt;"Engaging","",IF(U8491&lt;='Leia-me'!$B$6,"Saudável",IF(U8491&lt;='Leia-me'!$B$7,"Esfriando",IF(U8491&lt;='Leia-me'!$B$8,"Última chance","Zumbi"))))</f>
        <v/>
      </c>
      <c r="W8491" s="25" t="n">
        <f aca="false">IF(O8491="Won",1,IF(O8491="Lost",0,""))</f>
        <v>1</v>
      </c>
      <c r="Y8491" s="25" t="str">
        <f aca="false">IF(E8491="","Sim","")</f>
        <v/>
      </c>
    </row>
    <row r="8492" customFormat="false" ht="15" hidden="false" customHeight="false" outlineLevel="0" collapsed="false">
      <c r="A8492" s="25" t="s">
        <v>8755</v>
      </c>
      <c r="B8492" s="25" t="s">
        <v>102</v>
      </c>
      <c r="C8492" s="25" t="s">
        <v>111</v>
      </c>
      <c r="D8492" s="25" t="s">
        <v>115</v>
      </c>
      <c r="E8492" s="25" t="s">
        <v>494</v>
      </c>
      <c r="F8492" s="25" t="s">
        <v>192</v>
      </c>
      <c r="G8492" s="26" t="n">
        <v>11698.03</v>
      </c>
      <c r="H8492" s="27" t="n">
        <v>34288</v>
      </c>
      <c r="I8492" s="25" t="s">
        <v>147</v>
      </c>
      <c r="K8492" s="25" t="n">
        <v>1982</v>
      </c>
      <c r="L8492" s="25" t="s">
        <v>170</v>
      </c>
      <c r="M8492" s="25" t="s">
        <v>171</v>
      </c>
      <c r="N8492" s="28" t="n">
        <v>1096</v>
      </c>
      <c r="O8492" s="25" t="s">
        <v>54</v>
      </c>
      <c r="P8492" s="29" t="n">
        <v>42789</v>
      </c>
      <c r="Q8492" s="29" t="n">
        <v>42808</v>
      </c>
      <c r="R8492" s="28" t="n">
        <v>929</v>
      </c>
      <c r="S8492" s="28" t="n">
        <f aca="false">IF(O8492="Won",R8492,IF(O8492="Lost",0,N8492))</f>
        <v>929</v>
      </c>
      <c r="T8492" s="30" t="n">
        <f aca="false">IF(AND(P8492&lt;&gt;"",Q8492&lt;&gt;""),Q8492-P8492,"")</f>
        <v>19</v>
      </c>
      <c r="U8492" s="30" t="str">
        <f aca="false">IF(AND(O8492="Engaging",P8492&lt;&gt;""),'Leia-me'!$B$5-P8492,"")</f>
        <v/>
      </c>
      <c r="V8492" s="25" t="str">
        <f aca="false">IF(O8492&lt;&gt;"Engaging","",IF(U8492&lt;='Leia-me'!$B$6,"Saudável",IF(U8492&lt;='Leia-me'!$B$7,"Esfriando",IF(U8492&lt;='Leia-me'!$B$8,"Última chance","Zumbi"))))</f>
        <v/>
      </c>
      <c r="W8492" s="25" t="n">
        <f aca="false">IF(O8492="Won",1,IF(O8492="Lost",0,""))</f>
        <v>1</v>
      </c>
      <c r="Y8492" s="25" t="str">
        <f aca="false">IF(E8492="","Sim","")</f>
        <v/>
      </c>
    </row>
    <row r="8493" customFormat="false" ht="15" hidden="false" customHeight="false" outlineLevel="0" collapsed="false">
      <c r="A8493" s="25" t="s">
        <v>8756</v>
      </c>
      <c r="B8493" s="25" t="s">
        <v>102</v>
      </c>
      <c r="C8493" s="25" t="s">
        <v>111</v>
      </c>
      <c r="D8493" s="25" t="s">
        <v>115</v>
      </c>
      <c r="G8493" s="31"/>
      <c r="H8493" s="32"/>
      <c r="L8493" s="25" t="s">
        <v>170</v>
      </c>
      <c r="M8493" s="25" t="s">
        <v>171</v>
      </c>
      <c r="N8493" s="28" t="n">
        <v>1096</v>
      </c>
      <c r="O8493" s="25" t="s">
        <v>56</v>
      </c>
      <c r="P8493" s="29" t="n">
        <v>42791</v>
      </c>
      <c r="Q8493" s="33"/>
      <c r="R8493" s="34"/>
      <c r="S8493" s="28" t="n">
        <f aca="false">IF(O8493="Won",R8493,IF(O8493="Lost",0,N8493))</f>
        <v>1096</v>
      </c>
      <c r="T8493" s="30" t="str">
        <f aca="false">IF(AND(P8493&lt;&gt;"",Q8493&lt;&gt;""),Q8493-P8493,"")</f>
        <v/>
      </c>
      <c r="U8493" s="30" t="n">
        <f aca="false">IF(AND(O8493="Engaging",P8493&lt;&gt;""),'Leia-me'!$B$5-P8493,"")</f>
        <v>309</v>
      </c>
      <c r="V8493" s="25" t="str">
        <f aca="false">IF(O8493&lt;&gt;"Engaging","",IF(U8493&lt;='Leia-me'!$B$6,"Saudável",IF(U8493&lt;='Leia-me'!$B$7,"Esfriando",IF(U8493&lt;='Leia-me'!$B$8,"Última chance","Zumbi"))))</f>
        <v>Zumbi</v>
      </c>
      <c r="W8493" s="25" t="str">
        <f aca="false">IF(O8493="Won",1,IF(O8493="Lost",0,""))</f>
        <v/>
      </c>
      <c r="Y8493" s="25" t="str">
        <f aca="false">IF(E8493="","Sim","")</f>
        <v>Sim</v>
      </c>
    </row>
    <row r="8494" customFormat="false" ht="15" hidden="false" customHeight="false" outlineLevel="0" collapsed="false">
      <c r="A8494" s="25" t="s">
        <v>8757</v>
      </c>
      <c r="B8494" s="25" t="s">
        <v>102</v>
      </c>
      <c r="C8494" s="25" t="s">
        <v>111</v>
      </c>
      <c r="D8494" s="25" t="s">
        <v>115</v>
      </c>
      <c r="G8494" s="31"/>
      <c r="H8494" s="32"/>
      <c r="L8494" s="25" t="s">
        <v>170</v>
      </c>
      <c r="M8494" s="25" t="s">
        <v>171</v>
      </c>
      <c r="N8494" s="28" t="n">
        <v>1096</v>
      </c>
      <c r="O8494" s="25" t="s">
        <v>56</v>
      </c>
      <c r="P8494" s="29" t="n">
        <v>42792</v>
      </c>
      <c r="Q8494" s="33"/>
      <c r="R8494" s="34"/>
      <c r="S8494" s="28" t="n">
        <f aca="false">IF(O8494="Won",R8494,IF(O8494="Lost",0,N8494))</f>
        <v>1096</v>
      </c>
      <c r="T8494" s="30" t="str">
        <f aca="false">IF(AND(P8494&lt;&gt;"",Q8494&lt;&gt;""),Q8494-P8494,"")</f>
        <v/>
      </c>
      <c r="U8494" s="30" t="n">
        <f aca="false">IF(AND(O8494="Engaging",P8494&lt;&gt;""),'Leia-me'!$B$5-P8494,"")</f>
        <v>308</v>
      </c>
      <c r="V8494" s="25" t="str">
        <f aca="false">IF(O8494&lt;&gt;"Engaging","",IF(U8494&lt;='Leia-me'!$B$6,"Saudável",IF(U8494&lt;='Leia-me'!$B$7,"Esfriando",IF(U8494&lt;='Leia-me'!$B$8,"Última chance","Zumbi"))))</f>
        <v>Zumbi</v>
      </c>
      <c r="W8494" s="25" t="str">
        <f aca="false">IF(O8494="Won",1,IF(O8494="Lost",0,""))</f>
        <v/>
      </c>
      <c r="Y8494" s="25" t="str">
        <f aca="false">IF(E8494="","Sim","")</f>
        <v>Sim</v>
      </c>
    </row>
    <row r="8495" customFormat="false" ht="15" hidden="false" customHeight="false" outlineLevel="0" collapsed="false">
      <c r="A8495" s="25" t="s">
        <v>8758</v>
      </c>
      <c r="B8495" s="25" t="s">
        <v>102</v>
      </c>
      <c r="C8495" s="25" t="s">
        <v>111</v>
      </c>
      <c r="D8495" s="25" t="s">
        <v>115</v>
      </c>
      <c r="E8495" s="25" t="s">
        <v>2739</v>
      </c>
      <c r="F8495" s="25" t="s">
        <v>159</v>
      </c>
      <c r="G8495" s="26" t="n">
        <v>2871.35</v>
      </c>
      <c r="H8495" s="27" t="n">
        <v>9561</v>
      </c>
      <c r="I8495" s="25" t="s">
        <v>147</v>
      </c>
      <c r="K8495" s="25" t="n">
        <v>1983</v>
      </c>
      <c r="L8495" s="25" t="s">
        <v>178</v>
      </c>
      <c r="M8495" s="25" t="s">
        <v>171</v>
      </c>
      <c r="N8495" s="28" t="n">
        <v>5482</v>
      </c>
      <c r="O8495" s="25" t="s">
        <v>54</v>
      </c>
      <c r="P8495" s="29" t="n">
        <v>42792</v>
      </c>
      <c r="Q8495" s="29" t="n">
        <v>42808</v>
      </c>
      <c r="R8495" s="28" t="n">
        <v>4846</v>
      </c>
      <c r="S8495" s="28" t="n">
        <f aca="false">IF(O8495="Won",R8495,IF(O8495="Lost",0,N8495))</f>
        <v>4846</v>
      </c>
      <c r="T8495" s="30" t="n">
        <f aca="false">IF(AND(P8495&lt;&gt;"",Q8495&lt;&gt;""),Q8495-P8495,"")</f>
        <v>16</v>
      </c>
      <c r="U8495" s="30" t="str">
        <f aca="false">IF(AND(O8495="Engaging",P8495&lt;&gt;""),'Leia-me'!$B$5-P8495,"")</f>
        <v/>
      </c>
      <c r="V8495" s="25" t="str">
        <f aca="false">IF(O8495&lt;&gt;"Engaging","",IF(U8495&lt;='Leia-me'!$B$6,"Saudável",IF(U8495&lt;='Leia-me'!$B$7,"Esfriando",IF(U8495&lt;='Leia-me'!$B$8,"Última chance","Zumbi"))))</f>
        <v/>
      </c>
      <c r="W8495" s="25" t="n">
        <f aca="false">IF(O8495="Won",1,IF(O8495="Lost",0,""))</f>
        <v>1</v>
      </c>
      <c r="Y8495" s="25" t="str">
        <f aca="false">IF(E8495="","Sim","")</f>
        <v/>
      </c>
    </row>
    <row r="8496" customFormat="false" ht="15" hidden="false" customHeight="false" outlineLevel="0" collapsed="false">
      <c r="A8496" s="25" t="s">
        <v>8759</v>
      </c>
      <c r="B8496" s="25" t="s">
        <v>102</v>
      </c>
      <c r="C8496" s="25" t="s">
        <v>111</v>
      </c>
      <c r="D8496" s="25" t="s">
        <v>115</v>
      </c>
      <c r="G8496" s="31"/>
      <c r="H8496" s="32"/>
      <c r="L8496" s="25" t="s">
        <v>1834</v>
      </c>
      <c r="M8496" s="25" t="s">
        <v>171</v>
      </c>
      <c r="N8496" s="28" t="n">
        <v>4821</v>
      </c>
      <c r="O8496" s="25" t="s">
        <v>56</v>
      </c>
      <c r="P8496" s="29" t="n">
        <v>42795</v>
      </c>
      <c r="Q8496" s="33"/>
      <c r="R8496" s="34"/>
      <c r="S8496" s="28" t="n">
        <f aca="false">IF(O8496="Won",R8496,IF(O8496="Lost",0,N8496))</f>
        <v>4821</v>
      </c>
      <c r="T8496" s="30" t="str">
        <f aca="false">IF(AND(P8496&lt;&gt;"",Q8496&lt;&gt;""),Q8496-P8496,"")</f>
        <v/>
      </c>
      <c r="U8496" s="30" t="n">
        <f aca="false">IF(AND(O8496="Engaging",P8496&lt;&gt;""),'Leia-me'!$B$5-P8496,"")</f>
        <v>305</v>
      </c>
      <c r="V8496" s="25" t="str">
        <f aca="false">IF(O8496&lt;&gt;"Engaging","",IF(U8496&lt;='Leia-me'!$B$6,"Saudável",IF(U8496&lt;='Leia-me'!$B$7,"Esfriando",IF(U8496&lt;='Leia-me'!$B$8,"Última chance","Zumbi"))))</f>
        <v>Zumbi</v>
      </c>
      <c r="W8496" s="25" t="str">
        <f aca="false">IF(O8496="Won",1,IF(O8496="Lost",0,""))</f>
        <v/>
      </c>
      <c r="X8496" s="25" t="s">
        <v>1835</v>
      </c>
      <c r="Y8496" s="25" t="str">
        <f aca="false">IF(E8496="","Sim","")</f>
        <v>Sim</v>
      </c>
    </row>
    <row r="8497" customFormat="false" ht="15" hidden="false" customHeight="false" outlineLevel="0" collapsed="false">
      <c r="A8497" s="25" t="s">
        <v>8760</v>
      </c>
      <c r="B8497" s="25" t="s">
        <v>102</v>
      </c>
      <c r="C8497" s="25" t="s">
        <v>111</v>
      </c>
      <c r="D8497" s="25" t="s">
        <v>115</v>
      </c>
      <c r="E8497" s="25" t="s">
        <v>1646</v>
      </c>
      <c r="F8497" s="25" t="s">
        <v>185</v>
      </c>
      <c r="G8497" s="26" t="n">
        <v>587.72</v>
      </c>
      <c r="H8497" s="27" t="n">
        <v>1501</v>
      </c>
      <c r="I8497" s="25" t="s">
        <v>147</v>
      </c>
      <c r="K8497" s="25" t="n">
        <v>2010</v>
      </c>
      <c r="L8497" s="25" t="s">
        <v>186</v>
      </c>
      <c r="M8497" s="25" t="s">
        <v>171</v>
      </c>
      <c r="N8497" s="28" t="n">
        <v>550</v>
      </c>
      <c r="O8497" s="25" t="s">
        <v>55</v>
      </c>
      <c r="P8497" s="29" t="n">
        <v>42795</v>
      </c>
      <c r="Q8497" s="29" t="n">
        <v>42886</v>
      </c>
      <c r="R8497" s="28" t="n">
        <v>0</v>
      </c>
      <c r="S8497" s="28" t="n">
        <f aca="false">IF(O8497="Won",R8497,IF(O8497="Lost",0,N8497))</f>
        <v>0</v>
      </c>
      <c r="T8497" s="30" t="n">
        <f aca="false">IF(AND(P8497&lt;&gt;"",Q8497&lt;&gt;""),Q8497-P8497,"")</f>
        <v>91</v>
      </c>
      <c r="U8497" s="30" t="str">
        <f aca="false">IF(AND(O8497="Engaging",P8497&lt;&gt;""),'Leia-me'!$B$5-P8497,"")</f>
        <v/>
      </c>
      <c r="V8497" s="25" t="str">
        <f aca="false">IF(O8497&lt;&gt;"Engaging","",IF(U8497&lt;='Leia-me'!$B$6,"Saudável",IF(U8497&lt;='Leia-me'!$B$7,"Esfriando",IF(U8497&lt;='Leia-me'!$B$8,"Última chance","Zumbi"))))</f>
        <v/>
      </c>
      <c r="W8497" s="25" t="n">
        <f aca="false">IF(O8497="Won",1,IF(O8497="Lost",0,""))</f>
        <v>0</v>
      </c>
      <c r="Y8497" s="25" t="str">
        <f aca="false">IF(E8497="","Sim","")</f>
        <v/>
      </c>
    </row>
    <row r="8498" customFormat="false" ht="15" hidden="false" customHeight="false" outlineLevel="0" collapsed="false">
      <c r="A8498" s="25" t="s">
        <v>8761</v>
      </c>
      <c r="B8498" s="25" t="s">
        <v>102</v>
      </c>
      <c r="C8498" s="25" t="s">
        <v>111</v>
      </c>
      <c r="D8498" s="25" t="s">
        <v>115</v>
      </c>
      <c r="E8498" s="25" t="s">
        <v>5204</v>
      </c>
      <c r="F8498" s="25" t="s">
        <v>155</v>
      </c>
      <c r="G8498" s="26" t="n">
        <v>1188.42</v>
      </c>
      <c r="H8498" s="27" t="n">
        <v>3015</v>
      </c>
      <c r="I8498" s="25" t="s">
        <v>147</v>
      </c>
      <c r="K8498" s="25" t="n">
        <v>1994</v>
      </c>
      <c r="L8498" s="25" t="s">
        <v>178</v>
      </c>
      <c r="M8498" s="25" t="s">
        <v>171</v>
      </c>
      <c r="N8498" s="28" t="n">
        <v>5482</v>
      </c>
      <c r="O8498" s="25" t="s">
        <v>55</v>
      </c>
      <c r="P8498" s="29" t="n">
        <v>42795</v>
      </c>
      <c r="Q8498" s="29" t="n">
        <v>42913</v>
      </c>
      <c r="R8498" s="28" t="n">
        <v>0</v>
      </c>
      <c r="S8498" s="28" t="n">
        <f aca="false">IF(O8498="Won",R8498,IF(O8498="Lost",0,N8498))</f>
        <v>0</v>
      </c>
      <c r="T8498" s="30" t="n">
        <f aca="false">IF(AND(P8498&lt;&gt;"",Q8498&lt;&gt;""),Q8498-P8498,"")</f>
        <v>118</v>
      </c>
      <c r="U8498" s="30" t="str">
        <f aca="false">IF(AND(O8498="Engaging",P8498&lt;&gt;""),'Leia-me'!$B$5-P8498,"")</f>
        <v/>
      </c>
      <c r="V8498" s="25" t="str">
        <f aca="false">IF(O8498&lt;&gt;"Engaging","",IF(U8498&lt;='Leia-me'!$B$6,"Saudável",IF(U8498&lt;='Leia-me'!$B$7,"Esfriando",IF(U8498&lt;='Leia-me'!$B$8,"Última chance","Zumbi"))))</f>
        <v/>
      </c>
      <c r="W8498" s="25" t="n">
        <f aca="false">IF(O8498="Won",1,IF(O8498="Lost",0,""))</f>
        <v>0</v>
      </c>
      <c r="Y8498" s="25" t="str">
        <f aca="false">IF(E8498="","Sim","")</f>
        <v/>
      </c>
    </row>
    <row r="8499" customFormat="false" ht="15" hidden="false" customHeight="false" outlineLevel="0" collapsed="false">
      <c r="A8499" s="25" t="s">
        <v>8762</v>
      </c>
      <c r="B8499" s="25" t="s">
        <v>102</v>
      </c>
      <c r="C8499" s="25" t="s">
        <v>111</v>
      </c>
      <c r="D8499" s="25" t="s">
        <v>115</v>
      </c>
      <c r="G8499" s="31"/>
      <c r="H8499" s="32"/>
      <c r="L8499" s="25" t="s">
        <v>186</v>
      </c>
      <c r="M8499" s="25" t="s">
        <v>171</v>
      </c>
      <c r="N8499" s="28" t="n">
        <v>550</v>
      </c>
      <c r="O8499" s="25" t="s">
        <v>56</v>
      </c>
      <c r="P8499" s="29" t="n">
        <v>42796</v>
      </c>
      <c r="Q8499" s="33"/>
      <c r="R8499" s="34"/>
      <c r="S8499" s="28" t="n">
        <f aca="false">IF(O8499="Won",R8499,IF(O8499="Lost",0,N8499))</f>
        <v>550</v>
      </c>
      <c r="T8499" s="30" t="str">
        <f aca="false">IF(AND(P8499&lt;&gt;"",Q8499&lt;&gt;""),Q8499-P8499,"")</f>
        <v/>
      </c>
      <c r="U8499" s="30" t="n">
        <f aca="false">IF(AND(O8499="Engaging",P8499&lt;&gt;""),'Leia-me'!$B$5-P8499,"")</f>
        <v>304</v>
      </c>
      <c r="V8499" s="25" t="str">
        <f aca="false">IF(O8499&lt;&gt;"Engaging","",IF(U8499&lt;='Leia-me'!$B$6,"Saudável",IF(U8499&lt;='Leia-me'!$B$7,"Esfriando",IF(U8499&lt;='Leia-me'!$B$8,"Última chance","Zumbi"))))</f>
        <v>Zumbi</v>
      </c>
      <c r="W8499" s="25" t="str">
        <f aca="false">IF(O8499="Won",1,IF(O8499="Lost",0,""))</f>
        <v/>
      </c>
      <c r="Y8499" s="25" t="str">
        <f aca="false">IF(E8499="","Sim","")</f>
        <v>Sim</v>
      </c>
    </row>
    <row r="8500" customFormat="false" ht="15" hidden="false" customHeight="false" outlineLevel="0" collapsed="false">
      <c r="A8500" s="25" t="s">
        <v>8763</v>
      </c>
      <c r="B8500" s="25" t="s">
        <v>102</v>
      </c>
      <c r="C8500" s="25" t="s">
        <v>111</v>
      </c>
      <c r="D8500" s="25" t="s">
        <v>115</v>
      </c>
      <c r="E8500" s="25" t="s">
        <v>433</v>
      </c>
      <c r="F8500" s="25" t="s">
        <v>211</v>
      </c>
      <c r="G8500" s="26" t="n">
        <v>2214.94</v>
      </c>
      <c r="H8500" s="27" t="n">
        <v>5374</v>
      </c>
      <c r="I8500" s="25" t="s">
        <v>147</v>
      </c>
      <c r="K8500" s="25" t="n">
        <v>1996</v>
      </c>
      <c r="L8500" s="25" t="s">
        <v>1834</v>
      </c>
      <c r="M8500" s="25" t="s">
        <v>171</v>
      </c>
      <c r="N8500" s="28" t="n">
        <v>4821</v>
      </c>
      <c r="O8500" s="25" t="s">
        <v>55</v>
      </c>
      <c r="P8500" s="29" t="n">
        <v>42796</v>
      </c>
      <c r="Q8500" s="29" t="n">
        <v>42878</v>
      </c>
      <c r="R8500" s="28" t="n">
        <v>0</v>
      </c>
      <c r="S8500" s="28" t="n">
        <f aca="false">IF(O8500="Won",R8500,IF(O8500="Lost",0,N8500))</f>
        <v>0</v>
      </c>
      <c r="T8500" s="30" t="n">
        <f aca="false">IF(AND(P8500&lt;&gt;"",Q8500&lt;&gt;""),Q8500-P8500,"")</f>
        <v>82</v>
      </c>
      <c r="U8500" s="30" t="str">
        <f aca="false">IF(AND(O8500="Engaging",P8500&lt;&gt;""),'Leia-me'!$B$5-P8500,"")</f>
        <v/>
      </c>
      <c r="V8500" s="25" t="str">
        <f aca="false">IF(O8500&lt;&gt;"Engaging","",IF(U8500&lt;='Leia-me'!$B$6,"Saudável",IF(U8500&lt;='Leia-me'!$B$7,"Esfriando",IF(U8500&lt;='Leia-me'!$B$8,"Última chance","Zumbi"))))</f>
        <v/>
      </c>
      <c r="W8500" s="25" t="n">
        <f aca="false">IF(O8500="Won",1,IF(O8500="Lost",0,""))</f>
        <v>0</v>
      </c>
      <c r="X8500" s="25" t="s">
        <v>1835</v>
      </c>
      <c r="Y8500" s="25" t="str">
        <f aca="false">IF(E8500="","Sim","")</f>
        <v/>
      </c>
    </row>
    <row r="8501" customFormat="false" ht="15" hidden="false" customHeight="false" outlineLevel="0" collapsed="false">
      <c r="A8501" s="25" t="s">
        <v>8764</v>
      </c>
      <c r="B8501" s="25" t="s">
        <v>102</v>
      </c>
      <c r="C8501" s="25" t="s">
        <v>111</v>
      </c>
      <c r="D8501" s="25" t="s">
        <v>115</v>
      </c>
      <c r="E8501" s="25" t="s">
        <v>419</v>
      </c>
      <c r="F8501" s="25" t="s">
        <v>146</v>
      </c>
      <c r="G8501" s="26" t="n">
        <v>2741.37</v>
      </c>
      <c r="H8501" s="27" t="n">
        <v>9226</v>
      </c>
      <c r="I8501" s="25" t="s">
        <v>147</v>
      </c>
      <c r="K8501" s="25" t="n">
        <v>1985</v>
      </c>
      <c r="L8501" s="25" t="s">
        <v>1834</v>
      </c>
      <c r="M8501" s="25" t="s">
        <v>171</v>
      </c>
      <c r="N8501" s="28" t="n">
        <v>4821</v>
      </c>
      <c r="O8501" s="25" t="s">
        <v>54</v>
      </c>
      <c r="P8501" s="29" t="n">
        <v>42796</v>
      </c>
      <c r="Q8501" s="29" t="n">
        <v>42810</v>
      </c>
      <c r="R8501" s="28" t="n">
        <v>4277</v>
      </c>
      <c r="S8501" s="28" t="n">
        <f aca="false">IF(O8501="Won",R8501,IF(O8501="Lost",0,N8501))</f>
        <v>4277</v>
      </c>
      <c r="T8501" s="30" t="n">
        <f aca="false">IF(AND(P8501&lt;&gt;"",Q8501&lt;&gt;""),Q8501-P8501,"")</f>
        <v>14</v>
      </c>
      <c r="U8501" s="30" t="str">
        <f aca="false">IF(AND(O8501="Engaging",P8501&lt;&gt;""),'Leia-me'!$B$5-P8501,"")</f>
        <v/>
      </c>
      <c r="V8501" s="25" t="str">
        <f aca="false">IF(O8501&lt;&gt;"Engaging","",IF(U8501&lt;='Leia-me'!$B$6,"Saudável",IF(U8501&lt;='Leia-me'!$B$7,"Esfriando",IF(U8501&lt;='Leia-me'!$B$8,"Última chance","Zumbi"))))</f>
        <v/>
      </c>
      <c r="W8501" s="25" t="n">
        <f aca="false">IF(O8501="Won",1,IF(O8501="Lost",0,""))</f>
        <v>1</v>
      </c>
      <c r="X8501" s="25" t="s">
        <v>1835</v>
      </c>
      <c r="Y8501" s="25" t="str">
        <f aca="false">IF(E8501="","Sim","")</f>
        <v/>
      </c>
    </row>
    <row r="8502" customFormat="false" ht="15" hidden="false" customHeight="false" outlineLevel="0" collapsed="false">
      <c r="A8502" s="25" t="s">
        <v>8765</v>
      </c>
      <c r="B8502" s="25" t="s">
        <v>102</v>
      </c>
      <c r="C8502" s="25" t="s">
        <v>111</v>
      </c>
      <c r="D8502" s="25" t="s">
        <v>115</v>
      </c>
      <c r="G8502" s="31"/>
      <c r="H8502" s="32"/>
      <c r="L8502" s="25" t="s">
        <v>186</v>
      </c>
      <c r="M8502" s="25" t="s">
        <v>171</v>
      </c>
      <c r="N8502" s="28" t="n">
        <v>550</v>
      </c>
      <c r="O8502" s="25" t="s">
        <v>56</v>
      </c>
      <c r="P8502" s="29" t="n">
        <v>42797</v>
      </c>
      <c r="Q8502" s="33"/>
      <c r="R8502" s="34"/>
      <c r="S8502" s="28" t="n">
        <f aca="false">IF(O8502="Won",R8502,IF(O8502="Lost",0,N8502))</f>
        <v>550</v>
      </c>
      <c r="T8502" s="30" t="str">
        <f aca="false">IF(AND(P8502&lt;&gt;"",Q8502&lt;&gt;""),Q8502-P8502,"")</f>
        <v/>
      </c>
      <c r="U8502" s="30" t="n">
        <f aca="false">IF(AND(O8502="Engaging",P8502&lt;&gt;""),'Leia-me'!$B$5-P8502,"")</f>
        <v>303</v>
      </c>
      <c r="V8502" s="25" t="str">
        <f aca="false">IF(O8502&lt;&gt;"Engaging","",IF(U8502&lt;='Leia-me'!$B$6,"Saudável",IF(U8502&lt;='Leia-me'!$B$7,"Esfriando",IF(U8502&lt;='Leia-me'!$B$8,"Última chance","Zumbi"))))</f>
        <v>Zumbi</v>
      </c>
      <c r="W8502" s="25" t="str">
        <f aca="false">IF(O8502="Won",1,IF(O8502="Lost",0,""))</f>
        <v/>
      </c>
      <c r="Y8502" s="25" t="str">
        <f aca="false">IF(E8502="","Sim","")</f>
        <v>Sim</v>
      </c>
    </row>
    <row r="8503" customFormat="false" ht="15" hidden="false" customHeight="false" outlineLevel="0" collapsed="false">
      <c r="A8503" s="25" t="s">
        <v>8766</v>
      </c>
      <c r="B8503" s="25" t="s">
        <v>102</v>
      </c>
      <c r="C8503" s="25" t="s">
        <v>111</v>
      </c>
      <c r="D8503" s="25" t="s">
        <v>115</v>
      </c>
      <c r="E8503" s="25" t="s">
        <v>609</v>
      </c>
      <c r="F8503" s="25" t="s">
        <v>267</v>
      </c>
      <c r="G8503" s="26" t="n">
        <v>692.19</v>
      </c>
      <c r="H8503" s="27" t="n">
        <v>1922</v>
      </c>
      <c r="I8503" s="25" t="s">
        <v>147</v>
      </c>
      <c r="K8503" s="25" t="n">
        <v>2003</v>
      </c>
      <c r="L8503" s="25" t="s">
        <v>186</v>
      </c>
      <c r="M8503" s="25" t="s">
        <v>171</v>
      </c>
      <c r="N8503" s="28" t="n">
        <v>550</v>
      </c>
      <c r="O8503" s="25" t="s">
        <v>54</v>
      </c>
      <c r="P8503" s="29" t="n">
        <v>42797</v>
      </c>
      <c r="Q8503" s="29" t="n">
        <v>42866</v>
      </c>
      <c r="R8503" s="28" t="n">
        <v>535</v>
      </c>
      <c r="S8503" s="28" t="n">
        <f aca="false">IF(O8503="Won",R8503,IF(O8503="Lost",0,N8503))</f>
        <v>535</v>
      </c>
      <c r="T8503" s="30" t="n">
        <f aca="false">IF(AND(P8503&lt;&gt;"",Q8503&lt;&gt;""),Q8503-P8503,"")</f>
        <v>69</v>
      </c>
      <c r="U8503" s="30" t="str">
        <f aca="false">IF(AND(O8503="Engaging",P8503&lt;&gt;""),'Leia-me'!$B$5-P8503,"")</f>
        <v/>
      </c>
      <c r="V8503" s="25" t="str">
        <f aca="false">IF(O8503&lt;&gt;"Engaging","",IF(U8503&lt;='Leia-me'!$B$6,"Saudável",IF(U8503&lt;='Leia-me'!$B$7,"Esfriando",IF(U8503&lt;='Leia-me'!$B$8,"Última chance","Zumbi"))))</f>
        <v/>
      </c>
      <c r="W8503" s="25" t="n">
        <f aca="false">IF(O8503="Won",1,IF(O8503="Lost",0,""))</f>
        <v>1</v>
      </c>
      <c r="Y8503" s="25" t="str">
        <f aca="false">IF(E8503="","Sim","")</f>
        <v/>
      </c>
    </row>
    <row r="8504" customFormat="false" ht="15" hidden="false" customHeight="false" outlineLevel="0" collapsed="false">
      <c r="A8504" s="25" t="s">
        <v>8767</v>
      </c>
      <c r="B8504" s="25" t="s">
        <v>102</v>
      </c>
      <c r="C8504" s="25" t="s">
        <v>111</v>
      </c>
      <c r="D8504" s="25" t="s">
        <v>115</v>
      </c>
      <c r="E8504" s="25" t="s">
        <v>193</v>
      </c>
      <c r="F8504" s="25" t="s">
        <v>185</v>
      </c>
      <c r="G8504" s="26" t="n">
        <v>1100.04</v>
      </c>
      <c r="H8504" s="27" t="n">
        <v>2822</v>
      </c>
      <c r="I8504" s="25" t="s">
        <v>147</v>
      </c>
      <c r="K8504" s="25" t="n">
        <v>1996</v>
      </c>
      <c r="L8504" s="25" t="s">
        <v>1834</v>
      </c>
      <c r="M8504" s="25" t="s">
        <v>171</v>
      </c>
      <c r="N8504" s="28" t="n">
        <v>4821</v>
      </c>
      <c r="O8504" s="25" t="s">
        <v>56</v>
      </c>
      <c r="P8504" s="29" t="n">
        <v>42798</v>
      </c>
      <c r="Q8504" s="33"/>
      <c r="R8504" s="34"/>
      <c r="S8504" s="28" t="n">
        <f aca="false">IF(O8504="Won",R8504,IF(O8504="Lost",0,N8504))</f>
        <v>4821</v>
      </c>
      <c r="T8504" s="30" t="str">
        <f aca="false">IF(AND(P8504&lt;&gt;"",Q8504&lt;&gt;""),Q8504-P8504,"")</f>
        <v/>
      </c>
      <c r="U8504" s="30" t="n">
        <f aca="false">IF(AND(O8504="Engaging",P8504&lt;&gt;""),'Leia-me'!$B$5-P8504,"")</f>
        <v>302</v>
      </c>
      <c r="V8504" s="25" t="str">
        <f aca="false">IF(O8504&lt;&gt;"Engaging","",IF(U8504&lt;='Leia-me'!$B$6,"Saudável",IF(U8504&lt;='Leia-me'!$B$7,"Esfriando",IF(U8504&lt;='Leia-me'!$B$8,"Última chance","Zumbi"))))</f>
        <v>Zumbi</v>
      </c>
      <c r="W8504" s="25" t="str">
        <f aca="false">IF(O8504="Won",1,IF(O8504="Lost",0,""))</f>
        <v/>
      </c>
      <c r="X8504" s="25" t="s">
        <v>1835</v>
      </c>
      <c r="Y8504" s="25" t="str">
        <f aca="false">IF(E8504="","Sim","")</f>
        <v/>
      </c>
    </row>
    <row r="8505" customFormat="false" ht="15" hidden="false" customHeight="false" outlineLevel="0" collapsed="false">
      <c r="A8505" s="25" t="s">
        <v>8768</v>
      </c>
      <c r="B8505" s="25" t="s">
        <v>102</v>
      </c>
      <c r="C8505" s="25" t="s">
        <v>111</v>
      </c>
      <c r="D8505" s="25" t="s">
        <v>115</v>
      </c>
      <c r="G8505" s="31"/>
      <c r="H8505" s="32"/>
      <c r="L8505" s="25" t="s">
        <v>1834</v>
      </c>
      <c r="M8505" s="25" t="s">
        <v>171</v>
      </c>
      <c r="N8505" s="28" t="n">
        <v>4821</v>
      </c>
      <c r="O8505" s="25" t="s">
        <v>56</v>
      </c>
      <c r="P8505" s="29" t="n">
        <v>42798</v>
      </c>
      <c r="Q8505" s="33"/>
      <c r="R8505" s="34"/>
      <c r="S8505" s="28" t="n">
        <f aca="false">IF(O8505="Won",R8505,IF(O8505="Lost",0,N8505))</f>
        <v>4821</v>
      </c>
      <c r="T8505" s="30" t="str">
        <f aca="false">IF(AND(P8505&lt;&gt;"",Q8505&lt;&gt;""),Q8505-P8505,"")</f>
        <v/>
      </c>
      <c r="U8505" s="30" t="n">
        <f aca="false">IF(AND(O8505="Engaging",P8505&lt;&gt;""),'Leia-me'!$B$5-P8505,"")</f>
        <v>302</v>
      </c>
      <c r="V8505" s="25" t="str">
        <f aca="false">IF(O8505&lt;&gt;"Engaging","",IF(U8505&lt;='Leia-me'!$B$6,"Saudável",IF(U8505&lt;='Leia-me'!$B$7,"Esfriando",IF(U8505&lt;='Leia-me'!$B$8,"Última chance","Zumbi"))))</f>
        <v>Zumbi</v>
      </c>
      <c r="W8505" s="25" t="str">
        <f aca="false">IF(O8505="Won",1,IF(O8505="Lost",0,""))</f>
        <v/>
      </c>
      <c r="X8505" s="25" t="s">
        <v>1835</v>
      </c>
      <c r="Y8505" s="25" t="str">
        <f aca="false">IF(E8505="","Sim","")</f>
        <v>Sim</v>
      </c>
    </row>
    <row r="8506" customFormat="false" ht="15" hidden="false" customHeight="false" outlineLevel="0" collapsed="false">
      <c r="A8506" s="25" t="s">
        <v>8769</v>
      </c>
      <c r="B8506" s="25" t="s">
        <v>102</v>
      </c>
      <c r="C8506" s="25" t="s">
        <v>111</v>
      </c>
      <c r="D8506" s="25" t="s">
        <v>115</v>
      </c>
      <c r="E8506" s="25" t="s">
        <v>1789</v>
      </c>
      <c r="F8506" s="25" t="s">
        <v>211</v>
      </c>
      <c r="G8506" s="26" t="n">
        <v>497.11</v>
      </c>
      <c r="H8506" s="27" t="n">
        <v>1588</v>
      </c>
      <c r="I8506" s="25" t="s">
        <v>147</v>
      </c>
      <c r="K8506" s="25" t="n">
        <v>2009</v>
      </c>
      <c r="L8506" s="25" t="s">
        <v>1834</v>
      </c>
      <c r="M8506" s="25" t="s">
        <v>171</v>
      </c>
      <c r="N8506" s="28" t="n">
        <v>4821</v>
      </c>
      <c r="O8506" s="25" t="s">
        <v>54</v>
      </c>
      <c r="P8506" s="29" t="n">
        <v>42798</v>
      </c>
      <c r="Q8506" s="29" t="n">
        <v>42897</v>
      </c>
      <c r="R8506" s="28" t="n">
        <v>5876</v>
      </c>
      <c r="S8506" s="28" t="n">
        <f aca="false">IF(O8506="Won",R8506,IF(O8506="Lost",0,N8506))</f>
        <v>5876</v>
      </c>
      <c r="T8506" s="30" t="n">
        <f aca="false">IF(AND(P8506&lt;&gt;"",Q8506&lt;&gt;""),Q8506-P8506,"")</f>
        <v>99</v>
      </c>
      <c r="U8506" s="30" t="str">
        <f aca="false">IF(AND(O8506="Engaging",P8506&lt;&gt;""),'Leia-me'!$B$5-P8506,"")</f>
        <v/>
      </c>
      <c r="V8506" s="25" t="str">
        <f aca="false">IF(O8506&lt;&gt;"Engaging","",IF(U8506&lt;='Leia-me'!$B$6,"Saudável",IF(U8506&lt;='Leia-me'!$B$7,"Esfriando",IF(U8506&lt;='Leia-me'!$B$8,"Última chance","Zumbi"))))</f>
        <v/>
      </c>
      <c r="W8506" s="25" t="n">
        <f aca="false">IF(O8506="Won",1,IF(O8506="Lost",0,""))</f>
        <v>1</v>
      </c>
      <c r="X8506" s="25" t="s">
        <v>1835</v>
      </c>
      <c r="Y8506" s="25" t="str">
        <f aca="false">IF(E8506="","Sim","")</f>
        <v/>
      </c>
    </row>
    <row r="8507" customFormat="false" ht="15" hidden="false" customHeight="false" outlineLevel="0" collapsed="false">
      <c r="A8507" s="25" t="s">
        <v>8770</v>
      </c>
      <c r="B8507" s="25" t="s">
        <v>102</v>
      </c>
      <c r="C8507" s="25" t="s">
        <v>111</v>
      </c>
      <c r="D8507" s="25" t="s">
        <v>115</v>
      </c>
      <c r="E8507" s="25" t="s">
        <v>195</v>
      </c>
      <c r="F8507" s="25" t="s">
        <v>185</v>
      </c>
      <c r="G8507" s="26" t="n">
        <v>8170.38</v>
      </c>
      <c r="H8507" s="27" t="n">
        <v>16499</v>
      </c>
      <c r="I8507" s="25" t="s">
        <v>196</v>
      </c>
      <c r="K8507" s="25" t="n">
        <v>1997</v>
      </c>
      <c r="L8507" s="25" t="s">
        <v>170</v>
      </c>
      <c r="M8507" s="25" t="s">
        <v>171</v>
      </c>
      <c r="N8507" s="28" t="n">
        <v>1096</v>
      </c>
      <c r="O8507" s="25" t="s">
        <v>54</v>
      </c>
      <c r="P8507" s="29" t="n">
        <v>42800</v>
      </c>
      <c r="Q8507" s="29" t="n">
        <v>42886</v>
      </c>
      <c r="R8507" s="28" t="n">
        <v>1149</v>
      </c>
      <c r="S8507" s="28" t="n">
        <f aca="false">IF(O8507="Won",R8507,IF(O8507="Lost",0,N8507))</f>
        <v>1149</v>
      </c>
      <c r="T8507" s="30" t="n">
        <f aca="false">IF(AND(P8507&lt;&gt;"",Q8507&lt;&gt;""),Q8507-P8507,"")</f>
        <v>86</v>
      </c>
      <c r="U8507" s="30" t="str">
        <f aca="false">IF(AND(O8507="Engaging",P8507&lt;&gt;""),'Leia-me'!$B$5-P8507,"")</f>
        <v/>
      </c>
      <c r="V8507" s="25" t="str">
        <f aca="false">IF(O8507&lt;&gt;"Engaging","",IF(U8507&lt;='Leia-me'!$B$6,"Saudável",IF(U8507&lt;='Leia-me'!$B$7,"Esfriando",IF(U8507&lt;='Leia-me'!$B$8,"Última chance","Zumbi"))))</f>
        <v/>
      </c>
      <c r="W8507" s="25" t="n">
        <f aca="false">IF(O8507="Won",1,IF(O8507="Lost",0,""))</f>
        <v>1</v>
      </c>
      <c r="Y8507" s="25" t="str">
        <f aca="false">IF(E8507="","Sim","")</f>
        <v/>
      </c>
    </row>
    <row r="8508" customFormat="false" ht="15" hidden="false" customHeight="false" outlineLevel="0" collapsed="false">
      <c r="A8508" s="25" t="s">
        <v>8771</v>
      </c>
      <c r="B8508" s="25" t="s">
        <v>102</v>
      </c>
      <c r="C8508" s="25" t="s">
        <v>111</v>
      </c>
      <c r="D8508" s="25" t="s">
        <v>115</v>
      </c>
      <c r="G8508" s="31"/>
      <c r="H8508" s="32"/>
      <c r="L8508" s="25" t="s">
        <v>1834</v>
      </c>
      <c r="M8508" s="25" t="s">
        <v>171</v>
      </c>
      <c r="N8508" s="28" t="n">
        <v>4821</v>
      </c>
      <c r="O8508" s="25" t="s">
        <v>56</v>
      </c>
      <c r="P8508" s="29" t="n">
        <v>42801</v>
      </c>
      <c r="Q8508" s="33"/>
      <c r="R8508" s="34"/>
      <c r="S8508" s="28" t="n">
        <f aca="false">IF(O8508="Won",R8508,IF(O8508="Lost",0,N8508))</f>
        <v>4821</v>
      </c>
      <c r="T8508" s="30" t="str">
        <f aca="false">IF(AND(P8508&lt;&gt;"",Q8508&lt;&gt;""),Q8508-P8508,"")</f>
        <v/>
      </c>
      <c r="U8508" s="30" t="n">
        <f aca="false">IF(AND(O8508="Engaging",P8508&lt;&gt;""),'Leia-me'!$B$5-P8508,"")</f>
        <v>299</v>
      </c>
      <c r="V8508" s="25" t="str">
        <f aca="false">IF(O8508&lt;&gt;"Engaging","",IF(U8508&lt;='Leia-me'!$B$6,"Saudável",IF(U8508&lt;='Leia-me'!$B$7,"Esfriando",IF(U8508&lt;='Leia-me'!$B$8,"Última chance","Zumbi"))))</f>
        <v>Zumbi</v>
      </c>
      <c r="W8508" s="25" t="str">
        <f aca="false">IF(O8508="Won",1,IF(O8508="Lost",0,""))</f>
        <v/>
      </c>
      <c r="X8508" s="25" t="s">
        <v>1835</v>
      </c>
      <c r="Y8508" s="25" t="str">
        <f aca="false">IF(E8508="","Sim","")</f>
        <v>Sim</v>
      </c>
    </row>
    <row r="8509" customFormat="false" ht="15" hidden="false" customHeight="false" outlineLevel="0" collapsed="false">
      <c r="A8509" s="25" t="s">
        <v>8772</v>
      </c>
      <c r="B8509" s="25" t="s">
        <v>102</v>
      </c>
      <c r="C8509" s="25" t="s">
        <v>111</v>
      </c>
      <c r="D8509" s="25" t="s">
        <v>115</v>
      </c>
      <c r="E8509" s="25" t="s">
        <v>2739</v>
      </c>
      <c r="F8509" s="25" t="s">
        <v>159</v>
      </c>
      <c r="G8509" s="26" t="n">
        <v>2871.35</v>
      </c>
      <c r="H8509" s="27" t="n">
        <v>9561</v>
      </c>
      <c r="I8509" s="25" t="s">
        <v>147</v>
      </c>
      <c r="K8509" s="25" t="n">
        <v>1983</v>
      </c>
      <c r="L8509" s="25" t="s">
        <v>186</v>
      </c>
      <c r="M8509" s="25" t="s">
        <v>171</v>
      </c>
      <c r="N8509" s="28" t="n">
        <v>550</v>
      </c>
      <c r="O8509" s="25" t="s">
        <v>55</v>
      </c>
      <c r="P8509" s="29" t="n">
        <v>42802</v>
      </c>
      <c r="Q8509" s="29" t="n">
        <v>42891</v>
      </c>
      <c r="R8509" s="28" t="n">
        <v>0</v>
      </c>
      <c r="S8509" s="28" t="n">
        <f aca="false">IF(O8509="Won",R8509,IF(O8509="Lost",0,N8509))</f>
        <v>0</v>
      </c>
      <c r="T8509" s="30" t="n">
        <f aca="false">IF(AND(P8509&lt;&gt;"",Q8509&lt;&gt;""),Q8509-P8509,"")</f>
        <v>89</v>
      </c>
      <c r="U8509" s="30" t="str">
        <f aca="false">IF(AND(O8509="Engaging",P8509&lt;&gt;""),'Leia-me'!$B$5-P8509,"")</f>
        <v/>
      </c>
      <c r="V8509" s="25" t="str">
        <f aca="false">IF(O8509&lt;&gt;"Engaging","",IF(U8509&lt;='Leia-me'!$B$6,"Saudável",IF(U8509&lt;='Leia-me'!$B$7,"Esfriando",IF(U8509&lt;='Leia-me'!$B$8,"Última chance","Zumbi"))))</f>
        <v/>
      </c>
      <c r="W8509" s="25" t="n">
        <f aca="false">IF(O8509="Won",1,IF(O8509="Lost",0,""))</f>
        <v>0</v>
      </c>
      <c r="Y8509" s="25" t="str">
        <f aca="false">IF(E8509="","Sim","")</f>
        <v/>
      </c>
    </row>
    <row r="8510" customFormat="false" ht="15" hidden="false" customHeight="false" outlineLevel="0" collapsed="false">
      <c r="A8510" s="25" t="s">
        <v>8773</v>
      </c>
      <c r="B8510" s="25" t="s">
        <v>102</v>
      </c>
      <c r="C8510" s="25" t="s">
        <v>111</v>
      </c>
      <c r="D8510" s="25" t="s">
        <v>115</v>
      </c>
      <c r="E8510" s="25" t="s">
        <v>478</v>
      </c>
      <c r="F8510" s="25" t="s">
        <v>165</v>
      </c>
      <c r="G8510" s="26" t="n">
        <v>349.81</v>
      </c>
      <c r="H8510" s="27" t="n">
        <v>315</v>
      </c>
      <c r="I8510" s="25" t="s">
        <v>147</v>
      </c>
      <c r="K8510" s="25" t="n">
        <v>2002</v>
      </c>
      <c r="L8510" s="25" t="s">
        <v>170</v>
      </c>
      <c r="M8510" s="25" t="s">
        <v>171</v>
      </c>
      <c r="N8510" s="28" t="n">
        <v>1096</v>
      </c>
      <c r="O8510" s="25" t="s">
        <v>55</v>
      </c>
      <c r="P8510" s="29" t="n">
        <v>42802</v>
      </c>
      <c r="Q8510" s="29" t="n">
        <v>42882</v>
      </c>
      <c r="R8510" s="28" t="n">
        <v>0</v>
      </c>
      <c r="S8510" s="28" t="n">
        <f aca="false">IF(O8510="Won",R8510,IF(O8510="Lost",0,N8510))</f>
        <v>0</v>
      </c>
      <c r="T8510" s="30" t="n">
        <f aca="false">IF(AND(P8510&lt;&gt;"",Q8510&lt;&gt;""),Q8510-P8510,"")</f>
        <v>80</v>
      </c>
      <c r="U8510" s="30" t="str">
        <f aca="false">IF(AND(O8510="Engaging",P8510&lt;&gt;""),'Leia-me'!$B$5-P8510,"")</f>
        <v/>
      </c>
      <c r="V8510" s="25" t="str">
        <f aca="false">IF(O8510&lt;&gt;"Engaging","",IF(U8510&lt;='Leia-me'!$B$6,"Saudável",IF(U8510&lt;='Leia-me'!$B$7,"Esfriando",IF(U8510&lt;='Leia-me'!$B$8,"Última chance","Zumbi"))))</f>
        <v/>
      </c>
      <c r="W8510" s="25" t="n">
        <f aca="false">IF(O8510="Won",1,IF(O8510="Lost",0,""))</f>
        <v>0</v>
      </c>
      <c r="Y8510" s="25" t="str">
        <f aca="false">IF(E8510="","Sim","")</f>
        <v/>
      </c>
    </row>
    <row r="8511" customFormat="false" ht="15" hidden="false" customHeight="false" outlineLevel="0" collapsed="false">
      <c r="A8511" s="25" t="s">
        <v>8774</v>
      </c>
      <c r="B8511" s="25" t="s">
        <v>102</v>
      </c>
      <c r="C8511" s="25" t="s">
        <v>111</v>
      </c>
      <c r="D8511" s="25" t="s">
        <v>115</v>
      </c>
      <c r="E8511" s="25" t="s">
        <v>494</v>
      </c>
      <c r="F8511" s="25" t="s">
        <v>192</v>
      </c>
      <c r="G8511" s="26" t="n">
        <v>11698.03</v>
      </c>
      <c r="H8511" s="27" t="n">
        <v>34288</v>
      </c>
      <c r="I8511" s="25" t="s">
        <v>147</v>
      </c>
      <c r="K8511" s="25" t="n">
        <v>1982</v>
      </c>
      <c r="L8511" s="25" t="s">
        <v>178</v>
      </c>
      <c r="M8511" s="25" t="s">
        <v>171</v>
      </c>
      <c r="N8511" s="28" t="n">
        <v>5482</v>
      </c>
      <c r="O8511" s="25" t="s">
        <v>54</v>
      </c>
      <c r="P8511" s="29" t="n">
        <v>42803</v>
      </c>
      <c r="Q8511" s="29" t="n">
        <v>42873</v>
      </c>
      <c r="R8511" s="28" t="n">
        <v>5215</v>
      </c>
      <c r="S8511" s="28" t="n">
        <f aca="false">IF(O8511="Won",R8511,IF(O8511="Lost",0,N8511))</f>
        <v>5215</v>
      </c>
      <c r="T8511" s="30" t="n">
        <f aca="false">IF(AND(P8511&lt;&gt;"",Q8511&lt;&gt;""),Q8511-P8511,"")</f>
        <v>70</v>
      </c>
      <c r="U8511" s="30" t="str">
        <f aca="false">IF(AND(O8511="Engaging",P8511&lt;&gt;""),'Leia-me'!$B$5-P8511,"")</f>
        <v/>
      </c>
      <c r="V8511" s="25" t="str">
        <f aca="false">IF(O8511&lt;&gt;"Engaging","",IF(U8511&lt;='Leia-me'!$B$6,"Saudável",IF(U8511&lt;='Leia-me'!$B$7,"Esfriando",IF(U8511&lt;='Leia-me'!$B$8,"Última chance","Zumbi"))))</f>
        <v/>
      </c>
      <c r="W8511" s="25" t="n">
        <f aca="false">IF(O8511="Won",1,IF(O8511="Lost",0,""))</f>
        <v>1</v>
      </c>
      <c r="Y8511" s="25" t="str">
        <f aca="false">IF(E8511="","Sim","")</f>
        <v/>
      </c>
    </row>
    <row r="8512" customFormat="false" ht="15" hidden="false" customHeight="false" outlineLevel="0" collapsed="false">
      <c r="A8512" s="25" t="s">
        <v>8775</v>
      </c>
      <c r="B8512" s="25" t="s">
        <v>102</v>
      </c>
      <c r="C8512" s="25" t="s">
        <v>111</v>
      </c>
      <c r="D8512" s="25" t="s">
        <v>115</v>
      </c>
      <c r="E8512" s="25" t="s">
        <v>2754</v>
      </c>
      <c r="F8512" s="25" t="s">
        <v>267</v>
      </c>
      <c r="G8512" s="26" t="n">
        <v>1012.72</v>
      </c>
      <c r="H8512" s="27" t="n">
        <v>3492</v>
      </c>
      <c r="I8512" s="25" t="s">
        <v>2755</v>
      </c>
      <c r="K8512" s="25" t="n">
        <v>1991</v>
      </c>
      <c r="L8512" s="25" t="s">
        <v>148</v>
      </c>
      <c r="M8512" s="25" t="s">
        <v>149</v>
      </c>
      <c r="N8512" s="28" t="n">
        <v>55</v>
      </c>
      <c r="O8512" s="25" t="s">
        <v>55</v>
      </c>
      <c r="P8512" s="29" t="n">
        <v>42804</v>
      </c>
      <c r="Q8512" s="29" t="n">
        <v>42860</v>
      </c>
      <c r="R8512" s="28" t="n">
        <v>0</v>
      </c>
      <c r="S8512" s="28" t="n">
        <f aca="false">IF(O8512="Won",R8512,IF(O8512="Lost",0,N8512))</f>
        <v>0</v>
      </c>
      <c r="T8512" s="30" t="n">
        <f aca="false">IF(AND(P8512&lt;&gt;"",Q8512&lt;&gt;""),Q8512-P8512,"")</f>
        <v>56</v>
      </c>
      <c r="U8512" s="30" t="str">
        <f aca="false">IF(AND(O8512="Engaging",P8512&lt;&gt;""),'Leia-me'!$B$5-P8512,"")</f>
        <v/>
      </c>
      <c r="V8512" s="25" t="str">
        <f aca="false">IF(O8512&lt;&gt;"Engaging","",IF(U8512&lt;='Leia-me'!$B$6,"Saudável",IF(U8512&lt;='Leia-me'!$B$7,"Esfriando",IF(U8512&lt;='Leia-me'!$B$8,"Última chance","Zumbi"))))</f>
        <v/>
      </c>
      <c r="W8512" s="25" t="n">
        <f aca="false">IF(O8512="Won",1,IF(O8512="Lost",0,""))</f>
        <v>0</v>
      </c>
      <c r="Y8512" s="25" t="str">
        <f aca="false">IF(E8512="","Sim","")</f>
        <v/>
      </c>
    </row>
    <row r="8513" customFormat="false" ht="15" hidden="false" customHeight="false" outlineLevel="0" collapsed="false">
      <c r="A8513" s="25" t="s">
        <v>8776</v>
      </c>
      <c r="B8513" s="25" t="s">
        <v>102</v>
      </c>
      <c r="C8513" s="25" t="s">
        <v>111</v>
      </c>
      <c r="D8513" s="25" t="s">
        <v>115</v>
      </c>
      <c r="G8513" s="31"/>
      <c r="H8513" s="32"/>
      <c r="L8513" s="25" t="s">
        <v>148</v>
      </c>
      <c r="M8513" s="25" t="s">
        <v>149</v>
      </c>
      <c r="N8513" s="28" t="n">
        <v>55</v>
      </c>
      <c r="O8513" s="25" t="s">
        <v>56</v>
      </c>
      <c r="P8513" s="29" t="n">
        <v>42805</v>
      </c>
      <c r="Q8513" s="33"/>
      <c r="R8513" s="34"/>
      <c r="S8513" s="28" t="n">
        <f aca="false">IF(O8513="Won",R8513,IF(O8513="Lost",0,N8513))</f>
        <v>55</v>
      </c>
      <c r="T8513" s="30" t="str">
        <f aca="false">IF(AND(P8513&lt;&gt;"",Q8513&lt;&gt;""),Q8513-P8513,"")</f>
        <v/>
      </c>
      <c r="U8513" s="30" t="n">
        <f aca="false">IF(AND(O8513="Engaging",P8513&lt;&gt;""),'Leia-me'!$B$5-P8513,"")</f>
        <v>295</v>
      </c>
      <c r="V8513" s="25" t="str">
        <f aca="false">IF(O8513&lt;&gt;"Engaging","",IF(U8513&lt;='Leia-me'!$B$6,"Saudável",IF(U8513&lt;='Leia-me'!$B$7,"Esfriando",IF(U8513&lt;='Leia-me'!$B$8,"Última chance","Zumbi"))))</f>
        <v>Zumbi</v>
      </c>
      <c r="W8513" s="25" t="str">
        <f aca="false">IF(O8513="Won",1,IF(O8513="Lost",0,""))</f>
        <v/>
      </c>
      <c r="Y8513" s="25" t="str">
        <f aca="false">IF(E8513="","Sim","")</f>
        <v>Sim</v>
      </c>
    </row>
    <row r="8514" customFormat="false" ht="15" hidden="false" customHeight="false" outlineLevel="0" collapsed="false">
      <c r="A8514" s="25" t="s">
        <v>8777</v>
      </c>
      <c r="B8514" s="25" t="s">
        <v>102</v>
      </c>
      <c r="C8514" s="25" t="s">
        <v>111</v>
      </c>
      <c r="D8514" s="25" t="s">
        <v>115</v>
      </c>
      <c r="E8514" s="25" t="s">
        <v>444</v>
      </c>
      <c r="F8514" s="25" t="s">
        <v>192</v>
      </c>
      <c r="G8514" s="26" t="n">
        <v>6354.87</v>
      </c>
      <c r="H8514" s="27" t="n">
        <v>16780</v>
      </c>
      <c r="I8514" s="25" t="s">
        <v>147</v>
      </c>
      <c r="J8514" s="25" t="s">
        <v>445</v>
      </c>
      <c r="K8514" s="25" t="n">
        <v>1996</v>
      </c>
      <c r="L8514" s="25" t="s">
        <v>186</v>
      </c>
      <c r="M8514" s="25" t="s">
        <v>171</v>
      </c>
      <c r="N8514" s="28" t="n">
        <v>550</v>
      </c>
      <c r="O8514" s="25" t="s">
        <v>54</v>
      </c>
      <c r="P8514" s="29" t="n">
        <v>42806</v>
      </c>
      <c r="Q8514" s="29" t="n">
        <v>42811</v>
      </c>
      <c r="R8514" s="28" t="n">
        <v>665</v>
      </c>
      <c r="S8514" s="28" t="n">
        <f aca="false">IF(O8514="Won",R8514,IF(O8514="Lost",0,N8514))</f>
        <v>665</v>
      </c>
      <c r="T8514" s="30" t="n">
        <f aca="false">IF(AND(P8514&lt;&gt;"",Q8514&lt;&gt;""),Q8514-P8514,"")</f>
        <v>5</v>
      </c>
      <c r="U8514" s="30" t="str">
        <f aca="false">IF(AND(O8514="Engaging",P8514&lt;&gt;""),'Leia-me'!$B$5-P8514,"")</f>
        <v/>
      </c>
      <c r="V8514" s="25" t="str">
        <f aca="false">IF(O8514&lt;&gt;"Engaging","",IF(U8514&lt;='Leia-me'!$B$6,"Saudável",IF(U8514&lt;='Leia-me'!$B$7,"Esfriando",IF(U8514&lt;='Leia-me'!$B$8,"Última chance","Zumbi"))))</f>
        <v/>
      </c>
      <c r="W8514" s="25" t="n">
        <f aca="false">IF(O8514="Won",1,IF(O8514="Lost",0,""))</f>
        <v>1</v>
      </c>
      <c r="Y8514" s="25" t="str">
        <f aca="false">IF(E8514="","Sim","")</f>
        <v/>
      </c>
    </row>
    <row r="8515" customFormat="false" ht="15" hidden="false" customHeight="false" outlineLevel="0" collapsed="false">
      <c r="A8515" s="25" t="s">
        <v>8778</v>
      </c>
      <c r="B8515" s="25" t="s">
        <v>102</v>
      </c>
      <c r="C8515" s="25" t="s">
        <v>111</v>
      </c>
      <c r="D8515" s="25" t="s">
        <v>115</v>
      </c>
      <c r="E8515" s="25" t="s">
        <v>449</v>
      </c>
      <c r="F8515" s="25" t="s">
        <v>192</v>
      </c>
      <c r="G8515" s="26" t="n">
        <v>98.79</v>
      </c>
      <c r="H8515" s="27" t="n">
        <v>96</v>
      </c>
      <c r="I8515" s="25" t="s">
        <v>147</v>
      </c>
      <c r="J8515" s="25" t="s">
        <v>445</v>
      </c>
      <c r="K8515" s="25" t="n">
        <v>2013</v>
      </c>
      <c r="L8515" s="25" t="s">
        <v>1834</v>
      </c>
      <c r="M8515" s="25" t="s">
        <v>171</v>
      </c>
      <c r="N8515" s="28" t="n">
        <v>4821</v>
      </c>
      <c r="O8515" s="25" t="s">
        <v>54</v>
      </c>
      <c r="P8515" s="29" t="n">
        <v>42807</v>
      </c>
      <c r="Q8515" s="29" t="n">
        <v>42913</v>
      </c>
      <c r="R8515" s="28" t="n">
        <v>5113</v>
      </c>
      <c r="S8515" s="28" t="n">
        <f aca="false">IF(O8515="Won",R8515,IF(O8515="Lost",0,N8515))</f>
        <v>5113</v>
      </c>
      <c r="T8515" s="30" t="n">
        <f aca="false">IF(AND(P8515&lt;&gt;"",Q8515&lt;&gt;""),Q8515-P8515,"")</f>
        <v>106</v>
      </c>
      <c r="U8515" s="30" t="str">
        <f aca="false">IF(AND(O8515="Engaging",P8515&lt;&gt;""),'Leia-me'!$B$5-P8515,"")</f>
        <v/>
      </c>
      <c r="V8515" s="25" t="str">
        <f aca="false">IF(O8515&lt;&gt;"Engaging","",IF(U8515&lt;='Leia-me'!$B$6,"Saudável",IF(U8515&lt;='Leia-me'!$B$7,"Esfriando",IF(U8515&lt;='Leia-me'!$B$8,"Última chance","Zumbi"))))</f>
        <v/>
      </c>
      <c r="W8515" s="25" t="n">
        <f aca="false">IF(O8515="Won",1,IF(O8515="Lost",0,""))</f>
        <v>1</v>
      </c>
      <c r="X8515" s="25" t="s">
        <v>1835</v>
      </c>
      <c r="Y8515" s="25" t="str">
        <f aca="false">IF(E8515="","Sim","")</f>
        <v/>
      </c>
    </row>
    <row r="8516" customFormat="false" ht="15" hidden="false" customHeight="false" outlineLevel="0" collapsed="false">
      <c r="A8516" s="25" t="s">
        <v>8779</v>
      </c>
      <c r="B8516" s="25" t="s">
        <v>102</v>
      </c>
      <c r="C8516" s="25" t="s">
        <v>111</v>
      </c>
      <c r="D8516" s="25" t="s">
        <v>115</v>
      </c>
      <c r="E8516" s="25" t="s">
        <v>860</v>
      </c>
      <c r="F8516" s="25" t="s">
        <v>168</v>
      </c>
      <c r="G8516" s="26" t="n">
        <v>894.37</v>
      </c>
      <c r="H8516" s="27" t="n">
        <v>1593</v>
      </c>
      <c r="I8516" s="25" t="s">
        <v>861</v>
      </c>
      <c r="K8516" s="25" t="n">
        <v>2008</v>
      </c>
      <c r="L8516" s="25" t="s">
        <v>1834</v>
      </c>
      <c r="M8516" s="25" t="s">
        <v>171</v>
      </c>
      <c r="N8516" s="28" t="n">
        <v>4821</v>
      </c>
      <c r="O8516" s="25" t="s">
        <v>54</v>
      </c>
      <c r="P8516" s="29" t="n">
        <v>42807</v>
      </c>
      <c r="Q8516" s="29" t="n">
        <v>42877</v>
      </c>
      <c r="R8516" s="28" t="n">
        <v>4595</v>
      </c>
      <c r="S8516" s="28" t="n">
        <f aca="false">IF(O8516="Won",R8516,IF(O8516="Lost",0,N8516))</f>
        <v>4595</v>
      </c>
      <c r="T8516" s="30" t="n">
        <f aca="false">IF(AND(P8516&lt;&gt;"",Q8516&lt;&gt;""),Q8516-P8516,"")</f>
        <v>70</v>
      </c>
      <c r="U8516" s="30" t="str">
        <f aca="false">IF(AND(O8516="Engaging",P8516&lt;&gt;""),'Leia-me'!$B$5-P8516,"")</f>
        <v/>
      </c>
      <c r="V8516" s="25" t="str">
        <f aca="false">IF(O8516&lt;&gt;"Engaging","",IF(U8516&lt;='Leia-me'!$B$6,"Saudável",IF(U8516&lt;='Leia-me'!$B$7,"Esfriando",IF(U8516&lt;='Leia-me'!$B$8,"Última chance","Zumbi"))))</f>
        <v/>
      </c>
      <c r="W8516" s="25" t="n">
        <f aca="false">IF(O8516="Won",1,IF(O8516="Lost",0,""))</f>
        <v>1</v>
      </c>
      <c r="X8516" s="25" t="s">
        <v>1835</v>
      </c>
      <c r="Y8516" s="25" t="str">
        <f aca="false">IF(E8516="","Sim","")</f>
        <v/>
      </c>
    </row>
    <row r="8517" customFormat="false" ht="15" hidden="false" customHeight="false" outlineLevel="0" collapsed="false">
      <c r="A8517" s="25" t="s">
        <v>8780</v>
      </c>
      <c r="B8517" s="25" t="s">
        <v>102</v>
      </c>
      <c r="C8517" s="25" t="s">
        <v>111</v>
      </c>
      <c r="D8517" s="25" t="s">
        <v>115</v>
      </c>
      <c r="E8517" s="25" t="s">
        <v>2484</v>
      </c>
      <c r="F8517" s="25" t="s">
        <v>155</v>
      </c>
      <c r="G8517" s="26" t="n">
        <v>1825.82</v>
      </c>
      <c r="H8517" s="27" t="n">
        <v>5595</v>
      </c>
      <c r="I8517" s="25" t="s">
        <v>147</v>
      </c>
      <c r="J8517" s="25" t="s">
        <v>156</v>
      </c>
      <c r="K8517" s="25" t="n">
        <v>1995</v>
      </c>
      <c r="L8517" s="25" t="s">
        <v>1834</v>
      </c>
      <c r="M8517" s="25" t="s">
        <v>171</v>
      </c>
      <c r="N8517" s="28" t="n">
        <v>4821</v>
      </c>
      <c r="O8517" s="25" t="s">
        <v>54</v>
      </c>
      <c r="P8517" s="29" t="n">
        <v>42808</v>
      </c>
      <c r="Q8517" s="29" t="n">
        <v>42877</v>
      </c>
      <c r="R8517" s="28" t="n">
        <v>5172</v>
      </c>
      <c r="S8517" s="28" t="n">
        <f aca="false">IF(O8517="Won",R8517,IF(O8517="Lost",0,N8517))</f>
        <v>5172</v>
      </c>
      <c r="T8517" s="30" t="n">
        <f aca="false">IF(AND(P8517&lt;&gt;"",Q8517&lt;&gt;""),Q8517-P8517,"")</f>
        <v>69</v>
      </c>
      <c r="U8517" s="30" t="str">
        <f aca="false">IF(AND(O8517="Engaging",P8517&lt;&gt;""),'Leia-me'!$B$5-P8517,"")</f>
        <v/>
      </c>
      <c r="V8517" s="25" t="str">
        <f aca="false">IF(O8517&lt;&gt;"Engaging","",IF(U8517&lt;='Leia-me'!$B$6,"Saudável",IF(U8517&lt;='Leia-me'!$B$7,"Esfriando",IF(U8517&lt;='Leia-me'!$B$8,"Última chance","Zumbi"))))</f>
        <v/>
      </c>
      <c r="W8517" s="25" t="n">
        <f aca="false">IF(O8517="Won",1,IF(O8517="Lost",0,""))</f>
        <v>1</v>
      </c>
      <c r="X8517" s="25" t="s">
        <v>1835</v>
      </c>
      <c r="Y8517" s="25" t="str">
        <f aca="false">IF(E8517="","Sim","")</f>
        <v/>
      </c>
    </row>
    <row r="8518" customFormat="false" ht="15" hidden="false" customHeight="false" outlineLevel="0" collapsed="false">
      <c r="A8518" s="25" t="s">
        <v>8781</v>
      </c>
      <c r="B8518" s="25" t="s">
        <v>102</v>
      </c>
      <c r="C8518" s="25" t="s">
        <v>111</v>
      </c>
      <c r="D8518" s="25" t="s">
        <v>115</v>
      </c>
      <c r="E8518" s="25" t="s">
        <v>3075</v>
      </c>
      <c r="F8518" s="25" t="s">
        <v>165</v>
      </c>
      <c r="G8518" s="26" t="n">
        <v>4269.9</v>
      </c>
      <c r="H8518" s="27" t="n">
        <v>6472</v>
      </c>
      <c r="I8518" s="25" t="s">
        <v>147</v>
      </c>
      <c r="J8518" s="25" t="s">
        <v>1347</v>
      </c>
      <c r="K8518" s="25" t="n">
        <v>1993</v>
      </c>
      <c r="L8518" s="25" t="s">
        <v>186</v>
      </c>
      <c r="M8518" s="25" t="s">
        <v>171</v>
      </c>
      <c r="N8518" s="28" t="n">
        <v>550</v>
      </c>
      <c r="O8518" s="25" t="s">
        <v>54</v>
      </c>
      <c r="P8518" s="29" t="n">
        <v>42810</v>
      </c>
      <c r="Q8518" s="29" t="n">
        <v>42893</v>
      </c>
      <c r="R8518" s="28" t="n">
        <v>605</v>
      </c>
      <c r="S8518" s="28" t="n">
        <f aca="false">IF(O8518="Won",R8518,IF(O8518="Lost",0,N8518))</f>
        <v>605</v>
      </c>
      <c r="T8518" s="30" t="n">
        <f aca="false">IF(AND(P8518&lt;&gt;"",Q8518&lt;&gt;""),Q8518-P8518,"")</f>
        <v>83</v>
      </c>
      <c r="U8518" s="30" t="str">
        <f aca="false">IF(AND(O8518="Engaging",P8518&lt;&gt;""),'Leia-me'!$B$5-P8518,"")</f>
        <v/>
      </c>
      <c r="V8518" s="25" t="str">
        <f aca="false">IF(O8518&lt;&gt;"Engaging","",IF(U8518&lt;='Leia-me'!$B$6,"Saudável",IF(U8518&lt;='Leia-me'!$B$7,"Esfriando",IF(U8518&lt;='Leia-me'!$B$8,"Última chance","Zumbi"))))</f>
        <v/>
      </c>
      <c r="W8518" s="25" t="n">
        <f aca="false">IF(O8518="Won",1,IF(O8518="Lost",0,""))</f>
        <v>1</v>
      </c>
      <c r="Y8518" s="25" t="str">
        <f aca="false">IF(E8518="","Sim","")</f>
        <v/>
      </c>
    </row>
    <row r="8519" customFormat="false" ht="15" hidden="false" customHeight="false" outlineLevel="0" collapsed="false">
      <c r="A8519" s="25" t="s">
        <v>8782</v>
      </c>
      <c r="B8519" s="25" t="s">
        <v>102</v>
      </c>
      <c r="C8519" s="25" t="s">
        <v>111</v>
      </c>
      <c r="D8519" s="25" t="s">
        <v>115</v>
      </c>
      <c r="E8519" s="25" t="s">
        <v>2754</v>
      </c>
      <c r="F8519" s="25" t="s">
        <v>267</v>
      </c>
      <c r="G8519" s="26" t="n">
        <v>1012.72</v>
      </c>
      <c r="H8519" s="27" t="n">
        <v>3492</v>
      </c>
      <c r="I8519" s="25" t="s">
        <v>2755</v>
      </c>
      <c r="K8519" s="25" t="n">
        <v>1991</v>
      </c>
      <c r="L8519" s="25" t="s">
        <v>170</v>
      </c>
      <c r="M8519" s="25" t="s">
        <v>171</v>
      </c>
      <c r="N8519" s="28" t="n">
        <v>1096</v>
      </c>
      <c r="O8519" s="25" t="s">
        <v>54</v>
      </c>
      <c r="P8519" s="29" t="n">
        <v>42811</v>
      </c>
      <c r="Q8519" s="29" t="n">
        <v>42888</v>
      </c>
      <c r="R8519" s="28" t="n">
        <v>999</v>
      </c>
      <c r="S8519" s="28" t="n">
        <f aca="false">IF(O8519="Won",R8519,IF(O8519="Lost",0,N8519))</f>
        <v>999</v>
      </c>
      <c r="T8519" s="30" t="n">
        <f aca="false">IF(AND(P8519&lt;&gt;"",Q8519&lt;&gt;""),Q8519-P8519,"")</f>
        <v>77</v>
      </c>
      <c r="U8519" s="30" t="str">
        <f aca="false">IF(AND(O8519="Engaging",P8519&lt;&gt;""),'Leia-me'!$B$5-P8519,"")</f>
        <v/>
      </c>
      <c r="V8519" s="25" t="str">
        <f aca="false">IF(O8519&lt;&gt;"Engaging","",IF(U8519&lt;='Leia-me'!$B$6,"Saudável",IF(U8519&lt;='Leia-me'!$B$7,"Esfriando",IF(U8519&lt;='Leia-me'!$B$8,"Última chance","Zumbi"))))</f>
        <v/>
      </c>
      <c r="W8519" s="25" t="n">
        <f aca="false">IF(O8519="Won",1,IF(O8519="Lost",0,""))</f>
        <v>1</v>
      </c>
      <c r="Y8519" s="25" t="str">
        <f aca="false">IF(E8519="","Sim","")</f>
        <v/>
      </c>
    </row>
    <row r="8520" customFormat="false" ht="15" hidden="false" customHeight="false" outlineLevel="0" collapsed="false">
      <c r="A8520" s="25" t="s">
        <v>8783</v>
      </c>
      <c r="B8520" s="25" t="s">
        <v>102</v>
      </c>
      <c r="C8520" s="25" t="s">
        <v>111</v>
      </c>
      <c r="D8520" s="25" t="s">
        <v>115</v>
      </c>
      <c r="E8520" s="25" t="s">
        <v>433</v>
      </c>
      <c r="F8520" s="25" t="s">
        <v>211</v>
      </c>
      <c r="G8520" s="26" t="n">
        <v>2214.94</v>
      </c>
      <c r="H8520" s="27" t="n">
        <v>5374</v>
      </c>
      <c r="I8520" s="25" t="s">
        <v>147</v>
      </c>
      <c r="K8520" s="25" t="n">
        <v>1996</v>
      </c>
      <c r="L8520" s="25" t="s">
        <v>148</v>
      </c>
      <c r="M8520" s="25" t="s">
        <v>149</v>
      </c>
      <c r="N8520" s="28" t="n">
        <v>55</v>
      </c>
      <c r="O8520" s="25" t="s">
        <v>54</v>
      </c>
      <c r="P8520" s="29" t="n">
        <v>42811</v>
      </c>
      <c r="Q8520" s="29" t="n">
        <v>42891</v>
      </c>
      <c r="R8520" s="28" t="n">
        <v>52</v>
      </c>
      <c r="S8520" s="28" t="n">
        <f aca="false">IF(O8520="Won",R8520,IF(O8520="Lost",0,N8520))</f>
        <v>52</v>
      </c>
      <c r="T8520" s="30" t="n">
        <f aca="false">IF(AND(P8520&lt;&gt;"",Q8520&lt;&gt;""),Q8520-P8520,"")</f>
        <v>80</v>
      </c>
      <c r="U8520" s="30" t="str">
        <f aca="false">IF(AND(O8520="Engaging",P8520&lt;&gt;""),'Leia-me'!$B$5-P8520,"")</f>
        <v/>
      </c>
      <c r="V8520" s="25" t="str">
        <f aca="false">IF(O8520&lt;&gt;"Engaging","",IF(U8520&lt;='Leia-me'!$B$6,"Saudável",IF(U8520&lt;='Leia-me'!$B$7,"Esfriando",IF(U8520&lt;='Leia-me'!$B$8,"Última chance","Zumbi"))))</f>
        <v/>
      </c>
      <c r="W8520" s="25" t="n">
        <f aca="false">IF(O8520="Won",1,IF(O8520="Lost",0,""))</f>
        <v>1</v>
      </c>
      <c r="Y8520" s="25" t="str">
        <f aca="false">IF(E8520="","Sim","")</f>
        <v/>
      </c>
    </row>
    <row r="8521" customFormat="false" ht="15" hidden="false" customHeight="false" outlineLevel="0" collapsed="false">
      <c r="A8521" s="25" t="s">
        <v>8784</v>
      </c>
      <c r="B8521" s="25" t="s">
        <v>102</v>
      </c>
      <c r="C8521" s="25" t="s">
        <v>111</v>
      </c>
      <c r="D8521" s="25" t="s">
        <v>115</v>
      </c>
      <c r="E8521" s="25" t="s">
        <v>2863</v>
      </c>
      <c r="F8521" s="25" t="s">
        <v>211</v>
      </c>
      <c r="G8521" s="26" t="n">
        <v>2437.85</v>
      </c>
      <c r="H8521" s="27" t="n">
        <v>4874</v>
      </c>
      <c r="I8521" s="25" t="s">
        <v>147</v>
      </c>
      <c r="K8521" s="25" t="n">
        <v>2001</v>
      </c>
      <c r="L8521" s="25" t="s">
        <v>178</v>
      </c>
      <c r="M8521" s="25" t="s">
        <v>171</v>
      </c>
      <c r="N8521" s="28" t="n">
        <v>5482</v>
      </c>
      <c r="O8521" s="25" t="s">
        <v>54</v>
      </c>
      <c r="P8521" s="29" t="n">
        <v>42812</v>
      </c>
      <c r="Q8521" s="29" t="n">
        <v>42868</v>
      </c>
      <c r="R8521" s="28" t="n">
        <v>6262</v>
      </c>
      <c r="S8521" s="28" t="n">
        <f aca="false">IF(O8521="Won",R8521,IF(O8521="Lost",0,N8521))</f>
        <v>6262</v>
      </c>
      <c r="T8521" s="30" t="n">
        <f aca="false">IF(AND(P8521&lt;&gt;"",Q8521&lt;&gt;""),Q8521-P8521,"")</f>
        <v>56</v>
      </c>
      <c r="U8521" s="30" t="str">
        <f aca="false">IF(AND(O8521="Engaging",P8521&lt;&gt;""),'Leia-me'!$B$5-P8521,"")</f>
        <v/>
      </c>
      <c r="V8521" s="25" t="str">
        <f aca="false">IF(O8521&lt;&gt;"Engaging","",IF(U8521&lt;='Leia-me'!$B$6,"Saudável",IF(U8521&lt;='Leia-me'!$B$7,"Esfriando",IF(U8521&lt;='Leia-me'!$B$8,"Última chance","Zumbi"))))</f>
        <v/>
      </c>
      <c r="W8521" s="25" t="n">
        <f aca="false">IF(O8521="Won",1,IF(O8521="Lost",0,""))</f>
        <v>1</v>
      </c>
      <c r="Y8521" s="25" t="str">
        <f aca="false">IF(E8521="","Sim","")</f>
        <v/>
      </c>
    </row>
    <row r="8522" customFormat="false" ht="15" hidden="false" customHeight="false" outlineLevel="0" collapsed="false">
      <c r="A8522" s="25" t="s">
        <v>8785</v>
      </c>
      <c r="B8522" s="25" t="s">
        <v>102</v>
      </c>
      <c r="C8522" s="25" t="s">
        <v>111</v>
      </c>
      <c r="D8522" s="25" t="s">
        <v>115</v>
      </c>
      <c r="G8522" s="31"/>
      <c r="H8522" s="32"/>
      <c r="L8522" s="25" t="s">
        <v>1834</v>
      </c>
      <c r="M8522" s="25" t="s">
        <v>171</v>
      </c>
      <c r="N8522" s="28" t="n">
        <v>4821</v>
      </c>
      <c r="O8522" s="25" t="s">
        <v>56</v>
      </c>
      <c r="P8522" s="29" t="n">
        <v>42813</v>
      </c>
      <c r="Q8522" s="33"/>
      <c r="R8522" s="34"/>
      <c r="S8522" s="28" t="n">
        <f aca="false">IF(O8522="Won",R8522,IF(O8522="Lost",0,N8522))</f>
        <v>4821</v>
      </c>
      <c r="T8522" s="30" t="str">
        <f aca="false">IF(AND(P8522&lt;&gt;"",Q8522&lt;&gt;""),Q8522-P8522,"")</f>
        <v/>
      </c>
      <c r="U8522" s="30" t="n">
        <f aca="false">IF(AND(O8522="Engaging",P8522&lt;&gt;""),'Leia-me'!$B$5-P8522,"")</f>
        <v>287</v>
      </c>
      <c r="V8522" s="25" t="str">
        <f aca="false">IF(O8522&lt;&gt;"Engaging","",IF(U8522&lt;='Leia-me'!$B$6,"Saudável",IF(U8522&lt;='Leia-me'!$B$7,"Esfriando",IF(U8522&lt;='Leia-me'!$B$8,"Última chance","Zumbi"))))</f>
        <v>Zumbi</v>
      </c>
      <c r="W8522" s="25" t="str">
        <f aca="false">IF(O8522="Won",1,IF(O8522="Lost",0,""))</f>
        <v/>
      </c>
      <c r="X8522" s="25" t="s">
        <v>1835</v>
      </c>
      <c r="Y8522" s="25" t="str">
        <f aca="false">IF(E8522="","Sim","")</f>
        <v>Sim</v>
      </c>
    </row>
    <row r="8523" customFormat="false" ht="15" hidden="false" customHeight="false" outlineLevel="0" collapsed="false">
      <c r="A8523" s="25" t="s">
        <v>8786</v>
      </c>
      <c r="B8523" s="25" t="s">
        <v>102</v>
      </c>
      <c r="C8523" s="25" t="s">
        <v>111</v>
      </c>
      <c r="D8523" s="25" t="s">
        <v>115</v>
      </c>
      <c r="E8523" s="25" t="s">
        <v>633</v>
      </c>
      <c r="F8523" s="25" t="s">
        <v>211</v>
      </c>
      <c r="G8523" s="26" t="n">
        <v>1388.67</v>
      </c>
      <c r="H8523" s="27" t="n">
        <v>3583</v>
      </c>
      <c r="I8523" s="25" t="s">
        <v>147</v>
      </c>
      <c r="K8523" s="25" t="n">
        <v>1989</v>
      </c>
      <c r="L8523" s="25" t="s">
        <v>1834</v>
      </c>
      <c r="M8523" s="25" t="s">
        <v>171</v>
      </c>
      <c r="N8523" s="28" t="n">
        <v>4821</v>
      </c>
      <c r="O8523" s="25" t="s">
        <v>54</v>
      </c>
      <c r="P8523" s="29" t="n">
        <v>42814</v>
      </c>
      <c r="Q8523" s="29" t="n">
        <v>42877</v>
      </c>
      <c r="R8523" s="28" t="n">
        <v>5443</v>
      </c>
      <c r="S8523" s="28" t="n">
        <f aca="false">IF(O8523="Won",R8523,IF(O8523="Lost",0,N8523))</f>
        <v>5443</v>
      </c>
      <c r="T8523" s="30" t="n">
        <f aca="false">IF(AND(P8523&lt;&gt;"",Q8523&lt;&gt;""),Q8523-P8523,"")</f>
        <v>63</v>
      </c>
      <c r="U8523" s="30" t="str">
        <f aca="false">IF(AND(O8523="Engaging",P8523&lt;&gt;""),'Leia-me'!$B$5-P8523,"")</f>
        <v/>
      </c>
      <c r="V8523" s="25" t="str">
        <f aca="false">IF(O8523&lt;&gt;"Engaging","",IF(U8523&lt;='Leia-me'!$B$6,"Saudável",IF(U8523&lt;='Leia-me'!$B$7,"Esfriando",IF(U8523&lt;='Leia-me'!$B$8,"Última chance","Zumbi"))))</f>
        <v/>
      </c>
      <c r="W8523" s="25" t="n">
        <f aca="false">IF(O8523="Won",1,IF(O8523="Lost",0,""))</f>
        <v>1</v>
      </c>
      <c r="X8523" s="25" t="s">
        <v>1835</v>
      </c>
      <c r="Y8523" s="25" t="str">
        <f aca="false">IF(E8523="","Sim","")</f>
        <v/>
      </c>
    </row>
    <row r="8524" customFormat="false" ht="15" hidden="false" customHeight="false" outlineLevel="0" collapsed="false">
      <c r="A8524" s="25" t="s">
        <v>8787</v>
      </c>
      <c r="B8524" s="25" t="s">
        <v>102</v>
      </c>
      <c r="C8524" s="25" t="s">
        <v>111</v>
      </c>
      <c r="D8524" s="25" t="s">
        <v>115</v>
      </c>
      <c r="G8524" s="31"/>
      <c r="H8524" s="32"/>
      <c r="L8524" s="25" t="s">
        <v>186</v>
      </c>
      <c r="M8524" s="25" t="s">
        <v>171</v>
      </c>
      <c r="N8524" s="28" t="n">
        <v>550</v>
      </c>
      <c r="O8524" s="25" t="s">
        <v>56</v>
      </c>
      <c r="P8524" s="29" t="n">
        <v>42816</v>
      </c>
      <c r="Q8524" s="33"/>
      <c r="R8524" s="34"/>
      <c r="S8524" s="28" t="n">
        <f aca="false">IF(O8524="Won",R8524,IF(O8524="Lost",0,N8524))</f>
        <v>550</v>
      </c>
      <c r="T8524" s="30" t="str">
        <f aca="false">IF(AND(P8524&lt;&gt;"",Q8524&lt;&gt;""),Q8524-P8524,"")</f>
        <v/>
      </c>
      <c r="U8524" s="30" t="n">
        <f aca="false">IF(AND(O8524="Engaging",P8524&lt;&gt;""),'Leia-me'!$B$5-P8524,"")</f>
        <v>284</v>
      </c>
      <c r="V8524" s="25" t="str">
        <f aca="false">IF(O8524&lt;&gt;"Engaging","",IF(U8524&lt;='Leia-me'!$B$6,"Saudável",IF(U8524&lt;='Leia-me'!$B$7,"Esfriando",IF(U8524&lt;='Leia-me'!$B$8,"Última chance","Zumbi"))))</f>
        <v>Zumbi</v>
      </c>
      <c r="W8524" s="25" t="str">
        <f aca="false">IF(O8524="Won",1,IF(O8524="Lost",0,""))</f>
        <v/>
      </c>
      <c r="Y8524" s="25" t="str">
        <f aca="false">IF(E8524="","Sim","")</f>
        <v>Sim</v>
      </c>
    </row>
    <row r="8525" customFormat="false" ht="15" hidden="false" customHeight="false" outlineLevel="0" collapsed="false">
      <c r="A8525" s="25" t="s">
        <v>8788</v>
      </c>
      <c r="B8525" s="25" t="s">
        <v>102</v>
      </c>
      <c r="C8525" s="25" t="s">
        <v>111</v>
      </c>
      <c r="D8525" s="25" t="s">
        <v>115</v>
      </c>
      <c r="G8525" s="31"/>
      <c r="H8525" s="32"/>
      <c r="L8525" s="25" t="s">
        <v>178</v>
      </c>
      <c r="M8525" s="25" t="s">
        <v>171</v>
      </c>
      <c r="N8525" s="28" t="n">
        <v>5482</v>
      </c>
      <c r="O8525" s="25" t="s">
        <v>56</v>
      </c>
      <c r="P8525" s="29" t="n">
        <v>42818</v>
      </c>
      <c r="Q8525" s="33"/>
      <c r="R8525" s="34"/>
      <c r="S8525" s="28" t="n">
        <f aca="false">IF(O8525="Won",R8525,IF(O8525="Lost",0,N8525))</f>
        <v>5482</v>
      </c>
      <c r="T8525" s="30" t="str">
        <f aca="false">IF(AND(P8525&lt;&gt;"",Q8525&lt;&gt;""),Q8525-P8525,"")</f>
        <v/>
      </c>
      <c r="U8525" s="30" t="n">
        <f aca="false">IF(AND(O8525="Engaging",P8525&lt;&gt;""),'Leia-me'!$B$5-P8525,"")</f>
        <v>282</v>
      </c>
      <c r="V8525" s="25" t="str">
        <f aca="false">IF(O8525&lt;&gt;"Engaging","",IF(U8525&lt;='Leia-me'!$B$6,"Saudável",IF(U8525&lt;='Leia-me'!$B$7,"Esfriando",IF(U8525&lt;='Leia-me'!$B$8,"Última chance","Zumbi"))))</f>
        <v>Zumbi</v>
      </c>
      <c r="W8525" s="25" t="str">
        <f aca="false">IF(O8525="Won",1,IF(O8525="Lost",0,""))</f>
        <v/>
      </c>
      <c r="Y8525" s="25" t="str">
        <f aca="false">IF(E8525="","Sim","")</f>
        <v>Sim</v>
      </c>
    </row>
    <row r="8526" customFormat="false" ht="15" hidden="false" customHeight="false" outlineLevel="0" collapsed="false">
      <c r="A8526" s="25" t="s">
        <v>8789</v>
      </c>
      <c r="B8526" s="25" t="s">
        <v>102</v>
      </c>
      <c r="C8526" s="25" t="s">
        <v>111</v>
      </c>
      <c r="D8526" s="25" t="s">
        <v>115</v>
      </c>
      <c r="E8526" s="25" t="s">
        <v>3075</v>
      </c>
      <c r="F8526" s="25" t="s">
        <v>165</v>
      </c>
      <c r="G8526" s="26" t="n">
        <v>4269.9</v>
      </c>
      <c r="H8526" s="27" t="n">
        <v>6472</v>
      </c>
      <c r="I8526" s="25" t="s">
        <v>147</v>
      </c>
      <c r="J8526" s="25" t="s">
        <v>1347</v>
      </c>
      <c r="K8526" s="25" t="n">
        <v>1993</v>
      </c>
      <c r="L8526" s="25" t="s">
        <v>1834</v>
      </c>
      <c r="M8526" s="25" t="s">
        <v>171</v>
      </c>
      <c r="N8526" s="28" t="n">
        <v>4821</v>
      </c>
      <c r="O8526" s="25" t="s">
        <v>55</v>
      </c>
      <c r="P8526" s="29" t="n">
        <v>42818</v>
      </c>
      <c r="Q8526" s="29" t="n">
        <v>42828</v>
      </c>
      <c r="R8526" s="28" t="n">
        <v>0</v>
      </c>
      <c r="S8526" s="28" t="n">
        <f aca="false">IF(O8526="Won",R8526,IF(O8526="Lost",0,N8526))</f>
        <v>0</v>
      </c>
      <c r="T8526" s="30" t="n">
        <f aca="false">IF(AND(P8526&lt;&gt;"",Q8526&lt;&gt;""),Q8526-P8526,"")</f>
        <v>10</v>
      </c>
      <c r="U8526" s="30" t="str">
        <f aca="false">IF(AND(O8526="Engaging",P8526&lt;&gt;""),'Leia-me'!$B$5-P8526,"")</f>
        <v/>
      </c>
      <c r="V8526" s="25" t="str">
        <f aca="false">IF(O8526&lt;&gt;"Engaging","",IF(U8526&lt;='Leia-me'!$B$6,"Saudável",IF(U8526&lt;='Leia-me'!$B$7,"Esfriando",IF(U8526&lt;='Leia-me'!$B$8,"Última chance","Zumbi"))))</f>
        <v/>
      </c>
      <c r="W8526" s="25" t="n">
        <f aca="false">IF(O8526="Won",1,IF(O8526="Lost",0,""))</f>
        <v>0</v>
      </c>
      <c r="X8526" s="25" t="s">
        <v>1835</v>
      </c>
      <c r="Y8526" s="25" t="str">
        <f aca="false">IF(E8526="","Sim","")</f>
        <v/>
      </c>
    </row>
    <row r="8527" customFormat="false" ht="15" hidden="false" customHeight="false" outlineLevel="0" collapsed="false">
      <c r="A8527" s="25" t="s">
        <v>8790</v>
      </c>
      <c r="B8527" s="25" t="s">
        <v>102</v>
      </c>
      <c r="C8527" s="25" t="s">
        <v>111</v>
      </c>
      <c r="D8527" s="25" t="s">
        <v>115</v>
      </c>
      <c r="E8527" s="25" t="s">
        <v>218</v>
      </c>
      <c r="F8527" s="25" t="s">
        <v>146</v>
      </c>
      <c r="G8527" s="26" t="n">
        <v>4.54</v>
      </c>
      <c r="H8527" s="27" t="n">
        <v>9</v>
      </c>
      <c r="I8527" s="25" t="s">
        <v>147</v>
      </c>
      <c r="K8527" s="25" t="n">
        <v>2017</v>
      </c>
      <c r="L8527" s="25" t="s">
        <v>170</v>
      </c>
      <c r="M8527" s="25" t="s">
        <v>171</v>
      </c>
      <c r="N8527" s="28" t="n">
        <v>1096</v>
      </c>
      <c r="O8527" s="25" t="s">
        <v>54</v>
      </c>
      <c r="P8527" s="29" t="n">
        <v>42818</v>
      </c>
      <c r="Q8527" s="29" t="n">
        <v>42823</v>
      </c>
      <c r="R8527" s="28" t="n">
        <v>1159</v>
      </c>
      <c r="S8527" s="28" t="n">
        <f aca="false">IF(O8527="Won",R8527,IF(O8527="Lost",0,N8527))</f>
        <v>1159</v>
      </c>
      <c r="T8527" s="30" t="n">
        <f aca="false">IF(AND(P8527&lt;&gt;"",Q8527&lt;&gt;""),Q8527-P8527,"")</f>
        <v>5</v>
      </c>
      <c r="U8527" s="30" t="str">
        <f aca="false">IF(AND(O8527="Engaging",P8527&lt;&gt;""),'Leia-me'!$B$5-P8527,"")</f>
        <v/>
      </c>
      <c r="V8527" s="25" t="str">
        <f aca="false">IF(O8527&lt;&gt;"Engaging","",IF(U8527&lt;='Leia-me'!$B$6,"Saudável",IF(U8527&lt;='Leia-me'!$B$7,"Esfriando",IF(U8527&lt;='Leia-me'!$B$8,"Última chance","Zumbi"))))</f>
        <v/>
      </c>
      <c r="W8527" s="25" t="n">
        <f aca="false">IF(O8527="Won",1,IF(O8527="Lost",0,""))</f>
        <v>1</v>
      </c>
      <c r="Y8527" s="25" t="str">
        <f aca="false">IF(E8527="","Sim","")</f>
        <v/>
      </c>
    </row>
    <row r="8528" customFormat="false" ht="15" hidden="false" customHeight="false" outlineLevel="0" collapsed="false">
      <c r="A8528" s="25" t="s">
        <v>8791</v>
      </c>
      <c r="B8528" s="25" t="s">
        <v>102</v>
      </c>
      <c r="C8528" s="25" t="s">
        <v>111</v>
      </c>
      <c r="D8528" s="25" t="s">
        <v>115</v>
      </c>
      <c r="E8528" s="25" t="s">
        <v>868</v>
      </c>
      <c r="F8528" s="25" t="s">
        <v>168</v>
      </c>
      <c r="G8528" s="26" t="n">
        <v>2952.73</v>
      </c>
      <c r="H8528" s="27" t="n">
        <v>5107</v>
      </c>
      <c r="I8528" s="25" t="s">
        <v>147</v>
      </c>
      <c r="K8528" s="25" t="n">
        <v>2000</v>
      </c>
      <c r="L8528" s="25" t="s">
        <v>186</v>
      </c>
      <c r="M8528" s="25" t="s">
        <v>171</v>
      </c>
      <c r="N8528" s="28" t="n">
        <v>550</v>
      </c>
      <c r="O8528" s="25" t="s">
        <v>55</v>
      </c>
      <c r="P8528" s="29" t="n">
        <v>42820</v>
      </c>
      <c r="Q8528" s="29" t="n">
        <v>42829</v>
      </c>
      <c r="R8528" s="28" t="n">
        <v>0</v>
      </c>
      <c r="S8528" s="28" t="n">
        <f aca="false">IF(O8528="Won",R8528,IF(O8528="Lost",0,N8528))</f>
        <v>0</v>
      </c>
      <c r="T8528" s="30" t="n">
        <f aca="false">IF(AND(P8528&lt;&gt;"",Q8528&lt;&gt;""),Q8528-P8528,"")</f>
        <v>9</v>
      </c>
      <c r="U8528" s="30" t="str">
        <f aca="false">IF(AND(O8528="Engaging",P8528&lt;&gt;""),'Leia-me'!$B$5-P8528,"")</f>
        <v/>
      </c>
      <c r="V8528" s="25" t="str">
        <f aca="false">IF(O8528&lt;&gt;"Engaging","",IF(U8528&lt;='Leia-me'!$B$6,"Saudável",IF(U8528&lt;='Leia-me'!$B$7,"Esfriando",IF(U8528&lt;='Leia-me'!$B$8,"Última chance","Zumbi"))))</f>
        <v/>
      </c>
      <c r="W8528" s="25" t="n">
        <f aca="false">IF(O8528="Won",1,IF(O8528="Lost",0,""))</f>
        <v>0</v>
      </c>
      <c r="Y8528" s="25" t="str">
        <f aca="false">IF(E8528="","Sim","")</f>
        <v/>
      </c>
    </row>
    <row r="8529" customFormat="false" ht="15" hidden="false" customHeight="false" outlineLevel="0" collapsed="false">
      <c r="A8529" s="25" t="s">
        <v>8792</v>
      </c>
      <c r="B8529" s="25" t="s">
        <v>102</v>
      </c>
      <c r="C8529" s="25" t="s">
        <v>111</v>
      </c>
      <c r="D8529" s="25" t="s">
        <v>115</v>
      </c>
      <c r="E8529" s="25" t="s">
        <v>195</v>
      </c>
      <c r="F8529" s="25" t="s">
        <v>185</v>
      </c>
      <c r="G8529" s="26" t="n">
        <v>8170.38</v>
      </c>
      <c r="H8529" s="27" t="n">
        <v>16499</v>
      </c>
      <c r="I8529" s="25" t="s">
        <v>196</v>
      </c>
      <c r="K8529" s="25" t="n">
        <v>1997</v>
      </c>
      <c r="L8529" s="25" t="s">
        <v>186</v>
      </c>
      <c r="M8529" s="25" t="s">
        <v>171</v>
      </c>
      <c r="N8529" s="28" t="n">
        <v>550</v>
      </c>
      <c r="O8529" s="25" t="s">
        <v>55</v>
      </c>
      <c r="P8529" s="29" t="n">
        <v>42820</v>
      </c>
      <c r="Q8529" s="29" t="n">
        <v>42869</v>
      </c>
      <c r="R8529" s="28" t="n">
        <v>0</v>
      </c>
      <c r="S8529" s="28" t="n">
        <f aca="false">IF(O8529="Won",R8529,IF(O8529="Lost",0,N8529))</f>
        <v>0</v>
      </c>
      <c r="T8529" s="30" t="n">
        <f aca="false">IF(AND(P8529&lt;&gt;"",Q8529&lt;&gt;""),Q8529-P8529,"")</f>
        <v>49</v>
      </c>
      <c r="U8529" s="30" t="str">
        <f aca="false">IF(AND(O8529="Engaging",P8529&lt;&gt;""),'Leia-me'!$B$5-P8529,"")</f>
        <v/>
      </c>
      <c r="V8529" s="25" t="str">
        <f aca="false">IF(O8529&lt;&gt;"Engaging","",IF(U8529&lt;='Leia-me'!$B$6,"Saudável",IF(U8529&lt;='Leia-me'!$B$7,"Esfriando",IF(U8529&lt;='Leia-me'!$B$8,"Última chance","Zumbi"))))</f>
        <v/>
      </c>
      <c r="W8529" s="25" t="n">
        <f aca="false">IF(O8529="Won",1,IF(O8529="Lost",0,""))</f>
        <v>0</v>
      </c>
      <c r="Y8529" s="25" t="str">
        <f aca="false">IF(E8529="","Sim","")</f>
        <v/>
      </c>
    </row>
    <row r="8530" customFormat="false" ht="15" hidden="false" customHeight="false" outlineLevel="0" collapsed="false">
      <c r="A8530" s="25" t="s">
        <v>8793</v>
      </c>
      <c r="B8530" s="25" t="s">
        <v>102</v>
      </c>
      <c r="C8530" s="25" t="s">
        <v>111</v>
      </c>
      <c r="D8530" s="25" t="s">
        <v>115</v>
      </c>
      <c r="E8530" s="25" t="s">
        <v>665</v>
      </c>
      <c r="F8530" s="25" t="s">
        <v>211</v>
      </c>
      <c r="G8530" s="26" t="n">
        <v>4968.91</v>
      </c>
      <c r="H8530" s="27" t="n">
        <v>7523</v>
      </c>
      <c r="I8530" s="25" t="s">
        <v>147</v>
      </c>
      <c r="K8530" s="25" t="n">
        <v>1990</v>
      </c>
      <c r="L8530" s="25" t="s">
        <v>170</v>
      </c>
      <c r="M8530" s="25" t="s">
        <v>171</v>
      </c>
      <c r="N8530" s="28" t="n">
        <v>1096</v>
      </c>
      <c r="O8530" s="25" t="s">
        <v>55</v>
      </c>
      <c r="P8530" s="29" t="n">
        <v>42821</v>
      </c>
      <c r="Q8530" s="29" t="n">
        <v>42828</v>
      </c>
      <c r="R8530" s="28" t="n">
        <v>0</v>
      </c>
      <c r="S8530" s="28" t="n">
        <f aca="false">IF(O8530="Won",R8530,IF(O8530="Lost",0,N8530))</f>
        <v>0</v>
      </c>
      <c r="T8530" s="30" t="n">
        <f aca="false">IF(AND(P8530&lt;&gt;"",Q8530&lt;&gt;""),Q8530-P8530,"")</f>
        <v>7</v>
      </c>
      <c r="U8530" s="30" t="str">
        <f aca="false">IF(AND(O8530="Engaging",P8530&lt;&gt;""),'Leia-me'!$B$5-P8530,"")</f>
        <v/>
      </c>
      <c r="V8530" s="25" t="str">
        <f aca="false">IF(O8530&lt;&gt;"Engaging","",IF(U8530&lt;='Leia-me'!$B$6,"Saudável",IF(U8530&lt;='Leia-me'!$B$7,"Esfriando",IF(U8530&lt;='Leia-me'!$B$8,"Última chance","Zumbi"))))</f>
        <v/>
      </c>
      <c r="W8530" s="25" t="n">
        <f aca="false">IF(O8530="Won",1,IF(O8530="Lost",0,""))</f>
        <v>0</v>
      </c>
      <c r="Y8530" s="25" t="str">
        <f aca="false">IF(E8530="","Sim","")</f>
        <v/>
      </c>
    </row>
    <row r="8531" customFormat="false" ht="15" hidden="false" customHeight="false" outlineLevel="0" collapsed="false">
      <c r="A8531" s="25" t="s">
        <v>8794</v>
      </c>
      <c r="B8531" s="25" t="s">
        <v>102</v>
      </c>
      <c r="C8531" s="25" t="s">
        <v>111</v>
      </c>
      <c r="D8531" s="25" t="s">
        <v>115</v>
      </c>
      <c r="E8531" s="25" t="s">
        <v>1646</v>
      </c>
      <c r="F8531" s="25" t="s">
        <v>185</v>
      </c>
      <c r="G8531" s="26" t="n">
        <v>587.72</v>
      </c>
      <c r="H8531" s="27" t="n">
        <v>1501</v>
      </c>
      <c r="I8531" s="25" t="s">
        <v>147</v>
      </c>
      <c r="K8531" s="25" t="n">
        <v>2010</v>
      </c>
      <c r="L8531" s="25" t="s">
        <v>160</v>
      </c>
      <c r="M8531" s="25" t="s">
        <v>149</v>
      </c>
      <c r="N8531" s="28" t="n">
        <v>3393</v>
      </c>
      <c r="O8531" s="25" t="s">
        <v>54</v>
      </c>
      <c r="P8531" s="29" t="n">
        <v>42821</v>
      </c>
      <c r="Q8531" s="29" t="n">
        <v>42828</v>
      </c>
      <c r="R8531" s="28" t="n">
        <v>4253</v>
      </c>
      <c r="S8531" s="28" t="n">
        <f aca="false">IF(O8531="Won",R8531,IF(O8531="Lost",0,N8531))</f>
        <v>4253</v>
      </c>
      <c r="T8531" s="30" t="n">
        <f aca="false">IF(AND(P8531&lt;&gt;"",Q8531&lt;&gt;""),Q8531-P8531,"")</f>
        <v>7</v>
      </c>
      <c r="U8531" s="30" t="str">
        <f aca="false">IF(AND(O8531="Engaging",P8531&lt;&gt;""),'Leia-me'!$B$5-P8531,"")</f>
        <v/>
      </c>
      <c r="V8531" s="25" t="str">
        <f aca="false">IF(O8531&lt;&gt;"Engaging","",IF(U8531&lt;='Leia-me'!$B$6,"Saudável",IF(U8531&lt;='Leia-me'!$B$7,"Esfriando",IF(U8531&lt;='Leia-me'!$B$8,"Última chance","Zumbi"))))</f>
        <v/>
      </c>
      <c r="W8531" s="25" t="n">
        <f aca="false">IF(O8531="Won",1,IF(O8531="Lost",0,""))</f>
        <v>1</v>
      </c>
      <c r="Y8531" s="25" t="str">
        <f aca="false">IF(E8531="","Sim","")</f>
        <v/>
      </c>
    </row>
    <row r="8532" customFormat="false" ht="15" hidden="false" customHeight="false" outlineLevel="0" collapsed="false">
      <c r="A8532" s="25" t="s">
        <v>8795</v>
      </c>
      <c r="B8532" s="25" t="s">
        <v>102</v>
      </c>
      <c r="C8532" s="25" t="s">
        <v>111</v>
      </c>
      <c r="D8532" s="25" t="s">
        <v>115</v>
      </c>
      <c r="E8532" s="25" t="s">
        <v>868</v>
      </c>
      <c r="F8532" s="25" t="s">
        <v>168</v>
      </c>
      <c r="G8532" s="26" t="n">
        <v>2952.73</v>
      </c>
      <c r="H8532" s="27" t="n">
        <v>5107</v>
      </c>
      <c r="I8532" s="25" t="s">
        <v>147</v>
      </c>
      <c r="K8532" s="25" t="n">
        <v>2000</v>
      </c>
      <c r="L8532" s="25" t="s">
        <v>170</v>
      </c>
      <c r="M8532" s="25" t="s">
        <v>171</v>
      </c>
      <c r="N8532" s="28" t="n">
        <v>1096</v>
      </c>
      <c r="O8532" s="25" t="s">
        <v>54</v>
      </c>
      <c r="P8532" s="29" t="n">
        <v>42822</v>
      </c>
      <c r="Q8532" s="29" t="n">
        <v>42824</v>
      </c>
      <c r="R8532" s="28" t="n">
        <v>1084</v>
      </c>
      <c r="S8532" s="28" t="n">
        <f aca="false">IF(O8532="Won",R8532,IF(O8532="Lost",0,N8532))</f>
        <v>1084</v>
      </c>
      <c r="T8532" s="30" t="n">
        <f aca="false">IF(AND(P8532&lt;&gt;"",Q8532&lt;&gt;""),Q8532-P8532,"")</f>
        <v>2</v>
      </c>
      <c r="U8532" s="30" t="str">
        <f aca="false">IF(AND(O8532="Engaging",P8532&lt;&gt;""),'Leia-me'!$B$5-P8532,"")</f>
        <v/>
      </c>
      <c r="V8532" s="25" t="str">
        <f aca="false">IF(O8532&lt;&gt;"Engaging","",IF(U8532&lt;='Leia-me'!$B$6,"Saudável",IF(U8532&lt;='Leia-me'!$B$7,"Esfriando",IF(U8532&lt;='Leia-me'!$B$8,"Última chance","Zumbi"))))</f>
        <v/>
      </c>
      <c r="W8532" s="25" t="n">
        <f aca="false">IF(O8532="Won",1,IF(O8532="Lost",0,""))</f>
        <v>1</v>
      </c>
      <c r="Y8532" s="25" t="str">
        <f aca="false">IF(E8532="","Sim","")</f>
        <v/>
      </c>
    </row>
    <row r="8533" customFormat="false" ht="15" hidden="false" customHeight="false" outlineLevel="0" collapsed="false">
      <c r="A8533" s="25" t="s">
        <v>8796</v>
      </c>
      <c r="B8533" s="25" t="s">
        <v>102</v>
      </c>
      <c r="C8533" s="25" t="s">
        <v>111</v>
      </c>
      <c r="D8533" s="25" t="s">
        <v>115</v>
      </c>
      <c r="E8533" s="25" t="s">
        <v>433</v>
      </c>
      <c r="F8533" s="25" t="s">
        <v>211</v>
      </c>
      <c r="G8533" s="26" t="n">
        <v>2214.94</v>
      </c>
      <c r="H8533" s="27" t="n">
        <v>5374</v>
      </c>
      <c r="I8533" s="25" t="s">
        <v>147</v>
      </c>
      <c r="K8533" s="25" t="n">
        <v>1996</v>
      </c>
      <c r="L8533" s="25" t="s">
        <v>178</v>
      </c>
      <c r="M8533" s="25" t="s">
        <v>171</v>
      </c>
      <c r="N8533" s="28" t="n">
        <v>5482</v>
      </c>
      <c r="O8533" s="25" t="s">
        <v>55</v>
      </c>
      <c r="P8533" s="29" t="n">
        <v>42823</v>
      </c>
      <c r="Q8533" s="29" t="n">
        <v>42871</v>
      </c>
      <c r="R8533" s="28" t="n">
        <v>0</v>
      </c>
      <c r="S8533" s="28" t="n">
        <f aca="false">IF(O8533="Won",R8533,IF(O8533="Lost",0,N8533))</f>
        <v>0</v>
      </c>
      <c r="T8533" s="30" t="n">
        <f aca="false">IF(AND(P8533&lt;&gt;"",Q8533&lt;&gt;""),Q8533-P8533,"")</f>
        <v>48</v>
      </c>
      <c r="U8533" s="30" t="str">
        <f aca="false">IF(AND(O8533="Engaging",P8533&lt;&gt;""),'Leia-me'!$B$5-P8533,"")</f>
        <v/>
      </c>
      <c r="V8533" s="25" t="str">
        <f aca="false">IF(O8533&lt;&gt;"Engaging","",IF(U8533&lt;='Leia-me'!$B$6,"Saudável",IF(U8533&lt;='Leia-me'!$B$7,"Esfriando",IF(U8533&lt;='Leia-me'!$B$8,"Última chance","Zumbi"))))</f>
        <v/>
      </c>
      <c r="W8533" s="25" t="n">
        <f aca="false">IF(O8533="Won",1,IF(O8533="Lost",0,""))</f>
        <v>0</v>
      </c>
      <c r="Y8533" s="25" t="str">
        <f aca="false">IF(E8533="","Sim","")</f>
        <v/>
      </c>
    </row>
    <row r="8534" customFormat="false" ht="15" hidden="false" customHeight="false" outlineLevel="0" collapsed="false">
      <c r="A8534" s="25" t="s">
        <v>8797</v>
      </c>
      <c r="B8534" s="25" t="s">
        <v>102</v>
      </c>
      <c r="C8534" s="25" t="s">
        <v>111</v>
      </c>
      <c r="D8534" s="25" t="s">
        <v>115</v>
      </c>
      <c r="E8534" s="25" t="s">
        <v>257</v>
      </c>
      <c r="F8534" s="25" t="s">
        <v>146</v>
      </c>
      <c r="G8534" s="26" t="n">
        <v>441.08</v>
      </c>
      <c r="H8534" s="27" t="n">
        <v>1210</v>
      </c>
      <c r="I8534" s="25" t="s">
        <v>147</v>
      </c>
      <c r="K8534" s="25" t="n">
        <v>1984</v>
      </c>
      <c r="L8534" s="25" t="s">
        <v>186</v>
      </c>
      <c r="M8534" s="25" t="s">
        <v>171</v>
      </c>
      <c r="N8534" s="28" t="n">
        <v>550</v>
      </c>
      <c r="O8534" s="25" t="s">
        <v>56</v>
      </c>
      <c r="P8534" s="29" t="n">
        <v>42824</v>
      </c>
      <c r="Q8534" s="33"/>
      <c r="R8534" s="34"/>
      <c r="S8534" s="28" t="n">
        <f aca="false">IF(O8534="Won",R8534,IF(O8534="Lost",0,N8534))</f>
        <v>550</v>
      </c>
      <c r="T8534" s="30" t="str">
        <f aca="false">IF(AND(P8534&lt;&gt;"",Q8534&lt;&gt;""),Q8534-P8534,"")</f>
        <v/>
      </c>
      <c r="U8534" s="30" t="n">
        <f aca="false">IF(AND(O8534="Engaging",P8534&lt;&gt;""),'Leia-me'!$B$5-P8534,"")</f>
        <v>276</v>
      </c>
      <c r="V8534" s="25" t="str">
        <f aca="false">IF(O8534&lt;&gt;"Engaging","",IF(U8534&lt;='Leia-me'!$B$6,"Saudável",IF(U8534&lt;='Leia-me'!$B$7,"Esfriando",IF(U8534&lt;='Leia-me'!$B$8,"Última chance","Zumbi"))))</f>
        <v>Zumbi</v>
      </c>
      <c r="W8534" s="25" t="str">
        <f aca="false">IF(O8534="Won",1,IF(O8534="Lost",0,""))</f>
        <v/>
      </c>
      <c r="Y8534" s="25" t="str">
        <f aca="false">IF(E8534="","Sim","")</f>
        <v/>
      </c>
    </row>
    <row r="8535" customFormat="false" ht="15" hidden="false" customHeight="false" outlineLevel="0" collapsed="false">
      <c r="A8535" s="25" t="s">
        <v>8798</v>
      </c>
      <c r="B8535" s="25" t="s">
        <v>102</v>
      </c>
      <c r="C8535" s="25" t="s">
        <v>111</v>
      </c>
      <c r="D8535" s="25" t="s">
        <v>115</v>
      </c>
      <c r="E8535" s="25" t="s">
        <v>2863</v>
      </c>
      <c r="F8535" s="25" t="s">
        <v>211</v>
      </c>
      <c r="G8535" s="26" t="n">
        <v>2437.85</v>
      </c>
      <c r="H8535" s="27" t="n">
        <v>4874</v>
      </c>
      <c r="I8535" s="25" t="s">
        <v>147</v>
      </c>
      <c r="K8535" s="25" t="n">
        <v>2001</v>
      </c>
      <c r="L8535" s="25" t="s">
        <v>178</v>
      </c>
      <c r="M8535" s="25" t="s">
        <v>171</v>
      </c>
      <c r="N8535" s="28" t="n">
        <v>5482</v>
      </c>
      <c r="O8535" s="25" t="s">
        <v>54</v>
      </c>
      <c r="P8535" s="29" t="n">
        <v>42824</v>
      </c>
      <c r="Q8535" s="29" t="n">
        <v>42835</v>
      </c>
      <c r="R8535" s="28" t="n">
        <v>6227</v>
      </c>
      <c r="S8535" s="28" t="n">
        <f aca="false">IF(O8535="Won",R8535,IF(O8535="Lost",0,N8535))</f>
        <v>6227</v>
      </c>
      <c r="T8535" s="30" t="n">
        <f aca="false">IF(AND(P8535&lt;&gt;"",Q8535&lt;&gt;""),Q8535-P8535,"")</f>
        <v>11</v>
      </c>
      <c r="U8535" s="30" t="str">
        <f aca="false">IF(AND(O8535="Engaging",P8535&lt;&gt;""),'Leia-me'!$B$5-P8535,"")</f>
        <v/>
      </c>
      <c r="V8535" s="25" t="str">
        <f aca="false">IF(O8535&lt;&gt;"Engaging","",IF(U8535&lt;='Leia-me'!$B$6,"Saudável",IF(U8535&lt;='Leia-me'!$B$7,"Esfriando",IF(U8535&lt;='Leia-me'!$B$8,"Última chance","Zumbi"))))</f>
        <v/>
      </c>
      <c r="W8535" s="25" t="n">
        <f aca="false">IF(O8535="Won",1,IF(O8535="Lost",0,""))</f>
        <v>1</v>
      </c>
      <c r="Y8535" s="25" t="str">
        <f aca="false">IF(E8535="","Sim","")</f>
        <v/>
      </c>
    </row>
    <row r="8536" customFormat="false" ht="15" hidden="false" customHeight="false" outlineLevel="0" collapsed="false">
      <c r="A8536" s="25" t="s">
        <v>8799</v>
      </c>
      <c r="B8536" s="25" t="s">
        <v>102</v>
      </c>
      <c r="C8536" s="25" t="s">
        <v>111</v>
      </c>
      <c r="D8536" s="25" t="s">
        <v>115</v>
      </c>
      <c r="E8536" s="25" t="s">
        <v>449</v>
      </c>
      <c r="F8536" s="25" t="s">
        <v>192</v>
      </c>
      <c r="G8536" s="26" t="n">
        <v>98.79</v>
      </c>
      <c r="H8536" s="27" t="n">
        <v>96</v>
      </c>
      <c r="I8536" s="25" t="s">
        <v>147</v>
      </c>
      <c r="J8536" s="25" t="s">
        <v>445</v>
      </c>
      <c r="K8536" s="25" t="n">
        <v>2013</v>
      </c>
      <c r="L8536" s="25" t="s">
        <v>186</v>
      </c>
      <c r="M8536" s="25" t="s">
        <v>171</v>
      </c>
      <c r="N8536" s="28" t="n">
        <v>550</v>
      </c>
      <c r="O8536" s="25" t="s">
        <v>54</v>
      </c>
      <c r="P8536" s="29" t="n">
        <v>42825</v>
      </c>
      <c r="Q8536" s="29" t="n">
        <v>42831</v>
      </c>
      <c r="R8536" s="28" t="n">
        <v>430</v>
      </c>
      <c r="S8536" s="28" t="n">
        <f aca="false">IF(O8536="Won",R8536,IF(O8536="Lost",0,N8536))</f>
        <v>430</v>
      </c>
      <c r="T8536" s="30" t="n">
        <f aca="false">IF(AND(P8536&lt;&gt;"",Q8536&lt;&gt;""),Q8536-P8536,"")</f>
        <v>6</v>
      </c>
      <c r="U8536" s="30" t="str">
        <f aca="false">IF(AND(O8536="Engaging",P8536&lt;&gt;""),'Leia-me'!$B$5-P8536,"")</f>
        <v/>
      </c>
      <c r="V8536" s="25" t="str">
        <f aca="false">IF(O8536&lt;&gt;"Engaging","",IF(U8536&lt;='Leia-me'!$B$6,"Saudável",IF(U8536&lt;='Leia-me'!$B$7,"Esfriando",IF(U8536&lt;='Leia-me'!$B$8,"Última chance","Zumbi"))))</f>
        <v/>
      </c>
      <c r="W8536" s="25" t="n">
        <f aca="false">IF(O8536="Won",1,IF(O8536="Lost",0,""))</f>
        <v>1</v>
      </c>
      <c r="Y8536" s="25" t="str">
        <f aca="false">IF(E8536="","Sim","")</f>
        <v/>
      </c>
    </row>
    <row r="8537" customFormat="false" ht="15" hidden="false" customHeight="false" outlineLevel="0" collapsed="false">
      <c r="A8537" s="25" t="s">
        <v>8800</v>
      </c>
      <c r="B8537" s="25" t="s">
        <v>102</v>
      </c>
      <c r="C8537" s="25" t="s">
        <v>111</v>
      </c>
      <c r="D8537" s="25" t="s">
        <v>115</v>
      </c>
      <c r="E8537" s="25" t="s">
        <v>195</v>
      </c>
      <c r="F8537" s="25" t="s">
        <v>185</v>
      </c>
      <c r="G8537" s="26" t="n">
        <v>8170.38</v>
      </c>
      <c r="H8537" s="27" t="n">
        <v>16499</v>
      </c>
      <c r="I8537" s="25" t="s">
        <v>196</v>
      </c>
      <c r="K8537" s="25" t="n">
        <v>1997</v>
      </c>
      <c r="L8537" s="25" t="s">
        <v>170</v>
      </c>
      <c r="M8537" s="25" t="s">
        <v>171</v>
      </c>
      <c r="N8537" s="28" t="n">
        <v>1096</v>
      </c>
      <c r="O8537" s="25" t="s">
        <v>55</v>
      </c>
      <c r="P8537" s="29" t="n">
        <v>42826</v>
      </c>
      <c r="Q8537" s="29" t="n">
        <v>42827</v>
      </c>
      <c r="R8537" s="28" t="n">
        <v>0</v>
      </c>
      <c r="S8537" s="28" t="n">
        <f aca="false">IF(O8537="Won",R8537,IF(O8537="Lost",0,N8537))</f>
        <v>0</v>
      </c>
      <c r="T8537" s="30" t="n">
        <f aca="false">IF(AND(P8537&lt;&gt;"",Q8537&lt;&gt;""),Q8537-P8537,"")</f>
        <v>1</v>
      </c>
      <c r="U8537" s="30" t="str">
        <f aca="false">IF(AND(O8537="Engaging",P8537&lt;&gt;""),'Leia-me'!$B$5-P8537,"")</f>
        <v/>
      </c>
      <c r="V8537" s="25" t="str">
        <f aca="false">IF(O8537&lt;&gt;"Engaging","",IF(U8537&lt;='Leia-me'!$B$6,"Saudável",IF(U8537&lt;='Leia-me'!$B$7,"Esfriando",IF(U8537&lt;='Leia-me'!$B$8,"Última chance","Zumbi"))))</f>
        <v/>
      </c>
      <c r="W8537" s="25" t="n">
        <f aca="false">IF(O8537="Won",1,IF(O8537="Lost",0,""))</f>
        <v>0</v>
      </c>
      <c r="Y8537" s="25" t="str">
        <f aca="false">IF(E8537="","Sim","")</f>
        <v/>
      </c>
    </row>
    <row r="8538" customFormat="false" ht="15" hidden="false" customHeight="false" outlineLevel="0" collapsed="false">
      <c r="A8538" s="25" t="s">
        <v>8801</v>
      </c>
      <c r="B8538" s="25" t="s">
        <v>102</v>
      </c>
      <c r="C8538" s="25" t="s">
        <v>111</v>
      </c>
      <c r="D8538" s="25" t="s">
        <v>115</v>
      </c>
      <c r="E8538" s="25" t="s">
        <v>428</v>
      </c>
      <c r="F8538" s="25" t="s">
        <v>267</v>
      </c>
      <c r="G8538" s="26" t="n">
        <v>792.46</v>
      </c>
      <c r="H8538" s="27" t="n">
        <v>1299</v>
      </c>
      <c r="I8538" s="25" t="s">
        <v>147</v>
      </c>
      <c r="K8538" s="25" t="n">
        <v>1982</v>
      </c>
      <c r="L8538" s="25" t="s">
        <v>1834</v>
      </c>
      <c r="M8538" s="25" t="s">
        <v>171</v>
      </c>
      <c r="N8538" s="28" t="n">
        <v>4821</v>
      </c>
      <c r="O8538" s="25" t="s">
        <v>54</v>
      </c>
      <c r="P8538" s="29" t="n">
        <v>42826</v>
      </c>
      <c r="Q8538" s="29" t="n">
        <v>42915</v>
      </c>
      <c r="R8538" s="28" t="n">
        <v>5079</v>
      </c>
      <c r="S8538" s="28" t="n">
        <f aca="false">IF(O8538="Won",R8538,IF(O8538="Lost",0,N8538))</f>
        <v>5079</v>
      </c>
      <c r="T8538" s="30" t="n">
        <f aca="false">IF(AND(P8538&lt;&gt;"",Q8538&lt;&gt;""),Q8538-P8538,"")</f>
        <v>89</v>
      </c>
      <c r="U8538" s="30" t="str">
        <f aca="false">IF(AND(O8538="Engaging",P8538&lt;&gt;""),'Leia-me'!$B$5-P8538,"")</f>
        <v/>
      </c>
      <c r="V8538" s="25" t="str">
        <f aca="false">IF(O8538&lt;&gt;"Engaging","",IF(U8538&lt;='Leia-me'!$B$6,"Saudável",IF(U8538&lt;='Leia-me'!$B$7,"Esfriando",IF(U8538&lt;='Leia-me'!$B$8,"Última chance","Zumbi"))))</f>
        <v/>
      </c>
      <c r="W8538" s="25" t="n">
        <f aca="false">IF(O8538="Won",1,IF(O8538="Lost",0,""))</f>
        <v>1</v>
      </c>
      <c r="X8538" s="25" t="s">
        <v>1835</v>
      </c>
      <c r="Y8538" s="25" t="str">
        <f aca="false">IF(E8538="","Sim","")</f>
        <v/>
      </c>
    </row>
    <row r="8539" customFormat="false" ht="15" hidden="false" customHeight="false" outlineLevel="0" collapsed="false">
      <c r="A8539" s="25" t="s">
        <v>8802</v>
      </c>
      <c r="B8539" s="25" t="s">
        <v>102</v>
      </c>
      <c r="C8539" s="25" t="s">
        <v>111</v>
      </c>
      <c r="D8539" s="25" t="s">
        <v>115</v>
      </c>
      <c r="E8539" s="25" t="s">
        <v>195</v>
      </c>
      <c r="F8539" s="25" t="s">
        <v>185</v>
      </c>
      <c r="G8539" s="26" t="n">
        <v>8170.38</v>
      </c>
      <c r="H8539" s="27" t="n">
        <v>16499</v>
      </c>
      <c r="I8539" s="25" t="s">
        <v>196</v>
      </c>
      <c r="K8539" s="25" t="n">
        <v>1997</v>
      </c>
      <c r="L8539" s="25" t="s">
        <v>170</v>
      </c>
      <c r="M8539" s="25" t="s">
        <v>171</v>
      </c>
      <c r="N8539" s="28" t="n">
        <v>1096</v>
      </c>
      <c r="O8539" s="25" t="s">
        <v>54</v>
      </c>
      <c r="P8539" s="29" t="n">
        <v>42827</v>
      </c>
      <c r="Q8539" s="29" t="n">
        <v>42899</v>
      </c>
      <c r="R8539" s="28" t="n">
        <v>1214</v>
      </c>
      <c r="S8539" s="28" t="n">
        <f aca="false">IF(O8539="Won",R8539,IF(O8539="Lost",0,N8539))</f>
        <v>1214</v>
      </c>
      <c r="T8539" s="30" t="n">
        <f aca="false">IF(AND(P8539&lt;&gt;"",Q8539&lt;&gt;""),Q8539-P8539,"")</f>
        <v>72</v>
      </c>
      <c r="U8539" s="30" t="str">
        <f aca="false">IF(AND(O8539="Engaging",P8539&lt;&gt;""),'Leia-me'!$B$5-P8539,"")</f>
        <v/>
      </c>
      <c r="V8539" s="25" t="str">
        <f aca="false">IF(O8539&lt;&gt;"Engaging","",IF(U8539&lt;='Leia-me'!$B$6,"Saudável",IF(U8539&lt;='Leia-me'!$B$7,"Esfriando",IF(U8539&lt;='Leia-me'!$B$8,"Última chance","Zumbi"))))</f>
        <v/>
      </c>
      <c r="W8539" s="25" t="n">
        <f aca="false">IF(O8539="Won",1,IF(O8539="Lost",0,""))</f>
        <v>1</v>
      </c>
      <c r="Y8539" s="25" t="str">
        <f aca="false">IF(E8539="","Sim","")</f>
        <v/>
      </c>
    </row>
    <row r="8540" customFormat="false" ht="15" hidden="false" customHeight="false" outlineLevel="0" collapsed="false">
      <c r="A8540" s="25" t="s">
        <v>8803</v>
      </c>
      <c r="B8540" s="25" t="s">
        <v>102</v>
      </c>
      <c r="C8540" s="25" t="s">
        <v>111</v>
      </c>
      <c r="D8540" s="25" t="s">
        <v>115</v>
      </c>
      <c r="E8540" s="25" t="s">
        <v>860</v>
      </c>
      <c r="F8540" s="25" t="s">
        <v>168</v>
      </c>
      <c r="G8540" s="26" t="n">
        <v>894.37</v>
      </c>
      <c r="H8540" s="27" t="n">
        <v>1593</v>
      </c>
      <c r="I8540" s="25" t="s">
        <v>861</v>
      </c>
      <c r="K8540" s="25" t="n">
        <v>2008</v>
      </c>
      <c r="L8540" s="25" t="s">
        <v>1834</v>
      </c>
      <c r="M8540" s="25" t="s">
        <v>171</v>
      </c>
      <c r="N8540" s="28" t="n">
        <v>4821</v>
      </c>
      <c r="O8540" s="25" t="s">
        <v>54</v>
      </c>
      <c r="P8540" s="29" t="n">
        <v>42827</v>
      </c>
      <c r="Q8540" s="29" t="n">
        <v>42828</v>
      </c>
      <c r="R8540" s="28" t="n">
        <v>4444</v>
      </c>
      <c r="S8540" s="28" t="n">
        <f aca="false">IF(O8540="Won",R8540,IF(O8540="Lost",0,N8540))</f>
        <v>4444</v>
      </c>
      <c r="T8540" s="30" t="n">
        <f aca="false">IF(AND(P8540&lt;&gt;"",Q8540&lt;&gt;""),Q8540-P8540,"")</f>
        <v>1</v>
      </c>
      <c r="U8540" s="30" t="str">
        <f aca="false">IF(AND(O8540="Engaging",P8540&lt;&gt;""),'Leia-me'!$B$5-P8540,"")</f>
        <v/>
      </c>
      <c r="V8540" s="25" t="str">
        <f aca="false">IF(O8540&lt;&gt;"Engaging","",IF(U8540&lt;='Leia-me'!$B$6,"Saudável",IF(U8540&lt;='Leia-me'!$B$7,"Esfriando",IF(U8540&lt;='Leia-me'!$B$8,"Última chance","Zumbi"))))</f>
        <v/>
      </c>
      <c r="W8540" s="25" t="n">
        <f aca="false">IF(O8540="Won",1,IF(O8540="Lost",0,""))</f>
        <v>1</v>
      </c>
      <c r="X8540" s="25" t="s">
        <v>1835</v>
      </c>
      <c r="Y8540" s="25" t="str">
        <f aca="false">IF(E8540="","Sim","")</f>
        <v/>
      </c>
    </row>
    <row r="8541" customFormat="false" ht="15" hidden="false" customHeight="false" outlineLevel="0" collapsed="false">
      <c r="A8541" s="25" t="s">
        <v>8804</v>
      </c>
      <c r="B8541" s="25" t="s">
        <v>102</v>
      </c>
      <c r="C8541" s="25" t="s">
        <v>111</v>
      </c>
      <c r="D8541" s="25" t="s">
        <v>115</v>
      </c>
      <c r="E8541" s="25" t="s">
        <v>2863</v>
      </c>
      <c r="F8541" s="25" t="s">
        <v>211</v>
      </c>
      <c r="G8541" s="26" t="n">
        <v>2437.85</v>
      </c>
      <c r="H8541" s="27" t="n">
        <v>4874</v>
      </c>
      <c r="I8541" s="25" t="s">
        <v>147</v>
      </c>
      <c r="K8541" s="25" t="n">
        <v>2001</v>
      </c>
      <c r="L8541" s="25" t="s">
        <v>186</v>
      </c>
      <c r="M8541" s="25" t="s">
        <v>171</v>
      </c>
      <c r="N8541" s="28" t="n">
        <v>550</v>
      </c>
      <c r="O8541" s="25" t="s">
        <v>54</v>
      </c>
      <c r="P8541" s="29" t="n">
        <v>42829</v>
      </c>
      <c r="Q8541" s="29" t="n">
        <v>42915</v>
      </c>
      <c r="R8541" s="28" t="n">
        <v>564</v>
      </c>
      <c r="S8541" s="28" t="n">
        <f aca="false">IF(O8541="Won",R8541,IF(O8541="Lost",0,N8541))</f>
        <v>564</v>
      </c>
      <c r="T8541" s="30" t="n">
        <f aca="false">IF(AND(P8541&lt;&gt;"",Q8541&lt;&gt;""),Q8541-P8541,"")</f>
        <v>86</v>
      </c>
      <c r="U8541" s="30" t="str">
        <f aca="false">IF(AND(O8541="Engaging",P8541&lt;&gt;""),'Leia-me'!$B$5-P8541,"")</f>
        <v/>
      </c>
      <c r="V8541" s="25" t="str">
        <f aca="false">IF(O8541&lt;&gt;"Engaging","",IF(U8541&lt;='Leia-me'!$B$6,"Saudável",IF(U8541&lt;='Leia-me'!$B$7,"Esfriando",IF(U8541&lt;='Leia-me'!$B$8,"Última chance","Zumbi"))))</f>
        <v/>
      </c>
      <c r="W8541" s="25" t="n">
        <f aca="false">IF(O8541="Won",1,IF(O8541="Lost",0,""))</f>
        <v>1</v>
      </c>
      <c r="Y8541" s="25" t="str">
        <f aca="false">IF(E8541="","Sim","")</f>
        <v/>
      </c>
    </row>
    <row r="8542" customFormat="false" ht="15" hidden="false" customHeight="false" outlineLevel="0" collapsed="false">
      <c r="A8542" s="25" t="s">
        <v>8805</v>
      </c>
      <c r="B8542" s="25" t="s">
        <v>102</v>
      </c>
      <c r="C8542" s="25" t="s">
        <v>111</v>
      </c>
      <c r="D8542" s="25" t="s">
        <v>115</v>
      </c>
      <c r="G8542" s="31"/>
      <c r="H8542" s="32"/>
      <c r="L8542" s="25" t="s">
        <v>186</v>
      </c>
      <c r="M8542" s="25" t="s">
        <v>171</v>
      </c>
      <c r="N8542" s="28" t="n">
        <v>550</v>
      </c>
      <c r="O8542" s="25" t="s">
        <v>56</v>
      </c>
      <c r="P8542" s="29" t="n">
        <v>42830</v>
      </c>
      <c r="Q8542" s="33"/>
      <c r="R8542" s="34"/>
      <c r="S8542" s="28" t="n">
        <f aca="false">IF(O8542="Won",R8542,IF(O8542="Lost",0,N8542))</f>
        <v>550</v>
      </c>
      <c r="T8542" s="30" t="str">
        <f aca="false">IF(AND(P8542&lt;&gt;"",Q8542&lt;&gt;""),Q8542-P8542,"")</f>
        <v/>
      </c>
      <c r="U8542" s="30" t="n">
        <f aca="false">IF(AND(O8542="Engaging",P8542&lt;&gt;""),'Leia-me'!$B$5-P8542,"")</f>
        <v>270</v>
      </c>
      <c r="V8542" s="25" t="str">
        <f aca="false">IF(O8542&lt;&gt;"Engaging","",IF(U8542&lt;='Leia-me'!$B$6,"Saudável",IF(U8542&lt;='Leia-me'!$B$7,"Esfriando",IF(U8542&lt;='Leia-me'!$B$8,"Última chance","Zumbi"))))</f>
        <v>Zumbi</v>
      </c>
      <c r="W8542" s="25" t="str">
        <f aca="false">IF(O8542="Won",1,IF(O8542="Lost",0,""))</f>
        <v/>
      </c>
      <c r="Y8542" s="25" t="str">
        <f aca="false">IF(E8542="","Sim","")</f>
        <v>Sim</v>
      </c>
    </row>
    <row r="8543" customFormat="false" ht="15" hidden="false" customHeight="false" outlineLevel="0" collapsed="false">
      <c r="A8543" s="25" t="s">
        <v>8806</v>
      </c>
      <c r="B8543" s="25" t="s">
        <v>102</v>
      </c>
      <c r="C8543" s="25" t="s">
        <v>111</v>
      </c>
      <c r="D8543" s="25" t="s">
        <v>115</v>
      </c>
      <c r="E8543" s="25" t="s">
        <v>449</v>
      </c>
      <c r="F8543" s="25" t="s">
        <v>192</v>
      </c>
      <c r="G8543" s="26" t="n">
        <v>98.79</v>
      </c>
      <c r="H8543" s="27" t="n">
        <v>96</v>
      </c>
      <c r="I8543" s="25" t="s">
        <v>147</v>
      </c>
      <c r="J8543" s="25" t="s">
        <v>445</v>
      </c>
      <c r="K8543" s="25" t="n">
        <v>2013</v>
      </c>
      <c r="L8543" s="25" t="s">
        <v>1834</v>
      </c>
      <c r="M8543" s="25" t="s">
        <v>171</v>
      </c>
      <c r="N8543" s="28" t="n">
        <v>4821</v>
      </c>
      <c r="O8543" s="25" t="s">
        <v>54</v>
      </c>
      <c r="P8543" s="29" t="n">
        <v>42831</v>
      </c>
      <c r="Q8543" s="29" t="n">
        <v>42837</v>
      </c>
      <c r="R8543" s="28" t="n">
        <v>4168</v>
      </c>
      <c r="S8543" s="28" t="n">
        <f aca="false">IF(O8543="Won",R8543,IF(O8543="Lost",0,N8543))</f>
        <v>4168</v>
      </c>
      <c r="T8543" s="30" t="n">
        <f aca="false">IF(AND(P8543&lt;&gt;"",Q8543&lt;&gt;""),Q8543-P8543,"")</f>
        <v>6</v>
      </c>
      <c r="U8543" s="30" t="str">
        <f aca="false">IF(AND(O8543="Engaging",P8543&lt;&gt;""),'Leia-me'!$B$5-P8543,"")</f>
        <v/>
      </c>
      <c r="V8543" s="25" t="str">
        <f aca="false">IF(O8543&lt;&gt;"Engaging","",IF(U8543&lt;='Leia-me'!$B$6,"Saudável",IF(U8543&lt;='Leia-me'!$B$7,"Esfriando",IF(U8543&lt;='Leia-me'!$B$8,"Última chance","Zumbi"))))</f>
        <v/>
      </c>
      <c r="W8543" s="25" t="n">
        <f aca="false">IF(O8543="Won",1,IF(O8543="Lost",0,""))</f>
        <v>1</v>
      </c>
      <c r="X8543" s="25" t="s">
        <v>1835</v>
      </c>
      <c r="Y8543" s="25" t="str">
        <f aca="false">IF(E8543="","Sim","")</f>
        <v/>
      </c>
    </row>
    <row r="8544" customFormat="false" ht="15" hidden="false" customHeight="false" outlineLevel="0" collapsed="false">
      <c r="A8544" s="25" t="s">
        <v>8807</v>
      </c>
      <c r="B8544" s="25" t="s">
        <v>102</v>
      </c>
      <c r="C8544" s="25" t="s">
        <v>111</v>
      </c>
      <c r="D8544" s="25" t="s">
        <v>115</v>
      </c>
      <c r="E8544" s="25" t="s">
        <v>1187</v>
      </c>
      <c r="F8544" s="25" t="s">
        <v>159</v>
      </c>
      <c r="G8544" s="26" t="n">
        <v>2059.9</v>
      </c>
      <c r="H8544" s="27" t="n">
        <v>3644</v>
      </c>
      <c r="I8544" s="25" t="s">
        <v>147</v>
      </c>
      <c r="K8544" s="25" t="n">
        <v>1988</v>
      </c>
      <c r="L8544" s="25" t="s">
        <v>160</v>
      </c>
      <c r="M8544" s="25" t="s">
        <v>149</v>
      </c>
      <c r="N8544" s="28" t="n">
        <v>3393</v>
      </c>
      <c r="O8544" s="25" t="s">
        <v>55</v>
      </c>
      <c r="P8544" s="29" t="n">
        <v>42832</v>
      </c>
      <c r="Q8544" s="29" t="n">
        <v>42838</v>
      </c>
      <c r="R8544" s="28" t="n">
        <v>0</v>
      </c>
      <c r="S8544" s="28" t="n">
        <f aca="false">IF(O8544="Won",R8544,IF(O8544="Lost",0,N8544))</f>
        <v>0</v>
      </c>
      <c r="T8544" s="30" t="n">
        <f aca="false">IF(AND(P8544&lt;&gt;"",Q8544&lt;&gt;""),Q8544-P8544,"")</f>
        <v>6</v>
      </c>
      <c r="U8544" s="30" t="str">
        <f aca="false">IF(AND(O8544="Engaging",P8544&lt;&gt;""),'Leia-me'!$B$5-P8544,"")</f>
        <v/>
      </c>
      <c r="V8544" s="25" t="str">
        <f aca="false">IF(O8544&lt;&gt;"Engaging","",IF(U8544&lt;='Leia-me'!$B$6,"Saudável",IF(U8544&lt;='Leia-me'!$B$7,"Esfriando",IF(U8544&lt;='Leia-me'!$B$8,"Última chance","Zumbi"))))</f>
        <v/>
      </c>
      <c r="W8544" s="25" t="n">
        <f aca="false">IF(O8544="Won",1,IF(O8544="Lost",0,""))</f>
        <v>0</v>
      </c>
      <c r="Y8544" s="25" t="str">
        <f aca="false">IF(E8544="","Sim","")</f>
        <v/>
      </c>
    </row>
    <row r="8545" customFormat="false" ht="15" hidden="false" customHeight="false" outlineLevel="0" collapsed="false">
      <c r="A8545" s="25" t="s">
        <v>8808</v>
      </c>
      <c r="B8545" s="25" t="s">
        <v>102</v>
      </c>
      <c r="C8545" s="25" t="s">
        <v>111</v>
      </c>
      <c r="D8545" s="25" t="s">
        <v>115</v>
      </c>
      <c r="E8545" s="25" t="s">
        <v>2484</v>
      </c>
      <c r="F8545" s="25" t="s">
        <v>155</v>
      </c>
      <c r="G8545" s="26" t="n">
        <v>1825.82</v>
      </c>
      <c r="H8545" s="27" t="n">
        <v>5595</v>
      </c>
      <c r="I8545" s="25" t="s">
        <v>147</v>
      </c>
      <c r="J8545" s="25" t="s">
        <v>156</v>
      </c>
      <c r="K8545" s="25" t="n">
        <v>1995</v>
      </c>
      <c r="L8545" s="25" t="s">
        <v>186</v>
      </c>
      <c r="M8545" s="25" t="s">
        <v>171</v>
      </c>
      <c r="N8545" s="28" t="n">
        <v>550</v>
      </c>
      <c r="O8545" s="25" t="s">
        <v>55</v>
      </c>
      <c r="P8545" s="29" t="n">
        <v>42833</v>
      </c>
      <c r="Q8545" s="29" t="n">
        <v>42834</v>
      </c>
      <c r="R8545" s="28" t="n">
        <v>0</v>
      </c>
      <c r="S8545" s="28" t="n">
        <f aca="false">IF(O8545="Won",R8545,IF(O8545="Lost",0,N8545))</f>
        <v>0</v>
      </c>
      <c r="T8545" s="30" t="n">
        <f aca="false">IF(AND(P8545&lt;&gt;"",Q8545&lt;&gt;""),Q8545-P8545,"")</f>
        <v>1</v>
      </c>
      <c r="U8545" s="30" t="str">
        <f aca="false">IF(AND(O8545="Engaging",P8545&lt;&gt;""),'Leia-me'!$B$5-P8545,"")</f>
        <v/>
      </c>
      <c r="V8545" s="25" t="str">
        <f aca="false">IF(O8545&lt;&gt;"Engaging","",IF(U8545&lt;='Leia-me'!$B$6,"Saudável",IF(U8545&lt;='Leia-me'!$B$7,"Esfriando",IF(U8545&lt;='Leia-me'!$B$8,"Última chance","Zumbi"))))</f>
        <v/>
      </c>
      <c r="W8545" s="25" t="n">
        <f aca="false">IF(O8545="Won",1,IF(O8545="Lost",0,""))</f>
        <v>0</v>
      </c>
      <c r="Y8545" s="25" t="str">
        <f aca="false">IF(E8545="","Sim","")</f>
        <v/>
      </c>
    </row>
    <row r="8546" customFormat="false" ht="15" hidden="false" customHeight="false" outlineLevel="0" collapsed="false">
      <c r="A8546" s="25" t="s">
        <v>8809</v>
      </c>
      <c r="B8546" s="25" t="s">
        <v>102</v>
      </c>
      <c r="C8546" s="25" t="s">
        <v>111</v>
      </c>
      <c r="D8546" s="25" t="s">
        <v>115</v>
      </c>
      <c r="E8546" s="25" t="s">
        <v>2863</v>
      </c>
      <c r="F8546" s="25" t="s">
        <v>211</v>
      </c>
      <c r="G8546" s="26" t="n">
        <v>2437.85</v>
      </c>
      <c r="H8546" s="27" t="n">
        <v>4874</v>
      </c>
      <c r="I8546" s="25" t="s">
        <v>147</v>
      </c>
      <c r="K8546" s="25" t="n">
        <v>2001</v>
      </c>
      <c r="L8546" s="25" t="s">
        <v>148</v>
      </c>
      <c r="M8546" s="25" t="s">
        <v>149</v>
      </c>
      <c r="N8546" s="28" t="n">
        <v>55</v>
      </c>
      <c r="O8546" s="25" t="s">
        <v>55</v>
      </c>
      <c r="P8546" s="29" t="n">
        <v>42833</v>
      </c>
      <c r="Q8546" s="29" t="n">
        <v>42838</v>
      </c>
      <c r="R8546" s="28" t="n">
        <v>0</v>
      </c>
      <c r="S8546" s="28" t="n">
        <f aca="false">IF(O8546="Won",R8546,IF(O8546="Lost",0,N8546))</f>
        <v>0</v>
      </c>
      <c r="T8546" s="30" t="n">
        <f aca="false">IF(AND(P8546&lt;&gt;"",Q8546&lt;&gt;""),Q8546-P8546,"")</f>
        <v>5</v>
      </c>
      <c r="U8546" s="30" t="str">
        <f aca="false">IF(AND(O8546="Engaging",P8546&lt;&gt;""),'Leia-me'!$B$5-P8546,"")</f>
        <v/>
      </c>
      <c r="V8546" s="25" t="str">
        <f aca="false">IF(O8546&lt;&gt;"Engaging","",IF(U8546&lt;='Leia-me'!$B$6,"Saudável",IF(U8546&lt;='Leia-me'!$B$7,"Esfriando",IF(U8546&lt;='Leia-me'!$B$8,"Última chance","Zumbi"))))</f>
        <v/>
      </c>
      <c r="W8546" s="25" t="n">
        <f aca="false">IF(O8546="Won",1,IF(O8546="Lost",0,""))</f>
        <v>0</v>
      </c>
      <c r="Y8546" s="25" t="str">
        <f aca="false">IF(E8546="","Sim","")</f>
        <v/>
      </c>
    </row>
    <row r="8547" customFormat="false" ht="15" hidden="false" customHeight="false" outlineLevel="0" collapsed="false">
      <c r="A8547" s="25" t="s">
        <v>8810</v>
      </c>
      <c r="B8547" s="25" t="s">
        <v>102</v>
      </c>
      <c r="C8547" s="25" t="s">
        <v>111</v>
      </c>
      <c r="D8547" s="25" t="s">
        <v>115</v>
      </c>
      <c r="E8547" s="25" t="s">
        <v>1351</v>
      </c>
      <c r="F8547" s="25" t="s">
        <v>177</v>
      </c>
      <c r="G8547" s="26" t="n">
        <v>7537.24</v>
      </c>
      <c r="H8547" s="27" t="n">
        <v>20293</v>
      </c>
      <c r="I8547" s="25" t="s">
        <v>147</v>
      </c>
      <c r="K8547" s="25" t="n">
        <v>1993</v>
      </c>
      <c r="L8547" s="25" t="s">
        <v>178</v>
      </c>
      <c r="M8547" s="25" t="s">
        <v>171</v>
      </c>
      <c r="N8547" s="28" t="n">
        <v>5482</v>
      </c>
      <c r="O8547" s="25" t="s">
        <v>54</v>
      </c>
      <c r="P8547" s="29" t="n">
        <v>42833</v>
      </c>
      <c r="Q8547" s="29" t="n">
        <v>42842</v>
      </c>
      <c r="R8547" s="28" t="n">
        <v>5884</v>
      </c>
      <c r="S8547" s="28" t="n">
        <f aca="false">IF(O8547="Won",R8547,IF(O8547="Lost",0,N8547))</f>
        <v>5884</v>
      </c>
      <c r="T8547" s="30" t="n">
        <f aca="false">IF(AND(P8547&lt;&gt;"",Q8547&lt;&gt;""),Q8547-P8547,"")</f>
        <v>9</v>
      </c>
      <c r="U8547" s="30" t="str">
        <f aca="false">IF(AND(O8547="Engaging",P8547&lt;&gt;""),'Leia-me'!$B$5-P8547,"")</f>
        <v/>
      </c>
      <c r="V8547" s="25" t="str">
        <f aca="false">IF(O8547&lt;&gt;"Engaging","",IF(U8547&lt;='Leia-me'!$B$6,"Saudável",IF(U8547&lt;='Leia-me'!$B$7,"Esfriando",IF(U8547&lt;='Leia-me'!$B$8,"Última chance","Zumbi"))))</f>
        <v/>
      </c>
      <c r="W8547" s="25" t="n">
        <f aca="false">IF(O8547="Won",1,IF(O8547="Lost",0,""))</f>
        <v>1</v>
      </c>
      <c r="Y8547" s="25" t="str">
        <f aca="false">IF(E8547="","Sim","")</f>
        <v/>
      </c>
    </row>
    <row r="8548" customFormat="false" ht="15" hidden="false" customHeight="false" outlineLevel="0" collapsed="false">
      <c r="A8548" s="25" t="s">
        <v>8811</v>
      </c>
      <c r="B8548" s="25" t="s">
        <v>102</v>
      </c>
      <c r="C8548" s="25" t="s">
        <v>111</v>
      </c>
      <c r="D8548" s="25" t="s">
        <v>115</v>
      </c>
      <c r="E8548" s="25" t="s">
        <v>1371</v>
      </c>
      <c r="F8548" s="25" t="s">
        <v>185</v>
      </c>
      <c r="G8548" s="26" t="n">
        <v>40.79</v>
      </c>
      <c r="H8548" s="27" t="n">
        <v>142</v>
      </c>
      <c r="I8548" s="25" t="s">
        <v>1372</v>
      </c>
      <c r="K8548" s="25" t="n">
        <v>2011</v>
      </c>
      <c r="L8548" s="25" t="s">
        <v>170</v>
      </c>
      <c r="M8548" s="25" t="s">
        <v>171</v>
      </c>
      <c r="N8548" s="28" t="n">
        <v>1096</v>
      </c>
      <c r="O8548" s="25" t="s">
        <v>56</v>
      </c>
      <c r="P8548" s="29" t="n">
        <v>42834</v>
      </c>
      <c r="Q8548" s="33"/>
      <c r="R8548" s="34"/>
      <c r="S8548" s="28" t="n">
        <f aca="false">IF(O8548="Won",R8548,IF(O8548="Lost",0,N8548))</f>
        <v>1096</v>
      </c>
      <c r="T8548" s="30" t="str">
        <f aca="false">IF(AND(P8548&lt;&gt;"",Q8548&lt;&gt;""),Q8548-P8548,"")</f>
        <v/>
      </c>
      <c r="U8548" s="30" t="n">
        <f aca="false">IF(AND(O8548="Engaging",P8548&lt;&gt;""),'Leia-me'!$B$5-P8548,"")</f>
        <v>266</v>
      </c>
      <c r="V8548" s="25" t="str">
        <f aca="false">IF(O8548&lt;&gt;"Engaging","",IF(U8548&lt;='Leia-me'!$B$6,"Saudável",IF(U8548&lt;='Leia-me'!$B$7,"Esfriando",IF(U8548&lt;='Leia-me'!$B$8,"Última chance","Zumbi"))))</f>
        <v>Zumbi</v>
      </c>
      <c r="W8548" s="25" t="str">
        <f aca="false">IF(O8548="Won",1,IF(O8548="Lost",0,""))</f>
        <v/>
      </c>
      <c r="Y8548" s="25" t="str">
        <f aca="false">IF(E8548="","Sim","")</f>
        <v/>
      </c>
    </row>
    <row r="8549" customFormat="false" ht="15" hidden="false" customHeight="false" outlineLevel="0" collapsed="false">
      <c r="A8549" s="25" t="s">
        <v>8812</v>
      </c>
      <c r="B8549" s="25" t="s">
        <v>102</v>
      </c>
      <c r="C8549" s="25" t="s">
        <v>111</v>
      </c>
      <c r="D8549" s="25" t="s">
        <v>115</v>
      </c>
      <c r="E8549" s="25" t="s">
        <v>444</v>
      </c>
      <c r="F8549" s="25" t="s">
        <v>192</v>
      </c>
      <c r="G8549" s="26" t="n">
        <v>6354.87</v>
      </c>
      <c r="H8549" s="27" t="n">
        <v>16780</v>
      </c>
      <c r="I8549" s="25" t="s">
        <v>147</v>
      </c>
      <c r="J8549" s="25" t="s">
        <v>445</v>
      </c>
      <c r="K8549" s="25" t="n">
        <v>1996</v>
      </c>
      <c r="L8549" s="25" t="s">
        <v>186</v>
      </c>
      <c r="M8549" s="25" t="s">
        <v>171</v>
      </c>
      <c r="N8549" s="28" t="n">
        <v>550</v>
      </c>
      <c r="O8549" s="25" t="s">
        <v>55</v>
      </c>
      <c r="P8549" s="29" t="n">
        <v>42834</v>
      </c>
      <c r="Q8549" s="29" t="n">
        <v>42840</v>
      </c>
      <c r="R8549" s="28" t="n">
        <v>0</v>
      </c>
      <c r="S8549" s="28" t="n">
        <f aca="false">IF(O8549="Won",R8549,IF(O8549="Lost",0,N8549))</f>
        <v>0</v>
      </c>
      <c r="T8549" s="30" t="n">
        <f aca="false">IF(AND(P8549&lt;&gt;"",Q8549&lt;&gt;""),Q8549-P8549,"")</f>
        <v>6</v>
      </c>
      <c r="U8549" s="30" t="str">
        <f aca="false">IF(AND(O8549="Engaging",P8549&lt;&gt;""),'Leia-me'!$B$5-P8549,"")</f>
        <v/>
      </c>
      <c r="V8549" s="25" t="str">
        <f aca="false">IF(O8549&lt;&gt;"Engaging","",IF(U8549&lt;='Leia-me'!$B$6,"Saudável",IF(U8549&lt;='Leia-me'!$B$7,"Esfriando",IF(U8549&lt;='Leia-me'!$B$8,"Última chance","Zumbi"))))</f>
        <v/>
      </c>
      <c r="W8549" s="25" t="n">
        <f aca="false">IF(O8549="Won",1,IF(O8549="Lost",0,""))</f>
        <v>0</v>
      </c>
      <c r="Y8549" s="25" t="str">
        <f aca="false">IF(E8549="","Sim","")</f>
        <v/>
      </c>
    </row>
    <row r="8550" customFormat="false" ht="15" hidden="false" customHeight="false" outlineLevel="0" collapsed="false">
      <c r="A8550" s="25" t="s">
        <v>8813</v>
      </c>
      <c r="B8550" s="25" t="s">
        <v>102</v>
      </c>
      <c r="C8550" s="25" t="s">
        <v>111</v>
      </c>
      <c r="D8550" s="25" t="s">
        <v>115</v>
      </c>
      <c r="E8550" s="25" t="s">
        <v>633</v>
      </c>
      <c r="F8550" s="25" t="s">
        <v>211</v>
      </c>
      <c r="G8550" s="26" t="n">
        <v>1388.67</v>
      </c>
      <c r="H8550" s="27" t="n">
        <v>3583</v>
      </c>
      <c r="I8550" s="25" t="s">
        <v>147</v>
      </c>
      <c r="K8550" s="25" t="n">
        <v>1989</v>
      </c>
      <c r="L8550" s="25" t="s">
        <v>160</v>
      </c>
      <c r="M8550" s="25" t="s">
        <v>149</v>
      </c>
      <c r="N8550" s="28" t="n">
        <v>3393</v>
      </c>
      <c r="O8550" s="25" t="s">
        <v>54</v>
      </c>
      <c r="P8550" s="29" t="n">
        <v>42834</v>
      </c>
      <c r="Q8550" s="29" t="n">
        <v>42912</v>
      </c>
      <c r="R8550" s="28" t="n">
        <v>3070</v>
      </c>
      <c r="S8550" s="28" t="n">
        <f aca="false">IF(O8550="Won",R8550,IF(O8550="Lost",0,N8550))</f>
        <v>3070</v>
      </c>
      <c r="T8550" s="30" t="n">
        <f aca="false">IF(AND(P8550&lt;&gt;"",Q8550&lt;&gt;""),Q8550-P8550,"")</f>
        <v>78</v>
      </c>
      <c r="U8550" s="30" t="str">
        <f aca="false">IF(AND(O8550="Engaging",P8550&lt;&gt;""),'Leia-me'!$B$5-P8550,"")</f>
        <v/>
      </c>
      <c r="V8550" s="25" t="str">
        <f aca="false">IF(O8550&lt;&gt;"Engaging","",IF(U8550&lt;='Leia-me'!$B$6,"Saudável",IF(U8550&lt;='Leia-me'!$B$7,"Esfriando",IF(U8550&lt;='Leia-me'!$B$8,"Última chance","Zumbi"))))</f>
        <v/>
      </c>
      <c r="W8550" s="25" t="n">
        <f aca="false">IF(O8550="Won",1,IF(O8550="Lost",0,""))</f>
        <v>1</v>
      </c>
      <c r="Y8550" s="25" t="str">
        <f aca="false">IF(E8550="","Sim","")</f>
        <v/>
      </c>
    </row>
    <row r="8551" customFormat="false" ht="15" hidden="false" customHeight="false" outlineLevel="0" collapsed="false">
      <c r="A8551" s="25" t="s">
        <v>8814</v>
      </c>
      <c r="B8551" s="25" t="s">
        <v>102</v>
      </c>
      <c r="C8551" s="25" t="s">
        <v>111</v>
      </c>
      <c r="D8551" s="25" t="s">
        <v>115</v>
      </c>
      <c r="G8551" s="31"/>
      <c r="H8551" s="32"/>
      <c r="L8551" s="25" t="s">
        <v>160</v>
      </c>
      <c r="M8551" s="25" t="s">
        <v>149</v>
      </c>
      <c r="N8551" s="28" t="n">
        <v>3393</v>
      </c>
      <c r="O8551" s="25" t="s">
        <v>56</v>
      </c>
      <c r="P8551" s="29" t="n">
        <v>42835</v>
      </c>
      <c r="Q8551" s="33"/>
      <c r="R8551" s="34"/>
      <c r="S8551" s="28" t="n">
        <f aca="false">IF(O8551="Won",R8551,IF(O8551="Lost",0,N8551))</f>
        <v>3393</v>
      </c>
      <c r="T8551" s="30" t="str">
        <f aca="false">IF(AND(P8551&lt;&gt;"",Q8551&lt;&gt;""),Q8551-P8551,"")</f>
        <v/>
      </c>
      <c r="U8551" s="30" t="n">
        <f aca="false">IF(AND(O8551="Engaging",P8551&lt;&gt;""),'Leia-me'!$B$5-P8551,"")</f>
        <v>265</v>
      </c>
      <c r="V8551" s="25" t="str">
        <f aca="false">IF(O8551&lt;&gt;"Engaging","",IF(U8551&lt;='Leia-me'!$B$6,"Saudável",IF(U8551&lt;='Leia-me'!$B$7,"Esfriando",IF(U8551&lt;='Leia-me'!$B$8,"Última chance","Zumbi"))))</f>
        <v>Zumbi</v>
      </c>
      <c r="W8551" s="25" t="str">
        <f aca="false">IF(O8551="Won",1,IF(O8551="Lost",0,""))</f>
        <v/>
      </c>
      <c r="Y8551" s="25" t="str">
        <f aca="false">IF(E8551="","Sim","")</f>
        <v>Sim</v>
      </c>
    </row>
    <row r="8552" customFormat="false" ht="15" hidden="false" customHeight="false" outlineLevel="0" collapsed="false">
      <c r="A8552" s="25" t="s">
        <v>8815</v>
      </c>
      <c r="B8552" s="25" t="s">
        <v>102</v>
      </c>
      <c r="C8552" s="25" t="s">
        <v>111</v>
      </c>
      <c r="D8552" s="25" t="s">
        <v>115</v>
      </c>
      <c r="E8552" s="25" t="s">
        <v>868</v>
      </c>
      <c r="F8552" s="25" t="s">
        <v>168</v>
      </c>
      <c r="G8552" s="26" t="n">
        <v>2952.73</v>
      </c>
      <c r="H8552" s="27" t="n">
        <v>5107</v>
      </c>
      <c r="I8552" s="25" t="s">
        <v>147</v>
      </c>
      <c r="K8552" s="25" t="n">
        <v>2000</v>
      </c>
      <c r="L8552" s="25" t="s">
        <v>186</v>
      </c>
      <c r="M8552" s="25" t="s">
        <v>171</v>
      </c>
      <c r="N8552" s="28" t="n">
        <v>550</v>
      </c>
      <c r="O8552" s="25" t="s">
        <v>54</v>
      </c>
      <c r="P8552" s="29" t="n">
        <v>42835</v>
      </c>
      <c r="Q8552" s="29" t="n">
        <v>42836</v>
      </c>
      <c r="R8552" s="28" t="n">
        <v>467</v>
      </c>
      <c r="S8552" s="28" t="n">
        <f aca="false">IF(O8552="Won",R8552,IF(O8552="Lost",0,N8552))</f>
        <v>467</v>
      </c>
      <c r="T8552" s="30" t="n">
        <f aca="false">IF(AND(P8552&lt;&gt;"",Q8552&lt;&gt;""),Q8552-P8552,"")</f>
        <v>1</v>
      </c>
      <c r="U8552" s="30" t="str">
        <f aca="false">IF(AND(O8552="Engaging",P8552&lt;&gt;""),'Leia-me'!$B$5-P8552,"")</f>
        <v/>
      </c>
      <c r="V8552" s="25" t="str">
        <f aca="false">IF(O8552&lt;&gt;"Engaging","",IF(U8552&lt;='Leia-me'!$B$6,"Saudável",IF(U8552&lt;='Leia-me'!$B$7,"Esfriando",IF(U8552&lt;='Leia-me'!$B$8,"Última chance","Zumbi"))))</f>
        <v/>
      </c>
      <c r="W8552" s="25" t="n">
        <f aca="false">IF(O8552="Won",1,IF(O8552="Lost",0,""))</f>
        <v>1</v>
      </c>
      <c r="Y8552" s="25" t="str">
        <f aca="false">IF(E8552="","Sim","")</f>
        <v/>
      </c>
    </row>
    <row r="8553" customFormat="false" ht="15" hidden="false" customHeight="false" outlineLevel="0" collapsed="false">
      <c r="A8553" s="25" t="s">
        <v>8816</v>
      </c>
      <c r="B8553" s="25" t="s">
        <v>102</v>
      </c>
      <c r="C8553" s="25" t="s">
        <v>111</v>
      </c>
      <c r="D8553" s="25" t="s">
        <v>115</v>
      </c>
      <c r="E8553" s="25" t="s">
        <v>428</v>
      </c>
      <c r="F8553" s="25" t="s">
        <v>267</v>
      </c>
      <c r="G8553" s="26" t="n">
        <v>792.46</v>
      </c>
      <c r="H8553" s="27" t="n">
        <v>1299</v>
      </c>
      <c r="I8553" s="25" t="s">
        <v>147</v>
      </c>
      <c r="K8553" s="25" t="n">
        <v>1982</v>
      </c>
      <c r="L8553" s="25" t="s">
        <v>1834</v>
      </c>
      <c r="M8553" s="25" t="s">
        <v>171</v>
      </c>
      <c r="N8553" s="28" t="n">
        <v>4821</v>
      </c>
      <c r="O8553" s="25" t="s">
        <v>54</v>
      </c>
      <c r="P8553" s="29" t="n">
        <v>42837</v>
      </c>
      <c r="Q8553" s="29" t="n">
        <v>42847</v>
      </c>
      <c r="R8553" s="28" t="n">
        <v>4272</v>
      </c>
      <c r="S8553" s="28" t="n">
        <f aca="false">IF(O8553="Won",R8553,IF(O8553="Lost",0,N8553))</f>
        <v>4272</v>
      </c>
      <c r="T8553" s="30" t="n">
        <f aca="false">IF(AND(P8553&lt;&gt;"",Q8553&lt;&gt;""),Q8553-P8553,"")</f>
        <v>10</v>
      </c>
      <c r="U8553" s="30" t="str">
        <f aca="false">IF(AND(O8553="Engaging",P8553&lt;&gt;""),'Leia-me'!$B$5-P8553,"")</f>
        <v/>
      </c>
      <c r="V8553" s="25" t="str">
        <f aca="false">IF(O8553&lt;&gt;"Engaging","",IF(U8553&lt;='Leia-me'!$B$6,"Saudável",IF(U8553&lt;='Leia-me'!$B$7,"Esfriando",IF(U8553&lt;='Leia-me'!$B$8,"Última chance","Zumbi"))))</f>
        <v/>
      </c>
      <c r="W8553" s="25" t="n">
        <f aca="false">IF(O8553="Won",1,IF(O8553="Lost",0,""))</f>
        <v>1</v>
      </c>
      <c r="X8553" s="25" t="s">
        <v>1835</v>
      </c>
      <c r="Y8553" s="25" t="str">
        <f aca="false">IF(E8553="","Sim","")</f>
        <v/>
      </c>
    </row>
    <row r="8554" customFormat="false" ht="15" hidden="false" customHeight="false" outlineLevel="0" collapsed="false">
      <c r="A8554" s="25" t="s">
        <v>8817</v>
      </c>
      <c r="B8554" s="25" t="s">
        <v>102</v>
      </c>
      <c r="C8554" s="25" t="s">
        <v>111</v>
      </c>
      <c r="D8554" s="25" t="s">
        <v>115</v>
      </c>
      <c r="G8554" s="31"/>
      <c r="H8554" s="32"/>
      <c r="L8554" s="25" t="s">
        <v>186</v>
      </c>
      <c r="M8554" s="25" t="s">
        <v>171</v>
      </c>
      <c r="N8554" s="28" t="n">
        <v>550</v>
      </c>
      <c r="O8554" s="25" t="s">
        <v>56</v>
      </c>
      <c r="P8554" s="29" t="n">
        <v>42838</v>
      </c>
      <c r="Q8554" s="33"/>
      <c r="R8554" s="34"/>
      <c r="S8554" s="28" t="n">
        <f aca="false">IF(O8554="Won",R8554,IF(O8554="Lost",0,N8554))</f>
        <v>550</v>
      </c>
      <c r="T8554" s="30" t="str">
        <f aca="false">IF(AND(P8554&lt;&gt;"",Q8554&lt;&gt;""),Q8554-P8554,"")</f>
        <v/>
      </c>
      <c r="U8554" s="30" t="n">
        <f aca="false">IF(AND(O8554="Engaging",P8554&lt;&gt;""),'Leia-me'!$B$5-P8554,"")</f>
        <v>262</v>
      </c>
      <c r="V8554" s="25" t="str">
        <f aca="false">IF(O8554&lt;&gt;"Engaging","",IF(U8554&lt;='Leia-me'!$B$6,"Saudável",IF(U8554&lt;='Leia-me'!$B$7,"Esfriando",IF(U8554&lt;='Leia-me'!$B$8,"Última chance","Zumbi"))))</f>
        <v>Zumbi</v>
      </c>
      <c r="W8554" s="25" t="str">
        <f aca="false">IF(O8554="Won",1,IF(O8554="Lost",0,""))</f>
        <v/>
      </c>
      <c r="Y8554" s="25" t="str">
        <f aca="false">IF(E8554="","Sim","")</f>
        <v>Sim</v>
      </c>
    </row>
    <row r="8555" customFormat="false" ht="15" hidden="false" customHeight="false" outlineLevel="0" collapsed="false">
      <c r="A8555" s="25" t="s">
        <v>8818</v>
      </c>
      <c r="B8555" s="25" t="s">
        <v>102</v>
      </c>
      <c r="C8555" s="25" t="s">
        <v>111</v>
      </c>
      <c r="D8555" s="25" t="s">
        <v>115</v>
      </c>
      <c r="G8555" s="31"/>
      <c r="H8555" s="32"/>
      <c r="L8555" s="25" t="s">
        <v>160</v>
      </c>
      <c r="M8555" s="25" t="s">
        <v>149</v>
      </c>
      <c r="N8555" s="28" t="n">
        <v>3393</v>
      </c>
      <c r="O8555" s="25" t="s">
        <v>56</v>
      </c>
      <c r="P8555" s="29" t="n">
        <v>42838</v>
      </c>
      <c r="Q8555" s="33"/>
      <c r="R8555" s="34"/>
      <c r="S8555" s="28" t="n">
        <f aca="false">IF(O8555="Won",R8555,IF(O8555="Lost",0,N8555))</f>
        <v>3393</v>
      </c>
      <c r="T8555" s="30" t="str">
        <f aca="false">IF(AND(P8555&lt;&gt;"",Q8555&lt;&gt;""),Q8555-P8555,"")</f>
        <v/>
      </c>
      <c r="U8555" s="30" t="n">
        <f aca="false">IF(AND(O8555="Engaging",P8555&lt;&gt;""),'Leia-me'!$B$5-P8555,"")</f>
        <v>262</v>
      </c>
      <c r="V8555" s="25" t="str">
        <f aca="false">IF(O8555&lt;&gt;"Engaging","",IF(U8555&lt;='Leia-me'!$B$6,"Saudável",IF(U8555&lt;='Leia-me'!$B$7,"Esfriando",IF(U8555&lt;='Leia-me'!$B$8,"Última chance","Zumbi"))))</f>
        <v>Zumbi</v>
      </c>
      <c r="W8555" s="25" t="str">
        <f aca="false">IF(O8555="Won",1,IF(O8555="Lost",0,""))</f>
        <v/>
      </c>
      <c r="Y8555" s="25" t="str">
        <f aca="false">IF(E8555="","Sim","")</f>
        <v>Sim</v>
      </c>
    </row>
    <row r="8556" customFormat="false" ht="15" hidden="false" customHeight="false" outlineLevel="0" collapsed="false">
      <c r="A8556" s="25" t="s">
        <v>8819</v>
      </c>
      <c r="B8556" s="25" t="s">
        <v>102</v>
      </c>
      <c r="C8556" s="25" t="s">
        <v>111</v>
      </c>
      <c r="D8556" s="25" t="s">
        <v>115</v>
      </c>
      <c r="E8556" s="25" t="s">
        <v>218</v>
      </c>
      <c r="F8556" s="25" t="s">
        <v>146</v>
      </c>
      <c r="G8556" s="26" t="n">
        <v>4.54</v>
      </c>
      <c r="H8556" s="27" t="n">
        <v>9</v>
      </c>
      <c r="I8556" s="25" t="s">
        <v>147</v>
      </c>
      <c r="K8556" s="25" t="n">
        <v>2017</v>
      </c>
      <c r="L8556" s="25" t="s">
        <v>186</v>
      </c>
      <c r="M8556" s="25" t="s">
        <v>171</v>
      </c>
      <c r="N8556" s="28" t="n">
        <v>550</v>
      </c>
      <c r="O8556" s="25" t="s">
        <v>54</v>
      </c>
      <c r="P8556" s="29" t="n">
        <v>42840</v>
      </c>
      <c r="Q8556" s="29" t="n">
        <v>42878</v>
      </c>
      <c r="R8556" s="28" t="n">
        <v>501</v>
      </c>
      <c r="S8556" s="28" t="n">
        <f aca="false">IF(O8556="Won",R8556,IF(O8556="Lost",0,N8556))</f>
        <v>501</v>
      </c>
      <c r="T8556" s="30" t="n">
        <f aca="false">IF(AND(P8556&lt;&gt;"",Q8556&lt;&gt;""),Q8556-P8556,"")</f>
        <v>38</v>
      </c>
      <c r="U8556" s="30" t="str">
        <f aca="false">IF(AND(O8556="Engaging",P8556&lt;&gt;""),'Leia-me'!$B$5-P8556,"")</f>
        <v/>
      </c>
      <c r="V8556" s="25" t="str">
        <f aca="false">IF(O8556&lt;&gt;"Engaging","",IF(U8556&lt;='Leia-me'!$B$6,"Saudável",IF(U8556&lt;='Leia-me'!$B$7,"Esfriando",IF(U8556&lt;='Leia-me'!$B$8,"Última chance","Zumbi"))))</f>
        <v/>
      </c>
      <c r="W8556" s="25" t="n">
        <f aca="false">IF(O8556="Won",1,IF(O8556="Lost",0,""))</f>
        <v>1</v>
      </c>
      <c r="Y8556" s="25" t="str">
        <f aca="false">IF(E8556="","Sim","")</f>
        <v/>
      </c>
    </row>
    <row r="8557" customFormat="false" ht="15" hidden="false" customHeight="false" outlineLevel="0" collapsed="false">
      <c r="A8557" s="25" t="s">
        <v>8820</v>
      </c>
      <c r="B8557" s="25" t="s">
        <v>102</v>
      </c>
      <c r="C8557" s="25" t="s">
        <v>111</v>
      </c>
      <c r="D8557" s="25" t="s">
        <v>115</v>
      </c>
      <c r="E8557" s="25" t="s">
        <v>1158</v>
      </c>
      <c r="F8557" s="25" t="s">
        <v>185</v>
      </c>
      <c r="G8557" s="26" t="n">
        <v>7708.38</v>
      </c>
      <c r="H8557" s="27" t="n">
        <v>13756</v>
      </c>
      <c r="I8557" s="25" t="s">
        <v>147</v>
      </c>
      <c r="K8557" s="25" t="n">
        <v>1980</v>
      </c>
      <c r="L8557" s="25" t="s">
        <v>178</v>
      </c>
      <c r="M8557" s="25" t="s">
        <v>171</v>
      </c>
      <c r="N8557" s="28" t="n">
        <v>5482</v>
      </c>
      <c r="O8557" s="25" t="s">
        <v>54</v>
      </c>
      <c r="P8557" s="29" t="n">
        <v>42840</v>
      </c>
      <c r="Q8557" s="29" t="n">
        <v>42845</v>
      </c>
      <c r="R8557" s="28" t="n">
        <v>4687</v>
      </c>
      <c r="S8557" s="28" t="n">
        <f aca="false">IF(O8557="Won",R8557,IF(O8557="Lost",0,N8557))</f>
        <v>4687</v>
      </c>
      <c r="T8557" s="30" t="n">
        <f aca="false">IF(AND(P8557&lt;&gt;"",Q8557&lt;&gt;""),Q8557-P8557,"")</f>
        <v>5</v>
      </c>
      <c r="U8557" s="30" t="str">
        <f aca="false">IF(AND(O8557="Engaging",P8557&lt;&gt;""),'Leia-me'!$B$5-P8557,"")</f>
        <v/>
      </c>
      <c r="V8557" s="25" t="str">
        <f aca="false">IF(O8557&lt;&gt;"Engaging","",IF(U8557&lt;='Leia-me'!$B$6,"Saudável",IF(U8557&lt;='Leia-me'!$B$7,"Esfriando",IF(U8557&lt;='Leia-me'!$B$8,"Última chance","Zumbi"))))</f>
        <v/>
      </c>
      <c r="W8557" s="25" t="n">
        <f aca="false">IF(O8557="Won",1,IF(O8557="Lost",0,""))</f>
        <v>1</v>
      </c>
      <c r="Y8557" s="25" t="str">
        <f aca="false">IF(E8557="","Sim","")</f>
        <v/>
      </c>
    </row>
    <row r="8558" customFormat="false" ht="15" hidden="false" customHeight="false" outlineLevel="0" collapsed="false">
      <c r="A8558" s="25" t="s">
        <v>8821</v>
      </c>
      <c r="B8558" s="25" t="s">
        <v>102</v>
      </c>
      <c r="C8558" s="25" t="s">
        <v>111</v>
      </c>
      <c r="D8558" s="25" t="s">
        <v>115</v>
      </c>
      <c r="E8558" s="25" t="s">
        <v>1646</v>
      </c>
      <c r="F8558" s="25" t="s">
        <v>185</v>
      </c>
      <c r="G8558" s="26" t="n">
        <v>587.72</v>
      </c>
      <c r="H8558" s="27" t="n">
        <v>1501</v>
      </c>
      <c r="I8558" s="25" t="s">
        <v>147</v>
      </c>
      <c r="K8558" s="25" t="n">
        <v>2010</v>
      </c>
      <c r="L8558" s="25" t="s">
        <v>148</v>
      </c>
      <c r="M8558" s="25" t="s">
        <v>149</v>
      </c>
      <c r="N8558" s="28" t="n">
        <v>55</v>
      </c>
      <c r="O8558" s="25" t="s">
        <v>55</v>
      </c>
      <c r="P8558" s="29" t="n">
        <v>42841</v>
      </c>
      <c r="Q8558" s="29" t="n">
        <v>42850</v>
      </c>
      <c r="R8558" s="28" t="n">
        <v>0</v>
      </c>
      <c r="S8558" s="28" t="n">
        <f aca="false">IF(O8558="Won",R8558,IF(O8558="Lost",0,N8558))</f>
        <v>0</v>
      </c>
      <c r="T8558" s="30" t="n">
        <f aca="false">IF(AND(P8558&lt;&gt;"",Q8558&lt;&gt;""),Q8558-P8558,"")</f>
        <v>9</v>
      </c>
      <c r="U8558" s="30" t="str">
        <f aca="false">IF(AND(O8558="Engaging",P8558&lt;&gt;""),'Leia-me'!$B$5-P8558,"")</f>
        <v/>
      </c>
      <c r="V8558" s="25" t="str">
        <f aca="false">IF(O8558&lt;&gt;"Engaging","",IF(U8558&lt;='Leia-me'!$B$6,"Saudável",IF(U8558&lt;='Leia-me'!$B$7,"Esfriando",IF(U8558&lt;='Leia-me'!$B$8,"Última chance","Zumbi"))))</f>
        <v/>
      </c>
      <c r="W8558" s="25" t="n">
        <f aca="false">IF(O8558="Won",1,IF(O8558="Lost",0,""))</f>
        <v>0</v>
      </c>
      <c r="Y8558" s="25" t="str">
        <f aca="false">IF(E8558="","Sim","")</f>
        <v/>
      </c>
    </row>
    <row r="8559" customFormat="false" ht="15" hidden="false" customHeight="false" outlineLevel="0" collapsed="false">
      <c r="A8559" s="25" t="s">
        <v>8822</v>
      </c>
      <c r="B8559" s="25" t="s">
        <v>102</v>
      </c>
      <c r="C8559" s="25" t="s">
        <v>111</v>
      </c>
      <c r="D8559" s="25" t="s">
        <v>115</v>
      </c>
      <c r="E8559" s="25" t="s">
        <v>2739</v>
      </c>
      <c r="F8559" s="25" t="s">
        <v>159</v>
      </c>
      <c r="G8559" s="26" t="n">
        <v>2871.35</v>
      </c>
      <c r="H8559" s="27" t="n">
        <v>9561</v>
      </c>
      <c r="I8559" s="25" t="s">
        <v>147</v>
      </c>
      <c r="K8559" s="25" t="n">
        <v>1983</v>
      </c>
      <c r="L8559" s="25" t="s">
        <v>1834</v>
      </c>
      <c r="M8559" s="25" t="s">
        <v>171</v>
      </c>
      <c r="N8559" s="28" t="n">
        <v>4821</v>
      </c>
      <c r="O8559" s="25" t="s">
        <v>55</v>
      </c>
      <c r="P8559" s="29" t="n">
        <v>42842</v>
      </c>
      <c r="Q8559" s="29" t="n">
        <v>42910</v>
      </c>
      <c r="R8559" s="28" t="n">
        <v>0</v>
      </c>
      <c r="S8559" s="28" t="n">
        <f aca="false">IF(O8559="Won",R8559,IF(O8559="Lost",0,N8559))</f>
        <v>0</v>
      </c>
      <c r="T8559" s="30" t="n">
        <f aca="false">IF(AND(P8559&lt;&gt;"",Q8559&lt;&gt;""),Q8559-P8559,"")</f>
        <v>68</v>
      </c>
      <c r="U8559" s="30" t="str">
        <f aca="false">IF(AND(O8559="Engaging",P8559&lt;&gt;""),'Leia-me'!$B$5-P8559,"")</f>
        <v/>
      </c>
      <c r="V8559" s="25" t="str">
        <f aca="false">IF(O8559&lt;&gt;"Engaging","",IF(U8559&lt;='Leia-me'!$B$6,"Saudável",IF(U8559&lt;='Leia-me'!$B$7,"Esfriando",IF(U8559&lt;='Leia-me'!$B$8,"Última chance","Zumbi"))))</f>
        <v/>
      </c>
      <c r="W8559" s="25" t="n">
        <f aca="false">IF(O8559="Won",1,IF(O8559="Lost",0,""))</f>
        <v>0</v>
      </c>
      <c r="X8559" s="25" t="s">
        <v>1835</v>
      </c>
      <c r="Y8559" s="25" t="str">
        <f aca="false">IF(E8559="","Sim","")</f>
        <v/>
      </c>
    </row>
    <row r="8560" customFormat="false" ht="15" hidden="false" customHeight="false" outlineLevel="0" collapsed="false">
      <c r="A8560" s="25" t="s">
        <v>8823</v>
      </c>
      <c r="B8560" s="25" t="s">
        <v>102</v>
      </c>
      <c r="C8560" s="25" t="s">
        <v>111</v>
      </c>
      <c r="D8560" s="25" t="s">
        <v>115</v>
      </c>
      <c r="E8560" s="25" t="s">
        <v>868</v>
      </c>
      <c r="F8560" s="25" t="s">
        <v>168</v>
      </c>
      <c r="G8560" s="26" t="n">
        <v>2952.73</v>
      </c>
      <c r="H8560" s="27" t="n">
        <v>5107</v>
      </c>
      <c r="I8560" s="25" t="s">
        <v>147</v>
      </c>
      <c r="K8560" s="25" t="n">
        <v>2000</v>
      </c>
      <c r="L8560" s="25" t="s">
        <v>1834</v>
      </c>
      <c r="M8560" s="25" t="s">
        <v>171</v>
      </c>
      <c r="N8560" s="28" t="n">
        <v>4821</v>
      </c>
      <c r="O8560" s="25" t="s">
        <v>55</v>
      </c>
      <c r="P8560" s="29" t="n">
        <v>42843</v>
      </c>
      <c r="Q8560" s="29" t="n">
        <v>42849</v>
      </c>
      <c r="R8560" s="28" t="n">
        <v>0</v>
      </c>
      <c r="S8560" s="28" t="n">
        <f aca="false">IF(O8560="Won",R8560,IF(O8560="Lost",0,N8560))</f>
        <v>0</v>
      </c>
      <c r="T8560" s="30" t="n">
        <f aca="false">IF(AND(P8560&lt;&gt;"",Q8560&lt;&gt;""),Q8560-P8560,"")</f>
        <v>6</v>
      </c>
      <c r="U8560" s="30" t="str">
        <f aca="false">IF(AND(O8560="Engaging",P8560&lt;&gt;""),'Leia-me'!$B$5-P8560,"")</f>
        <v/>
      </c>
      <c r="V8560" s="25" t="str">
        <f aca="false">IF(O8560&lt;&gt;"Engaging","",IF(U8560&lt;='Leia-me'!$B$6,"Saudável",IF(U8560&lt;='Leia-me'!$B$7,"Esfriando",IF(U8560&lt;='Leia-me'!$B$8,"Última chance","Zumbi"))))</f>
        <v/>
      </c>
      <c r="W8560" s="25" t="n">
        <f aca="false">IF(O8560="Won",1,IF(O8560="Lost",0,""))</f>
        <v>0</v>
      </c>
      <c r="X8560" s="25" t="s">
        <v>1835</v>
      </c>
      <c r="Y8560" s="25" t="str">
        <f aca="false">IF(E8560="","Sim","")</f>
        <v/>
      </c>
    </row>
    <row r="8561" customFormat="false" ht="15" hidden="false" customHeight="false" outlineLevel="0" collapsed="false">
      <c r="A8561" s="25" t="s">
        <v>8824</v>
      </c>
      <c r="B8561" s="25" t="s">
        <v>102</v>
      </c>
      <c r="C8561" s="25" t="s">
        <v>111</v>
      </c>
      <c r="D8561" s="25" t="s">
        <v>115</v>
      </c>
      <c r="E8561" s="25" t="s">
        <v>5204</v>
      </c>
      <c r="F8561" s="25" t="s">
        <v>155</v>
      </c>
      <c r="G8561" s="26" t="n">
        <v>1188.42</v>
      </c>
      <c r="H8561" s="27" t="n">
        <v>3015</v>
      </c>
      <c r="I8561" s="25" t="s">
        <v>147</v>
      </c>
      <c r="K8561" s="25" t="n">
        <v>1994</v>
      </c>
      <c r="L8561" s="25" t="s">
        <v>160</v>
      </c>
      <c r="M8561" s="25" t="s">
        <v>149</v>
      </c>
      <c r="N8561" s="28" t="n">
        <v>3393</v>
      </c>
      <c r="O8561" s="25" t="s">
        <v>55</v>
      </c>
      <c r="P8561" s="29" t="n">
        <v>42843</v>
      </c>
      <c r="Q8561" s="29" t="n">
        <v>42850</v>
      </c>
      <c r="R8561" s="28" t="n">
        <v>0</v>
      </c>
      <c r="S8561" s="28" t="n">
        <f aca="false">IF(O8561="Won",R8561,IF(O8561="Lost",0,N8561))</f>
        <v>0</v>
      </c>
      <c r="T8561" s="30" t="n">
        <f aca="false">IF(AND(P8561&lt;&gt;"",Q8561&lt;&gt;""),Q8561-P8561,"")</f>
        <v>7</v>
      </c>
      <c r="U8561" s="30" t="str">
        <f aca="false">IF(AND(O8561="Engaging",P8561&lt;&gt;""),'Leia-me'!$B$5-P8561,"")</f>
        <v/>
      </c>
      <c r="V8561" s="25" t="str">
        <f aca="false">IF(O8561&lt;&gt;"Engaging","",IF(U8561&lt;='Leia-me'!$B$6,"Saudável",IF(U8561&lt;='Leia-me'!$B$7,"Esfriando",IF(U8561&lt;='Leia-me'!$B$8,"Última chance","Zumbi"))))</f>
        <v/>
      </c>
      <c r="W8561" s="25" t="n">
        <f aca="false">IF(O8561="Won",1,IF(O8561="Lost",0,""))</f>
        <v>0</v>
      </c>
      <c r="Y8561" s="25" t="str">
        <f aca="false">IF(E8561="","Sim","")</f>
        <v/>
      </c>
    </row>
    <row r="8562" customFormat="false" ht="15" hidden="false" customHeight="false" outlineLevel="0" collapsed="false">
      <c r="A8562" s="25" t="s">
        <v>8825</v>
      </c>
      <c r="B8562" s="25" t="s">
        <v>102</v>
      </c>
      <c r="C8562" s="25" t="s">
        <v>111</v>
      </c>
      <c r="D8562" s="25" t="s">
        <v>115</v>
      </c>
      <c r="E8562" s="25" t="s">
        <v>156</v>
      </c>
      <c r="F8562" s="25" t="s">
        <v>155</v>
      </c>
      <c r="G8562" s="26" t="n">
        <v>1699.85</v>
      </c>
      <c r="H8562" s="27" t="n">
        <v>5108</v>
      </c>
      <c r="I8562" s="25" t="s">
        <v>147</v>
      </c>
      <c r="K8562" s="25" t="n">
        <v>1999</v>
      </c>
      <c r="L8562" s="25" t="s">
        <v>178</v>
      </c>
      <c r="M8562" s="25" t="s">
        <v>171</v>
      </c>
      <c r="N8562" s="28" t="n">
        <v>5482</v>
      </c>
      <c r="O8562" s="25" t="s">
        <v>54</v>
      </c>
      <c r="P8562" s="29" t="n">
        <v>42843</v>
      </c>
      <c r="Q8562" s="29" t="n">
        <v>42850</v>
      </c>
      <c r="R8562" s="28" t="n">
        <v>5853</v>
      </c>
      <c r="S8562" s="28" t="n">
        <f aca="false">IF(O8562="Won",R8562,IF(O8562="Lost",0,N8562))</f>
        <v>5853</v>
      </c>
      <c r="T8562" s="30" t="n">
        <f aca="false">IF(AND(P8562&lt;&gt;"",Q8562&lt;&gt;""),Q8562-P8562,"")</f>
        <v>7</v>
      </c>
      <c r="U8562" s="30" t="str">
        <f aca="false">IF(AND(O8562="Engaging",P8562&lt;&gt;""),'Leia-me'!$B$5-P8562,"")</f>
        <v/>
      </c>
      <c r="V8562" s="25" t="str">
        <f aca="false">IF(O8562&lt;&gt;"Engaging","",IF(U8562&lt;='Leia-me'!$B$6,"Saudável",IF(U8562&lt;='Leia-me'!$B$7,"Esfriando",IF(U8562&lt;='Leia-me'!$B$8,"Última chance","Zumbi"))))</f>
        <v/>
      </c>
      <c r="W8562" s="25" t="n">
        <f aca="false">IF(O8562="Won",1,IF(O8562="Lost",0,""))</f>
        <v>1</v>
      </c>
      <c r="Y8562" s="25" t="str">
        <f aca="false">IF(E8562="","Sim","")</f>
        <v/>
      </c>
    </row>
    <row r="8563" customFormat="false" ht="15" hidden="false" customHeight="false" outlineLevel="0" collapsed="false">
      <c r="A8563" s="25" t="s">
        <v>8826</v>
      </c>
      <c r="B8563" s="25" t="s">
        <v>102</v>
      </c>
      <c r="C8563" s="25" t="s">
        <v>111</v>
      </c>
      <c r="D8563" s="25" t="s">
        <v>115</v>
      </c>
      <c r="E8563" s="25" t="s">
        <v>195</v>
      </c>
      <c r="F8563" s="25" t="s">
        <v>185</v>
      </c>
      <c r="G8563" s="26" t="n">
        <v>8170.38</v>
      </c>
      <c r="H8563" s="27" t="n">
        <v>16499</v>
      </c>
      <c r="I8563" s="25" t="s">
        <v>196</v>
      </c>
      <c r="K8563" s="25" t="n">
        <v>1997</v>
      </c>
      <c r="L8563" s="25" t="s">
        <v>186</v>
      </c>
      <c r="M8563" s="25" t="s">
        <v>171</v>
      </c>
      <c r="N8563" s="28" t="n">
        <v>550</v>
      </c>
      <c r="O8563" s="25" t="s">
        <v>56</v>
      </c>
      <c r="P8563" s="29" t="n">
        <v>42844</v>
      </c>
      <c r="Q8563" s="33"/>
      <c r="R8563" s="34"/>
      <c r="S8563" s="28" t="n">
        <f aca="false">IF(O8563="Won",R8563,IF(O8563="Lost",0,N8563))</f>
        <v>550</v>
      </c>
      <c r="T8563" s="30" t="str">
        <f aca="false">IF(AND(P8563&lt;&gt;"",Q8563&lt;&gt;""),Q8563-P8563,"")</f>
        <v/>
      </c>
      <c r="U8563" s="30" t="n">
        <f aca="false">IF(AND(O8563="Engaging",P8563&lt;&gt;""),'Leia-me'!$B$5-P8563,"")</f>
        <v>256</v>
      </c>
      <c r="V8563" s="25" t="str">
        <f aca="false">IF(O8563&lt;&gt;"Engaging","",IF(U8563&lt;='Leia-me'!$B$6,"Saudável",IF(U8563&lt;='Leia-me'!$B$7,"Esfriando",IF(U8563&lt;='Leia-me'!$B$8,"Última chance","Zumbi"))))</f>
        <v>Zumbi</v>
      </c>
      <c r="W8563" s="25" t="str">
        <f aca="false">IF(O8563="Won",1,IF(O8563="Lost",0,""))</f>
        <v/>
      </c>
      <c r="Y8563" s="25" t="str">
        <f aca="false">IF(E8563="","Sim","")</f>
        <v/>
      </c>
    </row>
    <row r="8564" customFormat="false" ht="15" hidden="false" customHeight="false" outlineLevel="0" collapsed="false">
      <c r="A8564" s="25" t="s">
        <v>8827</v>
      </c>
      <c r="B8564" s="25" t="s">
        <v>102</v>
      </c>
      <c r="C8564" s="25" t="s">
        <v>111</v>
      </c>
      <c r="D8564" s="25" t="s">
        <v>115</v>
      </c>
      <c r="E8564" s="25" t="s">
        <v>444</v>
      </c>
      <c r="F8564" s="25" t="s">
        <v>192</v>
      </c>
      <c r="G8564" s="26" t="n">
        <v>6354.87</v>
      </c>
      <c r="H8564" s="27" t="n">
        <v>16780</v>
      </c>
      <c r="I8564" s="25" t="s">
        <v>147</v>
      </c>
      <c r="J8564" s="25" t="s">
        <v>445</v>
      </c>
      <c r="K8564" s="25" t="n">
        <v>1996</v>
      </c>
      <c r="L8564" s="25" t="s">
        <v>1834</v>
      </c>
      <c r="M8564" s="25" t="s">
        <v>171</v>
      </c>
      <c r="N8564" s="28" t="n">
        <v>4821</v>
      </c>
      <c r="O8564" s="25" t="s">
        <v>55</v>
      </c>
      <c r="P8564" s="29" t="n">
        <v>42846</v>
      </c>
      <c r="Q8564" s="29" t="n">
        <v>42857</v>
      </c>
      <c r="R8564" s="28" t="n">
        <v>0</v>
      </c>
      <c r="S8564" s="28" t="n">
        <f aca="false">IF(O8564="Won",R8564,IF(O8564="Lost",0,N8564))</f>
        <v>0</v>
      </c>
      <c r="T8564" s="30" t="n">
        <f aca="false">IF(AND(P8564&lt;&gt;"",Q8564&lt;&gt;""),Q8564-P8564,"")</f>
        <v>11</v>
      </c>
      <c r="U8564" s="30" t="str">
        <f aca="false">IF(AND(O8564="Engaging",P8564&lt;&gt;""),'Leia-me'!$B$5-P8564,"")</f>
        <v/>
      </c>
      <c r="V8564" s="25" t="str">
        <f aca="false">IF(O8564&lt;&gt;"Engaging","",IF(U8564&lt;='Leia-me'!$B$6,"Saudável",IF(U8564&lt;='Leia-me'!$B$7,"Esfriando",IF(U8564&lt;='Leia-me'!$B$8,"Última chance","Zumbi"))))</f>
        <v/>
      </c>
      <c r="W8564" s="25" t="n">
        <f aca="false">IF(O8564="Won",1,IF(O8564="Lost",0,""))</f>
        <v>0</v>
      </c>
      <c r="X8564" s="25" t="s">
        <v>1835</v>
      </c>
      <c r="Y8564" s="25" t="str">
        <f aca="false">IF(E8564="","Sim","")</f>
        <v/>
      </c>
    </row>
    <row r="8565" customFormat="false" ht="15" hidden="false" customHeight="false" outlineLevel="0" collapsed="false">
      <c r="A8565" s="25" t="s">
        <v>8828</v>
      </c>
      <c r="B8565" s="25" t="s">
        <v>102</v>
      </c>
      <c r="C8565" s="25" t="s">
        <v>111</v>
      </c>
      <c r="D8565" s="25" t="s">
        <v>115</v>
      </c>
      <c r="E8565" s="25" t="s">
        <v>1789</v>
      </c>
      <c r="F8565" s="25" t="s">
        <v>211</v>
      </c>
      <c r="G8565" s="26" t="n">
        <v>497.11</v>
      </c>
      <c r="H8565" s="27" t="n">
        <v>1588</v>
      </c>
      <c r="I8565" s="25" t="s">
        <v>147</v>
      </c>
      <c r="K8565" s="25" t="n">
        <v>2009</v>
      </c>
      <c r="L8565" s="25" t="s">
        <v>186</v>
      </c>
      <c r="M8565" s="25" t="s">
        <v>171</v>
      </c>
      <c r="N8565" s="28" t="n">
        <v>550</v>
      </c>
      <c r="O8565" s="25" t="s">
        <v>54</v>
      </c>
      <c r="P8565" s="29" t="n">
        <v>42846</v>
      </c>
      <c r="Q8565" s="29" t="n">
        <v>42848</v>
      </c>
      <c r="R8565" s="28" t="n">
        <v>570</v>
      </c>
      <c r="S8565" s="28" t="n">
        <f aca="false">IF(O8565="Won",R8565,IF(O8565="Lost",0,N8565))</f>
        <v>570</v>
      </c>
      <c r="T8565" s="30" t="n">
        <f aca="false">IF(AND(P8565&lt;&gt;"",Q8565&lt;&gt;""),Q8565-P8565,"")</f>
        <v>2</v>
      </c>
      <c r="U8565" s="30" t="str">
        <f aca="false">IF(AND(O8565="Engaging",P8565&lt;&gt;""),'Leia-me'!$B$5-P8565,"")</f>
        <v/>
      </c>
      <c r="V8565" s="25" t="str">
        <f aca="false">IF(O8565&lt;&gt;"Engaging","",IF(U8565&lt;='Leia-me'!$B$6,"Saudável",IF(U8565&lt;='Leia-me'!$B$7,"Esfriando",IF(U8565&lt;='Leia-me'!$B$8,"Última chance","Zumbi"))))</f>
        <v/>
      </c>
      <c r="W8565" s="25" t="n">
        <f aca="false">IF(O8565="Won",1,IF(O8565="Lost",0,""))</f>
        <v>1</v>
      </c>
      <c r="Y8565" s="25" t="str">
        <f aca="false">IF(E8565="","Sim","")</f>
        <v/>
      </c>
    </row>
    <row r="8566" customFormat="false" ht="15" hidden="false" customHeight="false" outlineLevel="0" collapsed="false">
      <c r="A8566" s="25" t="s">
        <v>8829</v>
      </c>
      <c r="B8566" s="25" t="s">
        <v>102</v>
      </c>
      <c r="C8566" s="25" t="s">
        <v>111</v>
      </c>
      <c r="D8566" s="25" t="s">
        <v>115</v>
      </c>
      <c r="E8566" s="25" t="s">
        <v>449</v>
      </c>
      <c r="F8566" s="25" t="s">
        <v>192</v>
      </c>
      <c r="G8566" s="26" t="n">
        <v>98.79</v>
      </c>
      <c r="H8566" s="27" t="n">
        <v>96</v>
      </c>
      <c r="I8566" s="25" t="s">
        <v>147</v>
      </c>
      <c r="J8566" s="25" t="s">
        <v>445</v>
      </c>
      <c r="K8566" s="25" t="n">
        <v>2013</v>
      </c>
      <c r="L8566" s="25" t="s">
        <v>1834</v>
      </c>
      <c r="M8566" s="25" t="s">
        <v>171</v>
      </c>
      <c r="N8566" s="28" t="n">
        <v>4821</v>
      </c>
      <c r="O8566" s="25" t="s">
        <v>54</v>
      </c>
      <c r="P8566" s="29" t="n">
        <v>42846</v>
      </c>
      <c r="Q8566" s="29" t="n">
        <v>42854</v>
      </c>
      <c r="R8566" s="28" t="n">
        <v>4633</v>
      </c>
      <c r="S8566" s="28" t="n">
        <f aca="false">IF(O8566="Won",R8566,IF(O8566="Lost",0,N8566))</f>
        <v>4633</v>
      </c>
      <c r="T8566" s="30" t="n">
        <f aca="false">IF(AND(P8566&lt;&gt;"",Q8566&lt;&gt;""),Q8566-P8566,"")</f>
        <v>8</v>
      </c>
      <c r="U8566" s="30" t="str">
        <f aca="false">IF(AND(O8566="Engaging",P8566&lt;&gt;""),'Leia-me'!$B$5-P8566,"")</f>
        <v/>
      </c>
      <c r="V8566" s="25" t="str">
        <f aca="false">IF(O8566&lt;&gt;"Engaging","",IF(U8566&lt;='Leia-me'!$B$6,"Saudável",IF(U8566&lt;='Leia-me'!$B$7,"Esfriando",IF(U8566&lt;='Leia-me'!$B$8,"Última chance","Zumbi"))))</f>
        <v/>
      </c>
      <c r="W8566" s="25" t="n">
        <f aca="false">IF(O8566="Won",1,IF(O8566="Lost",0,""))</f>
        <v>1</v>
      </c>
      <c r="X8566" s="25" t="s">
        <v>1835</v>
      </c>
      <c r="Y8566" s="25" t="str">
        <f aca="false">IF(E8566="","Sim","")</f>
        <v/>
      </c>
    </row>
    <row r="8567" customFormat="false" ht="15" hidden="false" customHeight="false" outlineLevel="0" collapsed="false">
      <c r="A8567" s="25" t="s">
        <v>8830</v>
      </c>
      <c r="B8567" s="25" t="s">
        <v>102</v>
      </c>
      <c r="C8567" s="25" t="s">
        <v>111</v>
      </c>
      <c r="D8567" s="25" t="s">
        <v>115</v>
      </c>
      <c r="E8567" s="25" t="s">
        <v>494</v>
      </c>
      <c r="F8567" s="25" t="s">
        <v>192</v>
      </c>
      <c r="G8567" s="26" t="n">
        <v>11698.03</v>
      </c>
      <c r="H8567" s="27" t="n">
        <v>34288</v>
      </c>
      <c r="I8567" s="25" t="s">
        <v>147</v>
      </c>
      <c r="K8567" s="25" t="n">
        <v>1982</v>
      </c>
      <c r="L8567" s="25" t="s">
        <v>1834</v>
      </c>
      <c r="M8567" s="25" t="s">
        <v>171</v>
      </c>
      <c r="N8567" s="28" t="n">
        <v>4821</v>
      </c>
      <c r="O8567" s="25" t="s">
        <v>54</v>
      </c>
      <c r="P8567" s="29" t="n">
        <v>42847</v>
      </c>
      <c r="Q8567" s="29" t="n">
        <v>42854</v>
      </c>
      <c r="R8567" s="28" t="n">
        <v>5456</v>
      </c>
      <c r="S8567" s="28" t="n">
        <f aca="false">IF(O8567="Won",R8567,IF(O8567="Lost",0,N8567))</f>
        <v>5456</v>
      </c>
      <c r="T8567" s="30" t="n">
        <f aca="false">IF(AND(P8567&lt;&gt;"",Q8567&lt;&gt;""),Q8567-P8567,"")</f>
        <v>7</v>
      </c>
      <c r="U8567" s="30" t="str">
        <f aca="false">IF(AND(O8567="Engaging",P8567&lt;&gt;""),'Leia-me'!$B$5-P8567,"")</f>
        <v/>
      </c>
      <c r="V8567" s="25" t="str">
        <f aca="false">IF(O8567&lt;&gt;"Engaging","",IF(U8567&lt;='Leia-me'!$B$6,"Saudável",IF(U8567&lt;='Leia-me'!$B$7,"Esfriando",IF(U8567&lt;='Leia-me'!$B$8,"Última chance","Zumbi"))))</f>
        <v/>
      </c>
      <c r="W8567" s="25" t="n">
        <f aca="false">IF(O8567="Won",1,IF(O8567="Lost",0,""))</f>
        <v>1</v>
      </c>
      <c r="X8567" s="25" t="s">
        <v>1835</v>
      </c>
      <c r="Y8567" s="25" t="str">
        <f aca="false">IF(E8567="","Sim","")</f>
        <v/>
      </c>
    </row>
    <row r="8568" customFormat="false" ht="15" hidden="false" customHeight="false" outlineLevel="0" collapsed="false">
      <c r="A8568" s="25" t="s">
        <v>8831</v>
      </c>
      <c r="B8568" s="25" t="s">
        <v>102</v>
      </c>
      <c r="C8568" s="25" t="s">
        <v>111</v>
      </c>
      <c r="D8568" s="25" t="s">
        <v>115</v>
      </c>
      <c r="E8568" s="25" t="s">
        <v>1351</v>
      </c>
      <c r="F8568" s="25" t="s">
        <v>177</v>
      </c>
      <c r="G8568" s="26" t="n">
        <v>7537.24</v>
      </c>
      <c r="H8568" s="27" t="n">
        <v>20293</v>
      </c>
      <c r="I8568" s="25" t="s">
        <v>147</v>
      </c>
      <c r="K8568" s="25" t="n">
        <v>1993</v>
      </c>
      <c r="L8568" s="25" t="s">
        <v>178</v>
      </c>
      <c r="M8568" s="25" t="s">
        <v>171</v>
      </c>
      <c r="N8568" s="28" t="n">
        <v>5482</v>
      </c>
      <c r="O8568" s="25" t="s">
        <v>55</v>
      </c>
      <c r="P8568" s="29" t="n">
        <v>42848</v>
      </c>
      <c r="Q8568" s="29" t="n">
        <v>42853</v>
      </c>
      <c r="R8568" s="28" t="n">
        <v>0</v>
      </c>
      <c r="S8568" s="28" t="n">
        <f aca="false">IF(O8568="Won",R8568,IF(O8568="Lost",0,N8568))</f>
        <v>0</v>
      </c>
      <c r="T8568" s="30" t="n">
        <f aca="false">IF(AND(P8568&lt;&gt;"",Q8568&lt;&gt;""),Q8568-P8568,"")</f>
        <v>5</v>
      </c>
      <c r="U8568" s="30" t="str">
        <f aca="false">IF(AND(O8568="Engaging",P8568&lt;&gt;""),'Leia-me'!$B$5-P8568,"")</f>
        <v/>
      </c>
      <c r="V8568" s="25" t="str">
        <f aca="false">IF(O8568&lt;&gt;"Engaging","",IF(U8568&lt;='Leia-me'!$B$6,"Saudável",IF(U8568&lt;='Leia-me'!$B$7,"Esfriando",IF(U8568&lt;='Leia-me'!$B$8,"Última chance","Zumbi"))))</f>
        <v/>
      </c>
      <c r="W8568" s="25" t="n">
        <f aca="false">IF(O8568="Won",1,IF(O8568="Lost",0,""))</f>
        <v>0</v>
      </c>
      <c r="Y8568" s="25" t="str">
        <f aca="false">IF(E8568="","Sim","")</f>
        <v/>
      </c>
    </row>
    <row r="8569" customFormat="false" ht="15" hidden="false" customHeight="false" outlineLevel="0" collapsed="false">
      <c r="A8569" s="25" t="s">
        <v>8832</v>
      </c>
      <c r="B8569" s="25" t="s">
        <v>102</v>
      </c>
      <c r="C8569" s="25" t="s">
        <v>111</v>
      </c>
      <c r="D8569" s="25" t="s">
        <v>115</v>
      </c>
      <c r="E8569" s="25" t="s">
        <v>1187</v>
      </c>
      <c r="F8569" s="25" t="s">
        <v>159</v>
      </c>
      <c r="G8569" s="26" t="n">
        <v>2059.9</v>
      </c>
      <c r="H8569" s="27" t="n">
        <v>3644</v>
      </c>
      <c r="I8569" s="25" t="s">
        <v>147</v>
      </c>
      <c r="K8569" s="25" t="n">
        <v>1988</v>
      </c>
      <c r="L8569" s="25" t="s">
        <v>186</v>
      </c>
      <c r="M8569" s="25" t="s">
        <v>171</v>
      </c>
      <c r="N8569" s="28" t="n">
        <v>550</v>
      </c>
      <c r="O8569" s="25" t="s">
        <v>55</v>
      </c>
      <c r="P8569" s="29" t="n">
        <v>42849</v>
      </c>
      <c r="Q8569" s="29" t="n">
        <v>42855</v>
      </c>
      <c r="R8569" s="28" t="n">
        <v>0</v>
      </c>
      <c r="S8569" s="28" t="n">
        <f aca="false">IF(O8569="Won",R8569,IF(O8569="Lost",0,N8569))</f>
        <v>0</v>
      </c>
      <c r="T8569" s="30" t="n">
        <f aca="false">IF(AND(P8569&lt;&gt;"",Q8569&lt;&gt;""),Q8569-P8569,"")</f>
        <v>6</v>
      </c>
      <c r="U8569" s="30" t="str">
        <f aca="false">IF(AND(O8569="Engaging",P8569&lt;&gt;""),'Leia-me'!$B$5-P8569,"")</f>
        <v/>
      </c>
      <c r="V8569" s="25" t="str">
        <f aca="false">IF(O8569&lt;&gt;"Engaging","",IF(U8569&lt;='Leia-me'!$B$6,"Saudável",IF(U8569&lt;='Leia-me'!$B$7,"Esfriando",IF(U8569&lt;='Leia-me'!$B$8,"Última chance","Zumbi"))))</f>
        <v/>
      </c>
      <c r="W8569" s="25" t="n">
        <f aca="false">IF(O8569="Won",1,IF(O8569="Lost",0,""))</f>
        <v>0</v>
      </c>
      <c r="Y8569" s="25" t="str">
        <f aca="false">IF(E8569="","Sim","")</f>
        <v/>
      </c>
    </row>
    <row r="8570" customFormat="false" ht="15" hidden="false" customHeight="false" outlineLevel="0" collapsed="false">
      <c r="A8570" s="25" t="s">
        <v>8833</v>
      </c>
      <c r="B8570" s="25" t="s">
        <v>102</v>
      </c>
      <c r="C8570" s="25" t="s">
        <v>111</v>
      </c>
      <c r="D8570" s="25" t="s">
        <v>115</v>
      </c>
      <c r="E8570" s="25" t="s">
        <v>609</v>
      </c>
      <c r="F8570" s="25" t="s">
        <v>267</v>
      </c>
      <c r="G8570" s="26" t="n">
        <v>692.19</v>
      </c>
      <c r="H8570" s="27" t="n">
        <v>1922</v>
      </c>
      <c r="I8570" s="25" t="s">
        <v>147</v>
      </c>
      <c r="K8570" s="25" t="n">
        <v>2003</v>
      </c>
      <c r="L8570" s="25" t="s">
        <v>178</v>
      </c>
      <c r="M8570" s="25" t="s">
        <v>171</v>
      </c>
      <c r="N8570" s="28" t="n">
        <v>5482</v>
      </c>
      <c r="O8570" s="25" t="s">
        <v>55</v>
      </c>
      <c r="P8570" s="29" t="n">
        <v>42849</v>
      </c>
      <c r="Q8570" s="29" t="n">
        <v>42852</v>
      </c>
      <c r="R8570" s="28" t="n">
        <v>0</v>
      </c>
      <c r="S8570" s="28" t="n">
        <f aca="false">IF(O8570="Won",R8570,IF(O8570="Lost",0,N8570))</f>
        <v>0</v>
      </c>
      <c r="T8570" s="30" t="n">
        <f aca="false">IF(AND(P8570&lt;&gt;"",Q8570&lt;&gt;""),Q8570-P8570,"")</f>
        <v>3</v>
      </c>
      <c r="U8570" s="30" t="str">
        <f aca="false">IF(AND(O8570="Engaging",P8570&lt;&gt;""),'Leia-me'!$B$5-P8570,"")</f>
        <v/>
      </c>
      <c r="V8570" s="25" t="str">
        <f aca="false">IF(O8570&lt;&gt;"Engaging","",IF(U8570&lt;='Leia-me'!$B$6,"Saudável",IF(U8570&lt;='Leia-me'!$B$7,"Esfriando",IF(U8570&lt;='Leia-me'!$B$8,"Última chance","Zumbi"))))</f>
        <v/>
      </c>
      <c r="W8570" s="25" t="n">
        <f aca="false">IF(O8570="Won",1,IF(O8570="Lost",0,""))</f>
        <v>0</v>
      </c>
      <c r="Y8570" s="25" t="str">
        <f aca="false">IF(E8570="","Sim","")</f>
        <v/>
      </c>
    </row>
    <row r="8571" customFormat="false" ht="15" hidden="false" customHeight="false" outlineLevel="0" collapsed="false">
      <c r="A8571" s="25" t="s">
        <v>8834</v>
      </c>
      <c r="B8571" s="25" t="s">
        <v>102</v>
      </c>
      <c r="C8571" s="25" t="s">
        <v>111</v>
      </c>
      <c r="D8571" s="25" t="s">
        <v>115</v>
      </c>
      <c r="E8571" s="25" t="s">
        <v>419</v>
      </c>
      <c r="F8571" s="25" t="s">
        <v>146</v>
      </c>
      <c r="G8571" s="26" t="n">
        <v>2741.37</v>
      </c>
      <c r="H8571" s="27" t="n">
        <v>9226</v>
      </c>
      <c r="I8571" s="25" t="s">
        <v>147</v>
      </c>
      <c r="K8571" s="25" t="n">
        <v>1985</v>
      </c>
      <c r="L8571" s="25" t="s">
        <v>186</v>
      </c>
      <c r="M8571" s="25" t="s">
        <v>171</v>
      </c>
      <c r="N8571" s="28" t="n">
        <v>550</v>
      </c>
      <c r="O8571" s="25" t="s">
        <v>55</v>
      </c>
      <c r="P8571" s="29" t="n">
        <v>42850</v>
      </c>
      <c r="Q8571" s="29" t="n">
        <v>42954</v>
      </c>
      <c r="R8571" s="28" t="n">
        <v>0</v>
      </c>
      <c r="S8571" s="28" t="n">
        <f aca="false">IF(O8571="Won",R8571,IF(O8571="Lost",0,N8571))</f>
        <v>0</v>
      </c>
      <c r="T8571" s="30" t="n">
        <f aca="false">IF(AND(P8571&lt;&gt;"",Q8571&lt;&gt;""),Q8571-P8571,"")</f>
        <v>104</v>
      </c>
      <c r="U8571" s="30" t="str">
        <f aca="false">IF(AND(O8571="Engaging",P8571&lt;&gt;""),'Leia-me'!$B$5-P8571,"")</f>
        <v/>
      </c>
      <c r="V8571" s="25" t="str">
        <f aca="false">IF(O8571&lt;&gt;"Engaging","",IF(U8571&lt;='Leia-me'!$B$6,"Saudável",IF(U8571&lt;='Leia-me'!$B$7,"Esfriando",IF(U8571&lt;='Leia-me'!$B$8,"Última chance","Zumbi"))))</f>
        <v/>
      </c>
      <c r="W8571" s="25" t="n">
        <f aca="false">IF(O8571="Won",1,IF(O8571="Lost",0,""))</f>
        <v>0</v>
      </c>
      <c r="Y8571" s="25" t="str">
        <f aca="false">IF(E8571="","Sim","")</f>
        <v/>
      </c>
    </row>
    <row r="8572" customFormat="false" ht="15" hidden="false" customHeight="false" outlineLevel="0" collapsed="false">
      <c r="A8572" s="25" t="s">
        <v>8835</v>
      </c>
      <c r="B8572" s="25" t="s">
        <v>102</v>
      </c>
      <c r="C8572" s="25" t="s">
        <v>111</v>
      </c>
      <c r="D8572" s="25" t="s">
        <v>115</v>
      </c>
      <c r="E8572" s="25" t="s">
        <v>5204</v>
      </c>
      <c r="F8572" s="25" t="s">
        <v>155</v>
      </c>
      <c r="G8572" s="26" t="n">
        <v>1188.42</v>
      </c>
      <c r="H8572" s="27" t="n">
        <v>3015</v>
      </c>
      <c r="I8572" s="25" t="s">
        <v>147</v>
      </c>
      <c r="K8572" s="25" t="n">
        <v>1994</v>
      </c>
      <c r="L8572" s="25" t="s">
        <v>186</v>
      </c>
      <c r="M8572" s="25" t="s">
        <v>171</v>
      </c>
      <c r="N8572" s="28" t="n">
        <v>550</v>
      </c>
      <c r="O8572" s="25" t="s">
        <v>54</v>
      </c>
      <c r="P8572" s="29" t="n">
        <v>42850</v>
      </c>
      <c r="Q8572" s="29" t="n">
        <v>42852</v>
      </c>
      <c r="R8572" s="28" t="n">
        <v>464</v>
      </c>
      <c r="S8572" s="28" t="n">
        <f aca="false">IF(O8572="Won",R8572,IF(O8572="Lost",0,N8572))</f>
        <v>464</v>
      </c>
      <c r="T8572" s="30" t="n">
        <f aca="false">IF(AND(P8572&lt;&gt;"",Q8572&lt;&gt;""),Q8572-P8572,"")</f>
        <v>2</v>
      </c>
      <c r="U8572" s="30" t="str">
        <f aca="false">IF(AND(O8572="Engaging",P8572&lt;&gt;""),'Leia-me'!$B$5-P8572,"")</f>
        <v/>
      </c>
      <c r="V8572" s="25" t="str">
        <f aca="false">IF(O8572&lt;&gt;"Engaging","",IF(U8572&lt;='Leia-me'!$B$6,"Saudável",IF(U8572&lt;='Leia-me'!$B$7,"Esfriando",IF(U8572&lt;='Leia-me'!$B$8,"Última chance","Zumbi"))))</f>
        <v/>
      </c>
      <c r="W8572" s="25" t="n">
        <f aca="false">IF(O8572="Won",1,IF(O8572="Lost",0,""))</f>
        <v>1</v>
      </c>
      <c r="Y8572" s="25" t="str">
        <f aca="false">IF(E8572="","Sim","")</f>
        <v/>
      </c>
    </row>
    <row r="8573" customFormat="false" ht="15" hidden="false" customHeight="false" outlineLevel="0" collapsed="false">
      <c r="A8573" s="25" t="s">
        <v>8836</v>
      </c>
      <c r="B8573" s="25" t="s">
        <v>102</v>
      </c>
      <c r="C8573" s="25" t="s">
        <v>111</v>
      </c>
      <c r="D8573" s="25" t="s">
        <v>115</v>
      </c>
      <c r="G8573" s="31"/>
      <c r="H8573" s="32"/>
      <c r="L8573" s="25" t="s">
        <v>186</v>
      </c>
      <c r="M8573" s="25" t="s">
        <v>171</v>
      </c>
      <c r="N8573" s="28" t="n">
        <v>550</v>
      </c>
      <c r="O8573" s="25" t="s">
        <v>56</v>
      </c>
      <c r="P8573" s="29" t="n">
        <v>42851</v>
      </c>
      <c r="Q8573" s="33"/>
      <c r="R8573" s="34"/>
      <c r="S8573" s="28" t="n">
        <f aca="false">IF(O8573="Won",R8573,IF(O8573="Lost",0,N8573))</f>
        <v>550</v>
      </c>
      <c r="T8573" s="30" t="str">
        <f aca="false">IF(AND(P8573&lt;&gt;"",Q8573&lt;&gt;""),Q8573-P8573,"")</f>
        <v/>
      </c>
      <c r="U8573" s="30" t="n">
        <f aca="false">IF(AND(O8573="Engaging",P8573&lt;&gt;""),'Leia-me'!$B$5-P8573,"")</f>
        <v>249</v>
      </c>
      <c r="V8573" s="25" t="str">
        <f aca="false">IF(O8573&lt;&gt;"Engaging","",IF(U8573&lt;='Leia-me'!$B$6,"Saudável",IF(U8573&lt;='Leia-me'!$B$7,"Esfriando",IF(U8573&lt;='Leia-me'!$B$8,"Última chance","Zumbi"))))</f>
        <v>Zumbi</v>
      </c>
      <c r="W8573" s="25" t="str">
        <f aca="false">IF(O8573="Won",1,IF(O8573="Lost",0,""))</f>
        <v/>
      </c>
      <c r="Y8573" s="25" t="str">
        <f aca="false">IF(E8573="","Sim","")</f>
        <v>Sim</v>
      </c>
    </row>
    <row r="8574" customFormat="false" ht="15" hidden="false" customHeight="false" outlineLevel="0" collapsed="false">
      <c r="A8574" s="25" t="s">
        <v>8837</v>
      </c>
      <c r="B8574" s="25" t="s">
        <v>102</v>
      </c>
      <c r="C8574" s="25" t="s">
        <v>111</v>
      </c>
      <c r="D8574" s="25" t="s">
        <v>115</v>
      </c>
      <c r="E8574" s="25" t="s">
        <v>1778</v>
      </c>
      <c r="F8574" s="25" t="s">
        <v>146</v>
      </c>
      <c r="G8574" s="26" t="n">
        <v>1618.89</v>
      </c>
      <c r="H8574" s="27" t="n">
        <v>3889</v>
      </c>
      <c r="I8574" s="25" t="s">
        <v>147</v>
      </c>
      <c r="K8574" s="25" t="n">
        <v>2004</v>
      </c>
      <c r="L8574" s="25" t="s">
        <v>1834</v>
      </c>
      <c r="M8574" s="25" t="s">
        <v>171</v>
      </c>
      <c r="N8574" s="28" t="n">
        <v>4821</v>
      </c>
      <c r="O8574" s="25" t="s">
        <v>54</v>
      </c>
      <c r="P8574" s="29" t="n">
        <v>42855</v>
      </c>
      <c r="Q8574" s="29" t="n">
        <v>42868</v>
      </c>
      <c r="R8574" s="28" t="n">
        <v>5311</v>
      </c>
      <c r="S8574" s="28" t="n">
        <f aca="false">IF(O8574="Won",R8574,IF(O8574="Lost",0,N8574))</f>
        <v>5311</v>
      </c>
      <c r="T8574" s="30" t="n">
        <f aca="false">IF(AND(P8574&lt;&gt;"",Q8574&lt;&gt;""),Q8574-P8574,"")</f>
        <v>13</v>
      </c>
      <c r="U8574" s="30" t="str">
        <f aca="false">IF(AND(O8574="Engaging",P8574&lt;&gt;""),'Leia-me'!$B$5-P8574,"")</f>
        <v/>
      </c>
      <c r="V8574" s="25" t="str">
        <f aca="false">IF(O8574&lt;&gt;"Engaging","",IF(U8574&lt;='Leia-me'!$B$6,"Saudável",IF(U8574&lt;='Leia-me'!$B$7,"Esfriando",IF(U8574&lt;='Leia-me'!$B$8,"Última chance","Zumbi"))))</f>
        <v/>
      </c>
      <c r="W8574" s="25" t="n">
        <f aca="false">IF(O8574="Won",1,IF(O8574="Lost",0,""))</f>
        <v>1</v>
      </c>
      <c r="X8574" s="25" t="s">
        <v>1835</v>
      </c>
      <c r="Y8574" s="25" t="str">
        <f aca="false">IF(E8574="","Sim","")</f>
        <v/>
      </c>
    </row>
    <row r="8575" customFormat="false" ht="15" hidden="false" customHeight="false" outlineLevel="0" collapsed="false">
      <c r="A8575" s="25" t="s">
        <v>8838</v>
      </c>
      <c r="B8575" s="25" t="s">
        <v>102</v>
      </c>
      <c r="C8575" s="25" t="s">
        <v>111</v>
      </c>
      <c r="D8575" s="25" t="s">
        <v>115</v>
      </c>
      <c r="E8575" s="25" t="s">
        <v>1049</v>
      </c>
      <c r="F8575" s="25" t="s">
        <v>177</v>
      </c>
      <c r="G8575" s="26" t="n">
        <v>2022.14</v>
      </c>
      <c r="H8575" s="27" t="n">
        <v>5113</v>
      </c>
      <c r="I8575" s="25" t="s">
        <v>147</v>
      </c>
      <c r="K8575" s="25" t="n">
        <v>1998</v>
      </c>
      <c r="L8575" s="25" t="s">
        <v>160</v>
      </c>
      <c r="M8575" s="25" t="s">
        <v>149</v>
      </c>
      <c r="N8575" s="28" t="n">
        <v>3393</v>
      </c>
      <c r="O8575" s="25" t="s">
        <v>56</v>
      </c>
      <c r="P8575" s="29" t="n">
        <v>42856</v>
      </c>
      <c r="Q8575" s="33"/>
      <c r="R8575" s="34"/>
      <c r="S8575" s="28" t="n">
        <f aca="false">IF(O8575="Won",R8575,IF(O8575="Lost",0,N8575))</f>
        <v>3393</v>
      </c>
      <c r="T8575" s="30" t="str">
        <f aca="false">IF(AND(P8575&lt;&gt;"",Q8575&lt;&gt;""),Q8575-P8575,"")</f>
        <v/>
      </c>
      <c r="U8575" s="30" t="n">
        <f aca="false">IF(AND(O8575="Engaging",P8575&lt;&gt;""),'Leia-me'!$B$5-P8575,"")</f>
        <v>244</v>
      </c>
      <c r="V8575" s="25" t="str">
        <f aca="false">IF(O8575&lt;&gt;"Engaging","",IF(U8575&lt;='Leia-me'!$B$6,"Saudável",IF(U8575&lt;='Leia-me'!$B$7,"Esfriando",IF(U8575&lt;='Leia-me'!$B$8,"Última chance","Zumbi"))))</f>
        <v>Zumbi</v>
      </c>
      <c r="W8575" s="25" t="str">
        <f aca="false">IF(O8575="Won",1,IF(O8575="Lost",0,""))</f>
        <v/>
      </c>
      <c r="Y8575" s="25" t="str">
        <f aca="false">IF(E8575="","Sim","")</f>
        <v/>
      </c>
    </row>
    <row r="8576" customFormat="false" ht="15" hidden="false" customHeight="false" outlineLevel="0" collapsed="false">
      <c r="A8576" s="25" t="s">
        <v>8839</v>
      </c>
      <c r="B8576" s="25" t="s">
        <v>102</v>
      </c>
      <c r="C8576" s="25" t="s">
        <v>111</v>
      </c>
      <c r="D8576" s="25" t="s">
        <v>115</v>
      </c>
      <c r="G8576" s="31"/>
      <c r="H8576" s="32"/>
      <c r="L8576" s="25" t="s">
        <v>178</v>
      </c>
      <c r="M8576" s="25" t="s">
        <v>171</v>
      </c>
      <c r="N8576" s="28" t="n">
        <v>5482</v>
      </c>
      <c r="O8576" s="25" t="s">
        <v>56</v>
      </c>
      <c r="P8576" s="29" t="n">
        <v>42857</v>
      </c>
      <c r="Q8576" s="33"/>
      <c r="R8576" s="34"/>
      <c r="S8576" s="28" t="n">
        <f aca="false">IF(O8576="Won",R8576,IF(O8576="Lost",0,N8576))</f>
        <v>5482</v>
      </c>
      <c r="T8576" s="30" t="str">
        <f aca="false">IF(AND(P8576&lt;&gt;"",Q8576&lt;&gt;""),Q8576-P8576,"")</f>
        <v/>
      </c>
      <c r="U8576" s="30" t="n">
        <f aca="false">IF(AND(O8576="Engaging",P8576&lt;&gt;""),'Leia-me'!$B$5-P8576,"")</f>
        <v>243</v>
      </c>
      <c r="V8576" s="25" t="str">
        <f aca="false">IF(O8576&lt;&gt;"Engaging","",IF(U8576&lt;='Leia-me'!$B$6,"Saudável",IF(U8576&lt;='Leia-me'!$B$7,"Esfriando",IF(U8576&lt;='Leia-me'!$B$8,"Última chance","Zumbi"))))</f>
        <v>Zumbi</v>
      </c>
      <c r="W8576" s="25" t="str">
        <f aca="false">IF(O8576="Won",1,IF(O8576="Lost",0,""))</f>
        <v/>
      </c>
      <c r="Y8576" s="25" t="str">
        <f aca="false">IF(E8576="","Sim","")</f>
        <v>Sim</v>
      </c>
    </row>
    <row r="8577" customFormat="false" ht="15" hidden="false" customHeight="false" outlineLevel="0" collapsed="false">
      <c r="A8577" s="25" t="s">
        <v>8840</v>
      </c>
      <c r="B8577" s="25" t="s">
        <v>102</v>
      </c>
      <c r="C8577" s="25" t="s">
        <v>111</v>
      </c>
      <c r="D8577" s="25" t="s">
        <v>115</v>
      </c>
      <c r="E8577" s="25" t="s">
        <v>195</v>
      </c>
      <c r="F8577" s="25" t="s">
        <v>185</v>
      </c>
      <c r="G8577" s="26" t="n">
        <v>8170.38</v>
      </c>
      <c r="H8577" s="27" t="n">
        <v>16499</v>
      </c>
      <c r="I8577" s="25" t="s">
        <v>196</v>
      </c>
      <c r="K8577" s="25" t="n">
        <v>1997</v>
      </c>
      <c r="L8577" s="25" t="s">
        <v>186</v>
      </c>
      <c r="M8577" s="25" t="s">
        <v>171</v>
      </c>
      <c r="N8577" s="28" t="n">
        <v>550</v>
      </c>
      <c r="O8577" s="25" t="s">
        <v>54</v>
      </c>
      <c r="P8577" s="29" t="n">
        <v>42858</v>
      </c>
      <c r="Q8577" s="29" t="n">
        <v>42885</v>
      </c>
      <c r="R8577" s="28" t="n">
        <v>493</v>
      </c>
      <c r="S8577" s="28" t="n">
        <f aca="false">IF(O8577="Won",R8577,IF(O8577="Lost",0,N8577))</f>
        <v>493</v>
      </c>
      <c r="T8577" s="30" t="n">
        <f aca="false">IF(AND(P8577&lt;&gt;"",Q8577&lt;&gt;""),Q8577-P8577,"")</f>
        <v>27</v>
      </c>
      <c r="U8577" s="30" t="str">
        <f aca="false">IF(AND(O8577="Engaging",P8577&lt;&gt;""),'Leia-me'!$B$5-P8577,"")</f>
        <v/>
      </c>
      <c r="V8577" s="25" t="str">
        <f aca="false">IF(O8577&lt;&gt;"Engaging","",IF(U8577&lt;='Leia-me'!$B$6,"Saudável",IF(U8577&lt;='Leia-me'!$B$7,"Esfriando",IF(U8577&lt;='Leia-me'!$B$8,"Última chance","Zumbi"))))</f>
        <v/>
      </c>
      <c r="W8577" s="25" t="n">
        <f aca="false">IF(O8577="Won",1,IF(O8577="Lost",0,""))</f>
        <v>1</v>
      </c>
      <c r="Y8577" s="25" t="str">
        <f aca="false">IF(E8577="","Sim","")</f>
        <v/>
      </c>
    </row>
    <row r="8578" customFormat="false" ht="15" hidden="false" customHeight="false" outlineLevel="0" collapsed="false">
      <c r="A8578" s="25" t="s">
        <v>8841</v>
      </c>
      <c r="B8578" s="25" t="s">
        <v>102</v>
      </c>
      <c r="C8578" s="25" t="s">
        <v>111</v>
      </c>
      <c r="D8578" s="25" t="s">
        <v>115</v>
      </c>
      <c r="E8578" s="25" t="s">
        <v>1778</v>
      </c>
      <c r="F8578" s="25" t="s">
        <v>146</v>
      </c>
      <c r="G8578" s="26" t="n">
        <v>1618.89</v>
      </c>
      <c r="H8578" s="27" t="n">
        <v>3889</v>
      </c>
      <c r="I8578" s="25" t="s">
        <v>147</v>
      </c>
      <c r="K8578" s="25" t="n">
        <v>2004</v>
      </c>
      <c r="L8578" s="25" t="s">
        <v>186</v>
      </c>
      <c r="M8578" s="25" t="s">
        <v>171</v>
      </c>
      <c r="N8578" s="28" t="n">
        <v>550</v>
      </c>
      <c r="O8578" s="25" t="s">
        <v>55</v>
      </c>
      <c r="P8578" s="29" t="n">
        <v>42859</v>
      </c>
      <c r="Q8578" s="29" t="n">
        <v>42864</v>
      </c>
      <c r="R8578" s="28" t="n">
        <v>0</v>
      </c>
      <c r="S8578" s="28" t="n">
        <f aca="false">IF(O8578="Won",R8578,IF(O8578="Lost",0,N8578))</f>
        <v>0</v>
      </c>
      <c r="T8578" s="30" t="n">
        <f aca="false">IF(AND(P8578&lt;&gt;"",Q8578&lt;&gt;""),Q8578-P8578,"")</f>
        <v>5</v>
      </c>
      <c r="U8578" s="30" t="str">
        <f aca="false">IF(AND(O8578="Engaging",P8578&lt;&gt;""),'Leia-me'!$B$5-P8578,"")</f>
        <v/>
      </c>
      <c r="V8578" s="25" t="str">
        <f aca="false">IF(O8578&lt;&gt;"Engaging","",IF(U8578&lt;='Leia-me'!$B$6,"Saudável",IF(U8578&lt;='Leia-me'!$B$7,"Esfriando",IF(U8578&lt;='Leia-me'!$B$8,"Última chance","Zumbi"))))</f>
        <v/>
      </c>
      <c r="W8578" s="25" t="n">
        <f aca="false">IF(O8578="Won",1,IF(O8578="Lost",0,""))</f>
        <v>0</v>
      </c>
      <c r="Y8578" s="25" t="str">
        <f aca="false">IF(E8578="","Sim","")</f>
        <v/>
      </c>
    </row>
    <row r="8579" customFormat="false" ht="15" hidden="false" customHeight="false" outlineLevel="0" collapsed="false">
      <c r="A8579" s="25" t="s">
        <v>8842</v>
      </c>
      <c r="B8579" s="25" t="s">
        <v>102</v>
      </c>
      <c r="C8579" s="25" t="s">
        <v>111</v>
      </c>
      <c r="D8579" s="25" t="s">
        <v>115</v>
      </c>
      <c r="E8579" s="25" t="s">
        <v>2863</v>
      </c>
      <c r="F8579" s="25" t="s">
        <v>211</v>
      </c>
      <c r="G8579" s="26" t="n">
        <v>2437.85</v>
      </c>
      <c r="H8579" s="27" t="n">
        <v>4874</v>
      </c>
      <c r="I8579" s="25" t="s">
        <v>147</v>
      </c>
      <c r="K8579" s="25" t="n">
        <v>2001</v>
      </c>
      <c r="L8579" s="25" t="s">
        <v>186</v>
      </c>
      <c r="M8579" s="25" t="s">
        <v>171</v>
      </c>
      <c r="N8579" s="28" t="n">
        <v>550</v>
      </c>
      <c r="O8579" s="25" t="s">
        <v>54</v>
      </c>
      <c r="P8579" s="29" t="n">
        <v>42860</v>
      </c>
      <c r="Q8579" s="29" t="n">
        <v>42867</v>
      </c>
      <c r="R8579" s="28" t="n">
        <v>608</v>
      </c>
      <c r="S8579" s="28" t="n">
        <f aca="false">IF(O8579="Won",R8579,IF(O8579="Lost",0,N8579))</f>
        <v>608</v>
      </c>
      <c r="T8579" s="30" t="n">
        <f aca="false">IF(AND(P8579&lt;&gt;"",Q8579&lt;&gt;""),Q8579-P8579,"")</f>
        <v>7</v>
      </c>
      <c r="U8579" s="30" t="str">
        <f aca="false">IF(AND(O8579="Engaging",P8579&lt;&gt;""),'Leia-me'!$B$5-P8579,"")</f>
        <v/>
      </c>
      <c r="V8579" s="25" t="str">
        <f aca="false">IF(O8579&lt;&gt;"Engaging","",IF(U8579&lt;='Leia-me'!$B$6,"Saudável",IF(U8579&lt;='Leia-me'!$B$7,"Esfriando",IF(U8579&lt;='Leia-me'!$B$8,"Última chance","Zumbi"))))</f>
        <v/>
      </c>
      <c r="W8579" s="25" t="n">
        <f aca="false">IF(O8579="Won",1,IF(O8579="Lost",0,""))</f>
        <v>1</v>
      </c>
      <c r="Y8579" s="25" t="str">
        <f aca="false">IF(E8579="","Sim","")</f>
        <v/>
      </c>
    </row>
    <row r="8580" customFormat="false" ht="15" hidden="false" customHeight="false" outlineLevel="0" collapsed="false">
      <c r="A8580" s="25" t="s">
        <v>8843</v>
      </c>
      <c r="B8580" s="25" t="s">
        <v>102</v>
      </c>
      <c r="C8580" s="25" t="s">
        <v>111</v>
      </c>
      <c r="D8580" s="25" t="s">
        <v>115</v>
      </c>
      <c r="E8580" s="25" t="s">
        <v>428</v>
      </c>
      <c r="F8580" s="25" t="s">
        <v>267</v>
      </c>
      <c r="G8580" s="26" t="n">
        <v>792.46</v>
      </c>
      <c r="H8580" s="27" t="n">
        <v>1299</v>
      </c>
      <c r="I8580" s="25" t="s">
        <v>147</v>
      </c>
      <c r="K8580" s="25" t="n">
        <v>1982</v>
      </c>
      <c r="L8580" s="25" t="s">
        <v>1834</v>
      </c>
      <c r="M8580" s="25" t="s">
        <v>171</v>
      </c>
      <c r="N8580" s="28" t="n">
        <v>4821</v>
      </c>
      <c r="O8580" s="25" t="s">
        <v>56</v>
      </c>
      <c r="P8580" s="29" t="n">
        <v>42863</v>
      </c>
      <c r="Q8580" s="33"/>
      <c r="R8580" s="34"/>
      <c r="S8580" s="28" t="n">
        <f aca="false">IF(O8580="Won",R8580,IF(O8580="Lost",0,N8580))</f>
        <v>4821</v>
      </c>
      <c r="T8580" s="30" t="str">
        <f aca="false">IF(AND(P8580&lt;&gt;"",Q8580&lt;&gt;""),Q8580-P8580,"")</f>
        <v/>
      </c>
      <c r="U8580" s="30" t="n">
        <f aca="false">IF(AND(O8580="Engaging",P8580&lt;&gt;""),'Leia-me'!$B$5-P8580,"")</f>
        <v>237</v>
      </c>
      <c r="V8580" s="25" t="str">
        <f aca="false">IF(O8580&lt;&gt;"Engaging","",IF(U8580&lt;='Leia-me'!$B$6,"Saudável",IF(U8580&lt;='Leia-me'!$B$7,"Esfriando",IF(U8580&lt;='Leia-me'!$B$8,"Última chance","Zumbi"))))</f>
        <v>Zumbi</v>
      </c>
      <c r="W8580" s="25" t="str">
        <f aca="false">IF(O8580="Won",1,IF(O8580="Lost",0,""))</f>
        <v/>
      </c>
      <c r="X8580" s="25" t="s">
        <v>1835</v>
      </c>
      <c r="Y8580" s="25" t="str">
        <f aca="false">IF(E8580="","Sim","")</f>
        <v/>
      </c>
    </row>
    <row r="8581" customFormat="false" ht="15" hidden="false" customHeight="false" outlineLevel="0" collapsed="false">
      <c r="A8581" s="25" t="s">
        <v>8844</v>
      </c>
      <c r="B8581" s="25" t="s">
        <v>102</v>
      </c>
      <c r="C8581" s="25" t="s">
        <v>111</v>
      </c>
      <c r="D8581" s="25" t="s">
        <v>115</v>
      </c>
      <c r="E8581" s="25" t="s">
        <v>444</v>
      </c>
      <c r="F8581" s="25" t="s">
        <v>192</v>
      </c>
      <c r="G8581" s="26" t="n">
        <v>6354.87</v>
      </c>
      <c r="H8581" s="27" t="n">
        <v>16780</v>
      </c>
      <c r="I8581" s="25" t="s">
        <v>147</v>
      </c>
      <c r="J8581" s="25" t="s">
        <v>445</v>
      </c>
      <c r="K8581" s="25" t="n">
        <v>1996</v>
      </c>
      <c r="L8581" s="25" t="s">
        <v>186</v>
      </c>
      <c r="M8581" s="25" t="s">
        <v>171</v>
      </c>
      <c r="N8581" s="28" t="n">
        <v>550</v>
      </c>
      <c r="O8581" s="25" t="s">
        <v>55</v>
      </c>
      <c r="P8581" s="29" t="n">
        <v>42863</v>
      </c>
      <c r="Q8581" s="29" t="n">
        <v>42870</v>
      </c>
      <c r="R8581" s="28" t="n">
        <v>0</v>
      </c>
      <c r="S8581" s="28" t="n">
        <f aca="false">IF(O8581="Won",R8581,IF(O8581="Lost",0,N8581))</f>
        <v>0</v>
      </c>
      <c r="T8581" s="30" t="n">
        <f aca="false">IF(AND(P8581&lt;&gt;"",Q8581&lt;&gt;""),Q8581-P8581,"")</f>
        <v>7</v>
      </c>
      <c r="U8581" s="30" t="str">
        <f aca="false">IF(AND(O8581="Engaging",P8581&lt;&gt;""),'Leia-me'!$B$5-P8581,"")</f>
        <v/>
      </c>
      <c r="V8581" s="25" t="str">
        <f aca="false">IF(O8581&lt;&gt;"Engaging","",IF(U8581&lt;='Leia-me'!$B$6,"Saudável",IF(U8581&lt;='Leia-me'!$B$7,"Esfriando",IF(U8581&lt;='Leia-me'!$B$8,"Última chance","Zumbi"))))</f>
        <v/>
      </c>
      <c r="W8581" s="25" t="n">
        <f aca="false">IF(O8581="Won",1,IF(O8581="Lost",0,""))</f>
        <v>0</v>
      </c>
      <c r="Y8581" s="25" t="str">
        <f aca="false">IF(E8581="","Sim","")</f>
        <v/>
      </c>
    </row>
    <row r="8582" customFormat="false" ht="15" hidden="false" customHeight="false" outlineLevel="0" collapsed="false">
      <c r="A8582" s="25" t="s">
        <v>8845</v>
      </c>
      <c r="B8582" s="25" t="s">
        <v>102</v>
      </c>
      <c r="C8582" s="25" t="s">
        <v>111</v>
      </c>
      <c r="D8582" s="25" t="s">
        <v>115</v>
      </c>
      <c r="E8582" s="25" t="s">
        <v>245</v>
      </c>
      <c r="F8582" s="25" t="s">
        <v>185</v>
      </c>
      <c r="G8582" s="26" t="n">
        <v>2938.67</v>
      </c>
      <c r="H8582" s="27" t="n">
        <v>8775</v>
      </c>
      <c r="I8582" s="25" t="s">
        <v>246</v>
      </c>
      <c r="K8582" s="25" t="n">
        <v>1987</v>
      </c>
      <c r="L8582" s="25" t="s">
        <v>186</v>
      </c>
      <c r="M8582" s="25" t="s">
        <v>171</v>
      </c>
      <c r="N8582" s="28" t="n">
        <v>550</v>
      </c>
      <c r="O8582" s="25" t="s">
        <v>56</v>
      </c>
      <c r="P8582" s="29" t="n">
        <v>42864</v>
      </c>
      <c r="Q8582" s="33"/>
      <c r="R8582" s="34"/>
      <c r="S8582" s="28" t="n">
        <f aca="false">IF(O8582="Won",R8582,IF(O8582="Lost",0,N8582))</f>
        <v>550</v>
      </c>
      <c r="T8582" s="30" t="str">
        <f aca="false">IF(AND(P8582&lt;&gt;"",Q8582&lt;&gt;""),Q8582-P8582,"")</f>
        <v/>
      </c>
      <c r="U8582" s="30" t="n">
        <f aca="false">IF(AND(O8582="Engaging",P8582&lt;&gt;""),'Leia-me'!$B$5-P8582,"")</f>
        <v>236</v>
      </c>
      <c r="V8582" s="25" t="str">
        <f aca="false">IF(O8582&lt;&gt;"Engaging","",IF(U8582&lt;='Leia-me'!$B$6,"Saudável",IF(U8582&lt;='Leia-me'!$B$7,"Esfriando",IF(U8582&lt;='Leia-me'!$B$8,"Última chance","Zumbi"))))</f>
        <v>Zumbi</v>
      </c>
      <c r="W8582" s="25" t="str">
        <f aca="false">IF(O8582="Won",1,IF(O8582="Lost",0,""))</f>
        <v/>
      </c>
      <c r="Y8582" s="25" t="str">
        <f aca="false">IF(E8582="","Sim","")</f>
        <v/>
      </c>
    </row>
    <row r="8583" customFormat="false" ht="15" hidden="false" customHeight="false" outlineLevel="0" collapsed="false">
      <c r="A8583" s="25" t="s">
        <v>8846</v>
      </c>
      <c r="B8583" s="25" t="s">
        <v>102</v>
      </c>
      <c r="C8583" s="25" t="s">
        <v>111</v>
      </c>
      <c r="D8583" s="25" t="s">
        <v>115</v>
      </c>
      <c r="E8583" s="25" t="s">
        <v>868</v>
      </c>
      <c r="F8583" s="25" t="s">
        <v>168</v>
      </c>
      <c r="G8583" s="26" t="n">
        <v>2952.73</v>
      </c>
      <c r="H8583" s="27" t="n">
        <v>5107</v>
      </c>
      <c r="I8583" s="25" t="s">
        <v>147</v>
      </c>
      <c r="K8583" s="25" t="n">
        <v>2000</v>
      </c>
      <c r="L8583" s="25" t="s">
        <v>178</v>
      </c>
      <c r="M8583" s="25" t="s">
        <v>171</v>
      </c>
      <c r="N8583" s="28" t="n">
        <v>5482</v>
      </c>
      <c r="O8583" s="25" t="s">
        <v>54</v>
      </c>
      <c r="P8583" s="29" t="n">
        <v>42864</v>
      </c>
      <c r="Q8583" s="29" t="n">
        <v>42875</v>
      </c>
      <c r="R8583" s="28" t="n">
        <v>5042</v>
      </c>
      <c r="S8583" s="28" t="n">
        <f aca="false">IF(O8583="Won",R8583,IF(O8583="Lost",0,N8583))</f>
        <v>5042</v>
      </c>
      <c r="T8583" s="30" t="n">
        <f aca="false">IF(AND(P8583&lt;&gt;"",Q8583&lt;&gt;""),Q8583-P8583,"")</f>
        <v>11</v>
      </c>
      <c r="U8583" s="30" t="str">
        <f aca="false">IF(AND(O8583="Engaging",P8583&lt;&gt;""),'Leia-me'!$B$5-P8583,"")</f>
        <v/>
      </c>
      <c r="V8583" s="25" t="str">
        <f aca="false">IF(O8583&lt;&gt;"Engaging","",IF(U8583&lt;='Leia-me'!$B$6,"Saudável",IF(U8583&lt;='Leia-me'!$B$7,"Esfriando",IF(U8583&lt;='Leia-me'!$B$8,"Última chance","Zumbi"))))</f>
        <v/>
      </c>
      <c r="W8583" s="25" t="n">
        <f aca="false">IF(O8583="Won",1,IF(O8583="Lost",0,""))</f>
        <v>1</v>
      </c>
      <c r="Y8583" s="25" t="str">
        <f aca="false">IF(E8583="","Sim","")</f>
        <v/>
      </c>
    </row>
    <row r="8584" customFormat="false" ht="15" hidden="false" customHeight="false" outlineLevel="0" collapsed="false">
      <c r="A8584" s="25" t="s">
        <v>8847</v>
      </c>
      <c r="B8584" s="25" t="s">
        <v>102</v>
      </c>
      <c r="C8584" s="25" t="s">
        <v>111</v>
      </c>
      <c r="D8584" s="25" t="s">
        <v>115</v>
      </c>
      <c r="E8584" s="25" t="s">
        <v>5204</v>
      </c>
      <c r="F8584" s="25" t="s">
        <v>155</v>
      </c>
      <c r="G8584" s="26" t="n">
        <v>1188.42</v>
      </c>
      <c r="H8584" s="27" t="n">
        <v>3015</v>
      </c>
      <c r="I8584" s="25" t="s">
        <v>147</v>
      </c>
      <c r="K8584" s="25" t="n">
        <v>1994</v>
      </c>
      <c r="L8584" s="25" t="s">
        <v>1834</v>
      </c>
      <c r="M8584" s="25" t="s">
        <v>171</v>
      </c>
      <c r="N8584" s="28" t="n">
        <v>4821</v>
      </c>
      <c r="O8584" s="25" t="s">
        <v>54</v>
      </c>
      <c r="P8584" s="29" t="n">
        <v>42864</v>
      </c>
      <c r="Q8584" s="29" t="n">
        <v>42878</v>
      </c>
      <c r="R8584" s="28" t="n">
        <v>3969</v>
      </c>
      <c r="S8584" s="28" t="n">
        <f aca="false">IF(O8584="Won",R8584,IF(O8584="Lost",0,N8584))</f>
        <v>3969</v>
      </c>
      <c r="T8584" s="30" t="n">
        <f aca="false">IF(AND(P8584&lt;&gt;"",Q8584&lt;&gt;""),Q8584-P8584,"")</f>
        <v>14</v>
      </c>
      <c r="U8584" s="30" t="str">
        <f aca="false">IF(AND(O8584="Engaging",P8584&lt;&gt;""),'Leia-me'!$B$5-P8584,"")</f>
        <v/>
      </c>
      <c r="V8584" s="25" t="str">
        <f aca="false">IF(O8584&lt;&gt;"Engaging","",IF(U8584&lt;='Leia-me'!$B$6,"Saudável",IF(U8584&lt;='Leia-me'!$B$7,"Esfriando",IF(U8584&lt;='Leia-me'!$B$8,"Última chance","Zumbi"))))</f>
        <v/>
      </c>
      <c r="W8584" s="25" t="n">
        <f aca="false">IF(O8584="Won",1,IF(O8584="Lost",0,""))</f>
        <v>1</v>
      </c>
      <c r="X8584" s="25" t="s">
        <v>1835</v>
      </c>
      <c r="Y8584" s="25" t="str">
        <f aca="false">IF(E8584="","Sim","")</f>
        <v/>
      </c>
    </row>
    <row r="8585" customFormat="false" ht="15" hidden="false" customHeight="false" outlineLevel="0" collapsed="false">
      <c r="A8585" s="25" t="s">
        <v>8848</v>
      </c>
      <c r="B8585" s="25" t="s">
        <v>102</v>
      </c>
      <c r="C8585" s="25" t="s">
        <v>111</v>
      </c>
      <c r="D8585" s="25" t="s">
        <v>115</v>
      </c>
      <c r="E8585" s="25" t="s">
        <v>2754</v>
      </c>
      <c r="F8585" s="25" t="s">
        <v>267</v>
      </c>
      <c r="G8585" s="26" t="n">
        <v>1012.72</v>
      </c>
      <c r="H8585" s="27" t="n">
        <v>3492</v>
      </c>
      <c r="I8585" s="25" t="s">
        <v>2755</v>
      </c>
      <c r="K8585" s="25" t="n">
        <v>1991</v>
      </c>
      <c r="L8585" s="25" t="s">
        <v>170</v>
      </c>
      <c r="M8585" s="25" t="s">
        <v>171</v>
      </c>
      <c r="N8585" s="28" t="n">
        <v>1096</v>
      </c>
      <c r="O8585" s="25" t="s">
        <v>54</v>
      </c>
      <c r="P8585" s="29" t="n">
        <v>42866</v>
      </c>
      <c r="Q8585" s="29" t="n">
        <v>42964</v>
      </c>
      <c r="R8585" s="28" t="n">
        <v>776</v>
      </c>
      <c r="S8585" s="28" t="n">
        <f aca="false">IF(O8585="Won",R8585,IF(O8585="Lost",0,N8585))</f>
        <v>776</v>
      </c>
      <c r="T8585" s="30" t="n">
        <f aca="false">IF(AND(P8585&lt;&gt;"",Q8585&lt;&gt;""),Q8585-P8585,"")</f>
        <v>98</v>
      </c>
      <c r="U8585" s="30" t="str">
        <f aca="false">IF(AND(O8585="Engaging",P8585&lt;&gt;""),'Leia-me'!$B$5-P8585,"")</f>
        <v/>
      </c>
      <c r="V8585" s="25" t="str">
        <f aca="false">IF(O8585&lt;&gt;"Engaging","",IF(U8585&lt;='Leia-me'!$B$6,"Saudável",IF(U8585&lt;='Leia-me'!$B$7,"Esfriando",IF(U8585&lt;='Leia-me'!$B$8,"Última chance","Zumbi"))))</f>
        <v/>
      </c>
      <c r="W8585" s="25" t="n">
        <f aca="false">IF(O8585="Won",1,IF(O8585="Lost",0,""))</f>
        <v>1</v>
      </c>
      <c r="Y8585" s="25" t="str">
        <f aca="false">IF(E8585="","Sim","")</f>
        <v/>
      </c>
    </row>
    <row r="8586" customFormat="false" ht="15" hidden="false" customHeight="false" outlineLevel="0" collapsed="false">
      <c r="A8586" s="25" t="s">
        <v>8849</v>
      </c>
      <c r="B8586" s="25" t="s">
        <v>102</v>
      </c>
      <c r="C8586" s="25" t="s">
        <v>111</v>
      </c>
      <c r="D8586" s="25" t="s">
        <v>115</v>
      </c>
      <c r="E8586" s="25" t="s">
        <v>195</v>
      </c>
      <c r="F8586" s="25" t="s">
        <v>185</v>
      </c>
      <c r="G8586" s="26" t="n">
        <v>8170.38</v>
      </c>
      <c r="H8586" s="27" t="n">
        <v>16499</v>
      </c>
      <c r="I8586" s="25" t="s">
        <v>196</v>
      </c>
      <c r="K8586" s="25" t="n">
        <v>1997</v>
      </c>
      <c r="L8586" s="25" t="s">
        <v>178</v>
      </c>
      <c r="M8586" s="25" t="s">
        <v>171</v>
      </c>
      <c r="N8586" s="28" t="n">
        <v>5482</v>
      </c>
      <c r="O8586" s="25" t="s">
        <v>55</v>
      </c>
      <c r="P8586" s="29" t="n">
        <v>42869</v>
      </c>
      <c r="Q8586" s="29" t="n">
        <v>42882</v>
      </c>
      <c r="R8586" s="28" t="n">
        <v>0</v>
      </c>
      <c r="S8586" s="28" t="n">
        <f aca="false">IF(O8586="Won",R8586,IF(O8586="Lost",0,N8586))</f>
        <v>0</v>
      </c>
      <c r="T8586" s="30" t="n">
        <f aca="false">IF(AND(P8586&lt;&gt;"",Q8586&lt;&gt;""),Q8586-P8586,"")</f>
        <v>13</v>
      </c>
      <c r="U8586" s="30" t="str">
        <f aca="false">IF(AND(O8586="Engaging",P8586&lt;&gt;""),'Leia-me'!$B$5-P8586,"")</f>
        <v/>
      </c>
      <c r="V8586" s="25" t="str">
        <f aca="false">IF(O8586&lt;&gt;"Engaging","",IF(U8586&lt;='Leia-me'!$B$6,"Saudável",IF(U8586&lt;='Leia-me'!$B$7,"Esfriando",IF(U8586&lt;='Leia-me'!$B$8,"Última chance","Zumbi"))))</f>
        <v/>
      </c>
      <c r="W8586" s="25" t="n">
        <f aca="false">IF(O8586="Won",1,IF(O8586="Lost",0,""))</f>
        <v>0</v>
      </c>
      <c r="Y8586" s="25" t="str">
        <f aca="false">IF(E8586="","Sim","")</f>
        <v/>
      </c>
    </row>
    <row r="8587" customFormat="false" ht="15" hidden="false" customHeight="false" outlineLevel="0" collapsed="false">
      <c r="A8587" s="25" t="s">
        <v>8850</v>
      </c>
      <c r="B8587" s="25" t="s">
        <v>102</v>
      </c>
      <c r="C8587" s="25" t="s">
        <v>111</v>
      </c>
      <c r="D8587" s="25" t="s">
        <v>115</v>
      </c>
      <c r="E8587" s="25" t="s">
        <v>5204</v>
      </c>
      <c r="F8587" s="25" t="s">
        <v>155</v>
      </c>
      <c r="G8587" s="26" t="n">
        <v>1188.42</v>
      </c>
      <c r="H8587" s="27" t="n">
        <v>3015</v>
      </c>
      <c r="I8587" s="25" t="s">
        <v>147</v>
      </c>
      <c r="K8587" s="25" t="n">
        <v>1994</v>
      </c>
      <c r="L8587" s="25" t="s">
        <v>1834</v>
      </c>
      <c r="M8587" s="25" t="s">
        <v>171</v>
      </c>
      <c r="N8587" s="28" t="n">
        <v>4821</v>
      </c>
      <c r="O8587" s="25" t="s">
        <v>55</v>
      </c>
      <c r="P8587" s="29" t="n">
        <v>42870</v>
      </c>
      <c r="Q8587" s="29" t="n">
        <v>42907</v>
      </c>
      <c r="R8587" s="28" t="n">
        <v>0</v>
      </c>
      <c r="S8587" s="28" t="n">
        <f aca="false">IF(O8587="Won",R8587,IF(O8587="Lost",0,N8587))</f>
        <v>0</v>
      </c>
      <c r="T8587" s="30" t="n">
        <f aca="false">IF(AND(P8587&lt;&gt;"",Q8587&lt;&gt;""),Q8587-P8587,"")</f>
        <v>37</v>
      </c>
      <c r="U8587" s="30" t="str">
        <f aca="false">IF(AND(O8587="Engaging",P8587&lt;&gt;""),'Leia-me'!$B$5-P8587,"")</f>
        <v/>
      </c>
      <c r="V8587" s="25" t="str">
        <f aca="false">IF(O8587&lt;&gt;"Engaging","",IF(U8587&lt;='Leia-me'!$B$6,"Saudável",IF(U8587&lt;='Leia-me'!$B$7,"Esfriando",IF(U8587&lt;='Leia-me'!$B$8,"Última chance","Zumbi"))))</f>
        <v/>
      </c>
      <c r="W8587" s="25" t="n">
        <f aca="false">IF(O8587="Won",1,IF(O8587="Lost",0,""))</f>
        <v>0</v>
      </c>
      <c r="X8587" s="25" t="s">
        <v>1835</v>
      </c>
      <c r="Y8587" s="25" t="str">
        <f aca="false">IF(E8587="","Sim","")</f>
        <v/>
      </c>
    </row>
    <row r="8588" customFormat="false" ht="15" hidden="false" customHeight="false" outlineLevel="0" collapsed="false">
      <c r="A8588" s="25" t="s">
        <v>8851</v>
      </c>
      <c r="B8588" s="25" t="s">
        <v>102</v>
      </c>
      <c r="C8588" s="25" t="s">
        <v>111</v>
      </c>
      <c r="D8588" s="25" t="s">
        <v>115</v>
      </c>
      <c r="E8588" s="25" t="s">
        <v>428</v>
      </c>
      <c r="F8588" s="25" t="s">
        <v>267</v>
      </c>
      <c r="G8588" s="26" t="n">
        <v>792.46</v>
      </c>
      <c r="H8588" s="27" t="n">
        <v>1299</v>
      </c>
      <c r="I8588" s="25" t="s">
        <v>147</v>
      </c>
      <c r="K8588" s="25" t="n">
        <v>1982</v>
      </c>
      <c r="L8588" s="25" t="s">
        <v>148</v>
      </c>
      <c r="M8588" s="25" t="s">
        <v>149</v>
      </c>
      <c r="N8588" s="28" t="n">
        <v>55</v>
      </c>
      <c r="O8588" s="25" t="s">
        <v>55</v>
      </c>
      <c r="P8588" s="29" t="n">
        <v>42872</v>
      </c>
      <c r="Q8588" s="29" t="n">
        <v>42881</v>
      </c>
      <c r="R8588" s="28" t="n">
        <v>0</v>
      </c>
      <c r="S8588" s="28" t="n">
        <f aca="false">IF(O8588="Won",R8588,IF(O8588="Lost",0,N8588))</f>
        <v>0</v>
      </c>
      <c r="T8588" s="30" t="n">
        <f aca="false">IF(AND(P8588&lt;&gt;"",Q8588&lt;&gt;""),Q8588-P8588,"")</f>
        <v>9</v>
      </c>
      <c r="U8588" s="30" t="str">
        <f aca="false">IF(AND(O8588="Engaging",P8588&lt;&gt;""),'Leia-me'!$B$5-P8588,"")</f>
        <v/>
      </c>
      <c r="V8588" s="25" t="str">
        <f aca="false">IF(O8588&lt;&gt;"Engaging","",IF(U8588&lt;='Leia-me'!$B$6,"Saudável",IF(U8588&lt;='Leia-me'!$B$7,"Esfriando",IF(U8588&lt;='Leia-me'!$B$8,"Última chance","Zumbi"))))</f>
        <v/>
      </c>
      <c r="W8588" s="25" t="n">
        <f aca="false">IF(O8588="Won",1,IF(O8588="Lost",0,""))</f>
        <v>0</v>
      </c>
      <c r="Y8588" s="25" t="str">
        <f aca="false">IF(E8588="","Sim","")</f>
        <v/>
      </c>
    </row>
    <row r="8589" customFormat="false" ht="15" hidden="false" customHeight="false" outlineLevel="0" collapsed="false">
      <c r="A8589" s="25" t="s">
        <v>8852</v>
      </c>
      <c r="B8589" s="25" t="s">
        <v>102</v>
      </c>
      <c r="C8589" s="25" t="s">
        <v>111</v>
      </c>
      <c r="D8589" s="25" t="s">
        <v>115</v>
      </c>
      <c r="G8589" s="31"/>
      <c r="H8589" s="32"/>
      <c r="L8589" s="25" t="s">
        <v>186</v>
      </c>
      <c r="M8589" s="25" t="s">
        <v>171</v>
      </c>
      <c r="N8589" s="28" t="n">
        <v>550</v>
      </c>
      <c r="O8589" s="25" t="s">
        <v>56</v>
      </c>
      <c r="P8589" s="29" t="n">
        <v>42873</v>
      </c>
      <c r="Q8589" s="33"/>
      <c r="R8589" s="34"/>
      <c r="S8589" s="28" t="n">
        <f aca="false">IF(O8589="Won",R8589,IF(O8589="Lost",0,N8589))</f>
        <v>550</v>
      </c>
      <c r="T8589" s="30" t="str">
        <f aca="false">IF(AND(P8589&lt;&gt;"",Q8589&lt;&gt;""),Q8589-P8589,"")</f>
        <v/>
      </c>
      <c r="U8589" s="30" t="n">
        <f aca="false">IF(AND(O8589="Engaging",P8589&lt;&gt;""),'Leia-me'!$B$5-P8589,"")</f>
        <v>227</v>
      </c>
      <c r="V8589" s="25" t="str">
        <f aca="false">IF(O8589&lt;&gt;"Engaging","",IF(U8589&lt;='Leia-me'!$B$6,"Saudável",IF(U8589&lt;='Leia-me'!$B$7,"Esfriando",IF(U8589&lt;='Leia-me'!$B$8,"Última chance","Zumbi"))))</f>
        <v>Zumbi</v>
      </c>
      <c r="W8589" s="25" t="str">
        <f aca="false">IF(O8589="Won",1,IF(O8589="Lost",0,""))</f>
        <v/>
      </c>
      <c r="Y8589" s="25" t="str">
        <f aca="false">IF(E8589="","Sim","")</f>
        <v>Sim</v>
      </c>
    </row>
    <row r="8590" customFormat="false" ht="15" hidden="false" customHeight="false" outlineLevel="0" collapsed="false">
      <c r="A8590" s="25" t="s">
        <v>8853</v>
      </c>
      <c r="B8590" s="25" t="s">
        <v>102</v>
      </c>
      <c r="C8590" s="25" t="s">
        <v>111</v>
      </c>
      <c r="D8590" s="25" t="s">
        <v>115</v>
      </c>
      <c r="E8590" s="25" t="s">
        <v>2739</v>
      </c>
      <c r="F8590" s="25" t="s">
        <v>159</v>
      </c>
      <c r="G8590" s="26" t="n">
        <v>2871.35</v>
      </c>
      <c r="H8590" s="27" t="n">
        <v>9561</v>
      </c>
      <c r="I8590" s="25" t="s">
        <v>147</v>
      </c>
      <c r="K8590" s="25" t="n">
        <v>1983</v>
      </c>
      <c r="L8590" s="25" t="s">
        <v>186</v>
      </c>
      <c r="M8590" s="25" t="s">
        <v>171</v>
      </c>
      <c r="N8590" s="28" t="n">
        <v>550</v>
      </c>
      <c r="O8590" s="25" t="s">
        <v>55</v>
      </c>
      <c r="P8590" s="29" t="n">
        <v>42873</v>
      </c>
      <c r="Q8590" s="29" t="n">
        <v>42911</v>
      </c>
      <c r="R8590" s="28" t="n">
        <v>0</v>
      </c>
      <c r="S8590" s="28" t="n">
        <f aca="false">IF(O8590="Won",R8590,IF(O8590="Lost",0,N8590))</f>
        <v>0</v>
      </c>
      <c r="T8590" s="30" t="n">
        <f aca="false">IF(AND(P8590&lt;&gt;"",Q8590&lt;&gt;""),Q8590-P8590,"")</f>
        <v>38</v>
      </c>
      <c r="U8590" s="30" t="str">
        <f aca="false">IF(AND(O8590="Engaging",P8590&lt;&gt;""),'Leia-me'!$B$5-P8590,"")</f>
        <v/>
      </c>
      <c r="V8590" s="25" t="str">
        <f aca="false">IF(O8590&lt;&gt;"Engaging","",IF(U8590&lt;='Leia-me'!$B$6,"Saudável",IF(U8590&lt;='Leia-me'!$B$7,"Esfriando",IF(U8590&lt;='Leia-me'!$B$8,"Última chance","Zumbi"))))</f>
        <v/>
      </c>
      <c r="W8590" s="25" t="n">
        <f aca="false">IF(O8590="Won",1,IF(O8590="Lost",0,""))</f>
        <v>0</v>
      </c>
      <c r="Y8590" s="25" t="str">
        <f aca="false">IF(E8590="","Sim","")</f>
        <v/>
      </c>
    </row>
    <row r="8591" customFormat="false" ht="15" hidden="false" customHeight="false" outlineLevel="0" collapsed="false">
      <c r="A8591" s="25" t="s">
        <v>8854</v>
      </c>
      <c r="B8591" s="25" t="s">
        <v>102</v>
      </c>
      <c r="C8591" s="25" t="s">
        <v>111</v>
      </c>
      <c r="D8591" s="25" t="s">
        <v>115</v>
      </c>
      <c r="E8591" s="25" t="s">
        <v>1778</v>
      </c>
      <c r="F8591" s="25" t="s">
        <v>146</v>
      </c>
      <c r="G8591" s="26" t="n">
        <v>1618.89</v>
      </c>
      <c r="H8591" s="27" t="n">
        <v>3889</v>
      </c>
      <c r="I8591" s="25" t="s">
        <v>147</v>
      </c>
      <c r="K8591" s="25" t="n">
        <v>2004</v>
      </c>
      <c r="L8591" s="25" t="s">
        <v>148</v>
      </c>
      <c r="M8591" s="25" t="s">
        <v>149</v>
      </c>
      <c r="N8591" s="28" t="n">
        <v>55</v>
      </c>
      <c r="O8591" s="25" t="s">
        <v>55</v>
      </c>
      <c r="P8591" s="29" t="n">
        <v>42873</v>
      </c>
      <c r="Q8591" s="29" t="n">
        <v>42878</v>
      </c>
      <c r="R8591" s="28" t="n">
        <v>0</v>
      </c>
      <c r="S8591" s="28" t="n">
        <f aca="false">IF(O8591="Won",R8591,IF(O8591="Lost",0,N8591))</f>
        <v>0</v>
      </c>
      <c r="T8591" s="30" t="n">
        <f aca="false">IF(AND(P8591&lt;&gt;"",Q8591&lt;&gt;""),Q8591-P8591,"")</f>
        <v>5</v>
      </c>
      <c r="U8591" s="30" t="str">
        <f aca="false">IF(AND(O8591="Engaging",P8591&lt;&gt;""),'Leia-me'!$B$5-P8591,"")</f>
        <v/>
      </c>
      <c r="V8591" s="25" t="str">
        <f aca="false">IF(O8591&lt;&gt;"Engaging","",IF(U8591&lt;='Leia-me'!$B$6,"Saudável",IF(U8591&lt;='Leia-me'!$B$7,"Esfriando",IF(U8591&lt;='Leia-me'!$B$8,"Última chance","Zumbi"))))</f>
        <v/>
      </c>
      <c r="W8591" s="25" t="n">
        <f aca="false">IF(O8591="Won",1,IF(O8591="Lost",0,""))</f>
        <v>0</v>
      </c>
      <c r="Y8591" s="25" t="str">
        <f aca="false">IF(E8591="","Sim","")</f>
        <v/>
      </c>
    </row>
    <row r="8592" customFormat="false" ht="15" hidden="false" customHeight="false" outlineLevel="0" collapsed="false">
      <c r="A8592" s="25" t="s">
        <v>8855</v>
      </c>
      <c r="B8592" s="25" t="s">
        <v>102</v>
      </c>
      <c r="C8592" s="25" t="s">
        <v>111</v>
      </c>
      <c r="D8592" s="25" t="s">
        <v>115</v>
      </c>
      <c r="E8592" s="25" t="s">
        <v>218</v>
      </c>
      <c r="F8592" s="25" t="s">
        <v>146</v>
      </c>
      <c r="G8592" s="26" t="n">
        <v>4.54</v>
      </c>
      <c r="H8592" s="27" t="n">
        <v>9</v>
      </c>
      <c r="I8592" s="25" t="s">
        <v>147</v>
      </c>
      <c r="K8592" s="25" t="n">
        <v>2017</v>
      </c>
      <c r="L8592" s="25" t="s">
        <v>1834</v>
      </c>
      <c r="M8592" s="25" t="s">
        <v>171</v>
      </c>
      <c r="N8592" s="28" t="n">
        <v>4821</v>
      </c>
      <c r="O8592" s="25" t="s">
        <v>54</v>
      </c>
      <c r="P8592" s="29" t="n">
        <v>42873</v>
      </c>
      <c r="Q8592" s="29" t="n">
        <v>42889</v>
      </c>
      <c r="R8592" s="28" t="n">
        <v>4642</v>
      </c>
      <c r="S8592" s="28" t="n">
        <f aca="false">IF(O8592="Won",R8592,IF(O8592="Lost",0,N8592))</f>
        <v>4642</v>
      </c>
      <c r="T8592" s="30" t="n">
        <f aca="false">IF(AND(P8592&lt;&gt;"",Q8592&lt;&gt;""),Q8592-P8592,"")</f>
        <v>16</v>
      </c>
      <c r="U8592" s="30" t="str">
        <f aca="false">IF(AND(O8592="Engaging",P8592&lt;&gt;""),'Leia-me'!$B$5-P8592,"")</f>
        <v/>
      </c>
      <c r="V8592" s="25" t="str">
        <f aca="false">IF(O8592&lt;&gt;"Engaging","",IF(U8592&lt;='Leia-me'!$B$6,"Saudável",IF(U8592&lt;='Leia-me'!$B$7,"Esfriando",IF(U8592&lt;='Leia-me'!$B$8,"Última chance","Zumbi"))))</f>
        <v/>
      </c>
      <c r="W8592" s="25" t="n">
        <f aca="false">IF(O8592="Won",1,IF(O8592="Lost",0,""))</f>
        <v>1</v>
      </c>
      <c r="X8592" s="25" t="s">
        <v>1835</v>
      </c>
      <c r="Y8592" s="25" t="str">
        <f aca="false">IF(E8592="","Sim","")</f>
        <v/>
      </c>
    </row>
    <row r="8593" customFormat="false" ht="15" hidden="false" customHeight="false" outlineLevel="0" collapsed="false">
      <c r="A8593" s="25" t="s">
        <v>8856</v>
      </c>
      <c r="B8593" s="25" t="s">
        <v>102</v>
      </c>
      <c r="C8593" s="25" t="s">
        <v>111</v>
      </c>
      <c r="D8593" s="25" t="s">
        <v>115</v>
      </c>
      <c r="E8593" s="25" t="s">
        <v>478</v>
      </c>
      <c r="F8593" s="25" t="s">
        <v>165</v>
      </c>
      <c r="G8593" s="26" t="n">
        <v>349.81</v>
      </c>
      <c r="H8593" s="27" t="n">
        <v>315</v>
      </c>
      <c r="I8593" s="25" t="s">
        <v>147</v>
      </c>
      <c r="K8593" s="25" t="n">
        <v>2002</v>
      </c>
      <c r="L8593" s="25" t="s">
        <v>1834</v>
      </c>
      <c r="M8593" s="25" t="s">
        <v>171</v>
      </c>
      <c r="N8593" s="28" t="n">
        <v>4821</v>
      </c>
      <c r="O8593" s="25" t="s">
        <v>55</v>
      </c>
      <c r="P8593" s="29" t="n">
        <v>42875</v>
      </c>
      <c r="Q8593" s="29" t="n">
        <v>42885</v>
      </c>
      <c r="R8593" s="28" t="n">
        <v>0</v>
      </c>
      <c r="S8593" s="28" t="n">
        <f aca="false">IF(O8593="Won",R8593,IF(O8593="Lost",0,N8593))</f>
        <v>0</v>
      </c>
      <c r="T8593" s="30" t="n">
        <f aca="false">IF(AND(P8593&lt;&gt;"",Q8593&lt;&gt;""),Q8593-P8593,"")</f>
        <v>10</v>
      </c>
      <c r="U8593" s="30" t="str">
        <f aca="false">IF(AND(O8593="Engaging",P8593&lt;&gt;""),'Leia-me'!$B$5-P8593,"")</f>
        <v/>
      </c>
      <c r="V8593" s="25" t="str">
        <f aca="false">IF(O8593&lt;&gt;"Engaging","",IF(U8593&lt;='Leia-me'!$B$6,"Saudável",IF(U8593&lt;='Leia-me'!$B$7,"Esfriando",IF(U8593&lt;='Leia-me'!$B$8,"Última chance","Zumbi"))))</f>
        <v/>
      </c>
      <c r="W8593" s="25" t="n">
        <f aca="false">IF(O8593="Won",1,IF(O8593="Lost",0,""))</f>
        <v>0</v>
      </c>
      <c r="X8593" s="25" t="s">
        <v>1835</v>
      </c>
      <c r="Y8593" s="25" t="str">
        <f aca="false">IF(E8593="","Sim","")</f>
        <v/>
      </c>
    </row>
    <row r="8594" customFormat="false" ht="15" hidden="false" customHeight="false" outlineLevel="0" collapsed="false">
      <c r="A8594" s="25" t="s">
        <v>8857</v>
      </c>
      <c r="B8594" s="25" t="s">
        <v>102</v>
      </c>
      <c r="C8594" s="25" t="s">
        <v>111</v>
      </c>
      <c r="D8594" s="25" t="s">
        <v>115</v>
      </c>
      <c r="E8594" s="25" t="s">
        <v>195</v>
      </c>
      <c r="F8594" s="25" t="s">
        <v>185</v>
      </c>
      <c r="G8594" s="26" t="n">
        <v>8170.38</v>
      </c>
      <c r="H8594" s="27" t="n">
        <v>16499</v>
      </c>
      <c r="I8594" s="25" t="s">
        <v>196</v>
      </c>
      <c r="K8594" s="25" t="n">
        <v>1997</v>
      </c>
      <c r="L8594" s="25" t="s">
        <v>1834</v>
      </c>
      <c r="M8594" s="25" t="s">
        <v>171</v>
      </c>
      <c r="N8594" s="28" t="n">
        <v>4821</v>
      </c>
      <c r="O8594" s="25" t="s">
        <v>55</v>
      </c>
      <c r="P8594" s="29" t="n">
        <v>42877</v>
      </c>
      <c r="Q8594" s="29" t="n">
        <v>42985</v>
      </c>
      <c r="R8594" s="28" t="n">
        <v>0</v>
      </c>
      <c r="S8594" s="28" t="n">
        <f aca="false">IF(O8594="Won",R8594,IF(O8594="Lost",0,N8594))</f>
        <v>0</v>
      </c>
      <c r="T8594" s="30" t="n">
        <f aca="false">IF(AND(P8594&lt;&gt;"",Q8594&lt;&gt;""),Q8594-P8594,"")</f>
        <v>108</v>
      </c>
      <c r="U8594" s="30" t="str">
        <f aca="false">IF(AND(O8594="Engaging",P8594&lt;&gt;""),'Leia-me'!$B$5-P8594,"")</f>
        <v/>
      </c>
      <c r="V8594" s="25" t="str">
        <f aca="false">IF(O8594&lt;&gt;"Engaging","",IF(U8594&lt;='Leia-me'!$B$6,"Saudável",IF(U8594&lt;='Leia-me'!$B$7,"Esfriando",IF(U8594&lt;='Leia-me'!$B$8,"Última chance","Zumbi"))))</f>
        <v/>
      </c>
      <c r="W8594" s="25" t="n">
        <f aca="false">IF(O8594="Won",1,IF(O8594="Lost",0,""))</f>
        <v>0</v>
      </c>
      <c r="X8594" s="25" t="s">
        <v>1835</v>
      </c>
      <c r="Y8594" s="25" t="str">
        <f aca="false">IF(E8594="","Sim","")</f>
        <v/>
      </c>
    </row>
    <row r="8595" customFormat="false" ht="15" hidden="false" customHeight="false" outlineLevel="0" collapsed="false">
      <c r="A8595" s="25" t="s">
        <v>8858</v>
      </c>
      <c r="B8595" s="25" t="s">
        <v>102</v>
      </c>
      <c r="C8595" s="25" t="s">
        <v>111</v>
      </c>
      <c r="D8595" s="25" t="s">
        <v>115</v>
      </c>
      <c r="E8595" s="25" t="s">
        <v>449</v>
      </c>
      <c r="F8595" s="25" t="s">
        <v>192</v>
      </c>
      <c r="G8595" s="26" t="n">
        <v>98.79</v>
      </c>
      <c r="H8595" s="27" t="n">
        <v>96</v>
      </c>
      <c r="I8595" s="25" t="s">
        <v>147</v>
      </c>
      <c r="J8595" s="25" t="s">
        <v>445</v>
      </c>
      <c r="K8595" s="25" t="n">
        <v>2013</v>
      </c>
      <c r="L8595" s="25" t="s">
        <v>170</v>
      </c>
      <c r="M8595" s="25" t="s">
        <v>171</v>
      </c>
      <c r="N8595" s="28" t="n">
        <v>1096</v>
      </c>
      <c r="O8595" s="25" t="s">
        <v>54</v>
      </c>
      <c r="P8595" s="29" t="n">
        <v>42877</v>
      </c>
      <c r="Q8595" s="29" t="n">
        <v>42955</v>
      </c>
      <c r="R8595" s="28" t="n">
        <v>1088</v>
      </c>
      <c r="S8595" s="28" t="n">
        <f aca="false">IF(O8595="Won",R8595,IF(O8595="Lost",0,N8595))</f>
        <v>1088</v>
      </c>
      <c r="T8595" s="30" t="n">
        <f aca="false">IF(AND(P8595&lt;&gt;"",Q8595&lt;&gt;""),Q8595-P8595,"")</f>
        <v>78</v>
      </c>
      <c r="U8595" s="30" t="str">
        <f aca="false">IF(AND(O8595="Engaging",P8595&lt;&gt;""),'Leia-me'!$B$5-P8595,"")</f>
        <v/>
      </c>
      <c r="V8595" s="25" t="str">
        <f aca="false">IF(O8595&lt;&gt;"Engaging","",IF(U8595&lt;='Leia-me'!$B$6,"Saudável",IF(U8595&lt;='Leia-me'!$B$7,"Esfriando",IF(U8595&lt;='Leia-me'!$B$8,"Última chance","Zumbi"))))</f>
        <v/>
      </c>
      <c r="W8595" s="25" t="n">
        <f aca="false">IF(O8595="Won",1,IF(O8595="Lost",0,""))</f>
        <v>1</v>
      </c>
      <c r="Y8595" s="25" t="str">
        <f aca="false">IF(E8595="","Sim","")</f>
        <v/>
      </c>
    </row>
    <row r="8596" customFormat="false" ht="15" hidden="false" customHeight="false" outlineLevel="0" collapsed="false">
      <c r="A8596" s="25" t="s">
        <v>8859</v>
      </c>
      <c r="B8596" s="25" t="s">
        <v>102</v>
      </c>
      <c r="C8596" s="25" t="s">
        <v>111</v>
      </c>
      <c r="D8596" s="25" t="s">
        <v>115</v>
      </c>
      <c r="E8596" s="25" t="s">
        <v>3075</v>
      </c>
      <c r="F8596" s="25" t="s">
        <v>165</v>
      </c>
      <c r="G8596" s="26" t="n">
        <v>4269.9</v>
      </c>
      <c r="H8596" s="27" t="n">
        <v>6472</v>
      </c>
      <c r="I8596" s="25" t="s">
        <v>147</v>
      </c>
      <c r="J8596" s="25" t="s">
        <v>1347</v>
      </c>
      <c r="K8596" s="25" t="n">
        <v>1993</v>
      </c>
      <c r="L8596" s="25" t="s">
        <v>1834</v>
      </c>
      <c r="M8596" s="25" t="s">
        <v>171</v>
      </c>
      <c r="N8596" s="28" t="n">
        <v>4821</v>
      </c>
      <c r="O8596" s="25" t="s">
        <v>54</v>
      </c>
      <c r="P8596" s="29" t="n">
        <v>42878</v>
      </c>
      <c r="Q8596" s="29" t="n">
        <v>42886</v>
      </c>
      <c r="R8596" s="28" t="n">
        <v>5212</v>
      </c>
      <c r="S8596" s="28" t="n">
        <f aca="false">IF(O8596="Won",R8596,IF(O8596="Lost",0,N8596))</f>
        <v>5212</v>
      </c>
      <c r="T8596" s="30" t="n">
        <f aca="false">IF(AND(P8596&lt;&gt;"",Q8596&lt;&gt;""),Q8596-P8596,"")</f>
        <v>8</v>
      </c>
      <c r="U8596" s="30" t="str">
        <f aca="false">IF(AND(O8596="Engaging",P8596&lt;&gt;""),'Leia-me'!$B$5-P8596,"")</f>
        <v/>
      </c>
      <c r="V8596" s="25" t="str">
        <f aca="false">IF(O8596&lt;&gt;"Engaging","",IF(U8596&lt;='Leia-me'!$B$6,"Saudável",IF(U8596&lt;='Leia-me'!$B$7,"Esfriando",IF(U8596&lt;='Leia-me'!$B$8,"Última chance","Zumbi"))))</f>
        <v/>
      </c>
      <c r="W8596" s="25" t="n">
        <f aca="false">IF(O8596="Won",1,IF(O8596="Lost",0,""))</f>
        <v>1</v>
      </c>
      <c r="X8596" s="25" t="s">
        <v>1835</v>
      </c>
      <c r="Y8596" s="25" t="str">
        <f aca="false">IF(E8596="","Sim","")</f>
        <v/>
      </c>
    </row>
    <row r="8597" customFormat="false" ht="15" hidden="false" customHeight="false" outlineLevel="0" collapsed="false">
      <c r="A8597" s="25" t="s">
        <v>8860</v>
      </c>
      <c r="B8597" s="25" t="s">
        <v>102</v>
      </c>
      <c r="C8597" s="25" t="s">
        <v>111</v>
      </c>
      <c r="D8597" s="25" t="s">
        <v>115</v>
      </c>
      <c r="G8597" s="31"/>
      <c r="H8597" s="32"/>
      <c r="L8597" s="25" t="s">
        <v>186</v>
      </c>
      <c r="M8597" s="25" t="s">
        <v>171</v>
      </c>
      <c r="N8597" s="28" t="n">
        <v>550</v>
      </c>
      <c r="O8597" s="25" t="s">
        <v>56</v>
      </c>
      <c r="P8597" s="29" t="n">
        <v>42881</v>
      </c>
      <c r="Q8597" s="33"/>
      <c r="R8597" s="34"/>
      <c r="S8597" s="28" t="n">
        <f aca="false">IF(O8597="Won",R8597,IF(O8597="Lost",0,N8597))</f>
        <v>550</v>
      </c>
      <c r="T8597" s="30" t="str">
        <f aca="false">IF(AND(P8597&lt;&gt;"",Q8597&lt;&gt;""),Q8597-P8597,"")</f>
        <v/>
      </c>
      <c r="U8597" s="30" t="n">
        <f aca="false">IF(AND(O8597="Engaging",P8597&lt;&gt;""),'Leia-me'!$B$5-P8597,"")</f>
        <v>219</v>
      </c>
      <c r="V8597" s="25" t="str">
        <f aca="false">IF(O8597&lt;&gt;"Engaging","",IF(U8597&lt;='Leia-me'!$B$6,"Saudável",IF(U8597&lt;='Leia-me'!$B$7,"Esfriando",IF(U8597&lt;='Leia-me'!$B$8,"Última chance","Zumbi"))))</f>
        <v>Zumbi</v>
      </c>
      <c r="W8597" s="25" t="str">
        <f aca="false">IF(O8597="Won",1,IF(O8597="Lost",0,""))</f>
        <v/>
      </c>
      <c r="Y8597" s="25" t="str">
        <f aca="false">IF(E8597="","Sim","")</f>
        <v>Sim</v>
      </c>
    </row>
    <row r="8598" customFormat="false" ht="15" hidden="false" customHeight="false" outlineLevel="0" collapsed="false">
      <c r="A8598" s="25" t="s">
        <v>8861</v>
      </c>
      <c r="B8598" s="25" t="s">
        <v>102</v>
      </c>
      <c r="C8598" s="25" t="s">
        <v>111</v>
      </c>
      <c r="D8598" s="25" t="s">
        <v>115</v>
      </c>
      <c r="E8598" s="25" t="s">
        <v>2484</v>
      </c>
      <c r="F8598" s="25" t="s">
        <v>155</v>
      </c>
      <c r="G8598" s="26" t="n">
        <v>1825.82</v>
      </c>
      <c r="H8598" s="27" t="n">
        <v>5595</v>
      </c>
      <c r="I8598" s="25" t="s">
        <v>147</v>
      </c>
      <c r="J8598" s="25" t="s">
        <v>156</v>
      </c>
      <c r="K8598" s="25" t="n">
        <v>1995</v>
      </c>
      <c r="L8598" s="25" t="s">
        <v>178</v>
      </c>
      <c r="M8598" s="25" t="s">
        <v>171</v>
      </c>
      <c r="N8598" s="28" t="n">
        <v>5482</v>
      </c>
      <c r="O8598" s="25" t="s">
        <v>55</v>
      </c>
      <c r="P8598" s="29" t="n">
        <v>42881</v>
      </c>
      <c r="Q8598" s="29" t="n">
        <v>42984</v>
      </c>
      <c r="R8598" s="28" t="n">
        <v>0</v>
      </c>
      <c r="S8598" s="28" t="n">
        <f aca="false">IF(O8598="Won",R8598,IF(O8598="Lost",0,N8598))</f>
        <v>0</v>
      </c>
      <c r="T8598" s="30" t="n">
        <f aca="false">IF(AND(P8598&lt;&gt;"",Q8598&lt;&gt;""),Q8598-P8598,"")</f>
        <v>103</v>
      </c>
      <c r="U8598" s="30" t="str">
        <f aca="false">IF(AND(O8598="Engaging",P8598&lt;&gt;""),'Leia-me'!$B$5-P8598,"")</f>
        <v/>
      </c>
      <c r="V8598" s="25" t="str">
        <f aca="false">IF(O8598&lt;&gt;"Engaging","",IF(U8598&lt;='Leia-me'!$B$6,"Saudável",IF(U8598&lt;='Leia-me'!$B$7,"Esfriando",IF(U8598&lt;='Leia-me'!$B$8,"Última chance","Zumbi"))))</f>
        <v/>
      </c>
      <c r="W8598" s="25" t="n">
        <f aca="false">IF(O8598="Won",1,IF(O8598="Lost",0,""))</f>
        <v>0</v>
      </c>
      <c r="Y8598" s="25" t="str">
        <f aca="false">IF(E8598="","Sim","")</f>
        <v/>
      </c>
    </row>
    <row r="8599" customFormat="false" ht="15" hidden="false" customHeight="false" outlineLevel="0" collapsed="false">
      <c r="A8599" s="25" t="s">
        <v>8862</v>
      </c>
      <c r="B8599" s="25" t="s">
        <v>102</v>
      </c>
      <c r="C8599" s="25" t="s">
        <v>111</v>
      </c>
      <c r="D8599" s="25" t="s">
        <v>115</v>
      </c>
      <c r="G8599" s="31"/>
      <c r="H8599" s="32"/>
      <c r="L8599" s="25" t="s">
        <v>1834</v>
      </c>
      <c r="M8599" s="25" t="s">
        <v>171</v>
      </c>
      <c r="N8599" s="28" t="n">
        <v>4821</v>
      </c>
      <c r="O8599" s="25" t="s">
        <v>56</v>
      </c>
      <c r="P8599" s="29" t="n">
        <v>42883</v>
      </c>
      <c r="Q8599" s="33"/>
      <c r="R8599" s="34"/>
      <c r="S8599" s="28" t="n">
        <f aca="false">IF(O8599="Won",R8599,IF(O8599="Lost",0,N8599))</f>
        <v>4821</v>
      </c>
      <c r="T8599" s="30" t="str">
        <f aca="false">IF(AND(P8599&lt;&gt;"",Q8599&lt;&gt;""),Q8599-P8599,"")</f>
        <v/>
      </c>
      <c r="U8599" s="30" t="n">
        <f aca="false">IF(AND(O8599="Engaging",P8599&lt;&gt;""),'Leia-me'!$B$5-P8599,"")</f>
        <v>217</v>
      </c>
      <c r="V8599" s="25" t="str">
        <f aca="false">IF(O8599&lt;&gt;"Engaging","",IF(U8599&lt;='Leia-me'!$B$6,"Saudável",IF(U8599&lt;='Leia-me'!$B$7,"Esfriando",IF(U8599&lt;='Leia-me'!$B$8,"Última chance","Zumbi"))))</f>
        <v>Zumbi</v>
      </c>
      <c r="W8599" s="25" t="str">
        <f aca="false">IF(O8599="Won",1,IF(O8599="Lost",0,""))</f>
        <v/>
      </c>
      <c r="X8599" s="25" t="s">
        <v>1835</v>
      </c>
      <c r="Y8599" s="25" t="str">
        <f aca="false">IF(E8599="","Sim","")</f>
        <v>Sim</v>
      </c>
    </row>
    <row r="8600" customFormat="false" ht="15" hidden="false" customHeight="false" outlineLevel="0" collapsed="false">
      <c r="A8600" s="25" t="s">
        <v>8863</v>
      </c>
      <c r="B8600" s="25" t="s">
        <v>102</v>
      </c>
      <c r="C8600" s="25" t="s">
        <v>111</v>
      </c>
      <c r="D8600" s="25" t="s">
        <v>115</v>
      </c>
      <c r="E8600" s="25" t="s">
        <v>5204</v>
      </c>
      <c r="F8600" s="25" t="s">
        <v>155</v>
      </c>
      <c r="G8600" s="26" t="n">
        <v>1188.42</v>
      </c>
      <c r="H8600" s="27" t="n">
        <v>3015</v>
      </c>
      <c r="I8600" s="25" t="s">
        <v>147</v>
      </c>
      <c r="K8600" s="25" t="n">
        <v>1994</v>
      </c>
      <c r="L8600" s="25" t="s">
        <v>170</v>
      </c>
      <c r="M8600" s="25" t="s">
        <v>171</v>
      </c>
      <c r="N8600" s="28" t="n">
        <v>1096</v>
      </c>
      <c r="O8600" s="25" t="s">
        <v>54</v>
      </c>
      <c r="P8600" s="29" t="n">
        <v>42883</v>
      </c>
      <c r="Q8600" s="29" t="n">
        <v>42951</v>
      </c>
      <c r="R8600" s="28" t="n">
        <v>1053</v>
      </c>
      <c r="S8600" s="28" t="n">
        <f aca="false">IF(O8600="Won",R8600,IF(O8600="Lost",0,N8600))</f>
        <v>1053</v>
      </c>
      <c r="T8600" s="30" t="n">
        <f aca="false">IF(AND(P8600&lt;&gt;"",Q8600&lt;&gt;""),Q8600-P8600,"")</f>
        <v>68</v>
      </c>
      <c r="U8600" s="30" t="str">
        <f aca="false">IF(AND(O8600="Engaging",P8600&lt;&gt;""),'Leia-me'!$B$5-P8600,"")</f>
        <v/>
      </c>
      <c r="V8600" s="25" t="str">
        <f aca="false">IF(O8600&lt;&gt;"Engaging","",IF(U8600&lt;='Leia-me'!$B$6,"Saudável",IF(U8600&lt;='Leia-me'!$B$7,"Esfriando",IF(U8600&lt;='Leia-me'!$B$8,"Última chance","Zumbi"))))</f>
        <v/>
      </c>
      <c r="W8600" s="25" t="n">
        <f aca="false">IF(O8600="Won",1,IF(O8600="Lost",0,""))</f>
        <v>1</v>
      </c>
      <c r="Y8600" s="25" t="str">
        <f aca="false">IF(E8600="","Sim","")</f>
        <v/>
      </c>
    </row>
    <row r="8601" customFormat="false" ht="15" hidden="false" customHeight="false" outlineLevel="0" collapsed="false">
      <c r="A8601" s="25" t="s">
        <v>8864</v>
      </c>
      <c r="B8601" s="25" t="s">
        <v>102</v>
      </c>
      <c r="C8601" s="25" t="s">
        <v>111</v>
      </c>
      <c r="D8601" s="25" t="s">
        <v>115</v>
      </c>
      <c r="G8601" s="31"/>
      <c r="H8601" s="32"/>
      <c r="L8601" s="25" t="s">
        <v>1834</v>
      </c>
      <c r="M8601" s="25" t="s">
        <v>171</v>
      </c>
      <c r="N8601" s="28" t="n">
        <v>4821</v>
      </c>
      <c r="O8601" s="25" t="s">
        <v>56</v>
      </c>
      <c r="P8601" s="29" t="n">
        <v>42884</v>
      </c>
      <c r="Q8601" s="33"/>
      <c r="R8601" s="34"/>
      <c r="S8601" s="28" t="n">
        <f aca="false">IF(O8601="Won",R8601,IF(O8601="Lost",0,N8601))</f>
        <v>4821</v>
      </c>
      <c r="T8601" s="30" t="str">
        <f aca="false">IF(AND(P8601&lt;&gt;"",Q8601&lt;&gt;""),Q8601-P8601,"")</f>
        <v/>
      </c>
      <c r="U8601" s="30" t="n">
        <f aca="false">IF(AND(O8601="Engaging",P8601&lt;&gt;""),'Leia-me'!$B$5-P8601,"")</f>
        <v>216</v>
      </c>
      <c r="V8601" s="25" t="str">
        <f aca="false">IF(O8601&lt;&gt;"Engaging","",IF(U8601&lt;='Leia-me'!$B$6,"Saudável",IF(U8601&lt;='Leia-me'!$B$7,"Esfriando",IF(U8601&lt;='Leia-me'!$B$8,"Última chance","Zumbi"))))</f>
        <v>Zumbi</v>
      </c>
      <c r="W8601" s="25" t="str">
        <f aca="false">IF(O8601="Won",1,IF(O8601="Lost",0,""))</f>
        <v/>
      </c>
      <c r="X8601" s="25" t="s">
        <v>1835</v>
      </c>
      <c r="Y8601" s="25" t="str">
        <f aca="false">IF(E8601="","Sim","")</f>
        <v>Sim</v>
      </c>
    </row>
    <row r="8602" customFormat="false" ht="15" hidden="false" customHeight="false" outlineLevel="0" collapsed="false">
      <c r="A8602" s="25" t="s">
        <v>8865</v>
      </c>
      <c r="B8602" s="25" t="s">
        <v>102</v>
      </c>
      <c r="C8602" s="25" t="s">
        <v>111</v>
      </c>
      <c r="D8602" s="25" t="s">
        <v>115</v>
      </c>
      <c r="E8602" s="25" t="s">
        <v>609</v>
      </c>
      <c r="F8602" s="25" t="s">
        <v>267</v>
      </c>
      <c r="G8602" s="26" t="n">
        <v>692.19</v>
      </c>
      <c r="H8602" s="27" t="n">
        <v>1922</v>
      </c>
      <c r="I8602" s="25" t="s">
        <v>147</v>
      </c>
      <c r="K8602" s="25" t="n">
        <v>2003</v>
      </c>
      <c r="L8602" s="25" t="s">
        <v>1834</v>
      </c>
      <c r="M8602" s="25" t="s">
        <v>171</v>
      </c>
      <c r="N8602" s="28" t="n">
        <v>4821</v>
      </c>
      <c r="O8602" s="25" t="s">
        <v>54</v>
      </c>
      <c r="P8602" s="29" t="n">
        <v>42884</v>
      </c>
      <c r="Q8602" s="29" t="n">
        <v>42892</v>
      </c>
      <c r="R8602" s="28" t="n">
        <v>5532</v>
      </c>
      <c r="S8602" s="28" t="n">
        <f aca="false">IF(O8602="Won",R8602,IF(O8602="Lost",0,N8602))</f>
        <v>5532</v>
      </c>
      <c r="T8602" s="30" t="n">
        <f aca="false">IF(AND(P8602&lt;&gt;"",Q8602&lt;&gt;""),Q8602-P8602,"")</f>
        <v>8</v>
      </c>
      <c r="U8602" s="30" t="str">
        <f aca="false">IF(AND(O8602="Engaging",P8602&lt;&gt;""),'Leia-me'!$B$5-P8602,"")</f>
        <v/>
      </c>
      <c r="V8602" s="25" t="str">
        <f aca="false">IF(O8602&lt;&gt;"Engaging","",IF(U8602&lt;='Leia-me'!$B$6,"Saudável",IF(U8602&lt;='Leia-me'!$B$7,"Esfriando",IF(U8602&lt;='Leia-me'!$B$8,"Última chance","Zumbi"))))</f>
        <v/>
      </c>
      <c r="W8602" s="25" t="n">
        <f aca="false">IF(O8602="Won",1,IF(O8602="Lost",0,""))</f>
        <v>1</v>
      </c>
      <c r="X8602" s="25" t="s">
        <v>1835</v>
      </c>
      <c r="Y8602" s="25" t="str">
        <f aca="false">IF(E8602="","Sim","")</f>
        <v/>
      </c>
    </row>
    <row r="8603" customFormat="false" ht="15" hidden="false" customHeight="false" outlineLevel="0" collapsed="false">
      <c r="A8603" s="25" t="s">
        <v>8866</v>
      </c>
      <c r="B8603" s="25" t="s">
        <v>102</v>
      </c>
      <c r="C8603" s="25" t="s">
        <v>111</v>
      </c>
      <c r="D8603" s="25" t="s">
        <v>115</v>
      </c>
      <c r="E8603" s="25" t="s">
        <v>156</v>
      </c>
      <c r="F8603" s="25" t="s">
        <v>155</v>
      </c>
      <c r="G8603" s="26" t="n">
        <v>1699.85</v>
      </c>
      <c r="H8603" s="27" t="n">
        <v>5108</v>
      </c>
      <c r="I8603" s="25" t="s">
        <v>147</v>
      </c>
      <c r="K8603" s="25" t="n">
        <v>1999</v>
      </c>
      <c r="L8603" s="25" t="s">
        <v>178</v>
      </c>
      <c r="M8603" s="25" t="s">
        <v>171</v>
      </c>
      <c r="N8603" s="28" t="n">
        <v>5482</v>
      </c>
      <c r="O8603" s="25" t="s">
        <v>54</v>
      </c>
      <c r="P8603" s="29" t="n">
        <v>42885</v>
      </c>
      <c r="Q8603" s="29" t="n">
        <v>42969</v>
      </c>
      <c r="R8603" s="28" t="n">
        <v>5572</v>
      </c>
      <c r="S8603" s="28" t="n">
        <f aca="false">IF(O8603="Won",R8603,IF(O8603="Lost",0,N8603))</f>
        <v>5572</v>
      </c>
      <c r="T8603" s="30" t="n">
        <f aca="false">IF(AND(P8603&lt;&gt;"",Q8603&lt;&gt;""),Q8603-P8603,"")</f>
        <v>84</v>
      </c>
      <c r="U8603" s="30" t="str">
        <f aca="false">IF(AND(O8603="Engaging",P8603&lt;&gt;""),'Leia-me'!$B$5-P8603,"")</f>
        <v/>
      </c>
      <c r="V8603" s="25" t="str">
        <f aca="false">IF(O8603&lt;&gt;"Engaging","",IF(U8603&lt;='Leia-me'!$B$6,"Saudável",IF(U8603&lt;='Leia-me'!$B$7,"Esfriando",IF(U8603&lt;='Leia-me'!$B$8,"Última chance","Zumbi"))))</f>
        <v/>
      </c>
      <c r="W8603" s="25" t="n">
        <f aca="false">IF(O8603="Won",1,IF(O8603="Lost",0,""))</f>
        <v>1</v>
      </c>
      <c r="Y8603" s="25" t="str">
        <f aca="false">IF(E8603="","Sim","")</f>
        <v/>
      </c>
    </row>
    <row r="8604" customFormat="false" ht="15" hidden="false" customHeight="false" outlineLevel="0" collapsed="false">
      <c r="A8604" s="25" t="s">
        <v>8867</v>
      </c>
      <c r="B8604" s="25" t="s">
        <v>102</v>
      </c>
      <c r="C8604" s="25" t="s">
        <v>111</v>
      </c>
      <c r="D8604" s="25" t="s">
        <v>115</v>
      </c>
      <c r="E8604" s="25" t="s">
        <v>218</v>
      </c>
      <c r="F8604" s="25" t="s">
        <v>146</v>
      </c>
      <c r="G8604" s="26" t="n">
        <v>4.54</v>
      </c>
      <c r="H8604" s="27" t="n">
        <v>9</v>
      </c>
      <c r="I8604" s="25" t="s">
        <v>147</v>
      </c>
      <c r="K8604" s="25" t="n">
        <v>2017</v>
      </c>
      <c r="L8604" s="25" t="s">
        <v>1834</v>
      </c>
      <c r="M8604" s="25" t="s">
        <v>171</v>
      </c>
      <c r="N8604" s="28" t="n">
        <v>4821</v>
      </c>
      <c r="O8604" s="25" t="s">
        <v>54</v>
      </c>
      <c r="P8604" s="29" t="n">
        <v>42885</v>
      </c>
      <c r="Q8604" s="29" t="n">
        <v>42891</v>
      </c>
      <c r="R8604" s="28" t="n">
        <v>5644</v>
      </c>
      <c r="S8604" s="28" t="n">
        <f aca="false">IF(O8604="Won",R8604,IF(O8604="Lost",0,N8604))</f>
        <v>5644</v>
      </c>
      <c r="T8604" s="30" t="n">
        <f aca="false">IF(AND(P8604&lt;&gt;"",Q8604&lt;&gt;""),Q8604-P8604,"")</f>
        <v>6</v>
      </c>
      <c r="U8604" s="30" t="str">
        <f aca="false">IF(AND(O8604="Engaging",P8604&lt;&gt;""),'Leia-me'!$B$5-P8604,"")</f>
        <v/>
      </c>
      <c r="V8604" s="25" t="str">
        <f aca="false">IF(O8604&lt;&gt;"Engaging","",IF(U8604&lt;='Leia-me'!$B$6,"Saudável",IF(U8604&lt;='Leia-me'!$B$7,"Esfriando",IF(U8604&lt;='Leia-me'!$B$8,"Última chance","Zumbi"))))</f>
        <v/>
      </c>
      <c r="W8604" s="25" t="n">
        <f aca="false">IF(O8604="Won",1,IF(O8604="Lost",0,""))</f>
        <v>1</v>
      </c>
      <c r="X8604" s="25" t="s">
        <v>1835</v>
      </c>
      <c r="Y8604" s="25" t="str">
        <f aca="false">IF(E8604="","Sim","")</f>
        <v/>
      </c>
    </row>
    <row r="8605" customFormat="false" ht="15" hidden="false" customHeight="false" outlineLevel="0" collapsed="false">
      <c r="A8605" s="25" t="s">
        <v>8868</v>
      </c>
      <c r="B8605" s="25" t="s">
        <v>102</v>
      </c>
      <c r="C8605" s="25" t="s">
        <v>111</v>
      </c>
      <c r="D8605" s="25" t="s">
        <v>115</v>
      </c>
      <c r="E8605" s="25" t="s">
        <v>433</v>
      </c>
      <c r="F8605" s="25" t="s">
        <v>211</v>
      </c>
      <c r="G8605" s="26" t="n">
        <v>2214.94</v>
      </c>
      <c r="H8605" s="27" t="n">
        <v>5374</v>
      </c>
      <c r="I8605" s="25" t="s">
        <v>147</v>
      </c>
      <c r="K8605" s="25" t="n">
        <v>1996</v>
      </c>
      <c r="L8605" s="25" t="s">
        <v>186</v>
      </c>
      <c r="M8605" s="25" t="s">
        <v>171</v>
      </c>
      <c r="N8605" s="28" t="n">
        <v>550</v>
      </c>
      <c r="O8605" s="25" t="s">
        <v>55</v>
      </c>
      <c r="P8605" s="29" t="n">
        <v>42886</v>
      </c>
      <c r="Q8605" s="29" t="n">
        <v>42967</v>
      </c>
      <c r="R8605" s="28" t="n">
        <v>0</v>
      </c>
      <c r="S8605" s="28" t="n">
        <f aca="false">IF(O8605="Won",R8605,IF(O8605="Lost",0,N8605))</f>
        <v>0</v>
      </c>
      <c r="T8605" s="30" t="n">
        <f aca="false">IF(AND(P8605&lt;&gt;"",Q8605&lt;&gt;""),Q8605-P8605,"")</f>
        <v>81</v>
      </c>
      <c r="U8605" s="30" t="str">
        <f aca="false">IF(AND(O8605="Engaging",P8605&lt;&gt;""),'Leia-me'!$B$5-P8605,"")</f>
        <v/>
      </c>
      <c r="V8605" s="25" t="str">
        <f aca="false">IF(O8605&lt;&gt;"Engaging","",IF(U8605&lt;='Leia-me'!$B$6,"Saudável",IF(U8605&lt;='Leia-me'!$B$7,"Esfriando",IF(U8605&lt;='Leia-me'!$B$8,"Última chance","Zumbi"))))</f>
        <v/>
      </c>
      <c r="W8605" s="25" t="n">
        <f aca="false">IF(O8605="Won",1,IF(O8605="Lost",0,""))</f>
        <v>0</v>
      </c>
      <c r="Y8605" s="25" t="str">
        <f aca="false">IF(E8605="","Sim","")</f>
        <v/>
      </c>
    </row>
    <row r="8606" customFormat="false" ht="15" hidden="false" customHeight="false" outlineLevel="0" collapsed="false">
      <c r="A8606" s="25" t="s">
        <v>8869</v>
      </c>
      <c r="B8606" s="25" t="s">
        <v>102</v>
      </c>
      <c r="C8606" s="25" t="s">
        <v>111</v>
      </c>
      <c r="D8606" s="25" t="s">
        <v>115</v>
      </c>
      <c r="E8606" s="25" t="s">
        <v>218</v>
      </c>
      <c r="F8606" s="25" t="s">
        <v>146</v>
      </c>
      <c r="G8606" s="26" t="n">
        <v>4.54</v>
      </c>
      <c r="H8606" s="27" t="n">
        <v>9</v>
      </c>
      <c r="I8606" s="25" t="s">
        <v>147</v>
      </c>
      <c r="K8606" s="25" t="n">
        <v>2017</v>
      </c>
      <c r="L8606" s="25" t="s">
        <v>1834</v>
      </c>
      <c r="M8606" s="25" t="s">
        <v>171</v>
      </c>
      <c r="N8606" s="28" t="n">
        <v>4821</v>
      </c>
      <c r="O8606" s="25" t="s">
        <v>54</v>
      </c>
      <c r="P8606" s="29" t="n">
        <v>42886</v>
      </c>
      <c r="Q8606" s="29" t="n">
        <v>42891</v>
      </c>
      <c r="R8606" s="28" t="n">
        <v>4988</v>
      </c>
      <c r="S8606" s="28" t="n">
        <f aca="false">IF(O8606="Won",R8606,IF(O8606="Lost",0,N8606))</f>
        <v>4988</v>
      </c>
      <c r="T8606" s="30" t="n">
        <f aca="false">IF(AND(P8606&lt;&gt;"",Q8606&lt;&gt;""),Q8606-P8606,"")</f>
        <v>5</v>
      </c>
      <c r="U8606" s="30" t="str">
        <f aca="false">IF(AND(O8606="Engaging",P8606&lt;&gt;""),'Leia-me'!$B$5-P8606,"")</f>
        <v/>
      </c>
      <c r="V8606" s="25" t="str">
        <f aca="false">IF(O8606&lt;&gt;"Engaging","",IF(U8606&lt;='Leia-me'!$B$6,"Saudável",IF(U8606&lt;='Leia-me'!$B$7,"Esfriando",IF(U8606&lt;='Leia-me'!$B$8,"Última chance","Zumbi"))))</f>
        <v/>
      </c>
      <c r="W8606" s="25" t="n">
        <f aca="false">IF(O8606="Won",1,IF(O8606="Lost",0,""))</f>
        <v>1</v>
      </c>
      <c r="X8606" s="25" t="s">
        <v>1835</v>
      </c>
      <c r="Y8606" s="25" t="str">
        <f aca="false">IF(E8606="","Sim","")</f>
        <v/>
      </c>
    </row>
    <row r="8607" customFormat="false" ht="15" hidden="false" customHeight="false" outlineLevel="0" collapsed="false">
      <c r="A8607" s="25" t="s">
        <v>8870</v>
      </c>
      <c r="B8607" s="25" t="s">
        <v>102</v>
      </c>
      <c r="C8607" s="25" t="s">
        <v>111</v>
      </c>
      <c r="D8607" s="25" t="s">
        <v>115</v>
      </c>
      <c r="E8607" s="25" t="s">
        <v>5204</v>
      </c>
      <c r="F8607" s="25" t="s">
        <v>155</v>
      </c>
      <c r="G8607" s="26" t="n">
        <v>1188.42</v>
      </c>
      <c r="H8607" s="27" t="n">
        <v>3015</v>
      </c>
      <c r="I8607" s="25" t="s">
        <v>147</v>
      </c>
      <c r="K8607" s="25" t="n">
        <v>1994</v>
      </c>
      <c r="L8607" s="25" t="s">
        <v>148</v>
      </c>
      <c r="M8607" s="25" t="s">
        <v>149</v>
      </c>
      <c r="N8607" s="28" t="n">
        <v>55</v>
      </c>
      <c r="O8607" s="25" t="s">
        <v>54</v>
      </c>
      <c r="P8607" s="29" t="n">
        <v>42886</v>
      </c>
      <c r="Q8607" s="29" t="n">
        <v>42959</v>
      </c>
      <c r="R8607" s="28" t="n">
        <v>53</v>
      </c>
      <c r="S8607" s="28" t="n">
        <f aca="false">IF(O8607="Won",R8607,IF(O8607="Lost",0,N8607))</f>
        <v>53</v>
      </c>
      <c r="T8607" s="30" t="n">
        <f aca="false">IF(AND(P8607&lt;&gt;"",Q8607&lt;&gt;""),Q8607-P8607,"")</f>
        <v>73</v>
      </c>
      <c r="U8607" s="30" t="str">
        <f aca="false">IF(AND(O8607="Engaging",P8607&lt;&gt;""),'Leia-me'!$B$5-P8607,"")</f>
        <v/>
      </c>
      <c r="V8607" s="25" t="str">
        <f aca="false">IF(O8607&lt;&gt;"Engaging","",IF(U8607&lt;='Leia-me'!$B$6,"Saudável",IF(U8607&lt;='Leia-me'!$B$7,"Esfriando",IF(U8607&lt;='Leia-me'!$B$8,"Última chance","Zumbi"))))</f>
        <v/>
      </c>
      <c r="W8607" s="25" t="n">
        <f aca="false">IF(O8607="Won",1,IF(O8607="Lost",0,""))</f>
        <v>1</v>
      </c>
      <c r="Y8607" s="25" t="str">
        <f aca="false">IF(E8607="","Sim","")</f>
        <v/>
      </c>
    </row>
    <row r="8608" customFormat="false" ht="15" hidden="false" customHeight="false" outlineLevel="0" collapsed="false">
      <c r="A8608" s="25" t="s">
        <v>8871</v>
      </c>
      <c r="B8608" s="25" t="s">
        <v>102</v>
      </c>
      <c r="C8608" s="25" t="s">
        <v>111</v>
      </c>
      <c r="D8608" s="25" t="s">
        <v>115</v>
      </c>
      <c r="E8608" s="25" t="s">
        <v>1187</v>
      </c>
      <c r="F8608" s="25" t="s">
        <v>159</v>
      </c>
      <c r="G8608" s="26" t="n">
        <v>2059.9</v>
      </c>
      <c r="H8608" s="27" t="n">
        <v>3644</v>
      </c>
      <c r="I8608" s="25" t="s">
        <v>147</v>
      </c>
      <c r="K8608" s="25" t="n">
        <v>1988</v>
      </c>
      <c r="L8608" s="25" t="s">
        <v>160</v>
      </c>
      <c r="M8608" s="25" t="s">
        <v>149</v>
      </c>
      <c r="N8608" s="28" t="n">
        <v>3393</v>
      </c>
      <c r="O8608" s="25" t="s">
        <v>54</v>
      </c>
      <c r="P8608" s="29" t="n">
        <v>42887</v>
      </c>
      <c r="Q8608" s="29" t="n">
        <v>42952</v>
      </c>
      <c r="R8608" s="28" t="n">
        <v>3184</v>
      </c>
      <c r="S8608" s="28" t="n">
        <f aca="false">IF(O8608="Won",R8608,IF(O8608="Lost",0,N8608))</f>
        <v>3184</v>
      </c>
      <c r="T8608" s="30" t="n">
        <f aca="false">IF(AND(P8608&lt;&gt;"",Q8608&lt;&gt;""),Q8608-P8608,"")</f>
        <v>65</v>
      </c>
      <c r="U8608" s="30" t="str">
        <f aca="false">IF(AND(O8608="Engaging",P8608&lt;&gt;""),'Leia-me'!$B$5-P8608,"")</f>
        <v/>
      </c>
      <c r="V8608" s="25" t="str">
        <f aca="false">IF(O8608&lt;&gt;"Engaging","",IF(U8608&lt;='Leia-me'!$B$6,"Saudável",IF(U8608&lt;='Leia-me'!$B$7,"Esfriando",IF(U8608&lt;='Leia-me'!$B$8,"Última chance","Zumbi"))))</f>
        <v/>
      </c>
      <c r="W8608" s="25" t="n">
        <f aca="false">IF(O8608="Won",1,IF(O8608="Lost",0,""))</f>
        <v>1</v>
      </c>
      <c r="Y8608" s="25" t="str">
        <f aca="false">IF(E8608="","Sim","")</f>
        <v/>
      </c>
    </row>
    <row r="8609" customFormat="false" ht="15" hidden="false" customHeight="false" outlineLevel="0" collapsed="false">
      <c r="A8609" s="25" t="s">
        <v>8872</v>
      </c>
      <c r="B8609" s="25" t="s">
        <v>102</v>
      </c>
      <c r="C8609" s="25" t="s">
        <v>111</v>
      </c>
      <c r="D8609" s="25" t="s">
        <v>115</v>
      </c>
      <c r="G8609" s="31"/>
      <c r="H8609" s="32"/>
      <c r="L8609" s="25" t="s">
        <v>148</v>
      </c>
      <c r="M8609" s="25" t="s">
        <v>149</v>
      </c>
      <c r="N8609" s="28" t="n">
        <v>55</v>
      </c>
      <c r="O8609" s="25" t="s">
        <v>56</v>
      </c>
      <c r="P8609" s="29" t="n">
        <v>42891</v>
      </c>
      <c r="Q8609" s="33"/>
      <c r="R8609" s="34"/>
      <c r="S8609" s="28" t="n">
        <f aca="false">IF(O8609="Won",R8609,IF(O8609="Lost",0,N8609))</f>
        <v>55</v>
      </c>
      <c r="T8609" s="30" t="str">
        <f aca="false">IF(AND(P8609&lt;&gt;"",Q8609&lt;&gt;""),Q8609-P8609,"")</f>
        <v/>
      </c>
      <c r="U8609" s="30" t="n">
        <f aca="false">IF(AND(O8609="Engaging",P8609&lt;&gt;""),'Leia-me'!$B$5-P8609,"")</f>
        <v>209</v>
      </c>
      <c r="V8609" s="25" t="str">
        <f aca="false">IF(O8609&lt;&gt;"Engaging","",IF(U8609&lt;='Leia-me'!$B$6,"Saudável",IF(U8609&lt;='Leia-me'!$B$7,"Esfriando",IF(U8609&lt;='Leia-me'!$B$8,"Última chance","Zumbi"))))</f>
        <v>Zumbi</v>
      </c>
      <c r="W8609" s="25" t="str">
        <f aca="false">IF(O8609="Won",1,IF(O8609="Lost",0,""))</f>
        <v/>
      </c>
      <c r="Y8609" s="25" t="str">
        <f aca="false">IF(E8609="","Sim","")</f>
        <v>Sim</v>
      </c>
    </row>
    <row r="8610" customFormat="false" ht="15" hidden="false" customHeight="false" outlineLevel="0" collapsed="false">
      <c r="A8610" s="25" t="s">
        <v>8873</v>
      </c>
      <c r="B8610" s="25" t="s">
        <v>102</v>
      </c>
      <c r="C8610" s="25" t="s">
        <v>111</v>
      </c>
      <c r="D8610" s="25" t="s">
        <v>115</v>
      </c>
      <c r="E8610" s="25" t="s">
        <v>1187</v>
      </c>
      <c r="F8610" s="25" t="s">
        <v>159</v>
      </c>
      <c r="G8610" s="26" t="n">
        <v>2059.9</v>
      </c>
      <c r="H8610" s="27" t="n">
        <v>3644</v>
      </c>
      <c r="I8610" s="25" t="s">
        <v>147</v>
      </c>
      <c r="K8610" s="25" t="n">
        <v>1988</v>
      </c>
      <c r="L8610" s="25" t="s">
        <v>186</v>
      </c>
      <c r="M8610" s="25" t="s">
        <v>171</v>
      </c>
      <c r="N8610" s="28" t="n">
        <v>550</v>
      </c>
      <c r="O8610" s="25" t="s">
        <v>55</v>
      </c>
      <c r="P8610" s="29" t="n">
        <v>42891</v>
      </c>
      <c r="Q8610" s="29" t="n">
        <v>43005</v>
      </c>
      <c r="R8610" s="28" t="n">
        <v>0</v>
      </c>
      <c r="S8610" s="28" t="n">
        <f aca="false">IF(O8610="Won",R8610,IF(O8610="Lost",0,N8610))</f>
        <v>0</v>
      </c>
      <c r="T8610" s="30" t="n">
        <f aca="false">IF(AND(P8610&lt;&gt;"",Q8610&lt;&gt;""),Q8610-P8610,"")</f>
        <v>114</v>
      </c>
      <c r="U8610" s="30" t="str">
        <f aca="false">IF(AND(O8610="Engaging",P8610&lt;&gt;""),'Leia-me'!$B$5-P8610,"")</f>
        <v/>
      </c>
      <c r="V8610" s="25" t="str">
        <f aca="false">IF(O8610&lt;&gt;"Engaging","",IF(U8610&lt;='Leia-me'!$B$6,"Saudável",IF(U8610&lt;='Leia-me'!$B$7,"Esfriando",IF(U8610&lt;='Leia-me'!$B$8,"Última chance","Zumbi"))))</f>
        <v/>
      </c>
      <c r="W8610" s="25" t="n">
        <f aca="false">IF(O8610="Won",1,IF(O8610="Lost",0,""))</f>
        <v>0</v>
      </c>
      <c r="Y8610" s="25" t="str">
        <f aca="false">IF(E8610="","Sim","")</f>
        <v/>
      </c>
    </row>
    <row r="8611" customFormat="false" ht="15" hidden="false" customHeight="false" outlineLevel="0" collapsed="false">
      <c r="A8611" s="25" t="s">
        <v>8874</v>
      </c>
      <c r="B8611" s="25" t="s">
        <v>102</v>
      </c>
      <c r="C8611" s="25" t="s">
        <v>111</v>
      </c>
      <c r="D8611" s="25" t="s">
        <v>115</v>
      </c>
      <c r="E8611" s="25" t="s">
        <v>184</v>
      </c>
      <c r="F8611" s="25" t="s">
        <v>185</v>
      </c>
      <c r="G8611" s="26" t="n">
        <v>1520.66</v>
      </c>
      <c r="H8611" s="27" t="n">
        <v>1806</v>
      </c>
      <c r="I8611" s="25" t="s">
        <v>147</v>
      </c>
      <c r="K8611" s="25" t="n">
        <v>2005</v>
      </c>
      <c r="L8611" s="25" t="s">
        <v>170</v>
      </c>
      <c r="M8611" s="25" t="s">
        <v>171</v>
      </c>
      <c r="N8611" s="28" t="n">
        <v>1096</v>
      </c>
      <c r="O8611" s="25" t="s">
        <v>56</v>
      </c>
      <c r="P8611" s="29" t="n">
        <v>42893</v>
      </c>
      <c r="Q8611" s="33"/>
      <c r="R8611" s="34"/>
      <c r="S8611" s="28" t="n">
        <f aca="false">IF(O8611="Won",R8611,IF(O8611="Lost",0,N8611))</f>
        <v>1096</v>
      </c>
      <c r="T8611" s="30" t="str">
        <f aca="false">IF(AND(P8611&lt;&gt;"",Q8611&lt;&gt;""),Q8611-P8611,"")</f>
        <v/>
      </c>
      <c r="U8611" s="30" t="n">
        <f aca="false">IF(AND(O8611="Engaging",P8611&lt;&gt;""),'Leia-me'!$B$5-P8611,"")</f>
        <v>207</v>
      </c>
      <c r="V8611" s="25" t="str">
        <f aca="false">IF(O8611&lt;&gt;"Engaging","",IF(U8611&lt;='Leia-me'!$B$6,"Saudável",IF(U8611&lt;='Leia-me'!$B$7,"Esfriando",IF(U8611&lt;='Leia-me'!$B$8,"Última chance","Zumbi"))))</f>
        <v>Zumbi</v>
      </c>
      <c r="W8611" s="25" t="str">
        <f aca="false">IF(O8611="Won",1,IF(O8611="Lost",0,""))</f>
        <v/>
      </c>
      <c r="Y8611" s="25" t="str">
        <f aca="false">IF(E8611="","Sim","")</f>
        <v/>
      </c>
    </row>
    <row r="8612" customFormat="false" ht="15" hidden="false" customHeight="false" outlineLevel="0" collapsed="false">
      <c r="A8612" s="25" t="s">
        <v>8875</v>
      </c>
      <c r="B8612" s="25" t="s">
        <v>102</v>
      </c>
      <c r="C8612" s="25" t="s">
        <v>111</v>
      </c>
      <c r="D8612" s="25" t="s">
        <v>115</v>
      </c>
      <c r="G8612" s="31"/>
      <c r="H8612" s="32"/>
      <c r="L8612" s="25" t="s">
        <v>1834</v>
      </c>
      <c r="M8612" s="25" t="s">
        <v>171</v>
      </c>
      <c r="N8612" s="28" t="n">
        <v>4821</v>
      </c>
      <c r="O8612" s="25" t="s">
        <v>56</v>
      </c>
      <c r="P8612" s="29" t="n">
        <v>42893</v>
      </c>
      <c r="Q8612" s="33"/>
      <c r="R8612" s="34"/>
      <c r="S8612" s="28" t="n">
        <f aca="false">IF(O8612="Won",R8612,IF(O8612="Lost",0,N8612))</f>
        <v>4821</v>
      </c>
      <c r="T8612" s="30" t="str">
        <f aca="false">IF(AND(P8612&lt;&gt;"",Q8612&lt;&gt;""),Q8612-P8612,"")</f>
        <v/>
      </c>
      <c r="U8612" s="30" t="n">
        <f aca="false">IF(AND(O8612="Engaging",P8612&lt;&gt;""),'Leia-me'!$B$5-P8612,"")</f>
        <v>207</v>
      </c>
      <c r="V8612" s="25" t="str">
        <f aca="false">IF(O8612&lt;&gt;"Engaging","",IF(U8612&lt;='Leia-me'!$B$6,"Saudável",IF(U8612&lt;='Leia-me'!$B$7,"Esfriando",IF(U8612&lt;='Leia-me'!$B$8,"Última chance","Zumbi"))))</f>
        <v>Zumbi</v>
      </c>
      <c r="W8612" s="25" t="str">
        <f aca="false">IF(O8612="Won",1,IF(O8612="Lost",0,""))</f>
        <v/>
      </c>
      <c r="X8612" s="25" t="s">
        <v>1835</v>
      </c>
      <c r="Y8612" s="25" t="str">
        <f aca="false">IF(E8612="","Sim","")</f>
        <v>Sim</v>
      </c>
    </row>
    <row r="8613" customFormat="false" ht="15" hidden="false" customHeight="false" outlineLevel="0" collapsed="false">
      <c r="A8613" s="25" t="s">
        <v>8876</v>
      </c>
      <c r="B8613" s="25" t="s">
        <v>102</v>
      </c>
      <c r="C8613" s="25" t="s">
        <v>111</v>
      </c>
      <c r="D8613" s="25" t="s">
        <v>115</v>
      </c>
      <c r="E8613" s="25" t="s">
        <v>449</v>
      </c>
      <c r="F8613" s="25" t="s">
        <v>192</v>
      </c>
      <c r="G8613" s="26" t="n">
        <v>98.79</v>
      </c>
      <c r="H8613" s="27" t="n">
        <v>96</v>
      </c>
      <c r="I8613" s="25" t="s">
        <v>147</v>
      </c>
      <c r="J8613" s="25" t="s">
        <v>445</v>
      </c>
      <c r="K8613" s="25" t="n">
        <v>2013</v>
      </c>
      <c r="L8613" s="25" t="s">
        <v>1834</v>
      </c>
      <c r="M8613" s="25" t="s">
        <v>171</v>
      </c>
      <c r="N8613" s="28" t="n">
        <v>4821</v>
      </c>
      <c r="O8613" s="25" t="s">
        <v>55</v>
      </c>
      <c r="P8613" s="29" t="n">
        <v>42893</v>
      </c>
      <c r="Q8613" s="29" t="n">
        <v>42969</v>
      </c>
      <c r="R8613" s="28" t="n">
        <v>0</v>
      </c>
      <c r="S8613" s="28" t="n">
        <f aca="false">IF(O8613="Won",R8613,IF(O8613="Lost",0,N8613))</f>
        <v>0</v>
      </c>
      <c r="T8613" s="30" t="n">
        <f aca="false">IF(AND(P8613&lt;&gt;"",Q8613&lt;&gt;""),Q8613-P8613,"")</f>
        <v>76</v>
      </c>
      <c r="U8613" s="30" t="str">
        <f aca="false">IF(AND(O8613="Engaging",P8613&lt;&gt;""),'Leia-me'!$B$5-P8613,"")</f>
        <v/>
      </c>
      <c r="V8613" s="25" t="str">
        <f aca="false">IF(O8613&lt;&gt;"Engaging","",IF(U8613&lt;='Leia-me'!$B$6,"Saudável",IF(U8613&lt;='Leia-me'!$B$7,"Esfriando",IF(U8613&lt;='Leia-me'!$B$8,"Última chance","Zumbi"))))</f>
        <v/>
      </c>
      <c r="W8613" s="25" t="n">
        <f aca="false">IF(O8613="Won",1,IF(O8613="Lost",0,""))</f>
        <v>0</v>
      </c>
      <c r="X8613" s="25" t="s">
        <v>1835</v>
      </c>
      <c r="Y8613" s="25" t="str">
        <f aca="false">IF(E8613="","Sim","")</f>
        <v/>
      </c>
    </row>
    <row r="8614" customFormat="false" ht="15" hidden="false" customHeight="false" outlineLevel="0" collapsed="false">
      <c r="A8614" s="25" t="s">
        <v>8877</v>
      </c>
      <c r="B8614" s="25" t="s">
        <v>102</v>
      </c>
      <c r="C8614" s="25" t="s">
        <v>111</v>
      </c>
      <c r="D8614" s="25" t="s">
        <v>115</v>
      </c>
      <c r="E8614" s="25" t="s">
        <v>636</v>
      </c>
      <c r="F8614" s="25" t="s">
        <v>267</v>
      </c>
      <c r="G8614" s="26" t="n">
        <v>405.59</v>
      </c>
      <c r="H8614" s="27" t="n">
        <v>1179</v>
      </c>
      <c r="I8614" s="25" t="s">
        <v>637</v>
      </c>
      <c r="J8614" s="25" t="s">
        <v>266</v>
      </c>
      <c r="K8614" s="25" t="n">
        <v>1987</v>
      </c>
      <c r="L8614" s="25" t="s">
        <v>1834</v>
      </c>
      <c r="M8614" s="25" t="s">
        <v>171</v>
      </c>
      <c r="N8614" s="28" t="n">
        <v>4821</v>
      </c>
      <c r="O8614" s="25" t="s">
        <v>54</v>
      </c>
      <c r="P8614" s="29" t="n">
        <v>42893</v>
      </c>
      <c r="Q8614" s="29" t="n">
        <v>42964</v>
      </c>
      <c r="R8614" s="28" t="n">
        <v>5185</v>
      </c>
      <c r="S8614" s="28" t="n">
        <f aca="false">IF(O8614="Won",R8614,IF(O8614="Lost",0,N8614))</f>
        <v>5185</v>
      </c>
      <c r="T8614" s="30" t="n">
        <f aca="false">IF(AND(P8614&lt;&gt;"",Q8614&lt;&gt;""),Q8614-P8614,"")</f>
        <v>71</v>
      </c>
      <c r="U8614" s="30" t="str">
        <f aca="false">IF(AND(O8614="Engaging",P8614&lt;&gt;""),'Leia-me'!$B$5-P8614,"")</f>
        <v/>
      </c>
      <c r="V8614" s="25" t="str">
        <f aca="false">IF(O8614&lt;&gt;"Engaging","",IF(U8614&lt;='Leia-me'!$B$6,"Saudável",IF(U8614&lt;='Leia-me'!$B$7,"Esfriando",IF(U8614&lt;='Leia-me'!$B$8,"Última chance","Zumbi"))))</f>
        <v/>
      </c>
      <c r="W8614" s="25" t="n">
        <f aca="false">IF(O8614="Won",1,IF(O8614="Lost",0,""))</f>
        <v>1</v>
      </c>
      <c r="X8614" s="25" t="s">
        <v>1835</v>
      </c>
      <c r="Y8614" s="25" t="str">
        <f aca="false">IF(E8614="","Sim","")</f>
        <v/>
      </c>
    </row>
    <row r="8615" customFormat="false" ht="15" hidden="false" customHeight="false" outlineLevel="0" collapsed="false">
      <c r="A8615" s="25" t="s">
        <v>8878</v>
      </c>
      <c r="B8615" s="25" t="s">
        <v>102</v>
      </c>
      <c r="C8615" s="25" t="s">
        <v>111</v>
      </c>
      <c r="D8615" s="25" t="s">
        <v>115</v>
      </c>
      <c r="E8615" s="25" t="s">
        <v>1187</v>
      </c>
      <c r="F8615" s="25" t="s">
        <v>159</v>
      </c>
      <c r="G8615" s="26" t="n">
        <v>2059.9</v>
      </c>
      <c r="H8615" s="27" t="n">
        <v>3644</v>
      </c>
      <c r="I8615" s="25" t="s">
        <v>147</v>
      </c>
      <c r="K8615" s="25" t="n">
        <v>1988</v>
      </c>
      <c r="L8615" s="25" t="s">
        <v>186</v>
      </c>
      <c r="M8615" s="25" t="s">
        <v>171</v>
      </c>
      <c r="N8615" s="28" t="n">
        <v>550</v>
      </c>
      <c r="O8615" s="25" t="s">
        <v>54</v>
      </c>
      <c r="P8615" s="29" t="n">
        <v>42894</v>
      </c>
      <c r="Q8615" s="29" t="n">
        <v>42986</v>
      </c>
      <c r="R8615" s="28" t="n">
        <v>520</v>
      </c>
      <c r="S8615" s="28" t="n">
        <f aca="false">IF(O8615="Won",R8615,IF(O8615="Lost",0,N8615))</f>
        <v>520</v>
      </c>
      <c r="T8615" s="30" t="n">
        <f aca="false">IF(AND(P8615&lt;&gt;"",Q8615&lt;&gt;""),Q8615-P8615,"")</f>
        <v>92</v>
      </c>
      <c r="U8615" s="30" t="str">
        <f aca="false">IF(AND(O8615="Engaging",P8615&lt;&gt;""),'Leia-me'!$B$5-P8615,"")</f>
        <v/>
      </c>
      <c r="V8615" s="25" t="str">
        <f aca="false">IF(O8615&lt;&gt;"Engaging","",IF(U8615&lt;='Leia-me'!$B$6,"Saudável",IF(U8615&lt;='Leia-me'!$B$7,"Esfriando",IF(U8615&lt;='Leia-me'!$B$8,"Última chance","Zumbi"))))</f>
        <v/>
      </c>
      <c r="W8615" s="25" t="n">
        <f aca="false">IF(O8615="Won",1,IF(O8615="Lost",0,""))</f>
        <v>1</v>
      </c>
      <c r="Y8615" s="25" t="str">
        <f aca="false">IF(E8615="","Sim","")</f>
        <v/>
      </c>
    </row>
    <row r="8616" customFormat="false" ht="15" hidden="false" customHeight="false" outlineLevel="0" collapsed="false">
      <c r="A8616" s="25" t="s">
        <v>8879</v>
      </c>
      <c r="B8616" s="25" t="s">
        <v>102</v>
      </c>
      <c r="C8616" s="25" t="s">
        <v>111</v>
      </c>
      <c r="D8616" s="25" t="s">
        <v>115</v>
      </c>
      <c r="G8616" s="31"/>
      <c r="H8616" s="32"/>
      <c r="L8616" s="25" t="s">
        <v>186</v>
      </c>
      <c r="M8616" s="25" t="s">
        <v>171</v>
      </c>
      <c r="N8616" s="28" t="n">
        <v>550</v>
      </c>
      <c r="O8616" s="25" t="s">
        <v>56</v>
      </c>
      <c r="P8616" s="29" t="n">
        <v>42896</v>
      </c>
      <c r="Q8616" s="33"/>
      <c r="R8616" s="34"/>
      <c r="S8616" s="28" t="n">
        <f aca="false">IF(O8616="Won",R8616,IF(O8616="Lost",0,N8616))</f>
        <v>550</v>
      </c>
      <c r="T8616" s="30" t="str">
        <f aca="false">IF(AND(P8616&lt;&gt;"",Q8616&lt;&gt;""),Q8616-P8616,"")</f>
        <v/>
      </c>
      <c r="U8616" s="30" t="n">
        <f aca="false">IF(AND(O8616="Engaging",P8616&lt;&gt;""),'Leia-me'!$B$5-P8616,"")</f>
        <v>204</v>
      </c>
      <c r="V8616" s="25" t="str">
        <f aca="false">IF(O8616&lt;&gt;"Engaging","",IF(U8616&lt;='Leia-me'!$B$6,"Saudável",IF(U8616&lt;='Leia-me'!$B$7,"Esfriando",IF(U8616&lt;='Leia-me'!$B$8,"Última chance","Zumbi"))))</f>
        <v>Zumbi</v>
      </c>
      <c r="W8616" s="25" t="str">
        <f aca="false">IF(O8616="Won",1,IF(O8616="Lost",0,""))</f>
        <v/>
      </c>
      <c r="Y8616" s="25" t="str">
        <f aca="false">IF(E8616="","Sim","")</f>
        <v>Sim</v>
      </c>
    </row>
    <row r="8617" customFormat="false" ht="15" hidden="false" customHeight="false" outlineLevel="0" collapsed="false">
      <c r="A8617" s="25" t="s">
        <v>8880</v>
      </c>
      <c r="B8617" s="25" t="s">
        <v>102</v>
      </c>
      <c r="C8617" s="25" t="s">
        <v>111</v>
      </c>
      <c r="D8617" s="25" t="s">
        <v>115</v>
      </c>
      <c r="E8617" s="25" t="s">
        <v>636</v>
      </c>
      <c r="F8617" s="25" t="s">
        <v>267</v>
      </c>
      <c r="G8617" s="26" t="n">
        <v>405.59</v>
      </c>
      <c r="H8617" s="27" t="n">
        <v>1179</v>
      </c>
      <c r="I8617" s="25" t="s">
        <v>637</v>
      </c>
      <c r="J8617" s="25" t="s">
        <v>266</v>
      </c>
      <c r="K8617" s="25" t="n">
        <v>1987</v>
      </c>
      <c r="L8617" s="25" t="s">
        <v>186</v>
      </c>
      <c r="M8617" s="25" t="s">
        <v>171</v>
      </c>
      <c r="N8617" s="28" t="n">
        <v>550</v>
      </c>
      <c r="O8617" s="25" t="s">
        <v>54</v>
      </c>
      <c r="P8617" s="29" t="n">
        <v>42896</v>
      </c>
      <c r="Q8617" s="29" t="n">
        <v>42953</v>
      </c>
      <c r="R8617" s="28" t="n">
        <v>556</v>
      </c>
      <c r="S8617" s="28" t="n">
        <f aca="false">IF(O8617="Won",R8617,IF(O8617="Lost",0,N8617))</f>
        <v>556</v>
      </c>
      <c r="T8617" s="30" t="n">
        <f aca="false">IF(AND(P8617&lt;&gt;"",Q8617&lt;&gt;""),Q8617-P8617,"")</f>
        <v>57</v>
      </c>
      <c r="U8617" s="30" t="str">
        <f aca="false">IF(AND(O8617="Engaging",P8617&lt;&gt;""),'Leia-me'!$B$5-P8617,"")</f>
        <v/>
      </c>
      <c r="V8617" s="25" t="str">
        <f aca="false">IF(O8617&lt;&gt;"Engaging","",IF(U8617&lt;='Leia-me'!$B$6,"Saudável",IF(U8617&lt;='Leia-me'!$B$7,"Esfriando",IF(U8617&lt;='Leia-me'!$B$8,"Última chance","Zumbi"))))</f>
        <v/>
      </c>
      <c r="W8617" s="25" t="n">
        <f aca="false">IF(O8617="Won",1,IF(O8617="Lost",0,""))</f>
        <v>1</v>
      </c>
      <c r="Y8617" s="25" t="str">
        <f aca="false">IF(E8617="","Sim","")</f>
        <v/>
      </c>
    </row>
    <row r="8618" customFormat="false" ht="15" hidden="false" customHeight="false" outlineLevel="0" collapsed="false">
      <c r="A8618" s="25" t="s">
        <v>8881</v>
      </c>
      <c r="B8618" s="25" t="s">
        <v>102</v>
      </c>
      <c r="C8618" s="25" t="s">
        <v>111</v>
      </c>
      <c r="D8618" s="25" t="s">
        <v>115</v>
      </c>
      <c r="E8618" s="25" t="s">
        <v>3075</v>
      </c>
      <c r="F8618" s="25" t="s">
        <v>165</v>
      </c>
      <c r="G8618" s="26" t="n">
        <v>4269.9</v>
      </c>
      <c r="H8618" s="27" t="n">
        <v>6472</v>
      </c>
      <c r="I8618" s="25" t="s">
        <v>147</v>
      </c>
      <c r="J8618" s="25" t="s">
        <v>1347</v>
      </c>
      <c r="K8618" s="25" t="n">
        <v>1993</v>
      </c>
      <c r="L8618" s="25" t="s">
        <v>148</v>
      </c>
      <c r="M8618" s="25" t="s">
        <v>149</v>
      </c>
      <c r="N8618" s="28" t="n">
        <v>55</v>
      </c>
      <c r="O8618" s="25" t="s">
        <v>55</v>
      </c>
      <c r="P8618" s="29" t="n">
        <v>42898</v>
      </c>
      <c r="Q8618" s="29" t="n">
        <v>42906</v>
      </c>
      <c r="R8618" s="28" t="n">
        <v>0</v>
      </c>
      <c r="S8618" s="28" t="n">
        <f aca="false">IF(O8618="Won",R8618,IF(O8618="Lost",0,N8618))</f>
        <v>0</v>
      </c>
      <c r="T8618" s="30" t="n">
        <f aca="false">IF(AND(P8618&lt;&gt;"",Q8618&lt;&gt;""),Q8618-P8618,"")</f>
        <v>8</v>
      </c>
      <c r="U8618" s="30" t="str">
        <f aca="false">IF(AND(O8618="Engaging",P8618&lt;&gt;""),'Leia-me'!$B$5-P8618,"")</f>
        <v/>
      </c>
      <c r="V8618" s="25" t="str">
        <f aca="false">IF(O8618&lt;&gt;"Engaging","",IF(U8618&lt;='Leia-me'!$B$6,"Saudável",IF(U8618&lt;='Leia-me'!$B$7,"Esfriando",IF(U8618&lt;='Leia-me'!$B$8,"Última chance","Zumbi"))))</f>
        <v/>
      </c>
      <c r="W8618" s="25" t="n">
        <f aca="false">IF(O8618="Won",1,IF(O8618="Lost",0,""))</f>
        <v>0</v>
      </c>
      <c r="Y8618" s="25" t="str">
        <f aca="false">IF(E8618="","Sim","")</f>
        <v/>
      </c>
    </row>
    <row r="8619" customFormat="false" ht="15" hidden="false" customHeight="false" outlineLevel="0" collapsed="false">
      <c r="A8619" s="25" t="s">
        <v>8882</v>
      </c>
      <c r="B8619" s="25" t="s">
        <v>102</v>
      </c>
      <c r="C8619" s="25" t="s">
        <v>111</v>
      </c>
      <c r="D8619" s="25" t="s">
        <v>115</v>
      </c>
      <c r="E8619" s="25" t="s">
        <v>1646</v>
      </c>
      <c r="F8619" s="25" t="s">
        <v>185</v>
      </c>
      <c r="G8619" s="26" t="n">
        <v>587.72</v>
      </c>
      <c r="H8619" s="27" t="n">
        <v>1501</v>
      </c>
      <c r="I8619" s="25" t="s">
        <v>147</v>
      </c>
      <c r="K8619" s="25" t="n">
        <v>2010</v>
      </c>
      <c r="L8619" s="25" t="s">
        <v>148</v>
      </c>
      <c r="M8619" s="25" t="s">
        <v>149</v>
      </c>
      <c r="N8619" s="28" t="n">
        <v>55</v>
      </c>
      <c r="O8619" s="25" t="s">
        <v>54</v>
      </c>
      <c r="P8619" s="29" t="n">
        <v>42898</v>
      </c>
      <c r="Q8619" s="29" t="n">
        <v>42965</v>
      </c>
      <c r="R8619" s="28" t="n">
        <v>51</v>
      </c>
      <c r="S8619" s="28" t="n">
        <f aca="false">IF(O8619="Won",R8619,IF(O8619="Lost",0,N8619))</f>
        <v>51</v>
      </c>
      <c r="T8619" s="30" t="n">
        <f aca="false">IF(AND(P8619&lt;&gt;"",Q8619&lt;&gt;""),Q8619-P8619,"")</f>
        <v>67</v>
      </c>
      <c r="U8619" s="30" t="str">
        <f aca="false">IF(AND(O8619="Engaging",P8619&lt;&gt;""),'Leia-me'!$B$5-P8619,"")</f>
        <v/>
      </c>
      <c r="V8619" s="25" t="str">
        <f aca="false">IF(O8619&lt;&gt;"Engaging","",IF(U8619&lt;='Leia-me'!$B$6,"Saudável",IF(U8619&lt;='Leia-me'!$B$7,"Esfriando",IF(U8619&lt;='Leia-me'!$B$8,"Última chance","Zumbi"))))</f>
        <v/>
      </c>
      <c r="W8619" s="25" t="n">
        <f aca="false">IF(O8619="Won",1,IF(O8619="Lost",0,""))</f>
        <v>1</v>
      </c>
      <c r="Y8619" s="25" t="str">
        <f aca="false">IF(E8619="","Sim","")</f>
        <v/>
      </c>
    </row>
    <row r="8620" customFormat="false" ht="15" hidden="false" customHeight="false" outlineLevel="0" collapsed="false">
      <c r="A8620" s="25" t="s">
        <v>8883</v>
      </c>
      <c r="B8620" s="25" t="s">
        <v>102</v>
      </c>
      <c r="C8620" s="25" t="s">
        <v>111</v>
      </c>
      <c r="D8620" s="25" t="s">
        <v>115</v>
      </c>
      <c r="E8620" s="25" t="s">
        <v>3075</v>
      </c>
      <c r="F8620" s="25" t="s">
        <v>165</v>
      </c>
      <c r="G8620" s="26" t="n">
        <v>4269.9</v>
      </c>
      <c r="H8620" s="27" t="n">
        <v>6472</v>
      </c>
      <c r="I8620" s="25" t="s">
        <v>147</v>
      </c>
      <c r="J8620" s="25" t="s">
        <v>1347</v>
      </c>
      <c r="K8620" s="25" t="n">
        <v>1993</v>
      </c>
      <c r="L8620" s="25" t="s">
        <v>160</v>
      </c>
      <c r="M8620" s="25" t="s">
        <v>149</v>
      </c>
      <c r="N8620" s="28" t="n">
        <v>3393</v>
      </c>
      <c r="O8620" s="25" t="s">
        <v>54</v>
      </c>
      <c r="P8620" s="29" t="n">
        <v>42898</v>
      </c>
      <c r="Q8620" s="29" t="n">
        <v>42982</v>
      </c>
      <c r="R8620" s="28" t="n">
        <v>3314</v>
      </c>
      <c r="S8620" s="28" t="n">
        <f aca="false">IF(O8620="Won",R8620,IF(O8620="Lost",0,N8620))</f>
        <v>3314</v>
      </c>
      <c r="T8620" s="30" t="n">
        <f aca="false">IF(AND(P8620&lt;&gt;"",Q8620&lt;&gt;""),Q8620-P8620,"")</f>
        <v>84</v>
      </c>
      <c r="U8620" s="30" t="str">
        <f aca="false">IF(AND(O8620="Engaging",P8620&lt;&gt;""),'Leia-me'!$B$5-P8620,"")</f>
        <v/>
      </c>
      <c r="V8620" s="25" t="str">
        <f aca="false">IF(O8620&lt;&gt;"Engaging","",IF(U8620&lt;='Leia-me'!$B$6,"Saudável",IF(U8620&lt;='Leia-me'!$B$7,"Esfriando",IF(U8620&lt;='Leia-me'!$B$8,"Última chance","Zumbi"))))</f>
        <v/>
      </c>
      <c r="W8620" s="25" t="n">
        <f aca="false">IF(O8620="Won",1,IF(O8620="Lost",0,""))</f>
        <v>1</v>
      </c>
      <c r="Y8620" s="25" t="str">
        <f aca="false">IF(E8620="","Sim","")</f>
        <v/>
      </c>
    </row>
    <row r="8621" customFormat="false" ht="15" hidden="false" customHeight="false" outlineLevel="0" collapsed="false">
      <c r="A8621" s="25" t="s">
        <v>8884</v>
      </c>
      <c r="B8621" s="25" t="s">
        <v>102</v>
      </c>
      <c r="C8621" s="25" t="s">
        <v>111</v>
      </c>
      <c r="D8621" s="25" t="s">
        <v>115</v>
      </c>
      <c r="G8621" s="31"/>
      <c r="H8621" s="32"/>
      <c r="L8621" s="25" t="s">
        <v>160</v>
      </c>
      <c r="M8621" s="25" t="s">
        <v>149</v>
      </c>
      <c r="N8621" s="28" t="n">
        <v>3393</v>
      </c>
      <c r="O8621" s="25" t="s">
        <v>56</v>
      </c>
      <c r="P8621" s="29" t="n">
        <v>42899</v>
      </c>
      <c r="Q8621" s="33"/>
      <c r="R8621" s="34"/>
      <c r="S8621" s="28" t="n">
        <f aca="false">IF(O8621="Won",R8621,IF(O8621="Lost",0,N8621))</f>
        <v>3393</v>
      </c>
      <c r="T8621" s="30" t="str">
        <f aca="false">IF(AND(P8621&lt;&gt;"",Q8621&lt;&gt;""),Q8621-P8621,"")</f>
        <v/>
      </c>
      <c r="U8621" s="30" t="n">
        <f aca="false">IF(AND(O8621="Engaging",P8621&lt;&gt;""),'Leia-me'!$B$5-P8621,"")</f>
        <v>201</v>
      </c>
      <c r="V8621" s="25" t="str">
        <f aca="false">IF(O8621&lt;&gt;"Engaging","",IF(U8621&lt;='Leia-me'!$B$6,"Saudável",IF(U8621&lt;='Leia-me'!$B$7,"Esfriando",IF(U8621&lt;='Leia-me'!$B$8,"Última chance","Zumbi"))))</f>
        <v>Zumbi</v>
      </c>
      <c r="W8621" s="25" t="str">
        <f aca="false">IF(O8621="Won",1,IF(O8621="Lost",0,""))</f>
        <v/>
      </c>
      <c r="Y8621" s="25" t="str">
        <f aca="false">IF(E8621="","Sim","")</f>
        <v>Sim</v>
      </c>
    </row>
    <row r="8622" customFormat="false" ht="15" hidden="false" customHeight="false" outlineLevel="0" collapsed="false">
      <c r="A8622" s="25" t="s">
        <v>8885</v>
      </c>
      <c r="B8622" s="25" t="s">
        <v>102</v>
      </c>
      <c r="C8622" s="25" t="s">
        <v>111</v>
      </c>
      <c r="D8622" s="25" t="s">
        <v>115</v>
      </c>
      <c r="G8622" s="31"/>
      <c r="H8622" s="32"/>
      <c r="L8622" s="25" t="s">
        <v>160</v>
      </c>
      <c r="M8622" s="25" t="s">
        <v>149</v>
      </c>
      <c r="N8622" s="28" t="n">
        <v>3393</v>
      </c>
      <c r="O8622" s="25" t="s">
        <v>56</v>
      </c>
      <c r="P8622" s="29" t="n">
        <v>42901</v>
      </c>
      <c r="Q8622" s="33"/>
      <c r="R8622" s="34"/>
      <c r="S8622" s="28" t="n">
        <f aca="false">IF(O8622="Won",R8622,IF(O8622="Lost",0,N8622))</f>
        <v>3393</v>
      </c>
      <c r="T8622" s="30" t="str">
        <f aca="false">IF(AND(P8622&lt;&gt;"",Q8622&lt;&gt;""),Q8622-P8622,"")</f>
        <v/>
      </c>
      <c r="U8622" s="30" t="n">
        <f aca="false">IF(AND(O8622="Engaging",P8622&lt;&gt;""),'Leia-me'!$B$5-P8622,"")</f>
        <v>199</v>
      </c>
      <c r="V8622" s="25" t="str">
        <f aca="false">IF(O8622&lt;&gt;"Engaging","",IF(U8622&lt;='Leia-me'!$B$6,"Saudável",IF(U8622&lt;='Leia-me'!$B$7,"Esfriando",IF(U8622&lt;='Leia-me'!$B$8,"Última chance","Zumbi"))))</f>
        <v>Zumbi</v>
      </c>
      <c r="W8622" s="25" t="str">
        <f aca="false">IF(O8622="Won",1,IF(O8622="Lost",0,""))</f>
        <v/>
      </c>
      <c r="Y8622" s="25" t="str">
        <f aca="false">IF(E8622="","Sim","")</f>
        <v>Sim</v>
      </c>
    </row>
    <row r="8623" customFormat="false" ht="15" hidden="false" customHeight="false" outlineLevel="0" collapsed="false">
      <c r="A8623" s="25" t="s">
        <v>8886</v>
      </c>
      <c r="B8623" s="25" t="s">
        <v>102</v>
      </c>
      <c r="C8623" s="25" t="s">
        <v>111</v>
      </c>
      <c r="D8623" s="25" t="s">
        <v>115</v>
      </c>
      <c r="E8623" s="25" t="s">
        <v>2754</v>
      </c>
      <c r="F8623" s="25" t="s">
        <v>267</v>
      </c>
      <c r="G8623" s="26" t="n">
        <v>1012.72</v>
      </c>
      <c r="H8623" s="27" t="n">
        <v>3492</v>
      </c>
      <c r="I8623" s="25" t="s">
        <v>2755</v>
      </c>
      <c r="K8623" s="25" t="n">
        <v>1991</v>
      </c>
      <c r="L8623" s="25" t="s">
        <v>160</v>
      </c>
      <c r="M8623" s="25" t="s">
        <v>149</v>
      </c>
      <c r="N8623" s="28" t="n">
        <v>3393</v>
      </c>
      <c r="O8623" s="25" t="s">
        <v>54</v>
      </c>
      <c r="P8623" s="29" t="n">
        <v>42902</v>
      </c>
      <c r="Q8623" s="29" t="n">
        <v>42913</v>
      </c>
      <c r="R8623" s="28" t="n">
        <v>4234</v>
      </c>
      <c r="S8623" s="28" t="n">
        <f aca="false">IF(O8623="Won",R8623,IF(O8623="Lost",0,N8623))</f>
        <v>4234</v>
      </c>
      <c r="T8623" s="30" t="n">
        <f aca="false">IF(AND(P8623&lt;&gt;"",Q8623&lt;&gt;""),Q8623-P8623,"")</f>
        <v>11</v>
      </c>
      <c r="U8623" s="30" t="str">
        <f aca="false">IF(AND(O8623="Engaging",P8623&lt;&gt;""),'Leia-me'!$B$5-P8623,"")</f>
        <v/>
      </c>
      <c r="V8623" s="25" t="str">
        <f aca="false">IF(O8623&lt;&gt;"Engaging","",IF(U8623&lt;='Leia-me'!$B$6,"Saudável",IF(U8623&lt;='Leia-me'!$B$7,"Esfriando",IF(U8623&lt;='Leia-me'!$B$8,"Última chance","Zumbi"))))</f>
        <v/>
      </c>
      <c r="W8623" s="25" t="n">
        <f aca="false">IF(O8623="Won",1,IF(O8623="Lost",0,""))</f>
        <v>1</v>
      </c>
      <c r="Y8623" s="25" t="str">
        <f aca="false">IF(E8623="","Sim","")</f>
        <v/>
      </c>
    </row>
    <row r="8624" customFormat="false" ht="15" hidden="false" customHeight="false" outlineLevel="0" collapsed="false">
      <c r="A8624" s="25" t="s">
        <v>8887</v>
      </c>
      <c r="B8624" s="25" t="s">
        <v>102</v>
      </c>
      <c r="C8624" s="25" t="s">
        <v>111</v>
      </c>
      <c r="D8624" s="25" t="s">
        <v>115</v>
      </c>
      <c r="G8624" s="31"/>
      <c r="H8624" s="32"/>
      <c r="L8624" s="25" t="s">
        <v>186</v>
      </c>
      <c r="M8624" s="25" t="s">
        <v>171</v>
      </c>
      <c r="N8624" s="28" t="n">
        <v>550</v>
      </c>
      <c r="O8624" s="25" t="s">
        <v>56</v>
      </c>
      <c r="P8624" s="29" t="n">
        <v>42905</v>
      </c>
      <c r="Q8624" s="33"/>
      <c r="R8624" s="34"/>
      <c r="S8624" s="28" t="n">
        <f aca="false">IF(O8624="Won",R8624,IF(O8624="Lost",0,N8624))</f>
        <v>550</v>
      </c>
      <c r="T8624" s="30" t="str">
        <f aca="false">IF(AND(P8624&lt;&gt;"",Q8624&lt;&gt;""),Q8624-P8624,"")</f>
        <v/>
      </c>
      <c r="U8624" s="30" t="n">
        <f aca="false">IF(AND(O8624="Engaging",P8624&lt;&gt;""),'Leia-me'!$B$5-P8624,"")</f>
        <v>195</v>
      </c>
      <c r="V8624" s="25" t="str">
        <f aca="false">IF(O8624&lt;&gt;"Engaging","",IF(U8624&lt;='Leia-me'!$B$6,"Saudável",IF(U8624&lt;='Leia-me'!$B$7,"Esfriando",IF(U8624&lt;='Leia-me'!$B$8,"Última chance","Zumbi"))))</f>
        <v>Zumbi</v>
      </c>
      <c r="W8624" s="25" t="str">
        <f aca="false">IF(O8624="Won",1,IF(O8624="Lost",0,""))</f>
        <v/>
      </c>
      <c r="Y8624" s="25" t="str">
        <f aca="false">IF(E8624="","Sim","")</f>
        <v>Sim</v>
      </c>
    </row>
    <row r="8625" customFormat="false" ht="15" hidden="false" customHeight="false" outlineLevel="0" collapsed="false">
      <c r="A8625" s="25" t="s">
        <v>8888</v>
      </c>
      <c r="B8625" s="25" t="s">
        <v>102</v>
      </c>
      <c r="C8625" s="25" t="s">
        <v>111</v>
      </c>
      <c r="D8625" s="25" t="s">
        <v>115</v>
      </c>
      <c r="E8625" s="25" t="s">
        <v>1158</v>
      </c>
      <c r="F8625" s="25" t="s">
        <v>185</v>
      </c>
      <c r="G8625" s="26" t="n">
        <v>7708.38</v>
      </c>
      <c r="H8625" s="27" t="n">
        <v>13756</v>
      </c>
      <c r="I8625" s="25" t="s">
        <v>147</v>
      </c>
      <c r="K8625" s="25" t="n">
        <v>1980</v>
      </c>
      <c r="L8625" s="25" t="s">
        <v>170</v>
      </c>
      <c r="M8625" s="25" t="s">
        <v>171</v>
      </c>
      <c r="N8625" s="28" t="n">
        <v>1096</v>
      </c>
      <c r="O8625" s="25" t="s">
        <v>54</v>
      </c>
      <c r="P8625" s="29" t="n">
        <v>42905</v>
      </c>
      <c r="Q8625" s="29" t="n">
        <v>42998</v>
      </c>
      <c r="R8625" s="28" t="n">
        <v>1213</v>
      </c>
      <c r="S8625" s="28" t="n">
        <f aca="false">IF(O8625="Won",R8625,IF(O8625="Lost",0,N8625))</f>
        <v>1213</v>
      </c>
      <c r="T8625" s="30" t="n">
        <f aca="false">IF(AND(P8625&lt;&gt;"",Q8625&lt;&gt;""),Q8625-P8625,"")</f>
        <v>93</v>
      </c>
      <c r="U8625" s="30" t="str">
        <f aca="false">IF(AND(O8625="Engaging",P8625&lt;&gt;""),'Leia-me'!$B$5-P8625,"")</f>
        <v/>
      </c>
      <c r="V8625" s="25" t="str">
        <f aca="false">IF(O8625&lt;&gt;"Engaging","",IF(U8625&lt;='Leia-me'!$B$6,"Saudável",IF(U8625&lt;='Leia-me'!$B$7,"Esfriando",IF(U8625&lt;='Leia-me'!$B$8,"Última chance","Zumbi"))))</f>
        <v/>
      </c>
      <c r="W8625" s="25" t="n">
        <f aca="false">IF(O8625="Won",1,IF(O8625="Lost",0,""))</f>
        <v>1</v>
      </c>
      <c r="Y8625" s="25" t="str">
        <f aca="false">IF(E8625="","Sim","")</f>
        <v/>
      </c>
    </row>
    <row r="8626" customFormat="false" ht="15" hidden="false" customHeight="false" outlineLevel="0" collapsed="false">
      <c r="A8626" s="25" t="s">
        <v>8889</v>
      </c>
      <c r="B8626" s="25" t="s">
        <v>102</v>
      </c>
      <c r="C8626" s="25" t="s">
        <v>111</v>
      </c>
      <c r="D8626" s="25" t="s">
        <v>115</v>
      </c>
      <c r="E8626" s="25" t="s">
        <v>156</v>
      </c>
      <c r="F8626" s="25" t="s">
        <v>155</v>
      </c>
      <c r="G8626" s="26" t="n">
        <v>1699.85</v>
      </c>
      <c r="H8626" s="27" t="n">
        <v>5108</v>
      </c>
      <c r="I8626" s="25" t="s">
        <v>147</v>
      </c>
      <c r="K8626" s="25" t="n">
        <v>1999</v>
      </c>
      <c r="L8626" s="25" t="s">
        <v>1834</v>
      </c>
      <c r="M8626" s="25" t="s">
        <v>171</v>
      </c>
      <c r="N8626" s="28" t="n">
        <v>4821</v>
      </c>
      <c r="O8626" s="25" t="s">
        <v>54</v>
      </c>
      <c r="P8626" s="29" t="n">
        <v>42905</v>
      </c>
      <c r="Q8626" s="29" t="n">
        <v>42986</v>
      </c>
      <c r="R8626" s="28" t="n">
        <v>4428</v>
      </c>
      <c r="S8626" s="28" t="n">
        <f aca="false">IF(O8626="Won",R8626,IF(O8626="Lost",0,N8626))</f>
        <v>4428</v>
      </c>
      <c r="T8626" s="30" t="n">
        <f aca="false">IF(AND(P8626&lt;&gt;"",Q8626&lt;&gt;""),Q8626-P8626,"")</f>
        <v>81</v>
      </c>
      <c r="U8626" s="30" t="str">
        <f aca="false">IF(AND(O8626="Engaging",P8626&lt;&gt;""),'Leia-me'!$B$5-P8626,"")</f>
        <v/>
      </c>
      <c r="V8626" s="25" t="str">
        <f aca="false">IF(O8626&lt;&gt;"Engaging","",IF(U8626&lt;='Leia-me'!$B$6,"Saudável",IF(U8626&lt;='Leia-me'!$B$7,"Esfriando",IF(U8626&lt;='Leia-me'!$B$8,"Última chance","Zumbi"))))</f>
        <v/>
      </c>
      <c r="W8626" s="25" t="n">
        <f aca="false">IF(O8626="Won",1,IF(O8626="Lost",0,""))</f>
        <v>1</v>
      </c>
      <c r="X8626" s="25" t="s">
        <v>1835</v>
      </c>
      <c r="Y8626" s="25" t="str">
        <f aca="false">IF(E8626="","Sim","")</f>
        <v/>
      </c>
    </row>
    <row r="8627" customFormat="false" ht="15" hidden="false" customHeight="false" outlineLevel="0" collapsed="false">
      <c r="A8627" s="25" t="s">
        <v>8890</v>
      </c>
      <c r="B8627" s="25" t="s">
        <v>102</v>
      </c>
      <c r="C8627" s="25" t="s">
        <v>111</v>
      </c>
      <c r="D8627" s="25" t="s">
        <v>115</v>
      </c>
      <c r="G8627" s="31"/>
      <c r="H8627" s="32"/>
      <c r="L8627" s="25" t="s">
        <v>160</v>
      </c>
      <c r="M8627" s="25" t="s">
        <v>149</v>
      </c>
      <c r="N8627" s="28" t="n">
        <v>3393</v>
      </c>
      <c r="O8627" s="25" t="s">
        <v>56</v>
      </c>
      <c r="P8627" s="29" t="n">
        <v>42906</v>
      </c>
      <c r="Q8627" s="33"/>
      <c r="R8627" s="34"/>
      <c r="S8627" s="28" t="n">
        <f aca="false">IF(O8627="Won",R8627,IF(O8627="Lost",0,N8627))</f>
        <v>3393</v>
      </c>
      <c r="T8627" s="30" t="str">
        <f aca="false">IF(AND(P8627&lt;&gt;"",Q8627&lt;&gt;""),Q8627-P8627,"")</f>
        <v/>
      </c>
      <c r="U8627" s="30" t="n">
        <f aca="false">IF(AND(O8627="Engaging",P8627&lt;&gt;""),'Leia-me'!$B$5-P8627,"")</f>
        <v>194</v>
      </c>
      <c r="V8627" s="25" t="str">
        <f aca="false">IF(O8627&lt;&gt;"Engaging","",IF(U8627&lt;='Leia-me'!$B$6,"Saudável",IF(U8627&lt;='Leia-me'!$B$7,"Esfriando",IF(U8627&lt;='Leia-me'!$B$8,"Última chance","Zumbi"))))</f>
        <v>Zumbi</v>
      </c>
      <c r="W8627" s="25" t="str">
        <f aca="false">IF(O8627="Won",1,IF(O8627="Lost",0,""))</f>
        <v/>
      </c>
      <c r="Y8627" s="25" t="str">
        <f aca="false">IF(E8627="","Sim","")</f>
        <v>Sim</v>
      </c>
    </row>
    <row r="8628" customFormat="false" ht="15" hidden="false" customHeight="false" outlineLevel="0" collapsed="false">
      <c r="A8628" s="25" t="s">
        <v>8891</v>
      </c>
      <c r="B8628" s="25" t="s">
        <v>102</v>
      </c>
      <c r="C8628" s="25" t="s">
        <v>111</v>
      </c>
      <c r="D8628" s="25" t="s">
        <v>115</v>
      </c>
      <c r="E8628" s="25" t="s">
        <v>419</v>
      </c>
      <c r="F8628" s="25" t="s">
        <v>146</v>
      </c>
      <c r="G8628" s="26" t="n">
        <v>2741.37</v>
      </c>
      <c r="H8628" s="27" t="n">
        <v>9226</v>
      </c>
      <c r="I8628" s="25" t="s">
        <v>147</v>
      </c>
      <c r="K8628" s="25" t="n">
        <v>1985</v>
      </c>
      <c r="L8628" s="25" t="s">
        <v>186</v>
      </c>
      <c r="M8628" s="25" t="s">
        <v>171</v>
      </c>
      <c r="N8628" s="28" t="n">
        <v>550</v>
      </c>
      <c r="O8628" s="25" t="s">
        <v>55</v>
      </c>
      <c r="P8628" s="29" t="n">
        <v>42906</v>
      </c>
      <c r="Q8628" s="29" t="n">
        <v>43003</v>
      </c>
      <c r="R8628" s="28" t="n">
        <v>0</v>
      </c>
      <c r="S8628" s="28" t="n">
        <f aca="false">IF(O8628="Won",R8628,IF(O8628="Lost",0,N8628))</f>
        <v>0</v>
      </c>
      <c r="T8628" s="30" t="n">
        <f aca="false">IF(AND(P8628&lt;&gt;"",Q8628&lt;&gt;""),Q8628-P8628,"")</f>
        <v>97</v>
      </c>
      <c r="U8628" s="30" t="str">
        <f aca="false">IF(AND(O8628="Engaging",P8628&lt;&gt;""),'Leia-me'!$B$5-P8628,"")</f>
        <v/>
      </c>
      <c r="V8628" s="25" t="str">
        <f aca="false">IF(O8628&lt;&gt;"Engaging","",IF(U8628&lt;='Leia-me'!$B$6,"Saudável",IF(U8628&lt;='Leia-me'!$B$7,"Esfriando",IF(U8628&lt;='Leia-me'!$B$8,"Última chance","Zumbi"))))</f>
        <v/>
      </c>
      <c r="W8628" s="25" t="n">
        <f aca="false">IF(O8628="Won",1,IF(O8628="Lost",0,""))</f>
        <v>0</v>
      </c>
      <c r="Y8628" s="25" t="str">
        <f aca="false">IF(E8628="","Sim","")</f>
        <v/>
      </c>
    </row>
    <row r="8629" customFormat="false" ht="15" hidden="false" customHeight="false" outlineLevel="0" collapsed="false">
      <c r="A8629" s="25" t="s">
        <v>8892</v>
      </c>
      <c r="B8629" s="25" t="s">
        <v>102</v>
      </c>
      <c r="C8629" s="25" t="s">
        <v>111</v>
      </c>
      <c r="D8629" s="25" t="s">
        <v>115</v>
      </c>
      <c r="E8629" s="25" t="s">
        <v>609</v>
      </c>
      <c r="F8629" s="25" t="s">
        <v>267</v>
      </c>
      <c r="G8629" s="26" t="n">
        <v>692.19</v>
      </c>
      <c r="H8629" s="27" t="n">
        <v>1922</v>
      </c>
      <c r="I8629" s="25" t="s">
        <v>147</v>
      </c>
      <c r="K8629" s="25" t="n">
        <v>2003</v>
      </c>
      <c r="L8629" s="25" t="s">
        <v>186</v>
      </c>
      <c r="M8629" s="25" t="s">
        <v>171</v>
      </c>
      <c r="N8629" s="28" t="n">
        <v>550</v>
      </c>
      <c r="O8629" s="25" t="s">
        <v>54</v>
      </c>
      <c r="P8629" s="29" t="n">
        <v>42907</v>
      </c>
      <c r="Q8629" s="29" t="n">
        <v>42975</v>
      </c>
      <c r="R8629" s="28" t="n">
        <v>506</v>
      </c>
      <c r="S8629" s="28" t="n">
        <f aca="false">IF(O8629="Won",R8629,IF(O8629="Lost",0,N8629))</f>
        <v>506</v>
      </c>
      <c r="T8629" s="30" t="n">
        <f aca="false">IF(AND(P8629&lt;&gt;"",Q8629&lt;&gt;""),Q8629-P8629,"")</f>
        <v>68</v>
      </c>
      <c r="U8629" s="30" t="str">
        <f aca="false">IF(AND(O8629="Engaging",P8629&lt;&gt;""),'Leia-me'!$B$5-P8629,"")</f>
        <v/>
      </c>
      <c r="V8629" s="25" t="str">
        <f aca="false">IF(O8629&lt;&gt;"Engaging","",IF(U8629&lt;='Leia-me'!$B$6,"Saudável",IF(U8629&lt;='Leia-me'!$B$7,"Esfriando",IF(U8629&lt;='Leia-me'!$B$8,"Última chance","Zumbi"))))</f>
        <v/>
      </c>
      <c r="W8629" s="25" t="n">
        <f aca="false">IF(O8629="Won",1,IF(O8629="Lost",0,""))</f>
        <v>1</v>
      </c>
      <c r="Y8629" s="25" t="str">
        <f aca="false">IF(E8629="","Sim","")</f>
        <v/>
      </c>
    </row>
    <row r="8630" customFormat="false" ht="15" hidden="false" customHeight="false" outlineLevel="0" collapsed="false">
      <c r="A8630" s="25" t="s">
        <v>8893</v>
      </c>
      <c r="B8630" s="25" t="s">
        <v>102</v>
      </c>
      <c r="C8630" s="25" t="s">
        <v>111</v>
      </c>
      <c r="D8630" s="25" t="s">
        <v>115</v>
      </c>
      <c r="G8630" s="31"/>
      <c r="H8630" s="32"/>
      <c r="L8630" s="25" t="s">
        <v>170</v>
      </c>
      <c r="M8630" s="25" t="s">
        <v>171</v>
      </c>
      <c r="N8630" s="28" t="n">
        <v>1096</v>
      </c>
      <c r="O8630" s="25" t="s">
        <v>56</v>
      </c>
      <c r="P8630" s="29" t="n">
        <v>42908</v>
      </c>
      <c r="Q8630" s="33"/>
      <c r="R8630" s="34"/>
      <c r="S8630" s="28" t="n">
        <f aca="false">IF(O8630="Won",R8630,IF(O8630="Lost",0,N8630))</f>
        <v>1096</v>
      </c>
      <c r="T8630" s="30" t="str">
        <f aca="false">IF(AND(P8630&lt;&gt;"",Q8630&lt;&gt;""),Q8630-P8630,"")</f>
        <v/>
      </c>
      <c r="U8630" s="30" t="n">
        <f aca="false">IF(AND(O8630="Engaging",P8630&lt;&gt;""),'Leia-me'!$B$5-P8630,"")</f>
        <v>192</v>
      </c>
      <c r="V8630" s="25" t="str">
        <f aca="false">IF(O8630&lt;&gt;"Engaging","",IF(U8630&lt;='Leia-me'!$B$6,"Saudável",IF(U8630&lt;='Leia-me'!$B$7,"Esfriando",IF(U8630&lt;='Leia-me'!$B$8,"Última chance","Zumbi"))))</f>
        <v>Zumbi</v>
      </c>
      <c r="W8630" s="25" t="str">
        <f aca="false">IF(O8630="Won",1,IF(O8630="Lost",0,""))</f>
        <v/>
      </c>
      <c r="Y8630" s="25" t="str">
        <f aca="false">IF(E8630="","Sim","")</f>
        <v>Sim</v>
      </c>
    </row>
    <row r="8631" customFormat="false" ht="15" hidden="false" customHeight="false" outlineLevel="0" collapsed="false">
      <c r="A8631" s="25" t="s">
        <v>8894</v>
      </c>
      <c r="B8631" s="25" t="s">
        <v>102</v>
      </c>
      <c r="C8631" s="25" t="s">
        <v>111</v>
      </c>
      <c r="D8631" s="25" t="s">
        <v>115</v>
      </c>
      <c r="E8631" s="25" t="s">
        <v>646</v>
      </c>
      <c r="F8631" s="25" t="s">
        <v>165</v>
      </c>
      <c r="G8631" s="26" t="n">
        <v>324.19</v>
      </c>
      <c r="H8631" s="27" t="n">
        <v>978</v>
      </c>
      <c r="I8631" s="25" t="s">
        <v>147</v>
      </c>
      <c r="K8631" s="25" t="n">
        <v>1992</v>
      </c>
      <c r="L8631" s="25" t="s">
        <v>1834</v>
      </c>
      <c r="M8631" s="25" t="s">
        <v>171</v>
      </c>
      <c r="N8631" s="28" t="n">
        <v>4821</v>
      </c>
      <c r="O8631" s="25" t="s">
        <v>54</v>
      </c>
      <c r="P8631" s="29" t="n">
        <v>42908</v>
      </c>
      <c r="Q8631" s="29" t="n">
        <v>42984</v>
      </c>
      <c r="R8631" s="28" t="n">
        <v>4356</v>
      </c>
      <c r="S8631" s="28" t="n">
        <f aca="false">IF(O8631="Won",R8631,IF(O8631="Lost",0,N8631))</f>
        <v>4356</v>
      </c>
      <c r="T8631" s="30" t="n">
        <f aca="false">IF(AND(P8631&lt;&gt;"",Q8631&lt;&gt;""),Q8631-P8631,"")</f>
        <v>76</v>
      </c>
      <c r="U8631" s="30" t="str">
        <f aca="false">IF(AND(O8631="Engaging",P8631&lt;&gt;""),'Leia-me'!$B$5-P8631,"")</f>
        <v/>
      </c>
      <c r="V8631" s="25" t="str">
        <f aca="false">IF(O8631&lt;&gt;"Engaging","",IF(U8631&lt;='Leia-me'!$B$6,"Saudável",IF(U8631&lt;='Leia-me'!$B$7,"Esfriando",IF(U8631&lt;='Leia-me'!$B$8,"Última chance","Zumbi"))))</f>
        <v/>
      </c>
      <c r="W8631" s="25" t="n">
        <f aca="false">IF(O8631="Won",1,IF(O8631="Lost",0,""))</f>
        <v>1</v>
      </c>
      <c r="X8631" s="25" t="s">
        <v>1835</v>
      </c>
      <c r="Y8631" s="25" t="str">
        <f aca="false">IF(E8631="","Sim","")</f>
        <v/>
      </c>
    </row>
    <row r="8632" customFormat="false" ht="15" hidden="false" customHeight="false" outlineLevel="0" collapsed="false">
      <c r="A8632" s="25" t="s">
        <v>8895</v>
      </c>
      <c r="B8632" s="25" t="s">
        <v>102</v>
      </c>
      <c r="C8632" s="25" t="s">
        <v>111</v>
      </c>
      <c r="D8632" s="25" t="s">
        <v>115</v>
      </c>
      <c r="E8632" s="25" t="s">
        <v>494</v>
      </c>
      <c r="F8632" s="25" t="s">
        <v>192</v>
      </c>
      <c r="G8632" s="26" t="n">
        <v>11698.03</v>
      </c>
      <c r="H8632" s="27" t="n">
        <v>34288</v>
      </c>
      <c r="I8632" s="25" t="s">
        <v>147</v>
      </c>
      <c r="K8632" s="25" t="n">
        <v>1982</v>
      </c>
      <c r="L8632" s="25" t="s">
        <v>1834</v>
      </c>
      <c r="M8632" s="25" t="s">
        <v>171</v>
      </c>
      <c r="N8632" s="28" t="n">
        <v>4821</v>
      </c>
      <c r="O8632" s="25" t="s">
        <v>56</v>
      </c>
      <c r="P8632" s="29" t="n">
        <v>42909</v>
      </c>
      <c r="Q8632" s="33"/>
      <c r="R8632" s="34"/>
      <c r="S8632" s="28" t="n">
        <f aca="false">IF(O8632="Won",R8632,IF(O8632="Lost",0,N8632))</f>
        <v>4821</v>
      </c>
      <c r="T8632" s="30" t="str">
        <f aca="false">IF(AND(P8632&lt;&gt;"",Q8632&lt;&gt;""),Q8632-P8632,"")</f>
        <v/>
      </c>
      <c r="U8632" s="30" t="n">
        <f aca="false">IF(AND(O8632="Engaging",P8632&lt;&gt;""),'Leia-me'!$B$5-P8632,"")</f>
        <v>191</v>
      </c>
      <c r="V8632" s="25" t="str">
        <f aca="false">IF(O8632&lt;&gt;"Engaging","",IF(U8632&lt;='Leia-me'!$B$6,"Saudável",IF(U8632&lt;='Leia-me'!$B$7,"Esfriando",IF(U8632&lt;='Leia-me'!$B$8,"Última chance","Zumbi"))))</f>
        <v>Zumbi</v>
      </c>
      <c r="W8632" s="25" t="str">
        <f aca="false">IF(O8632="Won",1,IF(O8632="Lost",0,""))</f>
        <v/>
      </c>
      <c r="X8632" s="25" t="s">
        <v>1835</v>
      </c>
      <c r="Y8632" s="25" t="str">
        <f aca="false">IF(E8632="","Sim","")</f>
        <v/>
      </c>
    </row>
    <row r="8633" customFormat="false" ht="15" hidden="false" customHeight="false" outlineLevel="0" collapsed="false">
      <c r="A8633" s="25" t="s">
        <v>8896</v>
      </c>
      <c r="B8633" s="25" t="s">
        <v>102</v>
      </c>
      <c r="C8633" s="25" t="s">
        <v>111</v>
      </c>
      <c r="D8633" s="25" t="s">
        <v>115</v>
      </c>
      <c r="E8633" s="25" t="s">
        <v>199</v>
      </c>
      <c r="F8633" s="25" t="s">
        <v>177</v>
      </c>
      <c r="G8633" s="26" t="n">
        <v>52.5</v>
      </c>
      <c r="H8633" s="27" t="n">
        <v>165</v>
      </c>
      <c r="I8633" s="25" t="s">
        <v>147</v>
      </c>
      <c r="K8633" s="25" t="n">
        <v>2008</v>
      </c>
      <c r="L8633" s="25" t="s">
        <v>186</v>
      </c>
      <c r="M8633" s="25" t="s">
        <v>171</v>
      </c>
      <c r="N8633" s="28" t="n">
        <v>550</v>
      </c>
      <c r="O8633" s="25" t="s">
        <v>55</v>
      </c>
      <c r="P8633" s="29" t="n">
        <v>42909</v>
      </c>
      <c r="Q8633" s="29" t="n">
        <v>42920</v>
      </c>
      <c r="R8633" s="28" t="n">
        <v>0</v>
      </c>
      <c r="S8633" s="28" t="n">
        <f aca="false">IF(O8633="Won",R8633,IF(O8633="Lost",0,N8633))</f>
        <v>0</v>
      </c>
      <c r="T8633" s="30" t="n">
        <f aca="false">IF(AND(P8633&lt;&gt;"",Q8633&lt;&gt;""),Q8633-P8633,"")</f>
        <v>11</v>
      </c>
      <c r="U8633" s="30" t="str">
        <f aca="false">IF(AND(O8633="Engaging",P8633&lt;&gt;""),'Leia-me'!$B$5-P8633,"")</f>
        <v/>
      </c>
      <c r="V8633" s="25" t="str">
        <f aca="false">IF(O8633&lt;&gt;"Engaging","",IF(U8633&lt;='Leia-me'!$B$6,"Saudável",IF(U8633&lt;='Leia-me'!$B$7,"Esfriando",IF(U8633&lt;='Leia-me'!$B$8,"Última chance","Zumbi"))))</f>
        <v/>
      </c>
      <c r="W8633" s="25" t="n">
        <f aca="false">IF(O8633="Won",1,IF(O8633="Lost",0,""))</f>
        <v>0</v>
      </c>
      <c r="Y8633" s="25" t="str">
        <f aca="false">IF(E8633="","Sim","")</f>
        <v/>
      </c>
    </row>
    <row r="8634" customFormat="false" ht="15" hidden="false" customHeight="false" outlineLevel="0" collapsed="false">
      <c r="A8634" s="25" t="s">
        <v>8897</v>
      </c>
      <c r="B8634" s="25" t="s">
        <v>102</v>
      </c>
      <c r="C8634" s="25" t="s">
        <v>111</v>
      </c>
      <c r="D8634" s="25" t="s">
        <v>115</v>
      </c>
      <c r="E8634" s="25" t="s">
        <v>2754</v>
      </c>
      <c r="F8634" s="25" t="s">
        <v>267</v>
      </c>
      <c r="G8634" s="26" t="n">
        <v>1012.72</v>
      </c>
      <c r="H8634" s="27" t="n">
        <v>3492</v>
      </c>
      <c r="I8634" s="25" t="s">
        <v>2755</v>
      </c>
      <c r="K8634" s="25" t="n">
        <v>1991</v>
      </c>
      <c r="L8634" s="25" t="s">
        <v>178</v>
      </c>
      <c r="M8634" s="25" t="s">
        <v>171</v>
      </c>
      <c r="N8634" s="28" t="n">
        <v>5482</v>
      </c>
      <c r="O8634" s="25" t="s">
        <v>54</v>
      </c>
      <c r="P8634" s="29" t="n">
        <v>42910</v>
      </c>
      <c r="Q8634" s="29" t="n">
        <v>43001</v>
      </c>
      <c r="R8634" s="28" t="n">
        <v>4059</v>
      </c>
      <c r="S8634" s="28" t="n">
        <f aca="false">IF(O8634="Won",R8634,IF(O8634="Lost",0,N8634))</f>
        <v>4059</v>
      </c>
      <c r="T8634" s="30" t="n">
        <f aca="false">IF(AND(P8634&lt;&gt;"",Q8634&lt;&gt;""),Q8634-P8634,"")</f>
        <v>91</v>
      </c>
      <c r="U8634" s="30" t="str">
        <f aca="false">IF(AND(O8634="Engaging",P8634&lt;&gt;""),'Leia-me'!$B$5-P8634,"")</f>
        <v/>
      </c>
      <c r="V8634" s="25" t="str">
        <f aca="false">IF(O8634&lt;&gt;"Engaging","",IF(U8634&lt;='Leia-me'!$B$6,"Saudável",IF(U8634&lt;='Leia-me'!$B$7,"Esfriando",IF(U8634&lt;='Leia-me'!$B$8,"Última chance","Zumbi"))))</f>
        <v/>
      </c>
      <c r="W8634" s="25" t="n">
        <f aca="false">IF(O8634="Won",1,IF(O8634="Lost",0,""))</f>
        <v>1</v>
      </c>
      <c r="Y8634" s="25" t="str">
        <f aca="false">IF(E8634="","Sim","")</f>
        <v/>
      </c>
    </row>
    <row r="8635" customFormat="false" ht="15" hidden="false" customHeight="false" outlineLevel="0" collapsed="false">
      <c r="A8635" s="25" t="s">
        <v>8898</v>
      </c>
      <c r="B8635" s="25" t="s">
        <v>102</v>
      </c>
      <c r="C8635" s="25" t="s">
        <v>111</v>
      </c>
      <c r="D8635" s="25" t="s">
        <v>115</v>
      </c>
      <c r="E8635" s="25" t="s">
        <v>494</v>
      </c>
      <c r="F8635" s="25" t="s">
        <v>192</v>
      </c>
      <c r="G8635" s="26" t="n">
        <v>11698.03</v>
      </c>
      <c r="H8635" s="27" t="n">
        <v>34288</v>
      </c>
      <c r="I8635" s="25" t="s">
        <v>147</v>
      </c>
      <c r="K8635" s="25" t="n">
        <v>1982</v>
      </c>
      <c r="L8635" s="25" t="s">
        <v>186</v>
      </c>
      <c r="M8635" s="25" t="s">
        <v>171</v>
      </c>
      <c r="N8635" s="28" t="n">
        <v>550</v>
      </c>
      <c r="O8635" s="25" t="s">
        <v>55</v>
      </c>
      <c r="P8635" s="29" t="n">
        <v>42911</v>
      </c>
      <c r="Q8635" s="29" t="n">
        <v>42918</v>
      </c>
      <c r="R8635" s="28" t="n">
        <v>0</v>
      </c>
      <c r="S8635" s="28" t="n">
        <f aca="false">IF(O8635="Won",R8635,IF(O8635="Lost",0,N8635))</f>
        <v>0</v>
      </c>
      <c r="T8635" s="30" t="n">
        <f aca="false">IF(AND(P8635&lt;&gt;"",Q8635&lt;&gt;""),Q8635-P8635,"")</f>
        <v>7</v>
      </c>
      <c r="U8635" s="30" t="str">
        <f aca="false">IF(AND(O8635="Engaging",P8635&lt;&gt;""),'Leia-me'!$B$5-P8635,"")</f>
        <v/>
      </c>
      <c r="V8635" s="25" t="str">
        <f aca="false">IF(O8635&lt;&gt;"Engaging","",IF(U8635&lt;='Leia-me'!$B$6,"Saudável",IF(U8635&lt;='Leia-me'!$B$7,"Esfriando",IF(U8635&lt;='Leia-me'!$B$8,"Última chance","Zumbi"))))</f>
        <v/>
      </c>
      <c r="W8635" s="25" t="n">
        <f aca="false">IF(O8635="Won",1,IF(O8635="Lost",0,""))</f>
        <v>0</v>
      </c>
      <c r="Y8635" s="25" t="str">
        <f aca="false">IF(E8635="","Sim","")</f>
        <v/>
      </c>
    </row>
    <row r="8636" customFormat="false" ht="15" hidden="false" customHeight="false" outlineLevel="0" collapsed="false">
      <c r="A8636" s="25" t="s">
        <v>8899</v>
      </c>
      <c r="B8636" s="25" t="s">
        <v>102</v>
      </c>
      <c r="C8636" s="25" t="s">
        <v>111</v>
      </c>
      <c r="D8636" s="25" t="s">
        <v>115</v>
      </c>
      <c r="E8636" s="25" t="s">
        <v>5204</v>
      </c>
      <c r="F8636" s="25" t="s">
        <v>155</v>
      </c>
      <c r="G8636" s="26" t="n">
        <v>1188.42</v>
      </c>
      <c r="H8636" s="27" t="n">
        <v>3015</v>
      </c>
      <c r="I8636" s="25" t="s">
        <v>147</v>
      </c>
      <c r="K8636" s="25" t="n">
        <v>1994</v>
      </c>
      <c r="L8636" s="25" t="s">
        <v>170</v>
      </c>
      <c r="M8636" s="25" t="s">
        <v>171</v>
      </c>
      <c r="N8636" s="28" t="n">
        <v>1096</v>
      </c>
      <c r="O8636" s="25" t="s">
        <v>54</v>
      </c>
      <c r="P8636" s="29" t="n">
        <v>42911</v>
      </c>
      <c r="Q8636" s="29" t="n">
        <v>42919</v>
      </c>
      <c r="R8636" s="28" t="n">
        <v>1137</v>
      </c>
      <c r="S8636" s="28" t="n">
        <f aca="false">IF(O8636="Won",R8636,IF(O8636="Lost",0,N8636))</f>
        <v>1137</v>
      </c>
      <c r="T8636" s="30" t="n">
        <f aca="false">IF(AND(P8636&lt;&gt;"",Q8636&lt;&gt;""),Q8636-P8636,"")</f>
        <v>8</v>
      </c>
      <c r="U8636" s="30" t="str">
        <f aca="false">IF(AND(O8636="Engaging",P8636&lt;&gt;""),'Leia-me'!$B$5-P8636,"")</f>
        <v/>
      </c>
      <c r="V8636" s="25" t="str">
        <f aca="false">IF(O8636&lt;&gt;"Engaging","",IF(U8636&lt;='Leia-me'!$B$6,"Saudável",IF(U8636&lt;='Leia-me'!$B$7,"Esfriando",IF(U8636&lt;='Leia-me'!$B$8,"Última chance","Zumbi"))))</f>
        <v/>
      </c>
      <c r="W8636" s="25" t="n">
        <f aca="false">IF(O8636="Won",1,IF(O8636="Lost",0,""))</f>
        <v>1</v>
      </c>
      <c r="Y8636" s="25" t="str">
        <f aca="false">IF(E8636="","Sim","")</f>
        <v/>
      </c>
    </row>
    <row r="8637" customFormat="false" ht="15" hidden="false" customHeight="false" outlineLevel="0" collapsed="false">
      <c r="A8637" s="25" t="s">
        <v>8900</v>
      </c>
      <c r="B8637" s="25" t="s">
        <v>102</v>
      </c>
      <c r="C8637" s="25" t="s">
        <v>111</v>
      </c>
      <c r="D8637" s="25" t="s">
        <v>115</v>
      </c>
      <c r="E8637" s="25" t="s">
        <v>639</v>
      </c>
      <c r="F8637" s="25" t="s">
        <v>211</v>
      </c>
      <c r="G8637" s="26" t="n">
        <v>1419.98</v>
      </c>
      <c r="H8637" s="27" t="n">
        <v>4018</v>
      </c>
      <c r="I8637" s="25" t="s">
        <v>147</v>
      </c>
      <c r="K8637" s="25" t="n">
        <v>2003</v>
      </c>
      <c r="L8637" s="25" t="s">
        <v>1834</v>
      </c>
      <c r="M8637" s="25" t="s">
        <v>171</v>
      </c>
      <c r="N8637" s="28" t="n">
        <v>4821</v>
      </c>
      <c r="O8637" s="25" t="s">
        <v>56</v>
      </c>
      <c r="P8637" s="29" t="n">
        <v>42912</v>
      </c>
      <c r="Q8637" s="33"/>
      <c r="R8637" s="34"/>
      <c r="S8637" s="28" t="n">
        <f aca="false">IF(O8637="Won",R8637,IF(O8637="Lost",0,N8637))</f>
        <v>4821</v>
      </c>
      <c r="T8637" s="30" t="str">
        <f aca="false">IF(AND(P8637&lt;&gt;"",Q8637&lt;&gt;""),Q8637-P8637,"")</f>
        <v/>
      </c>
      <c r="U8637" s="30" t="n">
        <f aca="false">IF(AND(O8637="Engaging",P8637&lt;&gt;""),'Leia-me'!$B$5-P8637,"")</f>
        <v>188</v>
      </c>
      <c r="V8637" s="25" t="str">
        <f aca="false">IF(O8637&lt;&gt;"Engaging","",IF(U8637&lt;='Leia-me'!$B$6,"Saudável",IF(U8637&lt;='Leia-me'!$B$7,"Esfriando",IF(U8637&lt;='Leia-me'!$B$8,"Última chance","Zumbi"))))</f>
        <v>Zumbi</v>
      </c>
      <c r="W8637" s="25" t="str">
        <f aca="false">IF(O8637="Won",1,IF(O8637="Lost",0,""))</f>
        <v/>
      </c>
      <c r="X8637" s="25" t="s">
        <v>1835</v>
      </c>
      <c r="Y8637" s="25" t="str">
        <f aca="false">IF(E8637="","Sim","")</f>
        <v/>
      </c>
    </row>
    <row r="8638" customFormat="false" ht="15" hidden="false" customHeight="false" outlineLevel="0" collapsed="false">
      <c r="A8638" s="25" t="s">
        <v>8901</v>
      </c>
      <c r="B8638" s="25" t="s">
        <v>102</v>
      </c>
      <c r="C8638" s="25" t="s">
        <v>111</v>
      </c>
      <c r="D8638" s="25" t="s">
        <v>115</v>
      </c>
      <c r="E8638" s="25" t="s">
        <v>636</v>
      </c>
      <c r="F8638" s="25" t="s">
        <v>267</v>
      </c>
      <c r="G8638" s="26" t="n">
        <v>405.59</v>
      </c>
      <c r="H8638" s="27" t="n">
        <v>1179</v>
      </c>
      <c r="I8638" s="25" t="s">
        <v>637</v>
      </c>
      <c r="J8638" s="25" t="s">
        <v>266</v>
      </c>
      <c r="K8638" s="25" t="n">
        <v>1987</v>
      </c>
      <c r="L8638" s="25" t="s">
        <v>186</v>
      </c>
      <c r="M8638" s="25" t="s">
        <v>171</v>
      </c>
      <c r="N8638" s="28" t="n">
        <v>550</v>
      </c>
      <c r="O8638" s="25" t="s">
        <v>54</v>
      </c>
      <c r="P8638" s="29" t="n">
        <v>42912</v>
      </c>
      <c r="Q8638" s="29" t="n">
        <v>42920</v>
      </c>
      <c r="R8638" s="28" t="n">
        <v>617</v>
      </c>
      <c r="S8638" s="28" t="n">
        <f aca="false">IF(O8638="Won",R8638,IF(O8638="Lost",0,N8638))</f>
        <v>617</v>
      </c>
      <c r="T8638" s="30" t="n">
        <f aca="false">IF(AND(P8638&lt;&gt;"",Q8638&lt;&gt;""),Q8638-P8638,"")</f>
        <v>8</v>
      </c>
      <c r="U8638" s="30" t="str">
        <f aca="false">IF(AND(O8638="Engaging",P8638&lt;&gt;""),'Leia-me'!$B$5-P8638,"")</f>
        <v/>
      </c>
      <c r="V8638" s="25" t="str">
        <f aca="false">IF(O8638&lt;&gt;"Engaging","",IF(U8638&lt;='Leia-me'!$B$6,"Saudável",IF(U8638&lt;='Leia-me'!$B$7,"Esfriando",IF(U8638&lt;='Leia-me'!$B$8,"Última chance","Zumbi"))))</f>
        <v/>
      </c>
      <c r="W8638" s="25" t="n">
        <f aca="false">IF(O8638="Won",1,IF(O8638="Lost",0,""))</f>
        <v>1</v>
      </c>
      <c r="Y8638" s="25" t="str">
        <f aca="false">IF(E8638="","Sim","")</f>
        <v/>
      </c>
    </row>
    <row r="8639" customFormat="false" ht="15" hidden="false" customHeight="false" outlineLevel="0" collapsed="false">
      <c r="A8639" s="25" t="s">
        <v>8902</v>
      </c>
      <c r="B8639" s="25" t="s">
        <v>102</v>
      </c>
      <c r="C8639" s="25" t="s">
        <v>111</v>
      </c>
      <c r="D8639" s="25" t="s">
        <v>115</v>
      </c>
      <c r="E8639" s="25" t="s">
        <v>868</v>
      </c>
      <c r="F8639" s="25" t="s">
        <v>168</v>
      </c>
      <c r="G8639" s="26" t="n">
        <v>2952.73</v>
      </c>
      <c r="H8639" s="27" t="n">
        <v>5107</v>
      </c>
      <c r="I8639" s="25" t="s">
        <v>147</v>
      </c>
      <c r="K8639" s="25" t="n">
        <v>2000</v>
      </c>
      <c r="L8639" s="25" t="s">
        <v>186</v>
      </c>
      <c r="M8639" s="25" t="s">
        <v>171</v>
      </c>
      <c r="N8639" s="28" t="n">
        <v>550</v>
      </c>
      <c r="O8639" s="25" t="s">
        <v>54</v>
      </c>
      <c r="P8639" s="29" t="n">
        <v>42915</v>
      </c>
      <c r="Q8639" s="29" t="n">
        <v>42926</v>
      </c>
      <c r="R8639" s="28" t="n">
        <v>595</v>
      </c>
      <c r="S8639" s="28" t="n">
        <f aca="false">IF(O8639="Won",R8639,IF(O8639="Lost",0,N8639))</f>
        <v>595</v>
      </c>
      <c r="T8639" s="30" t="n">
        <f aca="false">IF(AND(P8639&lt;&gt;"",Q8639&lt;&gt;""),Q8639-P8639,"")</f>
        <v>11</v>
      </c>
      <c r="U8639" s="30" t="str">
        <f aca="false">IF(AND(O8639="Engaging",P8639&lt;&gt;""),'Leia-me'!$B$5-P8639,"")</f>
        <v/>
      </c>
      <c r="V8639" s="25" t="str">
        <f aca="false">IF(O8639&lt;&gt;"Engaging","",IF(U8639&lt;='Leia-me'!$B$6,"Saudável",IF(U8639&lt;='Leia-me'!$B$7,"Esfriando",IF(U8639&lt;='Leia-me'!$B$8,"Última chance","Zumbi"))))</f>
        <v/>
      </c>
      <c r="W8639" s="25" t="n">
        <f aca="false">IF(O8639="Won",1,IF(O8639="Lost",0,""))</f>
        <v>1</v>
      </c>
      <c r="Y8639" s="25" t="str">
        <f aca="false">IF(E8639="","Sim","")</f>
        <v/>
      </c>
    </row>
    <row r="8640" customFormat="false" ht="15" hidden="false" customHeight="false" outlineLevel="0" collapsed="false">
      <c r="A8640" s="25" t="s">
        <v>8903</v>
      </c>
      <c r="B8640" s="25" t="s">
        <v>102</v>
      </c>
      <c r="C8640" s="25" t="s">
        <v>111</v>
      </c>
      <c r="D8640" s="25" t="s">
        <v>115</v>
      </c>
      <c r="E8640" s="25" t="s">
        <v>860</v>
      </c>
      <c r="F8640" s="25" t="s">
        <v>168</v>
      </c>
      <c r="G8640" s="26" t="n">
        <v>894.37</v>
      </c>
      <c r="H8640" s="27" t="n">
        <v>1593</v>
      </c>
      <c r="I8640" s="25" t="s">
        <v>861</v>
      </c>
      <c r="K8640" s="25" t="n">
        <v>2008</v>
      </c>
      <c r="L8640" s="25" t="s">
        <v>160</v>
      </c>
      <c r="M8640" s="25" t="s">
        <v>149</v>
      </c>
      <c r="N8640" s="28" t="n">
        <v>3393</v>
      </c>
      <c r="O8640" s="25" t="s">
        <v>55</v>
      </c>
      <c r="P8640" s="29" t="n">
        <v>42918</v>
      </c>
      <c r="Q8640" s="29" t="n">
        <v>42922</v>
      </c>
      <c r="R8640" s="28" t="n">
        <v>0</v>
      </c>
      <c r="S8640" s="28" t="n">
        <f aca="false">IF(O8640="Won",R8640,IF(O8640="Lost",0,N8640))</f>
        <v>0</v>
      </c>
      <c r="T8640" s="30" t="n">
        <f aca="false">IF(AND(P8640&lt;&gt;"",Q8640&lt;&gt;""),Q8640-P8640,"")</f>
        <v>4</v>
      </c>
      <c r="U8640" s="30" t="str">
        <f aca="false">IF(AND(O8640="Engaging",P8640&lt;&gt;""),'Leia-me'!$B$5-P8640,"")</f>
        <v/>
      </c>
      <c r="V8640" s="25" t="str">
        <f aca="false">IF(O8640&lt;&gt;"Engaging","",IF(U8640&lt;='Leia-me'!$B$6,"Saudável",IF(U8640&lt;='Leia-me'!$B$7,"Esfriando",IF(U8640&lt;='Leia-me'!$B$8,"Última chance","Zumbi"))))</f>
        <v/>
      </c>
      <c r="W8640" s="25" t="n">
        <f aca="false">IF(O8640="Won",1,IF(O8640="Lost",0,""))</f>
        <v>0</v>
      </c>
      <c r="Y8640" s="25" t="str">
        <f aca="false">IF(E8640="","Sim","")</f>
        <v/>
      </c>
    </row>
    <row r="8641" customFormat="false" ht="15" hidden="false" customHeight="false" outlineLevel="0" collapsed="false">
      <c r="A8641" s="25" t="s">
        <v>8904</v>
      </c>
      <c r="B8641" s="25" t="s">
        <v>102</v>
      </c>
      <c r="C8641" s="25" t="s">
        <v>111</v>
      </c>
      <c r="D8641" s="25" t="s">
        <v>115</v>
      </c>
      <c r="E8641" s="25" t="s">
        <v>1646</v>
      </c>
      <c r="F8641" s="25" t="s">
        <v>185</v>
      </c>
      <c r="G8641" s="26" t="n">
        <v>587.72</v>
      </c>
      <c r="H8641" s="27" t="n">
        <v>1501</v>
      </c>
      <c r="I8641" s="25" t="s">
        <v>147</v>
      </c>
      <c r="K8641" s="25" t="n">
        <v>2010</v>
      </c>
      <c r="L8641" s="25" t="s">
        <v>1834</v>
      </c>
      <c r="M8641" s="25" t="s">
        <v>171</v>
      </c>
      <c r="N8641" s="28" t="n">
        <v>4821</v>
      </c>
      <c r="O8641" s="25" t="s">
        <v>54</v>
      </c>
      <c r="P8641" s="29" t="n">
        <v>42918</v>
      </c>
      <c r="Q8641" s="29" t="n">
        <v>42973</v>
      </c>
      <c r="R8641" s="28" t="n">
        <v>4655</v>
      </c>
      <c r="S8641" s="28" t="n">
        <f aca="false">IF(O8641="Won",R8641,IF(O8641="Lost",0,N8641))</f>
        <v>4655</v>
      </c>
      <c r="T8641" s="30" t="n">
        <f aca="false">IF(AND(P8641&lt;&gt;"",Q8641&lt;&gt;""),Q8641-P8641,"")</f>
        <v>55</v>
      </c>
      <c r="U8641" s="30" t="str">
        <f aca="false">IF(AND(O8641="Engaging",P8641&lt;&gt;""),'Leia-me'!$B$5-P8641,"")</f>
        <v/>
      </c>
      <c r="V8641" s="25" t="str">
        <f aca="false">IF(O8641&lt;&gt;"Engaging","",IF(U8641&lt;='Leia-me'!$B$6,"Saudável",IF(U8641&lt;='Leia-me'!$B$7,"Esfriando",IF(U8641&lt;='Leia-me'!$B$8,"Última chance","Zumbi"))))</f>
        <v/>
      </c>
      <c r="W8641" s="25" t="n">
        <f aca="false">IF(O8641="Won",1,IF(O8641="Lost",0,""))</f>
        <v>1</v>
      </c>
      <c r="X8641" s="25" t="s">
        <v>1835</v>
      </c>
      <c r="Y8641" s="25" t="str">
        <f aca="false">IF(E8641="","Sim","")</f>
        <v/>
      </c>
    </row>
    <row r="8642" customFormat="false" ht="15" hidden="false" customHeight="false" outlineLevel="0" collapsed="false">
      <c r="A8642" s="25" t="s">
        <v>8905</v>
      </c>
      <c r="B8642" s="25" t="s">
        <v>102</v>
      </c>
      <c r="C8642" s="25" t="s">
        <v>111</v>
      </c>
      <c r="D8642" s="25" t="s">
        <v>115</v>
      </c>
      <c r="E8642" s="25" t="s">
        <v>2739</v>
      </c>
      <c r="F8642" s="25" t="s">
        <v>159</v>
      </c>
      <c r="G8642" s="26" t="n">
        <v>2871.35</v>
      </c>
      <c r="H8642" s="27" t="n">
        <v>9561</v>
      </c>
      <c r="I8642" s="25" t="s">
        <v>147</v>
      </c>
      <c r="K8642" s="25" t="n">
        <v>1983</v>
      </c>
      <c r="L8642" s="25" t="s">
        <v>148</v>
      </c>
      <c r="M8642" s="25" t="s">
        <v>149</v>
      </c>
      <c r="N8642" s="28" t="n">
        <v>55</v>
      </c>
      <c r="O8642" s="25" t="s">
        <v>55</v>
      </c>
      <c r="P8642" s="29" t="n">
        <v>42919</v>
      </c>
      <c r="Q8642" s="29" t="n">
        <v>42969</v>
      </c>
      <c r="R8642" s="28" t="n">
        <v>0</v>
      </c>
      <c r="S8642" s="28" t="n">
        <f aca="false">IF(O8642="Won",R8642,IF(O8642="Lost",0,N8642))</f>
        <v>0</v>
      </c>
      <c r="T8642" s="30" t="n">
        <f aca="false">IF(AND(P8642&lt;&gt;"",Q8642&lt;&gt;""),Q8642-P8642,"")</f>
        <v>50</v>
      </c>
      <c r="U8642" s="30" t="str">
        <f aca="false">IF(AND(O8642="Engaging",P8642&lt;&gt;""),'Leia-me'!$B$5-P8642,"")</f>
        <v/>
      </c>
      <c r="V8642" s="25" t="str">
        <f aca="false">IF(O8642&lt;&gt;"Engaging","",IF(U8642&lt;='Leia-me'!$B$6,"Saudável",IF(U8642&lt;='Leia-me'!$B$7,"Esfriando",IF(U8642&lt;='Leia-me'!$B$8,"Última chance","Zumbi"))))</f>
        <v/>
      </c>
      <c r="W8642" s="25" t="n">
        <f aca="false">IF(O8642="Won",1,IF(O8642="Lost",0,""))</f>
        <v>0</v>
      </c>
      <c r="Y8642" s="25" t="str">
        <f aca="false">IF(E8642="","Sim","")</f>
        <v/>
      </c>
    </row>
    <row r="8643" customFormat="false" ht="15" hidden="false" customHeight="false" outlineLevel="0" collapsed="false">
      <c r="A8643" s="25" t="s">
        <v>8906</v>
      </c>
      <c r="B8643" s="25" t="s">
        <v>102</v>
      </c>
      <c r="C8643" s="25" t="s">
        <v>111</v>
      </c>
      <c r="D8643" s="25" t="s">
        <v>115</v>
      </c>
      <c r="E8643" s="25" t="s">
        <v>5204</v>
      </c>
      <c r="F8643" s="25" t="s">
        <v>155</v>
      </c>
      <c r="G8643" s="26" t="n">
        <v>1188.42</v>
      </c>
      <c r="H8643" s="27" t="n">
        <v>3015</v>
      </c>
      <c r="I8643" s="25" t="s">
        <v>147</v>
      </c>
      <c r="K8643" s="25" t="n">
        <v>1994</v>
      </c>
      <c r="L8643" s="25" t="s">
        <v>1834</v>
      </c>
      <c r="M8643" s="25" t="s">
        <v>171</v>
      </c>
      <c r="N8643" s="28" t="n">
        <v>4821</v>
      </c>
      <c r="O8643" s="25" t="s">
        <v>55</v>
      </c>
      <c r="P8643" s="29" t="n">
        <v>42920</v>
      </c>
      <c r="Q8643" s="29" t="n">
        <v>42925</v>
      </c>
      <c r="R8643" s="28" t="n">
        <v>0</v>
      </c>
      <c r="S8643" s="28" t="n">
        <f aca="false">IF(O8643="Won",R8643,IF(O8643="Lost",0,N8643))</f>
        <v>0</v>
      </c>
      <c r="T8643" s="30" t="n">
        <f aca="false">IF(AND(P8643&lt;&gt;"",Q8643&lt;&gt;""),Q8643-P8643,"")</f>
        <v>5</v>
      </c>
      <c r="U8643" s="30" t="str">
        <f aca="false">IF(AND(O8643="Engaging",P8643&lt;&gt;""),'Leia-me'!$B$5-P8643,"")</f>
        <v/>
      </c>
      <c r="V8643" s="25" t="str">
        <f aca="false">IF(O8643&lt;&gt;"Engaging","",IF(U8643&lt;='Leia-me'!$B$6,"Saudável",IF(U8643&lt;='Leia-me'!$B$7,"Esfriando",IF(U8643&lt;='Leia-me'!$B$8,"Última chance","Zumbi"))))</f>
        <v/>
      </c>
      <c r="W8643" s="25" t="n">
        <f aca="false">IF(O8643="Won",1,IF(O8643="Lost",0,""))</f>
        <v>0</v>
      </c>
      <c r="X8643" s="25" t="s">
        <v>1835</v>
      </c>
      <c r="Y8643" s="25" t="str">
        <f aca="false">IF(E8643="","Sim","")</f>
        <v/>
      </c>
    </row>
    <row r="8644" customFormat="false" ht="15" hidden="false" customHeight="false" outlineLevel="0" collapsed="false">
      <c r="A8644" s="25" t="s">
        <v>8907</v>
      </c>
      <c r="B8644" s="25" t="s">
        <v>102</v>
      </c>
      <c r="C8644" s="25" t="s">
        <v>111</v>
      </c>
      <c r="D8644" s="25" t="s">
        <v>115</v>
      </c>
      <c r="E8644" s="25" t="s">
        <v>2863</v>
      </c>
      <c r="F8644" s="25" t="s">
        <v>211</v>
      </c>
      <c r="G8644" s="26" t="n">
        <v>2437.85</v>
      </c>
      <c r="H8644" s="27" t="n">
        <v>4874</v>
      </c>
      <c r="I8644" s="25" t="s">
        <v>147</v>
      </c>
      <c r="K8644" s="25" t="n">
        <v>2001</v>
      </c>
      <c r="L8644" s="25" t="s">
        <v>148</v>
      </c>
      <c r="M8644" s="25" t="s">
        <v>149</v>
      </c>
      <c r="N8644" s="28" t="n">
        <v>55</v>
      </c>
      <c r="O8644" s="25" t="s">
        <v>54</v>
      </c>
      <c r="P8644" s="29" t="n">
        <v>42920</v>
      </c>
      <c r="Q8644" s="29" t="n">
        <v>42999</v>
      </c>
      <c r="R8644" s="28" t="n">
        <v>52</v>
      </c>
      <c r="S8644" s="28" t="n">
        <f aca="false">IF(O8644="Won",R8644,IF(O8644="Lost",0,N8644))</f>
        <v>52</v>
      </c>
      <c r="T8644" s="30" t="n">
        <f aca="false">IF(AND(P8644&lt;&gt;"",Q8644&lt;&gt;""),Q8644-P8644,"")</f>
        <v>79</v>
      </c>
      <c r="U8644" s="30" t="str">
        <f aca="false">IF(AND(O8644="Engaging",P8644&lt;&gt;""),'Leia-me'!$B$5-P8644,"")</f>
        <v/>
      </c>
      <c r="V8644" s="25" t="str">
        <f aca="false">IF(O8644&lt;&gt;"Engaging","",IF(U8644&lt;='Leia-me'!$B$6,"Saudável",IF(U8644&lt;='Leia-me'!$B$7,"Esfriando",IF(U8644&lt;='Leia-me'!$B$8,"Última chance","Zumbi"))))</f>
        <v/>
      </c>
      <c r="W8644" s="25" t="n">
        <f aca="false">IF(O8644="Won",1,IF(O8644="Lost",0,""))</f>
        <v>1</v>
      </c>
      <c r="Y8644" s="25" t="str">
        <f aca="false">IF(E8644="","Sim","")</f>
        <v/>
      </c>
    </row>
    <row r="8645" customFormat="false" ht="15" hidden="false" customHeight="false" outlineLevel="0" collapsed="false">
      <c r="A8645" s="25" t="s">
        <v>8908</v>
      </c>
      <c r="B8645" s="25" t="s">
        <v>102</v>
      </c>
      <c r="C8645" s="25" t="s">
        <v>111</v>
      </c>
      <c r="D8645" s="25" t="s">
        <v>115</v>
      </c>
      <c r="E8645" s="25" t="s">
        <v>3075</v>
      </c>
      <c r="F8645" s="25" t="s">
        <v>165</v>
      </c>
      <c r="G8645" s="26" t="n">
        <v>4269.9</v>
      </c>
      <c r="H8645" s="27" t="n">
        <v>6472</v>
      </c>
      <c r="I8645" s="25" t="s">
        <v>147</v>
      </c>
      <c r="J8645" s="25" t="s">
        <v>1347</v>
      </c>
      <c r="K8645" s="25" t="n">
        <v>1993</v>
      </c>
      <c r="L8645" s="25" t="s">
        <v>1834</v>
      </c>
      <c r="M8645" s="25" t="s">
        <v>171</v>
      </c>
      <c r="N8645" s="28" t="n">
        <v>4821</v>
      </c>
      <c r="O8645" s="25" t="s">
        <v>55</v>
      </c>
      <c r="P8645" s="29" t="n">
        <v>42921</v>
      </c>
      <c r="Q8645" s="29" t="n">
        <v>42933</v>
      </c>
      <c r="R8645" s="28" t="n">
        <v>0</v>
      </c>
      <c r="S8645" s="28" t="n">
        <f aca="false">IF(O8645="Won",R8645,IF(O8645="Lost",0,N8645))</f>
        <v>0</v>
      </c>
      <c r="T8645" s="30" t="n">
        <f aca="false">IF(AND(P8645&lt;&gt;"",Q8645&lt;&gt;""),Q8645-P8645,"")</f>
        <v>12</v>
      </c>
      <c r="U8645" s="30" t="str">
        <f aca="false">IF(AND(O8645="Engaging",P8645&lt;&gt;""),'Leia-me'!$B$5-P8645,"")</f>
        <v/>
      </c>
      <c r="V8645" s="25" t="str">
        <f aca="false">IF(O8645&lt;&gt;"Engaging","",IF(U8645&lt;='Leia-me'!$B$6,"Saudável",IF(U8645&lt;='Leia-me'!$B$7,"Esfriando",IF(U8645&lt;='Leia-me'!$B$8,"Última chance","Zumbi"))))</f>
        <v/>
      </c>
      <c r="W8645" s="25" t="n">
        <f aca="false">IF(O8645="Won",1,IF(O8645="Lost",0,""))</f>
        <v>0</v>
      </c>
      <c r="X8645" s="25" t="s">
        <v>1835</v>
      </c>
      <c r="Y8645" s="25" t="str">
        <f aca="false">IF(E8645="","Sim","")</f>
        <v/>
      </c>
    </row>
    <row r="8646" customFormat="false" ht="15" hidden="false" customHeight="false" outlineLevel="0" collapsed="false">
      <c r="A8646" s="25" t="s">
        <v>8909</v>
      </c>
      <c r="B8646" s="25" t="s">
        <v>102</v>
      </c>
      <c r="C8646" s="25" t="s">
        <v>111</v>
      </c>
      <c r="D8646" s="25" t="s">
        <v>115</v>
      </c>
      <c r="E8646" s="25" t="s">
        <v>2739</v>
      </c>
      <c r="F8646" s="25" t="s">
        <v>159</v>
      </c>
      <c r="G8646" s="26" t="n">
        <v>2871.35</v>
      </c>
      <c r="H8646" s="27" t="n">
        <v>9561</v>
      </c>
      <c r="I8646" s="25" t="s">
        <v>147</v>
      </c>
      <c r="K8646" s="25" t="n">
        <v>1983</v>
      </c>
      <c r="L8646" s="25" t="s">
        <v>186</v>
      </c>
      <c r="M8646" s="25" t="s">
        <v>171</v>
      </c>
      <c r="N8646" s="28" t="n">
        <v>550</v>
      </c>
      <c r="O8646" s="25" t="s">
        <v>54</v>
      </c>
      <c r="P8646" s="29" t="n">
        <v>42921</v>
      </c>
      <c r="Q8646" s="29" t="n">
        <v>42998</v>
      </c>
      <c r="R8646" s="28" t="n">
        <v>658</v>
      </c>
      <c r="S8646" s="28" t="n">
        <f aca="false">IF(O8646="Won",R8646,IF(O8646="Lost",0,N8646))</f>
        <v>658</v>
      </c>
      <c r="T8646" s="30" t="n">
        <f aca="false">IF(AND(P8646&lt;&gt;"",Q8646&lt;&gt;""),Q8646-P8646,"")</f>
        <v>77</v>
      </c>
      <c r="U8646" s="30" t="str">
        <f aca="false">IF(AND(O8646="Engaging",P8646&lt;&gt;""),'Leia-me'!$B$5-P8646,"")</f>
        <v/>
      </c>
      <c r="V8646" s="25" t="str">
        <f aca="false">IF(O8646&lt;&gt;"Engaging","",IF(U8646&lt;='Leia-me'!$B$6,"Saudável",IF(U8646&lt;='Leia-me'!$B$7,"Esfriando",IF(U8646&lt;='Leia-me'!$B$8,"Última chance","Zumbi"))))</f>
        <v/>
      </c>
      <c r="W8646" s="25" t="n">
        <f aca="false">IF(O8646="Won",1,IF(O8646="Lost",0,""))</f>
        <v>1</v>
      </c>
      <c r="Y8646" s="25" t="str">
        <f aca="false">IF(E8646="","Sim","")</f>
        <v/>
      </c>
    </row>
    <row r="8647" customFormat="false" ht="15" hidden="false" customHeight="false" outlineLevel="0" collapsed="false">
      <c r="A8647" s="25" t="s">
        <v>8910</v>
      </c>
      <c r="B8647" s="25" t="s">
        <v>102</v>
      </c>
      <c r="C8647" s="25" t="s">
        <v>111</v>
      </c>
      <c r="D8647" s="25" t="s">
        <v>115</v>
      </c>
      <c r="E8647" s="25" t="s">
        <v>868</v>
      </c>
      <c r="F8647" s="25" t="s">
        <v>168</v>
      </c>
      <c r="G8647" s="26" t="n">
        <v>2952.73</v>
      </c>
      <c r="H8647" s="27" t="n">
        <v>5107</v>
      </c>
      <c r="I8647" s="25" t="s">
        <v>147</v>
      </c>
      <c r="K8647" s="25" t="n">
        <v>2000</v>
      </c>
      <c r="L8647" s="25" t="s">
        <v>170</v>
      </c>
      <c r="M8647" s="25" t="s">
        <v>171</v>
      </c>
      <c r="N8647" s="28" t="n">
        <v>1096</v>
      </c>
      <c r="O8647" s="25" t="s">
        <v>55</v>
      </c>
      <c r="P8647" s="29" t="n">
        <v>42922</v>
      </c>
      <c r="Q8647" s="29" t="n">
        <v>42929</v>
      </c>
      <c r="R8647" s="28" t="n">
        <v>0</v>
      </c>
      <c r="S8647" s="28" t="n">
        <f aca="false">IF(O8647="Won",R8647,IF(O8647="Lost",0,N8647))</f>
        <v>0</v>
      </c>
      <c r="T8647" s="30" t="n">
        <f aca="false">IF(AND(P8647&lt;&gt;"",Q8647&lt;&gt;""),Q8647-P8647,"")</f>
        <v>7</v>
      </c>
      <c r="U8647" s="30" t="str">
        <f aca="false">IF(AND(O8647="Engaging",P8647&lt;&gt;""),'Leia-me'!$B$5-P8647,"")</f>
        <v/>
      </c>
      <c r="V8647" s="25" t="str">
        <f aca="false">IF(O8647&lt;&gt;"Engaging","",IF(U8647&lt;='Leia-me'!$B$6,"Saudável",IF(U8647&lt;='Leia-me'!$B$7,"Esfriando",IF(U8647&lt;='Leia-me'!$B$8,"Última chance","Zumbi"))))</f>
        <v/>
      </c>
      <c r="W8647" s="25" t="n">
        <f aca="false">IF(O8647="Won",1,IF(O8647="Lost",0,""))</f>
        <v>0</v>
      </c>
      <c r="Y8647" s="25" t="str">
        <f aca="false">IF(E8647="","Sim","")</f>
        <v/>
      </c>
    </row>
    <row r="8648" customFormat="false" ht="15" hidden="false" customHeight="false" outlineLevel="0" collapsed="false">
      <c r="A8648" s="25" t="s">
        <v>8911</v>
      </c>
      <c r="B8648" s="25" t="s">
        <v>102</v>
      </c>
      <c r="C8648" s="25" t="s">
        <v>111</v>
      </c>
      <c r="D8648" s="25" t="s">
        <v>115</v>
      </c>
      <c r="E8648" s="25" t="s">
        <v>633</v>
      </c>
      <c r="F8648" s="25" t="s">
        <v>211</v>
      </c>
      <c r="G8648" s="26" t="n">
        <v>1388.67</v>
      </c>
      <c r="H8648" s="27" t="n">
        <v>3583</v>
      </c>
      <c r="I8648" s="25" t="s">
        <v>147</v>
      </c>
      <c r="K8648" s="25" t="n">
        <v>1989</v>
      </c>
      <c r="L8648" s="25" t="s">
        <v>186</v>
      </c>
      <c r="M8648" s="25" t="s">
        <v>171</v>
      </c>
      <c r="N8648" s="28" t="n">
        <v>550</v>
      </c>
      <c r="O8648" s="25" t="s">
        <v>54</v>
      </c>
      <c r="P8648" s="29" t="n">
        <v>42922</v>
      </c>
      <c r="Q8648" s="29" t="n">
        <v>43005</v>
      </c>
      <c r="R8648" s="28" t="n">
        <v>507</v>
      </c>
      <c r="S8648" s="28" t="n">
        <f aca="false">IF(O8648="Won",R8648,IF(O8648="Lost",0,N8648))</f>
        <v>507</v>
      </c>
      <c r="T8648" s="30" t="n">
        <f aca="false">IF(AND(P8648&lt;&gt;"",Q8648&lt;&gt;""),Q8648-P8648,"")</f>
        <v>83</v>
      </c>
      <c r="U8648" s="30" t="str">
        <f aca="false">IF(AND(O8648="Engaging",P8648&lt;&gt;""),'Leia-me'!$B$5-P8648,"")</f>
        <v/>
      </c>
      <c r="V8648" s="25" t="str">
        <f aca="false">IF(O8648&lt;&gt;"Engaging","",IF(U8648&lt;='Leia-me'!$B$6,"Saudável",IF(U8648&lt;='Leia-me'!$B$7,"Esfriando",IF(U8648&lt;='Leia-me'!$B$8,"Última chance","Zumbi"))))</f>
        <v/>
      </c>
      <c r="W8648" s="25" t="n">
        <f aca="false">IF(O8648="Won",1,IF(O8648="Lost",0,""))</f>
        <v>1</v>
      </c>
      <c r="Y8648" s="25" t="str">
        <f aca="false">IF(E8648="","Sim","")</f>
        <v/>
      </c>
    </row>
    <row r="8649" customFormat="false" ht="15" hidden="false" customHeight="false" outlineLevel="0" collapsed="false">
      <c r="A8649" s="25" t="s">
        <v>8912</v>
      </c>
      <c r="B8649" s="25" t="s">
        <v>102</v>
      </c>
      <c r="C8649" s="25" t="s">
        <v>111</v>
      </c>
      <c r="D8649" s="25" t="s">
        <v>115</v>
      </c>
      <c r="E8649" s="25" t="s">
        <v>1187</v>
      </c>
      <c r="F8649" s="25" t="s">
        <v>159</v>
      </c>
      <c r="G8649" s="26" t="n">
        <v>2059.9</v>
      </c>
      <c r="H8649" s="27" t="n">
        <v>3644</v>
      </c>
      <c r="I8649" s="25" t="s">
        <v>147</v>
      </c>
      <c r="K8649" s="25" t="n">
        <v>1988</v>
      </c>
      <c r="L8649" s="25" t="s">
        <v>186</v>
      </c>
      <c r="M8649" s="25" t="s">
        <v>171</v>
      </c>
      <c r="N8649" s="28" t="n">
        <v>550</v>
      </c>
      <c r="O8649" s="25" t="s">
        <v>55</v>
      </c>
      <c r="P8649" s="29" t="n">
        <v>42924</v>
      </c>
      <c r="Q8649" s="29" t="n">
        <v>42932</v>
      </c>
      <c r="R8649" s="28" t="n">
        <v>0</v>
      </c>
      <c r="S8649" s="28" t="n">
        <f aca="false">IF(O8649="Won",R8649,IF(O8649="Lost",0,N8649))</f>
        <v>0</v>
      </c>
      <c r="T8649" s="30" t="n">
        <f aca="false">IF(AND(P8649&lt;&gt;"",Q8649&lt;&gt;""),Q8649-P8649,"")</f>
        <v>8</v>
      </c>
      <c r="U8649" s="30" t="str">
        <f aca="false">IF(AND(O8649="Engaging",P8649&lt;&gt;""),'Leia-me'!$B$5-P8649,"")</f>
        <v/>
      </c>
      <c r="V8649" s="25" t="str">
        <f aca="false">IF(O8649&lt;&gt;"Engaging","",IF(U8649&lt;='Leia-me'!$B$6,"Saudável",IF(U8649&lt;='Leia-me'!$B$7,"Esfriando",IF(U8649&lt;='Leia-me'!$B$8,"Última chance","Zumbi"))))</f>
        <v/>
      </c>
      <c r="W8649" s="25" t="n">
        <f aca="false">IF(O8649="Won",1,IF(O8649="Lost",0,""))</f>
        <v>0</v>
      </c>
      <c r="Y8649" s="25" t="str">
        <f aca="false">IF(E8649="","Sim","")</f>
        <v/>
      </c>
    </row>
    <row r="8650" customFormat="false" ht="15" hidden="false" customHeight="false" outlineLevel="0" collapsed="false">
      <c r="A8650" s="25" t="s">
        <v>8913</v>
      </c>
      <c r="B8650" s="25" t="s">
        <v>102</v>
      </c>
      <c r="C8650" s="25" t="s">
        <v>111</v>
      </c>
      <c r="D8650" s="25" t="s">
        <v>115</v>
      </c>
      <c r="E8650" s="25" t="s">
        <v>609</v>
      </c>
      <c r="F8650" s="25" t="s">
        <v>267</v>
      </c>
      <c r="G8650" s="26" t="n">
        <v>692.19</v>
      </c>
      <c r="H8650" s="27" t="n">
        <v>1922</v>
      </c>
      <c r="I8650" s="25" t="s">
        <v>147</v>
      </c>
      <c r="K8650" s="25" t="n">
        <v>2003</v>
      </c>
      <c r="L8650" s="25" t="s">
        <v>170</v>
      </c>
      <c r="M8650" s="25" t="s">
        <v>171</v>
      </c>
      <c r="N8650" s="28" t="n">
        <v>1096</v>
      </c>
      <c r="O8650" s="25" t="s">
        <v>55</v>
      </c>
      <c r="P8650" s="29" t="n">
        <v>42924</v>
      </c>
      <c r="Q8650" s="29" t="n">
        <v>42932</v>
      </c>
      <c r="R8650" s="28" t="n">
        <v>0</v>
      </c>
      <c r="S8650" s="28" t="n">
        <f aca="false">IF(O8650="Won",R8650,IF(O8650="Lost",0,N8650))</f>
        <v>0</v>
      </c>
      <c r="T8650" s="30" t="n">
        <f aca="false">IF(AND(P8650&lt;&gt;"",Q8650&lt;&gt;""),Q8650-P8650,"")</f>
        <v>8</v>
      </c>
      <c r="U8650" s="30" t="str">
        <f aca="false">IF(AND(O8650="Engaging",P8650&lt;&gt;""),'Leia-me'!$B$5-P8650,"")</f>
        <v/>
      </c>
      <c r="V8650" s="25" t="str">
        <f aca="false">IF(O8650&lt;&gt;"Engaging","",IF(U8650&lt;='Leia-me'!$B$6,"Saudável",IF(U8650&lt;='Leia-me'!$B$7,"Esfriando",IF(U8650&lt;='Leia-me'!$B$8,"Última chance","Zumbi"))))</f>
        <v/>
      </c>
      <c r="W8650" s="25" t="n">
        <f aca="false">IF(O8650="Won",1,IF(O8650="Lost",0,""))</f>
        <v>0</v>
      </c>
      <c r="Y8650" s="25" t="str">
        <f aca="false">IF(E8650="","Sim","")</f>
        <v/>
      </c>
    </row>
    <row r="8651" customFormat="false" ht="15" hidden="false" customHeight="false" outlineLevel="0" collapsed="false">
      <c r="A8651" s="25" t="s">
        <v>8914</v>
      </c>
      <c r="B8651" s="25" t="s">
        <v>102</v>
      </c>
      <c r="C8651" s="25" t="s">
        <v>111</v>
      </c>
      <c r="D8651" s="25" t="s">
        <v>115</v>
      </c>
      <c r="E8651" s="25" t="s">
        <v>1646</v>
      </c>
      <c r="F8651" s="25" t="s">
        <v>185</v>
      </c>
      <c r="G8651" s="26" t="n">
        <v>587.72</v>
      </c>
      <c r="H8651" s="27" t="n">
        <v>1501</v>
      </c>
      <c r="I8651" s="25" t="s">
        <v>147</v>
      </c>
      <c r="K8651" s="25" t="n">
        <v>2010</v>
      </c>
      <c r="L8651" s="25" t="s">
        <v>178</v>
      </c>
      <c r="M8651" s="25" t="s">
        <v>171</v>
      </c>
      <c r="N8651" s="28" t="n">
        <v>5482</v>
      </c>
      <c r="O8651" s="25" t="s">
        <v>55</v>
      </c>
      <c r="P8651" s="29" t="n">
        <v>42924</v>
      </c>
      <c r="Q8651" s="29" t="n">
        <v>42933</v>
      </c>
      <c r="R8651" s="28" t="n">
        <v>0</v>
      </c>
      <c r="S8651" s="28" t="n">
        <f aca="false">IF(O8651="Won",R8651,IF(O8651="Lost",0,N8651))</f>
        <v>0</v>
      </c>
      <c r="T8651" s="30" t="n">
        <f aca="false">IF(AND(P8651&lt;&gt;"",Q8651&lt;&gt;""),Q8651-P8651,"")</f>
        <v>9</v>
      </c>
      <c r="U8651" s="30" t="str">
        <f aca="false">IF(AND(O8651="Engaging",P8651&lt;&gt;""),'Leia-me'!$B$5-P8651,"")</f>
        <v/>
      </c>
      <c r="V8651" s="25" t="str">
        <f aca="false">IF(O8651&lt;&gt;"Engaging","",IF(U8651&lt;='Leia-me'!$B$6,"Saudável",IF(U8651&lt;='Leia-me'!$B$7,"Esfriando",IF(U8651&lt;='Leia-me'!$B$8,"Última chance","Zumbi"))))</f>
        <v/>
      </c>
      <c r="W8651" s="25" t="n">
        <f aca="false">IF(O8651="Won",1,IF(O8651="Lost",0,""))</f>
        <v>0</v>
      </c>
      <c r="Y8651" s="25" t="str">
        <f aca="false">IF(E8651="","Sim","")</f>
        <v/>
      </c>
    </row>
    <row r="8652" customFormat="false" ht="15" hidden="false" customHeight="false" outlineLevel="0" collapsed="false">
      <c r="A8652" s="25" t="s">
        <v>8915</v>
      </c>
      <c r="B8652" s="25" t="s">
        <v>102</v>
      </c>
      <c r="C8652" s="25" t="s">
        <v>111</v>
      </c>
      <c r="D8652" s="25" t="s">
        <v>115</v>
      </c>
      <c r="E8652" s="25" t="s">
        <v>5204</v>
      </c>
      <c r="F8652" s="25" t="s">
        <v>155</v>
      </c>
      <c r="G8652" s="26" t="n">
        <v>1188.42</v>
      </c>
      <c r="H8652" s="27" t="n">
        <v>3015</v>
      </c>
      <c r="I8652" s="25" t="s">
        <v>147</v>
      </c>
      <c r="K8652" s="25" t="n">
        <v>1994</v>
      </c>
      <c r="L8652" s="25" t="s">
        <v>178</v>
      </c>
      <c r="M8652" s="25" t="s">
        <v>171</v>
      </c>
      <c r="N8652" s="28" t="n">
        <v>5482</v>
      </c>
      <c r="O8652" s="25" t="s">
        <v>55</v>
      </c>
      <c r="P8652" s="29" t="n">
        <v>42924</v>
      </c>
      <c r="Q8652" s="29" t="n">
        <v>42931</v>
      </c>
      <c r="R8652" s="28" t="n">
        <v>0</v>
      </c>
      <c r="S8652" s="28" t="n">
        <f aca="false">IF(O8652="Won",R8652,IF(O8652="Lost",0,N8652))</f>
        <v>0</v>
      </c>
      <c r="T8652" s="30" t="n">
        <f aca="false">IF(AND(P8652&lt;&gt;"",Q8652&lt;&gt;""),Q8652-P8652,"")</f>
        <v>7</v>
      </c>
      <c r="U8652" s="30" t="str">
        <f aca="false">IF(AND(O8652="Engaging",P8652&lt;&gt;""),'Leia-me'!$B$5-P8652,"")</f>
        <v/>
      </c>
      <c r="V8652" s="25" t="str">
        <f aca="false">IF(O8652&lt;&gt;"Engaging","",IF(U8652&lt;='Leia-me'!$B$6,"Saudável",IF(U8652&lt;='Leia-me'!$B$7,"Esfriando",IF(U8652&lt;='Leia-me'!$B$8,"Última chance","Zumbi"))))</f>
        <v/>
      </c>
      <c r="W8652" s="25" t="n">
        <f aca="false">IF(O8652="Won",1,IF(O8652="Lost",0,""))</f>
        <v>0</v>
      </c>
      <c r="Y8652" s="25" t="str">
        <f aca="false">IF(E8652="","Sim","")</f>
        <v/>
      </c>
    </row>
    <row r="8653" customFormat="false" ht="15" hidden="false" customHeight="false" outlineLevel="0" collapsed="false">
      <c r="A8653" s="25" t="s">
        <v>8916</v>
      </c>
      <c r="B8653" s="25" t="s">
        <v>102</v>
      </c>
      <c r="C8653" s="25" t="s">
        <v>111</v>
      </c>
      <c r="D8653" s="25" t="s">
        <v>115</v>
      </c>
      <c r="E8653" s="25" t="s">
        <v>428</v>
      </c>
      <c r="F8653" s="25" t="s">
        <v>267</v>
      </c>
      <c r="G8653" s="26" t="n">
        <v>792.46</v>
      </c>
      <c r="H8653" s="27" t="n">
        <v>1299</v>
      </c>
      <c r="I8653" s="25" t="s">
        <v>147</v>
      </c>
      <c r="K8653" s="25" t="n">
        <v>1982</v>
      </c>
      <c r="L8653" s="25" t="s">
        <v>1834</v>
      </c>
      <c r="M8653" s="25" t="s">
        <v>171</v>
      </c>
      <c r="N8653" s="28" t="n">
        <v>4821</v>
      </c>
      <c r="O8653" s="25" t="s">
        <v>55</v>
      </c>
      <c r="P8653" s="29" t="n">
        <v>42924</v>
      </c>
      <c r="Q8653" s="29" t="n">
        <v>43048</v>
      </c>
      <c r="R8653" s="28" t="n">
        <v>0</v>
      </c>
      <c r="S8653" s="28" t="n">
        <f aca="false">IF(O8653="Won",R8653,IF(O8653="Lost",0,N8653))</f>
        <v>0</v>
      </c>
      <c r="T8653" s="30" t="n">
        <f aca="false">IF(AND(P8653&lt;&gt;"",Q8653&lt;&gt;""),Q8653-P8653,"")</f>
        <v>124</v>
      </c>
      <c r="U8653" s="30" t="str">
        <f aca="false">IF(AND(O8653="Engaging",P8653&lt;&gt;""),'Leia-me'!$B$5-P8653,"")</f>
        <v/>
      </c>
      <c r="V8653" s="25" t="str">
        <f aca="false">IF(O8653&lt;&gt;"Engaging","",IF(U8653&lt;='Leia-me'!$B$6,"Saudável",IF(U8653&lt;='Leia-me'!$B$7,"Esfriando",IF(U8653&lt;='Leia-me'!$B$8,"Última chance","Zumbi"))))</f>
        <v/>
      </c>
      <c r="W8653" s="25" t="n">
        <f aca="false">IF(O8653="Won",1,IF(O8653="Lost",0,""))</f>
        <v>0</v>
      </c>
      <c r="X8653" s="25" t="s">
        <v>1835</v>
      </c>
      <c r="Y8653" s="25" t="str">
        <f aca="false">IF(E8653="","Sim","")</f>
        <v/>
      </c>
    </row>
    <row r="8654" customFormat="false" ht="15" hidden="false" customHeight="false" outlineLevel="0" collapsed="false">
      <c r="A8654" s="25" t="s">
        <v>8917</v>
      </c>
      <c r="B8654" s="25" t="s">
        <v>102</v>
      </c>
      <c r="C8654" s="25" t="s">
        <v>111</v>
      </c>
      <c r="D8654" s="25" t="s">
        <v>115</v>
      </c>
      <c r="E8654" s="25" t="s">
        <v>494</v>
      </c>
      <c r="F8654" s="25" t="s">
        <v>192</v>
      </c>
      <c r="G8654" s="26" t="n">
        <v>11698.03</v>
      </c>
      <c r="H8654" s="27" t="n">
        <v>34288</v>
      </c>
      <c r="I8654" s="25" t="s">
        <v>147</v>
      </c>
      <c r="K8654" s="25" t="n">
        <v>1982</v>
      </c>
      <c r="L8654" s="25" t="s">
        <v>178</v>
      </c>
      <c r="M8654" s="25" t="s">
        <v>171</v>
      </c>
      <c r="N8654" s="28" t="n">
        <v>5482</v>
      </c>
      <c r="O8654" s="25" t="s">
        <v>54</v>
      </c>
      <c r="P8654" s="29" t="n">
        <v>42924</v>
      </c>
      <c r="Q8654" s="29" t="n">
        <v>42933</v>
      </c>
      <c r="R8654" s="28" t="n">
        <v>5576</v>
      </c>
      <c r="S8654" s="28" t="n">
        <f aca="false">IF(O8654="Won",R8654,IF(O8654="Lost",0,N8654))</f>
        <v>5576</v>
      </c>
      <c r="T8654" s="30" t="n">
        <f aca="false">IF(AND(P8654&lt;&gt;"",Q8654&lt;&gt;""),Q8654-P8654,"")</f>
        <v>9</v>
      </c>
      <c r="U8654" s="30" t="str">
        <f aca="false">IF(AND(O8654="Engaging",P8654&lt;&gt;""),'Leia-me'!$B$5-P8654,"")</f>
        <v/>
      </c>
      <c r="V8654" s="25" t="str">
        <f aca="false">IF(O8654&lt;&gt;"Engaging","",IF(U8654&lt;='Leia-me'!$B$6,"Saudável",IF(U8654&lt;='Leia-me'!$B$7,"Esfriando",IF(U8654&lt;='Leia-me'!$B$8,"Última chance","Zumbi"))))</f>
        <v/>
      </c>
      <c r="W8654" s="25" t="n">
        <f aca="false">IF(O8654="Won",1,IF(O8654="Lost",0,""))</f>
        <v>1</v>
      </c>
      <c r="Y8654" s="25" t="str">
        <f aca="false">IF(E8654="","Sim","")</f>
        <v/>
      </c>
    </row>
    <row r="8655" customFormat="false" ht="15" hidden="false" customHeight="false" outlineLevel="0" collapsed="false">
      <c r="A8655" s="25" t="s">
        <v>8918</v>
      </c>
      <c r="B8655" s="25" t="s">
        <v>102</v>
      </c>
      <c r="C8655" s="25" t="s">
        <v>111</v>
      </c>
      <c r="D8655" s="25" t="s">
        <v>115</v>
      </c>
      <c r="G8655" s="31"/>
      <c r="H8655" s="32"/>
      <c r="L8655" s="25" t="s">
        <v>1834</v>
      </c>
      <c r="M8655" s="25" t="s">
        <v>171</v>
      </c>
      <c r="N8655" s="28" t="n">
        <v>4821</v>
      </c>
      <c r="O8655" s="25" t="s">
        <v>56</v>
      </c>
      <c r="P8655" s="29" t="n">
        <v>42925</v>
      </c>
      <c r="Q8655" s="33"/>
      <c r="R8655" s="34"/>
      <c r="S8655" s="28" t="n">
        <f aca="false">IF(O8655="Won",R8655,IF(O8655="Lost",0,N8655))</f>
        <v>4821</v>
      </c>
      <c r="T8655" s="30" t="str">
        <f aca="false">IF(AND(P8655&lt;&gt;"",Q8655&lt;&gt;""),Q8655-P8655,"")</f>
        <v/>
      </c>
      <c r="U8655" s="30" t="n">
        <f aca="false">IF(AND(O8655="Engaging",P8655&lt;&gt;""),'Leia-me'!$B$5-P8655,"")</f>
        <v>175</v>
      </c>
      <c r="V8655" s="25" t="str">
        <f aca="false">IF(O8655&lt;&gt;"Engaging","",IF(U8655&lt;='Leia-me'!$B$6,"Saudável",IF(U8655&lt;='Leia-me'!$B$7,"Esfriando",IF(U8655&lt;='Leia-me'!$B$8,"Última chance","Zumbi"))))</f>
        <v>Zumbi</v>
      </c>
      <c r="W8655" s="25" t="str">
        <f aca="false">IF(O8655="Won",1,IF(O8655="Lost",0,""))</f>
        <v/>
      </c>
      <c r="X8655" s="25" t="s">
        <v>1835</v>
      </c>
      <c r="Y8655" s="25" t="str">
        <f aca="false">IF(E8655="","Sim","")</f>
        <v>Sim</v>
      </c>
    </row>
    <row r="8656" customFormat="false" ht="15" hidden="false" customHeight="false" outlineLevel="0" collapsed="false">
      <c r="A8656" s="25" t="s">
        <v>8919</v>
      </c>
      <c r="B8656" s="25" t="s">
        <v>102</v>
      </c>
      <c r="C8656" s="25" t="s">
        <v>111</v>
      </c>
      <c r="D8656" s="25" t="s">
        <v>115</v>
      </c>
      <c r="E8656" s="25" t="s">
        <v>2863</v>
      </c>
      <c r="F8656" s="25" t="s">
        <v>211</v>
      </c>
      <c r="G8656" s="26" t="n">
        <v>2437.85</v>
      </c>
      <c r="H8656" s="27" t="n">
        <v>4874</v>
      </c>
      <c r="I8656" s="25" t="s">
        <v>147</v>
      </c>
      <c r="K8656" s="25" t="n">
        <v>2001</v>
      </c>
      <c r="L8656" s="25" t="s">
        <v>178</v>
      </c>
      <c r="M8656" s="25" t="s">
        <v>171</v>
      </c>
      <c r="N8656" s="28" t="n">
        <v>5482</v>
      </c>
      <c r="O8656" s="25" t="s">
        <v>55</v>
      </c>
      <c r="P8656" s="29" t="n">
        <v>42926</v>
      </c>
      <c r="Q8656" s="29" t="n">
        <v>42931</v>
      </c>
      <c r="R8656" s="28" t="n">
        <v>0</v>
      </c>
      <c r="S8656" s="28" t="n">
        <f aca="false">IF(O8656="Won",R8656,IF(O8656="Lost",0,N8656))</f>
        <v>0</v>
      </c>
      <c r="T8656" s="30" t="n">
        <f aca="false">IF(AND(P8656&lt;&gt;"",Q8656&lt;&gt;""),Q8656-P8656,"")</f>
        <v>5</v>
      </c>
      <c r="U8656" s="30" t="str">
        <f aca="false">IF(AND(O8656="Engaging",P8656&lt;&gt;""),'Leia-me'!$B$5-P8656,"")</f>
        <v/>
      </c>
      <c r="V8656" s="25" t="str">
        <f aca="false">IF(O8656&lt;&gt;"Engaging","",IF(U8656&lt;='Leia-me'!$B$6,"Saudável",IF(U8656&lt;='Leia-me'!$B$7,"Esfriando",IF(U8656&lt;='Leia-me'!$B$8,"Última chance","Zumbi"))))</f>
        <v/>
      </c>
      <c r="W8656" s="25" t="n">
        <f aca="false">IF(O8656="Won",1,IF(O8656="Lost",0,""))</f>
        <v>0</v>
      </c>
      <c r="Y8656" s="25" t="str">
        <f aca="false">IF(E8656="","Sim","")</f>
        <v/>
      </c>
    </row>
    <row r="8657" customFormat="false" ht="15" hidden="false" customHeight="false" outlineLevel="0" collapsed="false">
      <c r="A8657" s="25" t="s">
        <v>8920</v>
      </c>
      <c r="B8657" s="25" t="s">
        <v>102</v>
      </c>
      <c r="C8657" s="25" t="s">
        <v>111</v>
      </c>
      <c r="D8657" s="25" t="s">
        <v>115</v>
      </c>
      <c r="G8657" s="31"/>
      <c r="H8657" s="32"/>
      <c r="L8657" s="25" t="s">
        <v>186</v>
      </c>
      <c r="M8657" s="25" t="s">
        <v>171</v>
      </c>
      <c r="N8657" s="28" t="n">
        <v>550</v>
      </c>
      <c r="O8657" s="25" t="s">
        <v>56</v>
      </c>
      <c r="P8657" s="29" t="n">
        <v>42928</v>
      </c>
      <c r="Q8657" s="33"/>
      <c r="R8657" s="34"/>
      <c r="S8657" s="28" t="n">
        <f aca="false">IF(O8657="Won",R8657,IF(O8657="Lost",0,N8657))</f>
        <v>550</v>
      </c>
      <c r="T8657" s="30" t="str">
        <f aca="false">IF(AND(P8657&lt;&gt;"",Q8657&lt;&gt;""),Q8657-P8657,"")</f>
        <v/>
      </c>
      <c r="U8657" s="30" t="n">
        <f aca="false">IF(AND(O8657="Engaging",P8657&lt;&gt;""),'Leia-me'!$B$5-P8657,"")</f>
        <v>172</v>
      </c>
      <c r="V8657" s="25" t="str">
        <f aca="false">IF(O8657&lt;&gt;"Engaging","",IF(U8657&lt;='Leia-me'!$B$6,"Saudável",IF(U8657&lt;='Leia-me'!$B$7,"Esfriando",IF(U8657&lt;='Leia-me'!$B$8,"Última chance","Zumbi"))))</f>
        <v>Zumbi</v>
      </c>
      <c r="W8657" s="25" t="str">
        <f aca="false">IF(O8657="Won",1,IF(O8657="Lost",0,""))</f>
        <v/>
      </c>
      <c r="Y8657" s="25" t="str">
        <f aca="false">IF(E8657="","Sim","")</f>
        <v>Sim</v>
      </c>
    </row>
    <row r="8658" customFormat="false" ht="15" hidden="false" customHeight="false" outlineLevel="0" collapsed="false">
      <c r="A8658" s="25" t="s">
        <v>8921</v>
      </c>
      <c r="B8658" s="25" t="s">
        <v>102</v>
      </c>
      <c r="C8658" s="25" t="s">
        <v>111</v>
      </c>
      <c r="D8658" s="25" t="s">
        <v>115</v>
      </c>
      <c r="E8658" s="25" t="s">
        <v>1778</v>
      </c>
      <c r="F8658" s="25" t="s">
        <v>146</v>
      </c>
      <c r="G8658" s="26" t="n">
        <v>1618.89</v>
      </c>
      <c r="H8658" s="27" t="n">
        <v>3889</v>
      </c>
      <c r="I8658" s="25" t="s">
        <v>147</v>
      </c>
      <c r="K8658" s="25" t="n">
        <v>2004</v>
      </c>
      <c r="L8658" s="25" t="s">
        <v>170</v>
      </c>
      <c r="M8658" s="25" t="s">
        <v>171</v>
      </c>
      <c r="N8658" s="28" t="n">
        <v>1096</v>
      </c>
      <c r="O8658" s="25" t="s">
        <v>55</v>
      </c>
      <c r="P8658" s="29" t="n">
        <v>42929</v>
      </c>
      <c r="Q8658" s="29" t="n">
        <v>42931</v>
      </c>
      <c r="R8658" s="28" t="n">
        <v>0</v>
      </c>
      <c r="S8658" s="28" t="n">
        <f aca="false">IF(O8658="Won",R8658,IF(O8658="Lost",0,N8658))</f>
        <v>0</v>
      </c>
      <c r="T8658" s="30" t="n">
        <f aca="false">IF(AND(P8658&lt;&gt;"",Q8658&lt;&gt;""),Q8658-P8658,"")</f>
        <v>2</v>
      </c>
      <c r="U8658" s="30" t="str">
        <f aca="false">IF(AND(O8658="Engaging",P8658&lt;&gt;""),'Leia-me'!$B$5-P8658,"")</f>
        <v/>
      </c>
      <c r="V8658" s="25" t="str">
        <f aca="false">IF(O8658&lt;&gt;"Engaging","",IF(U8658&lt;='Leia-me'!$B$6,"Saudável",IF(U8658&lt;='Leia-me'!$B$7,"Esfriando",IF(U8658&lt;='Leia-me'!$B$8,"Última chance","Zumbi"))))</f>
        <v/>
      </c>
      <c r="W8658" s="25" t="n">
        <f aca="false">IF(O8658="Won",1,IF(O8658="Lost",0,""))</f>
        <v>0</v>
      </c>
      <c r="Y8658" s="25" t="str">
        <f aca="false">IF(E8658="","Sim","")</f>
        <v/>
      </c>
    </row>
    <row r="8659" customFormat="false" ht="15" hidden="false" customHeight="false" outlineLevel="0" collapsed="false">
      <c r="A8659" s="25" t="s">
        <v>8922</v>
      </c>
      <c r="B8659" s="25" t="s">
        <v>102</v>
      </c>
      <c r="C8659" s="25" t="s">
        <v>111</v>
      </c>
      <c r="D8659" s="25" t="s">
        <v>115</v>
      </c>
      <c r="E8659" s="25" t="s">
        <v>1187</v>
      </c>
      <c r="F8659" s="25" t="s">
        <v>159</v>
      </c>
      <c r="G8659" s="26" t="n">
        <v>2059.9</v>
      </c>
      <c r="H8659" s="27" t="n">
        <v>3644</v>
      </c>
      <c r="I8659" s="25" t="s">
        <v>147</v>
      </c>
      <c r="K8659" s="25" t="n">
        <v>1988</v>
      </c>
      <c r="L8659" s="25" t="s">
        <v>148</v>
      </c>
      <c r="M8659" s="25" t="s">
        <v>149</v>
      </c>
      <c r="N8659" s="28" t="n">
        <v>55</v>
      </c>
      <c r="O8659" s="25" t="s">
        <v>54</v>
      </c>
      <c r="P8659" s="29" t="n">
        <v>42930</v>
      </c>
      <c r="Q8659" s="29" t="n">
        <v>42941</v>
      </c>
      <c r="R8659" s="28" t="n">
        <v>57</v>
      </c>
      <c r="S8659" s="28" t="n">
        <f aca="false">IF(O8659="Won",R8659,IF(O8659="Lost",0,N8659))</f>
        <v>57</v>
      </c>
      <c r="T8659" s="30" t="n">
        <f aca="false">IF(AND(P8659&lt;&gt;"",Q8659&lt;&gt;""),Q8659-P8659,"")</f>
        <v>11</v>
      </c>
      <c r="U8659" s="30" t="str">
        <f aca="false">IF(AND(O8659="Engaging",P8659&lt;&gt;""),'Leia-me'!$B$5-P8659,"")</f>
        <v/>
      </c>
      <c r="V8659" s="25" t="str">
        <f aca="false">IF(O8659&lt;&gt;"Engaging","",IF(U8659&lt;='Leia-me'!$B$6,"Saudável",IF(U8659&lt;='Leia-me'!$B$7,"Esfriando",IF(U8659&lt;='Leia-me'!$B$8,"Última chance","Zumbi"))))</f>
        <v/>
      </c>
      <c r="W8659" s="25" t="n">
        <f aca="false">IF(O8659="Won",1,IF(O8659="Lost",0,""))</f>
        <v>1</v>
      </c>
      <c r="Y8659" s="25" t="str">
        <f aca="false">IF(E8659="","Sim","")</f>
        <v/>
      </c>
    </row>
    <row r="8660" customFormat="false" ht="15" hidden="false" customHeight="false" outlineLevel="0" collapsed="false">
      <c r="A8660" s="25" t="s">
        <v>8923</v>
      </c>
      <c r="B8660" s="25" t="s">
        <v>102</v>
      </c>
      <c r="C8660" s="25" t="s">
        <v>111</v>
      </c>
      <c r="D8660" s="25" t="s">
        <v>115</v>
      </c>
      <c r="E8660" s="25" t="s">
        <v>1351</v>
      </c>
      <c r="F8660" s="25" t="s">
        <v>177</v>
      </c>
      <c r="G8660" s="26" t="n">
        <v>7537.24</v>
      </c>
      <c r="H8660" s="27" t="n">
        <v>20293</v>
      </c>
      <c r="I8660" s="25" t="s">
        <v>147</v>
      </c>
      <c r="K8660" s="25" t="n">
        <v>1993</v>
      </c>
      <c r="L8660" s="25" t="s">
        <v>186</v>
      </c>
      <c r="M8660" s="25" t="s">
        <v>171</v>
      </c>
      <c r="N8660" s="28" t="n">
        <v>550</v>
      </c>
      <c r="O8660" s="25" t="s">
        <v>54</v>
      </c>
      <c r="P8660" s="29" t="n">
        <v>42932</v>
      </c>
      <c r="Q8660" s="29" t="n">
        <v>42993</v>
      </c>
      <c r="R8660" s="28" t="n">
        <v>477</v>
      </c>
      <c r="S8660" s="28" t="n">
        <f aca="false">IF(O8660="Won",R8660,IF(O8660="Lost",0,N8660))</f>
        <v>477</v>
      </c>
      <c r="T8660" s="30" t="n">
        <f aca="false">IF(AND(P8660&lt;&gt;"",Q8660&lt;&gt;""),Q8660-P8660,"")</f>
        <v>61</v>
      </c>
      <c r="U8660" s="30" t="str">
        <f aca="false">IF(AND(O8660="Engaging",P8660&lt;&gt;""),'Leia-me'!$B$5-P8660,"")</f>
        <v/>
      </c>
      <c r="V8660" s="25" t="str">
        <f aca="false">IF(O8660&lt;&gt;"Engaging","",IF(U8660&lt;='Leia-me'!$B$6,"Saudável",IF(U8660&lt;='Leia-me'!$B$7,"Esfriando",IF(U8660&lt;='Leia-me'!$B$8,"Última chance","Zumbi"))))</f>
        <v/>
      </c>
      <c r="W8660" s="25" t="n">
        <f aca="false">IF(O8660="Won",1,IF(O8660="Lost",0,""))</f>
        <v>1</v>
      </c>
      <c r="Y8660" s="25" t="str">
        <f aca="false">IF(E8660="","Sim","")</f>
        <v/>
      </c>
    </row>
    <row r="8661" customFormat="false" ht="15" hidden="false" customHeight="false" outlineLevel="0" collapsed="false">
      <c r="A8661" s="25" t="s">
        <v>8924</v>
      </c>
      <c r="B8661" s="25" t="s">
        <v>102</v>
      </c>
      <c r="C8661" s="25" t="s">
        <v>111</v>
      </c>
      <c r="D8661" s="25" t="s">
        <v>115</v>
      </c>
      <c r="E8661" s="25" t="s">
        <v>1778</v>
      </c>
      <c r="F8661" s="25" t="s">
        <v>146</v>
      </c>
      <c r="G8661" s="26" t="n">
        <v>1618.89</v>
      </c>
      <c r="H8661" s="27" t="n">
        <v>3889</v>
      </c>
      <c r="I8661" s="25" t="s">
        <v>147</v>
      </c>
      <c r="K8661" s="25" t="n">
        <v>2004</v>
      </c>
      <c r="L8661" s="25" t="s">
        <v>170</v>
      </c>
      <c r="M8661" s="25" t="s">
        <v>171</v>
      </c>
      <c r="N8661" s="28" t="n">
        <v>1096</v>
      </c>
      <c r="O8661" s="25" t="s">
        <v>55</v>
      </c>
      <c r="P8661" s="29" t="n">
        <v>42933</v>
      </c>
      <c r="Q8661" s="29" t="n">
        <v>42942</v>
      </c>
      <c r="R8661" s="28" t="n">
        <v>0</v>
      </c>
      <c r="S8661" s="28" t="n">
        <f aca="false">IF(O8661="Won",R8661,IF(O8661="Lost",0,N8661))</f>
        <v>0</v>
      </c>
      <c r="T8661" s="30" t="n">
        <f aca="false">IF(AND(P8661&lt;&gt;"",Q8661&lt;&gt;""),Q8661-P8661,"")</f>
        <v>9</v>
      </c>
      <c r="U8661" s="30" t="str">
        <f aca="false">IF(AND(O8661="Engaging",P8661&lt;&gt;""),'Leia-me'!$B$5-P8661,"")</f>
        <v/>
      </c>
      <c r="V8661" s="25" t="str">
        <f aca="false">IF(O8661&lt;&gt;"Engaging","",IF(U8661&lt;='Leia-me'!$B$6,"Saudável",IF(U8661&lt;='Leia-me'!$B$7,"Esfriando",IF(U8661&lt;='Leia-me'!$B$8,"Última chance","Zumbi"))))</f>
        <v/>
      </c>
      <c r="W8661" s="25" t="n">
        <f aca="false">IF(O8661="Won",1,IF(O8661="Lost",0,""))</f>
        <v>0</v>
      </c>
      <c r="Y8661" s="25" t="str">
        <f aca="false">IF(E8661="","Sim","")</f>
        <v/>
      </c>
    </row>
    <row r="8662" customFormat="false" ht="15" hidden="false" customHeight="false" outlineLevel="0" collapsed="false">
      <c r="A8662" s="25" t="s">
        <v>8925</v>
      </c>
      <c r="B8662" s="25" t="s">
        <v>102</v>
      </c>
      <c r="C8662" s="25" t="s">
        <v>111</v>
      </c>
      <c r="D8662" s="25" t="s">
        <v>115</v>
      </c>
      <c r="E8662" s="25" t="s">
        <v>1351</v>
      </c>
      <c r="F8662" s="25" t="s">
        <v>177</v>
      </c>
      <c r="G8662" s="26" t="n">
        <v>7537.24</v>
      </c>
      <c r="H8662" s="27" t="n">
        <v>20293</v>
      </c>
      <c r="I8662" s="25" t="s">
        <v>147</v>
      </c>
      <c r="K8662" s="25" t="n">
        <v>1993</v>
      </c>
      <c r="L8662" s="25" t="s">
        <v>1834</v>
      </c>
      <c r="M8662" s="25" t="s">
        <v>171</v>
      </c>
      <c r="N8662" s="28" t="n">
        <v>4821</v>
      </c>
      <c r="O8662" s="25" t="s">
        <v>55</v>
      </c>
      <c r="P8662" s="29" t="n">
        <v>42933</v>
      </c>
      <c r="Q8662" s="29" t="n">
        <v>42943</v>
      </c>
      <c r="R8662" s="28" t="n">
        <v>0</v>
      </c>
      <c r="S8662" s="28" t="n">
        <f aca="false">IF(O8662="Won",R8662,IF(O8662="Lost",0,N8662))</f>
        <v>0</v>
      </c>
      <c r="T8662" s="30" t="n">
        <f aca="false">IF(AND(P8662&lt;&gt;"",Q8662&lt;&gt;""),Q8662-P8662,"")</f>
        <v>10</v>
      </c>
      <c r="U8662" s="30" t="str">
        <f aca="false">IF(AND(O8662="Engaging",P8662&lt;&gt;""),'Leia-me'!$B$5-P8662,"")</f>
        <v/>
      </c>
      <c r="V8662" s="25" t="str">
        <f aca="false">IF(O8662&lt;&gt;"Engaging","",IF(U8662&lt;='Leia-me'!$B$6,"Saudável",IF(U8662&lt;='Leia-me'!$B$7,"Esfriando",IF(U8662&lt;='Leia-me'!$B$8,"Última chance","Zumbi"))))</f>
        <v/>
      </c>
      <c r="W8662" s="25" t="n">
        <f aca="false">IF(O8662="Won",1,IF(O8662="Lost",0,""))</f>
        <v>0</v>
      </c>
      <c r="X8662" s="25" t="s">
        <v>1835</v>
      </c>
      <c r="Y8662" s="25" t="str">
        <f aca="false">IF(E8662="","Sim","")</f>
        <v/>
      </c>
    </row>
    <row r="8663" customFormat="false" ht="15" hidden="false" customHeight="false" outlineLevel="0" collapsed="false">
      <c r="A8663" s="25" t="s">
        <v>8926</v>
      </c>
      <c r="B8663" s="25" t="s">
        <v>102</v>
      </c>
      <c r="C8663" s="25" t="s">
        <v>111</v>
      </c>
      <c r="D8663" s="25" t="s">
        <v>115</v>
      </c>
      <c r="E8663" s="25" t="s">
        <v>433</v>
      </c>
      <c r="F8663" s="25" t="s">
        <v>211</v>
      </c>
      <c r="G8663" s="26" t="n">
        <v>2214.94</v>
      </c>
      <c r="H8663" s="27" t="n">
        <v>5374</v>
      </c>
      <c r="I8663" s="25" t="s">
        <v>147</v>
      </c>
      <c r="K8663" s="25" t="n">
        <v>1996</v>
      </c>
      <c r="L8663" s="25" t="s">
        <v>170</v>
      </c>
      <c r="M8663" s="25" t="s">
        <v>171</v>
      </c>
      <c r="N8663" s="28" t="n">
        <v>1096</v>
      </c>
      <c r="O8663" s="25" t="s">
        <v>54</v>
      </c>
      <c r="P8663" s="29" t="n">
        <v>42933</v>
      </c>
      <c r="Q8663" s="29" t="n">
        <v>42999</v>
      </c>
      <c r="R8663" s="28" t="n">
        <v>1064</v>
      </c>
      <c r="S8663" s="28" t="n">
        <f aca="false">IF(O8663="Won",R8663,IF(O8663="Lost",0,N8663))</f>
        <v>1064</v>
      </c>
      <c r="T8663" s="30" t="n">
        <f aca="false">IF(AND(P8663&lt;&gt;"",Q8663&lt;&gt;""),Q8663-P8663,"")</f>
        <v>66</v>
      </c>
      <c r="U8663" s="30" t="str">
        <f aca="false">IF(AND(O8663="Engaging",P8663&lt;&gt;""),'Leia-me'!$B$5-P8663,"")</f>
        <v/>
      </c>
      <c r="V8663" s="25" t="str">
        <f aca="false">IF(O8663&lt;&gt;"Engaging","",IF(U8663&lt;='Leia-me'!$B$6,"Saudável",IF(U8663&lt;='Leia-me'!$B$7,"Esfriando",IF(U8663&lt;='Leia-me'!$B$8,"Última chance","Zumbi"))))</f>
        <v/>
      </c>
      <c r="W8663" s="25" t="n">
        <f aca="false">IF(O8663="Won",1,IF(O8663="Lost",0,""))</f>
        <v>1</v>
      </c>
      <c r="Y8663" s="25" t="str">
        <f aca="false">IF(E8663="","Sim","")</f>
        <v/>
      </c>
    </row>
    <row r="8664" customFormat="false" ht="15" hidden="false" customHeight="false" outlineLevel="0" collapsed="false">
      <c r="A8664" s="25" t="s">
        <v>8927</v>
      </c>
      <c r="B8664" s="25" t="s">
        <v>102</v>
      </c>
      <c r="C8664" s="25" t="s">
        <v>111</v>
      </c>
      <c r="D8664" s="25" t="s">
        <v>115</v>
      </c>
      <c r="E8664" s="25" t="s">
        <v>868</v>
      </c>
      <c r="F8664" s="25" t="s">
        <v>168</v>
      </c>
      <c r="G8664" s="26" t="n">
        <v>2952.73</v>
      </c>
      <c r="H8664" s="27" t="n">
        <v>5107</v>
      </c>
      <c r="I8664" s="25" t="s">
        <v>147</v>
      </c>
      <c r="K8664" s="25" t="n">
        <v>2000</v>
      </c>
      <c r="L8664" s="25" t="s">
        <v>1834</v>
      </c>
      <c r="M8664" s="25" t="s">
        <v>171</v>
      </c>
      <c r="N8664" s="28" t="n">
        <v>4821</v>
      </c>
      <c r="O8664" s="25" t="s">
        <v>54</v>
      </c>
      <c r="P8664" s="29" t="n">
        <v>42933</v>
      </c>
      <c r="Q8664" s="29" t="n">
        <v>42944</v>
      </c>
      <c r="R8664" s="28" t="n">
        <v>5268</v>
      </c>
      <c r="S8664" s="28" t="n">
        <f aca="false">IF(O8664="Won",R8664,IF(O8664="Lost",0,N8664))</f>
        <v>5268</v>
      </c>
      <c r="T8664" s="30" t="n">
        <f aca="false">IF(AND(P8664&lt;&gt;"",Q8664&lt;&gt;""),Q8664-P8664,"")</f>
        <v>11</v>
      </c>
      <c r="U8664" s="30" t="str">
        <f aca="false">IF(AND(O8664="Engaging",P8664&lt;&gt;""),'Leia-me'!$B$5-P8664,"")</f>
        <v/>
      </c>
      <c r="V8664" s="25" t="str">
        <f aca="false">IF(O8664&lt;&gt;"Engaging","",IF(U8664&lt;='Leia-me'!$B$6,"Saudável",IF(U8664&lt;='Leia-me'!$B$7,"Esfriando",IF(U8664&lt;='Leia-me'!$B$8,"Última chance","Zumbi"))))</f>
        <v/>
      </c>
      <c r="W8664" s="25" t="n">
        <f aca="false">IF(O8664="Won",1,IF(O8664="Lost",0,""))</f>
        <v>1</v>
      </c>
      <c r="X8664" s="25" t="s">
        <v>1835</v>
      </c>
      <c r="Y8664" s="25" t="str">
        <f aca="false">IF(E8664="","Sim","")</f>
        <v/>
      </c>
    </row>
    <row r="8665" customFormat="false" ht="15" hidden="false" customHeight="false" outlineLevel="0" collapsed="false">
      <c r="A8665" s="25" t="s">
        <v>8928</v>
      </c>
      <c r="B8665" s="25" t="s">
        <v>102</v>
      </c>
      <c r="C8665" s="25" t="s">
        <v>111</v>
      </c>
      <c r="D8665" s="25" t="s">
        <v>115</v>
      </c>
      <c r="E8665" s="25" t="s">
        <v>444</v>
      </c>
      <c r="F8665" s="25" t="s">
        <v>192</v>
      </c>
      <c r="G8665" s="26" t="n">
        <v>6354.87</v>
      </c>
      <c r="H8665" s="27" t="n">
        <v>16780</v>
      </c>
      <c r="I8665" s="25" t="s">
        <v>147</v>
      </c>
      <c r="J8665" s="25" t="s">
        <v>445</v>
      </c>
      <c r="K8665" s="25" t="n">
        <v>1996</v>
      </c>
      <c r="L8665" s="25" t="s">
        <v>1834</v>
      </c>
      <c r="M8665" s="25" t="s">
        <v>171</v>
      </c>
      <c r="N8665" s="28" t="n">
        <v>4821</v>
      </c>
      <c r="O8665" s="25" t="s">
        <v>55</v>
      </c>
      <c r="P8665" s="29" t="n">
        <v>42934</v>
      </c>
      <c r="Q8665" s="29" t="n">
        <v>42941</v>
      </c>
      <c r="R8665" s="28" t="n">
        <v>0</v>
      </c>
      <c r="S8665" s="28" t="n">
        <f aca="false">IF(O8665="Won",R8665,IF(O8665="Lost",0,N8665))</f>
        <v>0</v>
      </c>
      <c r="T8665" s="30" t="n">
        <f aca="false">IF(AND(P8665&lt;&gt;"",Q8665&lt;&gt;""),Q8665-P8665,"")</f>
        <v>7</v>
      </c>
      <c r="U8665" s="30" t="str">
        <f aca="false">IF(AND(O8665="Engaging",P8665&lt;&gt;""),'Leia-me'!$B$5-P8665,"")</f>
        <v/>
      </c>
      <c r="V8665" s="25" t="str">
        <f aca="false">IF(O8665&lt;&gt;"Engaging","",IF(U8665&lt;='Leia-me'!$B$6,"Saudável",IF(U8665&lt;='Leia-me'!$B$7,"Esfriando",IF(U8665&lt;='Leia-me'!$B$8,"Última chance","Zumbi"))))</f>
        <v/>
      </c>
      <c r="W8665" s="25" t="n">
        <f aca="false">IF(O8665="Won",1,IF(O8665="Lost",0,""))</f>
        <v>0</v>
      </c>
      <c r="X8665" s="25" t="s">
        <v>1835</v>
      </c>
      <c r="Y8665" s="25" t="str">
        <f aca="false">IF(E8665="","Sim","")</f>
        <v/>
      </c>
    </row>
    <row r="8666" customFormat="false" ht="15" hidden="false" customHeight="false" outlineLevel="0" collapsed="false">
      <c r="A8666" s="25" t="s">
        <v>8929</v>
      </c>
      <c r="B8666" s="25" t="s">
        <v>102</v>
      </c>
      <c r="C8666" s="25" t="s">
        <v>111</v>
      </c>
      <c r="D8666" s="25" t="s">
        <v>115</v>
      </c>
      <c r="E8666" s="25" t="s">
        <v>868</v>
      </c>
      <c r="F8666" s="25" t="s">
        <v>168</v>
      </c>
      <c r="G8666" s="26" t="n">
        <v>2952.73</v>
      </c>
      <c r="H8666" s="27" t="n">
        <v>5107</v>
      </c>
      <c r="I8666" s="25" t="s">
        <v>147</v>
      </c>
      <c r="K8666" s="25" t="n">
        <v>2000</v>
      </c>
      <c r="L8666" s="25" t="s">
        <v>1834</v>
      </c>
      <c r="M8666" s="25" t="s">
        <v>171</v>
      </c>
      <c r="N8666" s="28" t="n">
        <v>4821</v>
      </c>
      <c r="O8666" s="25" t="s">
        <v>54</v>
      </c>
      <c r="P8666" s="29" t="n">
        <v>42934</v>
      </c>
      <c r="Q8666" s="29" t="n">
        <v>42994</v>
      </c>
      <c r="R8666" s="28" t="n">
        <v>4797</v>
      </c>
      <c r="S8666" s="28" t="n">
        <f aca="false">IF(O8666="Won",R8666,IF(O8666="Lost",0,N8666))</f>
        <v>4797</v>
      </c>
      <c r="T8666" s="30" t="n">
        <f aca="false">IF(AND(P8666&lt;&gt;"",Q8666&lt;&gt;""),Q8666-P8666,"")</f>
        <v>60</v>
      </c>
      <c r="U8666" s="30" t="str">
        <f aca="false">IF(AND(O8666="Engaging",P8666&lt;&gt;""),'Leia-me'!$B$5-P8666,"")</f>
        <v/>
      </c>
      <c r="V8666" s="25" t="str">
        <f aca="false">IF(O8666&lt;&gt;"Engaging","",IF(U8666&lt;='Leia-me'!$B$6,"Saudável",IF(U8666&lt;='Leia-me'!$B$7,"Esfriando",IF(U8666&lt;='Leia-me'!$B$8,"Última chance","Zumbi"))))</f>
        <v/>
      </c>
      <c r="W8666" s="25" t="n">
        <f aca="false">IF(O8666="Won",1,IF(O8666="Lost",0,""))</f>
        <v>1</v>
      </c>
      <c r="X8666" s="25" t="s">
        <v>1835</v>
      </c>
      <c r="Y8666" s="25" t="str">
        <f aca="false">IF(E8666="","Sim","")</f>
        <v/>
      </c>
    </row>
    <row r="8667" customFormat="false" ht="15" hidden="false" customHeight="false" outlineLevel="0" collapsed="false">
      <c r="A8667" s="25" t="s">
        <v>8930</v>
      </c>
      <c r="B8667" s="25" t="s">
        <v>102</v>
      </c>
      <c r="C8667" s="25" t="s">
        <v>111</v>
      </c>
      <c r="D8667" s="25" t="s">
        <v>115</v>
      </c>
      <c r="G8667" s="31"/>
      <c r="H8667" s="32"/>
      <c r="L8667" s="25" t="s">
        <v>186</v>
      </c>
      <c r="M8667" s="25" t="s">
        <v>171</v>
      </c>
      <c r="N8667" s="28" t="n">
        <v>550</v>
      </c>
      <c r="O8667" s="25" t="s">
        <v>56</v>
      </c>
      <c r="P8667" s="29" t="n">
        <v>42937</v>
      </c>
      <c r="Q8667" s="33"/>
      <c r="R8667" s="34"/>
      <c r="S8667" s="28" t="n">
        <f aca="false">IF(O8667="Won",R8667,IF(O8667="Lost",0,N8667))</f>
        <v>550</v>
      </c>
      <c r="T8667" s="30" t="str">
        <f aca="false">IF(AND(P8667&lt;&gt;"",Q8667&lt;&gt;""),Q8667-P8667,"")</f>
        <v/>
      </c>
      <c r="U8667" s="30" t="n">
        <f aca="false">IF(AND(O8667="Engaging",P8667&lt;&gt;""),'Leia-me'!$B$5-P8667,"")</f>
        <v>163</v>
      </c>
      <c r="V8667" s="25" t="str">
        <f aca="false">IF(O8667&lt;&gt;"Engaging","",IF(U8667&lt;='Leia-me'!$B$6,"Saudável",IF(U8667&lt;='Leia-me'!$B$7,"Esfriando",IF(U8667&lt;='Leia-me'!$B$8,"Última chance","Zumbi"))))</f>
        <v>Zumbi</v>
      </c>
      <c r="W8667" s="25" t="str">
        <f aca="false">IF(O8667="Won",1,IF(O8667="Lost",0,""))</f>
        <v/>
      </c>
      <c r="Y8667" s="25" t="str">
        <f aca="false">IF(E8667="","Sim","")</f>
        <v>Sim</v>
      </c>
    </row>
    <row r="8668" customFormat="false" ht="15" hidden="false" customHeight="false" outlineLevel="0" collapsed="false">
      <c r="A8668" s="25" t="s">
        <v>8931</v>
      </c>
      <c r="B8668" s="25" t="s">
        <v>102</v>
      </c>
      <c r="C8668" s="25" t="s">
        <v>111</v>
      </c>
      <c r="D8668" s="25" t="s">
        <v>115</v>
      </c>
      <c r="G8668" s="31"/>
      <c r="H8668" s="32"/>
      <c r="L8668" s="25" t="s">
        <v>186</v>
      </c>
      <c r="M8668" s="25" t="s">
        <v>171</v>
      </c>
      <c r="N8668" s="28" t="n">
        <v>550</v>
      </c>
      <c r="O8668" s="25" t="s">
        <v>56</v>
      </c>
      <c r="P8668" s="29" t="n">
        <v>42937</v>
      </c>
      <c r="Q8668" s="33"/>
      <c r="R8668" s="34"/>
      <c r="S8668" s="28" t="n">
        <f aca="false">IF(O8668="Won",R8668,IF(O8668="Lost",0,N8668))</f>
        <v>550</v>
      </c>
      <c r="T8668" s="30" t="str">
        <f aca="false">IF(AND(P8668&lt;&gt;"",Q8668&lt;&gt;""),Q8668-P8668,"")</f>
        <v/>
      </c>
      <c r="U8668" s="30" t="n">
        <f aca="false">IF(AND(O8668="Engaging",P8668&lt;&gt;""),'Leia-me'!$B$5-P8668,"")</f>
        <v>163</v>
      </c>
      <c r="V8668" s="25" t="str">
        <f aca="false">IF(O8668&lt;&gt;"Engaging","",IF(U8668&lt;='Leia-me'!$B$6,"Saudável",IF(U8668&lt;='Leia-me'!$B$7,"Esfriando",IF(U8668&lt;='Leia-me'!$B$8,"Última chance","Zumbi"))))</f>
        <v>Zumbi</v>
      </c>
      <c r="W8668" s="25" t="str">
        <f aca="false">IF(O8668="Won",1,IF(O8668="Lost",0,""))</f>
        <v/>
      </c>
      <c r="Y8668" s="25" t="str">
        <f aca="false">IF(E8668="","Sim","")</f>
        <v>Sim</v>
      </c>
    </row>
    <row r="8669" customFormat="false" ht="15" hidden="false" customHeight="false" outlineLevel="0" collapsed="false">
      <c r="A8669" s="25" t="s">
        <v>8932</v>
      </c>
      <c r="B8669" s="25" t="s">
        <v>102</v>
      </c>
      <c r="C8669" s="25" t="s">
        <v>111</v>
      </c>
      <c r="D8669" s="25" t="s">
        <v>115</v>
      </c>
      <c r="G8669" s="31"/>
      <c r="H8669" s="32"/>
      <c r="L8669" s="25" t="s">
        <v>186</v>
      </c>
      <c r="M8669" s="25" t="s">
        <v>171</v>
      </c>
      <c r="N8669" s="28" t="n">
        <v>550</v>
      </c>
      <c r="O8669" s="25" t="s">
        <v>56</v>
      </c>
      <c r="P8669" s="29" t="n">
        <v>42937</v>
      </c>
      <c r="Q8669" s="33"/>
      <c r="R8669" s="34"/>
      <c r="S8669" s="28" t="n">
        <f aca="false">IF(O8669="Won",R8669,IF(O8669="Lost",0,N8669))</f>
        <v>550</v>
      </c>
      <c r="T8669" s="30" t="str">
        <f aca="false">IF(AND(P8669&lt;&gt;"",Q8669&lt;&gt;""),Q8669-P8669,"")</f>
        <v/>
      </c>
      <c r="U8669" s="30" t="n">
        <f aca="false">IF(AND(O8669="Engaging",P8669&lt;&gt;""),'Leia-me'!$B$5-P8669,"")</f>
        <v>163</v>
      </c>
      <c r="V8669" s="25" t="str">
        <f aca="false">IF(O8669&lt;&gt;"Engaging","",IF(U8669&lt;='Leia-me'!$B$6,"Saudável",IF(U8669&lt;='Leia-me'!$B$7,"Esfriando",IF(U8669&lt;='Leia-me'!$B$8,"Última chance","Zumbi"))))</f>
        <v>Zumbi</v>
      </c>
      <c r="W8669" s="25" t="str">
        <f aca="false">IF(O8669="Won",1,IF(O8669="Lost",0,""))</f>
        <v/>
      </c>
      <c r="Y8669" s="25" t="str">
        <f aca="false">IF(E8669="","Sim","")</f>
        <v>Sim</v>
      </c>
    </row>
    <row r="8670" customFormat="false" ht="15" hidden="false" customHeight="false" outlineLevel="0" collapsed="false">
      <c r="A8670" s="25" t="s">
        <v>8933</v>
      </c>
      <c r="B8670" s="25" t="s">
        <v>102</v>
      </c>
      <c r="C8670" s="25" t="s">
        <v>111</v>
      </c>
      <c r="D8670" s="25" t="s">
        <v>115</v>
      </c>
      <c r="E8670" s="25" t="s">
        <v>449</v>
      </c>
      <c r="F8670" s="25" t="s">
        <v>192</v>
      </c>
      <c r="G8670" s="26" t="n">
        <v>98.79</v>
      </c>
      <c r="H8670" s="27" t="n">
        <v>96</v>
      </c>
      <c r="I8670" s="25" t="s">
        <v>147</v>
      </c>
      <c r="J8670" s="25" t="s">
        <v>445</v>
      </c>
      <c r="K8670" s="25" t="n">
        <v>2013</v>
      </c>
      <c r="L8670" s="25" t="s">
        <v>186</v>
      </c>
      <c r="M8670" s="25" t="s">
        <v>171</v>
      </c>
      <c r="N8670" s="28" t="n">
        <v>550</v>
      </c>
      <c r="O8670" s="25" t="s">
        <v>55</v>
      </c>
      <c r="P8670" s="29" t="n">
        <v>42937</v>
      </c>
      <c r="Q8670" s="29" t="n">
        <v>43057</v>
      </c>
      <c r="R8670" s="28" t="n">
        <v>0</v>
      </c>
      <c r="S8670" s="28" t="n">
        <f aca="false">IF(O8670="Won",R8670,IF(O8670="Lost",0,N8670))</f>
        <v>0</v>
      </c>
      <c r="T8670" s="30" t="n">
        <f aca="false">IF(AND(P8670&lt;&gt;"",Q8670&lt;&gt;""),Q8670-P8670,"")</f>
        <v>120</v>
      </c>
      <c r="U8670" s="30" t="str">
        <f aca="false">IF(AND(O8670="Engaging",P8670&lt;&gt;""),'Leia-me'!$B$5-P8670,"")</f>
        <v/>
      </c>
      <c r="V8670" s="25" t="str">
        <f aca="false">IF(O8670&lt;&gt;"Engaging","",IF(U8670&lt;='Leia-me'!$B$6,"Saudável",IF(U8670&lt;='Leia-me'!$B$7,"Esfriando",IF(U8670&lt;='Leia-me'!$B$8,"Última chance","Zumbi"))))</f>
        <v/>
      </c>
      <c r="W8670" s="25" t="n">
        <f aca="false">IF(O8670="Won",1,IF(O8670="Lost",0,""))</f>
        <v>0</v>
      </c>
      <c r="Y8670" s="25" t="str">
        <f aca="false">IF(E8670="","Sim","")</f>
        <v/>
      </c>
    </row>
    <row r="8671" customFormat="false" ht="15" hidden="false" customHeight="false" outlineLevel="0" collapsed="false">
      <c r="A8671" s="25" t="s">
        <v>8934</v>
      </c>
      <c r="B8671" s="25" t="s">
        <v>102</v>
      </c>
      <c r="C8671" s="25" t="s">
        <v>111</v>
      </c>
      <c r="D8671" s="25" t="s">
        <v>115</v>
      </c>
      <c r="E8671" s="25" t="s">
        <v>1646</v>
      </c>
      <c r="F8671" s="25" t="s">
        <v>185</v>
      </c>
      <c r="G8671" s="26" t="n">
        <v>587.72</v>
      </c>
      <c r="H8671" s="27" t="n">
        <v>1501</v>
      </c>
      <c r="I8671" s="25" t="s">
        <v>147</v>
      </c>
      <c r="K8671" s="25" t="n">
        <v>2010</v>
      </c>
      <c r="L8671" s="25" t="s">
        <v>1834</v>
      </c>
      <c r="M8671" s="25" t="s">
        <v>171</v>
      </c>
      <c r="N8671" s="28" t="n">
        <v>4821</v>
      </c>
      <c r="O8671" s="25" t="s">
        <v>54</v>
      </c>
      <c r="P8671" s="29" t="n">
        <v>42937</v>
      </c>
      <c r="Q8671" s="29" t="n">
        <v>42938</v>
      </c>
      <c r="R8671" s="28" t="n">
        <v>5283</v>
      </c>
      <c r="S8671" s="28" t="n">
        <f aca="false">IF(O8671="Won",R8671,IF(O8671="Lost",0,N8671))</f>
        <v>5283</v>
      </c>
      <c r="T8671" s="30" t="n">
        <f aca="false">IF(AND(P8671&lt;&gt;"",Q8671&lt;&gt;""),Q8671-P8671,"")</f>
        <v>1</v>
      </c>
      <c r="U8671" s="30" t="str">
        <f aca="false">IF(AND(O8671="Engaging",P8671&lt;&gt;""),'Leia-me'!$B$5-P8671,"")</f>
        <v/>
      </c>
      <c r="V8671" s="25" t="str">
        <f aca="false">IF(O8671&lt;&gt;"Engaging","",IF(U8671&lt;='Leia-me'!$B$6,"Saudável",IF(U8671&lt;='Leia-me'!$B$7,"Esfriando",IF(U8671&lt;='Leia-me'!$B$8,"Última chance","Zumbi"))))</f>
        <v/>
      </c>
      <c r="W8671" s="25" t="n">
        <f aca="false">IF(O8671="Won",1,IF(O8671="Lost",0,""))</f>
        <v>1</v>
      </c>
      <c r="X8671" s="25" t="s">
        <v>1835</v>
      </c>
      <c r="Y8671" s="25" t="str">
        <f aca="false">IF(E8671="","Sim","")</f>
        <v/>
      </c>
    </row>
    <row r="8672" customFormat="false" ht="15" hidden="false" customHeight="false" outlineLevel="0" collapsed="false">
      <c r="A8672" s="25" t="s">
        <v>8935</v>
      </c>
      <c r="B8672" s="25" t="s">
        <v>102</v>
      </c>
      <c r="C8672" s="25" t="s">
        <v>111</v>
      </c>
      <c r="D8672" s="25" t="s">
        <v>115</v>
      </c>
      <c r="E8672" s="25" t="s">
        <v>1646</v>
      </c>
      <c r="F8672" s="25" t="s">
        <v>185</v>
      </c>
      <c r="G8672" s="26" t="n">
        <v>587.72</v>
      </c>
      <c r="H8672" s="27" t="n">
        <v>1501</v>
      </c>
      <c r="I8672" s="25" t="s">
        <v>147</v>
      </c>
      <c r="K8672" s="25" t="n">
        <v>2010</v>
      </c>
      <c r="L8672" s="25" t="s">
        <v>148</v>
      </c>
      <c r="M8672" s="25" t="s">
        <v>149</v>
      </c>
      <c r="N8672" s="28" t="n">
        <v>55</v>
      </c>
      <c r="O8672" s="25" t="s">
        <v>54</v>
      </c>
      <c r="P8672" s="29" t="n">
        <v>42937</v>
      </c>
      <c r="Q8672" s="29" t="n">
        <v>42939</v>
      </c>
      <c r="R8672" s="28" t="n">
        <v>49</v>
      </c>
      <c r="S8672" s="28" t="n">
        <f aca="false">IF(O8672="Won",R8672,IF(O8672="Lost",0,N8672))</f>
        <v>49</v>
      </c>
      <c r="T8672" s="30" t="n">
        <f aca="false">IF(AND(P8672&lt;&gt;"",Q8672&lt;&gt;""),Q8672-P8672,"")</f>
        <v>2</v>
      </c>
      <c r="U8672" s="30" t="str">
        <f aca="false">IF(AND(O8672="Engaging",P8672&lt;&gt;""),'Leia-me'!$B$5-P8672,"")</f>
        <v/>
      </c>
      <c r="V8672" s="25" t="str">
        <f aca="false">IF(O8672&lt;&gt;"Engaging","",IF(U8672&lt;='Leia-me'!$B$6,"Saudável",IF(U8672&lt;='Leia-me'!$B$7,"Esfriando",IF(U8672&lt;='Leia-me'!$B$8,"Última chance","Zumbi"))))</f>
        <v/>
      </c>
      <c r="W8672" s="25" t="n">
        <f aca="false">IF(O8672="Won",1,IF(O8672="Lost",0,""))</f>
        <v>1</v>
      </c>
      <c r="Y8672" s="25" t="str">
        <f aca="false">IF(E8672="","Sim","")</f>
        <v/>
      </c>
    </row>
    <row r="8673" customFormat="false" ht="15" hidden="false" customHeight="false" outlineLevel="0" collapsed="false">
      <c r="A8673" s="25" t="s">
        <v>8936</v>
      </c>
      <c r="B8673" s="25" t="s">
        <v>102</v>
      </c>
      <c r="C8673" s="25" t="s">
        <v>111</v>
      </c>
      <c r="D8673" s="25" t="s">
        <v>115</v>
      </c>
      <c r="E8673" s="25" t="s">
        <v>158</v>
      </c>
      <c r="F8673" s="25" t="s">
        <v>159</v>
      </c>
      <c r="G8673" s="26" t="n">
        <v>291.27</v>
      </c>
      <c r="H8673" s="27" t="n">
        <v>586</v>
      </c>
      <c r="I8673" s="25" t="s">
        <v>147</v>
      </c>
      <c r="K8673" s="25" t="n">
        <v>1997</v>
      </c>
      <c r="L8673" s="25" t="s">
        <v>170</v>
      </c>
      <c r="M8673" s="25" t="s">
        <v>171</v>
      </c>
      <c r="N8673" s="28" t="n">
        <v>1096</v>
      </c>
      <c r="O8673" s="25" t="s">
        <v>56</v>
      </c>
      <c r="P8673" s="29" t="n">
        <v>42938</v>
      </c>
      <c r="Q8673" s="33"/>
      <c r="R8673" s="34"/>
      <c r="S8673" s="28" t="n">
        <f aca="false">IF(O8673="Won",R8673,IF(O8673="Lost",0,N8673))</f>
        <v>1096</v>
      </c>
      <c r="T8673" s="30" t="str">
        <f aca="false">IF(AND(P8673&lt;&gt;"",Q8673&lt;&gt;""),Q8673-P8673,"")</f>
        <v/>
      </c>
      <c r="U8673" s="30" t="n">
        <f aca="false">IF(AND(O8673="Engaging",P8673&lt;&gt;""),'Leia-me'!$B$5-P8673,"")</f>
        <v>162</v>
      </c>
      <c r="V8673" s="25" t="str">
        <f aca="false">IF(O8673&lt;&gt;"Engaging","",IF(U8673&lt;='Leia-me'!$B$6,"Saudável",IF(U8673&lt;='Leia-me'!$B$7,"Esfriando",IF(U8673&lt;='Leia-me'!$B$8,"Última chance","Zumbi"))))</f>
        <v>Zumbi</v>
      </c>
      <c r="W8673" s="25" t="str">
        <f aca="false">IF(O8673="Won",1,IF(O8673="Lost",0,""))</f>
        <v/>
      </c>
      <c r="Y8673" s="25" t="str">
        <f aca="false">IF(E8673="","Sim","")</f>
        <v/>
      </c>
    </row>
    <row r="8674" customFormat="false" ht="15" hidden="false" customHeight="false" outlineLevel="0" collapsed="false">
      <c r="A8674" s="25" t="s">
        <v>8937</v>
      </c>
      <c r="B8674" s="25" t="s">
        <v>102</v>
      </c>
      <c r="C8674" s="25" t="s">
        <v>111</v>
      </c>
      <c r="D8674" s="25" t="s">
        <v>115</v>
      </c>
      <c r="G8674" s="31"/>
      <c r="H8674" s="32"/>
      <c r="L8674" s="25" t="s">
        <v>186</v>
      </c>
      <c r="M8674" s="25" t="s">
        <v>171</v>
      </c>
      <c r="N8674" s="28" t="n">
        <v>550</v>
      </c>
      <c r="O8674" s="25" t="s">
        <v>56</v>
      </c>
      <c r="P8674" s="29" t="n">
        <v>42939</v>
      </c>
      <c r="Q8674" s="33"/>
      <c r="R8674" s="34"/>
      <c r="S8674" s="28" t="n">
        <f aca="false">IF(O8674="Won",R8674,IF(O8674="Lost",0,N8674))</f>
        <v>550</v>
      </c>
      <c r="T8674" s="30" t="str">
        <f aca="false">IF(AND(P8674&lt;&gt;"",Q8674&lt;&gt;""),Q8674-P8674,"")</f>
        <v/>
      </c>
      <c r="U8674" s="30" t="n">
        <f aca="false">IF(AND(O8674="Engaging",P8674&lt;&gt;""),'Leia-me'!$B$5-P8674,"")</f>
        <v>161</v>
      </c>
      <c r="V8674" s="25" t="str">
        <f aca="false">IF(O8674&lt;&gt;"Engaging","",IF(U8674&lt;='Leia-me'!$B$6,"Saudável",IF(U8674&lt;='Leia-me'!$B$7,"Esfriando",IF(U8674&lt;='Leia-me'!$B$8,"Última chance","Zumbi"))))</f>
        <v>Zumbi</v>
      </c>
      <c r="W8674" s="25" t="str">
        <f aca="false">IF(O8674="Won",1,IF(O8674="Lost",0,""))</f>
        <v/>
      </c>
      <c r="Y8674" s="25" t="str">
        <f aca="false">IF(E8674="","Sim","")</f>
        <v>Sim</v>
      </c>
    </row>
    <row r="8675" customFormat="false" ht="15" hidden="false" customHeight="false" outlineLevel="0" collapsed="false">
      <c r="A8675" s="25" t="s">
        <v>8938</v>
      </c>
      <c r="B8675" s="25" t="s">
        <v>102</v>
      </c>
      <c r="C8675" s="25" t="s">
        <v>111</v>
      </c>
      <c r="D8675" s="25" t="s">
        <v>115</v>
      </c>
      <c r="E8675" s="25" t="s">
        <v>633</v>
      </c>
      <c r="F8675" s="25" t="s">
        <v>211</v>
      </c>
      <c r="G8675" s="26" t="n">
        <v>1388.67</v>
      </c>
      <c r="H8675" s="27" t="n">
        <v>3583</v>
      </c>
      <c r="I8675" s="25" t="s">
        <v>147</v>
      </c>
      <c r="K8675" s="25" t="n">
        <v>1989</v>
      </c>
      <c r="L8675" s="25" t="s">
        <v>178</v>
      </c>
      <c r="M8675" s="25" t="s">
        <v>171</v>
      </c>
      <c r="N8675" s="28" t="n">
        <v>5482</v>
      </c>
      <c r="O8675" s="25" t="s">
        <v>55</v>
      </c>
      <c r="P8675" s="29" t="n">
        <v>42939</v>
      </c>
      <c r="Q8675" s="29" t="n">
        <v>43007</v>
      </c>
      <c r="R8675" s="28" t="n">
        <v>0</v>
      </c>
      <c r="S8675" s="28" t="n">
        <f aca="false">IF(O8675="Won",R8675,IF(O8675="Lost",0,N8675))</f>
        <v>0</v>
      </c>
      <c r="T8675" s="30" t="n">
        <f aca="false">IF(AND(P8675&lt;&gt;"",Q8675&lt;&gt;""),Q8675-P8675,"")</f>
        <v>68</v>
      </c>
      <c r="U8675" s="30" t="str">
        <f aca="false">IF(AND(O8675="Engaging",P8675&lt;&gt;""),'Leia-me'!$B$5-P8675,"")</f>
        <v/>
      </c>
      <c r="V8675" s="25" t="str">
        <f aca="false">IF(O8675&lt;&gt;"Engaging","",IF(U8675&lt;='Leia-me'!$B$6,"Saudável",IF(U8675&lt;='Leia-me'!$B$7,"Esfriando",IF(U8675&lt;='Leia-me'!$B$8,"Última chance","Zumbi"))))</f>
        <v/>
      </c>
      <c r="W8675" s="25" t="n">
        <f aca="false">IF(O8675="Won",1,IF(O8675="Lost",0,""))</f>
        <v>0</v>
      </c>
      <c r="Y8675" s="25" t="str">
        <f aca="false">IF(E8675="","Sim","")</f>
        <v/>
      </c>
    </row>
    <row r="8676" customFormat="false" ht="15" hidden="false" customHeight="false" outlineLevel="0" collapsed="false">
      <c r="A8676" s="25" t="s">
        <v>8939</v>
      </c>
      <c r="B8676" s="25" t="s">
        <v>102</v>
      </c>
      <c r="C8676" s="25" t="s">
        <v>111</v>
      </c>
      <c r="D8676" s="25" t="s">
        <v>115</v>
      </c>
      <c r="G8676" s="31"/>
      <c r="H8676" s="32"/>
      <c r="L8676" s="25" t="s">
        <v>186</v>
      </c>
      <c r="M8676" s="25" t="s">
        <v>171</v>
      </c>
      <c r="N8676" s="28" t="n">
        <v>550</v>
      </c>
      <c r="O8676" s="25" t="s">
        <v>56</v>
      </c>
      <c r="P8676" s="29" t="n">
        <v>42942</v>
      </c>
      <c r="Q8676" s="33"/>
      <c r="R8676" s="34"/>
      <c r="S8676" s="28" t="n">
        <f aca="false">IF(O8676="Won",R8676,IF(O8676="Lost",0,N8676))</f>
        <v>550</v>
      </c>
      <c r="T8676" s="30" t="str">
        <f aca="false">IF(AND(P8676&lt;&gt;"",Q8676&lt;&gt;""),Q8676-P8676,"")</f>
        <v/>
      </c>
      <c r="U8676" s="30" t="n">
        <f aca="false">IF(AND(O8676="Engaging",P8676&lt;&gt;""),'Leia-me'!$B$5-P8676,"")</f>
        <v>158</v>
      </c>
      <c r="V8676" s="25" t="str">
        <f aca="false">IF(O8676&lt;&gt;"Engaging","",IF(U8676&lt;='Leia-me'!$B$6,"Saudável",IF(U8676&lt;='Leia-me'!$B$7,"Esfriando",IF(U8676&lt;='Leia-me'!$B$8,"Última chance","Zumbi"))))</f>
        <v>Zumbi</v>
      </c>
      <c r="W8676" s="25" t="str">
        <f aca="false">IF(O8676="Won",1,IF(O8676="Lost",0,""))</f>
        <v/>
      </c>
      <c r="Y8676" s="25" t="str">
        <f aca="false">IF(E8676="","Sim","")</f>
        <v>Sim</v>
      </c>
    </row>
    <row r="8677" customFormat="false" ht="15" hidden="false" customHeight="false" outlineLevel="0" collapsed="false">
      <c r="A8677" s="25" t="s">
        <v>8940</v>
      </c>
      <c r="B8677" s="25" t="s">
        <v>102</v>
      </c>
      <c r="C8677" s="25" t="s">
        <v>111</v>
      </c>
      <c r="D8677" s="25" t="s">
        <v>115</v>
      </c>
      <c r="E8677" s="25" t="s">
        <v>195</v>
      </c>
      <c r="F8677" s="25" t="s">
        <v>185</v>
      </c>
      <c r="G8677" s="26" t="n">
        <v>8170.38</v>
      </c>
      <c r="H8677" s="27" t="n">
        <v>16499</v>
      </c>
      <c r="I8677" s="25" t="s">
        <v>196</v>
      </c>
      <c r="K8677" s="25" t="n">
        <v>1997</v>
      </c>
      <c r="L8677" s="25" t="s">
        <v>170</v>
      </c>
      <c r="M8677" s="25" t="s">
        <v>171</v>
      </c>
      <c r="N8677" s="28" t="n">
        <v>1096</v>
      </c>
      <c r="O8677" s="25" t="s">
        <v>55</v>
      </c>
      <c r="P8677" s="29" t="n">
        <v>42942</v>
      </c>
      <c r="Q8677" s="29" t="n">
        <v>42943</v>
      </c>
      <c r="R8677" s="28" t="n">
        <v>0</v>
      </c>
      <c r="S8677" s="28" t="n">
        <f aca="false">IF(O8677="Won",R8677,IF(O8677="Lost",0,N8677))</f>
        <v>0</v>
      </c>
      <c r="T8677" s="30" t="n">
        <f aca="false">IF(AND(P8677&lt;&gt;"",Q8677&lt;&gt;""),Q8677-P8677,"")</f>
        <v>1</v>
      </c>
      <c r="U8677" s="30" t="str">
        <f aca="false">IF(AND(O8677="Engaging",P8677&lt;&gt;""),'Leia-me'!$B$5-P8677,"")</f>
        <v/>
      </c>
      <c r="V8677" s="25" t="str">
        <f aca="false">IF(O8677&lt;&gt;"Engaging","",IF(U8677&lt;='Leia-me'!$B$6,"Saudável",IF(U8677&lt;='Leia-me'!$B$7,"Esfriando",IF(U8677&lt;='Leia-me'!$B$8,"Última chance","Zumbi"))))</f>
        <v/>
      </c>
      <c r="W8677" s="25" t="n">
        <f aca="false">IF(O8677="Won",1,IF(O8677="Lost",0,""))</f>
        <v>0</v>
      </c>
      <c r="Y8677" s="25" t="str">
        <f aca="false">IF(E8677="","Sim","")</f>
        <v/>
      </c>
    </row>
    <row r="8678" customFormat="false" ht="15" hidden="false" customHeight="false" outlineLevel="0" collapsed="false">
      <c r="A8678" s="25" t="s">
        <v>8941</v>
      </c>
      <c r="B8678" s="25" t="s">
        <v>102</v>
      </c>
      <c r="C8678" s="25" t="s">
        <v>111</v>
      </c>
      <c r="D8678" s="25" t="s">
        <v>115</v>
      </c>
      <c r="E8678" s="25" t="s">
        <v>433</v>
      </c>
      <c r="F8678" s="25" t="s">
        <v>211</v>
      </c>
      <c r="G8678" s="26" t="n">
        <v>2214.94</v>
      </c>
      <c r="H8678" s="27" t="n">
        <v>5374</v>
      </c>
      <c r="I8678" s="25" t="s">
        <v>147</v>
      </c>
      <c r="K8678" s="25" t="n">
        <v>1996</v>
      </c>
      <c r="L8678" s="25" t="s">
        <v>170</v>
      </c>
      <c r="M8678" s="25" t="s">
        <v>171</v>
      </c>
      <c r="N8678" s="28" t="n">
        <v>1096</v>
      </c>
      <c r="O8678" s="25" t="s">
        <v>54</v>
      </c>
      <c r="P8678" s="29" t="n">
        <v>42942</v>
      </c>
      <c r="Q8678" s="29" t="n">
        <v>43070</v>
      </c>
      <c r="R8678" s="28" t="n">
        <v>1091</v>
      </c>
      <c r="S8678" s="28" t="n">
        <f aca="false">IF(O8678="Won",R8678,IF(O8678="Lost",0,N8678))</f>
        <v>1091</v>
      </c>
      <c r="T8678" s="30" t="n">
        <f aca="false">IF(AND(P8678&lt;&gt;"",Q8678&lt;&gt;""),Q8678-P8678,"")</f>
        <v>128</v>
      </c>
      <c r="U8678" s="30" t="str">
        <f aca="false">IF(AND(O8678="Engaging",P8678&lt;&gt;""),'Leia-me'!$B$5-P8678,"")</f>
        <v/>
      </c>
      <c r="V8678" s="25" t="str">
        <f aca="false">IF(O8678&lt;&gt;"Engaging","",IF(U8678&lt;='Leia-me'!$B$6,"Saudável",IF(U8678&lt;='Leia-me'!$B$7,"Esfriando",IF(U8678&lt;='Leia-me'!$B$8,"Última chance","Zumbi"))))</f>
        <v/>
      </c>
      <c r="W8678" s="25" t="n">
        <f aca="false">IF(O8678="Won",1,IF(O8678="Lost",0,""))</f>
        <v>1</v>
      </c>
      <c r="Y8678" s="25" t="str">
        <f aca="false">IF(E8678="","Sim","")</f>
        <v/>
      </c>
    </row>
    <row r="8679" customFormat="false" ht="15" hidden="false" customHeight="false" outlineLevel="0" collapsed="false">
      <c r="A8679" s="25" t="s">
        <v>8942</v>
      </c>
      <c r="B8679" s="25" t="s">
        <v>102</v>
      </c>
      <c r="C8679" s="25" t="s">
        <v>111</v>
      </c>
      <c r="D8679" s="25" t="s">
        <v>115</v>
      </c>
      <c r="E8679" s="25" t="s">
        <v>2863</v>
      </c>
      <c r="F8679" s="25" t="s">
        <v>211</v>
      </c>
      <c r="G8679" s="26" t="n">
        <v>2437.85</v>
      </c>
      <c r="H8679" s="27" t="n">
        <v>4874</v>
      </c>
      <c r="I8679" s="25" t="s">
        <v>147</v>
      </c>
      <c r="K8679" s="25" t="n">
        <v>2001</v>
      </c>
      <c r="L8679" s="25" t="s">
        <v>1834</v>
      </c>
      <c r="M8679" s="25" t="s">
        <v>171</v>
      </c>
      <c r="N8679" s="28" t="n">
        <v>4821</v>
      </c>
      <c r="O8679" s="25" t="s">
        <v>54</v>
      </c>
      <c r="P8679" s="29" t="n">
        <v>42942</v>
      </c>
      <c r="Q8679" s="29" t="n">
        <v>43004</v>
      </c>
      <c r="R8679" s="28" t="n">
        <v>6000</v>
      </c>
      <c r="S8679" s="28" t="n">
        <f aca="false">IF(O8679="Won",R8679,IF(O8679="Lost",0,N8679))</f>
        <v>6000</v>
      </c>
      <c r="T8679" s="30" t="n">
        <f aca="false">IF(AND(P8679&lt;&gt;"",Q8679&lt;&gt;""),Q8679-P8679,"")</f>
        <v>62</v>
      </c>
      <c r="U8679" s="30" t="str">
        <f aca="false">IF(AND(O8679="Engaging",P8679&lt;&gt;""),'Leia-me'!$B$5-P8679,"")</f>
        <v/>
      </c>
      <c r="V8679" s="25" t="str">
        <f aca="false">IF(O8679&lt;&gt;"Engaging","",IF(U8679&lt;='Leia-me'!$B$6,"Saudável",IF(U8679&lt;='Leia-me'!$B$7,"Esfriando",IF(U8679&lt;='Leia-me'!$B$8,"Última chance","Zumbi"))))</f>
        <v/>
      </c>
      <c r="W8679" s="25" t="n">
        <f aca="false">IF(O8679="Won",1,IF(O8679="Lost",0,""))</f>
        <v>1</v>
      </c>
      <c r="X8679" s="25" t="s">
        <v>1835</v>
      </c>
      <c r="Y8679" s="25" t="str">
        <f aca="false">IF(E8679="","Sim","")</f>
        <v/>
      </c>
    </row>
    <row r="8680" customFormat="false" ht="15" hidden="false" customHeight="false" outlineLevel="0" collapsed="false">
      <c r="A8680" s="25" t="s">
        <v>8943</v>
      </c>
      <c r="B8680" s="25" t="s">
        <v>102</v>
      </c>
      <c r="C8680" s="25" t="s">
        <v>111</v>
      </c>
      <c r="D8680" s="25" t="s">
        <v>115</v>
      </c>
      <c r="E8680" s="25" t="s">
        <v>251</v>
      </c>
      <c r="F8680" s="25" t="s">
        <v>211</v>
      </c>
      <c r="G8680" s="26" t="n">
        <v>332.43</v>
      </c>
      <c r="H8680" s="27" t="n">
        <v>799</v>
      </c>
      <c r="I8680" s="25" t="s">
        <v>147</v>
      </c>
      <c r="K8680" s="25" t="n">
        <v>1995</v>
      </c>
      <c r="L8680" s="25" t="s">
        <v>1834</v>
      </c>
      <c r="M8680" s="25" t="s">
        <v>171</v>
      </c>
      <c r="N8680" s="28" t="n">
        <v>4821</v>
      </c>
      <c r="O8680" s="25" t="s">
        <v>56</v>
      </c>
      <c r="P8680" s="29" t="n">
        <v>42943</v>
      </c>
      <c r="Q8680" s="33"/>
      <c r="R8680" s="34"/>
      <c r="S8680" s="28" t="n">
        <f aca="false">IF(O8680="Won",R8680,IF(O8680="Lost",0,N8680))</f>
        <v>4821</v>
      </c>
      <c r="T8680" s="30" t="str">
        <f aca="false">IF(AND(P8680&lt;&gt;"",Q8680&lt;&gt;""),Q8680-P8680,"")</f>
        <v/>
      </c>
      <c r="U8680" s="30" t="n">
        <f aca="false">IF(AND(O8680="Engaging",P8680&lt;&gt;""),'Leia-me'!$B$5-P8680,"")</f>
        <v>157</v>
      </c>
      <c r="V8680" s="25" t="str">
        <f aca="false">IF(O8680&lt;&gt;"Engaging","",IF(U8680&lt;='Leia-me'!$B$6,"Saudável",IF(U8680&lt;='Leia-me'!$B$7,"Esfriando",IF(U8680&lt;='Leia-me'!$B$8,"Última chance","Zumbi"))))</f>
        <v>Zumbi</v>
      </c>
      <c r="W8680" s="25" t="str">
        <f aca="false">IF(O8680="Won",1,IF(O8680="Lost",0,""))</f>
        <v/>
      </c>
      <c r="X8680" s="25" t="s">
        <v>1835</v>
      </c>
      <c r="Y8680" s="25" t="str">
        <f aca="false">IF(E8680="","Sim","")</f>
        <v/>
      </c>
    </row>
    <row r="8681" customFormat="false" ht="15" hidden="false" customHeight="false" outlineLevel="0" collapsed="false">
      <c r="A8681" s="25" t="s">
        <v>8944</v>
      </c>
      <c r="B8681" s="25" t="s">
        <v>102</v>
      </c>
      <c r="C8681" s="25" t="s">
        <v>111</v>
      </c>
      <c r="D8681" s="25" t="s">
        <v>115</v>
      </c>
      <c r="E8681" s="25" t="s">
        <v>609</v>
      </c>
      <c r="F8681" s="25" t="s">
        <v>267</v>
      </c>
      <c r="G8681" s="26" t="n">
        <v>692.19</v>
      </c>
      <c r="H8681" s="27" t="n">
        <v>1922</v>
      </c>
      <c r="I8681" s="25" t="s">
        <v>147</v>
      </c>
      <c r="K8681" s="25" t="n">
        <v>2003</v>
      </c>
      <c r="L8681" s="25" t="s">
        <v>186</v>
      </c>
      <c r="M8681" s="25" t="s">
        <v>171</v>
      </c>
      <c r="N8681" s="28" t="n">
        <v>550</v>
      </c>
      <c r="O8681" s="25" t="s">
        <v>55</v>
      </c>
      <c r="P8681" s="29" t="n">
        <v>42944</v>
      </c>
      <c r="Q8681" s="29" t="n">
        <v>42946</v>
      </c>
      <c r="R8681" s="28" t="n">
        <v>0</v>
      </c>
      <c r="S8681" s="28" t="n">
        <f aca="false">IF(O8681="Won",R8681,IF(O8681="Lost",0,N8681))</f>
        <v>0</v>
      </c>
      <c r="T8681" s="30" t="n">
        <f aca="false">IF(AND(P8681&lt;&gt;"",Q8681&lt;&gt;""),Q8681-P8681,"")</f>
        <v>2</v>
      </c>
      <c r="U8681" s="30" t="str">
        <f aca="false">IF(AND(O8681="Engaging",P8681&lt;&gt;""),'Leia-me'!$B$5-P8681,"")</f>
        <v/>
      </c>
      <c r="V8681" s="25" t="str">
        <f aca="false">IF(O8681&lt;&gt;"Engaging","",IF(U8681&lt;='Leia-me'!$B$6,"Saudável",IF(U8681&lt;='Leia-me'!$B$7,"Esfriando",IF(U8681&lt;='Leia-me'!$B$8,"Última chance","Zumbi"))))</f>
        <v/>
      </c>
      <c r="W8681" s="25" t="n">
        <f aca="false">IF(O8681="Won",1,IF(O8681="Lost",0,""))</f>
        <v>0</v>
      </c>
      <c r="Y8681" s="25" t="str">
        <f aca="false">IF(E8681="","Sim","")</f>
        <v/>
      </c>
    </row>
    <row r="8682" customFormat="false" ht="15" hidden="false" customHeight="false" outlineLevel="0" collapsed="false">
      <c r="A8682" s="25" t="s">
        <v>8945</v>
      </c>
      <c r="B8682" s="25" t="s">
        <v>102</v>
      </c>
      <c r="C8682" s="25" t="s">
        <v>111</v>
      </c>
      <c r="D8682" s="25" t="s">
        <v>115</v>
      </c>
      <c r="E8682" s="25" t="s">
        <v>1158</v>
      </c>
      <c r="F8682" s="25" t="s">
        <v>185</v>
      </c>
      <c r="G8682" s="26" t="n">
        <v>7708.38</v>
      </c>
      <c r="H8682" s="27" t="n">
        <v>13756</v>
      </c>
      <c r="I8682" s="25" t="s">
        <v>147</v>
      </c>
      <c r="K8682" s="25" t="n">
        <v>1980</v>
      </c>
      <c r="L8682" s="25" t="s">
        <v>1834</v>
      </c>
      <c r="M8682" s="25" t="s">
        <v>171</v>
      </c>
      <c r="N8682" s="28" t="n">
        <v>4821</v>
      </c>
      <c r="O8682" s="25" t="s">
        <v>54</v>
      </c>
      <c r="P8682" s="29" t="n">
        <v>42947</v>
      </c>
      <c r="Q8682" s="29" t="n">
        <v>42967</v>
      </c>
      <c r="R8682" s="28" t="n">
        <v>6069</v>
      </c>
      <c r="S8682" s="28" t="n">
        <f aca="false">IF(O8682="Won",R8682,IF(O8682="Lost",0,N8682))</f>
        <v>6069</v>
      </c>
      <c r="T8682" s="30" t="n">
        <f aca="false">IF(AND(P8682&lt;&gt;"",Q8682&lt;&gt;""),Q8682-P8682,"")</f>
        <v>20</v>
      </c>
      <c r="U8682" s="30" t="str">
        <f aca="false">IF(AND(O8682="Engaging",P8682&lt;&gt;""),'Leia-me'!$B$5-P8682,"")</f>
        <v/>
      </c>
      <c r="V8682" s="25" t="str">
        <f aca="false">IF(O8682&lt;&gt;"Engaging","",IF(U8682&lt;='Leia-me'!$B$6,"Saudável",IF(U8682&lt;='Leia-me'!$B$7,"Esfriando",IF(U8682&lt;='Leia-me'!$B$8,"Última chance","Zumbi"))))</f>
        <v/>
      </c>
      <c r="W8682" s="25" t="n">
        <f aca="false">IF(O8682="Won",1,IF(O8682="Lost",0,""))</f>
        <v>1</v>
      </c>
      <c r="X8682" s="25" t="s">
        <v>1835</v>
      </c>
      <c r="Y8682" s="25" t="str">
        <f aca="false">IF(E8682="","Sim","")</f>
        <v/>
      </c>
    </row>
    <row r="8683" customFormat="false" ht="15" hidden="false" customHeight="false" outlineLevel="0" collapsed="false">
      <c r="A8683" s="25" t="s">
        <v>8946</v>
      </c>
      <c r="B8683" s="25" t="s">
        <v>102</v>
      </c>
      <c r="C8683" s="25" t="s">
        <v>111</v>
      </c>
      <c r="D8683" s="25" t="s">
        <v>115</v>
      </c>
      <c r="G8683" s="31"/>
      <c r="H8683" s="32"/>
      <c r="L8683" s="25" t="s">
        <v>160</v>
      </c>
      <c r="M8683" s="25" t="s">
        <v>149</v>
      </c>
      <c r="N8683" s="28" t="n">
        <v>3393</v>
      </c>
      <c r="O8683" s="25" t="s">
        <v>56</v>
      </c>
      <c r="P8683" s="29" t="n">
        <v>42948</v>
      </c>
      <c r="Q8683" s="33"/>
      <c r="R8683" s="34"/>
      <c r="S8683" s="28" t="n">
        <f aca="false">IF(O8683="Won",R8683,IF(O8683="Lost",0,N8683))</f>
        <v>3393</v>
      </c>
      <c r="T8683" s="30" t="str">
        <f aca="false">IF(AND(P8683&lt;&gt;"",Q8683&lt;&gt;""),Q8683-P8683,"")</f>
        <v/>
      </c>
      <c r="U8683" s="30" t="n">
        <f aca="false">IF(AND(O8683="Engaging",P8683&lt;&gt;""),'Leia-me'!$B$5-P8683,"")</f>
        <v>152</v>
      </c>
      <c r="V8683" s="25" t="str">
        <f aca="false">IF(O8683&lt;&gt;"Engaging","",IF(U8683&lt;='Leia-me'!$B$6,"Saudável",IF(U8683&lt;='Leia-me'!$B$7,"Esfriando",IF(U8683&lt;='Leia-me'!$B$8,"Última chance","Zumbi"))))</f>
        <v>Zumbi</v>
      </c>
      <c r="W8683" s="25" t="str">
        <f aca="false">IF(O8683="Won",1,IF(O8683="Lost",0,""))</f>
        <v/>
      </c>
      <c r="Y8683" s="25" t="str">
        <f aca="false">IF(E8683="","Sim","")</f>
        <v>Sim</v>
      </c>
    </row>
    <row r="8684" customFormat="false" ht="15" hidden="false" customHeight="false" outlineLevel="0" collapsed="false">
      <c r="A8684" s="25" t="s">
        <v>8947</v>
      </c>
      <c r="B8684" s="25" t="s">
        <v>102</v>
      </c>
      <c r="C8684" s="25" t="s">
        <v>111</v>
      </c>
      <c r="D8684" s="25" t="s">
        <v>115</v>
      </c>
      <c r="E8684" s="25" t="s">
        <v>156</v>
      </c>
      <c r="F8684" s="25" t="s">
        <v>155</v>
      </c>
      <c r="G8684" s="26" t="n">
        <v>1699.85</v>
      </c>
      <c r="H8684" s="27" t="n">
        <v>5108</v>
      </c>
      <c r="I8684" s="25" t="s">
        <v>147</v>
      </c>
      <c r="K8684" s="25" t="n">
        <v>1999</v>
      </c>
      <c r="L8684" s="25" t="s">
        <v>186</v>
      </c>
      <c r="M8684" s="25" t="s">
        <v>171</v>
      </c>
      <c r="N8684" s="28" t="n">
        <v>550</v>
      </c>
      <c r="O8684" s="25" t="s">
        <v>54</v>
      </c>
      <c r="P8684" s="29" t="n">
        <v>42948</v>
      </c>
      <c r="Q8684" s="29" t="n">
        <v>42953</v>
      </c>
      <c r="R8684" s="28" t="n">
        <v>606</v>
      </c>
      <c r="S8684" s="28" t="n">
        <f aca="false">IF(O8684="Won",R8684,IF(O8684="Lost",0,N8684))</f>
        <v>606</v>
      </c>
      <c r="T8684" s="30" t="n">
        <f aca="false">IF(AND(P8684&lt;&gt;"",Q8684&lt;&gt;""),Q8684-P8684,"")</f>
        <v>5</v>
      </c>
      <c r="U8684" s="30" t="str">
        <f aca="false">IF(AND(O8684="Engaging",P8684&lt;&gt;""),'Leia-me'!$B$5-P8684,"")</f>
        <v/>
      </c>
      <c r="V8684" s="25" t="str">
        <f aca="false">IF(O8684&lt;&gt;"Engaging","",IF(U8684&lt;='Leia-me'!$B$6,"Saudável",IF(U8684&lt;='Leia-me'!$B$7,"Esfriando",IF(U8684&lt;='Leia-me'!$B$8,"Última chance","Zumbi"))))</f>
        <v/>
      </c>
      <c r="W8684" s="25" t="n">
        <f aca="false">IF(O8684="Won",1,IF(O8684="Lost",0,""))</f>
        <v>1</v>
      </c>
      <c r="Y8684" s="25" t="str">
        <f aca="false">IF(E8684="","Sim","")</f>
        <v/>
      </c>
    </row>
    <row r="8685" customFormat="false" ht="15" hidden="false" customHeight="false" outlineLevel="0" collapsed="false">
      <c r="A8685" s="25" t="s">
        <v>8948</v>
      </c>
      <c r="B8685" s="25" t="s">
        <v>102</v>
      </c>
      <c r="C8685" s="25" t="s">
        <v>111</v>
      </c>
      <c r="D8685" s="25" t="s">
        <v>115</v>
      </c>
      <c r="E8685" s="25" t="s">
        <v>2863</v>
      </c>
      <c r="F8685" s="25" t="s">
        <v>211</v>
      </c>
      <c r="G8685" s="26" t="n">
        <v>2437.85</v>
      </c>
      <c r="H8685" s="27" t="n">
        <v>4874</v>
      </c>
      <c r="I8685" s="25" t="s">
        <v>147</v>
      </c>
      <c r="K8685" s="25" t="n">
        <v>2001</v>
      </c>
      <c r="L8685" s="25" t="s">
        <v>1834</v>
      </c>
      <c r="M8685" s="25" t="s">
        <v>171</v>
      </c>
      <c r="N8685" s="28" t="n">
        <v>4821</v>
      </c>
      <c r="O8685" s="25" t="s">
        <v>55</v>
      </c>
      <c r="P8685" s="29" t="n">
        <v>42952</v>
      </c>
      <c r="Q8685" s="29" t="n">
        <v>43046</v>
      </c>
      <c r="R8685" s="28" t="n">
        <v>0</v>
      </c>
      <c r="S8685" s="28" t="n">
        <f aca="false">IF(O8685="Won",R8685,IF(O8685="Lost",0,N8685))</f>
        <v>0</v>
      </c>
      <c r="T8685" s="30" t="n">
        <f aca="false">IF(AND(P8685&lt;&gt;"",Q8685&lt;&gt;""),Q8685-P8685,"")</f>
        <v>94</v>
      </c>
      <c r="U8685" s="30" t="str">
        <f aca="false">IF(AND(O8685="Engaging",P8685&lt;&gt;""),'Leia-me'!$B$5-P8685,"")</f>
        <v/>
      </c>
      <c r="V8685" s="25" t="str">
        <f aca="false">IF(O8685&lt;&gt;"Engaging","",IF(U8685&lt;='Leia-me'!$B$6,"Saudável",IF(U8685&lt;='Leia-me'!$B$7,"Esfriando",IF(U8685&lt;='Leia-me'!$B$8,"Última chance","Zumbi"))))</f>
        <v/>
      </c>
      <c r="W8685" s="25" t="n">
        <f aca="false">IF(O8685="Won",1,IF(O8685="Lost",0,""))</f>
        <v>0</v>
      </c>
      <c r="X8685" s="25" t="s">
        <v>1835</v>
      </c>
      <c r="Y8685" s="25" t="str">
        <f aca="false">IF(E8685="","Sim","")</f>
        <v/>
      </c>
    </row>
    <row r="8686" customFormat="false" ht="15" hidden="false" customHeight="false" outlineLevel="0" collapsed="false">
      <c r="A8686" s="25" t="s">
        <v>8949</v>
      </c>
      <c r="B8686" s="25" t="s">
        <v>102</v>
      </c>
      <c r="C8686" s="25" t="s">
        <v>111</v>
      </c>
      <c r="D8686" s="25" t="s">
        <v>115</v>
      </c>
      <c r="E8686" s="25" t="s">
        <v>218</v>
      </c>
      <c r="F8686" s="25" t="s">
        <v>146</v>
      </c>
      <c r="G8686" s="26" t="n">
        <v>4.54</v>
      </c>
      <c r="H8686" s="27" t="n">
        <v>9</v>
      </c>
      <c r="I8686" s="25" t="s">
        <v>147</v>
      </c>
      <c r="K8686" s="25" t="n">
        <v>2017</v>
      </c>
      <c r="L8686" s="25" t="s">
        <v>1834</v>
      </c>
      <c r="M8686" s="25" t="s">
        <v>171</v>
      </c>
      <c r="N8686" s="28" t="n">
        <v>4821</v>
      </c>
      <c r="O8686" s="25" t="s">
        <v>54</v>
      </c>
      <c r="P8686" s="29" t="n">
        <v>42954</v>
      </c>
      <c r="Q8686" s="29" t="n">
        <v>43066</v>
      </c>
      <c r="R8686" s="28" t="n">
        <v>4480</v>
      </c>
      <c r="S8686" s="28" t="n">
        <f aca="false">IF(O8686="Won",R8686,IF(O8686="Lost",0,N8686))</f>
        <v>4480</v>
      </c>
      <c r="T8686" s="30" t="n">
        <f aca="false">IF(AND(P8686&lt;&gt;"",Q8686&lt;&gt;""),Q8686-P8686,"")</f>
        <v>112</v>
      </c>
      <c r="U8686" s="30" t="str">
        <f aca="false">IF(AND(O8686="Engaging",P8686&lt;&gt;""),'Leia-me'!$B$5-P8686,"")</f>
        <v/>
      </c>
      <c r="V8686" s="25" t="str">
        <f aca="false">IF(O8686&lt;&gt;"Engaging","",IF(U8686&lt;='Leia-me'!$B$6,"Saudável",IF(U8686&lt;='Leia-me'!$B$7,"Esfriando",IF(U8686&lt;='Leia-me'!$B$8,"Última chance","Zumbi"))))</f>
        <v/>
      </c>
      <c r="W8686" s="25" t="n">
        <f aca="false">IF(O8686="Won",1,IF(O8686="Lost",0,""))</f>
        <v>1</v>
      </c>
      <c r="X8686" s="25" t="s">
        <v>1835</v>
      </c>
      <c r="Y8686" s="25" t="str">
        <f aca="false">IF(E8686="","Sim","")</f>
        <v/>
      </c>
    </row>
    <row r="8687" customFormat="false" ht="15" hidden="false" customHeight="false" outlineLevel="0" collapsed="false">
      <c r="A8687" s="25" t="s">
        <v>8950</v>
      </c>
      <c r="B8687" s="25" t="s">
        <v>102</v>
      </c>
      <c r="C8687" s="25" t="s">
        <v>111</v>
      </c>
      <c r="D8687" s="25" t="s">
        <v>115</v>
      </c>
      <c r="E8687" s="25" t="s">
        <v>428</v>
      </c>
      <c r="F8687" s="25" t="s">
        <v>267</v>
      </c>
      <c r="G8687" s="26" t="n">
        <v>792.46</v>
      </c>
      <c r="H8687" s="27" t="n">
        <v>1299</v>
      </c>
      <c r="I8687" s="25" t="s">
        <v>147</v>
      </c>
      <c r="K8687" s="25" t="n">
        <v>1982</v>
      </c>
      <c r="L8687" s="25" t="s">
        <v>1834</v>
      </c>
      <c r="M8687" s="25" t="s">
        <v>171</v>
      </c>
      <c r="N8687" s="28" t="n">
        <v>4821</v>
      </c>
      <c r="O8687" s="25" t="s">
        <v>55</v>
      </c>
      <c r="P8687" s="29" t="n">
        <v>42958</v>
      </c>
      <c r="Q8687" s="29" t="n">
        <v>43068</v>
      </c>
      <c r="R8687" s="28" t="n">
        <v>0</v>
      </c>
      <c r="S8687" s="28" t="n">
        <f aca="false">IF(O8687="Won",R8687,IF(O8687="Lost",0,N8687))</f>
        <v>0</v>
      </c>
      <c r="T8687" s="30" t="n">
        <f aca="false">IF(AND(P8687&lt;&gt;"",Q8687&lt;&gt;""),Q8687-P8687,"")</f>
        <v>110</v>
      </c>
      <c r="U8687" s="30" t="str">
        <f aca="false">IF(AND(O8687="Engaging",P8687&lt;&gt;""),'Leia-me'!$B$5-P8687,"")</f>
        <v/>
      </c>
      <c r="V8687" s="25" t="str">
        <f aca="false">IF(O8687&lt;&gt;"Engaging","",IF(U8687&lt;='Leia-me'!$B$6,"Saudável",IF(U8687&lt;='Leia-me'!$B$7,"Esfriando",IF(U8687&lt;='Leia-me'!$B$8,"Última chance","Zumbi"))))</f>
        <v/>
      </c>
      <c r="W8687" s="25" t="n">
        <f aca="false">IF(O8687="Won",1,IF(O8687="Lost",0,""))</f>
        <v>0</v>
      </c>
      <c r="X8687" s="25" t="s">
        <v>1835</v>
      </c>
      <c r="Y8687" s="25" t="str">
        <f aca="false">IF(E8687="","Sim","")</f>
        <v/>
      </c>
    </row>
    <row r="8688" customFormat="false" ht="15" hidden="false" customHeight="false" outlineLevel="0" collapsed="false">
      <c r="A8688" s="25" t="s">
        <v>8951</v>
      </c>
      <c r="B8688" s="25" t="s">
        <v>102</v>
      </c>
      <c r="C8688" s="25" t="s">
        <v>111</v>
      </c>
      <c r="D8688" s="25" t="s">
        <v>115</v>
      </c>
      <c r="E8688" s="25" t="s">
        <v>868</v>
      </c>
      <c r="F8688" s="25" t="s">
        <v>168</v>
      </c>
      <c r="G8688" s="26" t="n">
        <v>2952.73</v>
      </c>
      <c r="H8688" s="27" t="n">
        <v>5107</v>
      </c>
      <c r="I8688" s="25" t="s">
        <v>147</v>
      </c>
      <c r="K8688" s="25" t="n">
        <v>2000</v>
      </c>
      <c r="L8688" s="25" t="s">
        <v>1834</v>
      </c>
      <c r="M8688" s="25" t="s">
        <v>171</v>
      </c>
      <c r="N8688" s="28" t="n">
        <v>4821</v>
      </c>
      <c r="O8688" s="25" t="s">
        <v>55</v>
      </c>
      <c r="P8688" s="29" t="n">
        <v>42960</v>
      </c>
      <c r="Q8688" s="29" t="n">
        <v>43046</v>
      </c>
      <c r="R8688" s="28" t="n">
        <v>0</v>
      </c>
      <c r="S8688" s="28" t="n">
        <f aca="false">IF(O8688="Won",R8688,IF(O8688="Lost",0,N8688))</f>
        <v>0</v>
      </c>
      <c r="T8688" s="30" t="n">
        <f aca="false">IF(AND(P8688&lt;&gt;"",Q8688&lt;&gt;""),Q8688-P8688,"")</f>
        <v>86</v>
      </c>
      <c r="U8688" s="30" t="str">
        <f aca="false">IF(AND(O8688="Engaging",P8688&lt;&gt;""),'Leia-me'!$B$5-P8688,"")</f>
        <v/>
      </c>
      <c r="V8688" s="25" t="str">
        <f aca="false">IF(O8688&lt;&gt;"Engaging","",IF(U8688&lt;='Leia-me'!$B$6,"Saudável",IF(U8688&lt;='Leia-me'!$B$7,"Esfriando",IF(U8688&lt;='Leia-me'!$B$8,"Última chance","Zumbi"))))</f>
        <v/>
      </c>
      <c r="W8688" s="25" t="n">
        <f aca="false">IF(O8688="Won",1,IF(O8688="Lost",0,""))</f>
        <v>0</v>
      </c>
      <c r="X8688" s="25" t="s">
        <v>1835</v>
      </c>
      <c r="Y8688" s="25" t="str">
        <f aca="false">IF(E8688="","Sim","")</f>
        <v/>
      </c>
    </row>
    <row r="8689" customFormat="false" ht="15" hidden="false" customHeight="false" outlineLevel="0" collapsed="false">
      <c r="A8689" s="25" t="s">
        <v>8952</v>
      </c>
      <c r="B8689" s="25" t="s">
        <v>102</v>
      </c>
      <c r="C8689" s="25" t="s">
        <v>111</v>
      </c>
      <c r="D8689" s="25" t="s">
        <v>115</v>
      </c>
      <c r="E8689" s="25" t="s">
        <v>1158</v>
      </c>
      <c r="F8689" s="25" t="s">
        <v>185</v>
      </c>
      <c r="G8689" s="26" t="n">
        <v>7708.38</v>
      </c>
      <c r="H8689" s="27" t="n">
        <v>13756</v>
      </c>
      <c r="I8689" s="25" t="s">
        <v>147</v>
      </c>
      <c r="K8689" s="25" t="n">
        <v>1980</v>
      </c>
      <c r="L8689" s="25" t="s">
        <v>186</v>
      </c>
      <c r="M8689" s="25" t="s">
        <v>171</v>
      </c>
      <c r="N8689" s="28" t="n">
        <v>550</v>
      </c>
      <c r="O8689" s="25" t="s">
        <v>54</v>
      </c>
      <c r="P8689" s="29" t="n">
        <v>42960</v>
      </c>
      <c r="Q8689" s="29" t="n">
        <v>43054</v>
      </c>
      <c r="R8689" s="28" t="n">
        <v>510</v>
      </c>
      <c r="S8689" s="28" t="n">
        <f aca="false">IF(O8689="Won",R8689,IF(O8689="Lost",0,N8689))</f>
        <v>510</v>
      </c>
      <c r="T8689" s="30" t="n">
        <f aca="false">IF(AND(P8689&lt;&gt;"",Q8689&lt;&gt;""),Q8689-P8689,"")</f>
        <v>94</v>
      </c>
      <c r="U8689" s="30" t="str">
        <f aca="false">IF(AND(O8689="Engaging",P8689&lt;&gt;""),'Leia-me'!$B$5-P8689,"")</f>
        <v/>
      </c>
      <c r="V8689" s="25" t="str">
        <f aca="false">IF(O8689&lt;&gt;"Engaging","",IF(U8689&lt;='Leia-me'!$B$6,"Saudável",IF(U8689&lt;='Leia-me'!$B$7,"Esfriando",IF(U8689&lt;='Leia-me'!$B$8,"Última chance","Zumbi"))))</f>
        <v/>
      </c>
      <c r="W8689" s="25" t="n">
        <f aca="false">IF(O8689="Won",1,IF(O8689="Lost",0,""))</f>
        <v>1</v>
      </c>
      <c r="Y8689" s="25" t="str">
        <f aca="false">IF(E8689="","Sim","")</f>
        <v/>
      </c>
    </row>
    <row r="8690" customFormat="false" ht="15" hidden="false" customHeight="false" outlineLevel="0" collapsed="false">
      <c r="A8690" s="25" t="s">
        <v>8953</v>
      </c>
      <c r="B8690" s="25" t="s">
        <v>102</v>
      </c>
      <c r="C8690" s="25" t="s">
        <v>111</v>
      </c>
      <c r="D8690" s="25" t="s">
        <v>115</v>
      </c>
      <c r="E8690" s="25" t="s">
        <v>1789</v>
      </c>
      <c r="F8690" s="25" t="s">
        <v>211</v>
      </c>
      <c r="G8690" s="26" t="n">
        <v>497.11</v>
      </c>
      <c r="H8690" s="27" t="n">
        <v>1588</v>
      </c>
      <c r="I8690" s="25" t="s">
        <v>147</v>
      </c>
      <c r="K8690" s="25" t="n">
        <v>2009</v>
      </c>
      <c r="L8690" s="25" t="s">
        <v>148</v>
      </c>
      <c r="M8690" s="25" t="s">
        <v>149</v>
      </c>
      <c r="N8690" s="28" t="n">
        <v>55</v>
      </c>
      <c r="O8690" s="25" t="s">
        <v>55</v>
      </c>
      <c r="P8690" s="29" t="n">
        <v>42961</v>
      </c>
      <c r="Q8690" s="29" t="n">
        <v>42965</v>
      </c>
      <c r="R8690" s="28" t="n">
        <v>0</v>
      </c>
      <c r="S8690" s="28" t="n">
        <f aca="false">IF(O8690="Won",R8690,IF(O8690="Lost",0,N8690))</f>
        <v>0</v>
      </c>
      <c r="T8690" s="30" t="n">
        <f aca="false">IF(AND(P8690&lt;&gt;"",Q8690&lt;&gt;""),Q8690-P8690,"")</f>
        <v>4</v>
      </c>
      <c r="U8690" s="30" t="str">
        <f aca="false">IF(AND(O8690="Engaging",P8690&lt;&gt;""),'Leia-me'!$B$5-P8690,"")</f>
        <v/>
      </c>
      <c r="V8690" s="25" t="str">
        <f aca="false">IF(O8690&lt;&gt;"Engaging","",IF(U8690&lt;='Leia-me'!$B$6,"Saudável",IF(U8690&lt;='Leia-me'!$B$7,"Esfriando",IF(U8690&lt;='Leia-me'!$B$8,"Última chance","Zumbi"))))</f>
        <v/>
      </c>
      <c r="W8690" s="25" t="n">
        <f aca="false">IF(O8690="Won",1,IF(O8690="Lost",0,""))</f>
        <v>0</v>
      </c>
      <c r="Y8690" s="25" t="str">
        <f aca="false">IF(E8690="","Sim","")</f>
        <v/>
      </c>
    </row>
    <row r="8691" customFormat="false" ht="15" hidden="false" customHeight="false" outlineLevel="0" collapsed="false">
      <c r="A8691" s="25" t="s">
        <v>8954</v>
      </c>
      <c r="B8691" s="25" t="s">
        <v>102</v>
      </c>
      <c r="C8691" s="25" t="s">
        <v>111</v>
      </c>
      <c r="D8691" s="25" t="s">
        <v>115</v>
      </c>
      <c r="E8691" s="25" t="s">
        <v>609</v>
      </c>
      <c r="F8691" s="25" t="s">
        <v>267</v>
      </c>
      <c r="G8691" s="26" t="n">
        <v>692.19</v>
      </c>
      <c r="H8691" s="27" t="n">
        <v>1922</v>
      </c>
      <c r="I8691" s="25" t="s">
        <v>147</v>
      </c>
      <c r="K8691" s="25" t="n">
        <v>2003</v>
      </c>
      <c r="L8691" s="25" t="s">
        <v>1834</v>
      </c>
      <c r="M8691" s="25" t="s">
        <v>171</v>
      </c>
      <c r="N8691" s="28" t="n">
        <v>4821</v>
      </c>
      <c r="O8691" s="25" t="s">
        <v>56</v>
      </c>
      <c r="P8691" s="29" t="n">
        <v>42962</v>
      </c>
      <c r="Q8691" s="33"/>
      <c r="R8691" s="34"/>
      <c r="S8691" s="28" t="n">
        <f aca="false">IF(O8691="Won",R8691,IF(O8691="Lost",0,N8691))</f>
        <v>4821</v>
      </c>
      <c r="T8691" s="30" t="str">
        <f aca="false">IF(AND(P8691&lt;&gt;"",Q8691&lt;&gt;""),Q8691-P8691,"")</f>
        <v/>
      </c>
      <c r="U8691" s="30" t="n">
        <f aca="false">IF(AND(O8691="Engaging",P8691&lt;&gt;""),'Leia-me'!$B$5-P8691,"")</f>
        <v>138</v>
      </c>
      <c r="V8691" s="25" t="str">
        <f aca="false">IF(O8691&lt;&gt;"Engaging","",IF(U8691&lt;='Leia-me'!$B$6,"Saudável",IF(U8691&lt;='Leia-me'!$B$7,"Esfriando",IF(U8691&lt;='Leia-me'!$B$8,"Última chance","Zumbi"))))</f>
        <v>Última chance</v>
      </c>
      <c r="W8691" s="25" t="str">
        <f aca="false">IF(O8691="Won",1,IF(O8691="Lost",0,""))</f>
        <v/>
      </c>
      <c r="X8691" s="25" t="s">
        <v>1835</v>
      </c>
      <c r="Y8691" s="25" t="str">
        <f aca="false">IF(E8691="","Sim","")</f>
        <v/>
      </c>
    </row>
    <row r="8692" customFormat="false" ht="15" hidden="false" customHeight="false" outlineLevel="0" collapsed="false">
      <c r="A8692" s="25" t="s">
        <v>8955</v>
      </c>
      <c r="B8692" s="25" t="s">
        <v>102</v>
      </c>
      <c r="C8692" s="25" t="s">
        <v>111</v>
      </c>
      <c r="D8692" s="25" t="s">
        <v>115</v>
      </c>
      <c r="E8692" s="25" t="s">
        <v>433</v>
      </c>
      <c r="F8692" s="25" t="s">
        <v>211</v>
      </c>
      <c r="G8692" s="26" t="n">
        <v>2214.94</v>
      </c>
      <c r="H8692" s="27" t="n">
        <v>5374</v>
      </c>
      <c r="I8692" s="25" t="s">
        <v>147</v>
      </c>
      <c r="K8692" s="25" t="n">
        <v>1996</v>
      </c>
      <c r="L8692" s="25" t="s">
        <v>186</v>
      </c>
      <c r="M8692" s="25" t="s">
        <v>171</v>
      </c>
      <c r="N8692" s="28" t="n">
        <v>550</v>
      </c>
      <c r="O8692" s="25" t="s">
        <v>55</v>
      </c>
      <c r="P8692" s="29" t="n">
        <v>42963</v>
      </c>
      <c r="Q8692" s="29" t="n">
        <v>43052</v>
      </c>
      <c r="R8692" s="28" t="n">
        <v>0</v>
      </c>
      <c r="S8692" s="28" t="n">
        <f aca="false">IF(O8692="Won",R8692,IF(O8692="Lost",0,N8692))</f>
        <v>0</v>
      </c>
      <c r="T8692" s="30" t="n">
        <f aca="false">IF(AND(P8692&lt;&gt;"",Q8692&lt;&gt;""),Q8692-P8692,"")</f>
        <v>89</v>
      </c>
      <c r="U8692" s="30" t="str">
        <f aca="false">IF(AND(O8692="Engaging",P8692&lt;&gt;""),'Leia-me'!$B$5-P8692,"")</f>
        <v/>
      </c>
      <c r="V8692" s="25" t="str">
        <f aca="false">IF(O8692&lt;&gt;"Engaging","",IF(U8692&lt;='Leia-me'!$B$6,"Saudável",IF(U8692&lt;='Leia-me'!$B$7,"Esfriando",IF(U8692&lt;='Leia-me'!$B$8,"Última chance","Zumbi"))))</f>
        <v/>
      </c>
      <c r="W8692" s="25" t="n">
        <f aca="false">IF(O8692="Won",1,IF(O8692="Lost",0,""))</f>
        <v>0</v>
      </c>
      <c r="Y8692" s="25" t="str">
        <f aca="false">IF(E8692="","Sim","")</f>
        <v/>
      </c>
    </row>
    <row r="8693" customFormat="false" ht="15" hidden="false" customHeight="false" outlineLevel="0" collapsed="false">
      <c r="A8693" s="25" t="s">
        <v>8956</v>
      </c>
      <c r="B8693" s="25" t="s">
        <v>102</v>
      </c>
      <c r="C8693" s="25" t="s">
        <v>111</v>
      </c>
      <c r="D8693" s="25" t="s">
        <v>115</v>
      </c>
      <c r="E8693" s="25" t="s">
        <v>195</v>
      </c>
      <c r="F8693" s="25" t="s">
        <v>185</v>
      </c>
      <c r="G8693" s="26" t="n">
        <v>8170.38</v>
      </c>
      <c r="H8693" s="27" t="n">
        <v>16499</v>
      </c>
      <c r="I8693" s="25" t="s">
        <v>196</v>
      </c>
      <c r="K8693" s="25" t="n">
        <v>1997</v>
      </c>
      <c r="L8693" s="25" t="s">
        <v>186</v>
      </c>
      <c r="M8693" s="25" t="s">
        <v>171</v>
      </c>
      <c r="N8693" s="28" t="n">
        <v>550</v>
      </c>
      <c r="O8693" s="25" t="s">
        <v>54</v>
      </c>
      <c r="P8693" s="29" t="n">
        <v>42964</v>
      </c>
      <c r="Q8693" s="29" t="n">
        <v>42981</v>
      </c>
      <c r="R8693" s="28" t="n">
        <v>655</v>
      </c>
      <c r="S8693" s="28" t="n">
        <f aca="false">IF(O8693="Won",R8693,IF(O8693="Lost",0,N8693))</f>
        <v>655</v>
      </c>
      <c r="T8693" s="30" t="n">
        <f aca="false">IF(AND(P8693&lt;&gt;"",Q8693&lt;&gt;""),Q8693-P8693,"")</f>
        <v>17</v>
      </c>
      <c r="U8693" s="30" t="str">
        <f aca="false">IF(AND(O8693="Engaging",P8693&lt;&gt;""),'Leia-me'!$B$5-P8693,"")</f>
        <v/>
      </c>
      <c r="V8693" s="25" t="str">
        <f aca="false">IF(O8693&lt;&gt;"Engaging","",IF(U8693&lt;='Leia-me'!$B$6,"Saudável",IF(U8693&lt;='Leia-me'!$B$7,"Esfriando",IF(U8693&lt;='Leia-me'!$B$8,"Última chance","Zumbi"))))</f>
        <v/>
      </c>
      <c r="W8693" s="25" t="n">
        <f aca="false">IF(O8693="Won",1,IF(O8693="Lost",0,""))</f>
        <v>1</v>
      </c>
      <c r="Y8693" s="25" t="str">
        <f aca="false">IF(E8693="","Sim","")</f>
        <v/>
      </c>
    </row>
    <row r="8694" customFormat="false" ht="15" hidden="false" customHeight="false" outlineLevel="0" collapsed="false">
      <c r="A8694" s="25" t="s">
        <v>8957</v>
      </c>
      <c r="B8694" s="25" t="s">
        <v>102</v>
      </c>
      <c r="C8694" s="25" t="s">
        <v>111</v>
      </c>
      <c r="D8694" s="25" t="s">
        <v>115</v>
      </c>
      <c r="E8694" s="25" t="s">
        <v>417</v>
      </c>
      <c r="F8694" s="25" t="s">
        <v>211</v>
      </c>
      <c r="G8694" s="26" t="n">
        <v>223.8</v>
      </c>
      <c r="H8694" s="27" t="n">
        <v>299</v>
      </c>
      <c r="I8694" s="25" t="s">
        <v>147</v>
      </c>
      <c r="K8694" s="25" t="n">
        <v>2003</v>
      </c>
      <c r="L8694" s="25" t="s">
        <v>148</v>
      </c>
      <c r="M8694" s="25" t="s">
        <v>149</v>
      </c>
      <c r="N8694" s="28" t="n">
        <v>55</v>
      </c>
      <c r="O8694" s="25" t="s">
        <v>54</v>
      </c>
      <c r="P8694" s="29" t="n">
        <v>42964</v>
      </c>
      <c r="Q8694" s="29" t="n">
        <v>42978</v>
      </c>
      <c r="R8694" s="28" t="n">
        <v>46</v>
      </c>
      <c r="S8694" s="28" t="n">
        <f aca="false">IF(O8694="Won",R8694,IF(O8694="Lost",0,N8694))</f>
        <v>46</v>
      </c>
      <c r="T8694" s="30" t="n">
        <f aca="false">IF(AND(P8694&lt;&gt;"",Q8694&lt;&gt;""),Q8694-P8694,"")</f>
        <v>14</v>
      </c>
      <c r="U8694" s="30" t="str">
        <f aca="false">IF(AND(O8694="Engaging",P8694&lt;&gt;""),'Leia-me'!$B$5-P8694,"")</f>
        <v/>
      </c>
      <c r="V8694" s="25" t="str">
        <f aca="false">IF(O8694&lt;&gt;"Engaging","",IF(U8694&lt;='Leia-me'!$B$6,"Saudável",IF(U8694&lt;='Leia-me'!$B$7,"Esfriando",IF(U8694&lt;='Leia-me'!$B$8,"Última chance","Zumbi"))))</f>
        <v/>
      </c>
      <c r="W8694" s="25" t="n">
        <f aca="false">IF(O8694="Won",1,IF(O8694="Lost",0,""))</f>
        <v>1</v>
      </c>
      <c r="Y8694" s="25" t="str">
        <f aca="false">IF(E8694="","Sim","")</f>
        <v/>
      </c>
    </row>
    <row r="8695" customFormat="false" ht="15" hidden="false" customHeight="false" outlineLevel="0" collapsed="false">
      <c r="A8695" s="25" t="s">
        <v>8958</v>
      </c>
      <c r="B8695" s="25" t="s">
        <v>102</v>
      </c>
      <c r="C8695" s="25" t="s">
        <v>111</v>
      </c>
      <c r="D8695" s="25" t="s">
        <v>115</v>
      </c>
      <c r="E8695" s="25" t="s">
        <v>3075</v>
      </c>
      <c r="F8695" s="25" t="s">
        <v>165</v>
      </c>
      <c r="G8695" s="26" t="n">
        <v>4269.9</v>
      </c>
      <c r="H8695" s="27" t="n">
        <v>6472</v>
      </c>
      <c r="I8695" s="25" t="s">
        <v>147</v>
      </c>
      <c r="J8695" s="25" t="s">
        <v>1347</v>
      </c>
      <c r="K8695" s="25" t="n">
        <v>1993</v>
      </c>
      <c r="L8695" s="25" t="s">
        <v>186</v>
      </c>
      <c r="M8695" s="25" t="s">
        <v>171</v>
      </c>
      <c r="N8695" s="28" t="n">
        <v>550</v>
      </c>
      <c r="O8695" s="25" t="s">
        <v>55</v>
      </c>
      <c r="P8695" s="29" t="n">
        <v>42966</v>
      </c>
      <c r="Q8695" s="29" t="n">
        <v>43064</v>
      </c>
      <c r="R8695" s="28" t="n">
        <v>0</v>
      </c>
      <c r="S8695" s="28" t="n">
        <f aca="false">IF(O8695="Won",R8695,IF(O8695="Lost",0,N8695))</f>
        <v>0</v>
      </c>
      <c r="T8695" s="30" t="n">
        <f aca="false">IF(AND(P8695&lt;&gt;"",Q8695&lt;&gt;""),Q8695-P8695,"")</f>
        <v>98</v>
      </c>
      <c r="U8695" s="30" t="str">
        <f aca="false">IF(AND(O8695="Engaging",P8695&lt;&gt;""),'Leia-me'!$B$5-P8695,"")</f>
        <v/>
      </c>
      <c r="V8695" s="25" t="str">
        <f aca="false">IF(O8695&lt;&gt;"Engaging","",IF(U8695&lt;='Leia-me'!$B$6,"Saudável",IF(U8695&lt;='Leia-me'!$B$7,"Esfriando",IF(U8695&lt;='Leia-me'!$B$8,"Última chance","Zumbi"))))</f>
        <v/>
      </c>
      <c r="W8695" s="25" t="n">
        <f aca="false">IF(O8695="Won",1,IF(O8695="Lost",0,""))</f>
        <v>0</v>
      </c>
      <c r="Y8695" s="25" t="str">
        <f aca="false">IF(E8695="","Sim","")</f>
        <v/>
      </c>
    </row>
    <row r="8696" customFormat="false" ht="15" hidden="false" customHeight="false" outlineLevel="0" collapsed="false">
      <c r="A8696" s="25" t="s">
        <v>8959</v>
      </c>
      <c r="B8696" s="25" t="s">
        <v>102</v>
      </c>
      <c r="C8696" s="25" t="s">
        <v>111</v>
      </c>
      <c r="D8696" s="25" t="s">
        <v>115</v>
      </c>
      <c r="G8696" s="31"/>
      <c r="H8696" s="32"/>
      <c r="L8696" s="25" t="s">
        <v>170</v>
      </c>
      <c r="M8696" s="25" t="s">
        <v>171</v>
      </c>
      <c r="N8696" s="28" t="n">
        <v>1096</v>
      </c>
      <c r="O8696" s="25" t="s">
        <v>56</v>
      </c>
      <c r="P8696" s="29" t="n">
        <v>42969</v>
      </c>
      <c r="Q8696" s="33"/>
      <c r="R8696" s="34"/>
      <c r="S8696" s="28" t="n">
        <f aca="false">IF(O8696="Won",R8696,IF(O8696="Lost",0,N8696))</f>
        <v>1096</v>
      </c>
      <c r="T8696" s="30" t="str">
        <f aca="false">IF(AND(P8696&lt;&gt;"",Q8696&lt;&gt;""),Q8696-P8696,"")</f>
        <v/>
      </c>
      <c r="U8696" s="30" t="n">
        <f aca="false">IF(AND(O8696="Engaging",P8696&lt;&gt;""),'Leia-me'!$B$5-P8696,"")</f>
        <v>131</v>
      </c>
      <c r="V8696" s="25" t="str">
        <f aca="false">IF(O8696&lt;&gt;"Engaging","",IF(U8696&lt;='Leia-me'!$B$6,"Saudável",IF(U8696&lt;='Leia-me'!$B$7,"Esfriando",IF(U8696&lt;='Leia-me'!$B$8,"Última chance","Zumbi"))))</f>
        <v>Última chance</v>
      </c>
      <c r="W8696" s="25" t="str">
        <f aca="false">IF(O8696="Won",1,IF(O8696="Lost",0,""))</f>
        <v/>
      </c>
      <c r="Y8696" s="25" t="str">
        <f aca="false">IF(E8696="","Sim","")</f>
        <v>Sim</v>
      </c>
    </row>
    <row r="8697" customFormat="false" ht="15" hidden="false" customHeight="false" outlineLevel="0" collapsed="false">
      <c r="A8697" s="25" t="s">
        <v>8960</v>
      </c>
      <c r="B8697" s="25" t="s">
        <v>102</v>
      </c>
      <c r="C8697" s="25" t="s">
        <v>111</v>
      </c>
      <c r="D8697" s="25" t="s">
        <v>115</v>
      </c>
      <c r="G8697" s="31"/>
      <c r="H8697" s="32"/>
      <c r="L8697" s="25" t="s">
        <v>1834</v>
      </c>
      <c r="M8697" s="25" t="s">
        <v>171</v>
      </c>
      <c r="N8697" s="28" t="n">
        <v>4821</v>
      </c>
      <c r="O8697" s="25" t="s">
        <v>56</v>
      </c>
      <c r="P8697" s="29" t="n">
        <v>42969</v>
      </c>
      <c r="Q8697" s="33"/>
      <c r="R8697" s="34"/>
      <c r="S8697" s="28" t="n">
        <f aca="false">IF(O8697="Won",R8697,IF(O8697="Lost",0,N8697))</f>
        <v>4821</v>
      </c>
      <c r="T8697" s="30" t="str">
        <f aca="false">IF(AND(P8697&lt;&gt;"",Q8697&lt;&gt;""),Q8697-P8697,"")</f>
        <v/>
      </c>
      <c r="U8697" s="30" t="n">
        <f aca="false">IF(AND(O8697="Engaging",P8697&lt;&gt;""),'Leia-me'!$B$5-P8697,"")</f>
        <v>131</v>
      </c>
      <c r="V8697" s="25" t="str">
        <f aca="false">IF(O8697&lt;&gt;"Engaging","",IF(U8697&lt;='Leia-me'!$B$6,"Saudável",IF(U8697&lt;='Leia-me'!$B$7,"Esfriando",IF(U8697&lt;='Leia-me'!$B$8,"Última chance","Zumbi"))))</f>
        <v>Última chance</v>
      </c>
      <c r="W8697" s="25" t="str">
        <f aca="false">IF(O8697="Won",1,IF(O8697="Lost",0,""))</f>
        <v/>
      </c>
      <c r="X8697" s="25" t="s">
        <v>1835</v>
      </c>
      <c r="Y8697" s="25" t="str">
        <f aca="false">IF(E8697="","Sim","")</f>
        <v>Sim</v>
      </c>
    </row>
    <row r="8698" customFormat="false" ht="15" hidden="false" customHeight="false" outlineLevel="0" collapsed="false">
      <c r="A8698" s="25" t="s">
        <v>8961</v>
      </c>
      <c r="B8698" s="25" t="s">
        <v>102</v>
      </c>
      <c r="C8698" s="25" t="s">
        <v>111</v>
      </c>
      <c r="D8698" s="25" t="s">
        <v>115</v>
      </c>
      <c r="G8698" s="31"/>
      <c r="H8698" s="32"/>
      <c r="L8698" s="25" t="s">
        <v>186</v>
      </c>
      <c r="M8698" s="25" t="s">
        <v>171</v>
      </c>
      <c r="N8698" s="28" t="n">
        <v>550</v>
      </c>
      <c r="O8698" s="25" t="s">
        <v>56</v>
      </c>
      <c r="P8698" s="29" t="n">
        <v>42971</v>
      </c>
      <c r="Q8698" s="33"/>
      <c r="R8698" s="34"/>
      <c r="S8698" s="28" t="n">
        <f aca="false">IF(O8698="Won",R8698,IF(O8698="Lost",0,N8698))</f>
        <v>550</v>
      </c>
      <c r="T8698" s="30" t="str">
        <f aca="false">IF(AND(P8698&lt;&gt;"",Q8698&lt;&gt;""),Q8698-P8698,"")</f>
        <v/>
      </c>
      <c r="U8698" s="30" t="n">
        <f aca="false">IF(AND(O8698="Engaging",P8698&lt;&gt;""),'Leia-me'!$B$5-P8698,"")</f>
        <v>129</v>
      </c>
      <c r="V8698" s="25" t="str">
        <f aca="false">IF(O8698&lt;&gt;"Engaging","",IF(U8698&lt;='Leia-me'!$B$6,"Saudável",IF(U8698&lt;='Leia-me'!$B$7,"Esfriando",IF(U8698&lt;='Leia-me'!$B$8,"Última chance","Zumbi"))))</f>
        <v>Última chance</v>
      </c>
      <c r="W8698" s="25" t="str">
        <f aca="false">IF(O8698="Won",1,IF(O8698="Lost",0,""))</f>
        <v/>
      </c>
      <c r="Y8698" s="25" t="str">
        <f aca="false">IF(E8698="","Sim","")</f>
        <v>Sim</v>
      </c>
    </row>
    <row r="8699" customFormat="false" ht="15" hidden="false" customHeight="false" outlineLevel="0" collapsed="false">
      <c r="A8699" s="25" t="s">
        <v>8962</v>
      </c>
      <c r="B8699" s="25" t="s">
        <v>102</v>
      </c>
      <c r="C8699" s="25" t="s">
        <v>111</v>
      </c>
      <c r="D8699" s="25" t="s">
        <v>115</v>
      </c>
      <c r="E8699" s="25" t="s">
        <v>419</v>
      </c>
      <c r="F8699" s="25" t="s">
        <v>146</v>
      </c>
      <c r="G8699" s="26" t="n">
        <v>2741.37</v>
      </c>
      <c r="H8699" s="27" t="n">
        <v>9226</v>
      </c>
      <c r="I8699" s="25" t="s">
        <v>147</v>
      </c>
      <c r="K8699" s="25" t="n">
        <v>1985</v>
      </c>
      <c r="L8699" s="25" t="s">
        <v>170</v>
      </c>
      <c r="M8699" s="25" t="s">
        <v>171</v>
      </c>
      <c r="N8699" s="28" t="n">
        <v>1096</v>
      </c>
      <c r="O8699" s="25" t="s">
        <v>56</v>
      </c>
      <c r="P8699" s="29" t="n">
        <v>42972</v>
      </c>
      <c r="Q8699" s="33"/>
      <c r="R8699" s="34"/>
      <c r="S8699" s="28" t="n">
        <f aca="false">IF(O8699="Won",R8699,IF(O8699="Lost",0,N8699))</f>
        <v>1096</v>
      </c>
      <c r="T8699" s="30" t="str">
        <f aca="false">IF(AND(P8699&lt;&gt;"",Q8699&lt;&gt;""),Q8699-P8699,"")</f>
        <v/>
      </c>
      <c r="U8699" s="30" t="n">
        <f aca="false">IF(AND(O8699="Engaging",P8699&lt;&gt;""),'Leia-me'!$B$5-P8699,"")</f>
        <v>128</v>
      </c>
      <c r="V8699" s="25" t="str">
        <f aca="false">IF(O8699&lt;&gt;"Engaging","",IF(U8699&lt;='Leia-me'!$B$6,"Saudável",IF(U8699&lt;='Leia-me'!$B$7,"Esfriando",IF(U8699&lt;='Leia-me'!$B$8,"Última chance","Zumbi"))))</f>
        <v>Última chance</v>
      </c>
      <c r="W8699" s="25" t="str">
        <f aca="false">IF(O8699="Won",1,IF(O8699="Lost",0,""))</f>
        <v/>
      </c>
      <c r="Y8699" s="25" t="str">
        <f aca="false">IF(E8699="","Sim","")</f>
        <v/>
      </c>
    </row>
    <row r="8700" customFormat="false" ht="15" hidden="false" customHeight="false" outlineLevel="0" collapsed="false">
      <c r="A8700" s="25" t="s">
        <v>8963</v>
      </c>
      <c r="B8700" s="25" t="s">
        <v>102</v>
      </c>
      <c r="C8700" s="25" t="s">
        <v>111</v>
      </c>
      <c r="D8700" s="25" t="s">
        <v>115</v>
      </c>
      <c r="E8700" s="25" t="s">
        <v>218</v>
      </c>
      <c r="F8700" s="25" t="s">
        <v>146</v>
      </c>
      <c r="G8700" s="26" t="n">
        <v>4.54</v>
      </c>
      <c r="H8700" s="27" t="n">
        <v>9</v>
      </c>
      <c r="I8700" s="25" t="s">
        <v>147</v>
      </c>
      <c r="K8700" s="25" t="n">
        <v>2017</v>
      </c>
      <c r="L8700" s="25" t="s">
        <v>1834</v>
      </c>
      <c r="M8700" s="25" t="s">
        <v>171</v>
      </c>
      <c r="N8700" s="28" t="n">
        <v>4821</v>
      </c>
      <c r="O8700" s="25" t="s">
        <v>56</v>
      </c>
      <c r="P8700" s="29" t="n">
        <v>42972</v>
      </c>
      <c r="Q8700" s="33"/>
      <c r="R8700" s="34"/>
      <c r="S8700" s="28" t="n">
        <f aca="false">IF(O8700="Won",R8700,IF(O8700="Lost",0,N8700))</f>
        <v>4821</v>
      </c>
      <c r="T8700" s="30" t="str">
        <f aca="false">IF(AND(P8700&lt;&gt;"",Q8700&lt;&gt;""),Q8700-P8700,"")</f>
        <v/>
      </c>
      <c r="U8700" s="30" t="n">
        <f aca="false">IF(AND(O8700="Engaging",P8700&lt;&gt;""),'Leia-me'!$B$5-P8700,"")</f>
        <v>128</v>
      </c>
      <c r="V8700" s="25" t="str">
        <f aca="false">IF(O8700&lt;&gt;"Engaging","",IF(U8700&lt;='Leia-me'!$B$6,"Saudável",IF(U8700&lt;='Leia-me'!$B$7,"Esfriando",IF(U8700&lt;='Leia-me'!$B$8,"Última chance","Zumbi"))))</f>
        <v>Última chance</v>
      </c>
      <c r="W8700" s="25" t="str">
        <f aca="false">IF(O8700="Won",1,IF(O8700="Lost",0,""))</f>
        <v/>
      </c>
      <c r="X8700" s="25" t="s">
        <v>1835</v>
      </c>
      <c r="Y8700" s="25" t="str">
        <f aca="false">IF(E8700="","Sim","")</f>
        <v/>
      </c>
    </row>
    <row r="8701" customFormat="false" ht="15" hidden="false" customHeight="false" outlineLevel="0" collapsed="false">
      <c r="A8701" s="25" t="s">
        <v>8964</v>
      </c>
      <c r="B8701" s="25" t="s">
        <v>102</v>
      </c>
      <c r="C8701" s="25" t="s">
        <v>111</v>
      </c>
      <c r="D8701" s="25" t="s">
        <v>115</v>
      </c>
      <c r="E8701" s="25" t="s">
        <v>428</v>
      </c>
      <c r="F8701" s="25" t="s">
        <v>267</v>
      </c>
      <c r="G8701" s="26" t="n">
        <v>792.46</v>
      </c>
      <c r="H8701" s="27" t="n">
        <v>1299</v>
      </c>
      <c r="I8701" s="25" t="s">
        <v>147</v>
      </c>
      <c r="K8701" s="25" t="n">
        <v>1982</v>
      </c>
      <c r="L8701" s="25" t="s">
        <v>186</v>
      </c>
      <c r="M8701" s="25" t="s">
        <v>171</v>
      </c>
      <c r="N8701" s="28" t="n">
        <v>550</v>
      </c>
      <c r="O8701" s="25" t="s">
        <v>54</v>
      </c>
      <c r="P8701" s="29" t="n">
        <v>42972</v>
      </c>
      <c r="Q8701" s="29" t="n">
        <v>43058</v>
      </c>
      <c r="R8701" s="28" t="n">
        <v>454</v>
      </c>
      <c r="S8701" s="28" t="n">
        <f aca="false">IF(O8701="Won",R8701,IF(O8701="Lost",0,N8701))</f>
        <v>454</v>
      </c>
      <c r="T8701" s="30" t="n">
        <f aca="false">IF(AND(P8701&lt;&gt;"",Q8701&lt;&gt;""),Q8701-P8701,"")</f>
        <v>86</v>
      </c>
      <c r="U8701" s="30" t="str">
        <f aca="false">IF(AND(O8701="Engaging",P8701&lt;&gt;""),'Leia-me'!$B$5-P8701,"")</f>
        <v/>
      </c>
      <c r="V8701" s="25" t="str">
        <f aca="false">IF(O8701&lt;&gt;"Engaging","",IF(U8701&lt;='Leia-me'!$B$6,"Saudável",IF(U8701&lt;='Leia-me'!$B$7,"Esfriando",IF(U8701&lt;='Leia-me'!$B$8,"Última chance","Zumbi"))))</f>
        <v/>
      </c>
      <c r="W8701" s="25" t="n">
        <f aca="false">IF(O8701="Won",1,IF(O8701="Lost",0,""))</f>
        <v>1</v>
      </c>
      <c r="Y8701" s="25" t="str">
        <f aca="false">IF(E8701="","Sim","")</f>
        <v/>
      </c>
    </row>
    <row r="8702" customFormat="false" ht="15" hidden="false" customHeight="false" outlineLevel="0" collapsed="false">
      <c r="A8702" s="25" t="s">
        <v>8965</v>
      </c>
      <c r="B8702" s="25" t="s">
        <v>102</v>
      </c>
      <c r="C8702" s="25" t="s">
        <v>111</v>
      </c>
      <c r="D8702" s="25" t="s">
        <v>115</v>
      </c>
      <c r="G8702" s="31"/>
      <c r="H8702" s="32"/>
      <c r="L8702" s="25" t="s">
        <v>1834</v>
      </c>
      <c r="M8702" s="25" t="s">
        <v>171</v>
      </c>
      <c r="N8702" s="28" t="n">
        <v>4821</v>
      </c>
      <c r="O8702" s="25" t="s">
        <v>56</v>
      </c>
      <c r="P8702" s="29" t="n">
        <v>42973</v>
      </c>
      <c r="Q8702" s="33"/>
      <c r="R8702" s="34"/>
      <c r="S8702" s="28" t="n">
        <f aca="false">IF(O8702="Won",R8702,IF(O8702="Lost",0,N8702))</f>
        <v>4821</v>
      </c>
      <c r="T8702" s="30" t="str">
        <f aca="false">IF(AND(P8702&lt;&gt;"",Q8702&lt;&gt;""),Q8702-P8702,"")</f>
        <v/>
      </c>
      <c r="U8702" s="30" t="n">
        <f aca="false">IF(AND(O8702="Engaging",P8702&lt;&gt;""),'Leia-me'!$B$5-P8702,"")</f>
        <v>127</v>
      </c>
      <c r="V8702" s="25" t="str">
        <f aca="false">IF(O8702&lt;&gt;"Engaging","",IF(U8702&lt;='Leia-me'!$B$6,"Saudável",IF(U8702&lt;='Leia-me'!$B$7,"Esfriando",IF(U8702&lt;='Leia-me'!$B$8,"Última chance","Zumbi"))))</f>
        <v>Última chance</v>
      </c>
      <c r="W8702" s="25" t="str">
        <f aca="false">IF(O8702="Won",1,IF(O8702="Lost",0,""))</f>
        <v/>
      </c>
      <c r="X8702" s="25" t="s">
        <v>1835</v>
      </c>
      <c r="Y8702" s="25" t="str">
        <f aca="false">IF(E8702="","Sim","")</f>
        <v>Sim</v>
      </c>
    </row>
    <row r="8703" customFormat="false" ht="15" hidden="false" customHeight="false" outlineLevel="0" collapsed="false">
      <c r="A8703" s="25" t="s">
        <v>8966</v>
      </c>
      <c r="B8703" s="25" t="s">
        <v>102</v>
      </c>
      <c r="C8703" s="25" t="s">
        <v>111</v>
      </c>
      <c r="D8703" s="25" t="s">
        <v>115</v>
      </c>
      <c r="G8703" s="31"/>
      <c r="H8703" s="32"/>
      <c r="L8703" s="25" t="s">
        <v>186</v>
      </c>
      <c r="M8703" s="25" t="s">
        <v>171</v>
      </c>
      <c r="N8703" s="28" t="n">
        <v>550</v>
      </c>
      <c r="O8703" s="25" t="s">
        <v>56</v>
      </c>
      <c r="P8703" s="29" t="n">
        <v>42974</v>
      </c>
      <c r="Q8703" s="33"/>
      <c r="R8703" s="34"/>
      <c r="S8703" s="28" t="n">
        <f aca="false">IF(O8703="Won",R8703,IF(O8703="Lost",0,N8703))</f>
        <v>550</v>
      </c>
      <c r="T8703" s="30" t="str">
        <f aca="false">IF(AND(P8703&lt;&gt;"",Q8703&lt;&gt;""),Q8703-P8703,"")</f>
        <v/>
      </c>
      <c r="U8703" s="30" t="n">
        <f aca="false">IF(AND(O8703="Engaging",P8703&lt;&gt;""),'Leia-me'!$B$5-P8703,"")</f>
        <v>126</v>
      </c>
      <c r="V8703" s="25" t="str">
        <f aca="false">IF(O8703&lt;&gt;"Engaging","",IF(U8703&lt;='Leia-me'!$B$6,"Saudável",IF(U8703&lt;='Leia-me'!$B$7,"Esfriando",IF(U8703&lt;='Leia-me'!$B$8,"Última chance","Zumbi"))))</f>
        <v>Última chance</v>
      </c>
      <c r="W8703" s="25" t="str">
        <f aca="false">IF(O8703="Won",1,IF(O8703="Lost",0,""))</f>
        <v/>
      </c>
      <c r="Y8703" s="25" t="str">
        <f aca="false">IF(E8703="","Sim","")</f>
        <v>Sim</v>
      </c>
    </row>
    <row r="8704" customFormat="false" ht="15" hidden="false" customHeight="false" outlineLevel="0" collapsed="false">
      <c r="A8704" s="25" t="s">
        <v>8967</v>
      </c>
      <c r="B8704" s="25" t="s">
        <v>102</v>
      </c>
      <c r="C8704" s="25" t="s">
        <v>111</v>
      </c>
      <c r="D8704" s="25" t="s">
        <v>115</v>
      </c>
      <c r="G8704" s="31"/>
      <c r="H8704" s="32"/>
      <c r="L8704" s="25" t="s">
        <v>186</v>
      </c>
      <c r="M8704" s="25" t="s">
        <v>171</v>
      </c>
      <c r="N8704" s="28" t="n">
        <v>550</v>
      </c>
      <c r="O8704" s="25" t="s">
        <v>56</v>
      </c>
      <c r="P8704" s="29" t="n">
        <v>42974</v>
      </c>
      <c r="Q8704" s="33"/>
      <c r="R8704" s="34"/>
      <c r="S8704" s="28" t="n">
        <f aca="false">IF(O8704="Won",R8704,IF(O8704="Lost",0,N8704))</f>
        <v>550</v>
      </c>
      <c r="T8704" s="30" t="str">
        <f aca="false">IF(AND(P8704&lt;&gt;"",Q8704&lt;&gt;""),Q8704-P8704,"")</f>
        <v/>
      </c>
      <c r="U8704" s="30" t="n">
        <f aca="false">IF(AND(O8704="Engaging",P8704&lt;&gt;""),'Leia-me'!$B$5-P8704,"")</f>
        <v>126</v>
      </c>
      <c r="V8704" s="25" t="str">
        <f aca="false">IF(O8704&lt;&gt;"Engaging","",IF(U8704&lt;='Leia-me'!$B$6,"Saudável",IF(U8704&lt;='Leia-me'!$B$7,"Esfriando",IF(U8704&lt;='Leia-me'!$B$8,"Última chance","Zumbi"))))</f>
        <v>Última chance</v>
      </c>
      <c r="W8704" s="25" t="str">
        <f aca="false">IF(O8704="Won",1,IF(O8704="Lost",0,""))</f>
        <v/>
      </c>
      <c r="Y8704" s="25" t="str">
        <f aca="false">IF(E8704="","Sim","")</f>
        <v>Sim</v>
      </c>
    </row>
    <row r="8705" customFormat="false" ht="15" hidden="false" customHeight="false" outlineLevel="0" collapsed="false">
      <c r="A8705" s="25" t="s">
        <v>8968</v>
      </c>
      <c r="B8705" s="25" t="s">
        <v>102</v>
      </c>
      <c r="C8705" s="25" t="s">
        <v>111</v>
      </c>
      <c r="D8705" s="25" t="s">
        <v>115</v>
      </c>
      <c r="E8705" s="25" t="s">
        <v>478</v>
      </c>
      <c r="F8705" s="25" t="s">
        <v>165</v>
      </c>
      <c r="G8705" s="26" t="n">
        <v>349.81</v>
      </c>
      <c r="H8705" s="27" t="n">
        <v>315</v>
      </c>
      <c r="I8705" s="25" t="s">
        <v>147</v>
      </c>
      <c r="K8705" s="25" t="n">
        <v>2002</v>
      </c>
      <c r="L8705" s="25" t="s">
        <v>186</v>
      </c>
      <c r="M8705" s="25" t="s">
        <v>171</v>
      </c>
      <c r="N8705" s="28" t="n">
        <v>550</v>
      </c>
      <c r="O8705" s="25" t="s">
        <v>54</v>
      </c>
      <c r="P8705" s="29" t="n">
        <v>42974</v>
      </c>
      <c r="Q8705" s="29" t="n">
        <v>43068</v>
      </c>
      <c r="R8705" s="28" t="n">
        <v>498</v>
      </c>
      <c r="S8705" s="28" t="n">
        <f aca="false">IF(O8705="Won",R8705,IF(O8705="Lost",0,N8705))</f>
        <v>498</v>
      </c>
      <c r="T8705" s="30" t="n">
        <f aca="false">IF(AND(P8705&lt;&gt;"",Q8705&lt;&gt;""),Q8705-P8705,"")</f>
        <v>94</v>
      </c>
      <c r="U8705" s="30" t="str">
        <f aca="false">IF(AND(O8705="Engaging",P8705&lt;&gt;""),'Leia-me'!$B$5-P8705,"")</f>
        <v/>
      </c>
      <c r="V8705" s="25" t="str">
        <f aca="false">IF(O8705&lt;&gt;"Engaging","",IF(U8705&lt;='Leia-me'!$B$6,"Saudável",IF(U8705&lt;='Leia-me'!$B$7,"Esfriando",IF(U8705&lt;='Leia-me'!$B$8,"Última chance","Zumbi"))))</f>
        <v/>
      </c>
      <c r="W8705" s="25" t="n">
        <f aca="false">IF(O8705="Won",1,IF(O8705="Lost",0,""))</f>
        <v>1</v>
      </c>
      <c r="Y8705" s="25" t="str">
        <f aca="false">IF(E8705="","Sim","")</f>
        <v/>
      </c>
    </row>
    <row r="8706" customFormat="false" ht="15" hidden="false" customHeight="false" outlineLevel="0" collapsed="false">
      <c r="A8706" s="25" t="s">
        <v>8969</v>
      </c>
      <c r="B8706" s="25" t="s">
        <v>102</v>
      </c>
      <c r="C8706" s="25" t="s">
        <v>111</v>
      </c>
      <c r="D8706" s="25" t="s">
        <v>115</v>
      </c>
      <c r="E8706" s="25" t="s">
        <v>449</v>
      </c>
      <c r="F8706" s="25" t="s">
        <v>192</v>
      </c>
      <c r="G8706" s="26" t="n">
        <v>98.79</v>
      </c>
      <c r="H8706" s="27" t="n">
        <v>96</v>
      </c>
      <c r="I8706" s="25" t="s">
        <v>147</v>
      </c>
      <c r="J8706" s="25" t="s">
        <v>445</v>
      </c>
      <c r="K8706" s="25" t="n">
        <v>2013</v>
      </c>
      <c r="L8706" s="25" t="s">
        <v>186</v>
      </c>
      <c r="M8706" s="25" t="s">
        <v>171</v>
      </c>
      <c r="N8706" s="28" t="n">
        <v>550</v>
      </c>
      <c r="O8706" s="25" t="s">
        <v>54</v>
      </c>
      <c r="P8706" s="29" t="n">
        <v>42977</v>
      </c>
      <c r="Q8706" s="29" t="n">
        <v>43090</v>
      </c>
      <c r="R8706" s="28" t="n">
        <v>503</v>
      </c>
      <c r="S8706" s="28" t="n">
        <f aca="false">IF(O8706="Won",R8706,IF(O8706="Lost",0,N8706))</f>
        <v>503</v>
      </c>
      <c r="T8706" s="30" t="n">
        <f aca="false">IF(AND(P8706&lt;&gt;"",Q8706&lt;&gt;""),Q8706-P8706,"")</f>
        <v>113</v>
      </c>
      <c r="U8706" s="30" t="str">
        <f aca="false">IF(AND(O8706="Engaging",P8706&lt;&gt;""),'Leia-me'!$B$5-P8706,"")</f>
        <v/>
      </c>
      <c r="V8706" s="25" t="str">
        <f aca="false">IF(O8706&lt;&gt;"Engaging","",IF(U8706&lt;='Leia-me'!$B$6,"Saudável",IF(U8706&lt;='Leia-me'!$B$7,"Esfriando",IF(U8706&lt;='Leia-me'!$B$8,"Última chance","Zumbi"))))</f>
        <v/>
      </c>
      <c r="W8706" s="25" t="n">
        <f aca="false">IF(O8706="Won",1,IF(O8706="Lost",0,""))</f>
        <v>1</v>
      </c>
      <c r="Y8706" s="25" t="str">
        <f aca="false">IF(E8706="","Sim","")</f>
        <v/>
      </c>
    </row>
    <row r="8707" customFormat="false" ht="15" hidden="false" customHeight="false" outlineLevel="0" collapsed="false">
      <c r="A8707" s="25" t="s">
        <v>8970</v>
      </c>
      <c r="B8707" s="25" t="s">
        <v>102</v>
      </c>
      <c r="C8707" s="25" t="s">
        <v>111</v>
      </c>
      <c r="D8707" s="25" t="s">
        <v>115</v>
      </c>
      <c r="G8707" s="31"/>
      <c r="H8707" s="32"/>
      <c r="L8707" s="25" t="s">
        <v>186</v>
      </c>
      <c r="M8707" s="25" t="s">
        <v>171</v>
      </c>
      <c r="N8707" s="28" t="n">
        <v>550</v>
      </c>
      <c r="O8707" s="25" t="s">
        <v>56</v>
      </c>
      <c r="P8707" s="29" t="n">
        <v>42978</v>
      </c>
      <c r="Q8707" s="33"/>
      <c r="R8707" s="34"/>
      <c r="S8707" s="28" t="n">
        <f aca="false">IF(O8707="Won",R8707,IF(O8707="Lost",0,N8707))</f>
        <v>550</v>
      </c>
      <c r="T8707" s="30" t="str">
        <f aca="false">IF(AND(P8707&lt;&gt;"",Q8707&lt;&gt;""),Q8707-P8707,"")</f>
        <v/>
      </c>
      <c r="U8707" s="30" t="n">
        <f aca="false">IF(AND(O8707="Engaging",P8707&lt;&gt;""),'Leia-me'!$B$5-P8707,"")</f>
        <v>122</v>
      </c>
      <c r="V8707" s="25" t="str">
        <f aca="false">IF(O8707&lt;&gt;"Engaging","",IF(U8707&lt;='Leia-me'!$B$6,"Saudável",IF(U8707&lt;='Leia-me'!$B$7,"Esfriando",IF(U8707&lt;='Leia-me'!$B$8,"Última chance","Zumbi"))))</f>
        <v>Última chance</v>
      </c>
      <c r="W8707" s="25" t="str">
        <f aca="false">IF(O8707="Won",1,IF(O8707="Lost",0,""))</f>
        <v/>
      </c>
      <c r="Y8707" s="25" t="str">
        <f aca="false">IF(E8707="","Sim","")</f>
        <v>Sim</v>
      </c>
    </row>
    <row r="8708" customFormat="false" ht="15" hidden="false" customHeight="false" outlineLevel="0" collapsed="false">
      <c r="A8708" s="25" t="s">
        <v>8971</v>
      </c>
      <c r="B8708" s="25" t="s">
        <v>102</v>
      </c>
      <c r="C8708" s="25" t="s">
        <v>111</v>
      </c>
      <c r="D8708" s="25" t="s">
        <v>115</v>
      </c>
      <c r="E8708" s="25" t="s">
        <v>1789</v>
      </c>
      <c r="F8708" s="25" t="s">
        <v>211</v>
      </c>
      <c r="G8708" s="26" t="n">
        <v>497.11</v>
      </c>
      <c r="H8708" s="27" t="n">
        <v>1588</v>
      </c>
      <c r="I8708" s="25" t="s">
        <v>147</v>
      </c>
      <c r="K8708" s="25" t="n">
        <v>2009</v>
      </c>
      <c r="L8708" s="25" t="s">
        <v>170</v>
      </c>
      <c r="M8708" s="25" t="s">
        <v>171</v>
      </c>
      <c r="N8708" s="28" t="n">
        <v>1096</v>
      </c>
      <c r="O8708" s="25" t="s">
        <v>54</v>
      </c>
      <c r="P8708" s="29" t="n">
        <v>42978</v>
      </c>
      <c r="Q8708" s="29" t="n">
        <v>43058</v>
      </c>
      <c r="R8708" s="28" t="n">
        <v>1011</v>
      </c>
      <c r="S8708" s="28" t="n">
        <f aca="false">IF(O8708="Won",R8708,IF(O8708="Lost",0,N8708))</f>
        <v>1011</v>
      </c>
      <c r="T8708" s="30" t="n">
        <f aca="false">IF(AND(P8708&lt;&gt;"",Q8708&lt;&gt;""),Q8708-P8708,"")</f>
        <v>80</v>
      </c>
      <c r="U8708" s="30" t="str">
        <f aca="false">IF(AND(O8708="Engaging",P8708&lt;&gt;""),'Leia-me'!$B$5-P8708,"")</f>
        <v/>
      </c>
      <c r="V8708" s="25" t="str">
        <f aca="false">IF(O8708&lt;&gt;"Engaging","",IF(U8708&lt;='Leia-me'!$B$6,"Saudável",IF(U8708&lt;='Leia-me'!$B$7,"Esfriando",IF(U8708&lt;='Leia-me'!$B$8,"Última chance","Zumbi"))))</f>
        <v/>
      </c>
      <c r="W8708" s="25" t="n">
        <f aca="false">IF(O8708="Won",1,IF(O8708="Lost",0,""))</f>
        <v>1</v>
      </c>
      <c r="Y8708" s="25" t="str">
        <f aca="false">IF(E8708="","Sim","")</f>
        <v/>
      </c>
    </row>
    <row r="8709" customFormat="false" ht="15" hidden="false" customHeight="false" outlineLevel="0" collapsed="false">
      <c r="A8709" s="25" t="s">
        <v>8972</v>
      </c>
      <c r="B8709" s="25" t="s">
        <v>102</v>
      </c>
      <c r="C8709" s="25" t="s">
        <v>111</v>
      </c>
      <c r="D8709" s="25" t="s">
        <v>115</v>
      </c>
      <c r="E8709" s="25" t="s">
        <v>419</v>
      </c>
      <c r="F8709" s="25" t="s">
        <v>146</v>
      </c>
      <c r="G8709" s="26" t="n">
        <v>2741.37</v>
      </c>
      <c r="H8709" s="27" t="n">
        <v>9226</v>
      </c>
      <c r="I8709" s="25" t="s">
        <v>147</v>
      </c>
      <c r="K8709" s="25" t="n">
        <v>1985</v>
      </c>
      <c r="L8709" s="25" t="s">
        <v>186</v>
      </c>
      <c r="M8709" s="25" t="s">
        <v>171</v>
      </c>
      <c r="N8709" s="28" t="n">
        <v>550</v>
      </c>
      <c r="O8709" s="25" t="s">
        <v>54</v>
      </c>
      <c r="P8709" s="29" t="n">
        <v>42979</v>
      </c>
      <c r="Q8709" s="29" t="n">
        <v>43072</v>
      </c>
      <c r="R8709" s="28" t="n">
        <v>614</v>
      </c>
      <c r="S8709" s="28" t="n">
        <f aca="false">IF(O8709="Won",R8709,IF(O8709="Lost",0,N8709))</f>
        <v>614</v>
      </c>
      <c r="T8709" s="30" t="n">
        <f aca="false">IF(AND(P8709&lt;&gt;"",Q8709&lt;&gt;""),Q8709-P8709,"")</f>
        <v>93</v>
      </c>
      <c r="U8709" s="30" t="str">
        <f aca="false">IF(AND(O8709="Engaging",P8709&lt;&gt;""),'Leia-me'!$B$5-P8709,"")</f>
        <v/>
      </c>
      <c r="V8709" s="25" t="str">
        <f aca="false">IF(O8709&lt;&gt;"Engaging","",IF(U8709&lt;='Leia-me'!$B$6,"Saudável",IF(U8709&lt;='Leia-me'!$B$7,"Esfriando",IF(U8709&lt;='Leia-me'!$B$8,"Última chance","Zumbi"))))</f>
        <v/>
      </c>
      <c r="W8709" s="25" t="n">
        <f aca="false">IF(O8709="Won",1,IF(O8709="Lost",0,""))</f>
        <v>1</v>
      </c>
      <c r="Y8709" s="25" t="str">
        <f aca="false">IF(E8709="","Sim","")</f>
        <v/>
      </c>
    </row>
    <row r="8710" customFormat="false" ht="15" hidden="false" customHeight="false" outlineLevel="0" collapsed="false">
      <c r="A8710" s="25" t="s">
        <v>8973</v>
      </c>
      <c r="B8710" s="25" t="s">
        <v>102</v>
      </c>
      <c r="C8710" s="25" t="s">
        <v>111</v>
      </c>
      <c r="D8710" s="25" t="s">
        <v>115</v>
      </c>
      <c r="G8710" s="31"/>
      <c r="H8710" s="32"/>
      <c r="L8710" s="25" t="s">
        <v>178</v>
      </c>
      <c r="M8710" s="25" t="s">
        <v>171</v>
      </c>
      <c r="N8710" s="28" t="n">
        <v>5482</v>
      </c>
      <c r="O8710" s="25" t="s">
        <v>56</v>
      </c>
      <c r="P8710" s="29" t="n">
        <v>42980</v>
      </c>
      <c r="Q8710" s="33"/>
      <c r="R8710" s="34"/>
      <c r="S8710" s="28" t="n">
        <f aca="false">IF(O8710="Won",R8710,IF(O8710="Lost",0,N8710))</f>
        <v>5482</v>
      </c>
      <c r="T8710" s="30" t="str">
        <f aca="false">IF(AND(P8710&lt;&gt;"",Q8710&lt;&gt;""),Q8710-P8710,"")</f>
        <v/>
      </c>
      <c r="U8710" s="30" t="n">
        <f aca="false">IF(AND(O8710="Engaging",P8710&lt;&gt;""),'Leia-me'!$B$5-P8710,"")</f>
        <v>120</v>
      </c>
      <c r="V8710" s="25" t="str">
        <f aca="false">IF(O8710&lt;&gt;"Engaging","",IF(U8710&lt;='Leia-me'!$B$6,"Saudável",IF(U8710&lt;='Leia-me'!$B$7,"Esfriando",IF(U8710&lt;='Leia-me'!$B$8,"Última chance","Zumbi"))))</f>
        <v>Esfriando</v>
      </c>
      <c r="W8710" s="25" t="str">
        <f aca="false">IF(O8710="Won",1,IF(O8710="Lost",0,""))</f>
        <v/>
      </c>
      <c r="Y8710" s="25" t="str">
        <f aca="false">IF(E8710="","Sim","")</f>
        <v>Sim</v>
      </c>
    </row>
    <row r="8711" customFormat="false" ht="15" hidden="false" customHeight="false" outlineLevel="0" collapsed="false">
      <c r="A8711" s="25" t="s">
        <v>8974</v>
      </c>
      <c r="B8711" s="25" t="s">
        <v>102</v>
      </c>
      <c r="C8711" s="25" t="s">
        <v>111</v>
      </c>
      <c r="D8711" s="25" t="s">
        <v>115</v>
      </c>
      <c r="E8711" s="25" t="s">
        <v>1187</v>
      </c>
      <c r="F8711" s="25" t="s">
        <v>159</v>
      </c>
      <c r="G8711" s="26" t="n">
        <v>2059.9</v>
      </c>
      <c r="H8711" s="27" t="n">
        <v>3644</v>
      </c>
      <c r="I8711" s="25" t="s">
        <v>147</v>
      </c>
      <c r="K8711" s="25" t="n">
        <v>1988</v>
      </c>
      <c r="L8711" s="25" t="s">
        <v>186</v>
      </c>
      <c r="M8711" s="25" t="s">
        <v>171</v>
      </c>
      <c r="N8711" s="28" t="n">
        <v>550</v>
      </c>
      <c r="O8711" s="25" t="s">
        <v>54</v>
      </c>
      <c r="P8711" s="29" t="n">
        <v>42980</v>
      </c>
      <c r="Q8711" s="29" t="n">
        <v>43073</v>
      </c>
      <c r="R8711" s="28" t="n">
        <v>585</v>
      </c>
      <c r="S8711" s="28" t="n">
        <f aca="false">IF(O8711="Won",R8711,IF(O8711="Lost",0,N8711))</f>
        <v>585</v>
      </c>
      <c r="T8711" s="30" t="n">
        <f aca="false">IF(AND(P8711&lt;&gt;"",Q8711&lt;&gt;""),Q8711-P8711,"")</f>
        <v>93</v>
      </c>
      <c r="U8711" s="30" t="str">
        <f aca="false">IF(AND(O8711="Engaging",P8711&lt;&gt;""),'Leia-me'!$B$5-P8711,"")</f>
        <v/>
      </c>
      <c r="V8711" s="25" t="str">
        <f aca="false">IF(O8711&lt;&gt;"Engaging","",IF(U8711&lt;='Leia-me'!$B$6,"Saudável",IF(U8711&lt;='Leia-me'!$B$7,"Esfriando",IF(U8711&lt;='Leia-me'!$B$8,"Última chance","Zumbi"))))</f>
        <v/>
      </c>
      <c r="W8711" s="25" t="n">
        <f aca="false">IF(O8711="Won",1,IF(O8711="Lost",0,""))</f>
        <v>1</v>
      </c>
      <c r="Y8711" s="25" t="str">
        <f aca="false">IF(E8711="","Sim","")</f>
        <v/>
      </c>
    </row>
    <row r="8712" customFormat="false" ht="15" hidden="false" customHeight="false" outlineLevel="0" collapsed="false">
      <c r="A8712" s="25" t="s">
        <v>8975</v>
      </c>
      <c r="B8712" s="25" t="s">
        <v>102</v>
      </c>
      <c r="C8712" s="25" t="s">
        <v>111</v>
      </c>
      <c r="D8712" s="25" t="s">
        <v>115</v>
      </c>
      <c r="E8712" s="25" t="s">
        <v>199</v>
      </c>
      <c r="F8712" s="25" t="s">
        <v>177</v>
      </c>
      <c r="G8712" s="26" t="n">
        <v>52.5</v>
      </c>
      <c r="H8712" s="27" t="n">
        <v>165</v>
      </c>
      <c r="I8712" s="25" t="s">
        <v>147</v>
      </c>
      <c r="K8712" s="25" t="n">
        <v>2008</v>
      </c>
      <c r="L8712" s="25" t="s">
        <v>186</v>
      </c>
      <c r="M8712" s="25" t="s">
        <v>171</v>
      </c>
      <c r="N8712" s="28" t="n">
        <v>550</v>
      </c>
      <c r="O8712" s="25" t="s">
        <v>55</v>
      </c>
      <c r="P8712" s="29" t="n">
        <v>42981</v>
      </c>
      <c r="Q8712" s="29" t="n">
        <v>43040</v>
      </c>
      <c r="R8712" s="28" t="n">
        <v>0</v>
      </c>
      <c r="S8712" s="28" t="n">
        <f aca="false">IF(O8712="Won",R8712,IF(O8712="Lost",0,N8712))</f>
        <v>0</v>
      </c>
      <c r="T8712" s="30" t="n">
        <f aca="false">IF(AND(P8712&lt;&gt;"",Q8712&lt;&gt;""),Q8712-P8712,"")</f>
        <v>59</v>
      </c>
      <c r="U8712" s="30" t="str">
        <f aca="false">IF(AND(O8712="Engaging",P8712&lt;&gt;""),'Leia-me'!$B$5-P8712,"")</f>
        <v/>
      </c>
      <c r="V8712" s="25" t="str">
        <f aca="false">IF(O8712&lt;&gt;"Engaging","",IF(U8712&lt;='Leia-me'!$B$6,"Saudável",IF(U8712&lt;='Leia-me'!$B$7,"Esfriando",IF(U8712&lt;='Leia-me'!$B$8,"Última chance","Zumbi"))))</f>
        <v/>
      </c>
      <c r="W8712" s="25" t="n">
        <f aca="false">IF(O8712="Won",1,IF(O8712="Lost",0,""))</f>
        <v>0</v>
      </c>
      <c r="Y8712" s="25" t="str">
        <f aca="false">IF(E8712="","Sim","")</f>
        <v/>
      </c>
    </row>
    <row r="8713" customFormat="false" ht="15" hidden="false" customHeight="false" outlineLevel="0" collapsed="false">
      <c r="A8713" s="25" t="s">
        <v>8976</v>
      </c>
      <c r="B8713" s="25" t="s">
        <v>102</v>
      </c>
      <c r="C8713" s="25" t="s">
        <v>111</v>
      </c>
      <c r="D8713" s="25" t="s">
        <v>115</v>
      </c>
      <c r="G8713" s="31"/>
      <c r="H8713" s="32"/>
      <c r="L8713" s="25" t="s">
        <v>186</v>
      </c>
      <c r="M8713" s="25" t="s">
        <v>171</v>
      </c>
      <c r="N8713" s="28" t="n">
        <v>550</v>
      </c>
      <c r="O8713" s="25" t="s">
        <v>56</v>
      </c>
      <c r="P8713" s="29" t="n">
        <v>42982</v>
      </c>
      <c r="Q8713" s="33"/>
      <c r="R8713" s="34"/>
      <c r="S8713" s="28" t="n">
        <f aca="false">IF(O8713="Won",R8713,IF(O8713="Lost",0,N8713))</f>
        <v>550</v>
      </c>
      <c r="T8713" s="30" t="str">
        <f aca="false">IF(AND(P8713&lt;&gt;"",Q8713&lt;&gt;""),Q8713-P8713,"")</f>
        <v/>
      </c>
      <c r="U8713" s="30" t="n">
        <f aca="false">IF(AND(O8713="Engaging",P8713&lt;&gt;""),'Leia-me'!$B$5-P8713,"")</f>
        <v>118</v>
      </c>
      <c r="V8713" s="25" t="str">
        <f aca="false">IF(O8713&lt;&gt;"Engaging","",IF(U8713&lt;='Leia-me'!$B$6,"Saudável",IF(U8713&lt;='Leia-me'!$B$7,"Esfriando",IF(U8713&lt;='Leia-me'!$B$8,"Última chance","Zumbi"))))</f>
        <v>Esfriando</v>
      </c>
      <c r="W8713" s="25" t="str">
        <f aca="false">IF(O8713="Won",1,IF(O8713="Lost",0,""))</f>
        <v/>
      </c>
      <c r="Y8713" s="25" t="str">
        <f aca="false">IF(E8713="","Sim","")</f>
        <v>Sim</v>
      </c>
    </row>
    <row r="8714" customFormat="false" ht="15" hidden="false" customHeight="false" outlineLevel="0" collapsed="false">
      <c r="A8714" s="25" t="s">
        <v>8977</v>
      </c>
      <c r="B8714" s="25" t="s">
        <v>102</v>
      </c>
      <c r="C8714" s="25" t="s">
        <v>111</v>
      </c>
      <c r="D8714" s="25" t="s">
        <v>115</v>
      </c>
      <c r="G8714" s="31"/>
      <c r="H8714" s="32"/>
      <c r="L8714" s="25" t="s">
        <v>160</v>
      </c>
      <c r="M8714" s="25" t="s">
        <v>149</v>
      </c>
      <c r="N8714" s="28" t="n">
        <v>3393</v>
      </c>
      <c r="O8714" s="25" t="s">
        <v>56</v>
      </c>
      <c r="P8714" s="29" t="n">
        <v>42982</v>
      </c>
      <c r="Q8714" s="33"/>
      <c r="R8714" s="34"/>
      <c r="S8714" s="28" t="n">
        <f aca="false">IF(O8714="Won",R8714,IF(O8714="Lost",0,N8714))</f>
        <v>3393</v>
      </c>
      <c r="T8714" s="30" t="str">
        <f aca="false">IF(AND(P8714&lt;&gt;"",Q8714&lt;&gt;""),Q8714-P8714,"")</f>
        <v/>
      </c>
      <c r="U8714" s="30" t="n">
        <f aca="false">IF(AND(O8714="Engaging",P8714&lt;&gt;""),'Leia-me'!$B$5-P8714,"")</f>
        <v>118</v>
      </c>
      <c r="V8714" s="25" t="str">
        <f aca="false">IF(O8714&lt;&gt;"Engaging","",IF(U8714&lt;='Leia-me'!$B$6,"Saudável",IF(U8714&lt;='Leia-me'!$B$7,"Esfriando",IF(U8714&lt;='Leia-me'!$B$8,"Última chance","Zumbi"))))</f>
        <v>Esfriando</v>
      </c>
      <c r="W8714" s="25" t="str">
        <f aca="false">IF(O8714="Won",1,IF(O8714="Lost",0,""))</f>
        <v/>
      </c>
      <c r="Y8714" s="25" t="str">
        <f aca="false">IF(E8714="","Sim","")</f>
        <v>Sim</v>
      </c>
    </row>
    <row r="8715" customFormat="false" ht="15" hidden="false" customHeight="false" outlineLevel="0" collapsed="false">
      <c r="A8715" s="25" t="s">
        <v>8978</v>
      </c>
      <c r="B8715" s="25" t="s">
        <v>102</v>
      </c>
      <c r="C8715" s="25" t="s">
        <v>111</v>
      </c>
      <c r="D8715" s="25" t="s">
        <v>115</v>
      </c>
      <c r="E8715" s="25" t="s">
        <v>417</v>
      </c>
      <c r="F8715" s="25" t="s">
        <v>211</v>
      </c>
      <c r="G8715" s="26" t="n">
        <v>223.8</v>
      </c>
      <c r="H8715" s="27" t="n">
        <v>299</v>
      </c>
      <c r="I8715" s="25" t="s">
        <v>147</v>
      </c>
      <c r="K8715" s="25" t="n">
        <v>2003</v>
      </c>
      <c r="L8715" s="25" t="s">
        <v>148</v>
      </c>
      <c r="M8715" s="25" t="s">
        <v>149</v>
      </c>
      <c r="N8715" s="28" t="n">
        <v>55</v>
      </c>
      <c r="O8715" s="25" t="s">
        <v>56</v>
      </c>
      <c r="P8715" s="29" t="n">
        <v>42984</v>
      </c>
      <c r="Q8715" s="33"/>
      <c r="R8715" s="34"/>
      <c r="S8715" s="28" t="n">
        <f aca="false">IF(O8715="Won",R8715,IF(O8715="Lost",0,N8715))</f>
        <v>55</v>
      </c>
      <c r="T8715" s="30" t="str">
        <f aca="false">IF(AND(P8715&lt;&gt;"",Q8715&lt;&gt;""),Q8715-P8715,"")</f>
        <v/>
      </c>
      <c r="U8715" s="30" t="n">
        <f aca="false">IF(AND(O8715="Engaging",P8715&lt;&gt;""),'Leia-me'!$B$5-P8715,"")</f>
        <v>116</v>
      </c>
      <c r="V8715" s="25" t="str">
        <f aca="false">IF(O8715&lt;&gt;"Engaging","",IF(U8715&lt;='Leia-me'!$B$6,"Saudável",IF(U8715&lt;='Leia-me'!$B$7,"Esfriando",IF(U8715&lt;='Leia-me'!$B$8,"Última chance","Zumbi"))))</f>
        <v>Esfriando</v>
      </c>
      <c r="W8715" s="25" t="str">
        <f aca="false">IF(O8715="Won",1,IF(O8715="Lost",0,""))</f>
        <v/>
      </c>
      <c r="Y8715" s="25" t="str">
        <f aca="false">IF(E8715="","Sim","")</f>
        <v/>
      </c>
    </row>
    <row r="8716" customFormat="false" ht="15" hidden="false" customHeight="false" outlineLevel="0" collapsed="false">
      <c r="A8716" s="25" t="s">
        <v>8979</v>
      </c>
      <c r="B8716" s="25" t="s">
        <v>102</v>
      </c>
      <c r="C8716" s="25" t="s">
        <v>111</v>
      </c>
      <c r="D8716" s="25" t="s">
        <v>115</v>
      </c>
      <c r="E8716" s="25" t="s">
        <v>636</v>
      </c>
      <c r="F8716" s="25" t="s">
        <v>267</v>
      </c>
      <c r="G8716" s="26" t="n">
        <v>405.59</v>
      </c>
      <c r="H8716" s="27" t="n">
        <v>1179</v>
      </c>
      <c r="I8716" s="25" t="s">
        <v>637</v>
      </c>
      <c r="J8716" s="25" t="s">
        <v>266</v>
      </c>
      <c r="K8716" s="25" t="n">
        <v>1987</v>
      </c>
      <c r="L8716" s="25" t="s">
        <v>186</v>
      </c>
      <c r="M8716" s="25" t="s">
        <v>171</v>
      </c>
      <c r="N8716" s="28" t="n">
        <v>550</v>
      </c>
      <c r="O8716" s="25" t="s">
        <v>56</v>
      </c>
      <c r="P8716" s="29" t="n">
        <v>42985</v>
      </c>
      <c r="Q8716" s="33"/>
      <c r="R8716" s="34"/>
      <c r="S8716" s="28" t="n">
        <f aca="false">IF(O8716="Won",R8716,IF(O8716="Lost",0,N8716))</f>
        <v>550</v>
      </c>
      <c r="T8716" s="30" t="str">
        <f aca="false">IF(AND(P8716&lt;&gt;"",Q8716&lt;&gt;""),Q8716-P8716,"")</f>
        <v/>
      </c>
      <c r="U8716" s="30" t="n">
        <f aca="false">IF(AND(O8716="Engaging",P8716&lt;&gt;""),'Leia-me'!$B$5-P8716,"")</f>
        <v>115</v>
      </c>
      <c r="V8716" s="25" t="str">
        <f aca="false">IF(O8716&lt;&gt;"Engaging","",IF(U8716&lt;='Leia-me'!$B$6,"Saudável",IF(U8716&lt;='Leia-me'!$B$7,"Esfriando",IF(U8716&lt;='Leia-me'!$B$8,"Última chance","Zumbi"))))</f>
        <v>Esfriando</v>
      </c>
      <c r="W8716" s="25" t="str">
        <f aca="false">IF(O8716="Won",1,IF(O8716="Lost",0,""))</f>
        <v/>
      </c>
      <c r="Y8716" s="25" t="str">
        <f aca="false">IF(E8716="","Sim","")</f>
        <v/>
      </c>
    </row>
    <row r="8717" customFormat="false" ht="15" hidden="false" customHeight="false" outlineLevel="0" collapsed="false">
      <c r="A8717" s="25" t="s">
        <v>8980</v>
      </c>
      <c r="B8717" s="25" t="s">
        <v>102</v>
      </c>
      <c r="C8717" s="25" t="s">
        <v>111</v>
      </c>
      <c r="D8717" s="25" t="s">
        <v>115</v>
      </c>
      <c r="E8717" s="25" t="s">
        <v>2484</v>
      </c>
      <c r="F8717" s="25" t="s">
        <v>155</v>
      </c>
      <c r="G8717" s="26" t="n">
        <v>1825.82</v>
      </c>
      <c r="H8717" s="27" t="n">
        <v>5595</v>
      </c>
      <c r="I8717" s="25" t="s">
        <v>147</v>
      </c>
      <c r="J8717" s="25" t="s">
        <v>156</v>
      </c>
      <c r="K8717" s="25" t="n">
        <v>1995</v>
      </c>
      <c r="L8717" s="25" t="s">
        <v>186</v>
      </c>
      <c r="M8717" s="25" t="s">
        <v>171</v>
      </c>
      <c r="N8717" s="28" t="n">
        <v>550</v>
      </c>
      <c r="O8717" s="25" t="s">
        <v>54</v>
      </c>
      <c r="P8717" s="29" t="n">
        <v>42985</v>
      </c>
      <c r="Q8717" s="29" t="n">
        <v>43065</v>
      </c>
      <c r="R8717" s="28" t="n">
        <v>458</v>
      </c>
      <c r="S8717" s="28" t="n">
        <f aca="false">IF(O8717="Won",R8717,IF(O8717="Lost",0,N8717))</f>
        <v>458</v>
      </c>
      <c r="T8717" s="30" t="n">
        <f aca="false">IF(AND(P8717&lt;&gt;"",Q8717&lt;&gt;""),Q8717-P8717,"")</f>
        <v>80</v>
      </c>
      <c r="U8717" s="30" t="str">
        <f aca="false">IF(AND(O8717="Engaging",P8717&lt;&gt;""),'Leia-me'!$B$5-P8717,"")</f>
        <v/>
      </c>
      <c r="V8717" s="25" t="str">
        <f aca="false">IF(O8717&lt;&gt;"Engaging","",IF(U8717&lt;='Leia-me'!$B$6,"Saudável",IF(U8717&lt;='Leia-me'!$B$7,"Esfriando",IF(U8717&lt;='Leia-me'!$B$8,"Última chance","Zumbi"))))</f>
        <v/>
      </c>
      <c r="W8717" s="25" t="n">
        <f aca="false">IF(O8717="Won",1,IF(O8717="Lost",0,""))</f>
        <v>1</v>
      </c>
      <c r="Y8717" s="25" t="str">
        <f aca="false">IF(E8717="","Sim","")</f>
        <v/>
      </c>
    </row>
    <row r="8718" customFormat="false" ht="15" hidden="false" customHeight="false" outlineLevel="0" collapsed="false">
      <c r="A8718" s="25" t="s">
        <v>8981</v>
      </c>
      <c r="B8718" s="25" t="s">
        <v>102</v>
      </c>
      <c r="C8718" s="25" t="s">
        <v>111</v>
      </c>
      <c r="D8718" s="25" t="s">
        <v>115</v>
      </c>
      <c r="E8718" s="25" t="s">
        <v>218</v>
      </c>
      <c r="F8718" s="25" t="s">
        <v>146</v>
      </c>
      <c r="G8718" s="26" t="n">
        <v>4.54</v>
      </c>
      <c r="H8718" s="27" t="n">
        <v>9</v>
      </c>
      <c r="I8718" s="25" t="s">
        <v>147</v>
      </c>
      <c r="K8718" s="25" t="n">
        <v>2017</v>
      </c>
      <c r="L8718" s="25" t="s">
        <v>148</v>
      </c>
      <c r="M8718" s="25" t="s">
        <v>149</v>
      </c>
      <c r="N8718" s="28" t="n">
        <v>55</v>
      </c>
      <c r="O8718" s="25" t="s">
        <v>54</v>
      </c>
      <c r="P8718" s="29" t="n">
        <v>42985</v>
      </c>
      <c r="Q8718" s="29" t="n">
        <v>43069</v>
      </c>
      <c r="R8718" s="28" t="n">
        <v>61</v>
      </c>
      <c r="S8718" s="28" t="n">
        <f aca="false">IF(O8718="Won",R8718,IF(O8718="Lost",0,N8718))</f>
        <v>61</v>
      </c>
      <c r="T8718" s="30" t="n">
        <f aca="false">IF(AND(P8718&lt;&gt;"",Q8718&lt;&gt;""),Q8718-P8718,"")</f>
        <v>84</v>
      </c>
      <c r="U8718" s="30" t="str">
        <f aca="false">IF(AND(O8718="Engaging",P8718&lt;&gt;""),'Leia-me'!$B$5-P8718,"")</f>
        <v/>
      </c>
      <c r="V8718" s="25" t="str">
        <f aca="false">IF(O8718&lt;&gt;"Engaging","",IF(U8718&lt;='Leia-me'!$B$6,"Saudável",IF(U8718&lt;='Leia-me'!$B$7,"Esfriando",IF(U8718&lt;='Leia-me'!$B$8,"Última chance","Zumbi"))))</f>
        <v/>
      </c>
      <c r="W8718" s="25" t="n">
        <f aca="false">IF(O8718="Won",1,IF(O8718="Lost",0,""))</f>
        <v>1</v>
      </c>
      <c r="Y8718" s="25" t="str">
        <f aca="false">IF(E8718="","Sim","")</f>
        <v/>
      </c>
    </row>
    <row r="8719" customFormat="false" ht="15" hidden="false" customHeight="false" outlineLevel="0" collapsed="false">
      <c r="A8719" s="25" t="s">
        <v>8982</v>
      </c>
      <c r="B8719" s="25" t="s">
        <v>102</v>
      </c>
      <c r="C8719" s="25" t="s">
        <v>111</v>
      </c>
      <c r="D8719" s="25" t="s">
        <v>115</v>
      </c>
      <c r="E8719" s="25" t="s">
        <v>665</v>
      </c>
      <c r="F8719" s="25" t="s">
        <v>211</v>
      </c>
      <c r="G8719" s="26" t="n">
        <v>4968.91</v>
      </c>
      <c r="H8719" s="27" t="n">
        <v>7523</v>
      </c>
      <c r="I8719" s="25" t="s">
        <v>147</v>
      </c>
      <c r="K8719" s="25" t="n">
        <v>1990</v>
      </c>
      <c r="L8719" s="25" t="s">
        <v>148</v>
      </c>
      <c r="M8719" s="25" t="s">
        <v>149</v>
      </c>
      <c r="N8719" s="28" t="n">
        <v>55</v>
      </c>
      <c r="O8719" s="25" t="s">
        <v>55</v>
      </c>
      <c r="P8719" s="29" t="n">
        <v>42986</v>
      </c>
      <c r="Q8719" s="29" t="n">
        <v>43043</v>
      </c>
      <c r="R8719" s="28" t="n">
        <v>0</v>
      </c>
      <c r="S8719" s="28" t="n">
        <f aca="false">IF(O8719="Won",R8719,IF(O8719="Lost",0,N8719))</f>
        <v>0</v>
      </c>
      <c r="T8719" s="30" t="n">
        <f aca="false">IF(AND(P8719&lt;&gt;"",Q8719&lt;&gt;""),Q8719-P8719,"")</f>
        <v>57</v>
      </c>
      <c r="U8719" s="30" t="str">
        <f aca="false">IF(AND(O8719="Engaging",P8719&lt;&gt;""),'Leia-me'!$B$5-P8719,"")</f>
        <v/>
      </c>
      <c r="V8719" s="25" t="str">
        <f aca="false">IF(O8719&lt;&gt;"Engaging","",IF(U8719&lt;='Leia-me'!$B$6,"Saudável",IF(U8719&lt;='Leia-me'!$B$7,"Esfriando",IF(U8719&lt;='Leia-me'!$B$8,"Última chance","Zumbi"))))</f>
        <v/>
      </c>
      <c r="W8719" s="25" t="n">
        <f aca="false">IF(O8719="Won",1,IF(O8719="Lost",0,""))</f>
        <v>0</v>
      </c>
      <c r="Y8719" s="25" t="str">
        <f aca="false">IF(E8719="","Sim","")</f>
        <v/>
      </c>
    </row>
    <row r="8720" customFormat="false" ht="15" hidden="false" customHeight="false" outlineLevel="0" collapsed="false">
      <c r="A8720" s="25" t="s">
        <v>8983</v>
      </c>
      <c r="B8720" s="25" t="s">
        <v>102</v>
      </c>
      <c r="C8720" s="25" t="s">
        <v>111</v>
      </c>
      <c r="D8720" s="25" t="s">
        <v>115</v>
      </c>
      <c r="E8720" s="25" t="s">
        <v>494</v>
      </c>
      <c r="F8720" s="25" t="s">
        <v>192</v>
      </c>
      <c r="G8720" s="26" t="n">
        <v>11698.03</v>
      </c>
      <c r="H8720" s="27" t="n">
        <v>34288</v>
      </c>
      <c r="I8720" s="25" t="s">
        <v>147</v>
      </c>
      <c r="K8720" s="25" t="n">
        <v>1982</v>
      </c>
      <c r="L8720" s="25" t="s">
        <v>160</v>
      </c>
      <c r="M8720" s="25" t="s">
        <v>149</v>
      </c>
      <c r="N8720" s="28" t="n">
        <v>3393</v>
      </c>
      <c r="O8720" s="25" t="s">
        <v>55</v>
      </c>
      <c r="P8720" s="29" t="n">
        <v>42986</v>
      </c>
      <c r="Q8720" s="29" t="n">
        <v>43083</v>
      </c>
      <c r="R8720" s="28" t="n">
        <v>0</v>
      </c>
      <c r="S8720" s="28" t="n">
        <f aca="false">IF(O8720="Won",R8720,IF(O8720="Lost",0,N8720))</f>
        <v>0</v>
      </c>
      <c r="T8720" s="30" t="n">
        <f aca="false">IF(AND(P8720&lt;&gt;"",Q8720&lt;&gt;""),Q8720-P8720,"")</f>
        <v>97</v>
      </c>
      <c r="U8720" s="30" t="str">
        <f aca="false">IF(AND(O8720="Engaging",P8720&lt;&gt;""),'Leia-me'!$B$5-P8720,"")</f>
        <v/>
      </c>
      <c r="V8720" s="25" t="str">
        <f aca="false">IF(O8720&lt;&gt;"Engaging","",IF(U8720&lt;='Leia-me'!$B$6,"Saudável",IF(U8720&lt;='Leia-me'!$B$7,"Esfriando",IF(U8720&lt;='Leia-me'!$B$8,"Última chance","Zumbi"))))</f>
        <v/>
      </c>
      <c r="W8720" s="25" t="n">
        <f aca="false">IF(O8720="Won",1,IF(O8720="Lost",0,""))</f>
        <v>0</v>
      </c>
      <c r="Y8720" s="25" t="str">
        <f aca="false">IF(E8720="","Sim","")</f>
        <v/>
      </c>
    </row>
    <row r="8721" customFormat="false" ht="15" hidden="false" customHeight="false" outlineLevel="0" collapsed="false">
      <c r="A8721" s="25" t="s">
        <v>8984</v>
      </c>
      <c r="B8721" s="25" t="s">
        <v>102</v>
      </c>
      <c r="C8721" s="25" t="s">
        <v>111</v>
      </c>
      <c r="D8721" s="25" t="s">
        <v>115</v>
      </c>
      <c r="G8721" s="31"/>
      <c r="H8721" s="32"/>
      <c r="L8721" s="25" t="s">
        <v>1834</v>
      </c>
      <c r="M8721" s="25" t="s">
        <v>171</v>
      </c>
      <c r="N8721" s="28" t="n">
        <v>4821</v>
      </c>
      <c r="O8721" s="25" t="s">
        <v>56</v>
      </c>
      <c r="P8721" s="29" t="n">
        <v>42988</v>
      </c>
      <c r="Q8721" s="33"/>
      <c r="R8721" s="34"/>
      <c r="S8721" s="28" t="n">
        <f aca="false">IF(O8721="Won",R8721,IF(O8721="Lost",0,N8721))</f>
        <v>4821</v>
      </c>
      <c r="T8721" s="30" t="str">
        <f aca="false">IF(AND(P8721&lt;&gt;"",Q8721&lt;&gt;""),Q8721-P8721,"")</f>
        <v/>
      </c>
      <c r="U8721" s="30" t="n">
        <f aca="false">IF(AND(O8721="Engaging",P8721&lt;&gt;""),'Leia-me'!$B$5-P8721,"")</f>
        <v>112</v>
      </c>
      <c r="V8721" s="25" t="str">
        <f aca="false">IF(O8721&lt;&gt;"Engaging","",IF(U8721&lt;='Leia-me'!$B$6,"Saudável",IF(U8721&lt;='Leia-me'!$B$7,"Esfriando",IF(U8721&lt;='Leia-me'!$B$8,"Última chance","Zumbi"))))</f>
        <v>Esfriando</v>
      </c>
      <c r="W8721" s="25" t="str">
        <f aca="false">IF(O8721="Won",1,IF(O8721="Lost",0,""))</f>
        <v/>
      </c>
      <c r="X8721" s="25" t="s">
        <v>1835</v>
      </c>
      <c r="Y8721" s="25" t="str">
        <f aca="false">IF(E8721="","Sim","")</f>
        <v>Sim</v>
      </c>
    </row>
    <row r="8722" customFormat="false" ht="15" hidden="false" customHeight="false" outlineLevel="0" collapsed="false">
      <c r="A8722" s="25" t="s">
        <v>8985</v>
      </c>
      <c r="B8722" s="25" t="s">
        <v>102</v>
      </c>
      <c r="C8722" s="25" t="s">
        <v>111</v>
      </c>
      <c r="D8722" s="25" t="s">
        <v>115</v>
      </c>
      <c r="E8722" s="25" t="s">
        <v>633</v>
      </c>
      <c r="F8722" s="25" t="s">
        <v>211</v>
      </c>
      <c r="G8722" s="26" t="n">
        <v>1388.67</v>
      </c>
      <c r="H8722" s="27" t="n">
        <v>3583</v>
      </c>
      <c r="I8722" s="25" t="s">
        <v>147</v>
      </c>
      <c r="K8722" s="25" t="n">
        <v>1989</v>
      </c>
      <c r="L8722" s="25" t="s">
        <v>170</v>
      </c>
      <c r="M8722" s="25" t="s">
        <v>171</v>
      </c>
      <c r="N8722" s="28" t="n">
        <v>1096</v>
      </c>
      <c r="O8722" s="25" t="s">
        <v>56</v>
      </c>
      <c r="P8722" s="29" t="n">
        <v>42989</v>
      </c>
      <c r="Q8722" s="33"/>
      <c r="R8722" s="34"/>
      <c r="S8722" s="28" t="n">
        <f aca="false">IF(O8722="Won",R8722,IF(O8722="Lost",0,N8722))</f>
        <v>1096</v>
      </c>
      <c r="T8722" s="30" t="str">
        <f aca="false">IF(AND(P8722&lt;&gt;"",Q8722&lt;&gt;""),Q8722-P8722,"")</f>
        <v/>
      </c>
      <c r="U8722" s="30" t="n">
        <f aca="false">IF(AND(O8722="Engaging",P8722&lt;&gt;""),'Leia-me'!$B$5-P8722,"")</f>
        <v>111</v>
      </c>
      <c r="V8722" s="25" t="str">
        <f aca="false">IF(O8722&lt;&gt;"Engaging","",IF(U8722&lt;='Leia-me'!$B$6,"Saudável",IF(U8722&lt;='Leia-me'!$B$7,"Esfriando",IF(U8722&lt;='Leia-me'!$B$8,"Última chance","Zumbi"))))</f>
        <v>Esfriando</v>
      </c>
      <c r="W8722" s="25" t="str">
        <f aca="false">IF(O8722="Won",1,IF(O8722="Lost",0,""))</f>
        <v/>
      </c>
      <c r="Y8722" s="25" t="str">
        <f aca="false">IF(E8722="","Sim","")</f>
        <v/>
      </c>
    </row>
    <row r="8723" customFormat="false" ht="15" hidden="false" customHeight="false" outlineLevel="0" collapsed="false">
      <c r="A8723" s="25" t="s">
        <v>8986</v>
      </c>
      <c r="B8723" s="25" t="s">
        <v>102</v>
      </c>
      <c r="C8723" s="25" t="s">
        <v>111</v>
      </c>
      <c r="D8723" s="25" t="s">
        <v>115</v>
      </c>
      <c r="E8723" s="25" t="s">
        <v>1778</v>
      </c>
      <c r="F8723" s="25" t="s">
        <v>146</v>
      </c>
      <c r="G8723" s="26" t="n">
        <v>1618.89</v>
      </c>
      <c r="H8723" s="27" t="n">
        <v>3889</v>
      </c>
      <c r="I8723" s="25" t="s">
        <v>147</v>
      </c>
      <c r="K8723" s="25" t="n">
        <v>2004</v>
      </c>
      <c r="L8723" s="25" t="s">
        <v>1834</v>
      </c>
      <c r="M8723" s="25" t="s">
        <v>171</v>
      </c>
      <c r="N8723" s="28" t="n">
        <v>4821</v>
      </c>
      <c r="O8723" s="25" t="s">
        <v>55</v>
      </c>
      <c r="P8723" s="29" t="n">
        <v>42989</v>
      </c>
      <c r="Q8723" s="29" t="n">
        <v>43053</v>
      </c>
      <c r="R8723" s="28" t="n">
        <v>0</v>
      </c>
      <c r="S8723" s="28" t="n">
        <f aca="false">IF(O8723="Won",R8723,IF(O8723="Lost",0,N8723))</f>
        <v>0</v>
      </c>
      <c r="T8723" s="30" t="n">
        <f aca="false">IF(AND(P8723&lt;&gt;"",Q8723&lt;&gt;""),Q8723-P8723,"")</f>
        <v>64</v>
      </c>
      <c r="U8723" s="30" t="str">
        <f aca="false">IF(AND(O8723="Engaging",P8723&lt;&gt;""),'Leia-me'!$B$5-P8723,"")</f>
        <v/>
      </c>
      <c r="V8723" s="25" t="str">
        <f aca="false">IF(O8723&lt;&gt;"Engaging","",IF(U8723&lt;='Leia-me'!$B$6,"Saudável",IF(U8723&lt;='Leia-me'!$B$7,"Esfriando",IF(U8723&lt;='Leia-me'!$B$8,"Última chance","Zumbi"))))</f>
        <v/>
      </c>
      <c r="W8723" s="25" t="n">
        <f aca="false">IF(O8723="Won",1,IF(O8723="Lost",0,""))</f>
        <v>0</v>
      </c>
      <c r="X8723" s="25" t="s">
        <v>1835</v>
      </c>
      <c r="Y8723" s="25" t="str">
        <f aca="false">IF(E8723="","Sim","")</f>
        <v/>
      </c>
    </row>
    <row r="8724" customFormat="false" ht="15" hidden="false" customHeight="false" outlineLevel="0" collapsed="false">
      <c r="A8724" s="25" t="s">
        <v>8987</v>
      </c>
      <c r="B8724" s="25" t="s">
        <v>102</v>
      </c>
      <c r="C8724" s="25" t="s">
        <v>111</v>
      </c>
      <c r="D8724" s="25" t="s">
        <v>115</v>
      </c>
      <c r="E8724" s="25" t="s">
        <v>2754</v>
      </c>
      <c r="F8724" s="25" t="s">
        <v>267</v>
      </c>
      <c r="G8724" s="26" t="n">
        <v>1012.72</v>
      </c>
      <c r="H8724" s="27" t="n">
        <v>3492</v>
      </c>
      <c r="I8724" s="25" t="s">
        <v>2755</v>
      </c>
      <c r="K8724" s="25" t="n">
        <v>1991</v>
      </c>
      <c r="L8724" s="25" t="s">
        <v>186</v>
      </c>
      <c r="M8724" s="25" t="s">
        <v>171</v>
      </c>
      <c r="N8724" s="28" t="n">
        <v>550</v>
      </c>
      <c r="O8724" s="25" t="s">
        <v>54</v>
      </c>
      <c r="P8724" s="29" t="n">
        <v>42989</v>
      </c>
      <c r="Q8724" s="29" t="n">
        <v>42997</v>
      </c>
      <c r="R8724" s="28" t="n">
        <v>560</v>
      </c>
      <c r="S8724" s="28" t="n">
        <f aca="false">IF(O8724="Won",R8724,IF(O8724="Lost",0,N8724))</f>
        <v>560</v>
      </c>
      <c r="T8724" s="30" t="n">
        <f aca="false">IF(AND(P8724&lt;&gt;"",Q8724&lt;&gt;""),Q8724-P8724,"")</f>
        <v>8</v>
      </c>
      <c r="U8724" s="30" t="str">
        <f aca="false">IF(AND(O8724="Engaging",P8724&lt;&gt;""),'Leia-me'!$B$5-P8724,"")</f>
        <v/>
      </c>
      <c r="V8724" s="25" t="str">
        <f aca="false">IF(O8724&lt;&gt;"Engaging","",IF(U8724&lt;='Leia-me'!$B$6,"Saudável",IF(U8724&lt;='Leia-me'!$B$7,"Esfriando",IF(U8724&lt;='Leia-me'!$B$8,"Última chance","Zumbi"))))</f>
        <v/>
      </c>
      <c r="W8724" s="25" t="n">
        <f aca="false">IF(O8724="Won",1,IF(O8724="Lost",0,""))</f>
        <v>1</v>
      </c>
      <c r="Y8724" s="25" t="str">
        <f aca="false">IF(E8724="","Sim","")</f>
        <v/>
      </c>
    </row>
    <row r="8725" customFormat="false" ht="15" hidden="false" customHeight="false" outlineLevel="0" collapsed="false">
      <c r="A8725" s="25" t="s">
        <v>8988</v>
      </c>
      <c r="B8725" s="25" t="s">
        <v>102</v>
      </c>
      <c r="C8725" s="25" t="s">
        <v>111</v>
      </c>
      <c r="D8725" s="25" t="s">
        <v>115</v>
      </c>
      <c r="E8725" s="25" t="s">
        <v>1158</v>
      </c>
      <c r="F8725" s="25" t="s">
        <v>185</v>
      </c>
      <c r="G8725" s="26" t="n">
        <v>7708.38</v>
      </c>
      <c r="H8725" s="27" t="n">
        <v>13756</v>
      </c>
      <c r="I8725" s="25" t="s">
        <v>147</v>
      </c>
      <c r="K8725" s="25" t="n">
        <v>1980</v>
      </c>
      <c r="L8725" s="25" t="s">
        <v>170</v>
      </c>
      <c r="M8725" s="25" t="s">
        <v>171</v>
      </c>
      <c r="N8725" s="28" t="n">
        <v>1096</v>
      </c>
      <c r="O8725" s="25" t="s">
        <v>54</v>
      </c>
      <c r="P8725" s="29" t="n">
        <v>42990</v>
      </c>
      <c r="Q8725" s="29" t="n">
        <v>43059</v>
      </c>
      <c r="R8725" s="28" t="n">
        <v>1029</v>
      </c>
      <c r="S8725" s="28" t="n">
        <f aca="false">IF(O8725="Won",R8725,IF(O8725="Lost",0,N8725))</f>
        <v>1029</v>
      </c>
      <c r="T8725" s="30" t="n">
        <f aca="false">IF(AND(P8725&lt;&gt;"",Q8725&lt;&gt;""),Q8725-P8725,"")</f>
        <v>69</v>
      </c>
      <c r="U8725" s="30" t="str">
        <f aca="false">IF(AND(O8725="Engaging",P8725&lt;&gt;""),'Leia-me'!$B$5-P8725,"")</f>
        <v/>
      </c>
      <c r="V8725" s="25" t="str">
        <f aca="false">IF(O8725&lt;&gt;"Engaging","",IF(U8725&lt;='Leia-me'!$B$6,"Saudável",IF(U8725&lt;='Leia-me'!$B$7,"Esfriando",IF(U8725&lt;='Leia-me'!$B$8,"Última chance","Zumbi"))))</f>
        <v/>
      </c>
      <c r="W8725" s="25" t="n">
        <f aca="false">IF(O8725="Won",1,IF(O8725="Lost",0,""))</f>
        <v>1</v>
      </c>
      <c r="Y8725" s="25" t="str">
        <f aca="false">IF(E8725="","Sim","")</f>
        <v/>
      </c>
    </row>
    <row r="8726" customFormat="false" ht="15" hidden="false" customHeight="false" outlineLevel="0" collapsed="false">
      <c r="A8726" s="25" t="s">
        <v>8989</v>
      </c>
      <c r="B8726" s="25" t="s">
        <v>102</v>
      </c>
      <c r="C8726" s="25" t="s">
        <v>111</v>
      </c>
      <c r="D8726" s="25" t="s">
        <v>115</v>
      </c>
      <c r="E8726" s="25" t="s">
        <v>419</v>
      </c>
      <c r="F8726" s="25" t="s">
        <v>146</v>
      </c>
      <c r="G8726" s="26" t="n">
        <v>2741.37</v>
      </c>
      <c r="H8726" s="27" t="n">
        <v>9226</v>
      </c>
      <c r="I8726" s="25" t="s">
        <v>147</v>
      </c>
      <c r="K8726" s="25" t="n">
        <v>1985</v>
      </c>
      <c r="L8726" s="25" t="s">
        <v>186</v>
      </c>
      <c r="M8726" s="25" t="s">
        <v>171</v>
      </c>
      <c r="N8726" s="28" t="n">
        <v>550</v>
      </c>
      <c r="O8726" s="25" t="s">
        <v>54</v>
      </c>
      <c r="P8726" s="29" t="n">
        <v>42991</v>
      </c>
      <c r="Q8726" s="29" t="n">
        <v>42999</v>
      </c>
      <c r="R8726" s="28" t="n">
        <v>518</v>
      </c>
      <c r="S8726" s="28" t="n">
        <f aca="false">IF(O8726="Won",R8726,IF(O8726="Lost",0,N8726))</f>
        <v>518</v>
      </c>
      <c r="T8726" s="30" t="n">
        <f aca="false">IF(AND(P8726&lt;&gt;"",Q8726&lt;&gt;""),Q8726-P8726,"")</f>
        <v>8</v>
      </c>
      <c r="U8726" s="30" t="str">
        <f aca="false">IF(AND(O8726="Engaging",P8726&lt;&gt;""),'Leia-me'!$B$5-P8726,"")</f>
        <v/>
      </c>
      <c r="V8726" s="25" t="str">
        <f aca="false">IF(O8726&lt;&gt;"Engaging","",IF(U8726&lt;='Leia-me'!$B$6,"Saudável",IF(U8726&lt;='Leia-me'!$B$7,"Esfriando",IF(U8726&lt;='Leia-me'!$B$8,"Última chance","Zumbi"))))</f>
        <v/>
      </c>
      <c r="W8726" s="25" t="n">
        <f aca="false">IF(O8726="Won",1,IF(O8726="Lost",0,""))</f>
        <v>1</v>
      </c>
      <c r="Y8726" s="25" t="str">
        <f aca="false">IF(E8726="","Sim","")</f>
        <v/>
      </c>
    </row>
    <row r="8727" customFormat="false" ht="15" hidden="false" customHeight="false" outlineLevel="0" collapsed="false">
      <c r="A8727" s="25" t="s">
        <v>8990</v>
      </c>
      <c r="B8727" s="25" t="s">
        <v>102</v>
      </c>
      <c r="C8727" s="25" t="s">
        <v>111</v>
      </c>
      <c r="D8727" s="25" t="s">
        <v>115</v>
      </c>
      <c r="E8727" s="25" t="s">
        <v>156</v>
      </c>
      <c r="F8727" s="25" t="s">
        <v>155</v>
      </c>
      <c r="G8727" s="26" t="n">
        <v>1699.85</v>
      </c>
      <c r="H8727" s="27" t="n">
        <v>5108</v>
      </c>
      <c r="I8727" s="25" t="s">
        <v>147</v>
      </c>
      <c r="K8727" s="25" t="n">
        <v>1999</v>
      </c>
      <c r="L8727" s="25" t="s">
        <v>186</v>
      </c>
      <c r="M8727" s="25" t="s">
        <v>171</v>
      </c>
      <c r="N8727" s="28" t="n">
        <v>550</v>
      </c>
      <c r="O8727" s="25" t="s">
        <v>54</v>
      </c>
      <c r="P8727" s="29" t="n">
        <v>42991</v>
      </c>
      <c r="Q8727" s="29" t="n">
        <v>43075</v>
      </c>
      <c r="R8727" s="28" t="n">
        <v>505</v>
      </c>
      <c r="S8727" s="28" t="n">
        <f aca="false">IF(O8727="Won",R8727,IF(O8727="Lost",0,N8727))</f>
        <v>505</v>
      </c>
      <c r="T8727" s="30" t="n">
        <f aca="false">IF(AND(P8727&lt;&gt;"",Q8727&lt;&gt;""),Q8727-P8727,"")</f>
        <v>84</v>
      </c>
      <c r="U8727" s="30" t="str">
        <f aca="false">IF(AND(O8727="Engaging",P8727&lt;&gt;""),'Leia-me'!$B$5-P8727,"")</f>
        <v/>
      </c>
      <c r="V8727" s="25" t="str">
        <f aca="false">IF(O8727&lt;&gt;"Engaging","",IF(U8727&lt;='Leia-me'!$B$6,"Saudável",IF(U8727&lt;='Leia-me'!$B$7,"Esfriando",IF(U8727&lt;='Leia-me'!$B$8,"Última chance","Zumbi"))))</f>
        <v/>
      </c>
      <c r="W8727" s="25" t="n">
        <f aca="false">IF(O8727="Won",1,IF(O8727="Lost",0,""))</f>
        <v>1</v>
      </c>
      <c r="Y8727" s="25" t="str">
        <f aca="false">IF(E8727="","Sim","")</f>
        <v/>
      </c>
    </row>
    <row r="8728" customFormat="false" ht="15" hidden="false" customHeight="false" outlineLevel="0" collapsed="false">
      <c r="A8728" s="25" t="s">
        <v>8991</v>
      </c>
      <c r="B8728" s="25" t="s">
        <v>102</v>
      </c>
      <c r="C8728" s="25" t="s">
        <v>111</v>
      </c>
      <c r="D8728" s="25" t="s">
        <v>115</v>
      </c>
      <c r="G8728" s="31"/>
      <c r="H8728" s="32"/>
      <c r="L8728" s="25" t="s">
        <v>186</v>
      </c>
      <c r="M8728" s="25" t="s">
        <v>171</v>
      </c>
      <c r="N8728" s="28" t="n">
        <v>550</v>
      </c>
      <c r="O8728" s="25" t="s">
        <v>56</v>
      </c>
      <c r="P8728" s="29" t="n">
        <v>42992</v>
      </c>
      <c r="Q8728" s="33"/>
      <c r="R8728" s="34"/>
      <c r="S8728" s="28" t="n">
        <f aca="false">IF(O8728="Won",R8728,IF(O8728="Lost",0,N8728))</f>
        <v>550</v>
      </c>
      <c r="T8728" s="30" t="str">
        <f aca="false">IF(AND(P8728&lt;&gt;"",Q8728&lt;&gt;""),Q8728-P8728,"")</f>
        <v/>
      </c>
      <c r="U8728" s="30" t="n">
        <f aca="false">IF(AND(O8728="Engaging",P8728&lt;&gt;""),'Leia-me'!$B$5-P8728,"")</f>
        <v>108</v>
      </c>
      <c r="V8728" s="25" t="str">
        <f aca="false">IF(O8728&lt;&gt;"Engaging","",IF(U8728&lt;='Leia-me'!$B$6,"Saudável",IF(U8728&lt;='Leia-me'!$B$7,"Esfriando",IF(U8728&lt;='Leia-me'!$B$8,"Última chance","Zumbi"))))</f>
        <v>Esfriando</v>
      </c>
      <c r="W8728" s="25" t="str">
        <f aca="false">IF(O8728="Won",1,IF(O8728="Lost",0,""))</f>
        <v/>
      </c>
      <c r="Y8728" s="25" t="str">
        <f aca="false">IF(E8728="","Sim","")</f>
        <v>Sim</v>
      </c>
    </row>
    <row r="8729" customFormat="false" ht="15" hidden="false" customHeight="false" outlineLevel="0" collapsed="false">
      <c r="A8729" s="25" t="s">
        <v>8992</v>
      </c>
      <c r="B8729" s="25" t="s">
        <v>102</v>
      </c>
      <c r="C8729" s="25" t="s">
        <v>111</v>
      </c>
      <c r="D8729" s="25" t="s">
        <v>115</v>
      </c>
      <c r="E8729" s="25" t="s">
        <v>1187</v>
      </c>
      <c r="F8729" s="25" t="s">
        <v>159</v>
      </c>
      <c r="G8729" s="26" t="n">
        <v>2059.9</v>
      </c>
      <c r="H8729" s="27" t="n">
        <v>3644</v>
      </c>
      <c r="I8729" s="25" t="s">
        <v>147</v>
      </c>
      <c r="K8729" s="25" t="n">
        <v>1988</v>
      </c>
      <c r="L8729" s="25" t="s">
        <v>1834</v>
      </c>
      <c r="M8729" s="25" t="s">
        <v>171</v>
      </c>
      <c r="N8729" s="28" t="n">
        <v>4821</v>
      </c>
      <c r="O8729" s="25" t="s">
        <v>54</v>
      </c>
      <c r="P8729" s="29" t="n">
        <v>42992</v>
      </c>
      <c r="Q8729" s="29" t="n">
        <v>43044</v>
      </c>
      <c r="R8729" s="28" t="n">
        <v>5170</v>
      </c>
      <c r="S8729" s="28" t="n">
        <f aca="false">IF(O8729="Won",R8729,IF(O8729="Lost",0,N8729))</f>
        <v>5170</v>
      </c>
      <c r="T8729" s="30" t="n">
        <f aca="false">IF(AND(P8729&lt;&gt;"",Q8729&lt;&gt;""),Q8729-P8729,"")</f>
        <v>52</v>
      </c>
      <c r="U8729" s="30" t="str">
        <f aca="false">IF(AND(O8729="Engaging",P8729&lt;&gt;""),'Leia-me'!$B$5-P8729,"")</f>
        <v/>
      </c>
      <c r="V8729" s="25" t="str">
        <f aca="false">IF(O8729&lt;&gt;"Engaging","",IF(U8729&lt;='Leia-me'!$B$6,"Saudável",IF(U8729&lt;='Leia-me'!$B$7,"Esfriando",IF(U8729&lt;='Leia-me'!$B$8,"Última chance","Zumbi"))))</f>
        <v/>
      </c>
      <c r="W8729" s="25" t="n">
        <f aca="false">IF(O8729="Won",1,IF(O8729="Lost",0,""))</f>
        <v>1</v>
      </c>
      <c r="X8729" s="25" t="s">
        <v>1835</v>
      </c>
      <c r="Y8729" s="25" t="str">
        <f aca="false">IF(E8729="","Sim","")</f>
        <v/>
      </c>
    </row>
    <row r="8730" customFormat="false" ht="15" hidden="false" customHeight="false" outlineLevel="0" collapsed="false">
      <c r="A8730" s="25" t="s">
        <v>8993</v>
      </c>
      <c r="B8730" s="25" t="s">
        <v>102</v>
      </c>
      <c r="C8730" s="25" t="s">
        <v>111</v>
      </c>
      <c r="D8730" s="25" t="s">
        <v>115</v>
      </c>
      <c r="E8730" s="25" t="s">
        <v>444</v>
      </c>
      <c r="F8730" s="25" t="s">
        <v>192</v>
      </c>
      <c r="G8730" s="26" t="n">
        <v>6354.87</v>
      </c>
      <c r="H8730" s="27" t="n">
        <v>16780</v>
      </c>
      <c r="I8730" s="25" t="s">
        <v>147</v>
      </c>
      <c r="J8730" s="25" t="s">
        <v>445</v>
      </c>
      <c r="K8730" s="25" t="n">
        <v>1996</v>
      </c>
      <c r="L8730" s="25" t="s">
        <v>1834</v>
      </c>
      <c r="M8730" s="25" t="s">
        <v>171</v>
      </c>
      <c r="N8730" s="28" t="n">
        <v>4821</v>
      </c>
      <c r="O8730" s="25" t="s">
        <v>54</v>
      </c>
      <c r="P8730" s="29" t="n">
        <v>42992</v>
      </c>
      <c r="Q8730" s="29" t="n">
        <v>43003</v>
      </c>
      <c r="R8730" s="28" t="n">
        <v>4050</v>
      </c>
      <c r="S8730" s="28" t="n">
        <f aca="false">IF(O8730="Won",R8730,IF(O8730="Lost",0,N8730))</f>
        <v>4050</v>
      </c>
      <c r="T8730" s="30" t="n">
        <f aca="false">IF(AND(P8730&lt;&gt;"",Q8730&lt;&gt;""),Q8730-P8730,"")</f>
        <v>11</v>
      </c>
      <c r="U8730" s="30" t="str">
        <f aca="false">IF(AND(O8730="Engaging",P8730&lt;&gt;""),'Leia-me'!$B$5-P8730,"")</f>
        <v/>
      </c>
      <c r="V8730" s="25" t="str">
        <f aca="false">IF(O8730&lt;&gt;"Engaging","",IF(U8730&lt;='Leia-me'!$B$6,"Saudável",IF(U8730&lt;='Leia-me'!$B$7,"Esfriando",IF(U8730&lt;='Leia-me'!$B$8,"Última chance","Zumbi"))))</f>
        <v/>
      </c>
      <c r="W8730" s="25" t="n">
        <f aca="false">IF(O8730="Won",1,IF(O8730="Lost",0,""))</f>
        <v>1</v>
      </c>
      <c r="X8730" s="25" t="s">
        <v>1835</v>
      </c>
      <c r="Y8730" s="25" t="str">
        <f aca="false">IF(E8730="","Sim","")</f>
        <v/>
      </c>
    </row>
    <row r="8731" customFormat="false" ht="15" hidden="false" customHeight="false" outlineLevel="0" collapsed="false">
      <c r="A8731" s="25" t="s">
        <v>8994</v>
      </c>
      <c r="B8731" s="25" t="s">
        <v>102</v>
      </c>
      <c r="C8731" s="25" t="s">
        <v>111</v>
      </c>
      <c r="D8731" s="25" t="s">
        <v>115</v>
      </c>
      <c r="E8731" s="25" t="s">
        <v>5204</v>
      </c>
      <c r="F8731" s="25" t="s">
        <v>155</v>
      </c>
      <c r="G8731" s="26" t="n">
        <v>1188.42</v>
      </c>
      <c r="H8731" s="27" t="n">
        <v>3015</v>
      </c>
      <c r="I8731" s="25" t="s">
        <v>147</v>
      </c>
      <c r="K8731" s="25" t="n">
        <v>1994</v>
      </c>
      <c r="L8731" s="25" t="s">
        <v>160</v>
      </c>
      <c r="M8731" s="25" t="s">
        <v>149</v>
      </c>
      <c r="N8731" s="28" t="n">
        <v>3393</v>
      </c>
      <c r="O8731" s="25" t="s">
        <v>54</v>
      </c>
      <c r="P8731" s="29" t="n">
        <v>42993</v>
      </c>
      <c r="Q8731" s="29" t="n">
        <v>43046</v>
      </c>
      <c r="R8731" s="28" t="n">
        <v>2712</v>
      </c>
      <c r="S8731" s="28" t="n">
        <f aca="false">IF(O8731="Won",R8731,IF(O8731="Lost",0,N8731))</f>
        <v>2712</v>
      </c>
      <c r="T8731" s="30" t="n">
        <f aca="false">IF(AND(P8731&lt;&gt;"",Q8731&lt;&gt;""),Q8731-P8731,"")</f>
        <v>53</v>
      </c>
      <c r="U8731" s="30" t="str">
        <f aca="false">IF(AND(O8731="Engaging",P8731&lt;&gt;""),'Leia-me'!$B$5-P8731,"")</f>
        <v/>
      </c>
      <c r="V8731" s="25" t="str">
        <f aca="false">IF(O8731&lt;&gt;"Engaging","",IF(U8731&lt;='Leia-me'!$B$6,"Saudável",IF(U8731&lt;='Leia-me'!$B$7,"Esfriando",IF(U8731&lt;='Leia-me'!$B$8,"Última chance","Zumbi"))))</f>
        <v/>
      </c>
      <c r="W8731" s="25" t="n">
        <f aca="false">IF(O8731="Won",1,IF(O8731="Lost",0,""))</f>
        <v>1</v>
      </c>
      <c r="Y8731" s="25" t="str">
        <f aca="false">IF(E8731="","Sim","")</f>
        <v/>
      </c>
    </row>
    <row r="8732" customFormat="false" ht="15" hidden="false" customHeight="false" outlineLevel="0" collapsed="false">
      <c r="A8732" s="25" t="s">
        <v>8995</v>
      </c>
      <c r="B8732" s="25" t="s">
        <v>102</v>
      </c>
      <c r="C8732" s="25" t="s">
        <v>111</v>
      </c>
      <c r="D8732" s="25" t="s">
        <v>115</v>
      </c>
      <c r="E8732" s="25" t="s">
        <v>449</v>
      </c>
      <c r="F8732" s="25" t="s">
        <v>192</v>
      </c>
      <c r="G8732" s="26" t="n">
        <v>98.79</v>
      </c>
      <c r="H8732" s="27" t="n">
        <v>96</v>
      </c>
      <c r="I8732" s="25" t="s">
        <v>147</v>
      </c>
      <c r="J8732" s="25" t="s">
        <v>445</v>
      </c>
      <c r="K8732" s="25" t="n">
        <v>2013</v>
      </c>
      <c r="L8732" s="25" t="s">
        <v>170</v>
      </c>
      <c r="M8732" s="25" t="s">
        <v>171</v>
      </c>
      <c r="N8732" s="28" t="n">
        <v>1096</v>
      </c>
      <c r="O8732" s="25" t="s">
        <v>55</v>
      </c>
      <c r="P8732" s="29" t="n">
        <v>42994</v>
      </c>
      <c r="Q8732" s="29" t="n">
        <v>43057</v>
      </c>
      <c r="R8732" s="28" t="n">
        <v>0</v>
      </c>
      <c r="S8732" s="28" t="n">
        <f aca="false">IF(O8732="Won",R8732,IF(O8732="Lost",0,N8732))</f>
        <v>0</v>
      </c>
      <c r="T8732" s="30" t="n">
        <f aca="false">IF(AND(P8732&lt;&gt;"",Q8732&lt;&gt;""),Q8732-P8732,"")</f>
        <v>63</v>
      </c>
      <c r="U8732" s="30" t="str">
        <f aca="false">IF(AND(O8732="Engaging",P8732&lt;&gt;""),'Leia-me'!$B$5-P8732,"")</f>
        <v/>
      </c>
      <c r="V8732" s="25" t="str">
        <f aca="false">IF(O8732&lt;&gt;"Engaging","",IF(U8732&lt;='Leia-me'!$B$6,"Saudável",IF(U8732&lt;='Leia-me'!$B$7,"Esfriando",IF(U8732&lt;='Leia-me'!$B$8,"Última chance","Zumbi"))))</f>
        <v/>
      </c>
      <c r="W8732" s="25" t="n">
        <f aca="false">IF(O8732="Won",1,IF(O8732="Lost",0,""))</f>
        <v>0</v>
      </c>
      <c r="Y8732" s="25" t="str">
        <f aca="false">IF(E8732="","Sim","")</f>
        <v/>
      </c>
    </row>
    <row r="8733" customFormat="false" ht="15" hidden="false" customHeight="false" outlineLevel="0" collapsed="false">
      <c r="A8733" s="25" t="s">
        <v>8996</v>
      </c>
      <c r="B8733" s="25" t="s">
        <v>102</v>
      </c>
      <c r="C8733" s="25" t="s">
        <v>111</v>
      </c>
      <c r="D8733" s="25" t="s">
        <v>115</v>
      </c>
      <c r="E8733" s="25" t="s">
        <v>428</v>
      </c>
      <c r="F8733" s="25" t="s">
        <v>267</v>
      </c>
      <c r="G8733" s="26" t="n">
        <v>792.46</v>
      </c>
      <c r="H8733" s="27" t="n">
        <v>1299</v>
      </c>
      <c r="I8733" s="25" t="s">
        <v>147</v>
      </c>
      <c r="K8733" s="25" t="n">
        <v>1982</v>
      </c>
      <c r="L8733" s="25" t="s">
        <v>170</v>
      </c>
      <c r="M8733" s="25" t="s">
        <v>171</v>
      </c>
      <c r="N8733" s="28" t="n">
        <v>1096</v>
      </c>
      <c r="O8733" s="25" t="s">
        <v>55</v>
      </c>
      <c r="P8733" s="29" t="n">
        <v>42994</v>
      </c>
      <c r="Q8733" s="29" t="n">
        <v>43051</v>
      </c>
      <c r="R8733" s="28" t="n">
        <v>0</v>
      </c>
      <c r="S8733" s="28" t="n">
        <f aca="false">IF(O8733="Won",R8733,IF(O8733="Lost",0,N8733))</f>
        <v>0</v>
      </c>
      <c r="T8733" s="30" t="n">
        <f aca="false">IF(AND(P8733&lt;&gt;"",Q8733&lt;&gt;""),Q8733-P8733,"")</f>
        <v>57</v>
      </c>
      <c r="U8733" s="30" t="str">
        <f aca="false">IF(AND(O8733="Engaging",P8733&lt;&gt;""),'Leia-me'!$B$5-P8733,"")</f>
        <v/>
      </c>
      <c r="V8733" s="25" t="str">
        <f aca="false">IF(O8733&lt;&gt;"Engaging","",IF(U8733&lt;='Leia-me'!$B$6,"Saudável",IF(U8733&lt;='Leia-me'!$B$7,"Esfriando",IF(U8733&lt;='Leia-me'!$B$8,"Última chance","Zumbi"))))</f>
        <v/>
      </c>
      <c r="W8733" s="25" t="n">
        <f aca="false">IF(O8733="Won",1,IF(O8733="Lost",0,""))</f>
        <v>0</v>
      </c>
      <c r="Y8733" s="25" t="str">
        <f aca="false">IF(E8733="","Sim","")</f>
        <v/>
      </c>
    </row>
    <row r="8734" customFormat="false" ht="15" hidden="false" customHeight="false" outlineLevel="0" collapsed="false">
      <c r="A8734" s="25" t="s">
        <v>8997</v>
      </c>
      <c r="B8734" s="25" t="s">
        <v>102</v>
      </c>
      <c r="C8734" s="25" t="s">
        <v>111</v>
      </c>
      <c r="D8734" s="25" t="s">
        <v>115</v>
      </c>
      <c r="E8734" s="25" t="s">
        <v>478</v>
      </c>
      <c r="F8734" s="25" t="s">
        <v>165</v>
      </c>
      <c r="G8734" s="26" t="n">
        <v>349.81</v>
      </c>
      <c r="H8734" s="27" t="n">
        <v>315</v>
      </c>
      <c r="I8734" s="25" t="s">
        <v>147</v>
      </c>
      <c r="K8734" s="25" t="n">
        <v>2002</v>
      </c>
      <c r="L8734" s="25" t="s">
        <v>170</v>
      </c>
      <c r="M8734" s="25" t="s">
        <v>171</v>
      </c>
      <c r="N8734" s="28" t="n">
        <v>1096</v>
      </c>
      <c r="O8734" s="25" t="s">
        <v>55</v>
      </c>
      <c r="P8734" s="29" t="n">
        <v>42994</v>
      </c>
      <c r="Q8734" s="29" t="n">
        <v>43065</v>
      </c>
      <c r="R8734" s="28" t="n">
        <v>0</v>
      </c>
      <c r="S8734" s="28" t="n">
        <f aca="false">IF(O8734="Won",R8734,IF(O8734="Lost",0,N8734))</f>
        <v>0</v>
      </c>
      <c r="T8734" s="30" t="n">
        <f aca="false">IF(AND(P8734&lt;&gt;"",Q8734&lt;&gt;""),Q8734-P8734,"")</f>
        <v>71</v>
      </c>
      <c r="U8734" s="30" t="str">
        <f aca="false">IF(AND(O8734="Engaging",P8734&lt;&gt;""),'Leia-me'!$B$5-P8734,"")</f>
        <v/>
      </c>
      <c r="V8734" s="25" t="str">
        <f aca="false">IF(O8734&lt;&gt;"Engaging","",IF(U8734&lt;='Leia-me'!$B$6,"Saudável",IF(U8734&lt;='Leia-me'!$B$7,"Esfriando",IF(U8734&lt;='Leia-me'!$B$8,"Última chance","Zumbi"))))</f>
        <v/>
      </c>
      <c r="W8734" s="25" t="n">
        <f aca="false">IF(O8734="Won",1,IF(O8734="Lost",0,""))</f>
        <v>0</v>
      </c>
      <c r="Y8734" s="25" t="str">
        <f aca="false">IF(E8734="","Sim","")</f>
        <v/>
      </c>
    </row>
    <row r="8735" customFormat="false" ht="15" hidden="false" customHeight="false" outlineLevel="0" collapsed="false">
      <c r="A8735" s="25" t="s">
        <v>8998</v>
      </c>
      <c r="B8735" s="25" t="s">
        <v>102</v>
      </c>
      <c r="C8735" s="25" t="s">
        <v>111</v>
      </c>
      <c r="D8735" s="25" t="s">
        <v>115</v>
      </c>
      <c r="E8735" s="25" t="s">
        <v>1158</v>
      </c>
      <c r="F8735" s="25" t="s">
        <v>185</v>
      </c>
      <c r="G8735" s="26" t="n">
        <v>7708.38</v>
      </c>
      <c r="H8735" s="27" t="n">
        <v>13756</v>
      </c>
      <c r="I8735" s="25" t="s">
        <v>147</v>
      </c>
      <c r="K8735" s="25" t="n">
        <v>1980</v>
      </c>
      <c r="L8735" s="25" t="s">
        <v>1834</v>
      </c>
      <c r="M8735" s="25" t="s">
        <v>171</v>
      </c>
      <c r="N8735" s="28" t="n">
        <v>4821</v>
      </c>
      <c r="O8735" s="25" t="s">
        <v>54</v>
      </c>
      <c r="P8735" s="29" t="n">
        <v>42994</v>
      </c>
      <c r="Q8735" s="29" t="n">
        <v>43005</v>
      </c>
      <c r="R8735" s="28" t="n">
        <v>5360</v>
      </c>
      <c r="S8735" s="28" t="n">
        <f aca="false">IF(O8735="Won",R8735,IF(O8735="Lost",0,N8735))</f>
        <v>5360</v>
      </c>
      <c r="T8735" s="30" t="n">
        <f aca="false">IF(AND(P8735&lt;&gt;"",Q8735&lt;&gt;""),Q8735-P8735,"")</f>
        <v>11</v>
      </c>
      <c r="U8735" s="30" t="str">
        <f aca="false">IF(AND(O8735="Engaging",P8735&lt;&gt;""),'Leia-me'!$B$5-P8735,"")</f>
        <v/>
      </c>
      <c r="V8735" s="25" t="str">
        <f aca="false">IF(O8735&lt;&gt;"Engaging","",IF(U8735&lt;='Leia-me'!$B$6,"Saudável",IF(U8735&lt;='Leia-me'!$B$7,"Esfriando",IF(U8735&lt;='Leia-me'!$B$8,"Última chance","Zumbi"))))</f>
        <v/>
      </c>
      <c r="W8735" s="25" t="n">
        <f aca="false">IF(O8735="Won",1,IF(O8735="Lost",0,""))</f>
        <v>1</v>
      </c>
      <c r="X8735" s="25" t="s">
        <v>1835</v>
      </c>
      <c r="Y8735" s="25" t="str">
        <f aca="false">IF(E8735="","Sim","")</f>
        <v/>
      </c>
    </row>
    <row r="8736" customFormat="false" ht="15" hidden="false" customHeight="false" outlineLevel="0" collapsed="false">
      <c r="A8736" s="25" t="s">
        <v>8999</v>
      </c>
      <c r="B8736" s="25" t="s">
        <v>102</v>
      </c>
      <c r="C8736" s="25" t="s">
        <v>111</v>
      </c>
      <c r="D8736" s="25" t="s">
        <v>115</v>
      </c>
      <c r="E8736" s="25" t="s">
        <v>1158</v>
      </c>
      <c r="F8736" s="25" t="s">
        <v>185</v>
      </c>
      <c r="G8736" s="26" t="n">
        <v>7708.38</v>
      </c>
      <c r="H8736" s="27" t="n">
        <v>13756</v>
      </c>
      <c r="I8736" s="25" t="s">
        <v>147</v>
      </c>
      <c r="K8736" s="25" t="n">
        <v>1980</v>
      </c>
      <c r="L8736" s="25" t="s">
        <v>1834</v>
      </c>
      <c r="M8736" s="25" t="s">
        <v>171</v>
      </c>
      <c r="N8736" s="28" t="n">
        <v>4821</v>
      </c>
      <c r="O8736" s="25" t="s">
        <v>54</v>
      </c>
      <c r="P8736" s="29" t="n">
        <v>42995</v>
      </c>
      <c r="Q8736" s="29" t="n">
        <v>43005</v>
      </c>
      <c r="R8736" s="28" t="n">
        <v>4800</v>
      </c>
      <c r="S8736" s="28" t="n">
        <f aca="false">IF(O8736="Won",R8736,IF(O8736="Lost",0,N8736))</f>
        <v>4800</v>
      </c>
      <c r="T8736" s="30" t="n">
        <f aca="false">IF(AND(P8736&lt;&gt;"",Q8736&lt;&gt;""),Q8736-P8736,"")</f>
        <v>10</v>
      </c>
      <c r="U8736" s="30" t="str">
        <f aca="false">IF(AND(O8736="Engaging",P8736&lt;&gt;""),'Leia-me'!$B$5-P8736,"")</f>
        <v/>
      </c>
      <c r="V8736" s="25" t="str">
        <f aca="false">IF(O8736&lt;&gt;"Engaging","",IF(U8736&lt;='Leia-me'!$B$6,"Saudável",IF(U8736&lt;='Leia-me'!$B$7,"Esfriando",IF(U8736&lt;='Leia-me'!$B$8,"Última chance","Zumbi"))))</f>
        <v/>
      </c>
      <c r="W8736" s="25" t="n">
        <f aca="false">IF(O8736="Won",1,IF(O8736="Lost",0,""))</f>
        <v>1</v>
      </c>
      <c r="X8736" s="25" t="s">
        <v>1835</v>
      </c>
      <c r="Y8736" s="25" t="str">
        <f aca="false">IF(E8736="","Sim","")</f>
        <v/>
      </c>
    </row>
    <row r="8737" customFormat="false" ht="15" hidden="false" customHeight="false" outlineLevel="0" collapsed="false">
      <c r="A8737" s="25" t="s">
        <v>9000</v>
      </c>
      <c r="B8737" s="25" t="s">
        <v>102</v>
      </c>
      <c r="C8737" s="25" t="s">
        <v>111</v>
      </c>
      <c r="D8737" s="25" t="s">
        <v>115</v>
      </c>
      <c r="E8737" s="25" t="s">
        <v>1090</v>
      </c>
      <c r="F8737" s="25" t="s">
        <v>155</v>
      </c>
      <c r="G8737" s="26" t="n">
        <v>6395.05</v>
      </c>
      <c r="H8737" s="27" t="n">
        <v>20275</v>
      </c>
      <c r="I8737" s="25" t="s">
        <v>147</v>
      </c>
      <c r="K8737" s="25" t="n">
        <v>1994</v>
      </c>
      <c r="L8737" s="25" t="s">
        <v>178</v>
      </c>
      <c r="M8737" s="25" t="s">
        <v>171</v>
      </c>
      <c r="N8737" s="28" t="n">
        <v>5482</v>
      </c>
      <c r="O8737" s="25" t="s">
        <v>56</v>
      </c>
      <c r="P8737" s="29" t="n">
        <v>42996</v>
      </c>
      <c r="Q8737" s="33"/>
      <c r="R8737" s="34"/>
      <c r="S8737" s="28" t="n">
        <f aca="false">IF(O8737="Won",R8737,IF(O8737="Lost",0,N8737))</f>
        <v>5482</v>
      </c>
      <c r="T8737" s="30" t="str">
        <f aca="false">IF(AND(P8737&lt;&gt;"",Q8737&lt;&gt;""),Q8737-P8737,"")</f>
        <v/>
      </c>
      <c r="U8737" s="30" t="n">
        <f aca="false">IF(AND(O8737="Engaging",P8737&lt;&gt;""),'Leia-me'!$B$5-P8737,"")</f>
        <v>104</v>
      </c>
      <c r="V8737" s="25" t="str">
        <f aca="false">IF(O8737&lt;&gt;"Engaging","",IF(U8737&lt;='Leia-me'!$B$6,"Saudável",IF(U8737&lt;='Leia-me'!$B$7,"Esfriando",IF(U8737&lt;='Leia-me'!$B$8,"Última chance","Zumbi"))))</f>
        <v>Esfriando</v>
      </c>
      <c r="W8737" s="25" t="str">
        <f aca="false">IF(O8737="Won",1,IF(O8737="Lost",0,""))</f>
        <v/>
      </c>
      <c r="Y8737" s="25" t="str">
        <f aca="false">IF(E8737="","Sim","")</f>
        <v/>
      </c>
    </row>
    <row r="8738" customFormat="false" ht="15" hidden="false" customHeight="false" outlineLevel="0" collapsed="false">
      <c r="A8738" s="25" t="s">
        <v>9001</v>
      </c>
      <c r="B8738" s="25" t="s">
        <v>102</v>
      </c>
      <c r="C8738" s="25" t="s">
        <v>111</v>
      </c>
      <c r="D8738" s="25" t="s">
        <v>115</v>
      </c>
      <c r="E8738" s="25" t="s">
        <v>251</v>
      </c>
      <c r="F8738" s="25" t="s">
        <v>211</v>
      </c>
      <c r="G8738" s="26" t="n">
        <v>332.43</v>
      </c>
      <c r="H8738" s="27" t="n">
        <v>799</v>
      </c>
      <c r="I8738" s="25" t="s">
        <v>147</v>
      </c>
      <c r="K8738" s="25" t="n">
        <v>1995</v>
      </c>
      <c r="L8738" s="25" t="s">
        <v>148</v>
      </c>
      <c r="M8738" s="25" t="s">
        <v>149</v>
      </c>
      <c r="N8738" s="28" t="n">
        <v>55</v>
      </c>
      <c r="O8738" s="25" t="s">
        <v>56</v>
      </c>
      <c r="P8738" s="29" t="n">
        <v>42996</v>
      </c>
      <c r="Q8738" s="33"/>
      <c r="R8738" s="34"/>
      <c r="S8738" s="28" t="n">
        <f aca="false">IF(O8738="Won",R8738,IF(O8738="Lost",0,N8738))</f>
        <v>55</v>
      </c>
      <c r="T8738" s="30" t="str">
        <f aca="false">IF(AND(P8738&lt;&gt;"",Q8738&lt;&gt;""),Q8738-P8738,"")</f>
        <v/>
      </c>
      <c r="U8738" s="30" t="n">
        <f aca="false">IF(AND(O8738="Engaging",P8738&lt;&gt;""),'Leia-me'!$B$5-P8738,"")</f>
        <v>104</v>
      </c>
      <c r="V8738" s="25" t="str">
        <f aca="false">IF(O8738&lt;&gt;"Engaging","",IF(U8738&lt;='Leia-me'!$B$6,"Saudável",IF(U8738&lt;='Leia-me'!$B$7,"Esfriando",IF(U8738&lt;='Leia-me'!$B$8,"Última chance","Zumbi"))))</f>
        <v>Esfriando</v>
      </c>
      <c r="W8738" s="25" t="str">
        <f aca="false">IF(O8738="Won",1,IF(O8738="Lost",0,""))</f>
        <v/>
      </c>
      <c r="Y8738" s="25" t="str">
        <f aca="false">IF(E8738="","Sim","")</f>
        <v/>
      </c>
    </row>
    <row r="8739" customFormat="false" ht="15" hidden="false" customHeight="false" outlineLevel="0" collapsed="false">
      <c r="A8739" s="25" t="s">
        <v>9002</v>
      </c>
      <c r="B8739" s="25" t="s">
        <v>102</v>
      </c>
      <c r="C8739" s="25" t="s">
        <v>111</v>
      </c>
      <c r="D8739" s="25" t="s">
        <v>115</v>
      </c>
      <c r="E8739" s="25" t="s">
        <v>636</v>
      </c>
      <c r="F8739" s="25" t="s">
        <v>267</v>
      </c>
      <c r="G8739" s="26" t="n">
        <v>405.59</v>
      </c>
      <c r="H8739" s="27" t="n">
        <v>1179</v>
      </c>
      <c r="I8739" s="25" t="s">
        <v>637</v>
      </c>
      <c r="J8739" s="25" t="s">
        <v>266</v>
      </c>
      <c r="K8739" s="25" t="n">
        <v>1987</v>
      </c>
      <c r="L8739" s="25" t="s">
        <v>160</v>
      </c>
      <c r="M8739" s="25" t="s">
        <v>149</v>
      </c>
      <c r="N8739" s="28" t="n">
        <v>3393</v>
      </c>
      <c r="O8739" s="25" t="s">
        <v>54</v>
      </c>
      <c r="P8739" s="29" t="n">
        <v>42997</v>
      </c>
      <c r="Q8739" s="29" t="n">
        <v>43058</v>
      </c>
      <c r="R8739" s="28" t="n">
        <v>4249</v>
      </c>
      <c r="S8739" s="28" t="n">
        <f aca="false">IF(O8739="Won",R8739,IF(O8739="Lost",0,N8739))</f>
        <v>4249</v>
      </c>
      <c r="T8739" s="30" t="n">
        <f aca="false">IF(AND(P8739&lt;&gt;"",Q8739&lt;&gt;""),Q8739-P8739,"")</f>
        <v>61</v>
      </c>
      <c r="U8739" s="30" t="str">
        <f aca="false">IF(AND(O8739="Engaging",P8739&lt;&gt;""),'Leia-me'!$B$5-P8739,"")</f>
        <v/>
      </c>
      <c r="V8739" s="25" t="str">
        <f aca="false">IF(O8739&lt;&gt;"Engaging","",IF(U8739&lt;='Leia-me'!$B$6,"Saudável",IF(U8739&lt;='Leia-me'!$B$7,"Esfriando",IF(U8739&lt;='Leia-me'!$B$8,"Última chance","Zumbi"))))</f>
        <v/>
      </c>
      <c r="W8739" s="25" t="n">
        <f aca="false">IF(O8739="Won",1,IF(O8739="Lost",0,""))</f>
        <v>1</v>
      </c>
      <c r="Y8739" s="25" t="str">
        <f aca="false">IF(E8739="","Sim","")</f>
        <v/>
      </c>
    </row>
    <row r="8740" customFormat="false" ht="15" hidden="false" customHeight="false" outlineLevel="0" collapsed="false">
      <c r="A8740" s="25" t="s">
        <v>9003</v>
      </c>
      <c r="B8740" s="25" t="s">
        <v>102</v>
      </c>
      <c r="C8740" s="25" t="s">
        <v>111</v>
      </c>
      <c r="D8740" s="25" t="s">
        <v>115</v>
      </c>
      <c r="G8740" s="31"/>
      <c r="H8740" s="32"/>
      <c r="L8740" s="25" t="s">
        <v>1834</v>
      </c>
      <c r="M8740" s="25" t="s">
        <v>171</v>
      </c>
      <c r="N8740" s="28" t="n">
        <v>4821</v>
      </c>
      <c r="O8740" s="25" t="s">
        <v>56</v>
      </c>
      <c r="P8740" s="29" t="n">
        <v>42998</v>
      </c>
      <c r="Q8740" s="33"/>
      <c r="R8740" s="34"/>
      <c r="S8740" s="28" t="n">
        <f aca="false">IF(O8740="Won",R8740,IF(O8740="Lost",0,N8740))</f>
        <v>4821</v>
      </c>
      <c r="T8740" s="30" t="str">
        <f aca="false">IF(AND(P8740&lt;&gt;"",Q8740&lt;&gt;""),Q8740-P8740,"")</f>
        <v/>
      </c>
      <c r="U8740" s="30" t="n">
        <f aca="false">IF(AND(O8740="Engaging",P8740&lt;&gt;""),'Leia-me'!$B$5-P8740,"")</f>
        <v>102</v>
      </c>
      <c r="V8740" s="25" t="str">
        <f aca="false">IF(O8740&lt;&gt;"Engaging","",IF(U8740&lt;='Leia-me'!$B$6,"Saudável",IF(U8740&lt;='Leia-me'!$B$7,"Esfriando",IF(U8740&lt;='Leia-me'!$B$8,"Última chance","Zumbi"))))</f>
        <v>Esfriando</v>
      </c>
      <c r="W8740" s="25" t="str">
        <f aca="false">IF(O8740="Won",1,IF(O8740="Lost",0,""))</f>
        <v/>
      </c>
      <c r="X8740" s="25" t="s">
        <v>1835</v>
      </c>
      <c r="Y8740" s="25" t="str">
        <f aca="false">IF(E8740="","Sim","")</f>
        <v>Sim</v>
      </c>
    </row>
    <row r="8741" customFormat="false" ht="15" hidden="false" customHeight="false" outlineLevel="0" collapsed="false">
      <c r="A8741" s="25" t="s">
        <v>9004</v>
      </c>
      <c r="B8741" s="25" t="s">
        <v>102</v>
      </c>
      <c r="C8741" s="25" t="s">
        <v>111</v>
      </c>
      <c r="D8741" s="25" t="s">
        <v>115</v>
      </c>
      <c r="E8741" s="25" t="s">
        <v>609</v>
      </c>
      <c r="F8741" s="25" t="s">
        <v>267</v>
      </c>
      <c r="G8741" s="26" t="n">
        <v>692.19</v>
      </c>
      <c r="H8741" s="27" t="n">
        <v>1922</v>
      </c>
      <c r="I8741" s="25" t="s">
        <v>147</v>
      </c>
      <c r="K8741" s="25" t="n">
        <v>2003</v>
      </c>
      <c r="L8741" s="25" t="s">
        <v>178</v>
      </c>
      <c r="M8741" s="25" t="s">
        <v>171</v>
      </c>
      <c r="N8741" s="28" t="n">
        <v>5482</v>
      </c>
      <c r="O8741" s="25" t="s">
        <v>54</v>
      </c>
      <c r="P8741" s="29" t="n">
        <v>43001</v>
      </c>
      <c r="Q8741" s="29" t="n">
        <v>43009</v>
      </c>
      <c r="R8741" s="28" t="n">
        <v>5865</v>
      </c>
      <c r="S8741" s="28" t="n">
        <f aca="false">IF(O8741="Won",R8741,IF(O8741="Lost",0,N8741))</f>
        <v>5865</v>
      </c>
      <c r="T8741" s="30" t="n">
        <f aca="false">IF(AND(P8741&lt;&gt;"",Q8741&lt;&gt;""),Q8741-P8741,"")</f>
        <v>8</v>
      </c>
      <c r="U8741" s="30" t="str">
        <f aca="false">IF(AND(O8741="Engaging",P8741&lt;&gt;""),'Leia-me'!$B$5-P8741,"")</f>
        <v/>
      </c>
      <c r="V8741" s="25" t="str">
        <f aca="false">IF(O8741&lt;&gt;"Engaging","",IF(U8741&lt;='Leia-me'!$B$6,"Saudável",IF(U8741&lt;='Leia-me'!$B$7,"Esfriando",IF(U8741&lt;='Leia-me'!$B$8,"Última chance","Zumbi"))))</f>
        <v/>
      </c>
      <c r="W8741" s="25" t="n">
        <f aca="false">IF(O8741="Won",1,IF(O8741="Lost",0,""))</f>
        <v>1</v>
      </c>
      <c r="Y8741" s="25" t="str">
        <f aca="false">IF(E8741="","Sim","")</f>
        <v/>
      </c>
    </row>
    <row r="8742" customFormat="false" ht="15" hidden="false" customHeight="false" outlineLevel="0" collapsed="false">
      <c r="A8742" s="25" t="s">
        <v>9005</v>
      </c>
      <c r="B8742" s="25" t="s">
        <v>102</v>
      </c>
      <c r="C8742" s="25" t="s">
        <v>111</v>
      </c>
      <c r="D8742" s="25" t="s">
        <v>115</v>
      </c>
      <c r="E8742" s="25" t="s">
        <v>417</v>
      </c>
      <c r="F8742" s="25" t="s">
        <v>211</v>
      </c>
      <c r="G8742" s="26" t="n">
        <v>223.8</v>
      </c>
      <c r="H8742" s="27" t="n">
        <v>299</v>
      </c>
      <c r="I8742" s="25" t="s">
        <v>147</v>
      </c>
      <c r="K8742" s="25" t="n">
        <v>2003</v>
      </c>
      <c r="L8742" s="25" t="s">
        <v>160</v>
      </c>
      <c r="M8742" s="25" t="s">
        <v>149</v>
      </c>
      <c r="N8742" s="28" t="n">
        <v>3393</v>
      </c>
      <c r="O8742" s="25" t="s">
        <v>54</v>
      </c>
      <c r="P8742" s="29" t="n">
        <v>43003</v>
      </c>
      <c r="Q8742" s="29" t="n">
        <v>43012</v>
      </c>
      <c r="R8742" s="28" t="n">
        <v>3438</v>
      </c>
      <c r="S8742" s="28" t="n">
        <f aca="false">IF(O8742="Won",R8742,IF(O8742="Lost",0,N8742))</f>
        <v>3438</v>
      </c>
      <c r="T8742" s="30" t="n">
        <f aca="false">IF(AND(P8742&lt;&gt;"",Q8742&lt;&gt;""),Q8742-P8742,"")</f>
        <v>9</v>
      </c>
      <c r="U8742" s="30" t="str">
        <f aca="false">IF(AND(O8742="Engaging",P8742&lt;&gt;""),'Leia-me'!$B$5-P8742,"")</f>
        <v/>
      </c>
      <c r="V8742" s="25" t="str">
        <f aca="false">IF(O8742&lt;&gt;"Engaging","",IF(U8742&lt;='Leia-me'!$B$6,"Saudável",IF(U8742&lt;='Leia-me'!$B$7,"Esfriando",IF(U8742&lt;='Leia-me'!$B$8,"Última chance","Zumbi"))))</f>
        <v/>
      </c>
      <c r="W8742" s="25" t="n">
        <f aca="false">IF(O8742="Won",1,IF(O8742="Lost",0,""))</f>
        <v>1</v>
      </c>
      <c r="Y8742" s="25" t="str">
        <f aca="false">IF(E8742="","Sim","")</f>
        <v/>
      </c>
    </row>
    <row r="8743" customFormat="false" ht="15" hidden="false" customHeight="false" outlineLevel="0" collapsed="false">
      <c r="A8743" s="25" t="s">
        <v>9006</v>
      </c>
      <c r="B8743" s="25" t="s">
        <v>102</v>
      </c>
      <c r="C8743" s="25" t="s">
        <v>111</v>
      </c>
      <c r="D8743" s="25" t="s">
        <v>115</v>
      </c>
      <c r="E8743" s="25" t="s">
        <v>3075</v>
      </c>
      <c r="F8743" s="25" t="s">
        <v>165</v>
      </c>
      <c r="G8743" s="26" t="n">
        <v>4269.9</v>
      </c>
      <c r="H8743" s="27" t="n">
        <v>6472</v>
      </c>
      <c r="I8743" s="25" t="s">
        <v>147</v>
      </c>
      <c r="J8743" s="25" t="s">
        <v>1347</v>
      </c>
      <c r="K8743" s="25" t="n">
        <v>1993</v>
      </c>
      <c r="L8743" s="25" t="s">
        <v>186</v>
      </c>
      <c r="M8743" s="25" t="s">
        <v>171</v>
      </c>
      <c r="N8743" s="28" t="n">
        <v>550</v>
      </c>
      <c r="O8743" s="25" t="s">
        <v>54</v>
      </c>
      <c r="P8743" s="29" t="n">
        <v>43006</v>
      </c>
      <c r="Q8743" s="29" t="n">
        <v>43013</v>
      </c>
      <c r="R8743" s="28" t="n">
        <v>571</v>
      </c>
      <c r="S8743" s="28" t="n">
        <f aca="false">IF(O8743="Won",R8743,IF(O8743="Lost",0,N8743))</f>
        <v>571</v>
      </c>
      <c r="T8743" s="30" t="n">
        <f aca="false">IF(AND(P8743&lt;&gt;"",Q8743&lt;&gt;""),Q8743-P8743,"")</f>
        <v>7</v>
      </c>
      <c r="U8743" s="30" t="str">
        <f aca="false">IF(AND(O8743="Engaging",P8743&lt;&gt;""),'Leia-me'!$B$5-P8743,"")</f>
        <v/>
      </c>
      <c r="V8743" s="25" t="str">
        <f aca="false">IF(O8743&lt;&gt;"Engaging","",IF(U8743&lt;='Leia-me'!$B$6,"Saudável",IF(U8743&lt;='Leia-me'!$B$7,"Esfriando",IF(U8743&lt;='Leia-me'!$B$8,"Última chance","Zumbi"))))</f>
        <v/>
      </c>
      <c r="W8743" s="25" t="n">
        <f aca="false">IF(O8743="Won",1,IF(O8743="Lost",0,""))</f>
        <v>1</v>
      </c>
      <c r="Y8743" s="25" t="str">
        <f aca="false">IF(E8743="","Sim","")</f>
        <v/>
      </c>
    </row>
    <row r="8744" customFormat="false" ht="15" hidden="false" customHeight="false" outlineLevel="0" collapsed="false">
      <c r="A8744" s="25" t="s">
        <v>9007</v>
      </c>
      <c r="B8744" s="25" t="s">
        <v>102</v>
      </c>
      <c r="C8744" s="25" t="s">
        <v>111</v>
      </c>
      <c r="D8744" s="25" t="s">
        <v>115</v>
      </c>
      <c r="E8744" s="25" t="s">
        <v>633</v>
      </c>
      <c r="F8744" s="25" t="s">
        <v>211</v>
      </c>
      <c r="G8744" s="26" t="n">
        <v>1388.67</v>
      </c>
      <c r="H8744" s="27" t="n">
        <v>3583</v>
      </c>
      <c r="I8744" s="25" t="s">
        <v>147</v>
      </c>
      <c r="K8744" s="25" t="n">
        <v>1989</v>
      </c>
      <c r="L8744" s="25" t="s">
        <v>186</v>
      </c>
      <c r="M8744" s="25" t="s">
        <v>171</v>
      </c>
      <c r="N8744" s="28" t="n">
        <v>550</v>
      </c>
      <c r="O8744" s="25" t="s">
        <v>54</v>
      </c>
      <c r="P8744" s="29" t="n">
        <v>43007</v>
      </c>
      <c r="Q8744" s="29" t="n">
        <v>43013</v>
      </c>
      <c r="R8744" s="28" t="n">
        <v>502</v>
      </c>
      <c r="S8744" s="28" t="n">
        <f aca="false">IF(O8744="Won",R8744,IF(O8744="Lost",0,N8744))</f>
        <v>502</v>
      </c>
      <c r="T8744" s="30" t="n">
        <f aca="false">IF(AND(P8744&lt;&gt;"",Q8744&lt;&gt;""),Q8744-P8744,"")</f>
        <v>6</v>
      </c>
      <c r="U8744" s="30" t="str">
        <f aca="false">IF(AND(O8744="Engaging",P8744&lt;&gt;""),'Leia-me'!$B$5-P8744,"")</f>
        <v/>
      </c>
      <c r="V8744" s="25" t="str">
        <f aca="false">IF(O8744&lt;&gt;"Engaging","",IF(U8744&lt;='Leia-me'!$B$6,"Saudável",IF(U8744&lt;='Leia-me'!$B$7,"Esfriando",IF(U8744&lt;='Leia-me'!$B$8,"Última chance","Zumbi"))))</f>
        <v/>
      </c>
      <c r="W8744" s="25" t="n">
        <f aca="false">IF(O8744="Won",1,IF(O8744="Lost",0,""))</f>
        <v>1</v>
      </c>
      <c r="Y8744" s="25" t="str">
        <f aca="false">IF(E8744="","Sim","")</f>
        <v/>
      </c>
    </row>
    <row r="8745" customFormat="false" ht="15" hidden="false" customHeight="false" outlineLevel="0" collapsed="false">
      <c r="A8745" s="25" t="s">
        <v>9008</v>
      </c>
      <c r="B8745" s="25" t="s">
        <v>102</v>
      </c>
      <c r="C8745" s="25" t="s">
        <v>111</v>
      </c>
      <c r="D8745" s="25" t="s">
        <v>115</v>
      </c>
      <c r="E8745" s="25" t="s">
        <v>5204</v>
      </c>
      <c r="F8745" s="25" t="s">
        <v>155</v>
      </c>
      <c r="G8745" s="26" t="n">
        <v>1188.42</v>
      </c>
      <c r="H8745" s="27" t="n">
        <v>3015</v>
      </c>
      <c r="I8745" s="25" t="s">
        <v>147</v>
      </c>
      <c r="K8745" s="25" t="n">
        <v>1994</v>
      </c>
      <c r="L8745" s="25" t="s">
        <v>170</v>
      </c>
      <c r="M8745" s="25" t="s">
        <v>171</v>
      </c>
      <c r="N8745" s="28" t="n">
        <v>1096</v>
      </c>
      <c r="O8745" s="25" t="s">
        <v>54</v>
      </c>
      <c r="P8745" s="29" t="n">
        <v>43008</v>
      </c>
      <c r="Q8745" s="29" t="n">
        <v>43016</v>
      </c>
      <c r="R8745" s="28" t="n">
        <v>1108</v>
      </c>
      <c r="S8745" s="28" t="n">
        <f aca="false">IF(O8745="Won",R8745,IF(O8745="Lost",0,N8745))</f>
        <v>1108</v>
      </c>
      <c r="T8745" s="30" t="n">
        <f aca="false">IF(AND(P8745&lt;&gt;"",Q8745&lt;&gt;""),Q8745-P8745,"")</f>
        <v>8</v>
      </c>
      <c r="U8745" s="30" t="str">
        <f aca="false">IF(AND(O8745="Engaging",P8745&lt;&gt;""),'Leia-me'!$B$5-P8745,"")</f>
        <v/>
      </c>
      <c r="V8745" s="25" t="str">
        <f aca="false">IF(O8745&lt;&gt;"Engaging","",IF(U8745&lt;='Leia-me'!$B$6,"Saudável",IF(U8745&lt;='Leia-me'!$B$7,"Esfriando",IF(U8745&lt;='Leia-me'!$B$8,"Última chance","Zumbi"))))</f>
        <v/>
      </c>
      <c r="W8745" s="25" t="n">
        <f aca="false">IF(O8745="Won",1,IF(O8745="Lost",0,""))</f>
        <v>1</v>
      </c>
      <c r="Y8745" s="25" t="str">
        <f aca="false">IF(E8745="","Sim","")</f>
        <v/>
      </c>
    </row>
    <row r="8746" customFormat="false" ht="15" hidden="false" customHeight="false" outlineLevel="0" collapsed="false">
      <c r="A8746" s="25" t="s">
        <v>9009</v>
      </c>
      <c r="B8746" s="25" t="s">
        <v>102</v>
      </c>
      <c r="C8746" s="25" t="s">
        <v>111</v>
      </c>
      <c r="D8746" s="25" t="s">
        <v>115</v>
      </c>
      <c r="E8746" s="25" t="s">
        <v>2739</v>
      </c>
      <c r="F8746" s="25" t="s">
        <v>159</v>
      </c>
      <c r="G8746" s="26" t="n">
        <v>2871.35</v>
      </c>
      <c r="H8746" s="27" t="n">
        <v>9561</v>
      </c>
      <c r="I8746" s="25" t="s">
        <v>147</v>
      </c>
      <c r="K8746" s="25" t="n">
        <v>1983</v>
      </c>
      <c r="L8746" s="25" t="s">
        <v>170</v>
      </c>
      <c r="M8746" s="25" t="s">
        <v>171</v>
      </c>
      <c r="N8746" s="28" t="n">
        <v>1096</v>
      </c>
      <c r="O8746" s="25" t="s">
        <v>54</v>
      </c>
      <c r="P8746" s="29" t="n">
        <v>43008</v>
      </c>
      <c r="Q8746" s="29" t="n">
        <v>43079</v>
      </c>
      <c r="R8746" s="28" t="n">
        <v>944</v>
      </c>
      <c r="S8746" s="28" t="n">
        <f aca="false">IF(O8746="Won",R8746,IF(O8746="Lost",0,N8746))</f>
        <v>944</v>
      </c>
      <c r="T8746" s="30" t="n">
        <f aca="false">IF(AND(P8746&lt;&gt;"",Q8746&lt;&gt;""),Q8746-P8746,"")</f>
        <v>71</v>
      </c>
      <c r="U8746" s="30" t="str">
        <f aca="false">IF(AND(O8746="Engaging",P8746&lt;&gt;""),'Leia-me'!$B$5-P8746,"")</f>
        <v/>
      </c>
      <c r="V8746" s="25" t="str">
        <f aca="false">IF(O8746&lt;&gt;"Engaging","",IF(U8746&lt;='Leia-me'!$B$6,"Saudável",IF(U8746&lt;='Leia-me'!$B$7,"Esfriando",IF(U8746&lt;='Leia-me'!$B$8,"Última chance","Zumbi"))))</f>
        <v/>
      </c>
      <c r="W8746" s="25" t="n">
        <f aca="false">IF(O8746="Won",1,IF(O8746="Lost",0,""))</f>
        <v>1</v>
      </c>
      <c r="Y8746" s="25" t="str">
        <f aca="false">IF(E8746="","Sim","")</f>
        <v/>
      </c>
    </row>
    <row r="8747" customFormat="false" ht="15" hidden="false" customHeight="false" outlineLevel="0" collapsed="false">
      <c r="A8747" s="25" t="s">
        <v>9010</v>
      </c>
      <c r="B8747" s="25" t="s">
        <v>102</v>
      </c>
      <c r="C8747" s="25" t="s">
        <v>111</v>
      </c>
      <c r="D8747" s="25" t="s">
        <v>115</v>
      </c>
      <c r="E8747" s="25" t="s">
        <v>1646</v>
      </c>
      <c r="F8747" s="25" t="s">
        <v>185</v>
      </c>
      <c r="G8747" s="26" t="n">
        <v>587.72</v>
      </c>
      <c r="H8747" s="27" t="n">
        <v>1501</v>
      </c>
      <c r="I8747" s="25" t="s">
        <v>147</v>
      </c>
      <c r="K8747" s="25" t="n">
        <v>2010</v>
      </c>
      <c r="L8747" s="25" t="s">
        <v>178</v>
      </c>
      <c r="M8747" s="25" t="s">
        <v>171</v>
      </c>
      <c r="N8747" s="28" t="n">
        <v>5482</v>
      </c>
      <c r="O8747" s="25" t="s">
        <v>54</v>
      </c>
      <c r="P8747" s="29" t="n">
        <v>43009</v>
      </c>
      <c r="Q8747" s="29" t="n">
        <v>43092</v>
      </c>
      <c r="R8747" s="28" t="n">
        <v>4910</v>
      </c>
      <c r="S8747" s="28" t="n">
        <f aca="false">IF(O8747="Won",R8747,IF(O8747="Lost",0,N8747))</f>
        <v>4910</v>
      </c>
      <c r="T8747" s="30" t="n">
        <f aca="false">IF(AND(P8747&lt;&gt;"",Q8747&lt;&gt;""),Q8747-P8747,"")</f>
        <v>83</v>
      </c>
      <c r="U8747" s="30" t="str">
        <f aca="false">IF(AND(O8747="Engaging",P8747&lt;&gt;""),'Leia-me'!$B$5-P8747,"")</f>
        <v/>
      </c>
      <c r="V8747" s="25" t="str">
        <f aca="false">IF(O8747&lt;&gt;"Engaging","",IF(U8747&lt;='Leia-me'!$B$6,"Saudável",IF(U8747&lt;='Leia-me'!$B$7,"Esfriando",IF(U8747&lt;='Leia-me'!$B$8,"Última chance","Zumbi"))))</f>
        <v/>
      </c>
      <c r="W8747" s="25" t="n">
        <f aca="false">IF(O8747="Won",1,IF(O8747="Lost",0,""))</f>
        <v>1</v>
      </c>
      <c r="Y8747" s="25" t="str">
        <f aca="false">IF(E8747="","Sim","")</f>
        <v/>
      </c>
    </row>
    <row r="8748" customFormat="false" ht="15" hidden="false" customHeight="false" outlineLevel="0" collapsed="false">
      <c r="A8748" s="25" t="s">
        <v>9011</v>
      </c>
      <c r="B8748" s="25" t="s">
        <v>102</v>
      </c>
      <c r="C8748" s="25" t="s">
        <v>111</v>
      </c>
      <c r="D8748" s="25" t="s">
        <v>115</v>
      </c>
      <c r="E8748" s="25" t="s">
        <v>195</v>
      </c>
      <c r="F8748" s="25" t="s">
        <v>185</v>
      </c>
      <c r="G8748" s="26" t="n">
        <v>8170.38</v>
      </c>
      <c r="H8748" s="27" t="n">
        <v>16499</v>
      </c>
      <c r="I8748" s="25" t="s">
        <v>196</v>
      </c>
      <c r="K8748" s="25" t="n">
        <v>1997</v>
      </c>
      <c r="L8748" s="25" t="s">
        <v>186</v>
      </c>
      <c r="M8748" s="25" t="s">
        <v>171</v>
      </c>
      <c r="N8748" s="28" t="n">
        <v>550</v>
      </c>
      <c r="O8748" s="25" t="s">
        <v>55</v>
      </c>
      <c r="P8748" s="29" t="n">
        <v>43010</v>
      </c>
      <c r="Q8748" s="29" t="n">
        <v>43011</v>
      </c>
      <c r="R8748" s="28" t="n">
        <v>0</v>
      </c>
      <c r="S8748" s="28" t="n">
        <f aca="false">IF(O8748="Won",R8748,IF(O8748="Lost",0,N8748))</f>
        <v>0</v>
      </c>
      <c r="T8748" s="30" t="n">
        <f aca="false">IF(AND(P8748&lt;&gt;"",Q8748&lt;&gt;""),Q8748-P8748,"")</f>
        <v>1</v>
      </c>
      <c r="U8748" s="30" t="str">
        <f aca="false">IF(AND(O8748="Engaging",P8748&lt;&gt;""),'Leia-me'!$B$5-P8748,"")</f>
        <v/>
      </c>
      <c r="V8748" s="25" t="str">
        <f aca="false">IF(O8748&lt;&gt;"Engaging","",IF(U8748&lt;='Leia-me'!$B$6,"Saudável",IF(U8748&lt;='Leia-me'!$B$7,"Esfriando",IF(U8748&lt;='Leia-me'!$B$8,"Última chance","Zumbi"))))</f>
        <v/>
      </c>
      <c r="W8748" s="25" t="n">
        <f aca="false">IF(O8748="Won",1,IF(O8748="Lost",0,""))</f>
        <v>0</v>
      </c>
      <c r="Y8748" s="25" t="str">
        <f aca="false">IF(E8748="","Sim","")</f>
        <v/>
      </c>
    </row>
    <row r="8749" customFormat="false" ht="15" hidden="false" customHeight="false" outlineLevel="0" collapsed="false">
      <c r="A8749" s="25" t="s">
        <v>9012</v>
      </c>
      <c r="B8749" s="25" t="s">
        <v>102</v>
      </c>
      <c r="C8749" s="25" t="s">
        <v>111</v>
      </c>
      <c r="D8749" s="25" t="s">
        <v>115</v>
      </c>
      <c r="E8749" s="25" t="s">
        <v>417</v>
      </c>
      <c r="F8749" s="25" t="s">
        <v>211</v>
      </c>
      <c r="G8749" s="26" t="n">
        <v>223.8</v>
      </c>
      <c r="H8749" s="27" t="n">
        <v>299</v>
      </c>
      <c r="I8749" s="25" t="s">
        <v>147</v>
      </c>
      <c r="K8749" s="25" t="n">
        <v>2003</v>
      </c>
      <c r="L8749" s="25" t="s">
        <v>1834</v>
      </c>
      <c r="M8749" s="25" t="s">
        <v>171</v>
      </c>
      <c r="N8749" s="28" t="n">
        <v>4821</v>
      </c>
      <c r="O8749" s="25" t="s">
        <v>55</v>
      </c>
      <c r="P8749" s="29" t="n">
        <v>43010</v>
      </c>
      <c r="Q8749" s="29" t="n">
        <v>43019</v>
      </c>
      <c r="R8749" s="28" t="n">
        <v>0</v>
      </c>
      <c r="S8749" s="28" t="n">
        <f aca="false">IF(O8749="Won",R8749,IF(O8749="Lost",0,N8749))</f>
        <v>0</v>
      </c>
      <c r="T8749" s="30" t="n">
        <f aca="false">IF(AND(P8749&lt;&gt;"",Q8749&lt;&gt;""),Q8749-P8749,"")</f>
        <v>9</v>
      </c>
      <c r="U8749" s="30" t="str">
        <f aca="false">IF(AND(O8749="Engaging",P8749&lt;&gt;""),'Leia-me'!$B$5-P8749,"")</f>
        <v/>
      </c>
      <c r="V8749" s="25" t="str">
        <f aca="false">IF(O8749&lt;&gt;"Engaging","",IF(U8749&lt;='Leia-me'!$B$6,"Saudável",IF(U8749&lt;='Leia-me'!$B$7,"Esfriando",IF(U8749&lt;='Leia-me'!$B$8,"Última chance","Zumbi"))))</f>
        <v/>
      </c>
      <c r="W8749" s="25" t="n">
        <f aca="false">IF(O8749="Won",1,IF(O8749="Lost",0,""))</f>
        <v>0</v>
      </c>
      <c r="X8749" s="25" t="s">
        <v>1835</v>
      </c>
      <c r="Y8749" s="25" t="str">
        <f aca="false">IF(E8749="","Sim","")</f>
        <v/>
      </c>
    </row>
    <row r="8750" customFormat="false" ht="15" hidden="false" customHeight="false" outlineLevel="0" collapsed="false">
      <c r="A8750" s="25" t="s">
        <v>9013</v>
      </c>
      <c r="B8750" s="25" t="s">
        <v>102</v>
      </c>
      <c r="C8750" s="25" t="s">
        <v>111</v>
      </c>
      <c r="D8750" s="25" t="s">
        <v>115</v>
      </c>
      <c r="E8750" s="25" t="s">
        <v>218</v>
      </c>
      <c r="F8750" s="25" t="s">
        <v>146</v>
      </c>
      <c r="G8750" s="26" t="n">
        <v>4.54</v>
      </c>
      <c r="H8750" s="27" t="n">
        <v>9</v>
      </c>
      <c r="I8750" s="25" t="s">
        <v>147</v>
      </c>
      <c r="K8750" s="25" t="n">
        <v>2017</v>
      </c>
      <c r="L8750" s="25" t="s">
        <v>186</v>
      </c>
      <c r="M8750" s="25" t="s">
        <v>171</v>
      </c>
      <c r="N8750" s="28" t="n">
        <v>550</v>
      </c>
      <c r="O8750" s="25" t="s">
        <v>54</v>
      </c>
      <c r="P8750" s="29" t="n">
        <v>43010</v>
      </c>
      <c r="Q8750" s="29" t="n">
        <v>43020</v>
      </c>
      <c r="R8750" s="28" t="n">
        <v>544</v>
      </c>
      <c r="S8750" s="28" t="n">
        <f aca="false">IF(O8750="Won",R8750,IF(O8750="Lost",0,N8750))</f>
        <v>544</v>
      </c>
      <c r="T8750" s="30" t="n">
        <f aca="false">IF(AND(P8750&lt;&gt;"",Q8750&lt;&gt;""),Q8750-P8750,"")</f>
        <v>10</v>
      </c>
      <c r="U8750" s="30" t="str">
        <f aca="false">IF(AND(O8750="Engaging",P8750&lt;&gt;""),'Leia-me'!$B$5-P8750,"")</f>
        <v/>
      </c>
      <c r="V8750" s="25" t="str">
        <f aca="false">IF(O8750&lt;&gt;"Engaging","",IF(U8750&lt;='Leia-me'!$B$6,"Saudável",IF(U8750&lt;='Leia-me'!$B$7,"Esfriando",IF(U8750&lt;='Leia-me'!$B$8,"Última chance","Zumbi"))))</f>
        <v/>
      </c>
      <c r="W8750" s="25" t="n">
        <f aca="false">IF(O8750="Won",1,IF(O8750="Lost",0,""))</f>
        <v>1</v>
      </c>
      <c r="Y8750" s="25" t="str">
        <f aca="false">IF(E8750="","Sim","")</f>
        <v/>
      </c>
    </row>
    <row r="8751" customFormat="false" ht="15" hidden="false" customHeight="false" outlineLevel="0" collapsed="false">
      <c r="A8751" s="25" t="s">
        <v>9014</v>
      </c>
      <c r="B8751" s="25" t="s">
        <v>102</v>
      </c>
      <c r="C8751" s="25" t="s">
        <v>111</v>
      </c>
      <c r="D8751" s="25" t="s">
        <v>115</v>
      </c>
      <c r="E8751" s="25" t="s">
        <v>609</v>
      </c>
      <c r="F8751" s="25" t="s">
        <v>267</v>
      </c>
      <c r="G8751" s="26" t="n">
        <v>692.19</v>
      </c>
      <c r="H8751" s="27" t="n">
        <v>1922</v>
      </c>
      <c r="I8751" s="25" t="s">
        <v>147</v>
      </c>
      <c r="K8751" s="25" t="n">
        <v>2003</v>
      </c>
      <c r="L8751" s="25" t="s">
        <v>1834</v>
      </c>
      <c r="M8751" s="25" t="s">
        <v>171</v>
      </c>
      <c r="N8751" s="28" t="n">
        <v>4821</v>
      </c>
      <c r="O8751" s="25" t="s">
        <v>54</v>
      </c>
      <c r="P8751" s="29" t="n">
        <v>43011</v>
      </c>
      <c r="Q8751" s="29" t="n">
        <v>43045</v>
      </c>
      <c r="R8751" s="28" t="n">
        <v>4194</v>
      </c>
      <c r="S8751" s="28" t="n">
        <f aca="false">IF(O8751="Won",R8751,IF(O8751="Lost",0,N8751))</f>
        <v>4194</v>
      </c>
      <c r="T8751" s="30" t="n">
        <f aca="false">IF(AND(P8751&lt;&gt;"",Q8751&lt;&gt;""),Q8751-P8751,"")</f>
        <v>34</v>
      </c>
      <c r="U8751" s="30" t="str">
        <f aca="false">IF(AND(O8751="Engaging",P8751&lt;&gt;""),'Leia-me'!$B$5-P8751,"")</f>
        <v/>
      </c>
      <c r="V8751" s="25" t="str">
        <f aca="false">IF(O8751&lt;&gt;"Engaging","",IF(U8751&lt;='Leia-me'!$B$6,"Saudável",IF(U8751&lt;='Leia-me'!$B$7,"Esfriando",IF(U8751&lt;='Leia-me'!$B$8,"Última chance","Zumbi"))))</f>
        <v/>
      </c>
      <c r="W8751" s="25" t="n">
        <f aca="false">IF(O8751="Won",1,IF(O8751="Lost",0,""))</f>
        <v>1</v>
      </c>
      <c r="X8751" s="25" t="s">
        <v>1835</v>
      </c>
      <c r="Y8751" s="25" t="str">
        <f aca="false">IF(E8751="","Sim","")</f>
        <v/>
      </c>
    </row>
    <row r="8752" customFormat="false" ht="15" hidden="false" customHeight="false" outlineLevel="0" collapsed="false">
      <c r="A8752" s="25" t="s">
        <v>9015</v>
      </c>
      <c r="B8752" s="25" t="s">
        <v>102</v>
      </c>
      <c r="C8752" s="25" t="s">
        <v>111</v>
      </c>
      <c r="D8752" s="25" t="s">
        <v>115</v>
      </c>
      <c r="E8752" s="25" t="s">
        <v>433</v>
      </c>
      <c r="F8752" s="25" t="s">
        <v>211</v>
      </c>
      <c r="G8752" s="26" t="n">
        <v>2214.94</v>
      </c>
      <c r="H8752" s="27" t="n">
        <v>5374</v>
      </c>
      <c r="I8752" s="25" t="s">
        <v>147</v>
      </c>
      <c r="K8752" s="25" t="n">
        <v>1996</v>
      </c>
      <c r="L8752" s="25" t="s">
        <v>1834</v>
      </c>
      <c r="M8752" s="25" t="s">
        <v>171</v>
      </c>
      <c r="N8752" s="28" t="n">
        <v>4821</v>
      </c>
      <c r="O8752" s="25" t="s">
        <v>54</v>
      </c>
      <c r="P8752" s="29" t="n">
        <v>43011</v>
      </c>
      <c r="Q8752" s="29" t="n">
        <v>43019</v>
      </c>
      <c r="R8752" s="28" t="n">
        <v>4105</v>
      </c>
      <c r="S8752" s="28" t="n">
        <f aca="false">IF(O8752="Won",R8752,IF(O8752="Lost",0,N8752))</f>
        <v>4105</v>
      </c>
      <c r="T8752" s="30" t="n">
        <f aca="false">IF(AND(P8752&lt;&gt;"",Q8752&lt;&gt;""),Q8752-P8752,"")</f>
        <v>8</v>
      </c>
      <c r="U8752" s="30" t="str">
        <f aca="false">IF(AND(O8752="Engaging",P8752&lt;&gt;""),'Leia-me'!$B$5-P8752,"")</f>
        <v/>
      </c>
      <c r="V8752" s="25" t="str">
        <f aca="false">IF(O8752&lt;&gt;"Engaging","",IF(U8752&lt;='Leia-me'!$B$6,"Saudável",IF(U8752&lt;='Leia-me'!$B$7,"Esfriando",IF(U8752&lt;='Leia-me'!$B$8,"Última chance","Zumbi"))))</f>
        <v/>
      </c>
      <c r="W8752" s="25" t="n">
        <f aca="false">IF(O8752="Won",1,IF(O8752="Lost",0,""))</f>
        <v>1</v>
      </c>
      <c r="X8752" s="25" t="s">
        <v>1835</v>
      </c>
      <c r="Y8752" s="25" t="str">
        <f aca="false">IF(E8752="","Sim","")</f>
        <v/>
      </c>
    </row>
    <row r="8753" customFormat="false" ht="15" hidden="false" customHeight="false" outlineLevel="0" collapsed="false">
      <c r="A8753" s="25" t="s">
        <v>9016</v>
      </c>
      <c r="B8753" s="25" t="s">
        <v>102</v>
      </c>
      <c r="C8753" s="25" t="s">
        <v>111</v>
      </c>
      <c r="D8753" s="25" t="s">
        <v>115</v>
      </c>
      <c r="E8753" s="25" t="s">
        <v>478</v>
      </c>
      <c r="F8753" s="25" t="s">
        <v>165</v>
      </c>
      <c r="G8753" s="26" t="n">
        <v>349.81</v>
      </c>
      <c r="H8753" s="27" t="n">
        <v>315</v>
      </c>
      <c r="I8753" s="25" t="s">
        <v>147</v>
      </c>
      <c r="K8753" s="25" t="n">
        <v>2002</v>
      </c>
      <c r="L8753" s="25" t="s">
        <v>1834</v>
      </c>
      <c r="M8753" s="25" t="s">
        <v>171</v>
      </c>
      <c r="N8753" s="28" t="n">
        <v>4821</v>
      </c>
      <c r="O8753" s="25" t="s">
        <v>54</v>
      </c>
      <c r="P8753" s="29" t="n">
        <v>43012</v>
      </c>
      <c r="Q8753" s="29" t="n">
        <v>43097</v>
      </c>
      <c r="R8753" s="28" t="n">
        <v>5491</v>
      </c>
      <c r="S8753" s="28" t="n">
        <f aca="false">IF(O8753="Won",R8753,IF(O8753="Lost",0,N8753))</f>
        <v>5491</v>
      </c>
      <c r="T8753" s="30" t="n">
        <f aca="false">IF(AND(P8753&lt;&gt;"",Q8753&lt;&gt;""),Q8753-P8753,"")</f>
        <v>85</v>
      </c>
      <c r="U8753" s="30" t="str">
        <f aca="false">IF(AND(O8753="Engaging",P8753&lt;&gt;""),'Leia-me'!$B$5-P8753,"")</f>
        <v/>
      </c>
      <c r="V8753" s="25" t="str">
        <f aca="false">IF(O8753&lt;&gt;"Engaging","",IF(U8753&lt;='Leia-me'!$B$6,"Saudável",IF(U8753&lt;='Leia-me'!$B$7,"Esfriando",IF(U8753&lt;='Leia-me'!$B$8,"Última chance","Zumbi"))))</f>
        <v/>
      </c>
      <c r="W8753" s="25" t="n">
        <f aca="false">IF(O8753="Won",1,IF(O8753="Lost",0,""))</f>
        <v>1</v>
      </c>
      <c r="X8753" s="25" t="s">
        <v>1835</v>
      </c>
      <c r="Y8753" s="25" t="str">
        <f aca="false">IF(E8753="","Sim","")</f>
        <v/>
      </c>
    </row>
    <row r="8754" customFormat="false" ht="15" hidden="false" customHeight="false" outlineLevel="0" collapsed="false">
      <c r="A8754" s="25" t="s">
        <v>9017</v>
      </c>
      <c r="B8754" s="25" t="s">
        <v>102</v>
      </c>
      <c r="C8754" s="25" t="s">
        <v>111</v>
      </c>
      <c r="D8754" s="25" t="s">
        <v>115</v>
      </c>
      <c r="E8754" s="25" t="s">
        <v>1351</v>
      </c>
      <c r="F8754" s="25" t="s">
        <v>177</v>
      </c>
      <c r="G8754" s="26" t="n">
        <v>7537.24</v>
      </c>
      <c r="H8754" s="27" t="n">
        <v>20293</v>
      </c>
      <c r="I8754" s="25" t="s">
        <v>147</v>
      </c>
      <c r="K8754" s="25" t="n">
        <v>1993</v>
      </c>
      <c r="L8754" s="25" t="s">
        <v>148</v>
      </c>
      <c r="M8754" s="25" t="s">
        <v>149</v>
      </c>
      <c r="N8754" s="28" t="n">
        <v>55</v>
      </c>
      <c r="O8754" s="25" t="s">
        <v>55</v>
      </c>
      <c r="P8754" s="29" t="n">
        <v>43013</v>
      </c>
      <c r="Q8754" s="29" t="n">
        <v>43015</v>
      </c>
      <c r="R8754" s="28" t="n">
        <v>0</v>
      </c>
      <c r="S8754" s="28" t="n">
        <f aca="false">IF(O8754="Won",R8754,IF(O8754="Lost",0,N8754))</f>
        <v>0</v>
      </c>
      <c r="T8754" s="30" t="n">
        <f aca="false">IF(AND(P8754&lt;&gt;"",Q8754&lt;&gt;""),Q8754-P8754,"")</f>
        <v>2</v>
      </c>
      <c r="U8754" s="30" t="str">
        <f aca="false">IF(AND(O8754="Engaging",P8754&lt;&gt;""),'Leia-me'!$B$5-P8754,"")</f>
        <v/>
      </c>
      <c r="V8754" s="25" t="str">
        <f aca="false">IF(O8754&lt;&gt;"Engaging","",IF(U8754&lt;='Leia-me'!$B$6,"Saudável",IF(U8754&lt;='Leia-me'!$B$7,"Esfriando",IF(U8754&lt;='Leia-me'!$B$8,"Última chance","Zumbi"))))</f>
        <v/>
      </c>
      <c r="W8754" s="25" t="n">
        <f aca="false">IF(O8754="Won",1,IF(O8754="Lost",0,""))</f>
        <v>0</v>
      </c>
      <c r="Y8754" s="25" t="str">
        <f aca="false">IF(E8754="","Sim","")</f>
        <v/>
      </c>
    </row>
    <row r="8755" customFormat="false" ht="15" hidden="false" customHeight="false" outlineLevel="0" collapsed="false">
      <c r="A8755" s="25" t="s">
        <v>9018</v>
      </c>
      <c r="B8755" s="25" t="s">
        <v>102</v>
      </c>
      <c r="C8755" s="25" t="s">
        <v>111</v>
      </c>
      <c r="D8755" s="25" t="s">
        <v>115</v>
      </c>
      <c r="E8755" s="25" t="s">
        <v>218</v>
      </c>
      <c r="F8755" s="25" t="s">
        <v>146</v>
      </c>
      <c r="G8755" s="26" t="n">
        <v>4.54</v>
      </c>
      <c r="H8755" s="27" t="n">
        <v>9</v>
      </c>
      <c r="I8755" s="25" t="s">
        <v>147</v>
      </c>
      <c r="K8755" s="25" t="n">
        <v>2017</v>
      </c>
      <c r="L8755" s="25" t="s">
        <v>170</v>
      </c>
      <c r="M8755" s="25" t="s">
        <v>171</v>
      </c>
      <c r="N8755" s="28" t="n">
        <v>1096</v>
      </c>
      <c r="O8755" s="25" t="s">
        <v>54</v>
      </c>
      <c r="P8755" s="29" t="n">
        <v>43014</v>
      </c>
      <c r="Q8755" s="29" t="n">
        <v>43092</v>
      </c>
      <c r="R8755" s="28" t="n">
        <v>1129</v>
      </c>
      <c r="S8755" s="28" t="n">
        <f aca="false">IF(O8755="Won",R8755,IF(O8755="Lost",0,N8755))</f>
        <v>1129</v>
      </c>
      <c r="T8755" s="30" t="n">
        <f aca="false">IF(AND(P8755&lt;&gt;"",Q8755&lt;&gt;""),Q8755-P8755,"")</f>
        <v>78</v>
      </c>
      <c r="U8755" s="30" t="str">
        <f aca="false">IF(AND(O8755="Engaging",P8755&lt;&gt;""),'Leia-me'!$B$5-P8755,"")</f>
        <v/>
      </c>
      <c r="V8755" s="25" t="str">
        <f aca="false">IF(O8755&lt;&gt;"Engaging","",IF(U8755&lt;='Leia-me'!$B$6,"Saudável",IF(U8755&lt;='Leia-me'!$B$7,"Esfriando",IF(U8755&lt;='Leia-me'!$B$8,"Última chance","Zumbi"))))</f>
        <v/>
      </c>
      <c r="W8755" s="25" t="n">
        <f aca="false">IF(O8755="Won",1,IF(O8755="Lost",0,""))</f>
        <v>1</v>
      </c>
      <c r="Y8755" s="25" t="str">
        <f aca="false">IF(E8755="","Sim","")</f>
        <v/>
      </c>
    </row>
    <row r="8756" customFormat="false" ht="15" hidden="false" customHeight="false" outlineLevel="0" collapsed="false">
      <c r="A8756" s="25" t="s">
        <v>9019</v>
      </c>
      <c r="B8756" s="25" t="s">
        <v>102</v>
      </c>
      <c r="C8756" s="25" t="s">
        <v>111</v>
      </c>
      <c r="D8756" s="25" t="s">
        <v>115</v>
      </c>
      <c r="G8756" s="31"/>
      <c r="H8756" s="32"/>
      <c r="L8756" s="25" t="s">
        <v>148</v>
      </c>
      <c r="M8756" s="25" t="s">
        <v>149</v>
      </c>
      <c r="N8756" s="28" t="n">
        <v>55</v>
      </c>
      <c r="O8756" s="25" t="s">
        <v>56</v>
      </c>
      <c r="P8756" s="29" t="n">
        <v>43016</v>
      </c>
      <c r="Q8756" s="33"/>
      <c r="R8756" s="34"/>
      <c r="S8756" s="28" t="n">
        <f aca="false">IF(O8756="Won",R8756,IF(O8756="Lost",0,N8756))</f>
        <v>55</v>
      </c>
      <c r="T8756" s="30" t="str">
        <f aca="false">IF(AND(P8756&lt;&gt;"",Q8756&lt;&gt;""),Q8756-P8756,"")</f>
        <v/>
      </c>
      <c r="U8756" s="30" t="n">
        <f aca="false">IF(AND(O8756="Engaging",P8756&lt;&gt;""),'Leia-me'!$B$5-P8756,"")</f>
        <v>84</v>
      </c>
      <c r="V8756" s="25" t="str">
        <f aca="false">IF(O8756&lt;&gt;"Engaging","",IF(U8756&lt;='Leia-me'!$B$6,"Saudável",IF(U8756&lt;='Leia-me'!$B$7,"Esfriando",IF(U8756&lt;='Leia-me'!$B$8,"Última chance","Zumbi"))))</f>
        <v>Saudável</v>
      </c>
      <c r="W8756" s="25" t="str">
        <f aca="false">IF(O8756="Won",1,IF(O8756="Lost",0,""))</f>
        <v/>
      </c>
      <c r="Y8756" s="25" t="str">
        <f aca="false">IF(E8756="","Sim","")</f>
        <v>Sim</v>
      </c>
    </row>
    <row r="8757" customFormat="false" ht="15" hidden="false" customHeight="false" outlineLevel="0" collapsed="false">
      <c r="A8757" s="25" t="s">
        <v>9020</v>
      </c>
      <c r="B8757" s="25" t="s">
        <v>102</v>
      </c>
      <c r="C8757" s="25" t="s">
        <v>111</v>
      </c>
      <c r="D8757" s="25" t="s">
        <v>115</v>
      </c>
      <c r="E8757" s="25" t="s">
        <v>195</v>
      </c>
      <c r="F8757" s="25" t="s">
        <v>185</v>
      </c>
      <c r="G8757" s="26" t="n">
        <v>8170.38</v>
      </c>
      <c r="H8757" s="27" t="n">
        <v>16499</v>
      </c>
      <c r="I8757" s="25" t="s">
        <v>196</v>
      </c>
      <c r="K8757" s="25" t="n">
        <v>1997</v>
      </c>
      <c r="L8757" s="25" t="s">
        <v>186</v>
      </c>
      <c r="M8757" s="25" t="s">
        <v>171</v>
      </c>
      <c r="N8757" s="28" t="n">
        <v>550</v>
      </c>
      <c r="O8757" s="25" t="s">
        <v>55</v>
      </c>
      <c r="P8757" s="29" t="n">
        <v>43017</v>
      </c>
      <c r="Q8757" s="29" t="n">
        <v>43025</v>
      </c>
      <c r="R8757" s="28" t="n">
        <v>0</v>
      </c>
      <c r="S8757" s="28" t="n">
        <f aca="false">IF(O8757="Won",R8757,IF(O8757="Lost",0,N8757))</f>
        <v>0</v>
      </c>
      <c r="T8757" s="30" t="n">
        <f aca="false">IF(AND(P8757&lt;&gt;"",Q8757&lt;&gt;""),Q8757-P8757,"")</f>
        <v>8</v>
      </c>
      <c r="U8757" s="30" t="str">
        <f aca="false">IF(AND(O8757="Engaging",P8757&lt;&gt;""),'Leia-me'!$B$5-P8757,"")</f>
        <v/>
      </c>
      <c r="V8757" s="25" t="str">
        <f aca="false">IF(O8757&lt;&gt;"Engaging","",IF(U8757&lt;='Leia-me'!$B$6,"Saudável",IF(U8757&lt;='Leia-me'!$B$7,"Esfriando",IF(U8757&lt;='Leia-me'!$B$8,"Última chance","Zumbi"))))</f>
        <v/>
      </c>
      <c r="W8757" s="25" t="n">
        <f aca="false">IF(O8757="Won",1,IF(O8757="Lost",0,""))</f>
        <v>0</v>
      </c>
      <c r="Y8757" s="25" t="str">
        <f aca="false">IF(E8757="","Sim","")</f>
        <v/>
      </c>
    </row>
    <row r="8758" customFormat="false" ht="15" hidden="false" customHeight="false" outlineLevel="0" collapsed="false">
      <c r="A8758" s="25" t="s">
        <v>9021</v>
      </c>
      <c r="B8758" s="25" t="s">
        <v>102</v>
      </c>
      <c r="C8758" s="25" t="s">
        <v>111</v>
      </c>
      <c r="D8758" s="25" t="s">
        <v>115</v>
      </c>
      <c r="E8758" s="25" t="s">
        <v>218</v>
      </c>
      <c r="F8758" s="25" t="s">
        <v>146</v>
      </c>
      <c r="G8758" s="26" t="n">
        <v>4.54</v>
      </c>
      <c r="H8758" s="27" t="n">
        <v>9</v>
      </c>
      <c r="I8758" s="25" t="s">
        <v>147</v>
      </c>
      <c r="K8758" s="25" t="n">
        <v>2017</v>
      </c>
      <c r="L8758" s="25" t="s">
        <v>160</v>
      </c>
      <c r="M8758" s="25" t="s">
        <v>149</v>
      </c>
      <c r="N8758" s="28" t="n">
        <v>3393</v>
      </c>
      <c r="O8758" s="25" t="s">
        <v>55</v>
      </c>
      <c r="P8758" s="29" t="n">
        <v>43017</v>
      </c>
      <c r="Q8758" s="29" t="n">
        <v>43019</v>
      </c>
      <c r="R8758" s="28" t="n">
        <v>0</v>
      </c>
      <c r="S8758" s="28" t="n">
        <f aca="false">IF(O8758="Won",R8758,IF(O8758="Lost",0,N8758))</f>
        <v>0</v>
      </c>
      <c r="T8758" s="30" t="n">
        <f aca="false">IF(AND(P8758&lt;&gt;"",Q8758&lt;&gt;""),Q8758-P8758,"")</f>
        <v>2</v>
      </c>
      <c r="U8758" s="30" t="str">
        <f aca="false">IF(AND(O8758="Engaging",P8758&lt;&gt;""),'Leia-me'!$B$5-P8758,"")</f>
        <v/>
      </c>
      <c r="V8758" s="25" t="str">
        <f aca="false">IF(O8758&lt;&gt;"Engaging","",IF(U8758&lt;='Leia-me'!$B$6,"Saudável",IF(U8758&lt;='Leia-me'!$B$7,"Esfriando",IF(U8758&lt;='Leia-me'!$B$8,"Última chance","Zumbi"))))</f>
        <v/>
      </c>
      <c r="W8758" s="25" t="n">
        <f aca="false">IF(O8758="Won",1,IF(O8758="Lost",0,""))</f>
        <v>0</v>
      </c>
      <c r="Y8758" s="25" t="str">
        <f aca="false">IF(E8758="","Sim","")</f>
        <v/>
      </c>
    </row>
    <row r="8759" customFormat="false" ht="15" hidden="false" customHeight="false" outlineLevel="0" collapsed="false">
      <c r="A8759" s="25" t="s">
        <v>9022</v>
      </c>
      <c r="B8759" s="25" t="s">
        <v>102</v>
      </c>
      <c r="C8759" s="25" t="s">
        <v>111</v>
      </c>
      <c r="D8759" s="25" t="s">
        <v>115</v>
      </c>
      <c r="E8759" s="25" t="s">
        <v>2739</v>
      </c>
      <c r="F8759" s="25" t="s">
        <v>159</v>
      </c>
      <c r="G8759" s="26" t="n">
        <v>2871.35</v>
      </c>
      <c r="H8759" s="27" t="n">
        <v>9561</v>
      </c>
      <c r="I8759" s="25" t="s">
        <v>147</v>
      </c>
      <c r="K8759" s="25" t="n">
        <v>1983</v>
      </c>
      <c r="L8759" s="25" t="s">
        <v>186</v>
      </c>
      <c r="M8759" s="25" t="s">
        <v>171</v>
      </c>
      <c r="N8759" s="28" t="n">
        <v>550</v>
      </c>
      <c r="O8759" s="25" t="s">
        <v>54</v>
      </c>
      <c r="P8759" s="29" t="n">
        <v>43017</v>
      </c>
      <c r="Q8759" s="29" t="n">
        <v>43086</v>
      </c>
      <c r="R8759" s="28" t="n">
        <v>482</v>
      </c>
      <c r="S8759" s="28" t="n">
        <f aca="false">IF(O8759="Won",R8759,IF(O8759="Lost",0,N8759))</f>
        <v>482</v>
      </c>
      <c r="T8759" s="30" t="n">
        <f aca="false">IF(AND(P8759&lt;&gt;"",Q8759&lt;&gt;""),Q8759-P8759,"")</f>
        <v>69</v>
      </c>
      <c r="U8759" s="30" t="str">
        <f aca="false">IF(AND(O8759="Engaging",P8759&lt;&gt;""),'Leia-me'!$B$5-P8759,"")</f>
        <v/>
      </c>
      <c r="V8759" s="25" t="str">
        <f aca="false">IF(O8759&lt;&gt;"Engaging","",IF(U8759&lt;='Leia-me'!$B$6,"Saudável",IF(U8759&lt;='Leia-me'!$B$7,"Esfriando",IF(U8759&lt;='Leia-me'!$B$8,"Última chance","Zumbi"))))</f>
        <v/>
      </c>
      <c r="W8759" s="25" t="n">
        <f aca="false">IF(O8759="Won",1,IF(O8759="Lost",0,""))</f>
        <v>1</v>
      </c>
      <c r="Y8759" s="25" t="str">
        <f aca="false">IF(E8759="","Sim","")</f>
        <v/>
      </c>
    </row>
    <row r="8760" customFormat="false" ht="15" hidden="false" customHeight="false" outlineLevel="0" collapsed="false">
      <c r="A8760" s="25" t="s">
        <v>9023</v>
      </c>
      <c r="B8760" s="25" t="s">
        <v>102</v>
      </c>
      <c r="C8760" s="25" t="s">
        <v>111</v>
      </c>
      <c r="D8760" s="25" t="s">
        <v>115</v>
      </c>
      <c r="E8760" s="25" t="s">
        <v>1158</v>
      </c>
      <c r="F8760" s="25" t="s">
        <v>185</v>
      </c>
      <c r="G8760" s="26" t="n">
        <v>7708.38</v>
      </c>
      <c r="H8760" s="27" t="n">
        <v>13756</v>
      </c>
      <c r="I8760" s="25" t="s">
        <v>147</v>
      </c>
      <c r="K8760" s="25" t="n">
        <v>1980</v>
      </c>
      <c r="L8760" s="25" t="s">
        <v>186</v>
      </c>
      <c r="M8760" s="25" t="s">
        <v>171</v>
      </c>
      <c r="N8760" s="28" t="n">
        <v>550</v>
      </c>
      <c r="O8760" s="25" t="s">
        <v>55</v>
      </c>
      <c r="P8760" s="29" t="n">
        <v>43018</v>
      </c>
      <c r="Q8760" s="29" t="n">
        <v>43019</v>
      </c>
      <c r="R8760" s="28" t="n">
        <v>0</v>
      </c>
      <c r="S8760" s="28" t="n">
        <f aca="false">IF(O8760="Won",R8760,IF(O8760="Lost",0,N8760))</f>
        <v>0</v>
      </c>
      <c r="T8760" s="30" t="n">
        <f aca="false">IF(AND(P8760&lt;&gt;"",Q8760&lt;&gt;""),Q8760-P8760,"")</f>
        <v>1</v>
      </c>
      <c r="U8760" s="30" t="str">
        <f aca="false">IF(AND(O8760="Engaging",P8760&lt;&gt;""),'Leia-me'!$B$5-P8760,"")</f>
        <v/>
      </c>
      <c r="V8760" s="25" t="str">
        <f aca="false">IF(O8760&lt;&gt;"Engaging","",IF(U8760&lt;='Leia-me'!$B$6,"Saudável",IF(U8760&lt;='Leia-me'!$B$7,"Esfriando",IF(U8760&lt;='Leia-me'!$B$8,"Última chance","Zumbi"))))</f>
        <v/>
      </c>
      <c r="W8760" s="25" t="n">
        <f aca="false">IF(O8760="Won",1,IF(O8760="Lost",0,""))</f>
        <v>0</v>
      </c>
      <c r="Y8760" s="25" t="str">
        <f aca="false">IF(E8760="","Sim","")</f>
        <v/>
      </c>
    </row>
    <row r="8761" customFormat="false" ht="15" hidden="false" customHeight="false" outlineLevel="0" collapsed="false">
      <c r="A8761" s="25" t="s">
        <v>9024</v>
      </c>
      <c r="B8761" s="25" t="s">
        <v>102</v>
      </c>
      <c r="C8761" s="25" t="s">
        <v>111</v>
      </c>
      <c r="D8761" s="25" t="s">
        <v>115</v>
      </c>
      <c r="E8761" s="25" t="s">
        <v>1789</v>
      </c>
      <c r="F8761" s="25" t="s">
        <v>211</v>
      </c>
      <c r="G8761" s="26" t="n">
        <v>497.11</v>
      </c>
      <c r="H8761" s="27" t="n">
        <v>1588</v>
      </c>
      <c r="I8761" s="25" t="s">
        <v>147</v>
      </c>
      <c r="K8761" s="25" t="n">
        <v>2009</v>
      </c>
      <c r="L8761" s="25" t="s">
        <v>186</v>
      </c>
      <c r="M8761" s="25" t="s">
        <v>171</v>
      </c>
      <c r="N8761" s="28" t="n">
        <v>550</v>
      </c>
      <c r="O8761" s="25" t="s">
        <v>54</v>
      </c>
      <c r="P8761" s="29" t="n">
        <v>43018</v>
      </c>
      <c r="Q8761" s="29" t="n">
        <v>43092</v>
      </c>
      <c r="R8761" s="28" t="n">
        <v>551</v>
      </c>
      <c r="S8761" s="28" t="n">
        <f aca="false">IF(O8761="Won",R8761,IF(O8761="Lost",0,N8761))</f>
        <v>551</v>
      </c>
      <c r="T8761" s="30" t="n">
        <f aca="false">IF(AND(P8761&lt;&gt;"",Q8761&lt;&gt;""),Q8761-P8761,"")</f>
        <v>74</v>
      </c>
      <c r="U8761" s="30" t="str">
        <f aca="false">IF(AND(O8761="Engaging",P8761&lt;&gt;""),'Leia-me'!$B$5-P8761,"")</f>
        <v/>
      </c>
      <c r="V8761" s="25" t="str">
        <f aca="false">IF(O8761&lt;&gt;"Engaging","",IF(U8761&lt;='Leia-me'!$B$6,"Saudável",IF(U8761&lt;='Leia-me'!$B$7,"Esfriando",IF(U8761&lt;='Leia-me'!$B$8,"Última chance","Zumbi"))))</f>
        <v/>
      </c>
      <c r="W8761" s="25" t="n">
        <f aca="false">IF(O8761="Won",1,IF(O8761="Lost",0,""))</f>
        <v>1</v>
      </c>
      <c r="Y8761" s="25" t="str">
        <f aca="false">IF(E8761="","Sim","")</f>
        <v/>
      </c>
    </row>
    <row r="8762" customFormat="false" ht="15" hidden="false" customHeight="false" outlineLevel="0" collapsed="false">
      <c r="A8762" s="25" t="s">
        <v>9025</v>
      </c>
      <c r="B8762" s="25" t="s">
        <v>102</v>
      </c>
      <c r="C8762" s="25" t="s">
        <v>111</v>
      </c>
      <c r="D8762" s="25" t="s">
        <v>115</v>
      </c>
      <c r="E8762" s="25" t="s">
        <v>2484</v>
      </c>
      <c r="F8762" s="25" t="s">
        <v>155</v>
      </c>
      <c r="G8762" s="26" t="n">
        <v>1825.82</v>
      </c>
      <c r="H8762" s="27" t="n">
        <v>5595</v>
      </c>
      <c r="I8762" s="25" t="s">
        <v>147</v>
      </c>
      <c r="J8762" s="25" t="s">
        <v>156</v>
      </c>
      <c r="K8762" s="25" t="n">
        <v>1995</v>
      </c>
      <c r="L8762" s="25" t="s">
        <v>186</v>
      </c>
      <c r="M8762" s="25" t="s">
        <v>171</v>
      </c>
      <c r="N8762" s="28" t="n">
        <v>550</v>
      </c>
      <c r="O8762" s="25" t="s">
        <v>54</v>
      </c>
      <c r="P8762" s="29" t="n">
        <v>43018</v>
      </c>
      <c r="Q8762" s="29" t="n">
        <v>43026</v>
      </c>
      <c r="R8762" s="28" t="n">
        <v>545</v>
      </c>
      <c r="S8762" s="28" t="n">
        <f aca="false">IF(O8762="Won",R8762,IF(O8762="Lost",0,N8762))</f>
        <v>545</v>
      </c>
      <c r="T8762" s="30" t="n">
        <f aca="false">IF(AND(P8762&lt;&gt;"",Q8762&lt;&gt;""),Q8762-P8762,"")</f>
        <v>8</v>
      </c>
      <c r="U8762" s="30" t="str">
        <f aca="false">IF(AND(O8762="Engaging",P8762&lt;&gt;""),'Leia-me'!$B$5-P8762,"")</f>
        <v/>
      </c>
      <c r="V8762" s="25" t="str">
        <f aca="false">IF(O8762&lt;&gt;"Engaging","",IF(U8762&lt;='Leia-me'!$B$6,"Saudável",IF(U8762&lt;='Leia-me'!$B$7,"Esfriando",IF(U8762&lt;='Leia-me'!$B$8,"Última chance","Zumbi"))))</f>
        <v/>
      </c>
      <c r="W8762" s="25" t="n">
        <f aca="false">IF(O8762="Won",1,IF(O8762="Lost",0,""))</f>
        <v>1</v>
      </c>
      <c r="Y8762" s="25" t="str">
        <f aca="false">IF(E8762="","Sim","")</f>
        <v/>
      </c>
    </row>
    <row r="8763" customFormat="false" ht="15" hidden="false" customHeight="false" outlineLevel="0" collapsed="false">
      <c r="A8763" s="25" t="s">
        <v>9026</v>
      </c>
      <c r="B8763" s="25" t="s">
        <v>102</v>
      </c>
      <c r="C8763" s="25" t="s">
        <v>111</v>
      </c>
      <c r="D8763" s="25" t="s">
        <v>115</v>
      </c>
      <c r="E8763" s="25" t="s">
        <v>2739</v>
      </c>
      <c r="F8763" s="25" t="s">
        <v>159</v>
      </c>
      <c r="G8763" s="26" t="n">
        <v>2871.35</v>
      </c>
      <c r="H8763" s="27" t="n">
        <v>9561</v>
      </c>
      <c r="I8763" s="25" t="s">
        <v>147</v>
      </c>
      <c r="K8763" s="25" t="n">
        <v>1983</v>
      </c>
      <c r="L8763" s="25" t="s">
        <v>170</v>
      </c>
      <c r="M8763" s="25" t="s">
        <v>171</v>
      </c>
      <c r="N8763" s="28" t="n">
        <v>1096</v>
      </c>
      <c r="O8763" s="25" t="s">
        <v>54</v>
      </c>
      <c r="P8763" s="29" t="n">
        <v>43018</v>
      </c>
      <c r="Q8763" s="29" t="n">
        <v>43023</v>
      </c>
      <c r="R8763" s="28" t="n">
        <v>1134</v>
      </c>
      <c r="S8763" s="28" t="n">
        <f aca="false">IF(O8763="Won",R8763,IF(O8763="Lost",0,N8763))</f>
        <v>1134</v>
      </c>
      <c r="T8763" s="30" t="n">
        <f aca="false">IF(AND(P8763&lt;&gt;"",Q8763&lt;&gt;""),Q8763-P8763,"")</f>
        <v>5</v>
      </c>
      <c r="U8763" s="30" t="str">
        <f aca="false">IF(AND(O8763="Engaging",P8763&lt;&gt;""),'Leia-me'!$B$5-P8763,"")</f>
        <v/>
      </c>
      <c r="V8763" s="25" t="str">
        <f aca="false">IF(O8763&lt;&gt;"Engaging","",IF(U8763&lt;='Leia-me'!$B$6,"Saudável",IF(U8763&lt;='Leia-me'!$B$7,"Esfriando",IF(U8763&lt;='Leia-me'!$B$8,"Última chance","Zumbi"))))</f>
        <v/>
      </c>
      <c r="W8763" s="25" t="n">
        <f aca="false">IF(O8763="Won",1,IF(O8763="Lost",0,""))</f>
        <v>1</v>
      </c>
      <c r="Y8763" s="25" t="str">
        <f aca="false">IF(E8763="","Sim","")</f>
        <v/>
      </c>
    </row>
    <row r="8764" customFormat="false" ht="15" hidden="false" customHeight="false" outlineLevel="0" collapsed="false">
      <c r="A8764" s="25" t="s">
        <v>9027</v>
      </c>
      <c r="B8764" s="25" t="s">
        <v>102</v>
      </c>
      <c r="C8764" s="25" t="s">
        <v>111</v>
      </c>
      <c r="D8764" s="25" t="s">
        <v>115</v>
      </c>
      <c r="E8764" s="25" t="s">
        <v>421</v>
      </c>
      <c r="F8764" s="25" t="s">
        <v>146</v>
      </c>
      <c r="G8764" s="26" t="n">
        <v>2818.38</v>
      </c>
      <c r="H8764" s="27" t="n">
        <v>6290</v>
      </c>
      <c r="I8764" s="25" t="s">
        <v>147</v>
      </c>
      <c r="K8764" s="25" t="n">
        <v>1994</v>
      </c>
      <c r="L8764" s="25" t="s">
        <v>186</v>
      </c>
      <c r="M8764" s="25" t="s">
        <v>171</v>
      </c>
      <c r="N8764" s="28" t="n">
        <v>550</v>
      </c>
      <c r="O8764" s="25" t="s">
        <v>56</v>
      </c>
      <c r="P8764" s="29" t="n">
        <v>43019</v>
      </c>
      <c r="Q8764" s="33"/>
      <c r="R8764" s="34"/>
      <c r="S8764" s="28" t="n">
        <f aca="false">IF(O8764="Won",R8764,IF(O8764="Lost",0,N8764))</f>
        <v>550</v>
      </c>
      <c r="T8764" s="30" t="str">
        <f aca="false">IF(AND(P8764&lt;&gt;"",Q8764&lt;&gt;""),Q8764-P8764,"")</f>
        <v/>
      </c>
      <c r="U8764" s="30" t="n">
        <f aca="false">IF(AND(O8764="Engaging",P8764&lt;&gt;""),'Leia-me'!$B$5-P8764,"")</f>
        <v>81</v>
      </c>
      <c r="V8764" s="25" t="str">
        <f aca="false">IF(O8764&lt;&gt;"Engaging","",IF(U8764&lt;='Leia-me'!$B$6,"Saudável",IF(U8764&lt;='Leia-me'!$B$7,"Esfriando",IF(U8764&lt;='Leia-me'!$B$8,"Última chance","Zumbi"))))</f>
        <v>Saudável</v>
      </c>
      <c r="W8764" s="25" t="str">
        <f aca="false">IF(O8764="Won",1,IF(O8764="Lost",0,""))</f>
        <v/>
      </c>
      <c r="Y8764" s="25" t="str">
        <f aca="false">IF(E8764="","Sim","")</f>
        <v/>
      </c>
    </row>
    <row r="8765" customFormat="false" ht="15" hidden="false" customHeight="false" outlineLevel="0" collapsed="false">
      <c r="A8765" s="25" t="s">
        <v>9028</v>
      </c>
      <c r="B8765" s="25" t="s">
        <v>102</v>
      </c>
      <c r="C8765" s="25" t="s">
        <v>111</v>
      </c>
      <c r="D8765" s="25" t="s">
        <v>115</v>
      </c>
      <c r="E8765" s="25" t="s">
        <v>665</v>
      </c>
      <c r="F8765" s="25" t="s">
        <v>211</v>
      </c>
      <c r="G8765" s="26" t="n">
        <v>4968.91</v>
      </c>
      <c r="H8765" s="27" t="n">
        <v>7523</v>
      </c>
      <c r="I8765" s="25" t="s">
        <v>147</v>
      </c>
      <c r="K8765" s="25" t="n">
        <v>1990</v>
      </c>
      <c r="L8765" s="25" t="s">
        <v>186</v>
      </c>
      <c r="M8765" s="25" t="s">
        <v>171</v>
      </c>
      <c r="N8765" s="28" t="n">
        <v>550</v>
      </c>
      <c r="O8765" s="25" t="s">
        <v>55</v>
      </c>
      <c r="P8765" s="29" t="n">
        <v>43019</v>
      </c>
      <c r="Q8765" s="29" t="n">
        <v>43028</v>
      </c>
      <c r="R8765" s="28" t="n">
        <v>0</v>
      </c>
      <c r="S8765" s="28" t="n">
        <f aca="false">IF(O8765="Won",R8765,IF(O8765="Lost",0,N8765))</f>
        <v>0</v>
      </c>
      <c r="T8765" s="30" t="n">
        <f aca="false">IF(AND(P8765&lt;&gt;"",Q8765&lt;&gt;""),Q8765-P8765,"")</f>
        <v>9</v>
      </c>
      <c r="U8765" s="30" t="str">
        <f aca="false">IF(AND(O8765="Engaging",P8765&lt;&gt;""),'Leia-me'!$B$5-P8765,"")</f>
        <v/>
      </c>
      <c r="V8765" s="25" t="str">
        <f aca="false">IF(O8765&lt;&gt;"Engaging","",IF(U8765&lt;='Leia-me'!$B$6,"Saudável",IF(U8765&lt;='Leia-me'!$B$7,"Esfriando",IF(U8765&lt;='Leia-me'!$B$8,"Última chance","Zumbi"))))</f>
        <v/>
      </c>
      <c r="W8765" s="25" t="n">
        <f aca="false">IF(O8765="Won",1,IF(O8765="Lost",0,""))</f>
        <v>0</v>
      </c>
      <c r="Y8765" s="25" t="str">
        <f aca="false">IF(E8765="","Sim","")</f>
        <v/>
      </c>
    </row>
    <row r="8766" customFormat="false" ht="15" hidden="false" customHeight="false" outlineLevel="0" collapsed="false">
      <c r="A8766" s="25" t="s">
        <v>9029</v>
      </c>
      <c r="B8766" s="25" t="s">
        <v>102</v>
      </c>
      <c r="C8766" s="25" t="s">
        <v>111</v>
      </c>
      <c r="D8766" s="25" t="s">
        <v>115</v>
      </c>
      <c r="E8766" s="25" t="s">
        <v>433</v>
      </c>
      <c r="F8766" s="25" t="s">
        <v>211</v>
      </c>
      <c r="G8766" s="26" t="n">
        <v>2214.94</v>
      </c>
      <c r="H8766" s="27" t="n">
        <v>5374</v>
      </c>
      <c r="I8766" s="25" t="s">
        <v>147</v>
      </c>
      <c r="K8766" s="25" t="n">
        <v>1996</v>
      </c>
      <c r="L8766" s="25" t="s">
        <v>1834</v>
      </c>
      <c r="M8766" s="25" t="s">
        <v>171</v>
      </c>
      <c r="N8766" s="28" t="n">
        <v>4821</v>
      </c>
      <c r="O8766" s="25" t="s">
        <v>54</v>
      </c>
      <c r="P8766" s="29" t="n">
        <v>43019</v>
      </c>
      <c r="Q8766" s="29" t="n">
        <v>43091</v>
      </c>
      <c r="R8766" s="28" t="n">
        <v>4545</v>
      </c>
      <c r="S8766" s="28" t="n">
        <f aca="false">IF(O8766="Won",R8766,IF(O8766="Lost",0,N8766))</f>
        <v>4545</v>
      </c>
      <c r="T8766" s="30" t="n">
        <f aca="false">IF(AND(P8766&lt;&gt;"",Q8766&lt;&gt;""),Q8766-P8766,"")</f>
        <v>72</v>
      </c>
      <c r="U8766" s="30" t="str">
        <f aca="false">IF(AND(O8766="Engaging",P8766&lt;&gt;""),'Leia-me'!$B$5-P8766,"")</f>
        <v/>
      </c>
      <c r="V8766" s="25" t="str">
        <f aca="false">IF(O8766&lt;&gt;"Engaging","",IF(U8766&lt;='Leia-me'!$B$6,"Saudável",IF(U8766&lt;='Leia-me'!$B$7,"Esfriando",IF(U8766&lt;='Leia-me'!$B$8,"Última chance","Zumbi"))))</f>
        <v/>
      </c>
      <c r="W8766" s="25" t="n">
        <f aca="false">IF(O8766="Won",1,IF(O8766="Lost",0,""))</f>
        <v>1</v>
      </c>
      <c r="X8766" s="25" t="s">
        <v>1835</v>
      </c>
      <c r="Y8766" s="25" t="str">
        <f aca="false">IF(E8766="","Sim","")</f>
        <v/>
      </c>
    </row>
    <row r="8767" customFormat="false" ht="15" hidden="false" customHeight="false" outlineLevel="0" collapsed="false">
      <c r="A8767" s="25" t="s">
        <v>9030</v>
      </c>
      <c r="B8767" s="25" t="s">
        <v>102</v>
      </c>
      <c r="C8767" s="25" t="s">
        <v>111</v>
      </c>
      <c r="D8767" s="25" t="s">
        <v>115</v>
      </c>
      <c r="E8767" s="25" t="s">
        <v>195</v>
      </c>
      <c r="F8767" s="25" t="s">
        <v>185</v>
      </c>
      <c r="G8767" s="26" t="n">
        <v>8170.38</v>
      </c>
      <c r="H8767" s="27" t="n">
        <v>16499</v>
      </c>
      <c r="I8767" s="25" t="s">
        <v>196</v>
      </c>
      <c r="K8767" s="25" t="n">
        <v>1997</v>
      </c>
      <c r="L8767" s="25" t="s">
        <v>160</v>
      </c>
      <c r="M8767" s="25" t="s">
        <v>149</v>
      </c>
      <c r="N8767" s="28" t="n">
        <v>3393</v>
      </c>
      <c r="O8767" s="25" t="s">
        <v>55</v>
      </c>
      <c r="P8767" s="29" t="n">
        <v>43020</v>
      </c>
      <c r="Q8767" s="29" t="n">
        <v>43027</v>
      </c>
      <c r="R8767" s="28" t="n">
        <v>0</v>
      </c>
      <c r="S8767" s="28" t="n">
        <f aca="false">IF(O8767="Won",R8767,IF(O8767="Lost",0,N8767))</f>
        <v>0</v>
      </c>
      <c r="T8767" s="30" t="n">
        <f aca="false">IF(AND(P8767&lt;&gt;"",Q8767&lt;&gt;""),Q8767-P8767,"")</f>
        <v>7</v>
      </c>
      <c r="U8767" s="30" t="str">
        <f aca="false">IF(AND(O8767="Engaging",P8767&lt;&gt;""),'Leia-me'!$B$5-P8767,"")</f>
        <v/>
      </c>
      <c r="V8767" s="25" t="str">
        <f aca="false">IF(O8767&lt;&gt;"Engaging","",IF(U8767&lt;='Leia-me'!$B$6,"Saudável",IF(U8767&lt;='Leia-me'!$B$7,"Esfriando",IF(U8767&lt;='Leia-me'!$B$8,"Última chance","Zumbi"))))</f>
        <v/>
      </c>
      <c r="W8767" s="25" t="n">
        <f aca="false">IF(O8767="Won",1,IF(O8767="Lost",0,""))</f>
        <v>0</v>
      </c>
      <c r="Y8767" s="25" t="str">
        <f aca="false">IF(E8767="","Sim","")</f>
        <v/>
      </c>
    </row>
    <row r="8768" customFormat="false" ht="15" hidden="false" customHeight="false" outlineLevel="0" collapsed="false">
      <c r="A8768" s="25" t="s">
        <v>9031</v>
      </c>
      <c r="B8768" s="25" t="s">
        <v>102</v>
      </c>
      <c r="C8768" s="25" t="s">
        <v>111</v>
      </c>
      <c r="D8768" s="25" t="s">
        <v>115</v>
      </c>
      <c r="E8768" s="25" t="s">
        <v>633</v>
      </c>
      <c r="F8768" s="25" t="s">
        <v>211</v>
      </c>
      <c r="G8768" s="26" t="n">
        <v>1388.67</v>
      </c>
      <c r="H8768" s="27" t="n">
        <v>3583</v>
      </c>
      <c r="I8768" s="25" t="s">
        <v>147</v>
      </c>
      <c r="K8768" s="25" t="n">
        <v>1989</v>
      </c>
      <c r="L8768" s="25" t="s">
        <v>186</v>
      </c>
      <c r="M8768" s="25" t="s">
        <v>171</v>
      </c>
      <c r="N8768" s="28" t="n">
        <v>550</v>
      </c>
      <c r="O8768" s="25" t="s">
        <v>54</v>
      </c>
      <c r="P8768" s="29" t="n">
        <v>43020</v>
      </c>
      <c r="Q8768" s="29" t="n">
        <v>43029</v>
      </c>
      <c r="R8768" s="28" t="n">
        <v>696</v>
      </c>
      <c r="S8768" s="28" t="n">
        <f aca="false">IF(O8768="Won",R8768,IF(O8768="Lost",0,N8768))</f>
        <v>696</v>
      </c>
      <c r="T8768" s="30" t="n">
        <f aca="false">IF(AND(P8768&lt;&gt;"",Q8768&lt;&gt;""),Q8768-P8768,"")</f>
        <v>9</v>
      </c>
      <c r="U8768" s="30" t="str">
        <f aca="false">IF(AND(O8768="Engaging",P8768&lt;&gt;""),'Leia-me'!$B$5-P8768,"")</f>
        <v/>
      </c>
      <c r="V8768" s="25" t="str">
        <f aca="false">IF(O8768&lt;&gt;"Engaging","",IF(U8768&lt;='Leia-me'!$B$6,"Saudável",IF(U8768&lt;='Leia-me'!$B$7,"Esfriando",IF(U8768&lt;='Leia-me'!$B$8,"Última chance","Zumbi"))))</f>
        <v/>
      </c>
      <c r="W8768" s="25" t="n">
        <f aca="false">IF(O8768="Won",1,IF(O8768="Lost",0,""))</f>
        <v>1</v>
      </c>
      <c r="Y8768" s="25" t="str">
        <f aca="false">IF(E8768="","Sim","")</f>
        <v/>
      </c>
    </row>
    <row r="8769" customFormat="false" ht="15" hidden="false" customHeight="false" outlineLevel="0" collapsed="false">
      <c r="A8769" s="25" t="s">
        <v>9032</v>
      </c>
      <c r="B8769" s="25" t="s">
        <v>102</v>
      </c>
      <c r="C8769" s="25" t="s">
        <v>111</v>
      </c>
      <c r="D8769" s="25" t="s">
        <v>115</v>
      </c>
      <c r="E8769" s="25" t="s">
        <v>428</v>
      </c>
      <c r="F8769" s="25" t="s">
        <v>267</v>
      </c>
      <c r="G8769" s="26" t="n">
        <v>792.46</v>
      </c>
      <c r="H8769" s="27" t="n">
        <v>1299</v>
      </c>
      <c r="I8769" s="25" t="s">
        <v>147</v>
      </c>
      <c r="K8769" s="25" t="n">
        <v>1982</v>
      </c>
      <c r="L8769" s="25" t="s">
        <v>178</v>
      </c>
      <c r="M8769" s="25" t="s">
        <v>171</v>
      </c>
      <c r="N8769" s="28" t="n">
        <v>5482</v>
      </c>
      <c r="O8769" s="25" t="s">
        <v>55</v>
      </c>
      <c r="P8769" s="29" t="n">
        <v>43022</v>
      </c>
      <c r="Q8769" s="29" t="n">
        <v>43031</v>
      </c>
      <c r="R8769" s="28" t="n">
        <v>0</v>
      </c>
      <c r="S8769" s="28" t="n">
        <f aca="false">IF(O8769="Won",R8769,IF(O8769="Lost",0,N8769))</f>
        <v>0</v>
      </c>
      <c r="T8769" s="30" t="n">
        <f aca="false">IF(AND(P8769&lt;&gt;"",Q8769&lt;&gt;""),Q8769-P8769,"")</f>
        <v>9</v>
      </c>
      <c r="U8769" s="30" t="str">
        <f aca="false">IF(AND(O8769="Engaging",P8769&lt;&gt;""),'Leia-me'!$B$5-P8769,"")</f>
        <v/>
      </c>
      <c r="V8769" s="25" t="str">
        <f aca="false">IF(O8769&lt;&gt;"Engaging","",IF(U8769&lt;='Leia-me'!$B$6,"Saudável",IF(U8769&lt;='Leia-me'!$B$7,"Esfriando",IF(U8769&lt;='Leia-me'!$B$8,"Última chance","Zumbi"))))</f>
        <v/>
      </c>
      <c r="W8769" s="25" t="n">
        <f aca="false">IF(O8769="Won",1,IF(O8769="Lost",0,""))</f>
        <v>0</v>
      </c>
      <c r="Y8769" s="25" t="str">
        <f aca="false">IF(E8769="","Sim","")</f>
        <v/>
      </c>
    </row>
    <row r="8770" customFormat="false" ht="15" hidden="false" customHeight="false" outlineLevel="0" collapsed="false">
      <c r="A8770" s="25" t="s">
        <v>9033</v>
      </c>
      <c r="B8770" s="25" t="s">
        <v>102</v>
      </c>
      <c r="C8770" s="25" t="s">
        <v>111</v>
      </c>
      <c r="D8770" s="25" t="s">
        <v>115</v>
      </c>
      <c r="E8770" s="25" t="s">
        <v>1351</v>
      </c>
      <c r="F8770" s="25" t="s">
        <v>177</v>
      </c>
      <c r="G8770" s="26" t="n">
        <v>7537.24</v>
      </c>
      <c r="H8770" s="27" t="n">
        <v>20293</v>
      </c>
      <c r="I8770" s="25" t="s">
        <v>147</v>
      </c>
      <c r="K8770" s="25" t="n">
        <v>1993</v>
      </c>
      <c r="L8770" s="25" t="s">
        <v>1834</v>
      </c>
      <c r="M8770" s="25" t="s">
        <v>171</v>
      </c>
      <c r="N8770" s="28" t="n">
        <v>4821</v>
      </c>
      <c r="O8770" s="25" t="s">
        <v>54</v>
      </c>
      <c r="P8770" s="29" t="n">
        <v>43022</v>
      </c>
      <c r="Q8770" s="29" t="n">
        <v>43023</v>
      </c>
      <c r="R8770" s="28" t="n">
        <v>4882</v>
      </c>
      <c r="S8770" s="28" t="n">
        <f aca="false">IF(O8770="Won",R8770,IF(O8770="Lost",0,N8770))</f>
        <v>4882</v>
      </c>
      <c r="T8770" s="30" t="n">
        <f aca="false">IF(AND(P8770&lt;&gt;"",Q8770&lt;&gt;""),Q8770-P8770,"")</f>
        <v>1</v>
      </c>
      <c r="U8770" s="30" t="str">
        <f aca="false">IF(AND(O8770="Engaging",P8770&lt;&gt;""),'Leia-me'!$B$5-P8770,"")</f>
        <v/>
      </c>
      <c r="V8770" s="25" t="str">
        <f aca="false">IF(O8770&lt;&gt;"Engaging","",IF(U8770&lt;='Leia-me'!$B$6,"Saudável",IF(U8770&lt;='Leia-me'!$B$7,"Esfriando",IF(U8770&lt;='Leia-me'!$B$8,"Última chance","Zumbi"))))</f>
        <v/>
      </c>
      <c r="W8770" s="25" t="n">
        <f aca="false">IF(O8770="Won",1,IF(O8770="Lost",0,""))</f>
        <v>1</v>
      </c>
      <c r="X8770" s="25" t="s">
        <v>1835</v>
      </c>
      <c r="Y8770" s="25" t="str">
        <f aca="false">IF(E8770="","Sim","")</f>
        <v/>
      </c>
    </row>
    <row r="8771" customFormat="false" ht="15" hidden="false" customHeight="false" outlineLevel="0" collapsed="false">
      <c r="A8771" s="25" t="s">
        <v>9034</v>
      </c>
      <c r="B8771" s="25" t="s">
        <v>102</v>
      </c>
      <c r="C8771" s="25" t="s">
        <v>111</v>
      </c>
      <c r="D8771" s="25" t="s">
        <v>115</v>
      </c>
      <c r="E8771" s="25" t="s">
        <v>449</v>
      </c>
      <c r="F8771" s="25" t="s">
        <v>192</v>
      </c>
      <c r="G8771" s="26" t="n">
        <v>98.79</v>
      </c>
      <c r="H8771" s="27" t="n">
        <v>96</v>
      </c>
      <c r="I8771" s="25" t="s">
        <v>147</v>
      </c>
      <c r="J8771" s="25" t="s">
        <v>445</v>
      </c>
      <c r="K8771" s="25" t="n">
        <v>2013</v>
      </c>
      <c r="L8771" s="25" t="s">
        <v>178</v>
      </c>
      <c r="M8771" s="25" t="s">
        <v>171</v>
      </c>
      <c r="N8771" s="28" t="n">
        <v>5482</v>
      </c>
      <c r="O8771" s="25" t="s">
        <v>54</v>
      </c>
      <c r="P8771" s="29" t="n">
        <v>43023</v>
      </c>
      <c r="Q8771" s="29" t="n">
        <v>43031</v>
      </c>
      <c r="R8771" s="28" t="n">
        <v>6637</v>
      </c>
      <c r="S8771" s="28" t="n">
        <f aca="false">IF(O8771="Won",R8771,IF(O8771="Lost",0,N8771))</f>
        <v>6637</v>
      </c>
      <c r="T8771" s="30" t="n">
        <f aca="false">IF(AND(P8771&lt;&gt;"",Q8771&lt;&gt;""),Q8771-P8771,"")</f>
        <v>8</v>
      </c>
      <c r="U8771" s="30" t="str">
        <f aca="false">IF(AND(O8771="Engaging",P8771&lt;&gt;""),'Leia-me'!$B$5-P8771,"")</f>
        <v/>
      </c>
      <c r="V8771" s="25" t="str">
        <f aca="false">IF(O8771&lt;&gt;"Engaging","",IF(U8771&lt;='Leia-me'!$B$6,"Saudável",IF(U8771&lt;='Leia-me'!$B$7,"Esfriando",IF(U8771&lt;='Leia-me'!$B$8,"Última chance","Zumbi"))))</f>
        <v/>
      </c>
      <c r="W8771" s="25" t="n">
        <f aca="false">IF(O8771="Won",1,IF(O8771="Lost",0,""))</f>
        <v>1</v>
      </c>
      <c r="Y8771" s="25" t="str">
        <f aca="false">IF(E8771="","Sim","")</f>
        <v/>
      </c>
    </row>
    <row r="8772" customFormat="false" ht="15" hidden="false" customHeight="false" outlineLevel="0" collapsed="false">
      <c r="A8772" s="25" t="s">
        <v>9035</v>
      </c>
      <c r="B8772" s="25" t="s">
        <v>102</v>
      </c>
      <c r="C8772" s="25" t="s">
        <v>111</v>
      </c>
      <c r="D8772" s="25" t="s">
        <v>115</v>
      </c>
      <c r="E8772" s="25" t="s">
        <v>868</v>
      </c>
      <c r="F8772" s="25" t="s">
        <v>168</v>
      </c>
      <c r="G8772" s="26" t="n">
        <v>2952.73</v>
      </c>
      <c r="H8772" s="27" t="n">
        <v>5107</v>
      </c>
      <c r="I8772" s="25" t="s">
        <v>147</v>
      </c>
      <c r="K8772" s="25" t="n">
        <v>2000</v>
      </c>
      <c r="L8772" s="25" t="s">
        <v>178</v>
      </c>
      <c r="M8772" s="25" t="s">
        <v>171</v>
      </c>
      <c r="N8772" s="28" t="n">
        <v>5482</v>
      </c>
      <c r="O8772" s="25" t="s">
        <v>54</v>
      </c>
      <c r="P8772" s="29" t="n">
        <v>43024</v>
      </c>
      <c r="Q8772" s="29" t="n">
        <v>43031</v>
      </c>
      <c r="R8772" s="28" t="n">
        <v>4942</v>
      </c>
      <c r="S8772" s="28" t="n">
        <f aca="false">IF(O8772="Won",R8772,IF(O8772="Lost",0,N8772))</f>
        <v>4942</v>
      </c>
      <c r="T8772" s="30" t="n">
        <f aca="false">IF(AND(P8772&lt;&gt;"",Q8772&lt;&gt;""),Q8772-P8772,"")</f>
        <v>7</v>
      </c>
      <c r="U8772" s="30" t="str">
        <f aca="false">IF(AND(O8772="Engaging",P8772&lt;&gt;""),'Leia-me'!$B$5-P8772,"")</f>
        <v/>
      </c>
      <c r="V8772" s="25" t="str">
        <f aca="false">IF(O8772&lt;&gt;"Engaging","",IF(U8772&lt;='Leia-me'!$B$6,"Saudável",IF(U8772&lt;='Leia-me'!$B$7,"Esfriando",IF(U8772&lt;='Leia-me'!$B$8,"Última chance","Zumbi"))))</f>
        <v/>
      </c>
      <c r="W8772" s="25" t="n">
        <f aca="false">IF(O8772="Won",1,IF(O8772="Lost",0,""))</f>
        <v>1</v>
      </c>
      <c r="Y8772" s="25" t="str">
        <f aca="false">IF(E8772="","Sim","")</f>
        <v/>
      </c>
    </row>
    <row r="8773" customFormat="false" ht="15" hidden="false" customHeight="false" outlineLevel="0" collapsed="false">
      <c r="A8773" s="25" t="s">
        <v>9036</v>
      </c>
      <c r="B8773" s="25" t="s">
        <v>102</v>
      </c>
      <c r="C8773" s="25" t="s">
        <v>111</v>
      </c>
      <c r="D8773" s="25" t="s">
        <v>115</v>
      </c>
      <c r="E8773" s="25" t="s">
        <v>494</v>
      </c>
      <c r="F8773" s="25" t="s">
        <v>192</v>
      </c>
      <c r="G8773" s="26" t="n">
        <v>11698.03</v>
      </c>
      <c r="H8773" s="27" t="n">
        <v>34288</v>
      </c>
      <c r="I8773" s="25" t="s">
        <v>147</v>
      </c>
      <c r="K8773" s="25" t="n">
        <v>1982</v>
      </c>
      <c r="L8773" s="25" t="s">
        <v>170</v>
      </c>
      <c r="M8773" s="25" t="s">
        <v>171</v>
      </c>
      <c r="N8773" s="28" t="n">
        <v>1096</v>
      </c>
      <c r="O8773" s="25" t="s">
        <v>54</v>
      </c>
      <c r="P8773" s="29" t="n">
        <v>43025</v>
      </c>
      <c r="Q8773" s="29" t="n">
        <v>43079</v>
      </c>
      <c r="R8773" s="28" t="n">
        <v>1129</v>
      </c>
      <c r="S8773" s="28" t="n">
        <f aca="false">IF(O8773="Won",R8773,IF(O8773="Lost",0,N8773))</f>
        <v>1129</v>
      </c>
      <c r="T8773" s="30" t="n">
        <f aca="false">IF(AND(P8773&lt;&gt;"",Q8773&lt;&gt;""),Q8773-P8773,"")</f>
        <v>54</v>
      </c>
      <c r="U8773" s="30" t="str">
        <f aca="false">IF(AND(O8773="Engaging",P8773&lt;&gt;""),'Leia-me'!$B$5-P8773,"")</f>
        <v/>
      </c>
      <c r="V8773" s="25" t="str">
        <f aca="false">IF(O8773&lt;&gt;"Engaging","",IF(U8773&lt;='Leia-me'!$B$6,"Saudável",IF(U8773&lt;='Leia-me'!$B$7,"Esfriando",IF(U8773&lt;='Leia-me'!$B$8,"Última chance","Zumbi"))))</f>
        <v/>
      </c>
      <c r="W8773" s="25" t="n">
        <f aca="false">IF(O8773="Won",1,IF(O8773="Lost",0,""))</f>
        <v>1</v>
      </c>
      <c r="Y8773" s="25" t="str">
        <f aca="false">IF(E8773="","Sim","")</f>
        <v/>
      </c>
    </row>
    <row r="8774" customFormat="false" ht="15" hidden="false" customHeight="false" outlineLevel="0" collapsed="false">
      <c r="A8774" s="25" t="s">
        <v>9037</v>
      </c>
      <c r="B8774" s="25" t="s">
        <v>102</v>
      </c>
      <c r="C8774" s="25" t="s">
        <v>111</v>
      </c>
      <c r="D8774" s="25" t="s">
        <v>115</v>
      </c>
      <c r="E8774" s="25" t="s">
        <v>428</v>
      </c>
      <c r="F8774" s="25" t="s">
        <v>267</v>
      </c>
      <c r="G8774" s="26" t="n">
        <v>792.46</v>
      </c>
      <c r="H8774" s="27" t="n">
        <v>1299</v>
      </c>
      <c r="I8774" s="25" t="s">
        <v>147</v>
      </c>
      <c r="K8774" s="25" t="n">
        <v>1982</v>
      </c>
      <c r="L8774" s="25" t="s">
        <v>178</v>
      </c>
      <c r="M8774" s="25" t="s">
        <v>171</v>
      </c>
      <c r="N8774" s="28" t="n">
        <v>5482</v>
      </c>
      <c r="O8774" s="25" t="s">
        <v>54</v>
      </c>
      <c r="P8774" s="29" t="n">
        <v>43028</v>
      </c>
      <c r="Q8774" s="29" t="n">
        <v>43038</v>
      </c>
      <c r="R8774" s="28" t="n">
        <v>5388</v>
      </c>
      <c r="S8774" s="28" t="n">
        <f aca="false">IF(O8774="Won",R8774,IF(O8774="Lost",0,N8774))</f>
        <v>5388</v>
      </c>
      <c r="T8774" s="30" t="n">
        <f aca="false">IF(AND(P8774&lt;&gt;"",Q8774&lt;&gt;""),Q8774-P8774,"")</f>
        <v>10</v>
      </c>
      <c r="U8774" s="30" t="str">
        <f aca="false">IF(AND(O8774="Engaging",P8774&lt;&gt;""),'Leia-me'!$B$5-P8774,"")</f>
        <v/>
      </c>
      <c r="V8774" s="25" t="str">
        <f aca="false">IF(O8774&lt;&gt;"Engaging","",IF(U8774&lt;='Leia-me'!$B$6,"Saudável",IF(U8774&lt;='Leia-me'!$B$7,"Esfriando",IF(U8774&lt;='Leia-me'!$B$8,"Última chance","Zumbi"))))</f>
        <v/>
      </c>
      <c r="W8774" s="25" t="n">
        <f aca="false">IF(O8774="Won",1,IF(O8774="Lost",0,""))</f>
        <v>1</v>
      </c>
      <c r="Y8774" s="25" t="str">
        <f aca="false">IF(E8774="","Sim","")</f>
        <v/>
      </c>
    </row>
    <row r="8775" customFormat="false" ht="15" hidden="false" customHeight="false" outlineLevel="0" collapsed="false">
      <c r="A8775" s="25" t="s">
        <v>9038</v>
      </c>
      <c r="B8775" s="25" t="s">
        <v>102</v>
      </c>
      <c r="C8775" s="25" t="s">
        <v>111</v>
      </c>
      <c r="D8775" s="25" t="s">
        <v>115</v>
      </c>
      <c r="E8775" s="25" t="s">
        <v>2863</v>
      </c>
      <c r="F8775" s="25" t="s">
        <v>211</v>
      </c>
      <c r="G8775" s="26" t="n">
        <v>2437.85</v>
      </c>
      <c r="H8775" s="27" t="n">
        <v>4874</v>
      </c>
      <c r="I8775" s="25" t="s">
        <v>147</v>
      </c>
      <c r="K8775" s="25" t="n">
        <v>2001</v>
      </c>
      <c r="L8775" s="25" t="s">
        <v>1834</v>
      </c>
      <c r="M8775" s="25" t="s">
        <v>171</v>
      </c>
      <c r="N8775" s="28" t="n">
        <v>4821</v>
      </c>
      <c r="O8775" s="25" t="s">
        <v>54</v>
      </c>
      <c r="P8775" s="29" t="n">
        <v>43028</v>
      </c>
      <c r="Q8775" s="29" t="n">
        <v>43035</v>
      </c>
      <c r="R8775" s="28" t="n">
        <v>4109</v>
      </c>
      <c r="S8775" s="28" t="n">
        <f aca="false">IF(O8775="Won",R8775,IF(O8775="Lost",0,N8775))</f>
        <v>4109</v>
      </c>
      <c r="T8775" s="30" t="n">
        <f aca="false">IF(AND(P8775&lt;&gt;"",Q8775&lt;&gt;""),Q8775-P8775,"")</f>
        <v>7</v>
      </c>
      <c r="U8775" s="30" t="str">
        <f aca="false">IF(AND(O8775="Engaging",P8775&lt;&gt;""),'Leia-me'!$B$5-P8775,"")</f>
        <v/>
      </c>
      <c r="V8775" s="25" t="str">
        <f aca="false">IF(O8775&lt;&gt;"Engaging","",IF(U8775&lt;='Leia-me'!$B$6,"Saudável",IF(U8775&lt;='Leia-me'!$B$7,"Esfriando",IF(U8775&lt;='Leia-me'!$B$8,"Última chance","Zumbi"))))</f>
        <v/>
      </c>
      <c r="W8775" s="25" t="n">
        <f aca="false">IF(O8775="Won",1,IF(O8775="Lost",0,""))</f>
        <v>1</v>
      </c>
      <c r="X8775" s="25" t="s">
        <v>1835</v>
      </c>
      <c r="Y8775" s="25" t="str">
        <f aca="false">IF(E8775="","Sim","")</f>
        <v/>
      </c>
    </row>
    <row r="8776" customFormat="false" ht="15" hidden="false" customHeight="false" outlineLevel="0" collapsed="false">
      <c r="A8776" s="25" t="s">
        <v>9039</v>
      </c>
      <c r="B8776" s="25" t="s">
        <v>102</v>
      </c>
      <c r="C8776" s="25" t="s">
        <v>111</v>
      </c>
      <c r="D8776" s="25" t="s">
        <v>115</v>
      </c>
      <c r="E8776" s="25" t="s">
        <v>417</v>
      </c>
      <c r="F8776" s="25" t="s">
        <v>211</v>
      </c>
      <c r="G8776" s="26" t="n">
        <v>223.8</v>
      </c>
      <c r="H8776" s="27" t="n">
        <v>299</v>
      </c>
      <c r="I8776" s="25" t="s">
        <v>147</v>
      </c>
      <c r="K8776" s="25" t="n">
        <v>2003</v>
      </c>
      <c r="L8776" s="25" t="s">
        <v>170</v>
      </c>
      <c r="M8776" s="25" t="s">
        <v>171</v>
      </c>
      <c r="N8776" s="28" t="n">
        <v>1096</v>
      </c>
      <c r="O8776" s="25" t="s">
        <v>55</v>
      </c>
      <c r="P8776" s="29" t="n">
        <v>43031</v>
      </c>
      <c r="Q8776" s="29" t="n">
        <v>43036</v>
      </c>
      <c r="R8776" s="28" t="n">
        <v>0</v>
      </c>
      <c r="S8776" s="28" t="n">
        <f aca="false">IF(O8776="Won",R8776,IF(O8776="Lost",0,N8776))</f>
        <v>0</v>
      </c>
      <c r="T8776" s="30" t="n">
        <f aca="false">IF(AND(P8776&lt;&gt;"",Q8776&lt;&gt;""),Q8776-P8776,"")</f>
        <v>5</v>
      </c>
      <c r="U8776" s="30" t="str">
        <f aca="false">IF(AND(O8776="Engaging",P8776&lt;&gt;""),'Leia-me'!$B$5-P8776,"")</f>
        <v/>
      </c>
      <c r="V8776" s="25" t="str">
        <f aca="false">IF(O8776&lt;&gt;"Engaging","",IF(U8776&lt;='Leia-me'!$B$6,"Saudável",IF(U8776&lt;='Leia-me'!$B$7,"Esfriando",IF(U8776&lt;='Leia-me'!$B$8,"Última chance","Zumbi"))))</f>
        <v/>
      </c>
      <c r="W8776" s="25" t="n">
        <f aca="false">IF(O8776="Won",1,IF(O8776="Lost",0,""))</f>
        <v>0</v>
      </c>
      <c r="Y8776" s="25" t="str">
        <f aca="false">IF(E8776="","Sim","")</f>
        <v/>
      </c>
    </row>
    <row r="8777" customFormat="false" ht="15" hidden="false" customHeight="false" outlineLevel="0" collapsed="false">
      <c r="A8777" s="25" t="s">
        <v>9040</v>
      </c>
      <c r="B8777" s="25" t="s">
        <v>102</v>
      </c>
      <c r="C8777" s="25" t="s">
        <v>111</v>
      </c>
      <c r="D8777" s="25" t="s">
        <v>115</v>
      </c>
      <c r="E8777" s="25" t="s">
        <v>494</v>
      </c>
      <c r="F8777" s="25" t="s">
        <v>192</v>
      </c>
      <c r="G8777" s="26" t="n">
        <v>11698.03</v>
      </c>
      <c r="H8777" s="27" t="n">
        <v>34288</v>
      </c>
      <c r="I8777" s="25" t="s">
        <v>147</v>
      </c>
      <c r="K8777" s="25" t="n">
        <v>1982</v>
      </c>
      <c r="L8777" s="25" t="s">
        <v>170</v>
      </c>
      <c r="M8777" s="25" t="s">
        <v>171</v>
      </c>
      <c r="N8777" s="28" t="n">
        <v>1096</v>
      </c>
      <c r="O8777" s="25" t="s">
        <v>54</v>
      </c>
      <c r="P8777" s="29" t="n">
        <v>43031</v>
      </c>
      <c r="Q8777" s="29" t="n">
        <v>43039</v>
      </c>
      <c r="R8777" s="28" t="n">
        <v>1195</v>
      </c>
      <c r="S8777" s="28" t="n">
        <f aca="false">IF(O8777="Won",R8777,IF(O8777="Lost",0,N8777))</f>
        <v>1195</v>
      </c>
      <c r="T8777" s="30" t="n">
        <f aca="false">IF(AND(P8777&lt;&gt;"",Q8777&lt;&gt;""),Q8777-P8777,"")</f>
        <v>8</v>
      </c>
      <c r="U8777" s="30" t="str">
        <f aca="false">IF(AND(O8777="Engaging",P8777&lt;&gt;""),'Leia-me'!$B$5-P8777,"")</f>
        <v/>
      </c>
      <c r="V8777" s="25" t="str">
        <f aca="false">IF(O8777&lt;&gt;"Engaging","",IF(U8777&lt;='Leia-me'!$B$6,"Saudável",IF(U8777&lt;='Leia-me'!$B$7,"Esfriando",IF(U8777&lt;='Leia-me'!$B$8,"Última chance","Zumbi"))))</f>
        <v/>
      </c>
      <c r="W8777" s="25" t="n">
        <f aca="false">IF(O8777="Won",1,IF(O8777="Lost",0,""))</f>
        <v>1</v>
      </c>
      <c r="Y8777" s="25" t="str">
        <f aca="false">IF(E8777="","Sim","")</f>
        <v/>
      </c>
    </row>
    <row r="8778" customFormat="false" ht="15" hidden="false" customHeight="false" outlineLevel="0" collapsed="false">
      <c r="A8778" s="25" t="s">
        <v>9041</v>
      </c>
      <c r="B8778" s="25" t="s">
        <v>102</v>
      </c>
      <c r="C8778" s="25" t="s">
        <v>111</v>
      </c>
      <c r="D8778" s="25" t="s">
        <v>115</v>
      </c>
      <c r="E8778" s="25" t="s">
        <v>646</v>
      </c>
      <c r="F8778" s="25" t="s">
        <v>165</v>
      </c>
      <c r="G8778" s="26" t="n">
        <v>324.19</v>
      </c>
      <c r="H8778" s="27" t="n">
        <v>978</v>
      </c>
      <c r="I8778" s="25" t="s">
        <v>147</v>
      </c>
      <c r="K8778" s="25" t="n">
        <v>1992</v>
      </c>
      <c r="L8778" s="25" t="s">
        <v>160</v>
      </c>
      <c r="M8778" s="25" t="s">
        <v>149</v>
      </c>
      <c r="N8778" s="28" t="n">
        <v>3393</v>
      </c>
      <c r="O8778" s="25" t="s">
        <v>55</v>
      </c>
      <c r="P8778" s="29" t="n">
        <v>43032</v>
      </c>
      <c r="Q8778" s="29" t="n">
        <v>43046</v>
      </c>
      <c r="R8778" s="28" t="n">
        <v>0</v>
      </c>
      <c r="S8778" s="28" t="n">
        <f aca="false">IF(O8778="Won",R8778,IF(O8778="Lost",0,N8778))</f>
        <v>0</v>
      </c>
      <c r="T8778" s="30" t="n">
        <f aca="false">IF(AND(P8778&lt;&gt;"",Q8778&lt;&gt;""),Q8778-P8778,"")</f>
        <v>14</v>
      </c>
      <c r="U8778" s="30" t="str">
        <f aca="false">IF(AND(O8778="Engaging",P8778&lt;&gt;""),'Leia-me'!$B$5-P8778,"")</f>
        <v/>
      </c>
      <c r="V8778" s="25" t="str">
        <f aca="false">IF(O8778&lt;&gt;"Engaging","",IF(U8778&lt;='Leia-me'!$B$6,"Saudável",IF(U8778&lt;='Leia-me'!$B$7,"Esfriando",IF(U8778&lt;='Leia-me'!$B$8,"Última chance","Zumbi"))))</f>
        <v/>
      </c>
      <c r="W8778" s="25" t="n">
        <f aca="false">IF(O8778="Won",1,IF(O8778="Lost",0,""))</f>
        <v>0</v>
      </c>
      <c r="Y8778" s="25" t="str">
        <f aca="false">IF(E8778="","Sim","")</f>
        <v/>
      </c>
    </row>
    <row r="8779" customFormat="false" ht="15" hidden="false" customHeight="false" outlineLevel="0" collapsed="false">
      <c r="A8779" s="25" t="s">
        <v>9042</v>
      </c>
      <c r="B8779" s="25" t="s">
        <v>102</v>
      </c>
      <c r="C8779" s="25" t="s">
        <v>111</v>
      </c>
      <c r="D8779" s="25" t="s">
        <v>115</v>
      </c>
      <c r="E8779" s="25" t="s">
        <v>218</v>
      </c>
      <c r="F8779" s="25" t="s">
        <v>146</v>
      </c>
      <c r="G8779" s="26" t="n">
        <v>4.54</v>
      </c>
      <c r="H8779" s="27" t="n">
        <v>9</v>
      </c>
      <c r="I8779" s="25" t="s">
        <v>147</v>
      </c>
      <c r="K8779" s="25" t="n">
        <v>2017</v>
      </c>
      <c r="L8779" s="25" t="s">
        <v>186</v>
      </c>
      <c r="M8779" s="25" t="s">
        <v>171</v>
      </c>
      <c r="N8779" s="28" t="n">
        <v>550</v>
      </c>
      <c r="O8779" s="25" t="s">
        <v>54</v>
      </c>
      <c r="P8779" s="29" t="n">
        <v>43033</v>
      </c>
      <c r="Q8779" s="29" t="n">
        <v>43042</v>
      </c>
      <c r="R8779" s="28" t="n">
        <v>447</v>
      </c>
      <c r="S8779" s="28" t="n">
        <f aca="false">IF(O8779="Won",R8779,IF(O8779="Lost",0,N8779))</f>
        <v>447</v>
      </c>
      <c r="T8779" s="30" t="n">
        <f aca="false">IF(AND(P8779&lt;&gt;"",Q8779&lt;&gt;""),Q8779-P8779,"")</f>
        <v>9</v>
      </c>
      <c r="U8779" s="30" t="str">
        <f aca="false">IF(AND(O8779="Engaging",P8779&lt;&gt;""),'Leia-me'!$B$5-P8779,"")</f>
        <v/>
      </c>
      <c r="V8779" s="25" t="str">
        <f aca="false">IF(O8779&lt;&gt;"Engaging","",IF(U8779&lt;='Leia-me'!$B$6,"Saudável",IF(U8779&lt;='Leia-me'!$B$7,"Esfriando",IF(U8779&lt;='Leia-me'!$B$8,"Última chance","Zumbi"))))</f>
        <v/>
      </c>
      <c r="W8779" s="25" t="n">
        <f aca="false">IF(O8779="Won",1,IF(O8779="Lost",0,""))</f>
        <v>1</v>
      </c>
      <c r="Y8779" s="25" t="str">
        <f aca="false">IF(E8779="","Sim","")</f>
        <v/>
      </c>
    </row>
    <row r="8780" customFormat="false" ht="15" hidden="false" customHeight="false" outlineLevel="0" collapsed="false">
      <c r="A8780" s="25" t="s">
        <v>9043</v>
      </c>
      <c r="B8780" s="25" t="s">
        <v>102</v>
      </c>
      <c r="C8780" s="25" t="s">
        <v>111</v>
      </c>
      <c r="D8780" s="25" t="s">
        <v>115</v>
      </c>
      <c r="E8780" s="25" t="s">
        <v>154</v>
      </c>
      <c r="F8780" s="25" t="s">
        <v>155</v>
      </c>
      <c r="G8780" s="26" t="n">
        <v>86.68</v>
      </c>
      <c r="H8780" s="27" t="n">
        <v>187</v>
      </c>
      <c r="I8780" s="25" t="s">
        <v>147</v>
      </c>
      <c r="J8780" s="25" t="s">
        <v>156</v>
      </c>
      <c r="K8780" s="25" t="n">
        <v>2007</v>
      </c>
      <c r="L8780" s="25" t="s">
        <v>1834</v>
      </c>
      <c r="M8780" s="25" t="s">
        <v>171</v>
      </c>
      <c r="N8780" s="28" t="n">
        <v>4821</v>
      </c>
      <c r="O8780" s="25" t="s">
        <v>56</v>
      </c>
      <c r="P8780" s="29" t="n">
        <v>43034</v>
      </c>
      <c r="Q8780" s="33"/>
      <c r="R8780" s="34"/>
      <c r="S8780" s="28" t="n">
        <f aca="false">IF(O8780="Won",R8780,IF(O8780="Lost",0,N8780))</f>
        <v>4821</v>
      </c>
      <c r="T8780" s="30" t="str">
        <f aca="false">IF(AND(P8780&lt;&gt;"",Q8780&lt;&gt;""),Q8780-P8780,"")</f>
        <v/>
      </c>
      <c r="U8780" s="30" t="n">
        <f aca="false">IF(AND(O8780="Engaging",P8780&lt;&gt;""),'Leia-me'!$B$5-P8780,"")</f>
        <v>66</v>
      </c>
      <c r="V8780" s="25" t="str">
        <f aca="false">IF(O8780&lt;&gt;"Engaging","",IF(U8780&lt;='Leia-me'!$B$6,"Saudável",IF(U8780&lt;='Leia-me'!$B$7,"Esfriando",IF(U8780&lt;='Leia-me'!$B$8,"Última chance","Zumbi"))))</f>
        <v>Saudável</v>
      </c>
      <c r="W8780" s="25" t="str">
        <f aca="false">IF(O8780="Won",1,IF(O8780="Lost",0,""))</f>
        <v/>
      </c>
      <c r="X8780" s="25" t="s">
        <v>1835</v>
      </c>
      <c r="Y8780" s="25" t="str">
        <f aca="false">IF(E8780="","Sim","")</f>
        <v/>
      </c>
    </row>
    <row r="8781" customFormat="false" ht="15" hidden="false" customHeight="false" outlineLevel="0" collapsed="false">
      <c r="A8781" s="25" t="s">
        <v>9044</v>
      </c>
      <c r="B8781" s="25" t="s">
        <v>102</v>
      </c>
      <c r="C8781" s="25" t="s">
        <v>111</v>
      </c>
      <c r="D8781" s="25" t="s">
        <v>115</v>
      </c>
      <c r="E8781" s="25" t="s">
        <v>5204</v>
      </c>
      <c r="F8781" s="25" t="s">
        <v>155</v>
      </c>
      <c r="G8781" s="26" t="n">
        <v>1188.42</v>
      </c>
      <c r="H8781" s="27" t="n">
        <v>3015</v>
      </c>
      <c r="I8781" s="25" t="s">
        <v>147</v>
      </c>
      <c r="K8781" s="25" t="n">
        <v>1994</v>
      </c>
      <c r="L8781" s="25" t="s">
        <v>186</v>
      </c>
      <c r="M8781" s="25" t="s">
        <v>171</v>
      </c>
      <c r="N8781" s="28" t="n">
        <v>550</v>
      </c>
      <c r="O8781" s="25" t="s">
        <v>55</v>
      </c>
      <c r="P8781" s="29" t="n">
        <v>43036</v>
      </c>
      <c r="Q8781" s="29" t="n">
        <v>43046</v>
      </c>
      <c r="R8781" s="28" t="n">
        <v>0</v>
      </c>
      <c r="S8781" s="28" t="n">
        <f aca="false">IF(O8781="Won",R8781,IF(O8781="Lost",0,N8781))</f>
        <v>0</v>
      </c>
      <c r="T8781" s="30" t="n">
        <f aca="false">IF(AND(P8781&lt;&gt;"",Q8781&lt;&gt;""),Q8781-P8781,"")</f>
        <v>10</v>
      </c>
      <c r="U8781" s="30" t="str">
        <f aca="false">IF(AND(O8781="Engaging",P8781&lt;&gt;""),'Leia-me'!$B$5-P8781,"")</f>
        <v/>
      </c>
      <c r="V8781" s="25" t="str">
        <f aca="false">IF(O8781&lt;&gt;"Engaging","",IF(U8781&lt;='Leia-me'!$B$6,"Saudável",IF(U8781&lt;='Leia-me'!$B$7,"Esfriando",IF(U8781&lt;='Leia-me'!$B$8,"Última chance","Zumbi"))))</f>
        <v/>
      </c>
      <c r="W8781" s="25" t="n">
        <f aca="false">IF(O8781="Won",1,IF(O8781="Lost",0,""))</f>
        <v>0</v>
      </c>
      <c r="Y8781" s="25" t="str">
        <f aca="false">IF(E8781="","Sim","")</f>
        <v/>
      </c>
    </row>
    <row r="8782" customFormat="false" ht="15" hidden="false" customHeight="false" outlineLevel="0" collapsed="false">
      <c r="A8782" s="25" t="s">
        <v>9045</v>
      </c>
      <c r="B8782" s="25" t="s">
        <v>102</v>
      </c>
      <c r="C8782" s="25" t="s">
        <v>111</v>
      </c>
      <c r="D8782" s="25" t="s">
        <v>115</v>
      </c>
      <c r="E8782" s="25" t="s">
        <v>478</v>
      </c>
      <c r="F8782" s="25" t="s">
        <v>165</v>
      </c>
      <c r="G8782" s="26" t="n">
        <v>349.81</v>
      </c>
      <c r="H8782" s="27" t="n">
        <v>315</v>
      </c>
      <c r="I8782" s="25" t="s">
        <v>147</v>
      </c>
      <c r="K8782" s="25" t="n">
        <v>2002</v>
      </c>
      <c r="L8782" s="25" t="s">
        <v>160</v>
      </c>
      <c r="M8782" s="25" t="s">
        <v>149</v>
      </c>
      <c r="N8782" s="28" t="n">
        <v>3393</v>
      </c>
      <c r="O8782" s="25" t="s">
        <v>54</v>
      </c>
      <c r="P8782" s="29" t="n">
        <v>43036</v>
      </c>
      <c r="Q8782" s="29" t="n">
        <v>43051</v>
      </c>
      <c r="R8782" s="28" t="n">
        <v>3082</v>
      </c>
      <c r="S8782" s="28" t="n">
        <f aca="false">IF(O8782="Won",R8782,IF(O8782="Lost",0,N8782))</f>
        <v>3082</v>
      </c>
      <c r="T8782" s="30" t="n">
        <f aca="false">IF(AND(P8782&lt;&gt;"",Q8782&lt;&gt;""),Q8782-P8782,"")</f>
        <v>15</v>
      </c>
      <c r="U8782" s="30" t="str">
        <f aca="false">IF(AND(O8782="Engaging",P8782&lt;&gt;""),'Leia-me'!$B$5-P8782,"")</f>
        <v/>
      </c>
      <c r="V8782" s="25" t="str">
        <f aca="false">IF(O8782&lt;&gt;"Engaging","",IF(U8782&lt;='Leia-me'!$B$6,"Saudável",IF(U8782&lt;='Leia-me'!$B$7,"Esfriando",IF(U8782&lt;='Leia-me'!$B$8,"Última chance","Zumbi"))))</f>
        <v/>
      </c>
      <c r="W8782" s="25" t="n">
        <f aca="false">IF(O8782="Won",1,IF(O8782="Lost",0,""))</f>
        <v>1</v>
      </c>
      <c r="Y8782" s="25" t="str">
        <f aca="false">IF(E8782="","Sim","")</f>
        <v/>
      </c>
    </row>
    <row r="8783" customFormat="false" ht="15" hidden="false" customHeight="false" outlineLevel="0" collapsed="false">
      <c r="A8783" s="25" t="s">
        <v>9046</v>
      </c>
      <c r="B8783" s="25" t="s">
        <v>102</v>
      </c>
      <c r="C8783" s="25" t="s">
        <v>111</v>
      </c>
      <c r="D8783" s="25" t="s">
        <v>115</v>
      </c>
      <c r="E8783" s="25" t="s">
        <v>609</v>
      </c>
      <c r="F8783" s="25" t="s">
        <v>267</v>
      </c>
      <c r="G8783" s="26" t="n">
        <v>692.19</v>
      </c>
      <c r="H8783" s="27" t="n">
        <v>1922</v>
      </c>
      <c r="I8783" s="25" t="s">
        <v>147</v>
      </c>
      <c r="K8783" s="25" t="n">
        <v>2003</v>
      </c>
      <c r="L8783" s="25" t="s">
        <v>1834</v>
      </c>
      <c r="M8783" s="25" t="s">
        <v>171</v>
      </c>
      <c r="N8783" s="28" t="n">
        <v>4821</v>
      </c>
      <c r="O8783" s="25" t="s">
        <v>54</v>
      </c>
      <c r="P8783" s="29" t="n">
        <v>43037</v>
      </c>
      <c r="Q8783" s="29" t="n">
        <v>43039</v>
      </c>
      <c r="R8783" s="28" t="n">
        <v>4178</v>
      </c>
      <c r="S8783" s="28" t="n">
        <f aca="false">IF(O8783="Won",R8783,IF(O8783="Lost",0,N8783))</f>
        <v>4178</v>
      </c>
      <c r="T8783" s="30" t="n">
        <f aca="false">IF(AND(P8783&lt;&gt;"",Q8783&lt;&gt;""),Q8783-P8783,"")</f>
        <v>2</v>
      </c>
      <c r="U8783" s="30" t="str">
        <f aca="false">IF(AND(O8783="Engaging",P8783&lt;&gt;""),'Leia-me'!$B$5-P8783,"")</f>
        <v/>
      </c>
      <c r="V8783" s="25" t="str">
        <f aca="false">IF(O8783&lt;&gt;"Engaging","",IF(U8783&lt;='Leia-me'!$B$6,"Saudável",IF(U8783&lt;='Leia-me'!$B$7,"Esfriando",IF(U8783&lt;='Leia-me'!$B$8,"Última chance","Zumbi"))))</f>
        <v/>
      </c>
      <c r="W8783" s="25" t="n">
        <f aca="false">IF(O8783="Won",1,IF(O8783="Lost",0,""))</f>
        <v>1</v>
      </c>
      <c r="X8783" s="25" t="s">
        <v>1835</v>
      </c>
      <c r="Y8783" s="25" t="str">
        <f aca="false">IF(E8783="","Sim","")</f>
        <v/>
      </c>
    </row>
    <row r="8784" customFormat="false" ht="15" hidden="false" customHeight="false" outlineLevel="0" collapsed="false">
      <c r="A8784" s="25" t="s">
        <v>9047</v>
      </c>
      <c r="B8784" s="25" t="s">
        <v>102</v>
      </c>
      <c r="C8784" s="25" t="s">
        <v>111</v>
      </c>
      <c r="D8784" s="25" t="s">
        <v>115</v>
      </c>
      <c r="E8784" s="25" t="s">
        <v>860</v>
      </c>
      <c r="F8784" s="25" t="s">
        <v>168</v>
      </c>
      <c r="G8784" s="26" t="n">
        <v>894.37</v>
      </c>
      <c r="H8784" s="27" t="n">
        <v>1593</v>
      </c>
      <c r="I8784" s="25" t="s">
        <v>861</v>
      </c>
      <c r="K8784" s="25" t="n">
        <v>2008</v>
      </c>
      <c r="L8784" s="25" t="s">
        <v>170</v>
      </c>
      <c r="M8784" s="25" t="s">
        <v>171</v>
      </c>
      <c r="N8784" s="28" t="n">
        <v>1096</v>
      </c>
      <c r="O8784" s="25" t="s">
        <v>55</v>
      </c>
      <c r="P8784" s="29" t="n">
        <v>43038</v>
      </c>
      <c r="Q8784" s="29" t="n">
        <v>43054</v>
      </c>
      <c r="R8784" s="28" t="n">
        <v>0</v>
      </c>
      <c r="S8784" s="28" t="n">
        <f aca="false">IF(O8784="Won",R8784,IF(O8784="Lost",0,N8784))</f>
        <v>0</v>
      </c>
      <c r="T8784" s="30" t="n">
        <f aca="false">IF(AND(P8784&lt;&gt;"",Q8784&lt;&gt;""),Q8784-P8784,"")</f>
        <v>16</v>
      </c>
      <c r="U8784" s="30" t="str">
        <f aca="false">IF(AND(O8784="Engaging",P8784&lt;&gt;""),'Leia-me'!$B$5-P8784,"")</f>
        <v/>
      </c>
      <c r="V8784" s="25" t="str">
        <f aca="false">IF(O8784&lt;&gt;"Engaging","",IF(U8784&lt;='Leia-me'!$B$6,"Saudável",IF(U8784&lt;='Leia-me'!$B$7,"Esfriando",IF(U8784&lt;='Leia-me'!$B$8,"Última chance","Zumbi"))))</f>
        <v/>
      </c>
      <c r="W8784" s="25" t="n">
        <f aca="false">IF(O8784="Won",1,IF(O8784="Lost",0,""))</f>
        <v>0</v>
      </c>
      <c r="Y8784" s="25" t="str">
        <f aca="false">IF(E8784="","Sim","")</f>
        <v/>
      </c>
    </row>
    <row r="8785" customFormat="false" ht="15" hidden="false" customHeight="false" outlineLevel="0" collapsed="false">
      <c r="A8785" s="25" t="s">
        <v>9048</v>
      </c>
      <c r="B8785" s="25" t="s">
        <v>102</v>
      </c>
      <c r="C8785" s="25" t="s">
        <v>111</v>
      </c>
      <c r="D8785" s="25" t="s">
        <v>115</v>
      </c>
      <c r="G8785" s="31"/>
      <c r="H8785" s="32"/>
      <c r="L8785" s="25" t="s">
        <v>186</v>
      </c>
      <c r="M8785" s="25" t="s">
        <v>171</v>
      </c>
      <c r="N8785" s="28" t="n">
        <v>550</v>
      </c>
      <c r="O8785" s="25" t="s">
        <v>56</v>
      </c>
      <c r="P8785" s="29" t="n">
        <v>43043</v>
      </c>
      <c r="Q8785" s="33"/>
      <c r="R8785" s="34"/>
      <c r="S8785" s="28" t="n">
        <f aca="false">IF(O8785="Won",R8785,IF(O8785="Lost",0,N8785))</f>
        <v>550</v>
      </c>
      <c r="T8785" s="30" t="str">
        <f aca="false">IF(AND(P8785&lt;&gt;"",Q8785&lt;&gt;""),Q8785-P8785,"")</f>
        <v/>
      </c>
      <c r="U8785" s="30" t="n">
        <f aca="false">IF(AND(O8785="Engaging",P8785&lt;&gt;""),'Leia-me'!$B$5-P8785,"")</f>
        <v>57</v>
      </c>
      <c r="V8785" s="25" t="str">
        <f aca="false">IF(O8785&lt;&gt;"Engaging","",IF(U8785&lt;='Leia-me'!$B$6,"Saudável",IF(U8785&lt;='Leia-me'!$B$7,"Esfriando",IF(U8785&lt;='Leia-me'!$B$8,"Última chance","Zumbi"))))</f>
        <v>Saudável</v>
      </c>
      <c r="W8785" s="25" t="str">
        <f aca="false">IF(O8785="Won",1,IF(O8785="Lost",0,""))</f>
        <v/>
      </c>
      <c r="Y8785" s="25" t="str">
        <f aca="false">IF(E8785="","Sim","")</f>
        <v>Sim</v>
      </c>
    </row>
    <row r="8786" customFormat="false" ht="15" hidden="false" customHeight="false" outlineLevel="0" collapsed="false">
      <c r="A8786" s="25" t="s">
        <v>9049</v>
      </c>
      <c r="B8786" s="25" t="s">
        <v>102</v>
      </c>
      <c r="C8786" s="25" t="s">
        <v>111</v>
      </c>
      <c r="D8786" s="25" t="s">
        <v>115</v>
      </c>
      <c r="E8786" s="25" t="s">
        <v>665</v>
      </c>
      <c r="F8786" s="25" t="s">
        <v>211</v>
      </c>
      <c r="G8786" s="26" t="n">
        <v>4968.91</v>
      </c>
      <c r="H8786" s="27" t="n">
        <v>7523</v>
      </c>
      <c r="I8786" s="25" t="s">
        <v>147</v>
      </c>
      <c r="K8786" s="25" t="n">
        <v>1990</v>
      </c>
      <c r="L8786" s="25" t="s">
        <v>186</v>
      </c>
      <c r="M8786" s="25" t="s">
        <v>171</v>
      </c>
      <c r="N8786" s="28" t="n">
        <v>550</v>
      </c>
      <c r="O8786" s="25" t="s">
        <v>54</v>
      </c>
      <c r="P8786" s="29" t="n">
        <v>43043</v>
      </c>
      <c r="Q8786" s="29" t="n">
        <v>43081</v>
      </c>
      <c r="R8786" s="28" t="n">
        <v>481</v>
      </c>
      <c r="S8786" s="28" t="n">
        <f aca="false">IF(O8786="Won",R8786,IF(O8786="Lost",0,N8786))</f>
        <v>481</v>
      </c>
      <c r="T8786" s="30" t="n">
        <f aca="false">IF(AND(P8786&lt;&gt;"",Q8786&lt;&gt;""),Q8786-P8786,"")</f>
        <v>38</v>
      </c>
      <c r="U8786" s="30" t="str">
        <f aca="false">IF(AND(O8786="Engaging",P8786&lt;&gt;""),'Leia-me'!$B$5-P8786,"")</f>
        <v/>
      </c>
      <c r="V8786" s="25" t="str">
        <f aca="false">IF(O8786&lt;&gt;"Engaging","",IF(U8786&lt;='Leia-me'!$B$6,"Saudável",IF(U8786&lt;='Leia-me'!$B$7,"Esfriando",IF(U8786&lt;='Leia-me'!$B$8,"Última chance","Zumbi"))))</f>
        <v/>
      </c>
      <c r="W8786" s="25" t="n">
        <f aca="false">IF(O8786="Won",1,IF(O8786="Lost",0,""))</f>
        <v>1</v>
      </c>
      <c r="Y8786" s="25" t="str">
        <f aca="false">IF(E8786="","Sim","")</f>
        <v/>
      </c>
    </row>
    <row r="8787" customFormat="false" ht="15" hidden="false" customHeight="false" outlineLevel="0" collapsed="false">
      <c r="A8787" s="25" t="s">
        <v>9050</v>
      </c>
      <c r="B8787" s="25" t="s">
        <v>102</v>
      </c>
      <c r="C8787" s="25" t="s">
        <v>111</v>
      </c>
      <c r="D8787" s="25" t="s">
        <v>115</v>
      </c>
      <c r="E8787" s="25" t="s">
        <v>444</v>
      </c>
      <c r="F8787" s="25" t="s">
        <v>192</v>
      </c>
      <c r="G8787" s="26" t="n">
        <v>6354.87</v>
      </c>
      <c r="H8787" s="27" t="n">
        <v>16780</v>
      </c>
      <c r="I8787" s="25" t="s">
        <v>147</v>
      </c>
      <c r="J8787" s="25" t="s">
        <v>445</v>
      </c>
      <c r="K8787" s="25" t="n">
        <v>1996</v>
      </c>
      <c r="L8787" s="25" t="s">
        <v>148</v>
      </c>
      <c r="M8787" s="25" t="s">
        <v>149</v>
      </c>
      <c r="N8787" s="28" t="n">
        <v>55</v>
      </c>
      <c r="O8787" s="25" t="s">
        <v>54</v>
      </c>
      <c r="P8787" s="29" t="n">
        <v>43044</v>
      </c>
      <c r="Q8787" s="29" t="n">
        <v>43056</v>
      </c>
      <c r="R8787" s="28" t="n">
        <v>62</v>
      </c>
      <c r="S8787" s="28" t="n">
        <f aca="false">IF(O8787="Won",R8787,IF(O8787="Lost",0,N8787))</f>
        <v>62</v>
      </c>
      <c r="T8787" s="30" t="n">
        <f aca="false">IF(AND(P8787&lt;&gt;"",Q8787&lt;&gt;""),Q8787-P8787,"")</f>
        <v>12</v>
      </c>
      <c r="U8787" s="30" t="str">
        <f aca="false">IF(AND(O8787="Engaging",P8787&lt;&gt;""),'Leia-me'!$B$5-P8787,"")</f>
        <v/>
      </c>
      <c r="V8787" s="25" t="str">
        <f aca="false">IF(O8787&lt;&gt;"Engaging","",IF(U8787&lt;='Leia-me'!$B$6,"Saudável",IF(U8787&lt;='Leia-me'!$B$7,"Esfriando",IF(U8787&lt;='Leia-me'!$B$8,"Última chance","Zumbi"))))</f>
        <v/>
      </c>
      <c r="W8787" s="25" t="n">
        <f aca="false">IF(O8787="Won",1,IF(O8787="Lost",0,""))</f>
        <v>1</v>
      </c>
      <c r="Y8787" s="25" t="str">
        <f aca="false">IF(E8787="","Sim","")</f>
        <v/>
      </c>
    </row>
    <row r="8788" customFormat="false" ht="15" hidden="false" customHeight="false" outlineLevel="0" collapsed="false">
      <c r="A8788" s="25" t="s">
        <v>9051</v>
      </c>
      <c r="B8788" s="25" t="s">
        <v>102</v>
      </c>
      <c r="C8788" s="25" t="s">
        <v>111</v>
      </c>
      <c r="D8788" s="25" t="s">
        <v>115</v>
      </c>
      <c r="E8788" s="25" t="s">
        <v>428</v>
      </c>
      <c r="F8788" s="25" t="s">
        <v>267</v>
      </c>
      <c r="G8788" s="26" t="n">
        <v>792.46</v>
      </c>
      <c r="H8788" s="27" t="n">
        <v>1299</v>
      </c>
      <c r="I8788" s="25" t="s">
        <v>147</v>
      </c>
      <c r="K8788" s="25" t="n">
        <v>1982</v>
      </c>
      <c r="L8788" s="25" t="s">
        <v>170</v>
      </c>
      <c r="M8788" s="25" t="s">
        <v>171</v>
      </c>
      <c r="N8788" s="28" t="n">
        <v>1096</v>
      </c>
      <c r="O8788" s="25" t="s">
        <v>55</v>
      </c>
      <c r="P8788" s="29" t="n">
        <v>43051</v>
      </c>
      <c r="Q8788" s="29" t="n">
        <v>43054</v>
      </c>
      <c r="R8788" s="28" t="n">
        <v>0</v>
      </c>
      <c r="S8788" s="28" t="n">
        <f aca="false">IF(O8788="Won",R8788,IF(O8788="Lost",0,N8788))</f>
        <v>0</v>
      </c>
      <c r="T8788" s="30" t="n">
        <f aca="false">IF(AND(P8788&lt;&gt;"",Q8788&lt;&gt;""),Q8788-P8788,"")</f>
        <v>3</v>
      </c>
      <c r="U8788" s="30" t="str">
        <f aca="false">IF(AND(O8788="Engaging",P8788&lt;&gt;""),'Leia-me'!$B$5-P8788,"")</f>
        <v/>
      </c>
      <c r="V8788" s="25" t="str">
        <f aca="false">IF(O8788&lt;&gt;"Engaging","",IF(U8788&lt;='Leia-me'!$B$6,"Saudável",IF(U8788&lt;='Leia-me'!$B$7,"Esfriando",IF(U8788&lt;='Leia-me'!$B$8,"Última chance","Zumbi"))))</f>
        <v/>
      </c>
      <c r="W8788" s="25" t="n">
        <f aca="false">IF(O8788="Won",1,IF(O8788="Lost",0,""))</f>
        <v>0</v>
      </c>
      <c r="Y8788" s="25" t="str">
        <f aca="false">IF(E8788="","Sim","")</f>
        <v/>
      </c>
    </row>
    <row r="8789" customFormat="false" ht="15" hidden="false" customHeight="false" outlineLevel="0" collapsed="false">
      <c r="A8789" s="25" t="s">
        <v>9052</v>
      </c>
      <c r="B8789" s="25" t="s">
        <v>102</v>
      </c>
      <c r="C8789" s="25" t="s">
        <v>111</v>
      </c>
      <c r="D8789" s="25" t="s">
        <v>115</v>
      </c>
      <c r="E8789" s="25" t="s">
        <v>478</v>
      </c>
      <c r="F8789" s="25" t="s">
        <v>165</v>
      </c>
      <c r="G8789" s="26" t="n">
        <v>349.81</v>
      </c>
      <c r="H8789" s="27" t="n">
        <v>315</v>
      </c>
      <c r="I8789" s="25" t="s">
        <v>147</v>
      </c>
      <c r="K8789" s="25" t="n">
        <v>2002</v>
      </c>
      <c r="L8789" s="25" t="s">
        <v>1834</v>
      </c>
      <c r="M8789" s="25" t="s">
        <v>171</v>
      </c>
      <c r="N8789" s="28" t="n">
        <v>4821</v>
      </c>
      <c r="O8789" s="25" t="s">
        <v>54</v>
      </c>
      <c r="P8789" s="29" t="n">
        <v>43051</v>
      </c>
      <c r="Q8789" s="29" t="n">
        <v>43056</v>
      </c>
      <c r="R8789" s="28" t="n">
        <v>5144</v>
      </c>
      <c r="S8789" s="28" t="n">
        <f aca="false">IF(O8789="Won",R8789,IF(O8789="Lost",0,N8789))</f>
        <v>5144</v>
      </c>
      <c r="T8789" s="30" t="n">
        <f aca="false">IF(AND(P8789&lt;&gt;"",Q8789&lt;&gt;""),Q8789-P8789,"")</f>
        <v>5</v>
      </c>
      <c r="U8789" s="30" t="str">
        <f aca="false">IF(AND(O8789="Engaging",P8789&lt;&gt;""),'Leia-me'!$B$5-P8789,"")</f>
        <v/>
      </c>
      <c r="V8789" s="25" t="str">
        <f aca="false">IF(O8789&lt;&gt;"Engaging","",IF(U8789&lt;='Leia-me'!$B$6,"Saudável",IF(U8789&lt;='Leia-me'!$B$7,"Esfriando",IF(U8789&lt;='Leia-me'!$B$8,"Última chance","Zumbi"))))</f>
        <v/>
      </c>
      <c r="W8789" s="25" t="n">
        <f aca="false">IF(O8789="Won",1,IF(O8789="Lost",0,""))</f>
        <v>1</v>
      </c>
      <c r="X8789" s="25" t="s">
        <v>1835</v>
      </c>
      <c r="Y8789" s="25" t="str">
        <f aca="false">IF(E8789="","Sim","")</f>
        <v/>
      </c>
    </row>
    <row r="8790" customFormat="false" ht="15" hidden="false" customHeight="false" outlineLevel="0" collapsed="false">
      <c r="A8790" s="25" t="s">
        <v>9053</v>
      </c>
      <c r="B8790" s="25" t="s">
        <v>102</v>
      </c>
      <c r="C8790" s="25" t="s">
        <v>111</v>
      </c>
      <c r="D8790" s="25" t="s">
        <v>115</v>
      </c>
      <c r="E8790" s="25" t="s">
        <v>494</v>
      </c>
      <c r="F8790" s="25" t="s">
        <v>192</v>
      </c>
      <c r="G8790" s="26" t="n">
        <v>11698.03</v>
      </c>
      <c r="H8790" s="27" t="n">
        <v>34288</v>
      </c>
      <c r="I8790" s="25" t="s">
        <v>147</v>
      </c>
      <c r="K8790" s="25" t="n">
        <v>1982</v>
      </c>
      <c r="L8790" s="25" t="s">
        <v>186</v>
      </c>
      <c r="M8790" s="25" t="s">
        <v>171</v>
      </c>
      <c r="N8790" s="28" t="n">
        <v>550</v>
      </c>
      <c r="O8790" s="25" t="s">
        <v>54</v>
      </c>
      <c r="P8790" s="29" t="n">
        <v>43054</v>
      </c>
      <c r="Q8790" s="29" t="n">
        <v>43064</v>
      </c>
      <c r="R8790" s="28" t="n">
        <v>530</v>
      </c>
      <c r="S8790" s="28" t="n">
        <f aca="false">IF(O8790="Won",R8790,IF(O8790="Lost",0,N8790))</f>
        <v>530</v>
      </c>
      <c r="T8790" s="30" t="n">
        <f aca="false">IF(AND(P8790&lt;&gt;"",Q8790&lt;&gt;""),Q8790-P8790,"")</f>
        <v>10</v>
      </c>
      <c r="U8790" s="30" t="str">
        <f aca="false">IF(AND(O8790="Engaging",P8790&lt;&gt;""),'Leia-me'!$B$5-P8790,"")</f>
        <v/>
      </c>
      <c r="V8790" s="25" t="str">
        <f aca="false">IF(O8790&lt;&gt;"Engaging","",IF(U8790&lt;='Leia-me'!$B$6,"Saudável",IF(U8790&lt;='Leia-me'!$B$7,"Esfriando",IF(U8790&lt;='Leia-me'!$B$8,"Última chance","Zumbi"))))</f>
        <v/>
      </c>
      <c r="W8790" s="25" t="n">
        <f aca="false">IF(O8790="Won",1,IF(O8790="Lost",0,""))</f>
        <v>1</v>
      </c>
      <c r="Y8790" s="25" t="str">
        <f aca="false">IF(E8790="","Sim","")</f>
        <v/>
      </c>
    </row>
    <row r="8791" customFormat="false" ht="15" hidden="false" customHeight="false" outlineLevel="0" collapsed="false">
      <c r="A8791" s="25" t="s">
        <v>9054</v>
      </c>
      <c r="B8791" s="25" t="s">
        <v>102</v>
      </c>
      <c r="C8791" s="25" t="s">
        <v>111</v>
      </c>
      <c r="D8791" s="25" t="s">
        <v>115</v>
      </c>
      <c r="E8791" s="25" t="s">
        <v>2754</v>
      </c>
      <c r="F8791" s="25" t="s">
        <v>267</v>
      </c>
      <c r="G8791" s="26" t="n">
        <v>1012.72</v>
      </c>
      <c r="H8791" s="27" t="n">
        <v>3492</v>
      </c>
      <c r="I8791" s="25" t="s">
        <v>2755</v>
      </c>
      <c r="K8791" s="25" t="n">
        <v>1991</v>
      </c>
      <c r="L8791" s="25" t="s">
        <v>186</v>
      </c>
      <c r="M8791" s="25" t="s">
        <v>171</v>
      </c>
      <c r="N8791" s="28" t="n">
        <v>550</v>
      </c>
      <c r="O8791" s="25" t="s">
        <v>54</v>
      </c>
      <c r="P8791" s="29" t="n">
        <v>43056</v>
      </c>
      <c r="Q8791" s="29" t="n">
        <v>43074</v>
      </c>
      <c r="R8791" s="28" t="n">
        <v>497</v>
      </c>
      <c r="S8791" s="28" t="n">
        <f aca="false">IF(O8791="Won",R8791,IF(O8791="Lost",0,N8791))</f>
        <v>497</v>
      </c>
      <c r="T8791" s="30" t="n">
        <f aca="false">IF(AND(P8791&lt;&gt;"",Q8791&lt;&gt;""),Q8791-P8791,"")</f>
        <v>18</v>
      </c>
      <c r="U8791" s="30" t="str">
        <f aca="false">IF(AND(O8791="Engaging",P8791&lt;&gt;""),'Leia-me'!$B$5-P8791,"")</f>
        <v/>
      </c>
      <c r="V8791" s="25" t="str">
        <f aca="false">IF(O8791&lt;&gt;"Engaging","",IF(U8791&lt;='Leia-me'!$B$6,"Saudável",IF(U8791&lt;='Leia-me'!$B$7,"Esfriando",IF(U8791&lt;='Leia-me'!$B$8,"Última chance","Zumbi"))))</f>
        <v/>
      </c>
      <c r="W8791" s="25" t="n">
        <f aca="false">IF(O8791="Won",1,IF(O8791="Lost",0,""))</f>
        <v>1</v>
      </c>
      <c r="Y8791" s="25" t="str">
        <f aca="false">IF(E8791="","Sim","")</f>
        <v/>
      </c>
    </row>
    <row r="8792" customFormat="false" ht="15" hidden="false" customHeight="false" outlineLevel="0" collapsed="false">
      <c r="A8792" s="25" t="s">
        <v>9055</v>
      </c>
      <c r="B8792" s="25" t="s">
        <v>102</v>
      </c>
      <c r="C8792" s="25" t="s">
        <v>111</v>
      </c>
      <c r="D8792" s="25" t="s">
        <v>115</v>
      </c>
      <c r="E8792" s="25" t="s">
        <v>868</v>
      </c>
      <c r="F8792" s="25" t="s">
        <v>168</v>
      </c>
      <c r="G8792" s="26" t="n">
        <v>2952.73</v>
      </c>
      <c r="H8792" s="27" t="n">
        <v>5107</v>
      </c>
      <c r="I8792" s="25" t="s">
        <v>147</v>
      </c>
      <c r="K8792" s="25" t="n">
        <v>2000</v>
      </c>
      <c r="L8792" s="25" t="s">
        <v>186</v>
      </c>
      <c r="M8792" s="25" t="s">
        <v>171</v>
      </c>
      <c r="N8792" s="28" t="n">
        <v>550</v>
      </c>
      <c r="O8792" s="25" t="s">
        <v>56</v>
      </c>
      <c r="P8792" s="29" t="n">
        <v>43061</v>
      </c>
      <c r="Q8792" s="33"/>
      <c r="R8792" s="34"/>
      <c r="S8792" s="28" t="n">
        <f aca="false">IF(O8792="Won",R8792,IF(O8792="Lost",0,N8792))</f>
        <v>550</v>
      </c>
      <c r="T8792" s="30" t="str">
        <f aca="false">IF(AND(P8792&lt;&gt;"",Q8792&lt;&gt;""),Q8792-P8792,"")</f>
        <v/>
      </c>
      <c r="U8792" s="30" t="n">
        <f aca="false">IF(AND(O8792="Engaging",P8792&lt;&gt;""),'Leia-me'!$B$5-P8792,"")</f>
        <v>39</v>
      </c>
      <c r="V8792" s="25" t="str">
        <f aca="false">IF(O8792&lt;&gt;"Engaging","",IF(U8792&lt;='Leia-me'!$B$6,"Saudável",IF(U8792&lt;='Leia-me'!$B$7,"Esfriando",IF(U8792&lt;='Leia-me'!$B$8,"Última chance","Zumbi"))))</f>
        <v>Saudável</v>
      </c>
      <c r="W8792" s="25" t="str">
        <f aca="false">IF(O8792="Won",1,IF(O8792="Lost",0,""))</f>
        <v/>
      </c>
      <c r="Y8792" s="25" t="str">
        <f aca="false">IF(E8792="","Sim","")</f>
        <v/>
      </c>
    </row>
    <row r="8793" customFormat="false" ht="15" hidden="false" customHeight="false" outlineLevel="0" collapsed="false">
      <c r="A8793" s="25" t="s">
        <v>9056</v>
      </c>
      <c r="B8793" s="25" t="s">
        <v>102</v>
      </c>
      <c r="C8793" s="25" t="s">
        <v>111</v>
      </c>
      <c r="D8793" s="25" t="s">
        <v>115</v>
      </c>
      <c r="E8793" s="25" t="s">
        <v>169</v>
      </c>
      <c r="F8793" s="25" t="s">
        <v>168</v>
      </c>
      <c r="G8793" s="26" t="n">
        <v>2403.58</v>
      </c>
      <c r="H8793" s="27" t="n">
        <v>8801</v>
      </c>
      <c r="I8793" s="25" t="s">
        <v>147</v>
      </c>
      <c r="K8793" s="25" t="n">
        <v>1986</v>
      </c>
      <c r="L8793" s="25" t="s">
        <v>186</v>
      </c>
      <c r="M8793" s="25" t="s">
        <v>171</v>
      </c>
      <c r="N8793" s="28" t="n">
        <v>550</v>
      </c>
      <c r="O8793" s="25" t="s">
        <v>56</v>
      </c>
      <c r="P8793" s="29" t="n">
        <v>43066</v>
      </c>
      <c r="Q8793" s="33"/>
      <c r="R8793" s="34"/>
      <c r="S8793" s="28" t="n">
        <f aca="false">IF(O8793="Won",R8793,IF(O8793="Lost",0,N8793))</f>
        <v>550</v>
      </c>
      <c r="T8793" s="30" t="str">
        <f aca="false">IF(AND(P8793&lt;&gt;"",Q8793&lt;&gt;""),Q8793-P8793,"")</f>
        <v/>
      </c>
      <c r="U8793" s="30" t="n">
        <f aca="false">IF(AND(O8793="Engaging",P8793&lt;&gt;""),'Leia-me'!$B$5-P8793,"")</f>
        <v>34</v>
      </c>
      <c r="V8793" s="25" t="str">
        <f aca="false">IF(O8793&lt;&gt;"Engaging","",IF(U8793&lt;='Leia-me'!$B$6,"Saudável",IF(U8793&lt;='Leia-me'!$B$7,"Esfriando",IF(U8793&lt;='Leia-me'!$B$8,"Última chance","Zumbi"))))</f>
        <v>Saudável</v>
      </c>
      <c r="W8793" s="25" t="str">
        <f aca="false">IF(O8793="Won",1,IF(O8793="Lost",0,""))</f>
        <v/>
      </c>
      <c r="Y8793" s="25" t="str">
        <f aca="false">IF(E8793="","Sim","")</f>
        <v/>
      </c>
    </row>
    <row r="8794" customFormat="false" ht="15" hidden="false" customHeight="false" outlineLevel="0" collapsed="false">
      <c r="A8794" s="25" t="s">
        <v>9057</v>
      </c>
      <c r="B8794" s="25" t="s">
        <v>102</v>
      </c>
      <c r="C8794" s="25" t="s">
        <v>111</v>
      </c>
      <c r="D8794" s="25" t="s">
        <v>115</v>
      </c>
      <c r="G8794" s="31"/>
      <c r="H8794" s="32"/>
      <c r="L8794" s="25" t="s">
        <v>170</v>
      </c>
      <c r="M8794" s="25" t="s">
        <v>171</v>
      </c>
      <c r="N8794" s="28" t="n">
        <v>1096</v>
      </c>
      <c r="O8794" s="25" t="s">
        <v>56</v>
      </c>
      <c r="P8794" s="29" t="n">
        <v>43067</v>
      </c>
      <c r="Q8794" s="33"/>
      <c r="R8794" s="34"/>
      <c r="S8794" s="28" t="n">
        <f aca="false">IF(O8794="Won",R8794,IF(O8794="Lost",0,N8794))</f>
        <v>1096</v>
      </c>
      <c r="T8794" s="30" t="str">
        <f aca="false">IF(AND(P8794&lt;&gt;"",Q8794&lt;&gt;""),Q8794-P8794,"")</f>
        <v/>
      </c>
      <c r="U8794" s="30" t="n">
        <f aca="false">IF(AND(O8794="Engaging",P8794&lt;&gt;""),'Leia-me'!$B$5-P8794,"")</f>
        <v>33</v>
      </c>
      <c r="V8794" s="25" t="str">
        <f aca="false">IF(O8794&lt;&gt;"Engaging","",IF(U8794&lt;='Leia-me'!$B$6,"Saudável",IF(U8794&lt;='Leia-me'!$B$7,"Esfriando",IF(U8794&lt;='Leia-me'!$B$8,"Última chance","Zumbi"))))</f>
        <v>Saudável</v>
      </c>
      <c r="W8794" s="25" t="str">
        <f aca="false">IF(O8794="Won",1,IF(O8794="Lost",0,""))</f>
        <v/>
      </c>
      <c r="Y8794" s="25" t="str">
        <f aca="false">IF(E8794="","Sim","")</f>
        <v>Sim</v>
      </c>
    </row>
    <row r="8795" customFormat="false" ht="15" hidden="false" customHeight="false" outlineLevel="0" collapsed="false">
      <c r="A8795" s="25" t="s">
        <v>9058</v>
      </c>
      <c r="B8795" s="25" t="s">
        <v>102</v>
      </c>
      <c r="C8795" s="25" t="s">
        <v>111</v>
      </c>
      <c r="D8795" s="25" t="s">
        <v>115</v>
      </c>
      <c r="E8795" s="25" t="s">
        <v>5204</v>
      </c>
      <c r="F8795" s="25" t="s">
        <v>155</v>
      </c>
      <c r="G8795" s="26" t="n">
        <v>1188.42</v>
      </c>
      <c r="H8795" s="27" t="n">
        <v>3015</v>
      </c>
      <c r="I8795" s="25" t="s">
        <v>147</v>
      </c>
      <c r="K8795" s="25" t="n">
        <v>1994</v>
      </c>
      <c r="L8795" s="25" t="s">
        <v>186</v>
      </c>
      <c r="M8795" s="25" t="s">
        <v>171</v>
      </c>
      <c r="N8795" s="28" t="n">
        <v>550</v>
      </c>
      <c r="O8795" s="25" t="s">
        <v>54</v>
      </c>
      <c r="P8795" s="29" t="n">
        <v>43067</v>
      </c>
      <c r="Q8795" s="29" t="n">
        <v>43073</v>
      </c>
      <c r="R8795" s="28" t="n">
        <v>601</v>
      </c>
      <c r="S8795" s="28" t="n">
        <f aca="false">IF(O8795="Won",R8795,IF(O8795="Lost",0,N8795))</f>
        <v>601</v>
      </c>
      <c r="T8795" s="30" t="n">
        <f aca="false">IF(AND(P8795&lt;&gt;"",Q8795&lt;&gt;""),Q8795-P8795,"")</f>
        <v>6</v>
      </c>
      <c r="U8795" s="30" t="str">
        <f aca="false">IF(AND(O8795="Engaging",P8795&lt;&gt;""),'Leia-me'!$B$5-P8795,"")</f>
        <v/>
      </c>
      <c r="V8795" s="25" t="str">
        <f aca="false">IF(O8795&lt;&gt;"Engaging","",IF(U8795&lt;='Leia-me'!$B$6,"Saudável",IF(U8795&lt;='Leia-me'!$B$7,"Esfriando",IF(U8795&lt;='Leia-me'!$B$8,"Última chance","Zumbi"))))</f>
        <v/>
      </c>
      <c r="W8795" s="25" t="n">
        <f aca="false">IF(O8795="Won",1,IF(O8795="Lost",0,""))</f>
        <v>1</v>
      </c>
      <c r="Y8795" s="25" t="str">
        <f aca="false">IF(E8795="","Sim","")</f>
        <v/>
      </c>
    </row>
    <row r="8796" customFormat="false" ht="15" hidden="false" customHeight="false" outlineLevel="0" collapsed="false">
      <c r="A8796" s="25" t="s">
        <v>9059</v>
      </c>
      <c r="B8796" s="25" t="s">
        <v>102</v>
      </c>
      <c r="C8796" s="25" t="s">
        <v>111</v>
      </c>
      <c r="D8796" s="25" t="s">
        <v>115</v>
      </c>
      <c r="E8796" s="25" t="s">
        <v>1187</v>
      </c>
      <c r="F8796" s="25" t="s">
        <v>159</v>
      </c>
      <c r="G8796" s="26" t="n">
        <v>2059.9</v>
      </c>
      <c r="H8796" s="27" t="n">
        <v>3644</v>
      </c>
      <c r="I8796" s="25" t="s">
        <v>147</v>
      </c>
      <c r="K8796" s="25" t="n">
        <v>1988</v>
      </c>
      <c r="L8796" s="25" t="s">
        <v>1834</v>
      </c>
      <c r="M8796" s="25" t="s">
        <v>171</v>
      </c>
      <c r="N8796" s="28" t="n">
        <v>4821</v>
      </c>
      <c r="O8796" s="25" t="s">
        <v>55</v>
      </c>
      <c r="P8796" s="29" t="n">
        <v>43073</v>
      </c>
      <c r="Q8796" s="29" t="n">
        <v>43089</v>
      </c>
      <c r="R8796" s="28" t="n">
        <v>0</v>
      </c>
      <c r="S8796" s="28" t="n">
        <f aca="false">IF(O8796="Won",R8796,IF(O8796="Lost",0,N8796))</f>
        <v>0</v>
      </c>
      <c r="T8796" s="30" t="n">
        <f aca="false">IF(AND(P8796&lt;&gt;"",Q8796&lt;&gt;""),Q8796-P8796,"")</f>
        <v>16</v>
      </c>
      <c r="U8796" s="30" t="str">
        <f aca="false">IF(AND(O8796="Engaging",P8796&lt;&gt;""),'Leia-me'!$B$5-P8796,"")</f>
        <v/>
      </c>
      <c r="V8796" s="25" t="str">
        <f aca="false">IF(O8796&lt;&gt;"Engaging","",IF(U8796&lt;='Leia-me'!$B$6,"Saudável",IF(U8796&lt;='Leia-me'!$B$7,"Esfriando",IF(U8796&lt;='Leia-me'!$B$8,"Última chance","Zumbi"))))</f>
        <v/>
      </c>
      <c r="W8796" s="25" t="n">
        <f aca="false">IF(O8796="Won",1,IF(O8796="Lost",0,""))</f>
        <v>0</v>
      </c>
      <c r="X8796" s="25" t="s">
        <v>1835</v>
      </c>
      <c r="Y8796" s="25" t="str">
        <f aca="false">IF(E8796="","Sim","")</f>
        <v/>
      </c>
    </row>
    <row r="8797" customFormat="false" ht="15" hidden="false" customHeight="false" outlineLevel="0" collapsed="false">
      <c r="A8797" s="25" t="s">
        <v>9060</v>
      </c>
      <c r="B8797" s="25" t="s">
        <v>102</v>
      </c>
      <c r="C8797" s="25" t="s">
        <v>111</v>
      </c>
      <c r="D8797" s="25" t="s">
        <v>115</v>
      </c>
      <c r="E8797" s="25" t="s">
        <v>636</v>
      </c>
      <c r="F8797" s="25" t="s">
        <v>267</v>
      </c>
      <c r="G8797" s="26" t="n">
        <v>405.59</v>
      </c>
      <c r="H8797" s="27" t="n">
        <v>1179</v>
      </c>
      <c r="I8797" s="25" t="s">
        <v>637</v>
      </c>
      <c r="J8797" s="25" t="s">
        <v>266</v>
      </c>
      <c r="K8797" s="25" t="n">
        <v>1987</v>
      </c>
      <c r="L8797" s="25" t="s">
        <v>148</v>
      </c>
      <c r="M8797" s="25" t="s">
        <v>149</v>
      </c>
      <c r="N8797" s="28" t="n">
        <v>55</v>
      </c>
      <c r="O8797" s="25" t="s">
        <v>54</v>
      </c>
      <c r="P8797" s="29" t="n">
        <v>43073</v>
      </c>
      <c r="Q8797" s="29" t="n">
        <v>43084</v>
      </c>
      <c r="R8797" s="28" t="n">
        <v>64</v>
      </c>
      <c r="S8797" s="28" t="n">
        <f aca="false">IF(O8797="Won",R8797,IF(O8797="Lost",0,N8797))</f>
        <v>64</v>
      </c>
      <c r="T8797" s="30" t="n">
        <f aca="false">IF(AND(P8797&lt;&gt;"",Q8797&lt;&gt;""),Q8797-P8797,"")</f>
        <v>11</v>
      </c>
      <c r="U8797" s="30" t="str">
        <f aca="false">IF(AND(O8797="Engaging",P8797&lt;&gt;""),'Leia-me'!$B$5-P8797,"")</f>
        <v/>
      </c>
      <c r="V8797" s="25" t="str">
        <f aca="false">IF(O8797&lt;&gt;"Engaging","",IF(U8797&lt;='Leia-me'!$B$6,"Saudável",IF(U8797&lt;='Leia-me'!$B$7,"Esfriando",IF(U8797&lt;='Leia-me'!$B$8,"Última chance","Zumbi"))))</f>
        <v/>
      </c>
      <c r="W8797" s="25" t="n">
        <f aca="false">IF(O8797="Won",1,IF(O8797="Lost",0,""))</f>
        <v>1</v>
      </c>
      <c r="Y8797" s="25" t="str">
        <f aca="false">IF(E8797="","Sim","")</f>
        <v/>
      </c>
    </row>
    <row r="8798" customFormat="false" ht="15" hidden="false" customHeight="false" outlineLevel="0" collapsed="false">
      <c r="A8798" s="25" t="s">
        <v>9061</v>
      </c>
      <c r="B8798" s="25" t="s">
        <v>102</v>
      </c>
      <c r="C8798" s="25" t="s">
        <v>111</v>
      </c>
      <c r="D8798" s="25" t="s">
        <v>115</v>
      </c>
      <c r="G8798" s="31"/>
      <c r="H8798" s="32"/>
      <c r="L8798" s="25" t="s">
        <v>170</v>
      </c>
      <c r="M8798" s="25" t="s">
        <v>171</v>
      </c>
      <c r="N8798" s="28" t="n">
        <v>1096</v>
      </c>
      <c r="O8798" s="25" t="s">
        <v>56</v>
      </c>
      <c r="P8798" s="29" t="n">
        <v>43076</v>
      </c>
      <c r="Q8798" s="33"/>
      <c r="R8798" s="34"/>
      <c r="S8798" s="28" t="n">
        <f aca="false">IF(O8798="Won",R8798,IF(O8798="Lost",0,N8798))</f>
        <v>1096</v>
      </c>
      <c r="T8798" s="30" t="str">
        <f aca="false">IF(AND(P8798&lt;&gt;"",Q8798&lt;&gt;""),Q8798-P8798,"")</f>
        <v/>
      </c>
      <c r="U8798" s="30" t="n">
        <f aca="false">IF(AND(O8798="Engaging",P8798&lt;&gt;""),'Leia-me'!$B$5-P8798,"")</f>
        <v>24</v>
      </c>
      <c r="V8798" s="25" t="str">
        <f aca="false">IF(O8798&lt;&gt;"Engaging","",IF(U8798&lt;='Leia-me'!$B$6,"Saudável",IF(U8798&lt;='Leia-me'!$B$7,"Esfriando",IF(U8798&lt;='Leia-me'!$B$8,"Última chance","Zumbi"))))</f>
        <v>Saudável</v>
      </c>
      <c r="W8798" s="25" t="str">
        <f aca="false">IF(O8798="Won",1,IF(O8798="Lost",0,""))</f>
        <v/>
      </c>
      <c r="Y8798" s="25" t="str">
        <f aca="false">IF(E8798="","Sim","")</f>
        <v>Sim</v>
      </c>
    </row>
    <row r="8799" customFormat="false" ht="15" hidden="false" customHeight="false" outlineLevel="0" collapsed="false">
      <c r="A8799" s="25" t="s">
        <v>9062</v>
      </c>
      <c r="B8799" s="25" t="s">
        <v>102</v>
      </c>
      <c r="C8799" s="25" t="s">
        <v>111</v>
      </c>
      <c r="D8799" s="25" t="s">
        <v>115</v>
      </c>
      <c r="E8799" s="25" t="s">
        <v>1055</v>
      </c>
      <c r="F8799" s="25" t="s">
        <v>146</v>
      </c>
      <c r="G8799" s="26" t="n">
        <v>439.21</v>
      </c>
      <c r="H8799" s="27" t="n">
        <v>792</v>
      </c>
      <c r="I8799" s="25" t="s">
        <v>147</v>
      </c>
      <c r="K8799" s="25" t="n">
        <v>1996</v>
      </c>
      <c r="L8799" s="25" t="s">
        <v>178</v>
      </c>
      <c r="M8799" s="25" t="s">
        <v>171</v>
      </c>
      <c r="N8799" s="28" t="n">
        <v>5482</v>
      </c>
      <c r="O8799" s="25" t="s">
        <v>56</v>
      </c>
      <c r="P8799" s="29" t="n">
        <v>43079</v>
      </c>
      <c r="Q8799" s="33"/>
      <c r="R8799" s="34"/>
      <c r="S8799" s="28" t="n">
        <f aca="false">IF(O8799="Won",R8799,IF(O8799="Lost",0,N8799))</f>
        <v>5482</v>
      </c>
      <c r="T8799" s="30" t="str">
        <f aca="false">IF(AND(P8799&lt;&gt;"",Q8799&lt;&gt;""),Q8799-P8799,"")</f>
        <v/>
      </c>
      <c r="U8799" s="30" t="n">
        <f aca="false">IF(AND(O8799="Engaging",P8799&lt;&gt;""),'Leia-me'!$B$5-P8799,"")</f>
        <v>21</v>
      </c>
      <c r="V8799" s="25" t="str">
        <f aca="false">IF(O8799&lt;&gt;"Engaging","",IF(U8799&lt;='Leia-me'!$B$6,"Saudável",IF(U8799&lt;='Leia-me'!$B$7,"Esfriando",IF(U8799&lt;='Leia-me'!$B$8,"Última chance","Zumbi"))))</f>
        <v>Saudável</v>
      </c>
      <c r="W8799" s="25" t="str">
        <f aca="false">IF(O8799="Won",1,IF(O8799="Lost",0,""))</f>
        <v/>
      </c>
      <c r="Y8799" s="25" t="str">
        <f aca="false">IF(E8799="","Sim","")</f>
        <v/>
      </c>
    </row>
    <row r="8800" customFormat="false" ht="15" hidden="false" customHeight="false" outlineLevel="0" collapsed="false">
      <c r="A8800" s="25" t="s">
        <v>9063</v>
      </c>
      <c r="B8800" s="25" t="s">
        <v>102</v>
      </c>
      <c r="C8800" s="25" t="s">
        <v>111</v>
      </c>
      <c r="D8800" s="25" t="s">
        <v>115</v>
      </c>
      <c r="E8800" s="25" t="s">
        <v>663</v>
      </c>
      <c r="F8800" s="25" t="s">
        <v>146</v>
      </c>
      <c r="G8800" s="26" t="n">
        <v>326.82</v>
      </c>
      <c r="H8800" s="27" t="n">
        <v>1016</v>
      </c>
      <c r="I8800" s="25" t="s">
        <v>147</v>
      </c>
      <c r="K8800" s="25" t="n">
        <v>1991</v>
      </c>
      <c r="L8800" s="25" t="s">
        <v>186</v>
      </c>
      <c r="M8800" s="25" t="s">
        <v>171</v>
      </c>
      <c r="N8800" s="28" t="n">
        <v>550</v>
      </c>
      <c r="O8800" s="25" t="s">
        <v>56</v>
      </c>
      <c r="P8800" s="29" t="n">
        <v>43084</v>
      </c>
      <c r="Q8800" s="33"/>
      <c r="R8800" s="34"/>
      <c r="S8800" s="28" t="n">
        <f aca="false">IF(O8800="Won",R8800,IF(O8800="Lost",0,N8800))</f>
        <v>550</v>
      </c>
      <c r="T8800" s="30" t="str">
        <f aca="false">IF(AND(P8800&lt;&gt;"",Q8800&lt;&gt;""),Q8800-P8800,"")</f>
        <v/>
      </c>
      <c r="U8800" s="30" t="n">
        <f aca="false">IF(AND(O8800="Engaging",P8800&lt;&gt;""),'Leia-me'!$B$5-P8800,"")</f>
        <v>16</v>
      </c>
      <c r="V8800" s="25" t="str">
        <f aca="false">IF(O8800&lt;&gt;"Engaging","",IF(U8800&lt;='Leia-me'!$B$6,"Saudável",IF(U8800&lt;='Leia-me'!$B$7,"Esfriando",IF(U8800&lt;='Leia-me'!$B$8,"Última chance","Zumbi"))))</f>
        <v>Saudável</v>
      </c>
      <c r="W8800" s="25" t="str">
        <f aca="false">IF(O8800="Won",1,IF(O8800="Lost",0,""))</f>
        <v/>
      </c>
      <c r="Y8800" s="25" t="str">
        <f aca="false">IF(E8800="","Sim","")</f>
        <v/>
      </c>
    </row>
    <row r="8801" customFormat="false" ht="15" hidden="false" customHeight="false" outlineLevel="0" collapsed="false">
      <c r="A8801" s="25" t="s">
        <v>9064</v>
      </c>
      <c r="B8801" s="25" t="s">
        <v>102</v>
      </c>
      <c r="C8801" s="25" t="s">
        <v>111</v>
      </c>
      <c r="D8801" s="25" t="s">
        <v>115</v>
      </c>
      <c r="E8801" s="25" t="s">
        <v>1789</v>
      </c>
      <c r="F8801" s="25" t="s">
        <v>211</v>
      </c>
      <c r="G8801" s="26" t="n">
        <v>497.11</v>
      </c>
      <c r="H8801" s="27" t="n">
        <v>1588</v>
      </c>
      <c r="I8801" s="25" t="s">
        <v>147</v>
      </c>
      <c r="K8801" s="25" t="n">
        <v>2009</v>
      </c>
      <c r="L8801" s="25" t="s">
        <v>1834</v>
      </c>
      <c r="M8801" s="25" t="s">
        <v>171</v>
      </c>
      <c r="N8801" s="28" t="n">
        <v>4821</v>
      </c>
      <c r="O8801" s="25" t="s">
        <v>54</v>
      </c>
      <c r="P8801" s="29" t="n">
        <v>43086</v>
      </c>
      <c r="Q8801" s="29" t="n">
        <v>43095</v>
      </c>
      <c r="R8801" s="28" t="n">
        <v>5196</v>
      </c>
      <c r="S8801" s="28" t="n">
        <f aca="false">IF(O8801="Won",R8801,IF(O8801="Lost",0,N8801))</f>
        <v>5196</v>
      </c>
      <c r="T8801" s="30" t="n">
        <f aca="false">IF(AND(P8801&lt;&gt;"",Q8801&lt;&gt;""),Q8801-P8801,"")</f>
        <v>9</v>
      </c>
      <c r="U8801" s="30" t="str">
        <f aca="false">IF(AND(O8801="Engaging",P8801&lt;&gt;""),'Leia-me'!$B$5-P8801,"")</f>
        <v/>
      </c>
      <c r="V8801" s="25" t="str">
        <f aca="false">IF(O8801&lt;&gt;"Engaging","",IF(U8801&lt;='Leia-me'!$B$6,"Saudável",IF(U8801&lt;='Leia-me'!$B$7,"Esfriando",IF(U8801&lt;='Leia-me'!$B$8,"Última chance","Zumbi"))))</f>
        <v/>
      </c>
      <c r="W8801" s="25" t="n">
        <f aca="false">IF(O8801="Won",1,IF(O8801="Lost",0,""))</f>
        <v>1</v>
      </c>
      <c r="X8801" s="25" t="s">
        <v>1835</v>
      </c>
      <c r="Y8801" s="25" t="str">
        <f aca="false">IF(E8801="","Sim","")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6" min="5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8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8" min="18" style="0" width="9"/>
  </cols>
  <sheetData>
    <row r="1" customFormat="false" ht="31.5" hidden="false" customHeight="true" outlineLevel="0" collapsed="false">
      <c r="A1" s="8" t="s">
        <v>50</v>
      </c>
      <c r="B1" s="8" t="s">
        <v>9065</v>
      </c>
      <c r="C1" s="8" t="s">
        <v>9066</v>
      </c>
      <c r="D1" s="8" t="s">
        <v>53</v>
      </c>
      <c r="E1" s="8" t="s">
        <v>54</v>
      </c>
      <c r="F1" s="8" t="s">
        <v>55</v>
      </c>
      <c r="G1" s="8" t="s">
        <v>56</v>
      </c>
      <c r="H1" s="8" t="s">
        <v>57</v>
      </c>
      <c r="I1" s="8" t="s">
        <v>29</v>
      </c>
      <c r="J1" s="8" t="s">
        <v>58</v>
      </c>
      <c r="K1" s="8" t="s">
        <v>59</v>
      </c>
      <c r="L1" s="8" t="s">
        <v>60</v>
      </c>
      <c r="M1" s="8" t="s">
        <v>61</v>
      </c>
      <c r="N1" s="8" t="s">
        <v>62</v>
      </c>
      <c r="O1" s="8" t="s">
        <v>63</v>
      </c>
      <c r="P1" s="8" t="s">
        <v>64</v>
      </c>
      <c r="Q1" s="8" t="s">
        <v>65</v>
      </c>
      <c r="R1" s="8" t="s">
        <v>66</v>
      </c>
    </row>
    <row r="2" customFormat="false" ht="15" hidden="false" customHeight="false" outlineLevel="0" collapsed="false">
      <c r="A2" s="3" t="s">
        <v>67</v>
      </c>
      <c r="B2" s="9" t="n">
        <v>11</v>
      </c>
      <c r="C2" s="2" t="n">
        <v>10</v>
      </c>
      <c r="D2" s="9" t="n">
        <f aca="false">COUNTIFS(Pipeline_Completo!$B$2:$B$8801,$A2)</f>
        <v>3512</v>
      </c>
      <c r="E2" s="9" t="n">
        <f aca="false">COUNTIFS(Pipeline_Completo!$B$2:$B$8801,$A2,Pipeline_Completo!$O$2:$O$8801,"Won")</f>
        <v>1629</v>
      </c>
      <c r="F2" s="9" t="n">
        <f aca="false">COUNTIFS(Pipeline_Completo!$B$2:$B$8801,$A2,Pipeline_Completo!$O$2:$O$8801,"Lost")</f>
        <v>975</v>
      </c>
      <c r="G2" s="9" t="n">
        <f aca="false">COUNTIFS(Pipeline_Completo!$B$2:$B$8801,$A2,Pipeline_Completo!$O$2:$O$8801,"Engaging")</f>
        <v>408</v>
      </c>
      <c r="H2" s="9" t="n">
        <f aca="false">COUNTIFS(Pipeline_Completo!$B$2:$B$8801,$A2,Pipeline_Completo!$O$2:$O$8801,"Prospecting")</f>
        <v>500</v>
      </c>
      <c r="I2" s="10" t="n">
        <f aca="false">IFERROR(E2/(E2+F2),"")</f>
        <v>0.625576036866359</v>
      </c>
      <c r="J2" s="11" t="n">
        <f aca="false">SUMIFS(Pipeline_Completo!$R$2:$R$8801,Pipeline_Completo!$B$2:$B$8801,$A2,Pipeline_Completo!$O$2:$O$8801,"Won")</f>
        <v>3346293</v>
      </c>
      <c r="K2" s="11" t="n">
        <f aca="false">IFERROR(J2/E2,"")</f>
        <v>2054.20073664825</v>
      </c>
      <c r="L2" s="11" t="n">
        <f aca="false">SUMIFS(Pipeline_Completo!$S$2:$S$8801,Pipeline_Completo!$B$2:$B$8801,$A2,Pipeline_Completo!$O$2:$O$8801,"Engaging")+SUMIFS(Pipeline_Completo!$S$2:$S$8801,Pipeline_Completo!$B$2:$B$8801,$A2,Pipeline_Completo!$O$2:$O$8801,"Prospecting")</f>
        <v>1898408</v>
      </c>
      <c r="M2" s="9" t="n">
        <f aca="false">COUNTIFS(Pipeline_Completo!$B$2:$B$8801,$A2,Pipeline_Completo!$V$2:$V$8801,"Saudável")+COUNTIFS(Pipeline_Completo!$B$2:$B$8801,$A2,Pipeline_Completo!$V$2:$V$8801,"Esfriando")+COUNTIFS(Pipeline_Completo!$B$2:$B$8801,$A2,Pipeline_Completo!$V$2:$V$8801,"Última chance")</f>
        <v>5</v>
      </c>
      <c r="N2" s="11" t="n">
        <f aca="false">SUMIFS(Pipeline_Completo!$S$2:$S$8801,Pipeline_Completo!$B$2:$B$8801,$A2,Pipeline_Completo!$V$2:$V$8801,"Saudável")+SUMIFS(Pipeline_Completo!$S$2:$S$8801,Pipeline_Completo!$B$2:$B$8801,$A2,Pipeline_Completo!$V$2:$V$8801,"Esfriando")+SUMIFS(Pipeline_Completo!$S$2:$S$8801,Pipeline_Completo!$B$2:$B$8801,$A2,Pipeline_Completo!$V$2:$V$8801,"Última chance")</f>
        <v>6577</v>
      </c>
      <c r="O2" s="9" t="n">
        <f aca="false">COUNTIFS(Pipeline_Completo!$B$2:$B$8801,$A2,Pipeline_Completo!$V$2:$V$8801,"Zumbi")</f>
        <v>403</v>
      </c>
      <c r="P2" s="11" t="n">
        <f aca="false">SUMIFS(Pipeline_Completo!$S$2:$S$8801,Pipeline_Completo!$B$2:$B$8801,$A2,Pipeline_Completo!$V$2:$V$8801,"Zumbi")</f>
        <v>817845</v>
      </c>
      <c r="Q2" s="10" t="n">
        <f aca="false">IFERROR(P2/(N2+P2),"")</f>
        <v>0.992022289555592</v>
      </c>
      <c r="R2" s="9" t="n">
        <f aca="false">COUNTIFS(Pipeline_Completo!$B$2:$B$8801,$A2,Pipeline_Completo!$O$2:$O$8801,"Engaging",Pipeline_Completo!$E$2:$E$8801,"")+COUNTIFS(Pipeline_Completo!$B$2:$B$8801,$A2,Pipeline_Completo!$O$2:$O$8801,"Prospecting",Pipeline_Completo!$E$2:$E$8801,"")</f>
        <v>611</v>
      </c>
    </row>
    <row r="3" customFormat="false" ht="15" hidden="false" customHeight="false" outlineLevel="0" collapsed="false">
      <c r="A3" s="3" t="s">
        <v>84</v>
      </c>
      <c r="B3" s="9" t="n">
        <v>12</v>
      </c>
      <c r="C3" s="2" t="n">
        <v>10</v>
      </c>
      <c r="D3" s="9" t="n">
        <f aca="false">COUNTIFS(Pipeline_Completo!$B$2:$B$8801,$A3)</f>
        <v>2291</v>
      </c>
      <c r="E3" s="9" t="n">
        <f aca="false">COUNTIFS(Pipeline_Completo!$B$2:$B$8801,$A3,Pipeline_Completo!$O$2:$O$8801,"Won")</f>
        <v>1171</v>
      </c>
      <c r="F3" s="9" t="n">
        <f aca="false">COUNTIFS(Pipeline_Completo!$B$2:$B$8801,$A3,Pipeline_Completo!$O$2:$O$8801,"Lost")</f>
        <v>687</v>
      </c>
      <c r="G3" s="9" t="n">
        <f aca="false">COUNTIFS(Pipeline_Completo!$B$2:$B$8801,$A3,Pipeline_Completo!$O$2:$O$8801,"Engaging")</f>
        <v>433</v>
      </c>
      <c r="H3" s="9" t="n">
        <f aca="false">COUNTIFS(Pipeline_Completo!$B$2:$B$8801,$A3,Pipeline_Completo!$O$2:$O$8801,"Prospecting")</f>
        <v>0</v>
      </c>
      <c r="I3" s="10" t="n">
        <f aca="false">IFERROR(E3/(E3+F3),"")</f>
        <v>0.630247578040904</v>
      </c>
      <c r="J3" s="11" t="n">
        <f aca="false">SUMIFS(Pipeline_Completo!$R$2:$R$8801,Pipeline_Completo!$B$2:$B$8801,$A3,Pipeline_Completo!$O$2:$O$8801,"Won")</f>
        <v>3090594</v>
      </c>
      <c r="K3" s="11" t="n">
        <f aca="false">IFERROR(J3/E3,"")</f>
        <v>2639.27754056362</v>
      </c>
      <c r="L3" s="11" t="n">
        <f aca="false">SUMIFS(Pipeline_Completo!$S$2:$S$8801,Pipeline_Completo!$B$2:$B$8801,$A3,Pipeline_Completo!$O$2:$O$8801,"Engaging")+SUMIFS(Pipeline_Completo!$S$2:$S$8801,Pipeline_Completo!$B$2:$B$8801,$A3,Pipeline_Completo!$O$2:$O$8801,"Prospecting")</f>
        <v>1069586</v>
      </c>
      <c r="M3" s="9" t="n">
        <f aca="false">COUNTIFS(Pipeline_Completo!$B$2:$B$8801,$A3,Pipeline_Completo!$V$2:$V$8801,"Saudável")+COUNTIFS(Pipeline_Completo!$B$2:$B$8801,$A3,Pipeline_Completo!$V$2:$V$8801,"Esfriando")+COUNTIFS(Pipeline_Completo!$B$2:$B$8801,$A3,Pipeline_Completo!$V$2:$V$8801,"Última chance")</f>
        <v>107</v>
      </c>
      <c r="N3" s="11" t="n">
        <f aca="false">SUMIFS(Pipeline_Completo!$S$2:$S$8801,Pipeline_Completo!$B$2:$B$8801,$A3,Pipeline_Completo!$V$2:$V$8801,"Saudável")+SUMIFS(Pipeline_Completo!$S$2:$S$8801,Pipeline_Completo!$B$2:$B$8801,$A3,Pipeline_Completo!$V$2:$V$8801,"Esfriando")+SUMIFS(Pipeline_Completo!$S$2:$S$8801,Pipeline_Completo!$B$2:$B$8801,$A3,Pipeline_Completo!$V$2:$V$8801,"Última chance")</f>
        <v>260658</v>
      </c>
      <c r="O3" s="9" t="n">
        <f aca="false">COUNTIFS(Pipeline_Completo!$B$2:$B$8801,$A3,Pipeline_Completo!$V$2:$V$8801,"Zumbi")</f>
        <v>326</v>
      </c>
      <c r="P3" s="11" t="n">
        <f aca="false">SUMIFS(Pipeline_Completo!$S$2:$S$8801,Pipeline_Completo!$B$2:$B$8801,$A3,Pipeline_Completo!$V$2:$V$8801,"Zumbi")</f>
        <v>808928</v>
      </c>
      <c r="Q3" s="10" t="n">
        <f aca="false">IFERROR(P3/(N3+P3),"")</f>
        <v>0.756300101160636</v>
      </c>
      <c r="R3" s="9" t="n">
        <f aca="false">COUNTIFS(Pipeline_Completo!$B$2:$B$8801,$A3,Pipeline_Completo!$O$2:$O$8801,"Engaging",Pipeline_Completo!$E$2:$E$8801,"")+COUNTIFS(Pipeline_Completo!$B$2:$B$8801,$A3,Pipeline_Completo!$O$2:$O$8801,"Prospecting",Pipeline_Completo!$E$2:$E$8801,"")</f>
        <v>296</v>
      </c>
    </row>
    <row r="4" customFormat="false" ht="15" hidden="false" customHeight="false" outlineLevel="0" collapsed="false">
      <c r="A4" s="3" t="s">
        <v>102</v>
      </c>
      <c r="B4" s="9" t="n">
        <v>12</v>
      </c>
      <c r="C4" s="2" t="n">
        <v>10</v>
      </c>
      <c r="D4" s="9" t="n">
        <f aca="false">COUNTIFS(Pipeline_Completo!$B$2:$B$8801,$A4)</f>
        <v>2997</v>
      </c>
      <c r="E4" s="9" t="n">
        <f aca="false">COUNTIFS(Pipeline_Completo!$B$2:$B$8801,$A4,Pipeline_Completo!$O$2:$O$8801,"Won")</f>
        <v>1438</v>
      </c>
      <c r="F4" s="9" t="n">
        <f aca="false">COUNTIFS(Pipeline_Completo!$B$2:$B$8801,$A4,Pipeline_Completo!$O$2:$O$8801,"Lost")</f>
        <v>811</v>
      </c>
      <c r="G4" s="9" t="n">
        <f aca="false">COUNTIFS(Pipeline_Completo!$B$2:$B$8801,$A4,Pipeline_Completo!$O$2:$O$8801,"Engaging")</f>
        <v>748</v>
      </c>
      <c r="H4" s="9" t="n">
        <f aca="false">COUNTIFS(Pipeline_Completo!$B$2:$B$8801,$A4,Pipeline_Completo!$O$2:$O$8801,"Prospecting")</f>
        <v>0</v>
      </c>
      <c r="I4" s="10" t="n">
        <f aca="false">IFERROR(E4/(E4+F4),"")</f>
        <v>0.639395286794131</v>
      </c>
      <c r="J4" s="11" t="n">
        <f aca="false">SUMIFS(Pipeline_Completo!$R$2:$R$8801,Pipeline_Completo!$B$2:$B$8801,$A4,Pipeline_Completo!$O$2:$O$8801,"Won")</f>
        <v>3568647</v>
      </c>
      <c r="K4" s="11" t="n">
        <f aca="false">IFERROR(J4/E4,"")</f>
        <v>2481.67385257302</v>
      </c>
      <c r="L4" s="11" t="n">
        <f aca="false">SUMIFS(Pipeline_Completo!$S$2:$S$8801,Pipeline_Completo!$B$2:$B$8801,$A4,Pipeline_Completo!$O$2:$O$8801,"Engaging")+SUMIFS(Pipeline_Completo!$S$2:$S$8801,Pipeline_Completo!$B$2:$B$8801,$A4,Pipeline_Completo!$O$2:$O$8801,"Prospecting")</f>
        <v>1998221</v>
      </c>
      <c r="M4" s="9" t="n">
        <f aca="false">COUNTIFS(Pipeline_Completo!$B$2:$B$8801,$A4,Pipeline_Completo!$V$2:$V$8801,"Saudável")+COUNTIFS(Pipeline_Completo!$B$2:$B$8801,$A4,Pipeline_Completo!$V$2:$V$8801,"Esfriando")+COUNTIFS(Pipeline_Completo!$B$2:$B$8801,$A4,Pipeline_Completo!$V$2:$V$8801,"Última chance")</f>
        <v>186</v>
      </c>
      <c r="N4" s="11" t="n">
        <f aca="false">SUMIFS(Pipeline_Completo!$S$2:$S$8801,Pipeline_Completo!$B$2:$B$8801,$A4,Pipeline_Completo!$V$2:$V$8801,"Saudável")+SUMIFS(Pipeline_Completo!$S$2:$S$8801,Pipeline_Completo!$B$2:$B$8801,$A4,Pipeline_Completo!$V$2:$V$8801,"Esfriando")+SUMIFS(Pipeline_Completo!$S$2:$S$8801,Pipeline_Completo!$B$2:$B$8801,$A4,Pipeline_Completo!$V$2:$V$8801,"Última chance")</f>
        <v>426330</v>
      </c>
      <c r="O4" s="9" t="n">
        <f aca="false">COUNTIFS(Pipeline_Completo!$B$2:$B$8801,$A4,Pipeline_Completo!$V$2:$V$8801,"Zumbi")</f>
        <v>562</v>
      </c>
      <c r="P4" s="11" t="n">
        <f aca="false">SUMIFS(Pipeline_Completo!$S$2:$S$8801,Pipeline_Completo!$B$2:$B$8801,$A4,Pipeline_Completo!$V$2:$V$8801,"Zumbi")</f>
        <v>1571891</v>
      </c>
      <c r="Q4" s="10" t="n">
        <f aca="false">IFERROR(P4/(N4+P4),"")</f>
        <v>0.786645220924012</v>
      </c>
      <c r="R4" s="9" t="n">
        <f aca="false">COUNTIFS(Pipeline_Completo!$B$2:$B$8801,$A4,Pipeline_Completo!$O$2:$O$8801,"Engaging",Pipeline_Completo!$E$2:$E$8801,"")+COUNTIFS(Pipeline_Completo!$B$2:$B$8801,$A4,Pipeline_Completo!$O$2:$O$8801,"Prospecting",Pipeline_Completo!$E$2:$E$8801,"")</f>
        <v>518</v>
      </c>
    </row>
    <row r="5" customFormat="false" ht="15" hidden="false" customHeight="false" outlineLevel="0" collapsed="false">
      <c r="A5" s="16" t="s">
        <v>9067</v>
      </c>
      <c r="B5" s="16" t="n">
        <f aca="false">SUM(B2:B4)</f>
        <v>35</v>
      </c>
      <c r="C5" s="16" t="n">
        <f aca="false">SUM(C2:C4)</f>
        <v>30</v>
      </c>
      <c r="D5" s="18" t="n">
        <f aca="false">D2+D3+D4</f>
        <v>8800</v>
      </c>
      <c r="E5" s="18" t="n">
        <f aca="false">E2+E3+E4</f>
        <v>4238</v>
      </c>
      <c r="F5" s="18" t="n">
        <f aca="false">F2+F3+F4</f>
        <v>2473</v>
      </c>
      <c r="G5" s="18" t="n">
        <f aca="false">G2+G3+G4</f>
        <v>1589</v>
      </c>
      <c r="H5" s="18" t="n">
        <f aca="false">H2+H3+H4</f>
        <v>500</v>
      </c>
      <c r="I5" s="19" t="n">
        <f aca="false">IFERROR(E5/(E5+F5),"")</f>
        <v>0.631500521531814</v>
      </c>
      <c r="J5" s="20" t="n">
        <f aca="false">J2+J3+J4</f>
        <v>10005534</v>
      </c>
      <c r="K5" s="20" t="n">
        <f aca="false">IFERROR(J5/E5,"")</f>
        <v>2360.90939122227</v>
      </c>
      <c r="L5" s="20" t="n">
        <f aca="false">L2+L3+L4</f>
        <v>4966215</v>
      </c>
      <c r="M5" s="18" t="n">
        <f aca="false">M2+M3+M4</f>
        <v>298</v>
      </c>
      <c r="N5" s="20" t="n">
        <f aca="false">N2+N3+N4</f>
        <v>693565</v>
      </c>
      <c r="O5" s="18" t="n">
        <f aca="false">O2+O3+O4</f>
        <v>1291</v>
      </c>
      <c r="P5" s="20" t="n">
        <f aca="false">P2+P3+P4</f>
        <v>3198664</v>
      </c>
      <c r="Q5" s="19" t="n">
        <f aca="false">IFERROR(P5/(N5+P5),"")</f>
        <v>0.821807761054141</v>
      </c>
      <c r="R5" s="18" t="n">
        <f aca="false">R2+R3+R4</f>
        <v>1425</v>
      </c>
      <c r="S5" s="25" t="n">
        <f aca="false">SUM(S2:S4)</f>
        <v>0</v>
      </c>
    </row>
    <row r="7" customFormat="false" ht="15" hidden="false" customHeight="false" outlineLevel="0" collapsed="false">
      <c r="A7" s="7" t="s">
        <v>9068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1"/>
    <col collapsed="false" customWidth="true" hidden="false" outlineLevel="0" max="5" min="4" style="0" width="10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8"/>
    <col collapsed="false" customWidth="true" hidden="false" outlineLevel="0" max="17" min="17" style="0" width="13"/>
    <col collapsed="false" customWidth="true" hidden="false" outlineLevel="0" max="18" min="18" style="0" width="11"/>
    <col collapsed="false" customWidth="true" hidden="false" outlineLevel="0" max="19" min="19" style="0" width="9"/>
  </cols>
  <sheetData>
    <row r="1" customFormat="false" ht="31.5" hidden="false" customHeight="true" outlineLevel="0" collapsed="false">
      <c r="A1" s="8" t="s">
        <v>51</v>
      </c>
      <c r="B1" s="8" t="s">
        <v>50</v>
      </c>
      <c r="C1" s="8" t="s">
        <v>9065</v>
      </c>
      <c r="D1" s="8" t="s">
        <v>9066</v>
      </c>
      <c r="E1" s="8" t="s">
        <v>53</v>
      </c>
      <c r="F1" s="8" t="s">
        <v>54</v>
      </c>
      <c r="G1" s="8" t="s">
        <v>55</v>
      </c>
      <c r="H1" s="8" t="s">
        <v>56</v>
      </c>
      <c r="I1" s="8" t="s">
        <v>57</v>
      </c>
      <c r="J1" s="8" t="s">
        <v>29</v>
      </c>
      <c r="K1" s="8" t="s">
        <v>58</v>
      </c>
      <c r="L1" s="8" t="s">
        <v>59</v>
      </c>
      <c r="M1" s="8" t="s">
        <v>60</v>
      </c>
      <c r="N1" s="8" t="s">
        <v>61</v>
      </c>
      <c r="O1" s="8" t="s">
        <v>62</v>
      </c>
      <c r="P1" s="8" t="s">
        <v>63</v>
      </c>
      <c r="Q1" s="8" t="s">
        <v>64</v>
      </c>
      <c r="R1" s="8" t="s">
        <v>65</v>
      </c>
      <c r="S1" s="8" t="s">
        <v>66</v>
      </c>
    </row>
    <row r="2" customFormat="false" ht="15" hidden="false" customHeight="false" outlineLevel="0" collapsed="false">
      <c r="A2" s="3" t="s">
        <v>68</v>
      </c>
      <c r="B2" s="2" t="s">
        <v>67</v>
      </c>
      <c r="C2" s="9" t="n">
        <v>5</v>
      </c>
      <c r="D2" s="2" t="n">
        <v>5</v>
      </c>
      <c r="E2" s="9" t="n">
        <f aca="false">COUNTIFS(Pipeline_Completo!$C$2:$C$8801,$A2)</f>
        <v>1583</v>
      </c>
      <c r="F2" s="9" t="n">
        <f aca="false">COUNTIFS(Pipeline_Completo!$C$2:$C$8801,$A2,Pipeline_Completo!$O$2:$O$8801,"Won")</f>
        <v>747</v>
      </c>
      <c r="G2" s="9" t="n">
        <f aca="false">COUNTIFS(Pipeline_Completo!$C$2:$C$8801,$A2,Pipeline_Completo!$O$2:$O$8801,"Lost")</f>
        <v>439</v>
      </c>
      <c r="H2" s="9" t="n">
        <f aca="false">COUNTIFS(Pipeline_Completo!$C$2:$C$8801,$A2,Pipeline_Completo!$O$2:$O$8801,"Engaging")</f>
        <v>193</v>
      </c>
      <c r="I2" s="9" t="n">
        <f aca="false">COUNTIFS(Pipeline_Completo!$C$2:$C$8801,$A2,Pipeline_Completo!$O$2:$O$8801,"Prospecting")</f>
        <v>204</v>
      </c>
      <c r="J2" s="10" t="n">
        <f aca="false">IFERROR(F2/(F2+G2),"")</f>
        <v>0.629848229342327</v>
      </c>
      <c r="K2" s="11" t="n">
        <f aca="false">SUMIFS(Pipeline_Completo!$R$2:$R$8801,Pipeline_Completo!$C$2:$C$8801,$A2,Pipeline_Completo!$O$2:$O$8801,"Won")</f>
        <v>1094363</v>
      </c>
      <c r="L2" s="11" t="n">
        <f aca="false">IFERROR(K2/F2,"")</f>
        <v>1465.01070950469</v>
      </c>
      <c r="M2" s="11" t="n">
        <f aca="false">SUMIFS(Pipeline_Completo!$S$2:$S$8801,Pipeline_Completo!$C$2:$C$8801,$A2,Pipeline_Completo!$O$2:$O$8801,"Engaging")+SUMIFS(Pipeline_Completo!$S$2:$S$8801,Pipeline_Completo!$C$2:$C$8801,$A2,Pipeline_Completo!$O$2:$O$8801,"Prospecting")</f>
        <v>585616</v>
      </c>
      <c r="N2" s="9" t="n">
        <f aca="false">COUNTIFS(Pipeline_Completo!$C$2:$C$8801,$A2,Pipeline_Completo!$V$2:$V$8801,"Saudável")+COUNTIFS(Pipeline_Completo!$C$2:$C$8801,$A2,Pipeline_Completo!$V$2:$V$8801,"Esfriando")+COUNTIFS(Pipeline_Completo!$C$2:$C$8801,$A2,Pipeline_Completo!$V$2:$V$8801,"Última chance")</f>
        <v>3</v>
      </c>
      <c r="O2" s="11" t="n">
        <f aca="false">SUMIFS(Pipeline_Completo!$S$2:$S$8801,Pipeline_Completo!$C$2:$C$8801,$A2,Pipeline_Completo!$V$2:$V$8801,"Saudável")+SUMIFS(Pipeline_Completo!$S$2:$S$8801,Pipeline_Completo!$C$2:$C$8801,$A2,Pipeline_Completo!$V$2:$V$8801,"Esfriando")+SUMIFS(Pipeline_Completo!$S$2:$S$8801,Pipeline_Completo!$C$2:$C$8801,$A2,Pipeline_Completo!$V$2:$V$8801,"Última chance")</f>
        <v>660</v>
      </c>
      <c r="P2" s="9" t="n">
        <f aca="false">COUNTIFS(Pipeline_Completo!$C$2:$C$8801,$A2,Pipeline_Completo!$V$2:$V$8801,"Zumbi")</f>
        <v>190</v>
      </c>
      <c r="Q2" s="11" t="n">
        <f aca="false">SUMIFS(Pipeline_Completo!$S$2:$S$8801,Pipeline_Completo!$C$2:$C$8801,$A2,Pipeline_Completo!$V$2:$V$8801,"Zumbi")</f>
        <v>282047</v>
      </c>
      <c r="R2" s="10" t="n">
        <f aca="false">IFERROR(Q2/(O2+Q2),"")</f>
        <v>0.997665427456695</v>
      </c>
      <c r="S2" s="9" t="n">
        <f aca="false">COUNTIFS(Pipeline_Completo!$C$2:$C$8801,$A2,Pipeline_Completo!$O$2:$O$8801,"Engaging",Pipeline_Completo!$E$2:$E$8801,"")+COUNTIFS(Pipeline_Completo!$C$2:$C$8801,$A2,Pipeline_Completo!$O$2:$O$8801,"Prospecting",Pipeline_Completo!$E$2:$E$8801,"")</f>
        <v>272</v>
      </c>
    </row>
    <row r="3" customFormat="false" ht="15" hidden="false" customHeight="false" outlineLevel="0" collapsed="false">
      <c r="A3" s="3" t="s">
        <v>75</v>
      </c>
      <c r="B3" s="2" t="s">
        <v>67</v>
      </c>
      <c r="C3" s="9" t="n">
        <v>6</v>
      </c>
      <c r="D3" s="2" t="n">
        <v>5</v>
      </c>
      <c r="E3" s="9" t="n">
        <f aca="false">COUNTIFS(Pipeline_Completo!$C$2:$C$8801,$A3)</f>
        <v>1929</v>
      </c>
      <c r="F3" s="9" t="n">
        <f aca="false">COUNTIFS(Pipeline_Completo!$C$2:$C$8801,$A3,Pipeline_Completo!$O$2:$O$8801,"Won")</f>
        <v>882</v>
      </c>
      <c r="G3" s="9" t="n">
        <f aca="false">COUNTIFS(Pipeline_Completo!$C$2:$C$8801,$A3,Pipeline_Completo!$O$2:$O$8801,"Lost")</f>
        <v>536</v>
      </c>
      <c r="H3" s="9" t="n">
        <f aca="false">COUNTIFS(Pipeline_Completo!$C$2:$C$8801,$A3,Pipeline_Completo!$O$2:$O$8801,"Engaging")</f>
        <v>215</v>
      </c>
      <c r="I3" s="9" t="n">
        <f aca="false">COUNTIFS(Pipeline_Completo!$C$2:$C$8801,$A3,Pipeline_Completo!$O$2:$O$8801,"Prospecting")</f>
        <v>296</v>
      </c>
      <c r="J3" s="10" t="n">
        <f aca="false">IFERROR(F3/(F3+G3),"")</f>
        <v>0.622002820874471</v>
      </c>
      <c r="K3" s="11" t="n">
        <f aca="false">SUMIFS(Pipeline_Completo!$R$2:$R$8801,Pipeline_Completo!$C$2:$C$8801,$A3,Pipeline_Completo!$O$2:$O$8801,"Won")</f>
        <v>2251930</v>
      </c>
      <c r="L3" s="11" t="n">
        <f aca="false">IFERROR(K3/F3,"")</f>
        <v>2553.20861678005</v>
      </c>
      <c r="M3" s="11" t="n">
        <f aca="false">SUMIFS(Pipeline_Completo!$S$2:$S$8801,Pipeline_Completo!$C$2:$C$8801,$A3,Pipeline_Completo!$O$2:$O$8801,"Engaging")+SUMIFS(Pipeline_Completo!$S$2:$S$8801,Pipeline_Completo!$C$2:$C$8801,$A3,Pipeline_Completo!$O$2:$O$8801,"Prospecting")</f>
        <v>1312792</v>
      </c>
      <c r="N3" s="9" t="n">
        <f aca="false">COUNTIFS(Pipeline_Completo!$C$2:$C$8801,$A3,Pipeline_Completo!$V$2:$V$8801,"Saudável")+COUNTIFS(Pipeline_Completo!$C$2:$C$8801,$A3,Pipeline_Completo!$V$2:$V$8801,"Esfriando")+COUNTIFS(Pipeline_Completo!$C$2:$C$8801,$A3,Pipeline_Completo!$V$2:$V$8801,"Última chance")</f>
        <v>2</v>
      </c>
      <c r="O3" s="11" t="n">
        <f aca="false">SUMIFS(Pipeline_Completo!$S$2:$S$8801,Pipeline_Completo!$C$2:$C$8801,$A3,Pipeline_Completo!$V$2:$V$8801,"Saudável")+SUMIFS(Pipeline_Completo!$S$2:$S$8801,Pipeline_Completo!$C$2:$C$8801,$A3,Pipeline_Completo!$V$2:$V$8801,"Esfriando")+SUMIFS(Pipeline_Completo!$S$2:$S$8801,Pipeline_Completo!$C$2:$C$8801,$A3,Pipeline_Completo!$V$2:$V$8801,"Última chance")</f>
        <v>5917</v>
      </c>
      <c r="P3" s="9" t="n">
        <f aca="false">COUNTIFS(Pipeline_Completo!$C$2:$C$8801,$A3,Pipeline_Completo!$V$2:$V$8801,"Zumbi")</f>
        <v>213</v>
      </c>
      <c r="Q3" s="11" t="n">
        <f aca="false">SUMIFS(Pipeline_Completo!$S$2:$S$8801,Pipeline_Completo!$C$2:$C$8801,$A3,Pipeline_Completo!$V$2:$V$8801,"Zumbi")</f>
        <v>535798</v>
      </c>
      <c r="R3" s="10" t="n">
        <f aca="false">IFERROR(Q3/(O3+Q3),"")</f>
        <v>0.989077282334807</v>
      </c>
      <c r="S3" s="9" t="n">
        <f aca="false">COUNTIFS(Pipeline_Completo!$C$2:$C$8801,$A3,Pipeline_Completo!$O$2:$O$8801,"Engaging",Pipeline_Completo!$E$2:$E$8801,"")+COUNTIFS(Pipeline_Completo!$C$2:$C$8801,$A3,Pipeline_Completo!$O$2:$O$8801,"Prospecting",Pipeline_Completo!$E$2:$E$8801,"")</f>
        <v>339</v>
      </c>
    </row>
    <row r="4" customFormat="false" ht="15" hidden="false" customHeight="false" outlineLevel="0" collapsed="false">
      <c r="A4" s="3" t="s">
        <v>85</v>
      </c>
      <c r="B4" s="2" t="s">
        <v>84</v>
      </c>
      <c r="C4" s="9" t="n">
        <v>6</v>
      </c>
      <c r="D4" s="2" t="n">
        <v>5</v>
      </c>
      <c r="E4" s="9" t="n">
        <f aca="false">COUNTIFS(Pipeline_Completo!$C$2:$C$8801,$A4)</f>
        <v>964</v>
      </c>
      <c r="F4" s="9" t="n">
        <f aca="false">COUNTIFS(Pipeline_Completo!$C$2:$C$8801,$A4,Pipeline_Completo!$O$2:$O$8801,"Won")</f>
        <v>480</v>
      </c>
      <c r="G4" s="9" t="n">
        <f aca="false">COUNTIFS(Pipeline_Completo!$C$2:$C$8801,$A4,Pipeline_Completo!$O$2:$O$8801,"Lost")</f>
        <v>265</v>
      </c>
      <c r="H4" s="9" t="n">
        <f aca="false">COUNTIFS(Pipeline_Completo!$C$2:$C$8801,$A4,Pipeline_Completo!$O$2:$O$8801,"Engaging")</f>
        <v>219</v>
      </c>
      <c r="I4" s="9" t="n">
        <f aca="false">COUNTIFS(Pipeline_Completo!$C$2:$C$8801,$A4,Pipeline_Completo!$O$2:$O$8801,"Prospecting")</f>
        <v>0</v>
      </c>
      <c r="J4" s="10" t="n">
        <f aca="false">IFERROR(F4/(F4+G4),"")</f>
        <v>0.644295302013423</v>
      </c>
      <c r="K4" s="11" t="n">
        <f aca="false">SUMIFS(Pipeline_Completo!$R$2:$R$8801,Pipeline_Completo!$C$2:$C$8801,$A4,Pipeline_Completo!$O$2:$O$8801,"Won")</f>
        <v>1130049</v>
      </c>
      <c r="L4" s="11" t="n">
        <f aca="false">IFERROR(K4/F4,"")</f>
        <v>2354.26875</v>
      </c>
      <c r="M4" s="11" t="n">
        <f aca="false">SUMIFS(Pipeline_Completo!$S$2:$S$8801,Pipeline_Completo!$C$2:$C$8801,$A4,Pipeline_Completo!$O$2:$O$8801,"Engaging")+SUMIFS(Pipeline_Completo!$S$2:$S$8801,Pipeline_Completo!$C$2:$C$8801,$A4,Pipeline_Completo!$O$2:$O$8801,"Prospecting")</f>
        <v>495950</v>
      </c>
      <c r="N4" s="9" t="n">
        <f aca="false">COUNTIFS(Pipeline_Completo!$C$2:$C$8801,$A4,Pipeline_Completo!$V$2:$V$8801,"Saudável")+COUNTIFS(Pipeline_Completo!$C$2:$C$8801,$A4,Pipeline_Completo!$V$2:$V$8801,"Esfriando")+COUNTIFS(Pipeline_Completo!$C$2:$C$8801,$A4,Pipeline_Completo!$V$2:$V$8801,"Última chance")</f>
        <v>50</v>
      </c>
      <c r="O4" s="11" t="n">
        <f aca="false">SUMIFS(Pipeline_Completo!$S$2:$S$8801,Pipeline_Completo!$C$2:$C$8801,$A4,Pipeline_Completo!$V$2:$V$8801,"Saudável")+SUMIFS(Pipeline_Completo!$S$2:$S$8801,Pipeline_Completo!$C$2:$C$8801,$A4,Pipeline_Completo!$V$2:$V$8801,"Esfriando")+SUMIFS(Pipeline_Completo!$S$2:$S$8801,Pipeline_Completo!$C$2:$C$8801,$A4,Pipeline_Completo!$V$2:$V$8801,"Última chance")</f>
        <v>123514</v>
      </c>
      <c r="P4" s="9" t="n">
        <f aca="false">COUNTIFS(Pipeline_Completo!$C$2:$C$8801,$A4,Pipeline_Completo!$V$2:$V$8801,"Zumbi")</f>
        <v>169</v>
      </c>
      <c r="Q4" s="11" t="n">
        <f aca="false">SUMIFS(Pipeline_Completo!$S$2:$S$8801,Pipeline_Completo!$C$2:$C$8801,$A4,Pipeline_Completo!$V$2:$V$8801,"Zumbi")</f>
        <v>372436</v>
      </c>
      <c r="R4" s="10" t="n">
        <f aca="false">IFERROR(Q4/(O4+Q4),"")</f>
        <v>0.750954733340055</v>
      </c>
      <c r="S4" s="9" t="n">
        <f aca="false">COUNTIFS(Pipeline_Completo!$C$2:$C$8801,$A4,Pipeline_Completo!$O$2:$O$8801,"Engaging",Pipeline_Completo!$E$2:$E$8801,"")+COUNTIFS(Pipeline_Completo!$C$2:$C$8801,$A4,Pipeline_Completo!$O$2:$O$8801,"Prospecting",Pipeline_Completo!$E$2:$E$8801,"")</f>
        <v>154</v>
      </c>
    </row>
    <row r="5" customFormat="false" ht="15" hidden="false" customHeight="false" outlineLevel="0" collapsed="false">
      <c r="A5" s="3" t="s">
        <v>93</v>
      </c>
      <c r="B5" s="2" t="s">
        <v>84</v>
      </c>
      <c r="C5" s="9" t="n">
        <v>6</v>
      </c>
      <c r="D5" s="2" t="n">
        <v>5</v>
      </c>
      <c r="E5" s="9" t="n">
        <f aca="false">COUNTIFS(Pipeline_Completo!$C$2:$C$8801,$A5)</f>
        <v>1327</v>
      </c>
      <c r="F5" s="9" t="n">
        <f aca="false">COUNTIFS(Pipeline_Completo!$C$2:$C$8801,$A5,Pipeline_Completo!$O$2:$O$8801,"Won")</f>
        <v>691</v>
      </c>
      <c r="G5" s="9" t="n">
        <f aca="false">COUNTIFS(Pipeline_Completo!$C$2:$C$8801,$A5,Pipeline_Completo!$O$2:$O$8801,"Lost")</f>
        <v>422</v>
      </c>
      <c r="H5" s="9" t="n">
        <f aca="false">COUNTIFS(Pipeline_Completo!$C$2:$C$8801,$A5,Pipeline_Completo!$O$2:$O$8801,"Engaging")</f>
        <v>214</v>
      </c>
      <c r="I5" s="9" t="n">
        <f aca="false">COUNTIFS(Pipeline_Completo!$C$2:$C$8801,$A5,Pipeline_Completo!$O$2:$O$8801,"Prospecting")</f>
        <v>0</v>
      </c>
      <c r="J5" s="10" t="n">
        <f aca="false">IFERROR(F5/(F5+G5),"")</f>
        <v>0.620844564240791</v>
      </c>
      <c r="K5" s="11" t="n">
        <f aca="false">SUMIFS(Pipeline_Completo!$R$2:$R$8801,Pipeline_Completo!$C$2:$C$8801,$A5,Pipeline_Completo!$O$2:$O$8801,"Won")</f>
        <v>1960545</v>
      </c>
      <c r="L5" s="11" t="n">
        <f aca="false">IFERROR(K5/F5,"")</f>
        <v>2837.25759768452</v>
      </c>
      <c r="M5" s="11" t="n">
        <f aca="false">SUMIFS(Pipeline_Completo!$S$2:$S$8801,Pipeline_Completo!$C$2:$C$8801,$A5,Pipeline_Completo!$O$2:$O$8801,"Engaging")+SUMIFS(Pipeline_Completo!$S$2:$S$8801,Pipeline_Completo!$C$2:$C$8801,$A5,Pipeline_Completo!$O$2:$O$8801,"Prospecting")</f>
        <v>573636</v>
      </c>
      <c r="N5" s="9" t="n">
        <f aca="false">COUNTIFS(Pipeline_Completo!$C$2:$C$8801,$A5,Pipeline_Completo!$V$2:$V$8801,"Saudável")+COUNTIFS(Pipeline_Completo!$C$2:$C$8801,$A5,Pipeline_Completo!$V$2:$V$8801,"Esfriando")+COUNTIFS(Pipeline_Completo!$C$2:$C$8801,$A5,Pipeline_Completo!$V$2:$V$8801,"Última chance")</f>
        <v>57</v>
      </c>
      <c r="O5" s="11" t="n">
        <f aca="false">SUMIFS(Pipeline_Completo!$S$2:$S$8801,Pipeline_Completo!$C$2:$C$8801,$A5,Pipeline_Completo!$V$2:$V$8801,"Saudável")+SUMIFS(Pipeline_Completo!$S$2:$S$8801,Pipeline_Completo!$C$2:$C$8801,$A5,Pipeline_Completo!$V$2:$V$8801,"Esfriando")+SUMIFS(Pipeline_Completo!$S$2:$S$8801,Pipeline_Completo!$C$2:$C$8801,$A5,Pipeline_Completo!$V$2:$V$8801,"Última chance")</f>
        <v>137144</v>
      </c>
      <c r="P5" s="9" t="n">
        <f aca="false">COUNTIFS(Pipeline_Completo!$C$2:$C$8801,$A5,Pipeline_Completo!$V$2:$V$8801,"Zumbi")</f>
        <v>157</v>
      </c>
      <c r="Q5" s="11" t="n">
        <f aca="false">SUMIFS(Pipeline_Completo!$S$2:$S$8801,Pipeline_Completo!$C$2:$C$8801,$A5,Pipeline_Completo!$V$2:$V$8801,"Zumbi")</f>
        <v>436492</v>
      </c>
      <c r="R5" s="10" t="n">
        <f aca="false">IFERROR(Q5/(O5+Q5),"")</f>
        <v>0.760921560013667</v>
      </c>
      <c r="S5" s="9" t="n">
        <f aca="false">COUNTIFS(Pipeline_Completo!$C$2:$C$8801,$A5,Pipeline_Completo!$O$2:$O$8801,"Engaging",Pipeline_Completo!$E$2:$E$8801,"")+COUNTIFS(Pipeline_Completo!$C$2:$C$8801,$A5,Pipeline_Completo!$O$2:$O$8801,"Prospecting",Pipeline_Completo!$E$2:$E$8801,"")</f>
        <v>142</v>
      </c>
    </row>
    <row r="6" customFormat="false" ht="15" hidden="false" customHeight="false" outlineLevel="0" collapsed="false">
      <c r="A6" s="3" t="s">
        <v>103</v>
      </c>
      <c r="B6" s="2" t="s">
        <v>102</v>
      </c>
      <c r="C6" s="9" t="n">
        <v>6</v>
      </c>
      <c r="D6" s="2" t="n">
        <v>5</v>
      </c>
      <c r="E6" s="9" t="n">
        <f aca="false">COUNTIFS(Pipeline_Completo!$C$2:$C$8801,$A6)</f>
        <v>1296</v>
      </c>
      <c r="F6" s="9" t="n">
        <f aca="false">COUNTIFS(Pipeline_Completo!$C$2:$C$8801,$A6,Pipeline_Completo!$O$2:$O$8801,"Won")</f>
        <v>610</v>
      </c>
      <c r="G6" s="9" t="n">
        <f aca="false">COUNTIFS(Pipeline_Completo!$C$2:$C$8801,$A6,Pipeline_Completo!$O$2:$O$8801,"Lost")</f>
        <v>352</v>
      </c>
      <c r="H6" s="9" t="n">
        <f aca="false">COUNTIFS(Pipeline_Completo!$C$2:$C$8801,$A6,Pipeline_Completo!$O$2:$O$8801,"Engaging")</f>
        <v>334</v>
      </c>
      <c r="I6" s="9" t="n">
        <f aca="false">COUNTIFS(Pipeline_Completo!$C$2:$C$8801,$A6,Pipeline_Completo!$O$2:$O$8801,"Prospecting")</f>
        <v>0</v>
      </c>
      <c r="J6" s="10" t="n">
        <f aca="false">IFERROR(F6/(F6+G6),"")</f>
        <v>0.634095634095634</v>
      </c>
      <c r="K6" s="11" t="n">
        <f aca="false">SUMIFS(Pipeline_Completo!$R$2:$R$8801,Pipeline_Completo!$C$2:$C$8801,$A6,Pipeline_Completo!$O$2:$O$8801,"Won")</f>
        <v>1603897</v>
      </c>
      <c r="L6" s="11" t="n">
        <f aca="false">IFERROR(K6/F6,"")</f>
        <v>2629.3393442623</v>
      </c>
      <c r="M6" s="11" t="n">
        <f aca="false">SUMIFS(Pipeline_Completo!$S$2:$S$8801,Pipeline_Completo!$C$2:$C$8801,$A6,Pipeline_Completo!$O$2:$O$8801,"Engaging")+SUMIFS(Pipeline_Completo!$S$2:$S$8801,Pipeline_Completo!$C$2:$C$8801,$A6,Pipeline_Completo!$O$2:$O$8801,"Prospecting")</f>
        <v>1004925</v>
      </c>
      <c r="N6" s="9" t="n">
        <f aca="false">COUNTIFS(Pipeline_Completo!$C$2:$C$8801,$A6,Pipeline_Completo!$V$2:$V$8801,"Saudável")+COUNTIFS(Pipeline_Completo!$C$2:$C$8801,$A6,Pipeline_Completo!$V$2:$V$8801,"Esfriando")+COUNTIFS(Pipeline_Completo!$C$2:$C$8801,$A6,Pipeline_Completo!$V$2:$V$8801,"Última chance")</f>
        <v>77</v>
      </c>
      <c r="O6" s="11" t="n">
        <f aca="false">SUMIFS(Pipeline_Completo!$S$2:$S$8801,Pipeline_Completo!$C$2:$C$8801,$A6,Pipeline_Completo!$V$2:$V$8801,"Saudável")+SUMIFS(Pipeline_Completo!$S$2:$S$8801,Pipeline_Completo!$C$2:$C$8801,$A6,Pipeline_Completo!$V$2:$V$8801,"Esfriando")+SUMIFS(Pipeline_Completo!$S$2:$S$8801,Pipeline_Completo!$C$2:$C$8801,$A6,Pipeline_Completo!$V$2:$V$8801,"Última chance")</f>
        <v>151155</v>
      </c>
      <c r="P6" s="9" t="n">
        <f aca="false">COUNTIFS(Pipeline_Completo!$C$2:$C$8801,$A6,Pipeline_Completo!$V$2:$V$8801,"Zumbi")</f>
        <v>257</v>
      </c>
      <c r="Q6" s="11" t="n">
        <f aca="false">SUMIFS(Pipeline_Completo!$S$2:$S$8801,Pipeline_Completo!$C$2:$C$8801,$A6,Pipeline_Completo!$V$2:$V$8801,"Zumbi")</f>
        <v>853770</v>
      </c>
      <c r="R6" s="10" t="n">
        <f aca="false">IFERROR(Q6/(O6+Q6),"")</f>
        <v>0.849585789984327</v>
      </c>
      <c r="S6" s="9" t="n">
        <f aca="false">COUNTIFS(Pipeline_Completo!$C$2:$C$8801,$A6,Pipeline_Completo!$O$2:$O$8801,"Engaging",Pipeline_Completo!$E$2:$E$8801,"")+COUNTIFS(Pipeline_Completo!$C$2:$C$8801,$A6,Pipeline_Completo!$O$2:$O$8801,"Prospecting",Pipeline_Completo!$E$2:$E$8801,"")</f>
        <v>232</v>
      </c>
    </row>
    <row r="7" customFormat="false" ht="15" hidden="false" customHeight="false" outlineLevel="0" collapsed="false">
      <c r="A7" s="3" t="s">
        <v>111</v>
      </c>
      <c r="B7" s="2" t="s">
        <v>102</v>
      </c>
      <c r="C7" s="9" t="n">
        <v>6</v>
      </c>
      <c r="D7" s="2" t="n">
        <v>5</v>
      </c>
      <c r="E7" s="9" t="n">
        <f aca="false">COUNTIFS(Pipeline_Completo!$C$2:$C$8801,$A7)</f>
        <v>1701</v>
      </c>
      <c r="F7" s="9" t="n">
        <f aca="false">COUNTIFS(Pipeline_Completo!$C$2:$C$8801,$A7,Pipeline_Completo!$O$2:$O$8801,"Won")</f>
        <v>828</v>
      </c>
      <c r="G7" s="9" t="n">
        <f aca="false">COUNTIFS(Pipeline_Completo!$C$2:$C$8801,$A7,Pipeline_Completo!$O$2:$O$8801,"Lost")</f>
        <v>459</v>
      </c>
      <c r="H7" s="9" t="n">
        <f aca="false">COUNTIFS(Pipeline_Completo!$C$2:$C$8801,$A7,Pipeline_Completo!$O$2:$O$8801,"Engaging")</f>
        <v>414</v>
      </c>
      <c r="I7" s="9" t="n">
        <f aca="false">COUNTIFS(Pipeline_Completo!$C$2:$C$8801,$A7,Pipeline_Completo!$O$2:$O$8801,"Prospecting")</f>
        <v>0</v>
      </c>
      <c r="J7" s="10" t="n">
        <f aca="false">IFERROR(F7/(F7+G7),"")</f>
        <v>0.643356643356643</v>
      </c>
      <c r="K7" s="11" t="n">
        <f aca="false">SUMIFS(Pipeline_Completo!$R$2:$R$8801,Pipeline_Completo!$C$2:$C$8801,$A7,Pipeline_Completo!$O$2:$O$8801,"Won")</f>
        <v>1964750</v>
      </c>
      <c r="L7" s="11" t="n">
        <f aca="false">IFERROR(K7/F7,"")</f>
        <v>2372.88647342995</v>
      </c>
      <c r="M7" s="11" t="n">
        <f aca="false">SUMIFS(Pipeline_Completo!$S$2:$S$8801,Pipeline_Completo!$C$2:$C$8801,$A7,Pipeline_Completo!$O$2:$O$8801,"Engaging")+SUMIFS(Pipeline_Completo!$S$2:$S$8801,Pipeline_Completo!$C$2:$C$8801,$A7,Pipeline_Completo!$O$2:$O$8801,"Prospecting")</f>
        <v>993296</v>
      </c>
      <c r="N7" s="9" t="n">
        <f aca="false">COUNTIFS(Pipeline_Completo!$C$2:$C$8801,$A7,Pipeline_Completo!$V$2:$V$8801,"Saudável")+COUNTIFS(Pipeline_Completo!$C$2:$C$8801,$A7,Pipeline_Completo!$V$2:$V$8801,"Esfriando")+COUNTIFS(Pipeline_Completo!$C$2:$C$8801,$A7,Pipeline_Completo!$V$2:$V$8801,"Última chance")</f>
        <v>109</v>
      </c>
      <c r="O7" s="11" t="n">
        <f aca="false">SUMIFS(Pipeline_Completo!$S$2:$S$8801,Pipeline_Completo!$C$2:$C$8801,$A7,Pipeline_Completo!$V$2:$V$8801,"Saudável")+SUMIFS(Pipeline_Completo!$S$2:$S$8801,Pipeline_Completo!$C$2:$C$8801,$A7,Pipeline_Completo!$V$2:$V$8801,"Esfriando")+SUMIFS(Pipeline_Completo!$S$2:$S$8801,Pipeline_Completo!$C$2:$C$8801,$A7,Pipeline_Completo!$V$2:$V$8801,"Última chance")</f>
        <v>275175</v>
      </c>
      <c r="P7" s="9" t="n">
        <f aca="false">COUNTIFS(Pipeline_Completo!$C$2:$C$8801,$A7,Pipeline_Completo!$V$2:$V$8801,"Zumbi")</f>
        <v>305</v>
      </c>
      <c r="Q7" s="11" t="n">
        <f aca="false">SUMIFS(Pipeline_Completo!$S$2:$S$8801,Pipeline_Completo!$C$2:$C$8801,$A7,Pipeline_Completo!$V$2:$V$8801,"Zumbi")</f>
        <v>718121</v>
      </c>
      <c r="R7" s="10" t="n">
        <f aca="false">IFERROR(Q7/(O7+Q7),"")</f>
        <v>0.722967775970104</v>
      </c>
      <c r="S7" s="9" t="n">
        <f aca="false">COUNTIFS(Pipeline_Completo!$C$2:$C$8801,$A7,Pipeline_Completo!$O$2:$O$8801,"Engaging",Pipeline_Completo!$E$2:$E$8801,"")+COUNTIFS(Pipeline_Completo!$C$2:$C$8801,$A7,Pipeline_Completo!$O$2:$O$8801,"Prospecting",Pipeline_Completo!$E$2:$E$8801,"")</f>
        <v>286</v>
      </c>
    </row>
    <row r="8" customFormat="false" ht="15" hidden="false" customHeight="false" outlineLevel="0" collapsed="false">
      <c r="A8" s="16" t="s">
        <v>9067</v>
      </c>
      <c r="B8" s="16"/>
      <c r="C8" s="16" t="n">
        <f aca="false">SUM(C2:C7)</f>
        <v>35</v>
      </c>
      <c r="D8" s="16" t="n">
        <f aca="false">SUM(D2:D7)</f>
        <v>30</v>
      </c>
      <c r="E8" s="18" t="n">
        <f aca="false">E2+E3+E4+E5+E6+E7</f>
        <v>8800</v>
      </c>
      <c r="F8" s="18" t="n">
        <f aca="false">F2+F3+F4+F5+F6+F7</f>
        <v>4238</v>
      </c>
      <c r="G8" s="18" t="n">
        <f aca="false">G2+G3+G4+G5+G6+G7</f>
        <v>2473</v>
      </c>
      <c r="H8" s="18" t="n">
        <f aca="false">H2+H3+H4+H5+H6+H7</f>
        <v>1589</v>
      </c>
      <c r="I8" s="18" t="n">
        <f aca="false">I2+I3+I4+I5+I6+I7</f>
        <v>500</v>
      </c>
      <c r="J8" s="19" t="n">
        <f aca="false">IFERROR(F8/(F8+G8),"")</f>
        <v>0.631500521531814</v>
      </c>
      <c r="K8" s="20" t="n">
        <f aca="false">K2+K3+K4+K5+K6+K7</f>
        <v>10005534</v>
      </c>
      <c r="L8" s="20" t="n">
        <f aca="false">IFERROR(K8/F8,"")</f>
        <v>2360.90939122227</v>
      </c>
      <c r="M8" s="20" t="n">
        <f aca="false">M2+M3+M4+M5+M6+M7</f>
        <v>4966215</v>
      </c>
      <c r="N8" s="18" t="n">
        <f aca="false">N2+N3+N4+N5+N6+N7</f>
        <v>298</v>
      </c>
      <c r="O8" s="20" t="n">
        <f aca="false">O2+O3+O4+O5+O6+O7</f>
        <v>693565</v>
      </c>
      <c r="P8" s="18" t="n">
        <f aca="false">P2+P3+P4+P5+P6+P7</f>
        <v>1291</v>
      </c>
      <c r="Q8" s="20" t="n">
        <f aca="false">Q2+Q3+Q4+Q5+Q6+Q7</f>
        <v>3198664</v>
      </c>
      <c r="R8" s="19" t="n">
        <f aca="false">IFERROR(Q8/(O8+Q8),"")</f>
        <v>0.821807761054141</v>
      </c>
      <c r="S8" s="18" t="n">
        <f aca="false">S2+S3+S4+S5+S6+S7</f>
        <v>1425</v>
      </c>
      <c r="T8" s="25" t="n">
        <f aca="false">SUM(T2:T7)</f>
        <v>0</v>
      </c>
    </row>
    <row r="10" customFormat="false" ht="15" hidden="false" customHeight="false" outlineLevel="0" collapsed="false">
      <c r="A10" s="7" t="s">
        <v>9068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9" min="3" style="0" width="15"/>
  </cols>
  <sheetData>
    <row r="1" customFormat="false" ht="15" hidden="false" customHeight="false" outlineLevel="0" collapsed="false">
      <c r="A1" s="35" t="s">
        <v>9069</v>
      </c>
    </row>
    <row r="3" customFormat="false" ht="15" hidden="false" customHeight="false" outlineLevel="0" collapsed="false">
      <c r="C3" s="7" t="s">
        <v>67</v>
      </c>
      <c r="D3" s="7" t="s">
        <v>67</v>
      </c>
      <c r="E3" s="7" t="s">
        <v>84</v>
      </c>
      <c r="F3" s="7" t="s">
        <v>84</v>
      </c>
      <c r="G3" s="7" t="s">
        <v>102</v>
      </c>
      <c r="H3" s="7" t="s">
        <v>102</v>
      </c>
    </row>
    <row r="4" customFormat="false" ht="26.85" hidden="false" customHeight="false" outlineLevel="0" collapsed="false">
      <c r="A4" s="21" t="s">
        <v>131</v>
      </c>
      <c r="B4" s="21" t="s">
        <v>9070</v>
      </c>
      <c r="C4" s="36" t="s">
        <v>68</v>
      </c>
      <c r="D4" s="36" t="s">
        <v>75</v>
      </c>
      <c r="E4" s="36" t="s">
        <v>85</v>
      </c>
      <c r="F4" s="36" t="s">
        <v>93</v>
      </c>
      <c r="G4" s="36" t="s">
        <v>103</v>
      </c>
      <c r="H4" s="36" t="s">
        <v>111</v>
      </c>
      <c r="I4" s="21" t="s">
        <v>9071</v>
      </c>
    </row>
    <row r="5" customFormat="false" ht="15" hidden="false" customHeight="false" outlineLevel="0" collapsed="false">
      <c r="A5" s="3" t="s">
        <v>148</v>
      </c>
      <c r="B5" s="28" t="n">
        <v>55</v>
      </c>
      <c r="C5" s="11" t="n">
        <f aca="false">SUMIFS(Pipeline_Completo!$R$2:$R$8801,Pipeline_Completo!$L$2:$L$8801,$A5,Pipeline_Completo!$C$2:$C$8801,C$4,Pipeline_Completo!$O$2:$O$8801,"Won")</f>
        <v>15993</v>
      </c>
      <c r="D5" s="11" t="n">
        <f aca="false">SUMIFS(Pipeline_Completo!$R$2:$R$8801,Pipeline_Completo!$L$2:$L$8801,$A5,Pipeline_Completo!$C$2:$C$8801,D$4,Pipeline_Completo!$O$2:$O$8801,"Won")</f>
        <v>5989</v>
      </c>
      <c r="E5" s="11" t="n">
        <f aca="false">SUMIFS(Pipeline_Completo!$R$2:$R$8801,Pipeline_Completo!$L$2:$L$8801,$A5,Pipeline_Completo!$C$2:$C$8801,E$4,Pipeline_Completo!$O$2:$O$8801,"Won")</f>
        <v>6508</v>
      </c>
      <c r="F5" s="11" t="n">
        <f aca="false">SUMIFS(Pipeline_Completo!$R$2:$R$8801,Pipeline_Completo!$L$2:$L$8801,$A5,Pipeline_Completo!$C$2:$C$8801,F$4,Pipeline_Completo!$O$2:$O$8801,"Won")</f>
        <v>2347</v>
      </c>
      <c r="G5" s="11" t="n">
        <f aca="false">SUMIFS(Pipeline_Completo!$R$2:$R$8801,Pipeline_Completo!$L$2:$L$8801,$A5,Pipeline_Completo!$C$2:$C$8801,G$4,Pipeline_Completo!$O$2:$O$8801,"Won")</f>
        <v>8715</v>
      </c>
      <c r="H5" s="11" t="n">
        <f aca="false">SUMIFS(Pipeline_Completo!$R$2:$R$8801,Pipeline_Completo!$L$2:$L$8801,$A5,Pipeline_Completo!$C$2:$C$8801,H$4,Pipeline_Completo!$O$2:$O$8801,"Won")</f>
        <v>4216</v>
      </c>
      <c r="I5" s="37" t="n">
        <f aca="false">SUM(C5:H5)</f>
        <v>43768</v>
      </c>
    </row>
    <row r="6" customFormat="false" ht="15" hidden="false" customHeight="false" outlineLevel="0" collapsed="false">
      <c r="A6" s="3" t="s">
        <v>186</v>
      </c>
      <c r="B6" s="28" t="n">
        <v>550</v>
      </c>
      <c r="C6" s="11" t="n">
        <f aca="false">SUMIFS(Pipeline_Completo!$R$2:$R$8801,Pipeline_Completo!$L$2:$L$8801,$A6,Pipeline_Completo!$C$2:$C$8801,C$4,Pipeline_Completo!$O$2:$O$8801,"Won")</f>
        <v>88756</v>
      </c>
      <c r="D6" s="11" t="n">
        <f aca="false">SUMIFS(Pipeline_Completo!$R$2:$R$8801,Pipeline_Completo!$L$2:$L$8801,$A6,Pipeline_Completo!$C$2:$C$8801,D$4,Pipeline_Completo!$O$2:$O$8801,"Won")</f>
        <v>94083</v>
      </c>
      <c r="E6" s="11" t="n">
        <f aca="false">SUMIFS(Pipeline_Completo!$R$2:$R$8801,Pipeline_Completo!$L$2:$L$8801,$A6,Pipeline_Completo!$C$2:$C$8801,E$4,Pipeline_Completo!$O$2:$O$8801,"Won")</f>
        <v>45137</v>
      </c>
      <c r="F6" s="11" t="n">
        <f aca="false">SUMIFS(Pipeline_Completo!$R$2:$R$8801,Pipeline_Completo!$L$2:$L$8801,$A6,Pipeline_Completo!$C$2:$C$8801,F$4,Pipeline_Completo!$O$2:$O$8801,"Won")</f>
        <v>72194</v>
      </c>
      <c r="G6" s="11" t="n">
        <f aca="false">SUMIFS(Pipeline_Completo!$R$2:$R$8801,Pipeline_Completo!$L$2:$L$8801,$A6,Pipeline_Completo!$C$2:$C$8801,G$4,Pipeline_Completo!$O$2:$O$8801,"Won")</f>
        <v>59072</v>
      </c>
      <c r="H6" s="11" t="n">
        <f aca="false">SUMIFS(Pipeline_Completo!$R$2:$R$8801,Pipeline_Completo!$L$2:$L$8801,$A6,Pipeline_Completo!$C$2:$C$8801,H$4,Pipeline_Completo!$O$2:$O$8801,"Won")</f>
        <v>140021</v>
      </c>
      <c r="I6" s="37" t="n">
        <f aca="false">SUM(C6:H6)</f>
        <v>499263</v>
      </c>
    </row>
    <row r="7" customFormat="false" ht="15" hidden="false" customHeight="false" outlineLevel="0" collapsed="false">
      <c r="A7" s="3" t="s">
        <v>170</v>
      </c>
      <c r="B7" s="28" t="n">
        <v>1096</v>
      </c>
      <c r="C7" s="11" t="n">
        <f aca="false">SUMIFS(Pipeline_Completo!$R$2:$R$8801,Pipeline_Completo!$L$2:$L$8801,$A7,Pipeline_Completo!$C$2:$C$8801,C$4,Pipeline_Completo!$O$2:$O$8801,"Won")</f>
        <v>82882</v>
      </c>
      <c r="D7" s="11" t="n">
        <f aca="false">SUMIFS(Pipeline_Completo!$R$2:$R$8801,Pipeline_Completo!$L$2:$L$8801,$A7,Pipeline_Completo!$C$2:$C$8801,D$4,Pipeline_Completo!$O$2:$O$8801,"Won")</f>
        <v>193630</v>
      </c>
      <c r="E7" s="11" t="n">
        <f aca="false">SUMIFS(Pipeline_Completo!$R$2:$R$8801,Pipeline_Completo!$L$2:$L$8801,$A7,Pipeline_Completo!$C$2:$C$8801,E$4,Pipeline_Completo!$O$2:$O$8801,"Won")</f>
        <v>54265</v>
      </c>
      <c r="F7" s="11" t="n">
        <f aca="false">SUMIFS(Pipeline_Completo!$R$2:$R$8801,Pipeline_Completo!$L$2:$L$8801,$A7,Pipeline_Completo!$C$2:$C$8801,F$4,Pipeline_Completo!$O$2:$O$8801,"Won")</f>
        <v>146414</v>
      </c>
      <c r="G7" s="11" t="n">
        <f aca="false">SUMIFS(Pipeline_Completo!$R$2:$R$8801,Pipeline_Completo!$L$2:$L$8801,$A7,Pipeline_Completo!$C$2:$C$8801,G$4,Pipeline_Completo!$O$2:$O$8801,"Won")</f>
        <v>69891</v>
      </c>
      <c r="H7" s="11" t="n">
        <f aca="false">SUMIFS(Pipeline_Completo!$R$2:$R$8801,Pipeline_Completo!$L$2:$L$8801,$A7,Pipeline_Completo!$C$2:$C$8801,H$4,Pipeline_Completo!$O$2:$O$8801,"Won")</f>
        <v>158193</v>
      </c>
      <c r="I7" s="37" t="n">
        <f aca="false">SUM(C7:H7)</f>
        <v>705275</v>
      </c>
    </row>
    <row r="8" customFormat="false" ht="15" hidden="false" customHeight="false" outlineLevel="0" collapsed="false">
      <c r="A8" s="3" t="s">
        <v>160</v>
      </c>
      <c r="B8" s="28" t="n">
        <v>3393</v>
      </c>
      <c r="C8" s="11" t="n">
        <f aca="false">SUMIFS(Pipeline_Completo!$R$2:$R$8801,Pipeline_Completo!$L$2:$L$8801,$A8,Pipeline_Completo!$C$2:$C$8801,C$4,Pipeline_Completo!$O$2:$O$8801,"Won")</f>
        <v>458229</v>
      </c>
      <c r="D8" s="11" t="n">
        <f aca="false">SUMIFS(Pipeline_Completo!$R$2:$R$8801,Pipeline_Completo!$L$2:$L$8801,$A8,Pipeline_Completo!$C$2:$C$8801,D$4,Pipeline_Completo!$O$2:$O$8801,"Won")</f>
        <v>370718</v>
      </c>
      <c r="E8" s="11" t="n">
        <f aca="false">SUMIFS(Pipeline_Completo!$R$2:$R$8801,Pipeline_Completo!$L$2:$L$8801,$A8,Pipeline_Completo!$C$2:$C$8801,E$4,Pipeline_Completo!$O$2:$O$8801,"Won")</f>
        <v>262360</v>
      </c>
      <c r="F8" s="11" t="n">
        <f aca="false">SUMIFS(Pipeline_Completo!$R$2:$R$8801,Pipeline_Completo!$L$2:$L$8801,$A8,Pipeline_Completo!$C$2:$C$8801,F$4,Pipeline_Completo!$O$2:$O$8801,"Won")</f>
        <v>393554</v>
      </c>
      <c r="G8" s="11" t="n">
        <f aca="false">SUMIFS(Pipeline_Completo!$R$2:$R$8801,Pipeline_Completo!$L$2:$L$8801,$A8,Pipeline_Completo!$C$2:$C$8801,G$4,Pipeline_Completo!$O$2:$O$8801,"Won")</f>
        <v>535414</v>
      </c>
      <c r="H8" s="11" t="n">
        <f aca="false">SUMIFS(Pipeline_Completo!$R$2:$R$8801,Pipeline_Completo!$L$2:$L$8801,$A8,Pipeline_Completo!$C$2:$C$8801,H$4,Pipeline_Completo!$O$2:$O$8801,"Won")</f>
        <v>196112</v>
      </c>
      <c r="I8" s="37" t="n">
        <f aca="false">SUM(C8:H8)</f>
        <v>2216387</v>
      </c>
    </row>
    <row r="9" customFormat="false" ht="15" hidden="false" customHeight="false" outlineLevel="0" collapsed="false">
      <c r="A9" s="3" t="s">
        <v>1834</v>
      </c>
      <c r="B9" s="28" t="n">
        <v>4821</v>
      </c>
      <c r="C9" s="11" t="n">
        <f aca="false">SUMIFS(Pipeline_Completo!$R$2:$R$8801,Pipeline_Completo!$L$2:$L$8801,$A9,Pipeline_Completo!$C$2:$C$8801,C$4,Pipeline_Completo!$O$2:$O$8801,"Won")</f>
        <v>0</v>
      </c>
      <c r="D9" s="11" t="n">
        <f aca="false">SUMIFS(Pipeline_Completo!$R$2:$R$8801,Pipeline_Completo!$L$2:$L$8801,$A9,Pipeline_Completo!$C$2:$C$8801,D$4,Pipeline_Completo!$O$2:$O$8801,"Won")</f>
        <v>1104109</v>
      </c>
      <c r="E9" s="11" t="n">
        <f aca="false">SUMIFS(Pipeline_Completo!$R$2:$R$8801,Pipeline_Completo!$L$2:$L$8801,$A9,Pipeline_Completo!$C$2:$C$8801,E$4,Pipeline_Completo!$O$2:$O$8801,"Won")</f>
        <v>435354</v>
      </c>
      <c r="F9" s="11" t="n">
        <f aca="false">SUMIFS(Pipeline_Completo!$R$2:$R$8801,Pipeline_Completo!$L$2:$L$8801,$A9,Pipeline_Completo!$C$2:$C$8801,F$4,Pipeline_Completo!$O$2:$O$8801,"Won")</f>
        <v>850293</v>
      </c>
      <c r="G9" s="11" t="n">
        <f aca="false">SUMIFS(Pipeline_Completo!$R$2:$R$8801,Pipeline_Completo!$L$2:$L$8801,$A9,Pipeline_Completo!$C$2:$C$8801,G$4,Pipeline_Completo!$O$2:$O$8801,"Won")</f>
        <v>344111</v>
      </c>
      <c r="H9" s="11" t="n">
        <f aca="false">SUMIFS(Pipeline_Completo!$R$2:$R$8801,Pipeline_Completo!$L$2:$L$8801,$A9,Pipeline_Completo!$C$2:$C$8801,H$4,Pipeline_Completo!$O$2:$O$8801,"Won")</f>
        <v>776711</v>
      </c>
      <c r="I9" s="37" t="n">
        <f aca="false">SUM(C9:H9)</f>
        <v>3510578</v>
      </c>
    </row>
    <row r="10" customFormat="false" ht="15" hidden="false" customHeight="false" outlineLevel="0" collapsed="false">
      <c r="A10" s="3" t="s">
        <v>178</v>
      </c>
      <c r="B10" s="28" t="n">
        <v>5482</v>
      </c>
      <c r="C10" s="11" t="n">
        <f aca="false">SUMIFS(Pipeline_Completo!$R$2:$R$8801,Pipeline_Completo!$L$2:$L$8801,$A10,Pipeline_Completo!$C$2:$C$8801,C$4,Pipeline_Completo!$O$2:$O$8801,"Won")</f>
        <v>448503</v>
      </c>
      <c r="D10" s="11" t="n">
        <f aca="false">SUMIFS(Pipeline_Completo!$R$2:$R$8801,Pipeline_Completo!$L$2:$L$8801,$A10,Pipeline_Completo!$C$2:$C$8801,D$4,Pipeline_Completo!$O$2:$O$8801,"Won")</f>
        <v>483401</v>
      </c>
      <c r="E10" s="11" t="n">
        <f aca="false">SUMIFS(Pipeline_Completo!$R$2:$R$8801,Pipeline_Completo!$L$2:$L$8801,$A10,Pipeline_Completo!$C$2:$C$8801,E$4,Pipeline_Completo!$O$2:$O$8801,"Won")</f>
        <v>326425</v>
      </c>
      <c r="F10" s="11" t="n">
        <f aca="false">SUMIFS(Pipeline_Completo!$R$2:$R$8801,Pipeline_Completo!$L$2:$L$8801,$A10,Pipeline_Completo!$C$2:$C$8801,F$4,Pipeline_Completo!$O$2:$O$8801,"Won")</f>
        <v>495743</v>
      </c>
      <c r="G10" s="11" t="n">
        <f aca="false">SUMIFS(Pipeline_Completo!$R$2:$R$8801,Pipeline_Completo!$L$2:$L$8801,$A10,Pipeline_Completo!$C$2:$C$8801,G$4,Pipeline_Completo!$O$2:$O$8801,"Won")</f>
        <v>186082</v>
      </c>
      <c r="H10" s="11" t="n">
        <f aca="false">SUMIFS(Pipeline_Completo!$R$2:$R$8801,Pipeline_Completo!$L$2:$L$8801,$A10,Pipeline_Completo!$C$2:$C$8801,H$4,Pipeline_Completo!$O$2:$O$8801,"Won")</f>
        <v>689497</v>
      </c>
      <c r="I10" s="37" t="n">
        <f aca="false">SUM(C10:H10)</f>
        <v>2629651</v>
      </c>
    </row>
    <row r="11" customFormat="false" ht="15" hidden="false" customHeight="false" outlineLevel="0" collapsed="false">
      <c r="A11" s="3" t="s">
        <v>2445</v>
      </c>
      <c r="B11" s="28" t="n">
        <v>26768</v>
      </c>
      <c r="C11" s="11" t="n">
        <f aca="false">SUMIFS(Pipeline_Completo!$R$2:$R$8801,Pipeline_Completo!$L$2:$L$8801,$A11,Pipeline_Completo!$C$2:$C$8801,C$4,Pipeline_Completo!$O$2:$O$8801,"Won")</f>
        <v>0</v>
      </c>
      <c r="D11" s="11" t="n">
        <f aca="false">SUMIFS(Pipeline_Completo!$R$2:$R$8801,Pipeline_Completo!$L$2:$L$8801,$A11,Pipeline_Completo!$C$2:$C$8801,D$4,Pipeline_Completo!$O$2:$O$8801,"Won")</f>
        <v>0</v>
      </c>
      <c r="E11" s="11" t="n">
        <f aca="false">SUMIFS(Pipeline_Completo!$R$2:$R$8801,Pipeline_Completo!$L$2:$L$8801,$A11,Pipeline_Completo!$C$2:$C$8801,E$4,Pipeline_Completo!$O$2:$O$8801,"Won")</f>
        <v>0</v>
      </c>
      <c r="F11" s="11" t="n">
        <f aca="false">SUMIFS(Pipeline_Completo!$R$2:$R$8801,Pipeline_Completo!$L$2:$L$8801,$A11,Pipeline_Completo!$C$2:$C$8801,F$4,Pipeline_Completo!$O$2:$O$8801,"Won")</f>
        <v>0</v>
      </c>
      <c r="G11" s="11" t="n">
        <f aca="false">SUMIFS(Pipeline_Completo!$R$2:$R$8801,Pipeline_Completo!$L$2:$L$8801,$A11,Pipeline_Completo!$C$2:$C$8801,G$4,Pipeline_Completo!$O$2:$O$8801,"Won")</f>
        <v>400612</v>
      </c>
      <c r="H11" s="11" t="n">
        <f aca="false">SUMIFS(Pipeline_Completo!$R$2:$R$8801,Pipeline_Completo!$L$2:$L$8801,$A11,Pipeline_Completo!$C$2:$C$8801,H$4,Pipeline_Completo!$O$2:$O$8801,"Won")</f>
        <v>0</v>
      </c>
      <c r="I11" s="37" t="n">
        <f aca="false">SUM(C11:H11)</f>
        <v>400612</v>
      </c>
    </row>
    <row r="12" customFormat="false" ht="15" hidden="false" customHeight="false" outlineLevel="0" collapsed="false">
      <c r="A12" s="3" t="s">
        <v>9071</v>
      </c>
      <c r="C12" s="20" t="n">
        <f aca="false">SUM(C5:C11)</f>
        <v>1094363</v>
      </c>
      <c r="D12" s="20" t="n">
        <f aca="false">SUM(D5:D11)</f>
        <v>2251930</v>
      </c>
      <c r="E12" s="20" t="n">
        <f aca="false">SUM(E5:E11)</f>
        <v>1130049</v>
      </c>
      <c r="F12" s="20" t="n">
        <f aca="false">SUM(F5:F11)</f>
        <v>1960545</v>
      </c>
      <c r="G12" s="20" t="n">
        <f aca="false">SUM(G5:G11)</f>
        <v>1603897</v>
      </c>
      <c r="H12" s="20" t="n">
        <f aca="false">SUM(H5:H11)</f>
        <v>1964750</v>
      </c>
      <c r="I12" s="20" t="n">
        <f aca="false">SUM(I5:I11)</f>
        <v>10005534</v>
      </c>
    </row>
    <row r="14" customFormat="false" ht="15" hidden="false" customHeight="false" outlineLevel="0" collapsed="false">
      <c r="A14" s="35" t="s">
        <v>9072</v>
      </c>
    </row>
    <row r="16" customFormat="false" ht="15" hidden="false" customHeight="false" outlineLevel="0" collapsed="false">
      <c r="C16" s="7" t="s">
        <v>67</v>
      </c>
      <c r="D16" s="7" t="s">
        <v>67</v>
      </c>
      <c r="E16" s="7" t="s">
        <v>84</v>
      </c>
      <c r="F16" s="7" t="s">
        <v>84</v>
      </c>
      <c r="G16" s="7" t="s">
        <v>102</v>
      </c>
      <c r="H16" s="7" t="s">
        <v>102</v>
      </c>
    </row>
    <row r="17" customFormat="false" ht="26.85" hidden="false" customHeight="false" outlineLevel="0" collapsed="false">
      <c r="A17" s="21" t="s">
        <v>131</v>
      </c>
      <c r="B17" s="21" t="s">
        <v>9070</v>
      </c>
      <c r="C17" s="36" t="s">
        <v>68</v>
      </c>
      <c r="D17" s="36" t="s">
        <v>75</v>
      </c>
      <c r="E17" s="36" t="s">
        <v>85</v>
      </c>
      <c r="F17" s="36" t="s">
        <v>93</v>
      </c>
      <c r="G17" s="36" t="s">
        <v>103</v>
      </c>
      <c r="H17" s="36" t="s">
        <v>111</v>
      </c>
      <c r="I17" s="21" t="s">
        <v>9071</v>
      </c>
    </row>
    <row r="18" customFormat="false" ht="15" hidden="false" customHeight="false" outlineLevel="0" collapsed="false">
      <c r="A18" s="3" t="s">
        <v>148</v>
      </c>
      <c r="B18" s="28" t="n">
        <v>55</v>
      </c>
      <c r="C18" s="11" t="n">
        <f aca="false">SUMIFS(Pipeline_Completo!$S$2:$S$8801,Pipeline_Completo!$L$2:$L$8801,$A18,Pipeline_Completo!$C$2:$C$8801,C$17,Pipeline_Completo!$O$2:$O$8801,"Engaging")+SUMIFS(Pipeline_Completo!$S$2:$S$8801,Pipeline_Completo!$L$2:$L$8801,$A18,Pipeline_Completo!$C$2:$C$8801,C$17,Pipeline_Completo!$O$2:$O$8801,"Prospecting")</f>
        <v>8690</v>
      </c>
      <c r="D18" s="11" t="n">
        <f aca="false">SUMIFS(Pipeline_Completo!$S$2:$S$8801,Pipeline_Completo!$L$2:$L$8801,$A18,Pipeline_Completo!$C$2:$C$8801,D$17,Pipeline_Completo!$O$2:$O$8801,"Engaging")+SUMIFS(Pipeline_Completo!$S$2:$S$8801,Pipeline_Completo!$L$2:$L$8801,$A18,Pipeline_Completo!$C$2:$C$8801,D$17,Pipeline_Completo!$O$2:$O$8801,"Prospecting")</f>
        <v>3850</v>
      </c>
      <c r="E18" s="11" t="n">
        <f aca="false">SUMIFS(Pipeline_Completo!$S$2:$S$8801,Pipeline_Completo!$L$2:$L$8801,$A18,Pipeline_Completo!$C$2:$C$8801,E$17,Pipeline_Completo!$O$2:$O$8801,"Engaging")+SUMIFS(Pipeline_Completo!$S$2:$S$8801,Pipeline_Completo!$L$2:$L$8801,$A18,Pipeline_Completo!$C$2:$C$8801,E$17,Pipeline_Completo!$O$2:$O$8801,"Prospecting")</f>
        <v>2750</v>
      </c>
      <c r="F18" s="11" t="n">
        <f aca="false">SUMIFS(Pipeline_Completo!$S$2:$S$8801,Pipeline_Completo!$L$2:$L$8801,$A18,Pipeline_Completo!$C$2:$C$8801,F$17,Pipeline_Completo!$O$2:$O$8801,"Engaging")+SUMIFS(Pipeline_Completo!$S$2:$S$8801,Pipeline_Completo!$L$2:$L$8801,$A18,Pipeline_Completo!$C$2:$C$8801,F$17,Pipeline_Completo!$O$2:$O$8801,"Prospecting")</f>
        <v>935</v>
      </c>
      <c r="G18" s="11" t="n">
        <f aca="false">SUMIFS(Pipeline_Completo!$S$2:$S$8801,Pipeline_Completo!$L$2:$L$8801,$A18,Pipeline_Completo!$C$2:$C$8801,G$17,Pipeline_Completo!$O$2:$O$8801,"Engaging")+SUMIFS(Pipeline_Completo!$S$2:$S$8801,Pipeline_Completo!$L$2:$L$8801,$A18,Pipeline_Completo!$C$2:$C$8801,G$17,Pipeline_Completo!$O$2:$O$8801,"Prospecting")</f>
        <v>5390</v>
      </c>
      <c r="H18" s="11" t="n">
        <f aca="false">SUMIFS(Pipeline_Completo!$S$2:$S$8801,Pipeline_Completo!$L$2:$L$8801,$A18,Pipeline_Completo!$C$2:$C$8801,H$17,Pipeline_Completo!$O$2:$O$8801,"Engaging")+SUMIFS(Pipeline_Completo!$S$2:$S$8801,Pipeline_Completo!$L$2:$L$8801,$A18,Pipeline_Completo!$C$2:$C$8801,H$17,Pipeline_Completo!$O$2:$O$8801,"Prospecting")</f>
        <v>1925</v>
      </c>
      <c r="I18" s="37" t="n">
        <f aca="false">SUM(C18:H18)</f>
        <v>23540</v>
      </c>
    </row>
    <row r="19" customFormat="false" ht="15" hidden="false" customHeight="false" outlineLevel="0" collapsed="false">
      <c r="A19" s="3" t="s">
        <v>186</v>
      </c>
      <c r="B19" s="28" t="n">
        <v>550</v>
      </c>
      <c r="C19" s="11" t="n">
        <f aca="false">SUMIFS(Pipeline_Completo!$S$2:$S$8801,Pipeline_Completo!$L$2:$L$8801,$A19,Pipeline_Completo!$C$2:$C$8801,C$17,Pipeline_Completo!$O$2:$O$8801,"Engaging")+SUMIFS(Pipeline_Completo!$S$2:$S$8801,Pipeline_Completo!$L$2:$L$8801,$A19,Pipeline_Completo!$C$2:$C$8801,C$17,Pipeline_Completo!$O$2:$O$8801,"Prospecting")</f>
        <v>41800</v>
      </c>
      <c r="D19" s="11" t="n">
        <f aca="false">SUMIFS(Pipeline_Completo!$S$2:$S$8801,Pipeline_Completo!$L$2:$L$8801,$A19,Pipeline_Completo!$C$2:$C$8801,D$17,Pipeline_Completo!$O$2:$O$8801,"Engaging")+SUMIFS(Pipeline_Completo!$S$2:$S$8801,Pipeline_Completo!$L$2:$L$8801,$A19,Pipeline_Completo!$C$2:$C$8801,D$17,Pipeline_Completo!$O$2:$O$8801,"Prospecting")</f>
        <v>53350</v>
      </c>
      <c r="E19" s="11" t="n">
        <f aca="false">SUMIFS(Pipeline_Completo!$S$2:$S$8801,Pipeline_Completo!$L$2:$L$8801,$A19,Pipeline_Completo!$C$2:$C$8801,E$17,Pipeline_Completo!$O$2:$O$8801,"Engaging")+SUMIFS(Pipeline_Completo!$S$2:$S$8801,Pipeline_Completo!$L$2:$L$8801,$A19,Pipeline_Completo!$C$2:$C$8801,E$17,Pipeline_Completo!$O$2:$O$8801,"Prospecting")</f>
        <v>22000</v>
      </c>
      <c r="F19" s="11" t="n">
        <f aca="false">SUMIFS(Pipeline_Completo!$S$2:$S$8801,Pipeline_Completo!$L$2:$L$8801,$A19,Pipeline_Completo!$C$2:$C$8801,F$17,Pipeline_Completo!$O$2:$O$8801,"Engaging")+SUMIFS(Pipeline_Completo!$S$2:$S$8801,Pipeline_Completo!$L$2:$L$8801,$A19,Pipeline_Completo!$C$2:$C$8801,F$17,Pipeline_Completo!$O$2:$O$8801,"Prospecting")</f>
        <v>18700</v>
      </c>
      <c r="G19" s="11" t="n">
        <f aca="false">SUMIFS(Pipeline_Completo!$S$2:$S$8801,Pipeline_Completo!$L$2:$L$8801,$A19,Pipeline_Completo!$C$2:$C$8801,G$17,Pipeline_Completo!$O$2:$O$8801,"Engaging")+SUMIFS(Pipeline_Completo!$S$2:$S$8801,Pipeline_Completo!$L$2:$L$8801,$A19,Pipeline_Completo!$C$2:$C$8801,G$17,Pipeline_Completo!$O$2:$O$8801,"Prospecting")</f>
        <v>33550</v>
      </c>
      <c r="H19" s="11" t="n">
        <f aca="false">SUMIFS(Pipeline_Completo!$S$2:$S$8801,Pipeline_Completo!$L$2:$L$8801,$A19,Pipeline_Completo!$C$2:$C$8801,H$17,Pipeline_Completo!$O$2:$O$8801,"Engaging")+SUMIFS(Pipeline_Completo!$S$2:$S$8801,Pipeline_Completo!$L$2:$L$8801,$A19,Pipeline_Completo!$C$2:$C$8801,H$17,Pipeline_Completo!$O$2:$O$8801,"Prospecting")</f>
        <v>67100</v>
      </c>
      <c r="I19" s="37" t="n">
        <f aca="false">SUM(C19:H19)</f>
        <v>236500</v>
      </c>
    </row>
    <row r="20" customFormat="false" ht="15" hidden="false" customHeight="false" outlineLevel="0" collapsed="false">
      <c r="A20" s="3" t="s">
        <v>170</v>
      </c>
      <c r="B20" s="28" t="n">
        <v>1096</v>
      </c>
      <c r="C20" s="11" t="n">
        <f aca="false">SUMIFS(Pipeline_Completo!$S$2:$S$8801,Pipeline_Completo!$L$2:$L$8801,$A20,Pipeline_Completo!$C$2:$C$8801,C$17,Pipeline_Completo!$O$2:$O$8801,"Engaging")+SUMIFS(Pipeline_Completo!$S$2:$S$8801,Pipeline_Completo!$L$2:$L$8801,$A20,Pipeline_Completo!$C$2:$C$8801,C$17,Pipeline_Completo!$O$2:$O$8801,"Prospecting")</f>
        <v>39456</v>
      </c>
      <c r="D20" s="11" t="n">
        <f aca="false">SUMIFS(Pipeline_Completo!$S$2:$S$8801,Pipeline_Completo!$L$2:$L$8801,$A20,Pipeline_Completo!$C$2:$C$8801,D$17,Pipeline_Completo!$O$2:$O$8801,"Engaging")+SUMIFS(Pipeline_Completo!$S$2:$S$8801,Pipeline_Completo!$L$2:$L$8801,$A20,Pipeline_Completo!$C$2:$C$8801,D$17,Pipeline_Completo!$O$2:$O$8801,"Prospecting")</f>
        <v>111792</v>
      </c>
      <c r="E20" s="11" t="n">
        <f aca="false">SUMIFS(Pipeline_Completo!$S$2:$S$8801,Pipeline_Completo!$L$2:$L$8801,$A20,Pipeline_Completo!$C$2:$C$8801,E$17,Pipeline_Completo!$O$2:$O$8801,"Engaging")+SUMIFS(Pipeline_Completo!$S$2:$S$8801,Pipeline_Completo!$L$2:$L$8801,$A20,Pipeline_Completo!$C$2:$C$8801,E$17,Pipeline_Completo!$O$2:$O$8801,"Prospecting")</f>
        <v>31784</v>
      </c>
      <c r="F20" s="11" t="n">
        <f aca="false">SUMIFS(Pipeline_Completo!$S$2:$S$8801,Pipeline_Completo!$L$2:$L$8801,$A20,Pipeline_Completo!$C$2:$C$8801,F$17,Pipeline_Completo!$O$2:$O$8801,"Engaging")+SUMIFS(Pipeline_Completo!$S$2:$S$8801,Pipeline_Completo!$L$2:$L$8801,$A20,Pipeline_Completo!$C$2:$C$8801,F$17,Pipeline_Completo!$O$2:$O$8801,"Prospecting")</f>
        <v>61376</v>
      </c>
      <c r="G20" s="11" t="n">
        <f aca="false">SUMIFS(Pipeline_Completo!$S$2:$S$8801,Pipeline_Completo!$L$2:$L$8801,$A20,Pipeline_Completo!$C$2:$C$8801,G$17,Pipeline_Completo!$O$2:$O$8801,"Engaging")+SUMIFS(Pipeline_Completo!$S$2:$S$8801,Pipeline_Completo!$L$2:$L$8801,$A20,Pipeline_Completo!$C$2:$C$8801,G$17,Pipeline_Completo!$O$2:$O$8801,"Prospecting")</f>
        <v>33976</v>
      </c>
      <c r="H20" s="11" t="n">
        <f aca="false">SUMIFS(Pipeline_Completo!$S$2:$S$8801,Pipeline_Completo!$L$2:$L$8801,$A20,Pipeline_Completo!$C$2:$C$8801,H$17,Pipeline_Completo!$O$2:$O$8801,"Engaging")+SUMIFS(Pipeline_Completo!$S$2:$S$8801,Pipeline_Completo!$L$2:$L$8801,$A20,Pipeline_Completo!$C$2:$C$8801,H$17,Pipeline_Completo!$O$2:$O$8801,"Prospecting")</f>
        <v>85488</v>
      </c>
      <c r="I20" s="37" t="n">
        <f aca="false">SUM(C20:H20)</f>
        <v>363872</v>
      </c>
    </row>
    <row r="21" customFormat="false" ht="15" hidden="false" customHeight="false" outlineLevel="0" collapsed="false">
      <c r="A21" s="3" t="s">
        <v>160</v>
      </c>
      <c r="B21" s="28" t="n">
        <v>3393</v>
      </c>
      <c r="C21" s="11" t="n">
        <f aca="false">SUMIFS(Pipeline_Completo!$S$2:$S$8801,Pipeline_Completo!$L$2:$L$8801,$A21,Pipeline_Completo!$C$2:$C$8801,C$17,Pipeline_Completo!$O$2:$O$8801,"Engaging")+SUMIFS(Pipeline_Completo!$S$2:$S$8801,Pipeline_Completo!$L$2:$L$8801,$A21,Pipeline_Completo!$C$2:$C$8801,C$17,Pipeline_Completo!$O$2:$O$8801,"Prospecting")</f>
        <v>325728</v>
      </c>
      <c r="D21" s="11" t="n">
        <f aca="false">SUMIFS(Pipeline_Completo!$S$2:$S$8801,Pipeline_Completo!$L$2:$L$8801,$A21,Pipeline_Completo!$C$2:$C$8801,D$17,Pipeline_Completo!$O$2:$O$8801,"Engaging")+SUMIFS(Pipeline_Completo!$S$2:$S$8801,Pipeline_Completo!$L$2:$L$8801,$A21,Pipeline_Completo!$C$2:$C$8801,D$17,Pipeline_Completo!$O$2:$O$8801,"Prospecting")</f>
        <v>186615</v>
      </c>
      <c r="E21" s="11" t="n">
        <f aca="false">SUMIFS(Pipeline_Completo!$S$2:$S$8801,Pipeline_Completo!$L$2:$L$8801,$A21,Pipeline_Completo!$C$2:$C$8801,E$17,Pipeline_Completo!$O$2:$O$8801,"Engaging")+SUMIFS(Pipeline_Completo!$S$2:$S$8801,Pipeline_Completo!$L$2:$L$8801,$A21,Pipeline_Completo!$C$2:$C$8801,E$17,Pipeline_Completo!$O$2:$O$8801,"Prospecting")</f>
        <v>139113</v>
      </c>
      <c r="F21" s="11" t="n">
        <f aca="false">SUMIFS(Pipeline_Completo!$S$2:$S$8801,Pipeline_Completo!$L$2:$L$8801,$A21,Pipeline_Completo!$C$2:$C$8801,F$17,Pipeline_Completo!$O$2:$O$8801,"Engaging")+SUMIFS(Pipeline_Completo!$S$2:$S$8801,Pipeline_Completo!$L$2:$L$8801,$A21,Pipeline_Completo!$C$2:$C$8801,F$17,Pipeline_Completo!$O$2:$O$8801,"Prospecting")</f>
        <v>108576</v>
      </c>
      <c r="G21" s="11" t="n">
        <f aca="false">SUMIFS(Pipeline_Completo!$S$2:$S$8801,Pipeline_Completo!$L$2:$L$8801,$A21,Pipeline_Completo!$C$2:$C$8801,G$17,Pipeline_Completo!$O$2:$O$8801,"Engaging")+SUMIFS(Pipeline_Completo!$S$2:$S$8801,Pipeline_Completo!$L$2:$L$8801,$A21,Pipeline_Completo!$C$2:$C$8801,G$17,Pipeline_Completo!$O$2:$O$8801,"Prospecting")</f>
        <v>213759</v>
      </c>
      <c r="H21" s="11" t="n">
        <f aca="false">SUMIFS(Pipeline_Completo!$S$2:$S$8801,Pipeline_Completo!$L$2:$L$8801,$A21,Pipeline_Completo!$C$2:$C$8801,H$17,Pipeline_Completo!$O$2:$O$8801,"Engaging")+SUMIFS(Pipeline_Completo!$S$2:$S$8801,Pipeline_Completo!$L$2:$L$8801,$A21,Pipeline_Completo!$C$2:$C$8801,H$17,Pipeline_Completo!$O$2:$O$8801,"Prospecting")</f>
        <v>139113</v>
      </c>
      <c r="I21" s="37" t="n">
        <f aca="false">SUM(C21:H21)</f>
        <v>1112904</v>
      </c>
    </row>
    <row r="22" customFormat="false" ht="15" hidden="false" customHeight="false" outlineLevel="0" collapsed="false">
      <c r="A22" s="3" t="s">
        <v>1834</v>
      </c>
      <c r="B22" s="28" t="n">
        <v>4821</v>
      </c>
      <c r="C22" s="11" t="n">
        <f aca="false">SUMIFS(Pipeline_Completo!$S$2:$S$8801,Pipeline_Completo!$L$2:$L$8801,$A22,Pipeline_Completo!$C$2:$C$8801,C$17,Pipeline_Completo!$O$2:$O$8801,"Engaging")+SUMIFS(Pipeline_Completo!$S$2:$S$8801,Pipeline_Completo!$L$2:$L$8801,$A22,Pipeline_Completo!$C$2:$C$8801,C$17,Pipeline_Completo!$O$2:$O$8801,"Prospecting")</f>
        <v>0</v>
      </c>
      <c r="D22" s="11" t="n">
        <f aca="false">SUMIFS(Pipeline_Completo!$S$2:$S$8801,Pipeline_Completo!$L$2:$L$8801,$A22,Pipeline_Completo!$C$2:$C$8801,D$17,Pipeline_Completo!$O$2:$O$8801,"Engaging")+SUMIFS(Pipeline_Completo!$S$2:$S$8801,Pipeline_Completo!$L$2:$L$8801,$A22,Pipeline_Completo!$C$2:$C$8801,D$17,Pipeline_Completo!$O$2:$O$8801,"Prospecting")</f>
        <v>650835</v>
      </c>
      <c r="E22" s="11" t="n">
        <f aca="false">SUMIFS(Pipeline_Completo!$S$2:$S$8801,Pipeline_Completo!$L$2:$L$8801,$A22,Pipeline_Completo!$C$2:$C$8801,E$17,Pipeline_Completo!$O$2:$O$8801,"Engaging")+SUMIFS(Pipeline_Completo!$S$2:$S$8801,Pipeline_Completo!$L$2:$L$8801,$A22,Pipeline_Completo!$C$2:$C$8801,E$17,Pipeline_Completo!$O$2:$O$8801,"Prospecting")</f>
        <v>168735</v>
      </c>
      <c r="F22" s="11" t="n">
        <f aca="false">SUMIFS(Pipeline_Completo!$S$2:$S$8801,Pipeline_Completo!$L$2:$L$8801,$A22,Pipeline_Completo!$C$2:$C$8801,F$17,Pipeline_Completo!$O$2:$O$8801,"Engaging")+SUMIFS(Pipeline_Completo!$S$2:$S$8801,Pipeline_Completo!$L$2:$L$8801,$A22,Pipeline_Completo!$C$2:$C$8801,F$17,Pipeline_Completo!$O$2:$O$8801,"Prospecting")</f>
        <v>197661</v>
      </c>
      <c r="G22" s="11" t="n">
        <f aca="false">SUMIFS(Pipeline_Completo!$S$2:$S$8801,Pipeline_Completo!$L$2:$L$8801,$A22,Pipeline_Completo!$C$2:$C$8801,G$17,Pipeline_Completo!$O$2:$O$8801,"Engaging")+SUMIFS(Pipeline_Completo!$S$2:$S$8801,Pipeline_Completo!$L$2:$L$8801,$A22,Pipeline_Completo!$C$2:$C$8801,G$17,Pipeline_Completo!$O$2:$O$8801,"Prospecting")</f>
        <v>173556</v>
      </c>
      <c r="H22" s="11" t="n">
        <f aca="false">SUMIFS(Pipeline_Completo!$S$2:$S$8801,Pipeline_Completo!$L$2:$L$8801,$A22,Pipeline_Completo!$C$2:$C$8801,H$17,Pipeline_Completo!$O$2:$O$8801,"Engaging")+SUMIFS(Pipeline_Completo!$S$2:$S$8801,Pipeline_Completo!$L$2:$L$8801,$A22,Pipeline_Completo!$C$2:$C$8801,H$17,Pipeline_Completo!$O$2:$O$8801,"Prospecting")</f>
        <v>414606</v>
      </c>
      <c r="I22" s="37" t="n">
        <f aca="false">SUM(C22:H22)</f>
        <v>1605393</v>
      </c>
    </row>
    <row r="23" customFormat="false" ht="15" hidden="false" customHeight="false" outlineLevel="0" collapsed="false">
      <c r="A23" s="3" t="s">
        <v>178</v>
      </c>
      <c r="B23" s="28" t="n">
        <v>5482</v>
      </c>
      <c r="C23" s="11" t="n">
        <f aca="false">SUMIFS(Pipeline_Completo!$S$2:$S$8801,Pipeline_Completo!$L$2:$L$8801,$A23,Pipeline_Completo!$C$2:$C$8801,C$17,Pipeline_Completo!$O$2:$O$8801,"Engaging")+SUMIFS(Pipeline_Completo!$S$2:$S$8801,Pipeline_Completo!$L$2:$L$8801,$A23,Pipeline_Completo!$C$2:$C$8801,C$17,Pipeline_Completo!$O$2:$O$8801,"Prospecting")</f>
        <v>169942</v>
      </c>
      <c r="D23" s="11" t="n">
        <f aca="false">SUMIFS(Pipeline_Completo!$S$2:$S$8801,Pipeline_Completo!$L$2:$L$8801,$A23,Pipeline_Completo!$C$2:$C$8801,D$17,Pipeline_Completo!$O$2:$O$8801,"Engaging")+SUMIFS(Pipeline_Completo!$S$2:$S$8801,Pipeline_Completo!$L$2:$L$8801,$A23,Pipeline_Completo!$C$2:$C$8801,D$17,Pipeline_Completo!$O$2:$O$8801,"Prospecting")</f>
        <v>279582</v>
      </c>
      <c r="E23" s="11" t="n">
        <f aca="false">SUMIFS(Pipeline_Completo!$S$2:$S$8801,Pipeline_Completo!$L$2:$L$8801,$A23,Pipeline_Completo!$C$2:$C$8801,E$17,Pipeline_Completo!$O$2:$O$8801,"Engaging")+SUMIFS(Pipeline_Completo!$S$2:$S$8801,Pipeline_Completo!$L$2:$L$8801,$A23,Pipeline_Completo!$C$2:$C$8801,E$17,Pipeline_Completo!$O$2:$O$8801,"Prospecting")</f>
        <v>131568</v>
      </c>
      <c r="F23" s="11" t="n">
        <f aca="false">SUMIFS(Pipeline_Completo!$S$2:$S$8801,Pipeline_Completo!$L$2:$L$8801,$A23,Pipeline_Completo!$C$2:$C$8801,F$17,Pipeline_Completo!$O$2:$O$8801,"Engaging")+SUMIFS(Pipeline_Completo!$S$2:$S$8801,Pipeline_Completo!$L$2:$L$8801,$A23,Pipeline_Completo!$C$2:$C$8801,F$17,Pipeline_Completo!$O$2:$O$8801,"Prospecting")</f>
        <v>186388</v>
      </c>
      <c r="G23" s="11" t="n">
        <f aca="false">SUMIFS(Pipeline_Completo!$S$2:$S$8801,Pipeline_Completo!$L$2:$L$8801,$A23,Pipeline_Completo!$C$2:$C$8801,G$17,Pipeline_Completo!$O$2:$O$8801,"Engaging")+SUMIFS(Pipeline_Completo!$S$2:$S$8801,Pipeline_Completo!$L$2:$L$8801,$A23,Pipeline_Completo!$C$2:$C$8801,G$17,Pipeline_Completo!$O$2:$O$8801,"Prospecting")</f>
        <v>169942</v>
      </c>
      <c r="H23" s="11" t="n">
        <f aca="false">SUMIFS(Pipeline_Completo!$S$2:$S$8801,Pipeline_Completo!$L$2:$L$8801,$A23,Pipeline_Completo!$C$2:$C$8801,H$17,Pipeline_Completo!$O$2:$O$8801,"Engaging")+SUMIFS(Pipeline_Completo!$S$2:$S$8801,Pipeline_Completo!$L$2:$L$8801,$A23,Pipeline_Completo!$C$2:$C$8801,H$17,Pipeline_Completo!$O$2:$O$8801,"Prospecting")</f>
        <v>285064</v>
      </c>
      <c r="I23" s="37" t="n">
        <f aca="false">SUM(C23:H23)</f>
        <v>1222486</v>
      </c>
    </row>
    <row r="24" customFormat="false" ht="15" hidden="false" customHeight="false" outlineLevel="0" collapsed="false">
      <c r="A24" s="3" t="s">
        <v>2445</v>
      </c>
      <c r="B24" s="28" t="n">
        <v>26768</v>
      </c>
      <c r="C24" s="11" t="n">
        <f aca="false">SUMIFS(Pipeline_Completo!$S$2:$S$8801,Pipeline_Completo!$L$2:$L$8801,$A24,Pipeline_Completo!$C$2:$C$8801,C$17,Pipeline_Completo!$O$2:$O$8801,"Engaging")+SUMIFS(Pipeline_Completo!$S$2:$S$8801,Pipeline_Completo!$L$2:$L$8801,$A24,Pipeline_Completo!$C$2:$C$8801,C$17,Pipeline_Completo!$O$2:$O$8801,"Prospecting")</f>
        <v>0</v>
      </c>
      <c r="D24" s="11" t="n">
        <f aca="false">SUMIFS(Pipeline_Completo!$S$2:$S$8801,Pipeline_Completo!$L$2:$L$8801,$A24,Pipeline_Completo!$C$2:$C$8801,D$17,Pipeline_Completo!$O$2:$O$8801,"Engaging")+SUMIFS(Pipeline_Completo!$S$2:$S$8801,Pipeline_Completo!$L$2:$L$8801,$A24,Pipeline_Completo!$C$2:$C$8801,D$17,Pipeline_Completo!$O$2:$O$8801,"Prospecting")</f>
        <v>26768</v>
      </c>
      <c r="E24" s="11" t="n">
        <f aca="false">SUMIFS(Pipeline_Completo!$S$2:$S$8801,Pipeline_Completo!$L$2:$L$8801,$A24,Pipeline_Completo!$C$2:$C$8801,E$17,Pipeline_Completo!$O$2:$O$8801,"Engaging")+SUMIFS(Pipeline_Completo!$S$2:$S$8801,Pipeline_Completo!$L$2:$L$8801,$A24,Pipeline_Completo!$C$2:$C$8801,E$17,Pipeline_Completo!$O$2:$O$8801,"Prospecting")</f>
        <v>0</v>
      </c>
      <c r="F24" s="11" t="n">
        <f aca="false">SUMIFS(Pipeline_Completo!$S$2:$S$8801,Pipeline_Completo!$L$2:$L$8801,$A24,Pipeline_Completo!$C$2:$C$8801,F$17,Pipeline_Completo!$O$2:$O$8801,"Engaging")+SUMIFS(Pipeline_Completo!$S$2:$S$8801,Pipeline_Completo!$L$2:$L$8801,$A24,Pipeline_Completo!$C$2:$C$8801,F$17,Pipeline_Completo!$O$2:$O$8801,"Prospecting")</f>
        <v>0</v>
      </c>
      <c r="G24" s="11" t="n">
        <f aca="false">SUMIFS(Pipeline_Completo!$S$2:$S$8801,Pipeline_Completo!$L$2:$L$8801,$A24,Pipeline_Completo!$C$2:$C$8801,G$17,Pipeline_Completo!$O$2:$O$8801,"Engaging")+SUMIFS(Pipeline_Completo!$S$2:$S$8801,Pipeline_Completo!$L$2:$L$8801,$A24,Pipeline_Completo!$C$2:$C$8801,G$17,Pipeline_Completo!$O$2:$O$8801,"Prospecting")</f>
        <v>374752</v>
      </c>
      <c r="H24" s="11" t="n">
        <f aca="false">SUMIFS(Pipeline_Completo!$S$2:$S$8801,Pipeline_Completo!$L$2:$L$8801,$A24,Pipeline_Completo!$C$2:$C$8801,H$17,Pipeline_Completo!$O$2:$O$8801,"Engaging")+SUMIFS(Pipeline_Completo!$S$2:$S$8801,Pipeline_Completo!$L$2:$L$8801,$A24,Pipeline_Completo!$C$2:$C$8801,H$17,Pipeline_Completo!$O$2:$O$8801,"Prospecting")</f>
        <v>0</v>
      </c>
      <c r="I24" s="37" t="n">
        <f aca="false">SUM(C24:H24)</f>
        <v>401520</v>
      </c>
    </row>
    <row r="25" customFormat="false" ht="15" hidden="false" customHeight="false" outlineLevel="0" collapsed="false">
      <c r="A25" s="3" t="s">
        <v>9071</v>
      </c>
      <c r="C25" s="20" t="n">
        <f aca="false">SUM(C18:C24)</f>
        <v>585616</v>
      </c>
      <c r="D25" s="20" t="n">
        <f aca="false">SUM(D18:D24)</f>
        <v>1312792</v>
      </c>
      <c r="E25" s="20" t="n">
        <f aca="false">SUM(E18:E24)</f>
        <v>495950</v>
      </c>
      <c r="F25" s="20" t="n">
        <f aca="false">SUM(F18:F24)</f>
        <v>573636</v>
      </c>
      <c r="G25" s="20" t="n">
        <f aca="false">SUM(G18:G24)</f>
        <v>1004925</v>
      </c>
      <c r="H25" s="20" t="n">
        <f aca="false">SUM(H18:H24)</f>
        <v>993296</v>
      </c>
      <c r="I25" s="20" t="n">
        <f aca="false">SUM(I18:I24)</f>
        <v>4966215</v>
      </c>
    </row>
    <row r="27" customFormat="false" ht="15" hidden="false" customHeight="false" outlineLevel="0" collapsed="false">
      <c r="A27" s="35" t="s">
        <v>9073</v>
      </c>
    </row>
    <row r="29" customFormat="false" ht="15" hidden="false" customHeight="false" outlineLevel="0" collapsed="false">
      <c r="C29" s="7" t="s">
        <v>67</v>
      </c>
      <c r="D29" s="7" t="s">
        <v>67</v>
      </c>
      <c r="E29" s="7" t="s">
        <v>84</v>
      </c>
      <c r="F29" s="7" t="s">
        <v>84</v>
      </c>
      <c r="G29" s="7" t="s">
        <v>102</v>
      </c>
      <c r="H29" s="7" t="s">
        <v>102</v>
      </c>
    </row>
    <row r="30" customFormat="false" ht="26.85" hidden="false" customHeight="false" outlineLevel="0" collapsed="false">
      <c r="A30" s="21" t="s">
        <v>131</v>
      </c>
      <c r="B30" s="21" t="s">
        <v>9070</v>
      </c>
      <c r="C30" s="36" t="s">
        <v>68</v>
      </c>
      <c r="D30" s="36" t="s">
        <v>75</v>
      </c>
      <c r="E30" s="36" t="s">
        <v>85</v>
      </c>
      <c r="F30" s="36" t="s">
        <v>93</v>
      </c>
      <c r="G30" s="36" t="s">
        <v>103</v>
      </c>
      <c r="H30" s="36" t="s">
        <v>111</v>
      </c>
      <c r="I30" s="21" t="s">
        <v>9071</v>
      </c>
    </row>
    <row r="31" customFormat="false" ht="15" hidden="false" customHeight="false" outlineLevel="0" collapsed="false">
      <c r="A31" s="3" t="s">
        <v>148</v>
      </c>
      <c r="B31" s="28" t="n">
        <v>55</v>
      </c>
      <c r="C31" s="10" t="n">
        <f aca="false">IFERROR(COUNTIFS(Pipeline_Completo!$L$2:$L$8801,$A31,Pipeline_Completo!$C$2:$C$8801,C$30,Pipeline_Completo!$O$2:$O$8801,"Won")/(COUNTIFS(Pipeline_Completo!$L$2:$L$8801,$A31,Pipeline_Completo!$C$2:$C$8801,C$30,Pipeline_Completo!$O$2:$O$8801,"Won")+COUNTIFS(Pipeline_Completo!$L$2:$L$8801,$A31,Pipeline_Completo!$C$2:$C$8801,C$30,Pipeline_Completo!$O$2:$O$8801,"Lost")),"")</f>
        <v>0.663594470046083</v>
      </c>
      <c r="D31" s="10" t="n">
        <f aca="false">IFERROR(COUNTIFS(Pipeline_Completo!$L$2:$L$8801,$A31,Pipeline_Completo!$C$2:$C$8801,D$30,Pipeline_Completo!$O$2:$O$8801,"Won")/(COUNTIFS(Pipeline_Completo!$L$2:$L$8801,$A31,Pipeline_Completo!$C$2:$C$8801,D$30,Pipeline_Completo!$O$2:$O$8801,"Won")+COUNTIFS(Pipeline_Completo!$L$2:$L$8801,$A31,Pipeline_Completo!$C$2:$C$8801,D$30,Pipeline_Completo!$O$2:$O$8801,"Lost")),"")</f>
        <v>0.662576687116564</v>
      </c>
      <c r="E31" s="10" t="n">
        <f aca="false">IFERROR(COUNTIFS(Pipeline_Completo!$L$2:$L$8801,$A31,Pipeline_Completo!$C$2:$C$8801,E$30,Pipeline_Completo!$O$2:$O$8801,"Won")/(COUNTIFS(Pipeline_Completo!$L$2:$L$8801,$A31,Pipeline_Completo!$C$2:$C$8801,E$30,Pipeline_Completo!$O$2:$O$8801,"Won")+COUNTIFS(Pipeline_Completo!$L$2:$L$8801,$A31,Pipeline_Completo!$C$2:$C$8801,E$30,Pipeline_Completo!$O$2:$O$8801,"Lost")),"")</f>
        <v>0.650273224043716</v>
      </c>
      <c r="F31" s="10" t="n">
        <f aca="false">IFERROR(COUNTIFS(Pipeline_Completo!$L$2:$L$8801,$A31,Pipeline_Completo!$C$2:$C$8801,F$30,Pipeline_Completo!$O$2:$O$8801,"Won")/(COUNTIFS(Pipeline_Completo!$L$2:$L$8801,$A31,Pipeline_Completo!$C$2:$C$8801,F$30,Pipeline_Completo!$O$2:$O$8801,"Won")+COUNTIFS(Pipeline_Completo!$L$2:$L$8801,$A31,Pipeline_Completo!$C$2:$C$8801,F$30,Pipeline_Completo!$O$2:$O$8801,"Lost")),"")</f>
        <v>0.641791044776119</v>
      </c>
      <c r="G31" s="10" t="n">
        <f aca="false">IFERROR(COUNTIFS(Pipeline_Completo!$L$2:$L$8801,$A31,Pipeline_Completo!$C$2:$C$8801,G$30,Pipeline_Completo!$O$2:$O$8801,"Won")/(COUNTIFS(Pipeline_Completo!$L$2:$L$8801,$A31,Pipeline_Completo!$C$2:$C$8801,G$30,Pipeline_Completo!$O$2:$O$8801,"Won")+COUNTIFS(Pipeline_Completo!$L$2:$L$8801,$A31,Pipeline_Completo!$C$2:$C$8801,G$30,Pipeline_Completo!$O$2:$O$8801,"Lost")),"")</f>
        <v>0.611538461538462</v>
      </c>
      <c r="H31" s="10" t="n">
        <f aca="false">IFERROR(COUNTIFS(Pipeline_Completo!$L$2:$L$8801,$A31,Pipeline_Completo!$C$2:$C$8801,H$30,Pipeline_Completo!$O$2:$O$8801,"Won")/(COUNTIFS(Pipeline_Completo!$L$2:$L$8801,$A31,Pipeline_Completo!$C$2:$C$8801,H$30,Pipeline_Completo!$O$2:$O$8801,"Won")+COUNTIFS(Pipeline_Completo!$L$2:$L$8801,$A31,Pipeline_Completo!$C$2:$C$8801,H$30,Pipeline_Completo!$O$2:$O$8801,"Lost")),"")</f>
        <v>0.655172413793103</v>
      </c>
      <c r="I31" s="38" t="n">
        <f aca="false">IFERROR(COUNTIFS(Pipeline_Completo!$L$2:$L$8801,$A31,Pipeline_Completo!$O$2:$O$8801,"Won")/(COUNTIFS(Pipeline_Completo!$L$2:$L$8801,$A31,Pipeline_Completo!$O$2:$O$8801,"Won")+COUNTIFS(Pipeline_Completo!$L$2:$L$8801,$A31,Pipeline_Completo!$O$2:$O$8801,"Lost")),"")</f>
        <v>0.648405560098119</v>
      </c>
    </row>
    <row r="32" customFormat="false" ht="15" hidden="false" customHeight="false" outlineLevel="0" collapsed="false">
      <c r="A32" s="3" t="s">
        <v>186</v>
      </c>
      <c r="B32" s="28" t="n">
        <v>550</v>
      </c>
      <c r="C32" s="10" t="n">
        <f aca="false">IFERROR(COUNTIFS(Pipeline_Completo!$L$2:$L$8801,$A32,Pipeline_Completo!$C$2:$C$8801,C$30,Pipeline_Completo!$O$2:$O$8801,"Won")/(COUNTIFS(Pipeline_Completo!$L$2:$L$8801,$A32,Pipeline_Completo!$C$2:$C$8801,C$30,Pipeline_Completo!$O$2:$O$8801,"Won")+COUNTIFS(Pipeline_Completo!$L$2:$L$8801,$A32,Pipeline_Completo!$C$2:$C$8801,C$30,Pipeline_Completo!$O$2:$O$8801,"Lost")),"")</f>
        <v>0.650793650793651</v>
      </c>
      <c r="D32" s="10" t="n">
        <f aca="false">IFERROR(COUNTIFS(Pipeline_Completo!$L$2:$L$8801,$A32,Pipeline_Completo!$C$2:$C$8801,D$30,Pipeline_Completo!$O$2:$O$8801,"Won")/(COUNTIFS(Pipeline_Completo!$L$2:$L$8801,$A32,Pipeline_Completo!$C$2:$C$8801,D$30,Pipeline_Completo!$O$2:$O$8801,"Won")+COUNTIFS(Pipeline_Completo!$L$2:$L$8801,$A32,Pipeline_Completo!$C$2:$C$8801,D$30,Pipeline_Completo!$O$2:$O$8801,"Lost")),"")</f>
        <v>0.634328358208955</v>
      </c>
      <c r="E32" s="10" t="n">
        <f aca="false">IFERROR(COUNTIFS(Pipeline_Completo!$L$2:$L$8801,$A32,Pipeline_Completo!$C$2:$C$8801,E$30,Pipeline_Completo!$O$2:$O$8801,"Won")/(COUNTIFS(Pipeline_Completo!$L$2:$L$8801,$A32,Pipeline_Completo!$C$2:$C$8801,E$30,Pipeline_Completo!$O$2:$O$8801,"Won")+COUNTIFS(Pipeline_Completo!$L$2:$L$8801,$A32,Pipeline_Completo!$C$2:$C$8801,E$30,Pipeline_Completo!$O$2:$O$8801,"Lost")),"")</f>
        <v>0.633587786259542</v>
      </c>
      <c r="F32" s="10" t="n">
        <f aca="false">IFERROR(COUNTIFS(Pipeline_Completo!$L$2:$L$8801,$A32,Pipeline_Completo!$C$2:$C$8801,F$30,Pipeline_Completo!$O$2:$O$8801,"Won")/(COUNTIFS(Pipeline_Completo!$L$2:$L$8801,$A32,Pipeline_Completo!$C$2:$C$8801,F$30,Pipeline_Completo!$O$2:$O$8801,"Won")+COUNTIFS(Pipeline_Completo!$L$2:$L$8801,$A32,Pipeline_Completo!$C$2:$C$8801,F$30,Pipeline_Completo!$O$2:$O$8801,"Lost")),"")</f>
        <v>0.619718309859155</v>
      </c>
      <c r="G32" s="10" t="n">
        <f aca="false">IFERROR(COUNTIFS(Pipeline_Completo!$L$2:$L$8801,$A32,Pipeline_Completo!$C$2:$C$8801,G$30,Pipeline_Completo!$O$2:$O$8801,"Won")/(COUNTIFS(Pipeline_Completo!$L$2:$L$8801,$A32,Pipeline_Completo!$C$2:$C$8801,G$30,Pipeline_Completo!$O$2:$O$8801,"Won")+COUNTIFS(Pipeline_Completo!$L$2:$L$8801,$A32,Pipeline_Completo!$C$2:$C$8801,G$30,Pipeline_Completo!$O$2:$O$8801,"Lost")),"")</f>
        <v>0.670807453416149</v>
      </c>
      <c r="H32" s="10" t="n">
        <f aca="false">IFERROR(COUNTIFS(Pipeline_Completo!$L$2:$L$8801,$A32,Pipeline_Completo!$C$2:$C$8801,H$30,Pipeline_Completo!$O$2:$O$8801,"Won")/(COUNTIFS(Pipeline_Completo!$L$2:$L$8801,$A32,Pipeline_Completo!$C$2:$C$8801,H$30,Pipeline_Completo!$O$2:$O$8801,"Won")+COUNTIFS(Pipeline_Completo!$L$2:$L$8801,$A32,Pipeline_Completo!$C$2:$C$8801,H$30,Pipeline_Completo!$O$2:$O$8801,"Lost")),"")</f>
        <v>0.627737226277372</v>
      </c>
      <c r="I32" s="38" t="n">
        <f aca="false">IFERROR(COUNTIFS(Pipeline_Completo!$L$2:$L$8801,$A32,Pipeline_Completo!$O$2:$O$8801,"Won")/(COUNTIFS(Pipeline_Completo!$L$2:$L$8801,$A32,Pipeline_Completo!$O$2:$O$8801,"Won")+COUNTIFS(Pipeline_Completo!$L$2:$L$8801,$A32,Pipeline_Completo!$O$2:$O$8801,"Lost")),"")</f>
        <v>0.637186629526462</v>
      </c>
    </row>
    <row r="33" customFormat="false" ht="15" hidden="false" customHeight="false" outlineLevel="0" collapsed="false">
      <c r="A33" s="3" t="s">
        <v>170</v>
      </c>
      <c r="B33" s="28" t="n">
        <v>1096</v>
      </c>
      <c r="C33" s="10" t="n">
        <f aca="false">IFERROR(COUNTIFS(Pipeline_Completo!$L$2:$L$8801,$A33,Pipeline_Completo!$C$2:$C$8801,C$30,Pipeline_Completo!$O$2:$O$8801,"Won")/(COUNTIFS(Pipeline_Completo!$L$2:$L$8801,$A33,Pipeline_Completo!$C$2:$C$8801,C$30,Pipeline_Completo!$O$2:$O$8801,"Won")+COUNTIFS(Pipeline_Completo!$L$2:$L$8801,$A33,Pipeline_Completo!$C$2:$C$8801,C$30,Pipeline_Completo!$O$2:$O$8801,"Lost")),"")</f>
        <v>0.616</v>
      </c>
      <c r="D33" s="10" t="n">
        <f aca="false">IFERROR(COUNTIFS(Pipeline_Completo!$L$2:$L$8801,$A33,Pipeline_Completo!$C$2:$C$8801,D$30,Pipeline_Completo!$O$2:$O$8801,"Won")/(COUNTIFS(Pipeline_Completo!$L$2:$L$8801,$A33,Pipeline_Completo!$C$2:$C$8801,D$30,Pipeline_Completo!$O$2:$O$8801,"Won")+COUNTIFS(Pipeline_Completo!$L$2:$L$8801,$A33,Pipeline_Completo!$C$2:$C$8801,D$30,Pipeline_Completo!$O$2:$O$8801,"Lost")),"")</f>
        <v>0.644927536231884</v>
      </c>
      <c r="E33" s="10" t="n">
        <f aca="false">IFERROR(COUNTIFS(Pipeline_Completo!$L$2:$L$8801,$A33,Pipeline_Completo!$C$2:$C$8801,E$30,Pipeline_Completo!$O$2:$O$8801,"Won")/(COUNTIFS(Pipeline_Completo!$L$2:$L$8801,$A33,Pipeline_Completo!$C$2:$C$8801,E$30,Pipeline_Completo!$O$2:$O$8801,"Won")+COUNTIFS(Pipeline_Completo!$L$2:$L$8801,$A33,Pipeline_Completo!$C$2:$C$8801,E$30,Pipeline_Completo!$O$2:$O$8801,"Lost")),"")</f>
        <v>0.621951219512195</v>
      </c>
      <c r="F33" s="10" t="n">
        <f aca="false">IFERROR(COUNTIFS(Pipeline_Completo!$L$2:$L$8801,$A33,Pipeline_Completo!$C$2:$C$8801,F$30,Pipeline_Completo!$O$2:$O$8801,"Won")/(COUNTIFS(Pipeline_Completo!$L$2:$L$8801,$A33,Pipeline_Completo!$C$2:$C$8801,F$30,Pipeline_Completo!$O$2:$O$8801,"Won")+COUNTIFS(Pipeline_Completo!$L$2:$L$8801,$A33,Pipeline_Completo!$C$2:$C$8801,F$30,Pipeline_Completo!$O$2:$O$8801,"Lost")),"")</f>
        <v>0.606334841628959</v>
      </c>
      <c r="G33" s="10" t="n">
        <f aca="false">IFERROR(COUNTIFS(Pipeline_Completo!$L$2:$L$8801,$A33,Pipeline_Completo!$C$2:$C$8801,G$30,Pipeline_Completo!$O$2:$O$8801,"Won")/(COUNTIFS(Pipeline_Completo!$L$2:$L$8801,$A33,Pipeline_Completo!$C$2:$C$8801,G$30,Pipeline_Completo!$O$2:$O$8801,"Won")+COUNTIFS(Pipeline_Completo!$L$2:$L$8801,$A33,Pipeline_Completo!$C$2:$C$8801,G$30,Pipeline_Completo!$O$2:$O$8801,"Lost")),"")</f>
        <v>0.590909090909091</v>
      </c>
      <c r="H33" s="10" t="n">
        <f aca="false">IFERROR(COUNTIFS(Pipeline_Completo!$L$2:$L$8801,$A33,Pipeline_Completo!$C$2:$C$8801,H$30,Pipeline_Completo!$O$2:$O$8801,"Won")/(COUNTIFS(Pipeline_Completo!$L$2:$L$8801,$A33,Pipeline_Completo!$C$2:$C$8801,H$30,Pipeline_Completo!$O$2:$O$8801,"Won")+COUNTIFS(Pipeline_Completo!$L$2:$L$8801,$A33,Pipeline_Completo!$C$2:$C$8801,H$30,Pipeline_Completo!$O$2:$O$8801,"Lost")),"")</f>
        <v>0.624472573839663</v>
      </c>
      <c r="I33" s="38" t="n">
        <f aca="false">IFERROR(COUNTIFS(Pipeline_Completo!$L$2:$L$8801,$A33,Pipeline_Completo!$O$2:$O$8801,"Won")/(COUNTIFS(Pipeline_Completo!$L$2:$L$8801,$A33,Pipeline_Completo!$O$2:$O$8801,"Won")+COUNTIFS(Pipeline_Completo!$L$2:$L$8801,$A33,Pipeline_Completo!$O$2:$O$8801,"Lost")),"")</f>
        <v>0.621313035204567</v>
      </c>
    </row>
    <row r="34" customFormat="false" ht="15" hidden="false" customHeight="false" outlineLevel="0" collapsed="false">
      <c r="A34" s="3" t="s">
        <v>160</v>
      </c>
      <c r="B34" s="28" t="n">
        <v>3393</v>
      </c>
      <c r="C34" s="10" t="n">
        <f aca="false">IFERROR(COUNTIFS(Pipeline_Completo!$L$2:$L$8801,$A34,Pipeline_Completo!$C$2:$C$8801,C$30,Pipeline_Completo!$O$2:$O$8801,"Won")/(COUNTIFS(Pipeline_Completo!$L$2:$L$8801,$A34,Pipeline_Completo!$C$2:$C$8801,C$30,Pipeline_Completo!$O$2:$O$8801,"Won")+COUNTIFS(Pipeline_Completo!$L$2:$L$8801,$A34,Pipeline_Completo!$C$2:$C$8801,C$30,Pipeline_Completo!$O$2:$O$8801,"Lost")),"")</f>
        <v>0.567226890756303</v>
      </c>
      <c r="D34" s="10" t="n">
        <f aca="false">IFERROR(COUNTIFS(Pipeline_Completo!$L$2:$L$8801,$A34,Pipeline_Completo!$C$2:$C$8801,D$30,Pipeline_Completo!$O$2:$O$8801,"Won")/(COUNTIFS(Pipeline_Completo!$L$2:$L$8801,$A34,Pipeline_Completo!$C$2:$C$8801,D$30,Pipeline_Completo!$O$2:$O$8801,"Won")+COUNTIFS(Pipeline_Completo!$L$2:$L$8801,$A34,Pipeline_Completo!$C$2:$C$8801,D$30,Pipeline_Completo!$O$2:$O$8801,"Lost")),"")</f>
        <v>0.578947368421053</v>
      </c>
      <c r="E34" s="10" t="n">
        <f aca="false">IFERROR(COUNTIFS(Pipeline_Completo!$L$2:$L$8801,$A34,Pipeline_Completo!$C$2:$C$8801,E$30,Pipeline_Completo!$O$2:$O$8801,"Won")/(COUNTIFS(Pipeline_Completo!$L$2:$L$8801,$A34,Pipeline_Completo!$C$2:$C$8801,E$30,Pipeline_Completo!$O$2:$O$8801,"Won")+COUNTIFS(Pipeline_Completo!$L$2:$L$8801,$A34,Pipeline_Completo!$C$2:$C$8801,E$30,Pipeline_Completo!$O$2:$O$8801,"Lost")),"")</f>
        <v>0.624</v>
      </c>
      <c r="F34" s="10" t="n">
        <f aca="false">IFERROR(COUNTIFS(Pipeline_Completo!$L$2:$L$8801,$A34,Pipeline_Completo!$C$2:$C$8801,F$30,Pipeline_Completo!$O$2:$O$8801,"Won")/(COUNTIFS(Pipeline_Completo!$L$2:$L$8801,$A34,Pipeline_Completo!$C$2:$C$8801,F$30,Pipeline_Completo!$O$2:$O$8801,"Won")+COUNTIFS(Pipeline_Completo!$L$2:$L$8801,$A34,Pipeline_Completo!$C$2:$C$8801,F$30,Pipeline_Completo!$O$2:$O$8801,"Lost")),"")</f>
        <v>0.601036269430052</v>
      </c>
      <c r="G34" s="10" t="n">
        <f aca="false">IFERROR(COUNTIFS(Pipeline_Completo!$L$2:$L$8801,$A34,Pipeline_Completo!$C$2:$C$8801,G$30,Pipeline_Completo!$O$2:$O$8801,"Won")/(COUNTIFS(Pipeline_Completo!$L$2:$L$8801,$A34,Pipeline_Completo!$C$2:$C$8801,G$30,Pipeline_Completo!$O$2:$O$8801,"Won")+COUNTIFS(Pipeline_Completo!$L$2:$L$8801,$A34,Pipeline_Completo!$C$2:$C$8801,G$30,Pipeline_Completo!$O$2:$O$8801,"Lost")),"")</f>
        <v>0.646090534979424</v>
      </c>
      <c r="H34" s="10" t="n">
        <f aca="false">IFERROR(COUNTIFS(Pipeline_Completo!$L$2:$L$8801,$A34,Pipeline_Completo!$C$2:$C$8801,H$30,Pipeline_Completo!$O$2:$O$8801,"Won")/(COUNTIFS(Pipeline_Completo!$L$2:$L$8801,$A34,Pipeline_Completo!$C$2:$C$8801,H$30,Pipeline_Completo!$O$2:$O$8801,"Won")+COUNTIFS(Pipeline_Completo!$L$2:$L$8801,$A34,Pipeline_Completo!$C$2:$C$8801,H$30,Pipeline_Completo!$O$2:$O$8801,"Lost")),"")</f>
        <v>0.610526315789474</v>
      </c>
      <c r="I34" s="38" t="n">
        <f aca="false">IFERROR(COUNTIFS(Pipeline_Completo!$L$2:$L$8801,$A34,Pipeline_Completo!$O$2:$O$8801,"Won")/(COUNTIFS(Pipeline_Completo!$L$2:$L$8801,$A34,Pipeline_Completo!$O$2:$O$8801,"Won")+COUNTIFS(Pipeline_Completo!$L$2:$L$8801,$A34,Pipeline_Completo!$O$2:$O$8801,"Lost")),"")</f>
        <v>0.603321033210332</v>
      </c>
    </row>
    <row r="35" customFormat="false" ht="15" hidden="false" customHeight="false" outlineLevel="0" collapsed="false">
      <c r="A35" s="3" t="s">
        <v>1834</v>
      </c>
      <c r="B35" s="28" t="n">
        <v>4821</v>
      </c>
      <c r="C35" s="10" t="str">
        <f aca="false">IFERROR(COUNTIFS(Pipeline_Completo!$L$2:$L$8801,$A35,Pipeline_Completo!$C$2:$C$8801,C$30,Pipeline_Completo!$O$2:$O$8801,"Won")/(COUNTIFS(Pipeline_Completo!$L$2:$L$8801,$A35,Pipeline_Completo!$C$2:$C$8801,C$30,Pipeline_Completo!$O$2:$O$8801,"Won")+COUNTIFS(Pipeline_Completo!$L$2:$L$8801,$A35,Pipeline_Completo!$C$2:$C$8801,C$30,Pipeline_Completo!$O$2:$O$8801,"Lost")),"")</f>
        <v/>
      </c>
      <c r="D35" s="10" t="n">
        <f aca="false">IFERROR(COUNTIFS(Pipeline_Completo!$L$2:$L$8801,$A35,Pipeline_Completo!$C$2:$C$8801,D$30,Pipeline_Completo!$O$2:$O$8801,"Won")/(COUNTIFS(Pipeline_Completo!$L$2:$L$8801,$A35,Pipeline_Completo!$C$2:$C$8801,D$30,Pipeline_Completo!$O$2:$O$8801,"Won")+COUNTIFS(Pipeline_Completo!$L$2:$L$8801,$A35,Pipeline_Completo!$C$2:$C$8801,D$30,Pipeline_Completo!$O$2:$O$8801,"Lost")),"")</f>
        <v>0.582697201017812</v>
      </c>
      <c r="E35" s="10" t="n">
        <f aca="false">IFERROR(COUNTIFS(Pipeline_Completo!$L$2:$L$8801,$A35,Pipeline_Completo!$C$2:$C$8801,E$30,Pipeline_Completo!$O$2:$O$8801,"Won")/(COUNTIFS(Pipeline_Completo!$L$2:$L$8801,$A35,Pipeline_Completo!$C$2:$C$8801,E$30,Pipeline_Completo!$O$2:$O$8801,"Won")+COUNTIFS(Pipeline_Completo!$L$2:$L$8801,$A35,Pipeline_Completo!$C$2:$C$8801,E$30,Pipeline_Completo!$O$2:$O$8801,"Lost")),"")</f>
        <v>0.6953125</v>
      </c>
      <c r="F35" s="10" t="n">
        <f aca="false">IFERROR(COUNTIFS(Pipeline_Completo!$L$2:$L$8801,$A35,Pipeline_Completo!$C$2:$C$8801,F$30,Pipeline_Completo!$O$2:$O$8801,"Won")/(COUNTIFS(Pipeline_Completo!$L$2:$L$8801,$A35,Pipeline_Completo!$C$2:$C$8801,F$30,Pipeline_Completo!$O$2:$O$8801,"Won")+COUNTIFS(Pipeline_Completo!$L$2:$L$8801,$A35,Pipeline_Completo!$C$2:$C$8801,F$30,Pipeline_Completo!$O$2:$O$8801,"Lost")),"")</f>
        <v>0.657992565055762</v>
      </c>
      <c r="G35" s="10" t="n">
        <f aca="false">IFERROR(COUNTIFS(Pipeline_Completo!$L$2:$L$8801,$A35,Pipeline_Completo!$C$2:$C$8801,G$30,Pipeline_Completo!$O$2:$O$8801,"Won")/(COUNTIFS(Pipeline_Completo!$L$2:$L$8801,$A35,Pipeline_Completo!$C$2:$C$8801,G$30,Pipeline_Completo!$O$2:$O$8801,"Won")+COUNTIFS(Pipeline_Completo!$L$2:$L$8801,$A35,Pipeline_Completo!$C$2:$C$8801,G$30,Pipeline_Completo!$O$2:$O$8801,"Lost")),"")</f>
        <v>0.679245283018868</v>
      </c>
      <c r="H35" s="10" t="n">
        <f aca="false">IFERROR(COUNTIFS(Pipeline_Completo!$L$2:$L$8801,$A35,Pipeline_Completo!$C$2:$C$8801,H$30,Pipeline_Completo!$O$2:$O$8801,"Won")/(COUNTIFS(Pipeline_Completo!$L$2:$L$8801,$A35,Pipeline_Completo!$C$2:$C$8801,H$30,Pipeline_Completo!$O$2:$O$8801,"Won")+COUNTIFS(Pipeline_Completo!$L$2:$L$8801,$A35,Pipeline_Completo!$C$2:$C$8801,H$30,Pipeline_Completo!$O$2:$O$8801,"Lost")),"")</f>
        <v>0.645418326693227</v>
      </c>
      <c r="I35" s="38" t="n">
        <f aca="false">IFERROR(COUNTIFS(Pipeline_Completo!$L$2:$L$8801,$A35,Pipeline_Completo!$O$2:$O$8801,"Won")/(COUNTIFS(Pipeline_Completo!$L$2:$L$8801,$A35,Pipeline_Completo!$O$2:$O$8801,"Won")+COUNTIFS(Pipeline_Completo!$L$2:$L$8801,$A35,Pipeline_Completo!$O$2:$O$8801,"Lost")),"")</f>
        <v>0.635571054925894</v>
      </c>
    </row>
    <row r="36" customFormat="false" ht="15" hidden="false" customHeight="false" outlineLevel="0" collapsed="false">
      <c r="A36" s="3" t="s">
        <v>178</v>
      </c>
      <c r="B36" s="28" t="n">
        <v>5482</v>
      </c>
      <c r="C36" s="10" t="n">
        <f aca="false">IFERROR(COUNTIFS(Pipeline_Completo!$L$2:$L$8801,$A36,Pipeline_Completo!$C$2:$C$8801,C$30,Pipeline_Completo!$O$2:$O$8801,"Won")/(COUNTIFS(Pipeline_Completo!$L$2:$L$8801,$A36,Pipeline_Completo!$C$2:$C$8801,C$30,Pipeline_Completo!$O$2:$O$8801,"Won")+COUNTIFS(Pipeline_Completo!$L$2:$L$8801,$A36,Pipeline_Completo!$C$2:$C$8801,C$30,Pipeline_Completo!$O$2:$O$8801,"Lost")),"")</f>
        <v>0.605839416058394</v>
      </c>
      <c r="D36" s="10" t="n">
        <f aca="false">IFERROR(COUNTIFS(Pipeline_Completo!$L$2:$L$8801,$A36,Pipeline_Completo!$C$2:$C$8801,D$30,Pipeline_Completo!$O$2:$O$8801,"Won")/(COUNTIFS(Pipeline_Completo!$L$2:$L$8801,$A36,Pipeline_Completo!$C$2:$C$8801,D$30,Pipeline_Completo!$O$2:$O$8801,"Won")+COUNTIFS(Pipeline_Completo!$L$2:$L$8801,$A36,Pipeline_Completo!$C$2:$C$8801,D$30,Pipeline_Completo!$O$2:$O$8801,"Lost")),"")</f>
        <v>0.68503937007874</v>
      </c>
      <c r="E36" s="10" t="n">
        <f aca="false">IFERROR(COUNTIFS(Pipeline_Completo!$L$2:$L$8801,$A36,Pipeline_Completo!$C$2:$C$8801,E$30,Pipeline_Completo!$O$2:$O$8801,"Won")/(COUNTIFS(Pipeline_Completo!$L$2:$L$8801,$A36,Pipeline_Completo!$C$2:$C$8801,E$30,Pipeline_Completo!$O$2:$O$8801,"Won")+COUNTIFS(Pipeline_Completo!$L$2:$L$8801,$A36,Pipeline_Completo!$C$2:$C$8801,E$30,Pipeline_Completo!$O$2:$O$8801,"Lost")),"")</f>
        <v>0.631578947368421</v>
      </c>
      <c r="F36" s="10" t="n">
        <f aca="false">IFERROR(COUNTIFS(Pipeline_Completo!$L$2:$L$8801,$A36,Pipeline_Completo!$C$2:$C$8801,F$30,Pipeline_Completo!$O$2:$O$8801,"Won")/(COUNTIFS(Pipeline_Completo!$L$2:$L$8801,$A36,Pipeline_Completo!$C$2:$C$8801,F$30,Pipeline_Completo!$O$2:$O$8801,"Won")+COUNTIFS(Pipeline_Completo!$L$2:$L$8801,$A36,Pipeline_Completo!$C$2:$C$8801,F$30,Pipeline_Completo!$O$2:$O$8801,"Lost")),"")</f>
        <v>0.593333333333333</v>
      </c>
      <c r="G36" s="10" t="n">
        <f aca="false">IFERROR(COUNTIFS(Pipeline_Completo!$L$2:$L$8801,$A36,Pipeline_Completo!$C$2:$C$8801,G$30,Pipeline_Completo!$O$2:$O$8801,"Won")/(COUNTIFS(Pipeline_Completo!$L$2:$L$8801,$A36,Pipeline_Completo!$C$2:$C$8801,G$30,Pipeline_Completo!$O$2:$O$8801,"Won")+COUNTIFS(Pipeline_Completo!$L$2:$L$8801,$A36,Pipeline_Completo!$C$2:$C$8801,G$30,Pipeline_Completo!$O$2:$O$8801,"Lost")),"")</f>
        <v>0.576271186440678</v>
      </c>
      <c r="H36" s="10" t="n">
        <f aca="false">IFERROR(COUNTIFS(Pipeline_Completo!$L$2:$L$8801,$A36,Pipeline_Completo!$C$2:$C$8801,H$30,Pipeline_Completo!$O$2:$O$8801,"Won")/(COUNTIFS(Pipeline_Completo!$L$2:$L$8801,$A36,Pipeline_Completo!$C$2:$C$8801,H$30,Pipeline_Completo!$O$2:$O$8801,"Won")+COUNTIFS(Pipeline_Completo!$L$2:$L$8801,$A36,Pipeline_Completo!$C$2:$C$8801,H$30,Pipeline_Completo!$O$2:$O$8801,"Lost")),"")</f>
        <v>0.711864406779661</v>
      </c>
      <c r="I36" s="38" t="n">
        <f aca="false">IFERROR(COUNTIFS(Pipeline_Completo!$L$2:$L$8801,$A36,Pipeline_Completo!$O$2:$O$8801,"Won")/(COUNTIFS(Pipeline_Completo!$L$2:$L$8801,$A36,Pipeline_Completo!$O$2:$O$8801,"Won")+COUNTIFS(Pipeline_Completo!$L$2:$L$8801,$A36,Pipeline_Completo!$O$2:$O$8801,"Lost")),"")</f>
        <v>0.642953020134228</v>
      </c>
    </row>
    <row r="37" customFormat="false" ht="15" hidden="false" customHeight="false" outlineLevel="0" collapsed="false">
      <c r="A37" s="3" t="s">
        <v>2445</v>
      </c>
      <c r="B37" s="28" t="n">
        <v>26768</v>
      </c>
      <c r="C37" s="10" t="str">
        <f aca="false">IFERROR(COUNTIFS(Pipeline_Completo!$L$2:$L$8801,$A37,Pipeline_Completo!$C$2:$C$8801,C$30,Pipeline_Completo!$O$2:$O$8801,"Won")/(COUNTIFS(Pipeline_Completo!$L$2:$L$8801,$A37,Pipeline_Completo!$C$2:$C$8801,C$30,Pipeline_Completo!$O$2:$O$8801,"Won")+COUNTIFS(Pipeline_Completo!$L$2:$L$8801,$A37,Pipeline_Completo!$C$2:$C$8801,C$30,Pipeline_Completo!$O$2:$O$8801,"Lost")),"")</f>
        <v/>
      </c>
      <c r="D37" s="10" t="n">
        <f aca="false">IFERROR(COUNTIFS(Pipeline_Completo!$L$2:$L$8801,$A37,Pipeline_Completo!$C$2:$C$8801,D$30,Pipeline_Completo!$O$2:$O$8801,"Won")/(COUNTIFS(Pipeline_Completo!$L$2:$L$8801,$A37,Pipeline_Completo!$C$2:$C$8801,D$30,Pipeline_Completo!$O$2:$O$8801,"Won")+COUNTIFS(Pipeline_Completo!$L$2:$L$8801,$A37,Pipeline_Completo!$C$2:$C$8801,D$30,Pipeline_Completo!$O$2:$O$8801,"Lost")),"")</f>
        <v>0</v>
      </c>
      <c r="E37" s="10" t="n">
        <f aca="false">IFERROR(COUNTIFS(Pipeline_Completo!$L$2:$L$8801,$A37,Pipeline_Completo!$C$2:$C$8801,E$30,Pipeline_Completo!$O$2:$O$8801,"Won")/(COUNTIFS(Pipeline_Completo!$L$2:$L$8801,$A37,Pipeline_Completo!$C$2:$C$8801,E$30,Pipeline_Completo!$O$2:$O$8801,"Won")+COUNTIFS(Pipeline_Completo!$L$2:$L$8801,$A37,Pipeline_Completo!$C$2:$C$8801,E$30,Pipeline_Completo!$O$2:$O$8801,"Lost")),"")</f>
        <v>0</v>
      </c>
      <c r="F37" s="10" t="str">
        <f aca="false">IFERROR(COUNTIFS(Pipeline_Completo!$L$2:$L$8801,$A37,Pipeline_Completo!$C$2:$C$8801,F$30,Pipeline_Completo!$O$2:$O$8801,"Won")/(COUNTIFS(Pipeline_Completo!$L$2:$L$8801,$A37,Pipeline_Completo!$C$2:$C$8801,F$30,Pipeline_Completo!$O$2:$O$8801,"Won")+COUNTIFS(Pipeline_Completo!$L$2:$L$8801,$A37,Pipeline_Completo!$C$2:$C$8801,F$30,Pipeline_Completo!$O$2:$O$8801,"Lost")),"")</f>
        <v/>
      </c>
      <c r="G37" s="10" t="n">
        <f aca="false">IFERROR(COUNTIFS(Pipeline_Completo!$L$2:$L$8801,$A37,Pipeline_Completo!$C$2:$C$8801,G$30,Pipeline_Completo!$O$2:$O$8801,"Won")/(COUNTIFS(Pipeline_Completo!$L$2:$L$8801,$A37,Pipeline_Completo!$C$2:$C$8801,G$30,Pipeline_Completo!$O$2:$O$8801,"Won")+COUNTIFS(Pipeline_Completo!$L$2:$L$8801,$A37,Pipeline_Completo!$C$2:$C$8801,G$30,Pipeline_Completo!$O$2:$O$8801,"Lost")),"")</f>
        <v>0.652173913043478</v>
      </c>
      <c r="H37" s="10" t="str">
        <f aca="false">IFERROR(COUNTIFS(Pipeline_Completo!$L$2:$L$8801,$A37,Pipeline_Completo!$C$2:$C$8801,H$30,Pipeline_Completo!$O$2:$O$8801,"Won")/(COUNTIFS(Pipeline_Completo!$L$2:$L$8801,$A37,Pipeline_Completo!$C$2:$C$8801,H$30,Pipeline_Completo!$O$2:$O$8801,"Won")+COUNTIFS(Pipeline_Completo!$L$2:$L$8801,$A37,Pipeline_Completo!$C$2:$C$8801,H$30,Pipeline_Completo!$O$2:$O$8801,"Lost")),"")</f>
        <v/>
      </c>
      <c r="I37" s="38" t="n">
        <f aca="false">IFERROR(COUNTIFS(Pipeline_Completo!$L$2:$L$8801,$A37,Pipeline_Completo!$O$2:$O$8801,"Won")/(COUNTIFS(Pipeline_Completo!$L$2:$L$8801,$A37,Pipeline_Completo!$O$2:$O$8801,"Won")+COUNTIFS(Pipeline_Completo!$L$2:$L$8801,$A37,Pipeline_Completo!$O$2:$O$8801,"Lost")),"")</f>
        <v>0.6</v>
      </c>
    </row>
    <row r="38" customFormat="false" ht="15" hidden="false" customHeight="false" outlineLevel="0" collapsed="false">
      <c r="A38" s="3" t="s">
        <v>9071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3" min="12" style="0" width="13"/>
    <col collapsed="false" customWidth="true" hidden="false" outlineLevel="0" max="14" min="14" style="0" width="11"/>
    <col collapsed="false" customWidth="true" hidden="false" outlineLevel="0" max="16" min="15" style="0" width="9"/>
    <col collapsed="false" customWidth="true" hidden="false" outlineLevel="0" max="17" min="17" style="0" width="22"/>
  </cols>
  <sheetData>
    <row r="1" customFormat="false" ht="31.5" hidden="false" customHeight="true" outlineLevel="0" collapsed="false">
      <c r="A1" s="8" t="s">
        <v>124</v>
      </c>
      <c r="B1" s="8" t="s">
        <v>125</v>
      </c>
      <c r="C1" s="8" t="s">
        <v>128</v>
      </c>
      <c r="D1" s="8" t="s">
        <v>129</v>
      </c>
      <c r="E1" s="8" t="s">
        <v>9074</v>
      </c>
      <c r="F1" s="8" t="s">
        <v>127</v>
      </c>
      <c r="G1" s="8" t="s">
        <v>53</v>
      </c>
      <c r="H1" s="8" t="s">
        <v>54</v>
      </c>
      <c r="I1" s="8" t="s">
        <v>55</v>
      </c>
      <c r="J1" s="8" t="s">
        <v>9075</v>
      </c>
      <c r="K1" s="8" t="s">
        <v>29</v>
      </c>
      <c r="L1" s="8" t="s">
        <v>58</v>
      </c>
      <c r="M1" s="8" t="s">
        <v>60</v>
      </c>
      <c r="N1" s="8" t="s">
        <v>9076</v>
      </c>
      <c r="O1" s="8" t="s">
        <v>9077</v>
      </c>
      <c r="P1" s="8" t="s">
        <v>9078</v>
      </c>
      <c r="Q1" s="8" t="s">
        <v>9079</v>
      </c>
    </row>
    <row r="2" customFormat="false" ht="15" hidden="false" customHeight="false" outlineLevel="0" collapsed="false">
      <c r="A2" s="2" t="s">
        <v>193</v>
      </c>
      <c r="B2" s="2" t="s">
        <v>185</v>
      </c>
      <c r="C2" s="2" t="s">
        <v>147</v>
      </c>
      <c r="D2" s="2"/>
      <c r="E2" s="39" t="n">
        <v>1100.04</v>
      </c>
      <c r="F2" s="40" t="n">
        <v>2822</v>
      </c>
      <c r="G2" s="25" t="n">
        <f aca="false">COUNTIFS(Pipeline_Completo!$E$2:$E$8801,$A2)</f>
        <v>68</v>
      </c>
      <c r="H2" s="25" t="n">
        <f aca="false">COUNTIFS(Pipeline_Completo!$E$2:$E$8801,$A2,Pipeline_Completo!$O$2:$O$8801,"Won")</f>
        <v>34</v>
      </c>
      <c r="I2" s="25" t="n">
        <f aca="false">COUNTIFS(Pipeline_Completo!$E$2:$E$8801,$A2,Pipeline_Completo!$O$2:$O$8801,"Lost")</f>
        <v>24</v>
      </c>
      <c r="J2" s="25" t="n">
        <f aca="false">G2-H2-I2</f>
        <v>10</v>
      </c>
      <c r="K2" s="41" t="n">
        <f aca="false">IFERROR(H2/(H2+I2),"")</f>
        <v>0.586206896551724</v>
      </c>
      <c r="L2" s="28" t="n">
        <f aca="false">SUMIFS(Pipeline_Completo!$R$2:$R$8801,Pipeline_Completo!$E$2:$E$8801,$A2,Pipeline_Completo!$O$2:$O$8801,"Won")</f>
        <v>101744</v>
      </c>
      <c r="M2" s="28" t="n">
        <f aca="false">SUMIFS(Pipeline_Completo!$S$2:$S$8801,Pipeline_Completo!$E$2:$E$8801,$A2,Pipeline_Completo!$O$2:$O$8801,"Engaging")+SUMIFS(Pipeline_Completo!$S$2:$S$8801,Pipeline_Completo!$E$2:$E$8801,$A2,Pipeline_Completo!$O$2:$O$8801,"Prospecting")</f>
        <v>23334</v>
      </c>
      <c r="N2" s="25" t="n">
        <v>16</v>
      </c>
      <c r="O2" s="25" t="n">
        <v>6</v>
      </c>
      <c r="P2" s="25" t="n">
        <v>3</v>
      </c>
      <c r="Q2" s="25" t="s">
        <v>86</v>
      </c>
    </row>
    <row r="3" customFormat="false" ht="15" hidden="false" customHeight="false" outlineLevel="0" collapsed="false">
      <c r="A3" s="2" t="s">
        <v>661</v>
      </c>
      <c r="B3" s="2" t="s">
        <v>146</v>
      </c>
      <c r="C3" s="2" t="s">
        <v>147</v>
      </c>
      <c r="D3" s="2"/>
      <c r="E3" s="39" t="n">
        <v>251.41</v>
      </c>
      <c r="F3" s="40" t="n">
        <v>495</v>
      </c>
      <c r="G3" s="25" t="n">
        <f aca="false">COUNTIFS(Pipeline_Completo!$E$2:$E$8801,$A3)</f>
        <v>68</v>
      </c>
      <c r="H3" s="25" t="n">
        <f aca="false">COUNTIFS(Pipeline_Completo!$E$2:$E$8801,$A3,Pipeline_Completo!$O$2:$O$8801,"Won")</f>
        <v>34</v>
      </c>
      <c r="I3" s="25" t="n">
        <f aca="false">COUNTIFS(Pipeline_Completo!$E$2:$E$8801,$A3,Pipeline_Completo!$O$2:$O$8801,"Lost")</f>
        <v>20</v>
      </c>
      <c r="J3" s="25" t="n">
        <f aca="false">G3-H3-I3</f>
        <v>14</v>
      </c>
      <c r="K3" s="41" t="n">
        <f aca="false">IFERROR(H3/(H3+I3),"")</f>
        <v>0.62962962962963</v>
      </c>
      <c r="L3" s="28" t="n">
        <f aca="false">SUMIFS(Pipeline_Completo!$R$2:$R$8801,Pipeline_Completo!$E$2:$E$8801,$A3,Pipeline_Completo!$O$2:$O$8801,"Won")</f>
        <v>97036</v>
      </c>
      <c r="M3" s="28" t="n">
        <f aca="false">SUMIFS(Pipeline_Completo!$S$2:$S$8801,Pipeline_Completo!$E$2:$E$8801,$A3,Pipeline_Completo!$O$2:$O$8801,"Engaging")+SUMIFS(Pipeline_Completo!$S$2:$S$8801,Pipeline_Completo!$E$2:$E$8801,$A3,Pipeline_Completo!$O$2:$O$8801,"Prospecting")</f>
        <v>53669</v>
      </c>
      <c r="N3" s="25" t="n">
        <v>19</v>
      </c>
      <c r="O3" s="25" t="n">
        <v>6</v>
      </c>
      <c r="P3" s="25" t="n">
        <v>3</v>
      </c>
      <c r="Q3" s="25" t="s">
        <v>95</v>
      </c>
    </row>
    <row r="4" customFormat="false" ht="15" hidden="false" customHeight="false" outlineLevel="0" collapsed="false">
      <c r="A4" s="2" t="s">
        <v>173</v>
      </c>
      <c r="B4" s="2" t="s">
        <v>146</v>
      </c>
      <c r="C4" s="2" t="s">
        <v>174</v>
      </c>
      <c r="D4" s="2"/>
      <c r="E4" s="39" t="n">
        <v>647.18</v>
      </c>
      <c r="F4" s="40" t="n">
        <v>1185</v>
      </c>
      <c r="G4" s="25" t="n">
        <f aca="false">COUNTIFS(Pipeline_Completo!$E$2:$E$8801,$A4)</f>
        <v>92</v>
      </c>
      <c r="H4" s="25" t="n">
        <f aca="false">COUNTIFS(Pipeline_Completo!$E$2:$E$8801,$A4,Pipeline_Completo!$O$2:$O$8801,"Won")</f>
        <v>53</v>
      </c>
      <c r="I4" s="25" t="n">
        <f aca="false">COUNTIFS(Pipeline_Completo!$E$2:$E$8801,$A4,Pipeline_Completo!$O$2:$O$8801,"Lost")</f>
        <v>33</v>
      </c>
      <c r="J4" s="25" t="n">
        <f aca="false">G4-H4-I4</f>
        <v>6</v>
      </c>
      <c r="K4" s="41" t="n">
        <f aca="false">IFERROR(H4/(H4+I4),"")</f>
        <v>0.616279069767442</v>
      </c>
      <c r="L4" s="28" t="n">
        <f aca="false">SUMIFS(Pipeline_Completo!$R$2:$R$8801,Pipeline_Completo!$E$2:$E$8801,$A4,Pipeline_Completo!$O$2:$O$8801,"Won")</f>
        <v>107408</v>
      </c>
      <c r="M4" s="28" t="n">
        <f aca="false">SUMIFS(Pipeline_Completo!$S$2:$S$8801,Pipeline_Completo!$E$2:$E$8801,$A4,Pipeline_Completo!$O$2:$O$8801,"Engaging")+SUMIFS(Pipeline_Completo!$S$2:$S$8801,Pipeline_Completo!$E$2:$E$8801,$A4,Pipeline_Completo!$O$2:$O$8801,"Prospecting")</f>
        <v>9475</v>
      </c>
      <c r="N4" s="25" t="n">
        <v>13</v>
      </c>
      <c r="O4" s="25" t="n">
        <v>4</v>
      </c>
      <c r="P4" s="25" t="n">
        <v>2</v>
      </c>
      <c r="Q4" s="25" t="s">
        <v>80</v>
      </c>
    </row>
    <row r="5" customFormat="false" ht="15" hidden="false" customHeight="false" outlineLevel="0" collapsed="false">
      <c r="A5" s="2" t="s">
        <v>151</v>
      </c>
      <c r="B5" s="2" t="s">
        <v>146</v>
      </c>
      <c r="C5" s="2" t="s">
        <v>152</v>
      </c>
      <c r="D5" s="2"/>
      <c r="E5" s="39" t="n">
        <v>587.34</v>
      </c>
      <c r="F5" s="40" t="n">
        <v>1356</v>
      </c>
      <c r="G5" s="25" t="n">
        <f aca="false">COUNTIFS(Pipeline_Completo!$E$2:$E$8801,$A5)</f>
        <v>94</v>
      </c>
      <c r="H5" s="25" t="n">
        <f aca="false">COUNTIFS(Pipeline_Completo!$E$2:$E$8801,$A5,Pipeline_Completo!$O$2:$O$8801,"Won")</f>
        <v>50</v>
      </c>
      <c r="I5" s="25" t="n">
        <f aca="false">COUNTIFS(Pipeline_Completo!$E$2:$E$8801,$A5,Pipeline_Completo!$O$2:$O$8801,"Lost")</f>
        <v>35</v>
      </c>
      <c r="J5" s="25" t="n">
        <f aca="false">G5-H5-I5</f>
        <v>9</v>
      </c>
      <c r="K5" s="41" t="n">
        <f aca="false">IFERROR(H5/(H5+I5),"")</f>
        <v>0.588235294117647</v>
      </c>
      <c r="L5" s="28" t="n">
        <f aca="false">SUMIFS(Pipeline_Completo!$R$2:$R$8801,Pipeline_Completo!$E$2:$E$8801,$A5,Pipeline_Completo!$O$2:$O$8801,"Won")</f>
        <v>90991</v>
      </c>
      <c r="M5" s="28" t="n">
        <f aca="false">SUMIFS(Pipeline_Completo!$S$2:$S$8801,Pipeline_Completo!$E$2:$E$8801,$A5,Pipeline_Completo!$O$2:$O$8801,"Engaging")+SUMIFS(Pipeline_Completo!$S$2:$S$8801,Pipeline_Completo!$E$2:$E$8801,$A5,Pipeline_Completo!$O$2:$O$8801,"Prospecting")</f>
        <v>25094</v>
      </c>
      <c r="N5" s="25" t="n">
        <v>13</v>
      </c>
      <c r="O5" s="25" t="n">
        <v>5</v>
      </c>
      <c r="P5" s="25" t="n">
        <v>3</v>
      </c>
      <c r="Q5" s="25" t="s">
        <v>80</v>
      </c>
    </row>
    <row r="6" customFormat="false" ht="15" hidden="false" customHeight="false" outlineLevel="0" collapsed="false">
      <c r="A6" s="2" t="s">
        <v>663</v>
      </c>
      <c r="B6" s="2" t="s">
        <v>146</v>
      </c>
      <c r="C6" s="2" t="s">
        <v>147</v>
      </c>
      <c r="D6" s="2"/>
      <c r="E6" s="39" t="n">
        <v>326.82</v>
      </c>
      <c r="F6" s="40" t="n">
        <v>1016</v>
      </c>
      <c r="G6" s="25" t="n">
        <f aca="false">COUNTIFS(Pipeline_Completo!$E$2:$E$8801,$A6)</f>
        <v>53</v>
      </c>
      <c r="H6" s="25" t="n">
        <f aca="false">COUNTIFS(Pipeline_Completo!$E$2:$E$8801,$A6,Pipeline_Completo!$O$2:$O$8801,"Won")</f>
        <v>31</v>
      </c>
      <c r="I6" s="25" t="n">
        <f aca="false">COUNTIFS(Pipeline_Completo!$E$2:$E$8801,$A6,Pipeline_Completo!$O$2:$O$8801,"Lost")</f>
        <v>15</v>
      </c>
      <c r="J6" s="25" t="n">
        <f aca="false">G6-H6-I6</f>
        <v>7</v>
      </c>
      <c r="K6" s="41" t="n">
        <f aca="false">IFERROR(H6/(H6+I6),"")</f>
        <v>0.673913043478261</v>
      </c>
      <c r="L6" s="28" t="n">
        <f aca="false">SUMIFS(Pipeline_Completo!$R$2:$R$8801,Pipeline_Completo!$E$2:$E$8801,$A6,Pipeline_Completo!$O$2:$O$8801,"Won")</f>
        <v>67393</v>
      </c>
      <c r="M6" s="28" t="n">
        <f aca="false">SUMIFS(Pipeline_Completo!$S$2:$S$8801,Pipeline_Completo!$E$2:$E$8801,$A6,Pipeline_Completo!$O$2:$O$8801,"Engaging")+SUMIFS(Pipeline_Completo!$S$2:$S$8801,Pipeline_Completo!$E$2:$E$8801,$A6,Pipeline_Completo!$O$2:$O$8801,"Prospecting")</f>
        <v>4713</v>
      </c>
      <c r="N6" s="25" t="n">
        <v>14</v>
      </c>
      <c r="O6" s="25" t="n">
        <v>5</v>
      </c>
      <c r="P6" s="25" t="n">
        <v>3</v>
      </c>
      <c r="Q6" s="25" t="s">
        <v>86</v>
      </c>
    </row>
    <row r="7" customFormat="false" ht="15" hidden="false" customHeight="false" outlineLevel="0" collapsed="false">
      <c r="A7" s="2" t="s">
        <v>1789</v>
      </c>
      <c r="B7" s="2" t="s">
        <v>211</v>
      </c>
      <c r="C7" s="2" t="s">
        <v>147</v>
      </c>
      <c r="D7" s="2"/>
      <c r="E7" s="39" t="n">
        <v>497.11</v>
      </c>
      <c r="F7" s="40" t="n">
        <v>1588</v>
      </c>
      <c r="G7" s="25" t="n">
        <f aca="false">COUNTIFS(Pipeline_Completo!$E$2:$E$8801,$A7)</f>
        <v>83</v>
      </c>
      <c r="H7" s="25" t="n">
        <f aca="false">COUNTIFS(Pipeline_Completo!$E$2:$E$8801,$A7,Pipeline_Completo!$O$2:$O$8801,"Won")</f>
        <v>41</v>
      </c>
      <c r="I7" s="25" t="n">
        <f aca="false">COUNTIFS(Pipeline_Completo!$E$2:$E$8801,$A7,Pipeline_Completo!$O$2:$O$8801,"Lost")</f>
        <v>30</v>
      </c>
      <c r="J7" s="25" t="n">
        <f aca="false">G7-H7-I7</f>
        <v>12</v>
      </c>
      <c r="K7" s="41" t="n">
        <f aca="false">IFERROR(H7/(H7+I7),"")</f>
        <v>0.577464788732394</v>
      </c>
      <c r="L7" s="28" t="n">
        <f aca="false">SUMIFS(Pipeline_Completo!$R$2:$R$8801,Pipeline_Completo!$E$2:$E$8801,$A7,Pipeline_Completo!$O$2:$O$8801,"Won")</f>
        <v>87715</v>
      </c>
      <c r="M7" s="28" t="n">
        <f aca="false">SUMIFS(Pipeline_Completo!$S$2:$S$8801,Pipeline_Completo!$E$2:$E$8801,$A7,Pipeline_Completo!$O$2:$O$8801,"Engaging")+SUMIFS(Pipeline_Completo!$S$2:$S$8801,Pipeline_Completo!$E$2:$E$8801,$A7,Pipeline_Completo!$O$2:$O$8801,"Prospecting")</f>
        <v>28338</v>
      </c>
      <c r="N7" s="25" t="n">
        <v>15</v>
      </c>
      <c r="O7" s="25" t="n">
        <v>5</v>
      </c>
      <c r="P7" s="25" t="n">
        <v>3</v>
      </c>
      <c r="Q7" s="25" t="s">
        <v>104</v>
      </c>
    </row>
    <row r="8" customFormat="false" ht="15" hidden="false" customHeight="false" outlineLevel="0" collapsed="false">
      <c r="A8" s="2" t="s">
        <v>1156</v>
      </c>
      <c r="B8" s="2" t="s">
        <v>185</v>
      </c>
      <c r="C8" s="2" t="s">
        <v>147</v>
      </c>
      <c r="D8" s="2" t="s">
        <v>193</v>
      </c>
      <c r="E8" s="39" t="n">
        <v>1242.32</v>
      </c>
      <c r="F8" s="40" t="n">
        <v>3027</v>
      </c>
      <c r="G8" s="25" t="n">
        <f aca="false">COUNTIFS(Pipeline_Completo!$E$2:$E$8801,$A8)</f>
        <v>59</v>
      </c>
      <c r="H8" s="25" t="n">
        <f aca="false">COUNTIFS(Pipeline_Completo!$E$2:$E$8801,$A8,Pipeline_Completo!$O$2:$O$8801,"Won")</f>
        <v>28</v>
      </c>
      <c r="I8" s="25" t="n">
        <f aca="false">COUNTIFS(Pipeline_Completo!$E$2:$E$8801,$A8,Pipeline_Completo!$O$2:$O$8801,"Lost")</f>
        <v>20</v>
      </c>
      <c r="J8" s="25" t="n">
        <f aca="false">G8-H8-I8</f>
        <v>11</v>
      </c>
      <c r="K8" s="41" t="n">
        <f aca="false">IFERROR(H8/(H8+I8),"")</f>
        <v>0.583333333333333</v>
      </c>
      <c r="L8" s="28" t="n">
        <f aca="false">SUMIFS(Pipeline_Completo!$R$2:$R$8801,Pipeline_Completo!$E$2:$E$8801,$A8,Pipeline_Completo!$O$2:$O$8801,"Won")</f>
        <v>56903</v>
      </c>
      <c r="M8" s="28" t="n">
        <f aca="false">SUMIFS(Pipeline_Completo!$S$2:$S$8801,Pipeline_Completo!$E$2:$E$8801,$A8,Pipeline_Completo!$O$2:$O$8801,"Engaging")+SUMIFS(Pipeline_Completo!$S$2:$S$8801,Pipeline_Completo!$E$2:$E$8801,$A8,Pipeline_Completo!$O$2:$O$8801,"Prospecting")</f>
        <v>18198</v>
      </c>
      <c r="N8" s="25" t="n">
        <v>16</v>
      </c>
      <c r="O8" s="25" t="n">
        <v>5</v>
      </c>
      <c r="P8" s="25" t="n">
        <v>3</v>
      </c>
      <c r="Q8" s="25" t="s">
        <v>86</v>
      </c>
    </row>
    <row r="9" customFormat="false" ht="15" hidden="false" customHeight="false" outlineLevel="0" collapsed="false">
      <c r="A9" s="2" t="s">
        <v>445</v>
      </c>
      <c r="B9" s="2" t="s">
        <v>192</v>
      </c>
      <c r="C9" s="2" t="s">
        <v>147</v>
      </c>
      <c r="D9" s="2"/>
      <c r="E9" s="39" t="n">
        <v>987.39</v>
      </c>
      <c r="F9" s="40" t="n">
        <v>2253</v>
      </c>
      <c r="G9" s="25" t="n">
        <f aca="false">COUNTIFS(Pipeline_Completo!$E$2:$E$8801,$A9)</f>
        <v>59</v>
      </c>
      <c r="H9" s="25" t="n">
        <f aca="false">COUNTIFS(Pipeline_Completo!$E$2:$E$8801,$A9,Pipeline_Completo!$O$2:$O$8801,"Won")</f>
        <v>36</v>
      </c>
      <c r="I9" s="25" t="n">
        <f aca="false">COUNTIFS(Pipeline_Completo!$E$2:$E$8801,$A9,Pipeline_Completo!$O$2:$O$8801,"Lost")</f>
        <v>18</v>
      </c>
      <c r="J9" s="25" t="n">
        <f aca="false">G9-H9-I9</f>
        <v>5</v>
      </c>
      <c r="K9" s="41" t="n">
        <f aca="false">IFERROR(H9/(H9+I9),"")</f>
        <v>0.666666666666667</v>
      </c>
      <c r="L9" s="28" t="n">
        <f aca="false">SUMIFS(Pipeline_Completo!$R$2:$R$8801,Pipeline_Completo!$E$2:$E$8801,$A9,Pipeline_Completo!$O$2:$O$8801,"Won")</f>
        <v>89248</v>
      </c>
      <c r="M9" s="28" t="n">
        <f aca="false">SUMIFS(Pipeline_Completo!$S$2:$S$8801,Pipeline_Completo!$E$2:$E$8801,$A9,Pipeline_Completo!$O$2:$O$8801,"Engaging")+SUMIFS(Pipeline_Completo!$S$2:$S$8801,Pipeline_Completo!$E$2:$E$8801,$A9,Pipeline_Completo!$O$2:$O$8801,"Prospecting")</f>
        <v>8487</v>
      </c>
      <c r="N9" s="25" t="n">
        <v>12</v>
      </c>
      <c r="O9" s="25" t="n">
        <v>5</v>
      </c>
      <c r="P9" s="25" t="n">
        <v>3</v>
      </c>
      <c r="Q9" s="25" t="s">
        <v>95</v>
      </c>
    </row>
    <row r="10" customFormat="false" ht="15" hidden="false" customHeight="false" outlineLevel="0" collapsed="false">
      <c r="A10" s="2" t="s">
        <v>210</v>
      </c>
      <c r="B10" s="2" t="s">
        <v>211</v>
      </c>
      <c r="C10" s="2" t="s">
        <v>147</v>
      </c>
      <c r="D10" s="2"/>
      <c r="E10" s="39" t="n">
        <v>718.62</v>
      </c>
      <c r="F10" s="40" t="n">
        <v>2448</v>
      </c>
      <c r="G10" s="25" t="n">
        <f aca="false">COUNTIFS(Pipeline_Completo!$E$2:$E$8801,$A10)</f>
        <v>101</v>
      </c>
      <c r="H10" s="25" t="n">
        <f aca="false">COUNTIFS(Pipeline_Completo!$E$2:$E$8801,$A10,Pipeline_Completo!$O$2:$O$8801,"Won")</f>
        <v>55</v>
      </c>
      <c r="I10" s="25" t="n">
        <f aca="false">COUNTIFS(Pipeline_Completo!$E$2:$E$8801,$A10,Pipeline_Completo!$O$2:$O$8801,"Lost")</f>
        <v>38</v>
      </c>
      <c r="J10" s="25" t="n">
        <f aca="false">G10-H10-I10</f>
        <v>8</v>
      </c>
      <c r="K10" s="41" t="n">
        <f aca="false">IFERROR(H10/(H10+I10),"")</f>
        <v>0.591397849462366</v>
      </c>
      <c r="L10" s="28" t="n">
        <f aca="false">SUMIFS(Pipeline_Completo!$R$2:$R$8801,Pipeline_Completo!$E$2:$E$8801,$A10,Pipeline_Completo!$O$2:$O$8801,"Won")</f>
        <v>118627</v>
      </c>
      <c r="M10" s="28" t="n">
        <f aca="false">SUMIFS(Pipeline_Completo!$S$2:$S$8801,Pipeline_Completo!$E$2:$E$8801,$A10,Pipeline_Completo!$O$2:$O$8801,"Engaging")+SUMIFS(Pipeline_Completo!$S$2:$S$8801,Pipeline_Completo!$E$2:$E$8801,$A10,Pipeline_Completo!$O$2:$O$8801,"Prospecting")</f>
        <v>14846</v>
      </c>
      <c r="N10" s="25" t="n">
        <v>15</v>
      </c>
      <c r="O10" s="25" t="n">
        <v>6</v>
      </c>
      <c r="P10" s="25" t="n">
        <v>3</v>
      </c>
      <c r="Q10" s="25" t="s">
        <v>80</v>
      </c>
    </row>
    <row r="11" customFormat="false" ht="15" hidden="false" customHeight="false" outlineLevel="0" collapsed="false">
      <c r="A11" s="2" t="s">
        <v>3075</v>
      </c>
      <c r="B11" s="2" t="s">
        <v>165</v>
      </c>
      <c r="C11" s="2" t="s">
        <v>147</v>
      </c>
      <c r="D11" s="2" t="s">
        <v>1347</v>
      </c>
      <c r="E11" s="39" t="n">
        <v>4269.9</v>
      </c>
      <c r="F11" s="40" t="n">
        <v>6472</v>
      </c>
      <c r="G11" s="25" t="n">
        <f aca="false">COUNTIFS(Pipeline_Completo!$E$2:$E$8801,$A11)</f>
        <v>98</v>
      </c>
      <c r="H11" s="25" t="n">
        <f aca="false">COUNTIFS(Pipeline_Completo!$E$2:$E$8801,$A11,Pipeline_Completo!$O$2:$O$8801,"Won")</f>
        <v>57</v>
      </c>
      <c r="I11" s="25" t="n">
        <f aca="false">COUNTIFS(Pipeline_Completo!$E$2:$E$8801,$A11,Pipeline_Completo!$O$2:$O$8801,"Lost")</f>
        <v>33</v>
      </c>
      <c r="J11" s="25" t="n">
        <f aca="false">G11-H11-I11</f>
        <v>8</v>
      </c>
      <c r="K11" s="41" t="n">
        <f aca="false">IFERROR(H11/(H11+I11),"")</f>
        <v>0.633333333333333</v>
      </c>
      <c r="L11" s="28" t="n">
        <f aca="false">SUMIFS(Pipeline_Completo!$R$2:$R$8801,Pipeline_Completo!$E$2:$E$8801,$A11,Pipeline_Completo!$O$2:$O$8801,"Won")</f>
        <v>198020</v>
      </c>
      <c r="M11" s="28" t="n">
        <f aca="false">SUMIFS(Pipeline_Completo!$S$2:$S$8801,Pipeline_Completo!$E$2:$E$8801,$A11,Pipeline_Completo!$O$2:$O$8801,"Engaging")+SUMIFS(Pipeline_Completo!$S$2:$S$8801,Pipeline_Completo!$E$2:$E$8801,$A11,Pipeline_Completo!$O$2:$O$8801,"Prospecting")</f>
        <v>18745</v>
      </c>
      <c r="N11" s="25" t="n">
        <v>14</v>
      </c>
      <c r="O11" s="25" t="n">
        <v>5</v>
      </c>
      <c r="P11" s="25" t="n">
        <v>3</v>
      </c>
      <c r="Q11" s="25" t="s">
        <v>116</v>
      </c>
    </row>
    <row r="12" customFormat="false" ht="15" hidden="false" customHeight="false" outlineLevel="0" collapsed="false">
      <c r="A12" s="2" t="s">
        <v>191</v>
      </c>
      <c r="B12" s="2" t="s">
        <v>192</v>
      </c>
      <c r="C12" s="2" t="s">
        <v>147</v>
      </c>
      <c r="D12" s="2" t="s">
        <v>193</v>
      </c>
      <c r="E12" s="39" t="n">
        <v>2714.9</v>
      </c>
      <c r="F12" s="40" t="n">
        <v>2641</v>
      </c>
      <c r="G12" s="25" t="n">
        <f aca="false">COUNTIFS(Pipeline_Completo!$E$2:$E$8801,$A12)</f>
        <v>121</v>
      </c>
      <c r="H12" s="25" t="n">
        <f aca="false">COUNTIFS(Pipeline_Completo!$E$2:$E$8801,$A12,Pipeline_Completo!$O$2:$O$8801,"Won")</f>
        <v>72</v>
      </c>
      <c r="I12" s="25" t="n">
        <f aca="false">COUNTIFS(Pipeline_Completo!$E$2:$E$8801,$A12,Pipeline_Completo!$O$2:$O$8801,"Lost")</f>
        <v>45</v>
      </c>
      <c r="J12" s="25" t="n">
        <f aca="false">G12-H12-I12</f>
        <v>4</v>
      </c>
      <c r="K12" s="41" t="n">
        <f aca="false">IFERROR(H12/(H12+I12),"")</f>
        <v>0.615384615384615</v>
      </c>
      <c r="L12" s="28" t="n">
        <f aca="false">SUMIFS(Pipeline_Completo!$R$2:$R$8801,Pipeline_Completo!$E$2:$E$8801,$A12,Pipeline_Completo!$O$2:$O$8801,"Won")</f>
        <v>140183</v>
      </c>
      <c r="M12" s="28" t="n">
        <f aca="false">SUMIFS(Pipeline_Completo!$S$2:$S$8801,Pipeline_Completo!$E$2:$E$8801,$A12,Pipeline_Completo!$O$2:$O$8801,"Engaging")+SUMIFS(Pipeline_Completo!$S$2:$S$8801,Pipeline_Completo!$E$2:$E$8801,$A12,Pipeline_Completo!$O$2:$O$8801,"Prospecting")</f>
        <v>4053</v>
      </c>
      <c r="N12" s="25" t="n">
        <v>11</v>
      </c>
      <c r="O12" s="25" t="n">
        <v>3</v>
      </c>
      <c r="P12" s="25" t="n">
        <v>2</v>
      </c>
      <c r="Q12" s="25" t="s">
        <v>80</v>
      </c>
    </row>
    <row r="13" customFormat="false" ht="15" hidden="false" customHeight="false" outlineLevel="0" collapsed="false">
      <c r="A13" s="2" t="s">
        <v>218</v>
      </c>
      <c r="B13" s="2" t="s">
        <v>146</v>
      </c>
      <c r="C13" s="2" t="s">
        <v>147</v>
      </c>
      <c r="D13" s="2"/>
      <c r="E13" s="39" t="n">
        <v>4.54</v>
      </c>
      <c r="F13" s="40" t="n">
        <v>9</v>
      </c>
      <c r="G13" s="25" t="n">
        <f aca="false">COUNTIFS(Pipeline_Completo!$E$2:$E$8801,$A13)</f>
        <v>170</v>
      </c>
      <c r="H13" s="25" t="n">
        <f aca="false">COUNTIFS(Pipeline_Completo!$E$2:$E$8801,$A13,Pipeline_Completo!$O$2:$O$8801,"Won")</f>
        <v>105</v>
      </c>
      <c r="I13" s="25" t="n">
        <f aca="false">COUNTIFS(Pipeline_Completo!$E$2:$E$8801,$A13,Pipeline_Completo!$O$2:$O$8801,"Lost")</f>
        <v>54</v>
      </c>
      <c r="J13" s="25" t="n">
        <f aca="false">G13-H13-I13</f>
        <v>11</v>
      </c>
      <c r="K13" s="41" t="n">
        <f aca="false">IFERROR(H13/(H13+I13),"")</f>
        <v>0.660377358490566</v>
      </c>
      <c r="L13" s="28" t="n">
        <f aca="false">SUMIFS(Pipeline_Completo!$R$2:$R$8801,Pipeline_Completo!$E$2:$E$8801,$A13,Pipeline_Completo!$O$2:$O$8801,"Won")</f>
        <v>206410</v>
      </c>
      <c r="M13" s="28" t="n">
        <f aca="false">SUMIFS(Pipeline_Completo!$S$2:$S$8801,Pipeline_Completo!$E$2:$E$8801,$A13,Pipeline_Completo!$O$2:$O$8801,"Engaging")+SUMIFS(Pipeline_Completo!$S$2:$S$8801,Pipeline_Completo!$E$2:$E$8801,$A13,Pipeline_Completo!$O$2:$O$8801,"Prospecting")</f>
        <v>31665</v>
      </c>
      <c r="N13" s="25" t="n">
        <v>30</v>
      </c>
      <c r="O13" s="25" t="n">
        <v>6</v>
      </c>
      <c r="P13" s="25" t="n">
        <v>3</v>
      </c>
      <c r="Q13" s="25" t="s">
        <v>80</v>
      </c>
    </row>
    <row r="14" customFormat="false" ht="15" hidden="false" customHeight="false" outlineLevel="0" collapsed="false">
      <c r="A14" s="2" t="s">
        <v>184</v>
      </c>
      <c r="B14" s="2" t="s">
        <v>185</v>
      </c>
      <c r="C14" s="2" t="s">
        <v>147</v>
      </c>
      <c r="D14" s="2"/>
      <c r="E14" s="39" t="n">
        <v>1520.66</v>
      </c>
      <c r="F14" s="40" t="n">
        <v>1806</v>
      </c>
      <c r="G14" s="25" t="n">
        <f aca="false">COUNTIFS(Pipeline_Completo!$E$2:$E$8801,$A14)</f>
        <v>97</v>
      </c>
      <c r="H14" s="25" t="n">
        <f aca="false">COUNTIFS(Pipeline_Completo!$E$2:$E$8801,$A14,Pipeline_Completo!$O$2:$O$8801,"Won")</f>
        <v>54</v>
      </c>
      <c r="I14" s="25" t="n">
        <f aca="false">COUNTIFS(Pipeline_Completo!$E$2:$E$8801,$A14,Pipeline_Completo!$O$2:$O$8801,"Lost")</f>
        <v>34</v>
      </c>
      <c r="J14" s="25" t="n">
        <f aca="false">G14-H14-I14</f>
        <v>9</v>
      </c>
      <c r="K14" s="41" t="n">
        <f aca="false">IFERROR(H14/(H14+I14),"")</f>
        <v>0.613636363636364</v>
      </c>
      <c r="L14" s="28" t="n">
        <f aca="false">SUMIFS(Pipeline_Completo!$R$2:$R$8801,Pipeline_Completo!$E$2:$E$8801,$A14,Pipeline_Completo!$O$2:$O$8801,"Won")</f>
        <v>125310</v>
      </c>
      <c r="M14" s="28" t="n">
        <f aca="false">SUMIFS(Pipeline_Completo!$S$2:$S$8801,Pipeline_Completo!$E$2:$E$8801,$A14,Pipeline_Completo!$O$2:$O$8801,"Engaging")+SUMIFS(Pipeline_Completo!$S$2:$S$8801,Pipeline_Completo!$E$2:$E$8801,$A14,Pipeline_Completo!$O$2:$O$8801,"Prospecting")</f>
        <v>22251</v>
      </c>
      <c r="N14" s="25" t="n">
        <v>15</v>
      </c>
      <c r="O14" s="25" t="n">
        <v>4</v>
      </c>
      <c r="P14" s="25" t="n">
        <v>2</v>
      </c>
      <c r="Q14" s="25" t="s">
        <v>80</v>
      </c>
    </row>
    <row r="15" customFormat="false" ht="15" hidden="false" customHeight="false" outlineLevel="0" collapsed="false">
      <c r="A15" s="2" t="s">
        <v>449</v>
      </c>
      <c r="B15" s="2" t="s">
        <v>192</v>
      </c>
      <c r="C15" s="2" t="s">
        <v>147</v>
      </c>
      <c r="D15" s="2" t="s">
        <v>445</v>
      </c>
      <c r="E15" s="39" t="n">
        <v>98.79</v>
      </c>
      <c r="F15" s="40" t="n">
        <v>96</v>
      </c>
      <c r="G15" s="25" t="n">
        <f aca="false">COUNTIFS(Pipeline_Completo!$E$2:$E$8801,$A15)</f>
        <v>72</v>
      </c>
      <c r="H15" s="25" t="n">
        <f aca="false">COUNTIFS(Pipeline_Completo!$E$2:$E$8801,$A15,Pipeline_Completo!$O$2:$O$8801,"Won")</f>
        <v>43</v>
      </c>
      <c r="I15" s="25" t="n">
        <f aca="false">COUNTIFS(Pipeline_Completo!$E$2:$E$8801,$A15,Pipeline_Completo!$O$2:$O$8801,"Lost")</f>
        <v>18</v>
      </c>
      <c r="J15" s="25" t="n">
        <f aca="false">G15-H15-I15</f>
        <v>11</v>
      </c>
      <c r="K15" s="41" t="n">
        <f aca="false">IFERROR(H15/(H15+I15),"")</f>
        <v>0.704918032786885</v>
      </c>
      <c r="L15" s="28" t="n">
        <f aca="false">SUMIFS(Pipeline_Completo!$R$2:$R$8801,Pipeline_Completo!$E$2:$E$8801,$A15,Pipeline_Completo!$O$2:$O$8801,"Won")</f>
        <v>77936</v>
      </c>
      <c r="M15" s="28" t="n">
        <f aca="false">SUMIFS(Pipeline_Completo!$S$2:$S$8801,Pipeline_Completo!$E$2:$E$8801,$A15,Pipeline_Completo!$O$2:$O$8801,"Engaging")+SUMIFS(Pipeline_Completo!$S$2:$S$8801,Pipeline_Completo!$E$2:$E$8801,$A15,Pipeline_Completo!$O$2:$O$8801,"Prospecting")</f>
        <v>23389</v>
      </c>
      <c r="N15" s="25" t="n">
        <v>13</v>
      </c>
      <c r="O15" s="25" t="n">
        <v>3</v>
      </c>
      <c r="P15" s="25" t="n">
        <v>2</v>
      </c>
      <c r="Q15" s="25" t="s">
        <v>113</v>
      </c>
    </row>
    <row r="16" customFormat="false" ht="15" hidden="false" customHeight="false" outlineLevel="0" collapsed="false">
      <c r="A16" s="2" t="s">
        <v>164</v>
      </c>
      <c r="B16" s="2" t="s">
        <v>165</v>
      </c>
      <c r="C16" s="2" t="s">
        <v>147</v>
      </c>
      <c r="D16" s="2"/>
      <c r="E16" s="39" t="n">
        <v>217.87</v>
      </c>
      <c r="F16" s="40" t="n">
        <v>551</v>
      </c>
      <c r="G16" s="25" t="n">
        <f aca="false">COUNTIFS(Pipeline_Completo!$E$2:$E$8801,$A16)</f>
        <v>83</v>
      </c>
      <c r="H16" s="25" t="n">
        <f aca="false">COUNTIFS(Pipeline_Completo!$E$2:$E$8801,$A16,Pipeline_Completo!$O$2:$O$8801,"Won")</f>
        <v>53</v>
      </c>
      <c r="I16" s="25" t="n">
        <f aca="false">COUNTIFS(Pipeline_Completo!$E$2:$E$8801,$A16,Pipeline_Completo!$O$2:$O$8801,"Lost")</f>
        <v>25</v>
      </c>
      <c r="J16" s="25" t="n">
        <f aca="false">G16-H16-I16</f>
        <v>5</v>
      </c>
      <c r="K16" s="41" t="n">
        <f aca="false">IFERROR(H16/(H16+I16),"")</f>
        <v>0.67948717948718</v>
      </c>
      <c r="L16" s="28" t="n">
        <f aca="false">SUMIFS(Pipeline_Completo!$R$2:$R$8801,Pipeline_Completo!$E$2:$E$8801,$A16,Pipeline_Completo!$O$2:$O$8801,"Won")</f>
        <v>99639</v>
      </c>
      <c r="M16" s="28" t="n">
        <f aca="false">SUMIFS(Pipeline_Completo!$S$2:$S$8801,Pipeline_Completo!$E$2:$E$8801,$A16,Pipeline_Completo!$O$2:$O$8801,"Engaging")+SUMIFS(Pipeline_Completo!$S$2:$S$8801,Pipeline_Completo!$E$2:$E$8801,$A16,Pipeline_Completo!$O$2:$O$8801,"Prospecting")</f>
        <v>11279</v>
      </c>
      <c r="N16" s="25" t="n">
        <v>14</v>
      </c>
      <c r="O16" s="25" t="n">
        <v>5</v>
      </c>
      <c r="P16" s="25" t="n">
        <v>3</v>
      </c>
      <c r="Q16" s="25" t="s">
        <v>80</v>
      </c>
    </row>
    <row r="17" customFormat="false" ht="15" hidden="false" customHeight="false" outlineLevel="0" collapsed="false">
      <c r="A17" s="2" t="s">
        <v>1646</v>
      </c>
      <c r="B17" s="2" t="s">
        <v>185</v>
      </c>
      <c r="C17" s="2" t="s">
        <v>147</v>
      </c>
      <c r="D17" s="2"/>
      <c r="E17" s="39" t="n">
        <v>587.72</v>
      </c>
      <c r="F17" s="40" t="n">
        <v>1501</v>
      </c>
      <c r="G17" s="25" t="n">
        <f aca="false">COUNTIFS(Pipeline_Completo!$E$2:$E$8801,$A17)</f>
        <v>59</v>
      </c>
      <c r="H17" s="25" t="n">
        <f aca="false">COUNTIFS(Pipeline_Completo!$E$2:$E$8801,$A17,Pipeline_Completo!$O$2:$O$8801,"Won")</f>
        <v>33</v>
      </c>
      <c r="I17" s="25" t="n">
        <f aca="false">COUNTIFS(Pipeline_Completo!$E$2:$E$8801,$A17,Pipeline_Completo!$O$2:$O$8801,"Lost")</f>
        <v>23</v>
      </c>
      <c r="J17" s="25" t="n">
        <f aca="false">G17-H17-I17</f>
        <v>3</v>
      </c>
      <c r="K17" s="41" t="n">
        <f aca="false">IFERROR(H17/(H17+I17),"")</f>
        <v>0.589285714285714</v>
      </c>
      <c r="L17" s="28" t="n">
        <f aca="false">SUMIFS(Pipeline_Completo!$R$2:$R$8801,Pipeline_Completo!$E$2:$E$8801,$A17,Pipeline_Completo!$O$2:$O$8801,"Won")</f>
        <v>82118</v>
      </c>
      <c r="M17" s="28" t="n">
        <f aca="false">SUMIFS(Pipeline_Completo!$S$2:$S$8801,Pipeline_Completo!$E$2:$E$8801,$A17,Pipeline_Completo!$O$2:$O$8801,"Engaging")+SUMIFS(Pipeline_Completo!$S$2:$S$8801,Pipeline_Completo!$E$2:$E$8801,$A17,Pipeline_Completo!$O$2:$O$8801,"Prospecting")</f>
        <v>3503</v>
      </c>
      <c r="N17" s="25" t="n">
        <v>12</v>
      </c>
      <c r="O17" s="25" t="n">
        <v>4</v>
      </c>
      <c r="P17" s="25" t="n">
        <v>2</v>
      </c>
      <c r="Q17" s="25" t="s">
        <v>113</v>
      </c>
    </row>
    <row r="18" customFormat="false" ht="15" hidden="false" customHeight="false" outlineLevel="0" collapsed="false">
      <c r="A18" s="2" t="s">
        <v>452</v>
      </c>
      <c r="B18" s="2" t="s">
        <v>185</v>
      </c>
      <c r="C18" s="2" t="s">
        <v>147</v>
      </c>
      <c r="D18" s="2" t="s">
        <v>193</v>
      </c>
      <c r="E18" s="39" t="n">
        <v>1712.68</v>
      </c>
      <c r="F18" s="40" t="n">
        <v>3194</v>
      </c>
      <c r="G18" s="25" t="n">
        <f aca="false">COUNTIFS(Pipeline_Completo!$E$2:$E$8801,$A18)</f>
        <v>91</v>
      </c>
      <c r="H18" s="25" t="n">
        <f aca="false">COUNTIFS(Pipeline_Completo!$E$2:$E$8801,$A18,Pipeline_Completo!$O$2:$O$8801,"Won")</f>
        <v>55</v>
      </c>
      <c r="I18" s="25" t="n">
        <f aca="false">COUNTIFS(Pipeline_Completo!$E$2:$E$8801,$A18,Pipeline_Completo!$O$2:$O$8801,"Lost")</f>
        <v>22</v>
      </c>
      <c r="J18" s="25" t="n">
        <f aca="false">G18-H18-I18</f>
        <v>14</v>
      </c>
      <c r="K18" s="41" t="n">
        <f aca="false">IFERROR(H18/(H18+I18),"")</f>
        <v>0.714285714285714</v>
      </c>
      <c r="L18" s="28" t="n">
        <f aca="false">SUMIFS(Pipeline_Completo!$R$2:$R$8801,Pipeline_Completo!$E$2:$E$8801,$A18,Pipeline_Completo!$O$2:$O$8801,"Won")</f>
        <v>147976</v>
      </c>
      <c r="M18" s="28" t="n">
        <f aca="false">SUMIFS(Pipeline_Completo!$S$2:$S$8801,Pipeline_Completo!$E$2:$E$8801,$A18,Pipeline_Completo!$O$2:$O$8801,"Engaging")+SUMIFS(Pipeline_Completo!$S$2:$S$8801,Pipeline_Completo!$E$2:$E$8801,$A18,Pipeline_Completo!$O$2:$O$8801,"Prospecting")</f>
        <v>36273</v>
      </c>
      <c r="N18" s="25" t="n">
        <v>19</v>
      </c>
      <c r="O18" s="25" t="n">
        <v>6</v>
      </c>
      <c r="P18" s="25" t="n">
        <v>3</v>
      </c>
      <c r="Q18" s="25" t="s">
        <v>87</v>
      </c>
    </row>
    <row r="19" customFormat="false" ht="15" hidden="false" customHeight="false" outlineLevel="0" collapsed="false">
      <c r="A19" s="2" t="s">
        <v>237</v>
      </c>
      <c r="B19" s="2" t="s">
        <v>192</v>
      </c>
      <c r="C19" s="2" t="s">
        <v>147</v>
      </c>
      <c r="D19" s="2"/>
      <c r="E19" s="39" t="n">
        <v>4618</v>
      </c>
      <c r="F19" s="40" t="n">
        <v>10083</v>
      </c>
      <c r="G19" s="25" t="n">
        <f aca="false">COUNTIFS(Pipeline_Completo!$E$2:$E$8801,$A19)</f>
        <v>129</v>
      </c>
      <c r="H19" s="25" t="n">
        <f aca="false">COUNTIFS(Pipeline_Completo!$E$2:$E$8801,$A19,Pipeline_Completo!$O$2:$O$8801,"Won")</f>
        <v>70</v>
      </c>
      <c r="I19" s="25" t="n">
        <f aca="false">COUNTIFS(Pipeline_Completo!$E$2:$E$8801,$A19,Pipeline_Completo!$O$2:$O$8801,"Lost")</f>
        <v>47</v>
      </c>
      <c r="J19" s="25" t="n">
        <f aca="false">G19-H19-I19</f>
        <v>12</v>
      </c>
      <c r="K19" s="41" t="n">
        <f aca="false">IFERROR(H19/(H19+I19),"")</f>
        <v>0.598290598290598</v>
      </c>
      <c r="L19" s="28" t="n">
        <f aca="false">SUMIFS(Pipeline_Completo!$R$2:$R$8801,Pipeline_Completo!$E$2:$E$8801,$A19,Pipeline_Completo!$O$2:$O$8801,"Won")</f>
        <v>128048</v>
      </c>
      <c r="M19" s="28" t="n">
        <f aca="false">SUMIFS(Pipeline_Completo!$S$2:$S$8801,Pipeline_Completo!$E$2:$E$8801,$A19,Pipeline_Completo!$O$2:$O$8801,"Engaging")+SUMIFS(Pipeline_Completo!$S$2:$S$8801,Pipeline_Completo!$E$2:$E$8801,$A19,Pipeline_Completo!$O$2:$O$8801,"Prospecting")</f>
        <v>19020</v>
      </c>
      <c r="N19" s="25" t="n">
        <v>15</v>
      </c>
      <c r="O19" s="25" t="n">
        <v>6</v>
      </c>
      <c r="P19" s="25" t="n">
        <v>3</v>
      </c>
      <c r="Q19" s="25" t="s">
        <v>80</v>
      </c>
    </row>
    <row r="20" customFormat="false" ht="15" hidden="false" customHeight="false" outlineLevel="0" collapsed="false">
      <c r="A20" s="2" t="s">
        <v>3511</v>
      </c>
      <c r="B20" s="2" t="s">
        <v>168</v>
      </c>
      <c r="C20" s="2" t="s">
        <v>147</v>
      </c>
      <c r="D20" s="2"/>
      <c r="E20" s="39" t="n">
        <v>1197.44</v>
      </c>
      <c r="F20" s="40" t="n">
        <v>2570</v>
      </c>
      <c r="G20" s="25" t="n">
        <f aca="false">COUNTIFS(Pipeline_Completo!$E$2:$E$8801,$A20)</f>
        <v>57</v>
      </c>
      <c r="H20" s="25" t="n">
        <f aca="false">COUNTIFS(Pipeline_Completo!$E$2:$E$8801,$A20,Pipeline_Completo!$O$2:$O$8801,"Won")</f>
        <v>30</v>
      </c>
      <c r="I20" s="25" t="n">
        <f aca="false">COUNTIFS(Pipeline_Completo!$E$2:$E$8801,$A20,Pipeline_Completo!$O$2:$O$8801,"Lost")</f>
        <v>24</v>
      </c>
      <c r="J20" s="25" t="n">
        <f aca="false">G20-H20-I20</f>
        <v>3</v>
      </c>
      <c r="K20" s="41" t="n">
        <f aca="false">IFERROR(H20/(H20+I20),"")</f>
        <v>0.555555555555556</v>
      </c>
      <c r="L20" s="28" t="n">
        <f aca="false">SUMIFS(Pipeline_Completo!$R$2:$R$8801,Pipeline_Completo!$E$2:$E$8801,$A20,Pipeline_Completo!$O$2:$O$8801,"Won")</f>
        <v>56637</v>
      </c>
      <c r="M20" s="28" t="n">
        <f aca="false">SUMIFS(Pipeline_Completo!$S$2:$S$8801,Pipeline_Completo!$E$2:$E$8801,$A20,Pipeline_Completo!$O$2:$O$8801,"Engaging")+SUMIFS(Pipeline_Completo!$S$2:$S$8801,Pipeline_Completo!$E$2:$E$8801,$A20,Pipeline_Completo!$O$2:$O$8801,"Prospecting")</f>
        <v>9310</v>
      </c>
      <c r="N20" s="25" t="n">
        <v>13</v>
      </c>
      <c r="O20" s="25" t="n">
        <v>5</v>
      </c>
      <c r="P20" s="25" t="n">
        <v>3</v>
      </c>
      <c r="Q20" s="25" t="s">
        <v>95</v>
      </c>
    </row>
    <row r="21" customFormat="false" ht="15" hidden="false" customHeight="false" outlineLevel="0" collapsed="false">
      <c r="A21" s="2" t="s">
        <v>665</v>
      </c>
      <c r="B21" s="2" t="s">
        <v>211</v>
      </c>
      <c r="C21" s="2" t="s">
        <v>147</v>
      </c>
      <c r="D21" s="2"/>
      <c r="E21" s="39" t="n">
        <v>4968.91</v>
      </c>
      <c r="F21" s="40" t="n">
        <v>7523</v>
      </c>
      <c r="G21" s="25" t="n">
        <f aca="false">COUNTIFS(Pipeline_Completo!$E$2:$E$8801,$A21)</f>
        <v>85</v>
      </c>
      <c r="H21" s="25" t="n">
        <f aca="false">COUNTIFS(Pipeline_Completo!$E$2:$E$8801,$A21,Pipeline_Completo!$O$2:$O$8801,"Won")</f>
        <v>49</v>
      </c>
      <c r="I21" s="25" t="n">
        <f aca="false">COUNTIFS(Pipeline_Completo!$E$2:$E$8801,$A21,Pipeline_Completo!$O$2:$O$8801,"Lost")</f>
        <v>32</v>
      </c>
      <c r="J21" s="25" t="n">
        <f aca="false">G21-H21-I21</f>
        <v>4</v>
      </c>
      <c r="K21" s="41" t="n">
        <f aca="false">IFERROR(H21/(H21+I21),"")</f>
        <v>0.604938271604938</v>
      </c>
      <c r="L21" s="28" t="n">
        <f aca="false">SUMIFS(Pipeline_Completo!$R$2:$R$8801,Pipeline_Completo!$E$2:$E$8801,$A21,Pipeline_Completo!$O$2:$O$8801,"Won")</f>
        <v>127009</v>
      </c>
      <c r="M21" s="28" t="n">
        <f aca="false">SUMIFS(Pipeline_Completo!$S$2:$S$8801,Pipeline_Completo!$E$2:$E$8801,$A21,Pipeline_Completo!$O$2:$O$8801,"Engaging")+SUMIFS(Pipeline_Completo!$S$2:$S$8801,Pipeline_Completo!$E$2:$E$8801,$A21,Pipeline_Completo!$O$2:$O$8801,"Prospecting")</f>
        <v>5043</v>
      </c>
      <c r="N21" s="25" t="n">
        <v>13</v>
      </c>
      <c r="O21" s="25" t="n">
        <v>4</v>
      </c>
      <c r="P21" s="25" t="n">
        <v>3</v>
      </c>
      <c r="Q21" s="25" t="s">
        <v>104</v>
      </c>
    </row>
    <row r="22" customFormat="false" ht="15" hidden="false" customHeight="false" outlineLevel="0" collapsed="false">
      <c r="A22" s="2" t="s">
        <v>2484</v>
      </c>
      <c r="B22" s="2" t="s">
        <v>155</v>
      </c>
      <c r="C22" s="2" t="s">
        <v>147</v>
      </c>
      <c r="D22" s="2" t="s">
        <v>156</v>
      </c>
      <c r="E22" s="39" t="n">
        <v>1825.82</v>
      </c>
      <c r="F22" s="40" t="n">
        <v>5595</v>
      </c>
      <c r="G22" s="25" t="n">
        <f aca="false">COUNTIFS(Pipeline_Completo!$E$2:$E$8801,$A22)</f>
        <v>88</v>
      </c>
      <c r="H22" s="25" t="n">
        <f aca="false">COUNTIFS(Pipeline_Completo!$E$2:$E$8801,$A22,Pipeline_Completo!$O$2:$O$8801,"Won")</f>
        <v>48</v>
      </c>
      <c r="I22" s="25" t="n">
        <f aca="false">COUNTIFS(Pipeline_Completo!$E$2:$E$8801,$A22,Pipeline_Completo!$O$2:$O$8801,"Lost")</f>
        <v>28</v>
      </c>
      <c r="J22" s="25" t="n">
        <f aca="false">G22-H22-I22</f>
        <v>12</v>
      </c>
      <c r="K22" s="41" t="n">
        <f aca="false">IFERROR(H22/(H22+I22),"")</f>
        <v>0.631578947368421</v>
      </c>
      <c r="L22" s="28" t="n">
        <f aca="false">SUMIFS(Pipeline_Completo!$R$2:$R$8801,Pipeline_Completo!$E$2:$E$8801,$A22,Pipeline_Completo!$O$2:$O$8801,"Won")</f>
        <v>113557</v>
      </c>
      <c r="M22" s="28" t="n">
        <f aca="false">SUMIFS(Pipeline_Completo!$S$2:$S$8801,Pipeline_Completo!$E$2:$E$8801,$A22,Pipeline_Completo!$O$2:$O$8801,"Engaging")+SUMIFS(Pipeline_Completo!$S$2:$S$8801,Pipeline_Completo!$E$2:$E$8801,$A22,Pipeline_Completo!$O$2:$O$8801,"Prospecting")</f>
        <v>36535</v>
      </c>
      <c r="N22" s="25" t="n">
        <v>14</v>
      </c>
      <c r="O22" s="25" t="n">
        <v>4</v>
      </c>
      <c r="P22" s="25" t="n">
        <v>3</v>
      </c>
      <c r="Q22" s="25" t="s">
        <v>104</v>
      </c>
    </row>
    <row r="23" customFormat="false" ht="15" hidden="false" customHeight="false" outlineLevel="0" collapsed="false">
      <c r="A23" s="2" t="s">
        <v>215</v>
      </c>
      <c r="B23" s="2" t="s">
        <v>177</v>
      </c>
      <c r="C23" s="2" t="s">
        <v>147</v>
      </c>
      <c r="D23" s="2"/>
      <c r="E23" s="39" t="n">
        <v>1102.43</v>
      </c>
      <c r="F23" s="40" t="n">
        <v>1759</v>
      </c>
      <c r="G23" s="25" t="n">
        <f aca="false">COUNTIFS(Pipeline_Completo!$E$2:$E$8801,$A23)</f>
        <v>102</v>
      </c>
      <c r="H23" s="25" t="n">
        <f aca="false">COUNTIFS(Pipeline_Completo!$E$2:$E$8801,$A23,Pipeline_Completo!$O$2:$O$8801,"Won")</f>
        <v>54</v>
      </c>
      <c r="I23" s="25" t="n">
        <f aca="false">COUNTIFS(Pipeline_Completo!$E$2:$E$8801,$A23,Pipeline_Completo!$O$2:$O$8801,"Lost")</f>
        <v>39</v>
      </c>
      <c r="J23" s="25" t="n">
        <f aca="false">G23-H23-I23</f>
        <v>9</v>
      </c>
      <c r="K23" s="41" t="n">
        <f aca="false">IFERROR(H23/(H23+I23),"")</f>
        <v>0.580645161290323</v>
      </c>
      <c r="L23" s="28" t="n">
        <f aca="false">SUMIFS(Pipeline_Completo!$R$2:$R$8801,Pipeline_Completo!$E$2:$E$8801,$A23,Pipeline_Completo!$O$2:$O$8801,"Won")</f>
        <v>117255</v>
      </c>
      <c r="M23" s="28" t="n">
        <f aca="false">SUMIFS(Pipeline_Completo!$S$2:$S$8801,Pipeline_Completo!$E$2:$E$8801,$A23,Pipeline_Completo!$O$2:$O$8801,"Engaging")+SUMIFS(Pipeline_Completo!$S$2:$S$8801,Pipeline_Completo!$E$2:$E$8801,$A23,Pipeline_Completo!$O$2:$O$8801,"Prospecting")</f>
        <v>13214</v>
      </c>
      <c r="N23" s="25" t="n">
        <v>16</v>
      </c>
      <c r="O23" s="25" t="n">
        <v>6</v>
      </c>
      <c r="P23" s="25" t="n">
        <v>3</v>
      </c>
      <c r="Q23" s="25" t="s">
        <v>80</v>
      </c>
    </row>
    <row r="24" customFormat="false" ht="15" hidden="false" customHeight="false" outlineLevel="0" collapsed="false">
      <c r="A24" s="2" t="s">
        <v>1187</v>
      </c>
      <c r="B24" s="2" t="s">
        <v>159</v>
      </c>
      <c r="C24" s="2" t="s">
        <v>147</v>
      </c>
      <c r="D24" s="2"/>
      <c r="E24" s="39" t="n">
        <v>2059.9</v>
      </c>
      <c r="F24" s="40" t="n">
        <v>3644</v>
      </c>
      <c r="G24" s="25" t="n">
        <f aca="false">COUNTIFS(Pipeline_Completo!$E$2:$E$8801,$A24)</f>
        <v>89</v>
      </c>
      <c r="H24" s="25" t="n">
        <f aca="false">COUNTIFS(Pipeline_Completo!$E$2:$E$8801,$A24,Pipeline_Completo!$O$2:$O$8801,"Won")</f>
        <v>57</v>
      </c>
      <c r="I24" s="25" t="n">
        <f aca="false">COUNTIFS(Pipeline_Completo!$E$2:$E$8801,$A24,Pipeline_Completo!$O$2:$O$8801,"Lost")</f>
        <v>24</v>
      </c>
      <c r="J24" s="25" t="n">
        <f aca="false">G24-H24-I24</f>
        <v>8</v>
      </c>
      <c r="K24" s="41" t="n">
        <f aca="false">IFERROR(H24/(H24+I24),"")</f>
        <v>0.703703703703704</v>
      </c>
      <c r="L24" s="28" t="n">
        <f aca="false">SUMIFS(Pipeline_Completo!$R$2:$R$8801,Pipeline_Completo!$E$2:$E$8801,$A24,Pipeline_Completo!$O$2:$O$8801,"Won")</f>
        <v>127569</v>
      </c>
      <c r="M24" s="28" t="n">
        <f aca="false">SUMIFS(Pipeline_Completo!$S$2:$S$8801,Pipeline_Completo!$E$2:$E$8801,$A24,Pipeline_Completo!$O$2:$O$8801,"Engaging")+SUMIFS(Pipeline_Completo!$S$2:$S$8801,Pipeline_Completo!$E$2:$E$8801,$A24,Pipeline_Completo!$O$2:$O$8801,"Prospecting")</f>
        <v>23065</v>
      </c>
      <c r="N24" s="25" t="n">
        <v>15</v>
      </c>
      <c r="O24" s="25" t="n">
        <v>6</v>
      </c>
      <c r="P24" s="25" t="n">
        <v>3</v>
      </c>
      <c r="Q24" s="25" t="s">
        <v>114</v>
      </c>
    </row>
    <row r="25" customFormat="false" ht="15" hidden="false" customHeight="false" outlineLevel="0" collapsed="false">
      <c r="A25" s="2" t="s">
        <v>198</v>
      </c>
      <c r="B25" s="2" t="s">
        <v>177</v>
      </c>
      <c r="C25" s="2" t="s">
        <v>147</v>
      </c>
      <c r="D25" s="2" t="s">
        <v>199</v>
      </c>
      <c r="E25" s="39" t="n">
        <v>2819.5</v>
      </c>
      <c r="F25" s="40" t="n">
        <v>7227</v>
      </c>
      <c r="G25" s="25" t="n">
        <f aca="false">COUNTIFS(Pipeline_Completo!$E$2:$E$8801,$A25)</f>
        <v>109</v>
      </c>
      <c r="H25" s="25" t="n">
        <f aca="false">COUNTIFS(Pipeline_Completo!$E$2:$E$8801,$A25,Pipeline_Completo!$O$2:$O$8801,"Won")</f>
        <v>59</v>
      </c>
      <c r="I25" s="25" t="n">
        <f aca="false">COUNTIFS(Pipeline_Completo!$E$2:$E$8801,$A25,Pipeline_Completo!$O$2:$O$8801,"Lost")</f>
        <v>40</v>
      </c>
      <c r="J25" s="25" t="n">
        <f aca="false">G25-H25-I25</f>
        <v>10</v>
      </c>
      <c r="K25" s="41" t="n">
        <f aca="false">IFERROR(H25/(H25+I25),"")</f>
        <v>0.595959595959596</v>
      </c>
      <c r="L25" s="28" t="n">
        <f aca="false">SUMIFS(Pipeline_Completo!$R$2:$R$8801,Pipeline_Completo!$E$2:$E$8801,$A25,Pipeline_Completo!$O$2:$O$8801,"Won")</f>
        <v>127050</v>
      </c>
      <c r="M25" s="28" t="n">
        <f aca="false">SUMIFS(Pipeline_Completo!$S$2:$S$8801,Pipeline_Completo!$E$2:$E$8801,$A25,Pipeline_Completo!$O$2:$O$8801,"Engaging")+SUMIFS(Pipeline_Completo!$S$2:$S$8801,Pipeline_Completo!$E$2:$E$8801,$A25,Pipeline_Completo!$O$2:$O$8801,"Prospecting")</f>
        <v>32320</v>
      </c>
      <c r="N25" s="25" t="n">
        <v>16</v>
      </c>
      <c r="O25" s="25" t="n">
        <v>6</v>
      </c>
      <c r="P25" s="25" t="n">
        <v>3</v>
      </c>
      <c r="Q25" s="25" t="s">
        <v>80</v>
      </c>
    </row>
    <row r="26" customFormat="false" ht="15" hidden="false" customHeight="false" outlineLevel="0" collapsed="false">
      <c r="A26" s="2" t="s">
        <v>484</v>
      </c>
      <c r="B26" s="2" t="s">
        <v>211</v>
      </c>
      <c r="C26" s="2" t="s">
        <v>485</v>
      </c>
      <c r="D26" s="2"/>
      <c r="E26" s="39" t="n">
        <v>5158.71</v>
      </c>
      <c r="F26" s="40" t="n">
        <v>17479</v>
      </c>
      <c r="G26" s="25" t="n">
        <f aca="false">COUNTIFS(Pipeline_Completo!$E$2:$E$8801,$A26)</f>
        <v>81</v>
      </c>
      <c r="H26" s="25" t="n">
        <f aca="false">COUNTIFS(Pipeline_Completo!$E$2:$E$8801,$A26,Pipeline_Completo!$O$2:$O$8801,"Won")</f>
        <v>46</v>
      </c>
      <c r="I26" s="25" t="n">
        <f aca="false">COUNTIFS(Pipeline_Completo!$E$2:$E$8801,$A26,Pipeline_Completo!$O$2:$O$8801,"Lost")</f>
        <v>29</v>
      </c>
      <c r="J26" s="25" t="n">
        <f aca="false">G26-H26-I26</f>
        <v>6</v>
      </c>
      <c r="K26" s="41" t="n">
        <f aca="false">IFERROR(H26/(H26+I26),"")</f>
        <v>0.613333333333333</v>
      </c>
      <c r="L26" s="28" t="n">
        <f aca="false">SUMIFS(Pipeline_Completo!$R$2:$R$8801,Pipeline_Completo!$E$2:$E$8801,$A26,Pipeline_Completo!$O$2:$O$8801,"Won")</f>
        <v>123506</v>
      </c>
      <c r="M26" s="28" t="n">
        <f aca="false">SUMIFS(Pipeline_Completo!$S$2:$S$8801,Pipeline_Completo!$E$2:$E$8801,$A26,Pipeline_Completo!$O$2:$O$8801,"Engaging")+SUMIFS(Pipeline_Completo!$S$2:$S$8801,Pipeline_Completo!$E$2:$E$8801,$A26,Pipeline_Completo!$O$2:$O$8801,"Prospecting")</f>
        <v>15771</v>
      </c>
      <c r="N26" s="25" t="n">
        <v>14</v>
      </c>
      <c r="O26" s="25" t="n">
        <v>5</v>
      </c>
      <c r="P26" s="25" t="n">
        <v>3</v>
      </c>
      <c r="Q26" s="25" t="s">
        <v>87</v>
      </c>
    </row>
    <row r="27" customFormat="false" ht="15" hidden="false" customHeight="false" outlineLevel="0" collapsed="false">
      <c r="A27" s="2" t="s">
        <v>1690</v>
      </c>
      <c r="B27" s="2" t="s">
        <v>211</v>
      </c>
      <c r="C27" s="2" t="s">
        <v>147</v>
      </c>
      <c r="D27" s="2"/>
      <c r="E27" s="39" t="n">
        <v>2520.83</v>
      </c>
      <c r="F27" s="40" t="n">
        <v>3502</v>
      </c>
      <c r="G27" s="25" t="n">
        <f aca="false">COUNTIFS(Pipeline_Completo!$E$2:$E$8801,$A27)</f>
        <v>88</v>
      </c>
      <c r="H27" s="25" t="n">
        <f aca="false">COUNTIFS(Pipeline_Completo!$E$2:$E$8801,$A27,Pipeline_Completo!$O$2:$O$8801,"Won")</f>
        <v>60</v>
      </c>
      <c r="I27" s="25" t="n">
        <f aca="false">COUNTIFS(Pipeline_Completo!$E$2:$E$8801,$A27,Pipeline_Completo!$O$2:$O$8801,"Lost")</f>
        <v>25</v>
      </c>
      <c r="J27" s="25" t="n">
        <f aca="false">G27-H27-I27</f>
        <v>3</v>
      </c>
      <c r="K27" s="41" t="n">
        <f aca="false">IFERROR(H27/(H27+I27),"")</f>
        <v>0.705882352941177</v>
      </c>
      <c r="L27" s="28" t="n">
        <f aca="false">SUMIFS(Pipeline_Completo!$R$2:$R$8801,Pipeline_Completo!$E$2:$E$8801,$A27,Pipeline_Completo!$O$2:$O$8801,"Won")</f>
        <v>134731</v>
      </c>
      <c r="M27" s="28" t="n">
        <f aca="false">SUMIFS(Pipeline_Completo!$S$2:$S$8801,Pipeline_Completo!$E$2:$E$8801,$A27,Pipeline_Completo!$O$2:$O$8801,"Engaging")+SUMIFS(Pipeline_Completo!$S$2:$S$8801,Pipeline_Completo!$E$2:$E$8801,$A27,Pipeline_Completo!$O$2:$O$8801,"Prospecting")</f>
        <v>4544</v>
      </c>
      <c r="N27" s="25" t="n">
        <v>13</v>
      </c>
      <c r="O27" s="25" t="n">
        <v>5</v>
      </c>
      <c r="P27" s="25" t="n">
        <v>3</v>
      </c>
      <c r="Q27" s="25" t="s">
        <v>86</v>
      </c>
    </row>
    <row r="28" customFormat="false" ht="15" hidden="false" customHeight="false" outlineLevel="0" collapsed="false">
      <c r="A28" s="2" t="s">
        <v>248</v>
      </c>
      <c r="B28" s="2" t="s">
        <v>211</v>
      </c>
      <c r="C28" s="2" t="s">
        <v>249</v>
      </c>
      <c r="D28" s="2"/>
      <c r="E28" s="39" t="n">
        <v>894.33</v>
      </c>
      <c r="F28" s="40" t="n">
        <v>1635</v>
      </c>
      <c r="G28" s="25" t="n">
        <f aca="false">COUNTIFS(Pipeline_Completo!$E$2:$E$8801,$A28)</f>
        <v>94</v>
      </c>
      <c r="H28" s="25" t="n">
        <f aca="false">COUNTIFS(Pipeline_Completo!$E$2:$E$8801,$A28,Pipeline_Completo!$O$2:$O$8801,"Won")</f>
        <v>54</v>
      </c>
      <c r="I28" s="25" t="n">
        <f aca="false">COUNTIFS(Pipeline_Completo!$E$2:$E$8801,$A28,Pipeline_Completo!$O$2:$O$8801,"Lost")</f>
        <v>33</v>
      </c>
      <c r="J28" s="25" t="n">
        <f aca="false">G28-H28-I28</f>
        <v>7</v>
      </c>
      <c r="K28" s="41" t="n">
        <f aca="false">IFERROR(H28/(H28+I28),"")</f>
        <v>0.620689655172414</v>
      </c>
      <c r="L28" s="28" t="n">
        <f aca="false">SUMIFS(Pipeline_Completo!$R$2:$R$8801,Pipeline_Completo!$E$2:$E$8801,$A28,Pipeline_Completo!$O$2:$O$8801,"Won")</f>
        <v>114352</v>
      </c>
      <c r="M28" s="28" t="n">
        <f aca="false">SUMIFS(Pipeline_Completo!$S$2:$S$8801,Pipeline_Completo!$E$2:$E$8801,$A28,Pipeline_Completo!$O$2:$O$8801,"Engaging")+SUMIFS(Pipeline_Completo!$S$2:$S$8801,Pipeline_Completo!$E$2:$E$8801,$A28,Pipeline_Completo!$O$2:$O$8801,"Prospecting")</f>
        <v>18036</v>
      </c>
      <c r="N28" s="25" t="n">
        <v>13</v>
      </c>
      <c r="O28" s="25" t="n">
        <v>4</v>
      </c>
      <c r="P28" s="25" t="n">
        <v>3</v>
      </c>
      <c r="Q28" s="25" t="s">
        <v>80</v>
      </c>
    </row>
    <row r="29" customFormat="false" ht="15" hidden="false" customHeight="false" outlineLevel="0" collapsed="false">
      <c r="A29" s="2" t="s">
        <v>240</v>
      </c>
      <c r="B29" s="2" t="s">
        <v>185</v>
      </c>
      <c r="C29" s="2" t="s">
        <v>241</v>
      </c>
      <c r="D29" s="2"/>
      <c r="E29" s="39" t="n">
        <v>1223.72</v>
      </c>
      <c r="F29" s="40" t="n">
        <v>2497</v>
      </c>
      <c r="G29" s="25" t="n">
        <f aca="false">COUNTIFS(Pipeline_Completo!$E$2:$E$8801,$A29)</f>
        <v>91</v>
      </c>
      <c r="H29" s="25" t="n">
        <f aca="false">COUNTIFS(Pipeline_Completo!$E$2:$E$8801,$A29,Pipeline_Completo!$O$2:$O$8801,"Won")</f>
        <v>50</v>
      </c>
      <c r="I29" s="25" t="n">
        <f aca="false">COUNTIFS(Pipeline_Completo!$E$2:$E$8801,$A29,Pipeline_Completo!$O$2:$O$8801,"Lost")</f>
        <v>35</v>
      </c>
      <c r="J29" s="25" t="n">
        <f aca="false">G29-H29-I29</f>
        <v>6</v>
      </c>
      <c r="K29" s="41" t="n">
        <f aca="false">IFERROR(H29/(H29+I29),"")</f>
        <v>0.588235294117647</v>
      </c>
      <c r="L29" s="28" t="n">
        <f aca="false">SUMIFS(Pipeline_Completo!$R$2:$R$8801,Pipeline_Completo!$E$2:$E$8801,$A29,Pipeline_Completo!$O$2:$O$8801,"Won")</f>
        <v>115712</v>
      </c>
      <c r="M29" s="28" t="n">
        <f aca="false">SUMIFS(Pipeline_Completo!$S$2:$S$8801,Pipeline_Completo!$E$2:$E$8801,$A29,Pipeline_Completo!$O$2:$O$8801,"Engaging")+SUMIFS(Pipeline_Completo!$S$2:$S$8801,Pipeline_Completo!$E$2:$E$8801,$A29,Pipeline_Completo!$O$2:$O$8801,"Prospecting")</f>
        <v>14736</v>
      </c>
      <c r="N29" s="25" t="n">
        <v>13</v>
      </c>
      <c r="O29" s="25" t="n">
        <v>5</v>
      </c>
      <c r="P29" s="25" t="n">
        <v>3</v>
      </c>
      <c r="Q29" s="25" t="s">
        <v>80</v>
      </c>
    </row>
    <row r="30" customFormat="false" ht="15" hidden="false" customHeight="false" outlineLevel="0" collapsed="false">
      <c r="A30" s="2" t="s">
        <v>154</v>
      </c>
      <c r="B30" s="2" t="s">
        <v>155</v>
      </c>
      <c r="C30" s="2" t="s">
        <v>147</v>
      </c>
      <c r="D30" s="2" t="s">
        <v>156</v>
      </c>
      <c r="E30" s="39" t="n">
        <v>86.68</v>
      </c>
      <c r="F30" s="40" t="n">
        <v>187</v>
      </c>
      <c r="G30" s="25" t="n">
        <f aca="false">COUNTIFS(Pipeline_Completo!$E$2:$E$8801,$A30)</f>
        <v>79</v>
      </c>
      <c r="H30" s="25" t="n">
        <f aca="false">COUNTIFS(Pipeline_Completo!$E$2:$E$8801,$A30,Pipeline_Completo!$O$2:$O$8801,"Won")</f>
        <v>51</v>
      </c>
      <c r="I30" s="25" t="n">
        <f aca="false">COUNTIFS(Pipeline_Completo!$E$2:$E$8801,$A30,Pipeline_Completo!$O$2:$O$8801,"Lost")</f>
        <v>22</v>
      </c>
      <c r="J30" s="25" t="n">
        <f aca="false">G30-H30-I30</f>
        <v>6</v>
      </c>
      <c r="K30" s="41" t="n">
        <f aca="false">IFERROR(H30/(H30+I30),"")</f>
        <v>0.698630136986301</v>
      </c>
      <c r="L30" s="28" t="n">
        <f aca="false">SUMIFS(Pipeline_Completo!$R$2:$R$8801,Pipeline_Completo!$E$2:$E$8801,$A30,Pipeline_Completo!$O$2:$O$8801,"Won")</f>
        <v>85047</v>
      </c>
      <c r="M30" s="28" t="n">
        <f aca="false">SUMIFS(Pipeline_Completo!$S$2:$S$8801,Pipeline_Completo!$E$2:$E$8801,$A30,Pipeline_Completo!$O$2:$O$8801,"Engaging")+SUMIFS(Pipeline_Completo!$S$2:$S$8801,Pipeline_Completo!$E$2:$E$8801,$A30,Pipeline_Completo!$O$2:$O$8801,"Prospecting")</f>
        <v>18074</v>
      </c>
      <c r="N30" s="25" t="n">
        <v>13</v>
      </c>
      <c r="O30" s="25" t="n">
        <v>4</v>
      </c>
      <c r="P30" s="25" t="n">
        <v>3</v>
      </c>
      <c r="Q30" s="25" t="s">
        <v>80</v>
      </c>
    </row>
    <row r="31" customFormat="false" ht="15" hidden="false" customHeight="false" outlineLevel="0" collapsed="false">
      <c r="A31" s="2" t="s">
        <v>199</v>
      </c>
      <c r="B31" s="2" t="s">
        <v>177</v>
      </c>
      <c r="C31" s="2" t="s">
        <v>147</v>
      </c>
      <c r="D31" s="2"/>
      <c r="E31" s="39" t="n">
        <v>52.5</v>
      </c>
      <c r="F31" s="40" t="n">
        <v>165</v>
      </c>
      <c r="G31" s="25" t="n">
        <f aca="false">COUNTIFS(Pipeline_Completo!$E$2:$E$8801,$A31)</f>
        <v>64</v>
      </c>
      <c r="H31" s="25" t="n">
        <f aca="false">COUNTIFS(Pipeline_Completo!$E$2:$E$8801,$A31,Pipeline_Completo!$O$2:$O$8801,"Won")</f>
        <v>33</v>
      </c>
      <c r="I31" s="25" t="n">
        <f aca="false">COUNTIFS(Pipeline_Completo!$E$2:$E$8801,$A31,Pipeline_Completo!$O$2:$O$8801,"Lost")</f>
        <v>25</v>
      </c>
      <c r="J31" s="25" t="n">
        <f aca="false">G31-H31-I31</f>
        <v>6</v>
      </c>
      <c r="K31" s="41" t="n">
        <f aca="false">IFERROR(H31/(H31+I31),"")</f>
        <v>0.568965517241379</v>
      </c>
      <c r="L31" s="28" t="n">
        <f aca="false">SUMIFS(Pipeline_Completo!$R$2:$R$8801,Pipeline_Completo!$E$2:$E$8801,$A31,Pipeline_Completo!$O$2:$O$8801,"Won")</f>
        <v>51632</v>
      </c>
      <c r="M31" s="28" t="n">
        <f aca="false">SUMIFS(Pipeline_Completo!$S$2:$S$8801,Pipeline_Completo!$E$2:$E$8801,$A31,Pipeline_Completo!$O$2:$O$8801,"Engaging")+SUMIFS(Pipeline_Completo!$S$2:$S$8801,Pipeline_Completo!$E$2:$E$8801,$A31,Pipeline_Completo!$O$2:$O$8801,"Prospecting")</f>
        <v>12928</v>
      </c>
      <c r="N31" s="25" t="n">
        <v>13</v>
      </c>
      <c r="O31" s="25" t="n">
        <v>4</v>
      </c>
      <c r="P31" s="25" t="n">
        <v>3</v>
      </c>
      <c r="Q31" s="25" t="s">
        <v>112</v>
      </c>
    </row>
    <row r="32" customFormat="false" ht="15" hidden="false" customHeight="false" outlineLevel="0" collapsed="false">
      <c r="A32" s="2" t="s">
        <v>868</v>
      </c>
      <c r="B32" s="2" t="s">
        <v>168</v>
      </c>
      <c r="C32" s="2" t="s">
        <v>147</v>
      </c>
      <c r="D32" s="2"/>
      <c r="E32" s="39" t="n">
        <v>2952.73</v>
      </c>
      <c r="F32" s="40" t="n">
        <v>5107</v>
      </c>
      <c r="G32" s="25" t="n">
        <f aca="false">COUNTIFS(Pipeline_Completo!$E$2:$E$8801,$A32)</f>
        <v>95</v>
      </c>
      <c r="H32" s="25" t="n">
        <f aca="false">COUNTIFS(Pipeline_Completo!$E$2:$E$8801,$A32,Pipeline_Completo!$O$2:$O$8801,"Won")</f>
        <v>65</v>
      </c>
      <c r="I32" s="25" t="n">
        <f aca="false">COUNTIFS(Pipeline_Completo!$E$2:$E$8801,$A32,Pipeline_Completo!$O$2:$O$8801,"Lost")</f>
        <v>23</v>
      </c>
      <c r="J32" s="25" t="n">
        <f aca="false">G32-H32-I32</f>
        <v>7</v>
      </c>
      <c r="K32" s="41" t="n">
        <f aca="false">IFERROR(H32/(H32+I32),"")</f>
        <v>0.738636363636364</v>
      </c>
      <c r="L32" s="28" t="n">
        <f aca="false">SUMIFS(Pipeline_Completo!$R$2:$R$8801,Pipeline_Completo!$E$2:$E$8801,$A32,Pipeline_Completo!$O$2:$O$8801,"Won")</f>
        <v>182522</v>
      </c>
      <c r="M32" s="28" t="n">
        <f aca="false">SUMIFS(Pipeline_Completo!$S$2:$S$8801,Pipeline_Completo!$E$2:$E$8801,$A32,Pipeline_Completo!$O$2:$O$8801,"Engaging")+SUMIFS(Pipeline_Completo!$S$2:$S$8801,Pipeline_Completo!$E$2:$E$8801,$A32,Pipeline_Completo!$O$2:$O$8801,"Prospecting")</f>
        <v>12609</v>
      </c>
      <c r="N32" s="25" t="n">
        <v>16</v>
      </c>
      <c r="O32" s="25" t="n">
        <v>5</v>
      </c>
      <c r="P32" s="25" t="n">
        <v>3</v>
      </c>
      <c r="Q32" s="25" t="s">
        <v>104</v>
      </c>
    </row>
    <row r="33" customFormat="false" ht="15" hidden="false" customHeight="false" outlineLevel="0" collapsed="false">
      <c r="A33" s="2" t="s">
        <v>609</v>
      </c>
      <c r="B33" s="2" t="s">
        <v>267</v>
      </c>
      <c r="C33" s="2" t="s">
        <v>147</v>
      </c>
      <c r="D33" s="2"/>
      <c r="E33" s="39" t="n">
        <v>692.19</v>
      </c>
      <c r="F33" s="40" t="n">
        <v>1922</v>
      </c>
      <c r="G33" s="25" t="n">
        <f aca="false">COUNTIFS(Pipeline_Completo!$E$2:$E$8801,$A33)</f>
        <v>81</v>
      </c>
      <c r="H33" s="25" t="n">
        <f aca="false">COUNTIFS(Pipeline_Completo!$E$2:$E$8801,$A33,Pipeline_Completo!$O$2:$O$8801,"Won")</f>
        <v>41</v>
      </c>
      <c r="I33" s="25" t="n">
        <f aca="false">COUNTIFS(Pipeline_Completo!$E$2:$E$8801,$A33,Pipeline_Completo!$O$2:$O$8801,"Lost")</f>
        <v>31</v>
      </c>
      <c r="J33" s="25" t="n">
        <f aca="false">G33-H33-I33</f>
        <v>9</v>
      </c>
      <c r="K33" s="41" t="n">
        <f aca="false">IFERROR(H33/(H33+I33),"")</f>
        <v>0.569444444444444</v>
      </c>
      <c r="L33" s="28" t="n">
        <f aca="false">SUMIFS(Pipeline_Completo!$R$2:$R$8801,Pipeline_Completo!$E$2:$E$8801,$A33,Pipeline_Completo!$O$2:$O$8801,"Won")</f>
        <v>99293</v>
      </c>
      <c r="M33" s="28" t="n">
        <f aca="false">SUMIFS(Pipeline_Completo!$S$2:$S$8801,Pipeline_Completo!$E$2:$E$8801,$A33,Pipeline_Completo!$O$2:$O$8801,"Engaging")+SUMIFS(Pipeline_Completo!$S$2:$S$8801,Pipeline_Completo!$E$2:$E$8801,$A33,Pipeline_Completo!$O$2:$O$8801,"Prospecting")</f>
        <v>18475</v>
      </c>
      <c r="N33" s="25" t="n">
        <v>13</v>
      </c>
      <c r="O33" s="25" t="n">
        <v>5</v>
      </c>
      <c r="P33" s="25" t="n">
        <v>3</v>
      </c>
      <c r="Q33" s="25" t="s">
        <v>104</v>
      </c>
    </row>
    <row r="34" customFormat="false" ht="15" hidden="false" customHeight="false" outlineLevel="0" collapsed="false">
      <c r="A34" s="2" t="s">
        <v>417</v>
      </c>
      <c r="B34" s="2" t="s">
        <v>211</v>
      </c>
      <c r="C34" s="2" t="s">
        <v>147</v>
      </c>
      <c r="D34" s="2"/>
      <c r="E34" s="39" t="n">
        <v>223.8</v>
      </c>
      <c r="F34" s="40" t="n">
        <v>299</v>
      </c>
      <c r="G34" s="25" t="n">
        <f aca="false">COUNTIFS(Pipeline_Completo!$E$2:$E$8801,$A34)</f>
        <v>64</v>
      </c>
      <c r="H34" s="25" t="n">
        <f aca="false">COUNTIFS(Pipeline_Completo!$E$2:$E$8801,$A34,Pipeline_Completo!$O$2:$O$8801,"Won")</f>
        <v>35</v>
      </c>
      <c r="I34" s="25" t="n">
        <f aca="false">COUNTIFS(Pipeline_Completo!$E$2:$E$8801,$A34,Pipeline_Completo!$O$2:$O$8801,"Lost")</f>
        <v>20</v>
      </c>
      <c r="J34" s="25" t="n">
        <f aca="false">G34-H34-I34</f>
        <v>9</v>
      </c>
      <c r="K34" s="41" t="n">
        <f aca="false">IFERROR(H34/(H34+I34),"")</f>
        <v>0.636363636363636</v>
      </c>
      <c r="L34" s="28" t="n">
        <f aca="false">SUMIFS(Pipeline_Completo!$R$2:$R$8801,Pipeline_Completo!$E$2:$E$8801,$A34,Pipeline_Completo!$O$2:$O$8801,"Won")</f>
        <v>106098</v>
      </c>
      <c r="M34" s="28" t="n">
        <f aca="false">SUMIFS(Pipeline_Completo!$S$2:$S$8801,Pipeline_Completo!$E$2:$E$8801,$A34,Pipeline_Completo!$O$2:$O$8801,"Engaging")+SUMIFS(Pipeline_Completo!$S$2:$S$8801,Pipeline_Completo!$E$2:$E$8801,$A34,Pipeline_Completo!$O$2:$O$8801,"Prospecting")</f>
        <v>12827</v>
      </c>
      <c r="N34" s="25" t="n">
        <v>16</v>
      </c>
      <c r="O34" s="25" t="n">
        <v>6</v>
      </c>
      <c r="P34" s="25" t="n">
        <v>3</v>
      </c>
      <c r="Q34" s="25" t="s">
        <v>104</v>
      </c>
    </row>
    <row r="35" customFormat="false" ht="15" hidden="false" customHeight="false" outlineLevel="0" collapsed="false">
      <c r="A35" s="2" t="s">
        <v>428</v>
      </c>
      <c r="B35" s="2" t="s">
        <v>267</v>
      </c>
      <c r="C35" s="2" t="s">
        <v>147</v>
      </c>
      <c r="D35" s="2"/>
      <c r="E35" s="39" t="n">
        <v>792.46</v>
      </c>
      <c r="F35" s="40" t="n">
        <v>1299</v>
      </c>
      <c r="G35" s="25" t="n">
        <f aca="false">COUNTIFS(Pipeline_Completo!$E$2:$E$8801,$A35)</f>
        <v>87</v>
      </c>
      <c r="H35" s="25" t="n">
        <f aca="false">COUNTIFS(Pipeline_Completo!$E$2:$E$8801,$A35,Pipeline_Completo!$O$2:$O$8801,"Won")</f>
        <v>43</v>
      </c>
      <c r="I35" s="25" t="n">
        <f aca="false">COUNTIFS(Pipeline_Completo!$E$2:$E$8801,$A35,Pipeline_Completo!$O$2:$O$8801,"Lost")</f>
        <v>33</v>
      </c>
      <c r="J35" s="25" t="n">
        <f aca="false">G35-H35-I35</f>
        <v>11</v>
      </c>
      <c r="K35" s="41" t="n">
        <f aca="false">IFERROR(H35/(H35+I35),"")</f>
        <v>0.565789473684211</v>
      </c>
      <c r="L35" s="28" t="n">
        <f aca="false">SUMIFS(Pipeline_Completo!$R$2:$R$8801,Pipeline_Completo!$E$2:$E$8801,$A35,Pipeline_Completo!$O$2:$O$8801,"Won")</f>
        <v>117942</v>
      </c>
      <c r="M35" s="28" t="n">
        <f aca="false">SUMIFS(Pipeline_Completo!$S$2:$S$8801,Pipeline_Completo!$E$2:$E$8801,$A35,Pipeline_Completo!$O$2:$O$8801,"Engaging")+SUMIFS(Pipeline_Completo!$S$2:$S$8801,Pipeline_Completo!$E$2:$E$8801,$A35,Pipeline_Completo!$O$2:$O$8801,"Prospecting")</f>
        <v>31953</v>
      </c>
      <c r="N35" s="25" t="n">
        <v>16</v>
      </c>
      <c r="O35" s="25" t="n">
        <v>5</v>
      </c>
      <c r="P35" s="25" t="n">
        <v>3</v>
      </c>
      <c r="Q35" s="25" t="s">
        <v>113</v>
      </c>
    </row>
    <row r="36" customFormat="false" ht="15" hidden="false" customHeight="false" outlineLevel="0" collapsed="false">
      <c r="A36" s="2" t="s">
        <v>195</v>
      </c>
      <c r="B36" s="2" t="s">
        <v>185</v>
      </c>
      <c r="C36" s="2" t="s">
        <v>196</v>
      </c>
      <c r="D36" s="2"/>
      <c r="E36" s="39" t="n">
        <v>8170.38</v>
      </c>
      <c r="F36" s="40" t="n">
        <v>16499</v>
      </c>
      <c r="G36" s="25" t="n">
        <f aca="false">COUNTIFS(Pipeline_Completo!$E$2:$E$8801,$A36)</f>
        <v>200</v>
      </c>
      <c r="H36" s="25" t="n">
        <f aca="false">COUNTIFS(Pipeline_Completo!$E$2:$E$8801,$A36,Pipeline_Completo!$O$2:$O$8801,"Won")</f>
        <v>111</v>
      </c>
      <c r="I36" s="25" t="n">
        <f aca="false">COUNTIFS(Pipeline_Completo!$E$2:$E$8801,$A36,Pipeline_Completo!$O$2:$O$8801,"Lost")</f>
        <v>82</v>
      </c>
      <c r="J36" s="25" t="n">
        <f aca="false">G36-H36-I36</f>
        <v>7</v>
      </c>
      <c r="K36" s="41" t="n">
        <f aca="false">IFERROR(H36/(H36+I36),"")</f>
        <v>0.575129533678757</v>
      </c>
      <c r="L36" s="28" t="n">
        <f aca="false">SUMIFS(Pipeline_Completo!$R$2:$R$8801,Pipeline_Completo!$E$2:$E$8801,$A36,Pipeline_Completo!$O$2:$O$8801,"Won")</f>
        <v>194957</v>
      </c>
      <c r="M36" s="28" t="n">
        <f aca="false">SUMIFS(Pipeline_Completo!$S$2:$S$8801,Pipeline_Completo!$E$2:$E$8801,$A36,Pipeline_Completo!$O$2:$O$8801,"Engaging")+SUMIFS(Pipeline_Completo!$S$2:$S$8801,Pipeline_Completo!$E$2:$E$8801,$A36,Pipeline_Completo!$O$2:$O$8801,"Prospecting")</f>
        <v>2911</v>
      </c>
      <c r="N36" s="25" t="n">
        <v>20</v>
      </c>
      <c r="O36" s="25" t="n">
        <v>4</v>
      </c>
      <c r="P36" s="25" t="n">
        <v>2</v>
      </c>
      <c r="Q36" s="25" t="s">
        <v>104</v>
      </c>
    </row>
    <row r="37" customFormat="false" ht="15" hidden="false" customHeight="false" outlineLevel="0" collapsed="false">
      <c r="A37" s="2" t="s">
        <v>1090</v>
      </c>
      <c r="B37" s="2" t="s">
        <v>155</v>
      </c>
      <c r="C37" s="2" t="s">
        <v>147</v>
      </c>
      <c r="D37" s="2"/>
      <c r="E37" s="39" t="n">
        <v>6395.05</v>
      </c>
      <c r="F37" s="40" t="n">
        <v>20275</v>
      </c>
      <c r="G37" s="25" t="n">
        <f aca="false">COUNTIFS(Pipeline_Completo!$E$2:$E$8801,$A37)</f>
        <v>70</v>
      </c>
      <c r="H37" s="25" t="n">
        <f aca="false">COUNTIFS(Pipeline_Completo!$E$2:$E$8801,$A37,Pipeline_Completo!$O$2:$O$8801,"Won")</f>
        <v>37</v>
      </c>
      <c r="I37" s="25" t="n">
        <f aca="false">COUNTIFS(Pipeline_Completo!$E$2:$E$8801,$A37,Pipeline_Completo!$O$2:$O$8801,"Lost")</f>
        <v>26</v>
      </c>
      <c r="J37" s="25" t="n">
        <f aca="false">G37-H37-I37</f>
        <v>7</v>
      </c>
      <c r="K37" s="41" t="n">
        <f aca="false">IFERROR(H37/(H37+I37),"")</f>
        <v>0.587301587301587</v>
      </c>
      <c r="L37" s="28" t="n">
        <f aca="false">SUMIFS(Pipeline_Completo!$R$2:$R$8801,Pipeline_Completo!$E$2:$E$8801,$A37,Pipeline_Completo!$O$2:$O$8801,"Won")</f>
        <v>89792</v>
      </c>
      <c r="M37" s="28" t="n">
        <f aca="false">SUMIFS(Pipeline_Completo!$S$2:$S$8801,Pipeline_Completo!$E$2:$E$8801,$A37,Pipeline_Completo!$O$2:$O$8801,"Engaging")+SUMIFS(Pipeline_Completo!$S$2:$S$8801,Pipeline_Completo!$E$2:$E$8801,$A37,Pipeline_Completo!$O$2:$O$8801,"Prospecting")</f>
        <v>17375</v>
      </c>
      <c r="N37" s="25" t="n">
        <v>17</v>
      </c>
      <c r="O37" s="25" t="n">
        <v>6</v>
      </c>
      <c r="P37" s="25" t="n">
        <v>3</v>
      </c>
      <c r="Q37" s="25" t="s">
        <v>95</v>
      </c>
    </row>
    <row r="38" customFormat="false" ht="15" hidden="false" customHeight="false" outlineLevel="0" collapsed="false">
      <c r="A38" s="2" t="s">
        <v>169</v>
      </c>
      <c r="B38" s="2" t="s">
        <v>168</v>
      </c>
      <c r="C38" s="2" t="s">
        <v>147</v>
      </c>
      <c r="D38" s="2"/>
      <c r="E38" s="39" t="n">
        <v>2403.58</v>
      </c>
      <c r="F38" s="40" t="n">
        <v>8801</v>
      </c>
      <c r="G38" s="25" t="n">
        <f aca="false">COUNTIFS(Pipeline_Completo!$E$2:$E$8801,$A38)</f>
        <v>113</v>
      </c>
      <c r="H38" s="25" t="n">
        <f aca="false">COUNTIFS(Pipeline_Completo!$E$2:$E$8801,$A38,Pipeline_Completo!$O$2:$O$8801,"Won")</f>
        <v>68</v>
      </c>
      <c r="I38" s="25" t="n">
        <f aca="false">COUNTIFS(Pipeline_Completo!$E$2:$E$8801,$A38,Pipeline_Completo!$O$2:$O$8801,"Lost")</f>
        <v>32</v>
      </c>
      <c r="J38" s="25" t="n">
        <f aca="false">G38-H38-I38</f>
        <v>13</v>
      </c>
      <c r="K38" s="41" t="n">
        <f aca="false">IFERROR(H38/(H38+I38),"")</f>
        <v>0.68</v>
      </c>
      <c r="L38" s="28" t="n">
        <f aca="false">SUMIFS(Pipeline_Completo!$R$2:$R$8801,Pipeline_Completo!$E$2:$E$8801,$A38,Pipeline_Completo!$O$2:$O$8801,"Won")</f>
        <v>141858</v>
      </c>
      <c r="M38" s="28" t="n">
        <f aca="false">SUMIFS(Pipeline_Completo!$S$2:$S$8801,Pipeline_Completo!$E$2:$E$8801,$A38,Pipeline_Completo!$O$2:$O$8801,"Engaging")+SUMIFS(Pipeline_Completo!$S$2:$S$8801,Pipeline_Completo!$E$2:$E$8801,$A38,Pipeline_Completo!$O$2:$O$8801,"Prospecting")</f>
        <v>40222</v>
      </c>
      <c r="N38" s="25" t="n">
        <v>16</v>
      </c>
      <c r="O38" s="25" t="n">
        <v>6</v>
      </c>
      <c r="P38" s="25" t="n">
        <v>3</v>
      </c>
      <c r="Q38" s="25" t="s">
        <v>80</v>
      </c>
    </row>
    <row r="39" customFormat="false" ht="15" hidden="false" customHeight="false" outlineLevel="0" collapsed="false">
      <c r="A39" s="2" t="s">
        <v>180</v>
      </c>
      <c r="B39" s="2" t="s">
        <v>146</v>
      </c>
      <c r="C39" s="2" t="s">
        <v>147</v>
      </c>
      <c r="D39" s="2"/>
      <c r="E39" s="39" t="n">
        <v>3178.24</v>
      </c>
      <c r="F39" s="40" t="n">
        <v>4540</v>
      </c>
      <c r="G39" s="25" t="n">
        <f aca="false">COUNTIFS(Pipeline_Completo!$E$2:$E$8801,$A39)</f>
        <v>119</v>
      </c>
      <c r="H39" s="25" t="n">
        <f aca="false">COUNTIFS(Pipeline_Completo!$E$2:$E$8801,$A39,Pipeline_Completo!$O$2:$O$8801,"Won")</f>
        <v>65</v>
      </c>
      <c r="I39" s="25" t="n">
        <f aca="false">COUNTIFS(Pipeline_Completo!$E$2:$E$8801,$A39,Pipeline_Completo!$O$2:$O$8801,"Lost")</f>
        <v>47</v>
      </c>
      <c r="J39" s="25" t="n">
        <f aca="false">G39-H39-I39</f>
        <v>7</v>
      </c>
      <c r="K39" s="41" t="n">
        <f aca="false">IFERROR(H39/(H39+I39),"")</f>
        <v>0.580357142857143</v>
      </c>
      <c r="L39" s="28" t="n">
        <f aca="false">SUMIFS(Pipeline_Completo!$R$2:$R$8801,Pipeline_Completo!$E$2:$E$8801,$A39,Pipeline_Completo!$O$2:$O$8801,"Won")</f>
        <v>164683</v>
      </c>
      <c r="M39" s="28" t="n">
        <f aca="false">SUMIFS(Pipeline_Completo!$S$2:$S$8801,Pipeline_Completo!$E$2:$E$8801,$A39,Pipeline_Completo!$O$2:$O$8801,"Engaging")+SUMIFS(Pipeline_Completo!$S$2:$S$8801,Pipeline_Completo!$E$2:$E$8801,$A39,Pipeline_Completo!$O$2:$O$8801,"Prospecting")</f>
        <v>17426</v>
      </c>
      <c r="N39" s="25" t="n">
        <v>13</v>
      </c>
      <c r="O39" s="25" t="n">
        <v>4</v>
      </c>
      <c r="P39" s="25" t="n">
        <v>3</v>
      </c>
      <c r="Q39" s="25" t="s">
        <v>80</v>
      </c>
    </row>
    <row r="40" customFormat="false" ht="15" hidden="false" customHeight="false" outlineLevel="0" collapsed="false">
      <c r="A40" s="2" t="s">
        <v>2530</v>
      </c>
      <c r="B40" s="2" t="s">
        <v>185</v>
      </c>
      <c r="C40" s="2" t="s">
        <v>147</v>
      </c>
      <c r="D40" s="2" t="s">
        <v>193</v>
      </c>
      <c r="E40" s="39" t="n">
        <v>527.11</v>
      </c>
      <c r="F40" s="40" t="n">
        <v>1428</v>
      </c>
      <c r="G40" s="25" t="n">
        <f aca="false">COUNTIFS(Pipeline_Completo!$E$2:$E$8801,$A40)</f>
        <v>51</v>
      </c>
      <c r="H40" s="25" t="n">
        <f aca="false">COUNTIFS(Pipeline_Completo!$E$2:$E$8801,$A40,Pipeline_Completo!$O$2:$O$8801,"Won")</f>
        <v>25</v>
      </c>
      <c r="I40" s="25" t="n">
        <f aca="false">COUNTIFS(Pipeline_Completo!$E$2:$E$8801,$A40,Pipeline_Completo!$O$2:$O$8801,"Lost")</f>
        <v>13</v>
      </c>
      <c r="J40" s="25" t="n">
        <f aca="false">G40-H40-I40</f>
        <v>13</v>
      </c>
      <c r="K40" s="41" t="n">
        <f aca="false">IFERROR(H40/(H40+I40),"")</f>
        <v>0.657894736842105</v>
      </c>
      <c r="L40" s="28" t="n">
        <f aca="false">SUMIFS(Pipeline_Completo!$R$2:$R$8801,Pipeline_Completo!$E$2:$E$8801,$A40,Pipeline_Completo!$O$2:$O$8801,"Won")</f>
        <v>72543</v>
      </c>
      <c r="M40" s="28" t="n">
        <f aca="false">SUMIFS(Pipeline_Completo!$S$2:$S$8801,Pipeline_Completo!$E$2:$E$8801,$A40,Pipeline_Completo!$O$2:$O$8801,"Engaging")+SUMIFS(Pipeline_Completo!$S$2:$S$8801,Pipeline_Completo!$E$2:$E$8801,$A40,Pipeline_Completo!$O$2:$O$8801,"Prospecting")</f>
        <v>27115</v>
      </c>
      <c r="N40" s="25" t="n">
        <v>18</v>
      </c>
      <c r="O40" s="25" t="n">
        <v>5</v>
      </c>
      <c r="P40" s="25" t="n">
        <v>3</v>
      </c>
      <c r="Q40" s="25" t="s">
        <v>95</v>
      </c>
    </row>
    <row r="41" customFormat="false" ht="15" hidden="false" customHeight="false" outlineLevel="0" collapsed="false">
      <c r="A41" s="2" t="s">
        <v>633</v>
      </c>
      <c r="B41" s="2" t="s">
        <v>211</v>
      </c>
      <c r="C41" s="2" t="s">
        <v>147</v>
      </c>
      <c r="D41" s="2"/>
      <c r="E41" s="39" t="n">
        <v>1388.67</v>
      </c>
      <c r="F41" s="40" t="n">
        <v>3583</v>
      </c>
      <c r="G41" s="25" t="n">
        <f aca="false">COUNTIFS(Pipeline_Completo!$E$2:$E$8801,$A41)</f>
        <v>77</v>
      </c>
      <c r="H41" s="25" t="n">
        <f aca="false">COUNTIFS(Pipeline_Completo!$E$2:$E$8801,$A41,Pipeline_Completo!$O$2:$O$8801,"Won")</f>
        <v>50</v>
      </c>
      <c r="I41" s="25" t="n">
        <f aca="false">COUNTIFS(Pipeline_Completo!$E$2:$E$8801,$A41,Pipeline_Completo!$O$2:$O$8801,"Lost")</f>
        <v>23</v>
      </c>
      <c r="J41" s="25" t="n">
        <f aca="false">G41-H41-I41</f>
        <v>4</v>
      </c>
      <c r="K41" s="41" t="n">
        <f aca="false">IFERROR(H41/(H41+I41),"")</f>
        <v>0.684931506849315</v>
      </c>
      <c r="L41" s="28" t="n">
        <f aca="false">SUMIFS(Pipeline_Completo!$R$2:$R$8801,Pipeline_Completo!$E$2:$E$8801,$A41,Pipeline_Completo!$O$2:$O$8801,"Won")</f>
        <v>102610</v>
      </c>
      <c r="M41" s="28" t="n">
        <f aca="false">SUMIFS(Pipeline_Completo!$S$2:$S$8801,Pipeline_Completo!$E$2:$E$8801,$A41,Pipeline_Completo!$O$2:$O$8801,"Engaging")+SUMIFS(Pipeline_Completo!$S$2:$S$8801,Pipeline_Completo!$E$2:$E$8801,$A41,Pipeline_Completo!$O$2:$O$8801,"Prospecting")</f>
        <v>7068</v>
      </c>
      <c r="N41" s="25" t="n">
        <v>13</v>
      </c>
      <c r="O41" s="25" t="n">
        <v>5</v>
      </c>
      <c r="P41" s="25" t="n">
        <v>3</v>
      </c>
      <c r="Q41" s="25" t="s">
        <v>113</v>
      </c>
    </row>
    <row r="42" customFormat="false" ht="15" hidden="false" customHeight="false" outlineLevel="0" collapsed="false">
      <c r="A42" s="2" t="s">
        <v>494</v>
      </c>
      <c r="B42" s="2" t="s">
        <v>192</v>
      </c>
      <c r="C42" s="2" t="s">
        <v>147</v>
      </c>
      <c r="D42" s="2"/>
      <c r="E42" s="39" t="n">
        <v>11698.03</v>
      </c>
      <c r="F42" s="40" t="n">
        <v>34288</v>
      </c>
      <c r="G42" s="25" t="n">
        <f aca="false">COUNTIFS(Pipeline_Completo!$E$2:$E$8801,$A42)</f>
        <v>196</v>
      </c>
      <c r="H42" s="25" t="n">
        <f aca="false">COUNTIFS(Pipeline_Completo!$E$2:$E$8801,$A42,Pipeline_Completo!$O$2:$O$8801,"Won")</f>
        <v>115</v>
      </c>
      <c r="I42" s="25" t="n">
        <f aca="false">COUNTIFS(Pipeline_Completo!$E$2:$E$8801,$A42,Pipeline_Completo!$O$2:$O$8801,"Lost")</f>
        <v>72</v>
      </c>
      <c r="J42" s="25" t="n">
        <f aca="false">G42-H42-I42</f>
        <v>9</v>
      </c>
      <c r="K42" s="41" t="n">
        <f aca="false">IFERROR(H42/(H42+I42),"")</f>
        <v>0.614973262032086</v>
      </c>
      <c r="L42" s="28" t="n">
        <f aca="false">SUMIFS(Pipeline_Completo!$R$2:$R$8801,Pipeline_Completo!$E$2:$E$8801,$A42,Pipeline_Completo!$O$2:$O$8801,"Won")</f>
        <v>341455</v>
      </c>
      <c r="M42" s="28" t="n">
        <f aca="false">SUMIFS(Pipeline_Completo!$S$2:$S$8801,Pipeline_Completo!$E$2:$E$8801,$A42,Pipeline_Completo!$O$2:$O$8801,"Engaging")+SUMIFS(Pipeline_Completo!$S$2:$S$8801,Pipeline_Completo!$E$2:$E$8801,$A42,Pipeline_Completo!$O$2:$O$8801,"Prospecting")</f>
        <v>23953</v>
      </c>
      <c r="N42" s="25" t="n">
        <v>24</v>
      </c>
      <c r="O42" s="25" t="n">
        <v>6</v>
      </c>
      <c r="P42" s="25" t="n">
        <v>3</v>
      </c>
      <c r="Q42" s="25" t="s">
        <v>113</v>
      </c>
    </row>
    <row r="43" customFormat="false" ht="15" hidden="false" customHeight="false" outlineLevel="0" collapsed="false">
      <c r="A43" s="2" t="s">
        <v>1189</v>
      </c>
      <c r="B43" s="2" t="s">
        <v>211</v>
      </c>
      <c r="C43" s="2" t="s">
        <v>147</v>
      </c>
      <c r="D43" s="2"/>
      <c r="E43" s="39" t="n">
        <v>702.72</v>
      </c>
      <c r="F43" s="40" t="n">
        <v>1831</v>
      </c>
      <c r="G43" s="25" t="n">
        <f aca="false">COUNTIFS(Pipeline_Completo!$E$2:$E$8801,$A43)</f>
        <v>73</v>
      </c>
      <c r="H43" s="25" t="n">
        <f aca="false">COUNTIFS(Pipeline_Completo!$E$2:$E$8801,$A43,Pipeline_Completo!$O$2:$O$8801,"Won")</f>
        <v>40</v>
      </c>
      <c r="I43" s="25" t="n">
        <f aca="false">COUNTIFS(Pipeline_Completo!$E$2:$E$8801,$A43,Pipeline_Completo!$O$2:$O$8801,"Lost")</f>
        <v>22</v>
      </c>
      <c r="J43" s="25" t="n">
        <f aca="false">G43-H43-I43</f>
        <v>11</v>
      </c>
      <c r="K43" s="41" t="n">
        <f aca="false">IFERROR(H43/(H43+I43),"")</f>
        <v>0.645161290322581</v>
      </c>
      <c r="L43" s="28" t="n">
        <f aca="false">SUMIFS(Pipeline_Completo!$R$2:$R$8801,Pipeline_Completo!$E$2:$E$8801,$A43,Pipeline_Completo!$O$2:$O$8801,"Won")</f>
        <v>95060</v>
      </c>
      <c r="M43" s="28" t="n">
        <f aca="false">SUMIFS(Pipeline_Completo!$S$2:$S$8801,Pipeline_Completo!$E$2:$E$8801,$A43,Pipeline_Completo!$O$2:$O$8801,"Engaging")+SUMIFS(Pipeline_Completo!$S$2:$S$8801,Pipeline_Completo!$E$2:$E$8801,$A43,Pipeline_Completo!$O$2:$O$8801,"Prospecting")</f>
        <v>23884</v>
      </c>
      <c r="N43" s="25" t="n">
        <v>17</v>
      </c>
      <c r="O43" s="25" t="n">
        <v>6</v>
      </c>
      <c r="P43" s="25" t="n">
        <v>3</v>
      </c>
      <c r="Q43" s="25" t="s">
        <v>96</v>
      </c>
    </row>
    <row r="44" customFormat="false" ht="15" hidden="false" customHeight="false" outlineLevel="0" collapsed="false">
      <c r="A44" s="2" t="s">
        <v>1158</v>
      </c>
      <c r="B44" s="2" t="s">
        <v>185</v>
      </c>
      <c r="C44" s="2" t="s">
        <v>147</v>
      </c>
      <c r="D44" s="2"/>
      <c r="E44" s="39" t="n">
        <v>7708.38</v>
      </c>
      <c r="F44" s="40" t="n">
        <v>13756</v>
      </c>
      <c r="G44" s="25" t="n">
        <f aca="false">COUNTIFS(Pipeline_Completo!$E$2:$E$8801,$A44)</f>
        <v>178</v>
      </c>
      <c r="H44" s="25" t="n">
        <f aca="false">COUNTIFS(Pipeline_Completo!$E$2:$E$8801,$A44,Pipeline_Completo!$O$2:$O$8801,"Won")</f>
        <v>108</v>
      </c>
      <c r="I44" s="25" t="n">
        <f aca="false">COUNTIFS(Pipeline_Completo!$E$2:$E$8801,$A44,Pipeline_Completo!$O$2:$O$8801,"Lost")</f>
        <v>63</v>
      </c>
      <c r="J44" s="25" t="n">
        <f aca="false">G44-H44-I44</f>
        <v>7</v>
      </c>
      <c r="K44" s="41" t="n">
        <f aca="false">IFERROR(H44/(H44+I44),"")</f>
        <v>0.631578947368421</v>
      </c>
      <c r="L44" s="28" t="n">
        <f aca="false">SUMIFS(Pipeline_Completo!$R$2:$R$8801,Pipeline_Completo!$E$2:$E$8801,$A44,Pipeline_Completo!$O$2:$O$8801,"Won")</f>
        <v>269245</v>
      </c>
      <c r="M44" s="28" t="n">
        <f aca="false">SUMIFS(Pipeline_Completo!$S$2:$S$8801,Pipeline_Completo!$E$2:$E$8801,$A44,Pipeline_Completo!$O$2:$O$8801,"Engaging")+SUMIFS(Pipeline_Completo!$S$2:$S$8801,Pipeline_Completo!$E$2:$E$8801,$A44,Pipeline_Completo!$O$2:$O$8801,"Prospecting")</f>
        <v>17921</v>
      </c>
      <c r="N44" s="25" t="n">
        <v>23</v>
      </c>
      <c r="O44" s="25" t="n">
        <v>6</v>
      </c>
      <c r="P44" s="25" t="n">
        <v>3</v>
      </c>
      <c r="Q44" s="25" t="s">
        <v>104</v>
      </c>
    </row>
    <row r="45" customFormat="false" ht="15" hidden="false" customHeight="false" outlineLevel="0" collapsed="false">
      <c r="A45" s="2" t="s">
        <v>207</v>
      </c>
      <c r="B45" s="2" t="s">
        <v>168</v>
      </c>
      <c r="C45" s="2" t="s">
        <v>147</v>
      </c>
      <c r="D45" s="2"/>
      <c r="E45" s="39" t="n">
        <v>375.43</v>
      </c>
      <c r="F45" s="40" t="n">
        <v>1190</v>
      </c>
      <c r="G45" s="25" t="n">
        <f aca="false">COUNTIFS(Pipeline_Completo!$E$2:$E$8801,$A45)</f>
        <v>74</v>
      </c>
      <c r="H45" s="25" t="n">
        <f aca="false">COUNTIFS(Pipeline_Completo!$E$2:$E$8801,$A45,Pipeline_Completo!$O$2:$O$8801,"Won")</f>
        <v>42</v>
      </c>
      <c r="I45" s="25" t="n">
        <f aca="false">COUNTIFS(Pipeline_Completo!$E$2:$E$8801,$A45,Pipeline_Completo!$O$2:$O$8801,"Lost")</f>
        <v>22</v>
      </c>
      <c r="J45" s="25" t="n">
        <f aca="false">G45-H45-I45</f>
        <v>10</v>
      </c>
      <c r="K45" s="41" t="n">
        <f aca="false">IFERROR(H45/(H45+I45),"")</f>
        <v>0.65625</v>
      </c>
      <c r="L45" s="28" t="n">
        <f aca="false">SUMIFS(Pipeline_Completo!$R$2:$R$8801,Pipeline_Completo!$E$2:$E$8801,$A45,Pipeline_Completo!$O$2:$O$8801,"Won")</f>
        <v>72457</v>
      </c>
      <c r="M45" s="28" t="n">
        <f aca="false">SUMIFS(Pipeline_Completo!$S$2:$S$8801,Pipeline_Completo!$E$2:$E$8801,$A45,Pipeline_Completo!$O$2:$O$8801,"Engaging")+SUMIFS(Pipeline_Completo!$S$2:$S$8801,Pipeline_Completo!$E$2:$E$8801,$A45,Pipeline_Completo!$O$2:$O$8801,"Prospecting")</f>
        <v>14361</v>
      </c>
      <c r="N45" s="25" t="n">
        <v>13</v>
      </c>
      <c r="O45" s="25" t="n">
        <v>5</v>
      </c>
      <c r="P45" s="25" t="n">
        <v>3</v>
      </c>
      <c r="Q45" s="25" t="s">
        <v>71</v>
      </c>
    </row>
    <row r="46" customFormat="false" ht="15" hidden="false" customHeight="false" outlineLevel="0" collapsed="false">
      <c r="A46" s="2" t="s">
        <v>419</v>
      </c>
      <c r="B46" s="2" t="s">
        <v>146</v>
      </c>
      <c r="C46" s="2" t="s">
        <v>147</v>
      </c>
      <c r="D46" s="2"/>
      <c r="E46" s="39" t="n">
        <v>2741.37</v>
      </c>
      <c r="F46" s="40" t="n">
        <v>9226</v>
      </c>
      <c r="G46" s="25" t="n">
        <f aca="false">COUNTIFS(Pipeline_Completo!$E$2:$E$8801,$A46)</f>
        <v>81</v>
      </c>
      <c r="H46" s="25" t="n">
        <f aca="false">COUNTIFS(Pipeline_Completo!$E$2:$E$8801,$A46,Pipeline_Completo!$O$2:$O$8801,"Won")</f>
        <v>46</v>
      </c>
      <c r="I46" s="25" t="n">
        <f aca="false">COUNTIFS(Pipeline_Completo!$E$2:$E$8801,$A46,Pipeline_Completo!$O$2:$O$8801,"Lost")</f>
        <v>25</v>
      </c>
      <c r="J46" s="25" t="n">
        <f aca="false">G46-H46-I46</f>
        <v>10</v>
      </c>
      <c r="K46" s="41" t="n">
        <f aca="false">IFERROR(H46/(H46+I46),"")</f>
        <v>0.647887323943662</v>
      </c>
      <c r="L46" s="28" t="n">
        <f aca="false">SUMIFS(Pipeline_Completo!$R$2:$R$8801,Pipeline_Completo!$E$2:$E$8801,$A46,Pipeline_Completo!$O$2:$O$8801,"Won")</f>
        <v>140086</v>
      </c>
      <c r="M46" s="28" t="n">
        <f aca="false">SUMIFS(Pipeline_Completo!$S$2:$S$8801,Pipeline_Completo!$E$2:$E$8801,$A46,Pipeline_Completo!$O$2:$O$8801,"Engaging")+SUMIFS(Pipeline_Completo!$S$2:$S$8801,Pipeline_Completo!$E$2:$E$8801,$A46,Pipeline_Completo!$O$2:$O$8801,"Prospecting")</f>
        <v>28007</v>
      </c>
      <c r="N46" s="25" t="n">
        <v>13</v>
      </c>
      <c r="O46" s="25" t="n">
        <v>5</v>
      </c>
      <c r="P46" s="25" t="n">
        <v>3</v>
      </c>
      <c r="Q46" s="25" t="s">
        <v>113</v>
      </c>
    </row>
    <row r="47" customFormat="false" ht="15" hidden="false" customHeight="false" outlineLevel="0" collapsed="false">
      <c r="A47" s="2" t="s">
        <v>1778</v>
      </c>
      <c r="B47" s="2" t="s">
        <v>146</v>
      </c>
      <c r="C47" s="2" t="s">
        <v>147</v>
      </c>
      <c r="D47" s="2"/>
      <c r="E47" s="39" t="n">
        <v>1618.89</v>
      </c>
      <c r="F47" s="40" t="n">
        <v>3889</v>
      </c>
      <c r="G47" s="25" t="n">
        <f aca="false">COUNTIFS(Pipeline_Completo!$E$2:$E$8801,$A47)</f>
        <v>75</v>
      </c>
      <c r="H47" s="25" t="n">
        <f aca="false">COUNTIFS(Pipeline_Completo!$E$2:$E$8801,$A47,Pipeline_Completo!$O$2:$O$8801,"Won")</f>
        <v>39</v>
      </c>
      <c r="I47" s="25" t="n">
        <f aca="false">COUNTIFS(Pipeline_Completo!$E$2:$E$8801,$A47,Pipeline_Completo!$O$2:$O$8801,"Lost")</f>
        <v>27</v>
      </c>
      <c r="J47" s="25" t="n">
        <f aca="false">G47-H47-I47</f>
        <v>9</v>
      </c>
      <c r="K47" s="41" t="n">
        <f aca="false">IFERROR(H47/(H47+I47),"")</f>
        <v>0.590909090909091</v>
      </c>
      <c r="L47" s="28" t="n">
        <f aca="false">SUMIFS(Pipeline_Completo!$R$2:$R$8801,Pipeline_Completo!$E$2:$E$8801,$A47,Pipeline_Completo!$O$2:$O$8801,"Won")</f>
        <v>121418</v>
      </c>
      <c r="M47" s="28" t="n">
        <f aca="false">SUMIFS(Pipeline_Completo!$S$2:$S$8801,Pipeline_Completo!$E$2:$E$8801,$A47,Pipeline_Completo!$O$2:$O$8801,"Engaging")+SUMIFS(Pipeline_Completo!$S$2:$S$8801,Pipeline_Completo!$E$2:$E$8801,$A47,Pipeline_Completo!$O$2:$O$8801,"Prospecting")</f>
        <v>44134</v>
      </c>
      <c r="N47" s="25" t="n">
        <v>14</v>
      </c>
      <c r="O47" s="25" t="n">
        <v>5</v>
      </c>
      <c r="P47" s="25" t="n">
        <v>3</v>
      </c>
      <c r="Q47" s="25" t="s">
        <v>104</v>
      </c>
    </row>
    <row r="48" customFormat="false" ht="15" hidden="false" customHeight="false" outlineLevel="0" collapsed="false">
      <c r="A48" s="2" t="s">
        <v>1347</v>
      </c>
      <c r="B48" s="2" t="s">
        <v>165</v>
      </c>
      <c r="C48" s="2" t="s">
        <v>147</v>
      </c>
      <c r="D48" s="2"/>
      <c r="E48" s="39" t="n">
        <v>665.06</v>
      </c>
      <c r="F48" s="40" t="n">
        <v>1095</v>
      </c>
      <c r="G48" s="25" t="n">
        <f aca="false">COUNTIFS(Pipeline_Completo!$E$2:$E$8801,$A48)</f>
        <v>62</v>
      </c>
      <c r="H48" s="25" t="n">
        <f aca="false">COUNTIFS(Pipeline_Completo!$E$2:$E$8801,$A48,Pipeline_Completo!$O$2:$O$8801,"Won")</f>
        <v>38</v>
      </c>
      <c r="I48" s="25" t="n">
        <f aca="false">COUNTIFS(Pipeline_Completo!$E$2:$E$8801,$A48,Pipeline_Completo!$O$2:$O$8801,"Lost")</f>
        <v>21</v>
      </c>
      <c r="J48" s="25" t="n">
        <f aca="false">G48-H48-I48</f>
        <v>3</v>
      </c>
      <c r="K48" s="41" t="n">
        <f aca="false">IFERROR(H48/(H48+I48),"")</f>
        <v>0.644067796610169</v>
      </c>
      <c r="L48" s="28" t="n">
        <f aca="false">SUMIFS(Pipeline_Completo!$R$2:$R$8801,Pipeline_Completo!$E$2:$E$8801,$A48,Pipeline_Completo!$O$2:$O$8801,"Won")</f>
        <v>90110</v>
      </c>
      <c r="M48" s="28" t="n">
        <f aca="false">SUMIFS(Pipeline_Completo!$S$2:$S$8801,Pipeline_Completo!$E$2:$E$8801,$A48,Pipeline_Completo!$O$2:$O$8801,"Engaging")+SUMIFS(Pipeline_Completo!$S$2:$S$8801,Pipeline_Completo!$E$2:$E$8801,$A48,Pipeline_Completo!$O$2:$O$8801,"Prospecting")</f>
        <v>8269</v>
      </c>
      <c r="N48" s="25" t="n">
        <v>12</v>
      </c>
      <c r="O48" s="25" t="n">
        <v>4</v>
      </c>
      <c r="P48" s="25" t="n">
        <v>3</v>
      </c>
      <c r="Q48" s="25" t="s">
        <v>95</v>
      </c>
    </row>
    <row r="49" customFormat="false" ht="15" hidden="false" customHeight="false" outlineLevel="0" collapsed="false">
      <c r="A49" s="2" t="s">
        <v>1671</v>
      </c>
      <c r="B49" s="2" t="s">
        <v>168</v>
      </c>
      <c r="C49" s="2" t="s">
        <v>1672</v>
      </c>
      <c r="D49" s="2"/>
      <c r="E49" s="39" t="n">
        <v>3027.46</v>
      </c>
      <c r="F49" s="40" t="n">
        <v>9516</v>
      </c>
      <c r="G49" s="25" t="n">
        <f aca="false">COUNTIFS(Pipeline_Completo!$E$2:$E$8801,$A49)</f>
        <v>88</v>
      </c>
      <c r="H49" s="25" t="n">
        <f aca="false">COUNTIFS(Pipeline_Completo!$E$2:$E$8801,$A49,Pipeline_Completo!$O$2:$O$8801,"Won")</f>
        <v>52</v>
      </c>
      <c r="I49" s="25" t="n">
        <f aca="false">COUNTIFS(Pipeline_Completo!$E$2:$E$8801,$A49,Pipeline_Completo!$O$2:$O$8801,"Lost")</f>
        <v>29</v>
      </c>
      <c r="J49" s="25" t="n">
        <f aca="false">G49-H49-I49</f>
        <v>7</v>
      </c>
      <c r="K49" s="41" t="n">
        <f aca="false">IFERROR(H49/(H49+I49),"")</f>
        <v>0.641975308641975</v>
      </c>
      <c r="L49" s="28" t="n">
        <f aca="false">SUMIFS(Pipeline_Completo!$R$2:$R$8801,Pipeline_Completo!$E$2:$E$8801,$A49,Pipeline_Completo!$O$2:$O$8801,"Won")</f>
        <v>163339</v>
      </c>
      <c r="M49" s="28" t="n">
        <f aca="false">SUMIFS(Pipeline_Completo!$S$2:$S$8801,Pipeline_Completo!$E$2:$E$8801,$A49,Pipeline_Completo!$O$2:$O$8801,"Engaging")+SUMIFS(Pipeline_Completo!$S$2:$S$8801,Pipeline_Completo!$E$2:$E$8801,$A49,Pipeline_Completo!$O$2:$O$8801,"Prospecting")</f>
        <v>4218</v>
      </c>
      <c r="N49" s="25" t="n">
        <v>14</v>
      </c>
      <c r="O49" s="25" t="n">
        <v>5</v>
      </c>
      <c r="P49" s="25" t="n">
        <v>3</v>
      </c>
      <c r="Q49" s="25" t="s">
        <v>97</v>
      </c>
    </row>
    <row r="50" customFormat="false" ht="15" hidden="false" customHeight="false" outlineLevel="0" collapsed="false">
      <c r="A50" s="2" t="s">
        <v>636</v>
      </c>
      <c r="B50" s="2" t="s">
        <v>267</v>
      </c>
      <c r="C50" s="2" t="s">
        <v>637</v>
      </c>
      <c r="D50" s="2" t="s">
        <v>266</v>
      </c>
      <c r="E50" s="39" t="n">
        <v>405.59</v>
      </c>
      <c r="F50" s="40" t="n">
        <v>1179</v>
      </c>
      <c r="G50" s="25" t="n">
        <f aca="false">COUNTIFS(Pipeline_Completo!$E$2:$E$8801,$A50)</f>
        <v>61</v>
      </c>
      <c r="H50" s="25" t="n">
        <f aca="false">COUNTIFS(Pipeline_Completo!$E$2:$E$8801,$A50,Pipeline_Completo!$O$2:$O$8801,"Won")</f>
        <v>32</v>
      </c>
      <c r="I50" s="25" t="n">
        <f aca="false">COUNTIFS(Pipeline_Completo!$E$2:$E$8801,$A50,Pipeline_Completo!$O$2:$O$8801,"Lost")</f>
        <v>20</v>
      </c>
      <c r="J50" s="25" t="n">
        <f aca="false">G50-H50-I50</f>
        <v>9</v>
      </c>
      <c r="K50" s="41" t="n">
        <f aca="false">IFERROR(H50/(H50+I50),"")</f>
        <v>0.615384615384615</v>
      </c>
      <c r="L50" s="28" t="n">
        <f aca="false">SUMIFS(Pipeline_Completo!$R$2:$R$8801,Pipeline_Completo!$E$2:$E$8801,$A50,Pipeline_Completo!$O$2:$O$8801,"Won")</f>
        <v>63103</v>
      </c>
      <c r="M50" s="28" t="n">
        <f aca="false">SUMIFS(Pipeline_Completo!$S$2:$S$8801,Pipeline_Completo!$E$2:$E$8801,$A50,Pipeline_Completo!$O$2:$O$8801,"Engaging")+SUMIFS(Pipeline_Completo!$S$2:$S$8801,Pipeline_Completo!$E$2:$E$8801,$A50,Pipeline_Completo!$O$2:$O$8801,"Prospecting")</f>
        <v>13753</v>
      </c>
      <c r="N50" s="25" t="n">
        <v>16</v>
      </c>
      <c r="O50" s="25" t="n">
        <v>6</v>
      </c>
      <c r="P50" s="25" t="n">
        <v>3</v>
      </c>
      <c r="Q50" s="25" t="s">
        <v>114</v>
      </c>
    </row>
    <row r="51" customFormat="false" ht="15" hidden="false" customHeight="false" outlineLevel="0" collapsed="false">
      <c r="A51" s="2" t="s">
        <v>2754</v>
      </c>
      <c r="B51" s="2" t="s">
        <v>267</v>
      </c>
      <c r="C51" s="2" t="s">
        <v>2755</v>
      </c>
      <c r="D51" s="2"/>
      <c r="E51" s="39" t="n">
        <v>1012.72</v>
      </c>
      <c r="F51" s="40" t="n">
        <v>3492</v>
      </c>
      <c r="G51" s="25" t="n">
        <f aca="false">COUNTIFS(Pipeline_Completo!$E$2:$E$8801,$A51)</f>
        <v>55</v>
      </c>
      <c r="H51" s="25" t="n">
        <f aca="false">COUNTIFS(Pipeline_Completo!$E$2:$E$8801,$A51,Pipeline_Completo!$O$2:$O$8801,"Won")</f>
        <v>37</v>
      </c>
      <c r="I51" s="25" t="n">
        <f aca="false">COUNTIFS(Pipeline_Completo!$E$2:$E$8801,$A51,Pipeline_Completo!$O$2:$O$8801,"Lost")</f>
        <v>14</v>
      </c>
      <c r="J51" s="25" t="n">
        <f aca="false">G51-H51-I51</f>
        <v>4</v>
      </c>
      <c r="K51" s="41" t="n">
        <f aca="false">IFERROR(H51/(H51+I51),"")</f>
        <v>0.725490196078431</v>
      </c>
      <c r="L51" s="28" t="n">
        <f aca="false">SUMIFS(Pipeline_Completo!$R$2:$R$8801,Pipeline_Completo!$E$2:$E$8801,$A51,Pipeline_Completo!$O$2:$O$8801,"Won")</f>
        <v>82622</v>
      </c>
      <c r="M51" s="28" t="n">
        <f aca="false">SUMIFS(Pipeline_Completo!$S$2:$S$8801,Pipeline_Completo!$E$2:$E$8801,$A51,Pipeline_Completo!$O$2:$O$8801,"Engaging")+SUMIFS(Pipeline_Completo!$S$2:$S$8801,Pipeline_Completo!$E$2:$E$8801,$A51,Pipeline_Completo!$O$2:$O$8801,"Prospecting")</f>
        <v>16428</v>
      </c>
      <c r="N51" s="25" t="n">
        <v>12</v>
      </c>
      <c r="O51" s="25" t="n">
        <v>4</v>
      </c>
      <c r="P51" s="25" t="n">
        <v>3</v>
      </c>
      <c r="Q51" s="25" t="s">
        <v>115</v>
      </c>
    </row>
    <row r="52" customFormat="false" ht="15" hidden="false" customHeight="false" outlineLevel="0" collapsed="false">
      <c r="A52" s="2" t="s">
        <v>3359</v>
      </c>
      <c r="B52" s="2" t="s">
        <v>159</v>
      </c>
      <c r="C52" s="2" t="s">
        <v>147</v>
      </c>
      <c r="D52" s="2"/>
      <c r="E52" s="39" t="n">
        <v>882.12</v>
      </c>
      <c r="F52" s="40" t="n">
        <v>2769</v>
      </c>
      <c r="G52" s="25" t="n">
        <f aca="false">COUNTIFS(Pipeline_Completo!$E$2:$E$8801,$A52)</f>
        <v>59</v>
      </c>
      <c r="H52" s="25" t="n">
        <f aca="false">COUNTIFS(Pipeline_Completo!$E$2:$E$8801,$A52,Pipeline_Completo!$O$2:$O$8801,"Won")</f>
        <v>34</v>
      </c>
      <c r="I52" s="25" t="n">
        <f aca="false">COUNTIFS(Pipeline_Completo!$E$2:$E$8801,$A52,Pipeline_Completo!$O$2:$O$8801,"Lost")</f>
        <v>22</v>
      </c>
      <c r="J52" s="25" t="n">
        <f aca="false">G52-H52-I52</f>
        <v>3</v>
      </c>
      <c r="K52" s="41" t="n">
        <f aca="false">IFERROR(H52/(H52+I52),"")</f>
        <v>0.607142857142857</v>
      </c>
      <c r="L52" s="28" t="n">
        <f aca="false">SUMIFS(Pipeline_Completo!$R$2:$R$8801,Pipeline_Completo!$E$2:$E$8801,$A52,Pipeline_Completo!$O$2:$O$8801,"Won")</f>
        <v>110098</v>
      </c>
      <c r="M52" s="28" t="n">
        <f aca="false">SUMIFS(Pipeline_Completo!$S$2:$S$8801,Pipeline_Completo!$E$2:$E$8801,$A52,Pipeline_Completo!$O$2:$O$8801,"Engaging")+SUMIFS(Pipeline_Completo!$S$2:$S$8801,Pipeline_Completo!$E$2:$E$8801,$A52,Pipeline_Completo!$O$2:$O$8801,"Prospecting")</f>
        <v>7674</v>
      </c>
      <c r="N52" s="25" t="n">
        <v>10</v>
      </c>
      <c r="O52" s="25" t="n">
        <v>4</v>
      </c>
      <c r="P52" s="25" t="n">
        <v>3</v>
      </c>
      <c r="Q52" s="25" t="s">
        <v>96</v>
      </c>
    </row>
    <row r="53" customFormat="false" ht="15" hidden="false" customHeight="false" outlineLevel="0" collapsed="false">
      <c r="A53" s="2" t="s">
        <v>1795</v>
      </c>
      <c r="B53" s="2" t="s">
        <v>177</v>
      </c>
      <c r="C53" s="2" t="s">
        <v>147</v>
      </c>
      <c r="D53" s="2"/>
      <c r="E53" s="39" t="n">
        <v>355.23</v>
      </c>
      <c r="F53" s="40" t="n">
        <v>853</v>
      </c>
      <c r="G53" s="25" t="n">
        <f aca="false">COUNTIFS(Pipeline_Completo!$E$2:$E$8801,$A53)</f>
        <v>60</v>
      </c>
      <c r="H53" s="25" t="n">
        <f aca="false">COUNTIFS(Pipeline_Completo!$E$2:$E$8801,$A53,Pipeline_Completo!$O$2:$O$8801,"Won")</f>
        <v>30</v>
      </c>
      <c r="I53" s="25" t="n">
        <f aca="false">COUNTIFS(Pipeline_Completo!$E$2:$E$8801,$A53,Pipeline_Completo!$O$2:$O$8801,"Lost")</f>
        <v>20</v>
      </c>
      <c r="J53" s="25" t="n">
        <f aca="false">G53-H53-I53</f>
        <v>10</v>
      </c>
      <c r="K53" s="41" t="n">
        <f aca="false">IFERROR(H53/(H53+I53),"")</f>
        <v>0.6</v>
      </c>
      <c r="L53" s="28" t="n">
        <f aca="false">SUMIFS(Pipeline_Completo!$R$2:$R$8801,Pipeline_Completo!$E$2:$E$8801,$A53,Pipeline_Completo!$O$2:$O$8801,"Won")</f>
        <v>78669</v>
      </c>
      <c r="M53" s="28" t="n">
        <f aca="false">SUMIFS(Pipeline_Completo!$S$2:$S$8801,Pipeline_Completo!$E$2:$E$8801,$A53,Pipeline_Completo!$O$2:$O$8801,"Engaging")+SUMIFS(Pipeline_Completo!$S$2:$S$8801,Pipeline_Completo!$E$2:$E$8801,$A53,Pipeline_Completo!$O$2:$O$8801,"Prospecting")</f>
        <v>27992</v>
      </c>
      <c r="N53" s="25" t="n">
        <v>19</v>
      </c>
      <c r="O53" s="25" t="n">
        <v>6</v>
      </c>
      <c r="P53" s="25" t="n">
        <v>3</v>
      </c>
      <c r="Q53" s="25" t="s">
        <v>95</v>
      </c>
    </row>
    <row r="54" customFormat="false" ht="15" hidden="false" customHeight="false" outlineLevel="0" collapsed="false">
      <c r="A54" s="2" t="s">
        <v>2863</v>
      </c>
      <c r="B54" s="2" t="s">
        <v>211</v>
      </c>
      <c r="C54" s="2" t="s">
        <v>147</v>
      </c>
      <c r="D54" s="2"/>
      <c r="E54" s="39" t="n">
        <v>2437.85</v>
      </c>
      <c r="F54" s="40" t="n">
        <v>4874</v>
      </c>
      <c r="G54" s="25" t="n">
        <f aca="false">COUNTIFS(Pipeline_Completo!$E$2:$E$8801,$A54)</f>
        <v>82</v>
      </c>
      <c r="H54" s="25" t="n">
        <f aca="false">COUNTIFS(Pipeline_Completo!$E$2:$E$8801,$A54,Pipeline_Completo!$O$2:$O$8801,"Won")</f>
        <v>47</v>
      </c>
      <c r="I54" s="25" t="n">
        <f aca="false">COUNTIFS(Pipeline_Completo!$E$2:$E$8801,$A54,Pipeline_Completo!$O$2:$O$8801,"Lost")</f>
        <v>27</v>
      </c>
      <c r="J54" s="25" t="n">
        <f aca="false">G54-H54-I54</f>
        <v>8</v>
      </c>
      <c r="K54" s="41" t="n">
        <f aca="false">IFERROR(H54/(H54+I54),"")</f>
        <v>0.635135135135135</v>
      </c>
      <c r="L54" s="28" t="n">
        <f aca="false">SUMIFS(Pipeline_Completo!$R$2:$R$8801,Pipeline_Completo!$E$2:$E$8801,$A54,Pipeline_Completo!$O$2:$O$8801,"Won")</f>
        <v>144976</v>
      </c>
      <c r="M54" s="28" t="n">
        <f aca="false">SUMIFS(Pipeline_Completo!$S$2:$S$8801,Pipeline_Completo!$E$2:$E$8801,$A54,Pipeline_Completo!$O$2:$O$8801,"Engaging")+SUMIFS(Pipeline_Completo!$S$2:$S$8801,Pipeline_Completo!$E$2:$E$8801,$A54,Pipeline_Completo!$O$2:$O$8801,"Prospecting")</f>
        <v>13159</v>
      </c>
      <c r="N54" s="25" t="n">
        <v>15</v>
      </c>
      <c r="O54" s="25" t="n">
        <v>4</v>
      </c>
      <c r="P54" s="25" t="n">
        <v>3</v>
      </c>
      <c r="Q54" s="25" t="s">
        <v>104</v>
      </c>
    </row>
    <row r="55" customFormat="false" ht="15" hidden="false" customHeight="false" outlineLevel="0" collapsed="false">
      <c r="A55" s="2" t="s">
        <v>478</v>
      </c>
      <c r="B55" s="2" t="s">
        <v>165</v>
      </c>
      <c r="C55" s="2" t="s">
        <v>147</v>
      </c>
      <c r="D55" s="2"/>
      <c r="E55" s="39" t="n">
        <v>349.81</v>
      </c>
      <c r="F55" s="40" t="n">
        <v>315</v>
      </c>
      <c r="G55" s="25" t="n">
        <f aca="false">COUNTIFS(Pipeline_Completo!$E$2:$E$8801,$A55)</f>
        <v>56</v>
      </c>
      <c r="H55" s="25" t="n">
        <f aca="false">COUNTIFS(Pipeline_Completo!$E$2:$E$8801,$A55,Pipeline_Completo!$O$2:$O$8801,"Won")</f>
        <v>33</v>
      </c>
      <c r="I55" s="25" t="n">
        <f aca="false">COUNTIFS(Pipeline_Completo!$E$2:$E$8801,$A55,Pipeline_Completo!$O$2:$O$8801,"Lost")</f>
        <v>13</v>
      </c>
      <c r="J55" s="25" t="n">
        <f aca="false">G55-H55-I55</f>
        <v>10</v>
      </c>
      <c r="K55" s="41" t="n">
        <f aca="false">IFERROR(H55/(H55+I55),"")</f>
        <v>0.717391304347826</v>
      </c>
      <c r="L55" s="28" t="n">
        <f aca="false">SUMIFS(Pipeline_Completo!$R$2:$R$8801,Pipeline_Completo!$E$2:$E$8801,$A55,Pipeline_Completo!$O$2:$O$8801,"Won")</f>
        <v>89208</v>
      </c>
      <c r="M55" s="28" t="n">
        <f aca="false">SUMIFS(Pipeline_Completo!$S$2:$S$8801,Pipeline_Completo!$E$2:$E$8801,$A55,Pipeline_Completo!$O$2:$O$8801,"Engaging")+SUMIFS(Pipeline_Completo!$S$2:$S$8801,Pipeline_Completo!$E$2:$E$8801,$A55,Pipeline_Completo!$O$2:$O$8801,"Prospecting")</f>
        <v>20763</v>
      </c>
      <c r="N55" s="25" t="n">
        <v>16</v>
      </c>
      <c r="O55" s="25" t="n">
        <v>5</v>
      </c>
      <c r="P55" s="25" t="n">
        <v>3</v>
      </c>
      <c r="Q55" s="25" t="s">
        <v>104</v>
      </c>
    </row>
    <row r="56" customFormat="false" ht="15" hidden="false" customHeight="false" outlineLevel="0" collapsed="false">
      <c r="A56" s="2" t="s">
        <v>639</v>
      </c>
      <c r="B56" s="2" t="s">
        <v>211</v>
      </c>
      <c r="C56" s="2" t="s">
        <v>147</v>
      </c>
      <c r="D56" s="2"/>
      <c r="E56" s="39" t="n">
        <v>1419.98</v>
      </c>
      <c r="F56" s="40" t="n">
        <v>4018</v>
      </c>
      <c r="G56" s="25" t="n">
        <f aca="false">COUNTIFS(Pipeline_Completo!$E$2:$E$8801,$A56)</f>
        <v>103</v>
      </c>
      <c r="H56" s="25" t="n">
        <f aca="false">COUNTIFS(Pipeline_Completo!$E$2:$E$8801,$A56,Pipeline_Completo!$O$2:$O$8801,"Won")</f>
        <v>55</v>
      </c>
      <c r="I56" s="25" t="n">
        <f aca="false">COUNTIFS(Pipeline_Completo!$E$2:$E$8801,$A56,Pipeline_Completo!$O$2:$O$8801,"Lost")</f>
        <v>36</v>
      </c>
      <c r="J56" s="25" t="n">
        <f aca="false">G56-H56-I56</f>
        <v>12</v>
      </c>
      <c r="K56" s="41" t="n">
        <f aca="false">IFERROR(H56/(H56+I56),"")</f>
        <v>0.604395604395604</v>
      </c>
      <c r="L56" s="28" t="n">
        <f aca="false">SUMIFS(Pipeline_Completo!$R$2:$R$8801,Pipeline_Completo!$E$2:$E$8801,$A56,Pipeline_Completo!$O$2:$O$8801,"Won")</f>
        <v>155195</v>
      </c>
      <c r="M56" s="28" t="n">
        <f aca="false">SUMIFS(Pipeline_Completo!$S$2:$S$8801,Pipeline_Completo!$E$2:$E$8801,$A56,Pipeline_Completo!$O$2:$O$8801,"Engaging")+SUMIFS(Pipeline_Completo!$S$2:$S$8801,Pipeline_Completo!$E$2:$E$8801,$A56,Pipeline_Completo!$O$2:$O$8801,"Prospecting")</f>
        <v>22575</v>
      </c>
      <c r="N56" s="25" t="n">
        <v>17</v>
      </c>
      <c r="O56" s="25" t="n">
        <v>5</v>
      </c>
      <c r="P56" s="25" t="n">
        <v>3</v>
      </c>
      <c r="Q56" s="25" t="s">
        <v>96</v>
      </c>
    </row>
    <row r="57" customFormat="false" ht="15" hidden="false" customHeight="false" outlineLevel="0" collapsed="false">
      <c r="A57" s="2" t="s">
        <v>245</v>
      </c>
      <c r="B57" s="2" t="s">
        <v>185</v>
      </c>
      <c r="C57" s="2" t="s">
        <v>246</v>
      </c>
      <c r="D57" s="2"/>
      <c r="E57" s="39" t="n">
        <v>2938.67</v>
      </c>
      <c r="F57" s="40" t="n">
        <v>8775</v>
      </c>
      <c r="G57" s="25" t="n">
        <f aca="false">COUNTIFS(Pipeline_Completo!$E$2:$E$8801,$A57)</f>
        <v>109</v>
      </c>
      <c r="H57" s="25" t="n">
        <f aca="false">COUNTIFS(Pipeline_Completo!$E$2:$E$8801,$A57,Pipeline_Completo!$O$2:$O$8801,"Won")</f>
        <v>75</v>
      </c>
      <c r="I57" s="25" t="n">
        <f aca="false">COUNTIFS(Pipeline_Completo!$E$2:$E$8801,$A57,Pipeline_Completo!$O$2:$O$8801,"Lost")</f>
        <v>25</v>
      </c>
      <c r="J57" s="25" t="n">
        <f aca="false">G57-H57-I57</f>
        <v>9</v>
      </c>
      <c r="K57" s="41" t="n">
        <f aca="false">IFERROR(H57/(H57+I57),"")</f>
        <v>0.75</v>
      </c>
      <c r="L57" s="28" t="n">
        <f aca="false">SUMIFS(Pipeline_Completo!$R$2:$R$8801,Pipeline_Completo!$E$2:$E$8801,$A57,Pipeline_Completo!$O$2:$O$8801,"Won")</f>
        <v>151777</v>
      </c>
      <c r="M57" s="28" t="n">
        <f aca="false">SUMIFS(Pipeline_Completo!$S$2:$S$8801,Pipeline_Completo!$E$2:$E$8801,$A57,Pipeline_Completo!$O$2:$O$8801,"Engaging")+SUMIFS(Pipeline_Completo!$S$2:$S$8801,Pipeline_Completo!$E$2:$E$8801,$A57,Pipeline_Completo!$O$2:$O$8801,"Prospecting")</f>
        <v>20602</v>
      </c>
      <c r="N57" s="25" t="n">
        <v>15</v>
      </c>
      <c r="O57" s="25" t="n">
        <v>5</v>
      </c>
      <c r="P57" s="25" t="n">
        <v>3</v>
      </c>
      <c r="Q57" s="25" t="s">
        <v>80</v>
      </c>
    </row>
    <row r="58" customFormat="false" ht="15" hidden="false" customHeight="false" outlineLevel="0" collapsed="false">
      <c r="A58" s="2" t="s">
        <v>5204</v>
      </c>
      <c r="B58" s="2" t="s">
        <v>155</v>
      </c>
      <c r="C58" s="2" t="s">
        <v>147</v>
      </c>
      <c r="D58" s="2"/>
      <c r="E58" s="39" t="n">
        <v>1188.42</v>
      </c>
      <c r="F58" s="40" t="n">
        <v>3015</v>
      </c>
      <c r="G58" s="25" t="n">
        <f aca="false">COUNTIFS(Pipeline_Completo!$E$2:$E$8801,$A58)</f>
        <v>69</v>
      </c>
      <c r="H58" s="25" t="n">
        <f aca="false">COUNTIFS(Pipeline_Completo!$E$2:$E$8801,$A58,Pipeline_Completo!$O$2:$O$8801,"Won")</f>
        <v>38</v>
      </c>
      <c r="I58" s="25" t="n">
        <f aca="false">COUNTIFS(Pipeline_Completo!$E$2:$E$8801,$A58,Pipeline_Completo!$O$2:$O$8801,"Lost")</f>
        <v>27</v>
      </c>
      <c r="J58" s="25" t="n">
        <f aca="false">G58-H58-I58</f>
        <v>4</v>
      </c>
      <c r="K58" s="41" t="n">
        <f aca="false">IFERROR(H58/(H58+I58),"")</f>
        <v>0.584615384615385</v>
      </c>
      <c r="L58" s="28" t="n">
        <f aca="false">SUMIFS(Pipeline_Completo!$R$2:$R$8801,Pipeline_Completo!$E$2:$E$8801,$A58,Pipeline_Completo!$O$2:$O$8801,"Won")</f>
        <v>84754</v>
      </c>
      <c r="M58" s="28" t="n">
        <f aca="false">SUMIFS(Pipeline_Completo!$S$2:$S$8801,Pipeline_Completo!$E$2:$E$8801,$A58,Pipeline_Completo!$O$2:$O$8801,"Engaging")+SUMIFS(Pipeline_Completo!$S$2:$S$8801,Pipeline_Completo!$E$2:$E$8801,$A58,Pipeline_Completo!$O$2:$O$8801,"Prospecting")</f>
        <v>3292</v>
      </c>
      <c r="N58" s="25" t="n">
        <v>11</v>
      </c>
      <c r="O58" s="25" t="n">
        <v>3</v>
      </c>
      <c r="P58" s="25" t="n">
        <v>2</v>
      </c>
      <c r="Q58" s="25" t="s">
        <v>115</v>
      </c>
    </row>
    <row r="59" customFormat="false" ht="15" hidden="false" customHeight="false" outlineLevel="0" collapsed="false">
      <c r="A59" s="2" t="s">
        <v>145</v>
      </c>
      <c r="B59" s="2" t="s">
        <v>146</v>
      </c>
      <c r="C59" s="2" t="s">
        <v>147</v>
      </c>
      <c r="D59" s="2"/>
      <c r="E59" s="39" t="n">
        <v>3922.42</v>
      </c>
      <c r="F59" s="40" t="n">
        <v>6837</v>
      </c>
      <c r="G59" s="25" t="n">
        <f aca="false">COUNTIFS(Pipeline_Completo!$E$2:$E$8801,$A59)</f>
        <v>112</v>
      </c>
      <c r="H59" s="25" t="n">
        <f aca="false">COUNTIFS(Pipeline_Completo!$E$2:$E$8801,$A59,Pipeline_Completo!$O$2:$O$8801,"Won")</f>
        <v>70</v>
      </c>
      <c r="I59" s="25" t="n">
        <f aca="false">COUNTIFS(Pipeline_Completo!$E$2:$E$8801,$A59,Pipeline_Completo!$O$2:$O$8801,"Lost")</f>
        <v>37</v>
      </c>
      <c r="J59" s="25" t="n">
        <f aca="false">G59-H59-I59</f>
        <v>5</v>
      </c>
      <c r="K59" s="41" t="n">
        <f aca="false">IFERROR(H59/(H59+I59),"")</f>
        <v>0.654205607476636</v>
      </c>
      <c r="L59" s="28" t="n">
        <f aca="false">SUMIFS(Pipeline_Completo!$R$2:$R$8801,Pipeline_Completo!$E$2:$E$8801,$A59,Pipeline_Completo!$O$2:$O$8801,"Won")</f>
        <v>125481</v>
      </c>
      <c r="M59" s="28" t="n">
        <f aca="false">SUMIFS(Pipeline_Completo!$S$2:$S$8801,Pipeline_Completo!$E$2:$E$8801,$A59,Pipeline_Completo!$O$2:$O$8801,"Engaging")+SUMIFS(Pipeline_Completo!$S$2:$S$8801,Pipeline_Completo!$E$2:$E$8801,$A59,Pipeline_Completo!$O$2:$O$8801,"Prospecting")</f>
        <v>16978</v>
      </c>
      <c r="N59" s="25" t="n">
        <v>11</v>
      </c>
      <c r="O59" s="25" t="n">
        <v>3</v>
      </c>
      <c r="P59" s="25" t="n">
        <v>2</v>
      </c>
      <c r="Q59" s="25" t="s">
        <v>80</v>
      </c>
    </row>
    <row r="60" customFormat="false" ht="15" hidden="false" customHeight="false" outlineLevel="0" collapsed="false">
      <c r="A60" s="2" t="s">
        <v>188</v>
      </c>
      <c r="B60" s="2" t="s">
        <v>185</v>
      </c>
      <c r="C60" s="2" t="s">
        <v>147</v>
      </c>
      <c r="D60" s="2"/>
      <c r="E60" s="39" t="n">
        <v>1008.06</v>
      </c>
      <c r="F60" s="40" t="n">
        <v>1238</v>
      </c>
      <c r="G60" s="25" t="n">
        <f aca="false">COUNTIFS(Pipeline_Completo!$E$2:$E$8801,$A60)</f>
        <v>104</v>
      </c>
      <c r="H60" s="25" t="n">
        <f aca="false">COUNTIFS(Pipeline_Completo!$E$2:$E$8801,$A60,Pipeline_Completo!$O$2:$O$8801,"Won")</f>
        <v>65</v>
      </c>
      <c r="I60" s="25" t="n">
        <f aca="false">COUNTIFS(Pipeline_Completo!$E$2:$E$8801,$A60,Pipeline_Completo!$O$2:$O$8801,"Lost")</f>
        <v>31</v>
      </c>
      <c r="J60" s="25" t="n">
        <f aca="false">G60-H60-I60</f>
        <v>8</v>
      </c>
      <c r="K60" s="41" t="n">
        <f aca="false">IFERROR(H60/(H60+I60),"")</f>
        <v>0.677083333333333</v>
      </c>
      <c r="L60" s="28" t="n">
        <f aca="false">SUMIFS(Pipeline_Completo!$R$2:$R$8801,Pipeline_Completo!$E$2:$E$8801,$A60,Pipeline_Completo!$O$2:$O$8801,"Won")</f>
        <v>110512</v>
      </c>
      <c r="M60" s="28" t="n">
        <f aca="false">SUMIFS(Pipeline_Completo!$S$2:$S$8801,Pipeline_Completo!$E$2:$E$8801,$A60,Pipeline_Completo!$O$2:$O$8801,"Engaging")+SUMIFS(Pipeline_Completo!$S$2:$S$8801,Pipeline_Completo!$E$2:$E$8801,$A60,Pipeline_Completo!$O$2:$O$8801,"Prospecting")</f>
        <v>37180</v>
      </c>
      <c r="N60" s="25" t="n">
        <v>13</v>
      </c>
      <c r="O60" s="25" t="n">
        <v>4</v>
      </c>
      <c r="P60" s="25" t="n">
        <v>3</v>
      </c>
      <c r="Q60" s="25" t="s">
        <v>80</v>
      </c>
    </row>
    <row r="61" customFormat="false" ht="15" hidden="false" customHeight="false" outlineLevel="0" collapsed="false">
      <c r="A61" s="2" t="s">
        <v>444</v>
      </c>
      <c r="B61" s="2" t="s">
        <v>192</v>
      </c>
      <c r="C61" s="2" t="s">
        <v>147</v>
      </c>
      <c r="D61" s="2" t="s">
        <v>445</v>
      </c>
      <c r="E61" s="39" t="n">
        <v>6354.87</v>
      </c>
      <c r="F61" s="40" t="n">
        <v>16780</v>
      </c>
      <c r="G61" s="25" t="n">
        <f aca="false">COUNTIFS(Pipeline_Completo!$E$2:$E$8801,$A61)</f>
        <v>105</v>
      </c>
      <c r="H61" s="25" t="n">
        <f aca="false">COUNTIFS(Pipeline_Completo!$E$2:$E$8801,$A61,Pipeline_Completo!$O$2:$O$8801,"Won")</f>
        <v>67</v>
      </c>
      <c r="I61" s="25" t="n">
        <f aca="false">COUNTIFS(Pipeline_Completo!$E$2:$E$8801,$A61,Pipeline_Completo!$O$2:$O$8801,"Lost")</f>
        <v>31</v>
      </c>
      <c r="J61" s="25" t="n">
        <f aca="false">G61-H61-I61</f>
        <v>7</v>
      </c>
      <c r="K61" s="41" t="n">
        <f aca="false">IFERROR(H61/(H61+I61),"")</f>
        <v>0.683673469387755</v>
      </c>
      <c r="L61" s="28" t="n">
        <f aca="false">SUMIFS(Pipeline_Completo!$R$2:$R$8801,Pipeline_Completo!$E$2:$E$8801,$A61,Pipeline_Completo!$O$2:$O$8801,"Won")</f>
        <v>162725</v>
      </c>
      <c r="M61" s="28" t="n">
        <f aca="false">SUMIFS(Pipeline_Completo!$S$2:$S$8801,Pipeline_Completo!$E$2:$E$8801,$A61,Pipeline_Completo!$O$2:$O$8801,"Engaging")+SUMIFS(Pipeline_Completo!$S$2:$S$8801,Pipeline_Completo!$E$2:$E$8801,$A61,Pipeline_Completo!$O$2:$O$8801,"Prospecting")</f>
        <v>14906</v>
      </c>
      <c r="N61" s="25" t="n">
        <v>14</v>
      </c>
      <c r="O61" s="25" t="n">
        <v>5</v>
      </c>
      <c r="P61" s="25" t="n">
        <v>3</v>
      </c>
      <c r="Q61" s="25" t="s">
        <v>104</v>
      </c>
    </row>
    <row r="62" customFormat="false" ht="15" hidden="false" customHeight="false" outlineLevel="0" collapsed="false">
      <c r="A62" s="2" t="s">
        <v>231</v>
      </c>
      <c r="B62" s="2" t="s">
        <v>168</v>
      </c>
      <c r="C62" s="2" t="s">
        <v>147</v>
      </c>
      <c r="D62" s="2" t="s">
        <v>169</v>
      </c>
      <c r="E62" s="39" t="n">
        <v>45.39</v>
      </c>
      <c r="F62" s="40" t="n">
        <v>100</v>
      </c>
      <c r="G62" s="25" t="n">
        <f aca="false">COUNTIFS(Pipeline_Completo!$E$2:$E$8801,$A62)</f>
        <v>84</v>
      </c>
      <c r="H62" s="25" t="n">
        <f aca="false">COUNTIFS(Pipeline_Completo!$E$2:$E$8801,$A62,Pipeline_Completo!$O$2:$O$8801,"Won")</f>
        <v>48</v>
      </c>
      <c r="I62" s="25" t="n">
        <f aca="false">COUNTIFS(Pipeline_Completo!$E$2:$E$8801,$A62,Pipeline_Completo!$O$2:$O$8801,"Lost")</f>
        <v>29</v>
      </c>
      <c r="J62" s="25" t="n">
        <f aca="false">G62-H62-I62</f>
        <v>7</v>
      </c>
      <c r="K62" s="41" t="n">
        <f aca="false">IFERROR(H62/(H62+I62),"")</f>
        <v>0.623376623376623</v>
      </c>
      <c r="L62" s="28" t="n">
        <f aca="false">SUMIFS(Pipeline_Completo!$R$2:$R$8801,Pipeline_Completo!$E$2:$E$8801,$A62,Pipeline_Completo!$O$2:$O$8801,"Won")</f>
        <v>82360</v>
      </c>
      <c r="M62" s="28" t="n">
        <f aca="false">SUMIFS(Pipeline_Completo!$S$2:$S$8801,Pipeline_Completo!$E$2:$E$8801,$A62,Pipeline_Completo!$O$2:$O$8801,"Engaging")+SUMIFS(Pipeline_Completo!$S$2:$S$8801,Pipeline_Completo!$E$2:$E$8801,$A62,Pipeline_Completo!$O$2:$O$8801,"Prospecting")</f>
        <v>14311</v>
      </c>
      <c r="N62" s="25" t="n">
        <v>14</v>
      </c>
      <c r="O62" s="25" t="n">
        <v>5</v>
      </c>
      <c r="P62" s="25" t="n">
        <v>3</v>
      </c>
      <c r="Q62" s="25" t="s">
        <v>80</v>
      </c>
    </row>
    <row r="63" customFormat="false" ht="15" hidden="false" customHeight="false" outlineLevel="0" collapsed="false">
      <c r="A63" s="2" t="s">
        <v>421</v>
      </c>
      <c r="B63" s="2" t="s">
        <v>146</v>
      </c>
      <c r="C63" s="2" t="s">
        <v>147</v>
      </c>
      <c r="D63" s="2"/>
      <c r="E63" s="39" t="n">
        <v>2818.38</v>
      </c>
      <c r="F63" s="40" t="n">
        <v>6290</v>
      </c>
      <c r="G63" s="25" t="n">
        <f aca="false">COUNTIFS(Pipeline_Completo!$E$2:$E$8801,$A63)</f>
        <v>72</v>
      </c>
      <c r="H63" s="25" t="n">
        <f aca="false">COUNTIFS(Pipeline_Completo!$E$2:$E$8801,$A63,Pipeline_Completo!$O$2:$O$8801,"Won")</f>
        <v>35</v>
      </c>
      <c r="I63" s="25" t="n">
        <f aca="false">COUNTIFS(Pipeline_Completo!$E$2:$E$8801,$A63,Pipeline_Completo!$O$2:$O$8801,"Lost")</f>
        <v>28</v>
      </c>
      <c r="J63" s="25" t="n">
        <f aca="false">G63-H63-I63</f>
        <v>9</v>
      </c>
      <c r="K63" s="41" t="n">
        <f aca="false">IFERROR(H63/(H63+I63),"")</f>
        <v>0.555555555555556</v>
      </c>
      <c r="L63" s="28" t="n">
        <f aca="false">SUMIFS(Pipeline_Completo!$R$2:$R$8801,Pipeline_Completo!$E$2:$E$8801,$A63,Pipeline_Completo!$O$2:$O$8801,"Won")</f>
        <v>83816</v>
      </c>
      <c r="M63" s="28" t="n">
        <f aca="false">SUMIFS(Pipeline_Completo!$S$2:$S$8801,Pipeline_Completo!$E$2:$E$8801,$A63,Pipeline_Completo!$O$2:$O$8801,"Engaging")+SUMIFS(Pipeline_Completo!$S$2:$S$8801,Pipeline_Completo!$E$2:$E$8801,$A63,Pipeline_Completo!$O$2:$O$8801,"Prospecting")</f>
        <v>16718</v>
      </c>
      <c r="N63" s="25" t="n">
        <v>18</v>
      </c>
      <c r="O63" s="25" t="n">
        <v>6</v>
      </c>
      <c r="P63" s="25" t="n">
        <v>3</v>
      </c>
      <c r="Q63" s="25" t="s">
        <v>96</v>
      </c>
    </row>
    <row r="64" customFormat="false" ht="15" hidden="false" customHeight="false" outlineLevel="0" collapsed="false">
      <c r="A64" s="2" t="s">
        <v>433</v>
      </c>
      <c r="B64" s="2" t="s">
        <v>211</v>
      </c>
      <c r="C64" s="2" t="s">
        <v>147</v>
      </c>
      <c r="D64" s="2"/>
      <c r="E64" s="39" t="n">
        <v>2214.94</v>
      </c>
      <c r="F64" s="40" t="n">
        <v>5374</v>
      </c>
      <c r="G64" s="25" t="n">
        <f aca="false">COUNTIFS(Pipeline_Completo!$E$2:$E$8801,$A64)</f>
        <v>112</v>
      </c>
      <c r="H64" s="25" t="n">
        <f aca="false">COUNTIFS(Pipeline_Completo!$E$2:$E$8801,$A64,Pipeline_Completo!$O$2:$O$8801,"Won")</f>
        <v>72</v>
      </c>
      <c r="I64" s="25" t="n">
        <f aca="false">COUNTIFS(Pipeline_Completo!$E$2:$E$8801,$A64,Pipeline_Completo!$O$2:$O$8801,"Lost")</f>
        <v>32</v>
      </c>
      <c r="J64" s="25" t="n">
        <f aca="false">G64-H64-I64</f>
        <v>8</v>
      </c>
      <c r="K64" s="41" t="n">
        <f aca="false">IFERROR(H64/(H64+I64),"")</f>
        <v>0.692307692307692</v>
      </c>
      <c r="L64" s="28" t="n">
        <f aca="false">SUMIFS(Pipeline_Completo!$R$2:$R$8801,Pipeline_Completo!$E$2:$E$8801,$A64,Pipeline_Completo!$O$2:$O$8801,"Won")</f>
        <v>163339</v>
      </c>
      <c r="M64" s="28" t="n">
        <f aca="false">SUMIFS(Pipeline_Completo!$S$2:$S$8801,Pipeline_Completo!$E$2:$E$8801,$A64,Pipeline_Completo!$O$2:$O$8801,"Engaging")+SUMIFS(Pipeline_Completo!$S$2:$S$8801,Pipeline_Completo!$E$2:$E$8801,$A64,Pipeline_Completo!$O$2:$O$8801,"Prospecting")</f>
        <v>17963</v>
      </c>
      <c r="N64" s="25" t="n">
        <v>16</v>
      </c>
      <c r="O64" s="25" t="n">
        <v>5</v>
      </c>
      <c r="P64" s="25" t="n">
        <v>3</v>
      </c>
      <c r="Q64" s="25" t="s">
        <v>113</v>
      </c>
    </row>
    <row r="65" customFormat="false" ht="15" hidden="false" customHeight="false" outlineLevel="0" collapsed="false">
      <c r="A65" s="2" t="s">
        <v>156</v>
      </c>
      <c r="B65" s="2" t="s">
        <v>155</v>
      </c>
      <c r="C65" s="2" t="s">
        <v>147</v>
      </c>
      <c r="D65" s="2"/>
      <c r="E65" s="39" t="n">
        <v>1699.85</v>
      </c>
      <c r="F65" s="40" t="n">
        <v>5108</v>
      </c>
      <c r="G65" s="25" t="n">
        <f aca="false">COUNTIFS(Pipeline_Completo!$E$2:$E$8801,$A65)</f>
        <v>79</v>
      </c>
      <c r="H65" s="25" t="n">
        <f aca="false">COUNTIFS(Pipeline_Completo!$E$2:$E$8801,$A65,Pipeline_Completo!$O$2:$O$8801,"Won")</f>
        <v>46</v>
      </c>
      <c r="I65" s="25" t="n">
        <f aca="false">COUNTIFS(Pipeline_Completo!$E$2:$E$8801,$A65,Pipeline_Completo!$O$2:$O$8801,"Lost")</f>
        <v>27</v>
      </c>
      <c r="J65" s="25" t="n">
        <f aca="false">G65-H65-I65</f>
        <v>6</v>
      </c>
      <c r="K65" s="41" t="n">
        <f aca="false">IFERROR(H65/(H65+I65),"")</f>
        <v>0.63013698630137</v>
      </c>
      <c r="L65" s="28" t="n">
        <f aca="false">SUMIFS(Pipeline_Completo!$R$2:$R$8801,Pipeline_Completo!$E$2:$E$8801,$A65,Pipeline_Completo!$O$2:$O$8801,"Won")</f>
        <v>103673</v>
      </c>
      <c r="M65" s="28" t="n">
        <f aca="false">SUMIFS(Pipeline_Completo!$S$2:$S$8801,Pipeline_Completo!$E$2:$E$8801,$A65,Pipeline_Completo!$O$2:$O$8801,"Engaging")+SUMIFS(Pipeline_Completo!$S$2:$S$8801,Pipeline_Completo!$E$2:$E$8801,$A65,Pipeline_Completo!$O$2:$O$8801,"Prospecting")</f>
        <v>20716</v>
      </c>
      <c r="N65" s="25" t="n">
        <v>13</v>
      </c>
      <c r="O65" s="25" t="n">
        <v>4</v>
      </c>
      <c r="P65" s="25" t="n">
        <v>3</v>
      </c>
      <c r="Q65" s="25" t="s">
        <v>107</v>
      </c>
    </row>
    <row r="66" customFormat="false" ht="15" hidden="false" customHeight="false" outlineLevel="0" collapsed="false">
      <c r="A66" s="2" t="s">
        <v>176</v>
      </c>
      <c r="B66" s="2" t="s">
        <v>177</v>
      </c>
      <c r="C66" s="2" t="s">
        <v>147</v>
      </c>
      <c r="D66" s="2"/>
      <c r="E66" s="39" t="n">
        <v>1698.2</v>
      </c>
      <c r="F66" s="40" t="n">
        <v>3798</v>
      </c>
      <c r="G66" s="25" t="n">
        <f aca="false">COUNTIFS(Pipeline_Completo!$E$2:$E$8801,$A66)</f>
        <v>106</v>
      </c>
      <c r="H66" s="25" t="n">
        <f aca="false">COUNTIFS(Pipeline_Completo!$E$2:$E$8801,$A66,Pipeline_Completo!$O$2:$O$8801,"Won")</f>
        <v>69</v>
      </c>
      <c r="I66" s="25" t="n">
        <f aca="false">COUNTIFS(Pipeline_Completo!$E$2:$E$8801,$A66,Pipeline_Completo!$O$2:$O$8801,"Lost")</f>
        <v>31</v>
      </c>
      <c r="J66" s="25" t="n">
        <f aca="false">G66-H66-I66</f>
        <v>6</v>
      </c>
      <c r="K66" s="41" t="n">
        <f aca="false">IFERROR(H66/(H66+I66),"")</f>
        <v>0.69</v>
      </c>
      <c r="L66" s="28" t="n">
        <f aca="false">SUMIFS(Pipeline_Completo!$R$2:$R$8801,Pipeline_Completo!$E$2:$E$8801,$A66,Pipeline_Completo!$O$2:$O$8801,"Won")</f>
        <v>142711</v>
      </c>
      <c r="M66" s="28" t="n">
        <f aca="false">SUMIFS(Pipeline_Completo!$S$2:$S$8801,Pipeline_Completo!$E$2:$E$8801,$A66,Pipeline_Completo!$O$2:$O$8801,"Engaging")+SUMIFS(Pipeline_Completo!$S$2:$S$8801,Pipeline_Completo!$E$2:$E$8801,$A66,Pipeline_Completo!$O$2:$O$8801,"Prospecting")</f>
        <v>8663</v>
      </c>
      <c r="N66" s="25" t="n">
        <v>12</v>
      </c>
      <c r="O66" s="25" t="n">
        <v>3</v>
      </c>
      <c r="P66" s="25" t="n">
        <v>2</v>
      </c>
      <c r="Q66" s="25" t="s">
        <v>80</v>
      </c>
    </row>
    <row r="67" customFormat="false" ht="15" hidden="false" customHeight="false" outlineLevel="0" collapsed="false">
      <c r="A67" s="2" t="s">
        <v>158</v>
      </c>
      <c r="B67" s="2" t="s">
        <v>159</v>
      </c>
      <c r="C67" s="2" t="s">
        <v>147</v>
      </c>
      <c r="D67" s="2"/>
      <c r="E67" s="39" t="n">
        <v>291.27</v>
      </c>
      <c r="F67" s="40" t="n">
        <v>586</v>
      </c>
      <c r="G67" s="25" t="n">
        <f aca="false">COUNTIFS(Pipeline_Completo!$E$2:$E$8801,$A67)</f>
        <v>71</v>
      </c>
      <c r="H67" s="25" t="n">
        <f aca="false">COUNTIFS(Pipeline_Completo!$E$2:$E$8801,$A67,Pipeline_Completo!$O$2:$O$8801,"Won")</f>
        <v>34</v>
      </c>
      <c r="I67" s="25" t="n">
        <f aca="false">COUNTIFS(Pipeline_Completo!$E$2:$E$8801,$A67,Pipeline_Completo!$O$2:$O$8801,"Lost")</f>
        <v>30</v>
      </c>
      <c r="J67" s="25" t="n">
        <f aca="false">G67-H67-I67</f>
        <v>7</v>
      </c>
      <c r="K67" s="41" t="n">
        <f aca="false">IFERROR(H67/(H67+I67),"")</f>
        <v>0.53125</v>
      </c>
      <c r="L67" s="28" t="n">
        <f aca="false">SUMIFS(Pipeline_Completo!$R$2:$R$8801,Pipeline_Completo!$E$2:$E$8801,$A67,Pipeline_Completo!$O$2:$O$8801,"Won")</f>
        <v>67080</v>
      </c>
      <c r="M67" s="28" t="n">
        <f aca="false">SUMIFS(Pipeline_Completo!$S$2:$S$8801,Pipeline_Completo!$E$2:$E$8801,$A67,Pipeline_Completo!$O$2:$O$8801,"Engaging")+SUMIFS(Pipeline_Completo!$S$2:$S$8801,Pipeline_Completo!$E$2:$E$8801,$A67,Pipeline_Completo!$O$2:$O$8801,"Prospecting")</f>
        <v>18582</v>
      </c>
      <c r="N67" s="25" t="n">
        <v>15</v>
      </c>
      <c r="O67" s="25" t="n">
        <v>4</v>
      </c>
      <c r="P67" s="25" t="n">
        <v>2</v>
      </c>
      <c r="Q67" s="25" t="s">
        <v>80</v>
      </c>
    </row>
    <row r="68" customFormat="false" ht="15" hidden="false" customHeight="false" outlineLevel="0" collapsed="false">
      <c r="A68" s="2" t="s">
        <v>225</v>
      </c>
      <c r="B68" s="2" t="s">
        <v>211</v>
      </c>
      <c r="C68" s="2" t="s">
        <v>226</v>
      </c>
      <c r="D68" s="2"/>
      <c r="E68" s="39" t="n">
        <v>1376.8</v>
      </c>
      <c r="F68" s="40" t="n">
        <v>1165</v>
      </c>
      <c r="G68" s="25" t="n">
        <f aca="false">COUNTIFS(Pipeline_Completo!$E$2:$E$8801,$A68)</f>
        <v>109</v>
      </c>
      <c r="H68" s="25" t="n">
        <f aca="false">COUNTIFS(Pipeline_Completo!$E$2:$E$8801,$A68,Pipeline_Completo!$O$2:$O$8801,"Won")</f>
        <v>63</v>
      </c>
      <c r="I68" s="25" t="n">
        <f aca="false">COUNTIFS(Pipeline_Completo!$E$2:$E$8801,$A68,Pipeline_Completo!$O$2:$O$8801,"Lost")</f>
        <v>41</v>
      </c>
      <c r="J68" s="25" t="n">
        <f aca="false">G68-H68-I68</f>
        <v>5</v>
      </c>
      <c r="K68" s="41" t="n">
        <f aca="false">IFERROR(H68/(H68+I68),"")</f>
        <v>0.605769230769231</v>
      </c>
      <c r="L68" s="28" t="n">
        <f aca="false">SUMIFS(Pipeline_Completo!$R$2:$R$8801,Pipeline_Completo!$E$2:$E$8801,$A68,Pipeline_Completo!$O$2:$O$8801,"Won")</f>
        <v>117463</v>
      </c>
      <c r="M68" s="28" t="n">
        <f aca="false">SUMIFS(Pipeline_Completo!$S$2:$S$8801,Pipeline_Completo!$E$2:$E$8801,$A68,Pipeline_Completo!$O$2:$O$8801,"Engaging")+SUMIFS(Pipeline_Completo!$S$2:$S$8801,Pipeline_Completo!$E$2:$E$8801,$A68,Pipeline_Completo!$O$2:$O$8801,"Prospecting")</f>
        <v>9033</v>
      </c>
      <c r="N68" s="25" t="n">
        <v>11</v>
      </c>
      <c r="O68" s="25" t="n">
        <v>3</v>
      </c>
      <c r="P68" s="25" t="n">
        <v>2</v>
      </c>
      <c r="Q68" s="25" t="s">
        <v>80</v>
      </c>
    </row>
    <row r="69" customFormat="false" ht="15" hidden="false" customHeight="false" outlineLevel="0" collapsed="false">
      <c r="A69" s="2" t="s">
        <v>622</v>
      </c>
      <c r="B69" s="2" t="s">
        <v>211</v>
      </c>
      <c r="C69" s="2" t="s">
        <v>623</v>
      </c>
      <c r="D69" s="2"/>
      <c r="E69" s="39" t="n">
        <v>167.89</v>
      </c>
      <c r="F69" s="40" t="n">
        <v>493</v>
      </c>
      <c r="G69" s="25" t="n">
        <f aca="false">COUNTIFS(Pipeline_Completo!$E$2:$E$8801,$A69)</f>
        <v>52</v>
      </c>
      <c r="H69" s="25" t="n">
        <f aca="false">COUNTIFS(Pipeline_Completo!$E$2:$E$8801,$A69,Pipeline_Completo!$O$2:$O$8801,"Won")</f>
        <v>23</v>
      </c>
      <c r="I69" s="25" t="n">
        <f aca="false">COUNTIFS(Pipeline_Completo!$E$2:$E$8801,$A69,Pipeline_Completo!$O$2:$O$8801,"Lost")</f>
        <v>18</v>
      </c>
      <c r="J69" s="25" t="n">
        <f aca="false">G69-H69-I69</f>
        <v>11</v>
      </c>
      <c r="K69" s="41" t="n">
        <f aca="false">IFERROR(H69/(H69+I69),"")</f>
        <v>0.560975609756098</v>
      </c>
      <c r="L69" s="28" t="n">
        <f aca="false">SUMIFS(Pipeline_Completo!$R$2:$R$8801,Pipeline_Completo!$E$2:$E$8801,$A69,Pipeline_Completo!$O$2:$O$8801,"Won")</f>
        <v>59905</v>
      </c>
      <c r="M69" s="28" t="n">
        <f aca="false">SUMIFS(Pipeline_Completo!$S$2:$S$8801,Pipeline_Completo!$E$2:$E$8801,$A69,Pipeline_Completo!$O$2:$O$8801,"Engaging")+SUMIFS(Pipeline_Completo!$S$2:$S$8801,Pipeline_Completo!$E$2:$E$8801,$A69,Pipeline_Completo!$O$2:$O$8801,"Prospecting")</f>
        <v>26360</v>
      </c>
      <c r="N69" s="25" t="n">
        <v>16</v>
      </c>
      <c r="O69" s="25" t="n">
        <v>5</v>
      </c>
      <c r="P69" s="25" t="n">
        <v>3</v>
      </c>
      <c r="Q69" s="25" t="s">
        <v>87</v>
      </c>
    </row>
    <row r="70" customFormat="false" ht="15" hidden="false" customHeight="false" outlineLevel="0" collapsed="false">
      <c r="A70" s="2" t="s">
        <v>860</v>
      </c>
      <c r="B70" s="2" t="s">
        <v>168</v>
      </c>
      <c r="C70" s="2" t="s">
        <v>861</v>
      </c>
      <c r="D70" s="2"/>
      <c r="E70" s="39" t="n">
        <v>894.37</v>
      </c>
      <c r="F70" s="40" t="n">
        <v>1593</v>
      </c>
      <c r="G70" s="25" t="n">
        <f aca="false">COUNTIFS(Pipeline_Completo!$E$2:$E$8801,$A70)</f>
        <v>71</v>
      </c>
      <c r="H70" s="25" t="n">
        <f aca="false">COUNTIFS(Pipeline_Completo!$E$2:$E$8801,$A70,Pipeline_Completo!$O$2:$O$8801,"Won")</f>
        <v>45</v>
      </c>
      <c r="I70" s="25" t="n">
        <f aca="false">COUNTIFS(Pipeline_Completo!$E$2:$E$8801,$A70,Pipeline_Completo!$O$2:$O$8801,"Lost")</f>
        <v>23</v>
      </c>
      <c r="J70" s="25" t="n">
        <f aca="false">G70-H70-I70</f>
        <v>3</v>
      </c>
      <c r="K70" s="41" t="n">
        <f aca="false">IFERROR(H70/(H70+I70),"")</f>
        <v>0.661764705882353</v>
      </c>
      <c r="L70" s="28" t="n">
        <f aca="false">SUMIFS(Pipeline_Completo!$R$2:$R$8801,Pipeline_Completo!$E$2:$E$8801,$A70,Pipeline_Completo!$O$2:$O$8801,"Won")</f>
        <v>106754</v>
      </c>
      <c r="M70" s="28" t="n">
        <f aca="false">SUMIFS(Pipeline_Completo!$S$2:$S$8801,Pipeline_Completo!$E$2:$E$8801,$A70,Pipeline_Completo!$O$2:$O$8801,"Engaging")+SUMIFS(Pipeline_Completo!$S$2:$S$8801,Pipeline_Completo!$E$2:$E$8801,$A70,Pipeline_Completo!$O$2:$O$8801,"Prospecting")</f>
        <v>9425</v>
      </c>
      <c r="N70" s="25" t="n">
        <v>13</v>
      </c>
      <c r="O70" s="25" t="n">
        <v>5</v>
      </c>
      <c r="P70" s="25" t="n">
        <v>3</v>
      </c>
      <c r="Q70" s="25" t="s">
        <v>114</v>
      </c>
    </row>
    <row r="71" customFormat="false" ht="15" hidden="false" customHeight="false" outlineLevel="0" collapsed="false">
      <c r="A71" s="2" t="s">
        <v>1055</v>
      </c>
      <c r="B71" s="2" t="s">
        <v>146</v>
      </c>
      <c r="C71" s="2" t="s">
        <v>147</v>
      </c>
      <c r="D71" s="2"/>
      <c r="E71" s="39" t="n">
        <v>439.21</v>
      </c>
      <c r="F71" s="40" t="n">
        <v>792</v>
      </c>
      <c r="G71" s="25" t="n">
        <f aca="false">COUNTIFS(Pipeline_Completo!$E$2:$E$8801,$A71)</f>
        <v>52</v>
      </c>
      <c r="H71" s="25" t="n">
        <f aca="false">COUNTIFS(Pipeline_Completo!$E$2:$E$8801,$A71,Pipeline_Completo!$O$2:$O$8801,"Won")</f>
        <v>28</v>
      </c>
      <c r="I71" s="25" t="n">
        <f aca="false">COUNTIFS(Pipeline_Completo!$E$2:$E$8801,$A71,Pipeline_Completo!$O$2:$O$8801,"Lost")</f>
        <v>16</v>
      </c>
      <c r="J71" s="25" t="n">
        <f aca="false">G71-H71-I71</f>
        <v>8</v>
      </c>
      <c r="K71" s="41" t="n">
        <f aca="false">IFERROR(H71/(H71+I71),"")</f>
        <v>0.636363636363636</v>
      </c>
      <c r="L71" s="28" t="n">
        <f aca="false">SUMIFS(Pipeline_Completo!$R$2:$R$8801,Pipeline_Completo!$E$2:$E$8801,$A71,Pipeline_Completo!$O$2:$O$8801,"Won")</f>
        <v>76636</v>
      </c>
      <c r="M71" s="28" t="n">
        <f aca="false">SUMIFS(Pipeline_Completo!$S$2:$S$8801,Pipeline_Completo!$E$2:$E$8801,$A71,Pipeline_Completo!$O$2:$O$8801,"Engaging")+SUMIFS(Pipeline_Completo!$S$2:$S$8801,Pipeline_Completo!$E$2:$E$8801,$A71,Pipeline_Completo!$O$2:$O$8801,"Prospecting")</f>
        <v>20883</v>
      </c>
      <c r="N71" s="25" t="n">
        <v>15</v>
      </c>
      <c r="O71" s="25" t="n">
        <v>6</v>
      </c>
      <c r="P71" s="25" t="n">
        <v>3</v>
      </c>
      <c r="Q71" s="25" t="s">
        <v>95</v>
      </c>
    </row>
    <row r="72" customFormat="false" ht="15" hidden="false" customHeight="false" outlineLevel="0" collapsed="false">
      <c r="A72" s="2" t="s">
        <v>251</v>
      </c>
      <c r="B72" s="2" t="s">
        <v>211</v>
      </c>
      <c r="C72" s="2" t="s">
        <v>147</v>
      </c>
      <c r="D72" s="2"/>
      <c r="E72" s="39" t="n">
        <v>332.43</v>
      </c>
      <c r="F72" s="40" t="n">
        <v>799</v>
      </c>
      <c r="G72" s="25" t="n">
        <f aca="false">COUNTIFS(Pipeline_Completo!$E$2:$E$8801,$A72)</f>
        <v>72</v>
      </c>
      <c r="H72" s="25" t="n">
        <f aca="false">COUNTIFS(Pipeline_Completo!$E$2:$E$8801,$A72,Pipeline_Completo!$O$2:$O$8801,"Won")</f>
        <v>39</v>
      </c>
      <c r="I72" s="25" t="n">
        <f aca="false">COUNTIFS(Pipeline_Completo!$E$2:$E$8801,$A72,Pipeline_Completo!$O$2:$O$8801,"Lost")</f>
        <v>24</v>
      </c>
      <c r="J72" s="25" t="n">
        <f aca="false">G72-H72-I72</f>
        <v>9</v>
      </c>
      <c r="K72" s="41" t="n">
        <f aca="false">IFERROR(H72/(H72+I72),"")</f>
        <v>0.619047619047619</v>
      </c>
      <c r="L72" s="28" t="n">
        <f aca="false">SUMIFS(Pipeline_Completo!$R$2:$R$8801,Pipeline_Completo!$E$2:$E$8801,$A72,Pipeline_Completo!$O$2:$O$8801,"Won")</f>
        <v>85902</v>
      </c>
      <c r="M72" s="28" t="n">
        <f aca="false">SUMIFS(Pipeline_Completo!$S$2:$S$8801,Pipeline_Completo!$E$2:$E$8801,$A72,Pipeline_Completo!$O$2:$O$8801,"Engaging")+SUMIFS(Pipeline_Completo!$S$2:$S$8801,Pipeline_Completo!$E$2:$E$8801,$A72,Pipeline_Completo!$O$2:$O$8801,"Prospecting")</f>
        <v>23164</v>
      </c>
      <c r="N72" s="25" t="n">
        <v>16</v>
      </c>
      <c r="O72" s="25" t="n">
        <v>6</v>
      </c>
      <c r="P72" s="25" t="n">
        <v>3</v>
      </c>
      <c r="Q72" s="25" t="s">
        <v>80</v>
      </c>
    </row>
    <row r="73" customFormat="false" ht="15" hidden="false" customHeight="false" outlineLevel="0" collapsed="false">
      <c r="A73" s="2" t="s">
        <v>162</v>
      </c>
      <c r="B73" s="2" t="s">
        <v>155</v>
      </c>
      <c r="C73" s="2" t="s">
        <v>147</v>
      </c>
      <c r="D73" s="2" t="s">
        <v>156</v>
      </c>
      <c r="E73" s="39" t="n">
        <v>5266.09</v>
      </c>
      <c r="F73" s="40" t="n">
        <v>8595</v>
      </c>
      <c r="G73" s="25" t="n">
        <f aca="false">COUNTIFS(Pipeline_Completo!$E$2:$E$8801,$A73)</f>
        <v>116</v>
      </c>
      <c r="H73" s="25" t="n">
        <f aca="false">COUNTIFS(Pipeline_Completo!$E$2:$E$8801,$A73,Pipeline_Completo!$O$2:$O$8801,"Won")</f>
        <v>65</v>
      </c>
      <c r="I73" s="25" t="n">
        <f aca="false">COUNTIFS(Pipeline_Completo!$E$2:$E$8801,$A73,Pipeline_Completo!$O$2:$O$8801,"Lost")</f>
        <v>41</v>
      </c>
      <c r="J73" s="25" t="n">
        <f aca="false">G73-H73-I73</f>
        <v>10</v>
      </c>
      <c r="K73" s="41" t="n">
        <f aca="false">IFERROR(H73/(H73+I73),"")</f>
        <v>0.613207547169811</v>
      </c>
      <c r="L73" s="28" t="n">
        <f aca="false">SUMIFS(Pipeline_Completo!$R$2:$R$8801,Pipeline_Completo!$E$2:$E$8801,$A73,Pipeline_Completo!$O$2:$O$8801,"Won")</f>
        <v>176751</v>
      </c>
      <c r="M73" s="28" t="n">
        <f aca="false">SUMIFS(Pipeline_Completo!$S$2:$S$8801,Pipeline_Completo!$E$2:$E$8801,$A73,Pipeline_Completo!$O$2:$O$8801,"Engaging")+SUMIFS(Pipeline_Completo!$S$2:$S$8801,Pipeline_Completo!$E$2:$E$8801,$A73,Pipeline_Completo!$O$2:$O$8801,"Prospecting")</f>
        <v>47204</v>
      </c>
      <c r="N73" s="25" t="n">
        <v>14</v>
      </c>
      <c r="O73" s="25" t="n">
        <v>5</v>
      </c>
      <c r="P73" s="25" t="n">
        <v>3</v>
      </c>
      <c r="Q73" s="25" t="s">
        <v>80</v>
      </c>
    </row>
    <row r="74" customFormat="false" ht="15" hidden="false" customHeight="false" outlineLevel="0" collapsed="false">
      <c r="A74" s="2" t="s">
        <v>1049</v>
      </c>
      <c r="B74" s="2" t="s">
        <v>177</v>
      </c>
      <c r="C74" s="2" t="s">
        <v>147</v>
      </c>
      <c r="D74" s="2"/>
      <c r="E74" s="39" t="n">
        <v>2022.14</v>
      </c>
      <c r="F74" s="40" t="n">
        <v>5113</v>
      </c>
      <c r="G74" s="25" t="n">
        <f aca="false">COUNTIFS(Pipeline_Completo!$E$2:$E$8801,$A74)</f>
        <v>84</v>
      </c>
      <c r="H74" s="25" t="n">
        <f aca="false">COUNTIFS(Pipeline_Completo!$E$2:$E$8801,$A74,Pipeline_Completo!$O$2:$O$8801,"Won")</f>
        <v>48</v>
      </c>
      <c r="I74" s="25" t="n">
        <f aca="false">COUNTIFS(Pipeline_Completo!$E$2:$E$8801,$A74,Pipeline_Completo!$O$2:$O$8801,"Lost")</f>
        <v>29</v>
      </c>
      <c r="J74" s="25" t="n">
        <f aca="false">G74-H74-I74</f>
        <v>7</v>
      </c>
      <c r="K74" s="41" t="n">
        <f aca="false">IFERROR(H74/(H74+I74),"")</f>
        <v>0.623376623376623</v>
      </c>
      <c r="L74" s="28" t="n">
        <f aca="false">SUMIFS(Pipeline_Completo!$R$2:$R$8801,Pipeline_Completo!$E$2:$E$8801,$A74,Pipeline_Completo!$O$2:$O$8801,"Won")</f>
        <v>152701</v>
      </c>
      <c r="M74" s="28" t="n">
        <f aca="false">SUMIFS(Pipeline_Completo!$S$2:$S$8801,Pipeline_Completo!$E$2:$E$8801,$A74,Pipeline_Completo!$O$2:$O$8801,"Engaging")+SUMIFS(Pipeline_Completo!$S$2:$S$8801,Pipeline_Completo!$E$2:$E$8801,$A74,Pipeline_Completo!$O$2:$O$8801,"Prospecting")</f>
        <v>22013</v>
      </c>
      <c r="N74" s="25" t="n">
        <v>16</v>
      </c>
      <c r="O74" s="25" t="n">
        <v>6</v>
      </c>
      <c r="P74" s="25" t="n">
        <v>3</v>
      </c>
      <c r="Q74" s="25" t="s">
        <v>95</v>
      </c>
    </row>
    <row r="75" customFormat="false" ht="15" hidden="false" customHeight="false" outlineLevel="0" collapsed="false">
      <c r="A75" s="2" t="s">
        <v>644</v>
      </c>
      <c r="B75" s="2" t="s">
        <v>177</v>
      </c>
      <c r="C75" s="2" t="s">
        <v>147</v>
      </c>
      <c r="D75" s="2" t="s">
        <v>199</v>
      </c>
      <c r="E75" s="39" t="n">
        <v>646.1</v>
      </c>
      <c r="F75" s="40" t="n">
        <v>883</v>
      </c>
      <c r="G75" s="25" t="n">
        <f aca="false">COUNTIFS(Pipeline_Completo!$E$2:$E$8801,$A75)</f>
        <v>66</v>
      </c>
      <c r="H75" s="25" t="n">
        <f aca="false">COUNTIFS(Pipeline_Completo!$E$2:$E$8801,$A75,Pipeline_Completo!$O$2:$O$8801,"Won")</f>
        <v>34</v>
      </c>
      <c r="I75" s="25" t="n">
        <f aca="false">COUNTIFS(Pipeline_Completo!$E$2:$E$8801,$A75,Pipeline_Completo!$O$2:$O$8801,"Lost")</f>
        <v>23</v>
      </c>
      <c r="J75" s="25" t="n">
        <f aca="false">G75-H75-I75</f>
        <v>9</v>
      </c>
      <c r="K75" s="41" t="n">
        <f aca="false">IFERROR(H75/(H75+I75),"")</f>
        <v>0.596491228070175</v>
      </c>
      <c r="L75" s="28" t="n">
        <f aca="false">SUMIFS(Pipeline_Completo!$R$2:$R$8801,Pipeline_Completo!$E$2:$E$8801,$A75,Pipeline_Completo!$O$2:$O$8801,"Won")</f>
        <v>111533</v>
      </c>
      <c r="M75" s="28" t="n">
        <f aca="false">SUMIFS(Pipeline_Completo!$S$2:$S$8801,Pipeline_Completo!$E$2:$E$8801,$A75,Pipeline_Completo!$O$2:$O$8801,"Engaging")+SUMIFS(Pipeline_Completo!$S$2:$S$8801,Pipeline_Completo!$E$2:$E$8801,$A75,Pipeline_Completo!$O$2:$O$8801,"Prospecting")</f>
        <v>42275</v>
      </c>
      <c r="N75" s="25" t="n">
        <v>17</v>
      </c>
      <c r="O75" s="25" t="n">
        <v>6</v>
      </c>
      <c r="P75" s="25" t="n">
        <v>3</v>
      </c>
      <c r="Q75" s="25" t="s">
        <v>96</v>
      </c>
    </row>
    <row r="76" customFormat="false" ht="15" hidden="false" customHeight="false" outlineLevel="0" collapsed="false">
      <c r="A76" s="2" t="s">
        <v>266</v>
      </c>
      <c r="B76" s="2" t="s">
        <v>267</v>
      </c>
      <c r="C76" s="2" t="s">
        <v>147</v>
      </c>
      <c r="D76" s="2"/>
      <c r="E76" s="39" t="n">
        <v>2041.73</v>
      </c>
      <c r="F76" s="40" t="n">
        <v>5276</v>
      </c>
      <c r="G76" s="25" t="n">
        <f aca="false">COUNTIFS(Pipeline_Completo!$E$2:$E$8801,$A76)</f>
        <v>106</v>
      </c>
      <c r="H76" s="25" t="n">
        <f aca="false">COUNTIFS(Pipeline_Completo!$E$2:$E$8801,$A76,Pipeline_Completo!$O$2:$O$8801,"Won")</f>
        <v>70</v>
      </c>
      <c r="I76" s="25" t="n">
        <f aca="false">COUNTIFS(Pipeline_Completo!$E$2:$E$8801,$A76,Pipeline_Completo!$O$2:$O$8801,"Lost")</f>
        <v>31</v>
      </c>
      <c r="J76" s="25" t="n">
        <f aca="false">G76-H76-I76</f>
        <v>5</v>
      </c>
      <c r="K76" s="41" t="n">
        <f aca="false">IFERROR(H76/(H76+I76),"")</f>
        <v>0.693069306930693</v>
      </c>
      <c r="L76" s="28" t="n">
        <f aca="false">SUMIFS(Pipeline_Completo!$R$2:$R$8801,Pipeline_Completo!$E$2:$E$8801,$A76,Pipeline_Completo!$O$2:$O$8801,"Won")</f>
        <v>170046</v>
      </c>
      <c r="M76" s="28" t="n">
        <f aca="false">SUMIFS(Pipeline_Completo!$S$2:$S$8801,Pipeline_Completo!$E$2:$E$8801,$A76,Pipeline_Completo!$O$2:$O$8801,"Engaging")+SUMIFS(Pipeline_Completo!$S$2:$S$8801,Pipeline_Completo!$E$2:$E$8801,$A76,Pipeline_Completo!$O$2:$O$8801,"Prospecting")</f>
        <v>33836</v>
      </c>
      <c r="N76" s="25" t="n">
        <v>14</v>
      </c>
      <c r="O76" s="25" t="n">
        <v>5</v>
      </c>
      <c r="P76" s="25" t="n">
        <v>3</v>
      </c>
      <c r="Q76" s="25" t="s">
        <v>80</v>
      </c>
    </row>
    <row r="77" customFormat="false" ht="15" hidden="false" customHeight="false" outlineLevel="0" collapsed="false">
      <c r="A77" s="2" t="s">
        <v>1351</v>
      </c>
      <c r="B77" s="2" t="s">
        <v>177</v>
      </c>
      <c r="C77" s="2" t="s">
        <v>147</v>
      </c>
      <c r="D77" s="2"/>
      <c r="E77" s="39" t="n">
        <v>7537.24</v>
      </c>
      <c r="F77" s="40" t="n">
        <v>20293</v>
      </c>
      <c r="G77" s="25" t="n">
        <f aca="false">COUNTIFS(Pipeline_Completo!$E$2:$E$8801,$A77)</f>
        <v>87</v>
      </c>
      <c r="H77" s="25" t="n">
        <f aca="false">COUNTIFS(Pipeline_Completo!$E$2:$E$8801,$A77,Pipeline_Completo!$O$2:$O$8801,"Won")</f>
        <v>48</v>
      </c>
      <c r="I77" s="25" t="n">
        <f aca="false">COUNTIFS(Pipeline_Completo!$E$2:$E$8801,$A77,Pipeline_Completo!$O$2:$O$8801,"Lost")</f>
        <v>31</v>
      </c>
      <c r="J77" s="25" t="n">
        <f aca="false">G77-H77-I77</f>
        <v>8</v>
      </c>
      <c r="K77" s="41" t="n">
        <f aca="false">IFERROR(H77/(H77+I77),"")</f>
        <v>0.607594936708861</v>
      </c>
      <c r="L77" s="28" t="n">
        <f aca="false">SUMIFS(Pipeline_Completo!$R$2:$R$8801,Pipeline_Completo!$E$2:$E$8801,$A77,Pipeline_Completo!$O$2:$O$8801,"Won")</f>
        <v>169357</v>
      </c>
      <c r="M77" s="28" t="n">
        <f aca="false">SUMIFS(Pipeline_Completo!$S$2:$S$8801,Pipeline_Completo!$E$2:$E$8801,$A77,Pipeline_Completo!$O$2:$O$8801,"Engaging")+SUMIFS(Pipeline_Completo!$S$2:$S$8801,Pipeline_Completo!$E$2:$E$8801,$A77,Pipeline_Completo!$O$2:$O$8801,"Prospecting")</f>
        <v>13526</v>
      </c>
      <c r="N77" s="25" t="n">
        <v>14</v>
      </c>
      <c r="O77" s="25" t="n">
        <v>6</v>
      </c>
      <c r="P77" s="25" t="n">
        <v>3</v>
      </c>
      <c r="Q77" s="25" t="s">
        <v>113</v>
      </c>
    </row>
    <row r="78" customFormat="false" ht="15" hidden="false" customHeight="false" outlineLevel="0" collapsed="false">
      <c r="A78" s="2" t="s">
        <v>1653</v>
      </c>
      <c r="B78" s="2" t="s">
        <v>165</v>
      </c>
      <c r="C78" s="2" t="s">
        <v>147</v>
      </c>
      <c r="D78" s="2"/>
      <c r="E78" s="39" t="n">
        <v>3838.39</v>
      </c>
      <c r="F78" s="40" t="n">
        <v>8274</v>
      </c>
      <c r="G78" s="25" t="n">
        <f aca="false">COUNTIFS(Pipeline_Completo!$E$2:$E$8801,$A78)</f>
        <v>94</v>
      </c>
      <c r="H78" s="25" t="n">
        <f aca="false">COUNTIFS(Pipeline_Completo!$E$2:$E$8801,$A78,Pipeline_Completo!$O$2:$O$8801,"Won")</f>
        <v>46</v>
      </c>
      <c r="I78" s="25" t="n">
        <f aca="false">COUNTIFS(Pipeline_Completo!$E$2:$E$8801,$A78,Pipeline_Completo!$O$2:$O$8801,"Lost")</f>
        <v>37</v>
      </c>
      <c r="J78" s="25" t="n">
        <f aca="false">G78-H78-I78</f>
        <v>11</v>
      </c>
      <c r="K78" s="41" t="n">
        <f aca="false">IFERROR(H78/(H78+I78),"")</f>
        <v>0.55421686746988</v>
      </c>
      <c r="L78" s="28" t="n">
        <f aca="false">SUMIFS(Pipeline_Completo!$R$2:$R$8801,Pipeline_Completo!$E$2:$E$8801,$A78,Pipeline_Completo!$O$2:$O$8801,"Won")</f>
        <v>135346</v>
      </c>
      <c r="M78" s="28" t="n">
        <f aca="false">SUMIFS(Pipeline_Completo!$S$2:$S$8801,Pipeline_Completo!$E$2:$E$8801,$A78,Pipeline_Completo!$O$2:$O$8801,"Engaging")+SUMIFS(Pipeline_Completo!$S$2:$S$8801,Pipeline_Completo!$E$2:$E$8801,$A78,Pipeline_Completo!$O$2:$O$8801,"Prospecting")</f>
        <v>53453</v>
      </c>
      <c r="N78" s="25" t="n">
        <v>18</v>
      </c>
      <c r="O78" s="25" t="n">
        <v>5</v>
      </c>
      <c r="P78" s="25" t="n">
        <v>3</v>
      </c>
      <c r="Q78" s="25" t="s">
        <v>96</v>
      </c>
    </row>
    <row r="79" customFormat="false" ht="15" hidden="false" customHeight="false" outlineLevel="0" collapsed="false">
      <c r="A79" s="2" t="s">
        <v>2739</v>
      </c>
      <c r="B79" s="2" t="s">
        <v>159</v>
      </c>
      <c r="C79" s="2" t="s">
        <v>147</v>
      </c>
      <c r="D79" s="2"/>
      <c r="E79" s="39" t="n">
        <v>2871.35</v>
      </c>
      <c r="F79" s="40" t="n">
        <v>9561</v>
      </c>
      <c r="G79" s="25" t="n">
        <f aca="false">COUNTIFS(Pipeline_Completo!$E$2:$E$8801,$A79)</f>
        <v>92</v>
      </c>
      <c r="H79" s="25" t="n">
        <f aca="false">COUNTIFS(Pipeline_Completo!$E$2:$E$8801,$A79,Pipeline_Completo!$O$2:$O$8801,"Won")</f>
        <v>54</v>
      </c>
      <c r="I79" s="25" t="n">
        <f aca="false">COUNTIFS(Pipeline_Completo!$E$2:$E$8801,$A79,Pipeline_Completo!$O$2:$O$8801,"Lost")</f>
        <v>31</v>
      </c>
      <c r="J79" s="25" t="n">
        <f aca="false">G79-H79-I79</f>
        <v>7</v>
      </c>
      <c r="K79" s="41" t="n">
        <f aca="false">IFERROR(H79/(H79+I79),"")</f>
        <v>0.635294117647059</v>
      </c>
      <c r="L79" s="28" t="n">
        <f aca="false">SUMIFS(Pipeline_Completo!$R$2:$R$8801,Pipeline_Completo!$E$2:$E$8801,$A79,Pipeline_Completo!$O$2:$O$8801,"Won")</f>
        <v>131427</v>
      </c>
      <c r="M79" s="28" t="n">
        <f aca="false">SUMIFS(Pipeline_Completo!$S$2:$S$8801,Pipeline_Completo!$E$2:$E$8801,$A79,Pipeline_Completo!$O$2:$O$8801,"Engaging")+SUMIFS(Pipeline_Completo!$S$2:$S$8801,Pipeline_Completo!$E$2:$E$8801,$A79,Pipeline_Completo!$O$2:$O$8801,"Prospecting")</f>
        <v>18195</v>
      </c>
      <c r="N79" s="25" t="n">
        <v>13</v>
      </c>
      <c r="O79" s="25" t="n">
        <v>4</v>
      </c>
      <c r="P79" s="25" t="n">
        <v>3</v>
      </c>
      <c r="Q79" s="25" t="s">
        <v>113</v>
      </c>
    </row>
    <row r="80" customFormat="false" ht="15" hidden="false" customHeight="false" outlineLevel="0" collapsed="false">
      <c r="A80" s="2" t="s">
        <v>463</v>
      </c>
      <c r="B80" s="2" t="s">
        <v>211</v>
      </c>
      <c r="C80" s="2" t="s">
        <v>147</v>
      </c>
      <c r="D80" s="2"/>
      <c r="E80" s="39" t="n">
        <v>2261.05</v>
      </c>
      <c r="F80" s="40" t="n">
        <v>3851</v>
      </c>
      <c r="G80" s="25" t="n">
        <f aca="false">COUNTIFS(Pipeline_Completo!$E$2:$E$8801,$A80)</f>
        <v>62</v>
      </c>
      <c r="H80" s="25" t="n">
        <f aca="false">COUNTIFS(Pipeline_Completo!$E$2:$E$8801,$A80,Pipeline_Completo!$O$2:$O$8801,"Won")</f>
        <v>36</v>
      </c>
      <c r="I80" s="25" t="n">
        <f aca="false">COUNTIFS(Pipeline_Completo!$E$2:$E$8801,$A80,Pipeline_Completo!$O$2:$O$8801,"Lost")</f>
        <v>20</v>
      </c>
      <c r="J80" s="25" t="n">
        <f aca="false">G80-H80-I80</f>
        <v>6</v>
      </c>
      <c r="K80" s="41" t="n">
        <f aca="false">IFERROR(H80/(H80+I80),"")</f>
        <v>0.642857142857143</v>
      </c>
      <c r="L80" s="28" t="n">
        <f aca="false">SUMIFS(Pipeline_Completo!$R$2:$R$8801,Pipeline_Completo!$E$2:$E$8801,$A80,Pipeline_Completo!$O$2:$O$8801,"Won")</f>
        <v>75424</v>
      </c>
      <c r="M80" s="28" t="n">
        <f aca="false">SUMIFS(Pipeline_Completo!$S$2:$S$8801,Pipeline_Completo!$E$2:$E$8801,$A80,Pipeline_Completo!$O$2:$O$8801,"Engaging")+SUMIFS(Pipeline_Completo!$S$2:$S$8801,Pipeline_Completo!$E$2:$E$8801,$A80,Pipeline_Completo!$O$2:$O$8801,"Prospecting")</f>
        <v>6632</v>
      </c>
      <c r="N80" s="25" t="n">
        <v>14</v>
      </c>
      <c r="O80" s="25" t="n">
        <v>4</v>
      </c>
      <c r="P80" s="25" t="n">
        <v>2</v>
      </c>
      <c r="Q80" s="25" t="s">
        <v>86</v>
      </c>
    </row>
    <row r="81" customFormat="false" ht="15" hidden="false" customHeight="false" outlineLevel="0" collapsed="false">
      <c r="A81" s="2" t="s">
        <v>1640</v>
      </c>
      <c r="B81" s="2" t="s">
        <v>211</v>
      </c>
      <c r="C81" s="2" t="s">
        <v>147</v>
      </c>
      <c r="D81" s="2"/>
      <c r="E81" s="39" t="n">
        <v>71.12</v>
      </c>
      <c r="F81" s="40" t="n">
        <v>144</v>
      </c>
      <c r="G81" s="25" t="n">
        <f aca="false">COUNTIFS(Pipeline_Completo!$E$2:$E$8801,$A81)</f>
        <v>59</v>
      </c>
      <c r="H81" s="25" t="n">
        <f aca="false">COUNTIFS(Pipeline_Completo!$E$2:$E$8801,$A81,Pipeline_Completo!$O$2:$O$8801,"Won")</f>
        <v>34</v>
      </c>
      <c r="I81" s="25" t="n">
        <f aca="false">COUNTIFS(Pipeline_Completo!$E$2:$E$8801,$A81,Pipeline_Completo!$O$2:$O$8801,"Lost")</f>
        <v>18</v>
      </c>
      <c r="J81" s="25" t="n">
        <f aca="false">G81-H81-I81</f>
        <v>7</v>
      </c>
      <c r="K81" s="41" t="n">
        <f aca="false">IFERROR(H81/(H81+I81),"")</f>
        <v>0.653846153846154</v>
      </c>
      <c r="L81" s="28" t="n">
        <f aca="false">SUMIFS(Pipeline_Completo!$R$2:$R$8801,Pipeline_Completo!$E$2:$E$8801,$A81,Pipeline_Completo!$O$2:$O$8801,"Won")</f>
        <v>55616</v>
      </c>
      <c r="M81" s="28" t="n">
        <f aca="false">SUMIFS(Pipeline_Completo!$S$2:$S$8801,Pipeline_Completo!$E$2:$E$8801,$A81,Pipeline_Completo!$O$2:$O$8801,"Engaging")+SUMIFS(Pipeline_Completo!$S$2:$S$8801,Pipeline_Completo!$E$2:$E$8801,$A81,Pipeline_Completo!$O$2:$O$8801,"Prospecting")</f>
        <v>24984</v>
      </c>
      <c r="N81" s="25" t="n">
        <v>13</v>
      </c>
      <c r="O81" s="25" t="n">
        <v>5</v>
      </c>
      <c r="P81" s="25" t="n">
        <v>3</v>
      </c>
      <c r="Q81" s="25" t="s">
        <v>95</v>
      </c>
    </row>
    <row r="82" customFormat="false" ht="15" hidden="false" customHeight="false" outlineLevel="0" collapsed="false">
      <c r="A82" s="2" t="s">
        <v>1371</v>
      </c>
      <c r="B82" s="2" t="s">
        <v>185</v>
      </c>
      <c r="C82" s="2" t="s">
        <v>1372</v>
      </c>
      <c r="D82" s="2"/>
      <c r="E82" s="39" t="n">
        <v>40.79</v>
      </c>
      <c r="F82" s="40" t="n">
        <v>142</v>
      </c>
      <c r="G82" s="25" t="n">
        <f aca="false">COUNTIFS(Pipeline_Completo!$E$2:$E$8801,$A82)</f>
        <v>58</v>
      </c>
      <c r="H82" s="25" t="n">
        <f aca="false">COUNTIFS(Pipeline_Completo!$E$2:$E$8801,$A82,Pipeline_Completo!$O$2:$O$8801,"Won")</f>
        <v>33</v>
      </c>
      <c r="I82" s="25" t="n">
        <f aca="false">COUNTIFS(Pipeline_Completo!$E$2:$E$8801,$A82,Pipeline_Completo!$O$2:$O$8801,"Lost")</f>
        <v>15</v>
      </c>
      <c r="J82" s="25" t="n">
        <f aca="false">G82-H82-I82</f>
        <v>10</v>
      </c>
      <c r="K82" s="41" t="n">
        <f aca="false">IFERROR(H82/(H82+I82),"")</f>
        <v>0.6875</v>
      </c>
      <c r="L82" s="28" t="n">
        <f aca="false">SUMIFS(Pipeline_Completo!$R$2:$R$8801,Pipeline_Completo!$E$2:$E$8801,$A82,Pipeline_Completo!$O$2:$O$8801,"Won")</f>
        <v>86690</v>
      </c>
      <c r="M82" s="28" t="n">
        <f aca="false">SUMIFS(Pipeline_Completo!$S$2:$S$8801,Pipeline_Completo!$E$2:$E$8801,$A82,Pipeline_Completo!$O$2:$O$8801,"Engaging")+SUMIFS(Pipeline_Completo!$S$2:$S$8801,Pipeline_Completo!$E$2:$E$8801,$A82,Pipeline_Completo!$O$2:$O$8801,"Prospecting")</f>
        <v>19025</v>
      </c>
      <c r="N82" s="25" t="n">
        <v>16</v>
      </c>
      <c r="O82" s="25" t="n">
        <v>5</v>
      </c>
      <c r="P82" s="25" t="n">
        <v>3</v>
      </c>
      <c r="Q82" s="25" t="s">
        <v>95</v>
      </c>
    </row>
    <row r="83" customFormat="false" ht="15" hidden="false" customHeight="false" outlineLevel="0" collapsed="false">
      <c r="A83" s="2" t="s">
        <v>646</v>
      </c>
      <c r="B83" s="2" t="s">
        <v>165</v>
      </c>
      <c r="C83" s="2" t="s">
        <v>147</v>
      </c>
      <c r="D83" s="2"/>
      <c r="E83" s="39" t="n">
        <v>324.19</v>
      </c>
      <c r="F83" s="40" t="n">
        <v>978</v>
      </c>
      <c r="G83" s="25" t="n">
        <f aca="false">COUNTIFS(Pipeline_Completo!$E$2:$E$8801,$A83)</f>
        <v>58</v>
      </c>
      <c r="H83" s="25" t="n">
        <f aca="false">COUNTIFS(Pipeline_Completo!$E$2:$E$8801,$A83,Pipeline_Completo!$O$2:$O$8801,"Won")</f>
        <v>33</v>
      </c>
      <c r="I83" s="25" t="n">
        <f aca="false">COUNTIFS(Pipeline_Completo!$E$2:$E$8801,$A83,Pipeline_Completo!$O$2:$O$8801,"Lost")</f>
        <v>13</v>
      </c>
      <c r="J83" s="25" t="n">
        <f aca="false">G83-H83-I83</f>
        <v>12</v>
      </c>
      <c r="K83" s="41" t="n">
        <f aca="false">IFERROR(H83/(H83+I83),"")</f>
        <v>0.717391304347826</v>
      </c>
      <c r="L83" s="28" t="n">
        <f aca="false">SUMIFS(Pipeline_Completo!$R$2:$R$8801,Pipeline_Completo!$E$2:$E$8801,$A83,Pipeline_Completo!$O$2:$O$8801,"Won")</f>
        <v>76684</v>
      </c>
      <c r="M83" s="28" t="n">
        <f aca="false">SUMIFS(Pipeline_Completo!$S$2:$S$8801,Pipeline_Completo!$E$2:$E$8801,$A83,Pipeline_Completo!$O$2:$O$8801,"Engaging")+SUMIFS(Pipeline_Completo!$S$2:$S$8801,Pipeline_Completo!$E$2:$E$8801,$A83,Pipeline_Completo!$O$2:$O$8801,"Prospecting")</f>
        <v>20437</v>
      </c>
      <c r="N83" s="25" t="n">
        <v>16</v>
      </c>
      <c r="O83" s="25" t="n">
        <v>5</v>
      </c>
      <c r="P83" s="25" t="n">
        <v>3</v>
      </c>
      <c r="Q83" s="25" t="s">
        <v>104</v>
      </c>
    </row>
    <row r="84" customFormat="false" ht="15" hidden="false" customHeight="false" outlineLevel="0" collapsed="false">
      <c r="A84" s="2" t="s">
        <v>3373</v>
      </c>
      <c r="B84" s="2" t="s">
        <v>192</v>
      </c>
      <c r="C84" s="2" t="s">
        <v>147</v>
      </c>
      <c r="D84" s="2"/>
      <c r="E84" s="39" t="n">
        <v>4478.47</v>
      </c>
      <c r="F84" s="40" t="n">
        <v>13809</v>
      </c>
      <c r="G84" s="25" t="n">
        <f aca="false">COUNTIFS(Pipeline_Completo!$E$2:$E$8801,$A84)</f>
        <v>75</v>
      </c>
      <c r="H84" s="25" t="n">
        <f aca="false">COUNTIFS(Pipeline_Completo!$E$2:$E$8801,$A84,Pipeline_Completo!$O$2:$O$8801,"Won")</f>
        <v>47</v>
      </c>
      <c r="I84" s="25" t="n">
        <f aca="false">COUNTIFS(Pipeline_Completo!$E$2:$E$8801,$A84,Pipeline_Completo!$O$2:$O$8801,"Lost")</f>
        <v>23</v>
      </c>
      <c r="J84" s="25" t="n">
        <f aca="false">G84-H84-I84</f>
        <v>5</v>
      </c>
      <c r="K84" s="41" t="n">
        <f aca="false">IFERROR(H84/(H84+I84),"")</f>
        <v>0.671428571428571</v>
      </c>
      <c r="L84" s="28" t="n">
        <f aca="false">SUMIFS(Pipeline_Completo!$R$2:$R$8801,Pipeline_Completo!$E$2:$E$8801,$A84,Pipeline_Completo!$O$2:$O$8801,"Won")</f>
        <v>138339</v>
      </c>
      <c r="M84" s="28" t="n">
        <f aca="false">SUMIFS(Pipeline_Completo!$S$2:$S$8801,Pipeline_Completo!$E$2:$E$8801,$A84,Pipeline_Completo!$O$2:$O$8801,"Engaging")+SUMIFS(Pipeline_Completo!$S$2:$S$8801,Pipeline_Completo!$E$2:$E$8801,$A84,Pipeline_Completo!$O$2:$O$8801,"Prospecting")</f>
        <v>11343</v>
      </c>
      <c r="N84" s="25" t="n">
        <v>13</v>
      </c>
      <c r="O84" s="25" t="n">
        <v>4</v>
      </c>
      <c r="P84" s="25" t="n">
        <v>3</v>
      </c>
      <c r="Q84" s="25" t="s">
        <v>87</v>
      </c>
    </row>
    <row r="85" customFormat="false" ht="15" hidden="false" customHeight="false" outlineLevel="0" collapsed="false">
      <c r="A85" s="2" t="s">
        <v>257</v>
      </c>
      <c r="B85" s="2" t="s">
        <v>146</v>
      </c>
      <c r="C85" s="2" t="s">
        <v>147</v>
      </c>
      <c r="D85" s="2"/>
      <c r="E85" s="39" t="n">
        <v>441.08</v>
      </c>
      <c r="F85" s="40" t="n">
        <v>1210</v>
      </c>
      <c r="G85" s="25" t="n">
        <f aca="false">COUNTIFS(Pipeline_Completo!$E$2:$E$8801,$A85)</f>
        <v>63</v>
      </c>
      <c r="H85" s="25" t="n">
        <f aca="false">COUNTIFS(Pipeline_Completo!$E$2:$E$8801,$A85,Pipeline_Completo!$O$2:$O$8801,"Won")</f>
        <v>36</v>
      </c>
      <c r="I85" s="25" t="n">
        <f aca="false">COUNTIFS(Pipeline_Completo!$E$2:$E$8801,$A85,Pipeline_Completo!$O$2:$O$8801,"Lost")</f>
        <v>21</v>
      </c>
      <c r="J85" s="25" t="n">
        <f aca="false">G85-H85-I85</f>
        <v>6</v>
      </c>
      <c r="K85" s="41" t="n">
        <f aca="false">IFERROR(H85/(H85+I85),"")</f>
        <v>0.631578947368421</v>
      </c>
      <c r="L85" s="28" t="n">
        <f aca="false">SUMIFS(Pipeline_Completo!$R$2:$R$8801,Pipeline_Completo!$E$2:$E$8801,$A85,Pipeline_Completo!$O$2:$O$8801,"Won")</f>
        <v>78237</v>
      </c>
      <c r="M85" s="28" t="n">
        <f aca="false">SUMIFS(Pipeline_Completo!$S$2:$S$8801,Pipeline_Completo!$E$2:$E$8801,$A85,Pipeline_Completo!$O$2:$O$8801,"Engaging")+SUMIFS(Pipeline_Completo!$S$2:$S$8801,Pipeline_Completo!$E$2:$E$8801,$A85,Pipeline_Completo!$O$2:$O$8801,"Prospecting")</f>
        <v>7673</v>
      </c>
      <c r="N85" s="25" t="n">
        <v>12</v>
      </c>
      <c r="O85" s="25" t="n">
        <v>4</v>
      </c>
      <c r="P85" s="25" t="n">
        <v>2</v>
      </c>
      <c r="Q85" s="25" t="s">
        <v>71</v>
      </c>
    </row>
    <row r="86" customFormat="false" ht="15" hidden="false" customHeight="false" outlineLevel="0" collapsed="false">
      <c r="A86" s="2" t="s">
        <v>167</v>
      </c>
      <c r="B86" s="2" t="s">
        <v>168</v>
      </c>
      <c r="C86" s="2" t="s">
        <v>147</v>
      </c>
      <c r="D86" s="2" t="s">
        <v>169</v>
      </c>
      <c r="E86" s="39" t="n">
        <v>2173.98</v>
      </c>
      <c r="F86" s="40" t="n">
        <v>2928</v>
      </c>
      <c r="G86" s="25" t="n">
        <f aca="false">COUNTIFS(Pipeline_Completo!$E$2:$E$8801,$A86)</f>
        <v>92</v>
      </c>
      <c r="H86" s="25" t="n">
        <f aca="false">COUNTIFS(Pipeline_Completo!$E$2:$E$8801,$A86,Pipeline_Completo!$O$2:$O$8801,"Won")</f>
        <v>54</v>
      </c>
      <c r="I86" s="25" t="n">
        <f aca="false">COUNTIFS(Pipeline_Completo!$E$2:$E$8801,$A86,Pipeline_Completo!$O$2:$O$8801,"Lost")</f>
        <v>37</v>
      </c>
      <c r="J86" s="25" t="n">
        <f aca="false">G86-H86-I86</f>
        <v>1</v>
      </c>
      <c r="K86" s="41" t="n">
        <f aca="false">IFERROR(H86/(H86+I86),"")</f>
        <v>0.593406593406593</v>
      </c>
      <c r="L86" s="28" t="n">
        <f aca="false">SUMIFS(Pipeline_Completo!$R$2:$R$8801,Pipeline_Completo!$E$2:$E$8801,$A86,Pipeline_Completo!$O$2:$O$8801,"Won")</f>
        <v>116394</v>
      </c>
      <c r="M86" s="28" t="n">
        <f aca="false">SUMIFS(Pipeline_Completo!$S$2:$S$8801,Pipeline_Completo!$E$2:$E$8801,$A86,Pipeline_Completo!$O$2:$O$8801,"Engaging")+SUMIFS(Pipeline_Completo!$S$2:$S$8801,Pipeline_Completo!$E$2:$E$8801,$A86,Pipeline_Completo!$O$2:$O$8801,"Prospecting")</f>
        <v>1096</v>
      </c>
      <c r="N86" s="25" t="n">
        <v>11</v>
      </c>
      <c r="O86" s="25" t="n">
        <v>3</v>
      </c>
      <c r="P86" s="25" t="n">
        <v>2</v>
      </c>
      <c r="Q86" s="25" t="s">
        <v>69</v>
      </c>
    </row>
    <row r="88" customFormat="false" ht="15" hidden="false" customHeight="false" outlineLevel="0" collapsed="false">
      <c r="A88" s="7" t="s">
        <v>9080</v>
      </c>
    </row>
    <row r="89" customFormat="false" ht="15" hidden="false" customHeight="false" outlineLevel="0" collapsed="false">
      <c r="A89" s="42" t="s">
        <v>9081</v>
      </c>
    </row>
    <row r="90" customFormat="false" ht="15" hidden="false" customHeight="false" outlineLevel="0" collapsed="false">
      <c r="A90" s="3" t="s">
        <v>9082</v>
      </c>
      <c r="G90" s="25" t="n">
        <f aca="false">COUNTIFS(Pipeline_Completo!$E$2:$E$8801,"")-COUNTBLANK(Pipeline_Completo!$A$2:$A$8801)</f>
        <v>1425</v>
      </c>
    </row>
  </sheetData>
  <autoFilter ref="A1:Q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90"/>
  </cols>
  <sheetData>
    <row r="1" customFormat="false" ht="31.5" hidden="false" customHeight="true" outlineLevel="0" collapsed="false">
      <c r="A1" s="8" t="s">
        <v>9083</v>
      </c>
      <c r="B1" s="8" t="s">
        <v>9084</v>
      </c>
      <c r="C1" s="8" t="s">
        <v>9085</v>
      </c>
    </row>
    <row r="2" customFormat="false" ht="15" hidden="false" customHeight="false" outlineLevel="0" collapsed="false">
      <c r="A2" s="2" t="s">
        <v>9086</v>
      </c>
      <c r="B2" s="43" t="n">
        <f aca="false">COUNTIFS(Pipeline_Completo!$X$2:$X$8801,"Sim*")</f>
        <v>1480</v>
      </c>
      <c r="C2" s="44" t="s">
        <v>9087</v>
      </c>
    </row>
    <row r="3" customFormat="false" ht="15" hidden="false" customHeight="false" outlineLevel="0" collapsed="false">
      <c r="A3" s="2" t="s">
        <v>9088</v>
      </c>
      <c r="B3" s="43" t="n">
        <f aca="false">COUNTIFS(Pipeline_Completo!$E$2:$E$8801,"")-COUNTBLANK(Pipeline_Completo!$A$2:$A$8801)</f>
        <v>1425</v>
      </c>
      <c r="C3" s="44" t="s">
        <v>9089</v>
      </c>
    </row>
    <row r="4" customFormat="false" ht="15" hidden="false" customHeight="false" outlineLevel="0" collapsed="false">
      <c r="A4" s="2" t="s">
        <v>9090</v>
      </c>
      <c r="B4" s="43" t="n">
        <f aca="false">COUNTIFS(Pipeline_Completo!$O$2:$O$8801,"Prospecting")</f>
        <v>500</v>
      </c>
      <c r="C4" s="44" t="s">
        <v>9091</v>
      </c>
    </row>
    <row r="5" customFormat="false" ht="15" hidden="false" customHeight="false" outlineLevel="0" collapsed="false">
      <c r="A5" s="2" t="s">
        <v>9092</v>
      </c>
      <c r="B5" s="43" t="n">
        <f aca="false">COUNTIFS(Pipeline_Completo!$V$2:$V$8801,"Zumbi")</f>
        <v>1291</v>
      </c>
      <c r="C5" s="44" t="s">
        <v>9093</v>
      </c>
    </row>
    <row r="6" customFormat="false" ht="15" hidden="false" customHeight="false" outlineLevel="0" collapsed="false">
      <c r="A6" s="2" t="s">
        <v>9094</v>
      </c>
      <c r="B6" s="43" t="n">
        <f aca="false">COUNTIFS(Hierarquia!$D:$D,0)</f>
        <v>5</v>
      </c>
      <c r="C6" s="44" t="s">
        <v>9095</v>
      </c>
    </row>
    <row r="7" customFormat="false" ht="15" hidden="false" customHeight="false" outlineLevel="0" collapsed="false">
      <c r="A7" s="2" t="s">
        <v>9096</v>
      </c>
      <c r="B7" s="43" t="n">
        <f aca="false">COUNTIFS(raw_accounts!$B:$B,"technolgy")</f>
        <v>12</v>
      </c>
      <c r="C7" s="44" t="s">
        <v>9097</v>
      </c>
    </row>
    <row r="8" customFormat="false" ht="15" hidden="false" customHeight="false" outlineLevel="0" collapsed="false">
      <c r="A8" s="2" t="s">
        <v>9098</v>
      </c>
      <c r="B8" s="43" t="n">
        <f aca="false">COUNTIFS(Pipeline_Completo!$P$2:$P$8801,"&lt;"&amp;DATE(2017,1,1),Pipeline_Completo!$O$2:$O$8801,"Won")+COUNTIFS(Pipeline_Completo!$P$2:$P$8801,"&lt;"&amp;DATE(2017,1,1),Pipeline_Completo!$O$2:$O$8801,"Lost")</f>
        <v>305</v>
      </c>
      <c r="C8" s="44" t="s">
        <v>9099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31.5" hidden="false" customHeight="true" outlineLevel="0" collapsed="false">
      <c r="A1" s="8" t="s">
        <v>123</v>
      </c>
      <c r="B1" s="8" t="s">
        <v>9100</v>
      </c>
      <c r="C1" s="8" t="s">
        <v>9101</v>
      </c>
      <c r="D1" s="8" t="s">
        <v>9102</v>
      </c>
      <c r="E1" s="8" t="s">
        <v>9103</v>
      </c>
      <c r="F1" s="8" t="s">
        <v>135</v>
      </c>
      <c r="G1" s="8" t="s">
        <v>136</v>
      </c>
      <c r="H1" s="8" t="s">
        <v>9104</v>
      </c>
    </row>
    <row r="2" customFormat="false" ht="15" hidden="false" customHeight="false" outlineLevel="0" collapsed="false">
      <c r="A2" s="25" t="s">
        <v>1199</v>
      </c>
      <c r="B2" s="25" t="s">
        <v>73</v>
      </c>
      <c r="C2" s="25" t="s">
        <v>170</v>
      </c>
      <c r="D2" s="25" t="s">
        <v>210</v>
      </c>
      <c r="E2" s="25" t="s">
        <v>54</v>
      </c>
      <c r="F2" s="25" t="s">
        <v>9105</v>
      </c>
      <c r="G2" s="25" t="s">
        <v>9106</v>
      </c>
      <c r="H2" s="25" t="n">
        <v>1054</v>
      </c>
    </row>
    <row r="3" customFormat="false" ht="15" hidden="false" customHeight="false" outlineLevel="0" collapsed="false">
      <c r="A3" s="25" t="s">
        <v>1833</v>
      </c>
      <c r="B3" s="25" t="s">
        <v>80</v>
      </c>
      <c r="C3" s="25" t="s">
        <v>9107</v>
      </c>
      <c r="D3" s="25" t="s">
        <v>180</v>
      </c>
      <c r="E3" s="25" t="s">
        <v>54</v>
      </c>
      <c r="F3" s="25" t="s">
        <v>9108</v>
      </c>
      <c r="G3" s="25" t="s">
        <v>9109</v>
      </c>
      <c r="H3" s="25" t="n">
        <v>4514</v>
      </c>
    </row>
    <row r="4" customFormat="false" ht="15" hidden="false" customHeight="false" outlineLevel="0" collapsed="false">
      <c r="A4" s="25" t="s">
        <v>1836</v>
      </c>
      <c r="B4" s="25" t="s">
        <v>80</v>
      </c>
      <c r="C4" s="25" t="s">
        <v>148</v>
      </c>
      <c r="D4" s="25" t="s">
        <v>210</v>
      </c>
      <c r="E4" s="25" t="s">
        <v>54</v>
      </c>
      <c r="F4" s="25" t="s">
        <v>9108</v>
      </c>
      <c r="G4" s="25" t="s">
        <v>9110</v>
      </c>
      <c r="H4" s="25" t="n">
        <v>50</v>
      </c>
    </row>
    <row r="5" customFormat="false" ht="15" hidden="false" customHeight="false" outlineLevel="0" collapsed="false">
      <c r="A5" s="25" t="s">
        <v>1200</v>
      </c>
      <c r="B5" s="25" t="s">
        <v>73</v>
      </c>
      <c r="C5" s="25" t="s">
        <v>186</v>
      </c>
      <c r="D5" s="25" t="s">
        <v>191</v>
      </c>
      <c r="E5" s="25" t="s">
        <v>54</v>
      </c>
      <c r="F5" s="25" t="s">
        <v>9108</v>
      </c>
      <c r="G5" s="25" t="s">
        <v>9111</v>
      </c>
      <c r="H5" s="25" t="n">
        <v>588</v>
      </c>
    </row>
    <row r="6" customFormat="false" ht="15" hidden="false" customHeight="false" outlineLevel="0" collapsed="false">
      <c r="A6" s="25" t="s">
        <v>8716</v>
      </c>
      <c r="B6" s="25" t="s">
        <v>115</v>
      </c>
      <c r="C6" s="25" t="s">
        <v>186</v>
      </c>
      <c r="D6" s="25" t="s">
        <v>428</v>
      </c>
      <c r="E6" s="25" t="s">
        <v>54</v>
      </c>
      <c r="F6" s="25" t="s">
        <v>9108</v>
      </c>
      <c r="G6" s="25" t="s">
        <v>9112</v>
      </c>
      <c r="H6" s="25" t="n">
        <v>517</v>
      </c>
    </row>
    <row r="7" customFormat="false" ht="15" hidden="false" customHeight="false" outlineLevel="0" collapsed="false">
      <c r="A7" s="25" t="s">
        <v>144</v>
      </c>
      <c r="B7" s="25" t="s">
        <v>69</v>
      </c>
      <c r="C7" s="25" t="s">
        <v>148</v>
      </c>
      <c r="D7" s="25" t="s">
        <v>145</v>
      </c>
      <c r="E7" s="25" t="s">
        <v>54</v>
      </c>
      <c r="F7" s="25" t="s">
        <v>9113</v>
      </c>
      <c r="G7" s="25" t="s">
        <v>9106</v>
      </c>
      <c r="H7" s="25" t="n">
        <v>49</v>
      </c>
    </row>
    <row r="8" customFormat="false" ht="15" hidden="false" customHeight="false" outlineLevel="0" collapsed="false">
      <c r="A8" s="25" t="s">
        <v>6913</v>
      </c>
      <c r="B8" s="25" t="s">
        <v>104</v>
      </c>
      <c r="C8" s="25" t="s">
        <v>148</v>
      </c>
      <c r="D8" s="25" t="s">
        <v>633</v>
      </c>
      <c r="E8" s="25" t="s">
        <v>54</v>
      </c>
      <c r="F8" s="25" t="s">
        <v>9114</v>
      </c>
      <c r="G8" s="25" t="s">
        <v>9112</v>
      </c>
      <c r="H8" s="25" t="n">
        <v>57</v>
      </c>
    </row>
    <row r="9" customFormat="false" ht="15" hidden="false" customHeight="false" outlineLevel="0" collapsed="false">
      <c r="A9" s="25" t="s">
        <v>6447</v>
      </c>
      <c r="B9" s="25" t="s">
        <v>107</v>
      </c>
      <c r="C9" s="25" t="s">
        <v>186</v>
      </c>
      <c r="D9" s="25" t="s">
        <v>3075</v>
      </c>
      <c r="E9" s="25" t="s">
        <v>54</v>
      </c>
      <c r="F9" s="25" t="s">
        <v>9115</v>
      </c>
      <c r="G9" s="25" t="s">
        <v>9110</v>
      </c>
      <c r="H9" s="25" t="n">
        <v>601</v>
      </c>
    </row>
    <row r="10" customFormat="false" ht="15" hidden="false" customHeight="false" outlineLevel="0" collapsed="false">
      <c r="A10" s="25" t="s">
        <v>3537</v>
      </c>
      <c r="B10" s="25" t="s">
        <v>79</v>
      </c>
      <c r="C10" s="25" t="s">
        <v>170</v>
      </c>
      <c r="D10" s="25" t="s">
        <v>257</v>
      </c>
      <c r="E10" s="25" t="s">
        <v>54</v>
      </c>
      <c r="F10" s="25" t="s">
        <v>9115</v>
      </c>
      <c r="G10" s="25" t="s">
        <v>9116</v>
      </c>
      <c r="H10" s="25" t="n">
        <v>1026</v>
      </c>
    </row>
    <row r="11" customFormat="false" ht="15" hidden="false" customHeight="false" outlineLevel="0" collapsed="false">
      <c r="A11" s="25" t="s">
        <v>7364</v>
      </c>
      <c r="B11" s="25" t="s">
        <v>112</v>
      </c>
      <c r="C11" s="25" t="s">
        <v>160</v>
      </c>
      <c r="E11" s="25" t="s">
        <v>56</v>
      </c>
      <c r="F11" s="25" t="s">
        <v>9117</v>
      </c>
    </row>
    <row r="12" customFormat="false" ht="15" hidden="false" customHeight="false" outlineLevel="0" collapsed="false">
      <c r="A12" s="25" t="s">
        <v>150</v>
      </c>
      <c r="B12" s="25" t="s">
        <v>69</v>
      </c>
      <c r="C12" s="25" t="s">
        <v>148</v>
      </c>
      <c r="D12" s="25" t="s">
        <v>151</v>
      </c>
      <c r="E12" s="25" t="s">
        <v>54</v>
      </c>
      <c r="F12" s="25" t="s">
        <v>9118</v>
      </c>
      <c r="G12" s="25" t="s">
        <v>9119</v>
      </c>
      <c r="H12" s="25" t="n">
        <v>53</v>
      </c>
    </row>
    <row r="13" customFormat="false" ht="15" hidden="false" customHeight="false" outlineLevel="0" collapsed="false">
      <c r="A13" s="25" t="s">
        <v>2586</v>
      </c>
      <c r="B13" s="25" t="s">
        <v>78</v>
      </c>
      <c r="C13" s="25" t="s">
        <v>9107</v>
      </c>
      <c r="D13" s="25" t="s">
        <v>248</v>
      </c>
      <c r="E13" s="25" t="s">
        <v>55</v>
      </c>
      <c r="F13" s="25" t="s">
        <v>9118</v>
      </c>
      <c r="G13" s="25" t="s">
        <v>9120</v>
      </c>
      <c r="H13" s="25" t="n">
        <v>0</v>
      </c>
    </row>
    <row r="14" customFormat="false" ht="15" hidden="false" customHeight="false" outlineLevel="0" collapsed="false">
      <c r="A14" s="25" t="s">
        <v>7365</v>
      </c>
      <c r="B14" s="25" t="s">
        <v>112</v>
      </c>
      <c r="C14" s="25" t="s">
        <v>178</v>
      </c>
      <c r="D14" s="25" t="s">
        <v>860</v>
      </c>
      <c r="E14" s="25" t="s">
        <v>54</v>
      </c>
      <c r="F14" s="25" t="s">
        <v>9118</v>
      </c>
      <c r="G14" s="25" t="s">
        <v>9119</v>
      </c>
      <c r="H14" s="25" t="n">
        <v>5169</v>
      </c>
    </row>
    <row r="15" customFormat="false" ht="15" hidden="false" customHeight="false" outlineLevel="0" collapsed="false">
      <c r="A15" s="25" t="s">
        <v>8431</v>
      </c>
      <c r="B15" s="25" t="s">
        <v>116</v>
      </c>
      <c r="C15" s="25" t="s">
        <v>178</v>
      </c>
      <c r="D15" s="25" t="s">
        <v>156</v>
      </c>
      <c r="E15" s="25" t="s">
        <v>54</v>
      </c>
      <c r="F15" s="25" t="s">
        <v>9118</v>
      </c>
      <c r="G15" s="25" t="s">
        <v>9121</v>
      </c>
      <c r="H15" s="25" t="n">
        <v>4631</v>
      </c>
    </row>
    <row r="16" customFormat="false" ht="15" hidden="false" customHeight="false" outlineLevel="0" collapsed="false">
      <c r="A16" s="25" t="s">
        <v>6245</v>
      </c>
      <c r="B16" s="25" t="s">
        <v>106</v>
      </c>
      <c r="C16" s="25" t="s">
        <v>160</v>
      </c>
      <c r="D16" s="25" t="s">
        <v>1187</v>
      </c>
      <c r="E16" s="25" t="s">
        <v>54</v>
      </c>
      <c r="F16" s="25" t="s">
        <v>9122</v>
      </c>
      <c r="G16" s="25" t="s">
        <v>9109</v>
      </c>
      <c r="H16" s="25" t="n">
        <v>3393</v>
      </c>
    </row>
    <row r="17" customFormat="false" ht="15" hidden="false" customHeight="false" outlineLevel="0" collapsed="false">
      <c r="A17" s="25" t="s">
        <v>6753</v>
      </c>
      <c r="B17" s="25" t="s">
        <v>105</v>
      </c>
      <c r="C17" s="25" t="s">
        <v>148</v>
      </c>
      <c r="D17" s="25" t="s">
        <v>156</v>
      </c>
      <c r="E17" s="25" t="s">
        <v>55</v>
      </c>
      <c r="F17" s="25" t="s">
        <v>9122</v>
      </c>
      <c r="G17" s="25" t="s">
        <v>9116</v>
      </c>
      <c r="H17" s="25" t="n">
        <v>0</v>
      </c>
    </row>
    <row r="18" customFormat="false" ht="15" hidden="false" customHeight="false" outlineLevel="0" collapsed="false">
      <c r="A18" s="25" t="s">
        <v>6754</v>
      </c>
      <c r="B18" s="25" t="s">
        <v>105</v>
      </c>
      <c r="C18" s="25" t="s">
        <v>160</v>
      </c>
      <c r="D18" s="25" t="s">
        <v>444</v>
      </c>
      <c r="E18" s="25" t="s">
        <v>54</v>
      </c>
      <c r="F18" s="25" t="s">
        <v>9122</v>
      </c>
      <c r="G18" s="25" t="s">
        <v>9121</v>
      </c>
      <c r="H18" s="25" t="n">
        <v>3284</v>
      </c>
    </row>
    <row r="19" customFormat="false" ht="15" hidden="false" customHeight="false" outlineLevel="0" collapsed="false">
      <c r="A19" s="25" t="s">
        <v>1463</v>
      </c>
      <c r="B19" s="25" t="s">
        <v>71</v>
      </c>
      <c r="C19" s="25" t="s">
        <v>148</v>
      </c>
      <c r="D19" s="25" t="s">
        <v>162</v>
      </c>
      <c r="E19" s="25" t="s">
        <v>54</v>
      </c>
      <c r="F19" s="25" t="s">
        <v>9123</v>
      </c>
      <c r="G19" s="25" t="s">
        <v>9124</v>
      </c>
      <c r="H19" s="25" t="n">
        <v>61</v>
      </c>
    </row>
    <row r="20" customFormat="false" ht="15" hidden="false" customHeight="false" outlineLevel="0" collapsed="false">
      <c r="A20" s="25" t="s">
        <v>5297</v>
      </c>
      <c r="B20" s="25" t="s">
        <v>94</v>
      </c>
      <c r="C20" s="25" t="s">
        <v>9107</v>
      </c>
      <c r="D20" s="25" t="s">
        <v>1653</v>
      </c>
      <c r="E20" s="25" t="s">
        <v>55</v>
      </c>
      <c r="F20" s="25" t="s">
        <v>9125</v>
      </c>
      <c r="G20" s="25" t="s">
        <v>9111</v>
      </c>
      <c r="H20" s="25" t="n">
        <v>0</v>
      </c>
    </row>
    <row r="21" customFormat="false" ht="15" hidden="false" customHeight="false" outlineLevel="0" collapsed="false">
      <c r="A21" s="25" t="s">
        <v>6068</v>
      </c>
      <c r="B21" s="25" t="s">
        <v>108</v>
      </c>
      <c r="C21" s="25" t="s">
        <v>148</v>
      </c>
      <c r="D21" s="25" t="s">
        <v>5204</v>
      </c>
      <c r="E21" s="25" t="s">
        <v>54</v>
      </c>
      <c r="F21" s="25" t="s">
        <v>9125</v>
      </c>
      <c r="G21" s="25" t="s">
        <v>9126</v>
      </c>
      <c r="H21" s="25" t="n">
        <v>46</v>
      </c>
    </row>
    <row r="22" customFormat="false" ht="15" hidden="false" customHeight="false" outlineLevel="0" collapsed="false">
      <c r="A22" s="25" t="s">
        <v>7366</v>
      </c>
      <c r="B22" s="25" t="s">
        <v>112</v>
      </c>
      <c r="C22" s="25" t="s">
        <v>178</v>
      </c>
      <c r="D22" s="25" t="s">
        <v>665</v>
      </c>
      <c r="E22" s="25" t="s">
        <v>55</v>
      </c>
      <c r="F22" s="25" t="s">
        <v>9125</v>
      </c>
      <c r="G22" s="25" t="s">
        <v>9127</v>
      </c>
      <c r="H22" s="25" t="n">
        <v>0</v>
      </c>
    </row>
    <row r="23" customFormat="false" ht="15" hidden="false" customHeight="false" outlineLevel="0" collapsed="false">
      <c r="A23" s="25" t="s">
        <v>1201</v>
      </c>
      <c r="B23" s="25" t="s">
        <v>73</v>
      </c>
      <c r="C23" s="25" t="s">
        <v>148</v>
      </c>
      <c r="D23" s="25" t="s">
        <v>145</v>
      </c>
      <c r="E23" s="25" t="s">
        <v>54</v>
      </c>
      <c r="F23" s="25" t="s">
        <v>9125</v>
      </c>
      <c r="G23" s="25" t="s">
        <v>9120</v>
      </c>
      <c r="H23" s="25" t="n">
        <v>50</v>
      </c>
    </row>
    <row r="24" customFormat="false" ht="15" hidden="false" customHeight="false" outlineLevel="0" collapsed="false">
      <c r="A24" s="25" t="s">
        <v>4369</v>
      </c>
      <c r="B24" s="25" t="s">
        <v>86</v>
      </c>
      <c r="C24" s="25" t="s">
        <v>170</v>
      </c>
      <c r="D24" s="25" t="s">
        <v>644</v>
      </c>
      <c r="E24" s="25" t="s">
        <v>54</v>
      </c>
      <c r="F24" s="25" t="s">
        <v>9125</v>
      </c>
      <c r="G24" s="25" t="s">
        <v>9109</v>
      </c>
      <c r="H24" s="25" t="n">
        <v>1014</v>
      </c>
    </row>
    <row r="25" customFormat="false" ht="15" hidden="false" customHeight="false" outlineLevel="0" collapsed="false">
      <c r="A25" s="25" t="s">
        <v>1837</v>
      </c>
      <c r="B25" s="25" t="s">
        <v>80</v>
      </c>
      <c r="C25" s="25" t="s">
        <v>186</v>
      </c>
      <c r="D25" s="25" t="s">
        <v>266</v>
      </c>
      <c r="E25" s="25" t="s">
        <v>54</v>
      </c>
      <c r="F25" s="25" t="s">
        <v>9128</v>
      </c>
      <c r="G25" s="25" t="s">
        <v>9129</v>
      </c>
      <c r="H25" s="25" t="n">
        <v>561</v>
      </c>
    </row>
    <row r="26" customFormat="false" ht="15" hidden="false" customHeight="false" outlineLevel="0" collapsed="false">
      <c r="A26" s="25" t="s">
        <v>7631</v>
      </c>
      <c r="B26" s="25" t="s">
        <v>114</v>
      </c>
      <c r="C26" s="25" t="s">
        <v>186</v>
      </c>
      <c r="D26" s="25" t="s">
        <v>646</v>
      </c>
      <c r="E26" s="25" t="s">
        <v>54</v>
      </c>
      <c r="F26" s="25" t="s">
        <v>9130</v>
      </c>
      <c r="G26" s="25" t="s">
        <v>9131</v>
      </c>
      <c r="H26" s="25" t="n">
        <v>590</v>
      </c>
    </row>
    <row r="27" customFormat="false" ht="15" hidden="false" customHeight="false" outlineLevel="0" collapsed="false">
      <c r="A27" s="25" t="s">
        <v>8432</v>
      </c>
      <c r="B27" s="25" t="s">
        <v>116</v>
      </c>
      <c r="C27" s="25" t="s">
        <v>160</v>
      </c>
      <c r="D27" s="25" t="s">
        <v>484</v>
      </c>
      <c r="E27" s="25" t="s">
        <v>56</v>
      </c>
      <c r="F27" s="25" t="s">
        <v>9130</v>
      </c>
    </row>
    <row r="28" customFormat="false" ht="15" hidden="false" customHeight="false" outlineLevel="0" collapsed="false">
      <c r="A28" s="25" t="s">
        <v>1464</v>
      </c>
      <c r="B28" s="25" t="s">
        <v>71</v>
      </c>
      <c r="C28" s="25" t="s">
        <v>148</v>
      </c>
      <c r="D28" s="25" t="s">
        <v>151</v>
      </c>
      <c r="E28" s="25" t="s">
        <v>54</v>
      </c>
      <c r="F28" s="25" t="s">
        <v>9130</v>
      </c>
      <c r="G28" s="25" t="s">
        <v>9132</v>
      </c>
      <c r="H28" s="25" t="n">
        <v>61</v>
      </c>
    </row>
    <row r="29" customFormat="false" ht="15" hidden="false" customHeight="false" outlineLevel="0" collapsed="false">
      <c r="A29" s="25" t="s">
        <v>4370</v>
      </c>
      <c r="B29" s="25" t="s">
        <v>86</v>
      </c>
      <c r="C29" s="25" t="s">
        <v>178</v>
      </c>
      <c r="D29" s="25" t="s">
        <v>1653</v>
      </c>
      <c r="E29" s="25" t="s">
        <v>55</v>
      </c>
      <c r="F29" s="25" t="s">
        <v>9130</v>
      </c>
      <c r="G29" s="25" t="s">
        <v>9109</v>
      </c>
      <c r="H29" s="25" t="n">
        <v>0</v>
      </c>
    </row>
    <row r="30" customFormat="false" ht="15" hidden="false" customHeight="false" outlineLevel="0" collapsed="false">
      <c r="A30" s="25" t="s">
        <v>6069</v>
      </c>
      <c r="B30" s="25" t="s">
        <v>108</v>
      </c>
      <c r="C30" s="25" t="s">
        <v>148</v>
      </c>
      <c r="D30" s="25" t="s">
        <v>3075</v>
      </c>
      <c r="E30" s="25" t="s">
        <v>54</v>
      </c>
      <c r="F30" s="25" t="s">
        <v>9133</v>
      </c>
      <c r="G30" s="25" t="s">
        <v>9124</v>
      </c>
      <c r="H30" s="25" t="n">
        <v>58</v>
      </c>
    </row>
    <row r="31" customFormat="false" ht="15" hidden="false" customHeight="false" outlineLevel="0" collapsed="false">
      <c r="A31" s="25" t="s">
        <v>8433</v>
      </c>
      <c r="B31" s="25" t="s">
        <v>116</v>
      </c>
      <c r="C31" s="25" t="s">
        <v>9107</v>
      </c>
      <c r="D31" s="25" t="s">
        <v>419</v>
      </c>
      <c r="E31" s="25" t="s">
        <v>54</v>
      </c>
      <c r="F31" s="25" t="s">
        <v>9133</v>
      </c>
      <c r="G31" s="25" t="s">
        <v>9134</v>
      </c>
      <c r="H31" s="25" t="n">
        <v>4899</v>
      </c>
    </row>
    <row r="32" customFormat="false" ht="15" hidden="false" customHeight="false" outlineLevel="0" collapsed="false">
      <c r="A32" s="25" t="s">
        <v>4209</v>
      </c>
      <c r="B32" s="25" t="s">
        <v>88</v>
      </c>
      <c r="C32" s="25" t="s">
        <v>160</v>
      </c>
      <c r="D32" s="25" t="s">
        <v>3373</v>
      </c>
      <c r="E32" s="25" t="s">
        <v>55</v>
      </c>
      <c r="F32" s="25" t="s">
        <v>9133</v>
      </c>
      <c r="G32" s="25" t="s">
        <v>9106</v>
      </c>
      <c r="H32" s="25" t="n">
        <v>0</v>
      </c>
    </row>
    <row r="33" customFormat="false" ht="15" hidden="false" customHeight="false" outlineLevel="0" collapsed="false">
      <c r="A33" s="25" t="s">
        <v>1465</v>
      </c>
      <c r="B33" s="25" t="s">
        <v>71</v>
      </c>
      <c r="C33" s="25" t="s">
        <v>148</v>
      </c>
      <c r="D33" s="25" t="s">
        <v>167</v>
      </c>
      <c r="E33" s="25" t="s">
        <v>54</v>
      </c>
      <c r="F33" s="25" t="s">
        <v>9133</v>
      </c>
      <c r="G33" s="25" t="s">
        <v>9116</v>
      </c>
      <c r="H33" s="25" t="n">
        <v>67</v>
      </c>
    </row>
    <row r="34" customFormat="false" ht="15" hidden="false" customHeight="false" outlineLevel="0" collapsed="false">
      <c r="A34" s="25" t="s">
        <v>7367</v>
      </c>
      <c r="B34" s="25" t="s">
        <v>112</v>
      </c>
      <c r="C34" s="25" t="s">
        <v>9107</v>
      </c>
      <c r="D34" s="25" t="s">
        <v>1351</v>
      </c>
      <c r="E34" s="25" t="s">
        <v>54</v>
      </c>
      <c r="F34" s="25" t="s">
        <v>9135</v>
      </c>
      <c r="G34" s="25" t="s">
        <v>9121</v>
      </c>
      <c r="H34" s="25" t="n">
        <v>4338</v>
      </c>
    </row>
    <row r="35" customFormat="false" ht="15" hidden="false" customHeight="false" outlineLevel="0" collapsed="false">
      <c r="A35" s="25" t="s">
        <v>7993</v>
      </c>
      <c r="B35" s="25" t="s">
        <v>113</v>
      </c>
      <c r="C35" s="25" t="s">
        <v>186</v>
      </c>
      <c r="D35" s="25" t="s">
        <v>665</v>
      </c>
      <c r="E35" s="25" t="s">
        <v>54</v>
      </c>
      <c r="F35" s="25" t="s">
        <v>9135</v>
      </c>
      <c r="G35" s="25" t="s">
        <v>9136</v>
      </c>
      <c r="H35" s="25" t="n">
        <v>578</v>
      </c>
    </row>
    <row r="36" customFormat="false" ht="15" hidden="false" customHeight="false" outlineLevel="0" collapsed="false">
      <c r="A36" s="25" t="s">
        <v>5831</v>
      </c>
      <c r="B36" s="25" t="s">
        <v>97</v>
      </c>
      <c r="C36" s="25" t="s">
        <v>186</v>
      </c>
      <c r="D36" s="25" t="s">
        <v>193</v>
      </c>
      <c r="E36" s="25" t="s">
        <v>54</v>
      </c>
      <c r="F36" s="25" t="s">
        <v>9135</v>
      </c>
      <c r="G36" s="25" t="s">
        <v>9106</v>
      </c>
      <c r="H36" s="25" t="n">
        <v>556</v>
      </c>
    </row>
    <row r="37" customFormat="false" ht="15" hidden="false" customHeight="false" outlineLevel="0" collapsed="false">
      <c r="A37" s="25" t="s">
        <v>6755</v>
      </c>
      <c r="B37" s="25" t="s">
        <v>105</v>
      </c>
      <c r="C37" s="25" t="s">
        <v>186</v>
      </c>
      <c r="D37" s="25" t="s">
        <v>609</v>
      </c>
      <c r="E37" s="25" t="s">
        <v>54</v>
      </c>
      <c r="F37" s="25" t="s">
        <v>9135</v>
      </c>
      <c r="G37" s="25" t="s">
        <v>9116</v>
      </c>
      <c r="H37" s="25" t="n">
        <v>635</v>
      </c>
    </row>
    <row r="38" customFormat="false" ht="15" hidden="false" customHeight="false" outlineLevel="0" collapsed="false">
      <c r="A38" s="25" t="s">
        <v>4630</v>
      </c>
      <c r="B38" s="25" t="s">
        <v>90</v>
      </c>
      <c r="C38" s="25" t="s">
        <v>160</v>
      </c>
      <c r="D38" s="25" t="s">
        <v>1055</v>
      </c>
      <c r="E38" s="25" t="s">
        <v>54</v>
      </c>
      <c r="F38" s="25" t="s">
        <v>9135</v>
      </c>
      <c r="G38" s="25" t="s">
        <v>9110</v>
      </c>
      <c r="H38" s="25" t="n">
        <v>3045</v>
      </c>
    </row>
    <row r="39" customFormat="false" ht="15" hidden="false" customHeight="false" outlineLevel="0" collapsed="false">
      <c r="A39" s="25" t="s">
        <v>4086</v>
      </c>
      <c r="B39" s="25" t="s">
        <v>89</v>
      </c>
      <c r="C39" s="25" t="s">
        <v>170</v>
      </c>
      <c r="D39" s="25" t="s">
        <v>1671</v>
      </c>
      <c r="E39" s="25" t="s">
        <v>54</v>
      </c>
      <c r="F39" s="25" t="s">
        <v>9137</v>
      </c>
      <c r="G39" s="25" t="s">
        <v>9134</v>
      </c>
      <c r="H39" s="25" t="n">
        <v>1233</v>
      </c>
    </row>
    <row r="40" customFormat="false" ht="15" hidden="false" customHeight="false" outlineLevel="0" collapsed="false">
      <c r="A40" s="25" t="s">
        <v>1466</v>
      </c>
      <c r="B40" s="25" t="s">
        <v>71</v>
      </c>
      <c r="C40" s="25" t="s">
        <v>148</v>
      </c>
      <c r="D40" s="25" t="s">
        <v>257</v>
      </c>
      <c r="E40" s="25" t="s">
        <v>54</v>
      </c>
      <c r="F40" s="25" t="s">
        <v>9137</v>
      </c>
      <c r="G40" s="25" t="s">
        <v>9111</v>
      </c>
      <c r="H40" s="25" t="n">
        <v>60</v>
      </c>
    </row>
    <row r="41" customFormat="false" ht="15" hidden="false" customHeight="false" outlineLevel="0" collapsed="false">
      <c r="A41" s="25" t="s">
        <v>153</v>
      </c>
      <c r="B41" s="25" t="s">
        <v>69</v>
      </c>
      <c r="C41" s="25" t="s">
        <v>148</v>
      </c>
      <c r="D41" s="25" t="s">
        <v>154</v>
      </c>
      <c r="E41" s="25" t="s">
        <v>55</v>
      </c>
      <c r="F41" s="25" t="s">
        <v>9138</v>
      </c>
      <c r="G41" s="25" t="s">
        <v>9139</v>
      </c>
      <c r="H41" s="25" t="n">
        <v>0</v>
      </c>
    </row>
    <row r="42" customFormat="false" ht="15" hidden="false" customHeight="false" outlineLevel="0" collapsed="false">
      <c r="A42" s="25" t="s">
        <v>1838</v>
      </c>
      <c r="B42" s="25" t="s">
        <v>80</v>
      </c>
      <c r="C42" s="25" t="s">
        <v>186</v>
      </c>
      <c r="D42" s="25" t="s">
        <v>176</v>
      </c>
      <c r="E42" s="25" t="s">
        <v>55</v>
      </c>
      <c r="F42" s="25" t="s">
        <v>9138</v>
      </c>
      <c r="G42" s="25" t="s">
        <v>9126</v>
      </c>
      <c r="H42" s="25" t="n">
        <v>0</v>
      </c>
    </row>
    <row r="43" customFormat="false" ht="15" hidden="false" customHeight="false" outlineLevel="0" collapsed="false">
      <c r="A43" s="25" t="s">
        <v>1839</v>
      </c>
      <c r="B43" s="25" t="s">
        <v>80</v>
      </c>
      <c r="C43" s="25" t="s">
        <v>170</v>
      </c>
      <c r="D43" s="25" t="s">
        <v>207</v>
      </c>
      <c r="E43" s="25" t="s">
        <v>54</v>
      </c>
      <c r="F43" s="25" t="s">
        <v>9138</v>
      </c>
      <c r="G43" s="25" t="s">
        <v>9140</v>
      </c>
      <c r="H43" s="25" t="n">
        <v>1170</v>
      </c>
    </row>
    <row r="44" customFormat="false" ht="15" hidden="false" customHeight="false" outlineLevel="0" collapsed="false">
      <c r="A44" s="25" t="s">
        <v>7632</v>
      </c>
      <c r="B44" s="25" t="s">
        <v>114</v>
      </c>
      <c r="C44" s="25" t="s">
        <v>186</v>
      </c>
      <c r="E44" s="25" t="s">
        <v>56</v>
      </c>
      <c r="F44" s="25" t="s">
        <v>9138</v>
      </c>
    </row>
    <row r="45" customFormat="false" ht="15" hidden="false" customHeight="false" outlineLevel="0" collapsed="false">
      <c r="A45" s="25" t="s">
        <v>3253</v>
      </c>
      <c r="B45" s="25" t="s">
        <v>77</v>
      </c>
      <c r="C45" s="25" t="s">
        <v>170</v>
      </c>
      <c r="D45" s="25" t="s">
        <v>248</v>
      </c>
      <c r="E45" s="25" t="s">
        <v>54</v>
      </c>
      <c r="F45" s="25" t="s">
        <v>9141</v>
      </c>
      <c r="G45" s="25" t="s">
        <v>9140</v>
      </c>
      <c r="H45" s="25" t="n">
        <v>1162</v>
      </c>
    </row>
    <row r="46" customFormat="false" ht="15" hidden="false" customHeight="false" outlineLevel="0" collapsed="false">
      <c r="A46" s="25" t="s">
        <v>4950</v>
      </c>
      <c r="B46" s="25" t="s">
        <v>95</v>
      </c>
      <c r="C46" s="25" t="s">
        <v>9107</v>
      </c>
      <c r="E46" s="25" t="s">
        <v>56</v>
      </c>
      <c r="F46" s="25" t="s">
        <v>9142</v>
      </c>
    </row>
    <row r="47" customFormat="false" ht="15" hidden="false" customHeight="false" outlineLevel="0" collapsed="false">
      <c r="A47" s="25" t="s">
        <v>1840</v>
      </c>
      <c r="B47" s="25" t="s">
        <v>80</v>
      </c>
      <c r="C47" s="25" t="s">
        <v>160</v>
      </c>
      <c r="D47" s="25" t="s">
        <v>184</v>
      </c>
      <c r="E47" s="25" t="s">
        <v>54</v>
      </c>
      <c r="F47" s="25" t="s">
        <v>9142</v>
      </c>
      <c r="G47" s="25" t="s">
        <v>9134</v>
      </c>
      <c r="H47" s="25" t="n">
        <v>3725</v>
      </c>
    </row>
    <row r="48" customFormat="false" ht="15" hidden="false" customHeight="false" outlineLevel="0" collapsed="false">
      <c r="A48" s="25" t="s">
        <v>7994</v>
      </c>
      <c r="B48" s="25" t="s">
        <v>113</v>
      </c>
      <c r="C48" s="25" t="s">
        <v>186</v>
      </c>
      <c r="D48" s="25" t="s">
        <v>199</v>
      </c>
      <c r="E48" s="25" t="s">
        <v>54</v>
      </c>
      <c r="F48" s="25" t="s">
        <v>9142</v>
      </c>
      <c r="G48" s="25" t="s">
        <v>9143</v>
      </c>
      <c r="H48" s="25" t="n">
        <v>559</v>
      </c>
    </row>
    <row r="49" customFormat="false" ht="15" hidden="false" customHeight="false" outlineLevel="0" collapsed="false">
      <c r="A49" s="25" t="s">
        <v>6756</v>
      </c>
      <c r="B49" s="25" t="s">
        <v>105</v>
      </c>
      <c r="C49" s="25" t="s">
        <v>186</v>
      </c>
      <c r="D49" s="25" t="s">
        <v>2863</v>
      </c>
      <c r="E49" s="25" t="s">
        <v>55</v>
      </c>
      <c r="F49" s="25" t="s">
        <v>9142</v>
      </c>
      <c r="G49" s="25" t="s">
        <v>9109</v>
      </c>
      <c r="H49" s="25" t="n">
        <v>0</v>
      </c>
    </row>
    <row r="50" customFormat="false" ht="15" hidden="false" customHeight="false" outlineLevel="0" collapsed="false">
      <c r="A50" s="25" t="s">
        <v>1841</v>
      </c>
      <c r="B50" s="25" t="s">
        <v>80</v>
      </c>
      <c r="C50" s="25" t="s">
        <v>170</v>
      </c>
      <c r="D50" s="25" t="s">
        <v>188</v>
      </c>
      <c r="E50" s="25" t="s">
        <v>55</v>
      </c>
      <c r="F50" s="25" t="s">
        <v>9144</v>
      </c>
      <c r="G50" s="25" t="s">
        <v>9145</v>
      </c>
      <c r="H50" s="25" t="n">
        <v>0</v>
      </c>
    </row>
    <row r="51" customFormat="false" ht="15" hidden="false" customHeight="false" outlineLevel="0" collapsed="false">
      <c r="A51" s="25" t="s">
        <v>7368</v>
      </c>
      <c r="B51" s="25" t="s">
        <v>112</v>
      </c>
      <c r="C51" s="25" t="s">
        <v>178</v>
      </c>
      <c r="D51" s="25" t="s">
        <v>156</v>
      </c>
      <c r="E51" s="25" t="s">
        <v>54</v>
      </c>
      <c r="F51" s="25" t="s">
        <v>9144</v>
      </c>
      <c r="G51" s="25" t="s">
        <v>9124</v>
      </c>
      <c r="H51" s="25" t="n">
        <v>4667</v>
      </c>
    </row>
    <row r="52" customFormat="false" ht="15" hidden="false" customHeight="false" outlineLevel="0" collapsed="false">
      <c r="A52" s="25" t="s">
        <v>3254</v>
      </c>
      <c r="B52" s="25" t="s">
        <v>77</v>
      </c>
      <c r="C52" s="25" t="s">
        <v>170</v>
      </c>
      <c r="D52" s="25" t="s">
        <v>215</v>
      </c>
      <c r="E52" s="25" t="s">
        <v>54</v>
      </c>
      <c r="F52" s="25" t="s">
        <v>9144</v>
      </c>
      <c r="G52" s="25" t="s">
        <v>9127</v>
      </c>
      <c r="H52" s="25" t="n">
        <v>903</v>
      </c>
    </row>
    <row r="53" customFormat="false" ht="15" hidden="false" customHeight="false" outlineLevel="0" collapsed="false">
      <c r="A53" s="25" t="s">
        <v>8434</v>
      </c>
      <c r="B53" s="25" t="s">
        <v>116</v>
      </c>
      <c r="C53" s="25" t="s">
        <v>170</v>
      </c>
      <c r="D53" s="25" t="s">
        <v>1187</v>
      </c>
      <c r="E53" s="25" t="s">
        <v>54</v>
      </c>
      <c r="F53" s="25" t="s">
        <v>9144</v>
      </c>
      <c r="G53" s="25" t="s">
        <v>9146</v>
      </c>
      <c r="H53" s="25" t="n">
        <v>1180</v>
      </c>
    </row>
    <row r="54" customFormat="false" ht="15" hidden="false" customHeight="false" outlineLevel="0" collapsed="false">
      <c r="A54" s="25" t="s">
        <v>3538</v>
      </c>
      <c r="B54" s="25" t="s">
        <v>79</v>
      </c>
      <c r="C54" s="25" t="s">
        <v>186</v>
      </c>
      <c r="D54" s="25" t="s">
        <v>145</v>
      </c>
      <c r="E54" s="25" t="s">
        <v>54</v>
      </c>
      <c r="F54" s="25" t="s">
        <v>9144</v>
      </c>
      <c r="G54" s="25" t="s">
        <v>9124</v>
      </c>
      <c r="H54" s="25" t="n">
        <v>487</v>
      </c>
    </row>
    <row r="55" customFormat="false" ht="15" hidden="false" customHeight="false" outlineLevel="0" collapsed="false">
      <c r="A55" s="25" t="s">
        <v>881</v>
      </c>
      <c r="B55" s="25" t="s">
        <v>72</v>
      </c>
      <c r="C55" s="25" t="s">
        <v>160</v>
      </c>
      <c r="D55" s="25" t="s">
        <v>176</v>
      </c>
      <c r="E55" s="25" t="s">
        <v>54</v>
      </c>
      <c r="F55" s="25" t="s">
        <v>9147</v>
      </c>
      <c r="G55" s="25" t="s">
        <v>9148</v>
      </c>
      <c r="H55" s="25" t="n">
        <v>3180</v>
      </c>
    </row>
    <row r="56" customFormat="false" ht="15" hidden="false" customHeight="false" outlineLevel="0" collapsed="false">
      <c r="A56" s="25" t="s">
        <v>1842</v>
      </c>
      <c r="B56" s="25" t="s">
        <v>80</v>
      </c>
      <c r="C56" s="25" t="s">
        <v>9107</v>
      </c>
      <c r="D56" s="25" t="s">
        <v>198</v>
      </c>
      <c r="E56" s="25" t="s">
        <v>55</v>
      </c>
      <c r="F56" s="25" t="s">
        <v>9149</v>
      </c>
      <c r="G56" s="25" t="s">
        <v>9127</v>
      </c>
      <c r="H56" s="25" t="n">
        <v>0</v>
      </c>
    </row>
    <row r="57" customFormat="false" ht="15" hidden="false" customHeight="false" outlineLevel="0" collapsed="false">
      <c r="A57" s="25" t="s">
        <v>1843</v>
      </c>
      <c r="B57" s="25" t="s">
        <v>80</v>
      </c>
      <c r="C57" s="25" t="s">
        <v>160</v>
      </c>
      <c r="D57" s="25" t="s">
        <v>154</v>
      </c>
      <c r="E57" s="25" t="s">
        <v>54</v>
      </c>
      <c r="F57" s="25" t="s">
        <v>9149</v>
      </c>
      <c r="G57" s="25" t="s">
        <v>9120</v>
      </c>
      <c r="H57" s="25" t="n">
        <v>3563</v>
      </c>
    </row>
    <row r="58" customFormat="false" ht="15" hidden="false" customHeight="false" outlineLevel="0" collapsed="false">
      <c r="A58" s="25" t="s">
        <v>7633</v>
      </c>
      <c r="B58" s="25" t="s">
        <v>114</v>
      </c>
      <c r="C58" s="25" t="s">
        <v>170</v>
      </c>
      <c r="E58" s="25" t="s">
        <v>56</v>
      </c>
      <c r="F58" s="25" t="s">
        <v>9149</v>
      </c>
    </row>
    <row r="59" customFormat="false" ht="15" hidden="false" customHeight="false" outlineLevel="0" collapsed="false">
      <c r="A59" s="25" t="s">
        <v>4740</v>
      </c>
      <c r="B59" s="25" t="s">
        <v>98</v>
      </c>
      <c r="C59" s="25" t="s">
        <v>9107</v>
      </c>
      <c r="D59" s="25" t="s">
        <v>1795</v>
      </c>
      <c r="E59" s="25" t="s">
        <v>54</v>
      </c>
      <c r="F59" s="25" t="s">
        <v>9150</v>
      </c>
      <c r="G59" s="25" t="s">
        <v>9131</v>
      </c>
      <c r="H59" s="25" t="n">
        <v>4704</v>
      </c>
    </row>
    <row r="60" customFormat="false" ht="15" hidden="false" customHeight="false" outlineLevel="0" collapsed="false">
      <c r="A60" s="25" t="s">
        <v>5556</v>
      </c>
      <c r="B60" s="25" t="s">
        <v>96</v>
      </c>
      <c r="C60" s="25" t="s">
        <v>178</v>
      </c>
      <c r="D60" s="25" t="s">
        <v>421</v>
      </c>
      <c r="E60" s="25" t="s">
        <v>54</v>
      </c>
      <c r="F60" s="25" t="s">
        <v>9150</v>
      </c>
      <c r="G60" s="25" t="s">
        <v>9134</v>
      </c>
      <c r="H60" s="25" t="n">
        <v>5585</v>
      </c>
    </row>
    <row r="61" customFormat="false" ht="15" hidden="false" customHeight="false" outlineLevel="0" collapsed="false">
      <c r="A61" s="25" t="s">
        <v>6070</v>
      </c>
      <c r="B61" s="25" t="s">
        <v>108</v>
      </c>
      <c r="C61" s="25" t="s">
        <v>2445</v>
      </c>
      <c r="D61" s="25" t="s">
        <v>646</v>
      </c>
      <c r="E61" s="25" t="s">
        <v>54</v>
      </c>
      <c r="F61" s="25" t="s">
        <v>9150</v>
      </c>
      <c r="G61" s="25" t="s">
        <v>9111</v>
      </c>
      <c r="H61" s="25" t="n">
        <v>25897</v>
      </c>
    </row>
    <row r="62" customFormat="false" ht="15" hidden="false" customHeight="false" outlineLevel="0" collapsed="false">
      <c r="A62" s="25" t="s">
        <v>6246</v>
      </c>
      <c r="B62" s="25" t="s">
        <v>106</v>
      </c>
      <c r="C62" s="25" t="s">
        <v>160</v>
      </c>
      <c r="E62" s="25" t="s">
        <v>56</v>
      </c>
      <c r="F62" s="25" t="s">
        <v>9150</v>
      </c>
    </row>
    <row r="63" customFormat="false" ht="15" hidden="false" customHeight="false" outlineLevel="0" collapsed="false">
      <c r="A63" s="25" t="s">
        <v>7634</v>
      </c>
      <c r="B63" s="25" t="s">
        <v>114</v>
      </c>
      <c r="C63" s="25" t="s">
        <v>170</v>
      </c>
      <c r="D63" s="25" t="s">
        <v>868</v>
      </c>
      <c r="E63" s="25" t="s">
        <v>54</v>
      </c>
      <c r="F63" s="25" t="s">
        <v>9150</v>
      </c>
      <c r="G63" s="25" t="s">
        <v>9116</v>
      </c>
      <c r="H63" s="25" t="n">
        <v>1207</v>
      </c>
    </row>
    <row r="64" customFormat="false" ht="15" hidden="false" customHeight="false" outlineLevel="0" collapsed="false">
      <c r="A64" s="25" t="s">
        <v>882</v>
      </c>
      <c r="B64" s="25" t="s">
        <v>72</v>
      </c>
      <c r="C64" s="25" t="s">
        <v>160</v>
      </c>
      <c r="D64" s="25" t="s">
        <v>210</v>
      </c>
      <c r="E64" s="25" t="s">
        <v>55</v>
      </c>
      <c r="F64" s="25" t="s">
        <v>9150</v>
      </c>
      <c r="G64" s="25" t="s">
        <v>9126</v>
      </c>
      <c r="H64" s="25" t="n">
        <v>0</v>
      </c>
    </row>
    <row r="65" customFormat="false" ht="15" hidden="false" customHeight="false" outlineLevel="0" collapsed="false">
      <c r="A65" s="25" t="s">
        <v>883</v>
      </c>
      <c r="B65" s="25" t="s">
        <v>72</v>
      </c>
      <c r="C65" s="25" t="s">
        <v>186</v>
      </c>
      <c r="D65" s="25" t="s">
        <v>245</v>
      </c>
      <c r="E65" s="25" t="s">
        <v>54</v>
      </c>
      <c r="F65" s="25" t="s">
        <v>9150</v>
      </c>
      <c r="G65" s="25" t="s">
        <v>9148</v>
      </c>
      <c r="H65" s="25" t="n">
        <v>559</v>
      </c>
    </row>
    <row r="66" customFormat="false" ht="15" hidden="false" customHeight="false" outlineLevel="0" collapsed="false">
      <c r="A66" s="25" t="s">
        <v>8435</v>
      </c>
      <c r="B66" s="25" t="s">
        <v>116</v>
      </c>
      <c r="C66" s="25" t="s">
        <v>186</v>
      </c>
      <c r="D66" s="25" t="s">
        <v>609</v>
      </c>
      <c r="E66" s="25" t="s">
        <v>56</v>
      </c>
      <c r="F66" s="25" t="s">
        <v>9150</v>
      </c>
    </row>
    <row r="67" customFormat="false" ht="15" hidden="false" customHeight="false" outlineLevel="0" collapsed="false">
      <c r="A67" s="25" t="s">
        <v>3539</v>
      </c>
      <c r="B67" s="25" t="s">
        <v>79</v>
      </c>
      <c r="C67" s="25" t="s">
        <v>170</v>
      </c>
      <c r="D67" s="25" t="s">
        <v>167</v>
      </c>
      <c r="E67" s="25" t="s">
        <v>54</v>
      </c>
      <c r="F67" s="25" t="s">
        <v>9150</v>
      </c>
      <c r="G67" s="25" t="s">
        <v>9111</v>
      </c>
      <c r="H67" s="25" t="n">
        <v>1033</v>
      </c>
    </row>
    <row r="68" customFormat="false" ht="15" hidden="false" customHeight="false" outlineLevel="0" collapsed="false">
      <c r="A68" s="25" t="s">
        <v>5557</v>
      </c>
      <c r="B68" s="25" t="s">
        <v>96</v>
      </c>
      <c r="C68" s="25" t="s">
        <v>186</v>
      </c>
      <c r="D68" s="25" t="s">
        <v>494</v>
      </c>
      <c r="E68" s="25" t="s">
        <v>54</v>
      </c>
      <c r="F68" s="25" t="s">
        <v>9151</v>
      </c>
      <c r="G68" s="25" t="s">
        <v>9145</v>
      </c>
      <c r="H68" s="25" t="n">
        <v>462</v>
      </c>
    </row>
    <row r="69" customFormat="false" ht="15" hidden="false" customHeight="false" outlineLevel="0" collapsed="false">
      <c r="A69" s="25" t="s">
        <v>6247</v>
      </c>
      <c r="B69" s="25" t="s">
        <v>106</v>
      </c>
      <c r="C69" s="25" t="s">
        <v>160</v>
      </c>
      <c r="D69" s="25" t="s">
        <v>636</v>
      </c>
      <c r="E69" s="25" t="s">
        <v>55</v>
      </c>
      <c r="F69" s="25" t="s">
        <v>9151</v>
      </c>
      <c r="G69" s="25" t="s">
        <v>9106</v>
      </c>
      <c r="H69" s="25" t="n">
        <v>0</v>
      </c>
    </row>
    <row r="70" customFormat="false" ht="15" hidden="false" customHeight="false" outlineLevel="0" collapsed="false">
      <c r="A70" s="25" t="s">
        <v>7995</v>
      </c>
      <c r="B70" s="25" t="s">
        <v>113</v>
      </c>
      <c r="C70" s="25" t="s">
        <v>9107</v>
      </c>
      <c r="D70" s="25" t="s">
        <v>2739</v>
      </c>
      <c r="E70" s="25" t="s">
        <v>54</v>
      </c>
      <c r="F70" s="25" t="s">
        <v>9151</v>
      </c>
      <c r="G70" s="25" t="s">
        <v>9134</v>
      </c>
      <c r="H70" s="25" t="n">
        <v>5539</v>
      </c>
    </row>
    <row r="71" customFormat="false" ht="15" hidden="false" customHeight="false" outlineLevel="0" collapsed="false">
      <c r="A71" s="25" t="s">
        <v>884</v>
      </c>
      <c r="B71" s="25" t="s">
        <v>72</v>
      </c>
      <c r="C71" s="25" t="s">
        <v>160</v>
      </c>
      <c r="D71" s="25" t="s">
        <v>145</v>
      </c>
      <c r="E71" s="25" t="s">
        <v>54</v>
      </c>
      <c r="F71" s="25" t="s">
        <v>9151</v>
      </c>
      <c r="G71" s="25" t="s">
        <v>9152</v>
      </c>
      <c r="H71" s="25" t="n">
        <v>3573</v>
      </c>
    </row>
    <row r="72" customFormat="false" ht="15" hidden="false" customHeight="false" outlineLevel="0" collapsed="false">
      <c r="A72" s="25" t="s">
        <v>3255</v>
      </c>
      <c r="B72" s="25" t="s">
        <v>77</v>
      </c>
      <c r="C72" s="25" t="s">
        <v>9107</v>
      </c>
      <c r="D72" s="25" t="s">
        <v>184</v>
      </c>
      <c r="E72" s="25" t="s">
        <v>54</v>
      </c>
      <c r="F72" s="25" t="s">
        <v>9151</v>
      </c>
      <c r="G72" s="25" t="s">
        <v>9106</v>
      </c>
      <c r="H72" s="25" t="n">
        <v>4926</v>
      </c>
    </row>
    <row r="73" customFormat="false" ht="15" hidden="false" customHeight="false" outlineLevel="0" collapsed="false">
      <c r="A73" s="25" t="s">
        <v>8717</v>
      </c>
      <c r="B73" s="25" t="s">
        <v>115</v>
      </c>
      <c r="C73" s="25" t="s">
        <v>170</v>
      </c>
      <c r="D73" s="25" t="s">
        <v>860</v>
      </c>
      <c r="E73" s="25" t="s">
        <v>55</v>
      </c>
      <c r="F73" s="25" t="s">
        <v>9151</v>
      </c>
      <c r="G73" s="25" t="s">
        <v>9127</v>
      </c>
      <c r="H73" s="25" t="n">
        <v>0</v>
      </c>
    </row>
    <row r="74" customFormat="false" ht="15" hidden="false" customHeight="false" outlineLevel="0" collapsed="false">
      <c r="A74" s="25" t="s">
        <v>3776</v>
      </c>
      <c r="B74" s="25" t="s">
        <v>87</v>
      </c>
      <c r="C74" s="25" t="s">
        <v>148</v>
      </c>
      <c r="D74" s="25" t="s">
        <v>663</v>
      </c>
      <c r="E74" s="25" t="s">
        <v>54</v>
      </c>
      <c r="F74" s="25" t="s">
        <v>9153</v>
      </c>
      <c r="G74" s="25" t="s">
        <v>9148</v>
      </c>
      <c r="H74" s="25" t="n">
        <v>62</v>
      </c>
    </row>
    <row r="75" customFormat="false" ht="15" hidden="false" customHeight="false" outlineLevel="0" collapsed="false">
      <c r="A75" s="25" t="s">
        <v>1844</v>
      </c>
      <c r="B75" s="25" t="s">
        <v>80</v>
      </c>
      <c r="C75" s="25" t="s">
        <v>9107</v>
      </c>
      <c r="D75" s="25" t="s">
        <v>154</v>
      </c>
      <c r="E75" s="25" t="s">
        <v>54</v>
      </c>
      <c r="F75" s="25" t="s">
        <v>9153</v>
      </c>
      <c r="G75" s="25" t="s">
        <v>9134</v>
      </c>
      <c r="H75" s="25" t="n">
        <v>4359</v>
      </c>
    </row>
    <row r="76" customFormat="false" ht="15" hidden="false" customHeight="false" outlineLevel="0" collapsed="false">
      <c r="A76" s="25" t="s">
        <v>7635</v>
      </c>
      <c r="B76" s="25" t="s">
        <v>114</v>
      </c>
      <c r="C76" s="25" t="s">
        <v>186</v>
      </c>
      <c r="D76" s="25" t="s">
        <v>478</v>
      </c>
      <c r="E76" s="25" t="s">
        <v>54</v>
      </c>
      <c r="F76" s="25" t="s">
        <v>9153</v>
      </c>
      <c r="G76" s="25" t="s">
        <v>9143</v>
      </c>
      <c r="H76" s="25" t="n">
        <v>566</v>
      </c>
    </row>
    <row r="77" customFormat="false" ht="15" hidden="false" customHeight="false" outlineLevel="0" collapsed="false">
      <c r="A77" s="25" t="s">
        <v>3256</v>
      </c>
      <c r="B77" s="25" t="s">
        <v>77</v>
      </c>
      <c r="C77" s="25" t="s">
        <v>186</v>
      </c>
      <c r="D77" s="25" t="s">
        <v>251</v>
      </c>
      <c r="E77" s="25" t="s">
        <v>54</v>
      </c>
      <c r="F77" s="25" t="s">
        <v>9153</v>
      </c>
      <c r="G77" s="25" t="s">
        <v>9116</v>
      </c>
      <c r="H77" s="25" t="n">
        <v>508</v>
      </c>
    </row>
    <row r="78" customFormat="false" ht="15" hidden="false" customHeight="false" outlineLevel="0" collapsed="false">
      <c r="A78" s="25" t="s">
        <v>4210</v>
      </c>
      <c r="B78" s="25" t="s">
        <v>88</v>
      </c>
      <c r="C78" s="25" t="s">
        <v>160</v>
      </c>
      <c r="D78" s="25" t="s">
        <v>644</v>
      </c>
      <c r="E78" s="25" t="s">
        <v>55</v>
      </c>
      <c r="F78" s="25" t="s">
        <v>9153</v>
      </c>
      <c r="G78" s="25" t="s">
        <v>9140</v>
      </c>
      <c r="H78" s="25" t="n">
        <v>0</v>
      </c>
    </row>
    <row r="79" customFormat="false" ht="15" hidden="false" customHeight="false" outlineLevel="0" collapsed="false">
      <c r="A79" s="25" t="s">
        <v>1467</v>
      </c>
      <c r="B79" s="25" t="s">
        <v>71</v>
      </c>
      <c r="C79" s="25" t="s">
        <v>148</v>
      </c>
      <c r="D79" s="25" t="s">
        <v>191</v>
      </c>
      <c r="E79" s="25" t="s">
        <v>54</v>
      </c>
      <c r="F79" s="25" t="s">
        <v>9153</v>
      </c>
      <c r="G79" s="25" t="s">
        <v>9109</v>
      </c>
      <c r="H79" s="25" t="n">
        <v>51</v>
      </c>
    </row>
    <row r="80" customFormat="false" ht="15" hidden="false" customHeight="false" outlineLevel="0" collapsed="false">
      <c r="A80" s="25" t="s">
        <v>6914</v>
      </c>
      <c r="B80" s="25" t="s">
        <v>104</v>
      </c>
      <c r="C80" s="25" t="s">
        <v>9107</v>
      </c>
      <c r="D80" s="25" t="s">
        <v>449</v>
      </c>
      <c r="E80" s="25" t="s">
        <v>54</v>
      </c>
      <c r="F80" s="25" t="s">
        <v>9153</v>
      </c>
      <c r="G80" s="25" t="s">
        <v>9124</v>
      </c>
      <c r="H80" s="25" t="n">
        <v>4899</v>
      </c>
    </row>
    <row r="81" customFormat="false" ht="15" hidden="false" customHeight="false" outlineLevel="0" collapsed="false">
      <c r="A81" s="25" t="s">
        <v>3777</v>
      </c>
      <c r="B81" s="25" t="s">
        <v>87</v>
      </c>
      <c r="C81" s="25" t="s">
        <v>186</v>
      </c>
      <c r="D81" s="25" t="s">
        <v>3075</v>
      </c>
      <c r="E81" s="25" t="s">
        <v>56</v>
      </c>
      <c r="F81" s="25" t="s">
        <v>9154</v>
      </c>
    </row>
    <row r="82" customFormat="false" ht="15" hidden="false" customHeight="false" outlineLevel="0" collapsed="false">
      <c r="A82" s="25" t="s">
        <v>3778</v>
      </c>
      <c r="B82" s="25" t="s">
        <v>87</v>
      </c>
      <c r="C82" s="25" t="s">
        <v>178</v>
      </c>
      <c r="D82" s="25" t="s">
        <v>3359</v>
      </c>
      <c r="E82" s="25" t="s">
        <v>54</v>
      </c>
      <c r="F82" s="25" t="s">
        <v>9154</v>
      </c>
      <c r="G82" s="25" t="s">
        <v>9116</v>
      </c>
      <c r="H82" s="25" t="n">
        <v>5790</v>
      </c>
    </row>
    <row r="83" customFormat="false" ht="15" hidden="false" customHeight="false" outlineLevel="0" collapsed="false">
      <c r="A83" s="25" t="s">
        <v>5558</v>
      </c>
      <c r="B83" s="25" t="s">
        <v>96</v>
      </c>
      <c r="C83" s="25" t="s">
        <v>148</v>
      </c>
      <c r="D83" s="25" t="s">
        <v>1189</v>
      </c>
      <c r="E83" s="25" t="s">
        <v>55</v>
      </c>
      <c r="F83" s="25" t="s">
        <v>9154</v>
      </c>
      <c r="G83" s="25" t="s">
        <v>9139</v>
      </c>
      <c r="H83" s="25" t="n">
        <v>0</v>
      </c>
    </row>
    <row r="84" customFormat="false" ht="15" hidden="false" customHeight="false" outlineLevel="0" collapsed="false">
      <c r="A84" s="25" t="s">
        <v>6071</v>
      </c>
      <c r="B84" s="25" t="s">
        <v>108</v>
      </c>
      <c r="C84" s="25" t="s">
        <v>160</v>
      </c>
      <c r="E84" s="25" t="s">
        <v>56</v>
      </c>
      <c r="F84" s="25" t="s">
        <v>9154</v>
      </c>
    </row>
    <row r="85" customFormat="false" ht="15" hidden="false" customHeight="false" outlineLevel="0" collapsed="false">
      <c r="A85" s="25" t="s">
        <v>2587</v>
      </c>
      <c r="B85" s="25" t="s">
        <v>78</v>
      </c>
      <c r="C85" s="25" t="s">
        <v>9107</v>
      </c>
      <c r="D85" s="25" t="s">
        <v>191</v>
      </c>
      <c r="E85" s="25" t="s">
        <v>54</v>
      </c>
      <c r="F85" s="25" t="s">
        <v>9154</v>
      </c>
      <c r="G85" s="25" t="s">
        <v>9116</v>
      </c>
      <c r="H85" s="25" t="n">
        <v>4438</v>
      </c>
    </row>
    <row r="86" customFormat="false" ht="15" hidden="false" customHeight="false" outlineLevel="0" collapsed="false">
      <c r="A86" s="25" t="s">
        <v>2588</v>
      </c>
      <c r="B86" s="25" t="s">
        <v>78</v>
      </c>
      <c r="C86" s="25" t="s">
        <v>160</v>
      </c>
      <c r="D86" s="25" t="s">
        <v>215</v>
      </c>
      <c r="E86" s="25" t="s">
        <v>54</v>
      </c>
      <c r="F86" s="25" t="s">
        <v>9154</v>
      </c>
      <c r="G86" s="25" t="s">
        <v>9127</v>
      </c>
      <c r="H86" s="25" t="n">
        <v>2972</v>
      </c>
    </row>
    <row r="87" customFormat="false" ht="15" hidden="false" customHeight="false" outlineLevel="0" collapsed="false">
      <c r="A87" s="25" t="s">
        <v>6448</v>
      </c>
      <c r="B87" s="25" t="s">
        <v>107</v>
      </c>
      <c r="C87" s="25" t="s">
        <v>148</v>
      </c>
      <c r="D87" s="25" t="s">
        <v>1778</v>
      </c>
      <c r="E87" s="25" t="s">
        <v>56</v>
      </c>
      <c r="F87" s="25" t="s">
        <v>9154</v>
      </c>
    </row>
    <row r="88" customFormat="false" ht="15" hidden="false" customHeight="false" outlineLevel="0" collapsed="false">
      <c r="A88" s="25" t="s">
        <v>6449</v>
      </c>
      <c r="B88" s="25" t="s">
        <v>107</v>
      </c>
      <c r="C88" s="25" t="s">
        <v>186</v>
      </c>
      <c r="D88" s="25" t="s">
        <v>2739</v>
      </c>
      <c r="E88" s="25" t="s">
        <v>54</v>
      </c>
      <c r="F88" s="25" t="s">
        <v>9154</v>
      </c>
      <c r="G88" s="25" t="s">
        <v>9106</v>
      </c>
      <c r="H88" s="25" t="n">
        <v>523</v>
      </c>
    </row>
    <row r="89" customFormat="false" ht="15" hidden="false" customHeight="false" outlineLevel="0" collapsed="false">
      <c r="A89" s="25" t="s">
        <v>157</v>
      </c>
      <c r="B89" s="25" t="s">
        <v>69</v>
      </c>
      <c r="C89" s="25" t="s">
        <v>160</v>
      </c>
      <c r="D89" s="25" t="s">
        <v>158</v>
      </c>
      <c r="E89" s="25" t="s">
        <v>54</v>
      </c>
      <c r="F89" s="25" t="s">
        <v>9155</v>
      </c>
      <c r="G89" s="25" t="s">
        <v>9156</v>
      </c>
      <c r="H89" s="25" t="n">
        <v>3647</v>
      </c>
    </row>
    <row r="90" customFormat="false" ht="15" hidden="false" customHeight="false" outlineLevel="0" collapsed="false">
      <c r="A90" s="25" t="s">
        <v>4951</v>
      </c>
      <c r="B90" s="25" t="s">
        <v>95</v>
      </c>
      <c r="C90" s="25" t="s">
        <v>160</v>
      </c>
      <c r="D90" s="25" t="s">
        <v>1049</v>
      </c>
      <c r="E90" s="25" t="s">
        <v>54</v>
      </c>
      <c r="F90" s="25" t="s">
        <v>9155</v>
      </c>
      <c r="G90" s="25" t="s">
        <v>9106</v>
      </c>
      <c r="H90" s="25" t="n">
        <v>4200</v>
      </c>
    </row>
    <row r="91" customFormat="false" ht="15" hidden="false" customHeight="false" outlineLevel="0" collapsed="false">
      <c r="A91" s="25" t="s">
        <v>5298</v>
      </c>
      <c r="B91" s="25" t="s">
        <v>94</v>
      </c>
      <c r="C91" s="25" t="s">
        <v>170</v>
      </c>
      <c r="D91" s="25" t="s">
        <v>633</v>
      </c>
      <c r="E91" s="25" t="s">
        <v>56</v>
      </c>
      <c r="F91" s="25" t="s">
        <v>9155</v>
      </c>
    </row>
    <row r="92" customFormat="false" ht="15" hidden="false" customHeight="false" outlineLevel="0" collapsed="false">
      <c r="A92" s="25" t="s">
        <v>7636</v>
      </c>
      <c r="B92" s="25" t="s">
        <v>114</v>
      </c>
      <c r="C92" s="25" t="s">
        <v>170</v>
      </c>
      <c r="D92" s="25" t="s">
        <v>445</v>
      </c>
      <c r="E92" s="25" t="s">
        <v>56</v>
      </c>
      <c r="F92" s="25" t="s">
        <v>9155</v>
      </c>
    </row>
    <row r="93" customFormat="false" ht="15" hidden="false" customHeight="false" outlineLevel="0" collapsed="false">
      <c r="A93" s="25" t="s">
        <v>7637</v>
      </c>
      <c r="B93" s="25" t="s">
        <v>114</v>
      </c>
      <c r="C93" s="25" t="s">
        <v>170</v>
      </c>
      <c r="D93" s="25" t="s">
        <v>2484</v>
      </c>
      <c r="E93" s="25" t="s">
        <v>54</v>
      </c>
      <c r="F93" s="25" t="s">
        <v>9155</v>
      </c>
      <c r="G93" s="25" t="s">
        <v>9157</v>
      </c>
      <c r="H93" s="25" t="n">
        <v>1059</v>
      </c>
    </row>
    <row r="94" customFormat="false" ht="15" hidden="false" customHeight="false" outlineLevel="0" collapsed="false">
      <c r="A94" s="25" t="s">
        <v>3257</v>
      </c>
      <c r="B94" s="25" t="s">
        <v>77</v>
      </c>
      <c r="C94" s="25" t="s">
        <v>170</v>
      </c>
      <c r="D94" s="25" t="s">
        <v>191</v>
      </c>
      <c r="E94" s="25" t="s">
        <v>55</v>
      </c>
      <c r="F94" s="25" t="s">
        <v>9155</v>
      </c>
      <c r="G94" s="25" t="s">
        <v>9124</v>
      </c>
      <c r="H94" s="25" t="n">
        <v>0</v>
      </c>
    </row>
    <row r="95" customFormat="false" ht="15" hidden="false" customHeight="false" outlineLevel="0" collapsed="false">
      <c r="A95" s="25" t="s">
        <v>1468</v>
      </c>
      <c r="B95" s="25" t="s">
        <v>71</v>
      </c>
      <c r="C95" s="25" t="s">
        <v>148</v>
      </c>
      <c r="D95" s="25" t="s">
        <v>237</v>
      </c>
      <c r="E95" s="25" t="s">
        <v>54</v>
      </c>
      <c r="F95" s="25" t="s">
        <v>9155</v>
      </c>
      <c r="G95" s="25" t="s">
        <v>9112</v>
      </c>
      <c r="H95" s="25" t="n">
        <v>57</v>
      </c>
    </row>
    <row r="96" customFormat="false" ht="15" hidden="false" customHeight="false" outlineLevel="0" collapsed="false">
      <c r="A96" s="25" t="s">
        <v>6915</v>
      </c>
      <c r="B96" s="25" t="s">
        <v>104</v>
      </c>
      <c r="C96" s="25" t="s">
        <v>160</v>
      </c>
      <c r="D96" s="25" t="s">
        <v>1158</v>
      </c>
      <c r="E96" s="25" t="s">
        <v>54</v>
      </c>
      <c r="F96" s="25" t="s">
        <v>9155</v>
      </c>
      <c r="G96" s="25" t="s">
        <v>9158</v>
      </c>
      <c r="H96" s="25" t="n">
        <v>3671</v>
      </c>
    </row>
    <row r="97" customFormat="false" ht="15" hidden="false" customHeight="false" outlineLevel="0" collapsed="false">
      <c r="A97" s="25" t="s">
        <v>161</v>
      </c>
      <c r="B97" s="25" t="s">
        <v>69</v>
      </c>
      <c r="C97" s="25" t="s">
        <v>148</v>
      </c>
      <c r="D97" s="25" t="s">
        <v>162</v>
      </c>
      <c r="E97" s="25" t="s">
        <v>54</v>
      </c>
      <c r="F97" s="25" t="s">
        <v>9159</v>
      </c>
      <c r="G97" s="25" t="s">
        <v>9106</v>
      </c>
      <c r="H97" s="25" t="n">
        <v>58</v>
      </c>
    </row>
    <row r="98" customFormat="false" ht="15" hidden="false" customHeight="false" outlineLevel="0" collapsed="false">
      <c r="A98" s="25" t="s">
        <v>675</v>
      </c>
      <c r="B98" s="25" t="s">
        <v>70</v>
      </c>
      <c r="C98" s="25" t="s">
        <v>160</v>
      </c>
      <c r="D98" s="25" t="s">
        <v>162</v>
      </c>
      <c r="E98" s="25" t="s">
        <v>54</v>
      </c>
      <c r="F98" s="25" t="s">
        <v>9159</v>
      </c>
      <c r="G98" s="25" t="s">
        <v>9121</v>
      </c>
      <c r="H98" s="25" t="n">
        <v>3956</v>
      </c>
    </row>
    <row r="99" customFormat="false" ht="15" hidden="false" customHeight="false" outlineLevel="0" collapsed="false">
      <c r="A99" s="25" t="s">
        <v>3779</v>
      </c>
      <c r="B99" s="25" t="s">
        <v>87</v>
      </c>
      <c r="C99" s="25" t="s">
        <v>178</v>
      </c>
      <c r="D99" s="25" t="s">
        <v>661</v>
      </c>
      <c r="E99" s="25" t="s">
        <v>54</v>
      </c>
      <c r="F99" s="25" t="s">
        <v>9159</v>
      </c>
      <c r="G99" s="25" t="s">
        <v>9106</v>
      </c>
      <c r="H99" s="25" t="n">
        <v>5964</v>
      </c>
    </row>
    <row r="100" customFormat="false" ht="15" hidden="false" customHeight="false" outlineLevel="0" collapsed="false">
      <c r="A100" s="25" t="s">
        <v>3780</v>
      </c>
      <c r="B100" s="25" t="s">
        <v>87</v>
      </c>
      <c r="C100" s="25" t="s">
        <v>9107</v>
      </c>
      <c r="D100" s="25" t="s">
        <v>661</v>
      </c>
      <c r="E100" s="25" t="s">
        <v>54</v>
      </c>
      <c r="F100" s="25" t="s">
        <v>9159</v>
      </c>
      <c r="G100" s="25" t="s">
        <v>9121</v>
      </c>
      <c r="H100" s="25" t="n">
        <v>4570</v>
      </c>
    </row>
    <row r="101" customFormat="false" ht="15" hidden="false" customHeight="false" outlineLevel="0" collapsed="false">
      <c r="A101" s="25" t="s">
        <v>1845</v>
      </c>
      <c r="B101" s="25" t="s">
        <v>80</v>
      </c>
      <c r="C101" s="25" t="s">
        <v>148</v>
      </c>
      <c r="D101" s="25" t="s">
        <v>164</v>
      </c>
      <c r="E101" s="25" t="s">
        <v>54</v>
      </c>
      <c r="F101" s="25" t="s">
        <v>9159</v>
      </c>
      <c r="G101" s="25" t="s">
        <v>9158</v>
      </c>
      <c r="H101" s="25" t="n">
        <v>49</v>
      </c>
    </row>
    <row r="102" customFormat="false" ht="15" hidden="false" customHeight="false" outlineLevel="0" collapsed="false">
      <c r="A102" s="25" t="s">
        <v>4371</v>
      </c>
      <c r="B102" s="25" t="s">
        <v>86</v>
      </c>
      <c r="C102" s="25" t="s">
        <v>148</v>
      </c>
      <c r="D102" s="25" t="s">
        <v>452</v>
      </c>
      <c r="E102" s="25" t="s">
        <v>54</v>
      </c>
      <c r="F102" s="25" t="s">
        <v>9159</v>
      </c>
      <c r="G102" s="25" t="s">
        <v>9121</v>
      </c>
      <c r="H102" s="25" t="n">
        <v>65</v>
      </c>
    </row>
    <row r="103" customFormat="false" ht="15" hidden="false" customHeight="false" outlineLevel="0" collapsed="false">
      <c r="A103" s="25" t="s">
        <v>163</v>
      </c>
      <c r="B103" s="25" t="s">
        <v>69</v>
      </c>
      <c r="C103" s="25" t="s">
        <v>148</v>
      </c>
      <c r="D103" s="25" t="s">
        <v>164</v>
      </c>
      <c r="E103" s="25" t="s">
        <v>55</v>
      </c>
      <c r="F103" s="25" t="s">
        <v>9160</v>
      </c>
      <c r="G103" s="25" t="s">
        <v>9158</v>
      </c>
      <c r="H103" s="25" t="n">
        <v>0</v>
      </c>
    </row>
    <row r="104" customFormat="false" ht="15" hidden="false" customHeight="false" outlineLevel="0" collapsed="false">
      <c r="A104" s="25" t="s">
        <v>1846</v>
      </c>
      <c r="B104" s="25" t="s">
        <v>80</v>
      </c>
      <c r="C104" s="25" t="s">
        <v>9107</v>
      </c>
      <c r="D104" s="25" t="s">
        <v>215</v>
      </c>
      <c r="E104" s="25" t="s">
        <v>54</v>
      </c>
      <c r="F104" s="25" t="s">
        <v>9160</v>
      </c>
      <c r="G104" s="25" t="s">
        <v>9126</v>
      </c>
      <c r="H104" s="25" t="n">
        <v>4739</v>
      </c>
    </row>
    <row r="105" customFormat="false" ht="15" hidden="false" customHeight="false" outlineLevel="0" collapsed="false">
      <c r="A105" s="25" t="s">
        <v>3540</v>
      </c>
      <c r="B105" s="25" t="s">
        <v>79</v>
      </c>
      <c r="C105" s="25" t="s">
        <v>170</v>
      </c>
      <c r="D105" s="25" t="s">
        <v>240</v>
      </c>
      <c r="E105" s="25" t="s">
        <v>54</v>
      </c>
      <c r="F105" s="25" t="s">
        <v>9160</v>
      </c>
      <c r="G105" s="25" t="s">
        <v>9145</v>
      </c>
      <c r="H105" s="25" t="n">
        <v>1080</v>
      </c>
    </row>
    <row r="106" customFormat="false" ht="15" hidden="false" customHeight="false" outlineLevel="0" collapsed="false">
      <c r="A106" s="25" t="s">
        <v>5832</v>
      </c>
      <c r="B106" s="25" t="s">
        <v>97</v>
      </c>
      <c r="C106" s="25" t="s">
        <v>148</v>
      </c>
      <c r="D106" s="25" t="s">
        <v>639</v>
      </c>
      <c r="E106" s="25" t="s">
        <v>54</v>
      </c>
      <c r="F106" s="25" t="s">
        <v>9160</v>
      </c>
      <c r="G106" s="25" t="s">
        <v>9132</v>
      </c>
      <c r="H106" s="25" t="n">
        <v>57</v>
      </c>
    </row>
    <row r="107" customFormat="false" ht="15" hidden="false" customHeight="false" outlineLevel="0" collapsed="false">
      <c r="A107" s="25" t="s">
        <v>4087</v>
      </c>
      <c r="B107" s="25" t="s">
        <v>89</v>
      </c>
      <c r="C107" s="25" t="s">
        <v>186</v>
      </c>
      <c r="D107" s="25" t="s">
        <v>1158</v>
      </c>
      <c r="E107" s="25" t="s">
        <v>54</v>
      </c>
      <c r="F107" s="25" t="s">
        <v>9161</v>
      </c>
      <c r="G107" s="25" t="s">
        <v>9162</v>
      </c>
      <c r="H107" s="25" t="n">
        <v>469</v>
      </c>
    </row>
    <row r="108" customFormat="false" ht="15" hidden="false" customHeight="false" outlineLevel="0" collapsed="false">
      <c r="A108" s="25" t="s">
        <v>7996</v>
      </c>
      <c r="B108" s="25" t="s">
        <v>113</v>
      </c>
      <c r="C108" s="25" t="s">
        <v>186</v>
      </c>
      <c r="D108" s="25" t="s">
        <v>218</v>
      </c>
      <c r="E108" s="25" t="s">
        <v>54</v>
      </c>
      <c r="F108" s="25" t="s">
        <v>9161</v>
      </c>
      <c r="G108" s="25" t="s">
        <v>9116</v>
      </c>
      <c r="H108" s="25" t="n">
        <v>532</v>
      </c>
    </row>
    <row r="109" customFormat="false" ht="15" hidden="false" customHeight="false" outlineLevel="0" collapsed="false">
      <c r="A109" s="25" t="s">
        <v>6450</v>
      </c>
      <c r="B109" s="25" t="s">
        <v>107</v>
      </c>
      <c r="C109" s="25" t="s">
        <v>160</v>
      </c>
      <c r="D109" s="25" t="s">
        <v>1795</v>
      </c>
      <c r="E109" s="25" t="s">
        <v>56</v>
      </c>
      <c r="F109" s="25" t="s">
        <v>9161</v>
      </c>
    </row>
    <row r="110" customFormat="false" ht="15" hidden="false" customHeight="false" outlineLevel="0" collapsed="false">
      <c r="A110" s="25" t="s">
        <v>6757</v>
      </c>
      <c r="B110" s="25" t="s">
        <v>105</v>
      </c>
      <c r="C110" s="25" t="s">
        <v>186</v>
      </c>
      <c r="D110" s="25" t="s">
        <v>1158</v>
      </c>
      <c r="E110" s="25" t="s">
        <v>54</v>
      </c>
      <c r="F110" s="25" t="s">
        <v>9161</v>
      </c>
      <c r="G110" s="25" t="s">
        <v>9129</v>
      </c>
      <c r="H110" s="25" t="n">
        <v>538</v>
      </c>
    </row>
    <row r="111" customFormat="false" ht="15" hidden="false" customHeight="false" outlineLevel="0" collapsed="false">
      <c r="A111" s="25" t="s">
        <v>4211</v>
      </c>
      <c r="B111" s="25" t="s">
        <v>88</v>
      </c>
      <c r="C111" s="25" t="s">
        <v>9107</v>
      </c>
      <c r="D111" s="25" t="s">
        <v>1347</v>
      </c>
      <c r="E111" s="25" t="s">
        <v>54</v>
      </c>
      <c r="F111" s="25" t="s">
        <v>9161</v>
      </c>
      <c r="G111" s="25" t="s">
        <v>9145</v>
      </c>
      <c r="H111" s="25" t="n">
        <v>4829</v>
      </c>
    </row>
    <row r="112" customFormat="false" ht="15" hidden="false" customHeight="false" outlineLevel="0" collapsed="false">
      <c r="A112" s="25" t="s">
        <v>8718</v>
      </c>
      <c r="B112" s="25" t="s">
        <v>115</v>
      </c>
      <c r="C112" s="25" t="s">
        <v>178</v>
      </c>
      <c r="D112" s="25" t="s">
        <v>1646</v>
      </c>
      <c r="E112" s="25" t="s">
        <v>54</v>
      </c>
      <c r="F112" s="25" t="s">
        <v>9161</v>
      </c>
      <c r="G112" s="25" t="s">
        <v>9109</v>
      </c>
      <c r="H112" s="25" t="n">
        <v>5370</v>
      </c>
    </row>
    <row r="113" customFormat="false" ht="15" hidden="false" customHeight="false" outlineLevel="0" collapsed="false">
      <c r="A113" s="25" t="s">
        <v>8719</v>
      </c>
      <c r="B113" s="25" t="s">
        <v>115</v>
      </c>
      <c r="C113" s="25" t="s">
        <v>178</v>
      </c>
      <c r="D113" s="25" t="s">
        <v>428</v>
      </c>
      <c r="E113" s="25" t="s">
        <v>54</v>
      </c>
      <c r="F113" s="25" t="s">
        <v>9161</v>
      </c>
      <c r="G113" s="25" t="s">
        <v>9145</v>
      </c>
      <c r="H113" s="25" t="n">
        <v>6499</v>
      </c>
    </row>
    <row r="114" customFormat="false" ht="15" hidden="false" customHeight="false" outlineLevel="0" collapsed="false">
      <c r="A114" s="25" t="s">
        <v>1847</v>
      </c>
      <c r="B114" s="25" t="s">
        <v>80</v>
      </c>
      <c r="C114" s="25" t="s">
        <v>170</v>
      </c>
      <c r="D114" s="25" t="s">
        <v>248</v>
      </c>
      <c r="E114" s="25" t="s">
        <v>54</v>
      </c>
      <c r="F114" s="25" t="s">
        <v>9163</v>
      </c>
      <c r="G114" s="25" t="s">
        <v>9121</v>
      </c>
      <c r="H114" s="25" t="n">
        <v>1161</v>
      </c>
    </row>
    <row r="115" customFormat="false" ht="15" hidden="false" customHeight="false" outlineLevel="0" collapsed="false">
      <c r="A115" s="25" t="s">
        <v>7997</v>
      </c>
      <c r="B115" s="25" t="s">
        <v>113</v>
      </c>
      <c r="C115" s="25" t="s">
        <v>186</v>
      </c>
      <c r="D115" s="25" t="s">
        <v>444</v>
      </c>
      <c r="E115" s="25" t="s">
        <v>54</v>
      </c>
      <c r="F115" s="25" t="s">
        <v>9163</v>
      </c>
      <c r="G115" s="25" t="s">
        <v>9129</v>
      </c>
      <c r="H115" s="25" t="n">
        <v>576</v>
      </c>
    </row>
    <row r="116" customFormat="false" ht="15" hidden="false" customHeight="false" outlineLevel="0" collapsed="false">
      <c r="A116" s="25" t="s">
        <v>8436</v>
      </c>
      <c r="B116" s="25" t="s">
        <v>116</v>
      </c>
      <c r="C116" s="25" t="s">
        <v>170</v>
      </c>
      <c r="D116" s="25" t="s">
        <v>428</v>
      </c>
      <c r="E116" s="25" t="s">
        <v>54</v>
      </c>
      <c r="F116" s="25" t="s">
        <v>9163</v>
      </c>
      <c r="G116" s="25" t="s">
        <v>9136</v>
      </c>
      <c r="H116" s="25" t="n">
        <v>979</v>
      </c>
    </row>
    <row r="117" customFormat="false" ht="15" hidden="false" customHeight="false" outlineLevel="0" collapsed="false">
      <c r="A117" s="25" t="s">
        <v>1469</v>
      </c>
      <c r="B117" s="25" t="s">
        <v>71</v>
      </c>
      <c r="C117" s="25" t="s">
        <v>148</v>
      </c>
      <c r="D117" s="25" t="s">
        <v>176</v>
      </c>
      <c r="E117" s="25" t="s">
        <v>54</v>
      </c>
      <c r="F117" s="25" t="s">
        <v>9163</v>
      </c>
      <c r="G117" s="25" t="s">
        <v>9110</v>
      </c>
      <c r="H117" s="25" t="n">
        <v>43</v>
      </c>
    </row>
    <row r="118" customFormat="false" ht="15" hidden="false" customHeight="false" outlineLevel="0" collapsed="false">
      <c r="A118" s="25" t="s">
        <v>2589</v>
      </c>
      <c r="B118" s="25" t="s">
        <v>78</v>
      </c>
      <c r="C118" s="25" t="s">
        <v>148</v>
      </c>
      <c r="D118" s="25" t="s">
        <v>231</v>
      </c>
      <c r="E118" s="25" t="s">
        <v>54</v>
      </c>
      <c r="F118" s="25" t="s">
        <v>9164</v>
      </c>
      <c r="G118" s="25" t="s">
        <v>9110</v>
      </c>
      <c r="H118" s="25" t="n">
        <v>57</v>
      </c>
    </row>
    <row r="119" customFormat="false" ht="15" hidden="false" customHeight="false" outlineLevel="0" collapsed="false">
      <c r="A119" s="25" t="s">
        <v>885</v>
      </c>
      <c r="B119" s="25" t="s">
        <v>72</v>
      </c>
      <c r="C119" s="25" t="s">
        <v>148</v>
      </c>
      <c r="D119" s="25" t="s">
        <v>145</v>
      </c>
      <c r="E119" s="25" t="s">
        <v>55</v>
      </c>
      <c r="F119" s="25" t="s">
        <v>9164</v>
      </c>
      <c r="G119" s="25" t="s">
        <v>9157</v>
      </c>
      <c r="H119" s="25" t="n">
        <v>0</v>
      </c>
    </row>
    <row r="120" customFormat="false" ht="15" hidden="false" customHeight="false" outlineLevel="0" collapsed="false">
      <c r="A120" s="25" t="s">
        <v>886</v>
      </c>
      <c r="B120" s="25" t="s">
        <v>72</v>
      </c>
      <c r="C120" s="25" t="s">
        <v>170</v>
      </c>
      <c r="D120" s="25" t="s">
        <v>198</v>
      </c>
      <c r="E120" s="25" t="s">
        <v>54</v>
      </c>
      <c r="F120" s="25" t="s">
        <v>9164</v>
      </c>
      <c r="G120" s="25" t="s">
        <v>9132</v>
      </c>
      <c r="H120" s="25" t="n">
        <v>948</v>
      </c>
    </row>
    <row r="121" customFormat="false" ht="15" hidden="false" customHeight="false" outlineLevel="0" collapsed="false">
      <c r="A121" s="25" t="s">
        <v>4631</v>
      </c>
      <c r="B121" s="25" t="s">
        <v>90</v>
      </c>
      <c r="C121" s="25" t="s">
        <v>160</v>
      </c>
      <c r="D121" s="25" t="s">
        <v>639</v>
      </c>
      <c r="E121" s="25" t="s">
        <v>54</v>
      </c>
      <c r="F121" s="25" t="s">
        <v>9164</v>
      </c>
      <c r="G121" s="25" t="s">
        <v>9119</v>
      </c>
      <c r="H121" s="25" t="n">
        <v>3012</v>
      </c>
    </row>
    <row r="122" customFormat="false" ht="15" hidden="false" customHeight="false" outlineLevel="0" collapsed="false">
      <c r="A122" s="25" t="s">
        <v>4952</v>
      </c>
      <c r="B122" s="25" t="s">
        <v>95</v>
      </c>
      <c r="C122" s="25" t="s">
        <v>160</v>
      </c>
      <c r="D122" s="25" t="s">
        <v>3373</v>
      </c>
      <c r="E122" s="25" t="s">
        <v>54</v>
      </c>
      <c r="F122" s="25" t="s">
        <v>9165</v>
      </c>
      <c r="G122" s="25" t="s">
        <v>9152</v>
      </c>
      <c r="H122" s="25" t="n">
        <v>3665</v>
      </c>
    </row>
    <row r="123" customFormat="false" ht="15" hidden="false" customHeight="false" outlineLevel="0" collapsed="false">
      <c r="A123" s="25" t="s">
        <v>4372</v>
      </c>
      <c r="B123" s="25" t="s">
        <v>86</v>
      </c>
      <c r="C123" s="25" t="s">
        <v>186</v>
      </c>
      <c r="D123" s="25" t="s">
        <v>1690</v>
      </c>
      <c r="E123" s="25" t="s">
        <v>54</v>
      </c>
      <c r="F123" s="25" t="s">
        <v>9165</v>
      </c>
      <c r="G123" s="25" t="s">
        <v>9166</v>
      </c>
      <c r="H123" s="25" t="n">
        <v>564</v>
      </c>
    </row>
    <row r="124" customFormat="false" ht="15" hidden="false" customHeight="false" outlineLevel="0" collapsed="false">
      <c r="A124" s="25" t="s">
        <v>166</v>
      </c>
      <c r="B124" s="25" t="s">
        <v>69</v>
      </c>
      <c r="C124" s="25" t="s">
        <v>170</v>
      </c>
      <c r="D124" s="25" t="s">
        <v>167</v>
      </c>
      <c r="E124" s="25" t="s">
        <v>55</v>
      </c>
      <c r="F124" s="25" t="s">
        <v>9167</v>
      </c>
      <c r="G124" s="25" t="s">
        <v>9121</v>
      </c>
      <c r="H124" s="25" t="n">
        <v>0</v>
      </c>
    </row>
    <row r="125" customFormat="false" ht="15" hidden="false" customHeight="false" outlineLevel="0" collapsed="false">
      <c r="A125" s="25" t="s">
        <v>4953</v>
      </c>
      <c r="B125" s="25" t="s">
        <v>95</v>
      </c>
      <c r="C125" s="25" t="s">
        <v>160</v>
      </c>
      <c r="D125" s="25" t="s">
        <v>1090</v>
      </c>
      <c r="E125" s="25" t="s">
        <v>54</v>
      </c>
      <c r="F125" s="25" t="s">
        <v>9167</v>
      </c>
      <c r="G125" s="25" t="s">
        <v>9168</v>
      </c>
      <c r="H125" s="25" t="n">
        <v>3463</v>
      </c>
    </row>
    <row r="126" customFormat="false" ht="15" hidden="false" customHeight="false" outlineLevel="0" collapsed="false">
      <c r="A126" s="25" t="s">
        <v>3781</v>
      </c>
      <c r="B126" s="25" t="s">
        <v>87</v>
      </c>
      <c r="C126" s="25" t="s">
        <v>186</v>
      </c>
      <c r="D126" s="25" t="s">
        <v>1690</v>
      </c>
      <c r="E126" s="25" t="s">
        <v>54</v>
      </c>
      <c r="F126" s="25" t="s">
        <v>9167</v>
      </c>
      <c r="G126" s="25" t="s">
        <v>9129</v>
      </c>
      <c r="H126" s="25" t="n">
        <v>513</v>
      </c>
    </row>
    <row r="127" customFormat="false" ht="15" hidden="false" customHeight="false" outlineLevel="0" collapsed="false">
      <c r="A127" s="25" t="s">
        <v>3782</v>
      </c>
      <c r="B127" s="25" t="s">
        <v>87</v>
      </c>
      <c r="C127" s="25" t="s">
        <v>186</v>
      </c>
      <c r="D127" s="25" t="s">
        <v>1158</v>
      </c>
      <c r="E127" s="25" t="s">
        <v>54</v>
      </c>
      <c r="F127" s="25" t="s">
        <v>9167</v>
      </c>
      <c r="G127" s="25" t="s">
        <v>9157</v>
      </c>
      <c r="H127" s="25" t="n">
        <v>590</v>
      </c>
    </row>
    <row r="128" customFormat="false" ht="15" hidden="false" customHeight="false" outlineLevel="0" collapsed="false">
      <c r="A128" s="25" t="s">
        <v>1848</v>
      </c>
      <c r="B128" s="25" t="s">
        <v>80</v>
      </c>
      <c r="C128" s="25" t="s">
        <v>9107</v>
      </c>
      <c r="D128" s="25" t="s">
        <v>237</v>
      </c>
      <c r="E128" s="25" t="s">
        <v>54</v>
      </c>
      <c r="F128" s="25" t="s">
        <v>9167</v>
      </c>
      <c r="G128" s="25" t="s">
        <v>9139</v>
      </c>
      <c r="H128" s="25" t="n">
        <v>4511</v>
      </c>
    </row>
    <row r="129" customFormat="false" ht="15" hidden="false" customHeight="false" outlineLevel="0" collapsed="false">
      <c r="A129" s="25" t="s">
        <v>887</v>
      </c>
      <c r="B129" s="25" t="s">
        <v>72</v>
      </c>
      <c r="C129" s="25" t="s">
        <v>160</v>
      </c>
      <c r="D129" s="25" t="s">
        <v>215</v>
      </c>
      <c r="E129" s="25" t="s">
        <v>55</v>
      </c>
      <c r="F129" s="25" t="s">
        <v>9167</v>
      </c>
      <c r="G129" s="25" t="s">
        <v>9112</v>
      </c>
      <c r="H129" s="25" t="n">
        <v>0</v>
      </c>
    </row>
    <row r="130" customFormat="false" ht="15" hidden="false" customHeight="false" outlineLevel="0" collapsed="false">
      <c r="A130" s="25" t="s">
        <v>3541</v>
      </c>
      <c r="B130" s="25" t="s">
        <v>79</v>
      </c>
      <c r="C130" s="25" t="s">
        <v>186</v>
      </c>
      <c r="D130" s="25" t="s">
        <v>210</v>
      </c>
      <c r="E130" s="25" t="s">
        <v>54</v>
      </c>
      <c r="F130" s="25" t="s">
        <v>9167</v>
      </c>
      <c r="G130" s="25" t="s">
        <v>9129</v>
      </c>
      <c r="H130" s="25" t="n">
        <v>546</v>
      </c>
    </row>
    <row r="131" customFormat="false" ht="15" hidden="false" customHeight="false" outlineLevel="0" collapsed="false">
      <c r="A131" s="25" t="s">
        <v>6916</v>
      </c>
      <c r="B131" s="25" t="s">
        <v>104</v>
      </c>
      <c r="C131" s="25" t="s">
        <v>148</v>
      </c>
      <c r="D131" s="25" t="s">
        <v>2739</v>
      </c>
      <c r="E131" s="25" t="s">
        <v>54</v>
      </c>
      <c r="F131" s="25" t="s">
        <v>9167</v>
      </c>
      <c r="G131" s="25" t="s">
        <v>9124</v>
      </c>
      <c r="H131" s="25" t="n">
        <v>46</v>
      </c>
    </row>
    <row r="132" customFormat="false" ht="15" hidden="false" customHeight="false" outlineLevel="0" collapsed="false">
      <c r="A132" s="25" t="s">
        <v>1849</v>
      </c>
      <c r="B132" s="25" t="s">
        <v>80</v>
      </c>
      <c r="C132" s="25" t="s">
        <v>9107</v>
      </c>
      <c r="D132" s="25" t="s">
        <v>145</v>
      </c>
      <c r="E132" s="25" t="s">
        <v>54</v>
      </c>
      <c r="F132" s="25" t="s">
        <v>9169</v>
      </c>
      <c r="G132" s="25" t="s">
        <v>9111</v>
      </c>
      <c r="H132" s="25" t="n">
        <v>4891</v>
      </c>
    </row>
    <row r="133" customFormat="false" ht="15" hidden="false" customHeight="false" outlineLevel="0" collapsed="false">
      <c r="A133" s="25" t="s">
        <v>6248</v>
      </c>
      <c r="B133" s="25" t="s">
        <v>106</v>
      </c>
      <c r="C133" s="25" t="s">
        <v>170</v>
      </c>
      <c r="D133" s="25" t="s">
        <v>199</v>
      </c>
      <c r="E133" s="25" t="s">
        <v>54</v>
      </c>
      <c r="F133" s="25" t="s">
        <v>9169</v>
      </c>
      <c r="G133" s="25" t="s">
        <v>9116</v>
      </c>
      <c r="H133" s="25" t="n">
        <v>1040</v>
      </c>
    </row>
    <row r="134" customFormat="false" ht="15" hidden="false" customHeight="false" outlineLevel="0" collapsed="false">
      <c r="A134" s="25" t="s">
        <v>6249</v>
      </c>
      <c r="B134" s="25" t="s">
        <v>106</v>
      </c>
      <c r="C134" s="25" t="s">
        <v>170</v>
      </c>
      <c r="D134" s="25" t="s">
        <v>156</v>
      </c>
      <c r="E134" s="25" t="s">
        <v>54</v>
      </c>
      <c r="F134" s="25" t="s">
        <v>9169</v>
      </c>
      <c r="G134" s="25" t="s">
        <v>9148</v>
      </c>
      <c r="H134" s="25" t="n">
        <v>1108</v>
      </c>
    </row>
    <row r="135" customFormat="false" ht="15" hidden="false" customHeight="false" outlineLevel="0" collapsed="false">
      <c r="A135" s="25" t="s">
        <v>6250</v>
      </c>
      <c r="B135" s="25" t="s">
        <v>106</v>
      </c>
      <c r="C135" s="25" t="s">
        <v>148</v>
      </c>
      <c r="D135" s="25" t="s">
        <v>636</v>
      </c>
      <c r="E135" s="25" t="s">
        <v>54</v>
      </c>
      <c r="F135" s="25" t="s">
        <v>9169</v>
      </c>
      <c r="G135" s="25" t="s">
        <v>9148</v>
      </c>
      <c r="H135" s="25" t="n">
        <v>59</v>
      </c>
    </row>
    <row r="136" customFormat="false" ht="15" hidden="false" customHeight="false" outlineLevel="0" collapsed="false">
      <c r="A136" s="25" t="s">
        <v>2907</v>
      </c>
      <c r="B136" s="25" t="s">
        <v>76</v>
      </c>
      <c r="C136" s="25" t="s">
        <v>9107</v>
      </c>
      <c r="D136" s="25" t="s">
        <v>158</v>
      </c>
      <c r="E136" s="25" t="s">
        <v>54</v>
      </c>
      <c r="F136" s="25" t="s">
        <v>9169</v>
      </c>
      <c r="G136" s="25" t="s">
        <v>9139</v>
      </c>
      <c r="H136" s="25" t="n">
        <v>5406</v>
      </c>
    </row>
    <row r="137" customFormat="false" ht="15" hidden="false" customHeight="false" outlineLevel="0" collapsed="false">
      <c r="A137" s="25" t="s">
        <v>7998</v>
      </c>
      <c r="B137" s="25" t="s">
        <v>113</v>
      </c>
      <c r="C137" s="25" t="s">
        <v>186</v>
      </c>
      <c r="D137" s="25" t="s">
        <v>3075</v>
      </c>
      <c r="E137" s="25" t="s">
        <v>54</v>
      </c>
      <c r="F137" s="25" t="s">
        <v>9169</v>
      </c>
      <c r="G137" s="25" t="s">
        <v>9140</v>
      </c>
      <c r="H137" s="25" t="n">
        <v>515</v>
      </c>
    </row>
    <row r="138" customFormat="false" ht="15" hidden="false" customHeight="false" outlineLevel="0" collapsed="false">
      <c r="A138" s="25" t="s">
        <v>1202</v>
      </c>
      <c r="B138" s="25" t="s">
        <v>73</v>
      </c>
      <c r="C138" s="25" t="s">
        <v>186</v>
      </c>
      <c r="D138" s="25" t="s">
        <v>162</v>
      </c>
      <c r="E138" s="25" t="s">
        <v>54</v>
      </c>
      <c r="F138" s="25" t="s">
        <v>9169</v>
      </c>
      <c r="G138" s="25" t="s">
        <v>9121</v>
      </c>
      <c r="H138" s="25" t="n">
        <v>583</v>
      </c>
    </row>
    <row r="139" customFormat="false" ht="15" hidden="false" customHeight="false" outlineLevel="0" collapsed="false">
      <c r="A139" s="25" t="s">
        <v>1470</v>
      </c>
      <c r="B139" s="25" t="s">
        <v>71</v>
      </c>
      <c r="C139" s="25" t="s">
        <v>148</v>
      </c>
      <c r="D139" s="25" t="s">
        <v>198</v>
      </c>
      <c r="E139" s="25" t="s">
        <v>54</v>
      </c>
      <c r="F139" s="25" t="s">
        <v>9169</v>
      </c>
      <c r="G139" s="25" t="s">
        <v>9134</v>
      </c>
      <c r="H139" s="25" t="n">
        <v>54</v>
      </c>
    </row>
    <row r="140" customFormat="false" ht="15" hidden="false" customHeight="false" outlineLevel="0" collapsed="false">
      <c r="A140" s="25" t="s">
        <v>6917</v>
      </c>
      <c r="B140" s="25" t="s">
        <v>104</v>
      </c>
      <c r="C140" s="25" t="s">
        <v>148</v>
      </c>
      <c r="D140" s="25" t="s">
        <v>478</v>
      </c>
      <c r="E140" s="25" t="s">
        <v>54</v>
      </c>
      <c r="F140" s="25" t="s">
        <v>9169</v>
      </c>
      <c r="G140" s="25" t="s">
        <v>9158</v>
      </c>
      <c r="H140" s="25" t="n">
        <v>60</v>
      </c>
    </row>
    <row r="141" customFormat="false" ht="15" hidden="false" customHeight="false" outlineLevel="0" collapsed="false">
      <c r="A141" s="25" t="s">
        <v>8720</v>
      </c>
      <c r="B141" s="25" t="s">
        <v>115</v>
      </c>
      <c r="C141" s="25" t="s">
        <v>186</v>
      </c>
      <c r="E141" s="25" t="s">
        <v>56</v>
      </c>
      <c r="F141" s="25" t="s">
        <v>9169</v>
      </c>
    </row>
    <row r="142" customFormat="false" ht="15" hidden="false" customHeight="false" outlineLevel="0" collapsed="false">
      <c r="A142" s="25" t="s">
        <v>1850</v>
      </c>
      <c r="B142" s="25" t="s">
        <v>80</v>
      </c>
      <c r="C142" s="25" t="s">
        <v>186</v>
      </c>
      <c r="D142" s="25" t="s">
        <v>237</v>
      </c>
      <c r="E142" s="25" t="s">
        <v>55</v>
      </c>
      <c r="F142" s="25" t="s">
        <v>9170</v>
      </c>
      <c r="G142" s="25" t="s">
        <v>9132</v>
      </c>
      <c r="H142" s="25" t="n">
        <v>0</v>
      </c>
    </row>
    <row r="143" customFormat="false" ht="15" hidden="false" customHeight="false" outlineLevel="0" collapsed="false">
      <c r="A143" s="25" t="s">
        <v>1851</v>
      </c>
      <c r="B143" s="25" t="s">
        <v>80</v>
      </c>
      <c r="C143" s="25" t="s">
        <v>9107</v>
      </c>
      <c r="D143" s="25" t="s">
        <v>198</v>
      </c>
      <c r="E143" s="25" t="s">
        <v>55</v>
      </c>
      <c r="F143" s="25" t="s">
        <v>9170</v>
      </c>
      <c r="G143" s="25" t="s">
        <v>9136</v>
      </c>
      <c r="H143" s="25" t="n">
        <v>0</v>
      </c>
    </row>
    <row r="144" customFormat="false" ht="15" hidden="false" customHeight="false" outlineLevel="0" collapsed="false">
      <c r="A144" s="25" t="s">
        <v>1852</v>
      </c>
      <c r="B144" s="25" t="s">
        <v>80</v>
      </c>
      <c r="C144" s="25" t="s">
        <v>186</v>
      </c>
      <c r="D144" s="25" t="s">
        <v>240</v>
      </c>
      <c r="E144" s="25" t="s">
        <v>54</v>
      </c>
      <c r="F144" s="25" t="s">
        <v>9170</v>
      </c>
      <c r="G144" s="25" t="s">
        <v>9131</v>
      </c>
      <c r="H144" s="25" t="n">
        <v>516</v>
      </c>
    </row>
    <row r="145" customFormat="false" ht="15" hidden="false" customHeight="false" outlineLevel="0" collapsed="false">
      <c r="A145" s="25" t="s">
        <v>1853</v>
      </c>
      <c r="B145" s="25" t="s">
        <v>80</v>
      </c>
      <c r="C145" s="25" t="s">
        <v>9107</v>
      </c>
      <c r="D145" s="25" t="s">
        <v>245</v>
      </c>
      <c r="E145" s="25" t="s">
        <v>54</v>
      </c>
      <c r="F145" s="25" t="s">
        <v>9170</v>
      </c>
      <c r="G145" s="25" t="s">
        <v>9168</v>
      </c>
      <c r="H145" s="25" t="n">
        <v>4829</v>
      </c>
    </row>
    <row r="146" customFormat="false" ht="15" hidden="false" customHeight="false" outlineLevel="0" collapsed="false">
      <c r="A146" s="25" t="s">
        <v>1203</v>
      </c>
      <c r="B146" s="25" t="s">
        <v>73</v>
      </c>
      <c r="C146" s="25" t="s">
        <v>170</v>
      </c>
      <c r="D146" s="25" t="s">
        <v>237</v>
      </c>
      <c r="E146" s="25" t="s">
        <v>55</v>
      </c>
      <c r="F146" s="25" t="s">
        <v>9170</v>
      </c>
      <c r="G146" s="25" t="s">
        <v>9127</v>
      </c>
      <c r="H146" s="25" t="n">
        <v>0</v>
      </c>
    </row>
    <row r="147" customFormat="false" ht="15" hidden="false" customHeight="false" outlineLevel="0" collapsed="false">
      <c r="A147" s="25" t="s">
        <v>5833</v>
      </c>
      <c r="B147" s="25" t="s">
        <v>97</v>
      </c>
      <c r="C147" s="25" t="s">
        <v>170</v>
      </c>
      <c r="D147" s="25" t="s">
        <v>452</v>
      </c>
      <c r="E147" s="25" t="s">
        <v>54</v>
      </c>
      <c r="F147" s="25" t="s">
        <v>9170</v>
      </c>
      <c r="G147" s="25" t="s">
        <v>9112</v>
      </c>
      <c r="H147" s="25" t="n">
        <v>950</v>
      </c>
    </row>
    <row r="148" customFormat="false" ht="15" hidden="false" customHeight="false" outlineLevel="0" collapsed="false">
      <c r="A148" s="25" t="s">
        <v>6918</v>
      </c>
      <c r="B148" s="25" t="s">
        <v>104</v>
      </c>
      <c r="C148" s="25" t="s">
        <v>170</v>
      </c>
      <c r="D148" s="25" t="s">
        <v>1351</v>
      </c>
      <c r="E148" s="25" t="s">
        <v>55</v>
      </c>
      <c r="F148" s="25" t="s">
        <v>9170</v>
      </c>
      <c r="G148" s="25" t="s">
        <v>9111</v>
      </c>
      <c r="H148" s="25" t="n">
        <v>0</v>
      </c>
    </row>
    <row r="149" customFormat="false" ht="15" hidden="false" customHeight="false" outlineLevel="0" collapsed="false">
      <c r="A149" s="25" t="s">
        <v>3783</v>
      </c>
      <c r="B149" s="25" t="s">
        <v>87</v>
      </c>
      <c r="C149" s="25" t="s">
        <v>186</v>
      </c>
      <c r="D149" s="25" t="s">
        <v>1090</v>
      </c>
      <c r="E149" s="25" t="s">
        <v>54</v>
      </c>
      <c r="F149" s="25" t="s">
        <v>9171</v>
      </c>
      <c r="G149" s="25" t="s">
        <v>9140</v>
      </c>
      <c r="H149" s="25" t="n">
        <v>513</v>
      </c>
    </row>
    <row r="150" customFormat="false" ht="15" hidden="false" customHeight="false" outlineLevel="0" collapsed="false">
      <c r="A150" s="25" t="s">
        <v>1854</v>
      </c>
      <c r="B150" s="25" t="s">
        <v>80</v>
      </c>
      <c r="C150" s="25" t="s">
        <v>9107</v>
      </c>
      <c r="D150" s="25" t="s">
        <v>218</v>
      </c>
      <c r="E150" s="25" t="s">
        <v>55</v>
      </c>
      <c r="F150" s="25" t="s">
        <v>9171</v>
      </c>
      <c r="G150" s="25" t="s">
        <v>9111</v>
      </c>
      <c r="H150" s="25" t="n">
        <v>0</v>
      </c>
    </row>
    <row r="151" customFormat="false" ht="15" hidden="false" customHeight="false" outlineLevel="0" collapsed="false">
      <c r="A151" s="25" t="s">
        <v>1855</v>
      </c>
      <c r="B151" s="25" t="s">
        <v>80</v>
      </c>
      <c r="C151" s="25" t="s">
        <v>178</v>
      </c>
      <c r="D151" s="25" t="s">
        <v>145</v>
      </c>
      <c r="E151" s="25" t="s">
        <v>54</v>
      </c>
      <c r="F151" s="25" t="s">
        <v>9171</v>
      </c>
      <c r="G151" s="25" t="s">
        <v>9132</v>
      </c>
      <c r="H151" s="25" t="n">
        <v>5522</v>
      </c>
    </row>
    <row r="152" customFormat="false" ht="15" hidden="false" customHeight="false" outlineLevel="0" collapsed="false">
      <c r="A152" s="25" t="s">
        <v>2590</v>
      </c>
      <c r="B152" s="25" t="s">
        <v>78</v>
      </c>
      <c r="C152" s="25" t="s">
        <v>148</v>
      </c>
      <c r="D152" s="25" t="s">
        <v>210</v>
      </c>
      <c r="E152" s="25" t="s">
        <v>54</v>
      </c>
      <c r="F152" s="25" t="s">
        <v>9171</v>
      </c>
      <c r="G152" s="25" t="s">
        <v>9111</v>
      </c>
      <c r="H152" s="25" t="n">
        <v>56</v>
      </c>
    </row>
    <row r="153" customFormat="false" ht="15" hidden="false" customHeight="false" outlineLevel="0" collapsed="false">
      <c r="A153" s="25" t="s">
        <v>7369</v>
      </c>
      <c r="B153" s="25" t="s">
        <v>112</v>
      </c>
      <c r="C153" s="25" t="s">
        <v>9107</v>
      </c>
      <c r="D153" s="25" t="s">
        <v>1646</v>
      </c>
      <c r="E153" s="25" t="s">
        <v>54</v>
      </c>
      <c r="F153" s="25" t="s">
        <v>9171</v>
      </c>
      <c r="G153" s="25" t="s">
        <v>9126</v>
      </c>
      <c r="H153" s="25" t="n">
        <v>5673</v>
      </c>
    </row>
    <row r="154" customFormat="false" ht="15" hidden="false" customHeight="false" outlineLevel="0" collapsed="false">
      <c r="A154" s="25" t="s">
        <v>7638</v>
      </c>
      <c r="B154" s="25" t="s">
        <v>114</v>
      </c>
      <c r="C154" s="25" t="s">
        <v>186</v>
      </c>
      <c r="D154" s="25" t="s">
        <v>1351</v>
      </c>
      <c r="E154" s="25" t="s">
        <v>54</v>
      </c>
      <c r="F154" s="25" t="s">
        <v>9171</v>
      </c>
      <c r="G154" s="25" t="s">
        <v>9119</v>
      </c>
      <c r="H154" s="25" t="n">
        <v>598</v>
      </c>
    </row>
    <row r="155" customFormat="false" ht="15" hidden="false" customHeight="false" outlineLevel="0" collapsed="false">
      <c r="A155" s="25" t="s">
        <v>3258</v>
      </c>
      <c r="B155" s="25" t="s">
        <v>77</v>
      </c>
      <c r="C155" s="25" t="s">
        <v>178</v>
      </c>
      <c r="D155" s="25" t="s">
        <v>245</v>
      </c>
      <c r="E155" s="25" t="s">
        <v>54</v>
      </c>
      <c r="F155" s="25" t="s">
        <v>9171</v>
      </c>
      <c r="G155" s="25" t="s">
        <v>9162</v>
      </c>
      <c r="H155" s="25" t="n">
        <v>5787</v>
      </c>
    </row>
    <row r="156" customFormat="false" ht="15" hidden="false" customHeight="false" outlineLevel="0" collapsed="false">
      <c r="A156" s="25" t="s">
        <v>8437</v>
      </c>
      <c r="B156" s="25" t="s">
        <v>116</v>
      </c>
      <c r="C156" s="25" t="s">
        <v>170</v>
      </c>
      <c r="D156" s="25" t="s">
        <v>433</v>
      </c>
      <c r="E156" s="25" t="s">
        <v>54</v>
      </c>
      <c r="F156" s="25" t="s">
        <v>9171</v>
      </c>
      <c r="G156" s="25" t="s">
        <v>9126</v>
      </c>
      <c r="H156" s="25" t="n">
        <v>1070</v>
      </c>
    </row>
    <row r="157" customFormat="false" ht="15" hidden="false" customHeight="false" outlineLevel="0" collapsed="false">
      <c r="A157" s="25" t="s">
        <v>4741</v>
      </c>
      <c r="B157" s="25" t="s">
        <v>98</v>
      </c>
      <c r="C157" s="25" t="s">
        <v>160</v>
      </c>
      <c r="D157" s="25" t="s">
        <v>452</v>
      </c>
      <c r="E157" s="25" t="s">
        <v>54</v>
      </c>
      <c r="F157" s="25" t="s">
        <v>9172</v>
      </c>
      <c r="G157" s="25" t="s">
        <v>9134</v>
      </c>
      <c r="H157" s="25" t="n">
        <v>3677</v>
      </c>
    </row>
    <row r="158" customFormat="false" ht="15" hidden="false" customHeight="false" outlineLevel="0" collapsed="false">
      <c r="A158" s="25" t="s">
        <v>4954</v>
      </c>
      <c r="B158" s="25" t="s">
        <v>95</v>
      </c>
      <c r="C158" s="25" t="s">
        <v>178</v>
      </c>
      <c r="D158" s="25" t="s">
        <v>3359</v>
      </c>
      <c r="E158" s="25" t="s">
        <v>54</v>
      </c>
      <c r="F158" s="25" t="s">
        <v>9172</v>
      </c>
      <c r="G158" s="25" t="s">
        <v>9139</v>
      </c>
      <c r="H158" s="25" t="n">
        <v>5425</v>
      </c>
    </row>
    <row r="159" customFormat="false" ht="15" hidden="false" customHeight="false" outlineLevel="0" collapsed="false">
      <c r="A159" s="25" t="s">
        <v>5299</v>
      </c>
      <c r="B159" s="25" t="s">
        <v>94</v>
      </c>
      <c r="C159" s="25" t="s">
        <v>178</v>
      </c>
      <c r="E159" s="25" t="s">
        <v>56</v>
      </c>
      <c r="F159" s="25" t="s">
        <v>9172</v>
      </c>
    </row>
    <row r="160" customFormat="false" ht="15" hidden="false" customHeight="false" outlineLevel="0" collapsed="false">
      <c r="A160" s="25" t="s">
        <v>5559</v>
      </c>
      <c r="B160" s="25" t="s">
        <v>96</v>
      </c>
      <c r="C160" s="25" t="s">
        <v>160</v>
      </c>
      <c r="D160" s="25" t="s">
        <v>463</v>
      </c>
      <c r="E160" s="25" t="s">
        <v>54</v>
      </c>
      <c r="F160" s="25" t="s">
        <v>9172</v>
      </c>
      <c r="G160" s="25" t="s">
        <v>9131</v>
      </c>
      <c r="H160" s="25" t="n">
        <v>3415</v>
      </c>
    </row>
    <row r="161" customFormat="false" ht="15" hidden="false" customHeight="false" outlineLevel="0" collapsed="false">
      <c r="A161" s="25" t="s">
        <v>7370</v>
      </c>
      <c r="B161" s="25" t="s">
        <v>112</v>
      </c>
      <c r="C161" s="25" t="s">
        <v>186</v>
      </c>
      <c r="E161" s="25" t="s">
        <v>56</v>
      </c>
      <c r="F161" s="25" t="s">
        <v>9172</v>
      </c>
    </row>
    <row r="162" customFormat="false" ht="15" hidden="false" customHeight="false" outlineLevel="0" collapsed="false">
      <c r="A162" s="25" t="s">
        <v>8438</v>
      </c>
      <c r="B162" s="25" t="s">
        <v>116</v>
      </c>
      <c r="C162" s="25" t="s">
        <v>170</v>
      </c>
      <c r="D162" s="25" t="s">
        <v>1778</v>
      </c>
      <c r="E162" s="25" t="s">
        <v>54</v>
      </c>
      <c r="F162" s="25" t="s">
        <v>9172</v>
      </c>
      <c r="G162" s="25" t="s">
        <v>9145</v>
      </c>
      <c r="H162" s="25" t="n">
        <v>891</v>
      </c>
    </row>
    <row r="163" customFormat="false" ht="15" hidden="false" customHeight="false" outlineLevel="0" collapsed="false">
      <c r="A163" s="25" t="s">
        <v>888</v>
      </c>
      <c r="B163" s="25" t="s">
        <v>72</v>
      </c>
      <c r="C163" s="25" t="s">
        <v>186</v>
      </c>
      <c r="D163" s="25" t="s">
        <v>191</v>
      </c>
      <c r="E163" s="25" t="s">
        <v>54</v>
      </c>
      <c r="F163" s="25" t="s">
        <v>9173</v>
      </c>
      <c r="G163" s="25" t="s">
        <v>9132</v>
      </c>
      <c r="H163" s="25" t="n">
        <v>609</v>
      </c>
    </row>
    <row r="164" customFormat="false" ht="15" hidden="false" customHeight="false" outlineLevel="0" collapsed="false">
      <c r="A164" s="25" t="s">
        <v>6451</v>
      </c>
      <c r="B164" s="25" t="s">
        <v>107</v>
      </c>
      <c r="C164" s="25" t="s">
        <v>148</v>
      </c>
      <c r="D164" s="25" t="s">
        <v>478</v>
      </c>
      <c r="E164" s="25" t="s">
        <v>54</v>
      </c>
      <c r="F164" s="25" t="s">
        <v>9173</v>
      </c>
      <c r="G164" s="25" t="s">
        <v>9162</v>
      </c>
      <c r="H164" s="25" t="n">
        <v>54</v>
      </c>
    </row>
    <row r="165" customFormat="false" ht="15" hidden="false" customHeight="false" outlineLevel="0" collapsed="false">
      <c r="A165" s="25" t="s">
        <v>8721</v>
      </c>
      <c r="B165" s="25" t="s">
        <v>115</v>
      </c>
      <c r="C165" s="25" t="s">
        <v>170</v>
      </c>
      <c r="D165" s="25" t="s">
        <v>419</v>
      </c>
      <c r="E165" s="25" t="s">
        <v>54</v>
      </c>
      <c r="F165" s="25" t="s">
        <v>9173</v>
      </c>
      <c r="G165" s="25" t="s">
        <v>9111</v>
      </c>
      <c r="H165" s="25" t="n">
        <v>1049</v>
      </c>
    </row>
    <row r="166" customFormat="false" ht="15" hidden="false" customHeight="false" outlineLevel="0" collapsed="false">
      <c r="A166" s="25" t="s">
        <v>4955</v>
      </c>
      <c r="B166" s="25" t="s">
        <v>95</v>
      </c>
      <c r="C166" s="25" t="s">
        <v>170</v>
      </c>
      <c r="D166" s="25" t="s">
        <v>1690</v>
      </c>
      <c r="E166" s="25" t="s">
        <v>54</v>
      </c>
      <c r="F166" s="25" t="s">
        <v>9174</v>
      </c>
      <c r="G166" s="25" t="s">
        <v>9110</v>
      </c>
      <c r="H166" s="25" t="n">
        <v>1152</v>
      </c>
    </row>
    <row r="167" customFormat="false" ht="15" hidden="false" customHeight="false" outlineLevel="0" collapsed="false">
      <c r="A167" s="25" t="s">
        <v>5300</v>
      </c>
      <c r="B167" s="25" t="s">
        <v>94</v>
      </c>
      <c r="C167" s="25" t="s">
        <v>148</v>
      </c>
      <c r="D167" s="25" t="s">
        <v>639</v>
      </c>
      <c r="E167" s="25" t="s">
        <v>55</v>
      </c>
      <c r="F167" s="25" t="s">
        <v>9174</v>
      </c>
      <c r="G167" s="25" t="s">
        <v>9140</v>
      </c>
      <c r="H167" s="25" t="n">
        <v>0</v>
      </c>
    </row>
    <row r="168" customFormat="false" ht="15" hidden="false" customHeight="false" outlineLevel="0" collapsed="false">
      <c r="A168" s="25" t="s">
        <v>5301</v>
      </c>
      <c r="B168" s="25" t="s">
        <v>94</v>
      </c>
      <c r="C168" s="25" t="s">
        <v>9107</v>
      </c>
      <c r="D168" s="25" t="s">
        <v>1049</v>
      </c>
      <c r="E168" s="25" t="s">
        <v>54</v>
      </c>
      <c r="F168" s="25" t="s">
        <v>9174</v>
      </c>
      <c r="G168" s="25" t="s">
        <v>9157</v>
      </c>
      <c r="H168" s="25" t="n">
        <v>4799</v>
      </c>
    </row>
    <row r="169" customFormat="false" ht="15" hidden="false" customHeight="false" outlineLevel="0" collapsed="false">
      <c r="A169" s="25" t="s">
        <v>2591</v>
      </c>
      <c r="B169" s="25" t="s">
        <v>78</v>
      </c>
      <c r="C169" s="25" t="s">
        <v>148</v>
      </c>
      <c r="D169" s="25" t="s">
        <v>167</v>
      </c>
      <c r="E169" s="25" t="s">
        <v>54</v>
      </c>
      <c r="F169" s="25" t="s">
        <v>9174</v>
      </c>
      <c r="G169" s="25" t="s">
        <v>9132</v>
      </c>
      <c r="H169" s="25" t="n">
        <v>51</v>
      </c>
    </row>
    <row r="170" customFormat="false" ht="15" hidden="false" customHeight="false" outlineLevel="0" collapsed="false">
      <c r="A170" s="25" t="s">
        <v>6251</v>
      </c>
      <c r="B170" s="25" t="s">
        <v>106</v>
      </c>
      <c r="C170" s="25" t="s">
        <v>160</v>
      </c>
      <c r="D170" s="25" t="s">
        <v>633</v>
      </c>
      <c r="E170" s="25" t="s">
        <v>54</v>
      </c>
      <c r="F170" s="25" t="s">
        <v>9174</v>
      </c>
      <c r="G170" s="25" t="s">
        <v>9116</v>
      </c>
      <c r="H170" s="25" t="n">
        <v>3426</v>
      </c>
    </row>
    <row r="171" customFormat="false" ht="15" hidden="false" customHeight="false" outlineLevel="0" collapsed="false">
      <c r="A171" s="25" t="s">
        <v>2908</v>
      </c>
      <c r="B171" s="25" t="s">
        <v>76</v>
      </c>
      <c r="C171" s="25" t="s">
        <v>148</v>
      </c>
      <c r="D171" s="25" t="s">
        <v>245</v>
      </c>
      <c r="E171" s="25" t="s">
        <v>54</v>
      </c>
      <c r="F171" s="25" t="s">
        <v>9174</v>
      </c>
      <c r="G171" s="25" t="s">
        <v>9109</v>
      </c>
      <c r="H171" s="25" t="n">
        <v>51</v>
      </c>
    </row>
    <row r="172" customFormat="false" ht="15" hidden="false" customHeight="false" outlineLevel="0" collapsed="false">
      <c r="A172" s="25" t="s">
        <v>7639</v>
      </c>
      <c r="B172" s="25" t="s">
        <v>114</v>
      </c>
      <c r="C172" s="25" t="s">
        <v>186</v>
      </c>
      <c r="D172" s="25" t="s">
        <v>1187</v>
      </c>
      <c r="E172" s="25" t="s">
        <v>54</v>
      </c>
      <c r="F172" s="25" t="s">
        <v>9174</v>
      </c>
      <c r="G172" s="25" t="s">
        <v>9140</v>
      </c>
      <c r="H172" s="25" t="n">
        <v>564</v>
      </c>
    </row>
    <row r="173" customFormat="false" ht="15" hidden="false" customHeight="false" outlineLevel="0" collapsed="false">
      <c r="A173" s="25" t="s">
        <v>676</v>
      </c>
      <c r="B173" s="25" t="s">
        <v>70</v>
      </c>
      <c r="C173" s="25" t="s">
        <v>178</v>
      </c>
      <c r="D173" s="25" t="s">
        <v>180</v>
      </c>
      <c r="E173" s="25" t="s">
        <v>54</v>
      </c>
      <c r="F173" s="25" t="s">
        <v>9175</v>
      </c>
      <c r="G173" s="25" t="s">
        <v>9106</v>
      </c>
      <c r="H173" s="25" t="n">
        <v>5882</v>
      </c>
    </row>
    <row r="174" customFormat="false" ht="15" hidden="false" customHeight="false" outlineLevel="0" collapsed="false">
      <c r="A174" s="25" t="s">
        <v>5302</v>
      </c>
      <c r="B174" s="25" t="s">
        <v>94</v>
      </c>
      <c r="C174" s="25" t="s">
        <v>9107</v>
      </c>
      <c r="D174" s="25" t="s">
        <v>176</v>
      </c>
      <c r="E174" s="25" t="s">
        <v>56</v>
      </c>
      <c r="F174" s="25" t="s">
        <v>9175</v>
      </c>
    </row>
    <row r="175" customFormat="false" ht="15" hidden="false" customHeight="false" outlineLevel="0" collapsed="false">
      <c r="A175" s="25" t="s">
        <v>5560</v>
      </c>
      <c r="B175" s="25" t="s">
        <v>96</v>
      </c>
      <c r="C175" s="25" t="s">
        <v>9107</v>
      </c>
      <c r="D175" s="25" t="s">
        <v>639</v>
      </c>
      <c r="E175" s="25" t="s">
        <v>54</v>
      </c>
      <c r="F175" s="25" t="s">
        <v>9175</v>
      </c>
      <c r="G175" s="25" t="s">
        <v>9140</v>
      </c>
      <c r="H175" s="25" t="n">
        <v>5059</v>
      </c>
    </row>
    <row r="176" customFormat="false" ht="15" hidden="false" customHeight="false" outlineLevel="0" collapsed="false">
      <c r="A176" s="25" t="s">
        <v>7371</v>
      </c>
      <c r="B176" s="25" t="s">
        <v>112</v>
      </c>
      <c r="C176" s="25" t="s">
        <v>160</v>
      </c>
      <c r="E176" s="25" t="s">
        <v>56</v>
      </c>
      <c r="F176" s="25" t="s">
        <v>9175</v>
      </c>
    </row>
    <row r="177" customFormat="false" ht="15" hidden="false" customHeight="false" outlineLevel="0" collapsed="false">
      <c r="A177" s="25" t="s">
        <v>7640</v>
      </c>
      <c r="B177" s="25" t="s">
        <v>114</v>
      </c>
      <c r="C177" s="25" t="s">
        <v>170</v>
      </c>
      <c r="E177" s="25" t="s">
        <v>56</v>
      </c>
      <c r="F177" s="25" t="s">
        <v>9175</v>
      </c>
    </row>
    <row r="178" customFormat="false" ht="15" hidden="false" customHeight="false" outlineLevel="0" collapsed="false">
      <c r="A178" s="25" t="s">
        <v>7641</v>
      </c>
      <c r="B178" s="25" t="s">
        <v>114</v>
      </c>
      <c r="C178" s="25" t="s">
        <v>160</v>
      </c>
      <c r="D178" s="25" t="s">
        <v>433</v>
      </c>
      <c r="E178" s="25" t="s">
        <v>54</v>
      </c>
      <c r="F178" s="25" t="s">
        <v>9175</v>
      </c>
      <c r="G178" s="25" t="s">
        <v>9109</v>
      </c>
      <c r="H178" s="25" t="n">
        <v>3388</v>
      </c>
    </row>
    <row r="179" customFormat="false" ht="15" hidden="false" customHeight="false" outlineLevel="0" collapsed="false">
      <c r="A179" s="25" t="s">
        <v>7999</v>
      </c>
      <c r="B179" s="25" t="s">
        <v>113</v>
      </c>
      <c r="C179" s="25" t="s">
        <v>178</v>
      </c>
      <c r="E179" s="25" t="s">
        <v>56</v>
      </c>
      <c r="F179" s="25" t="s">
        <v>9175</v>
      </c>
    </row>
    <row r="180" customFormat="false" ht="15" hidden="false" customHeight="false" outlineLevel="0" collapsed="false">
      <c r="A180" s="25" t="s">
        <v>6452</v>
      </c>
      <c r="B180" s="25" t="s">
        <v>107</v>
      </c>
      <c r="C180" s="25" t="s">
        <v>178</v>
      </c>
      <c r="D180" s="25" t="s">
        <v>646</v>
      </c>
      <c r="E180" s="25" t="s">
        <v>54</v>
      </c>
      <c r="F180" s="25" t="s">
        <v>9175</v>
      </c>
      <c r="G180" s="25" t="s">
        <v>9119</v>
      </c>
      <c r="H180" s="25" t="n">
        <v>5410</v>
      </c>
    </row>
    <row r="181" customFormat="false" ht="15" hidden="false" customHeight="false" outlineLevel="0" collapsed="false">
      <c r="A181" s="25" t="s">
        <v>5834</v>
      </c>
      <c r="B181" s="25" t="s">
        <v>97</v>
      </c>
      <c r="C181" s="25" t="s">
        <v>170</v>
      </c>
      <c r="D181" s="25" t="s">
        <v>1640</v>
      </c>
      <c r="E181" s="25" t="s">
        <v>54</v>
      </c>
      <c r="F181" s="25" t="s">
        <v>9175</v>
      </c>
      <c r="G181" s="25" t="s">
        <v>9157</v>
      </c>
      <c r="H181" s="25" t="n">
        <v>978</v>
      </c>
    </row>
    <row r="182" customFormat="false" ht="15" hidden="false" customHeight="false" outlineLevel="0" collapsed="false">
      <c r="A182" s="25" t="s">
        <v>6919</v>
      </c>
      <c r="B182" s="25" t="s">
        <v>104</v>
      </c>
      <c r="C182" s="25" t="s">
        <v>148</v>
      </c>
      <c r="D182" s="25" t="s">
        <v>444</v>
      </c>
      <c r="E182" s="25" t="s">
        <v>54</v>
      </c>
      <c r="F182" s="25" t="s">
        <v>9175</v>
      </c>
      <c r="G182" s="25" t="s">
        <v>9129</v>
      </c>
      <c r="H182" s="25" t="n">
        <v>54</v>
      </c>
    </row>
    <row r="183" customFormat="false" ht="15" hidden="false" customHeight="false" outlineLevel="0" collapsed="false">
      <c r="A183" s="25" t="s">
        <v>172</v>
      </c>
      <c r="B183" s="25" t="s">
        <v>69</v>
      </c>
      <c r="C183" s="25" t="s">
        <v>148</v>
      </c>
      <c r="D183" s="25" t="s">
        <v>173</v>
      </c>
      <c r="E183" s="25" t="s">
        <v>55</v>
      </c>
      <c r="F183" s="25" t="s">
        <v>9176</v>
      </c>
      <c r="G183" s="25" t="s">
        <v>9168</v>
      </c>
      <c r="H183" s="25" t="n">
        <v>0</v>
      </c>
    </row>
    <row r="184" customFormat="false" ht="15" hidden="false" customHeight="false" outlineLevel="0" collapsed="false">
      <c r="A184" s="25" t="s">
        <v>4956</v>
      </c>
      <c r="B184" s="25" t="s">
        <v>95</v>
      </c>
      <c r="C184" s="25" t="s">
        <v>186</v>
      </c>
      <c r="D184" s="25" t="s">
        <v>445</v>
      </c>
      <c r="E184" s="25" t="s">
        <v>54</v>
      </c>
      <c r="F184" s="25" t="s">
        <v>9176</v>
      </c>
      <c r="G184" s="25" t="s">
        <v>9134</v>
      </c>
      <c r="H184" s="25" t="n">
        <v>549</v>
      </c>
    </row>
    <row r="185" customFormat="false" ht="15" hidden="false" customHeight="false" outlineLevel="0" collapsed="false">
      <c r="A185" s="25" t="s">
        <v>3784</v>
      </c>
      <c r="B185" s="25" t="s">
        <v>87</v>
      </c>
      <c r="C185" s="25" t="s">
        <v>170</v>
      </c>
      <c r="D185" s="25" t="s">
        <v>1671</v>
      </c>
      <c r="E185" s="25" t="s">
        <v>54</v>
      </c>
      <c r="F185" s="25" t="s">
        <v>9176</v>
      </c>
      <c r="G185" s="25" t="s">
        <v>9134</v>
      </c>
      <c r="H185" s="25" t="n">
        <v>1034</v>
      </c>
    </row>
    <row r="186" customFormat="false" ht="15" hidden="false" customHeight="false" outlineLevel="0" collapsed="false">
      <c r="A186" s="25" t="s">
        <v>5561</v>
      </c>
      <c r="B186" s="25" t="s">
        <v>96</v>
      </c>
      <c r="C186" s="25" t="s">
        <v>9107</v>
      </c>
      <c r="D186" s="25" t="s">
        <v>644</v>
      </c>
      <c r="E186" s="25" t="s">
        <v>54</v>
      </c>
      <c r="F186" s="25" t="s">
        <v>9176</v>
      </c>
      <c r="G186" s="25" t="s">
        <v>9116</v>
      </c>
      <c r="H186" s="25" t="n">
        <v>4998</v>
      </c>
    </row>
    <row r="187" customFormat="false" ht="15" hidden="false" customHeight="false" outlineLevel="0" collapsed="false">
      <c r="A187" s="25" t="s">
        <v>5562</v>
      </c>
      <c r="B187" s="25" t="s">
        <v>96</v>
      </c>
      <c r="C187" s="25" t="s">
        <v>160</v>
      </c>
      <c r="D187" s="25" t="s">
        <v>3359</v>
      </c>
      <c r="E187" s="25" t="s">
        <v>54</v>
      </c>
      <c r="F187" s="25" t="s">
        <v>9176</v>
      </c>
      <c r="G187" s="25" t="s">
        <v>9157</v>
      </c>
      <c r="H187" s="25" t="n">
        <v>3421</v>
      </c>
    </row>
    <row r="188" customFormat="false" ht="15" hidden="false" customHeight="false" outlineLevel="0" collapsed="false">
      <c r="A188" s="25" t="s">
        <v>8000</v>
      </c>
      <c r="B188" s="25" t="s">
        <v>113</v>
      </c>
      <c r="C188" s="25" t="s">
        <v>178</v>
      </c>
      <c r="D188" s="25" t="s">
        <v>1646</v>
      </c>
      <c r="E188" s="25" t="s">
        <v>54</v>
      </c>
      <c r="F188" s="25" t="s">
        <v>9176</v>
      </c>
      <c r="G188" s="25" t="s">
        <v>9148</v>
      </c>
      <c r="H188" s="25" t="n">
        <v>5425</v>
      </c>
    </row>
    <row r="189" customFormat="false" ht="15" hidden="false" customHeight="false" outlineLevel="0" collapsed="false">
      <c r="A189" s="25" t="s">
        <v>6920</v>
      </c>
      <c r="B189" s="25" t="s">
        <v>104</v>
      </c>
      <c r="C189" s="25" t="s">
        <v>148</v>
      </c>
      <c r="D189" s="25" t="s">
        <v>449</v>
      </c>
      <c r="E189" s="25" t="s">
        <v>54</v>
      </c>
      <c r="F189" s="25" t="s">
        <v>9176</v>
      </c>
      <c r="G189" s="25" t="s">
        <v>9152</v>
      </c>
      <c r="H189" s="25" t="n">
        <v>55</v>
      </c>
    </row>
    <row r="190" customFormat="false" ht="15" hidden="false" customHeight="false" outlineLevel="0" collapsed="false">
      <c r="A190" s="25" t="s">
        <v>4373</v>
      </c>
      <c r="B190" s="25" t="s">
        <v>86</v>
      </c>
      <c r="C190" s="25" t="s">
        <v>160</v>
      </c>
      <c r="D190" s="25" t="s">
        <v>421</v>
      </c>
      <c r="E190" s="25" t="s">
        <v>54</v>
      </c>
      <c r="F190" s="25" t="s">
        <v>9176</v>
      </c>
      <c r="G190" s="25" t="s">
        <v>9134</v>
      </c>
      <c r="H190" s="25" t="n">
        <v>3558</v>
      </c>
    </row>
    <row r="191" customFormat="false" ht="15" hidden="false" customHeight="false" outlineLevel="0" collapsed="false">
      <c r="A191" s="25" t="s">
        <v>4957</v>
      </c>
      <c r="B191" s="25" t="s">
        <v>95</v>
      </c>
      <c r="C191" s="25" t="s">
        <v>9107</v>
      </c>
      <c r="D191" s="25" t="s">
        <v>639</v>
      </c>
      <c r="E191" s="25" t="s">
        <v>56</v>
      </c>
      <c r="F191" s="25" t="s">
        <v>9177</v>
      </c>
    </row>
    <row r="192" customFormat="false" ht="15" hidden="false" customHeight="false" outlineLevel="0" collapsed="false">
      <c r="A192" s="25" t="s">
        <v>7642</v>
      </c>
      <c r="B192" s="25" t="s">
        <v>114</v>
      </c>
      <c r="C192" s="25" t="s">
        <v>9107</v>
      </c>
      <c r="D192" s="25" t="s">
        <v>1789</v>
      </c>
      <c r="E192" s="25" t="s">
        <v>54</v>
      </c>
      <c r="F192" s="25" t="s">
        <v>9177</v>
      </c>
      <c r="G192" s="25" t="s">
        <v>9168</v>
      </c>
      <c r="H192" s="25" t="n">
        <v>4839</v>
      </c>
    </row>
    <row r="193" customFormat="false" ht="15" hidden="false" customHeight="false" outlineLevel="0" collapsed="false">
      <c r="A193" s="25" t="s">
        <v>6453</v>
      </c>
      <c r="B193" s="25" t="s">
        <v>107</v>
      </c>
      <c r="C193" s="25" t="s">
        <v>148</v>
      </c>
      <c r="D193" s="25" t="s">
        <v>195</v>
      </c>
      <c r="E193" s="25" t="s">
        <v>54</v>
      </c>
      <c r="F193" s="25" t="s">
        <v>9177</v>
      </c>
      <c r="G193" s="25" t="s">
        <v>9156</v>
      </c>
      <c r="H193" s="25" t="n">
        <v>47</v>
      </c>
    </row>
    <row r="194" customFormat="false" ht="15" hidden="false" customHeight="false" outlineLevel="0" collapsed="false">
      <c r="A194" s="25" t="s">
        <v>8439</v>
      </c>
      <c r="B194" s="25" t="s">
        <v>116</v>
      </c>
      <c r="C194" s="25" t="s">
        <v>170</v>
      </c>
      <c r="D194" s="25" t="s">
        <v>665</v>
      </c>
      <c r="E194" s="25" t="s">
        <v>54</v>
      </c>
      <c r="F194" s="25" t="s">
        <v>9177</v>
      </c>
      <c r="G194" s="25" t="s">
        <v>9166</v>
      </c>
      <c r="H194" s="25" t="n">
        <v>1007</v>
      </c>
    </row>
    <row r="195" customFormat="false" ht="15" hidden="false" customHeight="false" outlineLevel="0" collapsed="false">
      <c r="A195" s="25" t="s">
        <v>3542</v>
      </c>
      <c r="B195" s="25" t="s">
        <v>79</v>
      </c>
      <c r="C195" s="25" t="s">
        <v>148</v>
      </c>
      <c r="D195" s="25" t="s">
        <v>169</v>
      </c>
      <c r="E195" s="25" t="s">
        <v>54</v>
      </c>
      <c r="F195" s="25" t="s">
        <v>9177</v>
      </c>
      <c r="G195" s="25" t="s">
        <v>9166</v>
      </c>
      <c r="H195" s="25" t="n">
        <v>48</v>
      </c>
    </row>
    <row r="196" customFormat="false" ht="15" hidden="false" customHeight="false" outlineLevel="0" collapsed="false">
      <c r="A196" s="25" t="s">
        <v>1471</v>
      </c>
      <c r="B196" s="25" t="s">
        <v>71</v>
      </c>
      <c r="C196" s="25" t="s">
        <v>148</v>
      </c>
      <c r="D196" s="25" t="s">
        <v>162</v>
      </c>
      <c r="E196" s="25" t="s">
        <v>54</v>
      </c>
      <c r="F196" s="25" t="s">
        <v>9177</v>
      </c>
      <c r="G196" s="25" t="s">
        <v>9110</v>
      </c>
      <c r="H196" s="25" t="n">
        <v>49</v>
      </c>
    </row>
    <row r="197" customFormat="false" ht="15" hidden="false" customHeight="false" outlineLevel="0" collapsed="false">
      <c r="A197" s="25" t="s">
        <v>4374</v>
      </c>
      <c r="B197" s="25" t="s">
        <v>86</v>
      </c>
      <c r="C197" s="25" t="s">
        <v>186</v>
      </c>
      <c r="D197" s="25" t="s">
        <v>1671</v>
      </c>
      <c r="E197" s="25" t="s">
        <v>54</v>
      </c>
      <c r="F197" s="25" t="s">
        <v>9177</v>
      </c>
      <c r="G197" s="25" t="s">
        <v>9120</v>
      </c>
      <c r="H197" s="25" t="n">
        <v>504</v>
      </c>
    </row>
    <row r="198" customFormat="false" ht="15" hidden="false" customHeight="false" outlineLevel="0" collapsed="false">
      <c r="A198" s="25" t="s">
        <v>4958</v>
      </c>
      <c r="B198" s="25" t="s">
        <v>95</v>
      </c>
      <c r="C198" s="25" t="s">
        <v>160</v>
      </c>
      <c r="E198" s="25" t="s">
        <v>56</v>
      </c>
      <c r="F198" s="25" t="s">
        <v>9178</v>
      </c>
    </row>
    <row r="199" customFormat="false" ht="15" hidden="false" customHeight="false" outlineLevel="0" collapsed="false">
      <c r="A199" s="25" t="s">
        <v>6072</v>
      </c>
      <c r="B199" s="25" t="s">
        <v>108</v>
      </c>
      <c r="C199" s="25" t="s">
        <v>148</v>
      </c>
      <c r="E199" s="25" t="s">
        <v>56</v>
      </c>
      <c r="F199" s="25" t="s">
        <v>9178</v>
      </c>
    </row>
    <row r="200" customFormat="false" ht="15" hidden="false" customHeight="false" outlineLevel="0" collapsed="false">
      <c r="A200" s="25" t="s">
        <v>2909</v>
      </c>
      <c r="B200" s="25" t="s">
        <v>76</v>
      </c>
      <c r="C200" s="25" t="s">
        <v>186</v>
      </c>
      <c r="D200" s="25" t="s">
        <v>215</v>
      </c>
      <c r="E200" s="25" t="s">
        <v>54</v>
      </c>
      <c r="F200" s="25" t="s">
        <v>9178</v>
      </c>
      <c r="G200" s="25" t="s">
        <v>9145</v>
      </c>
      <c r="H200" s="25" t="n">
        <v>543</v>
      </c>
    </row>
    <row r="201" customFormat="false" ht="15" hidden="false" customHeight="false" outlineLevel="0" collapsed="false">
      <c r="A201" s="25" t="s">
        <v>8001</v>
      </c>
      <c r="B201" s="25" t="s">
        <v>113</v>
      </c>
      <c r="C201" s="25" t="s">
        <v>178</v>
      </c>
      <c r="D201" s="25" t="s">
        <v>665</v>
      </c>
      <c r="E201" s="25" t="s">
        <v>55</v>
      </c>
      <c r="F201" s="25" t="s">
        <v>9178</v>
      </c>
      <c r="G201" s="25" t="s">
        <v>9120</v>
      </c>
      <c r="H201" s="25" t="n">
        <v>0</v>
      </c>
    </row>
    <row r="202" customFormat="false" ht="15" hidden="false" customHeight="false" outlineLevel="0" collapsed="false">
      <c r="A202" s="25" t="s">
        <v>8002</v>
      </c>
      <c r="B202" s="25" t="s">
        <v>113</v>
      </c>
      <c r="C202" s="25" t="s">
        <v>9107</v>
      </c>
      <c r="D202" s="25" t="s">
        <v>665</v>
      </c>
      <c r="E202" s="25" t="s">
        <v>54</v>
      </c>
      <c r="F202" s="25" t="s">
        <v>9178</v>
      </c>
      <c r="G202" s="25" t="s">
        <v>9157</v>
      </c>
      <c r="H202" s="25" t="n">
        <v>5149</v>
      </c>
    </row>
    <row r="203" customFormat="false" ht="15" hidden="false" customHeight="false" outlineLevel="0" collapsed="false">
      <c r="A203" s="25" t="s">
        <v>889</v>
      </c>
      <c r="B203" s="25" t="s">
        <v>72</v>
      </c>
      <c r="C203" s="25" t="s">
        <v>186</v>
      </c>
      <c r="D203" s="25" t="s">
        <v>162</v>
      </c>
      <c r="E203" s="25" t="s">
        <v>55</v>
      </c>
      <c r="F203" s="25" t="s">
        <v>9178</v>
      </c>
      <c r="G203" s="25" t="s">
        <v>9111</v>
      </c>
      <c r="H203" s="25" t="n">
        <v>0</v>
      </c>
    </row>
    <row r="204" customFormat="false" ht="15" hidden="false" customHeight="false" outlineLevel="0" collapsed="false">
      <c r="A204" s="25" t="s">
        <v>6454</v>
      </c>
      <c r="B204" s="25" t="s">
        <v>107</v>
      </c>
      <c r="C204" s="25" t="s">
        <v>170</v>
      </c>
      <c r="D204" s="25" t="s">
        <v>1789</v>
      </c>
      <c r="E204" s="25" t="s">
        <v>54</v>
      </c>
      <c r="F204" s="25" t="s">
        <v>9178</v>
      </c>
      <c r="G204" s="25" t="s">
        <v>9109</v>
      </c>
      <c r="H204" s="25" t="n">
        <v>1043</v>
      </c>
    </row>
    <row r="205" customFormat="false" ht="15" hidden="false" customHeight="false" outlineLevel="0" collapsed="false">
      <c r="A205" s="25" t="s">
        <v>4959</v>
      </c>
      <c r="B205" s="25" t="s">
        <v>95</v>
      </c>
      <c r="C205" s="25" t="s">
        <v>178</v>
      </c>
      <c r="D205" s="25" t="s">
        <v>622</v>
      </c>
      <c r="E205" s="25" t="s">
        <v>55</v>
      </c>
      <c r="F205" s="25" t="s">
        <v>9179</v>
      </c>
      <c r="G205" s="25" t="s">
        <v>9111</v>
      </c>
      <c r="H205" s="25" t="n">
        <v>0</v>
      </c>
    </row>
    <row r="206" customFormat="false" ht="15" hidden="false" customHeight="false" outlineLevel="0" collapsed="false">
      <c r="A206" s="25" t="s">
        <v>7372</v>
      </c>
      <c r="B206" s="25" t="s">
        <v>112</v>
      </c>
      <c r="C206" s="25" t="s">
        <v>186</v>
      </c>
      <c r="D206" s="25" t="s">
        <v>218</v>
      </c>
      <c r="E206" s="25" t="s">
        <v>54</v>
      </c>
      <c r="F206" s="25" t="s">
        <v>9179</v>
      </c>
      <c r="G206" s="25" t="s">
        <v>9180</v>
      </c>
      <c r="H206" s="25" t="n">
        <v>437</v>
      </c>
    </row>
    <row r="207" customFormat="false" ht="15" hidden="false" customHeight="false" outlineLevel="0" collapsed="false">
      <c r="A207" s="25" t="s">
        <v>6758</v>
      </c>
      <c r="B207" s="25" t="s">
        <v>105</v>
      </c>
      <c r="C207" s="25" t="s">
        <v>160</v>
      </c>
      <c r="E207" s="25" t="s">
        <v>56</v>
      </c>
      <c r="F207" s="25" t="s">
        <v>9179</v>
      </c>
    </row>
    <row r="208" customFormat="false" ht="15" hidden="false" customHeight="false" outlineLevel="0" collapsed="false">
      <c r="A208" s="25" t="s">
        <v>4212</v>
      </c>
      <c r="B208" s="25" t="s">
        <v>88</v>
      </c>
      <c r="C208" s="25" t="s">
        <v>9107</v>
      </c>
      <c r="D208" s="25" t="s">
        <v>1189</v>
      </c>
      <c r="E208" s="25" t="s">
        <v>54</v>
      </c>
      <c r="F208" s="25" t="s">
        <v>9179</v>
      </c>
      <c r="G208" s="25" t="s">
        <v>9109</v>
      </c>
      <c r="H208" s="25" t="n">
        <v>4465</v>
      </c>
    </row>
    <row r="209" customFormat="false" ht="15" hidden="false" customHeight="false" outlineLevel="0" collapsed="false">
      <c r="A209" s="25" t="s">
        <v>6921</v>
      </c>
      <c r="B209" s="25" t="s">
        <v>104</v>
      </c>
      <c r="C209" s="25" t="s">
        <v>186</v>
      </c>
      <c r="D209" s="25" t="s">
        <v>1158</v>
      </c>
      <c r="E209" s="25" t="s">
        <v>54</v>
      </c>
      <c r="F209" s="25" t="s">
        <v>9179</v>
      </c>
      <c r="G209" s="25" t="s">
        <v>9120</v>
      </c>
      <c r="H209" s="25" t="n">
        <v>443</v>
      </c>
    </row>
    <row r="210" customFormat="false" ht="15" hidden="false" customHeight="false" outlineLevel="0" collapsed="false">
      <c r="A210" s="25" t="s">
        <v>4375</v>
      </c>
      <c r="B210" s="25" t="s">
        <v>86</v>
      </c>
      <c r="C210" s="25" t="s">
        <v>148</v>
      </c>
      <c r="D210" s="25" t="s">
        <v>622</v>
      </c>
      <c r="E210" s="25" t="s">
        <v>55</v>
      </c>
      <c r="F210" s="25" t="s">
        <v>9179</v>
      </c>
      <c r="G210" s="25" t="s">
        <v>9131</v>
      </c>
      <c r="H210" s="25" t="n">
        <v>0</v>
      </c>
    </row>
    <row r="211" customFormat="false" ht="15" hidden="false" customHeight="false" outlineLevel="0" collapsed="false">
      <c r="A211" s="25" t="s">
        <v>1856</v>
      </c>
      <c r="B211" s="25" t="s">
        <v>80</v>
      </c>
      <c r="C211" s="25" t="s">
        <v>178</v>
      </c>
      <c r="D211" s="25" t="s">
        <v>173</v>
      </c>
      <c r="E211" s="25" t="s">
        <v>54</v>
      </c>
      <c r="F211" s="25" t="s">
        <v>9181</v>
      </c>
      <c r="G211" s="25" t="s">
        <v>9140</v>
      </c>
      <c r="H211" s="25" t="n">
        <v>4278</v>
      </c>
    </row>
    <row r="212" customFormat="false" ht="15" hidden="false" customHeight="false" outlineLevel="0" collapsed="false">
      <c r="A212" s="25" t="s">
        <v>4088</v>
      </c>
      <c r="B212" s="25" t="s">
        <v>89</v>
      </c>
      <c r="C212" s="25" t="s">
        <v>148</v>
      </c>
      <c r="D212" s="25" t="s">
        <v>1189</v>
      </c>
      <c r="E212" s="25" t="s">
        <v>54</v>
      </c>
      <c r="F212" s="25" t="s">
        <v>9181</v>
      </c>
      <c r="G212" s="25" t="s">
        <v>9121</v>
      </c>
      <c r="H212" s="25" t="n">
        <v>41</v>
      </c>
    </row>
    <row r="213" customFormat="false" ht="15" hidden="false" customHeight="false" outlineLevel="0" collapsed="false">
      <c r="A213" s="25" t="s">
        <v>2910</v>
      </c>
      <c r="B213" s="25" t="s">
        <v>76</v>
      </c>
      <c r="C213" s="25" t="s">
        <v>186</v>
      </c>
      <c r="D213" s="25" t="s">
        <v>180</v>
      </c>
      <c r="E213" s="25" t="s">
        <v>54</v>
      </c>
      <c r="F213" s="25" t="s">
        <v>9181</v>
      </c>
      <c r="G213" s="25" t="s">
        <v>9157</v>
      </c>
      <c r="H213" s="25" t="n">
        <v>519</v>
      </c>
    </row>
    <row r="214" customFormat="false" ht="15" hidden="false" customHeight="false" outlineLevel="0" collapsed="false">
      <c r="A214" s="25" t="s">
        <v>7643</v>
      </c>
      <c r="B214" s="25" t="s">
        <v>114</v>
      </c>
      <c r="C214" s="25" t="s">
        <v>9107</v>
      </c>
      <c r="E214" s="25" t="s">
        <v>56</v>
      </c>
      <c r="F214" s="25" t="s">
        <v>9181</v>
      </c>
    </row>
    <row r="215" customFormat="false" ht="15" hidden="false" customHeight="false" outlineLevel="0" collapsed="false">
      <c r="A215" s="25" t="s">
        <v>8440</v>
      </c>
      <c r="B215" s="25" t="s">
        <v>116</v>
      </c>
      <c r="C215" s="25" t="s">
        <v>186</v>
      </c>
      <c r="D215" s="25" t="s">
        <v>494</v>
      </c>
      <c r="E215" s="25" t="s">
        <v>54</v>
      </c>
      <c r="F215" s="25" t="s">
        <v>9181</v>
      </c>
      <c r="G215" s="25" t="s">
        <v>9148</v>
      </c>
      <c r="H215" s="25" t="n">
        <v>524</v>
      </c>
    </row>
    <row r="216" customFormat="false" ht="15" hidden="false" customHeight="false" outlineLevel="0" collapsed="false">
      <c r="A216" s="25" t="s">
        <v>8722</v>
      </c>
      <c r="B216" s="25" t="s">
        <v>115</v>
      </c>
      <c r="C216" s="25" t="s">
        <v>186</v>
      </c>
      <c r="D216" s="25" t="s">
        <v>433</v>
      </c>
      <c r="E216" s="25" t="s">
        <v>54</v>
      </c>
      <c r="F216" s="25" t="s">
        <v>9181</v>
      </c>
      <c r="G216" s="25" t="s">
        <v>9158</v>
      </c>
      <c r="H216" s="25" t="n">
        <v>552</v>
      </c>
    </row>
    <row r="217" customFormat="false" ht="15" hidden="false" customHeight="false" outlineLevel="0" collapsed="false">
      <c r="A217" s="25" t="s">
        <v>2592</v>
      </c>
      <c r="B217" s="25" t="s">
        <v>78</v>
      </c>
      <c r="C217" s="25" t="s">
        <v>170</v>
      </c>
      <c r="D217" s="25" t="s">
        <v>207</v>
      </c>
      <c r="E217" s="25" t="s">
        <v>54</v>
      </c>
      <c r="F217" s="25" t="s">
        <v>9182</v>
      </c>
      <c r="G217" s="25" t="s">
        <v>9112</v>
      </c>
      <c r="H217" s="25" t="n">
        <v>970</v>
      </c>
    </row>
    <row r="218" customFormat="false" ht="15" hidden="false" customHeight="false" outlineLevel="0" collapsed="false">
      <c r="A218" s="25" t="s">
        <v>6252</v>
      </c>
      <c r="B218" s="25" t="s">
        <v>106</v>
      </c>
      <c r="C218" s="25" t="s">
        <v>160</v>
      </c>
      <c r="E218" s="25" t="s">
        <v>56</v>
      </c>
      <c r="F218" s="25" t="s">
        <v>9182</v>
      </c>
    </row>
    <row r="219" customFormat="false" ht="15" hidden="false" customHeight="false" outlineLevel="0" collapsed="false">
      <c r="A219" s="25" t="s">
        <v>8003</v>
      </c>
      <c r="B219" s="25" t="s">
        <v>113</v>
      </c>
      <c r="C219" s="25" t="s">
        <v>170</v>
      </c>
      <c r="D219" s="25" t="s">
        <v>195</v>
      </c>
      <c r="E219" s="25" t="s">
        <v>56</v>
      </c>
      <c r="F219" s="25" t="s">
        <v>9182</v>
      </c>
    </row>
    <row r="220" customFormat="false" ht="15" hidden="false" customHeight="false" outlineLevel="0" collapsed="false">
      <c r="A220" s="25" t="s">
        <v>8004</v>
      </c>
      <c r="B220" s="25" t="s">
        <v>113</v>
      </c>
      <c r="C220" s="25" t="s">
        <v>170</v>
      </c>
      <c r="D220" s="25" t="s">
        <v>428</v>
      </c>
      <c r="E220" s="25" t="s">
        <v>54</v>
      </c>
      <c r="F220" s="25" t="s">
        <v>9182</v>
      </c>
      <c r="G220" s="25" t="s">
        <v>9146</v>
      </c>
      <c r="H220" s="25" t="n">
        <v>1046</v>
      </c>
    </row>
    <row r="221" customFormat="false" ht="15" hidden="false" customHeight="false" outlineLevel="0" collapsed="false">
      <c r="A221" s="25" t="s">
        <v>8005</v>
      </c>
      <c r="B221" s="25" t="s">
        <v>113</v>
      </c>
      <c r="C221" s="25" t="s">
        <v>170</v>
      </c>
      <c r="D221" s="25" t="s">
        <v>860</v>
      </c>
      <c r="E221" s="25" t="s">
        <v>54</v>
      </c>
      <c r="F221" s="25" t="s">
        <v>9182</v>
      </c>
      <c r="G221" s="25" t="s">
        <v>9134</v>
      </c>
      <c r="H221" s="25" t="n">
        <v>988</v>
      </c>
    </row>
    <row r="222" customFormat="false" ht="15" hidden="false" customHeight="false" outlineLevel="0" collapsed="false">
      <c r="A222" s="25" t="s">
        <v>890</v>
      </c>
      <c r="B222" s="25" t="s">
        <v>72</v>
      </c>
      <c r="C222" s="25" t="s">
        <v>186</v>
      </c>
      <c r="D222" s="25" t="s">
        <v>191</v>
      </c>
      <c r="E222" s="25" t="s">
        <v>54</v>
      </c>
      <c r="F222" s="25" t="s">
        <v>9182</v>
      </c>
      <c r="G222" s="25" t="s">
        <v>9168</v>
      </c>
      <c r="H222" s="25" t="n">
        <v>547</v>
      </c>
    </row>
    <row r="223" customFormat="false" ht="15" hidden="false" customHeight="false" outlineLevel="0" collapsed="false">
      <c r="A223" s="25" t="s">
        <v>6455</v>
      </c>
      <c r="B223" s="25" t="s">
        <v>107</v>
      </c>
      <c r="C223" s="25" t="s">
        <v>186</v>
      </c>
      <c r="E223" s="25" t="s">
        <v>56</v>
      </c>
      <c r="F223" s="25" t="s">
        <v>9182</v>
      </c>
    </row>
    <row r="224" customFormat="false" ht="15" hidden="false" customHeight="false" outlineLevel="0" collapsed="false">
      <c r="A224" s="25" t="s">
        <v>8441</v>
      </c>
      <c r="B224" s="25" t="s">
        <v>116</v>
      </c>
      <c r="C224" s="25" t="s">
        <v>9107</v>
      </c>
      <c r="D224" s="25" t="s">
        <v>433</v>
      </c>
      <c r="E224" s="25" t="s">
        <v>55</v>
      </c>
      <c r="F224" s="25" t="s">
        <v>9182</v>
      </c>
      <c r="G224" s="25" t="s">
        <v>9148</v>
      </c>
      <c r="H224" s="25" t="n">
        <v>0</v>
      </c>
    </row>
    <row r="225" customFormat="false" ht="15" hidden="false" customHeight="false" outlineLevel="0" collapsed="false">
      <c r="A225" s="25" t="s">
        <v>1472</v>
      </c>
      <c r="B225" s="25" t="s">
        <v>71</v>
      </c>
      <c r="C225" s="25" t="s">
        <v>148</v>
      </c>
      <c r="D225" s="25" t="s">
        <v>180</v>
      </c>
      <c r="E225" s="25" t="s">
        <v>54</v>
      </c>
      <c r="F225" s="25" t="s">
        <v>9182</v>
      </c>
      <c r="G225" s="25" t="s">
        <v>9143</v>
      </c>
      <c r="H225" s="25" t="n">
        <v>54</v>
      </c>
    </row>
    <row r="226" customFormat="false" ht="15" hidden="false" customHeight="false" outlineLevel="0" collapsed="false">
      <c r="A226" s="25" t="s">
        <v>4376</v>
      </c>
      <c r="B226" s="25" t="s">
        <v>86</v>
      </c>
      <c r="C226" s="25" t="s">
        <v>148</v>
      </c>
      <c r="D226" s="25" t="s">
        <v>421</v>
      </c>
      <c r="E226" s="25" t="s">
        <v>54</v>
      </c>
      <c r="F226" s="25" t="s">
        <v>9182</v>
      </c>
      <c r="G226" s="25" t="s">
        <v>9140</v>
      </c>
      <c r="H226" s="25" t="n">
        <v>57</v>
      </c>
    </row>
    <row r="227" customFormat="false" ht="15" hidden="false" customHeight="false" outlineLevel="0" collapsed="false">
      <c r="A227" s="25" t="s">
        <v>4377</v>
      </c>
      <c r="B227" s="25" t="s">
        <v>86</v>
      </c>
      <c r="C227" s="25" t="s">
        <v>148</v>
      </c>
      <c r="D227" s="25" t="s">
        <v>463</v>
      </c>
      <c r="E227" s="25" t="s">
        <v>54</v>
      </c>
      <c r="F227" s="25" t="s">
        <v>9182</v>
      </c>
      <c r="G227" s="25" t="s">
        <v>9120</v>
      </c>
      <c r="H227" s="25" t="n">
        <v>55</v>
      </c>
    </row>
    <row r="228" customFormat="false" ht="15" hidden="false" customHeight="false" outlineLevel="0" collapsed="false">
      <c r="A228" s="25" t="s">
        <v>175</v>
      </c>
      <c r="B228" s="25" t="s">
        <v>69</v>
      </c>
      <c r="C228" s="25" t="s">
        <v>178</v>
      </c>
      <c r="D228" s="25" t="s">
        <v>176</v>
      </c>
      <c r="E228" s="25" t="s">
        <v>54</v>
      </c>
      <c r="F228" s="25" t="s">
        <v>9183</v>
      </c>
      <c r="G228" s="25" t="s">
        <v>9152</v>
      </c>
      <c r="H228" s="25" t="n">
        <v>5765</v>
      </c>
    </row>
    <row r="229" customFormat="false" ht="15" hidden="false" customHeight="false" outlineLevel="0" collapsed="false">
      <c r="A229" s="25" t="s">
        <v>5303</v>
      </c>
      <c r="B229" s="25" t="s">
        <v>94</v>
      </c>
      <c r="C229" s="25" t="s">
        <v>186</v>
      </c>
      <c r="D229" s="25" t="s">
        <v>663</v>
      </c>
      <c r="E229" s="25" t="s">
        <v>54</v>
      </c>
      <c r="F229" s="25" t="s">
        <v>9183</v>
      </c>
      <c r="G229" s="25" t="s">
        <v>9162</v>
      </c>
      <c r="H229" s="25" t="n">
        <v>639</v>
      </c>
    </row>
    <row r="230" customFormat="false" ht="15" hidden="false" customHeight="false" outlineLevel="0" collapsed="false">
      <c r="A230" s="25" t="s">
        <v>8006</v>
      </c>
      <c r="B230" s="25" t="s">
        <v>113</v>
      </c>
      <c r="C230" s="25" t="s">
        <v>9107</v>
      </c>
      <c r="D230" s="25" t="s">
        <v>419</v>
      </c>
      <c r="E230" s="25" t="s">
        <v>54</v>
      </c>
      <c r="F230" s="25" t="s">
        <v>9183</v>
      </c>
      <c r="G230" s="25" t="s">
        <v>9152</v>
      </c>
      <c r="H230" s="25" t="n">
        <v>5100</v>
      </c>
    </row>
    <row r="231" customFormat="false" ht="15" hidden="false" customHeight="false" outlineLevel="0" collapsed="false">
      <c r="A231" s="25" t="s">
        <v>6456</v>
      </c>
      <c r="B231" s="25" t="s">
        <v>107</v>
      </c>
      <c r="C231" s="25" t="s">
        <v>148</v>
      </c>
      <c r="E231" s="25" t="s">
        <v>56</v>
      </c>
      <c r="F231" s="25" t="s">
        <v>9183</v>
      </c>
    </row>
    <row r="232" customFormat="false" ht="15" hidden="false" customHeight="false" outlineLevel="0" collapsed="false">
      <c r="A232" s="25" t="s">
        <v>6922</v>
      </c>
      <c r="B232" s="25" t="s">
        <v>104</v>
      </c>
      <c r="C232" s="25" t="s">
        <v>9107</v>
      </c>
      <c r="D232" s="25" t="s">
        <v>665</v>
      </c>
      <c r="E232" s="25" t="s">
        <v>54</v>
      </c>
      <c r="F232" s="25" t="s">
        <v>9183</v>
      </c>
      <c r="G232" s="25" t="s">
        <v>9110</v>
      </c>
      <c r="H232" s="25" t="n">
        <v>4906</v>
      </c>
    </row>
    <row r="233" customFormat="false" ht="15" hidden="false" customHeight="false" outlineLevel="0" collapsed="false">
      <c r="A233" s="25" t="s">
        <v>4742</v>
      </c>
      <c r="B233" s="25" t="s">
        <v>98</v>
      </c>
      <c r="C233" s="25" t="s">
        <v>178</v>
      </c>
      <c r="D233" s="25" t="s">
        <v>248</v>
      </c>
      <c r="E233" s="25" t="s">
        <v>56</v>
      </c>
      <c r="F233" s="25" t="s">
        <v>9184</v>
      </c>
    </row>
    <row r="234" customFormat="false" ht="15" hidden="false" customHeight="false" outlineLevel="0" collapsed="false">
      <c r="A234" s="25" t="s">
        <v>5304</v>
      </c>
      <c r="B234" s="25" t="s">
        <v>94</v>
      </c>
      <c r="C234" s="25" t="s">
        <v>186</v>
      </c>
      <c r="D234" s="25" t="s">
        <v>164</v>
      </c>
      <c r="E234" s="25" t="s">
        <v>56</v>
      </c>
      <c r="F234" s="25" t="s">
        <v>9184</v>
      </c>
    </row>
    <row r="235" customFormat="false" ht="15" hidden="false" customHeight="false" outlineLevel="0" collapsed="false">
      <c r="A235" s="25" t="s">
        <v>5563</v>
      </c>
      <c r="B235" s="25" t="s">
        <v>96</v>
      </c>
      <c r="C235" s="25" t="s">
        <v>170</v>
      </c>
      <c r="D235" s="25" t="s">
        <v>1795</v>
      </c>
      <c r="E235" s="25" t="s">
        <v>54</v>
      </c>
      <c r="F235" s="25" t="s">
        <v>9184</v>
      </c>
      <c r="G235" s="25" t="s">
        <v>9110</v>
      </c>
      <c r="H235" s="25" t="n">
        <v>1037</v>
      </c>
    </row>
    <row r="236" customFormat="false" ht="15" hidden="false" customHeight="false" outlineLevel="0" collapsed="false">
      <c r="A236" s="25" t="s">
        <v>7373</v>
      </c>
      <c r="B236" s="25" t="s">
        <v>112</v>
      </c>
      <c r="C236" s="25" t="s">
        <v>186</v>
      </c>
      <c r="D236" s="25" t="s">
        <v>2863</v>
      </c>
      <c r="E236" s="25" t="s">
        <v>54</v>
      </c>
      <c r="F236" s="25" t="s">
        <v>9184</v>
      </c>
      <c r="G236" s="25" t="s">
        <v>9152</v>
      </c>
      <c r="H236" s="25" t="n">
        <v>537</v>
      </c>
    </row>
    <row r="237" customFormat="false" ht="15" hidden="false" customHeight="false" outlineLevel="0" collapsed="false">
      <c r="A237" s="25" t="s">
        <v>8007</v>
      </c>
      <c r="B237" s="25" t="s">
        <v>113</v>
      </c>
      <c r="C237" s="25" t="s">
        <v>9107</v>
      </c>
      <c r="D237" s="25" t="s">
        <v>428</v>
      </c>
      <c r="E237" s="25" t="s">
        <v>54</v>
      </c>
      <c r="F237" s="25" t="s">
        <v>9184</v>
      </c>
      <c r="G237" s="25" t="s">
        <v>9111</v>
      </c>
      <c r="H237" s="25" t="n">
        <v>4694</v>
      </c>
    </row>
    <row r="238" customFormat="false" ht="15" hidden="false" customHeight="false" outlineLevel="0" collapsed="false">
      <c r="A238" s="25" t="s">
        <v>891</v>
      </c>
      <c r="B238" s="25" t="s">
        <v>72</v>
      </c>
      <c r="C238" s="25" t="s">
        <v>186</v>
      </c>
      <c r="D238" s="25" t="s">
        <v>207</v>
      </c>
      <c r="E238" s="25" t="s">
        <v>54</v>
      </c>
      <c r="F238" s="25" t="s">
        <v>9184</v>
      </c>
      <c r="G238" s="25" t="s">
        <v>9166</v>
      </c>
      <c r="H238" s="25" t="n">
        <v>560</v>
      </c>
    </row>
    <row r="239" customFormat="false" ht="15" hidden="false" customHeight="false" outlineLevel="0" collapsed="false">
      <c r="A239" s="25" t="s">
        <v>1204</v>
      </c>
      <c r="B239" s="25" t="s">
        <v>73</v>
      </c>
      <c r="C239" s="25" t="s">
        <v>186</v>
      </c>
      <c r="D239" s="25" t="s">
        <v>167</v>
      </c>
      <c r="E239" s="25" t="s">
        <v>54</v>
      </c>
      <c r="F239" s="25" t="s">
        <v>9184</v>
      </c>
      <c r="G239" s="25" t="s">
        <v>9146</v>
      </c>
      <c r="H239" s="25" t="n">
        <v>589</v>
      </c>
    </row>
    <row r="240" customFormat="false" ht="15" hidden="false" customHeight="false" outlineLevel="0" collapsed="false">
      <c r="A240" s="25" t="s">
        <v>5835</v>
      </c>
      <c r="B240" s="25" t="s">
        <v>97</v>
      </c>
      <c r="C240" s="25" t="s">
        <v>186</v>
      </c>
      <c r="D240" s="25" t="s">
        <v>1671</v>
      </c>
      <c r="E240" s="25" t="s">
        <v>54</v>
      </c>
      <c r="F240" s="25" t="s">
        <v>9184</v>
      </c>
      <c r="G240" s="25" t="s">
        <v>9134</v>
      </c>
      <c r="H240" s="25" t="n">
        <v>493</v>
      </c>
    </row>
    <row r="241" customFormat="false" ht="15" hidden="false" customHeight="false" outlineLevel="0" collapsed="false">
      <c r="A241" s="25" t="s">
        <v>1473</v>
      </c>
      <c r="B241" s="25" t="s">
        <v>71</v>
      </c>
      <c r="C241" s="25" t="s">
        <v>148</v>
      </c>
      <c r="D241" s="25" t="s">
        <v>173</v>
      </c>
      <c r="E241" s="25" t="s">
        <v>54</v>
      </c>
      <c r="F241" s="25" t="s">
        <v>9184</v>
      </c>
      <c r="G241" s="25" t="s">
        <v>9126</v>
      </c>
      <c r="H241" s="25" t="n">
        <v>50</v>
      </c>
    </row>
    <row r="242" customFormat="false" ht="15" hidden="false" customHeight="false" outlineLevel="0" collapsed="false">
      <c r="A242" s="25" t="s">
        <v>6923</v>
      </c>
      <c r="B242" s="25" t="s">
        <v>104</v>
      </c>
      <c r="C242" s="25" t="s">
        <v>186</v>
      </c>
      <c r="D242" s="25" t="s">
        <v>2739</v>
      </c>
      <c r="E242" s="25" t="s">
        <v>54</v>
      </c>
      <c r="F242" s="25" t="s">
        <v>9184</v>
      </c>
      <c r="G242" s="25" t="s">
        <v>9157</v>
      </c>
      <c r="H242" s="25" t="n">
        <v>492</v>
      </c>
    </row>
    <row r="243" customFormat="false" ht="15" hidden="false" customHeight="false" outlineLevel="0" collapsed="false">
      <c r="A243" s="25" t="s">
        <v>4960</v>
      </c>
      <c r="B243" s="25" t="s">
        <v>95</v>
      </c>
      <c r="C243" s="25" t="s">
        <v>186</v>
      </c>
      <c r="E243" s="25" t="s">
        <v>56</v>
      </c>
      <c r="F243" s="25" t="s">
        <v>9185</v>
      </c>
    </row>
    <row r="244" customFormat="false" ht="15" hidden="false" customHeight="false" outlineLevel="0" collapsed="false">
      <c r="A244" s="25" t="s">
        <v>3785</v>
      </c>
      <c r="B244" s="25" t="s">
        <v>87</v>
      </c>
      <c r="C244" s="25" t="s">
        <v>178</v>
      </c>
      <c r="E244" s="25" t="s">
        <v>56</v>
      </c>
      <c r="F244" s="25" t="s">
        <v>9185</v>
      </c>
    </row>
    <row r="245" customFormat="false" ht="15" hidden="false" customHeight="false" outlineLevel="0" collapsed="false">
      <c r="A245" s="25" t="s">
        <v>3786</v>
      </c>
      <c r="B245" s="25" t="s">
        <v>87</v>
      </c>
      <c r="C245" s="25" t="s">
        <v>170</v>
      </c>
      <c r="D245" s="25" t="s">
        <v>1158</v>
      </c>
      <c r="E245" s="25" t="s">
        <v>54</v>
      </c>
      <c r="F245" s="25" t="s">
        <v>9185</v>
      </c>
      <c r="G245" s="25" t="s">
        <v>9146</v>
      </c>
      <c r="H245" s="25" t="n">
        <v>1255</v>
      </c>
    </row>
    <row r="246" customFormat="false" ht="15" hidden="false" customHeight="false" outlineLevel="0" collapsed="false">
      <c r="A246" s="25" t="s">
        <v>1857</v>
      </c>
      <c r="B246" s="25" t="s">
        <v>80</v>
      </c>
      <c r="C246" s="25" t="s">
        <v>186</v>
      </c>
      <c r="D246" s="25" t="s">
        <v>158</v>
      </c>
      <c r="E246" s="25" t="s">
        <v>54</v>
      </c>
      <c r="F246" s="25" t="s">
        <v>9185</v>
      </c>
      <c r="G246" s="25" t="s">
        <v>9148</v>
      </c>
      <c r="H246" s="25" t="n">
        <v>463</v>
      </c>
    </row>
    <row r="247" customFormat="false" ht="15" hidden="false" customHeight="false" outlineLevel="0" collapsed="false">
      <c r="A247" s="25" t="s">
        <v>5564</v>
      </c>
      <c r="B247" s="25" t="s">
        <v>96</v>
      </c>
      <c r="C247" s="25" t="s">
        <v>170</v>
      </c>
      <c r="D247" s="25" t="s">
        <v>1090</v>
      </c>
      <c r="E247" s="25" t="s">
        <v>55</v>
      </c>
      <c r="F247" s="25" t="s">
        <v>9185</v>
      </c>
      <c r="G247" s="25" t="s">
        <v>9158</v>
      </c>
      <c r="H247" s="25" t="n">
        <v>0</v>
      </c>
    </row>
    <row r="248" customFormat="false" ht="15" hidden="false" customHeight="false" outlineLevel="0" collapsed="false">
      <c r="A248" s="25" t="s">
        <v>5565</v>
      </c>
      <c r="B248" s="25" t="s">
        <v>96</v>
      </c>
      <c r="C248" s="25" t="s">
        <v>186</v>
      </c>
      <c r="D248" s="25" t="s">
        <v>1371</v>
      </c>
      <c r="E248" s="25" t="s">
        <v>54</v>
      </c>
      <c r="F248" s="25" t="s">
        <v>9185</v>
      </c>
      <c r="G248" s="25" t="s">
        <v>9132</v>
      </c>
      <c r="H248" s="25" t="n">
        <v>605</v>
      </c>
    </row>
    <row r="249" customFormat="false" ht="15" hidden="false" customHeight="false" outlineLevel="0" collapsed="false">
      <c r="A249" s="25" t="s">
        <v>6253</v>
      </c>
      <c r="B249" s="25" t="s">
        <v>106</v>
      </c>
      <c r="C249" s="25" t="s">
        <v>170</v>
      </c>
      <c r="D249" s="25" t="s">
        <v>665</v>
      </c>
      <c r="E249" s="25" t="s">
        <v>54</v>
      </c>
      <c r="F249" s="25" t="s">
        <v>9185</v>
      </c>
      <c r="G249" s="25" t="s">
        <v>9140</v>
      </c>
      <c r="H249" s="25" t="n">
        <v>1315</v>
      </c>
    </row>
    <row r="250" customFormat="false" ht="15" hidden="false" customHeight="false" outlineLevel="0" collapsed="false">
      <c r="A250" s="25" t="s">
        <v>892</v>
      </c>
      <c r="B250" s="25" t="s">
        <v>72</v>
      </c>
      <c r="C250" s="25" t="s">
        <v>186</v>
      </c>
      <c r="D250" s="25" t="s">
        <v>257</v>
      </c>
      <c r="E250" s="25" t="s">
        <v>54</v>
      </c>
      <c r="F250" s="25" t="s">
        <v>9185</v>
      </c>
      <c r="G250" s="25" t="s">
        <v>9112</v>
      </c>
      <c r="H250" s="25" t="n">
        <v>559</v>
      </c>
    </row>
    <row r="251" customFormat="false" ht="15" hidden="false" customHeight="false" outlineLevel="0" collapsed="false">
      <c r="A251" s="25" t="s">
        <v>1205</v>
      </c>
      <c r="B251" s="25" t="s">
        <v>73</v>
      </c>
      <c r="C251" s="25" t="s">
        <v>186</v>
      </c>
      <c r="D251" s="25" t="s">
        <v>188</v>
      </c>
      <c r="E251" s="25" t="s">
        <v>54</v>
      </c>
      <c r="F251" s="25" t="s">
        <v>9185</v>
      </c>
      <c r="G251" s="25" t="s">
        <v>9157</v>
      </c>
      <c r="H251" s="25" t="n">
        <v>557</v>
      </c>
    </row>
    <row r="252" customFormat="false" ht="15" hidden="false" customHeight="false" outlineLevel="0" collapsed="false">
      <c r="A252" s="25" t="s">
        <v>4213</v>
      </c>
      <c r="B252" s="25" t="s">
        <v>88</v>
      </c>
      <c r="C252" s="25" t="s">
        <v>148</v>
      </c>
      <c r="D252" s="25" t="s">
        <v>644</v>
      </c>
      <c r="E252" s="25" t="s">
        <v>54</v>
      </c>
      <c r="F252" s="25" t="s">
        <v>9185</v>
      </c>
      <c r="G252" s="25" t="s">
        <v>9112</v>
      </c>
      <c r="H252" s="25" t="n">
        <v>48</v>
      </c>
    </row>
    <row r="253" customFormat="false" ht="15" hidden="false" customHeight="false" outlineLevel="0" collapsed="false">
      <c r="A253" s="25" t="s">
        <v>1474</v>
      </c>
      <c r="B253" s="25" t="s">
        <v>71</v>
      </c>
      <c r="C253" s="25" t="s">
        <v>178</v>
      </c>
      <c r="D253" s="25" t="s">
        <v>180</v>
      </c>
      <c r="E253" s="25" t="s">
        <v>54</v>
      </c>
      <c r="F253" s="25" t="s">
        <v>9185</v>
      </c>
      <c r="G253" s="25" t="s">
        <v>9156</v>
      </c>
      <c r="H253" s="25" t="n">
        <v>6282</v>
      </c>
    </row>
    <row r="254" customFormat="false" ht="15" hidden="false" customHeight="false" outlineLevel="0" collapsed="false">
      <c r="A254" s="25" t="s">
        <v>6924</v>
      </c>
      <c r="B254" s="25" t="s">
        <v>104</v>
      </c>
      <c r="C254" s="25" t="s">
        <v>148</v>
      </c>
      <c r="E254" s="25" t="s">
        <v>56</v>
      </c>
      <c r="F254" s="25" t="s">
        <v>9185</v>
      </c>
    </row>
    <row r="255" customFormat="false" ht="15" hidden="false" customHeight="false" outlineLevel="0" collapsed="false">
      <c r="A255" s="25" t="s">
        <v>179</v>
      </c>
      <c r="B255" s="25" t="s">
        <v>69</v>
      </c>
      <c r="C255" s="25" t="s">
        <v>160</v>
      </c>
      <c r="D255" s="25" t="s">
        <v>180</v>
      </c>
      <c r="E255" s="25" t="s">
        <v>54</v>
      </c>
      <c r="F255" s="25" t="s">
        <v>9186</v>
      </c>
      <c r="G255" s="25" t="s">
        <v>9112</v>
      </c>
      <c r="H255" s="25" t="n">
        <v>3246</v>
      </c>
    </row>
    <row r="256" customFormat="false" ht="15" hidden="false" customHeight="false" outlineLevel="0" collapsed="false">
      <c r="A256" s="25" t="s">
        <v>4961</v>
      </c>
      <c r="B256" s="25" t="s">
        <v>95</v>
      </c>
      <c r="C256" s="25" t="s">
        <v>160</v>
      </c>
      <c r="E256" s="25" t="s">
        <v>56</v>
      </c>
      <c r="F256" s="25" t="s">
        <v>9186</v>
      </c>
    </row>
    <row r="257" customFormat="false" ht="15" hidden="false" customHeight="false" outlineLevel="0" collapsed="false">
      <c r="A257" s="25" t="s">
        <v>1858</v>
      </c>
      <c r="B257" s="25" t="s">
        <v>80</v>
      </c>
      <c r="C257" s="25" t="s">
        <v>186</v>
      </c>
      <c r="D257" s="25" t="s">
        <v>215</v>
      </c>
      <c r="E257" s="25" t="s">
        <v>54</v>
      </c>
      <c r="F257" s="25" t="s">
        <v>9186</v>
      </c>
      <c r="G257" s="25" t="s">
        <v>9134</v>
      </c>
      <c r="H257" s="25" t="n">
        <v>514</v>
      </c>
    </row>
    <row r="258" customFormat="false" ht="15" hidden="false" customHeight="false" outlineLevel="0" collapsed="false">
      <c r="A258" s="25" t="s">
        <v>5566</v>
      </c>
      <c r="B258" s="25" t="s">
        <v>96</v>
      </c>
      <c r="C258" s="25" t="s">
        <v>170</v>
      </c>
      <c r="D258" s="25" t="s">
        <v>421</v>
      </c>
      <c r="E258" s="25" t="s">
        <v>54</v>
      </c>
      <c r="F258" s="25" t="s">
        <v>9186</v>
      </c>
      <c r="G258" s="25" t="s">
        <v>9152</v>
      </c>
      <c r="H258" s="25" t="n">
        <v>1132</v>
      </c>
    </row>
    <row r="259" customFormat="false" ht="15" hidden="false" customHeight="false" outlineLevel="0" collapsed="false">
      <c r="A259" s="25" t="s">
        <v>4089</v>
      </c>
      <c r="B259" s="25" t="s">
        <v>89</v>
      </c>
      <c r="C259" s="25" t="s">
        <v>178</v>
      </c>
      <c r="D259" s="25" t="s">
        <v>421</v>
      </c>
      <c r="E259" s="25" t="s">
        <v>54</v>
      </c>
      <c r="F259" s="25" t="s">
        <v>9186</v>
      </c>
      <c r="G259" s="25" t="s">
        <v>9145</v>
      </c>
      <c r="H259" s="25" t="n">
        <v>5918</v>
      </c>
    </row>
    <row r="260" customFormat="false" ht="15" hidden="false" customHeight="false" outlineLevel="0" collapsed="false">
      <c r="A260" s="25" t="s">
        <v>8008</v>
      </c>
      <c r="B260" s="25" t="s">
        <v>113</v>
      </c>
      <c r="C260" s="25" t="s">
        <v>9107</v>
      </c>
      <c r="D260" s="25" t="s">
        <v>195</v>
      </c>
      <c r="E260" s="25" t="s">
        <v>55</v>
      </c>
      <c r="F260" s="25" t="s">
        <v>9186</v>
      </c>
      <c r="G260" s="25" t="s">
        <v>9120</v>
      </c>
      <c r="H260" s="25" t="n">
        <v>0</v>
      </c>
    </row>
    <row r="261" customFormat="false" ht="15" hidden="false" customHeight="false" outlineLevel="0" collapsed="false">
      <c r="A261" s="25" t="s">
        <v>8442</v>
      </c>
      <c r="B261" s="25" t="s">
        <v>116</v>
      </c>
      <c r="C261" s="25" t="s">
        <v>148</v>
      </c>
      <c r="D261" s="25" t="s">
        <v>494</v>
      </c>
      <c r="E261" s="25" t="s">
        <v>55</v>
      </c>
      <c r="F261" s="25" t="s">
        <v>9186</v>
      </c>
      <c r="G261" s="25" t="s">
        <v>9134</v>
      </c>
      <c r="H261" s="25" t="n">
        <v>0</v>
      </c>
    </row>
    <row r="262" customFormat="false" ht="15" hidden="false" customHeight="false" outlineLevel="0" collapsed="false">
      <c r="A262" s="25" t="s">
        <v>6759</v>
      </c>
      <c r="B262" s="25" t="s">
        <v>105</v>
      </c>
      <c r="C262" s="25" t="s">
        <v>148</v>
      </c>
      <c r="D262" s="25" t="s">
        <v>428</v>
      </c>
      <c r="E262" s="25" t="s">
        <v>55</v>
      </c>
      <c r="F262" s="25" t="s">
        <v>9186</v>
      </c>
      <c r="G262" s="25" t="s">
        <v>9146</v>
      </c>
      <c r="H262" s="25" t="n">
        <v>0</v>
      </c>
    </row>
    <row r="263" customFormat="false" ht="15" hidden="false" customHeight="false" outlineLevel="0" collapsed="false">
      <c r="A263" s="25" t="s">
        <v>4214</v>
      </c>
      <c r="B263" s="25" t="s">
        <v>88</v>
      </c>
      <c r="C263" s="25" t="s">
        <v>148</v>
      </c>
      <c r="D263" s="25" t="s">
        <v>2863</v>
      </c>
      <c r="E263" s="25" t="s">
        <v>56</v>
      </c>
      <c r="F263" s="25" t="s">
        <v>9186</v>
      </c>
    </row>
    <row r="264" customFormat="false" ht="15" hidden="false" customHeight="false" outlineLevel="0" collapsed="false">
      <c r="A264" s="25" t="s">
        <v>1475</v>
      </c>
      <c r="B264" s="25" t="s">
        <v>71</v>
      </c>
      <c r="C264" s="25" t="s">
        <v>160</v>
      </c>
      <c r="D264" s="25" t="s">
        <v>154</v>
      </c>
      <c r="E264" s="25" t="s">
        <v>54</v>
      </c>
      <c r="F264" s="25" t="s">
        <v>9186</v>
      </c>
      <c r="G264" s="25" t="s">
        <v>9166</v>
      </c>
      <c r="H264" s="25" t="n">
        <v>2955</v>
      </c>
    </row>
    <row r="265" customFormat="false" ht="15" hidden="false" customHeight="false" outlineLevel="0" collapsed="false">
      <c r="A265" s="25" t="s">
        <v>6925</v>
      </c>
      <c r="B265" s="25" t="s">
        <v>104</v>
      </c>
      <c r="C265" s="25" t="s">
        <v>9107</v>
      </c>
      <c r="D265" s="25" t="s">
        <v>665</v>
      </c>
      <c r="E265" s="25" t="s">
        <v>54</v>
      </c>
      <c r="F265" s="25" t="s">
        <v>9186</v>
      </c>
      <c r="G265" s="25" t="s">
        <v>9145</v>
      </c>
      <c r="H265" s="25" t="n">
        <v>3742</v>
      </c>
    </row>
    <row r="266" customFormat="false" ht="15" hidden="false" customHeight="false" outlineLevel="0" collapsed="false">
      <c r="A266" s="25" t="s">
        <v>4378</v>
      </c>
      <c r="B266" s="25" t="s">
        <v>86</v>
      </c>
      <c r="C266" s="25" t="s">
        <v>148</v>
      </c>
      <c r="D266" s="25" t="s">
        <v>1090</v>
      </c>
      <c r="E266" s="25" t="s">
        <v>54</v>
      </c>
      <c r="F266" s="25" t="s">
        <v>9186</v>
      </c>
      <c r="G266" s="25" t="s">
        <v>9134</v>
      </c>
      <c r="H266" s="25" t="n">
        <v>64</v>
      </c>
    </row>
    <row r="267" customFormat="false" ht="15" hidden="false" customHeight="false" outlineLevel="0" collapsed="false">
      <c r="A267" s="25" t="s">
        <v>4632</v>
      </c>
      <c r="B267" s="25" t="s">
        <v>90</v>
      </c>
      <c r="C267" s="25" t="s">
        <v>160</v>
      </c>
      <c r="D267" s="25" t="s">
        <v>1090</v>
      </c>
      <c r="E267" s="25" t="s">
        <v>55</v>
      </c>
      <c r="F267" s="25" t="s">
        <v>9186</v>
      </c>
      <c r="G267" s="25" t="s">
        <v>9158</v>
      </c>
      <c r="H267" s="25" t="n">
        <v>0</v>
      </c>
    </row>
    <row r="268" customFormat="false" ht="15" hidden="false" customHeight="false" outlineLevel="0" collapsed="false">
      <c r="A268" s="25" t="s">
        <v>6073</v>
      </c>
      <c r="B268" s="25" t="s">
        <v>108</v>
      </c>
      <c r="C268" s="25" t="s">
        <v>2445</v>
      </c>
      <c r="D268" s="25" t="s">
        <v>266</v>
      </c>
      <c r="E268" s="25" t="s">
        <v>56</v>
      </c>
      <c r="F268" s="25" t="s">
        <v>9187</v>
      </c>
    </row>
    <row r="269" customFormat="false" ht="15" hidden="false" customHeight="false" outlineLevel="0" collapsed="false">
      <c r="A269" s="25" t="s">
        <v>6074</v>
      </c>
      <c r="B269" s="25" t="s">
        <v>108</v>
      </c>
      <c r="C269" s="25" t="s">
        <v>170</v>
      </c>
      <c r="D269" s="25" t="s">
        <v>444</v>
      </c>
      <c r="E269" s="25" t="s">
        <v>54</v>
      </c>
      <c r="F269" s="25" t="s">
        <v>9187</v>
      </c>
      <c r="G269" s="25" t="s">
        <v>9120</v>
      </c>
      <c r="H269" s="25" t="n">
        <v>1164</v>
      </c>
    </row>
    <row r="270" customFormat="false" ht="15" hidden="false" customHeight="false" outlineLevel="0" collapsed="false">
      <c r="A270" s="25" t="s">
        <v>6075</v>
      </c>
      <c r="B270" s="25" t="s">
        <v>108</v>
      </c>
      <c r="C270" s="25" t="s">
        <v>148</v>
      </c>
      <c r="D270" s="25" t="s">
        <v>433</v>
      </c>
      <c r="E270" s="25" t="s">
        <v>54</v>
      </c>
      <c r="F270" s="25" t="s">
        <v>9187</v>
      </c>
      <c r="G270" s="25" t="s">
        <v>9110</v>
      </c>
      <c r="H270" s="25" t="n">
        <v>65</v>
      </c>
    </row>
    <row r="271" customFormat="false" ht="15" hidden="false" customHeight="false" outlineLevel="0" collapsed="false">
      <c r="A271" s="25" t="s">
        <v>2593</v>
      </c>
      <c r="B271" s="25" t="s">
        <v>78</v>
      </c>
      <c r="C271" s="25" t="s">
        <v>170</v>
      </c>
      <c r="D271" s="25" t="s">
        <v>210</v>
      </c>
      <c r="E271" s="25" t="s">
        <v>55</v>
      </c>
      <c r="F271" s="25" t="s">
        <v>9187</v>
      </c>
      <c r="G271" s="25" t="s">
        <v>9110</v>
      </c>
      <c r="H271" s="25" t="n">
        <v>0</v>
      </c>
    </row>
    <row r="272" customFormat="false" ht="15" hidden="false" customHeight="false" outlineLevel="0" collapsed="false">
      <c r="A272" s="25" t="s">
        <v>7644</v>
      </c>
      <c r="B272" s="25" t="s">
        <v>114</v>
      </c>
      <c r="C272" s="25" t="s">
        <v>186</v>
      </c>
      <c r="D272" s="25" t="s">
        <v>417</v>
      </c>
      <c r="E272" s="25" t="s">
        <v>54</v>
      </c>
      <c r="F272" s="25" t="s">
        <v>9187</v>
      </c>
      <c r="G272" s="25" t="s">
        <v>9162</v>
      </c>
      <c r="H272" s="25" t="n">
        <v>441</v>
      </c>
    </row>
    <row r="273" customFormat="false" ht="15" hidden="false" customHeight="false" outlineLevel="0" collapsed="false">
      <c r="A273" s="25" t="s">
        <v>3259</v>
      </c>
      <c r="B273" s="25" t="s">
        <v>77</v>
      </c>
      <c r="C273" s="25" t="s">
        <v>170</v>
      </c>
      <c r="D273" s="25" t="s">
        <v>215</v>
      </c>
      <c r="E273" s="25" t="s">
        <v>55</v>
      </c>
      <c r="F273" s="25" t="s">
        <v>9187</v>
      </c>
      <c r="G273" s="25" t="s">
        <v>9132</v>
      </c>
      <c r="H273" s="25" t="n">
        <v>0</v>
      </c>
    </row>
    <row r="274" customFormat="false" ht="15" hidden="false" customHeight="false" outlineLevel="0" collapsed="false">
      <c r="A274" s="25" t="s">
        <v>6926</v>
      </c>
      <c r="B274" s="25" t="s">
        <v>104</v>
      </c>
      <c r="C274" s="25" t="s">
        <v>9107</v>
      </c>
      <c r="D274" s="25" t="s">
        <v>428</v>
      </c>
      <c r="E274" s="25" t="s">
        <v>54</v>
      </c>
      <c r="F274" s="25" t="s">
        <v>9187</v>
      </c>
      <c r="G274" s="25" t="s">
        <v>9162</v>
      </c>
      <c r="H274" s="25" t="n">
        <v>4907</v>
      </c>
    </row>
    <row r="275" customFormat="false" ht="15" hidden="false" customHeight="false" outlineLevel="0" collapsed="false">
      <c r="A275" s="25" t="s">
        <v>181</v>
      </c>
      <c r="B275" s="25" t="s">
        <v>69</v>
      </c>
      <c r="C275" s="25" t="s">
        <v>160</v>
      </c>
      <c r="D275" s="25" t="s">
        <v>180</v>
      </c>
      <c r="E275" s="25" t="s">
        <v>55</v>
      </c>
      <c r="F275" s="25" t="s">
        <v>9188</v>
      </c>
      <c r="G275" s="25" t="s">
        <v>9106</v>
      </c>
      <c r="H275" s="25" t="n">
        <v>0</v>
      </c>
    </row>
    <row r="276" customFormat="false" ht="15" hidden="false" customHeight="false" outlineLevel="0" collapsed="false">
      <c r="A276" s="25" t="s">
        <v>5305</v>
      </c>
      <c r="B276" s="25" t="s">
        <v>94</v>
      </c>
      <c r="C276" s="25" t="s">
        <v>170</v>
      </c>
      <c r="E276" s="25" t="s">
        <v>56</v>
      </c>
      <c r="F276" s="25" t="s">
        <v>9188</v>
      </c>
    </row>
    <row r="277" customFormat="false" ht="15" hidden="false" customHeight="false" outlineLevel="0" collapsed="false">
      <c r="A277" s="25" t="s">
        <v>1859</v>
      </c>
      <c r="B277" s="25" t="s">
        <v>80</v>
      </c>
      <c r="C277" s="25" t="s">
        <v>160</v>
      </c>
      <c r="D277" s="25" t="s">
        <v>191</v>
      </c>
      <c r="E277" s="25" t="s">
        <v>54</v>
      </c>
      <c r="F277" s="25" t="s">
        <v>9188</v>
      </c>
      <c r="G277" s="25" t="s">
        <v>9156</v>
      </c>
      <c r="H277" s="25" t="n">
        <v>3269</v>
      </c>
    </row>
    <row r="278" customFormat="false" ht="15" hidden="false" customHeight="false" outlineLevel="0" collapsed="false">
      <c r="A278" s="25" t="s">
        <v>5567</v>
      </c>
      <c r="B278" s="25" t="s">
        <v>96</v>
      </c>
      <c r="C278" s="25" t="s">
        <v>186</v>
      </c>
      <c r="D278" s="25" t="s">
        <v>1189</v>
      </c>
      <c r="E278" s="25" t="s">
        <v>54</v>
      </c>
      <c r="F278" s="25" t="s">
        <v>9188</v>
      </c>
      <c r="G278" s="25" t="s">
        <v>9132</v>
      </c>
      <c r="H278" s="25" t="n">
        <v>579</v>
      </c>
    </row>
    <row r="279" customFormat="false" ht="15" hidden="false" customHeight="false" outlineLevel="0" collapsed="false">
      <c r="A279" s="25" t="s">
        <v>2594</v>
      </c>
      <c r="B279" s="25" t="s">
        <v>78</v>
      </c>
      <c r="C279" s="25" t="s">
        <v>186</v>
      </c>
      <c r="D279" s="25" t="s">
        <v>180</v>
      </c>
      <c r="E279" s="25" t="s">
        <v>55</v>
      </c>
      <c r="F279" s="25" t="s">
        <v>9188</v>
      </c>
      <c r="G279" s="25" t="s">
        <v>9156</v>
      </c>
      <c r="H279" s="25" t="n">
        <v>0</v>
      </c>
    </row>
    <row r="280" customFormat="false" ht="15" hidden="false" customHeight="false" outlineLevel="0" collapsed="false">
      <c r="A280" s="25" t="s">
        <v>8009</v>
      </c>
      <c r="B280" s="25" t="s">
        <v>113</v>
      </c>
      <c r="C280" s="25" t="s">
        <v>186</v>
      </c>
      <c r="D280" s="25" t="s">
        <v>449</v>
      </c>
      <c r="E280" s="25" t="s">
        <v>55</v>
      </c>
      <c r="F280" s="25" t="s">
        <v>9188</v>
      </c>
      <c r="G280" s="25" t="s">
        <v>9110</v>
      </c>
      <c r="H280" s="25" t="n">
        <v>0</v>
      </c>
    </row>
    <row r="281" customFormat="false" ht="15" hidden="false" customHeight="false" outlineLevel="0" collapsed="false">
      <c r="A281" s="25" t="s">
        <v>8010</v>
      </c>
      <c r="B281" s="25" t="s">
        <v>113</v>
      </c>
      <c r="C281" s="25" t="s">
        <v>148</v>
      </c>
      <c r="D281" s="25" t="s">
        <v>1351</v>
      </c>
      <c r="E281" s="25" t="s">
        <v>54</v>
      </c>
      <c r="F281" s="25" t="s">
        <v>9188</v>
      </c>
      <c r="G281" s="25" t="s">
        <v>9143</v>
      </c>
      <c r="H281" s="25" t="n">
        <v>51</v>
      </c>
    </row>
    <row r="282" customFormat="false" ht="15" hidden="false" customHeight="false" outlineLevel="0" collapsed="false">
      <c r="A282" s="25" t="s">
        <v>6457</v>
      </c>
      <c r="B282" s="25" t="s">
        <v>107</v>
      </c>
      <c r="C282" s="25" t="s">
        <v>148</v>
      </c>
      <c r="D282" s="25" t="s">
        <v>2484</v>
      </c>
      <c r="E282" s="25" t="s">
        <v>54</v>
      </c>
      <c r="F282" s="25" t="s">
        <v>9188</v>
      </c>
      <c r="G282" s="25" t="s">
        <v>9126</v>
      </c>
      <c r="H282" s="25" t="n">
        <v>64</v>
      </c>
    </row>
    <row r="283" customFormat="false" ht="15" hidden="false" customHeight="false" outlineLevel="0" collapsed="false">
      <c r="A283" s="25" t="s">
        <v>4215</v>
      </c>
      <c r="B283" s="25" t="s">
        <v>88</v>
      </c>
      <c r="C283" s="25" t="s">
        <v>148</v>
      </c>
      <c r="D283" s="25" t="s">
        <v>3511</v>
      </c>
      <c r="E283" s="25" t="s">
        <v>54</v>
      </c>
      <c r="F283" s="25" t="s">
        <v>9188</v>
      </c>
      <c r="G283" s="25" t="s">
        <v>9126</v>
      </c>
      <c r="H283" s="25" t="n">
        <v>60</v>
      </c>
    </row>
    <row r="284" customFormat="false" ht="15" hidden="false" customHeight="false" outlineLevel="0" collapsed="false">
      <c r="A284" s="25" t="s">
        <v>4962</v>
      </c>
      <c r="B284" s="25" t="s">
        <v>95</v>
      </c>
      <c r="C284" s="25" t="s">
        <v>170</v>
      </c>
      <c r="D284" s="25" t="s">
        <v>484</v>
      </c>
      <c r="E284" s="25" t="s">
        <v>54</v>
      </c>
      <c r="F284" s="25" t="s">
        <v>9189</v>
      </c>
      <c r="G284" s="25" t="s">
        <v>9158</v>
      </c>
      <c r="H284" s="25" t="n">
        <v>1186</v>
      </c>
    </row>
    <row r="285" customFormat="false" ht="15" hidden="false" customHeight="false" outlineLevel="0" collapsed="false">
      <c r="A285" s="25" t="s">
        <v>3787</v>
      </c>
      <c r="B285" s="25" t="s">
        <v>87</v>
      </c>
      <c r="C285" s="25" t="s">
        <v>160</v>
      </c>
      <c r="D285" s="25" t="s">
        <v>463</v>
      </c>
      <c r="E285" s="25" t="s">
        <v>54</v>
      </c>
      <c r="F285" s="25" t="s">
        <v>9189</v>
      </c>
      <c r="G285" s="25" t="s">
        <v>9111</v>
      </c>
      <c r="H285" s="25" t="n">
        <v>3577</v>
      </c>
    </row>
    <row r="286" customFormat="false" ht="15" hidden="false" customHeight="false" outlineLevel="0" collapsed="false">
      <c r="A286" s="25" t="s">
        <v>5306</v>
      </c>
      <c r="B286" s="25" t="s">
        <v>94</v>
      </c>
      <c r="C286" s="25" t="s">
        <v>170</v>
      </c>
      <c r="D286" s="25" t="s">
        <v>452</v>
      </c>
      <c r="E286" s="25" t="s">
        <v>54</v>
      </c>
      <c r="F286" s="25" t="s">
        <v>9189</v>
      </c>
      <c r="G286" s="25" t="s">
        <v>9110</v>
      </c>
      <c r="H286" s="25" t="n">
        <v>1020</v>
      </c>
    </row>
    <row r="287" customFormat="false" ht="15" hidden="false" customHeight="false" outlineLevel="0" collapsed="false">
      <c r="A287" s="25" t="s">
        <v>6076</v>
      </c>
      <c r="B287" s="25" t="s">
        <v>108</v>
      </c>
      <c r="C287" s="25" t="s">
        <v>9107</v>
      </c>
      <c r="D287" s="25" t="s">
        <v>1789</v>
      </c>
      <c r="E287" s="25" t="s">
        <v>56</v>
      </c>
      <c r="F287" s="25" t="s">
        <v>9189</v>
      </c>
    </row>
    <row r="288" customFormat="false" ht="15" hidden="false" customHeight="false" outlineLevel="0" collapsed="false">
      <c r="A288" s="25" t="s">
        <v>6254</v>
      </c>
      <c r="B288" s="25" t="s">
        <v>106</v>
      </c>
      <c r="C288" s="25" t="s">
        <v>148</v>
      </c>
      <c r="D288" s="25" t="s">
        <v>646</v>
      </c>
      <c r="E288" s="25" t="s">
        <v>54</v>
      </c>
      <c r="F288" s="25" t="s">
        <v>9189</v>
      </c>
      <c r="G288" s="25" t="s">
        <v>9131</v>
      </c>
      <c r="H288" s="25" t="n">
        <v>53</v>
      </c>
    </row>
    <row r="289" customFormat="false" ht="15" hidden="false" customHeight="false" outlineLevel="0" collapsed="false">
      <c r="A289" s="25" t="s">
        <v>2911</v>
      </c>
      <c r="B289" s="25" t="s">
        <v>76</v>
      </c>
      <c r="C289" s="25" t="s">
        <v>186</v>
      </c>
      <c r="D289" s="25" t="s">
        <v>188</v>
      </c>
      <c r="E289" s="25" t="s">
        <v>55</v>
      </c>
      <c r="F289" s="25" t="s">
        <v>9189</v>
      </c>
      <c r="G289" s="25" t="s">
        <v>9119</v>
      </c>
      <c r="H289" s="25" t="n">
        <v>0</v>
      </c>
    </row>
    <row r="290" customFormat="false" ht="15" hidden="false" customHeight="false" outlineLevel="0" collapsed="false">
      <c r="A290" s="25" t="s">
        <v>8011</v>
      </c>
      <c r="B290" s="25" t="s">
        <v>113</v>
      </c>
      <c r="C290" s="25" t="s">
        <v>186</v>
      </c>
      <c r="D290" s="25" t="s">
        <v>2484</v>
      </c>
      <c r="E290" s="25" t="s">
        <v>55</v>
      </c>
      <c r="F290" s="25" t="s">
        <v>9189</v>
      </c>
      <c r="G290" s="25" t="s">
        <v>9157</v>
      </c>
      <c r="H290" s="25" t="n">
        <v>0</v>
      </c>
    </row>
    <row r="291" customFormat="false" ht="15" hidden="false" customHeight="false" outlineLevel="0" collapsed="false">
      <c r="A291" s="25" t="s">
        <v>8012</v>
      </c>
      <c r="B291" s="25" t="s">
        <v>113</v>
      </c>
      <c r="C291" s="25" t="s">
        <v>9107</v>
      </c>
      <c r="D291" s="25" t="s">
        <v>860</v>
      </c>
      <c r="E291" s="25" t="s">
        <v>54</v>
      </c>
      <c r="F291" s="25" t="s">
        <v>9189</v>
      </c>
      <c r="G291" s="25" t="s">
        <v>9126</v>
      </c>
      <c r="H291" s="25" t="n">
        <v>4719</v>
      </c>
    </row>
    <row r="292" customFormat="false" ht="15" hidden="false" customHeight="false" outlineLevel="0" collapsed="false">
      <c r="A292" s="25" t="s">
        <v>1206</v>
      </c>
      <c r="B292" s="25" t="s">
        <v>73</v>
      </c>
      <c r="C292" s="25" t="s">
        <v>186</v>
      </c>
      <c r="D292" s="25" t="s">
        <v>191</v>
      </c>
      <c r="E292" s="25" t="s">
        <v>54</v>
      </c>
      <c r="F292" s="25" t="s">
        <v>9189</v>
      </c>
      <c r="G292" s="25" t="s">
        <v>9168</v>
      </c>
      <c r="H292" s="25" t="n">
        <v>546</v>
      </c>
    </row>
    <row r="293" customFormat="false" ht="15" hidden="false" customHeight="false" outlineLevel="0" collapsed="false">
      <c r="A293" s="25" t="s">
        <v>3543</v>
      </c>
      <c r="B293" s="25" t="s">
        <v>79</v>
      </c>
      <c r="C293" s="25" t="s">
        <v>170</v>
      </c>
      <c r="D293" s="25" t="s">
        <v>164</v>
      </c>
      <c r="E293" s="25" t="s">
        <v>54</v>
      </c>
      <c r="F293" s="25" t="s">
        <v>9189</v>
      </c>
      <c r="G293" s="25" t="s">
        <v>9145</v>
      </c>
      <c r="H293" s="25" t="n">
        <v>1212</v>
      </c>
    </row>
    <row r="294" customFormat="false" ht="15" hidden="false" customHeight="false" outlineLevel="0" collapsed="false">
      <c r="A294" s="25" t="s">
        <v>6927</v>
      </c>
      <c r="B294" s="25" t="s">
        <v>104</v>
      </c>
      <c r="C294" s="25" t="s">
        <v>186</v>
      </c>
      <c r="E294" s="25" t="s">
        <v>56</v>
      </c>
      <c r="F294" s="25" t="s">
        <v>9189</v>
      </c>
    </row>
    <row r="295" customFormat="false" ht="15" hidden="false" customHeight="false" outlineLevel="0" collapsed="false">
      <c r="A295" s="25" t="s">
        <v>6928</v>
      </c>
      <c r="B295" s="25" t="s">
        <v>104</v>
      </c>
      <c r="C295" s="25" t="s">
        <v>186</v>
      </c>
      <c r="D295" s="25" t="s">
        <v>860</v>
      </c>
      <c r="E295" s="25" t="s">
        <v>55</v>
      </c>
      <c r="F295" s="25" t="s">
        <v>9189</v>
      </c>
      <c r="G295" s="25" t="s">
        <v>9126</v>
      </c>
      <c r="H295" s="25" t="n">
        <v>0</v>
      </c>
    </row>
    <row r="296" customFormat="false" ht="15" hidden="false" customHeight="false" outlineLevel="0" collapsed="false">
      <c r="A296" s="25" t="s">
        <v>182</v>
      </c>
      <c r="B296" s="25" t="s">
        <v>69</v>
      </c>
      <c r="C296" s="25" t="s">
        <v>178</v>
      </c>
      <c r="D296" s="25" t="s">
        <v>151</v>
      </c>
      <c r="E296" s="25" t="s">
        <v>55</v>
      </c>
      <c r="F296" s="25" t="s">
        <v>9190</v>
      </c>
      <c r="G296" s="25" t="s">
        <v>9158</v>
      </c>
      <c r="H296" s="25" t="n">
        <v>0</v>
      </c>
    </row>
    <row r="297" customFormat="false" ht="15" hidden="false" customHeight="false" outlineLevel="0" collapsed="false">
      <c r="A297" s="25" t="s">
        <v>2595</v>
      </c>
      <c r="B297" s="25" t="s">
        <v>78</v>
      </c>
      <c r="C297" s="25" t="s">
        <v>178</v>
      </c>
      <c r="D297" s="25" t="s">
        <v>237</v>
      </c>
      <c r="E297" s="25" t="s">
        <v>54</v>
      </c>
      <c r="F297" s="25" t="s">
        <v>9190</v>
      </c>
      <c r="G297" s="25" t="s">
        <v>9134</v>
      </c>
      <c r="H297" s="25" t="n">
        <v>5533</v>
      </c>
    </row>
    <row r="298" customFormat="false" ht="15" hidden="false" customHeight="false" outlineLevel="0" collapsed="false">
      <c r="A298" s="25" t="s">
        <v>7645</v>
      </c>
      <c r="B298" s="25" t="s">
        <v>114</v>
      </c>
      <c r="C298" s="25" t="s">
        <v>160</v>
      </c>
      <c r="D298" s="25" t="s">
        <v>1187</v>
      </c>
      <c r="E298" s="25" t="s">
        <v>54</v>
      </c>
      <c r="F298" s="25" t="s">
        <v>9190</v>
      </c>
      <c r="G298" s="25" t="s">
        <v>9106</v>
      </c>
      <c r="H298" s="25" t="n">
        <v>3295</v>
      </c>
    </row>
    <row r="299" customFormat="false" ht="15" hidden="false" customHeight="false" outlineLevel="0" collapsed="false">
      <c r="A299" s="25" t="s">
        <v>6760</v>
      </c>
      <c r="B299" s="25" t="s">
        <v>105</v>
      </c>
      <c r="C299" s="25" t="s">
        <v>148</v>
      </c>
      <c r="D299" s="25" t="s">
        <v>1187</v>
      </c>
      <c r="E299" s="25" t="s">
        <v>54</v>
      </c>
      <c r="F299" s="25" t="s">
        <v>9190</v>
      </c>
      <c r="G299" s="25" t="s">
        <v>9143</v>
      </c>
      <c r="H299" s="25" t="n">
        <v>45</v>
      </c>
    </row>
    <row r="300" customFormat="false" ht="15" hidden="false" customHeight="false" outlineLevel="0" collapsed="false">
      <c r="A300" s="25" t="s">
        <v>4379</v>
      </c>
      <c r="B300" s="25" t="s">
        <v>86</v>
      </c>
      <c r="C300" s="25" t="s">
        <v>148</v>
      </c>
      <c r="D300" s="25" t="s">
        <v>663</v>
      </c>
      <c r="E300" s="25" t="s">
        <v>54</v>
      </c>
      <c r="F300" s="25" t="s">
        <v>9190</v>
      </c>
      <c r="G300" s="25" t="s">
        <v>9148</v>
      </c>
      <c r="H300" s="25" t="n">
        <v>56</v>
      </c>
    </row>
    <row r="301" customFormat="false" ht="15" hidden="false" customHeight="false" outlineLevel="0" collapsed="false">
      <c r="A301" s="25" t="s">
        <v>8723</v>
      </c>
      <c r="B301" s="25" t="s">
        <v>115</v>
      </c>
      <c r="C301" s="25" t="s">
        <v>9107</v>
      </c>
      <c r="D301" s="25" t="s">
        <v>1795</v>
      </c>
      <c r="E301" s="25" t="s">
        <v>56</v>
      </c>
      <c r="F301" s="25" t="s">
        <v>9190</v>
      </c>
    </row>
    <row r="302" customFormat="false" ht="15" hidden="false" customHeight="false" outlineLevel="0" collapsed="false">
      <c r="A302" s="25" t="s">
        <v>3788</v>
      </c>
      <c r="B302" s="25" t="s">
        <v>87</v>
      </c>
      <c r="C302" s="25" t="s">
        <v>186</v>
      </c>
      <c r="E302" s="25" t="s">
        <v>56</v>
      </c>
      <c r="F302" s="25" t="s">
        <v>9191</v>
      </c>
    </row>
    <row r="303" customFormat="false" ht="15" hidden="false" customHeight="false" outlineLevel="0" collapsed="false">
      <c r="A303" s="25" t="s">
        <v>5307</v>
      </c>
      <c r="B303" s="25" t="s">
        <v>94</v>
      </c>
      <c r="C303" s="25" t="s">
        <v>170</v>
      </c>
      <c r="D303" s="25" t="s">
        <v>215</v>
      </c>
      <c r="E303" s="25" t="s">
        <v>56</v>
      </c>
      <c r="F303" s="25" t="s">
        <v>9191</v>
      </c>
    </row>
    <row r="304" customFormat="false" ht="15" hidden="false" customHeight="false" outlineLevel="0" collapsed="false">
      <c r="A304" s="25" t="s">
        <v>1860</v>
      </c>
      <c r="B304" s="25" t="s">
        <v>80</v>
      </c>
      <c r="C304" s="25" t="s">
        <v>9107</v>
      </c>
      <c r="D304" s="25" t="s">
        <v>198</v>
      </c>
      <c r="E304" s="25" t="s">
        <v>54</v>
      </c>
      <c r="F304" s="25" t="s">
        <v>9191</v>
      </c>
      <c r="G304" s="25" t="s">
        <v>9140</v>
      </c>
      <c r="H304" s="25" t="n">
        <v>4247</v>
      </c>
    </row>
    <row r="305" customFormat="false" ht="15" hidden="false" customHeight="false" outlineLevel="0" collapsed="false">
      <c r="A305" s="25" t="s">
        <v>2596</v>
      </c>
      <c r="B305" s="25" t="s">
        <v>78</v>
      </c>
      <c r="C305" s="25" t="s">
        <v>160</v>
      </c>
      <c r="D305" s="25" t="s">
        <v>180</v>
      </c>
      <c r="E305" s="25" t="s">
        <v>54</v>
      </c>
      <c r="F305" s="25" t="s">
        <v>9191</v>
      </c>
      <c r="G305" s="25" t="s">
        <v>9146</v>
      </c>
      <c r="H305" s="25" t="n">
        <v>3440</v>
      </c>
    </row>
    <row r="306" customFormat="false" ht="15" hidden="false" customHeight="false" outlineLevel="0" collapsed="false">
      <c r="A306" s="25" t="s">
        <v>7374</v>
      </c>
      <c r="B306" s="25" t="s">
        <v>112</v>
      </c>
      <c r="C306" s="25" t="s">
        <v>9107</v>
      </c>
      <c r="D306" s="25" t="s">
        <v>2863</v>
      </c>
      <c r="E306" s="25" t="s">
        <v>54</v>
      </c>
      <c r="F306" s="25" t="s">
        <v>9191</v>
      </c>
      <c r="G306" s="25" t="s">
        <v>9112</v>
      </c>
      <c r="H306" s="25" t="n">
        <v>5040</v>
      </c>
    </row>
    <row r="307" customFormat="false" ht="15" hidden="false" customHeight="false" outlineLevel="0" collapsed="false">
      <c r="A307" s="25" t="s">
        <v>2912</v>
      </c>
      <c r="B307" s="25" t="s">
        <v>76</v>
      </c>
      <c r="C307" s="25" t="s">
        <v>186</v>
      </c>
      <c r="D307" s="25" t="s">
        <v>210</v>
      </c>
      <c r="E307" s="25" t="s">
        <v>54</v>
      </c>
      <c r="F307" s="25" t="s">
        <v>9191</v>
      </c>
      <c r="G307" s="25" t="s">
        <v>9132</v>
      </c>
      <c r="H307" s="25" t="n">
        <v>469</v>
      </c>
    </row>
    <row r="308" customFormat="false" ht="15" hidden="false" customHeight="false" outlineLevel="0" collapsed="false">
      <c r="A308" s="25" t="s">
        <v>1207</v>
      </c>
      <c r="B308" s="25" t="s">
        <v>73</v>
      </c>
      <c r="C308" s="25" t="s">
        <v>148</v>
      </c>
      <c r="D308" s="25" t="s">
        <v>180</v>
      </c>
      <c r="E308" s="25" t="s">
        <v>54</v>
      </c>
      <c r="F308" s="25" t="s">
        <v>9191</v>
      </c>
      <c r="G308" s="25" t="s">
        <v>9110</v>
      </c>
      <c r="H308" s="25" t="n">
        <v>58</v>
      </c>
    </row>
    <row r="309" customFormat="false" ht="15" hidden="false" customHeight="false" outlineLevel="0" collapsed="false">
      <c r="A309" s="25" t="s">
        <v>677</v>
      </c>
      <c r="B309" s="25" t="s">
        <v>70</v>
      </c>
      <c r="C309" s="25" t="s">
        <v>160</v>
      </c>
      <c r="D309" s="25" t="s">
        <v>180</v>
      </c>
      <c r="E309" s="25" t="s">
        <v>54</v>
      </c>
      <c r="F309" s="25" t="s">
        <v>9192</v>
      </c>
      <c r="G309" s="25" t="s">
        <v>9162</v>
      </c>
      <c r="H309" s="25" t="n">
        <v>2955</v>
      </c>
    </row>
    <row r="310" customFormat="false" ht="15" hidden="false" customHeight="false" outlineLevel="0" collapsed="false">
      <c r="A310" s="25" t="s">
        <v>3789</v>
      </c>
      <c r="B310" s="25" t="s">
        <v>87</v>
      </c>
      <c r="C310" s="25" t="s">
        <v>178</v>
      </c>
      <c r="D310" s="25" t="s">
        <v>218</v>
      </c>
      <c r="E310" s="25" t="s">
        <v>54</v>
      </c>
      <c r="F310" s="25" t="s">
        <v>9192</v>
      </c>
      <c r="G310" s="25" t="s">
        <v>9129</v>
      </c>
      <c r="H310" s="25" t="n">
        <v>5228</v>
      </c>
    </row>
    <row r="311" customFormat="false" ht="15" hidden="false" customHeight="false" outlineLevel="0" collapsed="false">
      <c r="A311" s="25" t="s">
        <v>1861</v>
      </c>
      <c r="B311" s="25" t="s">
        <v>80</v>
      </c>
      <c r="C311" s="25" t="s">
        <v>160</v>
      </c>
      <c r="D311" s="25" t="s">
        <v>251</v>
      </c>
      <c r="E311" s="25" t="s">
        <v>54</v>
      </c>
      <c r="F311" s="25" t="s">
        <v>9192</v>
      </c>
      <c r="G311" s="25" t="s">
        <v>9134</v>
      </c>
      <c r="H311" s="25" t="n">
        <v>3358</v>
      </c>
    </row>
    <row r="312" customFormat="false" ht="15" hidden="false" customHeight="false" outlineLevel="0" collapsed="false">
      <c r="A312" s="25" t="s">
        <v>6077</v>
      </c>
      <c r="B312" s="25" t="s">
        <v>108</v>
      </c>
      <c r="C312" s="25" t="s">
        <v>178</v>
      </c>
      <c r="D312" s="25" t="s">
        <v>609</v>
      </c>
      <c r="E312" s="25" t="s">
        <v>55</v>
      </c>
      <c r="F312" s="25" t="s">
        <v>9192</v>
      </c>
      <c r="G312" s="25" t="s">
        <v>9180</v>
      </c>
      <c r="H312" s="25" t="n">
        <v>0</v>
      </c>
    </row>
    <row r="313" customFormat="false" ht="15" hidden="false" customHeight="false" outlineLevel="0" collapsed="false">
      <c r="A313" s="25" t="s">
        <v>2913</v>
      </c>
      <c r="B313" s="25" t="s">
        <v>76</v>
      </c>
      <c r="C313" s="25" t="s">
        <v>186</v>
      </c>
      <c r="D313" s="25" t="s">
        <v>191</v>
      </c>
      <c r="E313" s="25" t="s">
        <v>54</v>
      </c>
      <c r="F313" s="25" t="s">
        <v>9192</v>
      </c>
      <c r="G313" s="25" t="s">
        <v>9143</v>
      </c>
      <c r="H313" s="25" t="n">
        <v>517</v>
      </c>
    </row>
    <row r="314" customFormat="false" ht="15" hidden="false" customHeight="false" outlineLevel="0" collapsed="false">
      <c r="A314" s="25" t="s">
        <v>1208</v>
      </c>
      <c r="B314" s="25" t="s">
        <v>73</v>
      </c>
      <c r="C314" s="25" t="s">
        <v>186</v>
      </c>
      <c r="D314" s="25" t="s">
        <v>237</v>
      </c>
      <c r="E314" s="25" t="s">
        <v>54</v>
      </c>
      <c r="F314" s="25" t="s">
        <v>9192</v>
      </c>
      <c r="G314" s="25" t="s">
        <v>9116</v>
      </c>
      <c r="H314" s="25" t="n">
        <v>615</v>
      </c>
    </row>
    <row r="315" customFormat="false" ht="15" hidden="false" customHeight="false" outlineLevel="0" collapsed="false">
      <c r="A315" s="25" t="s">
        <v>3544</v>
      </c>
      <c r="B315" s="25" t="s">
        <v>79</v>
      </c>
      <c r="C315" s="25" t="s">
        <v>186</v>
      </c>
      <c r="D315" s="25" t="s">
        <v>164</v>
      </c>
      <c r="E315" s="25" t="s">
        <v>55</v>
      </c>
      <c r="F315" s="25" t="s">
        <v>9192</v>
      </c>
      <c r="G315" s="25" t="s">
        <v>9119</v>
      </c>
      <c r="H315" s="25" t="n">
        <v>0</v>
      </c>
    </row>
    <row r="316" customFormat="false" ht="15" hidden="false" customHeight="false" outlineLevel="0" collapsed="false">
      <c r="A316" s="25" t="s">
        <v>1476</v>
      </c>
      <c r="B316" s="25" t="s">
        <v>71</v>
      </c>
      <c r="C316" s="25" t="s">
        <v>148</v>
      </c>
      <c r="D316" s="25" t="s">
        <v>218</v>
      </c>
      <c r="E316" s="25" t="s">
        <v>54</v>
      </c>
      <c r="F316" s="25" t="s">
        <v>9192</v>
      </c>
      <c r="G316" s="25" t="s">
        <v>9126</v>
      </c>
      <c r="H316" s="25" t="n">
        <v>62</v>
      </c>
    </row>
    <row r="317" customFormat="false" ht="15" hidden="false" customHeight="false" outlineLevel="0" collapsed="false">
      <c r="A317" s="25" t="s">
        <v>1862</v>
      </c>
      <c r="B317" s="25" t="s">
        <v>80</v>
      </c>
      <c r="C317" s="25" t="s">
        <v>178</v>
      </c>
      <c r="D317" s="25" t="s">
        <v>180</v>
      </c>
      <c r="E317" s="25" t="s">
        <v>54</v>
      </c>
      <c r="F317" s="25" t="s">
        <v>9193</v>
      </c>
      <c r="G317" s="25" t="s">
        <v>9146</v>
      </c>
      <c r="H317" s="25" t="n">
        <v>4711</v>
      </c>
    </row>
    <row r="318" customFormat="false" ht="15" hidden="false" customHeight="false" outlineLevel="0" collapsed="false">
      <c r="A318" s="25" t="s">
        <v>5568</v>
      </c>
      <c r="B318" s="25" t="s">
        <v>96</v>
      </c>
      <c r="C318" s="25" t="s">
        <v>9107</v>
      </c>
      <c r="D318" s="25" t="s">
        <v>1189</v>
      </c>
      <c r="E318" s="25" t="s">
        <v>55</v>
      </c>
      <c r="F318" s="25" t="s">
        <v>9193</v>
      </c>
      <c r="G318" s="25" t="s">
        <v>9131</v>
      </c>
      <c r="H318" s="25" t="n">
        <v>0</v>
      </c>
    </row>
    <row r="319" customFormat="false" ht="15" hidden="false" customHeight="false" outlineLevel="0" collapsed="false">
      <c r="A319" s="25" t="s">
        <v>4090</v>
      </c>
      <c r="B319" s="25" t="s">
        <v>89</v>
      </c>
      <c r="C319" s="25" t="s">
        <v>186</v>
      </c>
      <c r="D319" s="25" t="s">
        <v>463</v>
      </c>
      <c r="E319" s="25" t="s">
        <v>54</v>
      </c>
      <c r="F319" s="25" t="s">
        <v>9193</v>
      </c>
      <c r="G319" s="25" t="s">
        <v>9139</v>
      </c>
      <c r="H319" s="25" t="n">
        <v>510</v>
      </c>
    </row>
    <row r="320" customFormat="false" ht="15" hidden="false" customHeight="false" outlineLevel="0" collapsed="false">
      <c r="A320" s="25" t="s">
        <v>2597</v>
      </c>
      <c r="B320" s="25" t="s">
        <v>78</v>
      </c>
      <c r="C320" s="25" t="s">
        <v>9107</v>
      </c>
      <c r="D320" s="25" t="s">
        <v>266</v>
      </c>
      <c r="E320" s="25" t="s">
        <v>54</v>
      </c>
      <c r="F320" s="25" t="s">
        <v>9193</v>
      </c>
      <c r="G320" s="25" t="s">
        <v>9156</v>
      </c>
      <c r="H320" s="25" t="n">
        <v>4891</v>
      </c>
    </row>
    <row r="321" customFormat="false" ht="15" hidden="false" customHeight="false" outlineLevel="0" collapsed="false">
      <c r="A321" s="25" t="s">
        <v>6255</v>
      </c>
      <c r="B321" s="25" t="s">
        <v>106</v>
      </c>
      <c r="C321" s="25" t="s">
        <v>170</v>
      </c>
      <c r="D321" s="25" t="s">
        <v>609</v>
      </c>
      <c r="E321" s="25" t="s">
        <v>54</v>
      </c>
      <c r="F321" s="25" t="s">
        <v>9193</v>
      </c>
      <c r="G321" s="25" t="s">
        <v>9127</v>
      </c>
      <c r="H321" s="25" t="n">
        <v>926</v>
      </c>
    </row>
    <row r="322" customFormat="false" ht="15" hidden="false" customHeight="false" outlineLevel="0" collapsed="false">
      <c r="A322" s="25" t="s">
        <v>893</v>
      </c>
      <c r="B322" s="25" t="s">
        <v>72</v>
      </c>
      <c r="C322" s="25" t="s">
        <v>148</v>
      </c>
      <c r="D322" s="25" t="s">
        <v>173</v>
      </c>
      <c r="E322" s="25" t="s">
        <v>54</v>
      </c>
      <c r="F322" s="25" t="s">
        <v>9193</v>
      </c>
      <c r="G322" s="25" t="s">
        <v>9119</v>
      </c>
      <c r="H322" s="25" t="n">
        <v>56</v>
      </c>
    </row>
    <row r="323" customFormat="false" ht="15" hidden="false" customHeight="false" outlineLevel="0" collapsed="false">
      <c r="A323" s="25" t="s">
        <v>8443</v>
      </c>
      <c r="B323" s="25" t="s">
        <v>116</v>
      </c>
      <c r="C323" s="25" t="s">
        <v>186</v>
      </c>
      <c r="D323" s="25" t="s">
        <v>162</v>
      </c>
      <c r="E323" s="25" t="s">
        <v>56</v>
      </c>
      <c r="F323" s="25" t="s">
        <v>9193</v>
      </c>
    </row>
    <row r="324" customFormat="false" ht="15" hidden="false" customHeight="false" outlineLevel="0" collapsed="false">
      <c r="A324" s="25" t="s">
        <v>6761</v>
      </c>
      <c r="B324" s="25" t="s">
        <v>105</v>
      </c>
      <c r="C324" s="25" t="s">
        <v>186</v>
      </c>
      <c r="E324" s="25" t="s">
        <v>56</v>
      </c>
      <c r="F324" s="25" t="s">
        <v>9193</v>
      </c>
    </row>
    <row r="325" customFormat="false" ht="15" hidden="false" customHeight="false" outlineLevel="0" collapsed="false">
      <c r="A325" s="25" t="s">
        <v>4380</v>
      </c>
      <c r="B325" s="25" t="s">
        <v>86</v>
      </c>
      <c r="C325" s="25" t="s">
        <v>148</v>
      </c>
      <c r="D325" s="25" t="s">
        <v>3359</v>
      </c>
      <c r="E325" s="25" t="s">
        <v>54</v>
      </c>
      <c r="F325" s="25" t="s">
        <v>9193</v>
      </c>
      <c r="G325" s="25" t="s">
        <v>9124</v>
      </c>
      <c r="H325" s="25" t="n">
        <v>47</v>
      </c>
    </row>
    <row r="326" customFormat="false" ht="15" hidden="false" customHeight="false" outlineLevel="0" collapsed="false">
      <c r="A326" s="25" t="s">
        <v>1863</v>
      </c>
      <c r="B326" s="25" t="s">
        <v>80</v>
      </c>
      <c r="C326" s="25" t="s">
        <v>186</v>
      </c>
      <c r="D326" s="25" t="s">
        <v>245</v>
      </c>
      <c r="E326" s="25" t="s">
        <v>55</v>
      </c>
      <c r="F326" s="25" t="s">
        <v>9194</v>
      </c>
      <c r="G326" s="25" t="s">
        <v>9131</v>
      </c>
      <c r="H326" s="25" t="n">
        <v>0</v>
      </c>
    </row>
    <row r="327" customFormat="false" ht="15" hidden="false" customHeight="false" outlineLevel="0" collapsed="false">
      <c r="A327" s="25" t="s">
        <v>7375</v>
      </c>
      <c r="B327" s="25" t="s">
        <v>112</v>
      </c>
      <c r="C327" s="25" t="s">
        <v>178</v>
      </c>
      <c r="D327" s="25" t="s">
        <v>636</v>
      </c>
      <c r="E327" s="25" t="s">
        <v>54</v>
      </c>
      <c r="F327" s="25" t="s">
        <v>9194</v>
      </c>
      <c r="G327" s="25" t="s">
        <v>9119</v>
      </c>
      <c r="H327" s="25" t="n">
        <v>6490</v>
      </c>
    </row>
    <row r="328" customFormat="false" ht="15" hidden="false" customHeight="false" outlineLevel="0" collapsed="false">
      <c r="A328" s="25" t="s">
        <v>7646</v>
      </c>
      <c r="B328" s="25" t="s">
        <v>114</v>
      </c>
      <c r="C328" s="25" t="s">
        <v>160</v>
      </c>
      <c r="D328" s="25" t="s">
        <v>154</v>
      </c>
      <c r="E328" s="25" t="s">
        <v>56</v>
      </c>
      <c r="F328" s="25" t="s">
        <v>9194</v>
      </c>
    </row>
    <row r="329" customFormat="false" ht="15" hidden="false" customHeight="false" outlineLevel="0" collapsed="false">
      <c r="A329" s="25" t="s">
        <v>8013</v>
      </c>
      <c r="B329" s="25" t="s">
        <v>113</v>
      </c>
      <c r="C329" s="25" t="s">
        <v>9107</v>
      </c>
      <c r="E329" s="25" t="s">
        <v>56</v>
      </c>
      <c r="F329" s="25" t="s">
        <v>9194</v>
      </c>
    </row>
    <row r="330" customFormat="false" ht="15" hidden="false" customHeight="false" outlineLevel="0" collapsed="false">
      <c r="A330" s="25" t="s">
        <v>3545</v>
      </c>
      <c r="B330" s="25" t="s">
        <v>79</v>
      </c>
      <c r="C330" s="25" t="s">
        <v>160</v>
      </c>
      <c r="D330" s="25" t="s">
        <v>162</v>
      </c>
      <c r="E330" s="25" t="s">
        <v>54</v>
      </c>
      <c r="F330" s="25" t="s">
        <v>9194</v>
      </c>
      <c r="G330" s="25" t="s">
        <v>9112</v>
      </c>
      <c r="H330" s="25" t="n">
        <v>3841</v>
      </c>
    </row>
    <row r="331" customFormat="false" ht="15" hidden="false" customHeight="false" outlineLevel="0" collapsed="false">
      <c r="A331" s="25" t="s">
        <v>8014</v>
      </c>
      <c r="B331" s="25" t="s">
        <v>113</v>
      </c>
      <c r="C331" s="25" t="s">
        <v>186</v>
      </c>
      <c r="E331" s="25" t="s">
        <v>56</v>
      </c>
      <c r="F331" s="25" t="s">
        <v>9195</v>
      </c>
    </row>
    <row r="332" customFormat="false" ht="15" hidden="false" customHeight="false" outlineLevel="0" collapsed="false">
      <c r="A332" s="25" t="s">
        <v>8015</v>
      </c>
      <c r="B332" s="25" t="s">
        <v>113</v>
      </c>
      <c r="C332" s="25" t="s">
        <v>178</v>
      </c>
      <c r="D332" s="25" t="s">
        <v>2484</v>
      </c>
      <c r="E332" s="25" t="s">
        <v>54</v>
      </c>
      <c r="F332" s="25" t="s">
        <v>9195</v>
      </c>
      <c r="G332" s="25" t="s">
        <v>9152</v>
      </c>
      <c r="H332" s="25" t="n">
        <v>5256</v>
      </c>
    </row>
    <row r="333" customFormat="false" ht="15" hidden="false" customHeight="false" outlineLevel="0" collapsed="false">
      <c r="A333" s="25" t="s">
        <v>6458</v>
      </c>
      <c r="B333" s="25" t="s">
        <v>107</v>
      </c>
      <c r="C333" s="25" t="s">
        <v>148</v>
      </c>
      <c r="D333" s="25" t="s">
        <v>494</v>
      </c>
      <c r="E333" s="25" t="s">
        <v>55</v>
      </c>
      <c r="F333" s="25" t="s">
        <v>9195</v>
      </c>
      <c r="G333" s="25" t="s">
        <v>9157</v>
      </c>
      <c r="H333" s="25" t="n">
        <v>0</v>
      </c>
    </row>
    <row r="334" customFormat="false" ht="15" hidden="false" customHeight="false" outlineLevel="0" collapsed="false">
      <c r="A334" s="25" t="s">
        <v>6459</v>
      </c>
      <c r="B334" s="25" t="s">
        <v>107</v>
      </c>
      <c r="C334" s="25" t="s">
        <v>160</v>
      </c>
      <c r="D334" s="25" t="s">
        <v>156</v>
      </c>
      <c r="E334" s="25" t="s">
        <v>55</v>
      </c>
      <c r="F334" s="25" t="s">
        <v>9195</v>
      </c>
      <c r="G334" s="25" t="s">
        <v>9156</v>
      </c>
      <c r="H334" s="25" t="n">
        <v>0</v>
      </c>
    </row>
    <row r="335" customFormat="false" ht="15" hidden="false" customHeight="false" outlineLevel="0" collapsed="false">
      <c r="A335" s="25" t="s">
        <v>183</v>
      </c>
      <c r="B335" s="25" t="s">
        <v>69</v>
      </c>
      <c r="C335" s="25" t="s">
        <v>186</v>
      </c>
      <c r="D335" s="25" t="s">
        <v>184</v>
      </c>
      <c r="E335" s="25" t="s">
        <v>54</v>
      </c>
      <c r="F335" s="25" t="s">
        <v>9196</v>
      </c>
      <c r="G335" s="25" t="s">
        <v>9106</v>
      </c>
      <c r="H335" s="25" t="n">
        <v>625</v>
      </c>
    </row>
    <row r="336" customFormat="false" ht="15" hidden="false" customHeight="false" outlineLevel="0" collapsed="false">
      <c r="A336" s="25" t="s">
        <v>3790</v>
      </c>
      <c r="B336" s="25" t="s">
        <v>87</v>
      </c>
      <c r="C336" s="25" t="s">
        <v>9107</v>
      </c>
      <c r="E336" s="25" t="s">
        <v>56</v>
      </c>
      <c r="F336" s="25" t="s">
        <v>9196</v>
      </c>
    </row>
    <row r="337" customFormat="false" ht="15" hidden="false" customHeight="false" outlineLevel="0" collapsed="false">
      <c r="A337" s="25" t="s">
        <v>1864</v>
      </c>
      <c r="B337" s="25" t="s">
        <v>80</v>
      </c>
      <c r="C337" s="25" t="s">
        <v>9107</v>
      </c>
      <c r="D337" s="25" t="s">
        <v>266</v>
      </c>
      <c r="E337" s="25" t="s">
        <v>55</v>
      </c>
      <c r="F337" s="25" t="s">
        <v>9196</v>
      </c>
      <c r="G337" s="25" t="s">
        <v>9162</v>
      </c>
      <c r="H337" s="25" t="n">
        <v>0</v>
      </c>
    </row>
    <row r="338" customFormat="false" ht="15" hidden="false" customHeight="false" outlineLevel="0" collapsed="false">
      <c r="A338" s="25" t="s">
        <v>1865</v>
      </c>
      <c r="B338" s="25" t="s">
        <v>80</v>
      </c>
      <c r="C338" s="25" t="s">
        <v>9107</v>
      </c>
      <c r="D338" s="25" t="s">
        <v>184</v>
      </c>
      <c r="E338" s="25" t="s">
        <v>54</v>
      </c>
      <c r="F338" s="25" t="s">
        <v>9196</v>
      </c>
      <c r="G338" s="25" t="s">
        <v>9168</v>
      </c>
      <c r="H338" s="25" t="n">
        <v>3952</v>
      </c>
    </row>
    <row r="339" customFormat="false" ht="15" hidden="false" customHeight="false" outlineLevel="0" collapsed="false">
      <c r="A339" s="25" t="s">
        <v>8016</v>
      </c>
      <c r="B339" s="25" t="s">
        <v>113</v>
      </c>
      <c r="C339" s="25" t="s">
        <v>186</v>
      </c>
      <c r="E339" s="25" t="s">
        <v>56</v>
      </c>
      <c r="F339" s="25" t="s">
        <v>9196</v>
      </c>
    </row>
    <row r="340" customFormat="false" ht="15" hidden="false" customHeight="false" outlineLevel="0" collapsed="false">
      <c r="A340" s="25" t="s">
        <v>8017</v>
      </c>
      <c r="B340" s="25" t="s">
        <v>113</v>
      </c>
      <c r="C340" s="25" t="s">
        <v>178</v>
      </c>
      <c r="D340" s="25" t="s">
        <v>1158</v>
      </c>
      <c r="E340" s="25" t="s">
        <v>54</v>
      </c>
      <c r="F340" s="25" t="s">
        <v>9196</v>
      </c>
      <c r="G340" s="25" t="s">
        <v>9146</v>
      </c>
      <c r="H340" s="25" t="n">
        <v>5515</v>
      </c>
    </row>
    <row r="341" customFormat="false" ht="15" hidden="false" customHeight="false" outlineLevel="0" collapsed="false">
      <c r="A341" s="25" t="s">
        <v>5836</v>
      </c>
      <c r="B341" s="25" t="s">
        <v>97</v>
      </c>
      <c r="C341" s="25" t="s">
        <v>148</v>
      </c>
      <c r="D341" s="25" t="s">
        <v>644</v>
      </c>
      <c r="E341" s="25" t="s">
        <v>54</v>
      </c>
      <c r="F341" s="25" t="s">
        <v>9196</v>
      </c>
      <c r="G341" s="25" t="s">
        <v>9162</v>
      </c>
      <c r="H341" s="25" t="n">
        <v>57</v>
      </c>
    </row>
    <row r="342" customFormat="false" ht="15" hidden="false" customHeight="false" outlineLevel="0" collapsed="false">
      <c r="A342" s="25" t="s">
        <v>1477</v>
      </c>
      <c r="B342" s="25" t="s">
        <v>71</v>
      </c>
      <c r="C342" s="25" t="s">
        <v>148</v>
      </c>
      <c r="D342" s="25" t="s">
        <v>207</v>
      </c>
      <c r="E342" s="25" t="s">
        <v>54</v>
      </c>
      <c r="F342" s="25" t="s">
        <v>9196</v>
      </c>
      <c r="G342" s="25" t="s">
        <v>9157</v>
      </c>
      <c r="H342" s="25" t="n">
        <v>51</v>
      </c>
    </row>
    <row r="343" customFormat="false" ht="15" hidden="false" customHeight="false" outlineLevel="0" collapsed="false">
      <c r="A343" s="25" t="s">
        <v>6929</v>
      </c>
      <c r="B343" s="25" t="s">
        <v>104</v>
      </c>
      <c r="C343" s="25" t="s">
        <v>160</v>
      </c>
      <c r="D343" s="25" t="s">
        <v>665</v>
      </c>
      <c r="E343" s="25" t="s">
        <v>54</v>
      </c>
      <c r="F343" s="25" t="s">
        <v>9196</v>
      </c>
      <c r="G343" s="25" t="s">
        <v>9146</v>
      </c>
      <c r="H343" s="25" t="n">
        <v>3803</v>
      </c>
    </row>
    <row r="344" customFormat="false" ht="15" hidden="false" customHeight="false" outlineLevel="0" collapsed="false">
      <c r="A344" s="25" t="s">
        <v>187</v>
      </c>
      <c r="B344" s="25" t="s">
        <v>69</v>
      </c>
      <c r="C344" s="25" t="s">
        <v>178</v>
      </c>
      <c r="D344" s="25" t="s">
        <v>188</v>
      </c>
      <c r="E344" s="25" t="s">
        <v>54</v>
      </c>
      <c r="F344" s="25" t="s">
        <v>9197</v>
      </c>
      <c r="G344" s="25" t="s">
        <v>9158</v>
      </c>
      <c r="H344" s="25" t="n">
        <v>5459</v>
      </c>
    </row>
    <row r="345" customFormat="false" ht="15" hidden="false" customHeight="false" outlineLevel="0" collapsed="false">
      <c r="A345" s="25" t="s">
        <v>189</v>
      </c>
      <c r="B345" s="25" t="s">
        <v>69</v>
      </c>
      <c r="C345" s="25" t="s">
        <v>160</v>
      </c>
      <c r="D345" s="25" t="s">
        <v>176</v>
      </c>
      <c r="E345" s="25" t="s">
        <v>54</v>
      </c>
      <c r="F345" s="25" t="s">
        <v>9197</v>
      </c>
      <c r="G345" s="25" t="s">
        <v>9131</v>
      </c>
      <c r="H345" s="25" t="n">
        <v>4148</v>
      </c>
    </row>
    <row r="346" customFormat="false" ht="15" hidden="false" customHeight="false" outlineLevel="0" collapsed="false">
      <c r="A346" s="25" t="s">
        <v>4963</v>
      </c>
      <c r="B346" s="25" t="s">
        <v>95</v>
      </c>
      <c r="C346" s="25" t="s">
        <v>178</v>
      </c>
      <c r="E346" s="25" t="s">
        <v>56</v>
      </c>
      <c r="F346" s="25" t="s">
        <v>9197</v>
      </c>
    </row>
    <row r="347" customFormat="false" ht="15" hidden="false" customHeight="false" outlineLevel="0" collapsed="false">
      <c r="A347" s="25" t="s">
        <v>3791</v>
      </c>
      <c r="B347" s="25" t="s">
        <v>87</v>
      </c>
      <c r="C347" s="25" t="s">
        <v>178</v>
      </c>
      <c r="D347" s="25" t="s">
        <v>484</v>
      </c>
      <c r="E347" s="25" t="s">
        <v>54</v>
      </c>
      <c r="F347" s="25" t="s">
        <v>9197</v>
      </c>
      <c r="G347" s="25" t="s">
        <v>9131</v>
      </c>
      <c r="H347" s="25" t="n">
        <v>5002</v>
      </c>
    </row>
    <row r="348" customFormat="false" ht="15" hidden="false" customHeight="false" outlineLevel="0" collapsed="false">
      <c r="A348" s="25" t="s">
        <v>3792</v>
      </c>
      <c r="B348" s="25" t="s">
        <v>87</v>
      </c>
      <c r="C348" s="25" t="s">
        <v>160</v>
      </c>
      <c r="D348" s="25" t="s">
        <v>1690</v>
      </c>
      <c r="E348" s="25" t="s">
        <v>54</v>
      </c>
      <c r="F348" s="25" t="s">
        <v>9197</v>
      </c>
      <c r="G348" s="25" t="s">
        <v>9116</v>
      </c>
      <c r="H348" s="25" t="n">
        <v>3351</v>
      </c>
    </row>
    <row r="349" customFormat="false" ht="15" hidden="false" customHeight="false" outlineLevel="0" collapsed="false">
      <c r="A349" s="25" t="s">
        <v>2598</v>
      </c>
      <c r="B349" s="25" t="s">
        <v>78</v>
      </c>
      <c r="C349" s="25" t="s">
        <v>186</v>
      </c>
      <c r="D349" s="25" t="s">
        <v>164</v>
      </c>
      <c r="E349" s="25" t="s">
        <v>54</v>
      </c>
      <c r="F349" s="25" t="s">
        <v>9197</v>
      </c>
      <c r="G349" s="25" t="s">
        <v>9136</v>
      </c>
      <c r="H349" s="25" t="n">
        <v>571</v>
      </c>
    </row>
    <row r="350" customFormat="false" ht="15" hidden="false" customHeight="false" outlineLevel="0" collapsed="false">
      <c r="A350" s="25" t="s">
        <v>7376</v>
      </c>
      <c r="B350" s="25" t="s">
        <v>112</v>
      </c>
      <c r="C350" s="25" t="s">
        <v>186</v>
      </c>
      <c r="D350" s="25" t="s">
        <v>868</v>
      </c>
      <c r="E350" s="25" t="s">
        <v>54</v>
      </c>
      <c r="F350" s="25" t="s">
        <v>9197</v>
      </c>
      <c r="G350" s="25" t="s">
        <v>9119</v>
      </c>
      <c r="H350" s="25" t="n">
        <v>601</v>
      </c>
    </row>
    <row r="351" customFormat="false" ht="15" hidden="false" customHeight="false" outlineLevel="0" collapsed="false">
      <c r="A351" s="25" t="s">
        <v>7647</v>
      </c>
      <c r="B351" s="25" t="s">
        <v>114</v>
      </c>
      <c r="C351" s="25" t="s">
        <v>9107</v>
      </c>
      <c r="E351" s="25" t="s">
        <v>56</v>
      </c>
      <c r="F351" s="25" t="s">
        <v>9197</v>
      </c>
    </row>
    <row r="352" customFormat="false" ht="15" hidden="false" customHeight="false" outlineLevel="0" collapsed="false">
      <c r="A352" s="25" t="s">
        <v>6460</v>
      </c>
      <c r="B352" s="25" t="s">
        <v>107</v>
      </c>
      <c r="C352" s="25" t="s">
        <v>186</v>
      </c>
      <c r="D352" s="25" t="s">
        <v>646</v>
      </c>
      <c r="E352" s="25" t="s">
        <v>54</v>
      </c>
      <c r="F352" s="25" t="s">
        <v>9197</v>
      </c>
      <c r="G352" s="25" t="s">
        <v>9146</v>
      </c>
      <c r="H352" s="25" t="n">
        <v>576</v>
      </c>
    </row>
    <row r="353" customFormat="false" ht="15" hidden="false" customHeight="false" outlineLevel="0" collapsed="false">
      <c r="A353" s="25" t="s">
        <v>3260</v>
      </c>
      <c r="B353" s="25" t="s">
        <v>77</v>
      </c>
      <c r="C353" s="25" t="s">
        <v>148</v>
      </c>
      <c r="D353" s="25" t="s">
        <v>198</v>
      </c>
      <c r="E353" s="25" t="s">
        <v>54</v>
      </c>
      <c r="F353" s="25" t="s">
        <v>9197</v>
      </c>
      <c r="G353" s="25" t="s">
        <v>9116</v>
      </c>
      <c r="H353" s="25" t="n">
        <v>52</v>
      </c>
    </row>
    <row r="354" customFormat="false" ht="15" hidden="false" customHeight="false" outlineLevel="0" collapsed="false">
      <c r="A354" s="25" t="s">
        <v>8444</v>
      </c>
      <c r="B354" s="25" t="s">
        <v>116</v>
      </c>
      <c r="C354" s="25" t="s">
        <v>170</v>
      </c>
      <c r="D354" s="25" t="s">
        <v>665</v>
      </c>
      <c r="E354" s="25" t="s">
        <v>54</v>
      </c>
      <c r="F354" s="25" t="s">
        <v>9197</v>
      </c>
      <c r="G354" s="25" t="s">
        <v>9146</v>
      </c>
      <c r="H354" s="25" t="n">
        <v>1185</v>
      </c>
    </row>
    <row r="355" customFormat="false" ht="15" hidden="false" customHeight="false" outlineLevel="0" collapsed="false">
      <c r="A355" s="25" t="s">
        <v>5837</v>
      </c>
      <c r="B355" s="25" t="s">
        <v>97</v>
      </c>
      <c r="C355" s="25" t="s">
        <v>170</v>
      </c>
      <c r="D355" s="25" t="s">
        <v>1690</v>
      </c>
      <c r="E355" s="25" t="s">
        <v>55</v>
      </c>
      <c r="F355" s="25" t="s">
        <v>9197</v>
      </c>
      <c r="G355" s="25" t="s">
        <v>9157</v>
      </c>
      <c r="H355" s="25" t="n">
        <v>0</v>
      </c>
    </row>
    <row r="356" customFormat="false" ht="15" hidden="false" customHeight="false" outlineLevel="0" collapsed="false">
      <c r="A356" s="25" t="s">
        <v>6762</v>
      </c>
      <c r="B356" s="25" t="s">
        <v>105</v>
      </c>
      <c r="C356" s="25" t="s">
        <v>148</v>
      </c>
      <c r="D356" s="25" t="s">
        <v>2863</v>
      </c>
      <c r="E356" s="25" t="s">
        <v>54</v>
      </c>
      <c r="F356" s="25" t="s">
        <v>9197</v>
      </c>
      <c r="G356" s="25" t="s">
        <v>9134</v>
      </c>
      <c r="H356" s="25" t="n">
        <v>56</v>
      </c>
    </row>
    <row r="357" customFormat="false" ht="15" hidden="false" customHeight="false" outlineLevel="0" collapsed="false">
      <c r="A357" s="25" t="s">
        <v>6930</v>
      </c>
      <c r="B357" s="25" t="s">
        <v>104</v>
      </c>
      <c r="C357" s="25" t="s">
        <v>186</v>
      </c>
      <c r="E357" s="25" t="s">
        <v>56</v>
      </c>
      <c r="F357" s="25" t="s">
        <v>9197</v>
      </c>
    </row>
    <row r="358" customFormat="false" ht="15" hidden="false" customHeight="false" outlineLevel="0" collapsed="false">
      <c r="A358" s="25" t="s">
        <v>4381</v>
      </c>
      <c r="B358" s="25" t="s">
        <v>86</v>
      </c>
      <c r="C358" s="25" t="s">
        <v>148</v>
      </c>
      <c r="D358" s="25" t="s">
        <v>1795</v>
      </c>
      <c r="E358" s="25" t="s">
        <v>54</v>
      </c>
      <c r="F358" s="25" t="s">
        <v>9197</v>
      </c>
      <c r="G358" s="25" t="s">
        <v>9180</v>
      </c>
      <c r="H358" s="25" t="n">
        <v>54</v>
      </c>
    </row>
    <row r="359" customFormat="false" ht="15" hidden="false" customHeight="false" outlineLevel="0" collapsed="false">
      <c r="A359" s="25" t="s">
        <v>8724</v>
      </c>
      <c r="B359" s="25" t="s">
        <v>115</v>
      </c>
      <c r="C359" s="25" t="s">
        <v>9107</v>
      </c>
      <c r="D359" s="25" t="s">
        <v>1351</v>
      </c>
      <c r="E359" s="25" t="s">
        <v>54</v>
      </c>
      <c r="F359" s="25" t="s">
        <v>9197</v>
      </c>
      <c r="G359" s="25" t="s">
        <v>9146</v>
      </c>
      <c r="H359" s="25" t="n">
        <v>4818</v>
      </c>
    </row>
    <row r="360" customFormat="false" ht="15" hidden="false" customHeight="false" outlineLevel="0" collapsed="false">
      <c r="A360" s="25" t="s">
        <v>190</v>
      </c>
      <c r="B360" s="25" t="s">
        <v>69</v>
      </c>
      <c r="C360" s="25" t="s">
        <v>178</v>
      </c>
      <c r="D360" s="25" t="s">
        <v>191</v>
      </c>
      <c r="E360" s="25" t="s">
        <v>54</v>
      </c>
      <c r="F360" s="25" t="s">
        <v>9198</v>
      </c>
      <c r="G360" s="25" t="s">
        <v>9106</v>
      </c>
      <c r="H360" s="25" t="n">
        <v>5087</v>
      </c>
    </row>
    <row r="361" customFormat="false" ht="15" hidden="false" customHeight="false" outlineLevel="0" collapsed="false">
      <c r="A361" s="25" t="s">
        <v>5308</v>
      </c>
      <c r="B361" s="25" t="s">
        <v>94</v>
      </c>
      <c r="C361" s="25" t="s">
        <v>170</v>
      </c>
      <c r="D361" s="25" t="s">
        <v>1795</v>
      </c>
      <c r="E361" s="25" t="s">
        <v>54</v>
      </c>
      <c r="F361" s="25" t="s">
        <v>9198</v>
      </c>
      <c r="G361" s="25" t="s">
        <v>9136</v>
      </c>
      <c r="H361" s="25" t="n">
        <v>1116</v>
      </c>
    </row>
    <row r="362" customFormat="false" ht="15" hidden="false" customHeight="false" outlineLevel="0" collapsed="false">
      <c r="A362" s="25" t="s">
        <v>1866</v>
      </c>
      <c r="B362" s="25" t="s">
        <v>80</v>
      </c>
      <c r="C362" s="25" t="s">
        <v>186</v>
      </c>
      <c r="D362" s="25" t="s">
        <v>154</v>
      </c>
      <c r="E362" s="25" t="s">
        <v>54</v>
      </c>
      <c r="F362" s="25" t="s">
        <v>9198</v>
      </c>
      <c r="G362" s="25" t="s">
        <v>9140</v>
      </c>
      <c r="H362" s="25" t="n">
        <v>510</v>
      </c>
    </row>
    <row r="363" customFormat="false" ht="15" hidden="false" customHeight="false" outlineLevel="0" collapsed="false">
      <c r="A363" s="25" t="s">
        <v>6078</v>
      </c>
      <c r="B363" s="25" t="s">
        <v>108</v>
      </c>
      <c r="C363" s="25" t="s">
        <v>148</v>
      </c>
      <c r="E363" s="25" t="s">
        <v>56</v>
      </c>
      <c r="F363" s="25" t="s">
        <v>9198</v>
      </c>
    </row>
    <row r="364" customFormat="false" ht="15" hidden="false" customHeight="false" outlineLevel="0" collapsed="false">
      <c r="A364" s="25" t="s">
        <v>2914</v>
      </c>
      <c r="B364" s="25" t="s">
        <v>76</v>
      </c>
      <c r="C364" s="25" t="s">
        <v>186</v>
      </c>
      <c r="D364" s="25" t="s">
        <v>225</v>
      </c>
      <c r="E364" s="25" t="s">
        <v>54</v>
      </c>
      <c r="F364" s="25" t="s">
        <v>9198</v>
      </c>
      <c r="G364" s="25" t="s">
        <v>9162</v>
      </c>
      <c r="H364" s="25" t="n">
        <v>565</v>
      </c>
    </row>
    <row r="365" customFormat="false" ht="15" hidden="false" customHeight="false" outlineLevel="0" collapsed="false">
      <c r="A365" s="25" t="s">
        <v>7648</v>
      </c>
      <c r="B365" s="25" t="s">
        <v>114</v>
      </c>
      <c r="C365" s="25" t="s">
        <v>186</v>
      </c>
      <c r="D365" s="25" t="s">
        <v>1187</v>
      </c>
      <c r="E365" s="25" t="s">
        <v>54</v>
      </c>
      <c r="F365" s="25" t="s">
        <v>9198</v>
      </c>
      <c r="G365" s="25" t="s">
        <v>9129</v>
      </c>
      <c r="H365" s="25" t="n">
        <v>633</v>
      </c>
    </row>
    <row r="366" customFormat="false" ht="15" hidden="false" customHeight="false" outlineLevel="0" collapsed="false">
      <c r="A366" s="25" t="s">
        <v>5838</v>
      </c>
      <c r="B366" s="25" t="s">
        <v>97</v>
      </c>
      <c r="C366" s="25" t="s">
        <v>160</v>
      </c>
      <c r="D366" s="25" t="s">
        <v>1653</v>
      </c>
      <c r="E366" s="25" t="s">
        <v>54</v>
      </c>
      <c r="F366" s="25" t="s">
        <v>9198</v>
      </c>
      <c r="G366" s="25" t="s">
        <v>9180</v>
      </c>
      <c r="H366" s="25" t="n">
        <v>3962</v>
      </c>
    </row>
    <row r="367" customFormat="false" ht="15" hidden="false" customHeight="false" outlineLevel="0" collapsed="false">
      <c r="A367" s="25" t="s">
        <v>6931</v>
      </c>
      <c r="B367" s="25" t="s">
        <v>104</v>
      </c>
      <c r="C367" s="25" t="s">
        <v>160</v>
      </c>
      <c r="D367" s="25" t="s">
        <v>2739</v>
      </c>
      <c r="E367" s="25" t="s">
        <v>54</v>
      </c>
      <c r="F367" s="25" t="s">
        <v>9198</v>
      </c>
      <c r="G367" s="25" t="s">
        <v>9168</v>
      </c>
      <c r="H367" s="25" t="n">
        <v>3672</v>
      </c>
    </row>
    <row r="368" customFormat="false" ht="15" hidden="false" customHeight="false" outlineLevel="0" collapsed="false">
      <c r="A368" s="25" t="s">
        <v>8725</v>
      </c>
      <c r="B368" s="25" t="s">
        <v>115</v>
      </c>
      <c r="C368" s="25" t="s">
        <v>170</v>
      </c>
      <c r="D368" s="25" t="s">
        <v>609</v>
      </c>
      <c r="E368" s="25" t="s">
        <v>56</v>
      </c>
      <c r="F368" s="25" t="s">
        <v>9198</v>
      </c>
    </row>
    <row r="369" customFormat="false" ht="15" hidden="false" customHeight="false" outlineLevel="0" collapsed="false">
      <c r="A369" s="25" t="s">
        <v>8726</v>
      </c>
      <c r="B369" s="25" t="s">
        <v>115</v>
      </c>
      <c r="C369" s="25" t="s">
        <v>9107</v>
      </c>
      <c r="D369" s="25" t="s">
        <v>868</v>
      </c>
      <c r="E369" s="25" t="s">
        <v>54</v>
      </c>
      <c r="F369" s="25" t="s">
        <v>9198</v>
      </c>
      <c r="G369" s="25" t="s">
        <v>9120</v>
      </c>
      <c r="H369" s="25" t="n">
        <v>4586</v>
      </c>
    </row>
    <row r="370" customFormat="false" ht="15" hidden="false" customHeight="false" outlineLevel="0" collapsed="false">
      <c r="A370" s="25" t="s">
        <v>194</v>
      </c>
      <c r="B370" s="25" t="s">
        <v>69</v>
      </c>
      <c r="C370" s="25" t="s">
        <v>148</v>
      </c>
      <c r="D370" s="25" t="s">
        <v>195</v>
      </c>
      <c r="E370" s="25" t="s">
        <v>54</v>
      </c>
      <c r="F370" s="25" t="s">
        <v>9199</v>
      </c>
      <c r="G370" s="25" t="s">
        <v>9112</v>
      </c>
      <c r="H370" s="25" t="n">
        <v>60</v>
      </c>
    </row>
    <row r="371" customFormat="false" ht="15" hidden="false" customHeight="false" outlineLevel="0" collapsed="false">
      <c r="A371" s="25" t="s">
        <v>3793</v>
      </c>
      <c r="B371" s="25" t="s">
        <v>87</v>
      </c>
      <c r="C371" s="25" t="s">
        <v>170</v>
      </c>
      <c r="D371" s="25" t="s">
        <v>167</v>
      </c>
      <c r="E371" s="25" t="s">
        <v>56</v>
      </c>
      <c r="F371" s="25" t="s">
        <v>9199</v>
      </c>
    </row>
    <row r="372" customFormat="false" ht="15" hidden="false" customHeight="false" outlineLevel="0" collapsed="false">
      <c r="A372" s="25" t="s">
        <v>3794</v>
      </c>
      <c r="B372" s="25" t="s">
        <v>87</v>
      </c>
      <c r="C372" s="25" t="s">
        <v>170</v>
      </c>
      <c r="E372" s="25" t="s">
        <v>56</v>
      </c>
      <c r="F372" s="25" t="s">
        <v>9199</v>
      </c>
    </row>
    <row r="373" customFormat="false" ht="15" hidden="false" customHeight="false" outlineLevel="0" collapsed="false">
      <c r="A373" s="25" t="s">
        <v>2915</v>
      </c>
      <c r="B373" s="25" t="s">
        <v>76</v>
      </c>
      <c r="C373" s="25" t="s">
        <v>186</v>
      </c>
      <c r="D373" s="25" t="s">
        <v>237</v>
      </c>
      <c r="E373" s="25" t="s">
        <v>54</v>
      </c>
      <c r="F373" s="25" t="s">
        <v>9199</v>
      </c>
      <c r="G373" s="25" t="s">
        <v>9200</v>
      </c>
      <c r="H373" s="25" t="n">
        <v>572</v>
      </c>
    </row>
    <row r="374" customFormat="false" ht="15" hidden="false" customHeight="false" outlineLevel="0" collapsed="false">
      <c r="A374" s="25" t="s">
        <v>8018</v>
      </c>
      <c r="B374" s="25" t="s">
        <v>113</v>
      </c>
      <c r="C374" s="25" t="s">
        <v>186</v>
      </c>
      <c r="D374" s="25" t="s">
        <v>868</v>
      </c>
      <c r="E374" s="25" t="s">
        <v>54</v>
      </c>
      <c r="F374" s="25" t="s">
        <v>9199</v>
      </c>
      <c r="G374" s="25" t="s">
        <v>9106</v>
      </c>
      <c r="H374" s="25" t="n">
        <v>550</v>
      </c>
    </row>
    <row r="375" customFormat="false" ht="15" hidden="false" customHeight="false" outlineLevel="0" collapsed="false">
      <c r="A375" s="25" t="s">
        <v>8019</v>
      </c>
      <c r="B375" s="25" t="s">
        <v>113</v>
      </c>
      <c r="C375" s="25" t="s">
        <v>9107</v>
      </c>
      <c r="D375" s="25" t="s">
        <v>156</v>
      </c>
      <c r="E375" s="25" t="s">
        <v>54</v>
      </c>
      <c r="F375" s="25" t="s">
        <v>9199</v>
      </c>
      <c r="G375" s="25" t="s">
        <v>9127</v>
      </c>
      <c r="H375" s="25" t="n">
        <v>4125</v>
      </c>
    </row>
    <row r="376" customFormat="false" ht="15" hidden="false" customHeight="false" outlineLevel="0" collapsed="false">
      <c r="A376" s="25" t="s">
        <v>3261</v>
      </c>
      <c r="B376" s="25" t="s">
        <v>77</v>
      </c>
      <c r="C376" s="25" t="s">
        <v>160</v>
      </c>
      <c r="D376" s="25" t="s">
        <v>257</v>
      </c>
      <c r="E376" s="25" t="s">
        <v>54</v>
      </c>
      <c r="F376" s="25" t="s">
        <v>9199</v>
      </c>
      <c r="G376" s="25" t="s">
        <v>9119</v>
      </c>
      <c r="H376" s="25" t="n">
        <v>3647</v>
      </c>
    </row>
    <row r="377" customFormat="false" ht="15" hidden="false" customHeight="false" outlineLevel="0" collapsed="false">
      <c r="A377" s="25" t="s">
        <v>1209</v>
      </c>
      <c r="B377" s="25" t="s">
        <v>73</v>
      </c>
      <c r="C377" s="25" t="s">
        <v>186</v>
      </c>
      <c r="D377" s="25" t="s">
        <v>237</v>
      </c>
      <c r="E377" s="25" t="s">
        <v>54</v>
      </c>
      <c r="F377" s="25" t="s">
        <v>9199</v>
      </c>
      <c r="G377" s="25" t="s">
        <v>9145</v>
      </c>
      <c r="H377" s="25" t="n">
        <v>573</v>
      </c>
    </row>
    <row r="378" customFormat="false" ht="15" hidden="false" customHeight="false" outlineLevel="0" collapsed="false">
      <c r="A378" s="25" t="s">
        <v>4382</v>
      </c>
      <c r="B378" s="25" t="s">
        <v>86</v>
      </c>
      <c r="C378" s="25" t="s">
        <v>186</v>
      </c>
      <c r="D378" s="25" t="s">
        <v>1371</v>
      </c>
      <c r="E378" s="25" t="s">
        <v>54</v>
      </c>
      <c r="F378" s="25" t="s">
        <v>9199</v>
      </c>
      <c r="G378" s="25" t="s">
        <v>9180</v>
      </c>
      <c r="H378" s="25" t="n">
        <v>542</v>
      </c>
    </row>
    <row r="379" customFormat="false" ht="15" hidden="false" customHeight="false" outlineLevel="0" collapsed="false">
      <c r="A379" s="25" t="s">
        <v>4964</v>
      </c>
      <c r="B379" s="25" t="s">
        <v>95</v>
      </c>
      <c r="C379" s="25" t="s">
        <v>160</v>
      </c>
      <c r="D379" s="25" t="s">
        <v>3511</v>
      </c>
      <c r="E379" s="25" t="s">
        <v>54</v>
      </c>
      <c r="F379" s="25" t="s">
        <v>9201</v>
      </c>
      <c r="G379" s="25" t="s">
        <v>9132</v>
      </c>
      <c r="H379" s="25" t="n">
        <v>3479</v>
      </c>
    </row>
    <row r="380" customFormat="false" ht="15" hidden="false" customHeight="false" outlineLevel="0" collapsed="false">
      <c r="A380" s="25" t="s">
        <v>5309</v>
      </c>
      <c r="B380" s="25" t="s">
        <v>94</v>
      </c>
      <c r="C380" s="25" t="s">
        <v>160</v>
      </c>
      <c r="D380" s="25" t="s">
        <v>484</v>
      </c>
      <c r="E380" s="25" t="s">
        <v>55</v>
      </c>
      <c r="F380" s="25" t="s">
        <v>9201</v>
      </c>
      <c r="G380" s="25" t="s">
        <v>9168</v>
      </c>
      <c r="H380" s="25" t="n">
        <v>0</v>
      </c>
    </row>
    <row r="381" customFormat="false" ht="15" hidden="false" customHeight="false" outlineLevel="0" collapsed="false">
      <c r="A381" s="25" t="s">
        <v>1867</v>
      </c>
      <c r="B381" s="25" t="s">
        <v>80</v>
      </c>
      <c r="C381" s="25" t="s">
        <v>170</v>
      </c>
      <c r="D381" s="25" t="s">
        <v>176</v>
      </c>
      <c r="E381" s="25" t="s">
        <v>54</v>
      </c>
      <c r="F381" s="25" t="s">
        <v>9201</v>
      </c>
      <c r="G381" s="25" t="s">
        <v>9145</v>
      </c>
      <c r="H381" s="25" t="n">
        <v>1012</v>
      </c>
    </row>
    <row r="382" customFormat="false" ht="15" hidden="false" customHeight="false" outlineLevel="0" collapsed="false">
      <c r="A382" s="25" t="s">
        <v>6256</v>
      </c>
      <c r="B382" s="25" t="s">
        <v>106</v>
      </c>
      <c r="C382" s="25" t="s">
        <v>148</v>
      </c>
      <c r="E382" s="25" t="s">
        <v>56</v>
      </c>
      <c r="F382" s="25" t="s">
        <v>9201</v>
      </c>
    </row>
    <row r="383" customFormat="false" ht="15" hidden="false" customHeight="false" outlineLevel="0" collapsed="false">
      <c r="A383" s="25" t="s">
        <v>7377</v>
      </c>
      <c r="B383" s="25" t="s">
        <v>112</v>
      </c>
      <c r="C383" s="25" t="s">
        <v>170</v>
      </c>
      <c r="D383" s="25" t="s">
        <v>1646</v>
      </c>
      <c r="E383" s="25" t="s">
        <v>54</v>
      </c>
      <c r="F383" s="25" t="s">
        <v>9201</v>
      </c>
      <c r="G383" s="25" t="s">
        <v>9121</v>
      </c>
      <c r="H383" s="25" t="n">
        <v>990</v>
      </c>
    </row>
    <row r="384" customFormat="false" ht="15" hidden="false" customHeight="false" outlineLevel="0" collapsed="false">
      <c r="A384" s="25" t="s">
        <v>7378</v>
      </c>
      <c r="B384" s="25" t="s">
        <v>112</v>
      </c>
      <c r="C384" s="25" t="s">
        <v>9107</v>
      </c>
      <c r="D384" s="25" t="s">
        <v>860</v>
      </c>
      <c r="E384" s="25" t="s">
        <v>54</v>
      </c>
      <c r="F384" s="25" t="s">
        <v>9201</v>
      </c>
      <c r="G384" s="25" t="s">
        <v>9120</v>
      </c>
      <c r="H384" s="25" t="n">
        <v>4374</v>
      </c>
    </row>
    <row r="385" customFormat="false" ht="15" hidden="false" customHeight="false" outlineLevel="0" collapsed="false">
      <c r="A385" s="25" t="s">
        <v>8020</v>
      </c>
      <c r="B385" s="25" t="s">
        <v>113</v>
      </c>
      <c r="C385" s="25" t="s">
        <v>186</v>
      </c>
      <c r="D385" s="25" t="s">
        <v>1187</v>
      </c>
      <c r="E385" s="25" t="s">
        <v>55</v>
      </c>
      <c r="F385" s="25" t="s">
        <v>9201</v>
      </c>
      <c r="G385" s="25" t="s">
        <v>9127</v>
      </c>
      <c r="H385" s="25" t="n">
        <v>0</v>
      </c>
    </row>
    <row r="386" customFormat="false" ht="15" hidden="false" customHeight="false" outlineLevel="0" collapsed="false">
      <c r="A386" s="25" t="s">
        <v>8021</v>
      </c>
      <c r="B386" s="25" t="s">
        <v>113</v>
      </c>
      <c r="C386" s="25" t="s">
        <v>170</v>
      </c>
      <c r="D386" s="25" t="s">
        <v>1351</v>
      </c>
      <c r="E386" s="25" t="s">
        <v>54</v>
      </c>
      <c r="F386" s="25" t="s">
        <v>9201</v>
      </c>
      <c r="G386" s="25" t="s">
        <v>9139</v>
      </c>
      <c r="H386" s="25" t="n">
        <v>1054</v>
      </c>
    </row>
    <row r="387" customFormat="false" ht="15" hidden="false" customHeight="false" outlineLevel="0" collapsed="false">
      <c r="A387" s="25" t="s">
        <v>6932</v>
      </c>
      <c r="B387" s="25" t="s">
        <v>104</v>
      </c>
      <c r="C387" s="25" t="s">
        <v>148</v>
      </c>
      <c r="D387" s="25" t="s">
        <v>444</v>
      </c>
      <c r="E387" s="25" t="s">
        <v>54</v>
      </c>
      <c r="F387" s="25" t="s">
        <v>9201</v>
      </c>
      <c r="G387" s="25" t="s">
        <v>9152</v>
      </c>
      <c r="H387" s="25" t="n">
        <v>55</v>
      </c>
    </row>
    <row r="388" customFormat="false" ht="15" hidden="false" customHeight="false" outlineLevel="0" collapsed="false">
      <c r="A388" s="25" t="s">
        <v>4383</v>
      </c>
      <c r="B388" s="25" t="s">
        <v>86</v>
      </c>
      <c r="C388" s="25" t="s">
        <v>148</v>
      </c>
      <c r="D388" s="25" t="s">
        <v>484</v>
      </c>
      <c r="E388" s="25" t="s">
        <v>55</v>
      </c>
      <c r="F388" s="25" t="s">
        <v>9201</v>
      </c>
      <c r="G388" s="25" t="s">
        <v>9124</v>
      </c>
      <c r="H388" s="25" t="n">
        <v>0</v>
      </c>
    </row>
    <row r="389" customFormat="false" ht="15" hidden="false" customHeight="false" outlineLevel="0" collapsed="false">
      <c r="A389" s="25" t="s">
        <v>4743</v>
      </c>
      <c r="B389" s="25" t="s">
        <v>98</v>
      </c>
      <c r="C389" s="25" t="s">
        <v>170</v>
      </c>
      <c r="D389" s="25" t="s">
        <v>2530</v>
      </c>
      <c r="E389" s="25" t="s">
        <v>54</v>
      </c>
      <c r="F389" s="25" t="s">
        <v>9202</v>
      </c>
      <c r="G389" s="25" t="s">
        <v>9156</v>
      </c>
      <c r="H389" s="25" t="n">
        <v>1073</v>
      </c>
    </row>
    <row r="390" customFormat="false" ht="15" hidden="false" customHeight="false" outlineLevel="0" collapsed="false">
      <c r="A390" s="25" t="s">
        <v>678</v>
      </c>
      <c r="B390" s="25" t="s">
        <v>70</v>
      </c>
      <c r="C390" s="25" t="s">
        <v>160</v>
      </c>
      <c r="D390" s="25" t="s">
        <v>248</v>
      </c>
      <c r="E390" s="25" t="s">
        <v>55</v>
      </c>
      <c r="F390" s="25" t="s">
        <v>9202</v>
      </c>
      <c r="G390" s="25" t="s">
        <v>9140</v>
      </c>
      <c r="H390" s="25" t="n">
        <v>0</v>
      </c>
    </row>
    <row r="391" customFormat="false" ht="15" hidden="false" customHeight="false" outlineLevel="0" collapsed="false">
      <c r="A391" s="25" t="s">
        <v>5310</v>
      </c>
      <c r="B391" s="25" t="s">
        <v>94</v>
      </c>
      <c r="C391" s="25" t="s">
        <v>178</v>
      </c>
      <c r="E391" s="25" t="s">
        <v>56</v>
      </c>
      <c r="F391" s="25" t="s">
        <v>9202</v>
      </c>
    </row>
    <row r="392" customFormat="false" ht="15" hidden="false" customHeight="false" outlineLevel="0" collapsed="false">
      <c r="A392" s="25" t="s">
        <v>7379</v>
      </c>
      <c r="B392" s="25" t="s">
        <v>112</v>
      </c>
      <c r="C392" s="25" t="s">
        <v>160</v>
      </c>
      <c r="E392" s="25" t="s">
        <v>56</v>
      </c>
      <c r="F392" s="25" t="s">
        <v>9202</v>
      </c>
    </row>
    <row r="393" customFormat="false" ht="15" hidden="false" customHeight="false" outlineLevel="0" collapsed="false">
      <c r="A393" s="25" t="s">
        <v>8022</v>
      </c>
      <c r="B393" s="25" t="s">
        <v>113</v>
      </c>
      <c r="C393" s="25" t="s">
        <v>186</v>
      </c>
      <c r="E393" s="25" t="s">
        <v>56</v>
      </c>
      <c r="F393" s="25" t="s">
        <v>9202</v>
      </c>
    </row>
    <row r="394" customFormat="false" ht="15" hidden="false" customHeight="false" outlineLevel="0" collapsed="false">
      <c r="A394" s="25" t="s">
        <v>8023</v>
      </c>
      <c r="B394" s="25" t="s">
        <v>113</v>
      </c>
      <c r="C394" s="25" t="s">
        <v>186</v>
      </c>
      <c r="D394" s="25" t="s">
        <v>2484</v>
      </c>
      <c r="E394" s="25" t="s">
        <v>54</v>
      </c>
      <c r="F394" s="25" t="s">
        <v>9202</v>
      </c>
      <c r="G394" s="25" t="s">
        <v>9162</v>
      </c>
      <c r="H394" s="25" t="n">
        <v>586</v>
      </c>
    </row>
    <row r="395" customFormat="false" ht="15" hidden="false" customHeight="false" outlineLevel="0" collapsed="false">
      <c r="A395" s="25" t="s">
        <v>3262</v>
      </c>
      <c r="B395" s="25" t="s">
        <v>77</v>
      </c>
      <c r="C395" s="25" t="s">
        <v>9107</v>
      </c>
      <c r="D395" s="25" t="s">
        <v>162</v>
      </c>
      <c r="E395" s="25" t="s">
        <v>54</v>
      </c>
      <c r="F395" s="25" t="s">
        <v>9202</v>
      </c>
      <c r="G395" s="25" t="s">
        <v>9203</v>
      </c>
      <c r="H395" s="25" t="n">
        <v>4667</v>
      </c>
    </row>
    <row r="396" customFormat="false" ht="15" hidden="false" customHeight="false" outlineLevel="0" collapsed="false">
      <c r="A396" s="25" t="s">
        <v>6933</v>
      </c>
      <c r="B396" s="25" t="s">
        <v>104</v>
      </c>
      <c r="C396" s="25" t="s">
        <v>170</v>
      </c>
      <c r="D396" s="25" t="s">
        <v>195</v>
      </c>
      <c r="E396" s="25" t="s">
        <v>54</v>
      </c>
      <c r="F396" s="25" t="s">
        <v>9202</v>
      </c>
      <c r="G396" s="25" t="s">
        <v>9157</v>
      </c>
      <c r="H396" s="25" t="n">
        <v>880</v>
      </c>
    </row>
    <row r="397" customFormat="false" ht="15" hidden="false" customHeight="false" outlineLevel="0" collapsed="false">
      <c r="A397" s="25" t="s">
        <v>6934</v>
      </c>
      <c r="B397" s="25" t="s">
        <v>104</v>
      </c>
      <c r="C397" s="25" t="s">
        <v>160</v>
      </c>
      <c r="D397" s="25" t="s">
        <v>2863</v>
      </c>
      <c r="E397" s="25" t="s">
        <v>54</v>
      </c>
      <c r="F397" s="25" t="s">
        <v>9202</v>
      </c>
      <c r="G397" s="25" t="s">
        <v>9132</v>
      </c>
      <c r="H397" s="25" t="n">
        <v>3676</v>
      </c>
    </row>
    <row r="398" customFormat="false" ht="15" hidden="false" customHeight="false" outlineLevel="0" collapsed="false">
      <c r="A398" s="25" t="s">
        <v>4633</v>
      </c>
      <c r="B398" s="25" t="s">
        <v>90</v>
      </c>
      <c r="C398" s="25" t="s">
        <v>148</v>
      </c>
      <c r="E398" s="25" t="s">
        <v>56</v>
      </c>
      <c r="F398" s="25" t="s">
        <v>9202</v>
      </c>
    </row>
    <row r="399" customFormat="false" ht="15" hidden="false" customHeight="false" outlineLevel="0" collapsed="false">
      <c r="A399" s="25" t="s">
        <v>197</v>
      </c>
      <c r="B399" s="25" t="s">
        <v>69</v>
      </c>
      <c r="C399" s="25" t="s">
        <v>160</v>
      </c>
      <c r="D399" s="25" t="s">
        <v>198</v>
      </c>
      <c r="E399" s="25" t="s">
        <v>55</v>
      </c>
      <c r="F399" s="25" t="s">
        <v>9204</v>
      </c>
      <c r="G399" s="25" t="s">
        <v>9156</v>
      </c>
      <c r="H399" s="25" t="n">
        <v>0</v>
      </c>
    </row>
    <row r="400" customFormat="false" ht="15" hidden="false" customHeight="false" outlineLevel="0" collapsed="false">
      <c r="A400" s="25" t="s">
        <v>5311</v>
      </c>
      <c r="B400" s="25" t="s">
        <v>94</v>
      </c>
      <c r="C400" s="25" t="s">
        <v>178</v>
      </c>
      <c r="E400" s="25" t="s">
        <v>56</v>
      </c>
      <c r="F400" s="25" t="s">
        <v>9204</v>
      </c>
    </row>
    <row r="401" customFormat="false" ht="15" hidden="false" customHeight="false" outlineLevel="0" collapsed="false">
      <c r="A401" s="25" t="s">
        <v>1868</v>
      </c>
      <c r="B401" s="25" t="s">
        <v>80</v>
      </c>
      <c r="C401" s="25" t="s">
        <v>9107</v>
      </c>
      <c r="D401" s="25" t="s">
        <v>162</v>
      </c>
      <c r="E401" s="25" t="s">
        <v>55</v>
      </c>
      <c r="F401" s="25" t="s">
        <v>9204</v>
      </c>
      <c r="G401" s="25" t="s">
        <v>9111</v>
      </c>
      <c r="H401" s="25" t="n">
        <v>0</v>
      </c>
    </row>
    <row r="402" customFormat="false" ht="15" hidden="false" customHeight="false" outlineLevel="0" collapsed="false">
      <c r="A402" s="25" t="s">
        <v>4091</v>
      </c>
      <c r="B402" s="25" t="s">
        <v>89</v>
      </c>
      <c r="C402" s="25" t="s">
        <v>170</v>
      </c>
      <c r="D402" s="25" t="s">
        <v>1795</v>
      </c>
      <c r="E402" s="25" t="s">
        <v>55</v>
      </c>
      <c r="F402" s="25" t="s">
        <v>9204</v>
      </c>
      <c r="G402" s="25" t="s">
        <v>9129</v>
      </c>
      <c r="H402" s="25" t="n">
        <v>0</v>
      </c>
    </row>
    <row r="403" customFormat="false" ht="15" hidden="false" customHeight="false" outlineLevel="0" collapsed="false">
      <c r="A403" s="25" t="s">
        <v>2916</v>
      </c>
      <c r="B403" s="25" t="s">
        <v>76</v>
      </c>
      <c r="C403" s="25" t="s">
        <v>9107</v>
      </c>
      <c r="D403" s="25" t="s">
        <v>162</v>
      </c>
      <c r="E403" s="25" t="s">
        <v>54</v>
      </c>
      <c r="F403" s="25" t="s">
        <v>9204</v>
      </c>
      <c r="G403" s="25" t="s">
        <v>9136</v>
      </c>
      <c r="H403" s="25" t="n">
        <v>4716</v>
      </c>
    </row>
    <row r="404" customFormat="false" ht="15" hidden="false" customHeight="false" outlineLevel="0" collapsed="false">
      <c r="A404" s="25" t="s">
        <v>7649</v>
      </c>
      <c r="B404" s="25" t="s">
        <v>114</v>
      </c>
      <c r="C404" s="25" t="s">
        <v>160</v>
      </c>
      <c r="E404" s="25" t="s">
        <v>56</v>
      </c>
      <c r="F404" s="25" t="s">
        <v>9204</v>
      </c>
    </row>
    <row r="405" customFormat="false" ht="15" hidden="false" customHeight="false" outlineLevel="0" collapsed="false">
      <c r="A405" s="25" t="s">
        <v>8024</v>
      </c>
      <c r="B405" s="25" t="s">
        <v>113</v>
      </c>
      <c r="C405" s="25" t="s">
        <v>186</v>
      </c>
      <c r="D405" s="25" t="s">
        <v>1789</v>
      </c>
      <c r="E405" s="25" t="s">
        <v>55</v>
      </c>
      <c r="F405" s="25" t="s">
        <v>9204</v>
      </c>
      <c r="G405" s="25" t="s">
        <v>9139</v>
      </c>
      <c r="H405" s="25" t="n">
        <v>0</v>
      </c>
    </row>
    <row r="406" customFormat="false" ht="15" hidden="false" customHeight="false" outlineLevel="0" collapsed="false">
      <c r="A406" s="25" t="s">
        <v>6935</v>
      </c>
      <c r="B406" s="25" t="s">
        <v>104</v>
      </c>
      <c r="C406" s="25" t="s">
        <v>9107</v>
      </c>
      <c r="D406" s="25" t="s">
        <v>868</v>
      </c>
      <c r="E406" s="25" t="s">
        <v>54</v>
      </c>
      <c r="F406" s="25" t="s">
        <v>9204</v>
      </c>
      <c r="G406" s="25" t="s">
        <v>9131</v>
      </c>
      <c r="H406" s="25" t="n">
        <v>4211</v>
      </c>
    </row>
    <row r="407" customFormat="false" ht="15" hidden="false" customHeight="false" outlineLevel="0" collapsed="false">
      <c r="A407" s="25" t="s">
        <v>200</v>
      </c>
      <c r="B407" s="25" t="s">
        <v>69</v>
      </c>
      <c r="C407" s="25" t="s">
        <v>160</v>
      </c>
      <c r="D407" s="25" t="s">
        <v>198</v>
      </c>
      <c r="E407" s="25" t="s">
        <v>55</v>
      </c>
      <c r="F407" s="25" t="s">
        <v>9205</v>
      </c>
      <c r="G407" s="25" t="s">
        <v>9145</v>
      </c>
      <c r="H407" s="25" t="n">
        <v>0</v>
      </c>
    </row>
    <row r="408" customFormat="false" ht="15" hidden="false" customHeight="false" outlineLevel="0" collapsed="false">
      <c r="A408" s="25" t="s">
        <v>4744</v>
      </c>
      <c r="B408" s="25" t="s">
        <v>98</v>
      </c>
      <c r="C408" s="25" t="s">
        <v>178</v>
      </c>
      <c r="E408" s="25" t="s">
        <v>56</v>
      </c>
      <c r="F408" s="25" t="s">
        <v>9205</v>
      </c>
    </row>
    <row r="409" customFormat="false" ht="15" hidden="false" customHeight="false" outlineLevel="0" collapsed="false">
      <c r="A409" s="25" t="s">
        <v>1869</v>
      </c>
      <c r="B409" s="25" t="s">
        <v>80</v>
      </c>
      <c r="C409" s="25" t="s">
        <v>9107</v>
      </c>
      <c r="D409" s="25" t="s">
        <v>191</v>
      </c>
      <c r="E409" s="25" t="s">
        <v>55</v>
      </c>
      <c r="F409" s="25" t="s">
        <v>9205</v>
      </c>
      <c r="G409" s="25" t="s">
        <v>9120</v>
      </c>
      <c r="H409" s="25" t="n">
        <v>0</v>
      </c>
    </row>
    <row r="410" customFormat="false" ht="15" hidden="false" customHeight="false" outlineLevel="0" collapsed="false">
      <c r="A410" s="25" t="s">
        <v>1870</v>
      </c>
      <c r="B410" s="25" t="s">
        <v>80</v>
      </c>
      <c r="C410" s="25" t="s">
        <v>148</v>
      </c>
      <c r="D410" s="25" t="s">
        <v>251</v>
      </c>
      <c r="E410" s="25" t="s">
        <v>54</v>
      </c>
      <c r="F410" s="25" t="s">
        <v>9205</v>
      </c>
      <c r="G410" s="25" t="s">
        <v>9127</v>
      </c>
      <c r="H410" s="25" t="n">
        <v>56</v>
      </c>
    </row>
    <row r="411" customFormat="false" ht="15" hidden="false" customHeight="false" outlineLevel="0" collapsed="false">
      <c r="A411" s="25" t="s">
        <v>2599</v>
      </c>
      <c r="B411" s="25" t="s">
        <v>78</v>
      </c>
      <c r="C411" s="25" t="s">
        <v>148</v>
      </c>
      <c r="D411" s="25" t="s">
        <v>188</v>
      </c>
      <c r="E411" s="25" t="s">
        <v>55</v>
      </c>
      <c r="F411" s="25" t="s">
        <v>9205</v>
      </c>
      <c r="G411" s="25" t="s">
        <v>9131</v>
      </c>
      <c r="H411" s="25" t="n">
        <v>0</v>
      </c>
    </row>
    <row r="412" customFormat="false" ht="15" hidden="false" customHeight="false" outlineLevel="0" collapsed="false">
      <c r="A412" s="25" t="s">
        <v>2600</v>
      </c>
      <c r="B412" s="25" t="s">
        <v>78</v>
      </c>
      <c r="C412" s="25" t="s">
        <v>148</v>
      </c>
      <c r="D412" s="25" t="s">
        <v>198</v>
      </c>
      <c r="E412" s="25" t="s">
        <v>54</v>
      </c>
      <c r="F412" s="25" t="s">
        <v>9205</v>
      </c>
      <c r="G412" s="25" t="s">
        <v>9131</v>
      </c>
      <c r="H412" s="25" t="n">
        <v>44</v>
      </c>
    </row>
    <row r="413" customFormat="false" ht="15" hidden="false" customHeight="false" outlineLevel="0" collapsed="false">
      <c r="A413" s="25" t="s">
        <v>8025</v>
      </c>
      <c r="B413" s="25" t="s">
        <v>113</v>
      </c>
      <c r="C413" s="25" t="s">
        <v>186</v>
      </c>
      <c r="D413" s="25" t="s">
        <v>1158</v>
      </c>
      <c r="E413" s="25" t="s">
        <v>54</v>
      </c>
      <c r="F413" s="25" t="s">
        <v>9205</v>
      </c>
      <c r="G413" s="25" t="s">
        <v>9158</v>
      </c>
      <c r="H413" s="25" t="n">
        <v>532</v>
      </c>
    </row>
    <row r="414" customFormat="false" ht="15" hidden="false" customHeight="false" outlineLevel="0" collapsed="false">
      <c r="A414" s="25" t="s">
        <v>894</v>
      </c>
      <c r="B414" s="25" t="s">
        <v>72</v>
      </c>
      <c r="C414" s="25" t="s">
        <v>186</v>
      </c>
      <c r="D414" s="25" t="s">
        <v>162</v>
      </c>
      <c r="E414" s="25" t="s">
        <v>55</v>
      </c>
      <c r="F414" s="25" t="s">
        <v>9205</v>
      </c>
      <c r="G414" s="25" t="s">
        <v>9206</v>
      </c>
      <c r="H414" s="25" t="n">
        <v>0</v>
      </c>
    </row>
    <row r="415" customFormat="false" ht="15" hidden="false" customHeight="false" outlineLevel="0" collapsed="false">
      <c r="A415" s="25" t="s">
        <v>895</v>
      </c>
      <c r="B415" s="25" t="s">
        <v>72</v>
      </c>
      <c r="C415" s="25" t="s">
        <v>186</v>
      </c>
      <c r="D415" s="25" t="s">
        <v>257</v>
      </c>
      <c r="E415" s="25" t="s">
        <v>55</v>
      </c>
      <c r="F415" s="25" t="s">
        <v>9205</v>
      </c>
      <c r="G415" s="25" t="s">
        <v>9140</v>
      </c>
      <c r="H415" s="25" t="n">
        <v>0</v>
      </c>
    </row>
    <row r="416" customFormat="false" ht="15" hidden="false" customHeight="false" outlineLevel="0" collapsed="false">
      <c r="A416" s="25" t="s">
        <v>5839</v>
      </c>
      <c r="B416" s="25" t="s">
        <v>97</v>
      </c>
      <c r="C416" s="25" t="s">
        <v>9107</v>
      </c>
      <c r="D416" s="25" t="s">
        <v>1189</v>
      </c>
      <c r="E416" s="25" t="s">
        <v>55</v>
      </c>
      <c r="F416" s="25" t="s">
        <v>9205</v>
      </c>
      <c r="G416" s="25" t="s">
        <v>9127</v>
      </c>
      <c r="H416" s="25" t="n">
        <v>0</v>
      </c>
    </row>
    <row r="417" customFormat="false" ht="15" hidden="false" customHeight="false" outlineLevel="0" collapsed="false">
      <c r="A417" s="25" t="s">
        <v>1478</v>
      </c>
      <c r="B417" s="25" t="s">
        <v>71</v>
      </c>
      <c r="C417" s="25" t="s">
        <v>186</v>
      </c>
      <c r="D417" s="25" t="s">
        <v>164</v>
      </c>
      <c r="E417" s="25" t="s">
        <v>55</v>
      </c>
      <c r="F417" s="25" t="s">
        <v>9205</v>
      </c>
      <c r="G417" s="25" t="s">
        <v>9166</v>
      </c>
      <c r="H417" s="25" t="n">
        <v>0</v>
      </c>
    </row>
    <row r="418" customFormat="false" ht="15" hidden="false" customHeight="false" outlineLevel="0" collapsed="false">
      <c r="A418" s="25" t="s">
        <v>201</v>
      </c>
      <c r="B418" s="25" t="s">
        <v>69</v>
      </c>
      <c r="C418" s="25" t="s">
        <v>186</v>
      </c>
      <c r="D418" s="25" t="s">
        <v>180</v>
      </c>
      <c r="E418" s="25" t="s">
        <v>54</v>
      </c>
      <c r="F418" s="25" t="s">
        <v>9207</v>
      </c>
      <c r="G418" s="25" t="s">
        <v>9126</v>
      </c>
      <c r="H418" s="25" t="n">
        <v>622</v>
      </c>
    </row>
    <row r="419" customFormat="false" ht="15" hidden="false" customHeight="false" outlineLevel="0" collapsed="false">
      <c r="A419" s="25" t="s">
        <v>4965</v>
      </c>
      <c r="B419" s="25" t="s">
        <v>95</v>
      </c>
      <c r="C419" s="25" t="s">
        <v>186</v>
      </c>
      <c r="E419" s="25" t="s">
        <v>56</v>
      </c>
      <c r="F419" s="25" t="s">
        <v>9207</v>
      </c>
    </row>
    <row r="420" customFormat="false" ht="15" hidden="false" customHeight="false" outlineLevel="0" collapsed="false">
      <c r="A420" s="25" t="s">
        <v>679</v>
      </c>
      <c r="B420" s="25" t="s">
        <v>70</v>
      </c>
      <c r="C420" s="25" t="s">
        <v>178</v>
      </c>
      <c r="D420" s="25" t="s">
        <v>210</v>
      </c>
      <c r="E420" s="25" t="s">
        <v>55</v>
      </c>
      <c r="F420" s="25" t="s">
        <v>9207</v>
      </c>
      <c r="G420" s="25" t="s">
        <v>9124</v>
      </c>
      <c r="H420" s="25" t="n">
        <v>0</v>
      </c>
    </row>
    <row r="421" customFormat="false" ht="15" hidden="false" customHeight="false" outlineLevel="0" collapsed="false">
      <c r="A421" s="25" t="s">
        <v>3795</v>
      </c>
      <c r="B421" s="25" t="s">
        <v>87</v>
      </c>
      <c r="C421" s="25" t="s">
        <v>148</v>
      </c>
      <c r="E421" s="25" t="s">
        <v>56</v>
      </c>
      <c r="F421" s="25" t="s">
        <v>9207</v>
      </c>
    </row>
    <row r="422" customFormat="false" ht="15" hidden="false" customHeight="false" outlineLevel="0" collapsed="false">
      <c r="A422" s="25" t="s">
        <v>3796</v>
      </c>
      <c r="B422" s="25" t="s">
        <v>87</v>
      </c>
      <c r="C422" s="25" t="s">
        <v>170</v>
      </c>
      <c r="D422" s="25" t="s">
        <v>1653</v>
      </c>
      <c r="E422" s="25" t="s">
        <v>54</v>
      </c>
      <c r="F422" s="25" t="s">
        <v>9207</v>
      </c>
      <c r="G422" s="25" t="s">
        <v>9162</v>
      </c>
      <c r="H422" s="25" t="n">
        <v>1257</v>
      </c>
    </row>
    <row r="423" customFormat="false" ht="15" hidden="false" customHeight="false" outlineLevel="0" collapsed="false">
      <c r="A423" s="25" t="s">
        <v>8445</v>
      </c>
      <c r="B423" s="25" t="s">
        <v>116</v>
      </c>
      <c r="C423" s="25" t="s">
        <v>170</v>
      </c>
      <c r="D423" s="25" t="s">
        <v>1778</v>
      </c>
      <c r="E423" s="25" t="s">
        <v>54</v>
      </c>
      <c r="F423" s="25" t="s">
        <v>9207</v>
      </c>
      <c r="G423" s="25" t="s">
        <v>9156</v>
      </c>
      <c r="H423" s="25" t="n">
        <v>1135</v>
      </c>
    </row>
    <row r="424" customFormat="false" ht="15" hidden="false" customHeight="false" outlineLevel="0" collapsed="false">
      <c r="A424" s="25" t="s">
        <v>8727</v>
      </c>
      <c r="B424" s="25" t="s">
        <v>115</v>
      </c>
      <c r="C424" s="25" t="s">
        <v>160</v>
      </c>
      <c r="D424" s="25" t="s">
        <v>195</v>
      </c>
      <c r="E424" s="25" t="s">
        <v>55</v>
      </c>
      <c r="F424" s="25" t="s">
        <v>9207</v>
      </c>
      <c r="G424" s="25" t="s">
        <v>9157</v>
      </c>
      <c r="H424" s="25" t="n">
        <v>0</v>
      </c>
    </row>
    <row r="425" customFormat="false" ht="15" hidden="false" customHeight="false" outlineLevel="0" collapsed="false">
      <c r="A425" s="25" t="s">
        <v>8728</v>
      </c>
      <c r="B425" s="25" t="s">
        <v>115</v>
      </c>
      <c r="C425" s="25" t="s">
        <v>9107</v>
      </c>
      <c r="D425" s="25" t="s">
        <v>2754</v>
      </c>
      <c r="E425" s="25" t="s">
        <v>54</v>
      </c>
      <c r="F425" s="25" t="s">
        <v>9207</v>
      </c>
      <c r="G425" s="25" t="s">
        <v>9134</v>
      </c>
      <c r="H425" s="25" t="n">
        <v>4313</v>
      </c>
    </row>
    <row r="426" customFormat="false" ht="15" hidden="false" customHeight="false" outlineLevel="0" collapsed="false">
      <c r="A426" s="25" t="s">
        <v>202</v>
      </c>
      <c r="B426" s="25" t="s">
        <v>69</v>
      </c>
      <c r="C426" s="25" t="s">
        <v>178</v>
      </c>
      <c r="D426" s="25" t="s">
        <v>167</v>
      </c>
      <c r="E426" s="25" t="s">
        <v>54</v>
      </c>
      <c r="F426" s="25" t="s">
        <v>9208</v>
      </c>
      <c r="G426" s="25" t="s">
        <v>9120</v>
      </c>
      <c r="H426" s="25" t="n">
        <v>5210</v>
      </c>
    </row>
    <row r="427" customFormat="false" ht="15" hidden="false" customHeight="false" outlineLevel="0" collapsed="false">
      <c r="A427" s="25" t="s">
        <v>896</v>
      </c>
      <c r="B427" s="25" t="s">
        <v>72</v>
      </c>
      <c r="C427" s="25" t="s">
        <v>148</v>
      </c>
      <c r="D427" s="25" t="s">
        <v>145</v>
      </c>
      <c r="E427" s="25" t="s">
        <v>54</v>
      </c>
      <c r="F427" s="25" t="s">
        <v>9208</v>
      </c>
      <c r="G427" s="25" t="s">
        <v>9158</v>
      </c>
      <c r="H427" s="25" t="n">
        <v>47</v>
      </c>
    </row>
    <row r="428" customFormat="false" ht="15" hidden="false" customHeight="false" outlineLevel="0" collapsed="false">
      <c r="A428" s="25" t="s">
        <v>6461</v>
      </c>
      <c r="B428" s="25" t="s">
        <v>107</v>
      </c>
      <c r="C428" s="25" t="s">
        <v>160</v>
      </c>
      <c r="D428" s="25" t="s">
        <v>1158</v>
      </c>
      <c r="E428" s="25" t="s">
        <v>54</v>
      </c>
      <c r="F428" s="25" t="s">
        <v>9208</v>
      </c>
      <c r="G428" s="25" t="s">
        <v>9168</v>
      </c>
      <c r="H428" s="25" t="n">
        <v>3220</v>
      </c>
    </row>
    <row r="429" customFormat="false" ht="15" hidden="false" customHeight="false" outlineLevel="0" collapsed="false">
      <c r="A429" s="25" t="s">
        <v>6763</v>
      </c>
      <c r="B429" s="25" t="s">
        <v>105</v>
      </c>
      <c r="C429" s="25" t="s">
        <v>186</v>
      </c>
      <c r="D429" s="25" t="s">
        <v>1090</v>
      </c>
      <c r="E429" s="25" t="s">
        <v>56</v>
      </c>
      <c r="F429" s="25" t="s">
        <v>9208</v>
      </c>
    </row>
    <row r="430" customFormat="false" ht="15" hidden="false" customHeight="false" outlineLevel="0" collapsed="false">
      <c r="A430" s="25" t="s">
        <v>4216</v>
      </c>
      <c r="B430" s="25" t="s">
        <v>88</v>
      </c>
      <c r="C430" s="25" t="s">
        <v>148</v>
      </c>
      <c r="D430" s="25" t="s">
        <v>3511</v>
      </c>
      <c r="E430" s="25" t="s">
        <v>54</v>
      </c>
      <c r="F430" s="25" t="s">
        <v>9208</v>
      </c>
      <c r="G430" s="25" t="s">
        <v>9129</v>
      </c>
      <c r="H430" s="25" t="n">
        <v>47</v>
      </c>
    </row>
    <row r="431" customFormat="false" ht="15" hidden="false" customHeight="false" outlineLevel="0" collapsed="false">
      <c r="A431" s="25" t="s">
        <v>4384</v>
      </c>
      <c r="B431" s="25" t="s">
        <v>86</v>
      </c>
      <c r="C431" s="25" t="s">
        <v>148</v>
      </c>
      <c r="D431" s="25" t="s">
        <v>188</v>
      </c>
      <c r="E431" s="25" t="s">
        <v>56</v>
      </c>
      <c r="F431" s="25" t="s">
        <v>9208</v>
      </c>
    </row>
    <row r="432" customFormat="false" ht="15" hidden="false" customHeight="false" outlineLevel="0" collapsed="false">
      <c r="A432" s="25" t="s">
        <v>4385</v>
      </c>
      <c r="B432" s="25" t="s">
        <v>86</v>
      </c>
      <c r="C432" s="25" t="s">
        <v>148</v>
      </c>
      <c r="D432" s="25" t="s">
        <v>463</v>
      </c>
      <c r="E432" s="25" t="s">
        <v>54</v>
      </c>
      <c r="F432" s="25" t="s">
        <v>9208</v>
      </c>
      <c r="G432" s="25" t="s">
        <v>9156</v>
      </c>
      <c r="H432" s="25" t="n">
        <v>63</v>
      </c>
    </row>
    <row r="433" customFormat="false" ht="15" hidden="false" customHeight="false" outlineLevel="0" collapsed="false">
      <c r="A433" s="25" t="s">
        <v>203</v>
      </c>
      <c r="B433" s="25" t="s">
        <v>69</v>
      </c>
      <c r="C433" s="25" t="s">
        <v>148</v>
      </c>
      <c r="D433" s="25" t="s">
        <v>173</v>
      </c>
      <c r="E433" s="25" t="s">
        <v>54</v>
      </c>
      <c r="F433" s="25" t="s">
        <v>9209</v>
      </c>
      <c r="G433" s="25" t="s">
        <v>9152</v>
      </c>
      <c r="H433" s="25" t="n">
        <v>56</v>
      </c>
    </row>
    <row r="434" customFormat="false" ht="15" hidden="false" customHeight="false" outlineLevel="0" collapsed="false">
      <c r="A434" s="25" t="s">
        <v>204</v>
      </c>
      <c r="B434" s="25" t="s">
        <v>69</v>
      </c>
      <c r="C434" s="25" t="s">
        <v>148</v>
      </c>
      <c r="D434" s="25" t="s">
        <v>188</v>
      </c>
      <c r="E434" s="25" t="s">
        <v>54</v>
      </c>
      <c r="F434" s="25" t="s">
        <v>9209</v>
      </c>
      <c r="G434" s="25" t="s">
        <v>9106</v>
      </c>
      <c r="H434" s="25" t="n">
        <v>65</v>
      </c>
    </row>
    <row r="435" customFormat="false" ht="15" hidden="false" customHeight="false" outlineLevel="0" collapsed="false">
      <c r="A435" s="25" t="s">
        <v>4745</v>
      </c>
      <c r="B435" s="25" t="s">
        <v>98</v>
      </c>
      <c r="C435" s="25" t="s">
        <v>178</v>
      </c>
      <c r="D435" s="25" t="s">
        <v>452</v>
      </c>
      <c r="E435" s="25" t="s">
        <v>54</v>
      </c>
      <c r="F435" s="25" t="s">
        <v>9209</v>
      </c>
      <c r="G435" s="25" t="s">
        <v>9136</v>
      </c>
      <c r="H435" s="25" t="n">
        <v>5743</v>
      </c>
    </row>
    <row r="436" customFormat="false" ht="15" hidden="false" customHeight="false" outlineLevel="0" collapsed="false">
      <c r="A436" s="25" t="s">
        <v>4966</v>
      </c>
      <c r="B436" s="25" t="s">
        <v>95</v>
      </c>
      <c r="C436" s="25" t="s">
        <v>148</v>
      </c>
      <c r="D436" s="25" t="s">
        <v>1671</v>
      </c>
      <c r="E436" s="25" t="s">
        <v>54</v>
      </c>
      <c r="F436" s="25" t="s">
        <v>9209</v>
      </c>
      <c r="G436" s="25" t="s">
        <v>9116</v>
      </c>
      <c r="H436" s="25" t="n">
        <v>53</v>
      </c>
    </row>
    <row r="437" customFormat="false" ht="15" hidden="false" customHeight="false" outlineLevel="0" collapsed="false">
      <c r="A437" s="25" t="s">
        <v>3797</v>
      </c>
      <c r="B437" s="25" t="s">
        <v>87</v>
      </c>
      <c r="C437" s="25" t="s">
        <v>178</v>
      </c>
      <c r="D437" s="25" t="s">
        <v>661</v>
      </c>
      <c r="E437" s="25" t="s">
        <v>54</v>
      </c>
      <c r="F437" s="25" t="s">
        <v>9209</v>
      </c>
      <c r="G437" s="25" t="s">
        <v>9139</v>
      </c>
      <c r="H437" s="25" t="n">
        <v>4974</v>
      </c>
    </row>
    <row r="438" customFormat="false" ht="15" hidden="false" customHeight="false" outlineLevel="0" collapsed="false">
      <c r="A438" s="25" t="s">
        <v>5569</v>
      </c>
      <c r="B438" s="25" t="s">
        <v>96</v>
      </c>
      <c r="C438" s="25" t="s">
        <v>160</v>
      </c>
      <c r="D438" s="25" t="s">
        <v>3359</v>
      </c>
      <c r="E438" s="25" t="s">
        <v>54</v>
      </c>
      <c r="F438" s="25" t="s">
        <v>9209</v>
      </c>
      <c r="G438" s="25" t="s">
        <v>9156</v>
      </c>
      <c r="H438" s="25" t="n">
        <v>3892</v>
      </c>
    </row>
    <row r="439" customFormat="false" ht="15" hidden="false" customHeight="false" outlineLevel="0" collapsed="false">
      <c r="A439" s="25" t="s">
        <v>4092</v>
      </c>
      <c r="B439" s="25" t="s">
        <v>89</v>
      </c>
      <c r="C439" s="25" t="s">
        <v>9107</v>
      </c>
      <c r="D439" s="25" t="s">
        <v>661</v>
      </c>
      <c r="E439" s="25" t="s">
        <v>54</v>
      </c>
      <c r="F439" s="25" t="s">
        <v>9209</v>
      </c>
      <c r="G439" s="25" t="s">
        <v>9145</v>
      </c>
      <c r="H439" s="25" t="n">
        <v>3822</v>
      </c>
    </row>
    <row r="440" customFormat="false" ht="15" hidden="false" customHeight="false" outlineLevel="0" collapsed="false">
      <c r="A440" s="25" t="s">
        <v>2917</v>
      </c>
      <c r="B440" s="25" t="s">
        <v>76</v>
      </c>
      <c r="C440" s="25" t="s">
        <v>186</v>
      </c>
      <c r="D440" s="25" t="s">
        <v>169</v>
      </c>
      <c r="E440" s="25" t="s">
        <v>54</v>
      </c>
      <c r="F440" s="25" t="s">
        <v>9209</v>
      </c>
      <c r="G440" s="25" t="s">
        <v>9112</v>
      </c>
      <c r="H440" s="25" t="n">
        <v>504</v>
      </c>
    </row>
    <row r="441" customFormat="false" ht="15" hidden="false" customHeight="false" outlineLevel="0" collapsed="false">
      <c r="A441" s="25" t="s">
        <v>8446</v>
      </c>
      <c r="B441" s="25" t="s">
        <v>116</v>
      </c>
      <c r="C441" s="25" t="s">
        <v>148</v>
      </c>
      <c r="E441" s="25" t="s">
        <v>56</v>
      </c>
      <c r="F441" s="25" t="s">
        <v>9209</v>
      </c>
    </row>
    <row r="442" customFormat="false" ht="15" hidden="false" customHeight="false" outlineLevel="0" collapsed="false">
      <c r="A442" s="25" t="s">
        <v>6764</v>
      </c>
      <c r="B442" s="25" t="s">
        <v>105</v>
      </c>
      <c r="C442" s="25" t="s">
        <v>160</v>
      </c>
      <c r="D442" s="25" t="s">
        <v>1351</v>
      </c>
      <c r="E442" s="25" t="s">
        <v>54</v>
      </c>
      <c r="F442" s="25" t="s">
        <v>9209</v>
      </c>
      <c r="G442" s="25" t="s">
        <v>9180</v>
      </c>
      <c r="H442" s="25" t="n">
        <v>3145</v>
      </c>
    </row>
    <row r="443" customFormat="false" ht="15" hidden="false" customHeight="false" outlineLevel="0" collapsed="false">
      <c r="A443" s="25" t="s">
        <v>6936</v>
      </c>
      <c r="B443" s="25" t="s">
        <v>104</v>
      </c>
      <c r="C443" s="25" t="s">
        <v>178</v>
      </c>
      <c r="E443" s="25" t="s">
        <v>56</v>
      </c>
      <c r="F443" s="25" t="s">
        <v>9209</v>
      </c>
    </row>
    <row r="444" customFormat="false" ht="15" hidden="false" customHeight="false" outlineLevel="0" collapsed="false">
      <c r="A444" s="25" t="s">
        <v>6937</v>
      </c>
      <c r="B444" s="25" t="s">
        <v>104</v>
      </c>
      <c r="C444" s="25" t="s">
        <v>186</v>
      </c>
      <c r="D444" s="25" t="s">
        <v>1187</v>
      </c>
      <c r="E444" s="25" t="s">
        <v>54</v>
      </c>
      <c r="F444" s="25" t="s">
        <v>9209</v>
      </c>
      <c r="G444" s="25" t="s">
        <v>9158</v>
      </c>
      <c r="H444" s="25" t="n">
        <v>564</v>
      </c>
    </row>
    <row r="445" customFormat="false" ht="15" hidden="false" customHeight="false" outlineLevel="0" collapsed="false">
      <c r="A445" s="25" t="s">
        <v>8729</v>
      </c>
      <c r="B445" s="25" t="s">
        <v>115</v>
      </c>
      <c r="C445" s="25" t="s">
        <v>170</v>
      </c>
      <c r="D445" s="25" t="s">
        <v>665</v>
      </c>
      <c r="E445" s="25" t="s">
        <v>54</v>
      </c>
      <c r="F445" s="25" t="s">
        <v>9209</v>
      </c>
      <c r="G445" s="25" t="s">
        <v>9134</v>
      </c>
      <c r="H445" s="25" t="n">
        <v>1117</v>
      </c>
    </row>
    <row r="446" customFormat="false" ht="15" hidden="false" customHeight="false" outlineLevel="0" collapsed="false">
      <c r="A446" s="25" t="s">
        <v>205</v>
      </c>
      <c r="B446" s="25" t="s">
        <v>69</v>
      </c>
      <c r="C446" s="25" t="s">
        <v>148</v>
      </c>
      <c r="D446" s="25" t="s">
        <v>169</v>
      </c>
      <c r="E446" s="25" t="s">
        <v>54</v>
      </c>
      <c r="F446" s="25" t="s">
        <v>9210</v>
      </c>
      <c r="G446" s="25" t="s">
        <v>9129</v>
      </c>
      <c r="H446" s="25" t="n">
        <v>59</v>
      </c>
    </row>
    <row r="447" customFormat="false" ht="15" hidden="false" customHeight="false" outlineLevel="0" collapsed="false">
      <c r="A447" s="25" t="s">
        <v>1871</v>
      </c>
      <c r="B447" s="25" t="s">
        <v>80</v>
      </c>
      <c r="C447" s="25" t="s">
        <v>148</v>
      </c>
      <c r="D447" s="25" t="s">
        <v>215</v>
      </c>
      <c r="E447" s="25" t="s">
        <v>54</v>
      </c>
      <c r="F447" s="25" t="s">
        <v>9210</v>
      </c>
      <c r="G447" s="25" t="s">
        <v>9157</v>
      </c>
      <c r="H447" s="25" t="n">
        <v>52</v>
      </c>
    </row>
    <row r="448" customFormat="false" ht="15" hidden="false" customHeight="false" outlineLevel="0" collapsed="false">
      <c r="A448" s="25" t="s">
        <v>5570</v>
      </c>
      <c r="B448" s="25" t="s">
        <v>96</v>
      </c>
      <c r="C448" s="25" t="s">
        <v>9107</v>
      </c>
      <c r="D448" s="25" t="s">
        <v>494</v>
      </c>
      <c r="E448" s="25" t="s">
        <v>54</v>
      </c>
      <c r="F448" s="25" t="s">
        <v>9210</v>
      </c>
      <c r="G448" s="25" t="s">
        <v>9166</v>
      </c>
      <c r="H448" s="25" t="n">
        <v>4694</v>
      </c>
    </row>
    <row r="449" customFormat="false" ht="15" hidden="false" customHeight="false" outlineLevel="0" collapsed="false">
      <c r="A449" s="25" t="s">
        <v>6257</v>
      </c>
      <c r="B449" s="25" t="s">
        <v>106</v>
      </c>
      <c r="C449" s="25" t="s">
        <v>178</v>
      </c>
      <c r="E449" s="25" t="s">
        <v>56</v>
      </c>
      <c r="F449" s="25" t="s">
        <v>9210</v>
      </c>
    </row>
    <row r="450" customFormat="false" ht="15" hidden="false" customHeight="false" outlineLevel="0" collapsed="false">
      <c r="A450" s="25" t="s">
        <v>7650</v>
      </c>
      <c r="B450" s="25" t="s">
        <v>114</v>
      </c>
      <c r="C450" s="25" t="s">
        <v>9107</v>
      </c>
      <c r="D450" s="25" t="s">
        <v>478</v>
      </c>
      <c r="E450" s="25" t="s">
        <v>54</v>
      </c>
      <c r="F450" s="25" t="s">
        <v>9210</v>
      </c>
      <c r="G450" s="25" t="s">
        <v>9121</v>
      </c>
      <c r="H450" s="25" t="n">
        <v>5620</v>
      </c>
    </row>
    <row r="451" customFormat="false" ht="15" hidden="false" customHeight="false" outlineLevel="0" collapsed="false">
      <c r="A451" s="25" t="s">
        <v>8026</v>
      </c>
      <c r="B451" s="25" t="s">
        <v>113</v>
      </c>
      <c r="C451" s="25" t="s">
        <v>170</v>
      </c>
      <c r="D451" s="25" t="s">
        <v>433</v>
      </c>
      <c r="E451" s="25" t="s">
        <v>54</v>
      </c>
      <c r="F451" s="25" t="s">
        <v>9210</v>
      </c>
      <c r="G451" s="25" t="s">
        <v>9126</v>
      </c>
      <c r="H451" s="25" t="n">
        <v>1095</v>
      </c>
    </row>
    <row r="452" customFormat="false" ht="15" hidden="false" customHeight="false" outlineLevel="0" collapsed="false">
      <c r="A452" s="25" t="s">
        <v>897</v>
      </c>
      <c r="B452" s="25" t="s">
        <v>72</v>
      </c>
      <c r="C452" s="25" t="s">
        <v>186</v>
      </c>
      <c r="D452" s="25" t="s">
        <v>184</v>
      </c>
      <c r="E452" s="25" t="s">
        <v>55</v>
      </c>
      <c r="F452" s="25" t="s">
        <v>9210</v>
      </c>
      <c r="G452" s="25" t="s">
        <v>9211</v>
      </c>
      <c r="H452" s="25" t="n">
        <v>0</v>
      </c>
    </row>
    <row r="453" customFormat="false" ht="15" hidden="false" customHeight="false" outlineLevel="0" collapsed="false">
      <c r="A453" s="25" t="s">
        <v>898</v>
      </c>
      <c r="B453" s="25" t="s">
        <v>72</v>
      </c>
      <c r="C453" s="25" t="s">
        <v>186</v>
      </c>
      <c r="D453" s="25" t="s">
        <v>145</v>
      </c>
      <c r="E453" s="25" t="s">
        <v>54</v>
      </c>
      <c r="F453" s="25" t="s">
        <v>9210</v>
      </c>
      <c r="G453" s="25" t="s">
        <v>9139</v>
      </c>
      <c r="H453" s="25" t="n">
        <v>489</v>
      </c>
    </row>
    <row r="454" customFormat="false" ht="15" hidden="false" customHeight="false" outlineLevel="0" collapsed="false">
      <c r="A454" s="25" t="s">
        <v>6462</v>
      </c>
      <c r="B454" s="25" t="s">
        <v>107</v>
      </c>
      <c r="C454" s="25" t="s">
        <v>186</v>
      </c>
      <c r="E454" s="25" t="s">
        <v>56</v>
      </c>
      <c r="F454" s="25" t="s">
        <v>9210</v>
      </c>
    </row>
    <row r="455" customFormat="false" ht="15" hidden="false" customHeight="false" outlineLevel="0" collapsed="false">
      <c r="A455" s="25" t="s">
        <v>6463</v>
      </c>
      <c r="B455" s="25" t="s">
        <v>107</v>
      </c>
      <c r="C455" s="25" t="s">
        <v>148</v>
      </c>
      <c r="D455" s="25" t="s">
        <v>151</v>
      </c>
      <c r="E455" s="25" t="s">
        <v>56</v>
      </c>
      <c r="F455" s="25" t="s">
        <v>9210</v>
      </c>
    </row>
    <row r="456" customFormat="false" ht="15" hidden="false" customHeight="false" outlineLevel="0" collapsed="false">
      <c r="A456" s="25" t="s">
        <v>6464</v>
      </c>
      <c r="B456" s="25" t="s">
        <v>107</v>
      </c>
      <c r="C456" s="25" t="s">
        <v>178</v>
      </c>
      <c r="D456" s="25" t="s">
        <v>199</v>
      </c>
      <c r="E456" s="25" t="s">
        <v>54</v>
      </c>
      <c r="F456" s="25" t="s">
        <v>9210</v>
      </c>
      <c r="G456" s="25" t="s">
        <v>9162</v>
      </c>
      <c r="H456" s="25" t="n">
        <v>5908</v>
      </c>
    </row>
    <row r="457" customFormat="false" ht="15" hidden="false" customHeight="false" outlineLevel="0" collapsed="false">
      <c r="A457" s="25" t="s">
        <v>6465</v>
      </c>
      <c r="B457" s="25" t="s">
        <v>107</v>
      </c>
      <c r="C457" s="25" t="s">
        <v>160</v>
      </c>
      <c r="D457" s="25" t="s">
        <v>1351</v>
      </c>
      <c r="E457" s="25" t="s">
        <v>54</v>
      </c>
      <c r="F457" s="25" t="s">
        <v>9210</v>
      </c>
      <c r="G457" s="25" t="s">
        <v>9109</v>
      </c>
      <c r="H457" s="25" t="n">
        <v>3820</v>
      </c>
    </row>
    <row r="458" customFormat="false" ht="15" hidden="false" customHeight="false" outlineLevel="0" collapsed="false">
      <c r="A458" s="25" t="s">
        <v>8447</v>
      </c>
      <c r="B458" s="25" t="s">
        <v>116</v>
      </c>
      <c r="C458" s="25" t="s">
        <v>170</v>
      </c>
      <c r="D458" s="25" t="s">
        <v>195</v>
      </c>
      <c r="E458" s="25" t="s">
        <v>55</v>
      </c>
      <c r="F458" s="25" t="s">
        <v>9210</v>
      </c>
      <c r="G458" s="25" t="s">
        <v>9132</v>
      </c>
      <c r="H458" s="25" t="n">
        <v>0</v>
      </c>
    </row>
    <row r="459" customFormat="false" ht="15" hidden="false" customHeight="false" outlineLevel="0" collapsed="false">
      <c r="A459" s="25" t="s">
        <v>6938</v>
      </c>
      <c r="B459" s="25" t="s">
        <v>104</v>
      </c>
      <c r="C459" s="25" t="s">
        <v>9107</v>
      </c>
      <c r="E459" s="25" t="s">
        <v>56</v>
      </c>
      <c r="F459" s="25" t="s">
        <v>9210</v>
      </c>
    </row>
    <row r="460" customFormat="false" ht="15" hidden="false" customHeight="false" outlineLevel="0" collapsed="false">
      <c r="A460" s="25" t="s">
        <v>6939</v>
      </c>
      <c r="B460" s="25" t="s">
        <v>104</v>
      </c>
      <c r="C460" s="25" t="s">
        <v>186</v>
      </c>
      <c r="D460" s="25" t="s">
        <v>5204</v>
      </c>
      <c r="E460" s="25" t="s">
        <v>54</v>
      </c>
      <c r="F460" s="25" t="s">
        <v>9210</v>
      </c>
      <c r="G460" s="25" t="s">
        <v>9140</v>
      </c>
      <c r="H460" s="25" t="n">
        <v>581</v>
      </c>
    </row>
    <row r="461" customFormat="false" ht="15" hidden="false" customHeight="false" outlineLevel="0" collapsed="false">
      <c r="A461" s="25" t="s">
        <v>4386</v>
      </c>
      <c r="B461" s="25" t="s">
        <v>86</v>
      </c>
      <c r="C461" s="25" t="s">
        <v>178</v>
      </c>
      <c r="E461" s="25" t="s">
        <v>56</v>
      </c>
      <c r="F461" s="25" t="s">
        <v>9210</v>
      </c>
    </row>
    <row r="462" customFormat="false" ht="15" hidden="false" customHeight="false" outlineLevel="0" collapsed="false">
      <c r="A462" s="25" t="s">
        <v>3798</v>
      </c>
      <c r="B462" s="25" t="s">
        <v>87</v>
      </c>
      <c r="C462" s="25" t="s">
        <v>9107</v>
      </c>
      <c r="D462" s="25" t="s">
        <v>636</v>
      </c>
      <c r="E462" s="25" t="s">
        <v>56</v>
      </c>
      <c r="F462" s="25" t="s">
        <v>9212</v>
      </c>
    </row>
    <row r="463" customFormat="false" ht="15" hidden="false" customHeight="false" outlineLevel="0" collapsed="false">
      <c r="A463" s="25" t="s">
        <v>3799</v>
      </c>
      <c r="B463" s="25" t="s">
        <v>87</v>
      </c>
      <c r="C463" s="25" t="s">
        <v>9107</v>
      </c>
      <c r="E463" s="25" t="s">
        <v>56</v>
      </c>
      <c r="F463" s="25" t="s">
        <v>9212</v>
      </c>
    </row>
    <row r="464" customFormat="false" ht="15" hidden="false" customHeight="false" outlineLevel="0" collapsed="false">
      <c r="A464" s="25" t="s">
        <v>1872</v>
      </c>
      <c r="B464" s="25" t="s">
        <v>80</v>
      </c>
      <c r="C464" s="25" t="s">
        <v>178</v>
      </c>
      <c r="D464" s="25" t="s">
        <v>198</v>
      </c>
      <c r="E464" s="25" t="s">
        <v>55</v>
      </c>
      <c r="F464" s="25" t="s">
        <v>9212</v>
      </c>
      <c r="G464" s="25" t="s">
        <v>9119</v>
      </c>
      <c r="H464" s="25" t="n">
        <v>0</v>
      </c>
    </row>
    <row r="465" customFormat="false" ht="15" hidden="false" customHeight="false" outlineLevel="0" collapsed="false">
      <c r="A465" s="25" t="s">
        <v>2918</v>
      </c>
      <c r="B465" s="25" t="s">
        <v>76</v>
      </c>
      <c r="C465" s="25" t="s">
        <v>186</v>
      </c>
      <c r="D465" s="25" t="s">
        <v>154</v>
      </c>
      <c r="E465" s="25" t="s">
        <v>54</v>
      </c>
      <c r="F465" s="25" t="s">
        <v>9212</v>
      </c>
      <c r="G465" s="25" t="s">
        <v>9157</v>
      </c>
      <c r="H465" s="25" t="n">
        <v>585</v>
      </c>
    </row>
    <row r="466" customFormat="false" ht="15" hidden="false" customHeight="false" outlineLevel="0" collapsed="false">
      <c r="A466" s="25" t="s">
        <v>7651</v>
      </c>
      <c r="B466" s="25" t="s">
        <v>114</v>
      </c>
      <c r="C466" s="25" t="s">
        <v>170</v>
      </c>
      <c r="D466" s="25" t="s">
        <v>478</v>
      </c>
      <c r="E466" s="25" t="s">
        <v>56</v>
      </c>
      <c r="F466" s="25" t="s">
        <v>9212</v>
      </c>
    </row>
    <row r="467" customFormat="false" ht="15" hidden="false" customHeight="false" outlineLevel="0" collapsed="false">
      <c r="A467" s="25" t="s">
        <v>7652</v>
      </c>
      <c r="B467" s="25" t="s">
        <v>114</v>
      </c>
      <c r="C467" s="25" t="s">
        <v>186</v>
      </c>
      <c r="D467" s="25" t="s">
        <v>636</v>
      </c>
      <c r="E467" s="25" t="s">
        <v>54</v>
      </c>
      <c r="F467" s="25" t="s">
        <v>9212</v>
      </c>
      <c r="G467" s="25" t="s">
        <v>9213</v>
      </c>
      <c r="H467" s="25" t="n">
        <v>572</v>
      </c>
    </row>
    <row r="468" customFormat="false" ht="15" hidden="false" customHeight="false" outlineLevel="0" collapsed="false">
      <c r="A468" s="25" t="s">
        <v>899</v>
      </c>
      <c r="B468" s="25" t="s">
        <v>72</v>
      </c>
      <c r="C468" s="25" t="s">
        <v>160</v>
      </c>
      <c r="D468" s="25" t="s">
        <v>257</v>
      </c>
      <c r="E468" s="25" t="s">
        <v>54</v>
      </c>
      <c r="F468" s="25" t="s">
        <v>9212</v>
      </c>
      <c r="G468" s="25" t="s">
        <v>9132</v>
      </c>
      <c r="H468" s="25" t="n">
        <v>3669</v>
      </c>
    </row>
    <row r="469" customFormat="false" ht="15" hidden="false" customHeight="false" outlineLevel="0" collapsed="false">
      <c r="A469" s="25" t="s">
        <v>6466</v>
      </c>
      <c r="B469" s="25" t="s">
        <v>107</v>
      </c>
      <c r="C469" s="25" t="s">
        <v>170</v>
      </c>
      <c r="D469" s="25" t="s">
        <v>199</v>
      </c>
      <c r="E469" s="25" t="s">
        <v>54</v>
      </c>
      <c r="F469" s="25" t="s">
        <v>9212</v>
      </c>
      <c r="G469" s="25" t="s">
        <v>9162</v>
      </c>
      <c r="H469" s="25" t="n">
        <v>1091</v>
      </c>
    </row>
    <row r="470" customFormat="false" ht="15" hidden="false" customHeight="false" outlineLevel="0" collapsed="false">
      <c r="A470" s="25" t="s">
        <v>3263</v>
      </c>
      <c r="B470" s="25" t="s">
        <v>77</v>
      </c>
      <c r="C470" s="25" t="s">
        <v>170</v>
      </c>
      <c r="D470" s="25" t="s">
        <v>245</v>
      </c>
      <c r="E470" s="25" t="s">
        <v>55</v>
      </c>
      <c r="F470" s="25" t="s">
        <v>9212</v>
      </c>
      <c r="G470" s="25" t="s">
        <v>9143</v>
      </c>
      <c r="H470" s="25" t="n">
        <v>0</v>
      </c>
    </row>
    <row r="471" customFormat="false" ht="15" hidden="false" customHeight="false" outlineLevel="0" collapsed="false">
      <c r="A471" s="25" t="s">
        <v>5840</v>
      </c>
      <c r="B471" s="25" t="s">
        <v>97</v>
      </c>
      <c r="C471" s="25" t="s">
        <v>9107</v>
      </c>
      <c r="D471" s="25" t="s">
        <v>452</v>
      </c>
      <c r="E471" s="25" t="s">
        <v>54</v>
      </c>
      <c r="F471" s="25" t="s">
        <v>9212</v>
      </c>
      <c r="G471" s="25" t="s">
        <v>9127</v>
      </c>
      <c r="H471" s="25" t="n">
        <v>4905</v>
      </c>
    </row>
    <row r="472" customFormat="false" ht="15" hidden="false" customHeight="false" outlineLevel="0" collapsed="false">
      <c r="A472" s="25" t="s">
        <v>3800</v>
      </c>
      <c r="B472" s="25" t="s">
        <v>87</v>
      </c>
      <c r="C472" s="25" t="s">
        <v>186</v>
      </c>
      <c r="D472" s="25" t="s">
        <v>644</v>
      </c>
      <c r="E472" s="25" t="s">
        <v>54</v>
      </c>
      <c r="F472" s="25" t="s">
        <v>9214</v>
      </c>
      <c r="G472" s="25" t="s">
        <v>9119</v>
      </c>
      <c r="H472" s="25" t="n">
        <v>540</v>
      </c>
    </row>
    <row r="473" customFormat="false" ht="15" hidden="false" customHeight="false" outlineLevel="0" collapsed="false">
      <c r="A473" s="25" t="s">
        <v>2601</v>
      </c>
      <c r="B473" s="25" t="s">
        <v>78</v>
      </c>
      <c r="C473" s="25" t="s">
        <v>148</v>
      </c>
      <c r="D473" s="25" t="s">
        <v>257</v>
      </c>
      <c r="E473" s="25" t="s">
        <v>54</v>
      </c>
      <c r="F473" s="25" t="s">
        <v>9214</v>
      </c>
      <c r="G473" s="25" t="s">
        <v>9140</v>
      </c>
      <c r="H473" s="25" t="n">
        <v>49</v>
      </c>
    </row>
    <row r="474" customFormat="false" ht="15" hidden="false" customHeight="false" outlineLevel="0" collapsed="false">
      <c r="A474" s="25" t="s">
        <v>2919</v>
      </c>
      <c r="B474" s="25" t="s">
        <v>76</v>
      </c>
      <c r="C474" s="25" t="s">
        <v>186</v>
      </c>
      <c r="D474" s="25" t="s">
        <v>240</v>
      </c>
      <c r="E474" s="25" t="s">
        <v>54</v>
      </c>
      <c r="F474" s="25" t="s">
        <v>9214</v>
      </c>
      <c r="G474" s="25" t="s">
        <v>9215</v>
      </c>
      <c r="H474" s="25" t="n">
        <v>513</v>
      </c>
    </row>
    <row r="475" customFormat="false" ht="15" hidden="false" customHeight="false" outlineLevel="0" collapsed="false">
      <c r="A475" s="25" t="s">
        <v>900</v>
      </c>
      <c r="B475" s="25" t="s">
        <v>72</v>
      </c>
      <c r="C475" s="25" t="s">
        <v>148</v>
      </c>
      <c r="D475" s="25" t="s">
        <v>154</v>
      </c>
      <c r="E475" s="25" t="s">
        <v>54</v>
      </c>
      <c r="F475" s="25" t="s">
        <v>9214</v>
      </c>
      <c r="G475" s="25" t="s">
        <v>9139</v>
      </c>
      <c r="H475" s="25" t="n">
        <v>54</v>
      </c>
    </row>
    <row r="476" customFormat="false" ht="15" hidden="false" customHeight="false" outlineLevel="0" collapsed="false">
      <c r="A476" s="25" t="s">
        <v>8448</v>
      </c>
      <c r="B476" s="25" t="s">
        <v>116</v>
      </c>
      <c r="C476" s="25" t="s">
        <v>170</v>
      </c>
      <c r="E476" s="25" t="s">
        <v>56</v>
      </c>
      <c r="F476" s="25" t="s">
        <v>9214</v>
      </c>
    </row>
    <row r="477" customFormat="false" ht="15" hidden="false" customHeight="false" outlineLevel="0" collapsed="false">
      <c r="A477" s="25" t="s">
        <v>4387</v>
      </c>
      <c r="B477" s="25" t="s">
        <v>86</v>
      </c>
      <c r="C477" s="25" t="s">
        <v>186</v>
      </c>
      <c r="D477" s="25" t="s">
        <v>198</v>
      </c>
      <c r="E477" s="25" t="s">
        <v>56</v>
      </c>
      <c r="F477" s="25" t="s">
        <v>9214</v>
      </c>
    </row>
    <row r="478" customFormat="false" ht="15" hidden="false" customHeight="false" outlineLevel="0" collapsed="false">
      <c r="A478" s="25" t="s">
        <v>4388</v>
      </c>
      <c r="B478" s="25" t="s">
        <v>86</v>
      </c>
      <c r="C478" s="25" t="s">
        <v>148</v>
      </c>
      <c r="D478" s="25" t="s">
        <v>463</v>
      </c>
      <c r="E478" s="25" t="s">
        <v>54</v>
      </c>
      <c r="F478" s="25" t="s">
        <v>9214</v>
      </c>
      <c r="G478" s="25" t="s">
        <v>9131</v>
      </c>
      <c r="H478" s="25" t="n">
        <v>56</v>
      </c>
    </row>
    <row r="479" customFormat="false" ht="15" hidden="false" customHeight="false" outlineLevel="0" collapsed="false">
      <c r="A479" s="25" t="s">
        <v>206</v>
      </c>
      <c r="B479" s="25" t="s">
        <v>69</v>
      </c>
      <c r="C479" s="25" t="s">
        <v>148</v>
      </c>
      <c r="D479" s="25" t="s">
        <v>207</v>
      </c>
      <c r="E479" s="25" t="s">
        <v>54</v>
      </c>
      <c r="F479" s="25" t="s">
        <v>9216</v>
      </c>
      <c r="G479" s="25" t="s">
        <v>9162</v>
      </c>
      <c r="H479" s="25" t="n">
        <v>58</v>
      </c>
    </row>
    <row r="480" customFormat="false" ht="15" hidden="false" customHeight="false" outlineLevel="0" collapsed="false">
      <c r="A480" s="25" t="s">
        <v>208</v>
      </c>
      <c r="B480" s="25" t="s">
        <v>69</v>
      </c>
      <c r="C480" s="25" t="s">
        <v>148</v>
      </c>
      <c r="D480" s="25" t="s">
        <v>162</v>
      </c>
      <c r="E480" s="25" t="s">
        <v>54</v>
      </c>
      <c r="F480" s="25" t="s">
        <v>9216</v>
      </c>
      <c r="G480" s="25" t="s">
        <v>9158</v>
      </c>
      <c r="H480" s="25" t="n">
        <v>58</v>
      </c>
    </row>
    <row r="481" customFormat="false" ht="15" hidden="false" customHeight="false" outlineLevel="0" collapsed="false">
      <c r="A481" s="25" t="s">
        <v>6258</v>
      </c>
      <c r="B481" s="25" t="s">
        <v>106</v>
      </c>
      <c r="C481" s="25" t="s">
        <v>160</v>
      </c>
      <c r="D481" s="25" t="s">
        <v>644</v>
      </c>
      <c r="E481" s="25" t="s">
        <v>56</v>
      </c>
      <c r="F481" s="25" t="s">
        <v>9216</v>
      </c>
    </row>
    <row r="482" customFormat="false" ht="15" hidden="false" customHeight="false" outlineLevel="0" collapsed="false">
      <c r="A482" s="25" t="s">
        <v>7380</v>
      </c>
      <c r="B482" s="25" t="s">
        <v>112</v>
      </c>
      <c r="C482" s="25" t="s">
        <v>9107</v>
      </c>
      <c r="D482" s="25" t="s">
        <v>2530</v>
      </c>
      <c r="E482" s="25" t="s">
        <v>56</v>
      </c>
      <c r="F482" s="25" t="s">
        <v>9216</v>
      </c>
    </row>
    <row r="483" customFormat="false" ht="15" hidden="false" customHeight="false" outlineLevel="0" collapsed="false">
      <c r="A483" s="25" t="s">
        <v>7653</v>
      </c>
      <c r="B483" s="25" t="s">
        <v>114</v>
      </c>
      <c r="C483" s="25" t="s">
        <v>9107</v>
      </c>
      <c r="D483" s="25" t="s">
        <v>636</v>
      </c>
      <c r="E483" s="25" t="s">
        <v>54</v>
      </c>
      <c r="F483" s="25" t="s">
        <v>9216</v>
      </c>
      <c r="G483" s="25" t="s">
        <v>9145</v>
      </c>
      <c r="H483" s="25" t="n">
        <v>4453</v>
      </c>
    </row>
    <row r="484" customFormat="false" ht="15" hidden="false" customHeight="false" outlineLevel="0" collapsed="false">
      <c r="A484" s="25" t="s">
        <v>8027</v>
      </c>
      <c r="B484" s="25" t="s">
        <v>113</v>
      </c>
      <c r="C484" s="25" t="s">
        <v>148</v>
      </c>
      <c r="D484" s="25" t="s">
        <v>478</v>
      </c>
      <c r="E484" s="25" t="s">
        <v>55</v>
      </c>
      <c r="F484" s="25" t="s">
        <v>9216</v>
      </c>
      <c r="G484" s="25" t="s">
        <v>9217</v>
      </c>
      <c r="H484" s="25" t="n">
        <v>0</v>
      </c>
    </row>
    <row r="485" customFormat="false" ht="15" hidden="false" customHeight="false" outlineLevel="0" collapsed="false">
      <c r="A485" s="25" t="s">
        <v>8028</v>
      </c>
      <c r="B485" s="25" t="s">
        <v>113</v>
      </c>
      <c r="C485" s="25" t="s">
        <v>186</v>
      </c>
      <c r="D485" s="25" t="s">
        <v>636</v>
      </c>
      <c r="E485" s="25" t="s">
        <v>54</v>
      </c>
      <c r="F485" s="25" t="s">
        <v>9216</v>
      </c>
      <c r="G485" s="25" t="s">
        <v>9134</v>
      </c>
      <c r="H485" s="25" t="n">
        <v>619</v>
      </c>
    </row>
    <row r="486" customFormat="false" ht="15" hidden="false" customHeight="false" outlineLevel="0" collapsed="false">
      <c r="A486" s="25" t="s">
        <v>8449</v>
      </c>
      <c r="B486" s="25" t="s">
        <v>116</v>
      </c>
      <c r="C486" s="25" t="s">
        <v>178</v>
      </c>
      <c r="D486" s="25" t="s">
        <v>1351</v>
      </c>
      <c r="E486" s="25" t="s">
        <v>54</v>
      </c>
      <c r="F486" s="25" t="s">
        <v>9216</v>
      </c>
      <c r="G486" s="25" t="s">
        <v>9218</v>
      </c>
      <c r="H486" s="25" t="n">
        <v>5163</v>
      </c>
    </row>
    <row r="487" customFormat="false" ht="15" hidden="false" customHeight="false" outlineLevel="0" collapsed="false">
      <c r="A487" s="25" t="s">
        <v>8450</v>
      </c>
      <c r="B487" s="25" t="s">
        <v>116</v>
      </c>
      <c r="C487" s="25" t="s">
        <v>9107</v>
      </c>
      <c r="D487" s="25" t="s">
        <v>609</v>
      </c>
      <c r="E487" s="25" t="s">
        <v>54</v>
      </c>
      <c r="F487" s="25" t="s">
        <v>9216</v>
      </c>
      <c r="G487" s="25" t="s">
        <v>9156</v>
      </c>
      <c r="H487" s="25" t="n">
        <v>4071</v>
      </c>
    </row>
    <row r="488" customFormat="false" ht="15" hidden="false" customHeight="false" outlineLevel="0" collapsed="false">
      <c r="A488" s="25" t="s">
        <v>5841</v>
      </c>
      <c r="B488" s="25" t="s">
        <v>97</v>
      </c>
      <c r="C488" s="25" t="s">
        <v>148</v>
      </c>
      <c r="D488" s="25" t="s">
        <v>452</v>
      </c>
      <c r="E488" s="25" t="s">
        <v>54</v>
      </c>
      <c r="F488" s="25" t="s">
        <v>9216</v>
      </c>
      <c r="G488" s="25" t="s">
        <v>9217</v>
      </c>
      <c r="H488" s="25" t="n">
        <v>56</v>
      </c>
    </row>
    <row r="489" customFormat="false" ht="15" hidden="false" customHeight="false" outlineLevel="0" collapsed="false">
      <c r="A489" s="25" t="s">
        <v>6940</v>
      </c>
      <c r="B489" s="25" t="s">
        <v>104</v>
      </c>
      <c r="C489" s="25" t="s">
        <v>148</v>
      </c>
      <c r="E489" s="25" t="s">
        <v>56</v>
      </c>
      <c r="F489" s="25" t="s">
        <v>9216</v>
      </c>
    </row>
    <row r="490" customFormat="false" ht="15" hidden="false" customHeight="false" outlineLevel="0" collapsed="false">
      <c r="A490" s="25" t="s">
        <v>4389</v>
      </c>
      <c r="B490" s="25" t="s">
        <v>86</v>
      </c>
      <c r="C490" s="25" t="s">
        <v>160</v>
      </c>
      <c r="D490" s="25" t="s">
        <v>622</v>
      </c>
      <c r="E490" s="25" t="s">
        <v>55</v>
      </c>
      <c r="F490" s="25" t="s">
        <v>9216</v>
      </c>
      <c r="G490" s="25" t="s">
        <v>9143</v>
      </c>
      <c r="H490" s="25" t="n">
        <v>0</v>
      </c>
    </row>
    <row r="491" customFormat="false" ht="15" hidden="false" customHeight="false" outlineLevel="0" collapsed="false">
      <c r="A491" s="25" t="s">
        <v>5571</v>
      </c>
      <c r="B491" s="25" t="s">
        <v>96</v>
      </c>
      <c r="C491" s="25" t="s">
        <v>9107</v>
      </c>
      <c r="D491" s="25" t="s">
        <v>3373</v>
      </c>
      <c r="E491" s="25" t="s">
        <v>54</v>
      </c>
      <c r="F491" s="25" t="s">
        <v>9219</v>
      </c>
      <c r="G491" s="25" t="s">
        <v>9180</v>
      </c>
      <c r="H491" s="25" t="n">
        <v>4375</v>
      </c>
    </row>
    <row r="492" customFormat="false" ht="15" hidden="false" customHeight="false" outlineLevel="0" collapsed="false">
      <c r="A492" s="25" t="s">
        <v>7381</v>
      </c>
      <c r="B492" s="25" t="s">
        <v>112</v>
      </c>
      <c r="C492" s="25" t="s">
        <v>160</v>
      </c>
      <c r="D492" s="25" t="s">
        <v>191</v>
      </c>
      <c r="E492" s="25" t="s">
        <v>56</v>
      </c>
      <c r="F492" s="25" t="s">
        <v>9219</v>
      </c>
    </row>
    <row r="493" customFormat="false" ht="15" hidden="false" customHeight="false" outlineLevel="0" collapsed="false">
      <c r="A493" s="25" t="s">
        <v>7654</v>
      </c>
      <c r="B493" s="25" t="s">
        <v>114</v>
      </c>
      <c r="C493" s="25" t="s">
        <v>186</v>
      </c>
      <c r="D493" s="25" t="s">
        <v>199</v>
      </c>
      <c r="E493" s="25" t="s">
        <v>54</v>
      </c>
      <c r="F493" s="25" t="s">
        <v>9219</v>
      </c>
      <c r="G493" s="25" t="s">
        <v>9157</v>
      </c>
      <c r="H493" s="25" t="n">
        <v>610</v>
      </c>
    </row>
    <row r="494" customFormat="false" ht="15" hidden="false" customHeight="false" outlineLevel="0" collapsed="false">
      <c r="A494" s="25" t="s">
        <v>6941</v>
      </c>
      <c r="B494" s="25" t="s">
        <v>104</v>
      </c>
      <c r="C494" s="25" t="s">
        <v>186</v>
      </c>
      <c r="D494" s="25" t="s">
        <v>231</v>
      </c>
      <c r="E494" s="25" t="s">
        <v>56</v>
      </c>
      <c r="F494" s="25" t="s">
        <v>9219</v>
      </c>
    </row>
    <row r="495" customFormat="false" ht="15" hidden="false" customHeight="false" outlineLevel="0" collapsed="false">
      <c r="A495" s="25" t="s">
        <v>6942</v>
      </c>
      <c r="B495" s="25" t="s">
        <v>104</v>
      </c>
      <c r="C495" s="25" t="s">
        <v>160</v>
      </c>
      <c r="D495" s="25" t="s">
        <v>428</v>
      </c>
      <c r="E495" s="25" t="s">
        <v>55</v>
      </c>
      <c r="F495" s="25" t="s">
        <v>9219</v>
      </c>
      <c r="G495" s="25" t="s">
        <v>9203</v>
      </c>
      <c r="H495" s="25" t="n">
        <v>0</v>
      </c>
    </row>
    <row r="496" customFormat="false" ht="15" hidden="false" customHeight="false" outlineLevel="0" collapsed="false">
      <c r="A496" s="25" t="s">
        <v>6943</v>
      </c>
      <c r="B496" s="25" t="s">
        <v>104</v>
      </c>
      <c r="C496" s="25" t="s">
        <v>9107</v>
      </c>
      <c r="D496" s="25" t="s">
        <v>1351</v>
      </c>
      <c r="E496" s="25" t="s">
        <v>54</v>
      </c>
      <c r="F496" s="25" t="s">
        <v>9219</v>
      </c>
      <c r="G496" s="25" t="s">
        <v>9127</v>
      </c>
      <c r="H496" s="25" t="n">
        <v>4554</v>
      </c>
    </row>
    <row r="497" customFormat="false" ht="15" hidden="false" customHeight="false" outlineLevel="0" collapsed="false">
      <c r="A497" s="25" t="s">
        <v>4634</v>
      </c>
      <c r="B497" s="25" t="s">
        <v>90</v>
      </c>
      <c r="C497" s="25" t="s">
        <v>160</v>
      </c>
      <c r="D497" s="25" t="s">
        <v>1158</v>
      </c>
      <c r="E497" s="25" t="s">
        <v>54</v>
      </c>
      <c r="F497" s="25" t="s">
        <v>9219</v>
      </c>
      <c r="G497" s="25" t="s">
        <v>9220</v>
      </c>
      <c r="H497" s="25" t="n">
        <v>2880</v>
      </c>
    </row>
    <row r="498" customFormat="false" ht="15" hidden="false" customHeight="false" outlineLevel="0" collapsed="false">
      <c r="A498" s="25" t="s">
        <v>3801</v>
      </c>
      <c r="B498" s="25" t="s">
        <v>87</v>
      </c>
      <c r="C498" s="25" t="s">
        <v>178</v>
      </c>
      <c r="D498" s="25" t="s">
        <v>646</v>
      </c>
      <c r="E498" s="25" t="s">
        <v>56</v>
      </c>
      <c r="F498" s="25" t="s">
        <v>9221</v>
      </c>
    </row>
    <row r="499" customFormat="false" ht="15" hidden="false" customHeight="false" outlineLevel="0" collapsed="false">
      <c r="A499" s="25" t="s">
        <v>3802</v>
      </c>
      <c r="B499" s="25" t="s">
        <v>87</v>
      </c>
      <c r="C499" s="25" t="s">
        <v>9107</v>
      </c>
      <c r="D499" s="25" t="s">
        <v>169</v>
      </c>
      <c r="E499" s="25" t="s">
        <v>56</v>
      </c>
      <c r="F499" s="25" t="s">
        <v>9221</v>
      </c>
    </row>
    <row r="500" customFormat="false" ht="15" hidden="false" customHeight="false" outlineLevel="0" collapsed="false">
      <c r="A500" s="25" t="s">
        <v>3803</v>
      </c>
      <c r="B500" s="25" t="s">
        <v>87</v>
      </c>
      <c r="C500" s="25" t="s">
        <v>170</v>
      </c>
      <c r="D500" s="25" t="s">
        <v>1090</v>
      </c>
      <c r="E500" s="25" t="s">
        <v>55</v>
      </c>
      <c r="F500" s="25" t="s">
        <v>9221</v>
      </c>
      <c r="G500" s="25" t="s">
        <v>9211</v>
      </c>
      <c r="H500" s="25" t="n">
        <v>0</v>
      </c>
    </row>
    <row r="501" customFormat="false" ht="15" hidden="false" customHeight="false" outlineLevel="0" collapsed="false">
      <c r="A501" s="25" t="s">
        <v>6079</v>
      </c>
      <c r="B501" s="25" t="s">
        <v>108</v>
      </c>
      <c r="C501" s="25" t="s">
        <v>148</v>
      </c>
      <c r="D501" s="25" t="s">
        <v>1671</v>
      </c>
      <c r="E501" s="25" t="s">
        <v>56</v>
      </c>
      <c r="F501" s="25" t="s">
        <v>9221</v>
      </c>
    </row>
    <row r="502" customFormat="false" ht="15" hidden="false" customHeight="false" outlineLevel="0" collapsed="false">
      <c r="A502" s="25" t="s">
        <v>6467</v>
      </c>
      <c r="B502" s="25" t="s">
        <v>107</v>
      </c>
      <c r="C502" s="25" t="s">
        <v>148</v>
      </c>
      <c r="D502" s="25" t="s">
        <v>444</v>
      </c>
      <c r="E502" s="25" t="s">
        <v>54</v>
      </c>
      <c r="F502" s="25" t="s">
        <v>9221</v>
      </c>
      <c r="G502" s="25" t="s">
        <v>9220</v>
      </c>
      <c r="H502" s="25" t="n">
        <v>60</v>
      </c>
    </row>
    <row r="503" customFormat="false" ht="15" hidden="false" customHeight="false" outlineLevel="0" collapsed="false">
      <c r="A503" s="25" t="s">
        <v>8451</v>
      </c>
      <c r="B503" s="25" t="s">
        <v>116</v>
      </c>
      <c r="C503" s="25" t="s">
        <v>186</v>
      </c>
      <c r="D503" s="25" t="s">
        <v>218</v>
      </c>
      <c r="E503" s="25" t="s">
        <v>54</v>
      </c>
      <c r="F503" s="25" t="s">
        <v>9221</v>
      </c>
      <c r="G503" s="25" t="s">
        <v>9145</v>
      </c>
      <c r="H503" s="25" t="n">
        <v>688</v>
      </c>
    </row>
    <row r="504" customFormat="false" ht="15" hidden="false" customHeight="false" outlineLevel="0" collapsed="false">
      <c r="A504" s="25" t="s">
        <v>8452</v>
      </c>
      <c r="B504" s="25" t="s">
        <v>116</v>
      </c>
      <c r="C504" s="25" t="s">
        <v>178</v>
      </c>
      <c r="D504" s="25" t="s">
        <v>868</v>
      </c>
      <c r="E504" s="25" t="s">
        <v>54</v>
      </c>
      <c r="F504" s="25" t="s">
        <v>9221</v>
      </c>
      <c r="G504" s="25" t="s">
        <v>9168</v>
      </c>
      <c r="H504" s="25" t="n">
        <v>6142</v>
      </c>
    </row>
    <row r="505" customFormat="false" ht="15" hidden="false" customHeight="false" outlineLevel="0" collapsed="false">
      <c r="A505" s="25" t="s">
        <v>8453</v>
      </c>
      <c r="B505" s="25" t="s">
        <v>116</v>
      </c>
      <c r="C505" s="25" t="s">
        <v>9107</v>
      </c>
      <c r="D505" s="25" t="s">
        <v>609</v>
      </c>
      <c r="E505" s="25" t="s">
        <v>54</v>
      </c>
      <c r="F505" s="25" t="s">
        <v>9221</v>
      </c>
      <c r="G505" s="25" t="s">
        <v>9143</v>
      </c>
      <c r="H505" s="25" t="n">
        <v>4939</v>
      </c>
    </row>
    <row r="506" customFormat="false" ht="15" hidden="false" customHeight="false" outlineLevel="0" collapsed="false">
      <c r="A506" s="25" t="s">
        <v>3546</v>
      </c>
      <c r="B506" s="25" t="s">
        <v>79</v>
      </c>
      <c r="C506" s="25" t="s">
        <v>178</v>
      </c>
      <c r="D506" s="25" t="s">
        <v>266</v>
      </c>
      <c r="E506" s="25" t="s">
        <v>54</v>
      </c>
      <c r="F506" s="25" t="s">
        <v>9221</v>
      </c>
      <c r="G506" s="25" t="s">
        <v>9222</v>
      </c>
      <c r="H506" s="25" t="n">
        <v>6270</v>
      </c>
    </row>
    <row r="507" customFormat="false" ht="15" hidden="false" customHeight="false" outlineLevel="0" collapsed="false">
      <c r="A507" s="25" t="s">
        <v>6944</v>
      </c>
      <c r="B507" s="25" t="s">
        <v>104</v>
      </c>
      <c r="C507" s="25" t="s">
        <v>186</v>
      </c>
      <c r="E507" s="25" t="s">
        <v>56</v>
      </c>
      <c r="F507" s="25" t="s">
        <v>9221</v>
      </c>
    </row>
    <row r="508" customFormat="false" ht="15" hidden="false" customHeight="false" outlineLevel="0" collapsed="false">
      <c r="A508" s="25" t="s">
        <v>4635</v>
      </c>
      <c r="B508" s="25" t="s">
        <v>90</v>
      </c>
      <c r="C508" s="25" t="s">
        <v>160</v>
      </c>
      <c r="D508" s="25" t="s">
        <v>193</v>
      </c>
      <c r="E508" s="25" t="s">
        <v>54</v>
      </c>
      <c r="F508" s="25" t="s">
        <v>9221</v>
      </c>
      <c r="G508" s="25" t="s">
        <v>9180</v>
      </c>
      <c r="H508" s="25" t="n">
        <v>3833</v>
      </c>
    </row>
    <row r="509" customFormat="false" ht="15" hidden="false" customHeight="false" outlineLevel="0" collapsed="false">
      <c r="A509" s="25" t="s">
        <v>5312</v>
      </c>
      <c r="B509" s="25" t="s">
        <v>94</v>
      </c>
      <c r="C509" s="25" t="s">
        <v>170</v>
      </c>
      <c r="D509" s="25" t="s">
        <v>445</v>
      </c>
      <c r="E509" s="25" t="s">
        <v>55</v>
      </c>
      <c r="F509" s="25" t="s">
        <v>9223</v>
      </c>
      <c r="G509" s="25" t="s">
        <v>9157</v>
      </c>
      <c r="H509" s="25" t="n">
        <v>0</v>
      </c>
    </row>
    <row r="510" customFormat="false" ht="15" hidden="false" customHeight="false" outlineLevel="0" collapsed="false">
      <c r="A510" s="25" t="s">
        <v>7655</v>
      </c>
      <c r="B510" s="25" t="s">
        <v>114</v>
      </c>
      <c r="C510" s="25" t="s">
        <v>178</v>
      </c>
      <c r="D510" s="25" t="s">
        <v>193</v>
      </c>
      <c r="E510" s="25" t="s">
        <v>56</v>
      </c>
      <c r="F510" s="25" t="s">
        <v>9223</v>
      </c>
    </row>
    <row r="511" customFormat="false" ht="15" hidden="false" customHeight="false" outlineLevel="0" collapsed="false">
      <c r="A511" s="25" t="s">
        <v>8454</v>
      </c>
      <c r="B511" s="25" t="s">
        <v>116</v>
      </c>
      <c r="C511" s="25" t="s">
        <v>148</v>
      </c>
      <c r="E511" s="25" t="s">
        <v>56</v>
      </c>
      <c r="F511" s="25" t="s">
        <v>9223</v>
      </c>
    </row>
    <row r="512" customFormat="false" ht="15" hidden="false" customHeight="false" outlineLevel="0" collapsed="false">
      <c r="A512" s="25" t="s">
        <v>1210</v>
      </c>
      <c r="B512" s="25" t="s">
        <v>73</v>
      </c>
      <c r="C512" s="25" t="s">
        <v>148</v>
      </c>
      <c r="D512" s="25" t="s">
        <v>195</v>
      </c>
      <c r="E512" s="25" t="s">
        <v>54</v>
      </c>
      <c r="F512" s="25" t="s">
        <v>9223</v>
      </c>
      <c r="G512" s="25" t="s">
        <v>9224</v>
      </c>
      <c r="H512" s="25" t="n">
        <v>57</v>
      </c>
    </row>
    <row r="513" customFormat="false" ht="15" hidden="false" customHeight="false" outlineLevel="0" collapsed="false">
      <c r="A513" s="25" t="s">
        <v>1479</v>
      </c>
      <c r="B513" s="25" t="s">
        <v>71</v>
      </c>
      <c r="C513" s="25" t="s">
        <v>148</v>
      </c>
      <c r="D513" s="25" t="s">
        <v>210</v>
      </c>
      <c r="E513" s="25" t="s">
        <v>54</v>
      </c>
      <c r="F513" s="25" t="s">
        <v>9223</v>
      </c>
      <c r="G513" s="25" t="s">
        <v>9127</v>
      </c>
      <c r="H513" s="25" t="n">
        <v>47</v>
      </c>
    </row>
    <row r="514" customFormat="false" ht="15" hidden="false" customHeight="false" outlineLevel="0" collapsed="false">
      <c r="A514" s="25" t="s">
        <v>4390</v>
      </c>
      <c r="B514" s="25" t="s">
        <v>86</v>
      </c>
      <c r="C514" s="25" t="s">
        <v>148</v>
      </c>
      <c r="D514" s="25" t="s">
        <v>3511</v>
      </c>
      <c r="E514" s="25" t="s">
        <v>55</v>
      </c>
      <c r="F514" s="25" t="s">
        <v>9223</v>
      </c>
      <c r="G514" s="25" t="s">
        <v>9146</v>
      </c>
      <c r="H514" s="25" t="n">
        <v>0</v>
      </c>
    </row>
    <row r="515" customFormat="false" ht="15" hidden="false" customHeight="false" outlineLevel="0" collapsed="false">
      <c r="A515" s="25" t="s">
        <v>5313</v>
      </c>
      <c r="B515" s="25" t="s">
        <v>94</v>
      </c>
      <c r="C515" s="25" t="s">
        <v>160</v>
      </c>
      <c r="D515" s="25" t="s">
        <v>639</v>
      </c>
      <c r="E515" s="25" t="s">
        <v>55</v>
      </c>
      <c r="F515" s="25" t="s">
        <v>9225</v>
      </c>
      <c r="G515" s="25" t="s">
        <v>9136</v>
      </c>
      <c r="H515" s="25" t="n">
        <v>0</v>
      </c>
    </row>
    <row r="516" customFormat="false" ht="15" hidden="false" customHeight="false" outlineLevel="0" collapsed="false">
      <c r="A516" s="25" t="s">
        <v>2602</v>
      </c>
      <c r="B516" s="25" t="s">
        <v>78</v>
      </c>
      <c r="C516" s="25" t="s">
        <v>148</v>
      </c>
      <c r="D516" s="25" t="s">
        <v>169</v>
      </c>
      <c r="E516" s="25" t="s">
        <v>54</v>
      </c>
      <c r="F516" s="25" t="s">
        <v>9225</v>
      </c>
      <c r="G516" s="25" t="s">
        <v>9200</v>
      </c>
      <c r="H516" s="25" t="n">
        <v>57</v>
      </c>
    </row>
    <row r="517" customFormat="false" ht="15" hidden="false" customHeight="false" outlineLevel="0" collapsed="false">
      <c r="A517" s="25" t="s">
        <v>7382</v>
      </c>
      <c r="B517" s="25" t="s">
        <v>112</v>
      </c>
      <c r="C517" s="25" t="s">
        <v>170</v>
      </c>
      <c r="D517" s="25" t="s">
        <v>266</v>
      </c>
      <c r="E517" s="25" t="s">
        <v>56</v>
      </c>
      <c r="F517" s="25" t="s">
        <v>9225</v>
      </c>
    </row>
    <row r="518" customFormat="false" ht="15" hidden="false" customHeight="false" outlineLevel="0" collapsed="false">
      <c r="A518" s="25" t="s">
        <v>2920</v>
      </c>
      <c r="B518" s="25" t="s">
        <v>76</v>
      </c>
      <c r="C518" s="25" t="s">
        <v>160</v>
      </c>
      <c r="D518" s="25" t="s">
        <v>248</v>
      </c>
      <c r="E518" s="25" t="s">
        <v>54</v>
      </c>
      <c r="F518" s="25" t="s">
        <v>9225</v>
      </c>
      <c r="G518" s="25" t="s">
        <v>9134</v>
      </c>
      <c r="H518" s="25" t="n">
        <v>3257</v>
      </c>
    </row>
    <row r="519" customFormat="false" ht="15" hidden="false" customHeight="false" outlineLevel="0" collapsed="false">
      <c r="A519" s="25" t="s">
        <v>7656</v>
      </c>
      <c r="B519" s="25" t="s">
        <v>114</v>
      </c>
      <c r="C519" s="25" t="s">
        <v>186</v>
      </c>
      <c r="D519" s="25" t="s">
        <v>860</v>
      </c>
      <c r="E519" s="25" t="s">
        <v>54</v>
      </c>
      <c r="F519" s="25" t="s">
        <v>9225</v>
      </c>
      <c r="G519" s="25" t="s">
        <v>9217</v>
      </c>
      <c r="H519" s="25" t="n">
        <v>511</v>
      </c>
    </row>
    <row r="520" customFormat="false" ht="15" hidden="false" customHeight="false" outlineLevel="0" collapsed="false">
      <c r="A520" s="25" t="s">
        <v>7657</v>
      </c>
      <c r="B520" s="25" t="s">
        <v>114</v>
      </c>
      <c r="C520" s="25" t="s">
        <v>186</v>
      </c>
      <c r="D520" s="25" t="s">
        <v>2739</v>
      </c>
      <c r="E520" s="25" t="s">
        <v>54</v>
      </c>
      <c r="F520" s="25" t="s">
        <v>9225</v>
      </c>
      <c r="G520" s="25" t="s">
        <v>9134</v>
      </c>
      <c r="H520" s="25" t="n">
        <v>607</v>
      </c>
    </row>
    <row r="521" customFormat="false" ht="15" hidden="false" customHeight="false" outlineLevel="0" collapsed="false">
      <c r="A521" s="25" t="s">
        <v>6468</v>
      </c>
      <c r="B521" s="25" t="s">
        <v>107</v>
      </c>
      <c r="C521" s="25" t="s">
        <v>178</v>
      </c>
      <c r="D521" s="25" t="s">
        <v>3075</v>
      </c>
      <c r="E521" s="25" t="s">
        <v>54</v>
      </c>
      <c r="F521" s="25" t="s">
        <v>9225</v>
      </c>
      <c r="G521" s="25" t="s">
        <v>9180</v>
      </c>
      <c r="H521" s="25" t="n">
        <v>5120</v>
      </c>
    </row>
    <row r="522" customFormat="false" ht="15" hidden="false" customHeight="false" outlineLevel="0" collapsed="false">
      <c r="A522" s="25" t="s">
        <v>3547</v>
      </c>
      <c r="B522" s="25" t="s">
        <v>79</v>
      </c>
      <c r="C522" s="25" t="s">
        <v>170</v>
      </c>
      <c r="D522" s="25" t="s">
        <v>195</v>
      </c>
      <c r="E522" s="25" t="s">
        <v>54</v>
      </c>
      <c r="F522" s="25" t="s">
        <v>9225</v>
      </c>
      <c r="G522" s="25" t="s">
        <v>9131</v>
      </c>
      <c r="H522" s="25" t="n">
        <v>1343</v>
      </c>
    </row>
    <row r="523" customFormat="false" ht="15" hidden="false" customHeight="false" outlineLevel="0" collapsed="false">
      <c r="A523" s="25" t="s">
        <v>3548</v>
      </c>
      <c r="B523" s="25" t="s">
        <v>79</v>
      </c>
      <c r="C523" s="25" t="s">
        <v>148</v>
      </c>
      <c r="D523" s="25" t="s">
        <v>188</v>
      </c>
      <c r="E523" s="25" t="s">
        <v>54</v>
      </c>
      <c r="F523" s="25" t="s">
        <v>9225</v>
      </c>
      <c r="G523" s="25" t="s">
        <v>9218</v>
      </c>
      <c r="H523" s="25" t="n">
        <v>55</v>
      </c>
    </row>
    <row r="524" customFormat="false" ht="15" hidden="false" customHeight="false" outlineLevel="0" collapsed="false">
      <c r="A524" s="25" t="s">
        <v>6945</v>
      </c>
      <c r="B524" s="25" t="s">
        <v>104</v>
      </c>
      <c r="C524" s="25" t="s">
        <v>148</v>
      </c>
      <c r="D524" s="25" t="s">
        <v>2484</v>
      </c>
      <c r="E524" s="25" t="s">
        <v>54</v>
      </c>
      <c r="F524" s="25" t="s">
        <v>9225</v>
      </c>
      <c r="G524" s="25" t="s">
        <v>9139</v>
      </c>
      <c r="H524" s="25" t="n">
        <v>49</v>
      </c>
    </row>
    <row r="525" customFormat="false" ht="15" hidden="false" customHeight="false" outlineLevel="0" collapsed="false">
      <c r="A525" s="25" t="s">
        <v>4746</v>
      </c>
      <c r="B525" s="25" t="s">
        <v>98</v>
      </c>
      <c r="C525" s="25" t="s">
        <v>186</v>
      </c>
      <c r="D525" s="25" t="s">
        <v>1055</v>
      </c>
      <c r="E525" s="25" t="s">
        <v>55</v>
      </c>
      <c r="F525" s="25" t="s">
        <v>9226</v>
      </c>
      <c r="G525" s="25" t="s">
        <v>9180</v>
      </c>
      <c r="H525" s="25" t="n">
        <v>0</v>
      </c>
    </row>
    <row r="526" customFormat="false" ht="15" hidden="false" customHeight="false" outlineLevel="0" collapsed="false">
      <c r="A526" s="25" t="s">
        <v>5314</v>
      </c>
      <c r="B526" s="25" t="s">
        <v>94</v>
      </c>
      <c r="C526" s="25" t="s">
        <v>178</v>
      </c>
      <c r="E526" s="25" t="s">
        <v>56</v>
      </c>
      <c r="F526" s="25" t="s">
        <v>9226</v>
      </c>
    </row>
    <row r="527" customFormat="false" ht="15" hidden="false" customHeight="false" outlineLevel="0" collapsed="false">
      <c r="A527" s="25" t="s">
        <v>4093</v>
      </c>
      <c r="B527" s="25" t="s">
        <v>89</v>
      </c>
      <c r="C527" s="25" t="s">
        <v>9107</v>
      </c>
      <c r="D527" s="25" t="s">
        <v>3373</v>
      </c>
      <c r="E527" s="25" t="s">
        <v>54</v>
      </c>
      <c r="F527" s="25" t="s">
        <v>9226</v>
      </c>
      <c r="G527" s="25" t="s">
        <v>9227</v>
      </c>
      <c r="H527" s="25" t="n">
        <v>4426</v>
      </c>
    </row>
    <row r="528" customFormat="false" ht="15" hidden="false" customHeight="false" outlineLevel="0" collapsed="false">
      <c r="A528" s="25" t="s">
        <v>7383</v>
      </c>
      <c r="B528" s="25" t="s">
        <v>112</v>
      </c>
      <c r="C528" s="25" t="s">
        <v>178</v>
      </c>
      <c r="D528" s="25" t="s">
        <v>417</v>
      </c>
      <c r="E528" s="25" t="s">
        <v>54</v>
      </c>
      <c r="F528" s="25" t="s">
        <v>9226</v>
      </c>
      <c r="G528" s="25" t="s">
        <v>9228</v>
      </c>
      <c r="H528" s="25" t="n">
        <v>5264</v>
      </c>
    </row>
    <row r="529" customFormat="false" ht="15" hidden="false" customHeight="false" outlineLevel="0" collapsed="false">
      <c r="A529" s="25" t="s">
        <v>2921</v>
      </c>
      <c r="B529" s="25" t="s">
        <v>76</v>
      </c>
      <c r="C529" s="25" t="s">
        <v>9107</v>
      </c>
      <c r="D529" s="25" t="s">
        <v>184</v>
      </c>
      <c r="E529" s="25" t="s">
        <v>55</v>
      </c>
      <c r="F529" s="25" t="s">
        <v>9226</v>
      </c>
      <c r="G529" s="25" t="s">
        <v>9229</v>
      </c>
      <c r="H529" s="25" t="n">
        <v>0</v>
      </c>
    </row>
    <row r="530" customFormat="false" ht="15" hidden="false" customHeight="false" outlineLevel="0" collapsed="false">
      <c r="A530" s="25" t="s">
        <v>8029</v>
      </c>
      <c r="B530" s="25" t="s">
        <v>113</v>
      </c>
      <c r="C530" s="25" t="s">
        <v>9107</v>
      </c>
      <c r="E530" s="25" t="s">
        <v>56</v>
      </c>
      <c r="F530" s="25" t="s">
        <v>9226</v>
      </c>
    </row>
    <row r="531" customFormat="false" ht="15" hidden="false" customHeight="false" outlineLevel="0" collapsed="false">
      <c r="A531" s="25" t="s">
        <v>1211</v>
      </c>
      <c r="B531" s="25" t="s">
        <v>73</v>
      </c>
      <c r="C531" s="25" t="s">
        <v>148</v>
      </c>
      <c r="D531" s="25" t="s">
        <v>237</v>
      </c>
      <c r="E531" s="25" t="s">
        <v>54</v>
      </c>
      <c r="F531" s="25" t="s">
        <v>9226</v>
      </c>
      <c r="G531" s="25" t="s">
        <v>9180</v>
      </c>
      <c r="H531" s="25" t="n">
        <v>59</v>
      </c>
    </row>
    <row r="532" customFormat="false" ht="15" hidden="false" customHeight="false" outlineLevel="0" collapsed="false">
      <c r="A532" s="25" t="s">
        <v>4094</v>
      </c>
      <c r="B532" s="25" t="s">
        <v>89</v>
      </c>
      <c r="C532" s="25" t="s">
        <v>186</v>
      </c>
      <c r="D532" s="25" t="s">
        <v>1795</v>
      </c>
      <c r="E532" s="25" t="s">
        <v>54</v>
      </c>
      <c r="F532" s="25" t="s">
        <v>9230</v>
      </c>
      <c r="G532" s="25" t="s">
        <v>9139</v>
      </c>
      <c r="H532" s="25" t="n">
        <v>617</v>
      </c>
    </row>
    <row r="533" customFormat="false" ht="15" hidden="false" customHeight="false" outlineLevel="0" collapsed="false">
      <c r="A533" s="25" t="s">
        <v>2603</v>
      </c>
      <c r="B533" s="25" t="s">
        <v>78</v>
      </c>
      <c r="C533" s="25" t="s">
        <v>186</v>
      </c>
      <c r="D533" s="25" t="s">
        <v>191</v>
      </c>
      <c r="E533" s="25" t="s">
        <v>54</v>
      </c>
      <c r="F533" s="25" t="s">
        <v>9230</v>
      </c>
      <c r="G533" s="25" t="s">
        <v>9227</v>
      </c>
      <c r="H533" s="25" t="n">
        <v>565</v>
      </c>
    </row>
    <row r="534" customFormat="false" ht="15" hidden="false" customHeight="false" outlineLevel="0" collapsed="false">
      <c r="A534" s="25" t="s">
        <v>7384</v>
      </c>
      <c r="B534" s="25" t="s">
        <v>112</v>
      </c>
      <c r="C534" s="25" t="s">
        <v>186</v>
      </c>
      <c r="D534" s="25" t="s">
        <v>156</v>
      </c>
      <c r="E534" s="25" t="s">
        <v>54</v>
      </c>
      <c r="F534" s="25" t="s">
        <v>9230</v>
      </c>
      <c r="G534" s="25" t="s">
        <v>9106</v>
      </c>
      <c r="H534" s="25" t="n">
        <v>511</v>
      </c>
    </row>
    <row r="535" customFormat="false" ht="15" hidden="false" customHeight="false" outlineLevel="0" collapsed="false">
      <c r="A535" s="25" t="s">
        <v>7658</v>
      </c>
      <c r="B535" s="25" t="s">
        <v>114</v>
      </c>
      <c r="C535" s="25" t="s">
        <v>170</v>
      </c>
      <c r="D535" s="25" t="s">
        <v>5204</v>
      </c>
      <c r="E535" s="25" t="s">
        <v>55</v>
      </c>
      <c r="F535" s="25" t="s">
        <v>9230</v>
      </c>
      <c r="G535" s="25" t="s">
        <v>9217</v>
      </c>
      <c r="H535" s="25" t="n">
        <v>0</v>
      </c>
    </row>
    <row r="536" customFormat="false" ht="15" hidden="false" customHeight="false" outlineLevel="0" collapsed="false">
      <c r="A536" s="25" t="s">
        <v>8030</v>
      </c>
      <c r="B536" s="25" t="s">
        <v>113</v>
      </c>
      <c r="C536" s="25" t="s">
        <v>148</v>
      </c>
      <c r="D536" s="25" t="s">
        <v>2484</v>
      </c>
      <c r="E536" s="25" t="s">
        <v>54</v>
      </c>
      <c r="F536" s="25" t="s">
        <v>9230</v>
      </c>
      <c r="G536" s="25" t="s">
        <v>9139</v>
      </c>
      <c r="H536" s="25" t="n">
        <v>60</v>
      </c>
    </row>
    <row r="537" customFormat="false" ht="15" hidden="false" customHeight="false" outlineLevel="0" collapsed="false">
      <c r="A537" s="25" t="s">
        <v>8031</v>
      </c>
      <c r="B537" s="25" t="s">
        <v>113</v>
      </c>
      <c r="C537" s="25" t="s">
        <v>160</v>
      </c>
      <c r="D537" s="25" t="s">
        <v>2863</v>
      </c>
      <c r="E537" s="25" t="s">
        <v>54</v>
      </c>
      <c r="F537" s="25" t="s">
        <v>9230</v>
      </c>
      <c r="G537" s="25" t="s">
        <v>9180</v>
      </c>
      <c r="H537" s="25" t="n">
        <v>3407</v>
      </c>
    </row>
    <row r="538" customFormat="false" ht="15" hidden="false" customHeight="false" outlineLevel="0" collapsed="false">
      <c r="A538" s="25" t="s">
        <v>8032</v>
      </c>
      <c r="B538" s="25" t="s">
        <v>113</v>
      </c>
      <c r="C538" s="25" t="s">
        <v>160</v>
      </c>
      <c r="D538" s="25" t="s">
        <v>1351</v>
      </c>
      <c r="E538" s="25" t="s">
        <v>54</v>
      </c>
      <c r="F538" s="25" t="s">
        <v>9230</v>
      </c>
      <c r="G538" s="25" t="s">
        <v>9157</v>
      </c>
      <c r="H538" s="25" t="n">
        <v>3273</v>
      </c>
    </row>
    <row r="539" customFormat="false" ht="15" hidden="false" customHeight="false" outlineLevel="0" collapsed="false">
      <c r="A539" s="25" t="s">
        <v>6469</v>
      </c>
      <c r="B539" s="25" t="s">
        <v>107</v>
      </c>
      <c r="C539" s="25" t="s">
        <v>170</v>
      </c>
      <c r="D539" s="25" t="s">
        <v>2739</v>
      </c>
      <c r="E539" s="25" t="s">
        <v>55</v>
      </c>
      <c r="F539" s="25" t="s">
        <v>9230</v>
      </c>
      <c r="G539" s="25" t="s">
        <v>9129</v>
      </c>
      <c r="H539" s="25" t="n">
        <v>0</v>
      </c>
    </row>
    <row r="540" customFormat="false" ht="15" hidden="false" customHeight="false" outlineLevel="0" collapsed="false">
      <c r="A540" s="25" t="s">
        <v>6470</v>
      </c>
      <c r="B540" s="25" t="s">
        <v>107</v>
      </c>
      <c r="C540" s="25" t="s">
        <v>148</v>
      </c>
      <c r="D540" s="25" t="s">
        <v>860</v>
      </c>
      <c r="E540" s="25" t="s">
        <v>55</v>
      </c>
      <c r="F540" s="25" t="s">
        <v>9230</v>
      </c>
      <c r="G540" s="25" t="s">
        <v>9203</v>
      </c>
      <c r="H540" s="25" t="n">
        <v>0</v>
      </c>
    </row>
    <row r="541" customFormat="false" ht="15" hidden="false" customHeight="false" outlineLevel="0" collapsed="false">
      <c r="A541" s="25" t="s">
        <v>1212</v>
      </c>
      <c r="B541" s="25" t="s">
        <v>73</v>
      </c>
      <c r="C541" s="25" t="s">
        <v>160</v>
      </c>
      <c r="D541" s="25" t="s">
        <v>154</v>
      </c>
      <c r="E541" s="25" t="s">
        <v>54</v>
      </c>
      <c r="F541" s="25" t="s">
        <v>9230</v>
      </c>
      <c r="G541" s="25" t="s">
        <v>9231</v>
      </c>
      <c r="H541" s="25" t="n">
        <v>3363</v>
      </c>
    </row>
    <row r="542" customFormat="false" ht="15" hidden="false" customHeight="false" outlineLevel="0" collapsed="false">
      <c r="A542" s="25" t="s">
        <v>6946</v>
      </c>
      <c r="B542" s="25" t="s">
        <v>104</v>
      </c>
      <c r="C542" s="25" t="s">
        <v>148</v>
      </c>
      <c r="E542" s="25" t="s">
        <v>56</v>
      </c>
      <c r="F542" s="25" t="s">
        <v>9230</v>
      </c>
    </row>
    <row r="543" customFormat="false" ht="15" hidden="false" customHeight="false" outlineLevel="0" collapsed="false">
      <c r="A543" s="25" t="s">
        <v>6947</v>
      </c>
      <c r="B543" s="25" t="s">
        <v>104</v>
      </c>
      <c r="C543" s="25" t="s">
        <v>186</v>
      </c>
      <c r="D543" s="25" t="s">
        <v>1351</v>
      </c>
      <c r="E543" s="25" t="s">
        <v>54</v>
      </c>
      <c r="F543" s="25" t="s">
        <v>9230</v>
      </c>
      <c r="G543" s="25" t="s">
        <v>9143</v>
      </c>
      <c r="H543" s="25" t="n">
        <v>365</v>
      </c>
    </row>
    <row r="544" customFormat="false" ht="15" hidden="false" customHeight="false" outlineLevel="0" collapsed="false">
      <c r="A544" s="25" t="s">
        <v>8730</v>
      </c>
      <c r="B544" s="25" t="s">
        <v>115</v>
      </c>
      <c r="C544" s="25" t="s">
        <v>178</v>
      </c>
      <c r="D544" s="25" t="s">
        <v>1778</v>
      </c>
      <c r="E544" s="25" t="s">
        <v>54</v>
      </c>
      <c r="F544" s="25" t="s">
        <v>9230</v>
      </c>
      <c r="G544" s="25" t="s">
        <v>9120</v>
      </c>
      <c r="H544" s="25" t="n">
        <v>4869</v>
      </c>
    </row>
    <row r="545" customFormat="false" ht="15" hidden="false" customHeight="false" outlineLevel="0" collapsed="false">
      <c r="A545" s="25" t="s">
        <v>3804</v>
      </c>
      <c r="B545" s="25" t="s">
        <v>87</v>
      </c>
      <c r="C545" s="25" t="s">
        <v>186</v>
      </c>
      <c r="D545" s="25" t="s">
        <v>3359</v>
      </c>
      <c r="E545" s="25" t="s">
        <v>54</v>
      </c>
      <c r="F545" s="25" t="s">
        <v>9232</v>
      </c>
      <c r="G545" s="25" t="s">
        <v>9233</v>
      </c>
      <c r="H545" s="25" t="n">
        <v>599</v>
      </c>
    </row>
    <row r="546" customFormat="false" ht="15" hidden="false" customHeight="false" outlineLevel="0" collapsed="false">
      <c r="A546" s="25" t="s">
        <v>5315</v>
      </c>
      <c r="B546" s="25" t="s">
        <v>94</v>
      </c>
      <c r="C546" s="25" t="s">
        <v>160</v>
      </c>
      <c r="D546" s="25" t="s">
        <v>1158</v>
      </c>
      <c r="E546" s="25" t="s">
        <v>54</v>
      </c>
      <c r="F546" s="25" t="s">
        <v>9232</v>
      </c>
      <c r="G546" s="25" t="s">
        <v>9229</v>
      </c>
      <c r="H546" s="25" t="n">
        <v>3194</v>
      </c>
    </row>
    <row r="547" customFormat="false" ht="15" hidden="false" customHeight="false" outlineLevel="0" collapsed="false">
      <c r="A547" s="25" t="s">
        <v>4095</v>
      </c>
      <c r="B547" s="25" t="s">
        <v>89</v>
      </c>
      <c r="C547" s="25" t="s">
        <v>178</v>
      </c>
      <c r="D547" s="25" t="s">
        <v>218</v>
      </c>
      <c r="E547" s="25" t="s">
        <v>54</v>
      </c>
      <c r="F547" s="25" t="s">
        <v>9232</v>
      </c>
      <c r="G547" s="25" t="s">
        <v>9234</v>
      </c>
      <c r="H547" s="25" t="n">
        <v>5429</v>
      </c>
    </row>
    <row r="548" customFormat="false" ht="15" hidden="false" customHeight="false" outlineLevel="0" collapsed="false">
      <c r="A548" s="25" t="s">
        <v>2922</v>
      </c>
      <c r="B548" s="25" t="s">
        <v>76</v>
      </c>
      <c r="C548" s="25" t="s">
        <v>9107</v>
      </c>
      <c r="D548" s="25" t="s">
        <v>195</v>
      </c>
      <c r="E548" s="25" t="s">
        <v>54</v>
      </c>
      <c r="F548" s="25" t="s">
        <v>9232</v>
      </c>
      <c r="G548" s="25" t="s">
        <v>9203</v>
      </c>
      <c r="H548" s="25" t="n">
        <v>5008</v>
      </c>
    </row>
    <row r="549" customFormat="false" ht="15" hidden="false" customHeight="false" outlineLevel="0" collapsed="false">
      <c r="A549" s="25" t="s">
        <v>2923</v>
      </c>
      <c r="B549" s="25" t="s">
        <v>76</v>
      </c>
      <c r="C549" s="25" t="s">
        <v>160</v>
      </c>
      <c r="D549" s="25" t="s">
        <v>164</v>
      </c>
      <c r="E549" s="25" t="s">
        <v>54</v>
      </c>
      <c r="F549" s="25" t="s">
        <v>9232</v>
      </c>
      <c r="G549" s="25" t="s">
        <v>9157</v>
      </c>
      <c r="H549" s="25" t="n">
        <v>3459</v>
      </c>
    </row>
    <row r="550" customFormat="false" ht="15" hidden="false" customHeight="false" outlineLevel="0" collapsed="false">
      <c r="A550" s="25" t="s">
        <v>8033</v>
      </c>
      <c r="B550" s="25" t="s">
        <v>113</v>
      </c>
      <c r="C550" s="25" t="s">
        <v>9107</v>
      </c>
      <c r="D550" s="25" t="s">
        <v>1351</v>
      </c>
      <c r="E550" s="25" t="s">
        <v>55</v>
      </c>
      <c r="F550" s="25" t="s">
        <v>9232</v>
      </c>
      <c r="G550" s="25" t="s">
        <v>9235</v>
      </c>
      <c r="H550" s="25" t="n">
        <v>0</v>
      </c>
    </row>
    <row r="551" customFormat="false" ht="15" hidden="false" customHeight="false" outlineLevel="0" collapsed="false">
      <c r="A551" s="25" t="s">
        <v>8034</v>
      </c>
      <c r="B551" s="25" t="s">
        <v>113</v>
      </c>
      <c r="C551" s="25" t="s">
        <v>9107</v>
      </c>
      <c r="D551" s="25" t="s">
        <v>195</v>
      </c>
      <c r="E551" s="25" t="s">
        <v>54</v>
      </c>
      <c r="F551" s="25" t="s">
        <v>9232</v>
      </c>
      <c r="G551" s="25" t="s">
        <v>9110</v>
      </c>
      <c r="H551" s="25" t="n">
        <v>4559</v>
      </c>
    </row>
    <row r="552" customFormat="false" ht="15" hidden="false" customHeight="false" outlineLevel="0" collapsed="false">
      <c r="A552" s="25" t="s">
        <v>8035</v>
      </c>
      <c r="B552" s="25" t="s">
        <v>113</v>
      </c>
      <c r="C552" s="25" t="s">
        <v>9107</v>
      </c>
      <c r="D552" s="25" t="s">
        <v>419</v>
      </c>
      <c r="E552" s="25" t="s">
        <v>54</v>
      </c>
      <c r="F552" s="25" t="s">
        <v>9232</v>
      </c>
      <c r="G552" s="25" t="s">
        <v>9157</v>
      </c>
      <c r="H552" s="25" t="n">
        <v>4221</v>
      </c>
    </row>
    <row r="553" customFormat="false" ht="15" hidden="false" customHeight="false" outlineLevel="0" collapsed="false">
      <c r="A553" s="25" t="s">
        <v>901</v>
      </c>
      <c r="B553" s="25" t="s">
        <v>72</v>
      </c>
      <c r="C553" s="25" t="s">
        <v>160</v>
      </c>
      <c r="D553" s="25" t="s">
        <v>266</v>
      </c>
      <c r="E553" s="25" t="s">
        <v>55</v>
      </c>
      <c r="F553" s="25" t="s">
        <v>9232</v>
      </c>
      <c r="G553" s="25" t="s">
        <v>9109</v>
      </c>
      <c r="H553" s="25" t="n">
        <v>0</v>
      </c>
    </row>
    <row r="554" customFormat="false" ht="15" hidden="false" customHeight="false" outlineLevel="0" collapsed="false">
      <c r="A554" s="25" t="s">
        <v>902</v>
      </c>
      <c r="B554" s="25" t="s">
        <v>72</v>
      </c>
      <c r="C554" s="25" t="s">
        <v>148</v>
      </c>
      <c r="D554" s="25" t="s">
        <v>164</v>
      </c>
      <c r="E554" s="25" t="s">
        <v>54</v>
      </c>
      <c r="F554" s="25" t="s">
        <v>9232</v>
      </c>
      <c r="G554" s="25" t="s">
        <v>9121</v>
      </c>
      <c r="H554" s="25" t="n">
        <v>56</v>
      </c>
    </row>
    <row r="555" customFormat="false" ht="15" hidden="false" customHeight="false" outlineLevel="0" collapsed="false">
      <c r="A555" s="25" t="s">
        <v>6471</v>
      </c>
      <c r="B555" s="25" t="s">
        <v>107</v>
      </c>
      <c r="C555" s="25" t="s">
        <v>9107</v>
      </c>
      <c r="D555" s="25" t="s">
        <v>636</v>
      </c>
      <c r="E555" s="25" t="s">
        <v>54</v>
      </c>
      <c r="F555" s="25" t="s">
        <v>9232</v>
      </c>
      <c r="G555" s="25" t="s">
        <v>9228</v>
      </c>
      <c r="H555" s="25" t="n">
        <v>5508</v>
      </c>
    </row>
    <row r="556" customFormat="false" ht="15" hidden="false" customHeight="false" outlineLevel="0" collapsed="false">
      <c r="A556" s="25" t="s">
        <v>1213</v>
      </c>
      <c r="B556" s="25" t="s">
        <v>73</v>
      </c>
      <c r="C556" s="25" t="s">
        <v>170</v>
      </c>
      <c r="D556" s="25" t="s">
        <v>191</v>
      </c>
      <c r="E556" s="25" t="s">
        <v>55</v>
      </c>
      <c r="F556" s="25" t="s">
        <v>9232</v>
      </c>
      <c r="G556" s="25" t="s">
        <v>9166</v>
      </c>
      <c r="H556" s="25" t="n">
        <v>0</v>
      </c>
    </row>
    <row r="557" customFormat="false" ht="15" hidden="false" customHeight="false" outlineLevel="0" collapsed="false">
      <c r="A557" s="25" t="s">
        <v>8731</v>
      </c>
      <c r="B557" s="25" t="s">
        <v>115</v>
      </c>
      <c r="C557" s="25" t="s">
        <v>186</v>
      </c>
      <c r="D557" s="25" t="s">
        <v>1778</v>
      </c>
      <c r="E557" s="25" t="s">
        <v>55</v>
      </c>
      <c r="F557" s="25" t="s">
        <v>9232</v>
      </c>
      <c r="G557" s="25" t="s">
        <v>9140</v>
      </c>
      <c r="H557" s="25" t="n">
        <v>0</v>
      </c>
    </row>
    <row r="558" customFormat="false" ht="15" hidden="false" customHeight="false" outlineLevel="0" collapsed="false">
      <c r="A558" s="25" t="s">
        <v>209</v>
      </c>
      <c r="B558" s="25" t="s">
        <v>69</v>
      </c>
      <c r="C558" s="25" t="s">
        <v>160</v>
      </c>
      <c r="D558" s="25" t="s">
        <v>210</v>
      </c>
      <c r="E558" s="25" t="s">
        <v>55</v>
      </c>
      <c r="F558" s="25" t="s">
        <v>9236</v>
      </c>
      <c r="G558" s="25" t="s">
        <v>9111</v>
      </c>
      <c r="H558" s="25" t="n">
        <v>0</v>
      </c>
    </row>
    <row r="559" customFormat="false" ht="15" hidden="false" customHeight="false" outlineLevel="0" collapsed="false">
      <c r="A559" s="25" t="s">
        <v>3805</v>
      </c>
      <c r="B559" s="25" t="s">
        <v>87</v>
      </c>
      <c r="C559" s="25" t="s">
        <v>9107</v>
      </c>
      <c r="D559" s="25" t="s">
        <v>240</v>
      </c>
      <c r="E559" s="25" t="s">
        <v>56</v>
      </c>
      <c r="F559" s="25" t="s">
        <v>9236</v>
      </c>
    </row>
    <row r="560" customFormat="false" ht="15" hidden="false" customHeight="false" outlineLevel="0" collapsed="false">
      <c r="A560" s="25" t="s">
        <v>1873</v>
      </c>
      <c r="B560" s="25" t="s">
        <v>80</v>
      </c>
      <c r="C560" s="25" t="s">
        <v>186</v>
      </c>
      <c r="D560" s="25" t="s">
        <v>145</v>
      </c>
      <c r="E560" s="25" t="s">
        <v>54</v>
      </c>
      <c r="F560" s="25" t="s">
        <v>9236</v>
      </c>
      <c r="G560" s="25" t="s">
        <v>9136</v>
      </c>
      <c r="H560" s="25" t="n">
        <v>657</v>
      </c>
    </row>
    <row r="561" customFormat="false" ht="15" hidden="false" customHeight="false" outlineLevel="0" collapsed="false">
      <c r="A561" s="25" t="s">
        <v>7659</v>
      </c>
      <c r="B561" s="25" t="s">
        <v>114</v>
      </c>
      <c r="C561" s="25" t="s">
        <v>186</v>
      </c>
      <c r="E561" s="25" t="s">
        <v>56</v>
      </c>
      <c r="F561" s="25" t="s">
        <v>9236</v>
      </c>
    </row>
    <row r="562" customFormat="false" ht="15" hidden="false" customHeight="false" outlineLevel="0" collapsed="false">
      <c r="A562" s="25" t="s">
        <v>7660</v>
      </c>
      <c r="B562" s="25" t="s">
        <v>114</v>
      </c>
      <c r="C562" s="25" t="s">
        <v>9107</v>
      </c>
      <c r="D562" s="25" t="s">
        <v>633</v>
      </c>
      <c r="E562" s="25" t="s">
        <v>55</v>
      </c>
      <c r="F562" s="25" t="s">
        <v>9236</v>
      </c>
      <c r="G562" s="25" t="s">
        <v>9203</v>
      </c>
      <c r="H562" s="25" t="n">
        <v>0</v>
      </c>
    </row>
    <row r="563" customFormat="false" ht="15" hidden="false" customHeight="false" outlineLevel="0" collapsed="false">
      <c r="A563" s="25" t="s">
        <v>903</v>
      </c>
      <c r="B563" s="25" t="s">
        <v>72</v>
      </c>
      <c r="C563" s="25" t="s">
        <v>186</v>
      </c>
      <c r="D563" s="25" t="s">
        <v>231</v>
      </c>
      <c r="E563" s="25" t="s">
        <v>54</v>
      </c>
      <c r="F563" s="25" t="s">
        <v>9236</v>
      </c>
      <c r="G563" s="25" t="s">
        <v>9156</v>
      </c>
      <c r="H563" s="25" t="n">
        <v>638</v>
      </c>
    </row>
    <row r="564" customFormat="false" ht="15" hidden="false" customHeight="false" outlineLevel="0" collapsed="false">
      <c r="A564" s="25" t="s">
        <v>6472</v>
      </c>
      <c r="B564" s="25" t="s">
        <v>107</v>
      </c>
      <c r="C564" s="25" t="s">
        <v>186</v>
      </c>
      <c r="E564" s="25" t="s">
        <v>56</v>
      </c>
      <c r="F564" s="25" t="s">
        <v>9236</v>
      </c>
    </row>
    <row r="565" customFormat="false" ht="15" hidden="false" customHeight="false" outlineLevel="0" collapsed="false">
      <c r="A565" s="25" t="s">
        <v>3264</v>
      </c>
      <c r="B565" s="25" t="s">
        <v>77</v>
      </c>
      <c r="C565" s="25" t="s">
        <v>148</v>
      </c>
      <c r="D565" s="25" t="s">
        <v>173</v>
      </c>
      <c r="E565" s="25" t="s">
        <v>54</v>
      </c>
      <c r="F565" s="25" t="s">
        <v>9236</v>
      </c>
      <c r="G565" s="25" t="s">
        <v>9233</v>
      </c>
      <c r="H565" s="25" t="n">
        <v>41</v>
      </c>
    </row>
    <row r="566" customFormat="false" ht="15" hidden="false" customHeight="false" outlineLevel="0" collapsed="false">
      <c r="A566" s="25" t="s">
        <v>4217</v>
      </c>
      <c r="B566" s="25" t="s">
        <v>88</v>
      </c>
      <c r="C566" s="25" t="s">
        <v>178</v>
      </c>
      <c r="D566" s="25" t="s">
        <v>1090</v>
      </c>
      <c r="E566" s="25" t="s">
        <v>54</v>
      </c>
      <c r="F566" s="25" t="s">
        <v>9236</v>
      </c>
      <c r="G566" s="25" t="s">
        <v>9237</v>
      </c>
      <c r="H566" s="25" t="n">
        <v>5582</v>
      </c>
    </row>
    <row r="567" customFormat="false" ht="15" hidden="false" customHeight="false" outlineLevel="0" collapsed="false">
      <c r="A567" s="25" t="s">
        <v>1480</v>
      </c>
      <c r="B567" s="25" t="s">
        <v>71</v>
      </c>
      <c r="C567" s="25" t="s">
        <v>148</v>
      </c>
      <c r="D567" s="25" t="s">
        <v>207</v>
      </c>
      <c r="E567" s="25" t="s">
        <v>54</v>
      </c>
      <c r="F567" s="25" t="s">
        <v>9236</v>
      </c>
      <c r="G567" s="25" t="s">
        <v>9229</v>
      </c>
      <c r="H567" s="25" t="n">
        <v>60</v>
      </c>
    </row>
    <row r="568" customFormat="false" ht="15" hidden="false" customHeight="false" outlineLevel="0" collapsed="false">
      <c r="A568" s="25" t="s">
        <v>8732</v>
      </c>
      <c r="B568" s="25" t="s">
        <v>115</v>
      </c>
      <c r="C568" s="25" t="s">
        <v>170</v>
      </c>
      <c r="D568" s="25" t="s">
        <v>2739</v>
      </c>
      <c r="E568" s="25" t="s">
        <v>54</v>
      </c>
      <c r="F568" s="25" t="s">
        <v>9236</v>
      </c>
      <c r="G568" s="25" t="s">
        <v>9228</v>
      </c>
      <c r="H568" s="25" t="n">
        <v>1036</v>
      </c>
    </row>
    <row r="569" customFormat="false" ht="15" hidden="false" customHeight="false" outlineLevel="0" collapsed="false">
      <c r="A569" s="25" t="s">
        <v>1874</v>
      </c>
      <c r="B569" s="25" t="s">
        <v>80</v>
      </c>
      <c r="C569" s="25" t="s">
        <v>170</v>
      </c>
      <c r="D569" s="25" t="s">
        <v>198</v>
      </c>
      <c r="E569" s="25" t="s">
        <v>54</v>
      </c>
      <c r="F569" s="25" t="s">
        <v>9238</v>
      </c>
      <c r="G569" s="25" t="s">
        <v>9239</v>
      </c>
      <c r="H569" s="25" t="n">
        <v>943</v>
      </c>
    </row>
    <row r="570" customFormat="false" ht="15" hidden="false" customHeight="false" outlineLevel="0" collapsed="false">
      <c r="A570" s="25" t="s">
        <v>6080</v>
      </c>
      <c r="B570" s="25" t="s">
        <v>108</v>
      </c>
      <c r="C570" s="25" t="s">
        <v>186</v>
      </c>
      <c r="D570" s="25" t="s">
        <v>494</v>
      </c>
      <c r="E570" s="25" t="s">
        <v>54</v>
      </c>
      <c r="F570" s="25" t="s">
        <v>9238</v>
      </c>
      <c r="G570" s="25" t="s">
        <v>9240</v>
      </c>
      <c r="H570" s="25" t="n">
        <v>581</v>
      </c>
    </row>
    <row r="571" customFormat="false" ht="15" hidden="false" customHeight="false" outlineLevel="0" collapsed="false">
      <c r="A571" s="25" t="s">
        <v>2924</v>
      </c>
      <c r="B571" s="25" t="s">
        <v>76</v>
      </c>
      <c r="C571" s="25" t="s">
        <v>148</v>
      </c>
      <c r="D571" s="25" t="s">
        <v>191</v>
      </c>
      <c r="E571" s="25" t="s">
        <v>55</v>
      </c>
      <c r="F571" s="25" t="s">
        <v>9238</v>
      </c>
      <c r="G571" s="25" t="s">
        <v>9222</v>
      </c>
      <c r="H571" s="25" t="n">
        <v>0</v>
      </c>
    </row>
    <row r="572" customFormat="false" ht="15" hidden="false" customHeight="false" outlineLevel="0" collapsed="false">
      <c r="A572" s="25" t="s">
        <v>1214</v>
      </c>
      <c r="B572" s="25" t="s">
        <v>73</v>
      </c>
      <c r="C572" s="25" t="s">
        <v>186</v>
      </c>
      <c r="D572" s="25" t="s">
        <v>251</v>
      </c>
      <c r="E572" s="25" t="s">
        <v>54</v>
      </c>
      <c r="F572" s="25" t="s">
        <v>9238</v>
      </c>
      <c r="G572" s="25" t="s">
        <v>9237</v>
      </c>
      <c r="H572" s="25" t="n">
        <v>538</v>
      </c>
    </row>
    <row r="573" customFormat="false" ht="15" hidden="false" customHeight="false" outlineLevel="0" collapsed="false">
      <c r="A573" s="25" t="s">
        <v>5842</v>
      </c>
      <c r="B573" s="25" t="s">
        <v>97</v>
      </c>
      <c r="C573" s="25" t="s">
        <v>170</v>
      </c>
      <c r="D573" s="25" t="s">
        <v>452</v>
      </c>
      <c r="E573" s="25" t="s">
        <v>54</v>
      </c>
      <c r="F573" s="25" t="s">
        <v>9238</v>
      </c>
      <c r="G573" s="25" t="s">
        <v>9157</v>
      </c>
      <c r="H573" s="25" t="n">
        <v>1100</v>
      </c>
    </row>
    <row r="574" customFormat="false" ht="15" hidden="false" customHeight="false" outlineLevel="0" collapsed="false">
      <c r="A574" s="25" t="s">
        <v>4218</v>
      </c>
      <c r="B574" s="25" t="s">
        <v>88</v>
      </c>
      <c r="C574" s="25" t="s">
        <v>160</v>
      </c>
      <c r="E574" s="25" t="s">
        <v>56</v>
      </c>
      <c r="F574" s="25" t="s">
        <v>9238</v>
      </c>
    </row>
    <row r="575" customFormat="false" ht="15" hidden="false" customHeight="false" outlineLevel="0" collapsed="false">
      <c r="A575" s="25" t="s">
        <v>212</v>
      </c>
      <c r="B575" s="25" t="s">
        <v>69</v>
      </c>
      <c r="C575" s="25" t="s">
        <v>160</v>
      </c>
      <c r="D575" s="25" t="s">
        <v>169</v>
      </c>
      <c r="E575" s="25" t="s">
        <v>55</v>
      </c>
      <c r="F575" s="25" t="s">
        <v>9241</v>
      </c>
      <c r="G575" s="25" t="s">
        <v>9203</v>
      </c>
      <c r="H575" s="25" t="n">
        <v>0</v>
      </c>
    </row>
    <row r="576" customFormat="false" ht="15" hidden="false" customHeight="false" outlineLevel="0" collapsed="false">
      <c r="A576" s="25" t="s">
        <v>680</v>
      </c>
      <c r="B576" s="25" t="s">
        <v>70</v>
      </c>
      <c r="C576" s="25" t="s">
        <v>160</v>
      </c>
      <c r="D576" s="25" t="s">
        <v>215</v>
      </c>
      <c r="E576" s="25" t="s">
        <v>55</v>
      </c>
      <c r="F576" s="25" t="s">
        <v>9241</v>
      </c>
      <c r="G576" s="25" t="s">
        <v>9242</v>
      </c>
      <c r="H576" s="25" t="n">
        <v>0</v>
      </c>
    </row>
    <row r="577" customFormat="false" ht="15" hidden="false" customHeight="false" outlineLevel="0" collapsed="false">
      <c r="A577" s="25" t="s">
        <v>2925</v>
      </c>
      <c r="B577" s="25" t="s">
        <v>76</v>
      </c>
      <c r="C577" s="25" t="s">
        <v>170</v>
      </c>
      <c r="D577" s="25" t="s">
        <v>195</v>
      </c>
      <c r="E577" s="25" t="s">
        <v>54</v>
      </c>
      <c r="F577" s="25" t="s">
        <v>9241</v>
      </c>
      <c r="G577" s="25" t="s">
        <v>9215</v>
      </c>
      <c r="H577" s="25" t="n">
        <v>1039</v>
      </c>
    </row>
    <row r="578" customFormat="false" ht="15" hidden="false" customHeight="false" outlineLevel="0" collapsed="false">
      <c r="A578" s="25" t="s">
        <v>904</v>
      </c>
      <c r="B578" s="25" t="s">
        <v>72</v>
      </c>
      <c r="C578" s="25" t="s">
        <v>148</v>
      </c>
      <c r="D578" s="25" t="s">
        <v>167</v>
      </c>
      <c r="E578" s="25" t="s">
        <v>55</v>
      </c>
      <c r="F578" s="25" t="s">
        <v>9241</v>
      </c>
      <c r="G578" s="25" t="s">
        <v>9243</v>
      </c>
      <c r="H578" s="25" t="n">
        <v>0</v>
      </c>
    </row>
    <row r="579" customFormat="false" ht="15" hidden="false" customHeight="false" outlineLevel="0" collapsed="false">
      <c r="A579" s="25" t="s">
        <v>5843</v>
      </c>
      <c r="B579" s="25" t="s">
        <v>97</v>
      </c>
      <c r="C579" s="25" t="s">
        <v>170</v>
      </c>
      <c r="D579" s="25" t="s">
        <v>1049</v>
      </c>
      <c r="E579" s="25" t="s">
        <v>54</v>
      </c>
      <c r="F579" s="25" t="s">
        <v>9241</v>
      </c>
      <c r="G579" s="25" t="s">
        <v>9206</v>
      </c>
      <c r="H579" s="25" t="n">
        <v>1076</v>
      </c>
    </row>
    <row r="580" customFormat="false" ht="15" hidden="false" customHeight="false" outlineLevel="0" collapsed="false">
      <c r="A580" s="25" t="s">
        <v>6765</v>
      </c>
      <c r="B580" s="25" t="s">
        <v>105</v>
      </c>
      <c r="C580" s="25" t="s">
        <v>148</v>
      </c>
      <c r="D580" s="25" t="s">
        <v>1158</v>
      </c>
      <c r="E580" s="25" t="s">
        <v>55</v>
      </c>
      <c r="F580" s="25" t="s">
        <v>9241</v>
      </c>
      <c r="G580" s="25" t="s">
        <v>9213</v>
      </c>
      <c r="H580" s="25" t="n">
        <v>0</v>
      </c>
    </row>
    <row r="581" customFormat="false" ht="15" hidden="false" customHeight="false" outlineLevel="0" collapsed="false">
      <c r="A581" s="25" t="s">
        <v>6766</v>
      </c>
      <c r="B581" s="25" t="s">
        <v>105</v>
      </c>
      <c r="C581" s="25" t="s">
        <v>148</v>
      </c>
      <c r="D581" s="25" t="s">
        <v>5204</v>
      </c>
      <c r="E581" s="25" t="s">
        <v>55</v>
      </c>
      <c r="F581" s="25" t="s">
        <v>9241</v>
      </c>
      <c r="G581" s="25" t="s">
        <v>9244</v>
      </c>
      <c r="H581" s="25" t="n">
        <v>0</v>
      </c>
    </row>
    <row r="582" customFormat="false" ht="15" hidden="false" customHeight="false" outlineLevel="0" collapsed="false">
      <c r="A582" s="25" t="s">
        <v>1481</v>
      </c>
      <c r="B582" s="25" t="s">
        <v>71</v>
      </c>
      <c r="C582" s="25" t="s">
        <v>148</v>
      </c>
      <c r="D582" s="25" t="s">
        <v>188</v>
      </c>
      <c r="E582" s="25" t="s">
        <v>54</v>
      </c>
      <c r="F582" s="25" t="s">
        <v>9241</v>
      </c>
      <c r="G582" s="25" t="s">
        <v>9162</v>
      </c>
      <c r="H582" s="25" t="n">
        <v>53</v>
      </c>
    </row>
    <row r="583" customFormat="false" ht="15" hidden="false" customHeight="false" outlineLevel="0" collapsed="false">
      <c r="A583" s="25" t="s">
        <v>1482</v>
      </c>
      <c r="B583" s="25" t="s">
        <v>71</v>
      </c>
      <c r="C583" s="25" t="s">
        <v>160</v>
      </c>
      <c r="D583" s="25" t="s">
        <v>158</v>
      </c>
      <c r="E583" s="25" t="s">
        <v>54</v>
      </c>
      <c r="F583" s="25" t="s">
        <v>9241</v>
      </c>
      <c r="G583" s="25" t="s">
        <v>9131</v>
      </c>
      <c r="H583" s="25" t="n">
        <v>3046</v>
      </c>
    </row>
    <row r="584" customFormat="false" ht="15" hidden="false" customHeight="false" outlineLevel="0" collapsed="false">
      <c r="A584" s="25" t="s">
        <v>6948</v>
      </c>
      <c r="B584" s="25" t="s">
        <v>104</v>
      </c>
      <c r="C584" s="25" t="s">
        <v>170</v>
      </c>
      <c r="E584" s="25" t="s">
        <v>56</v>
      </c>
      <c r="F584" s="25" t="s">
        <v>9241</v>
      </c>
    </row>
    <row r="585" customFormat="false" ht="15" hidden="false" customHeight="false" outlineLevel="0" collapsed="false">
      <c r="A585" s="25" t="s">
        <v>4391</v>
      </c>
      <c r="B585" s="25" t="s">
        <v>86</v>
      </c>
      <c r="C585" s="25" t="s">
        <v>148</v>
      </c>
      <c r="D585" s="25" t="s">
        <v>193</v>
      </c>
      <c r="E585" s="25" t="s">
        <v>55</v>
      </c>
      <c r="F585" s="25" t="s">
        <v>9241</v>
      </c>
      <c r="G585" s="25" t="s">
        <v>9213</v>
      </c>
      <c r="H585" s="25" t="n">
        <v>0</v>
      </c>
    </row>
    <row r="586" customFormat="false" ht="15" hidden="false" customHeight="false" outlineLevel="0" collapsed="false">
      <c r="A586" s="25" t="s">
        <v>8733</v>
      </c>
      <c r="B586" s="25" t="s">
        <v>115</v>
      </c>
      <c r="C586" s="25" t="s">
        <v>186</v>
      </c>
      <c r="D586" s="25" t="s">
        <v>444</v>
      </c>
      <c r="E586" s="25" t="s">
        <v>55</v>
      </c>
      <c r="F586" s="25" t="s">
        <v>9241</v>
      </c>
      <c r="G586" s="25" t="s">
        <v>9139</v>
      </c>
      <c r="H586" s="25" t="n">
        <v>0</v>
      </c>
    </row>
    <row r="587" customFormat="false" ht="15" hidden="false" customHeight="false" outlineLevel="0" collapsed="false">
      <c r="A587" s="25" t="s">
        <v>5316</v>
      </c>
      <c r="B587" s="25" t="s">
        <v>94</v>
      </c>
      <c r="C587" s="25" t="s">
        <v>9107</v>
      </c>
      <c r="D587" s="25" t="s">
        <v>494</v>
      </c>
      <c r="E587" s="25" t="s">
        <v>54</v>
      </c>
      <c r="F587" s="25" t="s">
        <v>9245</v>
      </c>
      <c r="G587" s="25" t="s">
        <v>9143</v>
      </c>
      <c r="H587" s="25" t="n">
        <v>5140</v>
      </c>
    </row>
    <row r="588" customFormat="false" ht="15" hidden="false" customHeight="false" outlineLevel="0" collapsed="false">
      <c r="A588" s="25" t="s">
        <v>1875</v>
      </c>
      <c r="B588" s="25" t="s">
        <v>80</v>
      </c>
      <c r="C588" s="25" t="s">
        <v>170</v>
      </c>
      <c r="D588" s="25" t="s">
        <v>266</v>
      </c>
      <c r="E588" s="25" t="s">
        <v>54</v>
      </c>
      <c r="F588" s="25" t="s">
        <v>9245</v>
      </c>
      <c r="G588" s="25" t="s">
        <v>9215</v>
      </c>
      <c r="H588" s="25" t="n">
        <v>1067</v>
      </c>
    </row>
    <row r="589" customFormat="false" ht="15" hidden="false" customHeight="false" outlineLevel="0" collapsed="false">
      <c r="A589" s="25" t="s">
        <v>7661</v>
      </c>
      <c r="B589" s="25" t="s">
        <v>114</v>
      </c>
      <c r="C589" s="25" t="s">
        <v>186</v>
      </c>
      <c r="E589" s="25" t="s">
        <v>56</v>
      </c>
      <c r="F589" s="25" t="s">
        <v>9245</v>
      </c>
    </row>
    <row r="590" customFormat="false" ht="15" hidden="false" customHeight="false" outlineLevel="0" collapsed="false">
      <c r="A590" s="25" t="s">
        <v>7662</v>
      </c>
      <c r="B590" s="25" t="s">
        <v>114</v>
      </c>
      <c r="C590" s="25" t="s">
        <v>170</v>
      </c>
      <c r="D590" s="25" t="s">
        <v>428</v>
      </c>
      <c r="E590" s="25" t="s">
        <v>56</v>
      </c>
      <c r="F590" s="25" t="s">
        <v>9245</v>
      </c>
    </row>
    <row r="591" customFormat="false" ht="15" hidden="false" customHeight="false" outlineLevel="0" collapsed="false">
      <c r="A591" s="25" t="s">
        <v>6949</v>
      </c>
      <c r="B591" s="25" t="s">
        <v>104</v>
      </c>
      <c r="C591" s="25" t="s">
        <v>186</v>
      </c>
      <c r="E591" s="25" t="s">
        <v>56</v>
      </c>
      <c r="F591" s="25" t="s">
        <v>9245</v>
      </c>
    </row>
    <row r="592" customFormat="false" ht="15" hidden="false" customHeight="false" outlineLevel="0" collapsed="false">
      <c r="A592" s="25" t="s">
        <v>4967</v>
      </c>
      <c r="B592" s="25" t="s">
        <v>95</v>
      </c>
      <c r="C592" s="25" t="s">
        <v>9107</v>
      </c>
      <c r="D592" s="25" t="s">
        <v>1795</v>
      </c>
      <c r="E592" s="25" t="s">
        <v>55</v>
      </c>
      <c r="F592" s="25" t="s">
        <v>9246</v>
      </c>
      <c r="G592" s="25" t="s">
        <v>9247</v>
      </c>
      <c r="H592" s="25" t="n">
        <v>0</v>
      </c>
    </row>
    <row r="593" customFormat="false" ht="15" hidden="false" customHeight="false" outlineLevel="0" collapsed="false">
      <c r="A593" s="25" t="s">
        <v>5317</v>
      </c>
      <c r="B593" s="25" t="s">
        <v>94</v>
      </c>
      <c r="C593" s="25" t="s">
        <v>170</v>
      </c>
      <c r="D593" s="25" t="s">
        <v>1640</v>
      </c>
      <c r="E593" s="25" t="s">
        <v>54</v>
      </c>
      <c r="F593" s="25" t="s">
        <v>9246</v>
      </c>
      <c r="G593" s="25" t="s">
        <v>9145</v>
      </c>
      <c r="H593" s="25" t="n">
        <v>1065</v>
      </c>
    </row>
    <row r="594" customFormat="false" ht="15" hidden="false" customHeight="false" outlineLevel="0" collapsed="false">
      <c r="A594" s="25" t="s">
        <v>8036</v>
      </c>
      <c r="B594" s="25" t="s">
        <v>113</v>
      </c>
      <c r="C594" s="25" t="s">
        <v>186</v>
      </c>
      <c r="D594" s="25" t="s">
        <v>1778</v>
      </c>
      <c r="E594" s="25" t="s">
        <v>54</v>
      </c>
      <c r="F594" s="25" t="s">
        <v>9246</v>
      </c>
      <c r="G594" s="25" t="s">
        <v>9213</v>
      </c>
      <c r="H594" s="25" t="n">
        <v>481</v>
      </c>
    </row>
    <row r="595" customFormat="false" ht="15" hidden="false" customHeight="false" outlineLevel="0" collapsed="false">
      <c r="A595" s="25" t="s">
        <v>6473</v>
      </c>
      <c r="B595" s="25" t="s">
        <v>107</v>
      </c>
      <c r="C595" s="25" t="s">
        <v>186</v>
      </c>
      <c r="D595" s="25" t="s">
        <v>633</v>
      </c>
      <c r="E595" s="25" t="s">
        <v>55</v>
      </c>
      <c r="F595" s="25" t="s">
        <v>9246</v>
      </c>
      <c r="G595" s="25" t="s">
        <v>9248</v>
      </c>
      <c r="H595" s="25" t="n">
        <v>0</v>
      </c>
    </row>
    <row r="596" customFormat="false" ht="15" hidden="false" customHeight="false" outlineLevel="0" collapsed="false">
      <c r="A596" s="25" t="s">
        <v>8455</v>
      </c>
      <c r="B596" s="25" t="s">
        <v>116</v>
      </c>
      <c r="C596" s="25" t="s">
        <v>186</v>
      </c>
      <c r="D596" s="25" t="s">
        <v>449</v>
      </c>
      <c r="E596" s="25" t="s">
        <v>54</v>
      </c>
      <c r="F596" s="25" t="s">
        <v>9246</v>
      </c>
      <c r="G596" s="25" t="s">
        <v>9121</v>
      </c>
      <c r="H596" s="25" t="n">
        <v>499</v>
      </c>
    </row>
    <row r="597" customFormat="false" ht="15" hidden="false" customHeight="false" outlineLevel="0" collapsed="false">
      <c r="A597" s="25" t="s">
        <v>5844</v>
      </c>
      <c r="B597" s="25" t="s">
        <v>97</v>
      </c>
      <c r="C597" s="25" t="s">
        <v>9107</v>
      </c>
      <c r="D597" s="25" t="s">
        <v>193</v>
      </c>
      <c r="E597" s="25" t="s">
        <v>55</v>
      </c>
      <c r="F597" s="25" t="s">
        <v>9246</v>
      </c>
      <c r="G597" s="25" t="s">
        <v>9237</v>
      </c>
      <c r="H597" s="25" t="n">
        <v>0</v>
      </c>
    </row>
    <row r="598" customFormat="false" ht="15" hidden="false" customHeight="false" outlineLevel="0" collapsed="false">
      <c r="A598" s="25" t="s">
        <v>4219</v>
      </c>
      <c r="B598" s="25" t="s">
        <v>88</v>
      </c>
      <c r="C598" s="25" t="s">
        <v>148</v>
      </c>
      <c r="D598" s="25" t="s">
        <v>663</v>
      </c>
      <c r="E598" s="25" t="s">
        <v>54</v>
      </c>
      <c r="F598" s="25" t="s">
        <v>9246</v>
      </c>
      <c r="G598" s="25" t="s">
        <v>9126</v>
      </c>
      <c r="H598" s="25" t="n">
        <v>59</v>
      </c>
    </row>
    <row r="599" customFormat="false" ht="15" hidden="false" customHeight="false" outlineLevel="0" collapsed="false">
      <c r="A599" s="25" t="s">
        <v>6950</v>
      </c>
      <c r="B599" s="25" t="s">
        <v>104</v>
      </c>
      <c r="C599" s="25" t="s">
        <v>148</v>
      </c>
      <c r="D599" s="25" t="s">
        <v>195</v>
      </c>
      <c r="E599" s="25" t="s">
        <v>55</v>
      </c>
      <c r="F599" s="25" t="s">
        <v>9246</v>
      </c>
      <c r="G599" s="25" t="s">
        <v>9231</v>
      </c>
      <c r="H599" s="25" t="n">
        <v>0</v>
      </c>
    </row>
    <row r="600" customFormat="false" ht="15" hidden="false" customHeight="false" outlineLevel="0" collapsed="false">
      <c r="A600" s="25" t="s">
        <v>4392</v>
      </c>
      <c r="B600" s="25" t="s">
        <v>86</v>
      </c>
      <c r="C600" s="25" t="s">
        <v>148</v>
      </c>
      <c r="D600" s="25" t="s">
        <v>1090</v>
      </c>
      <c r="E600" s="25" t="s">
        <v>54</v>
      </c>
      <c r="F600" s="25" t="s">
        <v>9246</v>
      </c>
      <c r="G600" s="25" t="s">
        <v>9249</v>
      </c>
      <c r="H600" s="25" t="n">
        <v>45</v>
      </c>
    </row>
    <row r="601" customFormat="false" ht="15" hidden="false" customHeight="false" outlineLevel="0" collapsed="false">
      <c r="A601" s="25" t="s">
        <v>4636</v>
      </c>
      <c r="B601" s="25" t="s">
        <v>90</v>
      </c>
      <c r="C601" s="25" t="s">
        <v>160</v>
      </c>
      <c r="E601" s="25" t="s">
        <v>56</v>
      </c>
      <c r="F601" s="25" t="s">
        <v>9246</v>
      </c>
    </row>
    <row r="602" customFormat="false" ht="15" hidden="false" customHeight="false" outlineLevel="0" collapsed="false">
      <c r="A602" s="25" t="s">
        <v>8734</v>
      </c>
      <c r="B602" s="25" t="s">
        <v>115</v>
      </c>
      <c r="C602" s="25" t="s">
        <v>9107</v>
      </c>
      <c r="D602" s="25" t="s">
        <v>156</v>
      </c>
      <c r="E602" s="25" t="s">
        <v>54</v>
      </c>
      <c r="F602" s="25" t="s">
        <v>9246</v>
      </c>
      <c r="G602" s="25" t="s">
        <v>9218</v>
      </c>
      <c r="H602" s="25" t="n">
        <v>5743</v>
      </c>
    </row>
    <row r="603" customFormat="false" ht="15" hidden="false" customHeight="false" outlineLevel="0" collapsed="false">
      <c r="A603" s="25" t="s">
        <v>4968</v>
      </c>
      <c r="B603" s="25" t="s">
        <v>95</v>
      </c>
      <c r="C603" s="25" t="s">
        <v>178</v>
      </c>
      <c r="D603" s="25" t="s">
        <v>644</v>
      </c>
      <c r="E603" s="25" t="s">
        <v>54</v>
      </c>
      <c r="F603" s="25" t="s">
        <v>9250</v>
      </c>
      <c r="G603" s="25" t="s">
        <v>9251</v>
      </c>
      <c r="H603" s="25" t="n">
        <v>6117</v>
      </c>
    </row>
    <row r="604" customFormat="false" ht="15" hidden="false" customHeight="false" outlineLevel="0" collapsed="false">
      <c r="A604" s="25" t="s">
        <v>1876</v>
      </c>
      <c r="B604" s="25" t="s">
        <v>80</v>
      </c>
      <c r="C604" s="25" t="s">
        <v>9107</v>
      </c>
      <c r="D604" s="25" t="s">
        <v>164</v>
      </c>
      <c r="E604" s="25" t="s">
        <v>55</v>
      </c>
      <c r="F604" s="25" t="s">
        <v>9250</v>
      </c>
      <c r="G604" s="25" t="s">
        <v>9252</v>
      </c>
      <c r="H604" s="25" t="n">
        <v>0</v>
      </c>
    </row>
    <row r="605" customFormat="false" ht="15" hidden="false" customHeight="false" outlineLevel="0" collapsed="false">
      <c r="A605" s="25" t="s">
        <v>5572</v>
      </c>
      <c r="B605" s="25" t="s">
        <v>96</v>
      </c>
      <c r="C605" s="25" t="s">
        <v>170</v>
      </c>
      <c r="D605" s="25" t="s">
        <v>1055</v>
      </c>
      <c r="E605" s="25" t="s">
        <v>54</v>
      </c>
      <c r="F605" s="25" t="s">
        <v>9250</v>
      </c>
      <c r="G605" s="25" t="s">
        <v>9136</v>
      </c>
      <c r="H605" s="25" t="n">
        <v>1158</v>
      </c>
    </row>
    <row r="606" customFormat="false" ht="15" hidden="false" customHeight="false" outlineLevel="0" collapsed="false">
      <c r="A606" s="25" t="s">
        <v>4096</v>
      </c>
      <c r="B606" s="25" t="s">
        <v>89</v>
      </c>
      <c r="C606" s="25" t="s">
        <v>148</v>
      </c>
      <c r="D606" s="25" t="s">
        <v>1189</v>
      </c>
      <c r="E606" s="25" t="s">
        <v>54</v>
      </c>
      <c r="F606" s="25" t="s">
        <v>9250</v>
      </c>
      <c r="G606" s="25" t="s">
        <v>9248</v>
      </c>
      <c r="H606" s="25" t="n">
        <v>59</v>
      </c>
    </row>
    <row r="607" customFormat="false" ht="15" hidden="false" customHeight="false" outlineLevel="0" collapsed="false">
      <c r="A607" s="25" t="s">
        <v>7663</v>
      </c>
      <c r="B607" s="25" t="s">
        <v>114</v>
      </c>
      <c r="C607" s="25" t="s">
        <v>170</v>
      </c>
      <c r="D607" s="25" t="s">
        <v>449</v>
      </c>
      <c r="E607" s="25" t="s">
        <v>55</v>
      </c>
      <c r="F607" s="25" t="s">
        <v>9250</v>
      </c>
      <c r="G607" s="25" t="s">
        <v>9253</v>
      </c>
      <c r="H607" s="25" t="n">
        <v>0</v>
      </c>
    </row>
    <row r="608" customFormat="false" ht="15" hidden="false" customHeight="false" outlineLevel="0" collapsed="false">
      <c r="A608" s="25" t="s">
        <v>8456</v>
      </c>
      <c r="B608" s="25" t="s">
        <v>116</v>
      </c>
      <c r="C608" s="25" t="s">
        <v>160</v>
      </c>
      <c r="D608" s="25" t="s">
        <v>1351</v>
      </c>
      <c r="E608" s="25" t="s">
        <v>54</v>
      </c>
      <c r="F608" s="25" t="s">
        <v>9250</v>
      </c>
      <c r="G608" s="25" t="s">
        <v>9166</v>
      </c>
      <c r="H608" s="25" t="n">
        <v>3106</v>
      </c>
    </row>
    <row r="609" customFormat="false" ht="15" hidden="false" customHeight="false" outlineLevel="0" collapsed="false">
      <c r="A609" s="25" t="s">
        <v>6767</v>
      </c>
      <c r="B609" s="25" t="s">
        <v>105</v>
      </c>
      <c r="C609" s="25" t="s">
        <v>160</v>
      </c>
      <c r="D609" s="25" t="s">
        <v>2754</v>
      </c>
      <c r="E609" s="25" t="s">
        <v>54</v>
      </c>
      <c r="F609" s="25" t="s">
        <v>9250</v>
      </c>
      <c r="G609" s="25" t="s">
        <v>9136</v>
      </c>
      <c r="H609" s="25" t="n">
        <v>2982</v>
      </c>
    </row>
    <row r="610" customFormat="false" ht="15" hidden="false" customHeight="false" outlineLevel="0" collapsed="false">
      <c r="A610" s="25" t="s">
        <v>8735</v>
      </c>
      <c r="B610" s="25" t="s">
        <v>115</v>
      </c>
      <c r="C610" s="25" t="s">
        <v>178</v>
      </c>
      <c r="D610" s="25" t="s">
        <v>195</v>
      </c>
      <c r="E610" s="25" t="s">
        <v>54</v>
      </c>
      <c r="F610" s="25" t="s">
        <v>9250</v>
      </c>
      <c r="G610" s="25" t="s">
        <v>9162</v>
      </c>
      <c r="H610" s="25" t="n">
        <v>6101</v>
      </c>
    </row>
    <row r="611" customFormat="false" ht="15" hidden="false" customHeight="false" outlineLevel="0" collapsed="false">
      <c r="A611" s="25" t="s">
        <v>213</v>
      </c>
      <c r="B611" s="25" t="s">
        <v>69</v>
      </c>
      <c r="C611" s="25" t="s">
        <v>178</v>
      </c>
      <c r="D611" s="25" t="s">
        <v>162</v>
      </c>
      <c r="E611" s="25" t="s">
        <v>54</v>
      </c>
      <c r="F611" s="25" t="s">
        <v>9254</v>
      </c>
      <c r="G611" s="25" t="s">
        <v>9217</v>
      </c>
      <c r="H611" s="25" t="n">
        <v>5883</v>
      </c>
    </row>
    <row r="612" customFormat="false" ht="15" hidden="false" customHeight="false" outlineLevel="0" collapsed="false">
      <c r="A612" s="25" t="s">
        <v>3806</v>
      </c>
      <c r="B612" s="25" t="s">
        <v>87</v>
      </c>
      <c r="C612" s="25" t="s">
        <v>178</v>
      </c>
      <c r="D612" s="25" t="s">
        <v>1653</v>
      </c>
      <c r="E612" s="25" t="s">
        <v>54</v>
      </c>
      <c r="F612" s="25" t="s">
        <v>9254</v>
      </c>
      <c r="G612" s="25" t="s">
        <v>9248</v>
      </c>
      <c r="H612" s="25" t="n">
        <v>5051</v>
      </c>
    </row>
    <row r="613" customFormat="false" ht="15" hidden="false" customHeight="false" outlineLevel="0" collapsed="false">
      <c r="A613" s="25" t="s">
        <v>1877</v>
      </c>
      <c r="B613" s="25" t="s">
        <v>80</v>
      </c>
      <c r="C613" s="25" t="s">
        <v>170</v>
      </c>
      <c r="D613" s="25" t="s">
        <v>158</v>
      </c>
      <c r="E613" s="25" t="s">
        <v>54</v>
      </c>
      <c r="F613" s="25" t="s">
        <v>9254</v>
      </c>
      <c r="G613" s="25" t="s">
        <v>9243</v>
      </c>
      <c r="H613" s="25" t="n">
        <v>1155</v>
      </c>
    </row>
    <row r="614" customFormat="false" ht="15" hidden="false" customHeight="false" outlineLevel="0" collapsed="false">
      <c r="A614" s="25" t="s">
        <v>4097</v>
      </c>
      <c r="B614" s="25" t="s">
        <v>89</v>
      </c>
      <c r="C614" s="25" t="s">
        <v>186</v>
      </c>
      <c r="D614" s="25" t="s">
        <v>1156</v>
      </c>
      <c r="E614" s="25" t="s">
        <v>55</v>
      </c>
      <c r="F614" s="25" t="s">
        <v>9254</v>
      </c>
      <c r="G614" s="25" t="s">
        <v>9206</v>
      </c>
      <c r="H614" s="25" t="n">
        <v>0</v>
      </c>
    </row>
    <row r="615" customFormat="false" ht="15" hidden="false" customHeight="false" outlineLevel="0" collapsed="false">
      <c r="A615" s="25" t="s">
        <v>7385</v>
      </c>
      <c r="B615" s="25" t="s">
        <v>112</v>
      </c>
      <c r="C615" s="25" t="s">
        <v>178</v>
      </c>
      <c r="D615" s="25" t="s">
        <v>3075</v>
      </c>
      <c r="E615" s="25" t="s">
        <v>54</v>
      </c>
      <c r="F615" s="25" t="s">
        <v>9254</v>
      </c>
      <c r="G615" s="25" t="s">
        <v>9121</v>
      </c>
      <c r="H615" s="25" t="n">
        <v>5616</v>
      </c>
    </row>
    <row r="616" customFormat="false" ht="15" hidden="false" customHeight="false" outlineLevel="0" collapsed="false">
      <c r="A616" s="25" t="s">
        <v>7386</v>
      </c>
      <c r="B616" s="25" t="s">
        <v>112</v>
      </c>
      <c r="C616" s="25" t="s">
        <v>178</v>
      </c>
      <c r="D616" s="25" t="s">
        <v>199</v>
      </c>
      <c r="E616" s="25" t="s">
        <v>54</v>
      </c>
      <c r="F616" s="25" t="s">
        <v>9254</v>
      </c>
      <c r="G616" s="25" t="s">
        <v>9233</v>
      </c>
      <c r="H616" s="25" t="n">
        <v>5116</v>
      </c>
    </row>
    <row r="617" customFormat="false" ht="15" hidden="false" customHeight="false" outlineLevel="0" collapsed="false">
      <c r="A617" s="25" t="s">
        <v>8037</v>
      </c>
      <c r="B617" s="25" t="s">
        <v>113</v>
      </c>
      <c r="C617" s="25" t="s">
        <v>170</v>
      </c>
      <c r="D617" s="25" t="s">
        <v>218</v>
      </c>
      <c r="E617" s="25" t="s">
        <v>54</v>
      </c>
      <c r="F617" s="25" t="s">
        <v>9254</v>
      </c>
      <c r="G617" s="25" t="s">
        <v>9139</v>
      </c>
      <c r="H617" s="25" t="n">
        <v>1136</v>
      </c>
    </row>
    <row r="618" customFormat="false" ht="15" hidden="false" customHeight="false" outlineLevel="0" collapsed="false">
      <c r="A618" s="25" t="s">
        <v>214</v>
      </c>
      <c r="B618" s="25" t="s">
        <v>69</v>
      </c>
      <c r="C618" s="25" t="s">
        <v>170</v>
      </c>
      <c r="D618" s="25" t="s">
        <v>215</v>
      </c>
      <c r="E618" s="25" t="s">
        <v>54</v>
      </c>
      <c r="F618" s="25" t="s">
        <v>9255</v>
      </c>
      <c r="G618" s="25" t="s">
        <v>9256</v>
      </c>
      <c r="H618" s="25" t="n">
        <v>1216</v>
      </c>
    </row>
    <row r="619" customFormat="false" ht="15" hidden="false" customHeight="false" outlineLevel="0" collapsed="false">
      <c r="A619" s="25" t="s">
        <v>216</v>
      </c>
      <c r="B619" s="25" t="s">
        <v>69</v>
      </c>
      <c r="C619" s="25" t="s">
        <v>170</v>
      </c>
      <c r="D619" s="25" t="s">
        <v>195</v>
      </c>
      <c r="E619" s="25" t="s">
        <v>54</v>
      </c>
      <c r="F619" s="25" t="s">
        <v>9255</v>
      </c>
      <c r="G619" s="25" t="s">
        <v>9211</v>
      </c>
      <c r="H619" s="25" t="n">
        <v>1089</v>
      </c>
    </row>
    <row r="620" customFormat="false" ht="15" hidden="false" customHeight="false" outlineLevel="0" collapsed="false">
      <c r="A620" s="25" t="s">
        <v>4969</v>
      </c>
      <c r="B620" s="25" t="s">
        <v>95</v>
      </c>
      <c r="C620" s="25" t="s">
        <v>160</v>
      </c>
      <c r="D620" s="25" t="s">
        <v>218</v>
      </c>
      <c r="E620" s="25" t="s">
        <v>54</v>
      </c>
      <c r="F620" s="25" t="s">
        <v>9255</v>
      </c>
      <c r="G620" s="25" t="s">
        <v>9227</v>
      </c>
      <c r="H620" s="25" t="n">
        <v>3908</v>
      </c>
    </row>
    <row r="621" customFormat="false" ht="15" hidden="false" customHeight="false" outlineLevel="0" collapsed="false">
      <c r="A621" s="25" t="s">
        <v>3807</v>
      </c>
      <c r="B621" s="25" t="s">
        <v>87</v>
      </c>
      <c r="C621" s="25" t="s">
        <v>170</v>
      </c>
      <c r="D621" s="25" t="s">
        <v>251</v>
      </c>
      <c r="E621" s="25" t="s">
        <v>56</v>
      </c>
      <c r="F621" s="25" t="s">
        <v>9255</v>
      </c>
    </row>
    <row r="622" customFormat="false" ht="15" hidden="false" customHeight="false" outlineLevel="0" collapsed="false">
      <c r="A622" s="25" t="s">
        <v>1878</v>
      </c>
      <c r="B622" s="25" t="s">
        <v>80</v>
      </c>
      <c r="C622" s="25" t="s">
        <v>9107</v>
      </c>
      <c r="D622" s="25" t="s">
        <v>237</v>
      </c>
      <c r="E622" s="25" t="s">
        <v>55</v>
      </c>
      <c r="F622" s="25" t="s">
        <v>9255</v>
      </c>
      <c r="G622" s="25" t="s">
        <v>9257</v>
      </c>
      <c r="H622" s="25" t="n">
        <v>0</v>
      </c>
    </row>
    <row r="623" customFormat="false" ht="15" hidden="false" customHeight="false" outlineLevel="0" collapsed="false">
      <c r="A623" s="25" t="s">
        <v>1879</v>
      </c>
      <c r="B623" s="25" t="s">
        <v>80</v>
      </c>
      <c r="C623" s="25" t="s">
        <v>9107</v>
      </c>
      <c r="D623" s="25" t="s">
        <v>215</v>
      </c>
      <c r="E623" s="25" t="s">
        <v>55</v>
      </c>
      <c r="F623" s="25" t="s">
        <v>9255</v>
      </c>
      <c r="G623" s="25" t="s">
        <v>9220</v>
      </c>
      <c r="H623" s="25" t="n">
        <v>0</v>
      </c>
    </row>
    <row r="624" customFormat="false" ht="15" hidden="false" customHeight="false" outlineLevel="0" collapsed="false">
      <c r="A624" s="25" t="s">
        <v>1880</v>
      </c>
      <c r="B624" s="25" t="s">
        <v>80</v>
      </c>
      <c r="C624" s="25" t="s">
        <v>160</v>
      </c>
      <c r="D624" s="25" t="s">
        <v>225</v>
      </c>
      <c r="E624" s="25" t="s">
        <v>54</v>
      </c>
      <c r="F624" s="25" t="s">
        <v>9255</v>
      </c>
      <c r="G624" s="25" t="s">
        <v>9237</v>
      </c>
      <c r="H624" s="25" t="n">
        <v>3369</v>
      </c>
    </row>
    <row r="625" customFormat="false" ht="15" hidden="false" customHeight="false" outlineLevel="0" collapsed="false">
      <c r="A625" s="25" t="s">
        <v>7387</v>
      </c>
      <c r="B625" s="25" t="s">
        <v>112</v>
      </c>
      <c r="C625" s="25" t="s">
        <v>9107</v>
      </c>
      <c r="D625" s="25" t="s">
        <v>1789</v>
      </c>
      <c r="E625" s="25" t="s">
        <v>56</v>
      </c>
      <c r="F625" s="25" t="s">
        <v>9255</v>
      </c>
    </row>
    <row r="626" customFormat="false" ht="15" hidden="false" customHeight="false" outlineLevel="0" collapsed="false">
      <c r="A626" s="25" t="s">
        <v>7388</v>
      </c>
      <c r="B626" s="25" t="s">
        <v>112</v>
      </c>
      <c r="C626" s="25" t="s">
        <v>178</v>
      </c>
      <c r="D626" s="25" t="s">
        <v>633</v>
      </c>
      <c r="E626" s="25" t="s">
        <v>54</v>
      </c>
      <c r="F626" s="25" t="s">
        <v>9255</v>
      </c>
      <c r="G626" s="25" t="s">
        <v>9229</v>
      </c>
      <c r="H626" s="25" t="n">
        <v>5259</v>
      </c>
    </row>
    <row r="627" customFormat="false" ht="15" hidden="false" customHeight="false" outlineLevel="0" collapsed="false">
      <c r="A627" s="25" t="s">
        <v>8457</v>
      </c>
      <c r="B627" s="25" t="s">
        <v>116</v>
      </c>
      <c r="C627" s="25" t="s">
        <v>9107</v>
      </c>
      <c r="E627" s="25" t="s">
        <v>56</v>
      </c>
      <c r="F627" s="25" t="s">
        <v>9255</v>
      </c>
    </row>
    <row r="628" customFormat="false" ht="15" hidden="false" customHeight="false" outlineLevel="0" collapsed="false">
      <c r="A628" s="25" t="s">
        <v>8458</v>
      </c>
      <c r="B628" s="25" t="s">
        <v>116</v>
      </c>
      <c r="C628" s="25" t="s">
        <v>170</v>
      </c>
      <c r="D628" s="25" t="s">
        <v>2739</v>
      </c>
      <c r="E628" s="25" t="s">
        <v>55</v>
      </c>
      <c r="F628" s="25" t="s">
        <v>9255</v>
      </c>
      <c r="G628" s="25" t="s">
        <v>9217</v>
      </c>
      <c r="H628" s="25" t="n">
        <v>0</v>
      </c>
    </row>
    <row r="629" customFormat="false" ht="15" hidden="false" customHeight="false" outlineLevel="0" collapsed="false">
      <c r="A629" s="25" t="s">
        <v>5845</v>
      </c>
      <c r="B629" s="25" t="s">
        <v>97</v>
      </c>
      <c r="C629" s="25" t="s">
        <v>160</v>
      </c>
      <c r="D629" s="25" t="s">
        <v>445</v>
      </c>
      <c r="E629" s="25" t="s">
        <v>55</v>
      </c>
      <c r="F629" s="25" t="s">
        <v>9255</v>
      </c>
      <c r="G629" s="25" t="s">
        <v>9139</v>
      </c>
      <c r="H629" s="25" t="n">
        <v>0</v>
      </c>
    </row>
    <row r="630" customFormat="false" ht="15" hidden="false" customHeight="false" outlineLevel="0" collapsed="false">
      <c r="A630" s="25" t="s">
        <v>8736</v>
      </c>
      <c r="B630" s="25" t="s">
        <v>115</v>
      </c>
      <c r="C630" s="25" t="s">
        <v>148</v>
      </c>
      <c r="D630" s="25" t="s">
        <v>207</v>
      </c>
      <c r="E630" s="25" t="s">
        <v>56</v>
      </c>
      <c r="F630" s="25" t="s">
        <v>9255</v>
      </c>
    </row>
    <row r="631" customFormat="false" ht="15" hidden="false" customHeight="false" outlineLevel="0" collapsed="false">
      <c r="A631" s="25" t="s">
        <v>217</v>
      </c>
      <c r="B631" s="25" t="s">
        <v>69</v>
      </c>
      <c r="C631" s="25" t="s">
        <v>148</v>
      </c>
      <c r="D631" s="25" t="s">
        <v>218</v>
      </c>
      <c r="E631" s="25" t="s">
        <v>54</v>
      </c>
      <c r="F631" s="25" t="s">
        <v>9258</v>
      </c>
      <c r="G631" s="25" t="s">
        <v>9235</v>
      </c>
      <c r="H631" s="25" t="n">
        <v>52</v>
      </c>
    </row>
    <row r="632" customFormat="false" ht="15" hidden="false" customHeight="false" outlineLevel="0" collapsed="false">
      <c r="A632" s="25" t="s">
        <v>4747</v>
      </c>
      <c r="B632" s="25" t="s">
        <v>98</v>
      </c>
      <c r="C632" s="25" t="s">
        <v>178</v>
      </c>
      <c r="D632" s="25" t="s">
        <v>193</v>
      </c>
      <c r="E632" s="25" t="s">
        <v>54</v>
      </c>
      <c r="F632" s="25" t="s">
        <v>9258</v>
      </c>
      <c r="G632" s="25" t="s">
        <v>9243</v>
      </c>
      <c r="H632" s="25" t="n">
        <v>5772</v>
      </c>
    </row>
    <row r="633" customFormat="false" ht="15" hidden="false" customHeight="false" outlineLevel="0" collapsed="false">
      <c r="A633" s="25" t="s">
        <v>4970</v>
      </c>
      <c r="B633" s="25" t="s">
        <v>95</v>
      </c>
      <c r="C633" s="25" t="s">
        <v>9107</v>
      </c>
      <c r="D633" s="25" t="s">
        <v>1049</v>
      </c>
      <c r="E633" s="25" t="s">
        <v>55</v>
      </c>
      <c r="F633" s="25" t="s">
        <v>9258</v>
      </c>
      <c r="G633" s="25" t="s">
        <v>9146</v>
      </c>
      <c r="H633" s="25" t="n">
        <v>0</v>
      </c>
    </row>
    <row r="634" customFormat="false" ht="15" hidden="false" customHeight="false" outlineLevel="0" collapsed="false">
      <c r="A634" s="25" t="s">
        <v>681</v>
      </c>
      <c r="B634" s="25" t="s">
        <v>70</v>
      </c>
      <c r="C634" s="25" t="s">
        <v>160</v>
      </c>
      <c r="D634" s="25" t="s">
        <v>164</v>
      </c>
      <c r="E634" s="25" t="s">
        <v>54</v>
      </c>
      <c r="F634" s="25" t="s">
        <v>9258</v>
      </c>
      <c r="G634" s="25" t="s">
        <v>9145</v>
      </c>
      <c r="H634" s="25" t="n">
        <v>3496</v>
      </c>
    </row>
    <row r="635" customFormat="false" ht="15" hidden="false" customHeight="false" outlineLevel="0" collapsed="false">
      <c r="A635" s="25" t="s">
        <v>6081</v>
      </c>
      <c r="B635" s="25" t="s">
        <v>108</v>
      </c>
      <c r="C635" s="25" t="s">
        <v>160</v>
      </c>
      <c r="D635" s="25" t="s">
        <v>1187</v>
      </c>
      <c r="E635" s="25" t="s">
        <v>54</v>
      </c>
      <c r="F635" s="25" t="s">
        <v>9258</v>
      </c>
      <c r="G635" s="25" t="s">
        <v>9132</v>
      </c>
      <c r="H635" s="25" t="n">
        <v>3602</v>
      </c>
    </row>
    <row r="636" customFormat="false" ht="15" hidden="false" customHeight="false" outlineLevel="0" collapsed="false">
      <c r="A636" s="25" t="s">
        <v>4098</v>
      </c>
      <c r="B636" s="25" t="s">
        <v>89</v>
      </c>
      <c r="C636" s="25" t="s">
        <v>148</v>
      </c>
      <c r="D636" s="25" t="s">
        <v>463</v>
      </c>
      <c r="E636" s="25" t="s">
        <v>54</v>
      </c>
      <c r="F636" s="25" t="s">
        <v>9258</v>
      </c>
      <c r="G636" s="25" t="s">
        <v>9111</v>
      </c>
      <c r="H636" s="25" t="n">
        <v>57</v>
      </c>
    </row>
    <row r="637" customFormat="false" ht="15" hidden="false" customHeight="false" outlineLevel="0" collapsed="false">
      <c r="A637" s="25" t="s">
        <v>2604</v>
      </c>
      <c r="B637" s="25" t="s">
        <v>78</v>
      </c>
      <c r="C637" s="25" t="s">
        <v>148</v>
      </c>
      <c r="D637" s="25" t="s">
        <v>198</v>
      </c>
      <c r="E637" s="25" t="s">
        <v>54</v>
      </c>
      <c r="F637" s="25" t="s">
        <v>9258</v>
      </c>
      <c r="G637" s="25" t="s">
        <v>9243</v>
      </c>
      <c r="H637" s="25" t="n">
        <v>51</v>
      </c>
    </row>
    <row r="638" customFormat="false" ht="15" hidden="false" customHeight="false" outlineLevel="0" collapsed="false">
      <c r="A638" s="25" t="s">
        <v>6259</v>
      </c>
      <c r="B638" s="25" t="s">
        <v>106</v>
      </c>
      <c r="C638" s="25" t="s">
        <v>160</v>
      </c>
      <c r="D638" s="25" t="s">
        <v>156</v>
      </c>
      <c r="E638" s="25" t="s">
        <v>54</v>
      </c>
      <c r="F638" s="25" t="s">
        <v>9258</v>
      </c>
      <c r="G638" s="25" t="s">
        <v>9259</v>
      </c>
      <c r="H638" s="25" t="n">
        <v>3689</v>
      </c>
    </row>
    <row r="639" customFormat="false" ht="15" hidden="false" customHeight="false" outlineLevel="0" collapsed="false">
      <c r="A639" s="25" t="s">
        <v>7389</v>
      </c>
      <c r="B639" s="25" t="s">
        <v>112</v>
      </c>
      <c r="C639" s="25" t="s">
        <v>170</v>
      </c>
      <c r="D639" s="25" t="s">
        <v>1351</v>
      </c>
      <c r="E639" s="25" t="s">
        <v>54</v>
      </c>
      <c r="F639" s="25" t="s">
        <v>9258</v>
      </c>
      <c r="G639" s="25" t="s">
        <v>9228</v>
      </c>
      <c r="H639" s="25" t="n">
        <v>1170</v>
      </c>
    </row>
    <row r="640" customFormat="false" ht="15" hidden="false" customHeight="false" outlineLevel="0" collapsed="false">
      <c r="A640" s="25" t="s">
        <v>2926</v>
      </c>
      <c r="B640" s="25" t="s">
        <v>76</v>
      </c>
      <c r="C640" s="25" t="s">
        <v>186</v>
      </c>
      <c r="D640" s="25" t="s">
        <v>188</v>
      </c>
      <c r="E640" s="25" t="s">
        <v>55</v>
      </c>
      <c r="F640" s="25" t="s">
        <v>9258</v>
      </c>
      <c r="G640" s="25" t="s">
        <v>9121</v>
      </c>
      <c r="H640" s="25" t="n">
        <v>0</v>
      </c>
    </row>
    <row r="641" customFormat="false" ht="15" hidden="false" customHeight="false" outlineLevel="0" collapsed="false">
      <c r="A641" s="25" t="s">
        <v>2927</v>
      </c>
      <c r="B641" s="25" t="s">
        <v>76</v>
      </c>
      <c r="C641" s="25" t="s">
        <v>9107</v>
      </c>
      <c r="D641" s="25" t="s">
        <v>245</v>
      </c>
      <c r="E641" s="25" t="s">
        <v>54</v>
      </c>
      <c r="F641" s="25" t="s">
        <v>9258</v>
      </c>
      <c r="G641" s="25" t="s">
        <v>9213</v>
      </c>
      <c r="H641" s="25" t="n">
        <v>4736</v>
      </c>
    </row>
    <row r="642" customFormat="false" ht="15" hidden="false" customHeight="false" outlineLevel="0" collapsed="false">
      <c r="A642" s="25" t="s">
        <v>7664</v>
      </c>
      <c r="B642" s="25" t="s">
        <v>114</v>
      </c>
      <c r="C642" s="25" t="s">
        <v>160</v>
      </c>
      <c r="E642" s="25" t="s">
        <v>56</v>
      </c>
      <c r="F642" s="25" t="s">
        <v>9258</v>
      </c>
    </row>
    <row r="643" customFormat="false" ht="15" hidden="false" customHeight="false" outlineLevel="0" collapsed="false">
      <c r="A643" s="25" t="s">
        <v>6474</v>
      </c>
      <c r="B643" s="25" t="s">
        <v>107</v>
      </c>
      <c r="C643" s="25" t="s">
        <v>186</v>
      </c>
      <c r="E643" s="25" t="s">
        <v>56</v>
      </c>
      <c r="F643" s="25" t="s">
        <v>9258</v>
      </c>
    </row>
    <row r="644" customFormat="false" ht="15" hidden="false" customHeight="false" outlineLevel="0" collapsed="false">
      <c r="A644" s="25" t="s">
        <v>8459</v>
      </c>
      <c r="B644" s="25" t="s">
        <v>116</v>
      </c>
      <c r="C644" s="25" t="s">
        <v>170</v>
      </c>
      <c r="E644" s="25" t="s">
        <v>56</v>
      </c>
      <c r="F644" s="25" t="s">
        <v>9258</v>
      </c>
    </row>
    <row r="645" customFormat="false" ht="15" hidden="false" customHeight="false" outlineLevel="0" collapsed="false">
      <c r="A645" s="25" t="s">
        <v>3549</v>
      </c>
      <c r="B645" s="25" t="s">
        <v>79</v>
      </c>
      <c r="C645" s="25" t="s">
        <v>148</v>
      </c>
      <c r="D645" s="25" t="s">
        <v>248</v>
      </c>
      <c r="E645" s="25" t="s">
        <v>55</v>
      </c>
      <c r="F645" s="25" t="s">
        <v>9258</v>
      </c>
      <c r="G645" s="25" t="s">
        <v>9203</v>
      </c>
      <c r="H645" s="25" t="n">
        <v>0</v>
      </c>
    </row>
    <row r="646" customFormat="false" ht="15" hidden="false" customHeight="false" outlineLevel="0" collapsed="false">
      <c r="A646" s="25" t="s">
        <v>1483</v>
      </c>
      <c r="B646" s="25" t="s">
        <v>71</v>
      </c>
      <c r="C646" s="25" t="s">
        <v>148</v>
      </c>
      <c r="D646" s="25" t="s">
        <v>257</v>
      </c>
      <c r="E646" s="25" t="s">
        <v>55</v>
      </c>
      <c r="F646" s="25" t="s">
        <v>9258</v>
      </c>
      <c r="G646" s="25" t="s">
        <v>9248</v>
      </c>
      <c r="H646" s="25" t="n">
        <v>0</v>
      </c>
    </row>
    <row r="647" customFormat="false" ht="15" hidden="false" customHeight="false" outlineLevel="0" collapsed="false">
      <c r="A647" s="25" t="s">
        <v>6951</v>
      </c>
      <c r="B647" s="25" t="s">
        <v>104</v>
      </c>
      <c r="C647" s="25" t="s">
        <v>148</v>
      </c>
      <c r="D647" s="25" t="s">
        <v>428</v>
      </c>
      <c r="E647" s="25" t="s">
        <v>54</v>
      </c>
      <c r="F647" s="25" t="s">
        <v>9258</v>
      </c>
      <c r="G647" s="25" t="s">
        <v>9235</v>
      </c>
      <c r="H647" s="25" t="n">
        <v>64</v>
      </c>
    </row>
    <row r="648" customFormat="false" ht="15" hidden="false" customHeight="false" outlineLevel="0" collapsed="false">
      <c r="A648" s="25" t="s">
        <v>6952</v>
      </c>
      <c r="B648" s="25" t="s">
        <v>104</v>
      </c>
      <c r="C648" s="25" t="s">
        <v>148</v>
      </c>
      <c r="D648" s="25" t="s">
        <v>633</v>
      </c>
      <c r="E648" s="25" t="s">
        <v>54</v>
      </c>
      <c r="F648" s="25" t="s">
        <v>9258</v>
      </c>
      <c r="G648" s="25" t="s">
        <v>9234</v>
      </c>
      <c r="H648" s="25" t="n">
        <v>55</v>
      </c>
    </row>
    <row r="649" customFormat="false" ht="15" hidden="false" customHeight="false" outlineLevel="0" collapsed="false">
      <c r="A649" s="25" t="s">
        <v>6953</v>
      </c>
      <c r="B649" s="25" t="s">
        <v>104</v>
      </c>
      <c r="C649" s="25" t="s">
        <v>160</v>
      </c>
      <c r="D649" s="25" t="s">
        <v>868</v>
      </c>
      <c r="E649" s="25" t="s">
        <v>54</v>
      </c>
      <c r="F649" s="25" t="s">
        <v>9258</v>
      </c>
      <c r="G649" s="25" t="s">
        <v>9146</v>
      </c>
      <c r="H649" s="25" t="n">
        <v>2970</v>
      </c>
    </row>
    <row r="650" customFormat="false" ht="15" hidden="false" customHeight="false" outlineLevel="0" collapsed="false">
      <c r="A650" s="25" t="s">
        <v>8737</v>
      </c>
      <c r="B650" s="25" t="s">
        <v>115</v>
      </c>
      <c r="C650" s="25" t="s">
        <v>9107</v>
      </c>
      <c r="E650" s="25" t="s">
        <v>56</v>
      </c>
      <c r="F650" s="25" t="s">
        <v>9258</v>
      </c>
    </row>
    <row r="651" customFormat="false" ht="15" hidden="false" customHeight="false" outlineLevel="0" collapsed="false">
      <c r="A651" s="25" t="s">
        <v>682</v>
      </c>
      <c r="B651" s="25" t="s">
        <v>70</v>
      </c>
      <c r="C651" s="25" t="s">
        <v>148</v>
      </c>
      <c r="D651" s="25" t="s">
        <v>231</v>
      </c>
      <c r="E651" s="25" t="s">
        <v>55</v>
      </c>
      <c r="F651" s="25" t="s">
        <v>9260</v>
      </c>
      <c r="G651" s="25" t="s">
        <v>9261</v>
      </c>
      <c r="H651" s="25" t="n">
        <v>0</v>
      </c>
    </row>
    <row r="652" customFormat="false" ht="15" hidden="false" customHeight="false" outlineLevel="0" collapsed="false">
      <c r="A652" s="25" t="s">
        <v>3808</v>
      </c>
      <c r="B652" s="25" t="s">
        <v>87</v>
      </c>
      <c r="C652" s="25" t="s">
        <v>9107</v>
      </c>
      <c r="D652" s="25" t="s">
        <v>445</v>
      </c>
      <c r="E652" s="25" t="s">
        <v>54</v>
      </c>
      <c r="F652" s="25" t="s">
        <v>9260</v>
      </c>
      <c r="G652" s="25" t="s">
        <v>9251</v>
      </c>
      <c r="H652" s="25" t="n">
        <v>5035</v>
      </c>
    </row>
    <row r="653" customFormat="false" ht="15" hidden="false" customHeight="false" outlineLevel="0" collapsed="false">
      <c r="A653" s="25" t="s">
        <v>1881</v>
      </c>
      <c r="B653" s="25" t="s">
        <v>80</v>
      </c>
      <c r="C653" s="25" t="s">
        <v>9107</v>
      </c>
      <c r="D653" s="25" t="s">
        <v>164</v>
      </c>
      <c r="E653" s="25" t="s">
        <v>55</v>
      </c>
      <c r="F653" s="25" t="s">
        <v>9260</v>
      </c>
      <c r="G653" s="25" t="s">
        <v>9262</v>
      </c>
      <c r="H653" s="25" t="n">
        <v>0</v>
      </c>
    </row>
    <row r="654" customFormat="false" ht="15" hidden="false" customHeight="false" outlineLevel="0" collapsed="false">
      <c r="A654" s="25" t="s">
        <v>1882</v>
      </c>
      <c r="B654" s="25" t="s">
        <v>80</v>
      </c>
      <c r="C654" s="25" t="s">
        <v>9107</v>
      </c>
      <c r="D654" s="25" t="s">
        <v>198</v>
      </c>
      <c r="E654" s="25" t="s">
        <v>54</v>
      </c>
      <c r="F654" s="25" t="s">
        <v>9260</v>
      </c>
      <c r="G654" s="25" t="s">
        <v>9119</v>
      </c>
      <c r="H654" s="25" t="n">
        <v>4774</v>
      </c>
    </row>
    <row r="655" customFormat="false" ht="15" hidden="false" customHeight="false" outlineLevel="0" collapsed="false">
      <c r="A655" s="25" t="s">
        <v>6082</v>
      </c>
      <c r="B655" s="25" t="s">
        <v>108</v>
      </c>
      <c r="C655" s="25" t="s">
        <v>2445</v>
      </c>
      <c r="E655" s="25" t="s">
        <v>56</v>
      </c>
      <c r="F655" s="25" t="s">
        <v>9260</v>
      </c>
    </row>
    <row r="656" customFormat="false" ht="15" hidden="false" customHeight="false" outlineLevel="0" collapsed="false">
      <c r="A656" s="25" t="s">
        <v>7390</v>
      </c>
      <c r="B656" s="25" t="s">
        <v>112</v>
      </c>
      <c r="C656" s="25" t="s">
        <v>178</v>
      </c>
      <c r="D656" s="25" t="s">
        <v>494</v>
      </c>
      <c r="E656" s="25" t="s">
        <v>54</v>
      </c>
      <c r="F656" s="25" t="s">
        <v>9260</v>
      </c>
      <c r="G656" s="25" t="s">
        <v>9263</v>
      </c>
      <c r="H656" s="25" t="n">
        <v>5390</v>
      </c>
    </row>
    <row r="657" customFormat="false" ht="15" hidden="false" customHeight="false" outlineLevel="0" collapsed="false">
      <c r="A657" s="25" t="s">
        <v>3265</v>
      </c>
      <c r="B657" s="25" t="s">
        <v>77</v>
      </c>
      <c r="C657" s="25" t="s">
        <v>170</v>
      </c>
      <c r="D657" s="25" t="s">
        <v>191</v>
      </c>
      <c r="E657" s="25" t="s">
        <v>54</v>
      </c>
      <c r="F657" s="25" t="s">
        <v>9260</v>
      </c>
      <c r="G657" s="25" t="s">
        <v>9233</v>
      </c>
      <c r="H657" s="25" t="n">
        <v>1190</v>
      </c>
    </row>
    <row r="658" customFormat="false" ht="15" hidden="false" customHeight="false" outlineLevel="0" collapsed="false">
      <c r="A658" s="25" t="s">
        <v>1215</v>
      </c>
      <c r="B658" s="25" t="s">
        <v>73</v>
      </c>
      <c r="C658" s="25" t="s">
        <v>178</v>
      </c>
      <c r="D658" s="25" t="s">
        <v>173</v>
      </c>
      <c r="E658" s="25" t="s">
        <v>54</v>
      </c>
      <c r="F658" s="25" t="s">
        <v>9260</v>
      </c>
      <c r="G658" s="25" t="s">
        <v>9218</v>
      </c>
      <c r="H658" s="25" t="n">
        <v>5755</v>
      </c>
    </row>
    <row r="659" customFormat="false" ht="15" hidden="false" customHeight="false" outlineLevel="0" collapsed="false">
      <c r="A659" s="25" t="s">
        <v>6768</v>
      </c>
      <c r="B659" s="25" t="s">
        <v>105</v>
      </c>
      <c r="C659" s="25" t="s">
        <v>9107</v>
      </c>
      <c r="D659" s="25" t="s">
        <v>444</v>
      </c>
      <c r="E659" s="25" t="s">
        <v>54</v>
      </c>
      <c r="F659" s="25" t="s">
        <v>9260</v>
      </c>
      <c r="G659" s="25" t="s">
        <v>9264</v>
      </c>
      <c r="H659" s="25" t="n">
        <v>4933</v>
      </c>
    </row>
    <row r="660" customFormat="false" ht="15" hidden="false" customHeight="false" outlineLevel="0" collapsed="false">
      <c r="A660" s="25" t="s">
        <v>1484</v>
      </c>
      <c r="B660" s="25" t="s">
        <v>71</v>
      </c>
      <c r="C660" s="25" t="s">
        <v>160</v>
      </c>
      <c r="D660" s="25" t="s">
        <v>145</v>
      </c>
      <c r="E660" s="25" t="s">
        <v>54</v>
      </c>
      <c r="F660" s="25" t="s">
        <v>9260</v>
      </c>
      <c r="G660" s="25" t="s">
        <v>9227</v>
      </c>
      <c r="H660" s="25" t="n">
        <v>3642</v>
      </c>
    </row>
    <row r="661" customFormat="false" ht="15" hidden="false" customHeight="false" outlineLevel="0" collapsed="false">
      <c r="A661" s="25" t="s">
        <v>6954</v>
      </c>
      <c r="B661" s="25" t="s">
        <v>104</v>
      </c>
      <c r="C661" s="25" t="s">
        <v>148</v>
      </c>
      <c r="D661" s="25" t="s">
        <v>1789</v>
      </c>
      <c r="E661" s="25" t="s">
        <v>55</v>
      </c>
      <c r="F661" s="25" t="s">
        <v>9260</v>
      </c>
      <c r="G661" s="25" t="s">
        <v>9237</v>
      </c>
      <c r="H661" s="25" t="n">
        <v>0</v>
      </c>
    </row>
    <row r="662" customFormat="false" ht="15" hidden="false" customHeight="false" outlineLevel="0" collapsed="false">
      <c r="A662" s="25" t="s">
        <v>4971</v>
      </c>
      <c r="B662" s="25" t="s">
        <v>95</v>
      </c>
      <c r="C662" s="25" t="s">
        <v>160</v>
      </c>
      <c r="D662" s="25" t="s">
        <v>494</v>
      </c>
      <c r="E662" s="25" t="s">
        <v>54</v>
      </c>
      <c r="F662" s="25" t="s">
        <v>9265</v>
      </c>
      <c r="G662" s="25" t="s">
        <v>9127</v>
      </c>
      <c r="H662" s="25" t="n">
        <v>2923</v>
      </c>
    </row>
    <row r="663" customFormat="false" ht="15" hidden="false" customHeight="false" outlineLevel="0" collapsed="false">
      <c r="A663" s="25" t="s">
        <v>3809</v>
      </c>
      <c r="B663" s="25" t="s">
        <v>87</v>
      </c>
      <c r="C663" s="25" t="s">
        <v>186</v>
      </c>
      <c r="E663" s="25" t="s">
        <v>56</v>
      </c>
      <c r="F663" s="25" t="s">
        <v>9265</v>
      </c>
    </row>
    <row r="664" customFormat="false" ht="15" hidden="false" customHeight="false" outlineLevel="0" collapsed="false">
      <c r="A664" s="25" t="s">
        <v>5318</v>
      </c>
      <c r="B664" s="25" t="s">
        <v>94</v>
      </c>
      <c r="C664" s="25" t="s">
        <v>170</v>
      </c>
      <c r="D664" s="25" t="s">
        <v>1640</v>
      </c>
      <c r="E664" s="25" t="s">
        <v>56</v>
      </c>
      <c r="F664" s="25" t="s">
        <v>9265</v>
      </c>
    </row>
    <row r="665" customFormat="false" ht="15" hidden="false" customHeight="false" outlineLevel="0" collapsed="false">
      <c r="A665" s="25" t="s">
        <v>5319</v>
      </c>
      <c r="B665" s="25" t="s">
        <v>94</v>
      </c>
      <c r="C665" s="25" t="s">
        <v>170</v>
      </c>
      <c r="E665" s="25" t="s">
        <v>56</v>
      </c>
      <c r="F665" s="25" t="s">
        <v>9265</v>
      </c>
    </row>
    <row r="666" customFormat="false" ht="15" hidden="false" customHeight="false" outlineLevel="0" collapsed="false">
      <c r="A666" s="25" t="s">
        <v>1883</v>
      </c>
      <c r="B666" s="25" t="s">
        <v>80</v>
      </c>
      <c r="C666" s="25" t="s">
        <v>9107</v>
      </c>
      <c r="D666" s="25" t="s">
        <v>257</v>
      </c>
      <c r="E666" s="25" t="s">
        <v>54</v>
      </c>
      <c r="F666" s="25" t="s">
        <v>9265</v>
      </c>
      <c r="G666" s="25" t="s">
        <v>9119</v>
      </c>
      <c r="H666" s="25" t="n">
        <v>5035</v>
      </c>
    </row>
    <row r="667" customFormat="false" ht="15" hidden="false" customHeight="false" outlineLevel="0" collapsed="false">
      <c r="A667" s="25" t="s">
        <v>8460</v>
      </c>
      <c r="B667" s="25" t="s">
        <v>116</v>
      </c>
      <c r="C667" s="25" t="s">
        <v>9107</v>
      </c>
      <c r="D667" s="25" t="s">
        <v>646</v>
      </c>
      <c r="E667" s="25" t="s">
        <v>55</v>
      </c>
      <c r="F667" s="25" t="s">
        <v>9265</v>
      </c>
      <c r="G667" s="25" t="s">
        <v>9252</v>
      </c>
      <c r="H667" s="25" t="n">
        <v>0</v>
      </c>
    </row>
    <row r="668" customFormat="false" ht="15" hidden="false" customHeight="false" outlineLevel="0" collapsed="false">
      <c r="A668" s="25" t="s">
        <v>1485</v>
      </c>
      <c r="B668" s="25" t="s">
        <v>71</v>
      </c>
      <c r="C668" s="25" t="s">
        <v>148</v>
      </c>
      <c r="D668" s="25" t="s">
        <v>167</v>
      </c>
      <c r="E668" s="25" t="s">
        <v>54</v>
      </c>
      <c r="F668" s="25" t="s">
        <v>9265</v>
      </c>
      <c r="G668" s="25" t="s">
        <v>9229</v>
      </c>
      <c r="H668" s="25" t="n">
        <v>54</v>
      </c>
    </row>
    <row r="669" customFormat="false" ht="15" hidden="false" customHeight="false" outlineLevel="0" collapsed="false">
      <c r="A669" s="25" t="s">
        <v>1486</v>
      </c>
      <c r="B669" s="25" t="s">
        <v>71</v>
      </c>
      <c r="C669" s="25" t="s">
        <v>148</v>
      </c>
      <c r="D669" s="25" t="s">
        <v>207</v>
      </c>
      <c r="E669" s="25" t="s">
        <v>54</v>
      </c>
      <c r="F669" s="25" t="s">
        <v>9265</v>
      </c>
      <c r="G669" s="25" t="s">
        <v>9231</v>
      </c>
      <c r="H669" s="25" t="n">
        <v>54</v>
      </c>
    </row>
    <row r="670" customFormat="false" ht="15" hidden="false" customHeight="false" outlineLevel="0" collapsed="false">
      <c r="A670" s="25" t="s">
        <v>4393</v>
      </c>
      <c r="B670" s="25" t="s">
        <v>86</v>
      </c>
      <c r="C670" s="25" t="s">
        <v>170</v>
      </c>
      <c r="E670" s="25" t="s">
        <v>56</v>
      </c>
      <c r="F670" s="25" t="s">
        <v>9265</v>
      </c>
    </row>
    <row r="671" customFormat="false" ht="15" hidden="false" customHeight="false" outlineLevel="0" collapsed="false">
      <c r="A671" s="25" t="s">
        <v>4637</v>
      </c>
      <c r="B671" s="25" t="s">
        <v>90</v>
      </c>
      <c r="C671" s="25" t="s">
        <v>186</v>
      </c>
      <c r="D671" s="25" t="s">
        <v>1090</v>
      </c>
      <c r="E671" s="25" t="s">
        <v>54</v>
      </c>
      <c r="F671" s="25" t="s">
        <v>9265</v>
      </c>
      <c r="G671" s="25" t="s">
        <v>9252</v>
      </c>
      <c r="H671" s="25" t="n">
        <v>592</v>
      </c>
    </row>
    <row r="672" customFormat="false" ht="15" hidden="false" customHeight="false" outlineLevel="0" collapsed="false">
      <c r="A672" s="25" t="s">
        <v>1884</v>
      </c>
      <c r="B672" s="25" t="s">
        <v>80</v>
      </c>
      <c r="C672" s="25" t="s">
        <v>186</v>
      </c>
      <c r="D672" s="25" t="s">
        <v>251</v>
      </c>
      <c r="E672" s="25" t="s">
        <v>54</v>
      </c>
      <c r="F672" s="25" t="s">
        <v>9266</v>
      </c>
      <c r="G672" s="25" t="s">
        <v>9263</v>
      </c>
      <c r="H672" s="25" t="n">
        <v>640</v>
      </c>
    </row>
    <row r="673" customFormat="false" ht="15" hidden="false" customHeight="false" outlineLevel="0" collapsed="false">
      <c r="A673" s="25" t="s">
        <v>1885</v>
      </c>
      <c r="B673" s="25" t="s">
        <v>80</v>
      </c>
      <c r="C673" s="25" t="s">
        <v>9107</v>
      </c>
      <c r="D673" s="25" t="s">
        <v>237</v>
      </c>
      <c r="E673" s="25" t="s">
        <v>54</v>
      </c>
      <c r="F673" s="25" t="s">
        <v>9266</v>
      </c>
      <c r="G673" s="25" t="s">
        <v>9203</v>
      </c>
      <c r="H673" s="25" t="n">
        <v>5127</v>
      </c>
    </row>
    <row r="674" customFormat="false" ht="15" hidden="false" customHeight="false" outlineLevel="0" collapsed="false">
      <c r="A674" s="25" t="s">
        <v>1886</v>
      </c>
      <c r="B674" s="25" t="s">
        <v>80</v>
      </c>
      <c r="C674" s="25" t="s">
        <v>160</v>
      </c>
      <c r="D674" s="25" t="s">
        <v>173</v>
      </c>
      <c r="E674" s="25" t="s">
        <v>54</v>
      </c>
      <c r="F674" s="25" t="s">
        <v>9266</v>
      </c>
      <c r="G674" s="25" t="s">
        <v>9267</v>
      </c>
      <c r="H674" s="25" t="n">
        <v>3822</v>
      </c>
    </row>
    <row r="675" customFormat="false" ht="15" hidden="false" customHeight="false" outlineLevel="0" collapsed="false">
      <c r="A675" s="25" t="s">
        <v>2605</v>
      </c>
      <c r="B675" s="25" t="s">
        <v>78</v>
      </c>
      <c r="C675" s="25" t="s">
        <v>160</v>
      </c>
      <c r="D675" s="25" t="s">
        <v>237</v>
      </c>
      <c r="E675" s="25" t="s">
        <v>55</v>
      </c>
      <c r="F675" s="25" t="s">
        <v>9266</v>
      </c>
      <c r="G675" s="25" t="s">
        <v>9267</v>
      </c>
      <c r="H675" s="25" t="n">
        <v>0</v>
      </c>
    </row>
    <row r="676" customFormat="false" ht="15" hidden="false" customHeight="false" outlineLevel="0" collapsed="false">
      <c r="A676" s="25" t="s">
        <v>7665</v>
      </c>
      <c r="B676" s="25" t="s">
        <v>114</v>
      </c>
      <c r="C676" s="25" t="s">
        <v>148</v>
      </c>
      <c r="D676" s="25" t="s">
        <v>1789</v>
      </c>
      <c r="E676" s="25" t="s">
        <v>55</v>
      </c>
      <c r="F676" s="25" t="s">
        <v>9266</v>
      </c>
      <c r="G676" s="25" t="s">
        <v>9264</v>
      </c>
      <c r="H676" s="25" t="n">
        <v>0</v>
      </c>
    </row>
    <row r="677" customFormat="false" ht="15" hidden="false" customHeight="false" outlineLevel="0" collapsed="false">
      <c r="A677" s="25" t="s">
        <v>905</v>
      </c>
      <c r="B677" s="25" t="s">
        <v>72</v>
      </c>
      <c r="C677" s="25" t="s">
        <v>186</v>
      </c>
      <c r="D677" s="25" t="s">
        <v>154</v>
      </c>
      <c r="E677" s="25" t="s">
        <v>54</v>
      </c>
      <c r="F677" s="25" t="s">
        <v>9266</v>
      </c>
      <c r="G677" s="25" t="s">
        <v>9211</v>
      </c>
      <c r="H677" s="25" t="n">
        <v>574</v>
      </c>
    </row>
    <row r="678" customFormat="false" ht="15" hidden="false" customHeight="false" outlineLevel="0" collapsed="false">
      <c r="A678" s="25" t="s">
        <v>906</v>
      </c>
      <c r="B678" s="25" t="s">
        <v>72</v>
      </c>
      <c r="C678" s="25" t="s">
        <v>160</v>
      </c>
      <c r="D678" s="25" t="s">
        <v>191</v>
      </c>
      <c r="E678" s="25" t="s">
        <v>54</v>
      </c>
      <c r="F678" s="25" t="s">
        <v>9266</v>
      </c>
      <c r="G678" s="25" t="s">
        <v>9268</v>
      </c>
      <c r="H678" s="25" t="n">
        <v>2525</v>
      </c>
    </row>
    <row r="679" customFormat="false" ht="15" hidden="false" customHeight="false" outlineLevel="0" collapsed="false">
      <c r="A679" s="25" t="s">
        <v>6769</v>
      </c>
      <c r="B679" s="25" t="s">
        <v>105</v>
      </c>
      <c r="C679" s="25" t="s">
        <v>2445</v>
      </c>
      <c r="D679" s="25" t="s">
        <v>417</v>
      </c>
      <c r="E679" s="25" t="s">
        <v>54</v>
      </c>
      <c r="F679" s="25" t="s">
        <v>9266</v>
      </c>
      <c r="G679" s="25" t="s">
        <v>9240</v>
      </c>
      <c r="H679" s="25" t="n">
        <v>30288</v>
      </c>
    </row>
    <row r="680" customFormat="false" ht="15" hidden="false" customHeight="false" outlineLevel="0" collapsed="false">
      <c r="A680" s="25" t="s">
        <v>6955</v>
      </c>
      <c r="B680" s="25" t="s">
        <v>104</v>
      </c>
      <c r="C680" s="25" t="s">
        <v>178</v>
      </c>
      <c r="D680" s="25" t="s">
        <v>868</v>
      </c>
      <c r="E680" s="25" t="s">
        <v>55</v>
      </c>
      <c r="F680" s="25" t="s">
        <v>9266</v>
      </c>
      <c r="G680" s="25" t="s">
        <v>9220</v>
      </c>
      <c r="H680" s="25" t="n">
        <v>0</v>
      </c>
    </row>
    <row r="681" customFormat="false" ht="15" hidden="false" customHeight="false" outlineLevel="0" collapsed="false">
      <c r="A681" s="25" t="s">
        <v>8738</v>
      </c>
      <c r="B681" s="25" t="s">
        <v>115</v>
      </c>
      <c r="C681" s="25" t="s">
        <v>186</v>
      </c>
      <c r="D681" s="25" t="s">
        <v>444</v>
      </c>
      <c r="E681" s="25" t="s">
        <v>55</v>
      </c>
      <c r="F681" s="25" t="s">
        <v>9266</v>
      </c>
      <c r="G681" s="25" t="s">
        <v>9180</v>
      </c>
      <c r="H681" s="25" t="n">
        <v>0</v>
      </c>
    </row>
    <row r="682" customFormat="false" ht="15" hidden="false" customHeight="false" outlineLevel="0" collapsed="false">
      <c r="A682" s="25" t="s">
        <v>4748</v>
      </c>
      <c r="B682" s="25" t="s">
        <v>98</v>
      </c>
      <c r="C682" s="25" t="s">
        <v>170</v>
      </c>
      <c r="E682" s="25" t="s">
        <v>56</v>
      </c>
      <c r="F682" s="25" t="s">
        <v>9269</v>
      </c>
    </row>
    <row r="683" customFormat="false" ht="15" hidden="false" customHeight="false" outlineLevel="0" collapsed="false">
      <c r="A683" s="25" t="s">
        <v>6083</v>
      </c>
      <c r="B683" s="25" t="s">
        <v>108</v>
      </c>
      <c r="C683" s="25" t="s">
        <v>2445</v>
      </c>
      <c r="D683" s="25" t="s">
        <v>3075</v>
      </c>
      <c r="E683" s="25" t="s">
        <v>55</v>
      </c>
      <c r="F683" s="25" t="s">
        <v>9269</v>
      </c>
      <c r="G683" s="25" t="s">
        <v>9249</v>
      </c>
      <c r="H683" s="25" t="n">
        <v>0</v>
      </c>
    </row>
    <row r="684" customFormat="false" ht="15" hidden="false" customHeight="false" outlineLevel="0" collapsed="false">
      <c r="A684" s="25" t="s">
        <v>6084</v>
      </c>
      <c r="B684" s="25" t="s">
        <v>108</v>
      </c>
      <c r="C684" s="25" t="s">
        <v>148</v>
      </c>
      <c r="D684" s="25" t="s">
        <v>494</v>
      </c>
      <c r="E684" s="25" t="s">
        <v>55</v>
      </c>
      <c r="F684" s="25" t="s">
        <v>9269</v>
      </c>
      <c r="G684" s="25" t="s">
        <v>9231</v>
      </c>
      <c r="H684" s="25" t="n">
        <v>0</v>
      </c>
    </row>
    <row r="685" customFormat="false" ht="15" hidden="false" customHeight="false" outlineLevel="0" collapsed="false">
      <c r="A685" s="25" t="s">
        <v>2606</v>
      </c>
      <c r="B685" s="25" t="s">
        <v>78</v>
      </c>
      <c r="C685" s="25" t="s">
        <v>160</v>
      </c>
      <c r="D685" s="25" t="s">
        <v>169</v>
      </c>
      <c r="E685" s="25" t="s">
        <v>54</v>
      </c>
      <c r="F685" s="25" t="s">
        <v>9269</v>
      </c>
      <c r="G685" s="25" t="s">
        <v>9218</v>
      </c>
      <c r="H685" s="25" t="n">
        <v>3581</v>
      </c>
    </row>
    <row r="686" customFormat="false" ht="15" hidden="false" customHeight="false" outlineLevel="0" collapsed="false">
      <c r="A686" s="25" t="s">
        <v>2928</v>
      </c>
      <c r="B686" s="25" t="s">
        <v>76</v>
      </c>
      <c r="C686" s="25" t="s">
        <v>170</v>
      </c>
      <c r="D686" s="25" t="s">
        <v>266</v>
      </c>
      <c r="E686" s="25" t="s">
        <v>55</v>
      </c>
      <c r="F686" s="25" t="s">
        <v>9269</v>
      </c>
      <c r="G686" s="25" t="s">
        <v>9132</v>
      </c>
      <c r="H686" s="25" t="n">
        <v>0</v>
      </c>
    </row>
    <row r="687" customFormat="false" ht="15" hidden="false" customHeight="false" outlineLevel="0" collapsed="false">
      <c r="A687" s="25" t="s">
        <v>7666</v>
      </c>
      <c r="B687" s="25" t="s">
        <v>114</v>
      </c>
      <c r="C687" s="25" t="s">
        <v>170</v>
      </c>
      <c r="E687" s="25" t="s">
        <v>56</v>
      </c>
      <c r="F687" s="25" t="s">
        <v>9269</v>
      </c>
    </row>
    <row r="688" customFormat="false" ht="15" hidden="false" customHeight="false" outlineLevel="0" collapsed="false">
      <c r="A688" s="25" t="s">
        <v>3550</v>
      </c>
      <c r="B688" s="25" t="s">
        <v>79</v>
      </c>
      <c r="C688" s="25" t="s">
        <v>9107</v>
      </c>
      <c r="D688" s="25" t="s">
        <v>184</v>
      </c>
      <c r="E688" s="25" t="s">
        <v>55</v>
      </c>
      <c r="F688" s="25" t="s">
        <v>9269</v>
      </c>
      <c r="G688" s="25" t="s">
        <v>9203</v>
      </c>
      <c r="H688" s="25" t="n">
        <v>0</v>
      </c>
    </row>
    <row r="689" customFormat="false" ht="15" hidden="false" customHeight="false" outlineLevel="0" collapsed="false">
      <c r="A689" s="25" t="s">
        <v>1487</v>
      </c>
      <c r="B689" s="25" t="s">
        <v>71</v>
      </c>
      <c r="C689" s="25" t="s">
        <v>148</v>
      </c>
      <c r="D689" s="25" t="s">
        <v>215</v>
      </c>
      <c r="E689" s="25" t="s">
        <v>54</v>
      </c>
      <c r="F689" s="25" t="s">
        <v>9269</v>
      </c>
      <c r="G689" s="25" t="s">
        <v>9139</v>
      </c>
      <c r="H689" s="25" t="n">
        <v>54</v>
      </c>
    </row>
    <row r="690" customFormat="false" ht="15" hidden="false" customHeight="false" outlineLevel="0" collapsed="false">
      <c r="A690" s="25" t="s">
        <v>6956</v>
      </c>
      <c r="B690" s="25" t="s">
        <v>104</v>
      </c>
      <c r="C690" s="25" t="s">
        <v>170</v>
      </c>
      <c r="D690" s="25" t="s">
        <v>218</v>
      </c>
      <c r="E690" s="25" t="s">
        <v>56</v>
      </c>
      <c r="F690" s="25" t="s">
        <v>9269</v>
      </c>
    </row>
    <row r="691" customFormat="false" ht="15" hidden="false" customHeight="false" outlineLevel="0" collapsed="false">
      <c r="A691" s="25" t="s">
        <v>4749</v>
      </c>
      <c r="B691" s="25" t="s">
        <v>98</v>
      </c>
      <c r="C691" s="25" t="s">
        <v>170</v>
      </c>
      <c r="D691" s="25" t="s">
        <v>1158</v>
      </c>
      <c r="E691" s="25" t="s">
        <v>54</v>
      </c>
      <c r="F691" s="25" t="s">
        <v>9270</v>
      </c>
      <c r="G691" s="25" t="s">
        <v>9271</v>
      </c>
      <c r="H691" s="25" t="n">
        <v>1121</v>
      </c>
    </row>
    <row r="692" customFormat="false" ht="15" hidden="false" customHeight="false" outlineLevel="0" collapsed="false">
      <c r="A692" s="25" t="s">
        <v>4972</v>
      </c>
      <c r="B692" s="25" t="s">
        <v>95</v>
      </c>
      <c r="C692" s="25" t="s">
        <v>186</v>
      </c>
      <c r="D692" s="25" t="s">
        <v>421</v>
      </c>
      <c r="E692" s="25" t="s">
        <v>54</v>
      </c>
      <c r="F692" s="25" t="s">
        <v>9270</v>
      </c>
      <c r="G692" s="25" t="s">
        <v>9227</v>
      </c>
      <c r="H692" s="25" t="n">
        <v>477</v>
      </c>
    </row>
    <row r="693" customFormat="false" ht="15" hidden="false" customHeight="false" outlineLevel="0" collapsed="false">
      <c r="A693" s="25" t="s">
        <v>3810</v>
      </c>
      <c r="B693" s="25" t="s">
        <v>87</v>
      </c>
      <c r="C693" s="25" t="s">
        <v>186</v>
      </c>
      <c r="D693" s="25" t="s">
        <v>218</v>
      </c>
      <c r="E693" s="25" t="s">
        <v>54</v>
      </c>
      <c r="F693" s="25" t="s">
        <v>9270</v>
      </c>
      <c r="G693" s="25" t="s">
        <v>9203</v>
      </c>
      <c r="H693" s="25" t="n">
        <v>515</v>
      </c>
    </row>
    <row r="694" customFormat="false" ht="15" hidden="false" customHeight="false" outlineLevel="0" collapsed="false">
      <c r="A694" s="25" t="s">
        <v>5320</v>
      </c>
      <c r="B694" s="25" t="s">
        <v>94</v>
      </c>
      <c r="C694" s="25" t="s">
        <v>148</v>
      </c>
      <c r="D694" s="25" t="s">
        <v>484</v>
      </c>
      <c r="E694" s="25" t="s">
        <v>55</v>
      </c>
      <c r="F694" s="25" t="s">
        <v>9270</v>
      </c>
      <c r="G694" s="25" t="s">
        <v>9231</v>
      </c>
      <c r="H694" s="25" t="n">
        <v>0</v>
      </c>
    </row>
    <row r="695" customFormat="false" ht="15" hidden="false" customHeight="false" outlineLevel="0" collapsed="false">
      <c r="A695" s="25" t="s">
        <v>5573</v>
      </c>
      <c r="B695" s="25" t="s">
        <v>96</v>
      </c>
      <c r="C695" s="25" t="s">
        <v>160</v>
      </c>
      <c r="D695" s="25" t="s">
        <v>1049</v>
      </c>
      <c r="E695" s="25" t="s">
        <v>55</v>
      </c>
      <c r="F695" s="25" t="s">
        <v>9270</v>
      </c>
      <c r="G695" s="25" t="s">
        <v>9243</v>
      </c>
      <c r="H695" s="25" t="n">
        <v>0</v>
      </c>
    </row>
    <row r="696" customFormat="false" ht="15" hidden="false" customHeight="false" outlineLevel="0" collapsed="false">
      <c r="A696" s="25" t="s">
        <v>6260</v>
      </c>
      <c r="B696" s="25" t="s">
        <v>106</v>
      </c>
      <c r="C696" s="25" t="s">
        <v>170</v>
      </c>
      <c r="D696" s="25" t="s">
        <v>868</v>
      </c>
      <c r="E696" s="25" t="s">
        <v>54</v>
      </c>
      <c r="F696" s="25" t="s">
        <v>9270</v>
      </c>
      <c r="G696" s="25" t="s">
        <v>9272</v>
      </c>
      <c r="H696" s="25" t="n">
        <v>975</v>
      </c>
    </row>
    <row r="697" customFormat="false" ht="15" hidden="false" customHeight="false" outlineLevel="0" collapsed="false">
      <c r="A697" s="25" t="s">
        <v>6261</v>
      </c>
      <c r="B697" s="25" t="s">
        <v>106</v>
      </c>
      <c r="C697" s="25" t="s">
        <v>160</v>
      </c>
      <c r="D697" s="25" t="s">
        <v>860</v>
      </c>
      <c r="E697" s="25" t="s">
        <v>54</v>
      </c>
      <c r="F697" s="25" t="s">
        <v>9270</v>
      </c>
      <c r="G697" s="25" t="s">
        <v>9231</v>
      </c>
      <c r="H697" s="25" t="n">
        <v>3376</v>
      </c>
    </row>
    <row r="698" customFormat="false" ht="15" hidden="false" customHeight="false" outlineLevel="0" collapsed="false">
      <c r="A698" s="25" t="s">
        <v>7391</v>
      </c>
      <c r="B698" s="25" t="s">
        <v>112</v>
      </c>
      <c r="C698" s="25" t="s">
        <v>186</v>
      </c>
      <c r="D698" s="25" t="s">
        <v>665</v>
      </c>
      <c r="E698" s="25" t="s">
        <v>54</v>
      </c>
      <c r="F698" s="25" t="s">
        <v>9270</v>
      </c>
      <c r="G698" s="25" t="s">
        <v>9132</v>
      </c>
      <c r="H698" s="25" t="n">
        <v>458</v>
      </c>
    </row>
    <row r="699" customFormat="false" ht="15" hidden="false" customHeight="false" outlineLevel="0" collapsed="false">
      <c r="A699" s="25" t="s">
        <v>2929</v>
      </c>
      <c r="B699" s="25" t="s">
        <v>76</v>
      </c>
      <c r="C699" s="25" t="s">
        <v>186</v>
      </c>
      <c r="D699" s="25" t="s">
        <v>240</v>
      </c>
      <c r="E699" s="25" t="s">
        <v>55</v>
      </c>
      <c r="F699" s="25" t="s">
        <v>9270</v>
      </c>
      <c r="G699" s="25" t="s">
        <v>9263</v>
      </c>
      <c r="H699" s="25" t="n">
        <v>0</v>
      </c>
    </row>
    <row r="700" customFormat="false" ht="15" hidden="false" customHeight="false" outlineLevel="0" collapsed="false">
      <c r="A700" s="25" t="s">
        <v>7667</v>
      </c>
      <c r="B700" s="25" t="s">
        <v>114</v>
      </c>
      <c r="C700" s="25" t="s">
        <v>186</v>
      </c>
      <c r="D700" s="25" t="s">
        <v>199</v>
      </c>
      <c r="E700" s="25" t="s">
        <v>55</v>
      </c>
      <c r="F700" s="25" t="s">
        <v>9270</v>
      </c>
      <c r="G700" s="25" t="s">
        <v>9244</v>
      </c>
      <c r="H700" s="25" t="n">
        <v>0</v>
      </c>
    </row>
    <row r="701" customFormat="false" ht="15" hidden="false" customHeight="false" outlineLevel="0" collapsed="false">
      <c r="A701" s="25" t="s">
        <v>7668</v>
      </c>
      <c r="B701" s="25" t="s">
        <v>114</v>
      </c>
      <c r="C701" s="25" t="s">
        <v>186</v>
      </c>
      <c r="D701" s="25" t="s">
        <v>199</v>
      </c>
      <c r="E701" s="25" t="s">
        <v>54</v>
      </c>
      <c r="F701" s="25" t="s">
        <v>9270</v>
      </c>
      <c r="G701" s="25" t="s">
        <v>9134</v>
      </c>
      <c r="H701" s="25" t="n">
        <v>622</v>
      </c>
    </row>
    <row r="702" customFormat="false" ht="15" hidden="false" customHeight="false" outlineLevel="0" collapsed="false">
      <c r="A702" s="25" t="s">
        <v>7669</v>
      </c>
      <c r="B702" s="25" t="s">
        <v>114</v>
      </c>
      <c r="C702" s="25" t="s">
        <v>186</v>
      </c>
      <c r="D702" s="25" t="s">
        <v>1778</v>
      </c>
      <c r="E702" s="25" t="s">
        <v>54</v>
      </c>
      <c r="F702" s="25" t="s">
        <v>9270</v>
      </c>
      <c r="G702" s="25" t="s">
        <v>9273</v>
      </c>
      <c r="H702" s="25" t="n">
        <v>441</v>
      </c>
    </row>
    <row r="703" customFormat="false" ht="15" hidden="false" customHeight="false" outlineLevel="0" collapsed="false">
      <c r="A703" s="25" t="s">
        <v>8038</v>
      </c>
      <c r="B703" s="25" t="s">
        <v>113</v>
      </c>
      <c r="C703" s="25" t="s">
        <v>9107</v>
      </c>
      <c r="D703" s="25" t="s">
        <v>1158</v>
      </c>
      <c r="E703" s="25" t="s">
        <v>55</v>
      </c>
      <c r="F703" s="25" t="s">
        <v>9270</v>
      </c>
      <c r="G703" s="25" t="s">
        <v>9222</v>
      </c>
      <c r="H703" s="25" t="n">
        <v>0</v>
      </c>
    </row>
    <row r="704" customFormat="false" ht="15" hidden="false" customHeight="false" outlineLevel="0" collapsed="false">
      <c r="A704" s="25" t="s">
        <v>3266</v>
      </c>
      <c r="B704" s="25" t="s">
        <v>77</v>
      </c>
      <c r="C704" s="25" t="s">
        <v>186</v>
      </c>
      <c r="D704" s="25" t="s">
        <v>145</v>
      </c>
      <c r="E704" s="25" t="s">
        <v>54</v>
      </c>
      <c r="F704" s="25" t="s">
        <v>9270</v>
      </c>
      <c r="G704" s="25" t="s">
        <v>9274</v>
      </c>
      <c r="H704" s="25" t="n">
        <v>538</v>
      </c>
    </row>
    <row r="705" customFormat="false" ht="15" hidden="false" customHeight="false" outlineLevel="0" collapsed="false">
      <c r="A705" s="25" t="s">
        <v>8461</v>
      </c>
      <c r="B705" s="25" t="s">
        <v>116</v>
      </c>
      <c r="C705" s="25" t="s">
        <v>178</v>
      </c>
      <c r="D705" s="25" t="s">
        <v>868</v>
      </c>
      <c r="E705" s="25" t="s">
        <v>54</v>
      </c>
      <c r="F705" s="25" t="s">
        <v>9270</v>
      </c>
      <c r="G705" s="25" t="s">
        <v>9180</v>
      </c>
      <c r="H705" s="25" t="n">
        <v>4667</v>
      </c>
    </row>
    <row r="706" customFormat="false" ht="15" hidden="false" customHeight="false" outlineLevel="0" collapsed="false">
      <c r="A706" s="25" t="s">
        <v>3551</v>
      </c>
      <c r="B706" s="25" t="s">
        <v>79</v>
      </c>
      <c r="C706" s="25" t="s">
        <v>170</v>
      </c>
      <c r="D706" s="25" t="s">
        <v>191</v>
      </c>
      <c r="E706" s="25" t="s">
        <v>54</v>
      </c>
      <c r="F706" s="25" t="s">
        <v>9270</v>
      </c>
      <c r="G706" s="25" t="s">
        <v>9275</v>
      </c>
      <c r="H706" s="25" t="n">
        <v>1018</v>
      </c>
    </row>
    <row r="707" customFormat="false" ht="15" hidden="false" customHeight="false" outlineLevel="0" collapsed="false">
      <c r="A707" s="25" t="s">
        <v>5846</v>
      </c>
      <c r="B707" s="25" t="s">
        <v>97</v>
      </c>
      <c r="C707" s="25" t="s">
        <v>9107</v>
      </c>
      <c r="D707" s="25" t="s">
        <v>1156</v>
      </c>
      <c r="E707" s="25" t="s">
        <v>54</v>
      </c>
      <c r="F707" s="25" t="s">
        <v>9270</v>
      </c>
      <c r="G707" s="25" t="s">
        <v>9249</v>
      </c>
      <c r="H707" s="25" t="n">
        <v>4671</v>
      </c>
    </row>
    <row r="708" customFormat="false" ht="15" hidden="false" customHeight="false" outlineLevel="0" collapsed="false">
      <c r="A708" s="25" t="s">
        <v>6957</v>
      </c>
      <c r="B708" s="25" t="s">
        <v>104</v>
      </c>
      <c r="C708" s="25" t="s">
        <v>148</v>
      </c>
      <c r="E708" s="25" t="s">
        <v>56</v>
      </c>
      <c r="F708" s="25" t="s">
        <v>9270</v>
      </c>
    </row>
    <row r="709" customFormat="false" ht="15" hidden="false" customHeight="false" outlineLevel="0" collapsed="false">
      <c r="A709" s="25" t="s">
        <v>4394</v>
      </c>
      <c r="B709" s="25" t="s">
        <v>86</v>
      </c>
      <c r="C709" s="25" t="s">
        <v>9107</v>
      </c>
      <c r="D709" s="25" t="s">
        <v>445</v>
      </c>
      <c r="E709" s="25" t="s">
        <v>54</v>
      </c>
      <c r="F709" s="25" t="s">
        <v>9270</v>
      </c>
      <c r="G709" s="25" t="s">
        <v>9263</v>
      </c>
      <c r="H709" s="25" t="n">
        <v>4634</v>
      </c>
    </row>
    <row r="710" customFormat="false" ht="15" hidden="false" customHeight="false" outlineLevel="0" collapsed="false">
      <c r="A710" s="25" t="s">
        <v>8739</v>
      </c>
      <c r="B710" s="25" t="s">
        <v>115</v>
      </c>
      <c r="C710" s="25" t="s">
        <v>170</v>
      </c>
      <c r="D710" s="25" t="s">
        <v>633</v>
      </c>
      <c r="E710" s="25" t="s">
        <v>55</v>
      </c>
      <c r="F710" s="25" t="s">
        <v>9270</v>
      </c>
      <c r="G710" s="25" t="s">
        <v>9276</v>
      </c>
      <c r="H710" s="25" t="n">
        <v>0</v>
      </c>
    </row>
    <row r="711" customFormat="false" ht="15" hidden="false" customHeight="false" outlineLevel="0" collapsed="false">
      <c r="A711" s="25" t="s">
        <v>683</v>
      </c>
      <c r="B711" s="25" t="s">
        <v>70</v>
      </c>
      <c r="C711" s="25" t="s">
        <v>160</v>
      </c>
      <c r="D711" s="25" t="s">
        <v>266</v>
      </c>
      <c r="E711" s="25" t="s">
        <v>54</v>
      </c>
      <c r="F711" s="25" t="s">
        <v>9277</v>
      </c>
      <c r="G711" s="25" t="s">
        <v>9249</v>
      </c>
      <c r="H711" s="25" t="n">
        <v>3470</v>
      </c>
    </row>
    <row r="712" customFormat="false" ht="15" hidden="false" customHeight="false" outlineLevel="0" collapsed="false">
      <c r="A712" s="25" t="s">
        <v>3811</v>
      </c>
      <c r="B712" s="25" t="s">
        <v>87</v>
      </c>
      <c r="C712" s="25" t="s">
        <v>186</v>
      </c>
      <c r="D712" s="25" t="s">
        <v>237</v>
      </c>
      <c r="E712" s="25" t="s">
        <v>56</v>
      </c>
      <c r="F712" s="25" t="s">
        <v>9277</v>
      </c>
    </row>
    <row r="713" customFormat="false" ht="15" hidden="false" customHeight="false" outlineLevel="0" collapsed="false">
      <c r="A713" s="25" t="s">
        <v>5321</v>
      </c>
      <c r="B713" s="25" t="s">
        <v>94</v>
      </c>
      <c r="C713" s="25" t="s">
        <v>170</v>
      </c>
      <c r="D713" s="25" t="s">
        <v>421</v>
      </c>
      <c r="E713" s="25" t="s">
        <v>55</v>
      </c>
      <c r="F713" s="25" t="s">
        <v>9277</v>
      </c>
      <c r="G713" s="25" t="s">
        <v>9220</v>
      </c>
      <c r="H713" s="25" t="n">
        <v>0</v>
      </c>
    </row>
    <row r="714" customFormat="false" ht="15" hidden="false" customHeight="false" outlineLevel="0" collapsed="false">
      <c r="A714" s="25" t="s">
        <v>5574</v>
      </c>
      <c r="B714" s="25" t="s">
        <v>96</v>
      </c>
      <c r="C714" s="25" t="s">
        <v>178</v>
      </c>
      <c r="D714" s="25" t="s">
        <v>193</v>
      </c>
      <c r="E714" s="25" t="s">
        <v>54</v>
      </c>
      <c r="F714" s="25" t="s">
        <v>9277</v>
      </c>
      <c r="G714" s="25" t="s">
        <v>9278</v>
      </c>
      <c r="H714" s="25" t="n">
        <v>5366</v>
      </c>
    </row>
    <row r="715" customFormat="false" ht="15" hidden="false" customHeight="false" outlineLevel="0" collapsed="false">
      <c r="A715" s="25" t="s">
        <v>2607</v>
      </c>
      <c r="B715" s="25" t="s">
        <v>78</v>
      </c>
      <c r="C715" s="25" t="s">
        <v>170</v>
      </c>
      <c r="D715" s="25" t="s">
        <v>188</v>
      </c>
      <c r="E715" s="25" t="s">
        <v>55</v>
      </c>
      <c r="F715" s="25" t="s">
        <v>9277</v>
      </c>
      <c r="G715" s="25" t="s">
        <v>9252</v>
      </c>
      <c r="H715" s="25" t="n">
        <v>0</v>
      </c>
    </row>
    <row r="716" customFormat="false" ht="15" hidden="false" customHeight="false" outlineLevel="0" collapsed="false">
      <c r="A716" s="25" t="s">
        <v>6262</v>
      </c>
      <c r="B716" s="25" t="s">
        <v>106</v>
      </c>
      <c r="C716" s="25" t="s">
        <v>170</v>
      </c>
      <c r="D716" s="25" t="s">
        <v>3075</v>
      </c>
      <c r="E716" s="25" t="s">
        <v>56</v>
      </c>
      <c r="F716" s="25" t="s">
        <v>9277</v>
      </c>
    </row>
    <row r="717" customFormat="false" ht="15" hidden="false" customHeight="false" outlineLevel="0" collapsed="false">
      <c r="A717" s="25" t="s">
        <v>8039</v>
      </c>
      <c r="B717" s="25" t="s">
        <v>113</v>
      </c>
      <c r="C717" s="25" t="s">
        <v>178</v>
      </c>
      <c r="E717" s="25" t="s">
        <v>56</v>
      </c>
      <c r="F717" s="25" t="s">
        <v>9277</v>
      </c>
    </row>
    <row r="718" customFormat="false" ht="15" hidden="false" customHeight="false" outlineLevel="0" collapsed="false">
      <c r="A718" s="25" t="s">
        <v>8040</v>
      </c>
      <c r="B718" s="25" t="s">
        <v>113</v>
      </c>
      <c r="C718" s="25" t="s">
        <v>186</v>
      </c>
      <c r="D718" s="25" t="s">
        <v>417</v>
      </c>
      <c r="E718" s="25" t="s">
        <v>54</v>
      </c>
      <c r="F718" s="25" t="s">
        <v>9277</v>
      </c>
      <c r="G718" s="25" t="s">
        <v>9215</v>
      </c>
      <c r="H718" s="25" t="n">
        <v>582</v>
      </c>
    </row>
    <row r="719" customFormat="false" ht="15" hidden="false" customHeight="false" outlineLevel="0" collapsed="false">
      <c r="A719" s="25" t="s">
        <v>8041</v>
      </c>
      <c r="B719" s="25" t="s">
        <v>113</v>
      </c>
      <c r="C719" s="25" t="s">
        <v>186</v>
      </c>
      <c r="D719" s="25" t="s">
        <v>860</v>
      </c>
      <c r="E719" s="25" t="s">
        <v>54</v>
      </c>
      <c r="F719" s="25" t="s">
        <v>9277</v>
      </c>
      <c r="G719" s="25" t="s">
        <v>9211</v>
      </c>
      <c r="H719" s="25" t="n">
        <v>583</v>
      </c>
    </row>
    <row r="720" customFormat="false" ht="15" hidden="false" customHeight="false" outlineLevel="0" collapsed="false">
      <c r="A720" s="25" t="s">
        <v>3552</v>
      </c>
      <c r="B720" s="25" t="s">
        <v>79</v>
      </c>
      <c r="C720" s="25" t="s">
        <v>186</v>
      </c>
      <c r="D720" s="25" t="s">
        <v>167</v>
      </c>
      <c r="E720" s="25" t="s">
        <v>55</v>
      </c>
      <c r="F720" s="25" t="s">
        <v>9277</v>
      </c>
      <c r="G720" s="25" t="s">
        <v>9263</v>
      </c>
      <c r="H720" s="25" t="n">
        <v>0</v>
      </c>
    </row>
    <row r="721" customFormat="false" ht="15" hidden="false" customHeight="false" outlineLevel="0" collapsed="false">
      <c r="A721" s="25" t="s">
        <v>6958</v>
      </c>
      <c r="B721" s="25" t="s">
        <v>104</v>
      </c>
      <c r="C721" s="25" t="s">
        <v>178</v>
      </c>
      <c r="D721" s="25" t="s">
        <v>665</v>
      </c>
      <c r="E721" s="25" t="s">
        <v>54</v>
      </c>
      <c r="F721" s="25" t="s">
        <v>9277</v>
      </c>
      <c r="G721" s="25" t="s">
        <v>9261</v>
      </c>
      <c r="H721" s="25" t="n">
        <v>6079</v>
      </c>
    </row>
    <row r="722" customFormat="false" ht="15" hidden="false" customHeight="false" outlineLevel="0" collapsed="false">
      <c r="A722" s="25" t="s">
        <v>8740</v>
      </c>
      <c r="B722" s="25" t="s">
        <v>115</v>
      </c>
      <c r="C722" s="25" t="s">
        <v>170</v>
      </c>
      <c r="D722" s="25" t="s">
        <v>665</v>
      </c>
      <c r="E722" s="25" t="s">
        <v>55</v>
      </c>
      <c r="F722" s="25" t="s">
        <v>9277</v>
      </c>
      <c r="G722" s="25" t="s">
        <v>9237</v>
      </c>
      <c r="H722" s="25" t="n">
        <v>0</v>
      </c>
    </row>
    <row r="723" customFormat="false" ht="15" hidden="false" customHeight="false" outlineLevel="0" collapsed="false">
      <c r="A723" s="25" t="s">
        <v>8741</v>
      </c>
      <c r="B723" s="25" t="s">
        <v>115</v>
      </c>
      <c r="C723" s="25" t="s">
        <v>170</v>
      </c>
      <c r="D723" s="25" t="s">
        <v>1158</v>
      </c>
      <c r="E723" s="25" t="s">
        <v>54</v>
      </c>
      <c r="F723" s="25" t="s">
        <v>9277</v>
      </c>
      <c r="G723" s="25" t="s">
        <v>9224</v>
      </c>
      <c r="H723" s="25" t="n">
        <v>1068</v>
      </c>
    </row>
    <row r="724" customFormat="false" ht="15" hidden="false" customHeight="false" outlineLevel="0" collapsed="false">
      <c r="A724" s="25" t="s">
        <v>219</v>
      </c>
      <c r="B724" s="25" t="s">
        <v>69</v>
      </c>
      <c r="C724" s="25" t="s">
        <v>148</v>
      </c>
      <c r="D724" s="25" t="s">
        <v>210</v>
      </c>
      <c r="E724" s="25" t="s">
        <v>54</v>
      </c>
      <c r="F724" s="25" t="s">
        <v>9279</v>
      </c>
      <c r="G724" s="25" t="s">
        <v>9200</v>
      </c>
      <c r="H724" s="25" t="n">
        <v>55</v>
      </c>
    </row>
    <row r="725" customFormat="false" ht="15" hidden="false" customHeight="false" outlineLevel="0" collapsed="false">
      <c r="A725" s="25" t="s">
        <v>4973</v>
      </c>
      <c r="B725" s="25" t="s">
        <v>95</v>
      </c>
      <c r="C725" s="25" t="s">
        <v>186</v>
      </c>
      <c r="D725" s="25" t="s">
        <v>622</v>
      </c>
      <c r="E725" s="25" t="s">
        <v>56</v>
      </c>
      <c r="F725" s="25" t="s">
        <v>9279</v>
      </c>
    </row>
    <row r="726" customFormat="false" ht="15" hidden="false" customHeight="false" outlineLevel="0" collapsed="false">
      <c r="A726" s="25" t="s">
        <v>4974</v>
      </c>
      <c r="B726" s="25" t="s">
        <v>95</v>
      </c>
      <c r="C726" s="25" t="s">
        <v>160</v>
      </c>
      <c r="D726" s="25" t="s">
        <v>463</v>
      </c>
      <c r="E726" s="25" t="s">
        <v>55</v>
      </c>
      <c r="F726" s="25" t="s">
        <v>9279</v>
      </c>
      <c r="G726" s="25" t="s">
        <v>9211</v>
      </c>
      <c r="H726" s="25" t="n">
        <v>0</v>
      </c>
    </row>
    <row r="727" customFormat="false" ht="15" hidden="false" customHeight="false" outlineLevel="0" collapsed="false">
      <c r="A727" s="25" t="s">
        <v>4975</v>
      </c>
      <c r="B727" s="25" t="s">
        <v>95</v>
      </c>
      <c r="C727" s="25" t="s">
        <v>186</v>
      </c>
      <c r="D727" s="25" t="s">
        <v>661</v>
      </c>
      <c r="E727" s="25" t="s">
        <v>54</v>
      </c>
      <c r="F727" s="25" t="s">
        <v>9279</v>
      </c>
      <c r="G727" s="25" t="s">
        <v>9158</v>
      </c>
      <c r="H727" s="25" t="n">
        <v>493</v>
      </c>
    </row>
    <row r="728" customFormat="false" ht="15" hidden="false" customHeight="false" outlineLevel="0" collapsed="false">
      <c r="A728" s="25" t="s">
        <v>1887</v>
      </c>
      <c r="B728" s="25" t="s">
        <v>80</v>
      </c>
      <c r="C728" s="25" t="s">
        <v>170</v>
      </c>
      <c r="D728" s="25" t="s">
        <v>145</v>
      </c>
      <c r="E728" s="25" t="s">
        <v>55</v>
      </c>
      <c r="F728" s="25" t="s">
        <v>9279</v>
      </c>
      <c r="G728" s="25" t="s">
        <v>9272</v>
      </c>
      <c r="H728" s="25" t="n">
        <v>0</v>
      </c>
    </row>
    <row r="729" customFormat="false" ht="15" hidden="false" customHeight="false" outlineLevel="0" collapsed="false">
      <c r="A729" s="25" t="s">
        <v>1888</v>
      </c>
      <c r="B729" s="25" t="s">
        <v>80</v>
      </c>
      <c r="C729" s="25" t="s">
        <v>9107</v>
      </c>
      <c r="D729" s="25" t="s">
        <v>218</v>
      </c>
      <c r="E729" s="25" t="s">
        <v>54</v>
      </c>
      <c r="F729" s="25" t="s">
        <v>9279</v>
      </c>
      <c r="G729" s="25" t="s">
        <v>9156</v>
      </c>
      <c r="H729" s="25" t="n">
        <v>5559</v>
      </c>
    </row>
    <row r="730" customFormat="false" ht="15" hidden="false" customHeight="false" outlineLevel="0" collapsed="false">
      <c r="A730" s="25" t="s">
        <v>6085</v>
      </c>
      <c r="B730" s="25" t="s">
        <v>108</v>
      </c>
      <c r="C730" s="25" t="s">
        <v>148</v>
      </c>
      <c r="D730" s="25" t="s">
        <v>1671</v>
      </c>
      <c r="E730" s="25" t="s">
        <v>56</v>
      </c>
      <c r="F730" s="25" t="s">
        <v>9279</v>
      </c>
    </row>
    <row r="731" customFormat="false" ht="15" hidden="false" customHeight="false" outlineLevel="0" collapsed="false">
      <c r="A731" s="25" t="s">
        <v>6086</v>
      </c>
      <c r="B731" s="25" t="s">
        <v>108</v>
      </c>
      <c r="C731" s="25" t="s">
        <v>160</v>
      </c>
      <c r="D731" s="25" t="s">
        <v>444</v>
      </c>
      <c r="E731" s="25" t="s">
        <v>54</v>
      </c>
      <c r="F731" s="25" t="s">
        <v>9279</v>
      </c>
      <c r="G731" s="25" t="s">
        <v>9249</v>
      </c>
      <c r="H731" s="25" t="n">
        <v>3351</v>
      </c>
    </row>
    <row r="732" customFormat="false" ht="15" hidden="false" customHeight="false" outlineLevel="0" collapsed="false">
      <c r="A732" s="25" t="s">
        <v>907</v>
      </c>
      <c r="B732" s="25" t="s">
        <v>72</v>
      </c>
      <c r="C732" s="25" t="s">
        <v>186</v>
      </c>
      <c r="D732" s="25" t="s">
        <v>180</v>
      </c>
      <c r="E732" s="25" t="s">
        <v>54</v>
      </c>
      <c r="F732" s="25" t="s">
        <v>9279</v>
      </c>
      <c r="G732" s="25" t="s">
        <v>9251</v>
      </c>
      <c r="H732" s="25" t="n">
        <v>501</v>
      </c>
    </row>
    <row r="733" customFormat="false" ht="15" hidden="false" customHeight="false" outlineLevel="0" collapsed="false">
      <c r="A733" s="25" t="s">
        <v>8462</v>
      </c>
      <c r="B733" s="25" t="s">
        <v>116</v>
      </c>
      <c r="C733" s="25" t="s">
        <v>148</v>
      </c>
      <c r="E733" s="25" t="s">
        <v>56</v>
      </c>
      <c r="F733" s="25" t="s">
        <v>9279</v>
      </c>
    </row>
    <row r="734" customFormat="false" ht="15" hidden="false" customHeight="false" outlineLevel="0" collapsed="false">
      <c r="A734" s="25" t="s">
        <v>1216</v>
      </c>
      <c r="B734" s="25" t="s">
        <v>73</v>
      </c>
      <c r="C734" s="25" t="s">
        <v>148</v>
      </c>
      <c r="D734" s="25" t="s">
        <v>169</v>
      </c>
      <c r="E734" s="25" t="s">
        <v>55</v>
      </c>
      <c r="F734" s="25" t="s">
        <v>9279</v>
      </c>
      <c r="G734" s="25" t="s">
        <v>9217</v>
      </c>
      <c r="H734" s="25" t="n">
        <v>0</v>
      </c>
    </row>
    <row r="735" customFormat="false" ht="15" hidden="false" customHeight="false" outlineLevel="0" collapsed="false">
      <c r="A735" s="25" t="s">
        <v>5847</v>
      </c>
      <c r="B735" s="25" t="s">
        <v>97</v>
      </c>
      <c r="C735" s="25" t="s">
        <v>186</v>
      </c>
      <c r="D735" s="25" t="s">
        <v>1671</v>
      </c>
      <c r="E735" s="25" t="s">
        <v>54</v>
      </c>
      <c r="F735" s="25" t="s">
        <v>9279</v>
      </c>
      <c r="G735" s="25" t="s">
        <v>9237</v>
      </c>
      <c r="H735" s="25" t="n">
        <v>532</v>
      </c>
    </row>
    <row r="736" customFormat="false" ht="15" hidden="false" customHeight="false" outlineLevel="0" collapsed="false">
      <c r="A736" s="25" t="s">
        <v>6959</v>
      </c>
      <c r="B736" s="25" t="s">
        <v>104</v>
      </c>
      <c r="C736" s="25" t="s">
        <v>148</v>
      </c>
      <c r="D736" s="25" t="s">
        <v>156</v>
      </c>
      <c r="E736" s="25" t="s">
        <v>55</v>
      </c>
      <c r="F736" s="25" t="s">
        <v>9279</v>
      </c>
      <c r="G736" s="25" t="s">
        <v>9253</v>
      </c>
      <c r="H736" s="25" t="n">
        <v>0</v>
      </c>
    </row>
    <row r="737" customFormat="false" ht="15" hidden="false" customHeight="false" outlineLevel="0" collapsed="false">
      <c r="A737" s="25" t="s">
        <v>6960</v>
      </c>
      <c r="B737" s="25" t="s">
        <v>104</v>
      </c>
      <c r="C737" s="25" t="s">
        <v>160</v>
      </c>
      <c r="D737" s="25" t="s">
        <v>609</v>
      </c>
      <c r="E737" s="25" t="s">
        <v>54</v>
      </c>
      <c r="F737" s="25" t="s">
        <v>9279</v>
      </c>
      <c r="G737" s="25" t="s">
        <v>9200</v>
      </c>
      <c r="H737" s="25" t="n">
        <v>3103</v>
      </c>
    </row>
    <row r="738" customFormat="false" ht="15" hidden="false" customHeight="false" outlineLevel="0" collapsed="false">
      <c r="A738" s="25" t="s">
        <v>4638</v>
      </c>
      <c r="B738" s="25" t="s">
        <v>90</v>
      </c>
      <c r="C738" s="25" t="s">
        <v>186</v>
      </c>
      <c r="E738" s="25" t="s">
        <v>56</v>
      </c>
      <c r="F738" s="25" t="s">
        <v>9279</v>
      </c>
    </row>
    <row r="739" customFormat="false" ht="15" hidden="false" customHeight="false" outlineLevel="0" collapsed="false">
      <c r="A739" s="25" t="s">
        <v>3812</v>
      </c>
      <c r="B739" s="25" t="s">
        <v>87</v>
      </c>
      <c r="C739" s="25" t="s">
        <v>178</v>
      </c>
      <c r="D739" s="25" t="s">
        <v>1690</v>
      </c>
      <c r="E739" s="25" t="s">
        <v>54</v>
      </c>
      <c r="F739" s="25" t="s">
        <v>9280</v>
      </c>
      <c r="G739" s="25" t="s">
        <v>9248</v>
      </c>
      <c r="H739" s="25" t="n">
        <v>5505</v>
      </c>
    </row>
    <row r="740" customFormat="false" ht="15" hidden="false" customHeight="false" outlineLevel="0" collapsed="false">
      <c r="A740" s="25" t="s">
        <v>6263</v>
      </c>
      <c r="B740" s="25" t="s">
        <v>106</v>
      </c>
      <c r="C740" s="25" t="s">
        <v>148</v>
      </c>
      <c r="D740" s="25" t="s">
        <v>180</v>
      </c>
      <c r="E740" s="25" t="s">
        <v>56</v>
      </c>
      <c r="F740" s="25" t="s">
        <v>9280</v>
      </c>
    </row>
    <row r="741" customFormat="false" ht="15" hidden="false" customHeight="false" outlineLevel="0" collapsed="false">
      <c r="A741" s="25" t="s">
        <v>7670</v>
      </c>
      <c r="B741" s="25" t="s">
        <v>114</v>
      </c>
      <c r="C741" s="25" t="s">
        <v>9107</v>
      </c>
      <c r="D741" s="25" t="s">
        <v>646</v>
      </c>
      <c r="E741" s="25" t="s">
        <v>56</v>
      </c>
      <c r="F741" s="25" t="s">
        <v>9280</v>
      </c>
    </row>
    <row r="742" customFormat="false" ht="15" hidden="false" customHeight="false" outlineLevel="0" collapsed="false">
      <c r="A742" s="25" t="s">
        <v>7671</v>
      </c>
      <c r="B742" s="25" t="s">
        <v>114</v>
      </c>
      <c r="C742" s="25" t="s">
        <v>170</v>
      </c>
      <c r="D742" s="25" t="s">
        <v>2739</v>
      </c>
      <c r="E742" s="25" t="s">
        <v>55</v>
      </c>
      <c r="F742" s="25" t="s">
        <v>9280</v>
      </c>
      <c r="G742" s="25" t="s">
        <v>9248</v>
      </c>
      <c r="H742" s="25" t="n">
        <v>0</v>
      </c>
    </row>
    <row r="743" customFormat="false" ht="15" hidden="false" customHeight="false" outlineLevel="0" collapsed="false">
      <c r="A743" s="25" t="s">
        <v>8463</v>
      </c>
      <c r="B743" s="25" t="s">
        <v>116</v>
      </c>
      <c r="C743" s="25" t="s">
        <v>148</v>
      </c>
      <c r="E743" s="25" t="s">
        <v>56</v>
      </c>
      <c r="F743" s="25" t="s">
        <v>9280</v>
      </c>
    </row>
    <row r="744" customFormat="false" ht="15" hidden="false" customHeight="false" outlineLevel="0" collapsed="false">
      <c r="A744" s="25" t="s">
        <v>1217</v>
      </c>
      <c r="B744" s="25" t="s">
        <v>73</v>
      </c>
      <c r="C744" s="25" t="s">
        <v>170</v>
      </c>
      <c r="D744" s="25" t="s">
        <v>245</v>
      </c>
      <c r="E744" s="25" t="s">
        <v>54</v>
      </c>
      <c r="F744" s="25" t="s">
        <v>9280</v>
      </c>
      <c r="G744" s="25" t="s">
        <v>9222</v>
      </c>
      <c r="H744" s="25" t="n">
        <v>1068</v>
      </c>
    </row>
    <row r="745" customFormat="false" ht="15" hidden="false" customHeight="false" outlineLevel="0" collapsed="false">
      <c r="A745" s="25" t="s">
        <v>6961</v>
      </c>
      <c r="B745" s="25" t="s">
        <v>104</v>
      </c>
      <c r="C745" s="25" t="s">
        <v>160</v>
      </c>
      <c r="D745" s="25" t="s">
        <v>3075</v>
      </c>
      <c r="E745" s="25" t="s">
        <v>54</v>
      </c>
      <c r="F745" s="25" t="s">
        <v>9280</v>
      </c>
      <c r="G745" s="25" t="s">
        <v>9200</v>
      </c>
      <c r="H745" s="25" t="n">
        <v>3357</v>
      </c>
    </row>
    <row r="746" customFormat="false" ht="15" hidden="false" customHeight="false" outlineLevel="0" collapsed="false">
      <c r="A746" s="25" t="s">
        <v>4395</v>
      </c>
      <c r="B746" s="25" t="s">
        <v>86</v>
      </c>
      <c r="C746" s="25" t="s">
        <v>148</v>
      </c>
      <c r="D746" s="25" t="s">
        <v>1671</v>
      </c>
      <c r="E746" s="25" t="s">
        <v>55</v>
      </c>
      <c r="F746" s="25" t="s">
        <v>9280</v>
      </c>
      <c r="G746" s="25" t="s">
        <v>9213</v>
      </c>
      <c r="H746" s="25" t="n">
        <v>0</v>
      </c>
    </row>
    <row r="747" customFormat="false" ht="15" hidden="false" customHeight="false" outlineLevel="0" collapsed="false">
      <c r="A747" s="25" t="s">
        <v>8742</v>
      </c>
      <c r="B747" s="25" t="s">
        <v>115</v>
      </c>
      <c r="C747" s="25" t="s">
        <v>186</v>
      </c>
      <c r="D747" s="25" t="s">
        <v>156</v>
      </c>
      <c r="E747" s="25" t="s">
        <v>55</v>
      </c>
      <c r="F747" s="25" t="s">
        <v>9280</v>
      </c>
      <c r="G747" s="25" t="s">
        <v>9257</v>
      </c>
      <c r="H747" s="25" t="n">
        <v>0</v>
      </c>
    </row>
    <row r="748" customFormat="false" ht="15" hidden="false" customHeight="false" outlineLevel="0" collapsed="false">
      <c r="A748" s="25" t="s">
        <v>8743</v>
      </c>
      <c r="B748" s="25" t="s">
        <v>115</v>
      </c>
      <c r="C748" s="25" t="s">
        <v>186</v>
      </c>
      <c r="D748" s="25" t="s">
        <v>1187</v>
      </c>
      <c r="E748" s="25" t="s">
        <v>54</v>
      </c>
      <c r="F748" s="25" t="s">
        <v>9280</v>
      </c>
      <c r="G748" s="25" t="s">
        <v>9281</v>
      </c>
      <c r="H748" s="25" t="n">
        <v>532</v>
      </c>
    </row>
    <row r="749" customFormat="false" ht="15" hidden="false" customHeight="false" outlineLevel="0" collapsed="false">
      <c r="A749" s="25" t="s">
        <v>4976</v>
      </c>
      <c r="B749" s="25" t="s">
        <v>95</v>
      </c>
      <c r="C749" s="25" t="s">
        <v>9107</v>
      </c>
      <c r="E749" s="25" t="s">
        <v>56</v>
      </c>
      <c r="F749" s="25" t="s">
        <v>9282</v>
      </c>
    </row>
    <row r="750" customFormat="false" ht="15" hidden="false" customHeight="false" outlineLevel="0" collapsed="false">
      <c r="A750" s="25" t="s">
        <v>5322</v>
      </c>
      <c r="B750" s="25" t="s">
        <v>94</v>
      </c>
      <c r="C750" s="25" t="s">
        <v>9107</v>
      </c>
      <c r="E750" s="25" t="s">
        <v>56</v>
      </c>
      <c r="F750" s="25" t="s">
        <v>9282</v>
      </c>
    </row>
    <row r="751" customFormat="false" ht="15" hidden="false" customHeight="false" outlineLevel="0" collapsed="false">
      <c r="A751" s="25" t="s">
        <v>5323</v>
      </c>
      <c r="B751" s="25" t="s">
        <v>94</v>
      </c>
      <c r="C751" s="25" t="s">
        <v>160</v>
      </c>
      <c r="D751" s="25" t="s">
        <v>218</v>
      </c>
      <c r="E751" s="25" t="s">
        <v>55</v>
      </c>
      <c r="F751" s="25" t="s">
        <v>9282</v>
      </c>
      <c r="G751" s="25" t="s">
        <v>9213</v>
      </c>
      <c r="H751" s="25" t="n">
        <v>0</v>
      </c>
    </row>
    <row r="752" customFormat="false" ht="15" hidden="false" customHeight="false" outlineLevel="0" collapsed="false">
      <c r="A752" s="25" t="s">
        <v>1889</v>
      </c>
      <c r="B752" s="25" t="s">
        <v>80</v>
      </c>
      <c r="C752" s="25" t="s">
        <v>178</v>
      </c>
      <c r="D752" s="25" t="s">
        <v>198</v>
      </c>
      <c r="E752" s="25" t="s">
        <v>54</v>
      </c>
      <c r="F752" s="25" t="s">
        <v>9282</v>
      </c>
      <c r="G752" s="25" t="s">
        <v>9203</v>
      </c>
      <c r="H752" s="25" t="n">
        <v>5786</v>
      </c>
    </row>
    <row r="753" customFormat="false" ht="15" hidden="false" customHeight="false" outlineLevel="0" collapsed="false">
      <c r="A753" s="25" t="s">
        <v>6087</v>
      </c>
      <c r="B753" s="25" t="s">
        <v>108</v>
      </c>
      <c r="C753" s="25" t="s">
        <v>2445</v>
      </c>
      <c r="E753" s="25" t="s">
        <v>56</v>
      </c>
      <c r="F753" s="25" t="s">
        <v>9282</v>
      </c>
    </row>
    <row r="754" customFormat="false" ht="15" hidden="false" customHeight="false" outlineLevel="0" collapsed="false">
      <c r="A754" s="25" t="s">
        <v>6264</v>
      </c>
      <c r="B754" s="25" t="s">
        <v>106</v>
      </c>
      <c r="C754" s="25" t="s">
        <v>170</v>
      </c>
      <c r="D754" s="25" t="s">
        <v>156</v>
      </c>
      <c r="E754" s="25" t="s">
        <v>55</v>
      </c>
      <c r="F754" s="25" t="s">
        <v>9282</v>
      </c>
      <c r="G754" s="25" t="s">
        <v>9243</v>
      </c>
      <c r="H754" s="25" t="n">
        <v>0</v>
      </c>
    </row>
    <row r="755" customFormat="false" ht="15" hidden="false" customHeight="false" outlineLevel="0" collapsed="false">
      <c r="A755" s="25" t="s">
        <v>2930</v>
      </c>
      <c r="B755" s="25" t="s">
        <v>76</v>
      </c>
      <c r="C755" s="25" t="s">
        <v>170</v>
      </c>
      <c r="D755" s="25" t="s">
        <v>225</v>
      </c>
      <c r="E755" s="25" t="s">
        <v>54</v>
      </c>
      <c r="F755" s="25" t="s">
        <v>9282</v>
      </c>
      <c r="G755" s="25" t="s">
        <v>9261</v>
      </c>
      <c r="H755" s="25" t="n">
        <v>1131</v>
      </c>
    </row>
    <row r="756" customFormat="false" ht="15" hidden="false" customHeight="false" outlineLevel="0" collapsed="false">
      <c r="A756" s="25" t="s">
        <v>7672</v>
      </c>
      <c r="B756" s="25" t="s">
        <v>114</v>
      </c>
      <c r="C756" s="25" t="s">
        <v>186</v>
      </c>
      <c r="D756" s="25" t="s">
        <v>2739</v>
      </c>
      <c r="E756" s="25" t="s">
        <v>56</v>
      </c>
      <c r="F756" s="25" t="s">
        <v>9282</v>
      </c>
    </row>
    <row r="757" customFormat="false" ht="15" hidden="false" customHeight="false" outlineLevel="0" collapsed="false">
      <c r="A757" s="25" t="s">
        <v>7673</v>
      </c>
      <c r="B757" s="25" t="s">
        <v>114</v>
      </c>
      <c r="C757" s="25" t="s">
        <v>9107</v>
      </c>
      <c r="D757" s="25" t="s">
        <v>1049</v>
      </c>
      <c r="E757" s="25" t="s">
        <v>56</v>
      </c>
      <c r="F757" s="25" t="s">
        <v>9282</v>
      </c>
    </row>
    <row r="758" customFormat="false" ht="15" hidden="false" customHeight="false" outlineLevel="0" collapsed="false">
      <c r="A758" s="25" t="s">
        <v>7674</v>
      </c>
      <c r="B758" s="25" t="s">
        <v>114</v>
      </c>
      <c r="C758" s="25" t="s">
        <v>178</v>
      </c>
      <c r="D758" s="25" t="s">
        <v>444</v>
      </c>
      <c r="E758" s="25" t="s">
        <v>54</v>
      </c>
      <c r="F758" s="25" t="s">
        <v>9282</v>
      </c>
      <c r="G758" s="25" t="s">
        <v>9222</v>
      </c>
      <c r="H758" s="25" t="n">
        <v>5401</v>
      </c>
    </row>
    <row r="759" customFormat="false" ht="15" hidden="false" customHeight="false" outlineLevel="0" collapsed="false">
      <c r="A759" s="25" t="s">
        <v>3267</v>
      </c>
      <c r="B759" s="25" t="s">
        <v>77</v>
      </c>
      <c r="C759" s="25" t="s">
        <v>170</v>
      </c>
      <c r="D759" s="25" t="s">
        <v>207</v>
      </c>
      <c r="E759" s="25" t="s">
        <v>54</v>
      </c>
      <c r="F759" s="25" t="s">
        <v>9282</v>
      </c>
      <c r="G759" s="25" t="s">
        <v>9157</v>
      </c>
      <c r="H759" s="25" t="n">
        <v>1062</v>
      </c>
    </row>
    <row r="760" customFormat="false" ht="15" hidden="false" customHeight="false" outlineLevel="0" collapsed="false">
      <c r="A760" s="25" t="s">
        <v>8464</v>
      </c>
      <c r="B760" s="25" t="s">
        <v>116</v>
      </c>
      <c r="C760" s="25" t="s">
        <v>170</v>
      </c>
      <c r="E760" s="25" t="s">
        <v>56</v>
      </c>
      <c r="F760" s="25" t="s">
        <v>9282</v>
      </c>
    </row>
    <row r="761" customFormat="false" ht="15" hidden="false" customHeight="false" outlineLevel="0" collapsed="false">
      <c r="A761" s="25" t="s">
        <v>5848</v>
      </c>
      <c r="B761" s="25" t="s">
        <v>97</v>
      </c>
      <c r="C761" s="25" t="s">
        <v>160</v>
      </c>
      <c r="D761" s="25" t="s">
        <v>3373</v>
      </c>
      <c r="E761" s="25" t="s">
        <v>54</v>
      </c>
      <c r="F761" s="25" t="s">
        <v>9282</v>
      </c>
      <c r="G761" s="25" t="s">
        <v>9131</v>
      </c>
      <c r="H761" s="25" t="n">
        <v>3695</v>
      </c>
    </row>
    <row r="762" customFormat="false" ht="15" hidden="false" customHeight="false" outlineLevel="0" collapsed="false">
      <c r="A762" s="25" t="s">
        <v>4220</v>
      </c>
      <c r="B762" s="25" t="s">
        <v>88</v>
      </c>
      <c r="C762" s="25" t="s">
        <v>148</v>
      </c>
      <c r="D762" s="25" t="s">
        <v>218</v>
      </c>
      <c r="E762" s="25" t="s">
        <v>55</v>
      </c>
      <c r="F762" s="25" t="s">
        <v>9282</v>
      </c>
      <c r="G762" s="25" t="s">
        <v>9227</v>
      </c>
      <c r="H762" s="25" t="n">
        <v>0</v>
      </c>
    </row>
    <row r="763" customFormat="false" ht="15" hidden="false" customHeight="false" outlineLevel="0" collapsed="false">
      <c r="A763" s="25" t="s">
        <v>1488</v>
      </c>
      <c r="B763" s="25" t="s">
        <v>71</v>
      </c>
      <c r="C763" s="25" t="s">
        <v>148</v>
      </c>
      <c r="D763" s="25" t="s">
        <v>215</v>
      </c>
      <c r="E763" s="25" t="s">
        <v>54</v>
      </c>
      <c r="F763" s="25" t="s">
        <v>9282</v>
      </c>
      <c r="G763" s="25" t="s">
        <v>9271</v>
      </c>
      <c r="H763" s="25" t="n">
        <v>60</v>
      </c>
    </row>
    <row r="764" customFormat="false" ht="15" hidden="false" customHeight="false" outlineLevel="0" collapsed="false">
      <c r="A764" s="25" t="s">
        <v>6962</v>
      </c>
      <c r="B764" s="25" t="s">
        <v>104</v>
      </c>
      <c r="C764" s="25" t="s">
        <v>9107</v>
      </c>
      <c r="D764" s="25" t="s">
        <v>417</v>
      </c>
      <c r="E764" s="25" t="s">
        <v>55</v>
      </c>
      <c r="F764" s="25" t="s">
        <v>9282</v>
      </c>
      <c r="G764" s="25" t="s">
        <v>9242</v>
      </c>
      <c r="H764" s="25" t="n">
        <v>0</v>
      </c>
    </row>
    <row r="765" customFormat="false" ht="15" hidden="false" customHeight="false" outlineLevel="0" collapsed="false">
      <c r="A765" s="25" t="s">
        <v>6963</v>
      </c>
      <c r="B765" s="25" t="s">
        <v>104</v>
      </c>
      <c r="C765" s="25" t="s">
        <v>160</v>
      </c>
      <c r="D765" s="25" t="s">
        <v>433</v>
      </c>
      <c r="E765" s="25" t="s">
        <v>54</v>
      </c>
      <c r="F765" s="25" t="s">
        <v>9282</v>
      </c>
      <c r="G765" s="25" t="s">
        <v>9264</v>
      </c>
      <c r="H765" s="25" t="n">
        <v>2919</v>
      </c>
    </row>
    <row r="766" customFormat="false" ht="15" hidden="false" customHeight="false" outlineLevel="0" collapsed="false">
      <c r="A766" s="25" t="s">
        <v>4977</v>
      </c>
      <c r="B766" s="25" t="s">
        <v>95</v>
      </c>
      <c r="C766" s="25" t="s">
        <v>178</v>
      </c>
      <c r="E766" s="25" t="s">
        <v>56</v>
      </c>
      <c r="F766" s="25" t="s">
        <v>9283</v>
      </c>
    </row>
    <row r="767" customFormat="false" ht="15" hidden="false" customHeight="false" outlineLevel="0" collapsed="false">
      <c r="A767" s="25" t="s">
        <v>4978</v>
      </c>
      <c r="B767" s="25" t="s">
        <v>95</v>
      </c>
      <c r="C767" s="25" t="s">
        <v>148</v>
      </c>
      <c r="D767" s="25" t="s">
        <v>173</v>
      </c>
      <c r="E767" s="25" t="s">
        <v>56</v>
      </c>
      <c r="F767" s="25" t="s">
        <v>9283</v>
      </c>
    </row>
    <row r="768" customFormat="false" ht="15" hidden="false" customHeight="false" outlineLevel="0" collapsed="false">
      <c r="A768" s="25" t="s">
        <v>4979</v>
      </c>
      <c r="B768" s="25" t="s">
        <v>95</v>
      </c>
      <c r="C768" s="25" t="s">
        <v>160</v>
      </c>
      <c r="E768" s="25" t="s">
        <v>56</v>
      </c>
      <c r="F768" s="25" t="s">
        <v>9283</v>
      </c>
    </row>
    <row r="769" customFormat="false" ht="15" hidden="false" customHeight="false" outlineLevel="0" collapsed="false">
      <c r="A769" s="25" t="s">
        <v>4980</v>
      </c>
      <c r="B769" s="25" t="s">
        <v>95</v>
      </c>
      <c r="C769" s="25" t="s">
        <v>186</v>
      </c>
      <c r="D769" s="25" t="s">
        <v>639</v>
      </c>
      <c r="E769" s="25" t="s">
        <v>54</v>
      </c>
      <c r="F769" s="25" t="s">
        <v>9283</v>
      </c>
      <c r="G769" s="25" t="s">
        <v>9231</v>
      </c>
      <c r="H769" s="25" t="n">
        <v>623</v>
      </c>
    </row>
    <row r="770" customFormat="false" ht="15" hidden="false" customHeight="false" outlineLevel="0" collapsed="false">
      <c r="A770" s="25" t="s">
        <v>3813</v>
      </c>
      <c r="B770" s="25" t="s">
        <v>87</v>
      </c>
      <c r="C770" s="25" t="s">
        <v>148</v>
      </c>
      <c r="D770" s="25" t="s">
        <v>1049</v>
      </c>
      <c r="E770" s="25" t="s">
        <v>55</v>
      </c>
      <c r="F770" s="25" t="s">
        <v>9283</v>
      </c>
      <c r="G770" s="25" t="s">
        <v>9143</v>
      </c>
      <c r="H770" s="25" t="n">
        <v>0</v>
      </c>
    </row>
    <row r="771" customFormat="false" ht="15" hidden="false" customHeight="false" outlineLevel="0" collapsed="false">
      <c r="A771" s="25" t="s">
        <v>1890</v>
      </c>
      <c r="B771" s="25" t="s">
        <v>80</v>
      </c>
      <c r="C771" s="25" t="s">
        <v>160</v>
      </c>
      <c r="D771" s="25" t="s">
        <v>231</v>
      </c>
      <c r="E771" s="25" t="s">
        <v>55</v>
      </c>
      <c r="F771" s="25" t="s">
        <v>9283</v>
      </c>
      <c r="G771" s="25" t="s">
        <v>9200</v>
      </c>
      <c r="H771" s="25" t="n">
        <v>0</v>
      </c>
    </row>
    <row r="772" customFormat="false" ht="15" hidden="false" customHeight="false" outlineLevel="0" collapsed="false">
      <c r="A772" s="25" t="s">
        <v>6088</v>
      </c>
      <c r="B772" s="25" t="s">
        <v>108</v>
      </c>
      <c r="C772" s="25" t="s">
        <v>186</v>
      </c>
      <c r="D772" s="25" t="s">
        <v>248</v>
      </c>
      <c r="E772" s="25" t="s">
        <v>56</v>
      </c>
      <c r="F772" s="25" t="s">
        <v>9283</v>
      </c>
    </row>
    <row r="773" customFormat="false" ht="15" hidden="false" customHeight="false" outlineLevel="0" collapsed="false">
      <c r="A773" s="25" t="s">
        <v>7392</v>
      </c>
      <c r="B773" s="25" t="s">
        <v>112</v>
      </c>
      <c r="C773" s="25" t="s">
        <v>148</v>
      </c>
      <c r="D773" s="25" t="s">
        <v>444</v>
      </c>
      <c r="E773" s="25" t="s">
        <v>54</v>
      </c>
      <c r="F773" s="25" t="s">
        <v>9283</v>
      </c>
      <c r="G773" s="25" t="s">
        <v>9200</v>
      </c>
      <c r="H773" s="25" t="n">
        <v>49</v>
      </c>
    </row>
    <row r="774" customFormat="false" ht="15" hidden="false" customHeight="false" outlineLevel="0" collapsed="false">
      <c r="A774" s="25" t="s">
        <v>2931</v>
      </c>
      <c r="B774" s="25" t="s">
        <v>76</v>
      </c>
      <c r="C774" s="25" t="s">
        <v>186</v>
      </c>
      <c r="D774" s="25" t="s">
        <v>176</v>
      </c>
      <c r="E774" s="25" t="s">
        <v>55</v>
      </c>
      <c r="F774" s="25" t="s">
        <v>9283</v>
      </c>
      <c r="G774" s="25" t="s">
        <v>9253</v>
      </c>
      <c r="H774" s="25" t="n">
        <v>0</v>
      </c>
    </row>
    <row r="775" customFormat="false" ht="15" hidden="false" customHeight="false" outlineLevel="0" collapsed="false">
      <c r="A775" s="25" t="s">
        <v>2932</v>
      </c>
      <c r="B775" s="25" t="s">
        <v>76</v>
      </c>
      <c r="C775" s="25" t="s">
        <v>186</v>
      </c>
      <c r="D775" s="25" t="s">
        <v>191</v>
      </c>
      <c r="E775" s="25" t="s">
        <v>54</v>
      </c>
      <c r="F775" s="25" t="s">
        <v>9283</v>
      </c>
      <c r="G775" s="25" t="s">
        <v>9200</v>
      </c>
      <c r="H775" s="25" t="n">
        <v>612</v>
      </c>
    </row>
    <row r="776" customFormat="false" ht="15" hidden="false" customHeight="false" outlineLevel="0" collapsed="false">
      <c r="A776" s="25" t="s">
        <v>7675</v>
      </c>
      <c r="B776" s="25" t="s">
        <v>114</v>
      </c>
      <c r="C776" s="25" t="s">
        <v>170</v>
      </c>
      <c r="E776" s="25" t="s">
        <v>56</v>
      </c>
      <c r="F776" s="25" t="s">
        <v>9283</v>
      </c>
    </row>
    <row r="777" customFormat="false" ht="15" hidden="false" customHeight="false" outlineLevel="0" collapsed="false">
      <c r="A777" s="25" t="s">
        <v>7676</v>
      </c>
      <c r="B777" s="25" t="s">
        <v>114</v>
      </c>
      <c r="C777" s="25" t="s">
        <v>186</v>
      </c>
      <c r="D777" s="25" t="s">
        <v>195</v>
      </c>
      <c r="E777" s="25" t="s">
        <v>54</v>
      </c>
      <c r="F777" s="25" t="s">
        <v>9283</v>
      </c>
      <c r="G777" s="25" t="s">
        <v>9120</v>
      </c>
      <c r="H777" s="25" t="n">
        <v>534</v>
      </c>
    </row>
    <row r="778" customFormat="false" ht="15" hidden="false" customHeight="false" outlineLevel="0" collapsed="false">
      <c r="A778" s="25" t="s">
        <v>7677</v>
      </c>
      <c r="B778" s="25" t="s">
        <v>114</v>
      </c>
      <c r="C778" s="25" t="s">
        <v>170</v>
      </c>
      <c r="D778" s="25" t="s">
        <v>218</v>
      </c>
      <c r="E778" s="25" t="s">
        <v>54</v>
      </c>
      <c r="F778" s="25" t="s">
        <v>9283</v>
      </c>
      <c r="G778" s="25" t="s">
        <v>9240</v>
      </c>
      <c r="H778" s="25" t="n">
        <v>1103</v>
      </c>
    </row>
    <row r="779" customFormat="false" ht="15" hidden="false" customHeight="false" outlineLevel="0" collapsed="false">
      <c r="A779" s="25" t="s">
        <v>8042</v>
      </c>
      <c r="B779" s="25" t="s">
        <v>113</v>
      </c>
      <c r="C779" s="25" t="s">
        <v>9107</v>
      </c>
      <c r="E779" s="25" t="s">
        <v>56</v>
      </c>
      <c r="F779" s="25" t="s">
        <v>9283</v>
      </c>
    </row>
    <row r="780" customFormat="false" ht="15" hidden="false" customHeight="false" outlineLevel="0" collapsed="false">
      <c r="A780" s="25" t="s">
        <v>908</v>
      </c>
      <c r="B780" s="25" t="s">
        <v>72</v>
      </c>
      <c r="C780" s="25" t="s">
        <v>186</v>
      </c>
      <c r="D780" s="25" t="s">
        <v>184</v>
      </c>
      <c r="E780" s="25" t="s">
        <v>54</v>
      </c>
      <c r="F780" s="25" t="s">
        <v>9283</v>
      </c>
      <c r="G780" s="25" t="s">
        <v>9206</v>
      </c>
      <c r="H780" s="25" t="n">
        <v>582</v>
      </c>
    </row>
    <row r="781" customFormat="false" ht="15" hidden="false" customHeight="false" outlineLevel="0" collapsed="false">
      <c r="A781" s="25" t="s">
        <v>3268</v>
      </c>
      <c r="B781" s="25" t="s">
        <v>77</v>
      </c>
      <c r="C781" s="25" t="s">
        <v>160</v>
      </c>
      <c r="D781" s="25" t="s">
        <v>218</v>
      </c>
      <c r="E781" s="25" t="s">
        <v>55</v>
      </c>
      <c r="F781" s="25" t="s">
        <v>9283</v>
      </c>
      <c r="G781" s="25" t="s">
        <v>9251</v>
      </c>
      <c r="H781" s="25" t="n">
        <v>0</v>
      </c>
    </row>
    <row r="782" customFormat="false" ht="15" hidden="false" customHeight="false" outlineLevel="0" collapsed="false">
      <c r="A782" s="25" t="s">
        <v>3269</v>
      </c>
      <c r="B782" s="25" t="s">
        <v>77</v>
      </c>
      <c r="C782" s="25" t="s">
        <v>178</v>
      </c>
      <c r="D782" s="25" t="s">
        <v>210</v>
      </c>
      <c r="E782" s="25" t="s">
        <v>54</v>
      </c>
      <c r="F782" s="25" t="s">
        <v>9283</v>
      </c>
      <c r="G782" s="25" t="s">
        <v>9200</v>
      </c>
      <c r="H782" s="25" t="n">
        <v>6292</v>
      </c>
    </row>
    <row r="783" customFormat="false" ht="15" hidden="false" customHeight="false" outlineLevel="0" collapsed="false">
      <c r="A783" s="25" t="s">
        <v>3553</v>
      </c>
      <c r="B783" s="25" t="s">
        <v>79</v>
      </c>
      <c r="C783" s="25" t="s">
        <v>148</v>
      </c>
      <c r="D783" s="25" t="s">
        <v>198</v>
      </c>
      <c r="E783" s="25" t="s">
        <v>55</v>
      </c>
      <c r="F783" s="25" t="s">
        <v>9283</v>
      </c>
      <c r="G783" s="25" t="s">
        <v>9284</v>
      </c>
      <c r="H783" s="25" t="n">
        <v>0</v>
      </c>
    </row>
    <row r="784" customFormat="false" ht="15" hidden="false" customHeight="false" outlineLevel="0" collapsed="false">
      <c r="A784" s="25" t="s">
        <v>6770</v>
      </c>
      <c r="B784" s="25" t="s">
        <v>105</v>
      </c>
      <c r="C784" s="25" t="s">
        <v>148</v>
      </c>
      <c r="D784" s="25" t="s">
        <v>417</v>
      </c>
      <c r="E784" s="25" t="s">
        <v>54</v>
      </c>
      <c r="F784" s="25" t="s">
        <v>9283</v>
      </c>
      <c r="G784" s="25" t="s">
        <v>9253</v>
      </c>
      <c r="H784" s="25" t="n">
        <v>63</v>
      </c>
    </row>
    <row r="785" customFormat="false" ht="15" hidden="false" customHeight="false" outlineLevel="0" collapsed="false">
      <c r="A785" s="25" t="s">
        <v>1489</v>
      </c>
      <c r="B785" s="25" t="s">
        <v>71</v>
      </c>
      <c r="C785" s="25" t="s">
        <v>160</v>
      </c>
      <c r="D785" s="25" t="s">
        <v>240</v>
      </c>
      <c r="E785" s="25" t="s">
        <v>54</v>
      </c>
      <c r="F785" s="25" t="s">
        <v>9283</v>
      </c>
      <c r="G785" s="25" t="s">
        <v>9251</v>
      </c>
      <c r="H785" s="25" t="n">
        <v>3522</v>
      </c>
    </row>
    <row r="786" customFormat="false" ht="15" hidden="false" customHeight="false" outlineLevel="0" collapsed="false">
      <c r="A786" s="25" t="s">
        <v>6964</v>
      </c>
      <c r="B786" s="25" t="s">
        <v>104</v>
      </c>
      <c r="C786" s="25" t="s">
        <v>148</v>
      </c>
      <c r="D786" s="25" t="s">
        <v>1158</v>
      </c>
      <c r="E786" s="25" t="s">
        <v>55</v>
      </c>
      <c r="F786" s="25" t="s">
        <v>9283</v>
      </c>
      <c r="G786" s="25" t="s">
        <v>9247</v>
      </c>
      <c r="H786" s="25" t="n">
        <v>0</v>
      </c>
    </row>
    <row r="787" customFormat="false" ht="15" hidden="false" customHeight="false" outlineLevel="0" collapsed="false">
      <c r="A787" s="25" t="s">
        <v>6965</v>
      </c>
      <c r="B787" s="25" t="s">
        <v>104</v>
      </c>
      <c r="C787" s="25" t="s">
        <v>186</v>
      </c>
      <c r="D787" s="25" t="s">
        <v>2863</v>
      </c>
      <c r="E787" s="25" t="s">
        <v>54</v>
      </c>
      <c r="F787" s="25" t="s">
        <v>9283</v>
      </c>
      <c r="G787" s="25" t="s">
        <v>9200</v>
      </c>
      <c r="H787" s="25" t="n">
        <v>532</v>
      </c>
    </row>
    <row r="788" customFormat="false" ht="15" hidden="false" customHeight="false" outlineLevel="0" collapsed="false">
      <c r="A788" s="25" t="s">
        <v>4396</v>
      </c>
      <c r="B788" s="25" t="s">
        <v>86</v>
      </c>
      <c r="C788" s="25" t="s">
        <v>148</v>
      </c>
      <c r="D788" s="25" t="s">
        <v>2530</v>
      </c>
      <c r="E788" s="25" t="s">
        <v>55</v>
      </c>
      <c r="F788" s="25" t="s">
        <v>9283</v>
      </c>
      <c r="G788" s="25" t="s">
        <v>9200</v>
      </c>
      <c r="H788" s="25" t="n">
        <v>0</v>
      </c>
    </row>
    <row r="789" customFormat="false" ht="15" hidden="false" customHeight="false" outlineLevel="0" collapsed="false">
      <c r="A789" s="25" t="s">
        <v>4639</v>
      </c>
      <c r="B789" s="25" t="s">
        <v>90</v>
      </c>
      <c r="C789" s="25" t="s">
        <v>160</v>
      </c>
      <c r="D789" s="25" t="s">
        <v>1189</v>
      </c>
      <c r="E789" s="25" t="s">
        <v>54</v>
      </c>
      <c r="F789" s="25" t="s">
        <v>9283</v>
      </c>
      <c r="G789" s="25" t="s">
        <v>9248</v>
      </c>
      <c r="H789" s="25" t="n">
        <v>3645</v>
      </c>
    </row>
    <row r="790" customFormat="false" ht="15" hidden="false" customHeight="false" outlineLevel="0" collapsed="false">
      <c r="A790" s="25" t="s">
        <v>8744</v>
      </c>
      <c r="B790" s="25" t="s">
        <v>115</v>
      </c>
      <c r="C790" s="25" t="s">
        <v>9107</v>
      </c>
      <c r="D790" s="25" t="s">
        <v>2739</v>
      </c>
      <c r="E790" s="25" t="s">
        <v>55</v>
      </c>
      <c r="F790" s="25" t="s">
        <v>9283</v>
      </c>
      <c r="G790" s="25" t="s">
        <v>9206</v>
      </c>
      <c r="H790" s="25" t="n">
        <v>0</v>
      </c>
    </row>
    <row r="791" customFormat="false" ht="15" hidden="false" customHeight="false" outlineLevel="0" collapsed="false">
      <c r="A791" s="25" t="s">
        <v>220</v>
      </c>
      <c r="B791" s="25" t="s">
        <v>69</v>
      </c>
      <c r="C791" s="25" t="s">
        <v>178</v>
      </c>
      <c r="D791" s="25" t="s">
        <v>154</v>
      </c>
      <c r="E791" s="25" t="s">
        <v>54</v>
      </c>
      <c r="F791" s="25" t="s">
        <v>9285</v>
      </c>
      <c r="G791" s="25" t="s">
        <v>9106</v>
      </c>
      <c r="H791" s="25" t="n">
        <v>4760</v>
      </c>
    </row>
    <row r="792" customFormat="false" ht="15" hidden="false" customHeight="false" outlineLevel="0" collapsed="false">
      <c r="A792" s="25" t="s">
        <v>3814</v>
      </c>
      <c r="B792" s="25" t="s">
        <v>87</v>
      </c>
      <c r="C792" s="25" t="s">
        <v>186</v>
      </c>
      <c r="D792" s="25" t="s">
        <v>661</v>
      </c>
      <c r="E792" s="25" t="s">
        <v>54</v>
      </c>
      <c r="F792" s="25" t="s">
        <v>9285</v>
      </c>
      <c r="G792" s="25" t="s">
        <v>9235</v>
      </c>
      <c r="H792" s="25" t="n">
        <v>603</v>
      </c>
    </row>
    <row r="793" customFormat="false" ht="15" hidden="false" customHeight="false" outlineLevel="0" collapsed="false">
      <c r="A793" s="25" t="s">
        <v>5324</v>
      </c>
      <c r="B793" s="25" t="s">
        <v>94</v>
      </c>
      <c r="C793" s="25" t="s">
        <v>186</v>
      </c>
      <c r="D793" s="25" t="s">
        <v>663</v>
      </c>
      <c r="E793" s="25" t="s">
        <v>55</v>
      </c>
      <c r="F793" s="25" t="s">
        <v>9285</v>
      </c>
      <c r="G793" s="25" t="s">
        <v>9248</v>
      </c>
      <c r="H793" s="25" t="n">
        <v>0</v>
      </c>
    </row>
    <row r="794" customFormat="false" ht="15" hidden="false" customHeight="false" outlineLevel="0" collapsed="false">
      <c r="A794" s="25" t="s">
        <v>5325</v>
      </c>
      <c r="B794" s="25" t="s">
        <v>94</v>
      </c>
      <c r="C794" s="25" t="s">
        <v>160</v>
      </c>
      <c r="D794" s="25" t="s">
        <v>463</v>
      </c>
      <c r="E794" s="25" t="s">
        <v>54</v>
      </c>
      <c r="F794" s="25" t="s">
        <v>9285</v>
      </c>
      <c r="G794" s="25" t="s">
        <v>9112</v>
      </c>
      <c r="H794" s="25" t="n">
        <v>3249</v>
      </c>
    </row>
    <row r="795" customFormat="false" ht="15" hidden="false" customHeight="false" outlineLevel="0" collapsed="false">
      <c r="A795" s="25" t="s">
        <v>1891</v>
      </c>
      <c r="B795" s="25" t="s">
        <v>80</v>
      </c>
      <c r="C795" s="25" t="s">
        <v>9107</v>
      </c>
      <c r="D795" s="25" t="s">
        <v>237</v>
      </c>
      <c r="E795" s="25" t="s">
        <v>55</v>
      </c>
      <c r="F795" s="25" t="s">
        <v>9285</v>
      </c>
      <c r="G795" s="25" t="s">
        <v>9127</v>
      </c>
      <c r="H795" s="25" t="n">
        <v>0</v>
      </c>
    </row>
    <row r="796" customFormat="false" ht="15" hidden="false" customHeight="false" outlineLevel="0" collapsed="false">
      <c r="A796" s="25" t="s">
        <v>1892</v>
      </c>
      <c r="B796" s="25" t="s">
        <v>80</v>
      </c>
      <c r="C796" s="25" t="s">
        <v>9107</v>
      </c>
      <c r="D796" s="25" t="s">
        <v>158</v>
      </c>
      <c r="E796" s="25" t="s">
        <v>55</v>
      </c>
      <c r="F796" s="25" t="s">
        <v>9285</v>
      </c>
      <c r="G796" s="25" t="s">
        <v>9220</v>
      </c>
      <c r="H796" s="25" t="n">
        <v>0</v>
      </c>
    </row>
    <row r="797" customFormat="false" ht="15" hidden="false" customHeight="false" outlineLevel="0" collapsed="false">
      <c r="A797" s="25" t="s">
        <v>1893</v>
      </c>
      <c r="B797" s="25" t="s">
        <v>80</v>
      </c>
      <c r="C797" s="25" t="s">
        <v>9107</v>
      </c>
      <c r="D797" s="25" t="s">
        <v>257</v>
      </c>
      <c r="E797" s="25" t="s">
        <v>55</v>
      </c>
      <c r="F797" s="25" t="s">
        <v>9285</v>
      </c>
      <c r="G797" s="25" t="s">
        <v>9249</v>
      </c>
      <c r="H797" s="25" t="n">
        <v>0</v>
      </c>
    </row>
    <row r="798" customFormat="false" ht="15" hidden="false" customHeight="false" outlineLevel="0" collapsed="false">
      <c r="A798" s="25" t="s">
        <v>5575</v>
      </c>
      <c r="B798" s="25" t="s">
        <v>96</v>
      </c>
      <c r="C798" s="25" t="s">
        <v>178</v>
      </c>
      <c r="D798" s="25" t="s">
        <v>193</v>
      </c>
      <c r="E798" s="25" t="s">
        <v>54</v>
      </c>
      <c r="F798" s="25" t="s">
        <v>9285</v>
      </c>
      <c r="G798" s="25" t="s">
        <v>9286</v>
      </c>
      <c r="H798" s="25" t="n">
        <v>5724</v>
      </c>
    </row>
    <row r="799" customFormat="false" ht="15" hidden="false" customHeight="false" outlineLevel="0" collapsed="false">
      <c r="A799" s="25" t="s">
        <v>6265</v>
      </c>
      <c r="B799" s="25" t="s">
        <v>106</v>
      </c>
      <c r="C799" s="25" t="s">
        <v>170</v>
      </c>
      <c r="D799" s="25" t="s">
        <v>417</v>
      </c>
      <c r="E799" s="25" t="s">
        <v>55</v>
      </c>
      <c r="F799" s="25" t="s">
        <v>9285</v>
      </c>
      <c r="G799" s="25" t="s">
        <v>9211</v>
      </c>
      <c r="H799" s="25" t="n">
        <v>0</v>
      </c>
    </row>
    <row r="800" customFormat="false" ht="15" hidden="false" customHeight="false" outlineLevel="0" collapsed="false">
      <c r="A800" s="25" t="s">
        <v>6266</v>
      </c>
      <c r="B800" s="25" t="s">
        <v>106</v>
      </c>
      <c r="C800" s="25" t="s">
        <v>170</v>
      </c>
      <c r="D800" s="25" t="s">
        <v>2863</v>
      </c>
      <c r="E800" s="25" t="s">
        <v>55</v>
      </c>
      <c r="F800" s="25" t="s">
        <v>9285</v>
      </c>
      <c r="G800" s="25" t="s">
        <v>9243</v>
      </c>
      <c r="H800" s="25" t="n">
        <v>0</v>
      </c>
    </row>
    <row r="801" customFormat="false" ht="15" hidden="false" customHeight="false" outlineLevel="0" collapsed="false">
      <c r="A801" s="25" t="s">
        <v>8043</v>
      </c>
      <c r="B801" s="25" t="s">
        <v>113</v>
      </c>
      <c r="C801" s="25" t="s">
        <v>186</v>
      </c>
      <c r="D801" s="25" t="s">
        <v>2484</v>
      </c>
      <c r="E801" s="25" t="s">
        <v>54</v>
      </c>
      <c r="F801" s="25" t="s">
        <v>9285</v>
      </c>
      <c r="G801" s="25" t="s">
        <v>9211</v>
      </c>
      <c r="H801" s="25" t="n">
        <v>516</v>
      </c>
    </row>
    <row r="802" customFormat="false" ht="15" hidden="false" customHeight="false" outlineLevel="0" collapsed="false">
      <c r="A802" s="25" t="s">
        <v>3270</v>
      </c>
      <c r="B802" s="25" t="s">
        <v>77</v>
      </c>
      <c r="C802" s="25" t="s">
        <v>170</v>
      </c>
      <c r="D802" s="25" t="s">
        <v>245</v>
      </c>
      <c r="E802" s="25" t="s">
        <v>54</v>
      </c>
      <c r="F802" s="25" t="s">
        <v>9285</v>
      </c>
      <c r="G802" s="25" t="s">
        <v>9257</v>
      </c>
      <c r="H802" s="25" t="n">
        <v>1050</v>
      </c>
    </row>
    <row r="803" customFormat="false" ht="15" hidden="false" customHeight="false" outlineLevel="0" collapsed="false">
      <c r="A803" s="25" t="s">
        <v>8465</v>
      </c>
      <c r="B803" s="25" t="s">
        <v>116</v>
      </c>
      <c r="C803" s="25" t="s">
        <v>178</v>
      </c>
      <c r="D803" s="25" t="s">
        <v>2863</v>
      </c>
      <c r="E803" s="25" t="s">
        <v>54</v>
      </c>
      <c r="F803" s="25" t="s">
        <v>9285</v>
      </c>
      <c r="G803" s="25" t="s">
        <v>9244</v>
      </c>
      <c r="H803" s="25" t="n">
        <v>4519</v>
      </c>
    </row>
    <row r="804" customFormat="false" ht="15" hidden="false" customHeight="false" outlineLevel="0" collapsed="false">
      <c r="A804" s="25" t="s">
        <v>3554</v>
      </c>
      <c r="B804" s="25" t="s">
        <v>79</v>
      </c>
      <c r="C804" s="25" t="s">
        <v>186</v>
      </c>
      <c r="D804" s="25" t="s">
        <v>198</v>
      </c>
      <c r="E804" s="25" t="s">
        <v>55</v>
      </c>
      <c r="F804" s="25" t="s">
        <v>9285</v>
      </c>
      <c r="G804" s="25" t="s">
        <v>9235</v>
      </c>
      <c r="H804" s="25" t="n">
        <v>0</v>
      </c>
    </row>
    <row r="805" customFormat="false" ht="15" hidden="false" customHeight="false" outlineLevel="0" collapsed="false">
      <c r="A805" s="25" t="s">
        <v>3555</v>
      </c>
      <c r="B805" s="25" t="s">
        <v>79</v>
      </c>
      <c r="C805" s="25" t="s">
        <v>186</v>
      </c>
      <c r="D805" s="25" t="s">
        <v>237</v>
      </c>
      <c r="E805" s="25" t="s">
        <v>54</v>
      </c>
      <c r="F805" s="25" t="s">
        <v>9285</v>
      </c>
      <c r="G805" s="25" t="s">
        <v>9234</v>
      </c>
      <c r="H805" s="25" t="n">
        <v>672</v>
      </c>
    </row>
    <row r="806" customFormat="false" ht="15" hidden="false" customHeight="false" outlineLevel="0" collapsed="false">
      <c r="A806" s="25" t="s">
        <v>5849</v>
      </c>
      <c r="B806" s="25" t="s">
        <v>97</v>
      </c>
      <c r="C806" s="25" t="s">
        <v>170</v>
      </c>
      <c r="D806" s="25" t="s">
        <v>1671</v>
      </c>
      <c r="E806" s="25" t="s">
        <v>54</v>
      </c>
      <c r="F806" s="25" t="s">
        <v>9285</v>
      </c>
      <c r="G806" s="25" t="s">
        <v>9140</v>
      </c>
      <c r="H806" s="25" t="n">
        <v>896</v>
      </c>
    </row>
    <row r="807" customFormat="false" ht="15" hidden="false" customHeight="false" outlineLevel="0" collapsed="false">
      <c r="A807" s="25" t="s">
        <v>6966</v>
      </c>
      <c r="B807" s="25" t="s">
        <v>104</v>
      </c>
      <c r="C807" s="25" t="s">
        <v>186</v>
      </c>
      <c r="D807" s="25" t="s">
        <v>1158</v>
      </c>
      <c r="E807" s="25" t="s">
        <v>54</v>
      </c>
      <c r="F807" s="25" t="s">
        <v>9285</v>
      </c>
      <c r="G807" s="25" t="s">
        <v>9131</v>
      </c>
      <c r="H807" s="25" t="n">
        <v>587</v>
      </c>
    </row>
    <row r="808" customFormat="false" ht="15" hidden="false" customHeight="false" outlineLevel="0" collapsed="false">
      <c r="A808" s="25" t="s">
        <v>6967</v>
      </c>
      <c r="B808" s="25" t="s">
        <v>104</v>
      </c>
      <c r="C808" s="25" t="s">
        <v>160</v>
      </c>
      <c r="D808" s="25" t="s">
        <v>156</v>
      </c>
      <c r="E808" s="25" t="s">
        <v>54</v>
      </c>
      <c r="F808" s="25" t="s">
        <v>9285</v>
      </c>
      <c r="G808" s="25" t="s">
        <v>9264</v>
      </c>
      <c r="H808" s="25" t="n">
        <v>3426</v>
      </c>
    </row>
    <row r="809" customFormat="false" ht="15" hidden="false" customHeight="false" outlineLevel="0" collapsed="false">
      <c r="A809" s="25" t="s">
        <v>4750</v>
      </c>
      <c r="B809" s="25" t="s">
        <v>98</v>
      </c>
      <c r="C809" s="25" t="s">
        <v>160</v>
      </c>
      <c r="D809" s="25" t="s">
        <v>199</v>
      </c>
      <c r="E809" s="25" t="s">
        <v>56</v>
      </c>
      <c r="F809" s="25" t="s">
        <v>9287</v>
      </c>
    </row>
    <row r="810" customFormat="false" ht="15" hidden="false" customHeight="false" outlineLevel="0" collapsed="false">
      <c r="A810" s="25" t="s">
        <v>4981</v>
      </c>
      <c r="B810" s="25" t="s">
        <v>95</v>
      </c>
      <c r="C810" s="25" t="s">
        <v>9107</v>
      </c>
      <c r="D810" s="25" t="s">
        <v>3359</v>
      </c>
      <c r="E810" s="25" t="s">
        <v>54</v>
      </c>
      <c r="F810" s="25" t="s">
        <v>9287</v>
      </c>
      <c r="G810" s="25" t="s">
        <v>9140</v>
      </c>
      <c r="H810" s="25" t="n">
        <v>5021</v>
      </c>
    </row>
    <row r="811" customFormat="false" ht="15" hidden="false" customHeight="false" outlineLevel="0" collapsed="false">
      <c r="A811" s="25" t="s">
        <v>1894</v>
      </c>
      <c r="B811" s="25" t="s">
        <v>80</v>
      </c>
      <c r="C811" s="25" t="s">
        <v>170</v>
      </c>
      <c r="D811" s="25" t="s">
        <v>245</v>
      </c>
      <c r="E811" s="25" t="s">
        <v>54</v>
      </c>
      <c r="F811" s="25" t="s">
        <v>9287</v>
      </c>
      <c r="G811" s="25" t="s">
        <v>9139</v>
      </c>
      <c r="H811" s="25" t="n">
        <v>1126</v>
      </c>
    </row>
    <row r="812" customFormat="false" ht="15" hidden="false" customHeight="false" outlineLevel="0" collapsed="false">
      <c r="A812" s="25" t="s">
        <v>5576</v>
      </c>
      <c r="B812" s="25" t="s">
        <v>96</v>
      </c>
      <c r="C812" s="25" t="s">
        <v>9107</v>
      </c>
      <c r="D812" s="25" t="s">
        <v>1049</v>
      </c>
      <c r="E812" s="25" t="s">
        <v>54</v>
      </c>
      <c r="F812" s="25" t="s">
        <v>9287</v>
      </c>
      <c r="G812" s="25" t="s">
        <v>9222</v>
      </c>
      <c r="H812" s="25" t="n">
        <v>5473</v>
      </c>
    </row>
    <row r="813" customFormat="false" ht="15" hidden="false" customHeight="false" outlineLevel="0" collapsed="false">
      <c r="A813" s="25" t="s">
        <v>6089</v>
      </c>
      <c r="B813" s="25" t="s">
        <v>108</v>
      </c>
      <c r="C813" s="25" t="s">
        <v>148</v>
      </c>
      <c r="D813" s="25" t="s">
        <v>860</v>
      </c>
      <c r="E813" s="25" t="s">
        <v>55</v>
      </c>
      <c r="F813" s="25" t="s">
        <v>9287</v>
      </c>
      <c r="G813" s="25" t="s">
        <v>9278</v>
      </c>
      <c r="H813" s="25" t="n">
        <v>0</v>
      </c>
    </row>
    <row r="814" customFormat="false" ht="15" hidden="false" customHeight="false" outlineLevel="0" collapsed="false">
      <c r="A814" s="25" t="s">
        <v>6090</v>
      </c>
      <c r="B814" s="25" t="s">
        <v>108</v>
      </c>
      <c r="C814" s="25" t="s">
        <v>148</v>
      </c>
      <c r="D814" s="25" t="s">
        <v>5204</v>
      </c>
      <c r="E814" s="25" t="s">
        <v>54</v>
      </c>
      <c r="F814" s="25" t="s">
        <v>9287</v>
      </c>
      <c r="G814" s="25" t="s">
        <v>9249</v>
      </c>
      <c r="H814" s="25" t="n">
        <v>51</v>
      </c>
    </row>
    <row r="815" customFormat="false" ht="15" hidden="false" customHeight="false" outlineLevel="0" collapsed="false">
      <c r="A815" s="25" t="s">
        <v>7678</v>
      </c>
      <c r="B815" s="25" t="s">
        <v>114</v>
      </c>
      <c r="C815" s="25" t="s">
        <v>186</v>
      </c>
      <c r="D815" s="25" t="s">
        <v>444</v>
      </c>
      <c r="E815" s="25" t="s">
        <v>56</v>
      </c>
      <c r="F815" s="25" t="s">
        <v>9287</v>
      </c>
    </row>
    <row r="816" customFormat="false" ht="15" hidden="false" customHeight="false" outlineLevel="0" collapsed="false">
      <c r="A816" s="25" t="s">
        <v>7679</v>
      </c>
      <c r="B816" s="25" t="s">
        <v>114</v>
      </c>
      <c r="C816" s="25" t="s">
        <v>186</v>
      </c>
      <c r="D816" s="25" t="s">
        <v>156</v>
      </c>
      <c r="E816" s="25" t="s">
        <v>54</v>
      </c>
      <c r="F816" s="25" t="s">
        <v>9287</v>
      </c>
      <c r="G816" s="25" t="s">
        <v>9121</v>
      </c>
      <c r="H816" s="25" t="n">
        <v>563</v>
      </c>
    </row>
    <row r="817" customFormat="false" ht="15" hidden="false" customHeight="false" outlineLevel="0" collapsed="false">
      <c r="A817" s="25" t="s">
        <v>909</v>
      </c>
      <c r="B817" s="25" t="s">
        <v>72</v>
      </c>
      <c r="C817" s="25" t="s">
        <v>186</v>
      </c>
      <c r="D817" s="25" t="s">
        <v>180</v>
      </c>
      <c r="E817" s="25" t="s">
        <v>55</v>
      </c>
      <c r="F817" s="25" t="s">
        <v>9287</v>
      </c>
      <c r="G817" s="25" t="s">
        <v>9252</v>
      </c>
      <c r="H817" s="25" t="n">
        <v>0</v>
      </c>
    </row>
    <row r="818" customFormat="false" ht="15" hidden="false" customHeight="false" outlineLevel="0" collapsed="false">
      <c r="A818" s="25" t="s">
        <v>5850</v>
      </c>
      <c r="B818" s="25" t="s">
        <v>97</v>
      </c>
      <c r="C818" s="25" t="s">
        <v>186</v>
      </c>
      <c r="D818" s="25" t="s">
        <v>1795</v>
      </c>
      <c r="E818" s="25" t="s">
        <v>55</v>
      </c>
      <c r="F818" s="25" t="s">
        <v>9287</v>
      </c>
      <c r="G818" s="25" t="s">
        <v>9218</v>
      </c>
      <c r="H818" s="25" t="n">
        <v>0</v>
      </c>
    </row>
    <row r="819" customFormat="false" ht="15" hidden="false" customHeight="false" outlineLevel="0" collapsed="false">
      <c r="A819" s="25" t="s">
        <v>5851</v>
      </c>
      <c r="B819" s="25" t="s">
        <v>97</v>
      </c>
      <c r="C819" s="25" t="s">
        <v>160</v>
      </c>
      <c r="D819" s="25" t="s">
        <v>494</v>
      </c>
      <c r="E819" s="25" t="s">
        <v>54</v>
      </c>
      <c r="F819" s="25" t="s">
        <v>9287</v>
      </c>
      <c r="G819" s="25" t="s">
        <v>9275</v>
      </c>
      <c r="H819" s="25" t="n">
        <v>2928</v>
      </c>
    </row>
    <row r="820" customFormat="false" ht="15" hidden="false" customHeight="false" outlineLevel="0" collapsed="false">
      <c r="A820" s="25" t="s">
        <v>5852</v>
      </c>
      <c r="B820" s="25" t="s">
        <v>97</v>
      </c>
      <c r="C820" s="25" t="s">
        <v>160</v>
      </c>
      <c r="D820" s="25" t="s">
        <v>1640</v>
      </c>
      <c r="E820" s="25" t="s">
        <v>54</v>
      </c>
      <c r="F820" s="25" t="s">
        <v>9287</v>
      </c>
      <c r="G820" s="25" t="s">
        <v>9234</v>
      </c>
      <c r="H820" s="25" t="n">
        <v>3618</v>
      </c>
    </row>
    <row r="821" customFormat="false" ht="15" hidden="false" customHeight="false" outlineLevel="0" collapsed="false">
      <c r="A821" s="25" t="s">
        <v>1895</v>
      </c>
      <c r="B821" s="25" t="s">
        <v>80</v>
      </c>
      <c r="C821" s="25" t="s">
        <v>170</v>
      </c>
      <c r="D821" s="25" t="s">
        <v>169</v>
      </c>
      <c r="E821" s="25" t="s">
        <v>54</v>
      </c>
      <c r="F821" s="25" t="s">
        <v>9288</v>
      </c>
      <c r="G821" s="25" t="s">
        <v>9263</v>
      </c>
      <c r="H821" s="25" t="n">
        <v>1189</v>
      </c>
    </row>
    <row r="822" customFormat="false" ht="15" hidden="false" customHeight="false" outlineLevel="0" collapsed="false">
      <c r="A822" s="25" t="s">
        <v>5577</v>
      </c>
      <c r="B822" s="25" t="s">
        <v>96</v>
      </c>
      <c r="C822" s="25" t="s">
        <v>186</v>
      </c>
      <c r="D822" s="25" t="s">
        <v>452</v>
      </c>
      <c r="E822" s="25" t="s">
        <v>55</v>
      </c>
      <c r="F822" s="25" t="s">
        <v>9288</v>
      </c>
      <c r="G822" s="25" t="s">
        <v>9237</v>
      </c>
      <c r="H822" s="25" t="n">
        <v>0</v>
      </c>
    </row>
    <row r="823" customFormat="false" ht="15" hidden="false" customHeight="false" outlineLevel="0" collapsed="false">
      <c r="A823" s="25" t="s">
        <v>6091</v>
      </c>
      <c r="B823" s="25" t="s">
        <v>108</v>
      </c>
      <c r="C823" s="25" t="s">
        <v>148</v>
      </c>
      <c r="D823" s="25" t="s">
        <v>428</v>
      </c>
      <c r="E823" s="25" t="s">
        <v>54</v>
      </c>
      <c r="F823" s="25" t="s">
        <v>9288</v>
      </c>
      <c r="G823" s="25" t="s">
        <v>9248</v>
      </c>
      <c r="H823" s="25" t="n">
        <v>60</v>
      </c>
    </row>
    <row r="824" customFormat="false" ht="15" hidden="false" customHeight="false" outlineLevel="0" collapsed="false">
      <c r="A824" s="25" t="s">
        <v>7393</v>
      </c>
      <c r="B824" s="25" t="s">
        <v>112</v>
      </c>
      <c r="C824" s="25" t="s">
        <v>178</v>
      </c>
      <c r="E824" s="25" t="s">
        <v>56</v>
      </c>
      <c r="F824" s="25" t="s">
        <v>9288</v>
      </c>
    </row>
    <row r="825" customFormat="false" ht="15" hidden="false" customHeight="false" outlineLevel="0" collapsed="false">
      <c r="A825" s="25" t="s">
        <v>2933</v>
      </c>
      <c r="B825" s="25" t="s">
        <v>76</v>
      </c>
      <c r="C825" s="25" t="s">
        <v>170</v>
      </c>
      <c r="D825" s="25" t="s">
        <v>158</v>
      </c>
      <c r="E825" s="25" t="s">
        <v>55</v>
      </c>
      <c r="F825" s="25" t="s">
        <v>9288</v>
      </c>
      <c r="G825" s="25" t="s">
        <v>9243</v>
      </c>
      <c r="H825" s="25" t="n">
        <v>0</v>
      </c>
    </row>
    <row r="826" customFormat="false" ht="15" hidden="false" customHeight="false" outlineLevel="0" collapsed="false">
      <c r="A826" s="25" t="s">
        <v>7680</v>
      </c>
      <c r="B826" s="25" t="s">
        <v>114</v>
      </c>
      <c r="C826" s="25" t="s">
        <v>186</v>
      </c>
      <c r="D826" s="25" t="s">
        <v>3075</v>
      </c>
      <c r="E826" s="25" t="s">
        <v>54</v>
      </c>
      <c r="F826" s="25" t="s">
        <v>9288</v>
      </c>
      <c r="G826" s="25" t="s">
        <v>9289</v>
      </c>
      <c r="H826" s="25" t="n">
        <v>545</v>
      </c>
    </row>
    <row r="827" customFormat="false" ht="15" hidden="false" customHeight="false" outlineLevel="0" collapsed="false">
      <c r="A827" s="25" t="s">
        <v>7681</v>
      </c>
      <c r="B827" s="25" t="s">
        <v>114</v>
      </c>
      <c r="C827" s="25" t="s">
        <v>160</v>
      </c>
      <c r="D827" s="25" t="s">
        <v>419</v>
      </c>
      <c r="E827" s="25" t="s">
        <v>54</v>
      </c>
      <c r="F827" s="25" t="s">
        <v>9288</v>
      </c>
      <c r="G827" s="25" t="s">
        <v>9239</v>
      </c>
      <c r="H827" s="25" t="n">
        <v>3035</v>
      </c>
    </row>
    <row r="828" customFormat="false" ht="15" hidden="false" customHeight="false" outlineLevel="0" collapsed="false">
      <c r="A828" s="25" t="s">
        <v>8044</v>
      </c>
      <c r="B828" s="25" t="s">
        <v>113</v>
      </c>
      <c r="C828" s="25" t="s">
        <v>186</v>
      </c>
      <c r="E828" s="25" t="s">
        <v>56</v>
      </c>
      <c r="F828" s="25" t="s">
        <v>9288</v>
      </c>
    </row>
    <row r="829" customFormat="false" ht="15" hidden="false" customHeight="false" outlineLevel="0" collapsed="false">
      <c r="A829" s="25" t="s">
        <v>8045</v>
      </c>
      <c r="B829" s="25" t="s">
        <v>113</v>
      </c>
      <c r="C829" s="25" t="s">
        <v>186</v>
      </c>
      <c r="D829" s="25" t="s">
        <v>1158</v>
      </c>
      <c r="E829" s="25" t="s">
        <v>54</v>
      </c>
      <c r="F829" s="25" t="s">
        <v>9288</v>
      </c>
      <c r="G829" s="25" t="s">
        <v>9281</v>
      </c>
      <c r="H829" s="25" t="n">
        <v>584</v>
      </c>
    </row>
    <row r="830" customFormat="false" ht="15" hidden="false" customHeight="false" outlineLevel="0" collapsed="false">
      <c r="A830" s="25" t="s">
        <v>6475</v>
      </c>
      <c r="B830" s="25" t="s">
        <v>107</v>
      </c>
      <c r="C830" s="25" t="s">
        <v>148</v>
      </c>
      <c r="D830" s="25" t="s">
        <v>444</v>
      </c>
      <c r="E830" s="25" t="s">
        <v>55</v>
      </c>
      <c r="F830" s="25" t="s">
        <v>9288</v>
      </c>
      <c r="G830" s="25" t="s">
        <v>9222</v>
      </c>
      <c r="H830" s="25" t="n">
        <v>0</v>
      </c>
    </row>
    <row r="831" customFormat="false" ht="15" hidden="false" customHeight="false" outlineLevel="0" collapsed="false">
      <c r="A831" s="25" t="s">
        <v>8466</v>
      </c>
      <c r="B831" s="25" t="s">
        <v>116</v>
      </c>
      <c r="C831" s="25" t="s">
        <v>170</v>
      </c>
      <c r="D831" s="25" t="s">
        <v>3075</v>
      </c>
      <c r="E831" s="25" t="s">
        <v>54</v>
      </c>
      <c r="F831" s="25" t="s">
        <v>9288</v>
      </c>
      <c r="G831" s="25" t="s">
        <v>9281</v>
      </c>
      <c r="H831" s="25" t="n">
        <v>1069</v>
      </c>
    </row>
    <row r="832" customFormat="false" ht="15" hidden="false" customHeight="false" outlineLevel="0" collapsed="false">
      <c r="A832" s="25" t="s">
        <v>8467</v>
      </c>
      <c r="B832" s="25" t="s">
        <v>116</v>
      </c>
      <c r="C832" s="25" t="s">
        <v>170</v>
      </c>
      <c r="D832" s="25" t="s">
        <v>1351</v>
      </c>
      <c r="E832" s="25" t="s">
        <v>54</v>
      </c>
      <c r="F832" s="25" t="s">
        <v>9288</v>
      </c>
      <c r="G832" s="25" t="s">
        <v>9289</v>
      </c>
      <c r="H832" s="25" t="n">
        <v>1035</v>
      </c>
    </row>
    <row r="833" customFormat="false" ht="15" hidden="false" customHeight="false" outlineLevel="0" collapsed="false">
      <c r="A833" s="25" t="s">
        <v>6771</v>
      </c>
      <c r="B833" s="25" t="s">
        <v>105</v>
      </c>
      <c r="C833" s="25" t="s">
        <v>160</v>
      </c>
      <c r="D833" s="25" t="s">
        <v>199</v>
      </c>
      <c r="E833" s="25" t="s">
        <v>56</v>
      </c>
      <c r="F833" s="25" t="s">
        <v>9288</v>
      </c>
    </row>
    <row r="834" customFormat="false" ht="15" hidden="false" customHeight="false" outlineLevel="0" collapsed="false">
      <c r="A834" s="25" t="s">
        <v>4221</v>
      </c>
      <c r="B834" s="25" t="s">
        <v>88</v>
      </c>
      <c r="C834" s="25" t="s">
        <v>9107</v>
      </c>
      <c r="D834" s="25" t="s">
        <v>484</v>
      </c>
      <c r="E834" s="25" t="s">
        <v>55</v>
      </c>
      <c r="F834" s="25" t="s">
        <v>9288</v>
      </c>
      <c r="G834" s="25" t="s">
        <v>9112</v>
      </c>
      <c r="H834" s="25" t="n">
        <v>0</v>
      </c>
    </row>
    <row r="835" customFormat="false" ht="15" hidden="false" customHeight="false" outlineLevel="0" collapsed="false">
      <c r="A835" s="25" t="s">
        <v>6968</v>
      </c>
      <c r="B835" s="25" t="s">
        <v>104</v>
      </c>
      <c r="C835" s="25" t="s">
        <v>9107</v>
      </c>
      <c r="D835" s="25" t="s">
        <v>444</v>
      </c>
      <c r="E835" s="25" t="s">
        <v>54</v>
      </c>
      <c r="F835" s="25" t="s">
        <v>9288</v>
      </c>
      <c r="G835" s="25" t="s">
        <v>9166</v>
      </c>
      <c r="H835" s="25" t="n">
        <v>4510</v>
      </c>
    </row>
    <row r="836" customFormat="false" ht="15" hidden="false" customHeight="false" outlineLevel="0" collapsed="false">
      <c r="A836" s="25" t="s">
        <v>4397</v>
      </c>
      <c r="B836" s="25" t="s">
        <v>86</v>
      </c>
      <c r="C836" s="25" t="s">
        <v>170</v>
      </c>
      <c r="D836" s="25" t="s">
        <v>644</v>
      </c>
      <c r="E836" s="25" t="s">
        <v>55</v>
      </c>
      <c r="F836" s="25" t="s">
        <v>9288</v>
      </c>
      <c r="G836" s="25" t="s">
        <v>9234</v>
      </c>
      <c r="H836" s="25" t="n">
        <v>0</v>
      </c>
    </row>
    <row r="837" customFormat="false" ht="15" hidden="false" customHeight="false" outlineLevel="0" collapsed="false">
      <c r="A837" s="25" t="s">
        <v>4398</v>
      </c>
      <c r="B837" s="25" t="s">
        <v>86</v>
      </c>
      <c r="C837" s="25" t="s">
        <v>148</v>
      </c>
      <c r="D837" s="25" t="s">
        <v>3373</v>
      </c>
      <c r="E837" s="25" t="s">
        <v>54</v>
      </c>
      <c r="F837" s="25" t="s">
        <v>9288</v>
      </c>
      <c r="G837" s="25" t="s">
        <v>9217</v>
      </c>
      <c r="H837" s="25" t="n">
        <v>49</v>
      </c>
    </row>
    <row r="838" customFormat="false" ht="15" hidden="false" customHeight="false" outlineLevel="0" collapsed="false">
      <c r="A838" s="25" t="s">
        <v>221</v>
      </c>
      <c r="B838" s="25" t="s">
        <v>69</v>
      </c>
      <c r="C838" s="25" t="s">
        <v>148</v>
      </c>
      <c r="D838" s="25" t="s">
        <v>188</v>
      </c>
      <c r="E838" s="25" t="s">
        <v>54</v>
      </c>
      <c r="F838" s="25" t="s">
        <v>9290</v>
      </c>
      <c r="G838" s="25" t="s">
        <v>9240</v>
      </c>
      <c r="H838" s="25" t="n">
        <v>59</v>
      </c>
    </row>
    <row r="839" customFormat="false" ht="15" hidden="false" customHeight="false" outlineLevel="0" collapsed="false">
      <c r="A839" s="25" t="s">
        <v>4982</v>
      </c>
      <c r="B839" s="25" t="s">
        <v>95</v>
      </c>
      <c r="C839" s="25" t="s">
        <v>9107</v>
      </c>
      <c r="D839" s="25" t="s">
        <v>494</v>
      </c>
      <c r="E839" s="25" t="s">
        <v>54</v>
      </c>
      <c r="F839" s="25" t="s">
        <v>9290</v>
      </c>
      <c r="G839" s="25" t="s">
        <v>9148</v>
      </c>
      <c r="H839" s="25" t="n">
        <v>4705</v>
      </c>
    </row>
    <row r="840" customFormat="false" ht="15" hidden="false" customHeight="false" outlineLevel="0" collapsed="false">
      <c r="A840" s="25" t="s">
        <v>684</v>
      </c>
      <c r="B840" s="25" t="s">
        <v>70</v>
      </c>
      <c r="C840" s="25" t="s">
        <v>178</v>
      </c>
      <c r="D840" s="25" t="s">
        <v>257</v>
      </c>
      <c r="E840" s="25" t="s">
        <v>54</v>
      </c>
      <c r="F840" s="25" t="s">
        <v>9290</v>
      </c>
      <c r="G840" s="25" t="s">
        <v>9271</v>
      </c>
      <c r="H840" s="25" t="n">
        <v>5148</v>
      </c>
    </row>
    <row r="841" customFormat="false" ht="15" hidden="false" customHeight="false" outlineLevel="0" collapsed="false">
      <c r="A841" s="25" t="s">
        <v>3815</v>
      </c>
      <c r="B841" s="25" t="s">
        <v>87</v>
      </c>
      <c r="C841" s="25" t="s">
        <v>9107</v>
      </c>
      <c r="D841" s="25" t="s">
        <v>484</v>
      </c>
      <c r="E841" s="25" t="s">
        <v>54</v>
      </c>
      <c r="F841" s="25" t="s">
        <v>9290</v>
      </c>
      <c r="G841" s="25" t="s">
        <v>9217</v>
      </c>
      <c r="H841" s="25" t="n">
        <v>4833</v>
      </c>
    </row>
    <row r="842" customFormat="false" ht="15" hidden="false" customHeight="false" outlineLevel="0" collapsed="false">
      <c r="A842" s="25" t="s">
        <v>5326</v>
      </c>
      <c r="B842" s="25" t="s">
        <v>94</v>
      </c>
      <c r="C842" s="25" t="s">
        <v>9107</v>
      </c>
      <c r="D842" s="25" t="s">
        <v>1671</v>
      </c>
      <c r="E842" s="25" t="s">
        <v>54</v>
      </c>
      <c r="F842" s="25" t="s">
        <v>9290</v>
      </c>
      <c r="G842" s="25" t="s">
        <v>9262</v>
      </c>
      <c r="H842" s="25" t="n">
        <v>4664</v>
      </c>
    </row>
    <row r="843" customFormat="false" ht="15" hidden="false" customHeight="false" outlineLevel="0" collapsed="false">
      <c r="A843" s="25" t="s">
        <v>5578</v>
      </c>
      <c r="B843" s="25" t="s">
        <v>96</v>
      </c>
      <c r="C843" s="25" t="s">
        <v>186</v>
      </c>
      <c r="D843" s="25" t="s">
        <v>639</v>
      </c>
      <c r="E843" s="25" t="s">
        <v>54</v>
      </c>
      <c r="F843" s="25" t="s">
        <v>9290</v>
      </c>
      <c r="G843" s="25" t="s">
        <v>9239</v>
      </c>
      <c r="H843" s="25" t="n">
        <v>475</v>
      </c>
    </row>
    <row r="844" customFormat="false" ht="15" hidden="false" customHeight="false" outlineLevel="0" collapsed="false">
      <c r="A844" s="25" t="s">
        <v>6267</v>
      </c>
      <c r="B844" s="25" t="s">
        <v>106</v>
      </c>
      <c r="C844" s="25" t="s">
        <v>170</v>
      </c>
      <c r="E844" s="25" t="s">
        <v>56</v>
      </c>
      <c r="F844" s="25" t="s">
        <v>9290</v>
      </c>
    </row>
    <row r="845" customFormat="false" ht="15" hidden="false" customHeight="false" outlineLevel="0" collapsed="false">
      <c r="A845" s="25" t="s">
        <v>6268</v>
      </c>
      <c r="B845" s="25" t="s">
        <v>106</v>
      </c>
      <c r="C845" s="25" t="s">
        <v>160</v>
      </c>
      <c r="D845" s="25" t="s">
        <v>419</v>
      </c>
      <c r="E845" s="25" t="s">
        <v>54</v>
      </c>
      <c r="F845" s="25" t="s">
        <v>9290</v>
      </c>
      <c r="G845" s="25" t="s">
        <v>9264</v>
      </c>
      <c r="H845" s="25" t="n">
        <v>3807</v>
      </c>
    </row>
    <row r="846" customFormat="false" ht="15" hidden="false" customHeight="false" outlineLevel="0" collapsed="false">
      <c r="A846" s="25" t="s">
        <v>7394</v>
      </c>
      <c r="B846" s="25" t="s">
        <v>112</v>
      </c>
      <c r="C846" s="25" t="s">
        <v>186</v>
      </c>
      <c r="D846" s="25" t="s">
        <v>2484</v>
      </c>
      <c r="E846" s="25" t="s">
        <v>56</v>
      </c>
      <c r="F846" s="25" t="s">
        <v>9290</v>
      </c>
    </row>
    <row r="847" customFormat="false" ht="15" hidden="false" customHeight="false" outlineLevel="0" collapsed="false">
      <c r="A847" s="25" t="s">
        <v>2934</v>
      </c>
      <c r="B847" s="25" t="s">
        <v>76</v>
      </c>
      <c r="C847" s="25" t="s">
        <v>186</v>
      </c>
      <c r="D847" s="25" t="s">
        <v>176</v>
      </c>
      <c r="E847" s="25" t="s">
        <v>54</v>
      </c>
      <c r="F847" s="25" t="s">
        <v>9290</v>
      </c>
      <c r="G847" s="25" t="s">
        <v>9274</v>
      </c>
      <c r="H847" s="25" t="n">
        <v>518</v>
      </c>
    </row>
    <row r="848" customFormat="false" ht="15" hidden="false" customHeight="false" outlineLevel="0" collapsed="false">
      <c r="A848" s="25" t="s">
        <v>7682</v>
      </c>
      <c r="B848" s="25" t="s">
        <v>114</v>
      </c>
      <c r="C848" s="25" t="s">
        <v>170</v>
      </c>
      <c r="D848" s="25" t="s">
        <v>449</v>
      </c>
      <c r="E848" s="25" t="s">
        <v>54</v>
      </c>
      <c r="F848" s="25" t="s">
        <v>9290</v>
      </c>
      <c r="G848" s="25" t="s">
        <v>9249</v>
      </c>
      <c r="H848" s="25" t="n">
        <v>1050</v>
      </c>
    </row>
    <row r="849" customFormat="false" ht="15" hidden="false" customHeight="false" outlineLevel="0" collapsed="false">
      <c r="A849" s="25" t="s">
        <v>8468</v>
      </c>
      <c r="B849" s="25" t="s">
        <v>116</v>
      </c>
      <c r="C849" s="25" t="s">
        <v>9107</v>
      </c>
      <c r="D849" s="25" t="s">
        <v>2739</v>
      </c>
      <c r="E849" s="25" t="s">
        <v>54</v>
      </c>
      <c r="F849" s="25" t="s">
        <v>9290</v>
      </c>
      <c r="G849" s="25" t="s">
        <v>9253</v>
      </c>
      <c r="H849" s="25" t="n">
        <v>4596</v>
      </c>
    </row>
    <row r="850" customFormat="false" ht="15" hidden="false" customHeight="false" outlineLevel="0" collapsed="false">
      <c r="A850" s="25" t="s">
        <v>6772</v>
      </c>
      <c r="B850" s="25" t="s">
        <v>105</v>
      </c>
      <c r="C850" s="25" t="s">
        <v>160</v>
      </c>
      <c r="D850" s="25" t="s">
        <v>3075</v>
      </c>
      <c r="E850" s="25" t="s">
        <v>56</v>
      </c>
      <c r="F850" s="25" t="s">
        <v>9290</v>
      </c>
    </row>
    <row r="851" customFormat="false" ht="15" hidden="false" customHeight="false" outlineLevel="0" collapsed="false">
      <c r="A851" s="25" t="s">
        <v>4399</v>
      </c>
      <c r="B851" s="25" t="s">
        <v>86</v>
      </c>
      <c r="C851" s="25" t="s">
        <v>148</v>
      </c>
      <c r="E851" s="25" t="s">
        <v>56</v>
      </c>
      <c r="F851" s="25" t="s">
        <v>9290</v>
      </c>
    </row>
    <row r="852" customFormat="false" ht="15" hidden="false" customHeight="false" outlineLevel="0" collapsed="false">
      <c r="A852" s="25" t="s">
        <v>8745</v>
      </c>
      <c r="B852" s="25" t="s">
        <v>115</v>
      </c>
      <c r="C852" s="25" t="s">
        <v>186</v>
      </c>
      <c r="D852" s="25" t="s">
        <v>2739</v>
      </c>
      <c r="E852" s="25" t="s">
        <v>54</v>
      </c>
      <c r="F852" s="25" t="s">
        <v>9290</v>
      </c>
      <c r="G852" s="25" t="s">
        <v>9203</v>
      </c>
      <c r="H852" s="25" t="n">
        <v>618</v>
      </c>
    </row>
    <row r="853" customFormat="false" ht="15" hidden="false" customHeight="false" outlineLevel="0" collapsed="false">
      <c r="A853" s="25" t="s">
        <v>8746</v>
      </c>
      <c r="B853" s="25" t="s">
        <v>115</v>
      </c>
      <c r="C853" s="25" t="s">
        <v>160</v>
      </c>
      <c r="D853" s="25" t="s">
        <v>433</v>
      </c>
      <c r="E853" s="25" t="s">
        <v>54</v>
      </c>
      <c r="F853" s="25" t="s">
        <v>9290</v>
      </c>
      <c r="G853" s="25" t="s">
        <v>9211</v>
      </c>
      <c r="H853" s="25" t="n">
        <v>3460</v>
      </c>
    </row>
    <row r="854" customFormat="false" ht="15" hidden="false" customHeight="false" outlineLevel="0" collapsed="false">
      <c r="A854" s="25" t="s">
        <v>5327</v>
      </c>
      <c r="B854" s="25" t="s">
        <v>94</v>
      </c>
      <c r="C854" s="25" t="s">
        <v>178</v>
      </c>
      <c r="D854" s="25" t="s">
        <v>3359</v>
      </c>
      <c r="E854" s="25" t="s">
        <v>54</v>
      </c>
      <c r="F854" s="25" t="s">
        <v>9291</v>
      </c>
      <c r="G854" s="25" t="s">
        <v>9274</v>
      </c>
      <c r="H854" s="25" t="n">
        <v>5751</v>
      </c>
    </row>
    <row r="855" customFormat="false" ht="15" hidden="false" customHeight="false" outlineLevel="0" collapsed="false">
      <c r="A855" s="25" t="s">
        <v>1896</v>
      </c>
      <c r="B855" s="25" t="s">
        <v>80</v>
      </c>
      <c r="C855" s="25" t="s">
        <v>178</v>
      </c>
      <c r="D855" s="25" t="s">
        <v>207</v>
      </c>
      <c r="E855" s="25" t="s">
        <v>54</v>
      </c>
      <c r="F855" s="25" t="s">
        <v>9291</v>
      </c>
      <c r="G855" s="25" t="s">
        <v>9242</v>
      </c>
      <c r="H855" s="25" t="n">
        <v>5639</v>
      </c>
    </row>
    <row r="856" customFormat="false" ht="15" hidden="false" customHeight="false" outlineLevel="0" collapsed="false">
      <c r="A856" s="25" t="s">
        <v>5579</v>
      </c>
      <c r="B856" s="25" t="s">
        <v>96</v>
      </c>
      <c r="C856" s="25" t="s">
        <v>178</v>
      </c>
      <c r="D856" s="25" t="s">
        <v>663</v>
      </c>
      <c r="E856" s="25" t="s">
        <v>55</v>
      </c>
      <c r="F856" s="25" t="s">
        <v>9291</v>
      </c>
      <c r="G856" s="25" t="s">
        <v>9224</v>
      </c>
      <c r="H856" s="25" t="n">
        <v>0</v>
      </c>
    </row>
    <row r="857" customFormat="false" ht="15" hidden="false" customHeight="false" outlineLevel="0" collapsed="false">
      <c r="A857" s="25" t="s">
        <v>4099</v>
      </c>
      <c r="B857" s="25" t="s">
        <v>89</v>
      </c>
      <c r="C857" s="25" t="s">
        <v>178</v>
      </c>
      <c r="D857" s="25" t="s">
        <v>1371</v>
      </c>
      <c r="E857" s="25" t="s">
        <v>54</v>
      </c>
      <c r="F857" s="25" t="s">
        <v>9291</v>
      </c>
      <c r="G857" s="25" t="s">
        <v>9220</v>
      </c>
      <c r="H857" s="25" t="n">
        <v>4766</v>
      </c>
    </row>
    <row r="858" customFormat="false" ht="15" hidden="false" customHeight="false" outlineLevel="0" collapsed="false">
      <c r="A858" s="25" t="s">
        <v>6269</v>
      </c>
      <c r="B858" s="25" t="s">
        <v>106</v>
      </c>
      <c r="C858" s="25" t="s">
        <v>160</v>
      </c>
      <c r="D858" s="25" t="s">
        <v>1795</v>
      </c>
      <c r="E858" s="25" t="s">
        <v>56</v>
      </c>
      <c r="F858" s="25" t="s">
        <v>9291</v>
      </c>
    </row>
    <row r="859" customFormat="false" ht="15" hidden="false" customHeight="false" outlineLevel="0" collapsed="false">
      <c r="A859" s="25" t="s">
        <v>7683</v>
      </c>
      <c r="B859" s="25" t="s">
        <v>114</v>
      </c>
      <c r="C859" s="25" t="s">
        <v>170</v>
      </c>
      <c r="D859" s="25" t="s">
        <v>444</v>
      </c>
      <c r="E859" s="25" t="s">
        <v>55</v>
      </c>
      <c r="F859" s="25" t="s">
        <v>9291</v>
      </c>
      <c r="G859" s="25" t="s">
        <v>9249</v>
      </c>
      <c r="H859" s="25" t="n">
        <v>0</v>
      </c>
    </row>
    <row r="860" customFormat="false" ht="15" hidden="false" customHeight="false" outlineLevel="0" collapsed="false">
      <c r="A860" s="25" t="s">
        <v>8046</v>
      </c>
      <c r="B860" s="25" t="s">
        <v>113</v>
      </c>
      <c r="C860" s="25" t="s">
        <v>186</v>
      </c>
      <c r="D860" s="25" t="s">
        <v>433</v>
      </c>
      <c r="E860" s="25" t="s">
        <v>54</v>
      </c>
      <c r="F860" s="25" t="s">
        <v>9291</v>
      </c>
      <c r="G860" s="25" t="s">
        <v>9243</v>
      </c>
      <c r="H860" s="25" t="n">
        <v>589</v>
      </c>
    </row>
    <row r="861" customFormat="false" ht="15" hidden="false" customHeight="false" outlineLevel="0" collapsed="false">
      <c r="A861" s="25" t="s">
        <v>3271</v>
      </c>
      <c r="B861" s="25" t="s">
        <v>77</v>
      </c>
      <c r="C861" s="25" t="s">
        <v>178</v>
      </c>
      <c r="D861" s="25" t="s">
        <v>215</v>
      </c>
      <c r="E861" s="25" t="s">
        <v>55</v>
      </c>
      <c r="F861" s="25" t="s">
        <v>9291</v>
      </c>
      <c r="G861" s="25" t="s">
        <v>9262</v>
      </c>
      <c r="H861" s="25" t="n">
        <v>0</v>
      </c>
    </row>
    <row r="862" customFormat="false" ht="15" hidden="false" customHeight="false" outlineLevel="0" collapsed="false">
      <c r="A862" s="25" t="s">
        <v>1218</v>
      </c>
      <c r="B862" s="25" t="s">
        <v>73</v>
      </c>
      <c r="C862" s="25" t="s">
        <v>186</v>
      </c>
      <c r="D862" s="25" t="s">
        <v>195</v>
      </c>
      <c r="E862" s="25" t="s">
        <v>55</v>
      </c>
      <c r="F862" s="25" t="s">
        <v>9291</v>
      </c>
      <c r="G862" s="25" t="s">
        <v>9263</v>
      </c>
      <c r="H862" s="25" t="n">
        <v>0</v>
      </c>
    </row>
    <row r="863" customFormat="false" ht="15" hidden="false" customHeight="false" outlineLevel="0" collapsed="false">
      <c r="A863" s="25" t="s">
        <v>6969</v>
      </c>
      <c r="B863" s="25" t="s">
        <v>104</v>
      </c>
      <c r="C863" s="25" t="s">
        <v>9107</v>
      </c>
      <c r="D863" s="25" t="s">
        <v>2484</v>
      </c>
      <c r="E863" s="25" t="s">
        <v>56</v>
      </c>
      <c r="F863" s="25" t="s">
        <v>9291</v>
      </c>
    </row>
    <row r="864" customFormat="false" ht="15" hidden="false" customHeight="false" outlineLevel="0" collapsed="false">
      <c r="A864" s="25" t="s">
        <v>4400</v>
      </c>
      <c r="B864" s="25" t="s">
        <v>86</v>
      </c>
      <c r="C864" s="25" t="s">
        <v>186</v>
      </c>
      <c r="E864" s="25" t="s">
        <v>56</v>
      </c>
      <c r="F864" s="25" t="s">
        <v>9291</v>
      </c>
    </row>
    <row r="865" customFormat="false" ht="15" hidden="false" customHeight="false" outlineLevel="0" collapsed="false">
      <c r="A865" s="25" t="s">
        <v>4401</v>
      </c>
      <c r="B865" s="25" t="s">
        <v>86</v>
      </c>
      <c r="C865" s="25" t="s">
        <v>186</v>
      </c>
      <c r="D865" s="25" t="s">
        <v>1347</v>
      </c>
      <c r="E865" s="25" t="s">
        <v>54</v>
      </c>
      <c r="F865" s="25" t="s">
        <v>9291</v>
      </c>
      <c r="G865" s="25" t="s">
        <v>9220</v>
      </c>
      <c r="H865" s="25" t="n">
        <v>533</v>
      </c>
    </row>
    <row r="866" customFormat="false" ht="15" hidden="false" customHeight="false" outlineLevel="0" collapsed="false">
      <c r="A866" s="25" t="s">
        <v>222</v>
      </c>
      <c r="B866" s="25" t="s">
        <v>69</v>
      </c>
      <c r="C866" s="25" t="s">
        <v>186</v>
      </c>
      <c r="D866" s="25" t="s">
        <v>184</v>
      </c>
      <c r="E866" s="25" t="s">
        <v>55</v>
      </c>
      <c r="F866" s="25" t="s">
        <v>9292</v>
      </c>
      <c r="G866" s="25" t="s">
        <v>9203</v>
      </c>
      <c r="H866" s="25" t="n">
        <v>0</v>
      </c>
    </row>
    <row r="867" customFormat="false" ht="15" hidden="false" customHeight="false" outlineLevel="0" collapsed="false">
      <c r="A867" s="25" t="s">
        <v>223</v>
      </c>
      <c r="B867" s="25" t="s">
        <v>69</v>
      </c>
      <c r="C867" s="25" t="s">
        <v>148</v>
      </c>
      <c r="D867" s="25" t="s">
        <v>164</v>
      </c>
      <c r="E867" s="25" t="s">
        <v>54</v>
      </c>
      <c r="F867" s="25" t="s">
        <v>9292</v>
      </c>
      <c r="G867" s="25" t="s">
        <v>9278</v>
      </c>
      <c r="H867" s="25" t="n">
        <v>63</v>
      </c>
    </row>
    <row r="868" customFormat="false" ht="15" hidden="false" customHeight="false" outlineLevel="0" collapsed="false">
      <c r="A868" s="25" t="s">
        <v>4983</v>
      </c>
      <c r="B868" s="25" t="s">
        <v>95</v>
      </c>
      <c r="C868" s="25" t="s">
        <v>9107</v>
      </c>
      <c r="D868" s="25" t="s">
        <v>663</v>
      </c>
      <c r="E868" s="25" t="s">
        <v>54</v>
      </c>
      <c r="F868" s="25" t="s">
        <v>9292</v>
      </c>
      <c r="G868" s="25" t="s">
        <v>9217</v>
      </c>
      <c r="H868" s="25" t="n">
        <v>4942</v>
      </c>
    </row>
    <row r="869" customFormat="false" ht="15" hidden="false" customHeight="false" outlineLevel="0" collapsed="false">
      <c r="A869" s="25" t="s">
        <v>1897</v>
      </c>
      <c r="B869" s="25" t="s">
        <v>80</v>
      </c>
      <c r="C869" s="25" t="s">
        <v>9107</v>
      </c>
      <c r="D869" s="25" t="s">
        <v>167</v>
      </c>
      <c r="E869" s="25" t="s">
        <v>54</v>
      </c>
      <c r="F869" s="25" t="s">
        <v>9292</v>
      </c>
      <c r="G869" s="25" t="s">
        <v>9293</v>
      </c>
      <c r="H869" s="25" t="n">
        <v>4650</v>
      </c>
    </row>
    <row r="870" customFormat="false" ht="15" hidden="false" customHeight="false" outlineLevel="0" collapsed="false">
      <c r="A870" s="25" t="s">
        <v>1898</v>
      </c>
      <c r="B870" s="25" t="s">
        <v>80</v>
      </c>
      <c r="C870" s="25" t="s">
        <v>9107</v>
      </c>
      <c r="D870" s="25" t="s">
        <v>207</v>
      </c>
      <c r="E870" s="25" t="s">
        <v>54</v>
      </c>
      <c r="F870" s="25" t="s">
        <v>9292</v>
      </c>
      <c r="G870" s="25" t="s">
        <v>9294</v>
      </c>
      <c r="H870" s="25" t="n">
        <v>4829</v>
      </c>
    </row>
    <row r="871" customFormat="false" ht="15" hidden="false" customHeight="false" outlineLevel="0" collapsed="false">
      <c r="A871" s="25" t="s">
        <v>5580</v>
      </c>
      <c r="B871" s="25" t="s">
        <v>96</v>
      </c>
      <c r="C871" s="25" t="s">
        <v>170</v>
      </c>
      <c r="D871" s="25" t="s">
        <v>661</v>
      </c>
      <c r="E871" s="25" t="s">
        <v>54</v>
      </c>
      <c r="F871" s="25" t="s">
        <v>9292</v>
      </c>
      <c r="G871" s="25" t="s">
        <v>9247</v>
      </c>
      <c r="H871" s="25" t="n">
        <v>987</v>
      </c>
    </row>
    <row r="872" customFormat="false" ht="15" hidden="false" customHeight="false" outlineLevel="0" collapsed="false">
      <c r="A872" s="25" t="s">
        <v>5581</v>
      </c>
      <c r="B872" s="25" t="s">
        <v>96</v>
      </c>
      <c r="C872" s="25" t="s">
        <v>178</v>
      </c>
      <c r="D872" s="25" t="s">
        <v>1690</v>
      </c>
      <c r="E872" s="25" t="s">
        <v>54</v>
      </c>
      <c r="F872" s="25" t="s">
        <v>9292</v>
      </c>
      <c r="G872" s="25" t="s">
        <v>9112</v>
      </c>
      <c r="H872" s="25" t="n">
        <v>4246</v>
      </c>
    </row>
    <row r="873" customFormat="false" ht="15" hidden="false" customHeight="false" outlineLevel="0" collapsed="false">
      <c r="A873" s="25" t="s">
        <v>5582</v>
      </c>
      <c r="B873" s="25" t="s">
        <v>96</v>
      </c>
      <c r="C873" s="25" t="s">
        <v>178</v>
      </c>
      <c r="D873" s="25" t="s">
        <v>2530</v>
      </c>
      <c r="E873" s="25" t="s">
        <v>54</v>
      </c>
      <c r="F873" s="25" t="s">
        <v>9292</v>
      </c>
      <c r="G873" s="25" t="s">
        <v>9213</v>
      </c>
      <c r="H873" s="25" t="n">
        <v>5702</v>
      </c>
    </row>
    <row r="874" customFormat="false" ht="15" hidden="false" customHeight="false" outlineLevel="0" collapsed="false">
      <c r="A874" s="25" t="s">
        <v>5583</v>
      </c>
      <c r="B874" s="25" t="s">
        <v>96</v>
      </c>
      <c r="C874" s="25" t="s">
        <v>160</v>
      </c>
      <c r="D874" s="25" t="s">
        <v>421</v>
      </c>
      <c r="E874" s="25" t="s">
        <v>54</v>
      </c>
      <c r="F874" s="25" t="s">
        <v>9292</v>
      </c>
      <c r="G874" s="25" t="s">
        <v>9259</v>
      </c>
      <c r="H874" s="25" t="n">
        <v>2981</v>
      </c>
    </row>
    <row r="875" customFormat="false" ht="15" hidden="false" customHeight="false" outlineLevel="0" collapsed="false">
      <c r="A875" s="25" t="s">
        <v>2608</v>
      </c>
      <c r="B875" s="25" t="s">
        <v>78</v>
      </c>
      <c r="C875" s="25" t="s">
        <v>160</v>
      </c>
      <c r="D875" s="25" t="s">
        <v>195</v>
      </c>
      <c r="E875" s="25" t="s">
        <v>55</v>
      </c>
      <c r="F875" s="25" t="s">
        <v>9292</v>
      </c>
      <c r="G875" s="25" t="s">
        <v>9251</v>
      </c>
      <c r="H875" s="25" t="n">
        <v>0</v>
      </c>
    </row>
    <row r="876" customFormat="false" ht="15" hidden="false" customHeight="false" outlineLevel="0" collapsed="false">
      <c r="A876" s="25" t="s">
        <v>6270</v>
      </c>
      <c r="B876" s="25" t="s">
        <v>106</v>
      </c>
      <c r="C876" s="25" t="s">
        <v>160</v>
      </c>
      <c r="D876" s="25" t="s">
        <v>1158</v>
      </c>
      <c r="E876" s="25" t="s">
        <v>54</v>
      </c>
      <c r="F876" s="25" t="s">
        <v>9292</v>
      </c>
      <c r="G876" s="25" t="s">
        <v>9231</v>
      </c>
      <c r="H876" s="25" t="n">
        <v>2873</v>
      </c>
    </row>
    <row r="877" customFormat="false" ht="15" hidden="false" customHeight="false" outlineLevel="0" collapsed="false">
      <c r="A877" s="25" t="s">
        <v>2935</v>
      </c>
      <c r="B877" s="25" t="s">
        <v>76</v>
      </c>
      <c r="C877" s="25" t="s">
        <v>160</v>
      </c>
      <c r="D877" s="25" t="s">
        <v>162</v>
      </c>
      <c r="E877" s="25" t="s">
        <v>55</v>
      </c>
      <c r="F877" s="25" t="s">
        <v>9292</v>
      </c>
      <c r="G877" s="25" t="s">
        <v>9243</v>
      </c>
      <c r="H877" s="25" t="n">
        <v>0</v>
      </c>
    </row>
    <row r="878" customFormat="false" ht="15" hidden="false" customHeight="false" outlineLevel="0" collapsed="false">
      <c r="A878" s="25" t="s">
        <v>6476</v>
      </c>
      <c r="B878" s="25" t="s">
        <v>107</v>
      </c>
      <c r="C878" s="25" t="s">
        <v>2445</v>
      </c>
      <c r="D878" s="25" t="s">
        <v>644</v>
      </c>
      <c r="E878" s="25" t="s">
        <v>56</v>
      </c>
      <c r="F878" s="25" t="s">
        <v>9292</v>
      </c>
    </row>
    <row r="879" customFormat="false" ht="15" hidden="false" customHeight="false" outlineLevel="0" collapsed="false">
      <c r="A879" s="25" t="s">
        <v>6477</v>
      </c>
      <c r="B879" s="25" t="s">
        <v>107</v>
      </c>
      <c r="C879" s="25" t="s">
        <v>160</v>
      </c>
      <c r="D879" s="25" t="s">
        <v>151</v>
      </c>
      <c r="E879" s="25" t="s">
        <v>56</v>
      </c>
      <c r="F879" s="25" t="s">
        <v>9292</v>
      </c>
    </row>
    <row r="880" customFormat="false" ht="15" hidden="false" customHeight="false" outlineLevel="0" collapsed="false">
      <c r="A880" s="25" t="s">
        <v>4222</v>
      </c>
      <c r="B880" s="25" t="s">
        <v>88</v>
      </c>
      <c r="C880" s="25" t="s">
        <v>148</v>
      </c>
      <c r="D880" s="25" t="s">
        <v>1055</v>
      </c>
      <c r="E880" s="25" t="s">
        <v>55</v>
      </c>
      <c r="F880" s="25" t="s">
        <v>9292</v>
      </c>
      <c r="G880" s="25" t="s">
        <v>9237</v>
      </c>
      <c r="H880" s="25" t="n">
        <v>0</v>
      </c>
    </row>
    <row r="881" customFormat="false" ht="15" hidden="false" customHeight="false" outlineLevel="0" collapsed="false">
      <c r="A881" s="25" t="s">
        <v>1490</v>
      </c>
      <c r="B881" s="25" t="s">
        <v>71</v>
      </c>
      <c r="C881" s="25" t="s">
        <v>186</v>
      </c>
      <c r="D881" s="25" t="s">
        <v>154</v>
      </c>
      <c r="E881" s="25" t="s">
        <v>54</v>
      </c>
      <c r="F881" s="25" t="s">
        <v>9292</v>
      </c>
      <c r="G881" s="25" t="s">
        <v>9271</v>
      </c>
      <c r="H881" s="25" t="n">
        <v>528</v>
      </c>
    </row>
    <row r="882" customFormat="false" ht="15" hidden="false" customHeight="false" outlineLevel="0" collapsed="false">
      <c r="A882" s="25" t="s">
        <v>1491</v>
      </c>
      <c r="B882" s="25" t="s">
        <v>71</v>
      </c>
      <c r="C882" s="25" t="s">
        <v>170</v>
      </c>
      <c r="D882" s="25" t="s">
        <v>231</v>
      </c>
      <c r="E882" s="25" t="s">
        <v>54</v>
      </c>
      <c r="F882" s="25" t="s">
        <v>9292</v>
      </c>
      <c r="G882" s="25" t="s">
        <v>9268</v>
      </c>
      <c r="H882" s="25" t="n">
        <v>1199</v>
      </c>
    </row>
    <row r="883" customFormat="false" ht="15" hidden="false" customHeight="false" outlineLevel="0" collapsed="false">
      <c r="A883" s="25" t="s">
        <v>8747</v>
      </c>
      <c r="B883" s="25" t="s">
        <v>115</v>
      </c>
      <c r="C883" s="25" t="s">
        <v>9107</v>
      </c>
      <c r="D883" s="25" t="s">
        <v>646</v>
      </c>
      <c r="E883" s="25" t="s">
        <v>55</v>
      </c>
      <c r="F883" s="25" t="s">
        <v>9292</v>
      </c>
      <c r="G883" s="25" t="s">
        <v>9106</v>
      </c>
      <c r="H883" s="25" t="n">
        <v>0</v>
      </c>
    </row>
    <row r="884" customFormat="false" ht="15" hidden="false" customHeight="false" outlineLevel="0" collapsed="false">
      <c r="A884" s="25" t="s">
        <v>224</v>
      </c>
      <c r="B884" s="25" t="s">
        <v>69</v>
      </c>
      <c r="C884" s="25" t="s">
        <v>186</v>
      </c>
      <c r="D884" s="25" t="s">
        <v>225</v>
      </c>
      <c r="E884" s="25" t="s">
        <v>55</v>
      </c>
      <c r="F884" s="25" t="s">
        <v>9295</v>
      </c>
      <c r="G884" s="25" t="s">
        <v>9251</v>
      </c>
      <c r="H884" s="25" t="n">
        <v>0</v>
      </c>
    </row>
    <row r="885" customFormat="false" ht="15" hidden="false" customHeight="false" outlineLevel="0" collapsed="false">
      <c r="A885" s="25" t="s">
        <v>3816</v>
      </c>
      <c r="B885" s="25" t="s">
        <v>87</v>
      </c>
      <c r="C885" s="25" t="s">
        <v>178</v>
      </c>
      <c r="E885" s="25" t="s">
        <v>56</v>
      </c>
      <c r="F885" s="25" t="s">
        <v>9295</v>
      </c>
    </row>
    <row r="886" customFormat="false" ht="15" hidden="false" customHeight="false" outlineLevel="0" collapsed="false">
      <c r="A886" s="25" t="s">
        <v>1899</v>
      </c>
      <c r="B886" s="25" t="s">
        <v>80</v>
      </c>
      <c r="C886" s="25" t="s">
        <v>178</v>
      </c>
      <c r="D886" s="25" t="s">
        <v>225</v>
      </c>
      <c r="E886" s="25" t="s">
        <v>55</v>
      </c>
      <c r="F886" s="25" t="s">
        <v>9295</v>
      </c>
      <c r="G886" s="25" t="s">
        <v>9217</v>
      </c>
      <c r="H886" s="25" t="n">
        <v>0</v>
      </c>
    </row>
    <row r="887" customFormat="false" ht="15" hidden="false" customHeight="false" outlineLevel="0" collapsed="false">
      <c r="A887" s="25" t="s">
        <v>4100</v>
      </c>
      <c r="B887" s="25" t="s">
        <v>89</v>
      </c>
      <c r="C887" s="25" t="s">
        <v>186</v>
      </c>
      <c r="D887" s="25" t="s">
        <v>1156</v>
      </c>
      <c r="E887" s="25" t="s">
        <v>55</v>
      </c>
      <c r="F887" s="25" t="s">
        <v>9295</v>
      </c>
      <c r="G887" s="25" t="s">
        <v>9131</v>
      </c>
      <c r="H887" s="25" t="n">
        <v>0</v>
      </c>
    </row>
    <row r="888" customFormat="false" ht="15" hidden="false" customHeight="false" outlineLevel="0" collapsed="false">
      <c r="A888" s="25" t="s">
        <v>4101</v>
      </c>
      <c r="B888" s="25" t="s">
        <v>89</v>
      </c>
      <c r="C888" s="25" t="s">
        <v>178</v>
      </c>
      <c r="D888" s="25" t="s">
        <v>3359</v>
      </c>
      <c r="E888" s="25" t="s">
        <v>55</v>
      </c>
      <c r="F888" s="25" t="s">
        <v>9295</v>
      </c>
      <c r="G888" s="25" t="s">
        <v>9148</v>
      </c>
      <c r="H888" s="25" t="n">
        <v>0</v>
      </c>
    </row>
    <row r="889" customFormat="false" ht="15" hidden="false" customHeight="false" outlineLevel="0" collapsed="false">
      <c r="A889" s="25" t="s">
        <v>4102</v>
      </c>
      <c r="B889" s="25" t="s">
        <v>89</v>
      </c>
      <c r="C889" s="25" t="s">
        <v>160</v>
      </c>
      <c r="D889" s="25" t="s">
        <v>484</v>
      </c>
      <c r="E889" s="25" t="s">
        <v>54</v>
      </c>
      <c r="F889" s="25" t="s">
        <v>9295</v>
      </c>
      <c r="G889" s="25" t="s">
        <v>9121</v>
      </c>
      <c r="H889" s="25" t="n">
        <v>3507</v>
      </c>
    </row>
    <row r="890" customFormat="false" ht="15" hidden="false" customHeight="false" outlineLevel="0" collapsed="false">
      <c r="A890" s="25" t="s">
        <v>7395</v>
      </c>
      <c r="B890" s="25" t="s">
        <v>112</v>
      </c>
      <c r="C890" s="25" t="s">
        <v>186</v>
      </c>
      <c r="D890" s="25" t="s">
        <v>665</v>
      </c>
      <c r="E890" s="25" t="s">
        <v>55</v>
      </c>
      <c r="F890" s="25" t="s">
        <v>9295</v>
      </c>
      <c r="G890" s="25" t="s">
        <v>9229</v>
      </c>
      <c r="H890" s="25" t="n">
        <v>0</v>
      </c>
    </row>
    <row r="891" customFormat="false" ht="15" hidden="false" customHeight="false" outlineLevel="0" collapsed="false">
      <c r="A891" s="25" t="s">
        <v>7396</v>
      </c>
      <c r="B891" s="25" t="s">
        <v>112</v>
      </c>
      <c r="C891" s="25" t="s">
        <v>9107</v>
      </c>
      <c r="D891" s="25" t="s">
        <v>609</v>
      </c>
      <c r="E891" s="25" t="s">
        <v>54</v>
      </c>
      <c r="F891" s="25" t="s">
        <v>9295</v>
      </c>
      <c r="G891" s="25" t="s">
        <v>9274</v>
      </c>
      <c r="H891" s="25" t="n">
        <v>4542</v>
      </c>
    </row>
    <row r="892" customFormat="false" ht="15" hidden="false" customHeight="false" outlineLevel="0" collapsed="false">
      <c r="A892" s="25" t="s">
        <v>2936</v>
      </c>
      <c r="B892" s="25" t="s">
        <v>76</v>
      </c>
      <c r="C892" s="25" t="s">
        <v>186</v>
      </c>
      <c r="D892" s="25" t="s">
        <v>240</v>
      </c>
      <c r="E892" s="25" t="s">
        <v>54</v>
      </c>
      <c r="F892" s="25" t="s">
        <v>9295</v>
      </c>
      <c r="G892" s="25" t="s">
        <v>9242</v>
      </c>
      <c r="H892" s="25" t="n">
        <v>505</v>
      </c>
    </row>
    <row r="893" customFormat="false" ht="15" hidden="false" customHeight="false" outlineLevel="0" collapsed="false">
      <c r="A893" s="25" t="s">
        <v>7684</v>
      </c>
      <c r="B893" s="25" t="s">
        <v>114</v>
      </c>
      <c r="C893" s="25" t="s">
        <v>178</v>
      </c>
      <c r="E893" s="25" t="s">
        <v>56</v>
      </c>
      <c r="F893" s="25" t="s">
        <v>9295</v>
      </c>
    </row>
    <row r="894" customFormat="false" ht="15" hidden="false" customHeight="false" outlineLevel="0" collapsed="false">
      <c r="A894" s="25" t="s">
        <v>8047</v>
      </c>
      <c r="B894" s="25" t="s">
        <v>113</v>
      </c>
      <c r="C894" s="25" t="s">
        <v>186</v>
      </c>
      <c r="E894" s="25" t="s">
        <v>56</v>
      </c>
      <c r="F894" s="25" t="s">
        <v>9295</v>
      </c>
    </row>
    <row r="895" customFormat="false" ht="15" hidden="false" customHeight="false" outlineLevel="0" collapsed="false">
      <c r="A895" s="25" t="s">
        <v>8048</v>
      </c>
      <c r="B895" s="25" t="s">
        <v>113</v>
      </c>
      <c r="C895" s="25" t="s">
        <v>170</v>
      </c>
      <c r="D895" s="25" t="s">
        <v>3075</v>
      </c>
      <c r="E895" s="25" t="s">
        <v>55</v>
      </c>
      <c r="F895" s="25" t="s">
        <v>9295</v>
      </c>
      <c r="G895" s="25" t="s">
        <v>9237</v>
      </c>
      <c r="H895" s="25" t="n">
        <v>0</v>
      </c>
    </row>
    <row r="896" customFormat="false" ht="15" hidden="false" customHeight="false" outlineLevel="0" collapsed="false">
      <c r="A896" s="25" t="s">
        <v>6478</v>
      </c>
      <c r="B896" s="25" t="s">
        <v>107</v>
      </c>
      <c r="C896" s="25" t="s">
        <v>170</v>
      </c>
      <c r="E896" s="25" t="s">
        <v>56</v>
      </c>
      <c r="F896" s="25" t="s">
        <v>9295</v>
      </c>
    </row>
    <row r="897" customFormat="false" ht="15" hidden="false" customHeight="false" outlineLevel="0" collapsed="false">
      <c r="A897" s="25" t="s">
        <v>6479</v>
      </c>
      <c r="B897" s="25" t="s">
        <v>107</v>
      </c>
      <c r="C897" s="25" t="s">
        <v>9107</v>
      </c>
      <c r="D897" s="25" t="s">
        <v>156</v>
      </c>
      <c r="E897" s="25" t="s">
        <v>55</v>
      </c>
      <c r="F897" s="25" t="s">
        <v>9295</v>
      </c>
      <c r="G897" s="25" t="s">
        <v>9262</v>
      </c>
      <c r="H897" s="25" t="n">
        <v>0</v>
      </c>
    </row>
    <row r="898" customFormat="false" ht="15" hidden="false" customHeight="false" outlineLevel="0" collapsed="false">
      <c r="A898" s="25" t="s">
        <v>8469</v>
      </c>
      <c r="B898" s="25" t="s">
        <v>116</v>
      </c>
      <c r="C898" s="25" t="s">
        <v>186</v>
      </c>
      <c r="E898" s="25" t="s">
        <v>56</v>
      </c>
      <c r="F898" s="25" t="s">
        <v>9295</v>
      </c>
    </row>
    <row r="899" customFormat="false" ht="15" hidden="false" customHeight="false" outlineLevel="0" collapsed="false">
      <c r="A899" s="25" t="s">
        <v>8470</v>
      </c>
      <c r="B899" s="25" t="s">
        <v>116</v>
      </c>
      <c r="C899" s="25" t="s">
        <v>160</v>
      </c>
      <c r="E899" s="25" t="s">
        <v>56</v>
      </c>
      <c r="F899" s="25" t="s">
        <v>9295</v>
      </c>
    </row>
    <row r="900" customFormat="false" ht="15" hidden="false" customHeight="false" outlineLevel="0" collapsed="false">
      <c r="A900" s="25" t="s">
        <v>1219</v>
      </c>
      <c r="B900" s="25" t="s">
        <v>73</v>
      </c>
      <c r="C900" s="25" t="s">
        <v>186</v>
      </c>
      <c r="D900" s="25" t="s">
        <v>248</v>
      </c>
      <c r="E900" s="25" t="s">
        <v>54</v>
      </c>
      <c r="F900" s="25" t="s">
        <v>9295</v>
      </c>
      <c r="G900" s="25" t="s">
        <v>9251</v>
      </c>
      <c r="H900" s="25" t="n">
        <v>455</v>
      </c>
    </row>
    <row r="901" customFormat="false" ht="15" hidden="false" customHeight="false" outlineLevel="0" collapsed="false">
      <c r="A901" s="25" t="s">
        <v>5853</v>
      </c>
      <c r="B901" s="25" t="s">
        <v>97</v>
      </c>
      <c r="C901" s="25" t="s">
        <v>186</v>
      </c>
      <c r="D901" s="25" t="s">
        <v>1090</v>
      </c>
      <c r="E901" s="25" t="s">
        <v>54</v>
      </c>
      <c r="F901" s="25" t="s">
        <v>9295</v>
      </c>
      <c r="G901" s="25" t="s">
        <v>9116</v>
      </c>
      <c r="H901" s="25" t="n">
        <v>537</v>
      </c>
    </row>
    <row r="902" customFormat="false" ht="15" hidden="false" customHeight="false" outlineLevel="0" collapsed="false">
      <c r="A902" s="25" t="s">
        <v>5854</v>
      </c>
      <c r="B902" s="25" t="s">
        <v>97</v>
      </c>
      <c r="C902" s="25" t="s">
        <v>170</v>
      </c>
      <c r="D902" s="25" t="s">
        <v>1795</v>
      </c>
      <c r="E902" s="25" t="s">
        <v>54</v>
      </c>
      <c r="F902" s="25" t="s">
        <v>9295</v>
      </c>
      <c r="G902" s="25" t="s">
        <v>9148</v>
      </c>
      <c r="H902" s="25" t="n">
        <v>1090</v>
      </c>
    </row>
    <row r="903" customFormat="false" ht="15" hidden="false" customHeight="false" outlineLevel="0" collapsed="false">
      <c r="A903" s="25" t="s">
        <v>1492</v>
      </c>
      <c r="B903" s="25" t="s">
        <v>71</v>
      </c>
      <c r="C903" s="25" t="s">
        <v>160</v>
      </c>
      <c r="D903" s="25" t="s">
        <v>176</v>
      </c>
      <c r="E903" s="25" t="s">
        <v>55</v>
      </c>
      <c r="F903" s="25" t="s">
        <v>9295</v>
      </c>
      <c r="G903" s="25" t="s">
        <v>9253</v>
      </c>
      <c r="H903" s="25" t="n">
        <v>0</v>
      </c>
    </row>
    <row r="904" customFormat="false" ht="15" hidden="false" customHeight="false" outlineLevel="0" collapsed="false">
      <c r="A904" s="25" t="s">
        <v>1493</v>
      </c>
      <c r="B904" s="25" t="s">
        <v>71</v>
      </c>
      <c r="C904" s="25" t="s">
        <v>148</v>
      </c>
      <c r="D904" s="25" t="s">
        <v>248</v>
      </c>
      <c r="E904" s="25" t="s">
        <v>54</v>
      </c>
      <c r="F904" s="25" t="s">
        <v>9295</v>
      </c>
      <c r="G904" s="25" t="s">
        <v>9127</v>
      </c>
      <c r="H904" s="25" t="n">
        <v>60</v>
      </c>
    </row>
    <row r="905" customFormat="false" ht="15" hidden="false" customHeight="false" outlineLevel="0" collapsed="false">
      <c r="A905" s="25" t="s">
        <v>6970</v>
      </c>
      <c r="B905" s="25" t="s">
        <v>104</v>
      </c>
      <c r="C905" s="25" t="s">
        <v>170</v>
      </c>
      <c r="D905" s="25" t="s">
        <v>2484</v>
      </c>
      <c r="E905" s="25" t="s">
        <v>55</v>
      </c>
      <c r="F905" s="25" t="s">
        <v>9295</v>
      </c>
      <c r="G905" s="25" t="s">
        <v>9215</v>
      </c>
      <c r="H905" s="25" t="n">
        <v>0</v>
      </c>
    </row>
    <row r="906" customFormat="false" ht="15" hidden="false" customHeight="false" outlineLevel="0" collapsed="false">
      <c r="A906" s="25" t="s">
        <v>8748</v>
      </c>
      <c r="B906" s="25" t="s">
        <v>115</v>
      </c>
      <c r="C906" s="25" t="s">
        <v>186</v>
      </c>
      <c r="E906" s="25" t="s">
        <v>56</v>
      </c>
      <c r="F906" s="25" t="s">
        <v>9295</v>
      </c>
    </row>
    <row r="907" customFormat="false" ht="15" hidden="false" customHeight="false" outlineLevel="0" collapsed="false">
      <c r="A907" s="25" t="s">
        <v>4984</v>
      </c>
      <c r="B907" s="25" t="s">
        <v>95</v>
      </c>
      <c r="C907" s="25" t="s">
        <v>178</v>
      </c>
      <c r="D907" s="25" t="s">
        <v>639</v>
      </c>
      <c r="E907" s="25" t="s">
        <v>54</v>
      </c>
      <c r="F907" s="25" t="s">
        <v>9296</v>
      </c>
      <c r="G907" s="25" t="s">
        <v>9275</v>
      </c>
      <c r="H907" s="25" t="n">
        <v>6509</v>
      </c>
    </row>
    <row r="908" customFormat="false" ht="15" hidden="false" customHeight="false" outlineLevel="0" collapsed="false">
      <c r="A908" s="25" t="s">
        <v>685</v>
      </c>
      <c r="B908" s="25" t="s">
        <v>70</v>
      </c>
      <c r="C908" s="25" t="s">
        <v>170</v>
      </c>
      <c r="D908" s="25" t="s">
        <v>145</v>
      </c>
      <c r="E908" s="25" t="s">
        <v>54</v>
      </c>
      <c r="F908" s="25" t="s">
        <v>9296</v>
      </c>
      <c r="G908" s="25" t="s">
        <v>9220</v>
      </c>
      <c r="H908" s="25" t="n">
        <v>1079</v>
      </c>
    </row>
    <row r="909" customFormat="false" ht="15" hidden="false" customHeight="false" outlineLevel="0" collapsed="false">
      <c r="A909" s="25" t="s">
        <v>3817</v>
      </c>
      <c r="B909" s="25" t="s">
        <v>87</v>
      </c>
      <c r="C909" s="25" t="s">
        <v>170</v>
      </c>
      <c r="D909" s="25" t="s">
        <v>421</v>
      </c>
      <c r="E909" s="25" t="s">
        <v>54</v>
      </c>
      <c r="F909" s="25" t="s">
        <v>9296</v>
      </c>
      <c r="G909" s="25" t="s">
        <v>9247</v>
      </c>
      <c r="H909" s="25" t="n">
        <v>1111</v>
      </c>
    </row>
    <row r="910" customFormat="false" ht="15" hidden="false" customHeight="false" outlineLevel="0" collapsed="false">
      <c r="A910" s="25" t="s">
        <v>5584</v>
      </c>
      <c r="B910" s="25" t="s">
        <v>96</v>
      </c>
      <c r="C910" s="25" t="s">
        <v>9107</v>
      </c>
      <c r="D910" s="25" t="s">
        <v>1671</v>
      </c>
      <c r="E910" s="25" t="s">
        <v>55</v>
      </c>
      <c r="F910" s="25" t="s">
        <v>9296</v>
      </c>
      <c r="G910" s="25" t="s">
        <v>9274</v>
      </c>
      <c r="H910" s="25" t="n">
        <v>0</v>
      </c>
    </row>
    <row r="911" customFormat="false" ht="15" hidden="false" customHeight="false" outlineLevel="0" collapsed="false">
      <c r="A911" s="25" t="s">
        <v>5585</v>
      </c>
      <c r="B911" s="25" t="s">
        <v>96</v>
      </c>
      <c r="C911" s="25" t="s">
        <v>186</v>
      </c>
      <c r="D911" s="25" t="s">
        <v>452</v>
      </c>
      <c r="E911" s="25" t="s">
        <v>54</v>
      </c>
      <c r="F911" s="25" t="s">
        <v>9296</v>
      </c>
      <c r="G911" s="25" t="s">
        <v>9112</v>
      </c>
      <c r="H911" s="25" t="n">
        <v>462</v>
      </c>
    </row>
    <row r="912" customFormat="false" ht="15" hidden="false" customHeight="false" outlineLevel="0" collapsed="false">
      <c r="A912" s="25" t="s">
        <v>5586</v>
      </c>
      <c r="B912" s="25" t="s">
        <v>96</v>
      </c>
      <c r="C912" s="25" t="s">
        <v>186</v>
      </c>
      <c r="D912" s="25" t="s">
        <v>1653</v>
      </c>
      <c r="E912" s="25" t="s">
        <v>54</v>
      </c>
      <c r="F912" s="25" t="s">
        <v>9296</v>
      </c>
      <c r="G912" s="25" t="s">
        <v>9148</v>
      </c>
      <c r="H912" s="25" t="n">
        <v>555</v>
      </c>
    </row>
    <row r="913" customFormat="false" ht="15" hidden="false" customHeight="false" outlineLevel="0" collapsed="false">
      <c r="A913" s="25" t="s">
        <v>2609</v>
      </c>
      <c r="B913" s="25" t="s">
        <v>78</v>
      </c>
      <c r="C913" s="25" t="s">
        <v>178</v>
      </c>
      <c r="D913" s="25" t="s">
        <v>184</v>
      </c>
      <c r="E913" s="25" t="s">
        <v>54</v>
      </c>
      <c r="F913" s="25" t="s">
        <v>9296</v>
      </c>
      <c r="G913" s="25" t="s">
        <v>9106</v>
      </c>
      <c r="H913" s="25" t="n">
        <v>6719</v>
      </c>
    </row>
    <row r="914" customFormat="false" ht="15" hidden="false" customHeight="false" outlineLevel="0" collapsed="false">
      <c r="A914" s="25" t="s">
        <v>6271</v>
      </c>
      <c r="B914" s="25" t="s">
        <v>106</v>
      </c>
      <c r="C914" s="25" t="s">
        <v>160</v>
      </c>
      <c r="D914" s="25" t="s">
        <v>2484</v>
      </c>
      <c r="E914" s="25" t="s">
        <v>54</v>
      </c>
      <c r="F914" s="25" t="s">
        <v>9296</v>
      </c>
      <c r="G914" s="25" t="s">
        <v>9224</v>
      </c>
      <c r="H914" s="25" t="n">
        <v>3281</v>
      </c>
    </row>
    <row r="915" customFormat="false" ht="15" hidden="false" customHeight="false" outlineLevel="0" collapsed="false">
      <c r="A915" s="25" t="s">
        <v>7397</v>
      </c>
      <c r="B915" s="25" t="s">
        <v>112</v>
      </c>
      <c r="C915" s="25" t="s">
        <v>170</v>
      </c>
      <c r="E915" s="25" t="s">
        <v>56</v>
      </c>
      <c r="F915" s="25" t="s">
        <v>9296</v>
      </c>
    </row>
    <row r="916" customFormat="false" ht="15" hidden="false" customHeight="false" outlineLevel="0" collapsed="false">
      <c r="A916" s="25" t="s">
        <v>7398</v>
      </c>
      <c r="B916" s="25" t="s">
        <v>112</v>
      </c>
      <c r="C916" s="25" t="s">
        <v>160</v>
      </c>
      <c r="D916" s="25" t="s">
        <v>494</v>
      </c>
      <c r="E916" s="25" t="s">
        <v>54</v>
      </c>
      <c r="F916" s="25" t="s">
        <v>9296</v>
      </c>
      <c r="G916" s="25" t="s">
        <v>9237</v>
      </c>
      <c r="H916" s="25" t="n">
        <v>3398</v>
      </c>
    </row>
    <row r="917" customFormat="false" ht="15" hidden="false" customHeight="false" outlineLevel="0" collapsed="false">
      <c r="A917" s="25" t="s">
        <v>8049</v>
      </c>
      <c r="B917" s="25" t="s">
        <v>113</v>
      </c>
      <c r="C917" s="25" t="s">
        <v>186</v>
      </c>
      <c r="D917" s="25" t="s">
        <v>419</v>
      </c>
      <c r="E917" s="25" t="s">
        <v>56</v>
      </c>
      <c r="F917" s="25" t="s">
        <v>9296</v>
      </c>
    </row>
    <row r="918" customFormat="false" ht="15" hidden="false" customHeight="false" outlineLevel="0" collapsed="false">
      <c r="A918" s="25" t="s">
        <v>8050</v>
      </c>
      <c r="B918" s="25" t="s">
        <v>113</v>
      </c>
      <c r="C918" s="25" t="s">
        <v>9107</v>
      </c>
      <c r="E918" s="25" t="s">
        <v>56</v>
      </c>
      <c r="F918" s="25" t="s">
        <v>9296</v>
      </c>
    </row>
    <row r="919" customFormat="false" ht="15" hidden="false" customHeight="false" outlineLevel="0" collapsed="false">
      <c r="A919" s="25" t="s">
        <v>8051</v>
      </c>
      <c r="B919" s="25" t="s">
        <v>113</v>
      </c>
      <c r="C919" s="25" t="s">
        <v>9107</v>
      </c>
      <c r="D919" s="25" t="s">
        <v>195</v>
      </c>
      <c r="E919" s="25" t="s">
        <v>55</v>
      </c>
      <c r="F919" s="25" t="s">
        <v>9296</v>
      </c>
      <c r="G919" s="25" t="s">
        <v>9218</v>
      </c>
      <c r="H919" s="25" t="n">
        <v>0</v>
      </c>
    </row>
    <row r="920" customFormat="false" ht="15" hidden="false" customHeight="false" outlineLevel="0" collapsed="false">
      <c r="A920" s="25" t="s">
        <v>3272</v>
      </c>
      <c r="B920" s="25" t="s">
        <v>77</v>
      </c>
      <c r="C920" s="25" t="s">
        <v>186</v>
      </c>
      <c r="D920" s="25" t="s">
        <v>164</v>
      </c>
      <c r="E920" s="25" t="s">
        <v>54</v>
      </c>
      <c r="F920" s="25" t="s">
        <v>9296</v>
      </c>
      <c r="G920" s="25" t="s">
        <v>9106</v>
      </c>
      <c r="H920" s="25" t="n">
        <v>608</v>
      </c>
    </row>
    <row r="921" customFormat="false" ht="15" hidden="false" customHeight="false" outlineLevel="0" collapsed="false">
      <c r="A921" s="25" t="s">
        <v>3556</v>
      </c>
      <c r="B921" s="25" t="s">
        <v>79</v>
      </c>
      <c r="C921" s="25" t="s">
        <v>9107</v>
      </c>
      <c r="D921" s="25" t="s">
        <v>240</v>
      </c>
      <c r="E921" s="25" t="s">
        <v>55</v>
      </c>
      <c r="F921" s="25" t="s">
        <v>9296</v>
      </c>
      <c r="G921" s="25" t="s">
        <v>9215</v>
      </c>
      <c r="H921" s="25" t="n">
        <v>0</v>
      </c>
    </row>
    <row r="922" customFormat="false" ht="15" hidden="false" customHeight="false" outlineLevel="0" collapsed="false">
      <c r="A922" s="25" t="s">
        <v>5855</v>
      </c>
      <c r="B922" s="25" t="s">
        <v>97</v>
      </c>
      <c r="C922" s="25" t="s">
        <v>170</v>
      </c>
      <c r="D922" s="25" t="s">
        <v>452</v>
      </c>
      <c r="E922" s="25" t="s">
        <v>54</v>
      </c>
      <c r="F922" s="25" t="s">
        <v>9296</v>
      </c>
      <c r="G922" s="25" t="s">
        <v>9278</v>
      </c>
      <c r="H922" s="25" t="n">
        <v>1187</v>
      </c>
    </row>
    <row r="923" customFormat="false" ht="15" hidden="false" customHeight="false" outlineLevel="0" collapsed="false">
      <c r="A923" s="25" t="s">
        <v>4223</v>
      </c>
      <c r="B923" s="25" t="s">
        <v>88</v>
      </c>
      <c r="C923" s="25" t="s">
        <v>186</v>
      </c>
      <c r="E923" s="25" t="s">
        <v>56</v>
      </c>
      <c r="F923" s="25" t="s">
        <v>9296</v>
      </c>
    </row>
    <row r="924" customFormat="false" ht="15" hidden="false" customHeight="false" outlineLevel="0" collapsed="false">
      <c r="A924" s="25" t="s">
        <v>4402</v>
      </c>
      <c r="B924" s="25" t="s">
        <v>86</v>
      </c>
      <c r="C924" s="25" t="s">
        <v>178</v>
      </c>
      <c r="D924" s="25" t="s">
        <v>1090</v>
      </c>
      <c r="E924" s="25" t="s">
        <v>54</v>
      </c>
      <c r="F924" s="25" t="s">
        <v>9296</v>
      </c>
      <c r="G924" s="25" t="s">
        <v>9289</v>
      </c>
      <c r="H924" s="25" t="n">
        <v>5855</v>
      </c>
    </row>
    <row r="925" customFormat="false" ht="15" hidden="false" customHeight="false" outlineLevel="0" collapsed="false">
      <c r="A925" s="25" t="s">
        <v>8749</v>
      </c>
      <c r="B925" s="25" t="s">
        <v>115</v>
      </c>
      <c r="C925" s="25" t="s">
        <v>186</v>
      </c>
      <c r="E925" s="25" t="s">
        <v>56</v>
      </c>
      <c r="F925" s="25" t="s">
        <v>9296</v>
      </c>
    </row>
    <row r="926" customFormat="false" ht="15" hidden="false" customHeight="false" outlineLevel="0" collapsed="false">
      <c r="A926" s="25" t="s">
        <v>1900</v>
      </c>
      <c r="B926" s="25" t="s">
        <v>80</v>
      </c>
      <c r="C926" s="25" t="s">
        <v>9107</v>
      </c>
      <c r="D926" s="25" t="s">
        <v>210</v>
      </c>
      <c r="E926" s="25" t="s">
        <v>54</v>
      </c>
      <c r="F926" s="25" t="s">
        <v>9297</v>
      </c>
      <c r="G926" s="25" t="s">
        <v>9206</v>
      </c>
      <c r="H926" s="25" t="n">
        <v>5068</v>
      </c>
    </row>
    <row r="927" customFormat="false" ht="15" hidden="false" customHeight="false" outlineLevel="0" collapsed="false">
      <c r="A927" s="25" t="s">
        <v>5587</v>
      </c>
      <c r="B927" s="25" t="s">
        <v>96</v>
      </c>
      <c r="C927" s="25" t="s">
        <v>170</v>
      </c>
      <c r="D927" s="25" t="s">
        <v>1690</v>
      </c>
      <c r="E927" s="25" t="s">
        <v>55</v>
      </c>
      <c r="F927" s="25" t="s">
        <v>9297</v>
      </c>
      <c r="G927" s="25" t="s">
        <v>9264</v>
      </c>
      <c r="H927" s="25" t="n">
        <v>0</v>
      </c>
    </row>
    <row r="928" customFormat="false" ht="15" hidden="false" customHeight="false" outlineLevel="0" collapsed="false">
      <c r="A928" s="25" t="s">
        <v>6092</v>
      </c>
      <c r="B928" s="25" t="s">
        <v>108</v>
      </c>
      <c r="C928" s="25" t="s">
        <v>148</v>
      </c>
      <c r="D928" s="25" t="s">
        <v>661</v>
      </c>
      <c r="E928" s="25" t="s">
        <v>56</v>
      </c>
      <c r="F928" s="25" t="s">
        <v>9297</v>
      </c>
    </row>
    <row r="929" customFormat="false" ht="15" hidden="false" customHeight="false" outlineLevel="0" collapsed="false">
      <c r="A929" s="25" t="s">
        <v>7399</v>
      </c>
      <c r="B929" s="25" t="s">
        <v>112</v>
      </c>
      <c r="C929" s="25" t="s">
        <v>178</v>
      </c>
      <c r="D929" s="25" t="s">
        <v>633</v>
      </c>
      <c r="E929" s="25" t="s">
        <v>54</v>
      </c>
      <c r="F929" s="25" t="s">
        <v>9297</v>
      </c>
      <c r="G929" s="25" t="s">
        <v>9298</v>
      </c>
      <c r="H929" s="25" t="n">
        <v>4066</v>
      </c>
    </row>
    <row r="930" customFormat="false" ht="15" hidden="false" customHeight="false" outlineLevel="0" collapsed="false">
      <c r="A930" s="25" t="s">
        <v>2937</v>
      </c>
      <c r="B930" s="25" t="s">
        <v>76</v>
      </c>
      <c r="C930" s="25" t="s">
        <v>9107</v>
      </c>
      <c r="D930" s="25" t="s">
        <v>180</v>
      </c>
      <c r="E930" s="25" t="s">
        <v>54</v>
      </c>
      <c r="F930" s="25" t="s">
        <v>9297</v>
      </c>
      <c r="G930" s="25" t="s">
        <v>9240</v>
      </c>
      <c r="H930" s="25" t="n">
        <v>4494</v>
      </c>
    </row>
    <row r="931" customFormat="false" ht="15" hidden="false" customHeight="false" outlineLevel="0" collapsed="false">
      <c r="A931" s="25" t="s">
        <v>7685</v>
      </c>
      <c r="B931" s="25" t="s">
        <v>114</v>
      </c>
      <c r="C931" s="25" t="s">
        <v>186</v>
      </c>
      <c r="D931" s="25" t="s">
        <v>1187</v>
      </c>
      <c r="E931" s="25" t="s">
        <v>55</v>
      </c>
      <c r="F931" s="25" t="s">
        <v>9297</v>
      </c>
      <c r="G931" s="25" t="s">
        <v>9200</v>
      </c>
      <c r="H931" s="25" t="n">
        <v>0</v>
      </c>
    </row>
    <row r="932" customFormat="false" ht="15" hidden="false" customHeight="false" outlineLevel="0" collapsed="false">
      <c r="A932" s="25" t="s">
        <v>7686</v>
      </c>
      <c r="B932" s="25" t="s">
        <v>114</v>
      </c>
      <c r="C932" s="25" t="s">
        <v>9107</v>
      </c>
      <c r="D932" s="25" t="s">
        <v>636</v>
      </c>
      <c r="E932" s="25" t="s">
        <v>55</v>
      </c>
      <c r="F932" s="25" t="s">
        <v>9297</v>
      </c>
      <c r="G932" s="25" t="s">
        <v>9242</v>
      </c>
      <c r="H932" s="25" t="n">
        <v>0</v>
      </c>
    </row>
    <row r="933" customFormat="false" ht="15" hidden="false" customHeight="false" outlineLevel="0" collapsed="false">
      <c r="A933" s="25" t="s">
        <v>7687</v>
      </c>
      <c r="B933" s="25" t="s">
        <v>114</v>
      </c>
      <c r="C933" s="25" t="s">
        <v>186</v>
      </c>
      <c r="D933" s="25" t="s">
        <v>2863</v>
      </c>
      <c r="E933" s="25" t="s">
        <v>54</v>
      </c>
      <c r="F933" s="25" t="s">
        <v>9297</v>
      </c>
      <c r="G933" s="25" t="s">
        <v>9249</v>
      </c>
      <c r="H933" s="25" t="n">
        <v>540</v>
      </c>
    </row>
    <row r="934" customFormat="false" ht="15" hidden="false" customHeight="false" outlineLevel="0" collapsed="false">
      <c r="A934" s="25" t="s">
        <v>3557</v>
      </c>
      <c r="B934" s="25" t="s">
        <v>79</v>
      </c>
      <c r="C934" s="25" t="s">
        <v>160</v>
      </c>
      <c r="D934" s="25" t="s">
        <v>184</v>
      </c>
      <c r="E934" s="25" t="s">
        <v>55</v>
      </c>
      <c r="F934" s="25" t="s">
        <v>9297</v>
      </c>
      <c r="G934" s="25" t="s">
        <v>9218</v>
      </c>
      <c r="H934" s="25" t="n">
        <v>0</v>
      </c>
    </row>
    <row r="935" customFormat="false" ht="15" hidden="false" customHeight="false" outlineLevel="0" collapsed="false">
      <c r="A935" s="25" t="s">
        <v>1494</v>
      </c>
      <c r="B935" s="25" t="s">
        <v>71</v>
      </c>
      <c r="C935" s="25" t="s">
        <v>148</v>
      </c>
      <c r="D935" s="25" t="s">
        <v>164</v>
      </c>
      <c r="E935" s="25" t="s">
        <v>54</v>
      </c>
      <c r="F935" s="25" t="s">
        <v>9297</v>
      </c>
      <c r="G935" s="25" t="s">
        <v>9261</v>
      </c>
      <c r="H935" s="25" t="n">
        <v>54</v>
      </c>
    </row>
    <row r="936" customFormat="false" ht="15" hidden="false" customHeight="false" outlineLevel="0" collapsed="false">
      <c r="A936" s="25" t="s">
        <v>6971</v>
      </c>
      <c r="B936" s="25" t="s">
        <v>104</v>
      </c>
      <c r="C936" s="25" t="s">
        <v>160</v>
      </c>
      <c r="E936" s="25" t="s">
        <v>56</v>
      </c>
      <c r="F936" s="25" t="s">
        <v>9297</v>
      </c>
    </row>
    <row r="937" customFormat="false" ht="15" hidden="false" customHeight="false" outlineLevel="0" collapsed="false">
      <c r="A937" s="25" t="s">
        <v>8750</v>
      </c>
      <c r="B937" s="25" t="s">
        <v>115</v>
      </c>
      <c r="C937" s="25" t="s">
        <v>9107</v>
      </c>
      <c r="D937" s="25" t="s">
        <v>1778</v>
      </c>
      <c r="E937" s="25" t="s">
        <v>55</v>
      </c>
      <c r="F937" s="25" t="s">
        <v>9297</v>
      </c>
      <c r="G937" s="25" t="s">
        <v>9242</v>
      </c>
      <c r="H937" s="25" t="n">
        <v>0</v>
      </c>
    </row>
    <row r="938" customFormat="false" ht="15" hidden="false" customHeight="false" outlineLevel="0" collapsed="false">
      <c r="A938" s="25" t="s">
        <v>4985</v>
      </c>
      <c r="B938" s="25" t="s">
        <v>95</v>
      </c>
      <c r="C938" s="25" t="s">
        <v>148</v>
      </c>
      <c r="E938" s="25" t="s">
        <v>56</v>
      </c>
      <c r="F938" s="25" t="s">
        <v>9299</v>
      </c>
    </row>
    <row r="939" customFormat="false" ht="15" hidden="false" customHeight="false" outlineLevel="0" collapsed="false">
      <c r="A939" s="25" t="s">
        <v>3818</v>
      </c>
      <c r="B939" s="25" t="s">
        <v>87</v>
      </c>
      <c r="C939" s="25" t="s">
        <v>148</v>
      </c>
      <c r="D939" s="25" t="s">
        <v>1640</v>
      </c>
      <c r="E939" s="25" t="s">
        <v>55</v>
      </c>
      <c r="F939" s="25" t="s">
        <v>9299</v>
      </c>
      <c r="G939" s="25" t="s">
        <v>9252</v>
      </c>
      <c r="H939" s="25" t="n">
        <v>0</v>
      </c>
    </row>
    <row r="940" customFormat="false" ht="15" hidden="false" customHeight="false" outlineLevel="0" collapsed="false">
      <c r="A940" s="25" t="s">
        <v>1901</v>
      </c>
      <c r="B940" s="25" t="s">
        <v>80</v>
      </c>
      <c r="C940" s="25" t="s">
        <v>9107</v>
      </c>
      <c r="D940" s="25" t="s">
        <v>195</v>
      </c>
      <c r="E940" s="25" t="s">
        <v>55</v>
      </c>
      <c r="F940" s="25" t="s">
        <v>9299</v>
      </c>
      <c r="G940" s="25" t="s">
        <v>9229</v>
      </c>
      <c r="H940" s="25" t="n">
        <v>0</v>
      </c>
    </row>
    <row r="941" customFormat="false" ht="15" hidden="false" customHeight="false" outlineLevel="0" collapsed="false">
      <c r="A941" s="25" t="s">
        <v>5588</v>
      </c>
      <c r="B941" s="25" t="s">
        <v>96</v>
      </c>
      <c r="C941" s="25" t="s">
        <v>160</v>
      </c>
      <c r="D941" s="25" t="s">
        <v>661</v>
      </c>
      <c r="E941" s="25" t="s">
        <v>54</v>
      </c>
      <c r="F941" s="25" t="s">
        <v>9299</v>
      </c>
      <c r="G941" s="25" t="s">
        <v>9217</v>
      </c>
      <c r="H941" s="25" t="n">
        <v>3602</v>
      </c>
    </row>
    <row r="942" customFormat="false" ht="15" hidden="false" customHeight="false" outlineLevel="0" collapsed="false">
      <c r="A942" s="25" t="s">
        <v>910</v>
      </c>
      <c r="B942" s="25" t="s">
        <v>72</v>
      </c>
      <c r="C942" s="25" t="s">
        <v>160</v>
      </c>
      <c r="D942" s="25" t="s">
        <v>173</v>
      </c>
      <c r="E942" s="25" t="s">
        <v>54</v>
      </c>
      <c r="F942" s="25" t="s">
        <v>9299</v>
      </c>
      <c r="G942" s="25" t="s">
        <v>9237</v>
      </c>
      <c r="H942" s="25" t="n">
        <v>2904</v>
      </c>
    </row>
    <row r="943" customFormat="false" ht="15" hidden="false" customHeight="false" outlineLevel="0" collapsed="false">
      <c r="A943" s="25" t="s">
        <v>6480</v>
      </c>
      <c r="B943" s="25" t="s">
        <v>107</v>
      </c>
      <c r="C943" s="25" t="s">
        <v>186</v>
      </c>
      <c r="D943" s="25" t="s">
        <v>156</v>
      </c>
      <c r="E943" s="25" t="s">
        <v>54</v>
      </c>
      <c r="F943" s="25" t="s">
        <v>9299</v>
      </c>
      <c r="G943" s="25" t="s">
        <v>9262</v>
      </c>
      <c r="H943" s="25" t="n">
        <v>571</v>
      </c>
    </row>
    <row r="944" customFormat="false" ht="15" hidden="false" customHeight="false" outlineLevel="0" collapsed="false">
      <c r="A944" s="25" t="s">
        <v>3273</v>
      </c>
      <c r="B944" s="25" t="s">
        <v>77</v>
      </c>
      <c r="C944" s="25" t="s">
        <v>148</v>
      </c>
      <c r="D944" s="25" t="s">
        <v>248</v>
      </c>
      <c r="E944" s="25" t="s">
        <v>55</v>
      </c>
      <c r="F944" s="25" t="s">
        <v>9299</v>
      </c>
      <c r="G944" s="25" t="s">
        <v>9278</v>
      </c>
      <c r="H944" s="25" t="n">
        <v>0</v>
      </c>
    </row>
    <row r="945" customFormat="false" ht="15" hidden="false" customHeight="false" outlineLevel="0" collapsed="false">
      <c r="A945" s="25" t="s">
        <v>5856</v>
      </c>
      <c r="B945" s="25" t="s">
        <v>97</v>
      </c>
      <c r="C945" s="25" t="s">
        <v>186</v>
      </c>
      <c r="D945" s="25" t="s">
        <v>1640</v>
      </c>
      <c r="E945" s="25" t="s">
        <v>54</v>
      </c>
      <c r="F945" s="25" t="s">
        <v>9299</v>
      </c>
      <c r="G945" s="25" t="s">
        <v>9268</v>
      </c>
      <c r="H945" s="25" t="n">
        <v>492</v>
      </c>
    </row>
    <row r="946" customFormat="false" ht="15" hidden="false" customHeight="false" outlineLevel="0" collapsed="false">
      <c r="A946" s="25" t="s">
        <v>5857</v>
      </c>
      <c r="B946" s="25" t="s">
        <v>97</v>
      </c>
      <c r="C946" s="25" t="s">
        <v>9107</v>
      </c>
      <c r="D946" s="25" t="s">
        <v>1640</v>
      </c>
      <c r="E946" s="25" t="s">
        <v>54</v>
      </c>
      <c r="F946" s="25" t="s">
        <v>9299</v>
      </c>
      <c r="G946" s="25" t="s">
        <v>9257</v>
      </c>
      <c r="H946" s="25" t="n">
        <v>4545</v>
      </c>
    </row>
    <row r="947" customFormat="false" ht="15" hidden="false" customHeight="false" outlineLevel="0" collapsed="false">
      <c r="A947" s="25" t="s">
        <v>1495</v>
      </c>
      <c r="B947" s="25" t="s">
        <v>71</v>
      </c>
      <c r="C947" s="25" t="s">
        <v>178</v>
      </c>
      <c r="D947" s="25" t="s">
        <v>210</v>
      </c>
      <c r="E947" s="25" t="s">
        <v>54</v>
      </c>
      <c r="F947" s="25" t="s">
        <v>9299</v>
      </c>
      <c r="G947" s="25" t="s">
        <v>9156</v>
      </c>
      <c r="H947" s="25" t="n">
        <v>5614</v>
      </c>
    </row>
    <row r="948" customFormat="false" ht="15" hidden="false" customHeight="false" outlineLevel="0" collapsed="false">
      <c r="A948" s="25" t="s">
        <v>227</v>
      </c>
      <c r="B948" s="25" t="s">
        <v>69</v>
      </c>
      <c r="C948" s="25" t="s">
        <v>178</v>
      </c>
      <c r="D948" s="25" t="s">
        <v>173</v>
      </c>
      <c r="E948" s="25" t="s">
        <v>54</v>
      </c>
      <c r="F948" s="25" t="s">
        <v>9300</v>
      </c>
      <c r="G948" s="25" t="s">
        <v>9293</v>
      </c>
      <c r="H948" s="25" t="n">
        <v>5370</v>
      </c>
    </row>
    <row r="949" customFormat="false" ht="15" hidden="false" customHeight="false" outlineLevel="0" collapsed="false">
      <c r="A949" s="25" t="s">
        <v>4751</v>
      </c>
      <c r="B949" s="25" t="s">
        <v>98</v>
      </c>
      <c r="C949" s="25" t="s">
        <v>186</v>
      </c>
      <c r="D949" s="25" t="s">
        <v>1371</v>
      </c>
      <c r="E949" s="25" t="s">
        <v>54</v>
      </c>
      <c r="F949" s="25" t="s">
        <v>9300</v>
      </c>
      <c r="G949" s="25" t="s">
        <v>9211</v>
      </c>
      <c r="H949" s="25" t="n">
        <v>550</v>
      </c>
    </row>
    <row r="950" customFormat="false" ht="15" hidden="false" customHeight="false" outlineLevel="0" collapsed="false">
      <c r="A950" s="25" t="s">
        <v>4986</v>
      </c>
      <c r="B950" s="25" t="s">
        <v>95</v>
      </c>
      <c r="C950" s="25" t="s">
        <v>170</v>
      </c>
      <c r="D950" s="25" t="s">
        <v>463</v>
      </c>
      <c r="E950" s="25" t="s">
        <v>54</v>
      </c>
      <c r="F950" s="25" t="s">
        <v>9300</v>
      </c>
      <c r="G950" s="25" t="s">
        <v>9112</v>
      </c>
      <c r="H950" s="25" t="n">
        <v>1011</v>
      </c>
    </row>
    <row r="951" customFormat="false" ht="15" hidden="false" customHeight="false" outlineLevel="0" collapsed="false">
      <c r="A951" s="25" t="s">
        <v>3819</v>
      </c>
      <c r="B951" s="25" t="s">
        <v>87</v>
      </c>
      <c r="C951" s="25" t="s">
        <v>148</v>
      </c>
      <c r="D951" s="25" t="s">
        <v>622</v>
      </c>
      <c r="E951" s="25" t="s">
        <v>54</v>
      </c>
      <c r="F951" s="25" t="s">
        <v>9300</v>
      </c>
      <c r="G951" s="25" t="s">
        <v>9268</v>
      </c>
      <c r="H951" s="25" t="n">
        <v>56</v>
      </c>
    </row>
    <row r="952" customFormat="false" ht="15" hidden="false" customHeight="false" outlineLevel="0" collapsed="false">
      <c r="A952" s="25" t="s">
        <v>5328</v>
      </c>
      <c r="B952" s="25" t="s">
        <v>94</v>
      </c>
      <c r="C952" s="25" t="s">
        <v>148</v>
      </c>
      <c r="E952" s="25" t="s">
        <v>56</v>
      </c>
      <c r="F952" s="25" t="s">
        <v>9300</v>
      </c>
    </row>
    <row r="953" customFormat="false" ht="15" hidden="false" customHeight="false" outlineLevel="0" collapsed="false">
      <c r="A953" s="25" t="s">
        <v>1902</v>
      </c>
      <c r="B953" s="25" t="s">
        <v>80</v>
      </c>
      <c r="C953" s="25" t="s">
        <v>170</v>
      </c>
      <c r="D953" s="25" t="s">
        <v>191</v>
      </c>
      <c r="E953" s="25" t="s">
        <v>54</v>
      </c>
      <c r="F953" s="25" t="s">
        <v>9300</v>
      </c>
      <c r="G953" s="25" t="s">
        <v>9148</v>
      </c>
      <c r="H953" s="25" t="n">
        <v>1217</v>
      </c>
    </row>
    <row r="954" customFormat="false" ht="15" hidden="false" customHeight="false" outlineLevel="0" collapsed="false">
      <c r="A954" s="25" t="s">
        <v>5589</v>
      </c>
      <c r="B954" s="25" t="s">
        <v>96</v>
      </c>
      <c r="C954" s="25" t="s">
        <v>186</v>
      </c>
      <c r="D954" s="25" t="s">
        <v>445</v>
      </c>
      <c r="E954" s="25" t="s">
        <v>55</v>
      </c>
      <c r="F954" s="25" t="s">
        <v>9300</v>
      </c>
      <c r="G954" s="25" t="s">
        <v>9261</v>
      </c>
      <c r="H954" s="25" t="n">
        <v>0</v>
      </c>
    </row>
    <row r="955" customFormat="false" ht="15" hidden="false" customHeight="false" outlineLevel="0" collapsed="false">
      <c r="A955" s="25" t="s">
        <v>5590</v>
      </c>
      <c r="B955" s="25" t="s">
        <v>96</v>
      </c>
      <c r="C955" s="25" t="s">
        <v>160</v>
      </c>
      <c r="D955" s="25" t="s">
        <v>494</v>
      </c>
      <c r="E955" s="25" t="s">
        <v>54</v>
      </c>
      <c r="F955" s="25" t="s">
        <v>9300</v>
      </c>
      <c r="G955" s="25" t="s">
        <v>9206</v>
      </c>
      <c r="H955" s="25" t="n">
        <v>3222</v>
      </c>
    </row>
    <row r="956" customFormat="false" ht="15" hidden="false" customHeight="false" outlineLevel="0" collapsed="false">
      <c r="A956" s="25" t="s">
        <v>4103</v>
      </c>
      <c r="B956" s="25" t="s">
        <v>89</v>
      </c>
      <c r="C956" s="25" t="s">
        <v>186</v>
      </c>
      <c r="D956" s="25" t="s">
        <v>663</v>
      </c>
      <c r="E956" s="25" t="s">
        <v>55</v>
      </c>
      <c r="F956" s="25" t="s">
        <v>9300</v>
      </c>
      <c r="G956" s="25" t="s">
        <v>9218</v>
      </c>
      <c r="H956" s="25" t="n">
        <v>0</v>
      </c>
    </row>
    <row r="957" customFormat="false" ht="15" hidden="false" customHeight="false" outlineLevel="0" collapsed="false">
      <c r="A957" s="25" t="s">
        <v>4104</v>
      </c>
      <c r="B957" s="25" t="s">
        <v>89</v>
      </c>
      <c r="C957" s="25" t="s">
        <v>186</v>
      </c>
      <c r="D957" s="25" t="s">
        <v>1347</v>
      </c>
      <c r="E957" s="25" t="s">
        <v>55</v>
      </c>
      <c r="F957" s="25" t="s">
        <v>9300</v>
      </c>
      <c r="G957" s="25" t="s">
        <v>9203</v>
      </c>
      <c r="H957" s="25" t="n">
        <v>0</v>
      </c>
    </row>
    <row r="958" customFormat="false" ht="15" hidden="false" customHeight="false" outlineLevel="0" collapsed="false">
      <c r="A958" s="25" t="s">
        <v>4105</v>
      </c>
      <c r="B958" s="25" t="s">
        <v>89</v>
      </c>
      <c r="C958" s="25" t="s">
        <v>160</v>
      </c>
      <c r="D958" s="25" t="s">
        <v>1795</v>
      </c>
      <c r="E958" s="25" t="s">
        <v>54</v>
      </c>
      <c r="F958" s="25" t="s">
        <v>9300</v>
      </c>
      <c r="G958" s="25" t="s">
        <v>9106</v>
      </c>
      <c r="H958" s="25" t="n">
        <v>3348</v>
      </c>
    </row>
    <row r="959" customFormat="false" ht="15" hidden="false" customHeight="false" outlineLevel="0" collapsed="false">
      <c r="A959" s="25" t="s">
        <v>2938</v>
      </c>
      <c r="B959" s="25" t="s">
        <v>76</v>
      </c>
      <c r="C959" s="25" t="s">
        <v>186</v>
      </c>
      <c r="D959" s="25" t="s">
        <v>184</v>
      </c>
      <c r="E959" s="25" t="s">
        <v>55</v>
      </c>
      <c r="F959" s="25" t="s">
        <v>9300</v>
      </c>
      <c r="G959" s="25" t="s">
        <v>9235</v>
      </c>
      <c r="H959" s="25" t="n">
        <v>0</v>
      </c>
    </row>
    <row r="960" customFormat="false" ht="15" hidden="false" customHeight="false" outlineLevel="0" collapsed="false">
      <c r="A960" s="25" t="s">
        <v>7688</v>
      </c>
      <c r="B960" s="25" t="s">
        <v>114</v>
      </c>
      <c r="C960" s="25" t="s">
        <v>186</v>
      </c>
      <c r="D960" s="25" t="s">
        <v>2484</v>
      </c>
      <c r="E960" s="25" t="s">
        <v>56</v>
      </c>
      <c r="F960" s="25" t="s">
        <v>9300</v>
      </c>
    </row>
    <row r="961" customFormat="false" ht="15" hidden="false" customHeight="false" outlineLevel="0" collapsed="false">
      <c r="A961" s="25" t="s">
        <v>7689</v>
      </c>
      <c r="B961" s="25" t="s">
        <v>114</v>
      </c>
      <c r="C961" s="25" t="s">
        <v>9107</v>
      </c>
      <c r="D961" s="25" t="s">
        <v>2754</v>
      </c>
      <c r="E961" s="25" t="s">
        <v>54</v>
      </c>
      <c r="F961" s="25" t="s">
        <v>9300</v>
      </c>
      <c r="G961" s="25" t="s">
        <v>9124</v>
      </c>
      <c r="H961" s="25" t="n">
        <v>4216</v>
      </c>
    </row>
    <row r="962" customFormat="false" ht="15" hidden="false" customHeight="false" outlineLevel="0" collapsed="false">
      <c r="A962" s="25" t="s">
        <v>6481</v>
      </c>
      <c r="B962" s="25" t="s">
        <v>107</v>
      </c>
      <c r="C962" s="25" t="s">
        <v>170</v>
      </c>
      <c r="E962" s="25" t="s">
        <v>56</v>
      </c>
      <c r="F962" s="25" t="s">
        <v>9300</v>
      </c>
    </row>
    <row r="963" customFormat="false" ht="15" hidden="false" customHeight="false" outlineLevel="0" collapsed="false">
      <c r="A963" s="25" t="s">
        <v>6482</v>
      </c>
      <c r="B963" s="25" t="s">
        <v>107</v>
      </c>
      <c r="C963" s="25" t="s">
        <v>160</v>
      </c>
      <c r="E963" s="25" t="s">
        <v>56</v>
      </c>
      <c r="F963" s="25" t="s">
        <v>9300</v>
      </c>
    </row>
    <row r="964" customFormat="false" ht="15" hidden="false" customHeight="false" outlineLevel="0" collapsed="false">
      <c r="A964" s="25" t="s">
        <v>1220</v>
      </c>
      <c r="B964" s="25" t="s">
        <v>73</v>
      </c>
      <c r="C964" s="25" t="s">
        <v>186</v>
      </c>
      <c r="D964" s="25" t="s">
        <v>176</v>
      </c>
      <c r="E964" s="25" t="s">
        <v>54</v>
      </c>
      <c r="F964" s="25" t="s">
        <v>9300</v>
      </c>
      <c r="G964" s="25" t="s">
        <v>9242</v>
      </c>
      <c r="H964" s="25" t="n">
        <v>404</v>
      </c>
    </row>
    <row r="965" customFormat="false" ht="15" hidden="false" customHeight="false" outlineLevel="0" collapsed="false">
      <c r="A965" s="25" t="s">
        <v>4224</v>
      </c>
      <c r="B965" s="25" t="s">
        <v>88</v>
      </c>
      <c r="C965" s="25" t="s">
        <v>178</v>
      </c>
      <c r="D965" s="25" t="s">
        <v>1090</v>
      </c>
      <c r="E965" s="25" t="s">
        <v>55</v>
      </c>
      <c r="F965" s="25" t="s">
        <v>9300</v>
      </c>
      <c r="G965" s="25" t="s">
        <v>9301</v>
      </c>
      <c r="H965" s="25" t="n">
        <v>0</v>
      </c>
    </row>
    <row r="966" customFormat="false" ht="15" hidden="false" customHeight="false" outlineLevel="0" collapsed="false">
      <c r="A966" s="25" t="s">
        <v>4225</v>
      </c>
      <c r="B966" s="25" t="s">
        <v>88</v>
      </c>
      <c r="C966" s="25" t="s">
        <v>148</v>
      </c>
      <c r="D966" s="25" t="s">
        <v>1640</v>
      </c>
      <c r="E966" s="25" t="s">
        <v>55</v>
      </c>
      <c r="F966" s="25" t="s">
        <v>9300</v>
      </c>
      <c r="G966" s="25" t="s">
        <v>9259</v>
      </c>
      <c r="H966" s="25" t="n">
        <v>0</v>
      </c>
    </row>
    <row r="967" customFormat="false" ht="15" hidden="false" customHeight="false" outlineLevel="0" collapsed="false">
      <c r="A967" s="25" t="s">
        <v>4226</v>
      </c>
      <c r="B967" s="25" t="s">
        <v>88</v>
      </c>
      <c r="C967" s="25" t="s">
        <v>9107</v>
      </c>
      <c r="D967" s="25" t="s">
        <v>622</v>
      </c>
      <c r="E967" s="25" t="s">
        <v>54</v>
      </c>
      <c r="F967" s="25" t="s">
        <v>9300</v>
      </c>
      <c r="G967" s="25" t="s">
        <v>9148</v>
      </c>
      <c r="H967" s="25" t="n">
        <v>5260</v>
      </c>
    </row>
    <row r="968" customFormat="false" ht="15" hidden="false" customHeight="false" outlineLevel="0" collapsed="false">
      <c r="A968" s="25" t="s">
        <v>6972</v>
      </c>
      <c r="B968" s="25" t="s">
        <v>104</v>
      </c>
      <c r="C968" s="25" t="s">
        <v>160</v>
      </c>
      <c r="E968" s="25" t="s">
        <v>56</v>
      </c>
      <c r="F968" s="25" t="s">
        <v>9300</v>
      </c>
    </row>
    <row r="969" customFormat="false" ht="15" hidden="false" customHeight="false" outlineLevel="0" collapsed="false">
      <c r="A969" s="25" t="s">
        <v>6973</v>
      </c>
      <c r="B969" s="25" t="s">
        <v>104</v>
      </c>
      <c r="C969" s="25" t="s">
        <v>170</v>
      </c>
      <c r="D969" s="25" t="s">
        <v>494</v>
      </c>
      <c r="E969" s="25" t="s">
        <v>55</v>
      </c>
      <c r="F969" s="25" t="s">
        <v>9300</v>
      </c>
      <c r="G969" s="25" t="s">
        <v>9110</v>
      </c>
      <c r="H969" s="25" t="n">
        <v>0</v>
      </c>
    </row>
    <row r="970" customFormat="false" ht="15" hidden="false" customHeight="false" outlineLevel="0" collapsed="false">
      <c r="A970" s="25" t="s">
        <v>4403</v>
      </c>
      <c r="B970" s="25" t="s">
        <v>86</v>
      </c>
      <c r="C970" s="25" t="s">
        <v>148</v>
      </c>
      <c r="D970" s="25" t="s">
        <v>452</v>
      </c>
      <c r="E970" s="25" t="s">
        <v>54</v>
      </c>
      <c r="F970" s="25" t="s">
        <v>9300</v>
      </c>
      <c r="G970" s="25" t="s">
        <v>9213</v>
      </c>
      <c r="H970" s="25" t="n">
        <v>51</v>
      </c>
    </row>
    <row r="971" customFormat="false" ht="15" hidden="false" customHeight="false" outlineLevel="0" collapsed="false">
      <c r="A971" s="25" t="s">
        <v>8751</v>
      </c>
      <c r="B971" s="25" t="s">
        <v>115</v>
      </c>
      <c r="C971" s="25" t="s">
        <v>186</v>
      </c>
      <c r="E971" s="25" t="s">
        <v>56</v>
      </c>
      <c r="F971" s="25" t="s">
        <v>9300</v>
      </c>
    </row>
    <row r="972" customFormat="false" ht="15" hidden="false" customHeight="false" outlineLevel="0" collapsed="false">
      <c r="A972" s="25" t="s">
        <v>8752</v>
      </c>
      <c r="B972" s="25" t="s">
        <v>115</v>
      </c>
      <c r="C972" s="25" t="s">
        <v>186</v>
      </c>
      <c r="D972" s="25" t="s">
        <v>444</v>
      </c>
      <c r="E972" s="25" t="s">
        <v>54</v>
      </c>
      <c r="F972" s="25" t="s">
        <v>9300</v>
      </c>
      <c r="G972" s="25" t="s">
        <v>9284</v>
      </c>
      <c r="H972" s="25" t="n">
        <v>598</v>
      </c>
    </row>
    <row r="973" customFormat="false" ht="15" hidden="false" customHeight="false" outlineLevel="0" collapsed="false">
      <c r="A973" s="25" t="s">
        <v>4752</v>
      </c>
      <c r="B973" s="25" t="s">
        <v>98</v>
      </c>
      <c r="C973" s="25" t="s">
        <v>170</v>
      </c>
      <c r="D973" s="25" t="s">
        <v>1158</v>
      </c>
      <c r="E973" s="25" t="s">
        <v>55</v>
      </c>
      <c r="F973" s="25" t="s">
        <v>9302</v>
      </c>
      <c r="G973" s="25" t="s">
        <v>9235</v>
      </c>
      <c r="H973" s="25" t="n">
        <v>0</v>
      </c>
    </row>
    <row r="974" customFormat="false" ht="15" hidden="false" customHeight="false" outlineLevel="0" collapsed="false">
      <c r="A974" s="25" t="s">
        <v>4753</v>
      </c>
      <c r="B974" s="25" t="s">
        <v>98</v>
      </c>
      <c r="C974" s="25" t="s">
        <v>148</v>
      </c>
      <c r="D974" s="25" t="s">
        <v>1640</v>
      </c>
      <c r="E974" s="25" t="s">
        <v>54</v>
      </c>
      <c r="F974" s="25" t="s">
        <v>9302</v>
      </c>
      <c r="G974" s="25" t="s">
        <v>9253</v>
      </c>
      <c r="H974" s="25" t="n">
        <v>42</v>
      </c>
    </row>
    <row r="975" customFormat="false" ht="15" hidden="false" customHeight="false" outlineLevel="0" collapsed="false">
      <c r="A975" s="25" t="s">
        <v>4987</v>
      </c>
      <c r="B975" s="25" t="s">
        <v>95</v>
      </c>
      <c r="C975" s="25" t="s">
        <v>9107</v>
      </c>
      <c r="D975" s="25" t="s">
        <v>644</v>
      </c>
      <c r="E975" s="25" t="s">
        <v>54</v>
      </c>
      <c r="F975" s="25" t="s">
        <v>9302</v>
      </c>
      <c r="G975" s="25" t="s">
        <v>9240</v>
      </c>
      <c r="H975" s="25" t="n">
        <v>4689</v>
      </c>
    </row>
    <row r="976" customFormat="false" ht="15" hidden="false" customHeight="false" outlineLevel="0" collapsed="false">
      <c r="A976" s="25" t="s">
        <v>686</v>
      </c>
      <c r="B976" s="25" t="s">
        <v>70</v>
      </c>
      <c r="C976" s="25" t="s">
        <v>178</v>
      </c>
      <c r="D976" s="25" t="s">
        <v>158</v>
      </c>
      <c r="E976" s="25" t="s">
        <v>54</v>
      </c>
      <c r="F976" s="25" t="s">
        <v>9302</v>
      </c>
      <c r="G976" s="25" t="s">
        <v>9303</v>
      </c>
      <c r="H976" s="25" t="n">
        <v>5154</v>
      </c>
    </row>
    <row r="977" customFormat="false" ht="15" hidden="false" customHeight="false" outlineLevel="0" collapsed="false">
      <c r="A977" s="25" t="s">
        <v>1903</v>
      </c>
      <c r="B977" s="25" t="s">
        <v>80</v>
      </c>
      <c r="C977" s="25" t="s">
        <v>9107</v>
      </c>
      <c r="D977" s="25" t="s">
        <v>154</v>
      </c>
      <c r="E977" s="25" t="s">
        <v>55</v>
      </c>
      <c r="F977" s="25" t="s">
        <v>9302</v>
      </c>
      <c r="G977" s="25" t="s">
        <v>9263</v>
      </c>
      <c r="H977" s="25" t="n">
        <v>0</v>
      </c>
    </row>
    <row r="978" customFormat="false" ht="15" hidden="false" customHeight="false" outlineLevel="0" collapsed="false">
      <c r="A978" s="25" t="s">
        <v>5591</v>
      </c>
      <c r="B978" s="25" t="s">
        <v>96</v>
      </c>
      <c r="C978" s="25" t="s">
        <v>9107</v>
      </c>
      <c r="D978" s="25" t="s">
        <v>1371</v>
      </c>
      <c r="E978" s="25" t="s">
        <v>54</v>
      </c>
      <c r="F978" s="25" t="s">
        <v>9302</v>
      </c>
      <c r="G978" s="25" t="s">
        <v>9203</v>
      </c>
      <c r="H978" s="25" t="n">
        <v>5010</v>
      </c>
    </row>
    <row r="979" customFormat="false" ht="15" hidden="false" customHeight="false" outlineLevel="0" collapsed="false">
      <c r="A979" s="25" t="s">
        <v>2610</v>
      </c>
      <c r="B979" s="25" t="s">
        <v>78</v>
      </c>
      <c r="C979" s="25" t="s">
        <v>160</v>
      </c>
      <c r="D979" s="25" t="s">
        <v>215</v>
      </c>
      <c r="E979" s="25" t="s">
        <v>54</v>
      </c>
      <c r="F979" s="25" t="s">
        <v>9302</v>
      </c>
      <c r="G979" s="25" t="s">
        <v>9259</v>
      </c>
      <c r="H979" s="25" t="n">
        <v>3215</v>
      </c>
    </row>
    <row r="980" customFormat="false" ht="15" hidden="false" customHeight="false" outlineLevel="0" collapsed="false">
      <c r="A980" s="25" t="s">
        <v>7690</v>
      </c>
      <c r="B980" s="25" t="s">
        <v>114</v>
      </c>
      <c r="C980" s="25" t="s">
        <v>186</v>
      </c>
      <c r="D980" s="25" t="s">
        <v>636</v>
      </c>
      <c r="E980" s="25" t="s">
        <v>55</v>
      </c>
      <c r="F980" s="25" t="s">
        <v>9302</v>
      </c>
      <c r="G980" s="25" t="s">
        <v>9271</v>
      </c>
      <c r="H980" s="25" t="n">
        <v>0</v>
      </c>
    </row>
    <row r="981" customFormat="false" ht="15" hidden="false" customHeight="false" outlineLevel="0" collapsed="false">
      <c r="A981" s="25" t="s">
        <v>8052</v>
      </c>
      <c r="B981" s="25" t="s">
        <v>113</v>
      </c>
      <c r="C981" s="25" t="s">
        <v>170</v>
      </c>
      <c r="D981" s="25" t="s">
        <v>452</v>
      </c>
      <c r="E981" s="25" t="s">
        <v>56</v>
      </c>
      <c r="F981" s="25" t="s">
        <v>9302</v>
      </c>
    </row>
    <row r="982" customFormat="false" ht="15" hidden="false" customHeight="false" outlineLevel="0" collapsed="false">
      <c r="A982" s="25" t="s">
        <v>8053</v>
      </c>
      <c r="B982" s="25" t="s">
        <v>113</v>
      </c>
      <c r="C982" s="25" t="s">
        <v>9107</v>
      </c>
      <c r="D982" s="25" t="s">
        <v>428</v>
      </c>
      <c r="E982" s="25" t="s">
        <v>54</v>
      </c>
      <c r="F982" s="25" t="s">
        <v>9302</v>
      </c>
      <c r="G982" s="25" t="s">
        <v>9303</v>
      </c>
      <c r="H982" s="25" t="n">
        <v>3169</v>
      </c>
    </row>
    <row r="983" customFormat="false" ht="15" hidden="false" customHeight="false" outlineLevel="0" collapsed="false">
      <c r="A983" s="25" t="s">
        <v>6483</v>
      </c>
      <c r="B983" s="25" t="s">
        <v>107</v>
      </c>
      <c r="C983" s="25" t="s">
        <v>170</v>
      </c>
      <c r="D983" s="25" t="s">
        <v>444</v>
      </c>
      <c r="E983" s="25" t="s">
        <v>55</v>
      </c>
      <c r="F983" s="25" t="s">
        <v>9302</v>
      </c>
      <c r="G983" s="25" t="s">
        <v>9304</v>
      </c>
      <c r="H983" s="25" t="n">
        <v>0</v>
      </c>
    </row>
    <row r="984" customFormat="false" ht="15" hidden="false" customHeight="false" outlineLevel="0" collapsed="false">
      <c r="A984" s="25" t="s">
        <v>3274</v>
      </c>
      <c r="B984" s="25" t="s">
        <v>77</v>
      </c>
      <c r="C984" s="25" t="s">
        <v>178</v>
      </c>
      <c r="D984" s="25" t="s">
        <v>198</v>
      </c>
      <c r="E984" s="25" t="s">
        <v>54</v>
      </c>
      <c r="F984" s="25" t="s">
        <v>9302</v>
      </c>
      <c r="G984" s="25" t="s">
        <v>9271</v>
      </c>
      <c r="H984" s="25" t="n">
        <v>5015</v>
      </c>
    </row>
    <row r="985" customFormat="false" ht="15" hidden="false" customHeight="false" outlineLevel="0" collapsed="false">
      <c r="A985" s="25" t="s">
        <v>8471</v>
      </c>
      <c r="B985" s="25" t="s">
        <v>116</v>
      </c>
      <c r="C985" s="25" t="s">
        <v>186</v>
      </c>
      <c r="D985" s="25" t="s">
        <v>449</v>
      </c>
      <c r="E985" s="25" t="s">
        <v>54</v>
      </c>
      <c r="F985" s="25" t="s">
        <v>9302</v>
      </c>
      <c r="G985" s="25" t="s">
        <v>9106</v>
      </c>
      <c r="H985" s="25" t="n">
        <v>571</v>
      </c>
    </row>
    <row r="986" customFormat="false" ht="15" hidden="false" customHeight="false" outlineLevel="0" collapsed="false">
      <c r="A986" s="25" t="s">
        <v>5858</v>
      </c>
      <c r="B986" s="25" t="s">
        <v>97</v>
      </c>
      <c r="C986" s="25" t="s">
        <v>9107</v>
      </c>
      <c r="D986" s="25" t="s">
        <v>445</v>
      </c>
      <c r="E986" s="25" t="s">
        <v>54</v>
      </c>
      <c r="F986" s="25" t="s">
        <v>9302</v>
      </c>
      <c r="G986" s="25" t="s">
        <v>9263</v>
      </c>
      <c r="H986" s="25" t="n">
        <v>4839</v>
      </c>
    </row>
    <row r="987" customFormat="false" ht="15" hidden="false" customHeight="false" outlineLevel="0" collapsed="false">
      <c r="A987" s="25" t="s">
        <v>5859</v>
      </c>
      <c r="B987" s="25" t="s">
        <v>97</v>
      </c>
      <c r="C987" s="25" t="s">
        <v>160</v>
      </c>
      <c r="D987" s="25" t="s">
        <v>1347</v>
      </c>
      <c r="E987" s="25" t="s">
        <v>54</v>
      </c>
      <c r="F987" s="25" t="s">
        <v>9302</v>
      </c>
      <c r="G987" s="25" t="s">
        <v>9124</v>
      </c>
      <c r="H987" s="25" t="n">
        <v>3315</v>
      </c>
    </row>
    <row r="988" customFormat="false" ht="15" hidden="false" customHeight="false" outlineLevel="0" collapsed="false">
      <c r="A988" s="25" t="s">
        <v>1496</v>
      </c>
      <c r="B988" s="25" t="s">
        <v>71</v>
      </c>
      <c r="C988" s="25" t="s">
        <v>148</v>
      </c>
      <c r="D988" s="25" t="s">
        <v>266</v>
      </c>
      <c r="E988" s="25" t="s">
        <v>54</v>
      </c>
      <c r="F988" s="25" t="s">
        <v>9302</v>
      </c>
      <c r="G988" s="25" t="s">
        <v>9253</v>
      </c>
      <c r="H988" s="25" t="n">
        <v>60</v>
      </c>
    </row>
    <row r="989" customFormat="false" ht="15" hidden="false" customHeight="false" outlineLevel="0" collapsed="false">
      <c r="A989" s="25" t="s">
        <v>6974</v>
      </c>
      <c r="B989" s="25" t="s">
        <v>104</v>
      </c>
      <c r="C989" s="25" t="s">
        <v>9107</v>
      </c>
      <c r="E989" s="25" t="s">
        <v>56</v>
      </c>
      <c r="F989" s="25" t="s">
        <v>9302</v>
      </c>
    </row>
    <row r="990" customFormat="false" ht="15" hidden="false" customHeight="false" outlineLevel="0" collapsed="false">
      <c r="A990" s="25" t="s">
        <v>4640</v>
      </c>
      <c r="B990" s="25" t="s">
        <v>90</v>
      </c>
      <c r="C990" s="25" t="s">
        <v>160</v>
      </c>
      <c r="E990" s="25" t="s">
        <v>56</v>
      </c>
      <c r="F990" s="25" t="s">
        <v>9302</v>
      </c>
    </row>
    <row r="991" customFormat="false" ht="15" hidden="false" customHeight="false" outlineLevel="0" collapsed="false">
      <c r="A991" s="25" t="s">
        <v>228</v>
      </c>
      <c r="B991" s="25" t="s">
        <v>69</v>
      </c>
      <c r="C991" s="25" t="s">
        <v>170</v>
      </c>
      <c r="D991" s="25" t="s">
        <v>162</v>
      </c>
      <c r="E991" s="25" t="s">
        <v>54</v>
      </c>
      <c r="F991" s="25" t="s">
        <v>9305</v>
      </c>
      <c r="G991" s="25" t="s">
        <v>9148</v>
      </c>
      <c r="H991" s="25" t="n">
        <v>999</v>
      </c>
    </row>
    <row r="992" customFormat="false" ht="15" hidden="false" customHeight="false" outlineLevel="0" collapsed="false">
      <c r="A992" s="25" t="s">
        <v>4754</v>
      </c>
      <c r="B992" s="25" t="s">
        <v>98</v>
      </c>
      <c r="C992" s="25" t="s">
        <v>9107</v>
      </c>
      <c r="E992" s="25" t="s">
        <v>56</v>
      </c>
      <c r="F992" s="25" t="s">
        <v>9305</v>
      </c>
    </row>
    <row r="993" customFormat="false" ht="15" hidden="false" customHeight="false" outlineLevel="0" collapsed="false">
      <c r="A993" s="25" t="s">
        <v>1904</v>
      </c>
      <c r="B993" s="25" t="s">
        <v>80</v>
      </c>
      <c r="C993" s="25" t="s">
        <v>186</v>
      </c>
      <c r="D993" s="25" t="s">
        <v>158</v>
      </c>
      <c r="E993" s="25" t="s">
        <v>55</v>
      </c>
      <c r="F993" s="25" t="s">
        <v>9305</v>
      </c>
      <c r="G993" s="25" t="s">
        <v>9286</v>
      </c>
      <c r="H993" s="25" t="n">
        <v>0</v>
      </c>
    </row>
    <row r="994" customFormat="false" ht="15" hidden="false" customHeight="false" outlineLevel="0" collapsed="false">
      <c r="A994" s="25" t="s">
        <v>911</v>
      </c>
      <c r="B994" s="25" t="s">
        <v>72</v>
      </c>
      <c r="C994" s="25" t="s">
        <v>178</v>
      </c>
      <c r="D994" s="25" t="s">
        <v>215</v>
      </c>
      <c r="E994" s="25" t="s">
        <v>54</v>
      </c>
      <c r="F994" s="25" t="s">
        <v>9305</v>
      </c>
      <c r="G994" s="25" t="s">
        <v>9227</v>
      </c>
      <c r="H994" s="25" t="n">
        <v>5401</v>
      </c>
    </row>
    <row r="995" customFormat="false" ht="15" hidden="false" customHeight="false" outlineLevel="0" collapsed="false">
      <c r="A995" s="25" t="s">
        <v>6484</v>
      </c>
      <c r="B995" s="25" t="s">
        <v>107</v>
      </c>
      <c r="C995" s="25" t="s">
        <v>160</v>
      </c>
      <c r="D995" s="25" t="s">
        <v>2754</v>
      </c>
      <c r="E995" s="25" t="s">
        <v>56</v>
      </c>
      <c r="F995" s="25" t="s">
        <v>9305</v>
      </c>
    </row>
    <row r="996" customFormat="false" ht="15" hidden="false" customHeight="false" outlineLevel="0" collapsed="false">
      <c r="A996" s="25" t="s">
        <v>8472</v>
      </c>
      <c r="B996" s="25" t="s">
        <v>116</v>
      </c>
      <c r="C996" s="25" t="s">
        <v>178</v>
      </c>
      <c r="E996" s="25" t="s">
        <v>56</v>
      </c>
      <c r="F996" s="25" t="s">
        <v>9305</v>
      </c>
    </row>
    <row r="997" customFormat="false" ht="15" hidden="false" customHeight="false" outlineLevel="0" collapsed="false">
      <c r="A997" s="25" t="s">
        <v>1221</v>
      </c>
      <c r="B997" s="25" t="s">
        <v>73</v>
      </c>
      <c r="C997" s="25" t="s">
        <v>186</v>
      </c>
      <c r="D997" s="25" t="s">
        <v>188</v>
      </c>
      <c r="E997" s="25" t="s">
        <v>54</v>
      </c>
      <c r="F997" s="25" t="s">
        <v>9305</v>
      </c>
      <c r="G997" s="25" t="s">
        <v>9268</v>
      </c>
      <c r="H997" s="25" t="n">
        <v>551</v>
      </c>
    </row>
    <row r="998" customFormat="false" ht="15" hidden="false" customHeight="false" outlineLevel="0" collapsed="false">
      <c r="A998" s="25" t="s">
        <v>5860</v>
      </c>
      <c r="B998" s="25" t="s">
        <v>97</v>
      </c>
      <c r="C998" s="25" t="s">
        <v>178</v>
      </c>
      <c r="D998" s="25" t="s">
        <v>1671</v>
      </c>
      <c r="E998" s="25" t="s">
        <v>55</v>
      </c>
      <c r="F998" s="25" t="s">
        <v>9305</v>
      </c>
      <c r="G998" s="25" t="s">
        <v>9244</v>
      </c>
      <c r="H998" s="25" t="n">
        <v>0</v>
      </c>
    </row>
    <row r="999" customFormat="false" ht="15" hidden="false" customHeight="false" outlineLevel="0" collapsed="false">
      <c r="A999" s="25" t="s">
        <v>6975</v>
      </c>
      <c r="B999" s="25" t="s">
        <v>104</v>
      </c>
      <c r="C999" s="25" t="s">
        <v>186</v>
      </c>
      <c r="D999" s="25" t="s">
        <v>2484</v>
      </c>
      <c r="E999" s="25" t="s">
        <v>54</v>
      </c>
      <c r="F999" s="25" t="s">
        <v>9305</v>
      </c>
      <c r="G999" s="25" t="s">
        <v>9140</v>
      </c>
      <c r="H999" s="25" t="n">
        <v>600</v>
      </c>
    </row>
    <row r="1000" customFormat="false" ht="15" hidden="false" customHeight="false" outlineLevel="0" collapsed="false">
      <c r="A1000" s="25" t="s">
        <v>4404</v>
      </c>
      <c r="B1000" s="25" t="s">
        <v>86</v>
      </c>
      <c r="C1000" s="25" t="s">
        <v>9107</v>
      </c>
      <c r="D1000" s="25" t="s">
        <v>868</v>
      </c>
      <c r="E1000" s="25" t="s">
        <v>56</v>
      </c>
      <c r="F1000" s="25" t="s">
        <v>9305</v>
      </c>
    </row>
    <row r="1001" customFormat="false" ht="15" hidden="false" customHeight="false" outlineLevel="0" collapsed="false">
      <c r="A1001" s="25" t="s">
        <v>4405</v>
      </c>
      <c r="B1001" s="25" t="s">
        <v>86</v>
      </c>
      <c r="C1001" s="25" t="s">
        <v>178</v>
      </c>
      <c r="D1001" s="25" t="s">
        <v>663</v>
      </c>
      <c r="E1001" s="25" t="s">
        <v>55</v>
      </c>
      <c r="F1001" s="25" t="s">
        <v>9305</v>
      </c>
      <c r="G1001" s="25" t="s">
        <v>9203</v>
      </c>
      <c r="H1001" s="25" t="n">
        <v>0</v>
      </c>
    </row>
    <row r="1002" customFormat="false" ht="15" hidden="false" customHeight="false" outlineLevel="0" collapsed="false">
      <c r="A1002" s="25" t="s">
        <v>4755</v>
      </c>
      <c r="B1002" s="25" t="s">
        <v>98</v>
      </c>
      <c r="C1002" s="25" t="s">
        <v>148</v>
      </c>
      <c r="D1002" s="25" t="s">
        <v>1055</v>
      </c>
      <c r="E1002" s="25" t="s">
        <v>55</v>
      </c>
      <c r="F1002" s="25" t="s">
        <v>9306</v>
      </c>
      <c r="G1002" s="25" t="s">
        <v>9248</v>
      </c>
      <c r="H1002" s="25" t="n">
        <v>0</v>
      </c>
    </row>
    <row r="1003" customFormat="false" ht="15" hidden="false" customHeight="false" outlineLevel="0" collapsed="false">
      <c r="A1003" s="25" t="s">
        <v>4988</v>
      </c>
      <c r="B1003" s="25" t="s">
        <v>95</v>
      </c>
      <c r="C1003" s="25" t="s">
        <v>9107</v>
      </c>
      <c r="D1003" s="25" t="s">
        <v>622</v>
      </c>
      <c r="E1003" s="25" t="s">
        <v>54</v>
      </c>
      <c r="F1003" s="25" t="s">
        <v>9306</v>
      </c>
      <c r="G1003" s="25" t="s">
        <v>9112</v>
      </c>
      <c r="H1003" s="25" t="n">
        <v>4711</v>
      </c>
    </row>
    <row r="1004" customFormat="false" ht="15" hidden="false" customHeight="false" outlineLevel="0" collapsed="false">
      <c r="A1004" s="25" t="s">
        <v>3820</v>
      </c>
      <c r="B1004" s="25" t="s">
        <v>87</v>
      </c>
      <c r="C1004" s="25" t="s">
        <v>160</v>
      </c>
      <c r="D1004" s="25" t="s">
        <v>644</v>
      </c>
      <c r="E1004" s="25" t="s">
        <v>55</v>
      </c>
      <c r="F1004" s="25" t="s">
        <v>9306</v>
      </c>
      <c r="G1004" s="25" t="s">
        <v>9301</v>
      </c>
      <c r="H1004" s="25" t="n">
        <v>0</v>
      </c>
    </row>
    <row r="1005" customFormat="false" ht="15" hidden="false" customHeight="false" outlineLevel="0" collapsed="false">
      <c r="A1005" s="25" t="s">
        <v>3821</v>
      </c>
      <c r="B1005" s="25" t="s">
        <v>87</v>
      </c>
      <c r="C1005" s="25" t="s">
        <v>9107</v>
      </c>
      <c r="D1005" s="25" t="s">
        <v>1371</v>
      </c>
      <c r="E1005" s="25" t="s">
        <v>54</v>
      </c>
      <c r="F1005" s="25" t="s">
        <v>9306</v>
      </c>
      <c r="G1005" s="25" t="s">
        <v>9307</v>
      </c>
      <c r="H1005" s="25" t="n">
        <v>5133</v>
      </c>
    </row>
    <row r="1006" customFormat="false" ht="15" hidden="false" customHeight="false" outlineLevel="0" collapsed="false">
      <c r="A1006" s="25" t="s">
        <v>5329</v>
      </c>
      <c r="B1006" s="25" t="s">
        <v>94</v>
      </c>
      <c r="C1006" s="25" t="s">
        <v>186</v>
      </c>
      <c r="D1006" s="25" t="s">
        <v>665</v>
      </c>
      <c r="E1006" s="25" t="s">
        <v>56</v>
      </c>
      <c r="F1006" s="25" t="s">
        <v>9306</v>
      </c>
    </row>
    <row r="1007" customFormat="false" ht="15" hidden="false" customHeight="false" outlineLevel="0" collapsed="false">
      <c r="A1007" s="25" t="s">
        <v>5330</v>
      </c>
      <c r="B1007" s="25" t="s">
        <v>94</v>
      </c>
      <c r="C1007" s="25" t="s">
        <v>178</v>
      </c>
      <c r="D1007" s="25" t="s">
        <v>622</v>
      </c>
      <c r="E1007" s="25" t="s">
        <v>55</v>
      </c>
      <c r="F1007" s="25" t="s">
        <v>9306</v>
      </c>
      <c r="G1007" s="25" t="s">
        <v>9215</v>
      </c>
      <c r="H1007" s="25" t="n">
        <v>0</v>
      </c>
    </row>
    <row r="1008" customFormat="false" ht="15" hidden="false" customHeight="false" outlineLevel="0" collapsed="false">
      <c r="A1008" s="25" t="s">
        <v>5331</v>
      </c>
      <c r="B1008" s="25" t="s">
        <v>94</v>
      </c>
      <c r="C1008" s="25" t="s">
        <v>178</v>
      </c>
      <c r="D1008" s="25" t="s">
        <v>1640</v>
      </c>
      <c r="E1008" s="25" t="s">
        <v>54</v>
      </c>
      <c r="F1008" s="25" t="s">
        <v>9306</v>
      </c>
      <c r="G1008" s="25" t="s">
        <v>9222</v>
      </c>
      <c r="H1008" s="25" t="n">
        <v>4848</v>
      </c>
    </row>
    <row r="1009" customFormat="false" ht="15" hidden="false" customHeight="false" outlineLevel="0" collapsed="false">
      <c r="A1009" s="25" t="s">
        <v>5332</v>
      </c>
      <c r="B1009" s="25" t="s">
        <v>94</v>
      </c>
      <c r="C1009" s="25" t="s">
        <v>9107</v>
      </c>
      <c r="D1009" s="25" t="s">
        <v>1671</v>
      </c>
      <c r="E1009" s="25" t="s">
        <v>54</v>
      </c>
      <c r="F1009" s="25" t="s">
        <v>9306</v>
      </c>
      <c r="G1009" s="25" t="s">
        <v>9116</v>
      </c>
      <c r="H1009" s="25" t="n">
        <v>4475</v>
      </c>
    </row>
    <row r="1010" customFormat="false" ht="15" hidden="false" customHeight="false" outlineLevel="0" collapsed="false">
      <c r="A1010" s="25" t="s">
        <v>1905</v>
      </c>
      <c r="B1010" s="25" t="s">
        <v>80</v>
      </c>
      <c r="C1010" s="25" t="s">
        <v>186</v>
      </c>
      <c r="D1010" s="25" t="s">
        <v>173</v>
      </c>
      <c r="E1010" s="25" t="s">
        <v>55</v>
      </c>
      <c r="F1010" s="25" t="s">
        <v>9306</v>
      </c>
      <c r="G1010" s="25" t="s">
        <v>9124</v>
      </c>
      <c r="H1010" s="25" t="n">
        <v>0</v>
      </c>
    </row>
    <row r="1011" customFormat="false" ht="15" hidden="false" customHeight="false" outlineLevel="0" collapsed="false">
      <c r="A1011" s="25" t="s">
        <v>1906</v>
      </c>
      <c r="B1011" s="25" t="s">
        <v>80</v>
      </c>
      <c r="C1011" s="25" t="s">
        <v>9107</v>
      </c>
      <c r="D1011" s="25" t="s">
        <v>248</v>
      </c>
      <c r="E1011" s="25" t="s">
        <v>54</v>
      </c>
      <c r="F1011" s="25" t="s">
        <v>9306</v>
      </c>
      <c r="G1011" s="25" t="s">
        <v>9119</v>
      </c>
      <c r="H1011" s="25" t="n">
        <v>3763</v>
      </c>
    </row>
    <row r="1012" customFormat="false" ht="15" hidden="false" customHeight="false" outlineLevel="0" collapsed="false">
      <c r="A1012" s="25" t="s">
        <v>1907</v>
      </c>
      <c r="B1012" s="25" t="s">
        <v>80</v>
      </c>
      <c r="C1012" s="25" t="s">
        <v>9107</v>
      </c>
      <c r="D1012" s="25" t="s">
        <v>145</v>
      </c>
      <c r="E1012" s="25" t="s">
        <v>54</v>
      </c>
      <c r="F1012" s="25" t="s">
        <v>9306</v>
      </c>
      <c r="G1012" s="25" t="s">
        <v>9124</v>
      </c>
      <c r="H1012" s="25" t="n">
        <v>5006</v>
      </c>
    </row>
    <row r="1013" customFormat="false" ht="15" hidden="false" customHeight="false" outlineLevel="0" collapsed="false">
      <c r="A1013" s="25" t="s">
        <v>2611</v>
      </c>
      <c r="B1013" s="25" t="s">
        <v>78</v>
      </c>
      <c r="C1013" s="25" t="s">
        <v>9107</v>
      </c>
      <c r="D1013" s="25" t="s">
        <v>251</v>
      </c>
      <c r="E1013" s="25" t="s">
        <v>54</v>
      </c>
      <c r="F1013" s="25" t="s">
        <v>9306</v>
      </c>
      <c r="G1013" s="25" t="s">
        <v>9275</v>
      </c>
      <c r="H1013" s="25" t="n">
        <v>4498</v>
      </c>
    </row>
    <row r="1014" customFormat="false" ht="15" hidden="false" customHeight="false" outlineLevel="0" collapsed="false">
      <c r="A1014" s="25" t="s">
        <v>2612</v>
      </c>
      <c r="B1014" s="25" t="s">
        <v>78</v>
      </c>
      <c r="C1014" s="25" t="s">
        <v>9107</v>
      </c>
      <c r="D1014" s="25" t="s">
        <v>266</v>
      </c>
      <c r="E1014" s="25" t="s">
        <v>54</v>
      </c>
      <c r="F1014" s="25" t="s">
        <v>9306</v>
      </c>
      <c r="G1014" s="25" t="s">
        <v>9166</v>
      </c>
      <c r="H1014" s="25" t="n">
        <v>4375</v>
      </c>
    </row>
    <row r="1015" customFormat="false" ht="15" hidden="false" customHeight="false" outlineLevel="0" collapsed="false">
      <c r="A1015" s="25" t="s">
        <v>6272</v>
      </c>
      <c r="B1015" s="25" t="s">
        <v>106</v>
      </c>
      <c r="C1015" s="25" t="s">
        <v>160</v>
      </c>
      <c r="E1015" s="25" t="s">
        <v>56</v>
      </c>
      <c r="F1015" s="25" t="s">
        <v>9306</v>
      </c>
    </row>
    <row r="1016" customFormat="false" ht="15" hidden="false" customHeight="false" outlineLevel="0" collapsed="false">
      <c r="A1016" s="25" t="s">
        <v>6273</v>
      </c>
      <c r="B1016" s="25" t="s">
        <v>106</v>
      </c>
      <c r="C1016" s="25" t="s">
        <v>170</v>
      </c>
      <c r="D1016" s="25" t="s">
        <v>633</v>
      </c>
      <c r="E1016" s="25" t="s">
        <v>55</v>
      </c>
      <c r="F1016" s="25" t="s">
        <v>9306</v>
      </c>
      <c r="G1016" s="25" t="s">
        <v>9257</v>
      </c>
      <c r="H1016" s="25" t="n">
        <v>0</v>
      </c>
    </row>
    <row r="1017" customFormat="false" ht="15" hidden="false" customHeight="false" outlineLevel="0" collapsed="false">
      <c r="A1017" s="25" t="s">
        <v>6274</v>
      </c>
      <c r="B1017" s="25" t="s">
        <v>106</v>
      </c>
      <c r="C1017" s="25" t="s">
        <v>160</v>
      </c>
      <c r="D1017" s="25" t="s">
        <v>665</v>
      </c>
      <c r="E1017" s="25" t="s">
        <v>54</v>
      </c>
      <c r="F1017" s="25" t="s">
        <v>9306</v>
      </c>
      <c r="G1017" s="25" t="s">
        <v>9227</v>
      </c>
      <c r="H1017" s="25" t="n">
        <v>3763</v>
      </c>
    </row>
    <row r="1018" customFormat="false" ht="15" hidden="false" customHeight="false" outlineLevel="0" collapsed="false">
      <c r="A1018" s="25" t="s">
        <v>7691</v>
      </c>
      <c r="B1018" s="25" t="s">
        <v>114</v>
      </c>
      <c r="C1018" s="25" t="s">
        <v>9107</v>
      </c>
      <c r="D1018" s="25" t="s">
        <v>633</v>
      </c>
      <c r="E1018" s="25" t="s">
        <v>55</v>
      </c>
      <c r="F1018" s="25" t="s">
        <v>9306</v>
      </c>
      <c r="G1018" s="25" t="s">
        <v>9134</v>
      </c>
      <c r="H1018" s="25" t="n">
        <v>0</v>
      </c>
    </row>
    <row r="1019" customFormat="false" ht="15" hidden="false" customHeight="false" outlineLevel="0" collapsed="false">
      <c r="A1019" s="25" t="s">
        <v>7692</v>
      </c>
      <c r="B1019" s="25" t="s">
        <v>114</v>
      </c>
      <c r="C1019" s="25" t="s">
        <v>178</v>
      </c>
      <c r="D1019" s="25" t="s">
        <v>156</v>
      </c>
      <c r="E1019" s="25" t="s">
        <v>54</v>
      </c>
      <c r="F1019" s="25" t="s">
        <v>9306</v>
      </c>
      <c r="G1019" s="25" t="s">
        <v>9206</v>
      </c>
      <c r="H1019" s="25" t="n">
        <v>5491</v>
      </c>
    </row>
    <row r="1020" customFormat="false" ht="15" hidden="false" customHeight="false" outlineLevel="0" collapsed="false">
      <c r="A1020" s="25" t="s">
        <v>912</v>
      </c>
      <c r="B1020" s="25" t="s">
        <v>72</v>
      </c>
      <c r="C1020" s="25" t="s">
        <v>186</v>
      </c>
      <c r="D1020" s="25" t="s">
        <v>151</v>
      </c>
      <c r="E1020" s="25" t="s">
        <v>55</v>
      </c>
      <c r="F1020" s="25" t="s">
        <v>9306</v>
      </c>
      <c r="G1020" s="25" t="s">
        <v>9248</v>
      </c>
      <c r="H1020" s="25" t="n">
        <v>0</v>
      </c>
    </row>
    <row r="1021" customFormat="false" ht="15" hidden="false" customHeight="false" outlineLevel="0" collapsed="false">
      <c r="A1021" s="25" t="s">
        <v>6485</v>
      </c>
      <c r="B1021" s="25" t="s">
        <v>107</v>
      </c>
      <c r="C1021" s="25" t="s">
        <v>178</v>
      </c>
      <c r="D1021" s="25" t="s">
        <v>2739</v>
      </c>
      <c r="E1021" s="25" t="s">
        <v>54</v>
      </c>
      <c r="F1021" s="25" t="s">
        <v>9306</v>
      </c>
      <c r="G1021" s="25" t="s">
        <v>9267</v>
      </c>
      <c r="H1021" s="25" t="n">
        <v>5503</v>
      </c>
    </row>
    <row r="1022" customFormat="false" ht="15" hidden="false" customHeight="false" outlineLevel="0" collapsed="false">
      <c r="A1022" s="25" t="s">
        <v>1222</v>
      </c>
      <c r="B1022" s="25" t="s">
        <v>73</v>
      </c>
      <c r="C1022" s="25" t="s">
        <v>170</v>
      </c>
      <c r="D1022" s="25" t="s">
        <v>245</v>
      </c>
      <c r="E1022" s="25" t="s">
        <v>55</v>
      </c>
      <c r="F1022" s="25" t="s">
        <v>9306</v>
      </c>
      <c r="G1022" s="25" t="s">
        <v>9278</v>
      </c>
      <c r="H1022" s="25" t="n">
        <v>0</v>
      </c>
    </row>
    <row r="1023" customFormat="false" ht="15" hidden="false" customHeight="false" outlineLevel="0" collapsed="false">
      <c r="A1023" s="25" t="s">
        <v>1223</v>
      </c>
      <c r="B1023" s="25" t="s">
        <v>73</v>
      </c>
      <c r="C1023" s="25" t="s">
        <v>148</v>
      </c>
      <c r="D1023" s="25" t="s">
        <v>158</v>
      </c>
      <c r="E1023" s="25" t="s">
        <v>54</v>
      </c>
      <c r="F1023" s="25" t="s">
        <v>9306</v>
      </c>
      <c r="G1023" s="25" t="s">
        <v>9222</v>
      </c>
      <c r="H1023" s="25" t="n">
        <v>58</v>
      </c>
    </row>
    <row r="1024" customFormat="false" ht="15" hidden="false" customHeight="false" outlineLevel="0" collapsed="false">
      <c r="A1024" s="25" t="s">
        <v>3558</v>
      </c>
      <c r="B1024" s="25" t="s">
        <v>79</v>
      </c>
      <c r="C1024" s="25" t="s">
        <v>170</v>
      </c>
      <c r="D1024" s="25" t="s">
        <v>248</v>
      </c>
      <c r="E1024" s="25" t="s">
        <v>54</v>
      </c>
      <c r="F1024" s="25" t="s">
        <v>9306</v>
      </c>
      <c r="G1024" s="25" t="s">
        <v>9257</v>
      </c>
      <c r="H1024" s="25" t="n">
        <v>1051</v>
      </c>
    </row>
    <row r="1025" customFormat="false" ht="15" hidden="false" customHeight="false" outlineLevel="0" collapsed="false">
      <c r="A1025" s="25" t="s">
        <v>3559</v>
      </c>
      <c r="B1025" s="25" t="s">
        <v>79</v>
      </c>
      <c r="C1025" s="25" t="s">
        <v>178</v>
      </c>
      <c r="D1025" s="25" t="s">
        <v>184</v>
      </c>
      <c r="E1025" s="25" t="s">
        <v>54</v>
      </c>
      <c r="F1025" s="25" t="s">
        <v>9306</v>
      </c>
      <c r="G1025" s="25" t="s">
        <v>9110</v>
      </c>
      <c r="H1025" s="25" t="n">
        <v>5604</v>
      </c>
    </row>
    <row r="1026" customFormat="false" ht="15" hidden="false" customHeight="false" outlineLevel="0" collapsed="false">
      <c r="A1026" s="25" t="s">
        <v>5861</v>
      </c>
      <c r="B1026" s="25" t="s">
        <v>97</v>
      </c>
      <c r="C1026" s="25" t="s">
        <v>160</v>
      </c>
      <c r="D1026" s="25" t="s">
        <v>1653</v>
      </c>
      <c r="E1026" s="25" t="s">
        <v>54</v>
      </c>
      <c r="F1026" s="25" t="s">
        <v>9306</v>
      </c>
      <c r="G1026" s="25" t="s">
        <v>9222</v>
      </c>
      <c r="H1026" s="25" t="n">
        <v>3273</v>
      </c>
    </row>
    <row r="1027" customFormat="false" ht="15" hidden="false" customHeight="false" outlineLevel="0" collapsed="false">
      <c r="A1027" s="25" t="s">
        <v>6773</v>
      </c>
      <c r="B1027" s="25" t="s">
        <v>105</v>
      </c>
      <c r="C1027" s="25" t="s">
        <v>186</v>
      </c>
      <c r="E1027" s="25" t="s">
        <v>56</v>
      </c>
      <c r="F1027" s="25" t="s">
        <v>9306</v>
      </c>
    </row>
    <row r="1028" customFormat="false" ht="15" hidden="false" customHeight="false" outlineLevel="0" collapsed="false">
      <c r="A1028" s="25" t="s">
        <v>6976</v>
      </c>
      <c r="B1028" s="25" t="s">
        <v>104</v>
      </c>
      <c r="C1028" s="25" t="s">
        <v>186</v>
      </c>
      <c r="D1028" s="25" t="s">
        <v>188</v>
      </c>
      <c r="E1028" s="25" t="s">
        <v>56</v>
      </c>
      <c r="F1028" s="25" t="s">
        <v>9306</v>
      </c>
    </row>
    <row r="1029" customFormat="false" ht="15" hidden="false" customHeight="false" outlineLevel="0" collapsed="false">
      <c r="A1029" s="25" t="s">
        <v>6977</v>
      </c>
      <c r="B1029" s="25" t="s">
        <v>104</v>
      </c>
      <c r="C1029" s="25" t="s">
        <v>170</v>
      </c>
      <c r="D1029" s="25" t="s">
        <v>444</v>
      </c>
      <c r="E1029" s="25" t="s">
        <v>55</v>
      </c>
      <c r="F1029" s="25" t="s">
        <v>9306</v>
      </c>
      <c r="G1029" s="25" t="s">
        <v>9243</v>
      </c>
      <c r="H1029" s="25" t="n">
        <v>0</v>
      </c>
    </row>
    <row r="1030" customFormat="false" ht="15" hidden="false" customHeight="false" outlineLevel="0" collapsed="false">
      <c r="A1030" s="25" t="s">
        <v>8753</v>
      </c>
      <c r="B1030" s="25" t="s">
        <v>115</v>
      </c>
      <c r="C1030" s="25" t="s">
        <v>170</v>
      </c>
      <c r="D1030" s="25" t="s">
        <v>444</v>
      </c>
      <c r="E1030" s="25" t="s">
        <v>54</v>
      </c>
      <c r="F1030" s="25" t="s">
        <v>9306</v>
      </c>
      <c r="G1030" s="25" t="s">
        <v>9224</v>
      </c>
      <c r="H1030" s="25" t="n">
        <v>1220</v>
      </c>
    </row>
    <row r="1031" customFormat="false" ht="15" hidden="false" customHeight="false" outlineLevel="0" collapsed="false">
      <c r="A1031" s="25" t="s">
        <v>8754</v>
      </c>
      <c r="B1031" s="25" t="s">
        <v>115</v>
      </c>
      <c r="C1031" s="25" t="s">
        <v>178</v>
      </c>
      <c r="D1031" s="25" t="s">
        <v>433</v>
      </c>
      <c r="E1031" s="25" t="s">
        <v>54</v>
      </c>
      <c r="F1031" s="25" t="s">
        <v>9306</v>
      </c>
      <c r="G1031" s="25" t="s">
        <v>9112</v>
      </c>
      <c r="H1031" s="25" t="n">
        <v>5497</v>
      </c>
    </row>
    <row r="1032" customFormat="false" ht="15" hidden="false" customHeight="false" outlineLevel="0" collapsed="false">
      <c r="A1032" s="25" t="s">
        <v>229</v>
      </c>
      <c r="B1032" s="25" t="s">
        <v>69</v>
      </c>
      <c r="C1032" s="25" t="s">
        <v>170</v>
      </c>
      <c r="D1032" s="25" t="s">
        <v>184</v>
      </c>
      <c r="E1032" s="25" t="s">
        <v>54</v>
      </c>
      <c r="F1032" s="25" t="s">
        <v>9308</v>
      </c>
      <c r="G1032" s="25" t="s">
        <v>9276</v>
      </c>
      <c r="H1032" s="25" t="n">
        <v>1056</v>
      </c>
    </row>
    <row r="1033" customFormat="false" ht="15" hidden="false" customHeight="false" outlineLevel="0" collapsed="false">
      <c r="A1033" s="25" t="s">
        <v>4756</v>
      </c>
      <c r="B1033" s="25" t="s">
        <v>98</v>
      </c>
      <c r="C1033" s="25" t="s">
        <v>186</v>
      </c>
      <c r="D1033" s="25" t="s">
        <v>494</v>
      </c>
      <c r="E1033" s="25" t="s">
        <v>55</v>
      </c>
      <c r="F1033" s="25" t="s">
        <v>9308</v>
      </c>
      <c r="G1033" s="25" t="s">
        <v>9294</v>
      </c>
      <c r="H1033" s="25" t="n">
        <v>0</v>
      </c>
    </row>
    <row r="1034" customFormat="false" ht="15" hidden="false" customHeight="false" outlineLevel="0" collapsed="false">
      <c r="A1034" s="25" t="s">
        <v>4989</v>
      </c>
      <c r="B1034" s="25" t="s">
        <v>95</v>
      </c>
      <c r="C1034" s="25" t="s">
        <v>186</v>
      </c>
      <c r="D1034" s="25" t="s">
        <v>1347</v>
      </c>
      <c r="E1034" s="25" t="s">
        <v>54</v>
      </c>
      <c r="F1034" s="25" t="s">
        <v>9308</v>
      </c>
      <c r="G1034" s="25" t="s">
        <v>9132</v>
      </c>
      <c r="H1034" s="25" t="n">
        <v>572</v>
      </c>
    </row>
    <row r="1035" customFormat="false" ht="15" hidden="false" customHeight="false" outlineLevel="0" collapsed="false">
      <c r="A1035" s="25" t="s">
        <v>687</v>
      </c>
      <c r="B1035" s="25" t="s">
        <v>70</v>
      </c>
      <c r="C1035" s="25" t="s">
        <v>160</v>
      </c>
      <c r="D1035" s="25" t="s">
        <v>198</v>
      </c>
      <c r="E1035" s="25" t="s">
        <v>54</v>
      </c>
      <c r="F1035" s="25" t="s">
        <v>9308</v>
      </c>
      <c r="G1035" s="25" t="s">
        <v>9244</v>
      </c>
      <c r="H1035" s="25" t="n">
        <v>3668</v>
      </c>
    </row>
    <row r="1036" customFormat="false" ht="15" hidden="false" customHeight="false" outlineLevel="0" collapsed="false">
      <c r="A1036" s="25" t="s">
        <v>3822</v>
      </c>
      <c r="B1036" s="25" t="s">
        <v>87</v>
      </c>
      <c r="C1036" s="25" t="s">
        <v>186</v>
      </c>
      <c r="E1036" s="25" t="s">
        <v>56</v>
      </c>
      <c r="F1036" s="25" t="s">
        <v>9308</v>
      </c>
    </row>
    <row r="1037" customFormat="false" ht="15" hidden="false" customHeight="false" outlineLevel="0" collapsed="false">
      <c r="A1037" s="25" t="s">
        <v>3823</v>
      </c>
      <c r="B1037" s="25" t="s">
        <v>87</v>
      </c>
      <c r="C1037" s="25" t="s">
        <v>148</v>
      </c>
      <c r="D1037" s="25" t="s">
        <v>1189</v>
      </c>
      <c r="E1037" s="25" t="s">
        <v>54</v>
      </c>
      <c r="F1037" s="25" t="s">
        <v>9308</v>
      </c>
      <c r="G1037" s="25" t="s">
        <v>9112</v>
      </c>
      <c r="H1037" s="25" t="n">
        <v>50</v>
      </c>
    </row>
    <row r="1038" customFormat="false" ht="15" hidden="false" customHeight="false" outlineLevel="0" collapsed="false">
      <c r="A1038" s="25" t="s">
        <v>5333</v>
      </c>
      <c r="B1038" s="25" t="s">
        <v>94</v>
      </c>
      <c r="C1038" s="25" t="s">
        <v>160</v>
      </c>
      <c r="D1038" s="25" t="s">
        <v>421</v>
      </c>
      <c r="E1038" s="25" t="s">
        <v>54</v>
      </c>
      <c r="F1038" s="25" t="s">
        <v>9308</v>
      </c>
      <c r="G1038" s="25" t="s">
        <v>9248</v>
      </c>
      <c r="H1038" s="25" t="n">
        <v>3509</v>
      </c>
    </row>
    <row r="1039" customFormat="false" ht="15" hidden="false" customHeight="false" outlineLevel="0" collapsed="false">
      <c r="A1039" s="25" t="s">
        <v>1908</v>
      </c>
      <c r="B1039" s="25" t="s">
        <v>80</v>
      </c>
      <c r="C1039" s="25" t="s">
        <v>9107</v>
      </c>
      <c r="D1039" s="25" t="s">
        <v>154</v>
      </c>
      <c r="E1039" s="25" t="s">
        <v>54</v>
      </c>
      <c r="F1039" s="25" t="s">
        <v>9308</v>
      </c>
      <c r="G1039" s="25" t="s">
        <v>9307</v>
      </c>
      <c r="H1039" s="25" t="n">
        <v>5643</v>
      </c>
    </row>
    <row r="1040" customFormat="false" ht="15" hidden="false" customHeight="false" outlineLevel="0" collapsed="false">
      <c r="A1040" s="25" t="s">
        <v>6093</v>
      </c>
      <c r="B1040" s="25" t="s">
        <v>108</v>
      </c>
      <c r="C1040" s="25" t="s">
        <v>148</v>
      </c>
      <c r="D1040" s="25" t="s">
        <v>449</v>
      </c>
      <c r="E1040" s="25" t="s">
        <v>54</v>
      </c>
      <c r="F1040" s="25" t="s">
        <v>9308</v>
      </c>
      <c r="G1040" s="25" t="s">
        <v>9119</v>
      </c>
      <c r="H1040" s="25" t="n">
        <v>47</v>
      </c>
    </row>
    <row r="1041" customFormat="false" ht="15" hidden="false" customHeight="false" outlineLevel="0" collapsed="false">
      <c r="A1041" s="25" t="s">
        <v>6275</v>
      </c>
      <c r="B1041" s="25" t="s">
        <v>106</v>
      </c>
      <c r="C1041" s="25" t="s">
        <v>160</v>
      </c>
      <c r="D1041" s="25" t="s">
        <v>1187</v>
      </c>
      <c r="E1041" s="25" t="s">
        <v>54</v>
      </c>
      <c r="F1041" s="25" t="s">
        <v>9308</v>
      </c>
      <c r="G1041" s="25" t="s">
        <v>9126</v>
      </c>
      <c r="H1041" s="25" t="n">
        <v>3312</v>
      </c>
    </row>
    <row r="1042" customFormat="false" ht="15" hidden="false" customHeight="false" outlineLevel="0" collapsed="false">
      <c r="A1042" s="25" t="s">
        <v>7400</v>
      </c>
      <c r="B1042" s="25" t="s">
        <v>112</v>
      </c>
      <c r="C1042" s="25" t="s">
        <v>178</v>
      </c>
      <c r="D1042" s="25" t="s">
        <v>868</v>
      </c>
      <c r="E1042" s="25" t="s">
        <v>55</v>
      </c>
      <c r="F1042" s="25" t="s">
        <v>9308</v>
      </c>
      <c r="G1042" s="25" t="s">
        <v>9281</v>
      </c>
      <c r="H1042" s="25" t="n">
        <v>0</v>
      </c>
    </row>
    <row r="1043" customFormat="false" ht="15" hidden="false" customHeight="false" outlineLevel="0" collapsed="false">
      <c r="A1043" s="25" t="s">
        <v>7693</v>
      </c>
      <c r="B1043" s="25" t="s">
        <v>114</v>
      </c>
      <c r="C1043" s="25" t="s">
        <v>160</v>
      </c>
      <c r="E1043" s="25" t="s">
        <v>56</v>
      </c>
      <c r="F1043" s="25" t="s">
        <v>9308</v>
      </c>
    </row>
    <row r="1044" customFormat="false" ht="15" hidden="false" customHeight="false" outlineLevel="0" collapsed="false">
      <c r="A1044" s="25" t="s">
        <v>7694</v>
      </c>
      <c r="B1044" s="25" t="s">
        <v>114</v>
      </c>
      <c r="C1044" s="25" t="s">
        <v>186</v>
      </c>
      <c r="D1044" s="25" t="s">
        <v>419</v>
      </c>
      <c r="E1044" s="25" t="s">
        <v>54</v>
      </c>
      <c r="F1044" s="25" t="s">
        <v>9308</v>
      </c>
      <c r="G1044" s="25" t="s">
        <v>9109</v>
      </c>
      <c r="H1044" s="25" t="n">
        <v>480</v>
      </c>
    </row>
    <row r="1045" customFormat="false" ht="15" hidden="false" customHeight="false" outlineLevel="0" collapsed="false">
      <c r="A1045" s="25" t="s">
        <v>7695</v>
      </c>
      <c r="B1045" s="25" t="s">
        <v>114</v>
      </c>
      <c r="C1045" s="25" t="s">
        <v>160</v>
      </c>
      <c r="D1045" s="25" t="s">
        <v>636</v>
      </c>
      <c r="E1045" s="25" t="s">
        <v>54</v>
      </c>
      <c r="F1045" s="25" t="s">
        <v>9308</v>
      </c>
      <c r="G1045" s="25" t="s">
        <v>9213</v>
      </c>
      <c r="H1045" s="25" t="n">
        <v>3208</v>
      </c>
    </row>
    <row r="1046" customFormat="false" ht="15" hidden="false" customHeight="false" outlineLevel="0" collapsed="false">
      <c r="A1046" s="25" t="s">
        <v>8054</v>
      </c>
      <c r="B1046" s="25" t="s">
        <v>113</v>
      </c>
      <c r="C1046" s="25" t="s">
        <v>186</v>
      </c>
      <c r="D1046" s="25" t="s">
        <v>2739</v>
      </c>
      <c r="E1046" s="25" t="s">
        <v>55</v>
      </c>
      <c r="F1046" s="25" t="s">
        <v>9308</v>
      </c>
      <c r="G1046" s="25" t="s">
        <v>9200</v>
      </c>
      <c r="H1046" s="25" t="n">
        <v>0</v>
      </c>
    </row>
    <row r="1047" customFormat="false" ht="15" hidden="false" customHeight="false" outlineLevel="0" collapsed="false">
      <c r="A1047" s="25" t="s">
        <v>8055</v>
      </c>
      <c r="B1047" s="25" t="s">
        <v>113</v>
      </c>
      <c r="C1047" s="25" t="s">
        <v>178</v>
      </c>
      <c r="D1047" s="25" t="s">
        <v>494</v>
      </c>
      <c r="E1047" s="25" t="s">
        <v>54</v>
      </c>
      <c r="F1047" s="25" t="s">
        <v>9308</v>
      </c>
      <c r="G1047" s="25" t="s">
        <v>9200</v>
      </c>
      <c r="H1047" s="25" t="n">
        <v>5782</v>
      </c>
    </row>
    <row r="1048" customFormat="false" ht="15" hidden="false" customHeight="false" outlineLevel="0" collapsed="false">
      <c r="A1048" s="25" t="s">
        <v>913</v>
      </c>
      <c r="B1048" s="25" t="s">
        <v>72</v>
      </c>
      <c r="C1048" s="25" t="s">
        <v>178</v>
      </c>
      <c r="D1048" s="25" t="s">
        <v>245</v>
      </c>
      <c r="E1048" s="25" t="s">
        <v>54</v>
      </c>
      <c r="F1048" s="25" t="s">
        <v>9308</v>
      </c>
      <c r="G1048" s="25" t="s">
        <v>9244</v>
      </c>
      <c r="H1048" s="25" t="n">
        <v>5827</v>
      </c>
    </row>
    <row r="1049" customFormat="false" ht="15" hidden="false" customHeight="false" outlineLevel="0" collapsed="false">
      <c r="A1049" s="25" t="s">
        <v>8473</v>
      </c>
      <c r="B1049" s="25" t="s">
        <v>116</v>
      </c>
      <c r="C1049" s="25" t="s">
        <v>9107</v>
      </c>
      <c r="E1049" s="25" t="s">
        <v>56</v>
      </c>
      <c r="F1049" s="25" t="s">
        <v>9308</v>
      </c>
    </row>
    <row r="1050" customFormat="false" ht="15" hidden="false" customHeight="false" outlineLevel="0" collapsed="false">
      <c r="A1050" s="25" t="s">
        <v>8474</v>
      </c>
      <c r="B1050" s="25" t="s">
        <v>116</v>
      </c>
      <c r="C1050" s="25" t="s">
        <v>186</v>
      </c>
      <c r="D1050" s="25" t="s">
        <v>2754</v>
      </c>
      <c r="E1050" s="25" t="s">
        <v>55</v>
      </c>
      <c r="F1050" s="25" t="s">
        <v>9308</v>
      </c>
      <c r="G1050" s="25" t="s">
        <v>9267</v>
      </c>
      <c r="H1050" s="25" t="n">
        <v>0</v>
      </c>
    </row>
    <row r="1051" customFormat="false" ht="15" hidden="false" customHeight="false" outlineLevel="0" collapsed="false">
      <c r="A1051" s="25" t="s">
        <v>1224</v>
      </c>
      <c r="B1051" s="25" t="s">
        <v>73</v>
      </c>
      <c r="C1051" s="25" t="s">
        <v>186</v>
      </c>
      <c r="D1051" s="25" t="s">
        <v>151</v>
      </c>
      <c r="E1051" s="25" t="s">
        <v>54</v>
      </c>
      <c r="F1051" s="25" t="s">
        <v>9308</v>
      </c>
      <c r="G1051" s="25" t="s">
        <v>9294</v>
      </c>
      <c r="H1051" s="25" t="n">
        <v>516</v>
      </c>
    </row>
    <row r="1052" customFormat="false" ht="15" hidden="false" customHeight="false" outlineLevel="0" collapsed="false">
      <c r="A1052" s="25" t="s">
        <v>1225</v>
      </c>
      <c r="B1052" s="25" t="s">
        <v>73</v>
      </c>
      <c r="C1052" s="25" t="s">
        <v>170</v>
      </c>
      <c r="D1052" s="25" t="s">
        <v>218</v>
      </c>
      <c r="E1052" s="25" t="s">
        <v>54</v>
      </c>
      <c r="F1052" s="25" t="s">
        <v>9308</v>
      </c>
      <c r="G1052" s="25" t="s">
        <v>9233</v>
      </c>
      <c r="H1052" s="25" t="n">
        <v>956</v>
      </c>
    </row>
    <row r="1053" customFormat="false" ht="15" hidden="false" customHeight="false" outlineLevel="0" collapsed="false">
      <c r="A1053" s="25" t="s">
        <v>1226</v>
      </c>
      <c r="B1053" s="25" t="s">
        <v>73</v>
      </c>
      <c r="C1053" s="25" t="s">
        <v>148</v>
      </c>
      <c r="D1053" s="25" t="s">
        <v>176</v>
      </c>
      <c r="E1053" s="25" t="s">
        <v>54</v>
      </c>
      <c r="F1053" s="25" t="s">
        <v>9308</v>
      </c>
      <c r="G1053" s="25" t="s">
        <v>9152</v>
      </c>
      <c r="H1053" s="25" t="n">
        <v>52</v>
      </c>
    </row>
    <row r="1054" customFormat="false" ht="15" hidden="false" customHeight="false" outlineLevel="0" collapsed="false">
      <c r="A1054" s="25" t="s">
        <v>1227</v>
      </c>
      <c r="B1054" s="25" t="s">
        <v>73</v>
      </c>
      <c r="C1054" s="25" t="s">
        <v>160</v>
      </c>
      <c r="D1054" s="25" t="s">
        <v>251</v>
      </c>
      <c r="E1054" s="25" t="s">
        <v>54</v>
      </c>
      <c r="F1054" s="25" t="s">
        <v>9308</v>
      </c>
      <c r="G1054" s="25" t="s">
        <v>9243</v>
      </c>
      <c r="H1054" s="25" t="n">
        <v>3025</v>
      </c>
    </row>
    <row r="1055" customFormat="false" ht="15" hidden="false" customHeight="false" outlineLevel="0" collapsed="false">
      <c r="A1055" s="25" t="s">
        <v>5862</v>
      </c>
      <c r="B1055" s="25" t="s">
        <v>97</v>
      </c>
      <c r="C1055" s="25" t="s">
        <v>9107</v>
      </c>
      <c r="D1055" s="25" t="s">
        <v>1055</v>
      </c>
      <c r="E1055" s="25" t="s">
        <v>54</v>
      </c>
      <c r="F1055" s="25" t="s">
        <v>9308</v>
      </c>
      <c r="G1055" s="25" t="s">
        <v>9276</v>
      </c>
      <c r="H1055" s="25" t="n">
        <v>5618</v>
      </c>
    </row>
    <row r="1056" customFormat="false" ht="15" hidden="false" customHeight="false" outlineLevel="0" collapsed="false">
      <c r="A1056" s="25" t="s">
        <v>4227</v>
      </c>
      <c r="B1056" s="25" t="s">
        <v>88</v>
      </c>
      <c r="C1056" s="25" t="s">
        <v>9107</v>
      </c>
      <c r="D1056" s="25" t="s">
        <v>1049</v>
      </c>
      <c r="E1056" s="25" t="s">
        <v>54</v>
      </c>
      <c r="F1056" s="25" t="s">
        <v>9308</v>
      </c>
      <c r="G1056" s="25" t="s">
        <v>9249</v>
      </c>
      <c r="H1056" s="25" t="n">
        <v>4867</v>
      </c>
    </row>
    <row r="1057" customFormat="false" ht="15" hidden="false" customHeight="false" outlineLevel="0" collapsed="false">
      <c r="A1057" s="25" t="s">
        <v>8755</v>
      </c>
      <c r="B1057" s="25" t="s">
        <v>115</v>
      </c>
      <c r="C1057" s="25" t="s">
        <v>170</v>
      </c>
      <c r="D1057" s="25" t="s">
        <v>494</v>
      </c>
      <c r="E1057" s="25" t="s">
        <v>54</v>
      </c>
      <c r="F1057" s="25" t="s">
        <v>9308</v>
      </c>
      <c r="G1057" s="25" t="s">
        <v>9134</v>
      </c>
      <c r="H1057" s="25" t="n">
        <v>929</v>
      </c>
    </row>
    <row r="1058" customFormat="false" ht="15" hidden="false" customHeight="false" outlineLevel="0" collapsed="false">
      <c r="A1058" s="25" t="s">
        <v>4990</v>
      </c>
      <c r="B1058" s="25" t="s">
        <v>95</v>
      </c>
      <c r="C1058" s="25" t="s">
        <v>186</v>
      </c>
      <c r="E1058" s="25" t="s">
        <v>56</v>
      </c>
      <c r="F1058" s="25" t="s">
        <v>9309</v>
      </c>
    </row>
    <row r="1059" customFormat="false" ht="15" hidden="false" customHeight="false" outlineLevel="0" collapsed="false">
      <c r="A1059" s="25" t="s">
        <v>688</v>
      </c>
      <c r="B1059" s="25" t="s">
        <v>70</v>
      </c>
      <c r="C1059" s="25" t="s">
        <v>148</v>
      </c>
      <c r="D1059" s="25" t="s">
        <v>167</v>
      </c>
      <c r="E1059" s="25" t="s">
        <v>55</v>
      </c>
      <c r="F1059" s="25" t="s">
        <v>9309</v>
      </c>
      <c r="G1059" s="25" t="s">
        <v>9234</v>
      </c>
      <c r="H1059" s="25" t="n">
        <v>0</v>
      </c>
    </row>
    <row r="1060" customFormat="false" ht="15" hidden="false" customHeight="false" outlineLevel="0" collapsed="false">
      <c r="A1060" s="25" t="s">
        <v>3824</v>
      </c>
      <c r="B1060" s="25" t="s">
        <v>87</v>
      </c>
      <c r="C1060" s="25" t="s">
        <v>186</v>
      </c>
      <c r="E1060" s="25" t="s">
        <v>56</v>
      </c>
      <c r="F1060" s="25" t="s">
        <v>9309</v>
      </c>
    </row>
    <row r="1061" customFormat="false" ht="15" hidden="false" customHeight="false" outlineLevel="0" collapsed="false">
      <c r="A1061" s="25" t="s">
        <v>3825</v>
      </c>
      <c r="B1061" s="25" t="s">
        <v>87</v>
      </c>
      <c r="C1061" s="25" t="s">
        <v>160</v>
      </c>
      <c r="D1061" s="25" t="s">
        <v>1653</v>
      </c>
      <c r="E1061" s="25" t="s">
        <v>55</v>
      </c>
      <c r="F1061" s="25" t="s">
        <v>9309</v>
      </c>
      <c r="G1061" s="25" t="s">
        <v>9243</v>
      </c>
      <c r="H1061" s="25" t="n">
        <v>0</v>
      </c>
    </row>
    <row r="1062" customFormat="false" ht="15" hidden="false" customHeight="false" outlineLevel="0" collapsed="false">
      <c r="A1062" s="25" t="s">
        <v>1909</v>
      </c>
      <c r="B1062" s="25" t="s">
        <v>80</v>
      </c>
      <c r="C1062" s="25" t="s">
        <v>9107</v>
      </c>
      <c r="D1062" s="25" t="s">
        <v>251</v>
      </c>
      <c r="E1062" s="25" t="s">
        <v>54</v>
      </c>
      <c r="F1062" s="25" t="s">
        <v>9309</v>
      </c>
      <c r="G1062" s="25" t="s">
        <v>9203</v>
      </c>
      <c r="H1062" s="25" t="n">
        <v>5010</v>
      </c>
    </row>
    <row r="1063" customFormat="false" ht="15" hidden="false" customHeight="false" outlineLevel="0" collapsed="false">
      <c r="A1063" s="25" t="s">
        <v>5592</v>
      </c>
      <c r="B1063" s="25" t="s">
        <v>96</v>
      </c>
      <c r="C1063" s="25" t="s">
        <v>9107</v>
      </c>
      <c r="D1063" s="25" t="s">
        <v>1156</v>
      </c>
      <c r="E1063" s="25" t="s">
        <v>54</v>
      </c>
      <c r="F1063" s="25" t="s">
        <v>9309</v>
      </c>
      <c r="G1063" s="25" t="s">
        <v>9222</v>
      </c>
      <c r="H1063" s="25" t="n">
        <v>5621</v>
      </c>
    </row>
    <row r="1064" customFormat="false" ht="15" hidden="false" customHeight="false" outlineLevel="0" collapsed="false">
      <c r="A1064" s="25" t="s">
        <v>5593</v>
      </c>
      <c r="B1064" s="25" t="s">
        <v>96</v>
      </c>
      <c r="C1064" s="25" t="s">
        <v>160</v>
      </c>
      <c r="D1064" s="25" t="s">
        <v>2530</v>
      </c>
      <c r="E1064" s="25" t="s">
        <v>54</v>
      </c>
      <c r="F1064" s="25" t="s">
        <v>9309</v>
      </c>
      <c r="G1064" s="25" t="s">
        <v>9211</v>
      </c>
      <c r="H1064" s="25" t="n">
        <v>3233</v>
      </c>
    </row>
    <row r="1065" customFormat="false" ht="15" hidden="false" customHeight="false" outlineLevel="0" collapsed="false">
      <c r="A1065" s="25" t="s">
        <v>4106</v>
      </c>
      <c r="B1065" s="25" t="s">
        <v>89</v>
      </c>
      <c r="C1065" s="25" t="s">
        <v>148</v>
      </c>
      <c r="D1065" s="25" t="s">
        <v>193</v>
      </c>
      <c r="E1065" s="25" t="s">
        <v>54</v>
      </c>
      <c r="F1065" s="25" t="s">
        <v>9309</v>
      </c>
      <c r="G1065" s="25" t="s">
        <v>9242</v>
      </c>
      <c r="H1065" s="25" t="n">
        <v>55</v>
      </c>
    </row>
    <row r="1066" customFormat="false" ht="15" hidden="false" customHeight="false" outlineLevel="0" collapsed="false">
      <c r="A1066" s="25" t="s">
        <v>4107</v>
      </c>
      <c r="B1066" s="25" t="s">
        <v>89</v>
      </c>
      <c r="C1066" s="25" t="s">
        <v>160</v>
      </c>
      <c r="D1066" s="25" t="s">
        <v>663</v>
      </c>
      <c r="E1066" s="25" t="s">
        <v>54</v>
      </c>
      <c r="F1066" s="25" t="s">
        <v>9309</v>
      </c>
      <c r="G1066" s="25" t="s">
        <v>9110</v>
      </c>
      <c r="H1066" s="25" t="n">
        <v>3278</v>
      </c>
    </row>
    <row r="1067" customFormat="false" ht="15" hidden="false" customHeight="false" outlineLevel="0" collapsed="false">
      <c r="A1067" s="25" t="s">
        <v>2613</v>
      </c>
      <c r="B1067" s="25" t="s">
        <v>78</v>
      </c>
      <c r="C1067" s="25" t="s">
        <v>170</v>
      </c>
      <c r="D1067" s="25" t="s">
        <v>164</v>
      </c>
      <c r="E1067" s="25" t="s">
        <v>54</v>
      </c>
      <c r="F1067" s="25" t="s">
        <v>9309</v>
      </c>
      <c r="G1067" s="25" t="s">
        <v>9119</v>
      </c>
      <c r="H1067" s="25" t="n">
        <v>1155</v>
      </c>
    </row>
    <row r="1068" customFormat="false" ht="15" hidden="false" customHeight="false" outlineLevel="0" collapsed="false">
      <c r="A1068" s="25" t="s">
        <v>6276</v>
      </c>
      <c r="B1068" s="25" t="s">
        <v>106</v>
      </c>
      <c r="C1068" s="25" t="s">
        <v>160</v>
      </c>
      <c r="D1068" s="25" t="s">
        <v>868</v>
      </c>
      <c r="E1068" s="25" t="s">
        <v>54</v>
      </c>
      <c r="F1068" s="25" t="s">
        <v>9309</v>
      </c>
      <c r="G1068" s="25" t="s">
        <v>9109</v>
      </c>
      <c r="H1068" s="25" t="n">
        <v>3550</v>
      </c>
    </row>
    <row r="1069" customFormat="false" ht="15" hidden="false" customHeight="false" outlineLevel="0" collapsed="false">
      <c r="A1069" s="25" t="s">
        <v>2939</v>
      </c>
      <c r="B1069" s="25" t="s">
        <v>76</v>
      </c>
      <c r="C1069" s="25" t="s">
        <v>160</v>
      </c>
      <c r="D1069" s="25" t="s">
        <v>176</v>
      </c>
      <c r="E1069" s="25" t="s">
        <v>55</v>
      </c>
      <c r="F1069" s="25" t="s">
        <v>9309</v>
      </c>
      <c r="G1069" s="25" t="s">
        <v>9206</v>
      </c>
      <c r="H1069" s="25" t="n">
        <v>0</v>
      </c>
    </row>
    <row r="1070" customFormat="false" ht="15" hidden="false" customHeight="false" outlineLevel="0" collapsed="false">
      <c r="A1070" s="25" t="s">
        <v>2940</v>
      </c>
      <c r="B1070" s="25" t="s">
        <v>76</v>
      </c>
      <c r="C1070" s="25" t="s">
        <v>170</v>
      </c>
      <c r="D1070" s="25" t="s">
        <v>195</v>
      </c>
      <c r="E1070" s="25" t="s">
        <v>54</v>
      </c>
      <c r="F1070" s="25" t="s">
        <v>9309</v>
      </c>
      <c r="G1070" s="25" t="s">
        <v>9294</v>
      </c>
      <c r="H1070" s="25" t="n">
        <v>1055</v>
      </c>
    </row>
    <row r="1071" customFormat="false" ht="15" hidden="false" customHeight="false" outlineLevel="0" collapsed="false">
      <c r="A1071" s="25" t="s">
        <v>7696</v>
      </c>
      <c r="B1071" s="25" t="s">
        <v>114</v>
      </c>
      <c r="C1071" s="25" t="s">
        <v>9107</v>
      </c>
      <c r="E1071" s="25" t="s">
        <v>56</v>
      </c>
      <c r="F1071" s="25" t="s">
        <v>9309</v>
      </c>
    </row>
    <row r="1072" customFormat="false" ht="15" hidden="false" customHeight="false" outlineLevel="0" collapsed="false">
      <c r="A1072" s="25" t="s">
        <v>6486</v>
      </c>
      <c r="B1072" s="25" t="s">
        <v>107</v>
      </c>
      <c r="C1072" s="25" t="s">
        <v>9107</v>
      </c>
      <c r="E1072" s="25" t="s">
        <v>56</v>
      </c>
      <c r="F1072" s="25" t="s">
        <v>9309</v>
      </c>
    </row>
    <row r="1073" customFormat="false" ht="15" hidden="false" customHeight="false" outlineLevel="0" collapsed="false">
      <c r="A1073" s="25" t="s">
        <v>6487</v>
      </c>
      <c r="B1073" s="25" t="s">
        <v>107</v>
      </c>
      <c r="C1073" s="25" t="s">
        <v>170</v>
      </c>
      <c r="D1073" s="25" t="s">
        <v>156</v>
      </c>
      <c r="E1073" s="25" t="s">
        <v>55</v>
      </c>
      <c r="F1073" s="25" t="s">
        <v>9309</v>
      </c>
      <c r="G1073" s="25" t="s">
        <v>9272</v>
      </c>
      <c r="H1073" s="25" t="n">
        <v>0</v>
      </c>
    </row>
    <row r="1074" customFormat="false" ht="15" hidden="false" customHeight="false" outlineLevel="0" collapsed="false">
      <c r="A1074" s="25" t="s">
        <v>6488</v>
      </c>
      <c r="B1074" s="25" t="s">
        <v>107</v>
      </c>
      <c r="C1074" s="25" t="s">
        <v>186</v>
      </c>
      <c r="D1074" s="25" t="s">
        <v>2739</v>
      </c>
      <c r="E1074" s="25" t="s">
        <v>54</v>
      </c>
      <c r="F1074" s="25" t="s">
        <v>9309</v>
      </c>
      <c r="G1074" s="25" t="s">
        <v>9203</v>
      </c>
      <c r="H1074" s="25" t="n">
        <v>595</v>
      </c>
    </row>
    <row r="1075" customFormat="false" ht="15" hidden="false" customHeight="false" outlineLevel="0" collapsed="false">
      <c r="A1075" s="25" t="s">
        <v>1228</v>
      </c>
      <c r="B1075" s="25" t="s">
        <v>73</v>
      </c>
      <c r="C1075" s="25" t="s">
        <v>160</v>
      </c>
      <c r="D1075" s="25" t="s">
        <v>266</v>
      </c>
      <c r="E1075" s="25" t="s">
        <v>54</v>
      </c>
      <c r="F1075" s="25" t="s">
        <v>9309</v>
      </c>
      <c r="G1075" s="25" t="s">
        <v>9213</v>
      </c>
      <c r="H1075" s="25" t="n">
        <v>3063</v>
      </c>
    </row>
    <row r="1076" customFormat="false" ht="15" hidden="false" customHeight="false" outlineLevel="0" collapsed="false">
      <c r="A1076" s="25" t="s">
        <v>6978</v>
      </c>
      <c r="B1076" s="25" t="s">
        <v>104</v>
      </c>
      <c r="C1076" s="25" t="s">
        <v>160</v>
      </c>
      <c r="D1076" s="25" t="s">
        <v>1158</v>
      </c>
      <c r="E1076" s="25" t="s">
        <v>55</v>
      </c>
      <c r="F1076" s="25" t="s">
        <v>9309</v>
      </c>
      <c r="G1076" s="25" t="s">
        <v>9251</v>
      </c>
      <c r="H1076" s="25" t="n">
        <v>0</v>
      </c>
    </row>
    <row r="1077" customFormat="false" ht="15" hidden="false" customHeight="false" outlineLevel="0" collapsed="false">
      <c r="A1077" s="25" t="s">
        <v>4406</v>
      </c>
      <c r="B1077" s="25" t="s">
        <v>86</v>
      </c>
      <c r="C1077" s="25" t="s">
        <v>160</v>
      </c>
      <c r="D1077" s="25" t="s">
        <v>1347</v>
      </c>
      <c r="E1077" s="25" t="s">
        <v>54</v>
      </c>
      <c r="F1077" s="25" t="s">
        <v>9309</v>
      </c>
      <c r="G1077" s="25" t="s">
        <v>9233</v>
      </c>
      <c r="H1077" s="25" t="n">
        <v>3246</v>
      </c>
    </row>
    <row r="1078" customFormat="false" ht="15" hidden="false" customHeight="false" outlineLevel="0" collapsed="false">
      <c r="A1078" s="25" t="s">
        <v>230</v>
      </c>
      <c r="B1078" s="25" t="s">
        <v>69</v>
      </c>
      <c r="C1078" s="25" t="s">
        <v>186</v>
      </c>
      <c r="D1078" s="25" t="s">
        <v>231</v>
      </c>
      <c r="E1078" s="25" t="s">
        <v>54</v>
      </c>
      <c r="F1078" s="25" t="s">
        <v>9310</v>
      </c>
      <c r="G1078" s="25" t="s">
        <v>9112</v>
      </c>
      <c r="H1078" s="25" t="n">
        <v>423</v>
      </c>
    </row>
    <row r="1079" customFormat="false" ht="15" hidden="false" customHeight="false" outlineLevel="0" collapsed="false">
      <c r="A1079" s="25" t="s">
        <v>4757</v>
      </c>
      <c r="B1079" s="25" t="s">
        <v>98</v>
      </c>
      <c r="C1079" s="25" t="s">
        <v>178</v>
      </c>
      <c r="E1079" s="25" t="s">
        <v>56</v>
      </c>
      <c r="F1079" s="25" t="s">
        <v>9310</v>
      </c>
    </row>
    <row r="1080" customFormat="false" ht="15" hidden="false" customHeight="false" outlineLevel="0" collapsed="false">
      <c r="A1080" s="25" t="s">
        <v>4991</v>
      </c>
      <c r="B1080" s="25" t="s">
        <v>95</v>
      </c>
      <c r="C1080" s="25" t="s">
        <v>186</v>
      </c>
      <c r="D1080" s="25" t="s">
        <v>1090</v>
      </c>
      <c r="E1080" s="25" t="s">
        <v>54</v>
      </c>
      <c r="F1080" s="25" t="s">
        <v>9310</v>
      </c>
      <c r="G1080" s="25" t="s">
        <v>9268</v>
      </c>
      <c r="H1080" s="25" t="n">
        <v>542</v>
      </c>
    </row>
    <row r="1081" customFormat="false" ht="15" hidden="false" customHeight="false" outlineLevel="0" collapsed="false">
      <c r="A1081" s="25" t="s">
        <v>4992</v>
      </c>
      <c r="B1081" s="25" t="s">
        <v>95</v>
      </c>
      <c r="C1081" s="25" t="s">
        <v>9107</v>
      </c>
      <c r="D1081" s="25" t="s">
        <v>3359</v>
      </c>
      <c r="E1081" s="25" t="s">
        <v>54</v>
      </c>
      <c r="F1081" s="25" t="s">
        <v>9310</v>
      </c>
      <c r="G1081" s="25" t="s">
        <v>9126</v>
      </c>
      <c r="H1081" s="25" t="n">
        <v>5040</v>
      </c>
    </row>
    <row r="1082" customFormat="false" ht="15" hidden="false" customHeight="false" outlineLevel="0" collapsed="false">
      <c r="A1082" s="25" t="s">
        <v>3826</v>
      </c>
      <c r="B1082" s="25" t="s">
        <v>87</v>
      </c>
      <c r="C1082" s="25" t="s">
        <v>170</v>
      </c>
      <c r="D1082" s="25" t="s">
        <v>494</v>
      </c>
      <c r="E1082" s="25" t="s">
        <v>55</v>
      </c>
      <c r="F1082" s="25" t="s">
        <v>9310</v>
      </c>
      <c r="G1082" s="25" t="s">
        <v>9274</v>
      </c>
      <c r="H1082" s="25" t="n">
        <v>0</v>
      </c>
    </row>
    <row r="1083" customFormat="false" ht="15" hidden="false" customHeight="false" outlineLevel="0" collapsed="false">
      <c r="A1083" s="25" t="s">
        <v>1910</v>
      </c>
      <c r="B1083" s="25" t="s">
        <v>80</v>
      </c>
      <c r="C1083" s="25" t="s">
        <v>178</v>
      </c>
      <c r="D1083" s="25" t="s">
        <v>245</v>
      </c>
      <c r="E1083" s="25" t="s">
        <v>55</v>
      </c>
      <c r="F1083" s="25" t="s">
        <v>9310</v>
      </c>
      <c r="G1083" s="25" t="s">
        <v>9267</v>
      </c>
      <c r="H1083" s="25" t="n">
        <v>0</v>
      </c>
    </row>
    <row r="1084" customFormat="false" ht="15" hidden="false" customHeight="false" outlineLevel="0" collapsed="false">
      <c r="A1084" s="25" t="s">
        <v>1911</v>
      </c>
      <c r="B1084" s="25" t="s">
        <v>80</v>
      </c>
      <c r="C1084" s="25" t="s">
        <v>9107</v>
      </c>
      <c r="D1084" s="25" t="s">
        <v>158</v>
      </c>
      <c r="E1084" s="25" t="s">
        <v>54</v>
      </c>
      <c r="F1084" s="25" t="s">
        <v>9310</v>
      </c>
      <c r="G1084" s="25" t="s">
        <v>9249</v>
      </c>
      <c r="H1084" s="25" t="n">
        <v>5423</v>
      </c>
    </row>
    <row r="1085" customFormat="false" ht="15" hidden="false" customHeight="false" outlineLevel="0" collapsed="false">
      <c r="A1085" s="25" t="s">
        <v>1912</v>
      </c>
      <c r="B1085" s="25" t="s">
        <v>80</v>
      </c>
      <c r="C1085" s="25" t="s">
        <v>160</v>
      </c>
      <c r="D1085" s="25" t="s">
        <v>210</v>
      </c>
      <c r="E1085" s="25" t="s">
        <v>54</v>
      </c>
      <c r="F1085" s="25" t="s">
        <v>9310</v>
      </c>
      <c r="G1085" s="25" t="s">
        <v>9264</v>
      </c>
      <c r="H1085" s="25" t="n">
        <v>3295</v>
      </c>
    </row>
    <row r="1086" customFormat="false" ht="15" hidden="false" customHeight="false" outlineLevel="0" collapsed="false">
      <c r="A1086" s="25" t="s">
        <v>5594</v>
      </c>
      <c r="B1086" s="25" t="s">
        <v>96</v>
      </c>
      <c r="C1086" s="25" t="s">
        <v>186</v>
      </c>
      <c r="D1086" s="25" t="s">
        <v>639</v>
      </c>
      <c r="E1086" s="25" t="s">
        <v>54</v>
      </c>
      <c r="F1086" s="25" t="s">
        <v>9310</v>
      </c>
      <c r="G1086" s="25" t="s">
        <v>9224</v>
      </c>
      <c r="H1086" s="25" t="n">
        <v>568</v>
      </c>
    </row>
    <row r="1087" customFormat="false" ht="15" hidden="false" customHeight="false" outlineLevel="0" collapsed="false">
      <c r="A1087" s="25" t="s">
        <v>5595</v>
      </c>
      <c r="B1087" s="25" t="s">
        <v>96</v>
      </c>
      <c r="C1087" s="25" t="s">
        <v>186</v>
      </c>
      <c r="D1087" s="25" t="s">
        <v>1653</v>
      </c>
      <c r="E1087" s="25" t="s">
        <v>54</v>
      </c>
      <c r="F1087" s="25" t="s">
        <v>9310</v>
      </c>
      <c r="G1087" s="25" t="s">
        <v>9252</v>
      </c>
      <c r="H1087" s="25" t="n">
        <v>640</v>
      </c>
    </row>
    <row r="1088" customFormat="false" ht="15" hidden="false" customHeight="false" outlineLevel="0" collapsed="false">
      <c r="A1088" s="25" t="s">
        <v>6094</v>
      </c>
      <c r="B1088" s="25" t="s">
        <v>108</v>
      </c>
      <c r="C1088" s="25" t="s">
        <v>9107</v>
      </c>
      <c r="D1088" s="25" t="s">
        <v>478</v>
      </c>
      <c r="E1088" s="25" t="s">
        <v>54</v>
      </c>
      <c r="F1088" s="25" t="s">
        <v>9310</v>
      </c>
      <c r="G1088" s="25" t="s">
        <v>9261</v>
      </c>
      <c r="H1088" s="25" t="n">
        <v>4612</v>
      </c>
    </row>
    <row r="1089" customFormat="false" ht="15" hidden="false" customHeight="false" outlineLevel="0" collapsed="false">
      <c r="A1089" s="25" t="s">
        <v>2614</v>
      </c>
      <c r="B1089" s="25" t="s">
        <v>78</v>
      </c>
      <c r="C1089" s="25" t="s">
        <v>9107</v>
      </c>
      <c r="D1089" s="25" t="s">
        <v>164</v>
      </c>
      <c r="E1089" s="25" t="s">
        <v>55</v>
      </c>
      <c r="F1089" s="25" t="s">
        <v>9310</v>
      </c>
      <c r="G1089" s="25" t="s">
        <v>9252</v>
      </c>
      <c r="H1089" s="25" t="n">
        <v>0</v>
      </c>
    </row>
    <row r="1090" customFormat="false" ht="15" hidden="false" customHeight="false" outlineLevel="0" collapsed="false">
      <c r="A1090" s="25" t="s">
        <v>7401</v>
      </c>
      <c r="B1090" s="25" t="s">
        <v>112</v>
      </c>
      <c r="C1090" s="25" t="s">
        <v>178</v>
      </c>
      <c r="E1090" s="25" t="s">
        <v>56</v>
      </c>
      <c r="F1090" s="25" t="s">
        <v>9310</v>
      </c>
    </row>
    <row r="1091" customFormat="false" ht="15" hidden="false" customHeight="false" outlineLevel="0" collapsed="false">
      <c r="A1091" s="25" t="s">
        <v>7402</v>
      </c>
      <c r="B1091" s="25" t="s">
        <v>112</v>
      </c>
      <c r="C1091" s="25" t="s">
        <v>170</v>
      </c>
      <c r="D1091" s="25" t="s">
        <v>868</v>
      </c>
      <c r="E1091" s="25" t="s">
        <v>55</v>
      </c>
      <c r="F1091" s="25" t="s">
        <v>9310</v>
      </c>
      <c r="G1091" s="25" t="s">
        <v>9252</v>
      </c>
      <c r="H1091" s="25" t="n">
        <v>0</v>
      </c>
    </row>
    <row r="1092" customFormat="false" ht="15" hidden="false" customHeight="false" outlineLevel="0" collapsed="false">
      <c r="A1092" s="25" t="s">
        <v>2941</v>
      </c>
      <c r="B1092" s="25" t="s">
        <v>76</v>
      </c>
      <c r="C1092" s="25" t="s">
        <v>160</v>
      </c>
      <c r="D1092" s="25" t="s">
        <v>237</v>
      </c>
      <c r="E1092" s="25" t="s">
        <v>54</v>
      </c>
      <c r="F1092" s="25" t="s">
        <v>9310</v>
      </c>
      <c r="G1092" s="25" t="s">
        <v>9213</v>
      </c>
      <c r="H1092" s="25" t="n">
        <v>3281</v>
      </c>
    </row>
    <row r="1093" customFormat="false" ht="15" hidden="false" customHeight="false" outlineLevel="0" collapsed="false">
      <c r="A1093" s="25" t="s">
        <v>7697</v>
      </c>
      <c r="B1093" s="25" t="s">
        <v>114</v>
      </c>
      <c r="C1093" s="25" t="s">
        <v>186</v>
      </c>
      <c r="D1093" s="25" t="s">
        <v>1187</v>
      </c>
      <c r="E1093" s="25" t="s">
        <v>55</v>
      </c>
      <c r="F1093" s="25" t="s">
        <v>9310</v>
      </c>
      <c r="G1093" s="25" t="s">
        <v>9132</v>
      </c>
      <c r="H1093" s="25" t="n">
        <v>0</v>
      </c>
    </row>
    <row r="1094" customFormat="false" ht="15" hidden="false" customHeight="false" outlineLevel="0" collapsed="false">
      <c r="A1094" s="25" t="s">
        <v>7698</v>
      </c>
      <c r="B1094" s="25" t="s">
        <v>114</v>
      </c>
      <c r="C1094" s="25" t="s">
        <v>170</v>
      </c>
      <c r="D1094" s="25" t="s">
        <v>419</v>
      </c>
      <c r="E1094" s="25" t="s">
        <v>55</v>
      </c>
      <c r="F1094" s="25" t="s">
        <v>9310</v>
      </c>
      <c r="G1094" s="25" t="s">
        <v>9126</v>
      </c>
      <c r="H1094" s="25" t="n">
        <v>0</v>
      </c>
    </row>
    <row r="1095" customFormat="false" ht="15" hidden="false" customHeight="false" outlineLevel="0" collapsed="false">
      <c r="A1095" s="25" t="s">
        <v>7699</v>
      </c>
      <c r="B1095" s="25" t="s">
        <v>114</v>
      </c>
      <c r="C1095" s="25" t="s">
        <v>148</v>
      </c>
      <c r="D1095" s="25" t="s">
        <v>5204</v>
      </c>
      <c r="E1095" s="25" t="s">
        <v>54</v>
      </c>
      <c r="F1095" s="25" t="s">
        <v>9310</v>
      </c>
      <c r="G1095" s="25" t="s">
        <v>9109</v>
      </c>
      <c r="H1095" s="25" t="n">
        <v>59</v>
      </c>
    </row>
    <row r="1096" customFormat="false" ht="15" hidden="false" customHeight="false" outlineLevel="0" collapsed="false">
      <c r="A1096" s="25" t="s">
        <v>3275</v>
      </c>
      <c r="B1096" s="25" t="s">
        <v>77</v>
      </c>
      <c r="C1096" s="25" t="s">
        <v>170</v>
      </c>
      <c r="D1096" s="25" t="s">
        <v>231</v>
      </c>
      <c r="E1096" s="25" t="s">
        <v>54</v>
      </c>
      <c r="F1096" s="25" t="s">
        <v>9310</v>
      </c>
      <c r="G1096" s="25" t="s">
        <v>9311</v>
      </c>
      <c r="H1096" s="25" t="n">
        <v>1081</v>
      </c>
    </row>
    <row r="1097" customFormat="false" ht="15" hidden="false" customHeight="false" outlineLevel="0" collapsed="false">
      <c r="A1097" s="25" t="s">
        <v>3276</v>
      </c>
      <c r="B1097" s="25" t="s">
        <v>77</v>
      </c>
      <c r="C1097" s="25" t="s">
        <v>170</v>
      </c>
      <c r="D1097" s="25" t="s">
        <v>257</v>
      </c>
      <c r="E1097" s="25" t="s">
        <v>54</v>
      </c>
      <c r="F1097" s="25" t="s">
        <v>9310</v>
      </c>
      <c r="G1097" s="25" t="s">
        <v>9249</v>
      </c>
      <c r="H1097" s="25" t="n">
        <v>962</v>
      </c>
    </row>
    <row r="1098" customFormat="false" ht="15" hidden="false" customHeight="false" outlineLevel="0" collapsed="false">
      <c r="A1098" s="25" t="s">
        <v>3560</v>
      </c>
      <c r="B1098" s="25" t="s">
        <v>79</v>
      </c>
      <c r="C1098" s="25" t="s">
        <v>170</v>
      </c>
      <c r="D1098" s="25" t="s">
        <v>191</v>
      </c>
      <c r="E1098" s="25" t="s">
        <v>54</v>
      </c>
      <c r="F1098" s="25" t="s">
        <v>9310</v>
      </c>
      <c r="G1098" s="25" t="s">
        <v>9121</v>
      </c>
      <c r="H1098" s="25" t="n">
        <v>1123</v>
      </c>
    </row>
    <row r="1099" customFormat="false" ht="15" hidden="false" customHeight="false" outlineLevel="0" collapsed="false">
      <c r="A1099" s="25" t="s">
        <v>5863</v>
      </c>
      <c r="B1099" s="25" t="s">
        <v>97</v>
      </c>
      <c r="C1099" s="25" t="s">
        <v>160</v>
      </c>
      <c r="D1099" s="25" t="s">
        <v>1653</v>
      </c>
      <c r="E1099" s="25" t="s">
        <v>54</v>
      </c>
      <c r="F1099" s="25" t="s">
        <v>9310</v>
      </c>
      <c r="G1099" s="25" t="s">
        <v>9276</v>
      </c>
      <c r="H1099" s="25" t="n">
        <v>3075</v>
      </c>
    </row>
    <row r="1100" customFormat="false" ht="15" hidden="false" customHeight="false" outlineLevel="0" collapsed="false">
      <c r="A1100" s="25" t="s">
        <v>6774</v>
      </c>
      <c r="B1100" s="25" t="s">
        <v>105</v>
      </c>
      <c r="C1100" s="25" t="s">
        <v>148</v>
      </c>
      <c r="D1100" s="25" t="s">
        <v>218</v>
      </c>
      <c r="E1100" s="25" t="s">
        <v>54</v>
      </c>
      <c r="F1100" s="25" t="s">
        <v>9310</v>
      </c>
      <c r="G1100" s="25" t="s">
        <v>9249</v>
      </c>
      <c r="H1100" s="25" t="n">
        <v>50</v>
      </c>
    </row>
    <row r="1101" customFormat="false" ht="15" hidden="false" customHeight="false" outlineLevel="0" collapsed="false">
      <c r="A1101" s="25" t="s">
        <v>6775</v>
      </c>
      <c r="B1101" s="25" t="s">
        <v>105</v>
      </c>
      <c r="C1101" s="25" t="s">
        <v>148</v>
      </c>
      <c r="D1101" s="25" t="s">
        <v>449</v>
      </c>
      <c r="E1101" s="25" t="s">
        <v>54</v>
      </c>
      <c r="F1101" s="25" t="s">
        <v>9310</v>
      </c>
      <c r="G1101" s="25" t="s">
        <v>9121</v>
      </c>
      <c r="H1101" s="25" t="n">
        <v>47</v>
      </c>
    </row>
    <row r="1102" customFormat="false" ht="15" hidden="false" customHeight="false" outlineLevel="0" collapsed="false">
      <c r="A1102" s="25" t="s">
        <v>1497</v>
      </c>
      <c r="B1102" s="25" t="s">
        <v>71</v>
      </c>
      <c r="C1102" s="25" t="s">
        <v>148</v>
      </c>
      <c r="D1102" s="25" t="s">
        <v>240</v>
      </c>
      <c r="E1102" s="25" t="s">
        <v>55</v>
      </c>
      <c r="F1102" s="25" t="s">
        <v>9310</v>
      </c>
      <c r="G1102" s="25" t="s">
        <v>9126</v>
      </c>
      <c r="H1102" s="25" t="n">
        <v>0</v>
      </c>
    </row>
    <row r="1103" customFormat="false" ht="15" hidden="false" customHeight="false" outlineLevel="0" collapsed="false">
      <c r="A1103" s="25" t="s">
        <v>1498</v>
      </c>
      <c r="B1103" s="25" t="s">
        <v>71</v>
      </c>
      <c r="C1103" s="25" t="s">
        <v>178</v>
      </c>
      <c r="D1103" s="25" t="s">
        <v>173</v>
      </c>
      <c r="E1103" s="25" t="s">
        <v>54</v>
      </c>
      <c r="F1103" s="25" t="s">
        <v>9310</v>
      </c>
      <c r="G1103" s="25" t="s">
        <v>9215</v>
      </c>
      <c r="H1103" s="25" t="n">
        <v>4494</v>
      </c>
    </row>
    <row r="1104" customFormat="false" ht="15" hidden="false" customHeight="false" outlineLevel="0" collapsed="false">
      <c r="A1104" s="25" t="s">
        <v>6979</v>
      </c>
      <c r="B1104" s="25" t="s">
        <v>104</v>
      </c>
      <c r="C1104" s="25" t="s">
        <v>148</v>
      </c>
      <c r="D1104" s="25" t="s">
        <v>195</v>
      </c>
      <c r="E1104" s="25" t="s">
        <v>55</v>
      </c>
      <c r="F1104" s="25" t="s">
        <v>9310</v>
      </c>
      <c r="G1104" s="25" t="s">
        <v>9213</v>
      </c>
      <c r="H1104" s="25" t="n">
        <v>0</v>
      </c>
    </row>
    <row r="1105" customFormat="false" ht="15" hidden="false" customHeight="false" outlineLevel="0" collapsed="false">
      <c r="A1105" s="25" t="s">
        <v>6980</v>
      </c>
      <c r="B1105" s="25" t="s">
        <v>104</v>
      </c>
      <c r="C1105" s="25" t="s">
        <v>148</v>
      </c>
      <c r="D1105" s="25" t="s">
        <v>433</v>
      </c>
      <c r="E1105" s="25" t="s">
        <v>54</v>
      </c>
      <c r="F1105" s="25" t="s">
        <v>9310</v>
      </c>
      <c r="G1105" s="25" t="s">
        <v>9109</v>
      </c>
      <c r="H1105" s="25" t="n">
        <v>61</v>
      </c>
    </row>
    <row r="1106" customFormat="false" ht="15" hidden="false" customHeight="false" outlineLevel="0" collapsed="false">
      <c r="A1106" s="25" t="s">
        <v>6981</v>
      </c>
      <c r="B1106" s="25" t="s">
        <v>104</v>
      </c>
      <c r="C1106" s="25" t="s">
        <v>160</v>
      </c>
      <c r="D1106" s="25" t="s">
        <v>868</v>
      </c>
      <c r="E1106" s="25" t="s">
        <v>54</v>
      </c>
      <c r="F1106" s="25" t="s">
        <v>9310</v>
      </c>
      <c r="G1106" s="25" t="s">
        <v>9251</v>
      </c>
      <c r="H1106" s="25" t="n">
        <v>3418</v>
      </c>
    </row>
    <row r="1107" customFormat="false" ht="15" hidden="false" customHeight="false" outlineLevel="0" collapsed="false">
      <c r="A1107" s="25" t="s">
        <v>4407</v>
      </c>
      <c r="B1107" s="25" t="s">
        <v>86</v>
      </c>
      <c r="C1107" s="25" t="s">
        <v>160</v>
      </c>
      <c r="E1107" s="25" t="s">
        <v>56</v>
      </c>
      <c r="F1107" s="25" t="s">
        <v>9310</v>
      </c>
    </row>
    <row r="1108" customFormat="false" ht="15" hidden="false" customHeight="false" outlineLevel="0" collapsed="false">
      <c r="A1108" s="25" t="s">
        <v>4641</v>
      </c>
      <c r="B1108" s="25" t="s">
        <v>90</v>
      </c>
      <c r="C1108" s="25" t="s">
        <v>178</v>
      </c>
      <c r="E1108" s="25" t="s">
        <v>56</v>
      </c>
      <c r="F1108" s="25" t="s">
        <v>9310</v>
      </c>
    </row>
    <row r="1109" customFormat="false" ht="15" hidden="false" customHeight="false" outlineLevel="0" collapsed="false">
      <c r="A1109" s="25" t="s">
        <v>4642</v>
      </c>
      <c r="B1109" s="25" t="s">
        <v>90</v>
      </c>
      <c r="C1109" s="25" t="s">
        <v>160</v>
      </c>
      <c r="D1109" s="25" t="s">
        <v>1158</v>
      </c>
      <c r="E1109" s="25" t="s">
        <v>54</v>
      </c>
      <c r="F1109" s="25" t="s">
        <v>9310</v>
      </c>
      <c r="G1109" s="25" t="s">
        <v>9224</v>
      </c>
      <c r="H1109" s="25" t="n">
        <v>3336</v>
      </c>
    </row>
    <row r="1110" customFormat="false" ht="15" hidden="false" customHeight="false" outlineLevel="0" collapsed="false">
      <c r="A1110" s="25" t="s">
        <v>8756</v>
      </c>
      <c r="B1110" s="25" t="s">
        <v>115</v>
      </c>
      <c r="C1110" s="25" t="s">
        <v>170</v>
      </c>
      <c r="E1110" s="25" t="s">
        <v>56</v>
      </c>
      <c r="F1110" s="25" t="s">
        <v>9310</v>
      </c>
    </row>
    <row r="1111" customFormat="false" ht="15" hidden="false" customHeight="false" outlineLevel="0" collapsed="false">
      <c r="A1111" s="25" t="s">
        <v>232</v>
      </c>
      <c r="B1111" s="25" t="s">
        <v>69</v>
      </c>
      <c r="C1111" s="25" t="s">
        <v>186</v>
      </c>
      <c r="D1111" s="25" t="s">
        <v>173</v>
      </c>
      <c r="E1111" s="25" t="s">
        <v>55</v>
      </c>
      <c r="F1111" s="25" t="s">
        <v>9312</v>
      </c>
      <c r="G1111" s="25" t="s">
        <v>9162</v>
      </c>
      <c r="H1111" s="25" t="n">
        <v>0</v>
      </c>
    </row>
    <row r="1112" customFormat="false" ht="15" hidden="false" customHeight="false" outlineLevel="0" collapsed="false">
      <c r="A1112" s="25" t="s">
        <v>4758</v>
      </c>
      <c r="B1112" s="25" t="s">
        <v>98</v>
      </c>
      <c r="C1112" s="25" t="s">
        <v>178</v>
      </c>
      <c r="D1112" s="25" t="s">
        <v>1671</v>
      </c>
      <c r="E1112" s="25" t="s">
        <v>54</v>
      </c>
      <c r="F1112" s="25" t="s">
        <v>9312</v>
      </c>
      <c r="G1112" s="25" t="s">
        <v>9146</v>
      </c>
      <c r="H1112" s="25" t="n">
        <v>4766</v>
      </c>
    </row>
    <row r="1113" customFormat="false" ht="15" hidden="false" customHeight="false" outlineLevel="0" collapsed="false">
      <c r="A1113" s="25" t="s">
        <v>3827</v>
      </c>
      <c r="B1113" s="25" t="s">
        <v>87</v>
      </c>
      <c r="C1113" s="25" t="s">
        <v>160</v>
      </c>
      <c r="D1113" s="25" t="s">
        <v>639</v>
      </c>
      <c r="E1113" s="25" t="s">
        <v>55</v>
      </c>
      <c r="F1113" s="25" t="s">
        <v>9312</v>
      </c>
      <c r="G1113" s="25" t="s">
        <v>9276</v>
      </c>
      <c r="H1113" s="25" t="n">
        <v>0</v>
      </c>
    </row>
    <row r="1114" customFormat="false" ht="15" hidden="false" customHeight="false" outlineLevel="0" collapsed="false">
      <c r="A1114" s="25" t="s">
        <v>5334</v>
      </c>
      <c r="B1114" s="25" t="s">
        <v>94</v>
      </c>
      <c r="C1114" s="25" t="s">
        <v>186</v>
      </c>
      <c r="D1114" s="25" t="s">
        <v>484</v>
      </c>
      <c r="E1114" s="25" t="s">
        <v>54</v>
      </c>
      <c r="F1114" s="25" t="s">
        <v>9312</v>
      </c>
      <c r="G1114" s="25" t="s">
        <v>9257</v>
      </c>
      <c r="H1114" s="25" t="n">
        <v>592</v>
      </c>
    </row>
    <row r="1115" customFormat="false" ht="15" hidden="false" customHeight="false" outlineLevel="0" collapsed="false">
      <c r="A1115" s="25" t="s">
        <v>5596</v>
      </c>
      <c r="B1115" s="25" t="s">
        <v>96</v>
      </c>
      <c r="C1115" s="25" t="s">
        <v>186</v>
      </c>
      <c r="D1115" s="25" t="s">
        <v>2530</v>
      </c>
      <c r="E1115" s="25" t="s">
        <v>55</v>
      </c>
      <c r="F1115" s="25" t="s">
        <v>9312</v>
      </c>
      <c r="G1115" s="25" t="s">
        <v>9256</v>
      </c>
      <c r="H1115" s="25" t="n">
        <v>0</v>
      </c>
    </row>
    <row r="1116" customFormat="false" ht="15" hidden="false" customHeight="false" outlineLevel="0" collapsed="false">
      <c r="A1116" s="25" t="s">
        <v>6095</v>
      </c>
      <c r="B1116" s="25" t="s">
        <v>108</v>
      </c>
      <c r="C1116" s="25" t="s">
        <v>148</v>
      </c>
      <c r="D1116" s="25" t="s">
        <v>609</v>
      </c>
      <c r="E1116" s="25" t="s">
        <v>55</v>
      </c>
      <c r="F1116" s="25" t="s">
        <v>9312</v>
      </c>
      <c r="G1116" s="25" t="s">
        <v>9253</v>
      </c>
      <c r="H1116" s="25" t="n">
        <v>0</v>
      </c>
    </row>
    <row r="1117" customFormat="false" ht="15" hidden="false" customHeight="false" outlineLevel="0" collapsed="false">
      <c r="A1117" s="25" t="s">
        <v>2615</v>
      </c>
      <c r="B1117" s="25" t="s">
        <v>78</v>
      </c>
      <c r="C1117" s="25" t="s">
        <v>9107</v>
      </c>
      <c r="D1117" s="25" t="s">
        <v>162</v>
      </c>
      <c r="E1117" s="25" t="s">
        <v>55</v>
      </c>
      <c r="F1117" s="25" t="s">
        <v>9312</v>
      </c>
      <c r="G1117" s="25" t="s">
        <v>9247</v>
      </c>
      <c r="H1117" s="25" t="n">
        <v>0</v>
      </c>
    </row>
    <row r="1118" customFormat="false" ht="15" hidden="false" customHeight="false" outlineLevel="0" collapsed="false">
      <c r="A1118" s="25" t="s">
        <v>2616</v>
      </c>
      <c r="B1118" s="25" t="s">
        <v>78</v>
      </c>
      <c r="C1118" s="25" t="s">
        <v>9107</v>
      </c>
      <c r="D1118" s="25" t="s">
        <v>237</v>
      </c>
      <c r="E1118" s="25" t="s">
        <v>54</v>
      </c>
      <c r="F1118" s="25" t="s">
        <v>9312</v>
      </c>
      <c r="G1118" s="25" t="s">
        <v>9301</v>
      </c>
      <c r="H1118" s="25" t="n">
        <v>5142</v>
      </c>
    </row>
    <row r="1119" customFormat="false" ht="15" hidden="false" customHeight="false" outlineLevel="0" collapsed="false">
      <c r="A1119" s="25" t="s">
        <v>7403</v>
      </c>
      <c r="B1119" s="25" t="s">
        <v>112</v>
      </c>
      <c r="C1119" s="25" t="s">
        <v>170</v>
      </c>
      <c r="D1119" s="25" t="s">
        <v>3075</v>
      </c>
      <c r="E1119" s="25" t="s">
        <v>55</v>
      </c>
      <c r="F1119" s="25" t="s">
        <v>9312</v>
      </c>
      <c r="G1119" s="25" t="s">
        <v>9247</v>
      </c>
      <c r="H1119" s="25" t="n">
        <v>0</v>
      </c>
    </row>
    <row r="1120" customFormat="false" ht="15" hidden="false" customHeight="false" outlineLevel="0" collapsed="false">
      <c r="A1120" s="25" t="s">
        <v>8056</v>
      </c>
      <c r="B1120" s="25" t="s">
        <v>113</v>
      </c>
      <c r="C1120" s="25" t="s">
        <v>178</v>
      </c>
      <c r="D1120" s="25" t="s">
        <v>1789</v>
      </c>
      <c r="E1120" s="25" t="s">
        <v>56</v>
      </c>
      <c r="F1120" s="25" t="s">
        <v>9312</v>
      </c>
    </row>
    <row r="1121" customFormat="false" ht="15" hidden="false" customHeight="false" outlineLevel="0" collapsed="false">
      <c r="A1121" s="25" t="s">
        <v>914</v>
      </c>
      <c r="B1121" s="25" t="s">
        <v>72</v>
      </c>
      <c r="C1121" s="25" t="s">
        <v>160</v>
      </c>
      <c r="D1121" s="25" t="s">
        <v>154</v>
      </c>
      <c r="E1121" s="25" t="s">
        <v>55</v>
      </c>
      <c r="F1121" s="25" t="s">
        <v>9312</v>
      </c>
      <c r="G1121" s="25" t="s">
        <v>9217</v>
      </c>
      <c r="H1121" s="25" t="n">
        <v>0</v>
      </c>
    </row>
    <row r="1122" customFormat="false" ht="15" hidden="false" customHeight="false" outlineLevel="0" collapsed="false">
      <c r="A1122" s="25" t="s">
        <v>6489</v>
      </c>
      <c r="B1122" s="25" t="s">
        <v>107</v>
      </c>
      <c r="C1122" s="25" t="s">
        <v>170</v>
      </c>
      <c r="D1122" s="25" t="s">
        <v>2863</v>
      </c>
      <c r="E1122" s="25" t="s">
        <v>55</v>
      </c>
      <c r="F1122" s="25" t="s">
        <v>9312</v>
      </c>
      <c r="G1122" s="25" t="s">
        <v>9294</v>
      </c>
      <c r="H1122" s="25" t="n">
        <v>0</v>
      </c>
    </row>
    <row r="1123" customFormat="false" ht="15" hidden="false" customHeight="false" outlineLevel="0" collapsed="false">
      <c r="A1123" s="25" t="s">
        <v>8475</v>
      </c>
      <c r="B1123" s="25" t="s">
        <v>116</v>
      </c>
      <c r="C1123" s="25" t="s">
        <v>170</v>
      </c>
      <c r="E1123" s="25" t="s">
        <v>56</v>
      </c>
      <c r="F1123" s="25" t="s">
        <v>9312</v>
      </c>
    </row>
    <row r="1124" customFormat="false" ht="15" hidden="false" customHeight="false" outlineLevel="0" collapsed="false">
      <c r="A1124" s="25" t="s">
        <v>8476</v>
      </c>
      <c r="B1124" s="25" t="s">
        <v>116</v>
      </c>
      <c r="C1124" s="25" t="s">
        <v>170</v>
      </c>
      <c r="E1124" s="25" t="s">
        <v>56</v>
      </c>
      <c r="F1124" s="25" t="s">
        <v>9312</v>
      </c>
    </row>
    <row r="1125" customFormat="false" ht="15" hidden="false" customHeight="false" outlineLevel="0" collapsed="false">
      <c r="A1125" s="25" t="s">
        <v>8477</v>
      </c>
      <c r="B1125" s="25" t="s">
        <v>116</v>
      </c>
      <c r="C1125" s="25" t="s">
        <v>160</v>
      </c>
      <c r="D1125" s="25" t="s">
        <v>1156</v>
      </c>
      <c r="E1125" s="25" t="s">
        <v>56</v>
      </c>
      <c r="F1125" s="25" t="s">
        <v>9312</v>
      </c>
    </row>
    <row r="1126" customFormat="false" ht="15" hidden="false" customHeight="false" outlineLevel="0" collapsed="false">
      <c r="A1126" s="25" t="s">
        <v>8478</v>
      </c>
      <c r="B1126" s="25" t="s">
        <v>116</v>
      </c>
      <c r="C1126" s="25" t="s">
        <v>170</v>
      </c>
      <c r="D1126" s="25" t="s">
        <v>2484</v>
      </c>
      <c r="E1126" s="25" t="s">
        <v>55</v>
      </c>
      <c r="F1126" s="25" t="s">
        <v>9312</v>
      </c>
      <c r="G1126" s="25" t="s">
        <v>9303</v>
      </c>
      <c r="H1126" s="25" t="n">
        <v>0</v>
      </c>
    </row>
    <row r="1127" customFormat="false" ht="15" hidden="false" customHeight="false" outlineLevel="0" collapsed="false">
      <c r="A1127" s="25" t="s">
        <v>8479</v>
      </c>
      <c r="B1127" s="25" t="s">
        <v>116</v>
      </c>
      <c r="C1127" s="25" t="s">
        <v>148</v>
      </c>
      <c r="D1127" s="25" t="s">
        <v>636</v>
      </c>
      <c r="E1127" s="25" t="s">
        <v>55</v>
      </c>
      <c r="F1127" s="25" t="s">
        <v>9312</v>
      </c>
      <c r="G1127" s="25" t="s">
        <v>9228</v>
      </c>
      <c r="H1127" s="25" t="n">
        <v>0</v>
      </c>
    </row>
    <row r="1128" customFormat="false" ht="15" hidden="false" customHeight="false" outlineLevel="0" collapsed="false">
      <c r="A1128" s="25" t="s">
        <v>1229</v>
      </c>
      <c r="B1128" s="25" t="s">
        <v>73</v>
      </c>
      <c r="C1128" s="25" t="s">
        <v>186</v>
      </c>
      <c r="D1128" s="25" t="s">
        <v>237</v>
      </c>
      <c r="E1128" s="25" t="s">
        <v>54</v>
      </c>
      <c r="F1128" s="25" t="s">
        <v>9312</v>
      </c>
      <c r="G1128" s="25" t="s">
        <v>9152</v>
      </c>
      <c r="H1128" s="25" t="n">
        <v>660</v>
      </c>
    </row>
    <row r="1129" customFormat="false" ht="15" hidden="false" customHeight="false" outlineLevel="0" collapsed="false">
      <c r="A1129" s="25" t="s">
        <v>1230</v>
      </c>
      <c r="B1129" s="25" t="s">
        <v>73</v>
      </c>
      <c r="C1129" s="25" t="s">
        <v>186</v>
      </c>
      <c r="D1129" s="25" t="s">
        <v>188</v>
      </c>
      <c r="E1129" s="25" t="s">
        <v>54</v>
      </c>
      <c r="F1129" s="25" t="s">
        <v>9312</v>
      </c>
      <c r="G1129" s="25" t="s">
        <v>9252</v>
      </c>
      <c r="H1129" s="25" t="n">
        <v>443</v>
      </c>
    </row>
    <row r="1130" customFormat="false" ht="15" hidden="false" customHeight="false" outlineLevel="0" collapsed="false">
      <c r="A1130" s="25" t="s">
        <v>3561</v>
      </c>
      <c r="B1130" s="25" t="s">
        <v>79</v>
      </c>
      <c r="C1130" s="25" t="s">
        <v>148</v>
      </c>
      <c r="D1130" s="25" t="s">
        <v>191</v>
      </c>
      <c r="E1130" s="25" t="s">
        <v>55</v>
      </c>
      <c r="F1130" s="25" t="s">
        <v>9312</v>
      </c>
      <c r="G1130" s="25" t="s">
        <v>9229</v>
      </c>
      <c r="H1130" s="25" t="n">
        <v>0</v>
      </c>
    </row>
    <row r="1131" customFormat="false" ht="15" hidden="false" customHeight="false" outlineLevel="0" collapsed="false">
      <c r="A1131" s="25" t="s">
        <v>4228</v>
      </c>
      <c r="B1131" s="25" t="s">
        <v>88</v>
      </c>
      <c r="C1131" s="25" t="s">
        <v>178</v>
      </c>
      <c r="D1131" s="25" t="s">
        <v>3373</v>
      </c>
      <c r="E1131" s="25" t="s">
        <v>55</v>
      </c>
      <c r="F1131" s="25" t="s">
        <v>9312</v>
      </c>
      <c r="G1131" s="25" t="s">
        <v>9116</v>
      </c>
      <c r="H1131" s="25" t="n">
        <v>0</v>
      </c>
    </row>
    <row r="1132" customFormat="false" ht="15" hidden="false" customHeight="false" outlineLevel="0" collapsed="false">
      <c r="A1132" s="25" t="s">
        <v>4229</v>
      </c>
      <c r="B1132" s="25" t="s">
        <v>88</v>
      </c>
      <c r="C1132" s="25" t="s">
        <v>148</v>
      </c>
      <c r="D1132" s="25" t="s">
        <v>1055</v>
      </c>
      <c r="E1132" s="25" t="s">
        <v>55</v>
      </c>
      <c r="F1132" s="25" t="s">
        <v>9312</v>
      </c>
      <c r="G1132" s="25" t="s">
        <v>9220</v>
      </c>
      <c r="H1132" s="25" t="n">
        <v>0</v>
      </c>
    </row>
    <row r="1133" customFormat="false" ht="15" hidden="false" customHeight="false" outlineLevel="0" collapsed="false">
      <c r="A1133" s="25" t="s">
        <v>1499</v>
      </c>
      <c r="B1133" s="25" t="s">
        <v>71</v>
      </c>
      <c r="C1133" s="25" t="s">
        <v>148</v>
      </c>
      <c r="D1133" s="25" t="s">
        <v>164</v>
      </c>
      <c r="E1133" s="25" t="s">
        <v>54</v>
      </c>
      <c r="F1133" s="25" t="s">
        <v>9312</v>
      </c>
      <c r="G1133" s="25" t="s">
        <v>9268</v>
      </c>
      <c r="H1133" s="25" t="n">
        <v>61</v>
      </c>
    </row>
    <row r="1134" customFormat="false" ht="15" hidden="false" customHeight="false" outlineLevel="0" collapsed="false">
      <c r="A1134" s="25" t="s">
        <v>8757</v>
      </c>
      <c r="B1134" s="25" t="s">
        <v>115</v>
      </c>
      <c r="C1134" s="25" t="s">
        <v>170</v>
      </c>
      <c r="E1134" s="25" t="s">
        <v>56</v>
      </c>
      <c r="F1134" s="25" t="s">
        <v>9312</v>
      </c>
    </row>
    <row r="1135" customFormat="false" ht="15" hidden="false" customHeight="false" outlineLevel="0" collapsed="false">
      <c r="A1135" s="25" t="s">
        <v>8758</v>
      </c>
      <c r="B1135" s="25" t="s">
        <v>115</v>
      </c>
      <c r="C1135" s="25" t="s">
        <v>178</v>
      </c>
      <c r="D1135" s="25" t="s">
        <v>2739</v>
      </c>
      <c r="E1135" s="25" t="s">
        <v>54</v>
      </c>
      <c r="F1135" s="25" t="s">
        <v>9312</v>
      </c>
      <c r="G1135" s="25" t="s">
        <v>9134</v>
      </c>
      <c r="H1135" s="25" t="n">
        <v>4846</v>
      </c>
    </row>
    <row r="1136" customFormat="false" ht="15" hidden="false" customHeight="false" outlineLevel="0" collapsed="false">
      <c r="A1136" s="25" t="s">
        <v>233</v>
      </c>
      <c r="B1136" s="25" t="s">
        <v>69</v>
      </c>
      <c r="C1136" s="25" t="s">
        <v>186</v>
      </c>
      <c r="D1136" s="25" t="s">
        <v>167</v>
      </c>
      <c r="E1136" s="25" t="s">
        <v>54</v>
      </c>
      <c r="F1136" s="25" t="s">
        <v>9313</v>
      </c>
      <c r="G1136" s="25" t="s">
        <v>9227</v>
      </c>
      <c r="H1136" s="25" t="n">
        <v>574</v>
      </c>
    </row>
    <row r="1137" customFormat="false" ht="15" hidden="false" customHeight="false" outlineLevel="0" collapsed="false">
      <c r="A1137" s="25" t="s">
        <v>4993</v>
      </c>
      <c r="B1137" s="25" t="s">
        <v>95</v>
      </c>
      <c r="C1137" s="25" t="s">
        <v>186</v>
      </c>
      <c r="D1137" s="25" t="s">
        <v>484</v>
      </c>
      <c r="E1137" s="25" t="s">
        <v>55</v>
      </c>
      <c r="F1137" s="25" t="s">
        <v>9313</v>
      </c>
      <c r="G1137" s="25" t="s">
        <v>9268</v>
      </c>
      <c r="H1137" s="25" t="n">
        <v>0</v>
      </c>
    </row>
    <row r="1138" customFormat="false" ht="15" hidden="false" customHeight="false" outlineLevel="0" collapsed="false">
      <c r="A1138" s="25" t="s">
        <v>4994</v>
      </c>
      <c r="B1138" s="25" t="s">
        <v>95</v>
      </c>
      <c r="C1138" s="25" t="s">
        <v>9107</v>
      </c>
      <c r="D1138" s="25" t="s">
        <v>622</v>
      </c>
      <c r="E1138" s="25" t="s">
        <v>55</v>
      </c>
      <c r="F1138" s="25" t="s">
        <v>9313</v>
      </c>
      <c r="G1138" s="25" t="s">
        <v>9248</v>
      </c>
      <c r="H1138" s="25" t="n">
        <v>0</v>
      </c>
    </row>
    <row r="1139" customFormat="false" ht="15" hidden="false" customHeight="false" outlineLevel="0" collapsed="false">
      <c r="A1139" s="25" t="s">
        <v>689</v>
      </c>
      <c r="B1139" s="25" t="s">
        <v>70</v>
      </c>
      <c r="C1139" s="25" t="s">
        <v>186</v>
      </c>
      <c r="D1139" s="25" t="s">
        <v>184</v>
      </c>
      <c r="E1139" s="25" t="s">
        <v>54</v>
      </c>
      <c r="F1139" s="25" t="s">
        <v>9313</v>
      </c>
      <c r="G1139" s="25" t="s">
        <v>9228</v>
      </c>
      <c r="H1139" s="25" t="n">
        <v>497</v>
      </c>
    </row>
    <row r="1140" customFormat="false" ht="15" hidden="false" customHeight="false" outlineLevel="0" collapsed="false">
      <c r="A1140" s="25" t="s">
        <v>3828</v>
      </c>
      <c r="B1140" s="25" t="s">
        <v>87</v>
      </c>
      <c r="C1140" s="25" t="s">
        <v>186</v>
      </c>
      <c r="D1140" s="25" t="s">
        <v>1653</v>
      </c>
      <c r="E1140" s="25" t="s">
        <v>55</v>
      </c>
      <c r="F1140" s="25" t="s">
        <v>9313</v>
      </c>
      <c r="G1140" s="25" t="s">
        <v>9200</v>
      </c>
      <c r="H1140" s="25" t="n">
        <v>0</v>
      </c>
    </row>
    <row r="1141" customFormat="false" ht="15" hidden="false" customHeight="false" outlineLevel="0" collapsed="false">
      <c r="A1141" s="25" t="s">
        <v>3829</v>
      </c>
      <c r="B1141" s="25" t="s">
        <v>87</v>
      </c>
      <c r="C1141" s="25" t="s">
        <v>178</v>
      </c>
      <c r="D1141" s="25" t="s">
        <v>1158</v>
      </c>
      <c r="E1141" s="25" t="s">
        <v>54</v>
      </c>
      <c r="F1141" s="25" t="s">
        <v>9313</v>
      </c>
      <c r="G1141" s="25" t="s">
        <v>9278</v>
      </c>
      <c r="H1141" s="25" t="n">
        <v>5159</v>
      </c>
    </row>
    <row r="1142" customFormat="false" ht="15" hidden="false" customHeight="false" outlineLevel="0" collapsed="false">
      <c r="A1142" s="25" t="s">
        <v>5335</v>
      </c>
      <c r="B1142" s="25" t="s">
        <v>94</v>
      </c>
      <c r="C1142" s="25" t="s">
        <v>170</v>
      </c>
      <c r="D1142" s="25" t="s">
        <v>2739</v>
      </c>
      <c r="E1142" s="25" t="s">
        <v>56</v>
      </c>
      <c r="F1142" s="25" t="s">
        <v>9313</v>
      </c>
    </row>
    <row r="1143" customFormat="false" ht="15" hidden="false" customHeight="false" outlineLevel="0" collapsed="false">
      <c r="A1143" s="25" t="s">
        <v>1913</v>
      </c>
      <c r="B1143" s="25" t="s">
        <v>80</v>
      </c>
      <c r="C1143" s="25" t="s">
        <v>148</v>
      </c>
      <c r="D1143" s="25" t="s">
        <v>191</v>
      </c>
      <c r="E1143" s="25" t="s">
        <v>55</v>
      </c>
      <c r="F1143" s="25" t="s">
        <v>9313</v>
      </c>
      <c r="G1143" s="25" t="s">
        <v>9211</v>
      </c>
      <c r="H1143" s="25" t="n">
        <v>0</v>
      </c>
    </row>
    <row r="1144" customFormat="false" ht="15" hidden="false" customHeight="false" outlineLevel="0" collapsed="false">
      <c r="A1144" s="25" t="s">
        <v>1914</v>
      </c>
      <c r="B1144" s="25" t="s">
        <v>80</v>
      </c>
      <c r="C1144" s="25" t="s">
        <v>9107</v>
      </c>
      <c r="D1144" s="25" t="s">
        <v>184</v>
      </c>
      <c r="E1144" s="25" t="s">
        <v>54</v>
      </c>
      <c r="F1144" s="25" t="s">
        <v>9313</v>
      </c>
      <c r="G1144" s="25" t="s">
        <v>9251</v>
      </c>
      <c r="H1144" s="25" t="n">
        <v>4311</v>
      </c>
    </row>
    <row r="1145" customFormat="false" ht="15" hidden="false" customHeight="false" outlineLevel="0" collapsed="false">
      <c r="A1145" s="25" t="s">
        <v>5597</v>
      </c>
      <c r="B1145" s="25" t="s">
        <v>96</v>
      </c>
      <c r="C1145" s="25" t="s">
        <v>186</v>
      </c>
      <c r="D1145" s="25" t="s">
        <v>484</v>
      </c>
      <c r="E1145" s="25" t="s">
        <v>54</v>
      </c>
      <c r="F1145" s="25" t="s">
        <v>9313</v>
      </c>
      <c r="G1145" s="25" t="s">
        <v>9248</v>
      </c>
      <c r="H1145" s="25" t="n">
        <v>609</v>
      </c>
    </row>
    <row r="1146" customFormat="false" ht="15" hidden="false" customHeight="false" outlineLevel="0" collapsed="false">
      <c r="A1146" s="25" t="s">
        <v>2617</v>
      </c>
      <c r="B1146" s="25" t="s">
        <v>78</v>
      </c>
      <c r="C1146" s="25" t="s">
        <v>170</v>
      </c>
      <c r="D1146" s="25" t="s">
        <v>210</v>
      </c>
      <c r="E1146" s="25" t="s">
        <v>54</v>
      </c>
      <c r="F1146" s="25" t="s">
        <v>9313</v>
      </c>
      <c r="G1146" s="25" t="s">
        <v>9314</v>
      </c>
      <c r="H1146" s="25" t="n">
        <v>1008</v>
      </c>
    </row>
    <row r="1147" customFormat="false" ht="15" hidden="false" customHeight="false" outlineLevel="0" collapsed="false">
      <c r="A1147" s="25" t="s">
        <v>2618</v>
      </c>
      <c r="B1147" s="25" t="s">
        <v>78</v>
      </c>
      <c r="C1147" s="25" t="s">
        <v>9107</v>
      </c>
      <c r="D1147" s="25" t="s">
        <v>257</v>
      </c>
      <c r="E1147" s="25" t="s">
        <v>54</v>
      </c>
      <c r="F1147" s="25" t="s">
        <v>9313</v>
      </c>
      <c r="G1147" s="25" t="s">
        <v>9289</v>
      </c>
      <c r="H1147" s="25" t="n">
        <v>4458</v>
      </c>
    </row>
    <row r="1148" customFormat="false" ht="15" hidden="false" customHeight="false" outlineLevel="0" collapsed="false">
      <c r="A1148" s="25" t="s">
        <v>6277</v>
      </c>
      <c r="B1148" s="25" t="s">
        <v>106</v>
      </c>
      <c r="C1148" s="25" t="s">
        <v>160</v>
      </c>
      <c r="E1148" s="25" t="s">
        <v>56</v>
      </c>
      <c r="F1148" s="25" t="s">
        <v>9313</v>
      </c>
    </row>
    <row r="1149" customFormat="false" ht="15" hidden="false" customHeight="false" outlineLevel="0" collapsed="false">
      <c r="A1149" s="25" t="s">
        <v>6278</v>
      </c>
      <c r="B1149" s="25" t="s">
        <v>106</v>
      </c>
      <c r="C1149" s="25" t="s">
        <v>160</v>
      </c>
      <c r="D1149" s="25" t="s">
        <v>2863</v>
      </c>
      <c r="E1149" s="25" t="s">
        <v>54</v>
      </c>
      <c r="F1149" s="25" t="s">
        <v>9313</v>
      </c>
      <c r="G1149" s="25" t="s">
        <v>9252</v>
      </c>
      <c r="H1149" s="25" t="n">
        <v>2964</v>
      </c>
    </row>
    <row r="1150" customFormat="false" ht="15" hidden="false" customHeight="false" outlineLevel="0" collapsed="false">
      <c r="A1150" s="25" t="s">
        <v>7404</v>
      </c>
      <c r="B1150" s="25" t="s">
        <v>112</v>
      </c>
      <c r="C1150" s="25" t="s">
        <v>178</v>
      </c>
      <c r="D1150" s="25" t="s">
        <v>1778</v>
      </c>
      <c r="E1150" s="25" t="s">
        <v>55</v>
      </c>
      <c r="F1150" s="25" t="s">
        <v>9313</v>
      </c>
      <c r="G1150" s="25" t="s">
        <v>9227</v>
      </c>
      <c r="H1150" s="25" t="n">
        <v>0</v>
      </c>
    </row>
    <row r="1151" customFormat="false" ht="15" hidden="false" customHeight="false" outlineLevel="0" collapsed="false">
      <c r="A1151" s="25" t="s">
        <v>7405</v>
      </c>
      <c r="B1151" s="25" t="s">
        <v>112</v>
      </c>
      <c r="C1151" s="25" t="s">
        <v>160</v>
      </c>
      <c r="D1151" s="25" t="s">
        <v>449</v>
      </c>
      <c r="E1151" s="25" t="s">
        <v>54</v>
      </c>
      <c r="F1151" s="25" t="s">
        <v>9313</v>
      </c>
      <c r="G1151" s="25" t="s">
        <v>9234</v>
      </c>
      <c r="H1151" s="25" t="n">
        <v>3813</v>
      </c>
    </row>
    <row r="1152" customFormat="false" ht="15" hidden="false" customHeight="false" outlineLevel="0" collapsed="false">
      <c r="A1152" s="25" t="s">
        <v>2942</v>
      </c>
      <c r="B1152" s="25" t="s">
        <v>76</v>
      </c>
      <c r="C1152" s="25" t="s">
        <v>186</v>
      </c>
      <c r="D1152" s="25" t="s">
        <v>188</v>
      </c>
      <c r="E1152" s="25" t="s">
        <v>54</v>
      </c>
      <c r="F1152" s="25" t="s">
        <v>9313</v>
      </c>
      <c r="G1152" s="25" t="s">
        <v>9257</v>
      </c>
      <c r="H1152" s="25" t="n">
        <v>528</v>
      </c>
    </row>
    <row r="1153" customFormat="false" ht="15" hidden="false" customHeight="false" outlineLevel="0" collapsed="false">
      <c r="A1153" s="25" t="s">
        <v>8057</v>
      </c>
      <c r="B1153" s="25" t="s">
        <v>113</v>
      </c>
      <c r="C1153" s="25" t="s">
        <v>170</v>
      </c>
      <c r="D1153" s="25" t="s">
        <v>5204</v>
      </c>
      <c r="E1153" s="25" t="s">
        <v>54</v>
      </c>
      <c r="F1153" s="25" t="s">
        <v>9313</v>
      </c>
      <c r="G1153" s="25" t="s">
        <v>9119</v>
      </c>
      <c r="H1153" s="25" t="n">
        <v>1173</v>
      </c>
    </row>
    <row r="1154" customFormat="false" ht="15" hidden="false" customHeight="false" outlineLevel="0" collapsed="false">
      <c r="A1154" s="25" t="s">
        <v>8058</v>
      </c>
      <c r="B1154" s="25" t="s">
        <v>113</v>
      </c>
      <c r="C1154" s="25" t="s">
        <v>9107</v>
      </c>
      <c r="D1154" s="25" t="s">
        <v>494</v>
      </c>
      <c r="E1154" s="25" t="s">
        <v>54</v>
      </c>
      <c r="F1154" s="25" t="s">
        <v>9313</v>
      </c>
      <c r="G1154" s="25" t="s">
        <v>9298</v>
      </c>
      <c r="H1154" s="25" t="n">
        <v>3893</v>
      </c>
    </row>
    <row r="1155" customFormat="false" ht="15" hidden="false" customHeight="false" outlineLevel="0" collapsed="false">
      <c r="A1155" s="25" t="s">
        <v>8059</v>
      </c>
      <c r="B1155" s="25" t="s">
        <v>113</v>
      </c>
      <c r="C1155" s="25" t="s">
        <v>9107</v>
      </c>
      <c r="D1155" s="25" t="s">
        <v>156</v>
      </c>
      <c r="E1155" s="25" t="s">
        <v>54</v>
      </c>
      <c r="F1155" s="25" t="s">
        <v>9313</v>
      </c>
      <c r="G1155" s="25" t="s">
        <v>9152</v>
      </c>
      <c r="H1155" s="25" t="n">
        <v>4678</v>
      </c>
    </row>
    <row r="1156" customFormat="false" ht="15" hidden="false" customHeight="false" outlineLevel="0" collapsed="false">
      <c r="A1156" s="25" t="s">
        <v>915</v>
      </c>
      <c r="B1156" s="25" t="s">
        <v>72</v>
      </c>
      <c r="C1156" s="25" t="s">
        <v>186</v>
      </c>
      <c r="D1156" s="25" t="s">
        <v>151</v>
      </c>
      <c r="E1156" s="25" t="s">
        <v>54</v>
      </c>
      <c r="F1156" s="25" t="s">
        <v>9313</v>
      </c>
      <c r="G1156" s="25" t="s">
        <v>9256</v>
      </c>
      <c r="H1156" s="25" t="n">
        <v>530</v>
      </c>
    </row>
    <row r="1157" customFormat="false" ht="15" hidden="false" customHeight="false" outlineLevel="0" collapsed="false">
      <c r="A1157" s="25" t="s">
        <v>6490</v>
      </c>
      <c r="B1157" s="25" t="s">
        <v>107</v>
      </c>
      <c r="C1157" s="25" t="s">
        <v>148</v>
      </c>
      <c r="D1157" s="25" t="s">
        <v>860</v>
      </c>
      <c r="E1157" s="25" t="s">
        <v>55</v>
      </c>
      <c r="F1157" s="25" t="s">
        <v>9313</v>
      </c>
      <c r="G1157" s="25" t="s">
        <v>9134</v>
      </c>
      <c r="H1157" s="25" t="n">
        <v>0</v>
      </c>
    </row>
    <row r="1158" customFormat="false" ht="15" hidden="false" customHeight="false" outlineLevel="0" collapsed="false">
      <c r="A1158" s="25" t="s">
        <v>6491</v>
      </c>
      <c r="B1158" s="25" t="s">
        <v>107</v>
      </c>
      <c r="C1158" s="25" t="s">
        <v>2445</v>
      </c>
      <c r="D1158" s="25" t="s">
        <v>868</v>
      </c>
      <c r="E1158" s="25" t="s">
        <v>54</v>
      </c>
      <c r="F1158" s="25" t="s">
        <v>9313</v>
      </c>
      <c r="G1158" s="25" t="s">
        <v>9304</v>
      </c>
      <c r="H1158" s="25" t="n">
        <v>29617</v>
      </c>
    </row>
    <row r="1159" customFormat="false" ht="15" hidden="false" customHeight="false" outlineLevel="0" collapsed="false">
      <c r="A1159" s="25" t="s">
        <v>3277</v>
      </c>
      <c r="B1159" s="25" t="s">
        <v>77</v>
      </c>
      <c r="C1159" s="25" t="s">
        <v>170</v>
      </c>
      <c r="D1159" s="25" t="s">
        <v>180</v>
      </c>
      <c r="E1159" s="25" t="s">
        <v>54</v>
      </c>
      <c r="F1159" s="25" t="s">
        <v>9313</v>
      </c>
      <c r="G1159" s="25" t="s">
        <v>9249</v>
      </c>
      <c r="H1159" s="25" t="n">
        <v>1028</v>
      </c>
    </row>
    <row r="1160" customFormat="false" ht="15" hidden="false" customHeight="false" outlineLevel="0" collapsed="false">
      <c r="A1160" s="25" t="s">
        <v>3278</v>
      </c>
      <c r="B1160" s="25" t="s">
        <v>77</v>
      </c>
      <c r="C1160" s="25" t="s">
        <v>160</v>
      </c>
      <c r="D1160" s="25" t="s">
        <v>164</v>
      </c>
      <c r="E1160" s="25" t="s">
        <v>54</v>
      </c>
      <c r="F1160" s="25" t="s">
        <v>9313</v>
      </c>
      <c r="G1160" s="25" t="s">
        <v>9307</v>
      </c>
      <c r="H1160" s="25" t="n">
        <v>2863</v>
      </c>
    </row>
    <row r="1161" customFormat="false" ht="15" hidden="false" customHeight="false" outlineLevel="0" collapsed="false">
      <c r="A1161" s="25" t="s">
        <v>8480</v>
      </c>
      <c r="B1161" s="25" t="s">
        <v>116</v>
      </c>
      <c r="C1161" s="25" t="s">
        <v>170</v>
      </c>
      <c r="E1161" s="25" t="s">
        <v>56</v>
      </c>
      <c r="F1161" s="25" t="s">
        <v>9313</v>
      </c>
    </row>
    <row r="1162" customFormat="false" ht="15" hidden="false" customHeight="false" outlineLevel="0" collapsed="false">
      <c r="A1162" s="25" t="s">
        <v>1231</v>
      </c>
      <c r="B1162" s="25" t="s">
        <v>73</v>
      </c>
      <c r="C1162" s="25" t="s">
        <v>160</v>
      </c>
      <c r="D1162" s="25" t="s">
        <v>191</v>
      </c>
      <c r="E1162" s="25" t="s">
        <v>54</v>
      </c>
      <c r="F1162" s="25" t="s">
        <v>9313</v>
      </c>
      <c r="G1162" s="25" t="s">
        <v>9307</v>
      </c>
      <c r="H1162" s="25" t="n">
        <v>4109</v>
      </c>
    </row>
    <row r="1163" customFormat="false" ht="15" hidden="false" customHeight="false" outlineLevel="0" collapsed="false">
      <c r="A1163" s="25" t="s">
        <v>3562</v>
      </c>
      <c r="B1163" s="25" t="s">
        <v>79</v>
      </c>
      <c r="C1163" s="25" t="s">
        <v>186</v>
      </c>
      <c r="D1163" s="25" t="s">
        <v>173</v>
      </c>
      <c r="E1163" s="25" t="s">
        <v>55</v>
      </c>
      <c r="F1163" s="25" t="s">
        <v>9313</v>
      </c>
      <c r="G1163" s="25" t="s">
        <v>9217</v>
      </c>
      <c r="H1163" s="25" t="n">
        <v>0</v>
      </c>
    </row>
    <row r="1164" customFormat="false" ht="15" hidden="false" customHeight="false" outlineLevel="0" collapsed="false">
      <c r="A1164" s="25" t="s">
        <v>5864</v>
      </c>
      <c r="B1164" s="25" t="s">
        <v>97</v>
      </c>
      <c r="C1164" s="25" t="s">
        <v>170</v>
      </c>
      <c r="D1164" s="25" t="s">
        <v>494</v>
      </c>
      <c r="E1164" s="25" t="s">
        <v>54</v>
      </c>
      <c r="F1164" s="25" t="s">
        <v>9313</v>
      </c>
      <c r="G1164" s="25" t="s">
        <v>9146</v>
      </c>
      <c r="H1164" s="25" t="n">
        <v>1106</v>
      </c>
    </row>
    <row r="1165" customFormat="false" ht="15" hidden="false" customHeight="false" outlineLevel="0" collapsed="false">
      <c r="A1165" s="25" t="s">
        <v>6776</v>
      </c>
      <c r="B1165" s="25" t="s">
        <v>105</v>
      </c>
      <c r="C1165" s="25" t="s">
        <v>148</v>
      </c>
      <c r="E1165" s="25" t="s">
        <v>56</v>
      </c>
      <c r="F1165" s="25" t="s">
        <v>9313</v>
      </c>
    </row>
    <row r="1166" customFormat="false" ht="15" hidden="false" customHeight="false" outlineLevel="0" collapsed="false">
      <c r="A1166" s="25" t="s">
        <v>4230</v>
      </c>
      <c r="B1166" s="25" t="s">
        <v>88</v>
      </c>
      <c r="C1166" s="25" t="s">
        <v>148</v>
      </c>
      <c r="D1166" s="25" t="s">
        <v>445</v>
      </c>
      <c r="E1166" s="25" t="s">
        <v>54</v>
      </c>
      <c r="F1166" s="25" t="s">
        <v>9313</v>
      </c>
      <c r="G1166" s="25" t="s">
        <v>9311</v>
      </c>
      <c r="H1166" s="25" t="n">
        <v>53</v>
      </c>
    </row>
    <row r="1167" customFormat="false" ht="15" hidden="false" customHeight="false" outlineLevel="0" collapsed="false">
      <c r="A1167" s="25" t="s">
        <v>1500</v>
      </c>
      <c r="B1167" s="25" t="s">
        <v>71</v>
      </c>
      <c r="C1167" s="25" t="s">
        <v>148</v>
      </c>
      <c r="D1167" s="25" t="s">
        <v>240</v>
      </c>
      <c r="E1167" s="25" t="s">
        <v>54</v>
      </c>
      <c r="F1167" s="25" t="s">
        <v>9313</v>
      </c>
      <c r="G1167" s="25" t="s">
        <v>9218</v>
      </c>
      <c r="H1167" s="25" t="n">
        <v>47</v>
      </c>
    </row>
    <row r="1168" customFormat="false" ht="15" hidden="false" customHeight="false" outlineLevel="0" collapsed="false">
      <c r="A1168" s="25" t="s">
        <v>4408</v>
      </c>
      <c r="B1168" s="25" t="s">
        <v>86</v>
      </c>
      <c r="C1168" s="25" t="s">
        <v>160</v>
      </c>
      <c r="D1168" s="25" t="s">
        <v>494</v>
      </c>
      <c r="E1168" s="25" t="s">
        <v>54</v>
      </c>
      <c r="F1168" s="25" t="s">
        <v>9313</v>
      </c>
      <c r="G1168" s="25" t="s">
        <v>9244</v>
      </c>
      <c r="H1168" s="25" t="n">
        <v>3749</v>
      </c>
    </row>
    <row r="1169" customFormat="false" ht="15" hidden="false" customHeight="false" outlineLevel="0" collapsed="false">
      <c r="A1169" s="25" t="s">
        <v>4409</v>
      </c>
      <c r="B1169" s="25" t="s">
        <v>86</v>
      </c>
      <c r="C1169" s="25" t="s">
        <v>160</v>
      </c>
      <c r="D1169" s="25" t="s">
        <v>3359</v>
      </c>
      <c r="E1169" s="25" t="s">
        <v>54</v>
      </c>
      <c r="F1169" s="25" t="s">
        <v>9313</v>
      </c>
      <c r="G1169" s="25" t="s">
        <v>9257</v>
      </c>
      <c r="H1169" s="25" t="n">
        <v>4204</v>
      </c>
    </row>
    <row r="1170" customFormat="false" ht="15" hidden="false" customHeight="false" outlineLevel="0" collapsed="false">
      <c r="A1170" s="25" t="s">
        <v>4995</v>
      </c>
      <c r="B1170" s="25" t="s">
        <v>95</v>
      </c>
      <c r="C1170" s="25" t="s">
        <v>160</v>
      </c>
      <c r="D1170" s="25" t="s">
        <v>1049</v>
      </c>
      <c r="E1170" s="25" t="s">
        <v>54</v>
      </c>
      <c r="F1170" s="25" t="s">
        <v>9315</v>
      </c>
      <c r="G1170" s="25" t="s">
        <v>9275</v>
      </c>
      <c r="H1170" s="25" t="n">
        <v>3986</v>
      </c>
    </row>
    <row r="1171" customFormat="false" ht="15" hidden="false" customHeight="false" outlineLevel="0" collapsed="false">
      <c r="A1171" s="25" t="s">
        <v>5336</v>
      </c>
      <c r="B1171" s="25" t="s">
        <v>94</v>
      </c>
      <c r="C1171" s="25" t="s">
        <v>9107</v>
      </c>
      <c r="D1171" s="25" t="s">
        <v>452</v>
      </c>
      <c r="E1171" s="25" t="s">
        <v>54</v>
      </c>
      <c r="F1171" s="25" t="s">
        <v>9315</v>
      </c>
      <c r="G1171" s="25" t="s">
        <v>9234</v>
      </c>
      <c r="H1171" s="25" t="n">
        <v>5105</v>
      </c>
    </row>
    <row r="1172" customFormat="false" ht="15" hidden="false" customHeight="false" outlineLevel="0" collapsed="false">
      <c r="A1172" s="25" t="s">
        <v>1915</v>
      </c>
      <c r="B1172" s="25" t="s">
        <v>80</v>
      </c>
      <c r="C1172" s="25" t="s">
        <v>186</v>
      </c>
      <c r="D1172" s="25" t="s">
        <v>248</v>
      </c>
      <c r="E1172" s="25" t="s">
        <v>54</v>
      </c>
      <c r="F1172" s="25" t="s">
        <v>9315</v>
      </c>
      <c r="G1172" s="25" t="s">
        <v>9289</v>
      </c>
      <c r="H1172" s="25" t="n">
        <v>516</v>
      </c>
    </row>
    <row r="1173" customFormat="false" ht="15" hidden="false" customHeight="false" outlineLevel="0" collapsed="false">
      <c r="A1173" s="25" t="s">
        <v>1916</v>
      </c>
      <c r="B1173" s="25" t="s">
        <v>80</v>
      </c>
      <c r="C1173" s="25" t="s">
        <v>9107</v>
      </c>
      <c r="D1173" s="25" t="s">
        <v>188</v>
      </c>
      <c r="E1173" s="25" t="s">
        <v>54</v>
      </c>
      <c r="F1173" s="25" t="s">
        <v>9315</v>
      </c>
      <c r="G1173" s="25" t="s">
        <v>9224</v>
      </c>
      <c r="H1173" s="25" t="n">
        <v>4407</v>
      </c>
    </row>
    <row r="1174" customFormat="false" ht="15" hidden="false" customHeight="false" outlineLevel="0" collapsed="false">
      <c r="A1174" s="25" t="s">
        <v>5598</v>
      </c>
      <c r="B1174" s="25" t="s">
        <v>96</v>
      </c>
      <c r="C1174" s="25" t="s">
        <v>160</v>
      </c>
      <c r="D1174" s="25" t="s">
        <v>1640</v>
      </c>
      <c r="E1174" s="25" t="s">
        <v>54</v>
      </c>
      <c r="F1174" s="25" t="s">
        <v>9315</v>
      </c>
      <c r="G1174" s="25" t="s">
        <v>9298</v>
      </c>
      <c r="H1174" s="25" t="n">
        <v>3087</v>
      </c>
    </row>
    <row r="1175" customFormat="false" ht="15" hidden="false" customHeight="false" outlineLevel="0" collapsed="false">
      <c r="A1175" s="25" t="s">
        <v>2619</v>
      </c>
      <c r="B1175" s="25" t="s">
        <v>78</v>
      </c>
      <c r="C1175" s="25" t="s">
        <v>178</v>
      </c>
      <c r="D1175" s="25" t="s">
        <v>169</v>
      </c>
      <c r="E1175" s="25" t="s">
        <v>54</v>
      </c>
      <c r="F1175" s="25" t="s">
        <v>9315</v>
      </c>
      <c r="G1175" s="25" t="s">
        <v>9222</v>
      </c>
      <c r="H1175" s="25" t="n">
        <v>5331</v>
      </c>
    </row>
    <row r="1176" customFormat="false" ht="15" hidden="false" customHeight="false" outlineLevel="0" collapsed="false">
      <c r="A1176" s="25" t="s">
        <v>6279</v>
      </c>
      <c r="B1176" s="25" t="s">
        <v>106</v>
      </c>
      <c r="C1176" s="25" t="s">
        <v>160</v>
      </c>
      <c r="D1176" s="25" t="s">
        <v>218</v>
      </c>
      <c r="E1176" s="25" t="s">
        <v>54</v>
      </c>
      <c r="F1176" s="25" t="s">
        <v>9315</v>
      </c>
      <c r="G1176" s="25" t="s">
        <v>9203</v>
      </c>
      <c r="H1176" s="25" t="n">
        <v>4069</v>
      </c>
    </row>
    <row r="1177" customFormat="false" ht="15" hidden="false" customHeight="false" outlineLevel="0" collapsed="false">
      <c r="A1177" s="25" t="s">
        <v>7406</v>
      </c>
      <c r="B1177" s="25" t="s">
        <v>112</v>
      </c>
      <c r="C1177" s="25" t="s">
        <v>178</v>
      </c>
      <c r="E1177" s="25" t="s">
        <v>56</v>
      </c>
      <c r="F1177" s="25" t="s">
        <v>9315</v>
      </c>
    </row>
    <row r="1178" customFormat="false" ht="15" hidden="false" customHeight="false" outlineLevel="0" collapsed="false">
      <c r="A1178" s="25" t="s">
        <v>7407</v>
      </c>
      <c r="B1178" s="25" t="s">
        <v>112</v>
      </c>
      <c r="C1178" s="25" t="s">
        <v>186</v>
      </c>
      <c r="D1178" s="25" t="s">
        <v>428</v>
      </c>
      <c r="E1178" s="25" t="s">
        <v>54</v>
      </c>
      <c r="F1178" s="25" t="s">
        <v>9315</v>
      </c>
      <c r="G1178" s="25" t="s">
        <v>9316</v>
      </c>
      <c r="H1178" s="25" t="n">
        <v>463</v>
      </c>
    </row>
    <row r="1179" customFormat="false" ht="15" hidden="false" customHeight="false" outlineLevel="0" collapsed="false">
      <c r="A1179" s="25" t="s">
        <v>7408</v>
      </c>
      <c r="B1179" s="25" t="s">
        <v>112</v>
      </c>
      <c r="C1179" s="25" t="s">
        <v>178</v>
      </c>
      <c r="D1179" s="25" t="s">
        <v>2484</v>
      </c>
      <c r="E1179" s="25" t="s">
        <v>54</v>
      </c>
      <c r="F1179" s="25" t="s">
        <v>9315</v>
      </c>
      <c r="G1179" s="25" t="s">
        <v>9252</v>
      </c>
      <c r="H1179" s="25" t="n">
        <v>5625</v>
      </c>
    </row>
    <row r="1180" customFormat="false" ht="15" hidden="false" customHeight="false" outlineLevel="0" collapsed="false">
      <c r="A1180" s="25" t="s">
        <v>916</v>
      </c>
      <c r="B1180" s="25" t="s">
        <v>72</v>
      </c>
      <c r="C1180" s="25" t="s">
        <v>186</v>
      </c>
      <c r="D1180" s="25" t="s">
        <v>188</v>
      </c>
      <c r="E1180" s="25" t="s">
        <v>54</v>
      </c>
      <c r="F1180" s="25" t="s">
        <v>9315</v>
      </c>
      <c r="G1180" s="25" t="s">
        <v>9275</v>
      </c>
      <c r="H1180" s="25" t="n">
        <v>524</v>
      </c>
    </row>
    <row r="1181" customFormat="false" ht="15" hidden="false" customHeight="false" outlineLevel="0" collapsed="false">
      <c r="A1181" s="25" t="s">
        <v>6492</v>
      </c>
      <c r="B1181" s="25" t="s">
        <v>107</v>
      </c>
      <c r="C1181" s="25" t="s">
        <v>186</v>
      </c>
      <c r="D1181" s="25" t="s">
        <v>3075</v>
      </c>
      <c r="E1181" s="25" t="s">
        <v>55</v>
      </c>
      <c r="F1181" s="25" t="s">
        <v>9315</v>
      </c>
      <c r="G1181" s="25" t="s">
        <v>9239</v>
      </c>
      <c r="H1181" s="25" t="n">
        <v>0</v>
      </c>
    </row>
    <row r="1182" customFormat="false" ht="15" hidden="false" customHeight="false" outlineLevel="0" collapsed="false">
      <c r="A1182" s="25" t="s">
        <v>8481</v>
      </c>
      <c r="B1182" s="25" t="s">
        <v>116</v>
      </c>
      <c r="C1182" s="25" t="s">
        <v>148</v>
      </c>
      <c r="D1182" s="25" t="s">
        <v>663</v>
      </c>
      <c r="E1182" s="25" t="s">
        <v>56</v>
      </c>
      <c r="F1182" s="25" t="s">
        <v>9315</v>
      </c>
    </row>
    <row r="1183" customFormat="false" ht="15" hidden="false" customHeight="false" outlineLevel="0" collapsed="false">
      <c r="A1183" s="25" t="s">
        <v>1232</v>
      </c>
      <c r="B1183" s="25" t="s">
        <v>73</v>
      </c>
      <c r="C1183" s="25" t="s">
        <v>148</v>
      </c>
      <c r="D1183" s="25" t="s">
        <v>248</v>
      </c>
      <c r="E1183" s="25" t="s">
        <v>55</v>
      </c>
      <c r="F1183" s="25" t="s">
        <v>9315</v>
      </c>
      <c r="G1183" s="25" t="s">
        <v>9242</v>
      </c>
      <c r="H1183" s="25" t="n">
        <v>0</v>
      </c>
    </row>
    <row r="1184" customFormat="false" ht="15" hidden="false" customHeight="false" outlineLevel="0" collapsed="false">
      <c r="A1184" s="25" t="s">
        <v>5865</v>
      </c>
      <c r="B1184" s="25" t="s">
        <v>97</v>
      </c>
      <c r="C1184" s="25" t="s">
        <v>170</v>
      </c>
      <c r="D1184" s="25" t="s">
        <v>1371</v>
      </c>
      <c r="E1184" s="25" t="s">
        <v>54</v>
      </c>
      <c r="F1184" s="25" t="s">
        <v>9315</v>
      </c>
      <c r="G1184" s="25" t="s">
        <v>9256</v>
      </c>
      <c r="H1184" s="25" t="n">
        <v>1161</v>
      </c>
    </row>
    <row r="1185" customFormat="false" ht="15" hidden="false" customHeight="false" outlineLevel="0" collapsed="false">
      <c r="A1185" s="25" t="s">
        <v>5866</v>
      </c>
      <c r="B1185" s="25" t="s">
        <v>97</v>
      </c>
      <c r="C1185" s="25" t="s">
        <v>178</v>
      </c>
      <c r="D1185" s="25" t="s">
        <v>1671</v>
      </c>
      <c r="E1185" s="25" t="s">
        <v>54</v>
      </c>
      <c r="F1185" s="25" t="s">
        <v>9315</v>
      </c>
      <c r="G1185" s="25" t="s">
        <v>9271</v>
      </c>
      <c r="H1185" s="25" t="n">
        <v>6046</v>
      </c>
    </row>
    <row r="1186" customFormat="false" ht="15" hidden="false" customHeight="false" outlineLevel="0" collapsed="false">
      <c r="A1186" s="25" t="s">
        <v>1501</v>
      </c>
      <c r="B1186" s="25" t="s">
        <v>71</v>
      </c>
      <c r="C1186" s="25" t="s">
        <v>148</v>
      </c>
      <c r="D1186" s="25" t="s">
        <v>237</v>
      </c>
      <c r="E1186" s="25" t="s">
        <v>54</v>
      </c>
      <c r="F1186" s="25" t="s">
        <v>9315</v>
      </c>
      <c r="G1186" s="25" t="s">
        <v>9220</v>
      </c>
      <c r="H1186" s="25" t="n">
        <v>49</v>
      </c>
    </row>
    <row r="1187" customFormat="false" ht="15" hidden="false" customHeight="false" outlineLevel="0" collapsed="false">
      <c r="A1187" s="25" t="s">
        <v>234</v>
      </c>
      <c r="B1187" s="25" t="s">
        <v>69</v>
      </c>
      <c r="C1187" s="25" t="s">
        <v>148</v>
      </c>
      <c r="D1187" s="25" t="s">
        <v>184</v>
      </c>
      <c r="E1187" s="25" t="s">
        <v>54</v>
      </c>
      <c r="F1187" s="25" t="s">
        <v>9106</v>
      </c>
      <c r="G1187" s="25" t="s">
        <v>9242</v>
      </c>
      <c r="H1187" s="25" t="n">
        <v>51</v>
      </c>
    </row>
    <row r="1188" customFormat="false" ht="15" hidden="false" customHeight="false" outlineLevel="0" collapsed="false">
      <c r="A1188" s="25" t="s">
        <v>235</v>
      </c>
      <c r="B1188" s="25" t="s">
        <v>69</v>
      </c>
      <c r="C1188" s="25" t="s">
        <v>160</v>
      </c>
      <c r="D1188" s="25" t="s">
        <v>195</v>
      </c>
      <c r="E1188" s="25" t="s">
        <v>54</v>
      </c>
      <c r="F1188" s="25" t="s">
        <v>9106</v>
      </c>
      <c r="G1188" s="25" t="s">
        <v>9303</v>
      </c>
      <c r="H1188" s="25" t="n">
        <v>3415</v>
      </c>
    </row>
    <row r="1189" customFormat="false" ht="15" hidden="false" customHeight="false" outlineLevel="0" collapsed="false">
      <c r="A1189" s="25" t="s">
        <v>4759</v>
      </c>
      <c r="B1189" s="25" t="s">
        <v>98</v>
      </c>
      <c r="C1189" s="25" t="s">
        <v>148</v>
      </c>
      <c r="D1189" s="25" t="s">
        <v>1189</v>
      </c>
      <c r="E1189" s="25" t="s">
        <v>56</v>
      </c>
      <c r="F1189" s="25" t="s">
        <v>9106</v>
      </c>
    </row>
    <row r="1190" customFormat="false" ht="15" hidden="false" customHeight="false" outlineLevel="0" collapsed="false">
      <c r="A1190" s="25" t="s">
        <v>4760</v>
      </c>
      <c r="B1190" s="25" t="s">
        <v>98</v>
      </c>
      <c r="C1190" s="25" t="s">
        <v>170</v>
      </c>
      <c r="D1190" s="25" t="s">
        <v>494</v>
      </c>
      <c r="E1190" s="25" t="s">
        <v>54</v>
      </c>
      <c r="F1190" s="25" t="s">
        <v>9106</v>
      </c>
      <c r="G1190" s="25" t="s">
        <v>9119</v>
      </c>
      <c r="H1190" s="25" t="n">
        <v>1053</v>
      </c>
    </row>
    <row r="1191" customFormat="false" ht="15" hidden="false" customHeight="false" outlineLevel="0" collapsed="false">
      <c r="A1191" s="25" t="s">
        <v>4996</v>
      </c>
      <c r="B1191" s="25" t="s">
        <v>95</v>
      </c>
      <c r="C1191" s="25" t="s">
        <v>170</v>
      </c>
      <c r="D1191" s="25" t="s">
        <v>661</v>
      </c>
      <c r="E1191" s="25" t="s">
        <v>55</v>
      </c>
      <c r="F1191" s="25" t="s">
        <v>9106</v>
      </c>
      <c r="G1191" s="25" t="s">
        <v>9235</v>
      </c>
      <c r="H1191" s="25" t="n">
        <v>0</v>
      </c>
    </row>
    <row r="1192" customFormat="false" ht="15" hidden="false" customHeight="false" outlineLevel="0" collapsed="false">
      <c r="A1192" s="25" t="s">
        <v>4997</v>
      </c>
      <c r="B1192" s="25" t="s">
        <v>95</v>
      </c>
      <c r="C1192" s="25" t="s">
        <v>9107</v>
      </c>
      <c r="D1192" s="25" t="s">
        <v>452</v>
      </c>
      <c r="E1192" s="25" t="s">
        <v>54</v>
      </c>
      <c r="F1192" s="25" t="s">
        <v>9106</v>
      </c>
      <c r="G1192" s="25" t="s">
        <v>9152</v>
      </c>
      <c r="H1192" s="25" t="n">
        <v>5068</v>
      </c>
    </row>
    <row r="1193" customFormat="false" ht="15" hidden="false" customHeight="false" outlineLevel="0" collapsed="false">
      <c r="A1193" s="25" t="s">
        <v>4998</v>
      </c>
      <c r="B1193" s="25" t="s">
        <v>95</v>
      </c>
      <c r="C1193" s="25" t="s">
        <v>9107</v>
      </c>
      <c r="D1193" s="25" t="s">
        <v>1347</v>
      </c>
      <c r="E1193" s="25" t="s">
        <v>54</v>
      </c>
      <c r="F1193" s="25" t="s">
        <v>9106</v>
      </c>
      <c r="G1193" s="25" t="s">
        <v>9311</v>
      </c>
      <c r="H1193" s="25" t="n">
        <v>4256</v>
      </c>
    </row>
    <row r="1194" customFormat="false" ht="15" hidden="false" customHeight="false" outlineLevel="0" collapsed="false">
      <c r="A1194" s="25" t="s">
        <v>3830</v>
      </c>
      <c r="B1194" s="25" t="s">
        <v>87</v>
      </c>
      <c r="C1194" s="25" t="s">
        <v>9107</v>
      </c>
      <c r="E1194" s="25" t="s">
        <v>56</v>
      </c>
      <c r="F1194" s="25" t="s">
        <v>9106</v>
      </c>
    </row>
    <row r="1195" customFormat="false" ht="15" hidden="false" customHeight="false" outlineLevel="0" collapsed="false">
      <c r="A1195" s="25" t="s">
        <v>1917</v>
      </c>
      <c r="B1195" s="25" t="s">
        <v>80</v>
      </c>
      <c r="C1195" s="25" t="s">
        <v>160</v>
      </c>
      <c r="D1195" s="25" t="s">
        <v>162</v>
      </c>
      <c r="E1195" s="25" t="s">
        <v>55</v>
      </c>
      <c r="F1195" s="25" t="s">
        <v>9106</v>
      </c>
      <c r="G1195" s="25" t="s">
        <v>9217</v>
      </c>
      <c r="H1195" s="25" t="n">
        <v>0</v>
      </c>
    </row>
    <row r="1196" customFormat="false" ht="15" hidden="false" customHeight="false" outlineLevel="0" collapsed="false">
      <c r="A1196" s="25" t="s">
        <v>1918</v>
      </c>
      <c r="B1196" s="25" t="s">
        <v>80</v>
      </c>
      <c r="C1196" s="25" t="s">
        <v>186</v>
      </c>
      <c r="D1196" s="25" t="s">
        <v>248</v>
      </c>
      <c r="E1196" s="25" t="s">
        <v>54</v>
      </c>
      <c r="F1196" s="25" t="s">
        <v>9106</v>
      </c>
      <c r="G1196" s="25" t="s">
        <v>9132</v>
      </c>
      <c r="H1196" s="25" t="n">
        <v>657</v>
      </c>
    </row>
    <row r="1197" customFormat="false" ht="15" hidden="false" customHeight="false" outlineLevel="0" collapsed="false">
      <c r="A1197" s="25" t="s">
        <v>1919</v>
      </c>
      <c r="B1197" s="25" t="s">
        <v>80</v>
      </c>
      <c r="C1197" s="25" t="s">
        <v>148</v>
      </c>
      <c r="D1197" s="25" t="s">
        <v>176</v>
      </c>
      <c r="E1197" s="25" t="s">
        <v>54</v>
      </c>
      <c r="F1197" s="25" t="s">
        <v>9106</v>
      </c>
      <c r="G1197" s="25" t="s">
        <v>9126</v>
      </c>
      <c r="H1197" s="25" t="n">
        <v>60</v>
      </c>
    </row>
    <row r="1198" customFormat="false" ht="15" hidden="false" customHeight="false" outlineLevel="0" collapsed="false">
      <c r="A1198" s="25" t="s">
        <v>5599</v>
      </c>
      <c r="B1198" s="25" t="s">
        <v>96</v>
      </c>
      <c r="C1198" s="25" t="s">
        <v>186</v>
      </c>
      <c r="D1198" s="25" t="s">
        <v>1795</v>
      </c>
      <c r="E1198" s="25" t="s">
        <v>55</v>
      </c>
      <c r="F1198" s="25" t="s">
        <v>9106</v>
      </c>
      <c r="G1198" s="25" t="s">
        <v>9247</v>
      </c>
      <c r="H1198" s="25" t="n">
        <v>0</v>
      </c>
    </row>
    <row r="1199" customFormat="false" ht="15" hidden="false" customHeight="false" outlineLevel="0" collapsed="false">
      <c r="A1199" s="25" t="s">
        <v>6096</v>
      </c>
      <c r="B1199" s="25" t="s">
        <v>108</v>
      </c>
      <c r="C1199" s="25" t="s">
        <v>178</v>
      </c>
      <c r="D1199" s="25" t="s">
        <v>195</v>
      </c>
      <c r="E1199" s="25" t="s">
        <v>55</v>
      </c>
      <c r="F1199" s="25" t="s">
        <v>9106</v>
      </c>
      <c r="G1199" s="25" t="s">
        <v>9206</v>
      </c>
      <c r="H1199" s="25" t="n">
        <v>0</v>
      </c>
    </row>
    <row r="1200" customFormat="false" ht="15" hidden="false" customHeight="false" outlineLevel="0" collapsed="false">
      <c r="A1200" s="25" t="s">
        <v>4108</v>
      </c>
      <c r="B1200" s="25" t="s">
        <v>89</v>
      </c>
      <c r="C1200" s="25" t="s">
        <v>186</v>
      </c>
      <c r="D1200" s="25" t="s">
        <v>421</v>
      </c>
      <c r="E1200" s="25" t="s">
        <v>55</v>
      </c>
      <c r="F1200" s="25" t="s">
        <v>9106</v>
      </c>
      <c r="G1200" s="25" t="s">
        <v>9203</v>
      </c>
      <c r="H1200" s="25" t="n">
        <v>0</v>
      </c>
    </row>
    <row r="1201" customFormat="false" ht="15" hidden="false" customHeight="false" outlineLevel="0" collapsed="false">
      <c r="A1201" s="25" t="s">
        <v>4109</v>
      </c>
      <c r="B1201" s="25" t="s">
        <v>89</v>
      </c>
      <c r="C1201" s="25" t="s">
        <v>186</v>
      </c>
      <c r="D1201" s="25" t="s">
        <v>639</v>
      </c>
      <c r="E1201" s="25" t="s">
        <v>54</v>
      </c>
      <c r="F1201" s="25" t="s">
        <v>9106</v>
      </c>
      <c r="G1201" s="25" t="s">
        <v>9231</v>
      </c>
      <c r="H1201" s="25" t="n">
        <v>629</v>
      </c>
    </row>
    <row r="1202" customFormat="false" ht="15" hidden="false" customHeight="false" outlineLevel="0" collapsed="false">
      <c r="A1202" s="25" t="s">
        <v>2620</v>
      </c>
      <c r="B1202" s="25" t="s">
        <v>78</v>
      </c>
      <c r="C1202" s="25" t="s">
        <v>160</v>
      </c>
      <c r="D1202" s="25" t="s">
        <v>195</v>
      </c>
      <c r="E1202" s="25" t="s">
        <v>55</v>
      </c>
      <c r="F1202" s="25" t="s">
        <v>9106</v>
      </c>
      <c r="G1202" s="25" t="s">
        <v>9244</v>
      </c>
      <c r="H1202" s="25" t="n">
        <v>0</v>
      </c>
    </row>
    <row r="1203" customFormat="false" ht="15" hidden="false" customHeight="false" outlineLevel="0" collapsed="false">
      <c r="A1203" s="25" t="s">
        <v>2621</v>
      </c>
      <c r="B1203" s="25" t="s">
        <v>78</v>
      </c>
      <c r="C1203" s="25" t="s">
        <v>160</v>
      </c>
      <c r="D1203" s="25" t="s">
        <v>162</v>
      </c>
      <c r="E1203" s="25" t="s">
        <v>54</v>
      </c>
      <c r="F1203" s="25" t="s">
        <v>9106</v>
      </c>
      <c r="G1203" s="25" t="s">
        <v>9224</v>
      </c>
      <c r="H1203" s="25" t="n">
        <v>4082</v>
      </c>
    </row>
    <row r="1204" customFormat="false" ht="15" hidden="false" customHeight="false" outlineLevel="0" collapsed="false">
      <c r="A1204" s="25" t="s">
        <v>917</v>
      </c>
      <c r="B1204" s="25" t="s">
        <v>72</v>
      </c>
      <c r="C1204" s="25" t="s">
        <v>170</v>
      </c>
      <c r="D1204" s="25" t="s">
        <v>188</v>
      </c>
      <c r="E1204" s="25" t="s">
        <v>54</v>
      </c>
      <c r="F1204" s="25" t="s">
        <v>9106</v>
      </c>
      <c r="G1204" s="25" t="s">
        <v>9262</v>
      </c>
      <c r="H1204" s="25" t="n">
        <v>1044</v>
      </c>
    </row>
    <row r="1205" customFormat="false" ht="15" hidden="false" customHeight="false" outlineLevel="0" collapsed="false">
      <c r="A1205" s="25" t="s">
        <v>3279</v>
      </c>
      <c r="B1205" s="25" t="s">
        <v>77</v>
      </c>
      <c r="C1205" s="25" t="s">
        <v>160</v>
      </c>
      <c r="D1205" s="25" t="s">
        <v>169</v>
      </c>
      <c r="E1205" s="25" t="s">
        <v>55</v>
      </c>
      <c r="F1205" s="25" t="s">
        <v>9106</v>
      </c>
      <c r="G1205" s="25" t="s">
        <v>9286</v>
      </c>
      <c r="H1205" s="25" t="n">
        <v>0</v>
      </c>
    </row>
    <row r="1206" customFormat="false" ht="15" hidden="false" customHeight="false" outlineLevel="0" collapsed="false">
      <c r="A1206" s="25" t="s">
        <v>8482</v>
      </c>
      <c r="B1206" s="25" t="s">
        <v>116</v>
      </c>
      <c r="C1206" s="25" t="s">
        <v>170</v>
      </c>
      <c r="D1206" s="25" t="s">
        <v>5204</v>
      </c>
      <c r="E1206" s="25" t="s">
        <v>54</v>
      </c>
      <c r="F1206" s="25" t="s">
        <v>9106</v>
      </c>
      <c r="G1206" s="25" t="s">
        <v>9145</v>
      </c>
      <c r="H1206" s="25" t="n">
        <v>1025</v>
      </c>
    </row>
    <row r="1207" customFormat="false" ht="15" hidden="false" customHeight="false" outlineLevel="0" collapsed="false">
      <c r="A1207" s="25" t="s">
        <v>1233</v>
      </c>
      <c r="B1207" s="25" t="s">
        <v>73</v>
      </c>
      <c r="C1207" s="25" t="s">
        <v>186</v>
      </c>
      <c r="D1207" s="25" t="s">
        <v>225</v>
      </c>
      <c r="E1207" s="25" t="s">
        <v>54</v>
      </c>
      <c r="F1207" s="25" t="s">
        <v>9106</v>
      </c>
      <c r="G1207" s="25" t="s">
        <v>9267</v>
      </c>
      <c r="H1207" s="25" t="n">
        <v>465</v>
      </c>
    </row>
    <row r="1208" customFormat="false" ht="15" hidden="false" customHeight="false" outlineLevel="0" collapsed="false">
      <c r="A1208" s="25" t="s">
        <v>1234</v>
      </c>
      <c r="B1208" s="25" t="s">
        <v>73</v>
      </c>
      <c r="C1208" s="25" t="s">
        <v>148</v>
      </c>
      <c r="D1208" s="25" t="s">
        <v>207</v>
      </c>
      <c r="E1208" s="25" t="s">
        <v>54</v>
      </c>
      <c r="F1208" s="25" t="s">
        <v>9106</v>
      </c>
      <c r="G1208" s="25" t="s">
        <v>9259</v>
      </c>
      <c r="H1208" s="25" t="n">
        <v>50</v>
      </c>
    </row>
    <row r="1209" customFormat="false" ht="15" hidden="false" customHeight="false" outlineLevel="0" collapsed="false">
      <c r="A1209" s="25" t="s">
        <v>5867</v>
      </c>
      <c r="B1209" s="25" t="s">
        <v>97</v>
      </c>
      <c r="C1209" s="25" t="s">
        <v>178</v>
      </c>
      <c r="D1209" s="25" t="s">
        <v>644</v>
      </c>
      <c r="E1209" s="25" t="s">
        <v>54</v>
      </c>
      <c r="F1209" s="25" t="s">
        <v>9106</v>
      </c>
      <c r="G1209" s="25" t="s">
        <v>9111</v>
      </c>
      <c r="H1209" s="25" t="n">
        <v>5548</v>
      </c>
    </row>
    <row r="1210" customFormat="false" ht="15" hidden="false" customHeight="false" outlineLevel="0" collapsed="false">
      <c r="A1210" s="25" t="s">
        <v>5868</v>
      </c>
      <c r="B1210" s="25" t="s">
        <v>97</v>
      </c>
      <c r="C1210" s="25" t="s">
        <v>160</v>
      </c>
      <c r="D1210" s="25" t="s">
        <v>494</v>
      </c>
      <c r="E1210" s="25" t="s">
        <v>54</v>
      </c>
      <c r="F1210" s="25" t="s">
        <v>9106</v>
      </c>
      <c r="G1210" s="25" t="s">
        <v>9271</v>
      </c>
      <c r="H1210" s="25" t="n">
        <v>3558</v>
      </c>
    </row>
    <row r="1211" customFormat="false" ht="15" hidden="false" customHeight="false" outlineLevel="0" collapsed="false">
      <c r="A1211" s="25" t="s">
        <v>6777</v>
      </c>
      <c r="B1211" s="25" t="s">
        <v>105</v>
      </c>
      <c r="C1211" s="25" t="s">
        <v>160</v>
      </c>
      <c r="D1211" s="25" t="s">
        <v>433</v>
      </c>
      <c r="E1211" s="25" t="s">
        <v>54</v>
      </c>
      <c r="F1211" s="25" t="s">
        <v>9106</v>
      </c>
      <c r="G1211" s="25" t="s">
        <v>9110</v>
      </c>
      <c r="H1211" s="25" t="n">
        <v>3959</v>
      </c>
    </row>
    <row r="1212" customFormat="false" ht="15" hidden="false" customHeight="false" outlineLevel="0" collapsed="false">
      <c r="A1212" s="25" t="s">
        <v>1502</v>
      </c>
      <c r="B1212" s="25" t="s">
        <v>71</v>
      </c>
      <c r="C1212" s="25" t="s">
        <v>148</v>
      </c>
      <c r="D1212" s="25" t="s">
        <v>145</v>
      </c>
      <c r="E1212" s="25" t="s">
        <v>54</v>
      </c>
      <c r="F1212" s="25" t="s">
        <v>9106</v>
      </c>
      <c r="G1212" s="25" t="s">
        <v>9127</v>
      </c>
      <c r="H1212" s="25" t="n">
        <v>49</v>
      </c>
    </row>
    <row r="1213" customFormat="false" ht="15" hidden="false" customHeight="false" outlineLevel="0" collapsed="false">
      <c r="A1213" s="25" t="s">
        <v>1503</v>
      </c>
      <c r="B1213" s="25" t="s">
        <v>71</v>
      </c>
      <c r="C1213" s="25" t="s">
        <v>148</v>
      </c>
      <c r="D1213" s="25" t="s">
        <v>266</v>
      </c>
      <c r="E1213" s="25" t="s">
        <v>54</v>
      </c>
      <c r="F1213" s="25" t="s">
        <v>9106</v>
      </c>
      <c r="G1213" s="25" t="s">
        <v>9294</v>
      </c>
      <c r="H1213" s="25" t="n">
        <v>50</v>
      </c>
    </row>
    <row r="1214" customFormat="false" ht="15" hidden="false" customHeight="false" outlineLevel="0" collapsed="false">
      <c r="A1214" s="25" t="s">
        <v>6982</v>
      </c>
      <c r="B1214" s="25" t="s">
        <v>104</v>
      </c>
      <c r="C1214" s="25" t="s">
        <v>186</v>
      </c>
      <c r="D1214" s="25" t="s">
        <v>1351</v>
      </c>
      <c r="E1214" s="25" t="s">
        <v>54</v>
      </c>
      <c r="F1214" s="25" t="s">
        <v>9106</v>
      </c>
      <c r="G1214" s="25" t="s">
        <v>9126</v>
      </c>
      <c r="H1214" s="25" t="n">
        <v>523</v>
      </c>
    </row>
    <row r="1215" customFormat="false" ht="15" hidden="false" customHeight="false" outlineLevel="0" collapsed="false">
      <c r="A1215" s="25" t="s">
        <v>6983</v>
      </c>
      <c r="B1215" s="25" t="s">
        <v>104</v>
      </c>
      <c r="C1215" s="25" t="s">
        <v>170</v>
      </c>
      <c r="D1215" s="25" t="s">
        <v>646</v>
      </c>
      <c r="E1215" s="25" t="s">
        <v>54</v>
      </c>
      <c r="F1215" s="25" t="s">
        <v>9106</v>
      </c>
      <c r="G1215" s="25" t="s">
        <v>9256</v>
      </c>
      <c r="H1215" s="25" t="n">
        <v>1086</v>
      </c>
    </row>
    <row r="1216" customFormat="false" ht="15" hidden="false" customHeight="false" outlineLevel="0" collapsed="false">
      <c r="A1216" s="25" t="s">
        <v>6984</v>
      </c>
      <c r="B1216" s="25" t="s">
        <v>104</v>
      </c>
      <c r="C1216" s="25" t="s">
        <v>9107</v>
      </c>
      <c r="D1216" s="25" t="s">
        <v>868</v>
      </c>
      <c r="E1216" s="25" t="s">
        <v>54</v>
      </c>
      <c r="F1216" s="25" t="s">
        <v>9106</v>
      </c>
      <c r="G1216" s="25" t="s">
        <v>9111</v>
      </c>
      <c r="H1216" s="25" t="n">
        <v>4445</v>
      </c>
    </row>
    <row r="1217" customFormat="false" ht="15" hidden="false" customHeight="false" outlineLevel="0" collapsed="false">
      <c r="A1217" s="25" t="s">
        <v>4410</v>
      </c>
      <c r="B1217" s="25" t="s">
        <v>86</v>
      </c>
      <c r="C1217" s="25" t="s">
        <v>186</v>
      </c>
      <c r="D1217" s="25" t="s">
        <v>1351</v>
      </c>
      <c r="E1217" s="25" t="s">
        <v>56</v>
      </c>
      <c r="F1217" s="25" t="s">
        <v>9106</v>
      </c>
    </row>
    <row r="1218" customFormat="false" ht="15" hidden="false" customHeight="false" outlineLevel="0" collapsed="false">
      <c r="A1218" s="25" t="s">
        <v>4411</v>
      </c>
      <c r="B1218" s="25" t="s">
        <v>86</v>
      </c>
      <c r="C1218" s="25" t="s">
        <v>9107</v>
      </c>
      <c r="D1218" s="25" t="s">
        <v>1049</v>
      </c>
      <c r="E1218" s="25" t="s">
        <v>54</v>
      </c>
      <c r="F1218" s="25" t="s">
        <v>9106</v>
      </c>
      <c r="G1218" s="25" t="s">
        <v>9314</v>
      </c>
      <c r="H1218" s="25" t="n">
        <v>4756</v>
      </c>
    </row>
    <row r="1219" customFormat="false" ht="15" hidden="false" customHeight="false" outlineLevel="0" collapsed="false">
      <c r="A1219" s="25" t="s">
        <v>4412</v>
      </c>
      <c r="B1219" s="25" t="s">
        <v>86</v>
      </c>
      <c r="C1219" s="25" t="s">
        <v>148</v>
      </c>
      <c r="D1219" s="25" t="s">
        <v>1690</v>
      </c>
      <c r="E1219" s="25" t="s">
        <v>54</v>
      </c>
      <c r="F1219" s="25" t="s">
        <v>9106</v>
      </c>
      <c r="G1219" s="25" t="s">
        <v>9298</v>
      </c>
      <c r="H1219" s="25" t="n">
        <v>67</v>
      </c>
    </row>
    <row r="1220" customFormat="false" ht="15" hidden="false" customHeight="false" outlineLevel="0" collapsed="false">
      <c r="A1220" s="25" t="s">
        <v>4643</v>
      </c>
      <c r="B1220" s="25" t="s">
        <v>90</v>
      </c>
      <c r="C1220" s="25" t="s">
        <v>160</v>
      </c>
      <c r="D1220" s="25" t="s">
        <v>2530</v>
      </c>
      <c r="E1220" s="25" t="s">
        <v>54</v>
      </c>
      <c r="F1220" s="25" t="s">
        <v>9106</v>
      </c>
      <c r="G1220" s="25" t="s">
        <v>9273</v>
      </c>
      <c r="H1220" s="25" t="n">
        <v>3783</v>
      </c>
    </row>
    <row r="1221" customFormat="false" ht="15" hidden="false" customHeight="false" outlineLevel="0" collapsed="false">
      <c r="A1221" s="25" t="s">
        <v>8759</v>
      </c>
      <c r="B1221" s="25" t="s">
        <v>115</v>
      </c>
      <c r="C1221" s="25" t="s">
        <v>9107</v>
      </c>
      <c r="E1221" s="25" t="s">
        <v>56</v>
      </c>
      <c r="F1221" s="25" t="s">
        <v>9106</v>
      </c>
    </row>
    <row r="1222" customFormat="false" ht="15" hidden="false" customHeight="false" outlineLevel="0" collapsed="false">
      <c r="A1222" s="25" t="s">
        <v>8760</v>
      </c>
      <c r="B1222" s="25" t="s">
        <v>115</v>
      </c>
      <c r="C1222" s="25" t="s">
        <v>186</v>
      </c>
      <c r="D1222" s="25" t="s">
        <v>1646</v>
      </c>
      <c r="E1222" s="25" t="s">
        <v>55</v>
      </c>
      <c r="F1222" s="25" t="s">
        <v>9106</v>
      </c>
      <c r="G1222" s="25" t="s">
        <v>9262</v>
      </c>
      <c r="H1222" s="25" t="n">
        <v>0</v>
      </c>
    </row>
    <row r="1223" customFormat="false" ht="15" hidden="false" customHeight="false" outlineLevel="0" collapsed="false">
      <c r="A1223" s="25" t="s">
        <v>8761</v>
      </c>
      <c r="B1223" s="25" t="s">
        <v>115</v>
      </c>
      <c r="C1223" s="25" t="s">
        <v>178</v>
      </c>
      <c r="D1223" s="25" t="s">
        <v>5204</v>
      </c>
      <c r="E1223" s="25" t="s">
        <v>55</v>
      </c>
      <c r="F1223" s="25" t="s">
        <v>9106</v>
      </c>
      <c r="G1223" s="25" t="s">
        <v>9304</v>
      </c>
      <c r="H1223" s="25" t="n">
        <v>0</v>
      </c>
    </row>
    <row r="1224" customFormat="false" ht="15" hidden="false" customHeight="false" outlineLevel="0" collapsed="false">
      <c r="A1224" s="25" t="s">
        <v>236</v>
      </c>
      <c r="B1224" s="25" t="s">
        <v>69</v>
      </c>
      <c r="C1224" s="25" t="s">
        <v>160</v>
      </c>
      <c r="D1224" s="25" t="s">
        <v>237</v>
      </c>
      <c r="E1224" s="25" t="s">
        <v>55</v>
      </c>
      <c r="F1224" s="25" t="s">
        <v>9112</v>
      </c>
      <c r="G1224" s="25" t="s">
        <v>9262</v>
      </c>
      <c r="H1224" s="25" t="n">
        <v>0</v>
      </c>
    </row>
    <row r="1225" customFormat="false" ht="15" hidden="false" customHeight="false" outlineLevel="0" collapsed="false">
      <c r="A1225" s="25" t="s">
        <v>238</v>
      </c>
      <c r="B1225" s="25" t="s">
        <v>69</v>
      </c>
      <c r="C1225" s="25" t="s">
        <v>186</v>
      </c>
      <c r="D1225" s="25" t="s">
        <v>184</v>
      </c>
      <c r="E1225" s="25" t="s">
        <v>54</v>
      </c>
      <c r="F1225" s="25" t="s">
        <v>9112</v>
      </c>
      <c r="G1225" s="25" t="s">
        <v>9132</v>
      </c>
      <c r="H1225" s="25" t="n">
        <v>522</v>
      </c>
    </row>
    <row r="1226" customFormat="false" ht="15" hidden="false" customHeight="false" outlineLevel="0" collapsed="false">
      <c r="A1226" s="25" t="s">
        <v>4761</v>
      </c>
      <c r="B1226" s="25" t="s">
        <v>98</v>
      </c>
      <c r="C1226" s="25" t="s">
        <v>170</v>
      </c>
      <c r="D1226" s="25" t="s">
        <v>1189</v>
      </c>
      <c r="E1226" s="25" t="s">
        <v>54</v>
      </c>
      <c r="F1226" s="25" t="s">
        <v>9112</v>
      </c>
      <c r="G1226" s="25" t="s">
        <v>9120</v>
      </c>
      <c r="H1226" s="25" t="n">
        <v>1001</v>
      </c>
    </row>
    <row r="1227" customFormat="false" ht="15" hidden="false" customHeight="false" outlineLevel="0" collapsed="false">
      <c r="A1227" s="25" t="s">
        <v>690</v>
      </c>
      <c r="B1227" s="25" t="s">
        <v>70</v>
      </c>
      <c r="C1227" s="25" t="s">
        <v>178</v>
      </c>
      <c r="D1227" s="25" t="s">
        <v>173</v>
      </c>
      <c r="E1227" s="25" t="s">
        <v>54</v>
      </c>
      <c r="F1227" s="25" t="s">
        <v>9112</v>
      </c>
      <c r="G1227" s="25" t="s">
        <v>9235</v>
      </c>
      <c r="H1227" s="25" t="n">
        <v>5728</v>
      </c>
    </row>
    <row r="1228" customFormat="false" ht="15" hidden="false" customHeight="false" outlineLevel="0" collapsed="false">
      <c r="A1228" s="25" t="s">
        <v>1920</v>
      </c>
      <c r="B1228" s="25" t="s">
        <v>80</v>
      </c>
      <c r="C1228" s="25" t="s">
        <v>178</v>
      </c>
      <c r="D1228" s="25" t="s">
        <v>191</v>
      </c>
      <c r="E1228" s="25" t="s">
        <v>54</v>
      </c>
      <c r="F1228" s="25" t="s">
        <v>9112</v>
      </c>
      <c r="G1228" s="25" t="s">
        <v>9298</v>
      </c>
      <c r="H1228" s="25" t="n">
        <v>4856</v>
      </c>
    </row>
    <row r="1229" customFormat="false" ht="15" hidden="false" customHeight="false" outlineLevel="0" collapsed="false">
      <c r="A1229" s="25" t="s">
        <v>1921</v>
      </c>
      <c r="B1229" s="25" t="s">
        <v>80</v>
      </c>
      <c r="C1229" s="25" t="s">
        <v>9107</v>
      </c>
      <c r="D1229" s="25" t="s">
        <v>210</v>
      </c>
      <c r="E1229" s="25" t="s">
        <v>54</v>
      </c>
      <c r="F1229" s="25" t="s">
        <v>9112</v>
      </c>
      <c r="G1229" s="25" t="s">
        <v>9252</v>
      </c>
      <c r="H1229" s="25" t="n">
        <v>5570</v>
      </c>
    </row>
    <row r="1230" customFormat="false" ht="15" hidden="false" customHeight="false" outlineLevel="0" collapsed="false">
      <c r="A1230" s="25" t="s">
        <v>1922</v>
      </c>
      <c r="B1230" s="25" t="s">
        <v>80</v>
      </c>
      <c r="C1230" s="25" t="s">
        <v>160</v>
      </c>
      <c r="D1230" s="25" t="s">
        <v>184</v>
      </c>
      <c r="E1230" s="25" t="s">
        <v>54</v>
      </c>
      <c r="F1230" s="25" t="s">
        <v>9112</v>
      </c>
      <c r="G1230" s="25" t="s">
        <v>9252</v>
      </c>
      <c r="H1230" s="25" t="n">
        <v>3647</v>
      </c>
    </row>
    <row r="1231" customFormat="false" ht="15" hidden="false" customHeight="false" outlineLevel="0" collapsed="false">
      <c r="A1231" s="25" t="s">
        <v>5600</v>
      </c>
      <c r="B1231" s="25" t="s">
        <v>96</v>
      </c>
      <c r="C1231" s="25" t="s">
        <v>186</v>
      </c>
      <c r="D1231" s="25" t="s">
        <v>1671</v>
      </c>
      <c r="E1231" s="25" t="s">
        <v>54</v>
      </c>
      <c r="F1231" s="25" t="s">
        <v>9112</v>
      </c>
      <c r="G1231" s="25" t="s">
        <v>9286</v>
      </c>
      <c r="H1231" s="25" t="n">
        <v>487</v>
      </c>
    </row>
    <row r="1232" customFormat="false" ht="15" hidden="false" customHeight="false" outlineLevel="0" collapsed="false">
      <c r="A1232" s="25" t="s">
        <v>5601</v>
      </c>
      <c r="B1232" s="25" t="s">
        <v>96</v>
      </c>
      <c r="C1232" s="25" t="s">
        <v>170</v>
      </c>
      <c r="D1232" s="25" t="s">
        <v>452</v>
      </c>
      <c r="E1232" s="25" t="s">
        <v>54</v>
      </c>
      <c r="F1232" s="25" t="s">
        <v>9112</v>
      </c>
      <c r="G1232" s="25" t="s">
        <v>9293</v>
      </c>
      <c r="H1232" s="25" t="n">
        <v>1166</v>
      </c>
    </row>
    <row r="1233" customFormat="false" ht="15" hidden="false" customHeight="false" outlineLevel="0" collapsed="false">
      <c r="A1233" s="25" t="s">
        <v>6097</v>
      </c>
      <c r="B1233" s="25" t="s">
        <v>108</v>
      </c>
      <c r="C1233" s="25" t="s">
        <v>160</v>
      </c>
      <c r="E1233" s="25" t="s">
        <v>56</v>
      </c>
      <c r="F1233" s="25" t="s">
        <v>9112</v>
      </c>
    </row>
    <row r="1234" customFormat="false" ht="15" hidden="false" customHeight="false" outlineLevel="0" collapsed="false">
      <c r="A1234" s="25" t="s">
        <v>2943</v>
      </c>
      <c r="B1234" s="25" t="s">
        <v>76</v>
      </c>
      <c r="C1234" s="25" t="s">
        <v>186</v>
      </c>
      <c r="D1234" s="25" t="s">
        <v>231</v>
      </c>
      <c r="E1234" s="25" t="s">
        <v>54</v>
      </c>
      <c r="F1234" s="25" t="s">
        <v>9112</v>
      </c>
      <c r="G1234" s="25" t="s">
        <v>9233</v>
      </c>
      <c r="H1234" s="25" t="n">
        <v>595</v>
      </c>
    </row>
    <row r="1235" customFormat="false" ht="15" hidden="false" customHeight="false" outlineLevel="0" collapsed="false">
      <c r="A1235" s="25" t="s">
        <v>7700</v>
      </c>
      <c r="B1235" s="25" t="s">
        <v>114</v>
      </c>
      <c r="C1235" s="25" t="s">
        <v>148</v>
      </c>
      <c r="D1235" s="25" t="s">
        <v>218</v>
      </c>
      <c r="E1235" s="25" t="s">
        <v>54</v>
      </c>
      <c r="F1235" s="25" t="s">
        <v>9112</v>
      </c>
      <c r="G1235" s="25" t="s">
        <v>9227</v>
      </c>
      <c r="H1235" s="25" t="n">
        <v>49</v>
      </c>
    </row>
    <row r="1236" customFormat="false" ht="15" hidden="false" customHeight="false" outlineLevel="0" collapsed="false">
      <c r="A1236" s="25" t="s">
        <v>8060</v>
      </c>
      <c r="B1236" s="25" t="s">
        <v>113</v>
      </c>
      <c r="C1236" s="25" t="s">
        <v>186</v>
      </c>
      <c r="D1236" s="25" t="s">
        <v>1351</v>
      </c>
      <c r="E1236" s="25" t="s">
        <v>54</v>
      </c>
      <c r="F1236" s="25" t="s">
        <v>9112</v>
      </c>
      <c r="G1236" s="25" t="s">
        <v>9136</v>
      </c>
      <c r="H1236" s="25" t="n">
        <v>599</v>
      </c>
    </row>
    <row r="1237" customFormat="false" ht="15" hidden="false" customHeight="false" outlineLevel="0" collapsed="false">
      <c r="A1237" s="25" t="s">
        <v>8061</v>
      </c>
      <c r="B1237" s="25" t="s">
        <v>113</v>
      </c>
      <c r="C1237" s="25" t="s">
        <v>9107</v>
      </c>
      <c r="D1237" s="25" t="s">
        <v>494</v>
      </c>
      <c r="E1237" s="25" t="s">
        <v>54</v>
      </c>
      <c r="F1237" s="25" t="s">
        <v>9112</v>
      </c>
      <c r="G1237" s="25" t="s">
        <v>9222</v>
      </c>
      <c r="H1237" s="25" t="n">
        <v>4506</v>
      </c>
    </row>
    <row r="1238" customFormat="false" ht="15" hidden="false" customHeight="false" outlineLevel="0" collapsed="false">
      <c r="A1238" s="25" t="s">
        <v>8062</v>
      </c>
      <c r="B1238" s="25" t="s">
        <v>113</v>
      </c>
      <c r="C1238" s="25" t="s">
        <v>9107</v>
      </c>
      <c r="D1238" s="25" t="s">
        <v>860</v>
      </c>
      <c r="E1238" s="25" t="s">
        <v>54</v>
      </c>
      <c r="F1238" s="25" t="s">
        <v>9112</v>
      </c>
      <c r="G1238" s="25" t="s">
        <v>9213</v>
      </c>
      <c r="H1238" s="25" t="n">
        <v>4512</v>
      </c>
    </row>
    <row r="1239" customFormat="false" ht="15" hidden="false" customHeight="false" outlineLevel="0" collapsed="false">
      <c r="A1239" s="25" t="s">
        <v>918</v>
      </c>
      <c r="B1239" s="25" t="s">
        <v>72</v>
      </c>
      <c r="C1239" s="25" t="s">
        <v>186</v>
      </c>
      <c r="D1239" s="25" t="s">
        <v>154</v>
      </c>
      <c r="E1239" s="25" t="s">
        <v>55</v>
      </c>
      <c r="F1239" s="25" t="s">
        <v>9112</v>
      </c>
      <c r="G1239" s="25" t="s">
        <v>9231</v>
      </c>
      <c r="H1239" s="25" t="n">
        <v>0</v>
      </c>
    </row>
    <row r="1240" customFormat="false" ht="15" hidden="false" customHeight="false" outlineLevel="0" collapsed="false">
      <c r="A1240" s="25" t="s">
        <v>8483</v>
      </c>
      <c r="B1240" s="25" t="s">
        <v>116</v>
      </c>
      <c r="C1240" s="25" t="s">
        <v>170</v>
      </c>
      <c r="D1240" s="25" t="s">
        <v>636</v>
      </c>
      <c r="E1240" s="25" t="s">
        <v>54</v>
      </c>
      <c r="F1240" s="25" t="s">
        <v>9112</v>
      </c>
      <c r="G1240" s="25" t="s">
        <v>9213</v>
      </c>
      <c r="H1240" s="25" t="n">
        <v>1102</v>
      </c>
    </row>
    <row r="1241" customFormat="false" ht="15" hidden="false" customHeight="false" outlineLevel="0" collapsed="false">
      <c r="A1241" s="25" t="s">
        <v>6778</v>
      </c>
      <c r="B1241" s="25" t="s">
        <v>105</v>
      </c>
      <c r="C1241" s="25" t="s">
        <v>186</v>
      </c>
      <c r="E1241" s="25" t="s">
        <v>56</v>
      </c>
      <c r="F1241" s="25" t="s">
        <v>9112</v>
      </c>
    </row>
    <row r="1242" customFormat="false" ht="15" hidden="false" customHeight="false" outlineLevel="0" collapsed="false">
      <c r="A1242" s="25" t="s">
        <v>6779</v>
      </c>
      <c r="B1242" s="25" t="s">
        <v>105</v>
      </c>
      <c r="C1242" s="25" t="s">
        <v>186</v>
      </c>
      <c r="D1242" s="25" t="s">
        <v>5204</v>
      </c>
      <c r="E1242" s="25" t="s">
        <v>55</v>
      </c>
      <c r="F1242" s="25" t="s">
        <v>9112</v>
      </c>
      <c r="G1242" s="25" t="s">
        <v>9276</v>
      </c>
      <c r="H1242" s="25" t="n">
        <v>0</v>
      </c>
    </row>
    <row r="1243" customFormat="false" ht="15" hidden="false" customHeight="false" outlineLevel="0" collapsed="false">
      <c r="A1243" s="25" t="s">
        <v>1504</v>
      </c>
      <c r="B1243" s="25" t="s">
        <v>71</v>
      </c>
      <c r="C1243" s="25" t="s">
        <v>148</v>
      </c>
      <c r="D1243" s="25" t="s">
        <v>218</v>
      </c>
      <c r="E1243" s="25" t="s">
        <v>54</v>
      </c>
      <c r="F1243" s="25" t="s">
        <v>9112</v>
      </c>
      <c r="G1243" s="25" t="s">
        <v>9239</v>
      </c>
      <c r="H1243" s="25" t="n">
        <v>54</v>
      </c>
    </row>
    <row r="1244" customFormat="false" ht="15" hidden="false" customHeight="false" outlineLevel="0" collapsed="false">
      <c r="A1244" s="25" t="s">
        <v>1505</v>
      </c>
      <c r="B1244" s="25" t="s">
        <v>71</v>
      </c>
      <c r="C1244" s="25" t="s">
        <v>148</v>
      </c>
      <c r="D1244" s="25" t="s">
        <v>195</v>
      </c>
      <c r="E1244" s="25" t="s">
        <v>54</v>
      </c>
      <c r="F1244" s="25" t="s">
        <v>9112</v>
      </c>
      <c r="G1244" s="25" t="s">
        <v>9127</v>
      </c>
      <c r="H1244" s="25" t="n">
        <v>62</v>
      </c>
    </row>
    <row r="1245" customFormat="false" ht="15" hidden="false" customHeight="false" outlineLevel="0" collapsed="false">
      <c r="A1245" s="25" t="s">
        <v>6985</v>
      </c>
      <c r="B1245" s="25" t="s">
        <v>104</v>
      </c>
      <c r="C1245" s="25" t="s">
        <v>186</v>
      </c>
      <c r="D1245" s="25" t="s">
        <v>5204</v>
      </c>
      <c r="E1245" s="25" t="s">
        <v>56</v>
      </c>
      <c r="F1245" s="25" t="s">
        <v>9112</v>
      </c>
    </row>
    <row r="1246" customFormat="false" ht="15" hidden="false" customHeight="false" outlineLevel="0" collapsed="false">
      <c r="A1246" s="25" t="s">
        <v>6986</v>
      </c>
      <c r="B1246" s="25" t="s">
        <v>104</v>
      </c>
      <c r="C1246" s="25" t="s">
        <v>186</v>
      </c>
      <c r="E1246" s="25" t="s">
        <v>56</v>
      </c>
      <c r="F1246" s="25" t="s">
        <v>9112</v>
      </c>
    </row>
    <row r="1247" customFormat="false" ht="15" hidden="false" customHeight="false" outlineLevel="0" collapsed="false">
      <c r="A1247" s="25" t="s">
        <v>6987</v>
      </c>
      <c r="B1247" s="25" t="s">
        <v>104</v>
      </c>
      <c r="C1247" s="25" t="s">
        <v>148</v>
      </c>
      <c r="E1247" s="25" t="s">
        <v>56</v>
      </c>
      <c r="F1247" s="25" t="s">
        <v>9112</v>
      </c>
    </row>
    <row r="1248" customFormat="false" ht="15" hidden="false" customHeight="false" outlineLevel="0" collapsed="false">
      <c r="A1248" s="25" t="s">
        <v>4413</v>
      </c>
      <c r="B1248" s="25" t="s">
        <v>86</v>
      </c>
      <c r="C1248" s="25" t="s">
        <v>148</v>
      </c>
      <c r="D1248" s="25" t="s">
        <v>1055</v>
      </c>
      <c r="E1248" s="25" t="s">
        <v>54</v>
      </c>
      <c r="F1248" s="25" t="s">
        <v>9112</v>
      </c>
      <c r="G1248" s="25" t="s">
        <v>9111</v>
      </c>
      <c r="H1248" s="25" t="n">
        <v>61</v>
      </c>
    </row>
    <row r="1249" customFormat="false" ht="15" hidden="false" customHeight="false" outlineLevel="0" collapsed="false">
      <c r="A1249" s="25" t="s">
        <v>8762</v>
      </c>
      <c r="B1249" s="25" t="s">
        <v>115</v>
      </c>
      <c r="C1249" s="25" t="s">
        <v>186</v>
      </c>
      <c r="E1249" s="25" t="s">
        <v>56</v>
      </c>
      <c r="F1249" s="25" t="s">
        <v>9112</v>
      </c>
    </row>
    <row r="1250" customFormat="false" ht="15" hidden="false" customHeight="false" outlineLevel="0" collapsed="false">
      <c r="A1250" s="25" t="s">
        <v>8763</v>
      </c>
      <c r="B1250" s="25" t="s">
        <v>115</v>
      </c>
      <c r="C1250" s="25" t="s">
        <v>9107</v>
      </c>
      <c r="D1250" s="25" t="s">
        <v>433</v>
      </c>
      <c r="E1250" s="25" t="s">
        <v>55</v>
      </c>
      <c r="F1250" s="25" t="s">
        <v>9112</v>
      </c>
      <c r="G1250" s="25" t="s">
        <v>9244</v>
      </c>
      <c r="H1250" s="25" t="n">
        <v>0</v>
      </c>
    </row>
    <row r="1251" customFormat="false" ht="15" hidden="false" customHeight="false" outlineLevel="0" collapsed="false">
      <c r="A1251" s="25" t="s">
        <v>8764</v>
      </c>
      <c r="B1251" s="25" t="s">
        <v>115</v>
      </c>
      <c r="C1251" s="25" t="s">
        <v>9107</v>
      </c>
      <c r="D1251" s="25" t="s">
        <v>419</v>
      </c>
      <c r="E1251" s="25" t="s">
        <v>54</v>
      </c>
      <c r="F1251" s="25" t="s">
        <v>9112</v>
      </c>
      <c r="G1251" s="25" t="s">
        <v>9162</v>
      </c>
      <c r="H1251" s="25" t="n">
        <v>4277</v>
      </c>
    </row>
    <row r="1252" customFormat="false" ht="15" hidden="false" customHeight="false" outlineLevel="0" collapsed="false">
      <c r="A1252" s="25" t="s">
        <v>239</v>
      </c>
      <c r="B1252" s="25" t="s">
        <v>69</v>
      </c>
      <c r="C1252" s="25" t="s">
        <v>148</v>
      </c>
      <c r="D1252" s="25" t="s">
        <v>240</v>
      </c>
      <c r="E1252" s="25" t="s">
        <v>54</v>
      </c>
      <c r="F1252" s="25" t="s">
        <v>9116</v>
      </c>
      <c r="G1252" s="25" t="s">
        <v>9244</v>
      </c>
      <c r="H1252" s="25" t="n">
        <v>46</v>
      </c>
    </row>
    <row r="1253" customFormat="false" ht="15" hidden="false" customHeight="false" outlineLevel="0" collapsed="false">
      <c r="A1253" s="25" t="s">
        <v>242</v>
      </c>
      <c r="B1253" s="25" t="s">
        <v>69</v>
      </c>
      <c r="C1253" s="25" t="s">
        <v>148</v>
      </c>
      <c r="D1253" s="25" t="s">
        <v>188</v>
      </c>
      <c r="E1253" s="25" t="s">
        <v>54</v>
      </c>
      <c r="F1253" s="25" t="s">
        <v>9116</v>
      </c>
      <c r="G1253" s="25" t="s">
        <v>9289</v>
      </c>
      <c r="H1253" s="25" t="n">
        <v>54</v>
      </c>
    </row>
    <row r="1254" customFormat="false" ht="15" hidden="false" customHeight="false" outlineLevel="0" collapsed="false">
      <c r="A1254" s="25" t="s">
        <v>4762</v>
      </c>
      <c r="B1254" s="25" t="s">
        <v>98</v>
      </c>
      <c r="C1254" s="25" t="s">
        <v>178</v>
      </c>
      <c r="D1254" s="25" t="s">
        <v>452</v>
      </c>
      <c r="E1254" s="25" t="s">
        <v>54</v>
      </c>
      <c r="F1254" s="25" t="s">
        <v>9116</v>
      </c>
      <c r="G1254" s="25" t="s">
        <v>9301</v>
      </c>
      <c r="H1254" s="25" t="n">
        <v>6173</v>
      </c>
    </row>
    <row r="1255" customFormat="false" ht="15" hidden="false" customHeight="false" outlineLevel="0" collapsed="false">
      <c r="A1255" s="25" t="s">
        <v>4999</v>
      </c>
      <c r="B1255" s="25" t="s">
        <v>95</v>
      </c>
      <c r="C1255" s="25" t="s">
        <v>9107</v>
      </c>
      <c r="D1255" s="25" t="s">
        <v>240</v>
      </c>
      <c r="E1255" s="25" t="s">
        <v>56</v>
      </c>
      <c r="F1255" s="25" t="s">
        <v>9116</v>
      </c>
    </row>
    <row r="1256" customFormat="false" ht="15" hidden="false" customHeight="false" outlineLevel="0" collapsed="false">
      <c r="A1256" s="25" t="s">
        <v>5000</v>
      </c>
      <c r="B1256" s="25" t="s">
        <v>95</v>
      </c>
      <c r="C1256" s="25" t="s">
        <v>160</v>
      </c>
      <c r="D1256" s="25" t="s">
        <v>484</v>
      </c>
      <c r="E1256" s="25" t="s">
        <v>55</v>
      </c>
      <c r="F1256" s="25" t="s">
        <v>9116</v>
      </c>
      <c r="G1256" s="25" t="s">
        <v>9145</v>
      </c>
      <c r="H1256" s="25" t="n">
        <v>0</v>
      </c>
    </row>
    <row r="1257" customFormat="false" ht="15" hidden="false" customHeight="false" outlineLevel="0" collapsed="false">
      <c r="A1257" s="25" t="s">
        <v>5337</v>
      </c>
      <c r="B1257" s="25" t="s">
        <v>94</v>
      </c>
      <c r="C1257" s="25" t="s">
        <v>9107</v>
      </c>
      <c r="D1257" s="25" t="s">
        <v>622</v>
      </c>
      <c r="E1257" s="25" t="s">
        <v>55</v>
      </c>
      <c r="F1257" s="25" t="s">
        <v>9116</v>
      </c>
      <c r="G1257" s="25" t="s">
        <v>9286</v>
      </c>
      <c r="H1257" s="25" t="n">
        <v>0</v>
      </c>
    </row>
    <row r="1258" customFormat="false" ht="15" hidden="false" customHeight="false" outlineLevel="0" collapsed="false">
      <c r="A1258" s="25" t="s">
        <v>1923</v>
      </c>
      <c r="B1258" s="25" t="s">
        <v>80</v>
      </c>
      <c r="C1258" s="25" t="s">
        <v>9107</v>
      </c>
      <c r="D1258" s="25" t="s">
        <v>251</v>
      </c>
      <c r="E1258" s="25" t="s">
        <v>55</v>
      </c>
      <c r="F1258" s="25" t="s">
        <v>9116</v>
      </c>
      <c r="G1258" s="25" t="s">
        <v>9263</v>
      </c>
      <c r="H1258" s="25" t="n">
        <v>0</v>
      </c>
    </row>
    <row r="1259" customFormat="false" ht="15" hidden="false" customHeight="false" outlineLevel="0" collapsed="false">
      <c r="A1259" s="25" t="s">
        <v>1924</v>
      </c>
      <c r="B1259" s="25" t="s">
        <v>80</v>
      </c>
      <c r="C1259" s="25" t="s">
        <v>170</v>
      </c>
      <c r="D1259" s="25" t="s">
        <v>207</v>
      </c>
      <c r="E1259" s="25" t="s">
        <v>54</v>
      </c>
      <c r="F1259" s="25" t="s">
        <v>9116</v>
      </c>
      <c r="G1259" s="25" t="s">
        <v>9242</v>
      </c>
      <c r="H1259" s="25" t="n">
        <v>1149</v>
      </c>
    </row>
    <row r="1260" customFormat="false" ht="15" hidden="false" customHeight="false" outlineLevel="0" collapsed="false">
      <c r="A1260" s="25" t="s">
        <v>4110</v>
      </c>
      <c r="B1260" s="25" t="s">
        <v>89</v>
      </c>
      <c r="C1260" s="25" t="s">
        <v>186</v>
      </c>
      <c r="D1260" s="25" t="s">
        <v>421</v>
      </c>
      <c r="E1260" s="25" t="s">
        <v>55</v>
      </c>
      <c r="F1260" s="25" t="s">
        <v>9116</v>
      </c>
      <c r="G1260" s="25" t="s">
        <v>9200</v>
      </c>
      <c r="H1260" s="25" t="n">
        <v>0</v>
      </c>
    </row>
    <row r="1261" customFormat="false" ht="15" hidden="false" customHeight="false" outlineLevel="0" collapsed="false">
      <c r="A1261" s="25" t="s">
        <v>2944</v>
      </c>
      <c r="B1261" s="25" t="s">
        <v>76</v>
      </c>
      <c r="C1261" s="25" t="s">
        <v>170</v>
      </c>
      <c r="D1261" s="25" t="s">
        <v>237</v>
      </c>
      <c r="E1261" s="25" t="s">
        <v>55</v>
      </c>
      <c r="F1261" s="25" t="s">
        <v>9116</v>
      </c>
      <c r="G1261" s="25" t="s">
        <v>9162</v>
      </c>
      <c r="H1261" s="25" t="n">
        <v>0</v>
      </c>
    </row>
    <row r="1262" customFormat="false" ht="15" hidden="false" customHeight="false" outlineLevel="0" collapsed="false">
      <c r="A1262" s="25" t="s">
        <v>8063</v>
      </c>
      <c r="B1262" s="25" t="s">
        <v>113</v>
      </c>
      <c r="C1262" s="25" t="s">
        <v>9107</v>
      </c>
      <c r="E1262" s="25" t="s">
        <v>56</v>
      </c>
      <c r="F1262" s="25" t="s">
        <v>9116</v>
      </c>
    </row>
    <row r="1263" customFormat="false" ht="15" hidden="false" customHeight="false" outlineLevel="0" collapsed="false">
      <c r="A1263" s="25" t="s">
        <v>8064</v>
      </c>
      <c r="B1263" s="25" t="s">
        <v>113</v>
      </c>
      <c r="C1263" s="25" t="s">
        <v>186</v>
      </c>
      <c r="D1263" s="25" t="s">
        <v>868</v>
      </c>
      <c r="E1263" s="25" t="s">
        <v>54</v>
      </c>
      <c r="F1263" s="25" t="s">
        <v>9116</v>
      </c>
      <c r="G1263" s="25" t="s">
        <v>9248</v>
      </c>
      <c r="H1263" s="25" t="n">
        <v>568</v>
      </c>
    </row>
    <row r="1264" customFormat="false" ht="15" hidden="false" customHeight="false" outlineLevel="0" collapsed="false">
      <c r="A1264" s="25" t="s">
        <v>8065</v>
      </c>
      <c r="B1264" s="25" t="s">
        <v>113</v>
      </c>
      <c r="C1264" s="25" t="s">
        <v>186</v>
      </c>
      <c r="D1264" s="25" t="s">
        <v>633</v>
      </c>
      <c r="E1264" s="25" t="s">
        <v>54</v>
      </c>
      <c r="F1264" s="25" t="s">
        <v>9116</v>
      </c>
      <c r="G1264" s="25" t="s">
        <v>9278</v>
      </c>
      <c r="H1264" s="25" t="n">
        <v>567</v>
      </c>
    </row>
    <row r="1265" customFormat="false" ht="15" hidden="false" customHeight="false" outlineLevel="0" collapsed="false">
      <c r="A1265" s="25" t="s">
        <v>919</v>
      </c>
      <c r="B1265" s="25" t="s">
        <v>72</v>
      </c>
      <c r="C1265" s="25" t="s">
        <v>186</v>
      </c>
      <c r="D1265" s="25" t="s">
        <v>248</v>
      </c>
      <c r="E1265" s="25" t="s">
        <v>54</v>
      </c>
      <c r="F1265" s="25" t="s">
        <v>9116</v>
      </c>
      <c r="G1265" s="25" t="s">
        <v>9111</v>
      </c>
      <c r="H1265" s="25" t="n">
        <v>542</v>
      </c>
    </row>
    <row r="1266" customFormat="false" ht="15" hidden="false" customHeight="false" outlineLevel="0" collapsed="false">
      <c r="A1266" s="25" t="s">
        <v>3280</v>
      </c>
      <c r="B1266" s="25" t="s">
        <v>77</v>
      </c>
      <c r="C1266" s="25" t="s">
        <v>186</v>
      </c>
      <c r="D1266" s="25" t="s">
        <v>184</v>
      </c>
      <c r="E1266" s="25" t="s">
        <v>55</v>
      </c>
      <c r="F1266" s="25" t="s">
        <v>9116</v>
      </c>
      <c r="G1266" s="25" t="s">
        <v>9242</v>
      </c>
      <c r="H1266" s="25" t="n">
        <v>0</v>
      </c>
    </row>
    <row r="1267" customFormat="false" ht="15" hidden="false" customHeight="false" outlineLevel="0" collapsed="false">
      <c r="A1267" s="25" t="s">
        <v>3281</v>
      </c>
      <c r="B1267" s="25" t="s">
        <v>77</v>
      </c>
      <c r="C1267" s="25" t="s">
        <v>170</v>
      </c>
      <c r="D1267" s="25" t="s">
        <v>198</v>
      </c>
      <c r="E1267" s="25" t="s">
        <v>54</v>
      </c>
      <c r="F1267" s="25" t="s">
        <v>9116</v>
      </c>
      <c r="G1267" s="25" t="s">
        <v>9162</v>
      </c>
      <c r="H1267" s="25" t="n">
        <v>1062</v>
      </c>
    </row>
    <row r="1268" customFormat="false" ht="15" hidden="false" customHeight="false" outlineLevel="0" collapsed="false">
      <c r="A1268" s="25" t="s">
        <v>8484</v>
      </c>
      <c r="B1268" s="25" t="s">
        <v>116</v>
      </c>
      <c r="C1268" s="25" t="s">
        <v>170</v>
      </c>
      <c r="D1268" s="25" t="s">
        <v>665</v>
      </c>
      <c r="E1268" s="25" t="s">
        <v>54</v>
      </c>
      <c r="F1268" s="25" t="s">
        <v>9116</v>
      </c>
      <c r="G1268" s="25" t="s">
        <v>9146</v>
      </c>
      <c r="H1268" s="25" t="n">
        <v>1057</v>
      </c>
    </row>
    <row r="1269" customFormat="false" ht="15" hidden="false" customHeight="false" outlineLevel="0" collapsed="false">
      <c r="A1269" s="25" t="s">
        <v>1235</v>
      </c>
      <c r="B1269" s="25" t="s">
        <v>73</v>
      </c>
      <c r="C1269" s="25" t="s">
        <v>170</v>
      </c>
      <c r="D1269" s="25" t="s">
        <v>240</v>
      </c>
      <c r="E1269" s="25" t="s">
        <v>54</v>
      </c>
      <c r="F1269" s="25" t="s">
        <v>9116</v>
      </c>
      <c r="G1269" s="25" t="s">
        <v>9256</v>
      </c>
      <c r="H1269" s="25" t="n">
        <v>1020</v>
      </c>
    </row>
    <row r="1270" customFormat="false" ht="15" hidden="false" customHeight="false" outlineLevel="0" collapsed="false">
      <c r="A1270" s="25" t="s">
        <v>6988</v>
      </c>
      <c r="B1270" s="25" t="s">
        <v>104</v>
      </c>
      <c r="C1270" s="25" t="s">
        <v>148</v>
      </c>
      <c r="E1270" s="25" t="s">
        <v>56</v>
      </c>
      <c r="F1270" s="25" t="s">
        <v>9116</v>
      </c>
    </row>
    <row r="1271" customFormat="false" ht="15" hidden="false" customHeight="false" outlineLevel="0" collapsed="false">
      <c r="A1271" s="25" t="s">
        <v>4644</v>
      </c>
      <c r="B1271" s="25" t="s">
        <v>90</v>
      </c>
      <c r="C1271" s="25" t="s">
        <v>178</v>
      </c>
      <c r="E1271" s="25" t="s">
        <v>56</v>
      </c>
      <c r="F1271" s="25" t="s">
        <v>9116</v>
      </c>
    </row>
    <row r="1272" customFormat="false" ht="15" hidden="false" customHeight="false" outlineLevel="0" collapsed="false">
      <c r="A1272" s="25" t="s">
        <v>8765</v>
      </c>
      <c r="B1272" s="25" t="s">
        <v>115</v>
      </c>
      <c r="C1272" s="25" t="s">
        <v>186</v>
      </c>
      <c r="E1272" s="25" t="s">
        <v>56</v>
      </c>
      <c r="F1272" s="25" t="s">
        <v>9116</v>
      </c>
    </row>
    <row r="1273" customFormat="false" ht="15" hidden="false" customHeight="false" outlineLevel="0" collapsed="false">
      <c r="A1273" s="25" t="s">
        <v>8766</v>
      </c>
      <c r="B1273" s="25" t="s">
        <v>115</v>
      </c>
      <c r="C1273" s="25" t="s">
        <v>186</v>
      </c>
      <c r="D1273" s="25" t="s">
        <v>609</v>
      </c>
      <c r="E1273" s="25" t="s">
        <v>54</v>
      </c>
      <c r="F1273" s="25" t="s">
        <v>9116</v>
      </c>
      <c r="G1273" s="25" t="s">
        <v>9243</v>
      </c>
      <c r="H1273" s="25" t="n">
        <v>535</v>
      </c>
    </row>
    <row r="1274" customFormat="false" ht="15" hidden="false" customHeight="false" outlineLevel="0" collapsed="false">
      <c r="A1274" s="25" t="s">
        <v>243</v>
      </c>
      <c r="B1274" s="25" t="s">
        <v>69</v>
      </c>
      <c r="C1274" s="25" t="s">
        <v>186</v>
      </c>
      <c r="D1274" s="25" t="s">
        <v>191</v>
      </c>
      <c r="E1274" s="25" t="s">
        <v>54</v>
      </c>
      <c r="F1274" s="25" t="s">
        <v>9148</v>
      </c>
      <c r="G1274" s="25" t="s">
        <v>9264</v>
      </c>
      <c r="H1274" s="25" t="n">
        <v>522</v>
      </c>
    </row>
    <row r="1275" customFormat="false" ht="15" hidden="false" customHeight="false" outlineLevel="0" collapsed="false">
      <c r="A1275" s="25" t="s">
        <v>244</v>
      </c>
      <c r="B1275" s="25" t="s">
        <v>69</v>
      </c>
      <c r="C1275" s="25" t="s">
        <v>186</v>
      </c>
      <c r="D1275" s="25" t="s">
        <v>245</v>
      </c>
      <c r="E1275" s="25" t="s">
        <v>54</v>
      </c>
      <c r="F1275" s="25" t="s">
        <v>9148</v>
      </c>
      <c r="G1275" s="25" t="s">
        <v>9218</v>
      </c>
      <c r="H1275" s="25" t="n">
        <v>544</v>
      </c>
    </row>
    <row r="1276" customFormat="false" ht="15" hidden="false" customHeight="false" outlineLevel="0" collapsed="false">
      <c r="A1276" s="25" t="s">
        <v>247</v>
      </c>
      <c r="B1276" s="25" t="s">
        <v>69</v>
      </c>
      <c r="C1276" s="25" t="s">
        <v>160</v>
      </c>
      <c r="D1276" s="25" t="s">
        <v>248</v>
      </c>
      <c r="E1276" s="25" t="s">
        <v>54</v>
      </c>
      <c r="F1276" s="25" t="s">
        <v>9148</v>
      </c>
      <c r="G1276" s="25" t="s">
        <v>9240</v>
      </c>
      <c r="H1276" s="25" t="n">
        <v>3081</v>
      </c>
    </row>
    <row r="1277" customFormat="false" ht="15" hidden="false" customHeight="false" outlineLevel="0" collapsed="false">
      <c r="A1277" s="25" t="s">
        <v>5001</v>
      </c>
      <c r="B1277" s="25" t="s">
        <v>95</v>
      </c>
      <c r="C1277" s="25" t="s">
        <v>160</v>
      </c>
      <c r="E1277" s="25" t="s">
        <v>56</v>
      </c>
      <c r="F1277" s="25" t="s">
        <v>9148</v>
      </c>
    </row>
    <row r="1278" customFormat="false" ht="15" hidden="false" customHeight="false" outlineLevel="0" collapsed="false">
      <c r="A1278" s="25" t="s">
        <v>691</v>
      </c>
      <c r="B1278" s="25" t="s">
        <v>70</v>
      </c>
      <c r="C1278" s="25" t="s">
        <v>148</v>
      </c>
      <c r="D1278" s="25" t="s">
        <v>167</v>
      </c>
      <c r="E1278" s="25" t="s">
        <v>54</v>
      </c>
      <c r="F1278" s="25" t="s">
        <v>9148</v>
      </c>
      <c r="G1278" s="25" t="s">
        <v>9220</v>
      </c>
      <c r="H1278" s="25" t="n">
        <v>51</v>
      </c>
    </row>
    <row r="1279" customFormat="false" ht="15" hidden="false" customHeight="false" outlineLevel="0" collapsed="false">
      <c r="A1279" s="25" t="s">
        <v>3831</v>
      </c>
      <c r="B1279" s="25" t="s">
        <v>87</v>
      </c>
      <c r="C1279" s="25" t="s">
        <v>170</v>
      </c>
      <c r="D1279" s="25" t="s">
        <v>1371</v>
      </c>
      <c r="E1279" s="25" t="s">
        <v>55</v>
      </c>
      <c r="F1279" s="25" t="s">
        <v>9148</v>
      </c>
      <c r="G1279" s="25" t="s">
        <v>9249</v>
      </c>
      <c r="H1279" s="25" t="n">
        <v>0</v>
      </c>
    </row>
    <row r="1280" customFormat="false" ht="15" hidden="false" customHeight="false" outlineLevel="0" collapsed="false">
      <c r="A1280" s="25" t="s">
        <v>5338</v>
      </c>
      <c r="B1280" s="25" t="s">
        <v>94</v>
      </c>
      <c r="C1280" s="25" t="s">
        <v>186</v>
      </c>
      <c r="E1280" s="25" t="s">
        <v>56</v>
      </c>
      <c r="F1280" s="25" t="s">
        <v>9148</v>
      </c>
    </row>
    <row r="1281" customFormat="false" ht="15" hidden="false" customHeight="false" outlineLevel="0" collapsed="false">
      <c r="A1281" s="25" t="s">
        <v>5339</v>
      </c>
      <c r="B1281" s="25" t="s">
        <v>94</v>
      </c>
      <c r="C1281" s="25" t="s">
        <v>170</v>
      </c>
      <c r="D1281" s="25" t="s">
        <v>193</v>
      </c>
      <c r="E1281" s="25" t="s">
        <v>55</v>
      </c>
      <c r="F1281" s="25" t="s">
        <v>9148</v>
      </c>
      <c r="G1281" s="25" t="s">
        <v>9213</v>
      </c>
      <c r="H1281" s="25" t="n">
        <v>0</v>
      </c>
    </row>
    <row r="1282" customFormat="false" ht="15" hidden="false" customHeight="false" outlineLevel="0" collapsed="false">
      <c r="A1282" s="25" t="s">
        <v>1925</v>
      </c>
      <c r="B1282" s="25" t="s">
        <v>80</v>
      </c>
      <c r="C1282" s="25" t="s">
        <v>170</v>
      </c>
      <c r="D1282" s="25" t="s">
        <v>225</v>
      </c>
      <c r="E1282" s="25" t="s">
        <v>54</v>
      </c>
      <c r="F1282" s="25" t="s">
        <v>9148</v>
      </c>
      <c r="G1282" s="25" t="s">
        <v>9140</v>
      </c>
      <c r="H1282" s="25" t="n">
        <v>1076</v>
      </c>
    </row>
    <row r="1283" customFormat="false" ht="15" hidden="false" customHeight="false" outlineLevel="0" collapsed="false">
      <c r="A1283" s="25" t="s">
        <v>7409</v>
      </c>
      <c r="B1283" s="25" t="s">
        <v>112</v>
      </c>
      <c r="C1283" s="25" t="s">
        <v>160</v>
      </c>
      <c r="D1283" s="25" t="s">
        <v>2739</v>
      </c>
      <c r="E1283" s="25" t="s">
        <v>54</v>
      </c>
      <c r="F1283" s="25" t="s">
        <v>9148</v>
      </c>
      <c r="G1283" s="25" t="s">
        <v>9249</v>
      </c>
      <c r="H1283" s="25" t="n">
        <v>3685</v>
      </c>
    </row>
    <row r="1284" customFormat="false" ht="15" hidden="false" customHeight="false" outlineLevel="0" collapsed="false">
      <c r="A1284" s="25" t="s">
        <v>2945</v>
      </c>
      <c r="B1284" s="25" t="s">
        <v>76</v>
      </c>
      <c r="C1284" s="25" t="s">
        <v>170</v>
      </c>
      <c r="D1284" s="25" t="s">
        <v>195</v>
      </c>
      <c r="E1284" s="25" t="s">
        <v>55</v>
      </c>
      <c r="F1284" s="25" t="s">
        <v>9148</v>
      </c>
      <c r="G1284" s="25" t="s">
        <v>9251</v>
      </c>
      <c r="H1284" s="25" t="n">
        <v>0</v>
      </c>
    </row>
    <row r="1285" customFormat="false" ht="15" hidden="false" customHeight="false" outlineLevel="0" collapsed="false">
      <c r="A1285" s="25" t="s">
        <v>7701</v>
      </c>
      <c r="B1285" s="25" t="s">
        <v>114</v>
      </c>
      <c r="C1285" s="25" t="s">
        <v>9107</v>
      </c>
      <c r="D1285" s="25" t="s">
        <v>199</v>
      </c>
      <c r="E1285" s="25" t="s">
        <v>54</v>
      </c>
      <c r="F1285" s="25" t="s">
        <v>9148</v>
      </c>
      <c r="G1285" s="25" t="s">
        <v>9220</v>
      </c>
      <c r="H1285" s="25" t="n">
        <v>3997</v>
      </c>
    </row>
    <row r="1286" customFormat="false" ht="15" hidden="false" customHeight="false" outlineLevel="0" collapsed="false">
      <c r="A1286" s="25" t="s">
        <v>7702</v>
      </c>
      <c r="B1286" s="25" t="s">
        <v>114</v>
      </c>
      <c r="C1286" s="25" t="s">
        <v>148</v>
      </c>
      <c r="D1286" s="25" t="s">
        <v>2739</v>
      </c>
      <c r="E1286" s="25" t="s">
        <v>54</v>
      </c>
      <c r="F1286" s="25" t="s">
        <v>9148</v>
      </c>
      <c r="G1286" s="25" t="s">
        <v>9120</v>
      </c>
      <c r="H1286" s="25" t="n">
        <v>51</v>
      </c>
    </row>
    <row r="1287" customFormat="false" ht="15" hidden="false" customHeight="false" outlineLevel="0" collapsed="false">
      <c r="A1287" s="25" t="s">
        <v>7703</v>
      </c>
      <c r="B1287" s="25" t="s">
        <v>114</v>
      </c>
      <c r="C1287" s="25" t="s">
        <v>160</v>
      </c>
      <c r="D1287" s="25" t="s">
        <v>860</v>
      </c>
      <c r="E1287" s="25" t="s">
        <v>54</v>
      </c>
      <c r="F1287" s="25" t="s">
        <v>9148</v>
      </c>
      <c r="G1287" s="25" t="s">
        <v>9145</v>
      </c>
      <c r="H1287" s="25" t="n">
        <v>3164</v>
      </c>
    </row>
    <row r="1288" customFormat="false" ht="15" hidden="false" customHeight="false" outlineLevel="0" collapsed="false">
      <c r="A1288" s="25" t="s">
        <v>920</v>
      </c>
      <c r="B1288" s="25" t="s">
        <v>72</v>
      </c>
      <c r="C1288" s="25" t="s">
        <v>186</v>
      </c>
      <c r="D1288" s="25" t="s">
        <v>198</v>
      </c>
      <c r="E1288" s="25" t="s">
        <v>54</v>
      </c>
      <c r="F1288" s="25" t="s">
        <v>9148</v>
      </c>
      <c r="G1288" s="25" t="s">
        <v>9289</v>
      </c>
      <c r="H1288" s="25" t="n">
        <v>496</v>
      </c>
    </row>
    <row r="1289" customFormat="false" ht="15" hidden="false" customHeight="false" outlineLevel="0" collapsed="false">
      <c r="A1289" s="25" t="s">
        <v>6493</v>
      </c>
      <c r="B1289" s="25" t="s">
        <v>107</v>
      </c>
      <c r="C1289" s="25" t="s">
        <v>160</v>
      </c>
      <c r="D1289" s="25" t="s">
        <v>2484</v>
      </c>
      <c r="E1289" s="25" t="s">
        <v>55</v>
      </c>
      <c r="F1289" s="25" t="s">
        <v>9148</v>
      </c>
      <c r="G1289" s="25" t="s">
        <v>9251</v>
      </c>
      <c r="H1289" s="25" t="n">
        <v>0</v>
      </c>
    </row>
    <row r="1290" customFormat="false" ht="15" hidden="false" customHeight="false" outlineLevel="0" collapsed="false">
      <c r="A1290" s="25" t="s">
        <v>3282</v>
      </c>
      <c r="B1290" s="25" t="s">
        <v>77</v>
      </c>
      <c r="C1290" s="25" t="s">
        <v>186</v>
      </c>
      <c r="D1290" s="25" t="s">
        <v>176</v>
      </c>
      <c r="E1290" s="25" t="s">
        <v>54</v>
      </c>
      <c r="F1290" s="25" t="s">
        <v>9148</v>
      </c>
      <c r="G1290" s="25" t="s">
        <v>9129</v>
      </c>
      <c r="H1290" s="25" t="n">
        <v>579</v>
      </c>
    </row>
    <row r="1291" customFormat="false" ht="15" hidden="false" customHeight="false" outlineLevel="0" collapsed="false">
      <c r="A1291" s="25" t="s">
        <v>8485</v>
      </c>
      <c r="B1291" s="25" t="s">
        <v>116</v>
      </c>
      <c r="C1291" s="25" t="s">
        <v>186</v>
      </c>
      <c r="D1291" s="25" t="s">
        <v>1351</v>
      </c>
      <c r="E1291" s="25" t="s">
        <v>55</v>
      </c>
      <c r="F1291" s="25" t="s">
        <v>9148</v>
      </c>
      <c r="G1291" s="25" t="s">
        <v>9229</v>
      </c>
      <c r="H1291" s="25" t="n">
        <v>0</v>
      </c>
    </row>
    <row r="1292" customFormat="false" ht="15" hidden="false" customHeight="false" outlineLevel="0" collapsed="false">
      <c r="A1292" s="25" t="s">
        <v>3563</v>
      </c>
      <c r="B1292" s="25" t="s">
        <v>79</v>
      </c>
      <c r="C1292" s="25" t="s">
        <v>9107</v>
      </c>
      <c r="D1292" s="25" t="s">
        <v>151</v>
      </c>
      <c r="E1292" s="25" t="s">
        <v>55</v>
      </c>
      <c r="F1292" s="25" t="s">
        <v>9148</v>
      </c>
      <c r="G1292" s="25" t="s">
        <v>9211</v>
      </c>
      <c r="H1292" s="25" t="n">
        <v>0</v>
      </c>
    </row>
    <row r="1293" customFormat="false" ht="15" hidden="false" customHeight="false" outlineLevel="0" collapsed="false">
      <c r="A1293" s="25" t="s">
        <v>3564</v>
      </c>
      <c r="B1293" s="25" t="s">
        <v>79</v>
      </c>
      <c r="C1293" s="25" t="s">
        <v>9107</v>
      </c>
      <c r="D1293" s="25" t="s">
        <v>162</v>
      </c>
      <c r="E1293" s="25" t="s">
        <v>55</v>
      </c>
      <c r="F1293" s="25" t="s">
        <v>9148</v>
      </c>
      <c r="G1293" s="25" t="s">
        <v>9257</v>
      </c>
      <c r="H1293" s="25" t="n">
        <v>0</v>
      </c>
    </row>
    <row r="1294" customFormat="false" ht="15" hidden="false" customHeight="false" outlineLevel="0" collapsed="false">
      <c r="A1294" s="25" t="s">
        <v>5869</v>
      </c>
      <c r="B1294" s="25" t="s">
        <v>97</v>
      </c>
      <c r="C1294" s="25" t="s">
        <v>186</v>
      </c>
      <c r="D1294" s="25" t="s">
        <v>494</v>
      </c>
      <c r="E1294" s="25" t="s">
        <v>54</v>
      </c>
      <c r="F1294" s="25" t="s">
        <v>9148</v>
      </c>
      <c r="G1294" s="25" t="s">
        <v>9304</v>
      </c>
      <c r="H1294" s="25" t="n">
        <v>521</v>
      </c>
    </row>
    <row r="1295" customFormat="false" ht="15" hidden="false" customHeight="false" outlineLevel="0" collapsed="false">
      <c r="A1295" s="25" t="s">
        <v>5870</v>
      </c>
      <c r="B1295" s="25" t="s">
        <v>97</v>
      </c>
      <c r="C1295" s="25" t="s">
        <v>160</v>
      </c>
      <c r="D1295" s="25" t="s">
        <v>1690</v>
      </c>
      <c r="E1295" s="25" t="s">
        <v>54</v>
      </c>
      <c r="F1295" s="25" t="s">
        <v>9148</v>
      </c>
      <c r="G1295" s="25" t="s">
        <v>9110</v>
      </c>
      <c r="H1295" s="25" t="n">
        <v>3889</v>
      </c>
    </row>
    <row r="1296" customFormat="false" ht="15" hidden="false" customHeight="false" outlineLevel="0" collapsed="false">
      <c r="A1296" s="25" t="s">
        <v>4231</v>
      </c>
      <c r="B1296" s="25" t="s">
        <v>88</v>
      </c>
      <c r="C1296" s="25" t="s">
        <v>160</v>
      </c>
      <c r="D1296" s="25" t="s">
        <v>639</v>
      </c>
      <c r="E1296" s="25" t="s">
        <v>54</v>
      </c>
      <c r="F1296" s="25" t="s">
        <v>9148</v>
      </c>
      <c r="G1296" s="25" t="s">
        <v>9132</v>
      </c>
      <c r="H1296" s="25" t="n">
        <v>3340</v>
      </c>
    </row>
    <row r="1297" customFormat="false" ht="15" hidden="false" customHeight="false" outlineLevel="0" collapsed="false">
      <c r="A1297" s="25" t="s">
        <v>1506</v>
      </c>
      <c r="B1297" s="25" t="s">
        <v>71</v>
      </c>
      <c r="C1297" s="25" t="s">
        <v>148</v>
      </c>
      <c r="D1297" s="25" t="s">
        <v>215</v>
      </c>
      <c r="E1297" s="25" t="s">
        <v>55</v>
      </c>
      <c r="F1297" s="25" t="s">
        <v>9148</v>
      </c>
      <c r="G1297" s="25" t="s">
        <v>9140</v>
      </c>
      <c r="H1297" s="25" t="n">
        <v>0</v>
      </c>
    </row>
    <row r="1298" customFormat="false" ht="15" hidden="false" customHeight="false" outlineLevel="0" collapsed="false">
      <c r="A1298" s="25" t="s">
        <v>6989</v>
      </c>
      <c r="B1298" s="25" t="s">
        <v>104</v>
      </c>
      <c r="C1298" s="25" t="s">
        <v>9107</v>
      </c>
      <c r="D1298" s="25" t="s">
        <v>3075</v>
      </c>
      <c r="E1298" s="25" t="s">
        <v>55</v>
      </c>
      <c r="F1298" s="25" t="s">
        <v>9148</v>
      </c>
      <c r="G1298" s="25" t="s">
        <v>9243</v>
      </c>
      <c r="H1298" s="25" t="n">
        <v>0</v>
      </c>
    </row>
    <row r="1299" customFormat="false" ht="15" hidden="false" customHeight="false" outlineLevel="0" collapsed="false">
      <c r="A1299" s="25" t="s">
        <v>8767</v>
      </c>
      <c r="B1299" s="25" t="s">
        <v>115</v>
      </c>
      <c r="C1299" s="25" t="s">
        <v>9107</v>
      </c>
      <c r="D1299" s="25" t="s">
        <v>193</v>
      </c>
      <c r="E1299" s="25" t="s">
        <v>56</v>
      </c>
      <c r="F1299" s="25" t="s">
        <v>9148</v>
      </c>
    </row>
    <row r="1300" customFormat="false" ht="15" hidden="false" customHeight="false" outlineLevel="0" collapsed="false">
      <c r="A1300" s="25" t="s">
        <v>8768</v>
      </c>
      <c r="B1300" s="25" t="s">
        <v>115</v>
      </c>
      <c r="C1300" s="25" t="s">
        <v>9107</v>
      </c>
      <c r="E1300" s="25" t="s">
        <v>56</v>
      </c>
      <c r="F1300" s="25" t="s">
        <v>9148</v>
      </c>
    </row>
    <row r="1301" customFormat="false" ht="15" hidden="false" customHeight="false" outlineLevel="0" collapsed="false">
      <c r="A1301" s="25" t="s">
        <v>8769</v>
      </c>
      <c r="B1301" s="25" t="s">
        <v>115</v>
      </c>
      <c r="C1301" s="25" t="s">
        <v>9107</v>
      </c>
      <c r="D1301" s="25" t="s">
        <v>1789</v>
      </c>
      <c r="E1301" s="25" t="s">
        <v>54</v>
      </c>
      <c r="F1301" s="25" t="s">
        <v>9148</v>
      </c>
      <c r="G1301" s="25" t="s">
        <v>9286</v>
      </c>
      <c r="H1301" s="25" t="n">
        <v>5876</v>
      </c>
    </row>
    <row r="1302" customFormat="false" ht="15" hidden="false" customHeight="false" outlineLevel="0" collapsed="false">
      <c r="A1302" s="25" t="s">
        <v>250</v>
      </c>
      <c r="B1302" s="25" t="s">
        <v>69</v>
      </c>
      <c r="C1302" s="25" t="s">
        <v>178</v>
      </c>
      <c r="D1302" s="25" t="s">
        <v>251</v>
      </c>
      <c r="E1302" s="25" t="s">
        <v>54</v>
      </c>
      <c r="F1302" s="25" t="s">
        <v>9124</v>
      </c>
      <c r="G1302" s="25" t="s">
        <v>9247</v>
      </c>
      <c r="H1302" s="25" t="n">
        <v>5092</v>
      </c>
    </row>
    <row r="1303" customFormat="false" ht="15" hidden="false" customHeight="false" outlineLevel="0" collapsed="false">
      <c r="A1303" s="25" t="s">
        <v>4763</v>
      </c>
      <c r="B1303" s="25" t="s">
        <v>98</v>
      </c>
      <c r="C1303" s="25" t="s">
        <v>170</v>
      </c>
      <c r="D1303" s="25" t="s">
        <v>1347</v>
      </c>
      <c r="E1303" s="25" t="s">
        <v>55</v>
      </c>
      <c r="F1303" s="25" t="s">
        <v>9124</v>
      </c>
      <c r="G1303" s="25" t="s">
        <v>9249</v>
      </c>
      <c r="H1303" s="25" t="n">
        <v>0</v>
      </c>
    </row>
    <row r="1304" customFormat="false" ht="15" hidden="false" customHeight="false" outlineLevel="0" collapsed="false">
      <c r="A1304" s="25" t="s">
        <v>5002</v>
      </c>
      <c r="B1304" s="25" t="s">
        <v>95</v>
      </c>
      <c r="C1304" s="25" t="s">
        <v>160</v>
      </c>
      <c r="E1304" s="25" t="s">
        <v>56</v>
      </c>
      <c r="F1304" s="25" t="s">
        <v>9124</v>
      </c>
    </row>
    <row r="1305" customFormat="false" ht="15" hidden="false" customHeight="false" outlineLevel="0" collapsed="false">
      <c r="A1305" s="25" t="s">
        <v>5340</v>
      </c>
      <c r="B1305" s="25" t="s">
        <v>94</v>
      </c>
      <c r="C1305" s="25" t="s">
        <v>186</v>
      </c>
      <c r="E1305" s="25" t="s">
        <v>56</v>
      </c>
      <c r="F1305" s="25" t="s">
        <v>9124</v>
      </c>
    </row>
    <row r="1306" customFormat="false" ht="15" hidden="false" customHeight="false" outlineLevel="0" collapsed="false">
      <c r="A1306" s="25" t="s">
        <v>5341</v>
      </c>
      <c r="B1306" s="25" t="s">
        <v>94</v>
      </c>
      <c r="C1306" s="25" t="s">
        <v>170</v>
      </c>
      <c r="D1306" s="25" t="s">
        <v>193</v>
      </c>
      <c r="E1306" s="25" t="s">
        <v>54</v>
      </c>
      <c r="F1306" s="25" t="s">
        <v>9124</v>
      </c>
      <c r="G1306" s="25" t="s">
        <v>9301</v>
      </c>
      <c r="H1306" s="25" t="n">
        <v>966</v>
      </c>
    </row>
    <row r="1307" customFormat="false" ht="15" hidden="false" customHeight="false" outlineLevel="0" collapsed="false">
      <c r="A1307" s="25" t="s">
        <v>5342</v>
      </c>
      <c r="B1307" s="25" t="s">
        <v>94</v>
      </c>
      <c r="C1307" s="25" t="s">
        <v>178</v>
      </c>
      <c r="D1307" s="25" t="s">
        <v>1795</v>
      </c>
      <c r="E1307" s="25" t="s">
        <v>54</v>
      </c>
      <c r="F1307" s="25" t="s">
        <v>9124</v>
      </c>
      <c r="G1307" s="25" t="s">
        <v>9145</v>
      </c>
      <c r="H1307" s="25" t="n">
        <v>6024</v>
      </c>
    </row>
    <row r="1308" customFormat="false" ht="15" hidden="false" customHeight="false" outlineLevel="0" collapsed="false">
      <c r="A1308" s="25" t="s">
        <v>5343</v>
      </c>
      <c r="B1308" s="25" t="s">
        <v>94</v>
      </c>
      <c r="C1308" s="25" t="s">
        <v>160</v>
      </c>
      <c r="D1308" s="25" t="s">
        <v>218</v>
      </c>
      <c r="E1308" s="25" t="s">
        <v>54</v>
      </c>
      <c r="F1308" s="25" t="s">
        <v>9124</v>
      </c>
      <c r="G1308" s="25" t="s">
        <v>9134</v>
      </c>
      <c r="H1308" s="25" t="n">
        <v>3759</v>
      </c>
    </row>
    <row r="1309" customFormat="false" ht="15" hidden="false" customHeight="false" outlineLevel="0" collapsed="false">
      <c r="A1309" s="25" t="s">
        <v>1926</v>
      </c>
      <c r="B1309" s="25" t="s">
        <v>80</v>
      </c>
      <c r="C1309" s="25" t="s">
        <v>9107</v>
      </c>
      <c r="D1309" s="25" t="s">
        <v>225</v>
      </c>
      <c r="E1309" s="25" t="s">
        <v>55</v>
      </c>
      <c r="F1309" s="25" t="s">
        <v>9124</v>
      </c>
      <c r="G1309" s="25" t="s">
        <v>9253</v>
      </c>
      <c r="H1309" s="25" t="n">
        <v>0</v>
      </c>
    </row>
    <row r="1310" customFormat="false" ht="15" hidden="false" customHeight="false" outlineLevel="0" collapsed="false">
      <c r="A1310" s="25" t="s">
        <v>5602</v>
      </c>
      <c r="B1310" s="25" t="s">
        <v>96</v>
      </c>
      <c r="C1310" s="25" t="s">
        <v>9107</v>
      </c>
      <c r="D1310" s="25" t="s">
        <v>452</v>
      </c>
      <c r="E1310" s="25" t="s">
        <v>54</v>
      </c>
      <c r="F1310" s="25" t="s">
        <v>9124</v>
      </c>
      <c r="G1310" s="25" t="s">
        <v>9131</v>
      </c>
      <c r="H1310" s="25" t="n">
        <v>4443</v>
      </c>
    </row>
    <row r="1311" customFormat="false" ht="15" hidden="false" customHeight="false" outlineLevel="0" collapsed="false">
      <c r="A1311" s="25" t="s">
        <v>6280</v>
      </c>
      <c r="B1311" s="25" t="s">
        <v>106</v>
      </c>
      <c r="C1311" s="25" t="s">
        <v>160</v>
      </c>
      <c r="D1311" s="25" t="s">
        <v>3075</v>
      </c>
      <c r="E1311" s="25" t="s">
        <v>54</v>
      </c>
      <c r="F1311" s="25" t="s">
        <v>9124</v>
      </c>
      <c r="G1311" s="25" t="s">
        <v>9307</v>
      </c>
      <c r="H1311" s="25" t="n">
        <v>3397</v>
      </c>
    </row>
    <row r="1312" customFormat="false" ht="15" hidden="false" customHeight="false" outlineLevel="0" collapsed="false">
      <c r="A1312" s="25" t="s">
        <v>7410</v>
      </c>
      <c r="B1312" s="25" t="s">
        <v>112</v>
      </c>
      <c r="C1312" s="25" t="s">
        <v>178</v>
      </c>
      <c r="D1312" s="25" t="s">
        <v>433</v>
      </c>
      <c r="E1312" s="25" t="s">
        <v>55</v>
      </c>
      <c r="F1312" s="25" t="s">
        <v>9124</v>
      </c>
      <c r="G1312" s="25" t="s">
        <v>9152</v>
      </c>
      <c r="H1312" s="25" t="n">
        <v>0</v>
      </c>
    </row>
    <row r="1313" customFormat="false" ht="15" hidden="false" customHeight="false" outlineLevel="0" collapsed="false">
      <c r="A1313" s="25" t="s">
        <v>7411</v>
      </c>
      <c r="B1313" s="25" t="s">
        <v>112</v>
      </c>
      <c r="C1313" s="25" t="s">
        <v>148</v>
      </c>
      <c r="D1313" s="25" t="s">
        <v>860</v>
      </c>
      <c r="E1313" s="25" t="s">
        <v>55</v>
      </c>
      <c r="F1313" s="25" t="s">
        <v>9124</v>
      </c>
      <c r="G1313" s="25" t="s">
        <v>9218</v>
      </c>
      <c r="H1313" s="25" t="n">
        <v>0</v>
      </c>
    </row>
    <row r="1314" customFormat="false" ht="15" hidden="false" customHeight="false" outlineLevel="0" collapsed="false">
      <c r="A1314" s="25" t="s">
        <v>2946</v>
      </c>
      <c r="B1314" s="25" t="s">
        <v>76</v>
      </c>
      <c r="C1314" s="25" t="s">
        <v>148</v>
      </c>
      <c r="D1314" s="25" t="s">
        <v>164</v>
      </c>
      <c r="E1314" s="25" t="s">
        <v>54</v>
      </c>
      <c r="F1314" s="25" t="s">
        <v>9124</v>
      </c>
      <c r="G1314" s="25" t="s">
        <v>9203</v>
      </c>
      <c r="H1314" s="25" t="n">
        <v>59</v>
      </c>
    </row>
    <row r="1315" customFormat="false" ht="15" hidden="false" customHeight="false" outlineLevel="0" collapsed="false">
      <c r="A1315" s="25" t="s">
        <v>7704</v>
      </c>
      <c r="B1315" s="25" t="s">
        <v>114</v>
      </c>
      <c r="C1315" s="25" t="s">
        <v>186</v>
      </c>
      <c r="E1315" s="25" t="s">
        <v>56</v>
      </c>
      <c r="F1315" s="25" t="s">
        <v>9124</v>
      </c>
    </row>
    <row r="1316" customFormat="false" ht="15" hidden="false" customHeight="false" outlineLevel="0" collapsed="false">
      <c r="A1316" s="25" t="s">
        <v>921</v>
      </c>
      <c r="B1316" s="25" t="s">
        <v>72</v>
      </c>
      <c r="C1316" s="25" t="s">
        <v>186</v>
      </c>
      <c r="D1316" s="25" t="s">
        <v>210</v>
      </c>
      <c r="E1316" s="25" t="s">
        <v>55</v>
      </c>
      <c r="F1316" s="25" t="s">
        <v>9124</v>
      </c>
      <c r="G1316" s="25" t="s">
        <v>9239</v>
      </c>
      <c r="H1316" s="25" t="n">
        <v>0</v>
      </c>
    </row>
    <row r="1317" customFormat="false" ht="15" hidden="false" customHeight="false" outlineLevel="0" collapsed="false">
      <c r="A1317" s="25" t="s">
        <v>922</v>
      </c>
      <c r="B1317" s="25" t="s">
        <v>72</v>
      </c>
      <c r="C1317" s="25" t="s">
        <v>186</v>
      </c>
      <c r="D1317" s="25" t="s">
        <v>167</v>
      </c>
      <c r="E1317" s="25" t="s">
        <v>55</v>
      </c>
      <c r="F1317" s="25" t="s">
        <v>9124</v>
      </c>
      <c r="G1317" s="25" t="s">
        <v>9274</v>
      </c>
      <c r="H1317" s="25" t="n">
        <v>0</v>
      </c>
    </row>
    <row r="1318" customFormat="false" ht="15" hidden="false" customHeight="false" outlineLevel="0" collapsed="false">
      <c r="A1318" s="25" t="s">
        <v>923</v>
      </c>
      <c r="B1318" s="25" t="s">
        <v>72</v>
      </c>
      <c r="C1318" s="25" t="s">
        <v>186</v>
      </c>
      <c r="D1318" s="25" t="s">
        <v>245</v>
      </c>
      <c r="E1318" s="25" t="s">
        <v>54</v>
      </c>
      <c r="F1318" s="25" t="s">
        <v>9124</v>
      </c>
      <c r="G1318" s="25" t="s">
        <v>9233</v>
      </c>
      <c r="H1318" s="25" t="n">
        <v>494</v>
      </c>
    </row>
    <row r="1319" customFormat="false" ht="15" hidden="false" customHeight="false" outlineLevel="0" collapsed="false">
      <c r="A1319" s="25" t="s">
        <v>924</v>
      </c>
      <c r="B1319" s="25" t="s">
        <v>72</v>
      </c>
      <c r="C1319" s="25" t="s">
        <v>170</v>
      </c>
      <c r="D1319" s="25" t="s">
        <v>191</v>
      </c>
      <c r="E1319" s="25" t="s">
        <v>54</v>
      </c>
      <c r="F1319" s="25" t="s">
        <v>9124</v>
      </c>
      <c r="G1319" s="25" t="s">
        <v>9263</v>
      </c>
      <c r="H1319" s="25" t="n">
        <v>1060</v>
      </c>
    </row>
    <row r="1320" customFormat="false" ht="15" hidden="false" customHeight="false" outlineLevel="0" collapsed="false">
      <c r="A1320" s="25" t="s">
        <v>6494</v>
      </c>
      <c r="B1320" s="25" t="s">
        <v>107</v>
      </c>
      <c r="C1320" s="25" t="s">
        <v>148</v>
      </c>
      <c r="D1320" s="25" t="s">
        <v>1789</v>
      </c>
      <c r="E1320" s="25" t="s">
        <v>56</v>
      </c>
      <c r="F1320" s="25" t="s">
        <v>9124</v>
      </c>
    </row>
    <row r="1321" customFormat="false" ht="15" hidden="false" customHeight="false" outlineLevel="0" collapsed="false">
      <c r="A1321" s="25" t="s">
        <v>3283</v>
      </c>
      <c r="B1321" s="25" t="s">
        <v>77</v>
      </c>
      <c r="C1321" s="25" t="s">
        <v>148</v>
      </c>
      <c r="D1321" s="25" t="s">
        <v>231</v>
      </c>
      <c r="E1321" s="25" t="s">
        <v>55</v>
      </c>
      <c r="F1321" s="25" t="s">
        <v>9124</v>
      </c>
      <c r="G1321" s="25" t="s">
        <v>9252</v>
      </c>
      <c r="H1321" s="25" t="n">
        <v>0</v>
      </c>
    </row>
    <row r="1322" customFormat="false" ht="15" hidden="false" customHeight="false" outlineLevel="0" collapsed="false">
      <c r="A1322" s="25" t="s">
        <v>4232</v>
      </c>
      <c r="B1322" s="25" t="s">
        <v>88</v>
      </c>
      <c r="C1322" s="25" t="s">
        <v>148</v>
      </c>
      <c r="D1322" s="25" t="s">
        <v>663</v>
      </c>
      <c r="E1322" s="25" t="s">
        <v>56</v>
      </c>
      <c r="F1322" s="25" t="s">
        <v>9124</v>
      </c>
    </row>
    <row r="1323" customFormat="false" ht="15" hidden="false" customHeight="false" outlineLevel="0" collapsed="false">
      <c r="A1323" s="25" t="s">
        <v>4233</v>
      </c>
      <c r="B1323" s="25" t="s">
        <v>88</v>
      </c>
      <c r="C1323" s="25" t="s">
        <v>148</v>
      </c>
      <c r="D1323" s="25" t="s">
        <v>644</v>
      </c>
      <c r="E1323" s="25" t="s">
        <v>55</v>
      </c>
      <c r="F1323" s="25" t="s">
        <v>9124</v>
      </c>
      <c r="G1323" s="25" t="s">
        <v>9261</v>
      </c>
      <c r="H1323" s="25" t="n">
        <v>0</v>
      </c>
    </row>
    <row r="1324" customFormat="false" ht="15" hidden="false" customHeight="false" outlineLevel="0" collapsed="false">
      <c r="A1324" s="25" t="s">
        <v>1507</v>
      </c>
      <c r="B1324" s="25" t="s">
        <v>71</v>
      </c>
      <c r="C1324" s="25" t="s">
        <v>186</v>
      </c>
      <c r="D1324" s="25" t="s">
        <v>164</v>
      </c>
      <c r="E1324" s="25" t="s">
        <v>55</v>
      </c>
      <c r="F1324" s="25" t="s">
        <v>9124</v>
      </c>
      <c r="G1324" s="25" t="s">
        <v>9278</v>
      </c>
      <c r="H1324" s="25" t="n">
        <v>0</v>
      </c>
    </row>
    <row r="1325" customFormat="false" ht="15" hidden="false" customHeight="false" outlineLevel="0" collapsed="false">
      <c r="A1325" s="25" t="s">
        <v>6990</v>
      </c>
      <c r="B1325" s="25" t="s">
        <v>104</v>
      </c>
      <c r="C1325" s="25" t="s">
        <v>186</v>
      </c>
      <c r="D1325" s="25" t="s">
        <v>2484</v>
      </c>
      <c r="E1325" s="25" t="s">
        <v>54</v>
      </c>
      <c r="F1325" s="25" t="s">
        <v>9124</v>
      </c>
      <c r="G1325" s="25" t="s">
        <v>9243</v>
      </c>
      <c r="H1325" s="25" t="n">
        <v>624</v>
      </c>
    </row>
    <row r="1326" customFormat="false" ht="15" hidden="false" customHeight="false" outlineLevel="0" collapsed="false">
      <c r="A1326" s="25" t="s">
        <v>6991</v>
      </c>
      <c r="B1326" s="25" t="s">
        <v>104</v>
      </c>
      <c r="C1326" s="25" t="s">
        <v>186</v>
      </c>
      <c r="D1326" s="25" t="s">
        <v>868</v>
      </c>
      <c r="E1326" s="25" t="s">
        <v>54</v>
      </c>
      <c r="F1326" s="25" t="s">
        <v>9124</v>
      </c>
      <c r="G1326" s="25" t="s">
        <v>9217</v>
      </c>
      <c r="H1326" s="25" t="n">
        <v>565</v>
      </c>
    </row>
    <row r="1327" customFormat="false" ht="15" hidden="false" customHeight="false" outlineLevel="0" collapsed="false">
      <c r="A1327" s="25" t="s">
        <v>6992</v>
      </c>
      <c r="B1327" s="25" t="s">
        <v>104</v>
      </c>
      <c r="C1327" s="25" t="s">
        <v>186</v>
      </c>
      <c r="D1327" s="25" t="s">
        <v>1158</v>
      </c>
      <c r="E1327" s="25" t="s">
        <v>54</v>
      </c>
      <c r="F1327" s="25" t="s">
        <v>9124</v>
      </c>
      <c r="G1327" s="25" t="s">
        <v>9259</v>
      </c>
      <c r="H1327" s="25" t="n">
        <v>642</v>
      </c>
    </row>
    <row r="1328" customFormat="false" ht="15" hidden="false" customHeight="false" outlineLevel="0" collapsed="false">
      <c r="A1328" s="25" t="s">
        <v>4414</v>
      </c>
      <c r="B1328" s="25" t="s">
        <v>86</v>
      </c>
      <c r="C1328" s="25" t="s">
        <v>160</v>
      </c>
      <c r="D1328" s="25" t="s">
        <v>2754</v>
      </c>
      <c r="E1328" s="25" t="s">
        <v>56</v>
      </c>
      <c r="F1328" s="25" t="s">
        <v>9124</v>
      </c>
    </row>
    <row r="1329" customFormat="false" ht="15" hidden="false" customHeight="false" outlineLevel="0" collapsed="false">
      <c r="A1329" s="25" t="s">
        <v>4415</v>
      </c>
      <c r="B1329" s="25" t="s">
        <v>86</v>
      </c>
      <c r="C1329" s="25" t="s">
        <v>148</v>
      </c>
      <c r="D1329" s="25" t="s">
        <v>661</v>
      </c>
      <c r="E1329" s="25" t="s">
        <v>54</v>
      </c>
      <c r="F1329" s="25" t="s">
        <v>9124</v>
      </c>
      <c r="G1329" s="25" t="s">
        <v>9134</v>
      </c>
      <c r="H1329" s="25" t="n">
        <v>48</v>
      </c>
    </row>
    <row r="1330" customFormat="false" ht="15" hidden="false" customHeight="false" outlineLevel="0" collapsed="false">
      <c r="A1330" s="25" t="s">
        <v>4416</v>
      </c>
      <c r="B1330" s="25" t="s">
        <v>86</v>
      </c>
      <c r="C1330" s="25" t="s">
        <v>148</v>
      </c>
      <c r="D1330" s="25" t="s">
        <v>3511</v>
      </c>
      <c r="E1330" s="25" t="s">
        <v>54</v>
      </c>
      <c r="F1330" s="25" t="s">
        <v>9124</v>
      </c>
      <c r="G1330" s="25" t="s">
        <v>9261</v>
      </c>
      <c r="H1330" s="25" t="n">
        <v>60</v>
      </c>
    </row>
    <row r="1331" customFormat="false" ht="15" hidden="false" customHeight="false" outlineLevel="0" collapsed="false">
      <c r="A1331" s="25" t="s">
        <v>4764</v>
      </c>
      <c r="B1331" s="25" t="s">
        <v>98</v>
      </c>
      <c r="C1331" s="25" t="s">
        <v>186</v>
      </c>
      <c r="D1331" s="25" t="s">
        <v>494</v>
      </c>
      <c r="E1331" s="25" t="s">
        <v>54</v>
      </c>
      <c r="F1331" s="25" t="s">
        <v>9121</v>
      </c>
      <c r="G1331" s="25" t="s">
        <v>9220</v>
      </c>
      <c r="H1331" s="25" t="n">
        <v>522</v>
      </c>
    </row>
    <row r="1332" customFormat="false" ht="15" hidden="false" customHeight="false" outlineLevel="0" collapsed="false">
      <c r="A1332" s="25" t="s">
        <v>5003</v>
      </c>
      <c r="B1332" s="25" t="s">
        <v>95</v>
      </c>
      <c r="C1332" s="25" t="s">
        <v>186</v>
      </c>
      <c r="E1332" s="25" t="s">
        <v>56</v>
      </c>
      <c r="F1332" s="25" t="s">
        <v>9121</v>
      </c>
    </row>
    <row r="1333" customFormat="false" ht="15" hidden="false" customHeight="false" outlineLevel="0" collapsed="false">
      <c r="A1333" s="25" t="s">
        <v>5004</v>
      </c>
      <c r="B1333" s="25" t="s">
        <v>95</v>
      </c>
      <c r="C1333" s="25" t="s">
        <v>178</v>
      </c>
      <c r="D1333" s="25" t="s">
        <v>1049</v>
      </c>
      <c r="E1333" s="25" t="s">
        <v>54</v>
      </c>
      <c r="F1333" s="25" t="s">
        <v>9121</v>
      </c>
      <c r="G1333" s="25" t="s">
        <v>9120</v>
      </c>
      <c r="H1333" s="25" t="n">
        <v>4701</v>
      </c>
    </row>
    <row r="1334" customFormat="false" ht="15" hidden="false" customHeight="false" outlineLevel="0" collapsed="false">
      <c r="A1334" s="25" t="s">
        <v>1927</v>
      </c>
      <c r="B1334" s="25" t="s">
        <v>80</v>
      </c>
      <c r="C1334" s="25" t="s">
        <v>178</v>
      </c>
      <c r="D1334" s="25" t="s">
        <v>231</v>
      </c>
      <c r="E1334" s="25" t="s">
        <v>55</v>
      </c>
      <c r="F1334" s="25" t="s">
        <v>9121</v>
      </c>
      <c r="G1334" s="25" t="s">
        <v>9229</v>
      </c>
      <c r="H1334" s="25" t="n">
        <v>0</v>
      </c>
    </row>
    <row r="1335" customFormat="false" ht="15" hidden="false" customHeight="false" outlineLevel="0" collapsed="false">
      <c r="A1335" s="25" t="s">
        <v>6098</v>
      </c>
      <c r="B1335" s="25" t="s">
        <v>108</v>
      </c>
      <c r="C1335" s="25" t="s">
        <v>9107</v>
      </c>
      <c r="D1335" s="25" t="s">
        <v>433</v>
      </c>
      <c r="E1335" s="25" t="s">
        <v>54</v>
      </c>
      <c r="F1335" s="25" t="s">
        <v>9121</v>
      </c>
      <c r="G1335" s="25" t="s">
        <v>9146</v>
      </c>
      <c r="H1335" s="25" t="n">
        <v>4987</v>
      </c>
    </row>
    <row r="1336" customFormat="false" ht="15" hidden="false" customHeight="false" outlineLevel="0" collapsed="false">
      <c r="A1336" s="25" t="s">
        <v>2947</v>
      </c>
      <c r="B1336" s="25" t="s">
        <v>76</v>
      </c>
      <c r="C1336" s="25" t="s">
        <v>186</v>
      </c>
      <c r="D1336" s="25" t="s">
        <v>169</v>
      </c>
      <c r="E1336" s="25" t="s">
        <v>54</v>
      </c>
      <c r="F1336" s="25" t="s">
        <v>9121</v>
      </c>
      <c r="G1336" s="25" t="s">
        <v>9262</v>
      </c>
      <c r="H1336" s="25" t="n">
        <v>579</v>
      </c>
    </row>
    <row r="1337" customFormat="false" ht="15" hidden="false" customHeight="false" outlineLevel="0" collapsed="false">
      <c r="A1337" s="25" t="s">
        <v>8066</v>
      </c>
      <c r="B1337" s="25" t="s">
        <v>113</v>
      </c>
      <c r="C1337" s="25" t="s">
        <v>148</v>
      </c>
      <c r="E1337" s="25" t="s">
        <v>56</v>
      </c>
      <c r="F1337" s="25" t="s">
        <v>9121</v>
      </c>
    </row>
    <row r="1338" customFormat="false" ht="15" hidden="false" customHeight="false" outlineLevel="0" collapsed="false">
      <c r="A1338" s="25" t="s">
        <v>8067</v>
      </c>
      <c r="B1338" s="25" t="s">
        <v>113</v>
      </c>
      <c r="C1338" s="25" t="s">
        <v>186</v>
      </c>
      <c r="D1338" s="25" t="s">
        <v>494</v>
      </c>
      <c r="E1338" s="25" t="s">
        <v>54</v>
      </c>
      <c r="F1338" s="25" t="s">
        <v>9121</v>
      </c>
      <c r="G1338" s="25" t="s">
        <v>9316</v>
      </c>
      <c r="H1338" s="25" t="n">
        <v>494</v>
      </c>
    </row>
    <row r="1339" customFormat="false" ht="15" hidden="false" customHeight="false" outlineLevel="0" collapsed="false">
      <c r="A1339" s="25" t="s">
        <v>3284</v>
      </c>
      <c r="B1339" s="25" t="s">
        <v>77</v>
      </c>
      <c r="C1339" s="25" t="s">
        <v>186</v>
      </c>
      <c r="D1339" s="25" t="s">
        <v>180</v>
      </c>
      <c r="E1339" s="25" t="s">
        <v>54</v>
      </c>
      <c r="F1339" s="25" t="s">
        <v>9121</v>
      </c>
      <c r="G1339" s="25" t="s">
        <v>9286</v>
      </c>
      <c r="H1339" s="25" t="n">
        <v>545</v>
      </c>
    </row>
    <row r="1340" customFormat="false" ht="15" hidden="false" customHeight="false" outlineLevel="0" collapsed="false">
      <c r="A1340" s="25" t="s">
        <v>8486</v>
      </c>
      <c r="B1340" s="25" t="s">
        <v>116</v>
      </c>
      <c r="C1340" s="25" t="s">
        <v>186</v>
      </c>
      <c r="D1340" s="25" t="s">
        <v>2739</v>
      </c>
      <c r="E1340" s="25" t="s">
        <v>54</v>
      </c>
      <c r="F1340" s="25" t="s">
        <v>9121</v>
      </c>
      <c r="G1340" s="25" t="s">
        <v>9256</v>
      </c>
      <c r="H1340" s="25" t="n">
        <v>584</v>
      </c>
    </row>
    <row r="1341" customFormat="false" ht="15" hidden="false" customHeight="false" outlineLevel="0" collapsed="false">
      <c r="A1341" s="25" t="s">
        <v>1236</v>
      </c>
      <c r="B1341" s="25" t="s">
        <v>73</v>
      </c>
      <c r="C1341" s="25" t="s">
        <v>160</v>
      </c>
      <c r="D1341" s="25" t="s">
        <v>167</v>
      </c>
      <c r="E1341" s="25" t="s">
        <v>54</v>
      </c>
      <c r="F1341" s="25" t="s">
        <v>9121</v>
      </c>
      <c r="G1341" s="25" t="s">
        <v>9273</v>
      </c>
      <c r="H1341" s="25" t="n">
        <v>3714</v>
      </c>
    </row>
    <row r="1342" customFormat="false" ht="15" hidden="false" customHeight="false" outlineLevel="0" collapsed="false">
      <c r="A1342" s="25" t="s">
        <v>3565</v>
      </c>
      <c r="B1342" s="25" t="s">
        <v>79</v>
      </c>
      <c r="C1342" s="25" t="s">
        <v>160</v>
      </c>
      <c r="D1342" s="25" t="s">
        <v>215</v>
      </c>
      <c r="E1342" s="25" t="s">
        <v>54</v>
      </c>
      <c r="F1342" s="25" t="s">
        <v>9121</v>
      </c>
      <c r="G1342" s="25" t="s">
        <v>9222</v>
      </c>
      <c r="H1342" s="25" t="n">
        <v>3423</v>
      </c>
    </row>
    <row r="1343" customFormat="false" ht="15" hidden="false" customHeight="false" outlineLevel="0" collapsed="false">
      <c r="A1343" s="25" t="s">
        <v>3566</v>
      </c>
      <c r="B1343" s="25" t="s">
        <v>79</v>
      </c>
      <c r="C1343" s="25" t="s">
        <v>160</v>
      </c>
      <c r="D1343" s="25" t="s">
        <v>145</v>
      </c>
      <c r="E1343" s="25" t="s">
        <v>54</v>
      </c>
      <c r="F1343" s="25" t="s">
        <v>9121</v>
      </c>
      <c r="G1343" s="25" t="s">
        <v>9136</v>
      </c>
      <c r="H1343" s="25" t="n">
        <v>3167</v>
      </c>
    </row>
    <row r="1344" customFormat="false" ht="15" hidden="false" customHeight="false" outlineLevel="0" collapsed="false">
      <c r="A1344" s="25" t="s">
        <v>5871</v>
      </c>
      <c r="B1344" s="25" t="s">
        <v>97</v>
      </c>
      <c r="C1344" s="25" t="s">
        <v>186</v>
      </c>
      <c r="D1344" s="25" t="s">
        <v>193</v>
      </c>
      <c r="E1344" s="25" t="s">
        <v>55</v>
      </c>
      <c r="F1344" s="25" t="s">
        <v>9121</v>
      </c>
      <c r="G1344" s="25" t="s">
        <v>9247</v>
      </c>
      <c r="H1344" s="25" t="n">
        <v>0</v>
      </c>
    </row>
    <row r="1345" customFormat="false" ht="15" hidden="false" customHeight="false" outlineLevel="0" collapsed="false">
      <c r="A1345" s="25" t="s">
        <v>6780</v>
      </c>
      <c r="B1345" s="25" t="s">
        <v>105</v>
      </c>
      <c r="C1345" s="25" t="s">
        <v>170</v>
      </c>
      <c r="D1345" s="25" t="s">
        <v>1351</v>
      </c>
      <c r="E1345" s="25" t="s">
        <v>54</v>
      </c>
      <c r="F1345" s="25" t="s">
        <v>9121</v>
      </c>
      <c r="G1345" s="25" t="s">
        <v>9247</v>
      </c>
      <c r="H1345" s="25" t="n">
        <v>987</v>
      </c>
    </row>
    <row r="1346" customFormat="false" ht="15" hidden="false" customHeight="false" outlineLevel="0" collapsed="false">
      <c r="A1346" s="25" t="s">
        <v>4234</v>
      </c>
      <c r="B1346" s="25" t="s">
        <v>88</v>
      </c>
      <c r="C1346" s="25" t="s">
        <v>170</v>
      </c>
      <c r="E1346" s="25" t="s">
        <v>56</v>
      </c>
      <c r="F1346" s="25" t="s">
        <v>9121</v>
      </c>
    </row>
    <row r="1347" customFormat="false" ht="15" hidden="false" customHeight="false" outlineLevel="0" collapsed="false">
      <c r="A1347" s="25" t="s">
        <v>4235</v>
      </c>
      <c r="B1347" s="25" t="s">
        <v>88</v>
      </c>
      <c r="C1347" s="25" t="s">
        <v>160</v>
      </c>
      <c r="D1347" s="25" t="s">
        <v>1158</v>
      </c>
      <c r="E1347" s="25" t="s">
        <v>55</v>
      </c>
      <c r="F1347" s="25" t="s">
        <v>9121</v>
      </c>
      <c r="G1347" s="25" t="s">
        <v>9233</v>
      </c>
      <c r="H1347" s="25" t="n">
        <v>0</v>
      </c>
    </row>
    <row r="1348" customFormat="false" ht="15" hidden="false" customHeight="false" outlineLevel="0" collapsed="false">
      <c r="A1348" s="25" t="s">
        <v>1508</v>
      </c>
      <c r="B1348" s="25" t="s">
        <v>71</v>
      </c>
      <c r="C1348" s="25" t="s">
        <v>160</v>
      </c>
      <c r="D1348" s="25" t="s">
        <v>164</v>
      </c>
      <c r="E1348" s="25" t="s">
        <v>55</v>
      </c>
      <c r="F1348" s="25" t="s">
        <v>9121</v>
      </c>
      <c r="G1348" s="25" t="s">
        <v>9274</v>
      </c>
      <c r="H1348" s="25" t="n">
        <v>0</v>
      </c>
    </row>
    <row r="1349" customFormat="false" ht="15" hidden="false" customHeight="false" outlineLevel="0" collapsed="false">
      <c r="A1349" s="25" t="s">
        <v>1509</v>
      </c>
      <c r="B1349" s="25" t="s">
        <v>71</v>
      </c>
      <c r="C1349" s="25" t="s">
        <v>160</v>
      </c>
      <c r="D1349" s="25" t="s">
        <v>237</v>
      </c>
      <c r="E1349" s="25" t="s">
        <v>54</v>
      </c>
      <c r="F1349" s="25" t="s">
        <v>9121</v>
      </c>
      <c r="G1349" s="25" t="s">
        <v>9253</v>
      </c>
      <c r="H1349" s="25" t="n">
        <v>3428</v>
      </c>
    </row>
    <row r="1350" customFormat="false" ht="15" hidden="false" customHeight="false" outlineLevel="0" collapsed="false">
      <c r="A1350" s="25" t="s">
        <v>4417</v>
      </c>
      <c r="B1350" s="25" t="s">
        <v>86</v>
      </c>
      <c r="C1350" s="25" t="s">
        <v>148</v>
      </c>
      <c r="D1350" s="25" t="s">
        <v>266</v>
      </c>
      <c r="E1350" s="25" t="s">
        <v>56</v>
      </c>
      <c r="F1350" s="25" t="s">
        <v>9121</v>
      </c>
    </row>
    <row r="1351" customFormat="false" ht="15" hidden="false" customHeight="false" outlineLevel="0" collapsed="false">
      <c r="A1351" s="25" t="s">
        <v>4418</v>
      </c>
      <c r="B1351" s="25" t="s">
        <v>86</v>
      </c>
      <c r="C1351" s="25" t="s">
        <v>148</v>
      </c>
      <c r="D1351" s="25" t="s">
        <v>1690</v>
      </c>
      <c r="E1351" s="25" t="s">
        <v>55</v>
      </c>
      <c r="F1351" s="25" t="s">
        <v>9121</v>
      </c>
      <c r="G1351" s="25" t="s">
        <v>9248</v>
      </c>
      <c r="H1351" s="25" t="n">
        <v>0</v>
      </c>
    </row>
    <row r="1352" customFormat="false" ht="15" hidden="false" customHeight="false" outlineLevel="0" collapsed="false">
      <c r="A1352" s="25" t="s">
        <v>8770</v>
      </c>
      <c r="B1352" s="25" t="s">
        <v>115</v>
      </c>
      <c r="C1352" s="25" t="s">
        <v>170</v>
      </c>
      <c r="D1352" s="25" t="s">
        <v>195</v>
      </c>
      <c r="E1352" s="25" t="s">
        <v>54</v>
      </c>
      <c r="F1352" s="25" t="s">
        <v>9121</v>
      </c>
      <c r="G1352" s="25" t="s">
        <v>9262</v>
      </c>
      <c r="H1352" s="25" t="n">
        <v>1149</v>
      </c>
    </row>
    <row r="1353" customFormat="false" ht="15" hidden="false" customHeight="false" outlineLevel="0" collapsed="false">
      <c r="A1353" s="25" t="s">
        <v>252</v>
      </c>
      <c r="B1353" s="25" t="s">
        <v>69</v>
      </c>
      <c r="C1353" s="25" t="s">
        <v>178</v>
      </c>
      <c r="D1353" s="25" t="s">
        <v>240</v>
      </c>
      <c r="E1353" s="25" t="s">
        <v>54</v>
      </c>
      <c r="F1353" s="25" t="s">
        <v>9110</v>
      </c>
      <c r="G1353" s="25" t="s">
        <v>9286</v>
      </c>
      <c r="H1353" s="25" t="n">
        <v>6023</v>
      </c>
    </row>
    <row r="1354" customFormat="false" ht="15" hidden="false" customHeight="false" outlineLevel="0" collapsed="false">
      <c r="A1354" s="25" t="s">
        <v>4765</v>
      </c>
      <c r="B1354" s="25" t="s">
        <v>98</v>
      </c>
      <c r="C1354" s="25" t="s">
        <v>186</v>
      </c>
      <c r="E1354" s="25" t="s">
        <v>56</v>
      </c>
      <c r="F1354" s="25" t="s">
        <v>9110</v>
      </c>
    </row>
    <row r="1355" customFormat="false" ht="15" hidden="false" customHeight="false" outlineLevel="0" collapsed="false">
      <c r="A1355" s="25" t="s">
        <v>4766</v>
      </c>
      <c r="B1355" s="25" t="s">
        <v>98</v>
      </c>
      <c r="C1355" s="25" t="s">
        <v>170</v>
      </c>
      <c r="E1355" s="25" t="s">
        <v>56</v>
      </c>
      <c r="F1355" s="25" t="s">
        <v>9110</v>
      </c>
    </row>
    <row r="1356" customFormat="false" ht="15" hidden="false" customHeight="false" outlineLevel="0" collapsed="false">
      <c r="A1356" s="25" t="s">
        <v>5005</v>
      </c>
      <c r="B1356" s="25" t="s">
        <v>95</v>
      </c>
      <c r="C1356" s="25" t="s">
        <v>186</v>
      </c>
      <c r="D1356" s="25" t="s">
        <v>1156</v>
      </c>
      <c r="E1356" s="25" t="s">
        <v>55</v>
      </c>
      <c r="F1356" s="25" t="s">
        <v>9110</v>
      </c>
      <c r="G1356" s="25" t="s">
        <v>9227</v>
      </c>
      <c r="H1356" s="25" t="n">
        <v>0</v>
      </c>
    </row>
    <row r="1357" customFormat="false" ht="15" hidden="false" customHeight="false" outlineLevel="0" collapsed="false">
      <c r="A1357" s="25" t="s">
        <v>692</v>
      </c>
      <c r="B1357" s="25" t="s">
        <v>70</v>
      </c>
      <c r="C1357" s="25" t="s">
        <v>148</v>
      </c>
      <c r="D1357" s="25" t="s">
        <v>231</v>
      </c>
      <c r="E1357" s="25" t="s">
        <v>54</v>
      </c>
      <c r="F1357" s="25" t="s">
        <v>9110</v>
      </c>
      <c r="G1357" s="25" t="s">
        <v>9127</v>
      </c>
      <c r="H1357" s="25" t="n">
        <v>47</v>
      </c>
    </row>
    <row r="1358" customFormat="false" ht="15" hidden="false" customHeight="false" outlineLevel="0" collapsed="false">
      <c r="A1358" s="25" t="s">
        <v>3832</v>
      </c>
      <c r="B1358" s="25" t="s">
        <v>87</v>
      </c>
      <c r="C1358" s="25" t="s">
        <v>186</v>
      </c>
      <c r="D1358" s="25" t="s">
        <v>452</v>
      </c>
      <c r="E1358" s="25" t="s">
        <v>54</v>
      </c>
      <c r="F1358" s="25" t="s">
        <v>9110</v>
      </c>
      <c r="G1358" s="25" t="s">
        <v>9119</v>
      </c>
      <c r="H1358" s="25" t="n">
        <v>542</v>
      </c>
    </row>
    <row r="1359" customFormat="false" ht="15" hidden="false" customHeight="false" outlineLevel="0" collapsed="false">
      <c r="A1359" s="25" t="s">
        <v>3833</v>
      </c>
      <c r="B1359" s="25" t="s">
        <v>87</v>
      </c>
      <c r="C1359" s="25" t="s">
        <v>9107</v>
      </c>
      <c r="D1359" s="25" t="s">
        <v>1653</v>
      </c>
      <c r="E1359" s="25" t="s">
        <v>54</v>
      </c>
      <c r="F1359" s="25" t="s">
        <v>9110</v>
      </c>
      <c r="G1359" s="25" t="s">
        <v>9162</v>
      </c>
      <c r="H1359" s="25" t="n">
        <v>4980</v>
      </c>
    </row>
    <row r="1360" customFormat="false" ht="15" hidden="false" customHeight="false" outlineLevel="0" collapsed="false">
      <c r="A1360" s="25" t="s">
        <v>1928</v>
      </c>
      <c r="B1360" s="25" t="s">
        <v>80</v>
      </c>
      <c r="C1360" s="25" t="s">
        <v>9107</v>
      </c>
      <c r="D1360" s="25" t="s">
        <v>198</v>
      </c>
      <c r="E1360" s="25" t="s">
        <v>54</v>
      </c>
      <c r="F1360" s="25" t="s">
        <v>9110</v>
      </c>
      <c r="G1360" s="25" t="s">
        <v>9242</v>
      </c>
      <c r="H1360" s="25" t="n">
        <v>4978</v>
      </c>
    </row>
    <row r="1361" customFormat="false" ht="15" hidden="false" customHeight="false" outlineLevel="0" collapsed="false">
      <c r="A1361" s="25" t="s">
        <v>5603</v>
      </c>
      <c r="B1361" s="25" t="s">
        <v>96</v>
      </c>
      <c r="C1361" s="25" t="s">
        <v>9107</v>
      </c>
      <c r="D1361" s="25" t="s">
        <v>644</v>
      </c>
      <c r="E1361" s="25" t="s">
        <v>54</v>
      </c>
      <c r="F1361" s="25" t="s">
        <v>9110</v>
      </c>
      <c r="G1361" s="25" t="s">
        <v>9276</v>
      </c>
      <c r="H1361" s="25" t="n">
        <v>5256</v>
      </c>
    </row>
    <row r="1362" customFormat="false" ht="15" hidden="false" customHeight="false" outlineLevel="0" collapsed="false">
      <c r="A1362" s="25" t="s">
        <v>6099</v>
      </c>
      <c r="B1362" s="25" t="s">
        <v>108</v>
      </c>
      <c r="C1362" s="25" t="s">
        <v>9107</v>
      </c>
      <c r="D1362" s="25" t="s">
        <v>195</v>
      </c>
      <c r="E1362" s="25" t="s">
        <v>54</v>
      </c>
      <c r="F1362" s="25" t="s">
        <v>9110</v>
      </c>
      <c r="G1362" s="25" t="s">
        <v>9240</v>
      </c>
      <c r="H1362" s="25" t="n">
        <v>4327</v>
      </c>
    </row>
    <row r="1363" customFormat="false" ht="15" hidden="false" customHeight="false" outlineLevel="0" collapsed="false">
      <c r="A1363" s="25" t="s">
        <v>4111</v>
      </c>
      <c r="B1363" s="25" t="s">
        <v>89</v>
      </c>
      <c r="C1363" s="25" t="s">
        <v>9107</v>
      </c>
      <c r="D1363" s="25" t="s">
        <v>3511</v>
      </c>
      <c r="E1363" s="25" t="s">
        <v>54</v>
      </c>
      <c r="F1363" s="25" t="s">
        <v>9110</v>
      </c>
      <c r="G1363" s="25" t="s">
        <v>9222</v>
      </c>
      <c r="H1363" s="25" t="n">
        <v>5022</v>
      </c>
    </row>
    <row r="1364" customFormat="false" ht="15" hidden="false" customHeight="false" outlineLevel="0" collapsed="false">
      <c r="A1364" s="25" t="s">
        <v>2622</v>
      </c>
      <c r="B1364" s="25" t="s">
        <v>78</v>
      </c>
      <c r="C1364" s="25" t="s">
        <v>178</v>
      </c>
      <c r="D1364" s="25" t="s">
        <v>151</v>
      </c>
      <c r="E1364" s="25" t="s">
        <v>54</v>
      </c>
      <c r="F1364" s="25" t="s">
        <v>9110</v>
      </c>
      <c r="G1364" s="25" t="s">
        <v>9109</v>
      </c>
      <c r="H1364" s="25" t="n">
        <v>4887</v>
      </c>
    </row>
    <row r="1365" customFormat="false" ht="15" hidden="false" customHeight="false" outlineLevel="0" collapsed="false">
      <c r="A1365" s="25" t="s">
        <v>2623</v>
      </c>
      <c r="B1365" s="25" t="s">
        <v>78</v>
      </c>
      <c r="C1365" s="25" t="s">
        <v>160</v>
      </c>
      <c r="D1365" s="25" t="s">
        <v>176</v>
      </c>
      <c r="E1365" s="25" t="s">
        <v>54</v>
      </c>
      <c r="F1365" s="25" t="s">
        <v>9110</v>
      </c>
      <c r="G1365" s="25" t="s">
        <v>9145</v>
      </c>
      <c r="H1365" s="25" t="n">
        <v>3724</v>
      </c>
    </row>
    <row r="1366" customFormat="false" ht="15" hidden="false" customHeight="false" outlineLevel="0" collapsed="false">
      <c r="A1366" s="25" t="s">
        <v>7412</v>
      </c>
      <c r="B1366" s="25" t="s">
        <v>112</v>
      </c>
      <c r="C1366" s="25" t="s">
        <v>170</v>
      </c>
      <c r="E1366" s="25" t="s">
        <v>56</v>
      </c>
      <c r="F1366" s="25" t="s">
        <v>9110</v>
      </c>
    </row>
    <row r="1367" customFormat="false" ht="15" hidden="false" customHeight="false" outlineLevel="0" collapsed="false">
      <c r="A1367" s="25" t="s">
        <v>7413</v>
      </c>
      <c r="B1367" s="25" t="s">
        <v>112</v>
      </c>
      <c r="C1367" s="25" t="s">
        <v>186</v>
      </c>
      <c r="D1367" s="25" t="s">
        <v>2739</v>
      </c>
      <c r="E1367" s="25" t="s">
        <v>54</v>
      </c>
      <c r="F1367" s="25" t="s">
        <v>9110</v>
      </c>
      <c r="G1367" s="25" t="s">
        <v>9109</v>
      </c>
      <c r="H1367" s="25" t="n">
        <v>535</v>
      </c>
    </row>
    <row r="1368" customFormat="false" ht="15" hidden="false" customHeight="false" outlineLevel="0" collapsed="false">
      <c r="A1368" s="25" t="s">
        <v>8068</v>
      </c>
      <c r="B1368" s="25" t="s">
        <v>113</v>
      </c>
      <c r="C1368" s="25" t="s">
        <v>186</v>
      </c>
      <c r="D1368" s="25" t="s">
        <v>237</v>
      </c>
      <c r="E1368" s="25" t="s">
        <v>56</v>
      </c>
      <c r="F1368" s="25" t="s">
        <v>9110</v>
      </c>
    </row>
    <row r="1369" customFormat="false" ht="15" hidden="false" customHeight="false" outlineLevel="0" collapsed="false">
      <c r="A1369" s="25" t="s">
        <v>8069</v>
      </c>
      <c r="B1369" s="25" t="s">
        <v>113</v>
      </c>
      <c r="C1369" s="25" t="s">
        <v>178</v>
      </c>
      <c r="D1369" s="25" t="s">
        <v>1789</v>
      </c>
      <c r="E1369" s="25" t="s">
        <v>55</v>
      </c>
      <c r="F1369" s="25" t="s">
        <v>9110</v>
      </c>
      <c r="G1369" s="25" t="s">
        <v>9253</v>
      </c>
      <c r="H1369" s="25" t="n">
        <v>0</v>
      </c>
    </row>
    <row r="1370" customFormat="false" ht="15" hidden="false" customHeight="false" outlineLevel="0" collapsed="false">
      <c r="A1370" s="25" t="s">
        <v>6495</v>
      </c>
      <c r="B1370" s="25" t="s">
        <v>107</v>
      </c>
      <c r="C1370" s="25" t="s">
        <v>160</v>
      </c>
      <c r="D1370" s="25" t="s">
        <v>433</v>
      </c>
      <c r="E1370" s="25" t="s">
        <v>54</v>
      </c>
      <c r="F1370" s="25" t="s">
        <v>9110</v>
      </c>
      <c r="G1370" s="25" t="s">
        <v>9152</v>
      </c>
      <c r="H1370" s="25" t="n">
        <v>3969</v>
      </c>
    </row>
    <row r="1371" customFormat="false" ht="15" hidden="false" customHeight="false" outlineLevel="0" collapsed="false">
      <c r="A1371" s="25" t="s">
        <v>8487</v>
      </c>
      <c r="B1371" s="25" t="s">
        <v>116</v>
      </c>
      <c r="C1371" s="25" t="s">
        <v>170</v>
      </c>
      <c r="D1371" s="25" t="s">
        <v>1789</v>
      </c>
      <c r="E1371" s="25" t="s">
        <v>56</v>
      </c>
      <c r="F1371" s="25" t="s">
        <v>9110</v>
      </c>
    </row>
    <row r="1372" customFormat="false" ht="15" hidden="false" customHeight="false" outlineLevel="0" collapsed="false">
      <c r="A1372" s="25" t="s">
        <v>1237</v>
      </c>
      <c r="B1372" s="25" t="s">
        <v>73</v>
      </c>
      <c r="C1372" s="25" t="s">
        <v>178</v>
      </c>
      <c r="D1372" s="25" t="s">
        <v>251</v>
      </c>
      <c r="E1372" s="25" t="s">
        <v>54</v>
      </c>
      <c r="F1372" s="25" t="s">
        <v>9110</v>
      </c>
      <c r="G1372" s="25" t="s">
        <v>9146</v>
      </c>
      <c r="H1372" s="25" t="n">
        <v>6805</v>
      </c>
    </row>
    <row r="1373" customFormat="false" ht="15" hidden="false" customHeight="false" outlineLevel="0" collapsed="false">
      <c r="A1373" s="25" t="s">
        <v>3567</v>
      </c>
      <c r="B1373" s="25" t="s">
        <v>79</v>
      </c>
      <c r="C1373" s="25" t="s">
        <v>170</v>
      </c>
      <c r="D1373" s="25" t="s">
        <v>180</v>
      </c>
      <c r="E1373" s="25" t="s">
        <v>54</v>
      </c>
      <c r="F1373" s="25" t="s">
        <v>9110</v>
      </c>
      <c r="G1373" s="25" t="s">
        <v>9293</v>
      </c>
      <c r="H1373" s="25" t="n">
        <v>1190</v>
      </c>
    </row>
    <row r="1374" customFormat="false" ht="15" hidden="false" customHeight="false" outlineLevel="0" collapsed="false">
      <c r="A1374" s="25" t="s">
        <v>4236</v>
      </c>
      <c r="B1374" s="25" t="s">
        <v>88</v>
      </c>
      <c r="C1374" s="25" t="s">
        <v>178</v>
      </c>
      <c r="D1374" s="25" t="s">
        <v>218</v>
      </c>
      <c r="E1374" s="25" t="s">
        <v>54</v>
      </c>
      <c r="F1374" s="25" t="s">
        <v>9110</v>
      </c>
      <c r="G1374" s="25" t="s">
        <v>9247</v>
      </c>
      <c r="H1374" s="25" t="n">
        <v>4821</v>
      </c>
    </row>
    <row r="1375" customFormat="false" ht="15" hidden="false" customHeight="false" outlineLevel="0" collapsed="false">
      <c r="A1375" s="25" t="s">
        <v>6993</v>
      </c>
      <c r="B1375" s="25" t="s">
        <v>104</v>
      </c>
      <c r="C1375" s="25" t="s">
        <v>186</v>
      </c>
      <c r="D1375" s="25" t="s">
        <v>449</v>
      </c>
      <c r="E1375" s="25" t="s">
        <v>56</v>
      </c>
      <c r="F1375" s="25" t="s">
        <v>9110</v>
      </c>
    </row>
    <row r="1376" customFormat="false" ht="15" hidden="false" customHeight="false" outlineLevel="0" collapsed="false">
      <c r="A1376" s="25" t="s">
        <v>4419</v>
      </c>
      <c r="B1376" s="25" t="s">
        <v>86</v>
      </c>
      <c r="C1376" s="25" t="s">
        <v>148</v>
      </c>
      <c r="D1376" s="25" t="s">
        <v>1189</v>
      </c>
      <c r="E1376" s="25" t="s">
        <v>54</v>
      </c>
      <c r="F1376" s="25" t="s">
        <v>9110</v>
      </c>
      <c r="G1376" s="25" t="s">
        <v>9213</v>
      </c>
      <c r="H1376" s="25" t="n">
        <v>53</v>
      </c>
    </row>
    <row r="1377" customFormat="false" ht="15" hidden="false" customHeight="false" outlineLevel="0" collapsed="false">
      <c r="A1377" s="25" t="s">
        <v>4645</v>
      </c>
      <c r="B1377" s="25" t="s">
        <v>90</v>
      </c>
      <c r="C1377" s="25" t="s">
        <v>170</v>
      </c>
      <c r="E1377" s="25" t="s">
        <v>56</v>
      </c>
      <c r="F1377" s="25" t="s">
        <v>9110</v>
      </c>
    </row>
    <row r="1378" customFormat="false" ht="15" hidden="false" customHeight="false" outlineLevel="0" collapsed="false">
      <c r="A1378" s="25" t="s">
        <v>4646</v>
      </c>
      <c r="B1378" s="25" t="s">
        <v>90</v>
      </c>
      <c r="C1378" s="25" t="s">
        <v>160</v>
      </c>
      <c r="E1378" s="25" t="s">
        <v>56</v>
      </c>
      <c r="F1378" s="25" t="s">
        <v>9110</v>
      </c>
    </row>
    <row r="1379" customFormat="false" ht="15" hidden="false" customHeight="false" outlineLevel="0" collapsed="false">
      <c r="A1379" s="25" t="s">
        <v>8771</v>
      </c>
      <c r="B1379" s="25" t="s">
        <v>115</v>
      </c>
      <c r="C1379" s="25" t="s">
        <v>9107</v>
      </c>
      <c r="E1379" s="25" t="s">
        <v>56</v>
      </c>
      <c r="F1379" s="25" t="s">
        <v>9110</v>
      </c>
    </row>
    <row r="1380" customFormat="false" ht="15" hidden="false" customHeight="false" outlineLevel="0" collapsed="false">
      <c r="A1380" s="25" t="s">
        <v>5006</v>
      </c>
      <c r="B1380" s="25" t="s">
        <v>95</v>
      </c>
      <c r="C1380" s="25" t="s">
        <v>160</v>
      </c>
      <c r="D1380" s="25" t="s">
        <v>644</v>
      </c>
      <c r="E1380" s="25" t="s">
        <v>54</v>
      </c>
      <c r="F1380" s="25" t="s">
        <v>9126</v>
      </c>
      <c r="G1380" s="25" t="s">
        <v>9248</v>
      </c>
      <c r="H1380" s="25" t="n">
        <v>3087</v>
      </c>
    </row>
    <row r="1381" customFormat="false" ht="15" hidden="false" customHeight="false" outlineLevel="0" collapsed="false">
      <c r="A1381" s="25" t="s">
        <v>693</v>
      </c>
      <c r="B1381" s="25" t="s">
        <v>70</v>
      </c>
      <c r="C1381" s="25" t="s">
        <v>148</v>
      </c>
      <c r="D1381" s="25" t="s">
        <v>151</v>
      </c>
      <c r="E1381" s="25" t="s">
        <v>54</v>
      </c>
      <c r="F1381" s="25" t="s">
        <v>9126</v>
      </c>
      <c r="G1381" s="25" t="s">
        <v>9271</v>
      </c>
      <c r="H1381" s="25" t="n">
        <v>59</v>
      </c>
    </row>
    <row r="1382" customFormat="false" ht="15" hidden="false" customHeight="false" outlineLevel="0" collapsed="false">
      <c r="A1382" s="25" t="s">
        <v>3834</v>
      </c>
      <c r="B1382" s="25" t="s">
        <v>87</v>
      </c>
      <c r="C1382" s="25" t="s">
        <v>170</v>
      </c>
      <c r="D1382" s="25" t="s">
        <v>445</v>
      </c>
      <c r="E1382" s="25" t="s">
        <v>54</v>
      </c>
      <c r="F1382" s="25" t="s">
        <v>9126</v>
      </c>
      <c r="G1382" s="25" t="s">
        <v>9224</v>
      </c>
      <c r="H1382" s="25" t="n">
        <v>857</v>
      </c>
    </row>
    <row r="1383" customFormat="false" ht="15" hidden="false" customHeight="false" outlineLevel="0" collapsed="false">
      <c r="A1383" s="25" t="s">
        <v>5344</v>
      </c>
      <c r="B1383" s="25" t="s">
        <v>94</v>
      </c>
      <c r="C1383" s="25" t="s">
        <v>170</v>
      </c>
      <c r="D1383" s="25" t="s">
        <v>1347</v>
      </c>
      <c r="E1383" s="25" t="s">
        <v>54</v>
      </c>
      <c r="F1383" s="25" t="s">
        <v>9126</v>
      </c>
      <c r="G1383" s="25" t="s">
        <v>9304</v>
      </c>
      <c r="H1383" s="25" t="n">
        <v>1142</v>
      </c>
    </row>
    <row r="1384" customFormat="false" ht="15" hidden="false" customHeight="false" outlineLevel="0" collapsed="false">
      <c r="A1384" s="25" t="s">
        <v>5604</v>
      </c>
      <c r="B1384" s="25" t="s">
        <v>96</v>
      </c>
      <c r="C1384" s="25" t="s">
        <v>186</v>
      </c>
      <c r="D1384" s="25" t="s">
        <v>484</v>
      </c>
      <c r="E1384" s="25" t="s">
        <v>54</v>
      </c>
      <c r="F1384" s="25" t="s">
        <v>9126</v>
      </c>
      <c r="G1384" s="25" t="s">
        <v>9218</v>
      </c>
      <c r="H1384" s="25" t="n">
        <v>566</v>
      </c>
    </row>
    <row r="1385" customFormat="false" ht="15" hidden="false" customHeight="false" outlineLevel="0" collapsed="false">
      <c r="A1385" s="25" t="s">
        <v>4112</v>
      </c>
      <c r="B1385" s="25" t="s">
        <v>89</v>
      </c>
      <c r="C1385" s="25" t="s">
        <v>160</v>
      </c>
      <c r="D1385" s="25" t="s">
        <v>1653</v>
      </c>
      <c r="E1385" s="25" t="s">
        <v>54</v>
      </c>
      <c r="F1385" s="25" t="s">
        <v>9126</v>
      </c>
      <c r="G1385" s="25" t="s">
        <v>9120</v>
      </c>
      <c r="H1385" s="25" t="n">
        <v>4291</v>
      </c>
    </row>
    <row r="1386" customFormat="false" ht="15" hidden="false" customHeight="false" outlineLevel="0" collapsed="false">
      <c r="A1386" s="25" t="s">
        <v>6281</v>
      </c>
      <c r="B1386" s="25" t="s">
        <v>106</v>
      </c>
      <c r="C1386" s="25" t="s">
        <v>170</v>
      </c>
      <c r="D1386" s="25" t="s">
        <v>5204</v>
      </c>
      <c r="E1386" s="25" t="s">
        <v>54</v>
      </c>
      <c r="F1386" s="25" t="s">
        <v>9126</v>
      </c>
      <c r="G1386" s="25" t="s">
        <v>9294</v>
      </c>
      <c r="H1386" s="25" t="n">
        <v>1039</v>
      </c>
    </row>
    <row r="1387" customFormat="false" ht="15" hidden="false" customHeight="false" outlineLevel="0" collapsed="false">
      <c r="A1387" s="25" t="s">
        <v>6282</v>
      </c>
      <c r="B1387" s="25" t="s">
        <v>106</v>
      </c>
      <c r="C1387" s="25" t="s">
        <v>160</v>
      </c>
      <c r="D1387" s="25" t="s">
        <v>1351</v>
      </c>
      <c r="E1387" s="25" t="s">
        <v>54</v>
      </c>
      <c r="F1387" s="25" t="s">
        <v>9126</v>
      </c>
      <c r="G1387" s="25" t="s">
        <v>9261</v>
      </c>
      <c r="H1387" s="25" t="n">
        <v>3151</v>
      </c>
    </row>
    <row r="1388" customFormat="false" ht="15" hidden="false" customHeight="false" outlineLevel="0" collapsed="false">
      <c r="A1388" s="25" t="s">
        <v>2948</v>
      </c>
      <c r="B1388" s="25" t="s">
        <v>76</v>
      </c>
      <c r="C1388" s="25" t="s">
        <v>186</v>
      </c>
      <c r="D1388" s="25" t="s">
        <v>154</v>
      </c>
      <c r="E1388" s="25" t="s">
        <v>54</v>
      </c>
      <c r="F1388" s="25" t="s">
        <v>9126</v>
      </c>
      <c r="G1388" s="25" t="s">
        <v>9166</v>
      </c>
      <c r="H1388" s="25" t="n">
        <v>590</v>
      </c>
    </row>
    <row r="1389" customFormat="false" ht="15" hidden="false" customHeight="false" outlineLevel="0" collapsed="false">
      <c r="A1389" s="25" t="s">
        <v>2949</v>
      </c>
      <c r="B1389" s="25" t="s">
        <v>76</v>
      </c>
      <c r="C1389" s="25" t="s">
        <v>160</v>
      </c>
      <c r="D1389" s="25" t="s">
        <v>145</v>
      </c>
      <c r="E1389" s="25" t="s">
        <v>54</v>
      </c>
      <c r="F1389" s="25" t="s">
        <v>9126</v>
      </c>
      <c r="G1389" s="25" t="s">
        <v>9120</v>
      </c>
      <c r="H1389" s="25" t="n">
        <v>3217</v>
      </c>
    </row>
    <row r="1390" customFormat="false" ht="15" hidden="false" customHeight="false" outlineLevel="0" collapsed="false">
      <c r="A1390" s="25" t="s">
        <v>7705</v>
      </c>
      <c r="B1390" s="25" t="s">
        <v>114</v>
      </c>
      <c r="C1390" s="25" t="s">
        <v>186</v>
      </c>
      <c r="D1390" s="25" t="s">
        <v>646</v>
      </c>
      <c r="E1390" s="25" t="s">
        <v>54</v>
      </c>
      <c r="F1390" s="25" t="s">
        <v>9126</v>
      </c>
      <c r="G1390" s="25" t="s">
        <v>9109</v>
      </c>
      <c r="H1390" s="25" t="n">
        <v>597</v>
      </c>
    </row>
    <row r="1391" customFormat="false" ht="15" hidden="false" customHeight="false" outlineLevel="0" collapsed="false">
      <c r="A1391" s="25" t="s">
        <v>8070</v>
      </c>
      <c r="B1391" s="25" t="s">
        <v>113</v>
      </c>
      <c r="C1391" s="25" t="s">
        <v>9107</v>
      </c>
      <c r="D1391" s="25" t="s">
        <v>2754</v>
      </c>
      <c r="E1391" s="25" t="s">
        <v>54</v>
      </c>
      <c r="F1391" s="25" t="s">
        <v>9126</v>
      </c>
      <c r="G1391" s="25" t="s">
        <v>9243</v>
      </c>
      <c r="H1391" s="25" t="n">
        <v>4918</v>
      </c>
    </row>
    <row r="1392" customFormat="false" ht="15" hidden="false" customHeight="false" outlineLevel="0" collapsed="false">
      <c r="A1392" s="25" t="s">
        <v>8071</v>
      </c>
      <c r="B1392" s="25" t="s">
        <v>113</v>
      </c>
      <c r="C1392" s="25" t="s">
        <v>9107</v>
      </c>
      <c r="D1392" s="25" t="s">
        <v>444</v>
      </c>
      <c r="E1392" s="25" t="s">
        <v>54</v>
      </c>
      <c r="F1392" s="25" t="s">
        <v>9126</v>
      </c>
      <c r="G1392" s="25" t="s">
        <v>9136</v>
      </c>
      <c r="H1392" s="25" t="n">
        <v>5266</v>
      </c>
    </row>
    <row r="1393" customFormat="false" ht="15" hidden="false" customHeight="false" outlineLevel="0" collapsed="false">
      <c r="A1393" s="25" t="s">
        <v>925</v>
      </c>
      <c r="B1393" s="25" t="s">
        <v>72</v>
      </c>
      <c r="C1393" s="25" t="s">
        <v>160</v>
      </c>
      <c r="D1393" s="25" t="s">
        <v>215</v>
      </c>
      <c r="E1393" s="25" t="s">
        <v>55</v>
      </c>
      <c r="F1393" s="25" t="s">
        <v>9126</v>
      </c>
      <c r="G1393" s="25" t="s">
        <v>9218</v>
      </c>
      <c r="H1393" s="25" t="n">
        <v>0</v>
      </c>
    </row>
    <row r="1394" customFormat="false" ht="15" hidden="false" customHeight="false" outlineLevel="0" collapsed="false">
      <c r="A1394" s="25" t="s">
        <v>6496</v>
      </c>
      <c r="B1394" s="25" t="s">
        <v>107</v>
      </c>
      <c r="C1394" s="25" t="s">
        <v>186</v>
      </c>
      <c r="D1394" s="25" t="s">
        <v>421</v>
      </c>
      <c r="E1394" s="25" t="s">
        <v>56</v>
      </c>
      <c r="F1394" s="25" t="s">
        <v>9126</v>
      </c>
    </row>
    <row r="1395" customFormat="false" ht="15" hidden="false" customHeight="false" outlineLevel="0" collapsed="false">
      <c r="A1395" s="25" t="s">
        <v>6497</v>
      </c>
      <c r="B1395" s="25" t="s">
        <v>107</v>
      </c>
      <c r="C1395" s="25" t="s">
        <v>186</v>
      </c>
      <c r="D1395" s="25" t="s">
        <v>433</v>
      </c>
      <c r="E1395" s="25" t="s">
        <v>55</v>
      </c>
      <c r="F1395" s="25" t="s">
        <v>9126</v>
      </c>
      <c r="G1395" s="25" t="s">
        <v>9215</v>
      </c>
      <c r="H1395" s="25" t="n">
        <v>0</v>
      </c>
    </row>
    <row r="1396" customFormat="false" ht="15" hidden="false" customHeight="false" outlineLevel="0" collapsed="false">
      <c r="A1396" s="25" t="s">
        <v>6498</v>
      </c>
      <c r="B1396" s="25" t="s">
        <v>107</v>
      </c>
      <c r="C1396" s="25" t="s">
        <v>148</v>
      </c>
      <c r="D1396" s="25" t="s">
        <v>1789</v>
      </c>
      <c r="E1396" s="25" t="s">
        <v>54</v>
      </c>
      <c r="F1396" s="25" t="s">
        <v>9126</v>
      </c>
      <c r="G1396" s="25" t="s">
        <v>9237</v>
      </c>
      <c r="H1396" s="25" t="n">
        <v>61</v>
      </c>
    </row>
    <row r="1397" customFormat="false" ht="15" hidden="false" customHeight="false" outlineLevel="0" collapsed="false">
      <c r="A1397" s="25" t="s">
        <v>6499</v>
      </c>
      <c r="B1397" s="25" t="s">
        <v>107</v>
      </c>
      <c r="C1397" s="25" t="s">
        <v>160</v>
      </c>
      <c r="D1397" s="25" t="s">
        <v>2484</v>
      </c>
      <c r="E1397" s="25" t="s">
        <v>54</v>
      </c>
      <c r="F1397" s="25" t="s">
        <v>9126</v>
      </c>
      <c r="G1397" s="25" t="s">
        <v>9262</v>
      </c>
      <c r="H1397" s="25" t="n">
        <v>3470</v>
      </c>
    </row>
    <row r="1398" customFormat="false" ht="15" hidden="false" customHeight="false" outlineLevel="0" collapsed="false">
      <c r="A1398" s="25" t="s">
        <v>1238</v>
      </c>
      <c r="B1398" s="25" t="s">
        <v>73</v>
      </c>
      <c r="C1398" s="25" t="s">
        <v>186</v>
      </c>
      <c r="D1398" s="25" t="s">
        <v>173</v>
      </c>
      <c r="E1398" s="25" t="s">
        <v>55</v>
      </c>
      <c r="F1398" s="25" t="s">
        <v>9126</v>
      </c>
      <c r="G1398" s="25" t="s">
        <v>9303</v>
      </c>
      <c r="H1398" s="25" t="n">
        <v>0</v>
      </c>
    </row>
    <row r="1399" customFormat="false" ht="15" hidden="false" customHeight="false" outlineLevel="0" collapsed="false">
      <c r="A1399" s="25" t="s">
        <v>6781</v>
      </c>
      <c r="B1399" s="25" t="s">
        <v>105</v>
      </c>
      <c r="C1399" s="25" t="s">
        <v>148</v>
      </c>
      <c r="D1399" s="25" t="s">
        <v>2754</v>
      </c>
      <c r="E1399" s="25" t="s">
        <v>54</v>
      </c>
      <c r="F1399" s="25" t="s">
        <v>9126</v>
      </c>
      <c r="G1399" s="25" t="s">
        <v>9242</v>
      </c>
      <c r="H1399" s="25" t="n">
        <v>48</v>
      </c>
    </row>
    <row r="1400" customFormat="false" ht="15" hidden="false" customHeight="false" outlineLevel="0" collapsed="false">
      <c r="A1400" s="25" t="s">
        <v>4237</v>
      </c>
      <c r="B1400" s="25" t="s">
        <v>88</v>
      </c>
      <c r="C1400" s="25" t="s">
        <v>148</v>
      </c>
      <c r="D1400" s="25" t="s">
        <v>193</v>
      </c>
      <c r="E1400" s="25" t="s">
        <v>54</v>
      </c>
      <c r="F1400" s="25" t="s">
        <v>9126</v>
      </c>
      <c r="G1400" s="25" t="s">
        <v>9289</v>
      </c>
      <c r="H1400" s="25" t="n">
        <v>61</v>
      </c>
    </row>
    <row r="1401" customFormat="false" ht="15" hidden="false" customHeight="false" outlineLevel="0" collapsed="false">
      <c r="A1401" s="25" t="s">
        <v>6994</v>
      </c>
      <c r="B1401" s="25" t="s">
        <v>104</v>
      </c>
      <c r="C1401" s="25" t="s">
        <v>148</v>
      </c>
      <c r="D1401" s="25" t="s">
        <v>1789</v>
      </c>
      <c r="E1401" s="25" t="s">
        <v>55</v>
      </c>
      <c r="F1401" s="25" t="s">
        <v>9126</v>
      </c>
      <c r="G1401" s="25" t="s">
        <v>9252</v>
      </c>
      <c r="H1401" s="25" t="n">
        <v>0</v>
      </c>
    </row>
    <row r="1402" customFormat="false" ht="15" hidden="false" customHeight="false" outlineLevel="0" collapsed="false">
      <c r="A1402" s="25" t="s">
        <v>4420</v>
      </c>
      <c r="B1402" s="25" t="s">
        <v>86</v>
      </c>
      <c r="C1402" s="25" t="s">
        <v>186</v>
      </c>
      <c r="D1402" s="25" t="s">
        <v>421</v>
      </c>
      <c r="E1402" s="25" t="s">
        <v>55</v>
      </c>
      <c r="F1402" s="25" t="s">
        <v>9126</v>
      </c>
      <c r="G1402" s="25" t="s">
        <v>9247</v>
      </c>
      <c r="H1402" s="25" t="n">
        <v>0</v>
      </c>
    </row>
    <row r="1403" customFormat="false" ht="15" hidden="false" customHeight="false" outlineLevel="0" collapsed="false">
      <c r="A1403" s="25" t="s">
        <v>8772</v>
      </c>
      <c r="B1403" s="25" t="s">
        <v>115</v>
      </c>
      <c r="C1403" s="25" t="s">
        <v>186</v>
      </c>
      <c r="D1403" s="25" t="s">
        <v>2739</v>
      </c>
      <c r="E1403" s="25" t="s">
        <v>55</v>
      </c>
      <c r="F1403" s="25" t="s">
        <v>9126</v>
      </c>
      <c r="G1403" s="25" t="s">
        <v>9234</v>
      </c>
      <c r="H1403" s="25" t="n">
        <v>0</v>
      </c>
    </row>
    <row r="1404" customFormat="false" ht="15" hidden="false" customHeight="false" outlineLevel="0" collapsed="false">
      <c r="A1404" s="25" t="s">
        <v>8773</v>
      </c>
      <c r="B1404" s="25" t="s">
        <v>115</v>
      </c>
      <c r="C1404" s="25" t="s">
        <v>170</v>
      </c>
      <c r="D1404" s="25" t="s">
        <v>478</v>
      </c>
      <c r="E1404" s="25" t="s">
        <v>55</v>
      </c>
      <c r="F1404" s="25" t="s">
        <v>9126</v>
      </c>
      <c r="G1404" s="25" t="s">
        <v>9257</v>
      </c>
      <c r="H1404" s="25" t="n">
        <v>0</v>
      </c>
    </row>
    <row r="1405" customFormat="false" ht="15" hidden="false" customHeight="false" outlineLevel="0" collapsed="false">
      <c r="A1405" s="25" t="s">
        <v>253</v>
      </c>
      <c r="B1405" s="25" t="s">
        <v>69</v>
      </c>
      <c r="C1405" s="25" t="s">
        <v>186</v>
      </c>
      <c r="D1405" s="25" t="s">
        <v>169</v>
      </c>
      <c r="E1405" s="25" t="s">
        <v>55</v>
      </c>
      <c r="F1405" s="25" t="s">
        <v>9111</v>
      </c>
      <c r="G1405" s="25" t="s">
        <v>9248</v>
      </c>
      <c r="H1405" s="25" t="n">
        <v>0</v>
      </c>
    </row>
    <row r="1406" customFormat="false" ht="15" hidden="false" customHeight="false" outlineLevel="0" collapsed="false">
      <c r="A1406" s="25" t="s">
        <v>254</v>
      </c>
      <c r="B1406" s="25" t="s">
        <v>69</v>
      </c>
      <c r="C1406" s="25" t="s">
        <v>178</v>
      </c>
      <c r="D1406" s="25" t="s">
        <v>195</v>
      </c>
      <c r="E1406" s="25" t="s">
        <v>55</v>
      </c>
      <c r="F1406" s="25" t="s">
        <v>9111</v>
      </c>
      <c r="G1406" s="25" t="s">
        <v>9243</v>
      </c>
      <c r="H1406" s="25" t="n">
        <v>0</v>
      </c>
    </row>
    <row r="1407" customFormat="false" ht="15" hidden="false" customHeight="false" outlineLevel="0" collapsed="false">
      <c r="A1407" s="25" t="s">
        <v>255</v>
      </c>
      <c r="B1407" s="25" t="s">
        <v>69</v>
      </c>
      <c r="C1407" s="25" t="s">
        <v>186</v>
      </c>
      <c r="D1407" s="25" t="s">
        <v>225</v>
      </c>
      <c r="E1407" s="25" t="s">
        <v>54</v>
      </c>
      <c r="F1407" s="25" t="s">
        <v>9111</v>
      </c>
      <c r="G1407" s="25" t="s">
        <v>9286</v>
      </c>
      <c r="H1407" s="25" t="n">
        <v>595</v>
      </c>
    </row>
    <row r="1408" customFormat="false" ht="15" hidden="false" customHeight="false" outlineLevel="0" collapsed="false">
      <c r="A1408" s="25" t="s">
        <v>256</v>
      </c>
      <c r="B1408" s="25" t="s">
        <v>69</v>
      </c>
      <c r="C1408" s="25" t="s">
        <v>148</v>
      </c>
      <c r="D1408" s="25" t="s">
        <v>257</v>
      </c>
      <c r="E1408" s="25" t="s">
        <v>54</v>
      </c>
      <c r="F1408" s="25" t="s">
        <v>9111</v>
      </c>
      <c r="G1408" s="25" t="s">
        <v>9256</v>
      </c>
      <c r="H1408" s="25" t="n">
        <v>51</v>
      </c>
    </row>
    <row r="1409" customFormat="false" ht="15" hidden="false" customHeight="false" outlineLevel="0" collapsed="false">
      <c r="A1409" s="25" t="s">
        <v>4767</v>
      </c>
      <c r="B1409" s="25" t="s">
        <v>98</v>
      </c>
      <c r="C1409" s="25" t="s">
        <v>148</v>
      </c>
      <c r="D1409" s="25" t="s">
        <v>1795</v>
      </c>
      <c r="E1409" s="25" t="s">
        <v>55</v>
      </c>
      <c r="F1409" s="25" t="s">
        <v>9111</v>
      </c>
      <c r="G1409" s="25" t="s">
        <v>9301</v>
      </c>
      <c r="H1409" s="25" t="n">
        <v>0</v>
      </c>
    </row>
    <row r="1410" customFormat="false" ht="15" hidden="false" customHeight="false" outlineLevel="0" collapsed="false">
      <c r="A1410" s="25" t="s">
        <v>5007</v>
      </c>
      <c r="B1410" s="25" t="s">
        <v>95</v>
      </c>
      <c r="C1410" s="25" t="s">
        <v>9107</v>
      </c>
      <c r="D1410" s="25" t="s">
        <v>494</v>
      </c>
      <c r="E1410" s="25" t="s">
        <v>54</v>
      </c>
      <c r="F1410" s="25" t="s">
        <v>9111</v>
      </c>
      <c r="G1410" s="25" t="s">
        <v>9235</v>
      </c>
      <c r="H1410" s="25" t="n">
        <v>4624</v>
      </c>
    </row>
    <row r="1411" customFormat="false" ht="15" hidden="false" customHeight="false" outlineLevel="0" collapsed="false">
      <c r="A1411" s="25" t="s">
        <v>3835</v>
      </c>
      <c r="B1411" s="25" t="s">
        <v>87</v>
      </c>
      <c r="C1411" s="25" t="s">
        <v>170</v>
      </c>
      <c r="E1411" s="25" t="s">
        <v>56</v>
      </c>
      <c r="F1411" s="25" t="s">
        <v>9111</v>
      </c>
    </row>
    <row r="1412" customFormat="false" ht="15" hidden="false" customHeight="false" outlineLevel="0" collapsed="false">
      <c r="A1412" s="25" t="s">
        <v>5345</v>
      </c>
      <c r="B1412" s="25" t="s">
        <v>94</v>
      </c>
      <c r="C1412" s="25" t="s">
        <v>186</v>
      </c>
      <c r="D1412" s="25" t="s">
        <v>1671</v>
      </c>
      <c r="E1412" s="25" t="s">
        <v>56</v>
      </c>
      <c r="F1412" s="25" t="s">
        <v>9111</v>
      </c>
    </row>
    <row r="1413" customFormat="false" ht="15" hidden="false" customHeight="false" outlineLevel="0" collapsed="false">
      <c r="A1413" s="25" t="s">
        <v>5346</v>
      </c>
      <c r="B1413" s="25" t="s">
        <v>94</v>
      </c>
      <c r="C1413" s="25" t="s">
        <v>186</v>
      </c>
      <c r="E1413" s="25" t="s">
        <v>56</v>
      </c>
      <c r="F1413" s="25" t="s">
        <v>9111</v>
      </c>
    </row>
    <row r="1414" customFormat="false" ht="15" hidden="false" customHeight="false" outlineLevel="0" collapsed="false">
      <c r="A1414" s="25" t="s">
        <v>1929</v>
      </c>
      <c r="B1414" s="25" t="s">
        <v>80</v>
      </c>
      <c r="C1414" s="25" t="s">
        <v>170</v>
      </c>
      <c r="D1414" s="25" t="s">
        <v>215</v>
      </c>
      <c r="E1414" s="25" t="s">
        <v>55</v>
      </c>
      <c r="F1414" s="25" t="s">
        <v>9111</v>
      </c>
      <c r="G1414" s="25" t="s">
        <v>9222</v>
      </c>
      <c r="H1414" s="25" t="n">
        <v>0</v>
      </c>
    </row>
    <row r="1415" customFormat="false" ht="15" hidden="false" customHeight="false" outlineLevel="0" collapsed="false">
      <c r="A1415" s="25" t="s">
        <v>1930</v>
      </c>
      <c r="B1415" s="25" t="s">
        <v>80</v>
      </c>
      <c r="C1415" s="25" t="s">
        <v>148</v>
      </c>
      <c r="D1415" s="25" t="s">
        <v>151</v>
      </c>
      <c r="E1415" s="25" t="s">
        <v>55</v>
      </c>
      <c r="F1415" s="25" t="s">
        <v>9111</v>
      </c>
      <c r="G1415" s="25" t="s">
        <v>9242</v>
      </c>
      <c r="H1415" s="25" t="n">
        <v>0</v>
      </c>
    </row>
    <row r="1416" customFormat="false" ht="15" hidden="false" customHeight="false" outlineLevel="0" collapsed="false">
      <c r="A1416" s="25" t="s">
        <v>1931</v>
      </c>
      <c r="B1416" s="25" t="s">
        <v>80</v>
      </c>
      <c r="C1416" s="25" t="s">
        <v>186</v>
      </c>
      <c r="D1416" s="25" t="s">
        <v>198</v>
      </c>
      <c r="E1416" s="25" t="s">
        <v>54</v>
      </c>
      <c r="F1416" s="25" t="s">
        <v>9111</v>
      </c>
      <c r="G1416" s="25" t="s">
        <v>9267</v>
      </c>
      <c r="H1416" s="25" t="n">
        <v>571</v>
      </c>
    </row>
    <row r="1417" customFormat="false" ht="15" hidden="false" customHeight="false" outlineLevel="0" collapsed="false">
      <c r="A1417" s="25" t="s">
        <v>6100</v>
      </c>
      <c r="B1417" s="25" t="s">
        <v>108</v>
      </c>
      <c r="C1417" s="25" t="s">
        <v>160</v>
      </c>
      <c r="D1417" s="25" t="s">
        <v>1778</v>
      </c>
      <c r="E1417" s="25" t="s">
        <v>54</v>
      </c>
      <c r="F1417" s="25" t="s">
        <v>9111</v>
      </c>
      <c r="G1417" s="25" t="s">
        <v>9156</v>
      </c>
      <c r="H1417" s="25" t="n">
        <v>3333</v>
      </c>
    </row>
    <row r="1418" customFormat="false" ht="15" hidden="false" customHeight="false" outlineLevel="0" collapsed="false">
      <c r="A1418" s="25" t="s">
        <v>2624</v>
      </c>
      <c r="B1418" s="25" t="s">
        <v>78</v>
      </c>
      <c r="C1418" s="25" t="s">
        <v>178</v>
      </c>
      <c r="D1418" s="25" t="s">
        <v>180</v>
      </c>
      <c r="E1418" s="25" t="s">
        <v>54</v>
      </c>
      <c r="F1418" s="25" t="s">
        <v>9111</v>
      </c>
      <c r="G1418" s="25" t="s">
        <v>9263</v>
      </c>
      <c r="H1418" s="25" t="n">
        <v>4853</v>
      </c>
    </row>
    <row r="1419" customFormat="false" ht="15" hidden="false" customHeight="false" outlineLevel="0" collapsed="false">
      <c r="A1419" s="25" t="s">
        <v>2625</v>
      </c>
      <c r="B1419" s="25" t="s">
        <v>78</v>
      </c>
      <c r="C1419" s="25" t="s">
        <v>148</v>
      </c>
      <c r="D1419" s="25" t="s">
        <v>251</v>
      </c>
      <c r="E1419" s="25" t="s">
        <v>54</v>
      </c>
      <c r="F1419" s="25" t="s">
        <v>9111</v>
      </c>
      <c r="G1419" s="25" t="s">
        <v>9301</v>
      </c>
      <c r="H1419" s="25" t="n">
        <v>51</v>
      </c>
    </row>
    <row r="1420" customFormat="false" ht="15" hidden="false" customHeight="false" outlineLevel="0" collapsed="false">
      <c r="A1420" s="25" t="s">
        <v>7414</v>
      </c>
      <c r="B1420" s="25" t="s">
        <v>112</v>
      </c>
      <c r="C1420" s="25" t="s">
        <v>148</v>
      </c>
      <c r="D1420" s="25" t="s">
        <v>3373</v>
      </c>
      <c r="E1420" s="25" t="s">
        <v>56</v>
      </c>
      <c r="F1420" s="25" t="s">
        <v>9111</v>
      </c>
    </row>
    <row r="1421" customFormat="false" ht="15" hidden="false" customHeight="false" outlineLevel="0" collapsed="false">
      <c r="A1421" s="25" t="s">
        <v>7415</v>
      </c>
      <c r="B1421" s="25" t="s">
        <v>112</v>
      </c>
      <c r="C1421" s="25" t="s">
        <v>160</v>
      </c>
      <c r="E1421" s="25" t="s">
        <v>56</v>
      </c>
      <c r="F1421" s="25" t="s">
        <v>9111</v>
      </c>
    </row>
    <row r="1422" customFormat="false" ht="15" hidden="false" customHeight="false" outlineLevel="0" collapsed="false">
      <c r="A1422" s="25" t="s">
        <v>7416</v>
      </c>
      <c r="B1422" s="25" t="s">
        <v>112</v>
      </c>
      <c r="C1422" s="25" t="s">
        <v>186</v>
      </c>
      <c r="D1422" s="25" t="s">
        <v>3075</v>
      </c>
      <c r="E1422" s="25" t="s">
        <v>55</v>
      </c>
      <c r="F1422" s="25" t="s">
        <v>9111</v>
      </c>
      <c r="G1422" s="25" t="s">
        <v>9244</v>
      </c>
      <c r="H1422" s="25" t="n">
        <v>0</v>
      </c>
    </row>
    <row r="1423" customFormat="false" ht="15" hidden="false" customHeight="false" outlineLevel="0" collapsed="false">
      <c r="A1423" s="25" t="s">
        <v>7706</v>
      </c>
      <c r="B1423" s="25" t="s">
        <v>114</v>
      </c>
      <c r="C1423" s="25" t="s">
        <v>9107</v>
      </c>
      <c r="D1423" s="25" t="s">
        <v>3075</v>
      </c>
      <c r="E1423" s="25" t="s">
        <v>54</v>
      </c>
      <c r="F1423" s="25" t="s">
        <v>9111</v>
      </c>
      <c r="G1423" s="25" t="s">
        <v>9267</v>
      </c>
      <c r="H1423" s="25" t="n">
        <v>5035</v>
      </c>
    </row>
    <row r="1424" customFormat="false" ht="15" hidden="false" customHeight="false" outlineLevel="0" collapsed="false">
      <c r="A1424" s="25" t="s">
        <v>3285</v>
      </c>
      <c r="B1424" s="25" t="s">
        <v>77</v>
      </c>
      <c r="C1424" s="25" t="s">
        <v>148</v>
      </c>
      <c r="D1424" s="25" t="s">
        <v>191</v>
      </c>
      <c r="E1424" s="25" t="s">
        <v>54</v>
      </c>
      <c r="F1424" s="25" t="s">
        <v>9111</v>
      </c>
      <c r="G1424" s="25" t="s">
        <v>9256</v>
      </c>
      <c r="H1424" s="25" t="n">
        <v>51</v>
      </c>
    </row>
    <row r="1425" customFormat="false" ht="15" hidden="false" customHeight="false" outlineLevel="0" collapsed="false">
      <c r="A1425" s="25" t="s">
        <v>8488</v>
      </c>
      <c r="B1425" s="25" t="s">
        <v>116</v>
      </c>
      <c r="C1425" s="25" t="s">
        <v>9107</v>
      </c>
      <c r="D1425" s="25" t="s">
        <v>449</v>
      </c>
      <c r="E1425" s="25" t="s">
        <v>54</v>
      </c>
      <c r="F1425" s="25" t="s">
        <v>9111</v>
      </c>
      <c r="G1425" s="25" t="s">
        <v>9273</v>
      </c>
      <c r="H1425" s="25" t="n">
        <v>4342</v>
      </c>
    </row>
    <row r="1426" customFormat="false" ht="15" hidden="false" customHeight="false" outlineLevel="0" collapsed="false">
      <c r="A1426" s="25" t="s">
        <v>1510</v>
      </c>
      <c r="B1426" s="25" t="s">
        <v>71</v>
      </c>
      <c r="C1426" s="25" t="s">
        <v>160</v>
      </c>
      <c r="D1426" s="25" t="s">
        <v>191</v>
      </c>
      <c r="E1426" s="25" t="s">
        <v>55</v>
      </c>
      <c r="F1426" s="25" t="s">
        <v>9111</v>
      </c>
      <c r="G1426" s="25" t="s">
        <v>9146</v>
      </c>
      <c r="H1426" s="25" t="n">
        <v>0</v>
      </c>
    </row>
    <row r="1427" customFormat="false" ht="15" hidden="false" customHeight="false" outlineLevel="0" collapsed="false">
      <c r="A1427" s="25" t="s">
        <v>4421</v>
      </c>
      <c r="B1427" s="25" t="s">
        <v>86</v>
      </c>
      <c r="C1427" s="25" t="s">
        <v>148</v>
      </c>
      <c r="E1427" s="25" t="s">
        <v>56</v>
      </c>
      <c r="F1427" s="25" t="s">
        <v>9111</v>
      </c>
    </row>
    <row r="1428" customFormat="false" ht="15" hidden="false" customHeight="false" outlineLevel="0" collapsed="false">
      <c r="A1428" s="25" t="s">
        <v>4422</v>
      </c>
      <c r="B1428" s="25" t="s">
        <v>86</v>
      </c>
      <c r="C1428" s="25" t="s">
        <v>148</v>
      </c>
      <c r="D1428" s="25" t="s">
        <v>644</v>
      </c>
      <c r="E1428" s="25" t="s">
        <v>54</v>
      </c>
      <c r="F1428" s="25" t="s">
        <v>9111</v>
      </c>
      <c r="G1428" s="25" t="s">
        <v>9289</v>
      </c>
      <c r="H1428" s="25" t="n">
        <v>48</v>
      </c>
    </row>
    <row r="1429" customFormat="false" ht="15" hidden="false" customHeight="false" outlineLevel="0" collapsed="false">
      <c r="A1429" s="25" t="s">
        <v>8774</v>
      </c>
      <c r="B1429" s="25" t="s">
        <v>115</v>
      </c>
      <c r="C1429" s="25" t="s">
        <v>178</v>
      </c>
      <c r="D1429" s="25" t="s">
        <v>494</v>
      </c>
      <c r="E1429" s="25" t="s">
        <v>54</v>
      </c>
      <c r="F1429" s="25" t="s">
        <v>9111</v>
      </c>
      <c r="G1429" s="25" t="s">
        <v>9220</v>
      </c>
      <c r="H1429" s="25" t="n">
        <v>5215</v>
      </c>
    </row>
    <row r="1430" customFormat="false" ht="15" hidden="false" customHeight="false" outlineLevel="0" collapsed="false">
      <c r="A1430" s="25" t="s">
        <v>258</v>
      </c>
      <c r="B1430" s="25" t="s">
        <v>69</v>
      </c>
      <c r="C1430" s="25" t="s">
        <v>170</v>
      </c>
      <c r="D1430" s="25" t="s">
        <v>225</v>
      </c>
      <c r="E1430" s="25" t="s">
        <v>55</v>
      </c>
      <c r="F1430" s="25" t="s">
        <v>9119</v>
      </c>
      <c r="G1430" s="25" t="s">
        <v>9239</v>
      </c>
      <c r="H1430" s="25" t="n">
        <v>0</v>
      </c>
    </row>
    <row r="1431" customFormat="false" ht="15" hidden="false" customHeight="false" outlineLevel="0" collapsed="false">
      <c r="A1431" s="25" t="s">
        <v>259</v>
      </c>
      <c r="B1431" s="25" t="s">
        <v>69</v>
      </c>
      <c r="C1431" s="25" t="s">
        <v>148</v>
      </c>
      <c r="D1431" s="25" t="s">
        <v>154</v>
      </c>
      <c r="E1431" s="25" t="s">
        <v>54</v>
      </c>
      <c r="F1431" s="25" t="s">
        <v>9119</v>
      </c>
      <c r="G1431" s="25" t="s">
        <v>9136</v>
      </c>
      <c r="H1431" s="25" t="n">
        <v>58</v>
      </c>
    </row>
    <row r="1432" customFormat="false" ht="15" hidden="false" customHeight="false" outlineLevel="0" collapsed="false">
      <c r="A1432" s="25" t="s">
        <v>694</v>
      </c>
      <c r="B1432" s="25" t="s">
        <v>70</v>
      </c>
      <c r="C1432" s="25" t="s">
        <v>160</v>
      </c>
      <c r="D1432" s="25" t="s">
        <v>215</v>
      </c>
      <c r="E1432" s="25" t="s">
        <v>54</v>
      </c>
      <c r="F1432" s="25" t="s">
        <v>9119</v>
      </c>
      <c r="G1432" s="25" t="s">
        <v>9140</v>
      </c>
      <c r="H1432" s="25" t="n">
        <v>3587</v>
      </c>
    </row>
    <row r="1433" customFormat="false" ht="15" hidden="false" customHeight="false" outlineLevel="0" collapsed="false">
      <c r="A1433" s="25" t="s">
        <v>695</v>
      </c>
      <c r="B1433" s="25" t="s">
        <v>70</v>
      </c>
      <c r="C1433" s="25" t="s">
        <v>160</v>
      </c>
      <c r="D1433" s="25" t="s">
        <v>266</v>
      </c>
      <c r="E1433" s="25" t="s">
        <v>54</v>
      </c>
      <c r="F1433" s="25" t="s">
        <v>9119</v>
      </c>
      <c r="G1433" s="25" t="s">
        <v>9247</v>
      </c>
      <c r="H1433" s="25" t="n">
        <v>2915</v>
      </c>
    </row>
    <row r="1434" customFormat="false" ht="15" hidden="false" customHeight="false" outlineLevel="0" collapsed="false">
      <c r="A1434" s="25" t="s">
        <v>5347</v>
      </c>
      <c r="B1434" s="25" t="s">
        <v>94</v>
      </c>
      <c r="C1434" s="25" t="s">
        <v>9107</v>
      </c>
      <c r="D1434" s="25" t="s">
        <v>1158</v>
      </c>
      <c r="E1434" s="25" t="s">
        <v>54</v>
      </c>
      <c r="F1434" s="25" t="s">
        <v>9119</v>
      </c>
      <c r="G1434" s="25" t="s">
        <v>9307</v>
      </c>
      <c r="H1434" s="25" t="n">
        <v>4762</v>
      </c>
    </row>
    <row r="1435" customFormat="false" ht="15" hidden="false" customHeight="false" outlineLevel="0" collapsed="false">
      <c r="A1435" s="25" t="s">
        <v>4113</v>
      </c>
      <c r="B1435" s="25" t="s">
        <v>89</v>
      </c>
      <c r="C1435" s="25" t="s">
        <v>170</v>
      </c>
      <c r="D1435" s="25" t="s">
        <v>1690</v>
      </c>
      <c r="E1435" s="25" t="s">
        <v>54</v>
      </c>
      <c r="F1435" s="25" t="s">
        <v>9119</v>
      </c>
      <c r="G1435" s="25" t="s">
        <v>9293</v>
      </c>
      <c r="H1435" s="25" t="n">
        <v>1062</v>
      </c>
    </row>
    <row r="1436" customFormat="false" ht="15" hidden="false" customHeight="false" outlineLevel="0" collapsed="false">
      <c r="A1436" s="25" t="s">
        <v>2626</v>
      </c>
      <c r="B1436" s="25" t="s">
        <v>78</v>
      </c>
      <c r="C1436" s="25" t="s">
        <v>178</v>
      </c>
      <c r="D1436" s="25" t="s">
        <v>215</v>
      </c>
      <c r="E1436" s="25" t="s">
        <v>55</v>
      </c>
      <c r="F1436" s="25" t="s">
        <v>9119</v>
      </c>
      <c r="G1436" s="25" t="s">
        <v>9206</v>
      </c>
      <c r="H1436" s="25" t="n">
        <v>0</v>
      </c>
    </row>
    <row r="1437" customFormat="false" ht="15" hidden="false" customHeight="false" outlineLevel="0" collapsed="false">
      <c r="A1437" s="25" t="s">
        <v>7417</v>
      </c>
      <c r="B1437" s="25" t="s">
        <v>112</v>
      </c>
      <c r="C1437" s="25" t="s">
        <v>178</v>
      </c>
      <c r="E1437" s="25" t="s">
        <v>56</v>
      </c>
      <c r="F1437" s="25" t="s">
        <v>9119</v>
      </c>
    </row>
    <row r="1438" customFormat="false" ht="15" hidden="false" customHeight="false" outlineLevel="0" collapsed="false">
      <c r="A1438" s="25" t="s">
        <v>8072</v>
      </c>
      <c r="B1438" s="25" t="s">
        <v>113</v>
      </c>
      <c r="C1438" s="25" t="s">
        <v>186</v>
      </c>
      <c r="E1438" s="25" t="s">
        <v>56</v>
      </c>
      <c r="F1438" s="25" t="s">
        <v>9119</v>
      </c>
    </row>
    <row r="1439" customFormat="false" ht="15" hidden="false" customHeight="false" outlineLevel="0" collapsed="false">
      <c r="A1439" s="25" t="s">
        <v>8073</v>
      </c>
      <c r="B1439" s="25" t="s">
        <v>113</v>
      </c>
      <c r="C1439" s="25" t="s">
        <v>186</v>
      </c>
      <c r="E1439" s="25" t="s">
        <v>56</v>
      </c>
      <c r="F1439" s="25" t="s">
        <v>9119</v>
      </c>
    </row>
    <row r="1440" customFormat="false" ht="15" hidden="false" customHeight="false" outlineLevel="0" collapsed="false">
      <c r="A1440" s="25" t="s">
        <v>8074</v>
      </c>
      <c r="B1440" s="25" t="s">
        <v>113</v>
      </c>
      <c r="C1440" s="25" t="s">
        <v>186</v>
      </c>
      <c r="D1440" s="25" t="s">
        <v>494</v>
      </c>
      <c r="E1440" s="25" t="s">
        <v>55</v>
      </c>
      <c r="F1440" s="25" t="s">
        <v>9119</v>
      </c>
      <c r="G1440" s="25" t="s">
        <v>9278</v>
      </c>
      <c r="H1440" s="25" t="n">
        <v>0</v>
      </c>
    </row>
    <row r="1441" customFormat="false" ht="15" hidden="false" customHeight="false" outlineLevel="0" collapsed="false">
      <c r="A1441" s="25" t="s">
        <v>8489</v>
      </c>
      <c r="B1441" s="25" t="s">
        <v>116</v>
      </c>
      <c r="C1441" s="25" t="s">
        <v>178</v>
      </c>
      <c r="D1441" s="25" t="s">
        <v>494</v>
      </c>
      <c r="E1441" s="25" t="s">
        <v>55</v>
      </c>
      <c r="F1441" s="25" t="s">
        <v>9119</v>
      </c>
      <c r="G1441" s="25" t="s">
        <v>9140</v>
      </c>
      <c r="H1441" s="25" t="n">
        <v>0</v>
      </c>
    </row>
    <row r="1442" customFormat="false" ht="15" hidden="false" customHeight="false" outlineLevel="0" collapsed="false">
      <c r="A1442" s="25" t="s">
        <v>4238</v>
      </c>
      <c r="B1442" s="25" t="s">
        <v>88</v>
      </c>
      <c r="C1442" s="25" t="s">
        <v>148</v>
      </c>
      <c r="D1442" s="25" t="s">
        <v>169</v>
      </c>
      <c r="E1442" s="25" t="s">
        <v>56</v>
      </c>
      <c r="F1442" s="25" t="s">
        <v>9119</v>
      </c>
    </row>
    <row r="1443" customFormat="false" ht="15" hidden="false" customHeight="false" outlineLevel="0" collapsed="false">
      <c r="A1443" s="25" t="s">
        <v>4423</v>
      </c>
      <c r="B1443" s="25" t="s">
        <v>86</v>
      </c>
      <c r="C1443" s="25" t="s">
        <v>148</v>
      </c>
      <c r="D1443" s="25" t="s">
        <v>1347</v>
      </c>
      <c r="E1443" s="25" t="s">
        <v>55</v>
      </c>
      <c r="F1443" s="25" t="s">
        <v>9119</v>
      </c>
      <c r="G1443" s="25" t="s">
        <v>9247</v>
      </c>
      <c r="H1443" s="25" t="n">
        <v>0</v>
      </c>
    </row>
    <row r="1444" customFormat="false" ht="15" hidden="false" customHeight="false" outlineLevel="0" collapsed="false">
      <c r="A1444" s="25" t="s">
        <v>4424</v>
      </c>
      <c r="B1444" s="25" t="s">
        <v>86</v>
      </c>
      <c r="C1444" s="25" t="s">
        <v>170</v>
      </c>
      <c r="D1444" s="25" t="s">
        <v>1371</v>
      </c>
      <c r="E1444" s="25" t="s">
        <v>54</v>
      </c>
      <c r="F1444" s="25" t="s">
        <v>9119</v>
      </c>
      <c r="G1444" s="25" t="s">
        <v>9307</v>
      </c>
      <c r="H1444" s="25" t="n">
        <v>1074</v>
      </c>
    </row>
    <row r="1445" customFormat="false" ht="15" hidden="false" customHeight="false" outlineLevel="0" collapsed="false">
      <c r="A1445" s="25" t="s">
        <v>8775</v>
      </c>
      <c r="B1445" s="25" t="s">
        <v>115</v>
      </c>
      <c r="C1445" s="25" t="s">
        <v>148</v>
      </c>
      <c r="D1445" s="25" t="s">
        <v>2754</v>
      </c>
      <c r="E1445" s="25" t="s">
        <v>55</v>
      </c>
      <c r="F1445" s="25" t="s">
        <v>9119</v>
      </c>
      <c r="G1445" s="25" t="s">
        <v>9203</v>
      </c>
      <c r="H1445" s="25" t="n">
        <v>0</v>
      </c>
    </row>
    <row r="1446" customFormat="false" ht="15" hidden="false" customHeight="false" outlineLevel="0" collapsed="false">
      <c r="A1446" s="25" t="s">
        <v>260</v>
      </c>
      <c r="B1446" s="25" t="s">
        <v>69</v>
      </c>
      <c r="C1446" s="25" t="s">
        <v>148</v>
      </c>
      <c r="D1446" s="25" t="s">
        <v>169</v>
      </c>
      <c r="E1446" s="25" t="s">
        <v>55</v>
      </c>
      <c r="F1446" s="25" t="s">
        <v>9109</v>
      </c>
      <c r="G1446" s="25" t="s">
        <v>9278</v>
      </c>
      <c r="H1446" s="25" t="n">
        <v>0</v>
      </c>
    </row>
    <row r="1447" customFormat="false" ht="15" hidden="false" customHeight="false" outlineLevel="0" collapsed="false">
      <c r="A1447" s="25" t="s">
        <v>261</v>
      </c>
      <c r="B1447" s="25" t="s">
        <v>69</v>
      </c>
      <c r="C1447" s="25" t="s">
        <v>148</v>
      </c>
      <c r="D1447" s="25" t="s">
        <v>231</v>
      </c>
      <c r="E1447" s="25" t="s">
        <v>54</v>
      </c>
      <c r="F1447" s="25" t="s">
        <v>9109</v>
      </c>
      <c r="G1447" s="25" t="s">
        <v>9127</v>
      </c>
      <c r="H1447" s="25" t="n">
        <v>57</v>
      </c>
    </row>
    <row r="1448" customFormat="false" ht="15" hidden="false" customHeight="false" outlineLevel="0" collapsed="false">
      <c r="A1448" s="25" t="s">
        <v>5008</v>
      </c>
      <c r="B1448" s="25" t="s">
        <v>95</v>
      </c>
      <c r="C1448" s="25" t="s">
        <v>186</v>
      </c>
      <c r="D1448" s="25" t="s">
        <v>3373</v>
      </c>
      <c r="E1448" s="25" t="s">
        <v>54</v>
      </c>
      <c r="F1448" s="25" t="s">
        <v>9109</v>
      </c>
      <c r="G1448" s="25" t="s">
        <v>9248</v>
      </c>
      <c r="H1448" s="25" t="n">
        <v>586</v>
      </c>
    </row>
    <row r="1449" customFormat="false" ht="15" hidden="false" customHeight="false" outlineLevel="0" collapsed="false">
      <c r="A1449" s="25" t="s">
        <v>696</v>
      </c>
      <c r="B1449" s="25" t="s">
        <v>70</v>
      </c>
      <c r="C1449" s="25" t="s">
        <v>170</v>
      </c>
      <c r="D1449" s="25" t="s">
        <v>188</v>
      </c>
      <c r="E1449" s="25" t="s">
        <v>54</v>
      </c>
      <c r="F1449" s="25" t="s">
        <v>9109</v>
      </c>
      <c r="G1449" s="25" t="s">
        <v>9264</v>
      </c>
      <c r="H1449" s="25" t="n">
        <v>1184</v>
      </c>
    </row>
    <row r="1450" customFormat="false" ht="15" hidden="false" customHeight="false" outlineLevel="0" collapsed="false">
      <c r="A1450" s="25" t="s">
        <v>5605</v>
      </c>
      <c r="B1450" s="25" t="s">
        <v>96</v>
      </c>
      <c r="C1450" s="25" t="s">
        <v>186</v>
      </c>
      <c r="D1450" s="25" t="s">
        <v>421</v>
      </c>
      <c r="E1450" s="25" t="s">
        <v>55</v>
      </c>
      <c r="F1450" s="25" t="s">
        <v>9109</v>
      </c>
      <c r="G1450" s="25" t="s">
        <v>9261</v>
      </c>
      <c r="H1450" s="25" t="n">
        <v>0</v>
      </c>
    </row>
    <row r="1451" customFormat="false" ht="15" hidden="false" customHeight="false" outlineLevel="0" collapsed="false">
      <c r="A1451" s="25" t="s">
        <v>7418</v>
      </c>
      <c r="B1451" s="25" t="s">
        <v>112</v>
      </c>
      <c r="C1451" s="25" t="s">
        <v>160</v>
      </c>
      <c r="E1451" s="25" t="s">
        <v>56</v>
      </c>
      <c r="F1451" s="25" t="s">
        <v>9109</v>
      </c>
    </row>
    <row r="1452" customFormat="false" ht="15" hidden="false" customHeight="false" outlineLevel="0" collapsed="false">
      <c r="A1452" s="25" t="s">
        <v>7419</v>
      </c>
      <c r="B1452" s="25" t="s">
        <v>112</v>
      </c>
      <c r="C1452" s="25" t="s">
        <v>170</v>
      </c>
      <c r="D1452" s="25" t="s">
        <v>1778</v>
      </c>
      <c r="E1452" s="25" t="s">
        <v>55</v>
      </c>
      <c r="F1452" s="25" t="s">
        <v>9109</v>
      </c>
      <c r="G1452" s="25" t="s">
        <v>9301</v>
      </c>
      <c r="H1452" s="25" t="n">
        <v>0</v>
      </c>
    </row>
    <row r="1453" customFormat="false" ht="15" hidden="false" customHeight="false" outlineLevel="0" collapsed="false">
      <c r="A1453" s="25" t="s">
        <v>7420</v>
      </c>
      <c r="B1453" s="25" t="s">
        <v>112</v>
      </c>
      <c r="C1453" s="25" t="s">
        <v>186</v>
      </c>
      <c r="D1453" s="25" t="s">
        <v>633</v>
      </c>
      <c r="E1453" s="25" t="s">
        <v>54</v>
      </c>
      <c r="F1453" s="25" t="s">
        <v>9109</v>
      </c>
      <c r="G1453" s="25" t="s">
        <v>9276</v>
      </c>
      <c r="H1453" s="25" t="n">
        <v>526</v>
      </c>
    </row>
    <row r="1454" customFormat="false" ht="15" hidden="false" customHeight="false" outlineLevel="0" collapsed="false">
      <c r="A1454" s="25" t="s">
        <v>7421</v>
      </c>
      <c r="B1454" s="25" t="s">
        <v>112</v>
      </c>
      <c r="C1454" s="25" t="s">
        <v>178</v>
      </c>
      <c r="D1454" s="25" t="s">
        <v>218</v>
      </c>
      <c r="E1454" s="25" t="s">
        <v>54</v>
      </c>
      <c r="F1454" s="25" t="s">
        <v>9109</v>
      </c>
      <c r="G1454" s="25" t="s">
        <v>9293</v>
      </c>
      <c r="H1454" s="25" t="n">
        <v>5344</v>
      </c>
    </row>
    <row r="1455" customFormat="false" ht="15" hidden="false" customHeight="false" outlineLevel="0" collapsed="false">
      <c r="A1455" s="25" t="s">
        <v>7422</v>
      </c>
      <c r="B1455" s="25" t="s">
        <v>112</v>
      </c>
      <c r="C1455" s="25" t="s">
        <v>9107</v>
      </c>
      <c r="D1455" s="25" t="s">
        <v>1158</v>
      </c>
      <c r="E1455" s="25" t="s">
        <v>54</v>
      </c>
      <c r="F1455" s="25" t="s">
        <v>9109</v>
      </c>
      <c r="G1455" s="25" t="s">
        <v>9248</v>
      </c>
      <c r="H1455" s="25" t="n">
        <v>4125</v>
      </c>
    </row>
    <row r="1456" customFormat="false" ht="15" hidden="false" customHeight="false" outlineLevel="0" collapsed="false">
      <c r="A1456" s="25" t="s">
        <v>7707</v>
      </c>
      <c r="B1456" s="25" t="s">
        <v>114</v>
      </c>
      <c r="C1456" s="25" t="s">
        <v>186</v>
      </c>
      <c r="D1456" s="25" t="s">
        <v>449</v>
      </c>
      <c r="E1456" s="25" t="s">
        <v>54</v>
      </c>
      <c r="F1456" s="25" t="s">
        <v>9109</v>
      </c>
      <c r="G1456" s="25" t="s">
        <v>9233</v>
      </c>
      <c r="H1456" s="25" t="n">
        <v>528</v>
      </c>
    </row>
    <row r="1457" customFormat="false" ht="15" hidden="false" customHeight="false" outlineLevel="0" collapsed="false">
      <c r="A1457" s="25" t="s">
        <v>7708</v>
      </c>
      <c r="B1457" s="25" t="s">
        <v>114</v>
      </c>
      <c r="C1457" s="25" t="s">
        <v>160</v>
      </c>
      <c r="D1457" s="25" t="s">
        <v>433</v>
      </c>
      <c r="E1457" s="25" t="s">
        <v>54</v>
      </c>
      <c r="F1457" s="25" t="s">
        <v>9109</v>
      </c>
      <c r="G1457" s="25" t="s">
        <v>9129</v>
      </c>
      <c r="H1457" s="25" t="n">
        <v>3254</v>
      </c>
    </row>
    <row r="1458" customFormat="false" ht="15" hidden="false" customHeight="false" outlineLevel="0" collapsed="false">
      <c r="A1458" s="25" t="s">
        <v>8075</v>
      </c>
      <c r="B1458" s="25" t="s">
        <v>113</v>
      </c>
      <c r="C1458" s="25" t="s">
        <v>9107</v>
      </c>
      <c r="D1458" s="25" t="s">
        <v>609</v>
      </c>
      <c r="E1458" s="25" t="s">
        <v>55</v>
      </c>
      <c r="F1458" s="25" t="s">
        <v>9109</v>
      </c>
      <c r="G1458" s="25" t="s">
        <v>9237</v>
      </c>
      <c r="H1458" s="25" t="n">
        <v>0</v>
      </c>
    </row>
    <row r="1459" customFormat="false" ht="15" hidden="false" customHeight="false" outlineLevel="0" collapsed="false">
      <c r="A1459" s="25" t="s">
        <v>8076</v>
      </c>
      <c r="B1459" s="25" t="s">
        <v>113</v>
      </c>
      <c r="C1459" s="25" t="s">
        <v>186</v>
      </c>
      <c r="D1459" s="25" t="s">
        <v>633</v>
      </c>
      <c r="E1459" s="25" t="s">
        <v>54</v>
      </c>
      <c r="F1459" s="25" t="s">
        <v>9109</v>
      </c>
      <c r="G1459" s="25" t="s">
        <v>9253</v>
      </c>
      <c r="H1459" s="25" t="n">
        <v>516</v>
      </c>
    </row>
    <row r="1460" customFormat="false" ht="15" hidden="false" customHeight="false" outlineLevel="0" collapsed="false">
      <c r="A1460" s="25" t="s">
        <v>8077</v>
      </c>
      <c r="B1460" s="25" t="s">
        <v>113</v>
      </c>
      <c r="C1460" s="25" t="s">
        <v>186</v>
      </c>
      <c r="D1460" s="25" t="s">
        <v>2739</v>
      </c>
      <c r="E1460" s="25" t="s">
        <v>54</v>
      </c>
      <c r="F1460" s="25" t="s">
        <v>9109</v>
      </c>
      <c r="G1460" s="25" t="s">
        <v>9158</v>
      </c>
      <c r="H1460" s="25" t="n">
        <v>538</v>
      </c>
    </row>
    <row r="1461" customFormat="false" ht="15" hidden="false" customHeight="false" outlineLevel="0" collapsed="false">
      <c r="A1461" s="25" t="s">
        <v>926</v>
      </c>
      <c r="B1461" s="25" t="s">
        <v>72</v>
      </c>
      <c r="C1461" s="25" t="s">
        <v>186</v>
      </c>
      <c r="D1461" s="25" t="s">
        <v>191</v>
      </c>
      <c r="E1461" s="25" t="s">
        <v>54</v>
      </c>
      <c r="F1461" s="25" t="s">
        <v>9109</v>
      </c>
      <c r="G1461" s="25" t="s">
        <v>9267</v>
      </c>
      <c r="H1461" s="25" t="n">
        <v>459</v>
      </c>
    </row>
    <row r="1462" customFormat="false" ht="15" hidden="false" customHeight="false" outlineLevel="0" collapsed="false">
      <c r="A1462" s="25" t="s">
        <v>8490</v>
      </c>
      <c r="B1462" s="25" t="s">
        <v>116</v>
      </c>
      <c r="C1462" s="25" t="s">
        <v>186</v>
      </c>
      <c r="D1462" s="25" t="s">
        <v>3075</v>
      </c>
      <c r="E1462" s="25" t="s">
        <v>55</v>
      </c>
      <c r="F1462" s="25" t="s">
        <v>9109</v>
      </c>
      <c r="G1462" s="25" t="s">
        <v>9303</v>
      </c>
      <c r="H1462" s="25" t="n">
        <v>0</v>
      </c>
    </row>
    <row r="1463" customFormat="false" ht="15" hidden="false" customHeight="false" outlineLevel="0" collapsed="false">
      <c r="A1463" s="25" t="s">
        <v>8491</v>
      </c>
      <c r="B1463" s="25" t="s">
        <v>116</v>
      </c>
      <c r="C1463" s="25" t="s">
        <v>9107</v>
      </c>
      <c r="D1463" s="25" t="s">
        <v>860</v>
      </c>
      <c r="E1463" s="25" t="s">
        <v>54</v>
      </c>
      <c r="F1463" s="25" t="s">
        <v>9109</v>
      </c>
      <c r="G1463" s="25" t="s">
        <v>9248</v>
      </c>
      <c r="H1463" s="25" t="n">
        <v>5137</v>
      </c>
    </row>
    <row r="1464" customFormat="false" ht="15" hidden="false" customHeight="false" outlineLevel="0" collapsed="false">
      <c r="A1464" s="25" t="s">
        <v>1239</v>
      </c>
      <c r="B1464" s="25" t="s">
        <v>73</v>
      </c>
      <c r="C1464" s="25" t="s">
        <v>160</v>
      </c>
      <c r="D1464" s="25" t="s">
        <v>207</v>
      </c>
      <c r="E1464" s="25" t="s">
        <v>54</v>
      </c>
      <c r="F1464" s="25" t="s">
        <v>9109</v>
      </c>
      <c r="G1464" s="25" t="s">
        <v>9227</v>
      </c>
      <c r="H1464" s="25" t="n">
        <v>3330</v>
      </c>
    </row>
    <row r="1465" customFormat="false" ht="15" hidden="false" customHeight="false" outlineLevel="0" collapsed="false">
      <c r="A1465" s="25" t="s">
        <v>1511</v>
      </c>
      <c r="B1465" s="25" t="s">
        <v>71</v>
      </c>
      <c r="C1465" s="25" t="s">
        <v>186</v>
      </c>
      <c r="D1465" s="25" t="s">
        <v>184</v>
      </c>
      <c r="E1465" s="25" t="s">
        <v>54</v>
      </c>
      <c r="F1465" s="25" t="s">
        <v>9109</v>
      </c>
      <c r="G1465" s="25" t="s">
        <v>9206</v>
      </c>
      <c r="H1465" s="25" t="n">
        <v>589</v>
      </c>
    </row>
    <row r="1466" customFormat="false" ht="15" hidden="false" customHeight="false" outlineLevel="0" collapsed="false">
      <c r="A1466" s="25" t="s">
        <v>6995</v>
      </c>
      <c r="B1466" s="25" t="s">
        <v>104</v>
      </c>
      <c r="C1466" s="25" t="s">
        <v>148</v>
      </c>
      <c r="D1466" s="25" t="s">
        <v>868</v>
      </c>
      <c r="E1466" s="25" t="s">
        <v>54</v>
      </c>
      <c r="F1466" s="25" t="s">
        <v>9109</v>
      </c>
      <c r="G1466" s="25" t="s">
        <v>9139</v>
      </c>
      <c r="H1466" s="25" t="n">
        <v>45</v>
      </c>
    </row>
    <row r="1467" customFormat="false" ht="15" hidden="false" customHeight="false" outlineLevel="0" collapsed="false">
      <c r="A1467" s="25" t="s">
        <v>8776</v>
      </c>
      <c r="B1467" s="25" t="s">
        <v>115</v>
      </c>
      <c r="C1467" s="25" t="s">
        <v>148</v>
      </c>
      <c r="E1467" s="25" t="s">
        <v>56</v>
      </c>
      <c r="F1467" s="25" t="s">
        <v>9109</v>
      </c>
    </row>
    <row r="1468" customFormat="false" ht="15" hidden="false" customHeight="false" outlineLevel="0" collapsed="false">
      <c r="A1468" s="25" t="s">
        <v>262</v>
      </c>
      <c r="B1468" s="25" t="s">
        <v>69</v>
      </c>
      <c r="C1468" s="25" t="s">
        <v>148</v>
      </c>
      <c r="D1468" s="25" t="s">
        <v>198</v>
      </c>
      <c r="E1468" s="25" t="s">
        <v>55</v>
      </c>
      <c r="F1468" s="25" t="s">
        <v>9132</v>
      </c>
      <c r="G1468" s="25" t="s">
        <v>9235</v>
      </c>
      <c r="H1468" s="25" t="n">
        <v>0</v>
      </c>
    </row>
    <row r="1469" customFormat="false" ht="15" hidden="false" customHeight="false" outlineLevel="0" collapsed="false">
      <c r="A1469" s="25" t="s">
        <v>5009</v>
      </c>
      <c r="B1469" s="25" t="s">
        <v>95</v>
      </c>
      <c r="C1469" s="25" t="s">
        <v>186</v>
      </c>
      <c r="D1469" s="25" t="s">
        <v>1187</v>
      </c>
      <c r="E1469" s="25" t="s">
        <v>56</v>
      </c>
      <c r="F1469" s="25" t="s">
        <v>9132</v>
      </c>
    </row>
    <row r="1470" customFormat="false" ht="15" hidden="false" customHeight="false" outlineLevel="0" collapsed="false">
      <c r="A1470" s="25" t="s">
        <v>5010</v>
      </c>
      <c r="B1470" s="25" t="s">
        <v>95</v>
      </c>
      <c r="C1470" s="25" t="s">
        <v>178</v>
      </c>
      <c r="D1470" s="25" t="s">
        <v>1795</v>
      </c>
      <c r="E1470" s="25" t="s">
        <v>54</v>
      </c>
      <c r="F1470" s="25" t="s">
        <v>9132</v>
      </c>
      <c r="G1470" s="25" t="s">
        <v>9286</v>
      </c>
      <c r="H1470" s="25" t="n">
        <v>5664</v>
      </c>
    </row>
    <row r="1471" customFormat="false" ht="15" hidden="false" customHeight="false" outlineLevel="0" collapsed="false">
      <c r="A1471" s="25" t="s">
        <v>697</v>
      </c>
      <c r="B1471" s="25" t="s">
        <v>70</v>
      </c>
      <c r="C1471" s="25" t="s">
        <v>160</v>
      </c>
      <c r="D1471" s="25" t="s">
        <v>225</v>
      </c>
      <c r="E1471" s="25" t="s">
        <v>55</v>
      </c>
      <c r="F1471" s="25" t="s">
        <v>9132</v>
      </c>
      <c r="G1471" s="25" t="s">
        <v>9211</v>
      </c>
      <c r="H1471" s="25" t="n">
        <v>0</v>
      </c>
    </row>
    <row r="1472" customFormat="false" ht="15" hidden="false" customHeight="false" outlineLevel="0" collapsed="false">
      <c r="A1472" s="25" t="s">
        <v>3836</v>
      </c>
      <c r="B1472" s="25" t="s">
        <v>87</v>
      </c>
      <c r="C1472" s="25" t="s">
        <v>170</v>
      </c>
      <c r="D1472" s="25" t="s">
        <v>1090</v>
      </c>
      <c r="E1472" s="25" t="s">
        <v>54</v>
      </c>
      <c r="F1472" s="25" t="s">
        <v>9132</v>
      </c>
      <c r="G1472" s="25" t="s">
        <v>9286</v>
      </c>
      <c r="H1472" s="25" t="n">
        <v>1074</v>
      </c>
    </row>
    <row r="1473" customFormat="false" ht="15" hidden="false" customHeight="false" outlineLevel="0" collapsed="false">
      <c r="A1473" s="25" t="s">
        <v>1932</v>
      </c>
      <c r="B1473" s="25" t="s">
        <v>80</v>
      </c>
      <c r="C1473" s="25" t="s">
        <v>170</v>
      </c>
      <c r="D1473" s="25" t="s">
        <v>240</v>
      </c>
      <c r="E1473" s="25" t="s">
        <v>55</v>
      </c>
      <c r="F1473" s="25" t="s">
        <v>9132</v>
      </c>
      <c r="G1473" s="25" t="s">
        <v>9211</v>
      </c>
      <c r="H1473" s="25" t="n">
        <v>0</v>
      </c>
    </row>
    <row r="1474" customFormat="false" ht="15" hidden="false" customHeight="false" outlineLevel="0" collapsed="false">
      <c r="A1474" s="25" t="s">
        <v>1933</v>
      </c>
      <c r="B1474" s="25" t="s">
        <v>80</v>
      </c>
      <c r="C1474" s="25" t="s">
        <v>9107</v>
      </c>
      <c r="D1474" s="25" t="s">
        <v>162</v>
      </c>
      <c r="E1474" s="25" t="s">
        <v>55</v>
      </c>
      <c r="F1474" s="25" t="s">
        <v>9132</v>
      </c>
      <c r="G1474" s="25" t="s">
        <v>9252</v>
      </c>
      <c r="H1474" s="25" t="n">
        <v>0</v>
      </c>
    </row>
    <row r="1475" customFormat="false" ht="15" hidden="false" customHeight="false" outlineLevel="0" collapsed="false">
      <c r="A1475" s="25" t="s">
        <v>6101</v>
      </c>
      <c r="B1475" s="25" t="s">
        <v>108</v>
      </c>
      <c r="C1475" s="25" t="s">
        <v>186</v>
      </c>
      <c r="D1475" s="25" t="s">
        <v>1187</v>
      </c>
      <c r="E1475" s="25" t="s">
        <v>54</v>
      </c>
      <c r="F1475" s="25" t="s">
        <v>9132</v>
      </c>
      <c r="G1475" s="25" t="s">
        <v>9143</v>
      </c>
      <c r="H1475" s="25" t="n">
        <v>481</v>
      </c>
    </row>
    <row r="1476" customFormat="false" ht="15" hidden="false" customHeight="false" outlineLevel="0" collapsed="false">
      <c r="A1476" s="25" t="s">
        <v>6102</v>
      </c>
      <c r="B1476" s="25" t="s">
        <v>108</v>
      </c>
      <c r="C1476" s="25" t="s">
        <v>170</v>
      </c>
      <c r="D1476" s="25" t="s">
        <v>419</v>
      </c>
      <c r="E1476" s="25" t="s">
        <v>54</v>
      </c>
      <c r="F1476" s="25" t="s">
        <v>9132</v>
      </c>
      <c r="G1476" s="25" t="s">
        <v>9224</v>
      </c>
      <c r="H1476" s="25" t="n">
        <v>1101</v>
      </c>
    </row>
    <row r="1477" customFormat="false" ht="15" hidden="false" customHeight="false" outlineLevel="0" collapsed="false">
      <c r="A1477" s="25" t="s">
        <v>2627</v>
      </c>
      <c r="B1477" s="25" t="s">
        <v>78</v>
      </c>
      <c r="C1477" s="25" t="s">
        <v>186</v>
      </c>
      <c r="D1477" s="25" t="s">
        <v>266</v>
      </c>
      <c r="E1477" s="25" t="s">
        <v>54</v>
      </c>
      <c r="F1477" s="25" t="s">
        <v>9132</v>
      </c>
      <c r="G1477" s="25" t="s">
        <v>9281</v>
      </c>
      <c r="H1477" s="25" t="n">
        <v>522</v>
      </c>
    </row>
    <row r="1478" customFormat="false" ht="15" hidden="false" customHeight="false" outlineLevel="0" collapsed="false">
      <c r="A1478" s="25" t="s">
        <v>6283</v>
      </c>
      <c r="B1478" s="25" t="s">
        <v>106</v>
      </c>
      <c r="C1478" s="25" t="s">
        <v>148</v>
      </c>
      <c r="D1478" s="25" t="s">
        <v>428</v>
      </c>
      <c r="E1478" s="25" t="s">
        <v>56</v>
      </c>
      <c r="F1478" s="25" t="s">
        <v>9132</v>
      </c>
    </row>
    <row r="1479" customFormat="false" ht="15" hidden="false" customHeight="false" outlineLevel="0" collapsed="false">
      <c r="A1479" s="25" t="s">
        <v>6284</v>
      </c>
      <c r="B1479" s="25" t="s">
        <v>106</v>
      </c>
      <c r="C1479" s="25" t="s">
        <v>148</v>
      </c>
      <c r="D1479" s="25" t="s">
        <v>2739</v>
      </c>
      <c r="E1479" s="25" t="s">
        <v>54</v>
      </c>
      <c r="F1479" s="25" t="s">
        <v>9132</v>
      </c>
      <c r="G1479" s="25" t="s">
        <v>9264</v>
      </c>
      <c r="H1479" s="25" t="n">
        <v>49</v>
      </c>
    </row>
    <row r="1480" customFormat="false" ht="15" hidden="false" customHeight="false" outlineLevel="0" collapsed="false">
      <c r="A1480" s="25" t="s">
        <v>7709</v>
      </c>
      <c r="B1480" s="25" t="s">
        <v>114</v>
      </c>
      <c r="C1480" s="25" t="s">
        <v>9107</v>
      </c>
      <c r="E1480" s="25" t="s">
        <v>56</v>
      </c>
      <c r="F1480" s="25" t="s">
        <v>9132</v>
      </c>
    </row>
    <row r="1481" customFormat="false" ht="15" hidden="false" customHeight="false" outlineLevel="0" collapsed="false">
      <c r="A1481" s="25" t="s">
        <v>7710</v>
      </c>
      <c r="B1481" s="25" t="s">
        <v>114</v>
      </c>
      <c r="C1481" s="25" t="s">
        <v>9107</v>
      </c>
      <c r="D1481" s="25" t="s">
        <v>2754</v>
      </c>
      <c r="E1481" s="25" t="s">
        <v>54</v>
      </c>
      <c r="F1481" s="25" t="s">
        <v>9132</v>
      </c>
      <c r="G1481" s="25" t="s">
        <v>9224</v>
      </c>
      <c r="H1481" s="25" t="n">
        <v>4865</v>
      </c>
    </row>
    <row r="1482" customFormat="false" ht="15" hidden="false" customHeight="false" outlineLevel="0" collapsed="false">
      <c r="A1482" s="25" t="s">
        <v>927</v>
      </c>
      <c r="B1482" s="25" t="s">
        <v>72</v>
      </c>
      <c r="C1482" s="25" t="s">
        <v>170</v>
      </c>
      <c r="D1482" s="25" t="s">
        <v>180</v>
      </c>
      <c r="E1482" s="25" t="s">
        <v>54</v>
      </c>
      <c r="F1482" s="25" t="s">
        <v>9132</v>
      </c>
      <c r="G1482" s="25" t="s">
        <v>9248</v>
      </c>
      <c r="H1482" s="25" t="n">
        <v>991</v>
      </c>
    </row>
    <row r="1483" customFormat="false" ht="15" hidden="false" customHeight="false" outlineLevel="0" collapsed="false">
      <c r="A1483" s="25" t="s">
        <v>928</v>
      </c>
      <c r="B1483" s="25" t="s">
        <v>72</v>
      </c>
      <c r="C1483" s="25" t="s">
        <v>178</v>
      </c>
      <c r="D1483" s="25" t="s">
        <v>237</v>
      </c>
      <c r="E1483" s="25" t="s">
        <v>54</v>
      </c>
      <c r="F1483" s="25" t="s">
        <v>9132</v>
      </c>
      <c r="G1483" s="25" t="s">
        <v>9257</v>
      </c>
      <c r="H1483" s="25" t="n">
        <v>4509</v>
      </c>
    </row>
    <row r="1484" customFormat="false" ht="15" hidden="false" customHeight="false" outlineLevel="0" collapsed="false">
      <c r="A1484" s="25" t="s">
        <v>6500</v>
      </c>
      <c r="B1484" s="25" t="s">
        <v>107</v>
      </c>
      <c r="C1484" s="25" t="s">
        <v>9107</v>
      </c>
      <c r="D1484" s="25" t="s">
        <v>636</v>
      </c>
      <c r="E1484" s="25" t="s">
        <v>54</v>
      </c>
      <c r="F1484" s="25" t="s">
        <v>9132</v>
      </c>
      <c r="G1484" s="25" t="s">
        <v>9228</v>
      </c>
      <c r="H1484" s="25" t="n">
        <v>5169</v>
      </c>
    </row>
    <row r="1485" customFormat="false" ht="15" hidden="false" customHeight="false" outlineLevel="0" collapsed="false">
      <c r="A1485" s="25" t="s">
        <v>8492</v>
      </c>
      <c r="B1485" s="25" t="s">
        <v>116</v>
      </c>
      <c r="C1485" s="25" t="s">
        <v>186</v>
      </c>
      <c r="D1485" s="25" t="s">
        <v>156</v>
      </c>
      <c r="E1485" s="25" t="s">
        <v>54</v>
      </c>
      <c r="F1485" s="25" t="s">
        <v>9132</v>
      </c>
      <c r="G1485" s="25" t="s">
        <v>9158</v>
      </c>
      <c r="H1485" s="25" t="n">
        <v>491</v>
      </c>
    </row>
    <row r="1486" customFormat="false" ht="15" hidden="false" customHeight="false" outlineLevel="0" collapsed="false">
      <c r="A1486" s="25" t="s">
        <v>8493</v>
      </c>
      <c r="B1486" s="25" t="s">
        <v>116</v>
      </c>
      <c r="C1486" s="25" t="s">
        <v>9107</v>
      </c>
      <c r="D1486" s="25" t="s">
        <v>419</v>
      </c>
      <c r="E1486" s="25" t="s">
        <v>54</v>
      </c>
      <c r="F1486" s="25" t="s">
        <v>9132</v>
      </c>
      <c r="G1486" s="25" t="s">
        <v>9275</v>
      </c>
      <c r="H1486" s="25" t="n">
        <v>4281</v>
      </c>
    </row>
    <row r="1487" customFormat="false" ht="15" hidden="false" customHeight="false" outlineLevel="0" collapsed="false">
      <c r="A1487" s="25" t="s">
        <v>3568</v>
      </c>
      <c r="B1487" s="25" t="s">
        <v>79</v>
      </c>
      <c r="C1487" s="25" t="s">
        <v>170</v>
      </c>
      <c r="D1487" s="25" t="s">
        <v>215</v>
      </c>
      <c r="E1487" s="25" t="s">
        <v>55</v>
      </c>
      <c r="F1487" s="25" t="s">
        <v>9132</v>
      </c>
      <c r="G1487" s="25" t="s">
        <v>9217</v>
      </c>
      <c r="H1487" s="25" t="n">
        <v>0</v>
      </c>
    </row>
    <row r="1488" customFormat="false" ht="15" hidden="false" customHeight="false" outlineLevel="0" collapsed="false">
      <c r="A1488" s="25" t="s">
        <v>4239</v>
      </c>
      <c r="B1488" s="25" t="s">
        <v>88</v>
      </c>
      <c r="C1488" s="25" t="s">
        <v>148</v>
      </c>
      <c r="D1488" s="25" t="s">
        <v>1049</v>
      </c>
      <c r="E1488" s="25" t="s">
        <v>55</v>
      </c>
      <c r="F1488" s="25" t="s">
        <v>9132</v>
      </c>
      <c r="G1488" s="25" t="s">
        <v>9220</v>
      </c>
      <c r="H1488" s="25" t="n">
        <v>0</v>
      </c>
    </row>
    <row r="1489" customFormat="false" ht="15" hidden="false" customHeight="false" outlineLevel="0" collapsed="false">
      <c r="A1489" s="25" t="s">
        <v>4240</v>
      </c>
      <c r="B1489" s="25" t="s">
        <v>88</v>
      </c>
      <c r="C1489" s="25" t="s">
        <v>160</v>
      </c>
      <c r="D1489" s="25" t="s">
        <v>1189</v>
      </c>
      <c r="E1489" s="25" t="s">
        <v>54</v>
      </c>
      <c r="F1489" s="25" t="s">
        <v>9132</v>
      </c>
      <c r="G1489" s="25" t="s">
        <v>9304</v>
      </c>
      <c r="H1489" s="25" t="n">
        <v>3443</v>
      </c>
    </row>
    <row r="1490" customFormat="false" ht="15" hidden="false" customHeight="false" outlineLevel="0" collapsed="false">
      <c r="A1490" s="25" t="s">
        <v>1512</v>
      </c>
      <c r="B1490" s="25" t="s">
        <v>71</v>
      </c>
      <c r="C1490" s="25" t="s">
        <v>148</v>
      </c>
      <c r="D1490" s="25" t="s">
        <v>154</v>
      </c>
      <c r="E1490" s="25" t="s">
        <v>54</v>
      </c>
      <c r="F1490" s="25" t="s">
        <v>9132</v>
      </c>
      <c r="G1490" s="25" t="s">
        <v>9247</v>
      </c>
      <c r="H1490" s="25" t="n">
        <v>60</v>
      </c>
    </row>
    <row r="1491" customFormat="false" ht="15" hidden="false" customHeight="false" outlineLevel="0" collapsed="false">
      <c r="A1491" s="25" t="s">
        <v>1513</v>
      </c>
      <c r="B1491" s="25" t="s">
        <v>71</v>
      </c>
      <c r="C1491" s="25" t="s">
        <v>148</v>
      </c>
      <c r="D1491" s="25" t="s">
        <v>195</v>
      </c>
      <c r="E1491" s="25" t="s">
        <v>54</v>
      </c>
      <c r="F1491" s="25" t="s">
        <v>9132</v>
      </c>
      <c r="G1491" s="25" t="s">
        <v>9272</v>
      </c>
      <c r="H1491" s="25" t="n">
        <v>53</v>
      </c>
    </row>
    <row r="1492" customFormat="false" ht="15" hidden="false" customHeight="false" outlineLevel="0" collapsed="false">
      <c r="A1492" s="25" t="s">
        <v>6996</v>
      </c>
      <c r="B1492" s="25" t="s">
        <v>104</v>
      </c>
      <c r="C1492" s="25" t="s">
        <v>148</v>
      </c>
      <c r="D1492" s="25" t="s">
        <v>1187</v>
      </c>
      <c r="E1492" s="25" t="s">
        <v>54</v>
      </c>
      <c r="F1492" s="25" t="s">
        <v>9132</v>
      </c>
      <c r="G1492" s="25" t="s">
        <v>9252</v>
      </c>
      <c r="H1492" s="25" t="n">
        <v>56</v>
      </c>
    </row>
    <row r="1493" customFormat="false" ht="15" hidden="false" customHeight="false" outlineLevel="0" collapsed="false">
      <c r="A1493" s="25" t="s">
        <v>8777</v>
      </c>
      <c r="B1493" s="25" t="s">
        <v>115</v>
      </c>
      <c r="C1493" s="25" t="s">
        <v>186</v>
      </c>
      <c r="D1493" s="25" t="s">
        <v>444</v>
      </c>
      <c r="E1493" s="25" t="s">
        <v>54</v>
      </c>
      <c r="F1493" s="25" t="s">
        <v>9132</v>
      </c>
      <c r="G1493" s="25" t="s">
        <v>9127</v>
      </c>
      <c r="H1493" s="25" t="n">
        <v>665</v>
      </c>
    </row>
    <row r="1494" customFormat="false" ht="15" hidden="false" customHeight="false" outlineLevel="0" collapsed="false">
      <c r="A1494" s="25" t="s">
        <v>263</v>
      </c>
      <c r="B1494" s="25" t="s">
        <v>69</v>
      </c>
      <c r="C1494" s="25" t="s">
        <v>170</v>
      </c>
      <c r="D1494" s="25" t="s">
        <v>169</v>
      </c>
      <c r="E1494" s="25" t="s">
        <v>54</v>
      </c>
      <c r="F1494" s="25" t="s">
        <v>9146</v>
      </c>
      <c r="G1494" s="25" t="s">
        <v>9249</v>
      </c>
      <c r="H1494" s="25" t="n">
        <v>1140</v>
      </c>
    </row>
    <row r="1495" customFormat="false" ht="15" hidden="false" customHeight="false" outlineLevel="0" collapsed="false">
      <c r="A1495" s="25" t="s">
        <v>264</v>
      </c>
      <c r="B1495" s="25" t="s">
        <v>69</v>
      </c>
      <c r="C1495" s="25" t="s">
        <v>148</v>
      </c>
      <c r="D1495" s="25" t="s">
        <v>225</v>
      </c>
      <c r="E1495" s="25" t="s">
        <v>54</v>
      </c>
      <c r="F1495" s="25" t="s">
        <v>9146</v>
      </c>
      <c r="G1495" s="25" t="s">
        <v>9235</v>
      </c>
      <c r="H1495" s="25" t="n">
        <v>52</v>
      </c>
    </row>
    <row r="1496" customFormat="false" ht="15" hidden="false" customHeight="false" outlineLevel="0" collapsed="false">
      <c r="A1496" s="25" t="s">
        <v>265</v>
      </c>
      <c r="B1496" s="25" t="s">
        <v>69</v>
      </c>
      <c r="C1496" s="25" t="s">
        <v>148</v>
      </c>
      <c r="D1496" s="25" t="s">
        <v>266</v>
      </c>
      <c r="E1496" s="25" t="s">
        <v>54</v>
      </c>
      <c r="F1496" s="25" t="s">
        <v>9146</v>
      </c>
      <c r="G1496" s="25" t="s">
        <v>9301</v>
      </c>
      <c r="H1496" s="25" t="n">
        <v>52</v>
      </c>
    </row>
    <row r="1497" customFormat="false" ht="15" hidden="false" customHeight="false" outlineLevel="0" collapsed="false">
      <c r="A1497" s="25" t="s">
        <v>4768</v>
      </c>
      <c r="B1497" s="25" t="s">
        <v>98</v>
      </c>
      <c r="C1497" s="25" t="s">
        <v>178</v>
      </c>
      <c r="D1497" s="25" t="s">
        <v>452</v>
      </c>
      <c r="E1497" s="25" t="s">
        <v>55</v>
      </c>
      <c r="F1497" s="25" t="s">
        <v>9146</v>
      </c>
      <c r="G1497" s="25" t="s">
        <v>9166</v>
      </c>
      <c r="H1497" s="25" t="n">
        <v>0</v>
      </c>
    </row>
    <row r="1498" customFormat="false" ht="15" hidden="false" customHeight="false" outlineLevel="0" collapsed="false">
      <c r="A1498" s="25" t="s">
        <v>5011</v>
      </c>
      <c r="B1498" s="25" t="s">
        <v>95</v>
      </c>
      <c r="C1498" s="25" t="s">
        <v>160</v>
      </c>
      <c r="E1498" s="25" t="s">
        <v>56</v>
      </c>
      <c r="F1498" s="25" t="s">
        <v>9146</v>
      </c>
    </row>
    <row r="1499" customFormat="false" ht="15" hidden="false" customHeight="false" outlineLevel="0" collapsed="false">
      <c r="A1499" s="25" t="s">
        <v>698</v>
      </c>
      <c r="B1499" s="25" t="s">
        <v>70</v>
      </c>
      <c r="C1499" s="25" t="s">
        <v>178</v>
      </c>
      <c r="D1499" s="25" t="s">
        <v>207</v>
      </c>
      <c r="E1499" s="25" t="s">
        <v>54</v>
      </c>
      <c r="F1499" s="25" t="s">
        <v>9146</v>
      </c>
      <c r="G1499" s="25" t="s">
        <v>9251</v>
      </c>
      <c r="H1499" s="25" t="n">
        <v>5121</v>
      </c>
    </row>
    <row r="1500" customFormat="false" ht="15" hidden="false" customHeight="false" outlineLevel="0" collapsed="false">
      <c r="A1500" s="25" t="s">
        <v>699</v>
      </c>
      <c r="B1500" s="25" t="s">
        <v>70</v>
      </c>
      <c r="C1500" s="25" t="s">
        <v>160</v>
      </c>
      <c r="D1500" s="25" t="s">
        <v>188</v>
      </c>
      <c r="E1500" s="25" t="s">
        <v>54</v>
      </c>
      <c r="F1500" s="25" t="s">
        <v>9146</v>
      </c>
      <c r="G1500" s="25" t="s">
        <v>9143</v>
      </c>
      <c r="H1500" s="25" t="n">
        <v>3611</v>
      </c>
    </row>
    <row r="1501" customFormat="false" ht="15" hidden="false" customHeight="false" outlineLevel="0" collapsed="false">
      <c r="A1501" s="25" t="s">
        <v>3837</v>
      </c>
      <c r="B1501" s="25" t="s">
        <v>87</v>
      </c>
      <c r="C1501" s="25" t="s">
        <v>148</v>
      </c>
      <c r="D1501" s="25" t="s">
        <v>1347</v>
      </c>
      <c r="E1501" s="25" t="s">
        <v>54</v>
      </c>
      <c r="F1501" s="25" t="s">
        <v>9146</v>
      </c>
      <c r="G1501" s="25" t="s">
        <v>9166</v>
      </c>
      <c r="H1501" s="25" t="n">
        <v>50</v>
      </c>
    </row>
    <row r="1502" customFormat="false" ht="15" hidden="false" customHeight="false" outlineLevel="0" collapsed="false">
      <c r="A1502" s="25" t="s">
        <v>1934</v>
      </c>
      <c r="B1502" s="25" t="s">
        <v>80</v>
      </c>
      <c r="C1502" s="25" t="s">
        <v>186</v>
      </c>
      <c r="D1502" s="25" t="s">
        <v>188</v>
      </c>
      <c r="E1502" s="25" t="s">
        <v>54</v>
      </c>
      <c r="F1502" s="25" t="s">
        <v>9146</v>
      </c>
      <c r="G1502" s="25" t="s">
        <v>9222</v>
      </c>
      <c r="H1502" s="25" t="n">
        <v>618</v>
      </c>
    </row>
    <row r="1503" customFormat="false" ht="15" hidden="false" customHeight="false" outlineLevel="0" collapsed="false">
      <c r="A1503" s="25" t="s">
        <v>1935</v>
      </c>
      <c r="B1503" s="25" t="s">
        <v>80</v>
      </c>
      <c r="C1503" s="25" t="s">
        <v>170</v>
      </c>
      <c r="D1503" s="25" t="s">
        <v>240</v>
      </c>
      <c r="E1503" s="25" t="s">
        <v>54</v>
      </c>
      <c r="F1503" s="25" t="s">
        <v>9146</v>
      </c>
      <c r="G1503" s="25" t="s">
        <v>9127</v>
      </c>
      <c r="H1503" s="25" t="n">
        <v>1247</v>
      </c>
    </row>
    <row r="1504" customFormat="false" ht="15" hidden="false" customHeight="false" outlineLevel="0" collapsed="false">
      <c r="A1504" s="25" t="s">
        <v>6103</v>
      </c>
      <c r="B1504" s="25" t="s">
        <v>108</v>
      </c>
      <c r="C1504" s="25" t="s">
        <v>148</v>
      </c>
      <c r="D1504" s="25" t="s">
        <v>622</v>
      </c>
      <c r="E1504" s="25" t="s">
        <v>56</v>
      </c>
      <c r="F1504" s="25" t="s">
        <v>9146</v>
      </c>
    </row>
    <row r="1505" customFormat="false" ht="15" hidden="false" customHeight="false" outlineLevel="0" collapsed="false">
      <c r="A1505" s="25" t="s">
        <v>4114</v>
      </c>
      <c r="B1505" s="25" t="s">
        <v>89</v>
      </c>
      <c r="C1505" s="25" t="s">
        <v>148</v>
      </c>
      <c r="D1505" s="25" t="s">
        <v>3511</v>
      </c>
      <c r="E1505" s="25" t="s">
        <v>54</v>
      </c>
      <c r="F1505" s="25" t="s">
        <v>9146</v>
      </c>
      <c r="G1505" s="25" t="s">
        <v>9228</v>
      </c>
      <c r="H1505" s="25" t="n">
        <v>55</v>
      </c>
    </row>
    <row r="1506" customFormat="false" ht="15" hidden="false" customHeight="false" outlineLevel="0" collapsed="false">
      <c r="A1506" s="25" t="s">
        <v>6285</v>
      </c>
      <c r="B1506" s="25" t="s">
        <v>106</v>
      </c>
      <c r="C1506" s="25" t="s">
        <v>170</v>
      </c>
      <c r="D1506" s="25" t="s">
        <v>433</v>
      </c>
      <c r="E1506" s="25" t="s">
        <v>54</v>
      </c>
      <c r="F1506" s="25" t="s">
        <v>9146</v>
      </c>
      <c r="G1506" s="25" t="s">
        <v>9267</v>
      </c>
      <c r="H1506" s="25" t="n">
        <v>1157</v>
      </c>
    </row>
    <row r="1507" customFormat="false" ht="15" hidden="false" customHeight="false" outlineLevel="0" collapsed="false">
      <c r="A1507" s="25" t="s">
        <v>8078</v>
      </c>
      <c r="B1507" s="25" t="s">
        <v>113</v>
      </c>
      <c r="C1507" s="25" t="s">
        <v>186</v>
      </c>
      <c r="D1507" s="25" t="s">
        <v>195</v>
      </c>
      <c r="E1507" s="25" t="s">
        <v>54</v>
      </c>
      <c r="F1507" s="25" t="s">
        <v>9146</v>
      </c>
      <c r="G1507" s="25" t="s">
        <v>9248</v>
      </c>
      <c r="H1507" s="25" t="n">
        <v>537</v>
      </c>
    </row>
    <row r="1508" customFormat="false" ht="15" hidden="false" customHeight="false" outlineLevel="0" collapsed="false">
      <c r="A1508" s="25" t="s">
        <v>8079</v>
      </c>
      <c r="B1508" s="25" t="s">
        <v>113</v>
      </c>
      <c r="C1508" s="25" t="s">
        <v>9107</v>
      </c>
      <c r="D1508" s="25" t="s">
        <v>449</v>
      </c>
      <c r="E1508" s="25" t="s">
        <v>54</v>
      </c>
      <c r="F1508" s="25" t="s">
        <v>9146</v>
      </c>
      <c r="G1508" s="25" t="s">
        <v>9139</v>
      </c>
      <c r="H1508" s="25" t="n">
        <v>4955</v>
      </c>
    </row>
    <row r="1509" customFormat="false" ht="15" hidden="false" customHeight="false" outlineLevel="0" collapsed="false">
      <c r="A1509" s="25" t="s">
        <v>8080</v>
      </c>
      <c r="B1509" s="25" t="s">
        <v>113</v>
      </c>
      <c r="C1509" s="25" t="s">
        <v>9107</v>
      </c>
      <c r="D1509" s="25" t="s">
        <v>433</v>
      </c>
      <c r="E1509" s="25" t="s">
        <v>54</v>
      </c>
      <c r="F1509" s="25" t="s">
        <v>9146</v>
      </c>
      <c r="G1509" s="25" t="s">
        <v>9224</v>
      </c>
      <c r="H1509" s="25" t="n">
        <v>5606</v>
      </c>
    </row>
    <row r="1510" customFormat="false" ht="15" hidden="false" customHeight="false" outlineLevel="0" collapsed="false">
      <c r="A1510" s="25" t="s">
        <v>6501</v>
      </c>
      <c r="B1510" s="25" t="s">
        <v>107</v>
      </c>
      <c r="C1510" s="25" t="s">
        <v>186</v>
      </c>
      <c r="E1510" s="25" t="s">
        <v>56</v>
      </c>
      <c r="F1510" s="25" t="s">
        <v>9146</v>
      </c>
    </row>
    <row r="1511" customFormat="false" ht="15" hidden="false" customHeight="false" outlineLevel="0" collapsed="false">
      <c r="A1511" s="25" t="s">
        <v>1240</v>
      </c>
      <c r="B1511" s="25" t="s">
        <v>73</v>
      </c>
      <c r="C1511" s="25" t="s">
        <v>148</v>
      </c>
      <c r="D1511" s="25" t="s">
        <v>180</v>
      </c>
      <c r="E1511" s="25" t="s">
        <v>54</v>
      </c>
      <c r="F1511" s="25" t="s">
        <v>9146</v>
      </c>
      <c r="G1511" s="25" t="s">
        <v>9243</v>
      </c>
      <c r="H1511" s="25" t="n">
        <v>57</v>
      </c>
    </row>
    <row r="1512" customFormat="false" ht="15" hidden="false" customHeight="false" outlineLevel="0" collapsed="false">
      <c r="A1512" s="25" t="s">
        <v>6782</v>
      </c>
      <c r="B1512" s="25" t="s">
        <v>105</v>
      </c>
      <c r="C1512" s="25" t="s">
        <v>148</v>
      </c>
      <c r="D1512" s="25" t="s">
        <v>860</v>
      </c>
      <c r="E1512" s="25" t="s">
        <v>54</v>
      </c>
      <c r="F1512" s="25" t="s">
        <v>9146</v>
      </c>
      <c r="G1512" s="25" t="s">
        <v>9229</v>
      </c>
      <c r="H1512" s="25" t="n">
        <v>66</v>
      </c>
    </row>
    <row r="1513" customFormat="false" ht="15" hidden="false" customHeight="false" outlineLevel="0" collapsed="false">
      <c r="A1513" s="25" t="s">
        <v>8778</v>
      </c>
      <c r="B1513" s="25" t="s">
        <v>115</v>
      </c>
      <c r="C1513" s="25" t="s">
        <v>9107</v>
      </c>
      <c r="D1513" s="25" t="s">
        <v>449</v>
      </c>
      <c r="E1513" s="25" t="s">
        <v>54</v>
      </c>
      <c r="F1513" s="25" t="s">
        <v>9146</v>
      </c>
      <c r="G1513" s="25" t="s">
        <v>9304</v>
      </c>
      <c r="H1513" s="25" t="n">
        <v>5113</v>
      </c>
    </row>
    <row r="1514" customFormat="false" ht="15" hidden="false" customHeight="false" outlineLevel="0" collapsed="false">
      <c r="A1514" s="25" t="s">
        <v>8779</v>
      </c>
      <c r="B1514" s="25" t="s">
        <v>115</v>
      </c>
      <c r="C1514" s="25" t="s">
        <v>9107</v>
      </c>
      <c r="D1514" s="25" t="s">
        <v>860</v>
      </c>
      <c r="E1514" s="25" t="s">
        <v>54</v>
      </c>
      <c r="F1514" s="25" t="s">
        <v>9146</v>
      </c>
      <c r="G1514" s="25" t="s">
        <v>9248</v>
      </c>
      <c r="H1514" s="25" t="n">
        <v>4595</v>
      </c>
    </row>
    <row r="1515" customFormat="false" ht="15" hidden="false" customHeight="false" outlineLevel="0" collapsed="false">
      <c r="A1515" s="25" t="s">
        <v>4769</v>
      </c>
      <c r="B1515" s="25" t="s">
        <v>98</v>
      </c>
      <c r="C1515" s="25" t="s">
        <v>170</v>
      </c>
      <c r="E1515" s="25" t="s">
        <v>56</v>
      </c>
      <c r="F1515" s="25" t="s">
        <v>9134</v>
      </c>
    </row>
    <row r="1516" customFormat="false" ht="15" hidden="false" customHeight="false" outlineLevel="0" collapsed="false">
      <c r="A1516" s="25" t="s">
        <v>5012</v>
      </c>
      <c r="B1516" s="25" t="s">
        <v>95</v>
      </c>
      <c r="C1516" s="25" t="s">
        <v>160</v>
      </c>
      <c r="D1516" s="25" t="s">
        <v>1690</v>
      </c>
      <c r="E1516" s="25" t="s">
        <v>54</v>
      </c>
      <c r="F1516" s="25" t="s">
        <v>9134</v>
      </c>
      <c r="G1516" s="25" t="s">
        <v>9145</v>
      </c>
      <c r="H1516" s="25" t="n">
        <v>3503</v>
      </c>
    </row>
    <row r="1517" customFormat="false" ht="15" hidden="false" customHeight="false" outlineLevel="0" collapsed="false">
      <c r="A1517" s="25" t="s">
        <v>5013</v>
      </c>
      <c r="B1517" s="25" t="s">
        <v>95</v>
      </c>
      <c r="C1517" s="25" t="s">
        <v>160</v>
      </c>
      <c r="D1517" s="25" t="s">
        <v>1671</v>
      </c>
      <c r="E1517" s="25" t="s">
        <v>54</v>
      </c>
      <c r="F1517" s="25" t="s">
        <v>9134</v>
      </c>
      <c r="G1517" s="25" t="s">
        <v>9264</v>
      </c>
      <c r="H1517" s="25" t="n">
        <v>3600</v>
      </c>
    </row>
    <row r="1518" customFormat="false" ht="15" hidden="false" customHeight="false" outlineLevel="0" collapsed="false">
      <c r="A1518" s="25" t="s">
        <v>5348</v>
      </c>
      <c r="B1518" s="25" t="s">
        <v>94</v>
      </c>
      <c r="C1518" s="25" t="s">
        <v>9107</v>
      </c>
      <c r="E1518" s="25" t="s">
        <v>56</v>
      </c>
      <c r="F1518" s="25" t="s">
        <v>9134</v>
      </c>
    </row>
    <row r="1519" customFormat="false" ht="15" hidden="false" customHeight="false" outlineLevel="0" collapsed="false">
      <c r="A1519" s="25" t="s">
        <v>5349</v>
      </c>
      <c r="B1519" s="25" t="s">
        <v>94</v>
      </c>
      <c r="C1519" s="25" t="s">
        <v>186</v>
      </c>
      <c r="D1519" s="25" t="s">
        <v>1347</v>
      </c>
      <c r="E1519" s="25" t="s">
        <v>54</v>
      </c>
      <c r="F1519" s="25" t="s">
        <v>9134</v>
      </c>
      <c r="G1519" s="25" t="s">
        <v>9136</v>
      </c>
      <c r="H1519" s="25" t="n">
        <v>425</v>
      </c>
    </row>
    <row r="1520" customFormat="false" ht="15" hidden="false" customHeight="false" outlineLevel="0" collapsed="false">
      <c r="A1520" s="25" t="s">
        <v>1936</v>
      </c>
      <c r="B1520" s="25" t="s">
        <v>80</v>
      </c>
      <c r="C1520" s="25" t="s">
        <v>9107</v>
      </c>
      <c r="D1520" s="25" t="s">
        <v>237</v>
      </c>
      <c r="E1520" s="25" t="s">
        <v>54</v>
      </c>
      <c r="F1520" s="25" t="s">
        <v>9134</v>
      </c>
      <c r="G1520" s="25" t="s">
        <v>9272</v>
      </c>
      <c r="H1520" s="25" t="n">
        <v>4565</v>
      </c>
    </row>
    <row r="1521" customFormat="false" ht="15" hidden="false" customHeight="false" outlineLevel="0" collapsed="false">
      <c r="A1521" s="25" t="s">
        <v>1937</v>
      </c>
      <c r="B1521" s="25" t="s">
        <v>80</v>
      </c>
      <c r="C1521" s="25" t="s">
        <v>9107</v>
      </c>
      <c r="D1521" s="25" t="s">
        <v>145</v>
      </c>
      <c r="E1521" s="25" t="s">
        <v>54</v>
      </c>
      <c r="F1521" s="25" t="s">
        <v>9134</v>
      </c>
      <c r="G1521" s="25" t="s">
        <v>9248</v>
      </c>
      <c r="H1521" s="25" t="n">
        <v>4754</v>
      </c>
    </row>
    <row r="1522" customFormat="false" ht="15" hidden="false" customHeight="false" outlineLevel="0" collapsed="false">
      <c r="A1522" s="25" t="s">
        <v>1938</v>
      </c>
      <c r="B1522" s="25" t="s">
        <v>80</v>
      </c>
      <c r="C1522" s="25" t="s">
        <v>148</v>
      </c>
      <c r="D1522" s="25" t="s">
        <v>167</v>
      </c>
      <c r="E1522" s="25" t="s">
        <v>54</v>
      </c>
      <c r="F1522" s="25" t="s">
        <v>9134</v>
      </c>
      <c r="G1522" s="25" t="s">
        <v>9213</v>
      </c>
      <c r="H1522" s="25" t="n">
        <v>62</v>
      </c>
    </row>
    <row r="1523" customFormat="false" ht="15" hidden="false" customHeight="false" outlineLevel="0" collapsed="false">
      <c r="A1523" s="25" t="s">
        <v>5606</v>
      </c>
      <c r="B1523" s="25" t="s">
        <v>96</v>
      </c>
      <c r="C1523" s="25" t="s">
        <v>9107</v>
      </c>
      <c r="D1523" s="25" t="s">
        <v>661</v>
      </c>
      <c r="E1523" s="25" t="s">
        <v>54</v>
      </c>
      <c r="F1523" s="25" t="s">
        <v>9134</v>
      </c>
      <c r="G1523" s="25" t="s">
        <v>9278</v>
      </c>
      <c r="H1523" s="25" t="n">
        <v>4688</v>
      </c>
    </row>
    <row r="1524" customFormat="false" ht="15" hidden="false" customHeight="false" outlineLevel="0" collapsed="false">
      <c r="A1524" s="25" t="s">
        <v>6104</v>
      </c>
      <c r="B1524" s="25" t="s">
        <v>108</v>
      </c>
      <c r="C1524" s="25" t="s">
        <v>160</v>
      </c>
      <c r="D1524" s="25" t="s">
        <v>199</v>
      </c>
      <c r="E1524" s="25" t="s">
        <v>54</v>
      </c>
      <c r="F1524" s="25" t="s">
        <v>9134</v>
      </c>
      <c r="G1524" s="25" t="s">
        <v>9140</v>
      </c>
      <c r="H1524" s="25" t="n">
        <v>3386</v>
      </c>
    </row>
    <row r="1525" customFormat="false" ht="15" hidden="false" customHeight="false" outlineLevel="0" collapsed="false">
      <c r="A1525" s="25" t="s">
        <v>4115</v>
      </c>
      <c r="B1525" s="25" t="s">
        <v>89</v>
      </c>
      <c r="C1525" s="25" t="s">
        <v>9107</v>
      </c>
      <c r="D1525" s="25" t="s">
        <v>1653</v>
      </c>
      <c r="E1525" s="25" t="s">
        <v>54</v>
      </c>
      <c r="F1525" s="25" t="s">
        <v>9134</v>
      </c>
      <c r="G1525" s="25" t="s">
        <v>9233</v>
      </c>
      <c r="H1525" s="25" t="n">
        <v>3869</v>
      </c>
    </row>
    <row r="1526" customFormat="false" ht="15" hidden="false" customHeight="false" outlineLevel="0" collapsed="false">
      <c r="A1526" s="25" t="s">
        <v>2628</v>
      </c>
      <c r="B1526" s="25" t="s">
        <v>78</v>
      </c>
      <c r="C1526" s="25" t="s">
        <v>186</v>
      </c>
      <c r="D1526" s="25" t="s">
        <v>225</v>
      </c>
      <c r="E1526" s="25" t="s">
        <v>54</v>
      </c>
      <c r="F1526" s="25" t="s">
        <v>9134</v>
      </c>
      <c r="G1526" s="25" t="s">
        <v>9166</v>
      </c>
      <c r="H1526" s="25" t="n">
        <v>615</v>
      </c>
    </row>
    <row r="1527" customFormat="false" ht="15" hidden="false" customHeight="false" outlineLevel="0" collapsed="false">
      <c r="A1527" s="25" t="s">
        <v>2629</v>
      </c>
      <c r="B1527" s="25" t="s">
        <v>78</v>
      </c>
      <c r="C1527" s="25" t="s">
        <v>148</v>
      </c>
      <c r="D1527" s="25" t="s">
        <v>215</v>
      </c>
      <c r="E1527" s="25" t="s">
        <v>54</v>
      </c>
      <c r="F1527" s="25" t="s">
        <v>9134</v>
      </c>
      <c r="G1527" s="25" t="s">
        <v>9220</v>
      </c>
      <c r="H1527" s="25" t="n">
        <v>55</v>
      </c>
    </row>
    <row r="1528" customFormat="false" ht="15" hidden="false" customHeight="false" outlineLevel="0" collapsed="false">
      <c r="A1528" s="25" t="s">
        <v>6286</v>
      </c>
      <c r="B1528" s="25" t="s">
        <v>106</v>
      </c>
      <c r="C1528" s="25" t="s">
        <v>160</v>
      </c>
      <c r="E1528" s="25" t="s">
        <v>56</v>
      </c>
      <c r="F1528" s="25" t="s">
        <v>9134</v>
      </c>
    </row>
    <row r="1529" customFormat="false" ht="15" hidden="false" customHeight="false" outlineLevel="0" collapsed="false">
      <c r="A1529" s="25" t="s">
        <v>6502</v>
      </c>
      <c r="B1529" s="25" t="s">
        <v>107</v>
      </c>
      <c r="C1529" s="25" t="s">
        <v>186</v>
      </c>
      <c r="D1529" s="25" t="s">
        <v>1055</v>
      </c>
      <c r="E1529" s="25" t="s">
        <v>56</v>
      </c>
      <c r="F1529" s="25" t="s">
        <v>9134</v>
      </c>
    </row>
    <row r="1530" customFormat="false" ht="15" hidden="false" customHeight="false" outlineLevel="0" collapsed="false">
      <c r="A1530" s="25" t="s">
        <v>6503</v>
      </c>
      <c r="B1530" s="25" t="s">
        <v>107</v>
      </c>
      <c r="C1530" s="25" t="s">
        <v>178</v>
      </c>
      <c r="E1530" s="25" t="s">
        <v>56</v>
      </c>
      <c r="F1530" s="25" t="s">
        <v>9134</v>
      </c>
    </row>
    <row r="1531" customFormat="false" ht="15" hidden="false" customHeight="false" outlineLevel="0" collapsed="false">
      <c r="A1531" s="25" t="s">
        <v>3286</v>
      </c>
      <c r="B1531" s="25" t="s">
        <v>77</v>
      </c>
      <c r="C1531" s="25" t="s">
        <v>186</v>
      </c>
      <c r="D1531" s="25" t="s">
        <v>180</v>
      </c>
      <c r="E1531" s="25" t="s">
        <v>55</v>
      </c>
      <c r="F1531" s="25" t="s">
        <v>9134</v>
      </c>
      <c r="G1531" s="25" t="s">
        <v>9215</v>
      </c>
      <c r="H1531" s="25" t="n">
        <v>0</v>
      </c>
    </row>
    <row r="1532" customFormat="false" ht="15" hidden="false" customHeight="false" outlineLevel="0" collapsed="false">
      <c r="A1532" s="25" t="s">
        <v>8494</v>
      </c>
      <c r="B1532" s="25" t="s">
        <v>116</v>
      </c>
      <c r="C1532" s="25" t="s">
        <v>170</v>
      </c>
      <c r="D1532" s="25" t="s">
        <v>428</v>
      </c>
      <c r="E1532" s="25" t="s">
        <v>54</v>
      </c>
      <c r="F1532" s="25" t="s">
        <v>9134</v>
      </c>
      <c r="G1532" s="25" t="s">
        <v>9156</v>
      </c>
      <c r="H1532" s="25" t="n">
        <v>1019</v>
      </c>
    </row>
    <row r="1533" customFormat="false" ht="15" hidden="false" customHeight="false" outlineLevel="0" collapsed="false">
      <c r="A1533" s="25" t="s">
        <v>8495</v>
      </c>
      <c r="B1533" s="25" t="s">
        <v>116</v>
      </c>
      <c r="C1533" s="25" t="s">
        <v>160</v>
      </c>
      <c r="D1533" s="25" t="s">
        <v>1789</v>
      </c>
      <c r="E1533" s="25" t="s">
        <v>54</v>
      </c>
      <c r="F1533" s="25" t="s">
        <v>9134</v>
      </c>
      <c r="G1533" s="25" t="s">
        <v>9239</v>
      </c>
      <c r="H1533" s="25" t="n">
        <v>2798</v>
      </c>
    </row>
    <row r="1534" customFormat="false" ht="15" hidden="false" customHeight="false" outlineLevel="0" collapsed="false">
      <c r="A1534" s="25" t="s">
        <v>1241</v>
      </c>
      <c r="B1534" s="25" t="s">
        <v>73</v>
      </c>
      <c r="C1534" s="25" t="s">
        <v>186</v>
      </c>
      <c r="D1534" s="25" t="s">
        <v>225</v>
      </c>
      <c r="E1534" s="25" t="s">
        <v>54</v>
      </c>
      <c r="F1534" s="25" t="s">
        <v>9134</v>
      </c>
      <c r="G1534" s="25" t="s">
        <v>9271</v>
      </c>
      <c r="H1534" s="25" t="n">
        <v>502</v>
      </c>
    </row>
    <row r="1535" customFormat="false" ht="15" hidden="false" customHeight="false" outlineLevel="0" collapsed="false">
      <c r="A1535" s="25" t="s">
        <v>1242</v>
      </c>
      <c r="B1535" s="25" t="s">
        <v>73</v>
      </c>
      <c r="C1535" s="25" t="s">
        <v>160</v>
      </c>
      <c r="D1535" s="25" t="s">
        <v>180</v>
      </c>
      <c r="E1535" s="25" t="s">
        <v>54</v>
      </c>
      <c r="F1535" s="25" t="s">
        <v>9134</v>
      </c>
      <c r="G1535" s="25" t="s">
        <v>9162</v>
      </c>
      <c r="H1535" s="25" t="n">
        <v>3323</v>
      </c>
    </row>
    <row r="1536" customFormat="false" ht="15" hidden="false" customHeight="false" outlineLevel="0" collapsed="false">
      <c r="A1536" s="25" t="s">
        <v>5872</v>
      </c>
      <c r="B1536" s="25" t="s">
        <v>97</v>
      </c>
      <c r="C1536" s="25" t="s">
        <v>170</v>
      </c>
      <c r="D1536" s="25" t="s">
        <v>218</v>
      </c>
      <c r="E1536" s="25" t="s">
        <v>55</v>
      </c>
      <c r="F1536" s="25" t="s">
        <v>9134</v>
      </c>
      <c r="G1536" s="25" t="s">
        <v>9286</v>
      </c>
      <c r="H1536" s="25" t="n">
        <v>0</v>
      </c>
    </row>
    <row r="1537" customFormat="false" ht="15" hidden="false" customHeight="false" outlineLevel="0" collapsed="false">
      <c r="A1537" s="25" t="s">
        <v>6783</v>
      </c>
      <c r="B1537" s="25" t="s">
        <v>105</v>
      </c>
      <c r="C1537" s="25" t="s">
        <v>148</v>
      </c>
      <c r="D1537" s="25" t="s">
        <v>636</v>
      </c>
      <c r="E1537" s="25" t="s">
        <v>55</v>
      </c>
      <c r="F1537" s="25" t="s">
        <v>9134</v>
      </c>
      <c r="G1537" s="25" t="s">
        <v>9139</v>
      </c>
      <c r="H1537" s="25" t="n">
        <v>0</v>
      </c>
    </row>
    <row r="1538" customFormat="false" ht="15" hidden="false" customHeight="false" outlineLevel="0" collapsed="false">
      <c r="A1538" s="25" t="s">
        <v>6997</v>
      </c>
      <c r="B1538" s="25" t="s">
        <v>104</v>
      </c>
      <c r="C1538" s="25" t="s">
        <v>178</v>
      </c>
      <c r="D1538" s="25" t="s">
        <v>636</v>
      </c>
      <c r="E1538" s="25" t="s">
        <v>55</v>
      </c>
      <c r="F1538" s="25" t="s">
        <v>9134</v>
      </c>
      <c r="G1538" s="25" t="s">
        <v>9257</v>
      </c>
      <c r="H1538" s="25" t="n">
        <v>0</v>
      </c>
    </row>
    <row r="1539" customFormat="false" ht="15" hidden="false" customHeight="false" outlineLevel="0" collapsed="false">
      <c r="A1539" s="25" t="s">
        <v>6998</v>
      </c>
      <c r="B1539" s="25" t="s">
        <v>104</v>
      </c>
      <c r="C1539" s="25" t="s">
        <v>160</v>
      </c>
      <c r="D1539" s="25" t="s">
        <v>1187</v>
      </c>
      <c r="E1539" s="25" t="s">
        <v>55</v>
      </c>
      <c r="F1539" s="25" t="s">
        <v>9134</v>
      </c>
      <c r="G1539" s="25" t="s">
        <v>9317</v>
      </c>
      <c r="H1539" s="25" t="n">
        <v>0</v>
      </c>
    </row>
    <row r="1540" customFormat="false" ht="15" hidden="false" customHeight="false" outlineLevel="0" collapsed="false">
      <c r="A1540" s="25" t="s">
        <v>6999</v>
      </c>
      <c r="B1540" s="25" t="s">
        <v>104</v>
      </c>
      <c r="C1540" s="25" t="s">
        <v>186</v>
      </c>
      <c r="D1540" s="25" t="s">
        <v>444</v>
      </c>
      <c r="E1540" s="25" t="s">
        <v>54</v>
      </c>
      <c r="F1540" s="25" t="s">
        <v>9134</v>
      </c>
      <c r="G1540" s="25" t="s">
        <v>9127</v>
      </c>
      <c r="H1540" s="25" t="n">
        <v>542</v>
      </c>
    </row>
    <row r="1541" customFormat="false" ht="15" hidden="false" customHeight="false" outlineLevel="0" collapsed="false">
      <c r="A1541" s="25" t="s">
        <v>8780</v>
      </c>
      <c r="B1541" s="25" t="s">
        <v>115</v>
      </c>
      <c r="C1541" s="25" t="s">
        <v>9107</v>
      </c>
      <c r="D1541" s="25" t="s">
        <v>2484</v>
      </c>
      <c r="E1541" s="25" t="s">
        <v>54</v>
      </c>
      <c r="F1541" s="25" t="s">
        <v>9134</v>
      </c>
      <c r="G1541" s="25" t="s">
        <v>9248</v>
      </c>
      <c r="H1541" s="25" t="n">
        <v>5172</v>
      </c>
    </row>
    <row r="1542" customFormat="false" ht="15" hidden="false" customHeight="false" outlineLevel="0" collapsed="false">
      <c r="A1542" s="25" t="s">
        <v>5014</v>
      </c>
      <c r="B1542" s="25" t="s">
        <v>95</v>
      </c>
      <c r="C1542" s="25" t="s">
        <v>160</v>
      </c>
      <c r="D1542" s="25" t="s">
        <v>1347</v>
      </c>
      <c r="E1542" s="25" t="s">
        <v>55</v>
      </c>
      <c r="F1542" s="25" t="s">
        <v>9152</v>
      </c>
      <c r="G1542" s="25" t="s">
        <v>9314</v>
      </c>
      <c r="H1542" s="25" t="n">
        <v>0</v>
      </c>
    </row>
    <row r="1543" customFormat="false" ht="15" hidden="false" customHeight="false" outlineLevel="0" collapsed="false">
      <c r="A1543" s="25" t="s">
        <v>5015</v>
      </c>
      <c r="B1543" s="25" t="s">
        <v>95</v>
      </c>
      <c r="C1543" s="25" t="s">
        <v>186</v>
      </c>
      <c r="D1543" s="25" t="s">
        <v>1049</v>
      </c>
      <c r="E1543" s="25" t="s">
        <v>54</v>
      </c>
      <c r="F1543" s="25" t="s">
        <v>9152</v>
      </c>
      <c r="G1543" s="25" t="s">
        <v>9143</v>
      </c>
      <c r="H1543" s="25" t="n">
        <v>538</v>
      </c>
    </row>
    <row r="1544" customFormat="false" ht="15" hidden="false" customHeight="false" outlineLevel="0" collapsed="false">
      <c r="A1544" s="25" t="s">
        <v>5016</v>
      </c>
      <c r="B1544" s="25" t="s">
        <v>95</v>
      </c>
      <c r="C1544" s="25" t="s">
        <v>9107</v>
      </c>
      <c r="D1544" s="25" t="s">
        <v>661</v>
      </c>
      <c r="E1544" s="25" t="s">
        <v>54</v>
      </c>
      <c r="F1544" s="25" t="s">
        <v>9152</v>
      </c>
      <c r="G1544" s="25" t="s">
        <v>9220</v>
      </c>
      <c r="H1544" s="25" t="n">
        <v>4497</v>
      </c>
    </row>
    <row r="1545" customFormat="false" ht="15" hidden="false" customHeight="false" outlineLevel="0" collapsed="false">
      <c r="A1545" s="25" t="s">
        <v>1939</v>
      </c>
      <c r="B1545" s="25" t="s">
        <v>80</v>
      </c>
      <c r="C1545" s="25" t="s">
        <v>170</v>
      </c>
      <c r="D1545" s="25" t="s">
        <v>191</v>
      </c>
      <c r="E1545" s="25" t="s">
        <v>54</v>
      </c>
      <c r="F1545" s="25" t="s">
        <v>9152</v>
      </c>
      <c r="G1545" s="25" t="s">
        <v>9249</v>
      </c>
      <c r="H1545" s="25" t="n">
        <v>1178</v>
      </c>
    </row>
    <row r="1546" customFormat="false" ht="15" hidden="false" customHeight="false" outlineLevel="0" collapsed="false">
      <c r="A1546" s="25" t="s">
        <v>1940</v>
      </c>
      <c r="B1546" s="25" t="s">
        <v>80</v>
      </c>
      <c r="C1546" s="25" t="s">
        <v>9107</v>
      </c>
      <c r="D1546" s="25" t="s">
        <v>162</v>
      </c>
      <c r="E1546" s="25" t="s">
        <v>54</v>
      </c>
      <c r="F1546" s="25" t="s">
        <v>9152</v>
      </c>
      <c r="G1546" s="25" t="s">
        <v>9317</v>
      </c>
      <c r="H1546" s="25" t="n">
        <v>4969</v>
      </c>
    </row>
    <row r="1547" customFormat="false" ht="15" hidden="false" customHeight="false" outlineLevel="0" collapsed="false">
      <c r="A1547" s="25" t="s">
        <v>1941</v>
      </c>
      <c r="B1547" s="25" t="s">
        <v>80</v>
      </c>
      <c r="C1547" s="25" t="s">
        <v>148</v>
      </c>
      <c r="D1547" s="25" t="s">
        <v>245</v>
      </c>
      <c r="E1547" s="25" t="s">
        <v>54</v>
      </c>
      <c r="F1547" s="25" t="s">
        <v>9152</v>
      </c>
      <c r="G1547" s="25" t="s">
        <v>9140</v>
      </c>
      <c r="H1547" s="25" t="n">
        <v>60</v>
      </c>
    </row>
    <row r="1548" customFormat="false" ht="15" hidden="false" customHeight="false" outlineLevel="0" collapsed="false">
      <c r="A1548" s="25" t="s">
        <v>1942</v>
      </c>
      <c r="B1548" s="25" t="s">
        <v>80</v>
      </c>
      <c r="C1548" s="25" t="s">
        <v>160</v>
      </c>
      <c r="D1548" s="25" t="s">
        <v>237</v>
      </c>
      <c r="E1548" s="25" t="s">
        <v>54</v>
      </c>
      <c r="F1548" s="25" t="s">
        <v>9152</v>
      </c>
      <c r="G1548" s="25" t="s">
        <v>9234</v>
      </c>
      <c r="H1548" s="25" t="n">
        <v>2875</v>
      </c>
    </row>
    <row r="1549" customFormat="false" ht="15" hidden="false" customHeight="false" outlineLevel="0" collapsed="false">
      <c r="A1549" s="25" t="s">
        <v>6105</v>
      </c>
      <c r="B1549" s="25" t="s">
        <v>108</v>
      </c>
      <c r="C1549" s="25" t="s">
        <v>186</v>
      </c>
      <c r="D1549" s="25" t="s">
        <v>1789</v>
      </c>
      <c r="E1549" s="25" t="s">
        <v>56</v>
      </c>
      <c r="F1549" s="25" t="s">
        <v>9152</v>
      </c>
    </row>
    <row r="1550" customFormat="false" ht="15" hidden="false" customHeight="false" outlineLevel="0" collapsed="false">
      <c r="A1550" s="25" t="s">
        <v>6106</v>
      </c>
      <c r="B1550" s="25" t="s">
        <v>108</v>
      </c>
      <c r="C1550" s="25" t="s">
        <v>2445</v>
      </c>
      <c r="D1550" s="25" t="s">
        <v>3075</v>
      </c>
      <c r="E1550" s="25" t="s">
        <v>55</v>
      </c>
      <c r="F1550" s="25" t="s">
        <v>9152</v>
      </c>
      <c r="G1550" s="25" t="s">
        <v>9261</v>
      </c>
      <c r="H1550" s="25" t="n">
        <v>0</v>
      </c>
    </row>
    <row r="1551" customFormat="false" ht="15" hidden="false" customHeight="false" outlineLevel="0" collapsed="false">
      <c r="A1551" s="25" t="s">
        <v>4116</v>
      </c>
      <c r="B1551" s="25" t="s">
        <v>89</v>
      </c>
      <c r="C1551" s="25" t="s">
        <v>178</v>
      </c>
      <c r="D1551" s="25" t="s">
        <v>3511</v>
      </c>
      <c r="E1551" s="25" t="s">
        <v>54</v>
      </c>
      <c r="F1551" s="25" t="s">
        <v>9152</v>
      </c>
      <c r="G1551" s="25" t="s">
        <v>9229</v>
      </c>
      <c r="H1551" s="25" t="n">
        <v>6177</v>
      </c>
    </row>
    <row r="1552" customFormat="false" ht="15" hidden="false" customHeight="false" outlineLevel="0" collapsed="false">
      <c r="A1552" s="25" t="s">
        <v>2630</v>
      </c>
      <c r="B1552" s="25" t="s">
        <v>78</v>
      </c>
      <c r="C1552" s="25" t="s">
        <v>160</v>
      </c>
      <c r="D1552" s="25" t="s">
        <v>188</v>
      </c>
      <c r="E1552" s="25" t="s">
        <v>55</v>
      </c>
      <c r="F1552" s="25" t="s">
        <v>9152</v>
      </c>
      <c r="G1552" s="25" t="s">
        <v>9307</v>
      </c>
      <c r="H1552" s="25" t="n">
        <v>0</v>
      </c>
    </row>
    <row r="1553" customFormat="false" ht="15" hidden="false" customHeight="false" outlineLevel="0" collapsed="false">
      <c r="A1553" s="25" t="s">
        <v>8081</v>
      </c>
      <c r="B1553" s="25" t="s">
        <v>113</v>
      </c>
      <c r="C1553" s="25" t="s">
        <v>9107</v>
      </c>
      <c r="E1553" s="25" t="s">
        <v>56</v>
      </c>
      <c r="F1553" s="25" t="s">
        <v>9152</v>
      </c>
    </row>
    <row r="1554" customFormat="false" ht="15" hidden="false" customHeight="false" outlineLevel="0" collapsed="false">
      <c r="A1554" s="25" t="s">
        <v>8082</v>
      </c>
      <c r="B1554" s="25" t="s">
        <v>113</v>
      </c>
      <c r="C1554" s="25" t="s">
        <v>9107</v>
      </c>
      <c r="D1554" s="25" t="s">
        <v>1187</v>
      </c>
      <c r="E1554" s="25" t="s">
        <v>55</v>
      </c>
      <c r="F1554" s="25" t="s">
        <v>9152</v>
      </c>
      <c r="G1554" s="25" t="s">
        <v>9213</v>
      </c>
      <c r="H1554" s="25" t="n">
        <v>0</v>
      </c>
    </row>
    <row r="1555" customFormat="false" ht="15" hidden="false" customHeight="false" outlineLevel="0" collapsed="false">
      <c r="A1555" s="25" t="s">
        <v>8083</v>
      </c>
      <c r="B1555" s="25" t="s">
        <v>113</v>
      </c>
      <c r="C1555" s="25" t="s">
        <v>9107</v>
      </c>
      <c r="D1555" s="25" t="s">
        <v>494</v>
      </c>
      <c r="E1555" s="25" t="s">
        <v>54</v>
      </c>
      <c r="F1555" s="25" t="s">
        <v>9152</v>
      </c>
      <c r="G1555" s="25" t="s">
        <v>9259</v>
      </c>
      <c r="H1555" s="25" t="n">
        <v>4369</v>
      </c>
    </row>
    <row r="1556" customFormat="false" ht="15" hidden="false" customHeight="false" outlineLevel="0" collapsed="false">
      <c r="A1556" s="25" t="s">
        <v>8084</v>
      </c>
      <c r="B1556" s="25" t="s">
        <v>113</v>
      </c>
      <c r="C1556" s="25" t="s">
        <v>9107</v>
      </c>
      <c r="D1556" s="25" t="s">
        <v>2739</v>
      </c>
      <c r="E1556" s="25" t="s">
        <v>54</v>
      </c>
      <c r="F1556" s="25" t="s">
        <v>9152</v>
      </c>
      <c r="G1556" s="25" t="s">
        <v>9274</v>
      </c>
      <c r="H1556" s="25" t="n">
        <v>4878</v>
      </c>
    </row>
    <row r="1557" customFormat="false" ht="15" hidden="false" customHeight="false" outlineLevel="0" collapsed="false">
      <c r="A1557" s="25" t="s">
        <v>929</v>
      </c>
      <c r="B1557" s="25" t="s">
        <v>72</v>
      </c>
      <c r="C1557" s="25" t="s">
        <v>178</v>
      </c>
      <c r="D1557" s="25" t="s">
        <v>248</v>
      </c>
      <c r="E1557" s="25" t="s">
        <v>54</v>
      </c>
      <c r="F1557" s="25" t="s">
        <v>9152</v>
      </c>
      <c r="G1557" s="25" t="s">
        <v>9317</v>
      </c>
      <c r="H1557" s="25" t="n">
        <v>4527</v>
      </c>
    </row>
    <row r="1558" customFormat="false" ht="15" hidden="false" customHeight="false" outlineLevel="0" collapsed="false">
      <c r="A1558" s="25" t="s">
        <v>8496</v>
      </c>
      <c r="B1558" s="25" t="s">
        <v>116</v>
      </c>
      <c r="C1558" s="25" t="s">
        <v>170</v>
      </c>
      <c r="D1558" s="25" t="s">
        <v>1351</v>
      </c>
      <c r="E1558" s="25" t="s">
        <v>55</v>
      </c>
      <c r="F1558" s="25" t="s">
        <v>9152</v>
      </c>
      <c r="G1558" s="25" t="s">
        <v>9278</v>
      </c>
      <c r="H1558" s="25" t="n">
        <v>0</v>
      </c>
    </row>
    <row r="1559" customFormat="false" ht="15" hidden="false" customHeight="false" outlineLevel="0" collapsed="false">
      <c r="A1559" s="25" t="s">
        <v>1243</v>
      </c>
      <c r="B1559" s="25" t="s">
        <v>73</v>
      </c>
      <c r="C1559" s="25" t="s">
        <v>178</v>
      </c>
      <c r="D1559" s="25" t="s">
        <v>210</v>
      </c>
      <c r="E1559" s="25" t="s">
        <v>54</v>
      </c>
      <c r="F1559" s="25" t="s">
        <v>9152</v>
      </c>
      <c r="G1559" s="25" t="s">
        <v>9271</v>
      </c>
      <c r="H1559" s="25" t="n">
        <v>6102</v>
      </c>
    </row>
    <row r="1560" customFormat="false" ht="15" hidden="false" customHeight="false" outlineLevel="0" collapsed="false">
      <c r="A1560" s="25" t="s">
        <v>4241</v>
      </c>
      <c r="B1560" s="25" t="s">
        <v>88</v>
      </c>
      <c r="C1560" s="25" t="s">
        <v>178</v>
      </c>
      <c r="D1560" s="25" t="s">
        <v>445</v>
      </c>
      <c r="E1560" s="25" t="s">
        <v>54</v>
      </c>
      <c r="F1560" s="25" t="s">
        <v>9152</v>
      </c>
      <c r="G1560" s="25" t="s">
        <v>9206</v>
      </c>
      <c r="H1560" s="25" t="n">
        <v>4983</v>
      </c>
    </row>
    <row r="1561" customFormat="false" ht="15" hidden="false" customHeight="false" outlineLevel="0" collapsed="false">
      <c r="A1561" s="25" t="s">
        <v>1514</v>
      </c>
      <c r="B1561" s="25" t="s">
        <v>71</v>
      </c>
      <c r="C1561" s="25" t="s">
        <v>148</v>
      </c>
      <c r="D1561" s="25" t="s">
        <v>180</v>
      </c>
      <c r="E1561" s="25" t="s">
        <v>54</v>
      </c>
      <c r="F1561" s="25" t="s">
        <v>9152</v>
      </c>
      <c r="G1561" s="25" t="s">
        <v>9156</v>
      </c>
      <c r="H1561" s="25" t="n">
        <v>47</v>
      </c>
    </row>
    <row r="1562" customFormat="false" ht="15" hidden="false" customHeight="false" outlineLevel="0" collapsed="false">
      <c r="A1562" s="25" t="s">
        <v>7000</v>
      </c>
      <c r="B1562" s="25" t="s">
        <v>104</v>
      </c>
      <c r="C1562" s="25" t="s">
        <v>148</v>
      </c>
      <c r="D1562" s="25" t="s">
        <v>646</v>
      </c>
      <c r="E1562" s="25" t="s">
        <v>54</v>
      </c>
      <c r="F1562" s="25" t="s">
        <v>9152</v>
      </c>
      <c r="G1562" s="25" t="s">
        <v>9286</v>
      </c>
      <c r="H1562" s="25" t="n">
        <v>52</v>
      </c>
    </row>
    <row r="1563" customFormat="false" ht="15" hidden="false" customHeight="false" outlineLevel="0" collapsed="false">
      <c r="A1563" s="25" t="s">
        <v>4425</v>
      </c>
      <c r="B1563" s="25" t="s">
        <v>86</v>
      </c>
      <c r="C1563" s="25" t="s">
        <v>9107</v>
      </c>
      <c r="D1563" s="25" t="s">
        <v>1690</v>
      </c>
      <c r="E1563" s="25" t="s">
        <v>54</v>
      </c>
      <c r="F1563" s="25" t="s">
        <v>9152</v>
      </c>
      <c r="G1563" s="25" t="s">
        <v>9284</v>
      </c>
      <c r="H1563" s="25" t="n">
        <v>5031</v>
      </c>
    </row>
    <row r="1564" customFormat="false" ht="15" hidden="false" customHeight="false" outlineLevel="0" collapsed="false">
      <c r="A1564" s="25" t="s">
        <v>4426</v>
      </c>
      <c r="B1564" s="25" t="s">
        <v>86</v>
      </c>
      <c r="C1564" s="25" t="s">
        <v>148</v>
      </c>
      <c r="D1564" s="25" t="s">
        <v>663</v>
      </c>
      <c r="E1564" s="25" t="s">
        <v>54</v>
      </c>
      <c r="F1564" s="25" t="s">
        <v>9152</v>
      </c>
      <c r="G1564" s="25" t="s">
        <v>9233</v>
      </c>
      <c r="H1564" s="25" t="n">
        <v>53</v>
      </c>
    </row>
    <row r="1565" customFormat="false" ht="15" hidden="false" customHeight="false" outlineLevel="0" collapsed="false">
      <c r="A1565" s="25" t="s">
        <v>4647</v>
      </c>
      <c r="B1565" s="25" t="s">
        <v>90</v>
      </c>
      <c r="C1565" s="25" t="s">
        <v>170</v>
      </c>
      <c r="E1565" s="25" t="s">
        <v>56</v>
      </c>
      <c r="F1565" s="25" t="s">
        <v>9152</v>
      </c>
    </row>
    <row r="1566" customFormat="false" ht="15" hidden="false" customHeight="false" outlineLevel="0" collapsed="false">
      <c r="A1566" s="25" t="s">
        <v>268</v>
      </c>
      <c r="B1566" s="25" t="s">
        <v>69</v>
      </c>
      <c r="C1566" s="25" t="s">
        <v>186</v>
      </c>
      <c r="D1566" s="25" t="s">
        <v>169</v>
      </c>
      <c r="E1566" s="25" t="s">
        <v>54</v>
      </c>
      <c r="F1566" s="25" t="s">
        <v>9162</v>
      </c>
      <c r="G1566" s="25" t="s">
        <v>9211</v>
      </c>
      <c r="H1566" s="25" t="n">
        <v>550</v>
      </c>
    </row>
    <row r="1567" customFormat="false" ht="15" hidden="false" customHeight="false" outlineLevel="0" collapsed="false">
      <c r="A1567" s="25" t="s">
        <v>4770</v>
      </c>
      <c r="B1567" s="25" t="s">
        <v>98</v>
      </c>
      <c r="C1567" s="25" t="s">
        <v>170</v>
      </c>
      <c r="E1567" s="25" t="s">
        <v>56</v>
      </c>
      <c r="F1567" s="25" t="s">
        <v>9162</v>
      </c>
    </row>
    <row r="1568" customFormat="false" ht="15" hidden="false" customHeight="false" outlineLevel="0" collapsed="false">
      <c r="A1568" s="25" t="s">
        <v>4771</v>
      </c>
      <c r="B1568" s="25" t="s">
        <v>98</v>
      </c>
      <c r="C1568" s="25" t="s">
        <v>9107</v>
      </c>
      <c r="D1568" s="25" t="s">
        <v>452</v>
      </c>
      <c r="E1568" s="25" t="s">
        <v>54</v>
      </c>
      <c r="F1568" s="25" t="s">
        <v>9162</v>
      </c>
      <c r="G1568" s="25" t="s">
        <v>9233</v>
      </c>
      <c r="H1568" s="25" t="n">
        <v>5223</v>
      </c>
    </row>
    <row r="1569" customFormat="false" ht="15" hidden="false" customHeight="false" outlineLevel="0" collapsed="false">
      <c r="A1569" s="25" t="s">
        <v>4772</v>
      </c>
      <c r="B1569" s="25" t="s">
        <v>98</v>
      </c>
      <c r="C1569" s="25" t="s">
        <v>148</v>
      </c>
      <c r="D1569" s="25" t="s">
        <v>661</v>
      </c>
      <c r="E1569" s="25" t="s">
        <v>54</v>
      </c>
      <c r="F1569" s="25" t="s">
        <v>9162</v>
      </c>
      <c r="G1569" s="25" t="s">
        <v>9239</v>
      </c>
      <c r="H1569" s="25" t="n">
        <v>53</v>
      </c>
    </row>
    <row r="1570" customFormat="false" ht="15" hidden="false" customHeight="false" outlineLevel="0" collapsed="false">
      <c r="A1570" s="25" t="s">
        <v>5017</v>
      </c>
      <c r="B1570" s="25" t="s">
        <v>95</v>
      </c>
      <c r="C1570" s="25" t="s">
        <v>9107</v>
      </c>
      <c r="D1570" s="25" t="s">
        <v>1156</v>
      </c>
      <c r="E1570" s="25" t="s">
        <v>54</v>
      </c>
      <c r="F1570" s="25" t="s">
        <v>9162</v>
      </c>
      <c r="G1570" s="25" t="s">
        <v>9215</v>
      </c>
      <c r="H1570" s="25" t="n">
        <v>4519</v>
      </c>
    </row>
    <row r="1571" customFormat="false" ht="15" hidden="false" customHeight="false" outlineLevel="0" collapsed="false">
      <c r="A1571" s="25" t="s">
        <v>3838</v>
      </c>
      <c r="B1571" s="25" t="s">
        <v>87</v>
      </c>
      <c r="C1571" s="25" t="s">
        <v>9107</v>
      </c>
      <c r="D1571" s="25" t="s">
        <v>644</v>
      </c>
      <c r="E1571" s="25" t="s">
        <v>54</v>
      </c>
      <c r="F1571" s="25" t="s">
        <v>9162</v>
      </c>
      <c r="G1571" s="25" t="s">
        <v>9256</v>
      </c>
      <c r="H1571" s="25" t="n">
        <v>4833</v>
      </c>
    </row>
    <row r="1572" customFormat="false" ht="15" hidden="false" customHeight="false" outlineLevel="0" collapsed="false">
      <c r="A1572" s="25" t="s">
        <v>5350</v>
      </c>
      <c r="B1572" s="25" t="s">
        <v>94</v>
      </c>
      <c r="C1572" s="25" t="s">
        <v>178</v>
      </c>
      <c r="E1572" s="25" t="s">
        <v>56</v>
      </c>
      <c r="F1572" s="25" t="s">
        <v>9162</v>
      </c>
    </row>
    <row r="1573" customFormat="false" ht="15" hidden="false" customHeight="false" outlineLevel="0" collapsed="false">
      <c r="A1573" s="25" t="s">
        <v>5351</v>
      </c>
      <c r="B1573" s="25" t="s">
        <v>94</v>
      </c>
      <c r="C1573" s="25" t="s">
        <v>178</v>
      </c>
      <c r="D1573" s="25" t="s">
        <v>1371</v>
      </c>
      <c r="E1573" s="25" t="s">
        <v>54</v>
      </c>
      <c r="F1573" s="25" t="s">
        <v>9162</v>
      </c>
      <c r="G1573" s="25" t="s">
        <v>9316</v>
      </c>
      <c r="H1573" s="25" t="n">
        <v>5407</v>
      </c>
    </row>
    <row r="1574" customFormat="false" ht="15" hidden="false" customHeight="false" outlineLevel="0" collapsed="false">
      <c r="A1574" s="25" t="s">
        <v>1943</v>
      </c>
      <c r="B1574" s="25" t="s">
        <v>80</v>
      </c>
      <c r="C1574" s="25" t="s">
        <v>186</v>
      </c>
      <c r="D1574" s="25" t="s">
        <v>188</v>
      </c>
      <c r="E1574" s="25" t="s">
        <v>55</v>
      </c>
      <c r="F1574" s="25" t="s">
        <v>9162</v>
      </c>
      <c r="G1574" s="25" t="s">
        <v>9211</v>
      </c>
      <c r="H1574" s="25" t="n">
        <v>0</v>
      </c>
    </row>
    <row r="1575" customFormat="false" ht="15" hidden="false" customHeight="false" outlineLevel="0" collapsed="false">
      <c r="A1575" s="25" t="s">
        <v>6287</v>
      </c>
      <c r="B1575" s="25" t="s">
        <v>106</v>
      </c>
      <c r="C1575" s="25" t="s">
        <v>148</v>
      </c>
      <c r="D1575" s="25" t="s">
        <v>1187</v>
      </c>
      <c r="E1575" s="25" t="s">
        <v>54</v>
      </c>
      <c r="F1575" s="25" t="s">
        <v>9162</v>
      </c>
      <c r="G1575" s="25" t="s">
        <v>9217</v>
      </c>
      <c r="H1575" s="25" t="n">
        <v>56</v>
      </c>
    </row>
    <row r="1576" customFormat="false" ht="15" hidden="false" customHeight="false" outlineLevel="0" collapsed="false">
      <c r="A1576" s="25" t="s">
        <v>7711</v>
      </c>
      <c r="B1576" s="25" t="s">
        <v>114</v>
      </c>
      <c r="C1576" s="25" t="s">
        <v>186</v>
      </c>
      <c r="D1576" s="25" t="s">
        <v>2530</v>
      </c>
      <c r="E1576" s="25" t="s">
        <v>56</v>
      </c>
      <c r="F1576" s="25" t="s">
        <v>9162</v>
      </c>
    </row>
    <row r="1577" customFormat="false" ht="15" hidden="false" customHeight="false" outlineLevel="0" collapsed="false">
      <c r="A1577" s="25" t="s">
        <v>7712</v>
      </c>
      <c r="B1577" s="25" t="s">
        <v>114</v>
      </c>
      <c r="C1577" s="25" t="s">
        <v>170</v>
      </c>
      <c r="D1577" s="25" t="s">
        <v>1158</v>
      </c>
      <c r="E1577" s="25" t="s">
        <v>56</v>
      </c>
      <c r="F1577" s="25" t="s">
        <v>9162</v>
      </c>
    </row>
    <row r="1578" customFormat="false" ht="15" hidden="false" customHeight="false" outlineLevel="0" collapsed="false">
      <c r="A1578" s="25" t="s">
        <v>8085</v>
      </c>
      <c r="B1578" s="25" t="s">
        <v>113</v>
      </c>
      <c r="C1578" s="25" t="s">
        <v>186</v>
      </c>
      <c r="D1578" s="25" t="s">
        <v>1187</v>
      </c>
      <c r="E1578" s="25" t="s">
        <v>54</v>
      </c>
      <c r="F1578" s="25" t="s">
        <v>9162</v>
      </c>
      <c r="G1578" s="25" t="s">
        <v>9244</v>
      </c>
      <c r="H1578" s="25" t="n">
        <v>468</v>
      </c>
    </row>
    <row r="1579" customFormat="false" ht="15" hidden="false" customHeight="false" outlineLevel="0" collapsed="false">
      <c r="A1579" s="25" t="s">
        <v>8086</v>
      </c>
      <c r="B1579" s="25" t="s">
        <v>113</v>
      </c>
      <c r="C1579" s="25" t="s">
        <v>186</v>
      </c>
      <c r="D1579" s="25" t="s">
        <v>494</v>
      </c>
      <c r="E1579" s="25" t="s">
        <v>54</v>
      </c>
      <c r="F1579" s="25" t="s">
        <v>9162</v>
      </c>
      <c r="G1579" s="25" t="s">
        <v>9211</v>
      </c>
      <c r="H1579" s="25" t="n">
        <v>579</v>
      </c>
    </row>
    <row r="1580" customFormat="false" ht="15" hidden="false" customHeight="false" outlineLevel="0" collapsed="false">
      <c r="A1580" s="25" t="s">
        <v>930</v>
      </c>
      <c r="B1580" s="25" t="s">
        <v>72</v>
      </c>
      <c r="C1580" s="25" t="s">
        <v>160</v>
      </c>
      <c r="D1580" s="25" t="s">
        <v>162</v>
      </c>
      <c r="E1580" s="25" t="s">
        <v>54</v>
      </c>
      <c r="F1580" s="25" t="s">
        <v>9162</v>
      </c>
      <c r="G1580" s="25" t="s">
        <v>9286</v>
      </c>
      <c r="H1580" s="25" t="n">
        <v>3185</v>
      </c>
    </row>
    <row r="1581" customFormat="false" ht="15" hidden="false" customHeight="false" outlineLevel="0" collapsed="false">
      <c r="A1581" s="25" t="s">
        <v>6504</v>
      </c>
      <c r="B1581" s="25" t="s">
        <v>107</v>
      </c>
      <c r="C1581" s="25" t="s">
        <v>9107</v>
      </c>
      <c r="E1581" s="25" t="s">
        <v>56</v>
      </c>
      <c r="F1581" s="25" t="s">
        <v>9162</v>
      </c>
    </row>
    <row r="1582" customFormat="false" ht="15" hidden="false" customHeight="false" outlineLevel="0" collapsed="false">
      <c r="A1582" s="25" t="s">
        <v>6505</v>
      </c>
      <c r="B1582" s="25" t="s">
        <v>107</v>
      </c>
      <c r="C1582" s="25" t="s">
        <v>148</v>
      </c>
      <c r="D1582" s="25" t="s">
        <v>3075</v>
      </c>
      <c r="E1582" s="25" t="s">
        <v>54</v>
      </c>
      <c r="F1582" s="25" t="s">
        <v>9162</v>
      </c>
      <c r="G1582" s="25" t="s">
        <v>9271</v>
      </c>
      <c r="H1582" s="25" t="n">
        <v>54</v>
      </c>
    </row>
    <row r="1583" customFormat="false" ht="15" hidden="false" customHeight="false" outlineLevel="0" collapsed="false">
      <c r="A1583" s="25" t="s">
        <v>8497</v>
      </c>
      <c r="B1583" s="25" t="s">
        <v>116</v>
      </c>
      <c r="C1583" s="25" t="s">
        <v>148</v>
      </c>
      <c r="D1583" s="25" t="s">
        <v>2754</v>
      </c>
      <c r="E1583" s="25" t="s">
        <v>54</v>
      </c>
      <c r="F1583" s="25" t="s">
        <v>9162</v>
      </c>
      <c r="G1583" s="25" t="s">
        <v>9303</v>
      </c>
      <c r="H1583" s="25" t="n">
        <v>62</v>
      </c>
    </row>
    <row r="1584" customFormat="false" ht="15" hidden="false" customHeight="false" outlineLevel="0" collapsed="false">
      <c r="A1584" s="25" t="s">
        <v>1244</v>
      </c>
      <c r="B1584" s="25" t="s">
        <v>73</v>
      </c>
      <c r="C1584" s="25" t="s">
        <v>186</v>
      </c>
      <c r="D1584" s="25" t="s">
        <v>167</v>
      </c>
      <c r="E1584" s="25" t="s">
        <v>55</v>
      </c>
      <c r="F1584" s="25" t="s">
        <v>9162</v>
      </c>
      <c r="G1584" s="25" t="s">
        <v>9244</v>
      </c>
      <c r="H1584" s="25" t="n">
        <v>0</v>
      </c>
    </row>
    <row r="1585" customFormat="false" ht="15" hidden="false" customHeight="false" outlineLevel="0" collapsed="false">
      <c r="A1585" s="25" t="s">
        <v>1245</v>
      </c>
      <c r="B1585" s="25" t="s">
        <v>73</v>
      </c>
      <c r="C1585" s="25" t="s">
        <v>186</v>
      </c>
      <c r="D1585" s="25" t="s">
        <v>173</v>
      </c>
      <c r="E1585" s="25" t="s">
        <v>54</v>
      </c>
      <c r="F1585" s="25" t="s">
        <v>9162</v>
      </c>
      <c r="G1585" s="25" t="s">
        <v>9284</v>
      </c>
      <c r="H1585" s="25" t="n">
        <v>619</v>
      </c>
    </row>
    <row r="1586" customFormat="false" ht="15" hidden="false" customHeight="false" outlineLevel="0" collapsed="false">
      <c r="A1586" s="25" t="s">
        <v>6784</v>
      </c>
      <c r="B1586" s="25" t="s">
        <v>105</v>
      </c>
      <c r="C1586" s="25" t="s">
        <v>148</v>
      </c>
      <c r="D1586" s="25" t="s">
        <v>199</v>
      </c>
      <c r="E1586" s="25" t="s">
        <v>55</v>
      </c>
      <c r="F1586" s="25" t="s">
        <v>9162</v>
      </c>
      <c r="G1586" s="25" t="s">
        <v>9229</v>
      </c>
      <c r="H1586" s="25" t="n">
        <v>0</v>
      </c>
    </row>
    <row r="1587" customFormat="false" ht="15" hidden="false" customHeight="false" outlineLevel="0" collapsed="false">
      <c r="A1587" s="25" t="s">
        <v>6785</v>
      </c>
      <c r="B1587" s="25" t="s">
        <v>105</v>
      </c>
      <c r="C1587" s="25" t="s">
        <v>148</v>
      </c>
      <c r="D1587" s="25" t="s">
        <v>428</v>
      </c>
      <c r="E1587" s="25" t="s">
        <v>55</v>
      </c>
      <c r="F1587" s="25" t="s">
        <v>9162</v>
      </c>
      <c r="G1587" s="25" t="s">
        <v>9215</v>
      </c>
      <c r="H1587" s="25" t="n">
        <v>0</v>
      </c>
    </row>
    <row r="1588" customFormat="false" ht="15" hidden="false" customHeight="false" outlineLevel="0" collapsed="false">
      <c r="A1588" s="25" t="s">
        <v>6786</v>
      </c>
      <c r="B1588" s="25" t="s">
        <v>105</v>
      </c>
      <c r="C1588" s="25" t="s">
        <v>160</v>
      </c>
      <c r="D1588" s="25" t="s">
        <v>1351</v>
      </c>
      <c r="E1588" s="25" t="s">
        <v>55</v>
      </c>
      <c r="F1588" s="25" t="s">
        <v>9162</v>
      </c>
      <c r="G1588" s="25" t="s">
        <v>9234</v>
      </c>
      <c r="H1588" s="25" t="n">
        <v>0</v>
      </c>
    </row>
    <row r="1589" customFormat="false" ht="15" hidden="false" customHeight="false" outlineLevel="0" collapsed="false">
      <c r="A1589" s="25" t="s">
        <v>4242</v>
      </c>
      <c r="B1589" s="25" t="s">
        <v>88</v>
      </c>
      <c r="C1589" s="25" t="s">
        <v>178</v>
      </c>
      <c r="E1589" s="25" t="s">
        <v>56</v>
      </c>
      <c r="F1589" s="25" t="s">
        <v>9162</v>
      </c>
    </row>
    <row r="1590" customFormat="false" ht="15" hidden="false" customHeight="false" outlineLevel="0" collapsed="false">
      <c r="A1590" s="25" t="s">
        <v>7001</v>
      </c>
      <c r="B1590" s="25" t="s">
        <v>104</v>
      </c>
      <c r="C1590" s="25" t="s">
        <v>9107</v>
      </c>
      <c r="D1590" s="25" t="s">
        <v>1351</v>
      </c>
      <c r="E1590" s="25" t="s">
        <v>54</v>
      </c>
      <c r="F1590" s="25" t="s">
        <v>9162</v>
      </c>
      <c r="G1590" s="25" t="s">
        <v>9180</v>
      </c>
      <c r="H1590" s="25" t="n">
        <v>4408</v>
      </c>
    </row>
    <row r="1591" customFormat="false" ht="15" hidden="false" customHeight="false" outlineLevel="0" collapsed="false">
      <c r="A1591" s="25" t="s">
        <v>8781</v>
      </c>
      <c r="B1591" s="25" t="s">
        <v>115</v>
      </c>
      <c r="C1591" s="25" t="s">
        <v>186</v>
      </c>
      <c r="D1591" s="25" t="s">
        <v>3075</v>
      </c>
      <c r="E1591" s="25" t="s">
        <v>54</v>
      </c>
      <c r="F1591" s="25" t="s">
        <v>9162</v>
      </c>
      <c r="G1591" s="25" t="s">
        <v>9240</v>
      </c>
      <c r="H1591" s="25" t="n">
        <v>605</v>
      </c>
    </row>
    <row r="1592" customFormat="false" ht="15" hidden="false" customHeight="false" outlineLevel="0" collapsed="false">
      <c r="A1592" s="25" t="s">
        <v>269</v>
      </c>
      <c r="B1592" s="25" t="s">
        <v>69</v>
      </c>
      <c r="C1592" s="25" t="s">
        <v>178</v>
      </c>
      <c r="D1592" s="25" t="s">
        <v>248</v>
      </c>
      <c r="E1592" s="25" t="s">
        <v>54</v>
      </c>
      <c r="F1592" s="25" t="s">
        <v>9127</v>
      </c>
      <c r="G1592" s="25" t="s">
        <v>9129</v>
      </c>
      <c r="H1592" s="25" t="n">
        <v>6064</v>
      </c>
    </row>
    <row r="1593" customFormat="false" ht="15" hidden="false" customHeight="false" outlineLevel="0" collapsed="false">
      <c r="A1593" s="25" t="s">
        <v>5018</v>
      </c>
      <c r="B1593" s="25" t="s">
        <v>95</v>
      </c>
      <c r="C1593" s="25" t="s">
        <v>186</v>
      </c>
      <c r="D1593" s="25" t="s">
        <v>639</v>
      </c>
      <c r="E1593" s="25" t="s">
        <v>54</v>
      </c>
      <c r="F1593" s="25" t="s">
        <v>9127</v>
      </c>
      <c r="G1593" s="25" t="s">
        <v>9267</v>
      </c>
      <c r="H1593" s="25" t="n">
        <v>641</v>
      </c>
    </row>
    <row r="1594" customFormat="false" ht="15" hidden="false" customHeight="false" outlineLevel="0" collapsed="false">
      <c r="A1594" s="25" t="s">
        <v>5019</v>
      </c>
      <c r="B1594" s="25" t="s">
        <v>95</v>
      </c>
      <c r="C1594" s="25" t="s">
        <v>186</v>
      </c>
      <c r="D1594" s="25" t="s">
        <v>644</v>
      </c>
      <c r="E1594" s="25" t="s">
        <v>54</v>
      </c>
      <c r="F1594" s="25" t="s">
        <v>9127</v>
      </c>
      <c r="G1594" s="25" t="s">
        <v>9215</v>
      </c>
      <c r="H1594" s="25" t="n">
        <v>491</v>
      </c>
    </row>
    <row r="1595" customFormat="false" ht="15" hidden="false" customHeight="false" outlineLevel="0" collapsed="false">
      <c r="A1595" s="25" t="s">
        <v>3839</v>
      </c>
      <c r="B1595" s="25" t="s">
        <v>87</v>
      </c>
      <c r="C1595" s="25" t="s">
        <v>186</v>
      </c>
      <c r="E1595" s="25" t="s">
        <v>56</v>
      </c>
      <c r="F1595" s="25" t="s">
        <v>9127</v>
      </c>
    </row>
    <row r="1596" customFormat="false" ht="15" hidden="false" customHeight="false" outlineLevel="0" collapsed="false">
      <c r="A1596" s="25" t="s">
        <v>3840</v>
      </c>
      <c r="B1596" s="25" t="s">
        <v>87</v>
      </c>
      <c r="C1596" s="25" t="s">
        <v>170</v>
      </c>
      <c r="D1596" s="25" t="s">
        <v>207</v>
      </c>
      <c r="E1596" s="25" t="s">
        <v>56</v>
      </c>
      <c r="F1596" s="25" t="s">
        <v>9127</v>
      </c>
    </row>
    <row r="1597" customFormat="false" ht="15" hidden="false" customHeight="false" outlineLevel="0" collapsed="false">
      <c r="A1597" s="25" t="s">
        <v>3841</v>
      </c>
      <c r="B1597" s="25" t="s">
        <v>87</v>
      </c>
      <c r="C1597" s="25" t="s">
        <v>9107</v>
      </c>
      <c r="D1597" s="25" t="s">
        <v>639</v>
      </c>
      <c r="E1597" s="25" t="s">
        <v>55</v>
      </c>
      <c r="F1597" s="25" t="s">
        <v>9127</v>
      </c>
      <c r="G1597" s="25" t="s">
        <v>9228</v>
      </c>
      <c r="H1597" s="25" t="n">
        <v>0</v>
      </c>
    </row>
    <row r="1598" customFormat="false" ht="15" hidden="false" customHeight="false" outlineLevel="0" collapsed="false">
      <c r="A1598" s="25" t="s">
        <v>1944</v>
      </c>
      <c r="B1598" s="25" t="s">
        <v>80</v>
      </c>
      <c r="C1598" s="25" t="s">
        <v>148</v>
      </c>
      <c r="D1598" s="25" t="s">
        <v>191</v>
      </c>
      <c r="E1598" s="25" t="s">
        <v>54</v>
      </c>
      <c r="F1598" s="25" t="s">
        <v>9127</v>
      </c>
      <c r="G1598" s="25" t="s">
        <v>9257</v>
      </c>
      <c r="H1598" s="25" t="n">
        <v>47</v>
      </c>
    </row>
    <row r="1599" customFormat="false" ht="15" hidden="false" customHeight="false" outlineLevel="0" collapsed="false">
      <c r="A1599" s="25" t="s">
        <v>6107</v>
      </c>
      <c r="B1599" s="25" t="s">
        <v>108</v>
      </c>
      <c r="C1599" s="25" t="s">
        <v>148</v>
      </c>
      <c r="D1599" s="25" t="s">
        <v>2484</v>
      </c>
      <c r="E1599" s="25" t="s">
        <v>54</v>
      </c>
      <c r="F1599" s="25" t="s">
        <v>9127</v>
      </c>
      <c r="G1599" s="25" t="s">
        <v>9284</v>
      </c>
      <c r="H1599" s="25" t="n">
        <v>63</v>
      </c>
    </row>
    <row r="1600" customFormat="false" ht="15" hidden="false" customHeight="false" outlineLevel="0" collapsed="false">
      <c r="A1600" s="25" t="s">
        <v>4117</v>
      </c>
      <c r="B1600" s="25" t="s">
        <v>89</v>
      </c>
      <c r="C1600" s="25" t="s">
        <v>160</v>
      </c>
      <c r="D1600" s="25" t="s">
        <v>622</v>
      </c>
      <c r="E1600" s="25" t="s">
        <v>54</v>
      </c>
      <c r="F1600" s="25" t="s">
        <v>9127</v>
      </c>
      <c r="G1600" s="25" t="s">
        <v>9220</v>
      </c>
      <c r="H1600" s="25" t="n">
        <v>3291</v>
      </c>
    </row>
    <row r="1601" customFormat="false" ht="15" hidden="false" customHeight="false" outlineLevel="0" collapsed="false">
      <c r="A1601" s="25" t="s">
        <v>6288</v>
      </c>
      <c r="B1601" s="25" t="s">
        <v>106</v>
      </c>
      <c r="C1601" s="25" t="s">
        <v>170</v>
      </c>
      <c r="E1601" s="25" t="s">
        <v>56</v>
      </c>
      <c r="F1601" s="25" t="s">
        <v>9127</v>
      </c>
    </row>
    <row r="1602" customFormat="false" ht="15" hidden="false" customHeight="false" outlineLevel="0" collapsed="false">
      <c r="A1602" s="25" t="s">
        <v>6289</v>
      </c>
      <c r="B1602" s="25" t="s">
        <v>106</v>
      </c>
      <c r="C1602" s="25" t="s">
        <v>170</v>
      </c>
      <c r="D1602" s="25" t="s">
        <v>433</v>
      </c>
      <c r="E1602" s="25" t="s">
        <v>54</v>
      </c>
      <c r="F1602" s="25" t="s">
        <v>9127</v>
      </c>
      <c r="G1602" s="25" t="s">
        <v>9276</v>
      </c>
      <c r="H1602" s="25" t="n">
        <v>1188</v>
      </c>
    </row>
    <row r="1603" customFormat="false" ht="15" hidden="false" customHeight="false" outlineLevel="0" collapsed="false">
      <c r="A1603" s="25" t="s">
        <v>8087</v>
      </c>
      <c r="B1603" s="25" t="s">
        <v>113</v>
      </c>
      <c r="C1603" s="25" t="s">
        <v>178</v>
      </c>
      <c r="E1603" s="25" t="s">
        <v>56</v>
      </c>
      <c r="F1603" s="25" t="s">
        <v>9127</v>
      </c>
    </row>
    <row r="1604" customFormat="false" ht="15" hidden="false" customHeight="false" outlineLevel="0" collapsed="false">
      <c r="A1604" s="25" t="s">
        <v>8088</v>
      </c>
      <c r="B1604" s="25" t="s">
        <v>113</v>
      </c>
      <c r="C1604" s="25" t="s">
        <v>186</v>
      </c>
      <c r="D1604" s="25" t="s">
        <v>3075</v>
      </c>
      <c r="E1604" s="25" t="s">
        <v>55</v>
      </c>
      <c r="F1604" s="25" t="s">
        <v>9127</v>
      </c>
      <c r="G1604" s="25" t="s">
        <v>9217</v>
      </c>
      <c r="H1604" s="25" t="n">
        <v>0</v>
      </c>
    </row>
    <row r="1605" customFormat="false" ht="15" hidden="false" customHeight="false" outlineLevel="0" collapsed="false">
      <c r="A1605" s="25" t="s">
        <v>8089</v>
      </c>
      <c r="B1605" s="25" t="s">
        <v>113</v>
      </c>
      <c r="C1605" s="25" t="s">
        <v>186</v>
      </c>
      <c r="D1605" s="25" t="s">
        <v>444</v>
      </c>
      <c r="E1605" s="25" t="s">
        <v>54</v>
      </c>
      <c r="F1605" s="25" t="s">
        <v>9127</v>
      </c>
      <c r="G1605" s="25" t="s">
        <v>9286</v>
      </c>
      <c r="H1605" s="25" t="n">
        <v>478</v>
      </c>
    </row>
    <row r="1606" customFormat="false" ht="15" hidden="false" customHeight="false" outlineLevel="0" collapsed="false">
      <c r="A1606" s="25" t="s">
        <v>8090</v>
      </c>
      <c r="B1606" s="25" t="s">
        <v>113</v>
      </c>
      <c r="C1606" s="25" t="s">
        <v>148</v>
      </c>
      <c r="D1606" s="25" t="s">
        <v>609</v>
      </c>
      <c r="E1606" s="25" t="s">
        <v>54</v>
      </c>
      <c r="F1606" s="25" t="s">
        <v>9127</v>
      </c>
      <c r="G1606" s="25" t="s">
        <v>9253</v>
      </c>
      <c r="H1606" s="25" t="n">
        <v>60</v>
      </c>
    </row>
    <row r="1607" customFormat="false" ht="15" hidden="false" customHeight="false" outlineLevel="0" collapsed="false">
      <c r="A1607" s="25" t="s">
        <v>5873</v>
      </c>
      <c r="B1607" s="25" t="s">
        <v>97</v>
      </c>
      <c r="C1607" s="25" t="s">
        <v>9107</v>
      </c>
      <c r="D1607" s="25" t="s">
        <v>421</v>
      </c>
      <c r="E1607" s="25" t="s">
        <v>54</v>
      </c>
      <c r="F1607" s="25" t="s">
        <v>9127</v>
      </c>
      <c r="G1607" s="25" t="s">
        <v>9158</v>
      </c>
      <c r="H1607" s="25" t="n">
        <v>4064</v>
      </c>
    </row>
    <row r="1608" customFormat="false" ht="15" hidden="false" customHeight="false" outlineLevel="0" collapsed="false">
      <c r="A1608" s="25" t="s">
        <v>5874</v>
      </c>
      <c r="B1608" s="25" t="s">
        <v>97</v>
      </c>
      <c r="C1608" s="25" t="s">
        <v>160</v>
      </c>
      <c r="D1608" s="25" t="s">
        <v>3359</v>
      </c>
      <c r="E1608" s="25" t="s">
        <v>54</v>
      </c>
      <c r="F1608" s="25" t="s">
        <v>9127</v>
      </c>
      <c r="G1608" s="25" t="s">
        <v>9143</v>
      </c>
      <c r="H1608" s="25" t="n">
        <v>2550</v>
      </c>
    </row>
    <row r="1609" customFormat="false" ht="15" hidden="false" customHeight="false" outlineLevel="0" collapsed="false">
      <c r="A1609" s="25" t="s">
        <v>6787</v>
      </c>
      <c r="B1609" s="25" t="s">
        <v>105</v>
      </c>
      <c r="C1609" s="25" t="s">
        <v>178</v>
      </c>
      <c r="D1609" s="25" t="s">
        <v>215</v>
      </c>
      <c r="E1609" s="25" t="s">
        <v>56</v>
      </c>
      <c r="F1609" s="25" t="s">
        <v>9127</v>
      </c>
    </row>
    <row r="1610" customFormat="false" ht="15" hidden="false" customHeight="false" outlineLevel="0" collapsed="false">
      <c r="A1610" s="25" t="s">
        <v>4243</v>
      </c>
      <c r="B1610" s="25" t="s">
        <v>88</v>
      </c>
      <c r="C1610" s="25" t="s">
        <v>148</v>
      </c>
      <c r="D1610" s="25" t="s">
        <v>663</v>
      </c>
      <c r="E1610" s="25" t="s">
        <v>55</v>
      </c>
      <c r="F1610" s="25" t="s">
        <v>9127</v>
      </c>
      <c r="G1610" s="25" t="s">
        <v>9217</v>
      </c>
      <c r="H1610" s="25" t="n">
        <v>0</v>
      </c>
    </row>
    <row r="1611" customFormat="false" ht="15" hidden="false" customHeight="false" outlineLevel="0" collapsed="false">
      <c r="A1611" s="25" t="s">
        <v>1515</v>
      </c>
      <c r="B1611" s="25" t="s">
        <v>71</v>
      </c>
      <c r="C1611" s="25" t="s">
        <v>178</v>
      </c>
      <c r="D1611" s="25" t="s">
        <v>237</v>
      </c>
      <c r="E1611" s="25" t="s">
        <v>55</v>
      </c>
      <c r="F1611" s="25" t="s">
        <v>9127</v>
      </c>
      <c r="G1611" s="25" t="s">
        <v>9206</v>
      </c>
      <c r="H1611" s="25" t="n">
        <v>0</v>
      </c>
    </row>
    <row r="1612" customFormat="false" ht="15" hidden="false" customHeight="false" outlineLevel="0" collapsed="false">
      <c r="A1612" s="25" t="s">
        <v>1516</v>
      </c>
      <c r="B1612" s="25" t="s">
        <v>71</v>
      </c>
      <c r="C1612" s="25" t="s">
        <v>148</v>
      </c>
      <c r="D1612" s="25" t="s">
        <v>248</v>
      </c>
      <c r="E1612" s="25" t="s">
        <v>55</v>
      </c>
      <c r="F1612" s="25" t="s">
        <v>9127</v>
      </c>
      <c r="G1612" s="25" t="s">
        <v>9263</v>
      </c>
      <c r="H1612" s="25" t="n">
        <v>0</v>
      </c>
    </row>
    <row r="1613" customFormat="false" ht="15" hidden="false" customHeight="false" outlineLevel="0" collapsed="false">
      <c r="A1613" s="25" t="s">
        <v>1517</v>
      </c>
      <c r="B1613" s="25" t="s">
        <v>71</v>
      </c>
      <c r="C1613" s="25" t="s">
        <v>160</v>
      </c>
      <c r="D1613" s="25" t="s">
        <v>158</v>
      </c>
      <c r="E1613" s="25" t="s">
        <v>54</v>
      </c>
      <c r="F1613" s="25" t="s">
        <v>9127</v>
      </c>
      <c r="G1613" s="25" t="s">
        <v>9317</v>
      </c>
      <c r="H1613" s="25" t="n">
        <v>3378</v>
      </c>
    </row>
    <row r="1614" customFormat="false" ht="15" hidden="false" customHeight="false" outlineLevel="0" collapsed="false">
      <c r="A1614" s="25" t="s">
        <v>7002</v>
      </c>
      <c r="B1614" s="25" t="s">
        <v>104</v>
      </c>
      <c r="C1614" s="25" t="s">
        <v>178</v>
      </c>
      <c r="E1614" s="25" t="s">
        <v>56</v>
      </c>
      <c r="F1614" s="25" t="s">
        <v>9127</v>
      </c>
    </row>
    <row r="1615" customFormat="false" ht="15" hidden="false" customHeight="false" outlineLevel="0" collapsed="false">
      <c r="A1615" s="25" t="s">
        <v>4427</v>
      </c>
      <c r="B1615" s="25" t="s">
        <v>86</v>
      </c>
      <c r="C1615" s="25" t="s">
        <v>186</v>
      </c>
      <c r="E1615" s="25" t="s">
        <v>56</v>
      </c>
      <c r="F1615" s="25" t="s">
        <v>9127</v>
      </c>
    </row>
    <row r="1616" customFormat="false" ht="15" hidden="false" customHeight="false" outlineLevel="0" collapsed="false">
      <c r="A1616" s="25" t="s">
        <v>4428</v>
      </c>
      <c r="B1616" s="25" t="s">
        <v>86</v>
      </c>
      <c r="C1616" s="25" t="s">
        <v>148</v>
      </c>
      <c r="E1616" s="25" t="s">
        <v>56</v>
      </c>
      <c r="F1616" s="25" t="s">
        <v>9127</v>
      </c>
    </row>
    <row r="1617" customFormat="false" ht="15" hidden="false" customHeight="false" outlineLevel="0" collapsed="false">
      <c r="A1617" s="25" t="s">
        <v>4429</v>
      </c>
      <c r="B1617" s="25" t="s">
        <v>86</v>
      </c>
      <c r="C1617" s="25" t="s">
        <v>148</v>
      </c>
      <c r="E1617" s="25" t="s">
        <v>56</v>
      </c>
      <c r="F1617" s="25" t="s">
        <v>9127</v>
      </c>
    </row>
    <row r="1618" customFormat="false" ht="15" hidden="false" customHeight="false" outlineLevel="0" collapsed="false">
      <c r="A1618" s="25" t="s">
        <v>4648</v>
      </c>
      <c r="B1618" s="25" t="s">
        <v>90</v>
      </c>
      <c r="C1618" s="25" t="s">
        <v>9107</v>
      </c>
      <c r="D1618" s="25" t="s">
        <v>1690</v>
      </c>
      <c r="E1618" s="25" t="s">
        <v>54</v>
      </c>
      <c r="F1618" s="25" t="s">
        <v>9127</v>
      </c>
      <c r="G1618" s="25" t="s">
        <v>9278</v>
      </c>
      <c r="H1618" s="25" t="n">
        <v>6135</v>
      </c>
    </row>
    <row r="1619" customFormat="false" ht="15" hidden="false" customHeight="false" outlineLevel="0" collapsed="false">
      <c r="A1619" s="25" t="s">
        <v>8782</v>
      </c>
      <c r="B1619" s="25" t="s">
        <v>115</v>
      </c>
      <c r="C1619" s="25" t="s">
        <v>170</v>
      </c>
      <c r="D1619" s="25" t="s">
        <v>2754</v>
      </c>
      <c r="E1619" s="25" t="s">
        <v>54</v>
      </c>
      <c r="F1619" s="25" t="s">
        <v>9127</v>
      </c>
      <c r="G1619" s="25" t="s">
        <v>9224</v>
      </c>
      <c r="H1619" s="25" t="n">
        <v>999</v>
      </c>
    </row>
    <row r="1620" customFormat="false" ht="15" hidden="false" customHeight="false" outlineLevel="0" collapsed="false">
      <c r="A1620" s="25" t="s">
        <v>8783</v>
      </c>
      <c r="B1620" s="25" t="s">
        <v>115</v>
      </c>
      <c r="C1620" s="25" t="s">
        <v>148</v>
      </c>
      <c r="D1620" s="25" t="s">
        <v>433</v>
      </c>
      <c r="E1620" s="25" t="s">
        <v>54</v>
      </c>
      <c r="F1620" s="25" t="s">
        <v>9127</v>
      </c>
      <c r="G1620" s="25" t="s">
        <v>9234</v>
      </c>
      <c r="H1620" s="25" t="n">
        <v>52</v>
      </c>
    </row>
    <row r="1621" customFormat="false" ht="15" hidden="false" customHeight="false" outlineLevel="0" collapsed="false">
      <c r="A1621" s="25" t="s">
        <v>270</v>
      </c>
      <c r="B1621" s="25" t="s">
        <v>69</v>
      </c>
      <c r="C1621" s="25" t="s">
        <v>170</v>
      </c>
      <c r="D1621" s="25" t="s">
        <v>266</v>
      </c>
      <c r="E1621" s="25" t="s">
        <v>55</v>
      </c>
      <c r="F1621" s="25" t="s">
        <v>9120</v>
      </c>
      <c r="G1621" s="25" t="s">
        <v>9235</v>
      </c>
      <c r="H1621" s="25" t="n">
        <v>0</v>
      </c>
    </row>
    <row r="1622" customFormat="false" ht="15" hidden="false" customHeight="false" outlineLevel="0" collapsed="false">
      <c r="A1622" s="25" t="s">
        <v>5020</v>
      </c>
      <c r="B1622" s="25" t="s">
        <v>95</v>
      </c>
      <c r="C1622" s="25" t="s">
        <v>178</v>
      </c>
      <c r="D1622" s="25" t="s">
        <v>3511</v>
      </c>
      <c r="E1622" s="25" t="s">
        <v>55</v>
      </c>
      <c r="F1622" s="25" t="s">
        <v>9120</v>
      </c>
      <c r="G1622" s="25" t="s">
        <v>9253</v>
      </c>
      <c r="H1622" s="25" t="n">
        <v>0</v>
      </c>
    </row>
    <row r="1623" customFormat="false" ht="15" hidden="false" customHeight="false" outlineLevel="0" collapsed="false">
      <c r="A1623" s="25" t="s">
        <v>5021</v>
      </c>
      <c r="B1623" s="25" t="s">
        <v>95</v>
      </c>
      <c r="C1623" s="25" t="s">
        <v>186</v>
      </c>
      <c r="D1623" s="25" t="s">
        <v>639</v>
      </c>
      <c r="E1623" s="25" t="s">
        <v>54</v>
      </c>
      <c r="F1623" s="25" t="s">
        <v>9120</v>
      </c>
      <c r="G1623" s="25" t="s">
        <v>9268</v>
      </c>
      <c r="H1623" s="25" t="n">
        <v>530</v>
      </c>
    </row>
    <row r="1624" customFormat="false" ht="15" hidden="false" customHeight="false" outlineLevel="0" collapsed="false">
      <c r="A1624" s="25" t="s">
        <v>700</v>
      </c>
      <c r="B1624" s="25" t="s">
        <v>70</v>
      </c>
      <c r="C1624" s="25" t="s">
        <v>186</v>
      </c>
      <c r="D1624" s="25" t="s">
        <v>207</v>
      </c>
      <c r="E1624" s="25" t="s">
        <v>54</v>
      </c>
      <c r="F1624" s="25" t="s">
        <v>9120</v>
      </c>
      <c r="G1624" s="25" t="s">
        <v>9249</v>
      </c>
      <c r="H1624" s="25" t="n">
        <v>538</v>
      </c>
    </row>
    <row r="1625" customFormat="false" ht="15" hidden="false" customHeight="false" outlineLevel="0" collapsed="false">
      <c r="A1625" s="25" t="s">
        <v>701</v>
      </c>
      <c r="B1625" s="25" t="s">
        <v>70</v>
      </c>
      <c r="C1625" s="25" t="s">
        <v>148</v>
      </c>
      <c r="D1625" s="25" t="s">
        <v>188</v>
      </c>
      <c r="E1625" s="25" t="s">
        <v>54</v>
      </c>
      <c r="F1625" s="25" t="s">
        <v>9120</v>
      </c>
      <c r="G1625" s="25" t="s">
        <v>9158</v>
      </c>
      <c r="H1625" s="25" t="n">
        <v>53</v>
      </c>
    </row>
    <row r="1626" customFormat="false" ht="15" hidden="false" customHeight="false" outlineLevel="0" collapsed="false">
      <c r="A1626" s="25" t="s">
        <v>1945</v>
      </c>
      <c r="B1626" s="25" t="s">
        <v>80</v>
      </c>
      <c r="C1626" s="25" t="s">
        <v>9107</v>
      </c>
      <c r="D1626" s="25" t="s">
        <v>231</v>
      </c>
      <c r="E1626" s="25" t="s">
        <v>54</v>
      </c>
      <c r="F1626" s="25" t="s">
        <v>9120</v>
      </c>
      <c r="G1626" s="25" t="s">
        <v>9293</v>
      </c>
      <c r="H1626" s="25" t="n">
        <v>5416</v>
      </c>
    </row>
    <row r="1627" customFormat="false" ht="15" hidden="false" customHeight="false" outlineLevel="0" collapsed="false">
      <c r="A1627" s="25" t="s">
        <v>6108</v>
      </c>
      <c r="B1627" s="25" t="s">
        <v>108</v>
      </c>
      <c r="C1627" s="25" t="s">
        <v>148</v>
      </c>
      <c r="D1627" s="25" t="s">
        <v>444</v>
      </c>
      <c r="E1627" s="25" t="s">
        <v>55</v>
      </c>
      <c r="F1627" s="25" t="s">
        <v>9120</v>
      </c>
      <c r="G1627" s="25" t="s">
        <v>9257</v>
      </c>
      <c r="H1627" s="25" t="n">
        <v>0</v>
      </c>
    </row>
    <row r="1628" customFormat="false" ht="15" hidden="false" customHeight="false" outlineLevel="0" collapsed="false">
      <c r="A1628" s="25" t="s">
        <v>4118</v>
      </c>
      <c r="B1628" s="25" t="s">
        <v>89</v>
      </c>
      <c r="C1628" s="25" t="s">
        <v>178</v>
      </c>
      <c r="D1628" s="25" t="s">
        <v>1671</v>
      </c>
      <c r="E1628" s="25" t="s">
        <v>54</v>
      </c>
      <c r="F1628" s="25" t="s">
        <v>9120</v>
      </c>
      <c r="G1628" s="25" t="s">
        <v>9243</v>
      </c>
      <c r="H1628" s="25" t="n">
        <v>4995</v>
      </c>
    </row>
    <row r="1629" customFormat="false" ht="15" hidden="false" customHeight="false" outlineLevel="0" collapsed="false">
      <c r="A1629" s="25" t="s">
        <v>7423</v>
      </c>
      <c r="B1629" s="25" t="s">
        <v>112</v>
      </c>
      <c r="C1629" s="25" t="s">
        <v>186</v>
      </c>
      <c r="E1629" s="25" t="s">
        <v>56</v>
      </c>
      <c r="F1629" s="25" t="s">
        <v>9120</v>
      </c>
    </row>
    <row r="1630" customFormat="false" ht="15" hidden="false" customHeight="false" outlineLevel="0" collapsed="false">
      <c r="A1630" s="25" t="s">
        <v>7424</v>
      </c>
      <c r="B1630" s="25" t="s">
        <v>112</v>
      </c>
      <c r="C1630" s="25" t="s">
        <v>186</v>
      </c>
      <c r="D1630" s="25" t="s">
        <v>156</v>
      </c>
      <c r="E1630" s="25" t="s">
        <v>55</v>
      </c>
      <c r="F1630" s="25" t="s">
        <v>9120</v>
      </c>
      <c r="G1630" s="25" t="s">
        <v>9289</v>
      </c>
      <c r="H1630" s="25" t="n">
        <v>0</v>
      </c>
    </row>
    <row r="1631" customFormat="false" ht="15" hidden="false" customHeight="false" outlineLevel="0" collapsed="false">
      <c r="A1631" s="25" t="s">
        <v>2950</v>
      </c>
      <c r="B1631" s="25" t="s">
        <v>76</v>
      </c>
      <c r="C1631" s="25" t="s">
        <v>170</v>
      </c>
      <c r="D1631" s="25" t="s">
        <v>151</v>
      </c>
      <c r="E1631" s="25" t="s">
        <v>54</v>
      </c>
      <c r="F1631" s="25" t="s">
        <v>9120</v>
      </c>
      <c r="G1631" s="25" t="s">
        <v>9252</v>
      </c>
      <c r="H1631" s="25" t="n">
        <v>1137</v>
      </c>
    </row>
    <row r="1632" customFormat="false" ht="15" hidden="false" customHeight="false" outlineLevel="0" collapsed="false">
      <c r="A1632" s="25" t="s">
        <v>7713</v>
      </c>
      <c r="B1632" s="25" t="s">
        <v>114</v>
      </c>
      <c r="C1632" s="25" t="s">
        <v>186</v>
      </c>
      <c r="D1632" s="25" t="s">
        <v>156</v>
      </c>
      <c r="E1632" s="25" t="s">
        <v>54</v>
      </c>
      <c r="F1632" s="25" t="s">
        <v>9120</v>
      </c>
      <c r="G1632" s="25" t="s">
        <v>9157</v>
      </c>
      <c r="H1632" s="25" t="n">
        <v>453</v>
      </c>
    </row>
    <row r="1633" customFormat="false" ht="15" hidden="false" customHeight="false" outlineLevel="0" collapsed="false">
      <c r="A1633" s="25" t="s">
        <v>7714</v>
      </c>
      <c r="B1633" s="25" t="s">
        <v>114</v>
      </c>
      <c r="C1633" s="25" t="s">
        <v>170</v>
      </c>
      <c r="D1633" s="25" t="s">
        <v>195</v>
      </c>
      <c r="E1633" s="25" t="s">
        <v>54</v>
      </c>
      <c r="F1633" s="25" t="s">
        <v>9120</v>
      </c>
      <c r="G1633" s="25" t="s">
        <v>9257</v>
      </c>
      <c r="H1633" s="25" t="n">
        <v>1065</v>
      </c>
    </row>
    <row r="1634" customFormat="false" ht="15" hidden="false" customHeight="false" outlineLevel="0" collapsed="false">
      <c r="A1634" s="25" t="s">
        <v>7715</v>
      </c>
      <c r="B1634" s="25" t="s">
        <v>114</v>
      </c>
      <c r="C1634" s="25" t="s">
        <v>9107</v>
      </c>
      <c r="D1634" s="25" t="s">
        <v>433</v>
      </c>
      <c r="E1634" s="25" t="s">
        <v>54</v>
      </c>
      <c r="F1634" s="25" t="s">
        <v>9120</v>
      </c>
      <c r="G1634" s="25" t="s">
        <v>9200</v>
      </c>
      <c r="H1634" s="25" t="n">
        <v>4373</v>
      </c>
    </row>
    <row r="1635" customFormat="false" ht="15" hidden="false" customHeight="false" outlineLevel="0" collapsed="false">
      <c r="A1635" s="25" t="s">
        <v>7716</v>
      </c>
      <c r="B1635" s="25" t="s">
        <v>114</v>
      </c>
      <c r="C1635" s="25" t="s">
        <v>160</v>
      </c>
      <c r="D1635" s="25" t="s">
        <v>419</v>
      </c>
      <c r="E1635" s="25" t="s">
        <v>54</v>
      </c>
      <c r="F1635" s="25" t="s">
        <v>9120</v>
      </c>
      <c r="G1635" s="25" t="s">
        <v>9298</v>
      </c>
      <c r="H1635" s="25" t="n">
        <v>2560</v>
      </c>
    </row>
    <row r="1636" customFormat="false" ht="15" hidden="false" customHeight="false" outlineLevel="0" collapsed="false">
      <c r="A1636" s="25" t="s">
        <v>8091</v>
      </c>
      <c r="B1636" s="25" t="s">
        <v>113</v>
      </c>
      <c r="C1636" s="25" t="s">
        <v>9107</v>
      </c>
      <c r="D1636" s="25" t="s">
        <v>433</v>
      </c>
      <c r="E1636" s="25" t="s">
        <v>55</v>
      </c>
      <c r="F1636" s="25" t="s">
        <v>9120</v>
      </c>
      <c r="G1636" s="25" t="s">
        <v>9227</v>
      </c>
      <c r="H1636" s="25" t="n">
        <v>0</v>
      </c>
    </row>
    <row r="1637" customFormat="false" ht="15" hidden="false" customHeight="false" outlineLevel="0" collapsed="false">
      <c r="A1637" s="25" t="s">
        <v>6506</v>
      </c>
      <c r="B1637" s="25" t="s">
        <v>107</v>
      </c>
      <c r="C1637" s="25" t="s">
        <v>170</v>
      </c>
      <c r="D1637" s="25" t="s">
        <v>417</v>
      </c>
      <c r="E1637" s="25" t="s">
        <v>54</v>
      </c>
      <c r="F1637" s="25" t="s">
        <v>9120</v>
      </c>
      <c r="G1637" s="25" t="s">
        <v>9143</v>
      </c>
      <c r="H1637" s="25" t="n">
        <v>1171</v>
      </c>
    </row>
    <row r="1638" customFormat="false" ht="15" hidden="false" customHeight="false" outlineLevel="0" collapsed="false">
      <c r="A1638" s="25" t="s">
        <v>6507</v>
      </c>
      <c r="B1638" s="25" t="s">
        <v>107</v>
      </c>
      <c r="C1638" s="25" t="s">
        <v>148</v>
      </c>
      <c r="D1638" s="25" t="s">
        <v>1158</v>
      </c>
      <c r="E1638" s="25" t="s">
        <v>54</v>
      </c>
      <c r="F1638" s="25" t="s">
        <v>9120</v>
      </c>
      <c r="G1638" s="25" t="s">
        <v>9289</v>
      </c>
      <c r="H1638" s="25" t="n">
        <v>53</v>
      </c>
    </row>
    <row r="1639" customFormat="false" ht="15" hidden="false" customHeight="false" outlineLevel="0" collapsed="false">
      <c r="A1639" s="25" t="s">
        <v>3287</v>
      </c>
      <c r="B1639" s="25" t="s">
        <v>77</v>
      </c>
      <c r="C1639" s="25" t="s">
        <v>178</v>
      </c>
      <c r="D1639" s="25" t="s">
        <v>162</v>
      </c>
      <c r="E1639" s="25" t="s">
        <v>54</v>
      </c>
      <c r="F1639" s="25" t="s">
        <v>9120</v>
      </c>
      <c r="G1639" s="25" t="s">
        <v>9224</v>
      </c>
      <c r="H1639" s="25" t="n">
        <v>6553</v>
      </c>
    </row>
    <row r="1640" customFormat="false" ht="15" hidden="false" customHeight="false" outlineLevel="0" collapsed="false">
      <c r="A1640" s="25" t="s">
        <v>3288</v>
      </c>
      <c r="B1640" s="25" t="s">
        <v>77</v>
      </c>
      <c r="C1640" s="25" t="s">
        <v>160</v>
      </c>
      <c r="D1640" s="25" t="s">
        <v>173</v>
      </c>
      <c r="E1640" s="25" t="s">
        <v>54</v>
      </c>
      <c r="F1640" s="25" t="s">
        <v>9120</v>
      </c>
      <c r="G1640" s="25" t="s">
        <v>9237</v>
      </c>
      <c r="H1640" s="25" t="n">
        <v>3542</v>
      </c>
    </row>
    <row r="1641" customFormat="false" ht="15" hidden="false" customHeight="false" outlineLevel="0" collapsed="false">
      <c r="A1641" s="25" t="s">
        <v>8498</v>
      </c>
      <c r="B1641" s="25" t="s">
        <v>116</v>
      </c>
      <c r="C1641" s="25" t="s">
        <v>186</v>
      </c>
      <c r="E1641" s="25" t="s">
        <v>56</v>
      </c>
      <c r="F1641" s="25" t="s">
        <v>9120</v>
      </c>
    </row>
    <row r="1642" customFormat="false" ht="15" hidden="false" customHeight="false" outlineLevel="0" collapsed="false">
      <c r="A1642" s="25" t="s">
        <v>1246</v>
      </c>
      <c r="B1642" s="25" t="s">
        <v>73</v>
      </c>
      <c r="C1642" s="25" t="s">
        <v>160</v>
      </c>
      <c r="D1642" s="25" t="s">
        <v>215</v>
      </c>
      <c r="E1642" s="25" t="s">
        <v>54</v>
      </c>
      <c r="F1642" s="25" t="s">
        <v>9120</v>
      </c>
      <c r="G1642" s="25" t="s">
        <v>9286</v>
      </c>
      <c r="H1642" s="25" t="n">
        <v>3619</v>
      </c>
    </row>
    <row r="1643" customFormat="false" ht="15" hidden="false" customHeight="false" outlineLevel="0" collapsed="false">
      <c r="A1643" s="25" t="s">
        <v>6788</v>
      </c>
      <c r="B1643" s="25" t="s">
        <v>105</v>
      </c>
      <c r="C1643" s="25" t="s">
        <v>160</v>
      </c>
      <c r="E1643" s="25" t="s">
        <v>56</v>
      </c>
      <c r="F1643" s="25" t="s">
        <v>9120</v>
      </c>
    </row>
    <row r="1644" customFormat="false" ht="15" hidden="false" customHeight="false" outlineLevel="0" collapsed="false">
      <c r="A1644" s="25" t="s">
        <v>4244</v>
      </c>
      <c r="B1644" s="25" t="s">
        <v>88</v>
      </c>
      <c r="C1644" s="25" t="s">
        <v>160</v>
      </c>
      <c r="D1644" s="25" t="s">
        <v>245</v>
      </c>
      <c r="E1644" s="25" t="s">
        <v>56</v>
      </c>
      <c r="F1644" s="25" t="s">
        <v>9120</v>
      </c>
    </row>
    <row r="1645" customFormat="false" ht="15" hidden="false" customHeight="false" outlineLevel="0" collapsed="false">
      <c r="A1645" s="25" t="s">
        <v>7003</v>
      </c>
      <c r="B1645" s="25" t="s">
        <v>104</v>
      </c>
      <c r="C1645" s="25" t="s">
        <v>148</v>
      </c>
      <c r="E1645" s="25" t="s">
        <v>56</v>
      </c>
      <c r="F1645" s="25" t="s">
        <v>9120</v>
      </c>
    </row>
    <row r="1646" customFormat="false" ht="15" hidden="false" customHeight="false" outlineLevel="0" collapsed="false">
      <c r="A1646" s="25" t="s">
        <v>4649</v>
      </c>
      <c r="B1646" s="25" t="s">
        <v>90</v>
      </c>
      <c r="C1646" s="25" t="s">
        <v>160</v>
      </c>
      <c r="D1646" s="25" t="s">
        <v>1156</v>
      </c>
      <c r="E1646" s="25" t="s">
        <v>54</v>
      </c>
      <c r="F1646" s="25" t="s">
        <v>9120</v>
      </c>
      <c r="G1646" s="25" t="s">
        <v>9220</v>
      </c>
      <c r="H1646" s="25" t="n">
        <v>3589</v>
      </c>
    </row>
    <row r="1647" customFormat="false" ht="15" hidden="false" customHeight="false" outlineLevel="0" collapsed="false">
      <c r="A1647" s="25" t="s">
        <v>8784</v>
      </c>
      <c r="B1647" s="25" t="s">
        <v>115</v>
      </c>
      <c r="C1647" s="25" t="s">
        <v>178</v>
      </c>
      <c r="D1647" s="25" t="s">
        <v>2863</v>
      </c>
      <c r="E1647" s="25" t="s">
        <v>54</v>
      </c>
      <c r="F1647" s="25" t="s">
        <v>9120</v>
      </c>
      <c r="G1647" s="25" t="s">
        <v>9251</v>
      </c>
      <c r="H1647" s="25" t="n">
        <v>6262</v>
      </c>
    </row>
    <row r="1648" customFormat="false" ht="15" hidden="false" customHeight="false" outlineLevel="0" collapsed="false">
      <c r="A1648" s="25" t="s">
        <v>5022</v>
      </c>
      <c r="B1648" s="25" t="s">
        <v>95</v>
      </c>
      <c r="C1648" s="25" t="s">
        <v>170</v>
      </c>
      <c r="D1648" s="25" t="s">
        <v>636</v>
      </c>
      <c r="E1648" s="25" t="s">
        <v>56</v>
      </c>
      <c r="F1648" s="25" t="s">
        <v>9136</v>
      </c>
    </row>
    <row r="1649" customFormat="false" ht="15" hidden="false" customHeight="false" outlineLevel="0" collapsed="false">
      <c r="A1649" s="25" t="s">
        <v>5023</v>
      </c>
      <c r="B1649" s="25" t="s">
        <v>95</v>
      </c>
      <c r="C1649" s="25" t="s">
        <v>170</v>
      </c>
      <c r="D1649" s="25" t="s">
        <v>193</v>
      </c>
      <c r="E1649" s="25" t="s">
        <v>54</v>
      </c>
      <c r="F1649" s="25" t="s">
        <v>9136</v>
      </c>
      <c r="G1649" s="25" t="s">
        <v>9166</v>
      </c>
      <c r="H1649" s="25" t="n">
        <v>1161</v>
      </c>
    </row>
    <row r="1650" customFormat="false" ht="15" hidden="false" customHeight="false" outlineLevel="0" collapsed="false">
      <c r="A1650" s="25" t="s">
        <v>5024</v>
      </c>
      <c r="B1650" s="25" t="s">
        <v>95</v>
      </c>
      <c r="C1650" s="25" t="s">
        <v>9107</v>
      </c>
      <c r="D1650" s="25" t="s">
        <v>1049</v>
      </c>
      <c r="E1650" s="25" t="s">
        <v>54</v>
      </c>
      <c r="F1650" s="25" t="s">
        <v>9136</v>
      </c>
      <c r="G1650" s="25" t="s">
        <v>9157</v>
      </c>
      <c r="H1650" s="25" t="n">
        <v>4975</v>
      </c>
    </row>
    <row r="1651" customFormat="false" ht="15" hidden="false" customHeight="false" outlineLevel="0" collapsed="false">
      <c r="A1651" s="25" t="s">
        <v>3842</v>
      </c>
      <c r="B1651" s="25" t="s">
        <v>87</v>
      </c>
      <c r="C1651" s="25" t="s">
        <v>186</v>
      </c>
      <c r="D1651" s="25" t="s">
        <v>3373</v>
      </c>
      <c r="E1651" s="25" t="s">
        <v>54</v>
      </c>
      <c r="F1651" s="25" t="s">
        <v>9136</v>
      </c>
      <c r="G1651" s="25" t="s">
        <v>9168</v>
      </c>
      <c r="H1651" s="25" t="n">
        <v>586</v>
      </c>
    </row>
    <row r="1652" customFormat="false" ht="15" hidden="false" customHeight="false" outlineLevel="0" collapsed="false">
      <c r="A1652" s="25" t="s">
        <v>3843</v>
      </c>
      <c r="B1652" s="25" t="s">
        <v>87</v>
      </c>
      <c r="C1652" s="25" t="s">
        <v>148</v>
      </c>
      <c r="D1652" s="25" t="s">
        <v>1055</v>
      </c>
      <c r="E1652" s="25" t="s">
        <v>54</v>
      </c>
      <c r="F1652" s="25" t="s">
        <v>9136</v>
      </c>
      <c r="G1652" s="25" t="s">
        <v>9156</v>
      </c>
      <c r="H1652" s="25" t="n">
        <v>41</v>
      </c>
    </row>
    <row r="1653" customFormat="false" ht="15" hidden="false" customHeight="false" outlineLevel="0" collapsed="false">
      <c r="A1653" s="25" t="s">
        <v>5352</v>
      </c>
      <c r="B1653" s="25" t="s">
        <v>94</v>
      </c>
      <c r="C1653" s="25" t="s">
        <v>170</v>
      </c>
      <c r="E1653" s="25" t="s">
        <v>56</v>
      </c>
      <c r="F1653" s="25" t="s">
        <v>9136</v>
      </c>
    </row>
    <row r="1654" customFormat="false" ht="15" hidden="false" customHeight="false" outlineLevel="0" collapsed="false">
      <c r="A1654" s="25" t="s">
        <v>1946</v>
      </c>
      <c r="B1654" s="25" t="s">
        <v>80</v>
      </c>
      <c r="C1654" s="25" t="s">
        <v>170</v>
      </c>
      <c r="D1654" s="25" t="s">
        <v>145</v>
      </c>
      <c r="E1654" s="25" t="s">
        <v>54</v>
      </c>
      <c r="F1654" s="25" t="s">
        <v>9136</v>
      </c>
      <c r="G1654" s="25" t="s">
        <v>9145</v>
      </c>
      <c r="H1654" s="25" t="n">
        <v>929</v>
      </c>
    </row>
    <row r="1655" customFormat="false" ht="15" hidden="false" customHeight="false" outlineLevel="0" collapsed="false">
      <c r="A1655" s="25" t="s">
        <v>1947</v>
      </c>
      <c r="B1655" s="25" t="s">
        <v>80</v>
      </c>
      <c r="C1655" s="25" t="s">
        <v>148</v>
      </c>
      <c r="D1655" s="25" t="s">
        <v>225</v>
      </c>
      <c r="E1655" s="25" t="s">
        <v>54</v>
      </c>
      <c r="F1655" s="25" t="s">
        <v>9136</v>
      </c>
      <c r="G1655" s="25" t="s">
        <v>9227</v>
      </c>
      <c r="H1655" s="25" t="n">
        <v>65</v>
      </c>
    </row>
    <row r="1656" customFormat="false" ht="15" hidden="false" customHeight="false" outlineLevel="0" collapsed="false">
      <c r="A1656" s="25" t="s">
        <v>5607</v>
      </c>
      <c r="B1656" s="25" t="s">
        <v>96</v>
      </c>
      <c r="C1656" s="25" t="s">
        <v>186</v>
      </c>
      <c r="D1656" s="25" t="s">
        <v>1371</v>
      </c>
      <c r="E1656" s="25" t="s">
        <v>54</v>
      </c>
      <c r="F1656" s="25" t="s">
        <v>9136</v>
      </c>
      <c r="G1656" s="25" t="s">
        <v>9139</v>
      </c>
      <c r="H1656" s="25" t="n">
        <v>574</v>
      </c>
    </row>
    <row r="1657" customFormat="false" ht="15" hidden="false" customHeight="false" outlineLevel="0" collapsed="false">
      <c r="A1657" s="25" t="s">
        <v>2631</v>
      </c>
      <c r="B1657" s="25" t="s">
        <v>78</v>
      </c>
      <c r="C1657" s="25" t="s">
        <v>9107</v>
      </c>
      <c r="D1657" s="25" t="s">
        <v>218</v>
      </c>
      <c r="E1657" s="25" t="s">
        <v>55</v>
      </c>
      <c r="F1657" s="25" t="s">
        <v>9136</v>
      </c>
      <c r="G1657" s="25" t="s">
        <v>9303</v>
      </c>
      <c r="H1657" s="25" t="n">
        <v>0</v>
      </c>
    </row>
    <row r="1658" customFormat="false" ht="15" hidden="false" customHeight="false" outlineLevel="0" collapsed="false">
      <c r="A1658" s="25" t="s">
        <v>2632</v>
      </c>
      <c r="B1658" s="25" t="s">
        <v>78</v>
      </c>
      <c r="C1658" s="25" t="s">
        <v>9107</v>
      </c>
      <c r="D1658" s="25" t="s">
        <v>225</v>
      </c>
      <c r="E1658" s="25" t="s">
        <v>55</v>
      </c>
      <c r="F1658" s="25" t="s">
        <v>9136</v>
      </c>
      <c r="G1658" s="25" t="s">
        <v>9249</v>
      </c>
      <c r="H1658" s="25" t="n">
        <v>0</v>
      </c>
    </row>
    <row r="1659" customFormat="false" ht="15" hidden="false" customHeight="false" outlineLevel="0" collapsed="false">
      <c r="A1659" s="25" t="s">
        <v>6290</v>
      </c>
      <c r="B1659" s="25" t="s">
        <v>106</v>
      </c>
      <c r="C1659" s="25" t="s">
        <v>160</v>
      </c>
      <c r="D1659" s="25" t="s">
        <v>419</v>
      </c>
      <c r="E1659" s="25" t="s">
        <v>54</v>
      </c>
      <c r="F1659" s="25" t="s">
        <v>9136</v>
      </c>
      <c r="G1659" s="25" t="s">
        <v>9294</v>
      </c>
      <c r="H1659" s="25" t="n">
        <v>3028</v>
      </c>
    </row>
    <row r="1660" customFormat="false" ht="15" hidden="false" customHeight="false" outlineLevel="0" collapsed="false">
      <c r="A1660" s="25" t="s">
        <v>7425</v>
      </c>
      <c r="B1660" s="25" t="s">
        <v>112</v>
      </c>
      <c r="C1660" s="25" t="s">
        <v>186</v>
      </c>
      <c r="D1660" s="25" t="s">
        <v>433</v>
      </c>
      <c r="E1660" s="25" t="s">
        <v>54</v>
      </c>
      <c r="F1660" s="25" t="s">
        <v>9136</v>
      </c>
      <c r="G1660" s="25" t="s">
        <v>9129</v>
      </c>
      <c r="H1660" s="25" t="n">
        <v>403</v>
      </c>
    </row>
    <row r="1661" customFormat="false" ht="15" hidden="false" customHeight="false" outlineLevel="0" collapsed="false">
      <c r="A1661" s="25" t="s">
        <v>7717</v>
      </c>
      <c r="B1661" s="25" t="s">
        <v>114</v>
      </c>
      <c r="C1661" s="25" t="s">
        <v>186</v>
      </c>
      <c r="D1661" s="25" t="s">
        <v>156</v>
      </c>
      <c r="E1661" s="25" t="s">
        <v>55</v>
      </c>
      <c r="F1661" s="25" t="s">
        <v>9136</v>
      </c>
      <c r="G1661" s="25" t="s">
        <v>9263</v>
      </c>
      <c r="H1661" s="25" t="n">
        <v>0</v>
      </c>
    </row>
    <row r="1662" customFormat="false" ht="15" hidden="false" customHeight="false" outlineLevel="0" collapsed="false">
      <c r="A1662" s="25" t="s">
        <v>7718</v>
      </c>
      <c r="B1662" s="25" t="s">
        <v>114</v>
      </c>
      <c r="C1662" s="25" t="s">
        <v>160</v>
      </c>
      <c r="D1662" s="25" t="s">
        <v>494</v>
      </c>
      <c r="E1662" s="25" t="s">
        <v>54</v>
      </c>
      <c r="F1662" s="25" t="s">
        <v>9136</v>
      </c>
      <c r="G1662" s="25" t="s">
        <v>9240</v>
      </c>
      <c r="H1662" s="25" t="n">
        <v>3290</v>
      </c>
    </row>
    <row r="1663" customFormat="false" ht="15" hidden="false" customHeight="false" outlineLevel="0" collapsed="false">
      <c r="A1663" s="25" t="s">
        <v>8092</v>
      </c>
      <c r="B1663" s="25" t="s">
        <v>113</v>
      </c>
      <c r="C1663" s="25" t="s">
        <v>186</v>
      </c>
      <c r="E1663" s="25" t="s">
        <v>56</v>
      </c>
      <c r="F1663" s="25" t="s">
        <v>9136</v>
      </c>
    </row>
    <row r="1664" customFormat="false" ht="15" hidden="false" customHeight="false" outlineLevel="0" collapsed="false">
      <c r="A1664" s="25" t="s">
        <v>8093</v>
      </c>
      <c r="B1664" s="25" t="s">
        <v>113</v>
      </c>
      <c r="C1664" s="25" t="s">
        <v>160</v>
      </c>
      <c r="D1664" s="25" t="s">
        <v>156</v>
      </c>
      <c r="E1664" s="25" t="s">
        <v>55</v>
      </c>
      <c r="F1664" s="25" t="s">
        <v>9136</v>
      </c>
      <c r="G1664" s="25" t="s">
        <v>9281</v>
      </c>
      <c r="H1664" s="25" t="n">
        <v>0</v>
      </c>
    </row>
    <row r="1665" customFormat="false" ht="15" hidden="false" customHeight="false" outlineLevel="0" collapsed="false">
      <c r="A1665" s="25" t="s">
        <v>8094</v>
      </c>
      <c r="B1665" s="25" t="s">
        <v>113</v>
      </c>
      <c r="C1665" s="25" t="s">
        <v>160</v>
      </c>
      <c r="D1665" s="25" t="s">
        <v>199</v>
      </c>
      <c r="E1665" s="25" t="s">
        <v>54</v>
      </c>
      <c r="F1665" s="25" t="s">
        <v>9136</v>
      </c>
      <c r="G1665" s="25" t="s">
        <v>9180</v>
      </c>
      <c r="H1665" s="25" t="n">
        <v>3550</v>
      </c>
    </row>
    <row r="1666" customFormat="false" ht="15" hidden="false" customHeight="false" outlineLevel="0" collapsed="false">
      <c r="A1666" s="25" t="s">
        <v>1247</v>
      </c>
      <c r="B1666" s="25" t="s">
        <v>73</v>
      </c>
      <c r="C1666" s="25" t="s">
        <v>160</v>
      </c>
      <c r="D1666" s="25" t="s">
        <v>245</v>
      </c>
      <c r="E1666" s="25" t="s">
        <v>54</v>
      </c>
      <c r="F1666" s="25" t="s">
        <v>9136</v>
      </c>
      <c r="G1666" s="25" t="s">
        <v>9281</v>
      </c>
      <c r="H1666" s="25" t="n">
        <v>3657</v>
      </c>
    </row>
    <row r="1667" customFormat="false" ht="15" hidden="false" customHeight="false" outlineLevel="0" collapsed="false">
      <c r="A1667" s="25" t="s">
        <v>5875</v>
      </c>
      <c r="B1667" s="25" t="s">
        <v>97</v>
      </c>
      <c r="C1667" s="25" t="s">
        <v>170</v>
      </c>
      <c r="D1667" s="25" t="s">
        <v>3373</v>
      </c>
      <c r="E1667" s="25" t="s">
        <v>54</v>
      </c>
      <c r="F1667" s="25" t="s">
        <v>9136</v>
      </c>
      <c r="G1667" s="25" t="s">
        <v>9314</v>
      </c>
      <c r="H1667" s="25" t="n">
        <v>1046</v>
      </c>
    </row>
    <row r="1668" customFormat="false" ht="15" hidden="false" customHeight="false" outlineLevel="0" collapsed="false">
      <c r="A1668" s="25" t="s">
        <v>1518</v>
      </c>
      <c r="B1668" s="25" t="s">
        <v>71</v>
      </c>
      <c r="C1668" s="25" t="s">
        <v>148</v>
      </c>
      <c r="D1668" s="25" t="s">
        <v>266</v>
      </c>
      <c r="E1668" s="25" t="s">
        <v>54</v>
      </c>
      <c r="F1668" s="25" t="s">
        <v>9136</v>
      </c>
      <c r="G1668" s="25" t="s">
        <v>9257</v>
      </c>
      <c r="H1668" s="25" t="n">
        <v>50</v>
      </c>
    </row>
    <row r="1669" customFormat="false" ht="15" hidden="false" customHeight="false" outlineLevel="0" collapsed="false">
      <c r="A1669" s="25" t="s">
        <v>1519</v>
      </c>
      <c r="B1669" s="25" t="s">
        <v>71</v>
      </c>
      <c r="C1669" s="25" t="s">
        <v>160</v>
      </c>
      <c r="D1669" s="25" t="s">
        <v>198</v>
      </c>
      <c r="E1669" s="25" t="s">
        <v>54</v>
      </c>
      <c r="F1669" s="25" t="s">
        <v>9136</v>
      </c>
      <c r="G1669" s="25" t="s">
        <v>9158</v>
      </c>
      <c r="H1669" s="25" t="n">
        <v>2871</v>
      </c>
    </row>
    <row r="1670" customFormat="false" ht="15" hidden="false" customHeight="false" outlineLevel="0" collapsed="false">
      <c r="A1670" s="25" t="s">
        <v>4430</v>
      </c>
      <c r="B1670" s="25" t="s">
        <v>86</v>
      </c>
      <c r="C1670" s="25" t="s">
        <v>148</v>
      </c>
      <c r="D1670" s="25" t="s">
        <v>663</v>
      </c>
      <c r="E1670" s="25" t="s">
        <v>54</v>
      </c>
      <c r="F1670" s="25" t="s">
        <v>9136</v>
      </c>
      <c r="G1670" s="25" t="s">
        <v>9227</v>
      </c>
      <c r="H1670" s="25" t="n">
        <v>52</v>
      </c>
    </row>
    <row r="1671" customFormat="false" ht="15" hidden="false" customHeight="false" outlineLevel="0" collapsed="false">
      <c r="A1671" s="25" t="s">
        <v>8785</v>
      </c>
      <c r="B1671" s="25" t="s">
        <v>115</v>
      </c>
      <c r="C1671" s="25" t="s">
        <v>9107</v>
      </c>
      <c r="E1671" s="25" t="s">
        <v>56</v>
      </c>
      <c r="F1671" s="25" t="s">
        <v>9136</v>
      </c>
    </row>
    <row r="1672" customFormat="false" ht="15" hidden="false" customHeight="false" outlineLevel="0" collapsed="false">
      <c r="A1672" s="25" t="s">
        <v>271</v>
      </c>
      <c r="B1672" s="25" t="s">
        <v>69</v>
      </c>
      <c r="C1672" s="25" t="s">
        <v>148</v>
      </c>
      <c r="D1672" s="25" t="s">
        <v>198</v>
      </c>
      <c r="E1672" s="25" t="s">
        <v>55</v>
      </c>
      <c r="F1672" s="25" t="s">
        <v>9140</v>
      </c>
      <c r="G1672" s="25" t="s">
        <v>9261</v>
      </c>
      <c r="H1672" s="25" t="n">
        <v>0</v>
      </c>
    </row>
    <row r="1673" customFormat="false" ht="15" hidden="false" customHeight="false" outlineLevel="0" collapsed="false">
      <c r="A1673" s="25" t="s">
        <v>4773</v>
      </c>
      <c r="B1673" s="25" t="s">
        <v>98</v>
      </c>
      <c r="C1673" s="25" t="s">
        <v>186</v>
      </c>
      <c r="D1673" s="25" t="s">
        <v>494</v>
      </c>
      <c r="E1673" s="25" t="s">
        <v>54</v>
      </c>
      <c r="F1673" s="25" t="s">
        <v>9140</v>
      </c>
      <c r="G1673" s="25" t="s">
        <v>9293</v>
      </c>
      <c r="H1673" s="25" t="n">
        <v>564</v>
      </c>
    </row>
    <row r="1674" customFormat="false" ht="15" hidden="false" customHeight="false" outlineLevel="0" collapsed="false">
      <c r="A1674" s="25" t="s">
        <v>5025</v>
      </c>
      <c r="B1674" s="25" t="s">
        <v>95</v>
      </c>
      <c r="C1674" s="25" t="s">
        <v>178</v>
      </c>
      <c r="D1674" s="25" t="s">
        <v>3511</v>
      </c>
      <c r="E1674" s="25" t="s">
        <v>55</v>
      </c>
      <c r="F1674" s="25" t="s">
        <v>9140</v>
      </c>
      <c r="G1674" s="25" t="s">
        <v>9244</v>
      </c>
      <c r="H1674" s="25" t="n">
        <v>0</v>
      </c>
    </row>
    <row r="1675" customFormat="false" ht="15" hidden="false" customHeight="false" outlineLevel="0" collapsed="false">
      <c r="A1675" s="25" t="s">
        <v>3844</v>
      </c>
      <c r="B1675" s="25" t="s">
        <v>87</v>
      </c>
      <c r="C1675" s="25" t="s">
        <v>186</v>
      </c>
      <c r="D1675" s="25" t="s">
        <v>2863</v>
      </c>
      <c r="E1675" s="25" t="s">
        <v>56</v>
      </c>
      <c r="F1675" s="25" t="s">
        <v>9140</v>
      </c>
    </row>
    <row r="1676" customFormat="false" ht="15" hidden="false" customHeight="false" outlineLevel="0" collapsed="false">
      <c r="A1676" s="25" t="s">
        <v>5353</v>
      </c>
      <c r="B1676" s="25" t="s">
        <v>94</v>
      </c>
      <c r="C1676" s="25" t="s">
        <v>160</v>
      </c>
      <c r="D1676" s="25" t="s">
        <v>484</v>
      </c>
      <c r="E1676" s="25" t="s">
        <v>54</v>
      </c>
      <c r="F1676" s="25" t="s">
        <v>9140</v>
      </c>
      <c r="G1676" s="25" t="s">
        <v>9224</v>
      </c>
      <c r="H1676" s="25" t="n">
        <v>3780</v>
      </c>
    </row>
    <row r="1677" customFormat="false" ht="15" hidden="false" customHeight="false" outlineLevel="0" collapsed="false">
      <c r="A1677" s="25" t="s">
        <v>1948</v>
      </c>
      <c r="B1677" s="25" t="s">
        <v>80</v>
      </c>
      <c r="C1677" s="25" t="s">
        <v>186</v>
      </c>
      <c r="D1677" s="25" t="s">
        <v>167</v>
      </c>
      <c r="E1677" s="25" t="s">
        <v>54</v>
      </c>
      <c r="F1677" s="25" t="s">
        <v>9140</v>
      </c>
      <c r="G1677" s="25" t="s">
        <v>9314</v>
      </c>
      <c r="H1677" s="25" t="n">
        <v>491</v>
      </c>
    </row>
    <row r="1678" customFormat="false" ht="15" hidden="false" customHeight="false" outlineLevel="0" collapsed="false">
      <c r="A1678" s="25" t="s">
        <v>1949</v>
      </c>
      <c r="B1678" s="25" t="s">
        <v>80</v>
      </c>
      <c r="C1678" s="25" t="s">
        <v>186</v>
      </c>
      <c r="D1678" s="25" t="s">
        <v>237</v>
      </c>
      <c r="E1678" s="25" t="s">
        <v>54</v>
      </c>
      <c r="F1678" s="25" t="s">
        <v>9140</v>
      </c>
      <c r="G1678" s="25" t="s">
        <v>9139</v>
      </c>
      <c r="H1678" s="25" t="n">
        <v>604</v>
      </c>
    </row>
    <row r="1679" customFormat="false" ht="15" hidden="false" customHeight="false" outlineLevel="0" collapsed="false">
      <c r="A1679" s="25" t="s">
        <v>6109</v>
      </c>
      <c r="B1679" s="25" t="s">
        <v>108</v>
      </c>
      <c r="C1679" s="25" t="s">
        <v>2445</v>
      </c>
      <c r="D1679" s="25" t="s">
        <v>433</v>
      </c>
      <c r="E1679" s="25" t="s">
        <v>55</v>
      </c>
      <c r="F1679" s="25" t="s">
        <v>9140</v>
      </c>
      <c r="G1679" s="25" t="s">
        <v>9257</v>
      </c>
      <c r="H1679" s="25" t="n">
        <v>0</v>
      </c>
    </row>
    <row r="1680" customFormat="false" ht="15" hidden="false" customHeight="false" outlineLevel="0" collapsed="false">
      <c r="A1680" s="25" t="s">
        <v>7719</v>
      </c>
      <c r="B1680" s="25" t="s">
        <v>114</v>
      </c>
      <c r="C1680" s="25" t="s">
        <v>186</v>
      </c>
      <c r="D1680" s="25" t="s">
        <v>156</v>
      </c>
      <c r="E1680" s="25" t="s">
        <v>55</v>
      </c>
      <c r="F1680" s="25" t="s">
        <v>9140</v>
      </c>
      <c r="G1680" s="25" t="s">
        <v>9131</v>
      </c>
      <c r="H1680" s="25" t="n">
        <v>0</v>
      </c>
    </row>
    <row r="1681" customFormat="false" ht="15" hidden="false" customHeight="false" outlineLevel="0" collapsed="false">
      <c r="A1681" s="25" t="s">
        <v>7720</v>
      </c>
      <c r="B1681" s="25" t="s">
        <v>114</v>
      </c>
      <c r="C1681" s="25" t="s">
        <v>186</v>
      </c>
      <c r="D1681" s="25" t="s">
        <v>3075</v>
      </c>
      <c r="E1681" s="25" t="s">
        <v>54</v>
      </c>
      <c r="F1681" s="25" t="s">
        <v>9140</v>
      </c>
      <c r="G1681" s="25" t="s">
        <v>9281</v>
      </c>
      <c r="H1681" s="25" t="n">
        <v>568</v>
      </c>
    </row>
    <row r="1682" customFormat="false" ht="15" hidden="false" customHeight="false" outlineLevel="0" collapsed="false">
      <c r="A1682" s="25" t="s">
        <v>8095</v>
      </c>
      <c r="B1682" s="25" t="s">
        <v>113</v>
      </c>
      <c r="C1682" s="25" t="s">
        <v>186</v>
      </c>
      <c r="D1682" s="25" t="s">
        <v>433</v>
      </c>
      <c r="E1682" s="25" t="s">
        <v>54</v>
      </c>
      <c r="F1682" s="25" t="s">
        <v>9140</v>
      </c>
      <c r="G1682" s="25" t="s">
        <v>9314</v>
      </c>
      <c r="H1682" s="25" t="n">
        <v>601</v>
      </c>
    </row>
    <row r="1683" customFormat="false" ht="15" hidden="false" customHeight="false" outlineLevel="0" collapsed="false">
      <c r="A1683" s="25" t="s">
        <v>8499</v>
      </c>
      <c r="B1683" s="25" t="s">
        <v>116</v>
      </c>
      <c r="C1683" s="25" t="s">
        <v>170</v>
      </c>
      <c r="E1683" s="25" t="s">
        <v>56</v>
      </c>
      <c r="F1683" s="25" t="s">
        <v>9140</v>
      </c>
    </row>
    <row r="1684" customFormat="false" ht="15" hidden="false" customHeight="false" outlineLevel="0" collapsed="false">
      <c r="A1684" s="25" t="s">
        <v>8500</v>
      </c>
      <c r="B1684" s="25" t="s">
        <v>116</v>
      </c>
      <c r="C1684" s="25" t="s">
        <v>160</v>
      </c>
      <c r="D1684" s="25" t="s">
        <v>1789</v>
      </c>
      <c r="E1684" s="25" t="s">
        <v>55</v>
      </c>
      <c r="F1684" s="25" t="s">
        <v>9140</v>
      </c>
      <c r="G1684" s="25" t="s">
        <v>9224</v>
      </c>
      <c r="H1684" s="25" t="n">
        <v>0</v>
      </c>
    </row>
    <row r="1685" customFormat="false" ht="15" hidden="false" customHeight="false" outlineLevel="0" collapsed="false">
      <c r="A1685" s="25" t="s">
        <v>3569</v>
      </c>
      <c r="B1685" s="25" t="s">
        <v>79</v>
      </c>
      <c r="C1685" s="25" t="s">
        <v>178</v>
      </c>
      <c r="D1685" s="25" t="s">
        <v>248</v>
      </c>
      <c r="E1685" s="25" t="s">
        <v>54</v>
      </c>
      <c r="F1685" s="25" t="s">
        <v>9140</v>
      </c>
      <c r="G1685" s="25" t="s">
        <v>9213</v>
      </c>
      <c r="H1685" s="25" t="n">
        <v>5616</v>
      </c>
    </row>
    <row r="1686" customFormat="false" ht="15" hidden="false" customHeight="false" outlineLevel="0" collapsed="false">
      <c r="A1686" s="25" t="s">
        <v>5876</v>
      </c>
      <c r="B1686" s="25" t="s">
        <v>97</v>
      </c>
      <c r="C1686" s="25" t="s">
        <v>9107</v>
      </c>
      <c r="D1686" s="25" t="s">
        <v>3373</v>
      </c>
      <c r="E1686" s="25" t="s">
        <v>55</v>
      </c>
      <c r="F1686" s="25" t="s">
        <v>9140</v>
      </c>
      <c r="G1686" s="25" t="s">
        <v>9307</v>
      </c>
      <c r="H1686" s="25" t="n">
        <v>0</v>
      </c>
    </row>
    <row r="1687" customFormat="false" ht="15" hidden="false" customHeight="false" outlineLevel="0" collapsed="false">
      <c r="A1687" s="25" t="s">
        <v>6789</v>
      </c>
      <c r="B1687" s="25" t="s">
        <v>105</v>
      </c>
      <c r="C1687" s="25" t="s">
        <v>9107</v>
      </c>
      <c r="D1687" s="25" t="s">
        <v>2484</v>
      </c>
      <c r="E1687" s="25" t="s">
        <v>55</v>
      </c>
      <c r="F1687" s="25" t="s">
        <v>9140</v>
      </c>
      <c r="G1687" s="25" t="s">
        <v>9220</v>
      </c>
      <c r="H1687" s="25" t="n">
        <v>0</v>
      </c>
    </row>
    <row r="1688" customFormat="false" ht="15" hidden="false" customHeight="false" outlineLevel="0" collapsed="false">
      <c r="A1688" s="25" t="s">
        <v>1520</v>
      </c>
      <c r="B1688" s="25" t="s">
        <v>71</v>
      </c>
      <c r="C1688" s="25" t="s">
        <v>148</v>
      </c>
      <c r="D1688" s="25" t="s">
        <v>167</v>
      </c>
      <c r="E1688" s="25" t="s">
        <v>55</v>
      </c>
      <c r="F1688" s="25" t="s">
        <v>9140</v>
      </c>
      <c r="G1688" s="25" t="s">
        <v>9317</v>
      </c>
      <c r="H1688" s="25" t="n">
        <v>0</v>
      </c>
    </row>
    <row r="1689" customFormat="false" ht="15" hidden="false" customHeight="false" outlineLevel="0" collapsed="false">
      <c r="A1689" s="25" t="s">
        <v>7004</v>
      </c>
      <c r="B1689" s="25" t="s">
        <v>104</v>
      </c>
      <c r="C1689" s="25" t="s">
        <v>160</v>
      </c>
      <c r="D1689" s="25" t="s">
        <v>444</v>
      </c>
      <c r="E1689" s="25" t="s">
        <v>55</v>
      </c>
      <c r="F1689" s="25" t="s">
        <v>9140</v>
      </c>
      <c r="G1689" s="25" t="s">
        <v>9293</v>
      </c>
      <c r="H1689" s="25" t="n">
        <v>0</v>
      </c>
    </row>
    <row r="1690" customFormat="false" ht="15" hidden="false" customHeight="false" outlineLevel="0" collapsed="false">
      <c r="A1690" s="25" t="s">
        <v>4431</v>
      </c>
      <c r="B1690" s="25" t="s">
        <v>86</v>
      </c>
      <c r="C1690" s="25" t="s">
        <v>186</v>
      </c>
      <c r="D1690" s="25" t="s">
        <v>1795</v>
      </c>
      <c r="E1690" s="25" t="s">
        <v>54</v>
      </c>
      <c r="F1690" s="25" t="s">
        <v>9140</v>
      </c>
      <c r="G1690" s="25" t="s">
        <v>9316</v>
      </c>
      <c r="H1690" s="25" t="n">
        <v>542</v>
      </c>
    </row>
    <row r="1691" customFormat="false" ht="15" hidden="false" customHeight="false" outlineLevel="0" collapsed="false">
      <c r="A1691" s="25" t="s">
        <v>4650</v>
      </c>
      <c r="B1691" s="25" t="s">
        <v>90</v>
      </c>
      <c r="C1691" s="25" t="s">
        <v>186</v>
      </c>
      <c r="D1691" s="25" t="s">
        <v>1690</v>
      </c>
      <c r="E1691" s="25" t="s">
        <v>54</v>
      </c>
      <c r="F1691" s="25" t="s">
        <v>9140</v>
      </c>
      <c r="G1691" s="25" t="s">
        <v>9259</v>
      </c>
      <c r="H1691" s="25" t="n">
        <v>497</v>
      </c>
    </row>
    <row r="1692" customFormat="false" ht="15" hidden="false" customHeight="false" outlineLevel="0" collapsed="false">
      <c r="A1692" s="25" t="s">
        <v>8786</v>
      </c>
      <c r="B1692" s="25" t="s">
        <v>115</v>
      </c>
      <c r="C1692" s="25" t="s">
        <v>9107</v>
      </c>
      <c r="D1692" s="25" t="s">
        <v>633</v>
      </c>
      <c r="E1692" s="25" t="s">
        <v>54</v>
      </c>
      <c r="F1692" s="25" t="s">
        <v>9140</v>
      </c>
      <c r="G1692" s="25" t="s">
        <v>9248</v>
      </c>
      <c r="H1692" s="25" t="n">
        <v>5443</v>
      </c>
    </row>
    <row r="1693" customFormat="false" ht="15" hidden="false" customHeight="false" outlineLevel="0" collapsed="false">
      <c r="A1693" s="25" t="s">
        <v>272</v>
      </c>
      <c r="B1693" s="25" t="s">
        <v>69</v>
      </c>
      <c r="C1693" s="25" t="s">
        <v>170</v>
      </c>
      <c r="D1693" s="25" t="s">
        <v>245</v>
      </c>
      <c r="E1693" s="25" t="s">
        <v>54</v>
      </c>
      <c r="F1693" s="25" t="s">
        <v>9145</v>
      </c>
      <c r="G1693" s="25" t="s">
        <v>9294</v>
      </c>
      <c r="H1693" s="25" t="n">
        <v>1037</v>
      </c>
    </row>
    <row r="1694" customFormat="false" ht="15" hidden="false" customHeight="false" outlineLevel="0" collapsed="false">
      <c r="A1694" s="25" t="s">
        <v>4774</v>
      </c>
      <c r="B1694" s="25" t="s">
        <v>98</v>
      </c>
      <c r="C1694" s="25" t="s">
        <v>170</v>
      </c>
      <c r="D1694" s="25" t="s">
        <v>245</v>
      </c>
      <c r="E1694" s="25" t="s">
        <v>56</v>
      </c>
      <c r="F1694" s="25" t="s">
        <v>9145</v>
      </c>
    </row>
    <row r="1695" customFormat="false" ht="15" hidden="false" customHeight="false" outlineLevel="0" collapsed="false">
      <c r="A1695" s="25" t="s">
        <v>4775</v>
      </c>
      <c r="B1695" s="25" t="s">
        <v>98</v>
      </c>
      <c r="C1695" s="25" t="s">
        <v>170</v>
      </c>
      <c r="D1695" s="25" t="s">
        <v>661</v>
      </c>
      <c r="E1695" s="25" t="s">
        <v>54</v>
      </c>
      <c r="F1695" s="25" t="s">
        <v>9145</v>
      </c>
      <c r="G1695" s="25" t="s">
        <v>9318</v>
      </c>
      <c r="H1695" s="25" t="n">
        <v>992</v>
      </c>
    </row>
    <row r="1696" customFormat="false" ht="15" hidden="false" customHeight="false" outlineLevel="0" collapsed="false">
      <c r="A1696" s="25" t="s">
        <v>702</v>
      </c>
      <c r="B1696" s="25" t="s">
        <v>70</v>
      </c>
      <c r="C1696" s="25" t="s">
        <v>170</v>
      </c>
      <c r="D1696" s="25" t="s">
        <v>176</v>
      </c>
      <c r="E1696" s="25" t="s">
        <v>54</v>
      </c>
      <c r="F1696" s="25" t="s">
        <v>9145</v>
      </c>
      <c r="G1696" s="25" t="s">
        <v>9139</v>
      </c>
      <c r="H1696" s="25" t="n">
        <v>966</v>
      </c>
    </row>
    <row r="1697" customFormat="false" ht="15" hidden="false" customHeight="false" outlineLevel="0" collapsed="false">
      <c r="A1697" s="25" t="s">
        <v>5354</v>
      </c>
      <c r="B1697" s="25" t="s">
        <v>94</v>
      </c>
      <c r="C1697" s="25" t="s">
        <v>160</v>
      </c>
      <c r="D1697" s="25" t="s">
        <v>3373</v>
      </c>
      <c r="E1697" s="25" t="s">
        <v>55</v>
      </c>
      <c r="F1697" s="25" t="s">
        <v>9145</v>
      </c>
      <c r="G1697" s="25" t="s">
        <v>9303</v>
      </c>
      <c r="H1697" s="25" t="n">
        <v>0</v>
      </c>
    </row>
    <row r="1698" customFormat="false" ht="15" hidden="false" customHeight="false" outlineLevel="0" collapsed="false">
      <c r="A1698" s="25" t="s">
        <v>4119</v>
      </c>
      <c r="B1698" s="25" t="s">
        <v>89</v>
      </c>
      <c r="C1698" s="25" t="s">
        <v>178</v>
      </c>
      <c r="D1698" s="25" t="s">
        <v>644</v>
      </c>
      <c r="E1698" s="25" t="s">
        <v>55</v>
      </c>
      <c r="F1698" s="25" t="s">
        <v>9145</v>
      </c>
      <c r="G1698" s="25" t="s">
        <v>9319</v>
      </c>
      <c r="H1698" s="25" t="n">
        <v>0</v>
      </c>
    </row>
    <row r="1699" customFormat="false" ht="15" hidden="false" customHeight="false" outlineLevel="0" collapsed="false">
      <c r="A1699" s="25" t="s">
        <v>2951</v>
      </c>
      <c r="B1699" s="25" t="s">
        <v>76</v>
      </c>
      <c r="C1699" s="25" t="s">
        <v>186</v>
      </c>
      <c r="D1699" s="25" t="s">
        <v>266</v>
      </c>
      <c r="E1699" s="25" t="s">
        <v>55</v>
      </c>
      <c r="F1699" s="25" t="s">
        <v>9145</v>
      </c>
      <c r="G1699" s="25" t="s">
        <v>9319</v>
      </c>
      <c r="H1699" s="25" t="n">
        <v>0</v>
      </c>
    </row>
    <row r="1700" customFormat="false" ht="15" hidden="false" customHeight="false" outlineLevel="0" collapsed="false">
      <c r="A1700" s="25" t="s">
        <v>2952</v>
      </c>
      <c r="B1700" s="25" t="s">
        <v>76</v>
      </c>
      <c r="C1700" s="25" t="s">
        <v>160</v>
      </c>
      <c r="D1700" s="25" t="s">
        <v>145</v>
      </c>
      <c r="E1700" s="25" t="s">
        <v>54</v>
      </c>
      <c r="F1700" s="25" t="s">
        <v>9145</v>
      </c>
      <c r="G1700" s="25" t="s">
        <v>9243</v>
      </c>
      <c r="H1700" s="25" t="n">
        <v>3232</v>
      </c>
    </row>
    <row r="1701" customFormat="false" ht="15" hidden="false" customHeight="false" outlineLevel="0" collapsed="false">
      <c r="A1701" s="25" t="s">
        <v>5877</v>
      </c>
      <c r="B1701" s="25" t="s">
        <v>97</v>
      </c>
      <c r="C1701" s="25" t="s">
        <v>186</v>
      </c>
      <c r="D1701" s="25" t="s">
        <v>484</v>
      </c>
      <c r="E1701" s="25" t="s">
        <v>54</v>
      </c>
      <c r="F1701" s="25" t="s">
        <v>9145</v>
      </c>
      <c r="G1701" s="25" t="s">
        <v>9247</v>
      </c>
      <c r="H1701" s="25" t="n">
        <v>548</v>
      </c>
    </row>
    <row r="1702" customFormat="false" ht="15" hidden="false" customHeight="false" outlineLevel="0" collapsed="false">
      <c r="A1702" s="25" t="s">
        <v>4651</v>
      </c>
      <c r="B1702" s="25" t="s">
        <v>90</v>
      </c>
      <c r="C1702" s="25" t="s">
        <v>160</v>
      </c>
      <c r="E1702" s="25" t="s">
        <v>56</v>
      </c>
      <c r="F1702" s="25" t="s">
        <v>9145</v>
      </c>
    </row>
    <row r="1703" customFormat="false" ht="15" hidden="false" customHeight="false" outlineLevel="0" collapsed="false">
      <c r="A1703" s="25" t="s">
        <v>4652</v>
      </c>
      <c r="B1703" s="25" t="s">
        <v>90</v>
      </c>
      <c r="C1703" s="25" t="s">
        <v>160</v>
      </c>
      <c r="D1703" s="25" t="s">
        <v>639</v>
      </c>
      <c r="E1703" s="25" t="s">
        <v>55</v>
      </c>
      <c r="F1703" s="25" t="s">
        <v>9145</v>
      </c>
      <c r="G1703" s="25" t="s">
        <v>9129</v>
      </c>
      <c r="H1703" s="25" t="n">
        <v>0</v>
      </c>
    </row>
    <row r="1704" customFormat="false" ht="15" hidden="false" customHeight="false" outlineLevel="0" collapsed="false">
      <c r="A1704" s="25" t="s">
        <v>273</v>
      </c>
      <c r="B1704" s="25" t="s">
        <v>69</v>
      </c>
      <c r="C1704" s="25" t="s">
        <v>148</v>
      </c>
      <c r="D1704" s="25" t="s">
        <v>145</v>
      </c>
      <c r="E1704" s="25" t="s">
        <v>54</v>
      </c>
      <c r="F1704" s="25" t="s">
        <v>9168</v>
      </c>
      <c r="G1704" s="25" t="s">
        <v>9278</v>
      </c>
      <c r="H1704" s="25" t="n">
        <v>52</v>
      </c>
    </row>
    <row r="1705" customFormat="false" ht="15" hidden="false" customHeight="false" outlineLevel="0" collapsed="false">
      <c r="A1705" s="25" t="s">
        <v>5026</v>
      </c>
      <c r="B1705" s="25" t="s">
        <v>95</v>
      </c>
      <c r="C1705" s="25" t="s">
        <v>9107</v>
      </c>
      <c r="E1705" s="25" t="s">
        <v>56</v>
      </c>
      <c r="F1705" s="25" t="s">
        <v>9168</v>
      </c>
    </row>
    <row r="1706" customFormat="false" ht="15" hidden="false" customHeight="false" outlineLevel="0" collapsed="false">
      <c r="A1706" s="25" t="s">
        <v>5355</v>
      </c>
      <c r="B1706" s="25" t="s">
        <v>94</v>
      </c>
      <c r="C1706" s="25" t="s">
        <v>148</v>
      </c>
      <c r="E1706" s="25" t="s">
        <v>56</v>
      </c>
      <c r="F1706" s="25" t="s">
        <v>9168</v>
      </c>
    </row>
    <row r="1707" customFormat="false" ht="15" hidden="false" customHeight="false" outlineLevel="0" collapsed="false">
      <c r="A1707" s="25" t="s">
        <v>1950</v>
      </c>
      <c r="B1707" s="25" t="s">
        <v>80</v>
      </c>
      <c r="C1707" s="25" t="s">
        <v>9107</v>
      </c>
      <c r="D1707" s="25" t="s">
        <v>248</v>
      </c>
      <c r="E1707" s="25" t="s">
        <v>55</v>
      </c>
      <c r="F1707" s="25" t="s">
        <v>9168</v>
      </c>
      <c r="G1707" s="25" t="s">
        <v>9242</v>
      </c>
      <c r="H1707" s="25" t="n">
        <v>0</v>
      </c>
    </row>
    <row r="1708" customFormat="false" ht="15" hidden="false" customHeight="false" outlineLevel="0" collapsed="false">
      <c r="A1708" s="25" t="s">
        <v>1951</v>
      </c>
      <c r="B1708" s="25" t="s">
        <v>80</v>
      </c>
      <c r="C1708" s="25" t="s">
        <v>9107</v>
      </c>
      <c r="D1708" s="25" t="s">
        <v>240</v>
      </c>
      <c r="E1708" s="25" t="s">
        <v>55</v>
      </c>
      <c r="F1708" s="25" t="s">
        <v>9168</v>
      </c>
      <c r="G1708" s="25" t="s">
        <v>9244</v>
      </c>
      <c r="H1708" s="25" t="n">
        <v>0</v>
      </c>
    </row>
    <row r="1709" customFormat="false" ht="15" hidden="false" customHeight="false" outlineLevel="0" collapsed="false">
      <c r="A1709" s="25" t="s">
        <v>1952</v>
      </c>
      <c r="B1709" s="25" t="s">
        <v>80</v>
      </c>
      <c r="C1709" s="25" t="s">
        <v>9107</v>
      </c>
      <c r="D1709" s="25" t="s">
        <v>180</v>
      </c>
      <c r="E1709" s="25" t="s">
        <v>54</v>
      </c>
      <c r="F1709" s="25" t="s">
        <v>9168</v>
      </c>
      <c r="G1709" s="25" t="s">
        <v>9139</v>
      </c>
      <c r="H1709" s="25" t="n">
        <v>5109</v>
      </c>
    </row>
    <row r="1710" customFormat="false" ht="15" hidden="false" customHeight="false" outlineLevel="0" collapsed="false">
      <c r="A1710" s="25" t="s">
        <v>6110</v>
      </c>
      <c r="B1710" s="25" t="s">
        <v>108</v>
      </c>
      <c r="C1710" s="25" t="s">
        <v>148</v>
      </c>
      <c r="D1710" s="25" t="s">
        <v>158</v>
      </c>
      <c r="E1710" s="25" t="s">
        <v>56</v>
      </c>
      <c r="F1710" s="25" t="s">
        <v>9168</v>
      </c>
    </row>
    <row r="1711" customFormat="false" ht="15" hidden="false" customHeight="false" outlineLevel="0" collapsed="false">
      <c r="A1711" s="25" t="s">
        <v>2633</v>
      </c>
      <c r="B1711" s="25" t="s">
        <v>78</v>
      </c>
      <c r="C1711" s="25" t="s">
        <v>148</v>
      </c>
      <c r="D1711" s="25" t="s">
        <v>191</v>
      </c>
      <c r="E1711" s="25" t="s">
        <v>54</v>
      </c>
      <c r="F1711" s="25" t="s">
        <v>9168</v>
      </c>
      <c r="G1711" s="25" t="s">
        <v>9317</v>
      </c>
      <c r="H1711" s="25" t="n">
        <v>49</v>
      </c>
    </row>
    <row r="1712" customFormat="false" ht="15" hidden="false" customHeight="false" outlineLevel="0" collapsed="false">
      <c r="A1712" s="25" t="s">
        <v>2953</v>
      </c>
      <c r="B1712" s="25" t="s">
        <v>76</v>
      </c>
      <c r="C1712" s="25" t="s">
        <v>170</v>
      </c>
      <c r="D1712" s="25" t="s">
        <v>207</v>
      </c>
      <c r="E1712" s="25" t="s">
        <v>55</v>
      </c>
      <c r="F1712" s="25" t="s">
        <v>9168</v>
      </c>
      <c r="G1712" s="25" t="s">
        <v>9228</v>
      </c>
      <c r="H1712" s="25" t="n">
        <v>0</v>
      </c>
    </row>
    <row r="1713" customFormat="false" ht="15" hidden="false" customHeight="false" outlineLevel="0" collapsed="false">
      <c r="A1713" s="25" t="s">
        <v>7721</v>
      </c>
      <c r="B1713" s="25" t="s">
        <v>114</v>
      </c>
      <c r="C1713" s="25" t="s">
        <v>186</v>
      </c>
      <c r="E1713" s="25" t="s">
        <v>56</v>
      </c>
      <c r="F1713" s="25" t="s">
        <v>9168</v>
      </c>
    </row>
    <row r="1714" customFormat="false" ht="15" hidden="false" customHeight="false" outlineLevel="0" collapsed="false">
      <c r="A1714" s="25" t="s">
        <v>7722</v>
      </c>
      <c r="B1714" s="25" t="s">
        <v>114</v>
      </c>
      <c r="C1714" s="25" t="s">
        <v>186</v>
      </c>
      <c r="D1714" s="25" t="s">
        <v>494</v>
      </c>
      <c r="E1714" s="25" t="s">
        <v>54</v>
      </c>
      <c r="F1714" s="25" t="s">
        <v>9168</v>
      </c>
      <c r="G1714" s="25" t="s">
        <v>9284</v>
      </c>
      <c r="H1714" s="25" t="n">
        <v>447</v>
      </c>
    </row>
    <row r="1715" customFormat="false" ht="15" hidden="false" customHeight="false" outlineLevel="0" collapsed="false">
      <c r="A1715" s="25" t="s">
        <v>931</v>
      </c>
      <c r="B1715" s="25" t="s">
        <v>72</v>
      </c>
      <c r="C1715" s="25" t="s">
        <v>160</v>
      </c>
      <c r="D1715" s="25" t="s">
        <v>180</v>
      </c>
      <c r="E1715" s="25" t="s">
        <v>54</v>
      </c>
      <c r="F1715" s="25" t="s">
        <v>9168</v>
      </c>
      <c r="G1715" s="25" t="s">
        <v>9259</v>
      </c>
      <c r="H1715" s="25" t="n">
        <v>3430</v>
      </c>
    </row>
    <row r="1716" customFormat="false" ht="15" hidden="false" customHeight="false" outlineLevel="0" collapsed="false">
      <c r="A1716" s="25" t="s">
        <v>6508</v>
      </c>
      <c r="B1716" s="25" t="s">
        <v>107</v>
      </c>
      <c r="C1716" s="25" t="s">
        <v>160</v>
      </c>
      <c r="E1716" s="25" t="s">
        <v>56</v>
      </c>
      <c r="F1716" s="25" t="s">
        <v>9168</v>
      </c>
    </row>
    <row r="1717" customFormat="false" ht="15" hidden="false" customHeight="false" outlineLevel="0" collapsed="false">
      <c r="A1717" s="25" t="s">
        <v>3570</v>
      </c>
      <c r="B1717" s="25" t="s">
        <v>79</v>
      </c>
      <c r="C1717" s="25" t="s">
        <v>186</v>
      </c>
      <c r="D1717" s="25" t="s">
        <v>218</v>
      </c>
      <c r="E1717" s="25" t="s">
        <v>55</v>
      </c>
      <c r="F1717" s="25" t="s">
        <v>9168</v>
      </c>
      <c r="G1717" s="25" t="s">
        <v>9268</v>
      </c>
      <c r="H1717" s="25" t="n">
        <v>0</v>
      </c>
    </row>
    <row r="1718" customFormat="false" ht="15" hidden="false" customHeight="false" outlineLevel="0" collapsed="false">
      <c r="A1718" s="25" t="s">
        <v>5878</v>
      </c>
      <c r="B1718" s="25" t="s">
        <v>97</v>
      </c>
      <c r="C1718" s="25" t="s">
        <v>160</v>
      </c>
      <c r="D1718" s="25" t="s">
        <v>452</v>
      </c>
      <c r="E1718" s="25" t="s">
        <v>54</v>
      </c>
      <c r="F1718" s="25" t="s">
        <v>9168</v>
      </c>
      <c r="G1718" s="25" t="s">
        <v>9276</v>
      </c>
      <c r="H1718" s="25" t="n">
        <v>3245</v>
      </c>
    </row>
    <row r="1719" customFormat="false" ht="15" hidden="false" customHeight="false" outlineLevel="0" collapsed="false">
      <c r="A1719" s="25" t="s">
        <v>1521</v>
      </c>
      <c r="B1719" s="25" t="s">
        <v>71</v>
      </c>
      <c r="C1719" s="25" t="s">
        <v>186</v>
      </c>
      <c r="D1719" s="25" t="s">
        <v>151</v>
      </c>
      <c r="E1719" s="25" t="s">
        <v>55</v>
      </c>
      <c r="F1719" s="25" t="s">
        <v>9168</v>
      </c>
      <c r="G1719" s="25" t="s">
        <v>9158</v>
      </c>
      <c r="H1719" s="25" t="n">
        <v>0</v>
      </c>
    </row>
    <row r="1720" customFormat="false" ht="15" hidden="false" customHeight="false" outlineLevel="0" collapsed="false">
      <c r="A1720" s="25" t="s">
        <v>1522</v>
      </c>
      <c r="B1720" s="25" t="s">
        <v>71</v>
      </c>
      <c r="C1720" s="25" t="s">
        <v>148</v>
      </c>
      <c r="D1720" s="25" t="s">
        <v>145</v>
      </c>
      <c r="E1720" s="25" t="s">
        <v>54</v>
      </c>
      <c r="F1720" s="25" t="s">
        <v>9168</v>
      </c>
      <c r="G1720" s="25" t="s">
        <v>9129</v>
      </c>
      <c r="H1720" s="25" t="n">
        <v>61</v>
      </c>
    </row>
    <row r="1721" customFormat="false" ht="15" hidden="false" customHeight="false" outlineLevel="0" collapsed="false">
      <c r="A1721" s="25" t="s">
        <v>7005</v>
      </c>
      <c r="B1721" s="25" t="s">
        <v>104</v>
      </c>
      <c r="C1721" s="25" t="s">
        <v>148</v>
      </c>
      <c r="D1721" s="25" t="s">
        <v>199</v>
      </c>
      <c r="E1721" s="25" t="s">
        <v>54</v>
      </c>
      <c r="F1721" s="25" t="s">
        <v>9168</v>
      </c>
      <c r="G1721" s="25" t="s">
        <v>9316</v>
      </c>
      <c r="H1721" s="25" t="n">
        <v>60</v>
      </c>
    </row>
    <row r="1722" customFormat="false" ht="15" hidden="false" customHeight="false" outlineLevel="0" collapsed="false">
      <c r="A1722" s="25" t="s">
        <v>4432</v>
      </c>
      <c r="B1722" s="25" t="s">
        <v>86</v>
      </c>
      <c r="C1722" s="25" t="s">
        <v>9107</v>
      </c>
      <c r="E1722" s="25" t="s">
        <v>56</v>
      </c>
      <c r="F1722" s="25" t="s">
        <v>9168</v>
      </c>
    </row>
    <row r="1723" customFormat="false" ht="15" hidden="false" customHeight="false" outlineLevel="0" collapsed="false">
      <c r="A1723" s="25" t="s">
        <v>4433</v>
      </c>
      <c r="B1723" s="25" t="s">
        <v>86</v>
      </c>
      <c r="C1723" s="25" t="s">
        <v>148</v>
      </c>
      <c r="D1723" s="25" t="s">
        <v>494</v>
      </c>
      <c r="E1723" s="25" t="s">
        <v>55</v>
      </c>
      <c r="F1723" s="25" t="s">
        <v>9168</v>
      </c>
      <c r="G1723" s="25" t="s">
        <v>9319</v>
      </c>
      <c r="H1723" s="25" t="n">
        <v>0</v>
      </c>
    </row>
    <row r="1724" customFormat="false" ht="15" hidden="false" customHeight="false" outlineLevel="0" collapsed="false">
      <c r="A1724" s="25" t="s">
        <v>8787</v>
      </c>
      <c r="B1724" s="25" t="s">
        <v>115</v>
      </c>
      <c r="C1724" s="25" t="s">
        <v>186</v>
      </c>
      <c r="E1724" s="25" t="s">
        <v>56</v>
      </c>
      <c r="F1724" s="25" t="s">
        <v>9168</v>
      </c>
    </row>
    <row r="1725" customFormat="false" ht="15" hidden="false" customHeight="false" outlineLevel="0" collapsed="false">
      <c r="A1725" s="25" t="s">
        <v>274</v>
      </c>
      <c r="B1725" s="25" t="s">
        <v>69</v>
      </c>
      <c r="C1725" s="25" t="s">
        <v>178</v>
      </c>
      <c r="D1725" s="25" t="s">
        <v>167</v>
      </c>
      <c r="E1725" s="25" t="s">
        <v>54</v>
      </c>
      <c r="F1725" s="25" t="s">
        <v>9131</v>
      </c>
      <c r="G1725" s="25" t="s">
        <v>9319</v>
      </c>
      <c r="H1725" s="25" t="n">
        <v>5060</v>
      </c>
    </row>
    <row r="1726" customFormat="false" ht="15" hidden="false" customHeight="false" outlineLevel="0" collapsed="false">
      <c r="A1726" s="25" t="s">
        <v>4776</v>
      </c>
      <c r="B1726" s="25" t="s">
        <v>98</v>
      </c>
      <c r="C1726" s="25" t="s">
        <v>186</v>
      </c>
      <c r="D1726" s="25" t="s">
        <v>1653</v>
      </c>
      <c r="E1726" s="25" t="s">
        <v>55</v>
      </c>
      <c r="F1726" s="25" t="s">
        <v>9131</v>
      </c>
      <c r="G1726" s="25" t="s">
        <v>9319</v>
      </c>
      <c r="H1726" s="25" t="n">
        <v>0</v>
      </c>
    </row>
    <row r="1727" customFormat="false" ht="15" hidden="false" customHeight="false" outlineLevel="0" collapsed="false">
      <c r="A1727" s="25" t="s">
        <v>5027</v>
      </c>
      <c r="B1727" s="25" t="s">
        <v>95</v>
      </c>
      <c r="C1727" s="25" t="s">
        <v>186</v>
      </c>
      <c r="D1727" s="25" t="s">
        <v>1789</v>
      </c>
      <c r="E1727" s="25" t="s">
        <v>56</v>
      </c>
      <c r="F1727" s="25" t="s">
        <v>9131</v>
      </c>
    </row>
    <row r="1728" customFormat="false" ht="15" hidden="false" customHeight="false" outlineLevel="0" collapsed="false">
      <c r="A1728" s="25" t="s">
        <v>5028</v>
      </c>
      <c r="B1728" s="25" t="s">
        <v>95</v>
      </c>
      <c r="C1728" s="25" t="s">
        <v>186</v>
      </c>
      <c r="D1728" s="25" t="s">
        <v>494</v>
      </c>
      <c r="E1728" s="25" t="s">
        <v>54</v>
      </c>
      <c r="F1728" s="25" t="s">
        <v>9131</v>
      </c>
      <c r="G1728" s="25" t="s">
        <v>9319</v>
      </c>
      <c r="H1728" s="25" t="n">
        <v>585</v>
      </c>
    </row>
    <row r="1729" customFormat="false" ht="15" hidden="false" customHeight="false" outlineLevel="0" collapsed="false">
      <c r="A1729" s="25" t="s">
        <v>3845</v>
      </c>
      <c r="B1729" s="25" t="s">
        <v>87</v>
      </c>
      <c r="C1729" s="25" t="s">
        <v>9107</v>
      </c>
      <c r="D1729" s="25" t="s">
        <v>622</v>
      </c>
      <c r="E1729" s="25" t="s">
        <v>55</v>
      </c>
      <c r="F1729" s="25" t="s">
        <v>9131</v>
      </c>
      <c r="G1729" s="25" t="s">
        <v>9286</v>
      </c>
      <c r="H1729" s="25" t="n">
        <v>0</v>
      </c>
    </row>
    <row r="1730" customFormat="false" ht="15" hidden="false" customHeight="false" outlineLevel="0" collapsed="false">
      <c r="A1730" s="25" t="s">
        <v>5608</v>
      </c>
      <c r="B1730" s="25" t="s">
        <v>96</v>
      </c>
      <c r="C1730" s="25" t="s">
        <v>9107</v>
      </c>
      <c r="D1730" s="25" t="s">
        <v>661</v>
      </c>
      <c r="E1730" s="25" t="s">
        <v>55</v>
      </c>
      <c r="F1730" s="25" t="s">
        <v>9131</v>
      </c>
      <c r="G1730" s="25" t="s">
        <v>9261</v>
      </c>
      <c r="H1730" s="25" t="n">
        <v>0</v>
      </c>
    </row>
    <row r="1731" customFormat="false" ht="15" hidden="false" customHeight="false" outlineLevel="0" collapsed="false">
      <c r="A1731" s="25" t="s">
        <v>2634</v>
      </c>
      <c r="B1731" s="25" t="s">
        <v>78</v>
      </c>
      <c r="C1731" s="25" t="s">
        <v>9107</v>
      </c>
      <c r="D1731" s="25" t="s">
        <v>195</v>
      </c>
      <c r="E1731" s="25" t="s">
        <v>55</v>
      </c>
      <c r="F1731" s="25" t="s">
        <v>9131</v>
      </c>
      <c r="G1731" s="25" t="s">
        <v>9318</v>
      </c>
      <c r="H1731" s="25" t="n">
        <v>0</v>
      </c>
    </row>
    <row r="1732" customFormat="false" ht="15" hidden="false" customHeight="false" outlineLevel="0" collapsed="false">
      <c r="A1732" s="25" t="s">
        <v>7723</v>
      </c>
      <c r="B1732" s="25" t="s">
        <v>114</v>
      </c>
      <c r="C1732" s="25" t="s">
        <v>9107</v>
      </c>
      <c r="D1732" s="25" t="s">
        <v>218</v>
      </c>
      <c r="E1732" s="25" t="s">
        <v>55</v>
      </c>
      <c r="F1732" s="25" t="s">
        <v>9131</v>
      </c>
      <c r="G1732" s="25" t="s">
        <v>9318</v>
      </c>
      <c r="H1732" s="25" t="n">
        <v>0</v>
      </c>
    </row>
    <row r="1733" customFormat="false" ht="15" hidden="false" customHeight="false" outlineLevel="0" collapsed="false">
      <c r="A1733" s="25" t="s">
        <v>8096</v>
      </c>
      <c r="B1733" s="25" t="s">
        <v>113</v>
      </c>
      <c r="C1733" s="25" t="s">
        <v>9107</v>
      </c>
      <c r="E1733" s="25" t="s">
        <v>56</v>
      </c>
      <c r="F1733" s="25" t="s">
        <v>9131</v>
      </c>
    </row>
    <row r="1734" customFormat="false" ht="15" hidden="false" customHeight="false" outlineLevel="0" collapsed="false">
      <c r="A1734" s="25" t="s">
        <v>932</v>
      </c>
      <c r="B1734" s="25" t="s">
        <v>72</v>
      </c>
      <c r="C1734" s="25" t="s">
        <v>148</v>
      </c>
      <c r="D1734" s="25" t="s">
        <v>218</v>
      </c>
      <c r="E1734" s="25" t="s">
        <v>55</v>
      </c>
      <c r="F1734" s="25" t="s">
        <v>9131</v>
      </c>
      <c r="G1734" s="25" t="s">
        <v>9320</v>
      </c>
      <c r="H1734" s="25" t="n">
        <v>0</v>
      </c>
    </row>
    <row r="1735" customFormat="false" ht="15" hidden="false" customHeight="false" outlineLevel="0" collapsed="false">
      <c r="A1735" s="25" t="s">
        <v>933</v>
      </c>
      <c r="B1735" s="25" t="s">
        <v>72</v>
      </c>
      <c r="C1735" s="25" t="s">
        <v>148</v>
      </c>
      <c r="D1735" s="25" t="s">
        <v>237</v>
      </c>
      <c r="E1735" s="25" t="s">
        <v>55</v>
      </c>
      <c r="F1735" s="25" t="s">
        <v>9131</v>
      </c>
      <c r="G1735" s="25" t="s">
        <v>9275</v>
      </c>
      <c r="H1735" s="25" t="n">
        <v>0</v>
      </c>
    </row>
    <row r="1736" customFormat="false" ht="15" hidden="false" customHeight="false" outlineLevel="0" collapsed="false">
      <c r="A1736" s="25" t="s">
        <v>6509</v>
      </c>
      <c r="B1736" s="25" t="s">
        <v>107</v>
      </c>
      <c r="C1736" s="25" t="s">
        <v>186</v>
      </c>
      <c r="D1736" s="25" t="s">
        <v>636</v>
      </c>
      <c r="E1736" s="25" t="s">
        <v>54</v>
      </c>
      <c r="F1736" s="25" t="s">
        <v>9131</v>
      </c>
      <c r="G1736" s="25" t="s">
        <v>9234</v>
      </c>
      <c r="H1736" s="25" t="n">
        <v>572</v>
      </c>
    </row>
    <row r="1737" customFormat="false" ht="15" hidden="false" customHeight="false" outlineLevel="0" collapsed="false">
      <c r="A1737" s="25" t="s">
        <v>6510</v>
      </c>
      <c r="B1737" s="25" t="s">
        <v>107</v>
      </c>
      <c r="C1737" s="25" t="s">
        <v>148</v>
      </c>
      <c r="D1737" s="25" t="s">
        <v>199</v>
      </c>
      <c r="E1737" s="25" t="s">
        <v>54</v>
      </c>
      <c r="F1737" s="25" t="s">
        <v>9131</v>
      </c>
      <c r="G1737" s="25" t="s">
        <v>9301</v>
      </c>
      <c r="H1737" s="25" t="n">
        <v>54</v>
      </c>
    </row>
    <row r="1738" customFormat="false" ht="15" hidden="false" customHeight="false" outlineLevel="0" collapsed="false">
      <c r="A1738" s="25" t="s">
        <v>1248</v>
      </c>
      <c r="B1738" s="25" t="s">
        <v>73</v>
      </c>
      <c r="C1738" s="25" t="s">
        <v>186</v>
      </c>
      <c r="D1738" s="25" t="s">
        <v>237</v>
      </c>
      <c r="E1738" s="25" t="s">
        <v>55</v>
      </c>
      <c r="F1738" s="25" t="s">
        <v>9131</v>
      </c>
      <c r="G1738" s="25" t="s">
        <v>9319</v>
      </c>
      <c r="H1738" s="25" t="n">
        <v>0</v>
      </c>
    </row>
    <row r="1739" customFormat="false" ht="15" hidden="false" customHeight="false" outlineLevel="0" collapsed="false">
      <c r="A1739" s="25" t="s">
        <v>1523</v>
      </c>
      <c r="B1739" s="25" t="s">
        <v>71</v>
      </c>
      <c r="C1739" s="25" t="s">
        <v>148</v>
      </c>
      <c r="D1739" s="25" t="s">
        <v>176</v>
      </c>
      <c r="E1739" s="25" t="s">
        <v>54</v>
      </c>
      <c r="F1739" s="25" t="s">
        <v>9131</v>
      </c>
      <c r="G1739" s="25" t="s">
        <v>9203</v>
      </c>
      <c r="H1739" s="25" t="n">
        <v>60</v>
      </c>
    </row>
    <row r="1740" customFormat="false" ht="15" hidden="false" customHeight="false" outlineLevel="0" collapsed="false">
      <c r="A1740" s="25" t="s">
        <v>1524</v>
      </c>
      <c r="B1740" s="25" t="s">
        <v>71</v>
      </c>
      <c r="C1740" s="25" t="s">
        <v>160</v>
      </c>
      <c r="D1740" s="25" t="s">
        <v>257</v>
      </c>
      <c r="E1740" s="25" t="s">
        <v>54</v>
      </c>
      <c r="F1740" s="25" t="s">
        <v>9131</v>
      </c>
      <c r="G1740" s="25" t="s">
        <v>9319</v>
      </c>
      <c r="H1740" s="25" t="n">
        <v>3251</v>
      </c>
    </row>
    <row r="1741" customFormat="false" ht="15" hidden="false" customHeight="false" outlineLevel="0" collapsed="false">
      <c r="A1741" s="25" t="s">
        <v>7006</v>
      </c>
      <c r="B1741" s="25" t="s">
        <v>104</v>
      </c>
      <c r="C1741" s="25" t="s">
        <v>178</v>
      </c>
      <c r="D1741" s="25" t="s">
        <v>1778</v>
      </c>
      <c r="E1741" s="25" t="s">
        <v>54</v>
      </c>
      <c r="F1741" s="25" t="s">
        <v>9131</v>
      </c>
      <c r="G1741" s="25" t="s">
        <v>9259</v>
      </c>
      <c r="H1741" s="25" t="n">
        <v>5930</v>
      </c>
    </row>
    <row r="1742" customFormat="false" ht="15" hidden="false" customHeight="false" outlineLevel="0" collapsed="false">
      <c r="A1742" s="25" t="s">
        <v>4434</v>
      </c>
      <c r="B1742" s="25" t="s">
        <v>86</v>
      </c>
      <c r="C1742" s="25" t="s">
        <v>170</v>
      </c>
      <c r="D1742" s="25" t="s">
        <v>1671</v>
      </c>
      <c r="E1742" s="25" t="s">
        <v>54</v>
      </c>
      <c r="F1742" s="25" t="s">
        <v>9131</v>
      </c>
      <c r="G1742" s="25" t="s">
        <v>9319</v>
      </c>
      <c r="H1742" s="25" t="n">
        <v>941</v>
      </c>
    </row>
    <row r="1743" customFormat="false" ht="15" hidden="false" customHeight="false" outlineLevel="0" collapsed="false">
      <c r="A1743" s="25" t="s">
        <v>275</v>
      </c>
      <c r="B1743" s="25" t="s">
        <v>69</v>
      </c>
      <c r="C1743" s="25" t="s">
        <v>186</v>
      </c>
      <c r="D1743" s="25" t="s">
        <v>210</v>
      </c>
      <c r="E1743" s="25" t="s">
        <v>55</v>
      </c>
      <c r="F1743" s="25" t="s">
        <v>9166</v>
      </c>
      <c r="G1743" s="25" t="s">
        <v>9220</v>
      </c>
      <c r="H1743" s="25" t="n">
        <v>0</v>
      </c>
    </row>
    <row r="1744" customFormat="false" ht="15" hidden="false" customHeight="false" outlineLevel="0" collapsed="false">
      <c r="A1744" s="25" t="s">
        <v>276</v>
      </c>
      <c r="B1744" s="25" t="s">
        <v>69</v>
      </c>
      <c r="C1744" s="25" t="s">
        <v>148</v>
      </c>
      <c r="D1744" s="25" t="s">
        <v>231</v>
      </c>
      <c r="E1744" s="25" t="s">
        <v>54</v>
      </c>
      <c r="F1744" s="25" t="s">
        <v>9166</v>
      </c>
      <c r="G1744" s="25" t="s">
        <v>9233</v>
      </c>
      <c r="H1744" s="25" t="n">
        <v>56</v>
      </c>
    </row>
    <row r="1745" customFormat="false" ht="15" hidden="false" customHeight="false" outlineLevel="0" collapsed="false">
      <c r="A1745" s="25" t="s">
        <v>277</v>
      </c>
      <c r="B1745" s="25" t="s">
        <v>69</v>
      </c>
      <c r="C1745" s="25" t="s">
        <v>160</v>
      </c>
      <c r="D1745" s="25" t="s">
        <v>191</v>
      </c>
      <c r="E1745" s="25" t="s">
        <v>54</v>
      </c>
      <c r="F1745" s="25" t="s">
        <v>9166</v>
      </c>
      <c r="G1745" s="25" t="s">
        <v>9321</v>
      </c>
      <c r="H1745" s="25" t="n">
        <v>3445</v>
      </c>
    </row>
    <row r="1746" customFormat="false" ht="15" hidden="false" customHeight="false" outlineLevel="0" collapsed="false">
      <c r="A1746" s="25" t="s">
        <v>5029</v>
      </c>
      <c r="B1746" s="25" t="s">
        <v>95</v>
      </c>
      <c r="C1746" s="25" t="s">
        <v>178</v>
      </c>
      <c r="E1746" s="25" t="s">
        <v>56</v>
      </c>
      <c r="F1746" s="25" t="s">
        <v>9166</v>
      </c>
    </row>
    <row r="1747" customFormat="false" ht="15" hidden="false" customHeight="false" outlineLevel="0" collapsed="false">
      <c r="A1747" s="25" t="s">
        <v>5030</v>
      </c>
      <c r="B1747" s="25" t="s">
        <v>95</v>
      </c>
      <c r="C1747" s="25" t="s">
        <v>160</v>
      </c>
      <c r="D1747" s="25" t="s">
        <v>433</v>
      </c>
      <c r="E1747" s="25" t="s">
        <v>56</v>
      </c>
      <c r="F1747" s="25" t="s">
        <v>9166</v>
      </c>
    </row>
    <row r="1748" customFormat="false" ht="15" hidden="false" customHeight="false" outlineLevel="0" collapsed="false">
      <c r="A1748" s="25" t="s">
        <v>703</v>
      </c>
      <c r="B1748" s="25" t="s">
        <v>70</v>
      </c>
      <c r="C1748" s="25" t="s">
        <v>148</v>
      </c>
      <c r="D1748" s="25" t="s">
        <v>151</v>
      </c>
      <c r="E1748" s="25" t="s">
        <v>54</v>
      </c>
      <c r="F1748" s="25" t="s">
        <v>9166</v>
      </c>
      <c r="G1748" s="25" t="s">
        <v>9143</v>
      </c>
      <c r="H1748" s="25" t="n">
        <v>54</v>
      </c>
    </row>
    <row r="1749" customFormat="false" ht="15" hidden="false" customHeight="false" outlineLevel="0" collapsed="false">
      <c r="A1749" s="25" t="s">
        <v>3846</v>
      </c>
      <c r="B1749" s="25" t="s">
        <v>87</v>
      </c>
      <c r="C1749" s="25" t="s">
        <v>186</v>
      </c>
      <c r="E1749" s="25" t="s">
        <v>56</v>
      </c>
      <c r="F1749" s="25" t="s">
        <v>9166</v>
      </c>
    </row>
    <row r="1750" customFormat="false" ht="15" hidden="false" customHeight="false" outlineLevel="0" collapsed="false">
      <c r="A1750" s="25" t="s">
        <v>3847</v>
      </c>
      <c r="B1750" s="25" t="s">
        <v>87</v>
      </c>
      <c r="C1750" s="25" t="s">
        <v>160</v>
      </c>
      <c r="D1750" s="25" t="s">
        <v>1671</v>
      </c>
      <c r="E1750" s="25" t="s">
        <v>54</v>
      </c>
      <c r="F1750" s="25" t="s">
        <v>9166</v>
      </c>
      <c r="G1750" s="25" t="s">
        <v>9143</v>
      </c>
      <c r="H1750" s="25" t="n">
        <v>3498</v>
      </c>
    </row>
    <row r="1751" customFormat="false" ht="15" hidden="false" customHeight="false" outlineLevel="0" collapsed="false">
      <c r="A1751" s="25" t="s">
        <v>5356</v>
      </c>
      <c r="B1751" s="25" t="s">
        <v>94</v>
      </c>
      <c r="C1751" s="25" t="s">
        <v>186</v>
      </c>
      <c r="D1751" s="25" t="s">
        <v>644</v>
      </c>
      <c r="E1751" s="25" t="s">
        <v>54</v>
      </c>
      <c r="F1751" s="25" t="s">
        <v>9166</v>
      </c>
      <c r="G1751" s="25" t="s">
        <v>9322</v>
      </c>
      <c r="H1751" s="25" t="n">
        <v>540</v>
      </c>
    </row>
    <row r="1752" customFormat="false" ht="15" hidden="false" customHeight="false" outlineLevel="0" collapsed="false">
      <c r="A1752" s="25" t="s">
        <v>5357</v>
      </c>
      <c r="B1752" s="25" t="s">
        <v>94</v>
      </c>
      <c r="C1752" s="25" t="s">
        <v>9107</v>
      </c>
      <c r="D1752" s="25" t="s">
        <v>1690</v>
      </c>
      <c r="E1752" s="25" t="s">
        <v>54</v>
      </c>
      <c r="F1752" s="25" t="s">
        <v>9166</v>
      </c>
      <c r="G1752" s="25" t="s">
        <v>9322</v>
      </c>
      <c r="H1752" s="25" t="n">
        <v>4986</v>
      </c>
    </row>
    <row r="1753" customFormat="false" ht="15" hidden="false" customHeight="false" outlineLevel="0" collapsed="false">
      <c r="A1753" s="25" t="s">
        <v>1953</v>
      </c>
      <c r="B1753" s="25" t="s">
        <v>80</v>
      </c>
      <c r="C1753" s="25" t="s">
        <v>178</v>
      </c>
      <c r="D1753" s="25" t="s">
        <v>251</v>
      </c>
      <c r="E1753" s="25" t="s">
        <v>55</v>
      </c>
      <c r="F1753" s="25" t="s">
        <v>9166</v>
      </c>
      <c r="G1753" s="25" t="s">
        <v>9318</v>
      </c>
      <c r="H1753" s="25" t="n">
        <v>0</v>
      </c>
    </row>
    <row r="1754" customFormat="false" ht="15" hidden="false" customHeight="false" outlineLevel="0" collapsed="false">
      <c r="A1754" s="25" t="s">
        <v>1954</v>
      </c>
      <c r="B1754" s="25" t="s">
        <v>80</v>
      </c>
      <c r="C1754" s="25" t="s">
        <v>178</v>
      </c>
      <c r="D1754" s="25" t="s">
        <v>164</v>
      </c>
      <c r="E1754" s="25" t="s">
        <v>54</v>
      </c>
      <c r="F1754" s="25" t="s">
        <v>9166</v>
      </c>
      <c r="G1754" s="25" t="s">
        <v>9222</v>
      </c>
      <c r="H1754" s="25" t="n">
        <v>5214</v>
      </c>
    </row>
    <row r="1755" customFormat="false" ht="15" hidden="false" customHeight="false" outlineLevel="0" collapsed="false">
      <c r="A1755" s="25" t="s">
        <v>1955</v>
      </c>
      <c r="B1755" s="25" t="s">
        <v>80</v>
      </c>
      <c r="C1755" s="25" t="s">
        <v>9107</v>
      </c>
      <c r="D1755" s="25" t="s">
        <v>180</v>
      </c>
      <c r="E1755" s="25" t="s">
        <v>54</v>
      </c>
      <c r="F1755" s="25" t="s">
        <v>9166</v>
      </c>
      <c r="G1755" s="25" t="s">
        <v>9139</v>
      </c>
      <c r="H1755" s="25" t="n">
        <v>4794</v>
      </c>
    </row>
    <row r="1756" customFormat="false" ht="15" hidden="false" customHeight="false" outlineLevel="0" collapsed="false">
      <c r="A1756" s="25" t="s">
        <v>6291</v>
      </c>
      <c r="B1756" s="25" t="s">
        <v>106</v>
      </c>
      <c r="C1756" s="25" t="s">
        <v>160</v>
      </c>
      <c r="E1756" s="25" t="s">
        <v>56</v>
      </c>
      <c r="F1756" s="25" t="s">
        <v>9166</v>
      </c>
    </row>
    <row r="1757" customFormat="false" ht="15" hidden="false" customHeight="false" outlineLevel="0" collapsed="false">
      <c r="A1757" s="25" t="s">
        <v>7426</v>
      </c>
      <c r="B1757" s="25" t="s">
        <v>112</v>
      </c>
      <c r="C1757" s="25" t="s">
        <v>170</v>
      </c>
      <c r="D1757" s="25" t="s">
        <v>494</v>
      </c>
      <c r="E1757" s="25" t="s">
        <v>55</v>
      </c>
      <c r="F1757" s="25" t="s">
        <v>9166</v>
      </c>
      <c r="G1757" s="25" t="s">
        <v>9322</v>
      </c>
      <c r="H1757" s="25" t="n">
        <v>0</v>
      </c>
    </row>
    <row r="1758" customFormat="false" ht="15" hidden="false" customHeight="false" outlineLevel="0" collapsed="false">
      <c r="A1758" s="25" t="s">
        <v>8097</v>
      </c>
      <c r="B1758" s="25" t="s">
        <v>113</v>
      </c>
      <c r="C1758" s="25" t="s">
        <v>178</v>
      </c>
      <c r="E1758" s="25" t="s">
        <v>56</v>
      </c>
      <c r="F1758" s="25" t="s">
        <v>9166</v>
      </c>
    </row>
    <row r="1759" customFormat="false" ht="15" hidden="false" customHeight="false" outlineLevel="0" collapsed="false">
      <c r="A1759" s="25" t="s">
        <v>8098</v>
      </c>
      <c r="B1759" s="25" t="s">
        <v>113</v>
      </c>
      <c r="C1759" s="25" t="s">
        <v>170</v>
      </c>
      <c r="D1759" s="25" t="s">
        <v>444</v>
      </c>
      <c r="E1759" s="25" t="s">
        <v>55</v>
      </c>
      <c r="F1759" s="25" t="s">
        <v>9166</v>
      </c>
      <c r="G1759" s="25" t="s">
        <v>9318</v>
      </c>
      <c r="H1759" s="25" t="n">
        <v>0</v>
      </c>
    </row>
    <row r="1760" customFormat="false" ht="15" hidden="false" customHeight="false" outlineLevel="0" collapsed="false">
      <c r="A1760" s="25" t="s">
        <v>934</v>
      </c>
      <c r="B1760" s="25" t="s">
        <v>72</v>
      </c>
      <c r="C1760" s="25" t="s">
        <v>186</v>
      </c>
      <c r="D1760" s="25" t="s">
        <v>210</v>
      </c>
      <c r="E1760" s="25" t="s">
        <v>54</v>
      </c>
      <c r="F1760" s="25" t="s">
        <v>9166</v>
      </c>
      <c r="G1760" s="25" t="s">
        <v>9257</v>
      </c>
      <c r="H1760" s="25" t="n">
        <v>648</v>
      </c>
    </row>
    <row r="1761" customFormat="false" ht="15" hidden="false" customHeight="false" outlineLevel="0" collapsed="false">
      <c r="A1761" s="25" t="s">
        <v>935</v>
      </c>
      <c r="B1761" s="25" t="s">
        <v>72</v>
      </c>
      <c r="C1761" s="25" t="s">
        <v>160</v>
      </c>
      <c r="D1761" s="25" t="s">
        <v>237</v>
      </c>
      <c r="E1761" s="25" t="s">
        <v>54</v>
      </c>
      <c r="F1761" s="25" t="s">
        <v>9166</v>
      </c>
      <c r="G1761" s="25" t="s">
        <v>9311</v>
      </c>
      <c r="H1761" s="25" t="n">
        <v>3040</v>
      </c>
    </row>
    <row r="1762" customFormat="false" ht="15" hidden="false" customHeight="false" outlineLevel="0" collapsed="false">
      <c r="A1762" s="25" t="s">
        <v>3289</v>
      </c>
      <c r="B1762" s="25" t="s">
        <v>77</v>
      </c>
      <c r="C1762" s="25" t="s">
        <v>170</v>
      </c>
      <c r="D1762" s="25" t="s">
        <v>162</v>
      </c>
      <c r="E1762" s="25" t="s">
        <v>54</v>
      </c>
      <c r="F1762" s="25" t="s">
        <v>9166</v>
      </c>
      <c r="G1762" s="25" t="s">
        <v>9311</v>
      </c>
      <c r="H1762" s="25" t="n">
        <v>1185</v>
      </c>
    </row>
    <row r="1763" customFormat="false" ht="15" hidden="false" customHeight="false" outlineLevel="0" collapsed="false">
      <c r="A1763" s="25" t="s">
        <v>3290</v>
      </c>
      <c r="B1763" s="25" t="s">
        <v>77</v>
      </c>
      <c r="C1763" s="25" t="s">
        <v>148</v>
      </c>
      <c r="D1763" s="25" t="s">
        <v>215</v>
      </c>
      <c r="E1763" s="25" t="s">
        <v>54</v>
      </c>
      <c r="F1763" s="25" t="s">
        <v>9166</v>
      </c>
      <c r="G1763" s="25" t="s">
        <v>9129</v>
      </c>
      <c r="H1763" s="25" t="n">
        <v>48</v>
      </c>
    </row>
    <row r="1764" customFormat="false" ht="15" hidden="false" customHeight="false" outlineLevel="0" collapsed="false">
      <c r="A1764" s="25" t="s">
        <v>8501</v>
      </c>
      <c r="B1764" s="25" t="s">
        <v>116</v>
      </c>
      <c r="C1764" s="25" t="s">
        <v>170</v>
      </c>
      <c r="D1764" s="25" t="s">
        <v>633</v>
      </c>
      <c r="E1764" s="25" t="s">
        <v>55</v>
      </c>
      <c r="F1764" s="25" t="s">
        <v>9166</v>
      </c>
      <c r="G1764" s="25" t="s">
        <v>9319</v>
      </c>
      <c r="H1764" s="25" t="n">
        <v>0</v>
      </c>
    </row>
    <row r="1765" customFormat="false" ht="15" hidden="false" customHeight="false" outlineLevel="0" collapsed="false">
      <c r="A1765" s="25" t="s">
        <v>8502</v>
      </c>
      <c r="B1765" s="25" t="s">
        <v>116</v>
      </c>
      <c r="C1765" s="25" t="s">
        <v>170</v>
      </c>
      <c r="D1765" s="25" t="s">
        <v>3075</v>
      </c>
      <c r="E1765" s="25" t="s">
        <v>54</v>
      </c>
      <c r="F1765" s="25" t="s">
        <v>9166</v>
      </c>
      <c r="G1765" s="25" t="s">
        <v>9311</v>
      </c>
      <c r="H1765" s="25" t="n">
        <v>1021</v>
      </c>
    </row>
    <row r="1766" customFormat="false" ht="15" hidden="false" customHeight="false" outlineLevel="0" collapsed="false">
      <c r="A1766" s="25" t="s">
        <v>8503</v>
      </c>
      <c r="B1766" s="25" t="s">
        <v>116</v>
      </c>
      <c r="C1766" s="25" t="s">
        <v>170</v>
      </c>
      <c r="D1766" s="25" t="s">
        <v>444</v>
      </c>
      <c r="E1766" s="25" t="s">
        <v>54</v>
      </c>
      <c r="F1766" s="25" t="s">
        <v>9166</v>
      </c>
      <c r="G1766" s="25" t="s">
        <v>9252</v>
      </c>
      <c r="H1766" s="25" t="n">
        <v>1264</v>
      </c>
    </row>
    <row r="1767" customFormat="false" ht="15" hidden="false" customHeight="false" outlineLevel="0" collapsed="false">
      <c r="A1767" s="25" t="s">
        <v>1249</v>
      </c>
      <c r="B1767" s="25" t="s">
        <v>73</v>
      </c>
      <c r="C1767" s="25" t="s">
        <v>148</v>
      </c>
      <c r="D1767" s="25" t="s">
        <v>257</v>
      </c>
      <c r="E1767" s="25" t="s">
        <v>55</v>
      </c>
      <c r="F1767" s="25" t="s">
        <v>9166</v>
      </c>
      <c r="G1767" s="25" t="s">
        <v>9244</v>
      </c>
      <c r="H1767" s="25" t="n">
        <v>0</v>
      </c>
    </row>
    <row r="1768" customFormat="false" ht="15" hidden="false" customHeight="false" outlineLevel="0" collapsed="false">
      <c r="A1768" s="25" t="s">
        <v>1250</v>
      </c>
      <c r="B1768" s="25" t="s">
        <v>73</v>
      </c>
      <c r="C1768" s="25" t="s">
        <v>186</v>
      </c>
      <c r="D1768" s="25" t="s">
        <v>145</v>
      </c>
      <c r="E1768" s="25" t="s">
        <v>54</v>
      </c>
      <c r="F1768" s="25" t="s">
        <v>9166</v>
      </c>
      <c r="G1768" s="25" t="s">
        <v>9293</v>
      </c>
      <c r="H1768" s="25" t="n">
        <v>503</v>
      </c>
    </row>
    <row r="1769" customFormat="false" ht="15" hidden="false" customHeight="false" outlineLevel="0" collapsed="false">
      <c r="A1769" s="25" t="s">
        <v>5879</v>
      </c>
      <c r="B1769" s="25" t="s">
        <v>97</v>
      </c>
      <c r="C1769" s="25" t="s">
        <v>9107</v>
      </c>
      <c r="D1769" s="25" t="s">
        <v>484</v>
      </c>
      <c r="E1769" s="25" t="s">
        <v>54</v>
      </c>
      <c r="F1769" s="25" t="s">
        <v>9166</v>
      </c>
      <c r="G1769" s="25" t="s">
        <v>9318</v>
      </c>
      <c r="H1769" s="25" t="n">
        <v>4440</v>
      </c>
    </row>
    <row r="1770" customFormat="false" ht="15" hidden="false" customHeight="false" outlineLevel="0" collapsed="false">
      <c r="A1770" s="25" t="s">
        <v>1525</v>
      </c>
      <c r="B1770" s="25" t="s">
        <v>71</v>
      </c>
      <c r="C1770" s="25" t="s">
        <v>170</v>
      </c>
      <c r="D1770" s="25" t="s">
        <v>169</v>
      </c>
      <c r="E1770" s="25" t="s">
        <v>55</v>
      </c>
      <c r="F1770" s="25" t="s">
        <v>9166</v>
      </c>
      <c r="G1770" s="25" t="s">
        <v>9318</v>
      </c>
      <c r="H1770" s="25" t="n">
        <v>0</v>
      </c>
    </row>
    <row r="1771" customFormat="false" ht="15" hidden="false" customHeight="false" outlineLevel="0" collapsed="false">
      <c r="A1771" s="25" t="s">
        <v>1526</v>
      </c>
      <c r="B1771" s="25" t="s">
        <v>71</v>
      </c>
      <c r="C1771" s="25" t="s">
        <v>148</v>
      </c>
      <c r="D1771" s="25" t="s">
        <v>245</v>
      </c>
      <c r="E1771" s="25" t="s">
        <v>54</v>
      </c>
      <c r="F1771" s="25" t="s">
        <v>9166</v>
      </c>
      <c r="G1771" s="25" t="s">
        <v>9322</v>
      </c>
      <c r="H1771" s="25" t="n">
        <v>52</v>
      </c>
    </row>
    <row r="1772" customFormat="false" ht="15" hidden="false" customHeight="false" outlineLevel="0" collapsed="false">
      <c r="A1772" s="25" t="s">
        <v>7007</v>
      </c>
      <c r="B1772" s="25" t="s">
        <v>104</v>
      </c>
      <c r="C1772" s="25" t="s">
        <v>148</v>
      </c>
      <c r="E1772" s="25" t="s">
        <v>56</v>
      </c>
      <c r="F1772" s="25" t="s">
        <v>9166</v>
      </c>
    </row>
    <row r="1773" customFormat="false" ht="15" hidden="false" customHeight="false" outlineLevel="0" collapsed="false">
      <c r="A1773" s="25" t="s">
        <v>7008</v>
      </c>
      <c r="B1773" s="25" t="s">
        <v>104</v>
      </c>
      <c r="C1773" s="25" t="s">
        <v>186</v>
      </c>
      <c r="D1773" s="25" t="s">
        <v>1158</v>
      </c>
      <c r="E1773" s="25" t="s">
        <v>55</v>
      </c>
      <c r="F1773" s="25" t="s">
        <v>9166</v>
      </c>
      <c r="G1773" s="25" t="s">
        <v>9318</v>
      </c>
      <c r="H1773" s="25" t="n">
        <v>0</v>
      </c>
    </row>
    <row r="1774" customFormat="false" ht="15" hidden="false" customHeight="false" outlineLevel="0" collapsed="false">
      <c r="A1774" s="25" t="s">
        <v>4435</v>
      </c>
      <c r="B1774" s="25" t="s">
        <v>86</v>
      </c>
      <c r="C1774" s="25" t="s">
        <v>186</v>
      </c>
      <c r="D1774" s="25" t="s">
        <v>1090</v>
      </c>
      <c r="E1774" s="25" t="s">
        <v>55</v>
      </c>
      <c r="F1774" s="25" t="s">
        <v>9166</v>
      </c>
      <c r="G1774" s="25" t="s">
        <v>9203</v>
      </c>
      <c r="H1774" s="25" t="n">
        <v>0</v>
      </c>
    </row>
    <row r="1775" customFormat="false" ht="15" hidden="false" customHeight="false" outlineLevel="0" collapsed="false">
      <c r="A1775" s="25" t="s">
        <v>4436</v>
      </c>
      <c r="B1775" s="25" t="s">
        <v>86</v>
      </c>
      <c r="C1775" s="25" t="s">
        <v>148</v>
      </c>
      <c r="D1775" s="25" t="s">
        <v>1690</v>
      </c>
      <c r="E1775" s="25" t="s">
        <v>55</v>
      </c>
      <c r="F1775" s="25" t="s">
        <v>9166</v>
      </c>
      <c r="G1775" s="25" t="s">
        <v>9323</v>
      </c>
      <c r="H1775" s="25" t="n">
        <v>0</v>
      </c>
    </row>
    <row r="1776" customFormat="false" ht="15" hidden="false" customHeight="false" outlineLevel="0" collapsed="false">
      <c r="A1776" s="25" t="s">
        <v>4437</v>
      </c>
      <c r="B1776" s="25" t="s">
        <v>86</v>
      </c>
      <c r="C1776" s="25" t="s">
        <v>186</v>
      </c>
      <c r="D1776" s="25" t="s">
        <v>1690</v>
      </c>
      <c r="E1776" s="25" t="s">
        <v>54</v>
      </c>
      <c r="F1776" s="25" t="s">
        <v>9166</v>
      </c>
      <c r="G1776" s="25" t="s">
        <v>9129</v>
      </c>
      <c r="H1776" s="25" t="n">
        <v>499</v>
      </c>
    </row>
    <row r="1777" customFormat="false" ht="15" hidden="false" customHeight="false" outlineLevel="0" collapsed="false">
      <c r="A1777" s="25" t="s">
        <v>8788</v>
      </c>
      <c r="B1777" s="25" t="s">
        <v>115</v>
      </c>
      <c r="C1777" s="25" t="s">
        <v>178</v>
      </c>
      <c r="E1777" s="25" t="s">
        <v>56</v>
      </c>
      <c r="F1777" s="25" t="s">
        <v>9166</v>
      </c>
    </row>
    <row r="1778" customFormat="false" ht="15" hidden="false" customHeight="false" outlineLevel="0" collapsed="false">
      <c r="A1778" s="25" t="s">
        <v>8789</v>
      </c>
      <c r="B1778" s="25" t="s">
        <v>115</v>
      </c>
      <c r="C1778" s="25" t="s">
        <v>9107</v>
      </c>
      <c r="D1778" s="25" t="s">
        <v>3075</v>
      </c>
      <c r="E1778" s="25" t="s">
        <v>55</v>
      </c>
      <c r="F1778" s="25" t="s">
        <v>9166</v>
      </c>
      <c r="G1778" s="25" t="s">
        <v>9318</v>
      </c>
      <c r="H1778" s="25" t="n">
        <v>0</v>
      </c>
    </row>
    <row r="1779" customFormat="false" ht="15" hidden="false" customHeight="false" outlineLevel="0" collapsed="false">
      <c r="A1779" s="25" t="s">
        <v>8790</v>
      </c>
      <c r="B1779" s="25" t="s">
        <v>115</v>
      </c>
      <c r="C1779" s="25" t="s">
        <v>170</v>
      </c>
      <c r="D1779" s="25" t="s">
        <v>218</v>
      </c>
      <c r="E1779" s="25" t="s">
        <v>54</v>
      </c>
      <c r="F1779" s="25" t="s">
        <v>9166</v>
      </c>
      <c r="G1779" s="25" t="s">
        <v>9180</v>
      </c>
      <c r="H1779" s="25" t="n">
        <v>1159</v>
      </c>
    </row>
    <row r="1780" customFormat="false" ht="15" hidden="false" customHeight="false" outlineLevel="0" collapsed="false">
      <c r="A1780" s="25" t="s">
        <v>278</v>
      </c>
      <c r="B1780" s="25" t="s">
        <v>69</v>
      </c>
      <c r="C1780" s="25" t="s">
        <v>148</v>
      </c>
      <c r="D1780" s="25" t="s">
        <v>164</v>
      </c>
      <c r="E1780" s="25" t="s">
        <v>55</v>
      </c>
      <c r="F1780" s="25" t="s">
        <v>9156</v>
      </c>
      <c r="G1780" s="25" t="s">
        <v>9318</v>
      </c>
      <c r="H1780" s="25" t="n">
        <v>0</v>
      </c>
    </row>
    <row r="1781" customFormat="false" ht="15" hidden="false" customHeight="false" outlineLevel="0" collapsed="false">
      <c r="A1781" s="25" t="s">
        <v>4777</v>
      </c>
      <c r="B1781" s="25" t="s">
        <v>98</v>
      </c>
      <c r="C1781" s="25" t="s">
        <v>178</v>
      </c>
      <c r="D1781" s="25" t="s">
        <v>661</v>
      </c>
      <c r="E1781" s="25" t="s">
        <v>54</v>
      </c>
      <c r="F1781" s="25" t="s">
        <v>9156</v>
      </c>
      <c r="G1781" s="25" t="s">
        <v>9229</v>
      </c>
      <c r="H1781" s="25" t="n">
        <v>5479</v>
      </c>
    </row>
    <row r="1782" customFormat="false" ht="15" hidden="false" customHeight="false" outlineLevel="0" collapsed="false">
      <c r="A1782" s="25" t="s">
        <v>5031</v>
      </c>
      <c r="B1782" s="25" t="s">
        <v>95</v>
      </c>
      <c r="C1782" s="25" t="s">
        <v>160</v>
      </c>
      <c r="E1782" s="25" t="s">
        <v>56</v>
      </c>
      <c r="F1782" s="25" t="s">
        <v>9156</v>
      </c>
    </row>
    <row r="1783" customFormat="false" ht="15" hidden="false" customHeight="false" outlineLevel="0" collapsed="false">
      <c r="A1783" s="25" t="s">
        <v>5358</v>
      </c>
      <c r="B1783" s="25" t="s">
        <v>94</v>
      </c>
      <c r="C1783" s="25" t="s">
        <v>9107</v>
      </c>
      <c r="E1783" s="25" t="s">
        <v>56</v>
      </c>
      <c r="F1783" s="25" t="s">
        <v>9156</v>
      </c>
    </row>
    <row r="1784" customFormat="false" ht="15" hidden="false" customHeight="false" outlineLevel="0" collapsed="false">
      <c r="A1784" s="25" t="s">
        <v>5359</v>
      </c>
      <c r="B1784" s="25" t="s">
        <v>94</v>
      </c>
      <c r="C1784" s="25" t="s">
        <v>9107</v>
      </c>
      <c r="D1784" s="25" t="s">
        <v>3373</v>
      </c>
      <c r="E1784" s="25" t="s">
        <v>54</v>
      </c>
      <c r="F1784" s="25" t="s">
        <v>9156</v>
      </c>
      <c r="G1784" s="25" t="s">
        <v>9261</v>
      </c>
      <c r="H1784" s="25" t="n">
        <v>4555</v>
      </c>
    </row>
    <row r="1785" customFormat="false" ht="15" hidden="false" customHeight="false" outlineLevel="0" collapsed="false">
      <c r="A1785" s="25" t="s">
        <v>1956</v>
      </c>
      <c r="B1785" s="25" t="s">
        <v>80</v>
      </c>
      <c r="C1785" s="25" t="s">
        <v>148</v>
      </c>
      <c r="D1785" s="25" t="s">
        <v>195</v>
      </c>
      <c r="E1785" s="25" t="s">
        <v>55</v>
      </c>
      <c r="F1785" s="25" t="s">
        <v>9156</v>
      </c>
      <c r="G1785" s="25" t="s">
        <v>9322</v>
      </c>
      <c r="H1785" s="25" t="n">
        <v>0</v>
      </c>
    </row>
    <row r="1786" customFormat="false" ht="15" hidden="false" customHeight="false" outlineLevel="0" collapsed="false">
      <c r="A1786" s="25" t="s">
        <v>6111</v>
      </c>
      <c r="B1786" s="25" t="s">
        <v>108</v>
      </c>
      <c r="C1786" s="25" t="s">
        <v>148</v>
      </c>
      <c r="D1786" s="25" t="s">
        <v>665</v>
      </c>
      <c r="E1786" s="25" t="s">
        <v>55</v>
      </c>
      <c r="F1786" s="25" t="s">
        <v>9156</v>
      </c>
      <c r="G1786" s="25" t="s">
        <v>9235</v>
      </c>
      <c r="H1786" s="25" t="n">
        <v>0</v>
      </c>
    </row>
    <row r="1787" customFormat="false" ht="15" hidden="false" customHeight="false" outlineLevel="0" collapsed="false">
      <c r="A1787" s="25" t="s">
        <v>4120</v>
      </c>
      <c r="B1787" s="25" t="s">
        <v>89</v>
      </c>
      <c r="C1787" s="25" t="s">
        <v>170</v>
      </c>
      <c r="D1787" s="25" t="s">
        <v>1090</v>
      </c>
      <c r="E1787" s="25" t="s">
        <v>54</v>
      </c>
      <c r="F1787" s="25" t="s">
        <v>9156</v>
      </c>
      <c r="G1787" s="25" t="s">
        <v>9157</v>
      </c>
      <c r="H1787" s="25" t="n">
        <v>1026</v>
      </c>
    </row>
    <row r="1788" customFormat="false" ht="15" hidden="false" customHeight="false" outlineLevel="0" collapsed="false">
      <c r="A1788" s="25" t="s">
        <v>2635</v>
      </c>
      <c r="B1788" s="25" t="s">
        <v>78</v>
      </c>
      <c r="C1788" s="25" t="s">
        <v>186</v>
      </c>
      <c r="D1788" s="25" t="s">
        <v>176</v>
      </c>
      <c r="E1788" s="25" t="s">
        <v>54</v>
      </c>
      <c r="F1788" s="25" t="s">
        <v>9156</v>
      </c>
      <c r="G1788" s="25" t="s">
        <v>9318</v>
      </c>
      <c r="H1788" s="25" t="n">
        <v>503</v>
      </c>
    </row>
    <row r="1789" customFormat="false" ht="15" hidden="false" customHeight="false" outlineLevel="0" collapsed="false">
      <c r="A1789" s="25" t="s">
        <v>2636</v>
      </c>
      <c r="B1789" s="25" t="s">
        <v>78</v>
      </c>
      <c r="C1789" s="25" t="s">
        <v>170</v>
      </c>
      <c r="D1789" s="25" t="s">
        <v>225</v>
      </c>
      <c r="E1789" s="25" t="s">
        <v>54</v>
      </c>
      <c r="F1789" s="25" t="s">
        <v>9156</v>
      </c>
      <c r="G1789" s="25" t="s">
        <v>9259</v>
      </c>
      <c r="H1789" s="25" t="n">
        <v>1144</v>
      </c>
    </row>
    <row r="1790" customFormat="false" ht="15" hidden="false" customHeight="false" outlineLevel="0" collapsed="false">
      <c r="A1790" s="25" t="s">
        <v>2637</v>
      </c>
      <c r="B1790" s="25" t="s">
        <v>78</v>
      </c>
      <c r="C1790" s="25" t="s">
        <v>148</v>
      </c>
      <c r="D1790" s="25" t="s">
        <v>248</v>
      </c>
      <c r="E1790" s="25" t="s">
        <v>54</v>
      </c>
      <c r="F1790" s="25" t="s">
        <v>9156</v>
      </c>
      <c r="G1790" s="25" t="s">
        <v>9294</v>
      </c>
      <c r="H1790" s="25" t="n">
        <v>55</v>
      </c>
    </row>
    <row r="1791" customFormat="false" ht="15" hidden="false" customHeight="false" outlineLevel="0" collapsed="false">
      <c r="A1791" s="25" t="s">
        <v>7724</v>
      </c>
      <c r="B1791" s="25" t="s">
        <v>114</v>
      </c>
      <c r="C1791" s="25" t="s">
        <v>186</v>
      </c>
      <c r="E1791" s="25" t="s">
        <v>56</v>
      </c>
      <c r="F1791" s="25" t="s">
        <v>9156</v>
      </c>
    </row>
    <row r="1792" customFormat="false" ht="15" hidden="false" customHeight="false" outlineLevel="0" collapsed="false">
      <c r="A1792" s="25" t="s">
        <v>8099</v>
      </c>
      <c r="B1792" s="25" t="s">
        <v>113</v>
      </c>
      <c r="C1792" s="25" t="s">
        <v>170</v>
      </c>
      <c r="E1792" s="25" t="s">
        <v>56</v>
      </c>
      <c r="F1792" s="25" t="s">
        <v>9156</v>
      </c>
    </row>
    <row r="1793" customFormat="false" ht="15" hidden="false" customHeight="false" outlineLevel="0" collapsed="false">
      <c r="A1793" s="25" t="s">
        <v>6511</v>
      </c>
      <c r="B1793" s="25" t="s">
        <v>107</v>
      </c>
      <c r="C1793" s="25" t="s">
        <v>160</v>
      </c>
      <c r="D1793" s="25" t="s">
        <v>494</v>
      </c>
      <c r="E1793" s="25" t="s">
        <v>54</v>
      </c>
      <c r="F1793" s="25" t="s">
        <v>9156</v>
      </c>
      <c r="G1793" s="25" t="s">
        <v>9323</v>
      </c>
      <c r="H1793" s="25" t="n">
        <v>3181</v>
      </c>
    </row>
    <row r="1794" customFormat="false" ht="15" hidden="false" customHeight="false" outlineLevel="0" collapsed="false">
      <c r="A1794" s="25" t="s">
        <v>3291</v>
      </c>
      <c r="B1794" s="25" t="s">
        <v>77</v>
      </c>
      <c r="C1794" s="25" t="s">
        <v>148</v>
      </c>
      <c r="D1794" s="25" t="s">
        <v>231</v>
      </c>
      <c r="E1794" s="25" t="s">
        <v>54</v>
      </c>
      <c r="F1794" s="25" t="s">
        <v>9156</v>
      </c>
      <c r="G1794" s="25" t="s">
        <v>9298</v>
      </c>
      <c r="H1794" s="25" t="n">
        <v>54</v>
      </c>
    </row>
    <row r="1795" customFormat="false" ht="15" hidden="false" customHeight="false" outlineLevel="0" collapsed="false">
      <c r="A1795" s="25" t="s">
        <v>8504</v>
      </c>
      <c r="B1795" s="25" t="s">
        <v>116</v>
      </c>
      <c r="C1795" s="25" t="s">
        <v>160</v>
      </c>
      <c r="E1795" s="25" t="s">
        <v>56</v>
      </c>
      <c r="F1795" s="25" t="s">
        <v>9156</v>
      </c>
    </row>
    <row r="1796" customFormat="false" ht="15" hidden="false" customHeight="false" outlineLevel="0" collapsed="false">
      <c r="A1796" s="25" t="s">
        <v>8505</v>
      </c>
      <c r="B1796" s="25" t="s">
        <v>116</v>
      </c>
      <c r="C1796" s="25" t="s">
        <v>9107</v>
      </c>
      <c r="D1796" s="25" t="s">
        <v>433</v>
      </c>
      <c r="E1796" s="25" t="s">
        <v>54</v>
      </c>
      <c r="F1796" s="25" t="s">
        <v>9156</v>
      </c>
      <c r="G1796" s="25" t="s">
        <v>9311</v>
      </c>
      <c r="H1796" s="25" t="n">
        <v>3959</v>
      </c>
    </row>
    <row r="1797" customFormat="false" ht="15" hidden="false" customHeight="false" outlineLevel="0" collapsed="false">
      <c r="A1797" s="25" t="s">
        <v>3571</v>
      </c>
      <c r="B1797" s="25" t="s">
        <v>79</v>
      </c>
      <c r="C1797" s="25" t="s">
        <v>186</v>
      </c>
      <c r="D1797" s="25" t="s">
        <v>225</v>
      </c>
      <c r="E1797" s="25" t="s">
        <v>54</v>
      </c>
      <c r="F1797" s="25" t="s">
        <v>9156</v>
      </c>
      <c r="G1797" s="25" t="s">
        <v>9262</v>
      </c>
      <c r="H1797" s="25" t="n">
        <v>571</v>
      </c>
    </row>
    <row r="1798" customFormat="false" ht="15" hidden="false" customHeight="false" outlineLevel="0" collapsed="false">
      <c r="A1798" s="25" t="s">
        <v>5880</v>
      </c>
      <c r="B1798" s="25" t="s">
        <v>97</v>
      </c>
      <c r="C1798" s="25" t="s">
        <v>9107</v>
      </c>
      <c r="D1798" s="25" t="s">
        <v>452</v>
      </c>
      <c r="E1798" s="25" t="s">
        <v>55</v>
      </c>
      <c r="F1798" s="25" t="s">
        <v>9156</v>
      </c>
      <c r="G1798" s="25" t="s">
        <v>9320</v>
      </c>
      <c r="H1798" s="25" t="n">
        <v>0</v>
      </c>
    </row>
    <row r="1799" customFormat="false" ht="15" hidden="false" customHeight="false" outlineLevel="0" collapsed="false">
      <c r="A1799" s="25" t="s">
        <v>7009</v>
      </c>
      <c r="B1799" s="25" t="s">
        <v>104</v>
      </c>
      <c r="C1799" s="25" t="s">
        <v>186</v>
      </c>
      <c r="D1799" s="25" t="s">
        <v>494</v>
      </c>
      <c r="E1799" s="25" t="s">
        <v>55</v>
      </c>
      <c r="F1799" s="25" t="s">
        <v>9156</v>
      </c>
      <c r="G1799" s="25" t="s">
        <v>9321</v>
      </c>
      <c r="H1799" s="25" t="n">
        <v>0</v>
      </c>
    </row>
    <row r="1800" customFormat="false" ht="15" hidden="false" customHeight="false" outlineLevel="0" collapsed="false">
      <c r="A1800" s="25" t="s">
        <v>7010</v>
      </c>
      <c r="B1800" s="25" t="s">
        <v>104</v>
      </c>
      <c r="C1800" s="25" t="s">
        <v>186</v>
      </c>
      <c r="D1800" s="25" t="s">
        <v>1789</v>
      </c>
      <c r="E1800" s="25" t="s">
        <v>54</v>
      </c>
      <c r="F1800" s="25" t="s">
        <v>9156</v>
      </c>
      <c r="G1800" s="25" t="s">
        <v>9318</v>
      </c>
      <c r="H1800" s="25" t="n">
        <v>545</v>
      </c>
    </row>
    <row r="1801" customFormat="false" ht="15" hidden="false" customHeight="false" outlineLevel="0" collapsed="false">
      <c r="A1801" s="25" t="s">
        <v>7011</v>
      </c>
      <c r="B1801" s="25" t="s">
        <v>104</v>
      </c>
      <c r="C1801" s="25" t="s">
        <v>186</v>
      </c>
      <c r="D1801" s="25" t="s">
        <v>419</v>
      </c>
      <c r="E1801" s="25" t="s">
        <v>54</v>
      </c>
      <c r="F1801" s="25" t="s">
        <v>9156</v>
      </c>
      <c r="G1801" s="25" t="s">
        <v>9317</v>
      </c>
      <c r="H1801" s="25" t="n">
        <v>554</v>
      </c>
    </row>
    <row r="1802" customFormat="false" ht="15" hidden="false" customHeight="false" outlineLevel="0" collapsed="false">
      <c r="A1802" s="25" t="s">
        <v>4438</v>
      </c>
      <c r="B1802" s="25" t="s">
        <v>86</v>
      </c>
      <c r="C1802" s="25" t="s">
        <v>160</v>
      </c>
      <c r="D1802" s="25" t="s">
        <v>2530</v>
      </c>
      <c r="E1802" s="25" t="s">
        <v>56</v>
      </c>
      <c r="F1802" s="25" t="s">
        <v>9156</v>
      </c>
    </row>
    <row r="1803" customFormat="false" ht="15" hidden="false" customHeight="false" outlineLevel="0" collapsed="false">
      <c r="A1803" s="25" t="s">
        <v>4439</v>
      </c>
      <c r="B1803" s="25" t="s">
        <v>86</v>
      </c>
      <c r="C1803" s="25" t="s">
        <v>148</v>
      </c>
      <c r="D1803" s="25" t="s">
        <v>463</v>
      </c>
      <c r="E1803" s="25" t="s">
        <v>54</v>
      </c>
      <c r="F1803" s="25" t="s">
        <v>9156</v>
      </c>
      <c r="G1803" s="25" t="s">
        <v>9322</v>
      </c>
      <c r="H1803" s="25" t="n">
        <v>68</v>
      </c>
    </row>
    <row r="1804" customFormat="false" ht="15" hidden="false" customHeight="false" outlineLevel="0" collapsed="false">
      <c r="A1804" s="25" t="s">
        <v>4440</v>
      </c>
      <c r="B1804" s="25" t="s">
        <v>86</v>
      </c>
      <c r="C1804" s="25" t="s">
        <v>148</v>
      </c>
      <c r="D1804" s="25" t="s">
        <v>1371</v>
      </c>
      <c r="E1804" s="25" t="s">
        <v>54</v>
      </c>
      <c r="F1804" s="25" t="s">
        <v>9156</v>
      </c>
      <c r="G1804" s="25" t="s">
        <v>9294</v>
      </c>
      <c r="H1804" s="25" t="n">
        <v>52</v>
      </c>
    </row>
    <row r="1805" customFormat="false" ht="15" hidden="false" customHeight="false" outlineLevel="0" collapsed="false">
      <c r="A1805" s="25" t="s">
        <v>4653</v>
      </c>
      <c r="B1805" s="25" t="s">
        <v>90</v>
      </c>
      <c r="C1805" s="25" t="s">
        <v>186</v>
      </c>
      <c r="D1805" s="25" t="s">
        <v>215</v>
      </c>
      <c r="E1805" s="25" t="s">
        <v>56</v>
      </c>
      <c r="F1805" s="25" t="s">
        <v>9156</v>
      </c>
    </row>
    <row r="1806" customFormat="false" ht="15" hidden="false" customHeight="false" outlineLevel="0" collapsed="false">
      <c r="A1806" s="25" t="s">
        <v>279</v>
      </c>
      <c r="B1806" s="25" t="s">
        <v>69</v>
      </c>
      <c r="C1806" s="25" t="s">
        <v>148</v>
      </c>
      <c r="D1806" s="25" t="s">
        <v>240</v>
      </c>
      <c r="E1806" s="25" t="s">
        <v>55</v>
      </c>
      <c r="F1806" s="25" t="s">
        <v>9129</v>
      </c>
      <c r="G1806" s="25" t="s">
        <v>9321</v>
      </c>
      <c r="H1806" s="25" t="n">
        <v>0</v>
      </c>
    </row>
    <row r="1807" customFormat="false" ht="15" hidden="false" customHeight="false" outlineLevel="0" collapsed="false">
      <c r="A1807" s="25" t="s">
        <v>280</v>
      </c>
      <c r="B1807" s="25" t="s">
        <v>69</v>
      </c>
      <c r="C1807" s="25" t="s">
        <v>148</v>
      </c>
      <c r="D1807" s="25" t="s">
        <v>237</v>
      </c>
      <c r="E1807" s="25" t="s">
        <v>54</v>
      </c>
      <c r="F1807" s="25" t="s">
        <v>9129</v>
      </c>
      <c r="G1807" s="25" t="s">
        <v>9321</v>
      </c>
      <c r="H1807" s="25" t="n">
        <v>54</v>
      </c>
    </row>
    <row r="1808" customFormat="false" ht="15" hidden="false" customHeight="false" outlineLevel="0" collapsed="false">
      <c r="A1808" s="25" t="s">
        <v>5032</v>
      </c>
      <c r="B1808" s="25" t="s">
        <v>95</v>
      </c>
      <c r="C1808" s="25" t="s">
        <v>160</v>
      </c>
      <c r="D1808" s="25" t="s">
        <v>3511</v>
      </c>
      <c r="E1808" s="25" t="s">
        <v>54</v>
      </c>
      <c r="F1808" s="25" t="s">
        <v>9129</v>
      </c>
      <c r="G1808" s="25" t="s">
        <v>9235</v>
      </c>
      <c r="H1808" s="25" t="n">
        <v>3822</v>
      </c>
    </row>
    <row r="1809" customFormat="false" ht="15" hidden="false" customHeight="false" outlineLevel="0" collapsed="false">
      <c r="A1809" s="25" t="s">
        <v>5360</v>
      </c>
      <c r="B1809" s="25" t="s">
        <v>94</v>
      </c>
      <c r="C1809" s="25" t="s">
        <v>170</v>
      </c>
      <c r="D1809" s="25" t="s">
        <v>1055</v>
      </c>
      <c r="E1809" s="25" t="s">
        <v>54</v>
      </c>
      <c r="F1809" s="25" t="s">
        <v>9129</v>
      </c>
      <c r="G1809" s="25" t="s">
        <v>9320</v>
      </c>
      <c r="H1809" s="25" t="n">
        <v>971</v>
      </c>
    </row>
    <row r="1810" customFormat="false" ht="15" hidden="false" customHeight="false" outlineLevel="0" collapsed="false">
      <c r="A1810" s="25" t="s">
        <v>5361</v>
      </c>
      <c r="B1810" s="25" t="s">
        <v>94</v>
      </c>
      <c r="C1810" s="25" t="s">
        <v>178</v>
      </c>
      <c r="D1810" s="25" t="s">
        <v>3511</v>
      </c>
      <c r="E1810" s="25" t="s">
        <v>54</v>
      </c>
      <c r="F1810" s="25" t="s">
        <v>9129</v>
      </c>
      <c r="G1810" s="25" t="s">
        <v>9320</v>
      </c>
      <c r="H1810" s="25" t="n">
        <v>6024</v>
      </c>
    </row>
    <row r="1811" customFormat="false" ht="15" hidden="false" customHeight="false" outlineLevel="0" collapsed="false">
      <c r="A1811" s="25" t="s">
        <v>1957</v>
      </c>
      <c r="B1811" s="25" t="s">
        <v>80</v>
      </c>
      <c r="C1811" s="25" t="s">
        <v>9107</v>
      </c>
      <c r="D1811" s="25" t="s">
        <v>176</v>
      </c>
      <c r="E1811" s="25" t="s">
        <v>54</v>
      </c>
      <c r="F1811" s="25" t="s">
        <v>9129</v>
      </c>
      <c r="G1811" s="25" t="s">
        <v>9321</v>
      </c>
      <c r="H1811" s="25" t="n">
        <v>4820</v>
      </c>
    </row>
    <row r="1812" customFormat="false" ht="15" hidden="false" customHeight="false" outlineLevel="0" collapsed="false">
      <c r="A1812" s="25" t="s">
        <v>5609</v>
      </c>
      <c r="B1812" s="25" t="s">
        <v>96</v>
      </c>
      <c r="C1812" s="25" t="s">
        <v>178</v>
      </c>
      <c r="D1812" s="25" t="s">
        <v>1189</v>
      </c>
      <c r="E1812" s="25" t="s">
        <v>55</v>
      </c>
      <c r="F1812" s="25" t="s">
        <v>9129</v>
      </c>
      <c r="G1812" s="25" t="s">
        <v>9242</v>
      </c>
      <c r="H1812" s="25" t="n">
        <v>0</v>
      </c>
    </row>
    <row r="1813" customFormat="false" ht="15" hidden="false" customHeight="false" outlineLevel="0" collapsed="false">
      <c r="A1813" s="25" t="s">
        <v>4121</v>
      </c>
      <c r="B1813" s="25" t="s">
        <v>89</v>
      </c>
      <c r="C1813" s="25" t="s">
        <v>9107</v>
      </c>
      <c r="D1813" s="25" t="s">
        <v>639</v>
      </c>
      <c r="E1813" s="25" t="s">
        <v>55</v>
      </c>
      <c r="F1813" s="25" t="s">
        <v>9129</v>
      </c>
      <c r="G1813" s="25" t="s">
        <v>9284</v>
      </c>
      <c r="H1813" s="25" t="n">
        <v>0</v>
      </c>
    </row>
    <row r="1814" customFormat="false" ht="15" hidden="false" customHeight="false" outlineLevel="0" collapsed="false">
      <c r="A1814" s="25" t="s">
        <v>4122</v>
      </c>
      <c r="B1814" s="25" t="s">
        <v>89</v>
      </c>
      <c r="C1814" s="25" t="s">
        <v>160</v>
      </c>
      <c r="D1814" s="25" t="s">
        <v>484</v>
      </c>
      <c r="E1814" s="25" t="s">
        <v>54</v>
      </c>
      <c r="F1814" s="25" t="s">
        <v>9129</v>
      </c>
      <c r="G1814" s="25" t="s">
        <v>9322</v>
      </c>
      <c r="H1814" s="25" t="n">
        <v>2940</v>
      </c>
    </row>
    <row r="1815" customFormat="false" ht="15" hidden="false" customHeight="false" outlineLevel="0" collapsed="false">
      <c r="A1815" s="25" t="s">
        <v>6292</v>
      </c>
      <c r="B1815" s="25" t="s">
        <v>106</v>
      </c>
      <c r="C1815" s="25" t="s">
        <v>160</v>
      </c>
      <c r="E1815" s="25" t="s">
        <v>56</v>
      </c>
      <c r="F1815" s="25" t="s">
        <v>9129</v>
      </c>
    </row>
    <row r="1816" customFormat="false" ht="15" hidden="false" customHeight="false" outlineLevel="0" collapsed="false">
      <c r="A1816" s="25" t="s">
        <v>6293</v>
      </c>
      <c r="B1816" s="25" t="s">
        <v>106</v>
      </c>
      <c r="C1816" s="25" t="s">
        <v>148</v>
      </c>
      <c r="D1816" s="25" t="s">
        <v>1646</v>
      </c>
      <c r="E1816" s="25" t="s">
        <v>54</v>
      </c>
      <c r="F1816" s="25" t="s">
        <v>9129</v>
      </c>
      <c r="G1816" s="25" t="s">
        <v>9321</v>
      </c>
      <c r="H1816" s="25" t="n">
        <v>49</v>
      </c>
    </row>
    <row r="1817" customFormat="false" ht="15" hidden="false" customHeight="false" outlineLevel="0" collapsed="false">
      <c r="A1817" s="25" t="s">
        <v>7427</v>
      </c>
      <c r="B1817" s="25" t="s">
        <v>112</v>
      </c>
      <c r="C1817" s="25" t="s">
        <v>9107</v>
      </c>
      <c r="E1817" s="25" t="s">
        <v>56</v>
      </c>
      <c r="F1817" s="25" t="s">
        <v>9129</v>
      </c>
    </row>
    <row r="1818" customFormat="false" ht="15" hidden="false" customHeight="false" outlineLevel="0" collapsed="false">
      <c r="A1818" s="25" t="s">
        <v>7428</v>
      </c>
      <c r="B1818" s="25" t="s">
        <v>112</v>
      </c>
      <c r="C1818" s="25" t="s">
        <v>148</v>
      </c>
      <c r="E1818" s="25" t="s">
        <v>56</v>
      </c>
      <c r="F1818" s="25" t="s">
        <v>9129</v>
      </c>
    </row>
    <row r="1819" customFormat="false" ht="15" hidden="false" customHeight="false" outlineLevel="0" collapsed="false">
      <c r="A1819" s="25" t="s">
        <v>2954</v>
      </c>
      <c r="B1819" s="25" t="s">
        <v>76</v>
      </c>
      <c r="C1819" s="25" t="s">
        <v>186</v>
      </c>
      <c r="D1819" s="25" t="s">
        <v>184</v>
      </c>
      <c r="E1819" s="25" t="s">
        <v>55</v>
      </c>
      <c r="F1819" s="25" t="s">
        <v>9129</v>
      </c>
      <c r="G1819" s="25" t="s">
        <v>9322</v>
      </c>
      <c r="H1819" s="25" t="n">
        <v>0</v>
      </c>
    </row>
    <row r="1820" customFormat="false" ht="15" hidden="false" customHeight="false" outlineLevel="0" collapsed="false">
      <c r="A1820" s="25" t="s">
        <v>7725</v>
      </c>
      <c r="B1820" s="25" t="s">
        <v>114</v>
      </c>
      <c r="C1820" s="25" t="s">
        <v>170</v>
      </c>
      <c r="D1820" s="25" t="s">
        <v>1187</v>
      </c>
      <c r="E1820" s="25" t="s">
        <v>55</v>
      </c>
      <c r="F1820" s="25" t="s">
        <v>9129</v>
      </c>
      <c r="G1820" s="25" t="s">
        <v>9262</v>
      </c>
      <c r="H1820" s="25" t="n">
        <v>0</v>
      </c>
    </row>
    <row r="1821" customFormat="false" ht="15" hidden="false" customHeight="false" outlineLevel="0" collapsed="false">
      <c r="A1821" s="25" t="s">
        <v>7726</v>
      </c>
      <c r="B1821" s="25" t="s">
        <v>114</v>
      </c>
      <c r="C1821" s="25" t="s">
        <v>186</v>
      </c>
      <c r="D1821" s="25" t="s">
        <v>633</v>
      </c>
      <c r="E1821" s="25" t="s">
        <v>54</v>
      </c>
      <c r="F1821" s="25" t="s">
        <v>9129</v>
      </c>
      <c r="G1821" s="25" t="s">
        <v>9248</v>
      </c>
      <c r="H1821" s="25" t="n">
        <v>545</v>
      </c>
    </row>
    <row r="1822" customFormat="false" ht="15" hidden="false" customHeight="false" outlineLevel="0" collapsed="false">
      <c r="A1822" s="25" t="s">
        <v>8100</v>
      </c>
      <c r="B1822" s="25" t="s">
        <v>113</v>
      </c>
      <c r="C1822" s="25" t="s">
        <v>178</v>
      </c>
      <c r="D1822" s="25" t="s">
        <v>158</v>
      </c>
      <c r="E1822" s="25" t="s">
        <v>56</v>
      </c>
      <c r="F1822" s="25" t="s">
        <v>9129</v>
      </c>
    </row>
    <row r="1823" customFormat="false" ht="15" hidden="false" customHeight="false" outlineLevel="0" collapsed="false">
      <c r="A1823" s="25" t="s">
        <v>6512</v>
      </c>
      <c r="B1823" s="25" t="s">
        <v>107</v>
      </c>
      <c r="C1823" s="25" t="s">
        <v>148</v>
      </c>
      <c r="D1823" s="25" t="s">
        <v>2739</v>
      </c>
      <c r="E1823" s="25" t="s">
        <v>54</v>
      </c>
      <c r="F1823" s="25" t="s">
        <v>9129</v>
      </c>
      <c r="G1823" s="25" t="s">
        <v>9268</v>
      </c>
      <c r="H1823" s="25" t="n">
        <v>58</v>
      </c>
    </row>
    <row r="1824" customFormat="false" ht="15" hidden="false" customHeight="false" outlineLevel="0" collapsed="false">
      <c r="A1824" s="25" t="s">
        <v>3292</v>
      </c>
      <c r="B1824" s="25" t="s">
        <v>77</v>
      </c>
      <c r="C1824" s="25" t="s">
        <v>160</v>
      </c>
      <c r="D1824" s="25" t="s">
        <v>225</v>
      </c>
      <c r="E1824" s="25" t="s">
        <v>55</v>
      </c>
      <c r="F1824" s="25" t="s">
        <v>9129</v>
      </c>
      <c r="G1824" s="25" t="s">
        <v>9318</v>
      </c>
      <c r="H1824" s="25" t="n">
        <v>0</v>
      </c>
    </row>
    <row r="1825" customFormat="false" ht="15" hidden="false" customHeight="false" outlineLevel="0" collapsed="false">
      <c r="A1825" s="25" t="s">
        <v>3572</v>
      </c>
      <c r="B1825" s="25" t="s">
        <v>79</v>
      </c>
      <c r="C1825" s="25" t="s">
        <v>9107</v>
      </c>
      <c r="D1825" s="25" t="s">
        <v>237</v>
      </c>
      <c r="E1825" s="25" t="s">
        <v>54</v>
      </c>
      <c r="F1825" s="25" t="s">
        <v>9129</v>
      </c>
      <c r="G1825" s="25" t="s">
        <v>9239</v>
      </c>
      <c r="H1825" s="25" t="n">
        <v>4280</v>
      </c>
    </row>
    <row r="1826" customFormat="false" ht="15" hidden="false" customHeight="false" outlineLevel="0" collapsed="false">
      <c r="A1826" s="25" t="s">
        <v>5881</v>
      </c>
      <c r="B1826" s="25" t="s">
        <v>97</v>
      </c>
      <c r="C1826" s="25" t="s">
        <v>160</v>
      </c>
      <c r="D1826" s="25" t="s">
        <v>1049</v>
      </c>
      <c r="E1826" s="25" t="s">
        <v>54</v>
      </c>
      <c r="F1826" s="25" t="s">
        <v>9129</v>
      </c>
      <c r="G1826" s="25" t="s">
        <v>9247</v>
      </c>
      <c r="H1826" s="25" t="n">
        <v>2880</v>
      </c>
    </row>
    <row r="1827" customFormat="false" ht="15" hidden="false" customHeight="false" outlineLevel="0" collapsed="false">
      <c r="A1827" s="25" t="s">
        <v>6790</v>
      </c>
      <c r="B1827" s="25" t="s">
        <v>105</v>
      </c>
      <c r="C1827" s="25" t="s">
        <v>2445</v>
      </c>
      <c r="D1827" s="25" t="s">
        <v>2739</v>
      </c>
      <c r="E1827" s="25" t="s">
        <v>54</v>
      </c>
      <c r="F1827" s="25" t="s">
        <v>9129</v>
      </c>
      <c r="G1827" s="25" t="s">
        <v>9320</v>
      </c>
      <c r="H1827" s="25" t="n">
        <v>25288</v>
      </c>
    </row>
    <row r="1828" customFormat="false" ht="15" hidden="false" customHeight="false" outlineLevel="0" collapsed="false">
      <c r="A1828" s="25" t="s">
        <v>1527</v>
      </c>
      <c r="B1828" s="25" t="s">
        <v>71</v>
      </c>
      <c r="C1828" s="25" t="s">
        <v>148</v>
      </c>
      <c r="D1828" s="25" t="s">
        <v>195</v>
      </c>
      <c r="E1828" s="25" t="s">
        <v>55</v>
      </c>
      <c r="F1828" s="25" t="s">
        <v>9129</v>
      </c>
      <c r="G1828" s="25" t="s">
        <v>9235</v>
      </c>
      <c r="H1828" s="25" t="n">
        <v>0</v>
      </c>
    </row>
    <row r="1829" customFormat="false" ht="15" hidden="false" customHeight="false" outlineLevel="0" collapsed="false">
      <c r="A1829" s="25" t="s">
        <v>7012</v>
      </c>
      <c r="B1829" s="25" t="s">
        <v>104</v>
      </c>
      <c r="C1829" s="25" t="s">
        <v>148</v>
      </c>
      <c r="D1829" s="25" t="s">
        <v>428</v>
      </c>
      <c r="E1829" s="25" t="s">
        <v>55</v>
      </c>
      <c r="F1829" s="25" t="s">
        <v>9129</v>
      </c>
      <c r="G1829" s="25" t="s">
        <v>9213</v>
      </c>
      <c r="H1829" s="25" t="n">
        <v>0</v>
      </c>
    </row>
    <row r="1830" customFormat="false" ht="15" hidden="false" customHeight="false" outlineLevel="0" collapsed="false">
      <c r="A1830" s="25" t="s">
        <v>8791</v>
      </c>
      <c r="B1830" s="25" t="s">
        <v>115</v>
      </c>
      <c r="C1830" s="25" t="s">
        <v>186</v>
      </c>
      <c r="D1830" s="25" t="s">
        <v>868</v>
      </c>
      <c r="E1830" s="25" t="s">
        <v>55</v>
      </c>
      <c r="F1830" s="25" t="s">
        <v>9129</v>
      </c>
      <c r="G1830" s="25" t="s">
        <v>9321</v>
      </c>
      <c r="H1830" s="25" t="n">
        <v>0</v>
      </c>
    </row>
    <row r="1831" customFormat="false" ht="15" hidden="false" customHeight="false" outlineLevel="0" collapsed="false">
      <c r="A1831" s="25" t="s">
        <v>8792</v>
      </c>
      <c r="B1831" s="25" t="s">
        <v>115</v>
      </c>
      <c r="C1831" s="25" t="s">
        <v>186</v>
      </c>
      <c r="D1831" s="25" t="s">
        <v>195</v>
      </c>
      <c r="E1831" s="25" t="s">
        <v>55</v>
      </c>
      <c r="F1831" s="25" t="s">
        <v>9129</v>
      </c>
      <c r="G1831" s="25" t="s">
        <v>9218</v>
      </c>
      <c r="H1831" s="25" t="n">
        <v>0</v>
      </c>
    </row>
    <row r="1832" customFormat="false" ht="15" hidden="false" customHeight="false" outlineLevel="0" collapsed="false">
      <c r="A1832" s="25" t="s">
        <v>704</v>
      </c>
      <c r="B1832" s="25" t="s">
        <v>70</v>
      </c>
      <c r="C1832" s="25" t="s">
        <v>160</v>
      </c>
      <c r="D1832" s="25" t="s">
        <v>257</v>
      </c>
      <c r="E1832" s="25" t="s">
        <v>54</v>
      </c>
      <c r="F1832" s="25" t="s">
        <v>9158</v>
      </c>
      <c r="G1832" s="25" t="s">
        <v>9247</v>
      </c>
      <c r="H1832" s="25" t="n">
        <v>3267</v>
      </c>
    </row>
    <row r="1833" customFormat="false" ht="15" hidden="false" customHeight="false" outlineLevel="0" collapsed="false">
      <c r="A1833" s="25" t="s">
        <v>5362</v>
      </c>
      <c r="B1833" s="25" t="s">
        <v>94</v>
      </c>
      <c r="C1833" s="25" t="s">
        <v>178</v>
      </c>
      <c r="D1833" s="25" t="s">
        <v>661</v>
      </c>
      <c r="E1833" s="25" t="s">
        <v>54</v>
      </c>
      <c r="F1833" s="25" t="s">
        <v>9158</v>
      </c>
      <c r="G1833" s="25" t="s">
        <v>9273</v>
      </c>
      <c r="H1833" s="25" t="n">
        <v>5182</v>
      </c>
    </row>
    <row r="1834" customFormat="false" ht="15" hidden="false" customHeight="false" outlineLevel="0" collapsed="false">
      <c r="A1834" s="25" t="s">
        <v>1958</v>
      </c>
      <c r="B1834" s="25" t="s">
        <v>80</v>
      </c>
      <c r="C1834" s="25" t="s">
        <v>9107</v>
      </c>
      <c r="D1834" s="25" t="s">
        <v>210</v>
      </c>
      <c r="E1834" s="25" t="s">
        <v>55</v>
      </c>
      <c r="F1834" s="25" t="s">
        <v>9158</v>
      </c>
      <c r="G1834" s="25" t="s">
        <v>9320</v>
      </c>
      <c r="H1834" s="25" t="n">
        <v>0</v>
      </c>
    </row>
    <row r="1835" customFormat="false" ht="15" hidden="false" customHeight="false" outlineLevel="0" collapsed="false">
      <c r="A1835" s="25" t="s">
        <v>1959</v>
      </c>
      <c r="B1835" s="25" t="s">
        <v>80</v>
      </c>
      <c r="C1835" s="25" t="s">
        <v>148</v>
      </c>
      <c r="D1835" s="25" t="s">
        <v>158</v>
      </c>
      <c r="E1835" s="25" t="s">
        <v>55</v>
      </c>
      <c r="F1835" s="25" t="s">
        <v>9158</v>
      </c>
      <c r="G1835" s="25" t="s">
        <v>9324</v>
      </c>
      <c r="H1835" s="25" t="n">
        <v>0</v>
      </c>
    </row>
    <row r="1836" customFormat="false" ht="15" hidden="false" customHeight="false" outlineLevel="0" collapsed="false">
      <c r="A1836" s="25" t="s">
        <v>4123</v>
      </c>
      <c r="B1836" s="25" t="s">
        <v>89</v>
      </c>
      <c r="C1836" s="25" t="s">
        <v>9107</v>
      </c>
      <c r="D1836" s="25" t="s">
        <v>1371</v>
      </c>
      <c r="E1836" s="25" t="s">
        <v>55</v>
      </c>
      <c r="F1836" s="25" t="s">
        <v>9158</v>
      </c>
      <c r="G1836" s="25" t="s">
        <v>9262</v>
      </c>
      <c r="H1836" s="25" t="n">
        <v>0</v>
      </c>
    </row>
    <row r="1837" customFormat="false" ht="15" hidden="false" customHeight="false" outlineLevel="0" collapsed="false">
      <c r="A1837" s="25" t="s">
        <v>7429</v>
      </c>
      <c r="B1837" s="25" t="s">
        <v>112</v>
      </c>
      <c r="C1837" s="25" t="s">
        <v>186</v>
      </c>
      <c r="D1837" s="25" t="s">
        <v>2739</v>
      </c>
      <c r="E1837" s="25" t="s">
        <v>54</v>
      </c>
      <c r="F1837" s="25" t="s">
        <v>9158</v>
      </c>
      <c r="G1837" s="25" t="s">
        <v>9235</v>
      </c>
      <c r="H1837" s="25" t="n">
        <v>540</v>
      </c>
    </row>
    <row r="1838" customFormat="false" ht="15" hidden="false" customHeight="false" outlineLevel="0" collapsed="false">
      <c r="A1838" s="25" t="s">
        <v>7430</v>
      </c>
      <c r="B1838" s="25" t="s">
        <v>112</v>
      </c>
      <c r="C1838" s="25" t="s">
        <v>160</v>
      </c>
      <c r="D1838" s="25" t="s">
        <v>1187</v>
      </c>
      <c r="E1838" s="25" t="s">
        <v>54</v>
      </c>
      <c r="F1838" s="25" t="s">
        <v>9158</v>
      </c>
      <c r="G1838" s="25" t="s">
        <v>9231</v>
      </c>
      <c r="H1838" s="25" t="n">
        <v>3492</v>
      </c>
    </row>
    <row r="1839" customFormat="false" ht="15" hidden="false" customHeight="false" outlineLevel="0" collapsed="false">
      <c r="A1839" s="25" t="s">
        <v>2955</v>
      </c>
      <c r="B1839" s="25" t="s">
        <v>76</v>
      </c>
      <c r="C1839" s="25" t="s">
        <v>178</v>
      </c>
      <c r="D1839" s="25" t="s">
        <v>167</v>
      </c>
      <c r="E1839" s="25" t="s">
        <v>54</v>
      </c>
      <c r="F1839" s="25" t="s">
        <v>9158</v>
      </c>
      <c r="G1839" s="25" t="s">
        <v>9303</v>
      </c>
      <c r="H1839" s="25" t="n">
        <v>5991</v>
      </c>
    </row>
    <row r="1840" customFormat="false" ht="15" hidden="false" customHeight="false" outlineLevel="0" collapsed="false">
      <c r="A1840" s="25" t="s">
        <v>6513</v>
      </c>
      <c r="B1840" s="25" t="s">
        <v>107</v>
      </c>
      <c r="C1840" s="25" t="s">
        <v>186</v>
      </c>
      <c r="D1840" s="25" t="s">
        <v>1778</v>
      </c>
      <c r="E1840" s="25" t="s">
        <v>55</v>
      </c>
      <c r="F1840" s="25" t="s">
        <v>9158</v>
      </c>
      <c r="G1840" s="25" t="s">
        <v>9322</v>
      </c>
      <c r="H1840" s="25" t="n">
        <v>0</v>
      </c>
    </row>
    <row r="1841" customFormat="false" ht="15" hidden="false" customHeight="false" outlineLevel="0" collapsed="false">
      <c r="A1841" s="25" t="s">
        <v>6514</v>
      </c>
      <c r="B1841" s="25" t="s">
        <v>107</v>
      </c>
      <c r="C1841" s="25" t="s">
        <v>160</v>
      </c>
      <c r="D1841" s="25" t="s">
        <v>1158</v>
      </c>
      <c r="E1841" s="25" t="s">
        <v>55</v>
      </c>
      <c r="F1841" s="25" t="s">
        <v>9158</v>
      </c>
      <c r="G1841" s="25" t="s">
        <v>9323</v>
      </c>
      <c r="H1841" s="25" t="n">
        <v>0</v>
      </c>
    </row>
    <row r="1842" customFormat="false" ht="15" hidden="false" customHeight="false" outlineLevel="0" collapsed="false">
      <c r="A1842" s="25" t="s">
        <v>6515</v>
      </c>
      <c r="B1842" s="25" t="s">
        <v>107</v>
      </c>
      <c r="C1842" s="25" t="s">
        <v>9107</v>
      </c>
      <c r="D1842" s="25" t="s">
        <v>860</v>
      </c>
      <c r="E1842" s="25" t="s">
        <v>54</v>
      </c>
      <c r="F1842" s="25" t="s">
        <v>9158</v>
      </c>
      <c r="G1842" s="25" t="s">
        <v>9303</v>
      </c>
      <c r="H1842" s="25" t="n">
        <v>4968</v>
      </c>
    </row>
    <row r="1843" customFormat="false" ht="15" hidden="false" customHeight="false" outlineLevel="0" collapsed="false">
      <c r="A1843" s="25" t="s">
        <v>8506</v>
      </c>
      <c r="B1843" s="25" t="s">
        <v>116</v>
      </c>
      <c r="C1843" s="25" t="s">
        <v>9107</v>
      </c>
      <c r="D1843" s="25" t="s">
        <v>1158</v>
      </c>
      <c r="E1843" s="25" t="s">
        <v>54</v>
      </c>
      <c r="F1843" s="25" t="s">
        <v>9158</v>
      </c>
      <c r="G1843" s="25" t="s">
        <v>9252</v>
      </c>
      <c r="H1843" s="25" t="n">
        <v>5006</v>
      </c>
    </row>
    <row r="1844" customFormat="false" ht="15" hidden="false" customHeight="false" outlineLevel="0" collapsed="false">
      <c r="A1844" s="25" t="s">
        <v>1251</v>
      </c>
      <c r="B1844" s="25" t="s">
        <v>73</v>
      </c>
      <c r="C1844" s="25" t="s">
        <v>148</v>
      </c>
      <c r="D1844" s="25" t="s">
        <v>184</v>
      </c>
      <c r="E1844" s="25" t="s">
        <v>55</v>
      </c>
      <c r="F1844" s="25" t="s">
        <v>9158</v>
      </c>
      <c r="G1844" s="25" t="s">
        <v>9231</v>
      </c>
      <c r="H1844" s="25" t="n">
        <v>0</v>
      </c>
    </row>
    <row r="1845" customFormat="false" ht="15" hidden="false" customHeight="false" outlineLevel="0" collapsed="false">
      <c r="A1845" s="25" t="s">
        <v>5882</v>
      </c>
      <c r="B1845" s="25" t="s">
        <v>97</v>
      </c>
      <c r="C1845" s="25" t="s">
        <v>178</v>
      </c>
      <c r="D1845" s="25" t="s">
        <v>3373</v>
      </c>
      <c r="E1845" s="25" t="s">
        <v>55</v>
      </c>
      <c r="F1845" s="25" t="s">
        <v>9158</v>
      </c>
      <c r="G1845" s="25" t="s">
        <v>9222</v>
      </c>
      <c r="H1845" s="25" t="n">
        <v>0</v>
      </c>
    </row>
    <row r="1846" customFormat="false" ht="15" hidden="false" customHeight="false" outlineLevel="0" collapsed="false">
      <c r="A1846" s="25" t="s">
        <v>5883</v>
      </c>
      <c r="B1846" s="25" t="s">
        <v>97</v>
      </c>
      <c r="C1846" s="25" t="s">
        <v>9107</v>
      </c>
      <c r="D1846" s="25" t="s">
        <v>1671</v>
      </c>
      <c r="E1846" s="25" t="s">
        <v>54</v>
      </c>
      <c r="F1846" s="25" t="s">
        <v>9158</v>
      </c>
      <c r="G1846" s="25" t="s">
        <v>9320</v>
      </c>
      <c r="H1846" s="25" t="n">
        <v>5363</v>
      </c>
    </row>
    <row r="1847" customFormat="false" ht="15" hidden="false" customHeight="false" outlineLevel="0" collapsed="false">
      <c r="A1847" s="25" t="s">
        <v>1528</v>
      </c>
      <c r="B1847" s="25" t="s">
        <v>71</v>
      </c>
      <c r="C1847" s="25" t="s">
        <v>148</v>
      </c>
      <c r="D1847" s="25" t="s">
        <v>167</v>
      </c>
      <c r="E1847" s="25" t="s">
        <v>54</v>
      </c>
      <c r="F1847" s="25" t="s">
        <v>9158</v>
      </c>
      <c r="G1847" s="25" t="s">
        <v>9307</v>
      </c>
      <c r="H1847" s="25" t="n">
        <v>49</v>
      </c>
    </row>
    <row r="1848" customFormat="false" ht="15" hidden="false" customHeight="false" outlineLevel="0" collapsed="false">
      <c r="A1848" s="25" t="s">
        <v>7013</v>
      </c>
      <c r="B1848" s="25" t="s">
        <v>104</v>
      </c>
      <c r="C1848" s="25" t="s">
        <v>170</v>
      </c>
      <c r="D1848" s="25" t="s">
        <v>3511</v>
      </c>
      <c r="E1848" s="25" t="s">
        <v>56</v>
      </c>
      <c r="F1848" s="25" t="s">
        <v>9158</v>
      </c>
    </row>
    <row r="1849" customFormat="false" ht="15" hidden="false" customHeight="false" outlineLevel="0" collapsed="false">
      <c r="A1849" s="25" t="s">
        <v>8793</v>
      </c>
      <c r="B1849" s="25" t="s">
        <v>115</v>
      </c>
      <c r="C1849" s="25" t="s">
        <v>170</v>
      </c>
      <c r="D1849" s="25" t="s">
        <v>665</v>
      </c>
      <c r="E1849" s="25" t="s">
        <v>55</v>
      </c>
      <c r="F1849" s="25" t="s">
        <v>9158</v>
      </c>
      <c r="G1849" s="25" t="s">
        <v>9318</v>
      </c>
      <c r="H1849" s="25" t="n">
        <v>0</v>
      </c>
    </row>
    <row r="1850" customFormat="false" ht="15" hidden="false" customHeight="false" outlineLevel="0" collapsed="false">
      <c r="A1850" s="25" t="s">
        <v>8794</v>
      </c>
      <c r="B1850" s="25" t="s">
        <v>115</v>
      </c>
      <c r="C1850" s="25" t="s">
        <v>160</v>
      </c>
      <c r="D1850" s="25" t="s">
        <v>1646</v>
      </c>
      <c r="E1850" s="25" t="s">
        <v>54</v>
      </c>
      <c r="F1850" s="25" t="s">
        <v>9158</v>
      </c>
      <c r="G1850" s="25" t="s">
        <v>9318</v>
      </c>
      <c r="H1850" s="25" t="n">
        <v>4253</v>
      </c>
    </row>
    <row r="1851" customFormat="false" ht="15" hidden="false" customHeight="false" outlineLevel="0" collapsed="false">
      <c r="A1851" s="25" t="s">
        <v>281</v>
      </c>
      <c r="B1851" s="25" t="s">
        <v>69</v>
      </c>
      <c r="C1851" s="25" t="s">
        <v>148</v>
      </c>
      <c r="D1851" s="25" t="s">
        <v>191</v>
      </c>
      <c r="E1851" s="25" t="s">
        <v>55</v>
      </c>
      <c r="F1851" s="25" t="s">
        <v>9157</v>
      </c>
      <c r="G1851" s="25" t="s">
        <v>9325</v>
      </c>
      <c r="H1851" s="25" t="n">
        <v>0</v>
      </c>
    </row>
    <row r="1852" customFormat="false" ht="15" hidden="false" customHeight="false" outlineLevel="0" collapsed="false">
      <c r="A1852" s="25" t="s">
        <v>282</v>
      </c>
      <c r="B1852" s="25" t="s">
        <v>69</v>
      </c>
      <c r="C1852" s="25" t="s">
        <v>148</v>
      </c>
      <c r="D1852" s="25" t="s">
        <v>191</v>
      </c>
      <c r="E1852" s="25" t="s">
        <v>55</v>
      </c>
      <c r="F1852" s="25" t="s">
        <v>9157</v>
      </c>
      <c r="G1852" s="25" t="s">
        <v>9301</v>
      </c>
      <c r="H1852" s="25" t="n">
        <v>0</v>
      </c>
    </row>
    <row r="1853" customFormat="false" ht="15" hidden="false" customHeight="false" outlineLevel="0" collapsed="false">
      <c r="A1853" s="25" t="s">
        <v>5033</v>
      </c>
      <c r="B1853" s="25" t="s">
        <v>95</v>
      </c>
      <c r="C1853" s="25" t="s">
        <v>186</v>
      </c>
      <c r="D1853" s="25" t="s">
        <v>639</v>
      </c>
      <c r="E1853" s="25" t="s">
        <v>54</v>
      </c>
      <c r="F1853" s="25" t="s">
        <v>9157</v>
      </c>
      <c r="G1853" s="25" t="s">
        <v>9278</v>
      </c>
      <c r="H1853" s="25" t="n">
        <v>422</v>
      </c>
    </row>
    <row r="1854" customFormat="false" ht="15" hidden="false" customHeight="false" outlineLevel="0" collapsed="false">
      <c r="A1854" s="25" t="s">
        <v>705</v>
      </c>
      <c r="B1854" s="25" t="s">
        <v>70</v>
      </c>
      <c r="C1854" s="25" t="s">
        <v>186</v>
      </c>
      <c r="D1854" s="25" t="s">
        <v>195</v>
      </c>
      <c r="E1854" s="25" t="s">
        <v>55</v>
      </c>
      <c r="F1854" s="25" t="s">
        <v>9157</v>
      </c>
      <c r="G1854" s="25" t="s">
        <v>9323</v>
      </c>
      <c r="H1854" s="25" t="n">
        <v>0</v>
      </c>
    </row>
    <row r="1855" customFormat="false" ht="15" hidden="false" customHeight="false" outlineLevel="0" collapsed="false">
      <c r="A1855" s="25" t="s">
        <v>706</v>
      </c>
      <c r="B1855" s="25" t="s">
        <v>70</v>
      </c>
      <c r="C1855" s="25" t="s">
        <v>170</v>
      </c>
      <c r="D1855" s="25" t="s">
        <v>191</v>
      </c>
      <c r="E1855" s="25" t="s">
        <v>54</v>
      </c>
      <c r="F1855" s="25" t="s">
        <v>9157</v>
      </c>
      <c r="G1855" s="25" t="s">
        <v>9325</v>
      </c>
      <c r="H1855" s="25" t="n">
        <v>1056</v>
      </c>
    </row>
    <row r="1856" customFormat="false" ht="15" hidden="false" customHeight="false" outlineLevel="0" collapsed="false">
      <c r="A1856" s="25" t="s">
        <v>3848</v>
      </c>
      <c r="B1856" s="25" t="s">
        <v>87</v>
      </c>
      <c r="C1856" s="25" t="s">
        <v>9107</v>
      </c>
      <c r="D1856" s="25" t="s">
        <v>663</v>
      </c>
      <c r="E1856" s="25" t="s">
        <v>55</v>
      </c>
      <c r="F1856" s="25" t="s">
        <v>9157</v>
      </c>
      <c r="G1856" s="25" t="s">
        <v>9324</v>
      </c>
      <c r="H1856" s="25" t="n">
        <v>0</v>
      </c>
    </row>
    <row r="1857" customFormat="false" ht="15" hidden="false" customHeight="false" outlineLevel="0" collapsed="false">
      <c r="A1857" s="25" t="s">
        <v>3849</v>
      </c>
      <c r="B1857" s="25" t="s">
        <v>87</v>
      </c>
      <c r="C1857" s="25" t="s">
        <v>9107</v>
      </c>
      <c r="D1857" s="25" t="s">
        <v>484</v>
      </c>
      <c r="E1857" s="25" t="s">
        <v>55</v>
      </c>
      <c r="F1857" s="25" t="s">
        <v>9157</v>
      </c>
      <c r="G1857" s="25" t="s">
        <v>9242</v>
      </c>
      <c r="H1857" s="25" t="n">
        <v>0</v>
      </c>
    </row>
    <row r="1858" customFormat="false" ht="15" hidden="false" customHeight="false" outlineLevel="0" collapsed="false">
      <c r="A1858" s="25" t="s">
        <v>1960</v>
      </c>
      <c r="B1858" s="25" t="s">
        <v>80</v>
      </c>
      <c r="C1858" s="25" t="s">
        <v>9107</v>
      </c>
      <c r="D1858" s="25" t="s">
        <v>237</v>
      </c>
      <c r="E1858" s="25" t="s">
        <v>55</v>
      </c>
      <c r="F1858" s="25" t="s">
        <v>9157</v>
      </c>
      <c r="G1858" s="25" t="s">
        <v>9323</v>
      </c>
      <c r="H1858" s="25" t="n">
        <v>0</v>
      </c>
    </row>
    <row r="1859" customFormat="false" ht="15" hidden="false" customHeight="false" outlineLevel="0" collapsed="false">
      <c r="A1859" s="25" t="s">
        <v>1961</v>
      </c>
      <c r="B1859" s="25" t="s">
        <v>80</v>
      </c>
      <c r="C1859" s="25" t="s">
        <v>160</v>
      </c>
      <c r="D1859" s="25" t="s">
        <v>169</v>
      </c>
      <c r="E1859" s="25" t="s">
        <v>55</v>
      </c>
      <c r="F1859" s="25" t="s">
        <v>9157</v>
      </c>
      <c r="G1859" s="25" t="s">
        <v>9318</v>
      </c>
      <c r="H1859" s="25" t="n">
        <v>0</v>
      </c>
    </row>
    <row r="1860" customFormat="false" ht="15" hidden="false" customHeight="false" outlineLevel="0" collapsed="false">
      <c r="A1860" s="25" t="s">
        <v>1962</v>
      </c>
      <c r="B1860" s="25" t="s">
        <v>80</v>
      </c>
      <c r="C1860" s="25" t="s">
        <v>160</v>
      </c>
      <c r="D1860" s="25" t="s">
        <v>266</v>
      </c>
      <c r="E1860" s="25" t="s">
        <v>54</v>
      </c>
      <c r="F1860" s="25" t="s">
        <v>9157</v>
      </c>
      <c r="G1860" s="25" t="s">
        <v>9326</v>
      </c>
      <c r="H1860" s="25" t="n">
        <v>3665</v>
      </c>
    </row>
    <row r="1861" customFormat="false" ht="15" hidden="false" customHeight="false" outlineLevel="0" collapsed="false">
      <c r="A1861" s="25" t="s">
        <v>5610</v>
      </c>
      <c r="B1861" s="25" t="s">
        <v>96</v>
      </c>
      <c r="C1861" s="25" t="s">
        <v>9107</v>
      </c>
      <c r="D1861" s="25" t="s">
        <v>452</v>
      </c>
      <c r="E1861" s="25" t="s">
        <v>54</v>
      </c>
      <c r="F1861" s="25" t="s">
        <v>9157</v>
      </c>
      <c r="G1861" s="25" t="s">
        <v>9271</v>
      </c>
      <c r="H1861" s="25" t="n">
        <v>4329</v>
      </c>
    </row>
    <row r="1862" customFormat="false" ht="15" hidden="false" customHeight="false" outlineLevel="0" collapsed="false">
      <c r="A1862" s="25" t="s">
        <v>2638</v>
      </c>
      <c r="B1862" s="25" t="s">
        <v>78</v>
      </c>
      <c r="C1862" s="25" t="s">
        <v>148</v>
      </c>
      <c r="D1862" s="25" t="s">
        <v>215</v>
      </c>
      <c r="E1862" s="25" t="s">
        <v>55</v>
      </c>
      <c r="F1862" s="25" t="s">
        <v>9157</v>
      </c>
      <c r="G1862" s="25" t="s">
        <v>9318</v>
      </c>
      <c r="H1862" s="25" t="n">
        <v>0</v>
      </c>
    </row>
    <row r="1863" customFormat="false" ht="15" hidden="false" customHeight="false" outlineLevel="0" collapsed="false">
      <c r="A1863" s="25" t="s">
        <v>6294</v>
      </c>
      <c r="B1863" s="25" t="s">
        <v>106</v>
      </c>
      <c r="C1863" s="25" t="s">
        <v>148</v>
      </c>
      <c r="D1863" s="25" t="s">
        <v>868</v>
      </c>
      <c r="E1863" s="25" t="s">
        <v>54</v>
      </c>
      <c r="F1863" s="25" t="s">
        <v>9157</v>
      </c>
      <c r="G1863" s="25" t="s">
        <v>9325</v>
      </c>
      <c r="H1863" s="25" t="n">
        <v>58</v>
      </c>
    </row>
    <row r="1864" customFormat="false" ht="15" hidden="false" customHeight="false" outlineLevel="0" collapsed="false">
      <c r="A1864" s="25" t="s">
        <v>7431</v>
      </c>
      <c r="B1864" s="25" t="s">
        <v>112</v>
      </c>
      <c r="C1864" s="25" t="s">
        <v>178</v>
      </c>
      <c r="D1864" s="25" t="s">
        <v>2739</v>
      </c>
      <c r="E1864" s="25" t="s">
        <v>54</v>
      </c>
      <c r="F1864" s="25" t="s">
        <v>9157</v>
      </c>
      <c r="G1864" s="25" t="s">
        <v>9303</v>
      </c>
      <c r="H1864" s="25" t="n">
        <v>7356</v>
      </c>
    </row>
    <row r="1865" customFormat="false" ht="15" hidden="false" customHeight="false" outlineLevel="0" collapsed="false">
      <c r="A1865" s="25" t="s">
        <v>7432</v>
      </c>
      <c r="B1865" s="25" t="s">
        <v>112</v>
      </c>
      <c r="C1865" s="25" t="s">
        <v>9107</v>
      </c>
      <c r="D1865" s="25" t="s">
        <v>665</v>
      </c>
      <c r="E1865" s="25" t="s">
        <v>54</v>
      </c>
      <c r="F1865" s="25" t="s">
        <v>9157</v>
      </c>
      <c r="G1865" s="25" t="s">
        <v>9284</v>
      </c>
      <c r="H1865" s="25" t="n">
        <v>4066</v>
      </c>
    </row>
    <row r="1866" customFormat="false" ht="15" hidden="false" customHeight="false" outlineLevel="0" collapsed="false">
      <c r="A1866" s="25" t="s">
        <v>936</v>
      </c>
      <c r="B1866" s="25" t="s">
        <v>72</v>
      </c>
      <c r="C1866" s="25" t="s">
        <v>148</v>
      </c>
      <c r="D1866" s="25" t="s">
        <v>218</v>
      </c>
      <c r="E1866" s="25" t="s">
        <v>54</v>
      </c>
      <c r="F1866" s="25" t="s">
        <v>9157</v>
      </c>
      <c r="G1866" s="25" t="s">
        <v>9233</v>
      </c>
      <c r="H1866" s="25" t="n">
        <v>55</v>
      </c>
    </row>
    <row r="1867" customFormat="false" ht="15" hidden="false" customHeight="false" outlineLevel="0" collapsed="false">
      <c r="A1867" s="25" t="s">
        <v>6516</v>
      </c>
      <c r="B1867" s="25" t="s">
        <v>107</v>
      </c>
      <c r="C1867" s="25" t="s">
        <v>160</v>
      </c>
      <c r="D1867" s="25" t="s">
        <v>646</v>
      </c>
      <c r="E1867" s="25" t="s">
        <v>54</v>
      </c>
      <c r="F1867" s="25" t="s">
        <v>9157</v>
      </c>
      <c r="G1867" s="25" t="s">
        <v>9304</v>
      </c>
      <c r="H1867" s="25" t="n">
        <v>3738</v>
      </c>
    </row>
    <row r="1868" customFormat="false" ht="15" hidden="false" customHeight="false" outlineLevel="0" collapsed="false">
      <c r="A1868" s="25" t="s">
        <v>8507</v>
      </c>
      <c r="B1868" s="25" t="s">
        <v>116</v>
      </c>
      <c r="C1868" s="25" t="s">
        <v>148</v>
      </c>
      <c r="D1868" s="25" t="s">
        <v>231</v>
      </c>
      <c r="E1868" s="25" t="s">
        <v>56</v>
      </c>
      <c r="F1868" s="25" t="s">
        <v>9157</v>
      </c>
    </row>
    <row r="1869" customFormat="false" ht="15" hidden="false" customHeight="false" outlineLevel="0" collapsed="false">
      <c r="A1869" s="25" t="s">
        <v>8508</v>
      </c>
      <c r="B1869" s="25" t="s">
        <v>116</v>
      </c>
      <c r="C1869" s="25" t="s">
        <v>186</v>
      </c>
      <c r="D1869" s="25" t="s">
        <v>195</v>
      </c>
      <c r="E1869" s="25" t="s">
        <v>55</v>
      </c>
      <c r="F1869" s="25" t="s">
        <v>9157</v>
      </c>
      <c r="G1869" s="25" t="s">
        <v>9321</v>
      </c>
      <c r="H1869" s="25" t="n">
        <v>0</v>
      </c>
    </row>
    <row r="1870" customFormat="false" ht="15" hidden="false" customHeight="false" outlineLevel="0" collapsed="false">
      <c r="A1870" s="25" t="s">
        <v>8509</v>
      </c>
      <c r="B1870" s="25" t="s">
        <v>116</v>
      </c>
      <c r="C1870" s="25" t="s">
        <v>160</v>
      </c>
      <c r="D1870" s="25" t="s">
        <v>419</v>
      </c>
      <c r="E1870" s="25" t="s">
        <v>55</v>
      </c>
      <c r="F1870" s="25" t="s">
        <v>9157</v>
      </c>
      <c r="G1870" s="25" t="s">
        <v>9252</v>
      </c>
      <c r="H1870" s="25" t="n">
        <v>0</v>
      </c>
    </row>
    <row r="1871" customFormat="false" ht="15" hidden="false" customHeight="false" outlineLevel="0" collapsed="false">
      <c r="A1871" s="25" t="s">
        <v>8510</v>
      </c>
      <c r="B1871" s="25" t="s">
        <v>116</v>
      </c>
      <c r="C1871" s="25" t="s">
        <v>170</v>
      </c>
      <c r="D1871" s="25" t="s">
        <v>2739</v>
      </c>
      <c r="E1871" s="25" t="s">
        <v>54</v>
      </c>
      <c r="F1871" s="25" t="s">
        <v>9157</v>
      </c>
      <c r="G1871" s="25" t="s">
        <v>9222</v>
      </c>
      <c r="H1871" s="25" t="n">
        <v>888</v>
      </c>
    </row>
    <row r="1872" customFormat="false" ht="15" hidden="false" customHeight="false" outlineLevel="0" collapsed="false">
      <c r="A1872" s="25" t="s">
        <v>1252</v>
      </c>
      <c r="B1872" s="25" t="s">
        <v>73</v>
      </c>
      <c r="C1872" s="25" t="s">
        <v>178</v>
      </c>
      <c r="D1872" s="25" t="s">
        <v>151</v>
      </c>
      <c r="E1872" s="25" t="s">
        <v>54</v>
      </c>
      <c r="F1872" s="25" t="s">
        <v>9157</v>
      </c>
      <c r="G1872" s="25" t="s">
        <v>9324</v>
      </c>
      <c r="H1872" s="25" t="n">
        <v>5447</v>
      </c>
    </row>
    <row r="1873" customFormat="false" ht="15" hidden="false" customHeight="false" outlineLevel="0" collapsed="false">
      <c r="A1873" s="25" t="s">
        <v>3573</v>
      </c>
      <c r="B1873" s="25" t="s">
        <v>79</v>
      </c>
      <c r="C1873" s="25" t="s">
        <v>178</v>
      </c>
      <c r="D1873" s="25" t="s">
        <v>240</v>
      </c>
      <c r="E1873" s="25" t="s">
        <v>54</v>
      </c>
      <c r="F1873" s="25" t="s">
        <v>9157</v>
      </c>
      <c r="G1873" s="25" t="s">
        <v>9320</v>
      </c>
      <c r="H1873" s="25" t="n">
        <v>5972</v>
      </c>
    </row>
    <row r="1874" customFormat="false" ht="15" hidden="false" customHeight="false" outlineLevel="0" collapsed="false">
      <c r="A1874" s="25" t="s">
        <v>6791</v>
      </c>
      <c r="B1874" s="25" t="s">
        <v>105</v>
      </c>
      <c r="C1874" s="25" t="s">
        <v>9107</v>
      </c>
      <c r="D1874" s="25" t="s">
        <v>3075</v>
      </c>
      <c r="E1874" s="25" t="s">
        <v>54</v>
      </c>
      <c r="F1874" s="25" t="s">
        <v>9157</v>
      </c>
      <c r="G1874" s="25" t="s">
        <v>9322</v>
      </c>
      <c r="H1874" s="25" t="n">
        <v>4855</v>
      </c>
    </row>
    <row r="1875" customFormat="false" ht="15" hidden="false" customHeight="false" outlineLevel="0" collapsed="false">
      <c r="A1875" s="25" t="s">
        <v>4245</v>
      </c>
      <c r="B1875" s="25" t="s">
        <v>88</v>
      </c>
      <c r="C1875" s="25" t="s">
        <v>160</v>
      </c>
      <c r="D1875" s="25" t="s">
        <v>1653</v>
      </c>
      <c r="E1875" s="25" t="s">
        <v>54</v>
      </c>
      <c r="F1875" s="25" t="s">
        <v>9157</v>
      </c>
      <c r="G1875" s="25" t="s">
        <v>9247</v>
      </c>
      <c r="H1875" s="25" t="n">
        <v>3395</v>
      </c>
    </row>
    <row r="1876" customFormat="false" ht="15" hidden="false" customHeight="false" outlineLevel="0" collapsed="false">
      <c r="A1876" s="25" t="s">
        <v>7014</v>
      </c>
      <c r="B1876" s="25" t="s">
        <v>104</v>
      </c>
      <c r="C1876" s="25" t="s">
        <v>148</v>
      </c>
      <c r="E1876" s="25" t="s">
        <v>56</v>
      </c>
      <c r="F1876" s="25" t="s">
        <v>9157</v>
      </c>
    </row>
    <row r="1877" customFormat="false" ht="15" hidden="false" customHeight="false" outlineLevel="0" collapsed="false">
      <c r="A1877" s="25" t="s">
        <v>7015</v>
      </c>
      <c r="B1877" s="25" t="s">
        <v>104</v>
      </c>
      <c r="C1877" s="25" t="s">
        <v>148</v>
      </c>
      <c r="E1877" s="25" t="s">
        <v>56</v>
      </c>
      <c r="F1877" s="25" t="s">
        <v>9157</v>
      </c>
    </row>
    <row r="1878" customFormat="false" ht="15" hidden="false" customHeight="false" outlineLevel="0" collapsed="false">
      <c r="A1878" s="25" t="s">
        <v>7016</v>
      </c>
      <c r="B1878" s="25" t="s">
        <v>104</v>
      </c>
      <c r="C1878" s="25" t="s">
        <v>148</v>
      </c>
      <c r="E1878" s="25" t="s">
        <v>56</v>
      </c>
      <c r="F1878" s="25" t="s">
        <v>9157</v>
      </c>
    </row>
    <row r="1879" customFormat="false" ht="15" hidden="false" customHeight="false" outlineLevel="0" collapsed="false">
      <c r="A1879" s="25" t="s">
        <v>4441</v>
      </c>
      <c r="B1879" s="25" t="s">
        <v>86</v>
      </c>
      <c r="C1879" s="25" t="s">
        <v>148</v>
      </c>
      <c r="D1879" s="25" t="s">
        <v>663</v>
      </c>
      <c r="E1879" s="25" t="s">
        <v>55</v>
      </c>
      <c r="F1879" s="25" t="s">
        <v>9157</v>
      </c>
      <c r="G1879" s="25" t="s">
        <v>9324</v>
      </c>
      <c r="H1879" s="25" t="n">
        <v>0</v>
      </c>
    </row>
    <row r="1880" customFormat="false" ht="15" hidden="false" customHeight="false" outlineLevel="0" collapsed="false">
      <c r="A1880" s="25" t="s">
        <v>8795</v>
      </c>
      <c r="B1880" s="25" t="s">
        <v>115</v>
      </c>
      <c r="C1880" s="25" t="s">
        <v>170</v>
      </c>
      <c r="D1880" s="25" t="s">
        <v>868</v>
      </c>
      <c r="E1880" s="25" t="s">
        <v>54</v>
      </c>
      <c r="F1880" s="25" t="s">
        <v>9157</v>
      </c>
      <c r="G1880" s="25" t="s">
        <v>9139</v>
      </c>
      <c r="H1880" s="25" t="n">
        <v>1084</v>
      </c>
    </row>
    <row r="1881" customFormat="false" ht="15" hidden="false" customHeight="false" outlineLevel="0" collapsed="false">
      <c r="A1881" s="25" t="s">
        <v>707</v>
      </c>
      <c r="B1881" s="25" t="s">
        <v>70</v>
      </c>
      <c r="C1881" s="25" t="s">
        <v>160</v>
      </c>
      <c r="D1881" s="25" t="s">
        <v>169</v>
      </c>
      <c r="E1881" s="25" t="s">
        <v>54</v>
      </c>
      <c r="F1881" s="25" t="s">
        <v>9180</v>
      </c>
      <c r="G1881" s="25" t="s">
        <v>9271</v>
      </c>
      <c r="H1881" s="25" t="n">
        <v>3670</v>
      </c>
    </row>
    <row r="1882" customFormat="false" ht="15" hidden="false" customHeight="false" outlineLevel="0" collapsed="false">
      <c r="A1882" s="25" t="s">
        <v>5363</v>
      </c>
      <c r="B1882" s="25" t="s">
        <v>94</v>
      </c>
      <c r="C1882" s="25" t="s">
        <v>170</v>
      </c>
      <c r="D1882" s="25" t="s">
        <v>1090</v>
      </c>
      <c r="E1882" s="25" t="s">
        <v>55</v>
      </c>
      <c r="F1882" s="25" t="s">
        <v>9180</v>
      </c>
      <c r="G1882" s="25" t="s">
        <v>9322</v>
      </c>
      <c r="H1882" s="25" t="n">
        <v>0</v>
      </c>
    </row>
    <row r="1883" customFormat="false" ht="15" hidden="false" customHeight="false" outlineLevel="0" collapsed="false">
      <c r="A1883" s="25" t="s">
        <v>5364</v>
      </c>
      <c r="B1883" s="25" t="s">
        <v>94</v>
      </c>
      <c r="C1883" s="25" t="s">
        <v>178</v>
      </c>
      <c r="D1883" s="25" t="s">
        <v>1690</v>
      </c>
      <c r="E1883" s="25" t="s">
        <v>54</v>
      </c>
      <c r="F1883" s="25" t="s">
        <v>9180</v>
      </c>
      <c r="G1883" s="25" t="s">
        <v>9224</v>
      </c>
      <c r="H1883" s="25" t="n">
        <v>5304</v>
      </c>
    </row>
    <row r="1884" customFormat="false" ht="15" hidden="false" customHeight="false" outlineLevel="0" collapsed="false">
      <c r="A1884" s="25" t="s">
        <v>1963</v>
      </c>
      <c r="B1884" s="25" t="s">
        <v>80</v>
      </c>
      <c r="C1884" s="25" t="s">
        <v>178</v>
      </c>
      <c r="D1884" s="25" t="s">
        <v>162</v>
      </c>
      <c r="E1884" s="25" t="s">
        <v>55</v>
      </c>
      <c r="F1884" s="25" t="s">
        <v>9180</v>
      </c>
      <c r="G1884" s="25" t="s">
        <v>9323</v>
      </c>
      <c r="H1884" s="25" t="n">
        <v>0</v>
      </c>
    </row>
    <row r="1885" customFormat="false" ht="15" hidden="false" customHeight="false" outlineLevel="0" collapsed="false">
      <c r="A1885" s="25" t="s">
        <v>1964</v>
      </c>
      <c r="B1885" s="25" t="s">
        <v>80</v>
      </c>
      <c r="C1885" s="25" t="s">
        <v>9107</v>
      </c>
      <c r="D1885" s="25" t="s">
        <v>184</v>
      </c>
      <c r="E1885" s="25" t="s">
        <v>54</v>
      </c>
      <c r="F1885" s="25" t="s">
        <v>9180</v>
      </c>
      <c r="G1885" s="25" t="s">
        <v>9294</v>
      </c>
      <c r="H1885" s="25" t="n">
        <v>3844</v>
      </c>
    </row>
    <row r="1886" customFormat="false" ht="15" hidden="false" customHeight="false" outlineLevel="0" collapsed="false">
      <c r="A1886" s="25" t="s">
        <v>5611</v>
      </c>
      <c r="B1886" s="25" t="s">
        <v>96</v>
      </c>
      <c r="C1886" s="25" t="s">
        <v>186</v>
      </c>
      <c r="D1886" s="25" t="s">
        <v>193</v>
      </c>
      <c r="E1886" s="25" t="s">
        <v>54</v>
      </c>
      <c r="F1886" s="25" t="s">
        <v>9180</v>
      </c>
      <c r="G1886" s="25" t="s">
        <v>9243</v>
      </c>
      <c r="H1886" s="25" t="n">
        <v>549</v>
      </c>
    </row>
    <row r="1887" customFormat="false" ht="15" hidden="false" customHeight="false" outlineLevel="0" collapsed="false">
      <c r="A1887" s="25" t="s">
        <v>2639</v>
      </c>
      <c r="B1887" s="25" t="s">
        <v>78</v>
      </c>
      <c r="C1887" s="25" t="s">
        <v>9107</v>
      </c>
      <c r="D1887" s="25" t="s">
        <v>218</v>
      </c>
      <c r="E1887" s="25" t="s">
        <v>55</v>
      </c>
      <c r="F1887" s="25" t="s">
        <v>9180</v>
      </c>
      <c r="G1887" s="25" t="s">
        <v>9229</v>
      </c>
      <c r="H1887" s="25" t="n">
        <v>0</v>
      </c>
    </row>
    <row r="1888" customFormat="false" ht="15" hidden="false" customHeight="false" outlineLevel="0" collapsed="false">
      <c r="A1888" s="25" t="s">
        <v>2640</v>
      </c>
      <c r="B1888" s="25" t="s">
        <v>78</v>
      </c>
      <c r="C1888" s="25" t="s">
        <v>160</v>
      </c>
      <c r="D1888" s="25" t="s">
        <v>176</v>
      </c>
      <c r="E1888" s="25" t="s">
        <v>55</v>
      </c>
      <c r="F1888" s="25" t="s">
        <v>9180</v>
      </c>
      <c r="G1888" s="25" t="s">
        <v>9320</v>
      </c>
      <c r="H1888" s="25" t="n">
        <v>0</v>
      </c>
    </row>
    <row r="1889" customFormat="false" ht="15" hidden="false" customHeight="false" outlineLevel="0" collapsed="false">
      <c r="A1889" s="25" t="s">
        <v>2956</v>
      </c>
      <c r="B1889" s="25" t="s">
        <v>76</v>
      </c>
      <c r="C1889" s="25" t="s">
        <v>186</v>
      </c>
      <c r="D1889" s="25" t="s">
        <v>195</v>
      </c>
      <c r="E1889" s="25" t="s">
        <v>54</v>
      </c>
      <c r="F1889" s="25" t="s">
        <v>9180</v>
      </c>
      <c r="G1889" s="25" t="s">
        <v>9320</v>
      </c>
      <c r="H1889" s="25" t="n">
        <v>553</v>
      </c>
    </row>
    <row r="1890" customFormat="false" ht="15" hidden="false" customHeight="false" outlineLevel="0" collapsed="false">
      <c r="A1890" s="25" t="s">
        <v>7727</v>
      </c>
      <c r="B1890" s="25" t="s">
        <v>114</v>
      </c>
      <c r="C1890" s="25" t="s">
        <v>186</v>
      </c>
      <c r="E1890" s="25" t="s">
        <v>56</v>
      </c>
      <c r="F1890" s="25" t="s">
        <v>9180</v>
      </c>
    </row>
    <row r="1891" customFormat="false" ht="15" hidden="false" customHeight="false" outlineLevel="0" collapsed="false">
      <c r="A1891" s="25" t="s">
        <v>7728</v>
      </c>
      <c r="B1891" s="25" t="s">
        <v>114</v>
      </c>
      <c r="C1891" s="25" t="s">
        <v>170</v>
      </c>
      <c r="D1891" s="25" t="s">
        <v>2863</v>
      </c>
      <c r="E1891" s="25" t="s">
        <v>55</v>
      </c>
      <c r="F1891" s="25" t="s">
        <v>9180</v>
      </c>
      <c r="G1891" s="25" t="s">
        <v>9203</v>
      </c>
      <c r="H1891" s="25" t="n">
        <v>0</v>
      </c>
    </row>
    <row r="1892" customFormat="false" ht="15" hidden="false" customHeight="false" outlineLevel="0" collapsed="false">
      <c r="A1892" s="25" t="s">
        <v>7729</v>
      </c>
      <c r="B1892" s="25" t="s">
        <v>114</v>
      </c>
      <c r="C1892" s="25" t="s">
        <v>160</v>
      </c>
      <c r="D1892" s="25" t="s">
        <v>2484</v>
      </c>
      <c r="E1892" s="25" t="s">
        <v>54</v>
      </c>
      <c r="F1892" s="25" t="s">
        <v>9180</v>
      </c>
      <c r="G1892" s="25" t="s">
        <v>9324</v>
      </c>
      <c r="H1892" s="25" t="n">
        <v>3523</v>
      </c>
    </row>
    <row r="1893" customFormat="false" ht="15" hidden="false" customHeight="false" outlineLevel="0" collapsed="false">
      <c r="A1893" s="25" t="s">
        <v>8101</v>
      </c>
      <c r="B1893" s="25" t="s">
        <v>113</v>
      </c>
      <c r="C1893" s="25" t="s">
        <v>9107</v>
      </c>
      <c r="D1893" s="25" t="s">
        <v>198</v>
      </c>
      <c r="E1893" s="25" t="s">
        <v>56</v>
      </c>
      <c r="F1893" s="25" t="s">
        <v>9180</v>
      </c>
    </row>
    <row r="1894" customFormat="false" ht="15" hidden="false" customHeight="false" outlineLevel="0" collapsed="false">
      <c r="A1894" s="25" t="s">
        <v>8102</v>
      </c>
      <c r="B1894" s="25" t="s">
        <v>113</v>
      </c>
      <c r="C1894" s="25" t="s">
        <v>186</v>
      </c>
      <c r="D1894" s="25" t="s">
        <v>1158</v>
      </c>
      <c r="E1894" s="25" t="s">
        <v>55</v>
      </c>
      <c r="F1894" s="25" t="s">
        <v>9180</v>
      </c>
      <c r="G1894" s="25" t="s">
        <v>9229</v>
      </c>
      <c r="H1894" s="25" t="n">
        <v>0</v>
      </c>
    </row>
    <row r="1895" customFormat="false" ht="15" hidden="false" customHeight="false" outlineLevel="0" collapsed="false">
      <c r="A1895" s="25" t="s">
        <v>8103</v>
      </c>
      <c r="B1895" s="25" t="s">
        <v>113</v>
      </c>
      <c r="C1895" s="25" t="s">
        <v>186</v>
      </c>
      <c r="D1895" s="25" t="s">
        <v>195</v>
      </c>
      <c r="E1895" s="25" t="s">
        <v>54</v>
      </c>
      <c r="F1895" s="25" t="s">
        <v>9180</v>
      </c>
      <c r="G1895" s="25" t="s">
        <v>9307</v>
      </c>
      <c r="H1895" s="25" t="n">
        <v>424</v>
      </c>
    </row>
    <row r="1896" customFormat="false" ht="15" hidden="false" customHeight="false" outlineLevel="0" collapsed="false">
      <c r="A1896" s="25" t="s">
        <v>3293</v>
      </c>
      <c r="B1896" s="25" t="s">
        <v>77</v>
      </c>
      <c r="C1896" s="25" t="s">
        <v>186</v>
      </c>
      <c r="D1896" s="25" t="s">
        <v>207</v>
      </c>
      <c r="E1896" s="25" t="s">
        <v>54</v>
      </c>
      <c r="F1896" s="25" t="s">
        <v>9180</v>
      </c>
      <c r="G1896" s="25" t="s">
        <v>9224</v>
      </c>
      <c r="H1896" s="25" t="n">
        <v>490</v>
      </c>
    </row>
    <row r="1897" customFormat="false" ht="15" hidden="false" customHeight="false" outlineLevel="0" collapsed="false">
      <c r="A1897" s="25" t="s">
        <v>8511</v>
      </c>
      <c r="B1897" s="25" t="s">
        <v>116</v>
      </c>
      <c r="C1897" s="25" t="s">
        <v>9107</v>
      </c>
      <c r="D1897" s="25" t="s">
        <v>1158</v>
      </c>
      <c r="E1897" s="25" t="s">
        <v>55</v>
      </c>
      <c r="F1897" s="25" t="s">
        <v>9180</v>
      </c>
      <c r="G1897" s="25" t="s">
        <v>9321</v>
      </c>
      <c r="H1897" s="25" t="n">
        <v>0</v>
      </c>
    </row>
    <row r="1898" customFormat="false" ht="15" hidden="false" customHeight="false" outlineLevel="0" collapsed="false">
      <c r="A1898" s="25" t="s">
        <v>8512</v>
      </c>
      <c r="B1898" s="25" t="s">
        <v>116</v>
      </c>
      <c r="C1898" s="25" t="s">
        <v>148</v>
      </c>
      <c r="D1898" s="25" t="s">
        <v>609</v>
      </c>
      <c r="E1898" s="25" t="s">
        <v>54</v>
      </c>
      <c r="F1898" s="25" t="s">
        <v>9180</v>
      </c>
      <c r="G1898" s="25" t="s">
        <v>9324</v>
      </c>
      <c r="H1898" s="25" t="n">
        <v>48</v>
      </c>
    </row>
    <row r="1899" customFormat="false" ht="15" hidden="false" customHeight="false" outlineLevel="0" collapsed="false">
      <c r="A1899" s="25" t="s">
        <v>1253</v>
      </c>
      <c r="B1899" s="25" t="s">
        <v>73</v>
      </c>
      <c r="C1899" s="25" t="s">
        <v>160</v>
      </c>
      <c r="D1899" s="25" t="s">
        <v>195</v>
      </c>
      <c r="E1899" s="25" t="s">
        <v>54</v>
      </c>
      <c r="F1899" s="25" t="s">
        <v>9180</v>
      </c>
      <c r="G1899" s="25" t="s">
        <v>9252</v>
      </c>
      <c r="H1899" s="25" t="n">
        <v>3982</v>
      </c>
    </row>
    <row r="1900" customFormat="false" ht="15" hidden="false" customHeight="false" outlineLevel="0" collapsed="false">
      <c r="A1900" s="25" t="s">
        <v>6792</v>
      </c>
      <c r="B1900" s="25" t="s">
        <v>105</v>
      </c>
      <c r="C1900" s="25" t="s">
        <v>160</v>
      </c>
      <c r="D1900" s="25" t="s">
        <v>1187</v>
      </c>
      <c r="E1900" s="25" t="s">
        <v>55</v>
      </c>
      <c r="F1900" s="25" t="s">
        <v>9180</v>
      </c>
      <c r="G1900" s="25" t="s">
        <v>9286</v>
      </c>
      <c r="H1900" s="25" t="n">
        <v>0</v>
      </c>
    </row>
    <row r="1901" customFormat="false" ht="15" hidden="false" customHeight="false" outlineLevel="0" collapsed="false">
      <c r="A1901" s="25" t="s">
        <v>7017</v>
      </c>
      <c r="B1901" s="25" t="s">
        <v>104</v>
      </c>
      <c r="C1901" s="25" t="s">
        <v>178</v>
      </c>
      <c r="D1901" s="25" t="s">
        <v>156</v>
      </c>
      <c r="E1901" s="25" t="s">
        <v>55</v>
      </c>
      <c r="F1901" s="25" t="s">
        <v>9180</v>
      </c>
      <c r="G1901" s="25" t="s">
        <v>9323</v>
      </c>
      <c r="H1901" s="25" t="n">
        <v>0</v>
      </c>
    </row>
    <row r="1902" customFormat="false" ht="15" hidden="false" customHeight="false" outlineLevel="0" collapsed="false">
      <c r="A1902" s="25" t="s">
        <v>7018</v>
      </c>
      <c r="B1902" s="25" t="s">
        <v>104</v>
      </c>
      <c r="C1902" s="25" t="s">
        <v>170</v>
      </c>
      <c r="D1902" s="25" t="s">
        <v>868</v>
      </c>
      <c r="E1902" s="25" t="s">
        <v>54</v>
      </c>
      <c r="F1902" s="25" t="s">
        <v>9180</v>
      </c>
      <c r="G1902" s="25" t="s">
        <v>9326</v>
      </c>
      <c r="H1902" s="25" t="n">
        <v>1176</v>
      </c>
    </row>
    <row r="1903" customFormat="false" ht="15" hidden="false" customHeight="false" outlineLevel="0" collapsed="false">
      <c r="A1903" s="25" t="s">
        <v>4654</v>
      </c>
      <c r="B1903" s="25" t="s">
        <v>90</v>
      </c>
      <c r="C1903" s="25" t="s">
        <v>186</v>
      </c>
      <c r="D1903" s="25" t="s">
        <v>661</v>
      </c>
      <c r="E1903" s="25" t="s">
        <v>55</v>
      </c>
      <c r="F1903" s="25" t="s">
        <v>9180</v>
      </c>
      <c r="G1903" s="25" t="s">
        <v>9327</v>
      </c>
      <c r="H1903" s="25" t="n">
        <v>0</v>
      </c>
    </row>
    <row r="1904" customFormat="false" ht="15" hidden="false" customHeight="false" outlineLevel="0" collapsed="false">
      <c r="A1904" s="25" t="s">
        <v>4655</v>
      </c>
      <c r="B1904" s="25" t="s">
        <v>90</v>
      </c>
      <c r="C1904" s="25" t="s">
        <v>186</v>
      </c>
      <c r="D1904" s="25" t="s">
        <v>1189</v>
      </c>
      <c r="E1904" s="25" t="s">
        <v>54</v>
      </c>
      <c r="F1904" s="25" t="s">
        <v>9180</v>
      </c>
      <c r="G1904" s="25" t="s">
        <v>9321</v>
      </c>
      <c r="H1904" s="25" t="n">
        <v>589</v>
      </c>
    </row>
    <row r="1905" customFormat="false" ht="15" hidden="false" customHeight="false" outlineLevel="0" collapsed="false">
      <c r="A1905" s="25" t="s">
        <v>8796</v>
      </c>
      <c r="B1905" s="25" t="s">
        <v>115</v>
      </c>
      <c r="C1905" s="25" t="s">
        <v>178</v>
      </c>
      <c r="D1905" s="25" t="s">
        <v>433</v>
      </c>
      <c r="E1905" s="25" t="s">
        <v>55</v>
      </c>
      <c r="F1905" s="25" t="s">
        <v>9180</v>
      </c>
      <c r="G1905" s="25" t="s">
        <v>9263</v>
      </c>
      <c r="H1905" s="25" t="n">
        <v>0</v>
      </c>
    </row>
    <row r="1906" customFormat="false" ht="15" hidden="false" customHeight="false" outlineLevel="0" collapsed="false">
      <c r="A1906" s="25" t="s">
        <v>4778</v>
      </c>
      <c r="B1906" s="25" t="s">
        <v>98</v>
      </c>
      <c r="C1906" s="25" t="s">
        <v>186</v>
      </c>
      <c r="D1906" s="25" t="s">
        <v>644</v>
      </c>
      <c r="E1906" s="25" t="s">
        <v>55</v>
      </c>
      <c r="F1906" s="25" t="s">
        <v>9139</v>
      </c>
      <c r="G1906" s="25" t="s">
        <v>9319</v>
      </c>
      <c r="H1906" s="25" t="n">
        <v>0</v>
      </c>
    </row>
    <row r="1907" customFormat="false" ht="15" hidden="false" customHeight="false" outlineLevel="0" collapsed="false">
      <c r="A1907" s="25" t="s">
        <v>4779</v>
      </c>
      <c r="B1907" s="25" t="s">
        <v>98</v>
      </c>
      <c r="C1907" s="25" t="s">
        <v>178</v>
      </c>
      <c r="D1907" s="25" t="s">
        <v>1653</v>
      </c>
      <c r="E1907" s="25" t="s">
        <v>55</v>
      </c>
      <c r="F1907" s="25" t="s">
        <v>9139</v>
      </c>
      <c r="G1907" s="25" t="s">
        <v>9324</v>
      </c>
      <c r="H1907" s="25" t="n">
        <v>0</v>
      </c>
    </row>
    <row r="1908" customFormat="false" ht="15" hidden="false" customHeight="false" outlineLevel="0" collapsed="false">
      <c r="A1908" s="25" t="s">
        <v>5034</v>
      </c>
      <c r="B1908" s="25" t="s">
        <v>95</v>
      </c>
      <c r="C1908" s="25" t="s">
        <v>9107</v>
      </c>
      <c r="D1908" s="25" t="s">
        <v>1055</v>
      </c>
      <c r="E1908" s="25" t="s">
        <v>54</v>
      </c>
      <c r="F1908" s="25" t="s">
        <v>9139</v>
      </c>
      <c r="G1908" s="25" t="s">
        <v>9323</v>
      </c>
      <c r="H1908" s="25" t="n">
        <v>4276</v>
      </c>
    </row>
    <row r="1909" customFormat="false" ht="15" hidden="false" customHeight="false" outlineLevel="0" collapsed="false">
      <c r="A1909" s="25" t="s">
        <v>5035</v>
      </c>
      <c r="B1909" s="25" t="s">
        <v>95</v>
      </c>
      <c r="C1909" s="25" t="s">
        <v>160</v>
      </c>
      <c r="D1909" s="25" t="s">
        <v>421</v>
      </c>
      <c r="E1909" s="25" t="s">
        <v>54</v>
      </c>
      <c r="F1909" s="25" t="s">
        <v>9139</v>
      </c>
      <c r="G1909" s="25" t="s">
        <v>9324</v>
      </c>
      <c r="H1909" s="25" t="n">
        <v>3390</v>
      </c>
    </row>
    <row r="1910" customFormat="false" ht="15" hidden="false" customHeight="false" outlineLevel="0" collapsed="false">
      <c r="A1910" s="25" t="s">
        <v>708</v>
      </c>
      <c r="B1910" s="25" t="s">
        <v>70</v>
      </c>
      <c r="C1910" s="25" t="s">
        <v>186</v>
      </c>
      <c r="D1910" s="25" t="s">
        <v>151</v>
      </c>
      <c r="E1910" s="25" t="s">
        <v>55</v>
      </c>
      <c r="F1910" s="25" t="s">
        <v>9139</v>
      </c>
      <c r="G1910" s="25" t="s">
        <v>9328</v>
      </c>
      <c r="H1910" s="25" t="n">
        <v>0</v>
      </c>
    </row>
    <row r="1911" customFormat="false" ht="15" hidden="false" customHeight="false" outlineLevel="0" collapsed="false">
      <c r="A1911" s="25" t="s">
        <v>709</v>
      </c>
      <c r="B1911" s="25" t="s">
        <v>70</v>
      </c>
      <c r="C1911" s="25" t="s">
        <v>148</v>
      </c>
      <c r="D1911" s="25" t="s">
        <v>167</v>
      </c>
      <c r="E1911" s="25" t="s">
        <v>55</v>
      </c>
      <c r="F1911" s="25" t="s">
        <v>9139</v>
      </c>
      <c r="G1911" s="25" t="s">
        <v>9326</v>
      </c>
      <c r="H1911" s="25" t="n">
        <v>0</v>
      </c>
    </row>
    <row r="1912" customFormat="false" ht="15" hidden="false" customHeight="false" outlineLevel="0" collapsed="false">
      <c r="A1912" s="25" t="s">
        <v>710</v>
      </c>
      <c r="B1912" s="25" t="s">
        <v>70</v>
      </c>
      <c r="C1912" s="25" t="s">
        <v>186</v>
      </c>
      <c r="D1912" s="25" t="s">
        <v>237</v>
      </c>
      <c r="E1912" s="25" t="s">
        <v>54</v>
      </c>
      <c r="F1912" s="25" t="s">
        <v>9139</v>
      </c>
      <c r="G1912" s="25" t="s">
        <v>9261</v>
      </c>
      <c r="H1912" s="25" t="n">
        <v>541</v>
      </c>
    </row>
    <row r="1913" customFormat="false" ht="15" hidden="false" customHeight="false" outlineLevel="0" collapsed="false">
      <c r="A1913" s="25" t="s">
        <v>3850</v>
      </c>
      <c r="B1913" s="25" t="s">
        <v>87</v>
      </c>
      <c r="C1913" s="25" t="s">
        <v>178</v>
      </c>
      <c r="D1913" s="25" t="s">
        <v>484</v>
      </c>
      <c r="E1913" s="25" t="s">
        <v>54</v>
      </c>
      <c r="F1913" s="25" t="s">
        <v>9139</v>
      </c>
      <c r="G1913" s="25" t="s">
        <v>9303</v>
      </c>
      <c r="H1913" s="25" t="n">
        <v>5189</v>
      </c>
    </row>
    <row r="1914" customFormat="false" ht="15" hidden="false" customHeight="false" outlineLevel="0" collapsed="false">
      <c r="A1914" s="25" t="s">
        <v>5365</v>
      </c>
      <c r="B1914" s="25" t="s">
        <v>94</v>
      </c>
      <c r="C1914" s="25" t="s">
        <v>9107</v>
      </c>
      <c r="D1914" s="25" t="s">
        <v>484</v>
      </c>
      <c r="E1914" s="25" t="s">
        <v>55</v>
      </c>
      <c r="F1914" s="25" t="s">
        <v>9139</v>
      </c>
      <c r="G1914" s="25" t="s">
        <v>9324</v>
      </c>
      <c r="H1914" s="25" t="n">
        <v>0</v>
      </c>
    </row>
    <row r="1915" customFormat="false" ht="15" hidden="false" customHeight="false" outlineLevel="0" collapsed="false">
      <c r="A1915" s="25" t="s">
        <v>5366</v>
      </c>
      <c r="B1915" s="25" t="s">
        <v>94</v>
      </c>
      <c r="C1915" s="25" t="s">
        <v>178</v>
      </c>
      <c r="D1915" s="25" t="s">
        <v>1653</v>
      </c>
      <c r="E1915" s="25" t="s">
        <v>54</v>
      </c>
      <c r="F1915" s="25" t="s">
        <v>9139</v>
      </c>
      <c r="G1915" s="25" t="s">
        <v>9281</v>
      </c>
      <c r="H1915" s="25" t="n">
        <v>6920</v>
      </c>
    </row>
    <row r="1916" customFormat="false" ht="15" hidden="false" customHeight="false" outlineLevel="0" collapsed="false">
      <c r="A1916" s="25" t="s">
        <v>1965</v>
      </c>
      <c r="B1916" s="25" t="s">
        <v>80</v>
      </c>
      <c r="C1916" s="25" t="s">
        <v>186</v>
      </c>
      <c r="D1916" s="25" t="s">
        <v>218</v>
      </c>
      <c r="E1916" s="25" t="s">
        <v>55</v>
      </c>
      <c r="F1916" s="25" t="s">
        <v>9139</v>
      </c>
      <c r="G1916" s="25" t="s">
        <v>9319</v>
      </c>
      <c r="H1916" s="25" t="n">
        <v>0</v>
      </c>
    </row>
    <row r="1917" customFormat="false" ht="15" hidden="false" customHeight="false" outlineLevel="0" collapsed="false">
      <c r="A1917" s="25" t="s">
        <v>1966</v>
      </c>
      <c r="B1917" s="25" t="s">
        <v>80</v>
      </c>
      <c r="C1917" s="25" t="s">
        <v>170</v>
      </c>
      <c r="D1917" s="25" t="s">
        <v>180</v>
      </c>
      <c r="E1917" s="25" t="s">
        <v>55</v>
      </c>
      <c r="F1917" s="25" t="s">
        <v>9139</v>
      </c>
      <c r="G1917" s="25" t="s">
        <v>9324</v>
      </c>
      <c r="H1917" s="25" t="n">
        <v>0</v>
      </c>
    </row>
    <row r="1918" customFormat="false" ht="15" hidden="false" customHeight="false" outlineLevel="0" collapsed="false">
      <c r="A1918" s="25" t="s">
        <v>1967</v>
      </c>
      <c r="B1918" s="25" t="s">
        <v>80</v>
      </c>
      <c r="C1918" s="25" t="s">
        <v>160</v>
      </c>
      <c r="D1918" s="25" t="s">
        <v>240</v>
      </c>
      <c r="E1918" s="25" t="s">
        <v>55</v>
      </c>
      <c r="F1918" s="25" t="s">
        <v>9139</v>
      </c>
      <c r="G1918" s="25" t="s">
        <v>9215</v>
      </c>
      <c r="H1918" s="25" t="n">
        <v>0</v>
      </c>
    </row>
    <row r="1919" customFormat="false" ht="15" hidden="false" customHeight="false" outlineLevel="0" collapsed="false">
      <c r="A1919" s="25" t="s">
        <v>1968</v>
      </c>
      <c r="B1919" s="25" t="s">
        <v>80</v>
      </c>
      <c r="C1919" s="25" t="s">
        <v>186</v>
      </c>
      <c r="D1919" s="25" t="s">
        <v>151</v>
      </c>
      <c r="E1919" s="25" t="s">
        <v>54</v>
      </c>
      <c r="F1919" s="25" t="s">
        <v>9139</v>
      </c>
      <c r="G1919" s="25" t="s">
        <v>9272</v>
      </c>
      <c r="H1919" s="25" t="n">
        <v>600</v>
      </c>
    </row>
    <row r="1920" customFormat="false" ht="15" hidden="false" customHeight="false" outlineLevel="0" collapsed="false">
      <c r="A1920" s="25" t="s">
        <v>5612</v>
      </c>
      <c r="B1920" s="25" t="s">
        <v>96</v>
      </c>
      <c r="C1920" s="25" t="s">
        <v>170</v>
      </c>
      <c r="D1920" s="25" t="s">
        <v>445</v>
      </c>
      <c r="E1920" s="25" t="s">
        <v>55</v>
      </c>
      <c r="F1920" s="25" t="s">
        <v>9139</v>
      </c>
      <c r="G1920" s="25" t="s">
        <v>9328</v>
      </c>
      <c r="H1920" s="25" t="n">
        <v>0</v>
      </c>
    </row>
    <row r="1921" customFormat="false" ht="15" hidden="false" customHeight="false" outlineLevel="0" collapsed="false">
      <c r="A1921" s="25" t="s">
        <v>5613</v>
      </c>
      <c r="B1921" s="25" t="s">
        <v>96</v>
      </c>
      <c r="C1921" s="25" t="s">
        <v>9107</v>
      </c>
      <c r="D1921" s="25" t="s">
        <v>1158</v>
      </c>
      <c r="E1921" s="25" t="s">
        <v>55</v>
      </c>
      <c r="F1921" s="25" t="s">
        <v>9139</v>
      </c>
      <c r="G1921" s="25" t="s">
        <v>9319</v>
      </c>
      <c r="H1921" s="25" t="n">
        <v>0</v>
      </c>
    </row>
    <row r="1922" customFormat="false" ht="15" hidden="false" customHeight="false" outlineLevel="0" collapsed="false">
      <c r="A1922" s="25" t="s">
        <v>5614</v>
      </c>
      <c r="B1922" s="25" t="s">
        <v>96</v>
      </c>
      <c r="C1922" s="25" t="s">
        <v>186</v>
      </c>
      <c r="D1922" s="25" t="s">
        <v>1653</v>
      </c>
      <c r="E1922" s="25" t="s">
        <v>54</v>
      </c>
      <c r="F1922" s="25" t="s">
        <v>9139</v>
      </c>
      <c r="G1922" s="25" t="s">
        <v>9323</v>
      </c>
      <c r="H1922" s="25" t="n">
        <v>564</v>
      </c>
    </row>
    <row r="1923" customFormat="false" ht="15" hidden="false" customHeight="false" outlineLevel="0" collapsed="false">
      <c r="A1923" s="25" t="s">
        <v>6112</v>
      </c>
      <c r="B1923" s="25" t="s">
        <v>108</v>
      </c>
      <c r="C1923" s="25" t="s">
        <v>2445</v>
      </c>
      <c r="D1923" s="25" t="s">
        <v>868</v>
      </c>
      <c r="E1923" s="25" t="s">
        <v>55</v>
      </c>
      <c r="F1923" s="25" t="s">
        <v>9139</v>
      </c>
      <c r="G1923" s="25" t="s">
        <v>9321</v>
      </c>
      <c r="H1923" s="25" t="n">
        <v>0</v>
      </c>
    </row>
    <row r="1924" customFormat="false" ht="15" hidden="false" customHeight="false" outlineLevel="0" collapsed="false">
      <c r="A1924" s="25" t="s">
        <v>4124</v>
      </c>
      <c r="B1924" s="25" t="s">
        <v>89</v>
      </c>
      <c r="C1924" s="25" t="s">
        <v>170</v>
      </c>
      <c r="D1924" s="25" t="s">
        <v>1640</v>
      </c>
      <c r="E1924" s="25" t="s">
        <v>54</v>
      </c>
      <c r="F1924" s="25" t="s">
        <v>9139</v>
      </c>
      <c r="G1924" s="25" t="s">
        <v>9262</v>
      </c>
      <c r="H1924" s="25" t="n">
        <v>1037</v>
      </c>
    </row>
    <row r="1925" customFormat="false" ht="15" hidden="false" customHeight="false" outlineLevel="0" collapsed="false">
      <c r="A1925" s="25" t="s">
        <v>7730</v>
      </c>
      <c r="B1925" s="25" t="s">
        <v>114</v>
      </c>
      <c r="C1925" s="25" t="s">
        <v>186</v>
      </c>
      <c r="D1925" s="25" t="s">
        <v>195</v>
      </c>
      <c r="E1925" s="25" t="s">
        <v>54</v>
      </c>
      <c r="F1925" s="25" t="s">
        <v>9139</v>
      </c>
      <c r="G1925" s="25" t="s">
        <v>9319</v>
      </c>
      <c r="H1925" s="25" t="n">
        <v>500</v>
      </c>
    </row>
    <row r="1926" customFormat="false" ht="15" hidden="false" customHeight="false" outlineLevel="0" collapsed="false">
      <c r="A1926" s="25" t="s">
        <v>937</v>
      </c>
      <c r="B1926" s="25" t="s">
        <v>72</v>
      </c>
      <c r="C1926" s="25" t="s">
        <v>178</v>
      </c>
      <c r="D1926" s="25" t="s">
        <v>195</v>
      </c>
      <c r="E1926" s="25" t="s">
        <v>54</v>
      </c>
      <c r="F1926" s="25" t="s">
        <v>9139</v>
      </c>
      <c r="G1926" s="25" t="s">
        <v>9324</v>
      </c>
      <c r="H1926" s="25" t="n">
        <v>5728</v>
      </c>
    </row>
    <row r="1927" customFormat="false" ht="15" hidden="false" customHeight="false" outlineLevel="0" collapsed="false">
      <c r="A1927" s="25" t="s">
        <v>6517</v>
      </c>
      <c r="B1927" s="25" t="s">
        <v>107</v>
      </c>
      <c r="C1927" s="25" t="s">
        <v>160</v>
      </c>
      <c r="D1927" s="25" t="s">
        <v>494</v>
      </c>
      <c r="E1927" s="25" t="s">
        <v>55</v>
      </c>
      <c r="F1927" s="25" t="s">
        <v>9139</v>
      </c>
      <c r="G1927" s="25" t="s">
        <v>9326</v>
      </c>
      <c r="H1927" s="25" t="n">
        <v>0</v>
      </c>
    </row>
    <row r="1928" customFormat="false" ht="15" hidden="false" customHeight="false" outlineLevel="0" collapsed="false">
      <c r="A1928" s="25" t="s">
        <v>3294</v>
      </c>
      <c r="B1928" s="25" t="s">
        <v>77</v>
      </c>
      <c r="C1928" s="25" t="s">
        <v>9107</v>
      </c>
      <c r="D1928" s="25" t="s">
        <v>158</v>
      </c>
      <c r="E1928" s="25" t="s">
        <v>55</v>
      </c>
      <c r="F1928" s="25" t="s">
        <v>9139</v>
      </c>
      <c r="G1928" s="25" t="s">
        <v>9323</v>
      </c>
      <c r="H1928" s="25" t="n">
        <v>0</v>
      </c>
    </row>
    <row r="1929" customFormat="false" ht="15" hidden="false" customHeight="false" outlineLevel="0" collapsed="false">
      <c r="A1929" s="25" t="s">
        <v>1254</v>
      </c>
      <c r="B1929" s="25" t="s">
        <v>73</v>
      </c>
      <c r="C1929" s="25" t="s">
        <v>160</v>
      </c>
      <c r="D1929" s="25" t="s">
        <v>231</v>
      </c>
      <c r="E1929" s="25" t="s">
        <v>55</v>
      </c>
      <c r="F1929" s="25" t="s">
        <v>9139</v>
      </c>
      <c r="G1929" s="25" t="s">
        <v>9328</v>
      </c>
      <c r="H1929" s="25" t="n">
        <v>0</v>
      </c>
    </row>
    <row r="1930" customFormat="false" ht="15" hidden="false" customHeight="false" outlineLevel="0" collapsed="false">
      <c r="A1930" s="25" t="s">
        <v>1255</v>
      </c>
      <c r="B1930" s="25" t="s">
        <v>73</v>
      </c>
      <c r="C1930" s="25" t="s">
        <v>148</v>
      </c>
      <c r="D1930" s="25" t="s">
        <v>215</v>
      </c>
      <c r="E1930" s="25" t="s">
        <v>54</v>
      </c>
      <c r="F1930" s="25" t="s">
        <v>9139</v>
      </c>
      <c r="G1930" s="25" t="s">
        <v>9229</v>
      </c>
      <c r="H1930" s="25" t="n">
        <v>54</v>
      </c>
    </row>
    <row r="1931" customFormat="false" ht="15" hidden="false" customHeight="false" outlineLevel="0" collapsed="false">
      <c r="A1931" s="25" t="s">
        <v>6793</v>
      </c>
      <c r="B1931" s="25" t="s">
        <v>105</v>
      </c>
      <c r="C1931" s="25" t="s">
        <v>186</v>
      </c>
      <c r="D1931" s="25" t="s">
        <v>1351</v>
      </c>
      <c r="E1931" s="25" t="s">
        <v>54</v>
      </c>
      <c r="F1931" s="25" t="s">
        <v>9139</v>
      </c>
      <c r="G1931" s="25" t="s">
        <v>9298</v>
      </c>
      <c r="H1931" s="25" t="n">
        <v>501</v>
      </c>
    </row>
    <row r="1932" customFormat="false" ht="15" hidden="false" customHeight="false" outlineLevel="0" collapsed="false">
      <c r="A1932" s="25" t="s">
        <v>4246</v>
      </c>
      <c r="B1932" s="25" t="s">
        <v>88</v>
      </c>
      <c r="C1932" s="25" t="s">
        <v>186</v>
      </c>
      <c r="D1932" s="25" t="s">
        <v>1187</v>
      </c>
      <c r="E1932" s="25" t="s">
        <v>56</v>
      </c>
      <c r="F1932" s="25" t="s">
        <v>9139</v>
      </c>
    </row>
    <row r="1933" customFormat="false" ht="15" hidden="false" customHeight="false" outlineLevel="0" collapsed="false">
      <c r="A1933" s="25" t="s">
        <v>4247</v>
      </c>
      <c r="B1933" s="25" t="s">
        <v>88</v>
      </c>
      <c r="C1933" s="25" t="s">
        <v>178</v>
      </c>
      <c r="D1933" s="25" t="s">
        <v>1049</v>
      </c>
      <c r="E1933" s="25" t="s">
        <v>54</v>
      </c>
      <c r="F1933" s="25" t="s">
        <v>9139</v>
      </c>
      <c r="G1933" s="25" t="s">
        <v>9325</v>
      </c>
      <c r="H1933" s="25" t="n">
        <v>6155</v>
      </c>
    </row>
    <row r="1934" customFormat="false" ht="15" hidden="false" customHeight="false" outlineLevel="0" collapsed="false">
      <c r="A1934" s="25" t="s">
        <v>4248</v>
      </c>
      <c r="B1934" s="25" t="s">
        <v>88</v>
      </c>
      <c r="C1934" s="25" t="s">
        <v>178</v>
      </c>
      <c r="D1934" s="25" t="s">
        <v>1640</v>
      </c>
      <c r="E1934" s="25" t="s">
        <v>54</v>
      </c>
      <c r="F1934" s="25" t="s">
        <v>9139</v>
      </c>
      <c r="G1934" s="25" t="s">
        <v>9325</v>
      </c>
      <c r="H1934" s="25" t="n">
        <v>4668</v>
      </c>
    </row>
    <row r="1935" customFormat="false" ht="15" hidden="false" customHeight="false" outlineLevel="0" collapsed="false">
      <c r="A1935" s="25" t="s">
        <v>1529</v>
      </c>
      <c r="B1935" s="25" t="s">
        <v>71</v>
      </c>
      <c r="C1935" s="25" t="s">
        <v>178</v>
      </c>
      <c r="D1935" s="25" t="s">
        <v>257</v>
      </c>
      <c r="E1935" s="25" t="s">
        <v>54</v>
      </c>
      <c r="F1935" s="25" t="s">
        <v>9139</v>
      </c>
      <c r="G1935" s="25" t="s">
        <v>9273</v>
      </c>
      <c r="H1935" s="25" t="n">
        <v>5017</v>
      </c>
    </row>
    <row r="1936" customFormat="false" ht="15" hidden="false" customHeight="false" outlineLevel="0" collapsed="false">
      <c r="A1936" s="25" t="s">
        <v>1530</v>
      </c>
      <c r="B1936" s="25" t="s">
        <v>71</v>
      </c>
      <c r="C1936" s="25" t="s">
        <v>148</v>
      </c>
      <c r="D1936" s="25" t="s">
        <v>145</v>
      </c>
      <c r="E1936" s="25" t="s">
        <v>54</v>
      </c>
      <c r="F1936" s="25" t="s">
        <v>9139</v>
      </c>
      <c r="G1936" s="25" t="s">
        <v>9325</v>
      </c>
      <c r="H1936" s="25" t="n">
        <v>59</v>
      </c>
    </row>
    <row r="1937" customFormat="false" ht="15" hidden="false" customHeight="false" outlineLevel="0" collapsed="false">
      <c r="A1937" s="25" t="s">
        <v>7019</v>
      </c>
      <c r="B1937" s="25" t="s">
        <v>104</v>
      </c>
      <c r="C1937" s="25" t="s">
        <v>186</v>
      </c>
      <c r="E1937" s="25" t="s">
        <v>56</v>
      </c>
      <c r="F1937" s="25" t="s">
        <v>9139</v>
      </c>
    </row>
    <row r="1938" customFormat="false" ht="15" hidden="false" customHeight="false" outlineLevel="0" collapsed="false">
      <c r="A1938" s="25" t="s">
        <v>7020</v>
      </c>
      <c r="B1938" s="25" t="s">
        <v>104</v>
      </c>
      <c r="C1938" s="25" t="s">
        <v>9107</v>
      </c>
      <c r="D1938" s="25" t="s">
        <v>665</v>
      </c>
      <c r="E1938" s="25" t="s">
        <v>55</v>
      </c>
      <c r="F1938" s="25" t="s">
        <v>9139</v>
      </c>
      <c r="G1938" s="25" t="s">
        <v>9325</v>
      </c>
      <c r="H1938" s="25" t="n">
        <v>0</v>
      </c>
    </row>
    <row r="1939" customFormat="false" ht="15" hidden="false" customHeight="false" outlineLevel="0" collapsed="false">
      <c r="A1939" s="25" t="s">
        <v>7021</v>
      </c>
      <c r="B1939" s="25" t="s">
        <v>104</v>
      </c>
      <c r="C1939" s="25" t="s">
        <v>160</v>
      </c>
      <c r="D1939" s="25" t="s">
        <v>2863</v>
      </c>
      <c r="E1939" s="25" t="s">
        <v>54</v>
      </c>
      <c r="F1939" s="25" t="s">
        <v>9139</v>
      </c>
      <c r="G1939" s="25" t="s">
        <v>9323</v>
      </c>
      <c r="H1939" s="25" t="n">
        <v>3316</v>
      </c>
    </row>
    <row r="1940" customFormat="false" ht="15" hidden="false" customHeight="false" outlineLevel="0" collapsed="false">
      <c r="A1940" s="25" t="s">
        <v>8797</v>
      </c>
      <c r="B1940" s="25" t="s">
        <v>115</v>
      </c>
      <c r="C1940" s="25" t="s">
        <v>186</v>
      </c>
      <c r="D1940" s="25" t="s">
        <v>257</v>
      </c>
      <c r="E1940" s="25" t="s">
        <v>56</v>
      </c>
      <c r="F1940" s="25" t="s">
        <v>9139</v>
      </c>
    </row>
    <row r="1941" customFormat="false" ht="15" hidden="false" customHeight="false" outlineLevel="0" collapsed="false">
      <c r="A1941" s="25" t="s">
        <v>8798</v>
      </c>
      <c r="B1941" s="25" t="s">
        <v>115</v>
      </c>
      <c r="C1941" s="25" t="s">
        <v>178</v>
      </c>
      <c r="D1941" s="25" t="s">
        <v>2863</v>
      </c>
      <c r="E1941" s="25" t="s">
        <v>54</v>
      </c>
      <c r="F1941" s="25" t="s">
        <v>9139</v>
      </c>
      <c r="G1941" s="25" t="s">
        <v>9327</v>
      </c>
      <c r="H1941" s="25" t="n">
        <v>6227</v>
      </c>
    </row>
    <row r="1942" customFormat="false" ht="15" hidden="false" customHeight="false" outlineLevel="0" collapsed="false">
      <c r="A1942" s="25" t="s">
        <v>283</v>
      </c>
      <c r="B1942" s="25" t="s">
        <v>69</v>
      </c>
      <c r="C1942" s="25" t="s">
        <v>148</v>
      </c>
      <c r="D1942" s="25" t="s">
        <v>162</v>
      </c>
      <c r="E1942" s="25" t="s">
        <v>55</v>
      </c>
      <c r="F1942" s="25" t="s">
        <v>9143</v>
      </c>
      <c r="G1942" s="25" t="s">
        <v>9324</v>
      </c>
      <c r="H1942" s="25" t="n">
        <v>0</v>
      </c>
    </row>
    <row r="1943" customFormat="false" ht="15" hidden="false" customHeight="false" outlineLevel="0" collapsed="false">
      <c r="A1943" s="25" t="s">
        <v>284</v>
      </c>
      <c r="B1943" s="25" t="s">
        <v>69</v>
      </c>
      <c r="C1943" s="25" t="s">
        <v>148</v>
      </c>
      <c r="D1943" s="25" t="s">
        <v>218</v>
      </c>
      <c r="E1943" s="25" t="s">
        <v>54</v>
      </c>
      <c r="F1943" s="25" t="s">
        <v>9143</v>
      </c>
      <c r="G1943" s="25" t="s">
        <v>9275</v>
      </c>
      <c r="H1943" s="25" t="n">
        <v>58</v>
      </c>
    </row>
    <row r="1944" customFormat="false" ht="15" hidden="false" customHeight="false" outlineLevel="0" collapsed="false">
      <c r="A1944" s="25" t="s">
        <v>285</v>
      </c>
      <c r="B1944" s="25" t="s">
        <v>69</v>
      </c>
      <c r="C1944" s="25" t="s">
        <v>160</v>
      </c>
      <c r="D1944" s="25" t="s">
        <v>167</v>
      </c>
      <c r="E1944" s="25" t="s">
        <v>54</v>
      </c>
      <c r="F1944" s="25" t="s">
        <v>9143</v>
      </c>
      <c r="G1944" s="25" t="s">
        <v>9325</v>
      </c>
      <c r="H1944" s="25" t="n">
        <v>3626</v>
      </c>
    </row>
    <row r="1945" customFormat="false" ht="15" hidden="false" customHeight="false" outlineLevel="0" collapsed="false">
      <c r="A1945" s="25" t="s">
        <v>4780</v>
      </c>
      <c r="B1945" s="25" t="s">
        <v>98</v>
      </c>
      <c r="C1945" s="25" t="s">
        <v>160</v>
      </c>
      <c r="D1945" s="25" t="s">
        <v>644</v>
      </c>
      <c r="E1945" s="25" t="s">
        <v>54</v>
      </c>
      <c r="F1945" s="25" t="s">
        <v>9143</v>
      </c>
      <c r="G1945" s="25" t="s">
        <v>9319</v>
      </c>
      <c r="H1945" s="25" t="n">
        <v>2819</v>
      </c>
    </row>
    <row r="1946" customFormat="false" ht="15" hidden="false" customHeight="false" outlineLevel="0" collapsed="false">
      <c r="A1946" s="25" t="s">
        <v>5036</v>
      </c>
      <c r="B1946" s="25" t="s">
        <v>95</v>
      </c>
      <c r="C1946" s="25" t="s">
        <v>9107</v>
      </c>
      <c r="D1946" s="25" t="s">
        <v>210</v>
      </c>
      <c r="E1946" s="25" t="s">
        <v>56</v>
      </c>
      <c r="F1946" s="25" t="s">
        <v>9143</v>
      </c>
    </row>
    <row r="1947" customFormat="false" ht="15" hidden="false" customHeight="false" outlineLevel="0" collapsed="false">
      <c r="A1947" s="25" t="s">
        <v>5037</v>
      </c>
      <c r="B1947" s="25" t="s">
        <v>95</v>
      </c>
      <c r="C1947" s="25" t="s">
        <v>9107</v>
      </c>
      <c r="D1947" s="25" t="s">
        <v>1653</v>
      </c>
      <c r="E1947" s="25" t="s">
        <v>55</v>
      </c>
      <c r="F1947" s="25" t="s">
        <v>9143</v>
      </c>
      <c r="G1947" s="25" t="s">
        <v>9319</v>
      </c>
      <c r="H1947" s="25" t="n">
        <v>0</v>
      </c>
    </row>
    <row r="1948" customFormat="false" ht="15" hidden="false" customHeight="false" outlineLevel="0" collapsed="false">
      <c r="A1948" s="25" t="s">
        <v>5038</v>
      </c>
      <c r="B1948" s="25" t="s">
        <v>95</v>
      </c>
      <c r="C1948" s="25" t="s">
        <v>9107</v>
      </c>
      <c r="D1948" s="25" t="s">
        <v>1371</v>
      </c>
      <c r="E1948" s="25" t="s">
        <v>55</v>
      </c>
      <c r="F1948" s="25" t="s">
        <v>9143</v>
      </c>
      <c r="G1948" s="25" t="s">
        <v>9324</v>
      </c>
      <c r="H1948" s="25" t="n">
        <v>0</v>
      </c>
    </row>
    <row r="1949" customFormat="false" ht="15" hidden="false" customHeight="false" outlineLevel="0" collapsed="false">
      <c r="A1949" s="25" t="s">
        <v>3851</v>
      </c>
      <c r="B1949" s="25" t="s">
        <v>87</v>
      </c>
      <c r="C1949" s="25" t="s">
        <v>186</v>
      </c>
      <c r="D1949" s="25" t="s">
        <v>609</v>
      </c>
      <c r="E1949" s="25" t="s">
        <v>56</v>
      </c>
      <c r="F1949" s="25" t="s">
        <v>9143</v>
      </c>
    </row>
    <row r="1950" customFormat="false" ht="15" hidden="false" customHeight="false" outlineLevel="0" collapsed="false">
      <c r="A1950" s="25" t="s">
        <v>6113</v>
      </c>
      <c r="B1950" s="25" t="s">
        <v>108</v>
      </c>
      <c r="C1950" s="25" t="s">
        <v>148</v>
      </c>
      <c r="D1950" s="25" t="s">
        <v>169</v>
      </c>
      <c r="E1950" s="25" t="s">
        <v>56</v>
      </c>
      <c r="F1950" s="25" t="s">
        <v>9143</v>
      </c>
    </row>
    <row r="1951" customFormat="false" ht="15" hidden="false" customHeight="false" outlineLevel="0" collapsed="false">
      <c r="A1951" s="25" t="s">
        <v>2641</v>
      </c>
      <c r="B1951" s="25" t="s">
        <v>78</v>
      </c>
      <c r="C1951" s="25" t="s">
        <v>178</v>
      </c>
      <c r="D1951" s="25" t="s">
        <v>240</v>
      </c>
      <c r="E1951" s="25" t="s">
        <v>55</v>
      </c>
      <c r="F1951" s="25" t="s">
        <v>9143</v>
      </c>
      <c r="G1951" s="25" t="s">
        <v>9322</v>
      </c>
      <c r="H1951" s="25" t="n">
        <v>0</v>
      </c>
    </row>
    <row r="1952" customFormat="false" ht="15" hidden="false" customHeight="false" outlineLevel="0" collapsed="false">
      <c r="A1952" s="25" t="s">
        <v>6295</v>
      </c>
      <c r="B1952" s="25" t="s">
        <v>106</v>
      </c>
      <c r="C1952" s="25" t="s">
        <v>170</v>
      </c>
      <c r="D1952" s="25" t="s">
        <v>665</v>
      </c>
      <c r="E1952" s="25" t="s">
        <v>54</v>
      </c>
      <c r="F1952" s="25" t="s">
        <v>9143</v>
      </c>
      <c r="G1952" s="25" t="s">
        <v>9326</v>
      </c>
      <c r="H1952" s="25" t="n">
        <v>901</v>
      </c>
    </row>
    <row r="1953" customFormat="false" ht="15" hidden="false" customHeight="false" outlineLevel="0" collapsed="false">
      <c r="A1953" s="25" t="s">
        <v>6296</v>
      </c>
      <c r="B1953" s="25" t="s">
        <v>106</v>
      </c>
      <c r="C1953" s="25" t="s">
        <v>160</v>
      </c>
      <c r="D1953" s="25" t="s">
        <v>1646</v>
      </c>
      <c r="E1953" s="25" t="s">
        <v>54</v>
      </c>
      <c r="F1953" s="25" t="s">
        <v>9143</v>
      </c>
      <c r="G1953" s="25" t="s">
        <v>9227</v>
      </c>
      <c r="H1953" s="25" t="n">
        <v>3438</v>
      </c>
    </row>
    <row r="1954" customFormat="false" ht="15" hidden="false" customHeight="false" outlineLevel="0" collapsed="false">
      <c r="A1954" s="25" t="s">
        <v>7433</v>
      </c>
      <c r="B1954" s="25" t="s">
        <v>112</v>
      </c>
      <c r="C1954" s="25" t="s">
        <v>186</v>
      </c>
      <c r="D1954" s="25" t="s">
        <v>2484</v>
      </c>
      <c r="E1954" s="25" t="s">
        <v>54</v>
      </c>
      <c r="F1954" s="25" t="s">
        <v>9143</v>
      </c>
      <c r="G1954" s="25" t="s">
        <v>9325</v>
      </c>
      <c r="H1954" s="25" t="n">
        <v>589</v>
      </c>
    </row>
    <row r="1955" customFormat="false" ht="15" hidden="false" customHeight="false" outlineLevel="0" collapsed="false">
      <c r="A1955" s="25" t="s">
        <v>7731</v>
      </c>
      <c r="B1955" s="25" t="s">
        <v>114</v>
      </c>
      <c r="C1955" s="25" t="s">
        <v>148</v>
      </c>
      <c r="D1955" s="25" t="s">
        <v>478</v>
      </c>
      <c r="E1955" s="25" t="s">
        <v>55</v>
      </c>
      <c r="F1955" s="25" t="s">
        <v>9143</v>
      </c>
      <c r="G1955" s="25" t="s">
        <v>9272</v>
      </c>
      <c r="H1955" s="25" t="n">
        <v>0</v>
      </c>
    </row>
    <row r="1956" customFormat="false" ht="15" hidden="false" customHeight="false" outlineLevel="0" collapsed="false">
      <c r="A1956" s="25" t="s">
        <v>7732</v>
      </c>
      <c r="B1956" s="25" t="s">
        <v>114</v>
      </c>
      <c r="C1956" s="25" t="s">
        <v>9107</v>
      </c>
      <c r="D1956" s="25" t="s">
        <v>860</v>
      </c>
      <c r="E1956" s="25" t="s">
        <v>54</v>
      </c>
      <c r="F1956" s="25" t="s">
        <v>9143</v>
      </c>
      <c r="G1956" s="25" t="s">
        <v>9319</v>
      </c>
      <c r="H1956" s="25" t="n">
        <v>5073</v>
      </c>
    </row>
    <row r="1957" customFormat="false" ht="15" hidden="false" customHeight="false" outlineLevel="0" collapsed="false">
      <c r="A1957" s="25" t="s">
        <v>8104</v>
      </c>
      <c r="B1957" s="25" t="s">
        <v>113</v>
      </c>
      <c r="C1957" s="25" t="s">
        <v>178</v>
      </c>
      <c r="E1957" s="25" t="s">
        <v>56</v>
      </c>
      <c r="F1957" s="25" t="s">
        <v>9143</v>
      </c>
    </row>
    <row r="1958" customFormat="false" ht="15" hidden="false" customHeight="false" outlineLevel="0" collapsed="false">
      <c r="A1958" s="25" t="s">
        <v>8105</v>
      </c>
      <c r="B1958" s="25" t="s">
        <v>113</v>
      </c>
      <c r="C1958" s="25" t="s">
        <v>148</v>
      </c>
      <c r="E1958" s="25" t="s">
        <v>56</v>
      </c>
      <c r="F1958" s="25" t="s">
        <v>9143</v>
      </c>
    </row>
    <row r="1959" customFormat="false" ht="15" hidden="false" customHeight="false" outlineLevel="0" collapsed="false">
      <c r="A1959" s="25" t="s">
        <v>8106</v>
      </c>
      <c r="B1959" s="25" t="s">
        <v>113</v>
      </c>
      <c r="C1959" s="25" t="s">
        <v>160</v>
      </c>
      <c r="D1959" s="25" t="s">
        <v>195</v>
      </c>
      <c r="E1959" s="25" t="s">
        <v>55</v>
      </c>
      <c r="F1959" s="25" t="s">
        <v>9143</v>
      </c>
      <c r="G1959" s="25" t="s">
        <v>9319</v>
      </c>
      <c r="H1959" s="25" t="n">
        <v>0</v>
      </c>
    </row>
    <row r="1960" customFormat="false" ht="15" hidden="false" customHeight="false" outlineLevel="0" collapsed="false">
      <c r="A1960" s="25" t="s">
        <v>8107</v>
      </c>
      <c r="B1960" s="25" t="s">
        <v>113</v>
      </c>
      <c r="C1960" s="25" t="s">
        <v>186</v>
      </c>
      <c r="D1960" s="25" t="s">
        <v>1158</v>
      </c>
      <c r="E1960" s="25" t="s">
        <v>54</v>
      </c>
      <c r="F1960" s="25" t="s">
        <v>9143</v>
      </c>
      <c r="G1960" s="25" t="s">
        <v>9322</v>
      </c>
      <c r="H1960" s="25" t="n">
        <v>609</v>
      </c>
    </row>
    <row r="1961" customFormat="false" ht="15" hidden="false" customHeight="false" outlineLevel="0" collapsed="false">
      <c r="A1961" s="25" t="s">
        <v>8108</v>
      </c>
      <c r="B1961" s="25" t="s">
        <v>113</v>
      </c>
      <c r="C1961" s="25" t="s">
        <v>148</v>
      </c>
      <c r="D1961" s="25" t="s">
        <v>868</v>
      </c>
      <c r="E1961" s="25" t="s">
        <v>54</v>
      </c>
      <c r="F1961" s="25" t="s">
        <v>9143</v>
      </c>
      <c r="G1961" s="25" t="s">
        <v>9319</v>
      </c>
      <c r="H1961" s="25" t="n">
        <v>55</v>
      </c>
    </row>
    <row r="1962" customFormat="false" ht="15" hidden="false" customHeight="false" outlineLevel="0" collapsed="false">
      <c r="A1962" s="25" t="s">
        <v>6518</v>
      </c>
      <c r="B1962" s="25" t="s">
        <v>107</v>
      </c>
      <c r="C1962" s="25" t="s">
        <v>148</v>
      </c>
      <c r="D1962" s="25" t="s">
        <v>665</v>
      </c>
      <c r="E1962" s="25" t="s">
        <v>55</v>
      </c>
      <c r="F1962" s="25" t="s">
        <v>9143</v>
      </c>
      <c r="G1962" s="25" t="s">
        <v>9329</v>
      </c>
      <c r="H1962" s="25" t="n">
        <v>0</v>
      </c>
    </row>
    <row r="1963" customFormat="false" ht="15" hidden="false" customHeight="false" outlineLevel="0" collapsed="false">
      <c r="A1963" s="25" t="s">
        <v>8513</v>
      </c>
      <c r="B1963" s="25" t="s">
        <v>116</v>
      </c>
      <c r="C1963" s="25" t="s">
        <v>170</v>
      </c>
      <c r="D1963" s="25" t="s">
        <v>609</v>
      </c>
      <c r="E1963" s="25" t="s">
        <v>55</v>
      </c>
      <c r="F1963" s="25" t="s">
        <v>9143</v>
      </c>
      <c r="G1963" s="25" t="s">
        <v>9329</v>
      </c>
      <c r="H1963" s="25" t="n">
        <v>0</v>
      </c>
    </row>
    <row r="1964" customFormat="false" ht="15" hidden="false" customHeight="false" outlineLevel="0" collapsed="false">
      <c r="A1964" s="25" t="s">
        <v>8514</v>
      </c>
      <c r="B1964" s="25" t="s">
        <v>116</v>
      </c>
      <c r="C1964" s="25" t="s">
        <v>178</v>
      </c>
      <c r="D1964" s="25" t="s">
        <v>218</v>
      </c>
      <c r="E1964" s="25" t="s">
        <v>54</v>
      </c>
      <c r="F1964" s="25" t="s">
        <v>9143</v>
      </c>
      <c r="G1964" s="25" t="s">
        <v>9327</v>
      </c>
      <c r="H1964" s="25" t="n">
        <v>5637</v>
      </c>
    </row>
    <row r="1965" customFormat="false" ht="15" hidden="false" customHeight="false" outlineLevel="0" collapsed="false">
      <c r="A1965" s="25" t="s">
        <v>8515</v>
      </c>
      <c r="B1965" s="25" t="s">
        <v>116</v>
      </c>
      <c r="C1965" s="25" t="s">
        <v>178</v>
      </c>
      <c r="D1965" s="25" t="s">
        <v>2863</v>
      </c>
      <c r="E1965" s="25" t="s">
        <v>54</v>
      </c>
      <c r="F1965" s="25" t="s">
        <v>9143</v>
      </c>
      <c r="G1965" s="25" t="s">
        <v>9328</v>
      </c>
      <c r="H1965" s="25" t="n">
        <v>5793</v>
      </c>
    </row>
    <row r="1966" customFormat="false" ht="15" hidden="false" customHeight="false" outlineLevel="0" collapsed="false">
      <c r="A1966" s="25" t="s">
        <v>5884</v>
      </c>
      <c r="B1966" s="25" t="s">
        <v>97</v>
      </c>
      <c r="C1966" s="25" t="s">
        <v>148</v>
      </c>
      <c r="D1966" s="25" t="s">
        <v>1347</v>
      </c>
      <c r="E1966" s="25" t="s">
        <v>55</v>
      </c>
      <c r="F1966" s="25" t="s">
        <v>9143</v>
      </c>
      <c r="G1966" s="25" t="s">
        <v>9329</v>
      </c>
      <c r="H1966" s="25" t="n">
        <v>0</v>
      </c>
    </row>
    <row r="1967" customFormat="false" ht="15" hidden="false" customHeight="false" outlineLevel="0" collapsed="false">
      <c r="A1967" s="25" t="s">
        <v>6794</v>
      </c>
      <c r="B1967" s="25" t="s">
        <v>105</v>
      </c>
      <c r="C1967" s="25" t="s">
        <v>186</v>
      </c>
      <c r="D1967" s="25" t="s">
        <v>633</v>
      </c>
      <c r="E1967" s="25" t="s">
        <v>55</v>
      </c>
      <c r="F1967" s="25" t="s">
        <v>9143</v>
      </c>
      <c r="G1967" s="25" t="s">
        <v>9320</v>
      </c>
      <c r="H1967" s="25" t="n">
        <v>0</v>
      </c>
    </row>
    <row r="1968" customFormat="false" ht="15" hidden="false" customHeight="false" outlineLevel="0" collapsed="false">
      <c r="A1968" s="25" t="s">
        <v>6795</v>
      </c>
      <c r="B1968" s="25" t="s">
        <v>105</v>
      </c>
      <c r="C1968" s="25" t="s">
        <v>160</v>
      </c>
      <c r="D1968" s="25" t="s">
        <v>449</v>
      </c>
      <c r="E1968" s="25" t="s">
        <v>55</v>
      </c>
      <c r="F1968" s="25" t="s">
        <v>9143</v>
      </c>
      <c r="G1968" s="25" t="s">
        <v>9278</v>
      </c>
      <c r="H1968" s="25" t="n">
        <v>0</v>
      </c>
    </row>
    <row r="1969" customFormat="false" ht="15" hidden="false" customHeight="false" outlineLevel="0" collapsed="false">
      <c r="A1969" s="25" t="s">
        <v>6796</v>
      </c>
      <c r="B1969" s="25" t="s">
        <v>105</v>
      </c>
      <c r="C1969" s="25" t="s">
        <v>186</v>
      </c>
      <c r="D1969" s="25" t="s">
        <v>195</v>
      </c>
      <c r="E1969" s="25" t="s">
        <v>54</v>
      </c>
      <c r="F1969" s="25" t="s">
        <v>9143</v>
      </c>
      <c r="G1969" s="25" t="s">
        <v>9324</v>
      </c>
      <c r="H1969" s="25" t="n">
        <v>520</v>
      </c>
    </row>
    <row r="1970" customFormat="false" ht="15" hidden="false" customHeight="false" outlineLevel="0" collapsed="false">
      <c r="A1970" s="25" t="s">
        <v>6797</v>
      </c>
      <c r="B1970" s="25" t="s">
        <v>105</v>
      </c>
      <c r="C1970" s="25" t="s">
        <v>160</v>
      </c>
      <c r="D1970" s="25" t="s">
        <v>1187</v>
      </c>
      <c r="E1970" s="25" t="s">
        <v>54</v>
      </c>
      <c r="F1970" s="25" t="s">
        <v>9143</v>
      </c>
      <c r="G1970" s="25" t="s">
        <v>9322</v>
      </c>
      <c r="H1970" s="25" t="n">
        <v>4080</v>
      </c>
    </row>
    <row r="1971" customFormat="false" ht="15" hidden="false" customHeight="false" outlineLevel="0" collapsed="false">
      <c r="A1971" s="25" t="s">
        <v>1531</v>
      </c>
      <c r="B1971" s="25" t="s">
        <v>71</v>
      </c>
      <c r="C1971" s="25" t="s">
        <v>186</v>
      </c>
      <c r="D1971" s="25" t="s">
        <v>169</v>
      </c>
      <c r="E1971" s="25" t="s">
        <v>54</v>
      </c>
      <c r="F1971" s="25" t="s">
        <v>9143</v>
      </c>
      <c r="G1971" s="25" t="s">
        <v>9311</v>
      </c>
      <c r="H1971" s="25" t="n">
        <v>526</v>
      </c>
    </row>
    <row r="1972" customFormat="false" ht="15" hidden="false" customHeight="false" outlineLevel="0" collapsed="false">
      <c r="A1972" s="25" t="s">
        <v>1532</v>
      </c>
      <c r="B1972" s="25" t="s">
        <v>71</v>
      </c>
      <c r="C1972" s="25" t="s">
        <v>148</v>
      </c>
      <c r="D1972" s="25" t="s">
        <v>231</v>
      </c>
      <c r="E1972" s="25" t="s">
        <v>54</v>
      </c>
      <c r="F1972" s="25" t="s">
        <v>9143</v>
      </c>
      <c r="G1972" s="25" t="s">
        <v>9215</v>
      </c>
      <c r="H1972" s="25" t="n">
        <v>57</v>
      </c>
    </row>
    <row r="1973" customFormat="false" ht="15" hidden="false" customHeight="false" outlineLevel="0" collapsed="false">
      <c r="A1973" s="25" t="s">
        <v>7022</v>
      </c>
      <c r="B1973" s="25" t="s">
        <v>104</v>
      </c>
      <c r="C1973" s="25" t="s">
        <v>9107</v>
      </c>
      <c r="E1973" s="25" t="s">
        <v>56</v>
      </c>
      <c r="F1973" s="25" t="s">
        <v>9143</v>
      </c>
    </row>
    <row r="1974" customFormat="false" ht="15" hidden="false" customHeight="false" outlineLevel="0" collapsed="false">
      <c r="A1974" s="25" t="s">
        <v>7023</v>
      </c>
      <c r="B1974" s="25" t="s">
        <v>104</v>
      </c>
      <c r="C1974" s="25" t="s">
        <v>160</v>
      </c>
      <c r="D1974" s="25" t="s">
        <v>1351</v>
      </c>
      <c r="E1974" s="25" t="s">
        <v>55</v>
      </c>
      <c r="F1974" s="25" t="s">
        <v>9143</v>
      </c>
      <c r="G1974" s="25" t="s">
        <v>9326</v>
      </c>
      <c r="H1974" s="25" t="n">
        <v>0</v>
      </c>
    </row>
    <row r="1975" customFormat="false" ht="15" hidden="false" customHeight="false" outlineLevel="0" collapsed="false">
      <c r="A1975" s="25" t="s">
        <v>7024</v>
      </c>
      <c r="B1975" s="25" t="s">
        <v>104</v>
      </c>
      <c r="C1975" s="25" t="s">
        <v>148</v>
      </c>
      <c r="D1975" s="25" t="s">
        <v>2739</v>
      </c>
      <c r="E1975" s="25" t="s">
        <v>54</v>
      </c>
      <c r="F1975" s="25" t="s">
        <v>9143</v>
      </c>
      <c r="G1975" s="25" t="s">
        <v>9307</v>
      </c>
      <c r="H1975" s="25" t="n">
        <v>54</v>
      </c>
    </row>
    <row r="1976" customFormat="false" ht="15" hidden="false" customHeight="false" outlineLevel="0" collapsed="false">
      <c r="A1976" s="25" t="s">
        <v>7025</v>
      </c>
      <c r="B1976" s="25" t="s">
        <v>104</v>
      </c>
      <c r="C1976" s="25" t="s">
        <v>160</v>
      </c>
      <c r="D1976" s="25" t="s">
        <v>860</v>
      </c>
      <c r="E1976" s="25" t="s">
        <v>54</v>
      </c>
      <c r="F1976" s="25" t="s">
        <v>9143</v>
      </c>
      <c r="G1976" s="25" t="s">
        <v>9329</v>
      </c>
      <c r="H1976" s="25" t="n">
        <v>3367</v>
      </c>
    </row>
    <row r="1977" customFormat="false" ht="15" hidden="false" customHeight="false" outlineLevel="0" collapsed="false">
      <c r="A1977" s="25" t="s">
        <v>4442</v>
      </c>
      <c r="B1977" s="25" t="s">
        <v>86</v>
      </c>
      <c r="C1977" s="25" t="s">
        <v>160</v>
      </c>
      <c r="E1977" s="25" t="s">
        <v>56</v>
      </c>
      <c r="F1977" s="25" t="s">
        <v>9143</v>
      </c>
    </row>
    <row r="1978" customFormat="false" ht="15" hidden="false" customHeight="false" outlineLevel="0" collapsed="false">
      <c r="A1978" s="25" t="s">
        <v>8799</v>
      </c>
      <c r="B1978" s="25" t="s">
        <v>115</v>
      </c>
      <c r="C1978" s="25" t="s">
        <v>186</v>
      </c>
      <c r="D1978" s="25" t="s">
        <v>449</v>
      </c>
      <c r="E1978" s="25" t="s">
        <v>54</v>
      </c>
      <c r="F1978" s="25" t="s">
        <v>9143</v>
      </c>
      <c r="G1978" s="25" t="s">
        <v>9323</v>
      </c>
      <c r="H1978" s="25" t="n">
        <v>430</v>
      </c>
    </row>
    <row r="1979" customFormat="false" ht="15" hidden="false" customHeight="false" outlineLevel="0" collapsed="false">
      <c r="A1979" s="25" t="s">
        <v>286</v>
      </c>
      <c r="B1979" s="25" t="s">
        <v>69</v>
      </c>
      <c r="C1979" s="25" t="s">
        <v>186</v>
      </c>
      <c r="D1979" s="25" t="s">
        <v>195</v>
      </c>
      <c r="E1979" s="25" t="s">
        <v>54</v>
      </c>
      <c r="F1979" s="25" t="s">
        <v>9319</v>
      </c>
      <c r="G1979" s="25" t="s">
        <v>9203</v>
      </c>
      <c r="H1979" s="25" t="n">
        <v>518</v>
      </c>
    </row>
    <row r="1980" customFormat="false" ht="15" hidden="false" customHeight="false" outlineLevel="0" collapsed="false">
      <c r="A1980" s="25" t="s">
        <v>4781</v>
      </c>
      <c r="B1980" s="25" t="s">
        <v>98</v>
      </c>
      <c r="C1980" s="25" t="s">
        <v>170</v>
      </c>
      <c r="D1980" s="25" t="s">
        <v>1049</v>
      </c>
      <c r="E1980" s="25" t="s">
        <v>55</v>
      </c>
      <c r="F1980" s="25" t="s">
        <v>9319</v>
      </c>
      <c r="G1980" s="25" t="s">
        <v>9329</v>
      </c>
      <c r="H1980" s="25" t="n">
        <v>0</v>
      </c>
    </row>
    <row r="1981" customFormat="false" ht="15" hidden="false" customHeight="false" outlineLevel="0" collapsed="false">
      <c r="A1981" s="25" t="s">
        <v>5039</v>
      </c>
      <c r="B1981" s="25" t="s">
        <v>95</v>
      </c>
      <c r="C1981" s="25" t="s">
        <v>148</v>
      </c>
      <c r="E1981" s="25" t="s">
        <v>56</v>
      </c>
      <c r="F1981" s="25" t="s">
        <v>9319</v>
      </c>
    </row>
    <row r="1982" customFormat="false" ht="15" hidden="false" customHeight="false" outlineLevel="0" collapsed="false">
      <c r="A1982" s="25" t="s">
        <v>3852</v>
      </c>
      <c r="B1982" s="25" t="s">
        <v>87</v>
      </c>
      <c r="C1982" s="25" t="s">
        <v>170</v>
      </c>
      <c r="D1982" s="25" t="s">
        <v>3373</v>
      </c>
      <c r="E1982" s="25" t="s">
        <v>55</v>
      </c>
      <c r="F1982" s="25" t="s">
        <v>9319</v>
      </c>
      <c r="G1982" s="25" t="s">
        <v>9328</v>
      </c>
      <c r="H1982" s="25" t="n">
        <v>0</v>
      </c>
    </row>
    <row r="1983" customFormat="false" ht="15" hidden="false" customHeight="false" outlineLevel="0" collapsed="false">
      <c r="A1983" s="25" t="s">
        <v>5367</v>
      </c>
      <c r="B1983" s="25" t="s">
        <v>94</v>
      </c>
      <c r="C1983" s="25" t="s">
        <v>9107</v>
      </c>
      <c r="D1983" s="25" t="s">
        <v>444</v>
      </c>
      <c r="E1983" s="25" t="s">
        <v>56</v>
      </c>
      <c r="F1983" s="25" t="s">
        <v>9319</v>
      </c>
    </row>
    <row r="1984" customFormat="false" ht="15" hidden="false" customHeight="false" outlineLevel="0" collapsed="false">
      <c r="A1984" s="25" t="s">
        <v>5368</v>
      </c>
      <c r="B1984" s="25" t="s">
        <v>94</v>
      </c>
      <c r="C1984" s="25" t="s">
        <v>9107</v>
      </c>
      <c r="D1984" s="25" t="s">
        <v>1347</v>
      </c>
      <c r="E1984" s="25" t="s">
        <v>55</v>
      </c>
      <c r="F1984" s="25" t="s">
        <v>9319</v>
      </c>
      <c r="G1984" s="25" t="s">
        <v>9318</v>
      </c>
      <c r="H1984" s="25" t="n">
        <v>0</v>
      </c>
    </row>
    <row r="1985" customFormat="false" ht="15" hidden="false" customHeight="false" outlineLevel="0" collapsed="false">
      <c r="A1985" s="25" t="s">
        <v>1969</v>
      </c>
      <c r="B1985" s="25" t="s">
        <v>80</v>
      </c>
      <c r="C1985" s="25" t="s">
        <v>178</v>
      </c>
      <c r="D1985" s="25" t="s">
        <v>151</v>
      </c>
      <c r="E1985" s="25" t="s">
        <v>54</v>
      </c>
      <c r="F1985" s="25" t="s">
        <v>9319</v>
      </c>
      <c r="G1985" s="25" t="s">
        <v>9325</v>
      </c>
      <c r="H1985" s="25" t="n">
        <v>5798</v>
      </c>
    </row>
    <row r="1986" customFormat="false" ht="15" hidden="false" customHeight="false" outlineLevel="0" collapsed="false">
      <c r="A1986" s="25" t="s">
        <v>1970</v>
      </c>
      <c r="B1986" s="25" t="s">
        <v>80</v>
      </c>
      <c r="C1986" s="25" t="s">
        <v>9107</v>
      </c>
      <c r="D1986" s="25" t="s">
        <v>173</v>
      </c>
      <c r="E1986" s="25" t="s">
        <v>54</v>
      </c>
      <c r="F1986" s="25" t="s">
        <v>9319</v>
      </c>
      <c r="G1986" s="25" t="s">
        <v>9327</v>
      </c>
      <c r="H1986" s="25" t="n">
        <v>4685</v>
      </c>
    </row>
    <row r="1987" customFormat="false" ht="15" hidden="false" customHeight="false" outlineLevel="0" collapsed="false">
      <c r="A1987" s="25" t="s">
        <v>1971</v>
      </c>
      <c r="B1987" s="25" t="s">
        <v>80</v>
      </c>
      <c r="C1987" s="25" t="s">
        <v>160</v>
      </c>
      <c r="D1987" s="25" t="s">
        <v>248</v>
      </c>
      <c r="E1987" s="25" t="s">
        <v>54</v>
      </c>
      <c r="F1987" s="25" t="s">
        <v>9319</v>
      </c>
      <c r="G1987" s="25" t="s">
        <v>9267</v>
      </c>
      <c r="H1987" s="25" t="n">
        <v>3228</v>
      </c>
    </row>
    <row r="1988" customFormat="false" ht="15" hidden="false" customHeight="false" outlineLevel="0" collapsed="false">
      <c r="A1988" s="25" t="s">
        <v>5615</v>
      </c>
      <c r="B1988" s="25" t="s">
        <v>96</v>
      </c>
      <c r="C1988" s="25" t="s">
        <v>186</v>
      </c>
      <c r="D1988" s="25" t="s">
        <v>1090</v>
      </c>
      <c r="E1988" s="25" t="s">
        <v>55</v>
      </c>
      <c r="F1988" s="25" t="s">
        <v>9319</v>
      </c>
      <c r="G1988" s="25" t="s">
        <v>9318</v>
      </c>
      <c r="H1988" s="25" t="n">
        <v>0</v>
      </c>
    </row>
    <row r="1989" customFormat="false" ht="15" hidden="false" customHeight="false" outlineLevel="0" collapsed="false">
      <c r="A1989" s="25" t="s">
        <v>6114</v>
      </c>
      <c r="B1989" s="25" t="s">
        <v>108</v>
      </c>
      <c r="C1989" s="25" t="s">
        <v>186</v>
      </c>
      <c r="D1989" s="25" t="s">
        <v>2863</v>
      </c>
      <c r="E1989" s="25" t="s">
        <v>54</v>
      </c>
      <c r="F1989" s="25" t="s">
        <v>9319</v>
      </c>
      <c r="G1989" s="25" t="s">
        <v>9289</v>
      </c>
      <c r="H1989" s="25" t="n">
        <v>452</v>
      </c>
    </row>
    <row r="1990" customFormat="false" ht="15" hidden="false" customHeight="false" outlineLevel="0" collapsed="false">
      <c r="A1990" s="25" t="s">
        <v>2642</v>
      </c>
      <c r="B1990" s="25" t="s">
        <v>78</v>
      </c>
      <c r="C1990" s="25" t="s">
        <v>170</v>
      </c>
      <c r="D1990" s="25" t="s">
        <v>218</v>
      </c>
      <c r="E1990" s="25" t="s">
        <v>55</v>
      </c>
      <c r="F1990" s="25" t="s">
        <v>9319</v>
      </c>
      <c r="G1990" s="25" t="s">
        <v>9328</v>
      </c>
      <c r="H1990" s="25" t="n">
        <v>0</v>
      </c>
    </row>
    <row r="1991" customFormat="false" ht="15" hidden="false" customHeight="false" outlineLevel="0" collapsed="false">
      <c r="A1991" s="25" t="s">
        <v>6297</v>
      </c>
      <c r="B1991" s="25" t="s">
        <v>106</v>
      </c>
      <c r="C1991" s="25" t="s">
        <v>160</v>
      </c>
      <c r="E1991" s="25" t="s">
        <v>56</v>
      </c>
      <c r="F1991" s="25" t="s">
        <v>9319</v>
      </c>
    </row>
    <row r="1992" customFormat="false" ht="15" hidden="false" customHeight="false" outlineLevel="0" collapsed="false">
      <c r="A1992" s="25" t="s">
        <v>2957</v>
      </c>
      <c r="B1992" s="25" t="s">
        <v>76</v>
      </c>
      <c r="C1992" s="25" t="s">
        <v>186</v>
      </c>
      <c r="D1992" s="25" t="s">
        <v>237</v>
      </c>
      <c r="E1992" s="25" t="s">
        <v>54</v>
      </c>
      <c r="F1992" s="25" t="s">
        <v>9319</v>
      </c>
      <c r="G1992" s="25" t="s">
        <v>9325</v>
      </c>
      <c r="H1992" s="25" t="n">
        <v>565</v>
      </c>
    </row>
    <row r="1993" customFormat="false" ht="15" hidden="false" customHeight="false" outlineLevel="0" collapsed="false">
      <c r="A1993" s="25" t="s">
        <v>2958</v>
      </c>
      <c r="B1993" s="25" t="s">
        <v>76</v>
      </c>
      <c r="C1993" s="25" t="s">
        <v>170</v>
      </c>
      <c r="D1993" s="25" t="s">
        <v>266</v>
      </c>
      <c r="E1993" s="25" t="s">
        <v>54</v>
      </c>
      <c r="F1993" s="25" t="s">
        <v>9319</v>
      </c>
      <c r="G1993" s="25" t="s">
        <v>9234</v>
      </c>
      <c r="H1993" s="25" t="n">
        <v>1184</v>
      </c>
    </row>
    <row r="1994" customFormat="false" ht="15" hidden="false" customHeight="false" outlineLevel="0" collapsed="false">
      <c r="A1994" s="25" t="s">
        <v>7733</v>
      </c>
      <c r="B1994" s="25" t="s">
        <v>114</v>
      </c>
      <c r="C1994" s="25" t="s">
        <v>170</v>
      </c>
      <c r="D1994" s="25" t="s">
        <v>428</v>
      </c>
      <c r="E1994" s="25" t="s">
        <v>54</v>
      </c>
      <c r="F1994" s="25" t="s">
        <v>9319</v>
      </c>
      <c r="G1994" s="25" t="s">
        <v>9289</v>
      </c>
      <c r="H1994" s="25" t="n">
        <v>1150</v>
      </c>
    </row>
    <row r="1995" customFormat="false" ht="15" hidden="false" customHeight="false" outlineLevel="0" collapsed="false">
      <c r="A1995" s="25" t="s">
        <v>8109</v>
      </c>
      <c r="B1995" s="25" t="s">
        <v>113</v>
      </c>
      <c r="C1995" s="25" t="s">
        <v>186</v>
      </c>
      <c r="D1995" s="25" t="s">
        <v>2530</v>
      </c>
      <c r="E1995" s="25" t="s">
        <v>56</v>
      </c>
      <c r="F1995" s="25" t="s">
        <v>9319</v>
      </c>
    </row>
    <row r="1996" customFormat="false" ht="15" hidden="false" customHeight="false" outlineLevel="0" collapsed="false">
      <c r="A1996" s="25" t="s">
        <v>8110</v>
      </c>
      <c r="B1996" s="25" t="s">
        <v>113</v>
      </c>
      <c r="C1996" s="25" t="s">
        <v>170</v>
      </c>
      <c r="D1996" s="25" t="s">
        <v>433</v>
      </c>
      <c r="E1996" s="25" t="s">
        <v>54</v>
      </c>
      <c r="F1996" s="25" t="s">
        <v>9319</v>
      </c>
      <c r="G1996" s="25" t="s">
        <v>9253</v>
      </c>
      <c r="H1996" s="25" t="n">
        <v>1110</v>
      </c>
    </row>
    <row r="1997" customFormat="false" ht="15" hidden="false" customHeight="false" outlineLevel="0" collapsed="false">
      <c r="A1997" s="25" t="s">
        <v>938</v>
      </c>
      <c r="B1997" s="25" t="s">
        <v>72</v>
      </c>
      <c r="C1997" s="25" t="s">
        <v>160</v>
      </c>
      <c r="D1997" s="25" t="s">
        <v>257</v>
      </c>
      <c r="E1997" s="25" t="s">
        <v>55</v>
      </c>
      <c r="F1997" s="25" t="s">
        <v>9319</v>
      </c>
      <c r="G1997" s="25" t="s">
        <v>9327</v>
      </c>
      <c r="H1997" s="25" t="n">
        <v>0</v>
      </c>
    </row>
    <row r="1998" customFormat="false" ht="15" hidden="false" customHeight="false" outlineLevel="0" collapsed="false">
      <c r="A1998" s="25" t="s">
        <v>6519</v>
      </c>
      <c r="B1998" s="25" t="s">
        <v>107</v>
      </c>
      <c r="C1998" s="25" t="s">
        <v>160</v>
      </c>
      <c r="D1998" s="25" t="s">
        <v>633</v>
      </c>
      <c r="E1998" s="25" t="s">
        <v>54</v>
      </c>
      <c r="F1998" s="25" t="s">
        <v>9319</v>
      </c>
      <c r="G1998" s="25" t="s">
        <v>9323</v>
      </c>
      <c r="H1998" s="25" t="n">
        <v>3817</v>
      </c>
    </row>
    <row r="1999" customFormat="false" ht="15" hidden="false" customHeight="false" outlineLevel="0" collapsed="false">
      <c r="A1999" s="25" t="s">
        <v>3295</v>
      </c>
      <c r="B1999" s="25" t="s">
        <v>77</v>
      </c>
      <c r="C1999" s="25" t="s">
        <v>160</v>
      </c>
      <c r="D1999" s="25" t="s">
        <v>188</v>
      </c>
      <c r="E1999" s="25" t="s">
        <v>55</v>
      </c>
      <c r="F1999" s="25" t="s">
        <v>9319</v>
      </c>
      <c r="G1999" s="25" t="s">
        <v>9327</v>
      </c>
      <c r="H1999" s="25" t="n">
        <v>0</v>
      </c>
    </row>
    <row r="2000" customFormat="false" ht="15" hidden="false" customHeight="false" outlineLevel="0" collapsed="false">
      <c r="A2000" s="25" t="s">
        <v>1256</v>
      </c>
      <c r="B2000" s="25" t="s">
        <v>73</v>
      </c>
      <c r="C2000" s="25" t="s">
        <v>160</v>
      </c>
      <c r="D2000" s="25" t="s">
        <v>151</v>
      </c>
      <c r="E2000" s="25" t="s">
        <v>55</v>
      </c>
      <c r="F2000" s="25" t="s">
        <v>9319</v>
      </c>
      <c r="G2000" s="25" t="s">
        <v>9323</v>
      </c>
      <c r="H2000" s="25" t="n">
        <v>0</v>
      </c>
    </row>
    <row r="2001" customFormat="false" ht="15" hidden="false" customHeight="false" outlineLevel="0" collapsed="false">
      <c r="A2001" s="25" t="s">
        <v>3574</v>
      </c>
      <c r="B2001" s="25" t="s">
        <v>79</v>
      </c>
      <c r="C2001" s="25" t="s">
        <v>186</v>
      </c>
      <c r="D2001" s="25" t="s">
        <v>195</v>
      </c>
      <c r="E2001" s="25" t="s">
        <v>54</v>
      </c>
      <c r="F2001" s="25" t="s">
        <v>9319</v>
      </c>
      <c r="G2001" s="25" t="s">
        <v>9327</v>
      </c>
      <c r="H2001" s="25" t="n">
        <v>531</v>
      </c>
    </row>
    <row r="2002" customFormat="false" ht="15" hidden="false" customHeight="false" outlineLevel="0" collapsed="false">
      <c r="A2002" s="25" t="s">
        <v>5885</v>
      </c>
      <c r="B2002" s="25" t="s">
        <v>97</v>
      </c>
      <c r="C2002" s="25" t="s">
        <v>178</v>
      </c>
      <c r="D2002" s="25" t="s">
        <v>1055</v>
      </c>
      <c r="E2002" s="25" t="s">
        <v>55</v>
      </c>
      <c r="F2002" s="25" t="s">
        <v>9319</v>
      </c>
      <c r="G2002" s="25" t="s">
        <v>9321</v>
      </c>
      <c r="H2002" s="25" t="n">
        <v>0</v>
      </c>
    </row>
    <row r="2003" customFormat="false" ht="15" hidden="false" customHeight="false" outlineLevel="0" collapsed="false">
      <c r="A2003" s="25" t="s">
        <v>5886</v>
      </c>
      <c r="B2003" s="25" t="s">
        <v>97</v>
      </c>
      <c r="C2003" s="25" t="s">
        <v>160</v>
      </c>
      <c r="D2003" s="25" t="s">
        <v>3359</v>
      </c>
      <c r="E2003" s="25" t="s">
        <v>55</v>
      </c>
      <c r="F2003" s="25" t="s">
        <v>9319</v>
      </c>
      <c r="G2003" s="25" t="s">
        <v>9322</v>
      </c>
      <c r="H2003" s="25" t="n">
        <v>0</v>
      </c>
    </row>
    <row r="2004" customFormat="false" ht="15" hidden="false" customHeight="false" outlineLevel="0" collapsed="false">
      <c r="A2004" s="25" t="s">
        <v>6798</v>
      </c>
      <c r="B2004" s="25" t="s">
        <v>105</v>
      </c>
      <c r="C2004" s="25" t="s">
        <v>148</v>
      </c>
      <c r="D2004" s="25" t="s">
        <v>1789</v>
      </c>
      <c r="E2004" s="25" t="s">
        <v>54</v>
      </c>
      <c r="F2004" s="25" t="s">
        <v>9319</v>
      </c>
      <c r="G2004" s="25" t="s">
        <v>9324</v>
      </c>
      <c r="H2004" s="25" t="n">
        <v>51</v>
      </c>
    </row>
    <row r="2005" customFormat="false" ht="15" hidden="false" customHeight="false" outlineLevel="0" collapsed="false">
      <c r="A2005" s="25" t="s">
        <v>4249</v>
      </c>
      <c r="B2005" s="25" t="s">
        <v>88</v>
      </c>
      <c r="C2005" s="25" t="s">
        <v>160</v>
      </c>
      <c r="D2005" s="25" t="s">
        <v>860</v>
      </c>
      <c r="E2005" s="25" t="s">
        <v>56</v>
      </c>
      <c r="F2005" s="25" t="s">
        <v>9319</v>
      </c>
    </row>
    <row r="2006" customFormat="false" ht="15" hidden="false" customHeight="false" outlineLevel="0" collapsed="false">
      <c r="A2006" s="25" t="s">
        <v>4250</v>
      </c>
      <c r="B2006" s="25" t="s">
        <v>88</v>
      </c>
      <c r="C2006" s="25" t="s">
        <v>9107</v>
      </c>
      <c r="D2006" s="25" t="s">
        <v>1671</v>
      </c>
      <c r="E2006" s="25" t="s">
        <v>54</v>
      </c>
      <c r="F2006" s="25" t="s">
        <v>9319</v>
      </c>
      <c r="G2006" s="25" t="s">
        <v>9239</v>
      </c>
      <c r="H2006" s="25" t="n">
        <v>5106</v>
      </c>
    </row>
    <row r="2007" customFormat="false" ht="15" hidden="false" customHeight="false" outlineLevel="0" collapsed="false">
      <c r="A2007" s="25" t="s">
        <v>1533</v>
      </c>
      <c r="B2007" s="25" t="s">
        <v>71</v>
      </c>
      <c r="C2007" s="25" t="s">
        <v>160</v>
      </c>
      <c r="D2007" s="25" t="s">
        <v>248</v>
      </c>
      <c r="E2007" s="25" t="s">
        <v>55</v>
      </c>
      <c r="F2007" s="25" t="s">
        <v>9319</v>
      </c>
      <c r="G2007" s="25" t="s">
        <v>9330</v>
      </c>
      <c r="H2007" s="25" t="n">
        <v>0</v>
      </c>
    </row>
    <row r="2008" customFormat="false" ht="15" hidden="false" customHeight="false" outlineLevel="0" collapsed="false">
      <c r="A2008" s="25" t="s">
        <v>1534</v>
      </c>
      <c r="B2008" s="25" t="s">
        <v>71</v>
      </c>
      <c r="C2008" s="25" t="s">
        <v>148</v>
      </c>
      <c r="D2008" s="25" t="s">
        <v>176</v>
      </c>
      <c r="E2008" s="25" t="s">
        <v>54</v>
      </c>
      <c r="F2008" s="25" t="s">
        <v>9319</v>
      </c>
      <c r="G2008" s="25" t="s">
        <v>9322</v>
      </c>
      <c r="H2008" s="25" t="n">
        <v>60</v>
      </c>
    </row>
    <row r="2009" customFormat="false" ht="15" hidden="false" customHeight="false" outlineLevel="0" collapsed="false">
      <c r="A2009" s="25" t="s">
        <v>7026</v>
      </c>
      <c r="B2009" s="25" t="s">
        <v>104</v>
      </c>
      <c r="C2009" s="25" t="s">
        <v>9107</v>
      </c>
      <c r="D2009" s="25" t="s">
        <v>1189</v>
      </c>
      <c r="E2009" s="25" t="s">
        <v>56</v>
      </c>
      <c r="F2009" s="25" t="s">
        <v>9319</v>
      </c>
    </row>
    <row r="2010" customFormat="false" ht="15" hidden="false" customHeight="false" outlineLevel="0" collapsed="false">
      <c r="A2010" s="25" t="s">
        <v>7027</v>
      </c>
      <c r="B2010" s="25" t="s">
        <v>104</v>
      </c>
      <c r="C2010" s="25" t="s">
        <v>9107</v>
      </c>
      <c r="D2010" s="25" t="s">
        <v>2739</v>
      </c>
      <c r="E2010" s="25" t="s">
        <v>55</v>
      </c>
      <c r="F2010" s="25" t="s">
        <v>9319</v>
      </c>
      <c r="G2010" s="25" t="s">
        <v>9326</v>
      </c>
      <c r="H2010" s="25" t="n">
        <v>0</v>
      </c>
    </row>
    <row r="2011" customFormat="false" ht="15" hidden="false" customHeight="false" outlineLevel="0" collapsed="false">
      <c r="A2011" s="25" t="s">
        <v>4656</v>
      </c>
      <c r="B2011" s="25" t="s">
        <v>90</v>
      </c>
      <c r="C2011" s="25" t="s">
        <v>178</v>
      </c>
      <c r="D2011" s="25" t="s">
        <v>3373</v>
      </c>
      <c r="E2011" s="25" t="s">
        <v>55</v>
      </c>
      <c r="F2011" s="25" t="s">
        <v>9319</v>
      </c>
      <c r="G2011" s="25" t="s">
        <v>9326</v>
      </c>
      <c r="H2011" s="25" t="n">
        <v>0</v>
      </c>
    </row>
    <row r="2012" customFormat="false" ht="15" hidden="false" customHeight="false" outlineLevel="0" collapsed="false">
      <c r="A2012" s="25" t="s">
        <v>8800</v>
      </c>
      <c r="B2012" s="25" t="s">
        <v>115</v>
      </c>
      <c r="C2012" s="25" t="s">
        <v>170</v>
      </c>
      <c r="D2012" s="25" t="s">
        <v>195</v>
      </c>
      <c r="E2012" s="25" t="s">
        <v>55</v>
      </c>
      <c r="F2012" s="25" t="s">
        <v>9319</v>
      </c>
      <c r="G2012" s="25" t="s">
        <v>9322</v>
      </c>
      <c r="H2012" s="25" t="n">
        <v>0</v>
      </c>
    </row>
    <row r="2013" customFormat="false" ht="15" hidden="false" customHeight="false" outlineLevel="0" collapsed="false">
      <c r="A2013" s="25" t="s">
        <v>8801</v>
      </c>
      <c r="B2013" s="25" t="s">
        <v>115</v>
      </c>
      <c r="C2013" s="25" t="s">
        <v>9107</v>
      </c>
      <c r="D2013" s="25" t="s">
        <v>428</v>
      </c>
      <c r="E2013" s="25" t="s">
        <v>54</v>
      </c>
      <c r="F2013" s="25" t="s">
        <v>9319</v>
      </c>
      <c r="G2013" s="25" t="s">
        <v>9316</v>
      </c>
      <c r="H2013" s="25" t="n">
        <v>5079</v>
      </c>
    </row>
    <row r="2014" customFormat="false" ht="15" hidden="false" customHeight="false" outlineLevel="0" collapsed="false">
      <c r="A2014" s="25" t="s">
        <v>287</v>
      </c>
      <c r="B2014" s="25" t="s">
        <v>69</v>
      </c>
      <c r="C2014" s="25" t="s">
        <v>186</v>
      </c>
      <c r="D2014" s="25" t="s">
        <v>225</v>
      </c>
      <c r="E2014" s="25" t="s">
        <v>54</v>
      </c>
      <c r="F2014" s="25" t="s">
        <v>9322</v>
      </c>
      <c r="G2014" s="25" t="s">
        <v>9272</v>
      </c>
      <c r="H2014" s="25" t="n">
        <v>460</v>
      </c>
    </row>
    <row r="2015" customFormat="false" ht="15" hidden="false" customHeight="false" outlineLevel="0" collapsed="false">
      <c r="A2015" s="25" t="s">
        <v>4782</v>
      </c>
      <c r="B2015" s="25" t="s">
        <v>98</v>
      </c>
      <c r="C2015" s="25" t="s">
        <v>160</v>
      </c>
      <c r="E2015" s="25" t="s">
        <v>56</v>
      </c>
      <c r="F2015" s="25" t="s">
        <v>9322</v>
      </c>
    </row>
    <row r="2016" customFormat="false" ht="15" hidden="false" customHeight="false" outlineLevel="0" collapsed="false">
      <c r="A2016" s="25" t="s">
        <v>4783</v>
      </c>
      <c r="B2016" s="25" t="s">
        <v>98</v>
      </c>
      <c r="C2016" s="25" t="s">
        <v>170</v>
      </c>
      <c r="D2016" s="25" t="s">
        <v>2530</v>
      </c>
      <c r="E2016" s="25" t="s">
        <v>55</v>
      </c>
      <c r="F2016" s="25" t="s">
        <v>9322</v>
      </c>
      <c r="G2016" s="25" t="s">
        <v>9314</v>
      </c>
      <c r="H2016" s="25" t="n">
        <v>0</v>
      </c>
    </row>
    <row r="2017" customFormat="false" ht="15" hidden="false" customHeight="false" outlineLevel="0" collapsed="false">
      <c r="A2017" s="25" t="s">
        <v>711</v>
      </c>
      <c r="B2017" s="25" t="s">
        <v>70</v>
      </c>
      <c r="C2017" s="25" t="s">
        <v>160</v>
      </c>
      <c r="D2017" s="25" t="s">
        <v>164</v>
      </c>
      <c r="E2017" s="25" t="s">
        <v>54</v>
      </c>
      <c r="F2017" s="25" t="s">
        <v>9322</v>
      </c>
      <c r="G2017" s="25" t="s">
        <v>9327</v>
      </c>
      <c r="H2017" s="25" t="n">
        <v>3343</v>
      </c>
    </row>
    <row r="2018" customFormat="false" ht="15" hidden="false" customHeight="false" outlineLevel="0" collapsed="false">
      <c r="A2018" s="25" t="s">
        <v>3853</v>
      </c>
      <c r="B2018" s="25" t="s">
        <v>87</v>
      </c>
      <c r="C2018" s="25" t="s">
        <v>178</v>
      </c>
      <c r="D2018" s="25" t="s">
        <v>1653</v>
      </c>
      <c r="E2018" s="25" t="s">
        <v>54</v>
      </c>
      <c r="F2018" s="25" t="s">
        <v>9322</v>
      </c>
      <c r="G2018" s="25" t="s">
        <v>9242</v>
      </c>
      <c r="H2018" s="25" t="n">
        <v>5125</v>
      </c>
    </row>
    <row r="2019" customFormat="false" ht="15" hidden="false" customHeight="false" outlineLevel="0" collapsed="false">
      <c r="A2019" s="25" t="s">
        <v>1972</v>
      </c>
      <c r="B2019" s="25" t="s">
        <v>80</v>
      </c>
      <c r="C2019" s="25" t="s">
        <v>160</v>
      </c>
      <c r="D2019" s="25" t="s">
        <v>151</v>
      </c>
      <c r="E2019" s="25" t="s">
        <v>54</v>
      </c>
      <c r="F2019" s="25" t="s">
        <v>9322</v>
      </c>
      <c r="G2019" s="25" t="s">
        <v>9328</v>
      </c>
      <c r="H2019" s="25" t="n">
        <v>3263</v>
      </c>
    </row>
    <row r="2020" customFormat="false" ht="15" hidden="false" customHeight="false" outlineLevel="0" collapsed="false">
      <c r="A2020" s="25" t="s">
        <v>6115</v>
      </c>
      <c r="B2020" s="25" t="s">
        <v>108</v>
      </c>
      <c r="C2020" s="25" t="s">
        <v>170</v>
      </c>
      <c r="D2020" s="25" t="s">
        <v>665</v>
      </c>
      <c r="E2020" s="25" t="s">
        <v>54</v>
      </c>
      <c r="F2020" s="25" t="s">
        <v>9322</v>
      </c>
      <c r="G2020" s="25" t="s">
        <v>9325</v>
      </c>
      <c r="H2020" s="25" t="n">
        <v>976</v>
      </c>
    </row>
    <row r="2021" customFormat="false" ht="15" hidden="false" customHeight="false" outlineLevel="0" collapsed="false">
      <c r="A2021" s="25" t="s">
        <v>4125</v>
      </c>
      <c r="B2021" s="25" t="s">
        <v>89</v>
      </c>
      <c r="C2021" s="25" t="s">
        <v>9107</v>
      </c>
      <c r="D2021" s="25" t="s">
        <v>639</v>
      </c>
      <c r="E2021" s="25" t="s">
        <v>54</v>
      </c>
      <c r="F2021" s="25" t="s">
        <v>9322</v>
      </c>
      <c r="G2021" s="25" t="s">
        <v>9326</v>
      </c>
      <c r="H2021" s="25" t="n">
        <v>4746</v>
      </c>
    </row>
    <row r="2022" customFormat="false" ht="15" hidden="false" customHeight="false" outlineLevel="0" collapsed="false">
      <c r="A2022" s="25" t="s">
        <v>2643</v>
      </c>
      <c r="B2022" s="25" t="s">
        <v>78</v>
      </c>
      <c r="C2022" s="25" t="s">
        <v>170</v>
      </c>
      <c r="D2022" s="25" t="s">
        <v>184</v>
      </c>
      <c r="E2022" s="25" t="s">
        <v>55</v>
      </c>
      <c r="F2022" s="25" t="s">
        <v>9322</v>
      </c>
      <c r="G2022" s="25" t="s">
        <v>9318</v>
      </c>
      <c r="H2022" s="25" t="n">
        <v>0</v>
      </c>
    </row>
    <row r="2023" customFormat="false" ht="15" hidden="false" customHeight="false" outlineLevel="0" collapsed="false">
      <c r="A2023" s="25" t="s">
        <v>2644</v>
      </c>
      <c r="B2023" s="25" t="s">
        <v>78</v>
      </c>
      <c r="C2023" s="25" t="s">
        <v>186</v>
      </c>
      <c r="D2023" s="25" t="s">
        <v>191</v>
      </c>
      <c r="E2023" s="25" t="s">
        <v>54</v>
      </c>
      <c r="F2023" s="25" t="s">
        <v>9322</v>
      </c>
      <c r="G2023" s="25" t="s">
        <v>9328</v>
      </c>
      <c r="H2023" s="25" t="n">
        <v>507</v>
      </c>
    </row>
    <row r="2024" customFormat="false" ht="15" hidden="false" customHeight="false" outlineLevel="0" collapsed="false">
      <c r="A2024" s="25" t="s">
        <v>7434</v>
      </c>
      <c r="B2024" s="25" t="s">
        <v>112</v>
      </c>
      <c r="C2024" s="25" t="s">
        <v>178</v>
      </c>
      <c r="E2024" s="25" t="s">
        <v>56</v>
      </c>
      <c r="F2024" s="25" t="s">
        <v>9322</v>
      </c>
    </row>
    <row r="2025" customFormat="false" ht="15" hidden="false" customHeight="false" outlineLevel="0" collapsed="false">
      <c r="A2025" s="25" t="s">
        <v>7435</v>
      </c>
      <c r="B2025" s="25" t="s">
        <v>112</v>
      </c>
      <c r="C2025" s="25" t="s">
        <v>186</v>
      </c>
      <c r="D2025" s="25" t="s">
        <v>1158</v>
      </c>
      <c r="E2025" s="25" t="s">
        <v>55</v>
      </c>
      <c r="F2025" s="25" t="s">
        <v>9322</v>
      </c>
      <c r="G2025" s="25" t="s">
        <v>9331</v>
      </c>
      <c r="H2025" s="25" t="n">
        <v>0</v>
      </c>
    </row>
    <row r="2026" customFormat="false" ht="15" hidden="false" customHeight="false" outlineLevel="0" collapsed="false">
      <c r="A2026" s="25" t="s">
        <v>7436</v>
      </c>
      <c r="B2026" s="25" t="s">
        <v>112</v>
      </c>
      <c r="C2026" s="25" t="s">
        <v>9107</v>
      </c>
      <c r="D2026" s="25" t="s">
        <v>665</v>
      </c>
      <c r="E2026" s="25" t="s">
        <v>54</v>
      </c>
      <c r="F2026" s="25" t="s">
        <v>9322</v>
      </c>
      <c r="G2026" s="25" t="s">
        <v>9326</v>
      </c>
      <c r="H2026" s="25" t="n">
        <v>5693</v>
      </c>
    </row>
    <row r="2027" customFormat="false" ht="15" hidden="false" customHeight="false" outlineLevel="0" collapsed="false">
      <c r="A2027" s="25" t="s">
        <v>7734</v>
      </c>
      <c r="B2027" s="25" t="s">
        <v>114</v>
      </c>
      <c r="C2027" s="25" t="s">
        <v>9107</v>
      </c>
      <c r="E2027" s="25" t="s">
        <v>56</v>
      </c>
      <c r="F2027" s="25" t="s">
        <v>9322</v>
      </c>
    </row>
    <row r="2028" customFormat="false" ht="15" hidden="false" customHeight="false" outlineLevel="0" collapsed="false">
      <c r="A2028" s="25" t="s">
        <v>7735</v>
      </c>
      <c r="B2028" s="25" t="s">
        <v>114</v>
      </c>
      <c r="C2028" s="25" t="s">
        <v>170</v>
      </c>
      <c r="D2028" s="25" t="s">
        <v>665</v>
      </c>
      <c r="E2028" s="25" t="s">
        <v>55</v>
      </c>
      <c r="F2028" s="25" t="s">
        <v>9322</v>
      </c>
      <c r="G2028" s="25" t="s">
        <v>9331</v>
      </c>
      <c r="H2028" s="25" t="n">
        <v>0</v>
      </c>
    </row>
    <row r="2029" customFormat="false" ht="15" hidden="false" customHeight="false" outlineLevel="0" collapsed="false">
      <c r="A2029" s="25" t="s">
        <v>8111</v>
      </c>
      <c r="B2029" s="25" t="s">
        <v>113</v>
      </c>
      <c r="C2029" s="25" t="s">
        <v>186</v>
      </c>
      <c r="D2029" s="25" t="s">
        <v>419</v>
      </c>
      <c r="E2029" s="25" t="s">
        <v>55</v>
      </c>
      <c r="F2029" s="25" t="s">
        <v>9322</v>
      </c>
      <c r="G2029" s="25" t="s">
        <v>9318</v>
      </c>
      <c r="H2029" s="25" t="n">
        <v>0</v>
      </c>
    </row>
    <row r="2030" customFormat="false" ht="15" hidden="false" customHeight="false" outlineLevel="0" collapsed="false">
      <c r="A2030" s="25" t="s">
        <v>8112</v>
      </c>
      <c r="B2030" s="25" t="s">
        <v>113</v>
      </c>
      <c r="C2030" s="25" t="s">
        <v>186</v>
      </c>
      <c r="D2030" s="25" t="s">
        <v>3075</v>
      </c>
      <c r="E2030" s="25" t="s">
        <v>54</v>
      </c>
      <c r="F2030" s="25" t="s">
        <v>9322</v>
      </c>
      <c r="G2030" s="25" t="s">
        <v>9327</v>
      </c>
      <c r="H2030" s="25" t="n">
        <v>488</v>
      </c>
    </row>
    <row r="2031" customFormat="false" ht="15" hidden="false" customHeight="false" outlineLevel="0" collapsed="false">
      <c r="A2031" s="25" t="s">
        <v>8113</v>
      </c>
      <c r="B2031" s="25" t="s">
        <v>113</v>
      </c>
      <c r="C2031" s="25" t="s">
        <v>186</v>
      </c>
      <c r="D2031" s="25" t="s">
        <v>5204</v>
      </c>
      <c r="E2031" s="25" t="s">
        <v>54</v>
      </c>
      <c r="F2031" s="25" t="s">
        <v>9322</v>
      </c>
      <c r="G2031" s="25" t="s">
        <v>9229</v>
      </c>
      <c r="H2031" s="25" t="n">
        <v>605</v>
      </c>
    </row>
    <row r="2032" customFormat="false" ht="15" hidden="false" customHeight="false" outlineLevel="0" collapsed="false">
      <c r="A2032" s="25" t="s">
        <v>6520</v>
      </c>
      <c r="B2032" s="25" t="s">
        <v>107</v>
      </c>
      <c r="C2032" s="25" t="s">
        <v>9107</v>
      </c>
      <c r="E2032" s="25" t="s">
        <v>56</v>
      </c>
      <c r="F2032" s="25" t="s">
        <v>9322</v>
      </c>
    </row>
    <row r="2033" customFormat="false" ht="15" hidden="false" customHeight="false" outlineLevel="0" collapsed="false">
      <c r="A2033" s="25" t="s">
        <v>6521</v>
      </c>
      <c r="B2033" s="25" t="s">
        <v>107</v>
      </c>
      <c r="C2033" s="25" t="s">
        <v>178</v>
      </c>
      <c r="D2033" s="25" t="s">
        <v>1351</v>
      </c>
      <c r="E2033" s="25" t="s">
        <v>55</v>
      </c>
      <c r="F2033" s="25" t="s">
        <v>9322</v>
      </c>
      <c r="G2033" s="25" t="s">
        <v>9222</v>
      </c>
      <c r="H2033" s="25" t="n">
        <v>0</v>
      </c>
    </row>
    <row r="2034" customFormat="false" ht="15" hidden="false" customHeight="false" outlineLevel="0" collapsed="false">
      <c r="A2034" s="25" t="s">
        <v>3296</v>
      </c>
      <c r="B2034" s="25" t="s">
        <v>77</v>
      </c>
      <c r="C2034" s="25" t="s">
        <v>170</v>
      </c>
      <c r="D2034" s="25" t="s">
        <v>198</v>
      </c>
      <c r="E2034" s="25" t="s">
        <v>54</v>
      </c>
      <c r="F2034" s="25" t="s">
        <v>9322</v>
      </c>
      <c r="G2034" s="25" t="s">
        <v>9328</v>
      </c>
      <c r="H2034" s="25" t="n">
        <v>949</v>
      </c>
    </row>
    <row r="2035" customFormat="false" ht="15" hidden="false" customHeight="false" outlineLevel="0" collapsed="false">
      <c r="A2035" s="25" t="s">
        <v>8516</v>
      </c>
      <c r="B2035" s="25" t="s">
        <v>116</v>
      </c>
      <c r="C2035" s="25" t="s">
        <v>170</v>
      </c>
      <c r="D2035" s="25" t="s">
        <v>2484</v>
      </c>
      <c r="E2035" s="25" t="s">
        <v>54</v>
      </c>
      <c r="F2035" s="25" t="s">
        <v>9322</v>
      </c>
      <c r="G2035" s="25" t="s">
        <v>9321</v>
      </c>
      <c r="H2035" s="25" t="n">
        <v>882</v>
      </c>
    </row>
    <row r="2036" customFormat="false" ht="15" hidden="false" customHeight="false" outlineLevel="0" collapsed="false">
      <c r="A2036" s="25" t="s">
        <v>8517</v>
      </c>
      <c r="B2036" s="25" t="s">
        <v>116</v>
      </c>
      <c r="C2036" s="25" t="s">
        <v>170</v>
      </c>
      <c r="D2036" s="25" t="s">
        <v>868</v>
      </c>
      <c r="E2036" s="25" t="s">
        <v>54</v>
      </c>
      <c r="F2036" s="25" t="s">
        <v>9322</v>
      </c>
      <c r="G2036" s="25" t="s">
        <v>9289</v>
      </c>
      <c r="H2036" s="25" t="n">
        <v>1096</v>
      </c>
    </row>
    <row r="2037" customFormat="false" ht="15" hidden="false" customHeight="false" outlineLevel="0" collapsed="false">
      <c r="A2037" s="25" t="s">
        <v>5887</v>
      </c>
      <c r="B2037" s="25" t="s">
        <v>97</v>
      </c>
      <c r="C2037" s="25" t="s">
        <v>186</v>
      </c>
      <c r="D2037" s="25" t="s">
        <v>3511</v>
      </c>
      <c r="E2037" s="25" t="s">
        <v>55</v>
      </c>
      <c r="F2037" s="25" t="s">
        <v>9322</v>
      </c>
      <c r="G2037" s="25" t="s">
        <v>9327</v>
      </c>
      <c r="H2037" s="25" t="n">
        <v>0</v>
      </c>
    </row>
    <row r="2038" customFormat="false" ht="15" hidden="false" customHeight="false" outlineLevel="0" collapsed="false">
      <c r="A2038" s="25" t="s">
        <v>5888</v>
      </c>
      <c r="B2038" s="25" t="s">
        <v>97</v>
      </c>
      <c r="C2038" s="25" t="s">
        <v>186</v>
      </c>
      <c r="D2038" s="25" t="s">
        <v>3511</v>
      </c>
      <c r="E2038" s="25" t="s">
        <v>54</v>
      </c>
      <c r="F2038" s="25" t="s">
        <v>9322</v>
      </c>
      <c r="G2038" s="25" t="s">
        <v>9332</v>
      </c>
      <c r="H2038" s="25" t="n">
        <v>572</v>
      </c>
    </row>
    <row r="2039" customFormat="false" ht="15" hidden="false" customHeight="false" outlineLevel="0" collapsed="false">
      <c r="A2039" s="25" t="s">
        <v>4251</v>
      </c>
      <c r="B2039" s="25" t="s">
        <v>88</v>
      </c>
      <c r="C2039" s="25" t="s">
        <v>160</v>
      </c>
      <c r="D2039" s="25" t="s">
        <v>1156</v>
      </c>
      <c r="E2039" s="25" t="s">
        <v>55</v>
      </c>
      <c r="F2039" s="25" t="s">
        <v>9322</v>
      </c>
      <c r="G2039" s="25" t="s">
        <v>9324</v>
      </c>
      <c r="H2039" s="25" t="n">
        <v>0</v>
      </c>
    </row>
    <row r="2040" customFormat="false" ht="15" hidden="false" customHeight="false" outlineLevel="0" collapsed="false">
      <c r="A2040" s="25" t="s">
        <v>4252</v>
      </c>
      <c r="B2040" s="25" t="s">
        <v>88</v>
      </c>
      <c r="C2040" s="25" t="s">
        <v>9107</v>
      </c>
      <c r="D2040" s="25" t="s">
        <v>1189</v>
      </c>
      <c r="E2040" s="25" t="s">
        <v>54</v>
      </c>
      <c r="F2040" s="25" t="s">
        <v>9322</v>
      </c>
      <c r="G2040" s="25" t="s">
        <v>9329</v>
      </c>
      <c r="H2040" s="25" t="n">
        <v>3731</v>
      </c>
    </row>
    <row r="2041" customFormat="false" ht="15" hidden="false" customHeight="false" outlineLevel="0" collapsed="false">
      <c r="A2041" s="25" t="s">
        <v>1535</v>
      </c>
      <c r="B2041" s="25" t="s">
        <v>71</v>
      </c>
      <c r="C2041" s="25" t="s">
        <v>148</v>
      </c>
      <c r="D2041" s="25" t="s">
        <v>207</v>
      </c>
      <c r="E2041" s="25" t="s">
        <v>55</v>
      </c>
      <c r="F2041" s="25" t="s">
        <v>9322</v>
      </c>
      <c r="G2041" s="25" t="s">
        <v>9329</v>
      </c>
      <c r="H2041" s="25" t="n">
        <v>0</v>
      </c>
    </row>
    <row r="2042" customFormat="false" ht="15" hidden="false" customHeight="false" outlineLevel="0" collapsed="false">
      <c r="A2042" s="25" t="s">
        <v>8802</v>
      </c>
      <c r="B2042" s="25" t="s">
        <v>115</v>
      </c>
      <c r="C2042" s="25" t="s">
        <v>170</v>
      </c>
      <c r="D2042" s="25" t="s">
        <v>195</v>
      </c>
      <c r="E2042" s="25" t="s">
        <v>54</v>
      </c>
      <c r="F2042" s="25" t="s">
        <v>9322</v>
      </c>
      <c r="G2042" s="25" t="s">
        <v>9264</v>
      </c>
      <c r="H2042" s="25" t="n">
        <v>1214</v>
      </c>
    </row>
    <row r="2043" customFormat="false" ht="15" hidden="false" customHeight="false" outlineLevel="0" collapsed="false">
      <c r="A2043" s="25" t="s">
        <v>8803</v>
      </c>
      <c r="B2043" s="25" t="s">
        <v>115</v>
      </c>
      <c r="C2043" s="25" t="s">
        <v>9107</v>
      </c>
      <c r="D2043" s="25" t="s">
        <v>860</v>
      </c>
      <c r="E2043" s="25" t="s">
        <v>54</v>
      </c>
      <c r="F2043" s="25" t="s">
        <v>9322</v>
      </c>
      <c r="G2043" s="25" t="s">
        <v>9318</v>
      </c>
      <c r="H2043" s="25" t="n">
        <v>4444</v>
      </c>
    </row>
    <row r="2044" customFormat="false" ht="15" hidden="false" customHeight="false" outlineLevel="0" collapsed="false">
      <c r="A2044" s="25" t="s">
        <v>288</v>
      </c>
      <c r="B2044" s="25" t="s">
        <v>69</v>
      </c>
      <c r="C2044" s="25" t="s">
        <v>186</v>
      </c>
      <c r="D2044" s="25" t="s">
        <v>245</v>
      </c>
      <c r="E2044" s="25" t="s">
        <v>54</v>
      </c>
      <c r="F2044" s="25" t="s">
        <v>9318</v>
      </c>
      <c r="G2044" s="25" t="s">
        <v>9304</v>
      </c>
      <c r="H2044" s="25" t="n">
        <v>524</v>
      </c>
    </row>
    <row r="2045" customFormat="false" ht="15" hidden="false" customHeight="false" outlineLevel="0" collapsed="false">
      <c r="A2045" s="25" t="s">
        <v>5040</v>
      </c>
      <c r="B2045" s="25" t="s">
        <v>95</v>
      </c>
      <c r="C2045" s="25" t="s">
        <v>170</v>
      </c>
      <c r="E2045" s="25" t="s">
        <v>56</v>
      </c>
      <c r="F2045" s="25" t="s">
        <v>9318</v>
      </c>
    </row>
    <row r="2046" customFormat="false" ht="15" hidden="false" customHeight="false" outlineLevel="0" collapsed="false">
      <c r="A2046" s="25" t="s">
        <v>5041</v>
      </c>
      <c r="B2046" s="25" t="s">
        <v>95</v>
      </c>
      <c r="C2046" s="25" t="s">
        <v>178</v>
      </c>
      <c r="E2046" s="25" t="s">
        <v>56</v>
      </c>
      <c r="F2046" s="25" t="s">
        <v>9318</v>
      </c>
    </row>
    <row r="2047" customFormat="false" ht="15" hidden="false" customHeight="false" outlineLevel="0" collapsed="false">
      <c r="A2047" s="25" t="s">
        <v>5042</v>
      </c>
      <c r="B2047" s="25" t="s">
        <v>95</v>
      </c>
      <c r="C2047" s="25" t="s">
        <v>170</v>
      </c>
      <c r="D2047" s="25" t="s">
        <v>445</v>
      </c>
      <c r="E2047" s="25" t="s">
        <v>54</v>
      </c>
      <c r="F2047" s="25" t="s">
        <v>9318</v>
      </c>
      <c r="G2047" s="25" t="s">
        <v>9229</v>
      </c>
      <c r="H2047" s="25" t="n">
        <v>997</v>
      </c>
    </row>
    <row r="2048" customFormat="false" ht="15" hidden="false" customHeight="false" outlineLevel="0" collapsed="false">
      <c r="A2048" s="25" t="s">
        <v>3854</v>
      </c>
      <c r="B2048" s="25" t="s">
        <v>87</v>
      </c>
      <c r="C2048" s="25" t="s">
        <v>160</v>
      </c>
      <c r="D2048" s="25" t="s">
        <v>661</v>
      </c>
      <c r="E2048" s="25" t="s">
        <v>54</v>
      </c>
      <c r="F2048" s="25" t="s">
        <v>9318</v>
      </c>
      <c r="G2048" s="25" t="s">
        <v>9327</v>
      </c>
      <c r="H2048" s="25" t="n">
        <v>2794</v>
      </c>
    </row>
    <row r="2049" customFormat="false" ht="15" hidden="false" customHeight="false" outlineLevel="0" collapsed="false">
      <c r="A2049" s="25" t="s">
        <v>1973</v>
      </c>
      <c r="B2049" s="25" t="s">
        <v>80</v>
      </c>
      <c r="C2049" s="25" t="s">
        <v>148</v>
      </c>
      <c r="D2049" s="25" t="s">
        <v>245</v>
      </c>
      <c r="E2049" s="25" t="s">
        <v>54</v>
      </c>
      <c r="F2049" s="25" t="s">
        <v>9318</v>
      </c>
      <c r="G2049" s="25" t="s">
        <v>9326</v>
      </c>
      <c r="H2049" s="25" t="n">
        <v>53</v>
      </c>
    </row>
    <row r="2050" customFormat="false" ht="15" hidden="false" customHeight="false" outlineLevel="0" collapsed="false">
      <c r="A2050" s="25" t="s">
        <v>1974</v>
      </c>
      <c r="B2050" s="25" t="s">
        <v>80</v>
      </c>
      <c r="C2050" s="25" t="s">
        <v>160</v>
      </c>
      <c r="D2050" s="25" t="s">
        <v>240</v>
      </c>
      <c r="E2050" s="25" t="s">
        <v>54</v>
      </c>
      <c r="F2050" s="25" t="s">
        <v>9318</v>
      </c>
      <c r="G2050" s="25" t="s">
        <v>9330</v>
      </c>
      <c r="H2050" s="25" t="n">
        <v>3141</v>
      </c>
    </row>
    <row r="2051" customFormat="false" ht="15" hidden="false" customHeight="false" outlineLevel="0" collapsed="false">
      <c r="A2051" s="25" t="s">
        <v>5616</v>
      </c>
      <c r="B2051" s="25" t="s">
        <v>96</v>
      </c>
      <c r="C2051" s="25" t="s">
        <v>148</v>
      </c>
      <c r="D2051" s="25" t="s">
        <v>421</v>
      </c>
      <c r="E2051" s="25" t="s">
        <v>55</v>
      </c>
      <c r="F2051" s="25" t="s">
        <v>9318</v>
      </c>
      <c r="G2051" s="25" t="s">
        <v>9333</v>
      </c>
      <c r="H2051" s="25" t="n">
        <v>0</v>
      </c>
    </row>
    <row r="2052" customFormat="false" ht="15" hidden="false" customHeight="false" outlineLevel="0" collapsed="false">
      <c r="A2052" s="25" t="s">
        <v>5617</v>
      </c>
      <c r="B2052" s="25" t="s">
        <v>96</v>
      </c>
      <c r="C2052" s="25" t="s">
        <v>170</v>
      </c>
      <c r="D2052" s="25" t="s">
        <v>663</v>
      </c>
      <c r="E2052" s="25" t="s">
        <v>54</v>
      </c>
      <c r="F2052" s="25" t="s">
        <v>9318</v>
      </c>
      <c r="G2052" s="25" t="s">
        <v>9303</v>
      </c>
      <c r="H2052" s="25" t="n">
        <v>1109</v>
      </c>
    </row>
    <row r="2053" customFormat="false" ht="15" hidden="false" customHeight="false" outlineLevel="0" collapsed="false">
      <c r="A2053" s="25" t="s">
        <v>5618</v>
      </c>
      <c r="B2053" s="25" t="s">
        <v>96</v>
      </c>
      <c r="C2053" s="25" t="s">
        <v>178</v>
      </c>
      <c r="D2053" s="25" t="s">
        <v>2530</v>
      </c>
      <c r="E2053" s="25" t="s">
        <v>54</v>
      </c>
      <c r="F2053" s="25" t="s">
        <v>9318</v>
      </c>
      <c r="G2053" s="25" t="s">
        <v>9331</v>
      </c>
      <c r="H2053" s="25" t="n">
        <v>5691</v>
      </c>
    </row>
    <row r="2054" customFormat="false" ht="15" hidden="false" customHeight="false" outlineLevel="0" collapsed="false">
      <c r="A2054" s="25" t="s">
        <v>6116</v>
      </c>
      <c r="B2054" s="25" t="s">
        <v>108</v>
      </c>
      <c r="C2054" s="25" t="s">
        <v>9107</v>
      </c>
      <c r="E2054" s="25" t="s">
        <v>56</v>
      </c>
      <c r="F2054" s="25" t="s">
        <v>9318</v>
      </c>
    </row>
    <row r="2055" customFormat="false" ht="15" hidden="false" customHeight="false" outlineLevel="0" collapsed="false">
      <c r="A2055" s="25" t="s">
        <v>6117</v>
      </c>
      <c r="B2055" s="25" t="s">
        <v>108</v>
      </c>
      <c r="C2055" s="25" t="s">
        <v>148</v>
      </c>
      <c r="D2055" s="25" t="s">
        <v>636</v>
      </c>
      <c r="E2055" s="25" t="s">
        <v>54</v>
      </c>
      <c r="F2055" s="25" t="s">
        <v>9318</v>
      </c>
      <c r="G2055" s="25" t="s">
        <v>9324</v>
      </c>
      <c r="H2055" s="25" t="n">
        <v>52</v>
      </c>
    </row>
    <row r="2056" customFormat="false" ht="15" hidden="false" customHeight="false" outlineLevel="0" collapsed="false">
      <c r="A2056" s="25" t="s">
        <v>2645</v>
      </c>
      <c r="B2056" s="25" t="s">
        <v>78</v>
      </c>
      <c r="C2056" s="25" t="s">
        <v>148</v>
      </c>
      <c r="D2056" s="25" t="s">
        <v>195</v>
      </c>
      <c r="E2056" s="25" t="s">
        <v>55</v>
      </c>
      <c r="F2056" s="25" t="s">
        <v>9318</v>
      </c>
      <c r="G2056" s="25" t="s">
        <v>9327</v>
      </c>
      <c r="H2056" s="25" t="n">
        <v>0</v>
      </c>
    </row>
    <row r="2057" customFormat="false" ht="15" hidden="false" customHeight="false" outlineLevel="0" collapsed="false">
      <c r="A2057" s="25" t="s">
        <v>2646</v>
      </c>
      <c r="B2057" s="25" t="s">
        <v>78</v>
      </c>
      <c r="C2057" s="25" t="s">
        <v>186</v>
      </c>
      <c r="D2057" s="25" t="s">
        <v>173</v>
      </c>
      <c r="E2057" s="25" t="s">
        <v>54</v>
      </c>
      <c r="F2057" s="25" t="s">
        <v>9318</v>
      </c>
      <c r="G2057" s="25" t="s">
        <v>9320</v>
      </c>
      <c r="H2057" s="25" t="n">
        <v>532</v>
      </c>
    </row>
    <row r="2058" customFormat="false" ht="15" hidden="false" customHeight="false" outlineLevel="0" collapsed="false">
      <c r="A2058" s="25" t="s">
        <v>2647</v>
      </c>
      <c r="B2058" s="25" t="s">
        <v>78</v>
      </c>
      <c r="C2058" s="25" t="s">
        <v>9107</v>
      </c>
      <c r="D2058" s="25" t="s">
        <v>180</v>
      </c>
      <c r="E2058" s="25" t="s">
        <v>54</v>
      </c>
      <c r="F2058" s="25" t="s">
        <v>9318</v>
      </c>
      <c r="G2058" s="25" t="s">
        <v>9321</v>
      </c>
      <c r="H2058" s="25" t="n">
        <v>5615</v>
      </c>
    </row>
    <row r="2059" customFormat="false" ht="15" hidden="false" customHeight="false" outlineLevel="0" collapsed="false">
      <c r="A2059" s="25" t="s">
        <v>6298</v>
      </c>
      <c r="B2059" s="25" t="s">
        <v>106</v>
      </c>
      <c r="C2059" s="25" t="s">
        <v>170</v>
      </c>
      <c r="E2059" s="25" t="s">
        <v>56</v>
      </c>
      <c r="F2059" s="25" t="s">
        <v>9318</v>
      </c>
    </row>
    <row r="2060" customFormat="false" ht="15" hidden="false" customHeight="false" outlineLevel="0" collapsed="false">
      <c r="A2060" s="25" t="s">
        <v>7437</v>
      </c>
      <c r="B2060" s="25" t="s">
        <v>112</v>
      </c>
      <c r="C2060" s="25" t="s">
        <v>186</v>
      </c>
      <c r="D2060" s="25" t="s">
        <v>868</v>
      </c>
      <c r="E2060" s="25" t="s">
        <v>55</v>
      </c>
      <c r="F2060" s="25" t="s">
        <v>9318</v>
      </c>
      <c r="G2060" s="25" t="s">
        <v>9321</v>
      </c>
      <c r="H2060" s="25" t="n">
        <v>0</v>
      </c>
    </row>
    <row r="2061" customFormat="false" ht="15" hidden="false" customHeight="false" outlineLevel="0" collapsed="false">
      <c r="A2061" s="25" t="s">
        <v>7736</v>
      </c>
      <c r="B2061" s="25" t="s">
        <v>114</v>
      </c>
      <c r="C2061" s="25" t="s">
        <v>9107</v>
      </c>
      <c r="D2061" s="25" t="s">
        <v>2484</v>
      </c>
      <c r="E2061" s="25" t="s">
        <v>55</v>
      </c>
      <c r="F2061" s="25" t="s">
        <v>9318</v>
      </c>
      <c r="G2061" s="25" t="s">
        <v>9252</v>
      </c>
      <c r="H2061" s="25" t="n">
        <v>0</v>
      </c>
    </row>
    <row r="2062" customFormat="false" ht="15" hidden="false" customHeight="false" outlineLevel="0" collapsed="false">
      <c r="A2062" s="25" t="s">
        <v>7737</v>
      </c>
      <c r="B2062" s="25" t="s">
        <v>114</v>
      </c>
      <c r="C2062" s="25" t="s">
        <v>186</v>
      </c>
      <c r="D2062" s="25" t="s">
        <v>633</v>
      </c>
      <c r="E2062" s="25" t="s">
        <v>54</v>
      </c>
      <c r="F2062" s="25" t="s">
        <v>9318</v>
      </c>
      <c r="G2062" s="25" t="s">
        <v>9329</v>
      </c>
      <c r="H2062" s="25" t="n">
        <v>565</v>
      </c>
    </row>
    <row r="2063" customFormat="false" ht="15" hidden="false" customHeight="false" outlineLevel="0" collapsed="false">
      <c r="A2063" s="25" t="s">
        <v>939</v>
      </c>
      <c r="B2063" s="25" t="s">
        <v>72</v>
      </c>
      <c r="C2063" s="25" t="s">
        <v>186</v>
      </c>
      <c r="D2063" s="25" t="s">
        <v>145</v>
      </c>
      <c r="E2063" s="25" t="s">
        <v>55</v>
      </c>
      <c r="F2063" s="25" t="s">
        <v>9318</v>
      </c>
      <c r="G2063" s="25" t="s">
        <v>9328</v>
      </c>
      <c r="H2063" s="25" t="n">
        <v>0</v>
      </c>
    </row>
    <row r="2064" customFormat="false" ht="15" hidden="false" customHeight="false" outlineLevel="0" collapsed="false">
      <c r="A2064" s="25" t="s">
        <v>6522</v>
      </c>
      <c r="B2064" s="25" t="s">
        <v>107</v>
      </c>
      <c r="C2064" s="25" t="s">
        <v>186</v>
      </c>
      <c r="D2064" s="25" t="s">
        <v>609</v>
      </c>
      <c r="E2064" s="25" t="s">
        <v>56</v>
      </c>
      <c r="F2064" s="25" t="s">
        <v>9318</v>
      </c>
    </row>
    <row r="2065" customFormat="false" ht="15" hidden="false" customHeight="false" outlineLevel="0" collapsed="false">
      <c r="A2065" s="25" t="s">
        <v>6523</v>
      </c>
      <c r="B2065" s="25" t="s">
        <v>107</v>
      </c>
      <c r="C2065" s="25" t="s">
        <v>186</v>
      </c>
      <c r="D2065" s="25" t="s">
        <v>2530</v>
      </c>
      <c r="E2065" s="25" t="s">
        <v>56</v>
      </c>
      <c r="F2065" s="25" t="s">
        <v>9318</v>
      </c>
    </row>
    <row r="2066" customFormat="false" ht="15" hidden="false" customHeight="false" outlineLevel="0" collapsed="false">
      <c r="A2066" s="25" t="s">
        <v>5889</v>
      </c>
      <c r="B2066" s="25" t="s">
        <v>97</v>
      </c>
      <c r="C2066" s="25" t="s">
        <v>9107</v>
      </c>
      <c r="D2066" s="25" t="s">
        <v>1690</v>
      </c>
      <c r="E2066" s="25" t="s">
        <v>55</v>
      </c>
      <c r="F2066" s="25" t="s">
        <v>9318</v>
      </c>
      <c r="G2066" s="25" t="s">
        <v>9320</v>
      </c>
      <c r="H2066" s="25" t="n">
        <v>0</v>
      </c>
    </row>
    <row r="2067" customFormat="false" ht="15" hidden="false" customHeight="false" outlineLevel="0" collapsed="false">
      <c r="A2067" s="25" t="s">
        <v>5890</v>
      </c>
      <c r="B2067" s="25" t="s">
        <v>97</v>
      </c>
      <c r="C2067" s="25" t="s">
        <v>9107</v>
      </c>
      <c r="D2067" s="25" t="s">
        <v>463</v>
      </c>
      <c r="E2067" s="25" t="s">
        <v>54</v>
      </c>
      <c r="F2067" s="25" t="s">
        <v>9318</v>
      </c>
      <c r="G2067" s="25" t="s">
        <v>9331</v>
      </c>
      <c r="H2067" s="25" t="n">
        <v>3991</v>
      </c>
    </row>
    <row r="2068" customFormat="false" ht="15" hidden="false" customHeight="false" outlineLevel="0" collapsed="false">
      <c r="A2068" s="25" t="s">
        <v>4253</v>
      </c>
      <c r="B2068" s="25" t="s">
        <v>88</v>
      </c>
      <c r="C2068" s="25" t="s">
        <v>9107</v>
      </c>
      <c r="D2068" s="25" t="s">
        <v>1189</v>
      </c>
      <c r="E2068" s="25" t="s">
        <v>54</v>
      </c>
      <c r="F2068" s="25" t="s">
        <v>9318</v>
      </c>
      <c r="G2068" s="25" t="s">
        <v>9229</v>
      </c>
      <c r="H2068" s="25" t="n">
        <v>5763</v>
      </c>
    </row>
    <row r="2069" customFormat="false" ht="15" hidden="false" customHeight="false" outlineLevel="0" collapsed="false">
      <c r="A2069" s="25" t="s">
        <v>1536</v>
      </c>
      <c r="B2069" s="25" t="s">
        <v>71</v>
      </c>
      <c r="C2069" s="25" t="s">
        <v>148</v>
      </c>
      <c r="D2069" s="25" t="s">
        <v>184</v>
      </c>
      <c r="E2069" s="25" t="s">
        <v>55</v>
      </c>
      <c r="F2069" s="25" t="s">
        <v>9318</v>
      </c>
      <c r="G2069" s="25" t="s">
        <v>9331</v>
      </c>
      <c r="H2069" s="25" t="n">
        <v>0</v>
      </c>
    </row>
    <row r="2070" customFormat="false" ht="15" hidden="false" customHeight="false" outlineLevel="0" collapsed="false">
      <c r="A2070" s="25" t="s">
        <v>7028</v>
      </c>
      <c r="B2070" s="25" t="s">
        <v>104</v>
      </c>
      <c r="C2070" s="25" t="s">
        <v>148</v>
      </c>
      <c r="E2070" s="25" t="s">
        <v>56</v>
      </c>
      <c r="F2070" s="25" t="s">
        <v>9318</v>
      </c>
    </row>
    <row r="2071" customFormat="false" ht="15" hidden="false" customHeight="false" outlineLevel="0" collapsed="false">
      <c r="A2071" s="25" t="s">
        <v>7029</v>
      </c>
      <c r="B2071" s="25" t="s">
        <v>104</v>
      </c>
      <c r="C2071" s="25" t="s">
        <v>160</v>
      </c>
      <c r="D2071" s="25" t="s">
        <v>3075</v>
      </c>
      <c r="E2071" s="25" t="s">
        <v>55</v>
      </c>
      <c r="F2071" s="25" t="s">
        <v>9318</v>
      </c>
      <c r="G2071" s="25" t="s">
        <v>9328</v>
      </c>
      <c r="H2071" s="25" t="n">
        <v>0</v>
      </c>
    </row>
    <row r="2072" customFormat="false" ht="15" hidden="false" customHeight="false" outlineLevel="0" collapsed="false">
      <c r="A2072" s="25" t="s">
        <v>7030</v>
      </c>
      <c r="B2072" s="25" t="s">
        <v>104</v>
      </c>
      <c r="C2072" s="25" t="s">
        <v>186</v>
      </c>
      <c r="D2072" s="25" t="s">
        <v>633</v>
      </c>
      <c r="E2072" s="25" t="s">
        <v>54</v>
      </c>
      <c r="F2072" s="25" t="s">
        <v>9318</v>
      </c>
      <c r="G2072" s="25" t="s">
        <v>9333</v>
      </c>
      <c r="H2072" s="25" t="n">
        <v>456</v>
      </c>
    </row>
    <row r="2073" customFormat="false" ht="15" hidden="false" customHeight="false" outlineLevel="0" collapsed="false">
      <c r="A2073" s="25" t="s">
        <v>4657</v>
      </c>
      <c r="B2073" s="25" t="s">
        <v>90</v>
      </c>
      <c r="C2073" s="25" t="s">
        <v>148</v>
      </c>
      <c r="E2073" s="25" t="s">
        <v>56</v>
      </c>
      <c r="F2073" s="25" t="s">
        <v>9318</v>
      </c>
    </row>
    <row r="2074" customFormat="false" ht="15" hidden="false" customHeight="false" outlineLevel="0" collapsed="false">
      <c r="A2074" s="25" t="s">
        <v>4658</v>
      </c>
      <c r="B2074" s="25" t="s">
        <v>90</v>
      </c>
      <c r="C2074" s="25" t="s">
        <v>148</v>
      </c>
      <c r="D2074" s="25" t="s">
        <v>1156</v>
      </c>
      <c r="E2074" s="25" t="s">
        <v>55</v>
      </c>
      <c r="F2074" s="25" t="s">
        <v>9318</v>
      </c>
      <c r="G2074" s="25" t="s">
        <v>9320</v>
      </c>
      <c r="H2074" s="25" t="n">
        <v>0</v>
      </c>
    </row>
    <row r="2075" customFormat="false" ht="15" hidden="false" customHeight="false" outlineLevel="0" collapsed="false">
      <c r="A2075" s="25" t="s">
        <v>289</v>
      </c>
      <c r="B2075" s="25" t="s">
        <v>69</v>
      </c>
      <c r="C2075" s="25" t="s">
        <v>186</v>
      </c>
      <c r="D2075" s="25" t="s">
        <v>164</v>
      </c>
      <c r="E2075" s="25" t="s">
        <v>54</v>
      </c>
      <c r="F2075" s="25" t="s">
        <v>9321</v>
      </c>
      <c r="G2075" s="25" t="s">
        <v>9328</v>
      </c>
      <c r="H2075" s="25" t="n">
        <v>582</v>
      </c>
    </row>
    <row r="2076" customFormat="false" ht="15" hidden="false" customHeight="false" outlineLevel="0" collapsed="false">
      <c r="A2076" s="25" t="s">
        <v>290</v>
      </c>
      <c r="B2076" s="25" t="s">
        <v>69</v>
      </c>
      <c r="C2076" s="25" t="s">
        <v>148</v>
      </c>
      <c r="D2076" s="25" t="s">
        <v>164</v>
      </c>
      <c r="E2076" s="25" t="s">
        <v>54</v>
      </c>
      <c r="F2076" s="25" t="s">
        <v>9321</v>
      </c>
      <c r="G2076" s="25" t="s">
        <v>9329</v>
      </c>
      <c r="H2076" s="25" t="n">
        <v>59</v>
      </c>
    </row>
    <row r="2077" customFormat="false" ht="15" hidden="false" customHeight="false" outlineLevel="0" collapsed="false">
      <c r="A2077" s="25" t="s">
        <v>4784</v>
      </c>
      <c r="B2077" s="25" t="s">
        <v>98</v>
      </c>
      <c r="C2077" s="25" t="s">
        <v>160</v>
      </c>
      <c r="D2077" s="25" t="s">
        <v>452</v>
      </c>
      <c r="E2077" s="25" t="s">
        <v>54</v>
      </c>
      <c r="F2077" s="25" t="s">
        <v>9321</v>
      </c>
      <c r="G2077" s="25" t="s">
        <v>9326</v>
      </c>
      <c r="H2077" s="25" t="n">
        <v>3259</v>
      </c>
    </row>
    <row r="2078" customFormat="false" ht="15" hidden="false" customHeight="false" outlineLevel="0" collapsed="false">
      <c r="A2078" s="25" t="s">
        <v>3855</v>
      </c>
      <c r="B2078" s="25" t="s">
        <v>87</v>
      </c>
      <c r="C2078" s="25" t="s">
        <v>178</v>
      </c>
      <c r="E2078" s="25" t="s">
        <v>56</v>
      </c>
      <c r="F2078" s="25" t="s">
        <v>9321</v>
      </c>
    </row>
    <row r="2079" customFormat="false" ht="15" hidden="false" customHeight="false" outlineLevel="0" collapsed="false">
      <c r="A2079" s="25" t="s">
        <v>3856</v>
      </c>
      <c r="B2079" s="25" t="s">
        <v>87</v>
      </c>
      <c r="C2079" s="25" t="s">
        <v>186</v>
      </c>
      <c r="D2079" s="25" t="s">
        <v>484</v>
      </c>
      <c r="E2079" s="25" t="s">
        <v>55</v>
      </c>
      <c r="F2079" s="25" t="s">
        <v>9321</v>
      </c>
      <c r="G2079" s="25" t="s">
        <v>9206</v>
      </c>
      <c r="H2079" s="25" t="n">
        <v>0</v>
      </c>
    </row>
    <row r="2080" customFormat="false" ht="15" hidden="false" customHeight="false" outlineLevel="0" collapsed="false">
      <c r="A2080" s="25" t="s">
        <v>3857</v>
      </c>
      <c r="B2080" s="25" t="s">
        <v>87</v>
      </c>
      <c r="C2080" s="25" t="s">
        <v>170</v>
      </c>
      <c r="D2080" s="25" t="s">
        <v>494</v>
      </c>
      <c r="E2080" s="25" t="s">
        <v>55</v>
      </c>
      <c r="F2080" s="25" t="s">
        <v>9321</v>
      </c>
      <c r="G2080" s="25" t="s">
        <v>9328</v>
      </c>
      <c r="H2080" s="25" t="n">
        <v>0</v>
      </c>
    </row>
    <row r="2081" customFormat="false" ht="15" hidden="false" customHeight="false" outlineLevel="0" collapsed="false">
      <c r="A2081" s="25" t="s">
        <v>3858</v>
      </c>
      <c r="B2081" s="25" t="s">
        <v>87</v>
      </c>
      <c r="C2081" s="25" t="s">
        <v>186</v>
      </c>
      <c r="D2081" s="25" t="s">
        <v>644</v>
      </c>
      <c r="E2081" s="25" t="s">
        <v>54</v>
      </c>
      <c r="F2081" s="25" t="s">
        <v>9321</v>
      </c>
      <c r="G2081" s="25" t="s">
        <v>9328</v>
      </c>
      <c r="H2081" s="25" t="n">
        <v>593</v>
      </c>
    </row>
    <row r="2082" customFormat="false" ht="15" hidden="false" customHeight="false" outlineLevel="0" collapsed="false">
      <c r="A2082" s="25" t="s">
        <v>3859</v>
      </c>
      <c r="B2082" s="25" t="s">
        <v>87</v>
      </c>
      <c r="C2082" s="25" t="s">
        <v>9107</v>
      </c>
      <c r="D2082" s="25" t="s">
        <v>639</v>
      </c>
      <c r="E2082" s="25" t="s">
        <v>54</v>
      </c>
      <c r="F2082" s="25" t="s">
        <v>9321</v>
      </c>
      <c r="G2082" s="25" t="s">
        <v>9303</v>
      </c>
      <c r="H2082" s="25" t="n">
        <v>5197</v>
      </c>
    </row>
    <row r="2083" customFormat="false" ht="15" hidden="false" customHeight="false" outlineLevel="0" collapsed="false">
      <c r="A2083" s="25" t="s">
        <v>1975</v>
      </c>
      <c r="B2083" s="25" t="s">
        <v>80</v>
      </c>
      <c r="C2083" s="25" t="s">
        <v>9107</v>
      </c>
      <c r="D2083" s="25" t="s">
        <v>167</v>
      </c>
      <c r="E2083" s="25" t="s">
        <v>55</v>
      </c>
      <c r="F2083" s="25" t="s">
        <v>9321</v>
      </c>
      <c r="G2083" s="25" t="s">
        <v>9333</v>
      </c>
      <c r="H2083" s="25" t="n">
        <v>0</v>
      </c>
    </row>
    <row r="2084" customFormat="false" ht="15" hidden="false" customHeight="false" outlineLevel="0" collapsed="false">
      <c r="A2084" s="25" t="s">
        <v>1976</v>
      </c>
      <c r="B2084" s="25" t="s">
        <v>80</v>
      </c>
      <c r="C2084" s="25" t="s">
        <v>9107</v>
      </c>
      <c r="D2084" s="25" t="s">
        <v>207</v>
      </c>
      <c r="E2084" s="25" t="s">
        <v>55</v>
      </c>
      <c r="F2084" s="25" t="s">
        <v>9321</v>
      </c>
      <c r="G2084" s="25" t="s">
        <v>9317</v>
      </c>
      <c r="H2084" s="25" t="n">
        <v>0</v>
      </c>
    </row>
    <row r="2085" customFormat="false" ht="15" hidden="false" customHeight="false" outlineLevel="0" collapsed="false">
      <c r="A2085" s="25" t="s">
        <v>1977</v>
      </c>
      <c r="B2085" s="25" t="s">
        <v>80</v>
      </c>
      <c r="C2085" s="25" t="s">
        <v>148</v>
      </c>
      <c r="D2085" s="25" t="s">
        <v>158</v>
      </c>
      <c r="E2085" s="25" t="s">
        <v>55</v>
      </c>
      <c r="F2085" s="25" t="s">
        <v>9321</v>
      </c>
      <c r="G2085" s="25" t="s">
        <v>9329</v>
      </c>
      <c r="H2085" s="25" t="n">
        <v>0</v>
      </c>
    </row>
    <row r="2086" customFormat="false" ht="15" hidden="false" customHeight="false" outlineLevel="0" collapsed="false">
      <c r="A2086" s="25" t="s">
        <v>1978</v>
      </c>
      <c r="B2086" s="25" t="s">
        <v>80</v>
      </c>
      <c r="C2086" s="25" t="s">
        <v>160</v>
      </c>
      <c r="D2086" s="25" t="s">
        <v>215</v>
      </c>
      <c r="E2086" s="25" t="s">
        <v>54</v>
      </c>
      <c r="F2086" s="25" t="s">
        <v>9321</v>
      </c>
      <c r="G2086" s="25" t="s">
        <v>9268</v>
      </c>
      <c r="H2086" s="25" t="n">
        <v>3031</v>
      </c>
    </row>
    <row r="2087" customFormat="false" ht="15" hidden="false" customHeight="false" outlineLevel="0" collapsed="false">
      <c r="A2087" s="25" t="s">
        <v>5619</v>
      </c>
      <c r="B2087" s="25" t="s">
        <v>96</v>
      </c>
      <c r="C2087" s="25" t="s">
        <v>9107</v>
      </c>
      <c r="D2087" s="25" t="s">
        <v>1690</v>
      </c>
      <c r="E2087" s="25" t="s">
        <v>55</v>
      </c>
      <c r="F2087" s="25" t="s">
        <v>9321</v>
      </c>
      <c r="G2087" s="25" t="s">
        <v>9333</v>
      </c>
      <c r="H2087" s="25" t="n">
        <v>0</v>
      </c>
    </row>
    <row r="2088" customFormat="false" ht="15" hidden="false" customHeight="false" outlineLevel="0" collapsed="false">
      <c r="A2088" s="25" t="s">
        <v>5620</v>
      </c>
      <c r="B2088" s="25" t="s">
        <v>96</v>
      </c>
      <c r="C2088" s="25" t="s">
        <v>9107</v>
      </c>
      <c r="D2088" s="25" t="s">
        <v>1371</v>
      </c>
      <c r="E2088" s="25" t="s">
        <v>54</v>
      </c>
      <c r="F2088" s="25" t="s">
        <v>9321</v>
      </c>
      <c r="G2088" s="25" t="s">
        <v>9235</v>
      </c>
      <c r="H2088" s="25" t="n">
        <v>5244</v>
      </c>
    </row>
    <row r="2089" customFormat="false" ht="15" hidden="false" customHeight="false" outlineLevel="0" collapsed="false">
      <c r="A2089" s="25" t="s">
        <v>6118</v>
      </c>
      <c r="B2089" s="25" t="s">
        <v>108</v>
      </c>
      <c r="C2089" s="25" t="s">
        <v>148</v>
      </c>
      <c r="E2089" s="25" t="s">
        <v>56</v>
      </c>
      <c r="F2089" s="25" t="s">
        <v>9321</v>
      </c>
    </row>
    <row r="2090" customFormat="false" ht="15" hidden="false" customHeight="false" outlineLevel="0" collapsed="false">
      <c r="A2090" s="25" t="s">
        <v>6119</v>
      </c>
      <c r="B2090" s="25" t="s">
        <v>108</v>
      </c>
      <c r="C2090" s="25" t="s">
        <v>148</v>
      </c>
      <c r="D2090" s="25" t="s">
        <v>609</v>
      </c>
      <c r="E2090" s="25" t="s">
        <v>55</v>
      </c>
      <c r="F2090" s="25" t="s">
        <v>9321</v>
      </c>
      <c r="G2090" s="25" t="s">
        <v>9327</v>
      </c>
      <c r="H2090" s="25" t="n">
        <v>0</v>
      </c>
    </row>
    <row r="2091" customFormat="false" ht="15" hidden="false" customHeight="false" outlineLevel="0" collapsed="false">
      <c r="A2091" s="25" t="s">
        <v>4126</v>
      </c>
      <c r="B2091" s="25" t="s">
        <v>89</v>
      </c>
      <c r="C2091" s="25" t="s">
        <v>178</v>
      </c>
      <c r="D2091" s="25" t="s">
        <v>3359</v>
      </c>
      <c r="E2091" s="25" t="s">
        <v>54</v>
      </c>
      <c r="F2091" s="25" t="s">
        <v>9321</v>
      </c>
      <c r="G2091" s="25" t="s">
        <v>9272</v>
      </c>
      <c r="H2091" s="25" t="n">
        <v>5946</v>
      </c>
    </row>
    <row r="2092" customFormat="false" ht="15" hidden="false" customHeight="false" outlineLevel="0" collapsed="false">
      <c r="A2092" s="25" t="s">
        <v>6299</v>
      </c>
      <c r="B2092" s="25" t="s">
        <v>106</v>
      </c>
      <c r="C2092" s="25" t="s">
        <v>170</v>
      </c>
      <c r="D2092" s="25" t="s">
        <v>199</v>
      </c>
      <c r="E2092" s="25" t="s">
        <v>55</v>
      </c>
      <c r="F2092" s="25" t="s">
        <v>9321</v>
      </c>
      <c r="G2092" s="25" t="s">
        <v>9325</v>
      </c>
      <c r="H2092" s="25" t="n">
        <v>0</v>
      </c>
    </row>
    <row r="2093" customFormat="false" ht="15" hidden="false" customHeight="false" outlineLevel="0" collapsed="false">
      <c r="A2093" s="25" t="s">
        <v>7438</v>
      </c>
      <c r="B2093" s="25" t="s">
        <v>112</v>
      </c>
      <c r="C2093" s="25" t="s">
        <v>178</v>
      </c>
      <c r="D2093" s="25" t="s">
        <v>419</v>
      </c>
      <c r="E2093" s="25" t="s">
        <v>55</v>
      </c>
      <c r="F2093" s="25" t="s">
        <v>9321</v>
      </c>
      <c r="G2093" s="25" t="s">
        <v>9328</v>
      </c>
      <c r="H2093" s="25" t="n">
        <v>0</v>
      </c>
    </row>
    <row r="2094" customFormat="false" ht="15" hidden="false" customHeight="false" outlineLevel="0" collapsed="false">
      <c r="A2094" s="25" t="s">
        <v>7439</v>
      </c>
      <c r="B2094" s="25" t="s">
        <v>112</v>
      </c>
      <c r="C2094" s="25" t="s">
        <v>9107</v>
      </c>
      <c r="D2094" s="25" t="s">
        <v>433</v>
      </c>
      <c r="E2094" s="25" t="s">
        <v>54</v>
      </c>
      <c r="F2094" s="25" t="s">
        <v>9321</v>
      </c>
      <c r="G2094" s="25" t="s">
        <v>9233</v>
      </c>
      <c r="H2094" s="25" t="n">
        <v>4335</v>
      </c>
    </row>
    <row r="2095" customFormat="false" ht="15" hidden="false" customHeight="false" outlineLevel="0" collapsed="false">
      <c r="A2095" s="25" t="s">
        <v>2959</v>
      </c>
      <c r="B2095" s="25" t="s">
        <v>76</v>
      </c>
      <c r="C2095" s="25" t="s">
        <v>178</v>
      </c>
      <c r="D2095" s="25" t="s">
        <v>215</v>
      </c>
      <c r="E2095" s="25" t="s">
        <v>55</v>
      </c>
      <c r="F2095" s="25" t="s">
        <v>9321</v>
      </c>
      <c r="G2095" s="25" t="s">
        <v>9323</v>
      </c>
      <c r="H2095" s="25" t="n">
        <v>0</v>
      </c>
    </row>
    <row r="2096" customFormat="false" ht="15" hidden="false" customHeight="false" outlineLevel="0" collapsed="false">
      <c r="A2096" s="25" t="s">
        <v>2960</v>
      </c>
      <c r="B2096" s="25" t="s">
        <v>76</v>
      </c>
      <c r="C2096" s="25" t="s">
        <v>9107</v>
      </c>
      <c r="D2096" s="25" t="s">
        <v>207</v>
      </c>
      <c r="E2096" s="25" t="s">
        <v>54</v>
      </c>
      <c r="F2096" s="25" t="s">
        <v>9321</v>
      </c>
      <c r="G2096" s="25" t="s">
        <v>9323</v>
      </c>
      <c r="H2096" s="25" t="n">
        <v>5063</v>
      </c>
    </row>
    <row r="2097" customFormat="false" ht="15" hidden="false" customHeight="false" outlineLevel="0" collapsed="false">
      <c r="A2097" s="25" t="s">
        <v>2961</v>
      </c>
      <c r="B2097" s="25" t="s">
        <v>76</v>
      </c>
      <c r="C2097" s="25" t="s">
        <v>9107</v>
      </c>
      <c r="D2097" s="25" t="s">
        <v>225</v>
      </c>
      <c r="E2097" s="25" t="s">
        <v>54</v>
      </c>
      <c r="F2097" s="25" t="s">
        <v>9321</v>
      </c>
      <c r="G2097" s="25" t="s">
        <v>9327</v>
      </c>
      <c r="H2097" s="25" t="n">
        <v>5032</v>
      </c>
    </row>
    <row r="2098" customFormat="false" ht="15" hidden="false" customHeight="false" outlineLevel="0" collapsed="false">
      <c r="A2098" s="25" t="s">
        <v>7738</v>
      </c>
      <c r="B2098" s="25" t="s">
        <v>114</v>
      </c>
      <c r="C2098" s="25" t="s">
        <v>9107</v>
      </c>
      <c r="D2098" s="25" t="s">
        <v>419</v>
      </c>
      <c r="E2098" s="25" t="s">
        <v>54</v>
      </c>
      <c r="F2098" s="25" t="s">
        <v>9321</v>
      </c>
      <c r="G2098" s="25" t="s">
        <v>9262</v>
      </c>
      <c r="H2098" s="25" t="n">
        <v>4398</v>
      </c>
    </row>
    <row r="2099" customFormat="false" ht="15" hidden="false" customHeight="false" outlineLevel="0" collapsed="false">
      <c r="A2099" s="25" t="s">
        <v>7739</v>
      </c>
      <c r="B2099" s="25" t="s">
        <v>114</v>
      </c>
      <c r="C2099" s="25" t="s">
        <v>9107</v>
      </c>
      <c r="D2099" s="25" t="s">
        <v>444</v>
      </c>
      <c r="E2099" s="25" t="s">
        <v>54</v>
      </c>
      <c r="F2099" s="25" t="s">
        <v>9321</v>
      </c>
      <c r="G2099" s="25" t="s">
        <v>9323</v>
      </c>
      <c r="H2099" s="25" t="n">
        <v>4449</v>
      </c>
    </row>
    <row r="2100" customFormat="false" ht="15" hidden="false" customHeight="false" outlineLevel="0" collapsed="false">
      <c r="A2100" s="25" t="s">
        <v>8114</v>
      </c>
      <c r="B2100" s="25" t="s">
        <v>113</v>
      </c>
      <c r="C2100" s="25" t="s">
        <v>178</v>
      </c>
      <c r="D2100" s="25" t="s">
        <v>1789</v>
      </c>
      <c r="E2100" s="25" t="s">
        <v>55</v>
      </c>
      <c r="F2100" s="25" t="s">
        <v>9321</v>
      </c>
      <c r="G2100" s="25" t="s">
        <v>9206</v>
      </c>
      <c r="H2100" s="25" t="n">
        <v>0</v>
      </c>
    </row>
    <row r="2101" customFormat="false" ht="15" hidden="false" customHeight="false" outlineLevel="0" collapsed="false">
      <c r="A2101" s="25" t="s">
        <v>940</v>
      </c>
      <c r="B2101" s="25" t="s">
        <v>72</v>
      </c>
      <c r="C2101" s="25" t="s">
        <v>186</v>
      </c>
      <c r="D2101" s="25" t="s">
        <v>162</v>
      </c>
      <c r="E2101" s="25" t="s">
        <v>55</v>
      </c>
      <c r="F2101" s="25" t="s">
        <v>9321</v>
      </c>
      <c r="G2101" s="25" t="s">
        <v>9323</v>
      </c>
      <c r="H2101" s="25" t="n">
        <v>0</v>
      </c>
    </row>
    <row r="2102" customFormat="false" ht="15" hidden="false" customHeight="false" outlineLevel="0" collapsed="false">
      <c r="A2102" s="25" t="s">
        <v>941</v>
      </c>
      <c r="B2102" s="25" t="s">
        <v>72</v>
      </c>
      <c r="C2102" s="25" t="s">
        <v>160</v>
      </c>
      <c r="D2102" s="25" t="s">
        <v>180</v>
      </c>
      <c r="E2102" s="25" t="s">
        <v>55</v>
      </c>
      <c r="F2102" s="25" t="s">
        <v>9321</v>
      </c>
      <c r="G2102" s="25" t="s">
        <v>9333</v>
      </c>
      <c r="H2102" s="25" t="n">
        <v>0</v>
      </c>
    </row>
    <row r="2103" customFormat="false" ht="15" hidden="false" customHeight="false" outlineLevel="0" collapsed="false">
      <c r="A2103" s="25" t="s">
        <v>942</v>
      </c>
      <c r="B2103" s="25" t="s">
        <v>72</v>
      </c>
      <c r="C2103" s="25" t="s">
        <v>148</v>
      </c>
      <c r="D2103" s="25" t="s">
        <v>198</v>
      </c>
      <c r="E2103" s="25" t="s">
        <v>54</v>
      </c>
      <c r="F2103" s="25" t="s">
        <v>9321</v>
      </c>
      <c r="G2103" s="25" t="s">
        <v>9262</v>
      </c>
      <c r="H2103" s="25" t="n">
        <v>50</v>
      </c>
    </row>
    <row r="2104" customFormat="false" ht="15" hidden="false" customHeight="false" outlineLevel="0" collapsed="false">
      <c r="A2104" s="25" t="s">
        <v>6524</v>
      </c>
      <c r="B2104" s="25" t="s">
        <v>107</v>
      </c>
      <c r="C2104" s="25" t="s">
        <v>170</v>
      </c>
      <c r="E2104" s="25" t="s">
        <v>56</v>
      </c>
      <c r="F2104" s="25" t="s">
        <v>9321</v>
      </c>
    </row>
    <row r="2105" customFormat="false" ht="15" hidden="false" customHeight="false" outlineLevel="0" collapsed="false">
      <c r="A2105" s="25" t="s">
        <v>6525</v>
      </c>
      <c r="B2105" s="25" t="s">
        <v>107</v>
      </c>
      <c r="C2105" s="25" t="s">
        <v>186</v>
      </c>
      <c r="D2105" s="25" t="s">
        <v>868</v>
      </c>
      <c r="E2105" s="25" t="s">
        <v>54</v>
      </c>
      <c r="F2105" s="25" t="s">
        <v>9321</v>
      </c>
      <c r="G2105" s="25" t="s">
        <v>9271</v>
      </c>
      <c r="H2105" s="25" t="n">
        <v>605</v>
      </c>
    </row>
    <row r="2106" customFormat="false" ht="15" hidden="false" customHeight="false" outlineLevel="0" collapsed="false">
      <c r="A2106" s="25" t="s">
        <v>6526</v>
      </c>
      <c r="B2106" s="25" t="s">
        <v>107</v>
      </c>
      <c r="C2106" s="25" t="s">
        <v>148</v>
      </c>
      <c r="D2106" s="25" t="s">
        <v>444</v>
      </c>
      <c r="E2106" s="25" t="s">
        <v>54</v>
      </c>
      <c r="F2106" s="25" t="s">
        <v>9321</v>
      </c>
      <c r="G2106" s="25" t="s">
        <v>9325</v>
      </c>
      <c r="H2106" s="25" t="n">
        <v>57</v>
      </c>
    </row>
    <row r="2107" customFormat="false" ht="15" hidden="false" customHeight="false" outlineLevel="0" collapsed="false">
      <c r="A2107" s="25" t="s">
        <v>6527</v>
      </c>
      <c r="B2107" s="25" t="s">
        <v>107</v>
      </c>
      <c r="C2107" s="25" t="s">
        <v>160</v>
      </c>
      <c r="D2107" s="25" t="s">
        <v>3075</v>
      </c>
      <c r="E2107" s="25" t="s">
        <v>54</v>
      </c>
      <c r="F2107" s="25" t="s">
        <v>9321</v>
      </c>
      <c r="G2107" s="25" t="s">
        <v>9276</v>
      </c>
      <c r="H2107" s="25" t="n">
        <v>2882</v>
      </c>
    </row>
    <row r="2108" customFormat="false" ht="15" hidden="false" customHeight="false" outlineLevel="0" collapsed="false">
      <c r="A2108" s="25" t="s">
        <v>3297</v>
      </c>
      <c r="B2108" s="25" t="s">
        <v>77</v>
      </c>
      <c r="C2108" s="25" t="s">
        <v>160</v>
      </c>
      <c r="D2108" s="25" t="s">
        <v>154</v>
      </c>
      <c r="E2108" s="25" t="s">
        <v>54</v>
      </c>
      <c r="F2108" s="25" t="s">
        <v>9321</v>
      </c>
      <c r="G2108" s="25" t="s">
        <v>9234</v>
      </c>
      <c r="H2108" s="25" t="n">
        <v>3011</v>
      </c>
    </row>
    <row r="2109" customFormat="false" ht="15" hidden="false" customHeight="false" outlineLevel="0" collapsed="false">
      <c r="A2109" s="25" t="s">
        <v>8518</v>
      </c>
      <c r="B2109" s="25" t="s">
        <v>116</v>
      </c>
      <c r="C2109" s="25" t="s">
        <v>178</v>
      </c>
      <c r="E2109" s="25" t="s">
        <v>56</v>
      </c>
      <c r="F2109" s="25" t="s">
        <v>9321</v>
      </c>
    </row>
    <row r="2110" customFormat="false" ht="15" hidden="false" customHeight="false" outlineLevel="0" collapsed="false">
      <c r="A2110" s="25" t="s">
        <v>8519</v>
      </c>
      <c r="B2110" s="25" t="s">
        <v>116</v>
      </c>
      <c r="C2110" s="25" t="s">
        <v>170</v>
      </c>
      <c r="D2110" s="25" t="s">
        <v>5204</v>
      </c>
      <c r="E2110" s="25" t="s">
        <v>54</v>
      </c>
      <c r="F2110" s="25" t="s">
        <v>9321</v>
      </c>
      <c r="G2110" s="25" t="s">
        <v>9328</v>
      </c>
      <c r="H2110" s="25" t="n">
        <v>1181</v>
      </c>
    </row>
    <row r="2111" customFormat="false" ht="15" hidden="false" customHeight="false" outlineLevel="0" collapsed="false">
      <c r="A2111" s="25" t="s">
        <v>3575</v>
      </c>
      <c r="B2111" s="25" t="s">
        <v>79</v>
      </c>
      <c r="C2111" s="25" t="s">
        <v>170</v>
      </c>
      <c r="D2111" s="25" t="s">
        <v>173</v>
      </c>
      <c r="E2111" s="25" t="s">
        <v>54</v>
      </c>
      <c r="F2111" s="25" t="s">
        <v>9321</v>
      </c>
      <c r="G2111" s="25" t="s">
        <v>9286</v>
      </c>
      <c r="H2111" s="25" t="n">
        <v>1067</v>
      </c>
    </row>
    <row r="2112" customFormat="false" ht="15" hidden="false" customHeight="false" outlineLevel="0" collapsed="false">
      <c r="A2112" s="25" t="s">
        <v>5891</v>
      </c>
      <c r="B2112" s="25" t="s">
        <v>97</v>
      </c>
      <c r="C2112" s="25" t="s">
        <v>186</v>
      </c>
      <c r="D2112" s="25" t="s">
        <v>452</v>
      </c>
      <c r="E2112" s="25" t="s">
        <v>55</v>
      </c>
      <c r="F2112" s="25" t="s">
        <v>9321</v>
      </c>
      <c r="G2112" s="25" t="s">
        <v>9330</v>
      </c>
      <c r="H2112" s="25" t="n">
        <v>0</v>
      </c>
    </row>
    <row r="2113" customFormat="false" ht="15" hidden="false" customHeight="false" outlineLevel="0" collapsed="false">
      <c r="A2113" s="25" t="s">
        <v>5892</v>
      </c>
      <c r="B2113" s="25" t="s">
        <v>97</v>
      </c>
      <c r="C2113" s="25" t="s">
        <v>186</v>
      </c>
      <c r="D2113" s="25" t="s">
        <v>1090</v>
      </c>
      <c r="E2113" s="25" t="s">
        <v>55</v>
      </c>
      <c r="F2113" s="25" t="s">
        <v>9321</v>
      </c>
      <c r="G2113" s="25" t="s">
        <v>9326</v>
      </c>
      <c r="H2113" s="25" t="n">
        <v>0</v>
      </c>
    </row>
    <row r="2114" customFormat="false" ht="15" hidden="false" customHeight="false" outlineLevel="0" collapsed="false">
      <c r="A2114" s="25" t="s">
        <v>1537</v>
      </c>
      <c r="B2114" s="25" t="s">
        <v>71</v>
      </c>
      <c r="C2114" s="25" t="s">
        <v>148</v>
      </c>
      <c r="D2114" s="25" t="s">
        <v>180</v>
      </c>
      <c r="E2114" s="25" t="s">
        <v>54</v>
      </c>
      <c r="F2114" s="25" t="s">
        <v>9321</v>
      </c>
      <c r="G2114" s="25" t="s">
        <v>9323</v>
      </c>
      <c r="H2114" s="25" t="n">
        <v>54</v>
      </c>
    </row>
    <row r="2115" customFormat="false" ht="15" hidden="false" customHeight="false" outlineLevel="0" collapsed="false">
      <c r="A2115" s="25" t="s">
        <v>8804</v>
      </c>
      <c r="B2115" s="25" t="s">
        <v>115</v>
      </c>
      <c r="C2115" s="25" t="s">
        <v>186</v>
      </c>
      <c r="D2115" s="25" t="s">
        <v>2863</v>
      </c>
      <c r="E2115" s="25" t="s">
        <v>54</v>
      </c>
      <c r="F2115" s="25" t="s">
        <v>9321</v>
      </c>
      <c r="G2115" s="25" t="s">
        <v>9316</v>
      </c>
      <c r="H2115" s="25" t="n">
        <v>564</v>
      </c>
    </row>
    <row r="2116" customFormat="false" ht="15" hidden="false" customHeight="false" outlineLevel="0" collapsed="false">
      <c r="A2116" s="25" t="s">
        <v>291</v>
      </c>
      <c r="B2116" s="25" t="s">
        <v>69</v>
      </c>
      <c r="C2116" s="25" t="s">
        <v>170</v>
      </c>
      <c r="D2116" s="25" t="s">
        <v>184</v>
      </c>
      <c r="E2116" s="25" t="s">
        <v>55</v>
      </c>
      <c r="F2116" s="25" t="s">
        <v>9320</v>
      </c>
      <c r="G2116" s="25" t="s">
        <v>9323</v>
      </c>
      <c r="H2116" s="25" t="n">
        <v>0</v>
      </c>
    </row>
    <row r="2117" customFormat="false" ht="15" hidden="false" customHeight="false" outlineLevel="0" collapsed="false">
      <c r="A2117" s="25" t="s">
        <v>292</v>
      </c>
      <c r="B2117" s="25" t="s">
        <v>69</v>
      </c>
      <c r="C2117" s="25" t="s">
        <v>148</v>
      </c>
      <c r="D2117" s="25" t="s">
        <v>173</v>
      </c>
      <c r="E2117" s="25" t="s">
        <v>54</v>
      </c>
      <c r="F2117" s="25" t="s">
        <v>9320</v>
      </c>
      <c r="G2117" s="25" t="s">
        <v>9331</v>
      </c>
      <c r="H2117" s="25" t="n">
        <v>57</v>
      </c>
    </row>
    <row r="2118" customFormat="false" ht="15" hidden="false" customHeight="false" outlineLevel="0" collapsed="false">
      <c r="A2118" s="25" t="s">
        <v>5043</v>
      </c>
      <c r="B2118" s="25" t="s">
        <v>95</v>
      </c>
      <c r="C2118" s="25" t="s">
        <v>9107</v>
      </c>
      <c r="D2118" s="25" t="s">
        <v>463</v>
      </c>
      <c r="E2118" s="25" t="s">
        <v>54</v>
      </c>
      <c r="F2118" s="25" t="s">
        <v>9320</v>
      </c>
      <c r="G2118" s="25" t="s">
        <v>9311</v>
      </c>
      <c r="H2118" s="25" t="n">
        <v>5558</v>
      </c>
    </row>
    <row r="2119" customFormat="false" ht="15" hidden="false" customHeight="false" outlineLevel="0" collapsed="false">
      <c r="A2119" s="25" t="s">
        <v>712</v>
      </c>
      <c r="B2119" s="25" t="s">
        <v>70</v>
      </c>
      <c r="C2119" s="25" t="s">
        <v>178</v>
      </c>
      <c r="D2119" s="25" t="s">
        <v>162</v>
      </c>
      <c r="E2119" s="25" t="s">
        <v>55</v>
      </c>
      <c r="F2119" s="25" t="s">
        <v>9320</v>
      </c>
      <c r="G2119" s="25" t="s">
        <v>9327</v>
      </c>
      <c r="H2119" s="25" t="n">
        <v>0</v>
      </c>
    </row>
    <row r="2120" customFormat="false" ht="15" hidden="false" customHeight="false" outlineLevel="0" collapsed="false">
      <c r="A2120" s="25" t="s">
        <v>3860</v>
      </c>
      <c r="B2120" s="25" t="s">
        <v>87</v>
      </c>
      <c r="C2120" s="25" t="s">
        <v>186</v>
      </c>
      <c r="D2120" s="25" t="s">
        <v>421</v>
      </c>
      <c r="E2120" s="25" t="s">
        <v>55</v>
      </c>
      <c r="F2120" s="25" t="s">
        <v>9320</v>
      </c>
      <c r="G2120" s="25" t="s">
        <v>9324</v>
      </c>
      <c r="H2120" s="25" t="n">
        <v>0</v>
      </c>
    </row>
    <row r="2121" customFormat="false" ht="15" hidden="false" customHeight="false" outlineLevel="0" collapsed="false">
      <c r="A2121" s="25" t="s">
        <v>3861</v>
      </c>
      <c r="B2121" s="25" t="s">
        <v>87</v>
      </c>
      <c r="C2121" s="25" t="s">
        <v>170</v>
      </c>
      <c r="D2121" s="25" t="s">
        <v>445</v>
      </c>
      <c r="E2121" s="25" t="s">
        <v>54</v>
      </c>
      <c r="F2121" s="25" t="s">
        <v>9320</v>
      </c>
      <c r="G2121" s="25" t="s">
        <v>9327</v>
      </c>
      <c r="H2121" s="25" t="n">
        <v>1083</v>
      </c>
    </row>
    <row r="2122" customFormat="false" ht="15" hidden="false" customHeight="false" outlineLevel="0" collapsed="false">
      <c r="A2122" s="25" t="s">
        <v>1979</v>
      </c>
      <c r="B2122" s="25" t="s">
        <v>80</v>
      </c>
      <c r="C2122" s="25" t="s">
        <v>9107</v>
      </c>
      <c r="D2122" s="25" t="s">
        <v>162</v>
      </c>
      <c r="E2122" s="25" t="s">
        <v>54</v>
      </c>
      <c r="F2122" s="25" t="s">
        <v>9320</v>
      </c>
      <c r="G2122" s="25" t="s">
        <v>9323</v>
      </c>
      <c r="H2122" s="25" t="n">
        <v>5647</v>
      </c>
    </row>
    <row r="2123" customFormat="false" ht="15" hidden="false" customHeight="false" outlineLevel="0" collapsed="false">
      <c r="A2123" s="25" t="s">
        <v>5621</v>
      </c>
      <c r="B2123" s="25" t="s">
        <v>96</v>
      </c>
      <c r="C2123" s="25" t="s">
        <v>186</v>
      </c>
      <c r="D2123" s="25" t="s">
        <v>1371</v>
      </c>
      <c r="E2123" s="25" t="s">
        <v>55</v>
      </c>
      <c r="F2123" s="25" t="s">
        <v>9320</v>
      </c>
      <c r="G2123" s="25" t="s">
        <v>9334</v>
      </c>
      <c r="H2123" s="25" t="n">
        <v>0</v>
      </c>
    </row>
    <row r="2124" customFormat="false" ht="15" hidden="false" customHeight="false" outlineLevel="0" collapsed="false">
      <c r="A2124" s="25" t="s">
        <v>5622</v>
      </c>
      <c r="B2124" s="25" t="s">
        <v>96</v>
      </c>
      <c r="C2124" s="25" t="s">
        <v>9107</v>
      </c>
      <c r="D2124" s="25" t="s">
        <v>421</v>
      </c>
      <c r="E2124" s="25" t="s">
        <v>54</v>
      </c>
      <c r="F2124" s="25" t="s">
        <v>9320</v>
      </c>
      <c r="G2124" s="25" t="s">
        <v>9298</v>
      </c>
      <c r="H2124" s="25" t="n">
        <v>4648</v>
      </c>
    </row>
    <row r="2125" customFormat="false" ht="15" hidden="false" customHeight="false" outlineLevel="0" collapsed="false">
      <c r="A2125" s="25" t="s">
        <v>5623</v>
      </c>
      <c r="B2125" s="25" t="s">
        <v>96</v>
      </c>
      <c r="C2125" s="25" t="s">
        <v>148</v>
      </c>
      <c r="D2125" s="25" t="s">
        <v>639</v>
      </c>
      <c r="E2125" s="25" t="s">
        <v>54</v>
      </c>
      <c r="F2125" s="25" t="s">
        <v>9320</v>
      </c>
      <c r="G2125" s="25" t="s">
        <v>9331</v>
      </c>
      <c r="H2125" s="25" t="n">
        <v>50</v>
      </c>
    </row>
    <row r="2126" customFormat="false" ht="15" hidden="false" customHeight="false" outlineLevel="0" collapsed="false">
      <c r="A2126" s="25" t="s">
        <v>2648</v>
      </c>
      <c r="B2126" s="25" t="s">
        <v>78</v>
      </c>
      <c r="C2126" s="25" t="s">
        <v>160</v>
      </c>
      <c r="D2126" s="25" t="s">
        <v>195</v>
      </c>
      <c r="E2126" s="25" t="s">
        <v>55</v>
      </c>
      <c r="F2126" s="25" t="s">
        <v>9320</v>
      </c>
      <c r="G2126" s="25" t="s">
        <v>9324</v>
      </c>
      <c r="H2126" s="25" t="n">
        <v>0</v>
      </c>
    </row>
    <row r="2127" customFormat="false" ht="15" hidden="false" customHeight="false" outlineLevel="0" collapsed="false">
      <c r="A2127" s="25" t="s">
        <v>7440</v>
      </c>
      <c r="B2127" s="25" t="s">
        <v>112</v>
      </c>
      <c r="C2127" s="25" t="s">
        <v>186</v>
      </c>
      <c r="D2127" s="25" t="s">
        <v>494</v>
      </c>
      <c r="E2127" s="25" t="s">
        <v>55</v>
      </c>
      <c r="F2127" s="25" t="s">
        <v>9320</v>
      </c>
      <c r="G2127" s="25" t="s">
        <v>9278</v>
      </c>
      <c r="H2127" s="25" t="n">
        <v>0</v>
      </c>
    </row>
    <row r="2128" customFormat="false" ht="15" hidden="false" customHeight="false" outlineLevel="0" collapsed="false">
      <c r="A2128" s="25" t="s">
        <v>7441</v>
      </c>
      <c r="B2128" s="25" t="s">
        <v>112</v>
      </c>
      <c r="C2128" s="25" t="s">
        <v>9107</v>
      </c>
      <c r="D2128" s="25" t="s">
        <v>433</v>
      </c>
      <c r="E2128" s="25" t="s">
        <v>55</v>
      </c>
      <c r="F2128" s="25" t="s">
        <v>9320</v>
      </c>
      <c r="G2128" s="25" t="s">
        <v>9324</v>
      </c>
      <c r="H2128" s="25" t="n">
        <v>0</v>
      </c>
    </row>
    <row r="2129" customFormat="false" ht="15" hidden="false" customHeight="false" outlineLevel="0" collapsed="false">
      <c r="A2129" s="25" t="s">
        <v>2962</v>
      </c>
      <c r="B2129" s="25" t="s">
        <v>76</v>
      </c>
      <c r="C2129" s="25" t="s">
        <v>186</v>
      </c>
      <c r="D2129" s="25" t="s">
        <v>167</v>
      </c>
      <c r="E2129" s="25" t="s">
        <v>55</v>
      </c>
      <c r="F2129" s="25" t="s">
        <v>9320</v>
      </c>
      <c r="G2129" s="25" t="s">
        <v>9334</v>
      </c>
      <c r="H2129" s="25" t="n">
        <v>0</v>
      </c>
    </row>
    <row r="2130" customFormat="false" ht="15" hidden="false" customHeight="false" outlineLevel="0" collapsed="false">
      <c r="A2130" s="25" t="s">
        <v>2963</v>
      </c>
      <c r="B2130" s="25" t="s">
        <v>76</v>
      </c>
      <c r="C2130" s="25" t="s">
        <v>186</v>
      </c>
      <c r="D2130" s="25" t="s">
        <v>245</v>
      </c>
      <c r="E2130" s="25" t="s">
        <v>54</v>
      </c>
      <c r="F2130" s="25" t="s">
        <v>9320</v>
      </c>
      <c r="G2130" s="25" t="s">
        <v>9239</v>
      </c>
      <c r="H2130" s="25" t="n">
        <v>505</v>
      </c>
    </row>
    <row r="2131" customFormat="false" ht="15" hidden="false" customHeight="false" outlineLevel="0" collapsed="false">
      <c r="A2131" s="25" t="s">
        <v>8115</v>
      </c>
      <c r="B2131" s="25" t="s">
        <v>113</v>
      </c>
      <c r="C2131" s="25" t="s">
        <v>9107</v>
      </c>
      <c r="D2131" s="25" t="s">
        <v>1646</v>
      </c>
      <c r="E2131" s="25" t="s">
        <v>55</v>
      </c>
      <c r="F2131" s="25" t="s">
        <v>9320</v>
      </c>
      <c r="G2131" s="25" t="s">
        <v>9333</v>
      </c>
      <c r="H2131" s="25" t="n">
        <v>0</v>
      </c>
    </row>
    <row r="2132" customFormat="false" ht="15" hidden="false" customHeight="false" outlineLevel="0" collapsed="false">
      <c r="A2132" s="25" t="s">
        <v>8116</v>
      </c>
      <c r="B2132" s="25" t="s">
        <v>113</v>
      </c>
      <c r="C2132" s="25" t="s">
        <v>186</v>
      </c>
      <c r="D2132" s="25" t="s">
        <v>609</v>
      </c>
      <c r="E2132" s="25" t="s">
        <v>54</v>
      </c>
      <c r="F2132" s="25" t="s">
        <v>9320</v>
      </c>
      <c r="G2132" s="25" t="s">
        <v>9323</v>
      </c>
      <c r="H2132" s="25" t="n">
        <v>450</v>
      </c>
    </row>
    <row r="2133" customFormat="false" ht="15" hidden="false" customHeight="false" outlineLevel="0" collapsed="false">
      <c r="A2133" s="25" t="s">
        <v>8117</v>
      </c>
      <c r="B2133" s="25" t="s">
        <v>113</v>
      </c>
      <c r="C2133" s="25" t="s">
        <v>178</v>
      </c>
      <c r="D2133" s="25" t="s">
        <v>1789</v>
      </c>
      <c r="E2133" s="25" t="s">
        <v>54</v>
      </c>
      <c r="F2133" s="25" t="s">
        <v>9320</v>
      </c>
      <c r="G2133" s="25" t="s">
        <v>9274</v>
      </c>
      <c r="H2133" s="25" t="n">
        <v>4983</v>
      </c>
    </row>
    <row r="2134" customFormat="false" ht="15" hidden="false" customHeight="false" outlineLevel="0" collapsed="false">
      <c r="A2134" s="25" t="s">
        <v>943</v>
      </c>
      <c r="B2134" s="25" t="s">
        <v>72</v>
      </c>
      <c r="C2134" s="25" t="s">
        <v>170</v>
      </c>
      <c r="D2134" s="25" t="s">
        <v>145</v>
      </c>
      <c r="E2134" s="25" t="s">
        <v>54</v>
      </c>
      <c r="F2134" s="25" t="s">
        <v>9320</v>
      </c>
      <c r="G2134" s="25" t="s">
        <v>9298</v>
      </c>
      <c r="H2134" s="25" t="n">
        <v>1140</v>
      </c>
    </row>
    <row r="2135" customFormat="false" ht="15" hidden="false" customHeight="false" outlineLevel="0" collapsed="false">
      <c r="A2135" s="25" t="s">
        <v>6528</v>
      </c>
      <c r="B2135" s="25" t="s">
        <v>107</v>
      </c>
      <c r="C2135" s="25" t="s">
        <v>148</v>
      </c>
      <c r="E2135" s="25" t="s">
        <v>56</v>
      </c>
      <c r="F2135" s="25" t="s">
        <v>9320</v>
      </c>
    </row>
    <row r="2136" customFormat="false" ht="15" hidden="false" customHeight="false" outlineLevel="0" collapsed="false">
      <c r="A2136" s="25" t="s">
        <v>6529</v>
      </c>
      <c r="B2136" s="25" t="s">
        <v>107</v>
      </c>
      <c r="C2136" s="25" t="s">
        <v>170</v>
      </c>
      <c r="D2136" s="25" t="s">
        <v>2484</v>
      </c>
      <c r="E2136" s="25" t="s">
        <v>55</v>
      </c>
      <c r="F2136" s="25" t="s">
        <v>9320</v>
      </c>
      <c r="G2136" s="25" t="s">
        <v>9324</v>
      </c>
      <c r="H2136" s="25" t="n">
        <v>0</v>
      </c>
    </row>
    <row r="2137" customFormat="false" ht="15" hidden="false" customHeight="false" outlineLevel="0" collapsed="false">
      <c r="A2137" s="25" t="s">
        <v>6530</v>
      </c>
      <c r="B2137" s="25" t="s">
        <v>107</v>
      </c>
      <c r="C2137" s="25" t="s">
        <v>160</v>
      </c>
      <c r="D2137" s="25" t="s">
        <v>633</v>
      </c>
      <c r="E2137" s="25" t="s">
        <v>54</v>
      </c>
      <c r="F2137" s="25" t="s">
        <v>9320</v>
      </c>
      <c r="G2137" s="25" t="s">
        <v>9289</v>
      </c>
      <c r="H2137" s="25" t="n">
        <v>3188</v>
      </c>
    </row>
    <row r="2138" customFormat="false" ht="15" hidden="false" customHeight="false" outlineLevel="0" collapsed="false">
      <c r="A2138" s="25" t="s">
        <v>5893</v>
      </c>
      <c r="B2138" s="25" t="s">
        <v>97</v>
      </c>
      <c r="C2138" s="25" t="s">
        <v>186</v>
      </c>
      <c r="D2138" s="25" t="s">
        <v>421</v>
      </c>
      <c r="E2138" s="25" t="s">
        <v>55</v>
      </c>
      <c r="F2138" s="25" t="s">
        <v>9320</v>
      </c>
      <c r="G2138" s="25" t="s">
        <v>9323</v>
      </c>
      <c r="H2138" s="25" t="n">
        <v>0</v>
      </c>
    </row>
    <row r="2139" customFormat="false" ht="15" hidden="false" customHeight="false" outlineLevel="0" collapsed="false">
      <c r="A2139" s="25" t="s">
        <v>5894</v>
      </c>
      <c r="B2139" s="25" t="s">
        <v>97</v>
      </c>
      <c r="C2139" s="25" t="s">
        <v>170</v>
      </c>
      <c r="D2139" s="25" t="s">
        <v>1653</v>
      </c>
      <c r="E2139" s="25" t="s">
        <v>54</v>
      </c>
      <c r="F2139" s="25" t="s">
        <v>9320</v>
      </c>
      <c r="G2139" s="25" t="s">
        <v>9335</v>
      </c>
      <c r="H2139" s="25" t="n">
        <v>1091</v>
      </c>
    </row>
    <row r="2140" customFormat="false" ht="15" hidden="false" customHeight="false" outlineLevel="0" collapsed="false">
      <c r="A2140" s="25" t="s">
        <v>5895</v>
      </c>
      <c r="B2140" s="25" t="s">
        <v>97</v>
      </c>
      <c r="C2140" s="25" t="s">
        <v>178</v>
      </c>
      <c r="D2140" s="25" t="s">
        <v>663</v>
      </c>
      <c r="E2140" s="25" t="s">
        <v>54</v>
      </c>
      <c r="F2140" s="25" t="s">
        <v>9320</v>
      </c>
      <c r="G2140" s="25" t="s">
        <v>9329</v>
      </c>
      <c r="H2140" s="25" t="n">
        <v>5095</v>
      </c>
    </row>
    <row r="2141" customFormat="false" ht="15" hidden="false" customHeight="false" outlineLevel="0" collapsed="false">
      <c r="A2141" s="25" t="s">
        <v>5896</v>
      </c>
      <c r="B2141" s="25" t="s">
        <v>97</v>
      </c>
      <c r="C2141" s="25" t="s">
        <v>148</v>
      </c>
      <c r="D2141" s="25" t="s">
        <v>218</v>
      </c>
      <c r="E2141" s="25" t="s">
        <v>54</v>
      </c>
      <c r="F2141" s="25" t="s">
        <v>9320</v>
      </c>
      <c r="G2141" s="25" t="s">
        <v>9335</v>
      </c>
      <c r="H2141" s="25" t="n">
        <v>51</v>
      </c>
    </row>
    <row r="2142" customFormat="false" ht="15" hidden="false" customHeight="false" outlineLevel="0" collapsed="false">
      <c r="A2142" s="25" t="s">
        <v>6799</v>
      </c>
      <c r="B2142" s="25" t="s">
        <v>105</v>
      </c>
      <c r="C2142" s="25" t="s">
        <v>148</v>
      </c>
      <c r="D2142" s="25" t="s">
        <v>609</v>
      </c>
      <c r="E2142" s="25" t="s">
        <v>54</v>
      </c>
      <c r="F2142" s="25" t="s">
        <v>9320</v>
      </c>
      <c r="G2142" s="25" t="s">
        <v>9298</v>
      </c>
      <c r="H2142" s="25" t="n">
        <v>62</v>
      </c>
    </row>
    <row r="2143" customFormat="false" ht="15" hidden="false" customHeight="false" outlineLevel="0" collapsed="false">
      <c r="A2143" s="25" t="s">
        <v>7031</v>
      </c>
      <c r="B2143" s="25" t="s">
        <v>104</v>
      </c>
      <c r="C2143" s="25" t="s">
        <v>186</v>
      </c>
      <c r="D2143" s="25" t="s">
        <v>646</v>
      </c>
      <c r="E2143" s="25" t="s">
        <v>54</v>
      </c>
      <c r="F2143" s="25" t="s">
        <v>9320</v>
      </c>
      <c r="G2143" s="25" t="s">
        <v>9307</v>
      </c>
      <c r="H2143" s="25" t="n">
        <v>550</v>
      </c>
    </row>
    <row r="2144" customFormat="false" ht="15" hidden="false" customHeight="false" outlineLevel="0" collapsed="false">
      <c r="A2144" s="25" t="s">
        <v>4443</v>
      </c>
      <c r="B2144" s="25" t="s">
        <v>86</v>
      </c>
      <c r="C2144" s="25" t="s">
        <v>148</v>
      </c>
      <c r="D2144" s="25" t="s">
        <v>1690</v>
      </c>
      <c r="E2144" s="25" t="s">
        <v>54</v>
      </c>
      <c r="F2144" s="25" t="s">
        <v>9320</v>
      </c>
      <c r="G2144" s="25" t="s">
        <v>9324</v>
      </c>
      <c r="H2144" s="25" t="n">
        <v>45</v>
      </c>
    </row>
    <row r="2145" customFormat="false" ht="15" hidden="false" customHeight="false" outlineLevel="0" collapsed="false">
      <c r="A2145" s="25" t="s">
        <v>8805</v>
      </c>
      <c r="B2145" s="25" t="s">
        <v>115</v>
      </c>
      <c r="C2145" s="25" t="s">
        <v>186</v>
      </c>
      <c r="E2145" s="25" t="s">
        <v>56</v>
      </c>
      <c r="F2145" s="25" t="s">
        <v>9320</v>
      </c>
    </row>
    <row r="2146" customFormat="false" ht="15" hidden="false" customHeight="false" outlineLevel="0" collapsed="false">
      <c r="A2146" s="25" t="s">
        <v>293</v>
      </c>
      <c r="B2146" s="25" t="s">
        <v>69</v>
      </c>
      <c r="C2146" s="25" t="s">
        <v>186</v>
      </c>
      <c r="D2146" s="25" t="s">
        <v>237</v>
      </c>
      <c r="E2146" s="25" t="s">
        <v>54</v>
      </c>
      <c r="F2146" s="25" t="s">
        <v>9323</v>
      </c>
      <c r="G2146" s="25" t="s">
        <v>9273</v>
      </c>
      <c r="H2146" s="25" t="n">
        <v>527</v>
      </c>
    </row>
    <row r="2147" customFormat="false" ht="15" hidden="false" customHeight="false" outlineLevel="0" collapsed="false">
      <c r="A2147" s="25" t="s">
        <v>5044</v>
      </c>
      <c r="B2147" s="25" t="s">
        <v>95</v>
      </c>
      <c r="C2147" s="25" t="s">
        <v>186</v>
      </c>
      <c r="D2147" s="25" t="s">
        <v>1189</v>
      </c>
      <c r="E2147" s="25" t="s">
        <v>55</v>
      </c>
      <c r="F2147" s="25" t="s">
        <v>9323</v>
      </c>
      <c r="G2147" s="25" t="s">
        <v>9333</v>
      </c>
      <c r="H2147" s="25" t="n">
        <v>0</v>
      </c>
    </row>
    <row r="2148" customFormat="false" ht="15" hidden="false" customHeight="false" outlineLevel="0" collapsed="false">
      <c r="A2148" s="25" t="s">
        <v>5045</v>
      </c>
      <c r="B2148" s="25" t="s">
        <v>95</v>
      </c>
      <c r="C2148" s="25" t="s">
        <v>170</v>
      </c>
      <c r="D2148" s="25" t="s">
        <v>1653</v>
      </c>
      <c r="E2148" s="25" t="s">
        <v>55</v>
      </c>
      <c r="F2148" s="25" t="s">
        <v>9323</v>
      </c>
      <c r="G2148" s="25" t="s">
        <v>9278</v>
      </c>
      <c r="H2148" s="25" t="n">
        <v>0</v>
      </c>
    </row>
    <row r="2149" customFormat="false" ht="15" hidden="false" customHeight="false" outlineLevel="0" collapsed="false">
      <c r="A2149" s="25" t="s">
        <v>5369</v>
      </c>
      <c r="B2149" s="25" t="s">
        <v>94</v>
      </c>
      <c r="C2149" s="25" t="s">
        <v>160</v>
      </c>
      <c r="E2149" s="25" t="s">
        <v>56</v>
      </c>
      <c r="F2149" s="25" t="s">
        <v>9323</v>
      </c>
    </row>
    <row r="2150" customFormat="false" ht="15" hidden="false" customHeight="false" outlineLevel="0" collapsed="false">
      <c r="A2150" s="25" t="s">
        <v>1980</v>
      </c>
      <c r="B2150" s="25" t="s">
        <v>80</v>
      </c>
      <c r="C2150" s="25" t="s">
        <v>160</v>
      </c>
      <c r="D2150" s="25" t="s">
        <v>164</v>
      </c>
      <c r="E2150" s="25" t="s">
        <v>55</v>
      </c>
      <c r="F2150" s="25" t="s">
        <v>9323</v>
      </c>
      <c r="G2150" s="25" t="s">
        <v>9325</v>
      </c>
      <c r="H2150" s="25" t="n">
        <v>0</v>
      </c>
    </row>
    <row r="2151" customFormat="false" ht="15" hidden="false" customHeight="false" outlineLevel="0" collapsed="false">
      <c r="A2151" s="25" t="s">
        <v>1981</v>
      </c>
      <c r="B2151" s="25" t="s">
        <v>80</v>
      </c>
      <c r="C2151" s="25" t="s">
        <v>148</v>
      </c>
      <c r="D2151" s="25" t="s">
        <v>188</v>
      </c>
      <c r="E2151" s="25" t="s">
        <v>54</v>
      </c>
      <c r="F2151" s="25" t="s">
        <v>9323</v>
      </c>
      <c r="G2151" s="25" t="s">
        <v>9331</v>
      </c>
      <c r="H2151" s="25" t="n">
        <v>64</v>
      </c>
    </row>
    <row r="2152" customFormat="false" ht="15" hidden="false" customHeight="false" outlineLevel="0" collapsed="false">
      <c r="A2152" s="25" t="s">
        <v>5624</v>
      </c>
      <c r="B2152" s="25" t="s">
        <v>96</v>
      </c>
      <c r="C2152" s="25" t="s">
        <v>160</v>
      </c>
      <c r="D2152" s="25" t="s">
        <v>639</v>
      </c>
      <c r="E2152" s="25" t="s">
        <v>54</v>
      </c>
      <c r="F2152" s="25" t="s">
        <v>9323</v>
      </c>
      <c r="G2152" s="25" t="s">
        <v>9333</v>
      </c>
      <c r="H2152" s="25" t="n">
        <v>3655</v>
      </c>
    </row>
    <row r="2153" customFormat="false" ht="15" hidden="false" customHeight="false" outlineLevel="0" collapsed="false">
      <c r="A2153" s="25" t="s">
        <v>6120</v>
      </c>
      <c r="B2153" s="25" t="s">
        <v>108</v>
      </c>
      <c r="C2153" s="25" t="s">
        <v>2445</v>
      </c>
      <c r="E2153" s="25" t="s">
        <v>56</v>
      </c>
      <c r="F2153" s="25" t="s">
        <v>9323</v>
      </c>
    </row>
    <row r="2154" customFormat="false" ht="15" hidden="false" customHeight="false" outlineLevel="0" collapsed="false">
      <c r="A2154" s="25" t="s">
        <v>6121</v>
      </c>
      <c r="B2154" s="25" t="s">
        <v>108</v>
      </c>
      <c r="C2154" s="25" t="s">
        <v>148</v>
      </c>
      <c r="E2154" s="25" t="s">
        <v>56</v>
      </c>
      <c r="F2154" s="25" t="s">
        <v>9323</v>
      </c>
    </row>
    <row r="2155" customFormat="false" ht="15" hidden="false" customHeight="false" outlineLevel="0" collapsed="false">
      <c r="A2155" s="25" t="s">
        <v>2649</v>
      </c>
      <c r="B2155" s="25" t="s">
        <v>78</v>
      </c>
      <c r="C2155" s="25" t="s">
        <v>148</v>
      </c>
      <c r="D2155" s="25" t="s">
        <v>151</v>
      </c>
      <c r="E2155" s="25" t="s">
        <v>55</v>
      </c>
      <c r="F2155" s="25" t="s">
        <v>9323</v>
      </c>
      <c r="G2155" s="25" t="s">
        <v>9336</v>
      </c>
      <c r="H2155" s="25" t="n">
        <v>0</v>
      </c>
    </row>
    <row r="2156" customFormat="false" ht="15" hidden="false" customHeight="false" outlineLevel="0" collapsed="false">
      <c r="A2156" s="25" t="s">
        <v>2650</v>
      </c>
      <c r="B2156" s="25" t="s">
        <v>78</v>
      </c>
      <c r="C2156" s="25" t="s">
        <v>160</v>
      </c>
      <c r="D2156" s="25" t="s">
        <v>188</v>
      </c>
      <c r="E2156" s="25" t="s">
        <v>55</v>
      </c>
      <c r="F2156" s="25" t="s">
        <v>9323</v>
      </c>
      <c r="G2156" s="25" t="s">
        <v>9330</v>
      </c>
      <c r="H2156" s="25" t="n">
        <v>0</v>
      </c>
    </row>
    <row r="2157" customFormat="false" ht="15" hidden="false" customHeight="false" outlineLevel="0" collapsed="false">
      <c r="A2157" s="25" t="s">
        <v>6300</v>
      </c>
      <c r="B2157" s="25" t="s">
        <v>106</v>
      </c>
      <c r="C2157" s="25" t="s">
        <v>160</v>
      </c>
      <c r="E2157" s="25" t="s">
        <v>56</v>
      </c>
      <c r="F2157" s="25" t="s">
        <v>9323</v>
      </c>
    </row>
    <row r="2158" customFormat="false" ht="15" hidden="false" customHeight="false" outlineLevel="0" collapsed="false">
      <c r="A2158" s="25" t="s">
        <v>7442</v>
      </c>
      <c r="B2158" s="25" t="s">
        <v>112</v>
      </c>
      <c r="C2158" s="25" t="s">
        <v>186</v>
      </c>
      <c r="D2158" s="25" t="s">
        <v>1187</v>
      </c>
      <c r="E2158" s="25" t="s">
        <v>54</v>
      </c>
      <c r="F2158" s="25" t="s">
        <v>9323</v>
      </c>
      <c r="G2158" s="25" t="s">
        <v>9274</v>
      </c>
      <c r="H2158" s="25" t="n">
        <v>561</v>
      </c>
    </row>
    <row r="2159" customFormat="false" ht="15" hidden="false" customHeight="false" outlineLevel="0" collapsed="false">
      <c r="A2159" s="25" t="s">
        <v>7740</v>
      </c>
      <c r="B2159" s="25" t="s">
        <v>114</v>
      </c>
      <c r="C2159" s="25" t="s">
        <v>170</v>
      </c>
      <c r="E2159" s="25" t="s">
        <v>56</v>
      </c>
      <c r="F2159" s="25" t="s">
        <v>9323</v>
      </c>
    </row>
    <row r="2160" customFormat="false" ht="15" hidden="false" customHeight="false" outlineLevel="0" collapsed="false">
      <c r="A2160" s="25" t="s">
        <v>8118</v>
      </c>
      <c r="B2160" s="25" t="s">
        <v>113</v>
      </c>
      <c r="C2160" s="25" t="s">
        <v>186</v>
      </c>
      <c r="D2160" s="25" t="s">
        <v>428</v>
      </c>
      <c r="E2160" s="25" t="s">
        <v>55</v>
      </c>
      <c r="F2160" s="25" t="s">
        <v>9323</v>
      </c>
      <c r="G2160" s="25" t="s">
        <v>9337</v>
      </c>
      <c r="H2160" s="25" t="n">
        <v>0</v>
      </c>
    </row>
    <row r="2161" customFormat="false" ht="15" hidden="false" customHeight="false" outlineLevel="0" collapsed="false">
      <c r="A2161" s="25" t="s">
        <v>8119</v>
      </c>
      <c r="B2161" s="25" t="s">
        <v>113</v>
      </c>
      <c r="C2161" s="25" t="s">
        <v>170</v>
      </c>
      <c r="D2161" s="25" t="s">
        <v>2484</v>
      </c>
      <c r="E2161" s="25" t="s">
        <v>55</v>
      </c>
      <c r="F2161" s="25" t="s">
        <v>9323</v>
      </c>
      <c r="G2161" s="25" t="s">
        <v>9336</v>
      </c>
      <c r="H2161" s="25" t="n">
        <v>0</v>
      </c>
    </row>
    <row r="2162" customFormat="false" ht="15" hidden="false" customHeight="false" outlineLevel="0" collapsed="false">
      <c r="A2162" s="25" t="s">
        <v>8120</v>
      </c>
      <c r="B2162" s="25" t="s">
        <v>113</v>
      </c>
      <c r="C2162" s="25" t="s">
        <v>178</v>
      </c>
      <c r="D2162" s="25" t="s">
        <v>2863</v>
      </c>
      <c r="E2162" s="25" t="s">
        <v>54</v>
      </c>
      <c r="F2162" s="25" t="s">
        <v>9323</v>
      </c>
      <c r="G2162" s="25" t="s">
        <v>9324</v>
      </c>
      <c r="H2162" s="25" t="n">
        <v>6154</v>
      </c>
    </row>
    <row r="2163" customFormat="false" ht="15" hidden="false" customHeight="false" outlineLevel="0" collapsed="false">
      <c r="A2163" s="25" t="s">
        <v>8121</v>
      </c>
      <c r="B2163" s="25" t="s">
        <v>113</v>
      </c>
      <c r="C2163" s="25" t="s">
        <v>9107</v>
      </c>
      <c r="D2163" s="25" t="s">
        <v>3075</v>
      </c>
      <c r="E2163" s="25" t="s">
        <v>54</v>
      </c>
      <c r="F2163" s="25" t="s">
        <v>9323</v>
      </c>
      <c r="G2163" s="25" t="s">
        <v>9329</v>
      </c>
      <c r="H2163" s="25" t="n">
        <v>4756</v>
      </c>
    </row>
    <row r="2164" customFormat="false" ht="15" hidden="false" customHeight="false" outlineLevel="0" collapsed="false">
      <c r="A2164" s="25" t="s">
        <v>944</v>
      </c>
      <c r="B2164" s="25" t="s">
        <v>72</v>
      </c>
      <c r="C2164" s="25" t="s">
        <v>186</v>
      </c>
      <c r="D2164" s="25" t="s">
        <v>225</v>
      </c>
      <c r="E2164" s="25" t="s">
        <v>55</v>
      </c>
      <c r="F2164" s="25" t="s">
        <v>9323</v>
      </c>
      <c r="G2164" s="25" t="s">
        <v>9331</v>
      </c>
      <c r="H2164" s="25" t="n">
        <v>0</v>
      </c>
    </row>
    <row r="2165" customFormat="false" ht="15" hidden="false" customHeight="false" outlineLevel="0" collapsed="false">
      <c r="A2165" s="25" t="s">
        <v>945</v>
      </c>
      <c r="B2165" s="25" t="s">
        <v>72</v>
      </c>
      <c r="C2165" s="25" t="s">
        <v>148</v>
      </c>
      <c r="D2165" s="25" t="s">
        <v>154</v>
      </c>
      <c r="E2165" s="25" t="s">
        <v>54</v>
      </c>
      <c r="F2165" s="25" t="s">
        <v>9323</v>
      </c>
      <c r="G2165" s="25" t="s">
        <v>9278</v>
      </c>
      <c r="H2165" s="25" t="n">
        <v>61</v>
      </c>
    </row>
    <row r="2166" customFormat="false" ht="15" hidden="false" customHeight="false" outlineLevel="0" collapsed="false">
      <c r="A2166" s="25" t="s">
        <v>1257</v>
      </c>
      <c r="B2166" s="25" t="s">
        <v>73</v>
      </c>
      <c r="C2166" s="25" t="s">
        <v>186</v>
      </c>
      <c r="D2166" s="25" t="s">
        <v>266</v>
      </c>
      <c r="E2166" s="25" t="s">
        <v>54</v>
      </c>
      <c r="F2166" s="25" t="s">
        <v>9323</v>
      </c>
      <c r="G2166" s="25" t="s">
        <v>9314</v>
      </c>
      <c r="H2166" s="25" t="n">
        <v>575</v>
      </c>
    </row>
    <row r="2167" customFormat="false" ht="15" hidden="false" customHeight="false" outlineLevel="0" collapsed="false">
      <c r="A2167" s="25" t="s">
        <v>1258</v>
      </c>
      <c r="B2167" s="25" t="s">
        <v>73</v>
      </c>
      <c r="C2167" s="25" t="s">
        <v>170</v>
      </c>
      <c r="D2167" s="25" t="s">
        <v>215</v>
      </c>
      <c r="E2167" s="25" t="s">
        <v>54</v>
      </c>
      <c r="F2167" s="25" t="s">
        <v>9323</v>
      </c>
      <c r="G2167" s="25" t="s">
        <v>9248</v>
      </c>
      <c r="H2167" s="25" t="n">
        <v>1147</v>
      </c>
    </row>
    <row r="2168" customFormat="false" ht="15" hidden="false" customHeight="false" outlineLevel="0" collapsed="false">
      <c r="A2168" s="25" t="s">
        <v>1259</v>
      </c>
      <c r="B2168" s="25" t="s">
        <v>73</v>
      </c>
      <c r="C2168" s="25" t="s">
        <v>160</v>
      </c>
      <c r="D2168" s="25" t="s">
        <v>198</v>
      </c>
      <c r="E2168" s="25" t="s">
        <v>54</v>
      </c>
      <c r="F2168" s="25" t="s">
        <v>9323</v>
      </c>
      <c r="G2168" s="25" t="s">
        <v>9293</v>
      </c>
      <c r="H2168" s="25" t="n">
        <v>3161</v>
      </c>
    </row>
    <row r="2169" customFormat="false" ht="15" hidden="false" customHeight="false" outlineLevel="0" collapsed="false">
      <c r="A2169" s="25" t="s">
        <v>3576</v>
      </c>
      <c r="B2169" s="25" t="s">
        <v>79</v>
      </c>
      <c r="C2169" s="25" t="s">
        <v>186</v>
      </c>
      <c r="D2169" s="25" t="s">
        <v>180</v>
      </c>
      <c r="E2169" s="25" t="s">
        <v>55</v>
      </c>
      <c r="F2169" s="25" t="s">
        <v>9323</v>
      </c>
      <c r="G2169" s="25" t="s">
        <v>9336</v>
      </c>
      <c r="H2169" s="25" t="n">
        <v>0</v>
      </c>
    </row>
    <row r="2170" customFormat="false" ht="15" hidden="false" customHeight="false" outlineLevel="0" collapsed="false">
      <c r="A2170" s="25" t="s">
        <v>7032</v>
      </c>
      <c r="B2170" s="25" t="s">
        <v>104</v>
      </c>
      <c r="C2170" s="25" t="s">
        <v>160</v>
      </c>
      <c r="D2170" s="25" t="s">
        <v>218</v>
      </c>
      <c r="E2170" s="25" t="s">
        <v>55</v>
      </c>
      <c r="F2170" s="25" t="s">
        <v>9323</v>
      </c>
      <c r="G2170" s="25" t="s">
        <v>9331</v>
      </c>
      <c r="H2170" s="25" t="n">
        <v>0</v>
      </c>
    </row>
    <row r="2171" customFormat="false" ht="15" hidden="false" customHeight="false" outlineLevel="0" collapsed="false">
      <c r="A2171" s="25" t="s">
        <v>7033</v>
      </c>
      <c r="B2171" s="25" t="s">
        <v>104</v>
      </c>
      <c r="C2171" s="25" t="s">
        <v>186</v>
      </c>
      <c r="D2171" s="25" t="s">
        <v>444</v>
      </c>
      <c r="E2171" s="25" t="s">
        <v>54</v>
      </c>
      <c r="F2171" s="25" t="s">
        <v>9323</v>
      </c>
      <c r="G2171" s="25" t="s">
        <v>9200</v>
      </c>
      <c r="H2171" s="25" t="n">
        <v>525</v>
      </c>
    </row>
    <row r="2172" customFormat="false" ht="15" hidden="false" customHeight="false" outlineLevel="0" collapsed="false">
      <c r="A2172" s="25" t="s">
        <v>8806</v>
      </c>
      <c r="B2172" s="25" t="s">
        <v>115</v>
      </c>
      <c r="C2172" s="25" t="s">
        <v>9107</v>
      </c>
      <c r="D2172" s="25" t="s">
        <v>449</v>
      </c>
      <c r="E2172" s="25" t="s">
        <v>54</v>
      </c>
      <c r="F2172" s="25" t="s">
        <v>9323</v>
      </c>
      <c r="G2172" s="25" t="s">
        <v>9329</v>
      </c>
      <c r="H2172" s="25" t="n">
        <v>4168</v>
      </c>
    </row>
    <row r="2173" customFormat="false" ht="15" hidden="false" customHeight="false" outlineLevel="0" collapsed="false">
      <c r="A2173" s="25" t="s">
        <v>294</v>
      </c>
      <c r="B2173" s="25" t="s">
        <v>69</v>
      </c>
      <c r="C2173" s="25" t="s">
        <v>186</v>
      </c>
      <c r="D2173" s="25" t="s">
        <v>266</v>
      </c>
      <c r="E2173" s="25" t="s">
        <v>54</v>
      </c>
      <c r="F2173" s="25" t="s">
        <v>9324</v>
      </c>
      <c r="G2173" s="25" t="s">
        <v>9325</v>
      </c>
      <c r="H2173" s="25" t="n">
        <v>596</v>
      </c>
    </row>
    <row r="2174" customFormat="false" ht="15" hidden="false" customHeight="false" outlineLevel="0" collapsed="false">
      <c r="A2174" s="25" t="s">
        <v>4785</v>
      </c>
      <c r="B2174" s="25" t="s">
        <v>98</v>
      </c>
      <c r="C2174" s="25" t="s">
        <v>9107</v>
      </c>
      <c r="E2174" s="25" t="s">
        <v>56</v>
      </c>
      <c r="F2174" s="25" t="s">
        <v>9324</v>
      </c>
    </row>
    <row r="2175" customFormat="false" ht="15" hidden="false" customHeight="false" outlineLevel="0" collapsed="false">
      <c r="A2175" s="25" t="s">
        <v>4786</v>
      </c>
      <c r="B2175" s="25" t="s">
        <v>98</v>
      </c>
      <c r="C2175" s="25" t="s">
        <v>148</v>
      </c>
      <c r="D2175" s="25" t="s">
        <v>3373</v>
      </c>
      <c r="E2175" s="25" t="s">
        <v>54</v>
      </c>
      <c r="F2175" s="25" t="s">
        <v>9324</v>
      </c>
      <c r="G2175" s="25" t="s">
        <v>9333</v>
      </c>
      <c r="H2175" s="25" t="n">
        <v>59</v>
      </c>
    </row>
    <row r="2176" customFormat="false" ht="15" hidden="false" customHeight="false" outlineLevel="0" collapsed="false">
      <c r="A2176" s="25" t="s">
        <v>5046</v>
      </c>
      <c r="B2176" s="25" t="s">
        <v>95</v>
      </c>
      <c r="C2176" s="25" t="s">
        <v>9107</v>
      </c>
      <c r="D2176" s="25" t="s">
        <v>3359</v>
      </c>
      <c r="E2176" s="25" t="s">
        <v>55</v>
      </c>
      <c r="F2176" s="25" t="s">
        <v>9324</v>
      </c>
      <c r="G2176" s="25" t="s">
        <v>9218</v>
      </c>
      <c r="H2176" s="25" t="n">
        <v>0</v>
      </c>
    </row>
    <row r="2177" customFormat="false" ht="15" hidden="false" customHeight="false" outlineLevel="0" collapsed="false">
      <c r="A2177" s="25" t="s">
        <v>3862</v>
      </c>
      <c r="B2177" s="25" t="s">
        <v>87</v>
      </c>
      <c r="C2177" s="25" t="s">
        <v>160</v>
      </c>
      <c r="E2177" s="25" t="s">
        <v>56</v>
      </c>
      <c r="F2177" s="25" t="s">
        <v>9324</v>
      </c>
    </row>
    <row r="2178" customFormat="false" ht="15" hidden="false" customHeight="false" outlineLevel="0" collapsed="false">
      <c r="A2178" s="25" t="s">
        <v>3863</v>
      </c>
      <c r="B2178" s="25" t="s">
        <v>87</v>
      </c>
      <c r="C2178" s="25" t="s">
        <v>178</v>
      </c>
      <c r="D2178" s="25" t="s">
        <v>1158</v>
      </c>
      <c r="E2178" s="25" t="s">
        <v>54</v>
      </c>
      <c r="F2178" s="25" t="s">
        <v>9324</v>
      </c>
      <c r="G2178" s="25" t="s">
        <v>9333</v>
      </c>
      <c r="H2178" s="25" t="n">
        <v>5684</v>
      </c>
    </row>
    <row r="2179" customFormat="false" ht="15" hidden="false" customHeight="false" outlineLevel="0" collapsed="false">
      <c r="A2179" s="25" t="s">
        <v>5370</v>
      </c>
      <c r="B2179" s="25" t="s">
        <v>94</v>
      </c>
      <c r="C2179" s="25" t="s">
        <v>160</v>
      </c>
      <c r="D2179" s="25" t="s">
        <v>494</v>
      </c>
      <c r="E2179" s="25" t="s">
        <v>55</v>
      </c>
      <c r="F2179" s="25" t="s">
        <v>9324</v>
      </c>
      <c r="G2179" s="25" t="s">
        <v>9333</v>
      </c>
      <c r="H2179" s="25" t="n">
        <v>0</v>
      </c>
    </row>
    <row r="2180" customFormat="false" ht="15" hidden="false" customHeight="false" outlineLevel="0" collapsed="false">
      <c r="A2180" s="25" t="s">
        <v>1982</v>
      </c>
      <c r="B2180" s="25" t="s">
        <v>80</v>
      </c>
      <c r="C2180" s="25" t="s">
        <v>9107</v>
      </c>
      <c r="D2180" s="25" t="s">
        <v>154</v>
      </c>
      <c r="E2180" s="25" t="s">
        <v>54</v>
      </c>
      <c r="F2180" s="25" t="s">
        <v>9324</v>
      </c>
      <c r="G2180" s="25" t="s">
        <v>9333</v>
      </c>
      <c r="H2180" s="25" t="n">
        <v>4413</v>
      </c>
    </row>
    <row r="2181" customFormat="false" ht="15" hidden="false" customHeight="false" outlineLevel="0" collapsed="false">
      <c r="A2181" s="25" t="s">
        <v>5625</v>
      </c>
      <c r="B2181" s="25" t="s">
        <v>96</v>
      </c>
      <c r="C2181" s="25" t="s">
        <v>160</v>
      </c>
      <c r="D2181" s="25" t="s">
        <v>1795</v>
      </c>
      <c r="E2181" s="25" t="s">
        <v>55</v>
      </c>
      <c r="F2181" s="25" t="s">
        <v>9324</v>
      </c>
      <c r="G2181" s="25" t="s">
        <v>9338</v>
      </c>
      <c r="H2181" s="25" t="n">
        <v>0</v>
      </c>
    </row>
    <row r="2182" customFormat="false" ht="15" hidden="false" customHeight="false" outlineLevel="0" collapsed="false">
      <c r="A2182" s="25" t="s">
        <v>5626</v>
      </c>
      <c r="B2182" s="25" t="s">
        <v>96</v>
      </c>
      <c r="C2182" s="25" t="s">
        <v>160</v>
      </c>
      <c r="D2182" s="25" t="s">
        <v>644</v>
      </c>
      <c r="E2182" s="25" t="s">
        <v>55</v>
      </c>
      <c r="F2182" s="25" t="s">
        <v>9324</v>
      </c>
      <c r="G2182" s="25" t="s">
        <v>9333</v>
      </c>
      <c r="H2182" s="25" t="n">
        <v>0</v>
      </c>
    </row>
    <row r="2183" customFormat="false" ht="15" hidden="false" customHeight="false" outlineLevel="0" collapsed="false">
      <c r="A2183" s="25" t="s">
        <v>5627</v>
      </c>
      <c r="B2183" s="25" t="s">
        <v>96</v>
      </c>
      <c r="C2183" s="25" t="s">
        <v>9107</v>
      </c>
      <c r="D2183" s="25" t="s">
        <v>1671</v>
      </c>
      <c r="E2183" s="25" t="s">
        <v>54</v>
      </c>
      <c r="F2183" s="25" t="s">
        <v>9324</v>
      </c>
      <c r="G2183" s="25" t="s">
        <v>9330</v>
      </c>
      <c r="H2183" s="25" t="n">
        <v>4152</v>
      </c>
    </row>
    <row r="2184" customFormat="false" ht="15" hidden="false" customHeight="false" outlineLevel="0" collapsed="false">
      <c r="A2184" s="25" t="s">
        <v>6122</v>
      </c>
      <c r="B2184" s="25" t="s">
        <v>108</v>
      </c>
      <c r="C2184" s="25" t="s">
        <v>148</v>
      </c>
      <c r="D2184" s="25" t="s">
        <v>449</v>
      </c>
      <c r="E2184" s="25" t="s">
        <v>54</v>
      </c>
      <c r="F2184" s="25" t="s">
        <v>9324</v>
      </c>
      <c r="G2184" s="25" t="s">
        <v>9314</v>
      </c>
      <c r="H2184" s="25" t="n">
        <v>51</v>
      </c>
    </row>
    <row r="2185" customFormat="false" ht="15" hidden="false" customHeight="false" outlineLevel="0" collapsed="false">
      <c r="A2185" s="25" t="s">
        <v>4127</v>
      </c>
      <c r="B2185" s="25" t="s">
        <v>89</v>
      </c>
      <c r="C2185" s="25" t="s">
        <v>186</v>
      </c>
      <c r="D2185" s="25" t="s">
        <v>1640</v>
      </c>
      <c r="E2185" s="25" t="s">
        <v>55</v>
      </c>
      <c r="F2185" s="25" t="s">
        <v>9324</v>
      </c>
      <c r="G2185" s="25" t="s">
        <v>9333</v>
      </c>
      <c r="H2185" s="25" t="n">
        <v>0</v>
      </c>
    </row>
    <row r="2186" customFormat="false" ht="15" hidden="false" customHeight="false" outlineLevel="0" collapsed="false">
      <c r="A2186" s="25" t="s">
        <v>2651</v>
      </c>
      <c r="B2186" s="25" t="s">
        <v>78</v>
      </c>
      <c r="C2186" s="25" t="s">
        <v>160</v>
      </c>
      <c r="D2186" s="25" t="s">
        <v>251</v>
      </c>
      <c r="E2186" s="25" t="s">
        <v>55</v>
      </c>
      <c r="F2186" s="25" t="s">
        <v>9324</v>
      </c>
      <c r="G2186" s="25" t="s">
        <v>9339</v>
      </c>
      <c r="H2186" s="25" t="n">
        <v>0</v>
      </c>
    </row>
    <row r="2187" customFormat="false" ht="15" hidden="false" customHeight="false" outlineLevel="0" collapsed="false">
      <c r="A2187" s="25" t="s">
        <v>7443</v>
      </c>
      <c r="B2187" s="25" t="s">
        <v>112</v>
      </c>
      <c r="C2187" s="25" t="s">
        <v>170</v>
      </c>
      <c r="D2187" s="25" t="s">
        <v>156</v>
      </c>
      <c r="E2187" s="25" t="s">
        <v>54</v>
      </c>
      <c r="F2187" s="25" t="s">
        <v>9324</v>
      </c>
      <c r="G2187" s="25" t="s">
        <v>9220</v>
      </c>
      <c r="H2187" s="25" t="n">
        <v>1103</v>
      </c>
    </row>
    <row r="2188" customFormat="false" ht="15" hidden="false" customHeight="false" outlineLevel="0" collapsed="false">
      <c r="A2188" s="25" t="s">
        <v>2964</v>
      </c>
      <c r="B2188" s="25" t="s">
        <v>76</v>
      </c>
      <c r="C2188" s="25" t="s">
        <v>170</v>
      </c>
      <c r="D2188" s="25" t="s">
        <v>266</v>
      </c>
      <c r="E2188" s="25" t="s">
        <v>54</v>
      </c>
      <c r="F2188" s="25" t="s">
        <v>9324</v>
      </c>
      <c r="G2188" s="25" t="s">
        <v>9326</v>
      </c>
      <c r="H2188" s="25" t="n">
        <v>1091</v>
      </c>
    </row>
    <row r="2189" customFormat="false" ht="15" hidden="false" customHeight="false" outlineLevel="0" collapsed="false">
      <c r="A2189" s="25" t="s">
        <v>2965</v>
      </c>
      <c r="B2189" s="25" t="s">
        <v>76</v>
      </c>
      <c r="C2189" s="25" t="s">
        <v>170</v>
      </c>
      <c r="D2189" s="25" t="s">
        <v>257</v>
      </c>
      <c r="E2189" s="25" t="s">
        <v>54</v>
      </c>
      <c r="F2189" s="25" t="s">
        <v>9324</v>
      </c>
      <c r="G2189" s="25" t="s">
        <v>9338</v>
      </c>
      <c r="H2189" s="25" t="n">
        <v>1189</v>
      </c>
    </row>
    <row r="2190" customFormat="false" ht="15" hidden="false" customHeight="false" outlineLevel="0" collapsed="false">
      <c r="A2190" s="25" t="s">
        <v>2966</v>
      </c>
      <c r="B2190" s="25" t="s">
        <v>76</v>
      </c>
      <c r="C2190" s="25" t="s">
        <v>9107</v>
      </c>
      <c r="D2190" s="25" t="s">
        <v>225</v>
      </c>
      <c r="E2190" s="25" t="s">
        <v>54</v>
      </c>
      <c r="F2190" s="25" t="s">
        <v>9324</v>
      </c>
      <c r="G2190" s="25" t="s">
        <v>9304</v>
      </c>
      <c r="H2190" s="25" t="n">
        <v>4534</v>
      </c>
    </row>
    <row r="2191" customFormat="false" ht="15" hidden="false" customHeight="false" outlineLevel="0" collapsed="false">
      <c r="A2191" s="25" t="s">
        <v>7741</v>
      </c>
      <c r="B2191" s="25" t="s">
        <v>114</v>
      </c>
      <c r="C2191" s="25" t="s">
        <v>186</v>
      </c>
      <c r="D2191" s="25" t="s">
        <v>199</v>
      </c>
      <c r="E2191" s="25" t="s">
        <v>55</v>
      </c>
      <c r="F2191" s="25" t="s">
        <v>9324</v>
      </c>
      <c r="G2191" s="25" t="s">
        <v>9239</v>
      </c>
      <c r="H2191" s="25" t="n">
        <v>0</v>
      </c>
    </row>
    <row r="2192" customFormat="false" ht="15" hidden="false" customHeight="false" outlineLevel="0" collapsed="false">
      <c r="A2192" s="25" t="s">
        <v>7742</v>
      </c>
      <c r="B2192" s="25" t="s">
        <v>114</v>
      </c>
      <c r="C2192" s="25" t="s">
        <v>170</v>
      </c>
      <c r="D2192" s="25" t="s">
        <v>1158</v>
      </c>
      <c r="E2192" s="25" t="s">
        <v>55</v>
      </c>
      <c r="F2192" s="25" t="s">
        <v>9324</v>
      </c>
      <c r="G2192" s="25" t="s">
        <v>9336</v>
      </c>
      <c r="H2192" s="25" t="n">
        <v>0</v>
      </c>
    </row>
    <row r="2193" customFormat="false" ht="15" hidden="false" customHeight="false" outlineLevel="0" collapsed="false">
      <c r="A2193" s="25" t="s">
        <v>8122</v>
      </c>
      <c r="B2193" s="25" t="s">
        <v>113</v>
      </c>
      <c r="C2193" s="25" t="s">
        <v>186</v>
      </c>
      <c r="E2193" s="25" t="s">
        <v>56</v>
      </c>
      <c r="F2193" s="25" t="s">
        <v>9324</v>
      </c>
    </row>
    <row r="2194" customFormat="false" ht="15" hidden="false" customHeight="false" outlineLevel="0" collapsed="false">
      <c r="A2194" s="25" t="s">
        <v>8123</v>
      </c>
      <c r="B2194" s="25" t="s">
        <v>113</v>
      </c>
      <c r="C2194" s="25" t="s">
        <v>160</v>
      </c>
      <c r="E2194" s="25" t="s">
        <v>56</v>
      </c>
      <c r="F2194" s="25" t="s">
        <v>9324</v>
      </c>
    </row>
    <row r="2195" customFormat="false" ht="15" hidden="false" customHeight="false" outlineLevel="0" collapsed="false">
      <c r="A2195" s="25" t="s">
        <v>946</v>
      </c>
      <c r="B2195" s="25" t="s">
        <v>72</v>
      </c>
      <c r="C2195" s="25" t="s">
        <v>186</v>
      </c>
      <c r="D2195" s="25" t="s">
        <v>191</v>
      </c>
      <c r="E2195" s="25" t="s">
        <v>55</v>
      </c>
      <c r="F2195" s="25" t="s">
        <v>9324</v>
      </c>
      <c r="G2195" s="25" t="s">
        <v>9336</v>
      </c>
      <c r="H2195" s="25" t="n">
        <v>0</v>
      </c>
    </row>
    <row r="2196" customFormat="false" ht="15" hidden="false" customHeight="false" outlineLevel="0" collapsed="false">
      <c r="A2196" s="25" t="s">
        <v>6531</v>
      </c>
      <c r="B2196" s="25" t="s">
        <v>107</v>
      </c>
      <c r="C2196" s="25" t="s">
        <v>186</v>
      </c>
      <c r="D2196" s="25" t="s">
        <v>218</v>
      </c>
      <c r="E2196" s="25" t="s">
        <v>54</v>
      </c>
      <c r="F2196" s="25" t="s">
        <v>9324</v>
      </c>
      <c r="G2196" s="25" t="s">
        <v>9330</v>
      </c>
      <c r="H2196" s="25" t="n">
        <v>522</v>
      </c>
    </row>
    <row r="2197" customFormat="false" ht="15" hidden="false" customHeight="false" outlineLevel="0" collapsed="false">
      <c r="A2197" s="25" t="s">
        <v>6532</v>
      </c>
      <c r="B2197" s="25" t="s">
        <v>107</v>
      </c>
      <c r="C2197" s="25" t="s">
        <v>9107</v>
      </c>
      <c r="D2197" s="25" t="s">
        <v>868</v>
      </c>
      <c r="E2197" s="25" t="s">
        <v>54</v>
      </c>
      <c r="F2197" s="25" t="s">
        <v>9324</v>
      </c>
      <c r="G2197" s="25" t="s">
        <v>9257</v>
      </c>
      <c r="H2197" s="25" t="n">
        <v>5012</v>
      </c>
    </row>
    <row r="2198" customFormat="false" ht="15" hidden="false" customHeight="false" outlineLevel="0" collapsed="false">
      <c r="A2198" s="25" t="s">
        <v>8520</v>
      </c>
      <c r="B2198" s="25" t="s">
        <v>116</v>
      </c>
      <c r="C2198" s="25" t="s">
        <v>170</v>
      </c>
      <c r="D2198" s="25" t="s">
        <v>5204</v>
      </c>
      <c r="E2198" s="25" t="s">
        <v>54</v>
      </c>
      <c r="F2198" s="25" t="s">
        <v>9324</v>
      </c>
      <c r="G2198" s="25" t="s">
        <v>9325</v>
      </c>
      <c r="H2198" s="25" t="n">
        <v>1109</v>
      </c>
    </row>
    <row r="2199" customFormat="false" ht="15" hidden="false" customHeight="false" outlineLevel="0" collapsed="false">
      <c r="A2199" s="25" t="s">
        <v>1260</v>
      </c>
      <c r="B2199" s="25" t="s">
        <v>73</v>
      </c>
      <c r="C2199" s="25" t="s">
        <v>178</v>
      </c>
      <c r="D2199" s="25" t="s">
        <v>248</v>
      </c>
      <c r="E2199" s="25" t="s">
        <v>54</v>
      </c>
      <c r="F2199" s="25" t="s">
        <v>9324</v>
      </c>
      <c r="G2199" s="25" t="s">
        <v>9330</v>
      </c>
      <c r="H2199" s="25" t="n">
        <v>4659</v>
      </c>
    </row>
    <row r="2200" customFormat="false" ht="15" hidden="false" customHeight="false" outlineLevel="0" collapsed="false">
      <c r="A2200" s="25" t="s">
        <v>3577</v>
      </c>
      <c r="B2200" s="25" t="s">
        <v>79</v>
      </c>
      <c r="C2200" s="25" t="s">
        <v>186</v>
      </c>
      <c r="D2200" s="25" t="s">
        <v>210</v>
      </c>
      <c r="E2200" s="25" t="s">
        <v>55</v>
      </c>
      <c r="F2200" s="25" t="s">
        <v>9324</v>
      </c>
      <c r="G2200" s="25" t="s">
        <v>9336</v>
      </c>
      <c r="H2200" s="25" t="n">
        <v>0</v>
      </c>
    </row>
    <row r="2201" customFormat="false" ht="15" hidden="false" customHeight="false" outlineLevel="0" collapsed="false">
      <c r="A2201" s="25" t="s">
        <v>1538</v>
      </c>
      <c r="B2201" s="25" t="s">
        <v>71</v>
      </c>
      <c r="C2201" s="25" t="s">
        <v>178</v>
      </c>
      <c r="D2201" s="25" t="s">
        <v>191</v>
      </c>
      <c r="E2201" s="25" t="s">
        <v>55</v>
      </c>
      <c r="F2201" s="25" t="s">
        <v>9324</v>
      </c>
      <c r="G2201" s="25" t="s">
        <v>9264</v>
      </c>
      <c r="H2201" s="25" t="n">
        <v>0</v>
      </c>
    </row>
    <row r="2202" customFormat="false" ht="15" hidden="false" customHeight="false" outlineLevel="0" collapsed="false">
      <c r="A2202" s="25" t="s">
        <v>1539</v>
      </c>
      <c r="B2202" s="25" t="s">
        <v>71</v>
      </c>
      <c r="C2202" s="25" t="s">
        <v>178</v>
      </c>
      <c r="D2202" s="25" t="s">
        <v>162</v>
      </c>
      <c r="E2202" s="25" t="s">
        <v>55</v>
      </c>
      <c r="F2202" s="25" t="s">
        <v>9324</v>
      </c>
      <c r="G2202" s="25" t="s">
        <v>9326</v>
      </c>
      <c r="H2202" s="25" t="n">
        <v>0</v>
      </c>
    </row>
    <row r="2203" customFormat="false" ht="15" hidden="false" customHeight="false" outlineLevel="0" collapsed="false">
      <c r="A2203" s="25" t="s">
        <v>1540</v>
      </c>
      <c r="B2203" s="25" t="s">
        <v>71</v>
      </c>
      <c r="C2203" s="25" t="s">
        <v>148</v>
      </c>
      <c r="D2203" s="25" t="s">
        <v>207</v>
      </c>
      <c r="E2203" s="25" t="s">
        <v>55</v>
      </c>
      <c r="F2203" s="25" t="s">
        <v>9324</v>
      </c>
      <c r="G2203" s="25" t="s">
        <v>9278</v>
      </c>
      <c r="H2203" s="25" t="n">
        <v>0</v>
      </c>
    </row>
    <row r="2204" customFormat="false" ht="15" hidden="false" customHeight="false" outlineLevel="0" collapsed="false">
      <c r="A2204" s="25" t="s">
        <v>1541</v>
      </c>
      <c r="B2204" s="25" t="s">
        <v>71</v>
      </c>
      <c r="C2204" s="25" t="s">
        <v>160</v>
      </c>
      <c r="D2204" s="25" t="s">
        <v>245</v>
      </c>
      <c r="E2204" s="25" t="s">
        <v>55</v>
      </c>
      <c r="F2204" s="25" t="s">
        <v>9324</v>
      </c>
      <c r="G2204" s="25" t="s">
        <v>9329</v>
      </c>
      <c r="H2204" s="25" t="n">
        <v>0</v>
      </c>
    </row>
    <row r="2205" customFormat="false" ht="15" hidden="false" customHeight="false" outlineLevel="0" collapsed="false">
      <c r="A2205" s="25" t="s">
        <v>7034</v>
      </c>
      <c r="B2205" s="25" t="s">
        <v>104</v>
      </c>
      <c r="C2205" s="25" t="s">
        <v>186</v>
      </c>
      <c r="E2205" s="25" t="s">
        <v>56</v>
      </c>
      <c r="F2205" s="25" t="s">
        <v>9324</v>
      </c>
    </row>
    <row r="2206" customFormat="false" ht="15" hidden="false" customHeight="false" outlineLevel="0" collapsed="false">
      <c r="A2206" s="25" t="s">
        <v>7035</v>
      </c>
      <c r="B2206" s="25" t="s">
        <v>104</v>
      </c>
      <c r="C2206" s="25" t="s">
        <v>160</v>
      </c>
      <c r="D2206" s="25" t="s">
        <v>1158</v>
      </c>
      <c r="E2206" s="25" t="s">
        <v>55</v>
      </c>
      <c r="F2206" s="25" t="s">
        <v>9324</v>
      </c>
      <c r="G2206" s="25" t="s">
        <v>9336</v>
      </c>
      <c r="H2206" s="25" t="n">
        <v>0</v>
      </c>
    </row>
    <row r="2207" customFormat="false" ht="15" hidden="false" customHeight="false" outlineLevel="0" collapsed="false">
      <c r="A2207" s="25" t="s">
        <v>8807</v>
      </c>
      <c r="B2207" s="25" t="s">
        <v>115</v>
      </c>
      <c r="C2207" s="25" t="s">
        <v>160</v>
      </c>
      <c r="D2207" s="25" t="s">
        <v>1187</v>
      </c>
      <c r="E2207" s="25" t="s">
        <v>55</v>
      </c>
      <c r="F2207" s="25" t="s">
        <v>9324</v>
      </c>
      <c r="G2207" s="25" t="s">
        <v>9330</v>
      </c>
      <c r="H2207" s="25" t="n">
        <v>0</v>
      </c>
    </row>
    <row r="2208" customFormat="false" ht="15" hidden="false" customHeight="false" outlineLevel="0" collapsed="false">
      <c r="A2208" s="25" t="s">
        <v>295</v>
      </c>
      <c r="B2208" s="25" t="s">
        <v>69</v>
      </c>
      <c r="C2208" s="25" t="s">
        <v>160</v>
      </c>
      <c r="D2208" s="25" t="s">
        <v>167</v>
      </c>
      <c r="E2208" s="25" t="s">
        <v>55</v>
      </c>
      <c r="F2208" s="25" t="s">
        <v>9325</v>
      </c>
      <c r="G2208" s="25" t="s">
        <v>9333</v>
      </c>
      <c r="H2208" s="25" t="n">
        <v>0</v>
      </c>
    </row>
    <row r="2209" customFormat="false" ht="15" hidden="false" customHeight="false" outlineLevel="0" collapsed="false">
      <c r="A2209" s="25" t="s">
        <v>296</v>
      </c>
      <c r="B2209" s="25" t="s">
        <v>69</v>
      </c>
      <c r="C2209" s="25" t="s">
        <v>170</v>
      </c>
      <c r="D2209" s="25" t="s">
        <v>176</v>
      </c>
      <c r="E2209" s="25" t="s">
        <v>54</v>
      </c>
      <c r="F2209" s="25" t="s">
        <v>9325</v>
      </c>
      <c r="G2209" s="25" t="s">
        <v>9333</v>
      </c>
      <c r="H2209" s="25" t="n">
        <v>1142</v>
      </c>
    </row>
    <row r="2210" customFormat="false" ht="15" hidden="false" customHeight="false" outlineLevel="0" collapsed="false">
      <c r="A2210" s="25" t="s">
        <v>5047</v>
      </c>
      <c r="B2210" s="25" t="s">
        <v>95</v>
      </c>
      <c r="C2210" s="25" t="s">
        <v>9107</v>
      </c>
      <c r="E2210" s="25" t="s">
        <v>56</v>
      </c>
      <c r="F2210" s="25" t="s">
        <v>9325</v>
      </c>
    </row>
    <row r="2211" customFormat="false" ht="15" hidden="false" customHeight="false" outlineLevel="0" collapsed="false">
      <c r="A2211" s="25" t="s">
        <v>3864</v>
      </c>
      <c r="B2211" s="25" t="s">
        <v>87</v>
      </c>
      <c r="C2211" s="25" t="s">
        <v>186</v>
      </c>
      <c r="D2211" s="25" t="s">
        <v>1640</v>
      </c>
      <c r="E2211" s="25" t="s">
        <v>54</v>
      </c>
      <c r="F2211" s="25" t="s">
        <v>9325</v>
      </c>
      <c r="G2211" s="25" t="s">
        <v>9257</v>
      </c>
      <c r="H2211" s="25" t="n">
        <v>491</v>
      </c>
    </row>
    <row r="2212" customFormat="false" ht="15" hidden="false" customHeight="false" outlineLevel="0" collapsed="false">
      <c r="A2212" s="25" t="s">
        <v>5371</v>
      </c>
      <c r="B2212" s="25" t="s">
        <v>94</v>
      </c>
      <c r="C2212" s="25" t="s">
        <v>178</v>
      </c>
      <c r="D2212" s="25" t="s">
        <v>2739</v>
      </c>
      <c r="E2212" s="25" t="s">
        <v>56</v>
      </c>
      <c r="F2212" s="25" t="s">
        <v>9325</v>
      </c>
    </row>
    <row r="2213" customFormat="false" ht="15" hidden="false" customHeight="false" outlineLevel="0" collapsed="false">
      <c r="A2213" s="25" t="s">
        <v>1983</v>
      </c>
      <c r="B2213" s="25" t="s">
        <v>80</v>
      </c>
      <c r="C2213" s="25" t="s">
        <v>9107</v>
      </c>
      <c r="D2213" s="25" t="s">
        <v>215</v>
      </c>
      <c r="E2213" s="25" t="s">
        <v>55</v>
      </c>
      <c r="F2213" s="25" t="s">
        <v>9325</v>
      </c>
      <c r="G2213" s="25" t="s">
        <v>9339</v>
      </c>
      <c r="H2213" s="25" t="n">
        <v>0</v>
      </c>
    </row>
    <row r="2214" customFormat="false" ht="15" hidden="false" customHeight="false" outlineLevel="0" collapsed="false">
      <c r="A2214" s="25" t="s">
        <v>1984</v>
      </c>
      <c r="B2214" s="25" t="s">
        <v>80</v>
      </c>
      <c r="C2214" s="25" t="s">
        <v>148</v>
      </c>
      <c r="D2214" s="25" t="s">
        <v>164</v>
      </c>
      <c r="E2214" s="25" t="s">
        <v>55</v>
      </c>
      <c r="F2214" s="25" t="s">
        <v>9325</v>
      </c>
      <c r="G2214" s="25" t="s">
        <v>9331</v>
      </c>
      <c r="H2214" s="25" t="n">
        <v>0</v>
      </c>
    </row>
    <row r="2215" customFormat="false" ht="15" hidden="false" customHeight="false" outlineLevel="0" collapsed="false">
      <c r="A2215" s="25" t="s">
        <v>1985</v>
      </c>
      <c r="B2215" s="25" t="s">
        <v>80</v>
      </c>
      <c r="C2215" s="25" t="s">
        <v>9107</v>
      </c>
      <c r="D2215" s="25" t="s">
        <v>198</v>
      </c>
      <c r="E2215" s="25" t="s">
        <v>54</v>
      </c>
      <c r="F2215" s="25" t="s">
        <v>9325</v>
      </c>
      <c r="G2215" s="25" t="s">
        <v>9326</v>
      </c>
      <c r="H2215" s="25" t="n">
        <v>5678</v>
      </c>
    </row>
    <row r="2216" customFormat="false" ht="15" hidden="false" customHeight="false" outlineLevel="0" collapsed="false">
      <c r="A2216" s="25" t="s">
        <v>5628</v>
      </c>
      <c r="B2216" s="25" t="s">
        <v>96</v>
      </c>
      <c r="C2216" s="25" t="s">
        <v>9107</v>
      </c>
      <c r="D2216" s="25" t="s">
        <v>663</v>
      </c>
      <c r="E2216" s="25" t="s">
        <v>55</v>
      </c>
      <c r="F2216" s="25" t="s">
        <v>9325</v>
      </c>
      <c r="G2216" s="25" t="s">
        <v>9336</v>
      </c>
      <c r="H2216" s="25" t="n">
        <v>0</v>
      </c>
    </row>
    <row r="2217" customFormat="false" ht="15" hidden="false" customHeight="false" outlineLevel="0" collapsed="false">
      <c r="A2217" s="25" t="s">
        <v>5629</v>
      </c>
      <c r="B2217" s="25" t="s">
        <v>96</v>
      </c>
      <c r="C2217" s="25" t="s">
        <v>186</v>
      </c>
      <c r="D2217" s="25" t="s">
        <v>622</v>
      </c>
      <c r="E2217" s="25" t="s">
        <v>54</v>
      </c>
      <c r="F2217" s="25" t="s">
        <v>9325</v>
      </c>
      <c r="G2217" s="25" t="s">
        <v>9259</v>
      </c>
      <c r="H2217" s="25" t="n">
        <v>547</v>
      </c>
    </row>
    <row r="2218" customFormat="false" ht="15" hidden="false" customHeight="false" outlineLevel="0" collapsed="false">
      <c r="A2218" s="25" t="s">
        <v>4128</v>
      </c>
      <c r="B2218" s="25" t="s">
        <v>89</v>
      </c>
      <c r="C2218" s="25" t="s">
        <v>186</v>
      </c>
      <c r="D2218" s="25" t="s">
        <v>1049</v>
      </c>
      <c r="E2218" s="25" t="s">
        <v>55</v>
      </c>
      <c r="F2218" s="25" t="s">
        <v>9325</v>
      </c>
      <c r="G2218" s="25" t="s">
        <v>9336</v>
      </c>
      <c r="H2218" s="25" t="n">
        <v>0</v>
      </c>
    </row>
    <row r="2219" customFormat="false" ht="15" hidden="false" customHeight="false" outlineLevel="0" collapsed="false">
      <c r="A2219" s="25" t="s">
        <v>6301</v>
      </c>
      <c r="B2219" s="25" t="s">
        <v>106</v>
      </c>
      <c r="C2219" s="25" t="s">
        <v>170</v>
      </c>
      <c r="D2219" s="25" t="s">
        <v>433</v>
      </c>
      <c r="E2219" s="25" t="s">
        <v>54</v>
      </c>
      <c r="F2219" s="25" t="s">
        <v>9325</v>
      </c>
      <c r="G2219" s="25" t="s">
        <v>9235</v>
      </c>
      <c r="H2219" s="25" t="n">
        <v>935</v>
      </c>
    </row>
    <row r="2220" customFormat="false" ht="15" hidden="false" customHeight="false" outlineLevel="0" collapsed="false">
      <c r="A2220" s="25" t="s">
        <v>6302</v>
      </c>
      <c r="B2220" s="25" t="s">
        <v>106</v>
      </c>
      <c r="C2220" s="25" t="s">
        <v>178</v>
      </c>
      <c r="D2220" s="25" t="s">
        <v>444</v>
      </c>
      <c r="E2220" s="25" t="s">
        <v>54</v>
      </c>
      <c r="F2220" s="25" t="s">
        <v>9325</v>
      </c>
      <c r="G2220" s="25" t="s">
        <v>9327</v>
      </c>
      <c r="H2220" s="25" t="n">
        <v>4761</v>
      </c>
    </row>
    <row r="2221" customFormat="false" ht="15" hidden="false" customHeight="false" outlineLevel="0" collapsed="false">
      <c r="A2221" s="25" t="s">
        <v>6303</v>
      </c>
      <c r="B2221" s="25" t="s">
        <v>106</v>
      </c>
      <c r="C2221" s="25" t="s">
        <v>160</v>
      </c>
      <c r="D2221" s="25" t="s">
        <v>2754</v>
      </c>
      <c r="E2221" s="25" t="s">
        <v>54</v>
      </c>
      <c r="F2221" s="25" t="s">
        <v>9325</v>
      </c>
      <c r="G2221" s="25" t="s">
        <v>9331</v>
      </c>
      <c r="H2221" s="25" t="n">
        <v>3224</v>
      </c>
    </row>
    <row r="2222" customFormat="false" ht="15" hidden="false" customHeight="false" outlineLevel="0" collapsed="false">
      <c r="A2222" s="25" t="s">
        <v>7743</v>
      </c>
      <c r="B2222" s="25" t="s">
        <v>114</v>
      </c>
      <c r="C2222" s="25" t="s">
        <v>186</v>
      </c>
      <c r="D2222" s="25" t="s">
        <v>860</v>
      </c>
      <c r="E2222" s="25" t="s">
        <v>54</v>
      </c>
      <c r="F2222" s="25" t="s">
        <v>9325</v>
      </c>
      <c r="G2222" s="25" t="s">
        <v>9338</v>
      </c>
      <c r="H2222" s="25" t="n">
        <v>501</v>
      </c>
    </row>
    <row r="2223" customFormat="false" ht="15" hidden="false" customHeight="false" outlineLevel="0" collapsed="false">
      <c r="A2223" s="25" t="s">
        <v>947</v>
      </c>
      <c r="B2223" s="25" t="s">
        <v>72</v>
      </c>
      <c r="C2223" s="25" t="s">
        <v>160</v>
      </c>
      <c r="D2223" s="25" t="s">
        <v>158</v>
      </c>
      <c r="E2223" s="25" t="s">
        <v>54</v>
      </c>
      <c r="F2223" s="25" t="s">
        <v>9325</v>
      </c>
      <c r="G2223" s="25" t="s">
        <v>9338</v>
      </c>
      <c r="H2223" s="25" t="n">
        <v>3532</v>
      </c>
    </row>
    <row r="2224" customFormat="false" ht="15" hidden="false" customHeight="false" outlineLevel="0" collapsed="false">
      <c r="A2224" s="25" t="s">
        <v>6533</v>
      </c>
      <c r="B2224" s="25" t="s">
        <v>107</v>
      </c>
      <c r="C2224" s="25" t="s">
        <v>160</v>
      </c>
      <c r="E2224" s="25" t="s">
        <v>56</v>
      </c>
      <c r="F2224" s="25" t="s">
        <v>9325</v>
      </c>
    </row>
    <row r="2225" customFormat="false" ht="15" hidden="false" customHeight="false" outlineLevel="0" collapsed="false">
      <c r="A2225" s="25" t="s">
        <v>8521</v>
      </c>
      <c r="B2225" s="25" t="s">
        <v>116</v>
      </c>
      <c r="C2225" s="25" t="s">
        <v>9107</v>
      </c>
      <c r="D2225" s="25" t="s">
        <v>1351</v>
      </c>
      <c r="E2225" s="25" t="s">
        <v>54</v>
      </c>
      <c r="F2225" s="25" t="s">
        <v>9325</v>
      </c>
      <c r="G2225" s="25" t="s">
        <v>9329</v>
      </c>
      <c r="H2225" s="25" t="n">
        <v>4320</v>
      </c>
    </row>
    <row r="2226" customFormat="false" ht="15" hidden="false" customHeight="false" outlineLevel="0" collapsed="false">
      <c r="A2226" s="25" t="s">
        <v>1261</v>
      </c>
      <c r="B2226" s="25" t="s">
        <v>73</v>
      </c>
      <c r="C2226" s="25" t="s">
        <v>148</v>
      </c>
      <c r="D2226" s="25" t="s">
        <v>248</v>
      </c>
      <c r="E2226" s="25" t="s">
        <v>55</v>
      </c>
      <c r="F2226" s="25" t="s">
        <v>9325</v>
      </c>
      <c r="G2226" s="25" t="s">
        <v>9327</v>
      </c>
      <c r="H2226" s="25" t="n">
        <v>0</v>
      </c>
    </row>
    <row r="2227" customFormat="false" ht="15" hidden="false" customHeight="false" outlineLevel="0" collapsed="false">
      <c r="A2227" s="25" t="s">
        <v>5897</v>
      </c>
      <c r="B2227" s="25" t="s">
        <v>97</v>
      </c>
      <c r="C2227" s="25" t="s">
        <v>170</v>
      </c>
      <c r="D2227" s="25" t="s">
        <v>3373</v>
      </c>
      <c r="E2227" s="25" t="s">
        <v>54</v>
      </c>
      <c r="F2227" s="25" t="s">
        <v>9325</v>
      </c>
      <c r="G2227" s="25" t="s">
        <v>9286</v>
      </c>
      <c r="H2227" s="25" t="n">
        <v>1123</v>
      </c>
    </row>
    <row r="2228" customFormat="false" ht="15" hidden="false" customHeight="false" outlineLevel="0" collapsed="false">
      <c r="A2228" s="25" t="s">
        <v>4254</v>
      </c>
      <c r="B2228" s="25" t="s">
        <v>88</v>
      </c>
      <c r="C2228" s="25" t="s">
        <v>9107</v>
      </c>
      <c r="D2228" s="25" t="s">
        <v>1653</v>
      </c>
      <c r="E2228" s="25" t="s">
        <v>54</v>
      </c>
      <c r="F2228" s="25" t="s">
        <v>9325</v>
      </c>
      <c r="G2228" s="25" t="s">
        <v>9326</v>
      </c>
      <c r="H2228" s="25" t="n">
        <v>5217</v>
      </c>
    </row>
    <row r="2229" customFormat="false" ht="15" hidden="false" customHeight="false" outlineLevel="0" collapsed="false">
      <c r="A2229" s="25" t="s">
        <v>1542</v>
      </c>
      <c r="B2229" s="25" t="s">
        <v>71</v>
      </c>
      <c r="C2229" s="25" t="s">
        <v>148</v>
      </c>
      <c r="D2229" s="25" t="s">
        <v>191</v>
      </c>
      <c r="E2229" s="25" t="s">
        <v>55</v>
      </c>
      <c r="F2229" s="25" t="s">
        <v>9325</v>
      </c>
      <c r="G2229" s="25" t="s">
        <v>9257</v>
      </c>
      <c r="H2229" s="25" t="n">
        <v>0</v>
      </c>
    </row>
    <row r="2230" customFormat="false" ht="15" hidden="false" customHeight="false" outlineLevel="0" collapsed="false">
      <c r="A2230" s="25" t="s">
        <v>7036</v>
      </c>
      <c r="B2230" s="25" t="s">
        <v>104</v>
      </c>
      <c r="C2230" s="25" t="s">
        <v>9107</v>
      </c>
      <c r="E2230" s="25" t="s">
        <v>56</v>
      </c>
      <c r="F2230" s="25" t="s">
        <v>9325</v>
      </c>
    </row>
    <row r="2231" customFormat="false" ht="15" hidden="false" customHeight="false" outlineLevel="0" collapsed="false">
      <c r="A2231" s="25" t="s">
        <v>7037</v>
      </c>
      <c r="B2231" s="25" t="s">
        <v>104</v>
      </c>
      <c r="C2231" s="25" t="s">
        <v>186</v>
      </c>
      <c r="D2231" s="25" t="s">
        <v>419</v>
      </c>
      <c r="E2231" s="25" t="s">
        <v>54</v>
      </c>
      <c r="F2231" s="25" t="s">
        <v>9325</v>
      </c>
      <c r="G2231" s="25" t="s">
        <v>9276</v>
      </c>
      <c r="H2231" s="25" t="n">
        <v>595</v>
      </c>
    </row>
    <row r="2232" customFormat="false" ht="15" hidden="false" customHeight="false" outlineLevel="0" collapsed="false">
      <c r="A2232" s="25" t="s">
        <v>7038</v>
      </c>
      <c r="B2232" s="25" t="s">
        <v>104</v>
      </c>
      <c r="C2232" s="25" t="s">
        <v>178</v>
      </c>
      <c r="D2232" s="25" t="s">
        <v>1158</v>
      </c>
      <c r="E2232" s="25" t="s">
        <v>54</v>
      </c>
      <c r="F2232" s="25" t="s">
        <v>9325</v>
      </c>
      <c r="G2232" s="25" t="s">
        <v>9336</v>
      </c>
      <c r="H2232" s="25" t="n">
        <v>5848</v>
      </c>
    </row>
    <row r="2233" customFormat="false" ht="15" hidden="false" customHeight="false" outlineLevel="0" collapsed="false">
      <c r="A2233" s="25" t="s">
        <v>8808</v>
      </c>
      <c r="B2233" s="25" t="s">
        <v>115</v>
      </c>
      <c r="C2233" s="25" t="s">
        <v>186</v>
      </c>
      <c r="D2233" s="25" t="s">
        <v>2484</v>
      </c>
      <c r="E2233" s="25" t="s">
        <v>55</v>
      </c>
      <c r="F2233" s="25" t="s">
        <v>9325</v>
      </c>
      <c r="G2233" s="25" t="s">
        <v>9326</v>
      </c>
      <c r="H2233" s="25" t="n">
        <v>0</v>
      </c>
    </row>
    <row r="2234" customFormat="false" ht="15" hidden="false" customHeight="false" outlineLevel="0" collapsed="false">
      <c r="A2234" s="25" t="s">
        <v>8809</v>
      </c>
      <c r="B2234" s="25" t="s">
        <v>115</v>
      </c>
      <c r="C2234" s="25" t="s">
        <v>148</v>
      </c>
      <c r="D2234" s="25" t="s">
        <v>2863</v>
      </c>
      <c r="E2234" s="25" t="s">
        <v>55</v>
      </c>
      <c r="F2234" s="25" t="s">
        <v>9325</v>
      </c>
      <c r="G2234" s="25" t="s">
        <v>9330</v>
      </c>
      <c r="H2234" s="25" t="n">
        <v>0</v>
      </c>
    </row>
    <row r="2235" customFormat="false" ht="15" hidden="false" customHeight="false" outlineLevel="0" collapsed="false">
      <c r="A2235" s="25" t="s">
        <v>8810</v>
      </c>
      <c r="B2235" s="25" t="s">
        <v>115</v>
      </c>
      <c r="C2235" s="25" t="s">
        <v>178</v>
      </c>
      <c r="D2235" s="25" t="s">
        <v>1351</v>
      </c>
      <c r="E2235" s="25" t="s">
        <v>54</v>
      </c>
      <c r="F2235" s="25" t="s">
        <v>9325</v>
      </c>
      <c r="G2235" s="25" t="s">
        <v>9338</v>
      </c>
      <c r="H2235" s="25" t="n">
        <v>5884</v>
      </c>
    </row>
    <row r="2236" customFormat="false" ht="15" hidden="false" customHeight="false" outlineLevel="0" collapsed="false">
      <c r="A2236" s="25" t="s">
        <v>297</v>
      </c>
      <c r="B2236" s="25" t="s">
        <v>69</v>
      </c>
      <c r="C2236" s="25" t="s">
        <v>160</v>
      </c>
      <c r="D2236" s="25" t="s">
        <v>173</v>
      </c>
      <c r="E2236" s="25" t="s">
        <v>54</v>
      </c>
      <c r="F2236" s="25" t="s">
        <v>9326</v>
      </c>
      <c r="G2236" s="25" t="s">
        <v>9224</v>
      </c>
      <c r="H2236" s="25" t="n">
        <v>3666</v>
      </c>
    </row>
    <row r="2237" customFormat="false" ht="15" hidden="false" customHeight="false" outlineLevel="0" collapsed="false">
      <c r="A2237" s="25" t="s">
        <v>4787</v>
      </c>
      <c r="B2237" s="25" t="s">
        <v>98</v>
      </c>
      <c r="C2237" s="25" t="s">
        <v>186</v>
      </c>
      <c r="D2237" s="25" t="s">
        <v>1640</v>
      </c>
      <c r="E2237" s="25" t="s">
        <v>55</v>
      </c>
      <c r="F2237" s="25" t="s">
        <v>9326</v>
      </c>
      <c r="G2237" s="25" t="s">
        <v>9339</v>
      </c>
      <c r="H2237" s="25" t="n">
        <v>0</v>
      </c>
    </row>
    <row r="2238" customFormat="false" ht="15" hidden="false" customHeight="false" outlineLevel="0" collapsed="false">
      <c r="A2238" s="25" t="s">
        <v>5048</v>
      </c>
      <c r="B2238" s="25" t="s">
        <v>95</v>
      </c>
      <c r="C2238" s="25" t="s">
        <v>186</v>
      </c>
      <c r="D2238" s="25" t="s">
        <v>1158</v>
      </c>
      <c r="E2238" s="25" t="s">
        <v>54</v>
      </c>
      <c r="F2238" s="25" t="s">
        <v>9326</v>
      </c>
      <c r="G2238" s="25" t="s">
        <v>9340</v>
      </c>
      <c r="H2238" s="25" t="n">
        <v>598</v>
      </c>
    </row>
    <row r="2239" customFormat="false" ht="15" hidden="false" customHeight="false" outlineLevel="0" collapsed="false">
      <c r="A2239" s="25" t="s">
        <v>5049</v>
      </c>
      <c r="B2239" s="25" t="s">
        <v>95</v>
      </c>
      <c r="C2239" s="25" t="s">
        <v>160</v>
      </c>
      <c r="D2239" s="25" t="s">
        <v>1090</v>
      </c>
      <c r="E2239" s="25" t="s">
        <v>54</v>
      </c>
      <c r="F2239" s="25" t="s">
        <v>9326</v>
      </c>
      <c r="G2239" s="25" t="s">
        <v>9336</v>
      </c>
      <c r="H2239" s="25" t="n">
        <v>3275</v>
      </c>
    </row>
    <row r="2240" customFormat="false" ht="15" hidden="false" customHeight="false" outlineLevel="0" collapsed="false">
      <c r="A2240" s="25" t="s">
        <v>713</v>
      </c>
      <c r="B2240" s="25" t="s">
        <v>70</v>
      </c>
      <c r="C2240" s="25" t="s">
        <v>186</v>
      </c>
      <c r="D2240" s="25" t="s">
        <v>198</v>
      </c>
      <c r="E2240" s="25" t="s">
        <v>55</v>
      </c>
      <c r="F2240" s="25" t="s">
        <v>9326</v>
      </c>
      <c r="G2240" s="25" t="s">
        <v>9327</v>
      </c>
      <c r="H2240" s="25" t="n">
        <v>0</v>
      </c>
    </row>
    <row r="2241" customFormat="false" ht="15" hidden="false" customHeight="false" outlineLevel="0" collapsed="false">
      <c r="A2241" s="25" t="s">
        <v>714</v>
      </c>
      <c r="B2241" s="25" t="s">
        <v>70</v>
      </c>
      <c r="C2241" s="25" t="s">
        <v>186</v>
      </c>
      <c r="D2241" s="25" t="s">
        <v>180</v>
      </c>
      <c r="E2241" s="25" t="s">
        <v>55</v>
      </c>
      <c r="F2241" s="25" t="s">
        <v>9326</v>
      </c>
      <c r="G2241" s="25" t="s">
        <v>9339</v>
      </c>
      <c r="H2241" s="25" t="n">
        <v>0</v>
      </c>
    </row>
    <row r="2242" customFormat="false" ht="15" hidden="false" customHeight="false" outlineLevel="0" collapsed="false">
      <c r="A2242" s="25" t="s">
        <v>715</v>
      </c>
      <c r="B2242" s="25" t="s">
        <v>70</v>
      </c>
      <c r="C2242" s="25" t="s">
        <v>148</v>
      </c>
      <c r="D2242" s="25" t="s">
        <v>257</v>
      </c>
      <c r="E2242" s="25" t="s">
        <v>55</v>
      </c>
      <c r="F2242" s="25" t="s">
        <v>9326</v>
      </c>
      <c r="G2242" s="25" t="s">
        <v>9340</v>
      </c>
      <c r="H2242" s="25" t="n">
        <v>0</v>
      </c>
    </row>
    <row r="2243" customFormat="false" ht="15" hidden="false" customHeight="false" outlineLevel="0" collapsed="false">
      <c r="A2243" s="25" t="s">
        <v>3865</v>
      </c>
      <c r="B2243" s="25" t="s">
        <v>87</v>
      </c>
      <c r="C2243" s="25" t="s">
        <v>160</v>
      </c>
      <c r="E2243" s="25" t="s">
        <v>56</v>
      </c>
      <c r="F2243" s="25" t="s">
        <v>9326</v>
      </c>
    </row>
    <row r="2244" customFormat="false" ht="15" hidden="false" customHeight="false" outlineLevel="0" collapsed="false">
      <c r="A2244" s="25" t="s">
        <v>5372</v>
      </c>
      <c r="B2244" s="25" t="s">
        <v>94</v>
      </c>
      <c r="C2244" s="25" t="s">
        <v>9107</v>
      </c>
      <c r="D2244" s="25" t="s">
        <v>661</v>
      </c>
      <c r="E2244" s="25" t="s">
        <v>55</v>
      </c>
      <c r="F2244" s="25" t="s">
        <v>9326</v>
      </c>
      <c r="G2244" s="25" t="s">
        <v>9278</v>
      </c>
      <c r="H2244" s="25" t="n">
        <v>0</v>
      </c>
    </row>
    <row r="2245" customFormat="false" ht="15" hidden="false" customHeight="false" outlineLevel="0" collapsed="false">
      <c r="A2245" s="25" t="s">
        <v>1986</v>
      </c>
      <c r="B2245" s="25" t="s">
        <v>80</v>
      </c>
      <c r="C2245" s="25" t="s">
        <v>9107</v>
      </c>
      <c r="D2245" s="25" t="s">
        <v>145</v>
      </c>
      <c r="E2245" s="25" t="s">
        <v>54</v>
      </c>
      <c r="F2245" s="25" t="s">
        <v>9326</v>
      </c>
      <c r="G2245" s="25" t="s">
        <v>9339</v>
      </c>
      <c r="H2245" s="25" t="n">
        <v>4978</v>
      </c>
    </row>
    <row r="2246" customFormat="false" ht="15" hidden="false" customHeight="false" outlineLevel="0" collapsed="false">
      <c r="A2246" s="25" t="s">
        <v>6123</v>
      </c>
      <c r="B2246" s="25" t="s">
        <v>108</v>
      </c>
      <c r="C2246" s="25" t="s">
        <v>148</v>
      </c>
      <c r="D2246" s="25" t="s">
        <v>449</v>
      </c>
      <c r="E2246" s="25" t="s">
        <v>54</v>
      </c>
      <c r="F2246" s="25" t="s">
        <v>9326</v>
      </c>
      <c r="G2246" s="25" t="s">
        <v>9247</v>
      </c>
      <c r="H2246" s="25" t="n">
        <v>56</v>
      </c>
    </row>
    <row r="2247" customFormat="false" ht="15" hidden="false" customHeight="false" outlineLevel="0" collapsed="false">
      <c r="A2247" s="25" t="s">
        <v>2652</v>
      </c>
      <c r="B2247" s="25" t="s">
        <v>78</v>
      </c>
      <c r="C2247" s="25" t="s">
        <v>160</v>
      </c>
      <c r="D2247" s="25" t="s">
        <v>169</v>
      </c>
      <c r="E2247" s="25" t="s">
        <v>54</v>
      </c>
      <c r="F2247" s="25" t="s">
        <v>9326</v>
      </c>
      <c r="G2247" s="25" t="s">
        <v>9331</v>
      </c>
      <c r="H2247" s="25" t="n">
        <v>3077</v>
      </c>
    </row>
    <row r="2248" customFormat="false" ht="15" hidden="false" customHeight="false" outlineLevel="0" collapsed="false">
      <c r="A2248" s="25" t="s">
        <v>6304</v>
      </c>
      <c r="B2248" s="25" t="s">
        <v>106</v>
      </c>
      <c r="C2248" s="25" t="s">
        <v>170</v>
      </c>
      <c r="D2248" s="25" t="s">
        <v>195</v>
      </c>
      <c r="E2248" s="25" t="s">
        <v>54</v>
      </c>
      <c r="F2248" s="25" t="s">
        <v>9326</v>
      </c>
      <c r="G2248" s="25" t="s">
        <v>9338</v>
      </c>
      <c r="H2248" s="25" t="n">
        <v>974</v>
      </c>
    </row>
    <row r="2249" customFormat="false" ht="15" hidden="false" customHeight="false" outlineLevel="0" collapsed="false">
      <c r="A2249" s="25" t="s">
        <v>7744</v>
      </c>
      <c r="B2249" s="25" t="s">
        <v>114</v>
      </c>
      <c r="C2249" s="25" t="s">
        <v>170</v>
      </c>
      <c r="D2249" s="25" t="s">
        <v>3075</v>
      </c>
      <c r="E2249" s="25" t="s">
        <v>54</v>
      </c>
      <c r="F2249" s="25" t="s">
        <v>9326</v>
      </c>
      <c r="G2249" s="25" t="s">
        <v>9327</v>
      </c>
      <c r="H2249" s="25" t="n">
        <v>915</v>
      </c>
    </row>
    <row r="2250" customFormat="false" ht="15" hidden="false" customHeight="false" outlineLevel="0" collapsed="false">
      <c r="A2250" s="25" t="s">
        <v>8124</v>
      </c>
      <c r="B2250" s="25" t="s">
        <v>113</v>
      </c>
      <c r="C2250" s="25" t="s">
        <v>170</v>
      </c>
      <c r="D2250" s="25" t="s">
        <v>433</v>
      </c>
      <c r="E2250" s="25" t="s">
        <v>55</v>
      </c>
      <c r="F2250" s="25" t="s">
        <v>9326</v>
      </c>
      <c r="G2250" s="25" t="s">
        <v>9341</v>
      </c>
      <c r="H2250" s="25" t="n">
        <v>0</v>
      </c>
    </row>
    <row r="2251" customFormat="false" ht="15" hidden="false" customHeight="false" outlineLevel="0" collapsed="false">
      <c r="A2251" s="25" t="s">
        <v>8125</v>
      </c>
      <c r="B2251" s="25" t="s">
        <v>113</v>
      </c>
      <c r="C2251" s="25" t="s">
        <v>160</v>
      </c>
      <c r="D2251" s="25" t="s">
        <v>1789</v>
      </c>
      <c r="E2251" s="25" t="s">
        <v>55</v>
      </c>
      <c r="F2251" s="25" t="s">
        <v>9326</v>
      </c>
      <c r="G2251" s="25" t="s">
        <v>9336</v>
      </c>
      <c r="H2251" s="25" t="n">
        <v>0</v>
      </c>
    </row>
    <row r="2252" customFormat="false" ht="15" hidden="false" customHeight="false" outlineLevel="0" collapsed="false">
      <c r="A2252" s="25" t="s">
        <v>8126</v>
      </c>
      <c r="B2252" s="25" t="s">
        <v>113</v>
      </c>
      <c r="C2252" s="25" t="s">
        <v>170</v>
      </c>
      <c r="D2252" s="25" t="s">
        <v>218</v>
      </c>
      <c r="E2252" s="25" t="s">
        <v>54</v>
      </c>
      <c r="F2252" s="25" t="s">
        <v>9326</v>
      </c>
      <c r="G2252" s="25" t="s">
        <v>9272</v>
      </c>
      <c r="H2252" s="25" t="n">
        <v>983</v>
      </c>
    </row>
    <row r="2253" customFormat="false" ht="15" hidden="false" customHeight="false" outlineLevel="0" collapsed="false">
      <c r="A2253" s="25" t="s">
        <v>3298</v>
      </c>
      <c r="B2253" s="25" t="s">
        <v>77</v>
      </c>
      <c r="C2253" s="25" t="s">
        <v>170</v>
      </c>
      <c r="D2253" s="25" t="s">
        <v>169</v>
      </c>
      <c r="E2253" s="25" t="s">
        <v>54</v>
      </c>
      <c r="F2253" s="25" t="s">
        <v>9326</v>
      </c>
      <c r="G2253" s="25" t="s">
        <v>9327</v>
      </c>
      <c r="H2253" s="25" t="n">
        <v>1204</v>
      </c>
    </row>
    <row r="2254" customFormat="false" ht="15" hidden="false" customHeight="false" outlineLevel="0" collapsed="false">
      <c r="A2254" s="25" t="s">
        <v>1262</v>
      </c>
      <c r="B2254" s="25" t="s">
        <v>73</v>
      </c>
      <c r="C2254" s="25" t="s">
        <v>178</v>
      </c>
      <c r="D2254" s="25" t="s">
        <v>218</v>
      </c>
      <c r="E2254" s="25" t="s">
        <v>55</v>
      </c>
      <c r="F2254" s="25" t="s">
        <v>9326</v>
      </c>
      <c r="G2254" s="25" t="s">
        <v>9336</v>
      </c>
      <c r="H2254" s="25" t="n">
        <v>0</v>
      </c>
    </row>
    <row r="2255" customFormat="false" ht="15" hidden="false" customHeight="false" outlineLevel="0" collapsed="false">
      <c r="A2255" s="25" t="s">
        <v>3578</v>
      </c>
      <c r="B2255" s="25" t="s">
        <v>79</v>
      </c>
      <c r="C2255" s="25" t="s">
        <v>170</v>
      </c>
      <c r="D2255" s="25" t="s">
        <v>207</v>
      </c>
      <c r="E2255" s="25" t="s">
        <v>54</v>
      </c>
      <c r="F2255" s="25" t="s">
        <v>9326</v>
      </c>
      <c r="G2255" s="25" t="s">
        <v>9327</v>
      </c>
      <c r="H2255" s="25" t="n">
        <v>970</v>
      </c>
    </row>
    <row r="2256" customFormat="false" ht="15" hidden="false" customHeight="false" outlineLevel="0" collapsed="false">
      <c r="A2256" s="25" t="s">
        <v>5898</v>
      </c>
      <c r="B2256" s="25" t="s">
        <v>97</v>
      </c>
      <c r="C2256" s="25" t="s">
        <v>186</v>
      </c>
      <c r="D2256" s="25" t="s">
        <v>661</v>
      </c>
      <c r="E2256" s="25" t="s">
        <v>54</v>
      </c>
      <c r="F2256" s="25" t="s">
        <v>9326</v>
      </c>
      <c r="G2256" s="25" t="s">
        <v>9336</v>
      </c>
      <c r="H2256" s="25" t="n">
        <v>575</v>
      </c>
    </row>
    <row r="2257" customFormat="false" ht="15" hidden="false" customHeight="false" outlineLevel="0" collapsed="false">
      <c r="A2257" s="25" t="s">
        <v>4255</v>
      </c>
      <c r="B2257" s="25" t="s">
        <v>88</v>
      </c>
      <c r="C2257" s="25" t="s">
        <v>178</v>
      </c>
      <c r="D2257" s="25" t="s">
        <v>484</v>
      </c>
      <c r="E2257" s="25" t="s">
        <v>54</v>
      </c>
      <c r="F2257" s="25" t="s">
        <v>9326</v>
      </c>
      <c r="G2257" s="25" t="s">
        <v>9268</v>
      </c>
      <c r="H2257" s="25" t="n">
        <v>5986</v>
      </c>
    </row>
    <row r="2258" customFormat="false" ht="15" hidden="false" customHeight="false" outlineLevel="0" collapsed="false">
      <c r="A2258" s="25" t="s">
        <v>1543</v>
      </c>
      <c r="B2258" s="25" t="s">
        <v>71</v>
      </c>
      <c r="C2258" s="25" t="s">
        <v>170</v>
      </c>
      <c r="D2258" s="25" t="s">
        <v>215</v>
      </c>
      <c r="E2258" s="25" t="s">
        <v>55</v>
      </c>
      <c r="F2258" s="25" t="s">
        <v>9326</v>
      </c>
      <c r="G2258" s="25" t="s">
        <v>9342</v>
      </c>
      <c r="H2258" s="25" t="n">
        <v>0</v>
      </c>
    </row>
    <row r="2259" customFormat="false" ht="15" hidden="false" customHeight="false" outlineLevel="0" collapsed="false">
      <c r="A2259" s="25" t="s">
        <v>7039</v>
      </c>
      <c r="B2259" s="25" t="s">
        <v>104</v>
      </c>
      <c r="C2259" s="25" t="s">
        <v>148</v>
      </c>
      <c r="D2259" s="25" t="s">
        <v>5204</v>
      </c>
      <c r="E2259" s="25" t="s">
        <v>54</v>
      </c>
      <c r="F2259" s="25" t="s">
        <v>9326</v>
      </c>
      <c r="G2259" s="25" t="s">
        <v>9294</v>
      </c>
      <c r="H2259" s="25" t="n">
        <v>64</v>
      </c>
    </row>
    <row r="2260" customFormat="false" ht="15" hidden="false" customHeight="false" outlineLevel="0" collapsed="false">
      <c r="A2260" s="25" t="s">
        <v>4444</v>
      </c>
      <c r="B2260" s="25" t="s">
        <v>86</v>
      </c>
      <c r="C2260" s="25" t="s">
        <v>148</v>
      </c>
      <c r="E2260" s="25" t="s">
        <v>56</v>
      </c>
      <c r="F2260" s="25" t="s">
        <v>9326</v>
      </c>
    </row>
    <row r="2261" customFormat="false" ht="15" hidden="false" customHeight="false" outlineLevel="0" collapsed="false">
      <c r="A2261" s="25" t="s">
        <v>8811</v>
      </c>
      <c r="B2261" s="25" t="s">
        <v>115</v>
      </c>
      <c r="C2261" s="25" t="s">
        <v>170</v>
      </c>
      <c r="D2261" s="25" t="s">
        <v>1371</v>
      </c>
      <c r="E2261" s="25" t="s">
        <v>56</v>
      </c>
      <c r="F2261" s="25" t="s">
        <v>9326</v>
      </c>
    </row>
    <row r="2262" customFormat="false" ht="15" hidden="false" customHeight="false" outlineLevel="0" collapsed="false">
      <c r="A2262" s="25" t="s">
        <v>8812</v>
      </c>
      <c r="B2262" s="25" t="s">
        <v>115</v>
      </c>
      <c r="C2262" s="25" t="s">
        <v>186</v>
      </c>
      <c r="D2262" s="25" t="s">
        <v>444</v>
      </c>
      <c r="E2262" s="25" t="s">
        <v>55</v>
      </c>
      <c r="F2262" s="25" t="s">
        <v>9326</v>
      </c>
      <c r="G2262" s="25" t="s">
        <v>9333</v>
      </c>
      <c r="H2262" s="25" t="n">
        <v>0</v>
      </c>
    </row>
    <row r="2263" customFormat="false" ht="15" hidden="false" customHeight="false" outlineLevel="0" collapsed="false">
      <c r="A2263" s="25" t="s">
        <v>8813</v>
      </c>
      <c r="B2263" s="25" t="s">
        <v>115</v>
      </c>
      <c r="C2263" s="25" t="s">
        <v>160</v>
      </c>
      <c r="D2263" s="25" t="s">
        <v>633</v>
      </c>
      <c r="E2263" s="25" t="s">
        <v>54</v>
      </c>
      <c r="F2263" s="25" t="s">
        <v>9326</v>
      </c>
      <c r="G2263" s="25" t="s">
        <v>9303</v>
      </c>
      <c r="H2263" s="25" t="n">
        <v>3070</v>
      </c>
    </row>
    <row r="2264" customFormat="false" ht="15" hidden="false" customHeight="false" outlineLevel="0" collapsed="false">
      <c r="A2264" s="25" t="s">
        <v>298</v>
      </c>
      <c r="B2264" s="25" t="s">
        <v>69</v>
      </c>
      <c r="C2264" s="25" t="s">
        <v>148</v>
      </c>
      <c r="D2264" s="25" t="s">
        <v>215</v>
      </c>
      <c r="E2264" s="25" t="s">
        <v>55</v>
      </c>
      <c r="F2264" s="25" t="s">
        <v>9327</v>
      </c>
      <c r="G2264" s="25" t="s">
        <v>9328</v>
      </c>
      <c r="H2264" s="25" t="n">
        <v>0</v>
      </c>
    </row>
    <row r="2265" customFormat="false" ht="15" hidden="false" customHeight="false" outlineLevel="0" collapsed="false">
      <c r="A2265" s="25" t="s">
        <v>4788</v>
      </c>
      <c r="B2265" s="25" t="s">
        <v>98</v>
      </c>
      <c r="C2265" s="25" t="s">
        <v>186</v>
      </c>
      <c r="D2265" s="25" t="s">
        <v>1090</v>
      </c>
      <c r="E2265" s="25" t="s">
        <v>55</v>
      </c>
      <c r="F2265" s="25" t="s">
        <v>9327</v>
      </c>
      <c r="G2265" s="25" t="s">
        <v>9328</v>
      </c>
      <c r="H2265" s="25" t="n">
        <v>0</v>
      </c>
    </row>
    <row r="2266" customFormat="false" ht="15" hidden="false" customHeight="false" outlineLevel="0" collapsed="false">
      <c r="A2266" s="25" t="s">
        <v>5050</v>
      </c>
      <c r="B2266" s="25" t="s">
        <v>95</v>
      </c>
      <c r="C2266" s="25" t="s">
        <v>170</v>
      </c>
      <c r="D2266" s="25" t="s">
        <v>1671</v>
      </c>
      <c r="E2266" s="25" t="s">
        <v>55</v>
      </c>
      <c r="F2266" s="25" t="s">
        <v>9327</v>
      </c>
      <c r="G2266" s="25" t="s">
        <v>9338</v>
      </c>
      <c r="H2266" s="25" t="n">
        <v>0</v>
      </c>
    </row>
    <row r="2267" customFormat="false" ht="15" hidden="false" customHeight="false" outlineLevel="0" collapsed="false">
      <c r="A2267" s="25" t="s">
        <v>716</v>
      </c>
      <c r="B2267" s="25" t="s">
        <v>70</v>
      </c>
      <c r="C2267" s="25" t="s">
        <v>148</v>
      </c>
      <c r="D2267" s="25" t="s">
        <v>245</v>
      </c>
      <c r="E2267" s="25" t="s">
        <v>55</v>
      </c>
      <c r="F2267" s="25" t="s">
        <v>9327</v>
      </c>
      <c r="G2267" s="25" t="s">
        <v>9340</v>
      </c>
      <c r="H2267" s="25" t="n">
        <v>0</v>
      </c>
    </row>
    <row r="2268" customFormat="false" ht="15" hidden="false" customHeight="false" outlineLevel="0" collapsed="false">
      <c r="A2268" s="25" t="s">
        <v>717</v>
      </c>
      <c r="B2268" s="25" t="s">
        <v>70</v>
      </c>
      <c r="C2268" s="25" t="s">
        <v>160</v>
      </c>
      <c r="D2268" s="25" t="s">
        <v>180</v>
      </c>
      <c r="E2268" s="25" t="s">
        <v>54</v>
      </c>
      <c r="F2268" s="25" t="s">
        <v>9327</v>
      </c>
      <c r="G2268" s="25" t="s">
        <v>9339</v>
      </c>
      <c r="H2268" s="25" t="n">
        <v>3409</v>
      </c>
    </row>
    <row r="2269" customFormat="false" ht="15" hidden="false" customHeight="false" outlineLevel="0" collapsed="false">
      <c r="A2269" s="25" t="s">
        <v>5373</v>
      </c>
      <c r="B2269" s="25" t="s">
        <v>94</v>
      </c>
      <c r="C2269" s="25" t="s">
        <v>178</v>
      </c>
      <c r="D2269" s="25" t="s">
        <v>193</v>
      </c>
      <c r="E2269" s="25" t="s">
        <v>54</v>
      </c>
      <c r="F2269" s="25" t="s">
        <v>9327</v>
      </c>
      <c r="G2269" s="25" t="s">
        <v>9286</v>
      </c>
      <c r="H2269" s="25" t="n">
        <v>5721</v>
      </c>
    </row>
    <row r="2270" customFormat="false" ht="15" hidden="false" customHeight="false" outlineLevel="0" collapsed="false">
      <c r="A2270" s="25" t="s">
        <v>5374</v>
      </c>
      <c r="B2270" s="25" t="s">
        <v>94</v>
      </c>
      <c r="C2270" s="25" t="s">
        <v>9107</v>
      </c>
      <c r="D2270" s="25" t="s">
        <v>484</v>
      </c>
      <c r="E2270" s="25" t="s">
        <v>54</v>
      </c>
      <c r="F2270" s="25" t="s">
        <v>9327</v>
      </c>
      <c r="G2270" s="25" t="s">
        <v>9307</v>
      </c>
      <c r="H2270" s="25" t="n">
        <v>5039</v>
      </c>
    </row>
    <row r="2271" customFormat="false" ht="15" hidden="false" customHeight="false" outlineLevel="0" collapsed="false">
      <c r="A2271" s="25" t="s">
        <v>5375</v>
      </c>
      <c r="B2271" s="25" t="s">
        <v>94</v>
      </c>
      <c r="C2271" s="25" t="s">
        <v>9107</v>
      </c>
      <c r="D2271" s="25" t="s">
        <v>1653</v>
      </c>
      <c r="E2271" s="25" t="s">
        <v>54</v>
      </c>
      <c r="F2271" s="25" t="s">
        <v>9327</v>
      </c>
      <c r="G2271" s="25" t="s">
        <v>9328</v>
      </c>
      <c r="H2271" s="25" t="n">
        <v>5000</v>
      </c>
    </row>
    <row r="2272" customFormat="false" ht="15" hidden="false" customHeight="false" outlineLevel="0" collapsed="false">
      <c r="A2272" s="25" t="s">
        <v>1987</v>
      </c>
      <c r="B2272" s="25" t="s">
        <v>80</v>
      </c>
      <c r="C2272" s="25" t="s">
        <v>186</v>
      </c>
      <c r="D2272" s="25" t="s">
        <v>195</v>
      </c>
      <c r="E2272" s="25" t="s">
        <v>55</v>
      </c>
      <c r="F2272" s="25" t="s">
        <v>9327</v>
      </c>
      <c r="G2272" s="25" t="s">
        <v>9339</v>
      </c>
      <c r="H2272" s="25" t="n">
        <v>0</v>
      </c>
    </row>
    <row r="2273" customFormat="false" ht="15" hidden="false" customHeight="false" outlineLevel="0" collapsed="false">
      <c r="A2273" s="25" t="s">
        <v>1988</v>
      </c>
      <c r="B2273" s="25" t="s">
        <v>80</v>
      </c>
      <c r="C2273" s="25" t="s">
        <v>9107</v>
      </c>
      <c r="D2273" s="25" t="s">
        <v>191</v>
      </c>
      <c r="E2273" s="25" t="s">
        <v>55</v>
      </c>
      <c r="F2273" s="25" t="s">
        <v>9327</v>
      </c>
      <c r="G2273" s="25" t="s">
        <v>9339</v>
      </c>
      <c r="H2273" s="25" t="n">
        <v>0</v>
      </c>
    </row>
    <row r="2274" customFormat="false" ht="15" hidden="false" customHeight="false" outlineLevel="0" collapsed="false">
      <c r="A2274" s="25" t="s">
        <v>1989</v>
      </c>
      <c r="B2274" s="25" t="s">
        <v>80</v>
      </c>
      <c r="C2274" s="25" t="s">
        <v>178</v>
      </c>
      <c r="D2274" s="25" t="s">
        <v>154</v>
      </c>
      <c r="E2274" s="25" t="s">
        <v>54</v>
      </c>
      <c r="F2274" s="25" t="s">
        <v>9327</v>
      </c>
      <c r="G2274" s="25" t="s">
        <v>9336</v>
      </c>
      <c r="H2274" s="25" t="n">
        <v>4955</v>
      </c>
    </row>
    <row r="2275" customFormat="false" ht="15" hidden="false" customHeight="false" outlineLevel="0" collapsed="false">
      <c r="A2275" s="25" t="s">
        <v>1990</v>
      </c>
      <c r="B2275" s="25" t="s">
        <v>80</v>
      </c>
      <c r="C2275" s="25" t="s">
        <v>9107</v>
      </c>
      <c r="D2275" s="25" t="s">
        <v>218</v>
      </c>
      <c r="E2275" s="25" t="s">
        <v>54</v>
      </c>
      <c r="F2275" s="25" t="s">
        <v>9327</v>
      </c>
      <c r="G2275" s="25" t="s">
        <v>9338</v>
      </c>
      <c r="H2275" s="25" t="n">
        <v>5065</v>
      </c>
    </row>
    <row r="2276" customFormat="false" ht="15" hidden="false" customHeight="false" outlineLevel="0" collapsed="false">
      <c r="A2276" s="25" t="s">
        <v>1991</v>
      </c>
      <c r="B2276" s="25" t="s">
        <v>80</v>
      </c>
      <c r="C2276" s="25" t="s">
        <v>9107</v>
      </c>
      <c r="D2276" s="25" t="s">
        <v>240</v>
      </c>
      <c r="E2276" s="25" t="s">
        <v>54</v>
      </c>
      <c r="F2276" s="25" t="s">
        <v>9327</v>
      </c>
      <c r="G2276" s="25" t="s">
        <v>9338</v>
      </c>
      <c r="H2276" s="25" t="n">
        <v>4343</v>
      </c>
    </row>
    <row r="2277" customFormat="false" ht="15" hidden="false" customHeight="false" outlineLevel="0" collapsed="false">
      <c r="A2277" s="25" t="s">
        <v>1992</v>
      </c>
      <c r="B2277" s="25" t="s">
        <v>80</v>
      </c>
      <c r="C2277" s="25" t="s">
        <v>9107</v>
      </c>
      <c r="D2277" s="25" t="s">
        <v>176</v>
      </c>
      <c r="E2277" s="25" t="s">
        <v>54</v>
      </c>
      <c r="F2277" s="25" t="s">
        <v>9327</v>
      </c>
      <c r="G2277" s="25" t="s">
        <v>9340</v>
      </c>
      <c r="H2277" s="25" t="n">
        <v>3892</v>
      </c>
    </row>
    <row r="2278" customFormat="false" ht="15" hidden="false" customHeight="false" outlineLevel="0" collapsed="false">
      <c r="A2278" s="25" t="s">
        <v>2653</v>
      </c>
      <c r="B2278" s="25" t="s">
        <v>78</v>
      </c>
      <c r="C2278" s="25" t="s">
        <v>186</v>
      </c>
      <c r="D2278" s="25" t="s">
        <v>266</v>
      </c>
      <c r="E2278" s="25" t="s">
        <v>55</v>
      </c>
      <c r="F2278" s="25" t="s">
        <v>9327</v>
      </c>
      <c r="G2278" s="25" t="s">
        <v>9340</v>
      </c>
      <c r="H2278" s="25" t="n">
        <v>0</v>
      </c>
    </row>
    <row r="2279" customFormat="false" ht="15" hidden="false" customHeight="false" outlineLevel="0" collapsed="false">
      <c r="A2279" s="25" t="s">
        <v>6305</v>
      </c>
      <c r="B2279" s="25" t="s">
        <v>106</v>
      </c>
      <c r="C2279" s="25" t="s">
        <v>160</v>
      </c>
      <c r="E2279" s="25" t="s">
        <v>56</v>
      </c>
      <c r="F2279" s="25" t="s">
        <v>9327</v>
      </c>
    </row>
    <row r="2280" customFormat="false" ht="15" hidden="false" customHeight="false" outlineLevel="0" collapsed="false">
      <c r="A2280" s="25" t="s">
        <v>7444</v>
      </c>
      <c r="B2280" s="25" t="s">
        <v>112</v>
      </c>
      <c r="C2280" s="25" t="s">
        <v>160</v>
      </c>
      <c r="D2280" s="25" t="s">
        <v>3075</v>
      </c>
      <c r="E2280" s="25" t="s">
        <v>55</v>
      </c>
      <c r="F2280" s="25" t="s">
        <v>9327</v>
      </c>
      <c r="G2280" s="25" t="s">
        <v>9328</v>
      </c>
      <c r="H2280" s="25" t="n">
        <v>0</v>
      </c>
    </row>
    <row r="2281" customFormat="false" ht="15" hidden="false" customHeight="false" outlineLevel="0" collapsed="false">
      <c r="A2281" s="25" t="s">
        <v>2967</v>
      </c>
      <c r="B2281" s="25" t="s">
        <v>76</v>
      </c>
      <c r="C2281" s="25" t="s">
        <v>170</v>
      </c>
      <c r="D2281" s="25" t="s">
        <v>184</v>
      </c>
      <c r="E2281" s="25" t="s">
        <v>54</v>
      </c>
      <c r="F2281" s="25" t="s">
        <v>9327</v>
      </c>
      <c r="G2281" s="25" t="s">
        <v>9304</v>
      </c>
      <c r="H2281" s="25" t="n">
        <v>1115</v>
      </c>
    </row>
    <row r="2282" customFormat="false" ht="15" hidden="false" customHeight="false" outlineLevel="0" collapsed="false">
      <c r="A2282" s="25" t="s">
        <v>7745</v>
      </c>
      <c r="B2282" s="25" t="s">
        <v>114</v>
      </c>
      <c r="C2282" s="25" t="s">
        <v>186</v>
      </c>
      <c r="D2282" s="25" t="s">
        <v>494</v>
      </c>
      <c r="E2282" s="25" t="s">
        <v>54</v>
      </c>
      <c r="F2282" s="25" t="s">
        <v>9327</v>
      </c>
      <c r="G2282" s="25" t="s">
        <v>9336</v>
      </c>
      <c r="H2282" s="25" t="n">
        <v>533</v>
      </c>
    </row>
    <row r="2283" customFormat="false" ht="15" hidden="false" customHeight="false" outlineLevel="0" collapsed="false">
      <c r="A2283" s="25" t="s">
        <v>7746</v>
      </c>
      <c r="B2283" s="25" t="s">
        <v>114</v>
      </c>
      <c r="C2283" s="25" t="s">
        <v>170</v>
      </c>
      <c r="D2283" s="25" t="s">
        <v>3075</v>
      </c>
      <c r="E2283" s="25" t="s">
        <v>54</v>
      </c>
      <c r="F2283" s="25" t="s">
        <v>9327</v>
      </c>
      <c r="G2283" s="25" t="s">
        <v>9330</v>
      </c>
      <c r="H2283" s="25" t="n">
        <v>1290</v>
      </c>
    </row>
    <row r="2284" customFormat="false" ht="15" hidden="false" customHeight="false" outlineLevel="0" collapsed="false">
      <c r="A2284" s="25" t="s">
        <v>8127</v>
      </c>
      <c r="B2284" s="25" t="s">
        <v>113</v>
      </c>
      <c r="C2284" s="25" t="s">
        <v>186</v>
      </c>
      <c r="D2284" s="25" t="s">
        <v>195</v>
      </c>
      <c r="E2284" s="25" t="s">
        <v>55</v>
      </c>
      <c r="F2284" s="25" t="s">
        <v>9327</v>
      </c>
      <c r="G2284" s="25" t="s">
        <v>9329</v>
      </c>
      <c r="H2284" s="25" t="n">
        <v>0</v>
      </c>
    </row>
    <row r="2285" customFormat="false" ht="15" hidden="false" customHeight="false" outlineLevel="0" collapsed="false">
      <c r="A2285" s="25" t="s">
        <v>8128</v>
      </c>
      <c r="B2285" s="25" t="s">
        <v>113</v>
      </c>
      <c r="C2285" s="25" t="s">
        <v>170</v>
      </c>
      <c r="D2285" s="25" t="s">
        <v>609</v>
      </c>
      <c r="E2285" s="25" t="s">
        <v>55</v>
      </c>
      <c r="F2285" s="25" t="s">
        <v>9327</v>
      </c>
      <c r="G2285" s="25" t="s">
        <v>9264</v>
      </c>
      <c r="H2285" s="25" t="n">
        <v>0</v>
      </c>
    </row>
    <row r="2286" customFormat="false" ht="15" hidden="false" customHeight="false" outlineLevel="0" collapsed="false">
      <c r="A2286" s="25" t="s">
        <v>948</v>
      </c>
      <c r="B2286" s="25" t="s">
        <v>72</v>
      </c>
      <c r="C2286" s="25" t="s">
        <v>148</v>
      </c>
      <c r="D2286" s="25" t="s">
        <v>237</v>
      </c>
      <c r="E2286" s="25" t="s">
        <v>55</v>
      </c>
      <c r="F2286" s="25" t="s">
        <v>9327</v>
      </c>
      <c r="G2286" s="25" t="s">
        <v>9329</v>
      </c>
      <c r="H2286" s="25" t="n">
        <v>0</v>
      </c>
    </row>
    <row r="2287" customFormat="false" ht="15" hidden="false" customHeight="false" outlineLevel="0" collapsed="false">
      <c r="A2287" s="25" t="s">
        <v>949</v>
      </c>
      <c r="B2287" s="25" t="s">
        <v>72</v>
      </c>
      <c r="C2287" s="25" t="s">
        <v>170</v>
      </c>
      <c r="D2287" s="25" t="s">
        <v>191</v>
      </c>
      <c r="E2287" s="25" t="s">
        <v>54</v>
      </c>
      <c r="F2287" s="25" t="s">
        <v>9327</v>
      </c>
      <c r="G2287" s="25" t="s">
        <v>9224</v>
      </c>
      <c r="H2287" s="25" t="n">
        <v>1047</v>
      </c>
    </row>
    <row r="2288" customFormat="false" ht="15" hidden="false" customHeight="false" outlineLevel="0" collapsed="false">
      <c r="A2288" s="25" t="s">
        <v>950</v>
      </c>
      <c r="B2288" s="25" t="s">
        <v>72</v>
      </c>
      <c r="C2288" s="25" t="s">
        <v>148</v>
      </c>
      <c r="D2288" s="25" t="s">
        <v>154</v>
      </c>
      <c r="E2288" s="25" t="s">
        <v>54</v>
      </c>
      <c r="F2288" s="25" t="s">
        <v>9327</v>
      </c>
      <c r="G2288" s="25" t="s">
        <v>9339</v>
      </c>
      <c r="H2288" s="25" t="n">
        <v>47</v>
      </c>
    </row>
    <row r="2289" customFormat="false" ht="15" hidden="false" customHeight="false" outlineLevel="0" collapsed="false">
      <c r="A2289" s="25" t="s">
        <v>6534</v>
      </c>
      <c r="B2289" s="25" t="s">
        <v>107</v>
      </c>
      <c r="C2289" s="25" t="s">
        <v>160</v>
      </c>
      <c r="D2289" s="25" t="s">
        <v>198</v>
      </c>
      <c r="E2289" s="25" t="s">
        <v>56</v>
      </c>
      <c r="F2289" s="25" t="s">
        <v>9327</v>
      </c>
    </row>
    <row r="2290" customFormat="false" ht="15" hidden="false" customHeight="false" outlineLevel="0" collapsed="false">
      <c r="A2290" s="25" t="s">
        <v>3299</v>
      </c>
      <c r="B2290" s="25" t="s">
        <v>77</v>
      </c>
      <c r="C2290" s="25" t="s">
        <v>186</v>
      </c>
      <c r="D2290" s="25" t="s">
        <v>218</v>
      </c>
      <c r="E2290" s="25" t="s">
        <v>55</v>
      </c>
      <c r="F2290" s="25" t="s">
        <v>9327</v>
      </c>
      <c r="G2290" s="25" t="s">
        <v>9342</v>
      </c>
      <c r="H2290" s="25" t="n">
        <v>0</v>
      </c>
    </row>
    <row r="2291" customFormat="false" ht="15" hidden="false" customHeight="false" outlineLevel="0" collapsed="false">
      <c r="A2291" s="25" t="s">
        <v>3300</v>
      </c>
      <c r="B2291" s="25" t="s">
        <v>77</v>
      </c>
      <c r="C2291" s="25" t="s">
        <v>9107</v>
      </c>
      <c r="D2291" s="25" t="s">
        <v>245</v>
      </c>
      <c r="E2291" s="25" t="s">
        <v>54</v>
      </c>
      <c r="F2291" s="25" t="s">
        <v>9327</v>
      </c>
      <c r="G2291" s="25" t="s">
        <v>9273</v>
      </c>
      <c r="H2291" s="25" t="n">
        <v>4413</v>
      </c>
    </row>
    <row r="2292" customFormat="false" ht="15" hidden="false" customHeight="false" outlineLevel="0" collapsed="false">
      <c r="A2292" s="25" t="s">
        <v>8522</v>
      </c>
      <c r="B2292" s="25" t="s">
        <v>116</v>
      </c>
      <c r="C2292" s="25" t="s">
        <v>170</v>
      </c>
      <c r="D2292" s="25" t="s">
        <v>195</v>
      </c>
      <c r="E2292" s="25" t="s">
        <v>54</v>
      </c>
      <c r="F2292" s="25" t="s">
        <v>9327</v>
      </c>
      <c r="G2292" s="25" t="s">
        <v>9303</v>
      </c>
      <c r="H2292" s="25" t="n">
        <v>950</v>
      </c>
    </row>
    <row r="2293" customFormat="false" ht="15" hidden="false" customHeight="false" outlineLevel="0" collapsed="false">
      <c r="A2293" s="25" t="s">
        <v>5899</v>
      </c>
      <c r="B2293" s="25" t="s">
        <v>97</v>
      </c>
      <c r="C2293" s="25" t="s">
        <v>9107</v>
      </c>
      <c r="D2293" s="25" t="s">
        <v>639</v>
      </c>
      <c r="E2293" s="25" t="s">
        <v>55</v>
      </c>
      <c r="F2293" s="25" t="s">
        <v>9327</v>
      </c>
      <c r="G2293" s="25" t="s">
        <v>9336</v>
      </c>
      <c r="H2293" s="25" t="n">
        <v>0</v>
      </c>
    </row>
    <row r="2294" customFormat="false" ht="15" hidden="false" customHeight="false" outlineLevel="0" collapsed="false">
      <c r="A2294" s="25" t="s">
        <v>5900</v>
      </c>
      <c r="B2294" s="25" t="s">
        <v>97</v>
      </c>
      <c r="C2294" s="25" t="s">
        <v>9107</v>
      </c>
      <c r="D2294" s="25" t="s">
        <v>1055</v>
      </c>
      <c r="E2294" s="25" t="s">
        <v>54</v>
      </c>
      <c r="F2294" s="25" t="s">
        <v>9327</v>
      </c>
      <c r="G2294" s="25" t="s">
        <v>9340</v>
      </c>
      <c r="H2294" s="25" t="n">
        <v>4136</v>
      </c>
    </row>
    <row r="2295" customFormat="false" ht="15" hidden="false" customHeight="false" outlineLevel="0" collapsed="false">
      <c r="A2295" s="25" t="s">
        <v>1544</v>
      </c>
      <c r="B2295" s="25" t="s">
        <v>71</v>
      </c>
      <c r="C2295" s="25" t="s">
        <v>148</v>
      </c>
      <c r="D2295" s="25" t="s">
        <v>188</v>
      </c>
      <c r="E2295" s="25" t="s">
        <v>54</v>
      </c>
      <c r="F2295" s="25" t="s">
        <v>9327</v>
      </c>
      <c r="G2295" s="25" t="s">
        <v>9339</v>
      </c>
      <c r="H2295" s="25" t="n">
        <v>62</v>
      </c>
    </row>
    <row r="2296" customFormat="false" ht="15" hidden="false" customHeight="false" outlineLevel="0" collapsed="false">
      <c r="A2296" s="25" t="s">
        <v>7040</v>
      </c>
      <c r="B2296" s="25" t="s">
        <v>104</v>
      </c>
      <c r="C2296" s="25" t="s">
        <v>148</v>
      </c>
      <c r="D2296" s="25" t="s">
        <v>633</v>
      </c>
      <c r="E2296" s="25" t="s">
        <v>55</v>
      </c>
      <c r="F2296" s="25" t="s">
        <v>9327</v>
      </c>
      <c r="G2296" s="25" t="s">
        <v>9339</v>
      </c>
      <c r="H2296" s="25" t="n">
        <v>0</v>
      </c>
    </row>
    <row r="2297" customFormat="false" ht="15" hidden="false" customHeight="false" outlineLevel="0" collapsed="false">
      <c r="A2297" s="25" t="s">
        <v>8814</v>
      </c>
      <c r="B2297" s="25" t="s">
        <v>115</v>
      </c>
      <c r="C2297" s="25" t="s">
        <v>160</v>
      </c>
      <c r="E2297" s="25" t="s">
        <v>56</v>
      </c>
      <c r="F2297" s="25" t="s">
        <v>9327</v>
      </c>
    </row>
    <row r="2298" customFormat="false" ht="15" hidden="false" customHeight="false" outlineLevel="0" collapsed="false">
      <c r="A2298" s="25" t="s">
        <v>8815</v>
      </c>
      <c r="B2298" s="25" t="s">
        <v>115</v>
      </c>
      <c r="C2298" s="25" t="s">
        <v>186</v>
      </c>
      <c r="D2298" s="25" t="s">
        <v>868</v>
      </c>
      <c r="E2298" s="25" t="s">
        <v>54</v>
      </c>
      <c r="F2298" s="25" t="s">
        <v>9327</v>
      </c>
      <c r="G2298" s="25" t="s">
        <v>9328</v>
      </c>
      <c r="H2298" s="25" t="n">
        <v>467</v>
      </c>
    </row>
    <row r="2299" customFormat="false" ht="15" hidden="false" customHeight="false" outlineLevel="0" collapsed="false">
      <c r="A2299" s="25" t="s">
        <v>4789</v>
      </c>
      <c r="B2299" s="25" t="s">
        <v>98</v>
      </c>
      <c r="C2299" s="25" t="s">
        <v>170</v>
      </c>
      <c r="D2299" s="25" t="s">
        <v>1690</v>
      </c>
      <c r="E2299" s="25" t="s">
        <v>54</v>
      </c>
      <c r="F2299" s="25" t="s">
        <v>9328</v>
      </c>
      <c r="G2299" s="25" t="s">
        <v>9286</v>
      </c>
      <c r="H2299" s="25" t="n">
        <v>1075</v>
      </c>
    </row>
    <row r="2300" customFormat="false" ht="15" hidden="false" customHeight="false" outlineLevel="0" collapsed="false">
      <c r="A2300" s="25" t="s">
        <v>718</v>
      </c>
      <c r="B2300" s="25" t="s">
        <v>70</v>
      </c>
      <c r="C2300" s="25" t="s">
        <v>148</v>
      </c>
      <c r="D2300" s="25" t="s">
        <v>173</v>
      </c>
      <c r="E2300" s="25" t="s">
        <v>55</v>
      </c>
      <c r="F2300" s="25" t="s">
        <v>9328</v>
      </c>
      <c r="G2300" s="25" t="s">
        <v>9343</v>
      </c>
      <c r="H2300" s="25" t="n">
        <v>0</v>
      </c>
    </row>
    <row r="2301" customFormat="false" ht="15" hidden="false" customHeight="false" outlineLevel="0" collapsed="false">
      <c r="A2301" s="25" t="s">
        <v>5376</v>
      </c>
      <c r="B2301" s="25" t="s">
        <v>94</v>
      </c>
      <c r="C2301" s="25" t="s">
        <v>148</v>
      </c>
      <c r="D2301" s="25" t="s">
        <v>3359</v>
      </c>
      <c r="E2301" s="25" t="s">
        <v>54</v>
      </c>
      <c r="F2301" s="25" t="s">
        <v>9328</v>
      </c>
      <c r="G2301" s="25" t="s">
        <v>9330</v>
      </c>
      <c r="H2301" s="25" t="n">
        <v>52</v>
      </c>
    </row>
    <row r="2302" customFormat="false" ht="15" hidden="false" customHeight="false" outlineLevel="0" collapsed="false">
      <c r="A2302" s="25" t="s">
        <v>1993</v>
      </c>
      <c r="B2302" s="25" t="s">
        <v>80</v>
      </c>
      <c r="C2302" s="25" t="s">
        <v>9107</v>
      </c>
      <c r="D2302" s="25" t="s">
        <v>169</v>
      </c>
      <c r="E2302" s="25" t="s">
        <v>55</v>
      </c>
      <c r="F2302" s="25" t="s">
        <v>9328</v>
      </c>
      <c r="G2302" s="25" t="s">
        <v>9343</v>
      </c>
      <c r="H2302" s="25" t="n">
        <v>0</v>
      </c>
    </row>
    <row r="2303" customFormat="false" ht="15" hidden="false" customHeight="false" outlineLevel="0" collapsed="false">
      <c r="A2303" s="25" t="s">
        <v>1994</v>
      </c>
      <c r="B2303" s="25" t="s">
        <v>80</v>
      </c>
      <c r="C2303" s="25" t="s">
        <v>9107</v>
      </c>
      <c r="D2303" s="25" t="s">
        <v>169</v>
      </c>
      <c r="E2303" s="25" t="s">
        <v>55</v>
      </c>
      <c r="F2303" s="25" t="s">
        <v>9328</v>
      </c>
      <c r="G2303" s="25" t="s">
        <v>9329</v>
      </c>
      <c r="H2303" s="25" t="n">
        <v>0</v>
      </c>
    </row>
    <row r="2304" customFormat="false" ht="15" hidden="false" customHeight="false" outlineLevel="0" collapsed="false">
      <c r="A2304" s="25" t="s">
        <v>1995</v>
      </c>
      <c r="B2304" s="25" t="s">
        <v>80</v>
      </c>
      <c r="C2304" s="25" t="s">
        <v>9107</v>
      </c>
      <c r="D2304" s="25" t="s">
        <v>218</v>
      </c>
      <c r="E2304" s="25" t="s">
        <v>54</v>
      </c>
      <c r="F2304" s="25" t="s">
        <v>9328</v>
      </c>
      <c r="G2304" s="25" t="s">
        <v>9339</v>
      </c>
      <c r="H2304" s="25" t="n">
        <v>4837</v>
      </c>
    </row>
    <row r="2305" customFormat="false" ht="15" hidden="false" customHeight="false" outlineLevel="0" collapsed="false">
      <c r="A2305" s="25" t="s">
        <v>5630</v>
      </c>
      <c r="B2305" s="25" t="s">
        <v>96</v>
      </c>
      <c r="C2305" s="25" t="s">
        <v>170</v>
      </c>
      <c r="D2305" s="25" t="s">
        <v>639</v>
      </c>
      <c r="E2305" s="25" t="s">
        <v>55</v>
      </c>
      <c r="F2305" s="25" t="s">
        <v>9328</v>
      </c>
      <c r="G2305" s="25" t="s">
        <v>9339</v>
      </c>
      <c r="H2305" s="25" t="n">
        <v>0</v>
      </c>
    </row>
    <row r="2306" customFormat="false" ht="15" hidden="false" customHeight="false" outlineLevel="0" collapsed="false">
      <c r="A2306" s="25" t="s">
        <v>6124</v>
      </c>
      <c r="B2306" s="25" t="s">
        <v>108</v>
      </c>
      <c r="C2306" s="25" t="s">
        <v>186</v>
      </c>
      <c r="D2306" s="25" t="s">
        <v>2484</v>
      </c>
      <c r="E2306" s="25" t="s">
        <v>55</v>
      </c>
      <c r="F2306" s="25" t="s">
        <v>9328</v>
      </c>
      <c r="G2306" s="25" t="s">
        <v>9289</v>
      </c>
      <c r="H2306" s="25" t="n">
        <v>0</v>
      </c>
    </row>
    <row r="2307" customFormat="false" ht="15" hidden="false" customHeight="false" outlineLevel="0" collapsed="false">
      <c r="A2307" s="25" t="s">
        <v>6125</v>
      </c>
      <c r="B2307" s="25" t="s">
        <v>108</v>
      </c>
      <c r="C2307" s="25" t="s">
        <v>170</v>
      </c>
      <c r="D2307" s="25" t="s">
        <v>1351</v>
      </c>
      <c r="E2307" s="25" t="s">
        <v>54</v>
      </c>
      <c r="F2307" s="25" t="s">
        <v>9328</v>
      </c>
      <c r="G2307" s="25" t="s">
        <v>9330</v>
      </c>
      <c r="H2307" s="25" t="n">
        <v>1163</v>
      </c>
    </row>
    <row r="2308" customFormat="false" ht="15" hidden="false" customHeight="false" outlineLevel="0" collapsed="false">
      <c r="A2308" s="25" t="s">
        <v>2654</v>
      </c>
      <c r="B2308" s="25" t="s">
        <v>78</v>
      </c>
      <c r="C2308" s="25" t="s">
        <v>186</v>
      </c>
      <c r="D2308" s="25" t="s">
        <v>188</v>
      </c>
      <c r="E2308" s="25" t="s">
        <v>55</v>
      </c>
      <c r="F2308" s="25" t="s">
        <v>9328</v>
      </c>
      <c r="G2308" s="25" t="s">
        <v>9342</v>
      </c>
      <c r="H2308" s="25" t="n">
        <v>0</v>
      </c>
    </row>
    <row r="2309" customFormat="false" ht="15" hidden="false" customHeight="false" outlineLevel="0" collapsed="false">
      <c r="A2309" s="25" t="s">
        <v>7445</v>
      </c>
      <c r="B2309" s="25" t="s">
        <v>112</v>
      </c>
      <c r="C2309" s="25" t="s">
        <v>178</v>
      </c>
      <c r="D2309" s="25" t="s">
        <v>5204</v>
      </c>
      <c r="E2309" s="25" t="s">
        <v>55</v>
      </c>
      <c r="F2309" s="25" t="s">
        <v>9328</v>
      </c>
      <c r="G2309" s="25" t="s">
        <v>9276</v>
      </c>
      <c r="H2309" s="25" t="n">
        <v>0</v>
      </c>
    </row>
    <row r="2310" customFormat="false" ht="15" hidden="false" customHeight="false" outlineLevel="0" collapsed="false">
      <c r="A2310" s="25" t="s">
        <v>7747</v>
      </c>
      <c r="B2310" s="25" t="s">
        <v>114</v>
      </c>
      <c r="C2310" s="25" t="s">
        <v>186</v>
      </c>
      <c r="D2310" s="25" t="s">
        <v>1158</v>
      </c>
      <c r="E2310" s="25" t="s">
        <v>55</v>
      </c>
      <c r="F2310" s="25" t="s">
        <v>9328</v>
      </c>
      <c r="G2310" s="25" t="s">
        <v>9330</v>
      </c>
      <c r="H2310" s="25" t="n">
        <v>0</v>
      </c>
    </row>
    <row r="2311" customFormat="false" ht="15" hidden="false" customHeight="false" outlineLevel="0" collapsed="false">
      <c r="A2311" s="25" t="s">
        <v>8129</v>
      </c>
      <c r="B2311" s="25" t="s">
        <v>113</v>
      </c>
      <c r="C2311" s="25" t="s">
        <v>170</v>
      </c>
      <c r="E2311" s="25" t="s">
        <v>56</v>
      </c>
      <c r="F2311" s="25" t="s">
        <v>9328</v>
      </c>
    </row>
    <row r="2312" customFormat="false" ht="15" hidden="false" customHeight="false" outlineLevel="0" collapsed="false">
      <c r="A2312" s="25" t="s">
        <v>8130</v>
      </c>
      <c r="B2312" s="25" t="s">
        <v>113</v>
      </c>
      <c r="C2312" s="25" t="s">
        <v>186</v>
      </c>
      <c r="D2312" s="25" t="s">
        <v>417</v>
      </c>
      <c r="E2312" s="25" t="s">
        <v>55</v>
      </c>
      <c r="F2312" s="25" t="s">
        <v>9328</v>
      </c>
      <c r="G2312" s="25" t="s">
        <v>9330</v>
      </c>
      <c r="H2312" s="25" t="n">
        <v>0</v>
      </c>
    </row>
    <row r="2313" customFormat="false" ht="15" hidden="false" customHeight="false" outlineLevel="0" collapsed="false">
      <c r="A2313" s="25" t="s">
        <v>8131</v>
      </c>
      <c r="B2313" s="25" t="s">
        <v>113</v>
      </c>
      <c r="C2313" s="25" t="s">
        <v>186</v>
      </c>
      <c r="D2313" s="25" t="s">
        <v>433</v>
      </c>
      <c r="E2313" s="25" t="s">
        <v>55</v>
      </c>
      <c r="F2313" s="25" t="s">
        <v>9328</v>
      </c>
      <c r="G2313" s="25" t="s">
        <v>9339</v>
      </c>
      <c r="H2313" s="25" t="n">
        <v>0</v>
      </c>
    </row>
    <row r="2314" customFormat="false" ht="15" hidden="false" customHeight="false" outlineLevel="0" collapsed="false">
      <c r="A2314" s="25" t="s">
        <v>8132</v>
      </c>
      <c r="B2314" s="25" t="s">
        <v>113</v>
      </c>
      <c r="C2314" s="25" t="s">
        <v>186</v>
      </c>
      <c r="D2314" s="25" t="s">
        <v>1646</v>
      </c>
      <c r="E2314" s="25" t="s">
        <v>54</v>
      </c>
      <c r="F2314" s="25" t="s">
        <v>9328</v>
      </c>
      <c r="G2314" s="25" t="s">
        <v>9339</v>
      </c>
      <c r="H2314" s="25" t="n">
        <v>568</v>
      </c>
    </row>
    <row r="2315" customFormat="false" ht="15" hidden="false" customHeight="false" outlineLevel="0" collapsed="false">
      <c r="A2315" s="25" t="s">
        <v>8133</v>
      </c>
      <c r="B2315" s="25" t="s">
        <v>113</v>
      </c>
      <c r="C2315" s="25" t="s">
        <v>9107</v>
      </c>
      <c r="D2315" s="25" t="s">
        <v>5204</v>
      </c>
      <c r="E2315" s="25" t="s">
        <v>54</v>
      </c>
      <c r="F2315" s="25" t="s">
        <v>9328</v>
      </c>
      <c r="G2315" s="25" t="s">
        <v>9298</v>
      </c>
      <c r="H2315" s="25" t="n">
        <v>5063</v>
      </c>
    </row>
    <row r="2316" customFormat="false" ht="15" hidden="false" customHeight="false" outlineLevel="0" collapsed="false">
      <c r="A2316" s="25" t="s">
        <v>1263</v>
      </c>
      <c r="B2316" s="25" t="s">
        <v>73</v>
      </c>
      <c r="C2316" s="25" t="s">
        <v>160</v>
      </c>
      <c r="D2316" s="25" t="s">
        <v>167</v>
      </c>
      <c r="E2316" s="25" t="s">
        <v>55</v>
      </c>
      <c r="F2316" s="25" t="s">
        <v>9328</v>
      </c>
      <c r="G2316" s="25" t="s">
        <v>9342</v>
      </c>
      <c r="H2316" s="25" t="n">
        <v>0</v>
      </c>
    </row>
    <row r="2317" customFormat="false" ht="15" hidden="false" customHeight="false" outlineLevel="0" collapsed="false">
      <c r="A2317" s="25" t="s">
        <v>1264</v>
      </c>
      <c r="B2317" s="25" t="s">
        <v>73</v>
      </c>
      <c r="C2317" s="25" t="s">
        <v>148</v>
      </c>
      <c r="D2317" s="25" t="s">
        <v>188</v>
      </c>
      <c r="E2317" s="25" t="s">
        <v>54</v>
      </c>
      <c r="F2317" s="25" t="s">
        <v>9328</v>
      </c>
      <c r="G2317" s="25" t="s">
        <v>9233</v>
      </c>
      <c r="H2317" s="25" t="n">
        <v>46</v>
      </c>
    </row>
    <row r="2318" customFormat="false" ht="15" hidden="false" customHeight="false" outlineLevel="0" collapsed="false">
      <c r="A2318" s="25" t="s">
        <v>3579</v>
      </c>
      <c r="B2318" s="25" t="s">
        <v>79</v>
      </c>
      <c r="C2318" s="25" t="s">
        <v>160</v>
      </c>
      <c r="D2318" s="25" t="s">
        <v>167</v>
      </c>
      <c r="E2318" s="25" t="s">
        <v>55</v>
      </c>
      <c r="F2318" s="25" t="s">
        <v>9328</v>
      </c>
      <c r="G2318" s="25" t="s">
        <v>9329</v>
      </c>
      <c r="H2318" s="25" t="n">
        <v>0</v>
      </c>
    </row>
    <row r="2319" customFormat="false" ht="15" hidden="false" customHeight="false" outlineLevel="0" collapsed="false">
      <c r="A2319" s="25" t="s">
        <v>3580</v>
      </c>
      <c r="B2319" s="25" t="s">
        <v>79</v>
      </c>
      <c r="C2319" s="25" t="s">
        <v>186</v>
      </c>
      <c r="D2319" s="25" t="s">
        <v>154</v>
      </c>
      <c r="E2319" s="25" t="s">
        <v>54</v>
      </c>
      <c r="F2319" s="25" t="s">
        <v>9328</v>
      </c>
      <c r="G2319" s="25" t="s">
        <v>9329</v>
      </c>
      <c r="H2319" s="25" t="n">
        <v>504</v>
      </c>
    </row>
    <row r="2320" customFormat="false" ht="15" hidden="false" customHeight="false" outlineLevel="0" collapsed="false">
      <c r="A2320" s="25" t="s">
        <v>3581</v>
      </c>
      <c r="B2320" s="25" t="s">
        <v>79</v>
      </c>
      <c r="C2320" s="25" t="s">
        <v>148</v>
      </c>
      <c r="D2320" s="25" t="s">
        <v>154</v>
      </c>
      <c r="E2320" s="25" t="s">
        <v>54</v>
      </c>
      <c r="F2320" s="25" t="s">
        <v>9328</v>
      </c>
      <c r="G2320" s="25" t="s">
        <v>9330</v>
      </c>
      <c r="H2320" s="25" t="n">
        <v>55</v>
      </c>
    </row>
    <row r="2321" customFormat="false" ht="15" hidden="false" customHeight="false" outlineLevel="0" collapsed="false">
      <c r="A2321" s="25" t="s">
        <v>6800</v>
      </c>
      <c r="B2321" s="25" t="s">
        <v>105</v>
      </c>
      <c r="C2321" s="25" t="s">
        <v>9107</v>
      </c>
      <c r="D2321" s="25" t="s">
        <v>428</v>
      </c>
      <c r="E2321" s="25" t="s">
        <v>54</v>
      </c>
      <c r="F2321" s="25" t="s">
        <v>9328</v>
      </c>
      <c r="G2321" s="25" t="s">
        <v>9267</v>
      </c>
      <c r="H2321" s="25" t="n">
        <v>4760</v>
      </c>
    </row>
    <row r="2322" customFormat="false" ht="15" hidden="false" customHeight="false" outlineLevel="0" collapsed="false">
      <c r="A2322" s="25" t="s">
        <v>1545</v>
      </c>
      <c r="B2322" s="25" t="s">
        <v>71</v>
      </c>
      <c r="C2322" s="25" t="s">
        <v>186</v>
      </c>
      <c r="D2322" s="25" t="s">
        <v>210</v>
      </c>
      <c r="E2322" s="25" t="s">
        <v>55</v>
      </c>
      <c r="F2322" s="25" t="s">
        <v>9328</v>
      </c>
      <c r="G2322" s="25" t="s">
        <v>9342</v>
      </c>
      <c r="H2322" s="25" t="n">
        <v>0</v>
      </c>
    </row>
    <row r="2323" customFormat="false" ht="15" hidden="false" customHeight="false" outlineLevel="0" collapsed="false">
      <c r="A2323" s="25" t="s">
        <v>1546</v>
      </c>
      <c r="B2323" s="25" t="s">
        <v>71</v>
      </c>
      <c r="C2323" s="25" t="s">
        <v>160</v>
      </c>
      <c r="D2323" s="25" t="s">
        <v>198</v>
      </c>
      <c r="E2323" s="25" t="s">
        <v>55</v>
      </c>
      <c r="F2323" s="25" t="s">
        <v>9328</v>
      </c>
      <c r="G2323" s="25" t="s">
        <v>9339</v>
      </c>
      <c r="H2323" s="25" t="n">
        <v>0</v>
      </c>
    </row>
    <row r="2324" customFormat="false" ht="15" hidden="false" customHeight="false" outlineLevel="0" collapsed="false">
      <c r="A2324" s="25" t="s">
        <v>7041</v>
      </c>
      <c r="B2324" s="25" t="s">
        <v>104</v>
      </c>
      <c r="C2324" s="25" t="s">
        <v>9107</v>
      </c>
      <c r="D2324" s="25" t="s">
        <v>665</v>
      </c>
      <c r="E2324" s="25" t="s">
        <v>54</v>
      </c>
      <c r="F2324" s="25" t="s">
        <v>9328</v>
      </c>
      <c r="G2324" s="25" t="s">
        <v>9317</v>
      </c>
      <c r="H2324" s="25" t="n">
        <v>4653</v>
      </c>
    </row>
    <row r="2325" customFormat="false" ht="15" hidden="false" customHeight="false" outlineLevel="0" collapsed="false">
      <c r="A2325" s="25" t="s">
        <v>4445</v>
      </c>
      <c r="B2325" s="25" t="s">
        <v>86</v>
      </c>
      <c r="C2325" s="25" t="s">
        <v>148</v>
      </c>
      <c r="E2325" s="25" t="s">
        <v>56</v>
      </c>
      <c r="F2325" s="25" t="s">
        <v>9328</v>
      </c>
    </row>
    <row r="2326" customFormat="false" ht="15" hidden="false" customHeight="false" outlineLevel="0" collapsed="false">
      <c r="A2326" s="25" t="s">
        <v>4446</v>
      </c>
      <c r="B2326" s="25" t="s">
        <v>86</v>
      </c>
      <c r="C2326" s="25" t="s">
        <v>148</v>
      </c>
      <c r="D2326" s="25" t="s">
        <v>1795</v>
      </c>
      <c r="E2326" s="25" t="s">
        <v>55</v>
      </c>
      <c r="F2326" s="25" t="s">
        <v>9328</v>
      </c>
      <c r="G2326" s="25" t="s">
        <v>9344</v>
      </c>
      <c r="H2326" s="25" t="n">
        <v>0</v>
      </c>
    </row>
    <row r="2327" customFormat="false" ht="15" hidden="false" customHeight="false" outlineLevel="0" collapsed="false">
      <c r="A2327" s="25" t="s">
        <v>4447</v>
      </c>
      <c r="B2327" s="25" t="s">
        <v>86</v>
      </c>
      <c r="C2327" s="25" t="s">
        <v>148</v>
      </c>
      <c r="D2327" s="25" t="s">
        <v>1347</v>
      </c>
      <c r="E2327" s="25" t="s">
        <v>54</v>
      </c>
      <c r="F2327" s="25" t="s">
        <v>9328</v>
      </c>
      <c r="G2327" s="25" t="s">
        <v>9329</v>
      </c>
      <c r="H2327" s="25" t="n">
        <v>55</v>
      </c>
    </row>
    <row r="2328" customFormat="false" ht="15" hidden="false" customHeight="false" outlineLevel="0" collapsed="false">
      <c r="A2328" s="25" t="s">
        <v>299</v>
      </c>
      <c r="B2328" s="25" t="s">
        <v>69</v>
      </c>
      <c r="C2328" s="25" t="s">
        <v>186</v>
      </c>
      <c r="D2328" s="25" t="s">
        <v>188</v>
      </c>
      <c r="E2328" s="25" t="s">
        <v>55</v>
      </c>
      <c r="F2328" s="25" t="s">
        <v>9329</v>
      </c>
      <c r="G2328" s="25" t="s">
        <v>9339</v>
      </c>
      <c r="H2328" s="25" t="n">
        <v>0</v>
      </c>
    </row>
    <row r="2329" customFormat="false" ht="15" hidden="false" customHeight="false" outlineLevel="0" collapsed="false">
      <c r="A2329" s="25" t="s">
        <v>4790</v>
      </c>
      <c r="B2329" s="25" t="s">
        <v>98</v>
      </c>
      <c r="C2329" s="25" t="s">
        <v>170</v>
      </c>
      <c r="D2329" s="25" t="s">
        <v>248</v>
      </c>
      <c r="E2329" s="25" t="s">
        <v>56</v>
      </c>
      <c r="F2329" s="25" t="s">
        <v>9329</v>
      </c>
    </row>
    <row r="2330" customFormat="false" ht="15" hidden="false" customHeight="false" outlineLevel="0" collapsed="false">
      <c r="A2330" s="25" t="s">
        <v>4791</v>
      </c>
      <c r="B2330" s="25" t="s">
        <v>98</v>
      </c>
      <c r="C2330" s="25" t="s">
        <v>160</v>
      </c>
      <c r="D2330" s="25" t="s">
        <v>1158</v>
      </c>
      <c r="E2330" s="25" t="s">
        <v>54</v>
      </c>
      <c r="F2330" s="25" t="s">
        <v>9329</v>
      </c>
      <c r="G2330" s="25" t="s">
        <v>9344</v>
      </c>
      <c r="H2330" s="25" t="n">
        <v>3223</v>
      </c>
    </row>
    <row r="2331" customFormat="false" ht="15" hidden="false" customHeight="false" outlineLevel="0" collapsed="false">
      <c r="A2331" s="25" t="s">
        <v>5051</v>
      </c>
      <c r="B2331" s="25" t="s">
        <v>95</v>
      </c>
      <c r="C2331" s="25" t="s">
        <v>178</v>
      </c>
      <c r="D2331" s="25" t="s">
        <v>661</v>
      </c>
      <c r="E2331" s="25" t="s">
        <v>55</v>
      </c>
      <c r="F2331" s="25" t="s">
        <v>9329</v>
      </c>
      <c r="G2331" s="25" t="s">
        <v>9338</v>
      </c>
      <c r="H2331" s="25" t="n">
        <v>0</v>
      </c>
    </row>
    <row r="2332" customFormat="false" ht="15" hidden="false" customHeight="false" outlineLevel="0" collapsed="false">
      <c r="A2332" s="25" t="s">
        <v>5052</v>
      </c>
      <c r="B2332" s="25" t="s">
        <v>95</v>
      </c>
      <c r="C2332" s="25" t="s">
        <v>186</v>
      </c>
      <c r="D2332" s="25" t="s">
        <v>1640</v>
      </c>
      <c r="E2332" s="25" t="s">
        <v>54</v>
      </c>
      <c r="F2332" s="25" t="s">
        <v>9329</v>
      </c>
      <c r="G2332" s="25" t="s">
        <v>9343</v>
      </c>
      <c r="H2332" s="25" t="n">
        <v>553</v>
      </c>
    </row>
    <row r="2333" customFormat="false" ht="15" hidden="false" customHeight="false" outlineLevel="0" collapsed="false">
      <c r="A2333" s="25" t="s">
        <v>5053</v>
      </c>
      <c r="B2333" s="25" t="s">
        <v>95</v>
      </c>
      <c r="C2333" s="25" t="s">
        <v>170</v>
      </c>
      <c r="D2333" s="25" t="s">
        <v>1690</v>
      </c>
      <c r="E2333" s="25" t="s">
        <v>54</v>
      </c>
      <c r="F2333" s="25" t="s">
        <v>9329</v>
      </c>
      <c r="G2333" s="25" t="s">
        <v>9331</v>
      </c>
      <c r="H2333" s="25" t="n">
        <v>1114</v>
      </c>
    </row>
    <row r="2334" customFormat="false" ht="15" hidden="false" customHeight="false" outlineLevel="0" collapsed="false">
      <c r="A2334" s="25" t="s">
        <v>719</v>
      </c>
      <c r="B2334" s="25" t="s">
        <v>70</v>
      </c>
      <c r="C2334" s="25" t="s">
        <v>160</v>
      </c>
      <c r="D2334" s="25" t="s">
        <v>167</v>
      </c>
      <c r="E2334" s="25" t="s">
        <v>54</v>
      </c>
      <c r="F2334" s="25" t="s">
        <v>9329</v>
      </c>
      <c r="G2334" s="25" t="s">
        <v>9340</v>
      </c>
      <c r="H2334" s="25" t="n">
        <v>3785</v>
      </c>
    </row>
    <row r="2335" customFormat="false" ht="15" hidden="false" customHeight="false" outlineLevel="0" collapsed="false">
      <c r="A2335" s="25" t="s">
        <v>3866</v>
      </c>
      <c r="B2335" s="25" t="s">
        <v>87</v>
      </c>
      <c r="C2335" s="25" t="s">
        <v>178</v>
      </c>
      <c r="D2335" s="25" t="s">
        <v>245</v>
      </c>
      <c r="E2335" s="25" t="s">
        <v>56</v>
      </c>
      <c r="F2335" s="25" t="s">
        <v>9329</v>
      </c>
    </row>
    <row r="2336" customFormat="false" ht="15" hidden="false" customHeight="false" outlineLevel="0" collapsed="false">
      <c r="A2336" s="25" t="s">
        <v>1996</v>
      </c>
      <c r="B2336" s="25" t="s">
        <v>80</v>
      </c>
      <c r="C2336" s="25" t="s">
        <v>170</v>
      </c>
      <c r="D2336" s="25" t="s">
        <v>225</v>
      </c>
      <c r="E2336" s="25" t="s">
        <v>55</v>
      </c>
      <c r="F2336" s="25" t="s">
        <v>9329</v>
      </c>
      <c r="G2336" s="25" t="s">
        <v>9331</v>
      </c>
      <c r="H2336" s="25" t="n">
        <v>0</v>
      </c>
    </row>
    <row r="2337" customFormat="false" ht="15" hidden="false" customHeight="false" outlineLevel="0" collapsed="false">
      <c r="A2337" s="25" t="s">
        <v>1997</v>
      </c>
      <c r="B2337" s="25" t="s">
        <v>80</v>
      </c>
      <c r="C2337" s="25" t="s">
        <v>160</v>
      </c>
      <c r="D2337" s="25" t="s">
        <v>154</v>
      </c>
      <c r="E2337" s="25" t="s">
        <v>55</v>
      </c>
      <c r="F2337" s="25" t="s">
        <v>9329</v>
      </c>
      <c r="G2337" s="25" t="s">
        <v>9307</v>
      </c>
      <c r="H2337" s="25" t="n">
        <v>0</v>
      </c>
    </row>
    <row r="2338" customFormat="false" ht="15" hidden="false" customHeight="false" outlineLevel="0" collapsed="false">
      <c r="A2338" s="25" t="s">
        <v>5631</v>
      </c>
      <c r="B2338" s="25" t="s">
        <v>96</v>
      </c>
      <c r="C2338" s="25" t="s">
        <v>9107</v>
      </c>
      <c r="D2338" s="25" t="s">
        <v>463</v>
      </c>
      <c r="E2338" s="25" t="s">
        <v>54</v>
      </c>
      <c r="F2338" s="25" t="s">
        <v>9329</v>
      </c>
      <c r="G2338" s="25" t="s">
        <v>9330</v>
      </c>
      <c r="H2338" s="25" t="n">
        <v>5316</v>
      </c>
    </row>
    <row r="2339" customFormat="false" ht="15" hidden="false" customHeight="false" outlineLevel="0" collapsed="false">
      <c r="A2339" s="25" t="s">
        <v>6306</v>
      </c>
      <c r="B2339" s="25" t="s">
        <v>106</v>
      </c>
      <c r="C2339" s="25" t="s">
        <v>148</v>
      </c>
      <c r="D2339" s="25" t="s">
        <v>868</v>
      </c>
      <c r="E2339" s="25" t="s">
        <v>55</v>
      </c>
      <c r="F2339" s="25" t="s">
        <v>9329</v>
      </c>
      <c r="G2339" s="25" t="s">
        <v>9336</v>
      </c>
      <c r="H2339" s="25" t="n">
        <v>0</v>
      </c>
    </row>
    <row r="2340" customFormat="false" ht="15" hidden="false" customHeight="false" outlineLevel="0" collapsed="false">
      <c r="A2340" s="25" t="s">
        <v>2968</v>
      </c>
      <c r="B2340" s="25" t="s">
        <v>76</v>
      </c>
      <c r="C2340" s="25" t="s">
        <v>9107</v>
      </c>
      <c r="D2340" s="25" t="s">
        <v>210</v>
      </c>
      <c r="E2340" s="25" t="s">
        <v>55</v>
      </c>
      <c r="F2340" s="25" t="s">
        <v>9329</v>
      </c>
      <c r="G2340" s="25" t="s">
        <v>9345</v>
      </c>
      <c r="H2340" s="25" t="n">
        <v>0</v>
      </c>
    </row>
    <row r="2341" customFormat="false" ht="15" hidden="false" customHeight="false" outlineLevel="0" collapsed="false">
      <c r="A2341" s="25" t="s">
        <v>2969</v>
      </c>
      <c r="B2341" s="25" t="s">
        <v>76</v>
      </c>
      <c r="C2341" s="25" t="s">
        <v>186</v>
      </c>
      <c r="D2341" s="25" t="s">
        <v>237</v>
      </c>
      <c r="E2341" s="25" t="s">
        <v>54</v>
      </c>
      <c r="F2341" s="25" t="s">
        <v>9329</v>
      </c>
      <c r="G2341" s="25" t="s">
        <v>9281</v>
      </c>
      <c r="H2341" s="25" t="n">
        <v>531</v>
      </c>
    </row>
    <row r="2342" customFormat="false" ht="15" hidden="false" customHeight="false" outlineLevel="0" collapsed="false">
      <c r="A2342" s="25" t="s">
        <v>2970</v>
      </c>
      <c r="B2342" s="25" t="s">
        <v>76</v>
      </c>
      <c r="C2342" s="25" t="s">
        <v>186</v>
      </c>
      <c r="D2342" s="25" t="s">
        <v>245</v>
      </c>
      <c r="E2342" s="25" t="s">
        <v>54</v>
      </c>
      <c r="F2342" s="25" t="s">
        <v>9329</v>
      </c>
      <c r="G2342" s="25" t="s">
        <v>9294</v>
      </c>
      <c r="H2342" s="25" t="n">
        <v>544</v>
      </c>
    </row>
    <row r="2343" customFormat="false" ht="15" hidden="false" customHeight="false" outlineLevel="0" collapsed="false">
      <c r="A2343" s="25" t="s">
        <v>7748</v>
      </c>
      <c r="B2343" s="25" t="s">
        <v>114</v>
      </c>
      <c r="C2343" s="25" t="s">
        <v>186</v>
      </c>
      <c r="D2343" s="25" t="s">
        <v>2739</v>
      </c>
      <c r="E2343" s="25" t="s">
        <v>54</v>
      </c>
      <c r="F2343" s="25" t="s">
        <v>9329</v>
      </c>
      <c r="G2343" s="25" t="s">
        <v>9330</v>
      </c>
      <c r="H2343" s="25" t="n">
        <v>478</v>
      </c>
    </row>
    <row r="2344" customFormat="false" ht="15" hidden="false" customHeight="false" outlineLevel="0" collapsed="false">
      <c r="A2344" s="25" t="s">
        <v>7749</v>
      </c>
      <c r="B2344" s="25" t="s">
        <v>114</v>
      </c>
      <c r="C2344" s="25" t="s">
        <v>9107</v>
      </c>
      <c r="D2344" s="25" t="s">
        <v>1187</v>
      </c>
      <c r="E2344" s="25" t="s">
        <v>54</v>
      </c>
      <c r="F2344" s="25" t="s">
        <v>9329</v>
      </c>
      <c r="G2344" s="25" t="s">
        <v>9344</v>
      </c>
      <c r="H2344" s="25" t="n">
        <v>5672</v>
      </c>
    </row>
    <row r="2345" customFormat="false" ht="15" hidden="false" customHeight="false" outlineLevel="0" collapsed="false">
      <c r="A2345" s="25" t="s">
        <v>7750</v>
      </c>
      <c r="B2345" s="25" t="s">
        <v>114</v>
      </c>
      <c r="C2345" s="25" t="s">
        <v>148</v>
      </c>
      <c r="D2345" s="25" t="s">
        <v>868</v>
      </c>
      <c r="E2345" s="25" t="s">
        <v>54</v>
      </c>
      <c r="F2345" s="25" t="s">
        <v>9329</v>
      </c>
      <c r="G2345" s="25" t="s">
        <v>9343</v>
      </c>
      <c r="H2345" s="25" t="n">
        <v>51</v>
      </c>
    </row>
    <row r="2346" customFormat="false" ht="15" hidden="false" customHeight="false" outlineLevel="0" collapsed="false">
      <c r="A2346" s="25" t="s">
        <v>7751</v>
      </c>
      <c r="B2346" s="25" t="s">
        <v>114</v>
      </c>
      <c r="C2346" s="25" t="s">
        <v>160</v>
      </c>
      <c r="D2346" s="25" t="s">
        <v>1158</v>
      </c>
      <c r="E2346" s="25" t="s">
        <v>54</v>
      </c>
      <c r="F2346" s="25" t="s">
        <v>9329</v>
      </c>
      <c r="G2346" s="25" t="s">
        <v>9343</v>
      </c>
      <c r="H2346" s="25" t="n">
        <v>3141</v>
      </c>
    </row>
    <row r="2347" customFormat="false" ht="15" hidden="false" customHeight="false" outlineLevel="0" collapsed="false">
      <c r="A2347" s="25" t="s">
        <v>8134</v>
      </c>
      <c r="B2347" s="25" t="s">
        <v>113</v>
      </c>
      <c r="C2347" s="25" t="s">
        <v>9107</v>
      </c>
      <c r="E2347" s="25" t="s">
        <v>56</v>
      </c>
      <c r="F2347" s="25" t="s">
        <v>9329</v>
      </c>
    </row>
    <row r="2348" customFormat="false" ht="15" hidden="false" customHeight="false" outlineLevel="0" collapsed="false">
      <c r="A2348" s="25" t="s">
        <v>8135</v>
      </c>
      <c r="B2348" s="25" t="s">
        <v>113</v>
      </c>
      <c r="C2348" s="25" t="s">
        <v>9107</v>
      </c>
      <c r="D2348" s="25" t="s">
        <v>1646</v>
      </c>
      <c r="E2348" s="25" t="s">
        <v>55</v>
      </c>
      <c r="F2348" s="25" t="s">
        <v>9329</v>
      </c>
      <c r="G2348" s="25" t="s">
        <v>9330</v>
      </c>
      <c r="H2348" s="25" t="n">
        <v>0</v>
      </c>
    </row>
    <row r="2349" customFormat="false" ht="15" hidden="false" customHeight="false" outlineLevel="0" collapsed="false">
      <c r="A2349" s="25" t="s">
        <v>8136</v>
      </c>
      <c r="B2349" s="25" t="s">
        <v>113</v>
      </c>
      <c r="C2349" s="25" t="s">
        <v>148</v>
      </c>
      <c r="D2349" s="25" t="s">
        <v>417</v>
      </c>
      <c r="E2349" s="25" t="s">
        <v>55</v>
      </c>
      <c r="F2349" s="25" t="s">
        <v>9329</v>
      </c>
      <c r="G2349" s="25" t="s">
        <v>9336</v>
      </c>
      <c r="H2349" s="25" t="n">
        <v>0</v>
      </c>
    </row>
    <row r="2350" customFormat="false" ht="15" hidden="false" customHeight="false" outlineLevel="0" collapsed="false">
      <c r="A2350" s="25" t="s">
        <v>6535</v>
      </c>
      <c r="B2350" s="25" t="s">
        <v>107</v>
      </c>
      <c r="C2350" s="25" t="s">
        <v>148</v>
      </c>
      <c r="D2350" s="25" t="s">
        <v>199</v>
      </c>
      <c r="E2350" s="25" t="s">
        <v>55</v>
      </c>
      <c r="F2350" s="25" t="s">
        <v>9329</v>
      </c>
      <c r="G2350" s="25" t="s">
        <v>9330</v>
      </c>
      <c r="H2350" s="25" t="n">
        <v>0</v>
      </c>
    </row>
    <row r="2351" customFormat="false" ht="15" hidden="false" customHeight="false" outlineLevel="0" collapsed="false">
      <c r="A2351" s="25" t="s">
        <v>3301</v>
      </c>
      <c r="B2351" s="25" t="s">
        <v>77</v>
      </c>
      <c r="C2351" s="25" t="s">
        <v>170</v>
      </c>
      <c r="D2351" s="25" t="s">
        <v>191</v>
      </c>
      <c r="E2351" s="25" t="s">
        <v>55</v>
      </c>
      <c r="F2351" s="25" t="s">
        <v>9329</v>
      </c>
      <c r="G2351" s="25" t="s">
        <v>9330</v>
      </c>
      <c r="H2351" s="25" t="n">
        <v>0</v>
      </c>
    </row>
    <row r="2352" customFormat="false" ht="15" hidden="false" customHeight="false" outlineLevel="0" collapsed="false">
      <c r="A2352" s="25" t="s">
        <v>3302</v>
      </c>
      <c r="B2352" s="25" t="s">
        <v>77</v>
      </c>
      <c r="C2352" s="25" t="s">
        <v>178</v>
      </c>
      <c r="D2352" s="25" t="s">
        <v>195</v>
      </c>
      <c r="E2352" s="25" t="s">
        <v>55</v>
      </c>
      <c r="F2352" s="25" t="s">
        <v>9329</v>
      </c>
      <c r="G2352" s="25" t="s">
        <v>9331</v>
      </c>
      <c r="H2352" s="25" t="n">
        <v>0</v>
      </c>
    </row>
    <row r="2353" customFormat="false" ht="15" hidden="false" customHeight="false" outlineLevel="0" collapsed="false">
      <c r="A2353" s="25" t="s">
        <v>1265</v>
      </c>
      <c r="B2353" s="25" t="s">
        <v>73</v>
      </c>
      <c r="C2353" s="25" t="s">
        <v>178</v>
      </c>
      <c r="D2353" s="25" t="s">
        <v>184</v>
      </c>
      <c r="E2353" s="25" t="s">
        <v>55</v>
      </c>
      <c r="F2353" s="25" t="s">
        <v>9329</v>
      </c>
      <c r="G2353" s="25" t="s">
        <v>9344</v>
      </c>
      <c r="H2353" s="25" t="n">
        <v>0</v>
      </c>
    </row>
    <row r="2354" customFormat="false" ht="15" hidden="false" customHeight="false" outlineLevel="0" collapsed="false">
      <c r="A2354" s="25" t="s">
        <v>5901</v>
      </c>
      <c r="B2354" s="25" t="s">
        <v>97</v>
      </c>
      <c r="C2354" s="25" t="s">
        <v>178</v>
      </c>
      <c r="D2354" s="25" t="s">
        <v>494</v>
      </c>
      <c r="E2354" s="25" t="s">
        <v>54</v>
      </c>
      <c r="F2354" s="25" t="s">
        <v>9329</v>
      </c>
      <c r="G2354" s="25" t="s">
        <v>9317</v>
      </c>
      <c r="H2354" s="25" t="n">
        <v>5393</v>
      </c>
    </row>
    <row r="2355" customFormat="false" ht="15" hidden="false" customHeight="false" outlineLevel="0" collapsed="false">
      <c r="A2355" s="25" t="s">
        <v>6801</v>
      </c>
      <c r="B2355" s="25" t="s">
        <v>105</v>
      </c>
      <c r="C2355" s="25" t="s">
        <v>148</v>
      </c>
      <c r="D2355" s="25" t="s">
        <v>237</v>
      </c>
      <c r="E2355" s="25" t="s">
        <v>56</v>
      </c>
      <c r="F2355" s="25" t="s">
        <v>9329</v>
      </c>
    </row>
    <row r="2356" customFormat="false" ht="15" hidden="false" customHeight="false" outlineLevel="0" collapsed="false">
      <c r="A2356" s="25" t="s">
        <v>1547</v>
      </c>
      <c r="B2356" s="25" t="s">
        <v>71</v>
      </c>
      <c r="C2356" s="25" t="s">
        <v>148</v>
      </c>
      <c r="D2356" s="25" t="s">
        <v>158</v>
      </c>
      <c r="E2356" s="25" t="s">
        <v>55</v>
      </c>
      <c r="F2356" s="25" t="s">
        <v>9329</v>
      </c>
      <c r="G2356" s="25" t="s">
        <v>9343</v>
      </c>
      <c r="H2356" s="25" t="n">
        <v>0</v>
      </c>
    </row>
    <row r="2357" customFormat="false" ht="15" hidden="false" customHeight="false" outlineLevel="0" collapsed="false">
      <c r="A2357" s="25" t="s">
        <v>7042</v>
      </c>
      <c r="B2357" s="25" t="s">
        <v>104</v>
      </c>
      <c r="C2357" s="25" t="s">
        <v>148</v>
      </c>
      <c r="E2357" s="25" t="s">
        <v>56</v>
      </c>
      <c r="F2357" s="25" t="s">
        <v>9329</v>
      </c>
    </row>
    <row r="2358" customFormat="false" ht="15" hidden="false" customHeight="false" outlineLevel="0" collapsed="false">
      <c r="A2358" s="25" t="s">
        <v>7043</v>
      </c>
      <c r="B2358" s="25" t="s">
        <v>104</v>
      </c>
      <c r="C2358" s="25" t="s">
        <v>160</v>
      </c>
      <c r="D2358" s="25" t="s">
        <v>1778</v>
      </c>
      <c r="E2358" s="25" t="s">
        <v>56</v>
      </c>
      <c r="F2358" s="25" t="s">
        <v>9329</v>
      </c>
    </row>
    <row r="2359" customFormat="false" ht="15" hidden="false" customHeight="false" outlineLevel="0" collapsed="false">
      <c r="A2359" s="25" t="s">
        <v>7044</v>
      </c>
      <c r="B2359" s="25" t="s">
        <v>104</v>
      </c>
      <c r="C2359" s="25" t="s">
        <v>178</v>
      </c>
      <c r="D2359" s="25" t="s">
        <v>609</v>
      </c>
      <c r="E2359" s="25" t="s">
        <v>55</v>
      </c>
      <c r="F2359" s="25" t="s">
        <v>9329</v>
      </c>
      <c r="G2359" s="25" t="s">
        <v>9343</v>
      </c>
      <c r="H2359" s="25" t="n">
        <v>0</v>
      </c>
    </row>
    <row r="2360" customFormat="false" ht="15" hidden="false" customHeight="false" outlineLevel="0" collapsed="false">
      <c r="A2360" s="25" t="s">
        <v>7045</v>
      </c>
      <c r="B2360" s="25" t="s">
        <v>104</v>
      </c>
      <c r="C2360" s="25" t="s">
        <v>186</v>
      </c>
      <c r="D2360" s="25" t="s">
        <v>195</v>
      </c>
      <c r="E2360" s="25" t="s">
        <v>54</v>
      </c>
      <c r="F2360" s="25" t="s">
        <v>9329</v>
      </c>
      <c r="G2360" s="25" t="s">
        <v>9233</v>
      </c>
      <c r="H2360" s="25" t="n">
        <v>638</v>
      </c>
    </row>
    <row r="2361" customFormat="false" ht="15" hidden="false" customHeight="false" outlineLevel="0" collapsed="false">
      <c r="A2361" s="25" t="s">
        <v>7046</v>
      </c>
      <c r="B2361" s="25" t="s">
        <v>104</v>
      </c>
      <c r="C2361" s="25" t="s">
        <v>148</v>
      </c>
      <c r="D2361" s="25" t="s">
        <v>633</v>
      </c>
      <c r="E2361" s="25" t="s">
        <v>54</v>
      </c>
      <c r="F2361" s="25" t="s">
        <v>9329</v>
      </c>
      <c r="G2361" s="25" t="s">
        <v>9346</v>
      </c>
      <c r="H2361" s="25" t="n">
        <v>50</v>
      </c>
    </row>
    <row r="2362" customFormat="false" ht="15" hidden="false" customHeight="false" outlineLevel="0" collapsed="false">
      <c r="A2362" s="25" t="s">
        <v>4448</v>
      </c>
      <c r="B2362" s="25" t="s">
        <v>86</v>
      </c>
      <c r="C2362" s="25" t="s">
        <v>160</v>
      </c>
      <c r="D2362" s="25" t="s">
        <v>663</v>
      </c>
      <c r="E2362" s="25" t="s">
        <v>55</v>
      </c>
      <c r="F2362" s="25" t="s">
        <v>9329</v>
      </c>
      <c r="G2362" s="25" t="s">
        <v>9339</v>
      </c>
      <c r="H2362" s="25" t="n">
        <v>0</v>
      </c>
    </row>
    <row r="2363" customFormat="false" ht="15" hidden="false" customHeight="false" outlineLevel="0" collapsed="false">
      <c r="A2363" s="25" t="s">
        <v>8816</v>
      </c>
      <c r="B2363" s="25" t="s">
        <v>115</v>
      </c>
      <c r="C2363" s="25" t="s">
        <v>9107</v>
      </c>
      <c r="D2363" s="25" t="s">
        <v>428</v>
      </c>
      <c r="E2363" s="25" t="s">
        <v>54</v>
      </c>
      <c r="F2363" s="25" t="s">
        <v>9329</v>
      </c>
      <c r="G2363" s="25" t="s">
        <v>9344</v>
      </c>
      <c r="H2363" s="25" t="n">
        <v>4272</v>
      </c>
    </row>
    <row r="2364" customFormat="false" ht="15" hidden="false" customHeight="false" outlineLevel="0" collapsed="false">
      <c r="A2364" s="25" t="s">
        <v>300</v>
      </c>
      <c r="B2364" s="25" t="s">
        <v>69</v>
      </c>
      <c r="C2364" s="25" t="s">
        <v>170</v>
      </c>
      <c r="D2364" s="25" t="s">
        <v>151</v>
      </c>
      <c r="E2364" s="25" t="s">
        <v>55</v>
      </c>
      <c r="F2364" s="25" t="s">
        <v>9330</v>
      </c>
      <c r="G2364" s="25" t="s">
        <v>9333</v>
      </c>
      <c r="H2364" s="25" t="n">
        <v>0</v>
      </c>
    </row>
    <row r="2365" customFormat="false" ht="15" hidden="false" customHeight="false" outlineLevel="0" collapsed="false">
      <c r="A2365" s="25" t="s">
        <v>301</v>
      </c>
      <c r="B2365" s="25" t="s">
        <v>69</v>
      </c>
      <c r="C2365" s="25" t="s">
        <v>148</v>
      </c>
      <c r="D2365" s="25" t="s">
        <v>169</v>
      </c>
      <c r="E2365" s="25" t="s">
        <v>54</v>
      </c>
      <c r="F2365" s="25" t="s">
        <v>9330</v>
      </c>
      <c r="G2365" s="25" t="s">
        <v>9333</v>
      </c>
      <c r="H2365" s="25" t="n">
        <v>58</v>
      </c>
    </row>
    <row r="2366" customFormat="false" ht="15" hidden="false" customHeight="false" outlineLevel="0" collapsed="false">
      <c r="A2366" s="25" t="s">
        <v>4792</v>
      </c>
      <c r="B2366" s="25" t="s">
        <v>98</v>
      </c>
      <c r="C2366" s="25" t="s">
        <v>170</v>
      </c>
      <c r="D2366" s="25" t="s">
        <v>3359</v>
      </c>
      <c r="E2366" s="25" t="s">
        <v>54</v>
      </c>
      <c r="F2366" s="25" t="s">
        <v>9330</v>
      </c>
      <c r="G2366" s="25" t="s">
        <v>9331</v>
      </c>
      <c r="H2366" s="25" t="n">
        <v>1088</v>
      </c>
    </row>
    <row r="2367" customFormat="false" ht="15" hidden="false" customHeight="false" outlineLevel="0" collapsed="false">
      <c r="A2367" s="25" t="s">
        <v>3867</v>
      </c>
      <c r="B2367" s="25" t="s">
        <v>87</v>
      </c>
      <c r="C2367" s="25" t="s">
        <v>186</v>
      </c>
      <c r="D2367" s="25" t="s">
        <v>452</v>
      </c>
      <c r="E2367" s="25" t="s">
        <v>55</v>
      </c>
      <c r="F2367" s="25" t="s">
        <v>9330</v>
      </c>
      <c r="G2367" s="25" t="s">
        <v>9346</v>
      </c>
      <c r="H2367" s="25" t="n">
        <v>0</v>
      </c>
    </row>
    <row r="2368" customFormat="false" ht="15" hidden="false" customHeight="false" outlineLevel="0" collapsed="false">
      <c r="A2368" s="25" t="s">
        <v>3868</v>
      </c>
      <c r="B2368" s="25" t="s">
        <v>87</v>
      </c>
      <c r="C2368" s="25" t="s">
        <v>9107</v>
      </c>
      <c r="D2368" s="25" t="s">
        <v>421</v>
      </c>
      <c r="E2368" s="25" t="s">
        <v>55</v>
      </c>
      <c r="F2368" s="25" t="s">
        <v>9330</v>
      </c>
      <c r="G2368" s="25" t="s">
        <v>9339</v>
      </c>
      <c r="H2368" s="25" t="n">
        <v>0</v>
      </c>
    </row>
    <row r="2369" customFormat="false" ht="15" hidden="false" customHeight="false" outlineLevel="0" collapsed="false">
      <c r="A2369" s="25" t="s">
        <v>5377</v>
      </c>
      <c r="B2369" s="25" t="s">
        <v>94</v>
      </c>
      <c r="C2369" s="25" t="s">
        <v>186</v>
      </c>
      <c r="D2369" s="25" t="s">
        <v>639</v>
      </c>
      <c r="E2369" s="25" t="s">
        <v>55</v>
      </c>
      <c r="F2369" s="25" t="s">
        <v>9330</v>
      </c>
      <c r="G2369" s="25" t="s">
        <v>9340</v>
      </c>
      <c r="H2369" s="25" t="n">
        <v>0</v>
      </c>
    </row>
    <row r="2370" customFormat="false" ht="15" hidden="false" customHeight="false" outlineLevel="0" collapsed="false">
      <c r="A2370" s="25" t="s">
        <v>5378</v>
      </c>
      <c r="B2370" s="25" t="s">
        <v>94</v>
      </c>
      <c r="C2370" s="25" t="s">
        <v>9107</v>
      </c>
      <c r="D2370" s="25" t="s">
        <v>494</v>
      </c>
      <c r="E2370" s="25" t="s">
        <v>55</v>
      </c>
      <c r="F2370" s="25" t="s">
        <v>9330</v>
      </c>
      <c r="G2370" s="25" t="s">
        <v>9251</v>
      </c>
      <c r="H2370" s="25" t="n">
        <v>0</v>
      </c>
    </row>
    <row r="2371" customFormat="false" ht="15" hidden="false" customHeight="false" outlineLevel="0" collapsed="false">
      <c r="A2371" s="25" t="s">
        <v>1998</v>
      </c>
      <c r="B2371" s="25" t="s">
        <v>80</v>
      </c>
      <c r="C2371" s="25" t="s">
        <v>186</v>
      </c>
      <c r="D2371" s="25" t="s">
        <v>173</v>
      </c>
      <c r="E2371" s="25" t="s">
        <v>55</v>
      </c>
      <c r="F2371" s="25" t="s">
        <v>9330</v>
      </c>
      <c r="G2371" s="25" t="s">
        <v>9340</v>
      </c>
      <c r="H2371" s="25" t="n">
        <v>0</v>
      </c>
    </row>
    <row r="2372" customFormat="false" ht="15" hidden="false" customHeight="false" outlineLevel="0" collapsed="false">
      <c r="A2372" s="25" t="s">
        <v>1999</v>
      </c>
      <c r="B2372" s="25" t="s">
        <v>80</v>
      </c>
      <c r="C2372" s="25" t="s">
        <v>9107</v>
      </c>
      <c r="D2372" s="25" t="s">
        <v>240</v>
      </c>
      <c r="E2372" s="25" t="s">
        <v>55</v>
      </c>
      <c r="F2372" s="25" t="s">
        <v>9330</v>
      </c>
      <c r="G2372" s="25" t="s">
        <v>9331</v>
      </c>
      <c r="H2372" s="25" t="n">
        <v>0</v>
      </c>
    </row>
    <row r="2373" customFormat="false" ht="15" hidden="false" customHeight="false" outlineLevel="0" collapsed="false">
      <c r="A2373" s="25" t="s">
        <v>2000</v>
      </c>
      <c r="B2373" s="25" t="s">
        <v>80</v>
      </c>
      <c r="C2373" s="25" t="s">
        <v>170</v>
      </c>
      <c r="D2373" s="25" t="s">
        <v>164</v>
      </c>
      <c r="E2373" s="25" t="s">
        <v>54</v>
      </c>
      <c r="F2373" s="25" t="s">
        <v>9330</v>
      </c>
      <c r="G2373" s="25" t="s">
        <v>9343</v>
      </c>
      <c r="H2373" s="25" t="n">
        <v>1327</v>
      </c>
    </row>
    <row r="2374" customFormat="false" ht="15" hidden="false" customHeight="false" outlineLevel="0" collapsed="false">
      <c r="A2374" s="25" t="s">
        <v>2001</v>
      </c>
      <c r="B2374" s="25" t="s">
        <v>80</v>
      </c>
      <c r="C2374" s="25" t="s">
        <v>170</v>
      </c>
      <c r="D2374" s="25" t="s">
        <v>237</v>
      </c>
      <c r="E2374" s="25" t="s">
        <v>54</v>
      </c>
      <c r="F2374" s="25" t="s">
        <v>9330</v>
      </c>
      <c r="G2374" s="25" t="s">
        <v>9304</v>
      </c>
      <c r="H2374" s="25" t="n">
        <v>923</v>
      </c>
    </row>
    <row r="2375" customFormat="false" ht="15" hidden="false" customHeight="false" outlineLevel="0" collapsed="false">
      <c r="A2375" s="25" t="s">
        <v>2002</v>
      </c>
      <c r="B2375" s="25" t="s">
        <v>80</v>
      </c>
      <c r="C2375" s="25" t="s">
        <v>170</v>
      </c>
      <c r="D2375" s="25" t="s">
        <v>231</v>
      </c>
      <c r="E2375" s="25" t="s">
        <v>54</v>
      </c>
      <c r="F2375" s="25" t="s">
        <v>9330</v>
      </c>
      <c r="G2375" s="25" t="s">
        <v>9346</v>
      </c>
      <c r="H2375" s="25" t="n">
        <v>1058</v>
      </c>
    </row>
    <row r="2376" customFormat="false" ht="15" hidden="false" customHeight="false" outlineLevel="0" collapsed="false">
      <c r="A2376" s="25" t="s">
        <v>2003</v>
      </c>
      <c r="B2376" s="25" t="s">
        <v>80</v>
      </c>
      <c r="C2376" s="25" t="s">
        <v>178</v>
      </c>
      <c r="D2376" s="25" t="s">
        <v>225</v>
      </c>
      <c r="E2376" s="25" t="s">
        <v>54</v>
      </c>
      <c r="F2376" s="25" t="s">
        <v>9330</v>
      </c>
      <c r="G2376" s="25" t="s">
        <v>9342</v>
      </c>
      <c r="H2376" s="25" t="n">
        <v>5220</v>
      </c>
    </row>
    <row r="2377" customFormat="false" ht="15" hidden="false" customHeight="false" outlineLevel="0" collapsed="false">
      <c r="A2377" s="25" t="s">
        <v>2655</v>
      </c>
      <c r="B2377" s="25" t="s">
        <v>78</v>
      </c>
      <c r="C2377" s="25" t="s">
        <v>178</v>
      </c>
      <c r="D2377" s="25" t="s">
        <v>218</v>
      </c>
      <c r="E2377" s="25" t="s">
        <v>55</v>
      </c>
      <c r="F2377" s="25" t="s">
        <v>9330</v>
      </c>
      <c r="G2377" s="25" t="s">
        <v>9343</v>
      </c>
      <c r="H2377" s="25" t="n">
        <v>0</v>
      </c>
    </row>
    <row r="2378" customFormat="false" ht="15" hidden="false" customHeight="false" outlineLevel="0" collapsed="false">
      <c r="A2378" s="25" t="s">
        <v>2656</v>
      </c>
      <c r="B2378" s="25" t="s">
        <v>78</v>
      </c>
      <c r="C2378" s="25" t="s">
        <v>148</v>
      </c>
      <c r="D2378" s="25" t="s">
        <v>145</v>
      </c>
      <c r="E2378" s="25" t="s">
        <v>54</v>
      </c>
      <c r="F2378" s="25" t="s">
        <v>9330</v>
      </c>
      <c r="G2378" s="25" t="s">
        <v>9344</v>
      </c>
      <c r="H2378" s="25" t="n">
        <v>55</v>
      </c>
    </row>
    <row r="2379" customFormat="false" ht="15" hidden="false" customHeight="false" outlineLevel="0" collapsed="false">
      <c r="A2379" s="25" t="s">
        <v>6307</v>
      </c>
      <c r="B2379" s="25" t="s">
        <v>106</v>
      </c>
      <c r="C2379" s="25" t="s">
        <v>160</v>
      </c>
      <c r="D2379" s="25" t="s">
        <v>449</v>
      </c>
      <c r="E2379" s="25" t="s">
        <v>55</v>
      </c>
      <c r="F2379" s="25" t="s">
        <v>9330</v>
      </c>
      <c r="G2379" s="25" t="s">
        <v>9340</v>
      </c>
      <c r="H2379" s="25" t="n">
        <v>0</v>
      </c>
    </row>
    <row r="2380" customFormat="false" ht="15" hidden="false" customHeight="false" outlineLevel="0" collapsed="false">
      <c r="A2380" s="25" t="s">
        <v>6308</v>
      </c>
      <c r="B2380" s="25" t="s">
        <v>106</v>
      </c>
      <c r="C2380" s="25" t="s">
        <v>148</v>
      </c>
      <c r="D2380" s="25" t="s">
        <v>428</v>
      </c>
      <c r="E2380" s="25" t="s">
        <v>54</v>
      </c>
      <c r="F2380" s="25" t="s">
        <v>9330</v>
      </c>
      <c r="G2380" s="25" t="s">
        <v>9281</v>
      </c>
      <c r="H2380" s="25" t="n">
        <v>62</v>
      </c>
    </row>
    <row r="2381" customFormat="false" ht="15" hidden="false" customHeight="false" outlineLevel="0" collapsed="false">
      <c r="A2381" s="25" t="s">
        <v>7446</v>
      </c>
      <c r="B2381" s="25" t="s">
        <v>112</v>
      </c>
      <c r="C2381" s="25" t="s">
        <v>170</v>
      </c>
      <c r="D2381" s="25" t="s">
        <v>199</v>
      </c>
      <c r="E2381" s="25" t="s">
        <v>54</v>
      </c>
      <c r="F2381" s="25" t="s">
        <v>9330</v>
      </c>
      <c r="G2381" s="25" t="s">
        <v>9340</v>
      </c>
      <c r="H2381" s="25" t="n">
        <v>996</v>
      </c>
    </row>
    <row r="2382" customFormat="false" ht="15" hidden="false" customHeight="false" outlineLevel="0" collapsed="false">
      <c r="A2382" s="25" t="s">
        <v>7752</v>
      </c>
      <c r="B2382" s="25" t="s">
        <v>114</v>
      </c>
      <c r="C2382" s="25" t="s">
        <v>9107</v>
      </c>
      <c r="E2382" s="25" t="s">
        <v>56</v>
      </c>
      <c r="F2382" s="25" t="s">
        <v>9330</v>
      </c>
    </row>
    <row r="2383" customFormat="false" ht="15" hidden="false" customHeight="false" outlineLevel="0" collapsed="false">
      <c r="A2383" s="25" t="s">
        <v>7753</v>
      </c>
      <c r="B2383" s="25" t="s">
        <v>114</v>
      </c>
      <c r="C2383" s="25" t="s">
        <v>186</v>
      </c>
      <c r="D2383" s="25" t="s">
        <v>5204</v>
      </c>
      <c r="E2383" s="25" t="s">
        <v>55</v>
      </c>
      <c r="F2383" s="25" t="s">
        <v>9330</v>
      </c>
      <c r="G2383" s="25" t="s">
        <v>9273</v>
      </c>
      <c r="H2383" s="25" t="n">
        <v>0</v>
      </c>
    </row>
    <row r="2384" customFormat="false" ht="15" hidden="false" customHeight="false" outlineLevel="0" collapsed="false">
      <c r="A2384" s="25" t="s">
        <v>7754</v>
      </c>
      <c r="B2384" s="25" t="s">
        <v>114</v>
      </c>
      <c r="C2384" s="25" t="s">
        <v>186</v>
      </c>
      <c r="D2384" s="25" t="s">
        <v>195</v>
      </c>
      <c r="E2384" s="25" t="s">
        <v>54</v>
      </c>
      <c r="F2384" s="25" t="s">
        <v>9330</v>
      </c>
      <c r="G2384" s="25" t="s">
        <v>9344</v>
      </c>
      <c r="H2384" s="25" t="n">
        <v>543</v>
      </c>
    </row>
    <row r="2385" customFormat="false" ht="15" hidden="false" customHeight="false" outlineLevel="0" collapsed="false">
      <c r="A2385" s="25" t="s">
        <v>8137</v>
      </c>
      <c r="B2385" s="25" t="s">
        <v>113</v>
      </c>
      <c r="C2385" s="25" t="s">
        <v>9107</v>
      </c>
      <c r="D2385" s="25" t="s">
        <v>428</v>
      </c>
      <c r="E2385" s="25" t="s">
        <v>55</v>
      </c>
      <c r="F2385" s="25" t="s">
        <v>9330</v>
      </c>
      <c r="G2385" s="25" t="s">
        <v>9343</v>
      </c>
      <c r="H2385" s="25" t="n">
        <v>0</v>
      </c>
    </row>
    <row r="2386" customFormat="false" ht="15" hidden="false" customHeight="false" outlineLevel="0" collapsed="false">
      <c r="A2386" s="25" t="s">
        <v>8138</v>
      </c>
      <c r="B2386" s="25" t="s">
        <v>113</v>
      </c>
      <c r="C2386" s="25" t="s">
        <v>9107</v>
      </c>
      <c r="D2386" s="25" t="s">
        <v>2739</v>
      </c>
      <c r="E2386" s="25" t="s">
        <v>55</v>
      </c>
      <c r="F2386" s="25" t="s">
        <v>9330</v>
      </c>
      <c r="G2386" s="25" t="s">
        <v>9342</v>
      </c>
      <c r="H2386" s="25" t="n">
        <v>0</v>
      </c>
    </row>
    <row r="2387" customFormat="false" ht="15" hidden="false" customHeight="false" outlineLevel="0" collapsed="false">
      <c r="A2387" s="25" t="s">
        <v>1266</v>
      </c>
      <c r="B2387" s="25" t="s">
        <v>73</v>
      </c>
      <c r="C2387" s="25" t="s">
        <v>148</v>
      </c>
      <c r="D2387" s="25" t="s">
        <v>266</v>
      </c>
      <c r="E2387" s="25" t="s">
        <v>55</v>
      </c>
      <c r="F2387" s="25" t="s">
        <v>9330</v>
      </c>
      <c r="G2387" s="25" t="s">
        <v>9347</v>
      </c>
      <c r="H2387" s="25" t="n">
        <v>0</v>
      </c>
    </row>
    <row r="2388" customFormat="false" ht="15" hidden="false" customHeight="false" outlineLevel="0" collapsed="false">
      <c r="A2388" s="25" t="s">
        <v>3582</v>
      </c>
      <c r="B2388" s="25" t="s">
        <v>79</v>
      </c>
      <c r="C2388" s="25" t="s">
        <v>170</v>
      </c>
      <c r="D2388" s="25" t="s">
        <v>231</v>
      </c>
      <c r="E2388" s="25" t="s">
        <v>55</v>
      </c>
      <c r="F2388" s="25" t="s">
        <v>9330</v>
      </c>
      <c r="G2388" s="25" t="s">
        <v>9294</v>
      </c>
      <c r="H2388" s="25" t="n">
        <v>0</v>
      </c>
    </row>
    <row r="2389" customFormat="false" ht="15" hidden="false" customHeight="false" outlineLevel="0" collapsed="false">
      <c r="A2389" s="25" t="s">
        <v>1548</v>
      </c>
      <c r="B2389" s="25" t="s">
        <v>71</v>
      </c>
      <c r="C2389" s="25" t="s">
        <v>148</v>
      </c>
      <c r="D2389" s="25" t="s">
        <v>215</v>
      </c>
      <c r="E2389" s="25" t="s">
        <v>55</v>
      </c>
      <c r="F2389" s="25" t="s">
        <v>9330</v>
      </c>
      <c r="G2389" s="25" t="s">
        <v>9252</v>
      </c>
      <c r="H2389" s="25" t="n">
        <v>0</v>
      </c>
    </row>
    <row r="2390" customFormat="false" ht="15" hidden="false" customHeight="false" outlineLevel="0" collapsed="false">
      <c r="A2390" s="25" t="s">
        <v>1549</v>
      </c>
      <c r="B2390" s="25" t="s">
        <v>71</v>
      </c>
      <c r="C2390" s="25" t="s">
        <v>148</v>
      </c>
      <c r="D2390" s="25" t="s">
        <v>151</v>
      </c>
      <c r="E2390" s="25" t="s">
        <v>54</v>
      </c>
      <c r="F2390" s="25" t="s">
        <v>9330</v>
      </c>
      <c r="G2390" s="25" t="s">
        <v>9344</v>
      </c>
      <c r="H2390" s="25" t="n">
        <v>56</v>
      </c>
    </row>
    <row r="2391" customFormat="false" ht="15" hidden="false" customHeight="false" outlineLevel="0" collapsed="false">
      <c r="A2391" s="25" t="s">
        <v>7047</v>
      </c>
      <c r="B2391" s="25" t="s">
        <v>104</v>
      </c>
      <c r="C2391" s="25" t="s">
        <v>178</v>
      </c>
      <c r="D2391" s="25" t="s">
        <v>494</v>
      </c>
      <c r="E2391" s="25" t="s">
        <v>55</v>
      </c>
      <c r="F2391" s="25" t="s">
        <v>9330</v>
      </c>
      <c r="G2391" s="25" t="s">
        <v>9340</v>
      </c>
      <c r="H2391" s="25" t="n">
        <v>0</v>
      </c>
    </row>
    <row r="2392" customFormat="false" ht="15" hidden="false" customHeight="false" outlineLevel="0" collapsed="false">
      <c r="A2392" s="25" t="s">
        <v>7048</v>
      </c>
      <c r="B2392" s="25" t="s">
        <v>104</v>
      </c>
      <c r="C2392" s="25" t="s">
        <v>160</v>
      </c>
      <c r="D2392" s="25" t="s">
        <v>1789</v>
      </c>
      <c r="E2392" s="25" t="s">
        <v>55</v>
      </c>
      <c r="F2392" s="25" t="s">
        <v>9330</v>
      </c>
      <c r="G2392" s="25" t="s">
        <v>9346</v>
      </c>
      <c r="H2392" s="25" t="n">
        <v>0</v>
      </c>
    </row>
    <row r="2393" customFormat="false" ht="15" hidden="false" customHeight="false" outlineLevel="0" collapsed="false">
      <c r="A2393" s="25" t="s">
        <v>4449</v>
      </c>
      <c r="B2393" s="25" t="s">
        <v>86</v>
      </c>
      <c r="C2393" s="25" t="s">
        <v>170</v>
      </c>
      <c r="D2393" s="25" t="s">
        <v>622</v>
      </c>
      <c r="E2393" s="25" t="s">
        <v>54</v>
      </c>
      <c r="F2393" s="25" t="s">
        <v>9330</v>
      </c>
      <c r="G2393" s="25" t="s">
        <v>9276</v>
      </c>
      <c r="H2393" s="25" t="n">
        <v>1145</v>
      </c>
    </row>
    <row r="2394" customFormat="false" ht="15" hidden="false" customHeight="false" outlineLevel="0" collapsed="false">
      <c r="A2394" s="25" t="s">
        <v>4659</v>
      </c>
      <c r="B2394" s="25" t="s">
        <v>90</v>
      </c>
      <c r="C2394" s="25" t="s">
        <v>9107</v>
      </c>
      <c r="D2394" s="25" t="s">
        <v>421</v>
      </c>
      <c r="E2394" s="25" t="s">
        <v>55</v>
      </c>
      <c r="F2394" s="25" t="s">
        <v>9330</v>
      </c>
      <c r="G2394" s="25" t="s">
        <v>9348</v>
      </c>
      <c r="H2394" s="25" t="n">
        <v>0</v>
      </c>
    </row>
    <row r="2395" customFormat="false" ht="15" hidden="false" customHeight="false" outlineLevel="0" collapsed="false">
      <c r="A2395" s="25" t="s">
        <v>8817</v>
      </c>
      <c r="B2395" s="25" t="s">
        <v>115</v>
      </c>
      <c r="C2395" s="25" t="s">
        <v>186</v>
      </c>
      <c r="E2395" s="25" t="s">
        <v>56</v>
      </c>
      <c r="F2395" s="25" t="s">
        <v>9330</v>
      </c>
    </row>
    <row r="2396" customFormat="false" ht="15" hidden="false" customHeight="false" outlineLevel="0" collapsed="false">
      <c r="A2396" s="25" t="s">
        <v>8818</v>
      </c>
      <c r="B2396" s="25" t="s">
        <v>115</v>
      </c>
      <c r="C2396" s="25" t="s">
        <v>160</v>
      </c>
      <c r="E2396" s="25" t="s">
        <v>56</v>
      </c>
      <c r="F2396" s="25" t="s">
        <v>9330</v>
      </c>
    </row>
    <row r="2397" customFormat="false" ht="15" hidden="false" customHeight="false" outlineLevel="0" collapsed="false">
      <c r="A2397" s="25" t="s">
        <v>5054</v>
      </c>
      <c r="B2397" s="25" t="s">
        <v>95</v>
      </c>
      <c r="C2397" s="25" t="s">
        <v>178</v>
      </c>
      <c r="D2397" s="25" t="s">
        <v>1371</v>
      </c>
      <c r="E2397" s="25" t="s">
        <v>55</v>
      </c>
      <c r="F2397" s="25" t="s">
        <v>9331</v>
      </c>
      <c r="G2397" s="25" t="s">
        <v>9343</v>
      </c>
      <c r="H2397" s="25" t="n">
        <v>0</v>
      </c>
    </row>
    <row r="2398" customFormat="false" ht="15" hidden="false" customHeight="false" outlineLevel="0" collapsed="false">
      <c r="A2398" s="25" t="s">
        <v>5055</v>
      </c>
      <c r="B2398" s="25" t="s">
        <v>95</v>
      </c>
      <c r="C2398" s="25" t="s">
        <v>9107</v>
      </c>
      <c r="D2398" s="25" t="s">
        <v>1156</v>
      </c>
      <c r="E2398" s="25" t="s">
        <v>55</v>
      </c>
      <c r="F2398" s="25" t="s">
        <v>9331</v>
      </c>
      <c r="G2398" s="25" t="s">
        <v>9344</v>
      </c>
      <c r="H2398" s="25" t="n">
        <v>0</v>
      </c>
    </row>
    <row r="2399" customFormat="false" ht="15" hidden="false" customHeight="false" outlineLevel="0" collapsed="false">
      <c r="A2399" s="25" t="s">
        <v>5056</v>
      </c>
      <c r="B2399" s="25" t="s">
        <v>95</v>
      </c>
      <c r="C2399" s="25" t="s">
        <v>160</v>
      </c>
      <c r="D2399" s="25" t="s">
        <v>1049</v>
      </c>
      <c r="E2399" s="25" t="s">
        <v>55</v>
      </c>
      <c r="F2399" s="25" t="s">
        <v>9331</v>
      </c>
      <c r="G2399" s="25" t="s">
        <v>9343</v>
      </c>
      <c r="H2399" s="25" t="n">
        <v>0</v>
      </c>
    </row>
    <row r="2400" customFormat="false" ht="15" hidden="false" customHeight="false" outlineLevel="0" collapsed="false">
      <c r="A2400" s="25" t="s">
        <v>3869</v>
      </c>
      <c r="B2400" s="25" t="s">
        <v>87</v>
      </c>
      <c r="C2400" s="25" t="s">
        <v>170</v>
      </c>
      <c r="D2400" s="25" t="s">
        <v>1347</v>
      </c>
      <c r="E2400" s="25" t="s">
        <v>54</v>
      </c>
      <c r="F2400" s="25" t="s">
        <v>9331</v>
      </c>
      <c r="G2400" s="25" t="s">
        <v>9346</v>
      </c>
      <c r="H2400" s="25" t="n">
        <v>1033</v>
      </c>
    </row>
    <row r="2401" customFormat="false" ht="15" hidden="false" customHeight="false" outlineLevel="0" collapsed="false">
      <c r="A2401" s="25" t="s">
        <v>5379</v>
      </c>
      <c r="B2401" s="25" t="s">
        <v>94</v>
      </c>
      <c r="C2401" s="25" t="s">
        <v>160</v>
      </c>
      <c r="D2401" s="25" t="s">
        <v>1055</v>
      </c>
      <c r="E2401" s="25" t="s">
        <v>55</v>
      </c>
      <c r="F2401" s="25" t="s">
        <v>9331</v>
      </c>
      <c r="G2401" s="25" t="s">
        <v>9340</v>
      </c>
      <c r="H2401" s="25" t="n">
        <v>0</v>
      </c>
    </row>
    <row r="2402" customFormat="false" ht="15" hidden="false" customHeight="false" outlineLevel="0" collapsed="false">
      <c r="A2402" s="25" t="s">
        <v>2004</v>
      </c>
      <c r="B2402" s="25" t="s">
        <v>80</v>
      </c>
      <c r="C2402" s="25" t="s">
        <v>170</v>
      </c>
      <c r="D2402" s="25" t="s">
        <v>154</v>
      </c>
      <c r="E2402" s="25" t="s">
        <v>55</v>
      </c>
      <c r="F2402" s="25" t="s">
        <v>9331</v>
      </c>
      <c r="G2402" s="25" t="s">
        <v>9333</v>
      </c>
      <c r="H2402" s="25" t="n">
        <v>0</v>
      </c>
    </row>
    <row r="2403" customFormat="false" ht="15" hidden="false" customHeight="false" outlineLevel="0" collapsed="false">
      <c r="A2403" s="25" t="s">
        <v>2005</v>
      </c>
      <c r="B2403" s="25" t="s">
        <v>80</v>
      </c>
      <c r="C2403" s="25" t="s">
        <v>9107</v>
      </c>
      <c r="D2403" s="25" t="s">
        <v>162</v>
      </c>
      <c r="E2403" s="25" t="s">
        <v>55</v>
      </c>
      <c r="F2403" s="25" t="s">
        <v>9331</v>
      </c>
      <c r="G2403" s="25" t="s">
        <v>9336</v>
      </c>
      <c r="H2403" s="25" t="n">
        <v>0</v>
      </c>
    </row>
    <row r="2404" customFormat="false" ht="15" hidden="false" customHeight="false" outlineLevel="0" collapsed="false">
      <c r="A2404" s="25" t="s">
        <v>2006</v>
      </c>
      <c r="B2404" s="25" t="s">
        <v>80</v>
      </c>
      <c r="C2404" s="25" t="s">
        <v>9107</v>
      </c>
      <c r="D2404" s="25" t="s">
        <v>210</v>
      </c>
      <c r="E2404" s="25" t="s">
        <v>54</v>
      </c>
      <c r="F2404" s="25" t="s">
        <v>9331</v>
      </c>
      <c r="G2404" s="25" t="s">
        <v>9349</v>
      </c>
      <c r="H2404" s="25" t="n">
        <v>4359</v>
      </c>
    </row>
    <row r="2405" customFormat="false" ht="15" hidden="false" customHeight="false" outlineLevel="0" collapsed="false">
      <c r="A2405" s="25" t="s">
        <v>2007</v>
      </c>
      <c r="B2405" s="25" t="s">
        <v>80</v>
      </c>
      <c r="C2405" s="25" t="s">
        <v>9107</v>
      </c>
      <c r="D2405" s="25" t="s">
        <v>266</v>
      </c>
      <c r="E2405" s="25" t="s">
        <v>54</v>
      </c>
      <c r="F2405" s="25" t="s">
        <v>9331</v>
      </c>
      <c r="G2405" s="25" t="s">
        <v>9224</v>
      </c>
      <c r="H2405" s="25" t="n">
        <v>4575</v>
      </c>
    </row>
    <row r="2406" customFormat="false" ht="15" hidden="false" customHeight="false" outlineLevel="0" collapsed="false">
      <c r="A2406" s="25" t="s">
        <v>2008</v>
      </c>
      <c r="B2406" s="25" t="s">
        <v>80</v>
      </c>
      <c r="C2406" s="25" t="s">
        <v>148</v>
      </c>
      <c r="D2406" s="25" t="s">
        <v>215</v>
      </c>
      <c r="E2406" s="25" t="s">
        <v>54</v>
      </c>
      <c r="F2406" s="25" t="s">
        <v>9331</v>
      </c>
      <c r="G2406" s="25" t="s">
        <v>9344</v>
      </c>
      <c r="H2406" s="25" t="n">
        <v>53</v>
      </c>
    </row>
    <row r="2407" customFormat="false" ht="15" hidden="false" customHeight="false" outlineLevel="0" collapsed="false">
      <c r="A2407" s="25" t="s">
        <v>6126</v>
      </c>
      <c r="B2407" s="25" t="s">
        <v>108</v>
      </c>
      <c r="C2407" s="25" t="s">
        <v>186</v>
      </c>
      <c r="D2407" s="25" t="s">
        <v>633</v>
      </c>
      <c r="E2407" s="25" t="s">
        <v>54</v>
      </c>
      <c r="F2407" s="25" t="s">
        <v>9331</v>
      </c>
      <c r="G2407" s="25" t="s">
        <v>9336</v>
      </c>
      <c r="H2407" s="25" t="n">
        <v>597</v>
      </c>
    </row>
    <row r="2408" customFormat="false" ht="15" hidden="false" customHeight="false" outlineLevel="0" collapsed="false">
      <c r="A2408" s="25" t="s">
        <v>6127</v>
      </c>
      <c r="B2408" s="25" t="s">
        <v>108</v>
      </c>
      <c r="C2408" s="25" t="s">
        <v>160</v>
      </c>
      <c r="D2408" s="25" t="s">
        <v>646</v>
      </c>
      <c r="E2408" s="25" t="s">
        <v>54</v>
      </c>
      <c r="F2408" s="25" t="s">
        <v>9331</v>
      </c>
      <c r="G2408" s="25" t="s">
        <v>9294</v>
      </c>
      <c r="H2408" s="25" t="n">
        <v>3179</v>
      </c>
    </row>
    <row r="2409" customFormat="false" ht="15" hidden="false" customHeight="false" outlineLevel="0" collapsed="false">
      <c r="A2409" s="25" t="s">
        <v>2657</v>
      </c>
      <c r="B2409" s="25" t="s">
        <v>78</v>
      </c>
      <c r="C2409" s="25" t="s">
        <v>186</v>
      </c>
      <c r="D2409" s="25" t="s">
        <v>240</v>
      </c>
      <c r="E2409" s="25" t="s">
        <v>55</v>
      </c>
      <c r="F2409" s="25" t="s">
        <v>9331</v>
      </c>
      <c r="G2409" s="25" t="s">
        <v>9294</v>
      </c>
      <c r="H2409" s="25" t="n">
        <v>0</v>
      </c>
    </row>
    <row r="2410" customFormat="false" ht="15" hidden="false" customHeight="false" outlineLevel="0" collapsed="false">
      <c r="A2410" s="25" t="s">
        <v>2658</v>
      </c>
      <c r="B2410" s="25" t="s">
        <v>78</v>
      </c>
      <c r="C2410" s="25" t="s">
        <v>148</v>
      </c>
      <c r="D2410" s="25" t="s">
        <v>176</v>
      </c>
      <c r="E2410" s="25" t="s">
        <v>54</v>
      </c>
      <c r="F2410" s="25" t="s">
        <v>9331</v>
      </c>
      <c r="G2410" s="25" t="s">
        <v>9333</v>
      </c>
      <c r="H2410" s="25" t="n">
        <v>57</v>
      </c>
    </row>
    <row r="2411" customFormat="false" ht="15" hidden="false" customHeight="false" outlineLevel="0" collapsed="false">
      <c r="A2411" s="25" t="s">
        <v>6309</v>
      </c>
      <c r="B2411" s="25" t="s">
        <v>106</v>
      </c>
      <c r="C2411" s="25" t="s">
        <v>160</v>
      </c>
      <c r="D2411" s="25" t="s">
        <v>195</v>
      </c>
      <c r="E2411" s="25" t="s">
        <v>55</v>
      </c>
      <c r="F2411" s="25" t="s">
        <v>9331</v>
      </c>
      <c r="G2411" s="25" t="s">
        <v>9333</v>
      </c>
      <c r="H2411" s="25" t="n">
        <v>0</v>
      </c>
    </row>
    <row r="2412" customFormat="false" ht="15" hidden="false" customHeight="false" outlineLevel="0" collapsed="false">
      <c r="A2412" s="25" t="s">
        <v>6310</v>
      </c>
      <c r="B2412" s="25" t="s">
        <v>106</v>
      </c>
      <c r="C2412" s="25" t="s">
        <v>160</v>
      </c>
      <c r="D2412" s="25" t="s">
        <v>444</v>
      </c>
      <c r="E2412" s="25" t="s">
        <v>54</v>
      </c>
      <c r="F2412" s="25" t="s">
        <v>9331</v>
      </c>
      <c r="G2412" s="25" t="s">
        <v>9345</v>
      </c>
      <c r="H2412" s="25" t="n">
        <v>2997</v>
      </c>
    </row>
    <row r="2413" customFormat="false" ht="15" hidden="false" customHeight="false" outlineLevel="0" collapsed="false">
      <c r="A2413" s="25" t="s">
        <v>7447</v>
      </c>
      <c r="B2413" s="25" t="s">
        <v>112</v>
      </c>
      <c r="C2413" s="25" t="s">
        <v>186</v>
      </c>
      <c r="D2413" s="25" t="s">
        <v>2484</v>
      </c>
      <c r="E2413" s="25" t="s">
        <v>54</v>
      </c>
      <c r="F2413" s="25" t="s">
        <v>9331</v>
      </c>
      <c r="G2413" s="25" t="s">
        <v>9247</v>
      </c>
      <c r="H2413" s="25" t="n">
        <v>545</v>
      </c>
    </row>
    <row r="2414" customFormat="false" ht="15" hidden="false" customHeight="false" outlineLevel="0" collapsed="false">
      <c r="A2414" s="25" t="s">
        <v>2971</v>
      </c>
      <c r="B2414" s="25" t="s">
        <v>76</v>
      </c>
      <c r="C2414" s="25" t="s">
        <v>186</v>
      </c>
      <c r="D2414" s="25" t="s">
        <v>257</v>
      </c>
      <c r="E2414" s="25" t="s">
        <v>54</v>
      </c>
      <c r="F2414" s="25" t="s">
        <v>9331</v>
      </c>
      <c r="G2414" s="25" t="s">
        <v>9350</v>
      </c>
      <c r="H2414" s="25" t="n">
        <v>565</v>
      </c>
    </row>
    <row r="2415" customFormat="false" ht="15" hidden="false" customHeight="false" outlineLevel="0" collapsed="false">
      <c r="A2415" s="25" t="s">
        <v>2972</v>
      </c>
      <c r="B2415" s="25" t="s">
        <v>76</v>
      </c>
      <c r="C2415" s="25" t="s">
        <v>148</v>
      </c>
      <c r="D2415" s="25" t="s">
        <v>162</v>
      </c>
      <c r="E2415" s="25" t="s">
        <v>54</v>
      </c>
      <c r="F2415" s="25" t="s">
        <v>9331</v>
      </c>
      <c r="G2415" s="25" t="s">
        <v>9345</v>
      </c>
      <c r="H2415" s="25" t="n">
        <v>54</v>
      </c>
    </row>
    <row r="2416" customFormat="false" ht="15" hidden="false" customHeight="false" outlineLevel="0" collapsed="false">
      <c r="A2416" s="25" t="s">
        <v>7755</v>
      </c>
      <c r="B2416" s="25" t="s">
        <v>114</v>
      </c>
      <c r="C2416" s="25" t="s">
        <v>9107</v>
      </c>
      <c r="E2416" s="25" t="s">
        <v>56</v>
      </c>
      <c r="F2416" s="25" t="s">
        <v>9331</v>
      </c>
    </row>
    <row r="2417" customFormat="false" ht="15" hidden="false" customHeight="false" outlineLevel="0" collapsed="false">
      <c r="A2417" s="25" t="s">
        <v>7756</v>
      </c>
      <c r="B2417" s="25" t="s">
        <v>114</v>
      </c>
      <c r="C2417" s="25" t="s">
        <v>186</v>
      </c>
      <c r="D2417" s="25" t="s">
        <v>633</v>
      </c>
      <c r="E2417" s="25" t="s">
        <v>55</v>
      </c>
      <c r="F2417" s="25" t="s">
        <v>9331</v>
      </c>
      <c r="G2417" s="25" t="s">
        <v>9333</v>
      </c>
      <c r="H2417" s="25" t="n">
        <v>0</v>
      </c>
    </row>
    <row r="2418" customFormat="false" ht="15" hidden="false" customHeight="false" outlineLevel="0" collapsed="false">
      <c r="A2418" s="25" t="s">
        <v>7757</v>
      </c>
      <c r="B2418" s="25" t="s">
        <v>114</v>
      </c>
      <c r="C2418" s="25" t="s">
        <v>9107</v>
      </c>
      <c r="D2418" s="25" t="s">
        <v>860</v>
      </c>
      <c r="E2418" s="25" t="s">
        <v>54</v>
      </c>
      <c r="F2418" s="25" t="s">
        <v>9331</v>
      </c>
      <c r="G2418" s="25" t="s">
        <v>9342</v>
      </c>
      <c r="H2418" s="25" t="n">
        <v>4991</v>
      </c>
    </row>
    <row r="2419" customFormat="false" ht="15" hidden="false" customHeight="false" outlineLevel="0" collapsed="false">
      <c r="A2419" s="25" t="s">
        <v>6536</v>
      </c>
      <c r="B2419" s="25" t="s">
        <v>107</v>
      </c>
      <c r="C2419" s="25" t="s">
        <v>186</v>
      </c>
      <c r="E2419" s="25" t="s">
        <v>56</v>
      </c>
      <c r="F2419" s="25" t="s">
        <v>9331</v>
      </c>
    </row>
    <row r="2420" customFormat="false" ht="15" hidden="false" customHeight="false" outlineLevel="0" collapsed="false">
      <c r="A2420" s="25" t="s">
        <v>6537</v>
      </c>
      <c r="B2420" s="25" t="s">
        <v>107</v>
      </c>
      <c r="C2420" s="25" t="s">
        <v>148</v>
      </c>
      <c r="E2420" s="25" t="s">
        <v>56</v>
      </c>
      <c r="F2420" s="25" t="s">
        <v>9331</v>
      </c>
    </row>
    <row r="2421" customFormat="false" ht="15" hidden="false" customHeight="false" outlineLevel="0" collapsed="false">
      <c r="A2421" s="25" t="s">
        <v>8523</v>
      </c>
      <c r="B2421" s="25" t="s">
        <v>116</v>
      </c>
      <c r="C2421" s="25" t="s">
        <v>178</v>
      </c>
      <c r="D2421" s="25" t="s">
        <v>195</v>
      </c>
      <c r="E2421" s="25" t="s">
        <v>55</v>
      </c>
      <c r="F2421" s="25" t="s">
        <v>9331</v>
      </c>
      <c r="G2421" s="25" t="s">
        <v>9343</v>
      </c>
      <c r="H2421" s="25" t="n">
        <v>0</v>
      </c>
    </row>
    <row r="2422" customFormat="false" ht="15" hidden="false" customHeight="false" outlineLevel="0" collapsed="false">
      <c r="A2422" s="25" t="s">
        <v>8524</v>
      </c>
      <c r="B2422" s="25" t="s">
        <v>116</v>
      </c>
      <c r="C2422" s="25" t="s">
        <v>160</v>
      </c>
      <c r="D2422" s="25" t="s">
        <v>1789</v>
      </c>
      <c r="E2422" s="25" t="s">
        <v>55</v>
      </c>
      <c r="F2422" s="25" t="s">
        <v>9331</v>
      </c>
      <c r="G2422" s="25" t="s">
        <v>9336</v>
      </c>
      <c r="H2422" s="25" t="n">
        <v>0</v>
      </c>
    </row>
    <row r="2423" customFormat="false" ht="15" hidden="false" customHeight="false" outlineLevel="0" collapsed="false">
      <c r="A2423" s="25" t="s">
        <v>4256</v>
      </c>
      <c r="B2423" s="25" t="s">
        <v>88</v>
      </c>
      <c r="C2423" s="25" t="s">
        <v>9107</v>
      </c>
      <c r="D2423" s="25" t="s">
        <v>421</v>
      </c>
      <c r="E2423" s="25" t="s">
        <v>54</v>
      </c>
      <c r="F2423" s="25" t="s">
        <v>9331</v>
      </c>
      <c r="G2423" s="25" t="s">
        <v>9294</v>
      </c>
      <c r="H2423" s="25" t="n">
        <v>5546</v>
      </c>
    </row>
    <row r="2424" customFormat="false" ht="15" hidden="false" customHeight="false" outlineLevel="0" collapsed="false">
      <c r="A2424" s="25" t="s">
        <v>7049</v>
      </c>
      <c r="B2424" s="25" t="s">
        <v>104</v>
      </c>
      <c r="C2424" s="25" t="s">
        <v>148</v>
      </c>
      <c r="D2424" s="25" t="s">
        <v>195</v>
      </c>
      <c r="E2424" s="25" t="s">
        <v>54</v>
      </c>
      <c r="F2424" s="25" t="s">
        <v>9331</v>
      </c>
      <c r="G2424" s="25" t="s">
        <v>9340</v>
      </c>
      <c r="H2424" s="25" t="n">
        <v>59</v>
      </c>
    </row>
    <row r="2425" customFormat="false" ht="15" hidden="false" customHeight="false" outlineLevel="0" collapsed="false">
      <c r="A2425" s="25" t="s">
        <v>302</v>
      </c>
      <c r="B2425" s="25" t="s">
        <v>69</v>
      </c>
      <c r="C2425" s="25" t="s">
        <v>170</v>
      </c>
      <c r="D2425" s="25" t="s">
        <v>158</v>
      </c>
      <c r="E2425" s="25" t="s">
        <v>55</v>
      </c>
      <c r="F2425" s="25" t="s">
        <v>9333</v>
      </c>
      <c r="G2425" s="25" t="s">
        <v>9346</v>
      </c>
      <c r="H2425" s="25" t="n">
        <v>0</v>
      </c>
    </row>
    <row r="2426" customFormat="false" ht="15" hidden="false" customHeight="false" outlineLevel="0" collapsed="false">
      <c r="A2426" s="25" t="s">
        <v>303</v>
      </c>
      <c r="B2426" s="25" t="s">
        <v>69</v>
      </c>
      <c r="C2426" s="25" t="s">
        <v>148</v>
      </c>
      <c r="D2426" s="25" t="s">
        <v>158</v>
      </c>
      <c r="E2426" s="25" t="s">
        <v>55</v>
      </c>
      <c r="F2426" s="25" t="s">
        <v>9333</v>
      </c>
      <c r="G2426" s="25" t="s">
        <v>9340</v>
      </c>
      <c r="H2426" s="25" t="n">
        <v>0</v>
      </c>
    </row>
    <row r="2427" customFormat="false" ht="15" hidden="false" customHeight="false" outlineLevel="0" collapsed="false">
      <c r="A2427" s="25" t="s">
        <v>304</v>
      </c>
      <c r="B2427" s="25" t="s">
        <v>69</v>
      </c>
      <c r="C2427" s="25" t="s">
        <v>178</v>
      </c>
      <c r="D2427" s="25" t="s">
        <v>158</v>
      </c>
      <c r="E2427" s="25" t="s">
        <v>54</v>
      </c>
      <c r="F2427" s="25" t="s">
        <v>9333</v>
      </c>
      <c r="G2427" s="25" t="s">
        <v>9336</v>
      </c>
      <c r="H2427" s="25" t="n">
        <v>5082</v>
      </c>
    </row>
    <row r="2428" customFormat="false" ht="15" hidden="false" customHeight="false" outlineLevel="0" collapsed="false">
      <c r="A2428" s="25" t="s">
        <v>4793</v>
      </c>
      <c r="B2428" s="25" t="s">
        <v>98</v>
      </c>
      <c r="C2428" s="25" t="s">
        <v>178</v>
      </c>
      <c r="D2428" s="25" t="s">
        <v>2530</v>
      </c>
      <c r="E2428" s="25" t="s">
        <v>54</v>
      </c>
      <c r="F2428" s="25" t="s">
        <v>9333</v>
      </c>
      <c r="G2428" s="25" t="s">
        <v>9345</v>
      </c>
      <c r="H2428" s="25" t="n">
        <v>5293</v>
      </c>
    </row>
    <row r="2429" customFormat="false" ht="15" hidden="false" customHeight="false" outlineLevel="0" collapsed="false">
      <c r="A2429" s="25" t="s">
        <v>720</v>
      </c>
      <c r="B2429" s="25" t="s">
        <v>70</v>
      </c>
      <c r="C2429" s="25" t="s">
        <v>170</v>
      </c>
      <c r="D2429" s="25" t="s">
        <v>195</v>
      </c>
      <c r="E2429" s="25" t="s">
        <v>54</v>
      </c>
      <c r="F2429" s="25" t="s">
        <v>9333</v>
      </c>
      <c r="G2429" s="25" t="s">
        <v>9304</v>
      </c>
      <c r="H2429" s="25" t="n">
        <v>1163</v>
      </c>
    </row>
    <row r="2430" customFormat="false" ht="15" hidden="false" customHeight="false" outlineLevel="0" collapsed="false">
      <c r="A2430" s="25" t="s">
        <v>5632</v>
      </c>
      <c r="B2430" s="25" t="s">
        <v>96</v>
      </c>
      <c r="C2430" s="25" t="s">
        <v>148</v>
      </c>
      <c r="D2430" s="25" t="s">
        <v>484</v>
      </c>
      <c r="E2430" s="25" t="s">
        <v>54</v>
      </c>
      <c r="F2430" s="25" t="s">
        <v>9333</v>
      </c>
      <c r="G2430" s="25" t="s">
        <v>9336</v>
      </c>
      <c r="H2430" s="25" t="n">
        <v>49</v>
      </c>
    </row>
    <row r="2431" customFormat="false" ht="15" hidden="false" customHeight="false" outlineLevel="0" collapsed="false">
      <c r="A2431" s="25" t="s">
        <v>4129</v>
      </c>
      <c r="B2431" s="25" t="s">
        <v>89</v>
      </c>
      <c r="C2431" s="25" t="s">
        <v>148</v>
      </c>
      <c r="D2431" s="25" t="s">
        <v>452</v>
      </c>
      <c r="E2431" s="25" t="s">
        <v>54</v>
      </c>
      <c r="F2431" s="25" t="s">
        <v>9333</v>
      </c>
      <c r="G2431" s="25" t="s">
        <v>9231</v>
      </c>
      <c r="H2431" s="25" t="n">
        <v>53</v>
      </c>
    </row>
    <row r="2432" customFormat="false" ht="15" hidden="false" customHeight="false" outlineLevel="0" collapsed="false">
      <c r="A2432" s="25" t="s">
        <v>2659</v>
      </c>
      <c r="B2432" s="25" t="s">
        <v>78</v>
      </c>
      <c r="C2432" s="25" t="s">
        <v>160</v>
      </c>
      <c r="D2432" s="25" t="s">
        <v>173</v>
      </c>
      <c r="E2432" s="25" t="s">
        <v>55</v>
      </c>
      <c r="F2432" s="25" t="s">
        <v>9333</v>
      </c>
      <c r="G2432" s="25" t="s">
        <v>9336</v>
      </c>
      <c r="H2432" s="25" t="n">
        <v>0</v>
      </c>
    </row>
    <row r="2433" customFormat="false" ht="15" hidden="false" customHeight="false" outlineLevel="0" collapsed="false">
      <c r="A2433" s="25" t="s">
        <v>2660</v>
      </c>
      <c r="B2433" s="25" t="s">
        <v>78</v>
      </c>
      <c r="C2433" s="25" t="s">
        <v>160</v>
      </c>
      <c r="D2433" s="25" t="s">
        <v>154</v>
      </c>
      <c r="E2433" s="25" t="s">
        <v>55</v>
      </c>
      <c r="F2433" s="25" t="s">
        <v>9333</v>
      </c>
      <c r="G2433" s="25" t="s">
        <v>9293</v>
      </c>
      <c r="H2433" s="25" t="n">
        <v>0</v>
      </c>
    </row>
    <row r="2434" customFormat="false" ht="15" hidden="false" customHeight="false" outlineLevel="0" collapsed="false">
      <c r="A2434" s="25" t="s">
        <v>6311</v>
      </c>
      <c r="B2434" s="25" t="s">
        <v>106</v>
      </c>
      <c r="C2434" s="25" t="s">
        <v>170</v>
      </c>
      <c r="D2434" s="25" t="s">
        <v>1778</v>
      </c>
      <c r="E2434" s="25" t="s">
        <v>55</v>
      </c>
      <c r="F2434" s="25" t="s">
        <v>9333</v>
      </c>
      <c r="G2434" s="25" t="s">
        <v>9345</v>
      </c>
      <c r="H2434" s="25" t="n">
        <v>0</v>
      </c>
    </row>
    <row r="2435" customFormat="false" ht="15" hidden="false" customHeight="false" outlineLevel="0" collapsed="false">
      <c r="A2435" s="25" t="s">
        <v>7758</v>
      </c>
      <c r="B2435" s="25" t="s">
        <v>114</v>
      </c>
      <c r="C2435" s="25" t="s">
        <v>170</v>
      </c>
      <c r="E2435" s="25" t="s">
        <v>56</v>
      </c>
      <c r="F2435" s="25" t="s">
        <v>9333</v>
      </c>
    </row>
    <row r="2436" customFormat="false" ht="15" hidden="false" customHeight="false" outlineLevel="0" collapsed="false">
      <c r="A2436" s="25" t="s">
        <v>7759</v>
      </c>
      <c r="B2436" s="25" t="s">
        <v>114</v>
      </c>
      <c r="C2436" s="25" t="s">
        <v>186</v>
      </c>
      <c r="D2436" s="25" t="s">
        <v>665</v>
      </c>
      <c r="E2436" s="25" t="s">
        <v>55</v>
      </c>
      <c r="F2436" s="25" t="s">
        <v>9333</v>
      </c>
      <c r="G2436" s="25" t="s">
        <v>9342</v>
      </c>
      <c r="H2436" s="25" t="n">
        <v>0</v>
      </c>
    </row>
    <row r="2437" customFormat="false" ht="15" hidden="false" customHeight="false" outlineLevel="0" collapsed="false">
      <c r="A2437" s="25" t="s">
        <v>8139</v>
      </c>
      <c r="B2437" s="25" t="s">
        <v>113</v>
      </c>
      <c r="C2437" s="25" t="s">
        <v>186</v>
      </c>
      <c r="E2437" s="25" t="s">
        <v>56</v>
      </c>
      <c r="F2437" s="25" t="s">
        <v>9333</v>
      </c>
    </row>
    <row r="2438" customFormat="false" ht="15" hidden="false" customHeight="false" outlineLevel="0" collapsed="false">
      <c r="A2438" s="25" t="s">
        <v>8140</v>
      </c>
      <c r="B2438" s="25" t="s">
        <v>113</v>
      </c>
      <c r="C2438" s="25" t="s">
        <v>186</v>
      </c>
      <c r="D2438" s="25" t="s">
        <v>860</v>
      </c>
      <c r="E2438" s="25" t="s">
        <v>55</v>
      </c>
      <c r="F2438" s="25" t="s">
        <v>9333</v>
      </c>
      <c r="G2438" s="25" t="s">
        <v>9334</v>
      </c>
      <c r="H2438" s="25" t="n">
        <v>0</v>
      </c>
    </row>
    <row r="2439" customFormat="false" ht="15" hidden="false" customHeight="false" outlineLevel="0" collapsed="false">
      <c r="A2439" s="25" t="s">
        <v>1267</v>
      </c>
      <c r="B2439" s="25" t="s">
        <v>73</v>
      </c>
      <c r="C2439" s="25" t="s">
        <v>160</v>
      </c>
      <c r="D2439" s="25" t="s">
        <v>191</v>
      </c>
      <c r="E2439" s="25" t="s">
        <v>55</v>
      </c>
      <c r="F2439" s="25" t="s">
        <v>9333</v>
      </c>
      <c r="G2439" s="25" t="s">
        <v>9338</v>
      </c>
      <c r="H2439" s="25" t="n">
        <v>0</v>
      </c>
    </row>
    <row r="2440" customFormat="false" ht="15" hidden="false" customHeight="false" outlineLevel="0" collapsed="false">
      <c r="A2440" s="25" t="s">
        <v>1550</v>
      </c>
      <c r="B2440" s="25" t="s">
        <v>71</v>
      </c>
      <c r="C2440" s="25" t="s">
        <v>160</v>
      </c>
      <c r="D2440" s="25" t="s">
        <v>215</v>
      </c>
      <c r="E2440" s="25" t="s">
        <v>54</v>
      </c>
      <c r="F2440" s="25" t="s">
        <v>9333</v>
      </c>
      <c r="G2440" s="25" t="s">
        <v>9261</v>
      </c>
      <c r="H2440" s="25" t="n">
        <v>3641</v>
      </c>
    </row>
    <row r="2441" customFormat="false" ht="15" hidden="false" customHeight="false" outlineLevel="0" collapsed="false">
      <c r="A2441" s="25" t="s">
        <v>4450</v>
      </c>
      <c r="B2441" s="25" t="s">
        <v>86</v>
      </c>
      <c r="C2441" s="25" t="s">
        <v>148</v>
      </c>
      <c r="D2441" s="25" t="s">
        <v>478</v>
      </c>
      <c r="E2441" s="25" t="s">
        <v>56</v>
      </c>
      <c r="F2441" s="25" t="s">
        <v>9333</v>
      </c>
    </row>
    <row r="2442" customFormat="false" ht="15" hidden="false" customHeight="false" outlineLevel="0" collapsed="false">
      <c r="A2442" s="25" t="s">
        <v>4451</v>
      </c>
      <c r="B2442" s="25" t="s">
        <v>86</v>
      </c>
      <c r="C2442" s="25" t="s">
        <v>186</v>
      </c>
      <c r="D2442" s="25" t="s">
        <v>218</v>
      </c>
      <c r="E2442" s="25" t="s">
        <v>55</v>
      </c>
      <c r="F2442" s="25" t="s">
        <v>9333</v>
      </c>
      <c r="G2442" s="25" t="s">
        <v>9338</v>
      </c>
      <c r="H2442" s="25" t="n">
        <v>0</v>
      </c>
    </row>
    <row r="2443" customFormat="false" ht="15" hidden="false" customHeight="false" outlineLevel="0" collapsed="false">
      <c r="A2443" s="25" t="s">
        <v>8819</v>
      </c>
      <c r="B2443" s="25" t="s">
        <v>115</v>
      </c>
      <c r="C2443" s="25" t="s">
        <v>186</v>
      </c>
      <c r="D2443" s="25" t="s">
        <v>218</v>
      </c>
      <c r="E2443" s="25" t="s">
        <v>54</v>
      </c>
      <c r="F2443" s="25" t="s">
        <v>9333</v>
      </c>
      <c r="G2443" s="25" t="s">
        <v>9244</v>
      </c>
      <c r="H2443" s="25" t="n">
        <v>501</v>
      </c>
    </row>
    <row r="2444" customFormat="false" ht="15" hidden="false" customHeight="false" outlineLevel="0" collapsed="false">
      <c r="A2444" s="25" t="s">
        <v>8820</v>
      </c>
      <c r="B2444" s="25" t="s">
        <v>115</v>
      </c>
      <c r="C2444" s="25" t="s">
        <v>178</v>
      </c>
      <c r="D2444" s="25" t="s">
        <v>1158</v>
      </c>
      <c r="E2444" s="25" t="s">
        <v>54</v>
      </c>
      <c r="F2444" s="25" t="s">
        <v>9333</v>
      </c>
      <c r="G2444" s="25" t="s">
        <v>9340</v>
      </c>
      <c r="H2444" s="25" t="n">
        <v>4687</v>
      </c>
    </row>
    <row r="2445" customFormat="false" ht="15" hidden="false" customHeight="false" outlineLevel="0" collapsed="false">
      <c r="A2445" s="25" t="s">
        <v>305</v>
      </c>
      <c r="B2445" s="25" t="s">
        <v>69</v>
      </c>
      <c r="C2445" s="25" t="s">
        <v>186</v>
      </c>
      <c r="D2445" s="25" t="s">
        <v>167</v>
      </c>
      <c r="E2445" s="25" t="s">
        <v>54</v>
      </c>
      <c r="F2445" s="25" t="s">
        <v>9336</v>
      </c>
      <c r="G2445" s="25" t="s">
        <v>9281</v>
      </c>
      <c r="H2445" s="25" t="n">
        <v>626</v>
      </c>
    </row>
    <row r="2446" customFormat="false" ht="15" hidden="false" customHeight="false" outlineLevel="0" collapsed="false">
      <c r="A2446" s="25" t="s">
        <v>306</v>
      </c>
      <c r="B2446" s="25" t="s">
        <v>69</v>
      </c>
      <c r="C2446" s="25" t="s">
        <v>186</v>
      </c>
      <c r="D2446" s="25" t="s">
        <v>215</v>
      </c>
      <c r="E2446" s="25" t="s">
        <v>54</v>
      </c>
      <c r="F2446" s="25" t="s">
        <v>9336</v>
      </c>
      <c r="G2446" s="25" t="s">
        <v>9351</v>
      </c>
      <c r="H2446" s="25" t="n">
        <v>489</v>
      </c>
    </row>
    <row r="2447" customFormat="false" ht="15" hidden="false" customHeight="false" outlineLevel="0" collapsed="false">
      <c r="A2447" s="25" t="s">
        <v>5057</v>
      </c>
      <c r="B2447" s="25" t="s">
        <v>95</v>
      </c>
      <c r="C2447" s="25" t="s">
        <v>9107</v>
      </c>
      <c r="D2447" s="25" t="s">
        <v>1371</v>
      </c>
      <c r="E2447" s="25" t="s">
        <v>54</v>
      </c>
      <c r="F2447" s="25" t="s">
        <v>9336</v>
      </c>
      <c r="G2447" s="25" t="s">
        <v>9352</v>
      </c>
      <c r="H2447" s="25" t="n">
        <v>4852</v>
      </c>
    </row>
    <row r="2448" customFormat="false" ht="15" hidden="false" customHeight="false" outlineLevel="0" collapsed="false">
      <c r="A2448" s="25" t="s">
        <v>721</v>
      </c>
      <c r="B2448" s="25" t="s">
        <v>70</v>
      </c>
      <c r="C2448" s="25" t="s">
        <v>160</v>
      </c>
      <c r="D2448" s="25" t="s">
        <v>266</v>
      </c>
      <c r="E2448" s="25" t="s">
        <v>55</v>
      </c>
      <c r="F2448" s="25" t="s">
        <v>9336</v>
      </c>
      <c r="G2448" s="25" t="s">
        <v>9307</v>
      </c>
      <c r="H2448" s="25" t="n">
        <v>0</v>
      </c>
    </row>
    <row r="2449" customFormat="false" ht="15" hidden="false" customHeight="false" outlineLevel="0" collapsed="false">
      <c r="A2449" s="25" t="s">
        <v>5380</v>
      </c>
      <c r="B2449" s="25" t="s">
        <v>94</v>
      </c>
      <c r="C2449" s="25" t="s">
        <v>170</v>
      </c>
      <c r="D2449" s="25" t="s">
        <v>445</v>
      </c>
      <c r="E2449" s="25" t="s">
        <v>54</v>
      </c>
      <c r="F2449" s="25" t="s">
        <v>9336</v>
      </c>
      <c r="G2449" s="25" t="s">
        <v>9233</v>
      </c>
      <c r="H2449" s="25" t="n">
        <v>1192</v>
      </c>
    </row>
    <row r="2450" customFormat="false" ht="15" hidden="false" customHeight="false" outlineLevel="0" collapsed="false">
      <c r="A2450" s="25" t="s">
        <v>5381</v>
      </c>
      <c r="B2450" s="25" t="s">
        <v>94</v>
      </c>
      <c r="C2450" s="25" t="s">
        <v>9107</v>
      </c>
      <c r="D2450" s="25" t="s">
        <v>452</v>
      </c>
      <c r="E2450" s="25" t="s">
        <v>54</v>
      </c>
      <c r="F2450" s="25" t="s">
        <v>9336</v>
      </c>
      <c r="G2450" s="25" t="s">
        <v>9338</v>
      </c>
      <c r="H2450" s="25" t="n">
        <v>5104</v>
      </c>
    </row>
    <row r="2451" customFormat="false" ht="15" hidden="false" customHeight="false" outlineLevel="0" collapsed="false">
      <c r="A2451" s="25" t="s">
        <v>2009</v>
      </c>
      <c r="B2451" s="25" t="s">
        <v>80</v>
      </c>
      <c r="C2451" s="25" t="s">
        <v>9107</v>
      </c>
      <c r="D2451" s="25" t="s">
        <v>191</v>
      </c>
      <c r="E2451" s="25" t="s">
        <v>54</v>
      </c>
      <c r="F2451" s="25" t="s">
        <v>9336</v>
      </c>
      <c r="G2451" s="25" t="s">
        <v>9353</v>
      </c>
      <c r="H2451" s="25" t="n">
        <v>5820</v>
      </c>
    </row>
    <row r="2452" customFormat="false" ht="15" hidden="false" customHeight="false" outlineLevel="0" collapsed="false">
      <c r="A2452" s="25" t="s">
        <v>5633</v>
      </c>
      <c r="B2452" s="25" t="s">
        <v>96</v>
      </c>
      <c r="C2452" s="25" t="s">
        <v>160</v>
      </c>
      <c r="D2452" s="25" t="s">
        <v>193</v>
      </c>
      <c r="E2452" s="25" t="s">
        <v>54</v>
      </c>
      <c r="F2452" s="25" t="s">
        <v>9336</v>
      </c>
      <c r="G2452" s="25" t="s">
        <v>9354</v>
      </c>
      <c r="H2452" s="25" t="n">
        <v>3012</v>
      </c>
    </row>
    <row r="2453" customFormat="false" ht="15" hidden="false" customHeight="false" outlineLevel="0" collapsed="false">
      <c r="A2453" s="25" t="s">
        <v>4130</v>
      </c>
      <c r="B2453" s="25" t="s">
        <v>89</v>
      </c>
      <c r="C2453" s="25" t="s">
        <v>178</v>
      </c>
      <c r="D2453" s="25" t="s">
        <v>622</v>
      </c>
      <c r="E2453" s="25" t="s">
        <v>55</v>
      </c>
      <c r="F2453" s="25" t="s">
        <v>9336</v>
      </c>
      <c r="G2453" s="25" t="s">
        <v>9344</v>
      </c>
      <c r="H2453" s="25" t="n">
        <v>0</v>
      </c>
    </row>
    <row r="2454" customFormat="false" ht="15" hidden="false" customHeight="false" outlineLevel="0" collapsed="false">
      <c r="A2454" s="25" t="s">
        <v>4131</v>
      </c>
      <c r="B2454" s="25" t="s">
        <v>89</v>
      </c>
      <c r="C2454" s="25" t="s">
        <v>9107</v>
      </c>
      <c r="D2454" s="25" t="s">
        <v>1671</v>
      </c>
      <c r="E2454" s="25" t="s">
        <v>55</v>
      </c>
      <c r="F2454" s="25" t="s">
        <v>9336</v>
      </c>
      <c r="G2454" s="25" t="s">
        <v>9339</v>
      </c>
      <c r="H2454" s="25" t="n">
        <v>0</v>
      </c>
    </row>
    <row r="2455" customFormat="false" ht="15" hidden="false" customHeight="false" outlineLevel="0" collapsed="false">
      <c r="A2455" s="25" t="s">
        <v>4132</v>
      </c>
      <c r="B2455" s="25" t="s">
        <v>89</v>
      </c>
      <c r="C2455" s="25" t="s">
        <v>9107</v>
      </c>
      <c r="D2455" s="25" t="s">
        <v>1158</v>
      </c>
      <c r="E2455" s="25" t="s">
        <v>54</v>
      </c>
      <c r="F2455" s="25" t="s">
        <v>9336</v>
      </c>
      <c r="G2455" s="25" t="s">
        <v>9346</v>
      </c>
      <c r="H2455" s="25" t="n">
        <v>3930</v>
      </c>
    </row>
    <row r="2456" customFormat="false" ht="15" hidden="false" customHeight="false" outlineLevel="0" collapsed="false">
      <c r="A2456" s="25" t="s">
        <v>2661</v>
      </c>
      <c r="B2456" s="25" t="s">
        <v>78</v>
      </c>
      <c r="C2456" s="25" t="s">
        <v>170</v>
      </c>
      <c r="D2456" s="25" t="s">
        <v>164</v>
      </c>
      <c r="E2456" s="25" t="s">
        <v>54</v>
      </c>
      <c r="F2456" s="25" t="s">
        <v>9336</v>
      </c>
      <c r="G2456" s="25" t="s">
        <v>9344</v>
      </c>
      <c r="H2456" s="25" t="n">
        <v>1055</v>
      </c>
    </row>
    <row r="2457" customFormat="false" ht="15" hidden="false" customHeight="false" outlineLevel="0" collapsed="false">
      <c r="A2457" s="25" t="s">
        <v>6312</v>
      </c>
      <c r="B2457" s="25" t="s">
        <v>106</v>
      </c>
      <c r="C2457" s="25" t="s">
        <v>160</v>
      </c>
      <c r="D2457" s="25" t="s">
        <v>1789</v>
      </c>
      <c r="E2457" s="25" t="s">
        <v>55</v>
      </c>
      <c r="F2457" s="25" t="s">
        <v>9336</v>
      </c>
      <c r="G2457" s="25" t="s">
        <v>9344</v>
      </c>
      <c r="H2457" s="25" t="n">
        <v>0</v>
      </c>
    </row>
    <row r="2458" customFormat="false" ht="15" hidden="false" customHeight="false" outlineLevel="0" collapsed="false">
      <c r="A2458" s="25" t="s">
        <v>2973</v>
      </c>
      <c r="B2458" s="25" t="s">
        <v>76</v>
      </c>
      <c r="C2458" s="25" t="s">
        <v>186</v>
      </c>
      <c r="D2458" s="25" t="s">
        <v>231</v>
      </c>
      <c r="E2458" s="25" t="s">
        <v>54</v>
      </c>
      <c r="F2458" s="25" t="s">
        <v>9336</v>
      </c>
      <c r="G2458" s="25" t="s">
        <v>9345</v>
      </c>
      <c r="H2458" s="25" t="n">
        <v>538</v>
      </c>
    </row>
    <row r="2459" customFormat="false" ht="15" hidden="false" customHeight="false" outlineLevel="0" collapsed="false">
      <c r="A2459" s="25" t="s">
        <v>2974</v>
      </c>
      <c r="B2459" s="25" t="s">
        <v>76</v>
      </c>
      <c r="C2459" s="25" t="s">
        <v>148</v>
      </c>
      <c r="D2459" s="25" t="s">
        <v>164</v>
      </c>
      <c r="E2459" s="25" t="s">
        <v>54</v>
      </c>
      <c r="F2459" s="25" t="s">
        <v>9336</v>
      </c>
      <c r="G2459" s="25" t="s">
        <v>9346</v>
      </c>
      <c r="H2459" s="25" t="n">
        <v>68</v>
      </c>
    </row>
    <row r="2460" customFormat="false" ht="15" hidden="false" customHeight="false" outlineLevel="0" collapsed="false">
      <c r="A2460" s="25" t="s">
        <v>8141</v>
      </c>
      <c r="B2460" s="25" t="s">
        <v>113</v>
      </c>
      <c r="C2460" s="25" t="s">
        <v>9107</v>
      </c>
      <c r="E2460" s="25" t="s">
        <v>56</v>
      </c>
      <c r="F2460" s="25" t="s">
        <v>9336</v>
      </c>
    </row>
    <row r="2461" customFormat="false" ht="15" hidden="false" customHeight="false" outlineLevel="0" collapsed="false">
      <c r="A2461" s="25" t="s">
        <v>8142</v>
      </c>
      <c r="B2461" s="25" t="s">
        <v>113</v>
      </c>
      <c r="C2461" s="25" t="s">
        <v>160</v>
      </c>
      <c r="D2461" s="25" t="s">
        <v>2754</v>
      </c>
      <c r="E2461" s="25" t="s">
        <v>55</v>
      </c>
      <c r="F2461" s="25" t="s">
        <v>9336</v>
      </c>
      <c r="G2461" s="25" t="s">
        <v>9346</v>
      </c>
      <c r="H2461" s="25" t="n">
        <v>0</v>
      </c>
    </row>
    <row r="2462" customFormat="false" ht="15" hidden="false" customHeight="false" outlineLevel="0" collapsed="false">
      <c r="A2462" s="25" t="s">
        <v>8525</v>
      </c>
      <c r="B2462" s="25" t="s">
        <v>116</v>
      </c>
      <c r="C2462" s="25" t="s">
        <v>186</v>
      </c>
      <c r="D2462" s="25" t="s">
        <v>2754</v>
      </c>
      <c r="E2462" s="25" t="s">
        <v>54</v>
      </c>
      <c r="F2462" s="25" t="s">
        <v>9336</v>
      </c>
      <c r="G2462" s="25" t="s">
        <v>9355</v>
      </c>
      <c r="H2462" s="25" t="n">
        <v>572</v>
      </c>
    </row>
    <row r="2463" customFormat="false" ht="15" hidden="false" customHeight="false" outlineLevel="0" collapsed="false">
      <c r="A2463" s="25" t="s">
        <v>8526</v>
      </c>
      <c r="B2463" s="25" t="s">
        <v>116</v>
      </c>
      <c r="C2463" s="25" t="s">
        <v>170</v>
      </c>
      <c r="D2463" s="25" t="s">
        <v>417</v>
      </c>
      <c r="E2463" s="25" t="s">
        <v>54</v>
      </c>
      <c r="F2463" s="25" t="s">
        <v>9336</v>
      </c>
      <c r="G2463" s="25" t="s">
        <v>9345</v>
      </c>
      <c r="H2463" s="25" t="n">
        <v>1234</v>
      </c>
    </row>
    <row r="2464" customFormat="false" ht="15" hidden="false" customHeight="false" outlineLevel="0" collapsed="false">
      <c r="A2464" s="25" t="s">
        <v>1268</v>
      </c>
      <c r="B2464" s="25" t="s">
        <v>73</v>
      </c>
      <c r="C2464" s="25" t="s">
        <v>186</v>
      </c>
      <c r="D2464" s="25" t="s">
        <v>145</v>
      </c>
      <c r="E2464" s="25" t="s">
        <v>55</v>
      </c>
      <c r="F2464" s="25" t="s">
        <v>9336</v>
      </c>
      <c r="G2464" s="25" t="s">
        <v>9339</v>
      </c>
      <c r="H2464" s="25" t="n">
        <v>0</v>
      </c>
    </row>
    <row r="2465" customFormat="false" ht="15" hidden="false" customHeight="false" outlineLevel="0" collapsed="false">
      <c r="A2465" s="25" t="s">
        <v>1551</v>
      </c>
      <c r="B2465" s="25" t="s">
        <v>71</v>
      </c>
      <c r="C2465" s="25" t="s">
        <v>148</v>
      </c>
      <c r="D2465" s="25" t="s">
        <v>180</v>
      </c>
      <c r="E2465" s="25" t="s">
        <v>55</v>
      </c>
      <c r="F2465" s="25" t="s">
        <v>9336</v>
      </c>
      <c r="G2465" s="25" t="s">
        <v>9338</v>
      </c>
      <c r="H2465" s="25" t="n">
        <v>0</v>
      </c>
    </row>
    <row r="2466" customFormat="false" ht="15" hidden="false" customHeight="false" outlineLevel="0" collapsed="false">
      <c r="A2466" s="25" t="s">
        <v>7050</v>
      </c>
      <c r="B2466" s="25" t="s">
        <v>104</v>
      </c>
      <c r="C2466" s="25" t="s">
        <v>9107</v>
      </c>
      <c r="E2466" s="25" t="s">
        <v>56</v>
      </c>
      <c r="F2466" s="25" t="s">
        <v>9336</v>
      </c>
    </row>
    <row r="2467" customFormat="false" ht="15" hidden="false" customHeight="false" outlineLevel="0" collapsed="false">
      <c r="A2467" s="25" t="s">
        <v>7051</v>
      </c>
      <c r="B2467" s="25" t="s">
        <v>104</v>
      </c>
      <c r="C2467" s="25" t="s">
        <v>148</v>
      </c>
      <c r="D2467" s="25" t="s">
        <v>478</v>
      </c>
      <c r="E2467" s="25" t="s">
        <v>54</v>
      </c>
      <c r="F2467" s="25" t="s">
        <v>9336</v>
      </c>
      <c r="G2467" s="25" t="s">
        <v>9200</v>
      </c>
      <c r="H2467" s="25" t="n">
        <v>56</v>
      </c>
    </row>
    <row r="2468" customFormat="false" ht="15" hidden="false" customHeight="false" outlineLevel="0" collapsed="false">
      <c r="A2468" s="25" t="s">
        <v>4452</v>
      </c>
      <c r="B2468" s="25" t="s">
        <v>86</v>
      </c>
      <c r="C2468" s="25" t="s">
        <v>148</v>
      </c>
      <c r="D2468" s="25" t="s">
        <v>1640</v>
      </c>
      <c r="E2468" s="25" t="s">
        <v>55</v>
      </c>
      <c r="F2468" s="25" t="s">
        <v>9336</v>
      </c>
      <c r="G2468" s="25" t="s">
        <v>9228</v>
      </c>
      <c r="H2468" s="25" t="n">
        <v>0</v>
      </c>
    </row>
    <row r="2469" customFormat="false" ht="15" hidden="false" customHeight="false" outlineLevel="0" collapsed="false">
      <c r="A2469" s="25" t="s">
        <v>8821</v>
      </c>
      <c r="B2469" s="25" t="s">
        <v>115</v>
      </c>
      <c r="C2469" s="25" t="s">
        <v>148</v>
      </c>
      <c r="D2469" s="25" t="s">
        <v>1646</v>
      </c>
      <c r="E2469" s="25" t="s">
        <v>55</v>
      </c>
      <c r="F2469" s="25" t="s">
        <v>9336</v>
      </c>
      <c r="G2469" s="25" t="s">
        <v>9350</v>
      </c>
      <c r="H2469" s="25" t="n">
        <v>0</v>
      </c>
    </row>
    <row r="2470" customFormat="false" ht="15" hidden="false" customHeight="false" outlineLevel="0" collapsed="false">
      <c r="A2470" s="25" t="s">
        <v>307</v>
      </c>
      <c r="B2470" s="25" t="s">
        <v>69</v>
      </c>
      <c r="C2470" s="25" t="s">
        <v>148</v>
      </c>
      <c r="D2470" s="25" t="s">
        <v>266</v>
      </c>
      <c r="E2470" s="25" t="s">
        <v>54</v>
      </c>
      <c r="F2470" s="25" t="s">
        <v>9338</v>
      </c>
      <c r="G2470" s="25" t="s">
        <v>9348</v>
      </c>
      <c r="H2470" s="25" t="n">
        <v>52</v>
      </c>
    </row>
    <row r="2471" customFormat="false" ht="15" hidden="false" customHeight="false" outlineLevel="0" collapsed="false">
      <c r="A2471" s="25" t="s">
        <v>308</v>
      </c>
      <c r="B2471" s="25" t="s">
        <v>69</v>
      </c>
      <c r="C2471" s="25" t="s">
        <v>160</v>
      </c>
      <c r="D2471" s="25" t="s">
        <v>191</v>
      </c>
      <c r="E2471" s="25" t="s">
        <v>54</v>
      </c>
      <c r="F2471" s="25" t="s">
        <v>9338</v>
      </c>
      <c r="G2471" s="25" t="s">
        <v>9345</v>
      </c>
      <c r="H2471" s="25" t="n">
        <v>3668</v>
      </c>
    </row>
    <row r="2472" customFormat="false" ht="15" hidden="false" customHeight="false" outlineLevel="0" collapsed="false">
      <c r="A2472" s="25" t="s">
        <v>4794</v>
      </c>
      <c r="B2472" s="25" t="s">
        <v>98</v>
      </c>
      <c r="C2472" s="25" t="s">
        <v>186</v>
      </c>
      <c r="D2472" s="25" t="s">
        <v>639</v>
      </c>
      <c r="E2472" s="25" t="s">
        <v>55</v>
      </c>
      <c r="F2472" s="25" t="s">
        <v>9338</v>
      </c>
      <c r="G2472" s="25" t="s">
        <v>9343</v>
      </c>
      <c r="H2472" s="25" t="n">
        <v>0</v>
      </c>
    </row>
    <row r="2473" customFormat="false" ht="15" hidden="false" customHeight="false" outlineLevel="0" collapsed="false">
      <c r="A2473" s="25" t="s">
        <v>4795</v>
      </c>
      <c r="B2473" s="25" t="s">
        <v>98</v>
      </c>
      <c r="C2473" s="25" t="s">
        <v>160</v>
      </c>
      <c r="D2473" s="25" t="s">
        <v>3373</v>
      </c>
      <c r="E2473" s="25" t="s">
        <v>54</v>
      </c>
      <c r="F2473" s="25" t="s">
        <v>9338</v>
      </c>
      <c r="G2473" s="25" t="s">
        <v>9332</v>
      </c>
      <c r="H2473" s="25" t="n">
        <v>3138</v>
      </c>
    </row>
    <row r="2474" customFormat="false" ht="15" hidden="false" customHeight="false" outlineLevel="0" collapsed="false">
      <c r="A2474" s="25" t="s">
        <v>722</v>
      </c>
      <c r="B2474" s="25" t="s">
        <v>70</v>
      </c>
      <c r="C2474" s="25" t="s">
        <v>148</v>
      </c>
      <c r="D2474" s="25" t="s">
        <v>184</v>
      </c>
      <c r="E2474" s="25" t="s">
        <v>55</v>
      </c>
      <c r="F2474" s="25" t="s">
        <v>9338</v>
      </c>
      <c r="G2474" s="25" t="s">
        <v>9343</v>
      </c>
      <c r="H2474" s="25" t="n">
        <v>0</v>
      </c>
    </row>
    <row r="2475" customFormat="false" ht="15" hidden="false" customHeight="false" outlineLevel="0" collapsed="false">
      <c r="A2475" s="25" t="s">
        <v>3870</v>
      </c>
      <c r="B2475" s="25" t="s">
        <v>87</v>
      </c>
      <c r="C2475" s="25" t="s">
        <v>186</v>
      </c>
      <c r="D2475" s="25" t="s">
        <v>3359</v>
      </c>
      <c r="E2475" s="25" t="s">
        <v>55</v>
      </c>
      <c r="F2475" s="25" t="s">
        <v>9338</v>
      </c>
      <c r="G2475" s="25" t="s">
        <v>9339</v>
      </c>
      <c r="H2475" s="25" t="n">
        <v>0</v>
      </c>
    </row>
    <row r="2476" customFormat="false" ht="15" hidden="false" customHeight="false" outlineLevel="0" collapsed="false">
      <c r="A2476" s="25" t="s">
        <v>3871</v>
      </c>
      <c r="B2476" s="25" t="s">
        <v>87</v>
      </c>
      <c r="C2476" s="25" t="s">
        <v>186</v>
      </c>
      <c r="D2476" s="25" t="s">
        <v>1371</v>
      </c>
      <c r="E2476" s="25" t="s">
        <v>55</v>
      </c>
      <c r="F2476" s="25" t="s">
        <v>9338</v>
      </c>
      <c r="G2476" s="25" t="s">
        <v>9342</v>
      </c>
      <c r="H2476" s="25" t="n">
        <v>0</v>
      </c>
    </row>
    <row r="2477" customFormat="false" ht="15" hidden="false" customHeight="false" outlineLevel="0" collapsed="false">
      <c r="A2477" s="25" t="s">
        <v>3872</v>
      </c>
      <c r="B2477" s="25" t="s">
        <v>87</v>
      </c>
      <c r="C2477" s="25" t="s">
        <v>9107</v>
      </c>
      <c r="D2477" s="25" t="s">
        <v>2530</v>
      </c>
      <c r="E2477" s="25" t="s">
        <v>54</v>
      </c>
      <c r="F2477" s="25" t="s">
        <v>9338</v>
      </c>
      <c r="G2477" s="25" t="s">
        <v>9256</v>
      </c>
      <c r="H2477" s="25" t="n">
        <v>5032</v>
      </c>
    </row>
    <row r="2478" customFormat="false" ht="15" hidden="false" customHeight="false" outlineLevel="0" collapsed="false">
      <c r="A2478" s="25" t="s">
        <v>5382</v>
      </c>
      <c r="B2478" s="25" t="s">
        <v>94</v>
      </c>
      <c r="C2478" s="25" t="s">
        <v>170</v>
      </c>
      <c r="D2478" s="25" t="s">
        <v>639</v>
      </c>
      <c r="E2478" s="25" t="s">
        <v>54</v>
      </c>
      <c r="F2478" s="25" t="s">
        <v>9338</v>
      </c>
      <c r="G2478" s="25" t="s">
        <v>9340</v>
      </c>
      <c r="H2478" s="25" t="n">
        <v>1310</v>
      </c>
    </row>
    <row r="2479" customFormat="false" ht="15" hidden="false" customHeight="false" outlineLevel="0" collapsed="false">
      <c r="A2479" s="25" t="s">
        <v>5383</v>
      </c>
      <c r="B2479" s="25" t="s">
        <v>94</v>
      </c>
      <c r="C2479" s="25" t="s">
        <v>178</v>
      </c>
      <c r="D2479" s="25" t="s">
        <v>1671</v>
      </c>
      <c r="E2479" s="25" t="s">
        <v>54</v>
      </c>
      <c r="F2479" s="25" t="s">
        <v>9338</v>
      </c>
      <c r="G2479" s="25" t="s">
        <v>9304</v>
      </c>
      <c r="H2479" s="25" t="n">
        <v>5076</v>
      </c>
    </row>
    <row r="2480" customFormat="false" ht="15" hidden="false" customHeight="false" outlineLevel="0" collapsed="false">
      <c r="A2480" s="25" t="s">
        <v>5384</v>
      </c>
      <c r="B2480" s="25" t="s">
        <v>94</v>
      </c>
      <c r="C2480" s="25" t="s">
        <v>160</v>
      </c>
      <c r="D2480" s="25" t="s">
        <v>644</v>
      </c>
      <c r="E2480" s="25" t="s">
        <v>54</v>
      </c>
      <c r="F2480" s="25" t="s">
        <v>9338</v>
      </c>
      <c r="G2480" s="25" t="s">
        <v>9298</v>
      </c>
      <c r="H2480" s="25" t="n">
        <v>3641</v>
      </c>
    </row>
    <row r="2481" customFormat="false" ht="15" hidden="false" customHeight="false" outlineLevel="0" collapsed="false">
      <c r="A2481" s="25" t="s">
        <v>2010</v>
      </c>
      <c r="B2481" s="25" t="s">
        <v>80</v>
      </c>
      <c r="C2481" s="25" t="s">
        <v>9107</v>
      </c>
      <c r="D2481" s="25" t="s">
        <v>184</v>
      </c>
      <c r="E2481" s="25" t="s">
        <v>55</v>
      </c>
      <c r="F2481" s="25" t="s">
        <v>9338</v>
      </c>
      <c r="G2481" s="25" t="s">
        <v>9339</v>
      </c>
      <c r="H2481" s="25" t="n">
        <v>0</v>
      </c>
    </row>
    <row r="2482" customFormat="false" ht="15" hidden="false" customHeight="false" outlineLevel="0" collapsed="false">
      <c r="A2482" s="25" t="s">
        <v>2011</v>
      </c>
      <c r="B2482" s="25" t="s">
        <v>80</v>
      </c>
      <c r="C2482" s="25" t="s">
        <v>170</v>
      </c>
      <c r="D2482" s="25" t="s">
        <v>266</v>
      </c>
      <c r="E2482" s="25" t="s">
        <v>54</v>
      </c>
      <c r="F2482" s="25" t="s">
        <v>9338</v>
      </c>
      <c r="G2482" s="25" t="s">
        <v>9350</v>
      </c>
      <c r="H2482" s="25" t="n">
        <v>1170</v>
      </c>
    </row>
    <row r="2483" customFormat="false" ht="15" hidden="false" customHeight="false" outlineLevel="0" collapsed="false">
      <c r="A2483" s="25" t="s">
        <v>2012</v>
      </c>
      <c r="B2483" s="25" t="s">
        <v>80</v>
      </c>
      <c r="C2483" s="25" t="s">
        <v>9107</v>
      </c>
      <c r="D2483" s="25" t="s">
        <v>164</v>
      </c>
      <c r="E2483" s="25" t="s">
        <v>54</v>
      </c>
      <c r="F2483" s="25" t="s">
        <v>9338</v>
      </c>
      <c r="G2483" s="25" t="s">
        <v>9231</v>
      </c>
      <c r="H2483" s="25" t="n">
        <v>4226</v>
      </c>
    </row>
    <row r="2484" customFormat="false" ht="15" hidden="false" customHeight="false" outlineLevel="0" collapsed="false">
      <c r="A2484" s="25" t="s">
        <v>6128</v>
      </c>
      <c r="B2484" s="25" t="s">
        <v>108</v>
      </c>
      <c r="C2484" s="25" t="s">
        <v>148</v>
      </c>
      <c r="E2484" s="25" t="s">
        <v>56</v>
      </c>
      <c r="F2484" s="25" t="s">
        <v>9338</v>
      </c>
    </row>
    <row r="2485" customFormat="false" ht="15" hidden="false" customHeight="false" outlineLevel="0" collapsed="false">
      <c r="A2485" s="25" t="s">
        <v>6129</v>
      </c>
      <c r="B2485" s="25" t="s">
        <v>108</v>
      </c>
      <c r="C2485" s="25" t="s">
        <v>160</v>
      </c>
      <c r="D2485" s="25" t="s">
        <v>609</v>
      </c>
      <c r="E2485" s="25" t="s">
        <v>55</v>
      </c>
      <c r="F2485" s="25" t="s">
        <v>9338</v>
      </c>
      <c r="G2485" s="25" t="s">
        <v>9339</v>
      </c>
      <c r="H2485" s="25" t="n">
        <v>0</v>
      </c>
    </row>
    <row r="2486" customFormat="false" ht="15" hidden="false" customHeight="false" outlineLevel="0" collapsed="false">
      <c r="A2486" s="25" t="s">
        <v>2662</v>
      </c>
      <c r="B2486" s="25" t="s">
        <v>78</v>
      </c>
      <c r="C2486" s="25" t="s">
        <v>9107</v>
      </c>
      <c r="D2486" s="25" t="s">
        <v>248</v>
      </c>
      <c r="E2486" s="25" t="s">
        <v>54</v>
      </c>
      <c r="F2486" s="25" t="s">
        <v>9338</v>
      </c>
      <c r="G2486" s="25" t="s">
        <v>9345</v>
      </c>
      <c r="H2486" s="25" t="n">
        <v>4784</v>
      </c>
    </row>
    <row r="2487" customFormat="false" ht="15" hidden="false" customHeight="false" outlineLevel="0" collapsed="false">
      <c r="A2487" s="25" t="s">
        <v>6313</v>
      </c>
      <c r="B2487" s="25" t="s">
        <v>106</v>
      </c>
      <c r="C2487" s="25" t="s">
        <v>170</v>
      </c>
      <c r="D2487" s="25" t="s">
        <v>2484</v>
      </c>
      <c r="E2487" s="25" t="s">
        <v>55</v>
      </c>
      <c r="F2487" s="25" t="s">
        <v>9338</v>
      </c>
      <c r="G2487" s="25" t="s">
        <v>9350</v>
      </c>
      <c r="H2487" s="25" t="n">
        <v>0</v>
      </c>
    </row>
    <row r="2488" customFormat="false" ht="15" hidden="false" customHeight="false" outlineLevel="0" collapsed="false">
      <c r="A2488" s="25" t="s">
        <v>6314</v>
      </c>
      <c r="B2488" s="25" t="s">
        <v>106</v>
      </c>
      <c r="C2488" s="25" t="s">
        <v>160</v>
      </c>
      <c r="D2488" s="25" t="s">
        <v>1789</v>
      </c>
      <c r="E2488" s="25" t="s">
        <v>55</v>
      </c>
      <c r="F2488" s="25" t="s">
        <v>9338</v>
      </c>
      <c r="G2488" s="25" t="s">
        <v>9343</v>
      </c>
      <c r="H2488" s="25" t="n">
        <v>0</v>
      </c>
    </row>
    <row r="2489" customFormat="false" ht="15" hidden="false" customHeight="false" outlineLevel="0" collapsed="false">
      <c r="A2489" s="25" t="s">
        <v>7448</v>
      </c>
      <c r="B2489" s="25" t="s">
        <v>112</v>
      </c>
      <c r="C2489" s="25" t="s">
        <v>186</v>
      </c>
      <c r="E2489" s="25" t="s">
        <v>56</v>
      </c>
      <c r="F2489" s="25" t="s">
        <v>9338</v>
      </c>
    </row>
    <row r="2490" customFormat="false" ht="15" hidden="false" customHeight="false" outlineLevel="0" collapsed="false">
      <c r="A2490" s="25" t="s">
        <v>7449</v>
      </c>
      <c r="B2490" s="25" t="s">
        <v>112</v>
      </c>
      <c r="C2490" s="25" t="s">
        <v>160</v>
      </c>
      <c r="D2490" s="25" t="s">
        <v>199</v>
      </c>
      <c r="E2490" s="25" t="s">
        <v>55</v>
      </c>
      <c r="F2490" s="25" t="s">
        <v>9338</v>
      </c>
      <c r="G2490" s="25" t="s">
        <v>9341</v>
      </c>
      <c r="H2490" s="25" t="n">
        <v>0</v>
      </c>
    </row>
    <row r="2491" customFormat="false" ht="15" hidden="false" customHeight="false" outlineLevel="0" collapsed="false">
      <c r="A2491" s="25" t="s">
        <v>7450</v>
      </c>
      <c r="B2491" s="25" t="s">
        <v>112</v>
      </c>
      <c r="C2491" s="25" t="s">
        <v>9107</v>
      </c>
      <c r="D2491" s="25" t="s">
        <v>868</v>
      </c>
      <c r="E2491" s="25" t="s">
        <v>54</v>
      </c>
      <c r="F2491" s="25" t="s">
        <v>9338</v>
      </c>
      <c r="G2491" s="25" t="s">
        <v>9345</v>
      </c>
      <c r="H2491" s="25" t="n">
        <v>5451</v>
      </c>
    </row>
    <row r="2492" customFormat="false" ht="15" hidden="false" customHeight="false" outlineLevel="0" collapsed="false">
      <c r="A2492" s="25" t="s">
        <v>7760</v>
      </c>
      <c r="B2492" s="25" t="s">
        <v>114</v>
      </c>
      <c r="C2492" s="25" t="s">
        <v>186</v>
      </c>
      <c r="D2492" s="25" t="s">
        <v>2484</v>
      </c>
      <c r="E2492" s="25" t="s">
        <v>54</v>
      </c>
      <c r="F2492" s="25" t="s">
        <v>9338</v>
      </c>
      <c r="G2492" s="25" t="s">
        <v>9343</v>
      </c>
      <c r="H2492" s="25" t="n">
        <v>527</v>
      </c>
    </row>
    <row r="2493" customFormat="false" ht="15" hidden="false" customHeight="false" outlineLevel="0" collapsed="false">
      <c r="A2493" s="25" t="s">
        <v>8143</v>
      </c>
      <c r="B2493" s="25" t="s">
        <v>113</v>
      </c>
      <c r="C2493" s="25" t="s">
        <v>178</v>
      </c>
      <c r="E2493" s="25" t="s">
        <v>56</v>
      </c>
      <c r="F2493" s="25" t="s">
        <v>9338</v>
      </c>
    </row>
    <row r="2494" customFormat="false" ht="15" hidden="false" customHeight="false" outlineLevel="0" collapsed="false">
      <c r="A2494" s="25" t="s">
        <v>8144</v>
      </c>
      <c r="B2494" s="25" t="s">
        <v>113</v>
      </c>
      <c r="C2494" s="25" t="s">
        <v>9107</v>
      </c>
      <c r="E2494" s="25" t="s">
        <v>56</v>
      </c>
      <c r="F2494" s="25" t="s">
        <v>9338</v>
      </c>
    </row>
    <row r="2495" customFormat="false" ht="15" hidden="false" customHeight="false" outlineLevel="0" collapsed="false">
      <c r="A2495" s="25" t="s">
        <v>8145</v>
      </c>
      <c r="B2495" s="25" t="s">
        <v>113</v>
      </c>
      <c r="C2495" s="25" t="s">
        <v>178</v>
      </c>
      <c r="D2495" s="25" t="s">
        <v>2739</v>
      </c>
      <c r="E2495" s="25" t="s">
        <v>55</v>
      </c>
      <c r="F2495" s="25" t="s">
        <v>9338</v>
      </c>
      <c r="G2495" s="25" t="s">
        <v>9350</v>
      </c>
      <c r="H2495" s="25" t="n">
        <v>0</v>
      </c>
    </row>
    <row r="2496" customFormat="false" ht="15" hidden="false" customHeight="false" outlineLevel="0" collapsed="false">
      <c r="A2496" s="25" t="s">
        <v>8146</v>
      </c>
      <c r="B2496" s="25" t="s">
        <v>113</v>
      </c>
      <c r="C2496" s="25" t="s">
        <v>178</v>
      </c>
      <c r="D2496" s="25" t="s">
        <v>2739</v>
      </c>
      <c r="E2496" s="25" t="s">
        <v>55</v>
      </c>
      <c r="F2496" s="25" t="s">
        <v>9338</v>
      </c>
      <c r="G2496" s="25" t="s">
        <v>9343</v>
      </c>
      <c r="H2496" s="25" t="n">
        <v>0</v>
      </c>
    </row>
    <row r="2497" customFormat="false" ht="15" hidden="false" customHeight="false" outlineLevel="0" collapsed="false">
      <c r="A2497" s="25" t="s">
        <v>8147</v>
      </c>
      <c r="B2497" s="25" t="s">
        <v>113</v>
      </c>
      <c r="C2497" s="25" t="s">
        <v>9107</v>
      </c>
      <c r="D2497" s="25" t="s">
        <v>444</v>
      </c>
      <c r="E2497" s="25" t="s">
        <v>55</v>
      </c>
      <c r="F2497" s="25" t="s">
        <v>9338</v>
      </c>
      <c r="G2497" s="25" t="s">
        <v>9339</v>
      </c>
      <c r="H2497" s="25" t="n">
        <v>0</v>
      </c>
    </row>
    <row r="2498" customFormat="false" ht="15" hidden="false" customHeight="false" outlineLevel="0" collapsed="false">
      <c r="A2498" s="25" t="s">
        <v>8148</v>
      </c>
      <c r="B2498" s="25" t="s">
        <v>113</v>
      </c>
      <c r="C2498" s="25" t="s">
        <v>178</v>
      </c>
      <c r="D2498" s="25" t="s">
        <v>665</v>
      </c>
      <c r="E2498" s="25" t="s">
        <v>54</v>
      </c>
      <c r="F2498" s="25" t="s">
        <v>9338</v>
      </c>
      <c r="G2498" s="25" t="s">
        <v>9343</v>
      </c>
      <c r="H2498" s="25" t="n">
        <v>5408</v>
      </c>
    </row>
    <row r="2499" customFormat="false" ht="15" hidden="false" customHeight="false" outlineLevel="0" collapsed="false">
      <c r="A2499" s="25" t="s">
        <v>951</v>
      </c>
      <c r="B2499" s="25" t="s">
        <v>72</v>
      </c>
      <c r="C2499" s="25" t="s">
        <v>170</v>
      </c>
      <c r="D2499" s="25" t="s">
        <v>184</v>
      </c>
      <c r="E2499" s="25" t="s">
        <v>55</v>
      </c>
      <c r="F2499" s="25" t="s">
        <v>9338</v>
      </c>
      <c r="G2499" s="25" t="s">
        <v>9211</v>
      </c>
      <c r="H2499" s="25" t="n">
        <v>0</v>
      </c>
    </row>
    <row r="2500" customFormat="false" ht="15" hidden="false" customHeight="false" outlineLevel="0" collapsed="false">
      <c r="A2500" s="25" t="s">
        <v>952</v>
      </c>
      <c r="B2500" s="25" t="s">
        <v>72</v>
      </c>
      <c r="C2500" s="25" t="s">
        <v>178</v>
      </c>
      <c r="D2500" s="25" t="s">
        <v>180</v>
      </c>
      <c r="E2500" s="25" t="s">
        <v>55</v>
      </c>
      <c r="F2500" s="25" t="s">
        <v>9338</v>
      </c>
      <c r="G2500" s="25" t="s">
        <v>9345</v>
      </c>
      <c r="H2500" s="25" t="n">
        <v>0</v>
      </c>
    </row>
    <row r="2501" customFormat="false" ht="15" hidden="false" customHeight="false" outlineLevel="0" collapsed="false">
      <c r="A2501" s="25" t="s">
        <v>953</v>
      </c>
      <c r="B2501" s="25" t="s">
        <v>72</v>
      </c>
      <c r="C2501" s="25" t="s">
        <v>148</v>
      </c>
      <c r="D2501" s="25" t="s">
        <v>207</v>
      </c>
      <c r="E2501" s="25" t="s">
        <v>54</v>
      </c>
      <c r="F2501" s="25" t="s">
        <v>9338</v>
      </c>
      <c r="G2501" s="25" t="s">
        <v>9281</v>
      </c>
      <c r="H2501" s="25" t="n">
        <v>48</v>
      </c>
    </row>
    <row r="2502" customFormat="false" ht="15" hidden="false" customHeight="false" outlineLevel="0" collapsed="false">
      <c r="A2502" s="25" t="s">
        <v>6538</v>
      </c>
      <c r="B2502" s="25" t="s">
        <v>107</v>
      </c>
      <c r="C2502" s="25" t="s">
        <v>186</v>
      </c>
      <c r="D2502" s="25" t="s">
        <v>1789</v>
      </c>
      <c r="E2502" s="25" t="s">
        <v>56</v>
      </c>
      <c r="F2502" s="25" t="s">
        <v>9338</v>
      </c>
    </row>
    <row r="2503" customFormat="false" ht="15" hidden="false" customHeight="false" outlineLevel="0" collapsed="false">
      <c r="A2503" s="25" t="s">
        <v>6539</v>
      </c>
      <c r="B2503" s="25" t="s">
        <v>107</v>
      </c>
      <c r="C2503" s="25" t="s">
        <v>186</v>
      </c>
      <c r="D2503" s="25" t="s">
        <v>2863</v>
      </c>
      <c r="E2503" s="25" t="s">
        <v>54</v>
      </c>
      <c r="F2503" s="25" t="s">
        <v>9338</v>
      </c>
      <c r="G2503" s="25" t="s">
        <v>9345</v>
      </c>
      <c r="H2503" s="25" t="n">
        <v>527</v>
      </c>
    </row>
    <row r="2504" customFormat="false" ht="15" hidden="false" customHeight="false" outlineLevel="0" collapsed="false">
      <c r="A2504" s="25" t="s">
        <v>3303</v>
      </c>
      <c r="B2504" s="25" t="s">
        <v>77</v>
      </c>
      <c r="C2504" s="25" t="s">
        <v>170</v>
      </c>
      <c r="D2504" s="25" t="s">
        <v>167</v>
      </c>
      <c r="E2504" s="25" t="s">
        <v>54</v>
      </c>
      <c r="F2504" s="25" t="s">
        <v>9338</v>
      </c>
      <c r="G2504" s="25" t="s">
        <v>9346</v>
      </c>
      <c r="H2504" s="25" t="n">
        <v>1160</v>
      </c>
    </row>
    <row r="2505" customFormat="false" ht="15" hidden="false" customHeight="false" outlineLevel="0" collapsed="false">
      <c r="A2505" s="25" t="s">
        <v>3583</v>
      </c>
      <c r="B2505" s="25" t="s">
        <v>79</v>
      </c>
      <c r="C2505" s="25" t="s">
        <v>186</v>
      </c>
      <c r="D2505" s="25" t="s">
        <v>169</v>
      </c>
      <c r="E2505" s="25" t="s">
        <v>54</v>
      </c>
      <c r="F2505" s="25" t="s">
        <v>9338</v>
      </c>
      <c r="G2505" s="25" t="s">
        <v>9233</v>
      </c>
      <c r="H2505" s="25" t="n">
        <v>491</v>
      </c>
    </row>
    <row r="2506" customFormat="false" ht="15" hidden="false" customHeight="false" outlineLevel="0" collapsed="false">
      <c r="A2506" s="25" t="s">
        <v>5902</v>
      </c>
      <c r="B2506" s="25" t="s">
        <v>97</v>
      </c>
      <c r="C2506" s="25" t="s">
        <v>186</v>
      </c>
      <c r="D2506" s="25" t="s">
        <v>1049</v>
      </c>
      <c r="E2506" s="25" t="s">
        <v>54</v>
      </c>
      <c r="F2506" s="25" t="s">
        <v>9338</v>
      </c>
      <c r="G2506" s="25" t="s">
        <v>9343</v>
      </c>
      <c r="H2506" s="25" t="n">
        <v>555</v>
      </c>
    </row>
    <row r="2507" customFormat="false" ht="15" hidden="false" customHeight="false" outlineLevel="0" collapsed="false">
      <c r="A2507" s="25" t="s">
        <v>6802</v>
      </c>
      <c r="B2507" s="25" t="s">
        <v>105</v>
      </c>
      <c r="C2507" s="25" t="s">
        <v>186</v>
      </c>
      <c r="E2507" s="25" t="s">
        <v>56</v>
      </c>
      <c r="F2507" s="25" t="s">
        <v>9338</v>
      </c>
    </row>
    <row r="2508" customFormat="false" ht="15" hidden="false" customHeight="false" outlineLevel="0" collapsed="false">
      <c r="A2508" s="25" t="s">
        <v>6803</v>
      </c>
      <c r="B2508" s="25" t="s">
        <v>105</v>
      </c>
      <c r="C2508" s="25" t="s">
        <v>9107</v>
      </c>
      <c r="E2508" s="25" t="s">
        <v>56</v>
      </c>
      <c r="F2508" s="25" t="s">
        <v>9338</v>
      </c>
    </row>
    <row r="2509" customFormat="false" ht="15" hidden="false" customHeight="false" outlineLevel="0" collapsed="false">
      <c r="A2509" s="25" t="s">
        <v>6804</v>
      </c>
      <c r="B2509" s="25" t="s">
        <v>105</v>
      </c>
      <c r="C2509" s="25" t="s">
        <v>148</v>
      </c>
      <c r="D2509" s="25" t="s">
        <v>1778</v>
      </c>
      <c r="E2509" s="25" t="s">
        <v>55</v>
      </c>
      <c r="F2509" s="25" t="s">
        <v>9338</v>
      </c>
      <c r="G2509" s="25" t="s">
        <v>9352</v>
      </c>
      <c r="H2509" s="25" t="n">
        <v>0</v>
      </c>
    </row>
    <row r="2510" customFormat="false" ht="15" hidden="false" customHeight="false" outlineLevel="0" collapsed="false">
      <c r="A2510" s="25" t="s">
        <v>1552</v>
      </c>
      <c r="B2510" s="25" t="s">
        <v>71</v>
      </c>
      <c r="C2510" s="25" t="s">
        <v>148</v>
      </c>
      <c r="D2510" s="25" t="s">
        <v>180</v>
      </c>
      <c r="E2510" s="25" t="s">
        <v>54</v>
      </c>
      <c r="F2510" s="25" t="s">
        <v>9338</v>
      </c>
      <c r="G2510" s="25" t="s">
        <v>9346</v>
      </c>
      <c r="H2510" s="25" t="n">
        <v>62</v>
      </c>
    </row>
    <row r="2511" customFormat="false" ht="15" hidden="false" customHeight="false" outlineLevel="0" collapsed="false">
      <c r="A2511" s="25" t="s">
        <v>4453</v>
      </c>
      <c r="B2511" s="25" t="s">
        <v>86</v>
      </c>
      <c r="C2511" s="25" t="s">
        <v>148</v>
      </c>
      <c r="D2511" s="25" t="s">
        <v>484</v>
      </c>
      <c r="E2511" s="25" t="s">
        <v>55</v>
      </c>
      <c r="F2511" s="25" t="s">
        <v>9338</v>
      </c>
      <c r="G2511" s="25" t="s">
        <v>9348</v>
      </c>
      <c r="H2511" s="25" t="n">
        <v>0</v>
      </c>
    </row>
    <row r="2512" customFormat="false" ht="15" hidden="false" customHeight="false" outlineLevel="0" collapsed="false">
      <c r="A2512" s="25" t="s">
        <v>4454</v>
      </c>
      <c r="B2512" s="25" t="s">
        <v>86</v>
      </c>
      <c r="C2512" s="25" t="s">
        <v>148</v>
      </c>
      <c r="D2512" s="25" t="s">
        <v>1158</v>
      </c>
      <c r="E2512" s="25" t="s">
        <v>54</v>
      </c>
      <c r="F2512" s="25" t="s">
        <v>9338</v>
      </c>
      <c r="G2512" s="25" t="s">
        <v>9350</v>
      </c>
      <c r="H2512" s="25" t="n">
        <v>56</v>
      </c>
    </row>
    <row r="2513" customFormat="false" ht="15" hidden="false" customHeight="false" outlineLevel="0" collapsed="false">
      <c r="A2513" s="25" t="s">
        <v>4660</v>
      </c>
      <c r="B2513" s="25" t="s">
        <v>90</v>
      </c>
      <c r="C2513" s="25" t="s">
        <v>160</v>
      </c>
      <c r="D2513" s="25" t="s">
        <v>1055</v>
      </c>
      <c r="E2513" s="25" t="s">
        <v>54</v>
      </c>
      <c r="F2513" s="25" t="s">
        <v>9338</v>
      </c>
      <c r="G2513" s="25" t="s">
        <v>9346</v>
      </c>
      <c r="H2513" s="25" t="n">
        <v>3490</v>
      </c>
    </row>
    <row r="2514" customFormat="false" ht="15" hidden="false" customHeight="false" outlineLevel="0" collapsed="false">
      <c r="A2514" s="25" t="s">
        <v>8822</v>
      </c>
      <c r="B2514" s="25" t="s">
        <v>115</v>
      </c>
      <c r="C2514" s="25" t="s">
        <v>9107</v>
      </c>
      <c r="D2514" s="25" t="s">
        <v>2739</v>
      </c>
      <c r="E2514" s="25" t="s">
        <v>55</v>
      </c>
      <c r="F2514" s="25" t="s">
        <v>9338</v>
      </c>
      <c r="G2514" s="25" t="s">
        <v>9314</v>
      </c>
      <c r="H2514" s="25" t="n">
        <v>0</v>
      </c>
    </row>
    <row r="2515" customFormat="false" ht="15" hidden="false" customHeight="false" outlineLevel="0" collapsed="false">
      <c r="A2515" s="25" t="s">
        <v>309</v>
      </c>
      <c r="B2515" s="25" t="s">
        <v>69</v>
      </c>
      <c r="C2515" s="25" t="s">
        <v>148</v>
      </c>
      <c r="D2515" s="25" t="s">
        <v>173</v>
      </c>
      <c r="E2515" s="25" t="s">
        <v>55</v>
      </c>
      <c r="F2515" s="25" t="s">
        <v>9339</v>
      </c>
      <c r="G2515" s="25" t="s">
        <v>9345</v>
      </c>
      <c r="H2515" s="25" t="n">
        <v>0</v>
      </c>
    </row>
    <row r="2516" customFormat="false" ht="15" hidden="false" customHeight="false" outlineLevel="0" collapsed="false">
      <c r="A2516" s="25" t="s">
        <v>310</v>
      </c>
      <c r="B2516" s="25" t="s">
        <v>69</v>
      </c>
      <c r="C2516" s="25" t="s">
        <v>148</v>
      </c>
      <c r="D2516" s="25" t="s">
        <v>173</v>
      </c>
      <c r="E2516" s="25" t="s">
        <v>54</v>
      </c>
      <c r="F2516" s="25" t="s">
        <v>9339</v>
      </c>
      <c r="G2516" s="25" t="s">
        <v>9350</v>
      </c>
      <c r="H2516" s="25" t="n">
        <v>51</v>
      </c>
    </row>
    <row r="2517" customFormat="false" ht="15" hidden="false" customHeight="false" outlineLevel="0" collapsed="false">
      <c r="A2517" s="25" t="s">
        <v>311</v>
      </c>
      <c r="B2517" s="25" t="s">
        <v>69</v>
      </c>
      <c r="C2517" s="25" t="s">
        <v>148</v>
      </c>
      <c r="D2517" s="25" t="s">
        <v>218</v>
      </c>
      <c r="E2517" s="25" t="s">
        <v>54</v>
      </c>
      <c r="F2517" s="25" t="s">
        <v>9339</v>
      </c>
      <c r="G2517" s="25" t="s">
        <v>9272</v>
      </c>
      <c r="H2517" s="25" t="n">
        <v>54</v>
      </c>
    </row>
    <row r="2518" customFormat="false" ht="15" hidden="false" customHeight="false" outlineLevel="0" collapsed="false">
      <c r="A2518" s="25" t="s">
        <v>312</v>
      </c>
      <c r="B2518" s="25" t="s">
        <v>69</v>
      </c>
      <c r="C2518" s="25" t="s">
        <v>148</v>
      </c>
      <c r="D2518" s="25" t="s">
        <v>184</v>
      </c>
      <c r="E2518" s="25" t="s">
        <v>54</v>
      </c>
      <c r="F2518" s="25" t="s">
        <v>9339</v>
      </c>
      <c r="G2518" s="25" t="s">
        <v>9352</v>
      </c>
      <c r="H2518" s="25" t="n">
        <v>56</v>
      </c>
    </row>
    <row r="2519" customFormat="false" ht="15" hidden="false" customHeight="false" outlineLevel="0" collapsed="false">
      <c r="A2519" s="25" t="s">
        <v>4796</v>
      </c>
      <c r="B2519" s="25" t="s">
        <v>98</v>
      </c>
      <c r="C2519" s="25" t="s">
        <v>9107</v>
      </c>
      <c r="D2519" s="25" t="s">
        <v>494</v>
      </c>
      <c r="E2519" s="25" t="s">
        <v>55</v>
      </c>
      <c r="F2519" s="25" t="s">
        <v>9339</v>
      </c>
      <c r="G2519" s="25" t="s">
        <v>9257</v>
      </c>
      <c r="H2519" s="25" t="n">
        <v>0</v>
      </c>
    </row>
    <row r="2520" customFormat="false" ht="15" hidden="false" customHeight="false" outlineLevel="0" collapsed="false">
      <c r="A2520" s="25" t="s">
        <v>5058</v>
      </c>
      <c r="B2520" s="25" t="s">
        <v>95</v>
      </c>
      <c r="C2520" s="25" t="s">
        <v>160</v>
      </c>
      <c r="D2520" s="25" t="s">
        <v>1690</v>
      </c>
      <c r="E2520" s="25" t="s">
        <v>54</v>
      </c>
      <c r="F2520" s="25" t="s">
        <v>9339</v>
      </c>
      <c r="G2520" s="25" t="s">
        <v>9332</v>
      </c>
      <c r="H2520" s="25" t="n">
        <v>3808</v>
      </c>
    </row>
    <row r="2521" customFormat="false" ht="15" hidden="false" customHeight="false" outlineLevel="0" collapsed="false">
      <c r="A2521" s="25" t="s">
        <v>3873</v>
      </c>
      <c r="B2521" s="25" t="s">
        <v>87</v>
      </c>
      <c r="C2521" s="25" t="s">
        <v>178</v>
      </c>
      <c r="D2521" s="25" t="s">
        <v>463</v>
      </c>
      <c r="E2521" s="25" t="s">
        <v>55</v>
      </c>
      <c r="F2521" s="25" t="s">
        <v>9339</v>
      </c>
      <c r="G2521" s="25" t="s">
        <v>9200</v>
      </c>
      <c r="H2521" s="25" t="n">
        <v>0</v>
      </c>
    </row>
    <row r="2522" customFormat="false" ht="15" hidden="false" customHeight="false" outlineLevel="0" collapsed="false">
      <c r="A2522" s="25" t="s">
        <v>3874</v>
      </c>
      <c r="B2522" s="25" t="s">
        <v>87</v>
      </c>
      <c r="C2522" s="25" t="s">
        <v>160</v>
      </c>
      <c r="D2522" s="25" t="s">
        <v>1158</v>
      </c>
      <c r="E2522" s="25" t="s">
        <v>54</v>
      </c>
      <c r="F2522" s="25" t="s">
        <v>9339</v>
      </c>
      <c r="G2522" s="25" t="s">
        <v>9228</v>
      </c>
      <c r="H2522" s="25" t="n">
        <v>3041</v>
      </c>
    </row>
    <row r="2523" customFormat="false" ht="15" hidden="false" customHeight="false" outlineLevel="0" collapsed="false">
      <c r="A2523" s="25" t="s">
        <v>5634</v>
      </c>
      <c r="B2523" s="25" t="s">
        <v>96</v>
      </c>
      <c r="C2523" s="25" t="s">
        <v>186</v>
      </c>
      <c r="D2523" s="25" t="s">
        <v>1653</v>
      </c>
      <c r="E2523" s="25" t="s">
        <v>55</v>
      </c>
      <c r="F2523" s="25" t="s">
        <v>9339</v>
      </c>
      <c r="G2523" s="25" t="s">
        <v>9350</v>
      </c>
      <c r="H2523" s="25" t="n">
        <v>0</v>
      </c>
    </row>
    <row r="2524" customFormat="false" ht="15" hidden="false" customHeight="false" outlineLevel="0" collapsed="false">
      <c r="A2524" s="25" t="s">
        <v>6130</v>
      </c>
      <c r="B2524" s="25" t="s">
        <v>108</v>
      </c>
      <c r="C2524" s="25" t="s">
        <v>2445</v>
      </c>
      <c r="D2524" s="25" t="s">
        <v>1653</v>
      </c>
      <c r="E2524" s="25" t="s">
        <v>56</v>
      </c>
      <c r="F2524" s="25" t="s">
        <v>9339</v>
      </c>
    </row>
    <row r="2525" customFormat="false" ht="15" hidden="false" customHeight="false" outlineLevel="0" collapsed="false">
      <c r="A2525" s="25" t="s">
        <v>4133</v>
      </c>
      <c r="B2525" s="25" t="s">
        <v>89</v>
      </c>
      <c r="C2525" s="25" t="s">
        <v>160</v>
      </c>
      <c r="D2525" s="25" t="s">
        <v>218</v>
      </c>
      <c r="E2525" s="25" t="s">
        <v>55</v>
      </c>
      <c r="F2525" s="25" t="s">
        <v>9339</v>
      </c>
      <c r="G2525" s="25" t="s">
        <v>9356</v>
      </c>
      <c r="H2525" s="25" t="n">
        <v>0</v>
      </c>
    </row>
    <row r="2526" customFormat="false" ht="15" hidden="false" customHeight="false" outlineLevel="0" collapsed="false">
      <c r="A2526" s="25" t="s">
        <v>2663</v>
      </c>
      <c r="B2526" s="25" t="s">
        <v>78</v>
      </c>
      <c r="C2526" s="25" t="s">
        <v>9107</v>
      </c>
      <c r="D2526" s="25" t="s">
        <v>180</v>
      </c>
      <c r="E2526" s="25" t="s">
        <v>55</v>
      </c>
      <c r="F2526" s="25" t="s">
        <v>9339</v>
      </c>
      <c r="G2526" s="25" t="s">
        <v>9200</v>
      </c>
      <c r="H2526" s="25" t="n">
        <v>0</v>
      </c>
    </row>
    <row r="2527" customFormat="false" ht="15" hidden="false" customHeight="false" outlineLevel="0" collapsed="false">
      <c r="A2527" s="25" t="s">
        <v>6315</v>
      </c>
      <c r="B2527" s="25" t="s">
        <v>106</v>
      </c>
      <c r="C2527" s="25" t="s">
        <v>178</v>
      </c>
      <c r="D2527" s="25" t="s">
        <v>868</v>
      </c>
      <c r="E2527" s="25" t="s">
        <v>55</v>
      </c>
      <c r="F2527" s="25" t="s">
        <v>9339</v>
      </c>
      <c r="G2527" s="25" t="s">
        <v>9346</v>
      </c>
      <c r="H2527" s="25" t="n">
        <v>0</v>
      </c>
    </row>
    <row r="2528" customFormat="false" ht="15" hidden="false" customHeight="false" outlineLevel="0" collapsed="false">
      <c r="A2528" s="25" t="s">
        <v>7451</v>
      </c>
      <c r="B2528" s="25" t="s">
        <v>112</v>
      </c>
      <c r="C2528" s="25" t="s">
        <v>160</v>
      </c>
      <c r="E2528" s="25" t="s">
        <v>56</v>
      </c>
      <c r="F2528" s="25" t="s">
        <v>9339</v>
      </c>
    </row>
    <row r="2529" customFormat="false" ht="15" hidden="false" customHeight="false" outlineLevel="0" collapsed="false">
      <c r="A2529" s="25" t="s">
        <v>7452</v>
      </c>
      <c r="B2529" s="25" t="s">
        <v>112</v>
      </c>
      <c r="C2529" s="25" t="s">
        <v>170</v>
      </c>
      <c r="D2529" s="25" t="s">
        <v>199</v>
      </c>
      <c r="E2529" s="25" t="s">
        <v>55</v>
      </c>
      <c r="F2529" s="25" t="s">
        <v>9339</v>
      </c>
      <c r="G2529" s="25" t="s">
        <v>9340</v>
      </c>
      <c r="H2529" s="25" t="n">
        <v>0</v>
      </c>
    </row>
    <row r="2530" customFormat="false" ht="15" hidden="false" customHeight="false" outlineLevel="0" collapsed="false">
      <c r="A2530" s="25" t="s">
        <v>7453</v>
      </c>
      <c r="B2530" s="25" t="s">
        <v>112</v>
      </c>
      <c r="C2530" s="25" t="s">
        <v>148</v>
      </c>
      <c r="D2530" s="25" t="s">
        <v>494</v>
      </c>
      <c r="E2530" s="25" t="s">
        <v>54</v>
      </c>
      <c r="F2530" s="25" t="s">
        <v>9339</v>
      </c>
      <c r="G2530" s="25" t="s">
        <v>9357</v>
      </c>
      <c r="H2530" s="25" t="n">
        <v>44</v>
      </c>
    </row>
    <row r="2531" customFormat="false" ht="15" hidden="false" customHeight="false" outlineLevel="0" collapsed="false">
      <c r="A2531" s="25" t="s">
        <v>7761</v>
      </c>
      <c r="B2531" s="25" t="s">
        <v>114</v>
      </c>
      <c r="C2531" s="25" t="s">
        <v>178</v>
      </c>
      <c r="D2531" s="25" t="s">
        <v>1351</v>
      </c>
      <c r="E2531" s="25" t="s">
        <v>55</v>
      </c>
      <c r="F2531" s="25" t="s">
        <v>9339</v>
      </c>
      <c r="G2531" s="25" t="s">
        <v>9345</v>
      </c>
      <c r="H2531" s="25" t="n">
        <v>0</v>
      </c>
    </row>
    <row r="2532" customFormat="false" ht="15" hidden="false" customHeight="false" outlineLevel="0" collapsed="false">
      <c r="A2532" s="25" t="s">
        <v>7762</v>
      </c>
      <c r="B2532" s="25" t="s">
        <v>114</v>
      </c>
      <c r="C2532" s="25" t="s">
        <v>186</v>
      </c>
      <c r="D2532" s="25" t="s">
        <v>1646</v>
      </c>
      <c r="E2532" s="25" t="s">
        <v>54</v>
      </c>
      <c r="F2532" s="25" t="s">
        <v>9339</v>
      </c>
      <c r="G2532" s="25" t="s">
        <v>9345</v>
      </c>
      <c r="H2532" s="25" t="n">
        <v>552</v>
      </c>
    </row>
    <row r="2533" customFormat="false" ht="15" hidden="false" customHeight="false" outlineLevel="0" collapsed="false">
      <c r="A2533" s="25" t="s">
        <v>8149</v>
      </c>
      <c r="B2533" s="25" t="s">
        <v>113</v>
      </c>
      <c r="C2533" s="25" t="s">
        <v>178</v>
      </c>
      <c r="D2533" s="25" t="s">
        <v>1795</v>
      </c>
      <c r="E2533" s="25" t="s">
        <v>56</v>
      </c>
      <c r="F2533" s="25" t="s">
        <v>9339</v>
      </c>
    </row>
    <row r="2534" customFormat="false" ht="15" hidden="false" customHeight="false" outlineLevel="0" collapsed="false">
      <c r="A2534" s="25" t="s">
        <v>8150</v>
      </c>
      <c r="B2534" s="25" t="s">
        <v>113</v>
      </c>
      <c r="C2534" s="25" t="s">
        <v>186</v>
      </c>
      <c r="D2534" s="25" t="s">
        <v>2754</v>
      </c>
      <c r="E2534" s="25" t="s">
        <v>54</v>
      </c>
      <c r="F2534" s="25" t="s">
        <v>9339</v>
      </c>
      <c r="G2534" s="25" t="s">
        <v>9348</v>
      </c>
      <c r="H2534" s="25" t="n">
        <v>474</v>
      </c>
    </row>
    <row r="2535" customFormat="false" ht="15" hidden="false" customHeight="false" outlineLevel="0" collapsed="false">
      <c r="A2535" s="25" t="s">
        <v>8151</v>
      </c>
      <c r="B2535" s="25" t="s">
        <v>113</v>
      </c>
      <c r="C2535" s="25" t="s">
        <v>170</v>
      </c>
      <c r="D2535" s="25" t="s">
        <v>1351</v>
      </c>
      <c r="E2535" s="25" t="s">
        <v>54</v>
      </c>
      <c r="F2535" s="25" t="s">
        <v>9339</v>
      </c>
      <c r="G2535" s="25" t="s">
        <v>9344</v>
      </c>
      <c r="H2535" s="25" t="n">
        <v>1158</v>
      </c>
    </row>
    <row r="2536" customFormat="false" ht="15" hidden="false" customHeight="false" outlineLevel="0" collapsed="false">
      <c r="A2536" s="25" t="s">
        <v>8152</v>
      </c>
      <c r="B2536" s="25" t="s">
        <v>113</v>
      </c>
      <c r="C2536" s="25" t="s">
        <v>178</v>
      </c>
      <c r="D2536" s="25" t="s">
        <v>2484</v>
      </c>
      <c r="E2536" s="25" t="s">
        <v>54</v>
      </c>
      <c r="F2536" s="25" t="s">
        <v>9339</v>
      </c>
      <c r="G2536" s="25" t="s">
        <v>9343</v>
      </c>
      <c r="H2536" s="25" t="n">
        <v>5839</v>
      </c>
    </row>
    <row r="2537" customFormat="false" ht="15" hidden="false" customHeight="false" outlineLevel="0" collapsed="false">
      <c r="A2537" s="25" t="s">
        <v>8153</v>
      </c>
      <c r="B2537" s="25" t="s">
        <v>113</v>
      </c>
      <c r="C2537" s="25" t="s">
        <v>9107</v>
      </c>
      <c r="D2537" s="25" t="s">
        <v>433</v>
      </c>
      <c r="E2537" s="25" t="s">
        <v>54</v>
      </c>
      <c r="F2537" s="25" t="s">
        <v>9339</v>
      </c>
      <c r="G2537" s="25" t="s">
        <v>9337</v>
      </c>
      <c r="H2537" s="25" t="n">
        <v>4554</v>
      </c>
    </row>
    <row r="2538" customFormat="false" ht="15" hidden="false" customHeight="false" outlineLevel="0" collapsed="false">
      <c r="A2538" s="25" t="s">
        <v>8154</v>
      </c>
      <c r="B2538" s="25" t="s">
        <v>113</v>
      </c>
      <c r="C2538" s="25" t="s">
        <v>9107</v>
      </c>
      <c r="D2538" s="25" t="s">
        <v>1351</v>
      </c>
      <c r="E2538" s="25" t="s">
        <v>54</v>
      </c>
      <c r="F2538" s="25" t="s">
        <v>9339</v>
      </c>
      <c r="G2538" s="25" t="s">
        <v>9345</v>
      </c>
      <c r="H2538" s="25" t="n">
        <v>5078</v>
      </c>
    </row>
    <row r="2539" customFormat="false" ht="15" hidden="false" customHeight="false" outlineLevel="0" collapsed="false">
      <c r="A2539" s="25" t="s">
        <v>954</v>
      </c>
      <c r="B2539" s="25" t="s">
        <v>72</v>
      </c>
      <c r="C2539" s="25" t="s">
        <v>170</v>
      </c>
      <c r="D2539" s="25" t="s">
        <v>248</v>
      </c>
      <c r="E2539" s="25" t="s">
        <v>55</v>
      </c>
      <c r="F2539" s="25" t="s">
        <v>9339</v>
      </c>
      <c r="G2539" s="25" t="s">
        <v>9348</v>
      </c>
      <c r="H2539" s="25" t="n">
        <v>0</v>
      </c>
    </row>
    <row r="2540" customFormat="false" ht="15" hidden="false" customHeight="false" outlineLevel="0" collapsed="false">
      <c r="A2540" s="25" t="s">
        <v>6540</v>
      </c>
      <c r="B2540" s="25" t="s">
        <v>107</v>
      </c>
      <c r="C2540" s="25" t="s">
        <v>186</v>
      </c>
      <c r="D2540" s="25" t="s">
        <v>3075</v>
      </c>
      <c r="E2540" s="25" t="s">
        <v>54</v>
      </c>
      <c r="F2540" s="25" t="s">
        <v>9339</v>
      </c>
      <c r="G2540" s="25" t="s">
        <v>9227</v>
      </c>
      <c r="H2540" s="25" t="n">
        <v>561</v>
      </c>
    </row>
    <row r="2541" customFormat="false" ht="15" hidden="false" customHeight="false" outlineLevel="0" collapsed="false">
      <c r="A2541" s="25" t="s">
        <v>8527</v>
      </c>
      <c r="B2541" s="25" t="s">
        <v>116</v>
      </c>
      <c r="C2541" s="25" t="s">
        <v>170</v>
      </c>
      <c r="E2541" s="25" t="s">
        <v>56</v>
      </c>
      <c r="F2541" s="25" t="s">
        <v>9339</v>
      </c>
    </row>
    <row r="2542" customFormat="false" ht="15" hidden="false" customHeight="false" outlineLevel="0" collapsed="false">
      <c r="A2542" s="25" t="s">
        <v>8528</v>
      </c>
      <c r="B2542" s="25" t="s">
        <v>116</v>
      </c>
      <c r="C2542" s="25" t="s">
        <v>170</v>
      </c>
      <c r="D2542" s="25" t="s">
        <v>1187</v>
      </c>
      <c r="E2542" s="25" t="s">
        <v>55</v>
      </c>
      <c r="F2542" s="25" t="s">
        <v>9339</v>
      </c>
      <c r="G2542" s="25" t="s">
        <v>9344</v>
      </c>
      <c r="H2542" s="25" t="n">
        <v>0</v>
      </c>
    </row>
    <row r="2543" customFormat="false" ht="15" hidden="false" customHeight="false" outlineLevel="0" collapsed="false">
      <c r="A2543" s="25" t="s">
        <v>3584</v>
      </c>
      <c r="B2543" s="25" t="s">
        <v>79</v>
      </c>
      <c r="C2543" s="25" t="s">
        <v>160</v>
      </c>
      <c r="D2543" s="25" t="s">
        <v>145</v>
      </c>
      <c r="E2543" s="25" t="s">
        <v>55</v>
      </c>
      <c r="F2543" s="25" t="s">
        <v>9339</v>
      </c>
      <c r="G2543" s="25" t="s">
        <v>9248</v>
      </c>
      <c r="H2543" s="25" t="n">
        <v>0</v>
      </c>
    </row>
    <row r="2544" customFormat="false" ht="15" hidden="false" customHeight="false" outlineLevel="0" collapsed="false">
      <c r="A2544" s="25" t="s">
        <v>3585</v>
      </c>
      <c r="B2544" s="25" t="s">
        <v>79</v>
      </c>
      <c r="C2544" s="25" t="s">
        <v>160</v>
      </c>
      <c r="D2544" s="25" t="s">
        <v>169</v>
      </c>
      <c r="E2544" s="25" t="s">
        <v>54</v>
      </c>
      <c r="F2544" s="25" t="s">
        <v>9339</v>
      </c>
      <c r="G2544" s="25" t="s">
        <v>9343</v>
      </c>
      <c r="H2544" s="25" t="n">
        <v>3392</v>
      </c>
    </row>
    <row r="2545" customFormat="false" ht="15" hidden="false" customHeight="false" outlineLevel="0" collapsed="false">
      <c r="A2545" s="25" t="s">
        <v>4257</v>
      </c>
      <c r="B2545" s="25" t="s">
        <v>88</v>
      </c>
      <c r="C2545" s="25" t="s">
        <v>178</v>
      </c>
      <c r="E2545" s="25" t="s">
        <v>56</v>
      </c>
      <c r="F2545" s="25" t="s">
        <v>9339</v>
      </c>
    </row>
    <row r="2546" customFormat="false" ht="15" hidden="false" customHeight="false" outlineLevel="0" collapsed="false">
      <c r="A2546" s="25" t="s">
        <v>7052</v>
      </c>
      <c r="B2546" s="25" t="s">
        <v>104</v>
      </c>
      <c r="C2546" s="25" t="s">
        <v>148</v>
      </c>
      <c r="E2546" s="25" t="s">
        <v>56</v>
      </c>
      <c r="F2546" s="25" t="s">
        <v>9339</v>
      </c>
    </row>
    <row r="2547" customFormat="false" ht="15" hidden="false" customHeight="false" outlineLevel="0" collapsed="false">
      <c r="A2547" s="25" t="s">
        <v>7053</v>
      </c>
      <c r="B2547" s="25" t="s">
        <v>104</v>
      </c>
      <c r="C2547" s="25" t="s">
        <v>160</v>
      </c>
      <c r="E2547" s="25" t="s">
        <v>56</v>
      </c>
      <c r="F2547" s="25" t="s">
        <v>9339</v>
      </c>
    </row>
    <row r="2548" customFormat="false" ht="15" hidden="false" customHeight="false" outlineLevel="0" collapsed="false">
      <c r="A2548" s="25" t="s">
        <v>7054</v>
      </c>
      <c r="B2548" s="25" t="s">
        <v>104</v>
      </c>
      <c r="C2548" s="25" t="s">
        <v>9107</v>
      </c>
      <c r="D2548" s="25" t="s">
        <v>665</v>
      </c>
      <c r="E2548" s="25" t="s">
        <v>54</v>
      </c>
      <c r="F2548" s="25" t="s">
        <v>9339</v>
      </c>
      <c r="G2548" s="25" t="s">
        <v>9340</v>
      </c>
      <c r="H2548" s="25" t="n">
        <v>5040</v>
      </c>
    </row>
    <row r="2549" customFormat="false" ht="15" hidden="false" customHeight="false" outlineLevel="0" collapsed="false">
      <c r="A2549" s="25" t="s">
        <v>4455</v>
      </c>
      <c r="B2549" s="25" t="s">
        <v>86</v>
      </c>
      <c r="C2549" s="25" t="s">
        <v>148</v>
      </c>
      <c r="E2549" s="25" t="s">
        <v>56</v>
      </c>
      <c r="F2549" s="25" t="s">
        <v>9339</v>
      </c>
    </row>
    <row r="2550" customFormat="false" ht="15" hidden="false" customHeight="false" outlineLevel="0" collapsed="false">
      <c r="A2550" s="25" t="s">
        <v>4456</v>
      </c>
      <c r="B2550" s="25" t="s">
        <v>86</v>
      </c>
      <c r="C2550" s="25" t="s">
        <v>148</v>
      </c>
      <c r="E2550" s="25" t="s">
        <v>56</v>
      </c>
      <c r="F2550" s="25" t="s">
        <v>9339</v>
      </c>
    </row>
    <row r="2551" customFormat="false" ht="15" hidden="false" customHeight="false" outlineLevel="0" collapsed="false">
      <c r="A2551" s="25" t="s">
        <v>8823</v>
      </c>
      <c r="B2551" s="25" t="s">
        <v>115</v>
      </c>
      <c r="C2551" s="25" t="s">
        <v>9107</v>
      </c>
      <c r="D2551" s="25" t="s">
        <v>868</v>
      </c>
      <c r="E2551" s="25" t="s">
        <v>55</v>
      </c>
      <c r="F2551" s="25" t="s">
        <v>9339</v>
      </c>
      <c r="G2551" s="25" t="s">
        <v>9345</v>
      </c>
      <c r="H2551" s="25" t="n">
        <v>0</v>
      </c>
    </row>
    <row r="2552" customFormat="false" ht="15" hidden="false" customHeight="false" outlineLevel="0" collapsed="false">
      <c r="A2552" s="25" t="s">
        <v>8824</v>
      </c>
      <c r="B2552" s="25" t="s">
        <v>115</v>
      </c>
      <c r="C2552" s="25" t="s">
        <v>160</v>
      </c>
      <c r="D2552" s="25" t="s">
        <v>5204</v>
      </c>
      <c r="E2552" s="25" t="s">
        <v>55</v>
      </c>
      <c r="F2552" s="25" t="s">
        <v>9339</v>
      </c>
      <c r="G2552" s="25" t="s">
        <v>9350</v>
      </c>
      <c r="H2552" s="25" t="n">
        <v>0</v>
      </c>
    </row>
    <row r="2553" customFormat="false" ht="15" hidden="false" customHeight="false" outlineLevel="0" collapsed="false">
      <c r="A2553" s="25" t="s">
        <v>8825</v>
      </c>
      <c r="B2553" s="25" t="s">
        <v>115</v>
      </c>
      <c r="C2553" s="25" t="s">
        <v>178</v>
      </c>
      <c r="D2553" s="25" t="s">
        <v>156</v>
      </c>
      <c r="E2553" s="25" t="s">
        <v>54</v>
      </c>
      <c r="F2553" s="25" t="s">
        <v>9339</v>
      </c>
      <c r="G2553" s="25" t="s">
        <v>9350</v>
      </c>
      <c r="H2553" s="25" t="n">
        <v>5853</v>
      </c>
    </row>
    <row r="2554" customFormat="false" ht="15" hidden="false" customHeight="false" outlineLevel="0" collapsed="false">
      <c r="A2554" s="25" t="s">
        <v>313</v>
      </c>
      <c r="B2554" s="25" t="s">
        <v>69</v>
      </c>
      <c r="C2554" s="25" t="s">
        <v>148</v>
      </c>
      <c r="D2554" s="25" t="s">
        <v>231</v>
      </c>
      <c r="E2554" s="25" t="s">
        <v>54</v>
      </c>
      <c r="F2554" s="25" t="s">
        <v>9343</v>
      </c>
      <c r="G2554" s="25" t="s">
        <v>9350</v>
      </c>
      <c r="H2554" s="25" t="n">
        <v>49</v>
      </c>
    </row>
    <row r="2555" customFormat="false" ht="15" hidden="false" customHeight="false" outlineLevel="0" collapsed="false">
      <c r="A2555" s="25" t="s">
        <v>4797</v>
      </c>
      <c r="B2555" s="25" t="s">
        <v>98</v>
      </c>
      <c r="C2555" s="25" t="s">
        <v>186</v>
      </c>
      <c r="E2555" s="25" t="s">
        <v>56</v>
      </c>
      <c r="F2555" s="25" t="s">
        <v>9343</v>
      </c>
    </row>
    <row r="2556" customFormat="false" ht="15" hidden="false" customHeight="false" outlineLevel="0" collapsed="false">
      <c r="A2556" s="25" t="s">
        <v>4798</v>
      </c>
      <c r="B2556" s="25" t="s">
        <v>98</v>
      </c>
      <c r="C2556" s="25" t="s">
        <v>170</v>
      </c>
      <c r="D2556" s="25" t="s">
        <v>1690</v>
      </c>
      <c r="E2556" s="25" t="s">
        <v>54</v>
      </c>
      <c r="F2556" s="25" t="s">
        <v>9343</v>
      </c>
      <c r="G2556" s="25" t="s">
        <v>9357</v>
      </c>
      <c r="H2556" s="25" t="n">
        <v>1080</v>
      </c>
    </row>
    <row r="2557" customFormat="false" ht="15" hidden="false" customHeight="false" outlineLevel="0" collapsed="false">
      <c r="A2557" s="25" t="s">
        <v>723</v>
      </c>
      <c r="B2557" s="25" t="s">
        <v>70</v>
      </c>
      <c r="C2557" s="25" t="s">
        <v>186</v>
      </c>
      <c r="D2557" s="25" t="s">
        <v>248</v>
      </c>
      <c r="E2557" s="25" t="s">
        <v>55</v>
      </c>
      <c r="F2557" s="25" t="s">
        <v>9343</v>
      </c>
      <c r="G2557" s="25" t="s">
        <v>9355</v>
      </c>
      <c r="H2557" s="25" t="n">
        <v>0</v>
      </c>
    </row>
    <row r="2558" customFormat="false" ht="15" hidden="false" customHeight="false" outlineLevel="0" collapsed="false">
      <c r="A2558" s="25" t="s">
        <v>724</v>
      </c>
      <c r="B2558" s="25" t="s">
        <v>70</v>
      </c>
      <c r="C2558" s="25" t="s">
        <v>148</v>
      </c>
      <c r="D2558" s="25" t="s">
        <v>207</v>
      </c>
      <c r="E2558" s="25" t="s">
        <v>54</v>
      </c>
      <c r="F2558" s="25" t="s">
        <v>9343</v>
      </c>
      <c r="G2558" s="25" t="s">
        <v>9340</v>
      </c>
      <c r="H2558" s="25" t="n">
        <v>55</v>
      </c>
    </row>
    <row r="2559" customFormat="false" ht="15" hidden="false" customHeight="false" outlineLevel="0" collapsed="false">
      <c r="A2559" s="25" t="s">
        <v>3875</v>
      </c>
      <c r="B2559" s="25" t="s">
        <v>87</v>
      </c>
      <c r="C2559" s="25" t="s">
        <v>186</v>
      </c>
      <c r="E2559" s="25" t="s">
        <v>56</v>
      </c>
      <c r="F2559" s="25" t="s">
        <v>9343</v>
      </c>
    </row>
    <row r="2560" customFormat="false" ht="15" hidden="false" customHeight="false" outlineLevel="0" collapsed="false">
      <c r="A2560" s="25" t="s">
        <v>5385</v>
      </c>
      <c r="B2560" s="25" t="s">
        <v>94</v>
      </c>
      <c r="C2560" s="25" t="s">
        <v>170</v>
      </c>
      <c r="D2560" s="25" t="s">
        <v>193</v>
      </c>
      <c r="E2560" s="25" t="s">
        <v>54</v>
      </c>
      <c r="F2560" s="25" t="s">
        <v>9343</v>
      </c>
      <c r="G2560" s="25" t="s">
        <v>9248</v>
      </c>
      <c r="H2560" s="25" t="n">
        <v>1282</v>
      </c>
    </row>
    <row r="2561" customFormat="false" ht="15" hidden="false" customHeight="false" outlineLevel="0" collapsed="false">
      <c r="A2561" s="25" t="s">
        <v>6131</v>
      </c>
      <c r="B2561" s="25" t="s">
        <v>108</v>
      </c>
      <c r="C2561" s="25" t="s">
        <v>2445</v>
      </c>
      <c r="D2561" s="25" t="s">
        <v>1778</v>
      </c>
      <c r="E2561" s="25" t="s">
        <v>54</v>
      </c>
      <c r="F2561" s="25" t="s">
        <v>9343</v>
      </c>
      <c r="G2561" s="25" t="s">
        <v>9340</v>
      </c>
      <c r="H2561" s="25" t="n">
        <v>23746</v>
      </c>
    </row>
    <row r="2562" customFormat="false" ht="15" hidden="false" customHeight="false" outlineLevel="0" collapsed="false">
      <c r="A2562" s="25" t="s">
        <v>4134</v>
      </c>
      <c r="B2562" s="25" t="s">
        <v>89</v>
      </c>
      <c r="C2562" s="25" t="s">
        <v>186</v>
      </c>
      <c r="D2562" s="25" t="s">
        <v>1347</v>
      </c>
      <c r="E2562" s="25" t="s">
        <v>55</v>
      </c>
      <c r="F2562" s="25" t="s">
        <v>9343</v>
      </c>
      <c r="G2562" s="25" t="s">
        <v>9355</v>
      </c>
      <c r="H2562" s="25" t="n">
        <v>0</v>
      </c>
    </row>
    <row r="2563" customFormat="false" ht="15" hidden="false" customHeight="false" outlineLevel="0" collapsed="false">
      <c r="A2563" s="25" t="s">
        <v>6316</v>
      </c>
      <c r="B2563" s="25" t="s">
        <v>106</v>
      </c>
      <c r="C2563" s="25" t="s">
        <v>160</v>
      </c>
      <c r="E2563" s="25" t="s">
        <v>56</v>
      </c>
      <c r="F2563" s="25" t="s">
        <v>9343</v>
      </c>
    </row>
    <row r="2564" customFormat="false" ht="15" hidden="false" customHeight="false" outlineLevel="0" collapsed="false">
      <c r="A2564" s="25" t="s">
        <v>7454</v>
      </c>
      <c r="B2564" s="25" t="s">
        <v>112</v>
      </c>
      <c r="C2564" s="25" t="s">
        <v>186</v>
      </c>
      <c r="D2564" s="25" t="s">
        <v>1646</v>
      </c>
      <c r="E2564" s="25" t="s">
        <v>55</v>
      </c>
      <c r="F2564" s="25" t="s">
        <v>9343</v>
      </c>
      <c r="G2564" s="25" t="s">
        <v>9231</v>
      </c>
      <c r="H2564" s="25" t="n">
        <v>0</v>
      </c>
    </row>
    <row r="2565" customFormat="false" ht="15" hidden="false" customHeight="false" outlineLevel="0" collapsed="false">
      <c r="A2565" s="25" t="s">
        <v>7763</v>
      </c>
      <c r="B2565" s="25" t="s">
        <v>114</v>
      </c>
      <c r="C2565" s="25" t="s">
        <v>186</v>
      </c>
      <c r="D2565" s="25" t="s">
        <v>199</v>
      </c>
      <c r="E2565" s="25" t="s">
        <v>55</v>
      </c>
      <c r="F2565" s="25" t="s">
        <v>9343</v>
      </c>
      <c r="G2565" s="25" t="s">
        <v>9347</v>
      </c>
      <c r="H2565" s="25" t="n">
        <v>0</v>
      </c>
    </row>
    <row r="2566" customFormat="false" ht="15" hidden="false" customHeight="false" outlineLevel="0" collapsed="false">
      <c r="A2566" s="25" t="s">
        <v>955</v>
      </c>
      <c r="B2566" s="25" t="s">
        <v>72</v>
      </c>
      <c r="C2566" s="25" t="s">
        <v>160</v>
      </c>
      <c r="D2566" s="25" t="s">
        <v>225</v>
      </c>
      <c r="E2566" s="25" t="s">
        <v>55</v>
      </c>
      <c r="F2566" s="25" t="s">
        <v>9343</v>
      </c>
      <c r="G2566" s="25" t="s">
        <v>9342</v>
      </c>
      <c r="H2566" s="25" t="n">
        <v>0</v>
      </c>
    </row>
    <row r="2567" customFormat="false" ht="15" hidden="false" customHeight="false" outlineLevel="0" collapsed="false">
      <c r="A2567" s="25" t="s">
        <v>8529</v>
      </c>
      <c r="B2567" s="25" t="s">
        <v>116</v>
      </c>
      <c r="C2567" s="25" t="s">
        <v>170</v>
      </c>
      <c r="D2567" s="25" t="s">
        <v>3075</v>
      </c>
      <c r="E2567" s="25" t="s">
        <v>55</v>
      </c>
      <c r="F2567" s="25" t="s">
        <v>9343</v>
      </c>
      <c r="G2567" s="25" t="s">
        <v>9352</v>
      </c>
      <c r="H2567" s="25" t="n">
        <v>0</v>
      </c>
    </row>
    <row r="2568" customFormat="false" ht="15" hidden="false" customHeight="false" outlineLevel="0" collapsed="false">
      <c r="A2568" s="25" t="s">
        <v>3586</v>
      </c>
      <c r="B2568" s="25" t="s">
        <v>79</v>
      </c>
      <c r="C2568" s="25" t="s">
        <v>186</v>
      </c>
      <c r="D2568" s="25" t="s">
        <v>210</v>
      </c>
      <c r="E2568" s="25" t="s">
        <v>55</v>
      </c>
      <c r="F2568" s="25" t="s">
        <v>9343</v>
      </c>
      <c r="G2568" s="25" t="s">
        <v>9342</v>
      </c>
      <c r="H2568" s="25" t="n">
        <v>0</v>
      </c>
    </row>
    <row r="2569" customFormat="false" ht="15" hidden="false" customHeight="false" outlineLevel="0" collapsed="false">
      <c r="A2569" s="25" t="s">
        <v>5903</v>
      </c>
      <c r="B2569" s="25" t="s">
        <v>97</v>
      </c>
      <c r="C2569" s="25" t="s">
        <v>148</v>
      </c>
      <c r="D2569" s="25" t="s">
        <v>1795</v>
      </c>
      <c r="E2569" s="25" t="s">
        <v>55</v>
      </c>
      <c r="F2569" s="25" t="s">
        <v>9343</v>
      </c>
      <c r="G2569" s="25" t="s">
        <v>9340</v>
      </c>
      <c r="H2569" s="25" t="n">
        <v>0</v>
      </c>
    </row>
    <row r="2570" customFormat="false" ht="15" hidden="false" customHeight="false" outlineLevel="0" collapsed="false">
      <c r="A2570" s="25" t="s">
        <v>5904</v>
      </c>
      <c r="B2570" s="25" t="s">
        <v>97</v>
      </c>
      <c r="C2570" s="25" t="s">
        <v>148</v>
      </c>
      <c r="D2570" s="25" t="s">
        <v>1795</v>
      </c>
      <c r="E2570" s="25" t="s">
        <v>54</v>
      </c>
      <c r="F2570" s="25" t="s">
        <v>9343</v>
      </c>
      <c r="G2570" s="25" t="s">
        <v>9352</v>
      </c>
      <c r="H2570" s="25" t="n">
        <v>61</v>
      </c>
    </row>
    <row r="2571" customFormat="false" ht="15" hidden="false" customHeight="false" outlineLevel="0" collapsed="false">
      <c r="A2571" s="25" t="s">
        <v>6805</v>
      </c>
      <c r="B2571" s="25" t="s">
        <v>105</v>
      </c>
      <c r="C2571" s="25" t="s">
        <v>148</v>
      </c>
      <c r="D2571" s="25" t="s">
        <v>633</v>
      </c>
      <c r="E2571" s="25" t="s">
        <v>55</v>
      </c>
      <c r="F2571" s="25" t="s">
        <v>9343</v>
      </c>
      <c r="G2571" s="25" t="s">
        <v>9356</v>
      </c>
      <c r="H2571" s="25" t="n">
        <v>0</v>
      </c>
    </row>
    <row r="2572" customFormat="false" ht="15" hidden="false" customHeight="false" outlineLevel="0" collapsed="false">
      <c r="A2572" s="25" t="s">
        <v>6806</v>
      </c>
      <c r="B2572" s="25" t="s">
        <v>105</v>
      </c>
      <c r="C2572" s="25" t="s">
        <v>186</v>
      </c>
      <c r="D2572" s="25" t="s">
        <v>868</v>
      </c>
      <c r="E2572" s="25" t="s">
        <v>54</v>
      </c>
      <c r="F2572" s="25" t="s">
        <v>9343</v>
      </c>
      <c r="G2572" s="25" t="s">
        <v>9355</v>
      </c>
      <c r="H2572" s="25" t="n">
        <v>600</v>
      </c>
    </row>
    <row r="2573" customFormat="false" ht="15" hidden="false" customHeight="false" outlineLevel="0" collapsed="false">
      <c r="A2573" s="25" t="s">
        <v>4258</v>
      </c>
      <c r="B2573" s="25" t="s">
        <v>88</v>
      </c>
      <c r="C2573" s="25" t="s">
        <v>9107</v>
      </c>
      <c r="D2573" s="25" t="s">
        <v>661</v>
      </c>
      <c r="E2573" s="25" t="s">
        <v>56</v>
      </c>
      <c r="F2573" s="25" t="s">
        <v>9343</v>
      </c>
    </row>
    <row r="2574" customFormat="false" ht="15" hidden="false" customHeight="false" outlineLevel="0" collapsed="false">
      <c r="A2574" s="25" t="s">
        <v>4259</v>
      </c>
      <c r="B2574" s="25" t="s">
        <v>88</v>
      </c>
      <c r="C2574" s="25" t="s">
        <v>178</v>
      </c>
      <c r="D2574" s="25" t="s">
        <v>1795</v>
      </c>
      <c r="E2574" s="25" t="s">
        <v>54</v>
      </c>
      <c r="F2574" s="25" t="s">
        <v>9343</v>
      </c>
      <c r="G2574" s="25" t="s">
        <v>9340</v>
      </c>
      <c r="H2574" s="25" t="n">
        <v>5805</v>
      </c>
    </row>
    <row r="2575" customFormat="false" ht="15" hidden="false" customHeight="false" outlineLevel="0" collapsed="false">
      <c r="A2575" s="25" t="s">
        <v>1553</v>
      </c>
      <c r="B2575" s="25" t="s">
        <v>71</v>
      </c>
      <c r="C2575" s="25" t="s">
        <v>148</v>
      </c>
      <c r="D2575" s="25" t="s">
        <v>195</v>
      </c>
      <c r="E2575" s="25" t="s">
        <v>54</v>
      </c>
      <c r="F2575" s="25" t="s">
        <v>9343</v>
      </c>
      <c r="G2575" s="25" t="s">
        <v>9304</v>
      </c>
      <c r="H2575" s="25" t="n">
        <v>58</v>
      </c>
    </row>
    <row r="2576" customFormat="false" ht="15" hidden="false" customHeight="false" outlineLevel="0" collapsed="false">
      <c r="A2576" s="25" t="s">
        <v>1554</v>
      </c>
      <c r="B2576" s="25" t="s">
        <v>71</v>
      </c>
      <c r="C2576" s="25" t="s">
        <v>148</v>
      </c>
      <c r="D2576" s="25" t="s">
        <v>231</v>
      </c>
      <c r="E2576" s="25" t="s">
        <v>54</v>
      </c>
      <c r="F2576" s="25" t="s">
        <v>9343</v>
      </c>
      <c r="G2576" s="25" t="s">
        <v>9351</v>
      </c>
      <c r="H2576" s="25" t="n">
        <v>52</v>
      </c>
    </row>
    <row r="2577" customFormat="false" ht="15" hidden="false" customHeight="false" outlineLevel="0" collapsed="false">
      <c r="A2577" s="25" t="s">
        <v>4457</v>
      </c>
      <c r="B2577" s="25" t="s">
        <v>86</v>
      </c>
      <c r="C2577" s="25" t="s">
        <v>148</v>
      </c>
      <c r="D2577" s="25" t="s">
        <v>1690</v>
      </c>
      <c r="E2577" s="25" t="s">
        <v>55</v>
      </c>
      <c r="F2577" s="25" t="s">
        <v>9343</v>
      </c>
      <c r="G2577" s="25" t="s">
        <v>9342</v>
      </c>
      <c r="H2577" s="25" t="n">
        <v>0</v>
      </c>
    </row>
    <row r="2578" customFormat="false" ht="15" hidden="false" customHeight="false" outlineLevel="0" collapsed="false">
      <c r="A2578" s="25" t="s">
        <v>8826</v>
      </c>
      <c r="B2578" s="25" t="s">
        <v>115</v>
      </c>
      <c r="C2578" s="25" t="s">
        <v>186</v>
      </c>
      <c r="D2578" s="25" t="s">
        <v>195</v>
      </c>
      <c r="E2578" s="25" t="s">
        <v>56</v>
      </c>
      <c r="F2578" s="25" t="s">
        <v>9343</v>
      </c>
    </row>
    <row r="2579" customFormat="false" ht="15" hidden="false" customHeight="false" outlineLevel="0" collapsed="false">
      <c r="A2579" s="25" t="s">
        <v>4799</v>
      </c>
      <c r="B2579" s="25" t="s">
        <v>98</v>
      </c>
      <c r="C2579" s="25" t="s">
        <v>148</v>
      </c>
      <c r="D2579" s="25" t="s">
        <v>421</v>
      </c>
      <c r="E2579" s="25" t="s">
        <v>54</v>
      </c>
      <c r="F2579" s="25" t="s">
        <v>9340</v>
      </c>
      <c r="G2579" s="25" t="s">
        <v>9294</v>
      </c>
      <c r="H2579" s="25" t="n">
        <v>55</v>
      </c>
    </row>
    <row r="2580" customFormat="false" ht="15" hidden="false" customHeight="false" outlineLevel="0" collapsed="false">
      <c r="A2580" s="25" t="s">
        <v>5059</v>
      </c>
      <c r="B2580" s="25" t="s">
        <v>95</v>
      </c>
      <c r="C2580" s="25" t="s">
        <v>170</v>
      </c>
      <c r="D2580" s="25" t="s">
        <v>193</v>
      </c>
      <c r="E2580" s="25" t="s">
        <v>54</v>
      </c>
      <c r="F2580" s="25" t="s">
        <v>9340</v>
      </c>
      <c r="G2580" s="25" t="s">
        <v>9358</v>
      </c>
      <c r="H2580" s="25" t="n">
        <v>1161</v>
      </c>
    </row>
    <row r="2581" customFormat="false" ht="15" hidden="false" customHeight="false" outlineLevel="0" collapsed="false">
      <c r="A2581" s="25" t="s">
        <v>5060</v>
      </c>
      <c r="B2581" s="25" t="s">
        <v>95</v>
      </c>
      <c r="C2581" s="25" t="s">
        <v>9107</v>
      </c>
      <c r="D2581" s="25" t="s">
        <v>639</v>
      </c>
      <c r="E2581" s="25" t="s">
        <v>54</v>
      </c>
      <c r="F2581" s="25" t="s">
        <v>9340</v>
      </c>
      <c r="G2581" s="25" t="s">
        <v>9350</v>
      </c>
      <c r="H2581" s="25" t="n">
        <v>5091</v>
      </c>
    </row>
    <row r="2582" customFormat="false" ht="15" hidden="false" customHeight="false" outlineLevel="0" collapsed="false">
      <c r="A2582" s="25" t="s">
        <v>5061</v>
      </c>
      <c r="B2582" s="25" t="s">
        <v>95</v>
      </c>
      <c r="C2582" s="25" t="s">
        <v>148</v>
      </c>
      <c r="D2582" s="25" t="s">
        <v>452</v>
      </c>
      <c r="E2582" s="25" t="s">
        <v>54</v>
      </c>
      <c r="F2582" s="25" t="s">
        <v>9340</v>
      </c>
      <c r="G2582" s="25" t="s">
        <v>9344</v>
      </c>
      <c r="H2582" s="25" t="n">
        <v>59</v>
      </c>
    </row>
    <row r="2583" customFormat="false" ht="15" hidden="false" customHeight="false" outlineLevel="0" collapsed="false">
      <c r="A2583" s="25" t="s">
        <v>3876</v>
      </c>
      <c r="B2583" s="25" t="s">
        <v>87</v>
      </c>
      <c r="C2583" s="25" t="s">
        <v>178</v>
      </c>
      <c r="D2583" s="25" t="s">
        <v>639</v>
      </c>
      <c r="E2583" s="25" t="s">
        <v>55</v>
      </c>
      <c r="F2583" s="25" t="s">
        <v>9340</v>
      </c>
      <c r="G2583" s="25" t="s">
        <v>9231</v>
      </c>
      <c r="H2583" s="25" t="n">
        <v>0</v>
      </c>
    </row>
    <row r="2584" customFormat="false" ht="15" hidden="false" customHeight="false" outlineLevel="0" collapsed="false">
      <c r="A2584" s="25" t="s">
        <v>5386</v>
      </c>
      <c r="B2584" s="25" t="s">
        <v>94</v>
      </c>
      <c r="C2584" s="25" t="s">
        <v>186</v>
      </c>
      <c r="D2584" s="25" t="s">
        <v>3359</v>
      </c>
      <c r="E2584" s="25" t="s">
        <v>55</v>
      </c>
      <c r="F2584" s="25" t="s">
        <v>9340</v>
      </c>
      <c r="G2584" s="25" t="s">
        <v>9344</v>
      </c>
      <c r="H2584" s="25" t="n">
        <v>0</v>
      </c>
    </row>
    <row r="2585" customFormat="false" ht="15" hidden="false" customHeight="false" outlineLevel="0" collapsed="false">
      <c r="A2585" s="25" t="s">
        <v>2013</v>
      </c>
      <c r="B2585" s="25" t="s">
        <v>80</v>
      </c>
      <c r="C2585" s="25" t="s">
        <v>9107</v>
      </c>
      <c r="D2585" s="25" t="s">
        <v>154</v>
      </c>
      <c r="E2585" s="25" t="s">
        <v>55</v>
      </c>
      <c r="F2585" s="25" t="s">
        <v>9340</v>
      </c>
      <c r="G2585" s="25" t="s">
        <v>9356</v>
      </c>
      <c r="H2585" s="25" t="n">
        <v>0</v>
      </c>
    </row>
    <row r="2586" customFormat="false" ht="15" hidden="false" customHeight="false" outlineLevel="0" collapsed="false">
      <c r="A2586" s="25" t="s">
        <v>2014</v>
      </c>
      <c r="B2586" s="25" t="s">
        <v>80</v>
      </c>
      <c r="C2586" s="25" t="s">
        <v>186</v>
      </c>
      <c r="D2586" s="25" t="s">
        <v>188</v>
      </c>
      <c r="E2586" s="25" t="s">
        <v>54</v>
      </c>
      <c r="F2586" s="25" t="s">
        <v>9340</v>
      </c>
      <c r="G2586" s="25" t="s">
        <v>9355</v>
      </c>
      <c r="H2586" s="25" t="n">
        <v>549</v>
      </c>
    </row>
    <row r="2587" customFormat="false" ht="15" hidden="false" customHeight="false" outlineLevel="0" collapsed="false">
      <c r="A2587" s="25" t="s">
        <v>5635</v>
      </c>
      <c r="B2587" s="25" t="s">
        <v>96</v>
      </c>
      <c r="C2587" s="25" t="s">
        <v>170</v>
      </c>
      <c r="D2587" s="25" t="s">
        <v>1640</v>
      </c>
      <c r="E2587" s="25" t="s">
        <v>55</v>
      </c>
      <c r="F2587" s="25" t="s">
        <v>9340</v>
      </c>
      <c r="G2587" s="25" t="s">
        <v>9345</v>
      </c>
      <c r="H2587" s="25" t="n">
        <v>0</v>
      </c>
    </row>
    <row r="2588" customFormat="false" ht="15" hidden="false" customHeight="false" outlineLevel="0" collapsed="false">
      <c r="A2588" s="25" t="s">
        <v>6132</v>
      </c>
      <c r="B2588" s="25" t="s">
        <v>108</v>
      </c>
      <c r="C2588" s="25" t="s">
        <v>2445</v>
      </c>
      <c r="D2588" s="25" t="s">
        <v>2863</v>
      </c>
      <c r="E2588" s="25" t="s">
        <v>54</v>
      </c>
      <c r="F2588" s="25" t="s">
        <v>9340</v>
      </c>
      <c r="G2588" s="25" t="s">
        <v>9307</v>
      </c>
      <c r="H2588" s="25" t="n">
        <v>24949</v>
      </c>
    </row>
    <row r="2589" customFormat="false" ht="15" hidden="false" customHeight="false" outlineLevel="0" collapsed="false">
      <c r="A2589" s="25" t="s">
        <v>2664</v>
      </c>
      <c r="B2589" s="25" t="s">
        <v>78</v>
      </c>
      <c r="C2589" s="25" t="s">
        <v>170</v>
      </c>
      <c r="D2589" s="25" t="s">
        <v>248</v>
      </c>
      <c r="E2589" s="25" t="s">
        <v>55</v>
      </c>
      <c r="F2589" s="25" t="s">
        <v>9340</v>
      </c>
      <c r="G2589" s="25" t="s">
        <v>9211</v>
      </c>
      <c r="H2589" s="25" t="n">
        <v>0</v>
      </c>
    </row>
    <row r="2590" customFormat="false" ht="15" hidden="false" customHeight="false" outlineLevel="0" collapsed="false">
      <c r="A2590" s="25" t="s">
        <v>7455</v>
      </c>
      <c r="B2590" s="25" t="s">
        <v>112</v>
      </c>
      <c r="C2590" s="25" t="s">
        <v>9107</v>
      </c>
      <c r="D2590" s="25" t="s">
        <v>2754</v>
      </c>
      <c r="E2590" s="25" t="s">
        <v>55</v>
      </c>
      <c r="F2590" s="25" t="s">
        <v>9340</v>
      </c>
      <c r="G2590" s="25" t="s">
        <v>9249</v>
      </c>
      <c r="H2590" s="25" t="n">
        <v>0</v>
      </c>
    </row>
    <row r="2591" customFormat="false" ht="15" hidden="false" customHeight="false" outlineLevel="0" collapsed="false">
      <c r="A2591" s="25" t="s">
        <v>7456</v>
      </c>
      <c r="B2591" s="25" t="s">
        <v>112</v>
      </c>
      <c r="C2591" s="25" t="s">
        <v>178</v>
      </c>
      <c r="D2591" s="25" t="s">
        <v>665</v>
      </c>
      <c r="E2591" s="25" t="s">
        <v>54</v>
      </c>
      <c r="F2591" s="25" t="s">
        <v>9340</v>
      </c>
      <c r="G2591" s="25" t="s">
        <v>9211</v>
      </c>
      <c r="H2591" s="25" t="n">
        <v>4985</v>
      </c>
    </row>
    <row r="2592" customFormat="false" ht="15" hidden="false" customHeight="false" outlineLevel="0" collapsed="false">
      <c r="A2592" s="25" t="s">
        <v>2975</v>
      </c>
      <c r="B2592" s="25" t="s">
        <v>76</v>
      </c>
      <c r="C2592" s="25" t="s">
        <v>186</v>
      </c>
      <c r="D2592" s="25" t="s">
        <v>251</v>
      </c>
      <c r="E2592" s="25" t="s">
        <v>55</v>
      </c>
      <c r="F2592" s="25" t="s">
        <v>9340</v>
      </c>
      <c r="G2592" s="25" t="s">
        <v>9344</v>
      </c>
      <c r="H2592" s="25" t="n">
        <v>0</v>
      </c>
    </row>
    <row r="2593" customFormat="false" ht="15" hidden="false" customHeight="false" outlineLevel="0" collapsed="false">
      <c r="A2593" s="25" t="s">
        <v>2976</v>
      </c>
      <c r="B2593" s="25" t="s">
        <v>76</v>
      </c>
      <c r="C2593" s="25" t="s">
        <v>186</v>
      </c>
      <c r="D2593" s="25" t="s">
        <v>184</v>
      </c>
      <c r="E2593" s="25" t="s">
        <v>54</v>
      </c>
      <c r="F2593" s="25" t="s">
        <v>9340</v>
      </c>
      <c r="G2593" s="25" t="s">
        <v>9357</v>
      </c>
      <c r="H2593" s="25" t="n">
        <v>657</v>
      </c>
    </row>
    <row r="2594" customFormat="false" ht="15" hidden="false" customHeight="false" outlineLevel="0" collapsed="false">
      <c r="A2594" s="25" t="s">
        <v>2977</v>
      </c>
      <c r="B2594" s="25" t="s">
        <v>76</v>
      </c>
      <c r="C2594" s="25" t="s">
        <v>186</v>
      </c>
      <c r="D2594" s="25" t="s">
        <v>225</v>
      </c>
      <c r="E2594" s="25" t="s">
        <v>54</v>
      </c>
      <c r="F2594" s="25" t="s">
        <v>9340</v>
      </c>
      <c r="G2594" s="25" t="s">
        <v>9311</v>
      </c>
      <c r="H2594" s="25" t="n">
        <v>628</v>
      </c>
    </row>
    <row r="2595" customFormat="false" ht="15" hidden="false" customHeight="false" outlineLevel="0" collapsed="false">
      <c r="A2595" s="25" t="s">
        <v>2978</v>
      </c>
      <c r="B2595" s="25" t="s">
        <v>76</v>
      </c>
      <c r="C2595" s="25" t="s">
        <v>170</v>
      </c>
      <c r="D2595" s="25" t="s">
        <v>184</v>
      </c>
      <c r="E2595" s="25" t="s">
        <v>54</v>
      </c>
      <c r="F2595" s="25" t="s">
        <v>9340</v>
      </c>
      <c r="G2595" s="25" t="s">
        <v>9275</v>
      </c>
      <c r="H2595" s="25" t="n">
        <v>1183</v>
      </c>
    </row>
    <row r="2596" customFormat="false" ht="15" hidden="false" customHeight="false" outlineLevel="0" collapsed="false">
      <c r="A2596" s="25" t="s">
        <v>2979</v>
      </c>
      <c r="B2596" s="25" t="s">
        <v>76</v>
      </c>
      <c r="C2596" s="25" t="s">
        <v>178</v>
      </c>
      <c r="D2596" s="25" t="s">
        <v>164</v>
      </c>
      <c r="E2596" s="25" t="s">
        <v>54</v>
      </c>
      <c r="F2596" s="25" t="s">
        <v>9340</v>
      </c>
      <c r="G2596" s="25" t="s">
        <v>9351</v>
      </c>
      <c r="H2596" s="25" t="n">
        <v>5203</v>
      </c>
    </row>
    <row r="2597" customFormat="false" ht="15" hidden="false" customHeight="false" outlineLevel="0" collapsed="false">
      <c r="A2597" s="25" t="s">
        <v>2980</v>
      </c>
      <c r="B2597" s="25" t="s">
        <v>76</v>
      </c>
      <c r="C2597" s="25" t="s">
        <v>148</v>
      </c>
      <c r="D2597" s="25" t="s">
        <v>154</v>
      </c>
      <c r="E2597" s="25" t="s">
        <v>54</v>
      </c>
      <c r="F2597" s="25" t="s">
        <v>9340</v>
      </c>
      <c r="G2597" s="25" t="s">
        <v>9352</v>
      </c>
      <c r="H2597" s="25" t="n">
        <v>56</v>
      </c>
    </row>
    <row r="2598" customFormat="false" ht="15" hidden="false" customHeight="false" outlineLevel="0" collapsed="false">
      <c r="A2598" s="25" t="s">
        <v>7764</v>
      </c>
      <c r="B2598" s="25" t="s">
        <v>114</v>
      </c>
      <c r="C2598" s="25" t="s">
        <v>148</v>
      </c>
      <c r="E2598" s="25" t="s">
        <v>56</v>
      </c>
      <c r="F2598" s="25" t="s">
        <v>9340</v>
      </c>
    </row>
    <row r="2599" customFormat="false" ht="15" hidden="false" customHeight="false" outlineLevel="0" collapsed="false">
      <c r="A2599" s="25" t="s">
        <v>7765</v>
      </c>
      <c r="B2599" s="25" t="s">
        <v>114</v>
      </c>
      <c r="C2599" s="25" t="s">
        <v>186</v>
      </c>
      <c r="D2599" s="25" t="s">
        <v>1789</v>
      </c>
      <c r="E2599" s="25" t="s">
        <v>54</v>
      </c>
      <c r="F2599" s="25" t="s">
        <v>9340</v>
      </c>
      <c r="G2599" s="25" t="s">
        <v>9355</v>
      </c>
      <c r="H2599" s="25" t="n">
        <v>502</v>
      </c>
    </row>
    <row r="2600" customFormat="false" ht="15" hidden="false" customHeight="false" outlineLevel="0" collapsed="false">
      <c r="A2600" s="25" t="s">
        <v>8155</v>
      </c>
      <c r="B2600" s="25" t="s">
        <v>113</v>
      </c>
      <c r="C2600" s="25" t="s">
        <v>186</v>
      </c>
      <c r="E2600" s="25" t="s">
        <v>56</v>
      </c>
      <c r="F2600" s="25" t="s">
        <v>9340</v>
      </c>
    </row>
    <row r="2601" customFormat="false" ht="15" hidden="false" customHeight="false" outlineLevel="0" collapsed="false">
      <c r="A2601" s="25" t="s">
        <v>8156</v>
      </c>
      <c r="B2601" s="25" t="s">
        <v>113</v>
      </c>
      <c r="C2601" s="25" t="s">
        <v>186</v>
      </c>
      <c r="D2601" s="25" t="s">
        <v>1351</v>
      </c>
      <c r="E2601" s="25" t="s">
        <v>54</v>
      </c>
      <c r="F2601" s="25" t="s">
        <v>9340</v>
      </c>
      <c r="G2601" s="25" t="s">
        <v>9284</v>
      </c>
      <c r="H2601" s="25" t="n">
        <v>527</v>
      </c>
    </row>
    <row r="2602" customFormat="false" ht="15" hidden="false" customHeight="false" outlineLevel="0" collapsed="false">
      <c r="A2602" s="25" t="s">
        <v>6541</v>
      </c>
      <c r="B2602" s="25" t="s">
        <v>107</v>
      </c>
      <c r="C2602" s="25" t="s">
        <v>148</v>
      </c>
      <c r="D2602" s="25" t="s">
        <v>1351</v>
      </c>
      <c r="E2602" s="25" t="s">
        <v>55</v>
      </c>
      <c r="F2602" s="25" t="s">
        <v>9340</v>
      </c>
      <c r="G2602" s="25" t="s">
        <v>9342</v>
      </c>
      <c r="H2602" s="25" t="n">
        <v>0</v>
      </c>
    </row>
    <row r="2603" customFormat="false" ht="15" hidden="false" customHeight="false" outlineLevel="0" collapsed="false">
      <c r="A2603" s="25" t="s">
        <v>3304</v>
      </c>
      <c r="B2603" s="25" t="s">
        <v>77</v>
      </c>
      <c r="C2603" s="25" t="s">
        <v>148</v>
      </c>
      <c r="D2603" s="25" t="s">
        <v>215</v>
      </c>
      <c r="E2603" s="25" t="s">
        <v>54</v>
      </c>
      <c r="F2603" s="25" t="s">
        <v>9340</v>
      </c>
      <c r="G2603" s="25" t="s">
        <v>9355</v>
      </c>
      <c r="H2603" s="25" t="n">
        <v>64</v>
      </c>
    </row>
    <row r="2604" customFormat="false" ht="15" hidden="false" customHeight="false" outlineLevel="0" collapsed="false">
      <c r="A2604" s="25" t="s">
        <v>8530</v>
      </c>
      <c r="B2604" s="25" t="s">
        <v>116</v>
      </c>
      <c r="C2604" s="25" t="s">
        <v>186</v>
      </c>
      <c r="D2604" s="25" t="s">
        <v>444</v>
      </c>
      <c r="E2604" s="25" t="s">
        <v>54</v>
      </c>
      <c r="F2604" s="25" t="s">
        <v>9340</v>
      </c>
      <c r="G2604" s="25" t="s">
        <v>9352</v>
      </c>
      <c r="H2604" s="25" t="n">
        <v>579</v>
      </c>
    </row>
    <row r="2605" customFormat="false" ht="15" hidden="false" customHeight="false" outlineLevel="0" collapsed="false">
      <c r="A2605" s="25" t="s">
        <v>8531</v>
      </c>
      <c r="B2605" s="25" t="s">
        <v>116</v>
      </c>
      <c r="C2605" s="25" t="s">
        <v>178</v>
      </c>
      <c r="D2605" s="25" t="s">
        <v>1778</v>
      </c>
      <c r="E2605" s="25" t="s">
        <v>54</v>
      </c>
      <c r="F2605" s="25" t="s">
        <v>9340</v>
      </c>
      <c r="G2605" s="25" t="s">
        <v>9356</v>
      </c>
      <c r="H2605" s="25" t="n">
        <v>5958</v>
      </c>
    </row>
    <row r="2606" customFormat="false" ht="15" hidden="false" customHeight="false" outlineLevel="0" collapsed="false">
      <c r="A2606" s="25" t="s">
        <v>8532</v>
      </c>
      <c r="B2606" s="25" t="s">
        <v>116</v>
      </c>
      <c r="C2606" s="25" t="s">
        <v>9107</v>
      </c>
      <c r="D2606" s="25" t="s">
        <v>444</v>
      </c>
      <c r="E2606" s="25" t="s">
        <v>54</v>
      </c>
      <c r="F2606" s="25" t="s">
        <v>9340</v>
      </c>
      <c r="G2606" s="25" t="s">
        <v>9257</v>
      </c>
      <c r="H2606" s="25" t="n">
        <v>4543</v>
      </c>
    </row>
    <row r="2607" customFormat="false" ht="15" hidden="false" customHeight="false" outlineLevel="0" collapsed="false">
      <c r="A2607" s="25" t="s">
        <v>1269</v>
      </c>
      <c r="B2607" s="25" t="s">
        <v>73</v>
      </c>
      <c r="C2607" s="25" t="s">
        <v>186</v>
      </c>
      <c r="D2607" s="25" t="s">
        <v>169</v>
      </c>
      <c r="E2607" s="25" t="s">
        <v>55</v>
      </c>
      <c r="F2607" s="25" t="s">
        <v>9340</v>
      </c>
      <c r="G2607" s="25" t="s">
        <v>9344</v>
      </c>
      <c r="H2607" s="25" t="n">
        <v>0</v>
      </c>
    </row>
    <row r="2608" customFormat="false" ht="15" hidden="false" customHeight="false" outlineLevel="0" collapsed="false">
      <c r="A2608" s="25" t="s">
        <v>1270</v>
      </c>
      <c r="B2608" s="25" t="s">
        <v>73</v>
      </c>
      <c r="C2608" s="25" t="s">
        <v>148</v>
      </c>
      <c r="D2608" s="25" t="s">
        <v>162</v>
      </c>
      <c r="E2608" s="25" t="s">
        <v>54</v>
      </c>
      <c r="F2608" s="25" t="s">
        <v>9340</v>
      </c>
      <c r="G2608" s="25" t="s">
        <v>9211</v>
      </c>
      <c r="H2608" s="25" t="n">
        <v>58</v>
      </c>
    </row>
    <row r="2609" customFormat="false" ht="15" hidden="false" customHeight="false" outlineLevel="0" collapsed="false">
      <c r="A2609" s="25" t="s">
        <v>5905</v>
      </c>
      <c r="B2609" s="25" t="s">
        <v>97</v>
      </c>
      <c r="C2609" s="25" t="s">
        <v>170</v>
      </c>
      <c r="D2609" s="25" t="s">
        <v>639</v>
      </c>
      <c r="E2609" s="25" t="s">
        <v>55</v>
      </c>
      <c r="F2609" s="25" t="s">
        <v>9340</v>
      </c>
      <c r="G2609" s="25" t="s">
        <v>9342</v>
      </c>
      <c r="H2609" s="25" t="n">
        <v>0</v>
      </c>
    </row>
    <row r="2610" customFormat="false" ht="15" hidden="false" customHeight="false" outlineLevel="0" collapsed="false">
      <c r="A2610" s="25" t="s">
        <v>5906</v>
      </c>
      <c r="B2610" s="25" t="s">
        <v>97</v>
      </c>
      <c r="C2610" s="25" t="s">
        <v>178</v>
      </c>
      <c r="D2610" s="25" t="s">
        <v>644</v>
      </c>
      <c r="E2610" s="25" t="s">
        <v>55</v>
      </c>
      <c r="F2610" s="25" t="s">
        <v>9340</v>
      </c>
      <c r="G2610" s="25" t="s">
        <v>9352</v>
      </c>
      <c r="H2610" s="25" t="n">
        <v>0</v>
      </c>
    </row>
    <row r="2611" customFormat="false" ht="15" hidden="false" customHeight="false" outlineLevel="0" collapsed="false">
      <c r="A2611" s="25" t="s">
        <v>4260</v>
      </c>
      <c r="B2611" s="25" t="s">
        <v>88</v>
      </c>
      <c r="C2611" s="25" t="s">
        <v>170</v>
      </c>
      <c r="D2611" s="25" t="s">
        <v>661</v>
      </c>
      <c r="E2611" s="25" t="s">
        <v>54</v>
      </c>
      <c r="F2611" s="25" t="s">
        <v>9340</v>
      </c>
      <c r="G2611" s="25" t="s">
        <v>9314</v>
      </c>
      <c r="H2611" s="25" t="n">
        <v>1036</v>
      </c>
    </row>
    <row r="2612" customFormat="false" ht="15" hidden="false" customHeight="false" outlineLevel="0" collapsed="false">
      <c r="A2612" s="25" t="s">
        <v>1555</v>
      </c>
      <c r="B2612" s="25" t="s">
        <v>71</v>
      </c>
      <c r="C2612" s="25" t="s">
        <v>178</v>
      </c>
      <c r="D2612" s="25" t="s">
        <v>248</v>
      </c>
      <c r="E2612" s="25" t="s">
        <v>54</v>
      </c>
      <c r="F2612" s="25" t="s">
        <v>9340</v>
      </c>
      <c r="G2612" s="25" t="s">
        <v>9352</v>
      </c>
      <c r="H2612" s="25" t="n">
        <v>4878</v>
      </c>
    </row>
    <row r="2613" customFormat="false" ht="15" hidden="false" customHeight="false" outlineLevel="0" collapsed="false">
      <c r="A2613" s="25" t="s">
        <v>7055</v>
      </c>
      <c r="B2613" s="25" t="s">
        <v>104</v>
      </c>
      <c r="C2613" s="25" t="s">
        <v>186</v>
      </c>
      <c r="D2613" s="25" t="s">
        <v>2484</v>
      </c>
      <c r="E2613" s="25" t="s">
        <v>55</v>
      </c>
      <c r="F2613" s="25" t="s">
        <v>9340</v>
      </c>
      <c r="G2613" s="25" t="s">
        <v>9355</v>
      </c>
      <c r="H2613" s="25" t="n">
        <v>0</v>
      </c>
    </row>
    <row r="2614" customFormat="false" ht="15" hidden="false" customHeight="false" outlineLevel="0" collapsed="false">
      <c r="A2614" s="25" t="s">
        <v>314</v>
      </c>
      <c r="B2614" s="25" t="s">
        <v>69</v>
      </c>
      <c r="C2614" s="25" t="s">
        <v>170</v>
      </c>
      <c r="D2614" s="25" t="s">
        <v>225</v>
      </c>
      <c r="E2614" s="25" t="s">
        <v>55</v>
      </c>
      <c r="F2614" s="25" t="s">
        <v>9342</v>
      </c>
      <c r="G2614" s="25" t="s">
        <v>9203</v>
      </c>
      <c r="H2614" s="25" t="n">
        <v>0</v>
      </c>
    </row>
    <row r="2615" customFormat="false" ht="15" hidden="false" customHeight="false" outlineLevel="0" collapsed="false">
      <c r="A2615" s="25" t="s">
        <v>5062</v>
      </c>
      <c r="B2615" s="25" t="s">
        <v>95</v>
      </c>
      <c r="C2615" s="25" t="s">
        <v>170</v>
      </c>
      <c r="E2615" s="25" t="s">
        <v>56</v>
      </c>
      <c r="F2615" s="25" t="s">
        <v>9342</v>
      </c>
    </row>
    <row r="2616" customFormat="false" ht="15" hidden="false" customHeight="false" outlineLevel="0" collapsed="false">
      <c r="A2616" s="25" t="s">
        <v>5063</v>
      </c>
      <c r="B2616" s="25" t="s">
        <v>95</v>
      </c>
      <c r="C2616" s="25" t="s">
        <v>170</v>
      </c>
      <c r="D2616" s="25" t="s">
        <v>445</v>
      </c>
      <c r="E2616" s="25" t="s">
        <v>54</v>
      </c>
      <c r="F2616" s="25" t="s">
        <v>9342</v>
      </c>
      <c r="G2616" s="25" t="s">
        <v>9359</v>
      </c>
      <c r="H2616" s="25" t="n">
        <v>1033</v>
      </c>
    </row>
    <row r="2617" customFormat="false" ht="15" hidden="false" customHeight="false" outlineLevel="0" collapsed="false">
      <c r="A2617" s="25" t="s">
        <v>5387</v>
      </c>
      <c r="B2617" s="25" t="s">
        <v>94</v>
      </c>
      <c r="C2617" s="25" t="s">
        <v>178</v>
      </c>
      <c r="D2617" s="25" t="s">
        <v>1640</v>
      </c>
      <c r="E2617" s="25" t="s">
        <v>54</v>
      </c>
      <c r="F2617" s="25" t="s">
        <v>9342</v>
      </c>
      <c r="G2617" s="25" t="s">
        <v>9293</v>
      </c>
      <c r="H2617" s="25" t="n">
        <v>5343</v>
      </c>
    </row>
    <row r="2618" customFormat="false" ht="15" hidden="false" customHeight="false" outlineLevel="0" collapsed="false">
      <c r="A2618" s="25" t="s">
        <v>2015</v>
      </c>
      <c r="B2618" s="25" t="s">
        <v>80</v>
      </c>
      <c r="C2618" s="25" t="s">
        <v>170</v>
      </c>
      <c r="D2618" s="25" t="s">
        <v>184</v>
      </c>
      <c r="E2618" s="25" t="s">
        <v>55</v>
      </c>
      <c r="F2618" s="25" t="s">
        <v>9342</v>
      </c>
      <c r="G2618" s="25" t="s">
        <v>9356</v>
      </c>
      <c r="H2618" s="25" t="n">
        <v>0</v>
      </c>
    </row>
    <row r="2619" customFormat="false" ht="15" hidden="false" customHeight="false" outlineLevel="0" collapsed="false">
      <c r="A2619" s="25" t="s">
        <v>2016</v>
      </c>
      <c r="B2619" s="25" t="s">
        <v>80</v>
      </c>
      <c r="C2619" s="25" t="s">
        <v>9107</v>
      </c>
      <c r="D2619" s="25" t="s">
        <v>176</v>
      </c>
      <c r="E2619" s="25" t="s">
        <v>55</v>
      </c>
      <c r="F2619" s="25" t="s">
        <v>9342</v>
      </c>
      <c r="G2619" s="25" t="s">
        <v>9352</v>
      </c>
      <c r="H2619" s="25" t="n">
        <v>0</v>
      </c>
    </row>
    <row r="2620" customFormat="false" ht="15" hidden="false" customHeight="false" outlineLevel="0" collapsed="false">
      <c r="A2620" s="25" t="s">
        <v>2017</v>
      </c>
      <c r="B2620" s="25" t="s">
        <v>80</v>
      </c>
      <c r="C2620" s="25" t="s">
        <v>9107</v>
      </c>
      <c r="D2620" s="25" t="s">
        <v>176</v>
      </c>
      <c r="E2620" s="25" t="s">
        <v>55</v>
      </c>
      <c r="F2620" s="25" t="s">
        <v>9342</v>
      </c>
      <c r="G2620" s="25" t="s">
        <v>9358</v>
      </c>
      <c r="H2620" s="25" t="n">
        <v>0</v>
      </c>
    </row>
    <row r="2621" customFormat="false" ht="15" hidden="false" customHeight="false" outlineLevel="0" collapsed="false">
      <c r="A2621" s="25" t="s">
        <v>2018</v>
      </c>
      <c r="B2621" s="25" t="s">
        <v>80</v>
      </c>
      <c r="C2621" s="25" t="s">
        <v>160</v>
      </c>
      <c r="D2621" s="25" t="s">
        <v>215</v>
      </c>
      <c r="E2621" s="25" t="s">
        <v>54</v>
      </c>
      <c r="F2621" s="25" t="s">
        <v>9342</v>
      </c>
      <c r="G2621" s="25" t="s">
        <v>9348</v>
      </c>
      <c r="H2621" s="25" t="n">
        <v>3269</v>
      </c>
    </row>
    <row r="2622" customFormat="false" ht="15" hidden="false" customHeight="false" outlineLevel="0" collapsed="false">
      <c r="A2622" s="25" t="s">
        <v>5636</v>
      </c>
      <c r="B2622" s="25" t="s">
        <v>96</v>
      </c>
      <c r="C2622" s="25" t="s">
        <v>186</v>
      </c>
      <c r="D2622" s="25" t="s">
        <v>421</v>
      </c>
      <c r="E2622" s="25" t="s">
        <v>55</v>
      </c>
      <c r="F2622" s="25" t="s">
        <v>9342</v>
      </c>
      <c r="G2622" s="25" t="s">
        <v>9237</v>
      </c>
      <c r="H2622" s="25" t="n">
        <v>0</v>
      </c>
    </row>
    <row r="2623" customFormat="false" ht="15" hidden="false" customHeight="false" outlineLevel="0" collapsed="false">
      <c r="A2623" s="25" t="s">
        <v>5637</v>
      </c>
      <c r="B2623" s="25" t="s">
        <v>96</v>
      </c>
      <c r="C2623" s="25" t="s">
        <v>9107</v>
      </c>
      <c r="D2623" s="25" t="s">
        <v>193</v>
      </c>
      <c r="E2623" s="25" t="s">
        <v>54</v>
      </c>
      <c r="F2623" s="25" t="s">
        <v>9342</v>
      </c>
      <c r="G2623" s="25" t="s">
        <v>9352</v>
      </c>
      <c r="H2623" s="25" t="n">
        <v>4605</v>
      </c>
    </row>
    <row r="2624" customFormat="false" ht="15" hidden="false" customHeight="false" outlineLevel="0" collapsed="false">
      <c r="A2624" s="25" t="s">
        <v>4135</v>
      </c>
      <c r="B2624" s="25" t="s">
        <v>89</v>
      </c>
      <c r="C2624" s="25" t="s">
        <v>178</v>
      </c>
      <c r="D2624" s="25" t="s">
        <v>1671</v>
      </c>
      <c r="E2624" s="25" t="s">
        <v>54</v>
      </c>
      <c r="F2624" s="25" t="s">
        <v>9342</v>
      </c>
      <c r="G2624" s="25" t="s">
        <v>9293</v>
      </c>
      <c r="H2624" s="25" t="n">
        <v>4908</v>
      </c>
    </row>
    <row r="2625" customFormat="false" ht="15" hidden="false" customHeight="false" outlineLevel="0" collapsed="false">
      <c r="A2625" s="25" t="s">
        <v>6317</v>
      </c>
      <c r="B2625" s="25" t="s">
        <v>106</v>
      </c>
      <c r="C2625" s="25" t="s">
        <v>160</v>
      </c>
      <c r="D2625" s="25" t="s">
        <v>419</v>
      </c>
      <c r="E2625" s="25" t="s">
        <v>54</v>
      </c>
      <c r="F2625" s="25" t="s">
        <v>9342</v>
      </c>
      <c r="G2625" s="25" t="s">
        <v>9356</v>
      </c>
      <c r="H2625" s="25" t="n">
        <v>3303</v>
      </c>
    </row>
    <row r="2626" customFormat="false" ht="15" hidden="false" customHeight="false" outlineLevel="0" collapsed="false">
      <c r="A2626" s="25" t="s">
        <v>2981</v>
      </c>
      <c r="B2626" s="25" t="s">
        <v>76</v>
      </c>
      <c r="C2626" s="25" t="s">
        <v>160</v>
      </c>
      <c r="D2626" s="25" t="s">
        <v>167</v>
      </c>
      <c r="E2626" s="25" t="s">
        <v>55</v>
      </c>
      <c r="F2626" s="25" t="s">
        <v>9342</v>
      </c>
      <c r="G2626" s="25" t="s">
        <v>9344</v>
      </c>
      <c r="H2626" s="25" t="n">
        <v>0</v>
      </c>
    </row>
    <row r="2627" customFormat="false" ht="15" hidden="false" customHeight="false" outlineLevel="0" collapsed="false">
      <c r="A2627" s="25" t="s">
        <v>2982</v>
      </c>
      <c r="B2627" s="25" t="s">
        <v>76</v>
      </c>
      <c r="C2627" s="25" t="s">
        <v>160</v>
      </c>
      <c r="D2627" s="25" t="s">
        <v>145</v>
      </c>
      <c r="E2627" s="25" t="s">
        <v>55</v>
      </c>
      <c r="F2627" s="25" t="s">
        <v>9342</v>
      </c>
      <c r="G2627" s="25" t="s">
        <v>9211</v>
      </c>
      <c r="H2627" s="25" t="n">
        <v>0</v>
      </c>
    </row>
    <row r="2628" customFormat="false" ht="15" hidden="false" customHeight="false" outlineLevel="0" collapsed="false">
      <c r="A2628" s="25" t="s">
        <v>2983</v>
      </c>
      <c r="B2628" s="25" t="s">
        <v>76</v>
      </c>
      <c r="C2628" s="25" t="s">
        <v>148</v>
      </c>
      <c r="D2628" s="25" t="s">
        <v>225</v>
      </c>
      <c r="E2628" s="25" t="s">
        <v>54</v>
      </c>
      <c r="F2628" s="25" t="s">
        <v>9342</v>
      </c>
      <c r="G2628" s="25" t="s">
        <v>9344</v>
      </c>
      <c r="H2628" s="25" t="n">
        <v>55</v>
      </c>
    </row>
    <row r="2629" customFormat="false" ht="15" hidden="false" customHeight="false" outlineLevel="0" collapsed="false">
      <c r="A2629" s="25" t="s">
        <v>7766</v>
      </c>
      <c r="B2629" s="25" t="s">
        <v>114</v>
      </c>
      <c r="C2629" s="25" t="s">
        <v>186</v>
      </c>
      <c r="D2629" s="25" t="s">
        <v>1778</v>
      </c>
      <c r="E2629" s="25" t="s">
        <v>54</v>
      </c>
      <c r="F2629" s="25" t="s">
        <v>9342</v>
      </c>
      <c r="G2629" s="25" t="s">
        <v>9316</v>
      </c>
      <c r="H2629" s="25" t="n">
        <v>531</v>
      </c>
    </row>
    <row r="2630" customFormat="false" ht="15" hidden="false" customHeight="false" outlineLevel="0" collapsed="false">
      <c r="A2630" s="25" t="s">
        <v>7767</v>
      </c>
      <c r="B2630" s="25" t="s">
        <v>114</v>
      </c>
      <c r="C2630" s="25" t="s">
        <v>186</v>
      </c>
      <c r="D2630" s="25" t="s">
        <v>2754</v>
      </c>
      <c r="E2630" s="25" t="s">
        <v>54</v>
      </c>
      <c r="F2630" s="25" t="s">
        <v>9342</v>
      </c>
      <c r="G2630" s="25" t="s">
        <v>9200</v>
      </c>
      <c r="H2630" s="25" t="n">
        <v>557</v>
      </c>
    </row>
    <row r="2631" customFormat="false" ht="15" hidden="false" customHeight="false" outlineLevel="0" collapsed="false">
      <c r="A2631" s="25" t="s">
        <v>956</v>
      </c>
      <c r="B2631" s="25" t="s">
        <v>72</v>
      </c>
      <c r="C2631" s="25" t="s">
        <v>186</v>
      </c>
      <c r="D2631" s="25" t="s">
        <v>195</v>
      </c>
      <c r="E2631" s="25" t="s">
        <v>54</v>
      </c>
      <c r="F2631" s="25" t="s">
        <v>9342</v>
      </c>
      <c r="G2631" s="25" t="s">
        <v>9293</v>
      </c>
      <c r="H2631" s="25" t="n">
        <v>489</v>
      </c>
    </row>
    <row r="2632" customFormat="false" ht="15" hidden="false" customHeight="false" outlineLevel="0" collapsed="false">
      <c r="A2632" s="25" t="s">
        <v>3305</v>
      </c>
      <c r="B2632" s="25" t="s">
        <v>77</v>
      </c>
      <c r="C2632" s="25" t="s">
        <v>160</v>
      </c>
      <c r="D2632" s="25" t="s">
        <v>231</v>
      </c>
      <c r="E2632" s="25" t="s">
        <v>55</v>
      </c>
      <c r="F2632" s="25" t="s">
        <v>9342</v>
      </c>
      <c r="G2632" s="25" t="s">
        <v>9247</v>
      </c>
      <c r="H2632" s="25" t="n">
        <v>0</v>
      </c>
    </row>
    <row r="2633" customFormat="false" ht="15" hidden="false" customHeight="false" outlineLevel="0" collapsed="false">
      <c r="A2633" s="25" t="s">
        <v>1271</v>
      </c>
      <c r="B2633" s="25" t="s">
        <v>73</v>
      </c>
      <c r="C2633" s="25" t="s">
        <v>148</v>
      </c>
      <c r="D2633" s="25" t="s">
        <v>225</v>
      </c>
      <c r="E2633" s="25" t="s">
        <v>54</v>
      </c>
      <c r="F2633" s="25" t="s">
        <v>9342</v>
      </c>
      <c r="G2633" s="25" t="s">
        <v>9213</v>
      </c>
      <c r="H2633" s="25" t="n">
        <v>60</v>
      </c>
    </row>
    <row r="2634" customFormat="false" ht="15" hidden="false" customHeight="false" outlineLevel="0" collapsed="false">
      <c r="A2634" s="25" t="s">
        <v>5907</v>
      </c>
      <c r="B2634" s="25" t="s">
        <v>97</v>
      </c>
      <c r="C2634" s="25" t="s">
        <v>160</v>
      </c>
      <c r="D2634" s="25" t="s">
        <v>661</v>
      </c>
      <c r="E2634" s="25" t="s">
        <v>54</v>
      </c>
      <c r="F2634" s="25" t="s">
        <v>9342</v>
      </c>
      <c r="G2634" s="25" t="s">
        <v>9227</v>
      </c>
      <c r="H2634" s="25" t="n">
        <v>2887</v>
      </c>
    </row>
    <row r="2635" customFormat="false" ht="15" hidden="false" customHeight="false" outlineLevel="0" collapsed="false">
      <c r="A2635" s="25" t="s">
        <v>5908</v>
      </c>
      <c r="B2635" s="25" t="s">
        <v>97</v>
      </c>
      <c r="C2635" s="25" t="s">
        <v>160</v>
      </c>
      <c r="D2635" s="25" t="s">
        <v>3511</v>
      </c>
      <c r="E2635" s="25" t="s">
        <v>54</v>
      </c>
      <c r="F2635" s="25" t="s">
        <v>9342</v>
      </c>
      <c r="G2635" s="25" t="s">
        <v>9211</v>
      </c>
      <c r="H2635" s="25" t="n">
        <v>3214</v>
      </c>
    </row>
    <row r="2636" customFormat="false" ht="15" hidden="false" customHeight="false" outlineLevel="0" collapsed="false">
      <c r="A2636" s="25" t="s">
        <v>4261</v>
      </c>
      <c r="B2636" s="25" t="s">
        <v>88</v>
      </c>
      <c r="C2636" s="25" t="s">
        <v>160</v>
      </c>
      <c r="D2636" s="25" t="s">
        <v>173</v>
      </c>
      <c r="E2636" s="25" t="s">
        <v>56</v>
      </c>
      <c r="F2636" s="25" t="s">
        <v>9342</v>
      </c>
    </row>
    <row r="2637" customFormat="false" ht="15" hidden="false" customHeight="false" outlineLevel="0" collapsed="false">
      <c r="A2637" s="25" t="s">
        <v>4262</v>
      </c>
      <c r="B2637" s="25" t="s">
        <v>88</v>
      </c>
      <c r="C2637" s="25" t="s">
        <v>160</v>
      </c>
      <c r="D2637" s="25" t="s">
        <v>193</v>
      </c>
      <c r="E2637" s="25" t="s">
        <v>54</v>
      </c>
      <c r="F2637" s="25" t="s">
        <v>9342</v>
      </c>
      <c r="G2637" s="25" t="s">
        <v>9346</v>
      </c>
      <c r="H2637" s="25" t="n">
        <v>3850</v>
      </c>
    </row>
    <row r="2638" customFormat="false" ht="15" hidden="false" customHeight="false" outlineLevel="0" collapsed="false">
      <c r="A2638" s="25" t="s">
        <v>1556</v>
      </c>
      <c r="B2638" s="25" t="s">
        <v>71</v>
      </c>
      <c r="C2638" s="25" t="s">
        <v>148</v>
      </c>
      <c r="D2638" s="25" t="s">
        <v>154</v>
      </c>
      <c r="E2638" s="25" t="s">
        <v>54</v>
      </c>
      <c r="F2638" s="25" t="s">
        <v>9342</v>
      </c>
      <c r="G2638" s="25" t="s">
        <v>9273</v>
      </c>
      <c r="H2638" s="25" t="n">
        <v>54</v>
      </c>
    </row>
    <row r="2639" customFormat="false" ht="15" hidden="false" customHeight="false" outlineLevel="0" collapsed="false">
      <c r="A2639" s="25" t="s">
        <v>7056</v>
      </c>
      <c r="B2639" s="25" t="s">
        <v>104</v>
      </c>
      <c r="C2639" s="25" t="s">
        <v>9107</v>
      </c>
      <c r="E2639" s="25" t="s">
        <v>56</v>
      </c>
      <c r="F2639" s="25" t="s">
        <v>9342</v>
      </c>
    </row>
    <row r="2640" customFormat="false" ht="15" hidden="false" customHeight="false" outlineLevel="0" collapsed="false">
      <c r="A2640" s="25" t="s">
        <v>7057</v>
      </c>
      <c r="B2640" s="25" t="s">
        <v>104</v>
      </c>
      <c r="C2640" s="25" t="s">
        <v>148</v>
      </c>
      <c r="D2640" s="25" t="s">
        <v>417</v>
      </c>
      <c r="E2640" s="25" t="s">
        <v>55</v>
      </c>
      <c r="F2640" s="25" t="s">
        <v>9342</v>
      </c>
      <c r="G2640" s="25" t="s">
        <v>9357</v>
      </c>
      <c r="H2640" s="25" t="n">
        <v>0</v>
      </c>
    </row>
    <row r="2641" customFormat="false" ht="15" hidden="false" customHeight="false" outlineLevel="0" collapsed="false">
      <c r="A2641" s="25" t="s">
        <v>7058</v>
      </c>
      <c r="B2641" s="25" t="s">
        <v>104</v>
      </c>
      <c r="C2641" s="25" t="s">
        <v>9107</v>
      </c>
      <c r="D2641" s="25" t="s">
        <v>2863</v>
      </c>
      <c r="E2641" s="25" t="s">
        <v>54</v>
      </c>
      <c r="F2641" s="25" t="s">
        <v>9342</v>
      </c>
      <c r="G2641" s="25" t="s">
        <v>9341</v>
      </c>
      <c r="H2641" s="25" t="n">
        <v>5040</v>
      </c>
    </row>
    <row r="2642" customFormat="false" ht="15" hidden="false" customHeight="false" outlineLevel="0" collapsed="false">
      <c r="A2642" s="25" t="s">
        <v>4661</v>
      </c>
      <c r="B2642" s="25" t="s">
        <v>90</v>
      </c>
      <c r="C2642" s="25" t="s">
        <v>178</v>
      </c>
      <c r="D2642" s="25" t="s">
        <v>2530</v>
      </c>
      <c r="E2642" s="25" t="s">
        <v>54</v>
      </c>
      <c r="F2642" s="25" t="s">
        <v>9342</v>
      </c>
      <c r="G2642" s="25" t="s">
        <v>9344</v>
      </c>
      <c r="H2642" s="25" t="n">
        <v>6263</v>
      </c>
    </row>
    <row r="2643" customFormat="false" ht="15" hidden="false" customHeight="false" outlineLevel="0" collapsed="false">
      <c r="A2643" s="25" t="s">
        <v>8827</v>
      </c>
      <c r="B2643" s="25" t="s">
        <v>115</v>
      </c>
      <c r="C2643" s="25" t="s">
        <v>9107</v>
      </c>
      <c r="D2643" s="25" t="s">
        <v>444</v>
      </c>
      <c r="E2643" s="25" t="s">
        <v>55</v>
      </c>
      <c r="F2643" s="25" t="s">
        <v>9342</v>
      </c>
      <c r="G2643" s="25" t="s">
        <v>9211</v>
      </c>
      <c r="H2643" s="25" t="n">
        <v>0</v>
      </c>
    </row>
    <row r="2644" customFormat="false" ht="15" hidden="false" customHeight="false" outlineLevel="0" collapsed="false">
      <c r="A2644" s="25" t="s">
        <v>8828</v>
      </c>
      <c r="B2644" s="25" t="s">
        <v>115</v>
      </c>
      <c r="C2644" s="25" t="s">
        <v>186</v>
      </c>
      <c r="D2644" s="25" t="s">
        <v>1789</v>
      </c>
      <c r="E2644" s="25" t="s">
        <v>54</v>
      </c>
      <c r="F2644" s="25" t="s">
        <v>9342</v>
      </c>
      <c r="G2644" s="25" t="s">
        <v>9346</v>
      </c>
      <c r="H2644" s="25" t="n">
        <v>570</v>
      </c>
    </row>
    <row r="2645" customFormat="false" ht="15" hidden="false" customHeight="false" outlineLevel="0" collapsed="false">
      <c r="A2645" s="25" t="s">
        <v>8829</v>
      </c>
      <c r="B2645" s="25" t="s">
        <v>115</v>
      </c>
      <c r="C2645" s="25" t="s">
        <v>9107</v>
      </c>
      <c r="D2645" s="25" t="s">
        <v>449</v>
      </c>
      <c r="E2645" s="25" t="s">
        <v>54</v>
      </c>
      <c r="F2645" s="25" t="s">
        <v>9342</v>
      </c>
      <c r="G2645" s="25" t="s">
        <v>9357</v>
      </c>
      <c r="H2645" s="25" t="n">
        <v>4633</v>
      </c>
    </row>
    <row r="2646" customFormat="false" ht="15" hidden="false" customHeight="false" outlineLevel="0" collapsed="false">
      <c r="A2646" s="25" t="s">
        <v>4800</v>
      </c>
      <c r="B2646" s="25" t="s">
        <v>98</v>
      </c>
      <c r="C2646" s="25" t="s">
        <v>178</v>
      </c>
      <c r="D2646" s="25" t="s">
        <v>452</v>
      </c>
      <c r="E2646" s="25" t="s">
        <v>55</v>
      </c>
      <c r="F2646" s="25" t="s">
        <v>9344</v>
      </c>
      <c r="G2646" s="25" t="s">
        <v>9357</v>
      </c>
      <c r="H2646" s="25" t="n">
        <v>0</v>
      </c>
    </row>
    <row r="2647" customFormat="false" ht="15" hidden="false" customHeight="false" outlineLevel="0" collapsed="false">
      <c r="A2647" s="25" t="s">
        <v>5064</v>
      </c>
      <c r="B2647" s="25" t="s">
        <v>95</v>
      </c>
      <c r="C2647" s="25" t="s">
        <v>9107</v>
      </c>
      <c r="D2647" s="25" t="s">
        <v>1189</v>
      </c>
      <c r="E2647" s="25" t="s">
        <v>55</v>
      </c>
      <c r="F2647" s="25" t="s">
        <v>9344</v>
      </c>
      <c r="G2647" s="25" t="s">
        <v>9217</v>
      </c>
      <c r="H2647" s="25" t="n">
        <v>0</v>
      </c>
    </row>
    <row r="2648" customFormat="false" ht="15" hidden="false" customHeight="false" outlineLevel="0" collapsed="false">
      <c r="A2648" s="25" t="s">
        <v>5065</v>
      </c>
      <c r="B2648" s="25" t="s">
        <v>95</v>
      </c>
      <c r="C2648" s="25" t="s">
        <v>9107</v>
      </c>
      <c r="D2648" s="25" t="s">
        <v>1055</v>
      </c>
      <c r="E2648" s="25" t="s">
        <v>54</v>
      </c>
      <c r="F2648" s="25" t="s">
        <v>9344</v>
      </c>
      <c r="G2648" s="25" t="s">
        <v>9355</v>
      </c>
      <c r="H2648" s="25" t="n">
        <v>4891</v>
      </c>
    </row>
    <row r="2649" customFormat="false" ht="15" hidden="false" customHeight="false" outlineLevel="0" collapsed="false">
      <c r="A2649" s="25" t="s">
        <v>2019</v>
      </c>
      <c r="B2649" s="25" t="s">
        <v>80</v>
      </c>
      <c r="C2649" s="25" t="s">
        <v>178</v>
      </c>
      <c r="D2649" s="25" t="s">
        <v>225</v>
      </c>
      <c r="E2649" s="25" t="s">
        <v>54</v>
      </c>
      <c r="F2649" s="25" t="s">
        <v>9344</v>
      </c>
      <c r="G2649" s="25" t="s">
        <v>9357</v>
      </c>
      <c r="H2649" s="25" t="n">
        <v>5858</v>
      </c>
    </row>
    <row r="2650" customFormat="false" ht="15" hidden="false" customHeight="false" outlineLevel="0" collapsed="false">
      <c r="A2650" s="25" t="s">
        <v>2020</v>
      </c>
      <c r="B2650" s="25" t="s">
        <v>80</v>
      </c>
      <c r="C2650" s="25" t="s">
        <v>9107</v>
      </c>
      <c r="D2650" s="25" t="s">
        <v>188</v>
      </c>
      <c r="E2650" s="25" t="s">
        <v>54</v>
      </c>
      <c r="F2650" s="25" t="s">
        <v>9344</v>
      </c>
      <c r="G2650" s="25" t="s">
        <v>9253</v>
      </c>
      <c r="H2650" s="25" t="n">
        <v>4939</v>
      </c>
    </row>
    <row r="2651" customFormat="false" ht="15" hidden="false" customHeight="false" outlineLevel="0" collapsed="false">
      <c r="A2651" s="25" t="s">
        <v>2984</v>
      </c>
      <c r="B2651" s="25" t="s">
        <v>76</v>
      </c>
      <c r="C2651" s="25" t="s">
        <v>186</v>
      </c>
      <c r="D2651" s="25" t="s">
        <v>169</v>
      </c>
      <c r="E2651" s="25" t="s">
        <v>54</v>
      </c>
      <c r="F2651" s="25" t="s">
        <v>9344</v>
      </c>
      <c r="G2651" s="25" t="s">
        <v>9341</v>
      </c>
      <c r="H2651" s="25" t="n">
        <v>570</v>
      </c>
    </row>
    <row r="2652" customFormat="false" ht="15" hidden="false" customHeight="false" outlineLevel="0" collapsed="false">
      <c r="A2652" s="25" t="s">
        <v>8157</v>
      </c>
      <c r="B2652" s="25" t="s">
        <v>113</v>
      </c>
      <c r="C2652" s="25" t="s">
        <v>160</v>
      </c>
      <c r="D2652" s="25" t="s">
        <v>665</v>
      </c>
      <c r="E2652" s="25" t="s">
        <v>55</v>
      </c>
      <c r="F2652" s="25" t="s">
        <v>9344</v>
      </c>
      <c r="G2652" s="25" t="s">
        <v>9357</v>
      </c>
      <c r="H2652" s="25" t="n">
        <v>0</v>
      </c>
    </row>
    <row r="2653" customFormat="false" ht="15" hidden="false" customHeight="false" outlineLevel="0" collapsed="false">
      <c r="A2653" s="25" t="s">
        <v>8158</v>
      </c>
      <c r="B2653" s="25" t="s">
        <v>113</v>
      </c>
      <c r="C2653" s="25" t="s">
        <v>186</v>
      </c>
      <c r="D2653" s="25" t="s">
        <v>2739</v>
      </c>
      <c r="E2653" s="25" t="s">
        <v>54</v>
      </c>
      <c r="F2653" s="25" t="s">
        <v>9344</v>
      </c>
      <c r="G2653" s="25" t="s">
        <v>9356</v>
      </c>
      <c r="H2653" s="25" t="n">
        <v>500</v>
      </c>
    </row>
    <row r="2654" customFormat="false" ht="15" hidden="false" customHeight="false" outlineLevel="0" collapsed="false">
      <c r="A2654" s="25" t="s">
        <v>8159</v>
      </c>
      <c r="B2654" s="25" t="s">
        <v>113</v>
      </c>
      <c r="C2654" s="25" t="s">
        <v>160</v>
      </c>
      <c r="D2654" s="25" t="s">
        <v>494</v>
      </c>
      <c r="E2654" s="25" t="s">
        <v>54</v>
      </c>
      <c r="F2654" s="25" t="s">
        <v>9344</v>
      </c>
      <c r="G2654" s="25" t="s">
        <v>9346</v>
      </c>
      <c r="H2654" s="25" t="n">
        <v>3546</v>
      </c>
    </row>
    <row r="2655" customFormat="false" ht="15" hidden="false" customHeight="false" outlineLevel="0" collapsed="false">
      <c r="A2655" s="25" t="s">
        <v>6542</v>
      </c>
      <c r="B2655" s="25" t="s">
        <v>107</v>
      </c>
      <c r="C2655" s="25" t="s">
        <v>186</v>
      </c>
      <c r="D2655" s="25" t="s">
        <v>449</v>
      </c>
      <c r="E2655" s="25" t="s">
        <v>54</v>
      </c>
      <c r="F2655" s="25" t="s">
        <v>9344</v>
      </c>
      <c r="G2655" s="25" t="s">
        <v>9356</v>
      </c>
      <c r="H2655" s="25" t="n">
        <v>525</v>
      </c>
    </row>
    <row r="2656" customFormat="false" ht="15" hidden="false" customHeight="false" outlineLevel="0" collapsed="false">
      <c r="A2656" s="25" t="s">
        <v>8533</v>
      </c>
      <c r="B2656" s="25" t="s">
        <v>116</v>
      </c>
      <c r="C2656" s="25" t="s">
        <v>148</v>
      </c>
      <c r="E2656" s="25" t="s">
        <v>56</v>
      </c>
      <c r="F2656" s="25" t="s">
        <v>9344</v>
      </c>
    </row>
    <row r="2657" customFormat="false" ht="15" hidden="false" customHeight="false" outlineLevel="0" collapsed="false">
      <c r="A2657" s="25" t="s">
        <v>1272</v>
      </c>
      <c r="B2657" s="25" t="s">
        <v>73</v>
      </c>
      <c r="C2657" s="25" t="s">
        <v>170</v>
      </c>
      <c r="D2657" s="25" t="s">
        <v>184</v>
      </c>
      <c r="E2657" s="25" t="s">
        <v>54</v>
      </c>
      <c r="F2657" s="25" t="s">
        <v>9344</v>
      </c>
      <c r="G2657" s="25" t="s">
        <v>9352</v>
      </c>
      <c r="H2657" s="25" t="n">
        <v>1024</v>
      </c>
    </row>
    <row r="2658" customFormat="false" ht="15" hidden="false" customHeight="false" outlineLevel="0" collapsed="false">
      <c r="A2658" s="25" t="s">
        <v>3587</v>
      </c>
      <c r="B2658" s="25" t="s">
        <v>79</v>
      </c>
      <c r="C2658" s="25" t="s">
        <v>178</v>
      </c>
      <c r="D2658" s="25" t="s">
        <v>225</v>
      </c>
      <c r="E2658" s="25" t="s">
        <v>54</v>
      </c>
      <c r="F2658" s="25" t="s">
        <v>9344</v>
      </c>
      <c r="G2658" s="25" t="s">
        <v>9356</v>
      </c>
      <c r="H2658" s="25" t="n">
        <v>6384</v>
      </c>
    </row>
    <row r="2659" customFormat="false" ht="15" hidden="false" customHeight="false" outlineLevel="0" collapsed="false">
      <c r="A2659" s="25" t="s">
        <v>5909</v>
      </c>
      <c r="B2659" s="25" t="s">
        <v>97</v>
      </c>
      <c r="C2659" s="25" t="s">
        <v>186</v>
      </c>
      <c r="D2659" s="25" t="s">
        <v>193</v>
      </c>
      <c r="E2659" s="25" t="s">
        <v>55</v>
      </c>
      <c r="F2659" s="25" t="s">
        <v>9344</v>
      </c>
      <c r="G2659" s="25" t="s">
        <v>9217</v>
      </c>
      <c r="H2659" s="25" t="n">
        <v>0</v>
      </c>
    </row>
    <row r="2660" customFormat="false" ht="15" hidden="false" customHeight="false" outlineLevel="0" collapsed="false">
      <c r="A2660" s="25" t="s">
        <v>5910</v>
      </c>
      <c r="B2660" s="25" t="s">
        <v>97</v>
      </c>
      <c r="C2660" s="25" t="s">
        <v>186</v>
      </c>
      <c r="D2660" s="25" t="s">
        <v>3511</v>
      </c>
      <c r="E2660" s="25" t="s">
        <v>54</v>
      </c>
      <c r="F2660" s="25" t="s">
        <v>9344</v>
      </c>
      <c r="G2660" s="25" t="s">
        <v>9314</v>
      </c>
      <c r="H2660" s="25" t="n">
        <v>587</v>
      </c>
    </row>
    <row r="2661" customFormat="false" ht="15" hidden="false" customHeight="false" outlineLevel="0" collapsed="false">
      <c r="A2661" s="25" t="s">
        <v>6807</v>
      </c>
      <c r="B2661" s="25" t="s">
        <v>105</v>
      </c>
      <c r="C2661" s="25" t="s">
        <v>148</v>
      </c>
      <c r="D2661" s="25" t="s">
        <v>419</v>
      </c>
      <c r="E2661" s="25" t="s">
        <v>54</v>
      </c>
      <c r="F2661" s="25" t="s">
        <v>9344</v>
      </c>
      <c r="G2661" s="25" t="s">
        <v>9355</v>
      </c>
      <c r="H2661" s="25" t="n">
        <v>55</v>
      </c>
    </row>
    <row r="2662" customFormat="false" ht="15" hidden="false" customHeight="false" outlineLevel="0" collapsed="false">
      <c r="A2662" s="25" t="s">
        <v>6808</v>
      </c>
      <c r="B2662" s="25" t="s">
        <v>105</v>
      </c>
      <c r="C2662" s="25" t="s">
        <v>160</v>
      </c>
      <c r="D2662" s="25" t="s">
        <v>2739</v>
      </c>
      <c r="E2662" s="25" t="s">
        <v>54</v>
      </c>
      <c r="F2662" s="25" t="s">
        <v>9344</v>
      </c>
      <c r="G2662" s="25" t="s">
        <v>9356</v>
      </c>
      <c r="H2662" s="25" t="n">
        <v>3242</v>
      </c>
    </row>
    <row r="2663" customFormat="false" ht="15" hidden="false" customHeight="false" outlineLevel="0" collapsed="false">
      <c r="A2663" s="25" t="s">
        <v>1557</v>
      </c>
      <c r="B2663" s="25" t="s">
        <v>71</v>
      </c>
      <c r="C2663" s="25" t="s">
        <v>178</v>
      </c>
      <c r="D2663" s="25" t="s">
        <v>257</v>
      </c>
      <c r="E2663" s="25" t="s">
        <v>54</v>
      </c>
      <c r="F2663" s="25" t="s">
        <v>9344</v>
      </c>
      <c r="G2663" s="25" t="s">
        <v>9252</v>
      </c>
      <c r="H2663" s="25" t="n">
        <v>5558</v>
      </c>
    </row>
    <row r="2664" customFormat="false" ht="15" hidden="false" customHeight="false" outlineLevel="0" collapsed="false">
      <c r="A2664" s="25" t="s">
        <v>7059</v>
      </c>
      <c r="B2664" s="25" t="s">
        <v>104</v>
      </c>
      <c r="C2664" s="25" t="s">
        <v>9107</v>
      </c>
      <c r="D2664" s="25" t="s">
        <v>433</v>
      </c>
      <c r="E2664" s="25" t="s">
        <v>54</v>
      </c>
      <c r="F2664" s="25" t="s">
        <v>9344</v>
      </c>
      <c r="G2664" s="25" t="s">
        <v>9355</v>
      </c>
      <c r="H2664" s="25" t="n">
        <v>4869</v>
      </c>
    </row>
    <row r="2665" customFormat="false" ht="15" hidden="false" customHeight="false" outlineLevel="0" collapsed="false">
      <c r="A2665" s="25" t="s">
        <v>7060</v>
      </c>
      <c r="B2665" s="25" t="s">
        <v>104</v>
      </c>
      <c r="C2665" s="25" t="s">
        <v>160</v>
      </c>
      <c r="D2665" s="25" t="s">
        <v>195</v>
      </c>
      <c r="E2665" s="25" t="s">
        <v>54</v>
      </c>
      <c r="F2665" s="25" t="s">
        <v>9344</v>
      </c>
      <c r="G2665" s="25" t="s">
        <v>9357</v>
      </c>
      <c r="H2665" s="25" t="n">
        <v>3661</v>
      </c>
    </row>
    <row r="2666" customFormat="false" ht="15" hidden="false" customHeight="false" outlineLevel="0" collapsed="false">
      <c r="A2666" s="25" t="s">
        <v>4458</v>
      </c>
      <c r="B2666" s="25" t="s">
        <v>86</v>
      </c>
      <c r="C2666" s="25" t="s">
        <v>186</v>
      </c>
      <c r="E2666" s="25" t="s">
        <v>56</v>
      </c>
      <c r="F2666" s="25" t="s">
        <v>9344</v>
      </c>
    </row>
    <row r="2667" customFormat="false" ht="15" hidden="false" customHeight="false" outlineLevel="0" collapsed="false">
      <c r="A2667" s="25" t="s">
        <v>4459</v>
      </c>
      <c r="B2667" s="25" t="s">
        <v>86</v>
      </c>
      <c r="C2667" s="25" t="s">
        <v>148</v>
      </c>
      <c r="E2667" s="25" t="s">
        <v>56</v>
      </c>
      <c r="F2667" s="25" t="s">
        <v>9344</v>
      </c>
    </row>
    <row r="2668" customFormat="false" ht="15" hidden="false" customHeight="false" outlineLevel="0" collapsed="false">
      <c r="A2668" s="25" t="s">
        <v>8830</v>
      </c>
      <c r="B2668" s="25" t="s">
        <v>115</v>
      </c>
      <c r="C2668" s="25" t="s">
        <v>9107</v>
      </c>
      <c r="D2668" s="25" t="s">
        <v>494</v>
      </c>
      <c r="E2668" s="25" t="s">
        <v>54</v>
      </c>
      <c r="F2668" s="25" t="s">
        <v>9344</v>
      </c>
      <c r="G2668" s="25" t="s">
        <v>9357</v>
      </c>
      <c r="H2668" s="25" t="n">
        <v>5456</v>
      </c>
    </row>
    <row r="2669" customFormat="false" ht="15" hidden="false" customHeight="false" outlineLevel="0" collapsed="false">
      <c r="A2669" s="25" t="s">
        <v>315</v>
      </c>
      <c r="B2669" s="25" t="s">
        <v>69</v>
      </c>
      <c r="C2669" s="25" t="s">
        <v>148</v>
      </c>
      <c r="D2669" s="25" t="s">
        <v>240</v>
      </c>
      <c r="E2669" s="25" t="s">
        <v>55</v>
      </c>
      <c r="F2669" s="25" t="s">
        <v>9346</v>
      </c>
      <c r="G2669" s="25" t="s">
        <v>9360</v>
      </c>
      <c r="H2669" s="25" t="n">
        <v>0</v>
      </c>
    </row>
    <row r="2670" customFormat="false" ht="15" hidden="false" customHeight="false" outlineLevel="0" collapsed="false">
      <c r="A2670" s="25" t="s">
        <v>4801</v>
      </c>
      <c r="B2670" s="25" t="s">
        <v>98</v>
      </c>
      <c r="C2670" s="25" t="s">
        <v>9107</v>
      </c>
      <c r="D2670" s="25" t="s">
        <v>639</v>
      </c>
      <c r="E2670" s="25" t="s">
        <v>55</v>
      </c>
      <c r="F2670" s="25" t="s">
        <v>9346</v>
      </c>
      <c r="G2670" s="25" t="s">
        <v>9345</v>
      </c>
      <c r="H2670" s="25" t="n">
        <v>0</v>
      </c>
    </row>
    <row r="2671" customFormat="false" ht="15" hidden="false" customHeight="false" outlineLevel="0" collapsed="false">
      <c r="A2671" s="25" t="s">
        <v>5066</v>
      </c>
      <c r="B2671" s="25" t="s">
        <v>95</v>
      </c>
      <c r="C2671" s="25" t="s">
        <v>186</v>
      </c>
      <c r="D2671" s="25" t="s">
        <v>484</v>
      </c>
      <c r="E2671" s="25" t="s">
        <v>55</v>
      </c>
      <c r="F2671" s="25" t="s">
        <v>9346</v>
      </c>
      <c r="G2671" s="25" t="s">
        <v>9356</v>
      </c>
      <c r="H2671" s="25" t="n">
        <v>0</v>
      </c>
    </row>
    <row r="2672" customFormat="false" ht="15" hidden="false" customHeight="false" outlineLevel="0" collapsed="false">
      <c r="A2672" s="25" t="s">
        <v>5067</v>
      </c>
      <c r="B2672" s="25" t="s">
        <v>95</v>
      </c>
      <c r="C2672" s="25" t="s">
        <v>160</v>
      </c>
      <c r="D2672" s="25" t="s">
        <v>1049</v>
      </c>
      <c r="E2672" s="25" t="s">
        <v>55</v>
      </c>
      <c r="F2672" s="25" t="s">
        <v>9346</v>
      </c>
      <c r="G2672" s="25" t="s">
        <v>9361</v>
      </c>
      <c r="H2672" s="25" t="n">
        <v>0</v>
      </c>
    </row>
    <row r="2673" customFormat="false" ht="15" hidden="false" customHeight="false" outlineLevel="0" collapsed="false">
      <c r="A2673" s="25" t="s">
        <v>3877</v>
      </c>
      <c r="B2673" s="25" t="s">
        <v>87</v>
      </c>
      <c r="C2673" s="25" t="s">
        <v>9107</v>
      </c>
      <c r="D2673" s="25" t="s">
        <v>1671</v>
      </c>
      <c r="E2673" s="25" t="s">
        <v>55</v>
      </c>
      <c r="F2673" s="25" t="s">
        <v>9346</v>
      </c>
      <c r="G2673" s="25" t="s">
        <v>9356</v>
      </c>
      <c r="H2673" s="25" t="n">
        <v>0</v>
      </c>
    </row>
    <row r="2674" customFormat="false" ht="15" hidden="false" customHeight="false" outlineLevel="0" collapsed="false">
      <c r="A2674" s="25" t="s">
        <v>3878</v>
      </c>
      <c r="B2674" s="25" t="s">
        <v>87</v>
      </c>
      <c r="C2674" s="25" t="s">
        <v>178</v>
      </c>
      <c r="D2674" s="25" t="s">
        <v>3373</v>
      </c>
      <c r="E2674" s="25" t="s">
        <v>54</v>
      </c>
      <c r="F2674" s="25" t="s">
        <v>9346</v>
      </c>
      <c r="G2674" s="25" t="s">
        <v>9345</v>
      </c>
      <c r="H2674" s="25" t="n">
        <v>5780</v>
      </c>
    </row>
    <row r="2675" customFormat="false" ht="15" hidden="false" customHeight="false" outlineLevel="0" collapsed="false">
      <c r="A2675" s="25" t="s">
        <v>3879</v>
      </c>
      <c r="B2675" s="25" t="s">
        <v>87</v>
      </c>
      <c r="C2675" s="25" t="s">
        <v>9107</v>
      </c>
      <c r="D2675" s="25" t="s">
        <v>1371</v>
      </c>
      <c r="E2675" s="25" t="s">
        <v>54</v>
      </c>
      <c r="F2675" s="25" t="s">
        <v>9346</v>
      </c>
      <c r="G2675" s="25" t="s">
        <v>9356</v>
      </c>
      <c r="H2675" s="25" t="n">
        <v>5787</v>
      </c>
    </row>
    <row r="2676" customFormat="false" ht="15" hidden="false" customHeight="false" outlineLevel="0" collapsed="false">
      <c r="A2676" s="25" t="s">
        <v>5388</v>
      </c>
      <c r="B2676" s="25" t="s">
        <v>94</v>
      </c>
      <c r="C2676" s="25" t="s">
        <v>9107</v>
      </c>
      <c r="D2676" s="25" t="s">
        <v>663</v>
      </c>
      <c r="E2676" s="25" t="s">
        <v>54</v>
      </c>
      <c r="F2676" s="25" t="s">
        <v>9346</v>
      </c>
      <c r="G2676" s="25" t="s">
        <v>9350</v>
      </c>
      <c r="H2676" s="25" t="n">
        <v>5149</v>
      </c>
    </row>
    <row r="2677" customFormat="false" ht="15" hidden="false" customHeight="false" outlineLevel="0" collapsed="false">
      <c r="A2677" s="25" t="s">
        <v>5638</v>
      </c>
      <c r="B2677" s="25" t="s">
        <v>96</v>
      </c>
      <c r="C2677" s="25" t="s">
        <v>170</v>
      </c>
      <c r="D2677" s="25" t="s">
        <v>484</v>
      </c>
      <c r="E2677" s="25" t="s">
        <v>55</v>
      </c>
      <c r="F2677" s="25" t="s">
        <v>9346</v>
      </c>
      <c r="G2677" s="25" t="s">
        <v>9360</v>
      </c>
      <c r="H2677" s="25" t="n">
        <v>0</v>
      </c>
    </row>
    <row r="2678" customFormat="false" ht="15" hidden="false" customHeight="false" outlineLevel="0" collapsed="false">
      <c r="A2678" s="25" t="s">
        <v>5639</v>
      </c>
      <c r="B2678" s="25" t="s">
        <v>96</v>
      </c>
      <c r="C2678" s="25" t="s">
        <v>9107</v>
      </c>
      <c r="D2678" s="25" t="s">
        <v>661</v>
      </c>
      <c r="E2678" s="25" t="s">
        <v>54</v>
      </c>
      <c r="F2678" s="25" t="s">
        <v>9346</v>
      </c>
      <c r="G2678" s="25" t="s">
        <v>9271</v>
      </c>
      <c r="H2678" s="25" t="n">
        <v>5100</v>
      </c>
    </row>
    <row r="2679" customFormat="false" ht="15" hidden="false" customHeight="false" outlineLevel="0" collapsed="false">
      <c r="A2679" s="25" t="s">
        <v>5640</v>
      </c>
      <c r="B2679" s="25" t="s">
        <v>96</v>
      </c>
      <c r="C2679" s="25" t="s">
        <v>9107</v>
      </c>
      <c r="D2679" s="25" t="s">
        <v>644</v>
      </c>
      <c r="E2679" s="25" t="s">
        <v>54</v>
      </c>
      <c r="F2679" s="25" t="s">
        <v>9346</v>
      </c>
      <c r="G2679" s="25" t="s">
        <v>9356</v>
      </c>
      <c r="H2679" s="25" t="n">
        <v>4810</v>
      </c>
    </row>
    <row r="2680" customFormat="false" ht="15" hidden="false" customHeight="false" outlineLevel="0" collapsed="false">
      <c r="A2680" s="25" t="s">
        <v>6133</v>
      </c>
      <c r="B2680" s="25" t="s">
        <v>108</v>
      </c>
      <c r="C2680" s="25" t="s">
        <v>148</v>
      </c>
      <c r="D2680" s="25" t="s">
        <v>868</v>
      </c>
      <c r="E2680" s="25" t="s">
        <v>55</v>
      </c>
      <c r="F2680" s="25" t="s">
        <v>9346</v>
      </c>
      <c r="G2680" s="25" t="s">
        <v>9200</v>
      </c>
      <c r="H2680" s="25" t="n">
        <v>0</v>
      </c>
    </row>
    <row r="2681" customFormat="false" ht="15" hidden="false" customHeight="false" outlineLevel="0" collapsed="false">
      <c r="A2681" s="25" t="s">
        <v>6134</v>
      </c>
      <c r="B2681" s="25" t="s">
        <v>108</v>
      </c>
      <c r="C2681" s="25" t="s">
        <v>160</v>
      </c>
      <c r="D2681" s="25" t="s">
        <v>1789</v>
      </c>
      <c r="E2681" s="25" t="s">
        <v>55</v>
      </c>
      <c r="F2681" s="25" t="s">
        <v>9346</v>
      </c>
      <c r="G2681" s="25" t="s">
        <v>9362</v>
      </c>
      <c r="H2681" s="25" t="n">
        <v>0</v>
      </c>
    </row>
    <row r="2682" customFormat="false" ht="15" hidden="false" customHeight="false" outlineLevel="0" collapsed="false">
      <c r="A2682" s="25" t="s">
        <v>2665</v>
      </c>
      <c r="B2682" s="25" t="s">
        <v>78</v>
      </c>
      <c r="C2682" s="25" t="s">
        <v>186</v>
      </c>
      <c r="D2682" s="25" t="s">
        <v>173</v>
      </c>
      <c r="E2682" s="25" t="s">
        <v>54</v>
      </c>
      <c r="F2682" s="25" t="s">
        <v>9346</v>
      </c>
      <c r="G2682" s="25" t="s">
        <v>9345</v>
      </c>
      <c r="H2682" s="25" t="n">
        <v>560</v>
      </c>
    </row>
    <row r="2683" customFormat="false" ht="15" hidden="false" customHeight="false" outlineLevel="0" collapsed="false">
      <c r="A2683" s="25" t="s">
        <v>2666</v>
      </c>
      <c r="B2683" s="25" t="s">
        <v>78</v>
      </c>
      <c r="C2683" s="25" t="s">
        <v>9107</v>
      </c>
      <c r="D2683" s="25" t="s">
        <v>169</v>
      </c>
      <c r="E2683" s="25" t="s">
        <v>54</v>
      </c>
      <c r="F2683" s="25" t="s">
        <v>9346</v>
      </c>
      <c r="G2683" s="25" t="s">
        <v>9211</v>
      </c>
      <c r="H2683" s="25" t="n">
        <v>4916</v>
      </c>
    </row>
    <row r="2684" customFormat="false" ht="15" hidden="false" customHeight="false" outlineLevel="0" collapsed="false">
      <c r="A2684" s="25" t="s">
        <v>7457</v>
      </c>
      <c r="B2684" s="25" t="s">
        <v>112</v>
      </c>
      <c r="C2684" s="25" t="s">
        <v>148</v>
      </c>
      <c r="E2684" s="25" t="s">
        <v>56</v>
      </c>
      <c r="F2684" s="25" t="s">
        <v>9346</v>
      </c>
    </row>
    <row r="2685" customFormat="false" ht="15" hidden="false" customHeight="false" outlineLevel="0" collapsed="false">
      <c r="A2685" s="25" t="s">
        <v>7458</v>
      </c>
      <c r="B2685" s="25" t="s">
        <v>112</v>
      </c>
      <c r="C2685" s="25" t="s">
        <v>148</v>
      </c>
      <c r="D2685" s="25" t="s">
        <v>2754</v>
      </c>
      <c r="E2685" s="25" t="s">
        <v>54</v>
      </c>
      <c r="F2685" s="25" t="s">
        <v>9346</v>
      </c>
      <c r="G2685" s="25" t="s">
        <v>9286</v>
      </c>
      <c r="H2685" s="25" t="n">
        <v>45</v>
      </c>
    </row>
    <row r="2686" customFormat="false" ht="15" hidden="false" customHeight="false" outlineLevel="0" collapsed="false">
      <c r="A2686" s="25" t="s">
        <v>7768</v>
      </c>
      <c r="B2686" s="25" t="s">
        <v>114</v>
      </c>
      <c r="C2686" s="25" t="s">
        <v>170</v>
      </c>
      <c r="D2686" s="25" t="s">
        <v>1158</v>
      </c>
      <c r="E2686" s="25" t="s">
        <v>55</v>
      </c>
      <c r="F2686" s="25" t="s">
        <v>9346</v>
      </c>
      <c r="G2686" s="25" t="s">
        <v>9350</v>
      </c>
      <c r="H2686" s="25" t="n">
        <v>0</v>
      </c>
    </row>
    <row r="2687" customFormat="false" ht="15" hidden="false" customHeight="false" outlineLevel="0" collapsed="false">
      <c r="A2687" s="25" t="s">
        <v>7769</v>
      </c>
      <c r="B2687" s="25" t="s">
        <v>114</v>
      </c>
      <c r="C2687" s="25" t="s">
        <v>186</v>
      </c>
      <c r="D2687" s="25" t="s">
        <v>199</v>
      </c>
      <c r="E2687" s="25" t="s">
        <v>54</v>
      </c>
      <c r="F2687" s="25" t="s">
        <v>9346</v>
      </c>
      <c r="G2687" s="25" t="s">
        <v>9345</v>
      </c>
      <c r="H2687" s="25" t="n">
        <v>592</v>
      </c>
    </row>
    <row r="2688" customFormat="false" ht="15" hidden="false" customHeight="false" outlineLevel="0" collapsed="false">
      <c r="A2688" s="25" t="s">
        <v>8160</v>
      </c>
      <c r="B2688" s="25" t="s">
        <v>113</v>
      </c>
      <c r="C2688" s="25" t="s">
        <v>186</v>
      </c>
      <c r="D2688" s="25" t="s">
        <v>1646</v>
      </c>
      <c r="E2688" s="25" t="s">
        <v>54</v>
      </c>
      <c r="F2688" s="25" t="s">
        <v>9346</v>
      </c>
      <c r="G2688" s="25" t="s">
        <v>9357</v>
      </c>
      <c r="H2688" s="25" t="n">
        <v>529</v>
      </c>
    </row>
    <row r="2689" customFormat="false" ht="15" hidden="false" customHeight="false" outlineLevel="0" collapsed="false">
      <c r="A2689" s="25" t="s">
        <v>8161</v>
      </c>
      <c r="B2689" s="25" t="s">
        <v>113</v>
      </c>
      <c r="C2689" s="25" t="s">
        <v>9107</v>
      </c>
      <c r="D2689" s="25" t="s">
        <v>633</v>
      </c>
      <c r="E2689" s="25" t="s">
        <v>54</v>
      </c>
      <c r="F2689" s="25" t="s">
        <v>9346</v>
      </c>
      <c r="G2689" s="25" t="s">
        <v>9348</v>
      </c>
      <c r="H2689" s="25" t="n">
        <v>5415</v>
      </c>
    </row>
    <row r="2690" customFormat="false" ht="15" hidden="false" customHeight="false" outlineLevel="0" collapsed="false">
      <c r="A2690" s="25" t="s">
        <v>957</v>
      </c>
      <c r="B2690" s="25" t="s">
        <v>72</v>
      </c>
      <c r="C2690" s="25" t="s">
        <v>178</v>
      </c>
      <c r="D2690" s="25" t="s">
        <v>225</v>
      </c>
      <c r="E2690" s="25" t="s">
        <v>55</v>
      </c>
      <c r="F2690" s="25" t="s">
        <v>9346</v>
      </c>
      <c r="G2690" s="25" t="s">
        <v>9211</v>
      </c>
      <c r="H2690" s="25" t="n">
        <v>0</v>
      </c>
    </row>
    <row r="2691" customFormat="false" ht="15" hidden="false" customHeight="false" outlineLevel="0" collapsed="false">
      <c r="A2691" s="25" t="s">
        <v>958</v>
      </c>
      <c r="B2691" s="25" t="s">
        <v>72</v>
      </c>
      <c r="C2691" s="25" t="s">
        <v>186</v>
      </c>
      <c r="D2691" s="25" t="s">
        <v>151</v>
      </c>
      <c r="E2691" s="25" t="s">
        <v>54</v>
      </c>
      <c r="F2691" s="25" t="s">
        <v>9346</v>
      </c>
      <c r="G2691" s="25" t="s">
        <v>9275</v>
      </c>
      <c r="H2691" s="25" t="n">
        <v>518</v>
      </c>
    </row>
    <row r="2692" customFormat="false" ht="15" hidden="false" customHeight="false" outlineLevel="0" collapsed="false">
      <c r="A2692" s="25" t="s">
        <v>959</v>
      </c>
      <c r="B2692" s="25" t="s">
        <v>72</v>
      </c>
      <c r="C2692" s="25" t="s">
        <v>148</v>
      </c>
      <c r="D2692" s="25" t="s">
        <v>266</v>
      </c>
      <c r="E2692" s="25" t="s">
        <v>54</v>
      </c>
      <c r="F2692" s="25" t="s">
        <v>9346</v>
      </c>
      <c r="G2692" s="25" t="s">
        <v>9363</v>
      </c>
      <c r="H2692" s="25" t="n">
        <v>52</v>
      </c>
    </row>
    <row r="2693" customFormat="false" ht="15" hidden="false" customHeight="false" outlineLevel="0" collapsed="false">
      <c r="A2693" s="25" t="s">
        <v>6543</v>
      </c>
      <c r="B2693" s="25" t="s">
        <v>107</v>
      </c>
      <c r="C2693" s="25" t="s">
        <v>160</v>
      </c>
      <c r="E2693" s="25" t="s">
        <v>56</v>
      </c>
      <c r="F2693" s="25" t="s">
        <v>9346</v>
      </c>
    </row>
    <row r="2694" customFormat="false" ht="15" hidden="false" customHeight="false" outlineLevel="0" collapsed="false">
      <c r="A2694" s="25" t="s">
        <v>6544</v>
      </c>
      <c r="B2694" s="25" t="s">
        <v>107</v>
      </c>
      <c r="C2694" s="25" t="s">
        <v>148</v>
      </c>
      <c r="D2694" s="25" t="s">
        <v>419</v>
      </c>
      <c r="E2694" s="25" t="s">
        <v>55</v>
      </c>
      <c r="F2694" s="25" t="s">
        <v>9346</v>
      </c>
      <c r="G2694" s="25" t="s">
        <v>9345</v>
      </c>
      <c r="H2694" s="25" t="n">
        <v>0</v>
      </c>
    </row>
    <row r="2695" customFormat="false" ht="15" hidden="false" customHeight="false" outlineLevel="0" collapsed="false">
      <c r="A2695" s="25" t="s">
        <v>1273</v>
      </c>
      <c r="B2695" s="25" t="s">
        <v>73</v>
      </c>
      <c r="C2695" s="25" t="s">
        <v>148</v>
      </c>
      <c r="D2695" s="25" t="s">
        <v>198</v>
      </c>
      <c r="E2695" s="25" t="s">
        <v>54</v>
      </c>
      <c r="F2695" s="25" t="s">
        <v>9346</v>
      </c>
      <c r="G2695" s="25" t="s">
        <v>9284</v>
      </c>
      <c r="H2695" s="25" t="n">
        <v>51</v>
      </c>
    </row>
    <row r="2696" customFormat="false" ht="15" hidden="false" customHeight="false" outlineLevel="0" collapsed="false">
      <c r="A2696" s="25" t="s">
        <v>3588</v>
      </c>
      <c r="B2696" s="25" t="s">
        <v>79</v>
      </c>
      <c r="C2696" s="25" t="s">
        <v>186</v>
      </c>
      <c r="D2696" s="25" t="s">
        <v>248</v>
      </c>
      <c r="E2696" s="25" t="s">
        <v>54</v>
      </c>
      <c r="F2696" s="25" t="s">
        <v>9346</v>
      </c>
      <c r="G2696" s="25" t="s">
        <v>9345</v>
      </c>
      <c r="H2696" s="25" t="n">
        <v>554</v>
      </c>
    </row>
    <row r="2697" customFormat="false" ht="15" hidden="false" customHeight="false" outlineLevel="0" collapsed="false">
      <c r="A2697" s="25" t="s">
        <v>3589</v>
      </c>
      <c r="B2697" s="25" t="s">
        <v>79</v>
      </c>
      <c r="C2697" s="25" t="s">
        <v>9107</v>
      </c>
      <c r="D2697" s="25" t="s">
        <v>188</v>
      </c>
      <c r="E2697" s="25" t="s">
        <v>54</v>
      </c>
      <c r="F2697" s="25" t="s">
        <v>9346</v>
      </c>
      <c r="G2697" s="25" t="s">
        <v>9364</v>
      </c>
      <c r="H2697" s="25" t="n">
        <v>4835</v>
      </c>
    </row>
    <row r="2698" customFormat="false" ht="15" hidden="false" customHeight="false" outlineLevel="0" collapsed="false">
      <c r="A2698" s="25" t="s">
        <v>5911</v>
      </c>
      <c r="B2698" s="25" t="s">
        <v>97</v>
      </c>
      <c r="C2698" s="25" t="s">
        <v>160</v>
      </c>
      <c r="D2698" s="25" t="s">
        <v>3359</v>
      </c>
      <c r="E2698" s="25" t="s">
        <v>55</v>
      </c>
      <c r="F2698" s="25" t="s">
        <v>9346</v>
      </c>
      <c r="G2698" s="25" t="s">
        <v>9345</v>
      </c>
      <c r="H2698" s="25" t="n">
        <v>0</v>
      </c>
    </row>
    <row r="2699" customFormat="false" ht="15" hidden="false" customHeight="false" outlineLevel="0" collapsed="false">
      <c r="A2699" s="25" t="s">
        <v>6809</v>
      </c>
      <c r="B2699" s="25" t="s">
        <v>105</v>
      </c>
      <c r="C2699" s="25" t="s">
        <v>148</v>
      </c>
      <c r="E2699" s="25" t="s">
        <v>56</v>
      </c>
      <c r="F2699" s="25" t="s">
        <v>9346</v>
      </c>
    </row>
    <row r="2700" customFormat="false" ht="15" hidden="false" customHeight="false" outlineLevel="0" collapsed="false">
      <c r="A2700" s="25" t="s">
        <v>6810</v>
      </c>
      <c r="B2700" s="25" t="s">
        <v>105</v>
      </c>
      <c r="C2700" s="25" t="s">
        <v>148</v>
      </c>
      <c r="D2700" s="25" t="s">
        <v>1789</v>
      </c>
      <c r="E2700" s="25" t="s">
        <v>54</v>
      </c>
      <c r="F2700" s="25" t="s">
        <v>9346</v>
      </c>
      <c r="G2700" s="25" t="s">
        <v>9356</v>
      </c>
      <c r="H2700" s="25" t="n">
        <v>59</v>
      </c>
    </row>
    <row r="2701" customFormat="false" ht="15" hidden="false" customHeight="false" outlineLevel="0" collapsed="false">
      <c r="A2701" s="25" t="s">
        <v>4263</v>
      </c>
      <c r="B2701" s="25" t="s">
        <v>88</v>
      </c>
      <c r="C2701" s="25" t="s">
        <v>160</v>
      </c>
      <c r="D2701" s="25" t="s">
        <v>1090</v>
      </c>
      <c r="E2701" s="25" t="s">
        <v>55</v>
      </c>
      <c r="F2701" s="25" t="s">
        <v>9346</v>
      </c>
      <c r="G2701" s="25" t="s">
        <v>9213</v>
      </c>
      <c r="H2701" s="25" t="n">
        <v>0</v>
      </c>
    </row>
    <row r="2702" customFormat="false" ht="15" hidden="false" customHeight="false" outlineLevel="0" collapsed="false">
      <c r="A2702" s="25" t="s">
        <v>1558</v>
      </c>
      <c r="B2702" s="25" t="s">
        <v>71</v>
      </c>
      <c r="C2702" s="25" t="s">
        <v>148</v>
      </c>
      <c r="D2702" s="25" t="s">
        <v>257</v>
      </c>
      <c r="E2702" s="25" t="s">
        <v>55</v>
      </c>
      <c r="F2702" s="25" t="s">
        <v>9346</v>
      </c>
      <c r="G2702" s="25" t="s">
        <v>9203</v>
      </c>
      <c r="H2702" s="25" t="n">
        <v>0</v>
      </c>
    </row>
    <row r="2703" customFormat="false" ht="15" hidden="false" customHeight="false" outlineLevel="0" collapsed="false">
      <c r="A2703" s="25" t="s">
        <v>1559</v>
      </c>
      <c r="B2703" s="25" t="s">
        <v>71</v>
      </c>
      <c r="C2703" s="25" t="s">
        <v>160</v>
      </c>
      <c r="D2703" s="25" t="s">
        <v>237</v>
      </c>
      <c r="E2703" s="25" t="s">
        <v>55</v>
      </c>
      <c r="F2703" s="25" t="s">
        <v>9346</v>
      </c>
      <c r="G2703" s="25" t="s">
        <v>9337</v>
      </c>
      <c r="H2703" s="25" t="n">
        <v>0</v>
      </c>
    </row>
    <row r="2704" customFormat="false" ht="15" hidden="false" customHeight="false" outlineLevel="0" collapsed="false">
      <c r="A2704" s="25" t="s">
        <v>7061</v>
      </c>
      <c r="B2704" s="25" t="s">
        <v>104</v>
      </c>
      <c r="C2704" s="25" t="s">
        <v>9107</v>
      </c>
      <c r="D2704" s="25" t="s">
        <v>2863</v>
      </c>
      <c r="E2704" s="25" t="s">
        <v>55</v>
      </c>
      <c r="F2704" s="25" t="s">
        <v>9346</v>
      </c>
      <c r="G2704" s="25" t="s">
        <v>9365</v>
      </c>
      <c r="H2704" s="25" t="n">
        <v>0</v>
      </c>
    </row>
    <row r="2705" customFormat="false" ht="15" hidden="false" customHeight="false" outlineLevel="0" collapsed="false">
      <c r="A2705" s="25" t="s">
        <v>7062</v>
      </c>
      <c r="B2705" s="25" t="s">
        <v>104</v>
      </c>
      <c r="C2705" s="25" t="s">
        <v>148</v>
      </c>
      <c r="D2705" s="25" t="s">
        <v>2754</v>
      </c>
      <c r="E2705" s="25" t="s">
        <v>55</v>
      </c>
      <c r="F2705" s="25" t="s">
        <v>9346</v>
      </c>
      <c r="G2705" s="25" t="s">
        <v>9356</v>
      </c>
      <c r="H2705" s="25" t="n">
        <v>0</v>
      </c>
    </row>
    <row r="2706" customFormat="false" ht="15" hidden="false" customHeight="false" outlineLevel="0" collapsed="false">
      <c r="A2706" s="25" t="s">
        <v>4460</v>
      </c>
      <c r="B2706" s="25" t="s">
        <v>86</v>
      </c>
      <c r="C2706" s="25" t="s">
        <v>178</v>
      </c>
      <c r="D2706" s="25" t="s">
        <v>1653</v>
      </c>
      <c r="E2706" s="25" t="s">
        <v>54</v>
      </c>
      <c r="F2706" s="25" t="s">
        <v>9346</v>
      </c>
      <c r="G2706" s="25" t="s">
        <v>9217</v>
      </c>
      <c r="H2706" s="25" t="n">
        <v>5813</v>
      </c>
    </row>
    <row r="2707" customFormat="false" ht="15" hidden="false" customHeight="false" outlineLevel="0" collapsed="false">
      <c r="A2707" s="25" t="s">
        <v>4662</v>
      </c>
      <c r="B2707" s="25" t="s">
        <v>90</v>
      </c>
      <c r="C2707" s="25" t="s">
        <v>9107</v>
      </c>
      <c r="D2707" s="25" t="s">
        <v>1795</v>
      </c>
      <c r="E2707" s="25" t="s">
        <v>54</v>
      </c>
      <c r="F2707" s="25" t="s">
        <v>9346</v>
      </c>
      <c r="G2707" s="25" t="s">
        <v>9231</v>
      </c>
      <c r="H2707" s="25" t="n">
        <v>5414</v>
      </c>
    </row>
    <row r="2708" customFormat="false" ht="15" hidden="false" customHeight="false" outlineLevel="0" collapsed="false">
      <c r="A2708" s="25" t="s">
        <v>8831</v>
      </c>
      <c r="B2708" s="25" t="s">
        <v>115</v>
      </c>
      <c r="C2708" s="25" t="s">
        <v>178</v>
      </c>
      <c r="D2708" s="25" t="s">
        <v>1351</v>
      </c>
      <c r="E2708" s="25" t="s">
        <v>55</v>
      </c>
      <c r="F2708" s="25" t="s">
        <v>9346</v>
      </c>
      <c r="G2708" s="25" t="s">
        <v>9355</v>
      </c>
      <c r="H2708" s="25" t="n">
        <v>0</v>
      </c>
    </row>
    <row r="2709" customFormat="false" ht="15" hidden="false" customHeight="false" outlineLevel="0" collapsed="false">
      <c r="A2709" s="25" t="s">
        <v>316</v>
      </c>
      <c r="B2709" s="25" t="s">
        <v>69</v>
      </c>
      <c r="C2709" s="25" t="s">
        <v>148</v>
      </c>
      <c r="D2709" s="25" t="s">
        <v>145</v>
      </c>
      <c r="E2709" s="25" t="s">
        <v>54</v>
      </c>
      <c r="F2709" s="25" t="s">
        <v>9345</v>
      </c>
      <c r="G2709" s="25" t="s">
        <v>9350</v>
      </c>
      <c r="H2709" s="25" t="n">
        <v>62</v>
      </c>
    </row>
    <row r="2710" customFormat="false" ht="15" hidden="false" customHeight="false" outlineLevel="0" collapsed="false">
      <c r="A2710" s="25" t="s">
        <v>3880</v>
      </c>
      <c r="B2710" s="25" t="s">
        <v>87</v>
      </c>
      <c r="C2710" s="25" t="s">
        <v>160</v>
      </c>
      <c r="E2710" s="25" t="s">
        <v>56</v>
      </c>
      <c r="F2710" s="25" t="s">
        <v>9345</v>
      </c>
    </row>
    <row r="2711" customFormat="false" ht="15" hidden="false" customHeight="false" outlineLevel="0" collapsed="false">
      <c r="A2711" s="25" t="s">
        <v>3881</v>
      </c>
      <c r="B2711" s="25" t="s">
        <v>87</v>
      </c>
      <c r="C2711" s="25" t="s">
        <v>9107</v>
      </c>
      <c r="D2711" s="25" t="s">
        <v>639</v>
      </c>
      <c r="E2711" s="25" t="s">
        <v>54</v>
      </c>
      <c r="F2711" s="25" t="s">
        <v>9345</v>
      </c>
      <c r="G2711" s="25" t="s">
        <v>9332</v>
      </c>
      <c r="H2711" s="25" t="n">
        <v>4505</v>
      </c>
    </row>
    <row r="2712" customFormat="false" ht="15" hidden="false" customHeight="false" outlineLevel="0" collapsed="false">
      <c r="A2712" s="25" t="s">
        <v>2021</v>
      </c>
      <c r="B2712" s="25" t="s">
        <v>80</v>
      </c>
      <c r="C2712" s="25" t="s">
        <v>9107</v>
      </c>
      <c r="D2712" s="25" t="s">
        <v>180</v>
      </c>
      <c r="E2712" s="25" t="s">
        <v>55</v>
      </c>
      <c r="F2712" s="25" t="s">
        <v>9345</v>
      </c>
      <c r="G2712" s="25" t="s">
        <v>9356</v>
      </c>
      <c r="H2712" s="25" t="n">
        <v>0</v>
      </c>
    </row>
    <row r="2713" customFormat="false" ht="15" hidden="false" customHeight="false" outlineLevel="0" collapsed="false">
      <c r="A2713" s="25" t="s">
        <v>2022</v>
      </c>
      <c r="B2713" s="25" t="s">
        <v>80</v>
      </c>
      <c r="C2713" s="25" t="s">
        <v>170</v>
      </c>
      <c r="D2713" s="25" t="s">
        <v>207</v>
      </c>
      <c r="E2713" s="25" t="s">
        <v>54</v>
      </c>
      <c r="F2713" s="25" t="s">
        <v>9345</v>
      </c>
      <c r="G2713" s="25" t="s">
        <v>9213</v>
      </c>
      <c r="H2713" s="25" t="n">
        <v>1020</v>
      </c>
    </row>
    <row r="2714" customFormat="false" ht="15" hidden="false" customHeight="false" outlineLevel="0" collapsed="false">
      <c r="A2714" s="25" t="s">
        <v>2023</v>
      </c>
      <c r="B2714" s="25" t="s">
        <v>80</v>
      </c>
      <c r="C2714" s="25" t="s">
        <v>178</v>
      </c>
      <c r="D2714" s="25" t="s">
        <v>164</v>
      </c>
      <c r="E2714" s="25" t="s">
        <v>54</v>
      </c>
      <c r="F2714" s="25" t="s">
        <v>9345</v>
      </c>
      <c r="G2714" s="25" t="s">
        <v>9357</v>
      </c>
      <c r="H2714" s="25" t="n">
        <v>5029</v>
      </c>
    </row>
    <row r="2715" customFormat="false" ht="15" hidden="false" customHeight="false" outlineLevel="0" collapsed="false">
      <c r="A2715" s="25" t="s">
        <v>2024</v>
      </c>
      <c r="B2715" s="25" t="s">
        <v>80</v>
      </c>
      <c r="C2715" s="25" t="s">
        <v>9107</v>
      </c>
      <c r="D2715" s="25" t="s">
        <v>231</v>
      </c>
      <c r="E2715" s="25" t="s">
        <v>54</v>
      </c>
      <c r="F2715" s="25" t="s">
        <v>9345</v>
      </c>
      <c r="G2715" s="25" t="s">
        <v>9366</v>
      </c>
      <c r="H2715" s="25" t="n">
        <v>5191</v>
      </c>
    </row>
    <row r="2716" customFormat="false" ht="15" hidden="false" customHeight="false" outlineLevel="0" collapsed="false">
      <c r="A2716" s="25" t="s">
        <v>4136</v>
      </c>
      <c r="B2716" s="25" t="s">
        <v>89</v>
      </c>
      <c r="C2716" s="25" t="s">
        <v>186</v>
      </c>
      <c r="D2716" s="25" t="s">
        <v>3373</v>
      </c>
      <c r="E2716" s="25" t="s">
        <v>55</v>
      </c>
      <c r="F2716" s="25" t="s">
        <v>9345</v>
      </c>
      <c r="G2716" s="25" t="s">
        <v>9213</v>
      </c>
      <c r="H2716" s="25" t="n">
        <v>0</v>
      </c>
    </row>
    <row r="2717" customFormat="false" ht="15" hidden="false" customHeight="false" outlineLevel="0" collapsed="false">
      <c r="A2717" s="25" t="s">
        <v>2667</v>
      </c>
      <c r="B2717" s="25" t="s">
        <v>78</v>
      </c>
      <c r="C2717" s="25" t="s">
        <v>9107</v>
      </c>
      <c r="D2717" s="25" t="s">
        <v>237</v>
      </c>
      <c r="E2717" s="25" t="s">
        <v>55</v>
      </c>
      <c r="F2717" s="25" t="s">
        <v>9345</v>
      </c>
      <c r="G2717" s="25" t="s">
        <v>9228</v>
      </c>
      <c r="H2717" s="25" t="n">
        <v>0</v>
      </c>
    </row>
    <row r="2718" customFormat="false" ht="15" hidden="false" customHeight="false" outlineLevel="0" collapsed="false">
      <c r="A2718" s="25" t="s">
        <v>6318</v>
      </c>
      <c r="B2718" s="25" t="s">
        <v>106</v>
      </c>
      <c r="C2718" s="25" t="s">
        <v>160</v>
      </c>
      <c r="E2718" s="25" t="s">
        <v>56</v>
      </c>
      <c r="F2718" s="25" t="s">
        <v>9345</v>
      </c>
    </row>
    <row r="2719" customFormat="false" ht="15" hidden="false" customHeight="false" outlineLevel="0" collapsed="false">
      <c r="A2719" s="25" t="s">
        <v>7459</v>
      </c>
      <c r="B2719" s="25" t="s">
        <v>112</v>
      </c>
      <c r="C2719" s="25" t="s">
        <v>160</v>
      </c>
      <c r="D2719" s="25" t="s">
        <v>444</v>
      </c>
      <c r="E2719" s="25" t="s">
        <v>54</v>
      </c>
      <c r="F2719" s="25" t="s">
        <v>9345</v>
      </c>
      <c r="G2719" s="25" t="s">
        <v>9203</v>
      </c>
      <c r="H2719" s="25" t="n">
        <v>3042</v>
      </c>
    </row>
    <row r="2720" customFormat="false" ht="15" hidden="false" customHeight="false" outlineLevel="0" collapsed="false">
      <c r="A2720" s="25" t="s">
        <v>2985</v>
      </c>
      <c r="B2720" s="25" t="s">
        <v>76</v>
      </c>
      <c r="C2720" s="25" t="s">
        <v>186</v>
      </c>
      <c r="D2720" s="25" t="s">
        <v>240</v>
      </c>
      <c r="E2720" s="25" t="s">
        <v>54</v>
      </c>
      <c r="F2720" s="25" t="s">
        <v>9345</v>
      </c>
      <c r="G2720" s="25" t="s">
        <v>9348</v>
      </c>
      <c r="H2720" s="25" t="n">
        <v>580</v>
      </c>
    </row>
    <row r="2721" customFormat="false" ht="15" hidden="false" customHeight="false" outlineLevel="0" collapsed="false">
      <c r="A2721" s="25" t="s">
        <v>7770</v>
      </c>
      <c r="B2721" s="25" t="s">
        <v>114</v>
      </c>
      <c r="C2721" s="25" t="s">
        <v>170</v>
      </c>
      <c r="E2721" s="25" t="s">
        <v>56</v>
      </c>
      <c r="F2721" s="25" t="s">
        <v>9345</v>
      </c>
    </row>
    <row r="2722" customFormat="false" ht="15" hidden="false" customHeight="false" outlineLevel="0" collapsed="false">
      <c r="A2722" s="25" t="s">
        <v>8162</v>
      </c>
      <c r="B2722" s="25" t="s">
        <v>113</v>
      </c>
      <c r="C2722" s="25" t="s">
        <v>186</v>
      </c>
      <c r="D2722" s="25" t="s">
        <v>636</v>
      </c>
      <c r="E2722" s="25" t="s">
        <v>54</v>
      </c>
      <c r="F2722" s="25" t="s">
        <v>9345</v>
      </c>
      <c r="G2722" s="25" t="s">
        <v>9367</v>
      </c>
      <c r="H2722" s="25" t="n">
        <v>616</v>
      </c>
    </row>
    <row r="2723" customFormat="false" ht="15" hidden="false" customHeight="false" outlineLevel="0" collapsed="false">
      <c r="A2723" s="25" t="s">
        <v>6545</v>
      </c>
      <c r="B2723" s="25" t="s">
        <v>107</v>
      </c>
      <c r="C2723" s="25" t="s">
        <v>170</v>
      </c>
      <c r="D2723" s="25" t="s">
        <v>633</v>
      </c>
      <c r="E2723" s="25" t="s">
        <v>54</v>
      </c>
      <c r="F2723" s="25" t="s">
        <v>9345</v>
      </c>
      <c r="G2723" s="25" t="s">
        <v>9357</v>
      </c>
      <c r="H2723" s="25" t="n">
        <v>788</v>
      </c>
    </row>
    <row r="2724" customFormat="false" ht="15" hidden="false" customHeight="false" outlineLevel="0" collapsed="false">
      <c r="A2724" s="25" t="s">
        <v>8534</v>
      </c>
      <c r="B2724" s="25" t="s">
        <v>116</v>
      </c>
      <c r="C2724" s="25" t="s">
        <v>186</v>
      </c>
      <c r="D2724" s="25" t="s">
        <v>494</v>
      </c>
      <c r="E2724" s="25" t="s">
        <v>55</v>
      </c>
      <c r="F2724" s="25" t="s">
        <v>9345</v>
      </c>
      <c r="G2724" s="25" t="s">
        <v>9348</v>
      </c>
      <c r="H2724" s="25" t="n">
        <v>0</v>
      </c>
    </row>
    <row r="2725" customFormat="false" ht="15" hidden="false" customHeight="false" outlineLevel="0" collapsed="false">
      <c r="A2725" s="25" t="s">
        <v>5912</v>
      </c>
      <c r="B2725" s="25" t="s">
        <v>97</v>
      </c>
      <c r="C2725" s="25" t="s">
        <v>9107</v>
      </c>
      <c r="D2725" s="25" t="s">
        <v>644</v>
      </c>
      <c r="E2725" s="25" t="s">
        <v>54</v>
      </c>
      <c r="F2725" s="25" t="s">
        <v>9345</v>
      </c>
      <c r="G2725" s="25" t="s">
        <v>9350</v>
      </c>
      <c r="H2725" s="25" t="n">
        <v>4980</v>
      </c>
    </row>
    <row r="2726" customFormat="false" ht="15" hidden="false" customHeight="false" outlineLevel="0" collapsed="false">
      <c r="A2726" s="25" t="s">
        <v>7063</v>
      </c>
      <c r="B2726" s="25" t="s">
        <v>104</v>
      </c>
      <c r="C2726" s="25" t="s">
        <v>148</v>
      </c>
      <c r="E2726" s="25" t="s">
        <v>56</v>
      </c>
      <c r="F2726" s="25" t="s">
        <v>9345</v>
      </c>
    </row>
    <row r="2727" customFormat="false" ht="15" hidden="false" customHeight="false" outlineLevel="0" collapsed="false">
      <c r="A2727" s="25" t="s">
        <v>7064</v>
      </c>
      <c r="B2727" s="25" t="s">
        <v>104</v>
      </c>
      <c r="C2727" s="25" t="s">
        <v>148</v>
      </c>
      <c r="E2727" s="25" t="s">
        <v>56</v>
      </c>
      <c r="F2727" s="25" t="s">
        <v>9345</v>
      </c>
    </row>
    <row r="2728" customFormat="false" ht="15" hidden="false" customHeight="false" outlineLevel="0" collapsed="false">
      <c r="A2728" s="25" t="s">
        <v>7065</v>
      </c>
      <c r="B2728" s="25" t="s">
        <v>104</v>
      </c>
      <c r="C2728" s="25" t="s">
        <v>186</v>
      </c>
      <c r="D2728" s="25" t="s">
        <v>609</v>
      </c>
      <c r="E2728" s="25" t="s">
        <v>55</v>
      </c>
      <c r="F2728" s="25" t="s">
        <v>9345</v>
      </c>
      <c r="G2728" s="25" t="s">
        <v>9358</v>
      </c>
      <c r="H2728" s="25" t="n">
        <v>0</v>
      </c>
    </row>
    <row r="2729" customFormat="false" ht="15" hidden="false" customHeight="false" outlineLevel="0" collapsed="false">
      <c r="A2729" s="25" t="s">
        <v>4461</v>
      </c>
      <c r="B2729" s="25" t="s">
        <v>86</v>
      </c>
      <c r="C2729" s="25" t="s">
        <v>160</v>
      </c>
      <c r="D2729" s="25" t="s">
        <v>663</v>
      </c>
      <c r="E2729" s="25" t="s">
        <v>54</v>
      </c>
      <c r="F2729" s="25" t="s">
        <v>9345</v>
      </c>
      <c r="G2729" s="25" t="s">
        <v>9332</v>
      </c>
      <c r="H2729" s="25" t="n">
        <v>2981</v>
      </c>
    </row>
    <row r="2730" customFormat="false" ht="15" hidden="false" customHeight="false" outlineLevel="0" collapsed="false">
      <c r="A2730" s="25" t="s">
        <v>8832</v>
      </c>
      <c r="B2730" s="25" t="s">
        <v>115</v>
      </c>
      <c r="C2730" s="25" t="s">
        <v>186</v>
      </c>
      <c r="D2730" s="25" t="s">
        <v>1187</v>
      </c>
      <c r="E2730" s="25" t="s">
        <v>55</v>
      </c>
      <c r="F2730" s="25" t="s">
        <v>9345</v>
      </c>
      <c r="G2730" s="25" t="s">
        <v>9356</v>
      </c>
      <c r="H2730" s="25" t="n">
        <v>0</v>
      </c>
    </row>
    <row r="2731" customFormat="false" ht="15" hidden="false" customHeight="false" outlineLevel="0" collapsed="false">
      <c r="A2731" s="25" t="s">
        <v>8833</v>
      </c>
      <c r="B2731" s="25" t="s">
        <v>115</v>
      </c>
      <c r="C2731" s="25" t="s">
        <v>178</v>
      </c>
      <c r="D2731" s="25" t="s">
        <v>609</v>
      </c>
      <c r="E2731" s="25" t="s">
        <v>55</v>
      </c>
      <c r="F2731" s="25" t="s">
        <v>9345</v>
      </c>
      <c r="G2731" s="25" t="s">
        <v>9352</v>
      </c>
      <c r="H2731" s="25" t="n">
        <v>0</v>
      </c>
    </row>
    <row r="2732" customFormat="false" ht="15" hidden="false" customHeight="false" outlineLevel="0" collapsed="false">
      <c r="A2732" s="25" t="s">
        <v>4802</v>
      </c>
      <c r="B2732" s="25" t="s">
        <v>98</v>
      </c>
      <c r="C2732" s="25" t="s">
        <v>170</v>
      </c>
      <c r="E2732" s="25" t="s">
        <v>56</v>
      </c>
      <c r="F2732" s="25" t="s">
        <v>9350</v>
      </c>
    </row>
    <row r="2733" customFormat="false" ht="15" hidden="false" customHeight="false" outlineLevel="0" collapsed="false">
      <c r="A2733" s="25" t="s">
        <v>4803</v>
      </c>
      <c r="B2733" s="25" t="s">
        <v>98</v>
      </c>
      <c r="C2733" s="25" t="s">
        <v>186</v>
      </c>
      <c r="D2733" s="25" t="s">
        <v>1371</v>
      </c>
      <c r="E2733" s="25" t="s">
        <v>54</v>
      </c>
      <c r="F2733" s="25" t="s">
        <v>9350</v>
      </c>
      <c r="G2733" s="25" t="s">
        <v>9352</v>
      </c>
      <c r="H2733" s="25" t="n">
        <v>560</v>
      </c>
    </row>
    <row r="2734" customFormat="false" ht="15" hidden="false" customHeight="false" outlineLevel="0" collapsed="false">
      <c r="A2734" s="25" t="s">
        <v>5068</v>
      </c>
      <c r="B2734" s="25" t="s">
        <v>95</v>
      </c>
      <c r="C2734" s="25" t="s">
        <v>9107</v>
      </c>
      <c r="E2734" s="25" t="s">
        <v>56</v>
      </c>
      <c r="F2734" s="25" t="s">
        <v>9350</v>
      </c>
    </row>
    <row r="2735" customFormat="false" ht="15" hidden="false" customHeight="false" outlineLevel="0" collapsed="false">
      <c r="A2735" s="25" t="s">
        <v>5069</v>
      </c>
      <c r="B2735" s="25" t="s">
        <v>95</v>
      </c>
      <c r="C2735" s="25" t="s">
        <v>160</v>
      </c>
      <c r="D2735" s="25" t="s">
        <v>452</v>
      </c>
      <c r="E2735" s="25" t="s">
        <v>54</v>
      </c>
      <c r="F2735" s="25" t="s">
        <v>9350</v>
      </c>
      <c r="G2735" s="25" t="s">
        <v>9206</v>
      </c>
      <c r="H2735" s="25" t="n">
        <v>3844</v>
      </c>
    </row>
    <row r="2736" customFormat="false" ht="15" hidden="false" customHeight="false" outlineLevel="0" collapsed="false">
      <c r="A2736" s="25" t="s">
        <v>3882</v>
      </c>
      <c r="B2736" s="25" t="s">
        <v>87</v>
      </c>
      <c r="C2736" s="25" t="s">
        <v>186</v>
      </c>
      <c r="D2736" s="25" t="s">
        <v>1156</v>
      </c>
      <c r="E2736" s="25" t="s">
        <v>54</v>
      </c>
      <c r="F2736" s="25" t="s">
        <v>9350</v>
      </c>
      <c r="G2736" s="25" t="s">
        <v>9213</v>
      </c>
      <c r="H2736" s="25" t="n">
        <v>562</v>
      </c>
    </row>
    <row r="2737" customFormat="false" ht="15" hidden="false" customHeight="false" outlineLevel="0" collapsed="false">
      <c r="A2737" s="25" t="s">
        <v>5389</v>
      </c>
      <c r="B2737" s="25" t="s">
        <v>94</v>
      </c>
      <c r="C2737" s="25" t="s">
        <v>148</v>
      </c>
      <c r="D2737" s="25" t="s">
        <v>1055</v>
      </c>
      <c r="E2737" s="25" t="s">
        <v>54</v>
      </c>
      <c r="F2737" s="25" t="s">
        <v>9350</v>
      </c>
      <c r="G2737" s="25" t="s">
        <v>9231</v>
      </c>
      <c r="H2737" s="25" t="n">
        <v>51</v>
      </c>
    </row>
    <row r="2738" customFormat="false" ht="15" hidden="false" customHeight="false" outlineLevel="0" collapsed="false">
      <c r="A2738" s="25" t="s">
        <v>2025</v>
      </c>
      <c r="B2738" s="25" t="s">
        <v>80</v>
      </c>
      <c r="C2738" s="25" t="s">
        <v>170</v>
      </c>
      <c r="D2738" s="25" t="s">
        <v>215</v>
      </c>
      <c r="E2738" s="25" t="s">
        <v>54</v>
      </c>
      <c r="F2738" s="25" t="s">
        <v>9350</v>
      </c>
      <c r="G2738" s="25" t="s">
        <v>9272</v>
      </c>
      <c r="H2738" s="25" t="n">
        <v>984</v>
      </c>
    </row>
    <row r="2739" customFormat="false" ht="15" hidden="false" customHeight="false" outlineLevel="0" collapsed="false">
      <c r="A2739" s="25" t="s">
        <v>2026</v>
      </c>
      <c r="B2739" s="25" t="s">
        <v>80</v>
      </c>
      <c r="C2739" s="25" t="s">
        <v>9107</v>
      </c>
      <c r="D2739" s="25" t="s">
        <v>154</v>
      </c>
      <c r="E2739" s="25" t="s">
        <v>54</v>
      </c>
      <c r="F2739" s="25" t="s">
        <v>9350</v>
      </c>
      <c r="G2739" s="25" t="s">
        <v>9240</v>
      </c>
      <c r="H2739" s="25" t="n">
        <v>4923</v>
      </c>
    </row>
    <row r="2740" customFormat="false" ht="15" hidden="false" customHeight="false" outlineLevel="0" collapsed="false">
      <c r="A2740" s="25" t="s">
        <v>6319</v>
      </c>
      <c r="B2740" s="25" t="s">
        <v>106</v>
      </c>
      <c r="C2740" s="25" t="s">
        <v>170</v>
      </c>
      <c r="E2740" s="25" t="s">
        <v>56</v>
      </c>
      <c r="F2740" s="25" t="s">
        <v>9350</v>
      </c>
    </row>
    <row r="2741" customFormat="false" ht="15" hidden="false" customHeight="false" outlineLevel="0" collapsed="false">
      <c r="A2741" s="25" t="s">
        <v>7460</v>
      </c>
      <c r="B2741" s="25" t="s">
        <v>112</v>
      </c>
      <c r="C2741" s="25" t="s">
        <v>186</v>
      </c>
      <c r="D2741" s="25" t="s">
        <v>2484</v>
      </c>
      <c r="E2741" s="25" t="s">
        <v>55</v>
      </c>
      <c r="F2741" s="25" t="s">
        <v>9350</v>
      </c>
      <c r="G2741" s="25" t="s">
        <v>9351</v>
      </c>
      <c r="H2741" s="25" t="n">
        <v>0</v>
      </c>
    </row>
    <row r="2742" customFormat="false" ht="15" hidden="false" customHeight="false" outlineLevel="0" collapsed="false">
      <c r="A2742" s="25" t="s">
        <v>8163</v>
      </c>
      <c r="B2742" s="25" t="s">
        <v>113</v>
      </c>
      <c r="C2742" s="25" t="s">
        <v>9107</v>
      </c>
      <c r="D2742" s="25" t="s">
        <v>860</v>
      </c>
      <c r="E2742" s="25" t="s">
        <v>55</v>
      </c>
      <c r="F2742" s="25" t="s">
        <v>9350</v>
      </c>
      <c r="G2742" s="25" t="s">
        <v>9352</v>
      </c>
      <c r="H2742" s="25" t="n">
        <v>0</v>
      </c>
    </row>
    <row r="2743" customFormat="false" ht="15" hidden="false" customHeight="false" outlineLevel="0" collapsed="false">
      <c r="A2743" s="25" t="s">
        <v>960</v>
      </c>
      <c r="B2743" s="25" t="s">
        <v>72</v>
      </c>
      <c r="C2743" s="25" t="s">
        <v>186</v>
      </c>
      <c r="D2743" s="25" t="s">
        <v>195</v>
      </c>
      <c r="E2743" s="25" t="s">
        <v>55</v>
      </c>
      <c r="F2743" s="25" t="s">
        <v>9350</v>
      </c>
      <c r="G2743" s="25" t="s">
        <v>9347</v>
      </c>
      <c r="H2743" s="25" t="n">
        <v>0</v>
      </c>
    </row>
    <row r="2744" customFormat="false" ht="15" hidden="false" customHeight="false" outlineLevel="0" collapsed="false">
      <c r="A2744" s="25" t="s">
        <v>3306</v>
      </c>
      <c r="B2744" s="25" t="s">
        <v>77</v>
      </c>
      <c r="C2744" s="25" t="s">
        <v>160</v>
      </c>
      <c r="D2744" s="25" t="s">
        <v>207</v>
      </c>
      <c r="E2744" s="25" t="s">
        <v>55</v>
      </c>
      <c r="F2744" s="25" t="s">
        <v>9350</v>
      </c>
      <c r="G2744" s="25" t="s">
        <v>9211</v>
      </c>
      <c r="H2744" s="25" t="n">
        <v>0</v>
      </c>
    </row>
    <row r="2745" customFormat="false" ht="15" hidden="false" customHeight="false" outlineLevel="0" collapsed="false">
      <c r="A2745" s="25" t="s">
        <v>8535</v>
      </c>
      <c r="B2745" s="25" t="s">
        <v>116</v>
      </c>
      <c r="C2745" s="25" t="s">
        <v>9107</v>
      </c>
      <c r="E2745" s="25" t="s">
        <v>56</v>
      </c>
      <c r="F2745" s="25" t="s">
        <v>9350</v>
      </c>
    </row>
    <row r="2746" customFormat="false" ht="15" hidden="false" customHeight="false" outlineLevel="0" collapsed="false">
      <c r="A2746" s="25" t="s">
        <v>8536</v>
      </c>
      <c r="B2746" s="25" t="s">
        <v>116</v>
      </c>
      <c r="C2746" s="25" t="s">
        <v>170</v>
      </c>
      <c r="D2746" s="25" t="s">
        <v>2739</v>
      </c>
      <c r="E2746" s="25" t="s">
        <v>54</v>
      </c>
      <c r="F2746" s="25" t="s">
        <v>9350</v>
      </c>
      <c r="G2746" s="25" t="s">
        <v>9348</v>
      </c>
      <c r="H2746" s="25" t="n">
        <v>1113</v>
      </c>
    </row>
    <row r="2747" customFormat="false" ht="15" hidden="false" customHeight="false" outlineLevel="0" collapsed="false">
      <c r="A2747" s="25" t="s">
        <v>3590</v>
      </c>
      <c r="B2747" s="25" t="s">
        <v>79</v>
      </c>
      <c r="C2747" s="25" t="s">
        <v>178</v>
      </c>
      <c r="D2747" s="25" t="s">
        <v>162</v>
      </c>
      <c r="E2747" s="25" t="s">
        <v>54</v>
      </c>
      <c r="F2747" s="25" t="s">
        <v>9350</v>
      </c>
      <c r="G2747" s="25" t="s">
        <v>9243</v>
      </c>
      <c r="H2747" s="25" t="n">
        <v>6039</v>
      </c>
    </row>
    <row r="2748" customFormat="false" ht="15" hidden="false" customHeight="false" outlineLevel="0" collapsed="false">
      <c r="A2748" s="25" t="s">
        <v>5913</v>
      </c>
      <c r="B2748" s="25" t="s">
        <v>97</v>
      </c>
      <c r="C2748" s="25" t="s">
        <v>186</v>
      </c>
      <c r="D2748" s="25" t="s">
        <v>1347</v>
      </c>
      <c r="E2748" s="25" t="s">
        <v>54</v>
      </c>
      <c r="F2748" s="25" t="s">
        <v>9350</v>
      </c>
      <c r="G2748" s="25" t="s">
        <v>9227</v>
      </c>
      <c r="H2748" s="25" t="n">
        <v>538</v>
      </c>
    </row>
    <row r="2749" customFormat="false" ht="15" hidden="false" customHeight="false" outlineLevel="0" collapsed="false">
      <c r="A2749" s="25" t="s">
        <v>1560</v>
      </c>
      <c r="B2749" s="25" t="s">
        <v>71</v>
      </c>
      <c r="C2749" s="25" t="s">
        <v>160</v>
      </c>
      <c r="D2749" s="25" t="s">
        <v>240</v>
      </c>
      <c r="E2749" s="25" t="s">
        <v>55</v>
      </c>
      <c r="F2749" s="25" t="s">
        <v>9350</v>
      </c>
      <c r="G2749" s="25" t="s">
        <v>9352</v>
      </c>
      <c r="H2749" s="25" t="n">
        <v>0</v>
      </c>
    </row>
    <row r="2750" customFormat="false" ht="15" hidden="false" customHeight="false" outlineLevel="0" collapsed="false">
      <c r="A2750" s="25" t="s">
        <v>7066</v>
      </c>
      <c r="B2750" s="25" t="s">
        <v>104</v>
      </c>
      <c r="C2750" s="25" t="s">
        <v>9107</v>
      </c>
      <c r="D2750" s="25" t="s">
        <v>417</v>
      </c>
      <c r="E2750" s="25" t="s">
        <v>54</v>
      </c>
      <c r="F2750" s="25" t="s">
        <v>9350</v>
      </c>
      <c r="G2750" s="25" t="s">
        <v>9248</v>
      </c>
      <c r="H2750" s="25" t="n">
        <v>4364</v>
      </c>
    </row>
    <row r="2751" customFormat="false" ht="15" hidden="false" customHeight="false" outlineLevel="0" collapsed="false">
      <c r="A2751" s="25" t="s">
        <v>4462</v>
      </c>
      <c r="B2751" s="25" t="s">
        <v>86</v>
      </c>
      <c r="C2751" s="25" t="s">
        <v>170</v>
      </c>
      <c r="E2751" s="25" t="s">
        <v>56</v>
      </c>
      <c r="F2751" s="25" t="s">
        <v>9350</v>
      </c>
    </row>
    <row r="2752" customFormat="false" ht="15" hidden="false" customHeight="false" outlineLevel="0" collapsed="false">
      <c r="A2752" s="25" t="s">
        <v>4663</v>
      </c>
      <c r="B2752" s="25" t="s">
        <v>90</v>
      </c>
      <c r="C2752" s="25" t="s">
        <v>186</v>
      </c>
      <c r="E2752" s="25" t="s">
        <v>56</v>
      </c>
      <c r="F2752" s="25" t="s">
        <v>9350</v>
      </c>
    </row>
    <row r="2753" customFormat="false" ht="15" hidden="false" customHeight="false" outlineLevel="0" collapsed="false">
      <c r="A2753" s="25" t="s">
        <v>8834</v>
      </c>
      <c r="B2753" s="25" t="s">
        <v>115</v>
      </c>
      <c r="C2753" s="25" t="s">
        <v>186</v>
      </c>
      <c r="D2753" s="25" t="s">
        <v>419</v>
      </c>
      <c r="E2753" s="25" t="s">
        <v>55</v>
      </c>
      <c r="F2753" s="25" t="s">
        <v>9350</v>
      </c>
      <c r="G2753" s="25" t="s">
        <v>9334</v>
      </c>
      <c r="H2753" s="25" t="n">
        <v>0</v>
      </c>
    </row>
    <row r="2754" customFormat="false" ht="15" hidden="false" customHeight="false" outlineLevel="0" collapsed="false">
      <c r="A2754" s="25" t="s">
        <v>8835</v>
      </c>
      <c r="B2754" s="25" t="s">
        <v>115</v>
      </c>
      <c r="C2754" s="25" t="s">
        <v>186</v>
      </c>
      <c r="D2754" s="25" t="s">
        <v>5204</v>
      </c>
      <c r="E2754" s="25" t="s">
        <v>54</v>
      </c>
      <c r="F2754" s="25" t="s">
        <v>9350</v>
      </c>
      <c r="G2754" s="25" t="s">
        <v>9352</v>
      </c>
      <c r="H2754" s="25" t="n">
        <v>464</v>
      </c>
    </row>
    <row r="2755" customFormat="false" ht="15" hidden="false" customHeight="false" outlineLevel="0" collapsed="false">
      <c r="A2755" s="25" t="s">
        <v>317</v>
      </c>
      <c r="B2755" s="25" t="s">
        <v>69</v>
      </c>
      <c r="C2755" s="25" t="s">
        <v>170</v>
      </c>
      <c r="D2755" s="25" t="s">
        <v>210</v>
      </c>
      <c r="E2755" s="25" t="s">
        <v>55</v>
      </c>
      <c r="F2755" s="25" t="s">
        <v>9348</v>
      </c>
      <c r="G2755" s="25" t="s">
        <v>9362</v>
      </c>
      <c r="H2755" s="25" t="n">
        <v>0</v>
      </c>
    </row>
    <row r="2756" customFormat="false" ht="15" hidden="false" customHeight="false" outlineLevel="0" collapsed="false">
      <c r="A2756" s="25" t="s">
        <v>318</v>
      </c>
      <c r="B2756" s="25" t="s">
        <v>69</v>
      </c>
      <c r="C2756" s="25" t="s">
        <v>178</v>
      </c>
      <c r="D2756" s="25" t="s">
        <v>266</v>
      </c>
      <c r="E2756" s="25" t="s">
        <v>55</v>
      </c>
      <c r="F2756" s="25" t="s">
        <v>9348</v>
      </c>
      <c r="G2756" s="25" t="s">
        <v>9362</v>
      </c>
      <c r="H2756" s="25" t="n">
        <v>0</v>
      </c>
    </row>
    <row r="2757" customFormat="false" ht="15" hidden="false" customHeight="false" outlineLevel="0" collapsed="false">
      <c r="A2757" s="25" t="s">
        <v>319</v>
      </c>
      <c r="B2757" s="25" t="s">
        <v>69</v>
      </c>
      <c r="C2757" s="25" t="s">
        <v>170</v>
      </c>
      <c r="D2757" s="25" t="s">
        <v>195</v>
      </c>
      <c r="E2757" s="25" t="s">
        <v>54</v>
      </c>
      <c r="F2757" s="25" t="s">
        <v>9348</v>
      </c>
      <c r="G2757" s="25" t="s">
        <v>9311</v>
      </c>
      <c r="H2757" s="25" t="n">
        <v>1073</v>
      </c>
    </row>
    <row r="2758" customFormat="false" ht="15" hidden="false" customHeight="false" outlineLevel="0" collapsed="false">
      <c r="A2758" s="25" t="s">
        <v>4804</v>
      </c>
      <c r="B2758" s="25" t="s">
        <v>98</v>
      </c>
      <c r="C2758" s="25" t="s">
        <v>186</v>
      </c>
      <c r="D2758" s="25" t="s">
        <v>1049</v>
      </c>
      <c r="E2758" s="25" t="s">
        <v>55</v>
      </c>
      <c r="F2758" s="25" t="s">
        <v>9348</v>
      </c>
      <c r="G2758" s="25" t="s">
        <v>9355</v>
      </c>
      <c r="H2758" s="25" t="n">
        <v>0</v>
      </c>
    </row>
    <row r="2759" customFormat="false" ht="15" hidden="false" customHeight="false" outlineLevel="0" collapsed="false">
      <c r="A2759" s="25" t="s">
        <v>4805</v>
      </c>
      <c r="B2759" s="25" t="s">
        <v>98</v>
      </c>
      <c r="C2759" s="25" t="s">
        <v>170</v>
      </c>
      <c r="D2759" s="25" t="s">
        <v>3511</v>
      </c>
      <c r="E2759" s="25" t="s">
        <v>55</v>
      </c>
      <c r="F2759" s="25" t="s">
        <v>9348</v>
      </c>
      <c r="G2759" s="25" t="s">
        <v>9231</v>
      </c>
      <c r="H2759" s="25" t="n">
        <v>0</v>
      </c>
    </row>
    <row r="2760" customFormat="false" ht="15" hidden="false" customHeight="false" outlineLevel="0" collapsed="false">
      <c r="A2760" s="25" t="s">
        <v>5070</v>
      </c>
      <c r="B2760" s="25" t="s">
        <v>95</v>
      </c>
      <c r="C2760" s="25" t="s">
        <v>9107</v>
      </c>
      <c r="D2760" s="25" t="s">
        <v>1347</v>
      </c>
      <c r="E2760" s="25" t="s">
        <v>55</v>
      </c>
      <c r="F2760" s="25" t="s">
        <v>9348</v>
      </c>
      <c r="G2760" s="25" t="s">
        <v>9353</v>
      </c>
      <c r="H2760" s="25" t="n">
        <v>0</v>
      </c>
    </row>
    <row r="2761" customFormat="false" ht="15" hidden="false" customHeight="false" outlineLevel="0" collapsed="false">
      <c r="A2761" s="25" t="s">
        <v>3883</v>
      </c>
      <c r="B2761" s="25" t="s">
        <v>87</v>
      </c>
      <c r="C2761" s="25" t="s">
        <v>178</v>
      </c>
      <c r="E2761" s="25" t="s">
        <v>56</v>
      </c>
      <c r="F2761" s="25" t="s">
        <v>9348</v>
      </c>
    </row>
    <row r="2762" customFormat="false" ht="15" hidden="false" customHeight="false" outlineLevel="0" collapsed="false">
      <c r="A2762" s="25" t="s">
        <v>3884</v>
      </c>
      <c r="B2762" s="25" t="s">
        <v>87</v>
      </c>
      <c r="C2762" s="25" t="s">
        <v>148</v>
      </c>
      <c r="D2762" s="25" t="s">
        <v>3511</v>
      </c>
      <c r="E2762" s="25" t="s">
        <v>55</v>
      </c>
      <c r="F2762" s="25" t="s">
        <v>9348</v>
      </c>
      <c r="G2762" s="25" t="s">
        <v>9332</v>
      </c>
      <c r="H2762" s="25" t="n">
        <v>0</v>
      </c>
    </row>
    <row r="2763" customFormat="false" ht="15" hidden="false" customHeight="false" outlineLevel="0" collapsed="false">
      <c r="A2763" s="25" t="s">
        <v>5390</v>
      </c>
      <c r="B2763" s="25" t="s">
        <v>94</v>
      </c>
      <c r="C2763" s="25" t="s">
        <v>160</v>
      </c>
      <c r="E2763" s="25" t="s">
        <v>56</v>
      </c>
      <c r="F2763" s="25" t="s">
        <v>9348</v>
      </c>
    </row>
    <row r="2764" customFormat="false" ht="15" hidden="false" customHeight="false" outlineLevel="0" collapsed="false">
      <c r="A2764" s="25" t="s">
        <v>2027</v>
      </c>
      <c r="B2764" s="25" t="s">
        <v>80</v>
      </c>
      <c r="C2764" s="25" t="s">
        <v>170</v>
      </c>
      <c r="D2764" s="25" t="s">
        <v>240</v>
      </c>
      <c r="E2764" s="25" t="s">
        <v>55</v>
      </c>
      <c r="F2764" s="25" t="s">
        <v>9348</v>
      </c>
      <c r="G2764" s="25" t="s">
        <v>9353</v>
      </c>
      <c r="H2764" s="25" t="n">
        <v>0</v>
      </c>
    </row>
    <row r="2765" customFormat="false" ht="15" hidden="false" customHeight="false" outlineLevel="0" collapsed="false">
      <c r="A2765" s="25" t="s">
        <v>2028</v>
      </c>
      <c r="B2765" s="25" t="s">
        <v>80</v>
      </c>
      <c r="C2765" s="25" t="s">
        <v>170</v>
      </c>
      <c r="D2765" s="25" t="s">
        <v>188</v>
      </c>
      <c r="E2765" s="25" t="s">
        <v>54</v>
      </c>
      <c r="F2765" s="25" t="s">
        <v>9348</v>
      </c>
      <c r="G2765" s="25" t="s">
        <v>9243</v>
      </c>
      <c r="H2765" s="25" t="n">
        <v>1055</v>
      </c>
    </row>
    <row r="2766" customFormat="false" ht="15" hidden="false" customHeight="false" outlineLevel="0" collapsed="false">
      <c r="A2766" s="25" t="s">
        <v>6135</v>
      </c>
      <c r="B2766" s="25" t="s">
        <v>108</v>
      </c>
      <c r="C2766" s="25" t="s">
        <v>148</v>
      </c>
      <c r="D2766" s="25" t="s">
        <v>2484</v>
      </c>
      <c r="E2766" s="25" t="s">
        <v>54</v>
      </c>
      <c r="F2766" s="25" t="s">
        <v>9348</v>
      </c>
      <c r="G2766" s="25" t="s">
        <v>9355</v>
      </c>
      <c r="H2766" s="25" t="n">
        <v>43</v>
      </c>
    </row>
    <row r="2767" customFormat="false" ht="15" hidden="false" customHeight="false" outlineLevel="0" collapsed="false">
      <c r="A2767" s="25" t="s">
        <v>7461</v>
      </c>
      <c r="B2767" s="25" t="s">
        <v>112</v>
      </c>
      <c r="C2767" s="25" t="s">
        <v>186</v>
      </c>
      <c r="D2767" s="25" t="s">
        <v>195</v>
      </c>
      <c r="E2767" s="25" t="s">
        <v>55</v>
      </c>
      <c r="F2767" s="25" t="s">
        <v>9348</v>
      </c>
      <c r="G2767" s="25" t="s">
        <v>9200</v>
      </c>
      <c r="H2767" s="25" t="n">
        <v>0</v>
      </c>
    </row>
    <row r="2768" customFormat="false" ht="15" hidden="false" customHeight="false" outlineLevel="0" collapsed="false">
      <c r="A2768" s="25" t="s">
        <v>7462</v>
      </c>
      <c r="B2768" s="25" t="s">
        <v>112</v>
      </c>
      <c r="C2768" s="25" t="s">
        <v>148</v>
      </c>
      <c r="D2768" s="25" t="s">
        <v>199</v>
      </c>
      <c r="E2768" s="25" t="s">
        <v>54</v>
      </c>
      <c r="F2768" s="25" t="s">
        <v>9348</v>
      </c>
      <c r="G2768" s="25" t="s">
        <v>9355</v>
      </c>
      <c r="H2768" s="25" t="n">
        <v>49</v>
      </c>
    </row>
    <row r="2769" customFormat="false" ht="15" hidden="false" customHeight="false" outlineLevel="0" collapsed="false">
      <c r="A2769" s="25" t="s">
        <v>7771</v>
      </c>
      <c r="B2769" s="25" t="s">
        <v>114</v>
      </c>
      <c r="C2769" s="25" t="s">
        <v>170</v>
      </c>
      <c r="D2769" s="25" t="s">
        <v>636</v>
      </c>
      <c r="E2769" s="25" t="s">
        <v>55</v>
      </c>
      <c r="F2769" s="25" t="s">
        <v>9348</v>
      </c>
      <c r="G2769" s="25" t="s">
        <v>9355</v>
      </c>
      <c r="H2769" s="25" t="n">
        <v>0</v>
      </c>
    </row>
    <row r="2770" customFormat="false" ht="15" hidden="false" customHeight="false" outlineLevel="0" collapsed="false">
      <c r="A2770" s="25" t="s">
        <v>7772</v>
      </c>
      <c r="B2770" s="25" t="s">
        <v>114</v>
      </c>
      <c r="C2770" s="25" t="s">
        <v>9107</v>
      </c>
      <c r="D2770" s="25" t="s">
        <v>2739</v>
      </c>
      <c r="E2770" s="25" t="s">
        <v>55</v>
      </c>
      <c r="F2770" s="25" t="s">
        <v>9348</v>
      </c>
      <c r="G2770" s="25" t="s">
        <v>9355</v>
      </c>
      <c r="H2770" s="25" t="n">
        <v>0</v>
      </c>
    </row>
    <row r="2771" customFormat="false" ht="15" hidden="false" customHeight="false" outlineLevel="0" collapsed="false">
      <c r="A2771" s="25" t="s">
        <v>8164</v>
      </c>
      <c r="B2771" s="25" t="s">
        <v>113</v>
      </c>
      <c r="C2771" s="25" t="s">
        <v>9107</v>
      </c>
      <c r="D2771" s="25" t="s">
        <v>419</v>
      </c>
      <c r="E2771" s="25" t="s">
        <v>54</v>
      </c>
      <c r="F2771" s="25" t="s">
        <v>9348</v>
      </c>
      <c r="G2771" s="25" t="s">
        <v>9368</v>
      </c>
      <c r="H2771" s="25" t="n">
        <v>4901</v>
      </c>
    </row>
    <row r="2772" customFormat="false" ht="15" hidden="false" customHeight="false" outlineLevel="0" collapsed="false">
      <c r="A2772" s="25" t="s">
        <v>961</v>
      </c>
      <c r="B2772" s="25" t="s">
        <v>72</v>
      </c>
      <c r="C2772" s="25" t="s">
        <v>186</v>
      </c>
      <c r="D2772" s="25" t="s">
        <v>176</v>
      </c>
      <c r="E2772" s="25" t="s">
        <v>54</v>
      </c>
      <c r="F2772" s="25" t="s">
        <v>9348</v>
      </c>
      <c r="G2772" s="25" t="s">
        <v>9352</v>
      </c>
      <c r="H2772" s="25" t="n">
        <v>517</v>
      </c>
    </row>
    <row r="2773" customFormat="false" ht="15" hidden="false" customHeight="false" outlineLevel="0" collapsed="false">
      <c r="A2773" s="25" t="s">
        <v>3307</v>
      </c>
      <c r="B2773" s="25" t="s">
        <v>77</v>
      </c>
      <c r="C2773" s="25" t="s">
        <v>170</v>
      </c>
      <c r="D2773" s="25" t="s">
        <v>198</v>
      </c>
      <c r="E2773" s="25" t="s">
        <v>54</v>
      </c>
      <c r="F2773" s="25" t="s">
        <v>9348</v>
      </c>
      <c r="G2773" s="25" t="s">
        <v>9264</v>
      </c>
      <c r="H2773" s="25" t="n">
        <v>1105</v>
      </c>
    </row>
    <row r="2774" customFormat="false" ht="15" hidden="false" customHeight="false" outlineLevel="0" collapsed="false">
      <c r="A2774" s="25" t="s">
        <v>8537</v>
      </c>
      <c r="B2774" s="25" t="s">
        <v>116</v>
      </c>
      <c r="C2774" s="25" t="s">
        <v>186</v>
      </c>
      <c r="D2774" s="25" t="s">
        <v>636</v>
      </c>
      <c r="E2774" s="25" t="s">
        <v>54</v>
      </c>
      <c r="F2774" s="25" t="s">
        <v>9348</v>
      </c>
      <c r="G2774" s="25" t="s">
        <v>9206</v>
      </c>
      <c r="H2774" s="25" t="n">
        <v>556</v>
      </c>
    </row>
    <row r="2775" customFormat="false" ht="15" hidden="false" customHeight="false" outlineLevel="0" collapsed="false">
      <c r="A2775" s="25" t="s">
        <v>1274</v>
      </c>
      <c r="B2775" s="25" t="s">
        <v>73</v>
      </c>
      <c r="C2775" s="25" t="s">
        <v>160</v>
      </c>
      <c r="D2775" s="25" t="s">
        <v>162</v>
      </c>
      <c r="E2775" s="25" t="s">
        <v>54</v>
      </c>
      <c r="F2775" s="25" t="s">
        <v>9348</v>
      </c>
      <c r="G2775" s="25" t="s">
        <v>9347</v>
      </c>
      <c r="H2775" s="25" t="n">
        <v>3025</v>
      </c>
    </row>
    <row r="2776" customFormat="false" ht="15" hidden="false" customHeight="false" outlineLevel="0" collapsed="false">
      <c r="A2776" s="25" t="s">
        <v>3591</v>
      </c>
      <c r="B2776" s="25" t="s">
        <v>79</v>
      </c>
      <c r="C2776" s="25" t="s">
        <v>148</v>
      </c>
      <c r="D2776" s="25" t="s">
        <v>218</v>
      </c>
      <c r="E2776" s="25" t="s">
        <v>54</v>
      </c>
      <c r="F2776" s="25" t="s">
        <v>9348</v>
      </c>
      <c r="G2776" s="25" t="s">
        <v>9234</v>
      </c>
      <c r="H2776" s="25" t="n">
        <v>54</v>
      </c>
    </row>
    <row r="2777" customFormat="false" ht="15" hidden="false" customHeight="false" outlineLevel="0" collapsed="false">
      <c r="A2777" s="25" t="s">
        <v>6811</v>
      </c>
      <c r="B2777" s="25" t="s">
        <v>105</v>
      </c>
      <c r="C2777" s="25" t="s">
        <v>148</v>
      </c>
      <c r="D2777" s="25" t="s">
        <v>218</v>
      </c>
      <c r="E2777" s="25" t="s">
        <v>54</v>
      </c>
      <c r="F2777" s="25" t="s">
        <v>9348</v>
      </c>
      <c r="G2777" s="25" t="s">
        <v>9355</v>
      </c>
      <c r="H2777" s="25" t="n">
        <v>53</v>
      </c>
    </row>
    <row r="2778" customFormat="false" ht="15" hidden="false" customHeight="false" outlineLevel="0" collapsed="false">
      <c r="A2778" s="25" t="s">
        <v>7067</v>
      </c>
      <c r="B2778" s="25" t="s">
        <v>104</v>
      </c>
      <c r="C2778" s="25" t="s">
        <v>9107</v>
      </c>
      <c r="D2778" s="25" t="s">
        <v>2754</v>
      </c>
      <c r="E2778" s="25" t="s">
        <v>54</v>
      </c>
      <c r="F2778" s="25" t="s">
        <v>9348</v>
      </c>
      <c r="G2778" s="25" t="s">
        <v>9352</v>
      </c>
      <c r="H2778" s="25" t="n">
        <v>4735</v>
      </c>
    </row>
    <row r="2779" customFormat="false" ht="15" hidden="false" customHeight="false" outlineLevel="0" collapsed="false">
      <c r="A2779" s="25" t="s">
        <v>8836</v>
      </c>
      <c r="B2779" s="25" t="s">
        <v>115</v>
      </c>
      <c r="C2779" s="25" t="s">
        <v>186</v>
      </c>
      <c r="E2779" s="25" t="s">
        <v>56</v>
      </c>
      <c r="F2779" s="25" t="s">
        <v>9348</v>
      </c>
    </row>
    <row r="2780" customFormat="false" ht="15" hidden="false" customHeight="false" outlineLevel="0" collapsed="false">
      <c r="A2780" s="25" t="s">
        <v>4806</v>
      </c>
      <c r="B2780" s="25" t="s">
        <v>98</v>
      </c>
      <c r="C2780" s="25" t="s">
        <v>186</v>
      </c>
      <c r="D2780" s="25" t="s">
        <v>1158</v>
      </c>
      <c r="E2780" s="25" t="s">
        <v>54</v>
      </c>
      <c r="F2780" s="25" t="s">
        <v>9352</v>
      </c>
      <c r="G2780" s="25" t="s">
        <v>9357</v>
      </c>
      <c r="H2780" s="25" t="n">
        <v>584</v>
      </c>
    </row>
    <row r="2781" customFormat="false" ht="15" hidden="false" customHeight="false" outlineLevel="0" collapsed="false">
      <c r="A2781" s="25" t="s">
        <v>5071</v>
      </c>
      <c r="B2781" s="25" t="s">
        <v>95</v>
      </c>
      <c r="C2781" s="25" t="s">
        <v>9107</v>
      </c>
      <c r="D2781" s="25" t="s">
        <v>1049</v>
      </c>
      <c r="E2781" s="25" t="s">
        <v>55</v>
      </c>
      <c r="F2781" s="25" t="s">
        <v>9352</v>
      </c>
      <c r="G2781" s="25" t="s">
        <v>9239</v>
      </c>
      <c r="H2781" s="25" t="n">
        <v>0</v>
      </c>
    </row>
    <row r="2782" customFormat="false" ht="15" hidden="false" customHeight="false" outlineLevel="0" collapsed="false">
      <c r="A2782" s="25" t="s">
        <v>5391</v>
      </c>
      <c r="B2782" s="25" t="s">
        <v>94</v>
      </c>
      <c r="C2782" s="25" t="s">
        <v>178</v>
      </c>
      <c r="E2782" s="25" t="s">
        <v>56</v>
      </c>
      <c r="F2782" s="25" t="s">
        <v>9352</v>
      </c>
    </row>
    <row r="2783" customFormat="false" ht="15" hidden="false" customHeight="false" outlineLevel="0" collapsed="false">
      <c r="A2783" s="25" t="s">
        <v>5392</v>
      </c>
      <c r="B2783" s="25" t="s">
        <v>94</v>
      </c>
      <c r="C2783" s="25" t="s">
        <v>9107</v>
      </c>
      <c r="D2783" s="25" t="s">
        <v>1158</v>
      </c>
      <c r="E2783" s="25" t="s">
        <v>54</v>
      </c>
      <c r="F2783" s="25" t="s">
        <v>9352</v>
      </c>
      <c r="G2783" s="25" t="s">
        <v>9355</v>
      </c>
      <c r="H2783" s="25" t="n">
        <v>5676</v>
      </c>
    </row>
    <row r="2784" customFormat="false" ht="15" hidden="false" customHeight="false" outlineLevel="0" collapsed="false">
      <c r="A2784" s="25" t="s">
        <v>2029</v>
      </c>
      <c r="B2784" s="25" t="s">
        <v>80</v>
      </c>
      <c r="C2784" s="25" t="s">
        <v>186</v>
      </c>
      <c r="D2784" s="25" t="s">
        <v>207</v>
      </c>
      <c r="E2784" s="25" t="s">
        <v>55</v>
      </c>
      <c r="F2784" s="25" t="s">
        <v>9352</v>
      </c>
      <c r="G2784" s="25" t="s">
        <v>9357</v>
      </c>
      <c r="H2784" s="25" t="n">
        <v>0</v>
      </c>
    </row>
    <row r="2785" customFormat="false" ht="15" hidden="false" customHeight="false" outlineLevel="0" collapsed="false">
      <c r="A2785" s="25" t="s">
        <v>2030</v>
      </c>
      <c r="B2785" s="25" t="s">
        <v>80</v>
      </c>
      <c r="C2785" s="25" t="s">
        <v>9107</v>
      </c>
      <c r="D2785" s="25" t="s">
        <v>231</v>
      </c>
      <c r="E2785" s="25" t="s">
        <v>55</v>
      </c>
      <c r="F2785" s="25" t="s">
        <v>9352</v>
      </c>
      <c r="G2785" s="25" t="s">
        <v>9357</v>
      </c>
      <c r="H2785" s="25" t="n">
        <v>0</v>
      </c>
    </row>
    <row r="2786" customFormat="false" ht="15" hidden="false" customHeight="false" outlineLevel="0" collapsed="false">
      <c r="A2786" s="25" t="s">
        <v>2031</v>
      </c>
      <c r="B2786" s="25" t="s">
        <v>80</v>
      </c>
      <c r="C2786" s="25" t="s">
        <v>9107</v>
      </c>
      <c r="D2786" s="25" t="s">
        <v>215</v>
      </c>
      <c r="E2786" s="25" t="s">
        <v>54</v>
      </c>
      <c r="F2786" s="25" t="s">
        <v>9352</v>
      </c>
      <c r="G2786" s="25" t="s">
        <v>9213</v>
      </c>
      <c r="H2786" s="25" t="n">
        <v>4727</v>
      </c>
    </row>
    <row r="2787" customFormat="false" ht="15" hidden="false" customHeight="false" outlineLevel="0" collapsed="false">
      <c r="A2787" s="25" t="s">
        <v>4137</v>
      </c>
      <c r="B2787" s="25" t="s">
        <v>89</v>
      </c>
      <c r="C2787" s="25" t="s">
        <v>178</v>
      </c>
      <c r="D2787" s="25" t="s">
        <v>1690</v>
      </c>
      <c r="E2787" s="25" t="s">
        <v>55</v>
      </c>
      <c r="F2787" s="25" t="s">
        <v>9352</v>
      </c>
      <c r="G2787" s="25" t="s">
        <v>9363</v>
      </c>
      <c r="H2787" s="25" t="n">
        <v>0</v>
      </c>
    </row>
    <row r="2788" customFormat="false" ht="15" hidden="false" customHeight="false" outlineLevel="0" collapsed="false">
      <c r="A2788" s="25" t="s">
        <v>2668</v>
      </c>
      <c r="B2788" s="25" t="s">
        <v>78</v>
      </c>
      <c r="C2788" s="25" t="s">
        <v>170</v>
      </c>
      <c r="D2788" s="25" t="s">
        <v>167</v>
      </c>
      <c r="E2788" s="25" t="s">
        <v>54</v>
      </c>
      <c r="F2788" s="25" t="s">
        <v>9352</v>
      </c>
      <c r="G2788" s="25" t="s">
        <v>9362</v>
      </c>
      <c r="H2788" s="25" t="n">
        <v>821</v>
      </c>
    </row>
    <row r="2789" customFormat="false" ht="15" hidden="false" customHeight="false" outlineLevel="0" collapsed="false">
      <c r="A2789" s="25" t="s">
        <v>7463</v>
      </c>
      <c r="B2789" s="25" t="s">
        <v>112</v>
      </c>
      <c r="C2789" s="25" t="s">
        <v>170</v>
      </c>
      <c r="D2789" s="25" t="s">
        <v>199</v>
      </c>
      <c r="E2789" s="25" t="s">
        <v>55</v>
      </c>
      <c r="F2789" s="25" t="s">
        <v>9352</v>
      </c>
      <c r="G2789" s="25" t="s">
        <v>9215</v>
      </c>
      <c r="H2789" s="25" t="n">
        <v>0</v>
      </c>
    </row>
    <row r="2790" customFormat="false" ht="15" hidden="false" customHeight="false" outlineLevel="0" collapsed="false">
      <c r="A2790" s="25" t="s">
        <v>962</v>
      </c>
      <c r="B2790" s="25" t="s">
        <v>72</v>
      </c>
      <c r="C2790" s="25" t="s">
        <v>170</v>
      </c>
      <c r="D2790" s="25" t="s">
        <v>237</v>
      </c>
      <c r="E2790" s="25" t="s">
        <v>54</v>
      </c>
      <c r="F2790" s="25" t="s">
        <v>9352</v>
      </c>
      <c r="G2790" s="25" t="s">
        <v>9334</v>
      </c>
      <c r="H2790" s="25" t="n">
        <v>999</v>
      </c>
    </row>
    <row r="2791" customFormat="false" ht="15" hidden="false" customHeight="false" outlineLevel="0" collapsed="false">
      <c r="A2791" s="25" t="s">
        <v>963</v>
      </c>
      <c r="B2791" s="25" t="s">
        <v>72</v>
      </c>
      <c r="C2791" s="25" t="s">
        <v>148</v>
      </c>
      <c r="D2791" s="25" t="s">
        <v>167</v>
      </c>
      <c r="E2791" s="25" t="s">
        <v>54</v>
      </c>
      <c r="F2791" s="25" t="s">
        <v>9352</v>
      </c>
      <c r="G2791" s="25" t="s">
        <v>9354</v>
      </c>
      <c r="H2791" s="25" t="n">
        <v>54</v>
      </c>
    </row>
    <row r="2792" customFormat="false" ht="15" hidden="false" customHeight="false" outlineLevel="0" collapsed="false">
      <c r="A2792" s="25" t="s">
        <v>3308</v>
      </c>
      <c r="B2792" s="25" t="s">
        <v>77</v>
      </c>
      <c r="C2792" s="25" t="s">
        <v>186</v>
      </c>
      <c r="D2792" s="25" t="s">
        <v>184</v>
      </c>
      <c r="E2792" s="25" t="s">
        <v>55</v>
      </c>
      <c r="F2792" s="25" t="s">
        <v>9352</v>
      </c>
      <c r="G2792" s="25" t="s">
        <v>9337</v>
      </c>
      <c r="H2792" s="25" t="n">
        <v>0</v>
      </c>
    </row>
    <row r="2793" customFormat="false" ht="15" hidden="false" customHeight="false" outlineLevel="0" collapsed="false">
      <c r="A2793" s="25" t="s">
        <v>3592</v>
      </c>
      <c r="B2793" s="25" t="s">
        <v>79</v>
      </c>
      <c r="C2793" s="25" t="s">
        <v>160</v>
      </c>
      <c r="D2793" s="25" t="s">
        <v>154</v>
      </c>
      <c r="E2793" s="25" t="s">
        <v>54</v>
      </c>
      <c r="F2793" s="25" t="s">
        <v>9352</v>
      </c>
      <c r="G2793" s="25" t="s">
        <v>9206</v>
      </c>
      <c r="H2793" s="25" t="n">
        <v>3397</v>
      </c>
    </row>
    <row r="2794" customFormat="false" ht="15" hidden="false" customHeight="false" outlineLevel="0" collapsed="false">
      <c r="A2794" s="25" t="s">
        <v>4264</v>
      </c>
      <c r="B2794" s="25" t="s">
        <v>88</v>
      </c>
      <c r="C2794" s="25" t="s">
        <v>186</v>
      </c>
      <c r="D2794" s="25" t="s">
        <v>421</v>
      </c>
      <c r="E2794" s="25" t="s">
        <v>54</v>
      </c>
      <c r="F2794" s="25" t="s">
        <v>9352</v>
      </c>
      <c r="G2794" s="25" t="s">
        <v>9222</v>
      </c>
      <c r="H2794" s="25" t="n">
        <v>574</v>
      </c>
    </row>
    <row r="2795" customFormat="false" ht="15" hidden="false" customHeight="false" outlineLevel="0" collapsed="false">
      <c r="A2795" s="25" t="s">
        <v>1561</v>
      </c>
      <c r="B2795" s="25" t="s">
        <v>71</v>
      </c>
      <c r="C2795" s="25" t="s">
        <v>148</v>
      </c>
      <c r="D2795" s="25" t="s">
        <v>169</v>
      </c>
      <c r="E2795" s="25" t="s">
        <v>55</v>
      </c>
      <c r="F2795" s="25" t="s">
        <v>9352</v>
      </c>
      <c r="G2795" s="25" t="s">
        <v>9249</v>
      </c>
      <c r="H2795" s="25" t="n">
        <v>0</v>
      </c>
    </row>
    <row r="2796" customFormat="false" ht="15" hidden="false" customHeight="false" outlineLevel="0" collapsed="false">
      <c r="A2796" s="25" t="s">
        <v>1562</v>
      </c>
      <c r="B2796" s="25" t="s">
        <v>71</v>
      </c>
      <c r="C2796" s="25" t="s">
        <v>148</v>
      </c>
      <c r="D2796" s="25" t="s">
        <v>154</v>
      </c>
      <c r="E2796" s="25" t="s">
        <v>54</v>
      </c>
      <c r="F2796" s="25" t="s">
        <v>9352</v>
      </c>
      <c r="G2796" s="25" t="s">
        <v>9366</v>
      </c>
      <c r="H2796" s="25" t="n">
        <v>59</v>
      </c>
    </row>
    <row r="2797" customFormat="false" ht="15" hidden="false" customHeight="false" outlineLevel="0" collapsed="false">
      <c r="A2797" s="25" t="s">
        <v>1563</v>
      </c>
      <c r="B2797" s="25" t="s">
        <v>71</v>
      </c>
      <c r="C2797" s="25" t="s">
        <v>148</v>
      </c>
      <c r="D2797" s="25" t="s">
        <v>162</v>
      </c>
      <c r="E2797" s="25" t="s">
        <v>54</v>
      </c>
      <c r="F2797" s="25" t="s">
        <v>9352</v>
      </c>
      <c r="G2797" s="25" t="s">
        <v>9357</v>
      </c>
      <c r="H2797" s="25" t="n">
        <v>60</v>
      </c>
    </row>
    <row r="2798" customFormat="false" ht="15" hidden="false" customHeight="false" outlineLevel="0" collapsed="false">
      <c r="A2798" s="25" t="s">
        <v>7068</v>
      </c>
      <c r="B2798" s="25" t="s">
        <v>104</v>
      </c>
      <c r="C2798" s="25" t="s">
        <v>186</v>
      </c>
      <c r="D2798" s="25" t="s">
        <v>1778</v>
      </c>
      <c r="E2798" s="25" t="s">
        <v>55</v>
      </c>
      <c r="F2798" s="25" t="s">
        <v>9352</v>
      </c>
      <c r="G2798" s="25" t="s">
        <v>9357</v>
      </c>
      <c r="H2798" s="25" t="n">
        <v>0</v>
      </c>
    </row>
    <row r="2799" customFormat="false" ht="15" hidden="false" customHeight="false" outlineLevel="0" collapsed="false">
      <c r="A2799" s="25" t="s">
        <v>7069</v>
      </c>
      <c r="B2799" s="25" t="s">
        <v>104</v>
      </c>
      <c r="C2799" s="25" t="s">
        <v>186</v>
      </c>
      <c r="D2799" s="25" t="s">
        <v>646</v>
      </c>
      <c r="E2799" s="25" t="s">
        <v>54</v>
      </c>
      <c r="F2799" s="25" t="s">
        <v>9352</v>
      </c>
      <c r="G2799" s="25" t="s">
        <v>9222</v>
      </c>
      <c r="H2799" s="25" t="n">
        <v>573</v>
      </c>
    </row>
    <row r="2800" customFormat="false" ht="15" hidden="false" customHeight="false" outlineLevel="0" collapsed="false">
      <c r="A2800" s="25" t="s">
        <v>7070</v>
      </c>
      <c r="B2800" s="25" t="s">
        <v>104</v>
      </c>
      <c r="C2800" s="25" t="s">
        <v>9107</v>
      </c>
      <c r="D2800" s="25" t="s">
        <v>1187</v>
      </c>
      <c r="E2800" s="25" t="s">
        <v>54</v>
      </c>
      <c r="F2800" s="25" t="s">
        <v>9352</v>
      </c>
      <c r="G2800" s="25" t="s">
        <v>9215</v>
      </c>
      <c r="H2800" s="25" t="n">
        <v>4406</v>
      </c>
    </row>
    <row r="2801" customFormat="false" ht="15" hidden="false" customHeight="false" outlineLevel="0" collapsed="false">
      <c r="A2801" s="25" t="s">
        <v>4463</v>
      </c>
      <c r="B2801" s="25" t="s">
        <v>86</v>
      </c>
      <c r="C2801" s="25" t="s">
        <v>170</v>
      </c>
      <c r="D2801" s="25" t="s">
        <v>639</v>
      </c>
      <c r="E2801" s="25" t="s">
        <v>54</v>
      </c>
      <c r="F2801" s="25" t="s">
        <v>9352</v>
      </c>
      <c r="G2801" s="25" t="s">
        <v>9355</v>
      </c>
      <c r="H2801" s="25" t="n">
        <v>1146</v>
      </c>
    </row>
    <row r="2802" customFormat="false" ht="15" hidden="false" customHeight="false" outlineLevel="0" collapsed="false">
      <c r="A2802" s="25" t="s">
        <v>4664</v>
      </c>
      <c r="B2802" s="25" t="s">
        <v>90</v>
      </c>
      <c r="C2802" s="25" t="s">
        <v>148</v>
      </c>
      <c r="E2802" s="25" t="s">
        <v>56</v>
      </c>
      <c r="F2802" s="25" t="s">
        <v>9352</v>
      </c>
    </row>
    <row r="2803" customFormat="false" ht="15" hidden="false" customHeight="false" outlineLevel="0" collapsed="false">
      <c r="A2803" s="25" t="s">
        <v>4665</v>
      </c>
      <c r="B2803" s="25" t="s">
        <v>90</v>
      </c>
      <c r="C2803" s="25" t="s">
        <v>186</v>
      </c>
      <c r="D2803" s="25" t="s">
        <v>1189</v>
      </c>
      <c r="E2803" s="25" t="s">
        <v>54</v>
      </c>
      <c r="F2803" s="25" t="s">
        <v>9352</v>
      </c>
      <c r="G2803" s="25" t="s">
        <v>9251</v>
      </c>
      <c r="H2803" s="25" t="n">
        <v>525</v>
      </c>
    </row>
    <row r="2804" customFormat="false" ht="15" hidden="false" customHeight="false" outlineLevel="0" collapsed="false">
      <c r="A2804" s="25" t="s">
        <v>320</v>
      </c>
      <c r="B2804" s="25" t="s">
        <v>69</v>
      </c>
      <c r="C2804" s="25" t="s">
        <v>186</v>
      </c>
      <c r="D2804" s="25" t="s">
        <v>237</v>
      </c>
      <c r="E2804" s="25" t="s">
        <v>55</v>
      </c>
      <c r="F2804" s="25" t="s">
        <v>9355</v>
      </c>
      <c r="G2804" s="25" t="s">
        <v>9357</v>
      </c>
      <c r="H2804" s="25" t="n">
        <v>0</v>
      </c>
    </row>
    <row r="2805" customFormat="false" ht="15" hidden="false" customHeight="false" outlineLevel="0" collapsed="false">
      <c r="A2805" s="25" t="s">
        <v>321</v>
      </c>
      <c r="B2805" s="25" t="s">
        <v>69</v>
      </c>
      <c r="C2805" s="25" t="s">
        <v>170</v>
      </c>
      <c r="D2805" s="25" t="s">
        <v>231</v>
      </c>
      <c r="E2805" s="25" t="s">
        <v>55</v>
      </c>
      <c r="F2805" s="25" t="s">
        <v>9355</v>
      </c>
      <c r="G2805" s="25" t="s">
        <v>9369</v>
      </c>
      <c r="H2805" s="25" t="n">
        <v>0</v>
      </c>
    </row>
    <row r="2806" customFormat="false" ht="15" hidden="false" customHeight="false" outlineLevel="0" collapsed="false">
      <c r="A2806" s="25" t="s">
        <v>322</v>
      </c>
      <c r="B2806" s="25" t="s">
        <v>69</v>
      </c>
      <c r="C2806" s="25" t="s">
        <v>160</v>
      </c>
      <c r="D2806" s="25" t="s">
        <v>245</v>
      </c>
      <c r="E2806" s="25" t="s">
        <v>54</v>
      </c>
      <c r="F2806" s="25" t="s">
        <v>9355</v>
      </c>
      <c r="G2806" s="25" t="s">
        <v>9349</v>
      </c>
      <c r="H2806" s="25" t="n">
        <v>3334</v>
      </c>
    </row>
    <row r="2807" customFormat="false" ht="15" hidden="false" customHeight="false" outlineLevel="0" collapsed="false">
      <c r="A2807" s="25" t="s">
        <v>5072</v>
      </c>
      <c r="B2807" s="25" t="s">
        <v>95</v>
      </c>
      <c r="C2807" s="25" t="s">
        <v>186</v>
      </c>
      <c r="D2807" s="25" t="s">
        <v>1090</v>
      </c>
      <c r="E2807" s="25" t="s">
        <v>55</v>
      </c>
      <c r="F2807" s="25" t="s">
        <v>9355</v>
      </c>
      <c r="G2807" s="25" t="s">
        <v>9239</v>
      </c>
      <c r="H2807" s="25" t="n">
        <v>0</v>
      </c>
    </row>
    <row r="2808" customFormat="false" ht="15" hidden="false" customHeight="false" outlineLevel="0" collapsed="false">
      <c r="A2808" s="25" t="s">
        <v>5393</v>
      </c>
      <c r="B2808" s="25" t="s">
        <v>94</v>
      </c>
      <c r="C2808" s="25" t="s">
        <v>170</v>
      </c>
      <c r="D2808" s="25" t="s">
        <v>452</v>
      </c>
      <c r="E2808" s="25" t="s">
        <v>55</v>
      </c>
      <c r="F2808" s="25" t="s">
        <v>9355</v>
      </c>
      <c r="G2808" s="25" t="s">
        <v>9356</v>
      </c>
      <c r="H2808" s="25" t="n">
        <v>0</v>
      </c>
    </row>
    <row r="2809" customFormat="false" ht="15" hidden="false" customHeight="false" outlineLevel="0" collapsed="false">
      <c r="A2809" s="25" t="s">
        <v>5641</v>
      </c>
      <c r="B2809" s="25" t="s">
        <v>96</v>
      </c>
      <c r="C2809" s="25" t="s">
        <v>9107</v>
      </c>
      <c r="D2809" s="25" t="s">
        <v>484</v>
      </c>
      <c r="E2809" s="25" t="s">
        <v>55</v>
      </c>
      <c r="F2809" s="25" t="s">
        <v>9355</v>
      </c>
      <c r="G2809" s="25" t="s">
        <v>9357</v>
      </c>
      <c r="H2809" s="25" t="n">
        <v>0</v>
      </c>
    </row>
    <row r="2810" customFormat="false" ht="15" hidden="false" customHeight="false" outlineLevel="0" collapsed="false">
      <c r="A2810" s="25" t="s">
        <v>6136</v>
      </c>
      <c r="B2810" s="25" t="s">
        <v>108</v>
      </c>
      <c r="C2810" s="25" t="s">
        <v>2445</v>
      </c>
      <c r="D2810" s="25" t="s">
        <v>419</v>
      </c>
      <c r="E2810" s="25" t="s">
        <v>54</v>
      </c>
      <c r="F2810" s="25" t="s">
        <v>9355</v>
      </c>
      <c r="G2810" s="25" t="s">
        <v>9268</v>
      </c>
      <c r="H2810" s="25" t="n">
        <v>27385</v>
      </c>
    </row>
    <row r="2811" customFormat="false" ht="15" hidden="false" customHeight="false" outlineLevel="0" collapsed="false">
      <c r="A2811" s="25" t="s">
        <v>2986</v>
      </c>
      <c r="B2811" s="25" t="s">
        <v>76</v>
      </c>
      <c r="C2811" s="25" t="s">
        <v>186</v>
      </c>
      <c r="D2811" s="25" t="s">
        <v>207</v>
      </c>
      <c r="E2811" s="25" t="s">
        <v>55</v>
      </c>
      <c r="F2811" s="25" t="s">
        <v>9355</v>
      </c>
      <c r="G2811" s="25" t="s">
        <v>9366</v>
      </c>
      <c r="H2811" s="25" t="n">
        <v>0</v>
      </c>
    </row>
    <row r="2812" customFormat="false" ht="15" hidden="false" customHeight="false" outlineLevel="0" collapsed="false">
      <c r="A2812" s="25" t="s">
        <v>7773</v>
      </c>
      <c r="B2812" s="25" t="s">
        <v>114</v>
      </c>
      <c r="C2812" s="25" t="s">
        <v>186</v>
      </c>
      <c r="D2812" s="25" t="s">
        <v>169</v>
      </c>
      <c r="E2812" s="25" t="s">
        <v>56</v>
      </c>
      <c r="F2812" s="25" t="s">
        <v>9355</v>
      </c>
    </row>
    <row r="2813" customFormat="false" ht="15" hidden="false" customHeight="false" outlineLevel="0" collapsed="false">
      <c r="A2813" s="25" t="s">
        <v>6546</v>
      </c>
      <c r="B2813" s="25" t="s">
        <v>107</v>
      </c>
      <c r="C2813" s="25" t="s">
        <v>170</v>
      </c>
      <c r="D2813" s="25" t="s">
        <v>1778</v>
      </c>
      <c r="E2813" s="25" t="s">
        <v>55</v>
      </c>
      <c r="F2813" s="25" t="s">
        <v>9355</v>
      </c>
      <c r="G2813" s="25" t="s">
        <v>9357</v>
      </c>
      <c r="H2813" s="25" t="n">
        <v>0</v>
      </c>
    </row>
    <row r="2814" customFormat="false" ht="15" hidden="false" customHeight="false" outlineLevel="0" collapsed="false">
      <c r="A2814" s="25" t="s">
        <v>1275</v>
      </c>
      <c r="B2814" s="25" t="s">
        <v>73</v>
      </c>
      <c r="C2814" s="25" t="s">
        <v>186</v>
      </c>
      <c r="D2814" s="25" t="s">
        <v>266</v>
      </c>
      <c r="E2814" s="25" t="s">
        <v>54</v>
      </c>
      <c r="F2814" s="25" t="s">
        <v>9355</v>
      </c>
      <c r="G2814" s="25" t="s">
        <v>9349</v>
      </c>
      <c r="H2814" s="25" t="n">
        <v>599</v>
      </c>
    </row>
    <row r="2815" customFormat="false" ht="15" hidden="false" customHeight="false" outlineLevel="0" collapsed="false">
      <c r="A2815" s="25" t="s">
        <v>4265</v>
      </c>
      <c r="B2815" s="25" t="s">
        <v>88</v>
      </c>
      <c r="C2815" s="25" t="s">
        <v>148</v>
      </c>
      <c r="D2815" s="25" t="s">
        <v>1671</v>
      </c>
      <c r="E2815" s="25" t="s">
        <v>54</v>
      </c>
      <c r="F2815" s="25" t="s">
        <v>9355</v>
      </c>
      <c r="G2815" s="25" t="s">
        <v>9228</v>
      </c>
      <c r="H2815" s="25" t="n">
        <v>64</v>
      </c>
    </row>
    <row r="2816" customFormat="false" ht="15" hidden="false" customHeight="false" outlineLevel="0" collapsed="false">
      <c r="A2816" s="25" t="s">
        <v>7071</v>
      </c>
      <c r="B2816" s="25" t="s">
        <v>104</v>
      </c>
      <c r="C2816" s="25" t="s">
        <v>178</v>
      </c>
      <c r="D2816" s="25" t="s">
        <v>452</v>
      </c>
      <c r="E2816" s="25" t="s">
        <v>56</v>
      </c>
      <c r="F2816" s="25" t="s">
        <v>9355</v>
      </c>
    </row>
    <row r="2817" customFormat="false" ht="15" hidden="false" customHeight="false" outlineLevel="0" collapsed="false">
      <c r="A2817" s="25" t="s">
        <v>7072</v>
      </c>
      <c r="B2817" s="25" t="s">
        <v>104</v>
      </c>
      <c r="C2817" s="25" t="s">
        <v>9107</v>
      </c>
      <c r="D2817" s="25" t="s">
        <v>444</v>
      </c>
      <c r="E2817" s="25" t="s">
        <v>55</v>
      </c>
      <c r="F2817" s="25" t="s">
        <v>9355</v>
      </c>
      <c r="G2817" s="25" t="s">
        <v>9213</v>
      </c>
      <c r="H2817" s="25" t="n">
        <v>0</v>
      </c>
    </row>
    <row r="2818" customFormat="false" ht="15" hidden="false" customHeight="false" outlineLevel="0" collapsed="false">
      <c r="A2818" s="25" t="s">
        <v>7073</v>
      </c>
      <c r="B2818" s="25" t="s">
        <v>104</v>
      </c>
      <c r="C2818" s="25" t="s">
        <v>160</v>
      </c>
      <c r="D2818" s="25" t="s">
        <v>1778</v>
      </c>
      <c r="E2818" s="25" t="s">
        <v>55</v>
      </c>
      <c r="F2818" s="25" t="s">
        <v>9355</v>
      </c>
      <c r="G2818" s="25" t="s">
        <v>9218</v>
      </c>
      <c r="H2818" s="25" t="n">
        <v>0</v>
      </c>
    </row>
    <row r="2819" customFormat="false" ht="15" hidden="false" customHeight="false" outlineLevel="0" collapsed="false">
      <c r="A2819" s="25" t="s">
        <v>4464</v>
      </c>
      <c r="B2819" s="25" t="s">
        <v>86</v>
      </c>
      <c r="C2819" s="25" t="s">
        <v>148</v>
      </c>
      <c r="D2819" s="25" t="s">
        <v>1189</v>
      </c>
      <c r="E2819" s="25" t="s">
        <v>55</v>
      </c>
      <c r="F2819" s="25" t="s">
        <v>9355</v>
      </c>
      <c r="G2819" s="25" t="s">
        <v>9276</v>
      </c>
      <c r="H2819" s="25" t="n">
        <v>0</v>
      </c>
    </row>
    <row r="2820" customFormat="false" ht="15" hidden="false" customHeight="false" outlineLevel="0" collapsed="false">
      <c r="A2820" s="25" t="s">
        <v>323</v>
      </c>
      <c r="B2820" s="25" t="s">
        <v>69</v>
      </c>
      <c r="C2820" s="25" t="s">
        <v>170</v>
      </c>
      <c r="D2820" s="25" t="s">
        <v>231</v>
      </c>
      <c r="E2820" s="25" t="s">
        <v>54</v>
      </c>
      <c r="F2820" s="25" t="s">
        <v>9357</v>
      </c>
      <c r="G2820" s="25" t="s">
        <v>9222</v>
      </c>
      <c r="H2820" s="25" t="n">
        <v>918</v>
      </c>
    </row>
    <row r="2821" customFormat="false" ht="15" hidden="false" customHeight="false" outlineLevel="0" collapsed="false">
      <c r="A2821" s="25" t="s">
        <v>5073</v>
      </c>
      <c r="B2821" s="25" t="s">
        <v>95</v>
      </c>
      <c r="C2821" s="25" t="s">
        <v>148</v>
      </c>
      <c r="E2821" s="25" t="s">
        <v>56</v>
      </c>
      <c r="F2821" s="25" t="s">
        <v>9357</v>
      </c>
    </row>
    <row r="2822" customFormat="false" ht="15" hidden="false" customHeight="false" outlineLevel="0" collapsed="false">
      <c r="A2822" s="25" t="s">
        <v>5394</v>
      </c>
      <c r="B2822" s="25" t="s">
        <v>94</v>
      </c>
      <c r="C2822" s="25" t="s">
        <v>148</v>
      </c>
      <c r="D2822" s="25" t="s">
        <v>445</v>
      </c>
      <c r="E2822" s="25" t="s">
        <v>54</v>
      </c>
      <c r="F2822" s="25" t="s">
        <v>9357</v>
      </c>
      <c r="G2822" s="25" t="s">
        <v>9200</v>
      </c>
      <c r="H2822" s="25" t="n">
        <v>60</v>
      </c>
    </row>
    <row r="2823" customFormat="false" ht="15" hidden="false" customHeight="false" outlineLevel="0" collapsed="false">
      <c r="A2823" s="25" t="s">
        <v>5642</v>
      </c>
      <c r="B2823" s="25" t="s">
        <v>96</v>
      </c>
      <c r="C2823" s="25" t="s">
        <v>9107</v>
      </c>
      <c r="D2823" s="25" t="s">
        <v>3359</v>
      </c>
      <c r="E2823" s="25" t="s">
        <v>55</v>
      </c>
      <c r="F2823" s="25" t="s">
        <v>9357</v>
      </c>
      <c r="G2823" s="25" t="s">
        <v>9206</v>
      </c>
      <c r="H2823" s="25" t="n">
        <v>0</v>
      </c>
    </row>
    <row r="2824" customFormat="false" ht="15" hidden="false" customHeight="false" outlineLevel="0" collapsed="false">
      <c r="A2824" s="25" t="s">
        <v>5643</v>
      </c>
      <c r="B2824" s="25" t="s">
        <v>96</v>
      </c>
      <c r="C2824" s="25" t="s">
        <v>186</v>
      </c>
      <c r="D2824" s="25" t="s">
        <v>1690</v>
      </c>
      <c r="E2824" s="25" t="s">
        <v>54</v>
      </c>
      <c r="F2824" s="25" t="s">
        <v>9357</v>
      </c>
      <c r="G2824" s="25" t="s">
        <v>9213</v>
      </c>
      <c r="H2824" s="25" t="n">
        <v>519</v>
      </c>
    </row>
    <row r="2825" customFormat="false" ht="15" hidden="false" customHeight="false" outlineLevel="0" collapsed="false">
      <c r="A2825" s="25" t="s">
        <v>6137</v>
      </c>
      <c r="B2825" s="25" t="s">
        <v>108</v>
      </c>
      <c r="C2825" s="25" t="s">
        <v>186</v>
      </c>
      <c r="E2825" s="25" t="s">
        <v>56</v>
      </c>
      <c r="F2825" s="25" t="s">
        <v>9357</v>
      </c>
    </row>
    <row r="2826" customFormat="false" ht="15" hidden="false" customHeight="false" outlineLevel="0" collapsed="false">
      <c r="A2826" s="25" t="s">
        <v>6320</v>
      </c>
      <c r="B2826" s="25" t="s">
        <v>106</v>
      </c>
      <c r="C2826" s="25" t="s">
        <v>148</v>
      </c>
      <c r="D2826" s="25" t="s">
        <v>661</v>
      </c>
      <c r="E2826" s="25" t="s">
        <v>56</v>
      </c>
      <c r="F2826" s="25" t="s">
        <v>9357</v>
      </c>
    </row>
    <row r="2827" customFormat="false" ht="15" hidden="false" customHeight="false" outlineLevel="0" collapsed="false">
      <c r="A2827" s="25" t="s">
        <v>7464</v>
      </c>
      <c r="B2827" s="25" t="s">
        <v>112</v>
      </c>
      <c r="C2827" s="25" t="s">
        <v>178</v>
      </c>
      <c r="D2827" s="25" t="s">
        <v>444</v>
      </c>
      <c r="E2827" s="25" t="s">
        <v>54</v>
      </c>
      <c r="F2827" s="25" t="s">
        <v>9357</v>
      </c>
      <c r="G2827" s="25" t="s">
        <v>9200</v>
      </c>
      <c r="H2827" s="25" t="n">
        <v>4956</v>
      </c>
    </row>
    <row r="2828" customFormat="false" ht="15" hidden="false" customHeight="false" outlineLevel="0" collapsed="false">
      <c r="A2828" s="25" t="s">
        <v>8165</v>
      </c>
      <c r="B2828" s="25" t="s">
        <v>113</v>
      </c>
      <c r="C2828" s="25" t="s">
        <v>160</v>
      </c>
      <c r="D2828" s="25" t="s">
        <v>251</v>
      </c>
      <c r="E2828" s="25" t="s">
        <v>56</v>
      </c>
      <c r="F2828" s="25" t="s">
        <v>9357</v>
      </c>
    </row>
    <row r="2829" customFormat="false" ht="15" hidden="false" customHeight="false" outlineLevel="0" collapsed="false">
      <c r="A2829" s="25" t="s">
        <v>964</v>
      </c>
      <c r="B2829" s="25" t="s">
        <v>72</v>
      </c>
      <c r="C2829" s="25" t="s">
        <v>186</v>
      </c>
      <c r="D2829" s="25" t="s">
        <v>162</v>
      </c>
      <c r="E2829" s="25" t="s">
        <v>55</v>
      </c>
      <c r="F2829" s="25" t="s">
        <v>9357</v>
      </c>
      <c r="G2829" s="25" t="s">
        <v>9215</v>
      </c>
      <c r="H2829" s="25" t="n">
        <v>0</v>
      </c>
    </row>
    <row r="2830" customFormat="false" ht="15" hidden="false" customHeight="false" outlineLevel="0" collapsed="false">
      <c r="A2830" s="25" t="s">
        <v>965</v>
      </c>
      <c r="B2830" s="25" t="s">
        <v>72</v>
      </c>
      <c r="C2830" s="25" t="s">
        <v>178</v>
      </c>
      <c r="D2830" s="25" t="s">
        <v>245</v>
      </c>
      <c r="E2830" s="25" t="s">
        <v>54</v>
      </c>
      <c r="F2830" s="25" t="s">
        <v>9357</v>
      </c>
      <c r="G2830" s="25" t="s">
        <v>9368</v>
      </c>
      <c r="H2830" s="25" t="n">
        <v>5913</v>
      </c>
    </row>
    <row r="2831" customFormat="false" ht="15" hidden="false" customHeight="false" outlineLevel="0" collapsed="false">
      <c r="A2831" s="25" t="s">
        <v>8538</v>
      </c>
      <c r="B2831" s="25" t="s">
        <v>116</v>
      </c>
      <c r="C2831" s="25" t="s">
        <v>9107</v>
      </c>
      <c r="D2831" s="25" t="s">
        <v>1347</v>
      </c>
      <c r="E2831" s="25" t="s">
        <v>56</v>
      </c>
      <c r="F2831" s="25" t="s">
        <v>9357</v>
      </c>
    </row>
    <row r="2832" customFormat="false" ht="15" hidden="false" customHeight="false" outlineLevel="0" collapsed="false">
      <c r="A2832" s="25" t="s">
        <v>1276</v>
      </c>
      <c r="B2832" s="25" t="s">
        <v>73</v>
      </c>
      <c r="C2832" s="25" t="s">
        <v>186</v>
      </c>
      <c r="D2832" s="25" t="s">
        <v>151</v>
      </c>
      <c r="E2832" s="25" t="s">
        <v>55</v>
      </c>
      <c r="F2832" s="25" t="s">
        <v>9357</v>
      </c>
      <c r="G2832" s="25" t="s">
        <v>9262</v>
      </c>
      <c r="H2832" s="25" t="n">
        <v>0</v>
      </c>
    </row>
    <row r="2833" customFormat="false" ht="15" hidden="false" customHeight="false" outlineLevel="0" collapsed="false">
      <c r="A2833" s="25" t="s">
        <v>6812</v>
      </c>
      <c r="B2833" s="25" t="s">
        <v>105</v>
      </c>
      <c r="C2833" s="25" t="s">
        <v>170</v>
      </c>
      <c r="D2833" s="25" t="s">
        <v>417</v>
      </c>
      <c r="E2833" s="25" t="s">
        <v>54</v>
      </c>
      <c r="F2833" s="25" t="s">
        <v>9357</v>
      </c>
      <c r="G2833" s="25" t="s">
        <v>9359</v>
      </c>
      <c r="H2833" s="25" t="n">
        <v>1210</v>
      </c>
    </row>
    <row r="2834" customFormat="false" ht="15" hidden="false" customHeight="false" outlineLevel="0" collapsed="false">
      <c r="A2834" s="25" t="s">
        <v>7074</v>
      </c>
      <c r="B2834" s="25" t="s">
        <v>104</v>
      </c>
      <c r="C2834" s="25" t="s">
        <v>160</v>
      </c>
      <c r="D2834" s="25" t="s">
        <v>419</v>
      </c>
      <c r="E2834" s="25" t="s">
        <v>55</v>
      </c>
      <c r="F2834" s="25" t="s">
        <v>9357</v>
      </c>
      <c r="G2834" s="25" t="s">
        <v>9356</v>
      </c>
      <c r="H2834" s="25" t="n">
        <v>0</v>
      </c>
    </row>
    <row r="2835" customFormat="false" ht="15" hidden="false" customHeight="false" outlineLevel="0" collapsed="false">
      <c r="A2835" s="25" t="s">
        <v>4465</v>
      </c>
      <c r="B2835" s="25" t="s">
        <v>86</v>
      </c>
      <c r="C2835" s="25" t="s">
        <v>170</v>
      </c>
      <c r="E2835" s="25" t="s">
        <v>56</v>
      </c>
      <c r="F2835" s="25" t="s">
        <v>9357</v>
      </c>
    </row>
    <row r="2836" customFormat="false" ht="15" hidden="false" customHeight="false" outlineLevel="0" collapsed="false">
      <c r="A2836" s="25" t="s">
        <v>725</v>
      </c>
      <c r="B2836" s="25" t="s">
        <v>70</v>
      </c>
      <c r="C2836" s="25" t="s">
        <v>160</v>
      </c>
      <c r="D2836" s="25" t="s">
        <v>248</v>
      </c>
      <c r="E2836" s="25" t="s">
        <v>54</v>
      </c>
      <c r="F2836" s="25" t="s">
        <v>9356</v>
      </c>
      <c r="G2836" s="25" t="s">
        <v>9358</v>
      </c>
      <c r="H2836" s="25" t="n">
        <v>3139</v>
      </c>
    </row>
    <row r="2837" customFormat="false" ht="15" hidden="false" customHeight="false" outlineLevel="0" collapsed="false">
      <c r="A2837" s="25" t="s">
        <v>3885</v>
      </c>
      <c r="B2837" s="25" t="s">
        <v>87</v>
      </c>
      <c r="C2837" s="25" t="s">
        <v>186</v>
      </c>
      <c r="D2837" s="25" t="s">
        <v>1090</v>
      </c>
      <c r="E2837" s="25" t="s">
        <v>54</v>
      </c>
      <c r="F2837" s="25" t="s">
        <v>9356</v>
      </c>
      <c r="G2837" s="25" t="s">
        <v>9363</v>
      </c>
      <c r="H2837" s="25" t="n">
        <v>527</v>
      </c>
    </row>
    <row r="2838" customFormat="false" ht="15" hidden="false" customHeight="false" outlineLevel="0" collapsed="false">
      <c r="A2838" s="25" t="s">
        <v>5395</v>
      </c>
      <c r="B2838" s="25" t="s">
        <v>94</v>
      </c>
      <c r="C2838" s="25" t="s">
        <v>178</v>
      </c>
      <c r="E2838" s="25" t="s">
        <v>56</v>
      </c>
      <c r="F2838" s="25" t="s">
        <v>9356</v>
      </c>
    </row>
    <row r="2839" customFormat="false" ht="15" hidden="false" customHeight="false" outlineLevel="0" collapsed="false">
      <c r="A2839" s="25" t="s">
        <v>2032</v>
      </c>
      <c r="B2839" s="25" t="s">
        <v>80</v>
      </c>
      <c r="C2839" s="25" t="s">
        <v>186</v>
      </c>
      <c r="D2839" s="25" t="s">
        <v>237</v>
      </c>
      <c r="E2839" s="25" t="s">
        <v>55</v>
      </c>
      <c r="F2839" s="25" t="s">
        <v>9356</v>
      </c>
      <c r="G2839" s="25" t="s">
        <v>9200</v>
      </c>
      <c r="H2839" s="25" t="n">
        <v>0</v>
      </c>
    </row>
    <row r="2840" customFormat="false" ht="15" hidden="false" customHeight="false" outlineLevel="0" collapsed="false">
      <c r="A2840" s="25" t="s">
        <v>6321</v>
      </c>
      <c r="B2840" s="25" t="s">
        <v>106</v>
      </c>
      <c r="C2840" s="25" t="s">
        <v>178</v>
      </c>
      <c r="D2840" s="25" t="s">
        <v>419</v>
      </c>
      <c r="E2840" s="25" t="s">
        <v>54</v>
      </c>
      <c r="F2840" s="25" t="s">
        <v>9356</v>
      </c>
      <c r="G2840" s="25" t="s">
        <v>9341</v>
      </c>
      <c r="H2840" s="25" t="n">
        <v>5408</v>
      </c>
    </row>
    <row r="2841" customFormat="false" ht="15" hidden="false" customHeight="false" outlineLevel="0" collapsed="false">
      <c r="A2841" s="25" t="s">
        <v>6322</v>
      </c>
      <c r="B2841" s="25" t="s">
        <v>106</v>
      </c>
      <c r="C2841" s="25" t="s">
        <v>148</v>
      </c>
      <c r="D2841" s="25" t="s">
        <v>417</v>
      </c>
      <c r="E2841" s="25" t="s">
        <v>54</v>
      </c>
      <c r="F2841" s="25" t="s">
        <v>9356</v>
      </c>
      <c r="G2841" s="25" t="s">
        <v>9341</v>
      </c>
      <c r="H2841" s="25" t="n">
        <v>62</v>
      </c>
    </row>
    <row r="2842" customFormat="false" ht="15" hidden="false" customHeight="false" outlineLevel="0" collapsed="false">
      <c r="A2842" s="25" t="s">
        <v>2987</v>
      </c>
      <c r="B2842" s="25" t="s">
        <v>76</v>
      </c>
      <c r="C2842" s="25" t="s">
        <v>186</v>
      </c>
      <c r="D2842" s="25" t="s">
        <v>164</v>
      </c>
      <c r="E2842" s="25" t="s">
        <v>54</v>
      </c>
      <c r="F2842" s="25" t="s">
        <v>9356</v>
      </c>
      <c r="G2842" s="25" t="s">
        <v>9251</v>
      </c>
      <c r="H2842" s="25" t="n">
        <v>586</v>
      </c>
    </row>
    <row r="2843" customFormat="false" ht="15" hidden="false" customHeight="false" outlineLevel="0" collapsed="false">
      <c r="A2843" s="25" t="s">
        <v>7774</v>
      </c>
      <c r="B2843" s="25" t="s">
        <v>114</v>
      </c>
      <c r="C2843" s="25" t="s">
        <v>9107</v>
      </c>
      <c r="D2843" s="25" t="s">
        <v>636</v>
      </c>
      <c r="E2843" s="25" t="s">
        <v>55</v>
      </c>
      <c r="F2843" s="25" t="s">
        <v>9356</v>
      </c>
      <c r="G2843" s="25" t="s">
        <v>9231</v>
      </c>
      <c r="H2843" s="25" t="n">
        <v>0</v>
      </c>
    </row>
    <row r="2844" customFormat="false" ht="15" hidden="false" customHeight="false" outlineLevel="0" collapsed="false">
      <c r="A2844" s="25" t="s">
        <v>8166</v>
      </c>
      <c r="B2844" s="25" t="s">
        <v>113</v>
      </c>
      <c r="C2844" s="25" t="s">
        <v>186</v>
      </c>
      <c r="D2844" s="25" t="s">
        <v>1778</v>
      </c>
      <c r="E2844" s="25" t="s">
        <v>54</v>
      </c>
      <c r="F2844" s="25" t="s">
        <v>9356</v>
      </c>
      <c r="G2844" s="25" t="s">
        <v>9337</v>
      </c>
      <c r="H2844" s="25" t="n">
        <v>532</v>
      </c>
    </row>
    <row r="2845" customFormat="false" ht="15" hidden="false" customHeight="false" outlineLevel="0" collapsed="false">
      <c r="A2845" s="25" t="s">
        <v>8167</v>
      </c>
      <c r="B2845" s="25" t="s">
        <v>113</v>
      </c>
      <c r="C2845" s="25" t="s">
        <v>186</v>
      </c>
      <c r="D2845" s="25" t="s">
        <v>2754</v>
      </c>
      <c r="E2845" s="25" t="s">
        <v>54</v>
      </c>
      <c r="F2845" s="25" t="s">
        <v>9356</v>
      </c>
      <c r="G2845" s="25" t="s">
        <v>9365</v>
      </c>
      <c r="H2845" s="25" t="n">
        <v>585</v>
      </c>
    </row>
    <row r="2846" customFormat="false" ht="15" hidden="false" customHeight="false" outlineLevel="0" collapsed="false">
      <c r="A2846" s="25" t="s">
        <v>966</v>
      </c>
      <c r="B2846" s="25" t="s">
        <v>72</v>
      </c>
      <c r="C2846" s="25" t="s">
        <v>186</v>
      </c>
      <c r="D2846" s="25" t="s">
        <v>145</v>
      </c>
      <c r="E2846" s="25" t="s">
        <v>54</v>
      </c>
      <c r="F2846" s="25" t="s">
        <v>9356</v>
      </c>
      <c r="G2846" s="25" t="s">
        <v>9363</v>
      </c>
      <c r="H2846" s="25" t="n">
        <v>583</v>
      </c>
    </row>
    <row r="2847" customFormat="false" ht="15" hidden="false" customHeight="false" outlineLevel="0" collapsed="false">
      <c r="A2847" s="25" t="s">
        <v>3309</v>
      </c>
      <c r="B2847" s="25" t="s">
        <v>77</v>
      </c>
      <c r="C2847" s="25" t="s">
        <v>186</v>
      </c>
      <c r="D2847" s="25" t="s">
        <v>245</v>
      </c>
      <c r="E2847" s="25" t="s">
        <v>54</v>
      </c>
      <c r="F2847" s="25" t="s">
        <v>9356</v>
      </c>
      <c r="G2847" s="25" t="s">
        <v>9370</v>
      </c>
      <c r="H2847" s="25" t="n">
        <v>433</v>
      </c>
    </row>
    <row r="2848" customFormat="false" ht="15" hidden="false" customHeight="false" outlineLevel="0" collapsed="false">
      <c r="A2848" s="25" t="s">
        <v>3593</v>
      </c>
      <c r="B2848" s="25" t="s">
        <v>79</v>
      </c>
      <c r="C2848" s="25" t="s">
        <v>186</v>
      </c>
      <c r="D2848" s="25" t="s">
        <v>218</v>
      </c>
      <c r="E2848" s="25" t="s">
        <v>54</v>
      </c>
      <c r="F2848" s="25" t="s">
        <v>9356</v>
      </c>
      <c r="G2848" s="25" t="s">
        <v>9213</v>
      </c>
      <c r="H2848" s="25" t="n">
        <v>557</v>
      </c>
    </row>
    <row r="2849" customFormat="false" ht="15" hidden="false" customHeight="false" outlineLevel="0" collapsed="false">
      <c r="A2849" s="25" t="s">
        <v>5914</v>
      </c>
      <c r="B2849" s="25" t="s">
        <v>97</v>
      </c>
      <c r="C2849" s="25" t="s">
        <v>9107</v>
      </c>
      <c r="D2849" s="25" t="s">
        <v>1795</v>
      </c>
      <c r="E2849" s="25" t="s">
        <v>54</v>
      </c>
      <c r="F2849" s="25" t="s">
        <v>9356</v>
      </c>
      <c r="G2849" s="25" t="s">
        <v>9249</v>
      </c>
      <c r="H2849" s="25" t="n">
        <v>4704</v>
      </c>
    </row>
    <row r="2850" customFormat="false" ht="15" hidden="false" customHeight="false" outlineLevel="0" collapsed="false">
      <c r="A2850" s="25" t="s">
        <v>6813</v>
      </c>
      <c r="B2850" s="25" t="s">
        <v>105</v>
      </c>
      <c r="C2850" s="25" t="s">
        <v>186</v>
      </c>
      <c r="E2850" s="25" t="s">
        <v>56</v>
      </c>
      <c r="F2850" s="25" t="s">
        <v>9356</v>
      </c>
    </row>
    <row r="2851" customFormat="false" ht="15" hidden="false" customHeight="false" outlineLevel="0" collapsed="false">
      <c r="A2851" s="25" t="s">
        <v>4266</v>
      </c>
      <c r="B2851" s="25" t="s">
        <v>88</v>
      </c>
      <c r="C2851" s="25" t="s">
        <v>9107</v>
      </c>
      <c r="D2851" s="25" t="s">
        <v>639</v>
      </c>
      <c r="E2851" s="25" t="s">
        <v>54</v>
      </c>
      <c r="F2851" s="25" t="s">
        <v>9356</v>
      </c>
      <c r="G2851" s="25" t="s">
        <v>9341</v>
      </c>
      <c r="H2851" s="25" t="n">
        <v>5182</v>
      </c>
    </row>
    <row r="2852" customFormat="false" ht="15" hidden="false" customHeight="false" outlineLevel="0" collapsed="false">
      <c r="A2852" s="25" t="s">
        <v>8837</v>
      </c>
      <c r="B2852" s="25" t="s">
        <v>115</v>
      </c>
      <c r="C2852" s="25" t="s">
        <v>9107</v>
      </c>
      <c r="D2852" s="25" t="s">
        <v>1778</v>
      </c>
      <c r="E2852" s="25" t="s">
        <v>54</v>
      </c>
      <c r="F2852" s="25" t="s">
        <v>9356</v>
      </c>
      <c r="G2852" s="25" t="s">
        <v>9251</v>
      </c>
      <c r="H2852" s="25" t="n">
        <v>5311</v>
      </c>
    </row>
    <row r="2853" customFormat="false" ht="15" hidden="false" customHeight="false" outlineLevel="0" collapsed="false">
      <c r="A2853" s="25" t="s">
        <v>324</v>
      </c>
      <c r="B2853" s="25" t="s">
        <v>69</v>
      </c>
      <c r="C2853" s="25" t="s">
        <v>178</v>
      </c>
      <c r="D2853" s="25" t="s">
        <v>218</v>
      </c>
      <c r="E2853" s="25" t="s">
        <v>55</v>
      </c>
      <c r="F2853" s="25" t="s">
        <v>9231</v>
      </c>
      <c r="G2853" s="25" t="s">
        <v>9220</v>
      </c>
      <c r="H2853" s="25" t="n">
        <v>0</v>
      </c>
    </row>
    <row r="2854" customFormat="false" ht="15" hidden="false" customHeight="false" outlineLevel="0" collapsed="false">
      <c r="A2854" s="25" t="s">
        <v>325</v>
      </c>
      <c r="B2854" s="25" t="s">
        <v>69</v>
      </c>
      <c r="C2854" s="25" t="s">
        <v>148</v>
      </c>
      <c r="D2854" s="25" t="s">
        <v>240</v>
      </c>
      <c r="E2854" s="25" t="s">
        <v>54</v>
      </c>
      <c r="F2854" s="25" t="s">
        <v>9231</v>
      </c>
      <c r="G2854" s="25" t="s">
        <v>9371</v>
      </c>
      <c r="H2854" s="25" t="n">
        <v>64</v>
      </c>
    </row>
    <row r="2855" customFormat="false" ht="15" hidden="false" customHeight="false" outlineLevel="0" collapsed="false">
      <c r="A2855" s="25" t="s">
        <v>4807</v>
      </c>
      <c r="B2855" s="25" t="s">
        <v>98</v>
      </c>
      <c r="C2855" s="25" t="s">
        <v>178</v>
      </c>
      <c r="E2855" s="25" t="s">
        <v>56</v>
      </c>
      <c r="F2855" s="25" t="s">
        <v>9231</v>
      </c>
    </row>
    <row r="2856" customFormat="false" ht="15" hidden="false" customHeight="false" outlineLevel="0" collapsed="false">
      <c r="A2856" s="25" t="s">
        <v>3886</v>
      </c>
      <c r="B2856" s="25" t="s">
        <v>87</v>
      </c>
      <c r="C2856" s="25" t="s">
        <v>186</v>
      </c>
      <c r="D2856" s="25" t="s">
        <v>1371</v>
      </c>
      <c r="E2856" s="25" t="s">
        <v>56</v>
      </c>
      <c r="F2856" s="25" t="s">
        <v>9231</v>
      </c>
    </row>
    <row r="2857" customFormat="false" ht="15" hidden="false" customHeight="false" outlineLevel="0" collapsed="false">
      <c r="A2857" s="25" t="s">
        <v>2033</v>
      </c>
      <c r="B2857" s="25" t="s">
        <v>80</v>
      </c>
      <c r="C2857" s="25" t="s">
        <v>170</v>
      </c>
      <c r="D2857" s="25" t="s">
        <v>266</v>
      </c>
      <c r="E2857" s="25" t="s">
        <v>54</v>
      </c>
      <c r="F2857" s="25" t="s">
        <v>9231</v>
      </c>
      <c r="G2857" s="25" t="s">
        <v>9372</v>
      </c>
      <c r="H2857" s="25" t="n">
        <v>878</v>
      </c>
    </row>
    <row r="2858" customFormat="false" ht="15" hidden="false" customHeight="false" outlineLevel="0" collapsed="false">
      <c r="A2858" s="25" t="s">
        <v>2034</v>
      </c>
      <c r="B2858" s="25" t="s">
        <v>80</v>
      </c>
      <c r="C2858" s="25" t="s">
        <v>148</v>
      </c>
      <c r="D2858" s="25" t="s">
        <v>248</v>
      </c>
      <c r="E2858" s="25" t="s">
        <v>54</v>
      </c>
      <c r="F2858" s="25" t="s">
        <v>9231</v>
      </c>
      <c r="G2858" s="25" t="s">
        <v>9211</v>
      </c>
      <c r="H2858" s="25" t="n">
        <v>59</v>
      </c>
    </row>
    <row r="2859" customFormat="false" ht="15" hidden="false" customHeight="false" outlineLevel="0" collapsed="false">
      <c r="A2859" s="25" t="s">
        <v>5644</v>
      </c>
      <c r="B2859" s="25" t="s">
        <v>96</v>
      </c>
      <c r="C2859" s="25" t="s">
        <v>186</v>
      </c>
      <c r="D2859" s="25" t="s">
        <v>3373</v>
      </c>
      <c r="E2859" s="25" t="s">
        <v>55</v>
      </c>
      <c r="F2859" s="25" t="s">
        <v>9231</v>
      </c>
      <c r="G2859" s="25" t="s">
        <v>9229</v>
      </c>
      <c r="H2859" s="25" t="n">
        <v>0</v>
      </c>
    </row>
    <row r="2860" customFormat="false" ht="15" hidden="false" customHeight="false" outlineLevel="0" collapsed="false">
      <c r="A2860" s="25" t="s">
        <v>2669</v>
      </c>
      <c r="B2860" s="25" t="s">
        <v>78</v>
      </c>
      <c r="C2860" s="25" t="s">
        <v>9107</v>
      </c>
      <c r="D2860" s="25" t="s">
        <v>225</v>
      </c>
      <c r="E2860" s="25" t="s">
        <v>55</v>
      </c>
      <c r="F2860" s="25" t="s">
        <v>9231</v>
      </c>
      <c r="G2860" s="25" t="s">
        <v>9334</v>
      </c>
      <c r="H2860" s="25" t="n">
        <v>0</v>
      </c>
    </row>
    <row r="2861" customFormat="false" ht="15" hidden="false" customHeight="false" outlineLevel="0" collapsed="false">
      <c r="A2861" s="25" t="s">
        <v>7465</v>
      </c>
      <c r="B2861" s="25" t="s">
        <v>112</v>
      </c>
      <c r="C2861" s="25" t="s">
        <v>178</v>
      </c>
      <c r="D2861" s="25" t="s">
        <v>158</v>
      </c>
      <c r="E2861" s="25" t="s">
        <v>56</v>
      </c>
      <c r="F2861" s="25" t="s">
        <v>9231</v>
      </c>
    </row>
    <row r="2862" customFormat="false" ht="15" hidden="false" customHeight="false" outlineLevel="0" collapsed="false">
      <c r="A2862" s="25" t="s">
        <v>7466</v>
      </c>
      <c r="B2862" s="25" t="s">
        <v>112</v>
      </c>
      <c r="C2862" s="25" t="s">
        <v>148</v>
      </c>
      <c r="D2862" s="25" t="s">
        <v>433</v>
      </c>
      <c r="E2862" s="25" t="s">
        <v>54</v>
      </c>
      <c r="F2862" s="25" t="s">
        <v>9231</v>
      </c>
      <c r="G2862" s="25" t="s">
        <v>9361</v>
      </c>
      <c r="H2862" s="25" t="n">
        <v>65</v>
      </c>
    </row>
    <row r="2863" customFormat="false" ht="15" hidden="false" customHeight="false" outlineLevel="0" collapsed="false">
      <c r="A2863" s="25" t="s">
        <v>2988</v>
      </c>
      <c r="B2863" s="25" t="s">
        <v>76</v>
      </c>
      <c r="C2863" s="25" t="s">
        <v>186</v>
      </c>
      <c r="D2863" s="25" t="s">
        <v>195</v>
      </c>
      <c r="E2863" s="25" t="s">
        <v>54</v>
      </c>
      <c r="F2863" s="25" t="s">
        <v>9231</v>
      </c>
      <c r="G2863" s="25" t="s">
        <v>9363</v>
      </c>
      <c r="H2863" s="25" t="n">
        <v>543</v>
      </c>
    </row>
    <row r="2864" customFormat="false" ht="15" hidden="false" customHeight="false" outlineLevel="0" collapsed="false">
      <c r="A2864" s="25" t="s">
        <v>7775</v>
      </c>
      <c r="B2864" s="25" t="s">
        <v>114</v>
      </c>
      <c r="C2864" s="25" t="s">
        <v>186</v>
      </c>
      <c r="D2864" s="25" t="s">
        <v>1156</v>
      </c>
      <c r="E2864" s="25" t="s">
        <v>56</v>
      </c>
      <c r="F2864" s="25" t="s">
        <v>9231</v>
      </c>
    </row>
    <row r="2865" customFormat="false" ht="15" hidden="false" customHeight="false" outlineLevel="0" collapsed="false">
      <c r="A2865" s="25" t="s">
        <v>8168</v>
      </c>
      <c r="B2865" s="25" t="s">
        <v>113</v>
      </c>
      <c r="C2865" s="25" t="s">
        <v>9107</v>
      </c>
      <c r="E2865" s="25" t="s">
        <v>56</v>
      </c>
      <c r="F2865" s="25" t="s">
        <v>9231</v>
      </c>
    </row>
    <row r="2866" customFormat="false" ht="15" hidden="false" customHeight="false" outlineLevel="0" collapsed="false">
      <c r="A2866" s="25" t="s">
        <v>8169</v>
      </c>
      <c r="B2866" s="25" t="s">
        <v>113</v>
      </c>
      <c r="C2866" s="25" t="s">
        <v>186</v>
      </c>
      <c r="D2866" s="25" t="s">
        <v>444</v>
      </c>
      <c r="E2866" s="25" t="s">
        <v>55</v>
      </c>
      <c r="F2866" s="25" t="s">
        <v>9231</v>
      </c>
      <c r="G2866" s="25" t="s">
        <v>9293</v>
      </c>
      <c r="H2866" s="25" t="n">
        <v>0</v>
      </c>
    </row>
    <row r="2867" customFormat="false" ht="15" hidden="false" customHeight="false" outlineLevel="0" collapsed="false">
      <c r="A2867" s="25" t="s">
        <v>6547</v>
      </c>
      <c r="B2867" s="25" t="s">
        <v>107</v>
      </c>
      <c r="C2867" s="25" t="s">
        <v>160</v>
      </c>
      <c r="D2867" s="25" t="s">
        <v>164</v>
      </c>
      <c r="E2867" s="25" t="s">
        <v>56</v>
      </c>
      <c r="F2867" s="25" t="s">
        <v>9231</v>
      </c>
    </row>
    <row r="2868" customFormat="false" ht="15" hidden="false" customHeight="false" outlineLevel="0" collapsed="false">
      <c r="A2868" s="25" t="s">
        <v>8539</v>
      </c>
      <c r="B2868" s="25" t="s">
        <v>116</v>
      </c>
      <c r="C2868" s="25" t="s">
        <v>178</v>
      </c>
      <c r="E2868" s="25" t="s">
        <v>56</v>
      </c>
      <c r="F2868" s="25" t="s">
        <v>9231</v>
      </c>
    </row>
    <row r="2869" customFormat="false" ht="15" hidden="false" customHeight="false" outlineLevel="0" collapsed="false">
      <c r="A2869" s="25" t="s">
        <v>1277</v>
      </c>
      <c r="B2869" s="25" t="s">
        <v>73</v>
      </c>
      <c r="C2869" s="25" t="s">
        <v>178</v>
      </c>
      <c r="D2869" s="25" t="s">
        <v>218</v>
      </c>
      <c r="E2869" s="25" t="s">
        <v>55</v>
      </c>
      <c r="F2869" s="25" t="s">
        <v>9231</v>
      </c>
      <c r="G2869" s="25" t="s">
        <v>9206</v>
      </c>
      <c r="H2869" s="25" t="n">
        <v>0</v>
      </c>
    </row>
    <row r="2870" customFormat="false" ht="15" hidden="false" customHeight="false" outlineLevel="0" collapsed="false">
      <c r="A2870" s="25" t="s">
        <v>1278</v>
      </c>
      <c r="B2870" s="25" t="s">
        <v>73</v>
      </c>
      <c r="C2870" s="25" t="s">
        <v>178</v>
      </c>
      <c r="D2870" s="25" t="s">
        <v>266</v>
      </c>
      <c r="E2870" s="25" t="s">
        <v>55</v>
      </c>
      <c r="F2870" s="25" t="s">
        <v>9231</v>
      </c>
      <c r="G2870" s="25" t="s">
        <v>9237</v>
      </c>
      <c r="H2870" s="25" t="n">
        <v>0</v>
      </c>
    </row>
    <row r="2871" customFormat="false" ht="15" hidden="false" customHeight="false" outlineLevel="0" collapsed="false">
      <c r="A2871" s="25" t="s">
        <v>1279</v>
      </c>
      <c r="B2871" s="25" t="s">
        <v>73</v>
      </c>
      <c r="C2871" s="25" t="s">
        <v>160</v>
      </c>
      <c r="D2871" s="25" t="s">
        <v>145</v>
      </c>
      <c r="E2871" s="25" t="s">
        <v>54</v>
      </c>
      <c r="F2871" s="25" t="s">
        <v>9231</v>
      </c>
      <c r="G2871" s="25" t="s">
        <v>9217</v>
      </c>
      <c r="H2871" s="25" t="n">
        <v>3971</v>
      </c>
    </row>
    <row r="2872" customFormat="false" ht="15" hidden="false" customHeight="false" outlineLevel="0" collapsed="false">
      <c r="A2872" s="25" t="s">
        <v>3594</v>
      </c>
      <c r="B2872" s="25" t="s">
        <v>79</v>
      </c>
      <c r="C2872" s="25" t="s">
        <v>186</v>
      </c>
      <c r="D2872" s="25" t="s">
        <v>231</v>
      </c>
      <c r="E2872" s="25" t="s">
        <v>54</v>
      </c>
      <c r="F2872" s="25" t="s">
        <v>9231</v>
      </c>
      <c r="G2872" s="25" t="s">
        <v>9263</v>
      </c>
      <c r="H2872" s="25" t="n">
        <v>554</v>
      </c>
    </row>
    <row r="2873" customFormat="false" ht="15" hidden="false" customHeight="false" outlineLevel="0" collapsed="false">
      <c r="A2873" s="25" t="s">
        <v>7075</v>
      </c>
      <c r="B2873" s="25" t="s">
        <v>104</v>
      </c>
      <c r="C2873" s="25" t="s">
        <v>178</v>
      </c>
      <c r="E2873" s="25" t="s">
        <v>56</v>
      </c>
      <c r="F2873" s="25" t="s">
        <v>9231</v>
      </c>
    </row>
    <row r="2874" customFormat="false" ht="15" hidden="false" customHeight="false" outlineLevel="0" collapsed="false">
      <c r="A2874" s="25" t="s">
        <v>7076</v>
      </c>
      <c r="B2874" s="25" t="s">
        <v>104</v>
      </c>
      <c r="C2874" s="25" t="s">
        <v>160</v>
      </c>
      <c r="D2874" s="25" t="s">
        <v>3075</v>
      </c>
      <c r="E2874" s="25" t="s">
        <v>55</v>
      </c>
      <c r="F2874" s="25" t="s">
        <v>9231</v>
      </c>
      <c r="G2874" s="25" t="s">
        <v>9303</v>
      </c>
      <c r="H2874" s="25" t="n">
        <v>0</v>
      </c>
    </row>
    <row r="2875" customFormat="false" ht="15" hidden="false" customHeight="false" outlineLevel="0" collapsed="false">
      <c r="A2875" s="25" t="s">
        <v>7077</v>
      </c>
      <c r="B2875" s="25" t="s">
        <v>104</v>
      </c>
      <c r="C2875" s="25" t="s">
        <v>170</v>
      </c>
      <c r="D2875" s="25" t="s">
        <v>665</v>
      </c>
      <c r="E2875" s="25" t="s">
        <v>54</v>
      </c>
      <c r="F2875" s="25" t="s">
        <v>9231</v>
      </c>
      <c r="G2875" s="25" t="s">
        <v>9294</v>
      </c>
      <c r="H2875" s="25" t="n">
        <v>1273</v>
      </c>
    </row>
    <row r="2876" customFormat="false" ht="15" hidden="false" customHeight="false" outlineLevel="0" collapsed="false">
      <c r="A2876" s="25" t="s">
        <v>8838</v>
      </c>
      <c r="B2876" s="25" t="s">
        <v>115</v>
      </c>
      <c r="C2876" s="25" t="s">
        <v>160</v>
      </c>
      <c r="D2876" s="25" t="s">
        <v>1049</v>
      </c>
      <c r="E2876" s="25" t="s">
        <v>56</v>
      </c>
      <c r="F2876" s="25" t="s">
        <v>9231</v>
      </c>
    </row>
    <row r="2877" customFormat="false" ht="15" hidden="false" customHeight="false" outlineLevel="0" collapsed="false">
      <c r="A2877" s="25" t="s">
        <v>326</v>
      </c>
      <c r="B2877" s="25" t="s">
        <v>69</v>
      </c>
      <c r="C2877" s="25" t="s">
        <v>170</v>
      </c>
      <c r="D2877" s="25" t="s">
        <v>184</v>
      </c>
      <c r="E2877" s="25" t="s">
        <v>54</v>
      </c>
      <c r="F2877" s="25" t="s">
        <v>9211</v>
      </c>
      <c r="G2877" s="25" t="s">
        <v>9243</v>
      </c>
      <c r="H2877" s="25" t="n">
        <v>1300</v>
      </c>
    </row>
    <row r="2878" customFormat="false" ht="15" hidden="false" customHeight="false" outlineLevel="0" collapsed="false">
      <c r="A2878" s="25" t="s">
        <v>4808</v>
      </c>
      <c r="B2878" s="25" t="s">
        <v>98</v>
      </c>
      <c r="C2878" s="25" t="s">
        <v>170</v>
      </c>
      <c r="E2878" s="25" t="s">
        <v>56</v>
      </c>
      <c r="F2878" s="25" t="s">
        <v>9211</v>
      </c>
    </row>
    <row r="2879" customFormat="false" ht="15" hidden="false" customHeight="false" outlineLevel="0" collapsed="false">
      <c r="A2879" s="25" t="s">
        <v>4809</v>
      </c>
      <c r="B2879" s="25" t="s">
        <v>98</v>
      </c>
      <c r="C2879" s="25" t="s">
        <v>170</v>
      </c>
      <c r="E2879" s="25" t="s">
        <v>56</v>
      </c>
      <c r="F2879" s="25" t="s">
        <v>9211</v>
      </c>
    </row>
    <row r="2880" customFormat="false" ht="15" hidden="false" customHeight="false" outlineLevel="0" collapsed="false">
      <c r="A2880" s="25" t="s">
        <v>4810</v>
      </c>
      <c r="B2880" s="25" t="s">
        <v>98</v>
      </c>
      <c r="C2880" s="25" t="s">
        <v>178</v>
      </c>
      <c r="D2880" s="25" t="s">
        <v>1671</v>
      </c>
      <c r="E2880" s="25" t="s">
        <v>55</v>
      </c>
      <c r="F2880" s="25" t="s">
        <v>9211</v>
      </c>
      <c r="G2880" s="25" t="s">
        <v>9274</v>
      </c>
      <c r="H2880" s="25" t="n">
        <v>0</v>
      </c>
    </row>
    <row r="2881" customFormat="false" ht="15" hidden="false" customHeight="false" outlineLevel="0" collapsed="false">
      <c r="A2881" s="25" t="s">
        <v>6138</v>
      </c>
      <c r="B2881" s="25" t="s">
        <v>108</v>
      </c>
      <c r="C2881" s="25" t="s">
        <v>148</v>
      </c>
      <c r="D2881" s="25" t="s">
        <v>218</v>
      </c>
      <c r="E2881" s="25" t="s">
        <v>55</v>
      </c>
      <c r="F2881" s="25" t="s">
        <v>9211</v>
      </c>
      <c r="G2881" s="25" t="s">
        <v>9349</v>
      </c>
      <c r="H2881" s="25" t="n">
        <v>0</v>
      </c>
    </row>
    <row r="2882" customFormat="false" ht="15" hidden="false" customHeight="false" outlineLevel="0" collapsed="false">
      <c r="A2882" s="25" t="s">
        <v>6323</v>
      </c>
      <c r="B2882" s="25" t="s">
        <v>106</v>
      </c>
      <c r="C2882" s="25" t="s">
        <v>160</v>
      </c>
      <c r="D2882" s="25" t="s">
        <v>156</v>
      </c>
      <c r="E2882" s="25" t="s">
        <v>54</v>
      </c>
      <c r="F2882" s="25" t="s">
        <v>9211</v>
      </c>
      <c r="G2882" s="25" t="s">
        <v>9206</v>
      </c>
      <c r="H2882" s="25" t="n">
        <v>3527</v>
      </c>
    </row>
    <row r="2883" customFormat="false" ht="15" hidden="false" customHeight="false" outlineLevel="0" collapsed="false">
      <c r="A2883" s="25" t="s">
        <v>2989</v>
      </c>
      <c r="B2883" s="25" t="s">
        <v>76</v>
      </c>
      <c r="C2883" s="25" t="s">
        <v>186</v>
      </c>
      <c r="D2883" s="25" t="s">
        <v>188</v>
      </c>
      <c r="E2883" s="25" t="s">
        <v>54</v>
      </c>
      <c r="F2883" s="25" t="s">
        <v>9211</v>
      </c>
      <c r="G2883" s="25" t="s">
        <v>9213</v>
      </c>
      <c r="H2883" s="25" t="n">
        <v>526</v>
      </c>
    </row>
    <row r="2884" customFormat="false" ht="15" hidden="false" customHeight="false" outlineLevel="0" collapsed="false">
      <c r="A2884" s="25" t="s">
        <v>7776</v>
      </c>
      <c r="B2884" s="25" t="s">
        <v>114</v>
      </c>
      <c r="C2884" s="25" t="s">
        <v>148</v>
      </c>
      <c r="D2884" s="25" t="s">
        <v>218</v>
      </c>
      <c r="E2884" s="25" t="s">
        <v>55</v>
      </c>
      <c r="F2884" s="25" t="s">
        <v>9211</v>
      </c>
      <c r="G2884" s="25" t="s">
        <v>9276</v>
      </c>
      <c r="H2884" s="25" t="n">
        <v>0</v>
      </c>
    </row>
    <row r="2885" customFormat="false" ht="15" hidden="false" customHeight="false" outlineLevel="0" collapsed="false">
      <c r="A2885" s="25" t="s">
        <v>967</v>
      </c>
      <c r="B2885" s="25" t="s">
        <v>72</v>
      </c>
      <c r="C2885" s="25" t="s">
        <v>186</v>
      </c>
      <c r="D2885" s="25" t="s">
        <v>180</v>
      </c>
      <c r="E2885" s="25" t="s">
        <v>55</v>
      </c>
      <c r="F2885" s="25" t="s">
        <v>9211</v>
      </c>
      <c r="G2885" s="25" t="s">
        <v>9334</v>
      </c>
      <c r="H2885" s="25" t="n">
        <v>0</v>
      </c>
    </row>
    <row r="2886" customFormat="false" ht="15" hidden="false" customHeight="false" outlineLevel="0" collapsed="false">
      <c r="A2886" s="25" t="s">
        <v>6548</v>
      </c>
      <c r="B2886" s="25" t="s">
        <v>107</v>
      </c>
      <c r="C2886" s="25" t="s">
        <v>186</v>
      </c>
      <c r="D2886" s="25" t="s">
        <v>195</v>
      </c>
      <c r="E2886" s="25" t="s">
        <v>54</v>
      </c>
      <c r="F2886" s="25" t="s">
        <v>9211</v>
      </c>
      <c r="G2886" s="25" t="s">
        <v>9289</v>
      </c>
      <c r="H2886" s="25" t="n">
        <v>569</v>
      </c>
    </row>
    <row r="2887" customFormat="false" ht="15" hidden="false" customHeight="false" outlineLevel="0" collapsed="false">
      <c r="A2887" s="25" t="s">
        <v>8540</v>
      </c>
      <c r="B2887" s="25" t="s">
        <v>116</v>
      </c>
      <c r="C2887" s="25" t="s">
        <v>178</v>
      </c>
      <c r="D2887" s="25" t="s">
        <v>444</v>
      </c>
      <c r="E2887" s="25" t="s">
        <v>54</v>
      </c>
      <c r="F2887" s="25" t="s">
        <v>9211</v>
      </c>
      <c r="G2887" s="25" t="s">
        <v>9218</v>
      </c>
      <c r="H2887" s="25" t="n">
        <v>6310</v>
      </c>
    </row>
    <row r="2888" customFormat="false" ht="15" hidden="false" customHeight="false" outlineLevel="0" collapsed="false">
      <c r="A2888" s="25" t="s">
        <v>1280</v>
      </c>
      <c r="B2888" s="25" t="s">
        <v>73</v>
      </c>
      <c r="C2888" s="25" t="s">
        <v>160</v>
      </c>
      <c r="D2888" s="25" t="s">
        <v>240</v>
      </c>
      <c r="E2888" s="25" t="s">
        <v>55</v>
      </c>
      <c r="F2888" s="25" t="s">
        <v>9211</v>
      </c>
      <c r="G2888" s="25" t="s">
        <v>9206</v>
      </c>
      <c r="H2888" s="25" t="n">
        <v>0</v>
      </c>
    </row>
    <row r="2889" customFormat="false" ht="15" hidden="false" customHeight="false" outlineLevel="0" collapsed="false">
      <c r="A2889" s="25" t="s">
        <v>5915</v>
      </c>
      <c r="B2889" s="25" t="s">
        <v>97</v>
      </c>
      <c r="C2889" s="25" t="s">
        <v>170</v>
      </c>
      <c r="D2889" s="25" t="s">
        <v>1158</v>
      </c>
      <c r="E2889" s="25" t="s">
        <v>54</v>
      </c>
      <c r="F2889" s="25" t="s">
        <v>9211</v>
      </c>
      <c r="G2889" s="25" t="s">
        <v>9215</v>
      </c>
      <c r="H2889" s="25" t="n">
        <v>1135</v>
      </c>
    </row>
    <row r="2890" customFormat="false" ht="15" hidden="false" customHeight="false" outlineLevel="0" collapsed="false">
      <c r="A2890" s="25" t="s">
        <v>6814</v>
      </c>
      <c r="B2890" s="25" t="s">
        <v>105</v>
      </c>
      <c r="C2890" s="25" t="s">
        <v>148</v>
      </c>
      <c r="E2890" s="25" t="s">
        <v>56</v>
      </c>
      <c r="F2890" s="25" t="s">
        <v>9211</v>
      </c>
    </row>
    <row r="2891" customFormat="false" ht="15" hidden="false" customHeight="false" outlineLevel="0" collapsed="false">
      <c r="A2891" s="25" t="s">
        <v>1564</v>
      </c>
      <c r="B2891" s="25" t="s">
        <v>71</v>
      </c>
      <c r="C2891" s="25" t="s">
        <v>178</v>
      </c>
      <c r="D2891" s="25" t="s">
        <v>167</v>
      </c>
      <c r="E2891" s="25" t="s">
        <v>54</v>
      </c>
      <c r="F2891" s="25" t="s">
        <v>9211</v>
      </c>
      <c r="G2891" s="25" t="s">
        <v>9373</v>
      </c>
      <c r="H2891" s="25" t="n">
        <v>5145</v>
      </c>
    </row>
    <row r="2892" customFormat="false" ht="15" hidden="false" customHeight="false" outlineLevel="0" collapsed="false">
      <c r="A2892" s="25" t="s">
        <v>1565</v>
      </c>
      <c r="B2892" s="25" t="s">
        <v>71</v>
      </c>
      <c r="C2892" s="25" t="s">
        <v>148</v>
      </c>
      <c r="D2892" s="25" t="s">
        <v>210</v>
      </c>
      <c r="E2892" s="25" t="s">
        <v>54</v>
      </c>
      <c r="F2892" s="25" t="s">
        <v>9211</v>
      </c>
      <c r="G2892" s="25" t="s">
        <v>9353</v>
      </c>
      <c r="H2892" s="25" t="n">
        <v>54</v>
      </c>
    </row>
    <row r="2893" customFormat="false" ht="15" hidden="false" customHeight="false" outlineLevel="0" collapsed="false">
      <c r="A2893" s="25" t="s">
        <v>7078</v>
      </c>
      <c r="B2893" s="25" t="s">
        <v>104</v>
      </c>
      <c r="C2893" s="25" t="s">
        <v>9107</v>
      </c>
      <c r="D2893" s="25" t="s">
        <v>444</v>
      </c>
      <c r="E2893" s="25" t="s">
        <v>55</v>
      </c>
      <c r="F2893" s="25" t="s">
        <v>9211</v>
      </c>
      <c r="G2893" s="25" t="s">
        <v>9215</v>
      </c>
      <c r="H2893" s="25" t="n">
        <v>0</v>
      </c>
    </row>
    <row r="2894" customFormat="false" ht="15" hidden="false" customHeight="false" outlineLevel="0" collapsed="false">
      <c r="A2894" s="25" t="s">
        <v>8839</v>
      </c>
      <c r="B2894" s="25" t="s">
        <v>115</v>
      </c>
      <c r="C2894" s="25" t="s">
        <v>178</v>
      </c>
      <c r="E2894" s="25" t="s">
        <v>56</v>
      </c>
      <c r="F2894" s="25" t="s">
        <v>9211</v>
      </c>
    </row>
    <row r="2895" customFormat="false" ht="15" hidden="false" customHeight="false" outlineLevel="0" collapsed="false">
      <c r="A2895" s="25" t="s">
        <v>327</v>
      </c>
      <c r="B2895" s="25" t="s">
        <v>69</v>
      </c>
      <c r="C2895" s="25" t="s">
        <v>148</v>
      </c>
      <c r="D2895" s="25" t="s">
        <v>191</v>
      </c>
      <c r="E2895" s="25" t="s">
        <v>54</v>
      </c>
      <c r="F2895" s="25" t="s">
        <v>9228</v>
      </c>
      <c r="G2895" s="25" t="s">
        <v>9362</v>
      </c>
      <c r="H2895" s="25" t="n">
        <v>53</v>
      </c>
    </row>
    <row r="2896" customFormat="false" ht="15" hidden="false" customHeight="false" outlineLevel="0" collapsed="false">
      <c r="A2896" s="25" t="s">
        <v>4811</v>
      </c>
      <c r="B2896" s="25" t="s">
        <v>98</v>
      </c>
      <c r="C2896" s="25" t="s">
        <v>186</v>
      </c>
      <c r="D2896" s="25" t="s">
        <v>1049</v>
      </c>
      <c r="E2896" s="25" t="s">
        <v>54</v>
      </c>
      <c r="F2896" s="25" t="s">
        <v>9228</v>
      </c>
      <c r="G2896" s="25" t="s">
        <v>9251</v>
      </c>
      <c r="H2896" s="25" t="n">
        <v>511</v>
      </c>
    </row>
    <row r="2897" customFormat="false" ht="15" hidden="false" customHeight="false" outlineLevel="0" collapsed="false">
      <c r="A2897" s="25" t="s">
        <v>4812</v>
      </c>
      <c r="B2897" s="25" t="s">
        <v>98</v>
      </c>
      <c r="C2897" s="25" t="s">
        <v>178</v>
      </c>
      <c r="D2897" s="25" t="s">
        <v>1158</v>
      </c>
      <c r="E2897" s="25" t="s">
        <v>54</v>
      </c>
      <c r="F2897" s="25" t="s">
        <v>9228</v>
      </c>
      <c r="G2897" s="25" t="s">
        <v>9374</v>
      </c>
      <c r="H2897" s="25" t="n">
        <v>5747</v>
      </c>
    </row>
    <row r="2898" customFormat="false" ht="15" hidden="false" customHeight="false" outlineLevel="0" collapsed="false">
      <c r="A2898" s="25" t="s">
        <v>5074</v>
      </c>
      <c r="B2898" s="25" t="s">
        <v>95</v>
      </c>
      <c r="C2898" s="25" t="s">
        <v>9107</v>
      </c>
      <c r="D2898" s="25" t="s">
        <v>169</v>
      </c>
      <c r="E2898" s="25" t="s">
        <v>56</v>
      </c>
      <c r="F2898" s="25" t="s">
        <v>9228</v>
      </c>
    </row>
    <row r="2899" customFormat="false" ht="15" hidden="false" customHeight="false" outlineLevel="0" collapsed="false">
      <c r="A2899" s="25" t="s">
        <v>5075</v>
      </c>
      <c r="B2899" s="25" t="s">
        <v>95</v>
      </c>
      <c r="C2899" s="25" t="s">
        <v>186</v>
      </c>
      <c r="D2899" s="25" t="s">
        <v>193</v>
      </c>
      <c r="E2899" s="25" t="s">
        <v>55</v>
      </c>
      <c r="F2899" s="25" t="s">
        <v>9228</v>
      </c>
      <c r="G2899" s="25" t="s">
        <v>9362</v>
      </c>
      <c r="H2899" s="25" t="n">
        <v>0</v>
      </c>
    </row>
    <row r="2900" customFormat="false" ht="15" hidden="false" customHeight="false" outlineLevel="0" collapsed="false">
      <c r="A2900" s="25" t="s">
        <v>2035</v>
      </c>
      <c r="B2900" s="25" t="s">
        <v>80</v>
      </c>
      <c r="C2900" s="25" t="s">
        <v>9107</v>
      </c>
      <c r="D2900" s="25" t="s">
        <v>191</v>
      </c>
      <c r="E2900" s="25" t="s">
        <v>55</v>
      </c>
      <c r="F2900" s="25" t="s">
        <v>9228</v>
      </c>
      <c r="G2900" s="25" t="s">
        <v>9368</v>
      </c>
      <c r="H2900" s="25" t="n">
        <v>0</v>
      </c>
    </row>
    <row r="2901" customFormat="false" ht="15" hidden="false" customHeight="false" outlineLevel="0" collapsed="false">
      <c r="A2901" s="25" t="s">
        <v>2036</v>
      </c>
      <c r="B2901" s="25" t="s">
        <v>80</v>
      </c>
      <c r="C2901" s="25" t="s">
        <v>186</v>
      </c>
      <c r="D2901" s="25" t="s">
        <v>169</v>
      </c>
      <c r="E2901" s="25" t="s">
        <v>54</v>
      </c>
      <c r="F2901" s="25" t="s">
        <v>9228</v>
      </c>
      <c r="G2901" s="25" t="s">
        <v>9363</v>
      </c>
      <c r="H2901" s="25" t="n">
        <v>596</v>
      </c>
    </row>
    <row r="2902" customFormat="false" ht="15" hidden="false" customHeight="false" outlineLevel="0" collapsed="false">
      <c r="A2902" s="25" t="s">
        <v>2990</v>
      </c>
      <c r="B2902" s="25" t="s">
        <v>76</v>
      </c>
      <c r="C2902" s="25" t="s">
        <v>148</v>
      </c>
      <c r="D2902" s="25" t="s">
        <v>184</v>
      </c>
      <c r="E2902" s="25" t="s">
        <v>54</v>
      </c>
      <c r="F2902" s="25" t="s">
        <v>9228</v>
      </c>
      <c r="G2902" s="25" t="s">
        <v>9218</v>
      </c>
      <c r="H2902" s="25" t="n">
        <v>60</v>
      </c>
    </row>
    <row r="2903" customFormat="false" ht="15" hidden="false" customHeight="false" outlineLevel="0" collapsed="false">
      <c r="A2903" s="25" t="s">
        <v>7777</v>
      </c>
      <c r="B2903" s="25" t="s">
        <v>114</v>
      </c>
      <c r="C2903" s="25" t="s">
        <v>9107</v>
      </c>
      <c r="D2903" s="25" t="s">
        <v>1187</v>
      </c>
      <c r="E2903" s="25" t="s">
        <v>54</v>
      </c>
      <c r="F2903" s="25" t="s">
        <v>9228</v>
      </c>
      <c r="G2903" s="25" t="s">
        <v>9200</v>
      </c>
      <c r="H2903" s="25" t="n">
        <v>4372</v>
      </c>
    </row>
    <row r="2904" customFormat="false" ht="15" hidden="false" customHeight="false" outlineLevel="0" collapsed="false">
      <c r="A2904" s="25" t="s">
        <v>8170</v>
      </c>
      <c r="B2904" s="25" t="s">
        <v>113</v>
      </c>
      <c r="C2904" s="25" t="s">
        <v>9107</v>
      </c>
      <c r="D2904" s="25" t="s">
        <v>1351</v>
      </c>
      <c r="E2904" s="25" t="s">
        <v>54</v>
      </c>
      <c r="F2904" s="25" t="s">
        <v>9228</v>
      </c>
      <c r="G2904" s="25" t="s">
        <v>9217</v>
      </c>
      <c r="H2904" s="25" t="n">
        <v>4604</v>
      </c>
    </row>
    <row r="2905" customFormat="false" ht="15" hidden="false" customHeight="false" outlineLevel="0" collapsed="false">
      <c r="A2905" s="25" t="s">
        <v>6549</v>
      </c>
      <c r="B2905" s="25" t="s">
        <v>107</v>
      </c>
      <c r="C2905" s="25" t="s">
        <v>178</v>
      </c>
      <c r="E2905" s="25" t="s">
        <v>56</v>
      </c>
      <c r="F2905" s="25" t="s">
        <v>9228</v>
      </c>
    </row>
    <row r="2906" customFormat="false" ht="15" hidden="false" customHeight="false" outlineLevel="0" collapsed="false">
      <c r="A2906" s="25" t="s">
        <v>6550</v>
      </c>
      <c r="B2906" s="25" t="s">
        <v>107</v>
      </c>
      <c r="C2906" s="25" t="s">
        <v>160</v>
      </c>
      <c r="D2906" s="25" t="s">
        <v>868</v>
      </c>
      <c r="E2906" s="25" t="s">
        <v>55</v>
      </c>
      <c r="F2906" s="25" t="s">
        <v>9228</v>
      </c>
      <c r="G2906" s="25" t="s">
        <v>9251</v>
      </c>
      <c r="H2906" s="25" t="n">
        <v>0</v>
      </c>
    </row>
    <row r="2907" customFormat="false" ht="15" hidden="false" customHeight="false" outlineLevel="0" collapsed="false">
      <c r="A2907" s="25" t="s">
        <v>5916</v>
      </c>
      <c r="B2907" s="25" t="s">
        <v>97</v>
      </c>
      <c r="C2907" s="25" t="s">
        <v>9107</v>
      </c>
      <c r="D2907" s="25" t="s">
        <v>661</v>
      </c>
      <c r="E2907" s="25" t="s">
        <v>54</v>
      </c>
      <c r="F2907" s="25" t="s">
        <v>9228</v>
      </c>
      <c r="G2907" s="25" t="s">
        <v>9217</v>
      </c>
      <c r="H2907" s="25" t="n">
        <v>4859</v>
      </c>
    </row>
    <row r="2908" customFormat="false" ht="15" hidden="false" customHeight="false" outlineLevel="0" collapsed="false">
      <c r="A2908" s="25" t="s">
        <v>7079</v>
      </c>
      <c r="B2908" s="25" t="s">
        <v>104</v>
      </c>
      <c r="C2908" s="25" t="s">
        <v>160</v>
      </c>
      <c r="D2908" s="25" t="s">
        <v>646</v>
      </c>
      <c r="E2908" s="25" t="s">
        <v>54</v>
      </c>
      <c r="F2908" s="25" t="s">
        <v>9228</v>
      </c>
      <c r="G2908" s="25" t="s">
        <v>9351</v>
      </c>
      <c r="H2908" s="25" t="n">
        <v>3718</v>
      </c>
    </row>
    <row r="2909" customFormat="false" ht="15" hidden="false" customHeight="false" outlineLevel="0" collapsed="false">
      <c r="A2909" s="25" t="s">
        <v>4466</v>
      </c>
      <c r="B2909" s="25" t="s">
        <v>86</v>
      </c>
      <c r="C2909" s="25" t="s">
        <v>148</v>
      </c>
      <c r="D2909" s="25" t="s">
        <v>417</v>
      </c>
      <c r="E2909" s="25" t="s">
        <v>56</v>
      </c>
      <c r="F2909" s="25" t="s">
        <v>9228</v>
      </c>
    </row>
    <row r="2910" customFormat="false" ht="15" hidden="false" customHeight="false" outlineLevel="0" collapsed="false">
      <c r="A2910" s="25" t="s">
        <v>4467</v>
      </c>
      <c r="B2910" s="25" t="s">
        <v>86</v>
      </c>
      <c r="C2910" s="25" t="s">
        <v>160</v>
      </c>
      <c r="D2910" s="25" t="s">
        <v>622</v>
      </c>
      <c r="E2910" s="25" t="s">
        <v>55</v>
      </c>
      <c r="F2910" s="25" t="s">
        <v>9228</v>
      </c>
      <c r="G2910" s="25" t="s">
        <v>9261</v>
      </c>
      <c r="H2910" s="25" t="n">
        <v>0</v>
      </c>
    </row>
    <row r="2911" customFormat="false" ht="15" hidden="false" customHeight="false" outlineLevel="0" collapsed="false">
      <c r="A2911" s="25" t="s">
        <v>8840</v>
      </c>
      <c r="B2911" s="25" t="s">
        <v>115</v>
      </c>
      <c r="C2911" s="25" t="s">
        <v>186</v>
      </c>
      <c r="D2911" s="25" t="s">
        <v>195</v>
      </c>
      <c r="E2911" s="25" t="s">
        <v>54</v>
      </c>
      <c r="F2911" s="25" t="s">
        <v>9228</v>
      </c>
      <c r="G2911" s="25" t="s">
        <v>9278</v>
      </c>
      <c r="H2911" s="25" t="n">
        <v>493</v>
      </c>
    </row>
    <row r="2912" customFormat="false" ht="15" hidden="false" customHeight="false" outlineLevel="0" collapsed="false">
      <c r="A2912" s="25" t="s">
        <v>328</v>
      </c>
      <c r="B2912" s="25" t="s">
        <v>69</v>
      </c>
      <c r="C2912" s="25" t="s">
        <v>148</v>
      </c>
      <c r="D2912" s="25" t="s">
        <v>164</v>
      </c>
      <c r="E2912" s="25" t="s">
        <v>54</v>
      </c>
      <c r="F2912" s="25" t="s">
        <v>9200</v>
      </c>
      <c r="G2912" s="25" t="s">
        <v>9227</v>
      </c>
      <c r="H2912" s="25" t="n">
        <v>54</v>
      </c>
    </row>
    <row r="2913" customFormat="false" ht="15" hidden="false" customHeight="false" outlineLevel="0" collapsed="false">
      <c r="A2913" s="25" t="s">
        <v>329</v>
      </c>
      <c r="B2913" s="25" t="s">
        <v>69</v>
      </c>
      <c r="C2913" s="25" t="s">
        <v>148</v>
      </c>
      <c r="D2913" s="25" t="s">
        <v>207</v>
      </c>
      <c r="E2913" s="25" t="s">
        <v>54</v>
      </c>
      <c r="F2913" s="25" t="s">
        <v>9200</v>
      </c>
      <c r="G2913" s="25" t="s">
        <v>9273</v>
      </c>
      <c r="H2913" s="25" t="n">
        <v>52</v>
      </c>
    </row>
    <row r="2914" customFormat="false" ht="15" hidden="false" customHeight="false" outlineLevel="0" collapsed="false">
      <c r="A2914" s="25" t="s">
        <v>330</v>
      </c>
      <c r="B2914" s="25" t="s">
        <v>69</v>
      </c>
      <c r="C2914" s="25" t="s">
        <v>160</v>
      </c>
      <c r="D2914" s="25" t="s">
        <v>245</v>
      </c>
      <c r="E2914" s="25" t="s">
        <v>54</v>
      </c>
      <c r="F2914" s="25" t="s">
        <v>9200</v>
      </c>
      <c r="G2914" s="25" t="s">
        <v>9281</v>
      </c>
      <c r="H2914" s="25" t="n">
        <v>3813</v>
      </c>
    </row>
    <row r="2915" customFormat="false" ht="15" hidden="false" customHeight="false" outlineLevel="0" collapsed="false">
      <c r="A2915" s="25" t="s">
        <v>5396</v>
      </c>
      <c r="B2915" s="25" t="s">
        <v>94</v>
      </c>
      <c r="C2915" s="25" t="s">
        <v>9107</v>
      </c>
      <c r="D2915" s="25" t="s">
        <v>644</v>
      </c>
      <c r="E2915" s="25" t="s">
        <v>55</v>
      </c>
      <c r="F2915" s="25" t="s">
        <v>9200</v>
      </c>
      <c r="G2915" s="25" t="s">
        <v>9332</v>
      </c>
      <c r="H2915" s="25" t="n">
        <v>0</v>
      </c>
    </row>
    <row r="2916" customFormat="false" ht="15" hidden="false" customHeight="false" outlineLevel="0" collapsed="false">
      <c r="A2916" s="25" t="s">
        <v>2037</v>
      </c>
      <c r="B2916" s="25" t="s">
        <v>80</v>
      </c>
      <c r="C2916" s="25" t="s">
        <v>9107</v>
      </c>
      <c r="D2916" s="25" t="s">
        <v>237</v>
      </c>
      <c r="E2916" s="25" t="s">
        <v>54</v>
      </c>
      <c r="F2916" s="25" t="s">
        <v>9200</v>
      </c>
      <c r="G2916" s="25" t="s">
        <v>9341</v>
      </c>
      <c r="H2916" s="25" t="n">
        <v>4935</v>
      </c>
    </row>
    <row r="2917" customFormat="false" ht="15" hidden="false" customHeight="false" outlineLevel="0" collapsed="false">
      <c r="A2917" s="25" t="s">
        <v>2038</v>
      </c>
      <c r="B2917" s="25" t="s">
        <v>80</v>
      </c>
      <c r="C2917" s="25" t="s">
        <v>160</v>
      </c>
      <c r="D2917" s="25" t="s">
        <v>191</v>
      </c>
      <c r="E2917" s="25" t="s">
        <v>54</v>
      </c>
      <c r="F2917" s="25" t="s">
        <v>9200</v>
      </c>
      <c r="G2917" s="25" t="s">
        <v>9375</v>
      </c>
      <c r="H2917" s="25" t="n">
        <v>3560</v>
      </c>
    </row>
    <row r="2918" customFormat="false" ht="15" hidden="false" customHeight="false" outlineLevel="0" collapsed="false">
      <c r="A2918" s="25" t="s">
        <v>2991</v>
      </c>
      <c r="B2918" s="25" t="s">
        <v>76</v>
      </c>
      <c r="C2918" s="25" t="s">
        <v>9107</v>
      </c>
      <c r="D2918" s="25" t="s">
        <v>173</v>
      </c>
      <c r="E2918" s="25" t="s">
        <v>55</v>
      </c>
      <c r="F2918" s="25" t="s">
        <v>9200</v>
      </c>
      <c r="G2918" s="25" t="s">
        <v>9229</v>
      </c>
      <c r="H2918" s="25" t="n">
        <v>0</v>
      </c>
    </row>
    <row r="2919" customFormat="false" ht="15" hidden="false" customHeight="false" outlineLevel="0" collapsed="false">
      <c r="A2919" s="25" t="s">
        <v>2992</v>
      </c>
      <c r="B2919" s="25" t="s">
        <v>76</v>
      </c>
      <c r="C2919" s="25" t="s">
        <v>9107</v>
      </c>
      <c r="D2919" s="25" t="s">
        <v>158</v>
      </c>
      <c r="E2919" s="25" t="s">
        <v>55</v>
      </c>
      <c r="F2919" s="25" t="s">
        <v>9200</v>
      </c>
      <c r="G2919" s="25" t="s">
        <v>9374</v>
      </c>
      <c r="H2919" s="25" t="n">
        <v>0</v>
      </c>
    </row>
    <row r="2920" customFormat="false" ht="15" hidden="false" customHeight="false" outlineLevel="0" collapsed="false">
      <c r="A2920" s="25" t="s">
        <v>968</v>
      </c>
      <c r="B2920" s="25" t="s">
        <v>72</v>
      </c>
      <c r="C2920" s="25" t="s">
        <v>186</v>
      </c>
      <c r="D2920" s="25" t="s">
        <v>145</v>
      </c>
      <c r="E2920" s="25" t="s">
        <v>55</v>
      </c>
      <c r="F2920" s="25" t="s">
        <v>9200</v>
      </c>
      <c r="G2920" s="25" t="s">
        <v>9206</v>
      </c>
      <c r="H2920" s="25" t="n">
        <v>0</v>
      </c>
    </row>
    <row r="2921" customFormat="false" ht="15" hidden="false" customHeight="false" outlineLevel="0" collapsed="false">
      <c r="A2921" s="25" t="s">
        <v>969</v>
      </c>
      <c r="B2921" s="25" t="s">
        <v>72</v>
      </c>
      <c r="C2921" s="25" t="s">
        <v>170</v>
      </c>
      <c r="D2921" s="25" t="s">
        <v>173</v>
      </c>
      <c r="E2921" s="25" t="s">
        <v>55</v>
      </c>
      <c r="F2921" s="25" t="s">
        <v>9200</v>
      </c>
      <c r="G2921" s="25" t="s">
        <v>9361</v>
      </c>
      <c r="H2921" s="25" t="n">
        <v>0</v>
      </c>
    </row>
    <row r="2922" customFormat="false" ht="15" hidden="false" customHeight="false" outlineLevel="0" collapsed="false">
      <c r="A2922" s="25" t="s">
        <v>970</v>
      </c>
      <c r="B2922" s="25" t="s">
        <v>72</v>
      </c>
      <c r="C2922" s="25" t="s">
        <v>160</v>
      </c>
      <c r="D2922" s="25" t="s">
        <v>257</v>
      </c>
      <c r="E2922" s="25" t="s">
        <v>55</v>
      </c>
      <c r="F2922" s="25" t="s">
        <v>9200</v>
      </c>
      <c r="G2922" s="25" t="s">
        <v>9376</v>
      </c>
      <c r="H2922" s="25" t="n">
        <v>0</v>
      </c>
    </row>
    <row r="2923" customFormat="false" ht="15" hidden="false" customHeight="false" outlineLevel="0" collapsed="false">
      <c r="A2923" s="25" t="s">
        <v>3595</v>
      </c>
      <c r="B2923" s="25" t="s">
        <v>79</v>
      </c>
      <c r="C2923" s="25" t="s">
        <v>170</v>
      </c>
      <c r="D2923" s="25" t="s">
        <v>176</v>
      </c>
      <c r="E2923" s="25" t="s">
        <v>55</v>
      </c>
      <c r="F2923" s="25" t="s">
        <v>9200</v>
      </c>
      <c r="G2923" s="25" t="s">
        <v>9374</v>
      </c>
      <c r="H2923" s="25" t="n">
        <v>0</v>
      </c>
    </row>
    <row r="2924" customFormat="false" ht="15" hidden="false" customHeight="false" outlineLevel="0" collapsed="false">
      <c r="A2924" s="25" t="s">
        <v>3596</v>
      </c>
      <c r="B2924" s="25" t="s">
        <v>79</v>
      </c>
      <c r="C2924" s="25" t="s">
        <v>186</v>
      </c>
      <c r="D2924" s="25" t="s">
        <v>248</v>
      </c>
      <c r="E2924" s="25" t="s">
        <v>54</v>
      </c>
      <c r="F2924" s="25" t="s">
        <v>9200</v>
      </c>
      <c r="G2924" s="25" t="s">
        <v>9354</v>
      </c>
      <c r="H2924" s="25" t="n">
        <v>528</v>
      </c>
    </row>
    <row r="2925" customFormat="false" ht="15" hidden="false" customHeight="false" outlineLevel="0" collapsed="false">
      <c r="A2925" s="25" t="s">
        <v>3597</v>
      </c>
      <c r="B2925" s="25" t="s">
        <v>79</v>
      </c>
      <c r="C2925" s="25" t="s">
        <v>170</v>
      </c>
      <c r="D2925" s="25" t="s">
        <v>176</v>
      </c>
      <c r="E2925" s="25" t="s">
        <v>54</v>
      </c>
      <c r="F2925" s="25" t="s">
        <v>9200</v>
      </c>
      <c r="G2925" s="25" t="s">
        <v>9272</v>
      </c>
      <c r="H2925" s="25" t="n">
        <v>1188</v>
      </c>
    </row>
    <row r="2926" customFormat="false" ht="15" hidden="false" customHeight="false" outlineLevel="0" collapsed="false">
      <c r="A2926" s="25" t="s">
        <v>5917</v>
      </c>
      <c r="B2926" s="25" t="s">
        <v>97</v>
      </c>
      <c r="C2926" s="25" t="s">
        <v>178</v>
      </c>
      <c r="D2926" s="25" t="s">
        <v>1653</v>
      </c>
      <c r="E2926" s="25" t="s">
        <v>55</v>
      </c>
      <c r="F2926" s="25" t="s">
        <v>9200</v>
      </c>
      <c r="G2926" s="25" t="s">
        <v>9377</v>
      </c>
      <c r="H2926" s="25" t="n">
        <v>0</v>
      </c>
    </row>
    <row r="2927" customFormat="false" ht="15" hidden="false" customHeight="false" outlineLevel="0" collapsed="false">
      <c r="A2927" s="25" t="s">
        <v>1566</v>
      </c>
      <c r="B2927" s="25" t="s">
        <v>71</v>
      </c>
      <c r="C2927" s="25" t="s">
        <v>160</v>
      </c>
      <c r="D2927" s="25" t="s">
        <v>237</v>
      </c>
      <c r="E2927" s="25" t="s">
        <v>55</v>
      </c>
      <c r="F2927" s="25" t="s">
        <v>9200</v>
      </c>
      <c r="G2927" s="25" t="s">
        <v>9206</v>
      </c>
      <c r="H2927" s="25" t="n">
        <v>0</v>
      </c>
    </row>
    <row r="2928" customFormat="false" ht="15" hidden="false" customHeight="false" outlineLevel="0" collapsed="false">
      <c r="A2928" s="25" t="s">
        <v>1567</v>
      </c>
      <c r="B2928" s="25" t="s">
        <v>71</v>
      </c>
      <c r="C2928" s="25" t="s">
        <v>186</v>
      </c>
      <c r="D2928" s="25" t="s">
        <v>173</v>
      </c>
      <c r="E2928" s="25" t="s">
        <v>54</v>
      </c>
      <c r="F2928" s="25" t="s">
        <v>9200</v>
      </c>
      <c r="G2928" s="25" t="s">
        <v>9353</v>
      </c>
      <c r="H2928" s="25" t="n">
        <v>590</v>
      </c>
    </row>
    <row r="2929" customFormat="false" ht="15" hidden="false" customHeight="false" outlineLevel="0" collapsed="false">
      <c r="A2929" s="25" t="s">
        <v>7080</v>
      </c>
      <c r="B2929" s="25" t="s">
        <v>104</v>
      </c>
      <c r="C2929" s="25" t="s">
        <v>186</v>
      </c>
      <c r="D2929" s="25" t="s">
        <v>2739</v>
      </c>
      <c r="E2929" s="25" t="s">
        <v>54</v>
      </c>
      <c r="F2929" s="25" t="s">
        <v>9200</v>
      </c>
      <c r="G2929" s="25" t="s">
        <v>9349</v>
      </c>
      <c r="H2929" s="25" t="n">
        <v>578</v>
      </c>
    </row>
    <row r="2930" customFormat="false" ht="15" hidden="false" customHeight="false" outlineLevel="0" collapsed="false">
      <c r="A2930" s="25" t="s">
        <v>4468</v>
      </c>
      <c r="B2930" s="25" t="s">
        <v>86</v>
      </c>
      <c r="C2930" s="25" t="s">
        <v>9107</v>
      </c>
      <c r="D2930" s="25" t="s">
        <v>1690</v>
      </c>
      <c r="E2930" s="25" t="s">
        <v>55</v>
      </c>
      <c r="F2930" s="25" t="s">
        <v>9200</v>
      </c>
      <c r="G2930" s="25" t="s">
        <v>9337</v>
      </c>
      <c r="H2930" s="25" t="n">
        <v>0</v>
      </c>
    </row>
    <row r="2931" customFormat="false" ht="15" hidden="false" customHeight="false" outlineLevel="0" collapsed="false">
      <c r="A2931" s="25" t="s">
        <v>4666</v>
      </c>
      <c r="B2931" s="25" t="s">
        <v>90</v>
      </c>
      <c r="C2931" s="25" t="s">
        <v>160</v>
      </c>
      <c r="E2931" s="25" t="s">
        <v>56</v>
      </c>
      <c r="F2931" s="25" t="s">
        <v>9200</v>
      </c>
    </row>
    <row r="2932" customFormat="false" ht="15" hidden="false" customHeight="false" outlineLevel="0" collapsed="false">
      <c r="A2932" s="25" t="s">
        <v>8841</v>
      </c>
      <c r="B2932" s="25" t="s">
        <v>115</v>
      </c>
      <c r="C2932" s="25" t="s">
        <v>186</v>
      </c>
      <c r="D2932" s="25" t="s">
        <v>1778</v>
      </c>
      <c r="E2932" s="25" t="s">
        <v>55</v>
      </c>
      <c r="F2932" s="25" t="s">
        <v>9200</v>
      </c>
      <c r="G2932" s="25" t="s">
        <v>9249</v>
      </c>
      <c r="H2932" s="25" t="n">
        <v>0</v>
      </c>
    </row>
    <row r="2933" customFormat="false" ht="15" hidden="false" customHeight="false" outlineLevel="0" collapsed="false">
      <c r="A2933" s="25" t="s">
        <v>331</v>
      </c>
      <c r="B2933" s="25" t="s">
        <v>69</v>
      </c>
      <c r="C2933" s="25" t="s">
        <v>160</v>
      </c>
      <c r="D2933" s="25" t="s">
        <v>151</v>
      </c>
      <c r="E2933" s="25" t="s">
        <v>55</v>
      </c>
      <c r="F2933" s="25" t="s">
        <v>9203</v>
      </c>
      <c r="G2933" s="25" t="s">
        <v>9366</v>
      </c>
      <c r="H2933" s="25" t="n">
        <v>0</v>
      </c>
    </row>
    <row r="2934" customFormat="false" ht="15" hidden="false" customHeight="false" outlineLevel="0" collapsed="false">
      <c r="A2934" s="25" t="s">
        <v>5076</v>
      </c>
      <c r="B2934" s="25" t="s">
        <v>95</v>
      </c>
      <c r="C2934" s="25" t="s">
        <v>170</v>
      </c>
      <c r="D2934" s="25" t="s">
        <v>1351</v>
      </c>
      <c r="E2934" s="25" t="s">
        <v>56</v>
      </c>
      <c r="F2934" s="25" t="s">
        <v>9203</v>
      </c>
    </row>
    <row r="2935" customFormat="false" ht="15" hidden="false" customHeight="false" outlineLevel="0" collapsed="false">
      <c r="A2935" s="25" t="s">
        <v>5077</v>
      </c>
      <c r="B2935" s="25" t="s">
        <v>95</v>
      </c>
      <c r="C2935" s="25" t="s">
        <v>9107</v>
      </c>
      <c r="D2935" s="25" t="s">
        <v>452</v>
      </c>
      <c r="E2935" s="25" t="s">
        <v>54</v>
      </c>
      <c r="F2935" s="25" t="s">
        <v>9203</v>
      </c>
      <c r="G2935" s="25" t="s">
        <v>9354</v>
      </c>
      <c r="H2935" s="25" t="n">
        <v>4697</v>
      </c>
    </row>
    <row r="2936" customFormat="false" ht="15" hidden="false" customHeight="false" outlineLevel="0" collapsed="false">
      <c r="A2936" s="25" t="s">
        <v>5645</v>
      </c>
      <c r="B2936" s="25" t="s">
        <v>96</v>
      </c>
      <c r="C2936" s="25" t="s">
        <v>9107</v>
      </c>
      <c r="D2936" s="25" t="s">
        <v>3359</v>
      </c>
      <c r="E2936" s="25" t="s">
        <v>55</v>
      </c>
      <c r="F2936" s="25" t="s">
        <v>9203</v>
      </c>
      <c r="G2936" s="25" t="s">
        <v>9365</v>
      </c>
      <c r="H2936" s="25" t="n">
        <v>0</v>
      </c>
    </row>
    <row r="2937" customFormat="false" ht="15" hidden="false" customHeight="false" outlineLevel="0" collapsed="false">
      <c r="A2937" s="25" t="s">
        <v>5646</v>
      </c>
      <c r="B2937" s="25" t="s">
        <v>96</v>
      </c>
      <c r="C2937" s="25" t="s">
        <v>9107</v>
      </c>
      <c r="D2937" s="25" t="s">
        <v>3359</v>
      </c>
      <c r="E2937" s="25" t="s">
        <v>55</v>
      </c>
      <c r="F2937" s="25" t="s">
        <v>9203</v>
      </c>
      <c r="G2937" s="25" t="s">
        <v>9278</v>
      </c>
      <c r="H2937" s="25" t="n">
        <v>0</v>
      </c>
    </row>
    <row r="2938" customFormat="false" ht="15" hidden="false" customHeight="false" outlineLevel="0" collapsed="false">
      <c r="A2938" s="25" t="s">
        <v>5647</v>
      </c>
      <c r="B2938" s="25" t="s">
        <v>96</v>
      </c>
      <c r="C2938" s="25" t="s">
        <v>170</v>
      </c>
      <c r="D2938" s="25" t="s">
        <v>1189</v>
      </c>
      <c r="E2938" s="25" t="s">
        <v>54</v>
      </c>
      <c r="F2938" s="25" t="s">
        <v>9203</v>
      </c>
      <c r="G2938" s="25" t="s">
        <v>9360</v>
      </c>
      <c r="H2938" s="25" t="n">
        <v>1161</v>
      </c>
    </row>
    <row r="2939" customFormat="false" ht="15" hidden="false" customHeight="false" outlineLevel="0" collapsed="false">
      <c r="A2939" s="25" t="s">
        <v>5648</v>
      </c>
      <c r="B2939" s="25" t="s">
        <v>96</v>
      </c>
      <c r="C2939" s="25" t="s">
        <v>170</v>
      </c>
      <c r="D2939" s="25" t="s">
        <v>644</v>
      </c>
      <c r="E2939" s="25" t="s">
        <v>54</v>
      </c>
      <c r="F2939" s="25" t="s">
        <v>9203</v>
      </c>
      <c r="G2939" s="25" t="s">
        <v>9213</v>
      </c>
      <c r="H2939" s="25" t="n">
        <v>1101</v>
      </c>
    </row>
    <row r="2940" customFormat="false" ht="15" hidden="false" customHeight="false" outlineLevel="0" collapsed="false">
      <c r="A2940" s="25" t="s">
        <v>2993</v>
      </c>
      <c r="B2940" s="25" t="s">
        <v>76</v>
      </c>
      <c r="C2940" s="25" t="s">
        <v>186</v>
      </c>
      <c r="D2940" s="25" t="s">
        <v>169</v>
      </c>
      <c r="E2940" s="25" t="s">
        <v>54</v>
      </c>
      <c r="F2940" s="25" t="s">
        <v>9203</v>
      </c>
      <c r="G2940" s="25" t="s">
        <v>9341</v>
      </c>
      <c r="H2940" s="25" t="n">
        <v>511</v>
      </c>
    </row>
    <row r="2941" customFormat="false" ht="15" hidden="false" customHeight="false" outlineLevel="0" collapsed="false">
      <c r="A2941" s="25" t="s">
        <v>2994</v>
      </c>
      <c r="B2941" s="25" t="s">
        <v>76</v>
      </c>
      <c r="C2941" s="25" t="s">
        <v>148</v>
      </c>
      <c r="D2941" s="25" t="s">
        <v>218</v>
      </c>
      <c r="E2941" s="25" t="s">
        <v>54</v>
      </c>
      <c r="F2941" s="25" t="s">
        <v>9203</v>
      </c>
      <c r="G2941" s="25" t="s">
        <v>9362</v>
      </c>
      <c r="H2941" s="25" t="n">
        <v>57</v>
      </c>
    </row>
    <row r="2942" customFormat="false" ht="15" hidden="false" customHeight="false" outlineLevel="0" collapsed="false">
      <c r="A2942" s="25" t="s">
        <v>7778</v>
      </c>
      <c r="B2942" s="25" t="s">
        <v>114</v>
      </c>
      <c r="C2942" s="25" t="s">
        <v>148</v>
      </c>
      <c r="D2942" s="25" t="s">
        <v>1351</v>
      </c>
      <c r="E2942" s="25" t="s">
        <v>55</v>
      </c>
      <c r="F2942" s="25" t="s">
        <v>9203</v>
      </c>
      <c r="G2942" s="25" t="s">
        <v>9239</v>
      </c>
      <c r="H2942" s="25" t="n">
        <v>0</v>
      </c>
    </row>
    <row r="2943" customFormat="false" ht="15" hidden="false" customHeight="false" outlineLevel="0" collapsed="false">
      <c r="A2943" s="25" t="s">
        <v>7779</v>
      </c>
      <c r="B2943" s="25" t="s">
        <v>114</v>
      </c>
      <c r="C2943" s="25" t="s">
        <v>186</v>
      </c>
      <c r="D2943" s="25" t="s">
        <v>433</v>
      </c>
      <c r="E2943" s="25" t="s">
        <v>54</v>
      </c>
      <c r="F2943" s="25" t="s">
        <v>9203</v>
      </c>
      <c r="G2943" s="25" t="s">
        <v>9274</v>
      </c>
      <c r="H2943" s="25" t="n">
        <v>635</v>
      </c>
    </row>
    <row r="2944" customFormat="false" ht="15" hidden="false" customHeight="false" outlineLevel="0" collapsed="false">
      <c r="A2944" s="25" t="s">
        <v>7780</v>
      </c>
      <c r="B2944" s="25" t="s">
        <v>114</v>
      </c>
      <c r="C2944" s="25" t="s">
        <v>9107</v>
      </c>
      <c r="D2944" s="25" t="s">
        <v>636</v>
      </c>
      <c r="E2944" s="25" t="s">
        <v>54</v>
      </c>
      <c r="F2944" s="25" t="s">
        <v>9203</v>
      </c>
      <c r="G2944" s="25" t="s">
        <v>9347</v>
      </c>
      <c r="H2944" s="25" t="n">
        <v>4352</v>
      </c>
    </row>
    <row r="2945" customFormat="false" ht="15" hidden="false" customHeight="false" outlineLevel="0" collapsed="false">
      <c r="A2945" s="25" t="s">
        <v>8171</v>
      </c>
      <c r="B2945" s="25" t="s">
        <v>113</v>
      </c>
      <c r="C2945" s="25" t="s">
        <v>170</v>
      </c>
      <c r="D2945" s="25" t="s">
        <v>644</v>
      </c>
      <c r="E2945" s="25" t="s">
        <v>56</v>
      </c>
      <c r="F2945" s="25" t="s">
        <v>9203</v>
      </c>
    </row>
    <row r="2946" customFormat="false" ht="15" hidden="false" customHeight="false" outlineLevel="0" collapsed="false">
      <c r="A2946" s="25" t="s">
        <v>8172</v>
      </c>
      <c r="B2946" s="25" t="s">
        <v>113</v>
      </c>
      <c r="C2946" s="25" t="s">
        <v>148</v>
      </c>
      <c r="D2946" s="25" t="s">
        <v>2739</v>
      </c>
      <c r="E2946" s="25" t="s">
        <v>55</v>
      </c>
      <c r="F2946" s="25" t="s">
        <v>9203</v>
      </c>
      <c r="G2946" s="25" t="s">
        <v>9263</v>
      </c>
      <c r="H2946" s="25" t="n">
        <v>0</v>
      </c>
    </row>
    <row r="2947" customFormat="false" ht="15" hidden="false" customHeight="false" outlineLevel="0" collapsed="false">
      <c r="A2947" s="25" t="s">
        <v>971</v>
      </c>
      <c r="B2947" s="25" t="s">
        <v>72</v>
      </c>
      <c r="C2947" s="25" t="s">
        <v>178</v>
      </c>
      <c r="D2947" s="25" t="s">
        <v>245</v>
      </c>
      <c r="E2947" s="25" t="s">
        <v>55</v>
      </c>
      <c r="F2947" s="25" t="s">
        <v>9203</v>
      </c>
      <c r="G2947" s="25" t="s">
        <v>9206</v>
      </c>
      <c r="H2947" s="25" t="n">
        <v>0</v>
      </c>
    </row>
    <row r="2948" customFormat="false" ht="15" hidden="false" customHeight="false" outlineLevel="0" collapsed="false">
      <c r="A2948" s="25" t="s">
        <v>972</v>
      </c>
      <c r="B2948" s="25" t="s">
        <v>72</v>
      </c>
      <c r="C2948" s="25" t="s">
        <v>160</v>
      </c>
      <c r="D2948" s="25" t="s">
        <v>164</v>
      </c>
      <c r="E2948" s="25" t="s">
        <v>54</v>
      </c>
      <c r="F2948" s="25" t="s">
        <v>9203</v>
      </c>
      <c r="G2948" s="25" t="s">
        <v>9217</v>
      </c>
      <c r="H2948" s="25" t="n">
        <v>3952</v>
      </c>
    </row>
    <row r="2949" customFormat="false" ht="15" hidden="false" customHeight="false" outlineLevel="0" collapsed="false">
      <c r="A2949" s="25" t="s">
        <v>6551</v>
      </c>
      <c r="B2949" s="25" t="s">
        <v>107</v>
      </c>
      <c r="C2949" s="25" t="s">
        <v>186</v>
      </c>
      <c r="D2949" s="25" t="s">
        <v>1055</v>
      </c>
      <c r="E2949" s="25" t="s">
        <v>56</v>
      </c>
      <c r="F2949" s="25" t="s">
        <v>9203</v>
      </c>
    </row>
    <row r="2950" customFormat="false" ht="15" hidden="false" customHeight="false" outlineLevel="0" collapsed="false">
      <c r="A2950" s="25" t="s">
        <v>6552</v>
      </c>
      <c r="B2950" s="25" t="s">
        <v>107</v>
      </c>
      <c r="C2950" s="25" t="s">
        <v>186</v>
      </c>
      <c r="E2950" s="25" t="s">
        <v>56</v>
      </c>
      <c r="F2950" s="25" t="s">
        <v>9203</v>
      </c>
    </row>
    <row r="2951" customFormat="false" ht="15" hidden="false" customHeight="false" outlineLevel="0" collapsed="false">
      <c r="A2951" s="25" t="s">
        <v>6553</v>
      </c>
      <c r="B2951" s="25" t="s">
        <v>107</v>
      </c>
      <c r="C2951" s="25" t="s">
        <v>186</v>
      </c>
      <c r="D2951" s="25" t="s">
        <v>494</v>
      </c>
      <c r="E2951" s="25" t="s">
        <v>54</v>
      </c>
      <c r="F2951" s="25" t="s">
        <v>9203</v>
      </c>
      <c r="G2951" s="25" t="s">
        <v>9213</v>
      </c>
      <c r="H2951" s="25" t="n">
        <v>560</v>
      </c>
    </row>
    <row r="2952" customFormat="false" ht="15" hidden="false" customHeight="false" outlineLevel="0" collapsed="false">
      <c r="A2952" s="25" t="s">
        <v>3310</v>
      </c>
      <c r="B2952" s="25" t="s">
        <v>77</v>
      </c>
      <c r="C2952" s="25" t="s">
        <v>170</v>
      </c>
      <c r="D2952" s="25" t="s">
        <v>151</v>
      </c>
      <c r="E2952" s="25" t="s">
        <v>55</v>
      </c>
      <c r="F2952" s="25" t="s">
        <v>9203</v>
      </c>
      <c r="G2952" s="25" t="s">
        <v>9217</v>
      </c>
      <c r="H2952" s="25" t="n">
        <v>0</v>
      </c>
    </row>
    <row r="2953" customFormat="false" ht="15" hidden="false" customHeight="false" outlineLevel="0" collapsed="false">
      <c r="A2953" s="25" t="s">
        <v>3598</v>
      </c>
      <c r="B2953" s="25" t="s">
        <v>79</v>
      </c>
      <c r="C2953" s="25" t="s">
        <v>170</v>
      </c>
      <c r="D2953" s="25" t="s">
        <v>198</v>
      </c>
      <c r="E2953" s="25" t="s">
        <v>54</v>
      </c>
      <c r="F2953" s="25" t="s">
        <v>9203</v>
      </c>
      <c r="G2953" s="25" t="s">
        <v>9378</v>
      </c>
      <c r="H2953" s="25" t="n">
        <v>984</v>
      </c>
    </row>
    <row r="2954" customFormat="false" ht="15" hidden="false" customHeight="false" outlineLevel="0" collapsed="false">
      <c r="A2954" s="25" t="s">
        <v>5918</v>
      </c>
      <c r="B2954" s="25" t="s">
        <v>97</v>
      </c>
      <c r="C2954" s="25" t="s">
        <v>160</v>
      </c>
      <c r="D2954" s="25" t="s">
        <v>644</v>
      </c>
      <c r="E2954" s="25" t="s">
        <v>55</v>
      </c>
      <c r="F2954" s="25" t="s">
        <v>9203</v>
      </c>
      <c r="G2954" s="25" t="s">
        <v>9243</v>
      </c>
      <c r="H2954" s="25" t="n">
        <v>0</v>
      </c>
    </row>
    <row r="2955" customFormat="false" ht="15" hidden="false" customHeight="false" outlineLevel="0" collapsed="false">
      <c r="A2955" s="25" t="s">
        <v>7081</v>
      </c>
      <c r="B2955" s="25" t="s">
        <v>104</v>
      </c>
      <c r="C2955" s="25" t="s">
        <v>186</v>
      </c>
      <c r="D2955" s="25" t="s">
        <v>156</v>
      </c>
      <c r="E2955" s="25" t="s">
        <v>54</v>
      </c>
      <c r="F2955" s="25" t="s">
        <v>9203</v>
      </c>
      <c r="G2955" s="25" t="s">
        <v>9218</v>
      </c>
      <c r="H2955" s="25" t="n">
        <v>579</v>
      </c>
    </row>
    <row r="2956" customFormat="false" ht="15" hidden="false" customHeight="false" outlineLevel="0" collapsed="false">
      <c r="A2956" s="25" t="s">
        <v>7082</v>
      </c>
      <c r="B2956" s="25" t="s">
        <v>104</v>
      </c>
      <c r="C2956" s="25" t="s">
        <v>170</v>
      </c>
      <c r="D2956" s="25" t="s">
        <v>417</v>
      </c>
      <c r="E2956" s="25" t="s">
        <v>54</v>
      </c>
      <c r="F2956" s="25" t="s">
        <v>9203</v>
      </c>
      <c r="G2956" s="25" t="s">
        <v>9358</v>
      </c>
      <c r="H2956" s="25" t="n">
        <v>1151</v>
      </c>
    </row>
    <row r="2957" customFormat="false" ht="15" hidden="false" customHeight="false" outlineLevel="0" collapsed="false">
      <c r="A2957" s="25" t="s">
        <v>4469</v>
      </c>
      <c r="B2957" s="25" t="s">
        <v>86</v>
      </c>
      <c r="C2957" s="25" t="s">
        <v>170</v>
      </c>
      <c r="D2957" s="25" t="s">
        <v>3511</v>
      </c>
      <c r="E2957" s="25" t="s">
        <v>54</v>
      </c>
      <c r="F2957" s="25" t="s">
        <v>9203</v>
      </c>
      <c r="G2957" s="25" t="s">
        <v>9374</v>
      </c>
      <c r="H2957" s="25" t="n">
        <v>881</v>
      </c>
    </row>
    <row r="2958" customFormat="false" ht="15" hidden="false" customHeight="false" outlineLevel="0" collapsed="false">
      <c r="A2958" s="25" t="s">
        <v>4470</v>
      </c>
      <c r="B2958" s="25" t="s">
        <v>86</v>
      </c>
      <c r="C2958" s="25" t="s">
        <v>148</v>
      </c>
      <c r="D2958" s="25" t="s">
        <v>1049</v>
      </c>
      <c r="E2958" s="25" t="s">
        <v>54</v>
      </c>
      <c r="F2958" s="25" t="s">
        <v>9203</v>
      </c>
      <c r="G2958" s="25" t="s">
        <v>9375</v>
      </c>
      <c r="H2958" s="25" t="n">
        <v>59</v>
      </c>
    </row>
    <row r="2959" customFormat="false" ht="15" hidden="false" customHeight="false" outlineLevel="0" collapsed="false">
      <c r="A2959" s="25" t="s">
        <v>8842</v>
      </c>
      <c r="B2959" s="25" t="s">
        <v>115</v>
      </c>
      <c r="C2959" s="25" t="s">
        <v>186</v>
      </c>
      <c r="D2959" s="25" t="s">
        <v>2863</v>
      </c>
      <c r="E2959" s="25" t="s">
        <v>54</v>
      </c>
      <c r="F2959" s="25" t="s">
        <v>9203</v>
      </c>
      <c r="G2959" s="25" t="s">
        <v>9239</v>
      </c>
      <c r="H2959" s="25" t="n">
        <v>608</v>
      </c>
    </row>
    <row r="2960" customFormat="false" ht="15" hidden="false" customHeight="false" outlineLevel="0" collapsed="false">
      <c r="A2960" s="25" t="s">
        <v>332</v>
      </c>
      <c r="B2960" s="25" t="s">
        <v>69</v>
      </c>
      <c r="C2960" s="25" t="s">
        <v>178</v>
      </c>
      <c r="D2960" s="25" t="s">
        <v>237</v>
      </c>
      <c r="E2960" s="25" t="s">
        <v>54</v>
      </c>
      <c r="F2960" s="25" t="s">
        <v>9213</v>
      </c>
      <c r="G2960" s="25" t="s">
        <v>9249</v>
      </c>
      <c r="H2960" s="25" t="n">
        <v>4784</v>
      </c>
    </row>
    <row r="2961" customFormat="false" ht="15" hidden="false" customHeight="false" outlineLevel="0" collapsed="false">
      <c r="A2961" s="25" t="s">
        <v>4813</v>
      </c>
      <c r="B2961" s="25" t="s">
        <v>98</v>
      </c>
      <c r="C2961" s="25" t="s">
        <v>160</v>
      </c>
      <c r="D2961" s="25" t="s">
        <v>193</v>
      </c>
      <c r="E2961" s="25" t="s">
        <v>54</v>
      </c>
      <c r="F2961" s="25" t="s">
        <v>9213</v>
      </c>
      <c r="G2961" s="25" t="s">
        <v>9248</v>
      </c>
      <c r="H2961" s="25" t="n">
        <v>3370</v>
      </c>
    </row>
    <row r="2962" customFormat="false" ht="15" hidden="false" customHeight="false" outlineLevel="0" collapsed="false">
      <c r="A2962" s="25" t="s">
        <v>5078</v>
      </c>
      <c r="B2962" s="25" t="s">
        <v>95</v>
      </c>
      <c r="C2962" s="25" t="s">
        <v>148</v>
      </c>
      <c r="D2962" s="25" t="s">
        <v>661</v>
      </c>
      <c r="E2962" s="25" t="s">
        <v>55</v>
      </c>
      <c r="F2962" s="25" t="s">
        <v>9213</v>
      </c>
      <c r="G2962" s="25" t="s">
        <v>9253</v>
      </c>
      <c r="H2962" s="25" t="n">
        <v>0</v>
      </c>
    </row>
    <row r="2963" customFormat="false" ht="15" hidden="false" customHeight="false" outlineLevel="0" collapsed="false">
      <c r="A2963" s="25" t="s">
        <v>3887</v>
      </c>
      <c r="B2963" s="25" t="s">
        <v>87</v>
      </c>
      <c r="C2963" s="25" t="s">
        <v>178</v>
      </c>
      <c r="D2963" s="25" t="s">
        <v>484</v>
      </c>
      <c r="E2963" s="25" t="s">
        <v>56</v>
      </c>
      <c r="F2963" s="25" t="s">
        <v>9213</v>
      </c>
    </row>
    <row r="2964" customFormat="false" ht="15" hidden="false" customHeight="false" outlineLevel="0" collapsed="false">
      <c r="A2964" s="25" t="s">
        <v>2039</v>
      </c>
      <c r="B2964" s="25" t="s">
        <v>80</v>
      </c>
      <c r="C2964" s="25" t="s">
        <v>170</v>
      </c>
      <c r="D2964" s="25" t="s">
        <v>198</v>
      </c>
      <c r="E2964" s="25" t="s">
        <v>55</v>
      </c>
      <c r="F2964" s="25" t="s">
        <v>9213</v>
      </c>
      <c r="G2964" s="25" t="s">
        <v>9379</v>
      </c>
      <c r="H2964" s="25" t="n">
        <v>0</v>
      </c>
    </row>
    <row r="2965" customFormat="false" ht="15" hidden="false" customHeight="false" outlineLevel="0" collapsed="false">
      <c r="A2965" s="25" t="s">
        <v>2040</v>
      </c>
      <c r="B2965" s="25" t="s">
        <v>80</v>
      </c>
      <c r="C2965" s="25" t="s">
        <v>186</v>
      </c>
      <c r="D2965" s="25" t="s">
        <v>198</v>
      </c>
      <c r="E2965" s="25" t="s">
        <v>54</v>
      </c>
      <c r="F2965" s="25" t="s">
        <v>9213</v>
      </c>
      <c r="G2965" s="25" t="s">
        <v>9375</v>
      </c>
      <c r="H2965" s="25" t="n">
        <v>526</v>
      </c>
    </row>
    <row r="2966" customFormat="false" ht="15" hidden="false" customHeight="false" outlineLevel="0" collapsed="false">
      <c r="A2966" s="25" t="s">
        <v>5649</v>
      </c>
      <c r="B2966" s="25" t="s">
        <v>96</v>
      </c>
      <c r="C2966" s="25" t="s">
        <v>170</v>
      </c>
      <c r="D2966" s="25" t="s">
        <v>1671</v>
      </c>
      <c r="E2966" s="25" t="s">
        <v>55</v>
      </c>
      <c r="F2966" s="25" t="s">
        <v>9213</v>
      </c>
      <c r="G2966" s="25" t="s">
        <v>9239</v>
      </c>
      <c r="H2966" s="25" t="n">
        <v>0</v>
      </c>
    </row>
    <row r="2967" customFormat="false" ht="15" hidden="false" customHeight="false" outlineLevel="0" collapsed="false">
      <c r="A2967" s="25" t="s">
        <v>2670</v>
      </c>
      <c r="B2967" s="25" t="s">
        <v>78</v>
      </c>
      <c r="C2967" s="25" t="s">
        <v>9107</v>
      </c>
      <c r="D2967" s="25" t="s">
        <v>195</v>
      </c>
      <c r="E2967" s="25" t="s">
        <v>54</v>
      </c>
      <c r="F2967" s="25" t="s">
        <v>9213</v>
      </c>
      <c r="G2967" s="25" t="s">
        <v>9316</v>
      </c>
      <c r="H2967" s="25" t="n">
        <v>5028</v>
      </c>
    </row>
    <row r="2968" customFormat="false" ht="15" hidden="false" customHeight="false" outlineLevel="0" collapsed="false">
      <c r="A2968" s="25" t="s">
        <v>2995</v>
      </c>
      <c r="B2968" s="25" t="s">
        <v>76</v>
      </c>
      <c r="C2968" s="25" t="s">
        <v>186</v>
      </c>
      <c r="D2968" s="25" t="s">
        <v>218</v>
      </c>
      <c r="E2968" s="25" t="s">
        <v>55</v>
      </c>
      <c r="F2968" s="25" t="s">
        <v>9213</v>
      </c>
      <c r="G2968" s="25" t="s">
        <v>9244</v>
      </c>
      <c r="H2968" s="25" t="n">
        <v>0</v>
      </c>
    </row>
    <row r="2969" customFormat="false" ht="15" hidden="false" customHeight="false" outlineLevel="0" collapsed="false">
      <c r="A2969" s="25" t="s">
        <v>2996</v>
      </c>
      <c r="B2969" s="25" t="s">
        <v>76</v>
      </c>
      <c r="C2969" s="25" t="s">
        <v>9107</v>
      </c>
      <c r="D2969" s="25" t="s">
        <v>180</v>
      </c>
      <c r="E2969" s="25" t="s">
        <v>55</v>
      </c>
      <c r="F2969" s="25" t="s">
        <v>9213</v>
      </c>
      <c r="G2969" s="25" t="s">
        <v>9220</v>
      </c>
      <c r="H2969" s="25" t="n">
        <v>0</v>
      </c>
    </row>
    <row r="2970" customFormat="false" ht="15" hidden="false" customHeight="false" outlineLevel="0" collapsed="false">
      <c r="A2970" s="25" t="s">
        <v>8173</v>
      </c>
      <c r="B2970" s="25" t="s">
        <v>113</v>
      </c>
      <c r="C2970" s="25" t="s">
        <v>186</v>
      </c>
      <c r="D2970" s="25" t="s">
        <v>1090</v>
      </c>
      <c r="E2970" s="25" t="s">
        <v>56</v>
      </c>
      <c r="F2970" s="25" t="s">
        <v>9213</v>
      </c>
    </row>
    <row r="2971" customFormat="false" ht="15" hidden="false" customHeight="false" outlineLevel="0" collapsed="false">
      <c r="A2971" s="25" t="s">
        <v>973</v>
      </c>
      <c r="B2971" s="25" t="s">
        <v>72</v>
      </c>
      <c r="C2971" s="25" t="s">
        <v>186</v>
      </c>
      <c r="D2971" s="25" t="s">
        <v>191</v>
      </c>
      <c r="E2971" s="25" t="s">
        <v>55</v>
      </c>
      <c r="F2971" s="25" t="s">
        <v>9213</v>
      </c>
      <c r="G2971" s="25" t="s">
        <v>9220</v>
      </c>
      <c r="H2971" s="25" t="n">
        <v>0</v>
      </c>
    </row>
    <row r="2972" customFormat="false" ht="15" hidden="false" customHeight="false" outlineLevel="0" collapsed="false">
      <c r="A2972" s="25" t="s">
        <v>974</v>
      </c>
      <c r="B2972" s="25" t="s">
        <v>72</v>
      </c>
      <c r="C2972" s="25" t="s">
        <v>186</v>
      </c>
      <c r="D2972" s="25" t="s">
        <v>167</v>
      </c>
      <c r="E2972" s="25" t="s">
        <v>55</v>
      </c>
      <c r="F2972" s="25" t="s">
        <v>9213</v>
      </c>
      <c r="G2972" s="25" t="s">
        <v>9229</v>
      </c>
      <c r="H2972" s="25" t="n">
        <v>0</v>
      </c>
    </row>
    <row r="2973" customFormat="false" ht="15" hidden="false" customHeight="false" outlineLevel="0" collapsed="false">
      <c r="A2973" s="25" t="s">
        <v>975</v>
      </c>
      <c r="B2973" s="25" t="s">
        <v>72</v>
      </c>
      <c r="C2973" s="25" t="s">
        <v>160</v>
      </c>
      <c r="D2973" s="25" t="s">
        <v>225</v>
      </c>
      <c r="E2973" s="25" t="s">
        <v>55</v>
      </c>
      <c r="F2973" s="25" t="s">
        <v>9213</v>
      </c>
      <c r="G2973" s="25" t="s">
        <v>9244</v>
      </c>
      <c r="H2973" s="25" t="n">
        <v>0</v>
      </c>
    </row>
    <row r="2974" customFormat="false" ht="15" hidden="false" customHeight="false" outlineLevel="0" collapsed="false">
      <c r="A2974" s="25" t="s">
        <v>6554</v>
      </c>
      <c r="B2974" s="25" t="s">
        <v>107</v>
      </c>
      <c r="C2974" s="25" t="s">
        <v>170</v>
      </c>
      <c r="E2974" s="25" t="s">
        <v>56</v>
      </c>
      <c r="F2974" s="25" t="s">
        <v>9213</v>
      </c>
    </row>
    <row r="2975" customFormat="false" ht="15" hidden="false" customHeight="false" outlineLevel="0" collapsed="false">
      <c r="A2975" s="25" t="s">
        <v>1281</v>
      </c>
      <c r="B2975" s="25" t="s">
        <v>73</v>
      </c>
      <c r="C2975" s="25" t="s">
        <v>186</v>
      </c>
      <c r="D2975" s="25" t="s">
        <v>248</v>
      </c>
      <c r="E2975" s="25" t="s">
        <v>54</v>
      </c>
      <c r="F2975" s="25" t="s">
        <v>9213</v>
      </c>
      <c r="G2975" s="25" t="s">
        <v>9248</v>
      </c>
      <c r="H2975" s="25" t="n">
        <v>569</v>
      </c>
    </row>
    <row r="2976" customFormat="false" ht="15" hidden="false" customHeight="false" outlineLevel="0" collapsed="false">
      <c r="A2976" s="25" t="s">
        <v>3599</v>
      </c>
      <c r="B2976" s="25" t="s">
        <v>79</v>
      </c>
      <c r="C2976" s="25" t="s">
        <v>148</v>
      </c>
      <c r="D2976" s="25" t="s">
        <v>191</v>
      </c>
      <c r="E2976" s="25" t="s">
        <v>55</v>
      </c>
      <c r="F2976" s="25" t="s">
        <v>9213</v>
      </c>
      <c r="G2976" s="25" t="s">
        <v>9252</v>
      </c>
      <c r="H2976" s="25" t="n">
        <v>0</v>
      </c>
    </row>
    <row r="2977" customFormat="false" ht="15" hidden="false" customHeight="false" outlineLevel="0" collapsed="false">
      <c r="A2977" s="25" t="s">
        <v>4267</v>
      </c>
      <c r="B2977" s="25" t="s">
        <v>88</v>
      </c>
      <c r="C2977" s="25" t="s">
        <v>178</v>
      </c>
      <c r="D2977" s="25" t="s">
        <v>1690</v>
      </c>
      <c r="E2977" s="25" t="s">
        <v>55</v>
      </c>
      <c r="F2977" s="25" t="s">
        <v>9213</v>
      </c>
      <c r="G2977" s="25" t="s">
        <v>9335</v>
      </c>
      <c r="H2977" s="25" t="n">
        <v>0</v>
      </c>
    </row>
    <row r="2978" customFormat="false" ht="15" hidden="false" customHeight="false" outlineLevel="0" collapsed="false">
      <c r="A2978" s="25" t="s">
        <v>4268</v>
      </c>
      <c r="B2978" s="25" t="s">
        <v>88</v>
      </c>
      <c r="C2978" s="25" t="s">
        <v>148</v>
      </c>
      <c r="D2978" s="25" t="s">
        <v>494</v>
      </c>
      <c r="E2978" s="25" t="s">
        <v>54</v>
      </c>
      <c r="F2978" s="25" t="s">
        <v>9213</v>
      </c>
      <c r="G2978" s="25" t="s">
        <v>9353</v>
      </c>
      <c r="H2978" s="25" t="n">
        <v>51</v>
      </c>
    </row>
    <row r="2979" customFormat="false" ht="15" hidden="false" customHeight="false" outlineLevel="0" collapsed="false">
      <c r="A2979" s="25" t="s">
        <v>7083</v>
      </c>
      <c r="B2979" s="25" t="s">
        <v>104</v>
      </c>
      <c r="C2979" s="25" t="s">
        <v>178</v>
      </c>
      <c r="D2979" s="25" t="s">
        <v>199</v>
      </c>
      <c r="E2979" s="25" t="s">
        <v>56</v>
      </c>
      <c r="F2979" s="25" t="s">
        <v>9213</v>
      </c>
    </row>
    <row r="2980" customFormat="false" ht="15" hidden="false" customHeight="false" outlineLevel="0" collapsed="false">
      <c r="A2980" s="25" t="s">
        <v>7084</v>
      </c>
      <c r="B2980" s="25" t="s">
        <v>104</v>
      </c>
      <c r="C2980" s="25" t="s">
        <v>9107</v>
      </c>
      <c r="E2980" s="25" t="s">
        <v>56</v>
      </c>
      <c r="F2980" s="25" t="s">
        <v>9213</v>
      </c>
    </row>
    <row r="2981" customFormat="false" ht="15" hidden="false" customHeight="false" outlineLevel="0" collapsed="false">
      <c r="A2981" s="25" t="s">
        <v>333</v>
      </c>
      <c r="B2981" s="25" t="s">
        <v>69</v>
      </c>
      <c r="C2981" s="25" t="s">
        <v>170</v>
      </c>
      <c r="D2981" s="25" t="s">
        <v>167</v>
      </c>
      <c r="E2981" s="25" t="s">
        <v>55</v>
      </c>
      <c r="F2981" s="25" t="s">
        <v>9237</v>
      </c>
      <c r="G2981" s="25" t="s">
        <v>9380</v>
      </c>
      <c r="H2981" s="25" t="n">
        <v>0</v>
      </c>
    </row>
    <row r="2982" customFormat="false" ht="15" hidden="false" customHeight="false" outlineLevel="0" collapsed="false">
      <c r="A2982" s="25" t="s">
        <v>5079</v>
      </c>
      <c r="B2982" s="25" t="s">
        <v>95</v>
      </c>
      <c r="C2982" s="25" t="s">
        <v>160</v>
      </c>
      <c r="D2982" s="25" t="s">
        <v>445</v>
      </c>
      <c r="E2982" s="25" t="s">
        <v>54</v>
      </c>
      <c r="F2982" s="25" t="s">
        <v>9237</v>
      </c>
      <c r="G2982" s="25" t="s">
        <v>9274</v>
      </c>
      <c r="H2982" s="25" t="n">
        <v>4287</v>
      </c>
    </row>
    <row r="2983" customFormat="false" ht="15" hidden="false" customHeight="false" outlineLevel="0" collapsed="false">
      <c r="A2983" s="25" t="s">
        <v>3888</v>
      </c>
      <c r="B2983" s="25" t="s">
        <v>87</v>
      </c>
      <c r="C2983" s="25" t="s">
        <v>170</v>
      </c>
      <c r="D2983" s="25" t="s">
        <v>639</v>
      </c>
      <c r="E2983" s="25" t="s">
        <v>56</v>
      </c>
      <c r="F2983" s="25" t="s">
        <v>9237</v>
      </c>
    </row>
    <row r="2984" customFormat="false" ht="15" hidden="false" customHeight="false" outlineLevel="0" collapsed="false">
      <c r="A2984" s="25" t="s">
        <v>3889</v>
      </c>
      <c r="B2984" s="25" t="s">
        <v>87</v>
      </c>
      <c r="C2984" s="25" t="s">
        <v>9107</v>
      </c>
      <c r="E2984" s="25" t="s">
        <v>56</v>
      </c>
      <c r="F2984" s="25" t="s">
        <v>9237</v>
      </c>
    </row>
    <row r="2985" customFormat="false" ht="15" hidden="false" customHeight="false" outlineLevel="0" collapsed="false">
      <c r="A2985" s="25" t="s">
        <v>3890</v>
      </c>
      <c r="B2985" s="25" t="s">
        <v>87</v>
      </c>
      <c r="C2985" s="25" t="s">
        <v>9107</v>
      </c>
      <c r="D2985" s="25" t="s">
        <v>3359</v>
      </c>
      <c r="E2985" s="25" t="s">
        <v>54</v>
      </c>
      <c r="F2985" s="25" t="s">
        <v>9237</v>
      </c>
      <c r="G2985" s="25" t="s">
        <v>9222</v>
      </c>
      <c r="H2985" s="25" t="n">
        <v>3960</v>
      </c>
    </row>
    <row r="2986" customFormat="false" ht="15" hidden="false" customHeight="false" outlineLevel="0" collapsed="false">
      <c r="A2986" s="25" t="s">
        <v>5650</v>
      </c>
      <c r="B2986" s="25" t="s">
        <v>96</v>
      </c>
      <c r="C2986" s="25" t="s">
        <v>9107</v>
      </c>
      <c r="D2986" s="25" t="s">
        <v>1158</v>
      </c>
      <c r="E2986" s="25" t="s">
        <v>55</v>
      </c>
      <c r="F2986" s="25" t="s">
        <v>9237</v>
      </c>
      <c r="G2986" s="25" t="s">
        <v>9249</v>
      </c>
      <c r="H2986" s="25" t="n">
        <v>0</v>
      </c>
    </row>
    <row r="2987" customFormat="false" ht="15" hidden="false" customHeight="false" outlineLevel="0" collapsed="false">
      <c r="A2987" s="25" t="s">
        <v>2997</v>
      </c>
      <c r="B2987" s="25" t="s">
        <v>76</v>
      </c>
      <c r="C2987" s="25" t="s">
        <v>170</v>
      </c>
      <c r="D2987" s="25" t="s">
        <v>191</v>
      </c>
      <c r="E2987" s="25" t="s">
        <v>54</v>
      </c>
      <c r="F2987" s="25" t="s">
        <v>9237</v>
      </c>
      <c r="G2987" s="25" t="s">
        <v>9370</v>
      </c>
      <c r="H2987" s="25" t="n">
        <v>1093</v>
      </c>
    </row>
    <row r="2988" customFormat="false" ht="15" hidden="false" customHeight="false" outlineLevel="0" collapsed="false">
      <c r="A2988" s="25" t="s">
        <v>2998</v>
      </c>
      <c r="B2988" s="25" t="s">
        <v>76</v>
      </c>
      <c r="C2988" s="25" t="s">
        <v>170</v>
      </c>
      <c r="D2988" s="25" t="s">
        <v>266</v>
      </c>
      <c r="E2988" s="25" t="s">
        <v>54</v>
      </c>
      <c r="F2988" s="25" t="s">
        <v>9237</v>
      </c>
      <c r="G2988" s="25" t="s">
        <v>9358</v>
      </c>
      <c r="H2988" s="25" t="n">
        <v>1194</v>
      </c>
    </row>
    <row r="2989" customFormat="false" ht="15" hidden="false" customHeight="false" outlineLevel="0" collapsed="false">
      <c r="A2989" s="25" t="s">
        <v>2999</v>
      </c>
      <c r="B2989" s="25" t="s">
        <v>76</v>
      </c>
      <c r="C2989" s="25" t="s">
        <v>9107</v>
      </c>
      <c r="D2989" s="25" t="s">
        <v>245</v>
      </c>
      <c r="E2989" s="25" t="s">
        <v>54</v>
      </c>
      <c r="F2989" s="25" t="s">
        <v>9237</v>
      </c>
      <c r="G2989" s="25" t="s">
        <v>9349</v>
      </c>
      <c r="H2989" s="25" t="n">
        <v>5310</v>
      </c>
    </row>
    <row r="2990" customFormat="false" ht="15" hidden="false" customHeight="false" outlineLevel="0" collapsed="false">
      <c r="A2990" s="25" t="s">
        <v>7781</v>
      </c>
      <c r="B2990" s="25" t="s">
        <v>114</v>
      </c>
      <c r="C2990" s="25" t="s">
        <v>170</v>
      </c>
      <c r="D2990" s="25" t="s">
        <v>1789</v>
      </c>
      <c r="E2990" s="25" t="s">
        <v>55</v>
      </c>
      <c r="F2990" s="25" t="s">
        <v>9237</v>
      </c>
      <c r="G2990" s="25" t="s">
        <v>9332</v>
      </c>
      <c r="H2990" s="25" t="n">
        <v>0</v>
      </c>
    </row>
    <row r="2991" customFormat="false" ht="15" hidden="false" customHeight="false" outlineLevel="0" collapsed="false">
      <c r="A2991" s="25" t="s">
        <v>8174</v>
      </c>
      <c r="B2991" s="25" t="s">
        <v>113</v>
      </c>
      <c r="C2991" s="25" t="s">
        <v>170</v>
      </c>
      <c r="D2991" s="25" t="s">
        <v>665</v>
      </c>
      <c r="E2991" s="25" t="s">
        <v>55</v>
      </c>
      <c r="F2991" s="25" t="s">
        <v>9237</v>
      </c>
      <c r="G2991" s="25" t="s">
        <v>9229</v>
      </c>
      <c r="H2991" s="25" t="n">
        <v>0</v>
      </c>
    </row>
    <row r="2992" customFormat="false" ht="15" hidden="false" customHeight="false" outlineLevel="0" collapsed="false">
      <c r="A2992" s="25" t="s">
        <v>976</v>
      </c>
      <c r="B2992" s="25" t="s">
        <v>72</v>
      </c>
      <c r="C2992" s="25" t="s">
        <v>186</v>
      </c>
      <c r="D2992" s="25" t="s">
        <v>195</v>
      </c>
      <c r="E2992" s="25" t="s">
        <v>55</v>
      </c>
      <c r="F2992" s="25" t="s">
        <v>9237</v>
      </c>
      <c r="G2992" s="25" t="s">
        <v>9351</v>
      </c>
      <c r="H2992" s="25" t="n">
        <v>0</v>
      </c>
    </row>
    <row r="2993" customFormat="false" ht="15" hidden="false" customHeight="false" outlineLevel="0" collapsed="false">
      <c r="A2993" s="25" t="s">
        <v>6555</v>
      </c>
      <c r="B2993" s="25" t="s">
        <v>107</v>
      </c>
      <c r="C2993" s="25" t="s">
        <v>178</v>
      </c>
      <c r="E2993" s="25" t="s">
        <v>56</v>
      </c>
      <c r="F2993" s="25" t="s">
        <v>9237</v>
      </c>
    </row>
    <row r="2994" customFormat="false" ht="15" hidden="false" customHeight="false" outlineLevel="0" collapsed="false">
      <c r="A2994" s="25" t="s">
        <v>8541</v>
      </c>
      <c r="B2994" s="25" t="s">
        <v>116</v>
      </c>
      <c r="C2994" s="25" t="s">
        <v>170</v>
      </c>
      <c r="D2994" s="25" t="s">
        <v>199</v>
      </c>
      <c r="E2994" s="25" t="s">
        <v>54</v>
      </c>
      <c r="F2994" s="25" t="s">
        <v>9237</v>
      </c>
      <c r="G2994" s="25" t="s">
        <v>9368</v>
      </c>
      <c r="H2994" s="25" t="n">
        <v>1222</v>
      </c>
    </row>
    <row r="2995" customFormat="false" ht="15" hidden="false" customHeight="false" outlineLevel="0" collapsed="false">
      <c r="A2995" s="25" t="s">
        <v>1282</v>
      </c>
      <c r="B2995" s="25" t="s">
        <v>73</v>
      </c>
      <c r="C2995" s="25" t="s">
        <v>170</v>
      </c>
      <c r="D2995" s="25" t="s">
        <v>169</v>
      </c>
      <c r="E2995" s="25" t="s">
        <v>54</v>
      </c>
      <c r="F2995" s="25" t="s">
        <v>9237</v>
      </c>
      <c r="G2995" s="25" t="s">
        <v>9354</v>
      </c>
      <c r="H2995" s="25" t="n">
        <v>901</v>
      </c>
    </row>
    <row r="2996" customFormat="false" ht="15" hidden="false" customHeight="false" outlineLevel="0" collapsed="false">
      <c r="A2996" s="25" t="s">
        <v>5919</v>
      </c>
      <c r="B2996" s="25" t="s">
        <v>97</v>
      </c>
      <c r="C2996" s="25" t="s">
        <v>160</v>
      </c>
      <c r="D2996" s="25" t="s">
        <v>3359</v>
      </c>
      <c r="E2996" s="25" t="s">
        <v>55</v>
      </c>
      <c r="F2996" s="25" t="s">
        <v>9237</v>
      </c>
      <c r="G2996" s="25" t="s">
        <v>9360</v>
      </c>
      <c r="H2996" s="25" t="n">
        <v>0</v>
      </c>
    </row>
    <row r="2997" customFormat="false" ht="15" hidden="false" customHeight="false" outlineLevel="0" collapsed="false">
      <c r="A2997" s="25" t="s">
        <v>5920</v>
      </c>
      <c r="B2997" s="25" t="s">
        <v>97</v>
      </c>
      <c r="C2997" s="25" t="s">
        <v>178</v>
      </c>
      <c r="D2997" s="25" t="s">
        <v>494</v>
      </c>
      <c r="E2997" s="25" t="s">
        <v>54</v>
      </c>
      <c r="F2997" s="25" t="s">
        <v>9237</v>
      </c>
      <c r="G2997" s="25" t="s">
        <v>9362</v>
      </c>
      <c r="H2997" s="25" t="n">
        <v>5601</v>
      </c>
    </row>
    <row r="2998" customFormat="false" ht="15" hidden="false" customHeight="false" outlineLevel="0" collapsed="false">
      <c r="A2998" s="25" t="s">
        <v>6815</v>
      </c>
      <c r="B2998" s="25" t="s">
        <v>105</v>
      </c>
      <c r="C2998" s="25" t="s">
        <v>160</v>
      </c>
      <c r="E2998" s="25" t="s">
        <v>56</v>
      </c>
      <c r="F2998" s="25" t="s">
        <v>9237</v>
      </c>
    </row>
    <row r="2999" customFormat="false" ht="15" hidden="false" customHeight="false" outlineLevel="0" collapsed="false">
      <c r="A2999" s="25" t="s">
        <v>4471</v>
      </c>
      <c r="B2999" s="25" t="s">
        <v>86</v>
      </c>
      <c r="C2999" s="25" t="s">
        <v>160</v>
      </c>
      <c r="E2999" s="25" t="s">
        <v>56</v>
      </c>
      <c r="F2999" s="25" t="s">
        <v>9237</v>
      </c>
    </row>
    <row r="3000" customFormat="false" ht="15" hidden="false" customHeight="false" outlineLevel="0" collapsed="false">
      <c r="A3000" s="25" t="s">
        <v>4667</v>
      </c>
      <c r="B3000" s="25" t="s">
        <v>90</v>
      </c>
      <c r="C3000" s="25" t="s">
        <v>170</v>
      </c>
      <c r="D3000" s="25" t="s">
        <v>452</v>
      </c>
      <c r="E3000" s="25" t="s">
        <v>54</v>
      </c>
      <c r="F3000" s="25" t="s">
        <v>9237</v>
      </c>
      <c r="G3000" s="25" t="s">
        <v>9354</v>
      </c>
      <c r="H3000" s="25" t="n">
        <v>995</v>
      </c>
    </row>
    <row r="3001" customFormat="false" ht="15" hidden="false" customHeight="false" outlineLevel="0" collapsed="false">
      <c r="A3001" s="25" t="s">
        <v>4668</v>
      </c>
      <c r="B3001" s="25" t="s">
        <v>90</v>
      </c>
      <c r="C3001" s="25" t="s">
        <v>160</v>
      </c>
      <c r="D3001" s="25" t="s">
        <v>1653</v>
      </c>
      <c r="E3001" s="25" t="s">
        <v>54</v>
      </c>
      <c r="F3001" s="25" t="s">
        <v>9237</v>
      </c>
      <c r="G3001" s="25" t="s">
        <v>9354</v>
      </c>
      <c r="H3001" s="25" t="n">
        <v>3666</v>
      </c>
    </row>
    <row r="3002" customFormat="false" ht="15" hidden="false" customHeight="false" outlineLevel="0" collapsed="false">
      <c r="A3002" s="25" t="s">
        <v>334</v>
      </c>
      <c r="B3002" s="25" t="s">
        <v>69</v>
      </c>
      <c r="C3002" s="25" t="s">
        <v>170</v>
      </c>
      <c r="D3002" s="25" t="s">
        <v>257</v>
      </c>
      <c r="E3002" s="25" t="s">
        <v>55</v>
      </c>
      <c r="F3002" s="25" t="s">
        <v>9217</v>
      </c>
      <c r="G3002" s="25" t="s">
        <v>9220</v>
      </c>
      <c r="H3002" s="25" t="n">
        <v>0</v>
      </c>
    </row>
    <row r="3003" customFormat="false" ht="15" hidden="false" customHeight="false" outlineLevel="0" collapsed="false">
      <c r="A3003" s="25" t="s">
        <v>335</v>
      </c>
      <c r="B3003" s="25" t="s">
        <v>69</v>
      </c>
      <c r="C3003" s="25" t="s">
        <v>148</v>
      </c>
      <c r="D3003" s="25" t="s">
        <v>231</v>
      </c>
      <c r="E3003" s="25" t="s">
        <v>54</v>
      </c>
      <c r="F3003" s="25" t="s">
        <v>9217</v>
      </c>
      <c r="G3003" s="25" t="s">
        <v>9261</v>
      </c>
      <c r="H3003" s="25" t="n">
        <v>56</v>
      </c>
    </row>
    <row r="3004" customFormat="false" ht="15" hidden="false" customHeight="false" outlineLevel="0" collapsed="false">
      <c r="A3004" s="25" t="s">
        <v>5080</v>
      </c>
      <c r="B3004" s="25" t="s">
        <v>95</v>
      </c>
      <c r="C3004" s="25" t="s">
        <v>170</v>
      </c>
      <c r="D3004" s="25" t="s">
        <v>1090</v>
      </c>
      <c r="E3004" s="25" t="s">
        <v>54</v>
      </c>
      <c r="F3004" s="25" t="s">
        <v>9217</v>
      </c>
      <c r="G3004" s="25" t="s">
        <v>9215</v>
      </c>
      <c r="H3004" s="25" t="n">
        <v>1372</v>
      </c>
    </row>
    <row r="3005" customFormat="false" ht="15" hidden="false" customHeight="false" outlineLevel="0" collapsed="false">
      <c r="A3005" s="25" t="s">
        <v>5397</v>
      </c>
      <c r="B3005" s="25" t="s">
        <v>94</v>
      </c>
      <c r="C3005" s="25" t="s">
        <v>160</v>
      </c>
      <c r="D3005" s="25" t="s">
        <v>1156</v>
      </c>
      <c r="E3005" s="25" t="s">
        <v>54</v>
      </c>
      <c r="F3005" s="25" t="s">
        <v>9217</v>
      </c>
      <c r="G3005" s="25" t="s">
        <v>9362</v>
      </c>
      <c r="H3005" s="25" t="n">
        <v>3282</v>
      </c>
    </row>
    <row r="3006" customFormat="false" ht="15" hidden="false" customHeight="false" outlineLevel="0" collapsed="false">
      <c r="A3006" s="25" t="s">
        <v>2041</v>
      </c>
      <c r="B3006" s="25" t="s">
        <v>80</v>
      </c>
      <c r="C3006" s="25" t="s">
        <v>9107</v>
      </c>
      <c r="D3006" s="25" t="s">
        <v>237</v>
      </c>
      <c r="E3006" s="25" t="s">
        <v>55</v>
      </c>
      <c r="F3006" s="25" t="s">
        <v>9217</v>
      </c>
      <c r="G3006" s="25" t="s">
        <v>9337</v>
      </c>
      <c r="H3006" s="25" t="n">
        <v>0</v>
      </c>
    </row>
    <row r="3007" customFormat="false" ht="15" hidden="false" customHeight="false" outlineLevel="0" collapsed="false">
      <c r="A3007" s="25" t="s">
        <v>6139</v>
      </c>
      <c r="B3007" s="25" t="s">
        <v>108</v>
      </c>
      <c r="C3007" s="25" t="s">
        <v>148</v>
      </c>
      <c r="D3007" s="25" t="s">
        <v>449</v>
      </c>
      <c r="E3007" s="25" t="s">
        <v>54</v>
      </c>
      <c r="F3007" s="25" t="s">
        <v>9217</v>
      </c>
      <c r="G3007" s="25" t="s">
        <v>9381</v>
      </c>
      <c r="H3007" s="25" t="n">
        <v>43</v>
      </c>
    </row>
    <row r="3008" customFormat="false" ht="15" hidden="false" customHeight="false" outlineLevel="0" collapsed="false">
      <c r="A3008" s="25" t="s">
        <v>6140</v>
      </c>
      <c r="B3008" s="25" t="s">
        <v>108</v>
      </c>
      <c r="C3008" s="25" t="s">
        <v>148</v>
      </c>
      <c r="D3008" s="25" t="s">
        <v>2754</v>
      </c>
      <c r="E3008" s="25" t="s">
        <v>54</v>
      </c>
      <c r="F3008" s="25" t="s">
        <v>9217</v>
      </c>
      <c r="G3008" s="25" t="s">
        <v>9382</v>
      </c>
      <c r="H3008" s="25" t="n">
        <v>54</v>
      </c>
    </row>
    <row r="3009" customFormat="false" ht="15" hidden="false" customHeight="false" outlineLevel="0" collapsed="false">
      <c r="A3009" s="25" t="s">
        <v>3000</v>
      </c>
      <c r="B3009" s="25" t="s">
        <v>76</v>
      </c>
      <c r="C3009" s="25" t="s">
        <v>186</v>
      </c>
      <c r="D3009" s="25" t="s">
        <v>176</v>
      </c>
      <c r="E3009" s="25" t="s">
        <v>55</v>
      </c>
      <c r="F3009" s="25" t="s">
        <v>9217</v>
      </c>
      <c r="G3009" s="25" t="s">
        <v>9359</v>
      </c>
      <c r="H3009" s="25" t="n">
        <v>0</v>
      </c>
    </row>
    <row r="3010" customFormat="false" ht="15" hidden="false" customHeight="false" outlineLevel="0" collapsed="false">
      <c r="A3010" s="25" t="s">
        <v>7782</v>
      </c>
      <c r="B3010" s="25" t="s">
        <v>114</v>
      </c>
      <c r="C3010" s="25" t="s">
        <v>186</v>
      </c>
      <c r="D3010" s="25" t="s">
        <v>3075</v>
      </c>
      <c r="E3010" s="25" t="s">
        <v>54</v>
      </c>
      <c r="F3010" s="25" t="s">
        <v>9217</v>
      </c>
      <c r="G3010" s="25" t="s">
        <v>9263</v>
      </c>
      <c r="H3010" s="25" t="n">
        <v>575</v>
      </c>
    </row>
    <row r="3011" customFormat="false" ht="15" hidden="false" customHeight="false" outlineLevel="0" collapsed="false">
      <c r="A3011" s="25" t="s">
        <v>7783</v>
      </c>
      <c r="B3011" s="25" t="s">
        <v>114</v>
      </c>
      <c r="C3011" s="25" t="s">
        <v>170</v>
      </c>
      <c r="D3011" s="25" t="s">
        <v>195</v>
      </c>
      <c r="E3011" s="25" t="s">
        <v>54</v>
      </c>
      <c r="F3011" s="25" t="s">
        <v>9217</v>
      </c>
      <c r="G3011" s="25" t="s">
        <v>9358</v>
      </c>
      <c r="H3011" s="25" t="n">
        <v>768</v>
      </c>
    </row>
    <row r="3012" customFormat="false" ht="15" hidden="false" customHeight="false" outlineLevel="0" collapsed="false">
      <c r="A3012" s="25" t="s">
        <v>7784</v>
      </c>
      <c r="B3012" s="25" t="s">
        <v>114</v>
      </c>
      <c r="C3012" s="25" t="s">
        <v>9107</v>
      </c>
      <c r="D3012" s="25" t="s">
        <v>433</v>
      </c>
      <c r="E3012" s="25" t="s">
        <v>54</v>
      </c>
      <c r="F3012" s="25" t="s">
        <v>9217</v>
      </c>
      <c r="G3012" s="25" t="s">
        <v>9383</v>
      </c>
      <c r="H3012" s="25" t="n">
        <v>4426</v>
      </c>
    </row>
    <row r="3013" customFormat="false" ht="15" hidden="false" customHeight="false" outlineLevel="0" collapsed="false">
      <c r="A3013" s="25" t="s">
        <v>977</v>
      </c>
      <c r="B3013" s="25" t="s">
        <v>72</v>
      </c>
      <c r="C3013" s="25" t="s">
        <v>186</v>
      </c>
      <c r="D3013" s="25" t="s">
        <v>173</v>
      </c>
      <c r="E3013" s="25" t="s">
        <v>55</v>
      </c>
      <c r="F3013" s="25" t="s">
        <v>9217</v>
      </c>
      <c r="G3013" s="25" t="s">
        <v>9206</v>
      </c>
      <c r="H3013" s="25" t="n">
        <v>0</v>
      </c>
    </row>
    <row r="3014" customFormat="false" ht="15" hidden="false" customHeight="false" outlineLevel="0" collapsed="false">
      <c r="A3014" s="25" t="s">
        <v>978</v>
      </c>
      <c r="B3014" s="25" t="s">
        <v>72</v>
      </c>
      <c r="C3014" s="25" t="s">
        <v>186</v>
      </c>
      <c r="D3014" s="25" t="s">
        <v>207</v>
      </c>
      <c r="E3014" s="25" t="s">
        <v>54</v>
      </c>
      <c r="F3014" s="25" t="s">
        <v>9217</v>
      </c>
      <c r="G3014" s="25" t="s">
        <v>9361</v>
      </c>
      <c r="H3014" s="25" t="n">
        <v>553</v>
      </c>
    </row>
    <row r="3015" customFormat="false" ht="15" hidden="false" customHeight="false" outlineLevel="0" collapsed="false">
      <c r="A3015" s="25" t="s">
        <v>3311</v>
      </c>
      <c r="B3015" s="25" t="s">
        <v>77</v>
      </c>
      <c r="C3015" s="25" t="s">
        <v>178</v>
      </c>
      <c r="D3015" s="25" t="s">
        <v>191</v>
      </c>
      <c r="E3015" s="25" t="s">
        <v>55</v>
      </c>
      <c r="F3015" s="25" t="s">
        <v>9217</v>
      </c>
      <c r="G3015" s="25" t="s">
        <v>9229</v>
      </c>
      <c r="H3015" s="25" t="n">
        <v>0</v>
      </c>
    </row>
    <row r="3016" customFormat="false" ht="15" hidden="false" customHeight="false" outlineLevel="0" collapsed="false">
      <c r="A3016" s="25" t="s">
        <v>8542</v>
      </c>
      <c r="B3016" s="25" t="s">
        <v>116</v>
      </c>
      <c r="C3016" s="25" t="s">
        <v>170</v>
      </c>
      <c r="E3016" s="25" t="s">
        <v>56</v>
      </c>
      <c r="F3016" s="25" t="s">
        <v>9217</v>
      </c>
    </row>
    <row r="3017" customFormat="false" ht="15" hidden="false" customHeight="false" outlineLevel="0" collapsed="false">
      <c r="A3017" s="25" t="s">
        <v>8543</v>
      </c>
      <c r="B3017" s="25" t="s">
        <v>116</v>
      </c>
      <c r="C3017" s="25" t="s">
        <v>170</v>
      </c>
      <c r="D3017" s="25" t="s">
        <v>609</v>
      </c>
      <c r="E3017" s="25" t="s">
        <v>55</v>
      </c>
      <c r="F3017" s="25" t="s">
        <v>9217</v>
      </c>
      <c r="G3017" s="25" t="s">
        <v>9354</v>
      </c>
      <c r="H3017" s="25" t="n">
        <v>0</v>
      </c>
    </row>
    <row r="3018" customFormat="false" ht="15" hidden="false" customHeight="false" outlineLevel="0" collapsed="false">
      <c r="A3018" s="25" t="s">
        <v>8544</v>
      </c>
      <c r="B3018" s="25" t="s">
        <v>116</v>
      </c>
      <c r="C3018" s="25" t="s">
        <v>178</v>
      </c>
      <c r="D3018" s="25" t="s">
        <v>646</v>
      </c>
      <c r="E3018" s="25" t="s">
        <v>54</v>
      </c>
      <c r="F3018" s="25" t="s">
        <v>9217</v>
      </c>
      <c r="G3018" s="25" t="s">
        <v>9378</v>
      </c>
      <c r="H3018" s="25" t="n">
        <v>4786</v>
      </c>
    </row>
    <row r="3019" customFormat="false" ht="15" hidden="false" customHeight="false" outlineLevel="0" collapsed="false">
      <c r="A3019" s="25" t="s">
        <v>1283</v>
      </c>
      <c r="B3019" s="25" t="s">
        <v>73</v>
      </c>
      <c r="C3019" s="25" t="s">
        <v>160</v>
      </c>
      <c r="D3019" s="25" t="s">
        <v>188</v>
      </c>
      <c r="E3019" s="25" t="s">
        <v>55</v>
      </c>
      <c r="F3019" s="25" t="s">
        <v>9217</v>
      </c>
      <c r="G3019" s="25" t="s">
        <v>9244</v>
      </c>
      <c r="H3019" s="25" t="n">
        <v>0</v>
      </c>
    </row>
    <row r="3020" customFormat="false" ht="15" hidden="false" customHeight="false" outlineLevel="0" collapsed="false">
      <c r="A3020" s="25" t="s">
        <v>5921</v>
      </c>
      <c r="B3020" s="25" t="s">
        <v>97</v>
      </c>
      <c r="C3020" s="25" t="s">
        <v>9107</v>
      </c>
      <c r="D3020" s="25" t="s">
        <v>1055</v>
      </c>
      <c r="E3020" s="25" t="s">
        <v>55</v>
      </c>
      <c r="F3020" s="25" t="s">
        <v>9217</v>
      </c>
      <c r="G3020" s="25" t="s">
        <v>9215</v>
      </c>
      <c r="H3020" s="25" t="n">
        <v>0</v>
      </c>
    </row>
    <row r="3021" customFormat="false" ht="15" hidden="false" customHeight="false" outlineLevel="0" collapsed="false">
      <c r="A3021" s="25" t="s">
        <v>1568</v>
      </c>
      <c r="B3021" s="25" t="s">
        <v>71</v>
      </c>
      <c r="C3021" s="25" t="s">
        <v>178</v>
      </c>
      <c r="D3021" s="25" t="s">
        <v>169</v>
      </c>
      <c r="E3021" s="25" t="s">
        <v>55</v>
      </c>
      <c r="F3021" s="25" t="s">
        <v>9217</v>
      </c>
      <c r="G3021" s="25" t="s">
        <v>9335</v>
      </c>
      <c r="H3021" s="25" t="n">
        <v>0</v>
      </c>
    </row>
    <row r="3022" customFormat="false" ht="15" hidden="false" customHeight="false" outlineLevel="0" collapsed="false">
      <c r="A3022" s="25" t="s">
        <v>1569</v>
      </c>
      <c r="B3022" s="25" t="s">
        <v>71</v>
      </c>
      <c r="C3022" s="25" t="s">
        <v>148</v>
      </c>
      <c r="D3022" s="25" t="s">
        <v>145</v>
      </c>
      <c r="E3022" s="25" t="s">
        <v>55</v>
      </c>
      <c r="F3022" s="25" t="s">
        <v>9217</v>
      </c>
      <c r="G3022" s="25" t="s">
        <v>9373</v>
      </c>
      <c r="H3022" s="25" t="n">
        <v>0</v>
      </c>
    </row>
    <row r="3023" customFormat="false" ht="15" hidden="false" customHeight="false" outlineLevel="0" collapsed="false">
      <c r="A3023" s="25" t="s">
        <v>1570</v>
      </c>
      <c r="B3023" s="25" t="s">
        <v>71</v>
      </c>
      <c r="C3023" s="25" t="s">
        <v>178</v>
      </c>
      <c r="D3023" s="25" t="s">
        <v>167</v>
      </c>
      <c r="E3023" s="25" t="s">
        <v>54</v>
      </c>
      <c r="F3023" s="25" t="s">
        <v>9217</v>
      </c>
      <c r="G3023" s="25" t="s">
        <v>9263</v>
      </c>
      <c r="H3023" s="25" t="n">
        <v>5338</v>
      </c>
    </row>
    <row r="3024" customFormat="false" ht="15" hidden="false" customHeight="false" outlineLevel="0" collapsed="false">
      <c r="A3024" s="25" t="s">
        <v>8843</v>
      </c>
      <c r="B3024" s="25" t="s">
        <v>115</v>
      </c>
      <c r="C3024" s="25" t="s">
        <v>9107</v>
      </c>
      <c r="D3024" s="25" t="s">
        <v>428</v>
      </c>
      <c r="E3024" s="25" t="s">
        <v>56</v>
      </c>
      <c r="F3024" s="25" t="s">
        <v>9217</v>
      </c>
    </row>
    <row r="3025" customFormat="false" ht="15" hidden="false" customHeight="false" outlineLevel="0" collapsed="false">
      <c r="A3025" s="25" t="s">
        <v>8844</v>
      </c>
      <c r="B3025" s="25" t="s">
        <v>115</v>
      </c>
      <c r="C3025" s="25" t="s">
        <v>186</v>
      </c>
      <c r="D3025" s="25" t="s">
        <v>444</v>
      </c>
      <c r="E3025" s="25" t="s">
        <v>55</v>
      </c>
      <c r="F3025" s="25" t="s">
        <v>9217</v>
      </c>
      <c r="G3025" s="25" t="s">
        <v>9222</v>
      </c>
      <c r="H3025" s="25" t="n">
        <v>0</v>
      </c>
    </row>
    <row r="3026" customFormat="false" ht="15" hidden="false" customHeight="false" outlineLevel="0" collapsed="false">
      <c r="A3026" s="25" t="s">
        <v>336</v>
      </c>
      <c r="B3026" s="25" t="s">
        <v>69</v>
      </c>
      <c r="C3026" s="25" t="s">
        <v>170</v>
      </c>
      <c r="D3026" s="25" t="s">
        <v>158</v>
      </c>
      <c r="E3026" s="25" t="s">
        <v>54</v>
      </c>
      <c r="F3026" s="25" t="s">
        <v>9249</v>
      </c>
      <c r="G3026" s="25" t="s">
        <v>9384</v>
      </c>
      <c r="H3026" s="25" t="n">
        <v>996</v>
      </c>
    </row>
    <row r="3027" customFormat="false" ht="15" hidden="false" customHeight="false" outlineLevel="0" collapsed="false">
      <c r="A3027" s="25" t="s">
        <v>4814</v>
      </c>
      <c r="B3027" s="25" t="s">
        <v>98</v>
      </c>
      <c r="C3027" s="25" t="s">
        <v>170</v>
      </c>
      <c r="E3027" s="25" t="s">
        <v>56</v>
      </c>
      <c r="F3027" s="25" t="s">
        <v>9249</v>
      </c>
    </row>
    <row r="3028" customFormat="false" ht="15" hidden="false" customHeight="false" outlineLevel="0" collapsed="false">
      <c r="A3028" s="25" t="s">
        <v>4815</v>
      </c>
      <c r="B3028" s="25" t="s">
        <v>98</v>
      </c>
      <c r="C3028" s="25" t="s">
        <v>160</v>
      </c>
      <c r="E3028" s="25" t="s">
        <v>56</v>
      </c>
      <c r="F3028" s="25" t="s">
        <v>9249</v>
      </c>
    </row>
    <row r="3029" customFormat="false" ht="15" hidden="false" customHeight="false" outlineLevel="0" collapsed="false">
      <c r="A3029" s="25" t="s">
        <v>5081</v>
      </c>
      <c r="B3029" s="25" t="s">
        <v>95</v>
      </c>
      <c r="C3029" s="25" t="s">
        <v>160</v>
      </c>
      <c r="D3029" s="25" t="s">
        <v>1690</v>
      </c>
      <c r="E3029" s="25" t="s">
        <v>55</v>
      </c>
      <c r="F3029" s="25" t="s">
        <v>9249</v>
      </c>
      <c r="G3029" s="25" t="s">
        <v>9229</v>
      </c>
      <c r="H3029" s="25" t="n">
        <v>0</v>
      </c>
    </row>
    <row r="3030" customFormat="false" ht="15" hidden="false" customHeight="false" outlineLevel="0" collapsed="false">
      <c r="A3030" s="25" t="s">
        <v>726</v>
      </c>
      <c r="B3030" s="25" t="s">
        <v>70</v>
      </c>
      <c r="C3030" s="25" t="s">
        <v>148</v>
      </c>
      <c r="D3030" s="25" t="s">
        <v>237</v>
      </c>
      <c r="E3030" s="25" t="s">
        <v>54</v>
      </c>
      <c r="F3030" s="25" t="s">
        <v>9249</v>
      </c>
      <c r="G3030" s="25" t="s">
        <v>9353</v>
      </c>
      <c r="H3030" s="25" t="n">
        <v>63</v>
      </c>
    </row>
    <row r="3031" customFormat="false" ht="15" hidden="false" customHeight="false" outlineLevel="0" collapsed="false">
      <c r="A3031" s="25" t="s">
        <v>5398</v>
      </c>
      <c r="B3031" s="25" t="s">
        <v>94</v>
      </c>
      <c r="C3031" s="25" t="s">
        <v>170</v>
      </c>
      <c r="D3031" s="25" t="s">
        <v>1795</v>
      </c>
      <c r="E3031" s="25" t="s">
        <v>55</v>
      </c>
      <c r="F3031" s="25" t="s">
        <v>9249</v>
      </c>
      <c r="G3031" s="25" t="s">
        <v>9375</v>
      </c>
      <c r="H3031" s="25" t="n">
        <v>0</v>
      </c>
    </row>
    <row r="3032" customFormat="false" ht="15" hidden="false" customHeight="false" outlineLevel="0" collapsed="false">
      <c r="A3032" s="25" t="s">
        <v>2042</v>
      </c>
      <c r="B3032" s="25" t="s">
        <v>80</v>
      </c>
      <c r="C3032" s="25" t="s">
        <v>170</v>
      </c>
      <c r="D3032" s="25" t="s">
        <v>169</v>
      </c>
      <c r="E3032" s="25" t="s">
        <v>54</v>
      </c>
      <c r="F3032" s="25" t="s">
        <v>9249</v>
      </c>
      <c r="G3032" s="25" t="s">
        <v>9261</v>
      </c>
      <c r="H3032" s="25" t="n">
        <v>1075</v>
      </c>
    </row>
    <row r="3033" customFormat="false" ht="15" hidden="false" customHeight="false" outlineLevel="0" collapsed="false">
      <c r="A3033" s="25" t="s">
        <v>2043</v>
      </c>
      <c r="B3033" s="25" t="s">
        <v>80</v>
      </c>
      <c r="C3033" s="25" t="s">
        <v>9107</v>
      </c>
      <c r="D3033" s="25" t="s">
        <v>266</v>
      </c>
      <c r="E3033" s="25" t="s">
        <v>54</v>
      </c>
      <c r="F3033" s="25" t="s">
        <v>9249</v>
      </c>
      <c r="G3033" s="25" t="s">
        <v>9253</v>
      </c>
      <c r="H3033" s="25" t="n">
        <v>5033</v>
      </c>
    </row>
    <row r="3034" customFormat="false" ht="15" hidden="false" customHeight="false" outlineLevel="0" collapsed="false">
      <c r="A3034" s="25" t="s">
        <v>2044</v>
      </c>
      <c r="B3034" s="25" t="s">
        <v>80</v>
      </c>
      <c r="C3034" s="25" t="s">
        <v>160</v>
      </c>
      <c r="D3034" s="25" t="s">
        <v>188</v>
      </c>
      <c r="E3034" s="25" t="s">
        <v>54</v>
      </c>
      <c r="F3034" s="25" t="s">
        <v>9249</v>
      </c>
      <c r="G3034" s="25" t="s">
        <v>9303</v>
      </c>
      <c r="H3034" s="25" t="n">
        <v>3249</v>
      </c>
    </row>
    <row r="3035" customFormat="false" ht="15" hidden="false" customHeight="false" outlineLevel="0" collapsed="false">
      <c r="A3035" s="25" t="s">
        <v>2671</v>
      </c>
      <c r="B3035" s="25" t="s">
        <v>78</v>
      </c>
      <c r="C3035" s="25" t="s">
        <v>170</v>
      </c>
      <c r="D3035" s="25" t="s">
        <v>240</v>
      </c>
      <c r="E3035" s="25" t="s">
        <v>54</v>
      </c>
      <c r="F3035" s="25" t="s">
        <v>9249</v>
      </c>
      <c r="G3035" s="25" t="s">
        <v>9349</v>
      </c>
      <c r="H3035" s="25" t="n">
        <v>1015</v>
      </c>
    </row>
    <row r="3036" customFormat="false" ht="15" hidden="false" customHeight="false" outlineLevel="0" collapsed="false">
      <c r="A3036" s="25" t="s">
        <v>3001</v>
      </c>
      <c r="B3036" s="25" t="s">
        <v>76</v>
      </c>
      <c r="C3036" s="25" t="s">
        <v>186</v>
      </c>
      <c r="D3036" s="25" t="s">
        <v>176</v>
      </c>
      <c r="E3036" s="25" t="s">
        <v>55</v>
      </c>
      <c r="F3036" s="25" t="s">
        <v>9249</v>
      </c>
      <c r="G3036" s="25" t="s">
        <v>9304</v>
      </c>
      <c r="H3036" s="25" t="n">
        <v>0</v>
      </c>
    </row>
    <row r="3037" customFormat="false" ht="15" hidden="false" customHeight="false" outlineLevel="0" collapsed="false">
      <c r="A3037" s="25" t="s">
        <v>3002</v>
      </c>
      <c r="B3037" s="25" t="s">
        <v>76</v>
      </c>
      <c r="C3037" s="25" t="s">
        <v>170</v>
      </c>
      <c r="D3037" s="25" t="s">
        <v>154</v>
      </c>
      <c r="E3037" s="25" t="s">
        <v>54</v>
      </c>
      <c r="F3037" s="25" t="s">
        <v>9249</v>
      </c>
      <c r="G3037" s="25" t="s">
        <v>9263</v>
      </c>
      <c r="H3037" s="25" t="n">
        <v>1100</v>
      </c>
    </row>
    <row r="3038" customFormat="false" ht="15" hidden="false" customHeight="false" outlineLevel="0" collapsed="false">
      <c r="A3038" s="25" t="s">
        <v>7785</v>
      </c>
      <c r="B3038" s="25" t="s">
        <v>114</v>
      </c>
      <c r="C3038" s="25" t="s">
        <v>178</v>
      </c>
      <c r="D3038" s="25" t="s">
        <v>1789</v>
      </c>
      <c r="E3038" s="25" t="s">
        <v>54</v>
      </c>
      <c r="F3038" s="25" t="s">
        <v>9249</v>
      </c>
      <c r="G3038" s="25" t="s">
        <v>9385</v>
      </c>
      <c r="H3038" s="25" t="n">
        <v>4755</v>
      </c>
    </row>
    <row r="3039" customFormat="false" ht="15" hidden="false" customHeight="false" outlineLevel="0" collapsed="false">
      <c r="A3039" s="25" t="s">
        <v>8175</v>
      </c>
      <c r="B3039" s="25" t="s">
        <v>113</v>
      </c>
      <c r="C3039" s="25" t="s">
        <v>186</v>
      </c>
      <c r="D3039" s="25" t="s">
        <v>494</v>
      </c>
      <c r="E3039" s="25" t="s">
        <v>55</v>
      </c>
      <c r="F3039" s="25" t="s">
        <v>9249</v>
      </c>
      <c r="G3039" s="25" t="s">
        <v>9368</v>
      </c>
      <c r="H3039" s="25" t="n">
        <v>0</v>
      </c>
    </row>
    <row r="3040" customFormat="false" ht="15" hidden="false" customHeight="false" outlineLevel="0" collapsed="false">
      <c r="A3040" s="25" t="s">
        <v>6556</v>
      </c>
      <c r="B3040" s="25" t="s">
        <v>107</v>
      </c>
      <c r="C3040" s="25" t="s">
        <v>2445</v>
      </c>
      <c r="E3040" s="25" t="s">
        <v>56</v>
      </c>
      <c r="F3040" s="25" t="s">
        <v>9249</v>
      </c>
    </row>
    <row r="3041" customFormat="false" ht="15" hidden="false" customHeight="false" outlineLevel="0" collapsed="false">
      <c r="A3041" s="25" t="s">
        <v>6557</v>
      </c>
      <c r="B3041" s="25" t="s">
        <v>107</v>
      </c>
      <c r="C3041" s="25" t="s">
        <v>186</v>
      </c>
      <c r="D3041" s="25" t="s">
        <v>417</v>
      </c>
      <c r="E3041" s="25" t="s">
        <v>56</v>
      </c>
      <c r="F3041" s="25" t="s">
        <v>9249</v>
      </c>
    </row>
    <row r="3042" customFormat="false" ht="15" hidden="false" customHeight="false" outlineLevel="0" collapsed="false">
      <c r="A3042" s="25" t="s">
        <v>6558</v>
      </c>
      <c r="B3042" s="25" t="s">
        <v>107</v>
      </c>
      <c r="C3042" s="25" t="s">
        <v>170</v>
      </c>
      <c r="D3042" s="25" t="s">
        <v>1158</v>
      </c>
      <c r="E3042" s="25" t="s">
        <v>55</v>
      </c>
      <c r="F3042" s="25" t="s">
        <v>9249</v>
      </c>
      <c r="G3042" s="25" t="s">
        <v>9261</v>
      </c>
      <c r="H3042" s="25" t="n">
        <v>0</v>
      </c>
    </row>
    <row r="3043" customFormat="false" ht="15" hidden="false" customHeight="false" outlineLevel="0" collapsed="false">
      <c r="A3043" s="25" t="s">
        <v>6559</v>
      </c>
      <c r="B3043" s="25" t="s">
        <v>107</v>
      </c>
      <c r="C3043" s="25" t="s">
        <v>9107</v>
      </c>
      <c r="D3043" s="25" t="s">
        <v>199</v>
      </c>
      <c r="E3043" s="25" t="s">
        <v>55</v>
      </c>
      <c r="F3043" s="25" t="s">
        <v>9249</v>
      </c>
      <c r="G3043" s="25" t="s">
        <v>9311</v>
      </c>
      <c r="H3043" s="25" t="n">
        <v>0</v>
      </c>
    </row>
    <row r="3044" customFormat="false" ht="15" hidden="false" customHeight="false" outlineLevel="0" collapsed="false">
      <c r="A3044" s="25" t="s">
        <v>6560</v>
      </c>
      <c r="B3044" s="25" t="s">
        <v>107</v>
      </c>
      <c r="C3044" s="25" t="s">
        <v>186</v>
      </c>
      <c r="D3044" s="25" t="s">
        <v>633</v>
      </c>
      <c r="E3044" s="25" t="s">
        <v>54</v>
      </c>
      <c r="F3044" s="25" t="s">
        <v>9249</v>
      </c>
      <c r="G3044" s="25" t="s">
        <v>9206</v>
      </c>
      <c r="H3044" s="25" t="n">
        <v>541</v>
      </c>
    </row>
    <row r="3045" customFormat="false" ht="15" hidden="false" customHeight="false" outlineLevel="0" collapsed="false">
      <c r="A3045" s="25" t="s">
        <v>6561</v>
      </c>
      <c r="B3045" s="25" t="s">
        <v>107</v>
      </c>
      <c r="C3045" s="25" t="s">
        <v>9107</v>
      </c>
      <c r="D3045" s="25" t="s">
        <v>428</v>
      </c>
      <c r="E3045" s="25" t="s">
        <v>54</v>
      </c>
      <c r="F3045" s="25" t="s">
        <v>9249</v>
      </c>
      <c r="G3045" s="25" t="s">
        <v>9224</v>
      </c>
      <c r="H3045" s="25" t="n">
        <v>4815</v>
      </c>
    </row>
    <row r="3046" customFormat="false" ht="15" hidden="false" customHeight="false" outlineLevel="0" collapsed="false">
      <c r="A3046" s="25" t="s">
        <v>8545</v>
      </c>
      <c r="B3046" s="25" t="s">
        <v>116</v>
      </c>
      <c r="C3046" s="25" t="s">
        <v>170</v>
      </c>
      <c r="D3046" s="25" t="s">
        <v>452</v>
      </c>
      <c r="E3046" s="25" t="s">
        <v>56</v>
      </c>
      <c r="F3046" s="25" t="s">
        <v>9249</v>
      </c>
    </row>
    <row r="3047" customFormat="false" ht="15" hidden="false" customHeight="false" outlineLevel="0" collapsed="false">
      <c r="A3047" s="25" t="s">
        <v>8546</v>
      </c>
      <c r="B3047" s="25" t="s">
        <v>116</v>
      </c>
      <c r="C3047" s="25" t="s">
        <v>148</v>
      </c>
      <c r="D3047" s="25" t="s">
        <v>1158</v>
      </c>
      <c r="E3047" s="25" t="s">
        <v>54</v>
      </c>
      <c r="F3047" s="25" t="s">
        <v>9249</v>
      </c>
      <c r="G3047" s="25" t="s">
        <v>9239</v>
      </c>
      <c r="H3047" s="25" t="n">
        <v>57</v>
      </c>
    </row>
    <row r="3048" customFormat="false" ht="15" hidden="false" customHeight="false" outlineLevel="0" collapsed="false">
      <c r="A3048" s="25" t="s">
        <v>3600</v>
      </c>
      <c r="B3048" s="25" t="s">
        <v>79</v>
      </c>
      <c r="C3048" s="25" t="s">
        <v>170</v>
      </c>
      <c r="D3048" s="25" t="s">
        <v>145</v>
      </c>
      <c r="E3048" s="25" t="s">
        <v>55</v>
      </c>
      <c r="F3048" s="25" t="s">
        <v>9249</v>
      </c>
      <c r="G3048" s="25" t="s">
        <v>9229</v>
      </c>
      <c r="H3048" s="25" t="n">
        <v>0</v>
      </c>
    </row>
    <row r="3049" customFormat="false" ht="15" hidden="false" customHeight="false" outlineLevel="0" collapsed="false">
      <c r="A3049" s="25" t="s">
        <v>3601</v>
      </c>
      <c r="B3049" s="25" t="s">
        <v>79</v>
      </c>
      <c r="C3049" s="25" t="s">
        <v>148</v>
      </c>
      <c r="D3049" s="25" t="s">
        <v>145</v>
      </c>
      <c r="E3049" s="25" t="s">
        <v>55</v>
      </c>
      <c r="F3049" s="25" t="s">
        <v>9249</v>
      </c>
      <c r="G3049" s="25" t="s">
        <v>9386</v>
      </c>
      <c r="H3049" s="25" t="n">
        <v>0</v>
      </c>
    </row>
    <row r="3050" customFormat="false" ht="15" hidden="false" customHeight="false" outlineLevel="0" collapsed="false">
      <c r="A3050" s="25" t="s">
        <v>5922</v>
      </c>
      <c r="B3050" s="25" t="s">
        <v>97</v>
      </c>
      <c r="C3050" s="25" t="s">
        <v>178</v>
      </c>
      <c r="D3050" s="25" t="s">
        <v>1795</v>
      </c>
      <c r="E3050" s="25" t="s">
        <v>54</v>
      </c>
      <c r="F3050" s="25" t="s">
        <v>9249</v>
      </c>
      <c r="G3050" s="25" t="s">
        <v>9215</v>
      </c>
      <c r="H3050" s="25" t="n">
        <v>5406</v>
      </c>
    </row>
    <row r="3051" customFormat="false" ht="15" hidden="false" customHeight="false" outlineLevel="0" collapsed="false">
      <c r="A3051" s="25" t="s">
        <v>4269</v>
      </c>
      <c r="B3051" s="25" t="s">
        <v>88</v>
      </c>
      <c r="C3051" s="25" t="s">
        <v>9107</v>
      </c>
      <c r="E3051" s="25" t="s">
        <v>56</v>
      </c>
      <c r="F3051" s="25" t="s">
        <v>9249</v>
      </c>
    </row>
    <row r="3052" customFormat="false" ht="15" hidden="false" customHeight="false" outlineLevel="0" collapsed="false">
      <c r="A3052" s="25" t="s">
        <v>7085</v>
      </c>
      <c r="B3052" s="25" t="s">
        <v>104</v>
      </c>
      <c r="C3052" s="25" t="s">
        <v>186</v>
      </c>
      <c r="D3052" s="25" t="s">
        <v>665</v>
      </c>
      <c r="E3052" s="25" t="s">
        <v>55</v>
      </c>
      <c r="F3052" s="25" t="s">
        <v>9249</v>
      </c>
      <c r="G3052" s="25" t="s">
        <v>9317</v>
      </c>
      <c r="H3052" s="25" t="n">
        <v>0</v>
      </c>
    </row>
    <row r="3053" customFormat="false" ht="15" hidden="false" customHeight="false" outlineLevel="0" collapsed="false">
      <c r="A3053" s="25" t="s">
        <v>7086</v>
      </c>
      <c r="B3053" s="25" t="s">
        <v>104</v>
      </c>
      <c r="C3053" s="25" t="s">
        <v>160</v>
      </c>
      <c r="D3053" s="25" t="s">
        <v>1351</v>
      </c>
      <c r="E3053" s="25" t="s">
        <v>55</v>
      </c>
      <c r="F3053" s="25" t="s">
        <v>9249</v>
      </c>
      <c r="G3053" s="25" t="s">
        <v>9332</v>
      </c>
      <c r="H3053" s="25" t="n">
        <v>0</v>
      </c>
    </row>
    <row r="3054" customFormat="false" ht="15" hidden="false" customHeight="false" outlineLevel="0" collapsed="false">
      <c r="A3054" s="25" t="s">
        <v>8845</v>
      </c>
      <c r="B3054" s="25" t="s">
        <v>115</v>
      </c>
      <c r="C3054" s="25" t="s">
        <v>186</v>
      </c>
      <c r="D3054" s="25" t="s">
        <v>245</v>
      </c>
      <c r="E3054" s="25" t="s">
        <v>56</v>
      </c>
      <c r="F3054" s="25" t="s">
        <v>9249</v>
      </c>
    </row>
    <row r="3055" customFormat="false" ht="15" hidden="false" customHeight="false" outlineLevel="0" collapsed="false">
      <c r="A3055" s="25" t="s">
        <v>8846</v>
      </c>
      <c r="B3055" s="25" t="s">
        <v>115</v>
      </c>
      <c r="C3055" s="25" t="s">
        <v>178</v>
      </c>
      <c r="D3055" s="25" t="s">
        <v>868</v>
      </c>
      <c r="E3055" s="25" t="s">
        <v>54</v>
      </c>
      <c r="F3055" s="25" t="s">
        <v>9249</v>
      </c>
      <c r="G3055" s="25" t="s">
        <v>9229</v>
      </c>
      <c r="H3055" s="25" t="n">
        <v>5042</v>
      </c>
    </row>
    <row r="3056" customFormat="false" ht="15" hidden="false" customHeight="false" outlineLevel="0" collapsed="false">
      <c r="A3056" s="25" t="s">
        <v>8847</v>
      </c>
      <c r="B3056" s="25" t="s">
        <v>115</v>
      </c>
      <c r="C3056" s="25" t="s">
        <v>9107</v>
      </c>
      <c r="D3056" s="25" t="s">
        <v>5204</v>
      </c>
      <c r="E3056" s="25" t="s">
        <v>54</v>
      </c>
      <c r="F3056" s="25" t="s">
        <v>9249</v>
      </c>
      <c r="G3056" s="25" t="s">
        <v>9244</v>
      </c>
      <c r="H3056" s="25" t="n">
        <v>3969</v>
      </c>
    </row>
    <row r="3057" customFormat="false" ht="15" hidden="false" customHeight="false" outlineLevel="0" collapsed="false">
      <c r="A3057" s="25" t="s">
        <v>337</v>
      </c>
      <c r="B3057" s="25" t="s">
        <v>69</v>
      </c>
      <c r="C3057" s="25" t="s">
        <v>148</v>
      </c>
      <c r="D3057" s="25" t="s">
        <v>167</v>
      </c>
      <c r="E3057" s="25" t="s">
        <v>55</v>
      </c>
      <c r="F3057" s="25" t="s">
        <v>9206</v>
      </c>
      <c r="G3057" s="25" t="s">
        <v>9359</v>
      </c>
      <c r="H3057" s="25" t="n">
        <v>0</v>
      </c>
    </row>
    <row r="3058" customFormat="false" ht="15" hidden="false" customHeight="false" outlineLevel="0" collapsed="false">
      <c r="A3058" s="25" t="s">
        <v>338</v>
      </c>
      <c r="B3058" s="25" t="s">
        <v>69</v>
      </c>
      <c r="C3058" s="25" t="s">
        <v>148</v>
      </c>
      <c r="D3058" s="25" t="s">
        <v>180</v>
      </c>
      <c r="E3058" s="25" t="s">
        <v>54</v>
      </c>
      <c r="F3058" s="25" t="s">
        <v>9206</v>
      </c>
      <c r="G3058" s="25" t="s">
        <v>9332</v>
      </c>
      <c r="H3058" s="25" t="n">
        <v>59</v>
      </c>
    </row>
    <row r="3059" customFormat="false" ht="15" hidden="false" customHeight="false" outlineLevel="0" collapsed="false">
      <c r="A3059" s="25" t="s">
        <v>5082</v>
      </c>
      <c r="B3059" s="25" t="s">
        <v>95</v>
      </c>
      <c r="C3059" s="25" t="s">
        <v>186</v>
      </c>
      <c r="D3059" s="25" t="s">
        <v>622</v>
      </c>
      <c r="E3059" s="25" t="s">
        <v>54</v>
      </c>
      <c r="F3059" s="25" t="s">
        <v>9206</v>
      </c>
      <c r="G3059" s="25" t="s">
        <v>9263</v>
      </c>
      <c r="H3059" s="25" t="n">
        <v>629</v>
      </c>
    </row>
    <row r="3060" customFormat="false" ht="15" hidden="false" customHeight="false" outlineLevel="0" collapsed="false">
      <c r="A3060" s="25" t="s">
        <v>727</v>
      </c>
      <c r="B3060" s="25" t="s">
        <v>70</v>
      </c>
      <c r="C3060" s="25" t="s">
        <v>148</v>
      </c>
      <c r="D3060" s="25" t="s">
        <v>237</v>
      </c>
      <c r="E3060" s="25" t="s">
        <v>54</v>
      </c>
      <c r="F3060" s="25" t="s">
        <v>9206</v>
      </c>
      <c r="G3060" s="25" t="s">
        <v>9263</v>
      </c>
      <c r="H3060" s="25" t="n">
        <v>57</v>
      </c>
    </row>
    <row r="3061" customFormat="false" ht="15" hidden="false" customHeight="false" outlineLevel="0" collapsed="false">
      <c r="A3061" s="25" t="s">
        <v>3891</v>
      </c>
      <c r="B3061" s="25" t="s">
        <v>87</v>
      </c>
      <c r="C3061" s="25" t="s">
        <v>160</v>
      </c>
      <c r="D3061" s="25" t="s">
        <v>1158</v>
      </c>
      <c r="E3061" s="25" t="s">
        <v>55</v>
      </c>
      <c r="F3061" s="25" t="s">
        <v>9206</v>
      </c>
      <c r="G3061" s="25" t="s">
        <v>9218</v>
      </c>
      <c r="H3061" s="25" t="n">
        <v>0</v>
      </c>
    </row>
    <row r="3062" customFormat="false" ht="15" hidden="false" customHeight="false" outlineLevel="0" collapsed="false">
      <c r="A3062" s="25" t="s">
        <v>3892</v>
      </c>
      <c r="B3062" s="25" t="s">
        <v>87</v>
      </c>
      <c r="C3062" s="25" t="s">
        <v>9107</v>
      </c>
      <c r="D3062" s="25" t="s">
        <v>421</v>
      </c>
      <c r="E3062" s="25" t="s">
        <v>54</v>
      </c>
      <c r="F3062" s="25" t="s">
        <v>9206</v>
      </c>
      <c r="G3062" s="25" t="s">
        <v>9337</v>
      </c>
      <c r="H3062" s="25" t="n">
        <v>4861</v>
      </c>
    </row>
    <row r="3063" customFormat="false" ht="15" hidden="false" customHeight="false" outlineLevel="0" collapsed="false">
      <c r="A3063" s="25" t="s">
        <v>5399</v>
      </c>
      <c r="B3063" s="25" t="s">
        <v>94</v>
      </c>
      <c r="C3063" s="25" t="s">
        <v>160</v>
      </c>
      <c r="D3063" s="25" t="s">
        <v>639</v>
      </c>
      <c r="E3063" s="25" t="s">
        <v>55</v>
      </c>
      <c r="F3063" s="25" t="s">
        <v>9206</v>
      </c>
      <c r="G3063" s="25" t="s">
        <v>9367</v>
      </c>
      <c r="H3063" s="25" t="n">
        <v>0</v>
      </c>
    </row>
    <row r="3064" customFormat="false" ht="15" hidden="false" customHeight="false" outlineLevel="0" collapsed="false">
      <c r="A3064" s="25" t="s">
        <v>2045</v>
      </c>
      <c r="B3064" s="25" t="s">
        <v>80</v>
      </c>
      <c r="C3064" s="25" t="s">
        <v>9107</v>
      </c>
      <c r="D3064" s="25" t="s">
        <v>237</v>
      </c>
      <c r="E3064" s="25" t="s">
        <v>55</v>
      </c>
      <c r="F3064" s="25" t="s">
        <v>9206</v>
      </c>
      <c r="G3064" s="25" t="s">
        <v>9362</v>
      </c>
      <c r="H3064" s="25" t="n">
        <v>0</v>
      </c>
    </row>
    <row r="3065" customFormat="false" ht="15" hidden="false" customHeight="false" outlineLevel="0" collapsed="false">
      <c r="A3065" s="25" t="s">
        <v>2046</v>
      </c>
      <c r="B3065" s="25" t="s">
        <v>80</v>
      </c>
      <c r="C3065" s="25" t="s">
        <v>170</v>
      </c>
      <c r="D3065" s="25" t="s">
        <v>257</v>
      </c>
      <c r="E3065" s="25" t="s">
        <v>54</v>
      </c>
      <c r="F3065" s="25" t="s">
        <v>9206</v>
      </c>
      <c r="G3065" s="25" t="s">
        <v>9278</v>
      </c>
      <c r="H3065" s="25" t="n">
        <v>980</v>
      </c>
    </row>
    <row r="3066" customFormat="false" ht="15" hidden="false" customHeight="false" outlineLevel="0" collapsed="false">
      <c r="A3066" s="25" t="s">
        <v>5651</v>
      </c>
      <c r="B3066" s="25" t="s">
        <v>96</v>
      </c>
      <c r="C3066" s="25" t="s">
        <v>178</v>
      </c>
      <c r="D3066" s="25" t="s">
        <v>1049</v>
      </c>
      <c r="E3066" s="25" t="s">
        <v>55</v>
      </c>
      <c r="F3066" s="25" t="s">
        <v>9206</v>
      </c>
      <c r="G3066" s="25" t="s">
        <v>9215</v>
      </c>
      <c r="H3066" s="25" t="n">
        <v>0</v>
      </c>
    </row>
    <row r="3067" customFormat="false" ht="15" hidden="false" customHeight="false" outlineLevel="0" collapsed="false">
      <c r="A3067" s="25" t="s">
        <v>5652</v>
      </c>
      <c r="B3067" s="25" t="s">
        <v>96</v>
      </c>
      <c r="C3067" s="25" t="s">
        <v>160</v>
      </c>
      <c r="D3067" s="25" t="s">
        <v>3373</v>
      </c>
      <c r="E3067" s="25" t="s">
        <v>55</v>
      </c>
      <c r="F3067" s="25" t="s">
        <v>9206</v>
      </c>
      <c r="G3067" s="25" t="s">
        <v>9248</v>
      </c>
      <c r="H3067" s="25" t="n">
        <v>0</v>
      </c>
    </row>
    <row r="3068" customFormat="false" ht="15" hidden="false" customHeight="false" outlineLevel="0" collapsed="false">
      <c r="A3068" s="25" t="s">
        <v>4138</v>
      </c>
      <c r="B3068" s="25" t="s">
        <v>89</v>
      </c>
      <c r="C3068" s="25" t="s">
        <v>9107</v>
      </c>
      <c r="D3068" s="25" t="s">
        <v>494</v>
      </c>
      <c r="E3068" s="25" t="s">
        <v>55</v>
      </c>
      <c r="F3068" s="25" t="s">
        <v>9206</v>
      </c>
      <c r="G3068" s="25" t="s">
        <v>9387</v>
      </c>
      <c r="H3068" s="25" t="n">
        <v>0</v>
      </c>
    </row>
    <row r="3069" customFormat="false" ht="15" hidden="false" customHeight="false" outlineLevel="0" collapsed="false">
      <c r="A3069" s="25" t="s">
        <v>2672</v>
      </c>
      <c r="B3069" s="25" t="s">
        <v>78</v>
      </c>
      <c r="C3069" s="25" t="s">
        <v>9107</v>
      </c>
      <c r="D3069" s="25" t="s">
        <v>210</v>
      </c>
      <c r="E3069" s="25" t="s">
        <v>54</v>
      </c>
      <c r="F3069" s="25" t="s">
        <v>9206</v>
      </c>
      <c r="G3069" s="25" t="s">
        <v>9358</v>
      </c>
      <c r="H3069" s="25" t="n">
        <v>5361</v>
      </c>
    </row>
    <row r="3070" customFormat="false" ht="15" hidden="false" customHeight="false" outlineLevel="0" collapsed="false">
      <c r="A3070" s="25" t="s">
        <v>7467</v>
      </c>
      <c r="B3070" s="25" t="s">
        <v>112</v>
      </c>
      <c r="C3070" s="25" t="s">
        <v>160</v>
      </c>
      <c r="D3070" s="25" t="s">
        <v>419</v>
      </c>
      <c r="E3070" s="25" t="s">
        <v>55</v>
      </c>
      <c r="F3070" s="25" t="s">
        <v>9206</v>
      </c>
      <c r="G3070" s="25" t="s">
        <v>9363</v>
      </c>
      <c r="H3070" s="25" t="n">
        <v>0</v>
      </c>
    </row>
    <row r="3071" customFormat="false" ht="15" hidden="false" customHeight="false" outlineLevel="0" collapsed="false">
      <c r="A3071" s="25" t="s">
        <v>7786</v>
      </c>
      <c r="B3071" s="25" t="s">
        <v>114</v>
      </c>
      <c r="C3071" s="25" t="s">
        <v>186</v>
      </c>
      <c r="E3071" s="25" t="s">
        <v>56</v>
      </c>
      <c r="F3071" s="25" t="s">
        <v>9206</v>
      </c>
    </row>
    <row r="3072" customFormat="false" ht="15" hidden="false" customHeight="false" outlineLevel="0" collapsed="false">
      <c r="A3072" s="25" t="s">
        <v>7787</v>
      </c>
      <c r="B3072" s="25" t="s">
        <v>114</v>
      </c>
      <c r="C3072" s="25" t="s">
        <v>186</v>
      </c>
      <c r="E3072" s="25" t="s">
        <v>56</v>
      </c>
      <c r="F3072" s="25" t="s">
        <v>9206</v>
      </c>
    </row>
    <row r="3073" customFormat="false" ht="15" hidden="false" customHeight="false" outlineLevel="0" collapsed="false">
      <c r="A3073" s="25" t="s">
        <v>7788</v>
      </c>
      <c r="B3073" s="25" t="s">
        <v>114</v>
      </c>
      <c r="C3073" s="25" t="s">
        <v>186</v>
      </c>
      <c r="D3073" s="25" t="s">
        <v>868</v>
      </c>
      <c r="E3073" s="25" t="s">
        <v>55</v>
      </c>
      <c r="F3073" s="25" t="s">
        <v>9206</v>
      </c>
      <c r="G3073" s="25" t="s">
        <v>9374</v>
      </c>
      <c r="H3073" s="25" t="n">
        <v>0</v>
      </c>
    </row>
    <row r="3074" customFormat="false" ht="15" hidden="false" customHeight="false" outlineLevel="0" collapsed="false">
      <c r="A3074" s="25" t="s">
        <v>8176</v>
      </c>
      <c r="B3074" s="25" t="s">
        <v>113</v>
      </c>
      <c r="C3074" s="25" t="s">
        <v>170</v>
      </c>
      <c r="D3074" s="25" t="s">
        <v>2484</v>
      </c>
      <c r="E3074" s="25" t="s">
        <v>54</v>
      </c>
      <c r="F3074" s="25" t="s">
        <v>9206</v>
      </c>
      <c r="G3074" s="25" t="s">
        <v>9388</v>
      </c>
      <c r="H3074" s="25" t="n">
        <v>1220</v>
      </c>
    </row>
    <row r="3075" customFormat="false" ht="15" hidden="false" customHeight="false" outlineLevel="0" collapsed="false">
      <c r="A3075" s="25" t="s">
        <v>6562</v>
      </c>
      <c r="B3075" s="25" t="s">
        <v>107</v>
      </c>
      <c r="C3075" s="25" t="s">
        <v>148</v>
      </c>
      <c r="D3075" s="25" t="s">
        <v>1646</v>
      </c>
      <c r="E3075" s="25" t="s">
        <v>55</v>
      </c>
      <c r="F3075" s="25" t="s">
        <v>9206</v>
      </c>
      <c r="G3075" s="25" t="s">
        <v>9248</v>
      </c>
      <c r="H3075" s="25" t="n">
        <v>0</v>
      </c>
    </row>
    <row r="3076" customFormat="false" ht="15" hidden="false" customHeight="false" outlineLevel="0" collapsed="false">
      <c r="A3076" s="25" t="s">
        <v>6563</v>
      </c>
      <c r="B3076" s="25" t="s">
        <v>107</v>
      </c>
      <c r="C3076" s="25" t="s">
        <v>160</v>
      </c>
      <c r="D3076" s="25" t="s">
        <v>433</v>
      </c>
      <c r="E3076" s="25" t="s">
        <v>55</v>
      </c>
      <c r="F3076" s="25" t="s">
        <v>9206</v>
      </c>
      <c r="G3076" s="25" t="s">
        <v>9263</v>
      </c>
      <c r="H3076" s="25" t="n">
        <v>0</v>
      </c>
    </row>
    <row r="3077" customFormat="false" ht="15" hidden="false" customHeight="false" outlineLevel="0" collapsed="false">
      <c r="A3077" s="25" t="s">
        <v>6564</v>
      </c>
      <c r="B3077" s="25" t="s">
        <v>107</v>
      </c>
      <c r="C3077" s="25" t="s">
        <v>186</v>
      </c>
      <c r="D3077" s="25" t="s">
        <v>444</v>
      </c>
      <c r="E3077" s="25" t="s">
        <v>54</v>
      </c>
      <c r="F3077" s="25" t="s">
        <v>9206</v>
      </c>
      <c r="G3077" s="25" t="s">
        <v>9389</v>
      </c>
      <c r="H3077" s="25" t="n">
        <v>464</v>
      </c>
    </row>
    <row r="3078" customFormat="false" ht="15" hidden="false" customHeight="false" outlineLevel="0" collapsed="false">
      <c r="A3078" s="25" t="s">
        <v>3312</v>
      </c>
      <c r="B3078" s="25" t="s">
        <v>77</v>
      </c>
      <c r="C3078" s="25" t="s">
        <v>160</v>
      </c>
      <c r="D3078" s="25" t="s">
        <v>248</v>
      </c>
      <c r="E3078" s="25" t="s">
        <v>54</v>
      </c>
      <c r="F3078" s="25" t="s">
        <v>9206</v>
      </c>
      <c r="G3078" s="25" t="s">
        <v>9253</v>
      </c>
      <c r="H3078" s="25" t="n">
        <v>3604</v>
      </c>
    </row>
    <row r="3079" customFormat="false" ht="15" hidden="false" customHeight="false" outlineLevel="0" collapsed="false">
      <c r="A3079" s="25" t="s">
        <v>1284</v>
      </c>
      <c r="B3079" s="25" t="s">
        <v>73</v>
      </c>
      <c r="C3079" s="25" t="s">
        <v>186</v>
      </c>
      <c r="D3079" s="25" t="s">
        <v>215</v>
      </c>
      <c r="E3079" s="25" t="s">
        <v>54</v>
      </c>
      <c r="F3079" s="25" t="s">
        <v>9206</v>
      </c>
      <c r="G3079" s="25" t="s">
        <v>9359</v>
      </c>
      <c r="H3079" s="25" t="n">
        <v>529</v>
      </c>
    </row>
    <row r="3080" customFormat="false" ht="15" hidden="false" customHeight="false" outlineLevel="0" collapsed="false">
      <c r="A3080" s="25" t="s">
        <v>3602</v>
      </c>
      <c r="B3080" s="25" t="s">
        <v>79</v>
      </c>
      <c r="C3080" s="25" t="s">
        <v>170</v>
      </c>
      <c r="D3080" s="25" t="s">
        <v>251</v>
      </c>
      <c r="E3080" s="25" t="s">
        <v>55</v>
      </c>
      <c r="F3080" s="25" t="s">
        <v>9206</v>
      </c>
      <c r="G3080" s="25" t="s">
        <v>9390</v>
      </c>
      <c r="H3080" s="25" t="n">
        <v>0</v>
      </c>
    </row>
    <row r="3081" customFormat="false" ht="15" hidden="false" customHeight="false" outlineLevel="0" collapsed="false">
      <c r="A3081" s="25" t="s">
        <v>6816</v>
      </c>
      <c r="B3081" s="25" t="s">
        <v>105</v>
      </c>
      <c r="C3081" s="25" t="s">
        <v>160</v>
      </c>
      <c r="D3081" s="25" t="s">
        <v>609</v>
      </c>
      <c r="E3081" s="25" t="s">
        <v>55</v>
      </c>
      <c r="F3081" s="25" t="s">
        <v>9206</v>
      </c>
      <c r="G3081" s="25" t="s">
        <v>9220</v>
      </c>
      <c r="H3081" s="25" t="n">
        <v>0</v>
      </c>
    </row>
    <row r="3082" customFormat="false" ht="15" hidden="false" customHeight="false" outlineLevel="0" collapsed="false">
      <c r="A3082" s="25" t="s">
        <v>4270</v>
      </c>
      <c r="B3082" s="25" t="s">
        <v>88</v>
      </c>
      <c r="C3082" s="25" t="s">
        <v>148</v>
      </c>
      <c r="D3082" s="25" t="s">
        <v>445</v>
      </c>
      <c r="E3082" s="25" t="s">
        <v>54</v>
      </c>
      <c r="F3082" s="25" t="s">
        <v>9206</v>
      </c>
      <c r="G3082" s="25" t="s">
        <v>9239</v>
      </c>
      <c r="H3082" s="25" t="n">
        <v>54</v>
      </c>
    </row>
    <row r="3083" customFormat="false" ht="15" hidden="false" customHeight="false" outlineLevel="0" collapsed="false">
      <c r="A3083" s="25" t="s">
        <v>7087</v>
      </c>
      <c r="B3083" s="25" t="s">
        <v>104</v>
      </c>
      <c r="C3083" s="25" t="s">
        <v>186</v>
      </c>
      <c r="D3083" s="25" t="s">
        <v>184</v>
      </c>
      <c r="E3083" s="25" t="s">
        <v>56</v>
      </c>
      <c r="F3083" s="25" t="s">
        <v>9206</v>
      </c>
    </row>
    <row r="3084" customFormat="false" ht="15" hidden="false" customHeight="false" outlineLevel="0" collapsed="false">
      <c r="A3084" s="25" t="s">
        <v>4472</v>
      </c>
      <c r="B3084" s="25" t="s">
        <v>86</v>
      </c>
      <c r="C3084" s="25" t="s">
        <v>170</v>
      </c>
      <c r="D3084" s="25" t="s">
        <v>193</v>
      </c>
      <c r="E3084" s="25" t="s">
        <v>54</v>
      </c>
      <c r="F3084" s="25" t="s">
        <v>9206</v>
      </c>
      <c r="G3084" s="25" t="s">
        <v>9242</v>
      </c>
      <c r="H3084" s="25" t="n">
        <v>1022</v>
      </c>
    </row>
    <row r="3085" customFormat="false" ht="15" hidden="false" customHeight="false" outlineLevel="0" collapsed="false">
      <c r="A3085" s="25" t="s">
        <v>339</v>
      </c>
      <c r="B3085" s="25" t="s">
        <v>69</v>
      </c>
      <c r="C3085" s="25" t="s">
        <v>170</v>
      </c>
      <c r="D3085" s="25" t="s">
        <v>145</v>
      </c>
      <c r="E3085" s="25" t="s">
        <v>55</v>
      </c>
      <c r="F3085" s="25" t="s">
        <v>9243</v>
      </c>
      <c r="G3085" s="25" t="s">
        <v>9351</v>
      </c>
      <c r="H3085" s="25" t="n">
        <v>0</v>
      </c>
    </row>
    <row r="3086" customFormat="false" ht="15" hidden="false" customHeight="false" outlineLevel="0" collapsed="false">
      <c r="A3086" s="25" t="s">
        <v>340</v>
      </c>
      <c r="B3086" s="25" t="s">
        <v>69</v>
      </c>
      <c r="C3086" s="25" t="s">
        <v>148</v>
      </c>
      <c r="D3086" s="25" t="s">
        <v>237</v>
      </c>
      <c r="E3086" s="25" t="s">
        <v>54</v>
      </c>
      <c r="F3086" s="25" t="s">
        <v>9243</v>
      </c>
      <c r="G3086" s="25" t="s">
        <v>9252</v>
      </c>
      <c r="H3086" s="25" t="n">
        <v>52</v>
      </c>
    </row>
    <row r="3087" customFormat="false" ht="15" hidden="false" customHeight="false" outlineLevel="0" collapsed="false">
      <c r="A3087" s="25" t="s">
        <v>4816</v>
      </c>
      <c r="B3087" s="25" t="s">
        <v>98</v>
      </c>
      <c r="C3087" s="25" t="s">
        <v>186</v>
      </c>
      <c r="D3087" s="25" t="s">
        <v>445</v>
      </c>
      <c r="E3087" s="25" t="s">
        <v>56</v>
      </c>
      <c r="F3087" s="25" t="s">
        <v>9243</v>
      </c>
    </row>
    <row r="3088" customFormat="false" ht="15" hidden="false" customHeight="false" outlineLevel="0" collapsed="false">
      <c r="A3088" s="25" t="s">
        <v>5083</v>
      </c>
      <c r="B3088" s="25" t="s">
        <v>95</v>
      </c>
      <c r="C3088" s="25" t="s">
        <v>186</v>
      </c>
      <c r="D3088" s="25" t="s">
        <v>1371</v>
      </c>
      <c r="E3088" s="25" t="s">
        <v>56</v>
      </c>
      <c r="F3088" s="25" t="s">
        <v>9243</v>
      </c>
    </row>
    <row r="3089" customFormat="false" ht="15" hidden="false" customHeight="false" outlineLevel="0" collapsed="false">
      <c r="A3089" s="25" t="s">
        <v>3893</v>
      </c>
      <c r="B3089" s="25" t="s">
        <v>87</v>
      </c>
      <c r="C3089" s="25" t="s">
        <v>148</v>
      </c>
      <c r="E3089" s="25" t="s">
        <v>56</v>
      </c>
      <c r="F3089" s="25" t="s">
        <v>9243</v>
      </c>
    </row>
    <row r="3090" customFormat="false" ht="15" hidden="false" customHeight="false" outlineLevel="0" collapsed="false">
      <c r="A3090" s="25" t="s">
        <v>2047</v>
      </c>
      <c r="B3090" s="25" t="s">
        <v>80</v>
      </c>
      <c r="C3090" s="25" t="s">
        <v>9107</v>
      </c>
      <c r="D3090" s="25" t="s">
        <v>151</v>
      </c>
      <c r="E3090" s="25" t="s">
        <v>54</v>
      </c>
      <c r="F3090" s="25" t="s">
        <v>9243</v>
      </c>
      <c r="G3090" s="25" t="s">
        <v>9363</v>
      </c>
      <c r="H3090" s="25" t="n">
        <v>5037</v>
      </c>
    </row>
    <row r="3091" customFormat="false" ht="15" hidden="false" customHeight="false" outlineLevel="0" collapsed="false">
      <c r="A3091" s="25" t="s">
        <v>2048</v>
      </c>
      <c r="B3091" s="25" t="s">
        <v>80</v>
      </c>
      <c r="C3091" s="25" t="s">
        <v>9107</v>
      </c>
      <c r="D3091" s="25" t="s">
        <v>240</v>
      </c>
      <c r="E3091" s="25" t="s">
        <v>54</v>
      </c>
      <c r="F3091" s="25" t="s">
        <v>9243</v>
      </c>
      <c r="G3091" s="25" t="s">
        <v>9316</v>
      </c>
      <c r="H3091" s="25" t="n">
        <v>4709</v>
      </c>
    </row>
    <row r="3092" customFormat="false" ht="15" hidden="false" customHeight="false" outlineLevel="0" collapsed="false">
      <c r="A3092" s="25" t="s">
        <v>2049</v>
      </c>
      <c r="B3092" s="25" t="s">
        <v>80</v>
      </c>
      <c r="C3092" s="25" t="s">
        <v>148</v>
      </c>
      <c r="D3092" s="25" t="s">
        <v>162</v>
      </c>
      <c r="E3092" s="25" t="s">
        <v>54</v>
      </c>
      <c r="F3092" s="25" t="s">
        <v>9243</v>
      </c>
      <c r="G3092" s="25" t="s">
        <v>9229</v>
      </c>
      <c r="H3092" s="25" t="n">
        <v>60</v>
      </c>
    </row>
    <row r="3093" customFormat="false" ht="15" hidden="false" customHeight="false" outlineLevel="0" collapsed="false">
      <c r="A3093" s="25" t="s">
        <v>2050</v>
      </c>
      <c r="B3093" s="25" t="s">
        <v>80</v>
      </c>
      <c r="C3093" s="25" t="s">
        <v>160</v>
      </c>
      <c r="D3093" s="25" t="s">
        <v>176</v>
      </c>
      <c r="E3093" s="25" t="s">
        <v>54</v>
      </c>
      <c r="F3093" s="25" t="s">
        <v>9243</v>
      </c>
      <c r="G3093" s="25" t="s">
        <v>9387</v>
      </c>
      <c r="H3093" s="25" t="n">
        <v>3766</v>
      </c>
    </row>
    <row r="3094" customFormat="false" ht="15" hidden="false" customHeight="false" outlineLevel="0" collapsed="false">
      <c r="A3094" s="25" t="s">
        <v>4139</v>
      </c>
      <c r="B3094" s="25" t="s">
        <v>89</v>
      </c>
      <c r="C3094" s="25" t="s">
        <v>160</v>
      </c>
      <c r="D3094" s="25" t="s">
        <v>452</v>
      </c>
      <c r="E3094" s="25" t="s">
        <v>54</v>
      </c>
      <c r="F3094" s="25" t="s">
        <v>9243</v>
      </c>
      <c r="G3094" s="25" t="s">
        <v>9363</v>
      </c>
      <c r="H3094" s="25" t="n">
        <v>3552</v>
      </c>
    </row>
    <row r="3095" customFormat="false" ht="15" hidden="false" customHeight="false" outlineLevel="0" collapsed="false">
      <c r="A3095" s="25" t="s">
        <v>7789</v>
      </c>
      <c r="B3095" s="25" t="s">
        <v>114</v>
      </c>
      <c r="C3095" s="25" t="s">
        <v>186</v>
      </c>
      <c r="E3095" s="25" t="s">
        <v>56</v>
      </c>
      <c r="F3095" s="25" t="s">
        <v>9243</v>
      </c>
    </row>
    <row r="3096" customFormat="false" ht="15" hidden="false" customHeight="false" outlineLevel="0" collapsed="false">
      <c r="A3096" s="25" t="s">
        <v>7790</v>
      </c>
      <c r="B3096" s="25" t="s">
        <v>114</v>
      </c>
      <c r="C3096" s="25" t="s">
        <v>148</v>
      </c>
      <c r="D3096" s="25" t="s">
        <v>1789</v>
      </c>
      <c r="E3096" s="25" t="s">
        <v>55</v>
      </c>
      <c r="F3096" s="25" t="s">
        <v>9243</v>
      </c>
      <c r="G3096" s="25" t="s">
        <v>9370</v>
      </c>
      <c r="H3096" s="25" t="n">
        <v>0</v>
      </c>
    </row>
    <row r="3097" customFormat="false" ht="15" hidden="false" customHeight="false" outlineLevel="0" collapsed="false">
      <c r="A3097" s="25" t="s">
        <v>7791</v>
      </c>
      <c r="B3097" s="25" t="s">
        <v>114</v>
      </c>
      <c r="C3097" s="25" t="s">
        <v>160</v>
      </c>
      <c r="D3097" s="25" t="s">
        <v>417</v>
      </c>
      <c r="E3097" s="25" t="s">
        <v>55</v>
      </c>
      <c r="F3097" s="25" t="s">
        <v>9243</v>
      </c>
      <c r="G3097" s="25" t="s">
        <v>9351</v>
      </c>
      <c r="H3097" s="25" t="n">
        <v>0</v>
      </c>
    </row>
    <row r="3098" customFormat="false" ht="15" hidden="false" customHeight="false" outlineLevel="0" collapsed="false">
      <c r="A3098" s="25" t="s">
        <v>8177</v>
      </c>
      <c r="B3098" s="25" t="s">
        <v>113</v>
      </c>
      <c r="C3098" s="25" t="s">
        <v>186</v>
      </c>
      <c r="D3098" s="25" t="s">
        <v>151</v>
      </c>
      <c r="E3098" s="25" t="s">
        <v>56</v>
      </c>
      <c r="F3098" s="25" t="s">
        <v>9243</v>
      </c>
    </row>
    <row r="3099" customFormat="false" ht="15" hidden="false" customHeight="false" outlineLevel="0" collapsed="false">
      <c r="A3099" s="25" t="s">
        <v>8178</v>
      </c>
      <c r="B3099" s="25" t="s">
        <v>113</v>
      </c>
      <c r="C3099" s="25" t="s">
        <v>9107</v>
      </c>
      <c r="D3099" s="25" t="s">
        <v>494</v>
      </c>
      <c r="E3099" s="25" t="s">
        <v>55</v>
      </c>
      <c r="F3099" s="25" t="s">
        <v>9243</v>
      </c>
      <c r="G3099" s="25" t="s">
        <v>9278</v>
      </c>
      <c r="H3099" s="25" t="n">
        <v>0</v>
      </c>
    </row>
    <row r="3100" customFormat="false" ht="15" hidden="false" customHeight="false" outlineLevel="0" collapsed="false">
      <c r="A3100" s="25" t="s">
        <v>6565</v>
      </c>
      <c r="B3100" s="25" t="s">
        <v>107</v>
      </c>
      <c r="C3100" s="25" t="s">
        <v>160</v>
      </c>
      <c r="D3100" s="25" t="s">
        <v>665</v>
      </c>
      <c r="E3100" s="25" t="s">
        <v>55</v>
      </c>
      <c r="F3100" s="25" t="s">
        <v>9243</v>
      </c>
      <c r="G3100" s="25" t="s">
        <v>9351</v>
      </c>
      <c r="H3100" s="25" t="n">
        <v>0</v>
      </c>
    </row>
    <row r="3101" customFormat="false" ht="15" hidden="false" customHeight="false" outlineLevel="0" collapsed="false">
      <c r="A3101" s="25" t="s">
        <v>8547</v>
      </c>
      <c r="B3101" s="25" t="s">
        <v>116</v>
      </c>
      <c r="C3101" s="25" t="s">
        <v>178</v>
      </c>
      <c r="D3101" s="25" t="s">
        <v>156</v>
      </c>
      <c r="E3101" s="25" t="s">
        <v>56</v>
      </c>
      <c r="F3101" s="25" t="s">
        <v>9243</v>
      </c>
    </row>
    <row r="3102" customFormat="false" ht="15" hidden="false" customHeight="false" outlineLevel="0" collapsed="false">
      <c r="A3102" s="25" t="s">
        <v>8548</v>
      </c>
      <c r="B3102" s="25" t="s">
        <v>116</v>
      </c>
      <c r="C3102" s="25" t="s">
        <v>186</v>
      </c>
      <c r="D3102" s="25" t="s">
        <v>1187</v>
      </c>
      <c r="E3102" s="25" t="s">
        <v>55</v>
      </c>
      <c r="F3102" s="25" t="s">
        <v>9243</v>
      </c>
      <c r="G3102" s="25" t="s">
        <v>9248</v>
      </c>
      <c r="H3102" s="25" t="n">
        <v>0</v>
      </c>
    </row>
    <row r="3103" customFormat="false" ht="15" hidden="false" customHeight="false" outlineLevel="0" collapsed="false">
      <c r="A3103" s="25" t="s">
        <v>1285</v>
      </c>
      <c r="B3103" s="25" t="s">
        <v>73</v>
      </c>
      <c r="C3103" s="25" t="s">
        <v>186</v>
      </c>
      <c r="D3103" s="25" t="s">
        <v>162</v>
      </c>
      <c r="E3103" s="25" t="s">
        <v>54</v>
      </c>
      <c r="F3103" s="25" t="s">
        <v>9243</v>
      </c>
      <c r="G3103" s="25" t="s">
        <v>9235</v>
      </c>
      <c r="H3103" s="25" t="n">
        <v>472</v>
      </c>
    </row>
    <row r="3104" customFormat="false" ht="15" hidden="false" customHeight="false" outlineLevel="0" collapsed="false">
      <c r="A3104" s="25" t="s">
        <v>7088</v>
      </c>
      <c r="B3104" s="25" t="s">
        <v>104</v>
      </c>
      <c r="C3104" s="25" t="s">
        <v>178</v>
      </c>
      <c r="E3104" s="25" t="s">
        <v>56</v>
      </c>
      <c r="F3104" s="25" t="s">
        <v>9243</v>
      </c>
    </row>
    <row r="3105" customFormat="false" ht="15" hidden="false" customHeight="false" outlineLevel="0" collapsed="false">
      <c r="A3105" s="25" t="s">
        <v>7089</v>
      </c>
      <c r="B3105" s="25" t="s">
        <v>104</v>
      </c>
      <c r="C3105" s="25" t="s">
        <v>148</v>
      </c>
      <c r="D3105" s="25" t="s">
        <v>3075</v>
      </c>
      <c r="E3105" s="25" t="s">
        <v>54</v>
      </c>
      <c r="F3105" s="25" t="s">
        <v>9243</v>
      </c>
      <c r="G3105" s="25" t="s">
        <v>9229</v>
      </c>
      <c r="H3105" s="25" t="n">
        <v>56</v>
      </c>
    </row>
    <row r="3106" customFormat="false" ht="15" hidden="false" customHeight="false" outlineLevel="0" collapsed="false">
      <c r="A3106" s="25" t="s">
        <v>4473</v>
      </c>
      <c r="B3106" s="25" t="s">
        <v>86</v>
      </c>
      <c r="C3106" s="25" t="s">
        <v>148</v>
      </c>
      <c r="D3106" s="25" t="s">
        <v>1795</v>
      </c>
      <c r="E3106" s="25" t="s">
        <v>54</v>
      </c>
      <c r="F3106" s="25" t="s">
        <v>9243</v>
      </c>
      <c r="G3106" s="25" t="s">
        <v>9294</v>
      </c>
      <c r="H3106" s="25" t="n">
        <v>57</v>
      </c>
    </row>
    <row r="3107" customFormat="false" ht="15" hidden="false" customHeight="false" outlineLevel="0" collapsed="false">
      <c r="A3107" s="25" t="s">
        <v>4669</v>
      </c>
      <c r="B3107" s="25" t="s">
        <v>90</v>
      </c>
      <c r="C3107" s="25" t="s">
        <v>160</v>
      </c>
      <c r="D3107" s="25" t="s">
        <v>1671</v>
      </c>
      <c r="E3107" s="25" t="s">
        <v>55</v>
      </c>
      <c r="F3107" s="25" t="s">
        <v>9243</v>
      </c>
      <c r="G3107" s="25" t="s">
        <v>9332</v>
      </c>
      <c r="H3107" s="25" t="n">
        <v>0</v>
      </c>
    </row>
    <row r="3108" customFormat="false" ht="15" hidden="false" customHeight="false" outlineLevel="0" collapsed="false">
      <c r="A3108" s="25" t="s">
        <v>8848</v>
      </c>
      <c r="B3108" s="25" t="s">
        <v>115</v>
      </c>
      <c r="C3108" s="25" t="s">
        <v>170</v>
      </c>
      <c r="D3108" s="25" t="s">
        <v>2754</v>
      </c>
      <c r="E3108" s="25" t="s">
        <v>54</v>
      </c>
      <c r="F3108" s="25" t="s">
        <v>9243</v>
      </c>
      <c r="G3108" s="25" t="s">
        <v>9375</v>
      </c>
      <c r="H3108" s="25" t="n">
        <v>776</v>
      </c>
    </row>
    <row r="3109" customFormat="false" ht="15" hidden="false" customHeight="false" outlineLevel="0" collapsed="false">
      <c r="A3109" s="25" t="s">
        <v>341</v>
      </c>
      <c r="B3109" s="25" t="s">
        <v>69</v>
      </c>
      <c r="C3109" s="25" t="s">
        <v>148</v>
      </c>
      <c r="D3109" s="25" t="s">
        <v>154</v>
      </c>
      <c r="E3109" s="25" t="s">
        <v>55</v>
      </c>
      <c r="F3109" s="25" t="s">
        <v>9239</v>
      </c>
      <c r="G3109" s="25" t="s">
        <v>9244</v>
      </c>
      <c r="H3109" s="25" t="n">
        <v>0</v>
      </c>
    </row>
    <row r="3110" customFormat="false" ht="15" hidden="false" customHeight="false" outlineLevel="0" collapsed="false">
      <c r="A3110" s="25" t="s">
        <v>728</v>
      </c>
      <c r="B3110" s="25" t="s">
        <v>70</v>
      </c>
      <c r="C3110" s="25" t="s">
        <v>148</v>
      </c>
      <c r="D3110" s="25" t="s">
        <v>191</v>
      </c>
      <c r="E3110" s="25" t="s">
        <v>54</v>
      </c>
      <c r="F3110" s="25" t="s">
        <v>9239</v>
      </c>
      <c r="G3110" s="25" t="s">
        <v>9276</v>
      </c>
      <c r="H3110" s="25" t="n">
        <v>61</v>
      </c>
    </row>
    <row r="3111" customFormat="false" ht="15" hidden="false" customHeight="false" outlineLevel="0" collapsed="false">
      <c r="A3111" s="25" t="s">
        <v>729</v>
      </c>
      <c r="B3111" s="25" t="s">
        <v>70</v>
      </c>
      <c r="C3111" s="25" t="s">
        <v>160</v>
      </c>
      <c r="D3111" s="25" t="s">
        <v>195</v>
      </c>
      <c r="E3111" s="25" t="s">
        <v>54</v>
      </c>
      <c r="F3111" s="25" t="s">
        <v>9239</v>
      </c>
      <c r="G3111" s="25" t="s">
        <v>9257</v>
      </c>
      <c r="H3111" s="25" t="n">
        <v>3831</v>
      </c>
    </row>
    <row r="3112" customFormat="false" ht="15" hidden="false" customHeight="false" outlineLevel="0" collapsed="false">
      <c r="A3112" s="25" t="s">
        <v>3894</v>
      </c>
      <c r="B3112" s="25" t="s">
        <v>87</v>
      </c>
      <c r="C3112" s="25" t="s">
        <v>160</v>
      </c>
      <c r="D3112" s="25" t="s">
        <v>622</v>
      </c>
      <c r="E3112" s="25" t="s">
        <v>55</v>
      </c>
      <c r="F3112" s="25" t="s">
        <v>9239</v>
      </c>
      <c r="G3112" s="25" t="s">
        <v>9387</v>
      </c>
      <c r="H3112" s="25" t="n">
        <v>0</v>
      </c>
    </row>
    <row r="3113" customFormat="false" ht="15" hidden="false" customHeight="false" outlineLevel="0" collapsed="false">
      <c r="A3113" s="25" t="s">
        <v>2673</v>
      </c>
      <c r="B3113" s="25" t="s">
        <v>78</v>
      </c>
      <c r="C3113" s="25" t="s">
        <v>148</v>
      </c>
      <c r="D3113" s="25" t="s">
        <v>245</v>
      </c>
      <c r="E3113" s="25" t="s">
        <v>54</v>
      </c>
      <c r="F3113" s="25" t="s">
        <v>9239</v>
      </c>
      <c r="G3113" s="25" t="s">
        <v>9353</v>
      </c>
      <c r="H3113" s="25" t="n">
        <v>52</v>
      </c>
    </row>
    <row r="3114" customFormat="false" ht="15" hidden="false" customHeight="false" outlineLevel="0" collapsed="false">
      <c r="A3114" s="25" t="s">
        <v>7468</v>
      </c>
      <c r="B3114" s="25" t="s">
        <v>112</v>
      </c>
      <c r="C3114" s="25" t="s">
        <v>9107</v>
      </c>
      <c r="D3114" s="25" t="s">
        <v>199</v>
      </c>
      <c r="E3114" s="25" t="s">
        <v>55</v>
      </c>
      <c r="F3114" s="25" t="s">
        <v>9239</v>
      </c>
      <c r="G3114" s="25" t="s">
        <v>9362</v>
      </c>
      <c r="H3114" s="25" t="n">
        <v>0</v>
      </c>
    </row>
    <row r="3115" customFormat="false" ht="15" hidden="false" customHeight="false" outlineLevel="0" collapsed="false">
      <c r="A3115" s="25" t="s">
        <v>3003</v>
      </c>
      <c r="B3115" s="25" t="s">
        <v>76</v>
      </c>
      <c r="C3115" s="25" t="s">
        <v>160</v>
      </c>
      <c r="D3115" s="25" t="s">
        <v>167</v>
      </c>
      <c r="E3115" s="25" t="s">
        <v>55</v>
      </c>
      <c r="F3115" s="25" t="s">
        <v>9239</v>
      </c>
      <c r="G3115" s="25" t="s">
        <v>9229</v>
      </c>
      <c r="H3115" s="25" t="n">
        <v>0</v>
      </c>
    </row>
    <row r="3116" customFormat="false" ht="15" hidden="false" customHeight="false" outlineLevel="0" collapsed="false">
      <c r="A3116" s="25" t="s">
        <v>7792</v>
      </c>
      <c r="B3116" s="25" t="s">
        <v>114</v>
      </c>
      <c r="C3116" s="25" t="s">
        <v>9107</v>
      </c>
      <c r="D3116" s="25" t="s">
        <v>1778</v>
      </c>
      <c r="E3116" s="25" t="s">
        <v>55</v>
      </c>
      <c r="F3116" s="25" t="s">
        <v>9239</v>
      </c>
      <c r="G3116" s="25" t="s">
        <v>9229</v>
      </c>
      <c r="H3116" s="25" t="n">
        <v>0</v>
      </c>
    </row>
    <row r="3117" customFormat="false" ht="15" hidden="false" customHeight="false" outlineLevel="0" collapsed="false">
      <c r="A3117" s="25" t="s">
        <v>8179</v>
      </c>
      <c r="B3117" s="25" t="s">
        <v>113</v>
      </c>
      <c r="C3117" s="25" t="s">
        <v>9107</v>
      </c>
      <c r="D3117" s="25" t="s">
        <v>1158</v>
      </c>
      <c r="E3117" s="25" t="s">
        <v>55</v>
      </c>
      <c r="F3117" s="25" t="s">
        <v>9239</v>
      </c>
      <c r="G3117" s="25" t="s">
        <v>9351</v>
      </c>
      <c r="H3117" s="25" t="n">
        <v>0</v>
      </c>
    </row>
    <row r="3118" customFormat="false" ht="15" hidden="false" customHeight="false" outlineLevel="0" collapsed="false">
      <c r="A3118" s="25" t="s">
        <v>8180</v>
      </c>
      <c r="B3118" s="25" t="s">
        <v>113</v>
      </c>
      <c r="C3118" s="25" t="s">
        <v>178</v>
      </c>
      <c r="D3118" s="25" t="s">
        <v>444</v>
      </c>
      <c r="E3118" s="25" t="s">
        <v>54</v>
      </c>
      <c r="F3118" s="25" t="s">
        <v>9239</v>
      </c>
      <c r="G3118" s="25" t="s">
        <v>9289</v>
      </c>
      <c r="H3118" s="25" t="n">
        <v>5698</v>
      </c>
    </row>
    <row r="3119" customFormat="false" ht="15" hidden="false" customHeight="false" outlineLevel="0" collapsed="false">
      <c r="A3119" s="25" t="s">
        <v>979</v>
      </c>
      <c r="B3119" s="25" t="s">
        <v>72</v>
      </c>
      <c r="C3119" s="25" t="s">
        <v>186</v>
      </c>
      <c r="D3119" s="25" t="s">
        <v>145</v>
      </c>
      <c r="E3119" s="25" t="s">
        <v>54</v>
      </c>
      <c r="F3119" s="25" t="s">
        <v>9239</v>
      </c>
      <c r="G3119" s="25" t="s">
        <v>9248</v>
      </c>
      <c r="H3119" s="25" t="n">
        <v>595</v>
      </c>
    </row>
    <row r="3120" customFormat="false" ht="15" hidden="false" customHeight="false" outlineLevel="0" collapsed="false">
      <c r="A3120" s="25" t="s">
        <v>3313</v>
      </c>
      <c r="B3120" s="25" t="s">
        <v>77</v>
      </c>
      <c r="C3120" s="25" t="s">
        <v>178</v>
      </c>
      <c r="D3120" s="25" t="s">
        <v>191</v>
      </c>
      <c r="E3120" s="25" t="s">
        <v>55</v>
      </c>
      <c r="F3120" s="25" t="s">
        <v>9239</v>
      </c>
      <c r="G3120" s="25" t="s">
        <v>9341</v>
      </c>
      <c r="H3120" s="25" t="n">
        <v>0</v>
      </c>
    </row>
    <row r="3121" customFormat="false" ht="15" hidden="false" customHeight="false" outlineLevel="0" collapsed="false">
      <c r="A3121" s="25" t="s">
        <v>8549</v>
      </c>
      <c r="B3121" s="25" t="s">
        <v>116</v>
      </c>
      <c r="C3121" s="25" t="s">
        <v>170</v>
      </c>
      <c r="D3121" s="25" t="s">
        <v>2754</v>
      </c>
      <c r="E3121" s="25" t="s">
        <v>54</v>
      </c>
      <c r="F3121" s="25" t="s">
        <v>9239</v>
      </c>
      <c r="G3121" s="25" t="s">
        <v>9372</v>
      </c>
      <c r="H3121" s="25" t="n">
        <v>1144</v>
      </c>
    </row>
    <row r="3122" customFormat="false" ht="15" hidden="false" customHeight="false" outlineLevel="0" collapsed="false">
      <c r="A3122" s="25" t="s">
        <v>1286</v>
      </c>
      <c r="B3122" s="25" t="s">
        <v>73</v>
      </c>
      <c r="C3122" s="25" t="s">
        <v>148</v>
      </c>
      <c r="D3122" s="25" t="s">
        <v>215</v>
      </c>
      <c r="E3122" s="25" t="s">
        <v>54</v>
      </c>
      <c r="F3122" s="25" t="s">
        <v>9239</v>
      </c>
      <c r="G3122" s="25" t="s">
        <v>9377</v>
      </c>
      <c r="H3122" s="25" t="n">
        <v>61</v>
      </c>
    </row>
    <row r="3123" customFormat="false" ht="15" hidden="false" customHeight="false" outlineLevel="0" collapsed="false">
      <c r="A3123" s="25" t="s">
        <v>5923</v>
      </c>
      <c r="B3123" s="25" t="s">
        <v>97</v>
      </c>
      <c r="C3123" s="25" t="s">
        <v>9107</v>
      </c>
      <c r="D3123" s="25" t="s">
        <v>193</v>
      </c>
      <c r="E3123" s="25" t="s">
        <v>55</v>
      </c>
      <c r="F3123" s="25" t="s">
        <v>9239</v>
      </c>
      <c r="G3123" s="25" t="s">
        <v>9253</v>
      </c>
      <c r="H3123" s="25" t="n">
        <v>0</v>
      </c>
    </row>
    <row r="3124" customFormat="false" ht="15" hidden="false" customHeight="false" outlineLevel="0" collapsed="false">
      <c r="A3124" s="25" t="s">
        <v>5924</v>
      </c>
      <c r="B3124" s="25" t="s">
        <v>97</v>
      </c>
      <c r="C3124" s="25" t="s">
        <v>160</v>
      </c>
      <c r="D3124" s="25" t="s">
        <v>1158</v>
      </c>
      <c r="E3124" s="25" t="s">
        <v>55</v>
      </c>
      <c r="F3124" s="25" t="s">
        <v>9239</v>
      </c>
      <c r="G3124" s="25" t="s">
        <v>9365</v>
      </c>
      <c r="H3124" s="25" t="n">
        <v>0</v>
      </c>
    </row>
    <row r="3125" customFormat="false" ht="15" hidden="false" customHeight="false" outlineLevel="0" collapsed="false">
      <c r="A3125" s="25" t="s">
        <v>5925</v>
      </c>
      <c r="B3125" s="25" t="s">
        <v>97</v>
      </c>
      <c r="C3125" s="25" t="s">
        <v>160</v>
      </c>
      <c r="D3125" s="25" t="s">
        <v>639</v>
      </c>
      <c r="E3125" s="25" t="s">
        <v>54</v>
      </c>
      <c r="F3125" s="25" t="s">
        <v>9239</v>
      </c>
      <c r="G3125" s="25" t="s">
        <v>9222</v>
      </c>
      <c r="H3125" s="25" t="n">
        <v>3510</v>
      </c>
    </row>
    <row r="3126" customFormat="false" ht="15" hidden="false" customHeight="false" outlineLevel="0" collapsed="false">
      <c r="A3126" s="25" t="s">
        <v>4271</v>
      </c>
      <c r="B3126" s="25" t="s">
        <v>88</v>
      </c>
      <c r="C3126" s="25" t="s">
        <v>186</v>
      </c>
      <c r="D3126" s="25" t="s">
        <v>1158</v>
      </c>
      <c r="E3126" s="25" t="s">
        <v>54</v>
      </c>
      <c r="F3126" s="25" t="s">
        <v>9239</v>
      </c>
      <c r="G3126" s="25" t="s">
        <v>9332</v>
      </c>
      <c r="H3126" s="25" t="n">
        <v>513</v>
      </c>
    </row>
    <row r="3127" customFormat="false" ht="15" hidden="false" customHeight="false" outlineLevel="0" collapsed="false">
      <c r="A3127" s="25" t="s">
        <v>1571</v>
      </c>
      <c r="B3127" s="25" t="s">
        <v>71</v>
      </c>
      <c r="C3127" s="25" t="s">
        <v>160</v>
      </c>
      <c r="D3127" s="25" t="s">
        <v>251</v>
      </c>
      <c r="E3127" s="25" t="s">
        <v>55</v>
      </c>
      <c r="F3127" s="25" t="s">
        <v>9239</v>
      </c>
      <c r="G3127" s="25" t="s">
        <v>9349</v>
      </c>
      <c r="H3127" s="25" t="n">
        <v>0</v>
      </c>
    </row>
    <row r="3128" customFormat="false" ht="15" hidden="false" customHeight="false" outlineLevel="0" collapsed="false">
      <c r="A3128" s="25" t="s">
        <v>1572</v>
      </c>
      <c r="B3128" s="25" t="s">
        <v>71</v>
      </c>
      <c r="C3128" s="25" t="s">
        <v>170</v>
      </c>
      <c r="D3128" s="25" t="s">
        <v>169</v>
      </c>
      <c r="E3128" s="25" t="s">
        <v>54</v>
      </c>
      <c r="F3128" s="25" t="s">
        <v>9239</v>
      </c>
      <c r="G3128" s="25" t="s">
        <v>9363</v>
      </c>
      <c r="H3128" s="25" t="n">
        <v>1083</v>
      </c>
    </row>
    <row r="3129" customFormat="false" ht="15" hidden="false" customHeight="false" outlineLevel="0" collapsed="false">
      <c r="A3129" s="25" t="s">
        <v>7090</v>
      </c>
      <c r="B3129" s="25" t="s">
        <v>104</v>
      </c>
      <c r="C3129" s="25" t="s">
        <v>186</v>
      </c>
      <c r="D3129" s="25" t="s">
        <v>444</v>
      </c>
      <c r="E3129" s="25" t="s">
        <v>55</v>
      </c>
      <c r="F3129" s="25" t="s">
        <v>9239</v>
      </c>
      <c r="G3129" s="25" t="s">
        <v>9252</v>
      </c>
      <c r="H3129" s="25" t="n">
        <v>0</v>
      </c>
    </row>
    <row r="3130" customFormat="false" ht="15" hidden="false" customHeight="false" outlineLevel="0" collapsed="false">
      <c r="A3130" s="25" t="s">
        <v>7091</v>
      </c>
      <c r="B3130" s="25" t="s">
        <v>104</v>
      </c>
      <c r="C3130" s="25" t="s">
        <v>178</v>
      </c>
      <c r="D3130" s="25" t="s">
        <v>218</v>
      </c>
      <c r="E3130" s="25" t="s">
        <v>54</v>
      </c>
      <c r="F3130" s="25" t="s">
        <v>9239</v>
      </c>
      <c r="G3130" s="25" t="s">
        <v>9372</v>
      </c>
      <c r="H3130" s="25" t="n">
        <v>5987</v>
      </c>
    </row>
    <row r="3131" customFormat="false" ht="15" hidden="false" customHeight="false" outlineLevel="0" collapsed="false">
      <c r="A3131" s="25" t="s">
        <v>342</v>
      </c>
      <c r="B3131" s="25" t="s">
        <v>69</v>
      </c>
      <c r="C3131" s="25" t="s">
        <v>170</v>
      </c>
      <c r="D3131" s="25" t="s">
        <v>167</v>
      </c>
      <c r="E3131" s="25" t="s">
        <v>54</v>
      </c>
      <c r="F3131" s="25" t="s">
        <v>9251</v>
      </c>
      <c r="G3131" s="25" t="s">
        <v>9307</v>
      </c>
      <c r="H3131" s="25" t="n">
        <v>1041</v>
      </c>
    </row>
    <row r="3132" customFormat="false" ht="15" hidden="false" customHeight="false" outlineLevel="0" collapsed="false">
      <c r="A3132" s="25" t="s">
        <v>343</v>
      </c>
      <c r="B3132" s="25" t="s">
        <v>69</v>
      </c>
      <c r="C3132" s="25" t="s">
        <v>148</v>
      </c>
      <c r="D3132" s="25" t="s">
        <v>198</v>
      </c>
      <c r="E3132" s="25" t="s">
        <v>54</v>
      </c>
      <c r="F3132" s="25" t="s">
        <v>9251</v>
      </c>
      <c r="G3132" s="25" t="s">
        <v>9332</v>
      </c>
      <c r="H3132" s="25" t="n">
        <v>54</v>
      </c>
    </row>
    <row r="3133" customFormat="false" ht="15" hidden="false" customHeight="false" outlineLevel="0" collapsed="false">
      <c r="A3133" s="25" t="s">
        <v>4817</v>
      </c>
      <c r="B3133" s="25" t="s">
        <v>98</v>
      </c>
      <c r="C3133" s="25" t="s">
        <v>160</v>
      </c>
      <c r="D3133" s="25" t="s">
        <v>1347</v>
      </c>
      <c r="E3133" s="25" t="s">
        <v>54</v>
      </c>
      <c r="F3133" s="25" t="s">
        <v>9251</v>
      </c>
      <c r="G3133" s="25" t="s">
        <v>9256</v>
      </c>
      <c r="H3133" s="25" t="n">
        <v>2677</v>
      </c>
    </row>
    <row r="3134" customFormat="false" ht="15" hidden="false" customHeight="false" outlineLevel="0" collapsed="false">
      <c r="A3134" s="25" t="s">
        <v>730</v>
      </c>
      <c r="B3134" s="25" t="s">
        <v>70</v>
      </c>
      <c r="C3134" s="25" t="s">
        <v>160</v>
      </c>
      <c r="D3134" s="25" t="s">
        <v>188</v>
      </c>
      <c r="E3134" s="25" t="s">
        <v>54</v>
      </c>
      <c r="F3134" s="25" t="s">
        <v>9251</v>
      </c>
      <c r="G3134" s="25" t="s">
        <v>9257</v>
      </c>
      <c r="H3134" s="25" t="n">
        <v>3558</v>
      </c>
    </row>
    <row r="3135" customFormat="false" ht="15" hidden="false" customHeight="false" outlineLevel="0" collapsed="false">
      <c r="A3135" s="25" t="s">
        <v>3895</v>
      </c>
      <c r="B3135" s="25" t="s">
        <v>87</v>
      </c>
      <c r="C3135" s="25" t="s">
        <v>160</v>
      </c>
      <c r="E3135" s="25" t="s">
        <v>56</v>
      </c>
      <c r="F3135" s="25" t="s">
        <v>9251</v>
      </c>
    </row>
    <row r="3136" customFormat="false" ht="15" hidden="false" customHeight="false" outlineLevel="0" collapsed="false">
      <c r="A3136" s="25" t="s">
        <v>3896</v>
      </c>
      <c r="B3136" s="25" t="s">
        <v>87</v>
      </c>
      <c r="C3136" s="25" t="s">
        <v>186</v>
      </c>
      <c r="D3136" s="25" t="s">
        <v>622</v>
      </c>
      <c r="E3136" s="25" t="s">
        <v>55</v>
      </c>
      <c r="F3136" s="25" t="s">
        <v>9251</v>
      </c>
      <c r="G3136" s="25" t="s">
        <v>9368</v>
      </c>
      <c r="H3136" s="25" t="n">
        <v>0</v>
      </c>
    </row>
    <row r="3137" customFormat="false" ht="15" hidden="false" customHeight="false" outlineLevel="0" collapsed="false">
      <c r="A3137" s="25" t="s">
        <v>3897</v>
      </c>
      <c r="B3137" s="25" t="s">
        <v>87</v>
      </c>
      <c r="C3137" s="25" t="s">
        <v>170</v>
      </c>
      <c r="D3137" s="25" t="s">
        <v>639</v>
      </c>
      <c r="E3137" s="25" t="s">
        <v>54</v>
      </c>
      <c r="F3137" s="25" t="s">
        <v>9251</v>
      </c>
      <c r="G3137" s="25" t="s">
        <v>9361</v>
      </c>
      <c r="H3137" s="25" t="n">
        <v>866</v>
      </c>
    </row>
    <row r="3138" customFormat="false" ht="15" hidden="false" customHeight="false" outlineLevel="0" collapsed="false">
      <c r="A3138" s="25" t="s">
        <v>2051</v>
      </c>
      <c r="B3138" s="25" t="s">
        <v>80</v>
      </c>
      <c r="C3138" s="25" t="s">
        <v>170</v>
      </c>
      <c r="D3138" s="25" t="s">
        <v>218</v>
      </c>
      <c r="E3138" s="25" t="s">
        <v>54</v>
      </c>
      <c r="F3138" s="25" t="s">
        <v>9251</v>
      </c>
      <c r="G3138" s="25" t="s">
        <v>9387</v>
      </c>
      <c r="H3138" s="25" t="n">
        <v>987</v>
      </c>
    </row>
    <row r="3139" customFormat="false" ht="15" hidden="false" customHeight="false" outlineLevel="0" collapsed="false">
      <c r="A3139" s="25" t="s">
        <v>2052</v>
      </c>
      <c r="B3139" s="25" t="s">
        <v>80</v>
      </c>
      <c r="C3139" s="25" t="s">
        <v>160</v>
      </c>
      <c r="D3139" s="25" t="s">
        <v>237</v>
      </c>
      <c r="E3139" s="25" t="s">
        <v>54</v>
      </c>
      <c r="F3139" s="25" t="s">
        <v>9251</v>
      </c>
      <c r="G3139" s="25" t="s">
        <v>9366</v>
      </c>
      <c r="H3139" s="25" t="n">
        <v>3290</v>
      </c>
    </row>
    <row r="3140" customFormat="false" ht="15" hidden="false" customHeight="false" outlineLevel="0" collapsed="false">
      <c r="A3140" s="25" t="s">
        <v>5653</v>
      </c>
      <c r="B3140" s="25" t="s">
        <v>96</v>
      </c>
      <c r="C3140" s="25" t="s">
        <v>178</v>
      </c>
      <c r="D3140" s="25" t="s">
        <v>1653</v>
      </c>
      <c r="E3140" s="25" t="s">
        <v>55</v>
      </c>
      <c r="F3140" s="25" t="s">
        <v>9251</v>
      </c>
      <c r="G3140" s="25" t="s">
        <v>9353</v>
      </c>
      <c r="H3140" s="25" t="n">
        <v>0</v>
      </c>
    </row>
    <row r="3141" customFormat="false" ht="15" hidden="false" customHeight="false" outlineLevel="0" collapsed="false">
      <c r="A3141" s="25" t="s">
        <v>5654</v>
      </c>
      <c r="B3141" s="25" t="s">
        <v>96</v>
      </c>
      <c r="C3141" s="25" t="s">
        <v>160</v>
      </c>
      <c r="D3141" s="25" t="s">
        <v>452</v>
      </c>
      <c r="E3141" s="25" t="s">
        <v>55</v>
      </c>
      <c r="F3141" s="25" t="s">
        <v>9251</v>
      </c>
      <c r="G3141" s="25" t="s">
        <v>9261</v>
      </c>
      <c r="H3141" s="25" t="n">
        <v>0</v>
      </c>
    </row>
    <row r="3142" customFormat="false" ht="15" hidden="false" customHeight="false" outlineLevel="0" collapsed="false">
      <c r="A3142" s="25" t="s">
        <v>5655</v>
      </c>
      <c r="B3142" s="25" t="s">
        <v>96</v>
      </c>
      <c r="C3142" s="25" t="s">
        <v>160</v>
      </c>
      <c r="D3142" s="25" t="s">
        <v>1671</v>
      </c>
      <c r="E3142" s="25" t="s">
        <v>55</v>
      </c>
      <c r="F3142" s="25" t="s">
        <v>9251</v>
      </c>
      <c r="G3142" s="25" t="s">
        <v>9215</v>
      </c>
      <c r="H3142" s="25" t="n">
        <v>0</v>
      </c>
    </row>
    <row r="3143" customFormat="false" ht="15" hidden="false" customHeight="false" outlineLevel="0" collapsed="false">
      <c r="A3143" s="25" t="s">
        <v>6141</v>
      </c>
      <c r="B3143" s="25" t="s">
        <v>108</v>
      </c>
      <c r="C3143" s="25" t="s">
        <v>148</v>
      </c>
      <c r="D3143" s="25" t="s">
        <v>2484</v>
      </c>
      <c r="E3143" s="25" t="s">
        <v>54</v>
      </c>
      <c r="F3143" s="25" t="s">
        <v>9251</v>
      </c>
      <c r="G3143" s="25" t="s">
        <v>9385</v>
      </c>
      <c r="H3143" s="25" t="n">
        <v>54</v>
      </c>
    </row>
    <row r="3144" customFormat="false" ht="15" hidden="false" customHeight="false" outlineLevel="0" collapsed="false">
      <c r="A3144" s="25" t="s">
        <v>6324</v>
      </c>
      <c r="B3144" s="25" t="s">
        <v>106</v>
      </c>
      <c r="C3144" s="25" t="s">
        <v>160</v>
      </c>
      <c r="D3144" s="25" t="s">
        <v>2484</v>
      </c>
      <c r="E3144" s="25" t="s">
        <v>56</v>
      </c>
      <c r="F3144" s="25" t="s">
        <v>9251</v>
      </c>
    </row>
    <row r="3145" customFormat="false" ht="15" hidden="false" customHeight="false" outlineLevel="0" collapsed="false">
      <c r="A3145" s="25" t="s">
        <v>6325</v>
      </c>
      <c r="B3145" s="25" t="s">
        <v>106</v>
      </c>
      <c r="C3145" s="25" t="s">
        <v>178</v>
      </c>
      <c r="D3145" s="25" t="s">
        <v>433</v>
      </c>
      <c r="E3145" s="25" t="s">
        <v>54</v>
      </c>
      <c r="F3145" s="25" t="s">
        <v>9251</v>
      </c>
      <c r="G3145" s="25" t="s">
        <v>9215</v>
      </c>
      <c r="H3145" s="25" t="n">
        <v>4627</v>
      </c>
    </row>
    <row r="3146" customFormat="false" ht="15" hidden="false" customHeight="false" outlineLevel="0" collapsed="false">
      <c r="A3146" s="25" t="s">
        <v>7469</v>
      </c>
      <c r="B3146" s="25" t="s">
        <v>112</v>
      </c>
      <c r="C3146" s="25" t="s">
        <v>186</v>
      </c>
      <c r="D3146" s="25" t="s">
        <v>609</v>
      </c>
      <c r="E3146" s="25" t="s">
        <v>55</v>
      </c>
      <c r="F3146" s="25" t="s">
        <v>9251</v>
      </c>
      <c r="G3146" s="25" t="s">
        <v>9386</v>
      </c>
      <c r="H3146" s="25" t="n">
        <v>0</v>
      </c>
    </row>
    <row r="3147" customFormat="false" ht="15" hidden="false" customHeight="false" outlineLevel="0" collapsed="false">
      <c r="A3147" s="25" t="s">
        <v>3004</v>
      </c>
      <c r="B3147" s="25" t="s">
        <v>76</v>
      </c>
      <c r="C3147" s="25" t="s">
        <v>9107</v>
      </c>
      <c r="D3147" s="25" t="s">
        <v>191</v>
      </c>
      <c r="E3147" s="25" t="s">
        <v>54</v>
      </c>
      <c r="F3147" s="25" t="s">
        <v>9251</v>
      </c>
      <c r="G3147" s="25" t="s">
        <v>9369</v>
      </c>
      <c r="H3147" s="25" t="n">
        <v>5625</v>
      </c>
    </row>
    <row r="3148" customFormat="false" ht="15" hidden="false" customHeight="false" outlineLevel="0" collapsed="false">
      <c r="A3148" s="25" t="s">
        <v>980</v>
      </c>
      <c r="B3148" s="25" t="s">
        <v>72</v>
      </c>
      <c r="C3148" s="25" t="s">
        <v>186</v>
      </c>
      <c r="D3148" s="25" t="s">
        <v>248</v>
      </c>
      <c r="E3148" s="25" t="s">
        <v>55</v>
      </c>
      <c r="F3148" s="25" t="s">
        <v>9251</v>
      </c>
      <c r="G3148" s="25" t="s">
        <v>9222</v>
      </c>
      <c r="H3148" s="25" t="n">
        <v>0</v>
      </c>
    </row>
    <row r="3149" customFormat="false" ht="15" hidden="false" customHeight="false" outlineLevel="0" collapsed="false">
      <c r="A3149" s="25" t="s">
        <v>6566</v>
      </c>
      <c r="B3149" s="25" t="s">
        <v>107</v>
      </c>
      <c r="C3149" s="25" t="s">
        <v>148</v>
      </c>
      <c r="D3149" s="25" t="s">
        <v>433</v>
      </c>
      <c r="E3149" s="25" t="s">
        <v>54</v>
      </c>
      <c r="F3149" s="25" t="s">
        <v>9251</v>
      </c>
      <c r="G3149" s="25" t="s">
        <v>9372</v>
      </c>
      <c r="H3149" s="25" t="n">
        <v>57</v>
      </c>
    </row>
    <row r="3150" customFormat="false" ht="15" hidden="false" customHeight="false" outlineLevel="0" collapsed="false">
      <c r="A3150" s="25" t="s">
        <v>3603</v>
      </c>
      <c r="B3150" s="25" t="s">
        <v>79</v>
      </c>
      <c r="C3150" s="25" t="s">
        <v>170</v>
      </c>
      <c r="D3150" s="25" t="s">
        <v>237</v>
      </c>
      <c r="E3150" s="25" t="s">
        <v>55</v>
      </c>
      <c r="F3150" s="25" t="s">
        <v>9251</v>
      </c>
      <c r="G3150" s="25" t="s">
        <v>9387</v>
      </c>
      <c r="H3150" s="25" t="n">
        <v>0</v>
      </c>
    </row>
    <row r="3151" customFormat="false" ht="15" hidden="false" customHeight="false" outlineLevel="0" collapsed="false">
      <c r="A3151" s="25" t="s">
        <v>6817</v>
      </c>
      <c r="B3151" s="25" t="s">
        <v>105</v>
      </c>
      <c r="C3151" s="25" t="s">
        <v>170</v>
      </c>
      <c r="D3151" s="25" t="s">
        <v>433</v>
      </c>
      <c r="E3151" s="25" t="s">
        <v>54</v>
      </c>
      <c r="F3151" s="25" t="s">
        <v>9251</v>
      </c>
      <c r="G3151" s="25" t="s">
        <v>9362</v>
      </c>
      <c r="H3151" s="25" t="n">
        <v>1032</v>
      </c>
    </row>
    <row r="3152" customFormat="false" ht="15" hidden="false" customHeight="false" outlineLevel="0" collapsed="false">
      <c r="A3152" s="25" t="s">
        <v>4272</v>
      </c>
      <c r="B3152" s="25" t="s">
        <v>88</v>
      </c>
      <c r="C3152" s="25" t="s">
        <v>186</v>
      </c>
      <c r="D3152" s="25" t="s">
        <v>1795</v>
      </c>
      <c r="E3152" s="25" t="s">
        <v>54</v>
      </c>
      <c r="F3152" s="25" t="s">
        <v>9251</v>
      </c>
      <c r="G3152" s="25" t="s">
        <v>9215</v>
      </c>
      <c r="H3152" s="25" t="n">
        <v>567</v>
      </c>
    </row>
    <row r="3153" customFormat="false" ht="15" hidden="false" customHeight="false" outlineLevel="0" collapsed="false">
      <c r="A3153" s="25" t="s">
        <v>1573</v>
      </c>
      <c r="B3153" s="25" t="s">
        <v>71</v>
      </c>
      <c r="C3153" s="25" t="s">
        <v>148</v>
      </c>
      <c r="D3153" s="25" t="s">
        <v>237</v>
      </c>
      <c r="E3153" s="25" t="s">
        <v>54</v>
      </c>
      <c r="F3153" s="25" t="s">
        <v>9251</v>
      </c>
      <c r="G3153" s="25" t="s">
        <v>9261</v>
      </c>
      <c r="H3153" s="25" t="n">
        <v>58</v>
      </c>
    </row>
    <row r="3154" customFormat="false" ht="15" hidden="false" customHeight="false" outlineLevel="0" collapsed="false">
      <c r="A3154" s="25" t="s">
        <v>344</v>
      </c>
      <c r="B3154" s="25" t="s">
        <v>69</v>
      </c>
      <c r="C3154" s="25" t="s">
        <v>178</v>
      </c>
      <c r="D3154" s="25" t="s">
        <v>154</v>
      </c>
      <c r="E3154" s="25" t="s">
        <v>55</v>
      </c>
      <c r="F3154" s="25" t="s">
        <v>9218</v>
      </c>
      <c r="G3154" s="25" t="s">
        <v>9374</v>
      </c>
      <c r="H3154" s="25" t="n">
        <v>0</v>
      </c>
    </row>
    <row r="3155" customFormat="false" ht="15" hidden="false" customHeight="false" outlineLevel="0" collapsed="false">
      <c r="A3155" s="25" t="s">
        <v>345</v>
      </c>
      <c r="B3155" s="25" t="s">
        <v>69</v>
      </c>
      <c r="C3155" s="25" t="s">
        <v>148</v>
      </c>
      <c r="D3155" s="25" t="s">
        <v>188</v>
      </c>
      <c r="E3155" s="25" t="s">
        <v>54</v>
      </c>
      <c r="F3155" s="25" t="s">
        <v>9218</v>
      </c>
      <c r="G3155" s="25" t="s">
        <v>9248</v>
      </c>
      <c r="H3155" s="25" t="n">
        <v>50</v>
      </c>
    </row>
    <row r="3156" customFormat="false" ht="15" hidden="false" customHeight="false" outlineLevel="0" collapsed="false">
      <c r="A3156" s="25" t="s">
        <v>4818</v>
      </c>
      <c r="B3156" s="25" t="s">
        <v>98</v>
      </c>
      <c r="C3156" s="25" t="s">
        <v>160</v>
      </c>
      <c r="D3156" s="25" t="s">
        <v>251</v>
      </c>
      <c r="E3156" s="25" t="s">
        <v>56</v>
      </c>
      <c r="F3156" s="25" t="s">
        <v>9218</v>
      </c>
    </row>
    <row r="3157" customFormat="false" ht="15" hidden="false" customHeight="false" outlineLevel="0" collapsed="false">
      <c r="A3157" s="25" t="s">
        <v>5084</v>
      </c>
      <c r="B3157" s="25" t="s">
        <v>95</v>
      </c>
      <c r="C3157" s="25" t="s">
        <v>170</v>
      </c>
      <c r="E3157" s="25" t="s">
        <v>56</v>
      </c>
      <c r="F3157" s="25" t="s">
        <v>9218</v>
      </c>
    </row>
    <row r="3158" customFormat="false" ht="15" hidden="false" customHeight="false" outlineLevel="0" collapsed="false">
      <c r="A3158" s="25" t="s">
        <v>5085</v>
      </c>
      <c r="B3158" s="25" t="s">
        <v>95</v>
      </c>
      <c r="C3158" s="25" t="s">
        <v>186</v>
      </c>
      <c r="D3158" s="25" t="s">
        <v>1671</v>
      </c>
      <c r="E3158" s="25" t="s">
        <v>55</v>
      </c>
      <c r="F3158" s="25" t="s">
        <v>9218</v>
      </c>
      <c r="G3158" s="25" t="s">
        <v>9335</v>
      </c>
      <c r="H3158" s="25" t="n">
        <v>0</v>
      </c>
    </row>
    <row r="3159" customFormat="false" ht="15" hidden="false" customHeight="false" outlineLevel="0" collapsed="false">
      <c r="A3159" s="25" t="s">
        <v>5400</v>
      </c>
      <c r="B3159" s="25" t="s">
        <v>94</v>
      </c>
      <c r="C3159" s="25" t="s">
        <v>186</v>
      </c>
      <c r="D3159" s="25" t="s">
        <v>445</v>
      </c>
      <c r="E3159" s="25" t="s">
        <v>55</v>
      </c>
      <c r="F3159" s="25" t="s">
        <v>9218</v>
      </c>
      <c r="G3159" s="25" t="s">
        <v>9256</v>
      </c>
      <c r="H3159" s="25" t="n">
        <v>0</v>
      </c>
    </row>
    <row r="3160" customFormat="false" ht="15" hidden="false" customHeight="false" outlineLevel="0" collapsed="false">
      <c r="A3160" s="25" t="s">
        <v>2053</v>
      </c>
      <c r="B3160" s="25" t="s">
        <v>80</v>
      </c>
      <c r="C3160" s="25" t="s">
        <v>148</v>
      </c>
      <c r="D3160" s="25" t="s">
        <v>154</v>
      </c>
      <c r="E3160" s="25" t="s">
        <v>54</v>
      </c>
      <c r="F3160" s="25" t="s">
        <v>9218</v>
      </c>
      <c r="G3160" s="25" t="s">
        <v>9314</v>
      </c>
      <c r="H3160" s="25" t="n">
        <v>59</v>
      </c>
    </row>
    <row r="3161" customFormat="false" ht="15" hidden="false" customHeight="false" outlineLevel="0" collapsed="false">
      <c r="A3161" s="25" t="s">
        <v>5656</v>
      </c>
      <c r="B3161" s="25" t="s">
        <v>96</v>
      </c>
      <c r="C3161" s="25" t="s">
        <v>178</v>
      </c>
      <c r="D3161" s="25" t="s">
        <v>1049</v>
      </c>
      <c r="E3161" s="25" t="s">
        <v>55</v>
      </c>
      <c r="F3161" s="25" t="s">
        <v>9218</v>
      </c>
      <c r="G3161" s="25" t="s">
        <v>9349</v>
      </c>
      <c r="H3161" s="25" t="n">
        <v>0</v>
      </c>
    </row>
    <row r="3162" customFormat="false" ht="15" hidden="false" customHeight="false" outlineLevel="0" collapsed="false">
      <c r="A3162" s="25" t="s">
        <v>5657</v>
      </c>
      <c r="B3162" s="25" t="s">
        <v>96</v>
      </c>
      <c r="C3162" s="25" t="s">
        <v>186</v>
      </c>
      <c r="D3162" s="25" t="s">
        <v>1156</v>
      </c>
      <c r="E3162" s="25" t="s">
        <v>54</v>
      </c>
      <c r="F3162" s="25" t="s">
        <v>9218</v>
      </c>
      <c r="G3162" s="25" t="s">
        <v>9337</v>
      </c>
      <c r="H3162" s="25" t="n">
        <v>525</v>
      </c>
    </row>
    <row r="3163" customFormat="false" ht="15" hidden="false" customHeight="false" outlineLevel="0" collapsed="false">
      <c r="A3163" s="25" t="s">
        <v>7470</v>
      </c>
      <c r="B3163" s="25" t="s">
        <v>112</v>
      </c>
      <c r="C3163" s="25" t="s">
        <v>178</v>
      </c>
      <c r="D3163" s="25" t="s">
        <v>1189</v>
      </c>
      <c r="E3163" s="25" t="s">
        <v>56</v>
      </c>
      <c r="F3163" s="25" t="s">
        <v>9218</v>
      </c>
    </row>
    <row r="3164" customFormat="false" ht="15" hidden="false" customHeight="false" outlineLevel="0" collapsed="false">
      <c r="A3164" s="25" t="s">
        <v>7471</v>
      </c>
      <c r="B3164" s="25" t="s">
        <v>112</v>
      </c>
      <c r="C3164" s="25" t="s">
        <v>178</v>
      </c>
      <c r="D3164" s="25" t="s">
        <v>433</v>
      </c>
      <c r="E3164" s="25" t="s">
        <v>54</v>
      </c>
      <c r="F3164" s="25" t="s">
        <v>9218</v>
      </c>
      <c r="G3164" s="25" t="s">
        <v>9335</v>
      </c>
      <c r="H3164" s="25" t="n">
        <v>5525</v>
      </c>
    </row>
    <row r="3165" customFormat="false" ht="15" hidden="false" customHeight="false" outlineLevel="0" collapsed="false">
      <c r="A3165" s="25" t="s">
        <v>8550</v>
      </c>
      <c r="B3165" s="25" t="s">
        <v>116</v>
      </c>
      <c r="C3165" s="25" t="s">
        <v>186</v>
      </c>
      <c r="E3165" s="25" t="s">
        <v>56</v>
      </c>
      <c r="F3165" s="25" t="s">
        <v>9218</v>
      </c>
    </row>
    <row r="3166" customFormat="false" ht="15" hidden="false" customHeight="false" outlineLevel="0" collapsed="false">
      <c r="A3166" s="25" t="s">
        <v>8551</v>
      </c>
      <c r="B3166" s="25" t="s">
        <v>116</v>
      </c>
      <c r="C3166" s="25" t="s">
        <v>170</v>
      </c>
      <c r="D3166" s="25" t="s">
        <v>1795</v>
      </c>
      <c r="E3166" s="25" t="s">
        <v>56</v>
      </c>
      <c r="F3166" s="25" t="s">
        <v>9218</v>
      </c>
    </row>
    <row r="3167" customFormat="false" ht="15" hidden="false" customHeight="false" outlineLevel="0" collapsed="false">
      <c r="A3167" s="25" t="s">
        <v>8552</v>
      </c>
      <c r="B3167" s="25" t="s">
        <v>116</v>
      </c>
      <c r="C3167" s="25" t="s">
        <v>186</v>
      </c>
      <c r="D3167" s="25" t="s">
        <v>646</v>
      </c>
      <c r="E3167" s="25" t="s">
        <v>54</v>
      </c>
      <c r="F3167" s="25" t="s">
        <v>9218</v>
      </c>
      <c r="G3167" s="25" t="s">
        <v>9242</v>
      </c>
      <c r="H3167" s="25" t="n">
        <v>628</v>
      </c>
    </row>
    <row r="3168" customFormat="false" ht="15" hidden="false" customHeight="false" outlineLevel="0" collapsed="false">
      <c r="A3168" s="25" t="s">
        <v>8553</v>
      </c>
      <c r="B3168" s="25" t="s">
        <v>116</v>
      </c>
      <c r="C3168" s="25" t="s">
        <v>170</v>
      </c>
      <c r="D3168" s="25" t="s">
        <v>195</v>
      </c>
      <c r="E3168" s="25" t="s">
        <v>54</v>
      </c>
      <c r="F3168" s="25" t="s">
        <v>9218</v>
      </c>
      <c r="G3168" s="25" t="s">
        <v>9248</v>
      </c>
      <c r="H3168" s="25" t="n">
        <v>902</v>
      </c>
    </row>
    <row r="3169" customFormat="false" ht="15" hidden="false" customHeight="false" outlineLevel="0" collapsed="false">
      <c r="A3169" s="25" t="s">
        <v>3604</v>
      </c>
      <c r="B3169" s="25" t="s">
        <v>79</v>
      </c>
      <c r="C3169" s="25" t="s">
        <v>170</v>
      </c>
      <c r="D3169" s="25" t="s">
        <v>176</v>
      </c>
      <c r="E3169" s="25" t="s">
        <v>54</v>
      </c>
      <c r="F3169" s="25" t="s">
        <v>9218</v>
      </c>
      <c r="G3169" s="25" t="s">
        <v>9240</v>
      </c>
      <c r="H3169" s="25" t="n">
        <v>1064</v>
      </c>
    </row>
    <row r="3170" customFormat="false" ht="15" hidden="false" customHeight="false" outlineLevel="0" collapsed="false">
      <c r="A3170" s="25" t="s">
        <v>5926</v>
      </c>
      <c r="B3170" s="25" t="s">
        <v>97</v>
      </c>
      <c r="C3170" s="25" t="s">
        <v>178</v>
      </c>
      <c r="D3170" s="25" t="s">
        <v>3373</v>
      </c>
      <c r="E3170" s="25" t="s">
        <v>54</v>
      </c>
      <c r="F3170" s="25" t="s">
        <v>9218</v>
      </c>
      <c r="G3170" s="25" t="s">
        <v>9361</v>
      </c>
      <c r="H3170" s="25" t="n">
        <v>6346</v>
      </c>
    </row>
    <row r="3171" customFormat="false" ht="15" hidden="false" customHeight="false" outlineLevel="0" collapsed="false">
      <c r="A3171" s="25" t="s">
        <v>5927</v>
      </c>
      <c r="B3171" s="25" t="s">
        <v>97</v>
      </c>
      <c r="C3171" s="25" t="s">
        <v>160</v>
      </c>
      <c r="D3171" s="25" t="s">
        <v>1653</v>
      </c>
      <c r="E3171" s="25" t="s">
        <v>54</v>
      </c>
      <c r="F3171" s="25" t="s">
        <v>9218</v>
      </c>
      <c r="G3171" s="25" t="s">
        <v>9253</v>
      </c>
      <c r="H3171" s="25" t="n">
        <v>3089</v>
      </c>
    </row>
    <row r="3172" customFormat="false" ht="15" hidden="false" customHeight="false" outlineLevel="0" collapsed="false">
      <c r="A3172" s="25" t="s">
        <v>6818</v>
      </c>
      <c r="B3172" s="25" t="s">
        <v>105</v>
      </c>
      <c r="C3172" s="25" t="s">
        <v>160</v>
      </c>
      <c r="D3172" s="25" t="s">
        <v>156</v>
      </c>
      <c r="E3172" s="25" t="s">
        <v>54</v>
      </c>
      <c r="F3172" s="25" t="s">
        <v>9218</v>
      </c>
      <c r="G3172" s="25" t="s">
        <v>9220</v>
      </c>
      <c r="H3172" s="25" t="n">
        <v>3484</v>
      </c>
    </row>
    <row r="3173" customFormat="false" ht="15" hidden="false" customHeight="false" outlineLevel="0" collapsed="false">
      <c r="A3173" s="25" t="s">
        <v>1574</v>
      </c>
      <c r="B3173" s="25" t="s">
        <v>71</v>
      </c>
      <c r="C3173" s="25" t="s">
        <v>148</v>
      </c>
      <c r="D3173" s="25" t="s">
        <v>180</v>
      </c>
      <c r="E3173" s="25" t="s">
        <v>55</v>
      </c>
      <c r="F3173" s="25" t="s">
        <v>9218</v>
      </c>
      <c r="G3173" s="25" t="s">
        <v>9387</v>
      </c>
      <c r="H3173" s="25" t="n">
        <v>0</v>
      </c>
    </row>
    <row r="3174" customFormat="false" ht="15" hidden="false" customHeight="false" outlineLevel="0" collapsed="false">
      <c r="A3174" s="25" t="s">
        <v>1575</v>
      </c>
      <c r="B3174" s="25" t="s">
        <v>71</v>
      </c>
      <c r="C3174" s="25" t="s">
        <v>148</v>
      </c>
      <c r="D3174" s="25" t="s">
        <v>188</v>
      </c>
      <c r="E3174" s="25" t="s">
        <v>55</v>
      </c>
      <c r="F3174" s="25" t="s">
        <v>9218</v>
      </c>
      <c r="G3174" s="25" t="s">
        <v>9337</v>
      </c>
      <c r="H3174" s="25" t="n">
        <v>0</v>
      </c>
    </row>
    <row r="3175" customFormat="false" ht="15" hidden="false" customHeight="false" outlineLevel="0" collapsed="false">
      <c r="A3175" s="25" t="s">
        <v>1576</v>
      </c>
      <c r="B3175" s="25" t="s">
        <v>71</v>
      </c>
      <c r="C3175" s="25" t="s">
        <v>148</v>
      </c>
      <c r="D3175" s="25" t="s">
        <v>173</v>
      </c>
      <c r="E3175" s="25" t="s">
        <v>54</v>
      </c>
      <c r="F3175" s="25" t="s">
        <v>9218</v>
      </c>
      <c r="G3175" s="25" t="s">
        <v>9263</v>
      </c>
      <c r="H3175" s="25" t="n">
        <v>68</v>
      </c>
    </row>
    <row r="3176" customFormat="false" ht="15" hidden="false" customHeight="false" outlineLevel="0" collapsed="false">
      <c r="A3176" s="25" t="s">
        <v>7092</v>
      </c>
      <c r="B3176" s="25" t="s">
        <v>104</v>
      </c>
      <c r="C3176" s="25" t="s">
        <v>186</v>
      </c>
      <c r="E3176" s="25" t="s">
        <v>56</v>
      </c>
      <c r="F3176" s="25" t="s">
        <v>9218</v>
      </c>
    </row>
    <row r="3177" customFormat="false" ht="15" hidden="false" customHeight="false" outlineLevel="0" collapsed="false">
      <c r="A3177" s="25" t="s">
        <v>7093</v>
      </c>
      <c r="B3177" s="25" t="s">
        <v>104</v>
      </c>
      <c r="C3177" s="25" t="s">
        <v>186</v>
      </c>
      <c r="D3177" s="25" t="s">
        <v>665</v>
      </c>
      <c r="E3177" s="25" t="s">
        <v>54</v>
      </c>
      <c r="F3177" s="25" t="s">
        <v>9218</v>
      </c>
      <c r="G3177" s="25" t="s">
        <v>9347</v>
      </c>
      <c r="H3177" s="25" t="n">
        <v>575</v>
      </c>
    </row>
    <row r="3178" customFormat="false" ht="15" hidden="false" customHeight="false" outlineLevel="0" collapsed="false">
      <c r="A3178" s="25" t="s">
        <v>4474</v>
      </c>
      <c r="B3178" s="25" t="s">
        <v>86</v>
      </c>
      <c r="C3178" s="25" t="s">
        <v>160</v>
      </c>
      <c r="D3178" s="25" t="s">
        <v>1653</v>
      </c>
      <c r="E3178" s="25" t="s">
        <v>54</v>
      </c>
      <c r="F3178" s="25" t="s">
        <v>9218</v>
      </c>
      <c r="G3178" s="25" t="s">
        <v>9215</v>
      </c>
      <c r="H3178" s="25" t="n">
        <v>3720</v>
      </c>
    </row>
    <row r="3179" customFormat="false" ht="15" hidden="false" customHeight="false" outlineLevel="0" collapsed="false">
      <c r="A3179" s="25" t="s">
        <v>4670</v>
      </c>
      <c r="B3179" s="25" t="s">
        <v>90</v>
      </c>
      <c r="C3179" s="25" t="s">
        <v>9107</v>
      </c>
      <c r="E3179" s="25" t="s">
        <v>56</v>
      </c>
      <c r="F3179" s="25" t="s">
        <v>9218</v>
      </c>
    </row>
    <row r="3180" customFormat="false" ht="15" hidden="false" customHeight="false" outlineLevel="0" collapsed="false">
      <c r="A3180" s="25" t="s">
        <v>8849</v>
      </c>
      <c r="B3180" s="25" t="s">
        <v>115</v>
      </c>
      <c r="C3180" s="25" t="s">
        <v>178</v>
      </c>
      <c r="D3180" s="25" t="s">
        <v>195</v>
      </c>
      <c r="E3180" s="25" t="s">
        <v>55</v>
      </c>
      <c r="F3180" s="25" t="s">
        <v>9218</v>
      </c>
      <c r="G3180" s="25" t="s">
        <v>9257</v>
      </c>
      <c r="H3180" s="25" t="n">
        <v>0</v>
      </c>
    </row>
    <row r="3181" customFormat="false" ht="15" hidden="false" customHeight="false" outlineLevel="0" collapsed="false">
      <c r="A3181" s="25" t="s">
        <v>5086</v>
      </c>
      <c r="B3181" s="25" t="s">
        <v>95</v>
      </c>
      <c r="C3181" s="25" t="s">
        <v>160</v>
      </c>
      <c r="D3181" s="25" t="s">
        <v>218</v>
      </c>
      <c r="E3181" s="25" t="s">
        <v>56</v>
      </c>
      <c r="F3181" s="25" t="s">
        <v>9222</v>
      </c>
    </row>
    <row r="3182" customFormat="false" ht="15" hidden="false" customHeight="false" outlineLevel="0" collapsed="false">
      <c r="A3182" s="25" t="s">
        <v>5087</v>
      </c>
      <c r="B3182" s="25" t="s">
        <v>95</v>
      </c>
      <c r="C3182" s="25" t="s">
        <v>170</v>
      </c>
      <c r="D3182" s="25" t="s">
        <v>1156</v>
      </c>
      <c r="E3182" s="25" t="s">
        <v>54</v>
      </c>
      <c r="F3182" s="25" t="s">
        <v>9222</v>
      </c>
      <c r="G3182" s="25" t="s">
        <v>9304</v>
      </c>
      <c r="H3182" s="25" t="n">
        <v>1078</v>
      </c>
    </row>
    <row r="3183" customFormat="false" ht="15" hidden="false" customHeight="false" outlineLevel="0" collapsed="false">
      <c r="A3183" s="25" t="s">
        <v>5088</v>
      </c>
      <c r="B3183" s="25" t="s">
        <v>95</v>
      </c>
      <c r="C3183" s="25" t="s">
        <v>9107</v>
      </c>
      <c r="D3183" s="25" t="s">
        <v>622</v>
      </c>
      <c r="E3183" s="25" t="s">
        <v>54</v>
      </c>
      <c r="F3183" s="25" t="s">
        <v>9222</v>
      </c>
      <c r="G3183" s="25" t="s">
        <v>9244</v>
      </c>
      <c r="H3183" s="25" t="n">
        <v>3717</v>
      </c>
    </row>
    <row r="3184" customFormat="false" ht="15" hidden="false" customHeight="false" outlineLevel="0" collapsed="false">
      <c r="A3184" s="25" t="s">
        <v>731</v>
      </c>
      <c r="B3184" s="25" t="s">
        <v>70</v>
      </c>
      <c r="C3184" s="25" t="s">
        <v>170</v>
      </c>
      <c r="D3184" s="25" t="s">
        <v>195</v>
      </c>
      <c r="E3184" s="25" t="s">
        <v>54</v>
      </c>
      <c r="F3184" s="25" t="s">
        <v>9222</v>
      </c>
      <c r="G3184" s="25" t="s">
        <v>9278</v>
      </c>
      <c r="H3184" s="25" t="n">
        <v>1129</v>
      </c>
    </row>
    <row r="3185" customFormat="false" ht="15" hidden="false" customHeight="false" outlineLevel="0" collapsed="false">
      <c r="A3185" s="25" t="s">
        <v>5401</v>
      </c>
      <c r="B3185" s="25" t="s">
        <v>94</v>
      </c>
      <c r="C3185" s="25" t="s">
        <v>178</v>
      </c>
      <c r="D3185" s="25" t="s">
        <v>419</v>
      </c>
      <c r="E3185" s="25" t="s">
        <v>56</v>
      </c>
      <c r="F3185" s="25" t="s">
        <v>9222</v>
      </c>
    </row>
    <row r="3186" customFormat="false" ht="15" hidden="false" customHeight="false" outlineLevel="0" collapsed="false">
      <c r="A3186" s="25" t="s">
        <v>5402</v>
      </c>
      <c r="B3186" s="25" t="s">
        <v>94</v>
      </c>
      <c r="C3186" s="25" t="s">
        <v>186</v>
      </c>
      <c r="D3186" s="25" t="s">
        <v>1049</v>
      </c>
      <c r="E3186" s="25" t="s">
        <v>54</v>
      </c>
      <c r="F3186" s="25" t="s">
        <v>9222</v>
      </c>
      <c r="G3186" s="25" t="s">
        <v>9377</v>
      </c>
      <c r="H3186" s="25" t="n">
        <v>536</v>
      </c>
    </row>
    <row r="3187" customFormat="false" ht="15" hidden="false" customHeight="false" outlineLevel="0" collapsed="false">
      <c r="A3187" s="25" t="s">
        <v>5403</v>
      </c>
      <c r="B3187" s="25" t="s">
        <v>94</v>
      </c>
      <c r="C3187" s="25" t="s">
        <v>9107</v>
      </c>
      <c r="D3187" s="25" t="s">
        <v>193</v>
      </c>
      <c r="E3187" s="25" t="s">
        <v>54</v>
      </c>
      <c r="F3187" s="25" t="s">
        <v>9222</v>
      </c>
      <c r="G3187" s="25" t="s">
        <v>9284</v>
      </c>
      <c r="H3187" s="25" t="n">
        <v>5857</v>
      </c>
    </row>
    <row r="3188" customFormat="false" ht="15" hidden="false" customHeight="false" outlineLevel="0" collapsed="false">
      <c r="A3188" s="25" t="s">
        <v>6142</v>
      </c>
      <c r="B3188" s="25" t="s">
        <v>108</v>
      </c>
      <c r="C3188" s="25" t="s">
        <v>148</v>
      </c>
      <c r="E3188" s="25" t="s">
        <v>56</v>
      </c>
      <c r="F3188" s="25" t="s">
        <v>9222</v>
      </c>
    </row>
    <row r="3189" customFormat="false" ht="15" hidden="false" customHeight="false" outlineLevel="0" collapsed="false">
      <c r="A3189" s="25" t="s">
        <v>6326</v>
      </c>
      <c r="B3189" s="25" t="s">
        <v>106</v>
      </c>
      <c r="C3189" s="25" t="s">
        <v>148</v>
      </c>
      <c r="D3189" s="25" t="s">
        <v>1789</v>
      </c>
      <c r="E3189" s="25" t="s">
        <v>55</v>
      </c>
      <c r="F3189" s="25" t="s">
        <v>9222</v>
      </c>
      <c r="G3189" s="25" t="s">
        <v>9391</v>
      </c>
      <c r="H3189" s="25" t="n">
        <v>0</v>
      </c>
    </row>
    <row r="3190" customFormat="false" ht="15" hidden="false" customHeight="false" outlineLevel="0" collapsed="false">
      <c r="A3190" s="25" t="s">
        <v>8181</v>
      </c>
      <c r="B3190" s="25" t="s">
        <v>113</v>
      </c>
      <c r="C3190" s="25" t="s">
        <v>186</v>
      </c>
      <c r="E3190" s="25" t="s">
        <v>56</v>
      </c>
      <c r="F3190" s="25" t="s">
        <v>9222</v>
      </c>
    </row>
    <row r="3191" customFormat="false" ht="15" hidden="false" customHeight="false" outlineLevel="0" collapsed="false">
      <c r="A3191" s="25" t="s">
        <v>8182</v>
      </c>
      <c r="B3191" s="25" t="s">
        <v>113</v>
      </c>
      <c r="C3191" s="25" t="s">
        <v>186</v>
      </c>
      <c r="D3191" s="25" t="s">
        <v>2739</v>
      </c>
      <c r="E3191" s="25" t="s">
        <v>54</v>
      </c>
      <c r="F3191" s="25" t="s">
        <v>9222</v>
      </c>
      <c r="G3191" s="25" t="s">
        <v>9235</v>
      </c>
      <c r="H3191" s="25" t="n">
        <v>549</v>
      </c>
    </row>
    <row r="3192" customFormat="false" ht="15" hidden="false" customHeight="false" outlineLevel="0" collapsed="false">
      <c r="A3192" s="25" t="s">
        <v>981</v>
      </c>
      <c r="B3192" s="25" t="s">
        <v>72</v>
      </c>
      <c r="C3192" s="25" t="s">
        <v>148</v>
      </c>
      <c r="D3192" s="25" t="s">
        <v>225</v>
      </c>
      <c r="E3192" s="25" t="s">
        <v>54</v>
      </c>
      <c r="F3192" s="25" t="s">
        <v>9222</v>
      </c>
      <c r="G3192" s="25" t="s">
        <v>9392</v>
      </c>
      <c r="H3192" s="25" t="n">
        <v>61</v>
      </c>
    </row>
    <row r="3193" customFormat="false" ht="15" hidden="false" customHeight="false" outlineLevel="0" collapsed="false">
      <c r="A3193" s="25" t="s">
        <v>6567</v>
      </c>
      <c r="B3193" s="25" t="s">
        <v>107</v>
      </c>
      <c r="C3193" s="25" t="s">
        <v>178</v>
      </c>
      <c r="D3193" s="25" t="s">
        <v>444</v>
      </c>
      <c r="E3193" s="25" t="s">
        <v>55</v>
      </c>
      <c r="F3193" s="25" t="s">
        <v>9222</v>
      </c>
      <c r="G3193" s="25" t="s">
        <v>9334</v>
      </c>
      <c r="H3193" s="25" t="n">
        <v>0</v>
      </c>
    </row>
    <row r="3194" customFormat="false" ht="15" hidden="false" customHeight="false" outlineLevel="0" collapsed="false">
      <c r="A3194" s="25" t="s">
        <v>3314</v>
      </c>
      <c r="B3194" s="25" t="s">
        <v>77</v>
      </c>
      <c r="C3194" s="25" t="s">
        <v>148</v>
      </c>
      <c r="D3194" s="25" t="s">
        <v>251</v>
      </c>
      <c r="E3194" s="25" t="s">
        <v>55</v>
      </c>
      <c r="F3194" s="25" t="s">
        <v>9222</v>
      </c>
      <c r="G3194" s="25" t="s">
        <v>9358</v>
      </c>
      <c r="H3194" s="25" t="n">
        <v>0</v>
      </c>
    </row>
    <row r="3195" customFormat="false" ht="15" hidden="false" customHeight="false" outlineLevel="0" collapsed="false">
      <c r="A3195" s="25" t="s">
        <v>3315</v>
      </c>
      <c r="B3195" s="25" t="s">
        <v>77</v>
      </c>
      <c r="C3195" s="25" t="s">
        <v>160</v>
      </c>
      <c r="D3195" s="25" t="s">
        <v>210</v>
      </c>
      <c r="E3195" s="25" t="s">
        <v>55</v>
      </c>
      <c r="F3195" s="25" t="s">
        <v>9222</v>
      </c>
      <c r="G3195" s="25" t="s">
        <v>9359</v>
      </c>
      <c r="H3195" s="25" t="n">
        <v>0</v>
      </c>
    </row>
    <row r="3196" customFormat="false" ht="15" hidden="false" customHeight="false" outlineLevel="0" collapsed="false">
      <c r="A3196" s="25" t="s">
        <v>8554</v>
      </c>
      <c r="B3196" s="25" t="s">
        <v>116</v>
      </c>
      <c r="C3196" s="25" t="s">
        <v>186</v>
      </c>
      <c r="D3196" s="25" t="s">
        <v>665</v>
      </c>
      <c r="E3196" s="25" t="s">
        <v>55</v>
      </c>
      <c r="F3196" s="25" t="s">
        <v>9222</v>
      </c>
      <c r="G3196" s="25" t="s">
        <v>9365</v>
      </c>
      <c r="H3196" s="25" t="n">
        <v>0</v>
      </c>
    </row>
    <row r="3197" customFormat="false" ht="15" hidden="false" customHeight="false" outlineLevel="0" collapsed="false">
      <c r="A3197" s="25" t="s">
        <v>8555</v>
      </c>
      <c r="B3197" s="25" t="s">
        <v>116</v>
      </c>
      <c r="C3197" s="25" t="s">
        <v>170</v>
      </c>
      <c r="D3197" s="25" t="s">
        <v>1789</v>
      </c>
      <c r="E3197" s="25" t="s">
        <v>54</v>
      </c>
      <c r="F3197" s="25" t="s">
        <v>9222</v>
      </c>
      <c r="G3197" s="25" t="s">
        <v>9379</v>
      </c>
      <c r="H3197" s="25" t="n">
        <v>1101</v>
      </c>
    </row>
    <row r="3198" customFormat="false" ht="15" hidden="false" customHeight="false" outlineLevel="0" collapsed="false">
      <c r="A3198" s="25" t="s">
        <v>3605</v>
      </c>
      <c r="B3198" s="25" t="s">
        <v>79</v>
      </c>
      <c r="C3198" s="25" t="s">
        <v>186</v>
      </c>
      <c r="D3198" s="25" t="s">
        <v>169</v>
      </c>
      <c r="E3198" s="25" t="s">
        <v>55</v>
      </c>
      <c r="F3198" s="25" t="s">
        <v>9222</v>
      </c>
      <c r="G3198" s="25" t="s">
        <v>9363</v>
      </c>
      <c r="H3198" s="25" t="n">
        <v>0</v>
      </c>
    </row>
    <row r="3199" customFormat="false" ht="15" hidden="false" customHeight="false" outlineLevel="0" collapsed="false">
      <c r="A3199" s="25" t="s">
        <v>3606</v>
      </c>
      <c r="B3199" s="25" t="s">
        <v>79</v>
      </c>
      <c r="C3199" s="25" t="s">
        <v>186</v>
      </c>
      <c r="D3199" s="25" t="s">
        <v>237</v>
      </c>
      <c r="E3199" s="25" t="s">
        <v>54</v>
      </c>
      <c r="F3199" s="25" t="s">
        <v>9222</v>
      </c>
      <c r="G3199" s="25" t="s">
        <v>9304</v>
      </c>
      <c r="H3199" s="25" t="n">
        <v>603</v>
      </c>
    </row>
    <row r="3200" customFormat="false" ht="15" hidden="false" customHeight="false" outlineLevel="0" collapsed="false">
      <c r="A3200" s="25" t="s">
        <v>3607</v>
      </c>
      <c r="B3200" s="25" t="s">
        <v>79</v>
      </c>
      <c r="C3200" s="25" t="s">
        <v>186</v>
      </c>
      <c r="D3200" s="25" t="s">
        <v>169</v>
      </c>
      <c r="E3200" s="25" t="s">
        <v>54</v>
      </c>
      <c r="F3200" s="25" t="s">
        <v>9222</v>
      </c>
      <c r="G3200" s="25" t="s">
        <v>9382</v>
      </c>
      <c r="H3200" s="25" t="n">
        <v>545</v>
      </c>
    </row>
    <row r="3201" customFormat="false" ht="15" hidden="false" customHeight="false" outlineLevel="0" collapsed="false">
      <c r="A3201" s="25" t="s">
        <v>5928</v>
      </c>
      <c r="B3201" s="25" t="s">
        <v>97</v>
      </c>
      <c r="C3201" s="25" t="s">
        <v>160</v>
      </c>
      <c r="D3201" s="25" t="s">
        <v>644</v>
      </c>
      <c r="E3201" s="25" t="s">
        <v>55</v>
      </c>
      <c r="F3201" s="25" t="s">
        <v>9222</v>
      </c>
      <c r="G3201" s="25" t="s">
        <v>9278</v>
      </c>
      <c r="H3201" s="25" t="n">
        <v>0</v>
      </c>
    </row>
    <row r="3202" customFormat="false" ht="15" hidden="false" customHeight="false" outlineLevel="0" collapsed="false">
      <c r="A3202" s="25" t="s">
        <v>6819</v>
      </c>
      <c r="B3202" s="25" t="s">
        <v>105</v>
      </c>
      <c r="C3202" s="25" t="s">
        <v>160</v>
      </c>
      <c r="E3202" s="25" t="s">
        <v>56</v>
      </c>
      <c r="F3202" s="25" t="s">
        <v>9222</v>
      </c>
    </row>
    <row r="3203" customFormat="false" ht="15" hidden="false" customHeight="false" outlineLevel="0" collapsed="false">
      <c r="A3203" s="25" t="s">
        <v>4273</v>
      </c>
      <c r="B3203" s="25" t="s">
        <v>88</v>
      </c>
      <c r="C3203" s="25" t="s">
        <v>178</v>
      </c>
      <c r="D3203" s="25" t="s">
        <v>463</v>
      </c>
      <c r="E3203" s="25" t="s">
        <v>55</v>
      </c>
      <c r="F3203" s="25" t="s">
        <v>9222</v>
      </c>
      <c r="G3203" s="25" t="s">
        <v>9252</v>
      </c>
      <c r="H3203" s="25" t="n">
        <v>0</v>
      </c>
    </row>
    <row r="3204" customFormat="false" ht="15" hidden="false" customHeight="false" outlineLevel="0" collapsed="false">
      <c r="A3204" s="25" t="s">
        <v>7094</v>
      </c>
      <c r="B3204" s="25" t="s">
        <v>104</v>
      </c>
      <c r="C3204" s="25" t="s">
        <v>170</v>
      </c>
      <c r="D3204" s="25" t="s">
        <v>665</v>
      </c>
      <c r="E3204" s="25" t="s">
        <v>54</v>
      </c>
      <c r="F3204" s="25" t="s">
        <v>9222</v>
      </c>
      <c r="G3204" s="25" t="s">
        <v>9374</v>
      </c>
      <c r="H3204" s="25" t="n">
        <v>959</v>
      </c>
    </row>
    <row r="3205" customFormat="false" ht="15" hidden="false" customHeight="false" outlineLevel="0" collapsed="false">
      <c r="A3205" s="25" t="s">
        <v>7095</v>
      </c>
      <c r="B3205" s="25" t="s">
        <v>104</v>
      </c>
      <c r="C3205" s="25" t="s">
        <v>170</v>
      </c>
      <c r="D3205" s="25" t="s">
        <v>1158</v>
      </c>
      <c r="E3205" s="25" t="s">
        <v>54</v>
      </c>
      <c r="F3205" s="25" t="s">
        <v>9222</v>
      </c>
      <c r="G3205" s="25" t="s">
        <v>9271</v>
      </c>
      <c r="H3205" s="25" t="n">
        <v>1208</v>
      </c>
    </row>
    <row r="3206" customFormat="false" ht="15" hidden="false" customHeight="false" outlineLevel="0" collapsed="false">
      <c r="A3206" s="25" t="s">
        <v>7096</v>
      </c>
      <c r="B3206" s="25" t="s">
        <v>104</v>
      </c>
      <c r="C3206" s="25" t="s">
        <v>9107</v>
      </c>
      <c r="D3206" s="25" t="s">
        <v>868</v>
      </c>
      <c r="E3206" s="25" t="s">
        <v>54</v>
      </c>
      <c r="F3206" s="25" t="s">
        <v>9222</v>
      </c>
      <c r="G3206" s="25" t="s">
        <v>9373</v>
      </c>
      <c r="H3206" s="25" t="n">
        <v>4246</v>
      </c>
    </row>
    <row r="3207" customFormat="false" ht="15" hidden="false" customHeight="false" outlineLevel="0" collapsed="false">
      <c r="A3207" s="25" t="s">
        <v>4475</v>
      </c>
      <c r="B3207" s="25" t="s">
        <v>86</v>
      </c>
      <c r="C3207" s="25" t="s">
        <v>160</v>
      </c>
      <c r="D3207" s="25" t="s">
        <v>3373</v>
      </c>
      <c r="E3207" s="25" t="s">
        <v>54</v>
      </c>
      <c r="F3207" s="25" t="s">
        <v>9222</v>
      </c>
      <c r="G3207" s="25" t="s">
        <v>9393</v>
      </c>
      <c r="H3207" s="25" t="n">
        <v>3061</v>
      </c>
    </row>
    <row r="3208" customFormat="false" ht="15" hidden="false" customHeight="false" outlineLevel="0" collapsed="false">
      <c r="A3208" s="25" t="s">
        <v>8850</v>
      </c>
      <c r="B3208" s="25" t="s">
        <v>115</v>
      </c>
      <c r="C3208" s="25" t="s">
        <v>9107</v>
      </c>
      <c r="D3208" s="25" t="s">
        <v>5204</v>
      </c>
      <c r="E3208" s="25" t="s">
        <v>55</v>
      </c>
      <c r="F3208" s="25" t="s">
        <v>9222</v>
      </c>
      <c r="G3208" s="25" t="s">
        <v>9317</v>
      </c>
      <c r="H3208" s="25" t="n">
        <v>0</v>
      </c>
    </row>
    <row r="3209" customFormat="false" ht="15" hidden="false" customHeight="false" outlineLevel="0" collapsed="false">
      <c r="A3209" s="25" t="s">
        <v>5089</v>
      </c>
      <c r="B3209" s="25" t="s">
        <v>95</v>
      </c>
      <c r="C3209" s="25" t="s">
        <v>9107</v>
      </c>
      <c r="D3209" s="25" t="s">
        <v>218</v>
      </c>
      <c r="E3209" s="25" t="s">
        <v>55</v>
      </c>
      <c r="F3209" s="25" t="s">
        <v>9263</v>
      </c>
      <c r="G3209" s="25" t="s">
        <v>9365</v>
      </c>
      <c r="H3209" s="25" t="n">
        <v>0</v>
      </c>
    </row>
    <row r="3210" customFormat="false" ht="15" hidden="false" customHeight="false" outlineLevel="0" collapsed="false">
      <c r="A3210" s="25" t="s">
        <v>3898</v>
      </c>
      <c r="B3210" s="25" t="s">
        <v>87</v>
      </c>
      <c r="C3210" s="25" t="s">
        <v>160</v>
      </c>
      <c r="E3210" s="25" t="s">
        <v>56</v>
      </c>
      <c r="F3210" s="25" t="s">
        <v>9263</v>
      </c>
    </row>
    <row r="3211" customFormat="false" ht="15" hidden="false" customHeight="false" outlineLevel="0" collapsed="false">
      <c r="A3211" s="25" t="s">
        <v>5658</v>
      </c>
      <c r="B3211" s="25" t="s">
        <v>96</v>
      </c>
      <c r="C3211" s="25" t="s">
        <v>160</v>
      </c>
      <c r="D3211" s="25" t="s">
        <v>1347</v>
      </c>
      <c r="E3211" s="25" t="s">
        <v>54</v>
      </c>
      <c r="F3211" s="25" t="s">
        <v>9263</v>
      </c>
      <c r="G3211" s="25" t="s">
        <v>9365</v>
      </c>
      <c r="H3211" s="25" t="n">
        <v>3351</v>
      </c>
    </row>
    <row r="3212" customFormat="false" ht="15" hidden="false" customHeight="false" outlineLevel="0" collapsed="false">
      <c r="A3212" s="25" t="s">
        <v>6143</v>
      </c>
      <c r="B3212" s="25" t="s">
        <v>108</v>
      </c>
      <c r="C3212" s="25" t="s">
        <v>186</v>
      </c>
      <c r="E3212" s="25" t="s">
        <v>56</v>
      </c>
      <c r="F3212" s="25" t="s">
        <v>9263</v>
      </c>
    </row>
    <row r="3213" customFormat="false" ht="15" hidden="false" customHeight="false" outlineLevel="0" collapsed="false">
      <c r="A3213" s="25" t="s">
        <v>6327</v>
      </c>
      <c r="B3213" s="25" t="s">
        <v>106</v>
      </c>
      <c r="C3213" s="25" t="s">
        <v>160</v>
      </c>
      <c r="D3213" s="25" t="s">
        <v>195</v>
      </c>
      <c r="E3213" s="25" t="s">
        <v>54</v>
      </c>
      <c r="F3213" s="25" t="s">
        <v>9263</v>
      </c>
      <c r="G3213" s="25" t="s">
        <v>9278</v>
      </c>
      <c r="H3213" s="25" t="n">
        <v>3153</v>
      </c>
    </row>
    <row r="3214" customFormat="false" ht="15" hidden="false" customHeight="false" outlineLevel="0" collapsed="false">
      <c r="A3214" s="25" t="s">
        <v>7472</v>
      </c>
      <c r="B3214" s="25" t="s">
        <v>112</v>
      </c>
      <c r="C3214" s="25" t="s">
        <v>170</v>
      </c>
      <c r="D3214" s="25" t="s">
        <v>1158</v>
      </c>
      <c r="E3214" s="25" t="s">
        <v>55</v>
      </c>
      <c r="F3214" s="25" t="s">
        <v>9263</v>
      </c>
      <c r="G3214" s="25" t="s">
        <v>9229</v>
      </c>
      <c r="H3214" s="25" t="n">
        <v>0</v>
      </c>
    </row>
    <row r="3215" customFormat="false" ht="15" hidden="false" customHeight="false" outlineLevel="0" collapsed="false">
      <c r="A3215" s="25" t="s">
        <v>7473</v>
      </c>
      <c r="B3215" s="25" t="s">
        <v>112</v>
      </c>
      <c r="C3215" s="25" t="s">
        <v>178</v>
      </c>
      <c r="D3215" s="25" t="s">
        <v>633</v>
      </c>
      <c r="E3215" s="25" t="s">
        <v>55</v>
      </c>
      <c r="F3215" s="25" t="s">
        <v>9263</v>
      </c>
      <c r="G3215" s="25" t="s">
        <v>9257</v>
      </c>
      <c r="H3215" s="25" t="n">
        <v>0</v>
      </c>
    </row>
    <row r="3216" customFormat="false" ht="15" hidden="false" customHeight="false" outlineLevel="0" collapsed="false">
      <c r="A3216" s="25" t="s">
        <v>7793</v>
      </c>
      <c r="B3216" s="25" t="s">
        <v>114</v>
      </c>
      <c r="C3216" s="25" t="s">
        <v>186</v>
      </c>
      <c r="D3216" s="25" t="s">
        <v>195</v>
      </c>
      <c r="E3216" s="25" t="s">
        <v>55</v>
      </c>
      <c r="F3216" s="25" t="s">
        <v>9263</v>
      </c>
      <c r="G3216" s="25" t="s">
        <v>9386</v>
      </c>
      <c r="H3216" s="25" t="n">
        <v>0</v>
      </c>
    </row>
    <row r="3217" customFormat="false" ht="15" hidden="false" customHeight="false" outlineLevel="0" collapsed="false">
      <c r="A3217" s="25" t="s">
        <v>7794</v>
      </c>
      <c r="B3217" s="25" t="s">
        <v>114</v>
      </c>
      <c r="C3217" s="25" t="s">
        <v>186</v>
      </c>
      <c r="D3217" s="25" t="s">
        <v>195</v>
      </c>
      <c r="E3217" s="25" t="s">
        <v>54</v>
      </c>
      <c r="F3217" s="25" t="s">
        <v>9263</v>
      </c>
      <c r="G3217" s="25" t="s">
        <v>9233</v>
      </c>
      <c r="H3217" s="25" t="n">
        <v>533</v>
      </c>
    </row>
    <row r="3218" customFormat="false" ht="15" hidden="false" customHeight="false" outlineLevel="0" collapsed="false">
      <c r="A3218" s="25" t="s">
        <v>982</v>
      </c>
      <c r="B3218" s="25" t="s">
        <v>72</v>
      </c>
      <c r="C3218" s="25" t="s">
        <v>186</v>
      </c>
      <c r="D3218" s="25" t="s">
        <v>151</v>
      </c>
      <c r="E3218" s="25" t="s">
        <v>55</v>
      </c>
      <c r="F3218" s="25" t="s">
        <v>9263</v>
      </c>
      <c r="G3218" s="25" t="s">
        <v>9387</v>
      </c>
      <c r="H3218" s="25" t="n">
        <v>0</v>
      </c>
    </row>
    <row r="3219" customFormat="false" ht="15" hidden="false" customHeight="false" outlineLevel="0" collapsed="false">
      <c r="A3219" s="25" t="s">
        <v>983</v>
      </c>
      <c r="B3219" s="25" t="s">
        <v>72</v>
      </c>
      <c r="C3219" s="25" t="s">
        <v>148</v>
      </c>
      <c r="D3219" s="25" t="s">
        <v>248</v>
      </c>
      <c r="E3219" s="25" t="s">
        <v>54</v>
      </c>
      <c r="F3219" s="25" t="s">
        <v>9263</v>
      </c>
      <c r="G3219" s="25" t="s">
        <v>9256</v>
      </c>
      <c r="H3219" s="25" t="n">
        <v>56</v>
      </c>
    </row>
    <row r="3220" customFormat="false" ht="15" hidden="false" customHeight="false" outlineLevel="0" collapsed="false">
      <c r="A3220" s="25" t="s">
        <v>3316</v>
      </c>
      <c r="B3220" s="25" t="s">
        <v>77</v>
      </c>
      <c r="C3220" s="25" t="s">
        <v>170</v>
      </c>
      <c r="D3220" s="25" t="s">
        <v>158</v>
      </c>
      <c r="E3220" s="25" t="s">
        <v>55</v>
      </c>
      <c r="F3220" s="25" t="s">
        <v>9263</v>
      </c>
      <c r="G3220" s="25" t="s">
        <v>9253</v>
      </c>
      <c r="H3220" s="25" t="n">
        <v>0</v>
      </c>
    </row>
    <row r="3221" customFormat="false" ht="15" hidden="false" customHeight="false" outlineLevel="0" collapsed="false">
      <c r="A3221" s="25" t="s">
        <v>8556</v>
      </c>
      <c r="B3221" s="25" t="s">
        <v>116</v>
      </c>
      <c r="C3221" s="25" t="s">
        <v>186</v>
      </c>
      <c r="D3221" s="25" t="s">
        <v>1187</v>
      </c>
      <c r="E3221" s="25" t="s">
        <v>54</v>
      </c>
      <c r="F3221" s="25" t="s">
        <v>9263</v>
      </c>
      <c r="G3221" s="25" t="s">
        <v>9332</v>
      </c>
      <c r="H3221" s="25" t="n">
        <v>522</v>
      </c>
    </row>
    <row r="3222" customFormat="false" ht="15" hidden="false" customHeight="false" outlineLevel="0" collapsed="false">
      <c r="A3222" s="25" t="s">
        <v>6820</v>
      </c>
      <c r="B3222" s="25" t="s">
        <v>105</v>
      </c>
      <c r="C3222" s="25" t="s">
        <v>170</v>
      </c>
      <c r="E3222" s="25" t="s">
        <v>56</v>
      </c>
      <c r="F3222" s="25" t="s">
        <v>9263</v>
      </c>
    </row>
    <row r="3223" customFormat="false" ht="15" hidden="false" customHeight="false" outlineLevel="0" collapsed="false">
      <c r="A3223" s="25" t="s">
        <v>6821</v>
      </c>
      <c r="B3223" s="25" t="s">
        <v>105</v>
      </c>
      <c r="C3223" s="25" t="s">
        <v>148</v>
      </c>
      <c r="D3223" s="25" t="s">
        <v>868</v>
      </c>
      <c r="E3223" s="25" t="s">
        <v>54</v>
      </c>
      <c r="F3223" s="25" t="s">
        <v>9263</v>
      </c>
      <c r="G3223" s="25" t="s">
        <v>9361</v>
      </c>
      <c r="H3223" s="25" t="n">
        <v>54</v>
      </c>
    </row>
    <row r="3224" customFormat="false" ht="15" hidden="false" customHeight="false" outlineLevel="0" collapsed="false">
      <c r="A3224" s="25" t="s">
        <v>4274</v>
      </c>
      <c r="B3224" s="25" t="s">
        <v>88</v>
      </c>
      <c r="C3224" s="25" t="s">
        <v>186</v>
      </c>
      <c r="E3224" s="25" t="s">
        <v>56</v>
      </c>
      <c r="F3224" s="25" t="s">
        <v>9263</v>
      </c>
    </row>
    <row r="3225" customFormat="false" ht="15" hidden="false" customHeight="false" outlineLevel="0" collapsed="false">
      <c r="A3225" s="25" t="s">
        <v>7097</v>
      </c>
      <c r="B3225" s="25" t="s">
        <v>104</v>
      </c>
      <c r="C3225" s="25" t="s">
        <v>160</v>
      </c>
      <c r="D3225" s="25" t="s">
        <v>428</v>
      </c>
      <c r="E3225" s="25" t="s">
        <v>55</v>
      </c>
      <c r="F3225" s="25" t="s">
        <v>9263</v>
      </c>
      <c r="G3225" s="25" t="s">
        <v>9257</v>
      </c>
      <c r="H3225" s="25" t="n">
        <v>0</v>
      </c>
    </row>
    <row r="3226" customFormat="false" ht="15" hidden="false" customHeight="false" outlineLevel="0" collapsed="false">
      <c r="A3226" s="25" t="s">
        <v>7098</v>
      </c>
      <c r="B3226" s="25" t="s">
        <v>104</v>
      </c>
      <c r="C3226" s="25" t="s">
        <v>9107</v>
      </c>
      <c r="D3226" s="25" t="s">
        <v>5204</v>
      </c>
      <c r="E3226" s="25" t="s">
        <v>54</v>
      </c>
      <c r="F3226" s="25" t="s">
        <v>9263</v>
      </c>
      <c r="G3226" s="25" t="s">
        <v>9392</v>
      </c>
      <c r="H3226" s="25" t="n">
        <v>5154</v>
      </c>
    </row>
    <row r="3227" customFormat="false" ht="15" hidden="false" customHeight="false" outlineLevel="0" collapsed="false">
      <c r="A3227" s="25" t="s">
        <v>4476</v>
      </c>
      <c r="B3227" s="25" t="s">
        <v>86</v>
      </c>
      <c r="C3227" s="25" t="s">
        <v>148</v>
      </c>
      <c r="D3227" s="25" t="s">
        <v>193</v>
      </c>
      <c r="E3227" s="25" t="s">
        <v>55</v>
      </c>
      <c r="F3227" s="25" t="s">
        <v>9263</v>
      </c>
      <c r="G3227" s="25" t="s">
        <v>9347</v>
      </c>
      <c r="H3227" s="25" t="n">
        <v>0</v>
      </c>
    </row>
    <row r="3228" customFormat="false" ht="15" hidden="false" customHeight="false" outlineLevel="0" collapsed="false">
      <c r="A3228" s="25" t="s">
        <v>4671</v>
      </c>
      <c r="B3228" s="25" t="s">
        <v>90</v>
      </c>
      <c r="C3228" s="25" t="s">
        <v>160</v>
      </c>
      <c r="D3228" s="25" t="s">
        <v>1690</v>
      </c>
      <c r="E3228" s="25" t="s">
        <v>54</v>
      </c>
      <c r="F3228" s="25" t="s">
        <v>9263</v>
      </c>
      <c r="G3228" s="25" t="s">
        <v>9394</v>
      </c>
      <c r="H3228" s="25" t="n">
        <v>3483</v>
      </c>
    </row>
    <row r="3229" customFormat="false" ht="15" hidden="false" customHeight="false" outlineLevel="0" collapsed="false">
      <c r="A3229" s="25" t="s">
        <v>5090</v>
      </c>
      <c r="B3229" s="25" t="s">
        <v>95</v>
      </c>
      <c r="C3229" s="25" t="s">
        <v>170</v>
      </c>
      <c r="E3229" s="25" t="s">
        <v>56</v>
      </c>
      <c r="F3229" s="25" t="s">
        <v>9215</v>
      </c>
    </row>
    <row r="3230" customFormat="false" ht="15" hidden="false" customHeight="false" outlineLevel="0" collapsed="false">
      <c r="A3230" s="25" t="s">
        <v>5091</v>
      </c>
      <c r="B3230" s="25" t="s">
        <v>95</v>
      </c>
      <c r="C3230" s="25" t="s">
        <v>148</v>
      </c>
      <c r="D3230" s="25" t="s">
        <v>445</v>
      </c>
      <c r="E3230" s="25" t="s">
        <v>55</v>
      </c>
      <c r="F3230" s="25" t="s">
        <v>9215</v>
      </c>
      <c r="G3230" s="25" t="s">
        <v>9235</v>
      </c>
      <c r="H3230" s="25" t="n">
        <v>0</v>
      </c>
    </row>
    <row r="3231" customFormat="false" ht="15" hidden="false" customHeight="false" outlineLevel="0" collapsed="false">
      <c r="A3231" s="25" t="s">
        <v>2054</v>
      </c>
      <c r="B3231" s="25" t="s">
        <v>80</v>
      </c>
      <c r="C3231" s="25" t="s">
        <v>170</v>
      </c>
      <c r="D3231" s="25" t="s">
        <v>215</v>
      </c>
      <c r="E3231" s="25" t="s">
        <v>54</v>
      </c>
      <c r="F3231" s="25" t="s">
        <v>9215</v>
      </c>
      <c r="G3231" s="25" t="s">
        <v>9363</v>
      </c>
      <c r="H3231" s="25" t="n">
        <v>1110</v>
      </c>
    </row>
    <row r="3232" customFormat="false" ht="15" hidden="false" customHeight="false" outlineLevel="0" collapsed="false">
      <c r="A3232" s="25" t="s">
        <v>5659</v>
      </c>
      <c r="B3232" s="25" t="s">
        <v>96</v>
      </c>
      <c r="C3232" s="25" t="s">
        <v>186</v>
      </c>
      <c r="D3232" s="25" t="s">
        <v>1049</v>
      </c>
      <c r="E3232" s="25" t="s">
        <v>54</v>
      </c>
      <c r="F3232" s="25" t="s">
        <v>9215</v>
      </c>
      <c r="G3232" s="25" t="s">
        <v>9257</v>
      </c>
      <c r="H3232" s="25" t="n">
        <v>441</v>
      </c>
    </row>
    <row r="3233" customFormat="false" ht="15" hidden="false" customHeight="false" outlineLevel="0" collapsed="false">
      <c r="A3233" s="25" t="s">
        <v>6144</v>
      </c>
      <c r="B3233" s="25" t="s">
        <v>108</v>
      </c>
      <c r="C3233" s="25" t="s">
        <v>178</v>
      </c>
      <c r="E3233" s="25" t="s">
        <v>56</v>
      </c>
      <c r="F3233" s="25" t="s">
        <v>9215</v>
      </c>
    </row>
    <row r="3234" customFormat="false" ht="15" hidden="false" customHeight="false" outlineLevel="0" collapsed="false">
      <c r="A3234" s="25" t="s">
        <v>6145</v>
      </c>
      <c r="B3234" s="25" t="s">
        <v>108</v>
      </c>
      <c r="C3234" s="25" t="s">
        <v>186</v>
      </c>
      <c r="D3234" s="25" t="s">
        <v>195</v>
      </c>
      <c r="E3234" s="25" t="s">
        <v>54</v>
      </c>
      <c r="F3234" s="25" t="s">
        <v>9215</v>
      </c>
      <c r="G3234" s="25" t="s">
        <v>9368</v>
      </c>
      <c r="H3234" s="25" t="n">
        <v>553</v>
      </c>
    </row>
    <row r="3235" customFormat="false" ht="15" hidden="false" customHeight="false" outlineLevel="0" collapsed="false">
      <c r="A3235" s="25" t="s">
        <v>6328</v>
      </c>
      <c r="B3235" s="25" t="s">
        <v>106</v>
      </c>
      <c r="C3235" s="25" t="s">
        <v>160</v>
      </c>
      <c r="D3235" s="25" t="s">
        <v>444</v>
      </c>
      <c r="E3235" s="25" t="s">
        <v>54</v>
      </c>
      <c r="F3235" s="25" t="s">
        <v>9215</v>
      </c>
      <c r="G3235" s="25" t="s">
        <v>9227</v>
      </c>
      <c r="H3235" s="25" t="n">
        <v>3624</v>
      </c>
    </row>
    <row r="3236" customFormat="false" ht="15" hidden="false" customHeight="false" outlineLevel="0" collapsed="false">
      <c r="A3236" s="25" t="s">
        <v>3005</v>
      </c>
      <c r="B3236" s="25" t="s">
        <v>76</v>
      </c>
      <c r="C3236" s="25" t="s">
        <v>186</v>
      </c>
      <c r="D3236" s="25" t="s">
        <v>248</v>
      </c>
      <c r="E3236" s="25" t="s">
        <v>55</v>
      </c>
      <c r="F3236" s="25" t="s">
        <v>9215</v>
      </c>
      <c r="G3236" s="25" t="s">
        <v>9262</v>
      </c>
      <c r="H3236" s="25" t="n">
        <v>0</v>
      </c>
    </row>
    <row r="3237" customFormat="false" ht="15" hidden="false" customHeight="false" outlineLevel="0" collapsed="false">
      <c r="A3237" s="25" t="s">
        <v>7795</v>
      </c>
      <c r="B3237" s="25" t="s">
        <v>114</v>
      </c>
      <c r="C3237" s="25" t="s">
        <v>9107</v>
      </c>
      <c r="D3237" s="25" t="s">
        <v>2484</v>
      </c>
      <c r="E3237" s="25" t="s">
        <v>55</v>
      </c>
      <c r="F3237" s="25" t="s">
        <v>9215</v>
      </c>
      <c r="G3237" s="25" t="s">
        <v>9386</v>
      </c>
      <c r="H3237" s="25" t="n">
        <v>0</v>
      </c>
    </row>
    <row r="3238" customFormat="false" ht="15" hidden="false" customHeight="false" outlineLevel="0" collapsed="false">
      <c r="A3238" s="25" t="s">
        <v>8183</v>
      </c>
      <c r="B3238" s="25" t="s">
        <v>113</v>
      </c>
      <c r="C3238" s="25" t="s">
        <v>160</v>
      </c>
      <c r="D3238" s="25" t="s">
        <v>1351</v>
      </c>
      <c r="E3238" s="25" t="s">
        <v>56</v>
      </c>
      <c r="F3238" s="25" t="s">
        <v>9215</v>
      </c>
    </row>
    <row r="3239" customFormat="false" ht="15" hidden="false" customHeight="false" outlineLevel="0" collapsed="false">
      <c r="A3239" s="25" t="s">
        <v>984</v>
      </c>
      <c r="B3239" s="25" t="s">
        <v>72</v>
      </c>
      <c r="C3239" s="25" t="s">
        <v>148</v>
      </c>
      <c r="D3239" s="25" t="s">
        <v>167</v>
      </c>
      <c r="E3239" s="25" t="s">
        <v>55</v>
      </c>
      <c r="F3239" s="25" t="s">
        <v>9215</v>
      </c>
      <c r="G3239" s="25" t="s">
        <v>9368</v>
      </c>
      <c r="H3239" s="25" t="n">
        <v>0</v>
      </c>
    </row>
    <row r="3240" customFormat="false" ht="15" hidden="false" customHeight="false" outlineLevel="0" collapsed="false">
      <c r="A3240" s="25" t="s">
        <v>6568</v>
      </c>
      <c r="B3240" s="25" t="s">
        <v>107</v>
      </c>
      <c r="C3240" s="25" t="s">
        <v>9107</v>
      </c>
      <c r="D3240" s="25" t="s">
        <v>419</v>
      </c>
      <c r="E3240" s="25" t="s">
        <v>56</v>
      </c>
      <c r="F3240" s="25" t="s">
        <v>9215</v>
      </c>
    </row>
    <row r="3241" customFormat="false" ht="15" hidden="false" customHeight="false" outlineLevel="0" collapsed="false">
      <c r="A3241" s="25" t="s">
        <v>6569</v>
      </c>
      <c r="B3241" s="25" t="s">
        <v>107</v>
      </c>
      <c r="C3241" s="25" t="s">
        <v>9107</v>
      </c>
      <c r="D3241" s="25" t="s">
        <v>1158</v>
      </c>
      <c r="E3241" s="25" t="s">
        <v>55</v>
      </c>
      <c r="F3241" s="25" t="s">
        <v>9215</v>
      </c>
      <c r="G3241" s="25" t="s">
        <v>9341</v>
      </c>
      <c r="H3241" s="25" t="n">
        <v>0</v>
      </c>
    </row>
    <row r="3242" customFormat="false" ht="15" hidden="false" customHeight="false" outlineLevel="0" collapsed="false">
      <c r="A3242" s="25" t="s">
        <v>6570</v>
      </c>
      <c r="B3242" s="25" t="s">
        <v>107</v>
      </c>
      <c r="C3242" s="25" t="s">
        <v>148</v>
      </c>
      <c r="D3242" s="25" t="s">
        <v>633</v>
      </c>
      <c r="E3242" s="25" t="s">
        <v>55</v>
      </c>
      <c r="F3242" s="25" t="s">
        <v>9215</v>
      </c>
      <c r="G3242" s="25" t="s">
        <v>9381</v>
      </c>
      <c r="H3242" s="25" t="n">
        <v>0</v>
      </c>
    </row>
    <row r="3243" customFormat="false" ht="15" hidden="false" customHeight="false" outlineLevel="0" collapsed="false">
      <c r="A3243" s="25" t="s">
        <v>6571</v>
      </c>
      <c r="B3243" s="25" t="s">
        <v>107</v>
      </c>
      <c r="C3243" s="25" t="s">
        <v>9107</v>
      </c>
      <c r="D3243" s="25" t="s">
        <v>2863</v>
      </c>
      <c r="E3243" s="25" t="s">
        <v>54</v>
      </c>
      <c r="F3243" s="25" t="s">
        <v>9215</v>
      </c>
      <c r="G3243" s="25" t="s">
        <v>9381</v>
      </c>
      <c r="H3243" s="25" t="n">
        <v>4644</v>
      </c>
    </row>
    <row r="3244" customFormat="false" ht="15" hidden="false" customHeight="false" outlineLevel="0" collapsed="false">
      <c r="A3244" s="25" t="s">
        <v>4275</v>
      </c>
      <c r="B3244" s="25" t="s">
        <v>88</v>
      </c>
      <c r="C3244" s="25" t="s">
        <v>148</v>
      </c>
      <c r="D3244" s="25" t="s">
        <v>1049</v>
      </c>
      <c r="E3244" s="25" t="s">
        <v>55</v>
      </c>
      <c r="F3244" s="25" t="s">
        <v>9215</v>
      </c>
      <c r="G3244" s="25" t="s">
        <v>9247</v>
      </c>
      <c r="H3244" s="25" t="n">
        <v>0</v>
      </c>
    </row>
    <row r="3245" customFormat="false" ht="15" hidden="false" customHeight="false" outlineLevel="0" collapsed="false">
      <c r="A3245" s="25" t="s">
        <v>1577</v>
      </c>
      <c r="B3245" s="25" t="s">
        <v>71</v>
      </c>
      <c r="C3245" s="25" t="s">
        <v>148</v>
      </c>
      <c r="D3245" s="25" t="s">
        <v>191</v>
      </c>
      <c r="E3245" s="25" t="s">
        <v>54</v>
      </c>
      <c r="F3245" s="25" t="s">
        <v>9215</v>
      </c>
      <c r="G3245" s="25" t="s">
        <v>9395</v>
      </c>
      <c r="H3245" s="25" t="n">
        <v>51</v>
      </c>
    </row>
    <row r="3246" customFormat="false" ht="15" hidden="false" customHeight="false" outlineLevel="0" collapsed="false">
      <c r="A3246" s="25" t="s">
        <v>7099</v>
      </c>
      <c r="B3246" s="25" t="s">
        <v>104</v>
      </c>
      <c r="C3246" s="25" t="s">
        <v>9107</v>
      </c>
      <c r="D3246" s="25" t="s">
        <v>199</v>
      </c>
      <c r="E3246" s="25" t="s">
        <v>54</v>
      </c>
      <c r="F3246" s="25" t="s">
        <v>9215</v>
      </c>
      <c r="G3246" s="25" t="s">
        <v>9391</v>
      </c>
      <c r="H3246" s="25" t="n">
        <v>4573</v>
      </c>
    </row>
    <row r="3247" customFormat="false" ht="15" hidden="false" customHeight="false" outlineLevel="0" collapsed="false">
      <c r="A3247" s="25" t="s">
        <v>4477</v>
      </c>
      <c r="B3247" s="25" t="s">
        <v>86</v>
      </c>
      <c r="C3247" s="25" t="s">
        <v>160</v>
      </c>
      <c r="D3247" s="25" t="s">
        <v>421</v>
      </c>
      <c r="E3247" s="25" t="s">
        <v>54</v>
      </c>
      <c r="F3247" s="25" t="s">
        <v>9215</v>
      </c>
      <c r="G3247" s="25" t="s">
        <v>9362</v>
      </c>
      <c r="H3247" s="25" t="n">
        <v>3033</v>
      </c>
    </row>
    <row r="3248" customFormat="false" ht="15" hidden="false" customHeight="false" outlineLevel="0" collapsed="false">
      <c r="A3248" s="25" t="s">
        <v>8851</v>
      </c>
      <c r="B3248" s="25" t="s">
        <v>115</v>
      </c>
      <c r="C3248" s="25" t="s">
        <v>148</v>
      </c>
      <c r="D3248" s="25" t="s">
        <v>428</v>
      </c>
      <c r="E3248" s="25" t="s">
        <v>55</v>
      </c>
      <c r="F3248" s="25" t="s">
        <v>9215</v>
      </c>
      <c r="G3248" s="25" t="s">
        <v>9252</v>
      </c>
      <c r="H3248" s="25" t="n">
        <v>0</v>
      </c>
    </row>
    <row r="3249" customFormat="false" ht="15" hidden="false" customHeight="false" outlineLevel="0" collapsed="false">
      <c r="A3249" s="25" t="s">
        <v>346</v>
      </c>
      <c r="B3249" s="25" t="s">
        <v>69</v>
      </c>
      <c r="C3249" s="25" t="s">
        <v>148</v>
      </c>
      <c r="D3249" s="25" t="s">
        <v>266</v>
      </c>
      <c r="E3249" s="25" t="s">
        <v>55</v>
      </c>
      <c r="F3249" s="25" t="s">
        <v>9220</v>
      </c>
      <c r="G3249" s="25" t="s">
        <v>9253</v>
      </c>
      <c r="H3249" s="25" t="n">
        <v>0</v>
      </c>
    </row>
    <row r="3250" customFormat="false" ht="15" hidden="false" customHeight="false" outlineLevel="0" collapsed="false">
      <c r="A3250" s="25" t="s">
        <v>347</v>
      </c>
      <c r="B3250" s="25" t="s">
        <v>69</v>
      </c>
      <c r="C3250" s="25" t="s">
        <v>148</v>
      </c>
      <c r="D3250" s="25" t="s">
        <v>145</v>
      </c>
      <c r="E3250" s="25" t="s">
        <v>54</v>
      </c>
      <c r="F3250" s="25" t="s">
        <v>9220</v>
      </c>
      <c r="G3250" s="25" t="s">
        <v>9224</v>
      </c>
      <c r="H3250" s="25" t="n">
        <v>58</v>
      </c>
    </row>
    <row r="3251" customFormat="false" ht="15" hidden="false" customHeight="false" outlineLevel="0" collapsed="false">
      <c r="A3251" s="25" t="s">
        <v>348</v>
      </c>
      <c r="B3251" s="25" t="s">
        <v>69</v>
      </c>
      <c r="C3251" s="25" t="s">
        <v>148</v>
      </c>
      <c r="D3251" s="25" t="s">
        <v>225</v>
      </c>
      <c r="E3251" s="25" t="s">
        <v>54</v>
      </c>
      <c r="F3251" s="25" t="s">
        <v>9220</v>
      </c>
      <c r="G3251" s="25" t="s">
        <v>9377</v>
      </c>
      <c r="H3251" s="25" t="n">
        <v>51</v>
      </c>
    </row>
    <row r="3252" customFormat="false" ht="15" hidden="false" customHeight="false" outlineLevel="0" collapsed="false">
      <c r="A3252" s="25" t="s">
        <v>5092</v>
      </c>
      <c r="B3252" s="25" t="s">
        <v>95</v>
      </c>
      <c r="C3252" s="25" t="s">
        <v>9107</v>
      </c>
      <c r="D3252" s="25" t="s">
        <v>1347</v>
      </c>
      <c r="E3252" s="25" t="s">
        <v>54</v>
      </c>
      <c r="F3252" s="25" t="s">
        <v>9220</v>
      </c>
      <c r="G3252" s="25" t="s">
        <v>9335</v>
      </c>
      <c r="H3252" s="25" t="n">
        <v>4873</v>
      </c>
    </row>
    <row r="3253" customFormat="false" ht="15" hidden="false" customHeight="false" outlineLevel="0" collapsed="false">
      <c r="A3253" s="25" t="s">
        <v>3899</v>
      </c>
      <c r="B3253" s="25" t="s">
        <v>87</v>
      </c>
      <c r="C3253" s="25" t="s">
        <v>186</v>
      </c>
      <c r="D3253" s="25" t="s">
        <v>452</v>
      </c>
      <c r="E3253" s="25" t="s">
        <v>56</v>
      </c>
      <c r="F3253" s="25" t="s">
        <v>9220</v>
      </c>
    </row>
    <row r="3254" customFormat="false" ht="15" hidden="false" customHeight="false" outlineLevel="0" collapsed="false">
      <c r="A3254" s="25" t="s">
        <v>2055</v>
      </c>
      <c r="B3254" s="25" t="s">
        <v>80</v>
      </c>
      <c r="C3254" s="25" t="s">
        <v>9107</v>
      </c>
      <c r="D3254" s="25" t="s">
        <v>180</v>
      </c>
      <c r="E3254" s="25" t="s">
        <v>54</v>
      </c>
      <c r="F3254" s="25" t="s">
        <v>9220</v>
      </c>
      <c r="G3254" s="25" t="s">
        <v>9240</v>
      </c>
      <c r="H3254" s="25" t="n">
        <v>4606</v>
      </c>
    </row>
    <row r="3255" customFormat="false" ht="15" hidden="false" customHeight="false" outlineLevel="0" collapsed="false">
      <c r="A3255" s="25" t="s">
        <v>5660</v>
      </c>
      <c r="B3255" s="25" t="s">
        <v>96</v>
      </c>
      <c r="C3255" s="25" t="s">
        <v>170</v>
      </c>
      <c r="D3255" s="25" t="s">
        <v>2530</v>
      </c>
      <c r="E3255" s="25" t="s">
        <v>54</v>
      </c>
      <c r="F3255" s="25" t="s">
        <v>9220</v>
      </c>
      <c r="G3255" s="25" t="s">
        <v>9382</v>
      </c>
      <c r="H3255" s="25" t="n">
        <v>995</v>
      </c>
    </row>
    <row r="3256" customFormat="false" ht="15" hidden="false" customHeight="false" outlineLevel="0" collapsed="false">
      <c r="A3256" s="25" t="s">
        <v>5661</v>
      </c>
      <c r="B3256" s="25" t="s">
        <v>96</v>
      </c>
      <c r="C3256" s="25" t="s">
        <v>9107</v>
      </c>
      <c r="D3256" s="25" t="s">
        <v>1049</v>
      </c>
      <c r="E3256" s="25" t="s">
        <v>54</v>
      </c>
      <c r="F3256" s="25" t="s">
        <v>9220</v>
      </c>
      <c r="G3256" s="25" t="s">
        <v>9358</v>
      </c>
      <c r="H3256" s="25" t="n">
        <v>4581</v>
      </c>
    </row>
    <row r="3257" customFormat="false" ht="15" hidden="false" customHeight="false" outlineLevel="0" collapsed="false">
      <c r="A3257" s="25" t="s">
        <v>4140</v>
      </c>
      <c r="B3257" s="25" t="s">
        <v>89</v>
      </c>
      <c r="C3257" s="25" t="s">
        <v>9107</v>
      </c>
      <c r="D3257" s="25" t="s">
        <v>1347</v>
      </c>
      <c r="E3257" s="25" t="s">
        <v>54</v>
      </c>
      <c r="F3257" s="25" t="s">
        <v>9220</v>
      </c>
      <c r="G3257" s="25" t="s">
        <v>9349</v>
      </c>
      <c r="H3257" s="25" t="n">
        <v>4671</v>
      </c>
    </row>
    <row r="3258" customFormat="false" ht="15" hidden="false" customHeight="false" outlineLevel="0" collapsed="false">
      <c r="A3258" s="25" t="s">
        <v>6329</v>
      </c>
      <c r="B3258" s="25" t="s">
        <v>106</v>
      </c>
      <c r="C3258" s="25" t="s">
        <v>178</v>
      </c>
      <c r="D3258" s="25" t="s">
        <v>198</v>
      </c>
      <c r="E3258" s="25" t="s">
        <v>56</v>
      </c>
      <c r="F3258" s="25" t="s">
        <v>9220</v>
      </c>
    </row>
    <row r="3259" customFormat="false" ht="15" hidden="false" customHeight="false" outlineLevel="0" collapsed="false">
      <c r="A3259" s="25" t="s">
        <v>6330</v>
      </c>
      <c r="B3259" s="25" t="s">
        <v>106</v>
      </c>
      <c r="C3259" s="25" t="s">
        <v>160</v>
      </c>
      <c r="E3259" s="25" t="s">
        <v>56</v>
      </c>
      <c r="F3259" s="25" t="s">
        <v>9220</v>
      </c>
    </row>
    <row r="3260" customFormat="false" ht="15" hidden="false" customHeight="false" outlineLevel="0" collapsed="false">
      <c r="A3260" s="25" t="s">
        <v>7474</v>
      </c>
      <c r="B3260" s="25" t="s">
        <v>112</v>
      </c>
      <c r="C3260" s="25" t="s">
        <v>178</v>
      </c>
      <c r="D3260" s="25" t="s">
        <v>452</v>
      </c>
      <c r="E3260" s="25" t="s">
        <v>56</v>
      </c>
      <c r="F3260" s="25" t="s">
        <v>9220</v>
      </c>
    </row>
    <row r="3261" customFormat="false" ht="15" hidden="false" customHeight="false" outlineLevel="0" collapsed="false">
      <c r="A3261" s="25" t="s">
        <v>7475</v>
      </c>
      <c r="B3261" s="25" t="s">
        <v>112</v>
      </c>
      <c r="C3261" s="25" t="s">
        <v>178</v>
      </c>
      <c r="E3261" s="25" t="s">
        <v>56</v>
      </c>
      <c r="F3261" s="25" t="s">
        <v>9220</v>
      </c>
    </row>
    <row r="3262" customFormat="false" ht="15" hidden="false" customHeight="false" outlineLevel="0" collapsed="false">
      <c r="A3262" s="25" t="s">
        <v>8184</v>
      </c>
      <c r="B3262" s="25" t="s">
        <v>113</v>
      </c>
      <c r="C3262" s="25" t="s">
        <v>170</v>
      </c>
      <c r="D3262" s="25" t="s">
        <v>417</v>
      </c>
      <c r="E3262" s="25" t="s">
        <v>56</v>
      </c>
      <c r="F3262" s="25" t="s">
        <v>9220</v>
      </c>
    </row>
    <row r="3263" customFormat="false" ht="15" hidden="false" customHeight="false" outlineLevel="0" collapsed="false">
      <c r="A3263" s="25" t="s">
        <v>6572</v>
      </c>
      <c r="B3263" s="25" t="s">
        <v>107</v>
      </c>
      <c r="C3263" s="25" t="s">
        <v>2445</v>
      </c>
      <c r="E3263" s="25" t="s">
        <v>56</v>
      </c>
      <c r="F3263" s="25" t="s">
        <v>9220</v>
      </c>
    </row>
    <row r="3264" customFormat="false" ht="15" hidden="false" customHeight="false" outlineLevel="0" collapsed="false">
      <c r="A3264" s="25" t="s">
        <v>3317</v>
      </c>
      <c r="B3264" s="25" t="s">
        <v>77</v>
      </c>
      <c r="C3264" s="25" t="s">
        <v>148</v>
      </c>
      <c r="D3264" s="25" t="s">
        <v>151</v>
      </c>
      <c r="E3264" s="25" t="s">
        <v>55</v>
      </c>
      <c r="F3264" s="25" t="s">
        <v>9220</v>
      </c>
      <c r="G3264" s="25" t="s">
        <v>9379</v>
      </c>
      <c r="H3264" s="25" t="n">
        <v>0</v>
      </c>
    </row>
    <row r="3265" customFormat="false" ht="15" hidden="false" customHeight="false" outlineLevel="0" collapsed="false">
      <c r="A3265" s="25" t="s">
        <v>3318</v>
      </c>
      <c r="B3265" s="25" t="s">
        <v>77</v>
      </c>
      <c r="C3265" s="25" t="s">
        <v>178</v>
      </c>
      <c r="D3265" s="25" t="s">
        <v>164</v>
      </c>
      <c r="E3265" s="25" t="s">
        <v>54</v>
      </c>
      <c r="F3265" s="25" t="s">
        <v>9220</v>
      </c>
      <c r="G3265" s="25" t="s">
        <v>9286</v>
      </c>
      <c r="H3265" s="25" t="n">
        <v>5241</v>
      </c>
    </row>
    <row r="3266" customFormat="false" ht="15" hidden="false" customHeight="false" outlineLevel="0" collapsed="false">
      <c r="A3266" s="25" t="s">
        <v>8557</v>
      </c>
      <c r="B3266" s="25" t="s">
        <v>116</v>
      </c>
      <c r="C3266" s="25" t="s">
        <v>170</v>
      </c>
      <c r="D3266" s="25" t="s">
        <v>636</v>
      </c>
      <c r="E3266" s="25" t="s">
        <v>54</v>
      </c>
      <c r="F3266" s="25" t="s">
        <v>9220</v>
      </c>
      <c r="G3266" s="25" t="s">
        <v>9248</v>
      </c>
      <c r="H3266" s="25" t="n">
        <v>1082</v>
      </c>
    </row>
    <row r="3267" customFormat="false" ht="15" hidden="false" customHeight="false" outlineLevel="0" collapsed="false">
      <c r="A3267" s="25" t="s">
        <v>3608</v>
      </c>
      <c r="B3267" s="25" t="s">
        <v>79</v>
      </c>
      <c r="C3267" s="25" t="s">
        <v>186</v>
      </c>
      <c r="D3267" s="25" t="s">
        <v>188</v>
      </c>
      <c r="E3267" s="25" t="s">
        <v>54</v>
      </c>
      <c r="F3267" s="25" t="s">
        <v>9220</v>
      </c>
      <c r="G3267" s="25" t="s">
        <v>9234</v>
      </c>
      <c r="H3267" s="25" t="n">
        <v>616</v>
      </c>
    </row>
    <row r="3268" customFormat="false" ht="15" hidden="false" customHeight="false" outlineLevel="0" collapsed="false">
      <c r="A3268" s="25" t="s">
        <v>6822</v>
      </c>
      <c r="B3268" s="25" t="s">
        <v>105</v>
      </c>
      <c r="C3268" s="25" t="s">
        <v>148</v>
      </c>
      <c r="E3268" s="25" t="s">
        <v>56</v>
      </c>
      <c r="F3268" s="25" t="s">
        <v>9220</v>
      </c>
    </row>
    <row r="3269" customFormat="false" ht="15" hidden="false" customHeight="false" outlineLevel="0" collapsed="false">
      <c r="A3269" s="25" t="s">
        <v>4276</v>
      </c>
      <c r="B3269" s="25" t="s">
        <v>88</v>
      </c>
      <c r="C3269" s="25" t="s">
        <v>148</v>
      </c>
      <c r="D3269" s="25" t="s">
        <v>1371</v>
      </c>
      <c r="E3269" s="25" t="s">
        <v>55</v>
      </c>
      <c r="F3269" s="25" t="s">
        <v>9220</v>
      </c>
      <c r="G3269" s="25" t="s">
        <v>9349</v>
      </c>
      <c r="H3269" s="25" t="n">
        <v>0</v>
      </c>
    </row>
    <row r="3270" customFormat="false" ht="15" hidden="false" customHeight="false" outlineLevel="0" collapsed="false">
      <c r="A3270" s="25" t="s">
        <v>1578</v>
      </c>
      <c r="B3270" s="25" t="s">
        <v>71</v>
      </c>
      <c r="C3270" s="25" t="s">
        <v>148</v>
      </c>
      <c r="D3270" s="25" t="s">
        <v>215</v>
      </c>
      <c r="E3270" s="25" t="s">
        <v>55</v>
      </c>
      <c r="F3270" s="25" t="s">
        <v>9220</v>
      </c>
      <c r="G3270" s="25" t="s">
        <v>9253</v>
      </c>
      <c r="H3270" s="25" t="n">
        <v>0</v>
      </c>
    </row>
    <row r="3271" customFormat="false" ht="15" hidden="false" customHeight="false" outlineLevel="0" collapsed="false">
      <c r="A3271" s="25" t="s">
        <v>4672</v>
      </c>
      <c r="B3271" s="25" t="s">
        <v>90</v>
      </c>
      <c r="C3271" s="25" t="s">
        <v>148</v>
      </c>
      <c r="E3271" s="25" t="s">
        <v>56</v>
      </c>
      <c r="F3271" s="25" t="s">
        <v>9220</v>
      </c>
    </row>
    <row r="3272" customFormat="false" ht="15" hidden="false" customHeight="false" outlineLevel="0" collapsed="false">
      <c r="A3272" s="25" t="s">
        <v>8852</v>
      </c>
      <c r="B3272" s="25" t="s">
        <v>115</v>
      </c>
      <c r="C3272" s="25" t="s">
        <v>186</v>
      </c>
      <c r="E3272" s="25" t="s">
        <v>56</v>
      </c>
      <c r="F3272" s="25" t="s">
        <v>9220</v>
      </c>
    </row>
    <row r="3273" customFormat="false" ht="15" hidden="false" customHeight="false" outlineLevel="0" collapsed="false">
      <c r="A3273" s="25" t="s">
        <v>8853</v>
      </c>
      <c r="B3273" s="25" t="s">
        <v>115</v>
      </c>
      <c r="C3273" s="25" t="s">
        <v>186</v>
      </c>
      <c r="D3273" s="25" t="s">
        <v>2739</v>
      </c>
      <c r="E3273" s="25" t="s">
        <v>55</v>
      </c>
      <c r="F3273" s="25" t="s">
        <v>9220</v>
      </c>
      <c r="G3273" s="25" t="s">
        <v>9284</v>
      </c>
      <c r="H3273" s="25" t="n">
        <v>0</v>
      </c>
    </row>
    <row r="3274" customFormat="false" ht="15" hidden="false" customHeight="false" outlineLevel="0" collapsed="false">
      <c r="A3274" s="25" t="s">
        <v>8854</v>
      </c>
      <c r="B3274" s="25" t="s">
        <v>115</v>
      </c>
      <c r="C3274" s="25" t="s">
        <v>148</v>
      </c>
      <c r="D3274" s="25" t="s">
        <v>1778</v>
      </c>
      <c r="E3274" s="25" t="s">
        <v>55</v>
      </c>
      <c r="F3274" s="25" t="s">
        <v>9220</v>
      </c>
      <c r="G3274" s="25" t="s">
        <v>9244</v>
      </c>
      <c r="H3274" s="25" t="n">
        <v>0</v>
      </c>
    </row>
    <row r="3275" customFormat="false" ht="15" hidden="false" customHeight="false" outlineLevel="0" collapsed="false">
      <c r="A3275" s="25" t="s">
        <v>8855</v>
      </c>
      <c r="B3275" s="25" t="s">
        <v>115</v>
      </c>
      <c r="C3275" s="25" t="s">
        <v>9107</v>
      </c>
      <c r="D3275" s="25" t="s">
        <v>218</v>
      </c>
      <c r="E3275" s="25" t="s">
        <v>54</v>
      </c>
      <c r="F3275" s="25" t="s">
        <v>9220</v>
      </c>
      <c r="G3275" s="25" t="s">
        <v>9271</v>
      </c>
      <c r="H3275" s="25" t="n">
        <v>4642</v>
      </c>
    </row>
    <row r="3276" customFormat="false" ht="15" hidden="false" customHeight="false" outlineLevel="0" collapsed="false">
      <c r="A3276" s="25" t="s">
        <v>349</v>
      </c>
      <c r="B3276" s="25" t="s">
        <v>69</v>
      </c>
      <c r="C3276" s="25" t="s">
        <v>148</v>
      </c>
      <c r="D3276" s="25" t="s">
        <v>151</v>
      </c>
      <c r="E3276" s="25" t="s">
        <v>54</v>
      </c>
      <c r="F3276" s="25" t="s">
        <v>9261</v>
      </c>
      <c r="G3276" s="25" t="s">
        <v>9304</v>
      </c>
      <c r="H3276" s="25" t="n">
        <v>63</v>
      </c>
    </row>
    <row r="3277" customFormat="false" ht="15" hidden="false" customHeight="false" outlineLevel="0" collapsed="false">
      <c r="A3277" s="25" t="s">
        <v>4819</v>
      </c>
      <c r="B3277" s="25" t="s">
        <v>98</v>
      </c>
      <c r="C3277" s="25" t="s">
        <v>160</v>
      </c>
      <c r="D3277" s="25" t="s">
        <v>1158</v>
      </c>
      <c r="E3277" s="25" t="s">
        <v>55</v>
      </c>
      <c r="F3277" s="25" t="s">
        <v>9261</v>
      </c>
      <c r="G3277" s="25" t="s">
        <v>9229</v>
      </c>
      <c r="H3277" s="25" t="n">
        <v>0</v>
      </c>
    </row>
    <row r="3278" customFormat="false" ht="15" hidden="false" customHeight="false" outlineLevel="0" collapsed="false">
      <c r="A3278" s="25" t="s">
        <v>5093</v>
      </c>
      <c r="B3278" s="25" t="s">
        <v>95</v>
      </c>
      <c r="C3278" s="25" t="s">
        <v>170</v>
      </c>
      <c r="D3278" s="25" t="s">
        <v>1371</v>
      </c>
      <c r="E3278" s="25" t="s">
        <v>55</v>
      </c>
      <c r="F3278" s="25" t="s">
        <v>9261</v>
      </c>
      <c r="G3278" s="25" t="s">
        <v>9256</v>
      </c>
      <c r="H3278" s="25" t="n">
        <v>0</v>
      </c>
    </row>
    <row r="3279" customFormat="false" ht="15" hidden="false" customHeight="false" outlineLevel="0" collapsed="false">
      <c r="A3279" s="25" t="s">
        <v>5094</v>
      </c>
      <c r="B3279" s="25" t="s">
        <v>95</v>
      </c>
      <c r="C3279" s="25" t="s">
        <v>170</v>
      </c>
      <c r="D3279" s="25" t="s">
        <v>661</v>
      </c>
      <c r="E3279" s="25" t="s">
        <v>54</v>
      </c>
      <c r="F3279" s="25" t="s">
        <v>9261</v>
      </c>
      <c r="G3279" s="25" t="s">
        <v>9373</v>
      </c>
      <c r="H3279" s="25" t="n">
        <v>1131</v>
      </c>
    </row>
    <row r="3280" customFormat="false" ht="15" hidden="false" customHeight="false" outlineLevel="0" collapsed="false">
      <c r="A3280" s="25" t="s">
        <v>3900</v>
      </c>
      <c r="B3280" s="25" t="s">
        <v>87</v>
      </c>
      <c r="C3280" s="25" t="s">
        <v>186</v>
      </c>
      <c r="D3280" s="25" t="s">
        <v>484</v>
      </c>
      <c r="E3280" s="25" t="s">
        <v>54</v>
      </c>
      <c r="F3280" s="25" t="s">
        <v>9261</v>
      </c>
      <c r="G3280" s="25" t="s">
        <v>9389</v>
      </c>
      <c r="H3280" s="25" t="n">
        <v>503</v>
      </c>
    </row>
    <row r="3281" customFormat="false" ht="15" hidden="false" customHeight="false" outlineLevel="0" collapsed="false">
      <c r="A3281" s="25" t="s">
        <v>3901</v>
      </c>
      <c r="B3281" s="25" t="s">
        <v>87</v>
      </c>
      <c r="C3281" s="25" t="s">
        <v>186</v>
      </c>
      <c r="D3281" s="25" t="s">
        <v>1347</v>
      </c>
      <c r="E3281" s="25" t="s">
        <v>54</v>
      </c>
      <c r="F3281" s="25" t="s">
        <v>9261</v>
      </c>
      <c r="G3281" s="25" t="s">
        <v>9351</v>
      </c>
      <c r="H3281" s="25" t="n">
        <v>516</v>
      </c>
    </row>
    <row r="3282" customFormat="false" ht="15" hidden="false" customHeight="false" outlineLevel="0" collapsed="false">
      <c r="A3282" s="25" t="s">
        <v>5404</v>
      </c>
      <c r="B3282" s="25" t="s">
        <v>94</v>
      </c>
      <c r="C3282" s="25" t="s">
        <v>186</v>
      </c>
      <c r="D3282" s="25" t="s">
        <v>1671</v>
      </c>
      <c r="E3282" s="25" t="s">
        <v>54</v>
      </c>
      <c r="F3282" s="25" t="s">
        <v>9261</v>
      </c>
      <c r="G3282" s="25" t="s">
        <v>9364</v>
      </c>
      <c r="H3282" s="25" t="n">
        <v>592</v>
      </c>
    </row>
    <row r="3283" customFormat="false" ht="15" hidden="false" customHeight="false" outlineLevel="0" collapsed="false">
      <c r="A3283" s="25" t="s">
        <v>2056</v>
      </c>
      <c r="B3283" s="25" t="s">
        <v>80</v>
      </c>
      <c r="C3283" s="25" t="s">
        <v>9107</v>
      </c>
      <c r="D3283" s="25" t="s">
        <v>251</v>
      </c>
      <c r="E3283" s="25" t="s">
        <v>55</v>
      </c>
      <c r="F3283" s="25" t="s">
        <v>9261</v>
      </c>
      <c r="G3283" s="25" t="s">
        <v>9376</v>
      </c>
      <c r="H3283" s="25" t="n">
        <v>0</v>
      </c>
    </row>
    <row r="3284" customFormat="false" ht="15" hidden="false" customHeight="false" outlineLevel="0" collapsed="false">
      <c r="A3284" s="25" t="s">
        <v>2057</v>
      </c>
      <c r="B3284" s="25" t="s">
        <v>80</v>
      </c>
      <c r="C3284" s="25" t="s">
        <v>9107</v>
      </c>
      <c r="D3284" s="25" t="s">
        <v>266</v>
      </c>
      <c r="E3284" s="25" t="s">
        <v>54</v>
      </c>
      <c r="F3284" s="25" t="s">
        <v>9261</v>
      </c>
      <c r="G3284" s="25" t="s">
        <v>9396</v>
      </c>
      <c r="H3284" s="25" t="n">
        <v>4914</v>
      </c>
    </row>
    <row r="3285" customFormat="false" ht="15" hidden="false" customHeight="false" outlineLevel="0" collapsed="false">
      <c r="A3285" s="25" t="s">
        <v>5662</v>
      </c>
      <c r="B3285" s="25" t="s">
        <v>96</v>
      </c>
      <c r="C3285" s="25" t="s">
        <v>186</v>
      </c>
      <c r="D3285" s="25" t="s">
        <v>218</v>
      </c>
      <c r="E3285" s="25" t="s">
        <v>54</v>
      </c>
      <c r="F3285" s="25" t="s">
        <v>9261</v>
      </c>
      <c r="G3285" s="25" t="s">
        <v>9256</v>
      </c>
      <c r="H3285" s="25" t="n">
        <v>564</v>
      </c>
    </row>
    <row r="3286" customFormat="false" ht="15" hidden="false" customHeight="false" outlineLevel="0" collapsed="false">
      <c r="A3286" s="25" t="s">
        <v>6146</v>
      </c>
      <c r="B3286" s="25" t="s">
        <v>108</v>
      </c>
      <c r="C3286" s="25" t="s">
        <v>148</v>
      </c>
      <c r="D3286" s="25" t="s">
        <v>494</v>
      </c>
      <c r="E3286" s="25" t="s">
        <v>55</v>
      </c>
      <c r="F3286" s="25" t="s">
        <v>9261</v>
      </c>
      <c r="G3286" s="25" t="s">
        <v>9257</v>
      </c>
      <c r="H3286" s="25" t="n">
        <v>0</v>
      </c>
    </row>
    <row r="3287" customFormat="false" ht="15" hidden="false" customHeight="false" outlineLevel="0" collapsed="false">
      <c r="A3287" s="25" t="s">
        <v>6331</v>
      </c>
      <c r="B3287" s="25" t="s">
        <v>106</v>
      </c>
      <c r="C3287" s="25" t="s">
        <v>170</v>
      </c>
      <c r="D3287" s="25" t="s">
        <v>199</v>
      </c>
      <c r="E3287" s="25" t="s">
        <v>54</v>
      </c>
      <c r="F3287" s="25" t="s">
        <v>9261</v>
      </c>
      <c r="G3287" s="25" t="s">
        <v>9256</v>
      </c>
      <c r="H3287" s="25" t="n">
        <v>964</v>
      </c>
    </row>
    <row r="3288" customFormat="false" ht="15" hidden="false" customHeight="false" outlineLevel="0" collapsed="false">
      <c r="A3288" s="25" t="s">
        <v>3006</v>
      </c>
      <c r="B3288" s="25" t="s">
        <v>76</v>
      </c>
      <c r="C3288" s="25" t="s">
        <v>9107</v>
      </c>
      <c r="D3288" s="25" t="s">
        <v>188</v>
      </c>
      <c r="E3288" s="25" t="s">
        <v>55</v>
      </c>
      <c r="F3288" s="25" t="s">
        <v>9261</v>
      </c>
      <c r="G3288" s="25" t="s">
        <v>9397</v>
      </c>
      <c r="H3288" s="25" t="n">
        <v>0</v>
      </c>
    </row>
    <row r="3289" customFormat="false" ht="15" hidden="false" customHeight="false" outlineLevel="0" collapsed="false">
      <c r="A3289" s="25" t="s">
        <v>3007</v>
      </c>
      <c r="B3289" s="25" t="s">
        <v>76</v>
      </c>
      <c r="C3289" s="25" t="s">
        <v>186</v>
      </c>
      <c r="D3289" s="25" t="s">
        <v>198</v>
      </c>
      <c r="E3289" s="25" t="s">
        <v>54</v>
      </c>
      <c r="F3289" s="25" t="s">
        <v>9261</v>
      </c>
      <c r="G3289" s="25" t="s">
        <v>9224</v>
      </c>
      <c r="H3289" s="25" t="n">
        <v>583</v>
      </c>
    </row>
    <row r="3290" customFormat="false" ht="15" hidden="false" customHeight="false" outlineLevel="0" collapsed="false">
      <c r="A3290" s="25" t="s">
        <v>7796</v>
      </c>
      <c r="B3290" s="25" t="s">
        <v>114</v>
      </c>
      <c r="C3290" s="25" t="s">
        <v>186</v>
      </c>
      <c r="D3290" s="25" t="s">
        <v>240</v>
      </c>
      <c r="E3290" s="25" t="s">
        <v>56</v>
      </c>
      <c r="F3290" s="25" t="s">
        <v>9261</v>
      </c>
    </row>
    <row r="3291" customFormat="false" ht="15" hidden="false" customHeight="false" outlineLevel="0" collapsed="false">
      <c r="A3291" s="25" t="s">
        <v>8185</v>
      </c>
      <c r="B3291" s="25" t="s">
        <v>113</v>
      </c>
      <c r="C3291" s="25" t="s">
        <v>170</v>
      </c>
      <c r="E3291" s="25" t="s">
        <v>56</v>
      </c>
      <c r="F3291" s="25" t="s">
        <v>9261</v>
      </c>
    </row>
    <row r="3292" customFormat="false" ht="15" hidden="false" customHeight="false" outlineLevel="0" collapsed="false">
      <c r="A3292" s="25" t="s">
        <v>985</v>
      </c>
      <c r="B3292" s="25" t="s">
        <v>72</v>
      </c>
      <c r="C3292" s="25" t="s">
        <v>186</v>
      </c>
      <c r="D3292" s="25" t="s">
        <v>145</v>
      </c>
      <c r="E3292" s="25" t="s">
        <v>54</v>
      </c>
      <c r="F3292" s="25" t="s">
        <v>9261</v>
      </c>
      <c r="G3292" s="25" t="s">
        <v>9366</v>
      </c>
      <c r="H3292" s="25" t="n">
        <v>440</v>
      </c>
    </row>
    <row r="3293" customFormat="false" ht="15" hidden="false" customHeight="false" outlineLevel="0" collapsed="false">
      <c r="A3293" s="25" t="s">
        <v>1287</v>
      </c>
      <c r="B3293" s="25" t="s">
        <v>73</v>
      </c>
      <c r="C3293" s="25" t="s">
        <v>148</v>
      </c>
      <c r="D3293" s="25" t="s">
        <v>169</v>
      </c>
      <c r="E3293" s="25" t="s">
        <v>54</v>
      </c>
      <c r="F3293" s="25" t="s">
        <v>9261</v>
      </c>
      <c r="G3293" s="25" t="s">
        <v>9384</v>
      </c>
      <c r="H3293" s="25" t="n">
        <v>58</v>
      </c>
    </row>
    <row r="3294" customFormat="false" ht="15" hidden="false" customHeight="false" outlineLevel="0" collapsed="false">
      <c r="A3294" s="25" t="s">
        <v>5929</v>
      </c>
      <c r="B3294" s="25" t="s">
        <v>97</v>
      </c>
      <c r="C3294" s="25" t="s">
        <v>170</v>
      </c>
      <c r="D3294" s="25" t="s">
        <v>1090</v>
      </c>
      <c r="E3294" s="25" t="s">
        <v>54</v>
      </c>
      <c r="F3294" s="25" t="s">
        <v>9261</v>
      </c>
      <c r="G3294" s="25" t="s">
        <v>9252</v>
      </c>
      <c r="H3294" s="25" t="n">
        <v>1093</v>
      </c>
    </row>
    <row r="3295" customFormat="false" ht="15" hidden="false" customHeight="false" outlineLevel="0" collapsed="false">
      <c r="A3295" s="25" t="s">
        <v>4478</v>
      </c>
      <c r="B3295" s="25" t="s">
        <v>86</v>
      </c>
      <c r="C3295" s="25" t="s">
        <v>160</v>
      </c>
      <c r="E3295" s="25" t="s">
        <v>56</v>
      </c>
      <c r="F3295" s="25" t="s">
        <v>9261</v>
      </c>
    </row>
    <row r="3296" customFormat="false" ht="15" hidden="false" customHeight="false" outlineLevel="0" collapsed="false">
      <c r="A3296" s="25" t="s">
        <v>4479</v>
      </c>
      <c r="B3296" s="25" t="s">
        <v>86</v>
      </c>
      <c r="C3296" s="25" t="s">
        <v>170</v>
      </c>
      <c r="D3296" s="25" t="s">
        <v>452</v>
      </c>
      <c r="E3296" s="25" t="s">
        <v>55</v>
      </c>
      <c r="F3296" s="25" t="s">
        <v>9261</v>
      </c>
      <c r="G3296" s="25" t="s">
        <v>9341</v>
      </c>
      <c r="H3296" s="25" t="n">
        <v>0</v>
      </c>
    </row>
    <row r="3297" customFormat="false" ht="15" hidden="false" customHeight="false" outlineLevel="0" collapsed="false">
      <c r="A3297" s="25" t="s">
        <v>350</v>
      </c>
      <c r="B3297" s="25" t="s">
        <v>69</v>
      </c>
      <c r="C3297" s="25" t="s">
        <v>160</v>
      </c>
      <c r="D3297" s="25" t="s">
        <v>245</v>
      </c>
      <c r="E3297" s="25" t="s">
        <v>55</v>
      </c>
      <c r="F3297" s="25" t="s">
        <v>9229</v>
      </c>
      <c r="G3297" s="25" t="s">
        <v>9362</v>
      </c>
      <c r="H3297" s="25" t="n">
        <v>0</v>
      </c>
    </row>
    <row r="3298" customFormat="false" ht="15" hidden="false" customHeight="false" outlineLevel="0" collapsed="false">
      <c r="A3298" s="25" t="s">
        <v>4820</v>
      </c>
      <c r="B3298" s="25" t="s">
        <v>98</v>
      </c>
      <c r="C3298" s="25" t="s">
        <v>178</v>
      </c>
      <c r="E3298" s="25" t="s">
        <v>56</v>
      </c>
      <c r="F3298" s="25" t="s">
        <v>9229</v>
      </c>
    </row>
    <row r="3299" customFormat="false" ht="15" hidden="false" customHeight="false" outlineLevel="0" collapsed="false">
      <c r="A3299" s="25" t="s">
        <v>4821</v>
      </c>
      <c r="B3299" s="25" t="s">
        <v>98</v>
      </c>
      <c r="C3299" s="25" t="s">
        <v>186</v>
      </c>
      <c r="D3299" s="25" t="s">
        <v>1371</v>
      </c>
      <c r="E3299" s="25" t="s">
        <v>54</v>
      </c>
      <c r="F3299" s="25" t="s">
        <v>9229</v>
      </c>
      <c r="G3299" s="25" t="s">
        <v>9257</v>
      </c>
      <c r="H3299" s="25" t="n">
        <v>529</v>
      </c>
    </row>
    <row r="3300" customFormat="false" ht="15" hidden="false" customHeight="false" outlineLevel="0" collapsed="false">
      <c r="A3300" s="25" t="s">
        <v>5095</v>
      </c>
      <c r="B3300" s="25" t="s">
        <v>95</v>
      </c>
      <c r="C3300" s="25" t="s">
        <v>9107</v>
      </c>
      <c r="D3300" s="25" t="s">
        <v>622</v>
      </c>
      <c r="E3300" s="25" t="s">
        <v>54</v>
      </c>
      <c r="F3300" s="25" t="s">
        <v>9229</v>
      </c>
      <c r="G3300" s="25" t="s">
        <v>9253</v>
      </c>
      <c r="H3300" s="25" t="n">
        <v>4839</v>
      </c>
    </row>
    <row r="3301" customFormat="false" ht="15" hidden="false" customHeight="false" outlineLevel="0" collapsed="false">
      <c r="A3301" s="25" t="s">
        <v>3902</v>
      </c>
      <c r="B3301" s="25" t="s">
        <v>87</v>
      </c>
      <c r="C3301" s="25" t="s">
        <v>9107</v>
      </c>
      <c r="E3301" s="25" t="s">
        <v>56</v>
      </c>
      <c r="F3301" s="25" t="s">
        <v>9229</v>
      </c>
    </row>
    <row r="3302" customFormat="false" ht="15" hidden="false" customHeight="false" outlineLevel="0" collapsed="false">
      <c r="A3302" s="25" t="s">
        <v>2058</v>
      </c>
      <c r="B3302" s="25" t="s">
        <v>80</v>
      </c>
      <c r="C3302" s="25" t="s">
        <v>9107</v>
      </c>
      <c r="D3302" s="25" t="s">
        <v>210</v>
      </c>
      <c r="E3302" s="25" t="s">
        <v>54</v>
      </c>
      <c r="F3302" s="25" t="s">
        <v>9229</v>
      </c>
      <c r="G3302" s="25" t="s">
        <v>9398</v>
      </c>
      <c r="H3302" s="25" t="n">
        <v>5961</v>
      </c>
    </row>
    <row r="3303" customFormat="false" ht="15" hidden="false" customHeight="false" outlineLevel="0" collapsed="false">
      <c r="A3303" s="25" t="s">
        <v>2059</v>
      </c>
      <c r="B3303" s="25" t="s">
        <v>80</v>
      </c>
      <c r="C3303" s="25" t="s">
        <v>9107</v>
      </c>
      <c r="D3303" s="25" t="s">
        <v>154</v>
      </c>
      <c r="E3303" s="25" t="s">
        <v>54</v>
      </c>
      <c r="F3303" s="25" t="s">
        <v>9229</v>
      </c>
      <c r="G3303" s="25" t="s">
        <v>9353</v>
      </c>
      <c r="H3303" s="25" t="n">
        <v>5647</v>
      </c>
    </row>
    <row r="3304" customFormat="false" ht="15" hidden="false" customHeight="false" outlineLevel="0" collapsed="false">
      <c r="A3304" s="25" t="s">
        <v>2060</v>
      </c>
      <c r="B3304" s="25" t="s">
        <v>80</v>
      </c>
      <c r="C3304" s="25" t="s">
        <v>148</v>
      </c>
      <c r="D3304" s="25" t="s">
        <v>251</v>
      </c>
      <c r="E3304" s="25" t="s">
        <v>54</v>
      </c>
      <c r="F3304" s="25" t="s">
        <v>9229</v>
      </c>
      <c r="G3304" s="25" t="s">
        <v>9381</v>
      </c>
      <c r="H3304" s="25" t="n">
        <v>56</v>
      </c>
    </row>
    <row r="3305" customFormat="false" ht="15" hidden="false" customHeight="false" outlineLevel="0" collapsed="false">
      <c r="A3305" s="25" t="s">
        <v>5663</v>
      </c>
      <c r="B3305" s="25" t="s">
        <v>96</v>
      </c>
      <c r="C3305" s="25" t="s">
        <v>186</v>
      </c>
      <c r="D3305" s="25" t="s">
        <v>1371</v>
      </c>
      <c r="E3305" s="25" t="s">
        <v>55</v>
      </c>
      <c r="F3305" s="25" t="s">
        <v>9229</v>
      </c>
      <c r="G3305" s="25" t="s">
        <v>9354</v>
      </c>
      <c r="H3305" s="25" t="n">
        <v>0</v>
      </c>
    </row>
    <row r="3306" customFormat="false" ht="15" hidden="false" customHeight="false" outlineLevel="0" collapsed="false">
      <c r="A3306" s="25" t="s">
        <v>5664</v>
      </c>
      <c r="B3306" s="25" t="s">
        <v>96</v>
      </c>
      <c r="C3306" s="25" t="s">
        <v>9107</v>
      </c>
      <c r="D3306" s="25" t="s">
        <v>494</v>
      </c>
      <c r="E3306" s="25" t="s">
        <v>55</v>
      </c>
      <c r="F3306" s="25" t="s">
        <v>9229</v>
      </c>
      <c r="G3306" s="25" t="s">
        <v>9337</v>
      </c>
      <c r="H3306" s="25" t="n">
        <v>0</v>
      </c>
    </row>
    <row r="3307" customFormat="false" ht="15" hidden="false" customHeight="false" outlineLevel="0" collapsed="false">
      <c r="A3307" s="25" t="s">
        <v>4141</v>
      </c>
      <c r="B3307" s="25" t="s">
        <v>89</v>
      </c>
      <c r="C3307" s="25" t="s">
        <v>186</v>
      </c>
      <c r="D3307" s="25" t="s">
        <v>494</v>
      </c>
      <c r="E3307" s="25" t="s">
        <v>54</v>
      </c>
      <c r="F3307" s="25" t="s">
        <v>9229</v>
      </c>
      <c r="G3307" s="25" t="s">
        <v>9381</v>
      </c>
      <c r="H3307" s="25" t="n">
        <v>492</v>
      </c>
    </row>
    <row r="3308" customFormat="false" ht="15" hidden="false" customHeight="false" outlineLevel="0" collapsed="false">
      <c r="A3308" s="25" t="s">
        <v>2674</v>
      </c>
      <c r="B3308" s="25" t="s">
        <v>78</v>
      </c>
      <c r="C3308" s="25" t="s">
        <v>148</v>
      </c>
      <c r="D3308" s="25" t="s">
        <v>158</v>
      </c>
      <c r="E3308" s="25" t="s">
        <v>54</v>
      </c>
      <c r="F3308" s="25" t="s">
        <v>9229</v>
      </c>
      <c r="G3308" s="25" t="s">
        <v>9384</v>
      </c>
      <c r="H3308" s="25" t="n">
        <v>68</v>
      </c>
    </row>
    <row r="3309" customFormat="false" ht="15" hidden="false" customHeight="false" outlineLevel="0" collapsed="false">
      <c r="A3309" s="25" t="s">
        <v>6332</v>
      </c>
      <c r="B3309" s="25" t="s">
        <v>106</v>
      </c>
      <c r="C3309" s="25" t="s">
        <v>160</v>
      </c>
      <c r="D3309" s="25" t="s">
        <v>417</v>
      </c>
      <c r="E3309" s="25" t="s">
        <v>54</v>
      </c>
      <c r="F3309" s="25" t="s">
        <v>9229</v>
      </c>
      <c r="G3309" s="25" t="s">
        <v>9388</v>
      </c>
      <c r="H3309" s="25" t="n">
        <v>3728</v>
      </c>
    </row>
    <row r="3310" customFormat="false" ht="15" hidden="false" customHeight="false" outlineLevel="0" collapsed="false">
      <c r="A3310" s="25" t="s">
        <v>7797</v>
      </c>
      <c r="B3310" s="25" t="s">
        <v>114</v>
      </c>
      <c r="C3310" s="25" t="s">
        <v>170</v>
      </c>
      <c r="D3310" s="25" t="s">
        <v>478</v>
      </c>
      <c r="E3310" s="25" t="s">
        <v>54</v>
      </c>
      <c r="F3310" s="25" t="s">
        <v>9229</v>
      </c>
      <c r="G3310" s="25" t="s">
        <v>9385</v>
      </c>
      <c r="H3310" s="25" t="n">
        <v>1082</v>
      </c>
    </row>
    <row r="3311" customFormat="false" ht="15" hidden="false" customHeight="false" outlineLevel="0" collapsed="false">
      <c r="A3311" s="25" t="s">
        <v>8186</v>
      </c>
      <c r="B3311" s="25" t="s">
        <v>113</v>
      </c>
      <c r="C3311" s="25" t="s">
        <v>170</v>
      </c>
      <c r="D3311" s="25" t="s">
        <v>428</v>
      </c>
      <c r="E3311" s="25" t="s">
        <v>55</v>
      </c>
      <c r="F3311" s="25" t="s">
        <v>9229</v>
      </c>
      <c r="G3311" s="25" t="s">
        <v>9359</v>
      </c>
      <c r="H3311" s="25" t="n">
        <v>0</v>
      </c>
    </row>
    <row r="3312" customFormat="false" ht="15" hidden="false" customHeight="false" outlineLevel="0" collapsed="false">
      <c r="A3312" s="25" t="s">
        <v>986</v>
      </c>
      <c r="B3312" s="25" t="s">
        <v>72</v>
      </c>
      <c r="C3312" s="25" t="s">
        <v>186</v>
      </c>
      <c r="D3312" s="25" t="s">
        <v>198</v>
      </c>
      <c r="E3312" s="25" t="s">
        <v>54</v>
      </c>
      <c r="F3312" s="25" t="s">
        <v>9229</v>
      </c>
      <c r="G3312" s="25" t="s">
        <v>9354</v>
      </c>
      <c r="H3312" s="25" t="n">
        <v>557</v>
      </c>
    </row>
    <row r="3313" customFormat="false" ht="15" hidden="false" customHeight="false" outlineLevel="0" collapsed="false">
      <c r="A3313" s="25" t="s">
        <v>3609</v>
      </c>
      <c r="B3313" s="25" t="s">
        <v>79</v>
      </c>
      <c r="C3313" s="25" t="s">
        <v>148</v>
      </c>
      <c r="D3313" s="25" t="s">
        <v>237</v>
      </c>
      <c r="E3313" s="25" t="s">
        <v>54</v>
      </c>
      <c r="F3313" s="25" t="s">
        <v>9229</v>
      </c>
      <c r="G3313" s="25" t="s">
        <v>9353</v>
      </c>
      <c r="H3313" s="25" t="n">
        <v>60</v>
      </c>
    </row>
    <row r="3314" customFormat="false" ht="15" hidden="false" customHeight="false" outlineLevel="0" collapsed="false">
      <c r="A3314" s="25" t="s">
        <v>1579</v>
      </c>
      <c r="B3314" s="25" t="s">
        <v>71</v>
      </c>
      <c r="C3314" s="25" t="s">
        <v>178</v>
      </c>
      <c r="D3314" s="25" t="s">
        <v>231</v>
      </c>
      <c r="E3314" s="25" t="s">
        <v>54</v>
      </c>
      <c r="F3314" s="25" t="s">
        <v>9229</v>
      </c>
      <c r="G3314" s="25" t="s">
        <v>9235</v>
      </c>
      <c r="H3314" s="25" t="n">
        <v>5046</v>
      </c>
    </row>
    <row r="3315" customFormat="false" ht="15" hidden="false" customHeight="false" outlineLevel="0" collapsed="false">
      <c r="A3315" s="25" t="s">
        <v>1580</v>
      </c>
      <c r="B3315" s="25" t="s">
        <v>71</v>
      </c>
      <c r="C3315" s="25" t="s">
        <v>148</v>
      </c>
      <c r="D3315" s="25" t="s">
        <v>154</v>
      </c>
      <c r="E3315" s="25" t="s">
        <v>54</v>
      </c>
      <c r="F3315" s="25" t="s">
        <v>9229</v>
      </c>
      <c r="G3315" s="25" t="s">
        <v>9332</v>
      </c>
      <c r="H3315" s="25" t="n">
        <v>53</v>
      </c>
    </row>
    <row r="3316" customFormat="false" ht="15" hidden="false" customHeight="false" outlineLevel="0" collapsed="false">
      <c r="A3316" s="25" t="s">
        <v>1581</v>
      </c>
      <c r="B3316" s="25" t="s">
        <v>71</v>
      </c>
      <c r="C3316" s="25" t="s">
        <v>160</v>
      </c>
      <c r="D3316" s="25" t="s">
        <v>176</v>
      </c>
      <c r="E3316" s="25" t="s">
        <v>54</v>
      </c>
      <c r="F3316" s="25" t="s">
        <v>9229</v>
      </c>
      <c r="G3316" s="25" t="s">
        <v>9276</v>
      </c>
      <c r="H3316" s="25" t="n">
        <v>2807</v>
      </c>
    </row>
    <row r="3317" customFormat="false" ht="15" hidden="false" customHeight="false" outlineLevel="0" collapsed="false">
      <c r="A3317" s="25" t="s">
        <v>7100</v>
      </c>
      <c r="B3317" s="25" t="s">
        <v>104</v>
      </c>
      <c r="C3317" s="25" t="s">
        <v>9107</v>
      </c>
      <c r="D3317" s="25" t="s">
        <v>2863</v>
      </c>
      <c r="E3317" s="25" t="s">
        <v>55</v>
      </c>
      <c r="F3317" s="25" t="s">
        <v>9229</v>
      </c>
      <c r="G3317" s="25" t="s">
        <v>9372</v>
      </c>
      <c r="H3317" s="25" t="n">
        <v>0</v>
      </c>
    </row>
    <row r="3318" customFormat="false" ht="15" hidden="false" customHeight="false" outlineLevel="0" collapsed="false">
      <c r="A3318" s="25" t="s">
        <v>8856</v>
      </c>
      <c r="B3318" s="25" t="s">
        <v>115</v>
      </c>
      <c r="C3318" s="25" t="s">
        <v>9107</v>
      </c>
      <c r="D3318" s="25" t="s">
        <v>478</v>
      </c>
      <c r="E3318" s="25" t="s">
        <v>55</v>
      </c>
      <c r="F3318" s="25" t="s">
        <v>9229</v>
      </c>
      <c r="G3318" s="25" t="s">
        <v>9278</v>
      </c>
      <c r="H3318" s="25" t="n">
        <v>0</v>
      </c>
    </row>
    <row r="3319" customFormat="false" ht="15" hidden="false" customHeight="false" outlineLevel="0" collapsed="false">
      <c r="A3319" s="25" t="s">
        <v>351</v>
      </c>
      <c r="B3319" s="25" t="s">
        <v>69</v>
      </c>
      <c r="C3319" s="25" t="s">
        <v>186</v>
      </c>
      <c r="D3319" s="25" t="s">
        <v>151</v>
      </c>
      <c r="E3319" s="25" t="s">
        <v>54</v>
      </c>
      <c r="F3319" s="25" t="s">
        <v>9274</v>
      </c>
      <c r="G3319" s="25" t="s">
        <v>9363</v>
      </c>
      <c r="H3319" s="25" t="n">
        <v>475</v>
      </c>
    </row>
    <row r="3320" customFormat="false" ht="15" hidden="false" customHeight="false" outlineLevel="0" collapsed="false">
      <c r="A3320" s="25" t="s">
        <v>352</v>
      </c>
      <c r="B3320" s="25" t="s">
        <v>69</v>
      </c>
      <c r="C3320" s="25" t="s">
        <v>160</v>
      </c>
      <c r="D3320" s="25" t="s">
        <v>145</v>
      </c>
      <c r="E3320" s="25" t="s">
        <v>54</v>
      </c>
      <c r="F3320" s="25" t="s">
        <v>9274</v>
      </c>
      <c r="G3320" s="25" t="s">
        <v>9351</v>
      </c>
      <c r="H3320" s="25" t="n">
        <v>3031</v>
      </c>
    </row>
    <row r="3321" customFormat="false" ht="15" hidden="false" customHeight="false" outlineLevel="0" collapsed="false">
      <c r="A3321" s="25" t="s">
        <v>4822</v>
      </c>
      <c r="B3321" s="25" t="s">
        <v>98</v>
      </c>
      <c r="C3321" s="25" t="s">
        <v>148</v>
      </c>
      <c r="D3321" s="25" t="s">
        <v>3359</v>
      </c>
      <c r="E3321" s="25" t="s">
        <v>54</v>
      </c>
      <c r="F3321" s="25" t="s">
        <v>9274</v>
      </c>
      <c r="G3321" s="25" t="s">
        <v>9353</v>
      </c>
      <c r="H3321" s="25" t="n">
        <v>53</v>
      </c>
    </row>
    <row r="3322" customFormat="false" ht="15" hidden="false" customHeight="false" outlineLevel="0" collapsed="false">
      <c r="A3322" s="25" t="s">
        <v>5096</v>
      </c>
      <c r="B3322" s="25" t="s">
        <v>95</v>
      </c>
      <c r="C3322" s="25" t="s">
        <v>170</v>
      </c>
      <c r="D3322" s="25" t="s">
        <v>1653</v>
      </c>
      <c r="E3322" s="25" t="s">
        <v>54</v>
      </c>
      <c r="F3322" s="25" t="s">
        <v>9274</v>
      </c>
      <c r="G3322" s="25" t="s">
        <v>9227</v>
      </c>
      <c r="H3322" s="25" t="n">
        <v>1112</v>
      </c>
    </row>
    <row r="3323" customFormat="false" ht="15" hidden="false" customHeight="false" outlineLevel="0" collapsed="false">
      <c r="A3323" s="25" t="s">
        <v>3903</v>
      </c>
      <c r="B3323" s="25" t="s">
        <v>87</v>
      </c>
      <c r="C3323" s="25" t="s">
        <v>186</v>
      </c>
      <c r="D3323" s="25" t="s">
        <v>162</v>
      </c>
      <c r="E3323" s="25" t="s">
        <v>56</v>
      </c>
      <c r="F3323" s="25" t="s">
        <v>9274</v>
      </c>
    </row>
    <row r="3324" customFormat="false" ht="15" hidden="false" customHeight="false" outlineLevel="0" collapsed="false">
      <c r="A3324" s="25" t="s">
        <v>5405</v>
      </c>
      <c r="B3324" s="25" t="s">
        <v>94</v>
      </c>
      <c r="C3324" s="25" t="s">
        <v>9107</v>
      </c>
      <c r="D3324" s="25" t="s">
        <v>463</v>
      </c>
      <c r="E3324" s="25" t="s">
        <v>54</v>
      </c>
      <c r="F3324" s="25" t="s">
        <v>9274</v>
      </c>
      <c r="G3324" s="25" t="s">
        <v>9396</v>
      </c>
      <c r="H3324" s="25" t="n">
        <v>4491</v>
      </c>
    </row>
    <row r="3325" customFormat="false" ht="15" hidden="false" customHeight="false" outlineLevel="0" collapsed="false">
      <c r="A3325" s="25" t="s">
        <v>6147</v>
      </c>
      <c r="B3325" s="25" t="s">
        <v>108</v>
      </c>
      <c r="C3325" s="25" t="s">
        <v>186</v>
      </c>
      <c r="D3325" s="25" t="s">
        <v>1789</v>
      </c>
      <c r="E3325" s="25" t="s">
        <v>54</v>
      </c>
      <c r="F3325" s="25" t="s">
        <v>9274</v>
      </c>
      <c r="G3325" s="25" t="s">
        <v>9233</v>
      </c>
      <c r="H3325" s="25" t="n">
        <v>562</v>
      </c>
    </row>
    <row r="3326" customFormat="false" ht="15" hidden="false" customHeight="false" outlineLevel="0" collapsed="false">
      <c r="A3326" s="25" t="s">
        <v>7476</v>
      </c>
      <c r="B3326" s="25" t="s">
        <v>112</v>
      </c>
      <c r="C3326" s="25" t="s">
        <v>186</v>
      </c>
      <c r="D3326" s="25" t="s">
        <v>5204</v>
      </c>
      <c r="E3326" s="25" t="s">
        <v>54</v>
      </c>
      <c r="F3326" s="25" t="s">
        <v>9274</v>
      </c>
      <c r="G3326" s="25" t="s">
        <v>9227</v>
      </c>
      <c r="H3326" s="25" t="n">
        <v>593</v>
      </c>
    </row>
    <row r="3327" customFormat="false" ht="15" hidden="false" customHeight="false" outlineLevel="0" collapsed="false">
      <c r="A3327" s="25" t="s">
        <v>3008</v>
      </c>
      <c r="B3327" s="25" t="s">
        <v>76</v>
      </c>
      <c r="C3327" s="25" t="s">
        <v>9107</v>
      </c>
      <c r="D3327" s="25" t="s">
        <v>195</v>
      </c>
      <c r="E3327" s="25" t="s">
        <v>54</v>
      </c>
      <c r="F3327" s="25" t="s">
        <v>9274</v>
      </c>
      <c r="G3327" s="25" t="s">
        <v>9380</v>
      </c>
      <c r="H3327" s="25" t="n">
        <v>4606</v>
      </c>
    </row>
    <row r="3328" customFormat="false" ht="15" hidden="false" customHeight="false" outlineLevel="0" collapsed="false">
      <c r="A3328" s="25" t="s">
        <v>7798</v>
      </c>
      <c r="B3328" s="25" t="s">
        <v>114</v>
      </c>
      <c r="C3328" s="25" t="s">
        <v>170</v>
      </c>
      <c r="D3328" s="25" t="s">
        <v>2484</v>
      </c>
      <c r="E3328" s="25" t="s">
        <v>54</v>
      </c>
      <c r="F3328" s="25" t="s">
        <v>9274</v>
      </c>
      <c r="G3328" s="25" t="s">
        <v>9363</v>
      </c>
      <c r="H3328" s="25" t="n">
        <v>1100</v>
      </c>
    </row>
    <row r="3329" customFormat="false" ht="15" hidden="false" customHeight="false" outlineLevel="0" collapsed="false">
      <c r="A3329" s="25" t="s">
        <v>7799</v>
      </c>
      <c r="B3329" s="25" t="s">
        <v>114</v>
      </c>
      <c r="C3329" s="25" t="s">
        <v>170</v>
      </c>
      <c r="D3329" s="25" t="s">
        <v>444</v>
      </c>
      <c r="E3329" s="25" t="s">
        <v>54</v>
      </c>
      <c r="F3329" s="25" t="s">
        <v>9274</v>
      </c>
      <c r="G3329" s="25" t="s">
        <v>9381</v>
      </c>
      <c r="H3329" s="25" t="n">
        <v>1198</v>
      </c>
    </row>
    <row r="3330" customFormat="false" ht="15" hidden="false" customHeight="false" outlineLevel="0" collapsed="false">
      <c r="A3330" s="25" t="s">
        <v>8187</v>
      </c>
      <c r="B3330" s="25" t="s">
        <v>113</v>
      </c>
      <c r="C3330" s="25" t="s">
        <v>186</v>
      </c>
      <c r="E3330" s="25" t="s">
        <v>56</v>
      </c>
      <c r="F3330" s="25" t="s">
        <v>9274</v>
      </c>
    </row>
    <row r="3331" customFormat="false" ht="15" hidden="false" customHeight="false" outlineLevel="0" collapsed="false">
      <c r="A3331" s="25" t="s">
        <v>8188</v>
      </c>
      <c r="B3331" s="25" t="s">
        <v>113</v>
      </c>
      <c r="C3331" s="25" t="s">
        <v>178</v>
      </c>
      <c r="E3331" s="25" t="s">
        <v>56</v>
      </c>
      <c r="F3331" s="25" t="s">
        <v>9274</v>
      </c>
    </row>
    <row r="3332" customFormat="false" ht="15" hidden="false" customHeight="false" outlineLevel="0" collapsed="false">
      <c r="A3332" s="25" t="s">
        <v>987</v>
      </c>
      <c r="B3332" s="25" t="s">
        <v>72</v>
      </c>
      <c r="C3332" s="25" t="s">
        <v>160</v>
      </c>
      <c r="D3332" s="25" t="s">
        <v>237</v>
      </c>
      <c r="E3332" s="25" t="s">
        <v>54</v>
      </c>
      <c r="F3332" s="25" t="s">
        <v>9274</v>
      </c>
      <c r="G3332" s="25" t="s">
        <v>9361</v>
      </c>
      <c r="H3332" s="25" t="n">
        <v>3250</v>
      </c>
    </row>
    <row r="3333" customFormat="false" ht="15" hidden="false" customHeight="false" outlineLevel="0" collapsed="false">
      <c r="A3333" s="25" t="s">
        <v>3319</v>
      </c>
      <c r="B3333" s="25" t="s">
        <v>77</v>
      </c>
      <c r="C3333" s="25" t="s">
        <v>160</v>
      </c>
      <c r="D3333" s="25" t="s">
        <v>162</v>
      </c>
      <c r="E3333" s="25" t="s">
        <v>54</v>
      </c>
      <c r="F3333" s="25" t="s">
        <v>9274</v>
      </c>
      <c r="G3333" s="25" t="s">
        <v>9382</v>
      </c>
      <c r="H3333" s="25" t="n">
        <v>2785</v>
      </c>
    </row>
    <row r="3334" customFormat="false" ht="15" hidden="false" customHeight="false" outlineLevel="0" collapsed="false">
      <c r="A3334" s="25" t="s">
        <v>8558</v>
      </c>
      <c r="B3334" s="25" t="s">
        <v>116</v>
      </c>
      <c r="C3334" s="25" t="s">
        <v>148</v>
      </c>
      <c r="D3334" s="25" t="s">
        <v>444</v>
      </c>
      <c r="E3334" s="25" t="s">
        <v>54</v>
      </c>
      <c r="F3334" s="25" t="s">
        <v>9274</v>
      </c>
      <c r="G3334" s="25" t="s">
        <v>9363</v>
      </c>
      <c r="H3334" s="25" t="n">
        <v>49</v>
      </c>
    </row>
    <row r="3335" customFormat="false" ht="15" hidden="false" customHeight="false" outlineLevel="0" collapsed="false">
      <c r="A3335" s="25" t="s">
        <v>1288</v>
      </c>
      <c r="B3335" s="25" t="s">
        <v>73</v>
      </c>
      <c r="C3335" s="25" t="s">
        <v>160</v>
      </c>
      <c r="D3335" s="25" t="s">
        <v>169</v>
      </c>
      <c r="E3335" s="25" t="s">
        <v>55</v>
      </c>
      <c r="F3335" s="25" t="s">
        <v>9274</v>
      </c>
      <c r="G3335" s="25" t="s">
        <v>9235</v>
      </c>
      <c r="H3335" s="25" t="n">
        <v>0</v>
      </c>
    </row>
    <row r="3336" customFormat="false" ht="15" hidden="false" customHeight="false" outlineLevel="0" collapsed="false">
      <c r="A3336" s="25" t="s">
        <v>1289</v>
      </c>
      <c r="B3336" s="25" t="s">
        <v>73</v>
      </c>
      <c r="C3336" s="25" t="s">
        <v>186</v>
      </c>
      <c r="D3336" s="25" t="s">
        <v>151</v>
      </c>
      <c r="E3336" s="25" t="s">
        <v>54</v>
      </c>
      <c r="F3336" s="25" t="s">
        <v>9274</v>
      </c>
      <c r="G3336" s="25" t="s">
        <v>9377</v>
      </c>
      <c r="H3336" s="25" t="n">
        <v>547</v>
      </c>
    </row>
    <row r="3337" customFormat="false" ht="15" hidden="false" customHeight="false" outlineLevel="0" collapsed="false">
      <c r="A3337" s="25" t="s">
        <v>3610</v>
      </c>
      <c r="B3337" s="25" t="s">
        <v>79</v>
      </c>
      <c r="C3337" s="25" t="s">
        <v>148</v>
      </c>
      <c r="D3337" s="25" t="s">
        <v>151</v>
      </c>
      <c r="E3337" s="25" t="s">
        <v>54</v>
      </c>
      <c r="F3337" s="25" t="s">
        <v>9274</v>
      </c>
      <c r="G3337" s="25" t="s">
        <v>9362</v>
      </c>
      <c r="H3337" s="25" t="n">
        <v>57</v>
      </c>
    </row>
    <row r="3338" customFormat="false" ht="15" hidden="false" customHeight="false" outlineLevel="0" collapsed="false">
      <c r="A3338" s="25" t="s">
        <v>6823</v>
      </c>
      <c r="B3338" s="25" t="s">
        <v>105</v>
      </c>
      <c r="C3338" s="25" t="s">
        <v>148</v>
      </c>
      <c r="D3338" s="25" t="s">
        <v>665</v>
      </c>
      <c r="E3338" s="25" t="s">
        <v>55</v>
      </c>
      <c r="F3338" s="25" t="s">
        <v>9274</v>
      </c>
      <c r="G3338" s="25" t="s">
        <v>9368</v>
      </c>
      <c r="H3338" s="25" t="n">
        <v>0</v>
      </c>
    </row>
    <row r="3339" customFormat="false" ht="15" hidden="false" customHeight="false" outlineLevel="0" collapsed="false">
      <c r="A3339" s="25" t="s">
        <v>6824</v>
      </c>
      <c r="B3339" s="25" t="s">
        <v>105</v>
      </c>
      <c r="C3339" s="25" t="s">
        <v>148</v>
      </c>
      <c r="D3339" s="25" t="s">
        <v>2739</v>
      </c>
      <c r="E3339" s="25" t="s">
        <v>55</v>
      </c>
      <c r="F3339" s="25" t="s">
        <v>9274</v>
      </c>
      <c r="G3339" s="25" t="s">
        <v>9337</v>
      </c>
      <c r="H3339" s="25" t="n">
        <v>0</v>
      </c>
    </row>
    <row r="3340" customFormat="false" ht="15" hidden="false" customHeight="false" outlineLevel="0" collapsed="false">
      <c r="A3340" s="25" t="s">
        <v>7101</v>
      </c>
      <c r="B3340" s="25" t="s">
        <v>104</v>
      </c>
      <c r="C3340" s="25" t="s">
        <v>160</v>
      </c>
      <c r="D3340" s="25" t="s">
        <v>156</v>
      </c>
      <c r="E3340" s="25" t="s">
        <v>55</v>
      </c>
      <c r="F3340" s="25" t="s">
        <v>9274</v>
      </c>
      <c r="G3340" s="25" t="s">
        <v>9244</v>
      </c>
      <c r="H3340" s="25" t="n">
        <v>0</v>
      </c>
    </row>
    <row r="3341" customFormat="false" ht="15" hidden="false" customHeight="false" outlineLevel="0" collapsed="false">
      <c r="A3341" s="25" t="s">
        <v>7102</v>
      </c>
      <c r="B3341" s="25" t="s">
        <v>104</v>
      </c>
      <c r="C3341" s="25" t="s">
        <v>186</v>
      </c>
      <c r="D3341" s="25" t="s">
        <v>3075</v>
      </c>
      <c r="E3341" s="25" t="s">
        <v>54</v>
      </c>
      <c r="F3341" s="25" t="s">
        <v>9274</v>
      </c>
      <c r="G3341" s="25" t="s">
        <v>9354</v>
      </c>
      <c r="H3341" s="25" t="n">
        <v>572</v>
      </c>
    </row>
    <row r="3342" customFormat="false" ht="15" hidden="false" customHeight="false" outlineLevel="0" collapsed="false">
      <c r="A3342" s="25" t="s">
        <v>4480</v>
      </c>
      <c r="B3342" s="25" t="s">
        <v>86</v>
      </c>
      <c r="C3342" s="25" t="s">
        <v>148</v>
      </c>
      <c r="D3342" s="25" t="s">
        <v>3359</v>
      </c>
      <c r="E3342" s="25" t="s">
        <v>54</v>
      </c>
      <c r="F3342" s="25" t="s">
        <v>9274</v>
      </c>
      <c r="G3342" s="25" t="s">
        <v>9276</v>
      </c>
      <c r="H3342" s="25" t="n">
        <v>48</v>
      </c>
    </row>
    <row r="3343" customFormat="false" ht="15" hidden="false" customHeight="false" outlineLevel="0" collapsed="false">
      <c r="A3343" s="25" t="s">
        <v>353</v>
      </c>
      <c r="B3343" s="25" t="s">
        <v>69</v>
      </c>
      <c r="C3343" s="25" t="s">
        <v>178</v>
      </c>
      <c r="D3343" s="25" t="s">
        <v>180</v>
      </c>
      <c r="E3343" s="25" t="s">
        <v>55</v>
      </c>
      <c r="F3343" s="25" t="s">
        <v>9248</v>
      </c>
      <c r="G3343" s="25" t="s">
        <v>9262</v>
      </c>
      <c r="H3343" s="25" t="n">
        <v>0</v>
      </c>
    </row>
    <row r="3344" customFormat="false" ht="15" hidden="false" customHeight="false" outlineLevel="0" collapsed="false">
      <c r="A3344" s="25" t="s">
        <v>3904</v>
      </c>
      <c r="B3344" s="25" t="s">
        <v>87</v>
      </c>
      <c r="C3344" s="25" t="s">
        <v>170</v>
      </c>
      <c r="D3344" s="25" t="s">
        <v>417</v>
      </c>
      <c r="E3344" s="25" t="s">
        <v>56</v>
      </c>
      <c r="F3344" s="25" t="s">
        <v>9248</v>
      </c>
    </row>
    <row r="3345" customFormat="false" ht="15" hidden="false" customHeight="false" outlineLevel="0" collapsed="false">
      <c r="A3345" s="25" t="s">
        <v>5406</v>
      </c>
      <c r="B3345" s="25" t="s">
        <v>94</v>
      </c>
      <c r="C3345" s="25" t="s">
        <v>160</v>
      </c>
      <c r="E3345" s="25" t="s">
        <v>56</v>
      </c>
      <c r="F3345" s="25" t="s">
        <v>9248</v>
      </c>
    </row>
    <row r="3346" customFormat="false" ht="15" hidden="false" customHeight="false" outlineLevel="0" collapsed="false">
      <c r="A3346" s="25" t="s">
        <v>2061</v>
      </c>
      <c r="B3346" s="25" t="s">
        <v>80</v>
      </c>
      <c r="C3346" s="25" t="s">
        <v>160</v>
      </c>
      <c r="D3346" s="25" t="s">
        <v>184</v>
      </c>
      <c r="E3346" s="25" t="s">
        <v>55</v>
      </c>
      <c r="F3346" s="25" t="s">
        <v>9248</v>
      </c>
      <c r="G3346" s="25" t="s">
        <v>9391</v>
      </c>
      <c r="H3346" s="25" t="n">
        <v>0</v>
      </c>
    </row>
    <row r="3347" customFormat="false" ht="15" hidden="false" customHeight="false" outlineLevel="0" collapsed="false">
      <c r="A3347" s="25" t="s">
        <v>4142</v>
      </c>
      <c r="B3347" s="25" t="s">
        <v>89</v>
      </c>
      <c r="C3347" s="25" t="s">
        <v>186</v>
      </c>
      <c r="D3347" s="25" t="s">
        <v>494</v>
      </c>
      <c r="E3347" s="25" t="s">
        <v>54</v>
      </c>
      <c r="F3347" s="25" t="s">
        <v>9248</v>
      </c>
      <c r="G3347" s="25" t="s">
        <v>9233</v>
      </c>
      <c r="H3347" s="25" t="n">
        <v>555</v>
      </c>
    </row>
    <row r="3348" customFormat="false" ht="15" hidden="false" customHeight="false" outlineLevel="0" collapsed="false">
      <c r="A3348" s="25" t="s">
        <v>4143</v>
      </c>
      <c r="B3348" s="25" t="s">
        <v>89</v>
      </c>
      <c r="C3348" s="25" t="s">
        <v>186</v>
      </c>
      <c r="D3348" s="25" t="s">
        <v>1158</v>
      </c>
      <c r="E3348" s="25" t="s">
        <v>54</v>
      </c>
      <c r="F3348" s="25" t="s">
        <v>9248</v>
      </c>
      <c r="G3348" s="25" t="s">
        <v>9370</v>
      </c>
      <c r="H3348" s="25" t="n">
        <v>476</v>
      </c>
    </row>
    <row r="3349" customFormat="false" ht="15" hidden="false" customHeight="false" outlineLevel="0" collapsed="false">
      <c r="A3349" s="25" t="s">
        <v>6333</v>
      </c>
      <c r="B3349" s="25" t="s">
        <v>106</v>
      </c>
      <c r="C3349" s="25" t="s">
        <v>160</v>
      </c>
      <c r="E3349" s="25" t="s">
        <v>56</v>
      </c>
      <c r="F3349" s="25" t="s">
        <v>9248</v>
      </c>
    </row>
    <row r="3350" customFormat="false" ht="15" hidden="false" customHeight="false" outlineLevel="0" collapsed="false">
      <c r="A3350" s="25" t="s">
        <v>7477</v>
      </c>
      <c r="B3350" s="25" t="s">
        <v>112</v>
      </c>
      <c r="C3350" s="25" t="s">
        <v>170</v>
      </c>
      <c r="D3350" s="25" t="s">
        <v>419</v>
      </c>
      <c r="E3350" s="25" t="s">
        <v>54</v>
      </c>
      <c r="F3350" s="25" t="s">
        <v>9248</v>
      </c>
      <c r="G3350" s="25" t="s">
        <v>9259</v>
      </c>
      <c r="H3350" s="25" t="n">
        <v>1090</v>
      </c>
    </row>
    <row r="3351" customFormat="false" ht="15" hidden="false" customHeight="false" outlineLevel="0" collapsed="false">
      <c r="A3351" s="25" t="s">
        <v>8189</v>
      </c>
      <c r="B3351" s="25" t="s">
        <v>113</v>
      </c>
      <c r="C3351" s="25" t="s">
        <v>148</v>
      </c>
      <c r="D3351" s="25" t="s">
        <v>1795</v>
      </c>
      <c r="E3351" s="25" t="s">
        <v>56</v>
      </c>
      <c r="F3351" s="25" t="s">
        <v>9248</v>
      </c>
    </row>
    <row r="3352" customFormat="false" ht="15" hidden="false" customHeight="false" outlineLevel="0" collapsed="false">
      <c r="A3352" s="25" t="s">
        <v>8190</v>
      </c>
      <c r="B3352" s="25" t="s">
        <v>113</v>
      </c>
      <c r="C3352" s="25" t="s">
        <v>186</v>
      </c>
      <c r="D3352" s="25" t="s">
        <v>218</v>
      </c>
      <c r="E3352" s="25" t="s">
        <v>54</v>
      </c>
      <c r="F3352" s="25" t="s">
        <v>9248</v>
      </c>
      <c r="G3352" s="25" t="s">
        <v>9399</v>
      </c>
      <c r="H3352" s="25" t="n">
        <v>584</v>
      </c>
    </row>
    <row r="3353" customFormat="false" ht="15" hidden="false" customHeight="false" outlineLevel="0" collapsed="false">
      <c r="A3353" s="25" t="s">
        <v>6573</v>
      </c>
      <c r="B3353" s="25" t="s">
        <v>107</v>
      </c>
      <c r="C3353" s="25" t="s">
        <v>178</v>
      </c>
      <c r="E3353" s="25" t="s">
        <v>56</v>
      </c>
      <c r="F3353" s="25" t="s">
        <v>9248</v>
      </c>
    </row>
    <row r="3354" customFormat="false" ht="15" hidden="false" customHeight="false" outlineLevel="0" collapsed="false">
      <c r="A3354" s="25" t="s">
        <v>6574</v>
      </c>
      <c r="B3354" s="25" t="s">
        <v>107</v>
      </c>
      <c r="C3354" s="25" t="s">
        <v>2445</v>
      </c>
      <c r="D3354" s="25" t="s">
        <v>1187</v>
      </c>
      <c r="E3354" s="25" t="s">
        <v>54</v>
      </c>
      <c r="F3354" s="25" t="s">
        <v>9248</v>
      </c>
      <c r="G3354" s="25" t="s">
        <v>9349</v>
      </c>
      <c r="H3354" s="25" t="n">
        <v>24745</v>
      </c>
    </row>
    <row r="3355" customFormat="false" ht="15" hidden="false" customHeight="false" outlineLevel="0" collapsed="false">
      <c r="A3355" s="25" t="s">
        <v>8559</v>
      </c>
      <c r="B3355" s="25" t="s">
        <v>116</v>
      </c>
      <c r="C3355" s="25" t="s">
        <v>170</v>
      </c>
      <c r="E3355" s="25" t="s">
        <v>56</v>
      </c>
      <c r="F3355" s="25" t="s">
        <v>9248</v>
      </c>
    </row>
    <row r="3356" customFormat="false" ht="15" hidden="false" customHeight="false" outlineLevel="0" collapsed="false">
      <c r="A3356" s="25" t="s">
        <v>5930</v>
      </c>
      <c r="B3356" s="25" t="s">
        <v>97</v>
      </c>
      <c r="C3356" s="25" t="s">
        <v>9107</v>
      </c>
      <c r="D3356" s="25" t="s">
        <v>218</v>
      </c>
      <c r="E3356" s="25" t="s">
        <v>55</v>
      </c>
      <c r="F3356" s="25" t="s">
        <v>9248</v>
      </c>
      <c r="G3356" s="25" t="s">
        <v>9235</v>
      </c>
      <c r="H3356" s="25" t="n">
        <v>0</v>
      </c>
    </row>
    <row r="3357" customFormat="false" ht="15" hidden="false" customHeight="false" outlineLevel="0" collapsed="false">
      <c r="A3357" s="25" t="s">
        <v>5931</v>
      </c>
      <c r="B3357" s="25" t="s">
        <v>97</v>
      </c>
      <c r="C3357" s="25" t="s">
        <v>186</v>
      </c>
      <c r="D3357" s="25" t="s">
        <v>3373</v>
      </c>
      <c r="E3357" s="25" t="s">
        <v>54</v>
      </c>
      <c r="F3357" s="25" t="s">
        <v>9248</v>
      </c>
      <c r="G3357" s="25" t="s">
        <v>9257</v>
      </c>
      <c r="H3357" s="25" t="n">
        <v>512</v>
      </c>
    </row>
    <row r="3358" customFormat="false" ht="15" hidden="false" customHeight="false" outlineLevel="0" collapsed="false">
      <c r="A3358" s="25" t="s">
        <v>4277</v>
      </c>
      <c r="B3358" s="25" t="s">
        <v>88</v>
      </c>
      <c r="C3358" s="25" t="s">
        <v>9107</v>
      </c>
      <c r="E3358" s="25" t="s">
        <v>56</v>
      </c>
      <c r="F3358" s="25" t="s">
        <v>9248</v>
      </c>
    </row>
    <row r="3359" customFormat="false" ht="15" hidden="false" customHeight="false" outlineLevel="0" collapsed="false">
      <c r="A3359" s="25" t="s">
        <v>7103</v>
      </c>
      <c r="B3359" s="25" t="s">
        <v>104</v>
      </c>
      <c r="C3359" s="25" t="s">
        <v>148</v>
      </c>
      <c r="D3359" s="25" t="s">
        <v>646</v>
      </c>
      <c r="E3359" s="25" t="s">
        <v>54</v>
      </c>
      <c r="F3359" s="25" t="s">
        <v>9248</v>
      </c>
      <c r="G3359" s="25" t="s">
        <v>9240</v>
      </c>
      <c r="H3359" s="25" t="n">
        <v>60</v>
      </c>
    </row>
    <row r="3360" customFormat="false" ht="15" hidden="false" customHeight="false" outlineLevel="0" collapsed="false">
      <c r="A3360" s="25" t="s">
        <v>8857</v>
      </c>
      <c r="B3360" s="25" t="s">
        <v>115</v>
      </c>
      <c r="C3360" s="25" t="s">
        <v>9107</v>
      </c>
      <c r="D3360" s="25" t="s">
        <v>195</v>
      </c>
      <c r="E3360" s="25" t="s">
        <v>55</v>
      </c>
      <c r="F3360" s="25" t="s">
        <v>9248</v>
      </c>
      <c r="G3360" s="25" t="s">
        <v>9392</v>
      </c>
      <c r="H3360" s="25" t="n">
        <v>0</v>
      </c>
    </row>
    <row r="3361" customFormat="false" ht="15" hidden="false" customHeight="false" outlineLevel="0" collapsed="false">
      <c r="A3361" s="25" t="s">
        <v>8858</v>
      </c>
      <c r="B3361" s="25" t="s">
        <v>115</v>
      </c>
      <c r="C3361" s="25" t="s">
        <v>170</v>
      </c>
      <c r="D3361" s="25" t="s">
        <v>449</v>
      </c>
      <c r="E3361" s="25" t="s">
        <v>54</v>
      </c>
      <c r="F3361" s="25" t="s">
        <v>9248</v>
      </c>
      <c r="G3361" s="25" t="s">
        <v>9368</v>
      </c>
      <c r="H3361" s="25" t="n">
        <v>1088</v>
      </c>
    </row>
    <row r="3362" customFormat="false" ht="15" hidden="false" customHeight="false" outlineLevel="0" collapsed="false">
      <c r="A3362" s="25" t="s">
        <v>4823</v>
      </c>
      <c r="B3362" s="25" t="s">
        <v>98</v>
      </c>
      <c r="C3362" s="25" t="s">
        <v>170</v>
      </c>
      <c r="E3362" s="25" t="s">
        <v>56</v>
      </c>
      <c r="F3362" s="25" t="s">
        <v>9244</v>
      </c>
    </row>
    <row r="3363" customFormat="false" ht="15" hidden="false" customHeight="false" outlineLevel="0" collapsed="false">
      <c r="A3363" s="25" t="s">
        <v>4824</v>
      </c>
      <c r="B3363" s="25" t="s">
        <v>98</v>
      </c>
      <c r="C3363" s="25" t="s">
        <v>178</v>
      </c>
      <c r="E3363" s="25" t="s">
        <v>56</v>
      </c>
      <c r="F3363" s="25" t="s">
        <v>9244</v>
      </c>
    </row>
    <row r="3364" customFormat="false" ht="15" hidden="false" customHeight="false" outlineLevel="0" collapsed="false">
      <c r="A3364" s="25" t="s">
        <v>5097</v>
      </c>
      <c r="B3364" s="25" t="s">
        <v>95</v>
      </c>
      <c r="C3364" s="25" t="s">
        <v>148</v>
      </c>
      <c r="E3364" s="25" t="s">
        <v>56</v>
      </c>
      <c r="F3364" s="25" t="s">
        <v>9244</v>
      </c>
    </row>
    <row r="3365" customFormat="false" ht="15" hidden="false" customHeight="false" outlineLevel="0" collapsed="false">
      <c r="A3365" s="25" t="s">
        <v>3905</v>
      </c>
      <c r="B3365" s="25" t="s">
        <v>87</v>
      </c>
      <c r="C3365" s="25" t="s">
        <v>186</v>
      </c>
      <c r="D3365" s="25" t="s">
        <v>1055</v>
      </c>
      <c r="E3365" s="25" t="s">
        <v>54</v>
      </c>
      <c r="F3365" s="25" t="s">
        <v>9244</v>
      </c>
      <c r="G3365" s="25" t="s">
        <v>9252</v>
      </c>
      <c r="H3365" s="25" t="n">
        <v>463</v>
      </c>
    </row>
    <row r="3366" customFormat="false" ht="15" hidden="false" customHeight="false" outlineLevel="0" collapsed="false">
      <c r="A3366" s="25" t="s">
        <v>5665</v>
      </c>
      <c r="B3366" s="25" t="s">
        <v>96</v>
      </c>
      <c r="C3366" s="25" t="s">
        <v>170</v>
      </c>
      <c r="D3366" s="25" t="s">
        <v>1690</v>
      </c>
      <c r="E3366" s="25" t="s">
        <v>54</v>
      </c>
      <c r="F3366" s="25" t="s">
        <v>9244</v>
      </c>
      <c r="G3366" s="25" t="s">
        <v>9387</v>
      </c>
      <c r="H3366" s="25" t="n">
        <v>877</v>
      </c>
    </row>
    <row r="3367" customFormat="false" ht="15" hidden="false" customHeight="false" outlineLevel="0" collapsed="false">
      <c r="A3367" s="25" t="s">
        <v>2675</v>
      </c>
      <c r="B3367" s="25" t="s">
        <v>78</v>
      </c>
      <c r="C3367" s="25" t="s">
        <v>160</v>
      </c>
      <c r="D3367" s="25" t="s">
        <v>195</v>
      </c>
      <c r="E3367" s="25" t="s">
        <v>54</v>
      </c>
      <c r="F3367" s="25" t="s">
        <v>9244</v>
      </c>
      <c r="G3367" s="25" t="s">
        <v>9387</v>
      </c>
      <c r="H3367" s="25" t="n">
        <v>3339</v>
      </c>
    </row>
    <row r="3368" customFormat="false" ht="15" hidden="false" customHeight="false" outlineLevel="0" collapsed="false">
      <c r="A3368" s="25" t="s">
        <v>7478</v>
      </c>
      <c r="B3368" s="25" t="s">
        <v>112</v>
      </c>
      <c r="C3368" s="25" t="s">
        <v>170</v>
      </c>
      <c r="D3368" s="25" t="s">
        <v>218</v>
      </c>
      <c r="E3368" s="25" t="s">
        <v>56</v>
      </c>
      <c r="F3368" s="25" t="s">
        <v>9244</v>
      </c>
    </row>
    <row r="3369" customFormat="false" ht="15" hidden="false" customHeight="false" outlineLevel="0" collapsed="false">
      <c r="A3369" s="25" t="s">
        <v>3009</v>
      </c>
      <c r="B3369" s="25" t="s">
        <v>76</v>
      </c>
      <c r="C3369" s="25" t="s">
        <v>148</v>
      </c>
      <c r="D3369" s="25" t="s">
        <v>215</v>
      </c>
      <c r="E3369" s="25" t="s">
        <v>55</v>
      </c>
      <c r="F3369" s="25" t="s">
        <v>9244</v>
      </c>
      <c r="G3369" s="25" t="s">
        <v>9242</v>
      </c>
      <c r="H3369" s="25" t="n">
        <v>0</v>
      </c>
    </row>
    <row r="3370" customFormat="false" ht="15" hidden="false" customHeight="false" outlineLevel="0" collapsed="false">
      <c r="A3370" s="25" t="s">
        <v>3010</v>
      </c>
      <c r="B3370" s="25" t="s">
        <v>76</v>
      </c>
      <c r="C3370" s="25" t="s">
        <v>9107</v>
      </c>
      <c r="D3370" s="25" t="s">
        <v>198</v>
      </c>
      <c r="E3370" s="25" t="s">
        <v>54</v>
      </c>
      <c r="F3370" s="25" t="s">
        <v>9244</v>
      </c>
      <c r="G3370" s="25" t="s">
        <v>9361</v>
      </c>
      <c r="H3370" s="25" t="n">
        <v>4180</v>
      </c>
    </row>
    <row r="3371" customFormat="false" ht="15" hidden="false" customHeight="false" outlineLevel="0" collapsed="false">
      <c r="A3371" s="25" t="s">
        <v>8191</v>
      </c>
      <c r="B3371" s="25" t="s">
        <v>113</v>
      </c>
      <c r="C3371" s="25" t="s">
        <v>170</v>
      </c>
      <c r="D3371" s="25" t="s">
        <v>419</v>
      </c>
      <c r="E3371" s="25" t="s">
        <v>55</v>
      </c>
      <c r="F3371" s="25" t="s">
        <v>9244</v>
      </c>
      <c r="G3371" s="25" t="s">
        <v>9335</v>
      </c>
      <c r="H3371" s="25" t="n">
        <v>0</v>
      </c>
    </row>
    <row r="3372" customFormat="false" ht="15" hidden="false" customHeight="false" outlineLevel="0" collapsed="false">
      <c r="A3372" s="25" t="s">
        <v>6575</v>
      </c>
      <c r="B3372" s="25" t="s">
        <v>107</v>
      </c>
      <c r="C3372" s="25" t="s">
        <v>186</v>
      </c>
      <c r="D3372" s="25" t="s">
        <v>428</v>
      </c>
      <c r="E3372" s="25" t="s">
        <v>55</v>
      </c>
      <c r="F3372" s="25" t="s">
        <v>9244</v>
      </c>
      <c r="G3372" s="25" t="s">
        <v>9252</v>
      </c>
      <c r="H3372" s="25" t="n">
        <v>0</v>
      </c>
    </row>
    <row r="3373" customFormat="false" ht="15" hidden="false" customHeight="false" outlineLevel="0" collapsed="false">
      <c r="A3373" s="25" t="s">
        <v>6576</v>
      </c>
      <c r="B3373" s="25" t="s">
        <v>107</v>
      </c>
      <c r="C3373" s="25" t="s">
        <v>178</v>
      </c>
      <c r="D3373" s="25" t="s">
        <v>428</v>
      </c>
      <c r="E3373" s="25" t="s">
        <v>54</v>
      </c>
      <c r="F3373" s="25" t="s">
        <v>9244</v>
      </c>
      <c r="G3373" s="25" t="s">
        <v>9349</v>
      </c>
      <c r="H3373" s="25" t="n">
        <v>4642</v>
      </c>
    </row>
    <row r="3374" customFormat="false" ht="15" hidden="false" customHeight="false" outlineLevel="0" collapsed="false">
      <c r="A3374" s="25" t="s">
        <v>3320</v>
      </c>
      <c r="B3374" s="25" t="s">
        <v>77</v>
      </c>
      <c r="C3374" s="25" t="s">
        <v>160</v>
      </c>
      <c r="D3374" s="25" t="s">
        <v>266</v>
      </c>
      <c r="E3374" s="25" t="s">
        <v>55</v>
      </c>
      <c r="F3374" s="25" t="s">
        <v>9244</v>
      </c>
      <c r="G3374" s="25" t="s">
        <v>9385</v>
      </c>
      <c r="H3374" s="25" t="n">
        <v>0</v>
      </c>
    </row>
    <row r="3375" customFormat="false" ht="15" hidden="false" customHeight="false" outlineLevel="0" collapsed="false">
      <c r="A3375" s="25" t="s">
        <v>3611</v>
      </c>
      <c r="B3375" s="25" t="s">
        <v>79</v>
      </c>
      <c r="C3375" s="25" t="s">
        <v>186</v>
      </c>
      <c r="D3375" s="25" t="s">
        <v>240</v>
      </c>
      <c r="E3375" s="25" t="s">
        <v>54</v>
      </c>
      <c r="F3375" s="25" t="s">
        <v>9244</v>
      </c>
      <c r="G3375" s="25" t="s">
        <v>9391</v>
      </c>
      <c r="H3375" s="25" t="n">
        <v>578</v>
      </c>
    </row>
    <row r="3376" customFormat="false" ht="15" hidden="false" customHeight="false" outlineLevel="0" collapsed="false">
      <c r="A3376" s="25" t="s">
        <v>1582</v>
      </c>
      <c r="B3376" s="25" t="s">
        <v>71</v>
      </c>
      <c r="C3376" s="25" t="s">
        <v>160</v>
      </c>
      <c r="D3376" s="25" t="s">
        <v>154</v>
      </c>
      <c r="E3376" s="25" t="s">
        <v>54</v>
      </c>
      <c r="F3376" s="25" t="s">
        <v>9244</v>
      </c>
      <c r="G3376" s="25" t="s">
        <v>9363</v>
      </c>
      <c r="H3376" s="25" t="n">
        <v>3285</v>
      </c>
    </row>
    <row r="3377" customFormat="false" ht="15" hidden="false" customHeight="false" outlineLevel="0" collapsed="false">
      <c r="A3377" s="25" t="s">
        <v>7104</v>
      </c>
      <c r="B3377" s="25" t="s">
        <v>104</v>
      </c>
      <c r="C3377" s="25" t="s">
        <v>148</v>
      </c>
      <c r="D3377" s="25" t="s">
        <v>2863</v>
      </c>
      <c r="E3377" s="25" t="s">
        <v>55</v>
      </c>
      <c r="F3377" s="25" t="s">
        <v>9244</v>
      </c>
      <c r="G3377" s="25" t="s">
        <v>9341</v>
      </c>
      <c r="H3377" s="25" t="n">
        <v>0</v>
      </c>
    </row>
    <row r="3378" customFormat="false" ht="15" hidden="false" customHeight="false" outlineLevel="0" collapsed="false">
      <c r="A3378" s="25" t="s">
        <v>4481</v>
      </c>
      <c r="B3378" s="25" t="s">
        <v>86</v>
      </c>
      <c r="C3378" s="25" t="s">
        <v>170</v>
      </c>
      <c r="D3378" s="25" t="s">
        <v>1653</v>
      </c>
      <c r="E3378" s="25" t="s">
        <v>55</v>
      </c>
      <c r="F3378" s="25" t="s">
        <v>9244</v>
      </c>
      <c r="G3378" s="25" t="s">
        <v>9400</v>
      </c>
      <c r="H3378" s="25" t="n">
        <v>0</v>
      </c>
    </row>
    <row r="3379" customFormat="false" ht="15" hidden="false" customHeight="false" outlineLevel="0" collapsed="false">
      <c r="A3379" s="25" t="s">
        <v>8859</v>
      </c>
      <c r="B3379" s="25" t="s">
        <v>115</v>
      </c>
      <c r="C3379" s="25" t="s">
        <v>9107</v>
      </c>
      <c r="D3379" s="25" t="s">
        <v>3075</v>
      </c>
      <c r="E3379" s="25" t="s">
        <v>54</v>
      </c>
      <c r="F3379" s="25" t="s">
        <v>9244</v>
      </c>
      <c r="G3379" s="25" t="s">
        <v>9262</v>
      </c>
      <c r="H3379" s="25" t="n">
        <v>5212</v>
      </c>
    </row>
    <row r="3380" customFormat="false" ht="15" hidden="false" customHeight="false" outlineLevel="0" collapsed="false">
      <c r="A3380" s="25" t="s">
        <v>5098</v>
      </c>
      <c r="B3380" s="25" t="s">
        <v>95</v>
      </c>
      <c r="C3380" s="25" t="s">
        <v>186</v>
      </c>
      <c r="D3380" s="25" t="s">
        <v>3511</v>
      </c>
      <c r="E3380" s="25" t="s">
        <v>54</v>
      </c>
      <c r="F3380" s="25" t="s">
        <v>9253</v>
      </c>
      <c r="G3380" s="25" t="s">
        <v>9401</v>
      </c>
      <c r="H3380" s="25" t="n">
        <v>614</v>
      </c>
    </row>
    <row r="3381" customFormat="false" ht="15" hidden="false" customHeight="false" outlineLevel="0" collapsed="false">
      <c r="A3381" s="25" t="s">
        <v>5099</v>
      </c>
      <c r="B3381" s="25" t="s">
        <v>95</v>
      </c>
      <c r="C3381" s="25" t="s">
        <v>178</v>
      </c>
      <c r="D3381" s="25" t="s">
        <v>445</v>
      </c>
      <c r="E3381" s="25" t="s">
        <v>54</v>
      </c>
      <c r="F3381" s="25" t="s">
        <v>9253</v>
      </c>
      <c r="G3381" s="25" t="s">
        <v>9385</v>
      </c>
      <c r="H3381" s="25" t="n">
        <v>5778</v>
      </c>
    </row>
    <row r="3382" customFormat="false" ht="15" hidden="false" customHeight="false" outlineLevel="0" collapsed="false">
      <c r="A3382" s="25" t="s">
        <v>3906</v>
      </c>
      <c r="B3382" s="25" t="s">
        <v>87</v>
      </c>
      <c r="C3382" s="25" t="s">
        <v>186</v>
      </c>
      <c r="D3382" s="25" t="s">
        <v>419</v>
      </c>
      <c r="E3382" s="25" t="s">
        <v>56</v>
      </c>
      <c r="F3382" s="25" t="s">
        <v>9253</v>
      </c>
    </row>
    <row r="3383" customFormat="false" ht="15" hidden="false" customHeight="false" outlineLevel="0" collapsed="false">
      <c r="A3383" s="25" t="s">
        <v>5666</v>
      </c>
      <c r="B3383" s="25" t="s">
        <v>96</v>
      </c>
      <c r="C3383" s="25" t="s">
        <v>160</v>
      </c>
      <c r="D3383" s="25" t="s">
        <v>445</v>
      </c>
      <c r="E3383" s="25" t="s">
        <v>54</v>
      </c>
      <c r="F3383" s="25" t="s">
        <v>9253</v>
      </c>
      <c r="G3383" s="25" t="s">
        <v>9379</v>
      </c>
      <c r="H3383" s="25" t="n">
        <v>3521</v>
      </c>
    </row>
    <row r="3384" customFormat="false" ht="15" hidden="false" customHeight="false" outlineLevel="0" collapsed="false">
      <c r="A3384" s="25" t="s">
        <v>6148</v>
      </c>
      <c r="B3384" s="25" t="s">
        <v>108</v>
      </c>
      <c r="C3384" s="25" t="s">
        <v>9107</v>
      </c>
      <c r="E3384" s="25" t="s">
        <v>56</v>
      </c>
      <c r="F3384" s="25" t="s">
        <v>9253</v>
      </c>
    </row>
    <row r="3385" customFormat="false" ht="15" hidden="false" customHeight="false" outlineLevel="0" collapsed="false">
      <c r="A3385" s="25" t="s">
        <v>4144</v>
      </c>
      <c r="B3385" s="25" t="s">
        <v>89</v>
      </c>
      <c r="C3385" s="25" t="s">
        <v>178</v>
      </c>
      <c r="D3385" s="25" t="s">
        <v>1189</v>
      </c>
      <c r="E3385" s="25" t="s">
        <v>55</v>
      </c>
      <c r="F3385" s="25" t="s">
        <v>9253</v>
      </c>
      <c r="G3385" s="25" t="s">
        <v>9402</v>
      </c>
      <c r="H3385" s="25" t="n">
        <v>0</v>
      </c>
    </row>
    <row r="3386" customFormat="false" ht="15" hidden="false" customHeight="false" outlineLevel="0" collapsed="false">
      <c r="A3386" s="25" t="s">
        <v>2676</v>
      </c>
      <c r="B3386" s="25" t="s">
        <v>78</v>
      </c>
      <c r="C3386" s="25" t="s">
        <v>9107</v>
      </c>
      <c r="D3386" s="25" t="s">
        <v>188</v>
      </c>
      <c r="E3386" s="25" t="s">
        <v>54</v>
      </c>
      <c r="F3386" s="25" t="s">
        <v>9253</v>
      </c>
      <c r="G3386" s="25" t="s">
        <v>9337</v>
      </c>
      <c r="H3386" s="25" t="n">
        <v>5109</v>
      </c>
    </row>
    <row r="3387" customFormat="false" ht="15" hidden="false" customHeight="false" outlineLevel="0" collapsed="false">
      <c r="A3387" s="25" t="s">
        <v>7479</v>
      </c>
      <c r="B3387" s="25" t="s">
        <v>112</v>
      </c>
      <c r="C3387" s="25" t="s">
        <v>178</v>
      </c>
      <c r="E3387" s="25" t="s">
        <v>56</v>
      </c>
      <c r="F3387" s="25" t="s">
        <v>9253</v>
      </c>
    </row>
    <row r="3388" customFormat="false" ht="15" hidden="false" customHeight="false" outlineLevel="0" collapsed="false">
      <c r="A3388" s="25" t="s">
        <v>7480</v>
      </c>
      <c r="B3388" s="25" t="s">
        <v>112</v>
      </c>
      <c r="C3388" s="25" t="s">
        <v>186</v>
      </c>
      <c r="D3388" s="25" t="s">
        <v>1646</v>
      </c>
      <c r="E3388" s="25" t="s">
        <v>55</v>
      </c>
      <c r="F3388" s="25" t="s">
        <v>9253</v>
      </c>
      <c r="G3388" s="25" t="s">
        <v>9272</v>
      </c>
      <c r="H3388" s="25" t="n">
        <v>0</v>
      </c>
    </row>
    <row r="3389" customFormat="false" ht="15" hidden="false" customHeight="false" outlineLevel="0" collapsed="false">
      <c r="A3389" s="25" t="s">
        <v>7481</v>
      </c>
      <c r="B3389" s="25" t="s">
        <v>112</v>
      </c>
      <c r="C3389" s="25" t="s">
        <v>178</v>
      </c>
      <c r="D3389" s="25" t="s">
        <v>1778</v>
      </c>
      <c r="E3389" s="25" t="s">
        <v>54</v>
      </c>
      <c r="F3389" s="25" t="s">
        <v>9253</v>
      </c>
      <c r="G3389" s="25" t="s">
        <v>9378</v>
      </c>
      <c r="H3389" s="25" t="n">
        <v>5190</v>
      </c>
    </row>
    <row r="3390" customFormat="false" ht="15" hidden="false" customHeight="false" outlineLevel="0" collapsed="false">
      <c r="A3390" s="25" t="s">
        <v>8192</v>
      </c>
      <c r="B3390" s="25" t="s">
        <v>113</v>
      </c>
      <c r="C3390" s="25" t="s">
        <v>186</v>
      </c>
      <c r="D3390" s="25" t="s">
        <v>444</v>
      </c>
      <c r="E3390" s="25" t="s">
        <v>55</v>
      </c>
      <c r="F3390" s="25" t="s">
        <v>9253</v>
      </c>
      <c r="G3390" s="25" t="s">
        <v>9386</v>
      </c>
      <c r="H3390" s="25" t="n">
        <v>0</v>
      </c>
    </row>
    <row r="3391" customFormat="false" ht="15" hidden="false" customHeight="false" outlineLevel="0" collapsed="false">
      <c r="A3391" s="25" t="s">
        <v>8193</v>
      </c>
      <c r="B3391" s="25" t="s">
        <v>113</v>
      </c>
      <c r="C3391" s="25" t="s">
        <v>9107</v>
      </c>
      <c r="D3391" s="25" t="s">
        <v>646</v>
      </c>
      <c r="E3391" s="25" t="s">
        <v>55</v>
      </c>
      <c r="F3391" s="25" t="s">
        <v>9253</v>
      </c>
      <c r="G3391" s="25" t="s">
        <v>9365</v>
      </c>
      <c r="H3391" s="25" t="n">
        <v>0</v>
      </c>
    </row>
    <row r="3392" customFormat="false" ht="15" hidden="false" customHeight="false" outlineLevel="0" collapsed="false">
      <c r="A3392" s="25" t="s">
        <v>988</v>
      </c>
      <c r="B3392" s="25" t="s">
        <v>72</v>
      </c>
      <c r="C3392" s="25" t="s">
        <v>160</v>
      </c>
      <c r="D3392" s="25" t="s">
        <v>237</v>
      </c>
      <c r="E3392" s="25" t="s">
        <v>55</v>
      </c>
      <c r="F3392" s="25" t="s">
        <v>9253</v>
      </c>
      <c r="G3392" s="25" t="s">
        <v>9349</v>
      </c>
      <c r="H3392" s="25" t="n">
        <v>0</v>
      </c>
    </row>
    <row r="3393" customFormat="false" ht="15" hidden="false" customHeight="false" outlineLevel="0" collapsed="false">
      <c r="A3393" s="25" t="s">
        <v>6577</v>
      </c>
      <c r="B3393" s="25" t="s">
        <v>107</v>
      </c>
      <c r="C3393" s="25" t="s">
        <v>160</v>
      </c>
      <c r="D3393" s="25" t="s">
        <v>2739</v>
      </c>
      <c r="E3393" s="25" t="s">
        <v>56</v>
      </c>
      <c r="F3393" s="25" t="s">
        <v>9253</v>
      </c>
    </row>
    <row r="3394" customFormat="false" ht="15" hidden="false" customHeight="false" outlineLevel="0" collapsed="false">
      <c r="A3394" s="25" t="s">
        <v>8560</v>
      </c>
      <c r="B3394" s="25" t="s">
        <v>116</v>
      </c>
      <c r="C3394" s="25" t="s">
        <v>148</v>
      </c>
      <c r="E3394" s="25" t="s">
        <v>56</v>
      </c>
      <c r="F3394" s="25" t="s">
        <v>9253</v>
      </c>
    </row>
    <row r="3395" customFormat="false" ht="15" hidden="false" customHeight="false" outlineLevel="0" collapsed="false">
      <c r="A3395" s="25" t="s">
        <v>8561</v>
      </c>
      <c r="B3395" s="25" t="s">
        <v>116</v>
      </c>
      <c r="C3395" s="25" t="s">
        <v>170</v>
      </c>
      <c r="D3395" s="25" t="s">
        <v>868</v>
      </c>
      <c r="E3395" s="25" t="s">
        <v>54</v>
      </c>
      <c r="F3395" s="25" t="s">
        <v>9253</v>
      </c>
      <c r="G3395" s="25" t="s">
        <v>9398</v>
      </c>
      <c r="H3395" s="25" t="n">
        <v>940</v>
      </c>
    </row>
    <row r="3396" customFormat="false" ht="15" hidden="false" customHeight="false" outlineLevel="0" collapsed="false">
      <c r="A3396" s="25" t="s">
        <v>3612</v>
      </c>
      <c r="B3396" s="25" t="s">
        <v>79</v>
      </c>
      <c r="C3396" s="25" t="s">
        <v>9107</v>
      </c>
      <c r="D3396" s="25" t="s">
        <v>167</v>
      </c>
      <c r="E3396" s="25" t="s">
        <v>55</v>
      </c>
      <c r="F3396" s="25" t="s">
        <v>9253</v>
      </c>
      <c r="G3396" s="25" t="s">
        <v>9360</v>
      </c>
      <c r="H3396" s="25" t="n">
        <v>0</v>
      </c>
    </row>
    <row r="3397" customFormat="false" ht="15" hidden="false" customHeight="false" outlineLevel="0" collapsed="false">
      <c r="A3397" s="25" t="s">
        <v>6825</v>
      </c>
      <c r="B3397" s="25" t="s">
        <v>105</v>
      </c>
      <c r="C3397" s="25" t="s">
        <v>186</v>
      </c>
      <c r="D3397" s="25" t="s">
        <v>868</v>
      </c>
      <c r="E3397" s="25" t="s">
        <v>54</v>
      </c>
      <c r="F3397" s="25" t="s">
        <v>9253</v>
      </c>
      <c r="G3397" s="25" t="s">
        <v>9337</v>
      </c>
      <c r="H3397" s="25" t="n">
        <v>647</v>
      </c>
    </row>
    <row r="3398" customFormat="false" ht="15" hidden="false" customHeight="false" outlineLevel="0" collapsed="false">
      <c r="A3398" s="25" t="s">
        <v>7105</v>
      </c>
      <c r="B3398" s="25" t="s">
        <v>104</v>
      </c>
      <c r="C3398" s="25" t="s">
        <v>178</v>
      </c>
      <c r="D3398" s="25" t="s">
        <v>218</v>
      </c>
      <c r="E3398" s="25" t="s">
        <v>54</v>
      </c>
      <c r="F3398" s="25" t="s">
        <v>9253</v>
      </c>
      <c r="G3398" s="25" t="s">
        <v>9375</v>
      </c>
      <c r="H3398" s="25" t="n">
        <v>6206</v>
      </c>
    </row>
    <row r="3399" customFormat="false" ht="15" hidden="false" customHeight="false" outlineLevel="0" collapsed="false">
      <c r="A3399" s="25" t="s">
        <v>4482</v>
      </c>
      <c r="B3399" s="25" t="s">
        <v>86</v>
      </c>
      <c r="C3399" s="25" t="s">
        <v>160</v>
      </c>
      <c r="D3399" s="25" t="s">
        <v>1347</v>
      </c>
      <c r="E3399" s="25" t="s">
        <v>54</v>
      </c>
      <c r="F3399" s="25" t="s">
        <v>9253</v>
      </c>
      <c r="G3399" s="25" t="s">
        <v>9379</v>
      </c>
      <c r="H3399" s="25" t="n">
        <v>3158</v>
      </c>
    </row>
    <row r="3400" customFormat="false" ht="15" hidden="false" customHeight="false" outlineLevel="0" collapsed="false">
      <c r="A3400" s="25" t="s">
        <v>4673</v>
      </c>
      <c r="B3400" s="25" t="s">
        <v>90</v>
      </c>
      <c r="C3400" s="25" t="s">
        <v>160</v>
      </c>
      <c r="D3400" s="25" t="s">
        <v>3511</v>
      </c>
      <c r="E3400" s="25" t="s">
        <v>54</v>
      </c>
      <c r="F3400" s="25" t="s">
        <v>9253</v>
      </c>
      <c r="G3400" s="25" t="s">
        <v>9373</v>
      </c>
      <c r="H3400" s="25" t="n">
        <v>2699</v>
      </c>
    </row>
    <row r="3401" customFormat="false" ht="15" hidden="false" customHeight="false" outlineLevel="0" collapsed="false">
      <c r="A3401" s="25" t="s">
        <v>354</v>
      </c>
      <c r="B3401" s="25" t="s">
        <v>69</v>
      </c>
      <c r="C3401" s="25" t="s">
        <v>148</v>
      </c>
      <c r="D3401" s="25" t="s">
        <v>164</v>
      </c>
      <c r="E3401" s="25" t="s">
        <v>55</v>
      </c>
      <c r="F3401" s="25" t="s">
        <v>9235</v>
      </c>
      <c r="G3401" s="25" t="s">
        <v>9365</v>
      </c>
      <c r="H3401" s="25" t="n">
        <v>0</v>
      </c>
    </row>
    <row r="3402" customFormat="false" ht="15" hidden="false" customHeight="false" outlineLevel="0" collapsed="false">
      <c r="A3402" s="25" t="s">
        <v>4825</v>
      </c>
      <c r="B3402" s="25" t="s">
        <v>98</v>
      </c>
      <c r="C3402" s="25" t="s">
        <v>170</v>
      </c>
      <c r="D3402" s="25" t="s">
        <v>639</v>
      </c>
      <c r="E3402" s="25" t="s">
        <v>54</v>
      </c>
      <c r="F3402" s="25" t="s">
        <v>9235</v>
      </c>
      <c r="G3402" s="25" t="s">
        <v>9332</v>
      </c>
      <c r="H3402" s="25" t="n">
        <v>1302</v>
      </c>
    </row>
    <row r="3403" customFormat="false" ht="15" hidden="false" customHeight="false" outlineLevel="0" collapsed="false">
      <c r="A3403" s="25" t="s">
        <v>5100</v>
      </c>
      <c r="B3403" s="25" t="s">
        <v>95</v>
      </c>
      <c r="C3403" s="25" t="s">
        <v>160</v>
      </c>
      <c r="D3403" s="25" t="s">
        <v>663</v>
      </c>
      <c r="E3403" s="25" t="s">
        <v>54</v>
      </c>
      <c r="F3403" s="25" t="s">
        <v>9235</v>
      </c>
      <c r="G3403" s="25" t="s">
        <v>9304</v>
      </c>
      <c r="H3403" s="25" t="n">
        <v>2993</v>
      </c>
    </row>
    <row r="3404" customFormat="false" ht="15" hidden="false" customHeight="false" outlineLevel="0" collapsed="false">
      <c r="A3404" s="25" t="s">
        <v>732</v>
      </c>
      <c r="B3404" s="25" t="s">
        <v>70</v>
      </c>
      <c r="C3404" s="25" t="s">
        <v>186</v>
      </c>
      <c r="D3404" s="25" t="s">
        <v>173</v>
      </c>
      <c r="E3404" s="25" t="s">
        <v>54</v>
      </c>
      <c r="F3404" s="25" t="s">
        <v>9235</v>
      </c>
      <c r="G3404" s="25" t="s">
        <v>9234</v>
      </c>
      <c r="H3404" s="25" t="n">
        <v>460</v>
      </c>
    </row>
    <row r="3405" customFormat="false" ht="15" hidden="false" customHeight="false" outlineLevel="0" collapsed="false">
      <c r="A3405" s="25" t="s">
        <v>3907</v>
      </c>
      <c r="B3405" s="25" t="s">
        <v>87</v>
      </c>
      <c r="C3405" s="25" t="s">
        <v>178</v>
      </c>
      <c r="D3405" s="25" t="s">
        <v>169</v>
      </c>
      <c r="E3405" s="25" t="s">
        <v>56</v>
      </c>
      <c r="F3405" s="25" t="s">
        <v>9235</v>
      </c>
    </row>
    <row r="3406" customFormat="false" ht="15" hidden="false" customHeight="false" outlineLevel="0" collapsed="false">
      <c r="A3406" s="25" t="s">
        <v>3908</v>
      </c>
      <c r="B3406" s="25" t="s">
        <v>87</v>
      </c>
      <c r="C3406" s="25" t="s">
        <v>186</v>
      </c>
      <c r="D3406" s="25" t="s">
        <v>1158</v>
      </c>
      <c r="E3406" s="25" t="s">
        <v>54</v>
      </c>
      <c r="F3406" s="25" t="s">
        <v>9235</v>
      </c>
      <c r="G3406" s="25" t="s">
        <v>9399</v>
      </c>
      <c r="H3406" s="25" t="n">
        <v>616</v>
      </c>
    </row>
    <row r="3407" customFormat="false" ht="15" hidden="false" customHeight="false" outlineLevel="0" collapsed="false">
      <c r="A3407" s="25" t="s">
        <v>2062</v>
      </c>
      <c r="B3407" s="25" t="s">
        <v>80</v>
      </c>
      <c r="C3407" s="25" t="s">
        <v>160</v>
      </c>
      <c r="D3407" s="25" t="s">
        <v>231</v>
      </c>
      <c r="E3407" s="25" t="s">
        <v>55</v>
      </c>
      <c r="F3407" s="25" t="s">
        <v>9235</v>
      </c>
      <c r="G3407" s="25" t="s">
        <v>9334</v>
      </c>
      <c r="H3407" s="25" t="n">
        <v>0</v>
      </c>
    </row>
    <row r="3408" customFormat="false" ht="15" hidden="false" customHeight="false" outlineLevel="0" collapsed="false">
      <c r="A3408" s="25" t="s">
        <v>2063</v>
      </c>
      <c r="B3408" s="25" t="s">
        <v>80</v>
      </c>
      <c r="C3408" s="25" t="s">
        <v>9107</v>
      </c>
      <c r="D3408" s="25" t="s">
        <v>240</v>
      </c>
      <c r="E3408" s="25" t="s">
        <v>54</v>
      </c>
      <c r="F3408" s="25" t="s">
        <v>9235</v>
      </c>
      <c r="G3408" s="25" t="s">
        <v>9349</v>
      </c>
      <c r="H3408" s="25" t="n">
        <v>4270</v>
      </c>
    </row>
    <row r="3409" customFormat="false" ht="15" hidden="false" customHeight="false" outlineLevel="0" collapsed="false">
      <c r="A3409" s="25" t="s">
        <v>5667</v>
      </c>
      <c r="B3409" s="25" t="s">
        <v>96</v>
      </c>
      <c r="C3409" s="25" t="s">
        <v>9107</v>
      </c>
      <c r="D3409" s="25" t="s">
        <v>3359</v>
      </c>
      <c r="E3409" s="25" t="s">
        <v>55</v>
      </c>
      <c r="F3409" s="25" t="s">
        <v>9235</v>
      </c>
      <c r="G3409" s="25" t="s">
        <v>9359</v>
      </c>
      <c r="H3409" s="25" t="n">
        <v>0</v>
      </c>
    </row>
    <row r="3410" customFormat="false" ht="15" hidden="false" customHeight="false" outlineLevel="0" collapsed="false">
      <c r="A3410" s="25" t="s">
        <v>2677</v>
      </c>
      <c r="B3410" s="25" t="s">
        <v>78</v>
      </c>
      <c r="C3410" s="25" t="s">
        <v>9107</v>
      </c>
      <c r="D3410" s="25" t="s">
        <v>162</v>
      </c>
      <c r="E3410" s="25" t="s">
        <v>54</v>
      </c>
      <c r="F3410" s="25" t="s">
        <v>9235</v>
      </c>
      <c r="G3410" s="25" t="s">
        <v>9386</v>
      </c>
      <c r="H3410" s="25" t="n">
        <v>4787</v>
      </c>
    </row>
    <row r="3411" customFormat="false" ht="15" hidden="false" customHeight="false" outlineLevel="0" collapsed="false">
      <c r="A3411" s="25" t="s">
        <v>6334</v>
      </c>
      <c r="B3411" s="25" t="s">
        <v>106</v>
      </c>
      <c r="C3411" s="25" t="s">
        <v>160</v>
      </c>
      <c r="E3411" s="25" t="s">
        <v>56</v>
      </c>
      <c r="F3411" s="25" t="s">
        <v>9235</v>
      </c>
    </row>
    <row r="3412" customFormat="false" ht="15" hidden="false" customHeight="false" outlineLevel="0" collapsed="false">
      <c r="A3412" s="25" t="s">
        <v>3011</v>
      </c>
      <c r="B3412" s="25" t="s">
        <v>76</v>
      </c>
      <c r="C3412" s="25" t="s">
        <v>186</v>
      </c>
      <c r="D3412" s="25" t="s">
        <v>158</v>
      </c>
      <c r="E3412" s="25" t="s">
        <v>55</v>
      </c>
      <c r="F3412" s="25" t="s">
        <v>9235</v>
      </c>
      <c r="G3412" s="25" t="s">
        <v>9371</v>
      </c>
      <c r="H3412" s="25" t="n">
        <v>0</v>
      </c>
    </row>
    <row r="3413" customFormat="false" ht="15" hidden="false" customHeight="false" outlineLevel="0" collapsed="false">
      <c r="A3413" s="25" t="s">
        <v>3012</v>
      </c>
      <c r="B3413" s="25" t="s">
        <v>76</v>
      </c>
      <c r="C3413" s="25" t="s">
        <v>148</v>
      </c>
      <c r="D3413" s="25" t="s">
        <v>195</v>
      </c>
      <c r="E3413" s="25" t="s">
        <v>54</v>
      </c>
      <c r="F3413" s="25" t="s">
        <v>9235</v>
      </c>
      <c r="G3413" s="25" t="s">
        <v>9262</v>
      </c>
      <c r="H3413" s="25" t="n">
        <v>55</v>
      </c>
    </row>
    <row r="3414" customFormat="false" ht="15" hidden="false" customHeight="false" outlineLevel="0" collapsed="false">
      <c r="A3414" s="25" t="s">
        <v>3013</v>
      </c>
      <c r="B3414" s="25" t="s">
        <v>76</v>
      </c>
      <c r="C3414" s="25" t="s">
        <v>160</v>
      </c>
      <c r="D3414" s="25" t="s">
        <v>198</v>
      </c>
      <c r="E3414" s="25" t="s">
        <v>54</v>
      </c>
      <c r="F3414" s="25" t="s">
        <v>9235</v>
      </c>
      <c r="G3414" s="25" t="s">
        <v>9353</v>
      </c>
      <c r="H3414" s="25" t="n">
        <v>3808</v>
      </c>
    </row>
    <row r="3415" customFormat="false" ht="15" hidden="false" customHeight="false" outlineLevel="0" collapsed="false">
      <c r="A3415" s="25" t="s">
        <v>8194</v>
      </c>
      <c r="B3415" s="25" t="s">
        <v>113</v>
      </c>
      <c r="C3415" s="25" t="s">
        <v>9107</v>
      </c>
      <c r="E3415" s="25" t="s">
        <v>56</v>
      </c>
      <c r="F3415" s="25" t="s">
        <v>9235</v>
      </c>
    </row>
    <row r="3416" customFormat="false" ht="15" hidden="false" customHeight="false" outlineLevel="0" collapsed="false">
      <c r="A3416" s="25" t="s">
        <v>989</v>
      </c>
      <c r="B3416" s="25" t="s">
        <v>72</v>
      </c>
      <c r="C3416" s="25" t="s">
        <v>186</v>
      </c>
      <c r="D3416" s="25" t="s">
        <v>188</v>
      </c>
      <c r="E3416" s="25" t="s">
        <v>54</v>
      </c>
      <c r="F3416" s="25" t="s">
        <v>9235</v>
      </c>
      <c r="G3416" s="25" t="s">
        <v>9403</v>
      </c>
      <c r="H3416" s="25" t="n">
        <v>483</v>
      </c>
    </row>
    <row r="3417" customFormat="false" ht="15" hidden="false" customHeight="false" outlineLevel="0" collapsed="false">
      <c r="A3417" s="25" t="s">
        <v>990</v>
      </c>
      <c r="B3417" s="25" t="s">
        <v>72</v>
      </c>
      <c r="C3417" s="25" t="s">
        <v>160</v>
      </c>
      <c r="D3417" s="25" t="s">
        <v>266</v>
      </c>
      <c r="E3417" s="25" t="s">
        <v>54</v>
      </c>
      <c r="F3417" s="25" t="s">
        <v>9235</v>
      </c>
      <c r="G3417" s="25" t="s">
        <v>9394</v>
      </c>
      <c r="H3417" s="25" t="n">
        <v>3727</v>
      </c>
    </row>
    <row r="3418" customFormat="false" ht="15" hidden="false" customHeight="false" outlineLevel="0" collapsed="false">
      <c r="A3418" s="25" t="s">
        <v>6578</v>
      </c>
      <c r="B3418" s="25" t="s">
        <v>107</v>
      </c>
      <c r="C3418" s="25" t="s">
        <v>9107</v>
      </c>
      <c r="D3418" s="25" t="s">
        <v>2484</v>
      </c>
      <c r="E3418" s="25" t="s">
        <v>54</v>
      </c>
      <c r="F3418" s="25" t="s">
        <v>9235</v>
      </c>
      <c r="G3418" s="25" t="s">
        <v>9349</v>
      </c>
      <c r="H3418" s="25" t="n">
        <v>4738</v>
      </c>
    </row>
    <row r="3419" customFormat="false" ht="15" hidden="false" customHeight="false" outlineLevel="0" collapsed="false">
      <c r="A3419" s="25" t="s">
        <v>3321</v>
      </c>
      <c r="B3419" s="25" t="s">
        <v>77</v>
      </c>
      <c r="C3419" s="25" t="s">
        <v>170</v>
      </c>
      <c r="D3419" s="25" t="s">
        <v>145</v>
      </c>
      <c r="E3419" s="25" t="s">
        <v>54</v>
      </c>
      <c r="F3419" s="25" t="s">
        <v>9235</v>
      </c>
      <c r="G3419" s="25" t="s">
        <v>9332</v>
      </c>
      <c r="H3419" s="25" t="n">
        <v>1275</v>
      </c>
    </row>
    <row r="3420" customFormat="false" ht="15" hidden="false" customHeight="false" outlineLevel="0" collapsed="false">
      <c r="A3420" s="25" t="s">
        <v>3322</v>
      </c>
      <c r="B3420" s="25" t="s">
        <v>77</v>
      </c>
      <c r="C3420" s="25" t="s">
        <v>160</v>
      </c>
      <c r="D3420" s="25" t="s">
        <v>162</v>
      </c>
      <c r="E3420" s="25" t="s">
        <v>54</v>
      </c>
      <c r="F3420" s="25" t="s">
        <v>9235</v>
      </c>
      <c r="G3420" s="25" t="s">
        <v>9373</v>
      </c>
      <c r="H3420" s="25" t="n">
        <v>3428</v>
      </c>
    </row>
    <row r="3421" customFormat="false" ht="15" hidden="false" customHeight="false" outlineLevel="0" collapsed="false">
      <c r="A3421" s="25" t="s">
        <v>1290</v>
      </c>
      <c r="B3421" s="25" t="s">
        <v>73</v>
      </c>
      <c r="C3421" s="25" t="s">
        <v>148</v>
      </c>
      <c r="D3421" s="25" t="s">
        <v>184</v>
      </c>
      <c r="E3421" s="25" t="s">
        <v>55</v>
      </c>
      <c r="F3421" s="25" t="s">
        <v>9235</v>
      </c>
      <c r="G3421" s="25" t="s">
        <v>9396</v>
      </c>
      <c r="H3421" s="25" t="n">
        <v>0</v>
      </c>
    </row>
    <row r="3422" customFormat="false" ht="15" hidden="false" customHeight="false" outlineLevel="0" collapsed="false">
      <c r="A3422" s="25" t="s">
        <v>5932</v>
      </c>
      <c r="B3422" s="25" t="s">
        <v>97</v>
      </c>
      <c r="C3422" s="25" t="s">
        <v>9107</v>
      </c>
      <c r="D3422" s="25" t="s">
        <v>1671</v>
      </c>
      <c r="E3422" s="25" t="s">
        <v>54</v>
      </c>
      <c r="F3422" s="25" t="s">
        <v>9235</v>
      </c>
      <c r="G3422" s="25" t="s">
        <v>9240</v>
      </c>
      <c r="H3422" s="25" t="n">
        <v>5420</v>
      </c>
    </row>
    <row r="3423" customFormat="false" ht="15" hidden="false" customHeight="false" outlineLevel="0" collapsed="false">
      <c r="A3423" s="25" t="s">
        <v>6826</v>
      </c>
      <c r="B3423" s="25" t="s">
        <v>105</v>
      </c>
      <c r="C3423" s="25" t="s">
        <v>148</v>
      </c>
      <c r="D3423" s="25" t="s">
        <v>449</v>
      </c>
      <c r="E3423" s="25" t="s">
        <v>55</v>
      </c>
      <c r="F3423" s="25" t="s">
        <v>9235</v>
      </c>
      <c r="G3423" s="25" t="s">
        <v>9371</v>
      </c>
      <c r="H3423" s="25" t="n">
        <v>0</v>
      </c>
    </row>
    <row r="3424" customFormat="false" ht="15" hidden="false" customHeight="false" outlineLevel="0" collapsed="false">
      <c r="A3424" s="25" t="s">
        <v>1583</v>
      </c>
      <c r="B3424" s="25" t="s">
        <v>71</v>
      </c>
      <c r="C3424" s="25" t="s">
        <v>148</v>
      </c>
      <c r="D3424" s="25" t="s">
        <v>237</v>
      </c>
      <c r="E3424" s="25" t="s">
        <v>54</v>
      </c>
      <c r="F3424" s="25" t="s">
        <v>9235</v>
      </c>
      <c r="G3424" s="25" t="s">
        <v>9286</v>
      </c>
      <c r="H3424" s="25" t="n">
        <v>59</v>
      </c>
    </row>
    <row r="3425" customFormat="false" ht="15" hidden="false" customHeight="false" outlineLevel="0" collapsed="false">
      <c r="A3425" s="25" t="s">
        <v>7106</v>
      </c>
      <c r="B3425" s="25" t="s">
        <v>104</v>
      </c>
      <c r="C3425" s="25" t="s">
        <v>178</v>
      </c>
      <c r="D3425" s="25" t="s">
        <v>433</v>
      </c>
      <c r="E3425" s="25" t="s">
        <v>56</v>
      </c>
      <c r="F3425" s="25" t="s">
        <v>9235</v>
      </c>
    </row>
    <row r="3426" customFormat="false" ht="15" hidden="false" customHeight="false" outlineLevel="0" collapsed="false">
      <c r="A3426" s="25" t="s">
        <v>7107</v>
      </c>
      <c r="B3426" s="25" t="s">
        <v>104</v>
      </c>
      <c r="C3426" s="25" t="s">
        <v>148</v>
      </c>
      <c r="D3426" s="25" t="s">
        <v>248</v>
      </c>
      <c r="E3426" s="25" t="s">
        <v>56</v>
      </c>
      <c r="F3426" s="25" t="s">
        <v>9235</v>
      </c>
    </row>
    <row r="3427" customFormat="false" ht="15" hidden="false" customHeight="false" outlineLevel="0" collapsed="false">
      <c r="A3427" s="25" t="s">
        <v>355</v>
      </c>
      <c r="B3427" s="25" t="s">
        <v>69</v>
      </c>
      <c r="C3427" s="25" t="s">
        <v>170</v>
      </c>
      <c r="D3427" s="25" t="s">
        <v>237</v>
      </c>
      <c r="E3427" s="25" t="s">
        <v>55</v>
      </c>
      <c r="F3427" s="25" t="s">
        <v>9252</v>
      </c>
      <c r="G3427" s="25" t="s">
        <v>9366</v>
      </c>
      <c r="H3427" s="25" t="n">
        <v>0</v>
      </c>
    </row>
    <row r="3428" customFormat="false" ht="15" hidden="false" customHeight="false" outlineLevel="0" collapsed="false">
      <c r="A3428" s="25" t="s">
        <v>356</v>
      </c>
      <c r="B3428" s="25" t="s">
        <v>69</v>
      </c>
      <c r="C3428" s="25" t="s">
        <v>160</v>
      </c>
      <c r="D3428" s="25" t="s">
        <v>245</v>
      </c>
      <c r="E3428" s="25" t="s">
        <v>55</v>
      </c>
      <c r="F3428" s="25" t="s">
        <v>9252</v>
      </c>
      <c r="G3428" s="25" t="s">
        <v>9373</v>
      </c>
      <c r="H3428" s="25" t="n">
        <v>0</v>
      </c>
    </row>
    <row r="3429" customFormat="false" ht="15" hidden="false" customHeight="false" outlineLevel="0" collapsed="false">
      <c r="A3429" s="25" t="s">
        <v>4826</v>
      </c>
      <c r="B3429" s="25" t="s">
        <v>98</v>
      </c>
      <c r="C3429" s="25" t="s">
        <v>160</v>
      </c>
      <c r="E3429" s="25" t="s">
        <v>56</v>
      </c>
      <c r="F3429" s="25" t="s">
        <v>9252</v>
      </c>
    </row>
    <row r="3430" customFormat="false" ht="15" hidden="false" customHeight="false" outlineLevel="0" collapsed="false">
      <c r="A3430" s="25" t="s">
        <v>4827</v>
      </c>
      <c r="B3430" s="25" t="s">
        <v>98</v>
      </c>
      <c r="C3430" s="25" t="s">
        <v>186</v>
      </c>
      <c r="D3430" s="25" t="s">
        <v>421</v>
      </c>
      <c r="E3430" s="25" t="s">
        <v>54</v>
      </c>
      <c r="F3430" s="25" t="s">
        <v>9252</v>
      </c>
      <c r="G3430" s="25" t="s">
        <v>9377</v>
      </c>
      <c r="H3430" s="25" t="n">
        <v>561</v>
      </c>
    </row>
    <row r="3431" customFormat="false" ht="15" hidden="false" customHeight="false" outlineLevel="0" collapsed="false">
      <c r="A3431" s="25" t="s">
        <v>4828</v>
      </c>
      <c r="B3431" s="25" t="s">
        <v>98</v>
      </c>
      <c r="C3431" s="25" t="s">
        <v>170</v>
      </c>
      <c r="D3431" s="25" t="s">
        <v>1640</v>
      </c>
      <c r="E3431" s="25" t="s">
        <v>54</v>
      </c>
      <c r="F3431" s="25" t="s">
        <v>9252</v>
      </c>
      <c r="G3431" s="25" t="s">
        <v>9358</v>
      </c>
      <c r="H3431" s="25" t="n">
        <v>1354</v>
      </c>
    </row>
    <row r="3432" customFormat="false" ht="15" hidden="false" customHeight="false" outlineLevel="0" collapsed="false">
      <c r="A3432" s="25" t="s">
        <v>5101</v>
      </c>
      <c r="B3432" s="25" t="s">
        <v>95</v>
      </c>
      <c r="C3432" s="25" t="s">
        <v>148</v>
      </c>
      <c r="D3432" s="25" t="s">
        <v>1055</v>
      </c>
      <c r="E3432" s="25" t="s">
        <v>54</v>
      </c>
      <c r="F3432" s="25" t="s">
        <v>9252</v>
      </c>
      <c r="G3432" s="25" t="s">
        <v>9378</v>
      </c>
      <c r="H3432" s="25" t="n">
        <v>44</v>
      </c>
    </row>
    <row r="3433" customFormat="false" ht="15" hidden="false" customHeight="false" outlineLevel="0" collapsed="false">
      <c r="A3433" s="25" t="s">
        <v>3909</v>
      </c>
      <c r="B3433" s="25" t="s">
        <v>87</v>
      </c>
      <c r="C3433" s="25" t="s">
        <v>186</v>
      </c>
      <c r="D3433" s="25" t="s">
        <v>1671</v>
      </c>
      <c r="E3433" s="25" t="s">
        <v>54</v>
      </c>
      <c r="F3433" s="25" t="s">
        <v>9252</v>
      </c>
      <c r="G3433" s="25" t="s">
        <v>9378</v>
      </c>
      <c r="H3433" s="25" t="n">
        <v>560</v>
      </c>
    </row>
    <row r="3434" customFormat="false" ht="15" hidden="false" customHeight="false" outlineLevel="0" collapsed="false">
      <c r="A3434" s="25" t="s">
        <v>3910</v>
      </c>
      <c r="B3434" s="25" t="s">
        <v>87</v>
      </c>
      <c r="C3434" s="25" t="s">
        <v>9107</v>
      </c>
      <c r="D3434" s="25" t="s">
        <v>452</v>
      </c>
      <c r="E3434" s="25" t="s">
        <v>54</v>
      </c>
      <c r="F3434" s="25" t="s">
        <v>9252</v>
      </c>
      <c r="G3434" s="25" t="s">
        <v>9273</v>
      </c>
      <c r="H3434" s="25" t="n">
        <v>5324</v>
      </c>
    </row>
    <row r="3435" customFormat="false" ht="15" hidden="false" customHeight="false" outlineLevel="0" collapsed="false">
      <c r="A3435" s="25" t="s">
        <v>6335</v>
      </c>
      <c r="B3435" s="25" t="s">
        <v>106</v>
      </c>
      <c r="C3435" s="25" t="s">
        <v>160</v>
      </c>
      <c r="E3435" s="25" t="s">
        <v>56</v>
      </c>
      <c r="F3435" s="25" t="s">
        <v>9252</v>
      </c>
    </row>
    <row r="3436" customFormat="false" ht="15" hidden="false" customHeight="false" outlineLevel="0" collapsed="false">
      <c r="A3436" s="25" t="s">
        <v>6336</v>
      </c>
      <c r="B3436" s="25" t="s">
        <v>106</v>
      </c>
      <c r="C3436" s="25" t="s">
        <v>160</v>
      </c>
      <c r="E3436" s="25" t="s">
        <v>56</v>
      </c>
      <c r="F3436" s="25" t="s">
        <v>9252</v>
      </c>
    </row>
    <row r="3437" customFormat="false" ht="15" hidden="false" customHeight="false" outlineLevel="0" collapsed="false">
      <c r="A3437" s="25" t="s">
        <v>7482</v>
      </c>
      <c r="B3437" s="25" t="s">
        <v>112</v>
      </c>
      <c r="C3437" s="25" t="s">
        <v>170</v>
      </c>
      <c r="D3437" s="25" t="s">
        <v>646</v>
      </c>
      <c r="E3437" s="25" t="s">
        <v>56</v>
      </c>
      <c r="F3437" s="25" t="s">
        <v>9252</v>
      </c>
    </row>
    <row r="3438" customFormat="false" ht="15" hidden="false" customHeight="false" outlineLevel="0" collapsed="false">
      <c r="A3438" s="25" t="s">
        <v>7800</v>
      </c>
      <c r="B3438" s="25" t="s">
        <v>114</v>
      </c>
      <c r="C3438" s="25" t="s">
        <v>9107</v>
      </c>
      <c r="D3438" s="25" t="s">
        <v>184</v>
      </c>
      <c r="E3438" s="25" t="s">
        <v>56</v>
      </c>
      <c r="F3438" s="25" t="s">
        <v>9252</v>
      </c>
    </row>
    <row r="3439" customFormat="false" ht="15" hidden="false" customHeight="false" outlineLevel="0" collapsed="false">
      <c r="A3439" s="25" t="s">
        <v>7801</v>
      </c>
      <c r="B3439" s="25" t="s">
        <v>114</v>
      </c>
      <c r="C3439" s="25" t="s">
        <v>9107</v>
      </c>
      <c r="D3439" s="25" t="s">
        <v>2484</v>
      </c>
      <c r="E3439" s="25" t="s">
        <v>54</v>
      </c>
      <c r="F3439" s="25" t="s">
        <v>9252</v>
      </c>
      <c r="G3439" s="25" t="s">
        <v>9403</v>
      </c>
      <c r="H3439" s="25" t="n">
        <v>4924</v>
      </c>
    </row>
    <row r="3440" customFormat="false" ht="15" hidden="false" customHeight="false" outlineLevel="0" collapsed="false">
      <c r="A3440" s="25" t="s">
        <v>8195</v>
      </c>
      <c r="B3440" s="25" t="s">
        <v>113</v>
      </c>
      <c r="C3440" s="25" t="s">
        <v>186</v>
      </c>
      <c r="D3440" s="25" t="s">
        <v>199</v>
      </c>
      <c r="E3440" s="25" t="s">
        <v>54</v>
      </c>
      <c r="F3440" s="25" t="s">
        <v>9252</v>
      </c>
      <c r="G3440" s="25" t="s">
        <v>9334</v>
      </c>
      <c r="H3440" s="25" t="n">
        <v>571</v>
      </c>
    </row>
    <row r="3441" customFormat="false" ht="15" hidden="false" customHeight="false" outlineLevel="0" collapsed="false">
      <c r="A3441" s="25" t="s">
        <v>8196</v>
      </c>
      <c r="B3441" s="25" t="s">
        <v>113</v>
      </c>
      <c r="C3441" s="25" t="s">
        <v>160</v>
      </c>
      <c r="D3441" s="25" t="s">
        <v>1158</v>
      </c>
      <c r="E3441" s="25" t="s">
        <v>54</v>
      </c>
      <c r="F3441" s="25" t="s">
        <v>9252</v>
      </c>
      <c r="G3441" s="25" t="s">
        <v>9341</v>
      </c>
      <c r="H3441" s="25" t="n">
        <v>4022</v>
      </c>
    </row>
    <row r="3442" customFormat="false" ht="15" hidden="false" customHeight="false" outlineLevel="0" collapsed="false">
      <c r="A3442" s="25" t="s">
        <v>991</v>
      </c>
      <c r="B3442" s="25" t="s">
        <v>72</v>
      </c>
      <c r="C3442" s="25" t="s">
        <v>186</v>
      </c>
      <c r="D3442" s="25" t="s">
        <v>188</v>
      </c>
      <c r="E3442" s="25" t="s">
        <v>55</v>
      </c>
      <c r="F3442" s="25" t="s">
        <v>9252</v>
      </c>
      <c r="G3442" s="25" t="s">
        <v>9341</v>
      </c>
      <c r="H3442" s="25" t="n">
        <v>0</v>
      </c>
    </row>
    <row r="3443" customFormat="false" ht="15" hidden="false" customHeight="false" outlineLevel="0" collapsed="false">
      <c r="A3443" s="25" t="s">
        <v>8562</v>
      </c>
      <c r="B3443" s="25" t="s">
        <v>116</v>
      </c>
      <c r="C3443" s="25" t="s">
        <v>148</v>
      </c>
      <c r="D3443" s="25" t="s">
        <v>417</v>
      </c>
      <c r="E3443" s="25" t="s">
        <v>55</v>
      </c>
      <c r="F3443" s="25" t="s">
        <v>9252</v>
      </c>
      <c r="G3443" s="25" t="s">
        <v>9386</v>
      </c>
      <c r="H3443" s="25" t="n">
        <v>0</v>
      </c>
    </row>
    <row r="3444" customFormat="false" ht="15" hidden="false" customHeight="false" outlineLevel="0" collapsed="false">
      <c r="A3444" s="25" t="s">
        <v>8563</v>
      </c>
      <c r="B3444" s="25" t="s">
        <v>116</v>
      </c>
      <c r="C3444" s="25" t="s">
        <v>170</v>
      </c>
      <c r="D3444" s="25" t="s">
        <v>2484</v>
      </c>
      <c r="E3444" s="25" t="s">
        <v>54</v>
      </c>
      <c r="F3444" s="25" t="s">
        <v>9252</v>
      </c>
      <c r="G3444" s="25" t="s">
        <v>9293</v>
      </c>
      <c r="H3444" s="25" t="n">
        <v>1030</v>
      </c>
    </row>
    <row r="3445" customFormat="false" ht="15" hidden="false" customHeight="false" outlineLevel="0" collapsed="false">
      <c r="A3445" s="25" t="s">
        <v>1291</v>
      </c>
      <c r="B3445" s="25" t="s">
        <v>73</v>
      </c>
      <c r="C3445" s="25" t="s">
        <v>160</v>
      </c>
      <c r="D3445" s="25" t="s">
        <v>151</v>
      </c>
      <c r="E3445" s="25" t="s">
        <v>55</v>
      </c>
      <c r="F3445" s="25" t="s">
        <v>9252</v>
      </c>
      <c r="G3445" s="25" t="s">
        <v>9353</v>
      </c>
      <c r="H3445" s="25" t="n">
        <v>0</v>
      </c>
    </row>
    <row r="3446" customFormat="false" ht="15" hidden="false" customHeight="false" outlineLevel="0" collapsed="false">
      <c r="A3446" s="25" t="s">
        <v>3613</v>
      </c>
      <c r="B3446" s="25" t="s">
        <v>79</v>
      </c>
      <c r="C3446" s="25" t="s">
        <v>148</v>
      </c>
      <c r="D3446" s="25" t="s">
        <v>225</v>
      </c>
      <c r="E3446" s="25" t="s">
        <v>55</v>
      </c>
      <c r="F3446" s="25" t="s">
        <v>9252</v>
      </c>
      <c r="G3446" s="25" t="s">
        <v>9262</v>
      </c>
      <c r="H3446" s="25" t="n">
        <v>0</v>
      </c>
    </row>
    <row r="3447" customFormat="false" ht="15" hidden="false" customHeight="false" outlineLevel="0" collapsed="false">
      <c r="A3447" s="25" t="s">
        <v>1584</v>
      </c>
      <c r="B3447" s="25" t="s">
        <v>71</v>
      </c>
      <c r="C3447" s="25" t="s">
        <v>148</v>
      </c>
      <c r="D3447" s="25" t="s">
        <v>191</v>
      </c>
      <c r="E3447" s="25" t="s">
        <v>55</v>
      </c>
      <c r="F3447" s="25" t="s">
        <v>9252</v>
      </c>
      <c r="G3447" s="25" t="s">
        <v>9397</v>
      </c>
      <c r="H3447" s="25" t="n">
        <v>0</v>
      </c>
    </row>
    <row r="3448" customFormat="false" ht="15" hidden="false" customHeight="false" outlineLevel="0" collapsed="false">
      <c r="A3448" s="25" t="s">
        <v>7108</v>
      </c>
      <c r="B3448" s="25" t="s">
        <v>104</v>
      </c>
      <c r="C3448" s="25" t="s">
        <v>186</v>
      </c>
      <c r="D3448" s="25" t="s">
        <v>428</v>
      </c>
      <c r="E3448" s="25" t="s">
        <v>55</v>
      </c>
      <c r="F3448" s="25" t="s">
        <v>9252</v>
      </c>
      <c r="G3448" s="25" t="s">
        <v>9351</v>
      </c>
      <c r="H3448" s="25" t="n">
        <v>0</v>
      </c>
    </row>
    <row r="3449" customFormat="false" ht="15" hidden="false" customHeight="false" outlineLevel="0" collapsed="false">
      <c r="A3449" s="25" t="s">
        <v>7109</v>
      </c>
      <c r="B3449" s="25" t="s">
        <v>104</v>
      </c>
      <c r="C3449" s="25" t="s">
        <v>9107</v>
      </c>
      <c r="D3449" s="25" t="s">
        <v>494</v>
      </c>
      <c r="E3449" s="25" t="s">
        <v>54</v>
      </c>
      <c r="F3449" s="25" t="s">
        <v>9252</v>
      </c>
      <c r="G3449" s="25" t="s">
        <v>9402</v>
      </c>
      <c r="H3449" s="25" t="n">
        <v>5074</v>
      </c>
    </row>
    <row r="3450" customFormat="false" ht="15" hidden="false" customHeight="false" outlineLevel="0" collapsed="false">
      <c r="A3450" s="25" t="s">
        <v>4483</v>
      </c>
      <c r="B3450" s="25" t="s">
        <v>86</v>
      </c>
      <c r="C3450" s="25" t="s">
        <v>148</v>
      </c>
      <c r="D3450" s="25" t="s">
        <v>646</v>
      </c>
      <c r="E3450" s="25" t="s">
        <v>56</v>
      </c>
      <c r="F3450" s="25" t="s">
        <v>9252</v>
      </c>
    </row>
    <row r="3451" customFormat="false" ht="15" hidden="false" customHeight="false" outlineLevel="0" collapsed="false">
      <c r="A3451" s="25" t="s">
        <v>4674</v>
      </c>
      <c r="B3451" s="25" t="s">
        <v>90</v>
      </c>
      <c r="C3451" s="25" t="s">
        <v>178</v>
      </c>
      <c r="D3451" s="25" t="s">
        <v>644</v>
      </c>
      <c r="E3451" s="25" t="s">
        <v>54</v>
      </c>
      <c r="F3451" s="25" t="s">
        <v>9252</v>
      </c>
      <c r="G3451" s="25" t="s">
        <v>9403</v>
      </c>
      <c r="H3451" s="25" t="n">
        <v>5198</v>
      </c>
    </row>
    <row r="3452" customFormat="false" ht="15" hidden="false" customHeight="false" outlineLevel="0" collapsed="false">
      <c r="A3452" s="25" t="s">
        <v>8860</v>
      </c>
      <c r="B3452" s="25" t="s">
        <v>115</v>
      </c>
      <c r="C3452" s="25" t="s">
        <v>186</v>
      </c>
      <c r="E3452" s="25" t="s">
        <v>56</v>
      </c>
      <c r="F3452" s="25" t="s">
        <v>9252</v>
      </c>
    </row>
    <row r="3453" customFormat="false" ht="15" hidden="false" customHeight="false" outlineLevel="0" collapsed="false">
      <c r="A3453" s="25" t="s">
        <v>8861</v>
      </c>
      <c r="B3453" s="25" t="s">
        <v>115</v>
      </c>
      <c r="C3453" s="25" t="s">
        <v>178</v>
      </c>
      <c r="D3453" s="25" t="s">
        <v>2484</v>
      </c>
      <c r="E3453" s="25" t="s">
        <v>55</v>
      </c>
      <c r="F3453" s="25" t="s">
        <v>9252</v>
      </c>
      <c r="G3453" s="25" t="s">
        <v>9369</v>
      </c>
      <c r="H3453" s="25" t="n">
        <v>0</v>
      </c>
    </row>
    <row r="3454" customFormat="false" ht="15" hidden="false" customHeight="false" outlineLevel="0" collapsed="false">
      <c r="A3454" s="25" t="s">
        <v>357</v>
      </c>
      <c r="B3454" s="25" t="s">
        <v>69</v>
      </c>
      <c r="C3454" s="25" t="s">
        <v>148</v>
      </c>
      <c r="D3454" s="25" t="s">
        <v>173</v>
      </c>
      <c r="E3454" s="25" t="s">
        <v>55</v>
      </c>
      <c r="F3454" s="25" t="s">
        <v>9257</v>
      </c>
      <c r="G3454" s="25" t="s">
        <v>9387</v>
      </c>
      <c r="H3454" s="25" t="n">
        <v>0</v>
      </c>
    </row>
    <row r="3455" customFormat="false" ht="15" hidden="false" customHeight="false" outlineLevel="0" collapsed="false">
      <c r="A3455" s="25" t="s">
        <v>358</v>
      </c>
      <c r="B3455" s="25" t="s">
        <v>69</v>
      </c>
      <c r="C3455" s="25" t="s">
        <v>186</v>
      </c>
      <c r="D3455" s="25" t="s">
        <v>184</v>
      </c>
      <c r="E3455" s="25" t="s">
        <v>54</v>
      </c>
      <c r="F3455" s="25" t="s">
        <v>9257</v>
      </c>
      <c r="G3455" s="25" t="s">
        <v>9367</v>
      </c>
      <c r="H3455" s="25" t="n">
        <v>576</v>
      </c>
    </row>
    <row r="3456" customFormat="false" ht="15" hidden="false" customHeight="false" outlineLevel="0" collapsed="false">
      <c r="A3456" s="25" t="s">
        <v>359</v>
      </c>
      <c r="B3456" s="25" t="s">
        <v>69</v>
      </c>
      <c r="C3456" s="25" t="s">
        <v>148</v>
      </c>
      <c r="D3456" s="25" t="s">
        <v>176</v>
      </c>
      <c r="E3456" s="25" t="s">
        <v>54</v>
      </c>
      <c r="F3456" s="25" t="s">
        <v>9257</v>
      </c>
      <c r="G3456" s="25" t="s">
        <v>9359</v>
      </c>
      <c r="H3456" s="25" t="n">
        <v>57</v>
      </c>
    </row>
    <row r="3457" customFormat="false" ht="15" hidden="false" customHeight="false" outlineLevel="0" collapsed="false">
      <c r="A3457" s="25" t="s">
        <v>5102</v>
      </c>
      <c r="B3457" s="25" t="s">
        <v>95</v>
      </c>
      <c r="C3457" s="25" t="s">
        <v>9107</v>
      </c>
      <c r="D3457" s="25" t="s">
        <v>1158</v>
      </c>
      <c r="E3457" s="25" t="s">
        <v>55</v>
      </c>
      <c r="F3457" s="25" t="s">
        <v>9257</v>
      </c>
      <c r="G3457" s="25" t="s">
        <v>9349</v>
      </c>
      <c r="H3457" s="25" t="n">
        <v>0</v>
      </c>
    </row>
    <row r="3458" customFormat="false" ht="15" hidden="false" customHeight="false" outlineLevel="0" collapsed="false">
      <c r="A3458" s="25" t="s">
        <v>733</v>
      </c>
      <c r="B3458" s="25" t="s">
        <v>70</v>
      </c>
      <c r="C3458" s="25" t="s">
        <v>160</v>
      </c>
      <c r="D3458" s="25" t="s">
        <v>218</v>
      </c>
      <c r="E3458" s="25" t="s">
        <v>55</v>
      </c>
      <c r="F3458" s="25" t="s">
        <v>9257</v>
      </c>
      <c r="G3458" s="25" t="s">
        <v>9234</v>
      </c>
      <c r="H3458" s="25" t="n">
        <v>0</v>
      </c>
    </row>
    <row r="3459" customFormat="false" ht="15" hidden="false" customHeight="false" outlineLevel="0" collapsed="false">
      <c r="A3459" s="25" t="s">
        <v>5407</v>
      </c>
      <c r="B3459" s="25" t="s">
        <v>94</v>
      </c>
      <c r="C3459" s="25" t="s">
        <v>9107</v>
      </c>
      <c r="D3459" s="25" t="s">
        <v>237</v>
      </c>
      <c r="E3459" s="25" t="s">
        <v>56</v>
      </c>
      <c r="F3459" s="25" t="s">
        <v>9257</v>
      </c>
    </row>
    <row r="3460" customFormat="false" ht="15" hidden="false" customHeight="false" outlineLevel="0" collapsed="false">
      <c r="A3460" s="25" t="s">
        <v>5408</v>
      </c>
      <c r="B3460" s="25" t="s">
        <v>94</v>
      </c>
      <c r="C3460" s="25" t="s">
        <v>9107</v>
      </c>
      <c r="E3460" s="25" t="s">
        <v>56</v>
      </c>
      <c r="F3460" s="25" t="s">
        <v>9257</v>
      </c>
    </row>
    <row r="3461" customFormat="false" ht="15" hidden="false" customHeight="false" outlineLevel="0" collapsed="false">
      <c r="A3461" s="25" t="s">
        <v>2064</v>
      </c>
      <c r="B3461" s="25" t="s">
        <v>80</v>
      </c>
      <c r="C3461" s="25" t="s">
        <v>9107</v>
      </c>
      <c r="D3461" s="25" t="s">
        <v>191</v>
      </c>
      <c r="E3461" s="25" t="s">
        <v>55</v>
      </c>
      <c r="F3461" s="25" t="s">
        <v>9257</v>
      </c>
      <c r="G3461" s="25" t="s">
        <v>9381</v>
      </c>
      <c r="H3461" s="25" t="n">
        <v>0</v>
      </c>
    </row>
    <row r="3462" customFormat="false" ht="15" hidden="false" customHeight="false" outlineLevel="0" collapsed="false">
      <c r="A3462" s="25" t="s">
        <v>2065</v>
      </c>
      <c r="B3462" s="25" t="s">
        <v>80</v>
      </c>
      <c r="C3462" s="25" t="s">
        <v>9107</v>
      </c>
      <c r="D3462" s="25" t="s">
        <v>231</v>
      </c>
      <c r="E3462" s="25" t="s">
        <v>54</v>
      </c>
      <c r="F3462" s="25" t="s">
        <v>9257</v>
      </c>
      <c r="G3462" s="25" t="s">
        <v>9386</v>
      </c>
      <c r="H3462" s="25" t="n">
        <v>4432</v>
      </c>
    </row>
    <row r="3463" customFormat="false" ht="15" hidden="false" customHeight="false" outlineLevel="0" collapsed="false">
      <c r="A3463" s="25" t="s">
        <v>5668</v>
      </c>
      <c r="B3463" s="25" t="s">
        <v>96</v>
      </c>
      <c r="C3463" s="25" t="s">
        <v>186</v>
      </c>
      <c r="D3463" s="25" t="s">
        <v>1189</v>
      </c>
      <c r="E3463" s="25" t="s">
        <v>54</v>
      </c>
      <c r="F3463" s="25" t="s">
        <v>9257</v>
      </c>
      <c r="G3463" s="25" t="s">
        <v>9370</v>
      </c>
      <c r="H3463" s="25" t="n">
        <v>481</v>
      </c>
    </row>
    <row r="3464" customFormat="false" ht="15" hidden="false" customHeight="false" outlineLevel="0" collapsed="false">
      <c r="A3464" s="25" t="s">
        <v>7483</v>
      </c>
      <c r="B3464" s="25" t="s">
        <v>112</v>
      </c>
      <c r="C3464" s="25" t="s">
        <v>178</v>
      </c>
      <c r="D3464" s="25" t="s">
        <v>2739</v>
      </c>
      <c r="E3464" s="25" t="s">
        <v>55</v>
      </c>
      <c r="F3464" s="25" t="s">
        <v>9257</v>
      </c>
      <c r="G3464" s="25" t="s">
        <v>9386</v>
      </c>
      <c r="H3464" s="25" t="n">
        <v>0</v>
      </c>
    </row>
    <row r="3465" customFormat="false" ht="15" hidden="false" customHeight="false" outlineLevel="0" collapsed="false">
      <c r="A3465" s="25" t="s">
        <v>7484</v>
      </c>
      <c r="B3465" s="25" t="s">
        <v>112</v>
      </c>
      <c r="C3465" s="25" t="s">
        <v>9107</v>
      </c>
      <c r="D3465" s="25" t="s">
        <v>2754</v>
      </c>
      <c r="E3465" s="25" t="s">
        <v>54</v>
      </c>
      <c r="F3465" s="25" t="s">
        <v>9257</v>
      </c>
      <c r="G3465" s="25" t="s">
        <v>9371</v>
      </c>
      <c r="H3465" s="25" t="n">
        <v>5293</v>
      </c>
    </row>
    <row r="3466" customFormat="false" ht="15" hidden="false" customHeight="false" outlineLevel="0" collapsed="false">
      <c r="A3466" s="25" t="s">
        <v>3014</v>
      </c>
      <c r="B3466" s="25" t="s">
        <v>76</v>
      </c>
      <c r="C3466" s="25" t="s">
        <v>9107</v>
      </c>
      <c r="D3466" s="25" t="s">
        <v>191</v>
      </c>
      <c r="E3466" s="25" t="s">
        <v>55</v>
      </c>
      <c r="F3466" s="25" t="s">
        <v>9257</v>
      </c>
      <c r="G3466" s="25" t="s">
        <v>9337</v>
      </c>
      <c r="H3466" s="25" t="n">
        <v>0</v>
      </c>
    </row>
    <row r="3467" customFormat="false" ht="15" hidden="false" customHeight="false" outlineLevel="0" collapsed="false">
      <c r="A3467" s="25" t="s">
        <v>3015</v>
      </c>
      <c r="B3467" s="25" t="s">
        <v>76</v>
      </c>
      <c r="C3467" s="25" t="s">
        <v>178</v>
      </c>
      <c r="D3467" s="25" t="s">
        <v>195</v>
      </c>
      <c r="E3467" s="25" t="s">
        <v>54</v>
      </c>
      <c r="F3467" s="25" t="s">
        <v>9257</v>
      </c>
      <c r="G3467" s="25" t="s">
        <v>9375</v>
      </c>
      <c r="H3467" s="25" t="n">
        <v>5769</v>
      </c>
    </row>
    <row r="3468" customFormat="false" ht="15" hidden="false" customHeight="false" outlineLevel="0" collapsed="false">
      <c r="A3468" s="25" t="s">
        <v>3016</v>
      </c>
      <c r="B3468" s="25" t="s">
        <v>76</v>
      </c>
      <c r="C3468" s="25" t="s">
        <v>9107</v>
      </c>
      <c r="D3468" s="25" t="s">
        <v>240</v>
      </c>
      <c r="E3468" s="25" t="s">
        <v>54</v>
      </c>
      <c r="F3468" s="25" t="s">
        <v>9257</v>
      </c>
      <c r="G3468" s="25" t="s">
        <v>9370</v>
      </c>
      <c r="H3468" s="25" t="n">
        <v>4929</v>
      </c>
    </row>
    <row r="3469" customFormat="false" ht="15" hidden="false" customHeight="false" outlineLevel="0" collapsed="false">
      <c r="A3469" s="25" t="s">
        <v>3017</v>
      </c>
      <c r="B3469" s="25" t="s">
        <v>76</v>
      </c>
      <c r="C3469" s="25" t="s">
        <v>9107</v>
      </c>
      <c r="D3469" s="25" t="s">
        <v>188</v>
      </c>
      <c r="E3469" s="25" t="s">
        <v>54</v>
      </c>
      <c r="F3469" s="25" t="s">
        <v>9257</v>
      </c>
      <c r="G3469" s="25" t="s">
        <v>9354</v>
      </c>
      <c r="H3469" s="25" t="n">
        <v>4924</v>
      </c>
    </row>
    <row r="3470" customFormat="false" ht="15" hidden="false" customHeight="false" outlineLevel="0" collapsed="false">
      <c r="A3470" s="25" t="s">
        <v>7802</v>
      </c>
      <c r="B3470" s="25" t="s">
        <v>114</v>
      </c>
      <c r="C3470" s="25" t="s">
        <v>170</v>
      </c>
      <c r="D3470" s="25" t="s">
        <v>1789</v>
      </c>
      <c r="E3470" s="25" t="s">
        <v>55</v>
      </c>
      <c r="F3470" s="25" t="s">
        <v>9257</v>
      </c>
      <c r="G3470" s="25" t="s">
        <v>9349</v>
      </c>
      <c r="H3470" s="25" t="n">
        <v>0</v>
      </c>
    </row>
    <row r="3471" customFormat="false" ht="15" hidden="false" customHeight="false" outlineLevel="0" collapsed="false">
      <c r="A3471" s="25" t="s">
        <v>8197</v>
      </c>
      <c r="B3471" s="25" t="s">
        <v>113</v>
      </c>
      <c r="C3471" s="25" t="s">
        <v>178</v>
      </c>
      <c r="D3471" s="25" t="s">
        <v>2484</v>
      </c>
      <c r="E3471" s="25" t="s">
        <v>54</v>
      </c>
      <c r="F3471" s="25" t="s">
        <v>9257</v>
      </c>
      <c r="G3471" s="25" t="s">
        <v>9332</v>
      </c>
      <c r="H3471" s="25" t="n">
        <v>5312</v>
      </c>
    </row>
    <row r="3472" customFormat="false" ht="15" hidden="false" customHeight="false" outlineLevel="0" collapsed="false">
      <c r="A3472" s="25" t="s">
        <v>8198</v>
      </c>
      <c r="B3472" s="25" t="s">
        <v>113</v>
      </c>
      <c r="C3472" s="25" t="s">
        <v>148</v>
      </c>
      <c r="D3472" s="25" t="s">
        <v>636</v>
      </c>
      <c r="E3472" s="25" t="s">
        <v>54</v>
      </c>
      <c r="F3472" s="25" t="s">
        <v>9257</v>
      </c>
      <c r="G3472" s="25" t="s">
        <v>9240</v>
      </c>
      <c r="H3472" s="25" t="n">
        <v>66</v>
      </c>
    </row>
    <row r="3473" customFormat="false" ht="15" hidden="false" customHeight="false" outlineLevel="0" collapsed="false">
      <c r="A3473" s="25" t="s">
        <v>3323</v>
      </c>
      <c r="B3473" s="25" t="s">
        <v>77</v>
      </c>
      <c r="C3473" s="25" t="s">
        <v>170</v>
      </c>
      <c r="D3473" s="25" t="s">
        <v>251</v>
      </c>
      <c r="E3473" s="25" t="s">
        <v>54</v>
      </c>
      <c r="F3473" s="25" t="s">
        <v>9257</v>
      </c>
      <c r="G3473" s="25" t="s">
        <v>9268</v>
      </c>
      <c r="H3473" s="25" t="n">
        <v>1115</v>
      </c>
    </row>
    <row r="3474" customFormat="false" ht="15" hidden="false" customHeight="false" outlineLevel="0" collapsed="false">
      <c r="A3474" s="25" t="s">
        <v>3324</v>
      </c>
      <c r="B3474" s="25" t="s">
        <v>77</v>
      </c>
      <c r="C3474" s="25" t="s">
        <v>160</v>
      </c>
      <c r="D3474" s="25" t="s">
        <v>184</v>
      </c>
      <c r="E3474" s="25" t="s">
        <v>54</v>
      </c>
      <c r="F3474" s="25" t="s">
        <v>9257</v>
      </c>
      <c r="G3474" s="25" t="s">
        <v>9372</v>
      </c>
      <c r="H3474" s="25" t="n">
        <v>3407</v>
      </c>
    </row>
    <row r="3475" customFormat="false" ht="15" hidden="false" customHeight="false" outlineLevel="0" collapsed="false">
      <c r="A3475" s="25" t="s">
        <v>3614</v>
      </c>
      <c r="B3475" s="25" t="s">
        <v>79</v>
      </c>
      <c r="C3475" s="25" t="s">
        <v>186</v>
      </c>
      <c r="D3475" s="25" t="s">
        <v>210</v>
      </c>
      <c r="E3475" s="25" t="s">
        <v>54</v>
      </c>
      <c r="F3475" s="25" t="s">
        <v>9257</v>
      </c>
      <c r="G3475" s="25" t="s">
        <v>9367</v>
      </c>
      <c r="H3475" s="25" t="n">
        <v>540</v>
      </c>
    </row>
    <row r="3476" customFormat="false" ht="15" hidden="false" customHeight="false" outlineLevel="0" collapsed="false">
      <c r="A3476" s="25" t="s">
        <v>5933</v>
      </c>
      <c r="B3476" s="25" t="s">
        <v>97</v>
      </c>
      <c r="C3476" s="25" t="s">
        <v>170</v>
      </c>
      <c r="D3476" s="25" t="s">
        <v>193</v>
      </c>
      <c r="E3476" s="25" t="s">
        <v>54</v>
      </c>
      <c r="F3476" s="25" t="s">
        <v>9257</v>
      </c>
      <c r="G3476" s="25" t="s">
        <v>9389</v>
      </c>
      <c r="H3476" s="25" t="n">
        <v>1095</v>
      </c>
    </row>
    <row r="3477" customFormat="false" ht="15" hidden="false" customHeight="false" outlineLevel="0" collapsed="false">
      <c r="A3477" s="25" t="s">
        <v>5934</v>
      </c>
      <c r="B3477" s="25" t="s">
        <v>97</v>
      </c>
      <c r="C3477" s="25" t="s">
        <v>170</v>
      </c>
      <c r="D3477" s="25" t="s">
        <v>421</v>
      </c>
      <c r="E3477" s="25" t="s">
        <v>54</v>
      </c>
      <c r="F3477" s="25" t="s">
        <v>9257</v>
      </c>
      <c r="G3477" s="25" t="s">
        <v>9372</v>
      </c>
      <c r="H3477" s="25" t="n">
        <v>1019</v>
      </c>
    </row>
    <row r="3478" customFormat="false" ht="15" hidden="false" customHeight="false" outlineLevel="0" collapsed="false">
      <c r="A3478" s="25" t="s">
        <v>7110</v>
      </c>
      <c r="B3478" s="25" t="s">
        <v>104</v>
      </c>
      <c r="C3478" s="25" t="s">
        <v>170</v>
      </c>
      <c r="D3478" s="25" t="s">
        <v>609</v>
      </c>
      <c r="E3478" s="25" t="s">
        <v>55</v>
      </c>
      <c r="F3478" s="25" t="s">
        <v>9257</v>
      </c>
      <c r="G3478" s="25" t="s">
        <v>9278</v>
      </c>
      <c r="H3478" s="25" t="n">
        <v>0</v>
      </c>
    </row>
    <row r="3479" customFormat="false" ht="15" hidden="false" customHeight="false" outlineLevel="0" collapsed="false">
      <c r="A3479" s="25" t="s">
        <v>7111</v>
      </c>
      <c r="B3479" s="25" t="s">
        <v>104</v>
      </c>
      <c r="C3479" s="25" t="s">
        <v>9107</v>
      </c>
      <c r="D3479" s="25" t="s">
        <v>444</v>
      </c>
      <c r="E3479" s="25" t="s">
        <v>55</v>
      </c>
      <c r="F3479" s="25" t="s">
        <v>9257</v>
      </c>
      <c r="G3479" s="25" t="s">
        <v>9375</v>
      </c>
      <c r="H3479" s="25" t="n">
        <v>0</v>
      </c>
    </row>
    <row r="3480" customFormat="false" ht="15" hidden="false" customHeight="false" outlineLevel="0" collapsed="false">
      <c r="A3480" s="25" t="s">
        <v>7112</v>
      </c>
      <c r="B3480" s="25" t="s">
        <v>104</v>
      </c>
      <c r="C3480" s="25" t="s">
        <v>9107</v>
      </c>
      <c r="D3480" s="25" t="s">
        <v>609</v>
      </c>
      <c r="E3480" s="25" t="s">
        <v>54</v>
      </c>
      <c r="F3480" s="25" t="s">
        <v>9257</v>
      </c>
      <c r="G3480" s="25" t="s">
        <v>9388</v>
      </c>
      <c r="H3480" s="25" t="n">
        <v>4477</v>
      </c>
    </row>
    <row r="3481" customFormat="false" ht="15" hidden="false" customHeight="false" outlineLevel="0" collapsed="false">
      <c r="A3481" s="25" t="s">
        <v>7113</v>
      </c>
      <c r="B3481" s="25" t="s">
        <v>104</v>
      </c>
      <c r="C3481" s="25" t="s">
        <v>9107</v>
      </c>
      <c r="D3481" s="25" t="s">
        <v>428</v>
      </c>
      <c r="E3481" s="25" t="s">
        <v>54</v>
      </c>
      <c r="F3481" s="25" t="s">
        <v>9257</v>
      </c>
      <c r="G3481" s="25" t="s">
        <v>9224</v>
      </c>
      <c r="H3481" s="25" t="n">
        <v>4644</v>
      </c>
    </row>
    <row r="3482" customFormat="false" ht="15" hidden="false" customHeight="false" outlineLevel="0" collapsed="false">
      <c r="A3482" s="25" t="s">
        <v>360</v>
      </c>
      <c r="B3482" s="25" t="s">
        <v>69</v>
      </c>
      <c r="C3482" s="25" t="s">
        <v>186</v>
      </c>
      <c r="D3482" s="25" t="s">
        <v>215</v>
      </c>
      <c r="E3482" s="25" t="s">
        <v>55</v>
      </c>
      <c r="F3482" s="25" t="s">
        <v>9242</v>
      </c>
      <c r="G3482" s="25" t="s">
        <v>9361</v>
      </c>
      <c r="H3482" s="25" t="n">
        <v>0</v>
      </c>
    </row>
    <row r="3483" customFormat="false" ht="15" hidden="false" customHeight="false" outlineLevel="0" collapsed="false">
      <c r="A3483" s="25" t="s">
        <v>361</v>
      </c>
      <c r="B3483" s="25" t="s">
        <v>69</v>
      </c>
      <c r="C3483" s="25" t="s">
        <v>170</v>
      </c>
      <c r="D3483" s="25" t="s">
        <v>210</v>
      </c>
      <c r="E3483" s="25" t="s">
        <v>55</v>
      </c>
      <c r="F3483" s="25" t="s">
        <v>9242</v>
      </c>
      <c r="G3483" s="25" t="s">
        <v>9264</v>
      </c>
      <c r="H3483" s="25" t="n">
        <v>0</v>
      </c>
    </row>
    <row r="3484" customFormat="false" ht="15" hidden="false" customHeight="false" outlineLevel="0" collapsed="false">
      <c r="A3484" s="25" t="s">
        <v>4829</v>
      </c>
      <c r="B3484" s="25" t="s">
        <v>98</v>
      </c>
      <c r="C3484" s="25" t="s">
        <v>178</v>
      </c>
      <c r="E3484" s="25" t="s">
        <v>56</v>
      </c>
      <c r="F3484" s="25" t="s">
        <v>9242</v>
      </c>
    </row>
    <row r="3485" customFormat="false" ht="15" hidden="false" customHeight="false" outlineLevel="0" collapsed="false">
      <c r="A3485" s="25" t="s">
        <v>4830</v>
      </c>
      <c r="B3485" s="25" t="s">
        <v>98</v>
      </c>
      <c r="C3485" s="25" t="s">
        <v>170</v>
      </c>
      <c r="D3485" s="25" t="s">
        <v>3373</v>
      </c>
      <c r="E3485" s="25" t="s">
        <v>54</v>
      </c>
      <c r="F3485" s="25" t="s">
        <v>9242</v>
      </c>
      <c r="G3485" s="25" t="s">
        <v>9301</v>
      </c>
      <c r="H3485" s="25" t="n">
        <v>940</v>
      </c>
    </row>
    <row r="3486" customFormat="false" ht="15" hidden="false" customHeight="false" outlineLevel="0" collapsed="false">
      <c r="A3486" s="25" t="s">
        <v>5409</v>
      </c>
      <c r="B3486" s="25" t="s">
        <v>94</v>
      </c>
      <c r="C3486" s="25" t="s">
        <v>9107</v>
      </c>
      <c r="D3486" s="25" t="s">
        <v>193</v>
      </c>
      <c r="E3486" s="25" t="s">
        <v>54</v>
      </c>
      <c r="F3486" s="25" t="s">
        <v>9242</v>
      </c>
      <c r="G3486" s="25" t="s">
        <v>9240</v>
      </c>
      <c r="H3486" s="25" t="n">
        <v>5378</v>
      </c>
    </row>
    <row r="3487" customFormat="false" ht="15" hidden="false" customHeight="false" outlineLevel="0" collapsed="false">
      <c r="A3487" s="25" t="s">
        <v>5410</v>
      </c>
      <c r="B3487" s="25" t="s">
        <v>94</v>
      </c>
      <c r="C3487" s="25" t="s">
        <v>9107</v>
      </c>
      <c r="D3487" s="25" t="s">
        <v>494</v>
      </c>
      <c r="E3487" s="25" t="s">
        <v>54</v>
      </c>
      <c r="F3487" s="25" t="s">
        <v>9242</v>
      </c>
      <c r="G3487" s="25" t="s">
        <v>9275</v>
      </c>
      <c r="H3487" s="25" t="n">
        <v>4712</v>
      </c>
    </row>
    <row r="3488" customFormat="false" ht="15" hidden="false" customHeight="false" outlineLevel="0" collapsed="false">
      <c r="A3488" s="25" t="s">
        <v>2066</v>
      </c>
      <c r="B3488" s="25" t="s">
        <v>80</v>
      </c>
      <c r="C3488" s="25" t="s">
        <v>170</v>
      </c>
      <c r="D3488" s="25" t="s">
        <v>151</v>
      </c>
      <c r="E3488" s="25" t="s">
        <v>54</v>
      </c>
      <c r="F3488" s="25" t="s">
        <v>9242</v>
      </c>
      <c r="G3488" s="25" t="s">
        <v>9374</v>
      </c>
      <c r="H3488" s="25" t="n">
        <v>1118</v>
      </c>
    </row>
    <row r="3489" customFormat="false" ht="15" hidden="false" customHeight="false" outlineLevel="0" collapsed="false">
      <c r="A3489" s="25" t="s">
        <v>5669</v>
      </c>
      <c r="B3489" s="25" t="s">
        <v>96</v>
      </c>
      <c r="C3489" s="25" t="s">
        <v>178</v>
      </c>
      <c r="D3489" s="25" t="s">
        <v>484</v>
      </c>
      <c r="E3489" s="25" t="s">
        <v>54</v>
      </c>
      <c r="F3489" s="25" t="s">
        <v>9242</v>
      </c>
      <c r="G3489" s="25" t="s">
        <v>9363</v>
      </c>
      <c r="H3489" s="25" t="n">
        <v>5695</v>
      </c>
    </row>
    <row r="3490" customFormat="false" ht="15" hidden="false" customHeight="false" outlineLevel="0" collapsed="false">
      <c r="A3490" s="25" t="s">
        <v>5670</v>
      </c>
      <c r="B3490" s="25" t="s">
        <v>96</v>
      </c>
      <c r="C3490" s="25" t="s">
        <v>9107</v>
      </c>
      <c r="D3490" s="25" t="s">
        <v>463</v>
      </c>
      <c r="E3490" s="25" t="s">
        <v>54</v>
      </c>
      <c r="F3490" s="25" t="s">
        <v>9242</v>
      </c>
      <c r="G3490" s="25" t="s">
        <v>9354</v>
      </c>
      <c r="H3490" s="25" t="n">
        <v>4462</v>
      </c>
    </row>
    <row r="3491" customFormat="false" ht="15" hidden="false" customHeight="false" outlineLevel="0" collapsed="false">
      <c r="A3491" s="25" t="s">
        <v>4145</v>
      </c>
      <c r="B3491" s="25" t="s">
        <v>89</v>
      </c>
      <c r="C3491" s="25" t="s">
        <v>9107</v>
      </c>
      <c r="D3491" s="25" t="s">
        <v>639</v>
      </c>
      <c r="E3491" s="25" t="s">
        <v>55</v>
      </c>
      <c r="F3491" s="25" t="s">
        <v>9242</v>
      </c>
      <c r="G3491" s="25" t="s">
        <v>9380</v>
      </c>
      <c r="H3491" s="25" t="n">
        <v>0</v>
      </c>
    </row>
    <row r="3492" customFormat="false" ht="15" hidden="false" customHeight="false" outlineLevel="0" collapsed="false">
      <c r="A3492" s="25" t="s">
        <v>6337</v>
      </c>
      <c r="B3492" s="25" t="s">
        <v>106</v>
      </c>
      <c r="C3492" s="25" t="s">
        <v>160</v>
      </c>
      <c r="D3492" s="25" t="s">
        <v>433</v>
      </c>
      <c r="E3492" s="25" t="s">
        <v>54</v>
      </c>
      <c r="F3492" s="25" t="s">
        <v>9242</v>
      </c>
      <c r="G3492" s="25" t="s">
        <v>9371</v>
      </c>
      <c r="H3492" s="25" t="n">
        <v>3701</v>
      </c>
    </row>
    <row r="3493" customFormat="false" ht="15" hidden="false" customHeight="false" outlineLevel="0" collapsed="false">
      <c r="A3493" s="25" t="s">
        <v>8199</v>
      </c>
      <c r="B3493" s="25" t="s">
        <v>113</v>
      </c>
      <c r="C3493" s="25" t="s">
        <v>170</v>
      </c>
      <c r="D3493" s="25" t="s">
        <v>3359</v>
      </c>
      <c r="E3493" s="25" t="s">
        <v>56</v>
      </c>
      <c r="F3493" s="25" t="s">
        <v>9242</v>
      </c>
    </row>
    <row r="3494" customFormat="false" ht="15" hidden="false" customHeight="false" outlineLevel="0" collapsed="false">
      <c r="A3494" s="25" t="s">
        <v>6579</v>
      </c>
      <c r="B3494" s="25" t="s">
        <v>107</v>
      </c>
      <c r="C3494" s="25" t="s">
        <v>186</v>
      </c>
      <c r="E3494" s="25" t="s">
        <v>56</v>
      </c>
      <c r="F3494" s="25" t="s">
        <v>9242</v>
      </c>
    </row>
    <row r="3495" customFormat="false" ht="15" hidden="false" customHeight="false" outlineLevel="0" collapsed="false">
      <c r="A3495" s="25" t="s">
        <v>6580</v>
      </c>
      <c r="B3495" s="25" t="s">
        <v>107</v>
      </c>
      <c r="C3495" s="25" t="s">
        <v>170</v>
      </c>
      <c r="D3495" s="25" t="s">
        <v>633</v>
      </c>
      <c r="E3495" s="25" t="s">
        <v>54</v>
      </c>
      <c r="F3495" s="25" t="s">
        <v>9242</v>
      </c>
      <c r="G3495" s="25" t="s">
        <v>9301</v>
      </c>
      <c r="H3495" s="25" t="n">
        <v>941</v>
      </c>
    </row>
    <row r="3496" customFormat="false" ht="15" hidden="false" customHeight="false" outlineLevel="0" collapsed="false">
      <c r="A3496" s="25" t="s">
        <v>8564</v>
      </c>
      <c r="B3496" s="25" t="s">
        <v>116</v>
      </c>
      <c r="C3496" s="25" t="s">
        <v>170</v>
      </c>
      <c r="D3496" s="25" t="s">
        <v>428</v>
      </c>
      <c r="E3496" s="25" t="s">
        <v>54</v>
      </c>
      <c r="F3496" s="25" t="s">
        <v>9242</v>
      </c>
      <c r="G3496" s="25" t="s">
        <v>9234</v>
      </c>
      <c r="H3496" s="25" t="n">
        <v>1171</v>
      </c>
    </row>
    <row r="3497" customFormat="false" ht="15" hidden="false" customHeight="false" outlineLevel="0" collapsed="false">
      <c r="A3497" s="25" t="s">
        <v>6827</v>
      </c>
      <c r="B3497" s="25" t="s">
        <v>105</v>
      </c>
      <c r="C3497" s="25" t="s">
        <v>2445</v>
      </c>
      <c r="D3497" s="25" t="s">
        <v>5204</v>
      </c>
      <c r="E3497" s="25" t="s">
        <v>54</v>
      </c>
      <c r="F3497" s="25" t="s">
        <v>9242</v>
      </c>
      <c r="G3497" s="25" t="s">
        <v>9371</v>
      </c>
      <c r="H3497" s="25" t="n">
        <v>24899</v>
      </c>
    </row>
    <row r="3498" customFormat="false" ht="15" hidden="false" customHeight="false" outlineLevel="0" collapsed="false">
      <c r="A3498" s="25" t="s">
        <v>6828</v>
      </c>
      <c r="B3498" s="25" t="s">
        <v>105</v>
      </c>
      <c r="C3498" s="25" t="s">
        <v>160</v>
      </c>
      <c r="D3498" s="25" t="s">
        <v>5204</v>
      </c>
      <c r="E3498" s="25" t="s">
        <v>54</v>
      </c>
      <c r="F3498" s="25" t="s">
        <v>9242</v>
      </c>
      <c r="G3498" s="25" t="s">
        <v>9402</v>
      </c>
      <c r="H3498" s="25" t="n">
        <v>3418</v>
      </c>
    </row>
    <row r="3499" customFormat="false" ht="15" hidden="false" customHeight="false" outlineLevel="0" collapsed="false">
      <c r="A3499" s="25" t="s">
        <v>7114</v>
      </c>
      <c r="B3499" s="25" t="s">
        <v>104</v>
      </c>
      <c r="C3499" s="25" t="s">
        <v>186</v>
      </c>
      <c r="D3499" s="25" t="s">
        <v>195</v>
      </c>
      <c r="E3499" s="25" t="s">
        <v>54</v>
      </c>
      <c r="F3499" s="25" t="s">
        <v>9242</v>
      </c>
      <c r="G3499" s="25" t="s">
        <v>9301</v>
      </c>
      <c r="H3499" s="25" t="n">
        <v>537</v>
      </c>
    </row>
    <row r="3500" customFormat="false" ht="15" hidden="false" customHeight="false" outlineLevel="0" collapsed="false">
      <c r="A3500" s="25" t="s">
        <v>8862</v>
      </c>
      <c r="B3500" s="25" t="s">
        <v>115</v>
      </c>
      <c r="C3500" s="25" t="s">
        <v>9107</v>
      </c>
      <c r="E3500" s="25" t="s">
        <v>56</v>
      </c>
      <c r="F3500" s="25" t="s">
        <v>9242</v>
      </c>
    </row>
    <row r="3501" customFormat="false" ht="15" hidden="false" customHeight="false" outlineLevel="0" collapsed="false">
      <c r="A3501" s="25" t="s">
        <v>8863</v>
      </c>
      <c r="B3501" s="25" t="s">
        <v>115</v>
      </c>
      <c r="C3501" s="25" t="s">
        <v>170</v>
      </c>
      <c r="D3501" s="25" t="s">
        <v>5204</v>
      </c>
      <c r="E3501" s="25" t="s">
        <v>54</v>
      </c>
      <c r="F3501" s="25" t="s">
        <v>9242</v>
      </c>
      <c r="G3501" s="25" t="s">
        <v>9332</v>
      </c>
      <c r="H3501" s="25" t="n">
        <v>1053</v>
      </c>
    </row>
    <row r="3502" customFormat="false" ht="15" hidden="false" customHeight="false" outlineLevel="0" collapsed="false">
      <c r="A3502" s="25" t="s">
        <v>362</v>
      </c>
      <c r="B3502" s="25" t="s">
        <v>69</v>
      </c>
      <c r="C3502" s="25" t="s">
        <v>186</v>
      </c>
      <c r="D3502" s="25" t="s">
        <v>248</v>
      </c>
      <c r="E3502" s="25" t="s">
        <v>54</v>
      </c>
      <c r="F3502" s="25" t="s">
        <v>9247</v>
      </c>
      <c r="G3502" s="25" t="s">
        <v>9286</v>
      </c>
      <c r="H3502" s="25" t="n">
        <v>497</v>
      </c>
    </row>
    <row r="3503" customFormat="false" ht="15" hidden="false" customHeight="false" outlineLevel="0" collapsed="false">
      <c r="A3503" s="25" t="s">
        <v>4831</v>
      </c>
      <c r="B3503" s="25" t="s">
        <v>98</v>
      </c>
      <c r="C3503" s="25" t="s">
        <v>178</v>
      </c>
      <c r="D3503" s="25" t="s">
        <v>1371</v>
      </c>
      <c r="E3503" s="25" t="s">
        <v>54</v>
      </c>
      <c r="F3503" s="25" t="s">
        <v>9247</v>
      </c>
      <c r="G3503" s="25" t="s">
        <v>9385</v>
      </c>
      <c r="H3503" s="25" t="n">
        <v>5714</v>
      </c>
    </row>
    <row r="3504" customFormat="false" ht="15" hidden="false" customHeight="false" outlineLevel="0" collapsed="false">
      <c r="A3504" s="25" t="s">
        <v>734</v>
      </c>
      <c r="B3504" s="25" t="s">
        <v>70</v>
      </c>
      <c r="C3504" s="25" t="s">
        <v>186</v>
      </c>
      <c r="D3504" s="25" t="s">
        <v>151</v>
      </c>
      <c r="E3504" s="25" t="s">
        <v>54</v>
      </c>
      <c r="F3504" s="25" t="s">
        <v>9247</v>
      </c>
      <c r="G3504" s="25" t="s">
        <v>9400</v>
      </c>
      <c r="H3504" s="25" t="n">
        <v>611</v>
      </c>
    </row>
    <row r="3505" customFormat="false" ht="15" hidden="false" customHeight="false" outlineLevel="0" collapsed="false">
      <c r="A3505" s="25" t="s">
        <v>3911</v>
      </c>
      <c r="B3505" s="25" t="s">
        <v>87</v>
      </c>
      <c r="C3505" s="25" t="s">
        <v>9107</v>
      </c>
      <c r="D3505" s="25" t="s">
        <v>1640</v>
      </c>
      <c r="E3505" s="25" t="s">
        <v>56</v>
      </c>
      <c r="F3505" s="25" t="s">
        <v>9247</v>
      </c>
    </row>
    <row r="3506" customFormat="false" ht="15" hidden="false" customHeight="false" outlineLevel="0" collapsed="false">
      <c r="A3506" s="25" t="s">
        <v>3912</v>
      </c>
      <c r="B3506" s="25" t="s">
        <v>87</v>
      </c>
      <c r="C3506" s="25" t="s">
        <v>9107</v>
      </c>
      <c r="D3506" s="25" t="s">
        <v>1795</v>
      </c>
      <c r="E3506" s="25" t="s">
        <v>54</v>
      </c>
      <c r="F3506" s="25" t="s">
        <v>9247</v>
      </c>
      <c r="G3506" s="25" t="s">
        <v>9286</v>
      </c>
      <c r="H3506" s="25" t="n">
        <v>5642</v>
      </c>
    </row>
    <row r="3507" customFormat="false" ht="15" hidden="false" customHeight="false" outlineLevel="0" collapsed="false">
      <c r="A3507" s="25" t="s">
        <v>3913</v>
      </c>
      <c r="B3507" s="25" t="s">
        <v>87</v>
      </c>
      <c r="C3507" s="25" t="s">
        <v>9107</v>
      </c>
      <c r="D3507" s="25" t="s">
        <v>1049</v>
      </c>
      <c r="E3507" s="25" t="s">
        <v>54</v>
      </c>
      <c r="F3507" s="25" t="s">
        <v>9247</v>
      </c>
      <c r="G3507" s="25" t="s">
        <v>9286</v>
      </c>
      <c r="H3507" s="25" t="n">
        <v>5081</v>
      </c>
    </row>
    <row r="3508" customFormat="false" ht="15" hidden="false" customHeight="false" outlineLevel="0" collapsed="false">
      <c r="A3508" s="25" t="s">
        <v>2067</v>
      </c>
      <c r="B3508" s="25" t="s">
        <v>80</v>
      </c>
      <c r="C3508" s="25" t="s">
        <v>9107</v>
      </c>
      <c r="D3508" s="25" t="s">
        <v>210</v>
      </c>
      <c r="E3508" s="25" t="s">
        <v>54</v>
      </c>
      <c r="F3508" s="25" t="s">
        <v>9247</v>
      </c>
      <c r="G3508" s="25" t="s">
        <v>9335</v>
      </c>
      <c r="H3508" s="25" t="n">
        <v>3985</v>
      </c>
    </row>
    <row r="3509" customFormat="false" ht="15" hidden="false" customHeight="false" outlineLevel="0" collapsed="false">
      <c r="A3509" s="25" t="s">
        <v>5671</v>
      </c>
      <c r="B3509" s="25" t="s">
        <v>96</v>
      </c>
      <c r="C3509" s="25" t="s">
        <v>160</v>
      </c>
      <c r="D3509" s="25" t="s">
        <v>1156</v>
      </c>
      <c r="E3509" s="25" t="s">
        <v>54</v>
      </c>
      <c r="F3509" s="25" t="s">
        <v>9247</v>
      </c>
      <c r="G3509" s="25" t="s">
        <v>9286</v>
      </c>
      <c r="H3509" s="25" t="n">
        <v>3313</v>
      </c>
    </row>
    <row r="3510" customFormat="false" ht="15" hidden="false" customHeight="false" outlineLevel="0" collapsed="false">
      <c r="A3510" s="25" t="s">
        <v>6149</v>
      </c>
      <c r="B3510" s="25" t="s">
        <v>108</v>
      </c>
      <c r="C3510" s="25" t="s">
        <v>160</v>
      </c>
      <c r="D3510" s="25" t="s">
        <v>2863</v>
      </c>
      <c r="E3510" s="25" t="s">
        <v>54</v>
      </c>
      <c r="F3510" s="25" t="s">
        <v>9247</v>
      </c>
      <c r="G3510" s="25" t="s">
        <v>9286</v>
      </c>
      <c r="H3510" s="25" t="n">
        <v>3850</v>
      </c>
    </row>
    <row r="3511" customFormat="false" ht="15" hidden="false" customHeight="false" outlineLevel="0" collapsed="false">
      <c r="A3511" s="25" t="s">
        <v>2678</v>
      </c>
      <c r="B3511" s="25" t="s">
        <v>78</v>
      </c>
      <c r="C3511" s="25" t="s">
        <v>170</v>
      </c>
      <c r="D3511" s="25" t="s">
        <v>231</v>
      </c>
      <c r="E3511" s="25" t="s">
        <v>54</v>
      </c>
      <c r="F3511" s="25" t="s">
        <v>9247</v>
      </c>
      <c r="G3511" s="25" t="s">
        <v>9337</v>
      </c>
      <c r="H3511" s="25" t="n">
        <v>917</v>
      </c>
    </row>
    <row r="3512" customFormat="false" ht="15" hidden="false" customHeight="false" outlineLevel="0" collapsed="false">
      <c r="A3512" s="25" t="s">
        <v>2679</v>
      </c>
      <c r="B3512" s="25" t="s">
        <v>78</v>
      </c>
      <c r="C3512" s="25" t="s">
        <v>148</v>
      </c>
      <c r="D3512" s="25" t="s">
        <v>225</v>
      </c>
      <c r="E3512" s="25" t="s">
        <v>54</v>
      </c>
      <c r="F3512" s="25" t="s">
        <v>9247</v>
      </c>
      <c r="G3512" s="25" t="s">
        <v>9368</v>
      </c>
      <c r="H3512" s="25" t="n">
        <v>56</v>
      </c>
    </row>
    <row r="3513" customFormat="false" ht="15" hidden="false" customHeight="false" outlineLevel="0" collapsed="false">
      <c r="A3513" s="25" t="s">
        <v>7485</v>
      </c>
      <c r="B3513" s="25" t="s">
        <v>112</v>
      </c>
      <c r="C3513" s="25" t="s">
        <v>186</v>
      </c>
      <c r="E3513" s="25" t="s">
        <v>56</v>
      </c>
      <c r="F3513" s="25" t="s">
        <v>9247</v>
      </c>
    </row>
    <row r="3514" customFormat="false" ht="15" hidden="false" customHeight="false" outlineLevel="0" collapsed="false">
      <c r="A3514" s="25" t="s">
        <v>7486</v>
      </c>
      <c r="B3514" s="25" t="s">
        <v>112</v>
      </c>
      <c r="C3514" s="25" t="s">
        <v>160</v>
      </c>
      <c r="D3514" s="25" t="s">
        <v>1778</v>
      </c>
      <c r="E3514" s="25" t="s">
        <v>55</v>
      </c>
      <c r="F3514" s="25" t="s">
        <v>9247</v>
      </c>
      <c r="G3514" s="25" t="s">
        <v>9381</v>
      </c>
      <c r="H3514" s="25" t="n">
        <v>0</v>
      </c>
    </row>
    <row r="3515" customFormat="false" ht="15" hidden="false" customHeight="false" outlineLevel="0" collapsed="false">
      <c r="A3515" s="25" t="s">
        <v>7487</v>
      </c>
      <c r="B3515" s="25" t="s">
        <v>112</v>
      </c>
      <c r="C3515" s="25" t="s">
        <v>9107</v>
      </c>
      <c r="D3515" s="25" t="s">
        <v>2754</v>
      </c>
      <c r="E3515" s="25" t="s">
        <v>54</v>
      </c>
      <c r="F3515" s="25" t="s">
        <v>9247</v>
      </c>
      <c r="G3515" s="25" t="s">
        <v>9334</v>
      </c>
      <c r="H3515" s="25" t="n">
        <v>5194</v>
      </c>
    </row>
    <row r="3516" customFormat="false" ht="15" hidden="false" customHeight="false" outlineLevel="0" collapsed="false">
      <c r="A3516" s="25" t="s">
        <v>3018</v>
      </c>
      <c r="B3516" s="25" t="s">
        <v>76</v>
      </c>
      <c r="C3516" s="25" t="s">
        <v>170</v>
      </c>
      <c r="D3516" s="25" t="s">
        <v>151</v>
      </c>
      <c r="E3516" s="25" t="s">
        <v>55</v>
      </c>
      <c r="F3516" s="25" t="s">
        <v>9247</v>
      </c>
      <c r="G3516" s="25" t="s">
        <v>9400</v>
      </c>
      <c r="H3516" s="25" t="n">
        <v>0</v>
      </c>
    </row>
    <row r="3517" customFormat="false" ht="15" hidden="false" customHeight="false" outlineLevel="0" collapsed="false">
      <c r="A3517" s="25" t="s">
        <v>7803</v>
      </c>
      <c r="B3517" s="25" t="s">
        <v>114</v>
      </c>
      <c r="C3517" s="25" t="s">
        <v>170</v>
      </c>
      <c r="D3517" s="25" t="s">
        <v>237</v>
      </c>
      <c r="E3517" s="25" t="s">
        <v>56</v>
      </c>
      <c r="F3517" s="25" t="s">
        <v>9247</v>
      </c>
    </row>
    <row r="3518" customFormat="false" ht="15" hidden="false" customHeight="false" outlineLevel="0" collapsed="false">
      <c r="A3518" s="25" t="s">
        <v>8200</v>
      </c>
      <c r="B3518" s="25" t="s">
        <v>113</v>
      </c>
      <c r="C3518" s="25" t="s">
        <v>9107</v>
      </c>
      <c r="E3518" s="25" t="s">
        <v>56</v>
      </c>
      <c r="F3518" s="25" t="s">
        <v>9247</v>
      </c>
    </row>
    <row r="3519" customFormat="false" ht="15" hidden="false" customHeight="false" outlineLevel="0" collapsed="false">
      <c r="A3519" s="25" t="s">
        <v>8201</v>
      </c>
      <c r="B3519" s="25" t="s">
        <v>113</v>
      </c>
      <c r="C3519" s="25" t="s">
        <v>170</v>
      </c>
      <c r="D3519" s="25" t="s">
        <v>199</v>
      </c>
      <c r="E3519" s="25" t="s">
        <v>54</v>
      </c>
      <c r="F3519" s="25" t="s">
        <v>9247</v>
      </c>
      <c r="G3519" s="25" t="s">
        <v>9375</v>
      </c>
      <c r="H3519" s="25" t="n">
        <v>1002</v>
      </c>
    </row>
    <row r="3520" customFormat="false" ht="15" hidden="false" customHeight="false" outlineLevel="0" collapsed="false">
      <c r="A3520" s="25" t="s">
        <v>8202</v>
      </c>
      <c r="B3520" s="25" t="s">
        <v>113</v>
      </c>
      <c r="C3520" s="25" t="s">
        <v>178</v>
      </c>
      <c r="D3520" s="25" t="s">
        <v>195</v>
      </c>
      <c r="E3520" s="25" t="s">
        <v>54</v>
      </c>
      <c r="F3520" s="25" t="s">
        <v>9247</v>
      </c>
      <c r="G3520" s="25" t="s">
        <v>9375</v>
      </c>
      <c r="H3520" s="25" t="n">
        <v>6042</v>
      </c>
    </row>
    <row r="3521" customFormat="false" ht="15" hidden="false" customHeight="false" outlineLevel="0" collapsed="false">
      <c r="A3521" s="25" t="s">
        <v>6581</v>
      </c>
      <c r="B3521" s="25" t="s">
        <v>107</v>
      </c>
      <c r="C3521" s="25" t="s">
        <v>178</v>
      </c>
      <c r="D3521" s="25" t="s">
        <v>156</v>
      </c>
      <c r="E3521" s="25" t="s">
        <v>54</v>
      </c>
      <c r="F3521" s="25" t="s">
        <v>9247</v>
      </c>
      <c r="G3521" s="25" t="s">
        <v>9275</v>
      </c>
      <c r="H3521" s="25" t="n">
        <v>4423</v>
      </c>
    </row>
    <row r="3522" customFormat="false" ht="15" hidden="false" customHeight="false" outlineLevel="0" collapsed="false">
      <c r="A3522" s="25" t="s">
        <v>6582</v>
      </c>
      <c r="B3522" s="25" t="s">
        <v>107</v>
      </c>
      <c r="C3522" s="25" t="s">
        <v>148</v>
      </c>
      <c r="D3522" s="25" t="s">
        <v>417</v>
      </c>
      <c r="E3522" s="25" t="s">
        <v>54</v>
      </c>
      <c r="F3522" s="25" t="s">
        <v>9247</v>
      </c>
      <c r="G3522" s="25" t="s">
        <v>9381</v>
      </c>
      <c r="H3522" s="25" t="n">
        <v>45</v>
      </c>
    </row>
    <row r="3523" customFormat="false" ht="15" hidden="false" customHeight="false" outlineLevel="0" collapsed="false">
      <c r="A3523" s="25" t="s">
        <v>6829</v>
      </c>
      <c r="B3523" s="25" t="s">
        <v>105</v>
      </c>
      <c r="C3523" s="25" t="s">
        <v>186</v>
      </c>
      <c r="E3523" s="25" t="s">
        <v>56</v>
      </c>
      <c r="F3523" s="25" t="s">
        <v>9247</v>
      </c>
    </row>
    <row r="3524" customFormat="false" ht="15" hidden="false" customHeight="false" outlineLevel="0" collapsed="false">
      <c r="A3524" s="25" t="s">
        <v>6830</v>
      </c>
      <c r="B3524" s="25" t="s">
        <v>105</v>
      </c>
      <c r="C3524" s="25" t="s">
        <v>2445</v>
      </c>
      <c r="D3524" s="25" t="s">
        <v>494</v>
      </c>
      <c r="E3524" s="25" t="s">
        <v>54</v>
      </c>
      <c r="F3524" s="25" t="s">
        <v>9247</v>
      </c>
      <c r="G3524" s="25" t="s">
        <v>9400</v>
      </c>
      <c r="H3524" s="25" t="n">
        <v>25791</v>
      </c>
    </row>
    <row r="3525" customFormat="false" ht="15" hidden="false" customHeight="false" outlineLevel="0" collapsed="false">
      <c r="A3525" s="25" t="s">
        <v>4278</v>
      </c>
      <c r="B3525" s="25" t="s">
        <v>88</v>
      </c>
      <c r="C3525" s="25" t="s">
        <v>160</v>
      </c>
      <c r="D3525" s="25" t="s">
        <v>1671</v>
      </c>
      <c r="E3525" s="25" t="s">
        <v>54</v>
      </c>
      <c r="F3525" s="25" t="s">
        <v>9247</v>
      </c>
      <c r="G3525" s="25" t="s">
        <v>9267</v>
      </c>
      <c r="H3525" s="25" t="n">
        <v>2918</v>
      </c>
    </row>
    <row r="3526" customFormat="false" ht="15" hidden="false" customHeight="false" outlineLevel="0" collapsed="false">
      <c r="A3526" s="25" t="s">
        <v>1585</v>
      </c>
      <c r="B3526" s="25" t="s">
        <v>71</v>
      </c>
      <c r="C3526" s="25" t="s">
        <v>170</v>
      </c>
      <c r="D3526" s="25" t="s">
        <v>225</v>
      </c>
      <c r="E3526" s="25" t="s">
        <v>54</v>
      </c>
      <c r="F3526" s="25" t="s">
        <v>9247</v>
      </c>
      <c r="G3526" s="25" t="s">
        <v>9390</v>
      </c>
      <c r="H3526" s="25" t="n">
        <v>959</v>
      </c>
    </row>
    <row r="3527" customFormat="false" ht="15" hidden="false" customHeight="false" outlineLevel="0" collapsed="false">
      <c r="A3527" s="25" t="s">
        <v>8864</v>
      </c>
      <c r="B3527" s="25" t="s">
        <v>115</v>
      </c>
      <c r="C3527" s="25" t="s">
        <v>9107</v>
      </c>
      <c r="E3527" s="25" t="s">
        <v>56</v>
      </c>
      <c r="F3527" s="25" t="s">
        <v>9247</v>
      </c>
    </row>
    <row r="3528" customFormat="false" ht="15" hidden="false" customHeight="false" outlineLevel="0" collapsed="false">
      <c r="A3528" s="25" t="s">
        <v>8865</v>
      </c>
      <c r="B3528" s="25" t="s">
        <v>115</v>
      </c>
      <c r="C3528" s="25" t="s">
        <v>9107</v>
      </c>
      <c r="D3528" s="25" t="s">
        <v>609</v>
      </c>
      <c r="E3528" s="25" t="s">
        <v>54</v>
      </c>
      <c r="F3528" s="25" t="s">
        <v>9247</v>
      </c>
      <c r="G3528" s="25" t="s">
        <v>9233</v>
      </c>
      <c r="H3528" s="25" t="n">
        <v>5532</v>
      </c>
    </row>
    <row r="3529" customFormat="false" ht="15" hidden="false" customHeight="false" outlineLevel="0" collapsed="false">
      <c r="A3529" s="25" t="s">
        <v>4832</v>
      </c>
      <c r="B3529" s="25" t="s">
        <v>98</v>
      </c>
      <c r="C3529" s="25" t="s">
        <v>170</v>
      </c>
      <c r="D3529" s="25" t="s">
        <v>3359</v>
      </c>
      <c r="E3529" s="25" t="s">
        <v>55</v>
      </c>
      <c r="F3529" s="25" t="s">
        <v>9278</v>
      </c>
      <c r="G3529" s="25" t="s">
        <v>9334</v>
      </c>
      <c r="H3529" s="25" t="n">
        <v>0</v>
      </c>
    </row>
    <row r="3530" customFormat="false" ht="15" hidden="false" customHeight="false" outlineLevel="0" collapsed="false">
      <c r="A3530" s="25" t="s">
        <v>3914</v>
      </c>
      <c r="B3530" s="25" t="s">
        <v>87</v>
      </c>
      <c r="C3530" s="25" t="s">
        <v>9107</v>
      </c>
      <c r="D3530" s="25" t="s">
        <v>1653</v>
      </c>
      <c r="E3530" s="25" t="s">
        <v>54</v>
      </c>
      <c r="F3530" s="25" t="s">
        <v>9278</v>
      </c>
      <c r="G3530" s="25" t="s">
        <v>9233</v>
      </c>
      <c r="H3530" s="25" t="n">
        <v>4687</v>
      </c>
    </row>
    <row r="3531" customFormat="false" ht="15" hidden="false" customHeight="false" outlineLevel="0" collapsed="false">
      <c r="A3531" s="25" t="s">
        <v>2068</v>
      </c>
      <c r="B3531" s="25" t="s">
        <v>80</v>
      </c>
      <c r="C3531" s="25" t="s">
        <v>186</v>
      </c>
      <c r="D3531" s="25" t="s">
        <v>167</v>
      </c>
      <c r="E3531" s="25" t="s">
        <v>54</v>
      </c>
      <c r="F3531" s="25" t="s">
        <v>9278</v>
      </c>
      <c r="G3531" s="25" t="s">
        <v>9317</v>
      </c>
      <c r="H3531" s="25" t="n">
        <v>602</v>
      </c>
    </row>
    <row r="3532" customFormat="false" ht="15" hidden="false" customHeight="false" outlineLevel="0" collapsed="false">
      <c r="A3532" s="25" t="s">
        <v>5672</v>
      </c>
      <c r="B3532" s="25" t="s">
        <v>96</v>
      </c>
      <c r="C3532" s="25" t="s">
        <v>186</v>
      </c>
      <c r="D3532" s="25" t="s">
        <v>218</v>
      </c>
      <c r="E3532" s="25" t="s">
        <v>54</v>
      </c>
      <c r="F3532" s="25" t="s">
        <v>9278</v>
      </c>
      <c r="G3532" s="25" t="s">
        <v>9358</v>
      </c>
      <c r="H3532" s="25" t="n">
        <v>595</v>
      </c>
    </row>
    <row r="3533" customFormat="false" ht="15" hidden="false" customHeight="false" outlineLevel="0" collapsed="false">
      <c r="A3533" s="25" t="s">
        <v>2680</v>
      </c>
      <c r="B3533" s="25" t="s">
        <v>78</v>
      </c>
      <c r="C3533" s="25" t="s">
        <v>9107</v>
      </c>
      <c r="D3533" s="25" t="s">
        <v>198</v>
      </c>
      <c r="E3533" s="25" t="s">
        <v>55</v>
      </c>
      <c r="F3533" s="25" t="s">
        <v>9278</v>
      </c>
      <c r="G3533" s="25" t="s">
        <v>9369</v>
      </c>
      <c r="H3533" s="25" t="n">
        <v>0</v>
      </c>
    </row>
    <row r="3534" customFormat="false" ht="15" hidden="false" customHeight="false" outlineLevel="0" collapsed="false">
      <c r="A3534" s="25" t="s">
        <v>7804</v>
      </c>
      <c r="B3534" s="25" t="s">
        <v>114</v>
      </c>
      <c r="C3534" s="25" t="s">
        <v>186</v>
      </c>
      <c r="D3534" s="25" t="s">
        <v>646</v>
      </c>
      <c r="E3534" s="25" t="s">
        <v>55</v>
      </c>
      <c r="F3534" s="25" t="s">
        <v>9278</v>
      </c>
      <c r="G3534" s="25" t="s">
        <v>9354</v>
      </c>
      <c r="H3534" s="25" t="n">
        <v>0</v>
      </c>
    </row>
    <row r="3535" customFormat="false" ht="15" hidden="false" customHeight="false" outlineLevel="0" collapsed="false">
      <c r="A3535" s="25" t="s">
        <v>8203</v>
      </c>
      <c r="B3535" s="25" t="s">
        <v>113</v>
      </c>
      <c r="C3535" s="25" t="s">
        <v>160</v>
      </c>
      <c r="D3535" s="25" t="s">
        <v>1789</v>
      </c>
      <c r="E3535" s="25" t="s">
        <v>54</v>
      </c>
      <c r="F3535" s="25" t="s">
        <v>9278</v>
      </c>
      <c r="G3535" s="25" t="s">
        <v>9367</v>
      </c>
      <c r="H3535" s="25" t="n">
        <v>2868</v>
      </c>
    </row>
    <row r="3536" customFormat="false" ht="15" hidden="false" customHeight="false" outlineLevel="0" collapsed="false">
      <c r="A3536" s="25" t="s">
        <v>3325</v>
      </c>
      <c r="B3536" s="25" t="s">
        <v>77</v>
      </c>
      <c r="C3536" s="25" t="s">
        <v>160</v>
      </c>
      <c r="D3536" s="25" t="s">
        <v>215</v>
      </c>
      <c r="E3536" s="25" t="s">
        <v>54</v>
      </c>
      <c r="F3536" s="25" t="s">
        <v>9278</v>
      </c>
      <c r="G3536" s="25" t="s">
        <v>9271</v>
      </c>
      <c r="H3536" s="25" t="n">
        <v>3236</v>
      </c>
    </row>
    <row r="3537" customFormat="false" ht="15" hidden="false" customHeight="false" outlineLevel="0" collapsed="false">
      <c r="A3537" s="25" t="s">
        <v>5935</v>
      </c>
      <c r="B3537" s="25" t="s">
        <v>97</v>
      </c>
      <c r="C3537" s="25" t="s">
        <v>9107</v>
      </c>
      <c r="D3537" s="25" t="s">
        <v>484</v>
      </c>
      <c r="E3537" s="25" t="s">
        <v>55</v>
      </c>
      <c r="F3537" s="25" t="s">
        <v>9278</v>
      </c>
      <c r="G3537" s="25" t="s">
        <v>9262</v>
      </c>
      <c r="H3537" s="25" t="n">
        <v>0</v>
      </c>
    </row>
    <row r="3538" customFormat="false" ht="15" hidden="false" customHeight="false" outlineLevel="0" collapsed="false">
      <c r="A3538" s="25" t="s">
        <v>7115</v>
      </c>
      <c r="B3538" s="25" t="s">
        <v>104</v>
      </c>
      <c r="C3538" s="25" t="s">
        <v>186</v>
      </c>
      <c r="D3538" s="25" t="s">
        <v>199</v>
      </c>
      <c r="E3538" s="25" t="s">
        <v>54</v>
      </c>
      <c r="F3538" s="25" t="s">
        <v>9278</v>
      </c>
      <c r="G3538" s="25" t="s">
        <v>9366</v>
      </c>
      <c r="H3538" s="25" t="n">
        <v>524</v>
      </c>
    </row>
    <row r="3539" customFormat="false" ht="15" hidden="false" customHeight="false" outlineLevel="0" collapsed="false">
      <c r="A3539" s="25" t="s">
        <v>7116</v>
      </c>
      <c r="B3539" s="25" t="s">
        <v>104</v>
      </c>
      <c r="C3539" s="25" t="s">
        <v>178</v>
      </c>
      <c r="D3539" s="25" t="s">
        <v>199</v>
      </c>
      <c r="E3539" s="25" t="s">
        <v>54</v>
      </c>
      <c r="F3539" s="25" t="s">
        <v>9278</v>
      </c>
      <c r="G3539" s="25" t="s">
        <v>9366</v>
      </c>
      <c r="H3539" s="25" t="n">
        <v>5631</v>
      </c>
    </row>
    <row r="3540" customFormat="false" ht="15" hidden="false" customHeight="false" outlineLevel="0" collapsed="false">
      <c r="A3540" s="25" t="s">
        <v>4675</v>
      </c>
      <c r="B3540" s="25" t="s">
        <v>90</v>
      </c>
      <c r="C3540" s="25" t="s">
        <v>160</v>
      </c>
      <c r="E3540" s="25" t="s">
        <v>56</v>
      </c>
      <c r="F3540" s="25" t="s">
        <v>9278</v>
      </c>
    </row>
    <row r="3541" customFormat="false" ht="15" hidden="false" customHeight="false" outlineLevel="0" collapsed="false">
      <c r="A3541" s="25" t="s">
        <v>8866</v>
      </c>
      <c r="B3541" s="25" t="s">
        <v>115</v>
      </c>
      <c r="C3541" s="25" t="s">
        <v>178</v>
      </c>
      <c r="D3541" s="25" t="s">
        <v>156</v>
      </c>
      <c r="E3541" s="25" t="s">
        <v>54</v>
      </c>
      <c r="F3541" s="25" t="s">
        <v>9278</v>
      </c>
      <c r="G3541" s="25" t="s">
        <v>9386</v>
      </c>
      <c r="H3541" s="25" t="n">
        <v>5572</v>
      </c>
    </row>
    <row r="3542" customFormat="false" ht="15" hidden="false" customHeight="false" outlineLevel="0" collapsed="false">
      <c r="A3542" s="25" t="s">
        <v>8867</v>
      </c>
      <c r="B3542" s="25" t="s">
        <v>115</v>
      </c>
      <c r="C3542" s="25" t="s">
        <v>9107</v>
      </c>
      <c r="D3542" s="25" t="s">
        <v>218</v>
      </c>
      <c r="E3542" s="25" t="s">
        <v>54</v>
      </c>
      <c r="F3542" s="25" t="s">
        <v>9278</v>
      </c>
      <c r="G3542" s="25" t="s">
        <v>9234</v>
      </c>
      <c r="H3542" s="25" t="n">
        <v>5644</v>
      </c>
    </row>
    <row r="3543" customFormat="false" ht="15" hidden="false" customHeight="false" outlineLevel="0" collapsed="false">
      <c r="A3543" s="25" t="s">
        <v>735</v>
      </c>
      <c r="B3543" s="25" t="s">
        <v>70</v>
      </c>
      <c r="C3543" s="25" t="s">
        <v>178</v>
      </c>
      <c r="D3543" s="25" t="s">
        <v>257</v>
      </c>
      <c r="E3543" s="25" t="s">
        <v>55</v>
      </c>
      <c r="F3543" s="25" t="s">
        <v>9262</v>
      </c>
      <c r="G3543" s="25" t="s">
        <v>9354</v>
      </c>
      <c r="H3543" s="25" t="n">
        <v>0</v>
      </c>
    </row>
    <row r="3544" customFormat="false" ht="15" hidden="false" customHeight="false" outlineLevel="0" collapsed="false">
      <c r="A3544" s="25" t="s">
        <v>5411</v>
      </c>
      <c r="B3544" s="25" t="s">
        <v>94</v>
      </c>
      <c r="C3544" s="25" t="s">
        <v>178</v>
      </c>
      <c r="D3544" s="25" t="s">
        <v>452</v>
      </c>
      <c r="E3544" s="25" t="s">
        <v>55</v>
      </c>
      <c r="F3544" s="25" t="s">
        <v>9262</v>
      </c>
      <c r="G3544" s="25" t="s">
        <v>9294</v>
      </c>
      <c r="H3544" s="25" t="n">
        <v>0</v>
      </c>
    </row>
    <row r="3545" customFormat="false" ht="15" hidden="false" customHeight="false" outlineLevel="0" collapsed="false">
      <c r="A3545" s="25" t="s">
        <v>2069</v>
      </c>
      <c r="B3545" s="25" t="s">
        <v>80</v>
      </c>
      <c r="C3545" s="25" t="s">
        <v>9107</v>
      </c>
      <c r="D3545" s="25" t="s">
        <v>169</v>
      </c>
      <c r="E3545" s="25" t="s">
        <v>54</v>
      </c>
      <c r="F3545" s="25" t="s">
        <v>9262</v>
      </c>
      <c r="G3545" s="25" t="s">
        <v>9227</v>
      </c>
      <c r="H3545" s="25" t="n">
        <v>4192</v>
      </c>
    </row>
    <row r="3546" customFormat="false" ht="15" hidden="false" customHeight="false" outlineLevel="0" collapsed="false">
      <c r="A3546" s="25" t="s">
        <v>6150</v>
      </c>
      <c r="B3546" s="25" t="s">
        <v>108</v>
      </c>
      <c r="C3546" s="25" t="s">
        <v>148</v>
      </c>
      <c r="D3546" s="25" t="s">
        <v>665</v>
      </c>
      <c r="E3546" s="25" t="s">
        <v>55</v>
      </c>
      <c r="F3546" s="25" t="s">
        <v>9262</v>
      </c>
      <c r="G3546" s="25" t="s">
        <v>9382</v>
      </c>
      <c r="H3546" s="25" t="n">
        <v>0</v>
      </c>
    </row>
    <row r="3547" customFormat="false" ht="15" hidden="false" customHeight="false" outlineLevel="0" collapsed="false">
      <c r="A3547" s="25" t="s">
        <v>6151</v>
      </c>
      <c r="B3547" s="25" t="s">
        <v>108</v>
      </c>
      <c r="C3547" s="25" t="s">
        <v>160</v>
      </c>
      <c r="D3547" s="25" t="s">
        <v>1789</v>
      </c>
      <c r="E3547" s="25" t="s">
        <v>55</v>
      </c>
      <c r="F3547" s="25" t="s">
        <v>9262</v>
      </c>
      <c r="G3547" s="25" t="s">
        <v>9360</v>
      </c>
      <c r="H3547" s="25" t="n">
        <v>0</v>
      </c>
    </row>
    <row r="3548" customFormat="false" ht="15" hidden="false" customHeight="false" outlineLevel="0" collapsed="false">
      <c r="A3548" s="25" t="s">
        <v>6152</v>
      </c>
      <c r="B3548" s="25" t="s">
        <v>108</v>
      </c>
      <c r="C3548" s="25" t="s">
        <v>148</v>
      </c>
      <c r="D3548" s="25" t="s">
        <v>156</v>
      </c>
      <c r="E3548" s="25" t="s">
        <v>54</v>
      </c>
      <c r="F3548" s="25" t="s">
        <v>9262</v>
      </c>
      <c r="G3548" s="25" t="s">
        <v>9276</v>
      </c>
      <c r="H3548" s="25" t="n">
        <v>56</v>
      </c>
    </row>
    <row r="3549" customFormat="false" ht="15" hidden="false" customHeight="false" outlineLevel="0" collapsed="false">
      <c r="A3549" s="25" t="s">
        <v>4146</v>
      </c>
      <c r="B3549" s="25" t="s">
        <v>89</v>
      </c>
      <c r="C3549" s="25" t="s">
        <v>186</v>
      </c>
      <c r="D3549" s="25" t="s">
        <v>1690</v>
      </c>
      <c r="E3549" s="25" t="s">
        <v>54</v>
      </c>
      <c r="F3549" s="25" t="s">
        <v>9262</v>
      </c>
      <c r="G3549" s="25" t="s">
        <v>9354</v>
      </c>
      <c r="H3549" s="25" t="n">
        <v>607</v>
      </c>
    </row>
    <row r="3550" customFormat="false" ht="15" hidden="false" customHeight="false" outlineLevel="0" collapsed="false">
      <c r="A3550" s="25" t="s">
        <v>2681</v>
      </c>
      <c r="B3550" s="25" t="s">
        <v>78</v>
      </c>
      <c r="C3550" s="25" t="s">
        <v>148</v>
      </c>
      <c r="D3550" s="25" t="s">
        <v>218</v>
      </c>
      <c r="E3550" s="25" t="s">
        <v>54</v>
      </c>
      <c r="F3550" s="25" t="s">
        <v>9262</v>
      </c>
      <c r="G3550" s="25" t="s">
        <v>9273</v>
      </c>
      <c r="H3550" s="25" t="n">
        <v>48</v>
      </c>
    </row>
    <row r="3551" customFormat="false" ht="15" hidden="false" customHeight="false" outlineLevel="0" collapsed="false">
      <c r="A3551" s="25" t="s">
        <v>6338</v>
      </c>
      <c r="B3551" s="25" t="s">
        <v>106</v>
      </c>
      <c r="C3551" s="25" t="s">
        <v>170</v>
      </c>
      <c r="D3551" s="25" t="s">
        <v>636</v>
      </c>
      <c r="E3551" s="25" t="s">
        <v>56</v>
      </c>
      <c r="F3551" s="25" t="s">
        <v>9262</v>
      </c>
    </row>
    <row r="3552" customFormat="false" ht="15" hidden="false" customHeight="false" outlineLevel="0" collapsed="false">
      <c r="A3552" s="25" t="s">
        <v>7488</v>
      </c>
      <c r="B3552" s="25" t="s">
        <v>112</v>
      </c>
      <c r="C3552" s="25" t="s">
        <v>186</v>
      </c>
      <c r="D3552" s="25" t="s">
        <v>433</v>
      </c>
      <c r="E3552" s="25" t="s">
        <v>55</v>
      </c>
      <c r="F3552" s="25" t="s">
        <v>9262</v>
      </c>
      <c r="G3552" s="25" t="s">
        <v>9381</v>
      </c>
      <c r="H3552" s="25" t="n">
        <v>0</v>
      </c>
    </row>
    <row r="3553" customFormat="false" ht="15" hidden="false" customHeight="false" outlineLevel="0" collapsed="false">
      <c r="A3553" s="25" t="s">
        <v>7489</v>
      </c>
      <c r="B3553" s="25" t="s">
        <v>112</v>
      </c>
      <c r="C3553" s="25" t="s">
        <v>186</v>
      </c>
      <c r="D3553" s="25" t="s">
        <v>1789</v>
      </c>
      <c r="E3553" s="25" t="s">
        <v>54</v>
      </c>
      <c r="F3553" s="25" t="s">
        <v>9262</v>
      </c>
      <c r="G3553" s="25" t="s">
        <v>9372</v>
      </c>
      <c r="H3553" s="25" t="n">
        <v>570</v>
      </c>
    </row>
    <row r="3554" customFormat="false" ht="15" hidden="false" customHeight="false" outlineLevel="0" collapsed="false">
      <c r="A3554" s="25" t="s">
        <v>7490</v>
      </c>
      <c r="B3554" s="25" t="s">
        <v>112</v>
      </c>
      <c r="C3554" s="25" t="s">
        <v>170</v>
      </c>
      <c r="D3554" s="25" t="s">
        <v>433</v>
      </c>
      <c r="E3554" s="25" t="s">
        <v>54</v>
      </c>
      <c r="F3554" s="25" t="s">
        <v>9262</v>
      </c>
      <c r="G3554" s="25" t="s">
        <v>9227</v>
      </c>
      <c r="H3554" s="25" t="n">
        <v>1056</v>
      </c>
    </row>
    <row r="3555" customFormat="false" ht="15" hidden="false" customHeight="false" outlineLevel="0" collapsed="false">
      <c r="A3555" s="25" t="s">
        <v>7805</v>
      </c>
      <c r="B3555" s="25" t="s">
        <v>114</v>
      </c>
      <c r="C3555" s="25" t="s">
        <v>186</v>
      </c>
      <c r="E3555" s="25" t="s">
        <v>56</v>
      </c>
      <c r="F3555" s="25" t="s">
        <v>9262</v>
      </c>
    </row>
    <row r="3556" customFormat="false" ht="15" hidden="false" customHeight="false" outlineLevel="0" collapsed="false">
      <c r="A3556" s="25" t="s">
        <v>7806</v>
      </c>
      <c r="B3556" s="25" t="s">
        <v>114</v>
      </c>
      <c r="C3556" s="25" t="s">
        <v>186</v>
      </c>
      <c r="D3556" s="25" t="s">
        <v>1778</v>
      </c>
      <c r="E3556" s="25" t="s">
        <v>54</v>
      </c>
      <c r="F3556" s="25" t="s">
        <v>9262</v>
      </c>
      <c r="G3556" s="25" t="s">
        <v>9367</v>
      </c>
      <c r="H3556" s="25" t="n">
        <v>560</v>
      </c>
    </row>
    <row r="3557" customFormat="false" ht="15" hidden="false" customHeight="false" outlineLevel="0" collapsed="false">
      <c r="A3557" s="25" t="s">
        <v>8204</v>
      </c>
      <c r="B3557" s="25" t="s">
        <v>113</v>
      </c>
      <c r="C3557" s="25" t="s">
        <v>178</v>
      </c>
      <c r="D3557" s="25" t="s">
        <v>2863</v>
      </c>
      <c r="E3557" s="25" t="s">
        <v>55</v>
      </c>
      <c r="F3557" s="25" t="s">
        <v>9262</v>
      </c>
      <c r="G3557" s="25" t="s">
        <v>9351</v>
      </c>
      <c r="H3557" s="25" t="n">
        <v>0</v>
      </c>
    </row>
    <row r="3558" customFormat="false" ht="15" hidden="false" customHeight="false" outlineLevel="0" collapsed="false">
      <c r="A3558" s="25" t="s">
        <v>8205</v>
      </c>
      <c r="B3558" s="25" t="s">
        <v>113</v>
      </c>
      <c r="C3558" s="25" t="s">
        <v>186</v>
      </c>
      <c r="D3558" s="25" t="s">
        <v>417</v>
      </c>
      <c r="E3558" s="25" t="s">
        <v>54</v>
      </c>
      <c r="F3558" s="25" t="s">
        <v>9262</v>
      </c>
      <c r="G3558" s="25" t="s">
        <v>9317</v>
      </c>
      <c r="H3558" s="25" t="n">
        <v>588</v>
      </c>
    </row>
    <row r="3559" customFormat="false" ht="15" hidden="false" customHeight="false" outlineLevel="0" collapsed="false">
      <c r="A3559" s="25" t="s">
        <v>8206</v>
      </c>
      <c r="B3559" s="25" t="s">
        <v>113</v>
      </c>
      <c r="C3559" s="25" t="s">
        <v>9107</v>
      </c>
      <c r="D3559" s="25" t="s">
        <v>2739</v>
      </c>
      <c r="E3559" s="25" t="s">
        <v>54</v>
      </c>
      <c r="F3559" s="25" t="s">
        <v>9262</v>
      </c>
      <c r="G3559" s="25" t="s">
        <v>9370</v>
      </c>
      <c r="H3559" s="25" t="n">
        <v>4356</v>
      </c>
    </row>
    <row r="3560" customFormat="false" ht="15" hidden="false" customHeight="false" outlineLevel="0" collapsed="false">
      <c r="A3560" s="25" t="s">
        <v>8207</v>
      </c>
      <c r="B3560" s="25" t="s">
        <v>113</v>
      </c>
      <c r="C3560" s="25" t="s">
        <v>148</v>
      </c>
      <c r="D3560" s="25" t="s">
        <v>419</v>
      </c>
      <c r="E3560" s="25" t="s">
        <v>54</v>
      </c>
      <c r="F3560" s="25" t="s">
        <v>9262</v>
      </c>
      <c r="G3560" s="25" t="s">
        <v>9366</v>
      </c>
      <c r="H3560" s="25" t="n">
        <v>69</v>
      </c>
    </row>
    <row r="3561" customFormat="false" ht="15" hidden="false" customHeight="false" outlineLevel="0" collapsed="false">
      <c r="A3561" s="25" t="s">
        <v>992</v>
      </c>
      <c r="B3561" s="25" t="s">
        <v>72</v>
      </c>
      <c r="C3561" s="25" t="s">
        <v>186</v>
      </c>
      <c r="D3561" s="25" t="s">
        <v>245</v>
      </c>
      <c r="E3561" s="25" t="s">
        <v>54</v>
      </c>
      <c r="F3561" s="25" t="s">
        <v>9262</v>
      </c>
      <c r="G3561" s="25" t="s">
        <v>9335</v>
      </c>
      <c r="H3561" s="25" t="n">
        <v>505</v>
      </c>
    </row>
    <row r="3562" customFormat="false" ht="15" hidden="false" customHeight="false" outlineLevel="0" collapsed="false">
      <c r="A3562" s="25" t="s">
        <v>6583</v>
      </c>
      <c r="B3562" s="25" t="s">
        <v>107</v>
      </c>
      <c r="C3562" s="25" t="s">
        <v>186</v>
      </c>
      <c r="D3562" s="25" t="s">
        <v>156</v>
      </c>
      <c r="E3562" s="25" t="s">
        <v>54</v>
      </c>
      <c r="F3562" s="25" t="s">
        <v>9262</v>
      </c>
      <c r="G3562" s="25" t="s">
        <v>9403</v>
      </c>
      <c r="H3562" s="25" t="n">
        <v>510</v>
      </c>
    </row>
    <row r="3563" customFormat="false" ht="15" hidden="false" customHeight="false" outlineLevel="0" collapsed="false">
      <c r="A3563" s="25" t="s">
        <v>6584</v>
      </c>
      <c r="B3563" s="25" t="s">
        <v>107</v>
      </c>
      <c r="C3563" s="25" t="s">
        <v>160</v>
      </c>
      <c r="D3563" s="25" t="s">
        <v>646</v>
      </c>
      <c r="E3563" s="25" t="s">
        <v>54</v>
      </c>
      <c r="F3563" s="25" t="s">
        <v>9262</v>
      </c>
      <c r="G3563" s="25" t="s">
        <v>9403</v>
      </c>
      <c r="H3563" s="25" t="n">
        <v>3722</v>
      </c>
    </row>
    <row r="3564" customFormat="false" ht="15" hidden="false" customHeight="false" outlineLevel="0" collapsed="false">
      <c r="A3564" s="25" t="s">
        <v>8565</v>
      </c>
      <c r="B3564" s="25" t="s">
        <v>116</v>
      </c>
      <c r="C3564" s="25" t="s">
        <v>148</v>
      </c>
      <c r="E3564" s="25" t="s">
        <v>56</v>
      </c>
      <c r="F3564" s="25" t="s">
        <v>9262</v>
      </c>
    </row>
    <row r="3565" customFormat="false" ht="15" hidden="false" customHeight="false" outlineLevel="0" collapsed="false">
      <c r="A3565" s="25" t="s">
        <v>8566</v>
      </c>
      <c r="B3565" s="25" t="s">
        <v>116</v>
      </c>
      <c r="C3565" s="25" t="s">
        <v>170</v>
      </c>
      <c r="D3565" s="25" t="s">
        <v>1187</v>
      </c>
      <c r="E3565" s="25" t="s">
        <v>54</v>
      </c>
      <c r="F3565" s="25" t="s">
        <v>9262</v>
      </c>
      <c r="G3565" s="25" t="s">
        <v>9335</v>
      </c>
      <c r="H3565" s="25" t="n">
        <v>1145</v>
      </c>
    </row>
    <row r="3566" customFormat="false" ht="15" hidden="false" customHeight="false" outlineLevel="0" collapsed="false">
      <c r="A3566" s="25" t="s">
        <v>1292</v>
      </c>
      <c r="B3566" s="25" t="s">
        <v>73</v>
      </c>
      <c r="C3566" s="25" t="s">
        <v>148</v>
      </c>
      <c r="D3566" s="25" t="s">
        <v>225</v>
      </c>
      <c r="E3566" s="25" t="s">
        <v>54</v>
      </c>
      <c r="F3566" s="25" t="s">
        <v>9262</v>
      </c>
      <c r="G3566" s="25" t="s">
        <v>9376</v>
      </c>
      <c r="H3566" s="25" t="n">
        <v>53</v>
      </c>
    </row>
    <row r="3567" customFormat="false" ht="15" hidden="false" customHeight="false" outlineLevel="0" collapsed="false">
      <c r="A3567" s="25" t="s">
        <v>5936</v>
      </c>
      <c r="B3567" s="25" t="s">
        <v>97</v>
      </c>
      <c r="C3567" s="25" t="s">
        <v>170</v>
      </c>
      <c r="D3567" s="25" t="s">
        <v>494</v>
      </c>
      <c r="E3567" s="25" t="s">
        <v>54</v>
      </c>
      <c r="F3567" s="25" t="s">
        <v>9262</v>
      </c>
      <c r="G3567" s="25" t="s">
        <v>9275</v>
      </c>
      <c r="H3567" s="25" t="n">
        <v>1120</v>
      </c>
    </row>
    <row r="3568" customFormat="false" ht="15" hidden="false" customHeight="false" outlineLevel="0" collapsed="false">
      <c r="A3568" s="25" t="s">
        <v>5937</v>
      </c>
      <c r="B3568" s="25" t="s">
        <v>97</v>
      </c>
      <c r="C3568" s="25" t="s">
        <v>160</v>
      </c>
      <c r="D3568" s="25" t="s">
        <v>1090</v>
      </c>
      <c r="E3568" s="25" t="s">
        <v>54</v>
      </c>
      <c r="F3568" s="25" t="s">
        <v>9262</v>
      </c>
      <c r="G3568" s="25" t="s">
        <v>9404</v>
      </c>
      <c r="H3568" s="25" t="n">
        <v>3404</v>
      </c>
    </row>
    <row r="3569" customFormat="false" ht="15" hidden="false" customHeight="false" outlineLevel="0" collapsed="false">
      <c r="A3569" s="25" t="s">
        <v>1586</v>
      </c>
      <c r="B3569" s="25" t="s">
        <v>71</v>
      </c>
      <c r="C3569" s="25" t="s">
        <v>160</v>
      </c>
      <c r="D3569" s="25" t="s">
        <v>257</v>
      </c>
      <c r="E3569" s="25" t="s">
        <v>55</v>
      </c>
      <c r="F3569" s="25" t="s">
        <v>9262</v>
      </c>
      <c r="G3569" s="25" t="s">
        <v>9301</v>
      </c>
      <c r="H3569" s="25" t="n">
        <v>0</v>
      </c>
    </row>
    <row r="3570" customFormat="false" ht="15" hidden="false" customHeight="false" outlineLevel="0" collapsed="false">
      <c r="A3570" s="25" t="s">
        <v>1587</v>
      </c>
      <c r="B3570" s="25" t="s">
        <v>71</v>
      </c>
      <c r="C3570" s="25" t="s">
        <v>148</v>
      </c>
      <c r="D3570" s="25" t="s">
        <v>145</v>
      </c>
      <c r="E3570" s="25" t="s">
        <v>54</v>
      </c>
      <c r="F3570" s="25" t="s">
        <v>9262</v>
      </c>
      <c r="G3570" s="25" t="s">
        <v>9264</v>
      </c>
      <c r="H3570" s="25" t="n">
        <v>46</v>
      </c>
    </row>
    <row r="3571" customFormat="false" ht="15" hidden="false" customHeight="false" outlineLevel="0" collapsed="false">
      <c r="A3571" s="25" t="s">
        <v>4676</v>
      </c>
      <c r="B3571" s="25" t="s">
        <v>90</v>
      </c>
      <c r="C3571" s="25" t="s">
        <v>148</v>
      </c>
      <c r="D3571" s="25" t="s">
        <v>1055</v>
      </c>
      <c r="E3571" s="25" t="s">
        <v>54</v>
      </c>
      <c r="F3571" s="25" t="s">
        <v>9262</v>
      </c>
      <c r="G3571" s="25" t="s">
        <v>9259</v>
      </c>
      <c r="H3571" s="25" t="n">
        <v>53</v>
      </c>
    </row>
    <row r="3572" customFormat="false" ht="15" hidden="false" customHeight="false" outlineLevel="0" collapsed="false">
      <c r="A3572" s="25" t="s">
        <v>8868</v>
      </c>
      <c r="B3572" s="25" t="s">
        <v>115</v>
      </c>
      <c r="C3572" s="25" t="s">
        <v>186</v>
      </c>
      <c r="D3572" s="25" t="s">
        <v>433</v>
      </c>
      <c r="E3572" s="25" t="s">
        <v>55</v>
      </c>
      <c r="F3572" s="25" t="s">
        <v>9262</v>
      </c>
      <c r="G3572" s="25" t="s">
        <v>9361</v>
      </c>
      <c r="H3572" s="25" t="n">
        <v>0</v>
      </c>
    </row>
    <row r="3573" customFormat="false" ht="15" hidden="false" customHeight="false" outlineLevel="0" collapsed="false">
      <c r="A3573" s="25" t="s">
        <v>8869</v>
      </c>
      <c r="B3573" s="25" t="s">
        <v>115</v>
      </c>
      <c r="C3573" s="25" t="s">
        <v>9107</v>
      </c>
      <c r="D3573" s="25" t="s">
        <v>218</v>
      </c>
      <c r="E3573" s="25" t="s">
        <v>54</v>
      </c>
      <c r="F3573" s="25" t="s">
        <v>9262</v>
      </c>
      <c r="G3573" s="25" t="s">
        <v>9234</v>
      </c>
      <c r="H3573" s="25" t="n">
        <v>4988</v>
      </c>
    </row>
    <row r="3574" customFormat="false" ht="15" hidden="false" customHeight="false" outlineLevel="0" collapsed="false">
      <c r="A3574" s="25" t="s">
        <v>8870</v>
      </c>
      <c r="B3574" s="25" t="s">
        <v>115</v>
      </c>
      <c r="C3574" s="25" t="s">
        <v>148</v>
      </c>
      <c r="D3574" s="25" t="s">
        <v>5204</v>
      </c>
      <c r="E3574" s="25" t="s">
        <v>54</v>
      </c>
      <c r="F3574" s="25" t="s">
        <v>9262</v>
      </c>
      <c r="G3574" s="25" t="s">
        <v>9341</v>
      </c>
      <c r="H3574" s="25" t="n">
        <v>53</v>
      </c>
    </row>
    <row r="3575" customFormat="false" ht="15" hidden="false" customHeight="false" outlineLevel="0" collapsed="false">
      <c r="A3575" s="25" t="s">
        <v>363</v>
      </c>
      <c r="B3575" s="25" t="s">
        <v>69</v>
      </c>
      <c r="C3575" s="25" t="s">
        <v>186</v>
      </c>
      <c r="D3575" s="25" t="s">
        <v>180</v>
      </c>
      <c r="E3575" s="25" t="s">
        <v>54</v>
      </c>
      <c r="F3575" s="25" t="s">
        <v>9256</v>
      </c>
      <c r="G3575" s="25" t="s">
        <v>9301</v>
      </c>
      <c r="H3575" s="25" t="n">
        <v>523</v>
      </c>
    </row>
    <row r="3576" customFormat="false" ht="15" hidden="false" customHeight="false" outlineLevel="0" collapsed="false">
      <c r="A3576" s="25" t="s">
        <v>364</v>
      </c>
      <c r="B3576" s="25" t="s">
        <v>69</v>
      </c>
      <c r="C3576" s="25" t="s">
        <v>148</v>
      </c>
      <c r="D3576" s="25" t="s">
        <v>195</v>
      </c>
      <c r="E3576" s="25" t="s">
        <v>54</v>
      </c>
      <c r="F3576" s="25" t="s">
        <v>9256</v>
      </c>
      <c r="G3576" s="25" t="s">
        <v>9286</v>
      </c>
      <c r="H3576" s="25" t="n">
        <v>63</v>
      </c>
    </row>
    <row r="3577" customFormat="false" ht="15" hidden="false" customHeight="false" outlineLevel="0" collapsed="false">
      <c r="A3577" s="25" t="s">
        <v>365</v>
      </c>
      <c r="B3577" s="25" t="s">
        <v>69</v>
      </c>
      <c r="C3577" s="25" t="s">
        <v>148</v>
      </c>
      <c r="D3577" s="25" t="s">
        <v>176</v>
      </c>
      <c r="E3577" s="25" t="s">
        <v>54</v>
      </c>
      <c r="F3577" s="25" t="s">
        <v>9256</v>
      </c>
      <c r="G3577" s="25" t="s">
        <v>9371</v>
      </c>
      <c r="H3577" s="25" t="n">
        <v>54</v>
      </c>
    </row>
    <row r="3578" customFormat="false" ht="15" hidden="false" customHeight="false" outlineLevel="0" collapsed="false">
      <c r="A3578" s="25" t="s">
        <v>4833</v>
      </c>
      <c r="B3578" s="25" t="s">
        <v>98</v>
      </c>
      <c r="C3578" s="25" t="s">
        <v>178</v>
      </c>
      <c r="D3578" s="25" t="s">
        <v>463</v>
      </c>
      <c r="E3578" s="25" t="s">
        <v>54</v>
      </c>
      <c r="F3578" s="25" t="s">
        <v>9256</v>
      </c>
      <c r="G3578" s="25" t="s">
        <v>9392</v>
      </c>
      <c r="H3578" s="25" t="n">
        <v>6117</v>
      </c>
    </row>
    <row r="3579" customFormat="false" ht="15" hidden="false" customHeight="false" outlineLevel="0" collapsed="false">
      <c r="A3579" s="25" t="s">
        <v>5103</v>
      </c>
      <c r="B3579" s="25" t="s">
        <v>95</v>
      </c>
      <c r="C3579" s="25" t="s">
        <v>178</v>
      </c>
      <c r="D3579" s="25" t="s">
        <v>3359</v>
      </c>
      <c r="E3579" s="25" t="s">
        <v>54</v>
      </c>
      <c r="F3579" s="25" t="s">
        <v>9256</v>
      </c>
      <c r="G3579" s="25" t="s">
        <v>9273</v>
      </c>
      <c r="H3579" s="25" t="n">
        <v>5112</v>
      </c>
    </row>
    <row r="3580" customFormat="false" ht="15" hidden="false" customHeight="false" outlineLevel="0" collapsed="false">
      <c r="A3580" s="25" t="s">
        <v>3915</v>
      </c>
      <c r="B3580" s="25" t="s">
        <v>87</v>
      </c>
      <c r="C3580" s="25" t="s">
        <v>160</v>
      </c>
      <c r="D3580" s="25" t="s">
        <v>494</v>
      </c>
      <c r="E3580" s="25" t="s">
        <v>54</v>
      </c>
      <c r="F3580" s="25" t="s">
        <v>9256</v>
      </c>
      <c r="G3580" s="25" t="s">
        <v>9367</v>
      </c>
      <c r="H3580" s="25" t="n">
        <v>3527</v>
      </c>
    </row>
    <row r="3581" customFormat="false" ht="15" hidden="false" customHeight="false" outlineLevel="0" collapsed="false">
      <c r="A3581" s="25" t="s">
        <v>5412</v>
      </c>
      <c r="B3581" s="25" t="s">
        <v>94</v>
      </c>
      <c r="C3581" s="25" t="s">
        <v>9107</v>
      </c>
      <c r="E3581" s="25" t="s">
        <v>56</v>
      </c>
      <c r="F3581" s="25" t="s">
        <v>9256</v>
      </c>
    </row>
    <row r="3582" customFormat="false" ht="15" hidden="false" customHeight="false" outlineLevel="0" collapsed="false">
      <c r="A3582" s="25" t="s">
        <v>2070</v>
      </c>
      <c r="B3582" s="25" t="s">
        <v>80</v>
      </c>
      <c r="C3582" s="25" t="s">
        <v>178</v>
      </c>
      <c r="D3582" s="25" t="s">
        <v>207</v>
      </c>
      <c r="E3582" s="25" t="s">
        <v>55</v>
      </c>
      <c r="F3582" s="25" t="s">
        <v>9256</v>
      </c>
      <c r="G3582" s="25" t="s">
        <v>9286</v>
      </c>
      <c r="H3582" s="25" t="n">
        <v>0</v>
      </c>
    </row>
    <row r="3583" customFormat="false" ht="15" hidden="false" customHeight="false" outlineLevel="0" collapsed="false">
      <c r="A3583" s="25" t="s">
        <v>2071</v>
      </c>
      <c r="B3583" s="25" t="s">
        <v>80</v>
      </c>
      <c r="C3583" s="25" t="s">
        <v>148</v>
      </c>
      <c r="D3583" s="25" t="s">
        <v>215</v>
      </c>
      <c r="E3583" s="25" t="s">
        <v>55</v>
      </c>
      <c r="F3583" s="25" t="s">
        <v>9256</v>
      </c>
      <c r="G3583" s="25" t="s">
        <v>9387</v>
      </c>
      <c r="H3583" s="25" t="n">
        <v>0</v>
      </c>
    </row>
    <row r="3584" customFormat="false" ht="15" hidden="false" customHeight="false" outlineLevel="0" collapsed="false">
      <c r="A3584" s="25" t="s">
        <v>2072</v>
      </c>
      <c r="B3584" s="25" t="s">
        <v>80</v>
      </c>
      <c r="C3584" s="25" t="s">
        <v>160</v>
      </c>
      <c r="D3584" s="25" t="s">
        <v>266</v>
      </c>
      <c r="E3584" s="25" t="s">
        <v>55</v>
      </c>
      <c r="F3584" s="25" t="s">
        <v>9256</v>
      </c>
      <c r="G3584" s="25" t="s">
        <v>9334</v>
      </c>
      <c r="H3584" s="25" t="n">
        <v>0</v>
      </c>
    </row>
    <row r="3585" customFormat="false" ht="15" hidden="false" customHeight="false" outlineLevel="0" collapsed="false">
      <c r="A3585" s="25" t="s">
        <v>2073</v>
      </c>
      <c r="B3585" s="25" t="s">
        <v>80</v>
      </c>
      <c r="C3585" s="25" t="s">
        <v>186</v>
      </c>
      <c r="D3585" s="25" t="s">
        <v>169</v>
      </c>
      <c r="E3585" s="25" t="s">
        <v>54</v>
      </c>
      <c r="F3585" s="25" t="s">
        <v>9256</v>
      </c>
      <c r="G3585" s="25" t="s">
        <v>9259</v>
      </c>
      <c r="H3585" s="25" t="n">
        <v>565</v>
      </c>
    </row>
    <row r="3586" customFormat="false" ht="15" hidden="false" customHeight="false" outlineLevel="0" collapsed="false">
      <c r="A3586" s="25" t="s">
        <v>2074</v>
      </c>
      <c r="B3586" s="25" t="s">
        <v>80</v>
      </c>
      <c r="C3586" s="25" t="s">
        <v>160</v>
      </c>
      <c r="D3586" s="25" t="s">
        <v>145</v>
      </c>
      <c r="E3586" s="25" t="s">
        <v>54</v>
      </c>
      <c r="F3586" s="25" t="s">
        <v>9256</v>
      </c>
      <c r="G3586" s="25" t="s">
        <v>9273</v>
      </c>
      <c r="H3586" s="25" t="n">
        <v>3771</v>
      </c>
    </row>
    <row r="3587" customFormat="false" ht="15" hidden="false" customHeight="false" outlineLevel="0" collapsed="false">
      <c r="A3587" s="25" t="s">
        <v>6153</v>
      </c>
      <c r="B3587" s="25" t="s">
        <v>108</v>
      </c>
      <c r="C3587" s="25" t="s">
        <v>160</v>
      </c>
      <c r="D3587" s="25" t="s">
        <v>665</v>
      </c>
      <c r="E3587" s="25" t="s">
        <v>55</v>
      </c>
      <c r="F3587" s="25" t="s">
        <v>9256</v>
      </c>
      <c r="G3587" s="25" t="s">
        <v>9353</v>
      </c>
      <c r="H3587" s="25" t="n">
        <v>0</v>
      </c>
    </row>
    <row r="3588" customFormat="false" ht="15" hidden="false" customHeight="false" outlineLevel="0" collapsed="false">
      <c r="A3588" s="25" t="s">
        <v>2682</v>
      </c>
      <c r="B3588" s="25" t="s">
        <v>78</v>
      </c>
      <c r="C3588" s="25" t="s">
        <v>178</v>
      </c>
      <c r="D3588" s="25" t="s">
        <v>231</v>
      </c>
      <c r="E3588" s="25" t="s">
        <v>54</v>
      </c>
      <c r="F3588" s="25" t="s">
        <v>9256</v>
      </c>
      <c r="G3588" s="25" t="s">
        <v>9370</v>
      </c>
      <c r="H3588" s="25" t="n">
        <v>6274</v>
      </c>
    </row>
    <row r="3589" customFormat="false" ht="15" hidden="false" customHeight="false" outlineLevel="0" collapsed="false">
      <c r="A3589" s="25" t="s">
        <v>6339</v>
      </c>
      <c r="B3589" s="25" t="s">
        <v>106</v>
      </c>
      <c r="C3589" s="25" t="s">
        <v>160</v>
      </c>
      <c r="D3589" s="25" t="s">
        <v>2863</v>
      </c>
      <c r="E3589" s="25" t="s">
        <v>55</v>
      </c>
      <c r="F3589" s="25" t="s">
        <v>9256</v>
      </c>
      <c r="G3589" s="25" t="s">
        <v>9351</v>
      </c>
      <c r="H3589" s="25" t="n">
        <v>0</v>
      </c>
    </row>
    <row r="3590" customFormat="false" ht="15" hidden="false" customHeight="false" outlineLevel="0" collapsed="false">
      <c r="A3590" s="25" t="s">
        <v>6340</v>
      </c>
      <c r="B3590" s="25" t="s">
        <v>106</v>
      </c>
      <c r="C3590" s="25" t="s">
        <v>160</v>
      </c>
      <c r="D3590" s="25" t="s">
        <v>860</v>
      </c>
      <c r="E3590" s="25" t="s">
        <v>54</v>
      </c>
      <c r="F3590" s="25" t="s">
        <v>9256</v>
      </c>
      <c r="G3590" s="25" t="s">
        <v>9375</v>
      </c>
      <c r="H3590" s="25" t="n">
        <v>3480</v>
      </c>
    </row>
    <row r="3591" customFormat="false" ht="15" hidden="false" customHeight="false" outlineLevel="0" collapsed="false">
      <c r="A3591" s="25" t="s">
        <v>7491</v>
      </c>
      <c r="B3591" s="25" t="s">
        <v>112</v>
      </c>
      <c r="C3591" s="25" t="s">
        <v>178</v>
      </c>
      <c r="D3591" s="25" t="s">
        <v>665</v>
      </c>
      <c r="E3591" s="25" t="s">
        <v>54</v>
      </c>
      <c r="F3591" s="25" t="s">
        <v>9256</v>
      </c>
      <c r="G3591" s="25" t="s">
        <v>9347</v>
      </c>
      <c r="H3591" s="25" t="n">
        <v>5770</v>
      </c>
    </row>
    <row r="3592" customFormat="false" ht="15" hidden="false" customHeight="false" outlineLevel="0" collapsed="false">
      <c r="A3592" s="25" t="s">
        <v>8208</v>
      </c>
      <c r="B3592" s="25" t="s">
        <v>113</v>
      </c>
      <c r="C3592" s="25" t="s">
        <v>160</v>
      </c>
      <c r="D3592" s="25" t="s">
        <v>195</v>
      </c>
      <c r="E3592" s="25" t="s">
        <v>55</v>
      </c>
      <c r="F3592" s="25" t="s">
        <v>9256</v>
      </c>
      <c r="G3592" s="25" t="s">
        <v>9383</v>
      </c>
      <c r="H3592" s="25" t="n">
        <v>0</v>
      </c>
    </row>
    <row r="3593" customFormat="false" ht="15" hidden="false" customHeight="false" outlineLevel="0" collapsed="false">
      <c r="A3593" s="25" t="s">
        <v>993</v>
      </c>
      <c r="B3593" s="25" t="s">
        <v>72</v>
      </c>
      <c r="C3593" s="25" t="s">
        <v>178</v>
      </c>
      <c r="D3593" s="25" t="s">
        <v>158</v>
      </c>
      <c r="E3593" s="25" t="s">
        <v>55</v>
      </c>
      <c r="F3593" s="25" t="s">
        <v>9256</v>
      </c>
      <c r="G3593" s="25" t="s">
        <v>9400</v>
      </c>
      <c r="H3593" s="25" t="n">
        <v>0</v>
      </c>
    </row>
    <row r="3594" customFormat="false" ht="15" hidden="false" customHeight="false" outlineLevel="0" collapsed="false">
      <c r="A3594" s="25" t="s">
        <v>1293</v>
      </c>
      <c r="B3594" s="25" t="s">
        <v>73</v>
      </c>
      <c r="C3594" s="25" t="s">
        <v>186</v>
      </c>
      <c r="D3594" s="25" t="s">
        <v>245</v>
      </c>
      <c r="E3594" s="25" t="s">
        <v>55</v>
      </c>
      <c r="F3594" s="25" t="s">
        <v>9256</v>
      </c>
      <c r="G3594" s="25" t="s">
        <v>9362</v>
      </c>
      <c r="H3594" s="25" t="n">
        <v>0</v>
      </c>
    </row>
    <row r="3595" customFormat="false" ht="15" hidden="false" customHeight="false" outlineLevel="0" collapsed="false">
      <c r="A3595" s="25" t="s">
        <v>3615</v>
      </c>
      <c r="B3595" s="25" t="s">
        <v>79</v>
      </c>
      <c r="C3595" s="25" t="s">
        <v>186</v>
      </c>
      <c r="D3595" s="25" t="s">
        <v>164</v>
      </c>
      <c r="E3595" s="25" t="s">
        <v>55</v>
      </c>
      <c r="F3595" s="25" t="s">
        <v>9256</v>
      </c>
      <c r="G3595" s="25" t="s">
        <v>9402</v>
      </c>
      <c r="H3595" s="25" t="n">
        <v>0</v>
      </c>
    </row>
    <row r="3596" customFormat="false" ht="15" hidden="false" customHeight="false" outlineLevel="0" collapsed="false">
      <c r="A3596" s="25" t="s">
        <v>3616</v>
      </c>
      <c r="B3596" s="25" t="s">
        <v>79</v>
      </c>
      <c r="C3596" s="25" t="s">
        <v>186</v>
      </c>
      <c r="D3596" s="25" t="s">
        <v>145</v>
      </c>
      <c r="E3596" s="25" t="s">
        <v>55</v>
      </c>
      <c r="F3596" s="25" t="s">
        <v>9256</v>
      </c>
      <c r="G3596" s="25" t="s">
        <v>9399</v>
      </c>
      <c r="H3596" s="25" t="n">
        <v>0</v>
      </c>
    </row>
    <row r="3597" customFormat="false" ht="15" hidden="false" customHeight="false" outlineLevel="0" collapsed="false">
      <c r="A3597" s="25" t="s">
        <v>5938</v>
      </c>
      <c r="B3597" s="25" t="s">
        <v>97</v>
      </c>
      <c r="C3597" s="25" t="s">
        <v>186</v>
      </c>
      <c r="D3597" s="25" t="s">
        <v>1158</v>
      </c>
      <c r="E3597" s="25" t="s">
        <v>54</v>
      </c>
      <c r="F3597" s="25" t="s">
        <v>9256</v>
      </c>
      <c r="G3597" s="25" t="s">
        <v>9293</v>
      </c>
      <c r="H3597" s="25" t="n">
        <v>562</v>
      </c>
    </row>
    <row r="3598" customFormat="false" ht="15" hidden="false" customHeight="false" outlineLevel="0" collapsed="false">
      <c r="A3598" s="25" t="s">
        <v>6831</v>
      </c>
      <c r="B3598" s="25" t="s">
        <v>105</v>
      </c>
      <c r="C3598" s="25" t="s">
        <v>148</v>
      </c>
      <c r="E3598" s="25" t="s">
        <v>56</v>
      </c>
      <c r="F3598" s="25" t="s">
        <v>9256</v>
      </c>
    </row>
    <row r="3599" customFormat="false" ht="15" hidden="false" customHeight="false" outlineLevel="0" collapsed="false">
      <c r="A3599" s="25" t="s">
        <v>4279</v>
      </c>
      <c r="B3599" s="25" t="s">
        <v>88</v>
      </c>
      <c r="C3599" s="25" t="s">
        <v>9107</v>
      </c>
      <c r="D3599" s="25" t="s">
        <v>1671</v>
      </c>
      <c r="E3599" s="25" t="s">
        <v>54</v>
      </c>
      <c r="F3599" s="25" t="s">
        <v>9256</v>
      </c>
      <c r="G3599" s="25" t="s">
        <v>9351</v>
      </c>
      <c r="H3599" s="25" t="n">
        <v>4686</v>
      </c>
    </row>
    <row r="3600" customFormat="false" ht="15" hidden="false" customHeight="false" outlineLevel="0" collapsed="false">
      <c r="A3600" s="25" t="s">
        <v>7117</v>
      </c>
      <c r="B3600" s="25" t="s">
        <v>104</v>
      </c>
      <c r="C3600" s="25" t="s">
        <v>160</v>
      </c>
      <c r="D3600" s="25" t="s">
        <v>2754</v>
      </c>
      <c r="E3600" s="25" t="s">
        <v>55</v>
      </c>
      <c r="F3600" s="25" t="s">
        <v>9256</v>
      </c>
      <c r="G3600" s="25" t="s">
        <v>9386</v>
      </c>
      <c r="H3600" s="25" t="n">
        <v>0</v>
      </c>
    </row>
    <row r="3601" customFormat="false" ht="15" hidden="false" customHeight="false" outlineLevel="0" collapsed="false">
      <c r="A3601" s="25" t="s">
        <v>4484</v>
      </c>
      <c r="B3601" s="25" t="s">
        <v>86</v>
      </c>
      <c r="C3601" s="25" t="s">
        <v>148</v>
      </c>
      <c r="D3601" s="25" t="s">
        <v>1795</v>
      </c>
      <c r="E3601" s="25" t="s">
        <v>54</v>
      </c>
      <c r="F3601" s="25" t="s">
        <v>9256</v>
      </c>
      <c r="G3601" s="25" t="s">
        <v>9370</v>
      </c>
      <c r="H3601" s="25" t="n">
        <v>38</v>
      </c>
    </row>
    <row r="3602" customFormat="false" ht="15" hidden="false" customHeight="false" outlineLevel="0" collapsed="false">
      <c r="A3602" s="25" t="s">
        <v>8871</v>
      </c>
      <c r="B3602" s="25" t="s">
        <v>115</v>
      </c>
      <c r="C3602" s="25" t="s">
        <v>160</v>
      </c>
      <c r="D3602" s="25" t="s">
        <v>1187</v>
      </c>
      <c r="E3602" s="25" t="s">
        <v>54</v>
      </c>
      <c r="F3602" s="25" t="s">
        <v>9256</v>
      </c>
      <c r="G3602" s="25" t="s">
        <v>9354</v>
      </c>
      <c r="H3602" s="25" t="n">
        <v>3184</v>
      </c>
    </row>
    <row r="3603" customFormat="false" ht="15" hidden="false" customHeight="false" outlineLevel="0" collapsed="false">
      <c r="A3603" s="25" t="s">
        <v>366</v>
      </c>
      <c r="B3603" s="25" t="s">
        <v>69</v>
      </c>
      <c r="C3603" s="25" t="s">
        <v>178</v>
      </c>
      <c r="D3603" s="25" t="s">
        <v>188</v>
      </c>
      <c r="E3603" s="25" t="s">
        <v>54</v>
      </c>
      <c r="F3603" s="25" t="s">
        <v>9224</v>
      </c>
      <c r="G3603" s="25" t="s">
        <v>9405</v>
      </c>
      <c r="H3603" s="25" t="n">
        <v>5373</v>
      </c>
    </row>
    <row r="3604" customFormat="false" ht="15" hidden="false" customHeight="false" outlineLevel="0" collapsed="false">
      <c r="A3604" s="25" t="s">
        <v>4834</v>
      </c>
      <c r="B3604" s="25" t="s">
        <v>98</v>
      </c>
      <c r="C3604" s="25" t="s">
        <v>170</v>
      </c>
      <c r="D3604" s="25" t="s">
        <v>1156</v>
      </c>
      <c r="E3604" s="25" t="s">
        <v>54</v>
      </c>
      <c r="F3604" s="25" t="s">
        <v>9224</v>
      </c>
      <c r="G3604" s="25" t="s">
        <v>9382</v>
      </c>
      <c r="H3604" s="25" t="n">
        <v>1239</v>
      </c>
    </row>
    <row r="3605" customFormat="false" ht="15" hidden="false" customHeight="false" outlineLevel="0" collapsed="false">
      <c r="A3605" s="25" t="s">
        <v>5104</v>
      </c>
      <c r="B3605" s="25" t="s">
        <v>95</v>
      </c>
      <c r="C3605" s="25" t="s">
        <v>160</v>
      </c>
      <c r="E3605" s="25" t="s">
        <v>56</v>
      </c>
      <c r="F3605" s="25" t="s">
        <v>9224</v>
      </c>
    </row>
    <row r="3606" customFormat="false" ht="15" hidden="false" customHeight="false" outlineLevel="0" collapsed="false">
      <c r="A3606" s="25" t="s">
        <v>736</v>
      </c>
      <c r="B3606" s="25" t="s">
        <v>70</v>
      </c>
      <c r="C3606" s="25" t="s">
        <v>160</v>
      </c>
      <c r="D3606" s="25" t="s">
        <v>180</v>
      </c>
      <c r="E3606" s="25" t="s">
        <v>55</v>
      </c>
      <c r="F3606" s="25" t="s">
        <v>9224</v>
      </c>
      <c r="G3606" s="25" t="s">
        <v>9268</v>
      </c>
      <c r="H3606" s="25" t="n">
        <v>0</v>
      </c>
    </row>
    <row r="3607" customFormat="false" ht="15" hidden="false" customHeight="false" outlineLevel="0" collapsed="false">
      <c r="A3607" s="25" t="s">
        <v>737</v>
      </c>
      <c r="B3607" s="25" t="s">
        <v>70</v>
      </c>
      <c r="C3607" s="25" t="s">
        <v>148</v>
      </c>
      <c r="D3607" s="25" t="s">
        <v>225</v>
      </c>
      <c r="E3607" s="25" t="s">
        <v>54</v>
      </c>
      <c r="F3607" s="25" t="s">
        <v>9224</v>
      </c>
      <c r="G3607" s="25" t="s">
        <v>9293</v>
      </c>
      <c r="H3607" s="25" t="n">
        <v>52</v>
      </c>
    </row>
    <row r="3608" customFormat="false" ht="15" hidden="false" customHeight="false" outlineLevel="0" collapsed="false">
      <c r="A3608" s="25" t="s">
        <v>3916</v>
      </c>
      <c r="B3608" s="25" t="s">
        <v>87</v>
      </c>
      <c r="C3608" s="25" t="s">
        <v>186</v>
      </c>
      <c r="D3608" s="25" t="s">
        <v>484</v>
      </c>
      <c r="E3608" s="25" t="s">
        <v>54</v>
      </c>
      <c r="F3608" s="25" t="s">
        <v>9224</v>
      </c>
      <c r="G3608" s="25" t="s">
        <v>9390</v>
      </c>
      <c r="H3608" s="25" t="n">
        <v>651</v>
      </c>
    </row>
    <row r="3609" customFormat="false" ht="15" hidden="false" customHeight="false" outlineLevel="0" collapsed="false">
      <c r="A3609" s="25" t="s">
        <v>2075</v>
      </c>
      <c r="B3609" s="25" t="s">
        <v>80</v>
      </c>
      <c r="C3609" s="25" t="s">
        <v>178</v>
      </c>
      <c r="D3609" s="25" t="s">
        <v>167</v>
      </c>
      <c r="E3609" s="25" t="s">
        <v>54</v>
      </c>
      <c r="F3609" s="25" t="s">
        <v>9224</v>
      </c>
      <c r="G3609" s="25" t="s">
        <v>9335</v>
      </c>
      <c r="H3609" s="25" t="n">
        <v>6026</v>
      </c>
    </row>
    <row r="3610" customFormat="false" ht="15" hidden="false" customHeight="false" outlineLevel="0" collapsed="false">
      <c r="A3610" s="25" t="s">
        <v>7492</v>
      </c>
      <c r="B3610" s="25" t="s">
        <v>112</v>
      </c>
      <c r="C3610" s="25" t="s">
        <v>160</v>
      </c>
      <c r="E3610" s="25" t="s">
        <v>56</v>
      </c>
      <c r="F3610" s="25" t="s">
        <v>9224</v>
      </c>
    </row>
    <row r="3611" customFormat="false" ht="15" hidden="false" customHeight="false" outlineLevel="0" collapsed="false">
      <c r="A3611" s="25" t="s">
        <v>7493</v>
      </c>
      <c r="B3611" s="25" t="s">
        <v>112</v>
      </c>
      <c r="C3611" s="25" t="s">
        <v>178</v>
      </c>
      <c r="D3611" s="25" t="s">
        <v>609</v>
      </c>
      <c r="E3611" s="25" t="s">
        <v>54</v>
      </c>
      <c r="F3611" s="25" t="s">
        <v>9224</v>
      </c>
      <c r="G3611" s="25" t="s">
        <v>9382</v>
      </c>
      <c r="H3611" s="25" t="n">
        <v>5569</v>
      </c>
    </row>
    <row r="3612" customFormat="false" ht="15" hidden="false" customHeight="false" outlineLevel="0" collapsed="false">
      <c r="A3612" s="25" t="s">
        <v>3019</v>
      </c>
      <c r="B3612" s="25" t="s">
        <v>76</v>
      </c>
      <c r="C3612" s="25" t="s">
        <v>186</v>
      </c>
      <c r="D3612" s="25" t="s">
        <v>237</v>
      </c>
      <c r="E3612" s="25" t="s">
        <v>55</v>
      </c>
      <c r="F3612" s="25" t="s">
        <v>9224</v>
      </c>
      <c r="G3612" s="25" t="s">
        <v>9374</v>
      </c>
      <c r="H3612" s="25" t="n">
        <v>0</v>
      </c>
    </row>
    <row r="3613" customFormat="false" ht="15" hidden="false" customHeight="false" outlineLevel="0" collapsed="false">
      <c r="A3613" s="25" t="s">
        <v>3020</v>
      </c>
      <c r="B3613" s="25" t="s">
        <v>76</v>
      </c>
      <c r="C3613" s="25" t="s">
        <v>186</v>
      </c>
      <c r="D3613" s="25" t="s">
        <v>195</v>
      </c>
      <c r="E3613" s="25" t="s">
        <v>54</v>
      </c>
      <c r="F3613" s="25" t="s">
        <v>9224</v>
      </c>
      <c r="G3613" s="25" t="s">
        <v>9389</v>
      </c>
      <c r="H3613" s="25" t="n">
        <v>519</v>
      </c>
    </row>
    <row r="3614" customFormat="false" ht="15" hidden="false" customHeight="false" outlineLevel="0" collapsed="false">
      <c r="A3614" s="25" t="s">
        <v>7807</v>
      </c>
      <c r="B3614" s="25" t="s">
        <v>114</v>
      </c>
      <c r="C3614" s="25" t="s">
        <v>186</v>
      </c>
      <c r="D3614" s="25" t="s">
        <v>444</v>
      </c>
      <c r="E3614" s="25" t="s">
        <v>54</v>
      </c>
      <c r="F3614" s="25" t="s">
        <v>9224</v>
      </c>
      <c r="G3614" s="25" t="s">
        <v>9382</v>
      </c>
      <c r="H3614" s="25" t="n">
        <v>558</v>
      </c>
    </row>
    <row r="3615" customFormat="false" ht="15" hidden="false" customHeight="false" outlineLevel="0" collapsed="false">
      <c r="A3615" s="25" t="s">
        <v>8209</v>
      </c>
      <c r="B3615" s="25" t="s">
        <v>113</v>
      </c>
      <c r="C3615" s="25" t="s">
        <v>186</v>
      </c>
      <c r="D3615" s="25" t="s">
        <v>156</v>
      </c>
      <c r="E3615" s="25" t="s">
        <v>54</v>
      </c>
      <c r="F3615" s="25" t="s">
        <v>9224</v>
      </c>
      <c r="G3615" s="25" t="s">
        <v>9382</v>
      </c>
      <c r="H3615" s="25" t="n">
        <v>523</v>
      </c>
    </row>
    <row r="3616" customFormat="false" ht="15" hidden="false" customHeight="false" outlineLevel="0" collapsed="false">
      <c r="A3616" s="25" t="s">
        <v>8210</v>
      </c>
      <c r="B3616" s="25" t="s">
        <v>113</v>
      </c>
      <c r="C3616" s="25" t="s">
        <v>9107</v>
      </c>
      <c r="D3616" s="25" t="s">
        <v>444</v>
      </c>
      <c r="E3616" s="25" t="s">
        <v>54</v>
      </c>
      <c r="F3616" s="25" t="s">
        <v>9224</v>
      </c>
      <c r="G3616" s="25" t="s">
        <v>9361</v>
      </c>
      <c r="H3616" s="25" t="n">
        <v>4869</v>
      </c>
    </row>
    <row r="3617" customFormat="false" ht="15" hidden="false" customHeight="false" outlineLevel="0" collapsed="false">
      <c r="A3617" s="25" t="s">
        <v>994</v>
      </c>
      <c r="B3617" s="25" t="s">
        <v>72</v>
      </c>
      <c r="C3617" s="25" t="s">
        <v>148</v>
      </c>
      <c r="D3617" s="25" t="s">
        <v>198</v>
      </c>
      <c r="E3617" s="25" t="s">
        <v>55</v>
      </c>
      <c r="F3617" s="25" t="s">
        <v>9224</v>
      </c>
      <c r="G3617" s="25" t="s">
        <v>9335</v>
      </c>
      <c r="H3617" s="25" t="n">
        <v>0</v>
      </c>
    </row>
    <row r="3618" customFormat="false" ht="15" hidden="false" customHeight="false" outlineLevel="0" collapsed="false">
      <c r="A3618" s="25" t="s">
        <v>995</v>
      </c>
      <c r="B3618" s="25" t="s">
        <v>72</v>
      </c>
      <c r="C3618" s="25" t="s">
        <v>186</v>
      </c>
      <c r="D3618" s="25" t="s">
        <v>176</v>
      </c>
      <c r="E3618" s="25" t="s">
        <v>54</v>
      </c>
      <c r="F3618" s="25" t="s">
        <v>9224</v>
      </c>
      <c r="G3618" s="25" t="s">
        <v>9353</v>
      </c>
      <c r="H3618" s="25" t="n">
        <v>588</v>
      </c>
    </row>
    <row r="3619" customFormat="false" ht="15" hidden="false" customHeight="false" outlineLevel="0" collapsed="false">
      <c r="A3619" s="25" t="s">
        <v>3326</v>
      </c>
      <c r="B3619" s="25" t="s">
        <v>77</v>
      </c>
      <c r="C3619" s="25" t="s">
        <v>178</v>
      </c>
      <c r="D3619" s="25" t="s">
        <v>218</v>
      </c>
      <c r="E3619" s="25" t="s">
        <v>54</v>
      </c>
      <c r="F3619" s="25" t="s">
        <v>9224</v>
      </c>
      <c r="G3619" s="25" t="s">
        <v>9359</v>
      </c>
      <c r="H3619" s="25" t="n">
        <v>5712</v>
      </c>
    </row>
    <row r="3620" customFormat="false" ht="15" hidden="false" customHeight="false" outlineLevel="0" collapsed="false">
      <c r="A3620" s="25" t="s">
        <v>8567</v>
      </c>
      <c r="B3620" s="25" t="s">
        <v>116</v>
      </c>
      <c r="C3620" s="25" t="s">
        <v>170</v>
      </c>
      <c r="D3620" s="25" t="s">
        <v>199</v>
      </c>
      <c r="E3620" s="25" t="s">
        <v>54</v>
      </c>
      <c r="F3620" s="25" t="s">
        <v>9224</v>
      </c>
      <c r="G3620" s="25" t="s">
        <v>9400</v>
      </c>
      <c r="H3620" s="25" t="n">
        <v>1046</v>
      </c>
    </row>
    <row r="3621" customFormat="false" ht="15" hidden="false" customHeight="false" outlineLevel="0" collapsed="false">
      <c r="A3621" s="25" t="s">
        <v>8568</v>
      </c>
      <c r="B3621" s="25" t="s">
        <v>116</v>
      </c>
      <c r="C3621" s="25" t="s">
        <v>148</v>
      </c>
      <c r="D3621" s="25" t="s">
        <v>433</v>
      </c>
      <c r="E3621" s="25" t="s">
        <v>54</v>
      </c>
      <c r="F3621" s="25" t="s">
        <v>9224</v>
      </c>
      <c r="G3621" s="25" t="s">
        <v>9375</v>
      </c>
      <c r="H3621" s="25" t="n">
        <v>54</v>
      </c>
    </row>
    <row r="3622" customFormat="false" ht="15" hidden="false" customHeight="false" outlineLevel="0" collapsed="false">
      <c r="A3622" s="25" t="s">
        <v>5939</v>
      </c>
      <c r="B3622" s="25" t="s">
        <v>97</v>
      </c>
      <c r="C3622" s="25" t="s">
        <v>9107</v>
      </c>
      <c r="D3622" s="25" t="s">
        <v>1653</v>
      </c>
      <c r="E3622" s="25" t="s">
        <v>54</v>
      </c>
      <c r="F3622" s="25" t="s">
        <v>9224</v>
      </c>
      <c r="G3622" s="25" t="s">
        <v>9341</v>
      </c>
      <c r="H3622" s="25" t="n">
        <v>4933</v>
      </c>
    </row>
    <row r="3623" customFormat="false" ht="15" hidden="false" customHeight="false" outlineLevel="0" collapsed="false">
      <c r="A3623" s="25" t="s">
        <v>5940</v>
      </c>
      <c r="B3623" s="25" t="s">
        <v>97</v>
      </c>
      <c r="C3623" s="25" t="s">
        <v>148</v>
      </c>
      <c r="D3623" s="25" t="s">
        <v>1049</v>
      </c>
      <c r="E3623" s="25" t="s">
        <v>54</v>
      </c>
      <c r="F3623" s="25" t="s">
        <v>9224</v>
      </c>
      <c r="G3623" s="25" t="s">
        <v>9393</v>
      </c>
      <c r="H3623" s="25" t="n">
        <v>60</v>
      </c>
    </row>
    <row r="3624" customFormat="false" ht="15" hidden="false" customHeight="false" outlineLevel="0" collapsed="false">
      <c r="A3624" s="25" t="s">
        <v>4485</v>
      </c>
      <c r="B3624" s="25" t="s">
        <v>86</v>
      </c>
      <c r="C3624" s="25" t="s">
        <v>9107</v>
      </c>
      <c r="D3624" s="25" t="s">
        <v>1640</v>
      </c>
      <c r="E3624" s="25" t="s">
        <v>56</v>
      </c>
      <c r="F3624" s="25" t="s">
        <v>9224</v>
      </c>
    </row>
    <row r="3625" customFormat="false" ht="15" hidden="false" customHeight="false" outlineLevel="0" collapsed="false">
      <c r="A3625" s="25" t="s">
        <v>4486</v>
      </c>
      <c r="B3625" s="25" t="s">
        <v>86</v>
      </c>
      <c r="C3625" s="25" t="s">
        <v>186</v>
      </c>
      <c r="D3625" s="25" t="s">
        <v>421</v>
      </c>
      <c r="E3625" s="25" t="s">
        <v>54</v>
      </c>
      <c r="F3625" s="25" t="s">
        <v>9224</v>
      </c>
      <c r="G3625" s="25" t="s">
        <v>9383</v>
      </c>
      <c r="H3625" s="25" t="n">
        <v>572</v>
      </c>
    </row>
    <row r="3626" customFormat="false" ht="15" hidden="false" customHeight="false" outlineLevel="0" collapsed="false">
      <c r="A3626" s="25" t="s">
        <v>4487</v>
      </c>
      <c r="B3626" s="25" t="s">
        <v>86</v>
      </c>
      <c r="C3626" s="25" t="s">
        <v>148</v>
      </c>
      <c r="D3626" s="25" t="s">
        <v>218</v>
      </c>
      <c r="E3626" s="25" t="s">
        <v>54</v>
      </c>
      <c r="F3626" s="25" t="s">
        <v>9224</v>
      </c>
      <c r="G3626" s="25" t="s">
        <v>9380</v>
      </c>
      <c r="H3626" s="25" t="n">
        <v>55</v>
      </c>
    </row>
    <row r="3627" customFormat="false" ht="15" hidden="false" customHeight="false" outlineLevel="0" collapsed="false">
      <c r="A3627" s="25" t="s">
        <v>4488</v>
      </c>
      <c r="B3627" s="25" t="s">
        <v>86</v>
      </c>
      <c r="C3627" s="25" t="s">
        <v>148</v>
      </c>
      <c r="D3627" s="25" t="s">
        <v>1653</v>
      </c>
      <c r="E3627" s="25" t="s">
        <v>54</v>
      </c>
      <c r="F3627" s="25" t="s">
        <v>9224</v>
      </c>
      <c r="G3627" s="25" t="s">
        <v>9386</v>
      </c>
      <c r="H3627" s="25" t="n">
        <v>51</v>
      </c>
    </row>
    <row r="3628" customFormat="false" ht="15" hidden="false" customHeight="false" outlineLevel="0" collapsed="false">
      <c r="A3628" s="25" t="s">
        <v>5105</v>
      </c>
      <c r="B3628" s="25" t="s">
        <v>95</v>
      </c>
      <c r="C3628" s="25" t="s">
        <v>178</v>
      </c>
      <c r="D3628" s="25" t="s">
        <v>644</v>
      </c>
      <c r="E3628" s="25" t="s">
        <v>55</v>
      </c>
      <c r="F3628" s="25" t="s">
        <v>9271</v>
      </c>
      <c r="G3628" s="25" t="s">
        <v>9387</v>
      </c>
      <c r="H3628" s="25" t="n">
        <v>0</v>
      </c>
    </row>
    <row r="3629" customFormat="false" ht="15" hidden="false" customHeight="false" outlineLevel="0" collapsed="false">
      <c r="A3629" s="25" t="s">
        <v>5106</v>
      </c>
      <c r="B3629" s="25" t="s">
        <v>95</v>
      </c>
      <c r="C3629" s="25" t="s">
        <v>148</v>
      </c>
      <c r="D3629" s="25" t="s">
        <v>1795</v>
      </c>
      <c r="E3629" s="25" t="s">
        <v>54</v>
      </c>
      <c r="F3629" s="25" t="s">
        <v>9271</v>
      </c>
      <c r="G3629" s="25" t="s">
        <v>9384</v>
      </c>
      <c r="H3629" s="25" t="n">
        <v>59</v>
      </c>
    </row>
    <row r="3630" customFormat="false" ht="15" hidden="false" customHeight="false" outlineLevel="0" collapsed="false">
      <c r="A3630" s="25" t="s">
        <v>5413</v>
      </c>
      <c r="B3630" s="25" t="s">
        <v>94</v>
      </c>
      <c r="C3630" s="25" t="s">
        <v>9107</v>
      </c>
      <c r="D3630" s="25" t="s">
        <v>661</v>
      </c>
      <c r="E3630" s="25" t="s">
        <v>54</v>
      </c>
      <c r="F3630" s="25" t="s">
        <v>9271</v>
      </c>
      <c r="G3630" s="25" t="s">
        <v>9233</v>
      </c>
      <c r="H3630" s="25" t="n">
        <v>4492</v>
      </c>
    </row>
    <row r="3631" customFormat="false" ht="15" hidden="false" customHeight="false" outlineLevel="0" collapsed="false">
      <c r="A3631" s="25" t="s">
        <v>2076</v>
      </c>
      <c r="B3631" s="25" t="s">
        <v>80</v>
      </c>
      <c r="C3631" s="25" t="s">
        <v>186</v>
      </c>
      <c r="D3631" s="25" t="s">
        <v>162</v>
      </c>
      <c r="E3631" s="25" t="s">
        <v>55</v>
      </c>
      <c r="F3631" s="25" t="s">
        <v>9271</v>
      </c>
      <c r="G3631" s="25" t="s">
        <v>9351</v>
      </c>
      <c r="H3631" s="25" t="n">
        <v>0</v>
      </c>
    </row>
    <row r="3632" customFormat="false" ht="15" hidden="false" customHeight="false" outlineLevel="0" collapsed="false">
      <c r="A3632" s="25" t="s">
        <v>2077</v>
      </c>
      <c r="B3632" s="25" t="s">
        <v>80</v>
      </c>
      <c r="C3632" s="25" t="s">
        <v>9107</v>
      </c>
      <c r="D3632" s="25" t="s">
        <v>191</v>
      </c>
      <c r="E3632" s="25" t="s">
        <v>55</v>
      </c>
      <c r="F3632" s="25" t="s">
        <v>9271</v>
      </c>
      <c r="G3632" s="25" t="s">
        <v>9400</v>
      </c>
      <c r="H3632" s="25" t="n">
        <v>0</v>
      </c>
    </row>
    <row r="3633" customFormat="false" ht="15" hidden="false" customHeight="false" outlineLevel="0" collapsed="false">
      <c r="A3633" s="25" t="s">
        <v>5673</v>
      </c>
      <c r="B3633" s="25" t="s">
        <v>96</v>
      </c>
      <c r="C3633" s="25" t="s">
        <v>160</v>
      </c>
      <c r="D3633" s="25" t="s">
        <v>1640</v>
      </c>
      <c r="E3633" s="25" t="s">
        <v>55</v>
      </c>
      <c r="F3633" s="25" t="s">
        <v>9271</v>
      </c>
      <c r="G3633" s="25" t="s">
        <v>9376</v>
      </c>
      <c r="H3633" s="25" t="n">
        <v>0</v>
      </c>
    </row>
    <row r="3634" customFormat="false" ht="15" hidden="false" customHeight="false" outlineLevel="0" collapsed="false">
      <c r="A3634" s="25" t="s">
        <v>7494</v>
      </c>
      <c r="B3634" s="25" t="s">
        <v>112</v>
      </c>
      <c r="C3634" s="25" t="s">
        <v>186</v>
      </c>
      <c r="D3634" s="25" t="s">
        <v>2863</v>
      </c>
      <c r="E3634" s="25" t="s">
        <v>55</v>
      </c>
      <c r="F3634" s="25" t="s">
        <v>9271</v>
      </c>
      <c r="G3634" s="25" t="s">
        <v>9341</v>
      </c>
      <c r="H3634" s="25" t="n">
        <v>0</v>
      </c>
    </row>
    <row r="3635" customFormat="false" ht="15" hidden="false" customHeight="false" outlineLevel="0" collapsed="false">
      <c r="A3635" s="25" t="s">
        <v>7495</v>
      </c>
      <c r="B3635" s="25" t="s">
        <v>112</v>
      </c>
      <c r="C3635" s="25" t="s">
        <v>9107</v>
      </c>
      <c r="D3635" s="25" t="s">
        <v>665</v>
      </c>
      <c r="E3635" s="25" t="s">
        <v>55</v>
      </c>
      <c r="F3635" s="25" t="s">
        <v>9271</v>
      </c>
      <c r="G3635" s="25" t="s">
        <v>9337</v>
      </c>
      <c r="H3635" s="25" t="n">
        <v>0</v>
      </c>
    </row>
    <row r="3636" customFormat="false" ht="15" hidden="false" customHeight="false" outlineLevel="0" collapsed="false">
      <c r="A3636" s="25" t="s">
        <v>3021</v>
      </c>
      <c r="B3636" s="25" t="s">
        <v>76</v>
      </c>
      <c r="C3636" s="25" t="s">
        <v>186</v>
      </c>
      <c r="D3636" s="25" t="s">
        <v>162</v>
      </c>
      <c r="E3636" s="25" t="s">
        <v>54</v>
      </c>
      <c r="F3636" s="25" t="s">
        <v>9271</v>
      </c>
      <c r="G3636" s="25" t="s">
        <v>9289</v>
      </c>
      <c r="H3636" s="25" t="n">
        <v>639</v>
      </c>
    </row>
    <row r="3637" customFormat="false" ht="15" hidden="false" customHeight="false" outlineLevel="0" collapsed="false">
      <c r="A3637" s="25" t="s">
        <v>3022</v>
      </c>
      <c r="B3637" s="25" t="s">
        <v>76</v>
      </c>
      <c r="C3637" s="25" t="s">
        <v>170</v>
      </c>
      <c r="D3637" s="25" t="s">
        <v>240</v>
      </c>
      <c r="E3637" s="25" t="s">
        <v>54</v>
      </c>
      <c r="F3637" s="25" t="s">
        <v>9271</v>
      </c>
      <c r="G3637" s="25" t="s">
        <v>9317</v>
      </c>
      <c r="H3637" s="25" t="n">
        <v>1040</v>
      </c>
    </row>
    <row r="3638" customFormat="false" ht="15" hidden="false" customHeight="false" outlineLevel="0" collapsed="false">
      <c r="A3638" s="25" t="s">
        <v>3023</v>
      </c>
      <c r="B3638" s="25" t="s">
        <v>76</v>
      </c>
      <c r="C3638" s="25" t="s">
        <v>9107</v>
      </c>
      <c r="D3638" s="25" t="s">
        <v>215</v>
      </c>
      <c r="E3638" s="25" t="s">
        <v>54</v>
      </c>
      <c r="F3638" s="25" t="s">
        <v>9271</v>
      </c>
      <c r="G3638" s="25" t="s">
        <v>9383</v>
      </c>
      <c r="H3638" s="25" t="n">
        <v>4138</v>
      </c>
    </row>
    <row r="3639" customFormat="false" ht="15" hidden="false" customHeight="false" outlineLevel="0" collapsed="false">
      <c r="A3639" s="25" t="s">
        <v>7808</v>
      </c>
      <c r="B3639" s="25" t="s">
        <v>114</v>
      </c>
      <c r="C3639" s="25" t="s">
        <v>9107</v>
      </c>
      <c r="D3639" s="25" t="s">
        <v>2484</v>
      </c>
      <c r="E3639" s="25" t="s">
        <v>56</v>
      </c>
      <c r="F3639" s="25" t="s">
        <v>9271</v>
      </c>
    </row>
    <row r="3640" customFormat="false" ht="15" hidden="false" customHeight="false" outlineLevel="0" collapsed="false">
      <c r="A3640" s="25" t="s">
        <v>7809</v>
      </c>
      <c r="B3640" s="25" t="s">
        <v>114</v>
      </c>
      <c r="C3640" s="25" t="s">
        <v>170</v>
      </c>
      <c r="D3640" s="25" t="s">
        <v>2863</v>
      </c>
      <c r="E3640" s="25" t="s">
        <v>55</v>
      </c>
      <c r="F3640" s="25" t="s">
        <v>9271</v>
      </c>
      <c r="G3640" s="25" t="s">
        <v>9334</v>
      </c>
      <c r="H3640" s="25" t="n">
        <v>0</v>
      </c>
    </row>
    <row r="3641" customFormat="false" ht="15" hidden="false" customHeight="false" outlineLevel="0" collapsed="false">
      <c r="A3641" s="25" t="s">
        <v>996</v>
      </c>
      <c r="B3641" s="25" t="s">
        <v>72</v>
      </c>
      <c r="C3641" s="25" t="s">
        <v>148</v>
      </c>
      <c r="D3641" s="25" t="s">
        <v>198</v>
      </c>
      <c r="E3641" s="25" t="s">
        <v>54</v>
      </c>
      <c r="F3641" s="25" t="s">
        <v>9271</v>
      </c>
      <c r="G3641" s="25" t="s">
        <v>9403</v>
      </c>
      <c r="H3641" s="25" t="n">
        <v>54</v>
      </c>
    </row>
    <row r="3642" customFormat="false" ht="15" hidden="false" customHeight="false" outlineLevel="0" collapsed="false">
      <c r="A3642" s="25" t="s">
        <v>997</v>
      </c>
      <c r="B3642" s="25" t="s">
        <v>72</v>
      </c>
      <c r="C3642" s="25" t="s">
        <v>160</v>
      </c>
      <c r="D3642" s="25" t="s">
        <v>169</v>
      </c>
      <c r="E3642" s="25" t="s">
        <v>54</v>
      </c>
      <c r="F3642" s="25" t="s">
        <v>9271</v>
      </c>
      <c r="G3642" s="25" t="s">
        <v>9388</v>
      </c>
      <c r="H3642" s="25" t="n">
        <v>3438</v>
      </c>
    </row>
    <row r="3643" customFormat="false" ht="15" hidden="false" customHeight="false" outlineLevel="0" collapsed="false">
      <c r="A3643" s="25" t="s">
        <v>6585</v>
      </c>
      <c r="B3643" s="25" t="s">
        <v>107</v>
      </c>
      <c r="C3643" s="25" t="s">
        <v>9107</v>
      </c>
      <c r="D3643" s="25" t="s">
        <v>1187</v>
      </c>
      <c r="E3643" s="25" t="s">
        <v>55</v>
      </c>
      <c r="F3643" s="25" t="s">
        <v>9271</v>
      </c>
      <c r="G3643" s="25" t="s">
        <v>9354</v>
      </c>
      <c r="H3643" s="25" t="n">
        <v>0</v>
      </c>
    </row>
    <row r="3644" customFormat="false" ht="15" hidden="false" customHeight="false" outlineLevel="0" collapsed="false">
      <c r="A3644" s="25" t="s">
        <v>3327</v>
      </c>
      <c r="B3644" s="25" t="s">
        <v>77</v>
      </c>
      <c r="C3644" s="25" t="s">
        <v>170</v>
      </c>
      <c r="D3644" s="25" t="s">
        <v>180</v>
      </c>
      <c r="E3644" s="25" t="s">
        <v>54</v>
      </c>
      <c r="F3644" s="25" t="s">
        <v>9271</v>
      </c>
      <c r="G3644" s="25" t="s">
        <v>9354</v>
      </c>
      <c r="H3644" s="25" t="n">
        <v>1017</v>
      </c>
    </row>
    <row r="3645" customFormat="false" ht="15" hidden="false" customHeight="false" outlineLevel="0" collapsed="false">
      <c r="A3645" s="25" t="s">
        <v>6832</v>
      </c>
      <c r="B3645" s="25" t="s">
        <v>105</v>
      </c>
      <c r="C3645" s="25" t="s">
        <v>148</v>
      </c>
      <c r="D3645" s="25" t="s">
        <v>449</v>
      </c>
      <c r="E3645" s="25" t="s">
        <v>56</v>
      </c>
      <c r="F3645" s="25" t="s">
        <v>9271</v>
      </c>
    </row>
    <row r="3646" customFormat="false" ht="15" hidden="false" customHeight="false" outlineLevel="0" collapsed="false">
      <c r="A3646" s="25" t="s">
        <v>6833</v>
      </c>
      <c r="B3646" s="25" t="s">
        <v>105</v>
      </c>
      <c r="C3646" s="25" t="s">
        <v>160</v>
      </c>
      <c r="D3646" s="25" t="s">
        <v>433</v>
      </c>
      <c r="E3646" s="25" t="s">
        <v>54</v>
      </c>
      <c r="F3646" s="25" t="s">
        <v>9271</v>
      </c>
      <c r="G3646" s="25" t="s">
        <v>9390</v>
      </c>
      <c r="H3646" s="25" t="n">
        <v>3314</v>
      </c>
    </row>
    <row r="3647" customFormat="false" ht="15" hidden="false" customHeight="false" outlineLevel="0" collapsed="false">
      <c r="A3647" s="25" t="s">
        <v>1588</v>
      </c>
      <c r="B3647" s="25" t="s">
        <v>71</v>
      </c>
      <c r="C3647" s="25" t="s">
        <v>148</v>
      </c>
      <c r="D3647" s="25" t="s">
        <v>210</v>
      </c>
      <c r="E3647" s="25" t="s">
        <v>55</v>
      </c>
      <c r="F3647" s="25" t="s">
        <v>9271</v>
      </c>
      <c r="G3647" s="25" t="s">
        <v>9341</v>
      </c>
      <c r="H3647" s="25" t="n">
        <v>0</v>
      </c>
    </row>
    <row r="3648" customFormat="false" ht="15" hidden="false" customHeight="false" outlineLevel="0" collapsed="false">
      <c r="A3648" s="25" t="s">
        <v>1589</v>
      </c>
      <c r="B3648" s="25" t="s">
        <v>71</v>
      </c>
      <c r="C3648" s="25" t="s">
        <v>148</v>
      </c>
      <c r="D3648" s="25" t="s">
        <v>245</v>
      </c>
      <c r="E3648" s="25" t="s">
        <v>54</v>
      </c>
      <c r="F3648" s="25" t="s">
        <v>9271</v>
      </c>
      <c r="G3648" s="25" t="s">
        <v>9387</v>
      </c>
      <c r="H3648" s="25" t="n">
        <v>51</v>
      </c>
    </row>
    <row r="3649" customFormat="false" ht="15" hidden="false" customHeight="false" outlineLevel="0" collapsed="false">
      <c r="A3649" s="25" t="s">
        <v>7118</v>
      </c>
      <c r="B3649" s="25" t="s">
        <v>104</v>
      </c>
      <c r="C3649" s="25" t="s">
        <v>148</v>
      </c>
      <c r="D3649" s="25" t="s">
        <v>494</v>
      </c>
      <c r="E3649" s="25" t="s">
        <v>54</v>
      </c>
      <c r="F3649" s="25" t="s">
        <v>9271</v>
      </c>
      <c r="G3649" s="25" t="s">
        <v>9379</v>
      </c>
      <c r="H3649" s="25" t="n">
        <v>50</v>
      </c>
    </row>
    <row r="3650" customFormat="false" ht="15" hidden="false" customHeight="false" outlineLevel="0" collapsed="false">
      <c r="A3650" s="25" t="s">
        <v>4489</v>
      </c>
      <c r="B3650" s="25" t="s">
        <v>86</v>
      </c>
      <c r="C3650" s="25" t="s">
        <v>148</v>
      </c>
      <c r="D3650" s="25" t="s">
        <v>1640</v>
      </c>
      <c r="E3650" s="25" t="s">
        <v>54</v>
      </c>
      <c r="F3650" s="25" t="s">
        <v>9271</v>
      </c>
      <c r="G3650" s="25" t="s">
        <v>9273</v>
      </c>
      <c r="H3650" s="25" t="n">
        <v>54</v>
      </c>
    </row>
    <row r="3651" customFormat="false" ht="15" hidden="false" customHeight="false" outlineLevel="0" collapsed="false">
      <c r="A3651" s="25" t="s">
        <v>367</v>
      </c>
      <c r="B3651" s="25" t="s">
        <v>69</v>
      </c>
      <c r="C3651" s="25" t="s">
        <v>178</v>
      </c>
      <c r="D3651" s="25" t="s">
        <v>231</v>
      </c>
      <c r="E3651" s="25" t="s">
        <v>55</v>
      </c>
      <c r="F3651" s="25" t="s">
        <v>9227</v>
      </c>
      <c r="G3651" s="25" t="s">
        <v>9381</v>
      </c>
      <c r="H3651" s="25" t="n">
        <v>0</v>
      </c>
    </row>
    <row r="3652" customFormat="false" ht="15" hidden="false" customHeight="false" outlineLevel="0" collapsed="false">
      <c r="A3652" s="25" t="s">
        <v>368</v>
      </c>
      <c r="B3652" s="25" t="s">
        <v>69</v>
      </c>
      <c r="C3652" s="25" t="s">
        <v>160</v>
      </c>
      <c r="D3652" s="25" t="s">
        <v>245</v>
      </c>
      <c r="E3652" s="25" t="s">
        <v>55</v>
      </c>
      <c r="F3652" s="25" t="s">
        <v>9227</v>
      </c>
      <c r="G3652" s="25" t="s">
        <v>9394</v>
      </c>
      <c r="H3652" s="25" t="n">
        <v>0</v>
      </c>
    </row>
    <row r="3653" customFormat="false" ht="15" hidden="false" customHeight="false" outlineLevel="0" collapsed="false">
      <c r="A3653" s="25" t="s">
        <v>4835</v>
      </c>
      <c r="B3653" s="25" t="s">
        <v>98</v>
      </c>
      <c r="C3653" s="25" t="s">
        <v>9107</v>
      </c>
      <c r="D3653" s="25" t="s">
        <v>218</v>
      </c>
      <c r="E3653" s="25" t="s">
        <v>55</v>
      </c>
      <c r="F3653" s="25" t="s">
        <v>9227</v>
      </c>
      <c r="G3653" s="25" t="s">
        <v>9382</v>
      </c>
      <c r="H3653" s="25" t="n">
        <v>0</v>
      </c>
    </row>
    <row r="3654" customFormat="false" ht="15" hidden="false" customHeight="false" outlineLevel="0" collapsed="false">
      <c r="A3654" s="25" t="s">
        <v>738</v>
      </c>
      <c r="B3654" s="25" t="s">
        <v>70</v>
      </c>
      <c r="C3654" s="25" t="s">
        <v>170</v>
      </c>
      <c r="D3654" s="25" t="s">
        <v>195</v>
      </c>
      <c r="E3654" s="25" t="s">
        <v>55</v>
      </c>
      <c r="F3654" s="25" t="s">
        <v>9227</v>
      </c>
      <c r="G3654" s="25" t="s">
        <v>9347</v>
      </c>
      <c r="H3654" s="25" t="n">
        <v>0</v>
      </c>
    </row>
    <row r="3655" customFormat="false" ht="15" hidden="false" customHeight="false" outlineLevel="0" collapsed="false">
      <c r="A3655" s="25" t="s">
        <v>5414</v>
      </c>
      <c r="B3655" s="25" t="s">
        <v>94</v>
      </c>
      <c r="C3655" s="25" t="s">
        <v>9107</v>
      </c>
      <c r="D3655" s="25" t="s">
        <v>3359</v>
      </c>
      <c r="E3655" s="25" t="s">
        <v>54</v>
      </c>
      <c r="F3655" s="25" t="s">
        <v>9227</v>
      </c>
      <c r="G3655" s="25" t="s">
        <v>9267</v>
      </c>
      <c r="H3655" s="25" t="n">
        <v>4942</v>
      </c>
    </row>
    <row r="3656" customFormat="false" ht="15" hidden="false" customHeight="false" outlineLevel="0" collapsed="false">
      <c r="A3656" s="25" t="s">
        <v>5674</v>
      </c>
      <c r="B3656" s="25" t="s">
        <v>96</v>
      </c>
      <c r="C3656" s="25" t="s">
        <v>148</v>
      </c>
      <c r="D3656" s="25" t="s">
        <v>1090</v>
      </c>
      <c r="E3656" s="25" t="s">
        <v>55</v>
      </c>
      <c r="F3656" s="25" t="s">
        <v>9227</v>
      </c>
      <c r="G3656" s="25" t="s">
        <v>9337</v>
      </c>
      <c r="H3656" s="25" t="n">
        <v>0</v>
      </c>
    </row>
    <row r="3657" customFormat="false" ht="15" hidden="false" customHeight="false" outlineLevel="0" collapsed="false">
      <c r="A3657" s="25" t="s">
        <v>5675</v>
      </c>
      <c r="B3657" s="25" t="s">
        <v>96</v>
      </c>
      <c r="C3657" s="25" t="s">
        <v>9107</v>
      </c>
      <c r="D3657" s="25" t="s">
        <v>494</v>
      </c>
      <c r="E3657" s="25" t="s">
        <v>54</v>
      </c>
      <c r="F3657" s="25" t="s">
        <v>9227</v>
      </c>
      <c r="G3657" s="25" t="s">
        <v>9259</v>
      </c>
      <c r="H3657" s="25" t="n">
        <v>4612</v>
      </c>
    </row>
    <row r="3658" customFormat="false" ht="15" hidden="false" customHeight="false" outlineLevel="0" collapsed="false">
      <c r="A3658" s="25" t="s">
        <v>5676</v>
      </c>
      <c r="B3658" s="25" t="s">
        <v>96</v>
      </c>
      <c r="C3658" s="25" t="s">
        <v>9107</v>
      </c>
      <c r="D3658" s="25" t="s">
        <v>3373</v>
      </c>
      <c r="E3658" s="25" t="s">
        <v>54</v>
      </c>
      <c r="F3658" s="25" t="s">
        <v>9227</v>
      </c>
      <c r="G3658" s="25" t="s">
        <v>9272</v>
      </c>
      <c r="H3658" s="25" t="n">
        <v>4308</v>
      </c>
    </row>
    <row r="3659" customFormat="false" ht="15" hidden="false" customHeight="false" outlineLevel="0" collapsed="false">
      <c r="A3659" s="25" t="s">
        <v>5677</v>
      </c>
      <c r="B3659" s="25" t="s">
        <v>96</v>
      </c>
      <c r="C3659" s="25" t="s">
        <v>160</v>
      </c>
      <c r="D3659" s="25" t="s">
        <v>1347</v>
      </c>
      <c r="E3659" s="25" t="s">
        <v>54</v>
      </c>
      <c r="F3659" s="25" t="s">
        <v>9227</v>
      </c>
      <c r="G3659" s="25" t="s">
        <v>9389</v>
      </c>
      <c r="H3659" s="25" t="n">
        <v>2876</v>
      </c>
    </row>
    <row r="3660" customFormat="false" ht="15" hidden="false" customHeight="false" outlineLevel="0" collapsed="false">
      <c r="A3660" s="25" t="s">
        <v>2683</v>
      </c>
      <c r="B3660" s="25" t="s">
        <v>78</v>
      </c>
      <c r="C3660" s="25" t="s">
        <v>178</v>
      </c>
      <c r="D3660" s="25" t="s">
        <v>266</v>
      </c>
      <c r="E3660" s="25" t="s">
        <v>54</v>
      </c>
      <c r="F3660" s="25" t="s">
        <v>9227</v>
      </c>
      <c r="G3660" s="25" t="s">
        <v>9380</v>
      </c>
      <c r="H3660" s="25" t="n">
        <v>4990</v>
      </c>
    </row>
    <row r="3661" customFormat="false" ht="15" hidden="false" customHeight="false" outlineLevel="0" collapsed="false">
      <c r="A3661" s="25" t="s">
        <v>6341</v>
      </c>
      <c r="B3661" s="25" t="s">
        <v>106</v>
      </c>
      <c r="C3661" s="25" t="s">
        <v>170</v>
      </c>
      <c r="D3661" s="25" t="s">
        <v>444</v>
      </c>
      <c r="E3661" s="25" t="s">
        <v>55</v>
      </c>
      <c r="F3661" s="25" t="s">
        <v>9227</v>
      </c>
      <c r="G3661" s="25" t="s">
        <v>9406</v>
      </c>
      <c r="H3661" s="25" t="n">
        <v>0</v>
      </c>
    </row>
    <row r="3662" customFormat="false" ht="15" hidden="false" customHeight="false" outlineLevel="0" collapsed="false">
      <c r="A3662" s="25" t="s">
        <v>6342</v>
      </c>
      <c r="B3662" s="25" t="s">
        <v>106</v>
      </c>
      <c r="C3662" s="25" t="s">
        <v>170</v>
      </c>
      <c r="D3662" s="25" t="s">
        <v>156</v>
      </c>
      <c r="E3662" s="25" t="s">
        <v>54</v>
      </c>
      <c r="F3662" s="25" t="s">
        <v>9227</v>
      </c>
      <c r="G3662" s="25" t="s">
        <v>9397</v>
      </c>
      <c r="H3662" s="25" t="n">
        <v>1024</v>
      </c>
    </row>
    <row r="3663" customFormat="false" ht="15" hidden="false" customHeight="false" outlineLevel="0" collapsed="false">
      <c r="A3663" s="25" t="s">
        <v>7810</v>
      </c>
      <c r="B3663" s="25" t="s">
        <v>114</v>
      </c>
      <c r="C3663" s="25" t="s">
        <v>170</v>
      </c>
      <c r="E3663" s="25" t="s">
        <v>56</v>
      </c>
      <c r="F3663" s="25" t="s">
        <v>9227</v>
      </c>
    </row>
    <row r="3664" customFormat="false" ht="15" hidden="false" customHeight="false" outlineLevel="0" collapsed="false">
      <c r="A3664" s="25" t="s">
        <v>7811</v>
      </c>
      <c r="B3664" s="25" t="s">
        <v>114</v>
      </c>
      <c r="C3664" s="25" t="s">
        <v>148</v>
      </c>
      <c r="D3664" s="25" t="s">
        <v>1778</v>
      </c>
      <c r="E3664" s="25" t="s">
        <v>54</v>
      </c>
      <c r="F3664" s="25" t="s">
        <v>9227</v>
      </c>
      <c r="G3664" s="25" t="s">
        <v>9394</v>
      </c>
      <c r="H3664" s="25" t="n">
        <v>53</v>
      </c>
    </row>
    <row r="3665" customFormat="false" ht="15" hidden="false" customHeight="false" outlineLevel="0" collapsed="false">
      <c r="A3665" s="25" t="s">
        <v>8211</v>
      </c>
      <c r="B3665" s="25" t="s">
        <v>113</v>
      </c>
      <c r="C3665" s="25" t="s">
        <v>186</v>
      </c>
      <c r="E3665" s="25" t="s">
        <v>56</v>
      </c>
      <c r="F3665" s="25" t="s">
        <v>9227</v>
      </c>
    </row>
    <row r="3666" customFormat="false" ht="15" hidden="false" customHeight="false" outlineLevel="0" collapsed="false">
      <c r="A3666" s="25" t="s">
        <v>8212</v>
      </c>
      <c r="B3666" s="25" t="s">
        <v>113</v>
      </c>
      <c r="C3666" s="25" t="s">
        <v>9107</v>
      </c>
      <c r="E3666" s="25" t="s">
        <v>56</v>
      </c>
      <c r="F3666" s="25" t="s">
        <v>9227</v>
      </c>
    </row>
    <row r="3667" customFormat="false" ht="15" hidden="false" customHeight="false" outlineLevel="0" collapsed="false">
      <c r="A3667" s="25" t="s">
        <v>8213</v>
      </c>
      <c r="B3667" s="25" t="s">
        <v>113</v>
      </c>
      <c r="C3667" s="25" t="s">
        <v>148</v>
      </c>
      <c r="D3667" s="25" t="s">
        <v>1371</v>
      </c>
      <c r="E3667" s="25" t="s">
        <v>56</v>
      </c>
      <c r="F3667" s="25" t="s">
        <v>9227</v>
      </c>
    </row>
    <row r="3668" customFormat="false" ht="15" hidden="false" customHeight="false" outlineLevel="0" collapsed="false">
      <c r="A3668" s="25" t="s">
        <v>8214</v>
      </c>
      <c r="B3668" s="25" t="s">
        <v>113</v>
      </c>
      <c r="C3668" s="25" t="s">
        <v>170</v>
      </c>
      <c r="D3668" s="25" t="s">
        <v>433</v>
      </c>
      <c r="E3668" s="25" t="s">
        <v>55</v>
      </c>
      <c r="F3668" s="25" t="s">
        <v>9227</v>
      </c>
      <c r="G3668" s="25" t="s">
        <v>9405</v>
      </c>
      <c r="H3668" s="25" t="n">
        <v>0</v>
      </c>
    </row>
    <row r="3669" customFormat="false" ht="15" hidden="false" customHeight="false" outlineLevel="0" collapsed="false">
      <c r="A3669" s="25" t="s">
        <v>8215</v>
      </c>
      <c r="B3669" s="25" t="s">
        <v>113</v>
      </c>
      <c r="C3669" s="25" t="s">
        <v>186</v>
      </c>
      <c r="D3669" s="25" t="s">
        <v>633</v>
      </c>
      <c r="E3669" s="25" t="s">
        <v>54</v>
      </c>
      <c r="F3669" s="25" t="s">
        <v>9227</v>
      </c>
      <c r="G3669" s="25" t="s">
        <v>9364</v>
      </c>
      <c r="H3669" s="25" t="n">
        <v>525</v>
      </c>
    </row>
    <row r="3670" customFormat="false" ht="15" hidden="false" customHeight="false" outlineLevel="0" collapsed="false">
      <c r="A3670" s="25" t="s">
        <v>8216</v>
      </c>
      <c r="B3670" s="25" t="s">
        <v>113</v>
      </c>
      <c r="C3670" s="25" t="s">
        <v>148</v>
      </c>
      <c r="D3670" s="25" t="s">
        <v>636</v>
      </c>
      <c r="E3670" s="25" t="s">
        <v>54</v>
      </c>
      <c r="F3670" s="25" t="s">
        <v>9227</v>
      </c>
      <c r="G3670" s="25" t="s">
        <v>9376</v>
      </c>
      <c r="H3670" s="25" t="n">
        <v>60</v>
      </c>
    </row>
    <row r="3671" customFormat="false" ht="15" hidden="false" customHeight="false" outlineLevel="0" collapsed="false">
      <c r="A3671" s="25" t="s">
        <v>6586</v>
      </c>
      <c r="B3671" s="25" t="s">
        <v>107</v>
      </c>
      <c r="C3671" s="25" t="s">
        <v>170</v>
      </c>
      <c r="D3671" s="25" t="s">
        <v>444</v>
      </c>
      <c r="E3671" s="25" t="s">
        <v>54</v>
      </c>
      <c r="F3671" s="25" t="s">
        <v>9227</v>
      </c>
      <c r="G3671" s="25" t="s">
        <v>9301</v>
      </c>
      <c r="H3671" s="25" t="n">
        <v>967</v>
      </c>
    </row>
    <row r="3672" customFormat="false" ht="15" hidden="false" customHeight="false" outlineLevel="0" collapsed="false">
      <c r="A3672" s="25" t="s">
        <v>8569</v>
      </c>
      <c r="B3672" s="25" t="s">
        <v>116</v>
      </c>
      <c r="C3672" s="25" t="s">
        <v>186</v>
      </c>
      <c r="D3672" s="25" t="s">
        <v>5204</v>
      </c>
      <c r="E3672" s="25" t="s">
        <v>55</v>
      </c>
      <c r="F3672" s="25" t="s">
        <v>9227</v>
      </c>
      <c r="G3672" s="25" t="s">
        <v>9349</v>
      </c>
      <c r="H3672" s="25" t="n">
        <v>0</v>
      </c>
    </row>
    <row r="3673" customFormat="false" ht="15" hidden="false" customHeight="false" outlineLevel="0" collapsed="false">
      <c r="A3673" s="25" t="s">
        <v>5941</v>
      </c>
      <c r="B3673" s="25" t="s">
        <v>97</v>
      </c>
      <c r="C3673" s="25" t="s">
        <v>186</v>
      </c>
      <c r="D3673" s="25" t="s">
        <v>1090</v>
      </c>
      <c r="E3673" s="25" t="s">
        <v>54</v>
      </c>
      <c r="F3673" s="25" t="s">
        <v>9227</v>
      </c>
      <c r="G3673" s="25" t="s">
        <v>9259</v>
      </c>
      <c r="H3673" s="25" t="n">
        <v>524</v>
      </c>
    </row>
    <row r="3674" customFormat="false" ht="15" hidden="false" customHeight="false" outlineLevel="0" collapsed="false">
      <c r="A3674" s="25" t="s">
        <v>6834</v>
      </c>
      <c r="B3674" s="25" t="s">
        <v>105</v>
      </c>
      <c r="C3674" s="25" t="s">
        <v>148</v>
      </c>
      <c r="D3674" s="25" t="s">
        <v>633</v>
      </c>
      <c r="E3674" s="25" t="s">
        <v>54</v>
      </c>
      <c r="F3674" s="25" t="s">
        <v>9227</v>
      </c>
      <c r="G3674" s="25" t="s">
        <v>9379</v>
      </c>
      <c r="H3674" s="25" t="n">
        <v>57</v>
      </c>
    </row>
    <row r="3675" customFormat="false" ht="15" hidden="false" customHeight="false" outlineLevel="0" collapsed="false">
      <c r="A3675" s="25" t="s">
        <v>4280</v>
      </c>
      <c r="B3675" s="25" t="s">
        <v>88</v>
      </c>
      <c r="C3675" s="25" t="s">
        <v>160</v>
      </c>
      <c r="D3675" s="25" t="s">
        <v>445</v>
      </c>
      <c r="E3675" s="25" t="s">
        <v>55</v>
      </c>
      <c r="F3675" s="25" t="s">
        <v>9227</v>
      </c>
      <c r="G3675" s="25" t="s">
        <v>9272</v>
      </c>
      <c r="H3675" s="25" t="n">
        <v>0</v>
      </c>
    </row>
    <row r="3676" customFormat="false" ht="15" hidden="false" customHeight="false" outlineLevel="0" collapsed="false">
      <c r="A3676" s="25" t="s">
        <v>1590</v>
      </c>
      <c r="B3676" s="25" t="s">
        <v>71</v>
      </c>
      <c r="C3676" s="25" t="s">
        <v>178</v>
      </c>
      <c r="D3676" s="25" t="s">
        <v>266</v>
      </c>
      <c r="E3676" s="25" t="s">
        <v>54</v>
      </c>
      <c r="F3676" s="25" t="s">
        <v>9227</v>
      </c>
      <c r="G3676" s="25" t="s">
        <v>9264</v>
      </c>
      <c r="H3676" s="25" t="n">
        <v>5056</v>
      </c>
    </row>
    <row r="3677" customFormat="false" ht="15" hidden="false" customHeight="false" outlineLevel="0" collapsed="false">
      <c r="A3677" s="25" t="s">
        <v>7119</v>
      </c>
      <c r="B3677" s="25" t="s">
        <v>104</v>
      </c>
      <c r="C3677" s="25" t="s">
        <v>186</v>
      </c>
      <c r="D3677" s="25" t="s">
        <v>1158</v>
      </c>
      <c r="E3677" s="25" t="s">
        <v>54</v>
      </c>
      <c r="F3677" s="25" t="s">
        <v>9227</v>
      </c>
      <c r="G3677" s="25" t="s">
        <v>9301</v>
      </c>
      <c r="H3677" s="25" t="n">
        <v>600</v>
      </c>
    </row>
    <row r="3678" customFormat="false" ht="15" hidden="false" customHeight="false" outlineLevel="0" collapsed="false">
      <c r="A3678" s="25" t="s">
        <v>5107</v>
      </c>
      <c r="B3678" s="25" t="s">
        <v>95</v>
      </c>
      <c r="C3678" s="25" t="s">
        <v>186</v>
      </c>
      <c r="D3678" s="25" t="s">
        <v>3511</v>
      </c>
      <c r="E3678" s="25" t="s">
        <v>54</v>
      </c>
      <c r="F3678" s="25" t="s">
        <v>9234</v>
      </c>
      <c r="G3678" s="25" t="s">
        <v>9393</v>
      </c>
      <c r="H3678" s="25" t="n">
        <v>633</v>
      </c>
    </row>
    <row r="3679" customFormat="false" ht="15" hidden="false" customHeight="false" outlineLevel="0" collapsed="false">
      <c r="A3679" s="25" t="s">
        <v>5108</v>
      </c>
      <c r="B3679" s="25" t="s">
        <v>95</v>
      </c>
      <c r="C3679" s="25" t="s">
        <v>9107</v>
      </c>
      <c r="D3679" s="25" t="s">
        <v>644</v>
      </c>
      <c r="E3679" s="25" t="s">
        <v>54</v>
      </c>
      <c r="F3679" s="25" t="s">
        <v>9234</v>
      </c>
      <c r="G3679" s="25" t="s">
        <v>9376</v>
      </c>
      <c r="H3679" s="25" t="n">
        <v>4994</v>
      </c>
    </row>
    <row r="3680" customFormat="false" ht="15" hidden="false" customHeight="false" outlineLevel="0" collapsed="false">
      <c r="A3680" s="25" t="s">
        <v>3917</v>
      </c>
      <c r="B3680" s="25" t="s">
        <v>87</v>
      </c>
      <c r="C3680" s="25" t="s">
        <v>170</v>
      </c>
      <c r="D3680" s="25" t="s">
        <v>494</v>
      </c>
      <c r="E3680" s="25" t="s">
        <v>54</v>
      </c>
      <c r="F3680" s="25" t="s">
        <v>9234</v>
      </c>
      <c r="G3680" s="25" t="s">
        <v>9276</v>
      </c>
      <c r="H3680" s="25" t="n">
        <v>899</v>
      </c>
    </row>
    <row r="3681" customFormat="false" ht="15" hidden="false" customHeight="false" outlineLevel="0" collapsed="false">
      <c r="A3681" s="25" t="s">
        <v>2078</v>
      </c>
      <c r="B3681" s="25" t="s">
        <v>80</v>
      </c>
      <c r="C3681" s="25" t="s">
        <v>9107</v>
      </c>
      <c r="D3681" s="25" t="s">
        <v>231</v>
      </c>
      <c r="E3681" s="25" t="s">
        <v>55</v>
      </c>
      <c r="F3681" s="25" t="s">
        <v>9234</v>
      </c>
      <c r="G3681" s="25" t="s">
        <v>9337</v>
      </c>
      <c r="H3681" s="25" t="n">
        <v>0</v>
      </c>
    </row>
    <row r="3682" customFormat="false" ht="15" hidden="false" customHeight="false" outlineLevel="0" collapsed="false">
      <c r="A3682" s="25" t="s">
        <v>2079</v>
      </c>
      <c r="B3682" s="25" t="s">
        <v>80</v>
      </c>
      <c r="C3682" s="25" t="s">
        <v>178</v>
      </c>
      <c r="D3682" s="25" t="s">
        <v>167</v>
      </c>
      <c r="E3682" s="25" t="s">
        <v>54</v>
      </c>
      <c r="F3682" s="25" t="s">
        <v>9234</v>
      </c>
      <c r="G3682" s="25" t="s">
        <v>9374</v>
      </c>
      <c r="H3682" s="25" t="n">
        <v>5421</v>
      </c>
    </row>
    <row r="3683" customFormat="false" ht="15" hidden="false" customHeight="false" outlineLevel="0" collapsed="false">
      <c r="A3683" s="25" t="s">
        <v>2080</v>
      </c>
      <c r="B3683" s="25" t="s">
        <v>80</v>
      </c>
      <c r="C3683" s="25" t="s">
        <v>9107</v>
      </c>
      <c r="D3683" s="25" t="s">
        <v>248</v>
      </c>
      <c r="E3683" s="25" t="s">
        <v>54</v>
      </c>
      <c r="F3683" s="25" t="s">
        <v>9234</v>
      </c>
      <c r="G3683" s="25" t="s">
        <v>9372</v>
      </c>
      <c r="H3683" s="25" t="n">
        <v>5223</v>
      </c>
    </row>
    <row r="3684" customFormat="false" ht="15" hidden="false" customHeight="false" outlineLevel="0" collapsed="false">
      <c r="A3684" s="25" t="s">
        <v>2081</v>
      </c>
      <c r="B3684" s="25" t="s">
        <v>80</v>
      </c>
      <c r="C3684" s="25" t="s">
        <v>9107</v>
      </c>
      <c r="D3684" s="25" t="s">
        <v>188</v>
      </c>
      <c r="E3684" s="25" t="s">
        <v>54</v>
      </c>
      <c r="F3684" s="25" t="s">
        <v>9234</v>
      </c>
      <c r="G3684" s="25" t="s">
        <v>9268</v>
      </c>
      <c r="H3684" s="25" t="n">
        <v>4794</v>
      </c>
    </row>
    <row r="3685" customFormat="false" ht="15" hidden="false" customHeight="false" outlineLevel="0" collapsed="false">
      <c r="A3685" s="25" t="s">
        <v>2082</v>
      </c>
      <c r="B3685" s="25" t="s">
        <v>80</v>
      </c>
      <c r="C3685" s="25" t="s">
        <v>9107</v>
      </c>
      <c r="D3685" s="25" t="s">
        <v>251</v>
      </c>
      <c r="E3685" s="25" t="s">
        <v>54</v>
      </c>
      <c r="F3685" s="25" t="s">
        <v>9234</v>
      </c>
      <c r="G3685" s="25" t="s">
        <v>9369</v>
      </c>
      <c r="H3685" s="25" t="n">
        <v>4903</v>
      </c>
    </row>
    <row r="3686" customFormat="false" ht="15" hidden="false" customHeight="false" outlineLevel="0" collapsed="false">
      <c r="A3686" s="25" t="s">
        <v>2083</v>
      </c>
      <c r="B3686" s="25" t="s">
        <v>80</v>
      </c>
      <c r="C3686" s="25" t="s">
        <v>160</v>
      </c>
      <c r="D3686" s="25" t="s">
        <v>237</v>
      </c>
      <c r="E3686" s="25" t="s">
        <v>54</v>
      </c>
      <c r="F3686" s="25" t="s">
        <v>9234</v>
      </c>
      <c r="G3686" s="25" t="s">
        <v>9365</v>
      </c>
      <c r="H3686" s="25" t="n">
        <v>3625</v>
      </c>
    </row>
    <row r="3687" customFormat="false" ht="15" hidden="false" customHeight="false" outlineLevel="0" collapsed="false">
      <c r="A3687" s="25" t="s">
        <v>2684</v>
      </c>
      <c r="B3687" s="25" t="s">
        <v>78</v>
      </c>
      <c r="C3687" s="25" t="s">
        <v>186</v>
      </c>
      <c r="D3687" s="25" t="s">
        <v>240</v>
      </c>
      <c r="E3687" s="25" t="s">
        <v>55</v>
      </c>
      <c r="F3687" s="25" t="s">
        <v>9234</v>
      </c>
      <c r="G3687" s="25" t="s">
        <v>9371</v>
      </c>
      <c r="H3687" s="25" t="n">
        <v>0</v>
      </c>
    </row>
    <row r="3688" customFormat="false" ht="15" hidden="false" customHeight="false" outlineLevel="0" collapsed="false">
      <c r="A3688" s="25" t="s">
        <v>3024</v>
      </c>
      <c r="B3688" s="25" t="s">
        <v>76</v>
      </c>
      <c r="C3688" s="25" t="s">
        <v>186</v>
      </c>
      <c r="D3688" s="25" t="s">
        <v>188</v>
      </c>
      <c r="E3688" s="25" t="s">
        <v>54</v>
      </c>
      <c r="F3688" s="25" t="s">
        <v>9234</v>
      </c>
      <c r="G3688" s="25" t="s">
        <v>9351</v>
      </c>
      <c r="H3688" s="25" t="n">
        <v>554</v>
      </c>
    </row>
    <row r="3689" customFormat="false" ht="15" hidden="false" customHeight="false" outlineLevel="0" collapsed="false">
      <c r="A3689" s="25" t="s">
        <v>7812</v>
      </c>
      <c r="B3689" s="25" t="s">
        <v>114</v>
      </c>
      <c r="C3689" s="25" t="s">
        <v>186</v>
      </c>
      <c r="D3689" s="25" t="s">
        <v>433</v>
      </c>
      <c r="E3689" s="25" t="s">
        <v>55</v>
      </c>
      <c r="F3689" s="25" t="s">
        <v>9234</v>
      </c>
      <c r="G3689" s="25" t="s">
        <v>9367</v>
      </c>
      <c r="H3689" s="25" t="n">
        <v>0</v>
      </c>
    </row>
    <row r="3690" customFormat="false" ht="15" hidden="false" customHeight="false" outlineLevel="0" collapsed="false">
      <c r="A3690" s="25" t="s">
        <v>7813</v>
      </c>
      <c r="B3690" s="25" t="s">
        <v>114</v>
      </c>
      <c r="C3690" s="25" t="s">
        <v>186</v>
      </c>
      <c r="D3690" s="25" t="s">
        <v>860</v>
      </c>
      <c r="E3690" s="25" t="s">
        <v>55</v>
      </c>
      <c r="F3690" s="25" t="s">
        <v>9234</v>
      </c>
      <c r="G3690" s="25" t="s">
        <v>9286</v>
      </c>
      <c r="H3690" s="25" t="n">
        <v>0</v>
      </c>
    </row>
    <row r="3691" customFormat="false" ht="15" hidden="false" customHeight="false" outlineLevel="0" collapsed="false">
      <c r="A3691" s="25" t="s">
        <v>8217</v>
      </c>
      <c r="B3691" s="25" t="s">
        <v>113</v>
      </c>
      <c r="C3691" s="25" t="s">
        <v>186</v>
      </c>
      <c r="E3691" s="25" t="s">
        <v>56</v>
      </c>
      <c r="F3691" s="25" t="s">
        <v>9234</v>
      </c>
    </row>
    <row r="3692" customFormat="false" ht="15" hidden="false" customHeight="false" outlineLevel="0" collapsed="false">
      <c r="A3692" s="25" t="s">
        <v>8218</v>
      </c>
      <c r="B3692" s="25" t="s">
        <v>113</v>
      </c>
      <c r="C3692" s="25" t="s">
        <v>9107</v>
      </c>
      <c r="D3692" s="25" t="s">
        <v>428</v>
      </c>
      <c r="E3692" s="25" t="s">
        <v>54</v>
      </c>
      <c r="F3692" s="25" t="s">
        <v>9234</v>
      </c>
      <c r="G3692" s="25" t="s">
        <v>9382</v>
      </c>
      <c r="H3692" s="25" t="n">
        <v>5039</v>
      </c>
    </row>
    <row r="3693" customFormat="false" ht="15" hidden="false" customHeight="false" outlineLevel="0" collapsed="false">
      <c r="A3693" s="25" t="s">
        <v>6587</v>
      </c>
      <c r="B3693" s="25" t="s">
        <v>107</v>
      </c>
      <c r="C3693" s="25" t="s">
        <v>170</v>
      </c>
      <c r="D3693" s="25" t="s">
        <v>2484</v>
      </c>
      <c r="E3693" s="25" t="s">
        <v>54</v>
      </c>
      <c r="F3693" s="25" t="s">
        <v>9234</v>
      </c>
      <c r="G3693" s="25" t="s">
        <v>9380</v>
      </c>
      <c r="H3693" s="25" t="n">
        <v>1169</v>
      </c>
    </row>
    <row r="3694" customFormat="false" ht="15" hidden="false" customHeight="false" outlineLevel="0" collapsed="false">
      <c r="A3694" s="25" t="s">
        <v>3328</v>
      </c>
      <c r="B3694" s="25" t="s">
        <v>77</v>
      </c>
      <c r="C3694" s="25" t="s">
        <v>9107</v>
      </c>
      <c r="D3694" s="25" t="s">
        <v>251</v>
      </c>
      <c r="E3694" s="25" t="s">
        <v>54</v>
      </c>
      <c r="F3694" s="25" t="s">
        <v>9234</v>
      </c>
      <c r="G3694" s="25" t="s">
        <v>9390</v>
      </c>
      <c r="H3694" s="25" t="n">
        <v>5055</v>
      </c>
    </row>
    <row r="3695" customFormat="false" ht="15" hidden="false" customHeight="false" outlineLevel="0" collapsed="false">
      <c r="A3695" s="25" t="s">
        <v>3329</v>
      </c>
      <c r="B3695" s="25" t="s">
        <v>77</v>
      </c>
      <c r="C3695" s="25" t="s">
        <v>148</v>
      </c>
      <c r="D3695" s="25" t="s">
        <v>231</v>
      </c>
      <c r="E3695" s="25" t="s">
        <v>54</v>
      </c>
      <c r="F3695" s="25" t="s">
        <v>9234</v>
      </c>
      <c r="G3695" s="25" t="s">
        <v>9289</v>
      </c>
      <c r="H3695" s="25" t="n">
        <v>60</v>
      </c>
    </row>
    <row r="3696" customFormat="false" ht="15" hidden="false" customHeight="false" outlineLevel="0" collapsed="false">
      <c r="A3696" s="25" t="s">
        <v>8570</v>
      </c>
      <c r="B3696" s="25" t="s">
        <v>116</v>
      </c>
      <c r="C3696" s="25" t="s">
        <v>170</v>
      </c>
      <c r="D3696" s="25" t="s">
        <v>218</v>
      </c>
      <c r="E3696" s="25" t="s">
        <v>55</v>
      </c>
      <c r="F3696" s="25" t="s">
        <v>9234</v>
      </c>
      <c r="G3696" s="25" t="s">
        <v>9376</v>
      </c>
      <c r="H3696" s="25" t="n">
        <v>0</v>
      </c>
    </row>
    <row r="3697" customFormat="false" ht="15" hidden="false" customHeight="false" outlineLevel="0" collapsed="false">
      <c r="A3697" s="25" t="s">
        <v>8571</v>
      </c>
      <c r="B3697" s="25" t="s">
        <v>116</v>
      </c>
      <c r="C3697" s="25" t="s">
        <v>186</v>
      </c>
      <c r="D3697" s="25" t="s">
        <v>199</v>
      </c>
      <c r="E3697" s="25" t="s">
        <v>54</v>
      </c>
      <c r="F3697" s="25" t="s">
        <v>9234</v>
      </c>
      <c r="G3697" s="25" t="s">
        <v>9391</v>
      </c>
      <c r="H3697" s="25" t="n">
        <v>595</v>
      </c>
    </row>
    <row r="3698" customFormat="false" ht="15" hidden="false" customHeight="false" outlineLevel="0" collapsed="false">
      <c r="A3698" s="25" t="s">
        <v>8572</v>
      </c>
      <c r="B3698" s="25" t="s">
        <v>116</v>
      </c>
      <c r="C3698" s="25" t="s">
        <v>160</v>
      </c>
      <c r="D3698" s="25" t="s">
        <v>2863</v>
      </c>
      <c r="E3698" s="25" t="s">
        <v>54</v>
      </c>
      <c r="F3698" s="25" t="s">
        <v>9234</v>
      </c>
      <c r="G3698" s="25" t="s">
        <v>9317</v>
      </c>
      <c r="H3698" s="25" t="n">
        <v>3227</v>
      </c>
    </row>
    <row r="3699" customFormat="false" ht="15" hidden="false" customHeight="false" outlineLevel="0" collapsed="false">
      <c r="A3699" s="25" t="s">
        <v>1294</v>
      </c>
      <c r="B3699" s="25" t="s">
        <v>73</v>
      </c>
      <c r="C3699" s="25" t="s">
        <v>170</v>
      </c>
      <c r="D3699" s="25" t="s">
        <v>207</v>
      </c>
      <c r="E3699" s="25" t="s">
        <v>55</v>
      </c>
      <c r="F3699" s="25" t="s">
        <v>9234</v>
      </c>
      <c r="G3699" s="25" t="s">
        <v>9286</v>
      </c>
      <c r="H3699" s="25" t="n">
        <v>0</v>
      </c>
    </row>
    <row r="3700" customFormat="false" ht="15" hidden="false" customHeight="false" outlineLevel="0" collapsed="false">
      <c r="A3700" s="25" t="s">
        <v>1295</v>
      </c>
      <c r="B3700" s="25" t="s">
        <v>73</v>
      </c>
      <c r="C3700" s="25" t="s">
        <v>170</v>
      </c>
      <c r="D3700" s="25" t="s">
        <v>145</v>
      </c>
      <c r="E3700" s="25" t="s">
        <v>55</v>
      </c>
      <c r="F3700" s="25" t="s">
        <v>9234</v>
      </c>
      <c r="G3700" s="25" t="s">
        <v>9349</v>
      </c>
      <c r="H3700" s="25" t="n">
        <v>0</v>
      </c>
    </row>
    <row r="3701" customFormat="false" ht="15" hidden="false" customHeight="false" outlineLevel="0" collapsed="false">
      <c r="A3701" s="25" t="s">
        <v>1296</v>
      </c>
      <c r="B3701" s="25" t="s">
        <v>73</v>
      </c>
      <c r="C3701" s="25" t="s">
        <v>148</v>
      </c>
      <c r="D3701" s="25" t="s">
        <v>195</v>
      </c>
      <c r="E3701" s="25" t="s">
        <v>54</v>
      </c>
      <c r="F3701" s="25" t="s">
        <v>9234</v>
      </c>
      <c r="G3701" s="25" t="s">
        <v>9395</v>
      </c>
      <c r="H3701" s="25" t="n">
        <v>59</v>
      </c>
    </row>
    <row r="3702" customFormat="false" ht="15" hidden="false" customHeight="false" outlineLevel="0" collapsed="false">
      <c r="A3702" s="25" t="s">
        <v>3617</v>
      </c>
      <c r="B3702" s="25" t="s">
        <v>79</v>
      </c>
      <c r="C3702" s="25" t="s">
        <v>186</v>
      </c>
      <c r="D3702" s="25" t="s">
        <v>169</v>
      </c>
      <c r="E3702" s="25" t="s">
        <v>54</v>
      </c>
      <c r="F3702" s="25" t="s">
        <v>9234</v>
      </c>
      <c r="G3702" s="25" t="s">
        <v>9393</v>
      </c>
      <c r="H3702" s="25" t="n">
        <v>479</v>
      </c>
    </row>
    <row r="3703" customFormat="false" ht="15" hidden="false" customHeight="false" outlineLevel="0" collapsed="false">
      <c r="A3703" s="25" t="s">
        <v>3618</v>
      </c>
      <c r="B3703" s="25" t="s">
        <v>79</v>
      </c>
      <c r="C3703" s="25" t="s">
        <v>160</v>
      </c>
      <c r="D3703" s="25" t="s">
        <v>240</v>
      </c>
      <c r="E3703" s="25" t="s">
        <v>54</v>
      </c>
      <c r="F3703" s="25" t="s">
        <v>9234</v>
      </c>
      <c r="G3703" s="25" t="s">
        <v>9388</v>
      </c>
      <c r="H3703" s="25" t="n">
        <v>3449</v>
      </c>
    </row>
    <row r="3704" customFormat="false" ht="15" hidden="false" customHeight="false" outlineLevel="0" collapsed="false">
      <c r="A3704" s="25" t="s">
        <v>5942</v>
      </c>
      <c r="B3704" s="25" t="s">
        <v>97</v>
      </c>
      <c r="C3704" s="25" t="s">
        <v>148</v>
      </c>
      <c r="D3704" s="25" t="s">
        <v>1347</v>
      </c>
      <c r="E3704" s="25" t="s">
        <v>54</v>
      </c>
      <c r="F3704" s="25" t="s">
        <v>9234</v>
      </c>
      <c r="G3704" s="25" t="s">
        <v>9401</v>
      </c>
      <c r="H3704" s="25" t="n">
        <v>54</v>
      </c>
    </row>
    <row r="3705" customFormat="false" ht="15" hidden="false" customHeight="false" outlineLevel="0" collapsed="false">
      <c r="A3705" s="25" t="s">
        <v>7120</v>
      </c>
      <c r="B3705" s="25" t="s">
        <v>104</v>
      </c>
      <c r="C3705" s="25" t="s">
        <v>160</v>
      </c>
      <c r="D3705" s="25" t="s">
        <v>428</v>
      </c>
      <c r="E3705" s="25" t="s">
        <v>55</v>
      </c>
      <c r="F3705" s="25" t="s">
        <v>9234</v>
      </c>
      <c r="G3705" s="25" t="s">
        <v>9349</v>
      </c>
      <c r="H3705" s="25" t="n">
        <v>0</v>
      </c>
    </row>
    <row r="3706" customFormat="false" ht="15" hidden="false" customHeight="false" outlineLevel="0" collapsed="false">
      <c r="A3706" s="25" t="s">
        <v>7121</v>
      </c>
      <c r="B3706" s="25" t="s">
        <v>104</v>
      </c>
      <c r="C3706" s="25" t="s">
        <v>148</v>
      </c>
      <c r="D3706" s="25" t="s">
        <v>1646</v>
      </c>
      <c r="E3706" s="25" t="s">
        <v>54</v>
      </c>
      <c r="F3706" s="25" t="s">
        <v>9234</v>
      </c>
      <c r="G3706" s="25" t="s">
        <v>9364</v>
      </c>
      <c r="H3706" s="25" t="n">
        <v>59</v>
      </c>
    </row>
    <row r="3707" customFormat="false" ht="15" hidden="false" customHeight="false" outlineLevel="0" collapsed="false">
      <c r="A3707" s="25" t="s">
        <v>4490</v>
      </c>
      <c r="B3707" s="25" t="s">
        <v>86</v>
      </c>
      <c r="C3707" s="25" t="s">
        <v>148</v>
      </c>
      <c r="D3707" s="25" t="s">
        <v>193</v>
      </c>
      <c r="E3707" s="25" t="s">
        <v>55</v>
      </c>
      <c r="F3707" s="25" t="s">
        <v>9234</v>
      </c>
      <c r="G3707" s="25" t="s">
        <v>9362</v>
      </c>
      <c r="H3707" s="25" t="n">
        <v>0</v>
      </c>
    </row>
    <row r="3708" customFormat="false" ht="15" hidden="false" customHeight="false" outlineLevel="0" collapsed="false">
      <c r="A3708" s="25" t="s">
        <v>8872</v>
      </c>
      <c r="B3708" s="25" t="s">
        <v>115</v>
      </c>
      <c r="C3708" s="25" t="s">
        <v>148</v>
      </c>
      <c r="E3708" s="25" t="s">
        <v>56</v>
      </c>
      <c r="F3708" s="25" t="s">
        <v>9234</v>
      </c>
    </row>
    <row r="3709" customFormat="false" ht="15" hidden="false" customHeight="false" outlineLevel="0" collapsed="false">
      <c r="A3709" s="25" t="s">
        <v>8873</v>
      </c>
      <c r="B3709" s="25" t="s">
        <v>115</v>
      </c>
      <c r="C3709" s="25" t="s">
        <v>186</v>
      </c>
      <c r="D3709" s="25" t="s">
        <v>1187</v>
      </c>
      <c r="E3709" s="25" t="s">
        <v>55</v>
      </c>
      <c r="F3709" s="25" t="s">
        <v>9234</v>
      </c>
      <c r="G3709" s="25" t="s">
        <v>9398</v>
      </c>
      <c r="H3709" s="25" t="n">
        <v>0</v>
      </c>
    </row>
    <row r="3710" customFormat="false" ht="15" hidden="false" customHeight="false" outlineLevel="0" collapsed="false">
      <c r="A3710" s="25" t="s">
        <v>369</v>
      </c>
      <c r="B3710" s="25" t="s">
        <v>69</v>
      </c>
      <c r="C3710" s="25" t="s">
        <v>148</v>
      </c>
      <c r="D3710" s="25" t="s">
        <v>225</v>
      </c>
      <c r="E3710" s="25" t="s">
        <v>54</v>
      </c>
      <c r="F3710" s="25" t="s">
        <v>9233</v>
      </c>
      <c r="G3710" s="25" t="s">
        <v>9398</v>
      </c>
      <c r="H3710" s="25" t="n">
        <v>55</v>
      </c>
    </row>
    <row r="3711" customFormat="false" ht="15" hidden="false" customHeight="false" outlineLevel="0" collapsed="false">
      <c r="A3711" s="25" t="s">
        <v>5109</v>
      </c>
      <c r="B3711" s="25" t="s">
        <v>95</v>
      </c>
      <c r="C3711" s="25" t="s">
        <v>160</v>
      </c>
      <c r="D3711" s="25" t="s">
        <v>1090</v>
      </c>
      <c r="E3711" s="25" t="s">
        <v>54</v>
      </c>
      <c r="F3711" s="25" t="s">
        <v>9233</v>
      </c>
      <c r="G3711" s="25" t="s">
        <v>9353</v>
      </c>
      <c r="H3711" s="25" t="n">
        <v>3042</v>
      </c>
    </row>
    <row r="3712" customFormat="false" ht="15" hidden="false" customHeight="false" outlineLevel="0" collapsed="false">
      <c r="A3712" s="25" t="s">
        <v>3918</v>
      </c>
      <c r="B3712" s="25" t="s">
        <v>87</v>
      </c>
      <c r="C3712" s="25" t="s">
        <v>9107</v>
      </c>
      <c r="D3712" s="25" t="s">
        <v>484</v>
      </c>
      <c r="E3712" s="25" t="s">
        <v>54</v>
      </c>
      <c r="F3712" s="25" t="s">
        <v>9233</v>
      </c>
      <c r="G3712" s="25" t="s">
        <v>9363</v>
      </c>
      <c r="H3712" s="25" t="n">
        <v>4230</v>
      </c>
    </row>
    <row r="3713" customFormat="false" ht="15" hidden="false" customHeight="false" outlineLevel="0" collapsed="false">
      <c r="A3713" s="25" t="s">
        <v>5415</v>
      </c>
      <c r="B3713" s="25" t="s">
        <v>94</v>
      </c>
      <c r="C3713" s="25" t="s">
        <v>170</v>
      </c>
      <c r="D3713" s="25" t="s">
        <v>1090</v>
      </c>
      <c r="E3713" s="25" t="s">
        <v>54</v>
      </c>
      <c r="F3713" s="25" t="s">
        <v>9233</v>
      </c>
      <c r="G3713" s="25" t="s">
        <v>9366</v>
      </c>
      <c r="H3713" s="25" t="n">
        <v>979</v>
      </c>
    </row>
    <row r="3714" customFormat="false" ht="15" hidden="false" customHeight="false" outlineLevel="0" collapsed="false">
      <c r="A3714" s="25" t="s">
        <v>5416</v>
      </c>
      <c r="B3714" s="25" t="s">
        <v>94</v>
      </c>
      <c r="C3714" s="25" t="s">
        <v>170</v>
      </c>
      <c r="D3714" s="25" t="s">
        <v>3373</v>
      </c>
      <c r="E3714" s="25" t="s">
        <v>54</v>
      </c>
      <c r="F3714" s="25" t="s">
        <v>9233</v>
      </c>
      <c r="G3714" s="25" t="s">
        <v>9267</v>
      </c>
      <c r="H3714" s="25" t="n">
        <v>1064</v>
      </c>
    </row>
    <row r="3715" customFormat="false" ht="15" hidden="false" customHeight="false" outlineLevel="0" collapsed="false">
      <c r="A3715" s="25" t="s">
        <v>5417</v>
      </c>
      <c r="B3715" s="25" t="s">
        <v>94</v>
      </c>
      <c r="C3715" s="25" t="s">
        <v>9107</v>
      </c>
      <c r="D3715" s="25" t="s">
        <v>1653</v>
      </c>
      <c r="E3715" s="25" t="s">
        <v>54</v>
      </c>
      <c r="F3715" s="25" t="s">
        <v>9233</v>
      </c>
      <c r="G3715" s="25" t="s">
        <v>9361</v>
      </c>
      <c r="H3715" s="25" t="n">
        <v>5166</v>
      </c>
    </row>
    <row r="3716" customFormat="false" ht="15" hidden="false" customHeight="false" outlineLevel="0" collapsed="false">
      <c r="A3716" s="25" t="s">
        <v>5678</v>
      </c>
      <c r="B3716" s="25" t="s">
        <v>96</v>
      </c>
      <c r="C3716" s="25" t="s">
        <v>170</v>
      </c>
      <c r="D3716" s="25" t="s">
        <v>663</v>
      </c>
      <c r="E3716" s="25" t="s">
        <v>54</v>
      </c>
      <c r="F3716" s="25" t="s">
        <v>9233</v>
      </c>
      <c r="G3716" s="25" t="s">
        <v>9372</v>
      </c>
      <c r="H3716" s="25" t="n">
        <v>1036</v>
      </c>
    </row>
    <row r="3717" customFormat="false" ht="15" hidden="false" customHeight="false" outlineLevel="0" collapsed="false">
      <c r="A3717" s="25" t="s">
        <v>6154</v>
      </c>
      <c r="B3717" s="25" t="s">
        <v>108</v>
      </c>
      <c r="C3717" s="25" t="s">
        <v>9107</v>
      </c>
      <c r="D3717" s="25" t="s">
        <v>195</v>
      </c>
      <c r="E3717" s="25" t="s">
        <v>54</v>
      </c>
      <c r="F3717" s="25" t="s">
        <v>9233</v>
      </c>
      <c r="G3717" s="25" t="s">
        <v>9337</v>
      </c>
      <c r="H3717" s="25" t="n">
        <v>4330</v>
      </c>
    </row>
    <row r="3718" customFormat="false" ht="15" hidden="false" customHeight="false" outlineLevel="0" collapsed="false">
      <c r="A3718" s="25" t="s">
        <v>2685</v>
      </c>
      <c r="B3718" s="25" t="s">
        <v>78</v>
      </c>
      <c r="C3718" s="25" t="s">
        <v>160</v>
      </c>
      <c r="D3718" s="25" t="s">
        <v>195</v>
      </c>
      <c r="E3718" s="25" t="s">
        <v>54</v>
      </c>
      <c r="F3718" s="25" t="s">
        <v>9233</v>
      </c>
      <c r="G3718" s="25" t="s">
        <v>9385</v>
      </c>
      <c r="H3718" s="25" t="n">
        <v>3598</v>
      </c>
    </row>
    <row r="3719" customFormat="false" ht="15" hidden="false" customHeight="false" outlineLevel="0" collapsed="false">
      <c r="A3719" s="25" t="s">
        <v>7496</v>
      </c>
      <c r="B3719" s="25" t="s">
        <v>112</v>
      </c>
      <c r="C3719" s="25" t="s">
        <v>186</v>
      </c>
      <c r="D3719" s="25" t="s">
        <v>868</v>
      </c>
      <c r="E3719" s="25" t="s">
        <v>54</v>
      </c>
      <c r="F3719" s="25" t="s">
        <v>9233</v>
      </c>
      <c r="G3719" s="25" t="s">
        <v>9347</v>
      </c>
      <c r="H3719" s="25" t="n">
        <v>431</v>
      </c>
    </row>
    <row r="3720" customFormat="false" ht="15" hidden="false" customHeight="false" outlineLevel="0" collapsed="false">
      <c r="A3720" s="25" t="s">
        <v>3025</v>
      </c>
      <c r="B3720" s="25" t="s">
        <v>76</v>
      </c>
      <c r="C3720" s="25" t="s">
        <v>170</v>
      </c>
      <c r="D3720" s="25" t="s">
        <v>198</v>
      </c>
      <c r="E3720" s="25" t="s">
        <v>55</v>
      </c>
      <c r="F3720" s="25" t="s">
        <v>9233</v>
      </c>
      <c r="G3720" s="25" t="s">
        <v>9371</v>
      </c>
      <c r="H3720" s="25" t="n">
        <v>0</v>
      </c>
    </row>
    <row r="3721" customFormat="false" ht="15" hidden="false" customHeight="false" outlineLevel="0" collapsed="false">
      <c r="A3721" s="25" t="s">
        <v>3026</v>
      </c>
      <c r="B3721" s="25" t="s">
        <v>76</v>
      </c>
      <c r="C3721" s="25" t="s">
        <v>186</v>
      </c>
      <c r="D3721" s="25" t="s">
        <v>198</v>
      </c>
      <c r="E3721" s="25" t="s">
        <v>54</v>
      </c>
      <c r="F3721" s="25" t="s">
        <v>9233</v>
      </c>
      <c r="G3721" s="25" t="s">
        <v>9267</v>
      </c>
      <c r="H3721" s="25" t="n">
        <v>624</v>
      </c>
    </row>
    <row r="3722" customFormat="false" ht="15" hidden="false" customHeight="false" outlineLevel="0" collapsed="false">
      <c r="A3722" s="25" t="s">
        <v>3027</v>
      </c>
      <c r="B3722" s="25" t="s">
        <v>76</v>
      </c>
      <c r="C3722" s="25" t="s">
        <v>170</v>
      </c>
      <c r="D3722" s="25" t="s">
        <v>215</v>
      </c>
      <c r="E3722" s="25" t="s">
        <v>54</v>
      </c>
      <c r="F3722" s="25" t="s">
        <v>9233</v>
      </c>
      <c r="G3722" s="25" t="s">
        <v>9286</v>
      </c>
      <c r="H3722" s="25" t="n">
        <v>1140</v>
      </c>
    </row>
    <row r="3723" customFormat="false" ht="15" hidden="false" customHeight="false" outlineLevel="0" collapsed="false">
      <c r="A3723" s="25" t="s">
        <v>7814</v>
      </c>
      <c r="B3723" s="25" t="s">
        <v>114</v>
      </c>
      <c r="C3723" s="25" t="s">
        <v>148</v>
      </c>
      <c r="D3723" s="25" t="s">
        <v>218</v>
      </c>
      <c r="E3723" s="25" t="s">
        <v>54</v>
      </c>
      <c r="F3723" s="25" t="s">
        <v>9233</v>
      </c>
      <c r="G3723" s="25" t="s">
        <v>9405</v>
      </c>
      <c r="H3723" s="25" t="n">
        <v>62</v>
      </c>
    </row>
    <row r="3724" customFormat="false" ht="15" hidden="false" customHeight="false" outlineLevel="0" collapsed="false">
      <c r="A3724" s="25" t="s">
        <v>8219</v>
      </c>
      <c r="B3724" s="25" t="s">
        <v>113</v>
      </c>
      <c r="C3724" s="25" t="s">
        <v>186</v>
      </c>
      <c r="D3724" s="25" t="s">
        <v>665</v>
      </c>
      <c r="E3724" s="25" t="s">
        <v>55</v>
      </c>
      <c r="F3724" s="25" t="s">
        <v>9233</v>
      </c>
      <c r="G3724" s="25" t="s">
        <v>9362</v>
      </c>
      <c r="H3724" s="25" t="n">
        <v>0</v>
      </c>
    </row>
    <row r="3725" customFormat="false" ht="15" hidden="false" customHeight="false" outlineLevel="0" collapsed="false">
      <c r="A3725" s="25" t="s">
        <v>998</v>
      </c>
      <c r="B3725" s="25" t="s">
        <v>72</v>
      </c>
      <c r="C3725" s="25" t="s">
        <v>186</v>
      </c>
      <c r="D3725" s="25" t="s">
        <v>225</v>
      </c>
      <c r="E3725" s="25" t="s">
        <v>54</v>
      </c>
      <c r="F3725" s="25" t="s">
        <v>9233</v>
      </c>
      <c r="G3725" s="25" t="s">
        <v>9377</v>
      </c>
      <c r="H3725" s="25" t="n">
        <v>584</v>
      </c>
    </row>
    <row r="3726" customFormat="false" ht="15" hidden="false" customHeight="false" outlineLevel="0" collapsed="false">
      <c r="A3726" s="25" t="s">
        <v>6588</v>
      </c>
      <c r="B3726" s="25" t="s">
        <v>107</v>
      </c>
      <c r="C3726" s="25" t="s">
        <v>148</v>
      </c>
      <c r="D3726" s="25" t="s">
        <v>1778</v>
      </c>
      <c r="E3726" s="25" t="s">
        <v>55</v>
      </c>
      <c r="F3726" s="25" t="s">
        <v>9233</v>
      </c>
      <c r="G3726" s="25" t="s">
        <v>9397</v>
      </c>
      <c r="H3726" s="25" t="n">
        <v>0</v>
      </c>
    </row>
    <row r="3727" customFormat="false" ht="15" hidden="false" customHeight="false" outlineLevel="0" collapsed="false">
      <c r="A3727" s="25" t="s">
        <v>6589</v>
      </c>
      <c r="B3727" s="25" t="s">
        <v>107</v>
      </c>
      <c r="C3727" s="25" t="s">
        <v>148</v>
      </c>
      <c r="D3727" s="25" t="s">
        <v>868</v>
      </c>
      <c r="E3727" s="25" t="s">
        <v>54</v>
      </c>
      <c r="F3727" s="25" t="s">
        <v>9233</v>
      </c>
      <c r="G3727" s="25" t="s">
        <v>9373</v>
      </c>
      <c r="H3727" s="25" t="n">
        <v>57</v>
      </c>
    </row>
    <row r="3728" customFormat="false" ht="15" hidden="false" customHeight="false" outlineLevel="0" collapsed="false">
      <c r="A3728" s="25" t="s">
        <v>3619</v>
      </c>
      <c r="B3728" s="25" t="s">
        <v>79</v>
      </c>
      <c r="C3728" s="25" t="s">
        <v>170</v>
      </c>
      <c r="D3728" s="25" t="s">
        <v>158</v>
      </c>
      <c r="E3728" s="25" t="s">
        <v>54</v>
      </c>
      <c r="F3728" s="25" t="s">
        <v>9233</v>
      </c>
      <c r="G3728" s="25" t="s">
        <v>9354</v>
      </c>
      <c r="H3728" s="25" t="n">
        <v>1267</v>
      </c>
    </row>
    <row r="3729" customFormat="false" ht="15" hidden="false" customHeight="false" outlineLevel="0" collapsed="false">
      <c r="A3729" s="25" t="s">
        <v>5943</v>
      </c>
      <c r="B3729" s="25" t="s">
        <v>97</v>
      </c>
      <c r="C3729" s="25" t="s">
        <v>9107</v>
      </c>
      <c r="D3729" s="25" t="s">
        <v>1049</v>
      </c>
      <c r="E3729" s="25" t="s">
        <v>55</v>
      </c>
      <c r="F3729" s="25" t="s">
        <v>9233</v>
      </c>
      <c r="G3729" s="25" t="s">
        <v>9286</v>
      </c>
      <c r="H3729" s="25" t="n">
        <v>0</v>
      </c>
    </row>
    <row r="3730" customFormat="false" ht="15" hidden="false" customHeight="false" outlineLevel="0" collapsed="false">
      <c r="A3730" s="25" t="s">
        <v>4281</v>
      </c>
      <c r="B3730" s="25" t="s">
        <v>88</v>
      </c>
      <c r="C3730" s="25" t="s">
        <v>148</v>
      </c>
      <c r="E3730" s="25" t="s">
        <v>56</v>
      </c>
      <c r="F3730" s="25" t="s">
        <v>9233</v>
      </c>
    </row>
    <row r="3731" customFormat="false" ht="15" hidden="false" customHeight="false" outlineLevel="0" collapsed="false">
      <c r="A3731" s="25" t="s">
        <v>7122</v>
      </c>
      <c r="B3731" s="25" t="s">
        <v>104</v>
      </c>
      <c r="C3731" s="25" t="s">
        <v>148</v>
      </c>
      <c r="D3731" s="25" t="s">
        <v>478</v>
      </c>
      <c r="E3731" s="25" t="s">
        <v>54</v>
      </c>
      <c r="F3731" s="25" t="s">
        <v>9233</v>
      </c>
      <c r="G3731" s="25" t="s">
        <v>9394</v>
      </c>
      <c r="H3731" s="25" t="n">
        <v>55</v>
      </c>
    </row>
    <row r="3732" customFormat="false" ht="15" hidden="false" customHeight="false" outlineLevel="0" collapsed="false">
      <c r="A3732" s="25" t="s">
        <v>4491</v>
      </c>
      <c r="B3732" s="25" t="s">
        <v>86</v>
      </c>
      <c r="C3732" s="25" t="s">
        <v>160</v>
      </c>
      <c r="E3732" s="25" t="s">
        <v>56</v>
      </c>
      <c r="F3732" s="25" t="s">
        <v>9233</v>
      </c>
    </row>
    <row r="3733" customFormat="false" ht="15" hidden="false" customHeight="false" outlineLevel="0" collapsed="false">
      <c r="A3733" s="25" t="s">
        <v>4492</v>
      </c>
      <c r="B3733" s="25" t="s">
        <v>86</v>
      </c>
      <c r="C3733" s="25" t="s">
        <v>148</v>
      </c>
      <c r="D3733" s="25" t="s">
        <v>1795</v>
      </c>
      <c r="E3733" s="25" t="s">
        <v>54</v>
      </c>
      <c r="F3733" s="25" t="s">
        <v>9233</v>
      </c>
      <c r="G3733" s="25" t="s">
        <v>9379</v>
      </c>
      <c r="H3733" s="25" t="n">
        <v>63</v>
      </c>
    </row>
    <row r="3734" customFormat="false" ht="15" hidden="false" customHeight="false" outlineLevel="0" collapsed="false">
      <c r="A3734" s="25" t="s">
        <v>4677</v>
      </c>
      <c r="B3734" s="25" t="s">
        <v>90</v>
      </c>
      <c r="C3734" s="25" t="s">
        <v>9107</v>
      </c>
      <c r="D3734" s="25" t="s">
        <v>452</v>
      </c>
      <c r="E3734" s="25" t="s">
        <v>54</v>
      </c>
      <c r="F3734" s="25" t="s">
        <v>9233</v>
      </c>
      <c r="G3734" s="25" t="s">
        <v>9382</v>
      </c>
      <c r="H3734" s="25" t="n">
        <v>3961</v>
      </c>
    </row>
    <row r="3735" customFormat="false" ht="15" hidden="false" customHeight="false" outlineLevel="0" collapsed="false">
      <c r="A3735" s="25" t="s">
        <v>4678</v>
      </c>
      <c r="B3735" s="25" t="s">
        <v>90</v>
      </c>
      <c r="C3735" s="25" t="s">
        <v>148</v>
      </c>
      <c r="D3735" s="25" t="s">
        <v>1640</v>
      </c>
      <c r="E3735" s="25" t="s">
        <v>54</v>
      </c>
      <c r="F3735" s="25" t="s">
        <v>9233</v>
      </c>
      <c r="G3735" s="25" t="s">
        <v>9360</v>
      </c>
      <c r="H3735" s="25" t="n">
        <v>45</v>
      </c>
    </row>
    <row r="3736" customFormat="false" ht="15" hidden="false" customHeight="false" outlineLevel="0" collapsed="false">
      <c r="A3736" s="25" t="s">
        <v>370</v>
      </c>
      <c r="B3736" s="25" t="s">
        <v>69</v>
      </c>
      <c r="C3736" s="25" t="s">
        <v>148</v>
      </c>
      <c r="D3736" s="25" t="s">
        <v>266</v>
      </c>
      <c r="E3736" s="25" t="s">
        <v>54</v>
      </c>
      <c r="F3736" s="25" t="s">
        <v>9240</v>
      </c>
      <c r="G3736" s="25" t="s">
        <v>9361</v>
      </c>
      <c r="H3736" s="25" t="n">
        <v>61</v>
      </c>
    </row>
    <row r="3737" customFormat="false" ht="15" hidden="false" customHeight="false" outlineLevel="0" collapsed="false">
      <c r="A3737" s="25" t="s">
        <v>5110</v>
      </c>
      <c r="B3737" s="25" t="s">
        <v>95</v>
      </c>
      <c r="C3737" s="25" t="s">
        <v>160</v>
      </c>
      <c r="D3737" s="25" t="s">
        <v>445</v>
      </c>
      <c r="E3737" s="25" t="s">
        <v>55</v>
      </c>
      <c r="F3737" s="25" t="s">
        <v>9240</v>
      </c>
      <c r="G3737" s="25" t="s">
        <v>9391</v>
      </c>
      <c r="H3737" s="25" t="n">
        <v>0</v>
      </c>
    </row>
    <row r="3738" customFormat="false" ht="15" hidden="false" customHeight="false" outlineLevel="0" collapsed="false">
      <c r="A3738" s="25" t="s">
        <v>2084</v>
      </c>
      <c r="B3738" s="25" t="s">
        <v>80</v>
      </c>
      <c r="C3738" s="25" t="s">
        <v>170</v>
      </c>
      <c r="D3738" s="25" t="s">
        <v>180</v>
      </c>
      <c r="E3738" s="25" t="s">
        <v>54</v>
      </c>
      <c r="F3738" s="25" t="s">
        <v>9240</v>
      </c>
      <c r="G3738" s="25" t="s">
        <v>9384</v>
      </c>
      <c r="H3738" s="25" t="n">
        <v>1114</v>
      </c>
    </row>
    <row r="3739" customFormat="false" ht="15" hidden="false" customHeight="false" outlineLevel="0" collapsed="false">
      <c r="A3739" s="25" t="s">
        <v>6155</v>
      </c>
      <c r="B3739" s="25" t="s">
        <v>108</v>
      </c>
      <c r="C3739" s="25" t="s">
        <v>160</v>
      </c>
      <c r="D3739" s="25" t="s">
        <v>1640</v>
      </c>
      <c r="E3739" s="25" t="s">
        <v>56</v>
      </c>
      <c r="F3739" s="25" t="s">
        <v>9240</v>
      </c>
    </row>
    <row r="3740" customFormat="false" ht="15" hidden="false" customHeight="false" outlineLevel="0" collapsed="false">
      <c r="A3740" s="25" t="s">
        <v>4147</v>
      </c>
      <c r="B3740" s="25" t="s">
        <v>89</v>
      </c>
      <c r="C3740" s="25" t="s">
        <v>186</v>
      </c>
      <c r="D3740" s="25" t="s">
        <v>494</v>
      </c>
      <c r="E3740" s="25" t="s">
        <v>54</v>
      </c>
      <c r="F3740" s="25" t="s">
        <v>9240</v>
      </c>
      <c r="G3740" s="25" t="s">
        <v>9354</v>
      </c>
      <c r="H3740" s="25" t="n">
        <v>566</v>
      </c>
    </row>
    <row r="3741" customFormat="false" ht="15" hidden="false" customHeight="false" outlineLevel="0" collapsed="false">
      <c r="A3741" s="25" t="s">
        <v>2686</v>
      </c>
      <c r="B3741" s="25" t="s">
        <v>78</v>
      </c>
      <c r="C3741" s="25" t="s">
        <v>160</v>
      </c>
      <c r="D3741" s="25" t="s">
        <v>167</v>
      </c>
      <c r="E3741" s="25" t="s">
        <v>55</v>
      </c>
      <c r="F3741" s="25" t="s">
        <v>9240</v>
      </c>
      <c r="G3741" s="25" t="s">
        <v>9361</v>
      </c>
      <c r="H3741" s="25" t="n">
        <v>0</v>
      </c>
    </row>
    <row r="3742" customFormat="false" ht="15" hidden="false" customHeight="false" outlineLevel="0" collapsed="false">
      <c r="A3742" s="25" t="s">
        <v>6343</v>
      </c>
      <c r="B3742" s="25" t="s">
        <v>106</v>
      </c>
      <c r="C3742" s="25" t="s">
        <v>148</v>
      </c>
      <c r="D3742" s="25" t="s">
        <v>609</v>
      </c>
      <c r="E3742" s="25" t="s">
        <v>54</v>
      </c>
      <c r="F3742" s="25" t="s">
        <v>9240</v>
      </c>
      <c r="G3742" s="25" t="s">
        <v>9317</v>
      </c>
      <c r="H3742" s="25" t="n">
        <v>56</v>
      </c>
    </row>
    <row r="3743" customFormat="false" ht="15" hidden="false" customHeight="false" outlineLevel="0" collapsed="false">
      <c r="A3743" s="25" t="s">
        <v>3028</v>
      </c>
      <c r="B3743" s="25" t="s">
        <v>76</v>
      </c>
      <c r="C3743" s="25" t="s">
        <v>186</v>
      </c>
      <c r="D3743" s="25" t="s">
        <v>145</v>
      </c>
      <c r="E3743" s="25" t="s">
        <v>54</v>
      </c>
      <c r="F3743" s="25" t="s">
        <v>9240</v>
      </c>
      <c r="G3743" s="25" t="s">
        <v>9268</v>
      </c>
      <c r="H3743" s="25" t="n">
        <v>627</v>
      </c>
    </row>
    <row r="3744" customFormat="false" ht="15" hidden="false" customHeight="false" outlineLevel="0" collapsed="false">
      <c r="A3744" s="25" t="s">
        <v>6590</v>
      </c>
      <c r="B3744" s="25" t="s">
        <v>107</v>
      </c>
      <c r="C3744" s="25" t="s">
        <v>148</v>
      </c>
      <c r="E3744" s="25" t="s">
        <v>56</v>
      </c>
      <c r="F3744" s="25" t="s">
        <v>9240</v>
      </c>
    </row>
    <row r="3745" customFormat="false" ht="15" hidden="false" customHeight="false" outlineLevel="0" collapsed="false">
      <c r="A3745" s="25" t="s">
        <v>6591</v>
      </c>
      <c r="B3745" s="25" t="s">
        <v>107</v>
      </c>
      <c r="C3745" s="25" t="s">
        <v>170</v>
      </c>
      <c r="D3745" s="25" t="s">
        <v>449</v>
      </c>
      <c r="E3745" s="25" t="s">
        <v>54</v>
      </c>
      <c r="F3745" s="25" t="s">
        <v>9240</v>
      </c>
      <c r="G3745" s="25" t="s">
        <v>9347</v>
      </c>
      <c r="H3745" s="25" t="n">
        <v>1101</v>
      </c>
    </row>
    <row r="3746" customFormat="false" ht="15" hidden="false" customHeight="false" outlineLevel="0" collapsed="false">
      <c r="A3746" s="25" t="s">
        <v>6592</v>
      </c>
      <c r="B3746" s="25" t="s">
        <v>107</v>
      </c>
      <c r="C3746" s="25" t="s">
        <v>160</v>
      </c>
      <c r="D3746" s="25" t="s">
        <v>195</v>
      </c>
      <c r="E3746" s="25" t="s">
        <v>54</v>
      </c>
      <c r="F3746" s="25" t="s">
        <v>9240</v>
      </c>
      <c r="G3746" s="25" t="s">
        <v>9405</v>
      </c>
      <c r="H3746" s="25" t="n">
        <v>2979</v>
      </c>
    </row>
    <row r="3747" customFormat="false" ht="15" hidden="false" customHeight="false" outlineLevel="0" collapsed="false">
      <c r="A3747" s="25" t="s">
        <v>3330</v>
      </c>
      <c r="B3747" s="25" t="s">
        <v>77</v>
      </c>
      <c r="C3747" s="25" t="s">
        <v>160</v>
      </c>
      <c r="D3747" s="25" t="s">
        <v>180</v>
      </c>
      <c r="E3747" s="25" t="s">
        <v>55</v>
      </c>
      <c r="F3747" s="25" t="s">
        <v>9240</v>
      </c>
      <c r="G3747" s="25" t="s">
        <v>9389</v>
      </c>
      <c r="H3747" s="25" t="n">
        <v>0</v>
      </c>
    </row>
    <row r="3748" customFormat="false" ht="15" hidden="false" customHeight="false" outlineLevel="0" collapsed="false">
      <c r="A3748" s="25" t="s">
        <v>5944</v>
      </c>
      <c r="B3748" s="25" t="s">
        <v>97</v>
      </c>
      <c r="C3748" s="25" t="s">
        <v>9107</v>
      </c>
      <c r="D3748" s="25" t="s">
        <v>1690</v>
      </c>
      <c r="E3748" s="25" t="s">
        <v>55</v>
      </c>
      <c r="F3748" s="25" t="s">
        <v>9240</v>
      </c>
      <c r="G3748" s="25" t="s">
        <v>9354</v>
      </c>
      <c r="H3748" s="25" t="n">
        <v>0</v>
      </c>
    </row>
    <row r="3749" customFormat="false" ht="15" hidden="false" customHeight="false" outlineLevel="0" collapsed="false">
      <c r="A3749" s="25" t="s">
        <v>1591</v>
      </c>
      <c r="B3749" s="25" t="s">
        <v>71</v>
      </c>
      <c r="C3749" s="25" t="s">
        <v>160</v>
      </c>
      <c r="D3749" s="25" t="s">
        <v>266</v>
      </c>
      <c r="E3749" s="25" t="s">
        <v>54</v>
      </c>
      <c r="F3749" s="25" t="s">
        <v>9240</v>
      </c>
      <c r="G3749" s="25" t="s">
        <v>9267</v>
      </c>
      <c r="H3749" s="25" t="n">
        <v>3662</v>
      </c>
    </row>
    <row r="3750" customFormat="false" ht="15" hidden="false" customHeight="false" outlineLevel="0" collapsed="false">
      <c r="A3750" s="25" t="s">
        <v>7123</v>
      </c>
      <c r="B3750" s="25" t="s">
        <v>104</v>
      </c>
      <c r="C3750" s="25" t="s">
        <v>178</v>
      </c>
      <c r="E3750" s="25" t="s">
        <v>56</v>
      </c>
      <c r="F3750" s="25" t="s">
        <v>9240</v>
      </c>
    </row>
    <row r="3751" customFormat="false" ht="15" hidden="false" customHeight="false" outlineLevel="0" collapsed="false">
      <c r="A3751" s="25" t="s">
        <v>4493</v>
      </c>
      <c r="B3751" s="25" t="s">
        <v>86</v>
      </c>
      <c r="C3751" s="25" t="s">
        <v>148</v>
      </c>
      <c r="E3751" s="25" t="s">
        <v>56</v>
      </c>
      <c r="F3751" s="25" t="s">
        <v>9240</v>
      </c>
    </row>
    <row r="3752" customFormat="false" ht="15" hidden="false" customHeight="false" outlineLevel="0" collapsed="false">
      <c r="A3752" s="25" t="s">
        <v>8874</v>
      </c>
      <c r="B3752" s="25" t="s">
        <v>115</v>
      </c>
      <c r="C3752" s="25" t="s">
        <v>170</v>
      </c>
      <c r="D3752" s="25" t="s">
        <v>184</v>
      </c>
      <c r="E3752" s="25" t="s">
        <v>56</v>
      </c>
      <c r="F3752" s="25" t="s">
        <v>9240</v>
      </c>
    </row>
    <row r="3753" customFormat="false" ht="15" hidden="false" customHeight="false" outlineLevel="0" collapsed="false">
      <c r="A3753" s="25" t="s">
        <v>8875</v>
      </c>
      <c r="B3753" s="25" t="s">
        <v>115</v>
      </c>
      <c r="C3753" s="25" t="s">
        <v>9107</v>
      </c>
      <c r="E3753" s="25" t="s">
        <v>56</v>
      </c>
      <c r="F3753" s="25" t="s">
        <v>9240</v>
      </c>
    </row>
    <row r="3754" customFormat="false" ht="15" hidden="false" customHeight="false" outlineLevel="0" collapsed="false">
      <c r="A3754" s="25" t="s">
        <v>8876</v>
      </c>
      <c r="B3754" s="25" t="s">
        <v>115</v>
      </c>
      <c r="C3754" s="25" t="s">
        <v>9107</v>
      </c>
      <c r="D3754" s="25" t="s">
        <v>449</v>
      </c>
      <c r="E3754" s="25" t="s">
        <v>55</v>
      </c>
      <c r="F3754" s="25" t="s">
        <v>9240</v>
      </c>
      <c r="G3754" s="25" t="s">
        <v>9386</v>
      </c>
      <c r="H3754" s="25" t="n">
        <v>0</v>
      </c>
    </row>
    <row r="3755" customFormat="false" ht="15" hidden="false" customHeight="false" outlineLevel="0" collapsed="false">
      <c r="A3755" s="25" t="s">
        <v>8877</v>
      </c>
      <c r="B3755" s="25" t="s">
        <v>115</v>
      </c>
      <c r="C3755" s="25" t="s">
        <v>9107</v>
      </c>
      <c r="D3755" s="25" t="s">
        <v>636</v>
      </c>
      <c r="E3755" s="25" t="s">
        <v>54</v>
      </c>
      <c r="F3755" s="25" t="s">
        <v>9240</v>
      </c>
      <c r="G3755" s="25" t="s">
        <v>9375</v>
      </c>
      <c r="H3755" s="25" t="n">
        <v>5185</v>
      </c>
    </row>
    <row r="3756" customFormat="false" ht="15" hidden="false" customHeight="false" outlineLevel="0" collapsed="false">
      <c r="A3756" s="25" t="s">
        <v>4836</v>
      </c>
      <c r="B3756" s="25" t="s">
        <v>98</v>
      </c>
      <c r="C3756" s="25" t="s">
        <v>160</v>
      </c>
      <c r="D3756" s="25" t="s">
        <v>1049</v>
      </c>
      <c r="E3756" s="25" t="s">
        <v>54</v>
      </c>
      <c r="F3756" s="25" t="s">
        <v>9301</v>
      </c>
      <c r="G3756" s="25" t="s">
        <v>9314</v>
      </c>
      <c r="H3756" s="25" t="n">
        <v>3681</v>
      </c>
    </row>
    <row r="3757" customFormat="false" ht="15" hidden="false" customHeight="false" outlineLevel="0" collapsed="false">
      <c r="A3757" s="25" t="s">
        <v>739</v>
      </c>
      <c r="B3757" s="25" t="s">
        <v>70</v>
      </c>
      <c r="C3757" s="25" t="s">
        <v>148</v>
      </c>
      <c r="D3757" s="25" t="s">
        <v>237</v>
      </c>
      <c r="E3757" s="25" t="s">
        <v>54</v>
      </c>
      <c r="F3757" s="25" t="s">
        <v>9301</v>
      </c>
      <c r="G3757" s="25" t="s">
        <v>9268</v>
      </c>
      <c r="H3757" s="25" t="n">
        <v>59</v>
      </c>
    </row>
    <row r="3758" customFormat="false" ht="15" hidden="false" customHeight="false" outlineLevel="0" collapsed="false">
      <c r="A3758" s="25" t="s">
        <v>740</v>
      </c>
      <c r="B3758" s="25" t="s">
        <v>70</v>
      </c>
      <c r="C3758" s="25" t="s">
        <v>148</v>
      </c>
      <c r="D3758" s="25" t="s">
        <v>215</v>
      </c>
      <c r="E3758" s="25" t="s">
        <v>54</v>
      </c>
      <c r="F3758" s="25" t="s">
        <v>9301</v>
      </c>
      <c r="G3758" s="25" t="s">
        <v>9385</v>
      </c>
      <c r="H3758" s="25" t="n">
        <v>60</v>
      </c>
    </row>
    <row r="3759" customFormat="false" ht="15" hidden="false" customHeight="false" outlineLevel="0" collapsed="false">
      <c r="A3759" s="25" t="s">
        <v>3919</v>
      </c>
      <c r="B3759" s="25" t="s">
        <v>87</v>
      </c>
      <c r="C3759" s="25" t="s">
        <v>186</v>
      </c>
      <c r="D3759" s="25" t="s">
        <v>1156</v>
      </c>
      <c r="E3759" s="25" t="s">
        <v>54</v>
      </c>
      <c r="F3759" s="25" t="s">
        <v>9301</v>
      </c>
      <c r="G3759" s="25" t="s">
        <v>9354</v>
      </c>
      <c r="H3759" s="25" t="n">
        <v>602</v>
      </c>
    </row>
    <row r="3760" customFormat="false" ht="15" hidden="false" customHeight="false" outlineLevel="0" collapsed="false">
      <c r="A3760" s="25" t="s">
        <v>3920</v>
      </c>
      <c r="B3760" s="25" t="s">
        <v>87</v>
      </c>
      <c r="C3760" s="25" t="s">
        <v>186</v>
      </c>
      <c r="D3760" s="25" t="s">
        <v>1653</v>
      </c>
      <c r="E3760" s="25" t="s">
        <v>54</v>
      </c>
      <c r="F3760" s="25" t="s">
        <v>9301</v>
      </c>
      <c r="G3760" s="25" t="s">
        <v>9341</v>
      </c>
      <c r="H3760" s="25" t="n">
        <v>515</v>
      </c>
    </row>
    <row r="3761" customFormat="false" ht="15" hidden="false" customHeight="false" outlineLevel="0" collapsed="false">
      <c r="A3761" s="25" t="s">
        <v>2085</v>
      </c>
      <c r="B3761" s="25" t="s">
        <v>80</v>
      </c>
      <c r="C3761" s="25" t="s">
        <v>9107</v>
      </c>
      <c r="D3761" s="25" t="s">
        <v>225</v>
      </c>
      <c r="E3761" s="25" t="s">
        <v>55</v>
      </c>
      <c r="F3761" s="25" t="s">
        <v>9301</v>
      </c>
      <c r="G3761" s="25" t="s">
        <v>9374</v>
      </c>
      <c r="H3761" s="25" t="n">
        <v>0</v>
      </c>
    </row>
    <row r="3762" customFormat="false" ht="15" hidden="false" customHeight="false" outlineLevel="0" collapsed="false">
      <c r="A3762" s="25" t="s">
        <v>2086</v>
      </c>
      <c r="B3762" s="25" t="s">
        <v>80</v>
      </c>
      <c r="C3762" s="25" t="s">
        <v>178</v>
      </c>
      <c r="D3762" s="25" t="s">
        <v>145</v>
      </c>
      <c r="E3762" s="25" t="s">
        <v>54</v>
      </c>
      <c r="F3762" s="25" t="s">
        <v>9301</v>
      </c>
      <c r="G3762" s="25" t="s">
        <v>9317</v>
      </c>
      <c r="H3762" s="25" t="n">
        <v>5175</v>
      </c>
    </row>
    <row r="3763" customFormat="false" ht="15" hidden="false" customHeight="false" outlineLevel="0" collapsed="false">
      <c r="A3763" s="25" t="s">
        <v>5679</v>
      </c>
      <c r="B3763" s="25" t="s">
        <v>96</v>
      </c>
      <c r="C3763" s="25" t="s">
        <v>9107</v>
      </c>
      <c r="D3763" s="25" t="s">
        <v>193</v>
      </c>
      <c r="E3763" s="25" t="s">
        <v>55</v>
      </c>
      <c r="F3763" s="25" t="s">
        <v>9301</v>
      </c>
      <c r="G3763" s="25" t="s">
        <v>9376</v>
      </c>
      <c r="H3763" s="25" t="n">
        <v>0</v>
      </c>
    </row>
    <row r="3764" customFormat="false" ht="15" hidden="false" customHeight="false" outlineLevel="0" collapsed="false">
      <c r="A3764" s="25" t="s">
        <v>5680</v>
      </c>
      <c r="B3764" s="25" t="s">
        <v>96</v>
      </c>
      <c r="C3764" s="25" t="s">
        <v>9107</v>
      </c>
      <c r="D3764" s="25" t="s">
        <v>639</v>
      </c>
      <c r="E3764" s="25" t="s">
        <v>54</v>
      </c>
      <c r="F3764" s="25" t="s">
        <v>9301</v>
      </c>
      <c r="G3764" s="25" t="s">
        <v>9371</v>
      </c>
      <c r="H3764" s="25" t="n">
        <v>4780</v>
      </c>
    </row>
    <row r="3765" customFormat="false" ht="15" hidden="false" customHeight="false" outlineLevel="0" collapsed="false">
      <c r="A3765" s="25" t="s">
        <v>7497</v>
      </c>
      <c r="B3765" s="25" t="s">
        <v>112</v>
      </c>
      <c r="C3765" s="25" t="s">
        <v>178</v>
      </c>
      <c r="D3765" s="25" t="s">
        <v>3075</v>
      </c>
      <c r="E3765" s="25" t="s">
        <v>56</v>
      </c>
      <c r="F3765" s="25" t="s">
        <v>9301</v>
      </c>
    </row>
    <row r="3766" customFormat="false" ht="15" hidden="false" customHeight="false" outlineLevel="0" collapsed="false">
      <c r="A3766" s="25" t="s">
        <v>3029</v>
      </c>
      <c r="B3766" s="25" t="s">
        <v>76</v>
      </c>
      <c r="C3766" s="25" t="s">
        <v>170</v>
      </c>
      <c r="D3766" s="25" t="s">
        <v>240</v>
      </c>
      <c r="E3766" s="25" t="s">
        <v>55</v>
      </c>
      <c r="F3766" s="25" t="s">
        <v>9301</v>
      </c>
      <c r="G3766" s="25" t="s">
        <v>9363</v>
      </c>
      <c r="H3766" s="25" t="n">
        <v>0</v>
      </c>
    </row>
    <row r="3767" customFormat="false" ht="15" hidden="false" customHeight="false" outlineLevel="0" collapsed="false">
      <c r="A3767" s="25" t="s">
        <v>3030</v>
      </c>
      <c r="B3767" s="25" t="s">
        <v>76</v>
      </c>
      <c r="C3767" s="25" t="s">
        <v>186</v>
      </c>
      <c r="D3767" s="25" t="s">
        <v>240</v>
      </c>
      <c r="E3767" s="25" t="s">
        <v>54</v>
      </c>
      <c r="F3767" s="25" t="s">
        <v>9301</v>
      </c>
      <c r="G3767" s="25" t="s">
        <v>9294</v>
      </c>
      <c r="H3767" s="25" t="n">
        <v>614</v>
      </c>
    </row>
    <row r="3768" customFormat="false" ht="15" hidden="false" customHeight="false" outlineLevel="0" collapsed="false">
      <c r="A3768" s="25" t="s">
        <v>3031</v>
      </c>
      <c r="B3768" s="25" t="s">
        <v>76</v>
      </c>
      <c r="C3768" s="25" t="s">
        <v>186</v>
      </c>
      <c r="D3768" s="25" t="s">
        <v>245</v>
      </c>
      <c r="E3768" s="25" t="s">
        <v>54</v>
      </c>
      <c r="F3768" s="25" t="s">
        <v>9301</v>
      </c>
      <c r="G3768" s="25" t="s">
        <v>9385</v>
      </c>
      <c r="H3768" s="25" t="n">
        <v>532</v>
      </c>
    </row>
    <row r="3769" customFormat="false" ht="15" hidden="false" customHeight="false" outlineLevel="0" collapsed="false">
      <c r="A3769" s="25" t="s">
        <v>3032</v>
      </c>
      <c r="B3769" s="25" t="s">
        <v>76</v>
      </c>
      <c r="C3769" s="25" t="s">
        <v>178</v>
      </c>
      <c r="D3769" s="25" t="s">
        <v>215</v>
      </c>
      <c r="E3769" s="25" t="s">
        <v>54</v>
      </c>
      <c r="F3769" s="25" t="s">
        <v>9301</v>
      </c>
      <c r="G3769" s="25" t="s">
        <v>9376</v>
      </c>
      <c r="H3769" s="25" t="n">
        <v>6096</v>
      </c>
    </row>
    <row r="3770" customFormat="false" ht="15" hidden="false" customHeight="false" outlineLevel="0" collapsed="false">
      <c r="A3770" s="25" t="s">
        <v>8220</v>
      </c>
      <c r="B3770" s="25" t="s">
        <v>113</v>
      </c>
      <c r="C3770" s="25" t="s">
        <v>186</v>
      </c>
      <c r="D3770" s="25" t="s">
        <v>195</v>
      </c>
      <c r="E3770" s="25" t="s">
        <v>54</v>
      </c>
      <c r="F3770" s="25" t="s">
        <v>9301</v>
      </c>
      <c r="G3770" s="25" t="s">
        <v>9375</v>
      </c>
      <c r="H3770" s="25" t="n">
        <v>486</v>
      </c>
    </row>
    <row r="3771" customFormat="false" ht="15" hidden="false" customHeight="false" outlineLevel="0" collapsed="false">
      <c r="A3771" s="25" t="s">
        <v>999</v>
      </c>
      <c r="B3771" s="25" t="s">
        <v>72</v>
      </c>
      <c r="C3771" s="25" t="s">
        <v>186</v>
      </c>
      <c r="D3771" s="25" t="s">
        <v>198</v>
      </c>
      <c r="E3771" s="25" t="s">
        <v>54</v>
      </c>
      <c r="F3771" s="25" t="s">
        <v>9301</v>
      </c>
      <c r="G3771" s="25" t="s">
        <v>9375</v>
      </c>
      <c r="H3771" s="25" t="n">
        <v>566</v>
      </c>
    </row>
    <row r="3772" customFormat="false" ht="15" hidden="false" customHeight="false" outlineLevel="0" collapsed="false">
      <c r="A3772" s="25" t="s">
        <v>6593</v>
      </c>
      <c r="B3772" s="25" t="s">
        <v>107</v>
      </c>
      <c r="C3772" s="25" t="s">
        <v>148</v>
      </c>
      <c r="D3772" s="25" t="s">
        <v>433</v>
      </c>
      <c r="E3772" s="25" t="s">
        <v>55</v>
      </c>
      <c r="F3772" s="25" t="s">
        <v>9301</v>
      </c>
      <c r="G3772" s="25" t="s">
        <v>9289</v>
      </c>
      <c r="H3772" s="25" t="n">
        <v>0</v>
      </c>
    </row>
    <row r="3773" customFormat="false" ht="15" hidden="false" customHeight="false" outlineLevel="0" collapsed="false">
      <c r="A3773" s="25" t="s">
        <v>6594</v>
      </c>
      <c r="B3773" s="25" t="s">
        <v>107</v>
      </c>
      <c r="C3773" s="25" t="s">
        <v>170</v>
      </c>
      <c r="D3773" s="25" t="s">
        <v>609</v>
      </c>
      <c r="E3773" s="25" t="s">
        <v>54</v>
      </c>
      <c r="F3773" s="25" t="s">
        <v>9301</v>
      </c>
      <c r="G3773" s="25" t="s">
        <v>9294</v>
      </c>
      <c r="H3773" s="25" t="n">
        <v>923</v>
      </c>
    </row>
    <row r="3774" customFormat="false" ht="15" hidden="false" customHeight="false" outlineLevel="0" collapsed="false">
      <c r="A3774" s="25" t="s">
        <v>6595</v>
      </c>
      <c r="B3774" s="25" t="s">
        <v>107</v>
      </c>
      <c r="C3774" s="25" t="s">
        <v>9107</v>
      </c>
      <c r="D3774" s="25" t="s">
        <v>195</v>
      </c>
      <c r="E3774" s="25" t="s">
        <v>54</v>
      </c>
      <c r="F3774" s="25" t="s">
        <v>9301</v>
      </c>
      <c r="G3774" s="25" t="s">
        <v>9407</v>
      </c>
      <c r="H3774" s="25" t="n">
        <v>4744</v>
      </c>
    </row>
    <row r="3775" customFormat="false" ht="15" hidden="false" customHeight="false" outlineLevel="0" collapsed="false">
      <c r="A3775" s="25" t="s">
        <v>3331</v>
      </c>
      <c r="B3775" s="25" t="s">
        <v>77</v>
      </c>
      <c r="C3775" s="25" t="s">
        <v>186</v>
      </c>
      <c r="D3775" s="25" t="s">
        <v>266</v>
      </c>
      <c r="E3775" s="25" t="s">
        <v>54</v>
      </c>
      <c r="F3775" s="25" t="s">
        <v>9301</v>
      </c>
      <c r="G3775" s="25" t="s">
        <v>9373</v>
      </c>
      <c r="H3775" s="25" t="n">
        <v>517</v>
      </c>
    </row>
    <row r="3776" customFormat="false" ht="15" hidden="false" customHeight="false" outlineLevel="0" collapsed="false">
      <c r="A3776" s="25" t="s">
        <v>3332</v>
      </c>
      <c r="B3776" s="25" t="s">
        <v>77</v>
      </c>
      <c r="C3776" s="25" t="s">
        <v>170</v>
      </c>
      <c r="D3776" s="25" t="s">
        <v>257</v>
      </c>
      <c r="E3776" s="25" t="s">
        <v>54</v>
      </c>
      <c r="F3776" s="25" t="s">
        <v>9301</v>
      </c>
      <c r="G3776" s="25" t="s">
        <v>9259</v>
      </c>
      <c r="H3776" s="25" t="n">
        <v>881</v>
      </c>
    </row>
    <row r="3777" customFormat="false" ht="15" hidden="false" customHeight="false" outlineLevel="0" collapsed="false">
      <c r="A3777" s="25" t="s">
        <v>3333</v>
      </c>
      <c r="B3777" s="25" t="s">
        <v>77</v>
      </c>
      <c r="C3777" s="25" t="s">
        <v>9107</v>
      </c>
      <c r="D3777" s="25" t="s">
        <v>154</v>
      </c>
      <c r="E3777" s="25" t="s">
        <v>54</v>
      </c>
      <c r="F3777" s="25" t="s">
        <v>9301</v>
      </c>
      <c r="G3777" s="25" t="s">
        <v>9314</v>
      </c>
      <c r="H3777" s="25" t="n">
        <v>4272</v>
      </c>
    </row>
    <row r="3778" customFormat="false" ht="15" hidden="false" customHeight="false" outlineLevel="0" collapsed="false">
      <c r="A3778" s="25" t="s">
        <v>8573</v>
      </c>
      <c r="B3778" s="25" t="s">
        <v>116</v>
      </c>
      <c r="C3778" s="25" t="s">
        <v>9107</v>
      </c>
      <c r="D3778" s="25" t="s">
        <v>1187</v>
      </c>
      <c r="E3778" s="25" t="s">
        <v>55</v>
      </c>
      <c r="F3778" s="25" t="s">
        <v>9301</v>
      </c>
      <c r="G3778" s="25" t="s">
        <v>9360</v>
      </c>
      <c r="H3778" s="25" t="n">
        <v>0</v>
      </c>
    </row>
    <row r="3779" customFormat="false" ht="15" hidden="false" customHeight="false" outlineLevel="0" collapsed="false">
      <c r="A3779" s="25" t="s">
        <v>8574</v>
      </c>
      <c r="B3779" s="25" t="s">
        <v>116</v>
      </c>
      <c r="C3779" s="25" t="s">
        <v>170</v>
      </c>
      <c r="D3779" s="25" t="s">
        <v>1778</v>
      </c>
      <c r="E3779" s="25" t="s">
        <v>54</v>
      </c>
      <c r="F3779" s="25" t="s">
        <v>9301</v>
      </c>
      <c r="G3779" s="25" t="s">
        <v>9370</v>
      </c>
      <c r="H3779" s="25" t="n">
        <v>805</v>
      </c>
    </row>
    <row r="3780" customFormat="false" ht="15" hidden="false" customHeight="false" outlineLevel="0" collapsed="false">
      <c r="A3780" s="25" t="s">
        <v>4282</v>
      </c>
      <c r="B3780" s="25" t="s">
        <v>88</v>
      </c>
      <c r="C3780" s="25" t="s">
        <v>148</v>
      </c>
      <c r="E3780" s="25" t="s">
        <v>56</v>
      </c>
      <c r="F3780" s="25" t="s">
        <v>9301</v>
      </c>
    </row>
    <row r="3781" customFormat="false" ht="15" hidden="false" customHeight="false" outlineLevel="0" collapsed="false">
      <c r="A3781" s="25" t="s">
        <v>1592</v>
      </c>
      <c r="B3781" s="25" t="s">
        <v>71</v>
      </c>
      <c r="C3781" s="25" t="s">
        <v>148</v>
      </c>
      <c r="D3781" s="25" t="s">
        <v>198</v>
      </c>
      <c r="E3781" s="25" t="s">
        <v>55</v>
      </c>
      <c r="F3781" s="25" t="s">
        <v>9301</v>
      </c>
      <c r="G3781" s="25" t="s">
        <v>9381</v>
      </c>
      <c r="H3781" s="25" t="n">
        <v>0</v>
      </c>
    </row>
    <row r="3782" customFormat="false" ht="15" hidden="false" customHeight="false" outlineLevel="0" collapsed="false">
      <c r="A3782" s="25" t="s">
        <v>1593</v>
      </c>
      <c r="B3782" s="25" t="s">
        <v>71</v>
      </c>
      <c r="C3782" s="25" t="s">
        <v>148</v>
      </c>
      <c r="D3782" s="25" t="s">
        <v>191</v>
      </c>
      <c r="E3782" s="25" t="s">
        <v>54</v>
      </c>
      <c r="F3782" s="25" t="s">
        <v>9301</v>
      </c>
      <c r="G3782" s="25" t="s">
        <v>9385</v>
      </c>
      <c r="H3782" s="25" t="n">
        <v>55</v>
      </c>
    </row>
    <row r="3783" customFormat="false" ht="15" hidden="false" customHeight="false" outlineLevel="0" collapsed="false">
      <c r="A3783" s="25" t="s">
        <v>7124</v>
      </c>
      <c r="B3783" s="25" t="s">
        <v>104</v>
      </c>
      <c r="C3783" s="25" t="s">
        <v>186</v>
      </c>
      <c r="E3783" s="25" t="s">
        <v>56</v>
      </c>
      <c r="F3783" s="25" t="s">
        <v>9301</v>
      </c>
    </row>
    <row r="3784" customFormat="false" ht="15" hidden="false" customHeight="false" outlineLevel="0" collapsed="false">
      <c r="A3784" s="25" t="s">
        <v>7125</v>
      </c>
      <c r="B3784" s="25" t="s">
        <v>104</v>
      </c>
      <c r="C3784" s="25" t="s">
        <v>186</v>
      </c>
      <c r="D3784" s="25" t="s">
        <v>860</v>
      </c>
      <c r="E3784" s="25" t="s">
        <v>54</v>
      </c>
      <c r="F3784" s="25" t="s">
        <v>9301</v>
      </c>
      <c r="G3784" s="25" t="s">
        <v>9275</v>
      </c>
      <c r="H3784" s="25" t="n">
        <v>507</v>
      </c>
    </row>
    <row r="3785" customFormat="false" ht="15" hidden="false" customHeight="false" outlineLevel="0" collapsed="false">
      <c r="A3785" s="25" t="s">
        <v>8878</v>
      </c>
      <c r="B3785" s="25" t="s">
        <v>115</v>
      </c>
      <c r="C3785" s="25" t="s">
        <v>186</v>
      </c>
      <c r="D3785" s="25" t="s">
        <v>1187</v>
      </c>
      <c r="E3785" s="25" t="s">
        <v>54</v>
      </c>
      <c r="F3785" s="25" t="s">
        <v>9301</v>
      </c>
      <c r="G3785" s="25" t="s">
        <v>9391</v>
      </c>
      <c r="H3785" s="25" t="n">
        <v>520</v>
      </c>
    </row>
    <row r="3786" customFormat="false" ht="15" hidden="false" customHeight="false" outlineLevel="0" collapsed="false">
      <c r="A3786" s="25" t="s">
        <v>371</v>
      </c>
      <c r="B3786" s="25" t="s">
        <v>69</v>
      </c>
      <c r="C3786" s="25" t="s">
        <v>160</v>
      </c>
      <c r="D3786" s="25" t="s">
        <v>180</v>
      </c>
      <c r="E3786" s="25" t="s">
        <v>54</v>
      </c>
      <c r="F3786" s="25" t="s">
        <v>9273</v>
      </c>
      <c r="G3786" s="25" t="s">
        <v>9366</v>
      </c>
      <c r="H3786" s="25" t="n">
        <v>3470</v>
      </c>
    </row>
    <row r="3787" customFormat="false" ht="15" hidden="false" customHeight="false" outlineLevel="0" collapsed="false">
      <c r="A3787" s="25" t="s">
        <v>4837</v>
      </c>
      <c r="B3787" s="25" t="s">
        <v>98</v>
      </c>
      <c r="C3787" s="25" t="s">
        <v>9107</v>
      </c>
      <c r="D3787" s="25" t="s">
        <v>644</v>
      </c>
      <c r="E3787" s="25" t="s">
        <v>55</v>
      </c>
      <c r="F3787" s="25" t="s">
        <v>9273</v>
      </c>
      <c r="G3787" s="25" t="s">
        <v>9349</v>
      </c>
      <c r="H3787" s="25" t="n">
        <v>0</v>
      </c>
    </row>
    <row r="3788" customFormat="false" ht="15" hidden="false" customHeight="false" outlineLevel="0" collapsed="false">
      <c r="A3788" s="25" t="s">
        <v>5111</v>
      </c>
      <c r="B3788" s="25" t="s">
        <v>95</v>
      </c>
      <c r="C3788" s="25" t="s">
        <v>170</v>
      </c>
      <c r="D3788" s="25" t="s">
        <v>3373</v>
      </c>
      <c r="E3788" s="25" t="s">
        <v>54</v>
      </c>
      <c r="F3788" s="25" t="s">
        <v>9273</v>
      </c>
      <c r="G3788" s="25" t="s">
        <v>9386</v>
      </c>
      <c r="H3788" s="25" t="n">
        <v>1176</v>
      </c>
    </row>
    <row r="3789" customFormat="false" ht="15" hidden="false" customHeight="false" outlineLevel="0" collapsed="false">
      <c r="A3789" s="25" t="s">
        <v>3921</v>
      </c>
      <c r="B3789" s="25" t="s">
        <v>87</v>
      </c>
      <c r="C3789" s="25" t="s">
        <v>148</v>
      </c>
      <c r="E3789" s="25" t="s">
        <v>56</v>
      </c>
      <c r="F3789" s="25" t="s">
        <v>9273</v>
      </c>
    </row>
    <row r="3790" customFormat="false" ht="15" hidden="false" customHeight="false" outlineLevel="0" collapsed="false">
      <c r="A3790" s="25" t="s">
        <v>3922</v>
      </c>
      <c r="B3790" s="25" t="s">
        <v>87</v>
      </c>
      <c r="C3790" s="25" t="s">
        <v>160</v>
      </c>
      <c r="D3790" s="25" t="s">
        <v>1347</v>
      </c>
      <c r="E3790" s="25" t="s">
        <v>56</v>
      </c>
      <c r="F3790" s="25" t="s">
        <v>9273</v>
      </c>
    </row>
    <row r="3791" customFormat="false" ht="15" hidden="false" customHeight="false" outlineLevel="0" collapsed="false">
      <c r="A3791" s="25" t="s">
        <v>5418</v>
      </c>
      <c r="B3791" s="25" t="s">
        <v>94</v>
      </c>
      <c r="C3791" s="25" t="s">
        <v>170</v>
      </c>
      <c r="D3791" s="25" t="s">
        <v>3373</v>
      </c>
      <c r="E3791" s="25" t="s">
        <v>56</v>
      </c>
      <c r="F3791" s="25" t="s">
        <v>9273</v>
      </c>
    </row>
    <row r="3792" customFormat="false" ht="15" hidden="false" customHeight="false" outlineLevel="0" collapsed="false">
      <c r="A3792" s="25" t="s">
        <v>2087</v>
      </c>
      <c r="B3792" s="25" t="s">
        <v>80</v>
      </c>
      <c r="C3792" s="25" t="s">
        <v>170</v>
      </c>
      <c r="D3792" s="25" t="s">
        <v>162</v>
      </c>
      <c r="E3792" s="25" t="s">
        <v>55</v>
      </c>
      <c r="F3792" s="25" t="s">
        <v>9273</v>
      </c>
      <c r="G3792" s="25" t="s">
        <v>9360</v>
      </c>
      <c r="H3792" s="25" t="n">
        <v>0</v>
      </c>
    </row>
    <row r="3793" customFormat="false" ht="15" hidden="false" customHeight="false" outlineLevel="0" collapsed="false">
      <c r="A3793" s="25" t="s">
        <v>5681</v>
      </c>
      <c r="B3793" s="25" t="s">
        <v>96</v>
      </c>
      <c r="C3793" s="25" t="s">
        <v>9107</v>
      </c>
      <c r="D3793" s="25" t="s">
        <v>3373</v>
      </c>
      <c r="E3793" s="25" t="s">
        <v>54</v>
      </c>
      <c r="F3793" s="25" t="s">
        <v>9273</v>
      </c>
      <c r="G3793" s="25" t="s">
        <v>9335</v>
      </c>
      <c r="H3793" s="25" t="n">
        <v>4517</v>
      </c>
    </row>
    <row r="3794" customFormat="false" ht="15" hidden="false" customHeight="false" outlineLevel="0" collapsed="false">
      <c r="A3794" s="25" t="s">
        <v>7498</v>
      </c>
      <c r="B3794" s="25" t="s">
        <v>112</v>
      </c>
      <c r="C3794" s="25" t="s">
        <v>178</v>
      </c>
      <c r="D3794" s="25" t="s">
        <v>5204</v>
      </c>
      <c r="E3794" s="25" t="s">
        <v>54</v>
      </c>
      <c r="F3794" s="25" t="s">
        <v>9273</v>
      </c>
      <c r="G3794" s="25" t="s">
        <v>9347</v>
      </c>
      <c r="H3794" s="25" t="n">
        <v>5125</v>
      </c>
    </row>
    <row r="3795" customFormat="false" ht="15" hidden="false" customHeight="false" outlineLevel="0" collapsed="false">
      <c r="A3795" s="25" t="s">
        <v>7815</v>
      </c>
      <c r="B3795" s="25" t="s">
        <v>114</v>
      </c>
      <c r="C3795" s="25" t="s">
        <v>170</v>
      </c>
      <c r="D3795" s="25" t="s">
        <v>636</v>
      </c>
      <c r="E3795" s="25" t="s">
        <v>56</v>
      </c>
      <c r="F3795" s="25" t="s">
        <v>9273</v>
      </c>
    </row>
    <row r="3796" customFormat="false" ht="15" hidden="false" customHeight="false" outlineLevel="0" collapsed="false">
      <c r="A3796" s="25" t="s">
        <v>7816</v>
      </c>
      <c r="B3796" s="25" t="s">
        <v>114</v>
      </c>
      <c r="C3796" s="25" t="s">
        <v>9107</v>
      </c>
      <c r="D3796" s="25" t="s">
        <v>494</v>
      </c>
      <c r="E3796" s="25" t="s">
        <v>54</v>
      </c>
      <c r="F3796" s="25" t="s">
        <v>9273</v>
      </c>
      <c r="G3796" s="25" t="s">
        <v>9298</v>
      </c>
      <c r="H3796" s="25" t="n">
        <v>5339</v>
      </c>
    </row>
    <row r="3797" customFormat="false" ht="15" hidden="false" customHeight="false" outlineLevel="0" collapsed="false">
      <c r="A3797" s="25" t="s">
        <v>8221</v>
      </c>
      <c r="B3797" s="25" t="s">
        <v>113</v>
      </c>
      <c r="C3797" s="25" t="s">
        <v>9107</v>
      </c>
      <c r="D3797" s="25" t="s">
        <v>478</v>
      </c>
      <c r="E3797" s="25" t="s">
        <v>55</v>
      </c>
      <c r="F3797" s="25" t="s">
        <v>9273</v>
      </c>
      <c r="G3797" s="25" t="s">
        <v>9373</v>
      </c>
      <c r="H3797" s="25" t="n">
        <v>0</v>
      </c>
    </row>
    <row r="3798" customFormat="false" ht="15" hidden="false" customHeight="false" outlineLevel="0" collapsed="false">
      <c r="A3798" s="25" t="s">
        <v>6596</v>
      </c>
      <c r="B3798" s="25" t="s">
        <v>107</v>
      </c>
      <c r="C3798" s="25" t="s">
        <v>170</v>
      </c>
      <c r="D3798" s="25" t="s">
        <v>218</v>
      </c>
      <c r="E3798" s="25" t="s">
        <v>54</v>
      </c>
      <c r="F3798" s="25" t="s">
        <v>9273</v>
      </c>
      <c r="G3798" s="25" t="s">
        <v>9303</v>
      </c>
      <c r="H3798" s="25" t="n">
        <v>1135</v>
      </c>
    </row>
    <row r="3799" customFormat="false" ht="15" hidden="false" customHeight="false" outlineLevel="0" collapsed="false">
      <c r="A3799" s="25" t="s">
        <v>8575</v>
      </c>
      <c r="B3799" s="25" t="s">
        <v>116</v>
      </c>
      <c r="C3799" s="25" t="s">
        <v>148</v>
      </c>
      <c r="D3799" s="25" t="s">
        <v>494</v>
      </c>
      <c r="E3799" s="25" t="s">
        <v>54</v>
      </c>
      <c r="F3799" s="25" t="s">
        <v>9273</v>
      </c>
      <c r="G3799" s="25" t="s">
        <v>9382</v>
      </c>
      <c r="H3799" s="25" t="n">
        <v>52</v>
      </c>
    </row>
    <row r="3800" customFormat="false" ht="15" hidden="false" customHeight="false" outlineLevel="0" collapsed="false">
      <c r="A3800" s="25" t="s">
        <v>1297</v>
      </c>
      <c r="B3800" s="25" t="s">
        <v>73</v>
      </c>
      <c r="C3800" s="25" t="s">
        <v>170</v>
      </c>
      <c r="D3800" s="25" t="s">
        <v>151</v>
      </c>
      <c r="E3800" s="25" t="s">
        <v>54</v>
      </c>
      <c r="F3800" s="25" t="s">
        <v>9273</v>
      </c>
      <c r="G3800" s="25" t="s">
        <v>9332</v>
      </c>
      <c r="H3800" s="25" t="n">
        <v>1017</v>
      </c>
    </row>
    <row r="3801" customFormat="false" ht="15" hidden="false" customHeight="false" outlineLevel="0" collapsed="false">
      <c r="A3801" s="25" t="s">
        <v>1298</v>
      </c>
      <c r="B3801" s="25" t="s">
        <v>73</v>
      </c>
      <c r="C3801" s="25" t="s">
        <v>160</v>
      </c>
      <c r="D3801" s="25" t="s">
        <v>191</v>
      </c>
      <c r="E3801" s="25" t="s">
        <v>54</v>
      </c>
      <c r="F3801" s="25" t="s">
        <v>9273</v>
      </c>
      <c r="G3801" s="25" t="s">
        <v>9304</v>
      </c>
      <c r="H3801" s="25" t="n">
        <v>3681</v>
      </c>
    </row>
    <row r="3802" customFormat="false" ht="15" hidden="false" customHeight="false" outlineLevel="0" collapsed="false">
      <c r="A3802" s="25" t="s">
        <v>3620</v>
      </c>
      <c r="B3802" s="25" t="s">
        <v>79</v>
      </c>
      <c r="C3802" s="25" t="s">
        <v>170</v>
      </c>
      <c r="D3802" s="25" t="s">
        <v>188</v>
      </c>
      <c r="E3802" s="25" t="s">
        <v>55</v>
      </c>
      <c r="F3802" s="25" t="s">
        <v>9273</v>
      </c>
      <c r="G3802" s="25" t="s">
        <v>9332</v>
      </c>
      <c r="H3802" s="25" t="n">
        <v>0</v>
      </c>
    </row>
    <row r="3803" customFormat="false" ht="15" hidden="false" customHeight="false" outlineLevel="0" collapsed="false">
      <c r="A3803" s="25" t="s">
        <v>5945</v>
      </c>
      <c r="B3803" s="25" t="s">
        <v>97</v>
      </c>
      <c r="C3803" s="25" t="s">
        <v>9107</v>
      </c>
      <c r="D3803" s="25" t="s">
        <v>1671</v>
      </c>
      <c r="E3803" s="25" t="s">
        <v>54</v>
      </c>
      <c r="F3803" s="25" t="s">
        <v>9273</v>
      </c>
      <c r="G3803" s="25" t="s">
        <v>9404</v>
      </c>
      <c r="H3803" s="25" t="n">
        <v>4370</v>
      </c>
    </row>
    <row r="3804" customFormat="false" ht="15" hidden="false" customHeight="false" outlineLevel="0" collapsed="false">
      <c r="A3804" s="25" t="s">
        <v>5112</v>
      </c>
      <c r="B3804" s="25" t="s">
        <v>95</v>
      </c>
      <c r="C3804" s="25" t="s">
        <v>160</v>
      </c>
      <c r="D3804" s="25" t="s">
        <v>2530</v>
      </c>
      <c r="E3804" s="25" t="s">
        <v>54</v>
      </c>
      <c r="F3804" s="25" t="s">
        <v>9276</v>
      </c>
      <c r="G3804" s="25" t="s">
        <v>9259</v>
      </c>
      <c r="H3804" s="25" t="n">
        <v>3772</v>
      </c>
    </row>
    <row r="3805" customFormat="false" ht="15" hidden="false" customHeight="false" outlineLevel="0" collapsed="false">
      <c r="A3805" s="25" t="s">
        <v>5113</v>
      </c>
      <c r="B3805" s="25" t="s">
        <v>95</v>
      </c>
      <c r="C3805" s="25" t="s">
        <v>160</v>
      </c>
      <c r="D3805" s="25" t="s">
        <v>622</v>
      </c>
      <c r="E3805" s="25" t="s">
        <v>54</v>
      </c>
      <c r="F3805" s="25" t="s">
        <v>9276</v>
      </c>
      <c r="G3805" s="25" t="s">
        <v>9307</v>
      </c>
      <c r="H3805" s="25" t="n">
        <v>2871</v>
      </c>
    </row>
    <row r="3806" customFormat="false" ht="15" hidden="false" customHeight="false" outlineLevel="0" collapsed="false">
      <c r="A3806" s="25" t="s">
        <v>741</v>
      </c>
      <c r="B3806" s="25" t="s">
        <v>70</v>
      </c>
      <c r="C3806" s="25" t="s">
        <v>178</v>
      </c>
      <c r="D3806" s="25" t="s">
        <v>210</v>
      </c>
      <c r="E3806" s="25" t="s">
        <v>54</v>
      </c>
      <c r="F3806" s="25" t="s">
        <v>9276</v>
      </c>
      <c r="G3806" s="25" t="s">
        <v>9332</v>
      </c>
      <c r="H3806" s="25" t="n">
        <v>4749</v>
      </c>
    </row>
    <row r="3807" customFormat="false" ht="15" hidden="false" customHeight="false" outlineLevel="0" collapsed="false">
      <c r="A3807" s="25" t="s">
        <v>3923</v>
      </c>
      <c r="B3807" s="25" t="s">
        <v>87</v>
      </c>
      <c r="C3807" s="25" t="s">
        <v>148</v>
      </c>
      <c r="D3807" s="25" t="s">
        <v>484</v>
      </c>
      <c r="E3807" s="25" t="s">
        <v>55</v>
      </c>
      <c r="F3807" s="25" t="s">
        <v>9276</v>
      </c>
      <c r="G3807" s="25" t="s">
        <v>9376</v>
      </c>
      <c r="H3807" s="25" t="n">
        <v>0</v>
      </c>
    </row>
    <row r="3808" customFormat="false" ht="15" hidden="false" customHeight="false" outlineLevel="0" collapsed="false">
      <c r="A3808" s="25" t="s">
        <v>2088</v>
      </c>
      <c r="B3808" s="25" t="s">
        <v>80</v>
      </c>
      <c r="C3808" s="25" t="s">
        <v>170</v>
      </c>
      <c r="D3808" s="25" t="s">
        <v>145</v>
      </c>
      <c r="E3808" s="25" t="s">
        <v>54</v>
      </c>
      <c r="F3808" s="25" t="s">
        <v>9276</v>
      </c>
      <c r="G3808" s="25" t="s">
        <v>9360</v>
      </c>
      <c r="H3808" s="25" t="n">
        <v>1075</v>
      </c>
    </row>
    <row r="3809" customFormat="false" ht="15" hidden="false" customHeight="false" outlineLevel="0" collapsed="false">
      <c r="A3809" s="25" t="s">
        <v>5682</v>
      </c>
      <c r="B3809" s="25" t="s">
        <v>96</v>
      </c>
      <c r="C3809" s="25" t="s">
        <v>178</v>
      </c>
      <c r="D3809" s="25" t="s">
        <v>1189</v>
      </c>
      <c r="E3809" s="25" t="s">
        <v>54</v>
      </c>
      <c r="F3809" s="25" t="s">
        <v>9276</v>
      </c>
      <c r="G3809" s="25" t="s">
        <v>9402</v>
      </c>
      <c r="H3809" s="25" t="n">
        <v>5051</v>
      </c>
    </row>
    <row r="3810" customFormat="false" ht="15" hidden="false" customHeight="false" outlineLevel="0" collapsed="false">
      <c r="A3810" s="25" t="s">
        <v>6156</v>
      </c>
      <c r="B3810" s="25" t="s">
        <v>108</v>
      </c>
      <c r="C3810" s="25" t="s">
        <v>2445</v>
      </c>
      <c r="D3810" s="25" t="s">
        <v>1778</v>
      </c>
      <c r="E3810" s="25" t="s">
        <v>56</v>
      </c>
      <c r="F3810" s="25" t="s">
        <v>9276</v>
      </c>
    </row>
    <row r="3811" customFormat="false" ht="15" hidden="false" customHeight="false" outlineLevel="0" collapsed="false">
      <c r="A3811" s="25" t="s">
        <v>3033</v>
      </c>
      <c r="B3811" s="25" t="s">
        <v>76</v>
      </c>
      <c r="C3811" s="25" t="s">
        <v>170</v>
      </c>
      <c r="D3811" s="25" t="s">
        <v>180</v>
      </c>
      <c r="E3811" s="25" t="s">
        <v>54</v>
      </c>
      <c r="F3811" s="25" t="s">
        <v>9276</v>
      </c>
      <c r="G3811" s="25" t="s">
        <v>9267</v>
      </c>
      <c r="H3811" s="25" t="n">
        <v>834</v>
      </c>
    </row>
    <row r="3812" customFormat="false" ht="15" hidden="false" customHeight="false" outlineLevel="0" collapsed="false">
      <c r="A3812" s="25" t="s">
        <v>7817</v>
      </c>
      <c r="B3812" s="25" t="s">
        <v>114</v>
      </c>
      <c r="C3812" s="25" t="s">
        <v>148</v>
      </c>
      <c r="D3812" s="25" t="s">
        <v>609</v>
      </c>
      <c r="E3812" s="25" t="s">
        <v>55</v>
      </c>
      <c r="F3812" s="25" t="s">
        <v>9276</v>
      </c>
      <c r="G3812" s="25" t="s">
        <v>9334</v>
      </c>
      <c r="H3812" s="25" t="n">
        <v>0</v>
      </c>
    </row>
    <row r="3813" customFormat="false" ht="15" hidden="false" customHeight="false" outlineLevel="0" collapsed="false">
      <c r="A3813" s="25" t="s">
        <v>3334</v>
      </c>
      <c r="B3813" s="25" t="s">
        <v>77</v>
      </c>
      <c r="C3813" s="25" t="s">
        <v>160</v>
      </c>
      <c r="D3813" s="25" t="s">
        <v>251</v>
      </c>
      <c r="E3813" s="25" t="s">
        <v>55</v>
      </c>
      <c r="F3813" s="25" t="s">
        <v>9276</v>
      </c>
      <c r="G3813" s="25" t="s">
        <v>9390</v>
      </c>
      <c r="H3813" s="25" t="n">
        <v>0</v>
      </c>
    </row>
    <row r="3814" customFormat="false" ht="15" hidden="false" customHeight="false" outlineLevel="0" collapsed="false">
      <c r="A3814" s="25" t="s">
        <v>3335</v>
      </c>
      <c r="B3814" s="25" t="s">
        <v>77</v>
      </c>
      <c r="C3814" s="25" t="s">
        <v>148</v>
      </c>
      <c r="D3814" s="25" t="s">
        <v>245</v>
      </c>
      <c r="E3814" s="25" t="s">
        <v>54</v>
      </c>
      <c r="F3814" s="25" t="s">
        <v>9276</v>
      </c>
      <c r="G3814" s="25" t="s">
        <v>9298</v>
      </c>
      <c r="H3814" s="25" t="n">
        <v>54</v>
      </c>
    </row>
    <row r="3815" customFormat="false" ht="15" hidden="false" customHeight="false" outlineLevel="0" collapsed="false">
      <c r="A3815" s="25" t="s">
        <v>3621</v>
      </c>
      <c r="B3815" s="25" t="s">
        <v>79</v>
      </c>
      <c r="C3815" s="25" t="s">
        <v>186</v>
      </c>
      <c r="D3815" s="25" t="s">
        <v>225</v>
      </c>
      <c r="E3815" s="25" t="s">
        <v>55</v>
      </c>
      <c r="F3815" s="25" t="s">
        <v>9276</v>
      </c>
      <c r="G3815" s="25" t="s">
        <v>9392</v>
      </c>
      <c r="H3815" s="25" t="n">
        <v>0</v>
      </c>
    </row>
    <row r="3816" customFormat="false" ht="15" hidden="false" customHeight="false" outlineLevel="0" collapsed="false">
      <c r="A3816" s="25" t="s">
        <v>3622</v>
      </c>
      <c r="B3816" s="25" t="s">
        <v>79</v>
      </c>
      <c r="C3816" s="25" t="s">
        <v>186</v>
      </c>
      <c r="D3816" s="25" t="s">
        <v>164</v>
      </c>
      <c r="E3816" s="25" t="s">
        <v>54</v>
      </c>
      <c r="F3816" s="25" t="s">
        <v>9276</v>
      </c>
      <c r="G3816" s="25" t="s">
        <v>9317</v>
      </c>
      <c r="H3816" s="25" t="n">
        <v>527</v>
      </c>
    </row>
    <row r="3817" customFormat="false" ht="15" hidden="false" customHeight="false" outlineLevel="0" collapsed="false">
      <c r="A3817" s="25" t="s">
        <v>3623</v>
      </c>
      <c r="B3817" s="25" t="s">
        <v>79</v>
      </c>
      <c r="C3817" s="25" t="s">
        <v>160</v>
      </c>
      <c r="D3817" s="25" t="s">
        <v>240</v>
      </c>
      <c r="E3817" s="25" t="s">
        <v>54</v>
      </c>
      <c r="F3817" s="25" t="s">
        <v>9276</v>
      </c>
      <c r="G3817" s="25" t="s">
        <v>9293</v>
      </c>
      <c r="H3817" s="25" t="n">
        <v>2724</v>
      </c>
    </row>
    <row r="3818" customFormat="false" ht="15" hidden="false" customHeight="false" outlineLevel="0" collapsed="false">
      <c r="A3818" s="25" t="s">
        <v>5946</v>
      </c>
      <c r="B3818" s="25" t="s">
        <v>97</v>
      </c>
      <c r="C3818" s="25" t="s">
        <v>178</v>
      </c>
      <c r="D3818" s="25" t="s">
        <v>661</v>
      </c>
      <c r="E3818" s="25" t="s">
        <v>55</v>
      </c>
      <c r="F3818" s="25" t="s">
        <v>9276</v>
      </c>
      <c r="G3818" s="25" t="s">
        <v>9317</v>
      </c>
      <c r="H3818" s="25" t="n">
        <v>0</v>
      </c>
    </row>
    <row r="3819" customFormat="false" ht="15" hidden="false" customHeight="false" outlineLevel="0" collapsed="false">
      <c r="A3819" s="25" t="s">
        <v>5947</v>
      </c>
      <c r="B3819" s="25" t="s">
        <v>97</v>
      </c>
      <c r="C3819" s="25" t="s">
        <v>186</v>
      </c>
      <c r="D3819" s="25" t="s">
        <v>1189</v>
      </c>
      <c r="E3819" s="25" t="s">
        <v>54</v>
      </c>
      <c r="F3819" s="25" t="s">
        <v>9276</v>
      </c>
      <c r="G3819" s="25" t="s">
        <v>9382</v>
      </c>
      <c r="H3819" s="25" t="n">
        <v>551</v>
      </c>
    </row>
    <row r="3820" customFormat="false" ht="15" hidden="false" customHeight="false" outlineLevel="0" collapsed="false">
      <c r="A3820" s="25" t="s">
        <v>6835</v>
      </c>
      <c r="B3820" s="25" t="s">
        <v>105</v>
      </c>
      <c r="C3820" s="25" t="s">
        <v>9107</v>
      </c>
      <c r="D3820" s="25" t="s">
        <v>644</v>
      </c>
      <c r="E3820" s="25" t="s">
        <v>56</v>
      </c>
      <c r="F3820" s="25" t="s">
        <v>9276</v>
      </c>
    </row>
    <row r="3821" customFormat="false" ht="15" hidden="false" customHeight="false" outlineLevel="0" collapsed="false">
      <c r="A3821" s="25" t="s">
        <v>7126</v>
      </c>
      <c r="B3821" s="25" t="s">
        <v>104</v>
      </c>
      <c r="C3821" s="25" t="s">
        <v>170</v>
      </c>
      <c r="D3821" s="25" t="s">
        <v>478</v>
      </c>
      <c r="E3821" s="25" t="s">
        <v>54</v>
      </c>
      <c r="F3821" s="25" t="s">
        <v>9276</v>
      </c>
      <c r="G3821" s="25" t="s">
        <v>9317</v>
      </c>
      <c r="H3821" s="25" t="n">
        <v>1118</v>
      </c>
    </row>
    <row r="3822" customFormat="false" ht="15" hidden="false" customHeight="false" outlineLevel="0" collapsed="false">
      <c r="A3822" s="25" t="s">
        <v>7127</v>
      </c>
      <c r="B3822" s="25" t="s">
        <v>104</v>
      </c>
      <c r="C3822" s="25" t="s">
        <v>178</v>
      </c>
      <c r="D3822" s="25" t="s">
        <v>449</v>
      </c>
      <c r="E3822" s="25" t="s">
        <v>54</v>
      </c>
      <c r="F3822" s="25" t="s">
        <v>9276</v>
      </c>
      <c r="G3822" s="25" t="s">
        <v>9372</v>
      </c>
      <c r="H3822" s="25" t="n">
        <v>6094</v>
      </c>
    </row>
    <row r="3823" customFormat="false" ht="15" hidden="false" customHeight="false" outlineLevel="0" collapsed="false">
      <c r="A3823" s="25" t="s">
        <v>4679</v>
      </c>
      <c r="B3823" s="25" t="s">
        <v>90</v>
      </c>
      <c r="C3823" s="25" t="s">
        <v>148</v>
      </c>
      <c r="D3823" s="25" t="s">
        <v>1690</v>
      </c>
      <c r="E3823" s="25" t="s">
        <v>55</v>
      </c>
      <c r="F3823" s="25" t="s">
        <v>9276</v>
      </c>
      <c r="G3823" s="25" t="s">
        <v>9386</v>
      </c>
      <c r="H3823" s="25" t="n">
        <v>0</v>
      </c>
    </row>
    <row r="3824" customFormat="false" ht="15" hidden="false" customHeight="false" outlineLevel="0" collapsed="false">
      <c r="A3824" s="25" t="s">
        <v>8879</v>
      </c>
      <c r="B3824" s="25" t="s">
        <v>115</v>
      </c>
      <c r="C3824" s="25" t="s">
        <v>186</v>
      </c>
      <c r="E3824" s="25" t="s">
        <v>56</v>
      </c>
      <c r="F3824" s="25" t="s">
        <v>9276</v>
      </c>
    </row>
    <row r="3825" customFormat="false" ht="15" hidden="false" customHeight="false" outlineLevel="0" collapsed="false">
      <c r="A3825" s="25" t="s">
        <v>8880</v>
      </c>
      <c r="B3825" s="25" t="s">
        <v>115</v>
      </c>
      <c r="C3825" s="25" t="s">
        <v>186</v>
      </c>
      <c r="D3825" s="25" t="s">
        <v>636</v>
      </c>
      <c r="E3825" s="25" t="s">
        <v>54</v>
      </c>
      <c r="F3825" s="25" t="s">
        <v>9276</v>
      </c>
      <c r="G3825" s="25" t="s">
        <v>9337</v>
      </c>
      <c r="H3825" s="25" t="n">
        <v>556</v>
      </c>
    </row>
    <row r="3826" customFormat="false" ht="15" hidden="false" customHeight="false" outlineLevel="0" collapsed="false">
      <c r="A3826" s="25" t="s">
        <v>372</v>
      </c>
      <c r="B3826" s="25" t="s">
        <v>69</v>
      </c>
      <c r="C3826" s="25" t="s">
        <v>186</v>
      </c>
      <c r="D3826" s="25" t="s">
        <v>240</v>
      </c>
      <c r="E3826" s="25" t="s">
        <v>55</v>
      </c>
      <c r="F3826" s="25" t="s">
        <v>9286</v>
      </c>
      <c r="G3826" s="25" t="s">
        <v>9394</v>
      </c>
      <c r="H3826" s="25" t="n">
        <v>0</v>
      </c>
    </row>
    <row r="3827" customFormat="false" ht="15" hidden="false" customHeight="false" outlineLevel="0" collapsed="false">
      <c r="A3827" s="25" t="s">
        <v>373</v>
      </c>
      <c r="B3827" s="25" t="s">
        <v>69</v>
      </c>
      <c r="C3827" s="25" t="s">
        <v>148</v>
      </c>
      <c r="D3827" s="25" t="s">
        <v>245</v>
      </c>
      <c r="E3827" s="25" t="s">
        <v>54</v>
      </c>
      <c r="F3827" s="25" t="s">
        <v>9286</v>
      </c>
      <c r="G3827" s="25" t="s">
        <v>9385</v>
      </c>
      <c r="H3827" s="25" t="n">
        <v>49</v>
      </c>
    </row>
    <row r="3828" customFormat="false" ht="15" hidden="false" customHeight="false" outlineLevel="0" collapsed="false">
      <c r="A3828" s="25" t="s">
        <v>5114</v>
      </c>
      <c r="B3828" s="25" t="s">
        <v>95</v>
      </c>
      <c r="C3828" s="25" t="s">
        <v>170</v>
      </c>
      <c r="D3828" s="25" t="s">
        <v>421</v>
      </c>
      <c r="E3828" s="25" t="s">
        <v>55</v>
      </c>
      <c r="F3828" s="25" t="s">
        <v>9286</v>
      </c>
      <c r="G3828" s="25" t="s">
        <v>9396</v>
      </c>
      <c r="H3828" s="25" t="n">
        <v>0</v>
      </c>
    </row>
    <row r="3829" customFormat="false" ht="15" hidden="false" customHeight="false" outlineLevel="0" collapsed="false">
      <c r="A3829" s="25" t="s">
        <v>742</v>
      </c>
      <c r="B3829" s="25" t="s">
        <v>70</v>
      </c>
      <c r="C3829" s="25" t="s">
        <v>170</v>
      </c>
      <c r="D3829" s="25" t="s">
        <v>225</v>
      </c>
      <c r="E3829" s="25" t="s">
        <v>54</v>
      </c>
      <c r="F3829" s="25" t="s">
        <v>9286</v>
      </c>
      <c r="G3829" s="25" t="s">
        <v>9399</v>
      </c>
      <c r="H3829" s="25" t="n">
        <v>1001</v>
      </c>
    </row>
    <row r="3830" customFormat="false" ht="15" hidden="false" customHeight="false" outlineLevel="0" collapsed="false">
      <c r="A3830" s="25" t="s">
        <v>3924</v>
      </c>
      <c r="B3830" s="25" t="s">
        <v>87</v>
      </c>
      <c r="C3830" s="25" t="s">
        <v>160</v>
      </c>
      <c r="D3830" s="25" t="s">
        <v>1055</v>
      </c>
      <c r="E3830" s="25" t="s">
        <v>54</v>
      </c>
      <c r="F3830" s="25" t="s">
        <v>9286</v>
      </c>
      <c r="G3830" s="25" t="s">
        <v>9394</v>
      </c>
      <c r="H3830" s="25" t="n">
        <v>3777</v>
      </c>
    </row>
    <row r="3831" customFormat="false" ht="15" hidden="false" customHeight="false" outlineLevel="0" collapsed="false">
      <c r="A3831" s="25" t="s">
        <v>5419</v>
      </c>
      <c r="B3831" s="25" t="s">
        <v>94</v>
      </c>
      <c r="C3831" s="25" t="s">
        <v>170</v>
      </c>
      <c r="D3831" s="25" t="s">
        <v>1090</v>
      </c>
      <c r="E3831" s="25" t="s">
        <v>54</v>
      </c>
      <c r="F3831" s="25" t="s">
        <v>9286</v>
      </c>
      <c r="G3831" s="25" t="s">
        <v>9375</v>
      </c>
      <c r="H3831" s="25" t="n">
        <v>892</v>
      </c>
    </row>
    <row r="3832" customFormat="false" ht="15" hidden="false" customHeight="false" outlineLevel="0" collapsed="false">
      <c r="A3832" s="25" t="s">
        <v>5420</v>
      </c>
      <c r="B3832" s="25" t="s">
        <v>94</v>
      </c>
      <c r="C3832" s="25" t="s">
        <v>178</v>
      </c>
      <c r="D3832" s="25" t="s">
        <v>2530</v>
      </c>
      <c r="E3832" s="25" t="s">
        <v>54</v>
      </c>
      <c r="F3832" s="25" t="s">
        <v>9286</v>
      </c>
      <c r="G3832" s="25" t="s">
        <v>9298</v>
      </c>
      <c r="H3832" s="25" t="n">
        <v>5353</v>
      </c>
    </row>
    <row r="3833" customFormat="false" ht="15" hidden="false" customHeight="false" outlineLevel="0" collapsed="false">
      <c r="A3833" s="25" t="s">
        <v>2089</v>
      </c>
      <c r="B3833" s="25" t="s">
        <v>80</v>
      </c>
      <c r="C3833" s="25" t="s">
        <v>9107</v>
      </c>
      <c r="D3833" s="25" t="s">
        <v>173</v>
      </c>
      <c r="E3833" s="25" t="s">
        <v>54</v>
      </c>
      <c r="F3833" s="25" t="s">
        <v>9286</v>
      </c>
      <c r="G3833" s="25" t="s">
        <v>9314</v>
      </c>
      <c r="H3833" s="25" t="n">
        <v>4410</v>
      </c>
    </row>
    <row r="3834" customFormat="false" ht="15" hidden="false" customHeight="false" outlineLevel="0" collapsed="false">
      <c r="A3834" s="25" t="s">
        <v>2090</v>
      </c>
      <c r="B3834" s="25" t="s">
        <v>80</v>
      </c>
      <c r="C3834" s="25" t="s">
        <v>160</v>
      </c>
      <c r="D3834" s="25" t="s">
        <v>207</v>
      </c>
      <c r="E3834" s="25" t="s">
        <v>54</v>
      </c>
      <c r="F3834" s="25" t="s">
        <v>9286</v>
      </c>
      <c r="G3834" s="25" t="s">
        <v>9367</v>
      </c>
      <c r="H3834" s="25" t="n">
        <v>3768</v>
      </c>
    </row>
    <row r="3835" customFormat="false" ht="15" hidden="false" customHeight="false" outlineLevel="0" collapsed="false">
      <c r="A3835" s="25" t="s">
        <v>5683</v>
      </c>
      <c r="B3835" s="25" t="s">
        <v>96</v>
      </c>
      <c r="C3835" s="25" t="s">
        <v>186</v>
      </c>
      <c r="D3835" s="25" t="s">
        <v>1156</v>
      </c>
      <c r="E3835" s="25" t="s">
        <v>55</v>
      </c>
      <c r="F3835" s="25" t="s">
        <v>9286</v>
      </c>
      <c r="G3835" s="25" t="s">
        <v>9400</v>
      </c>
      <c r="H3835" s="25" t="n">
        <v>0</v>
      </c>
    </row>
    <row r="3836" customFormat="false" ht="15" hidden="false" customHeight="false" outlineLevel="0" collapsed="false">
      <c r="A3836" s="25" t="s">
        <v>7499</v>
      </c>
      <c r="B3836" s="25" t="s">
        <v>112</v>
      </c>
      <c r="C3836" s="25" t="s">
        <v>186</v>
      </c>
      <c r="D3836" s="25" t="s">
        <v>633</v>
      </c>
      <c r="E3836" s="25" t="s">
        <v>54</v>
      </c>
      <c r="F3836" s="25" t="s">
        <v>9286</v>
      </c>
      <c r="G3836" s="25" t="s">
        <v>9358</v>
      </c>
      <c r="H3836" s="25" t="n">
        <v>507</v>
      </c>
    </row>
    <row r="3837" customFormat="false" ht="15" hidden="false" customHeight="false" outlineLevel="0" collapsed="false">
      <c r="A3837" s="25" t="s">
        <v>3034</v>
      </c>
      <c r="B3837" s="25" t="s">
        <v>76</v>
      </c>
      <c r="C3837" s="25" t="s">
        <v>170</v>
      </c>
      <c r="D3837" s="25" t="s">
        <v>257</v>
      </c>
      <c r="E3837" s="25" t="s">
        <v>54</v>
      </c>
      <c r="F3837" s="25" t="s">
        <v>9286</v>
      </c>
      <c r="G3837" s="25" t="s">
        <v>9395</v>
      </c>
      <c r="H3837" s="25" t="n">
        <v>1144</v>
      </c>
    </row>
    <row r="3838" customFormat="false" ht="15" hidden="false" customHeight="false" outlineLevel="0" collapsed="false">
      <c r="A3838" s="25" t="s">
        <v>8222</v>
      </c>
      <c r="B3838" s="25" t="s">
        <v>113</v>
      </c>
      <c r="C3838" s="25" t="s">
        <v>148</v>
      </c>
      <c r="D3838" s="25" t="s">
        <v>3075</v>
      </c>
      <c r="E3838" s="25" t="s">
        <v>54</v>
      </c>
      <c r="F3838" s="25" t="s">
        <v>9286</v>
      </c>
      <c r="G3838" s="25" t="s">
        <v>9404</v>
      </c>
      <c r="H3838" s="25" t="n">
        <v>44</v>
      </c>
    </row>
    <row r="3839" customFormat="false" ht="15" hidden="false" customHeight="false" outlineLevel="0" collapsed="false">
      <c r="A3839" s="25" t="s">
        <v>1000</v>
      </c>
      <c r="B3839" s="25" t="s">
        <v>72</v>
      </c>
      <c r="C3839" s="25" t="s">
        <v>160</v>
      </c>
      <c r="D3839" s="25" t="s">
        <v>162</v>
      </c>
      <c r="E3839" s="25" t="s">
        <v>54</v>
      </c>
      <c r="F3839" s="25" t="s">
        <v>9286</v>
      </c>
      <c r="G3839" s="25" t="s">
        <v>9304</v>
      </c>
      <c r="H3839" s="25" t="n">
        <v>3470</v>
      </c>
    </row>
    <row r="3840" customFormat="false" ht="15" hidden="false" customHeight="false" outlineLevel="0" collapsed="false">
      <c r="A3840" s="25" t="s">
        <v>6597</v>
      </c>
      <c r="B3840" s="25" t="s">
        <v>107</v>
      </c>
      <c r="C3840" s="25" t="s">
        <v>160</v>
      </c>
      <c r="D3840" s="25" t="s">
        <v>449</v>
      </c>
      <c r="E3840" s="25" t="s">
        <v>56</v>
      </c>
      <c r="F3840" s="25" t="s">
        <v>9286</v>
      </c>
    </row>
    <row r="3841" customFormat="false" ht="15" hidden="false" customHeight="false" outlineLevel="0" collapsed="false">
      <c r="A3841" s="25" t="s">
        <v>6598</v>
      </c>
      <c r="B3841" s="25" t="s">
        <v>107</v>
      </c>
      <c r="C3841" s="25" t="s">
        <v>2445</v>
      </c>
      <c r="D3841" s="25" t="s">
        <v>3075</v>
      </c>
      <c r="E3841" s="25" t="s">
        <v>54</v>
      </c>
      <c r="F3841" s="25" t="s">
        <v>9286</v>
      </c>
      <c r="G3841" s="25" t="s">
        <v>9393</v>
      </c>
      <c r="H3841" s="25" t="n">
        <v>29166</v>
      </c>
    </row>
    <row r="3842" customFormat="false" ht="15" hidden="false" customHeight="false" outlineLevel="0" collapsed="false">
      <c r="A3842" s="25" t="s">
        <v>6599</v>
      </c>
      <c r="B3842" s="25" t="s">
        <v>107</v>
      </c>
      <c r="C3842" s="25" t="s">
        <v>170</v>
      </c>
      <c r="D3842" s="25" t="s">
        <v>494</v>
      </c>
      <c r="E3842" s="25" t="s">
        <v>54</v>
      </c>
      <c r="F3842" s="25" t="s">
        <v>9286</v>
      </c>
      <c r="G3842" s="25" t="s">
        <v>9358</v>
      </c>
      <c r="H3842" s="25" t="n">
        <v>1045</v>
      </c>
    </row>
    <row r="3843" customFormat="false" ht="15" hidden="false" customHeight="false" outlineLevel="0" collapsed="false">
      <c r="A3843" s="25" t="s">
        <v>8576</v>
      </c>
      <c r="B3843" s="25" t="s">
        <v>116</v>
      </c>
      <c r="C3843" s="25" t="s">
        <v>170</v>
      </c>
      <c r="D3843" s="25" t="s">
        <v>665</v>
      </c>
      <c r="E3843" s="25" t="s">
        <v>54</v>
      </c>
      <c r="F3843" s="25" t="s">
        <v>9286</v>
      </c>
      <c r="G3843" s="25" t="s">
        <v>9383</v>
      </c>
      <c r="H3843" s="25" t="n">
        <v>951</v>
      </c>
    </row>
    <row r="3844" customFormat="false" ht="15" hidden="false" customHeight="false" outlineLevel="0" collapsed="false">
      <c r="A3844" s="25" t="s">
        <v>4283</v>
      </c>
      <c r="B3844" s="25" t="s">
        <v>88</v>
      </c>
      <c r="C3844" s="25" t="s">
        <v>170</v>
      </c>
      <c r="D3844" s="25" t="s">
        <v>646</v>
      </c>
      <c r="E3844" s="25" t="s">
        <v>56</v>
      </c>
      <c r="F3844" s="25" t="s">
        <v>9286</v>
      </c>
    </row>
    <row r="3845" customFormat="false" ht="15" hidden="false" customHeight="false" outlineLevel="0" collapsed="false">
      <c r="A3845" s="25" t="s">
        <v>1594</v>
      </c>
      <c r="B3845" s="25" t="s">
        <v>71</v>
      </c>
      <c r="C3845" s="25" t="s">
        <v>148</v>
      </c>
      <c r="D3845" s="25" t="s">
        <v>176</v>
      </c>
      <c r="E3845" s="25" t="s">
        <v>54</v>
      </c>
      <c r="F3845" s="25" t="s">
        <v>9286</v>
      </c>
      <c r="G3845" s="25" t="s">
        <v>9361</v>
      </c>
      <c r="H3845" s="25" t="n">
        <v>43</v>
      </c>
    </row>
    <row r="3846" customFormat="false" ht="15" hidden="false" customHeight="false" outlineLevel="0" collapsed="false">
      <c r="A3846" s="25" t="s">
        <v>1595</v>
      </c>
      <c r="B3846" s="25" t="s">
        <v>71</v>
      </c>
      <c r="C3846" s="25" t="s">
        <v>148</v>
      </c>
      <c r="D3846" s="25" t="s">
        <v>257</v>
      </c>
      <c r="E3846" s="25" t="s">
        <v>54</v>
      </c>
      <c r="F3846" s="25" t="s">
        <v>9286</v>
      </c>
      <c r="G3846" s="25" t="s">
        <v>9275</v>
      </c>
      <c r="H3846" s="25" t="n">
        <v>55</v>
      </c>
    </row>
    <row r="3847" customFormat="false" ht="15" hidden="false" customHeight="false" outlineLevel="0" collapsed="false">
      <c r="A3847" s="25" t="s">
        <v>7128</v>
      </c>
      <c r="B3847" s="25" t="s">
        <v>104</v>
      </c>
      <c r="C3847" s="25" t="s">
        <v>186</v>
      </c>
      <c r="E3847" s="25" t="s">
        <v>56</v>
      </c>
      <c r="F3847" s="25" t="s">
        <v>9286</v>
      </c>
    </row>
    <row r="3848" customFormat="false" ht="15" hidden="false" customHeight="false" outlineLevel="0" collapsed="false">
      <c r="A3848" s="25" t="s">
        <v>5115</v>
      </c>
      <c r="B3848" s="25" t="s">
        <v>95</v>
      </c>
      <c r="C3848" s="25" t="s">
        <v>9107</v>
      </c>
      <c r="D3848" s="25" t="s">
        <v>494</v>
      </c>
      <c r="E3848" s="25" t="s">
        <v>54</v>
      </c>
      <c r="F3848" s="25" t="s">
        <v>9293</v>
      </c>
      <c r="G3848" s="25" t="s">
        <v>9375</v>
      </c>
      <c r="H3848" s="25" t="n">
        <v>4294</v>
      </c>
    </row>
    <row r="3849" customFormat="false" ht="15" hidden="false" customHeight="false" outlineLevel="0" collapsed="false">
      <c r="A3849" s="25" t="s">
        <v>743</v>
      </c>
      <c r="B3849" s="25" t="s">
        <v>70</v>
      </c>
      <c r="C3849" s="25" t="s">
        <v>178</v>
      </c>
      <c r="D3849" s="25" t="s">
        <v>225</v>
      </c>
      <c r="E3849" s="25" t="s">
        <v>54</v>
      </c>
      <c r="F3849" s="25" t="s">
        <v>9293</v>
      </c>
      <c r="G3849" s="25" t="s">
        <v>9400</v>
      </c>
      <c r="H3849" s="25" t="n">
        <v>4961</v>
      </c>
    </row>
    <row r="3850" customFormat="false" ht="15" hidden="false" customHeight="false" outlineLevel="0" collapsed="false">
      <c r="A3850" s="25" t="s">
        <v>3925</v>
      </c>
      <c r="B3850" s="25" t="s">
        <v>87</v>
      </c>
      <c r="C3850" s="25" t="s">
        <v>9107</v>
      </c>
      <c r="D3850" s="25" t="s">
        <v>661</v>
      </c>
      <c r="E3850" s="25" t="s">
        <v>56</v>
      </c>
      <c r="F3850" s="25" t="s">
        <v>9293</v>
      </c>
    </row>
    <row r="3851" customFormat="false" ht="15" hidden="false" customHeight="false" outlineLevel="0" collapsed="false">
      <c r="A3851" s="25" t="s">
        <v>3926</v>
      </c>
      <c r="B3851" s="25" t="s">
        <v>87</v>
      </c>
      <c r="C3851" s="25" t="s">
        <v>186</v>
      </c>
      <c r="D3851" s="25" t="s">
        <v>2530</v>
      </c>
      <c r="E3851" s="25" t="s">
        <v>55</v>
      </c>
      <c r="F3851" s="25" t="s">
        <v>9293</v>
      </c>
      <c r="G3851" s="25" t="s">
        <v>9381</v>
      </c>
      <c r="H3851" s="25" t="n">
        <v>0</v>
      </c>
    </row>
    <row r="3852" customFormat="false" ht="15" hidden="false" customHeight="false" outlineLevel="0" collapsed="false">
      <c r="A3852" s="25" t="s">
        <v>5421</v>
      </c>
      <c r="B3852" s="25" t="s">
        <v>94</v>
      </c>
      <c r="C3852" s="25" t="s">
        <v>9107</v>
      </c>
      <c r="D3852" s="25" t="s">
        <v>3359</v>
      </c>
      <c r="E3852" s="25" t="s">
        <v>54</v>
      </c>
      <c r="F3852" s="25" t="s">
        <v>9293</v>
      </c>
      <c r="G3852" s="25" t="s">
        <v>9403</v>
      </c>
      <c r="H3852" s="25" t="n">
        <v>4506</v>
      </c>
    </row>
    <row r="3853" customFormat="false" ht="15" hidden="false" customHeight="false" outlineLevel="0" collapsed="false">
      <c r="A3853" s="25" t="s">
        <v>5684</v>
      </c>
      <c r="B3853" s="25" t="s">
        <v>96</v>
      </c>
      <c r="C3853" s="25" t="s">
        <v>9107</v>
      </c>
      <c r="D3853" s="25" t="s">
        <v>1371</v>
      </c>
      <c r="E3853" s="25" t="s">
        <v>55</v>
      </c>
      <c r="F3853" s="25" t="s">
        <v>9293</v>
      </c>
      <c r="G3853" s="25" t="s">
        <v>9303</v>
      </c>
      <c r="H3853" s="25" t="n">
        <v>0</v>
      </c>
    </row>
    <row r="3854" customFormat="false" ht="15" hidden="false" customHeight="false" outlineLevel="0" collapsed="false">
      <c r="A3854" s="25" t="s">
        <v>6157</v>
      </c>
      <c r="B3854" s="25" t="s">
        <v>108</v>
      </c>
      <c r="C3854" s="25" t="s">
        <v>186</v>
      </c>
      <c r="D3854" s="25" t="s">
        <v>433</v>
      </c>
      <c r="E3854" s="25" t="s">
        <v>54</v>
      </c>
      <c r="F3854" s="25" t="s">
        <v>9293</v>
      </c>
      <c r="G3854" s="25" t="s">
        <v>9386</v>
      </c>
      <c r="H3854" s="25" t="n">
        <v>608</v>
      </c>
    </row>
    <row r="3855" customFormat="false" ht="15" hidden="false" customHeight="false" outlineLevel="0" collapsed="false">
      <c r="A3855" s="25" t="s">
        <v>4148</v>
      </c>
      <c r="B3855" s="25" t="s">
        <v>89</v>
      </c>
      <c r="C3855" s="25" t="s">
        <v>170</v>
      </c>
      <c r="D3855" s="25" t="s">
        <v>1640</v>
      </c>
      <c r="E3855" s="25" t="s">
        <v>54</v>
      </c>
      <c r="F3855" s="25" t="s">
        <v>9293</v>
      </c>
      <c r="G3855" s="25" t="s">
        <v>9395</v>
      </c>
      <c r="H3855" s="25" t="n">
        <v>851</v>
      </c>
    </row>
    <row r="3856" customFormat="false" ht="15" hidden="false" customHeight="false" outlineLevel="0" collapsed="false">
      <c r="A3856" s="25" t="s">
        <v>2687</v>
      </c>
      <c r="B3856" s="25" t="s">
        <v>78</v>
      </c>
      <c r="C3856" s="25" t="s">
        <v>170</v>
      </c>
      <c r="D3856" s="25" t="s">
        <v>169</v>
      </c>
      <c r="E3856" s="25" t="s">
        <v>54</v>
      </c>
      <c r="F3856" s="25" t="s">
        <v>9293</v>
      </c>
      <c r="G3856" s="25" t="s">
        <v>9395</v>
      </c>
      <c r="H3856" s="25" t="n">
        <v>1143</v>
      </c>
    </row>
    <row r="3857" customFormat="false" ht="15" hidden="false" customHeight="false" outlineLevel="0" collapsed="false">
      <c r="A3857" s="25" t="s">
        <v>2688</v>
      </c>
      <c r="B3857" s="25" t="s">
        <v>78</v>
      </c>
      <c r="C3857" s="25" t="s">
        <v>178</v>
      </c>
      <c r="D3857" s="25" t="s">
        <v>240</v>
      </c>
      <c r="E3857" s="25" t="s">
        <v>54</v>
      </c>
      <c r="F3857" s="25" t="s">
        <v>9293</v>
      </c>
      <c r="G3857" s="25" t="s">
        <v>9284</v>
      </c>
      <c r="H3857" s="25" t="n">
        <v>6365</v>
      </c>
    </row>
    <row r="3858" customFormat="false" ht="15" hidden="false" customHeight="false" outlineLevel="0" collapsed="false">
      <c r="A3858" s="25" t="s">
        <v>6344</v>
      </c>
      <c r="B3858" s="25" t="s">
        <v>106</v>
      </c>
      <c r="C3858" s="25" t="s">
        <v>148</v>
      </c>
      <c r="D3858" s="25" t="s">
        <v>665</v>
      </c>
      <c r="E3858" s="25" t="s">
        <v>54</v>
      </c>
      <c r="F3858" s="25" t="s">
        <v>9293</v>
      </c>
      <c r="G3858" s="25" t="s">
        <v>9359</v>
      </c>
      <c r="H3858" s="25" t="n">
        <v>54</v>
      </c>
    </row>
    <row r="3859" customFormat="false" ht="15" hidden="false" customHeight="false" outlineLevel="0" collapsed="false">
      <c r="A3859" s="25" t="s">
        <v>8223</v>
      </c>
      <c r="B3859" s="25" t="s">
        <v>113</v>
      </c>
      <c r="C3859" s="25" t="s">
        <v>186</v>
      </c>
      <c r="E3859" s="25" t="s">
        <v>56</v>
      </c>
      <c r="F3859" s="25" t="s">
        <v>9293</v>
      </c>
    </row>
    <row r="3860" customFormat="false" ht="15" hidden="false" customHeight="false" outlineLevel="0" collapsed="false">
      <c r="A3860" s="25" t="s">
        <v>8224</v>
      </c>
      <c r="B3860" s="25" t="s">
        <v>113</v>
      </c>
      <c r="C3860" s="25" t="s">
        <v>186</v>
      </c>
      <c r="D3860" s="25" t="s">
        <v>860</v>
      </c>
      <c r="E3860" s="25" t="s">
        <v>55</v>
      </c>
      <c r="F3860" s="25" t="s">
        <v>9293</v>
      </c>
      <c r="G3860" s="25" t="s">
        <v>9349</v>
      </c>
      <c r="H3860" s="25" t="n">
        <v>0</v>
      </c>
    </row>
    <row r="3861" customFormat="false" ht="15" hidden="false" customHeight="false" outlineLevel="0" collapsed="false">
      <c r="A3861" s="25" t="s">
        <v>8225</v>
      </c>
      <c r="B3861" s="25" t="s">
        <v>113</v>
      </c>
      <c r="C3861" s="25" t="s">
        <v>9107</v>
      </c>
      <c r="D3861" s="25" t="s">
        <v>156</v>
      </c>
      <c r="E3861" s="25" t="s">
        <v>54</v>
      </c>
      <c r="F3861" s="25" t="s">
        <v>9293</v>
      </c>
      <c r="G3861" s="25" t="s">
        <v>9316</v>
      </c>
      <c r="H3861" s="25" t="n">
        <v>4798</v>
      </c>
    </row>
    <row r="3862" customFormat="false" ht="15" hidden="false" customHeight="false" outlineLevel="0" collapsed="false">
      <c r="A3862" s="25" t="s">
        <v>6600</v>
      </c>
      <c r="B3862" s="25" t="s">
        <v>107</v>
      </c>
      <c r="C3862" s="25" t="s">
        <v>148</v>
      </c>
      <c r="D3862" s="25" t="s">
        <v>1646</v>
      </c>
      <c r="E3862" s="25" t="s">
        <v>55</v>
      </c>
      <c r="F3862" s="25" t="s">
        <v>9293</v>
      </c>
      <c r="G3862" s="25" t="s">
        <v>9400</v>
      </c>
      <c r="H3862" s="25" t="n">
        <v>0</v>
      </c>
    </row>
    <row r="3863" customFormat="false" ht="15" hidden="false" customHeight="false" outlineLevel="0" collapsed="false">
      <c r="A3863" s="25" t="s">
        <v>6601</v>
      </c>
      <c r="B3863" s="25" t="s">
        <v>107</v>
      </c>
      <c r="C3863" s="25" t="s">
        <v>9107</v>
      </c>
      <c r="D3863" s="25" t="s">
        <v>665</v>
      </c>
      <c r="E3863" s="25" t="s">
        <v>54</v>
      </c>
      <c r="F3863" s="25" t="s">
        <v>9293</v>
      </c>
      <c r="G3863" s="25" t="s">
        <v>9284</v>
      </c>
      <c r="H3863" s="25" t="n">
        <v>4733</v>
      </c>
    </row>
    <row r="3864" customFormat="false" ht="15" hidden="false" customHeight="false" outlineLevel="0" collapsed="false">
      <c r="A3864" s="25" t="s">
        <v>8577</v>
      </c>
      <c r="B3864" s="25" t="s">
        <v>116</v>
      </c>
      <c r="C3864" s="25" t="s">
        <v>170</v>
      </c>
      <c r="D3864" s="25" t="s">
        <v>3075</v>
      </c>
      <c r="E3864" s="25" t="s">
        <v>54</v>
      </c>
      <c r="F3864" s="25" t="s">
        <v>9293</v>
      </c>
      <c r="G3864" s="25" t="s">
        <v>9400</v>
      </c>
      <c r="H3864" s="25" t="n">
        <v>1250</v>
      </c>
    </row>
    <row r="3865" customFormat="false" ht="15" hidden="false" customHeight="false" outlineLevel="0" collapsed="false">
      <c r="A3865" s="25" t="s">
        <v>8578</v>
      </c>
      <c r="B3865" s="25" t="s">
        <v>116</v>
      </c>
      <c r="C3865" s="25" t="s">
        <v>178</v>
      </c>
      <c r="D3865" s="25" t="s">
        <v>2484</v>
      </c>
      <c r="E3865" s="25" t="s">
        <v>54</v>
      </c>
      <c r="F3865" s="25" t="s">
        <v>9293</v>
      </c>
      <c r="G3865" s="25" t="s">
        <v>9364</v>
      </c>
      <c r="H3865" s="25" t="n">
        <v>5966</v>
      </c>
    </row>
    <row r="3866" customFormat="false" ht="15" hidden="false" customHeight="false" outlineLevel="0" collapsed="false">
      <c r="A3866" s="25" t="s">
        <v>3624</v>
      </c>
      <c r="B3866" s="25" t="s">
        <v>79</v>
      </c>
      <c r="C3866" s="25" t="s">
        <v>148</v>
      </c>
      <c r="D3866" s="25" t="s">
        <v>164</v>
      </c>
      <c r="E3866" s="25" t="s">
        <v>54</v>
      </c>
      <c r="F3866" s="25" t="s">
        <v>9293</v>
      </c>
      <c r="G3866" s="25" t="s">
        <v>9379</v>
      </c>
      <c r="H3866" s="25" t="n">
        <v>61</v>
      </c>
    </row>
    <row r="3867" customFormat="false" ht="15" hidden="false" customHeight="false" outlineLevel="0" collapsed="false">
      <c r="A3867" s="25" t="s">
        <v>6836</v>
      </c>
      <c r="B3867" s="25" t="s">
        <v>105</v>
      </c>
      <c r="C3867" s="25" t="s">
        <v>186</v>
      </c>
      <c r="E3867" s="25" t="s">
        <v>56</v>
      </c>
      <c r="F3867" s="25" t="s">
        <v>9293</v>
      </c>
    </row>
    <row r="3868" customFormat="false" ht="15" hidden="false" customHeight="false" outlineLevel="0" collapsed="false">
      <c r="A3868" s="25" t="s">
        <v>6837</v>
      </c>
      <c r="B3868" s="25" t="s">
        <v>105</v>
      </c>
      <c r="C3868" s="25" t="s">
        <v>9107</v>
      </c>
      <c r="D3868" s="25" t="s">
        <v>198</v>
      </c>
      <c r="E3868" s="25" t="s">
        <v>56</v>
      </c>
      <c r="F3868" s="25" t="s">
        <v>9293</v>
      </c>
    </row>
    <row r="3869" customFormat="false" ht="15" hidden="false" customHeight="false" outlineLevel="0" collapsed="false">
      <c r="A3869" s="25" t="s">
        <v>4284</v>
      </c>
      <c r="B3869" s="25" t="s">
        <v>88</v>
      </c>
      <c r="C3869" s="25" t="s">
        <v>170</v>
      </c>
      <c r="E3869" s="25" t="s">
        <v>56</v>
      </c>
      <c r="F3869" s="25" t="s">
        <v>9293</v>
      </c>
    </row>
    <row r="3870" customFormat="false" ht="15" hidden="false" customHeight="false" outlineLevel="0" collapsed="false">
      <c r="A3870" s="25" t="s">
        <v>7129</v>
      </c>
      <c r="B3870" s="25" t="s">
        <v>104</v>
      </c>
      <c r="C3870" s="25" t="s">
        <v>148</v>
      </c>
      <c r="D3870" s="25" t="s">
        <v>444</v>
      </c>
      <c r="E3870" s="25" t="s">
        <v>54</v>
      </c>
      <c r="F3870" s="25" t="s">
        <v>9293</v>
      </c>
      <c r="G3870" s="25" t="s">
        <v>9395</v>
      </c>
      <c r="H3870" s="25" t="n">
        <v>48</v>
      </c>
    </row>
    <row r="3871" customFormat="false" ht="15" hidden="false" customHeight="false" outlineLevel="0" collapsed="false">
      <c r="A3871" s="25" t="s">
        <v>4494</v>
      </c>
      <c r="B3871" s="25" t="s">
        <v>86</v>
      </c>
      <c r="C3871" s="25" t="s">
        <v>170</v>
      </c>
      <c r="D3871" s="25" t="s">
        <v>180</v>
      </c>
      <c r="E3871" s="25" t="s">
        <v>56</v>
      </c>
      <c r="F3871" s="25" t="s">
        <v>9293</v>
      </c>
    </row>
    <row r="3872" customFormat="false" ht="15" hidden="false" customHeight="false" outlineLevel="0" collapsed="false">
      <c r="A3872" s="25" t="s">
        <v>4495</v>
      </c>
      <c r="B3872" s="25" t="s">
        <v>86</v>
      </c>
      <c r="C3872" s="25" t="s">
        <v>148</v>
      </c>
      <c r="D3872" s="25" t="s">
        <v>1640</v>
      </c>
      <c r="E3872" s="25" t="s">
        <v>54</v>
      </c>
      <c r="F3872" s="25" t="s">
        <v>9293</v>
      </c>
      <c r="G3872" s="25" t="s">
        <v>9402</v>
      </c>
      <c r="H3872" s="25" t="n">
        <v>53</v>
      </c>
    </row>
    <row r="3873" customFormat="false" ht="15" hidden="false" customHeight="false" outlineLevel="0" collapsed="false">
      <c r="A3873" s="25" t="s">
        <v>8881</v>
      </c>
      <c r="B3873" s="25" t="s">
        <v>115</v>
      </c>
      <c r="C3873" s="25" t="s">
        <v>148</v>
      </c>
      <c r="D3873" s="25" t="s">
        <v>3075</v>
      </c>
      <c r="E3873" s="25" t="s">
        <v>55</v>
      </c>
      <c r="F3873" s="25" t="s">
        <v>9293</v>
      </c>
      <c r="G3873" s="25" t="s">
        <v>9272</v>
      </c>
      <c r="H3873" s="25" t="n">
        <v>0</v>
      </c>
    </row>
    <row r="3874" customFormat="false" ht="15" hidden="false" customHeight="false" outlineLevel="0" collapsed="false">
      <c r="A3874" s="25" t="s">
        <v>8882</v>
      </c>
      <c r="B3874" s="25" t="s">
        <v>115</v>
      </c>
      <c r="C3874" s="25" t="s">
        <v>148</v>
      </c>
      <c r="D3874" s="25" t="s">
        <v>1646</v>
      </c>
      <c r="E3874" s="25" t="s">
        <v>54</v>
      </c>
      <c r="F3874" s="25" t="s">
        <v>9293</v>
      </c>
      <c r="G3874" s="25" t="s">
        <v>9381</v>
      </c>
      <c r="H3874" s="25" t="n">
        <v>51</v>
      </c>
    </row>
    <row r="3875" customFormat="false" ht="15" hidden="false" customHeight="false" outlineLevel="0" collapsed="false">
      <c r="A3875" s="25" t="s">
        <v>8883</v>
      </c>
      <c r="B3875" s="25" t="s">
        <v>115</v>
      </c>
      <c r="C3875" s="25" t="s">
        <v>160</v>
      </c>
      <c r="D3875" s="25" t="s">
        <v>3075</v>
      </c>
      <c r="E3875" s="25" t="s">
        <v>54</v>
      </c>
      <c r="F3875" s="25" t="s">
        <v>9293</v>
      </c>
      <c r="G3875" s="25" t="s">
        <v>9389</v>
      </c>
      <c r="H3875" s="25" t="n">
        <v>3314</v>
      </c>
    </row>
    <row r="3876" customFormat="false" ht="15" hidden="false" customHeight="false" outlineLevel="0" collapsed="false">
      <c r="A3876" s="25" t="s">
        <v>374</v>
      </c>
      <c r="B3876" s="25" t="s">
        <v>69</v>
      </c>
      <c r="C3876" s="25" t="s">
        <v>160</v>
      </c>
      <c r="D3876" s="25" t="s">
        <v>162</v>
      </c>
      <c r="E3876" s="25" t="s">
        <v>55</v>
      </c>
      <c r="F3876" s="25" t="s">
        <v>9264</v>
      </c>
      <c r="G3876" s="25" t="s">
        <v>9361</v>
      </c>
      <c r="H3876" s="25" t="n">
        <v>0</v>
      </c>
    </row>
    <row r="3877" customFormat="false" ht="15" hidden="false" customHeight="false" outlineLevel="0" collapsed="false">
      <c r="A3877" s="25" t="s">
        <v>375</v>
      </c>
      <c r="B3877" s="25" t="s">
        <v>69</v>
      </c>
      <c r="C3877" s="25" t="s">
        <v>148</v>
      </c>
      <c r="D3877" s="25" t="s">
        <v>248</v>
      </c>
      <c r="E3877" s="25" t="s">
        <v>54</v>
      </c>
      <c r="F3877" s="25" t="s">
        <v>9264</v>
      </c>
      <c r="G3877" s="25" t="s">
        <v>9399</v>
      </c>
      <c r="H3877" s="25" t="n">
        <v>64</v>
      </c>
    </row>
    <row r="3878" customFormat="false" ht="15" hidden="false" customHeight="false" outlineLevel="0" collapsed="false">
      <c r="A3878" s="25" t="s">
        <v>376</v>
      </c>
      <c r="B3878" s="25" t="s">
        <v>69</v>
      </c>
      <c r="C3878" s="25" t="s">
        <v>148</v>
      </c>
      <c r="D3878" s="25" t="s">
        <v>180</v>
      </c>
      <c r="E3878" s="25" t="s">
        <v>54</v>
      </c>
      <c r="F3878" s="25" t="s">
        <v>9264</v>
      </c>
      <c r="G3878" s="25" t="s">
        <v>9314</v>
      </c>
      <c r="H3878" s="25" t="n">
        <v>58</v>
      </c>
    </row>
    <row r="3879" customFormat="false" ht="15" hidden="false" customHeight="false" outlineLevel="0" collapsed="false">
      <c r="A3879" s="25" t="s">
        <v>5116</v>
      </c>
      <c r="B3879" s="25" t="s">
        <v>95</v>
      </c>
      <c r="C3879" s="25" t="s">
        <v>148</v>
      </c>
      <c r="E3879" s="25" t="s">
        <v>56</v>
      </c>
      <c r="F3879" s="25" t="s">
        <v>9264</v>
      </c>
    </row>
    <row r="3880" customFormat="false" ht="15" hidden="false" customHeight="false" outlineLevel="0" collapsed="false">
      <c r="A3880" s="25" t="s">
        <v>5117</v>
      </c>
      <c r="B3880" s="25" t="s">
        <v>95</v>
      </c>
      <c r="C3880" s="25" t="s">
        <v>170</v>
      </c>
      <c r="D3880" s="25" t="s">
        <v>1671</v>
      </c>
      <c r="E3880" s="25" t="s">
        <v>55</v>
      </c>
      <c r="F3880" s="25" t="s">
        <v>9264</v>
      </c>
      <c r="G3880" s="25" t="s">
        <v>9386</v>
      </c>
      <c r="H3880" s="25" t="n">
        <v>0</v>
      </c>
    </row>
    <row r="3881" customFormat="false" ht="15" hidden="false" customHeight="false" outlineLevel="0" collapsed="false">
      <c r="A3881" s="25" t="s">
        <v>5118</v>
      </c>
      <c r="B3881" s="25" t="s">
        <v>95</v>
      </c>
      <c r="C3881" s="25" t="s">
        <v>178</v>
      </c>
      <c r="D3881" s="25" t="s">
        <v>1347</v>
      </c>
      <c r="E3881" s="25" t="s">
        <v>54</v>
      </c>
      <c r="F3881" s="25" t="s">
        <v>9264</v>
      </c>
      <c r="G3881" s="25" t="s">
        <v>9332</v>
      </c>
      <c r="H3881" s="25" t="n">
        <v>4598</v>
      </c>
    </row>
    <row r="3882" customFormat="false" ht="15" hidden="false" customHeight="false" outlineLevel="0" collapsed="false">
      <c r="A3882" s="25" t="s">
        <v>5119</v>
      </c>
      <c r="B3882" s="25" t="s">
        <v>95</v>
      </c>
      <c r="C3882" s="25" t="s">
        <v>160</v>
      </c>
      <c r="D3882" s="25" t="s">
        <v>1671</v>
      </c>
      <c r="E3882" s="25" t="s">
        <v>54</v>
      </c>
      <c r="F3882" s="25" t="s">
        <v>9264</v>
      </c>
      <c r="G3882" s="25" t="s">
        <v>9298</v>
      </c>
      <c r="H3882" s="25" t="n">
        <v>3424</v>
      </c>
    </row>
    <row r="3883" customFormat="false" ht="15" hidden="false" customHeight="false" outlineLevel="0" collapsed="false">
      <c r="A3883" s="25" t="s">
        <v>5120</v>
      </c>
      <c r="B3883" s="25" t="s">
        <v>95</v>
      </c>
      <c r="C3883" s="25" t="s">
        <v>160</v>
      </c>
      <c r="D3883" s="25" t="s">
        <v>1049</v>
      </c>
      <c r="E3883" s="25" t="s">
        <v>54</v>
      </c>
      <c r="F3883" s="25" t="s">
        <v>9264</v>
      </c>
      <c r="G3883" s="25" t="s">
        <v>9407</v>
      </c>
      <c r="H3883" s="25" t="n">
        <v>3399</v>
      </c>
    </row>
    <row r="3884" customFormat="false" ht="15" hidden="false" customHeight="false" outlineLevel="0" collapsed="false">
      <c r="A3884" s="25" t="s">
        <v>5422</v>
      </c>
      <c r="B3884" s="25" t="s">
        <v>94</v>
      </c>
      <c r="C3884" s="25" t="s">
        <v>170</v>
      </c>
      <c r="D3884" s="25" t="s">
        <v>661</v>
      </c>
      <c r="E3884" s="25" t="s">
        <v>55</v>
      </c>
      <c r="F3884" s="25" t="s">
        <v>9264</v>
      </c>
      <c r="G3884" s="25" t="s">
        <v>9392</v>
      </c>
      <c r="H3884" s="25" t="n">
        <v>0</v>
      </c>
    </row>
    <row r="3885" customFormat="false" ht="15" hidden="false" customHeight="false" outlineLevel="0" collapsed="false">
      <c r="A3885" s="25" t="s">
        <v>2091</v>
      </c>
      <c r="B3885" s="25" t="s">
        <v>80</v>
      </c>
      <c r="C3885" s="25" t="s">
        <v>186</v>
      </c>
      <c r="D3885" s="25" t="s">
        <v>207</v>
      </c>
      <c r="E3885" s="25" t="s">
        <v>55</v>
      </c>
      <c r="F3885" s="25" t="s">
        <v>9264</v>
      </c>
      <c r="G3885" s="25" t="s">
        <v>9389</v>
      </c>
      <c r="H3885" s="25" t="n">
        <v>0</v>
      </c>
    </row>
    <row r="3886" customFormat="false" ht="15" hidden="false" customHeight="false" outlineLevel="0" collapsed="false">
      <c r="A3886" s="25" t="s">
        <v>2092</v>
      </c>
      <c r="B3886" s="25" t="s">
        <v>80</v>
      </c>
      <c r="C3886" s="25" t="s">
        <v>178</v>
      </c>
      <c r="D3886" s="25" t="s">
        <v>173</v>
      </c>
      <c r="E3886" s="25" t="s">
        <v>55</v>
      </c>
      <c r="F3886" s="25" t="s">
        <v>9264</v>
      </c>
      <c r="G3886" s="25" t="s">
        <v>9347</v>
      </c>
      <c r="H3886" s="25" t="n">
        <v>0</v>
      </c>
    </row>
    <row r="3887" customFormat="false" ht="15" hidden="false" customHeight="false" outlineLevel="0" collapsed="false">
      <c r="A3887" s="25" t="s">
        <v>2093</v>
      </c>
      <c r="B3887" s="25" t="s">
        <v>80</v>
      </c>
      <c r="C3887" s="25" t="s">
        <v>9107</v>
      </c>
      <c r="D3887" s="25" t="s">
        <v>162</v>
      </c>
      <c r="E3887" s="25" t="s">
        <v>54</v>
      </c>
      <c r="F3887" s="25" t="s">
        <v>9264</v>
      </c>
      <c r="G3887" s="25" t="s">
        <v>9379</v>
      </c>
      <c r="H3887" s="25" t="n">
        <v>5322</v>
      </c>
    </row>
    <row r="3888" customFormat="false" ht="15" hidden="false" customHeight="false" outlineLevel="0" collapsed="false">
      <c r="A3888" s="25" t="s">
        <v>5685</v>
      </c>
      <c r="B3888" s="25" t="s">
        <v>96</v>
      </c>
      <c r="C3888" s="25" t="s">
        <v>186</v>
      </c>
      <c r="D3888" s="25" t="s">
        <v>452</v>
      </c>
      <c r="E3888" s="25" t="s">
        <v>54</v>
      </c>
      <c r="F3888" s="25" t="s">
        <v>9264</v>
      </c>
      <c r="G3888" s="25" t="s">
        <v>9371</v>
      </c>
      <c r="H3888" s="25" t="n">
        <v>496</v>
      </c>
    </row>
    <row r="3889" customFormat="false" ht="15" hidden="false" customHeight="false" outlineLevel="0" collapsed="false">
      <c r="A3889" s="25" t="s">
        <v>4149</v>
      </c>
      <c r="B3889" s="25" t="s">
        <v>89</v>
      </c>
      <c r="C3889" s="25" t="s">
        <v>160</v>
      </c>
      <c r="D3889" s="25" t="s">
        <v>445</v>
      </c>
      <c r="E3889" s="25" t="s">
        <v>54</v>
      </c>
      <c r="F3889" s="25" t="s">
        <v>9264</v>
      </c>
      <c r="G3889" s="25" t="s">
        <v>9376</v>
      </c>
      <c r="H3889" s="25" t="n">
        <v>3279</v>
      </c>
    </row>
    <row r="3890" customFormat="false" ht="15" hidden="false" customHeight="false" outlineLevel="0" collapsed="false">
      <c r="A3890" s="25" t="s">
        <v>2689</v>
      </c>
      <c r="B3890" s="25" t="s">
        <v>78</v>
      </c>
      <c r="C3890" s="25" t="s">
        <v>148</v>
      </c>
      <c r="D3890" s="25" t="s">
        <v>231</v>
      </c>
      <c r="E3890" s="25" t="s">
        <v>55</v>
      </c>
      <c r="F3890" s="25" t="s">
        <v>9264</v>
      </c>
      <c r="G3890" s="25" t="s">
        <v>9408</v>
      </c>
      <c r="H3890" s="25" t="n">
        <v>0</v>
      </c>
    </row>
    <row r="3891" customFormat="false" ht="15" hidden="false" customHeight="false" outlineLevel="0" collapsed="false">
      <c r="A3891" s="25" t="s">
        <v>7500</v>
      </c>
      <c r="B3891" s="25" t="s">
        <v>112</v>
      </c>
      <c r="C3891" s="25" t="s">
        <v>148</v>
      </c>
      <c r="D3891" s="25" t="s">
        <v>444</v>
      </c>
      <c r="E3891" s="25" t="s">
        <v>54</v>
      </c>
      <c r="F3891" s="25" t="s">
        <v>9264</v>
      </c>
      <c r="G3891" s="25" t="s">
        <v>9304</v>
      </c>
      <c r="H3891" s="25" t="n">
        <v>68</v>
      </c>
    </row>
    <row r="3892" customFormat="false" ht="15" hidden="false" customHeight="false" outlineLevel="0" collapsed="false">
      <c r="A3892" s="25" t="s">
        <v>3035</v>
      </c>
      <c r="B3892" s="25" t="s">
        <v>76</v>
      </c>
      <c r="C3892" s="25" t="s">
        <v>186</v>
      </c>
      <c r="D3892" s="25" t="s">
        <v>162</v>
      </c>
      <c r="E3892" s="25" t="s">
        <v>55</v>
      </c>
      <c r="F3892" s="25" t="s">
        <v>9264</v>
      </c>
      <c r="G3892" s="25" t="s">
        <v>9372</v>
      </c>
      <c r="H3892" s="25" t="n">
        <v>0</v>
      </c>
    </row>
    <row r="3893" customFormat="false" ht="15" hidden="false" customHeight="false" outlineLevel="0" collapsed="false">
      <c r="A3893" s="25" t="s">
        <v>8226</v>
      </c>
      <c r="B3893" s="25" t="s">
        <v>113</v>
      </c>
      <c r="C3893" s="25" t="s">
        <v>178</v>
      </c>
      <c r="E3893" s="25" t="s">
        <v>56</v>
      </c>
      <c r="F3893" s="25" t="s">
        <v>9264</v>
      </c>
    </row>
    <row r="3894" customFormat="false" ht="15" hidden="false" customHeight="false" outlineLevel="0" collapsed="false">
      <c r="A3894" s="25" t="s">
        <v>8579</v>
      </c>
      <c r="B3894" s="25" t="s">
        <v>116</v>
      </c>
      <c r="C3894" s="25" t="s">
        <v>170</v>
      </c>
      <c r="D3894" s="25" t="s">
        <v>646</v>
      </c>
      <c r="E3894" s="25" t="s">
        <v>56</v>
      </c>
      <c r="F3894" s="25" t="s">
        <v>9264</v>
      </c>
    </row>
    <row r="3895" customFormat="false" ht="15" hidden="false" customHeight="false" outlineLevel="0" collapsed="false">
      <c r="A3895" s="25" t="s">
        <v>3625</v>
      </c>
      <c r="B3895" s="25" t="s">
        <v>79</v>
      </c>
      <c r="C3895" s="25" t="s">
        <v>170</v>
      </c>
      <c r="D3895" s="25" t="s">
        <v>198</v>
      </c>
      <c r="E3895" s="25" t="s">
        <v>55</v>
      </c>
      <c r="F3895" s="25" t="s">
        <v>9264</v>
      </c>
      <c r="G3895" s="25" t="s">
        <v>9359</v>
      </c>
      <c r="H3895" s="25" t="n">
        <v>0</v>
      </c>
    </row>
    <row r="3896" customFormat="false" ht="15" hidden="false" customHeight="false" outlineLevel="0" collapsed="false">
      <c r="A3896" s="25" t="s">
        <v>1596</v>
      </c>
      <c r="B3896" s="25" t="s">
        <v>71</v>
      </c>
      <c r="C3896" s="25" t="s">
        <v>148</v>
      </c>
      <c r="D3896" s="25" t="s">
        <v>151</v>
      </c>
      <c r="E3896" s="25" t="s">
        <v>54</v>
      </c>
      <c r="F3896" s="25" t="s">
        <v>9264</v>
      </c>
      <c r="G3896" s="25" t="s">
        <v>9275</v>
      </c>
      <c r="H3896" s="25" t="n">
        <v>59</v>
      </c>
    </row>
    <row r="3897" customFormat="false" ht="15" hidden="false" customHeight="false" outlineLevel="0" collapsed="false">
      <c r="A3897" s="25" t="s">
        <v>7130</v>
      </c>
      <c r="B3897" s="25" t="s">
        <v>104</v>
      </c>
      <c r="C3897" s="25" t="s">
        <v>160</v>
      </c>
      <c r="D3897" s="25" t="s">
        <v>665</v>
      </c>
      <c r="E3897" s="25" t="s">
        <v>54</v>
      </c>
      <c r="F3897" s="25" t="s">
        <v>9264</v>
      </c>
      <c r="G3897" s="25" t="s">
        <v>9303</v>
      </c>
      <c r="H3897" s="25" t="n">
        <v>3205</v>
      </c>
    </row>
    <row r="3898" customFormat="false" ht="15" hidden="false" customHeight="false" outlineLevel="0" collapsed="false">
      <c r="A3898" s="25" t="s">
        <v>4680</v>
      </c>
      <c r="B3898" s="25" t="s">
        <v>90</v>
      </c>
      <c r="C3898" s="25" t="s">
        <v>186</v>
      </c>
      <c r="D3898" s="25" t="s">
        <v>1671</v>
      </c>
      <c r="E3898" s="25" t="s">
        <v>55</v>
      </c>
      <c r="F3898" s="25" t="s">
        <v>9264</v>
      </c>
      <c r="G3898" s="25" t="s">
        <v>9304</v>
      </c>
      <c r="H3898" s="25" t="n">
        <v>0</v>
      </c>
    </row>
    <row r="3899" customFormat="false" ht="15" hidden="false" customHeight="false" outlineLevel="0" collapsed="false">
      <c r="A3899" s="25" t="s">
        <v>8884</v>
      </c>
      <c r="B3899" s="25" t="s">
        <v>115</v>
      </c>
      <c r="C3899" s="25" t="s">
        <v>160</v>
      </c>
      <c r="E3899" s="25" t="s">
        <v>56</v>
      </c>
      <c r="F3899" s="25" t="s">
        <v>9264</v>
      </c>
    </row>
    <row r="3900" customFormat="false" ht="15" hidden="false" customHeight="false" outlineLevel="0" collapsed="false">
      <c r="A3900" s="25" t="s">
        <v>377</v>
      </c>
      <c r="B3900" s="25" t="s">
        <v>69</v>
      </c>
      <c r="C3900" s="25" t="s">
        <v>148</v>
      </c>
      <c r="D3900" s="25" t="s">
        <v>240</v>
      </c>
      <c r="E3900" s="25" t="s">
        <v>54</v>
      </c>
      <c r="F3900" s="25" t="s">
        <v>9259</v>
      </c>
      <c r="G3900" s="25" t="s">
        <v>9281</v>
      </c>
      <c r="H3900" s="25" t="n">
        <v>55</v>
      </c>
    </row>
    <row r="3901" customFormat="false" ht="15" hidden="false" customHeight="false" outlineLevel="0" collapsed="false">
      <c r="A3901" s="25" t="s">
        <v>5121</v>
      </c>
      <c r="B3901" s="25" t="s">
        <v>95</v>
      </c>
      <c r="C3901" s="25" t="s">
        <v>186</v>
      </c>
      <c r="D3901" s="25" t="s">
        <v>445</v>
      </c>
      <c r="E3901" s="25" t="s">
        <v>55</v>
      </c>
      <c r="F3901" s="25" t="s">
        <v>9259</v>
      </c>
      <c r="G3901" s="25" t="s">
        <v>9405</v>
      </c>
      <c r="H3901" s="25" t="n">
        <v>0</v>
      </c>
    </row>
    <row r="3902" customFormat="false" ht="15" hidden="false" customHeight="false" outlineLevel="0" collapsed="false">
      <c r="A3902" s="25" t="s">
        <v>3927</v>
      </c>
      <c r="B3902" s="25" t="s">
        <v>87</v>
      </c>
      <c r="C3902" s="25" t="s">
        <v>170</v>
      </c>
      <c r="E3902" s="25" t="s">
        <v>56</v>
      </c>
      <c r="F3902" s="25" t="s">
        <v>9259</v>
      </c>
    </row>
    <row r="3903" customFormat="false" ht="15" hidden="false" customHeight="false" outlineLevel="0" collapsed="false">
      <c r="A3903" s="25" t="s">
        <v>3928</v>
      </c>
      <c r="B3903" s="25" t="s">
        <v>87</v>
      </c>
      <c r="C3903" s="25" t="s">
        <v>186</v>
      </c>
      <c r="D3903" s="25" t="s">
        <v>484</v>
      </c>
      <c r="E3903" s="25" t="s">
        <v>54</v>
      </c>
      <c r="F3903" s="25" t="s">
        <v>9259</v>
      </c>
      <c r="G3903" s="25" t="s">
        <v>9370</v>
      </c>
      <c r="H3903" s="25" t="n">
        <v>525</v>
      </c>
    </row>
    <row r="3904" customFormat="false" ht="15" hidden="false" customHeight="false" outlineLevel="0" collapsed="false">
      <c r="A3904" s="25" t="s">
        <v>2094</v>
      </c>
      <c r="B3904" s="25" t="s">
        <v>80</v>
      </c>
      <c r="C3904" s="25" t="s">
        <v>160</v>
      </c>
      <c r="D3904" s="25" t="s">
        <v>180</v>
      </c>
      <c r="E3904" s="25" t="s">
        <v>54</v>
      </c>
      <c r="F3904" s="25" t="s">
        <v>9259</v>
      </c>
      <c r="G3904" s="25" t="s">
        <v>9374</v>
      </c>
      <c r="H3904" s="25" t="n">
        <v>3455</v>
      </c>
    </row>
    <row r="3905" customFormat="false" ht="15" hidden="false" customHeight="false" outlineLevel="0" collapsed="false">
      <c r="A3905" s="25" t="s">
        <v>6158</v>
      </c>
      <c r="B3905" s="25" t="s">
        <v>108</v>
      </c>
      <c r="C3905" s="25" t="s">
        <v>160</v>
      </c>
      <c r="D3905" s="25" t="s">
        <v>2484</v>
      </c>
      <c r="E3905" s="25" t="s">
        <v>54</v>
      </c>
      <c r="F3905" s="25" t="s">
        <v>9259</v>
      </c>
      <c r="G3905" s="25" t="s">
        <v>9284</v>
      </c>
      <c r="H3905" s="25" t="n">
        <v>3110</v>
      </c>
    </row>
    <row r="3906" customFormat="false" ht="15" hidden="false" customHeight="false" outlineLevel="0" collapsed="false">
      <c r="A3906" s="25" t="s">
        <v>4150</v>
      </c>
      <c r="B3906" s="25" t="s">
        <v>89</v>
      </c>
      <c r="C3906" s="25" t="s">
        <v>148</v>
      </c>
      <c r="D3906" s="25" t="s">
        <v>1189</v>
      </c>
      <c r="E3906" s="25" t="s">
        <v>55</v>
      </c>
      <c r="F3906" s="25" t="s">
        <v>9259</v>
      </c>
      <c r="G3906" s="25" t="s">
        <v>9304</v>
      </c>
      <c r="H3906" s="25" t="n">
        <v>0</v>
      </c>
    </row>
    <row r="3907" customFormat="false" ht="15" hidden="false" customHeight="false" outlineLevel="0" collapsed="false">
      <c r="A3907" s="25" t="s">
        <v>6345</v>
      </c>
      <c r="B3907" s="25" t="s">
        <v>106</v>
      </c>
      <c r="C3907" s="25" t="s">
        <v>178</v>
      </c>
      <c r="D3907" s="25" t="s">
        <v>444</v>
      </c>
      <c r="E3907" s="25" t="s">
        <v>54</v>
      </c>
      <c r="F3907" s="25" t="s">
        <v>9259</v>
      </c>
      <c r="G3907" s="25" t="s">
        <v>9396</v>
      </c>
      <c r="H3907" s="25" t="n">
        <v>5053</v>
      </c>
    </row>
    <row r="3908" customFormat="false" ht="15" hidden="false" customHeight="false" outlineLevel="0" collapsed="false">
      <c r="A3908" s="25" t="s">
        <v>6346</v>
      </c>
      <c r="B3908" s="25" t="s">
        <v>106</v>
      </c>
      <c r="C3908" s="25" t="s">
        <v>160</v>
      </c>
      <c r="D3908" s="25" t="s">
        <v>417</v>
      </c>
      <c r="E3908" s="25" t="s">
        <v>54</v>
      </c>
      <c r="F3908" s="25" t="s">
        <v>9259</v>
      </c>
      <c r="G3908" s="25" t="s">
        <v>9307</v>
      </c>
      <c r="H3908" s="25" t="n">
        <v>3539</v>
      </c>
    </row>
    <row r="3909" customFormat="false" ht="15" hidden="false" customHeight="false" outlineLevel="0" collapsed="false">
      <c r="A3909" s="25" t="s">
        <v>7501</v>
      </c>
      <c r="B3909" s="25" t="s">
        <v>112</v>
      </c>
      <c r="C3909" s="25" t="s">
        <v>186</v>
      </c>
      <c r="E3909" s="25" t="s">
        <v>56</v>
      </c>
      <c r="F3909" s="25" t="s">
        <v>9259</v>
      </c>
    </row>
    <row r="3910" customFormat="false" ht="15" hidden="false" customHeight="false" outlineLevel="0" collapsed="false">
      <c r="A3910" s="25" t="s">
        <v>3036</v>
      </c>
      <c r="B3910" s="25" t="s">
        <v>76</v>
      </c>
      <c r="C3910" s="25" t="s">
        <v>186</v>
      </c>
      <c r="D3910" s="25" t="s">
        <v>188</v>
      </c>
      <c r="E3910" s="25" t="s">
        <v>54</v>
      </c>
      <c r="F3910" s="25" t="s">
        <v>9259</v>
      </c>
      <c r="G3910" s="25" t="s">
        <v>9372</v>
      </c>
      <c r="H3910" s="25" t="n">
        <v>580</v>
      </c>
    </row>
    <row r="3911" customFormat="false" ht="15" hidden="false" customHeight="false" outlineLevel="0" collapsed="false">
      <c r="A3911" s="25" t="s">
        <v>7818</v>
      </c>
      <c r="B3911" s="25" t="s">
        <v>114</v>
      </c>
      <c r="C3911" s="25" t="s">
        <v>160</v>
      </c>
      <c r="D3911" s="25" t="s">
        <v>5204</v>
      </c>
      <c r="E3911" s="25" t="s">
        <v>55</v>
      </c>
      <c r="F3911" s="25" t="s">
        <v>9259</v>
      </c>
      <c r="G3911" s="25" t="s">
        <v>9272</v>
      </c>
      <c r="H3911" s="25" t="n">
        <v>0</v>
      </c>
    </row>
    <row r="3912" customFormat="false" ht="15" hidden="false" customHeight="false" outlineLevel="0" collapsed="false">
      <c r="A3912" s="25" t="s">
        <v>1001</v>
      </c>
      <c r="B3912" s="25" t="s">
        <v>72</v>
      </c>
      <c r="C3912" s="25" t="s">
        <v>160</v>
      </c>
      <c r="D3912" s="25" t="s">
        <v>266</v>
      </c>
      <c r="E3912" s="25" t="s">
        <v>54</v>
      </c>
      <c r="F3912" s="25" t="s">
        <v>9259</v>
      </c>
      <c r="G3912" s="25" t="s">
        <v>9267</v>
      </c>
      <c r="H3912" s="25" t="n">
        <v>3468</v>
      </c>
    </row>
    <row r="3913" customFormat="false" ht="15" hidden="false" customHeight="false" outlineLevel="0" collapsed="false">
      <c r="A3913" s="25" t="s">
        <v>6602</v>
      </c>
      <c r="B3913" s="25" t="s">
        <v>107</v>
      </c>
      <c r="C3913" s="25" t="s">
        <v>2445</v>
      </c>
      <c r="D3913" s="25" t="s">
        <v>162</v>
      </c>
      <c r="E3913" s="25" t="s">
        <v>56</v>
      </c>
      <c r="F3913" s="25" t="s">
        <v>9259</v>
      </c>
    </row>
    <row r="3914" customFormat="false" ht="15" hidden="false" customHeight="false" outlineLevel="0" collapsed="false">
      <c r="A3914" s="25" t="s">
        <v>6603</v>
      </c>
      <c r="B3914" s="25" t="s">
        <v>107</v>
      </c>
      <c r="C3914" s="25" t="s">
        <v>9107</v>
      </c>
      <c r="D3914" s="25" t="s">
        <v>184</v>
      </c>
      <c r="E3914" s="25" t="s">
        <v>56</v>
      </c>
      <c r="F3914" s="25" t="s">
        <v>9259</v>
      </c>
    </row>
    <row r="3915" customFormat="false" ht="15" hidden="false" customHeight="false" outlineLevel="0" collapsed="false">
      <c r="A3915" s="25" t="s">
        <v>3626</v>
      </c>
      <c r="B3915" s="25" t="s">
        <v>79</v>
      </c>
      <c r="C3915" s="25" t="s">
        <v>148</v>
      </c>
      <c r="D3915" s="25" t="s">
        <v>145</v>
      </c>
      <c r="E3915" s="25" t="s">
        <v>54</v>
      </c>
      <c r="F3915" s="25" t="s">
        <v>9259</v>
      </c>
      <c r="G3915" s="25" t="s">
        <v>9390</v>
      </c>
      <c r="H3915" s="25" t="n">
        <v>54</v>
      </c>
    </row>
    <row r="3916" customFormat="false" ht="15" hidden="false" customHeight="false" outlineLevel="0" collapsed="false">
      <c r="A3916" s="25" t="s">
        <v>5948</v>
      </c>
      <c r="B3916" s="25" t="s">
        <v>97</v>
      </c>
      <c r="C3916" s="25" t="s">
        <v>160</v>
      </c>
      <c r="D3916" s="25" t="s">
        <v>1156</v>
      </c>
      <c r="E3916" s="25" t="s">
        <v>55</v>
      </c>
      <c r="F3916" s="25" t="s">
        <v>9259</v>
      </c>
      <c r="G3916" s="25" t="s">
        <v>9304</v>
      </c>
      <c r="H3916" s="25" t="n">
        <v>0</v>
      </c>
    </row>
    <row r="3917" customFormat="false" ht="15" hidden="false" customHeight="false" outlineLevel="0" collapsed="false">
      <c r="A3917" s="25" t="s">
        <v>1597</v>
      </c>
      <c r="B3917" s="25" t="s">
        <v>71</v>
      </c>
      <c r="C3917" s="25" t="s">
        <v>148</v>
      </c>
      <c r="D3917" s="25" t="s">
        <v>231</v>
      </c>
      <c r="E3917" s="25" t="s">
        <v>55</v>
      </c>
      <c r="F3917" s="25" t="s">
        <v>9259</v>
      </c>
      <c r="G3917" s="25" t="s">
        <v>9363</v>
      </c>
      <c r="H3917" s="25" t="n">
        <v>0</v>
      </c>
    </row>
    <row r="3918" customFormat="false" ht="15" hidden="false" customHeight="false" outlineLevel="0" collapsed="false">
      <c r="A3918" s="25" t="s">
        <v>4496</v>
      </c>
      <c r="B3918" s="25" t="s">
        <v>86</v>
      </c>
      <c r="C3918" s="25" t="s">
        <v>148</v>
      </c>
      <c r="D3918" s="25" t="s">
        <v>1690</v>
      </c>
      <c r="E3918" s="25" t="s">
        <v>55</v>
      </c>
      <c r="F3918" s="25" t="s">
        <v>9259</v>
      </c>
      <c r="G3918" s="25" t="s">
        <v>9361</v>
      </c>
      <c r="H3918" s="25" t="n">
        <v>0</v>
      </c>
    </row>
    <row r="3919" customFormat="false" ht="15" hidden="false" customHeight="false" outlineLevel="0" collapsed="false">
      <c r="A3919" s="25" t="s">
        <v>4838</v>
      </c>
      <c r="B3919" s="25" t="s">
        <v>98</v>
      </c>
      <c r="C3919" s="25" t="s">
        <v>178</v>
      </c>
      <c r="D3919" s="25" t="s">
        <v>3373</v>
      </c>
      <c r="E3919" s="25" t="s">
        <v>54</v>
      </c>
      <c r="F3919" s="25" t="s">
        <v>9275</v>
      </c>
      <c r="G3919" s="25" t="s">
        <v>9307</v>
      </c>
      <c r="H3919" s="25" t="n">
        <v>6040</v>
      </c>
    </row>
    <row r="3920" customFormat="false" ht="15" hidden="false" customHeight="false" outlineLevel="0" collapsed="false">
      <c r="A3920" s="25" t="s">
        <v>5122</v>
      </c>
      <c r="B3920" s="25" t="s">
        <v>95</v>
      </c>
      <c r="C3920" s="25" t="s">
        <v>9107</v>
      </c>
      <c r="D3920" s="25" t="s">
        <v>1055</v>
      </c>
      <c r="E3920" s="25" t="s">
        <v>54</v>
      </c>
      <c r="F3920" s="25" t="s">
        <v>9275</v>
      </c>
      <c r="G3920" s="25" t="s">
        <v>9364</v>
      </c>
      <c r="H3920" s="25" t="n">
        <v>5857</v>
      </c>
    </row>
    <row r="3921" customFormat="false" ht="15" hidden="false" customHeight="false" outlineLevel="0" collapsed="false">
      <c r="A3921" s="25" t="s">
        <v>744</v>
      </c>
      <c r="B3921" s="25" t="s">
        <v>70</v>
      </c>
      <c r="C3921" s="25" t="s">
        <v>160</v>
      </c>
      <c r="D3921" s="25" t="s">
        <v>167</v>
      </c>
      <c r="E3921" s="25" t="s">
        <v>54</v>
      </c>
      <c r="F3921" s="25" t="s">
        <v>9275</v>
      </c>
      <c r="G3921" s="25" t="s">
        <v>9284</v>
      </c>
      <c r="H3921" s="25" t="n">
        <v>3785</v>
      </c>
    </row>
    <row r="3922" customFormat="false" ht="15" hidden="false" customHeight="false" outlineLevel="0" collapsed="false">
      <c r="A3922" s="25" t="s">
        <v>3929</v>
      </c>
      <c r="B3922" s="25" t="s">
        <v>87</v>
      </c>
      <c r="C3922" s="25" t="s">
        <v>170</v>
      </c>
      <c r="D3922" s="25" t="s">
        <v>1640</v>
      </c>
      <c r="E3922" s="25" t="s">
        <v>55</v>
      </c>
      <c r="F3922" s="25" t="s">
        <v>9275</v>
      </c>
      <c r="G3922" s="25" t="s">
        <v>9390</v>
      </c>
      <c r="H3922" s="25" t="n">
        <v>0</v>
      </c>
    </row>
    <row r="3923" customFormat="false" ht="15" hidden="false" customHeight="false" outlineLevel="0" collapsed="false">
      <c r="A3923" s="25" t="s">
        <v>5423</v>
      </c>
      <c r="B3923" s="25" t="s">
        <v>94</v>
      </c>
      <c r="C3923" s="25" t="s">
        <v>186</v>
      </c>
      <c r="D3923" s="25" t="s">
        <v>1090</v>
      </c>
      <c r="E3923" s="25" t="s">
        <v>54</v>
      </c>
      <c r="F3923" s="25" t="s">
        <v>9275</v>
      </c>
      <c r="G3923" s="25" t="s">
        <v>9303</v>
      </c>
      <c r="H3923" s="25" t="n">
        <v>420</v>
      </c>
    </row>
    <row r="3924" customFormat="false" ht="15" hidden="false" customHeight="false" outlineLevel="0" collapsed="false">
      <c r="A3924" s="25" t="s">
        <v>5424</v>
      </c>
      <c r="B3924" s="25" t="s">
        <v>94</v>
      </c>
      <c r="C3924" s="25" t="s">
        <v>9107</v>
      </c>
      <c r="D3924" s="25" t="s">
        <v>1653</v>
      </c>
      <c r="E3924" s="25" t="s">
        <v>54</v>
      </c>
      <c r="F3924" s="25" t="s">
        <v>9275</v>
      </c>
      <c r="G3924" s="25" t="s">
        <v>9272</v>
      </c>
      <c r="H3924" s="25" t="n">
        <v>4939</v>
      </c>
    </row>
    <row r="3925" customFormat="false" ht="15" hidden="false" customHeight="false" outlineLevel="0" collapsed="false">
      <c r="A3925" s="25" t="s">
        <v>2095</v>
      </c>
      <c r="B3925" s="25" t="s">
        <v>80</v>
      </c>
      <c r="C3925" s="25" t="s">
        <v>9107</v>
      </c>
      <c r="D3925" s="25" t="s">
        <v>231</v>
      </c>
      <c r="E3925" s="25" t="s">
        <v>54</v>
      </c>
      <c r="F3925" s="25" t="s">
        <v>9275</v>
      </c>
      <c r="G3925" s="25" t="s">
        <v>9311</v>
      </c>
      <c r="H3925" s="25" t="n">
        <v>4564</v>
      </c>
    </row>
    <row r="3926" customFormat="false" ht="15" hidden="false" customHeight="false" outlineLevel="0" collapsed="false">
      <c r="A3926" s="25" t="s">
        <v>2096</v>
      </c>
      <c r="B3926" s="25" t="s">
        <v>80</v>
      </c>
      <c r="C3926" s="25" t="s">
        <v>160</v>
      </c>
      <c r="D3926" s="25" t="s">
        <v>245</v>
      </c>
      <c r="E3926" s="25" t="s">
        <v>54</v>
      </c>
      <c r="F3926" s="25" t="s">
        <v>9275</v>
      </c>
      <c r="G3926" s="25" t="s">
        <v>9397</v>
      </c>
      <c r="H3926" s="25" t="n">
        <v>2683</v>
      </c>
    </row>
    <row r="3927" customFormat="false" ht="15" hidden="false" customHeight="false" outlineLevel="0" collapsed="false">
      <c r="A3927" s="25" t="s">
        <v>6159</v>
      </c>
      <c r="B3927" s="25" t="s">
        <v>108</v>
      </c>
      <c r="C3927" s="25" t="s">
        <v>2445</v>
      </c>
      <c r="D3927" s="25" t="s">
        <v>3075</v>
      </c>
      <c r="E3927" s="25" t="s">
        <v>54</v>
      </c>
      <c r="F3927" s="25" t="s">
        <v>9275</v>
      </c>
      <c r="G3927" s="25" t="s">
        <v>9311</v>
      </c>
      <c r="H3927" s="25" t="n">
        <v>25464</v>
      </c>
    </row>
    <row r="3928" customFormat="false" ht="15" hidden="false" customHeight="false" outlineLevel="0" collapsed="false">
      <c r="A3928" s="25" t="s">
        <v>3037</v>
      </c>
      <c r="B3928" s="25" t="s">
        <v>76</v>
      </c>
      <c r="C3928" s="25" t="s">
        <v>186</v>
      </c>
      <c r="D3928" s="25" t="s">
        <v>195</v>
      </c>
      <c r="E3928" s="25" t="s">
        <v>54</v>
      </c>
      <c r="F3928" s="25" t="s">
        <v>9275</v>
      </c>
      <c r="G3928" s="25" t="s">
        <v>9397</v>
      </c>
      <c r="H3928" s="25" t="n">
        <v>460</v>
      </c>
    </row>
    <row r="3929" customFormat="false" ht="15" hidden="false" customHeight="false" outlineLevel="0" collapsed="false">
      <c r="A3929" s="25" t="s">
        <v>3038</v>
      </c>
      <c r="B3929" s="25" t="s">
        <v>76</v>
      </c>
      <c r="C3929" s="25" t="s">
        <v>186</v>
      </c>
      <c r="D3929" s="25" t="s">
        <v>188</v>
      </c>
      <c r="E3929" s="25" t="s">
        <v>54</v>
      </c>
      <c r="F3929" s="25" t="s">
        <v>9275</v>
      </c>
      <c r="G3929" s="25" t="s">
        <v>9307</v>
      </c>
      <c r="H3929" s="25" t="n">
        <v>546</v>
      </c>
    </row>
    <row r="3930" customFormat="false" ht="15" hidden="false" customHeight="false" outlineLevel="0" collapsed="false">
      <c r="A3930" s="25" t="s">
        <v>3039</v>
      </c>
      <c r="B3930" s="25" t="s">
        <v>76</v>
      </c>
      <c r="C3930" s="25" t="s">
        <v>170</v>
      </c>
      <c r="D3930" s="25" t="s">
        <v>184</v>
      </c>
      <c r="E3930" s="25" t="s">
        <v>54</v>
      </c>
      <c r="F3930" s="25" t="s">
        <v>9275</v>
      </c>
      <c r="G3930" s="25" t="s">
        <v>9399</v>
      </c>
      <c r="H3930" s="25" t="n">
        <v>918</v>
      </c>
    </row>
    <row r="3931" customFormat="false" ht="15" hidden="false" customHeight="false" outlineLevel="0" collapsed="false">
      <c r="A3931" s="25" t="s">
        <v>1002</v>
      </c>
      <c r="B3931" s="25" t="s">
        <v>72</v>
      </c>
      <c r="C3931" s="25" t="s">
        <v>160</v>
      </c>
      <c r="D3931" s="25" t="s">
        <v>164</v>
      </c>
      <c r="E3931" s="25" t="s">
        <v>55</v>
      </c>
      <c r="F3931" s="25" t="s">
        <v>9275</v>
      </c>
      <c r="G3931" s="25" t="s">
        <v>9316</v>
      </c>
      <c r="H3931" s="25" t="n">
        <v>0</v>
      </c>
    </row>
    <row r="3932" customFormat="false" ht="15" hidden="false" customHeight="false" outlineLevel="0" collapsed="false">
      <c r="A3932" s="25" t="s">
        <v>1003</v>
      </c>
      <c r="B3932" s="25" t="s">
        <v>72</v>
      </c>
      <c r="C3932" s="25" t="s">
        <v>160</v>
      </c>
      <c r="D3932" s="25" t="s">
        <v>251</v>
      </c>
      <c r="E3932" s="25" t="s">
        <v>54</v>
      </c>
      <c r="F3932" s="25" t="s">
        <v>9275</v>
      </c>
      <c r="G3932" s="25" t="s">
        <v>9335</v>
      </c>
      <c r="H3932" s="25" t="n">
        <v>3018</v>
      </c>
    </row>
    <row r="3933" customFormat="false" ht="15" hidden="false" customHeight="false" outlineLevel="0" collapsed="false">
      <c r="A3933" s="25" t="s">
        <v>6604</v>
      </c>
      <c r="B3933" s="25" t="s">
        <v>107</v>
      </c>
      <c r="C3933" s="25" t="s">
        <v>148</v>
      </c>
      <c r="D3933" s="25" t="s">
        <v>156</v>
      </c>
      <c r="E3933" s="25" t="s">
        <v>54</v>
      </c>
      <c r="F3933" s="25" t="s">
        <v>9275</v>
      </c>
      <c r="G3933" s="25" t="s">
        <v>9387</v>
      </c>
      <c r="H3933" s="25" t="n">
        <v>52</v>
      </c>
    </row>
    <row r="3934" customFormat="false" ht="15" hidden="false" customHeight="false" outlineLevel="0" collapsed="false">
      <c r="A3934" s="25" t="s">
        <v>8580</v>
      </c>
      <c r="B3934" s="25" t="s">
        <v>116</v>
      </c>
      <c r="C3934" s="25" t="s">
        <v>186</v>
      </c>
      <c r="E3934" s="25" t="s">
        <v>56</v>
      </c>
      <c r="F3934" s="25" t="s">
        <v>9275</v>
      </c>
    </row>
    <row r="3935" customFormat="false" ht="15" hidden="false" customHeight="false" outlineLevel="0" collapsed="false">
      <c r="A3935" s="25" t="s">
        <v>5949</v>
      </c>
      <c r="B3935" s="25" t="s">
        <v>97</v>
      </c>
      <c r="C3935" s="25" t="s">
        <v>148</v>
      </c>
      <c r="D3935" s="25" t="s">
        <v>663</v>
      </c>
      <c r="E3935" s="25" t="s">
        <v>54</v>
      </c>
      <c r="F3935" s="25" t="s">
        <v>9275</v>
      </c>
      <c r="G3935" s="25" t="s">
        <v>9332</v>
      </c>
      <c r="H3935" s="25" t="n">
        <v>50</v>
      </c>
    </row>
    <row r="3936" customFormat="false" ht="15" hidden="false" customHeight="false" outlineLevel="0" collapsed="false">
      <c r="A3936" s="25" t="s">
        <v>6838</v>
      </c>
      <c r="B3936" s="25" t="s">
        <v>105</v>
      </c>
      <c r="C3936" s="25" t="s">
        <v>148</v>
      </c>
      <c r="E3936" s="25" t="s">
        <v>56</v>
      </c>
      <c r="F3936" s="25" t="s">
        <v>9275</v>
      </c>
    </row>
    <row r="3937" customFormat="false" ht="15" hidden="false" customHeight="false" outlineLevel="0" collapsed="false">
      <c r="A3937" s="25" t="s">
        <v>4285</v>
      </c>
      <c r="B3937" s="25" t="s">
        <v>88</v>
      </c>
      <c r="C3937" s="25" t="s">
        <v>186</v>
      </c>
      <c r="D3937" s="25" t="s">
        <v>1653</v>
      </c>
      <c r="E3937" s="25" t="s">
        <v>54</v>
      </c>
      <c r="F3937" s="25" t="s">
        <v>9275</v>
      </c>
      <c r="G3937" s="25" t="s">
        <v>9385</v>
      </c>
      <c r="H3937" s="25" t="n">
        <v>524</v>
      </c>
    </row>
    <row r="3938" customFormat="false" ht="15" hidden="false" customHeight="false" outlineLevel="0" collapsed="false">
      <c r="A3938" s="25" t="s">
        <v>4286</v>
      </c>
      <c r="B3938" s="25" t="s">
        <v>88</v>
      </c>
      <c r="C3938" s="25" t="s">
        <v>160</v>
      </c>
      <c r="D3938" s="25" t="s">
        <v>1653</v>
      </c>
      <c r="E3938" s="25" t="s">
        <v>54</v>
      </c>
      <c r="F3938" s="25" t="s">
        <v>9275</v>
      </c>
      <c r="G3938" s="25" t="s">
        <v>9316</v>
      </c>
      <c r="H3938" s="25" t="n">
        <v>3306</v>
      </c>
    </row>
    <row r="3939" customFormat="false" ht="15" hidden="false" customHeight="false" outlineLevel="0" collapsed="false">
      <c r="A3939" s="25" t="s">
        <v>7131</v>
      </c>
      <c r="B3939" s="25" t="s">
        <v>104</v>
      </c>
      <c r="C3939" s="25" t="s">
        <v>186</v>
      </c>
      <c r="E3939" s="25" t="s">
        <v>56</v>
      </c>
      <c r="F3939" s="25" t="s">
        <v>9275</v>
      </c>
    </row>
    <row r="3940" customFormat="false" ht="15" hidden="false" customHeight="false" outlineLevel="0" collapsed="false">
      <c r="A3940" s="25" t="s">
        <v>7132</v>
      </c>
      <c r="B3940" s="25" t="s">
        <v>104</v>
      </c>
      <c r="C3940" s="25" t="s">
        <v>148</v>
      </c>
      <c r="D3940" s="25" t="s">
        <v>428</v>
      </c>
      <c r="E3940" s="25" t="s">
        <v>54</v>
      </c>
      <c r="F3940" s="25" t="s">
        <v>9275</v>
      </c>
      <c r="G3940" s="25" t="s">
        <v>9289</v>
      </c>
      <c r="H3940" s="25" t="n">
        <v>54</v>
      </c>
    </row>
    <row r="3941" customFormat="false" ht="15" hidden="false" customHeight="false" outlineLevel="0" collapsed="false">
      <c r="A3941" s="25" t="s">
        <v>7133</v>
      </c>
      <c r="B3941" s="25" t="s">
        <v>104</v>
      </c>
      <c r="C3941" s="25" t="s">
        <v>148</v>
      </c>
      <c r="D3941" s="25" t="s">
        <v>195</v>
      </c>
      <c r="E3941" s="25" t="s">
        <v>54</v>
      </c>
      <c r="F3941" s="25" t="s">
        <v>9275</v>
      </c>
      <c r="G3941" s="25" t="s">
        <v>9307</v>
      </c>
      <c r="H3941" s="25" t="n">
        <v>53</v>
      </c>
    </row>
    <row r="3942" customFormat="false" ht="15" hidden="false" customHeight="false" outlineLevel="0" collapsed="false">
      <c r="A3942" s="25" t="s">
        <v>4681</v>
      </c>
      <c r="B3942" s="25" t="s">
        <v>90</v>
      </c>
      <c r="C3942" s="25" t="s">
        <v>186</v>
      </c>
      <c r="D3942" s="25" t="s">
        <v>1371</v>
      </c>
      <c r="E3942" s="25" t="s">
        <v>54</v>
      </c>
      <c r="F3942" s="25" t="s">
        <v>9275</v>
      </c>
      <c r="G3942" s="25" t="s">
        <v>9400</v>
      </c>
      <c r="H3942" s="25" t="n">
        <v>514</v>
      </c>
    </row>
    <row r="3943" customFormat="false" ht="15" hidden="false" customHeight="false" outlineLevel="0" collapsed="false">
      <c r="A3943" s="25" t="s">
        <v>8885</v>
      </c>
      <c r="B3943" s="25" t="s">
        <v>115</v>
      </c>
      <c r="C3943" s="25" t="s">
        <v>160</v>
      </c>
      <c r="E3943" s="25" t="s">
        <v>56</v>
      </c>
      <c r="F3943" s="25" t="s">
        <v>9275</v>
      </c>
    </row>
    <row r="3944" customFormat="false" ht="15" hidden="false" customHeight="false" outlineLevel="0" collapsed="false">
      <c r="A3944" s="25" t="s">
        <v>5123</v>
      </c>
      <c r="B3944" s="25" t="s">
        <v>95</v>
      </c>
      <c r="C3944" s="25" t="s">
        <v>148</v>
      </c>
      <c r="D3944" s="25" t="s">
        <v>1156</v>
      </c>
      <c r="E3944" s="25" t="s">
        <v>56</v>
      </c>
      <c r="F3944" s="25" t="s">
        <v>9294</v>
      </c>
    </row>
    <row r="3945" customFormat="false" ht="15" hidden="false" customHeight="false" outlineLevel="0" collapsed="false">
      <c r="A3945" s="25" t="s">
        <v>5425</v>
      </c>
      <c r="B3945" s="25" t="s">
        <v>94</v>
      </c>
      <c r="C3945" s="25" t="s">
        <v>170</v>
      </c>
      <c r="D3945" s="25" t="s">
        <v>1158</v>
      </c>
      <c r="E3945" s="25" t="s">
        <v>54</v>
      </c>
      <c r="F3945" s="25" t="s">
        <v>9294</v>
      </c>
      <c r="G3945" s="25" t="s">
        <v>9284</v>
      </c>
      <c r="H3945" s="25" t="n">
        <v>985</v>
      </c>
    </row>
    <row r="3946" customFormat="false" ht="15" hidden="false" customHeight="false" outlineLevel="0" collapsed="false">
      <c r="A3946" s="25" t="s">
        <v>2097</v>
      </c>
      <c r="B3946" s="25" t="s">
        <v>80</v>
      </c>
      <c r="C3946" s="25" t="s">
        <v>9107</v>
      </c>
      <c r="D3946" s="25" t="s">
        <v>184</v>
      </c>
      <c r="E3946" s="25" t="s">
        <v>54</v>
      </c>
      <c r="F3946" s="25" t="s">
        <v>9294</v>
      </c>
      <c r="G3946" s="25" t="s">
        <v>9363</v>
      </c>
      <c r="H3946" s="25" t="n">
        <v>5843</v>
      </c>
    </row>
    <row r="3947" customFormat="false" ht="15" hidden="false" customHeight="false" outlineLevel="0" collapsed="false">
      <c r="A3947" s="25" t="s">
        <v>2098</v>
      </c>
      <c r="B3947" s="25" t="s">
        <v>80</v>
      </c>
      <c r="C3947" s="25" t="s">
        <v>9107</v>
      </c>
      <c r="D3947" s="25" t="s">
        <v>248</v>
      </c>
      <c r="E3947" s="25" t="s">
        <v>54</v>
      </c>
      <c r="F3947" s="25" t="s">
        <v>9294</v>
      </c>
      <c r="G3947" s="25" t="s">
        <v>9405</v>
      </c>
      <c r="H3947" s="25" t="n">
        <v>4577</v>
      </c>
    </row>
    <row r="3948" customFormat="false" ht="15" hidden="false" customHeight="false" outlineLevel="0" collapsed="false">
      <c r="A3948" s="25" t="s">
        <v>2099</v>
      </c>
      <c r="B3948" s="25" t="s">
        <v>80</v>
      </c>
      <c r="C3948" s="25" t="s">
        <v>160</v>
      </c>
      <c r="D3948" s="25" t="s">
        <v>180</v>
      </c>
      <c r="E3948" s="25" t="s">
        <v>54</v>
      </c>
      <c r="F3948" s="25" t="s">
        <v>9294</v>
      </c>
      <c r="G3948" s="25" t="s">
        <v>9314</v>
      </c>
      <c r="H3948" s="25" t="n">
        <v>3323</v>
      </c>
    </row>
    <row r="3949" customFormat="false" ht="15" hidden="false" customHeight="false" outlineLevel="0" collapsed="false">
      <c r="A3949" s="25" t="s">
        <v>5686</v>
      </c>
      <c r="B3949" s="25" t="s">
        <v>96</v>
      </c>
      <c r="C3949" s="25" t="s">
        <v>160</v>
      </c>
      <c r="D3949" s="25" t="s">
        <v>661</v>
      </c>
      <c r="E3949" s="25" t="s">
        <v>55</v>
      </c>
      <c r="F3949" s="25" t="s">
        <v>9294</v>
      </c>
      <c r="G3949" s="25" t="s">
        <v>9384</v>
      </c>
      <c r="H3949" s="25" t="n">
        <v>0</v>
      </c>
    </row>
    <row r="3950" customFormat="false" ht="15" hidden="false" customHeight="false" outlineLevel="0" collapsed="false">
      <c r="A3950" s="25" t="s">
        <v>5687</v>
      </c>
      <c r="B3950" s="25" t="s">
        <v>96</v>
      </c>
      <c r="C3950" s="25" t="s">
        <v>186</v>
      </c>
      <c r="D3950" s="25" t="s">
        <v>3359</v>
      </c>
      <c r="E3950" s="25" t="s">
        <v>54</v>
      </c>
      <c r="F3950" s="25" t="s">
        <v>9294</v>
      </c>
      <c r="G3950" s="25" t="s">
        <v>9405</v>
      </c>
      <c r="H3950" s="25" t="n">
        <v>483</v>
      </c>
    </row>
    <row r="3951" customFormat="false" ht="15" hidden="false" customHeight="false" outlineLevel="0" collapsed="false">
      <c r="A3951" s="25" t="s">
        <v>4151</v>
      </c>
      <c r="B3951" s="25" t="s">
        <v>89</v>
      </c>
      <c r="C3951" s="25" t="s">
        <v>186</v>
      </c>
      <c r="D3951" s="25" t="s">
        <v>1090</v>
      </c>
      <c r="E3951" s="25" t="s">
        <v>55</v>
      </c>
      <c r="F3951" s="25" t="s">
        <v>9294</v>
      </c>
      <c r="G3951" s="25" t="s">
        <v>9386</v>
      </c>
      <c r="H3951" s="25" t="n">
        <v>0</v>
      </c>
    </row>
    <row r="3952" customFormat="false" ht="15" hidden="false" customHeight="false" outlineLevel="0" collapsed="false">
      <c r="A3952" s="25" t="s">
        <v>4152</v>
      </c>
      <c r="B3952" s="25" t="s">
        <v>89</v>
      </c>
      <c r="C3952" s="25" t="s">
        <v>9107</v>
      </c>
      <c r="D3952" s="25" t="s">
        <v>644</v>
      </c>
      <c r="E3952" s="25" t="s">
        <v>54</v>
      </c>
      <c r="F3952" s="25" t="s">
        <v>9294</v>
      </c>
      <c r="G3952" s="25" t="s">
        <v>9378</v>
      </c>
      <c r="H3952" s="25" t="n">
        <v>5206</v>
      </c>
    </row>
    <row r="3953" customFormat="false" ht="15" hidden="false" customHeight="false" outlineLevel="0" collapsed="false">
      <c r="A3953" s="25" t="s">
        <v>2690</v>
      </c>
      <c r="B3953" s="25" t="s">
        <v>78</v>
      </c>
      <c r="C3953" s="25" t="s">
        <v>160</v>
      </c>
      <c r="D3953" s="25" t="s">
        <v>215</v>
      </c>
      <c r="E3953" s="25" t="s">
        <v>54</v>
      </c>
      <c r="F3953" s="25" t="s">
        <v>9294</v>
      </c>
      <c r="G3953" s="25" t="s">
        <v>9389</v>
      </c>
      <c r="H3953" s="25" t="n">
        <v>3621</v>
      </c>
    </row>
    <row r="3954" customFormat="false" ht="15" hidden="false" customHeight="false" outlineLevel="0" collapsed="false">
      <c r="A3954" s="25" t="s">
        <v>7819</v>
      </c>
      <c r="B3954" s="25" t="s">
        <v>114</v>
      </c>
      <c r="C3954" s="25" t="s">
        <v>9107</v>
      </c>
      <c r="D3954" s="25" t="s">
        <v>2484</v>
      </c>
      <c r="E3954" s="25" t="s">
        <v>54</v>
      </c>
      <c r="F3954" s="25" t="s">
        <v>9294</v>
      </c>
      <c r="G3954" s="25" t="s">
        <v>9284</v>
      </c>
      <c r="H3954" s="25" t="n">
        <v>4756</v>
      </c>
    </row>
    <row r="3955" customFormat="false" ht="15" hidden="false" customHeight="false" outlineLevel="0" collapsed="false">
      <c r="A3955" s="25" t="s">
        <v>1004</v>
      </c>
      <c r="B3955" s="25" t="s">
        <v>72</v>
      </c>
      <c r="C3955" s="25" t="s">
        <v>170</v>
      </c>
      <c r="D3955" s="25" t="s">
        <v>180</v>
      </c>
      <c r="E3955" s="25" t="s">
        <v>55</v>
      </c>
      <c r="F3955" s="25" t="s">
        <v>9294</v>
      </c>
      <c r="G3955" s="25" t="s">
        <v>9400</v>
      </c>
      <c r="H3955" s="25" t="n">
        <v>0</v>
      </c>
    </row>
    <row r="3956" customFormat="false" ht="15" hidden="false" customHeight="false" outlineLevel="0" collapsed="false">
      <c r="A3956" s="25" t="s">
        <v>1005</v>
      </c>
      <c r="B3956" s="25" t="s">
        <v>72</v>
      </c>
      <c r="C3956" s="25" t="s">
        <v>160</v>
      </c>
      <c r="D3956" s="25" t="s">
        <v>176</v>
      </c>
      <c r="E3956" s="25" t="s">
        <v>54</v>
      </c>
      <c r="F3956" s="25" t="s">
        <v>9294</v>
      </c>
      <c r="G3956" s="25" t="s">
        <v>9314</v>
      </c>
      <c r="H3956" s="25" t="n">
        <v>3228</v>
      </c>
    </row>
    <row r="3957" customFormat="false" ht="15" hidden="false" customHeight="false" outlineLevel="0" collapsed="false">
      <c r="A3957" s="25" t="s">
        <v>6605</v>
      </c>
      <c r="B3957" s="25" t="s">
        <v>107</v>
      </c>
      <c r="C3957" s="25" t="s">
        <v>170</v>
      </c>
      <c r="D3957" s="25" t="s">
        <v>251</v>
      </c>
      <c r="E3957" s="25" t="s">
        <v>56</v>
      </c>
      <c r="F3957" s="25" t="s">
        <v>9294</v>
      </c>
    </row>
    <row r="3958" customFormat="false" ht="15" hidden="false" customHeight="false" outlineLevel="0" collapsed="false">
      <c r="A3958" s="25" t="s">
        <v>3627</v>
      </c>
      <c r="B3958" s="25" t="s">
        <v>79</v>
      </c>
      <c r="C3958" s="25" t="s">
        <v>170</v>
      </c>
      <c r="D3958" s="25" t="s">
        <v>151</v>
      </c>
      <c r="E3958" s="25" t="s">
        <v>54</v>
      </c>
      <c r="F3958" s="25" t="s">
        <v>9294</v>
      </c>
      <c r="G3958" s="25" t="s">
        <v>9405</v>
      </c>
      <c r="H3958" s="25" t="n">
        <v>1063</v>
      </c>
    </row>
    <row r="3959" customFormat="false" ht="15" hidden="false" customHeight="false" outlineLevel="0" collapsed="false">
      <c r="A3959" s="25" t="s">
        <v>5950</v>
      </c>
      <c r="B3959" s="25" t="s">
        <v>97</v>
      </c>
      <c r="C3959" s="25" t="s">
        <v>170</v>
      </c>
      <c r="D3959" s="25" t="s">
        <v>463</v>
      </c>
      <c r="E3959" s="25" t="s">
        <v>55</v>
      </c>
      <c r="F3959" s="25" t="s">
        <v>9294</v>
      </c>
      <c r="G3959" s="25" t="s">
        <v>9373</v>
      </c>
      <c r="H3959" s="25" t="n">
        <v>0</v>
      </c>
    </row>
    <row r="3960" customFormat="false" ht="15" hidden="false" customHeight="false" outlineLevel="0" collapsed="false">
      <c r="A3960" s="25" t="s">
        <v>4287</v>
      </c>
      <c r="B3960" s="25" t="s">
        <v>88</v>
      </c>
      <c r="C3960" s="25" t="s">
        <v>9107</v>
      </c>
      <c r="D3960" s="25" t="s">
        <v>1653</v>
      </c>
      <c r="E3960" s="25" t="s">
        <v>56</v>
      </c>
      <c r="F3960" s="25" t="s">
        <v>9294</v>
      </c>
    </row>
    <row r="3961" customFormat="false" ht="15" hidden="false" customHeight="false" outlineLevel="0" collapsed="false">
      <c r="A3961" s="25" t="s">
        <v>7134</v>
      </c>
      <c r="B3961" s="25" t="s">
        <v>104</v>
      </c>
      <c r="C3961" s="25" t="s">
        <v>148</v>
      </c>
      <c r="E3961" s="25" t="s">
        <v>56</v>
      </c>
      <c r="F3961" s="25" t="s">
        <v>9294</v>
      </c>
    </row>
    <row r="3962" customFormat="false" ht="15" hidden="false" customHeight="false" outlineLevel="0" collapsed="false">
      <c r="A3962" s="25" t="s">
        <v>4497</v>
      </c>
      <c r="B3962" s="25" t="s">
        <v>86</v>
      </c>
      <c r="C3962" s="25" t="s">
        <v>148</v>
      </c>
      <c r="E3962" s="25" t="s">
        <v>56</v>
      </c>
      <c r="F3962" s="25" t="s">
        <v>9294</v>
      </c>
    </row>
    <row r="3963" customFormat="false" ht="15" hidden="false" customHeight="false" outlineLevel="0" collapsed="false">
      <c r="A3963" s="25" t="s">
        <v>8886</v>
      </c>
      <c r="B3963" s="25" t="s">
        <v>115</v>
      </c>
      <c r="C3963" s="25" t="s">
        <v>160</v>
      </c>
      <c r="D3963" s="25" t="s">
        <v>2754</v>
      </c>
      <c r="E3963" s="25" t="s">
        <v>54</v>
      </c>
      <c r="F3963" s="25" t="s">
        <v>9294</v>
      </c>
      <c r="G3963" s="25" t="s">
        <v>9304</v>
      </c>
      <c r="H3963" s="25" t="n">
        <v>4234</v>
      </c>
    </row>
    <row r="3964" customFormat="false" ht="15" hidden="false" customHeight="false" outlineLevel="0" collapsed="false">
      <c r="A3964" s="25" t="s">
        <v>5124</v>
      </c>
      <c r="B3964" s="25" t="s">
        <v>95</v>
      </c>
      <c r="C3964" s="25" t="s">
        <v>170</v>
      </c>
      <c r="D3964" s="25" t="s">
        <v>639</v>
      </c>
      <c r="E3964" s="25" t="s">
        <v>54</v>
      </c>
      <c r="F3964" s="25" t="s">
        <v>9267</v>
      </c>
      <c r="G3964" s="25" t="s">
        <v>9394</v>
      </c>
      <c r="H3964" s="25" t="n">
        <v>1198</v>
      </c>
    </row>
    <row r="3965" customFormat="false" ht="15" hidden="false" customHeight="false" outlineLevel="0" collapsed="false">
      <c r="A3965" s="25" t="s">
        <v>3930</v>
      </c>
      <c r="B3965" s="25" t="s">
        <v>87</v>
      </c>
      <c r="C3965" s="25" t="s">
        <v>9107</v>
      </c>
      <c r="D3965" s="25" t="s">
        <v>622</v>
      </c>
      <c r="E3965" s="25" t="s">
        <v>54</v>
      </c>
      <c r="F3965" s="25" t="s">
        <v>9267</v>
      </c>
      <c r="G3965" s="25" t="s">
        <v>9397</v>
      </c>
      <c r="H3965" s="25" t="n">
        <v>4960</v>
      </c>
    </row>
    <row r="3966" customFormat="false" ht="15" hidden="false" customHeight="false" outlineLevel="0" collapsed="false">
      <c r="A3966" s="25" t="s">
        <v>2100</v>
      </c>
      <c r="B3966" s="25" t="s">
        <v>80</v>
      </c>
      <c r="C3966" s="25" t="s">
        <v>186</v>
      </c>
      <c r="D3966" s="25" t="s">
        <v>173</v>
      </c>
      <c r="E3966" s="25" t="s">
        <v>54</v>
      </c>
      <c r="F3966" s="25" t="s">
        <v>9267</v>
      </c>
      <c r="G3966" s="25" t="s">
        <v>9386</v>
      </c>
      <c r="H3966" s="25" t="n">
        <v>576</v>
      </c>
    </row>
    <row r="3967" customFormat="false" ht="15" hidden="false" customHeight="false" outlineLevel="0" collapsed="false">
      <c r="A3967" s="25" t="s">
        <v>2101</v>
      </c>
      <c r="B3967" s="25" t="s">
        <v>80</v>
      </c>
      <c r="C3967" s="25" t="s">
        <v>178</v>
      </c>
      <c r="D3967" s="25" t="s">
        <v>240</v>
      </c>
      <c r="E3967" s="25" t="s">
        <v>54</v>
      </c>
      <c r="F3967" s="25" t="s">
        <v>9267</v>
      </c>
      <c r="G3967" s="25" t="s">
        <v>9374</v>
      </c>
      <c r="H3967" s="25" t="n">
        <v>5614</v>
      </c>
    </row>
    <row r="3968" customFormat="false" ht="15" hidden="false" customHeight="false" outlineLevel="0" collapsed="false">
      <c r="A3968" s="25" t="s">
        <v>2102</v>
      </c>
      <c r="B3968" s="25" t="s">
        <v>80</v>
      </c>
      <c r="C3968" s="25" t="s">
        <v>160</v>
      </c>
      <c r="D3968" s="25" t="s">
        <v>225</v>
      </c>
      <c r="E3968" s="25" t="s">
        <v>54</v>
      </c>
      <c r="F3968" s="25" t="s">
        <v>9267</v>
      </c>
      <c r="G3968" s="25" t="s">
        <v>9380</v>
      </c>
      <c r="H3968" s="25" t="n">
        <v>3422</v>
      </c>
    </row>
    <row r="3969" customFormat="false" ht="15" hidden="false" customHeight="false" outlineLevel="0" collapsed="false">
      <c r="A3969" s="25" t="s">
        <v>6160</v>
      </c>
      <c r="B3969" s="25" t="s">
        <v>108</v>
      </c>
      <c r="C3969" s="25" t="s">
        <v>186</v>
      </c>
      <c r="D3969" s="25" t="s">
        <v>5204</v>
      </c>
      <c r="E3969" s="25" t="s">
        <v>56</v>
      </c>
      <c r="F3969" s="25" t="s">
        <v>9267</v>
      </c>
    </row>
    <row r="3970" customFormat="false" ht="15" hidden="false" customHeight="false" outlineLevel="0" collapsed="false">
      <c r="A3970" s="25" t="s">
        <v>7502</v>
      </c>
      <c r="B3970" s="25" t="s">
        <v>112</v>
      </c>
      <c r="C3970" s="25" t="s">
        <v>160</v>
      </c>
      <c r="E3970" s="25" t="s">
        <v>56</v>
      </c>
      <c r="F3970" s="25" t="s">
        <v>9267</v>
      </c>
    </row>
    <row r="3971" customFormat="false" ht="15" hidden="false" customHeight="false" outlineLevel="0" collapsed="false">
      <c r="A3971" s="25" t="s">
        <v>7503</v>
      </c>
      <c r="B3971" s="25" t="s">
        <v>112</v>
      </c>
      <c r="C3971" s="25" t="s">
        <v>178</v>
      </c>
      <c r="D3971" s="25" t="s">
        <v>1187</v>
      </c>
      <c r="E3971" s="25" t="s">
        <v>54</v>
      </c>
      <c r="F3971" s="25" t="s">
        <v>9267</v>
      </c>
      <c r="G3971" s="25" t="s">
        <v>9314</v>
      </c>
      <c r="H3971" s="25" t="n">
        <v>5306</v>
      </c>
    </row>
    <row r="3972" customFormat="false" ht="15" hidden="false" customHeight="false" outlineLevel="0" collapsed="false">
      <c r="A3972" s="25" t="s">
        <v>7820</v>
      </c>
      <c r="B3972" s="25" t="s">
        <v>114</v>
      </c>
      <c r="C3972" s="25" t="s">
        <v>186</v>
      </c>
      <c r="E3972" s="25" t="s">
        <v>56</v>
      </c>
      <c r="F3972" s="25" t="s">
        <v>9267</v>
      </c>
    </row>
    <row r="3973" customFormat="false" ht="15" hidden="false" customHeight="false" outlineLevel="0" collapsed="false">
      <c r="A3973" s="25" t="s">
        <v>7821</v>
      </c>
      <c r="B3973" s="25" t="s">
        <v>114</v>
      </c>
      <c r="C3973" s="25" t="s">
        <v>9107</v>
      </c>
      <c r="E3973" s="25" t="s">
        <v>56</v>
      </c>
      <c r="F3973" s="25" t="s">
        <v>9267</v>
      </c>
    </row>
    <row r="3974" customFormat="false" ht="15" hidden="false" customHeight="false" outlineLevel="0" collapsed="false">
      <c r="A3974" s="25" t="s">
        <v>8227</v>
      </c>
      <c r="B3974" s="25" t="s">
        <v>113</v>
      </c>
      <c r="C3974" s="25" t="s">
        <v>9107</v>
      </c>
      <c r="D3974" s="25" t="s">
        <v>156</v>
      </c>
      <c r="E3974" s="25" t="s">
        <v>56</v>
      </c>
      <c r="F3974" s="25" t="s">
        <v>9267</v>
      </c>
    </row>
    <row r="3975" customFormat="false" ht="15" hidden="false" customHeight="false" outlineLevel="0" collapsed="false">
      <c r="A3975" s="25" t="s">
        <v>8228</v>
      </c>
      <c r="B3975" s="25" t="s">
        <v>113</v>
      </c>
      <c r="C3975" s="25" t="s">
        <v>9107</v>
      </c>
      <c r="D3975" s="25" t="s">
        <v>199</v>
      </c>
      <c r="E3975" s="25" t="s">
        <v>55</v>
      </c>
      <c r="F3975" s="25" t="s">
        <v>9267</v>
      </c>
      <c r="G3975" s="25" t="s">
        <v>9369</v>
      </c>
      <c r="H3975" s="25" t="n">
        <v>0</v>
      </c>
    </row>
    <row r="3976" customFormat="false" ht="15" hidden="false" customHeight="false" outlineLevel="0" collapsed="false">
      <c r="A3976" s="25" t="s">
        <v>1006</v>
      </c>
      <c r="B3976" s="25" t="s">
        <v>72</v>
      </c>
      <c r="C3976" s="25" t="s">
        <v>148</v>
      </c>
      <c r="D3976" s="25" t="s">
        <v>169</v>
      </c>
      <c r="E3976" s="25" t="s">
        <v>54</v>
      </c>
      <c r="F3976" s="25" t="s">
        <v>9267</v>
      </c>
      <c r="G3976" s="25" t="s">
        <v>9390</v>
      </c>
      <c r="H3976" s="25" t="n">
        <v>60</v>
      </c>
    </row>
    <row r="3977" customFormat="false" ht="15" hidden="false" customHeight="false" outlineLevel="0" collapsed="false">
      <c r="A3977" s="25" t="s">
        <v>6606</v>
      </c>
      <c r="B3977" s="25" t="s">
        <v>107</v>
      </c>
      <c r="C3977" s="25" t="s">
        <v>186</v>
      </c>
      <c r="E3977" s="25" t="s">
        <v>56</v>
      </c>
      <c r="F3977" s="25" t="s">
        <v>9267</v>
      </c>
    </row>
    <row r="3978" customFormat="false" ht="15" hidden="false" customHeight="false" outlineLevel="0" collapsed="false">
      <c r="A3978" s="25" t="s">
        <v>6607</v>
      </c>
      <c r="B3978" s="25" t="s">
        <v>107</v>
      </c>
      <c r="C3978" s="25" t="s">
        <v>2445</v>
      </c>
      <c r="D3978" s="25" t="s">
        <v>1158</v>
      </c>
      <c r="E3978" s="25" t="s">
        <v>55</v>
      </c>
      <c r="F3978" s="25" t="s">
        <v>9267</v>
      </c>
      <c r="G3978" s="25" t="s">
        <v>9366</v>
      </c>
      <c r="H3978" s="25" t="n">
        <v>0</v>
      </c>
    </row>
    <row r="3979" customFormat="false" ht="15" hidden="false" customHeight="false" outlineLevel="0" collapsed="false">
      <c r="A3979" s="25" t="s">
        <v>1299</v>
      </c>
      <c r="B3979" s="25" t="s">
        <v>73</v>
      </c>
      <c r="C3979" s="25" t="s">
        <v>178</v>
      </c>
      <c r="D3979" s="25" t="s">
        <v>151</v>
      </c>
      <c r="E3979" s="25" t="s">
        <v>54</v>
      </c>
      <c r="F3979" s="25" t="s">
        <v>9267</v>
      </c>
      <c r="G3979" s="25" t="s">
        <v>9347</v>
      </c>
      <c r="H3979" s="25" t="n">
        <v>5018</v>
      </c>
    </row>
    <row r="3980" customFormat="false" ht="15" hidden="false" customHeight="false" outlineLevel="0" collapsed="false">
      <c r="A3980" s="25" t="s">
        <v>7135</v>
      </c>
      <c r="B3980" s="25" t="s">
        <v>104</v>
      </c>
      <c r="C3980" s="25" t="s">
        <v>186</v>
      </c>
      <c r="E3980" s="25" t="s">
        <v>56</v>
      </c>
      <c r="F3980" s="25" t="s">
        <v>9267</v>
      </c>
    </row>
    <row r="3981" customFormat="false" ht="15" hidden="false" customHeight="false" outlineLevel="0" collapsed="false">
      <c r="A3981" s="25" t="s">
        <v>7136</v>
      </c>
      <c r="B3981" s="25" t="s">
        <v>104</v>
      </c>
      <c r="C3981" s="25" t="s">
        <v>160</v>
      </c>
      <c r="D3981" s="25" t="s">
        <v>417</v>
      </c>
      <c r="E3981" s="25" t="s">
        <v>54</v>
      </c>
      <c r="F3981" s="25" t="s">
        <v>9267</v>
      </c>
      <c r="G3981" s="25" t="s">
        <v>9405</v>
      </c>
      <c r="H3981" s="25" t="n">
        <v>3295</v>
      </c>
    </row>
    <row r="3982" customFormat="false" ht="15" hidden="false" customHeight="false" outlineLevel="0" collapsed="false">
      <c r="A3982" s="25" t="s">
        <v>378</v>
      </c>
      <c r="B3982" s="25" t="s">
        <v>69</v>
      </c>
      <c r="C3982" s="25" t="s">
        <v>148</v>
      </c>
      <c r="D3982" s="25" t="s">
        <v>188</v>
      </c>
      <c r="E3982" s="25" t="s">
        <v>54</v>
      </c>
      <c r="F3982" s="25" t="s">
        <v>9268</v>
      </c>
      <c r="G3982" s="25" t="s">
        <v>9400</v>
      </c>
      <c r="H3982" s="25" t="n">
        <v>61</v>
      </c>
    </row>
    <row r="3983" customFormat="false" ht="15" hidden="false" customHeight="false" outlineLevel="0" collapsed="false">
      <c r="A3983" s="25" t="s">
        <v>4839</v>
      </c>
      <c r="B3983" s="25" t="s">
        <v>98</v>
      </c>
      <c r="C3983" s="25" t="s">
        <v>178</v>
      </c>
      <c r="D3983" s="25" t="s">
        <v>1671</v>
      </c>
      <c r="E3983" s="25" t="s">
        <v>55</v>
      </c>
      <c r="F3983" s="25" t="s">
        <v>9268</v>
      </c>
      <c r="G3983" s="25" t="s">
        <v>9409</v>
      </c>
      <c r="H3983" s="25" t="n">
        <v>0</v>
      </c>
    </row>
    <row r="3984" customFormat="false" ht="15" hidden="false" customHeight="false" outlineLevel="0" collapsed="false">
      <c r="A3984" s="25" t="s">
        <v>5125</v>
      </c>
      <c r="B3984" s="25" t="s">
        <v>95</v>
      </c>
      <c r="C3984" s="25" t="s">
        <v>170</v>
      </c>
      <c r="D3984" s="25" t="s">
        <v>231</v>
      </c>
      <c r="E3984" s="25" t="s">
        <v>56</v>
      </c>
      <c r="F3984" s="25" t="s">
        <v>9268</v>
      </c>
    </row>
    <row r="3985" customFormat="false" ht="15" hidden="false" customHeight="false" outlineLevel="0" collapsed="false">
      <c r="A3985" s="25" t="s">
        <v>5126</v>
      </c>
      <c r="B3985" s="25" t="s">
        <v>95</v>
      </c>
      <c r="C3985" s="25" t="s">
        <v>148</v>
      </c>
      <c r="D3985" s="25" t="s">
        <v>1640</v>
      </c>
      <c r="E3985" s="25" t="s">
        <v>54</v>
      </c>
      <c r="F3985" s="25" t="s">
        <v>9268</v>
      </c>
      <c r="G3985" s="25" t="s">
        <v>9403</v>
      </c>
      <c r="H3985" s="25" t="n">
        <v>59</v>
      </c>
    </row>
    <row r="3986" customFormat="false" ht="15" hidden="false" customHeight="false" outlineLevel="0" collapsed="false">
      <c r="A3986" s="25" t="s">
        <v>5426</v>
      </c>
      <c r="B3986" s="25" t="s">
        <v>94</v>
      </c>
      <c r="C3986" s="25" t="s">
        <v>178</v>
      </c>
      <c r="E3986" s="25" t="s">
        <v>56</v>
      </c>
      <c r="F3986" s="25" t="s">
        <v>9268</v>
      </c>
    </row>
    <row r="3987" customFormat="false" ht="15" hidden="false" customHeight="false" outlineLevel="0" collapsed="false">
      <c r="A3987" s="25" t="s">
        <v>5427</v>
      </c>
      <c r="B3987" s="25" t="s">
        <v>94</v>
      </c>
      <c r="C3987" s="25" t="s">
        <v>160</v>
      </c>
      <c r="D3987" s="25" t="s">
        <v>417</v>
      </c>
      <c r="E3987" s="25" t="s">
        <v>56</v>
      </c>
      <c r="F3987" s="25" t="s">
        <v>9268</v>
      </c>
    </row>
    <row r="3988" customFormat="false" ht="15" hidden="false" customHeight="false" outlineLevel="0" collapsed="false">
      <c r="A3988" s="25" t="s">
        <v>5428</v>
      </c>
      <c r="B3988" s="25" t="s">
        <v>94</v>
      </c>
      <c r="C3988" s="25" t="s">
        <v>9107</v>
      </c>
      <c r="D3988" s="25" t="s">
        <v>1671</v>
      </c>
      <c r="E3988" s="25" t="s">
        <v>54</v>
      </c>
      <c r="F3988" s="25" t="s">
        <v>9268</v>
      </c>
      <c r="G3988" s="25" t="s">
        <v>9303</v>
      </c>
      <c r="H3988" s="25" t="n">
        <v>3720</v>
      </c>
    </row>
    <row r="3989" customFormat="false" ht="15" hidden="false" customHeight="false" outlineLevel="0" collapsed="false">
      <c r="A3989" s="25" t="s">
        <v>2103</v>
      </c>
      <c r="B3989" s="25" t="s">
        <v>80</v>
      </c>
      <c r="C3989" s="25" t="s">
        <v>160</v>
      </c>
      <c r="D3989" s="25" t="s">
        <v>180</v>
      </c>
      <c r="E3989" s="25" t="s">
        <v>55</v>
      </c>
      <c r="F3989" s="25" t="s">
        <v>9268</v>
      </c>
      <c r="G3989" s="25" t="s">
        <v>9366</v>
      </c>
      <c r="H3989" s="25" t="n">
        <v>0</v>
      </c>
    </row>
    <row r="3990" customFormat="false" ht="15" hidden="false" customHeight="false" outlineLevel="0" collapsed="false">
      <c r="A3990" s="25" t="s">
        <v>2104</v>
      </c>
      <c r="B3990" s="25" t="s">
        <v>80</v>
      </c>
      <c r="C3990" s="25" t="s">
        <v>9107</v>
      </c>
      <c r="D3990" s="25" t="s">
        <v>198</v>
      </c>
      <c r="E3990" s="25" t="s">
        <v>54</v>
      </c>
      <c r="F3990" s="25" t="s">
        <v>9268</v>
      </c>
      <c r="G3990" s="25" t="s">
        <v>9347</v>
      </c>
      <c r="H3990" s="25" t="n">
        <v>5088</v>
      </c>
    </row>
    <row r="3991" customFormat="false" ht="15" hidden="false" customHeight="false" outlineLevel="0" collapsed="false">
      <c r="A3991" s="25" t="s">
        <v>6161</v>
      </c>
      <c r="B3991" s="25" t="s">
        <v>108</v>
      </c>
      <c r="C3991" s="25" t="s">
        <v>178</v>
      </c>
      <c r="D3991" s="25" t="s">
        <v>444</v>
      </c>
      <c r="E3991" s="25" t="s">
        <v>54</v>
      </c>
      <c r="F3991" s="25" t="s">
        <v>9268</v>
      </c>
      <c r="G3991" s="25" t="s">
        <v>9307</v>
      </c>
      <c r="H3991" s="25" t="n">
        <v>6666</v>
      </c>
    </row>
    <row r="3992" customFormat="false" ht="15" hidden="false" customHeight="false" outlineLevel="0" collapsed="false">
      <c r="A3992" s="25" t="s">
        <v>2691</v>
      </c>
      <c r="B3992" s="25" t="s">
        <v>78</v>
      </c>
      <c r="C3992" s="25" t="s">
        <v>170</v>
      </c>
      <c r="D3992" s="25" t="s">
        <v>145</v>
      </c>
      <c r="E3992" s="25" t="s">
        <v>55</v>
      </c>
      <c r="F3992" s="25" t="s">
        <v>9268</v>
      </c>
      <c r="G3992" s="25" t="s">
        <v>9335</v>
      </c>
      <c r="H3992" s="25" t="n">
        <v>0</v>
      </c>
    </row>
    <row r="3993" customFormat="false" ht="15" hidden="false" customHeight="false" outlineLevel="0" collapsed="false">
      <c r="A3993" s="25" t="s">
        <v>2692</v>
      </c>
      <c r="B3993" s="25" t="s">
        <v>78</v>
      </c>
      <c r="C3993" s="25" t="s">
        <v>9107</v>
      </c>
      <c r="D3993" s="25" t="s">
        <v>180</v>
      </c>
      <c r="E3993" s="25" t="s">
        <v>54</v>
      </c>
      <c r="F3993" s="25" t="s">
        <v>9268</v>
      </c>
      <c r="G3993" s="25" t="s">
        <v>9281</v>
      </c>
      <c r="H3993" s="25" t="n">
        <v>5115</v>
      </c>
    </row>
    <row r="3994" customFormat="false" ht="15" hidden="false" customHeight="false" outlineLevel="0" collapsed="false">
      <c r="A3994" s="25" t="s">
        <v>7504</v>
      </c>
      <c r="B3994" s="25" t="s">
        <v>112</v>
      </c>
      <c r="C3994" s="25" t="s">
        <v>160</v>
      </c>
      <c r="D3994" s="25" t="s">
        <v>1690</v>
      </c>
      <c r="E3994" s="25" t="s">
        <v>56</v>
      </c>
      <c r="F3994" s="25" t="s">
        <v>9268</v>
      </c>
    </row>
    <row r="3995" customFormat="false" ht="15" hidden="false" customHeight="false" outlineLevel="0" collapsed="false">
      <c r="A3995" s="25" t="s">
        <v>3040</v>
      </c>
      <c r="B3995" s="25" t="s">
        <v>76</v>
      </c>
      <c r="C3995" s="25" t="s">
        <v>186</v>
      </c>
      <c r="D3995" s="25" t="s">
        <v>176</v>
      </c>
      <c r="E3995" s="25" t="s">
        <v>55</v>
      </c>
      <c r="F3995" s="25" t="s">
        <v>9268</v>
      </c>
      <c r="G3995" s="25" t="s">
        <v>9359</v>
      </c>
      <c r="H3995" s="25" t="n">
        <v>0</v>
      </c>
    </row>
    <row r="3996" customFormat="false" ht="15" hidden="false" customHeight="false" outlineLevel="0" collapsed="false">
      <c r="A3996" s="25" t="s">
        <v>3041</v>
      </c>
      <c r="B3996" s="25" t="s">
        <v>76</v>
      </c>
      <c r="C3996" s="25" t="s">
        <v>170</v>
      </c>
      <c r="D3996" s="25" t="s">
        <v>180</v>
      </c>
      <c r="E3996" s="25" t="s">
        <v>54</v>
      </c>
      <c r="F3996" s="25" t="s">
        <v>9268</v>
      </c>
      <c r="G3996" s="25" t="s">
        <v>9409</v>
      </c>
      <c r="H3996" s="25" t="n">
        <v>1149</v>
      </c>
    </row>
    <row r="3997" customFormat="false" ht="15" hidden="false" customHeight="false" outlineLevel="0" collapsed="false">
      <c r="A3997" s="25" t="s">
        <v>3042</v>
      </c>
      <c r="B3997" s="25" t="s">
        <v>76</v>
      </c>
      <c r="C3997" s="25" t="s">
        <v>9107</v>
      </c>
      <c r="D3997" s="25" t="s">
        <v>151</v>
      </c>
      <c r="E3997" s="25" t="s">
        <v>54</v>
      </c>
      <c r="F3997" s="25" t="s">
        <v>9268</v>
      </c>
      <c r="G3997" s="25" t="s">
        <v>9377</v>
      </c>
      <c r="H3997" s="25" t="n">
        <v>5220</v>
      </c>
    </row>
    <row r="3998" customFormat="false" ht="15" hidden="false" customHeight="false" outlineLevel="0" collapsed="false">
      <c r="A3998" s="25" t="s">
        <v>3043</v>
      </c>
      <c r="B3998" s="25" t="s">
        <v>76</v>
      </c>
      <c r="C3998" s="25" t="s">
        <v>148</v>
      </c>
      <c r="D3998" s="25" t="s">
        <v>176</v>
      </c>
      <c r="E3998" s="25" t="s">
        <v>54</v>
      </c>
      <c r="F3998" s="25" t="s">
        <v>9268</v>
      </c>
      <c r="G3998" s="25" t="s">
        <v>9289</v>
      </c>
      <c r="H3998" s="25" t="n">
        <v>60</v>
      </c>
    </row>
    <row r="3999" customFormat="false" ht="15" hidden="false" customHeight="false" outlineLevel="0" collapsed="false">
      <c r="A3999" s="25" t="s">
        <v>7822</v>
      </c>
      <c r="B3999" s="25" t="s">
        <v>114</v>
      </c>
      <c r="C3999" s="25" t="s">
        <v>186</v>
      </c>
      <c r="E3999" s="25" t="s">
        <v>56</v>
      </c>
      <c r="F3999" s="25" t="s">
        <v>9268</v>
      </c>
    </row>
    <row r="4000" customFormat="false" ht="15" hidden="false" customHeight="false" outlineLevel="0" collapsed="false">
      <c r="A4000" s="25" t="s">
        <v>7823</v>
      </c>
      <c r="B4000" s="25" t="s">
        <v>114</v>
      </c>
      <c r="C4000" s="25" t="s">
        <v>186</v>
      </c>
      <c r="D4000" s="25" t="s">
        <v>1778</v>
      </c>
      <c r="E4000" s="25" t="s">
        <v>54</v>
      </c>
      <c r="F4000" s="25" t="s">
        <v>9268</v>
      </c>
      <c r="G4000" s="25" t="s">
        <v>9289</v>
      </c>
      <c r="H4000" s="25" t="n">
        <v>551</v>
      </c>
    </row>
    <row r="4001" customFormat="false" ht="15" hidden="false" customHeight="false" outlineLevel="0" collapsed="false">
      <c r="A4001" s="25" t="s">
        <v>6608</v>
      </c>
      <c r="B4001" s="25" t="s">
        <v>107</v>
      </c>
      <c r="C4001" s="25" t="s">
        <v>186</v>
      </c>
      <c r="D4001" s="25" t="s">
        <v>3075</v>
      </c>
      <c r="E4001" s="25" t="s">
        <v>54</v>
      </c>
      <c r="F4001" s="25" t="s">
        <v>9268</v>
      </c>
      <c r="G4001" s="25" t="s">
        <v>9408</v>
      </c>
      <c r="H4001" s="25" t="n">
        <v>505</v>
      </c>
    </row>
    <row r="4002" customFormat="false" ht="15" hidden="false" customHeight="false" outlineLevel="0" collapsed="false">
      <c r="A4002" s="25" t="s">
        <v>3336</v>
      </c>
      <c r="B4002" s="25" t="s">
        <v>77</v>
      </c>
      <c r="C4002" s="25" t="s">
        <v>186</v>
      </c>
      <c r="D4002" s="25" t="s">
        <v>266</v>
      </c>
      <c r="E4002" s="25" t="s">
        <v>55</v>
      </c>
      <c r="F4002" s="25" t="s">
        <v>9268</v>
      </c>
      <c r="G4002" s="25" t="s">
        <v>9367</v>
      </c>
      <c r="H4002" s="25" t="n">
        <v>0</v>
      </c>
    </row>
    <row r="4003" customFormat="false" ht="15" hidden="false" customHeight="false" outlineLevel="0" collapsed="false">
      <c r="A4003" s="25" t="s">
        <v>3337</v>
      </c>
      <c r="B4003" s="25" t="s">
        <v>77</v>
      </c>
      <c r="C4003" s="25" t="s">
        <v>178</v>
      </c>
      <c r="D4003" s="25" t="s">
        <v>240</v>
      </c>
      <c r="E4003" s="25" t="s">
        <v>54</v>
      </c>
      <c r="F4003" s="25" t="s">
        <v>9268</v>
      </c>
      <c r="G4003" s="25" t="s">
        <v>9359</v>
      </c>
      <c r="H4003" s="25" t="n">
        <v>5472</v>
      </c>
    </row>
    <row r="4004" customFormat="false" ht="15" hidden="false" customHeight="false" outlineLevel="0" collapsed="false">
      <c r="A4004" s="25" t="s">
        <v>3628</v>
      </c>
      <c r="B4004" s="25" t="s">
        <v>79</v>
      </c>
      <c r="C4004" s="25" t="s">
        <v>9107</v>
      </c>
      <c r="D4004" s="25" t="s">
        <v>248</v>
      </c>
      <c r="E4004" s="25" t="s">
        <v>55</v>
      </c>
      <c r="F4004" s="25" t="s">
        <v>9268</v>
      </c>
      <c r="G4004" s="25" t="s">
        <v>9317</v>
      </c>
      <c r="H4004" s="25" t="n">
        <v>0</v>
      </c>
    </row>
    <row r="4005" customFormat="false" ht="15" hidden="false" customHeight="false" outlineLevel="0" collapsed="false">
      <c r="A4005" s="25" t="s">
        <v>7137</v>
      </c>
      <c r="B4005" s="25" t="s">
        <v>104</v>
      </c>
      <c r="C4005" s="25" t="s">
        <v>186</v>
      </c>
      <c r="D4005" s="25" t="s">
        <v>665</v>
      </c>
      <c r="E4005" s="25" t="s">
        <v>55</v>
      </c>
      <c r="F4005" s="25" t="s">
        <v>9268</v>
      </c>
      <c r="G4005" s="25" t="s">
        <v>9400</v>
      </c>
      <c r="H4005" s="25" t="n">
        <v>0</v>
      </c>
    </row>
    <row r="4006" customFormat="false" ht="15" hidden="false" customHeight="false" outlineLevel="0" collapsed="false">
      <c r="A4006" s="25" t="s">
        <v>379</v>
      </c>
      <c r="B4006" s="25" t="s">
        <v>69</v>
      </c>
      <c r="C4006" s="25" t="s">
        <v>186</v>
      </c>
      <c r="D4006" s="25" t="s">
        <v>198</v>
      </c>
      <c r="E4006" s="25" t="s">
        <v>55</v>
      </c>
      <c r="F4006" s="25" t="s">
        <v>9298</v>
      </c>
      <c r="G4006" s="25" t="s">
        <v>9371</v>
      </c>
      <c r="H4006" s="25" t="n">
        <v>0</v>
      </c>
    </row>
    <row r="4007" customFormat="false" ht="15" hidden="false" customHeight="false" outlineLevel="0" collapsed="false">
      <c r="A4007" s="25" t="s">
        <v>380</v>
      </c>
      <c r="B4007" s="25" t="s">
        <v>69</v>
      </c>
      <c r="C4007" s="25" t="s">
        <v>178</v>
      </c>
      <c r="D4007" s="25" t="s">
        <v>195</v>
      </c>
      <c r="E4007" s="25" t="s">
        <v>54</v>
      </c>
      <c r="F4007" s="25" t="s">
        <v>9298</v>
      </c>
      <c r="G4007" s="25" t="s">
        <v>9387</v>
      </c>
      <c r="H4007" s="25" t="n">
        <v>5271</v>
      </c>
    </row>
    <row r="4008" customFormat="false" ht="15" hidden="false" customHeight="false" outlineLevel="0" collapsed="false">
      <c r="A4008" s="25" t="s">
        <v>4840</v>
      </c>
      <c r="B4008" s="25" t="s">
        <v>98</v>
      </c>
      <c r="C4008" s="25" t="s">
        <v>148</v>
      </c>
      <c r="D4008" s="25" t="s">
        <v>663</v>
      </c>
      <c r="E4008" s="25" t="s">
        <v>54</v>
      </c>
      <c r="F4008" s="25" t="s">
        <v>9298</v>
      </c>
      <c r="G4008" s="25" t="s">
        <v>9372</v>
      </c>
      <c r="H4008" s="25" t="n">
        <v>49</v>
      </c>
    </row>
    <row r="4009" customFormat="false" ht="15" hidden="false" customHeight="false" outlineLevel="0" collapsed="false">
      <c r="A4009" s="25" t="s">
        <v>5127</v>
      </c>
      <c r="B4009" s="25" t="s">
        <v>95</v>
      </c>
      <c r="C4009" s="25" t="s">
        <v>160</v>
      </c>
      <c r="D4009" s="25" t="s">
        <v>1795</v>
      </c>
      <c r="E4009" s="25" t="s">
        <v>55</v>
      </c>
      <c r="F4009" s="25" t="s">
        <v>9298</v>
      </c>
      <c r="G4009" s="25" t="s">
        <v>9311</v>
      </c>
      <c r="H4009" s="25" t="n">
        <v>0</v>
      </c>
    </row>
    <row r="4010" customFormat="false" ht="15" hidden="false" customHeight="false" outlineLevel="0" collapsed="false">
      <c r="A4010" s="25" t="s">
        <v>3931</v>
      </c>
      <c r="B4010" s="25" t="s">
        <v>87</v>
      </c>
      <c r="C4010" s="25" t="s">
        <v>170</v>
      </c>
      <c r="E4010" s="25" t="s">
        <v>56</v>
      </c>
      <c r="F4010" s="25" t="s">
        <v>9298</v>
      </c>
    </row>
    <row r="4011" customFormat="false" ht="15" hidden="false" customHeight="false" outlineLevel="0" collapsed="false">
      <c r="A4011" s="25" t="s">
        <v>3932</v>
      </c>
      <c r="B4011" s="25" t="s">
        <v>87</v>
      </c>
      <c r="C4011" s="25" t="s">
        <v>170</v>
      </c>
      <c r="D4011" s="25" t="s">
        <v>1090</v>
      </c>
      <c r="E4011" s="25" t="s">
        <v>54</v>
      </c>
      <c r="F4011" s="25" t="s">
        <v>9298</v>
      </c>
      <c r="G4011" s="25" t="s">
        <v>9402</v>
      </c>
      <c r="H4011" s="25" t="n">
        <v>1236</v>
      </c>
    </row>
    <row r="4012" customFormat="false" ht="15" hidden="false" customHeight="false" outlineLevel="0" collapsed="false">
      <c r="A4012" s="25" t="s">
        <v>5429</v>
      </c>
      <c r="B4012" s="25" t="s">
        <v>94</v>
      </c>
      <c r="C4012" s="25" t="s">
        <v>9107</v>
      </c>
      <c r="D4012" s="25" t="s">
        <v>1371</v>
      </c>
      <c r="E4012" s="25" t="s">
        <v>54</v>
      </c>
      <c r="F4012" s="25" t="s">
        <v>9298</v>
      </c>
      <c r="G4012" s="25" t="s">
        <v>9317</v>
      </c>
      <c r="H4012" s="25" t="n">
        <v>5388</v>
      </c>
    </row>
    <row r="4013" customFormat="false" ht="15" hidden="false" customHeight="false" outlineLevel="0" collapsed="false">
      <c r="A4013" s="25" t="s">
        <v>2105</v>
      </c>
      <c r="B4013" s="25" t="s">
        <v>80</v>
      </c>
      <c r="C4013" s="25" t="s">
        <v>9107</v>
      </c>
      <c r="D4013" s="25" t="s">
        <v>184</v>
      </c>
      <c r="E4013" s="25" t="s">
        <v>55</v>
      </c>
      <c r="F4013" s="25" t="s">
        <v>9298</v>
      </c>
      <c r="G4013" s="25" t="s">
        <v>9376</v>
      </c>
      <c r="H4013" s="25" t="n">
        <v>0</v>
      </c>
    </row>
    <row r="4014" customFormat="false" ht="15" hidden="false" customHeight="false" outlineLevel="0" collapsed="false">
      <c r="A4014" s="25" t="s">
        <v>2106</v>
      </c>
      <c r="B4014" s="25" t="s">
        <v>80</v>
      </c>
      <c r="C4014" s="25" t="s">
        <v>9107</v>
      </c>
      <c r="D4014" s="25" t="s">
        <v>198</v>
      </c>
      <c r="E4014" s="25" t="s">
        <v>54</v>
      </c>
      <c r="F4014" s="25" t="s">
        <v>9298</v>
      </c>
      <c r="G4014" s="25" t="s">
        <v>9393</v>
      </c>
      <c r="H4014" s="25" t="n">
        <v>5449</v>
      </c>
    </row>
    <row r="4015" customFormat="false" ht="15" hidden="false" customHeight="false" outlineLevel="0" collapsed="false">
      <c r="A4015" s="25" t="s">
        <v>2107</v>
      </c>
      <c r="B4015" s="25" t="s">
        <v>80</v>
      </c>
      <c r="C4015" s="25" t="s">
        <v>9107</v>
      </c>
      <c r="D4015" s="25" t="s">
        <v>198</v>
      </c>
      <c r="E4015" s="25" t="s">
        <v>54</v>
      </c>
      <c r="F4015" s="25" t="s">
        <v>9298</v>
      </c>
      <c r="G4015" s="25" t="s">
        <v>9284</v>
      </c>
      <c r="H4015" s="25" t="n">
        <v>5030</v>
      </c>
    </row>
    <row r="4016" customFormat="false" ht="15" hidden="false" customHeight="false" outlineLevel="0" collapsed="false">
      <c r="A4016" s="25" t="s">
        <v>2108</v>
      </c>
      <c r="B4016" s="25" t="s">
        <v>80</v>
      </c>
      <c r="C4016" s="25" t="s">
        <v>9107</v>
      </c>
      <c r="D4016" s="25" t="s">
        <v>195</v>
      </c>
      <c r="E4016" s="25" t="s">
        <v>54</v>
      </c>
      <c r="F4016" s="25" t="s">
        <v>9298</v>
      </c>
      <c r="G4016" s="25" t="s">
        <v>9386</v>
      </c>
      <c r="H4016" s="25" t="n">
        <v>5195</v>
      </c>
    </row>
    <row r="4017" customFormat="false" ht="15" hidden="false" customHeight="false" outlineLevel="0" collapsed="false">
      <c r="A4017" s="25" t="s">
        <v>6347</v>
      </c>
      <c r="B4017" s="25" t="s">
        <v>106</v>
      </c>
      <c r="C4017" s="25" t="s">
        <v>148</v>
      </c>
      <c r="D4017" s="25" t="s">
        <v>218</v>
      </c>
      <c r="E4017" s="25" t="s">
        <v>54</v>
      </c>
      <c r="F4017" s="25" t="s">
        <v>9298</v>
      </c>
      <c r="G4017" s="25" t="s">
        <v>9284</v>
      </c>
      <c r="H4017" s="25" t="n">
        <v>55</v>
      </c>
    </row>
    <row r="4018" customFormat="false" ht="15" hidden="false" customHeight="false" outlineLevel="0" collapsed="false">
      <c r="A4018" s="25" t="s">
        <v>6348</v>
      </c>
      <c r="B4018" s="25" t="s">
        <v>106</v>
      </c>
      <c r="C4018" s="25" t="s">
        <v>148</v>
      </c>
      <c r="D4018" s="25" t="s">
        <v>665</v>
      </c>
      <c r="E4018" s="25" t="s">
        <v>54</v>
      </c>
      <c r="F4018" s="25" t="s">
        <v>9298</v>
      </c>
      <c r="G4018" s="25" t="s">
        <v>9406</v>
      </c>
      <c r="H4018" s="25" t="n">
        <v>62</v>
      </c>
    </row>
    <row r="4019" customFormat="false" ht="15" hidden="false" customHeight="false" outlineLevel="0" collapsed="false">
      <c r="A4019" s="25" t="s">
        <v>7505</v>
      </c>
      <c r="B4019" s="25" t="s">
        <v>112</v>
      </c>
      <c r="C4019" s="25" t="s">
        <v>186</v>
      </c>
      <c r="D4019" s="25" t="s">
        <v>860</v>
      </c>
      <c r="E4019" s="25" t="s">
        <v>54</v>
      </c>
      <c r="F4019" s="25" t="s">
        <v>9298</v>
      </c>
      <c r="G4019" s="25" t="s">
        <v>9373</v>
      </c>
      <c r="H4019" s="25" t="n">
        <v>459</v>
      </c>
    </row>
    <row r="4020" customFormat="false" ht="15" hidden="false" customHeight="false" outlineLevel="0" collapsed="false">
      <c r="A4020" s="25" t="s">
        <v>7824</v>
      </c>
      <c r="B4020" s="25" t="s">
        <v>114</v>
      </c>
      <c r="C4020" s="25" t="s">
        <v>186</v>
      </c>
      <c r="D4020" s="25" t="s">
        <v>2739</v>
      </c>
      <c r="E4020" s="25" t="s">
        <v>55</v>
      </c>
      <c r="F4020" s="25" t="s">
        <v>9298</v>
      </c>
      <c r="G4020" s="25" t="s">
        <v>9374</v>
      </c>
      <c r="H4020" s="25" t="n">
        <v>0</v>
      </c>
    </row>
    <row r="4021" customFormat="false" ht="15" hidden="false" customHeight="false" outlineLevel="0" collapsed="false">
      <c r="A4021" s="25" t="s">
        <v>7825</v>
      </c>
      <c r="B4021" s="25" t="s">
        <v>114</v>
      </c>
      <c r="C4021" s="25" t="s">
        <v>170</v>
      </c>
      <c r="D4021" s="25" t="s">
        <v>2739</v>
      </c>
      <c r="E4021" s="25" t="s">
        <v>54</v>
      </c>
      <c r="F4021" s="25" t="s">
        <v>9298</v>
      </c>
      <c r="G4021" s="25" t="s">
        <v>9334</v>
      </c>
      <c r="H4021" s="25" t="n">
        <v>1097</v>
      </c>
    </row>
    <row r="4022" customFormat="false" ht="15" hidden="false" customHeight="false" outlineLevel="0" collapsed="false">
      <c r="A4022" s="25" t="s">
        <v>7826</v>
      </c>
      <c r="B4022" s="25" t="s">
        <v>114</v>
      </c>
      <c r="C4022" s="25" t="s">
        <v>178</v>
      </c>
      <c r="D4022" s="25" t="s">
        <v>2863</v>
      </c>
      <c r="E4022" s="25" t="s">
        <v>54</v>
      </c>
      <c r="F4022" s="25" t="s">
        <v>9298</v>
      </c>
      <c r="G4022" s="25" t="s">
        <v>9406</v>
      </c>
      <c r="H4022" s="25" t="n">
        <v>5033</v>
      </c>
    </row>
    <row r="4023" customFormat="false" ht="15" hidden="false" customHeight="false" outlineLevel="0" collapsed="false">
      <c r="A4023" s="25" t="s">
        <v>8229</v>
      </c>
      <c r="B4023" s="25" t="s">
        <v>113</v>
      </c>
      <c r="C4023" s="25" t="s">
        <v>170</v>
      </c>
      <c r="E4023" s="25" t="s">
        <v>56</v>
      </c>
      <c r="F4023" s="25" t="s">
        <v>9298</v>
      </c>
    </row>
    <row r="4024" customFormat="false" ht="15" hidden="false" customHeight="false" outlineLevel="0" collapsed="false">
      <c r="A4024" s="25" t="s">
        <v>8230</v>
      </c>
      <c r="B4024" s="25" t="s">
        <v>113</v>
      </c>
      <c r="C4024" s="25" t="s">
        <v>9107</v>
      </c>
      <c r="D4024" s="25" t="s">
        <v>1789</v>
      </c>
      <c r="E4024" s="25" t="s">
        <v>54</v>
      </c>
      <c r="F4024" s="25" t="s">
        <v>9298</v>
      </c>
      <c r="G4024" s="25" t="s">
        <v>9404</v>
      </c>
      <c r="H4024" s="25" t="n">
        <v>4966</v>
      </c>
    </row>
    <row r="4025" customFormat="false" ht="15" hidden="false" customHeight="false" outlineLevel="0" collapsed="false">
      <c r="A4025" s="25" t="s">
        <v>8231</v>
      </c>
      <c r="B4025" s="25" t="s">
        <v>113</v>
      </c>
      <c r="C4025" s="25" t="s">
        <v>148</v>
      </c>
      <c r="D4025" s="25" t="s">
        <v>1187</v>
      </c>
      <c r="E4025" s="25" t="s">
        <v>54</v>
      </c>
      <c r="F4025" s="25" t="s">
        <v>9298</v>
      </c>
      <c r="G4025" s="25" t="s">
        <v>9314</v>
      </c>
      <c r="H4025" s="25" t="n">
        <v>52</v>
      </c>
    </row>
    <row r="4026" customFormat="false" ht="15" hidden="false" customHeight="false" outlineLevel="0" collapsed="false">
      <c r="A4026" s="25" t="s">
        <v>6609</v>
      </c>
      <c r="B4026" s="25" t="s">
        <v>107</v>
      </c>
      <c r="C4026" s="25" t="s">
        <v>148</v>
      </c>
      <c r="D4026" s="25" t="s">
        <v>1646</v>
      </c>
      <c r="E4026" s="25" t="s">
        <v>54</v>
      </c>
      <c r="F4026" s="25" t="s">
        <v>9298</v>
      </c>
      <c r="G4026" s="25" t="s">
        <v>9304</v>
      </c>
      <c r="H4026" s="25" t="n">
        <v>54</v>
      </c>
    </row>
    <row r="4027" customFormat="false" ht="15" hidden="false" customHeight="false" outlineLevel="0" collapsed="false">
      <c r="A4027" s="25" t="s">
        <v>8581</v>
      </c>
      <c r="B4027" s="25" t="s">
        <v>116</v>
      </c>
      <c r="C4027" s="25" t="s">
        <v>9107</v>
      </c>
      <c r="E4027" s="25" t="s">
        <v>56</v>
      </c>
      <c r="F4027" s="25" t="s">
        <v>9298</v>
      </c>
    </row>
    <row r="4028" customFormat="false" ht="15" hidden="false" customHeight="false" outlineLevel="0" collapsed="false">
      <c r="A4028" s="25" t="s">
        <v>8582</v>
      </c>
      <c r="B4028" s="25" t="s">
        <v>116</v>
      </c>
      <c r="C4028" s="25" t="s">
        <v>178</v>
      </c>
      <c r="D4028" s="25" t="s">
        <v>156</v>
      </c>
      <c r="E4028" s="25" t="s">
        <v>54</v>
      </c>
      <c r="F4028" s="25" t="s">
        <v>9298</v>
      </c>
      <c r="G4028" s="25" t="s">
        <v>9383</v>
      </c>
      <c r="H4028" s="25" t="n">
        <v>5816</v>
      </c>
    </row>
    <row r="4029" customFormat="false" ht="15" hidden="false" customHeight="false" outlineLevel="0" collapsed="false">
      <c r="A4029" s="25" t="s">
        <v>8583</v>
      </c>
      <c r="B4029" s="25" t="s">
        <v>116</v>
      </c>
      <c r="C4029" s="25" t="s">
        <v>148</v>
      </c>
      <c r="D4029" s="25" t="s">
        <v>218</v>
      </c>
      <c r="E4029" s="25" t="s">
        <v>54</v>
      </c>
      <c r="F4029" s="25" t="s">
        <v>9298</v>
      </c>
      <c r="G4029" s="25" t="s">
        <v>9367</v>
      </c>
      <c r="H4029" s="25" t="n">
        <v>53</v>
      </c>
    </row>
    <row r="4030" customFormat="false" ht="15" hidden="false" customHeight="false" outlineLevel="0" collapsed="false">
      <c r="A4030" s="25" t="s">
        <v>8584</v>
      </c>
      <c r="B4030" s="25" t="s">
        <v>116</v>
      </c>
      <c r="C4030" s="25" t="s">
        <v>160</v>
      </c>
      <c r="D4030" s="25" t="s">
        <v>2863</v>
      </c>
      <c r="E4030" s="25" t="s">
        <v>54</v>
      </c>
      <c r="F4030" s="25" t="s">
        <v>9298</v>
      </c>
      <c r="G4030" s="25" t="s">
        <v>9366</v>
      </c>
      <c r="H4030" s="25" t="n">
        <v>3994</v>
      </c>
    </row>
    <row r="4031" customFormat="false" ht="15" hidden="false" customHeight="false" outlineLevel="0" collapsed="false">
      <c r="A4031" s="25" t="s">
        <v>1300</v>
      </c>
      <c r="B4031" s="25" t="s">
        <v>73</v>
      </c>
      <c r="C4031" s="25" t="s">
        <v>178</v>
      </c>
      <c r="D4031" s="25" t="s">
        <v>266</v>
      </c>
      <c r="E4031" s="25" t="s">
        <v>55</v>
      </c>
      <c r="F4031" s="25" t="s">
        <v>9298</v>
      </c>
      <c r="G4031" s="25" t="s">
        <v>9307</v>
      </c>
      <c r="H4031" s="25" t="n">
        <v>0</v>
      </c>
    </row>
    <row r="4032" customFormat="false" ht="15" hidden="false" customHeight="false" outlineLevel="0" collapsed="false">
      <c r="A4032" s="25" t="s">
        <v>1301</v>
      </c>
      <c r="B4032" s="25" t="s">
        <v>73</v>
      </c>
      <c r="C4032" s="25" t="s">
        <v>148</v>
      </c>
      <c r="D4032" s="25" t="s">
        <v>158</v>
      </c>
      <c r="E4032" s="25" t="s">
        <v>54</v>
      </c>
      <c r="F4032" s="25" t="s">
        <v>9298</v>
      </c>
      <c r="G4032" s="25" t="s">
        <v>9389</v>
      </c>
      <c r="H4032" s="25" t="n">
        <v>57</v>
      </c>
    </row>
    <row r="4033" customFormat="false" ht="15" hidden="false" customHeight="false" outlineLevel="0" collapsed="false">
      <c r="A4033" s="25" t="s">
        <v>5951</v>
      </c>
      <c r="B4033" s="25" t="s">
        <v>97</v>
      </c>
      <c r="C4033" s="25" t="s">
        <v>148</v>
      </c>
      <c r="D4033" s="25" t="s">
        <v>218</v>
      </c>
      <c r="E4033" s="25" t="s">
        <v>55</v>
      </c>
      <c r="F4033" s="25" t="s">
        <v>9298</v>
      </c>
      <c r="G4033" s="25" t="s">
        <v>9410</v>
      </c>
      <c r="H4033" s="25" t="n">
        <v>0</v>
      </c>
    </row>
    <row r="4034" customFormat="false" ht="15" hidden="false" customHeight="false" outlineLevel="0" collapsed="false">
      <c r="A4034" s="25" t="s">
        <v>6839</v>
      </c>
      <c r="B4034" s="25" t="s">
        <v>105</v>
      </c>
      <c r="C4034" s="25" t="s">
        <v>160</v>
      </c>
      <c r="D4034" s="25" t="s">
        <v>444</v>
      </c>
      <c r="E4034" s="25" t="s">
        <v>54</v>
      </c>
      <c r="F4034" s="25" t="s">
        <v>9298</v>
      </c>
      <c r="G4034" s="25" t="s">
        <v>9354</v>
      </c>
      <c r="H4034" s="25" t="n">
        <v>3752</v>
      </c>
    </row>
    <row r="4035" customFormat="false" ht="15" hidden="false" customHeight="false" outlineLevel="0" collapsed="false">
      <c r="A4035" s="25" t="s">
        <v>4288</v>
      </c>
      <c r="B4035" s="25" t="s">
        <v>88</v>
      </c>
      <c r="C4035" s="25" t="s">
        <v>9107</v>
      </c>
      <c r="D4035" s="25" t="s">
        <v>218</v>
      </c>
      <c r="E4035" s="25" t="s">
        <v>54</v>
      </c>
      <c r="F4035" s="25" t="s">
        <v>9298</v>
      </c>
      <c r="G4035" s="25" t="s">
        <v>9402</v>
      </c>
      <c r="H4035" s="25" t="n">
        <v>4759</v>
      </c>
    </row>
    <row r="4036" customFormat="false" ht="15" hidden="false" customHeight="false" outlineLevel="0" collapsed="false">
      <c r="A4036" s="25" t="s">
        <v>1598</v>
      </c>
      <c r="B4036" s="25" t="s">
        <v>71</v>
      </c>
      <c r="C4036" s="25" t="s">
        <v>186</v>
      </c>
      <c r="D4036" s="25" t="s">
        <v>158</v>
      </c>
      <c r="E4036" s="25" t="s">
        <v>54</v>
      </c>
      <c r="F4036" s="25" t="s">
        <v>9298</v>
      </c>
      <c r="G4036" s="25" t="s">
        <v>9387</v>
      </c>
      <c r="H4036" s="25" t="n">
        <v>555</v>
      </c>
    </row>
    <row r="4037" customFormat="false" ht="15" hidden="false" customHeight="false" outlineLevel="0" collapsed="false">
      <c r="A4037" s="25" t="s">
        <v>4498</v>
      </c>
      <c r="B4037" s="25" t="s">
        <v>86</v>
      </c>
      <c r="C4037" s="25" t="s">
        <v>186</v>
      </c>
      <c r="D4037" s="25" t="s">
        <v>1049</v>
      </c>
      <c r="E4037" s="25" t="s">
        <v>55</v>
      </c>
      <c r="F4037" s="25" t="s">
        <v>9298</v>
      </c>
      <c r="G4037" s="25" t="s">
        <v>9314</v>
      </c>
      <c r="H4037" s="25" t="n">
        <v>0</v>
      </c>
    </row>
    <row r="4038" customFormat="false" ht="15" hidden="false" customHeight="false" outlineLevel="0" collapsed="false">
      <c r="A4038" s="25" t="s">
        <v>8887</v>
      </c>
      <c r="B4038" s="25" t="s">
        <v>115</v>
      </c>
      <c r="C4038" s="25" t="s">
        <v>186</v>
      </c>
      <c r="E4038" s="25" t="s">
        <v>56</v>
      </c>
      <c r="F4038" s="25" t="s">
        <v>9298</v>
      </c>
    </row>
    <row r="4039" customFormat="false" ht="15" hidden="false" customHeight="false" outlineLevel="0" collapsed="false">
      <c r="A4039" s="25" t="s">
        <v>8888</v>
      </c>
      <c r="B4039" s="25" t="s">
        <v>115</v>
      </c>
      <c r="C4039" s="25" t="s">
        <v>170</v>
      </c>
      <c r="D4039" s="25" t="s">
        <v>1158</v>
      </c>
      <c r="E4039" s="25" t="s">
        <v>54</v>
      </c>
      <c r="F4039" s="25" t="s">
        <v>9298</v>
      </c>
      <c r="G4039" s="25" t="s">
        <v>9395</v>
      </c>
      <c r="H4039" s="25" t="n">
        <v>1213</v>
      </c>
    </row>
    <row r="4040" customFormat="false" ht="15" hidden="false" customHeight="false" outlineLevel="0" collapsed="false">
      <c r="A4040" s="25" t="s">
        <v>8889</v>
      </c>
      <c r="B4040" s="25" t="s">
        <v>115</v>
      </c>
      <c r="C4040" s="25" t="s">
        <v>9107</v>
      </c>
      <c r="D4040" s="25" t="s">
        <v>156</v>
      </c>
      <c r="E4040" s="25" t="s">
        <v>54</v>
      </c>
      <c r="F4040" s="25" t="s">
        <v>9298</v>
      </c>
      <c r="G4040" s="25" t="s">
        <v>9391</v>
      </c>
      <c r="H4040" s="25" t="n">
        <v>4428</v>
      </c>
    </row>
    <row r="4041" customFormat="false" ht="15" hidden="false" customHeight="false" outlineLevel="0" collapsed="false">
      <c r="A4041" s="25" t="s">
        <v>4841</v>
      </c>
      <c r="B4041" s="25" t="s">
        <v>98</v>
      </c>
      <c r="C4041" s="25" t="s">
        <v>178</v>
      </c>
      <c r="D4041" s="25" t="s">
        <v>1653</v>
      </c>
      <c r="E4041" s="25" t="s">
        <v>55</v>
      </c>
      <c r="F4041" s="25" t="s">
        <v>9272</v>
      </c>
      <c r="G4041" s="25" t="s">
        <v>9410</v>
      </c>
      <c r="H4041" s="25" t="n">
        <v>0</v>
      </c>
    </row>
    <row r="4042" customFormat="false" ht="15" hidden="false" customHeight="false" outlineLevel="0" collapsed="false">
      <c r="A4042" s="25" t="s">
        <v>5128</v>
      </c>
      <c r="B4042" s="25" t="s">
        <v>95</v>
      </c>
      <c r="C4042" s="25" t="s">
        <v>178</v>
      </c>
      <c r="D4042" s="25" t="s">
        <v>218</v>
      </c>
      <c r="E4042" s="25" t="s">
        <v>56</v>
      </c>
      <c r="F4042" s="25" t="s">
        <v>9272</v>
      </c>
    </row>
    <row r="4043" customFormat="false" ht="15" hidden="false" customHeight="false" outlineLevel="0" collapsed="false">
      <c r="A4043" s="25" t="s">
        <v>5129</v>
      </c>
      <c r="B4043" s="25" t="s">
        <v>95</v>
      </c>
      <c r="C4043" s="25" t="s">
        <v>9107</v>
      </c>
      <c r="D4043" s="25" t="s">
        <v>1158</v>
      </c>
      <c r="E4043" s="25" t="s">
        <v>55</v>
      </c>
      <c r="F4043" s="25" t="s">
        <v>9272</v>
      </c>
      <c r="G4043" s="25" t="s">
        <v>9368</v>
      </c>
      <c r="H4043" s="25" t="n">
        <v>0</v>
      </c>
    </row>
    <row r="4044" customFormat="false" ht="15" hidden="false" customHeight="false" outlineLevel="0" collapsed="false">
      <c r="A4044" s="25" t="s">
        <v>745</v>
      </c>
      <c r="B4044" s="25" t="s">
        <v>70</v>
      </c>
      <c r="C4044" s="25" t="s">
        <v>178</v>
      </c>
      <c r="D4044" s="25" t="s">
        <v>225</v>
      </c>
      <c r="E4044" s="25" t="s">
        <v>55</v>
      </c>
      <c r="F4044" s="25" t="s">
        <v>9272</v>
      </c>
      <c r="G4044" s="25" t="s">
        <v>9304</v>
      </c>
      <c r="H4044" s="25" t="n">
        <v>0</v>
      </c>
    </row>
    <row r="4045" customFormat="false" ht="15" hidden="false" customHeight="false" outlineLevel="0" collapsed="false">
      <c r="A4045" s="25" t="s">
        <v>3933</v>
      </c>
      <c r="B4045" s="25" t="s">
        <v>87</v>
      </c>
      <c r="C4045" s="25" t="s">
        <v>186</v>
      </c>
      <c r="D4045" s="25" t="s">
        <v>1653</v>
      </c>
      <c r="E4045" s="25" t="s">
        <v>55</v>
      </c>
      <c r="F4045" s="25" t="s">
        <v>9272</v>
      </c>
      <c r="G4045" s="25" t="s">
        <v>9402</v>
      </c>
      <c r="H4045" s="25" t="n">
        <v>0</v>
      </c>
    </row>
    <row r="4046" customFormat="false" ht="15" hidden="false" customHeight="false" outlineLevel="0" collapsed="false">
      <c r="A4046" s="25" t="s">
        <v>5430</v>
      </c>
      <c r="B4046" s="25" t="s">
        <v>94</v>
      </c>
      <c r="C4046" s="25" t="s">
        <v>9107</v>
      </c>
      <c r="D4046" s="25" t="s">
        <v>2530</v>
      </c>
      <c r="E4046" s="25" t="s">
        <v>55</v>
      </c>
      <c r="F4046" s="25" t="s">
        <v>9272</v>
      </c>
      <c r="G4046" s="25" t="s">
        <v>9284</v>
      </c>
      <c r="H4046" s="25" t="n">
        <v>0</v>
      </c>
    </row>
    <row r="4047" customFormat="false" ht="15" hidden="false" customHeight="false" outlineLevel="0" collapsed="false">
      <c r="A4047" s="25" t="s">
        <v>5431</v>
      </c>
      <c r="B4047" s="25" t="s">
        <v>94</v>
      </c>
      <c r="C4047" s="25" t="s">
        <v>148</v>
      </c>
      <c r="D4047" s="25" t="s">
        <v>494</v>
      </c>
      <c r="E4047" s="25" t="s">
        <v>54</v>
      </c>
      <c r="F4047" s="25" t="s">
        <v>9272</v>
      </c>
      <c r="G4047" s="25" t="s">
        <v>9374</v>
      </c>
      <c r="H4047" s="25" t="n">
        <v>62</v>
      </c>
    </row>
    <row r="4048" customFormat="false" ht="15" hidden="false" customHeight="false" outlineLevel="0" collapsed="false">
      <c r="A4048" s="25" t="s">
        <v>2109</v>
      </c>
      <c r="B4048" s="25" t="s">
        <v>80</v>
      </c>
      <c r="C4048" s="25" t="s">
        <v>9107</v>
      </c>
      <c r="D4048" s="25" t="s">
        <v>151</v>
      </c>
      <c r="E4048" s="25" t="s">
        <v>55</v>
      </c>
      <c r="F4048" s="25" t="s">
        <v>9272</v>
      </c>
      <c r="G4048" s="25" t="s">
        <v>9396</v>
      </c>
      <c r="H4048" s="25" t="n">
        <v>0</v>
      </c>
    </row>
    <row r="4049" customFormat="false" ht="15" hidden="false" customHeight="false" outlineLevel="0" collapsed="false">
      <c r="A4049" s="25" t="s">
        <v>5688</v>
      </c>
      <c r="B4049" s="25" t="s">
        <v>96</v>
      </c>
      <c r="C4049" s="25" t="s">
        <v>160</v>
      </c>
      <c r="D4049" s="25" t="s">
        <v>421</v>
      </c>
      <c r="E4049" s="25" t="s">
        <v>54</v>
      </c>
      <c r="F4049" s="25" t="s">
        <v>9272</v>
      </c>
      <c r="G4049" s="25" t="s">
        <v>9353</v>
      </c>
      <c r="H4049" s="25" t="n">
        <v>3546</v>
      </c>
    </row>
    <row r="4050" customFormat="false" ht="15" hidden="false" customHeight="false" outlineLevel="0" collapsed="false">
      <c r="A4050" s="25" t="s">
        <v>6162</v>
      </c>
      <c r="B4050" s="25" t="s">
        <v>108</v>
      </c>
      <c r="C4050" s="25" t="s">
        <v>148</v>
      </c>
      <c r="D4050" s="25" t="s">
        <v>622</v>
      </c>
      <c r="E4050" s="25" t="s">
        <v>56</v>
      </c>
      <c r="F4050" s="25" t="s">
        <v>9272</v>
      </c>
    </row>
    <row r="4051" customFormat="false" ht="15" hidden="false" customHeight="false" outlineLevel="0" collapsed="false">
      <c r="A4051" s="25" t="s">
        <v>7506</v>
      </c>
      <c r="B4051" s="25" t="s">
        <v>112</v>
      </c>
      <c r="C4051" s="25" t="s">
        <v>186</v>
      </c>
      <c r="D4051" s="25" t="s">
        <v>164</v>
      </c>
      <c r="E4051" s="25" t="s">
        <v>56</v>
      </c>
      <c r="F4051" s="25" t="s">
        <v>9272</v>
      </c>
    </row>
    <row r="4052" customFormat="false" ht="15" hidden="false" customHeight="false" outlineLevel="0" collapsed="false">
      <c r="A4052" s="25" t="s">
        <v>7507</v>
      </c>
      <c r="B4052" s="25" t="s">
        <v>112</v>
      </c>
      <c r="C4052" s="25" t="s">
        <v>148</v>
      </c>
      <c r="E4052" s="25" t="s">
        <v>56</v>
      </c>
      <c r="F4052" s="25" t="s">
        <v>9272</v>
      </c>
    </row>
    <row r="4053" customFormat="false" ht="15" hidden="false" customHeight="false" outlineLevel="0" collapsed="false">
      <c r="A4053" s="25" t="s">
        <v>3044</v>
      </c>
      <c r="B4053" s="25" t="s">
        <v>76</v>
      </c>
      <c r="C4053" s="25" t="s">
        <v>170</v>
      </c>
      <c r="D4053" s="25" t="s">
        <v>195</v>
      </c>
      <c r="E4053" s="25" t="s">
        <v>54</v>
      </c>
      <c r="F4053" s="25" t="s">
        <v>9272</v>
      </c>
      <c r="G4053" s="25" t="s">
        <v>9361</v>
      </c>
      <c r="H4053" s="25" t="n">
        <v>1132</v>
      </c>
    </row>
    <row r="4054" customFormat="false" ht="15" hidden="false" customHeight="false" outlineLevel="0" collapsed="false">
      <c r="A4054" s="25" t="s">
        <v>7827</v>
      </c>
      <c r="B4054" s="25" t="s">
        <v>114</v>
      </c>
      <c r="C4054" s="25" t="s">
        <v>160</v>
      </c>
      <c r="E4054" s="25" t="s">
        <v>56</v>
      </c>
      <c r="F4054" s="25" t="s">
        <v>9272</v>
      </c>
    </row>
    <row r="4055" customFormat="false" ht="15" hidden="false" customHeight="false" outlineLevel="0" collapsed="false">
      <c r="A4055" s="25" t="s">
        <v>7828</v>
      </c>
      <c r="B4055" s="25" t="s">
        <v>114</v>
      </c>
      <c r="C4055" s="25" t="s">
        <v>186</v>
      </c>
      <c r="D4055" s="25" t="s">
        <v>3075</v>
      </c>
      <c r="E4055" s="25" t="s">
        <v>55</v>
      </c>
      <c r="F4055" s="25" t="s">
        <v>9272</v>
      </c>
      <c r="G4055" s="25" t="s">
        <v>9365</v>
      </c>
      <c r="H4055" s="25" t="n">
        <v>0</v>
      </c>
    </row>
    <row r="4056" customFormat="false" ht="15" hidden="false" customHeight="false" outlineLevel="0" collapsed="false">
      <c r="A4056" s="25" t="s">
        <v>8585</v>
      </c>
      <c r="B4056" s="25" t="s">
        <v>116</v>
      </c>
      <c r="C4056" s="25" t="s">
        <v>148</v>
      </c>
      <c r="D4056" s="25" t="s">
        <v>218</v>
      </c>
      <c r="E4056" s="25" t="s">
        <v>54</v>
      </c>
      <c r="F4056" s="25" t="s">
        <v>9272</v>
      </c>
      <c r="G4056" s="25" t="s">
        <v>9373</v>
      </c>
      <c r="H4056" s="25" t="n">
        <v>57</v>
      </c>
    </row>
    <row r="4057" customFormat="false" ht="15" hidden="false" customHeight="false" outlineLevel="0" collapsed="false">
      <c r="A4057" s="25" t="s">
        <v>8586</v>
      </c>
      <c r="B4057" s="25" t="s">
        <v>116</v>
      </c>
      <c r="C4057" s="25" t="s">
        <v>148</v>
      </c>
      <c r="D4057" s="25" t="s">
        <v>665</v>
      </c>
      <c r="E4057" s="25" t="s">
        <v>54</v>
      </c>
      <c r="F4057" s="25" t="s">
        <v>9272</v>
      </c>
      <c r="G4057" s="25" t="s">
        <v>9281</v>
      </c>
      <c r="H4057" s="25" t="n">
        <v>61</v>
      </c>
    </row>
    <row r="4058" customFormat="false" ht="15" hidden="false" customHeight="false" outlineLevel="0" collapsed="false">
      <c r="A4058" s="25" t="s">
        <v>8587</v>
      </c>
      <c r="B4058" s="25" t="s">
        <v>116</v>
      </c>
      <c r="C4058" s="25" t="s">
        <v>148</v>
      </c>
      <c r="D4058" s="25" t="s">
        <v>478</v>
      </c>
      <c r="E4058" s="25" t="s">
        <v>54</v>
      </c>
      <c r="F4058" s="25" t="s">
        <v>9272</v>
      </c>
      <c r="G4058" s="25" t="s">
        <v>9409</v>
      </c>
      <c r="H4058" s="25" t="n">
        <v>57</v>
      </c>
    </row>
    <row r="4059" customFormat="false" ht="15" hidden="false" customHeight="false" outlineLevel="0" collapsed="false">
      <c r="A4059" s="25" t="s">
        <v>5952</v>
      </c>
      <c r="B4059" s="25" t="s">
        <v>97</v>
      </c>
      <c r="C4059" s="25" t="s">
        <v>186</v>
      </c>
      <c r="D4059" s="25" t="s">
        <v>1347</v>
      </c>
      <c r="E4059" s="25" t="s">
        <v>54</v>
      </c>
      <c r="F4059" s="25" t="s">
        <v>9272</v>
      </c>
      <c r="G4059" s="25" t="s">
        <v>9388</v>
      </c>
      <c r="H4059" s="25" t="n">
        <v>649</v>
      </c>
    </row>
    <row r="4060" customFormat="false" ht="15" hidden="false" customHeight="false" outlineLevel="0" collapsed="false">
      <c r="A4060" s="25" t="s">
        <v>4289</v>
      </c>
      <c r="B4060" s="25" t="s">
        <v>88</v>
      </c>
      <c r="C4060" s="25" t="s">
        <v>9107</v>
      </c>
      <c r="E4060" s="25" t="s">
        <v>56</v>
      </c>
      <c r="F4060" s="25" t="s">
        <v>9272</v>
      </c>
    </row>
    <row r="4061" customFormat="false" ht="15" hidden="false" customHeight="false" outlineLevel="0" collapsed="false">
      <c r="A4061" s="25" t="s">
        <v>4290</v>
      </c>
      <c r="B4061" s="25" t="s">
        <v>88</v>
      </c>
      <c r="C4061" s="25" t="s">
        <v>9107</v>
      </c>
      <c r="D4061" s="25" t="s">
        <v>3511</v>
      </c>
      <c r="E4061" s="25" t="s">
        <v>55</v>
      </c>
      <c r="F4061" s="25" t="s">
        <v>9272</v>
      </c>
      <c r="G4061" s="25" t="s">
        <v>9366</v>
      </c>
      <c r="H4061" s="25" t="n">
        <v>0</v>
      </c>
    </row>
    <row r="4062" customFormat="false" ht="15" hidden="false" customHeight="false" outlineLevel="0" collapsed="false">
      <c r="A4062" s="25" t="s">
        <v>1599</v>
      </c>
      <c r="B4062" s="25" t="s">
        <v>71</v>
      </c>
      <c r="C4062" s="25" t="s">
        <v>178</v>
      </c>
      <c r="D4062" s="25" t="s">
        <v>215</v>
      </c>
      <c r="E4062" s="25" t="s">
        <v>54</v>
      </c>
      <c r="F4062" s="25" t="s">
        <v>9272</v>
      </c>
      <c r="G4062" s="25" t="s">
        <v>9409</v>
      </c>
      <c r="H4062" s="25" t="n">
        <v>4813</v>
      </c>
    </row>
    <row r="4063" customFormat="false" ht="15" hidden="false" customHeight="false" outlineLevel="0" collapsed="false">
      <c r="A4063" s="25" t="s">
        <v>7138</v>
      </c>
      <c r="B4063" s="25" t="s">
        <v>104</v>
      </c>
      <c r="C4063" s="25" t="s">
        <v>148</v>
      </c>
      <c r="D4063" s="25" t="s">
        <v>1646</v>
      </c>
      <c r="E4063" s="25" t="s">
        <v>55</v>
      </c>
      <c r="F4063" s="25" t="s">
        <v>9272</v>
      </c>
      <c r="G4063" s="25" t="s">
        <v>9281</v>
      </c>
      <c r="H4063" s="25" t="n">
        <v>0</v>
      </c>
    </row>
    <row r="4064" customFormat="false" ht="15" hidden="false" customHeight="false" outlineLevel="0" collapsed="false">
      <c r="A4064" s="25" t="s">
        <v>7139</v>
      </c>
      <c r="B4064" s="25" t="s">
        <v>104</v>
      </c>
      <c r="C4064" s="25" t="s">
        <v>148</v>
      </c>
      <c r="D4064" s="25" t="s">
        <v>1789</v>
      </c>
      <c r="E4064" s="25" t="s">
        <v>54</v>
      </c>
      <c r="F4064" s="25" t="s">
        <v>9272</v>
      </c>
      <c r="G4064" s="25" t="s">
        <v>9409</v>
      </c>
      <c r="H4064" s="25" t="n">
        <v>51</v>
      </c>
    </row>
    <row r="4065" customFormat="false" ht="15" hidden="false" customHeight="false" outlineLevel="0" collapsed="false">
      <c r="A4065" s="25" t="s">
        <v>7140</v>
      </c>
      <c r="B4065" s="25" t="s">
        <v>104</v>
      </c>
      <c r="C4065" s="25" t="s">
        <v>160</v>
      </c>
      <c r="D4065" s="25" t="s">
        <v>868</v>
      </c>
      <c r="E4065" s="25" t="s">
        <v>54</v>
      </c>
      <c r="F4065" s="25" t="s">
        <v>9272</v>
      </c>
      <c r="G4065" s="25" t="s">
        <v>9385</v>
      </c>
      <c r="H4065" s="25" t="n">
        <v>3241</v>
      </c>
    </row>
    <row r="4066" customFormat="false" ht="15" hidden="false" customHeight="false" outlineLevel="0" collapsed="false">
      <c r="A4066" s="25" t="s">
        <v>4499</v>
      </c>
      <c r="B4066" s="25" t="s">
        <v>86</v>
      </c>
      <c r="C4066" s="25" t="s">
        <v>148</v>
      </c>
      <c r="D4066" s="25" t="s">
        <v>1090</v>
      </c>
      <c r="E4066" s="25" t="s">
        <v>55</v>
      </c>
      <c r="F4066" s="25" t="s">
        <v>9272</v>
      </c>
      <c r="G4066" s="25" t="s">
        <v>9332</v>
      </c>
      <c r="H4066" s="25" t="n">
        <v>0</v>
      </c>
    </row>
    <row r="4067" customFormat="false" ht="15" hidden="false" customHeight="false" outlineLevel="0" collapsed="false">
      <c r="A4067" s="25" t="s">
        <v>4500</v>
      </c>
      <c r="B4067" s="25" t="s">
        <v>86</v>
      </c>
      <c r="C4067" s="25" t="s">
        <v>186</v>
      </c>
      <c r="D4067" s="25" t="s">
        <v>622</v>
      </c>
      <c r="E4067" s="25" t="s">
        <v>54</v>
      </c>
      <c r="F4067" s="25" t="s">
        <v>9272</v>
      </c>
      <c r="G4067" s="25" t="s">
        <v>9383</v>
      </c>
      <c r="H4067" s="25" t="n">
        <v>592</v>
      </c>
    </row>
    <row r="4068" customFormat="false" ht="15" hidden="false" customHeight="false" outlineLevel="0" collapsed="false">
      <c r="A4068" s="25" t="s">
        <v>4682</v>
      </c>
      <c r="B4068" s="25" t="s">
        <v>90</v>
      </c>
      <c r="C4068" s="25" t="s">
        <v>160</v>
      </c>
      <c r="E4068" s="25" t="s">
        <v>56</v>
      </c>
      <c r="F4068" s="25" t="s">
        <v>9272</v>
      </c>
    </row>
    <row r="4069" customFormat="false" ht="15" hidden="false" customHeight="false" outlineLevel="0" collapsed="false">
      <c r="A4069" s="25" t="s">
        <v>4683</v>
      </c>
      <c r="B4069" s="25" t="s">
        <v>90</v>
      </c>
      <c r="C4069" s="25" t="s">
        <v>186</v>
      </c>
      <c r="D4069" s="25" t="s">
        <v>3373</v>
      </c>
      <c r="E4069" s="25" t="s">
        <v>54</v>
      </c>
      <c r="F4069" s="25" t="s">
        <v>9272</v>
      </c>
      <c r="G4069" s="25" t="s">
        <v>9395</v>
      </c>
      <c r="H4069" s="25" t="n">
        <v>506</v>
      </c>
    </row>
    <row r="4070" customFormat="false" ht="15" hidden="false" customHeight="false" outlineLevel="0" collapsed="false">
      <c r="A4070" s="25" t="s">
        <v>8890</v>
      </c>
      <c r="B4070" s="25" t="s">
        <v>115</v>
      </c>
      <c r="C4070" s="25" t="s">
        <v>160</v>
      </c>
      <c r="E4070" s="25" t="s">
        <v>56</v>
      </c>
      <c r="F4070" s="25" t="s">
        <v>9272</v>
      </c>
    </row>
    <row r="4071" customFormat="false" ht="15" hidden="false" customHeight="false" outlineLevel="0" collapsed="false">
      <c r="A4071" s="25" t="s">
        <v>8891</v>
      </c>
      <c r="B4071" s="25" t="s">
        <v>115</v>
      </c>
      <c r="C4071" s="25" t="s">
        <v>186</v>
      </c>
      <c r="D4071" s="25" t="s">
        <v>419</v>
      </c>
      <c r="E4071" s="25" t="s">
        <v>55</v>
      </c>
      <c r="F4071" s="25" t="s">
        <v>9272</v>
      </c>
      <c r="G4071" s="25" t="s">
        <v>9399</v>
      </c>
      <c r="H4071" s="25" t="n">
        <v>0</v>
      </c>
    </row>
    <row r="4072" customFormat="false" ht="15" hidden="false" customHeight="false" outlineLevel="0" collapsed="false">
      <c r="A4072" s="25" t="s">
        <v>381</v>
      </c>
      <c r="B4072" s="25" t="s">
        <v>69</v>
      </c>
      <c r="C4072" s="25" t="s">
        <v>160</v>
      </c>
      <c r="D4072" s="25" t="s">
        <v>191</v>
      </c>
      <c r="E4072" s="25" t="s">
        <v>54</v>
      </c>
      <c r="F4072" s="25" t="s">
        <v>9317</v>
      </c>
      <c r="G4072" s="25" t="s">
        <v>9369</v>
      </c>
      <c r="H4072" s="25" t="n">
        <v>3571</v>
      </c>
    </row>
    <row r="4073" customFormat="false" ht="15" hidden="false" customHeight="false" outlineLevel="0" collapsed="false">
      <c r="A4073" s="25" t="s">
        <v>5130</v>
      </c>
      <c r="B4073" s="25" t="s">
        <v>95</v>
      </c>
      <c r="C4073" s="25" t="s">
        <v>186</v>
      </c>
      <c r="D4073" s="25" t="s">
        <v>1055</v>
      </c>
      <c r="E4073" s="25" t="s">
        <v>55</v>
      </c>
      <c r="F4073" s="25" t="s">
        <v>9317</v>
      </c>
      <c r="G4073" s="25" t="s">
        <v>9380</v>
      </c>
      <c r="H4073" s="25" t="n">
        <v>0</v>
      </c>
    </row>
    <row r="4074" customFormat="false" ht="15" hidden="false" customHeight="false" outlineLevel="0" collapsed="false">
      <c r="A4074" s="25" t="s">
        <v>5131</v>
      </c>
      <c r="B4074" s="25" t="s">
        <v>95</v>
      </c>
      <c r="C4074" s="25" t="s">
        <v>148</v>
      </c>
      <c r="D4074" s="25" t="s">
        <v>2530</v>
      </c>
      <c r="E4074" s="25" t="s">
        <v>54</v>
      </c>
      <c r="F4074" s="25" t="s">
        <v>9317</v>
      </c>
      <c r="G4074" s="25" t="s">
        <v>9411</v>
      </c>
      <c r="H4074" s="25" t="n">
        <v>60</v>
      </c>
    </row>
    <row r="4075" customFormat="false" ht="15" hidden="false" customHeight="false" outlineLevel="0" collapsed="false">
      <c r="A4075" s="25" t="s">
        <v>5132</v>
      </c>
      <c r="B4075" s="25" t="s">
        <v>95</v>
      </c>
      <c r="C4075" s="25" t="s">
        <v>148</v>
      </c>
      <c r="D4075" s="25" t="s">
        <v>1158</v>
      </c>
      <c r="E4075" s="25" t="s">
        <v>54</v>
      </c>
      <c r="F4075" s="25" t="s">
        <v>9317</v>
      </c>
      <c r="G4075" s="25" t="s">
        <v>9377</v>
      </c>
      <c r="H4075" s="25" t="n">
        <v>59</v>
      </c>
    </row>
    <row r="4076" customFormat="false" ht="15" hidden="false" customHeight="false" outlineLevel="0" collapsed="false">
      <c r="A4076" s="25" t="s">
        <v>3934</v>
      </c>
      <c r="B4076" s="25" t="s">
        <v>87</v>
      </c>
      <c r="C4076" s="25" t="s">
        <v>186</v>
      </c>
      <c r="D4076" s="25" t="s">
        <v>421</v>
      </c>
      <c r="E4076" s="25" t="s">
        <v>54</v>
      </c>
      <c r="F4076" s="25" t="s">
        <v>9317</v>
      </c>
      <c r="G4076" s="25" t="s">
        <v>9284</v>
      </c>
      <c r="H4076" s="25" t="n">
        <v>551</v>
      </c>
    </row>
    <row r="4077" customFormat="false" ht="15" hidden="false" customHeight="false" outlineLevel="0" collapsed="false">
      <c r="A4077" s="25" t="s">
        <v>5432</v>
      </c>
      <c r="B4077" s="25" t="s">
        <v>94</v>
      </c>
      <c r="C4077" s="25" t="s">
        <v>9107</v>
      </c>
      <c r="E4077" s="25" t="s">
        <v>56</v>
      </c>
      <c r="F4077" s="25" t="s">
        <v>9317</v>
      </c>
    </row>
    <row r="4078" customFormat="false" ht="15" hidden="false" customHeight="false" outlineLevel="0" collapsed="false">
      <c r="A4078" s="25" t="s">
        <v>2110</v>
      </c>
      <c r="B4078" s="25" t="s">
        <v>80</v>
      </c>
      <c r="C4078" s="25" t="s">
        <v>9107</v>
      </c>
      <c r="D4078" s="25" t="s">
        <v>198</v>
      </c>
      <c r="E4078" s="25" t="s">
        <v>55</v>
      </c>
      <c r="F4078" s="25" t="s">
        <v>9317</v>
      </c>
      <c r="G4078" s="25" t="s">
        <v>9409</v>
      </c>
      <c r="H4078" s="25" t="n">
        <v>0</v>
      </c>
    </row>
    <row r="4079" customFormat="false" ht="15" hidden="false" customHeight="false" outlineLevel="0" collapsed="false">
      <c r="A4079" s="25" t="s">
        <v>2111</v>
      </c>
      <c r="B4079" s="25" t="s">
        <v>80</v>
      </c>
      <c r="C4079" s="25" t="s">
        <v>9107</v>
      </c>
      <c r="D4079" s="25" t="s">
        <v>180</v>
      </c>
      <c r="E4079" s="25" t="s">
        <v>55</v>
      </c>
      <c r="F4079" s="25" t="s">
        <v>9317</v>
      </c>
      <c r="G4079" s="25" t="s">
        <v>9410</v>
      </c>
      <c r="H4079" s="25" t="n">
        <v>0</v>
      </c>
    </row>
    <row r="4080" customFormat="false" ht="15" hidden="false" customHeight="false" outlineLevel="0" collapsed="false">
      <c r="A4080" s="25" t="s">
        <v>2112</v>
      </c>
      <c r="B4080" s="25" t="s">
        <v>80</v>
      </c>
      <c r="C4080" s="25" t="s">
        <v>9107</v>
      </c>
      <c r="D4080" s="25" t="s">
        <v>180</v>
      </c>
      <c r="E4080" s="25" t="s">
        <v>54</v>
      </c>
      <c r="F4080" s="25" t="s">
        <v>9317</v>
      </c>
      <c r="G4080" s="25" t="s">
        <v>9409</v>
      </c>
      <c r="H4080" s="25" t="n">
        <v>4826</v>
      </c>
    </row>
    <row r="4081" customFormat="false" ht="15" hidden="false" customHeight="false" outlineLevel="0" collapsed="false">
      <c r="A4081" s="25" t="s">
        <v>6163</v>
      </c>
      <c r="B4081" s="25" t="s">
        <v>108</v>
      </c>
      <c r="C4081" s="25" t="s">
        <v>148</v>
      </c>
      <c r="D4081" s="25" t="s">
        <v>609</v>
      </c>
      <c r="E4081" s="25" t="s">
        <v>54</v>
      </c>
      <c r="F4081" s="25" t="s">
        <v>9317</v>
      </c>
      <c r="G4081" s="25" t="s">
        <v>9407</v>
      </c>
      <c r="H4081" s="25" t="n">
        <v>58</v>
      </c>
    </row>
    <row r="4082" customFormat="false" ht="15" hidden="false" customHeight="false" outlineLevel="0" collapsed="false">
      <c r="A4082" s="25" t="s">
        <v>4153</v>
      </c>
      <c r="B4082" s="25" t="s">
        <v>89</v>
      </c>
      <c r="C4082" s="25" t="s">
        <v>9107</v>
      </c>
      <c r="D4082" s="25" t="s">
        <v>1690</v>
      </c>
      <c r="E4082" s="25" t="s">
        <v>54</v>
      </c>
      <c r="F4082" s="25" t="s">
        <v>9317</v>
      </c>
      <c r="G4082" s="25" t="s">
        <v>9303</v>
      </c>
      <c r="H4082" s="25" t="n">
        <v>5622</v>
      </c>
    </row>
    <row r="4083" customFormat="false" ht="15" hidden="false" customHeight="false" outlineLevel="0" collapsed="false">
      <c r="A4083" s="25" t="s">
        <v>2693</v>
      </c>
      <c r="B4083" s="25" t="s">
        <v>78</v>
      </c>
      <c r="C4083" s="25" t="s">
        <v>148</v>
      </c>
      <c r="D4083" s="25" t="s">
        <v>195</v>
      </c>
      <c r="E4083" s="25" t="s">
        <v>55</v>
      </c>
      <c r="F4083" s="25" t="s">
        <v>9317</v>
      </c>
      <c r="G4083" s="25" t="s">
        <v>9410</v>
      </c>
      <c r="H4083" s="25" t="n">
        <v>0</v>
      </c>
    </row>
    <row r="4084" customFormat="false" ht="15" hidden="false" customHeight="false" outlineLevel="0" collapsed="false">
      <c r="A4084" s="25" t="s">
        <v>2694</v>
      </c>
      <c r="B4084" s="25" t="s">
        <v>78</v>
      </c>
      <c r="C4084" s="25" t="s">
        <v>160</v>
      </c>
      <c r="D4084" s="25" t="s">
        <v>237</v>
      </c>
      <c r="E4084" s="25" t="s">
        <v>54</v>
      </c>
      <c r="F4084" s="25" t="s">
        <v>9317</v>
      </c>
      <c r="G4084" s="25" t="s">
        <v>9376</v>
      </c>
      <c r="H4084" s="25" t="n">
        <v>3177</v>
      </c>
    </row>
    <row r="4085" customFormat="false" ht="15" hidden="false" customHeight="false" outlineLevel="0" collapsed="false">
      <c r="A4085" s="25" t="s">
        <v>7829</v>
      </c>
      <c r="B4085" s="25" t="s">
        <v>114</v>
      </c>
      <c r="C4085" s="25" t="s">
        <v>148</v>
      </c>
      <c r="D4085" s="25" t="s">
        <v>665</v>
      </c>
      <c r="E4085" s="25" t="s">
        <v>54</v>
      </c>
      <c r="F4085" s="25" t="s">
        <v>9317</v>
      </c>
      <c r="G4085" s="25" t="s">
        <v>9363</v>
      </c>
      <c r="H4085" s="25" t="n">
        <v>56</v>
      </c>
    </row>
    <row r="4086" customFormat="false" ht="15" hidden="false" customHeight="false" outlineLevel="0" collapsed="false">
      <c r="A4086" s="25" t="s">
        <v>8232</v>
      </c>
      <c r="B4086" s="25" t="s">
        <v>113</v>
      </c>
      <c r="C4086" s="25" t="s">
        <v>9107</v>
      </c>
      <c r="E4086" s="25" t="s">
        <v>56</v>
      </c>
      <c r="F4086" s="25" t="s">
        <v>9317</v>
      </c>
    </row>
    <row r="4087" customFormat="false" ht="15" hidden="false" customHeight="false" outlineLevel="0" collapsed="false">
      <c r="A4087" s="25" t="s">
        <v>8588</v>
      </c>
      <c r="B4087" s="25" t="s">
        <v>116</v>
      </c>
      <c r="C4087" s="25" t="s">
        <v>170</v>
      </c>
      <c r="D4087" s="25" t="s">
        <v>494</v>
      </c>
      <c r="E4087" s="25" t="s">
        <v>54</v>
      </c>
      <c r="F4087" s="25" t="s">
        <v>9317</v>
      </c>
      <c r="G4087" s="25" t="s">
        <v>9404</v>
      </c>
      <c r="H4087" s="25" t="n">
        <v>990</v>
      </c>
    </row>
    <row r="4088" customFormat="false" ht="15" hidden="false" customHeight="false" outlineLevel="0" collapsed="false">
      <c r="A4088" s="25" t="s">
        <v>3629</v>
      </c>
      <c r="B4088" s="25" t="s">
        <v>79</v>
      </c>
      <c r="C4088" s="25" t="s">
        <v>186</v>
      </c>
      <c r="D4088" s="25" t="s">
        <v>266</v>
      </c>
      <c r="E4088" s="25" t="s">
        <v>54</v>
      </c>
      <c r="F4088" s="25" t="s">
        <v>9317</v>
      </c>
      <c r="G4088" s="25" t="s">
        <v>9407</v>
      </c>
      <c r="H4088" s="25" t="n">
        <v>587</v>
      </c>
    </row>
    <row r="4089" customFormat="false" ht="15" hidden="false" customHeight="false" outlineLevel="0" collapsed="false">
      <c r="A4089" s="25" t="s">
        <v>4291</v>
      </c>
      <c r="B4089" s="25" t="s">
        <v>88</v>
      </c>
      <c r="C4089" s="25" t="s">
        <v>178</v>
      </c>
      <c r="D4089" s="25" t="s">
        <v>663</v>
      </c>
      <c r="E4089" s="25" t="s">
        <v>54</v>
      </c>
      <c r="F4089" s="25" t="s">
        <v>9317</v>
      </c>
      <c r="G4089" s="25" t="s">
        <v>9304</v>
      </c>
      <c r="H4089" s="25" t="n">
        <v>6229</v>
      </c>
    </row>
    <row r="4090" customFormat="false" ht="15" hidden="false" customHeight="false" outlineLevel="0" collapsed="false">
      <c r="A4090" s="25" t="s">
        <v>1600</v>
      </c>
      <c r="B4090" s="25" t="s">
        <v>71</v>
      </c>
      <c r="C4090" s="25" t="s">
        <v>148</v>
      </c>
      <c r="D4090" s="25" t="s">
        <v>266</v>
      </c>
      <c r="E4090" s="25" t="s">
        <v>55</v>
      </c>
      <c r="F4090" s="25" t="s">
        <v>9317</v>
      </c>
      <c r="G4090" s="25" t="s">
        <v>9335</v>
      </c>
      <c r="H4090" s="25" t="n">
        <v>0</v>
      </c>
    </row>
    <row r="4091" customFormat="false" ht="15" hidden="false" customHeight="false" outlineLevel="0" collapsed="false">
      <c r="A4091" s="25" t="s">
        <v>7141</v>
      </c>
      <c r="B4091" s="25" t="s">
        <v>104</v>
      </c>
      <c r="C4091" s="25" t="s">
        <v>170</v>
      </c>
      <c r="D4091" s="25" t="s">
        <v>1351</v>
      </c>
      <c r="E4091" s="25" t="s">
        <v>54</v>
      </c>
      <c r="F4091" s="25" t="s">
        <v>9317</v>
      </c>
      <c r="G4091" s="25" t="s">
        <v>9403</v>
      </c>
      <c r="H4091" s="25" t="n">
        <v>1027</v>
      </c>
    </row>
    <row r="4092" customFormat="false" ht="15" hidden="false" customHeight="false" outlineLevel="0" collapsed="false">
      <c r="A4092" s="25" t="s">
        <v>7142</v>
      </c>
      <c r="B4092" s="25" t="s">
        <v>104</v>
      </c>
      <c r="C4092" s="25" t="s">
        <v>160</v>
      </c>
      <c r="D4092" s="25" t="s">
        <v>444</v>
      </c>
      <c r="E4092" s="25" t="s">
        <v>54</v>
      </c>
      <c r="F4092" s="25" t="s">
        <v>9317</v>
      </c>
      <c r="G4092" s="25" t="s">
        <v>9281</v>
      </c>
      <c r="H4092" s="25" t="n">
        <v>3559</v>
      </c>
    </row>
    <row r="4093" customFormat="false" ht="15" hidden="false" customHeight="false" outlineLevel="0" collapsed="false">
      <c r="A4093" s="25" t="s">
        <v>8892</v>
      </c>
      <c r="B4093" s="25" t="s">
        <v>115</v>
      </c>
      <c r="C4093" s="25" t="s">
        <v>186</v>
      </c>
      <c r="D4093" s="25" t="s">
        <v>609</v>
      </c>
      <c r="E4093" s="25" t="s">
        <v>54</v>
      </c>
      <c r="F4093" s="25" t="s">
        <v>9317</v>
      </c>
      <c r="G4093" s="25" t="s">
        <v>9371</v>
      </c>
      <c r="H4093" s="25" t="n">
        <v>506</v>
      </c>
    </row>
    <row r="4094" customFormat="false" ht="15" hidden="false" customHeight="false" outlineLevel="0" collapsed="false">
      <c r="A4094" s="25" t="s">
        <v>382</v>
      </c>
      <c r="B4094" s="25" t="s">
        <v>69</v>
      </c>
      <c r="C4094" s="25" t="s">
        <v>148</v>
      </c>
      <c r="D4094" s="25" t="s">
        <v>154</v>
      </c>
      <c r="E4094" s="25" t="s">
        <v>55</v>
      </c>
      <c r="F4094" s="25" t="s">
        <v>9289</v>
      </c>
      <c r="G4094" s="25" t="s">
        <v>9411</v>
      </c>
      <c r="H4094" s="25" t="n">
        <v>0</v>
      </c>
    </row>
    <row r="4095" customFormat="false" ht="15" hidden="false" customHeight="false" outlineLevel="0" collapsed="false">
      <c r="A4095" s="25" t="s">
        <v>383</v>
      </c>
      <c r="B4095" s="25" t="s">
        <v>69</v>
      </c>
      <c r="C4095" s="25" t="s">
        <v>160</v>
      </c>
      <c r="D4095" s="25" t="s">
        <v>248</v>
      </c>
      <c r="E4095" s="25" t="s">
        <v>55</v>
      </c>
      <c r="F4095" s="25" t="s">
        <v>9289</v>
      </c>
      <c r="G4095" s="25" t="s">
        <v>9363</v>
      </c>
      <c r="H4095" s="25" t="n">
        <v>0</v>
      </c>
    </row>
    <row r="4096" customFormat="false" ht="15" hidden="false" customHeight="false" outlineLevel="0" collapsed="false">
      <c r="A4096" s="25" t="s">
        <v>384</v>
      </c>
      <c r="B4096" s="25" t="s">
        <v>69</v>
      </c>
      <c r="C4096" s="25" t="s">
        <v>178</v>
      </c>
      <c r="D4096" s="25" t="s">
        <v>176</v>
      </c>
      <c r="E4096" s="25" t="s">
        <v>54</v>
      </c>
      <c r="F4096" s="25" t="s">
        <v>9289</v>
      </c>
      <c r="G4096" s="25" t="s">
        <v>9383</v>
      </c>
      <c r="H4096" s="25" t="n">
        <v>6250</v>
      </c>
    </row>
    <row r="4097" customFormat="false" ht="15" hidden="false" customHeight="false" outlineLevel="0" collapsed="false">
      <c r="A4097" s="25" t="s">
        <v>746</v>
      </c>
      <c r="B4097" s="25" t="s">
        <v>70</v>
      </c>
      <c r="C4097" s="25" t="s">
        <v>160</v>
      </c>
      <c r="D4097" s="25" t="s">
        <v>195</v>
      </c>
      <c r="E4097" s="25" t="s">
        <v>54</v>
      </c>
      <c r="F4097" s="25" t="s">
        <v>9289</v>
      </c>
      <c r="G4097" s="25" t="s">
        <v>9383</v>
      </c>
      <c r="H4097" s="25" t="n">
        <v>3510</v>
      </c>
    </row>
    <row r="4098" customFormat="false" ht="15" hidden="false" customHeight="false" outlineLevel="0" collapsed="false">
      <c r="A4098" s="25" t="s">
        <v>5433</v>
      </c>
      <c r="B4098" s="25" t="s">
        <v>94</v>
      </c>
      <c r="C4098" s="25" t="s">
        <v>148</v>
      </c>
      <c r="E4098" s="25" t="s">
        <v>56</v>
      </c>
      <c r="F4098" s="25" t="s">
        <v>9289</v>
      </c>
    </row>
    <row r="4099" customFormat="false" ht="15" hidden="false" customHeight="false" outlineLevel="0" collapsed="false">
      <c r="A4099" s="25" t="s">
        <v>5434</v>
      </c>
      <c r="B4099" s="25" t="s">
        <v>94</v>
      </c>
      <c r="C4099" s="25" t="s">
        <v>170</v>
      </c>
      <c r="D4099" s="25" t="s">
        <v>1049</v>
      </c>
      <c r="E4099" s="25" t="s">
        <v>54</v>
      </c>
      <c r="F4099" s="25" t="s">
        <v>9289</v>
      </c>
      <c r="G4099" s="25" t="s">
        <v>9396</v>
      </c>
      <c r="H4099" s="25" t="n">
        <v>1078</v>
      </c>
    </row>
    <row r="4100" customFormat="false" ht="15" hidden="false" customHeight="false" outlineLevel="0" collapsed="false">
      <c r="A4100" s="25" t="s">
        <v>5689</v>
      </c>
      <c r="B4100" s="25" t="s">
        <v>96</v>
      </c>
      <c r="C4100" s="25" t="s">
        <v>186</v>
      </c>
      <c r="D4100" s="25" t="s">
        <v>1347</v>
      </c>
      <c r="E4100" s="25" t="s">
        <v>54</v>
      </c>
      <c r="F4100" s="25" t="s">
        <v>9289</v>
      </c>
      <c r="G4100" s="25" t="s">
        <v>9410</v>
      </c>
      <c r="H4100" s="25" t="n">
        <v>553</v>
      </c>
    </row>
    <row r="4101" customFormat="false" ht="15" hidden="false" customHeight="false" outlineLevel="0" collapsed="false">
      <c r="A4101" s="25" t="s">
        <v>3045</v>
      </c>
      <c r="B4101" s="25" t="s">
        <v>76</v>
      </c>
      <c r="C4101" s="25" t="s">
        <v>186</v>
      </c>
      <c r="D4101" s="25" t="s">
        <v>251</v>
      </c>
      <c r="E4101" s="25" t="s">
        <v>54</v>
      </c>
      <c r="F4101" s="25" t="s">
        <v>9289</v>
      </c>
      <c r="G4101" s="25" t="s">
        <v>9376</v>
      </c>
      <c r="H4101" s="25" t="n">
        <v>612</v>
      </c>
    </row>
    <row r="4102" customFormat="false" ht="15" hidden="false" customHeight="false" outlineLevel="0" collapsed="false">
      <c r="A4102" s="25" t="s">
        <v>3046</v>
      </c>
      <c r="B4102" s="25" t="s">
        <v>76</v>
      </c>
      <c r="C4102" s="25" t="s">
        <v>170</v>
      </c>
      <c r="D4102" s="25" t="s">
        <v>198</v>
      </c>
      <c r="E4102" s="25" t="s">
        <v>54</v>
      </c>
      <c r="F4102" s="25" t="s">
        <v>9289</v>
      </c>
      <c r="G4102" s="25" t="s">
        <v>9303</v>
      </c>
      <c r="H4102" s="25" t="n">
        <v>1033</v>
      </c>
    </row>
    <row r="4103" customFormat="false" ht="15" hidden="false" customHeight="false" outlineLevel="0" collapsed="false">
      <c r="A4103" s="25" t="s">
        <v>3047</v>
      </c>
      <c r="B4103" s="25" t="s">
        <v>76</v>
      </c>
      <c r="C4103" s="25" t="s">
        <v>170</v>
      </c>
      <c r="D4103" s="25" t="s">
        <v>169</v>
      </c>
      <c r="E4103" s="25" t="s">
        <v>54</v>
      </c>
      <c r="F4103" s="25" t="s">
        <v>9289</v>
      </c>
      <c r="G4103" s="25" t="s">
        <v>9385</v>
      </c>
      <c r="H4103" s="25" t="n">
        <v>1051</v>
      </c>
    </row>
    <row r="4104" customFormat="false" ht="15" hidden="false" customHeight="false" outlineLevel="0" collapsed="false">
      <c r="A4104" s="25" t="s">
        <v>8233</v>
      </c>
      <c r="B4104" s="25" t="s">
        <v>113</v>
      </c>
      <c r="C4104" s="25" t="s">
        <v>186</v>
      </c>
      <c r="D4104" s="25" t="s">
        <v>2739</v>
      </c>
      <c r="E4104" s="25" t="s">
        <v>54</v>
      </c>
      <c r="F4104" s="25" t="s">
        <v>9289</v>
      </c>
      <c r="G4104" s="25" t="s">
        <v>9404</v>
      </c>
      <c r="H4104" s="25" t="n">
        <v>628</v>
      </c>
    </row>
    <row r="4105" customFormat="false" ht="15" hidden="false" customHeight="false" outlineLevel="0" collapsed="false">
      <c r="A4105" s="25" t="s">
        <v>6610</v>
      </c>
      <c r="B4105" s="25" t="s">
        <v>107</v>
      </c>
      <c r="C4105" s="25" t="s">
        <v>178</v>
      </c>
      <c r="D4105" s="25" t="s">
        <v>609</v>
      </c>
      <c r="E4105" s="25" t="s">
        <v>54</v>
      </c>
      <c r="F4105" s="25" t="s">
        <v>9289</v>
      </c>
      <c r="G4105" s="25" t="s">
        <v>9389</v>
      </c>
      <c r="H4105" s="25" t="n">
        <v>4916</v>
      </c>
    </row>
    <row r="4106" customFormat="false" ht="15" hidden="false" customHeight="false" outlineLevel="0" collapsed="false">
      <c r="A4106" s="25" t="s">
        <v>3338</v>
      </c>
      <c r="B4106" s="25" t="s">
        <v>77</v>
      </c>
      <c r="C4106" s="25" t="s">
        <v>160</v>
      </c>
      <c r="D4106" s="25" t="s">
        <v>176</v>
      </c>
      <c r="E4106" s="25" t="s">
        <v>54</v>
      </c>
      <c r="F4106" s="25" t="s">
        <v>9289</v>
      </c>
      <c r="G4106" s="25" t="s">
        <v>9408</v>
      </c>
      <c r="H4106" s="25" t="n">
        <v>3590</v>
      </c>
    </row>
    <row r="4107" customFormat="false" ht="15" hidden="false" customHeight="false" outlineLevel="0" collapsed="false">
      <c r="A4107" s="25" t="s">
        <v>1302</v>
      </c>
      <c r="B4107" s="25" t="s">
        <v>73</v>
      </c>
      <c r="C4107" s="25" t="s">
        <v>160</v>
      </c>
      <c r="D4107" s="25" t="s">
        <v>164</v>
      </c>
      <c r="E4107" s="25" t="s">
        <v>54</v>
      </c>
      <c r="F4107" s="25" t="s">
        <v>9289</v>
      </c>
      <c r="G4107" s="25" t="s">
        <v>9347</v>
      </c>
      <c r="H4107" s="25" t="n">
        <v>3207</v>
      </c>
    </row>
    <row r="4108" customFormat="false" ht="15" hidden="false" customHeight="false" outlineLevel="0" collapsed="false">
      <c r="A4108" s="25" t="s">
        <v>1303</v>
      </c>
      <c r="B4108" s="25" t="s">
        <v>73</v>
      </c>
      <c r="C4108" s="25" t="s">
        <v>160</v>
      </c>
      <c r="D4108" s="25" t="s">
        <v>257</v>
      </c>
      <c r="E4108" s="25" t="s">
        <v>54</v>
      </c>
      <c r="F4108" s="25" t="s">
        <v>9289</v>
      </c>
      <c r="G4108" s="25" t="s">
        <v>9402</v>
      </c>
      <c r="H4108" s="25" t="n">
        <v>2739</v>
      </c>
    </row>
    <row r="4109" customFormat="false" ht="15" hidden="false" customHeight="false" outlineLevel="0" collapsed="false">
      <c r="A4109" s="25" t="s">
        <v>3630</v>
      </c>
      <c r="B4109" s="25" t="s">
        <v>79</v>
      </c>
      <c r="C4109" s="25" t="s">
        <v>186</v>
      </c>
      <c r="D4109" s="25" t="s">
        <v>154</v>
      </c>
      <c r="E4109" s="25" t="s">
        <v>54</v>
      </c>
      <c r="F4109" s="25" t="s">
        <v>9289</v>
      </c>
      <c r="G4109" s="25" t="s">
        <v>9411</v>
      </c>
      <c r="H4109" s="25" t="n">
        <v>557</v>
      </c>
    </row>
    <row r="4110" customFormat="false" ht="15" hidden="false" customHeight="false" outlineLevel="0" collapsed="false">
      <c r="A4110" s="25" t="s">
        <v>5953</v>
      </c>
      <c r="B4110" s="25" t="s">
        <v>97</v>
      </c>
      <c r="C4110" s="25" t="s">
        <v>9107</v>
      </c>
      <c r="D4110" s="25" t="s">
        <v>463</v>
      </c>
      <c r="E4110" s="25" t="s">
        <v>54</v>
      </c>
      <c r="F4110" s="25" t="s">
        <v>9289</v>
      </c>
      <c r="G4110" s="25" t="s">
        <v>9311</v>
      </c>
      <c r="H4110" s="25" t="n">
        <v>5302</v>
      </c>
    </row>
    <row r="4111" customFormat="false" ht="15" hidden="false" customHeight="false" outlineLevel="0" collapsed="false">
      <c r="A4111" s="25" t="s">
        <v>1601</v>
      </c>
      <c r="B4111" s="25" t="s">
        <v>71</v>
      </c>
      <c r="C4111" s="25" t="s">
        <v>148</v>
      </c>
      <c r="D4111" s="25" t="s">
        <v>164</v>
      </c>
      <c r="E4111" s="25" t="s">
        <v>55</v>
      </c>
      <c r="F4111" s="25" t="s">
        <v>9289</v>
      </c>
      <c r="G4111" s="25" t="s">
        <v>9360</v>
      </c>
      <c r="H4111" s="25" t="n">
        <v>0</v>
      </c>
    </row>
    <row r="4112" customFormat="false" ht="15" hidden="false" customHeight="false" outlineLevel="0" collapsed="false">
      <c r="A4112" s="25" t="s">
        <v>1602</v>
      </c>
      <c r="B4112" s="25" t="s">
        <v>71</v>
      </c>
      <c r="C4112" s="25" t="s">
        <v>160</v>
      </c>
      <c r="D4112" s="25" t="s">
        <v>257</v>
      </c>
      <c r="E4112" s="25" t="s">
        <v>54</v>
      </c>
      <c r="F4112" s="25" t="s">
        <v>9289</v>
      </c>
      <c r="G4112" s="25" t="s">
        <v>9409</v>
      </c>
      <c r="H4112" s="25" t="n">
        <v>3465</v>
      </c>
    </row>
    <row r="4113" customFormat="false" ht="15" hidden="false" customHeight="false" outlineLevel="0" collapsed="false">
      <c r="A4113" s="25" t="s">
        <v>8893</v>
      </c>
      <c r="B4113" s="25" t="s">
        <v>115</v>
      </c>
      <c r="C4113" s="25" t="s">
        <v>170</v>
      </c>
      <c r="E4113" s="25" t="s">
        <v>56</v>
      </c>
      <c r="F4113" s="25" t="s">
        <v>9289</v>
      </c>
    </row>
    <row r="4114" customFormat="false" ht="15" hidden="false" customHeight="false" outlineLevel="0" collapsed="false">
      <c r="A4114" s="25" t="s">
        <v>8894</v>
      </c>
      <c r="B4114" s="25" t="s">
        <v>115</v>
      </c>
      <c r="C4114" s="25" t="s">
        <v>9107</v>
      </c>
      <c r="D4114" s="25" t="s">
        <v>646</v>
      </c>
      <c r="E4114" s="25" t="s">
        <v>54</v>
      </c>
      <c r="F4114" s="25" t="s">
        <v>9289</v>
      </c>
      <c r="G4114" s="25" t="s">
        <v>9369</v>
      </c>
      <c r="H4114" s="25" t="n">
        <v>4356</v>
      </c>
    </row>
    <row r="4115" customFormat="false" ht="15" hidden="false" customHeight="false" outlineLevel="0" collapsed="false">
      <c r="A4115" s="25" t="s">
        <v>4842</v>
      </c>
      <c r="B4115" s="25" t="s">
        <v>98</v>
      </c>
      <c r="C4115" s="25" t="s">
        <v>9107</v>
      </c>
      <c r="D4115" s="25" t="s">
        <v>1690</v>
      </c>
      <c r="E4115" s="25" t="s">
        <v>54</v>
      </c>
      <c r="F4115" s="25" t="s">
        <v>9281</v>
      </c>
      <c r="G4115" s="25" t="s">
        <v>9402</v>
      </c>
      <c r="H4115" s="25" t="n">
        <v>5301</v>
      </c>
    </row>
    <row r="4116" customFormat="false" ht="15" hidden="false" customHeight="false" outlineLevel="0" collapsed="false">
      <c r="A4116" s="25" t="s">
        <v>5133</v>
      </c>
      <c r="B4116" s="25" t="s">
        <v>95</v>
      </c>
      <c r="C4116" s="25" t="s">
        <v>160</v>
      </c>
      <c r="E4116" s="25" t="s">
        <v>56</v>
      </c>
      <c r="F4116" s="25" t="s">
        <v>9281</v>
      </c>
    </row>
    <row r="4117" customFormat="false" ht="15" hidden="false" customHeight="false" outlineLevel="0" collapsed="false">
      <c r="A4117" s="25" t="s">
        <v>747</v>
      </c>
      <c r="B4117" s="25" t="s">
        <v>70</v>
      </c>
      <c r="C4117" s="25" t="s">
        <v>160</v>
      </c>
      <c r="D4117" s="25" t="s">
        <v>245</v>
      </c>
      <c r="E4117" s="25" t="s">
        <v>55</v>
      </c>
      <c r="F4117" s="25" t="s">
        <v>9281</v>
      </c>
      <c r="G4117" s="25" t="s">
        <v>9412</v>
      </c>
      <c r="H4117" s="25" t="n">
        <v>0</v>
      </c>
    </row>
    <row r="4118" customFormat="false" ht="15" hidden="false" customHeight="false" outlineLevel="0" collapsed="false">
      <c r="A4118" s="25" t="s">
        <v>748</v>
      </c>
      <c r="B4118" s="25" t="s">
        <v>70</v>
      </c>
      <c r="C4118" s="25" t="s">
        <v>148</v>
      </c>
      <c r="D4118" s="25" t="s">
        <v>162</v>
      </c>
      <c r="E4118" s="25" t="s">
        <v>54</v>
      </c>
      <c r="F4118" s="25" t="s">
        <v>9281</v>
      </c>
      <c r="G4118" s="25" t="s">
        <v>9413</v>
      </c>
      <c r="H4118" s="25" t="n">
        <v>66</v>
      </c>
    </row>
    <row r="4119" customFormat="false" ht="15" hidden="false" customHeight="false" outlineLevel="0" collapsed="false">
      <c r="A4119" s="25" t="s">
        <v>3935</v>
      </c>
      <c r="B4119" s="25" t="s">
        <v>87</v>
      </c>
      <c r="C4119" s="25" t="s">
        <v>186</v>
      </c>
      <c r="D4119" s="25" t="s">
        <v>644</v>
      </c>
      <c r="E4119" s="25" t="s">
        <v>55</v>
      </c>
      <c r="F4119" s="25" t="s">
        <v>9281</v>
      </c>
      <c r="G4119" s="25" t="s">
        <v>9411</v>
      </c>
      <c r="H4119" s="25" t="n">
        <v>0</v>
      </c>
    </row>
    <row r="4120" customFormat="false" ht="15" hidden="false" customHeight="false" outlineLevel="0" collapsed="false">
      <c r="A4120" s="25" t="s">
        <v>3936</v>
      </c>
      <c r="B4120" s="25" t="s">
        <v>87</v>
      </c>
      <c r="C4120" s="25" t="s">
        <v>9107</v>
      </c>
      <c r="D4120" s="25" t="s">
        <v>193</v>
      </c>
      <c r="E4120" s="25" t="s">
        <v>55</v>
      </c>
      <c r="F4120" s="25" t="s">
        <v>9281</v>
      </c>
      <c r="G4120" s="25" t="s">
        <v>9409</v>
      </c>
      <c r="H4120" s="25" t="n">
        <v>0</v>
      </c>
    </row>
    <row r="4121" customFormat="false" ht="15" hidden="false" customHeight="false" outlineLevel="0" collapsed="false">
      <c r="A4121" s="25" t="s">
        <v>3937</v>
      </c>
      <c r="B4121" s="25" t="s">
        <v>87</v>
      </c>
      <c r="C4121" s="25" t="s">
        <v>178</v>
      </c>
      <c r="D4121" s="25" t="s">
        <v>2530</v>
      </c>
      <c r="E4121" s="25" t="s">
        <v>54</v>
      </c>
      <c r="F4121" s="25" t="s">
        <v>9281</v>
      </c>
      <c r="G4121" s="25" t="s">
        <v>9409</v>
      </c>
      <c r="H4121" s="25" t="n">
        <v>5640</v>
      </c>
    </row>
    <row r="4122" customFormat="false" ht="15" hidden="false" customHeight="false" outlineLevel="0" collapsed="false">
      <c r="A4122" s="25" t="s">
        <v>5435</v>
      </c>
      <c r="B4122" s="25" t="s">
        <v>94</v>
      </c>
      <c r="C4122" s="25" t="s">
        <v>160</v>
      </c>
      <c r="D4122" s="25" t="s">
        <v>1189</v>
      </c>
      <c r="E4122" s="25" t="s">
        <v>55</v>
      </c>
      <c r="F4122" s="25" t="s">
        <v>9281</v>
      </c>
      <c r="G4122" s="25" t="s">
        <v>9380</v>
      </c>
      <c r="H4122" s="25" t="n">
        <v>0</v>
      </c>
    </row>
    <row r="4123" customFormat="false" ht="15" hidden="false" customHeight="false" outlineLevel="0" collapsed="false">
      <c r="A4123" s="25" t="s">
        <v>5436</v>
      </c>
      <c r="B4123" s="25" t="s">
        <v>94</v>
      </c>
      <c r="C4123" s="25" t="s">
        <v>170</v>
      </c>
      <c r="D4123" s="25" t="s">
        <v>494</v>
      </c>
      <c r="E4123" s="25" t="s">
        <v>54</v>
      </c>
      <c r="F4123" s="25" t="s">
        <v>9281</v>
      </c>
      <c r="G4123" s="25" t="s">
        <v>9408</v>
      </c>
      <c r="H4123" s="25" t="n">
        <v>1291</v>
      </c>
    </row>
    <row r="4124" customFormat="false" ht="15" hidden="false" customHeight="false" outlineLevel="0" collapsed="false">
      <c r="A4124" s="25" t="s">
        <v>5437</v>
      </c>
      <c r="B4124" s="25" t="s">
        <v>94</v>
      </c>
      <c r="C4124" s="25" t="s">
        <v>9107</v>
      </c>
      <c r="D4124" s="25" t="s">
        <v>1671</v>
      </c>
      <c r="E4124" s="25" t="s">
        <v>54</v>
      </c>
      <c r="F4124" s="25" t="s">
        <v>9281</v>
      </c>
      <c r="G4124" s="25" t="s">
        <v>9398</v>
      </c>
      <c r="H4124" s="25" t="n">
        <v>3729</v>
      </c>
    </row>
    <row r="4125" customFormat="false" ht="15" hidden="false" customHeight="false" outlineLevel="0" collapsed="false">
      <c r="A4125" s="25" t="s">
        <v>2113</v>
      </c>
      <c r="B4125" s="25" t="s">
        <v>80</v>
      </c>
      <c r="C4125" s="25" t="s">
        <v>9107</v>
      </c>
      <c r="D4125" s="25" t="s">
        <v>162</v>
      </c>
      <c r="E4125" s="25" t="s">
        <v>55</v>
      </c>
      <c r="F4125" s="25" t="s">
        <v>9281</v>
      </c>
      <c r="G4125" s="25" t="s">
        <v>9372</v>
      </c>
      <c r="H4125" s="25" t="n">
        <v>0</v>
      </c>
    </row>
    <row r="4126" customFormat="false" ht="15" hidden="false" customHeight="false" outlineLevel="0" collapsed="false">
      <c r="A4126" s="25" t="s">
        <v>2695</v>
      </c>
      <c r="B4126" s="25" t="s">
        <v>78</v>
      </c>
      <c r="C4126" s="25" t="s">
        <v>148</v>
      </c>
      <c r="D4126" s="25" t="s">
        <v>184</v>
      </c>
      <c r="E4126" s="25" t="s">
        <v>54</v>
      </c>
      <c r="F4126" s="25" t="s">
        <v>9281</v>
      </c>
      <c r="G4126" s="25" t="s">
        <v>9411</v>
      </c>
      <c r="H4126" s="25" t="n">
        <v>49</v>
      </c>
    </row>
    <row r="4127" customFormat="false" ht="15" hidden="false" customHeight="false" outlineLevel="0" collapsed="false">
      <c r="A4127" s="25" t="s">
        <v>6349</v>
      </c>
      <c r="B4127" s="25" t="s">
        <v>106</v>
      </c>
      <c r="C4127" s="25" t="s">
        <v>160</v>
      </c>
      <c r="D4127" s="25" t="s">
        <v>433</v>
      </c>
      <c r="E4127" s="25" t="s">
        <v>55</v>
      </c>
      <c r="F4127" s="25" t="s">
        <v>9281</v>
      </c>
      <c r="G4127" s="25" t="s">
        <v>9411</v>
      </c>
      <c r="H4127" s="25" t="n">
        <v>0</v>
      </c>
    </row>
    <row r="4128" customFormat="false" ht="15" hidden="false" customHeight="false" outlineLevel="0" collapsed="false">
      <c r="A4128" s="25" t="s">
        <v>6350</v>
      </c>
      <c r="B4128" s="25" t="s">
        <v>106</v>
      </c>
      <c r="C4128" s="25" t="s">
        <v>170</v>
      </c>
      <c r="D4128" s="25" t="s">
        <v>478</v>
      </c>
      <c r="E4128" s="25" t="s">
        <v>54</v>
      </c>
      <c r="F4128" s="25" t="s">
        <v>9281</v>
      </c>
      <c r="G4128" s="25" t="s">
        <v>9383</v>
      </c>
      <c r="H4128" s="25" t="n">
        <v>1099</v>
      </c>
    </row>
    <row r="4129" customFormat="false" ht="15" hidden="false" customHeight="false" outlineLevel="0" collapsed="false">
      <c r="A4129" s="25" t="s">
        <v>8234</v>
      </c>
      <c r="B4129" s="25" t="s">
        <v>113</v>
      </c>
      <c r="C4129" s="25" t="s">
        <v>9107</v>
      </c>
      <c r="D4129" s="25" t="s">
        <v>419</v>
      </c>
      <c r="E4129" s="25" t="s">
        <v>55</v>
      </c>
      <c r="F4129" s="25" t="s">
        <v>9281</v>
      </c>
      <c r="G4129" s="25" t="s">
        <v>9412</v>
      </c>
      <c r="H4129" s="25" t="n">
        <v>0</v>
      </c>
    </row>
    <row r="4130" customFormat="false" ht="15" hidden="false" customHeight="false" outlineLevel="0" collapsed="false">
      <c r="A4130" s="25" t="s">
        <v>1007</v>
      </c>
      <c r="B4130" s="25" t="s">
        <v>72</v>
      </c>
      <c r="C4130" s="25" t="s">
        <v>160</v>
      </c>
      <c r="D4130" s="25" t="s">
        <v>218</v>
      </c>
      <c r="E4130" s="25" t="s">
        <v>55</v>
      </c>
      <c r="F4130" s="25" t="s">
        <v>9281</v>
      </c>
      <c r="G4130" s="25" t="s">
        <v>9411</v>
      </c>
      <c r="H4130" s="25" t="n">
        <v>0</v>
      </c>
    </row>
    <row r="4131" customFormat="false" ht="15" hidden="false" customHeight="false" outlineLevel="0" collapsed="false">
      <c r="A4131" s="25" t="s">
        <v>3339</v>
      </c>
      <c r="B4131" s="25" t="s">
        <v>77</v>
      </c>
      <c r="C4131" s="25" t="s">
        <v>160</v>
      </c>
      <c r="D4131" s="25" t="s">
        <v>207</v>
      </c>
      <c r="E4131" s="25" t="s">
        <v>55</v>
      </c>
      <c r="F4131" s="25" t="s">
        <v>9281</v>
      </c>
      <c r="G4131" s="25" t="s">
        <v>9404</v>
      </c>
      <c r="H4131" s="25" t="n">
        <v>0</v>
      </c>
    </row>
    <row r="4132" customFormat="false" ht="15" hidden="false" customHeight="false" outlineLevel="0" collapsed="false">
      <c r="A4132" s="25" t="s">
        <v>3631</v>
      </c>
      <c r="B4132" s="25" t="s">
        <v>79</v>
      </c>
      <c r="C4132" s="25" t="s">
        <v>170</v>
      </c>
      <c r="D4132" s="25" t="s">
        <v>218</v>
      </c>
      <c r="E4132" s="25" t="s">
        <v>54</v>
      </c>
      <c r="F4132" s="25" t="s">
        <v>9281</v>
      </c>
      <c r="G4132" s="25" t="s">
        <v>9410</v>
      </c>
      <c r="H4132" s="25" t="n">
        <v>932</v>
      </c>
    </row>
    <row r="4133" customFormat="false" ht="15" hidden="false" customHeight="false" outlineLevel="0" collapsed="false">
      <c r="A4133" s="25" t="s">
        <v>5954</v>
      </c>
      <c r="B4133" s="25" t="s">
        <v>97</v>
      </c>
      <c r="C4133" s="25" t="s">
        <v>186</v>
      </c>
      <c r="D4133" s="25" t="s">
        <v>421</v>
      </c>
      <c r="E4133" s="25" t="s">
        <v>55</v>
      </c>
      <c r="F4133" s="25" t="s">
        <v>9281</v>
      </c>
      <c r="G4133" s="25" t="s">
        <v>9409</v>
      </c>
      <c r="H4133" s="25" t="n">
        <v>0</v>
      </c>
    </row>
    <row r="4134" customFormat="false" ht="15" hidden="false" customHeight="false" outlineLevel="0" collapsed="false">
      <c r="A4134" s="25" t="s">
        <v>5955</v>
      </c>
      <c r="B4134" s="25" t="s">
        <v>97</v>
      </c>
      <c r="C4134" s="25" t="s">
        <v>170</v>
      </c>
      <c r="D4134" s="25" t="s">
        <v>452</v>
      </c>
      <c r="E4134" s="25" t="s">
        <v>54</v>
      </c>
      <c r="F4134" s="25" t="s">
        <v>9281</v>
      </c>
      <c r="G4134" s="25" t="s">
        <v>9412</v>
      </c>
      <c r="H4134" s="25" t="n">
        <v>880</v>
      </c>
    </row>
    <row r="4135" customFormat="false" ht="15" hidden="false" customHeight="false" outlineLevel="0" collapsed="false">
      <c r="A4135" s="25" t="s">
        <v>5956</v>
      </c>
      <c r="B4135" s="25" t="s">
        <v>97</v>
      </c>
      <c r="C4135" s="25" t="s">
        <v>9107</v>
      </c>
      <c r="D4135" s="25" t="s">
        <v>484</v>
      </c>
      <c r="E4135" s="25" t="s">
        <v>54</v>
      </c>
      <c r="F4135" s="25" t="s">
        <v>9281</v>
      </c>
      <c r="G4135" s="25" t="s">
        <v>9378</v>
      </c>
      <c r="H4135" s="25" t="n">
        <v>4801</v>
      </c>
    </row>
    <row r="4136" customFormat="false" ht="15" hidden="false" customHeight="false" outlineLevel="0" collapsed="false">
      <c r="A4136" s="25" t="s">
        <v>4292</v>
      </c>
      <c r="B4136" s="25" t="s">
        <v>88</v>
      </c>
      <c r="C4136" s="25" t="s">
        <v>148</v>
      </c>
      <c r="D4136" s="25" t="s">
        <v>1158</v>
      </c>
      <c r="E4136" s="25" t="s">
        <v>54</v>
      </c>
      <c r="F4136" s="25" t="s">
        <v>9281</v>
      </c>
      <c r="G4136" s="25" t="s">
        <v>9409</v>
      </c>
      <c r="H4136" s="25" t="n">
        <v>59</v>
      </c>
    </row>
    <row r="4137" customFormat="false" ht="15" hidden="false" customHeight="false" outlineLevel="0" collapsed="false">
      <c r="A4137" s="25" t="s">
        <v>1603</v>
      </c>
      <c r="B4137" s="25" t="s">
        <v>71</v>
      </c>
      <c r="C4137" s="25" t="s">
        <v>148</v>
      </c>
      <c r="D4137" s="25" t="s">
        <v>215</v>
      </c>
      <c r="E4137" s="25" t="s">
        <v>55</v>
      </c>
      <c r="F4137" s="25" t="s">
        <v>9281</v>
      </c>
      <c r="G4137" s="25" t="s">
        <v>9413</v>
      </c>
      <c r="H4137" s="25" t="n">
        <v>0</v>
      </c>
    </row>
    <row r="4138" customFormat="false" ht="15" hidden="false" customHeight="false" outlineLevel="0" collapsed="false">
      <c r="A4138" s="25" t="s">
        <v>1604</v>
      </c>
      <c r="B4138" s="25" t="s">
        <v>71</v>
      </c>
      <c r="C4138" s="25" t="s">
        <v>148</v>
      </c>
      <c r="D4138" s="25" t="s">
        <v>145</v>
      </c>
      <c r="E4138" s="25" t="s">
        <v>54</v>
      </c>
      <c r="F4138" s="25" t="s">
        <v>9281</v>
      </c>
      <c r="G4138" s="25" t="s">
        <v>9406</v>
      </c>
      <c r="H4138" s="25" t="n">
        <v>52</v>
      </c>
    </row>
    <row r="4139" customFormat="false" ht="15" hidden="false" customHeight="false" outlineLevel="0" collapsed="false">
      <c r="A4139" s="25" t="s">
        <v>1605</v>
      </c>
      <c r="B4139" s="25" t="s">
        <v>71</v>
      </c>
      <c r="C4139" s="25" t="s">
        <v>160</v>
      </c>
      <c r="D4139" s="25" t="s">
        <v>176</v>
      </c>
      <c r="E4139" s="25" t="s">
        <v>54</v>
      </c>
      <c r="F4139" s="25" t="s">
        <v>9281</v>
      </c>
      <c r="G4139" s="25" t="s">
        <v>9402</v>
      </c>
      <c r="H4139" s="25" t="n">
        <v>2949</v>
      </c>
    </row>
    <row r="4140" customFormat="false" ht="15" hidden="false" customHeight="false" outlineLevel="0" collapsed="false">
      <c r="A4140" s="25" t="s">
        <v>7143</v>
      </c>
      <c r="B4140" s="25" t="s">
        <v>104</v>
      </c>
      <c r="C4140" s="25" t="s">
        <v>9107</v>
      </c>
      <c r="D4140" s="25" t="s">
        <v>1646</v>
      </c>
      <c r="E4140" s="25" t="s">
        <v>55</v>
      </c>
      <c r="F4140" s="25" t="s">
        <v>9281</v>
      </c>
      <c r="G4140" s="25" t="s">
        <v>9414</v>
      </c>
      <c r="H4140" s="25" t="n">
        <v>0</v>
      </c>
    </row>
    <row r="4141" customFormat="false" ht="15" hidden="false" customHeight="false" outlineLevel="0" collapsed="false">
      <c r="A4141" s="25" t="s">
        <v>4501</v>
      </c>
      <c r="B4141" s="25" t="s">
        <v>86</v>
      </c>
      <c r="C4141" s="25" t="s">
        <v>148</v>
      </c>
      <c r="D4141" s="25" t="s">
        <v>661</v>
      </c>
      <c r="E4141" s="25" t="s">
        <v>56</v>
      </c>
      <c r="F4141" s="25" t="s">
        <v>9281</v>
      </c>
    </row>
    <row r="4142" customFormat="false" ht="15" hidden="false" customHeight="false" outlineLevel="0" collapsed="false">
      <c r="A4142" s="25" t="s">
        <v>4502</v>
      </c>
      <c r="B4142" s="25" t="s">
        <v>86</v>
      </c>
      <c r="C4142" s="25" t="s">
        <v>148</v>
      </c>
      <c r="D4142" s="25" t="s">
        <v>1158</v>
      </c>
      <c r="E4142" s="25" t="s">
        <v>54</v>
      </c>
      <c r="F4142" s="25" t="s">
        <v>9281</v>
      </c>
      <c r="G4142" s="25" t="s">
        <v>9366</v>
      </c>
      <c r="H4142" s="25" t="n">
        <v>50</v>
      </c>
    </row>
    <row r="4143" customFormat="false" ht="15" hidden="false" customHeight="false" outlineLevel="0" collapsed="false">
      <c r="A4143" s="25" t="s">
        <v>4503</v>
      </c>
      <c r="B4143" s="25" t="s">
        <v>86</v>
      </c>
      <c r="C4143" s="25" t="s">
        <v>160</v>
      </c>
      <c r="D4143" s="25" t="s">
        <v>639</v>
      </c>
      <c r="E4143" s="25" t="s">
        <v>54</v>
      </c>
      <c r="F4143" s="25" t="s">
        <v>9281</v>
      </c>
      <c r="G4143" s="25" t="s">
        <v>9311</v>
      </c>
      <c r="H4143" s="25" t="n">
        <v>3863</v>
      </c>
    </row>
    <row r="4144" customFormat="false" ht="15" hidden="false" customHeight="false" outlineLevel="0" collapsed="false">
      <c r="A4144" s="25" t="s">
        <v>8895</v>
      </c>
      <c r="B4144" s="25" t="s">
        <v>115</v>
      </c>
      <c r="C4144" s="25" t="s">
        <v>9107</v>
      </c>
      <c r="D4144" s="25" t="s">
        <v>494</v>
      </c>
      <c r="E4144" s="25" t="s">
        <v>56</v>
      </c>
      <c r="F4144" s="25" t="s">
        <v>9281</v>
      </c>
    </row>
    <row r="4145" customFormat="false" ht="15" hidden="false" customHeight="false" outlineLevel="0" collapsed="false">
      <c r="A4145" s="25" t="s">
        <v>8896</v>
      </c>
      <c r="B4145" s="25" t="s">
        <v>115</v>
      </c>
      <c r="C4145" s="25" t="s">
        <v>186</v>
      </c>
      <c r="D4145" s="25" t="s">
        <v>199</v>
      </c>
      <c r="E4145" s="25" t="s">
        <v>55</v>
      </c>
      <c r="F4145" s="25" t="s">
        <v>9281</v>
      </c>
      <c r="G4145" s="25" t="s">
        <v>9412</v>
      </c>
      <c r="H4145" s="25" t="n">
        <v>0</v>
      </c>
    </row>
    <row r="4146" customFormat="false" ht="15" hidden="false" customHeight="false" outlineLevel="0" collapsed="false">
      <c r="A4146" s="25" t="s">
        <v>385</v>
      </c>
      <c r="B4146" s="25" t="s">
        <v>69</v>
      </c>
      <c r="C4146" s="25" t="s">
        <v>148</v>
      </c>
      <c r="D4146" s="25" t="s">
        <v>176</v>
      </c>
      <c r="E4146" s="25" t="s">
        <v>54</v>
      </c>
      <c r="F4146" s="25" t="s">
        <v>9314</v>
      </c>
      <c r="G4146" s="25" t="s">
        <v>9410</v>
      </c>
      <c r="H4146" s="25" t="n">
        <v>64</v>
      </c>
    </row>
    <row r="4147" customFormat="false" ht="15" hidden="false" customHeight="false" outlineLevel="0" collapsed="false">
      <c r="A4147" s="25" t="s">
        <v>4843</v>
      </c>
      <c r="B4147" s="25" t="s">
        <v>98</v>
      </c>
      <c r="C4147" s="25" t="s">
        <v>178</v>
      </c>
      <c r="E4147" s="25" t="s">
        <v>56</v>
      </c>
      <c r="F4147" s="25" t="s">
        <v>9314</v>
      </c>
    </row>
    <row r="4148" customFormat="false" ht="15" hidden="false" customHeight="false" outlineLevel="0" collapsed="false">
      <c r="A4148" s="25" t="s">
        <v>3938</v>
      </c>
      <c r="B4148" s="25" t="s">
        <v>87</v>
      </c>
      <c r="C4148" s="25" t="s">
        <v>9107</v>
      </c>
      <c r="E4148" s="25" t="s">
        <v>56</v>
      </c>
      <c r="F4148" s="25" t="s">
        <v>9314</v>
      </c>
    </row>
    <row r="4149" customFormat="false" ht="15" hidden="false" customHeight="false" outlineLevel="0" collapsed="false">
      <c r="A4149" s="25" t="s">
        <v>3939</v>
      </c>
      <c r="B4149" s="25" t="s">
        <v>87</v>
      </c>
      <c r="C4149" s="25" t="s">
        <v>170</v>
      </c>
      <c r="D4149" s="25" t="s">
        <v>1049</v>
      </c>
      <c r="E4149" s="25" t="s">
        <v>55</v>
      </c>
      <c r="F4149" s="25" t="s">
        <v>9314</v>
      </c>
      <c r="G4149" s="25" t="s">
        <v>9411</v>
      </c>
      <c r="H4149" s="25" t="n">
        <v>0</v>
      </c>
    </row>
    <row r="4150" customFormat="false" ht="15" hidden="false" customHeight="false" outlineLevel="0" collapsed="false">
      <c r="A4150" s="25" t="s">
        <v>3940</v>
      </c>
      <c r="B4150" s="25" t="s">
        <v>87</v>
      </c>
      <c r="C4150" s="25" t="s">
        <v>178</v>
      </c>
      <c r="D4150" s="25" t="s">
        <v>1189</v>
      </c>
      <c r="E4150" s="25" t="s">
        <v>54</v>
      </c>
      <c r="F4150" s="25" t="s">
        <v>9314</v>
      </c>
      <c r="G4150" s="25" t="s">
        <v>9386</v>
      </c>
      <c r="H4150" s="25" t="n">
        <v>5038</v>
      </c>
    </row>
    <row r="4151" customFormat="false" ht="15" hidden="false" customHeight="false" outlineLevel="0" collapsed="false">
      <c r="A4151" s="25" t="s">
        <v>3941</v>
      </c>
      <c r="B4151" s="25" t="s">
        <v>87</v>
      </c>
      <c r="C4151" s="25" t="s">
        <v>9107</v>
      </c>
      <c r="D4151" s="25" t="s">
        <v>3373</v>
      </c>
      <c r="E4151" s="25" t="s">
        <v>54</v>
      </c>
      <c r="F4151" s="25" t="s">
        <v>9314</v>
      </c>
      <c r="G4151" s="25" t="s">
        <v>9410</v>
      </c>
      <c r="H4151" s="25" t="n">
        <v>5088</v>
      </c>
    </row>
    <row r="4152" customFormat="false" ht="15" hidden="false" customHeight="false" outlineLevel="0" collapsed="false">
      <c r="A4152" s="25" t="s">
        <v>2696</v>
      </c>
      <c r="B4152" s="25" t="s">
        <v>78</v>
      </c>
      <c r="C4152" s="25" t="s">
        <v>148</v>
      </c>
      <c r="D4152" s="25" t="s">
        <v>158</v>
      </c>
      <c r="E4152" s="25" t="s">
        <v>54</v>
      </c>
      <c r="F4152" s="25" t="s">
        <v>9314</v>
      </c>
      <c r="G4152" s="25" t="s">
        <v>9349</v>
      </c>
      <c r="H4152" s="25" t="n">
        <v>48</v>
      </c>
    </row>
    <row r="4153" customFormat="false" ht="15" hidden="false" customHeight="false" outlineLevel="0" collapsed="false">
      <c r="A4153" s="25" t="s">
        <v>6351</v>
      </c>
      <c r="B4153" s="25" t="s">
        <v>106</v>
      </c>
      <c r="C4153" s="25" t="s">
        <v>170</v>
      </c>
      <c r="D4153" s="25" t="s">
        <v>449</v>
      </c>
      <c r="E4153" s="25" t="s">
        <v>55</v>
      </c>
      <c r="F4153" s="25" t="s">
        <v>9314</v>
      </c>
      <c r="G4153" s="25" t="s">
        <v>9412</v>
      </c>
      <c r="H4153" s="25" t="n">
        <v>0</v>
      </c>
    </row>
    <row r="4154" customFormat="false" ht="15" hidden="false" customHeight="false" outlineLevel="0" collapsed="false">
      <c r="A4154" s="25" t="s">
        <v>8235</v>
      </c>
      <c r="B4154" s="25" t="s">
        <v>113</v>
      </c>
      <c r="C4154" s="25" t="s">
        <v>9107</v>
      </c>
      <c r="D4154" s="25" t="s">
        <v>661</v>
      </c>
      <c r="E4154" s="25" t="s">
        <v>56</v>
      </c>
      <c r="F4154" s="25" t="s">
        <v>9314</v>
      </c>
    </row>
    <row r="4155" customFormat="false" ht="15" hidden="false" customHeight="false" outlineLevel="0" collapsed="false">
      <c r="A4155" s="25" t="s">
        <v>8236</v>
      </c>
      <c r="B4155" s="25" t="s">
        <v>113</v>
      </c>
      <c r="C4155" s="25" t="s">
        <v>170</v>
      </c>
      <c r="D4155" s="25" t="s">
        <v>609</v>
      </c>
      <c r="E4155" s="25" t="s">
        <v>55</v>
      </c>
      <c r="F4155" s="25" t="s">
        <v>9314</v>
      </c>
      <c r="G4155" s="25" t="s">
        <v>9391</v>
      </c>
      <c r="H4155" s="25" t="n">
        <v>0</v>
      </c>
    </row>
    <row r="4156" customFormat="false" ht="15" hidden="false" customHeight="false" outlineLevel="0" collapsed="false">
      <c r="A4156" s="25" t="s">
        <v>8237</v>
      </c>
      <c r="B4156" s="25" t="s">
        <v>113</v>
      </c>
      <c r="C4156" s="25" t="s">
        <v>178</v>
      </c>
      <c r="D4156" s="25" t="s">
        <v>1778</v>
      </c>
      <c r="E4156" s="25" t="s">
        <v>54</v>
      </c>
      <c r="F4156" s="25" t="s">
        <v>9314</v>
      </c>
      <c r="G4156" s="25" t="s">
        <v>9407</v>
      </c>
      <c r="H4156" s="25" t="n">
        <v>5056</v>
      </c>
    </row>
    <row r="4157" customFormat="false" ht="15" hidden="false" customHeight="false" outlineLevel="0" collapsed="false">
      <c r="A4157" s="25" t="s">
        <v>6611</v>
      </c>
      <c r="B4157" s="25" t="s">
        <v>107</v>
      </c>
      <c r="C4157" s="25" t="s">
        <v>148</v>
      </c>
      <c r="D4157" s="25" t="s">
        <v>1789</v>
      </c>
      <c r="E4157" s="25" t="s">
        <v>54</v>
      </c>
      <c r="F4157" s="25" t="s">
        <v>9314</v>
      </c>
      <c r="G4157" s="25" t="s">
        <v>9410</v>
      </c>
      <c r="H4157" s="25" t="n">
        <v>59</v>
      </c>
    </row>
    <row r="4158" customFormat="false" ht="15" hidden="false" customHeight="false" outlineLevel="0" collapsed="false">
      <c r="A4158" s="25" t="s">
        <v>8589</v>
      </c>
      <c r="B4158" s="25" t="s">
        <v>116</v>
      </c>
      <c r="C4158" s="25" t="s">
        <v>170</v>
      </c>
      <c r="D4158" s="25" t="s">
        <v>3075</v>
      </c>
      <c r="E4158" s="25" t="s">
        <v>55</v>
      </c>
      <c r="F4158" s="25" t="s">
        <v>9314</v>
      </c>
      <c r="G4158" s="25" t="s">
        <v>9361</v>
      </c>
      <c r="H4158" s="25" t="n">
        <v>0</v>
      </c>
    </row>
    <row r="4159" customFormat="false" ht="15" hidden="false" customHeight="false" outlineLevel="0" collapsed="false">
      <c r="A4159" s="25" t="s">
        <v>8590</v>
      </c>
      <c r="B4159" s="25" t="s">
        <v>116</v>
      </c>
      <c r="C4159" s="25" t="s">
        <v>186</v>
      </c>
      <c r="D4159" s="25" t="s">
        <v>2484</v>
      </c>
      <c r="E4159" s="25" t="s">
        <v>54</v>
      </c>
      <c r="F4159" s="25" t="s">
        <v>9314</v>
      </c>
      <c r="G4159" s="25" t="s">
        <v>9359</v>
      </c>
      <c r="H4159" s="25" t="n">
        <v>562</v>
      </c>
    </row>
    <row r="4160" customFormat="false" ht="15" hidden="false" customHeight="false" outlineLevel="0" collapsed="false">
      <c r="A4160" s="25" t="s">
        <v>1304</v>
      </c>
      <c r="B4160" s="25" t="s">
        <v>73</v>
      </c>
      <c r="C4160" s="25" t="s">
        <v>148</v>
      </c>
      <c r="D4160" s="25" t="s">
        <v>191</v>
      </c>
      <c r="E4160" s="25" t="s">
        <v>54</v>
      </c>
      <c r="F4160" s="25" t="s">
        <v>9314</v>
      </c>
      <c r="G4160" s="25" t="s">
        <v>9379</v>
      </c>
      <c r="H4160" s="25" t="n">
        <v>63</v>
      </c>
    </row>
    <row r="4161" customFormat="false" ht="15" hidden="false" customHeight="false" outlineLevel="0" collapsed="false">
      <c r="A4161" s="25" t="s">
        <v>1305</v>
      </c>
      <c r="B4161" s="25" t="s">
        <v>73</v>
      </c>
      <c r="C4161" s="25" t="s">
        <v>160</v>
      </c>
      <c r="D4161" s="25" t="s">
        <v>173</v>
      </c>
      <c r="E4161" s="25" t="s">
        <v>54</v>
      </c>
      <c r="F4161" s="25" t="s">
        <v>9314</v>
      </c>
      <c r="G4161" s="25" t="s">
        <v>9413</v>
      </c>
      <c r="H4161" s="25" t="n">
        <v>3355</v>
      </c>
    </row>
    <row r="4162" customFormat="false" ht="15" hidden="false" customHeight="false" outlineLevel="0" collapsed="false">
      <c r="A4162" s="25" t="s">
        <v>7144</v>
      </c>
      <c r="B4162" s="25" t="s">
        <v>104</v>
      </c>
      <c r="C4162" s="25" t="s">
        <v>148</v>
      </c>
      <c r="E4162" s="25" t="s">
        <v>56</v>
      </c>
      <c r="F4162" s="25" t="s">
        <v>9314</v>
      </c>
    </row>
    <row r="4163" customFormat="false" ht="15" hidden="false" customHeight="false" outlineLevel="0" collapsed="false">
      <c r="A4163" s="25" t="s">
        <v>4504</v>
      </c>
      <c r="B4163" s="25" t="s">
        <v>86</v>
      </c>
      <c r="C4163" s="25" t="s">
        <v>160</v>
      </c>
      <c r="D4163" s="25" t="s">
        <v>1156</v>
      </c>
      <c r="E4163" s="25" t="s">
        <v>55</v>
      </c>
      <c r="F4163" s="25" t="s">
        <v>9314</v>
      </c>
      <c r="G4163" s="25" t="s">
        <v>9413</v>
      </c>
      <c r="H4163" s="25" t="n">
        <v>0</v>
      </c>
    </row>
    <row r="4164" customFormat="false" ht="15" hidden="false" customHeight="false" outlineLevel="0" collapsed="false">
      <c r="A4164" s="25" t="s">
        <v>4505</v>
      </c>
      <c r="B4164" s="25" t="s">
        <v>86</v>
      </c>
      <c r="C4164" s="25" t="s">
        <v>148</v>
      </c>
      <c r="D4164" s="25" t="s">
        <v>1347</v>
      </c>
      <c r="E4164" s="25" t="s">
        <v>54</v>
      </c>
      <c r="F4164" s="25" t="s">
        <v>9314</v>
      </c>
      <c r="G4164" s="25" t="s">
        <v>9405</v>
      </c>
      <c r="H4164" s="25" t="n">
        <v>55</v>
      </c>
    </row>
    <row r="4165" customFormat="false" ht="15" hidden="false" customHeight="false" outlineLevel="0" collapsed="false">
      <c r="A4165" s="25" t="s">
        <v>8897</v>
      </c>
      <c r="B4165" s="25" t="s">
        <v>115</v>
      </c>
      <c r="C4165" s="25" t="s">
        <v>178</v>
      </c>
      <c r="D4165" s="25" t="s">
        <v>2754</v>
      </c>
      <c r="E4165" s="25" t="s">
        <v>54</v>
      </c>
      <c r="F4165" s="25" t="s">
        <v>9314</v>
      </c>
      <c r="G4165" s="25" t="s">
        <v>9403</v>
      </c>
      <c r="H4165" s="25" t="n">
        <v>4059</v>
      </c>
    </row>
    <row r="4166" customFormat="false" ht="15" hidden="false" customHeight="false" outlineLevel="0" collapsed="false">
      <c r="A4166" s="25" t="s">
        <v>5134</v>
      </c>
      <c r="B4166" s="25" t="s">
        <v>95</v>
      </c>
      <c r="C4166" s="25" t="s">
        <v>160</v>
      </c>
      <c r="D4166" s="25" t="s">
        <v>445</v>
      </c>
      <c r="E4166" s="25" t="s">
        <v>55</v>
      </c>
      <c r="F4166" s="25" t="s">
        <v>9284</v>
      </c>
      <c r="G4166" s="25" t="s">
        <v>9412</v>
      </c>
      <c r="H4166" s="25" t="n">
        <v>0</v>
      </c>
    </row>
    <row r="4167" customFormat="false" ht="15" hidden="false" customHeight="false" outlineLevel="0" collapsed="false">
      <c r="A4167" s="25" t="s">
        <v>749</v>
      </c>
      <c r="B4167" s="25" t="s">
        <v>70</v>
      </c>
      <c r="C4167" s="25" t="s">
        <v>170</v>
      </c>
      <c r="D4167" s="25" t="s">
        <v>191</v>
      </c>
      <c r="E4167" s="25" t="s">
        <v>54</v>
      </c>
      <c r="F4167" s="25" t="s">
        <v>9284</v>
      </c>
      <c r="G4167" s="25" t="s">
        <v>9353</v>
      </c>
      <c r="H4167" s="25" t="n">
        <v>1128</v>
      </c>
    </row>
    <row r="4168" customFormat="false" ht="15" hidden="false" customHeight="false" outlineLevel="0" collapsed="false">
      <c r="A4168" s="25" t="s">
        <v>5438</v>
      </c>
      <c r="B4168" s="25" t="s">
        <v>94</v>
      </c>
      <c r="C4168" s="25" t="s">
        <v>9107</v>
      </c>
      <c r="E4168" s="25" t="s">
        <v>56</v>
      </c>
      <c r="F4168" s="25" t="s">
        <v>9284</v>
      </c>
    </row>
    <row r="4169" customFormat="false" ht="15" hidden="false" customHeight="false" outlineLevel="0" collapsed="false">
      <c r="A4169" s="25" t="s">
        <v>2114</v>
      </c>
      <c r="B4169" s="25" t="s">
        <v>80</v>
      </c>
      <c r="C4169" s="25" t="s">
        <v>170</v>
      </c>
      <c r="D4169" s="25" t="s">
        <v>184</v>
      </c>
      <c r="E4169" s="25" t="s">
        <v>55</v>
      </c>
      <c r="F4169" s="25" t="s">
        <v>9284</v>
      </c>
      <c r="G4169" s="25" t="s">
        <v>9409</v>
      </c>
      <c r="H4169" s="25" t="n">
        <v>0</v>
      </c>
    </row>
    <row r="4170" customFormat="false" ht="15" hidden="false" customHeight="false" outlineLevel="0" collapsed="false">
      <c r="A4170" s="25" t="s">
        <v>2115</v>
      </c>
      <c r="B4170" s="25" t="s">
        <v>80</v>
      </c>
      <c r="C4170" s="25" t="s">
        <v>178</v>
      </c>
      <c r="D4170" s="25" t="s">
        <v>145</v>
      </c>
      <c r="E4170" s="25" t="s">
        <v>54</v>
      </c>
      <c r="F4170" s="25" t="s">
        <v>9284</v>
      </c>
      <c r="G4170" s="25" t="s">
        <v>9415</v>
      </c>
      <c r="H4170" s="25" t="n">
        <v>5536</v>
      </c>
    </row>
    <row r="4171" customFormat="false" ht="15" hidden="false" customHeight="false" outlineLevel="0" collapsed="false">
      <c r="A4171" s="25" t="s">
        <v>2116</v>
      </c>
      <c r="B4171" s="25" t="s">
        <v>80</v>
      </c>
      <c r="C4171" s="25" t="s">
        <v>9107</v>
      </c>
      <c r="D4171" s="25" t="s">
        <v>248</v>
      </c>
      <c r="E4171" s="25" t="s">
        <v>54</v>
      </c>
      <c r="F4171" s="25" t="s">
        <v>9284</v>
      </c>
      <c r="G4171" s="25" t="s">
        <v>9367</v>
      </c>
      <c r="H4171" s="25" t="n">
        <v>4964</v>
      </c>
    </row>
    <row r="4172" customFormat="false" ht="15" hidden="false" customHeight="false" outlineLevel="0" collapsed="false">
      <c r="A4172" s="25" t="s">
        <v>2117</v>
      </c>
      <c r="B4172" s="25" t="s">
        <v>80</v>
      </c>
      <c r="C4172" s="25" t="s">
        <v>148</v>
      </c>
      <c r="D4172" s="25" t="s">
        <v>164</v>
      </c>
      <c r="E4172" s="25" t="s">
        <v>54</v>
      </c>
      <c r="F4172" s="25" t="s">
        <v>9284</v>
      </c>
      <c r="G4172" s="25" t="s">
        <v>9411</v>
      </c>
      <c r="H4172" s="25" t="n">
        <v>54</v>
      </c>
    </row>
    <row r="4173" customFormat="false" ht="15" hidden="false" customHeight="false" outlineLevel="0" collapsed="false">
      <c r="A4173" s="25" t="s">
        <v>2118</v>
      </c>
      <c r="B4173" s="25" t="s">
        <v>80</v>
      </c>
      <c r="C4173" s="25" t="s">
        <v>148</v>
      </c>
      <c r="D4173" s="25" t="s">
        <v>145</v>
      </c>
      <c r="E4173" s="25" t="s">
        <v>54</v>
      </c>
      <c r="F4173" s="25" t="s">
        <v>9284</v>
      </c>
      <c r="G4173" s="25" t="s">
        <v>9335</v>
      </c>
      <c r="H4173" s="25" t="n">
        <v>56</v>
      </c>
    </row>
    <row r="4174" customFormat="false" ht="15" hidden="false" customHeight="false" outlineLevel="0" collapsed="false">
      <c r="A4174" s="25" t="s">
        <v>5690</v>
      </c>
      <c r="B4174" s="25" t="s">
        <v>96</v>
      </c>
      <c r="C4174" s="25" t="s">
        <v>178</v>
      </c>
      <c r="D4174" s="25" t="s">
        <v>644</v>
      </c>
      <c r="E4174" s="25" t="s">
        <v>55</v>
      </c>
      <c r="F4174" s="25" t="s">
        <v>9284</v>
      </c>
      <c r="G4174" s="25" t="s">
        <v>9410</v>
      </c>
      <c r="H4174" s="25" t="n">
        <v>0</v>
      </c>
    </row>
    <row r="4175" customFormat="false" ht="15" hidden="false" customHeight="false" outlineLevel="0" collapsed="false">
      <c r="A4175" s="25" t="s">
        <v>5691</v>
      </c>
      <c r="B4175" s="25" t="s">
        <v>96</v>
      </c>
      <c r="C4175" s="25" t="s">
        <v>9107</v>
      </c>
      <c r="D4175" s="25" t="s">
        <v>1690</v>
      </c>
      <c r="E4175" s="25" t="s">
        <v>55</v>
      </c>
      <c r="F4175" s="25" t="s">
        <v>9284</v>
      </c>
      <c r="G4175" s="25" t="s">
        <v>9373</v>
      </c>
      <c r="H4175" s="25" t="n">
        <v>0</v>
      </c>
    </row>
    <row r="4176" customFormat="false" ht="15" hidden="false" customHeight="false" outlineLevel="0" collapsed="false">
      <c r="A4176" s="25" t="s">
        <v>5692</v>
      </c>
      <c r="B4176" s="25" t="s">
        <v>96</v>
      </c>
      <c r="C4176" s="25" t="s">
        <v>160</v>
      </c>
      <c r="D4176" s="25" t="s">
        <v>3373</v>
      </c>
      <c r="E4176" s="25" t="s">
        <v>54</v>
      </c>
      <c r="F4176" s="25" t="s">
        <v>9284</v>
      </c>
      <c r="G4176" s="25" t="s">
        <v>9413</v>
      </c>
      <c r="H4176" s="25" t="n">
        <v>3423</v>
      </c>
    </row>
    <row r="4177" customFormat="false" ht="15" hidden="false" customHeight="false" outlineLevel="0" collapsed="false">
      <c r="A4177" s="25" t="s">
        <v>6164</v>
      </c>
      <c r="B4177" s="25" t="s">
        <v>108</v>
      </c>
      <c r="C4177" s="25" t="s">
        <v>148</v>
      </c>
      <c r="D4177" s="25" t="s">
        <v>633</v>
      </c>
      <c r="E4177" s="25" t="s">
        <v>55</v>
      </c>
      <c r="F4177" s="25" t="s">
        <v>9284</v>
      </c>
      <c r="G4177" s="25" t="s">
        <v>9385</v>
      </c>
      <c r="H4177" s="25" t="n">
        <v>0</v>
      </c>
    </row>
    <row r="4178" customFormat="false" ht="15" hidden="false" customHeight="false" outlineLevel="0" collapsed="false">
      <c r="A4178" s="25" t="s">
        <v>4154</v>
      </c>
      <c r="B4178" s="25" t="s">
        <v>89</v>
      </c>
      <c r="C4178" s="25" t="s">
        <v>160</v>
      </c>
      <c r="D4178" s="25" t="s">
        <v>1049</v>
      </c>
      <c r="E4178" s="25" t="s">
        <v>55</v>
      </c>
      <c r="F4178" s="25" t="s">
        <v>9284</v>
      </c>
      <c r="G4178" s="25" t="s">
        <v>9416</v>
      </c>
      <c r="H4178" s="25" t="n">
        <v>0</v>
      </c>
    </row>
    <row r="4179" customFormat="false" ht="15" hidden="false" customHeight="false" outlineLevel="0" collapsed="false">
      <c r="A4179" s="25" t="s">
        <v>2697</v>
      </c>
      <c r="B4179" s="25" t="s">
        <v>78</v>
      </c>
      <c r="C4179" s="25" t="s">
        <v>178</v>
      </c>
      <c r="D4179" s="25" t="s">
        <v>210</v>
      </c>
      <c r="E4179" s="25" t="s">
        <v>55</v>
      </c>
      <c r="F4179" s="25" t="s">
        <v>9284</v>
      </c>
      <c r="G4179" s="25" t="s">
        <v>9411</v>
      </c>
      <c r="H4179" s="25" t="n">
        <v>0</v>
      </c>
    </row>
    <row r="4180" customFormat="false" ht="15" hidden="false" customHeight="false" outlineLevel="0" collapsed="false">
      <c r="A4180" s="25" t="s">
        <v>2698</v>
      </c>
      <c r="B4180" s="25" t="s">
        <v>78</v>
      </c>
      <c r="C4180" s="25" t="s">
        <v>170</v>
      </c>
      <c r="D4180" s="25" t="s">
        <v>245</v>
      </c>
      <c r="E4180" s="25" t="s">
        <v>54</v>
      </c>
      <c r="F4180" s="25" t="s">
        <v>9284</v>
      </c>
      <c r="G4180" s="25" t="s">
        <v>9388</v>
      </c>
      <c r="H4180" s="25" t="n">
        <v>1102</v>
      </c>
    </row>
    <row r="4181" customFormat="false" ht="15" hidden="false" customHeight="false" outlineLevel="0" collapsed="false">
      <c r="A4181" s="25" t="s">
        <v>7830</v>
      </c>
      <c r="B4181" s="25" t="s">
        <v>114</v>
      </c>
      <c r="C4181" s="25" t="s">
        <v>186</v>
      </c>
      <c r="D4181" s="25" t="s">
        <v>868</v>
      </c>
      <c r="E4181" s="25" t="s">
        <v>54</v>
      </c>
      <c r="F4181" s="25" t="s">
        <v>9284</v>
      </c>
      <c r="G4181" s="25" t="s">
        <v>9404</v>
      </c>
      <c r="H4181" s="25" t="n">
        <v>519</v>
      </c>
    </row>
    <row r="4182" customFormat="false" ht="15" hidden="false" customHeight="false" outlineLevel="0" collapsed="false">
      <c r="A4182" s="25" t="s">
        <v>8238</v>
      </c>
      <c r="B4182" s="25" t="s">
        <v>113</v>
      </c>
      <c r="C4182" s="25" t="s">
        <v>178</v>
      </c>
      <c r="D4182" s="25" t="s">
        <v>428</v>
      </c>
      <c r="E4182" s="25" t="s">
        <v>55</v>
      </c>
      <c r="F4182" s="25" t="s">
        <v>9284</v>
      </c>
      <c r="G4182" s="25" t="s">
        <v>9410</v>
      </c>
      <c r="H4182" s="25" t="n">
        <v>0</v>
      </c>
    </row>
    <row r="4183" customFormat="false" ht="15" hidden="false" customHeight="false" outlineLevel="0" collapsed="false">
      <c r="A4183" s="25" t="s">
        <v>8239</v>
      </c>
      <c r="B4183" s="25" t="s">
        <v>113</v>
      </c>
      <c r="C4183" s="25" t="s">
        <v>148</v>
      </c>
      <c r="D4183" s="25" t="s">
        <v>428</v>
      </c>
      <c r="E4183" s="25" t="s">
        <v>55</v>
      </c>
      <c r="F4183" s="25" t="s">
        <v>9284</v>
      </c>
      <c r="G4183" s="25" t="s">
        <v>9376</v>
      </c>
      <c r="H4183" s="25" t="n">
        <v>0</v>
      </c>
    </row>
    <row r="4184" customFormat="false" ht="15" hidden="false" customHeight="false" outlineLevel="0" collapsed="false">
      <c r="A4184" s="25" t="s">
        <v>1008</v>
      </c>
      <c r="B4184" s="25" t="s">
        <v>72</v>
      </c>
      <c r="C4184" s="25" t="s">
        <v>170</v>
      </c>
      <c r="D4184" s="25" t="s">
        <v>180</v>
      </c>
      <c r="E4184" s="25" t="s">
        <v>55</v>
      </c>
      <c r="F4184" s="25" t="s">
        <v>9284</v>
      </c>
      <c r="G4184" s="25" t="s">
        <v>9376</v>
      </c>
      <c r="H4184" s="25" t="n">
        <v>0</v>
      </c>
    </row>
    <row r="4185" customFormat="false" ht="15" hidden="false" customHeight="false" outlineLevel="0" collapsed="false">
      <c r="A4185" s="25" t="s">
        <v>1009</v>
      </c>
      <c r="B4185" s="25" t="s">
        <v>72</v>
      </c>
      <c r="C4185" s="25" t="s">
        <v>160</v>
      </c>
      <c r="D4185" s="25" t="s">
        <v>151</v>
      </c>
      <c r="E4185" s="25" t="s">
        <v>55</v>
      </c>
      <c r="F4185" s="25" t="s">
        <v>9284</v>
      </c>
      <c r="G4185" s="25" t="s">
        <v>9412</v>
      </c>
      <c r="H4185" s="25" t="n">
        <v>0</v>
      </c>
    </row>
    <row r="4186" customFormat="false" ht="15" hidden="false" customHeight="false" outlineLevel="0" collapsed="false">
      <c r="A4186" s="25" t="s">
        <v>1010</v>
      </c>
      <c r="B4186" s="25" t="s">
        <v>72</v>
      </c>
      <c r="C4186" s="25" t="s">
        <v>178</v>
      </c>
      <c r="D4186" s="25" t="s">
        <v>180</v>
      </c>
      <c r="E4186" s="25" t="s">
        <v>54</v>
      </c>
      <c r="F4186" s="25" t="s">
        <v>9284</v>
      </c>
      <c r="G4186" s="25" t="s">
        <v>9411</v>
      </c>
      <c r="H4186" s="25" t="n">
        <v>5536</v>
      </c>
    </row>
    <row r="4187" customFormat="false" ht="15" hidden="false" customHeight="false" outlineLevel="0" collapsed="false">
      <c r="A4187" s="25" t="s">
        <v>3340</v>
      </c>
      <c r="B4187" s="25" t="s">
        <v>77</v>
      </c>
      <c r="C4187" s="25" t="s">
        <v>178</v>
      </c>
      <c r="D4187" s="25" t="s">
        <v>173</v>
      </c>
      <c r="E4187" s="25" t="s">
        <v>55</v>
      </c>
      <c r="F4187" s="25" t="s">
        <v>9284</v>
      </c>
      <c r="G4187" s="25" t="s">
        <v>9349</v>
      </c>
      <c r="H4187" s="25" t="n">
        <v>0</v>
      </c>
    </row>
    <row r="4188" customFormat="false" ht="15" hidden="false" customHeight="false" outlineLevel="0" collapsed="false">
      <c r="A4188" s="25" t="s">
        <v>3341</v>
      </c>
      <c r="B4188" s="25" t="s">
        <v>77</v>
      </c>
      <c r="C4188" s="25" t="s">
        <v>170</v>
      </c>
      <c r="D4188" s="25" t="s">
        <v>266</v>
      </c>
      <c r="E4188" s="25" t="s">
        <v>54</v>
      </c>
      <c r="F4188" s="25" t="s">
        <v>9284</v>
      </c>
      <c r="G4188" s="25" t="s">
        <v>9410</v>
      </c>
      <c r="H4188" s="25" t="n">
        <v>839</v>
      </c>
    </row>
    <row r="4189" customFormat="false" ht="15" hidden="false" customHeight="false" outlineLevel="0" collapsed="false">
      <c r="A4189" s="25" t="s">
        <v>8591</v>
      </c>
      <c r="B4189" s="25" t="s">
        <v>116</v>
      </c>
      <c r="C4189" s="25" t="s">
        <v>186</v>
      </c>
      <c r="D4189" s="25" t="s">
        <v>449</v>
      </c>
      <c r="E4189" s="25" t="s">
        <v>54</v>
      </c>
      <c r="F4189" s="25" t="s">
        <v>9284</v>
      </c>
      <c r="G4189" s="25" t="s">
        <v>9369</v>
      </c>
      <c r="H4189" s="25" t="n">
        <v>500</v>
      </c>
    </row>
    <row r="4190" customFormat="false" ht="15" hidden="false" customHeight="false" outlineLevel="0" collapsed="false">
      <c r="A4190" s="25" t="s">
        <v>1306</v>
      </c>
      <c r="B4190" s="25" t="s">
        <v>73</v>
      </c>
      <c r="C4190" s="25" t="s">
        <v>160</v>
      </c>
      <c r="D4190" s="25" t="s">
        <v>245</v>
      </c>
      <c r="E4190" s="25" t="s">
        <v>54</v>
      </c>
      <c r="F4190" s="25" t="s">
        <v>9284</v>
      </c>
      <c r="G4190" s="25" t="s">
        <v>9401</v>
      </c>
      <c r="H4190" s="25" t="n">
        <v>3679</v>
      </c>
    </row>
    <row r="4191" customFormat="false" ht="15" hidden="false" customHeight="false" outlineLevel="0" collapsed="false">
      <c r="A4191" s="25" t="s">
        <v>3632</v>
      </c>
      <c r="B4191" s="25" t="s">
        <v>79</v>
      </c>
      <c r="C4191" s="25" t="s">
        <v>170</v>
      </c>
      <c r="D4191" s="25" t="s">
        <v>162</v>
      </c>
      <c r="E4191" s="25" t="s">
        <v>55</v>
      </c>
      <c r="F4191" s="25" t="s">
        <v>9284</v>
      </c>
      <c r="G4191" s="25" t="s">
        <v>9413</v>
      </c>
      <c r="H4191" s="25" t="n">
        <v>0</v>
      </c>
    </row>
    <row r="4192" customFormat="false" ht="15" hidden="false" customHeight="false" outlineLevel="0" collapsed="false">
      <c r="A4192" s="25" t="s">
        <v>5957</v>
      </c>
      <c r="B4192" s="25" t="s">
        <v>97</v>
      </c>
      <c r="C4192" s="25" t="s">
        <v>9107</v>
      </c>
      <c r="D4192" s="25" t="s">
        <v>639</v>
      </c>
      <c r="E4192" s="25" t="s">
        <v>55</v>
      </c>
      <c r="F4192" s="25" t="s">
        <v>9284</v>
      </c>
      <c r="G4192" s="25" t="s">
        <v>9412</v>
      </c>
      <c r="H4192" s="25" t="n">
        <v>0</v>
      </c>
    </row>
    <row r="4193" customFormat="false" ht="15" hidden="false" customHeight="false" outlineLevel="0" collapsed="false">
      <c r="A4193" s="25" t="s">
        <v>6840</v>
      </c>
      <c r="B4193" s="25" t="s">
        <v>105</v>
      </c>
      <c r="C4193" s="25" t="s">
        <v>186</v>
      </c>
      <c r="E4193" s="25" t="s">
        <v>56</v>
      </c>
      <c r="F4193" s="25" t="s">
        <v>9284</v>
      </c>
    </row>
    <row r="4194" customFormat="false" ht="15" hidden="false" customHeight="false" outlineLevel="0" collapsed="false">
      <c r="A4194" s="25" t="s">
        <v>4293</v>
      </c>
      <c r="B4194" s="25" t="s">
        <v>88</v>
      </c>
      <c r="C4194" s="25" t="s">
        <v>186</v>
      </c>
      <c r="D4194" s="25" t="s">
        <v>145</v>
      </c>
      <c r="E4194" s="25" t="s">
        <v>56</v>
      </c>
      <c r="F4194" s="25" t="s">
        <v>9284</v>
      </c>
    </row>
    <row r="4195" customFormat="false" ht="15" hidden="false" customHeight="false" outlineLevel="0" collapsed="false">
      <c r="A4195" s="25" t="s">
        <v>1606</v>
      </c>
      <c r="B4195" s="25" t="s">
        <v>71</v>
      </c>
      <c r="C4195" s="25" t="s">
        <v>148</v>
      </c>
      <c r="D4195" s="25" t="s">
        <v>191</v>
      </c>
      <c r="E4195" s="25" t="s">
        <v>55</v>
      </c>
      <c r="F4195" s="25" t="s">
        <v>9284</v>
      </c>
      <c r="G4195" s="25" t="s">
        <v>9334</v>
      </c>
      <c r="H4195" s="25" t="n">
        <v>0</v>
      </c>
    </row>
    <row r="4196" customFormat="false" ht="15" hidden="false" customHeight="false" outlineLevel="0" collapsed="false">
      <c r="A4196" s="25" t="s">
        <v>7145</v>
      </c>
      <c r="B4196" s="25" t="s">
        <v>104</v>
      </c>
      <c r="C4196" s="25" t="s">
        <v>178</v>
      </c>
      <c r="E4196" s="25" t="s">
        <v>56</v>
      </c>
      <c r="F4196" s="25" t="s">
        <v>9284</v>
      </c>
    </row>
    <row r="4197" customFormat="false" ht="15" hidden="false" customHeight="false" outlineLevel="0" collapsed="false">
      <c r="A4197" s="25" t="s">
        <v>7146</v>
      </c>
      <c r="B4197" s="25" t="s">
        <v>104</v>
      </c>
      <c r="C4197" s="25" t="s">
        <v>9107</v>
      </c>
      <c r="E4197" s="25" t="s">
        <v>56</v>
      </c>
      <c r="F4197" s="25" t="s">
        <v>9284</v>
      </c>
    </row>
    <row r="4198" customFormat="false" ht="15" hidden="false" customHeight="false" outlineLevel="0" collapsed="false">
      <c r="A4198" s="25" t="s">
        <v>7147</v>
      </c>
      <c r="B4198" s="25" t="s">
        <v>104</v>
      </c>
      <c r="C4198" s="25" t="s">
        <v>186</v>
      </c>
      <c r="D4198" s="25" t="s">
        <v>444</v>
      </c>
      <c r="E4198" s="25" t="s">
        <v>55</v>
      </c>
      <c r="F4198" s="25" t="s">
        <v>9284</v>
      </c>
      <c r="G4198" s="25" t="s">
        <v>9412</v>
      </c>
      <c r="H4198" s="25" t="n">
        <v>0</v>
      </c>
    </row>
    <row r="4199" customFormat="false" ht="15" hidden="false" customHeight="false" outlineLevel="0" collapsed="false">
      <c r="A4199" s="25" t="s">
        <v>7148</v>
      </c>
      <c r="B4199" s="25" t="s">
        <v>104</v>
      </c>
      <c r="C4199" s="25" t="s">
        <v>178</v>
      </c>
      <c r="D4199" s="25" t="s">
        <v>1789</v>
      </c>
      <c r="E4199" s="25" t="s">
        <v>55</v>
      </c>
      <c r="F4199" s="25" t="s">
        <v>9284</v>
      </c>
      <c r="G4199" s="25" t="s">
        <v>9410</v>
      </c>
      <c r="H4199" s="25" t="n">
        <v>0</v>
      </c>
    </row>
    <row r="4200" customFormat="false" ht="15" hidden="false" customHeight="false" outlineLevel="0" collapsed="false">
      <c r="A4200" s="25" t="s">
        <v>7149</v>
      </c>
      <c r="B4200" s="25" t="s">
        <v>104</v>
      </c>
      <c r="C4200" s="25" t="s">
        <v>160</v>
      </c>
      <c r="D4200" s="25" t="s">
        <v>868</v>
      </c>
      <c r="E4200" s="25" t="s">
        <v>54</v>
      </c>
      <c r="F4200" s="25" t="s">
        <v>9284</v>
      </c>
      <c r="G4200" s="25" t="s">
        <v>9311</v>
      </c>
      <c r="H4200" s="25" t="n">
        <v>3815</v>
      </c>
    </row>
    <row r="4201" customFormat="false" ht="15" hidden="false" customHeight="false" outlineLevel="0" collapsed="false">
      <c r="A4201" s="25" t="s">
        <v>7150</v>
      </c>
      <c r="B4201" s="25" t="s">
        <v>104</v>
      </c>
      <c r="C4201" s="25" t="s">
        <v>160</v>
      </c>
      <c r="D4201" s="25" t="s">
        <v>860</v>
      </c>
      <c r="E4201" s="25" t="s">
        <v>54</v>
      </c>
      <c r="F4201" s="25" t="s">
        <v>9284</v>
      </c>
      <c r="G4201" s="25" t="s">
        <v>9304</v>
      </c>
      <c r="H4201" s="25" t="n">
        <v>2753</v>
      </c>
    </row>
    <row r="4202" customFormat="false" ht="15" hidden="false" customHeight="false" outlineLevel="0" collapsed="false">
      <c r="A4202" s="25" t="s">
        <v>4506</v>
      </c>
      <c r="B4202" s="25" t="s">
        <v>86</v>
      </c>
      <c r="C4202" s="25" t="s">
        <v>148</v>
      </c>
      <c r="E4202" s="25" t="s">
        <v>56</v>
      </c>
      <c r="F4202" s="25" t="s">
        <v>9284</v>
      </c>
    </row>
    <row r="4203" customFormat="false" ht="15" hidden="false" customHeight="false" outlineLevel="0" collapsed="false">
      <c r="A4203" s="25" t="s">
        <v>4507</v>
      </c>
      <c r="B4203" s="25" t="s">
        <v>86</v>
      </c>
      <c r="C4203" s="25" t="s">
        <v>148</v>
      </c>
      <c r="D4203" s="25" t="s">
        <v>1653</v>
      </c>
      <c r="E4203" s="25" t="s">
        <v>54</v>
      </c>
      <c r="F4203" s="25" t="s">
        <v>9284</v>
      </c>
      <c r="G4203" s="25" t="s">
        <v>9410</v>
      </c>
      <c r="H4203" s="25" t="n">
        <v>60</v>
      </c>
    </row>
    <row r="4204" customFormat="false" ht="15" hidden="false" customHeight="false" outlineLevel="0" collapsed="false">
      <c r="A4204" s="25" t="s">
        <v>8898</v>
      </c>
      <c r="B4204" s="25" t="s">
        <v>115</v>
      </c>
      <c r="C4204" s="25" t="s">
        <v>186</v>
      </c>
      <c r="D4204" s="25" t="s">
        <v>494</v>
      </c>
      <c r="E4204" s="25" t="s">
        <v>55</v>
      </c>
      <c r="F4204" s="25" t="s">
        <v>9284</v>
      </c>
      <c r="G4204" s="25" t="s">
        <v>9410</v>
      </c>
      <c r="H4204" s="25" t="n">
        <v>0</v>
      </c>
    </row>
    <row r="4205" customFormat="false" ht="15" hidden="false" customHeight="false" outlineLevel="0" collapsed="false">
      <c r="A4205" s="25" t="s">
        <v>8899</v>
      </c>
      <c r="B4205" s="25" t="s">
        <v>115</v>
      </c>
      <c r="C4205" s="25" t="s">
        <v>170</v>
      </c>
      <c r="D4205" s="25" t="s">
        <v>5204</v>
      </c>
      <c r="E4205" s="25" t="s">
        <v>54</v>
      </c>
      <c r="F4205" s="25" t="s">
        <v>9284</v>
      </c>
      <c r="G4205" s="25" t="s">
        <v>9411</v>
      </c>
      <c r="H4205" s="25" t="n">
        <v>1137</v>
      </c>
    </row>
    <row r="4206" customFormat="false" ht="15" hidden="false" customHeight="false" outlineLevel="0" collapsed="false">
      <c r="A4206" s="25" t="s">
        <v>4844</v>
      </c>
      <c r="B4206" s="25" t="s">
        <v>98</v>
      </c>
      <c r="C4206" s="25" t="s">
        <v>178</v>
      </c>
      <c r="D4206" s="25" t="s">
        <v>463</v>
      </c>
      <c r="E4206" s="25" t="s">
        <v>54</v>
      </c>
      <c r="F4206" s="25" t="s">
        <v>9303</v>
      </c>
      <c r="G4206" s="25" t="s">
        <v>9412</v>
      </c>
      <c r="H4206" s="25" t="n">
        <v>5201</v>
      </c>
    </row>
    <row r="4207" customFormat="false" ht="15" hidden="false" customHeight="false" outlineLevel="0" collapsed="false">
      <c r="A4207" s="25" t="s">
        <v>5135</v>
      </c>
      <c r="B4207" s="25" t="s">
        <v>95</v>
      </c>
      <c r="C4207" s="25" t="s">
        <v>186</v>
      </c>
      <c r="D4207" s="25" t="s">
        <v>1671</v>
      </c>
      <c r="E4207" s="25" t="s">
        <v>55</v>
      </c>
      <c r="F4207" s="25" t="s">
        <v>9303</v>
      </c>
      <c r="G4207" s="25" t="s">
        <v>9398</v>
      </c>
      <c r="H4207" s="25" t="n">
        <v>0</v>
      </c>
    </row>
    <row r="4208" customFormat="false" ht="15" hidden="false" customHeight="false" outlineLevel="0" collapsed="false">
      <c r="A4208" s="25" t="s">
        <v>5136</v>
      </c>
      <c r="B4208" s="25" t="s">
        <v>95</v>
      </c>
      <c r="C4208" s="25" t="s">
        <v>160</v>
      </c>
      <c r="D4208" s="25" t="s">
        <v>1156</v>
      </c>
      <c r="E4208" s="25" t="s">
        <v>55</v>
      </c>
      <c r="F4208" s="25" t="s">
        <v>9303</v>
      </c>
      <c r="G4208" s="25" t="s">
        <v>9411</v>
      </c>
      <c r="H4208" s="25" t="n">
        <v>0</v>
      </c>
    </row>
    <row r="4209" customFormat="false" ht="15" hidden="false" customHeight="false" outlineLevel="0" collapsed="false">
      <c r="A4209" s="25" t="s">
        <v>750</v>
      </c>
      <c r="B4209" s="25" t="s">
        <v>70</v>
      </c>
      <c r="C4209" s="25" t="s">
        <v>186</v>
      </c>
      <c r="D4209" s="25" t="s">
        <v>251</v>
      </c>
      <c r="E4209" s="25" t="s">
        <v>54</v>
      </c>
      <c r="F4209" s="25" t="s">
        <v>9303</v>
      </c>
      <c r="G4209" s="25" t="s">
        <v>9414</v>
      </c>
      <c r="H4209" s="25" t="n">
        <v>612</v>
      </c>
    </row>
    <row r="4210" customFormat="false" ht="15" hidden="false" customHeight="false" outlineLevel="0" collapsed="false">
      <c r="A4210" s="25" t="s">
        <v>3942</v>
      </c>
      <c r="B4210" s="25" t="s">
        <v>87</v>
      </c>
      <c r="C4210" s="25" t="s">
        <v>178</v>
      </c>
      <c r="D4210" s="25" t="s">
        <v>452</v>
      </c>
      <c r="E4210" s="25" t="s">
        <v>54</v>
      </c>
      <c r="F4210" s="25" t="s">
        <v>9303</v>
      </c>
      <c r="G4210" s="25" t="s">
        <v>9396</v>
      </c>
      <c r="H4210" s="25" t="n">
        <v>4905</v>
      </c>
    </row>
    <row r="4211" customFormat="false" ht="15" hidden="false" customHeight="false" outlineLevel="0" collapsed="false">
      <c r="A4211" s="25" t="s">
        <v>5439</v>
      </c>
      <c r="B4211" s="25" t="s">
        <v>94</v>
      </c>
      <c r="C4211" s="25" t="s">
        <v>160</v>
      </c>
      <c r="E4211" s="25" t="s">
        <v>56</v>
      </c>
      <c r="F4211" s="25" t="s">
        <v>9303</v>
      </c>
    </row>
    <row r="4212" customFormat="false" ht="15" hidden="false" customHeight="false" outlineLevel="0" collapsed="false">
      <c r="A4212" s="25" t="s">
        <v>5440</v>
      </c>
      <c r="B4212" s="25" t="s">
        <v>94</v>
      </c>
      <c r="C4212" s="25" t="s">
        <v>148</v>
      </c>
      <c r="D4212" s="25" t="s">
        <v>1055</v>
      </c>
      <c r="E4212" s="25" t="s">
        <v>55</v>
      </c>
      <c r="F4212" s="25" t="s">
        <v>9303</v>
      </c>
      <c r="G4212" s="25" t="s">
        <v>9416</v>
      </c>
      <c r="H4212" s="25" t="n">
        <v>0</v>
      </c>
    </row>
    <row r="4213" customFormat="false" ht="15" hidden="false" customHeight="false" outlineLevel="0" collapsed="false">
      <c r="A4213" s="25" t="s">
        <v>2119</v>
      </c>
      <c r="B4213" s="25" t="s">
        <v>80</v>
      </c>
      <c r="C4213" s="25" t="s">
        <v>9107</v>
      </c>
      <c r="D4213" s="25" t="s">
        <v>225</v>
      </c>
      <c r="E4213" s="25" t="s">
        <v>55</v>
      </c>
      <c r="F4213" s="25" t="s">
        <v>9303</v>
      </c>
      <c r="G4213" s="25" t="s">
        <v>9411</v>
      </c>
      <c r="H4213" s="25" t="n">
        <v>0</v>
      </c>
    </row>
    <row r="4214" customFormat="false" ht="15" hidden="false" customHeight="false" outlineLevel="0" collapsed="false">
      <c r="A4214" s="25" t="s">
        <v>2120</v>
      </c>
      <c r="B4214" s="25" t="s">
        <v>80</v>
      </c>
      <c r="C4214" s="25" t="s">
        <v>170</v>
      </c>
      <c r="D4214" s="25" t="s">
        <v>225</v>
      </c>
      <c r="E4214" s="25" t="s">
        <v>54</v>
      </c>
      <c r="F4214" s="25" t="s">
        <v>9303</v>
      </c>
      <c r="G4214" s="25" t="s">
        <v>9384</v>
      </c>
      <c r="H4214" s="25" t="n">
        <v>1028</v>
      </c>
    </row>
    <row r="4215" customFormat="false" ht="15" hidden="false" customHeight="false" outlineLevel="0" collapsed="false">
      <c r="A4215" s="25" t="s">
        <v>2121</v>
      </c>
      <c r="B4215" s="25" t="s">
        <v>80</v>
      </c>
      <c r="C4215" s="25" t="s">
        <v>178</v>
      </c>
      <c r="D4215" s="25" t="s">
        <v>191</v>
      </c>
      <c r="E4215" s="25" t="s">
        <v>54</v>
      </c>
      <c r="F4215" s="25" t="s">
        <v>9303</v>
      </c>
      <c r="G4215" s="25" t="s">
        <v>9383</v>
      </c>
      <c r="H4215" s="25" t="n">
        <v>4430</v>
      </c>
    </row>
    <row r="4216" customFormat="false" ht="15" hidden="false" customHeight="false" outlineLevel="0" collapsed="false">
      <c r="A4216" s="25" t="s">
        <v>5693</v>
      </c>
      <c r="B4216" s="25" t="s">
        <v>96</v>
      </c>
      <c r="C4216" s="25" t="s">
        <v>170</v>
      </c>
      <c r="D4216" s="25" t="s">
        <v>452</v>
      </c>
      <c r="E4216" s="25" t="s">
        <v>55</v>
      </c>
      <c r="F4216" s="25" t="s">
        <v>9303</v>
      </c>
      <c r="G4216" s="25" t="s">
        <v>9378</v>
      </c>
      <c r="H4216" s="25" t="n">
        <v>0</v>
      </c>
    </row>
    <row r="4217" customFormat="false" ht="15" hidden="false" customHeight="false" outlineLevel="0" collapsed="false">
      <c r="A4217" s="25" t="s">
        <v>5694</v>
      </c>
      <c r="B4217" s="25" t="s">
        <v>96</v>
      </c>
      <c r="C4217" s="25" t="s">
        <v>170</v>
      </c>
      <c r="D4217" s="25" t="s">
        <v>1795</v>
      </c>
      <c r="E4217" s="25" t="s">
        <v>55</v>
      </c>
      <c r="F4217" s="25" t="s">
        <v>9303</v>
      </c>
      <c r="G4217" s="25" t="s">
        <v>9417</v>
      </c>
      <c r="H4217" s="25" t="n">
        <v>0</v>
      </c>
    </row>
    <row r="4218" customFormat="false" ht="15" hidden="false" customHeight="false" outlineLevel="0" collapsed="false">
      <c r="A4218" s="25" t="s">
        <v>5695</v>
      </c>
      <c r="B4218" s="25" t="s">
        <v>96</v>
      </c>
      <c r="C4218" s="25" t="s">
        <v>9107</v>
      </c>
      <c r="D4218" s="25" t="s">
        <v>1640</v>
      </c>
      <c r="E4218" s="25" t="s">
        <v>55</v>
      </c>
      <c r="F4218" s="25" t="s">
        <v>9303</v>
      </c>
      <c r="G4218" s="25" t="s">
        <v>9411</v>
      </c>
      <c r="H4218" s="25" t="n">
        <v>0</v>
      </c>
    </row>
    <row r="4219" customFormat="false" ht="15" hidden="false" customHeight="false" outlineLevel="0" collapsed="false">
      <c r="A4219" s="25" t="s">
        <v>5696</v>
      </c>
      <c r="B4219" s="25" t="s">
        <v>96</v>
      </c>
      <c r="C4219" s="25" t="s">
        <v>186</v>
      </c>
      <c r="D4219" s="25" t="s">
        <v>663</v>
      </c>
      <c r="E4219" s="25" t="s">
        <v>54</v>
      </c>
      <c r="F4219" s="25" t="s">
        <v>9303</v>
      </c>
      <c r="G4219" s="25" t="s">
        <v>9414</v>
      </c>
      <c r="H4219" s="25" t="n">
        <v>541</v>
      </c>
    </row>
    <row r="4220" customFormat="false" ht="15" hidden="false" customHeight="false" outlineLevel="0" collapsed="false">
      <c r="A4220" s="25" t="s">
        <v>6165</v>
      </c>
      <c r="B4220" s="25" t="s">
        <v>108</v>
      </c>
      <c r="C4220" s="25" t="s">
        <v>9107</v>
      </c>
      <c r="D4220" s="25" t="s">
        <v>417</v>
      </c>
      <c r="E4220" s="25" t="s">
        <v>55</v>
      </c>
      <c r="F4220" s="25" t="s">
        <v>9303</v>
      </c>
      <c r="G4220" s="25" t="s">
        <v>9413</v>
      </c>
      <c r="H4220" s="25" t="n">
        <v>0</v>
      </c>
    </row>
    <row r="4221" customFormat="false" ht="15" hidden="false" customHeight="false" outlineLevel="0" collapsed="false">
      <c r="A4221" s="25" t="s">
        <v>2699</v>
      </c>
      <c r="B4221" s="25" t="s">
        <v>78</v>
      </c>
      <c r="C4221" s="25" t="s">
        <v>9107</v>
      </c>
      <c r="D4221" s="25" t="s">
        <v>210</v>
      </c>
      <c r="E4221" s="25" t="s">
        <v>54</v>
      </c>
      <c r="F4221" s="25" t="s">
        <v>9303</v>
      </c>
      <c r="G4221" s="25" t="s">
        <v>9410</v>
      </c>
      <c r="H4221" s="25" t="n">
        <v>5081</v>
      </c>
    </row>
    <row r="4222" customFormat="false" ht="15" hidden="false" customHeight="false" outlineLevel="0" collapsed="false">
      <c r="A4222" s="25" t="s">
        <v>2700</v>
      </c>
      <c r="B4222" s="25" t="s">
        <v>78</v>
      </c>
      <c r="C4222" s="25" t="s">
        <v>160</v>
      </c>
      <c r="D4222" s="25" t="s">
        <v>245</v>
      </c>
      <c r="E4222" s="25" t="s">
        <v>54</v>
      </c>
      <c r="F4222" s="25" t="s">
        <v>9303</v>
      </c>
      <c r="G4222" s="25" t="s">
        <v>9307</v>
      </c>
      <c r="H4222" s="25" t="n">
        <v>3478</v>
      </c>
    </row>
    <row r="4223" customFormat="false" ht="15" hidden="false" customHeight="false" outlineLevel="0" collapsed="false">
      <c r="A4223" s="25" t="s">
        <v>7508</v>
      </c>
      <c r="B4223" s="25" t="s">
        <v>112</v>
      </c>
      <c r="C4223" s="25" t="s">
        <v>9107</v>
      </c>
      <c r="D4223" s="25" t="s">
        <v>633</v>
      </c>
      <c r="E4223" s="25" t="s">
        <v>54</v>
      </c>
      <c r="F4223" s="25" t="s">
        <v>9303</v>
      </c>
      <c r="G4223" s="25" t="s">
        <v>9377</v>
      </c>
      <c r="H4223" s="25" t="n">
        <v>5541</v>
      </c>
    </row>
    <row r="4224" customFormat="false" ht="15" hidden="false" customHeight="false" outlineLevel="0" collapsed="false">
      <c r="A4224" s="25" t="s">
        <v>3048</v>
      </c>
      <c r="B4224" s="25" t="s">
        <v>76</v>
      </c>
      <c r="C4224" s="25" t="s">
        <v>186</v>
      </c>
      <c r="D4224" s="25" t="s">
        <v>210</v>
      </c>
      <c r="E4224" s="25" t="s">
        <v>54</v>
      </c>
      <c r="F4224" s="25" t="s">
        <v>9303</v>
      </c>
      <c r="G4224" s="25" t="s">
        <v>9411</v>
      </c>
      <c r="H4224" s="25" t="n">
        <v>504</v>
      </c>
    </row>
    <row r="4225" customFormat="false" ht="15" hidden="false" customHeight="false" outlineLevel="0" collapsed="false">
      <c r="A4225" s="25" t="s">
        <v>8240</v>
      </c>
      <c r="B4225" s="25" t="s">
        <v>113</v>
      </c>
      <c r="C4225" s="25" t="s">
        <v>170</v>
      </c>
      <c r="E4225" s="25" t="s">
        <v>56</v>
      </c>
      <c r="F4225" s="25" t="s">
        <v>9303</v>
      </c>
    </row>
    <row r="4226" customFormat="false" ht="15" hidden="false" customHeight="false" outlineLevel="0" collapsed="false">
      <c r="A4226" s="25" t="s">
        <v>1011</v>
      </c>
      <c r="B4226" s="25" t="s">
        <v>72</v>
      </c>
      <c r="C4226" s="25" t="s">
        <v>186</v>
      </c>
      <c r="D4226" s="25" t="s">
        <v>151</v>
      </c>
      <c r="E4226" s="25" t="s">
        <v>55</v>
      </c>
      <c r="F4226" s="25" t="s">
        <v>9303</v>
      </c>
      <c r="G4226" s="25" t="s">
        <v>9358</v>
      </c>
      <c r="H4226" s="25" t="n">
        <v>0</v>
      </c>
    </row>
    <row r="4227" customFormat="false" ht="15" hidden="false" customHeight="false" outlineLevel="0" collapsed="false">
      <c r="A4227" s="25" t="s">
        <v>1012</v>
      </c>
      <c r="B4227" s="25" t="s">
        <v>72</v>
      </c>
      <c r="C4227" s="25" t="s">
        <v>186</v>
      </c>
      <c r="D4227" s="25" t="s">
        <v>237</v>
      </c>
      <c r="E4227" s="25" t="s">
        <v>55</v>
      </c>
      <c r="F4227" s="25" t="s">
        <v>9303</v>
      </c>
      <c r="G4227" s="25" t="s">
        <v>9411</v>
      </c>
      <c r="H4227" s="25" t="n">
        <v>0</v>
      </c>
    </row>
    <row r="4228" customFormat="false" ht="15" hidden="false" customHeight="false" outlineLevel="0" collapsed="false">
      <c r="A4228" s="25" t="s">
        <v>6612</v>
      </c>
      <c r="B4228" s="25" t="s">
        <v>107</v>
      </c>
      <c r="C4228" s="25" t="s">
        <v>160</v>
      </c>
      <c r="D4228" s="25" t="s">
        <v>199</v>
      </c>
      <c r="E4228" s="25" t="s">
        <v>54</v>
      </c>
      <c r="F4228" s="25" t="s">
        <v>9303</v>
      </c>
      <c r="G4228" s="25" t="s">
        <v>9387</v>
      </c>
      <c r="H4228" s="25" t="n">
        <v>3838</v>
      </c>
    </row>
    <row r="4229" customFormat="false" ht="15" hidden="false" customHeight="false" outlineLevel="0" collapsed="false">
      <c r="A4229" s="25" t="s">
        <v>3342</v>
      </c>
      <c r="B4229" s="25" t="s">
        <v>77</v>
      </c>
      <c r="C4229" s="25" t="s">
        <v>178</v>
      </c>
      <c r="D4229" s="25" t="s">
        <v>231</v>
      </c>
      <c r="E4229" s="25" t="s">
        <v>54</v>
      </c>
      <c r="F4229" s="25" t="s">
        <v>9303</v>
      </c>
      <c r="G4229" s="25" t="s">
        <v>9360</v>
      </c>
      <c r="H4229" s="25" t="n">
        <v>5217</v>
      </c>
    </row>
    <row r="4230" customFormat="false" ht="15" hidden="false" customHeight="false" outlineLevel="0" collapsed="false">
      <c r="A4230" s="25" t="s">
        <v>3343</v>
      </c>
      <c r="B4230" s="25" t="s">
        <v>77</v>
      </c>
      <c r="C4230" s="25" t="s">
        <v>178</v>
      </c>
      <c r="D4230" s="25" t="s">
        <v>225</v>
      </c>
      <c r="E4230" s="25" t="s">
        <v>54</v>
      </c>
      <c r="F4230" s="25" t="s">
        <v>9303</v>
      </c>
      <c r="G4230" s="25" t="s">
        <v>9413</v>
      </c>
      <c r="H4230" s="25" t="n">
        <v>4181</v>
      </c>
    </row>
    <row r="4231" customFormat="false" ht="15" hidden="false" customHeight="false" outlineLevel="0" collapsed="false">
      <c r="A4231" s="25" t="s">
        <v>8592</v>
      </c>
      <c r="B4231" s="25" t="s">
        <v>116</v>
      </c>
      <c r="C4231" s="25" t="s">
        <v>186</v>
      </c>
      <c r="D4231" s="25" t="s">
        <v>428</v>
      </c>
      <c r="E4231" s="25" t="s">
        <v>54</v>
      </c>
      <c r="F4231" s="25" t="s">
        <v>9303</v>
      </c>
      <c r="G4231" s="25" t="s">
        <v>9414</v>
      </c>
      <c r="H4231" s="25" t="n">
        <v>518</v>
      </c>
    </row>
    <row r="4232" customFormat="false" ht="15" hidden="false" customHeight="false" outlineLevel="0" collapsed="false">
      <c r="A4232" s="25" t="s">
        <v>1307</v>
      </c>
      <c r="B4232" s="25" t="s">
        <v>73</v>
      </c>
      <c r="C4232" s="25" t="s">
        <v>186</v>
      </c>
      <c r="D4232" s="25" t="s">
        <v>225</v>
      </c>
      <c r="E4232" s="25" t="s">
        <v>54</v>
      </c>
      <c r="F4232" s="25" t="s">
        <v>9303</v>
      </c>
      <c r="G4232" s="25" t="s">
        <v>9405</v>
      </c>
      <c r="H4232" s="25" t="n">
        <v>533</v>
      </c>
    </row>
    <row r="4233" customFormat="false" ht="15" hidden="false" customHeight="false" outlineLevel="0" collapsed="false">
      <c r="A4233" s="25" t="s">
        <v>6841</v>
      </c>
      <c r="B4233" s="25" t="s">
        <v>105</v>
      </c>
      <c r="C4233" s="25" t="s">
        <v>160</v>
      </c>
      <c r="D4233" s="25" t="s">
        <v>433</v>
      </c>
      <c r="E4233" s="25" t="s">
        <v>54</v>
      </c>
      <c r="F4233" s="25" t="s">
        <v>9303</v>
      </c>
      <c r="G4233" s="25" t="s">
        <v>9351</v>
      </c>
      <c r="H4233" s="25" t="n">
        <v>3855</v>
      </c>
    </row>
    <row r="4234" customFormat="false" ht="15" hidden="false" customHeight="false" outlineLevel="0" collapsed="false">
      <c r="A4234" s="25" t="s">
        <v>7151</v>
      </c>
      <c r="B4234" s="25" t="s">
        <v>104</v>
      </c>
      <c r="C4234" s="25" t="s">
        <v>186</v>
      </c>
      <c r="D4234" s="25" t="s">
        <v>478</v>
      </c>
      <c r="E4234" s="25" t="s">
        <v>55</v>
      </c>
      <c r="F4234" s="25" t="s">
        <v>9303</v>
      </c>
      <c r="G4234" s="25" t="s">
        <v>9416</v>
      </c>
      <c r="H4234" s="25" t="n">
        <v>0</v>
      </c>
    </row>
    <row r="4235" customFormat="false" ht="15" hidden="false" customHeight="false" outlineLevel="0" collapsed="false">
      <c r="A4235" s="25" t="s">
        <v>8900</v>
      </c>
      <c r="B4235" s="25" t="s">
        <v>115</v>
      </c>
      <c r="C4235" s="25" t="s">
        <v>9107</v>
      </c>
      <c r="D4235" s="25" t="s">
        <v>639</v>
      </c>
      <c r="E4235" s="25" t="s">
        <v>56</v>
      </c>
      <c r="F4235" s="25" t="s">
        <v>9303</v>
      </c>
    </row>
    <row r="4236" customFormat="false" ht="15" hidden="false" customHeight="false" outlineLevel="0" collapsed="false">
      <c r="A4236" s="25" t="s">
        <v>8901</v>
      </c>
      <c r="B4236" s="25" t="s">
        <v>115</v>
      </c>
      <c r="C4236" s="25" t="s">
        <v>186</v>
      </c>
      <c r="D4236" s="25" t="s">
        <v>636</v>
      </c>
      <c r="E4236" s="25" t="s">
        <v>54</v>
      </c>
      <c r="F4236" s="25" t="s">
        <v>9303</v>
      </c>
      <c r="G4236" s="25" t="s">
        <v>9412</v>
      </c>
      <c r="H4236" s="25" t="n">
        <v>617</v>
      </c>
    </row>
    <row r="4237" customFormat="false" ht="15" hidden="false" customHeight="false" outlineLevel="0" collapsed="false">
      <c r="A4237" s="25" t="s">
        <v>386</v>
      </c>
      <c r="B4237" s="25" t="s">
        <v>69</v>
      </c>
      <c r="C4237" s="25" t="s">
        <v>170</v>
      </c>
      <c r="D4237" s="25" t="s">
        <v>266</v>
      </c>
      <c r="E4237" s="25" t="s">
        <v>54</v>
      </c>
      <c r="F4237" s="25" t="s">
        <v>9304</v>
      </c>
      <c r="G4237" s="25" t="s">
        <v>9414</v>
      </c>
      <c r="H4237" s="25" t="n">
        <v>991</v>
      </c>
    </row>
    <row r="4238" customFormat="false" ht="15" hidden="false" customHeight="false" outlineLevel="0" collapsed="false">
      <c r="A4238" s="25" t="s">
        <v>5137</v>
      </c>
      <c r="B4238" s="25" t="s">
        <v>95</v>
      </c>
      <c r="C4238" s="25" t="s">
        <v>9107</v>
      </c>
      <c r="D4238" s="25" t="s">
        <v>1795</v>
      </c>
      <c r="E4238" s="25" t="s">
        <v>55</v>
      </c>
      <c r="F4238" s="25" t="s">
        <v>9304</v>
      </c>
      <c r="G4238" s="25" t="s">
        <v>9387</v>
      </c>
      <c r="H4238" s="25" t="n">
        <v>0</v>
      </c>
    </row>
    <row r="4239" customFormat="false" ht="15" hidden="false" customHeight="false" outlineLevel="0" collapsed="false">
      <c r="A4239" s="25" t="s">
        <v>751</v>
      </c>
      <c r="B4239" s="25" t="s">
        <v>70</v>
      </c>
      <c r="C4239" s="25" t="s">
        <v>186</v>
      </c>
      <c r="D4239" s="25" t="s">
        <v>164</v>
      </c>
      <c r="E4239" s="25" t="s">
        <v>54</v>
      </c>
      <c r="F4239" s="25" t="s">
        <v>9304</v>
      </c>
      <c r="G4239" s="25" t="s">
        <v>9362</v>
      </c>
      <c r="H4239" s="25" t="n">
        <v>513</v>
      </c>
    </row>
    <row r="4240" customFormat="false" ht="15" hidden="false" customHeight="false" outlineLevel="0" collapsed="false">
      <c r="A4240" s="25" t="s">
        <v>3943</v>
      </c>
      <c r="B4240" s="25" t="s">
        <v>87</v>
      </c>
      <c r="C4240" s="25" t="s">
        <v>178</v>
      </c>
      <c r="D4240" s="25" t="s">
        <v>484</v>
      </c>
      <c r="E4240" s="25" t="s">
        <v>54</v>
      </c>
      <c r="F4240" s="25" t="s">
        <v>9304</v>
      </c>
      <c r="G4240" s="25" t="s">
        <v>9416</v>
      </c>
      <c r="H4240" s="25" t="n">
        <v>5121</v>
      </c>
    </row>
    <row r="4241" customFormat="false" ht="15" hidden="false" customHeight="false" outlineLevel="0" collapsed="false">
      <c r="A4241" s="25" t="s">
        <v>5441</v>
      </c>
      <c r="B4241" s="25" t="s">
        <v>94</v>
      </c>
      <c r="C4241" s="25" t="s">
        <v>9107</v>
      </c>
      <c r="E4241" s="25" t="s">
        <v>56</v>
      </c>
      <c r="F4241" s="25" t="s">
        <v>9304</v>
      </c>
    </row>
    <row r="4242" customFormat="false" ht="15" hidden="false" customHeight="false" outlineLevel="0" collapsed="false">
      <c r="A4242" s="25" t="s">
        <v>5442</v>
      </c>
      <c r="B4242" s="25" t="s">
        <v>94</v>
      </c>
      <c r="C4242" s="25" t="s">
        <v>160</v>
      </c>
      <c r="D4242" s="25" t="s">
        <v>494</v>
      </c>
      <c r="E4242" s="25" t="s">
        <v>55</v>
      </c>
      <c r="F4242" s="25" t="s">
        <v>9304</v>
      </c>
      <c r="G4242" s="25" t="s">
        <v>9409</v>
      </c>
      <c r="H4242" s="25" t="n">
        <v>0</v>
      </c>
    </row>
    <row r="4243" customFormat="false" ht="15" hidden="false" customHeight="false" outlineLevel="0" collapsed="false">
      <c r="A4243" s="25" t="s">
        <v>2122</v>
      </c>
      <c r="B4243" s="25" t="s">
        <v>80</v>
      </c>
      <c r="C4243" s="25" t="s">
        <v>186</v>
      </c>
      <c r="D4243" s="25" t="s">
        <v>218</v>
      </c>
      <c r="E4243" s="25" t="s">
        <v>55</v>
      </c>
      <c r="F4243" s="25" t="s">
        <v>9304</v>
      </c>
      <c r="G4243" s="25" t="s">
        <v>9414</v>
      </c>
      <c r="H4243" s="25" t="n">
        <v>0</v>
      </c>
    </row>
    <row r="4244" customFormat="false" ht="15" hidden="false" customHeight="false" outlineLevel="0" collapsed="false">
      <c r="A4244" s="25" t="s">
        <v>2123</v>
      </c>
      <c r="B4244" s="25" t="s">
        <v>80</v>
      </c>
      <c r="C4244" s="25" t="s">
        <v>9107</v>
      </c>
      <c r="D4244" s="25" t="s">
        <v>257</v>
      </c>
      <c r="E4244" s="25" t="s">
        <v>54</v>
      </c>
      <c r="F4244" s="25" t="s">
        <v>9304</v>
      </c>
      <c r="G4244" s="25" t="s">
        <v>9414</v>
      </c>
      <c r="H4244" s="25" t="n">
        <v>4635</v>
      </c>
    </row>
    <row r="4245" customFormat="false" ht="15" hidden="false" customHeight="false" outlineLevel="0" collapsed="false">
      <c r="A4245" s="25" t="s">
        <v>5697</v>
      </c>
      <c r="B4245" s="25" t="s">
        <v>96</v>
      </c>
      <c r="C4245" s="25" t="s">
        <v>178</v>
      </c>
      <c r="D4245" s="25" t="s">
        <v>3373</v>
      </c>
      <c r="E4245" s="25" t="s">
        <v>55</v>
      </c>
      <c r="F4245" s="25" t="s">
        <v>9304</v>
      </c>
      <c r="G4245" s="25" t="s">
        <v>9391</v>
      </c>
      <c r="H4245" s="25" t="n">
        <v>0</v>
      </c>
    </row>
    <row r="4246" customFormat="false" ht="15" hidden="false" customHeight="false" outlineLevel="0" collapsed="false">
      <c r="A4246" s="25" t="s">
        <v>4155</v>
      </c>
      <c r="B4246" s="25" t="s">
        <v>89</v>
      </c>
      <c r="C4246" s="25" t="s">
        <v>186</v>
      </c>
      <c r="D4246" s="25" t="s">
        <v>2530</v>
      </c>
      <c r="E4246" s="25" t="s">
        <v>54</v>
      </c>
      <c r="F4246" s="25" t="s">
        <v>9304</v>
      </c>
      <c r="G4246" s="25" t="s">
        <v>9395</v>
      </c>
      <c r="H4246" s="25" t="n">
        <v>470</v>
      </c>
    </row>
    <row r="4247" customFormat="false" ht="15" hidden="false" customHeight="false" outlineLevel="0" collapsed="false">
      <c r="A4247" s="25" t="s">
        <v>2701</v>
      </c>
      <c r="B4247" s="25" t="s">
        <v>78</v>
      </c>
      <c r="C4247" s="25" t="s">
        <v>148</v>
      </c>
      <c r="D4247" s="25" t="s">
        <v>180</v>
      </c>
      <c r="E4247" s="25" t="s">
        <v>55</v>
      </c>
      <c r="F4247" s="25" t="s">
        <v>9304</v>
      </c>
      <c r="G4247" s="25" t="s">
        <v>9364</v>
      </c>
      <c r="H4247" s="25" t="n">
        <v>0</v>
      </c>
    </row>
    <row r="4248" customFormat="false" ht="15" hidden="false" customHeight="false" outlineLevel="0" collapsed="false">
      <c r="A4248" s="25" t="s">
        <v>2702</v>
      </c>
      <c r="B4248" s="25" t="s">
        <v>78</v>
      </c>
      <c r="C4248" s="25" t="s">
        <v>178</v>
      </c>
      <c r="D4248" s="25" t="s">
        <v>162</v>
      </c>
      <c r="E4248" s="25" t="s">
        <v>54</v>
      </c>
      <c r="F4248" s="25" t="s">
        <v>9304</v>
      </c>
      <c r="G4248" s="25" t="s">
        <v>9405</v>
      </c>
      <c r="H4248" s="25" t="n">
        <v>6193</v>
      </c>
    </row>
    <row r="4249" customFormat="false" ht="15" hidden="false" customHeight="false" outlineLevel="0" collapsed="false">
      <c r="A4249" s="25" t="s">
        <v>7509</v>
      </c>
      <c r="B4249" s="25" t="s">
        <v>112</v>
      </c>
      <c r="C4249" s="25" t="s">
        <v>9107</v>
      </c>
      <c r="D4249" s="25" t="s">
        <v>2484</v>
      </c>
      <c r="E4249" s="25" t="s">
        <v>54</v>
      </c>
      <c r="F4249" s="25" t="s">
        <v>9304</v>
      </c>
      <c r="G4249" s="25" t="s">
        <v>9394</v>
      </c>
      <c r="H4249" s="25" t="n">
        <v>4277</v>
      </c>
    </row>
    <row r="4250" customFormat="false" ht="15" hidden="false" customHeight="false" outlineLevel="0" collapsed="false">
      <c r="A4250" s="25" t="s">
        <v>7831</v>
      </c>
      <c r="B4250" s="25" t="s">
        <v>114</v>
      </c>
      <c r="C4250" s="25" t="s">
        <v>148</v>
      </c>
      <c r="D4250" s="25" t="s">
        <v>1789</v>
      </c>
      <c r="E4250" s="25" t="s">
        <v>54</v>
      </c>
      <c r="F4250" s="25" t="s">
        <v>9304</v>
      </c>
      <c r="G4250" s="25" t="s">
        <v>9416</v>
      </c>
      <c r="H4250" s="25" t="n">
        <v>59</v>
      </c>
    </row>
    <row r="4251" customFormat="false" ht="15" hidden="false" customHeight="false" outlineLevel="0" collapsed="false">
      <c r="A4251" s="25" t="s">
        <v>8241</v>
      </c>
      <c r="B4251" s="25" t="s">
        <v>113</v>
      </c>
      <c r="C4251" s="25" t="s">
        <v>9107</v>
      </c>
      <c r="D4251" s="25" t="s">
        <v>1351</v>
      </c>
      <c r="E4251" s="25" t="s">
        <v>55</v>
      </c>
      <c r="F4251" s="25" t="s">
        <v>9304</v>
      </c>
      <c r="G4251" s="25" t="s">
        <v>9391</v>
      </c>
      <c r="H4251" s="25" t="n">
        <v>0</v>
      </c>
    </row>
    <row r="4252" customFormat="false" ht="15" hidden="false" customHeight="false" outlineLevel="0" collapsed="false">
      <c r="A4252" s="25" t="s">
        <v>6613</v>
      </c>
      <c r="B4252" s="25" t="s">
        <v>107</v>
      </c>
      <c r="C4252" s="25" t="s">
        <v>186</v>
      </c>
      <c r="D4252" s="25" t="s">
        <v>218</v>
      </c>
      <c r="E4252" s="25" t="s">
        <v>55</v>
      </c>
      <c r="F4252" s="25" t="s">
        <v>9304</v>
      </c>
      <c r="G4252" s="25" t="s">
        <v>9414</v>
      </c>
      <c r="H4252" s="25" t="n">
        <v>0</v>
      </c>
    </row>
    <row r="4253" customFormat="false" ht="15" hidden="false" customHeight="false" outlineLevel="0" collapsed="false">
      <c r="A4253" s="25" t="s">
        <v>6614</v>
      </c>
      <c r="B4253" s="25" t="s">
        <v>107</v>
      </c>
      <c r="C4253" s="25" t="s">
        <v>9107</v>
      </c>
      <c r="D4253" s="25" t="s">
        <v>609</v>
      </c>
      <c r="E4253" s="25" t="s">
        <v>55</v>
      </c>
      <c r="F4253" s="25" t="s">
        <v>9304</v>
      </c>
      <c r="G4253" s="25" t="s">
        <v>9413</v>
      </c>
      <c r="H4253" s="25" t="n">
        <v>0</v>
      </c>
    </row>
    <row r="4254" customFormat="false" ht="15" hidden="false" customHeight="false" outlineLevel="0" collapsed="false">
      <c r="A4254" s="25" t="s">
        <v>3344</v>
      </c>
      <c r="B4254" s="25" t="s">
        <v>77</v>
      </c>
      <c r="C4254" s="25" t="s">
        <v>170</v>
      </c>
      <c r="D4254" s="25" t="s">
        <v>240</v>
      </c>
      <c r="E4254" s="25" t="s">
        <v>54</v>
      </c>
      <c r="F4254" s="25" t="s">
        <v>9304</v>
      </c>
      <c r="G4254" s="25" t="s">
        <v>9410</v>
      </c>
      <c r="H4254" s="25" t="n">
        <v>1176</v>
      </c>
    </row>
    <row r="4255" customFormat="false" ht="15" hidden="false" customHeight="false" outlineLevel="0" collapsed="false">
      <c r="A4255" s="25" t="s">
        <v>1308</v>
      </c>
      <c r="B4255" s="25" t="s">
        <v>73</v>
      </c>
      <c r="C4255" s="25" t="s">
        <v>178</v>
      </c>
      <c r="D4255" s="25" t="s">
        <v>215</v>
      </c>
      <c r="E4255" s="25" t="s">
        <v>55</v>
      </c>
      <c r="F4255" s="25" t="s">
        <v>9304</v>
      </c>
      <c r="G4255" s="25" t="s">
        <v>9415</v>
      </c>
      <c r="H4255" s="25" t="n">
        <v>0</v>
      </c>
    </row>
    <row r="4256" customFormat="false" ht="15" hidden="false" customHeight="false" outlineLevel="0" collapsed="false">
      <c r="A4256" s="25" t="s">
        <v>1309</v>
      </c>
      <c r="B4256" s="25" t="s">
        <v>73</v>
      </c>
      <c r="C4256" s="25" t="s">
        <v>186</v>
      </c>
      <c r="D4256" s="25" t="s">
        <v>158</v>
      </c>
      <c r="E4256" s="25" t="s">
        <v>54</v>
      </c>
      <c r="F4256" s="25" t="s">
        <v>9304</v>
      </c>
      <c r="G4256" s="25" t="s">
        <v>9413</v>
      </c>
      <c r="H4256" s="25" t="n">
        <v>541</v>
      </c>
    </row>
    <row r="4257" customFormat="false" ht="15" hidden="false" customHeight="false" outlineLevel="0" collapsed="false">
      <c r="A4257" s="25" t="s">
        <v>3633</v>
      </c>
      <c r="B4257" s="25" t="s">
        <v>79</v>
      </c>
      <c r="C4257" s="25" t="s">
        <v>178</v>
      </c>
      <c r="D4257" s="25" t="s">
        <v>164</v>
      </c>
      <c r="E4257" s="25" t="s">
        <v>54</v>
      </c>
      <c r="F4257" s="25" t="s">
        <v>9304</v>
      </c>
      <c r="G4257" s="25" t="s">
        <v>9409</v>
      </c>
      <c r="H4257" s="25" t="n">
        <v>4766</v>
      </c>
    </row>
    <row r="4258" customFormat="false" ht="15" hidden="false" customHeight="false" outlineLevel="0" collapsed="false">
      <c r="A4258" s="25" t="s">
        <v>5958</v>
      </c>
      <c r="B4258" s="25" t="s">
        <v>97</v>
      </c>
      <c r="C4258" s="25" t="s">
        <v>160</v>
      </c>
      <c r="D4258" s="25" t="s">
        <v>2530</v>
      </c>
      <c r="E4258" s="25" t="s">
        <v>55</v>
      </c>
      <c r="F4258" s="25" t="s">
        <v>9304</v>
      </c>
      <c r="G4258" s="25" t="s">
        <v>9369</v>
      </c>
      <c r="H4258" s="25" t="n">
        <v>0</v>
      </c>
    </row>
    <row r="4259" customFormat="false" ht="15" hidden="false" customHeight="false" outlineLevel="0" collapsed="false">
      <c r="A4259" s="25" t="s">
        <v>5959</v>
      </c>
      <c r="B4259" s="25" t="s">
        <v>97</v>
      </c>
      <c r="C4259" s="25" t="s">
        <v>9107</v>
      </c>
      <c r="D4259" s="25" t="s">
        <v>644</v>
      </c>
      <c r="E4259" s="25" t="s">
        <v>54</v>
      </c>
      <c r="F4259" s="25" t="s">
        <v>9304</v>
      </c>
      <c r="G4259" s="25" t="s">
        <v>9409</v>
      </c>
      <c r="H4259" s="25" t="n">
        <v>4785</v>
      </c>
    </row>
    <row r="4260" customFormat="false" ht="15" hidden="false" customHeight="false" outlineLevel="0" collapsed="false">
      <c r="A4260" s="25" t="s">
        <v>1607</v>
      </c>
      <c r="B4260" s="25" t="s">
        <v>71</v>
      </c>
      <c r="C4260" s="25" t="s">
        <v>160</v>
      </c>
      <c r="D4260" s="25" t="s">
        <v>245</v>
      </c>
      <c r="E4260" s="25" t="s">
        <v>54</v>
      </c>
      <c r="F4260" s="25" t="s">
        <v>9304</v>
      </c>
      <c r="G4260" s="25" t="s">
        <v>9383</v>
      </c>
      <c r="H4260" s="25" t="n">
        <v>3046</v>
      </c>
    </row>
    <row r="4261" customFormat="false" ht="15" hidden="false" customHeight="false" outlineLevel="0" collapsed="false">
      <c r="A4261" s="25" t="s">
        <v>1608</v>
      </c>
      <c r="B4261" s="25" t="s">
        <v>71</v>
      </c>
      <c r="C4261" s="25" t="s">
        <v>160</v>
      </c>
      <c r="D4261" s="25" t="s">
        <v>145</v>
      </c>
      <c r="E4261" s="25" t="s">
        <v>54</v>
      </c>
      <c r="F4261" s="25" t="s">
        <v>9304</v>
      </c>
      <c r="G4261" s="25" t="s">
        <v>9412</v>
      </c>
      <c r="H4261" s="25" t="n">
        <v>3548</v>
      </c>
    </row>
    <row r="4262" customFormat="false" ht="15" hidden="false" customHeight="false" outlineLevel="0" collapsed="false">
      <c r="A4262" s="25" t="s">
        <v>7152</v>
      </c>
      <c r="B4262" s="25" t="s">
        <v>104</v>
      </c>
      <c r="C4262" s="25" t="s">
        <v>160</v>
      </c>
      <c r="D4262" s="25" t="s">
        <v>5204</v>
      </c>
      <c r="E4262" s="25" t="s">
        <v>55</v>
      </c>
      <c r="F4262" s="25" t="s">
        <v>9304</v>
      </c>
      <c r="G4262" s="25" t="s">
        <v>9414</v>
      </c>
      <c r="H4262" s="25" t="n">
        <v>0</v>
      </c>
    </row>
    <row r="4263" customFormat="false" ht="15" hidden="false" customHeight="false" outlineLevel="0" collapsed="false">
      <c r="A4263" s="25" t="s">
        <v>7153</v>
      </c>
      <c r="B4263" s="25" t="s">
        <v>104</v>
      </c>
      <c r="C4263" s="25" t="s">
        <v>160</v>
      </c>
      <c r="D4263" s="25" t="s">
        <v>5204</v>
      </c>
      <c r="E4263" s="25" t="s">
        <v>54</v>
      </c>
      <c r="F4263" s="25" t="s">
        <v>9304</v>
      </c>
      <c r="G4263" s="25" t="s">
        <v>9416</v>
      </c>
      <c r="H4263" s="25" t="n">
        <v>3615</v>
      </c>
    </row>
    <row r="4264" customFormat="false" ht="15" hidden="false" customHeight="false" outlineLevel="0" collapsed="false">
      <c r="A4264" s="25" t="s">
        <v>4508</v>
      </c>
      <c r="B4264" s="25" t="s">
        <v>86</v>
      </c>
      <c r="C4264" s="25" t="s">
        <v>9107</v>
      </c>
      <c r="E4264" s="25" t="s">
        <v>56</v>
      </c>
      <c r="F4264" s="25" t="s">
        <v>9304</v>
      </c>
    </row>
    <row r="4265" customFormat="false" ht="15" hidden="false" customHeight="false" outlineLevel="0" collapsed="false">
      <c r="A4265" s="25" t="s">
        <v>387</v>
      </c>
      <c r="B4265" s="25" t="s">
        <v>69</v>
      </c>
      <c r="C4265" s="25" t="s">
        <v>186</v>
      </c>
      <c r="D4265" s="25" t="s">
        <v>248</v>
      </c>
      <c r="E4265" s="25" t="s">
        <v>54</v>
      </c>
      <c r="F4265" s="25" t="s">
        <v>9307</v>
      </c>
      <c r="G4265" s="25" t="s">
        <v>9396</v>
      </c>
      <c r="H4265" s="25" t="n">
        <v>631</v>
      </c>
    </row>
    <row r="4266" customFormat="false" ht="15" hidden="false" customHeight="false" outlineLevel="0" collapsed="false">
      <c r="A4266" s="25" t="s">
        <v>5138</v>
      </c>
      <c r="B4266" s="25" t="s">
        <v>95</v>
      </c>
      <c r="C4266" s="25" t="s">
        <v>186</v>
      </c>
      <c r="D4266" s="25" t="s">
        <v>494</v>
      </c>
      <c r="E4266" s="25" t="s">
        <v>55</v>
      </c>
      <c r="F4266" s="25" t="s">
        <v>9307</v>
      </c>
      <c r="G4266" s="25" t="s">
        <v>9409</v>
      </c>
      <c r="H4266" s="25" t="n">
        <v>0</v>
      </c>
    </row>
    <row r="4267" customFormat="false" ht="15" hidden="false" customHeight="false" outlineLevel="0" collapsed="false">
      <c r="A4267" s="25" t="s">
        <v>752</v>
      </c>
      <c r="B4267" s="25" t="s">
        <v>70</v>
      </c>
      <c r="C4267" s="25" t="s">
        <v>186</v>
      </c>
      <c r="D4267" s="25" t="s">
        <v>195</v>
      </c>
      <c r="E4267" s="25" t="s">
        <v>55</v>
      </c>
      <c r="F4267" s="25" t="s">
        <v>9307</v>
      </c>
      <c r="G4267" s="25" t="s">
        <v>9363</v>
      </c>
      <c r="H4267" s="25" t="n">
        <v>0</v>
      </c>
    </row>
    <row r="4268" customFormat="false" ht="15" hidden="false" customHeight="false" outlineLevel="0" collapsed="false">
      <c r="A4268" s="25" t="s">
        <v>753</v>
      </c>
      <c r="B4268" s="25" t="s">
        <v>70</v>
      </c>
      <c r="C4268" s="25" t="s">
        <v>148</v>
      </c>
      <c r="D4268" s="25" t="s">
        <v>248</v>
      </c>
      <c r="E4268" s="25" t="s">
        <v>55</v>
      </c>
      <c r="F4268" s="25" t="s">
        <v>9307</v>
      </c>
      <c r="G4268" s="25" t="s">
        <v>9416</v>
      </c>
      <c r="H4268" s="25" t="n">
        <v>0</v>
      </c>
    </row>
    <row r="4269" customFormat="false" ht="15" hidden="false" customHeight="false" outlineLevel="0" collapsed="false">
      <c r="A4269" s="25" t="s">
        <v>5443</v>
      </c>
      <c r="B4269" s="25" t="s">
        <v>94</v>
      </c>
      <c r="C4269" s="25" t="s">
        <v>9107</v>
      </c>
      <c r="D4269" s="25" t="s">
        <v>1347</v>
      </c>
      <c r="E4269" s="25" t="s">
        <v>55</v>
      </c>
      <c r="F4269" s="25" t="s">
        <v>9307</v>
      </c>
      <c r="G4269" s="25" t="s">
        <v>9349</v>
      </c>
      <c r="H4269" s="25" t="n">
        <v>0</v>
      </c>
    </row>
    <row r="4270" customFormat="false" ht="15" hidden="false" customHeight="false" outlineLevel="0" collapsed="false">
      <c r="A4270" s="25" t="s">
        <v>2124</v>
      </c>
      <c r="B4270" s="25" t="s">
        <v>80</v>
      </c>
      <c r="C4270" s="25" t="s">
        <v>9107</v>
      </c>
      <c r="D4270" s="25" t="s">
        <v>218</v>
      </c>
      <c r="E4270" s="25" t="s">
        <v>55</v>
      </c>
      <c r="F4270" s="25" t="s">
        <v>9307</v>
      </c>
      <c r="G4270" s="25" t="s">
        <v>9416</v>
      </c>
      <c r="H4270" s="25" t="n">
        <v>0</v>
      </c>
    </row>
    <row r="4271" customFormat="false" ht="15" hidden="false" customHeight="false" outlineLevel="0" collapsed="false">
      <c r="A4271" s="25" t="s">
        <v>2125</v>
      </c>
      <c r="B4271" s="25" t="s">
        <v>80</v>
      </c>
      <c r="C4271" s="25" t="s">
        <v>9107</v>
      </c>
      <c r="D4271" s="25" t="s">
        <v>176</v>
      </c>
      <c r="E4271" s="25" t="s">
        <v>55</v>
      </c>
      <c r="F4271" s="25" t="s">
        <v>9307</v>
      </c>
      <c r="G4271" s="25" t="s">
        <v>9414</v>
      </c>
      <c r="H4271" s="25" t="n">
        <v>0</v>
      </c>
    </row>
    <row r="4272" customFormat="false" ht="15" hidden="false" customHeight="false" outlineLevel="0" collapsed="false">
      <c r="A4272" s="25" t="s">
        <v>2126</v>
      </c>
      <c r="B4272" s="25" t="s">
        <v>80</v>
      </c>
      <c r="C4272" s="25" t="s">
        <v>9107</v>
      </c>
      <c r="D4272" s="25" t="s">
        <v>225</v>
      </c>
      <c r="E4272" s="25" t="s">
        <v>54</v>
      </c>
      <c r="F4272" s="25" t="s">
        <v>9307</v>
      </c>
      <c r="G4272" s="25" t="s">
        <v>9416</v>
      </c>
      <c r="H4272" s="25" t="n">
        <v>4162</v>
      </c>
    </row>
    <row r="4273" customFormat="false" ht="15" hidden="false" customHeight="false" outlineLevel="0" collapsed="false">
      <c r="A4273" s="25" t="s">
        <v>2127</v>
      </c>
      <c r="B4273" s="25" t="s">
        <v>80</v>
      </c>
      <c r="C4273" s="25" t="s">
        <v>148</v>
      </c>
      <c r="D4273" s="25" t="s">
        <v>251</v>
      </c>
      <c r="E4273" s="25" t="s">
        <v>54</v>
      </c>
      <c r="F4273" s="25" t="s">
        <v>9307</v>
      </c>
      <c r="G4273" s="25" t="s">
        <v>9406</v>
      </c>
      <c r="H4273" s="25" t="n">
        <v>54</v>
      </c>
    </row>
    <row r="4274" customFormat="false" ht="15" hidden="false" customHeight="false" outlineLevel="0" collapsed="false">
      <c r="A4274" s="25" t="s">
        <v>5698</v>
      </c>
      <c r="B4274" s="25" t="s">
        <v>96</v>
      </c>
      <c r="C4274" s="25" t="s">
        <v>9107</v>
      </c>
      <c r="D4274" s="25" t="s">
        <v>2530</v>
      </c>
      <c r="E4274" s="25" t="s">
        <v>54</v>
      </c>
      <c r="F4274" s="25" t="s">
        <v>9307</v>
      </c>
      <c r="G4274" s="25" t="s">
        <v>9410</v>
      </c>
      <c r="H4274" s="25" t="n">
        <v>5064</v>
      </c>
    </row>
    <row r="4275" customFormat="false" ht="15" hidden="false" customHeight="false" outlineLevel="0" collapsed="false">
      <c r="A4275" s="25" t="s">
        <v>6166</v>
      </c>
      <c r="B4275" s="25" t="s">
        <v>108</v>
      </c>
      <c r="C4275" s="25" t="s">
        <v>160</v>
      </c>
      <c r="D4275" s="25" t="s">
        <v>494</v>
      </c>
      <c r="E4275" s="25" t="s">
        <v>55</v>
      </c>
      <c r="F4275" s="25" t="s">
        <v>9307</v>
      </c>
      <c r="G4275" s="25" t="s">
        <v>9416</v>
      </c>
      <c r="H4275" s="25" t="n">
        <v>0</v>
      </c>
    </row>
    <row r="4276" customFormat="false" ht="15" hidden="false" customHeight="false" outlineLevel="0" collapsed="false">
      <c r="A4276" s="25" t="s">
        <v>2703</v>
      </c>
      <c r="B4276" s="25" t="s">
        <v>78</v>
      </c>
      <c r="C4276" s="25" t="s">
        <v>170</v>
      </c>
      <c r="D4276" s="25" t="s">
        <v>207</v>
      </c>
      <c r="E4276" s="25" t="s">
        <v>55</v>
      </c>
      <c r="F4276" s="25" t="s">
        <v>9307</v>
      </c>
      <c r="G4276" s="25" t="s">
        <v>9400</v>
      </c>
      <c r="H4276" s="25" t="n">
        <v>0</v>
      </c>
    </row>
    <row r="4277" customFormat="false" ht="15" hidden="false" customHeight="false" outlineLevel="0" collapsed="false">
      <c r="A4277" s="25" t="s">
        <v>2704</v>
      </c>
      <c r="B4277" s="25" t="s">
        <v>78</v>
      </c>
      <c r="C4277" s="25" t="s">
        <v>148</v>
      </c>
      <c r="D4277" s="25" t="s">
        <v>207</v>
      </c>
      <c r="E4277" s="25" t="s">
        <v>55</v>
      </c>
      <c r="F4277" s="25" t="s">
        <v>9307</v>
      </c>
      <c r="G4277" s="25" t="s">
        <v>9417</v>
      </c>
      <c r="H4277" s="25" t="n">
        <v>0</v>
      </c>
    </row>
    <row r="4278" customFormat="false" ht="15" hidden="false" customHeight="false" outlineLevel="0" collapsed="false">
      <c r="A4278" s="25" t="s">
        <v>2705</v>
      </c>
      <c r="B4278" s="25" t="s">
        <v>78</v>
      </c>
      <c r="C4278" s="25" t="s">
        <v>160</v>
      </c>
      <c r="D4278" s="25" t="s">
        <v>184</v>
      </c>
      <c r="E4278" s="25" t="s">
        <v>54</v>
      </c>
      <c r="F4278" s="25" t="s">
        <v>9307</v>
      </c>
      <c r="G4278" s="25" t="s">
        <v>9416</v>
      </c>
      <c r="H4278" s="25" t="n">
        <v>3865</v>
      </c>
    </row>
    <row r="4279" customFormat="false" ht="15" hidden="false" customHeight="false" outlineLevel="0" collapsed="false">
      <c r="A4279" s="25" t="s">
        <v>6352</v>
      </c>
      <c r="B4279" s="25" t="s">
        <v>106</v>
      </c>
      <c r="C4279" s="25" t="s">
        <v>160</v>
      </c>
      <c r="D4279" s="25" t="s">
        <v>1158</v>
      </c>
      <c r="E4279" s="25" t="s">
        <v>55</v>
      </c>
      <c r="F4279" s="25" t="s">
        <v>9307</v>
      </c>
      <c r="G4279" s="25" t="s">
        <v>9388</v>
      </c>
      <c r="H4279" s="25" t="n">
        <v>0</v>
      </c>
    </row>
    <row r="4280" customFormat="false" ht="15" hidden="false" customHeight="false" outlineLevel="0" collapsed="false">
      <c r="A4280" s="25" t="s">
        <v>7510</v>
      </c>
      <c r="B4280" s="25" t="s">
        <v>112</v>
      </c>
      <c r="C4280" s="25" t="s">
        <v>9107</v>
      </c>
      <c r="D4280" s="25" t="s">
        <v>2863</v>
      </c>
      <c r="E4280" s="25" t="s">
        <v>55</v>
      </c>
      <c r="F4280" s="25" t="s">
        <v>9307</v>
      </c>
      <c r="G4280" s="25" t="s">
        <v>9412</v>
      </c>
      <c r="H4280" s="25" t="n">
        <v>0</v>
      </c>
    </row>
    <row r="4281" customFormat="false" ht="15" hidden="false" customHeight="false" outlineLevel="0" collapsed="false">
      <c r="A4281" s="25" t="s">
        <v>7511</v>
      </c>
      <c r="B4281" s="25" t="s">
        <v>112</v>
      </c>
      <c r="C4281" s="25" t="s">
        <v>186</v>
      </c>
      <c r="D4281" s="25" t="s">
        <v>1351</v>
      </c>
      <c r="E4281" s="25" t="s">
        <v>54</v>
      </c>
      <c r="F4281" s="25" t="s">
        <v>9307</v>
      </c>
      <c r="G4281" s="25" t="s">
        <v>9358</v>
      </c>
      <c r="H4281" s="25" t="n">
        <v>553</v>
      </c>
    </row>
    <row r="4282" customFormat="false" ht="15" hidden="false" customHeight="false" outlineLevel="0" collapsed="false">
      <c r="A4282" s="25" t="s">
        <v>3049</v>
      </c>
      <c r="B4282" s="25" t="s">
        <v>76</v>
      </c>
      <c r="C4282" s="25" t="s">
        <v>170</v>
      </c>
      <c r="D4282" s="25" t="s">
        <v>215</v>
      </c>
      <c r="E4282" s="25" t="s">
        <v>55</v>
      </c>
      <c r="F4282" s="25" t="s">
        <v>9307</v>
      </c>
      <c r="G4282" s="25" t="s">
        <v>9411</v>
      </c>
      <c r="H4282" s="25" t="n">
        <v>0</v>
      </c>
    </row>
    <row r="4283" customFormat="false" ht="15" hidden="false" customHeight="false" outlineLevel="0" collapsed="false">
      <c r="A4283" s="25" t="s">
        <v>3050</v>
      </c>
      <c r="B4283" s="25" t="s">
        <v>76</v>
      </c>
      <c r="C4283" s="25" t="s">
        <v>160</v>
      </c>
      <c r="D4283" s="25" t="s">
        <v>237</v>
      </c>
      <c r="E4283" s="25" t="s">
        <v>55</v>
      </c>
      <c r="F4283" s="25" t="s">
        <v>9307</v>
      </c>
      <c r="G4283" s="25" t="s">
        <v>9413</v>
      </c>
      <c r="H4283" s="25" t="n">
        <v>0</v>
      </c>
    </row>
    <row r="4284" customFormat="false" ht="15" hidden="false" customHeight="false" outlineLevel="0" collapsed="false">
      <c r="A4284" s="25" t="s">
        <v>3051</v>
      </c>
      <c r="B4284" s="25" t="s">
        <v>76</v>
      </c>
      <c r="C4284" s="25" t="s">
        <v>186</v>
      </c>
      <c r="D4284" s="25" t="s">
        <v>145</v>
      </c>
      <c r="E4284" s="25" t="s">
        <v>54</v>
      </c>
      <c r="F4284" s="25" t="s">
        <v>9307</v>
      </c>
      <c r="G4284" s="25" t="s">
        <v>9370</v>
      </c>
      <c r="H4284" s="25" t="n">
        <v>501</v>
      </c>
    </row>
    <row r="4285" customFormat="false" ht="15" hidden="false" customHeight="false" outlineLevel="0" collapsed="false">
      <c r="A4285" s="25" t="s">
        <v>8242</v>
      </c>
      <c r="B4285" s="25" t="s">
        <v>113</v>
      </c>
      <c r="C4285" s="25" t="s">
        <v>186</v>
      </c>
      <c r="D4285" s="25" t="s">
        <v>633</v>
      </c>
      <c r="E4285" s="25" t="s">
        <v>54</v>
      </c>
      <c r="F4285" s="25" t="s">
        <v>9307</v>
      </c>
      <c r="G4285" s="25" t="s">
        <v>9398</v>
      </c>
      <c r="H4285" s="25" t="n">
        <v>539</v>
      </c>
    </row>
    <row r="4286" customFormat="false" ht="15" hidden="false" customHeight="false" outlineLevel="0" collapsed="false">
      <c r="A4286" s="25" t="s">
        <v>8243</v>
      </c>
      <c r="B4286" s="25" t="s">
        <v>113</v>
      </c>
      <c r="C4286" s="25" t="s">
        <v>170</v>
      </c>
      <c r="D4286" s="25" t="s">
        <v>433</v>
      </c>
      <c r="E4286" s="25" t="s">
        <v>54</v>
      </c>
      <c r="F4286" s="25" t="s">
        <v>9307</v>
      </c>
      <c r="G4286" s="25" t="s">
        <v>9412</v>
      </c>
      <c r="H4286" s="25" t="n">
        <v>1028</v>
      </c>
    </row>
    <row r="4287" customFormat="false" ht="15" hidden="false" customHeight="false" outlineLevel="0" collapsed="false">
      <c r="A4287" s="25" t="s">
        <v>8244</v>
      </c>
      <c r="B4287" s="25" t="s">
        <v>113</v>
      </c>
      <c r="C4287" s="25" t="s">
        <v>9107</v>
      </c>
      <c r="D4287" s="25" t="s">
        <v>636</v>
      </c>
      <c r="E4287" s="25" t="s">
        <v>54</v>
      </c>
      <c r="F4287" s="25" t="s">
        <v>9307</v>
      </c>
      <c r="G4287" s="25" t="s">
        <v>9385</v>
      </c>
      <c r="H4287" s="25" t="n">
        <v>3951</v>
      </c>
    </row>
    <row r="4288" customFormat="false" ht="15" hidden="false" customHeight="false" outlineLevel="0" collapsed="false">
      <c r="A4288" s="25" t="s">
        <v>1013</v>
      </c>
      <c r="B4288" s="25" t="s">
        <v>72</v>
      </c>
      <c r="C4288" s="25" t="s">
        <v>186</v>
      </c>
      <c r="D4288" s="25" t="s">
        <v>215</v>
      </c>
      <c r="E4288" s="25" t="s">
        <v>54</v>
      </c>
      <c r="F4288" s="25" t="s">
        <v>9307</v>
      </c>
      <c r="G4288" s="25" t="s">
        <v>9363</v>
      </c>
      <c r="H4288" s="25" t="n">
        <v>560</v>
      </c>
    </row>
    <row r="4289" customFormat="false" ht="15" hidden="false" customHeight="false" outlineLevel="0" collapsed="false">
      <c r="A4289" s="25" t="s">
        <v>6615</v>
      </c>
      <c r="B4289" s="25" t="s">
        <v>107</v>
      </c>
      <c r="C4289" s="25" t="s">
        <v>178</v>
      </c>
      <c r="D4289" s="25" t="s">
        <v>868</v>
      </c>
      <c r="E4289" s="25" t="s">
        <v>55</v>
      </c>
      <c r="F4289" s="25" t="s">
        <v>9307</v>
      </c>
      <c r="G4289" s="25" t="s">
        <v>9413</v>
      </c>
      <c r="H4289" s="25" t="n">
        <v>0</v>
      </c>
    </row>
    <row r="4290" customFormat="false" ht="15" hidden="false" customHeight="false" outlineLevel="0" collapsed="false">
      <c r="A4290" s="25" t="s">
        <v>1310</v>
      </c>
      <c r="B4290" s="25" t="s">
        <v>73</v>
      </c>
      <c r="C4290" s="25" t="s">
        <v>178</v>
      </c>
      <c r="D4290" s="25" t="s">
        <v>173</v>
      </c>
      <c r="E4290" s="25" t="s">
        <v>55</v>
      </c>
      <c r="F4290" s="25" t="s">
        <v>9307</v>
      </c>
      <c r="G4290" s="25" t="s">
        <v>9387</v>
      </c>
      <c r="H4290" s="25" t="n">
        <v>0</v>
      </c>
    </row>
    <row r="4291" customFormat="false" ht="15" hidden="false" customHeight="false" outlineLevel="0" collapsed="false">
      <c r="A4291" s="25" t="s">
        <v>1311</v>
      </c>
      <c r="B4291" s="25" t="s">
        <v>73</v>
      </c>
      <c r="C4291" s="25" t="s">
        <v>186</v>
      </c>
      <c r="D4291" s="25" t="s">
        <v>180</v>
      </c>
      <c r="E4291" s="25" t="s">
        <v>54</v>
      </c>
      <c r="F4291" s="25" t="s">
        <v>9307</v>
      </c>
      <c r="G4291" s="25" t="s">
        <v>9407</v>
      </c>
      <c r="H4291" s="25" t="n">
        <v>530</v>
      </c>
    </row>
    <row r="4292" customFormat="false" ht="15" hidden="false" customHeight="false" outlineLevel="0" collapsed="false">
      <c r="A4292" s="25" t="s">
        <v>4294</v>
      </c>
      <c r="B4292" s="25" t="s">
        <v>88</v>
      </c>
      <c r="C4292" s="25" t="s">
        <v>160</v>
      </c>
      <c r="E4292" s="25" t="s">
        <v>56</v>
      </c>
      <c r="F4292" s="25" t="s">
        <v>9307</v>
      </c>
    </row>
    <row r="4293" customFormat="false" ht="15" hidden="false" customHeight="false" outlineLevel="0" collapsed="false">
      <c r="A4293" s="25" t="s">
        <v>1609</v>
      </c>
      <c r="B4293" s="25" t="s">
        <v>71</v>
      </c>
      <c r="C4293" s="25" t="s">
        <v>186</v>
      </c>
      <c r="D4293" s="25" t="s">
        <v>237</v>
      </c>
      <c r="E4293" s="25" t="s">
        <v>54</v>
      </c>
      <c r="F4293" s="25" t="s">
        <v>9307</v>
      </c>
      <c r="G4293" s="25" t="s">
        <v>9410</v>
      </c>
      <c r="H4293" s="25" t="n">
        <v>462</v>
      </c>
    </row>
    <row r="4294" customFormat="false" ht="15" hidden="false" customHeight="false" outlineLevel="0" collapsed="false">
      <c r="A4294" s="25" t="s">
        <v>7154</v>
      </c>
      <c r="B4294" s="25" t="s">
        <v>104</v>
      </c>
      <c r="C4294" s="25" t="s">
        <v>170</v>
      </c>
      <c r="D4294" s="25" t="s">
        <v>1789</v>
      </c>
      <c r="E4294" s="25" t="s">
        <v>54</v>
      </c>
      <c r="F4294" s="25" t="s">
        <v>9307</v>
      </c>
      <c r="G4294" s="25" t="s">
        <v>9392</v>
      </c>
      <c r="H4294" s="25" t="n">
        <v>1211</v>
      </c>
    </row>
    <row r="4295" customFormat="false" ht="15" hidden="false" customHeight="false" outlineLevel="0" collapsed="false">
      <c r="A4295" s="25" t="s">
        <v>7155</v>
      </c>
      <c r="B4295" s="25" t="s">
        <v>104</v>
      </c>
      <c r="C4295" s="25" t="s">
        <v>9107</v>
      </c>
      <c r="D4295" s="25" t="s">
        <v>444</v>
      </c>
      <c r="E4295" s="25" t="s">
        <v>54</v>
      </c>
      <c r="F4295" s="25" t="s">
        <v>9307</v>
      </c>
      <c r="G4295" s="25" t="s">
        <v>9411</v>
      </c>
      <c r="H4295" s="25" t="n">
        <v>4264</v>
      </c>
    </row>
    <row r="4296" customFormat="false" ht="15" hidden="false" customHeight="false" outlineLevel="0" collapsed="false">
      <c r="A4296" s="25" t="s">
        <v>7156</v>
      </c>
      <c r="B4296" s="25" t="s">
        <v>104</v>
      </c>
      <c r="C4296" s="25" t="s">
        <v>160</v>
      </c>
      <c r="D4296" s="25" t="s">
        <v>2484</v>
      </c>
      <c r="E4296" s="25" t="s">
        <v>54</v>
      </c>
      <c r="F4296" s="25" t="s">
        <v>9307</v>
      </c>
      <c r="G4296" s="25" t="s">
        <v>9397</v>
      </c>
      <c r="H4296" s="25" t="n">
        <v>3104</v>
      </c>
    </row>
    <row r="4297" customFormat="false" ht="15" hidden="false" customHeight="false" outlineLevel="0" collapsed="false">
      <c r="A4297" s="25" t="s">
        <v>4509</v>
      </c>
      <c r="B4297" s="25" t="s">
        <v>86</v>
      </c>
      <c r="C4297" s="25" t="s">
        <v>160</v>
      </c>
      <c r="D4297" s="25" t="s">
        <v>636</v>
      </c>
      <c r="E4297" s="25" t="s">
        <v>56</v>
      </c>
      <c r="F4297" s="25" t="s">
        <v>9307</v>
      </c>
    </row>
    <row r="4298" customFormat="false" ht="15" hidden="false" customHeight="false" outlineLevel="0" collapsed="false">
      <c r="A4298" s="25" t="s">
        <v>4510</v>
      </c>
      <c r="B4298" s="25" t="s">
        <v>86</v>
      </c>
      <c r="C4298" s="25" t="s">
        <v>148</v>
      </c>
      <c r="D4298" s="25" t="s">
        <v>1690</v>
      </c>
      <c r="E4298" s="25" t="s">
        <v>54</v>
      </c>
      <c r="F4298" s="25" t="s">
        <v>9307</v>
      </c>
      <c r="G4298" s="25" t="s">
        <v>9407</v>
      </c>
      <c r="H4298" s="25" t="n">
        <v>56</v>
      </c>
    </row>
    <row r="4299" customFormat="false" ht="15" hidden="false" customHeight="false" outlineLevel="0" collapsed="false">
      <c r="A4299" s="25" t="s">
        <v>388</v>
      </c>
      <c r="B4299" s="25" t="s">
        <v>69</v>
      </c>
      <c r="C4299" s="25" t="s">
        <v>170</v>
      </c>
      <c r="D4299" s="25" t="s">
        <v>173</v>
      </c>
      <c r="E4299" s="25" t="s">
        <v>54</v>
      </c>
      <c r="F4299" s="25" t="s">
        <v>9316</v>
      </c>
      <c r="G4299" s="25" t="s">
        <v>9418</v>
      </c>
      <c r="H4299" s="25" t="n">
        <v>1047</v>
      </c>
    </row>
    <row r="4300" customFormat="false" ht="15" hidden="false" customHeight="false" outlineLevel="0" collapsed="false">
      <c r="A4300" s="25" t="s">
        <v>5139</v>
      </c>
      <c r="B4300" s="25" t="s">
        <v>95</v>
      </c>
      <c r="C4300" s="25" t="s">
        <v>160</v>
      </c>
      <c r="D4300" s="25" t="s">
        <v>2530</v>
      </c>
      <c r="E4300" s="25" t="s">
        <v>55</v>
      </c>
      <c r="F4300" s="25" t="s">
        <v>9316</v>
      </c>
      <c r="G4300" s="25" t="s">
        <v>9415</v>
      </c>
      <c r="H4300" s="25" t="n">
        <v>0</v>
      </c>
    </row>
    <row r="4301" customFormat="false" ht="15" hidden="false" customHeight="false" outlineLevel="0" collapsed="false">
      <c r="A4301" s="25" t="s">
        <v>3944</v>
      </c>
      <c r="B4301" s="25" t="s">
        <v>87</v>
      </c>
      <c r="C4301" s="25" t="s">
        <v>170</v>
      </c>
      <c r="E4301" s="25" t="s">
        <v>56</v>
      </c>
      <c r="F4301" s="25" t="s">
        <v>9316</v>
      </c>
    </row>
    <row r="4302" customFormat="false" ht="15" hidden="false" customHeight="false" outlineLevel="0" collapsed="false">
      <c r="A4302" s="25" t="s">
        <v>2128</v>
      </c>
      <c r="B4302" s="25" t="s">
        <v>80</v>
      </c>
      <c r="C4302" s="25" t="s">
        <v>9107</v>
      </c>
      <c r="D4302" s="25" t="s">
        <v>158</v>
      </c>
      <c r="E4302" s="25" t="s">
        <v>55</v>
      </c>
      <c r="F4302" s="25" t="s">
        <v>9316</v>
      </c>
      <c r="G4302" s="25" t="s">
        <v>9414</v>
      </c>
      <c r="H4302" s="25" t="n">
        <v>0</v>
      </c>
    </row>
    <row r="4303" customFormat="false" ht="15" hidden="false" customHeight="false" outlineLevel="0" collapsed="false">
      <c r="A4303" s="25" t="s">
        <v>2129</v>
      </c>
      <c r="B4303" s="25" t="s">
        <v>80</v>
      </c>
      <c r="C4303" s="25" t="s">
        <v>9107</v>
      </c>
      <c r="D4303" s="25" t="s">
        <v>266</v>
      </c>
      <c r="E4303" s="25" t="s">
        <v>54</v>
      </c>
      <c r="F4303" s="25" t="s">
        <v>9316</v>
      </c>
      <c r="G4303" s="25" t="s">
        <v>9415</v>
      </c>
      <c r="H4303" s="25" t="n">
        <v>5321</v>
      </c>
    </row>
    <row r="4304" customFormat="false" ht="15" hidden="false" customHeight="false" outlineLevel="0" collapsed="false">
      <c r="A4304" s="25" t="s">
        <v>2130</v>
      </c>
      <c r="B4304" s="25" t="s">
        <v>80</v>
      </c>
      <c r="C4304" s="25" t="s">
        <v>148</v>
      </c>
      <c r="D4304" s="25" t="s">
        <v>240</v>
      </c>
      <c r="E4304" s="25" t="s">
        <v>54</v>
      </c>
      <c r="F4304" s="25" t="s">
        <v>9316</v>
      </c>
      <c r="G4304" s="25" t="s">
        <v>9414</v>
      </c>
      <c r="H4304" s="25" t="n">
        <v>57</v>
      </c>
    </row>
    <row r="4305" customFormat="false" ht="15" hidden="false" customHeight="false" outlineLevel="0" collapsed="false">
      <c r="A4305" s="25" t="s">
        <v>4156</v>
      </c>
      <c r="B4305" s="25" t="s">
        <v>89</v>
      </c>
      <c r="C4305" s="25" t="s">
        <v>170</v>
      </c>
      <c r="D4305" s="25" t="s">
        <v>494</v>
      </c>
      <c r="E4305" s="25" t="s">
        <v>54</v>
      </c>
      <c r="F4305" s="25" t="s">
        <v>9316</v>
      </c>
      <c r="G4305" s="25" t="s">
        <v>9415</v>
      </c>
      <c r="H4305" s="25" t="n">
        <v>950</v>
      </c>
    </row>
    <row r="4306" customFormat="false" ht="15" hidden="false" customHeight="false" outlineLevel="0" collapsed="false">
      <c r="A4306" s="25" t="s">
        <v>4157</v>
      </c>
      <c r="B4306" s="25" t="s">
        <v>89</v>
      </c>
      <c r="C4306" s="25" t="s">
        <v>148</v>
      </c>
      <c r="D4306" s="25" t="s">
        <v>1671</v>
      </c>
      <c r="E4306" s="25" t="s">
        <v>54</v>
      </c>
      <c r="F4306" s="25" t="s">
        <v>9316</v>
      </c>
      <c r="G4306" s="25" t="s">
        <v>9392</v>
      </c>
      <c r="H4306" s="25" t="n">
        <v>61</v>
      </c>
    </row>
    <row r="4307" customFormat="false" ht="15" hidden="false" customHeight="false" outlineLevel="0" collapsed="false">
      <c r="A4307" s="25" t="s">
        <v>4158</v>
      </c>
      <c r="B4307" s="25" t="s">
        <v>89</v>
      </c>
      <c r="C4307" s="25" t="s">
        <v>148</v>
      </c>
      <c r="D4307" s="25" t="s">
        <v>1653</v>
      </c>
      <c r="E4307" s="25" t="s">
        <v>54</v>
      </c>
      <c r="F4307" s="25" t="s">
        <v>9316</v>
      </c>
      <c r="G4307" s="25" t="s">
        <v>9415</v>
      </c>
      <c r="H4307" s="25" t="n">
        <v>62</v>
      </c>
    </row>
    <row r="4308" customFormat="false" ht="15" hidden="false" customHeight="false" outlineLevel="0" collapsed="false">
      <c r="A4308" s="25" t="s">
        <v>2706</v>
      </c>
      <c r="B4308" s="25" t="s">
        <v>78</v>
      </c>
      <c r="C4308" s="25" t="s">
        <v>170</v>
      </c>
      <c r="D4308" s="25" t="s">
        <v>180</v>
      </c>
      <c r="E4308" s="25" t="s">
        <v>54</v>
      </c>
      <c r="F4308" s="25" t="s">
        <v>9316</v>
      </c>
      <c r="G4308" s="25" t="s">
        <v>9416</v>
      </c>
      <c r="H4308" s="25" t="n">
        <v>1105</v>
      </c>
    </row>
    <row r="4309" customFormat="false" ht="15" hidden="false" customHeight="false" outlineLevel="0" collapsed="false">
      <c r="A4309" s="25" t="s">
        <v>3052</v>
      </c>
      <c r="B4309" s="25" t="s">
        <v>76</v>
      </c>
      <c r="C4309" s="25" t="s">
        <v>170</v>
      </c>
      <c r="D4309" s="25" t="s">
        <v>145</v>
      </c>
      <c r="E4309" s="25" t="s">
        <v>54</v>
      </c>
      <c r="F4309" s="25" t="s">
        <v>9316</v>
      </c>
      <c r="G4309" s="25" t="s">
        <v>9370</v>
      </c>
      <c r="H4309" s="25" t="n">
        <v>835</v>
      </c>
    </row>
    <row r="4310" customFormat="false" ht="15" hidden="false" customHeight="false" outlineLevel="0" collapsed="false">
      <c r="A4310" s="25" t="s">
        <v>7832</v>
      </c>
      <c r="B4310" s="25" t="s">
        <v>114</v>
      </c>
      <c r="C4310" s="25" t="s">
        <v>170</v>
      </c>
      <c r="D4310" s="25" t="s">
        <v>5204</v>
      </c>
      <c r="E4310" s="25" t="s">
        <v>54</v>
      </c>
      <c r="F4310" s="25" t="s">
        <v>9316</v>
      </c>
      <c r="G4310" s="25" t="s">
        <v>9371</v>
      </c>
      <c r="H4310" s="25" t="n">
        <v>1104</v>
      </c>
    </row>
    <row r="4311" customFormat="false" ht="15" hidden="false" customHeight="false" outlineLevel="0" collapsed="false">
      <c r="A4311" s="25" t="s">
        <v>7833</v>
      </c>
      <c r="B4311" s="25" t="s">
        <v>114</v>
      </c>
      <c r="C4311" s="25" t="s">
        <v>160</v>
      </c>
      <c r="D4311" s="25" t="s">
        <v>494</v>
      </c>
      <c r="E4311" s="25" t="s">
        <v>54</v>
      </c>
      <c r="F4311" s="25" t="s">
        <v>9316</v>
      </c>
      <c r="G4311" s="25" t="s">
        <v>9383</v>
      </c>
      <c r="H4311" s="25" t="n">
        <v>3464</v>
      </c>
    </row>
    <row r="4312" customFormat="false" ht="15" hidden="false" customHeight="false" outlineLevel="0" collapsed="false">
      <c r="A4312" s="25" t="s">
        <v>8245</v>
      </c>
      <c r="B4312" s="25" t="s">
        <v>113</v>
      </c>
      <c r="C4312" s="25" t="s">
        <v>186</v>
      </c>
      <c r="E4312" s="25" t="s">
        <v>56</v>
      </c>
      <c r="F4312" s="25" t="s">
        <v>9316</v>
      </c>
    </row>
    <row r="4313" customFormat="false" ht="15" hidden="false" customHeight="false" outlineLevel="0" collapsed="false">
      <c r="A4313" s="25" t="s">
        <v>8246</v>
      </c>
      <c r="B4313" s="25" t="s">
        <v>113</v>
      </c>
      <c r="C4313" s="25" t="s">
        <v>186</v>
      </c>
      <c r="D4313" s="25" t="s">
        <v>156</v>
      </c>
      <c r="E4313" s="25" t="s">
        <v>55</v>
      </c>
      <c r="F4313" s="25" t="s">
        <v>9316</v>
      </c>
      <c r="G4313" s="25" t="s">
        <v>9414</v>
      </c>
      <c r="H4313" s="25" t="n">
        <v>0</v>
      </c>
    </row>
    <row r="4314" customFormat="false" ht="15" hidden="false" customHeight="false" outlineLevel="0" collapsed="false">
      <c r="A4314" s="25" t="s">
        <v>1014</v>
      </c>
      <c r="B4314" s="25" t="s">
        <v>72</v>
      </c>
      <c r="C4314" s="25" t="s">
        <v>148</v>
      </c>
      <c r="D4314" s="25" t="s">
        <v>231</v>
      </c>
      <c r="E4314" s="25" t="s">
        <v>55</v>
      </c>
      <c r="F4314" s="25" t="s">
        <v>9316</v>
      </c>
      <c r="G4314" s="25" t="s">
        <v>9384</v>
      </c>
      <c r="H4314" s="25" t="n">
        <v>0</v>
      </c>
    </row>
    <row r="4315" customFormat="false" ht="15" hidden="false" customHeight="false" outlineLevel="0" collapsed="false">
      <c r="A4315" s="25" t="s">
        <v>1015</v>
      </c>
      <c r="B4315" s="25" t="s">
        <v>72</v>
      </c>
      <c r="C4315" s="25" t="s">
        <v>160</v>
      </c>
      <c r="D4315" s="25" t="s">
        <v>225</v>
      </c>
      <c r="E4315" s="25" t="s">
        <v>55</v>
      </c>
      <c r="F4315" s="25" t="s">
        <v>9316</v>
      </c>
      <c r="G4315" s="25" t="s">
        <v>9414</v>
      </c>
      <c r="H4315" s="25" t="n">
        <v>0</v>
      </c>
    </row>
    <row r="4316" customFormat="false" ht="15" hidden="false" customHeight="false" outlineLevel="0" collapsed="false">
      <c r="A4316" s="25" t="s">
        <v>6616</v>
      </c>
      <c r="B4316" s="25" t="s">
        <v>107</v>
      </c>
      <c r="C4316" s="25" t="s">
        <v>9107</v>
      </c>
      <c r="E4316" s="25" t="s">
        <v>56</v>
      </c>
      <c r="F4316" s="25" t="s">
        <v>9316</v>
      </c>
    </row>
    <row r="4317" customFormat="false" ht="15" hidden="false" customHeight="false" outlineLevel="0" collapsed="false">
      <c r="A4317" s="25" t="s">
        <v>6617</v>
      </c>
      <c r="B4317" s="25" t="s">
        <v>107</v>
      </c>
      <c r="C4317" s="25" t="s">
        <v>186</v>
      </c>
      <c r="D4317" s="25" t="s">
        <v>195</v>
      </c>
      <c r="E4317" s="25" t="s">
        <v>55</v>
      </c>
      <c r="F4317" s="25" t="s">
        <v>9316</v>
      </c>
      <c r="G4317" s="25" t="s">
        <v>9418</v>
      </c>
      <c r="H4317" s="25" t="n">
        <v>0</v>
      </c>
    </row>
    <row r="4318" customFormat="false" ht="15" hidden="false" customHeight="false" outlineLevel="0" collapsed="false">
      <c r="A4318" s="25" t="s">
        <v>6618</v>
      </c>
      <c r="B4318" s="25" t="s">
        <v>107</v>
      </c>
      <c r="C4318" s="25" t="s">
        <v>148</v>
      </c>
      <c r="D4318" s="25" t="s">
        <v>218</v>
      </c>
      <c r="E4318" s="25" t="s">
        <v>55</v>
      </c>
      <c r="F4318" s="25" t="s">
        <v>9316</v>
      </c>
      <c r="G4318" s="25" t="s">
        <v>9414</v>
      </c>
      <c r="H4318" s="25" t="n">
        <v>0</v>
      </c>
    </row>
    <row r="4319" customFormat="false" ht="15" hidden="false" customHeight="false" outlineLevel="0" collapsed="false">
      <c r="A4319" s="25" t="s">
        <v>6619</v>
      </c>
      <c r="B4319" s="25" t="s">
        <v>107</v>
      </c>
      <c r="C4319" s="25" t="s">
        <v>148</v>
      </c>
      <c r="D4319" s="25" t="s">
        <v>433</v>
      </c>
      <c r="E4319" s="25" t="s">
        <v>55</v>
      </c>
      <c r="F4319" s="25" t="s">
        <v>9316</v>
      </c>
      <c r="G4319" s="25" t="s">
        <v>9414</v>
      </c>
      <c r="H4319" s="25" t="n">
        <v>0</v>
      </c>
    </row>
    <row r="4320" customFormat="false" ht="15" hidden="false" customHeight="false" outlineLevel="0" collapsed="false">
      <c r="A4320" s="25" t="s">
        <v>8593</v>
      </c>
      <c r="B4320" s="25" t="s">
        <v>116</v>
      </c>
      <c r="C4320" s="25" t="s">
        <v>9107</v>
      </c>
      <c r="D4320" s="25" t="s">
        <v>449</v>
      </c>
      <c r="E4320" s="25" t="s">
        <v>55</v>
      </c>
      <c r="F4320" s="25" t="s">
        <v>9316</v>
      </c>
      <c r="G4320" s="25" t="s">
        <v>9418</v>
      </c>
      <c r="H4320" s="25" t="n">
        <v>0</v>
      </c>
    </row>
    <row r="4321" customFormat="false" ht="15" hidden="false" customHeight="false" outlineLevel="0" collapsed="false">
      <c r="A4321" s="25" t="s">
        <v>1312</v>
      </c>
      <c r="B4321" s="25" t="s">
        <v>73</v>
      </c>
      <c r="C4321" s="25" t="s">
        <v>160</v>
      </c>
      <c r="D4321" s="25" t="s">
        <v>188</v>
      </c>
      <c r="E4321" s="25" t="s">
        <v>54</v>
      </c>
      <c r="F4321" s="25" t="s">
        <v>9316</v>
      </c>
      <c r="G4321" s="25" t="s">
        <v>9414</v>
      </c>
      <c r="H4321" s="25" t="n">
        <v>3676</v>
      </c>
    </row>
    <row r="4322" customFormat="false" ht="15" hidden="false" customHeight="false" outlineLevel="0" collapsed="false">
      <c r="A4322" s="25" t="s">
        <v>3634</v>
      </c>
      <c r="B4322" s="25" t="s">
        <v>79</v>
      </c>
      <c r="C4322" s="25" t="s">
        <v>9107</v>
      </c>
      <c r="D4322" s="25" t="s">
        <v>207</v>
      </c>
      <c r="E4322" s="25" t="s">
        <v>55</v>
      </c>
      <c r="F4322" s="25" t="s">
        <v>9316</v>
      </c>
      <c r="G4322" s="25" t="s">
        <v>9415</v>
      </c>
      <c r="H4322" s="25" t="n">
        <v>0</v>
      </c>
    </row>
    <row r="4323" customFormat="false" ht="15" hidden="false" customHeight="false" outlineLevel="0" collapsed="false">
      <c r="A4323" s="25" t="s">
        <v>3635</v>
      </c>
      <c r="B4323" s="25" t="s">
        <v>79</v>
      </c>
      <c r="C4323" s="25" t="s">
        <v>186</v>
      </c>
      <c r="D4323" s="25" t="s">
        <v>162</v>
      </c>
      <c r="E4323" s="25" t="s">
        <v>54</v>
      </c>
      <c r="F4323" s="25" t="s">
        <v>9316</v>
      </c>
      <c r="G4323" s="25" t="s">
        <v>9353</v>
      </c>
      <c r="H4323" s="25" t="n">
        <v>568</v>
      </c>
    </row>
    <row r="4324" customFormat="false" ht="15" hidden="false" customHeight="false" outlineLevel="0" collapsed="false">
      <c r="A4324" s="25" t="s">
        <v>5960</v>
      </c>
      <c r="B4324" s="25" t="s">
        <v>97</v>
      </c>
      <c r="C4324" s="25" t="s">
        <v>9107</v>
      </c>
      <c r="D4324" s="25" t="s">
        <v>639</v>
      </c>
      <c r="E4324" s="25" t="s">
        <v>54</v>
      </c>
      <c r="F4324" s="25" t="s">
        <v>9316</v>
      </c>
      <c r="G4324" s="25" t="s">
        <v>9417</v>
      </c>
      <c r="H4324" s="25" t="n">
        <v>4837</v>
      </c>
    </row>
    <row r="4325" customFormat="false" ht="15" hidden="false" customHeight="false" outlineLevel="0" collapsed="false">
      <c r="A4325" s="25" t="s">
        <v>6842</v>
      </c>
      <c r="B4325" s="25" t="s">
        <v>105</v>
      </c>
      <c r="C4325" s="25" t="s">
        <v>9107</v>
      </c>
      <c r="D4325" s="25" t="s">
        <v>156</v>
      </c>
      <c r="E4325" s="25" t="s">
        <v>54</v>
      </c>
      <c r="F4325" s="25" t="s">
        <v>9316</v>
      </c>
      <c r="G4325" s="25" t="s">
        <v>9373</v>
      </c>
      <c r="H4325" s="25" t="n">
        <v>4936</v>
      </c>
    </row>
    <row r="4326" customFormat="false" ht="15" hidden="false" customHeight="false" outlineLevel="0" collapsed="false">
      <c r="A4326" s="25" t="s">
        <v>6843</v>
      </c>
      <c r="B4326" s="25" t="s">
        <v>105</v>
      </c>
      <c r="C4326" s="25" t="s">
        <v>148</v>
      </c>
      <c r="D4326" s="25" t="s">
        <v>417</v>
      </c>
      <c r="E4326" s="25" t="s">
        <v>54</v>
      </c>
      <c r="F4326" s="25" t="s">
        <v>9316</v>
      </c>
      <c r="G4326" s="25" t="s">
        <v>9367</v>
      </c>
      <c r="H4326" s="25" t="n">
        <v>55</v>
      </c>
    </row>
    <row r="4327" customFormat="false" ht="15" hidden="false" customHeight="false" outlineLevel="0" collapsed="false">
      <c r="A4327" s="25" t="s">
        <v>1610</v>
      </c>
      <c r="B4327" s="25" t="s">
        <v>71</v>
      </c>
      <c r="C4327" s="25" t="s">
        <v>186</v>
      </c>
      <c r="D4327" s="25" t="s">
        <v>207</v>
      </c>
      <c r="E4327" s="25" t="s">
        <v>54</v>
      </c>
      <c r="F4327" s="25" t="s">
        <v>9316</v>
      </c>
      <c r="G4327" s="25" t="s">
        <v>9418</v>
      </c>
      <c r="H4327" s="25" t="n">
        <v>466</v>
      </c>
    </row>
    <row r="4328" customFormat="false" ht="15" hidden="false" customHeight="false" outlineLevel="0" collapsed="false">
      <c r="A4328" s="25" t="s">
        <v>7157</v>
      </c>
      <c r="B4328" s="25" t="s">
        <v>104</v>
      </c>
      <c r="C4328" s="25" t="s">
        <v>160</v>
      </c>
      <c r="E4328" s="25" t="s">
        <v>56</v>
      </c>
      <c r="F4328" s="25" t="s">
        <v>9316</v>
      </c>
    </row>
    <row r="4329" customFormat="false" ht="15" hidden="false" customHeight="false" outlineLevel="0" collapsed="false">
      <c r="A4329" s="25" t="s">
        <v>7158</v>
      </c>
      <c r="B4329" s="25" t="s">
        <v>104</v>
      </c>
      <c r="C4329" s="25" t="s">
        <v>148</v>
      </c>
      <c r="D4329" s="25" t="s">
        <v>1187</v>
      </c>
      <c r="E4329" s="25" t="s">
        <v>55</v>
      </c>
      <c r="F4329" s="25" t="s">
        <v>9316</v>
      </c>
      <c r="G4329" s="25" t="s">
        <v>9413</v>
      </c>
      <c r="H4329" s="25" t="n">
        <v>0</v>
      </c>
    </row>
    <row r="4330" customFormat="false" ht="15" hidden="false" customHeight="false" outlineLevel="0" collapsed="false">
      <c r="A4330" s="25" t="s">
        <v>7159</v>
      </c>
      <c r="B4330" s="25" t="s">
        <v>104</v>
      </c>
      <c r="C4330" s="25" t="s">
        <v>9107</v>
      </c>
      <c r="D4330" s="25" t="s">
        <v>2754</v>
      </c>
      <c r="E4330" s="25" t="s">
        <v>54</v>
      </c>
      <c r="F4330" s="25" t="s">
        <v>9316</v>
      </c>
      <c r="G4330" s="25" t="s">
        <v>9412</v>
      </c>
      <c r="H4330" s="25" t="n">
        <v>4856</v>
      </c>
    </row>
    <row r="4331" customFormat="false" ht="15" hidden="false" customHeight="false" outlineLevel="0" collapsed="false">
      <c r="A4331" s="25" t="s">
        <v>7160</v>
      </c>
      <c r="B4331" s="25" t="s">
        <v>104</v>
      </c>
      <c r="C4331" s="25" t="s">
        <v>160</v>
      </c>
      <c r="D4331" s="25" t="s">
        <v>2863</v>
      </c>
      <c r="E4331" s="25" t="s">
        <v>54</v>
      </c>
      <c r="F4331" s="25" t="s">
        <v>9316</v>
      </c>
      <c r="G4331" s="25" t="s">
        <v>9415</v>
      </c>
      <c r="H4331" s="25" t="n">
        <v>3562</v>
      </c>
    </row>
    <row r="4332" customFormat="false" ht="15" hidden="false" customHeight="false" outlineLevel="0" collapsed="false">
      <c r="A4332" s="25" t="s">
        <v>4511</v>
      </c>
      <c r="B4332" s="25" t="s">
        <v>86</v>
      </c>
      <c r="C4332" s="25" t="s">
        <v>9107</v>
      </c>
      <c r="D4332" s="25" t="s">
        <v>1671</v>
      </c>
      <c r="E4332" s="25" t="s">
        <v>54</v>
      </c>
      <c r="F4332" s="25" t="s">
        <v>9316</v>
      </c>
      <c r="G4332" s="25" t="s">
        <v>9417</v>
      </c>
      <c r="H4332" s="25" t="n">
        <v>5159</v>
      </c>
    </row>
    <row r="4333" customFormat="false" ht="15" hidden="false" customHeight="false" outlineLevel="0" collapsed="false">
      <c r="A4333" s="25" t="s">
        <v>4512</v>
      </c>
      <c r="B4333" s="25" t="s">
        <v>86</v>
      </c>
      <c r="C4333" s="25" t="s">
        <v>160</v>
      </c>
      <c r="D4333" s="25" t="s">
        <v>1189</v>
      </c>
      <c r="E4333" s="25" t="s">
        <v>54</v>
      </c>
      <c r="F4333" s="25" t="s">
        <v>9316</v>
      </c>
      <c r="G4333" s="25" t="s">
        <v>9419</v>
      </c>
      <c r="H4333" s="25" t="n">
        <v>3172</v>
      </c>
    </row>
    <row r="4334" customFormat="false" ht="15" hidden="false" customHeight="false" outlineLevel="0" collapsed="false">
      <c r="A4334" s="25" t="s">
        <v>4684</v>
      </c>
      <c r="B4334" s="25" t="s">
        <v>90</v>
      </c>
      <c r="C4334" s="25" t="s">
        <v>160</v>
      </c>
      <c r="D4334" s="25" t="s">
        <v>1189</v>
      </c>
      <c r="E4334" s="25" t="s">
        <v>54</v>
      </c>
      <c r="F4334" s="25" t="s">
        <v>9316</v>
      </c>
      <c r="G4334" s="25" t="s">
        <v>9379</v>
      </c>
      <c r="H4334" s="25" t="n">
        <v>3350</v>
      </c>
    </row>
    <row r="4335" customFormat="false" ht="15" hidden="false" customHeight="false" outlineLevel="0" collapsed="false">
      <c r="A4335" s="25" t="s">
        <v>8902</v>
      </c>
      <c r="B4335" s="25" t="s">
        <v>115</v>
      </c>
      <c r="C4335" s="25" t="s">
        <v>186</v>
      </c>
      <c r="D4335" s="25" t="s">
        <v>868</v>
      </c>
      <c r="E4335" s="25" t="s">
        <v>54</v>
      </c>
      <c r="F4335" s="25" t="s">
        <v>9316</v>
      </c>
      <c r="G4335" s="25" t="s">
        <v>9418</v>
      </c>
      <c r="H4335" s="25" t="n">
        <v>595</v>
      </c>
    </row>
    <row r="4336" customFormat="false" ht="15" hidden="false" customHeight="false" outlineLevel="0" collapsed="false">
      <c r="A4336" s="25" t="s">
        <v>389</v>
      </c>
      <c r="B4336" s="25" t="s">
        <v>69</v>
      </c>
      <c r="C4336" s="25" t="s">
        <v>186</v>
      </c>
      <c r="D4336" s="25" t="s">
        <v>173</v>
      </c>
      <c r="E4336" s="25" t="s">
        <v>54</v>
      </c>
      <c r="F4336" s="25" t="s">
        <v>9311</v>
      </c>
      <c r="G4336" s="25" t="s">
        <v>9398</v>
      </c>
      <c r="H4336" s="25" t="n">
        <v>560</v>
      </c>
    </row>
    <row r="4337" customFormat="false" ht="15" hidden="false" customHeight="false" outlineLevel="0" collapsed="false">
      <c r="A4337" s="25" t="s">
        <v>4845</v>
      </c>
      <c r="B4337" s="25" t="s">
        <v>98</v>
      </c>
      <c r="C4337" s="25" t="s">
        <v>170</v>
      </c>
      <c r="E4337" s="25" t="s">
        <v>56</v>
      </c>
      <c r="F4337" s="25" t="s">
        <v>9311</v>
      </c>
    </row>
    <row r="4338" customFormat="false" ht="15" hidden="false" customHeight="false" outlineLevel="0" collapsed="false">
      <c r="A4338" s="25" t="s">
        <v>4846</v>
      </c>
      <c r="B4338" s="25" t="s">
        <v>98</v>
      </c>
      <c r="C4338" s="25" t="s">
        <v>170</v>
      </c>
      <c r="D4338" s="25" t="s">
        <v>463</v>
      </c>
      <c r="E4338" s="25" t="s">
        <v>54</v>
      </c>
      <c r="F4338" s="25" t="s">
        <v>9311</v>
      </c>
      <c r="G4338" s="25" t="s">
        <v>9410</v>
      </c>
      <c r="H4338" s="25" t="n">
        <v>1167</v>
      </c>
    </row>
    <row r="4339" customFormat="false" ht="15" hidden="false" customHeight="false" outlineLevel="0" collapsed="false">
      <c r="A4339" s="25" t="s">
        <v>5140</v>
      </c>
      <c r="B4339" s="25" t="s">
        <v>95</v>
      </c>
      <c r="C4339" s="25" t="s">
        <v>178</v>
      </c>
      <c r="D4339" s="25" t="s">
        <v>1090</v>
      </c>
      <c r="E4339" s="25" t="s">
        <v>55</v>
      </c>
      <c r="F4339" s="25" t="s">
        <v>9311</v>
      </c>
      <c r="G4339" s="25" t="s">
        <v>9418</v>
      </c>
      <c r="H4339" s="25" t="n">
        <v>0</v>
      </c>
    </row>
    <row r="4340" customFormat="false" ht="15" hidden="false" customHeight="false" outlineLevel="0" collapsed="false">
      <c r="A4340" s="25" t="s">
        <v>5141</v>
      </c>
      <c r="B4340" s="25" t="s">
        <v>95</v>
      </c>
      <c r="C4340" s="25" t="s">
        <v>160</v>
      </c>
      <c r="D4340" s="25" t="s">
        <v>661</v>
      </c>
      <c r="E4340" s="25" t="s">
        <v>54</v>
      </c>
      <c r="F4340" s="25" t="s">
        <v>9311</v>
      </c>
      <c r="G4340" s="25" t="s">
        <v>9393</v>
      </c>
      <c r="H4340" s="25" t="n">
        <v>3280</v>
      </c>
    </row>
    <row r="4341" customFormat="false" ht="15" hidden="false" customHeight="false" outlineLevel="0" collapsed="false">
      <c r="A4341" s="25" t="s">
        <v>754</v>
      </c>
      <c r="B4341" s="25" t="s">
        <v>70</v>
      </c>
      <c r="C4341" s="25" t="s">
        <v>160</v>
      </c>
      <c r="D4341" s="25" t="s">
        <v>248</v>
      </c>
      <c r="E4341" s="25" t="s">
        <v>54</v>
      </c>
      <c r="F4341" s="25" t="s">
        <v>9311</v>
      </c>
      <c r="G4341" s="25" t="s">
        <v>9377</v>
      </c>
      <c r="H4341" s="25" t="n">
        <v>3427</v>
      </c>
    </row>
    <row r="4342" customFormat="false" ht="15" hidden="false" customHeight="false" outlineLevel="0" collapsed="false">
      <c r="A4342" s="25" t="s">
        <v>3945</v>
      </c>
      <c r="B4342" s="25" t="s">
        <v>87</v>
      </c>
      <c r="C4342" s="25" t="s">
        <v>186</v>
      </c>
      <c r="D4342" s="25" t="s">
        <v>421</v>
      </c>
      <c r="E4342" s="25" t="s">
        <v>55</v>
      </c>
      <c r="F4342" s="25" t="s">
        <v>9311</v>
      </c>
      <c r="G4342" s="25" t="s">
        <v>9420</v>
      </c>
      <c r="H4342" s="25" t="n">
        <v>0</v>
      </c>
    </row>
    <row r="4343" customFormat="false" ht="15" hidden="false" customHeight="false" outlineLevel="0" collapsed="false">
      <c r="A4343" s="25" t="s">
        <v>5444</v>
      </c>
      <c r="B4343" s="25" t="s">
        <v>94</v>
      </c>
      <c r="C4343" s="25" t="s">
        <v>170</v>
      </c>
      <c r="D4343" s="25" t="s">
        <v>639</v>
      </c>
      <c r="E4343" s="25" t="s">
        <v>55</v>
      </c>
      <c r="F4343" s="25" t="s">
        <v>9311</v>
      </c>
      <c r="G4343" s="25" t="s">
        <v>9415</v>
      </c>
      <c r="H4343" s="25" t="n">
        <v>0</v>
      </c>
    </row>
    <row r="4344" customFormat="false" ht="15" hidden="false" customHeight="false" outlineLevel="0" collapsed="false">
      <c r="A4344" s="25" t="s">
        <v>5445</v>
      </c>
      <c r="B4344" s="25" t="s">
        <v>94</v>
      </c>
      <c r="C4344" s="25" t="s">
        <v>170</v>
      </c>
      <c r="D4344" s="25" t="s">
        <v>2530</v>
      </c>
      <c r="E4344" s="25" t="s">
        <v>54</v>
      </c>
      <c r="F4344" s="25" t="s">
        <v>9311</v>
      </c>
      <c r="G4344" s="25" t="s">
        <v>9398</v>
      </c>
      <c r="H4344" s="25" t="n">
        <v>940</v>
      </c>
    </row>
    <row r="4345" customFormat="false" ht="15" hidden="false" customHeight="false" outlineLevel="0" collapsed="false">
      <c r="A4345" s="25" t="s">
        <v>2131</v>
      </c>
      <c r="B4345" s="25" t="s">
        <v>80</v>
      </c>
      <c r="C4345" s="25" t="s">
        <v>186</v>
      </c>
      <c r="D4345" s="25" t="s">
        <v>266</v>
      </c>
      <c r="E4345" s="25" t="s">
        <v>54</v>
      </c>
      <c r="F4345" s="25" t="s">
        <v>9311</v>
      </c>
      <c r="G4345" s="25" t="s">
        <v>9406</v>
      </c>
      <c r="H4345" s="25" t="n">
        <v>565</v>
      </c>
    </row>
    <row r="4346" customFormat="false" ht="15" hidden="false" customHeight="false" outlineLevel="0" collapsed="false">
      <c r="A4346" s="25" t="s">
        <v>2132</v>
      </c>
      <c r="B4346" s="25" t="s">
        <v>80</v>
      </c>
      <c r="C4346" s="25" t="s">
        <v>9107</v>
      </c>
      <c r="D4346" s="25" t="s">
        <v>184</v>
      </c>
      <c r="E4346" s="25" t="s">
        <v>54</v>
      </c>
      <c r="F4346" s="25" t="s">
        <v>9311</v>
      </c>
      <c r="G4346" s="25" t="s">
        <v>9414</v>
      </c>
      <c r="H4346" s="25" t="n">
        <v>4749</v>
      </c>
    </row>
    <row r="4347" customFormat="false" ht="15" hidden="false" customHeight="false" outlineLevel="0" collapsed="false">
      <c r="A4347" s="25" t="s">
        <v>6167</v>
      </c>
      <c r="B4347" s="25" t="s">
        <v>108</v>
      </c>
      <c r="C4347" s="25" t="s">
        <v>148</v>
      </c>
      <c r="D4347" s="25" t="s">
        <v>419</v>
      </c>
      <c r="E4347" s="25" t="s">
        <v>54</v>
      </c>
      <c r="F4347" s="25" t="s">
        <v>9311</v>
      </c>
      <c r="G4347" s="25" t="s">
        <v>9417</v>
      </c>
      <c r="H4347" s="25" t="n">
        <v>51</v>
      </c>
    </row>
    <row r="4348" customFormat="false" ht="15" hidden="false" customHeight="false" outlineLevel="0" collapsed="false">
      <c r="A4348" s="25" t="s">
        <v>2707</v>
      </c>
      <c r="B4348" s="25" t="s">
        <v>78</v>
      </c>
      <c r="C4348" s="25" t="s">
        <v>148</v>
      </c>
      <c r="D4348" s="25" t="s">
        <v>158</v>
      </c>
      <c r="E4348" s="25" t="s">
        <v>55</v>
      </c>
      <c r="F4348" s="25" t="s">
        <v>9311</v>
      </c>
      <c r="G4348" s="25" t="s">
        <v>9371</v>
      </c>
      <c r="H4348" s="25" t="n">
        <v>0</v>
      </c>
    </row>
    <row r="4349" customFormat="false" ht="15" hidden="false" customHeight="false" outlineLevel="0" collapsed="false">
      <c r="A4349" s="25" t="s">
        <v>7512</v>
      </c>
      <c r="B4349" s="25" t="s">
        <v>112</v>
      </c>
      <c r="C4349" s="25" t="s">
        <v>170</v>
      </c>
      <c r="E4349" s="25" t="s">
        <v>56</v>
      </c>
      <c r="F4349" s="25" t="s">
        <v>9311</v>
      </c>
    </row>
    <row r="4350" customFormat="false" ht="15" hidden="false" customHeight="false" outlineLevel="0" collapsed="false">
      <c r="A4350" s="25" t="s">
        <v>7513</v>
      </c>
      <c r="B4350" s="25" t="s">
        <v>112</v>
      </c>
      <c r="C4350" s="25" t="s">
        <v>9107</v>
      </c>
      <c r="D4350" s="25" t="s">
        <v>2739</v>
      </c>
      <c r="E4350" s="25" t="s">
        <v>55</v>
      </c>
      <c r="F4350" s="25" t="s">
        <v>9311</v>
      </c>
      <c r="G4350" s="25" t="s">
        <v>9415</v>
      </c>
      <c r="H4350" s="25" t="n">
        <v>0</v>
      </c>
    </row>
    <row r="4351" customFormat="false" ht="15" hidden="false" customHeight="false" outlineLevel="0" collapsed="false">
      <c r="A4351" s="25" t="s">
        <v>3053</v>
      </c>
      <c r="B4351" s="25" t="s">
        <v>76</v>
      </c>
      <c r="C4351" s="25" t="s">
        <v>186</v>
      </c>
      <c r="D4351" s="25" t="s">
        <v>266</v>
      </c>
      <c r="E4351" s="25" t="s">
        <v>55</v>
      </c>
      <c r="F4351" s="25" t="s">
        <v>9311</v>
      </c>
      <c r="G4351" s="25" t="s">
        <v>9416</v>
      </c>
      <c r="H4351" s="25" t="n">
        <v>0</v>
      </c>
    </row>
    <row r="4352" customFormat="false" ht="15" hidden="false" customHeight="false" outlineLevel="0" collapsed="false">
      <c r="A4352" s="25" t="s">
        <v>6620</v>
      </c>
      <c r="B4352" s="25" t="s">
        <v>107</v>
      </c>
      <c r="C4352" s="25" t="s">
        <v>148</v>
      </c>
      <c r="D4352" s="25" t="s">
        <v>1646</v>
      </c>
      <c r="E4352" s="25" t="s">
        <v>55</v>
      </c>
      <c r="F4352" s="25" t="s">
        <v>9311</v>
      </c>
      <c r="G4352" s="25" t="s">
        <v>9409</v>
      </c>
      <c r="H4352" s="25" t="n">
        <v>0</v>
      </c>
    </row>
    <row r="4353" customFormat="false" ht="15" hidden="false" customHeight="false" outlineLevel="0" collapsed="false">
      <c r="A4353" s="25" t="s">
        <v>3345</v>
      </c>
      <c r="B4353" s="25" t="s">
        <v>77</v>
      </c>
      <c r="C4353" s="25" t="s">
        <v>160</v>
      </c>
      <c r="D4353" s="25" t="s">
        <v>207</v>
      </c>
      <c r="E4353" s="25" t="s">
        <v>54</v>
      </c>
      <c r="F4353" s="25" t="s">
        <v>9311</v>
      </c>
      <c r="G4353" s="25" t="s">
        <v>9417</v>
      </c>
      <c r="H4353" s="25" t="n">
        <v>3699</v>
      </c>
    </row>
    <row r="4354" customFormat="false" ht="15" hidden="false" customHeight="false" outlineLevel="0" collapsed="false">
      <c r="A4354" s="25" t="s">
        <v>8594</v>
      </c>
      <c r="B4354" s="25" t="s">
        <v>116</v>
      </c>
      <c r="C4354" s="25" t="s">
        <v>178</v>
      </c>
      <c r="D4354" s="25" t="s">
        <v>3075</v>
      </c>
      <c r="E4354" s="25" t="s">
        <v>54</v>
      </c>
      <c r="F4354" s="25" t="s">
        <v>9311</v>
      </c>
      <c r="G4354" s="25" t="s">
        <v>9416</v>
      </c>
      <c r="H4354" s="25" t="n">
        <v>5909</v>
      </c>
    </row>
    <row r="4355" customFormat="false" ht="15" hidden="false" customHeight="false" outlineLevel="0" collapsed="false">
      <c r="A4355" s="25" t="s">
        <v>1313</v>
      </c>
      <c r="B4355" s="25" t="s">
        <v>73</v>
      </c>
      <c r="C4355" s="25" t="s">
        <v>186</v>
      </c>
      <c r="D4355" s="25" t="s">
        <v>218</v>
      </c>
      <c r="E4355" s="25" t="s">
        <v>55</v>
      </c>
      <c r="F4355" s="25" t="s">
        <v>9311</v>
      </c>
      <c r="G4355" s="25" t="s">
        <v>9421</v>
      </c>
      <c r="H4355" s="25" t="n">
        <v>0</v>
      </c>
    </row>
    <row r="4356" customFormat="false" ht="15" hidden="false" customHeight="false" outlineLevel="0" collapsed="false">
      <c r="A4356" s="25" t="s">
        <v>3636</v>
      </c>
      <c r="B4356" s="25" t="s">
        <v>79</v>
      </c>
      <c r="C4356" s="25" t="s">
        <v>9107</v>
      </c>
      <c r="D4356" s="25" t="s">
        <v>237</v>
      </c>
      <c r="E4356" s="25" t="s">
        <v>55</v>
      </c>
      <c r="F4356" s="25" t="s">
        <v>9311</v>
      </c>
      <c r="G4356" s="25" t="s">
        <v>9409</v>
      </c>
      <c r="H4356" s="25" t="n">
        <v>0</v>
      </c>
    </row>
    <row r="4357" customFormat="false" ht="15" hidden="false" customHeight="false" outlineLevel="0" collapsed="false">
      <c r="A4357" s="25" t="s">
        <v>5961</v>
      </c>
      <c r="B4357" s="25" t="s">
        <v>97</v>
      </c>
      <c r="C4357" s="25" t="s">
        <v>178</v>
      </c>
      <c r="D4357" s="25" t="s">
        <v>218</v>
      </c>
      <c r="E4357" s="25" t="s">
        <v>55</v>
      </c>
      <c r="F4357" s="25" t="s">
        <v>9311</v>
      </c>
      <c r="G4357" s="25" t="s">
        <v>9416</v>
      </c>
      <c r="H4357" s="25" t="n">
        <v>0</v>
      </c>
    </row>
    <row r="4358" customFormat="false" ht="15" hidden="false" customHeight="false" outlineLevel="0" collapsed="false">
      <c r="A4358" s="25" t="s">
        <v>5962</v>
      </c>
      <c r="B4358" s="25" t="s">
        <v>97</v>
      </c>
      <c r="C4358" s="25" t="s">
        <v>178</v>
      </c>
      <c r="D4358" s="25" t="s">
        <v>1347</v>
      </c>
      <c r="E4358" s="25" t="s">
        <v>54</v>
      </c>
      <c r="F4358" s="25" t="s">
        <v>9311</v>
      </c>
      <c r="G4358" s="25" t="s">
        <v>9390</v>
      </c>
      <c r="H4358" s="25" t="n">
        <v>5927</v>
      </c>
    </row>
    <row r="4359" customFormat="false" ht="15" hidden="false" customHeight="false" outlineLevel="0" collapsed="false">
      <c r="A4359" s="25" t="s">
        <v>5963</v>
      </c>
      <c r="B4359" s="25" t="s">
        <v>97</v>
      </c>
      <c r="C4359" s="25" t="s">
        <v>148</v>
      </c>
      <c r="D4359" s="25" t="s">
        <v>1156</v>
      </c>
      <c r="E4359" s="25" t="s">
        <v>54</v>
      </c>
      <c r="F4359" s="25" t="s">
        <v>9311</v>
      </c>
      <c r="G4359" s="25" t="s">
        <v>9378</v>
      </c>
      <c r="H4359" s="25" t="n">
        <v>60</v>
      </c>
    </row>
    <row r="4360" customFormat="false" ht="15" hidden="false" customHeight="false" outlineLevel="0" collapsed="false">
      <c r="A4360" s="25" t="s">
        <v>5964</v>
      </c>
      <c r="B4360" s="25" t="s">
        <v>97</v>
      </c>
      <c r="C4360" s="25" t="s">
        <v>160</v>
      </c>
      <c r="D4360" s="25" t="s">
        <v>1371</v>
      </c>
      <c r="E4360" s="25" t="s">
        <v>54</v>
      </c>
      <c r="F4360" s="25" t="s">
        <v>9311</v>
      </c>
      <c r="G4360" s="25" t="s">
        <v>9419</v>
      </c>
      <c r="H4360" s="25" t="n">
        <v>3351</v>
      </c>
    </row>
    <row r="4361" customFormat="false" ht="15" hidden="false" customHeight="false" outlineLevel="0" collapsed="false">
      <c r="A4361" s="25" t="s">
        <v>6844</v>
      </c>
      <c r="B4361" s="25" t="s">
        <v>105</v>
      </c>
      <c r="C4361" s="25" t="s">
        <v>148</v>
      </c>
      <c r="D4361" s="25" t="s">
        <v>636</v>
      </c>
      <c r="E4361" s="25" t="s">
        <v>54</v>
      </c>
      <c r="F4361" s="25" t="s">
        <v>9311</v>
      </c>
      <c r="G4361" s="25" t="s">
        <v>9417</v>
      </c>
      <c r="H4361" s="25" t="n">
        <v>64</v>
      </c>
    </row>
    <row r="4362" customFormat="false" ht="15" hidden="false" customHeight="false" outlineLevel="0" collapsed="false">
      <c r="A4362" s="25" t="s">
        <v>4295</v>
      </c>
      <c r="B4362" s="25" t="s">
        <v>88</v>
      </c>
      <c r="C4362" s="25" t="s">
        <v>160</v>
      </c>
      <c r="D4362" s="25" t="s">
        <v>452</v>
      </c>
      <c r="E4362" s="25" t="s">
        <v>55</v>
      </c>
      <c r="F4362" s="25" t="s">
        <v>9311</v>
      </c>
      <c r="G4362" s="25" t="s">
        <v>9410</v>
      </c>
      <c r="H4362" s="25" t="n">
        <v>0</v>
      </c>
    </row>
    <row r="4363" customFormat="false" ht="15" hidden="false" customHeight="false" outlineLevel="0" collapsed="false">
      <c r="A4363" s="25" t="s">
        <v>1611</v>
      </c>
      <c r="B4363" s="25" t="s">
        <v>71</v>
      </c>
      <c r="C4363" s="25" t="s">
        <v>148</v>
      </c>
      <c r="D4363" s="25" t="s">
        <v>167</v>
      </c>
      <c r="E4363" s="25" t="s">
        <v>54</v>
      </c>
      <c r="F4363" s="25" t="s">
        <v>9311</v>
      </c>
      <c r="G4363" s="25" t="s">
        <v>9419</v>
      </c>
      <c r="H4363" s="25" t="n">
        <v>47</v>
      </c>
    </row>
    <row r="4364" customFormat="false" ht="15" hidden="false" customHeight="false" outlineLevel="0" collapsed="false">
      <c r="A4364" s="25" t="s">
        <v>1612</v>
      </c>
      <c r="B4364" s="25" t="s">
        <v>71</v>
      </c>
      <c r="C4364" s="25" t="s">
        <v>148</v>
      </c>
      <c r="D4364" s="25" t="s">
        <v>237</v>
      </c>
      <c r="E4364" s="25" t="s">
        <v>54</v>
      </c>
      <c r="F4364" s="25" t="s">
        <v>9311</v>
      </c>
      <c r="G4364" s="25" t="s">
        <v>9409</v>
      </c>
      <c r="H4364" s="25" t="n">
        <v>53</v>
      </c>
    </row>
    <row r="4365" customFormat="false" ht="15" hidden="false" customHeight="false" outlineLevel="0" collapsed="false">
      <c r="A4365" s="25" t="s">
        <v>7161</v>
      </c>
      <c r="B4365" s="25" t="s">
        <v>104</v>
      </c>
      <c r="C4365" s="25" t="s">
        <v>186</v>
      </c>
      <c r="D4365" s="25" t="s">
        <v>2739</v>
      </c>
      <c r="E4365" s="25" t="s">
        <v>55</v>
      </c>
      <c r="F4365" s="25" t="s">
        <v>9311</v>
      </c>
      <c r="G4365" s="25" t="s">
        <v>9420</v>
      </c>
      <c r="H4365" s="25" t="n">
        <v>0</v>
      </c>
    </row>
    <row r="4366" customFormat="false" ht="15" hidden="false" customHeight="false" outlineLevel="0" collapsed="false">
      <c r="A4366" s="25" t="s">
        <v>4513</v>
      </c>
      <c r="B4366" s="25" t="s">
        <v>86</v>
      </c>
      <c r="C4366" s="25" t="s">
        <v>186</v>
      </c>
      <c r="D4366" s="25" t="s">
        <v>193</v>
      </c>
      <c r="E4366" s="25" t="s">
        <v>55</v>
      </c>
      <c r="F4366" s="25" t="s">
        <v>9311</v>
      </c>
      <c r="G4366" s="25" t="s">
        <v>9403</v>
      </c>
      <c r="H4366" s="25" t="n">
        <v>0</v>
      </c>
    </row>
    <row r="4367" customFormat="false" ht="15" hidden="false" customHeight="false" outlineLevel="0" collapsed="false">
      <c r="A4367" s="25" t="s">
        <v>4847</v>
      </c>
      <c r="B4367" s="25" t="s">
        <v>98</v>
      </c>
      <c r="C4367" s="25" t="s">
        <v>170</v>
      </c>
      <c r="D4367" s="25" t="s">
        <v>225</v>
      </c>
      <c r="E4367" s="25" t="s">
        <v>56</v>
      </c>
      <c r="F4367" s="25" t="s">
        <v>9409</v>
      </c>
    </row>
    <row r="4368" customFormat="false" ht="15" hidden="false" customHeight="false" outlineLevel="0" collapsed="false">
      <c r="A4368" s="25" t="s">
        <v>4848</v>
      </c>
      <c r="B4368" s="25" t="s">
        <v>98</v>
      </c>
      <c r="C4368" s="25" t="s">
        <v>170</v>
      </c>
      <c r="D4368" s="25" t="s">
        <v>193</v>
      </c>
      <c r="E4368" s="25" t="s">
        <v>55</v>
      </c>
      <c r="F4368" s="25" t="s">
        <v>9409</v>
      </c>
      <c r="G4368" s="25" t="s">
        <v>9366</v>
      </c>
      <c r="H4368" s="25" t="n">
        <v>0</v>
      </c>
    </row>
    <row r="4369" customFormat="false" ht="15" hidden="false" customHeight="false" outlineLevel="0" collapsed="false">
      <c r="A4369" s="25" t="s">
        <v>755</v>
      </c>
      <c r="B4369" s="25" t="s">
        <v>70</v>
      </c>
      <c r="C4369" s="25" t="s">
        <v>178</v>
      </c>
      <c r="D4369" s="25" t="s">
        <v>240</v>
      </c>
      <c r="E4369" s="25" t="s">
        <v>54</v>
      </c>
      <c r="F4369" s="25" t="s">
        <v>9409</v>
      </c>
      <c r="G4369" s="25" t="s">
        <v>9419</v>
      </c>
      <c r="H4369" s="25" t="n">
        <v>4391</v>
      </c>
    </row>
    <row r="4370" customFormat="false" ht="15" hidden="false" customHeight="false" outlineLevel="0" collapsed="false">
      <c r="A4370" s="25" t="s">
        <v>3946</v>
      </c>
      <c r="B4370" s="25" t="s">
        <v>87</v>
      </c>
      <c r="C4370" s="25" t="s">
        <v>178</v>
      </c>
      <c r="E4370" s="25" t="s">
        <v>56</v>
      </c>
      <c r="F4370" s="25" t="s">
        <v>9409</v>
      </c>
    </row>
    <row r="4371" customFormat="false" ht="15" hidden="false" customHeight="false" outlineLevel="0" collapsed="false">
      <c r="A4371" s="25" t="s">
        <v>3947</v>
      </c>
      <c r="B4371" s="25" t="s">
        <v>87</v>
      </c>
      <c r="C4371" s="25" t="s">
        <v>160</v>
      </c>
      <c r="E4371" s="25" t="s">
        <v>56</v>
      </c>
      <c r="F4371" s="25" t="s">
        <v>9409</v>
      </c>
    </row>
    <row r="4372" customFormat="false" ht="15" hidden="false" customHeight="false" outlineLevel="0" collapsed="false">
      <c r="A4372" s="25" t="s">
        <v>2133</v>
      </c>
      <c r="B4372" s="25" t="s">
        <v>80</v>
      </c>
      <c r="C4372" s="25" t="s">
        <v>170</v>
      </c>
      <c r="D4372" s="25" t="s">
        <v>158</v>
      </c>
      <c r="E4372" s="25" t="s">
        <v>54</v>
      </c>
      <c r="F4372" s="25" t="s">
        <v>9409</v>
      </c>
      <c r="G4372" s="25" t="s">
        <v>9419</v>
      </c>
      <c r="H4372" s="25" t="n">
        <v>1308</v>
      </c>
    </row>
    <row r="4373" customFormat="false" ht="15" hidden="false" customHeight="false" outlineLevel="0" collapsed="false">
      <c r="A4373" s="25" t="s">
        <v>2134</v>
      </c>
      <c r="B4373" s="25" t="s">
        <v>80</v>
      </c>
      <c r="C4373" s="25" t="s">
        <v>9107</v>
      </c>
      <c r="D4373" s="25" t="s">
        <v>245</v>
      </c>
      <c r="E4373" s="25" t="s">
        <v>54</v>
      </c>
      <c r="F4373" s="25" t="s">
        <v>9409</v>
      </c>
      <c r="G4373" s="25" t="s">
        <v>9403</v>
      </c>
      <c r="H4373" s="25" t="n">
        <v>4888</v>
      </c>
    </row>
    <row r="4374" customFormat="false" ht="15" hidden="false" customHeight="false" outlineLevel="0" collapsed="false">
      <c r="A4374" s="25" t="s">
        <v>5699</v>
      </c>
      <c r="B4374" s="25" t="s">
        <v>96</v>
      </c>
      <c r="C4374" s="25" t="s">
        <v>186</v>
      </c>
      <c r="D4374" s="25" t="s">
        <v>218</v>
      </c>
      <c r="E4374" s="25" t="s">
        <v>54</v>
      </c>
      <c r="F4374" s="25" t="s">
        <v>9409</v>
      </c>
      <c r="G4374" s="25" t="s">
        <v>9399</v>
      </c>
      <c r="H4374" s="25" t="n">
        <v>535</v>
      </c>
    </row>
    <row r="4375" customFormat="false" ht="15" hidden="false" customHeight="false" outlineLevel="0" collapsed="false">
      <c r="A4375" s="25" t="s">
        <v>6168</v>
      </c>
      <c r="B4375" s="25" t="s">
        <v>108</v>
      </c>
      <c r="C4375" s="25" t="s">
        <v>178</v>
      </c>
      <c r="D4375" s="25" t="s">
        <v>449</v>
      </c>
      <c r="E4375" s="25" t="s">
        <v>55</v>
      </c>
      <c r="F4375" s="25" t="s">
        <v>9409</v>
      </c>
      <c r="G4375" s="25" t="s">
        <v>9422</v>
      </c>
      <c r="H4375" s="25" t="n">
        <v>0</v>
      </c>
    </row>
    <row r="4376" customFormat="false" ht="15" hidden="false" customHeight="false" outlineLevel="0" collapsed="false">
      <c r="A4376" s="25" t="s">
        <v>4159</v>
      </c>
      <c r="B4376" s="25" t="s">
        <v>89</v>
      </c>
      <c r="C4376" s="25" t="s">
        <v>148</v>
      </c>
      <c r="D4376" s="25" t="s">
        <v>661</v>
      </c>
      <c r="E4376" s="25" t="s">
        <v>55</v>
      </c>
      <c r="F4376" s="25" t="s">
        <v>9409</v>
      </c>
      <c r="G4376" s="25" t="s">
        <v>9394</v>
      </c>
      <c r="H4376" s="25" t="n">
        <v>0</v>
      </c>
    </row>
    <row r="4377" customFormat="false" ht="15" hidden="false" customHeight="false" outlineLevel="0" collapsed="false">
      <c r="A4377" s="25" t="s">
        <v>2708</v>
      </c>
      <c r="B4377" s="25" t="s">
        <v>78</v>
      </c>
      <c r="C4377" s="25" t="s">
        <v>160</v>
      </c>
      <c r="D4377" s="25" t="s">
        <v>180</v>
      </c>
      <c r="E4377" s="25" t="s">
        <v>54</v>
      </c>
      <c r="F4377" s="25" t="s">
        <v>9409</v>
      </c>
      <c r="G4377" s="25" t="s">
        <v>9414</v>
      </c>
      <c r="H4377" s="25" t="n">
        <v>3252</v>
      </c>
    </row>
    <row r="4378" customFormat="false" ht="15" hidden="false" customHeight="false" outlineLevel="0" collapsed="false">
      <c r="A4378" s="25" t="s">
        <v>6353</v>
      </c>
      <c r="B4378" s="25" t="s">
        <v>106</v>
      </c>
      <c r="C4378" s="25" t="s">
        <v>170</v>
      </c>
      <c r="E4378" s="25" t="s">
        <v>56</v>
      </c>
      <c r="F4378" s="25" t="s">
        <v>9409</v>
      </c>
    </row>
    <row r="4379" customFormat="false" ht="15" hidden="false" customHeight="false" outlineLevel="0" collapsed="false">
      <c r="A4379" s="25" t="s">
        <v>3054</v>
      </c>
      <c r="B4379" s="25" t="s">
        <v>76</v>
      </c>
      <c r="C4379" s="25" t="s">
        <v>186</v>
      </c>
      <c r="D4379" s="25" t="s">
        <v>195</v>
      </c>
      <c r="E4379" s="25" t="s">
        <v>55</v>
      </c>
      <c r="F4379" s="25" t="s">
        <v>9409</v>
      </c>
      <c r="G4379" s="25" t="s">
        <v>9411</v>
      </c>
      <c r="H4379" s="25" t="n">
        <v>0</v>
      </c>
    </row>
    <row r="4380" customFormat="false" ht="15" hidden="false" customHeight="false" outlineLevel="0" collapsed="false">
      <c r="A4380" s="25" t="s">
        <v>3055</v>
      </c>
      <c r="B4380" s="25" t="s">
        <v>76</v>
      </c>
      <c r="C4380" s="25" t="s">
        <v>148</v>
      </c>
      <c r="D4380" s="25" t="s">
        <v>251</v>
      </c>
      <c r="E4380" s="25" t="s">
        <v>55</v>
      </c>
      <c r="F4380" s="25" t="s">
        <v>9409</v>
      </c>
      <c r="G4380" s="25" t="s">
        <v>9376</v>
      </c>
      <c r="H4380" s="25" t="n">
        <v>0</v>
      </c>
    </row>
    <row r="4381" customFormat="false" ht="15" hidden="false" customHeight="false" outlineLevel="0" collapsed="false">
      <c r="A4381" s="25" t="s">
        <v>3056</v>
      </c>
      <c r="B4381" s="25" t="s">
        <v>76</v>
      </c>
      <c r="C4381" s="25" t="s">
        <v>186</v>
      </c>
      <c r="D4381" s="25" t="s">
        <v>231</v>
      </c>
      <c r="E4381" s="25" t="s">
        <v>54</v>
      </c>
      <c r="F4381" s="25" t="s">
        <v>9409</v>
      </c>
      <c r="G4381" s="25" t="s">
        <v>9419</v>
      </c>
      <c r="H4381" s="25" t="n">
        <v>574</v>
      </c>
    </row>
    <row r="4382" customFormat="false" ht="15" hidden="false" customHeight="false" outlineLevel="0" collapsed="false">
      <c r="A4382" s="25" t="s">
        <v>3057</v>
      </c>
      <c r="B4382" s="25" t="s">
        <v>76</v>
      </c>
      <c r="C4382" s="25" t="s">
        <v>170</v>
      </c>
      <c r="D4382" s="25" t="s">
        <v>191</v>
      </c>
      <c r="E4382" s="25" t="s">
        <v>54</v>
      </c>
      <c r="F4382" s="25" t="s">
        <v>9409</v>
      </c>
      <c r="G4382" s="25" t="s">
        <v>9363</v>
      </c>
      <c r="H4382" s="25" t="n">
        <v>1012</v>
      </c>
    </row>
    <row r="4383" customFormat="false" ht="15" hidden="false" customHeight="false" outlineLevel="0" collapsed="false">
      <c r="A4383" s="25" t="s">
        <v>8247</v>
      </c>
      <c r="B4383" s="25" t="s">
        <v>113</v>
      </c>
      <c r="C4383" s="25" t="s">
        <v>9107</v>
      </c>
      <c r="D4383" s="25" t="s">
        <v>449</v>
      </c>
      <c r="E4383" s="25" t="s">
        <v>56</v>
      </c>
      <c r="F4383" s="25" t="s">
        <v>9409</v>
      </c>
    </row>
    <row r="4384" customFormat="false" ht="15" hidden="false" customHeight="false" outlineLevel="0" collapsed="false">
      <c r="A4384" s="25" t="s">
        <v>8248</v>
      </c>
      <c r="B4384" s="25" t="s">
        <v>113</v>
      </c>
      <c r="C4384" s="25" t="s">
        <v>186</v>
      </c>
      <c r="D4384" s="25" t="s">
        <v>449</v>
      </c>
      <c r="E4384" s="25" t="s">
        <v>54</v>
      </c>
      <c r="F4384" s="25" t="s">
        <v>9409</v>
      </c>
      <c r="G4384" s="25" t="s">
        <v>9416</v>
      </c>
      <c r="H4384" s="25" t="n">
        <v>576</v>
      </c>
    </row>
    <row r="4385" customFormat="false" ht="15" hidden="false" customHeight="false" outlineLevel="0" collapsed="false">
      <c r="A4385" s="25" t="s">
        <v>1016</v>
      </c>
      <c r="B4385" s="25" t="s">
        <v>72</v>
      </c>
      <c r="C4385" s="25" t="s">
        <v>160</v>
      </c>
      <c r="D4385" s="25" t="s">
        <v>180</v>
      </c>
      <c r="E4385" s="25" t="s">
        <v>55</v>
      </c>
      <c r="F4385" s="25" t="s">
        <v>9409</v>
      </c>
      <c r="G4385" s="25" t="s">
        <v>9411</v>
      </c>
      <c r="H4385" s="25" t="n">
        <v>0</v>
      </c>
    </row>
    <row r="4386" customFormat="false" ht="15" hidden="false" customHeight="false" outlineLevel="0" collapsed="false">
      <c r="A4386" s="25" t="s">
        <v>6621</v>
      </c>
      <c r="B4386" s="25" t="s">
        <v>107</v>
      </c>
      <c r="C4386" s="25" t="s">
        <v>148</v>
      </c>
      <c r="D4386" s="25" t="s">
        <v>156</v>
      </c>
      <c r="E4386" s="25" t="s">
        <v>55</v>
      </c>
      <c r="F4386" s="25" t="s">
        <v>9409</v>
      </c>
      <c r="G4386" s="25" t="s">
        <v>9411</v>
      </c>
      <c r="H4386" s="25" t="n">
        <v>0</v>
      </c>
    </row>
    <row r="4387" customFormat="false" ht="15" hidden="false" customHeight="false" outlineLevel="0" collapsed="false">
      <c r="A4387" s="25" t="s">
        <v>6622</v>
      </c>
      <c r="B4387" s="25" t="s">
        <v>107</v>
      </c>
      <c r="C4387" s="25" t="s">
        <v>160</v>
      </c>
      <c r="D4387" s="25" t="s">
        <v>195</v>
      </c>
      <c r="E4387" s="25" t="s">
        <v>55</v>
      </c>
      <c r="F4387" s="25" t="s">
        <v>9409</v>
      </c>
      <c r="G4387" s="25" t="s">
        <v>9415</v>
      </c>
      <c r="H4387" s="25" t="n">
        <v>0</v>
      </c>
    </row>
    <row r="4388" customFormat="false" ht="15" hidden="false" customHeight="false" outlineLevel="0" collapsed="false">
      <c r="A4388" s="25" t="s">
        <v>6623</v>
      </c>
      <c r="B4388" s="25" t="s">
        <v>107</v>
      </c>
      <c r="C4388" s="25" t="s">
        <v>186</v>
      </c>
      <c r="D4388" s="25" t="s">
        <v>633</v>
      </c>
      <c r="E4388" s="25" t="s">
        <v>54</v>
      </c>
      <c r="F4388" s="25" t="s">
        <v>9409</v>
      </c>
      <c r="G4388" s="25" t="s">
        <v>9420</v>
      </c>
      <c r="H4388" s="25" t="n">
        <v>592</v>
      </c>
    </row>
    <row r="4389" customFormat="false" ht="15" hidden="false" customHeight="false" outlineLevel="0" collapsed="false">
      <c r="A4389" s="25" t="s">
        <v>6624</v>
      </c>
      <c r="B4389" s="25" t="s">
        <v>107</v>
      </c>
      <c r="C4389" s="25" t="s">
        <v>9107</v>
      </c>
      <c r="D4389" s="25" t="s">
        <v>1646</v>
      </c>
      <c r="E4389" s="25" t="s">
        <v>54</v>
      </c>
      <c r="F4389" s="25" t="s">
        <v>9409</v>
      </c>
      <c r="G4389" s="25" t="s">
        <v>9417</v>
      </c>
      <c r="H4389" s="25" t="n">
        <v>4859</v>
      </c>
    </row>
    <row r="4390" customFormat="false" ht="15" hidden="false" customHeight="false" outlineLevel="0" collapsed="false">
      <c r="A4390" s="25" t="s">
        <v>6625</v>
      </c>
      <c r="B4390" s="25" t="s">
        <v>107</v>
      </c>
      <c r="C4390" s="25" t="s">
        <v>148</v>
      </c>
      <c r="D4390" s="25" t="s">
        <v>609</v>
      </c>
      <c r="E4390" s="25" t="s">
        <v>54</v>
      </c>
      <c r="F4390" s="25" t="s">
        <v>9409</v>
      </c>
      <c r="G4390" s="25" t="s">
        <v>9410</v>
      </c>
      <c r="H4390" s="25" t="n">
        <v>50</v>
      </c>
    </row>
    <row r="4391" customFormat="false" ht="15" hidden="false" customHeight="false" outlineLevel="0" collapsed="false">
      <c r="A4391" s="25" t="s">
        <v>6626</v>
      </c>
      <c r="B4391" s="25" t="s">
        <v>107</v>
      </c>
      <c r="C4391" s="25" t="s">
        <v>160</v>
      </c>
      <c r="D4391" s="25" t="s">
        <v>1158</v>
      </c>
      <c r="E4391" s="25" t="s">
        <v>54</v>
      </c>
      <c r="F4391" s="25" t="s">
        <v>9409</v>
      </c>
      <c r="G4391" s="25" t="s">
        <v>9407</v>
      </c>
      <c r="H4391" s="25" t="n">
        <v>3225</v>
      </c>
    </row>
    <row r="4392" customFormat="false" ht="15" hidden="false" customHeight="false" outlineLevel="0" collapsed="false">
      <c r="A4392" s="25" t="s">
        <v>3346</v>
      </c>
      <c r="B4392" s="25" t="s">
        <v>77</v>
      </c>
      <c r="C4392" s="25" t="s">
        <v>178</v>
      </c>
      <c r="D4392" s="25" t="s">
        <v>176</v>
      </c>
      <c r="E4392" s="25" t="s">
        <v>54</v>
      </c>
      <c r="F4392" s="25" t="s">
        <v>9409</v>
      </c>
      <c r="G4392" s="25" t="s">
        <v>9417</v>
      </c>
      <c r="H4392" s="25" t="n">
        <v>5422</v>
      </c>
    </row>
    <row r="4393" customFormat="false" ht="15" hidden="false" customHeight="false" outlineLevel="0" collapsed="false">
      <c r="A4393" s="25" t="s">
        <v>3347</v>
      </c>
      <c r="B4393" s="25" t="s">
        <v>77</v>
      </c>
      <c r="C4393" s="25" t="s">
        <v>160</v>
      </c>
      <c r="D4393" s="25" t="s">
        <v>164</v>
      </c>
      <c r="E4393" s="25" t="s">
        <v>54</v>
      </c>
      <c r="F4393" s="25" t="s">
        <v>9409</v>
      </c>
      <c r="G4393" s="25" t="s">
        <v>9419</v>
      </c>
      <c r="H4393" s="25" t="n">
        <v>3657</v>
      </c>
    </row>
    <row r="4394" customFormat="false" ht="15" hidden="false" customHeight="false" outlineLevel="0" collapsed="false">
      <c r="A4394" s="25" t="s">
        <v>8595</v>
      </c>
      <c r="B4394" s="25" t="s">
        <v>116</v>
      </c>
      <c r="C4394" s="25" t="s">
        <v>170</v>
      </c>
      <c r="D4394" s="25" t="s">
        <v>665</v>
      </c>
      <c r="E4394" s="25" t="s">
        <v>55</v>
      </c>
      <c r="F4394" s="25" t="s">
        <v>9409</v>
      </c>
      <c r="G4394" s="25" t="s">
        <v>9416</v>
      </c>
      <c r="H4394" s="25" t="n">
        <v>0</v>
      </c>
    </row>
    <row r="4395" customFormat="false" ht="15" hidden="false" customHeight="false" outlineLevel="0" collapsed="false">
      <c r="A4395" s="25" t="s">
        <v>8596</v>
      </c>
      <c r="B4395" s="25" t="s">
        <v>116</v>
      </c>
      <c r="C4395" s="25" t="s">
        <v>178</v>
      </c>
      <c r="D4395" s="25" t="s">
        <v>868</v>
      </c>
      <c r="E4395" s="25" t="s">
        <v>54</v>
      </c>
      <c r="F4395" s="25" t="s">
        <v>9409</v>
      </c>
      <c r="G4395" s="25" t="s">
        <v>9418</v>
      </c>
      <c r="H4395" s="25" t="n">
        <v>4974</v>
      </c>
    </row>
    <row r="4396" customFormat="false" ht="15" hidden="false" customHeight="false" outlineLevel="0" collapsed="false">
      <c r="A4396" s="25" t="s">
        <v>8597</v>
      </c>
      <c r="B4396" s="25" t="s">
        <v>116</v>
      </c>
      <c r="C4396" s="25" t="s">
        <v>9107</v>
      </c>
      <c r="D4396" s="25" t="s">
        <v>1778</v>
      </c>
      <c r="E4396" s="25" t="s">
        <v>54</v>
      </c>
      <c r="F4396" s="25" t="s">
        <v>9409</v>
      </c>
      <c r="G4396" s="25" t="s">
        <v>9334</v>
      </c>
      <c r="H4396" s="25" t="n">
        <v>4689</v>
      </c>
    </row>
    <row r="4397" customFormat="false" ht="15" hidden="false" customHeight="false" outlineLevel="0" collapsed="false">
      <c r="A4397" s="25" t="s">
        <v>3637</v>
      </c>
      <c r="B4397" s="25" t="s">
        <v>79</v>
      </c>
      <c r="C4397" s="25" t="s">
        <v>170</v>
      </c>
      <c r="D4397" s="25" t="s">
        <v>251</v>
      </c>
      <c r="E4397" s="25" t="s">
        <v>55</v>
      </c>
      <c r="F4397" s="25" t="s">
        <v>9409</v>
      </c>
      <c r="G4397" s="25" t="s">
        <v>9418</v>
      </c>
      <c r="H4397" s="25" t="n">
        <v>0</v>
      </c>
    </row>
    <row r="4398" customFormat="false" ht="15" hidden="false" customHeight="false" outlineLevel="0" collapsed="false">
      <c r="A4398" s="25" t="s">
        <v>3638</v>
      </c>
      <c r="B4398" s="25" t="s">
        <v>79</v>
      </c>
      <c r="C4398" s="25" t="s">
        <v>148</v>
      </c>
      <c r="D4398" s="25" t="s">
        <v>266</v>
      </c>
      <c r="E4398" s="25" t="s">
        <v>54</v>
      </c>
      <c r="F4398" s="25" t="s">
        <v>9409</v>
      </c>
      <c r="G4398" s="25" t="s">
        <v>9420</v>
      </c>
      <c r="H4398" s="25" t="n">
        <v>50</v>
      </c>
    </row>
    <row r="4399" customFormat="false" ht="15" hidden="false" customHeight="false" outlineLevel="0" collapsed="false">
      <c r="A4399" s="25" t="s">
        <v>5965</v>
      </c>
      <c r="B4399" s="25" t="s">
        <v>97</v>
      </c>
      <c r="C4399" s="25" t="s">
        <v>9107</v>
      </c>
      <c r="D4399" s="25" t="s">
        <v>1671</v>
      </c>
      <c r="E4399" s="25" t="s">
        <v>55</v>
      </c>
      <c r="F4399" s="25" t="s">
        <v>9409</v>
      </c>
      <c r="G4399" s="25" t="s">
        <v>9411</v>
      </c>
      <c r="H4399" s="25" t="n">
        <v>0</v>
      </c>
    </row>
    <row r="4400" customFormat="false" ht="15" hidden="false" customHeight="false" outlineLevel="0" collapsed="false">
      <c r="A4400" s="25" t="s">
        <v>5966</v>
      </c>
      <c r="B4400" s="25" t="s">
        <v>97</v>
      </c>
      <c r="C4400" s="25" t="s">
        <v>9107</v>
      </c>
      <c r="D4400" s="25" t="s">
        <v>494</v>
      </c>
      <c r="E4400" s="25" t="s">
        <v>54</v>
      </c>
      <c r="F4400" s="25" t="s">
        <v>9409</v>
      </c>
      <c r="G4400" s="25" t="s">
        <v>9372</v>
      </c>
      <c r="H4400" s="25" t="n">
        <v>4611</v>
      </c>
    </row>
    <row r="4401" customFormat="false" ht="15" hidden="false" customHeight="false" outlineLevel="0" collapsed="false">
      <c r="A4401" s="25" t="s">
        <v>4296</v>
      </c>
      <c r="B4401" s="25" t="s">
        <v>88</v>
      </c>
      <c r="C4401" s="25" t="s">
        <v>160</v>
      </c>
      <c r="E4401" s="25" t="s">
        <v>56</v>
      </c>
      <c r="F4401" s="25" t="s">
        <v>9409</v>
      </c>
    </row>
    <row r="4402" customFormat="false" ht="15" hidden="false" customHeight="false" outlineLevel="0" collapsed="false">
      <c r="A4402" s="25" t="s">
        <v>1613</v>
      </c>
      <c r="B4402" s="25" t="s">
        <v>71</v>
      </c>
      <c r="C4402" s="25" t="s">
        <v>160</v>
      </c>
      <c r="D4402" s="25" t="s">
        <v>176</v>
      </c>
      <c r="E4402" s="25" t="s">
        <v>55</v>
      </c>
      <c r="F4402" s="25" t="s">
        <v>9409</v>
      </c>
      <c r="G4402" s="25" t="s">
        <v>9423</v>
      </c>
      <c r="H4402" s="25" t="n">
        <v>0</v>
      </c>
    </row>
    <row r="4403" customFormat="false" ht="15" hidden="false" customHeight="false" outlineLevel="0" collapsed="false">
      <c r="A4403" s="25" t="s">
        <v>7162</v>
      </c>
      <c r="B4403" s="25" t="s">
        <v>104</v>
      </c>
      <c r="C4403" s="25" t="s">
        <v>186</v>
      </c>
      <c r="E4403" s="25" t="s">
        <v>56</v>
      </c>
      <c r="F4403" s="25" t="s">
        <v>9409</v>
      </c>
    </row>
    <row r="4404" customFormat="false" ht="15" hidden="false" customHeight="false" outlineLevel="0" collapsed="false">
      <c r="A4404" s="25" t="s">
        <v>7163</v>
      </c>
      <c r="B4404" s="25" t="s">
        <v>104</v>
      </c>
      <c r="C4404" s="25" t="s">
        <v>186</v>
      </c>
      <c r="D4404" s="25" t="s">
        <v>494</v>
      </c>
      <c r="E4404" s="25" t="s">
        <v>54</v>
      </c>
      <c r="F4404" s="25" t="s">
        <v>9409</v>
      </c>
      <c r="G4404" s="25" t="s">
        <v>9419</v>
      </c>
      <c r="H4404" s="25" t="n">
        <v>571</v>
      </c>
    </row>
    <row r="4405" customFormat="false" ht="15" hidden="false" customHeight="false" outlineLevel="0" collapsed="false">
      <c r="A4405" s="25" t="s">
        <v>4514</v>
      </c>
      <c r="B4405" s="25" t="s">
        <v>86</v>
      </c>
      <c r="C4405" s="25" t="s">
        <v>148</v>
      </c>
      <c r="D4405" s="25" t="s">
        <v>1049</v>
      </c>
      <c r="E4405" s="25" t="s">
        <v>55</v>
      </c>
      <c r="F4405" s="25" t="s">
        <v>9409</v>
      </c>
      <c r="G4405" s="25" t="s">
        <v>9411</v>
      </c>
      <c r="H4405" s="25" t="n">
        <v>0</v>
      </c>
    </row>
    <row r="4406" customFormat="false" ht="15" hidden="false" customHeight="false" outlineLevel="0" collapsed="false">
      <c r="A4406" s="25" t="s">
        <v>4685</v>
      </c>
      <c r="B4406" s="25" t="s">
        <v>90</v>
      </c>
      <c r="C4406" s="25" t="s">
        <v>178</v>
      </c>
      <c r="D4406" s="25" t="s">
        <v>661</v>
      </c>
      <c r="E4406" s="25" t="s">
        <v>55</v>
      </c>
      <c r="F4406" s="25" t="s">
        <v>9409</v>
      </c>
      <c r="G4406" s="25" t="s">
        <v>9337</v>
      </c>
      <c r="H4406" s="25" t="n">
        <v>0</v>
      </c>
    </row>
    <row r="4407" customFormat="false" ht="15" hidden="false" customHeight="false" outlineLevel="0" collapsed="false">
      <c r="A4407" s="25" t="s">
        <v>390</v>
      </c>
      <c r="B4407" s="25" t="s">
        <v>69</v>
      </c>
      <c r="C4407" s="25" t="s">
        <v>170</v>
      </c>
      <c r="D4407" s="25" t="s">
        <v>151</v>
      </c>
      <c r="E4407" s="25" t="s">
        <v>55</v>
      </c>
      <c r="F4407" s="25" t="s">
        <v>9410</v>
      </c>
      <c r="G4407" s="25" t="s">
        <v>9418</v>
      </c>
      <c r="H4407" s="25" t="n">
        <v>0</v>
      </c>
    </row>
    <row r="4408" customFormat="false" ht="15" hidden="false" customHeight="false" outlineLevel="0" collapsed="false">
      <c r="A4408" s="25" t="s">
        <v>391</v>
      </c>
      <c r="B4408" s="25" t="s">
        <v>69</v>
      </c>
      <c r="C4408" s="25" t="s">
        <v>160</v>
      </c>
      <c r="D4408" s="25" t="s">
        <v>176</v>
      </c>
      <c r="E4408" s="25" t="s">
        <v>55</v>
      </c>
      <c r="F4408" s="25" t="s">
        <v>9410</v>
      </c>
      <c r="G4408" s="25" t="s">
        <v>9423</v>
      </c>
      <c r="H4408" s="25" t="n">
        <v>0</v>
      </c>
    </row>
    <row r="4409" customFormat="false" ht="15" hidden="false" customHeight="false" outlineLevel="0" collapsed="false">
      <c r="A4409" s="25" t="s">
        <v>392</v>
      </c>
      <c r="B4409" s="25" t="s">
        <v>69</v>
      </c>
      <c r="C4409" s="25" t="s">
        <v>170</v>
      </c>
      <c r="D4409" s="25" t="s">
        <v>158</v>
      </c>
      <c r="E4409" s="25" t="s">
        <v>54</v>
      </c>
      <c r="F4409" s="25" t="s">
        <v>9410</v>
      </c>
      <c r="G4409" s="25" t="s">
        <v>9417</v>
      </c>
      <c r="H4409" s="25" t="n">
        <v>1180</v>
      </c>
    </row>
    <row r="4410" customFormat="false" ht="15" hidden="false" customHeight="false" outlineLevel="0" collapsed="false">
      <c r="A4410" s="25" t="s">
        <v>4849</v>
      </c>
      <c r="B4410" s="25" t="s">
        <v>98</v>
      </c>
      <c r="C4410" s="25" t="s">
        <v>9107</v>
      </c>
      <c r="E4410" s="25" t="s">
        <v>56</v>
      </c>
      <c r="F4410" s="25" t="s">
        <v>9410</v>
      </c>
    </row>
    <row r="4411" customFormat="false" ht="15" hidden="false" customHeight="false" outlineLevel="0" collapsed="false">
      <c r="A4411" s="25" t="s">
        <v>4850</v>
      </c>
      <c r="B4411" s="25" t="s">
        <v>98</v>
      </c>
      <c r="C4411" s="25" t="s">
        <v>178</v>
      </c>
      <c r="D4411" s="25" t="s">
        <v>644</v>
      </c>
      <c r="E4411" s="25" t="s">
        <v>55</v>
      </c>
      <c r="F4411" s="25" t="s">
        <v>9410</v>
      </c>
      <c r="G4411" s="25" t="s">
        <v>9405</v>
      </c>
      <c r="H4411" s="25" t="n">
        <v>0</v>
      </c>
    </row>
    <row r="4412" customFormat="false" ht="15" hidden="false" customHeight="false" outlineLevel="0" collapsed="false">
      <c r="A4412" s="25" t="s">
        <v>5142</v>
      </c>
      <c r="B4412" s="25" t="s">
        <v>95</v>
      </c>
      <c r="C4412" s="25" t="s">
        <v>186</v>
      </c>
      <c r="D4412" s="25" t="s">
        <v>663</v>
      </c>
      <c r="E4412" s="25" t="s">
        <v>55</v>
      </c>
      <c r="F4412" s="25" t="s">
        <v>9410</v>
      </c>
      <c r="G4412" s="25" t="s">
        <v>9411</v>
      </c>
      <c r="H4412" s="25" t="n">
        <v>0</v>
      </c>
    </row>
    <row r="4413" customFormat="false" ht="15" hidden="false" customHeight="false" outlineLevel="0" collapsed="false">
      <c r="A4413" s="25" t="s">
        <v>5143</v>
      </c>
      <c r="B4413" s="25" t="s">
        <v>95</v>
      </c>
      <c r="C4413" s="25" t="s">
        <v>178</v>
      </c>
      <c r="D4413" s="25" t="s">
        <v>1640</v>
      </c>
      <c r="E4413" s="25" t="s">
        <v>54</v>
      </c>
      <c r="F4413" s="25" t="s">
        <v>9410</v>
      </c>
      <c r="G4413" s="25" t="s">
        <v>9412</v>
      </c>
      <c r="H4413" s="25" t="n">
        <v>5274</v>
      </c>
    </row>
    <row r="4414" customFormat="false" ht="15" hidden="false" customHeight="false" outlineLevel="0" collapsed="false">
      <c r="A4414" s="25" t="s">
        <v>756</v>
      </c>
      <c r="B4414" s="25" t="s">
        <v>70</v>
      </c>
      <c r="C4414" s="25" t="s">
        <v>186</v>
      </c>
      <c r="D4414" s="25" t="s">
        <v>188</v>
      </c>
      <c r="E4414" s="25" t="s">
        <v>54</v>
      </c>
      <c r="F4414" s="25" t="s">
        <v>9410</v>
      </c>
      <c r="G4414" s="25" t="s">
        <v>9412</v>
      </c>
      <c r="H4414" s="25" t="n">
        <v>480</v>
      </c>
    </row>
    <row r="4415" customFormat="false" ht="15" hidden="false" customHeight="false" outlineLevel="0" collapsed="false">
      <c r="A4415" s="25" t="s">
        <v>3948</v>
      </c>
      <c r="B4415" s="25" t="s">
        <v>87</v>
      </c>
      <c r="C4415" s="25" t="s">
        <v>9107</v>
      </c>
      <c r="E4415" s="25" t="s">
        <v>56</v>
      </c>
      <c r="F4415" s="25" t="s">
        <v>9410</v>
      </c>
    </row>
    <row r="4416" customFormat="false" ht="15" hidden="false" customHeight="false" outlineLevel="0" collapsed="false">
      <c r="A4416" s="25" t="s">
        <v>3949</v>
      </c>
      <c r="B4416" s="25" t="s">
        <v>87</v>
      </c>
      <c r="C4416" s="25" t="s">
        <v>9107</v>
      </c>
      <c r="D4416" s="25" t="s">
        <v>3359</v>
      </c>
      <c r="E4416" s="25" t="s">
        <v>54</v>
      </c>
      <c r="F4416" s="25" t="s">
        <v>9410</v>
      </c>
      <c r="G4416" s="25" t="s">
        <v>9415</v>
      </c>
      <c r="H4416" s="25" t="n">
        <v>4830</v>
      </c>
    </row>
    <row r="4417" customFormat="false" ht="15" hidden="false" customHeight="false" outlineLevel="0" collapsed="false">
      <c r="A4417" s="25" t="s">
        <v>5446</v>
      </c>
      <c r="B4417" s="25" t="s">
        <v>94</v>
      </c>
      <c r="C4417" s="25" t="s">
        <v>170</v>
      </c>
      <c r="D4417" s="25" t="s">
        <v>218</v>
      </c>
      <c r="E4417" s="25" t="s">
        <v>56</v>
      </c>
      <c r="F4417" s="25" t="s">
        <v>9410</v>
      </c>
    </row>
    <row r="4418" customFormat="false" ht="15" hidden="false" customHeight="false" outlineLevel="0" collapsed="false">
      <c r="A4418" s="25" t="s">
        <v>5447</v>
      </c>
      <c r="B4418" s="25" t="s">
        <v>94</v>
      </c>
      <c r="C4418" s="25" t="s">
        <v>178</v>
      </c>
      <c r="D4418" s="25" t="s">
        <v>1156</v>
      </c>
      <c r="E4418" s="25" t="s">
        <v>55</v>
      </c>
      <c r="F4418" s="25" t="s">
        <v>9410</v>
      </c>
      <c r="G4418" s="25" t="s">
        <v>9411</v>
      </c>
      <c r="H4418" s="25" t="n">
        <v>0</v>
      </c>
    </row>
    <row r="4419" customFormat="false" ht="15" hidden="false" customHeight="false" outlineLevel="0" collapsed="false">
      <c r="A4419" s="25" t="s">
        <v>2135</v>
      </c>
      <c r="B4419" s="25" t="s">
        <v>80</v>
      </c>
      <c r="C4419" s="25" t="s">
        <v>178</v>
      </c>
      <c r="D4419" s="25" t="s">
        <v>215</v>
      </c>
      <c r="E4419" s="25" t="s">
        <v>54</v>
      </c>
      <c r="F4419" s="25" t="s">
        <v>9410</v>
      </c>
      <c r="G4419" s="25" t="s">
        <v>9412</v>
      </c>
      <c r="H4419" s="25" t="n">
        <v>5333</v>
      </c>
    </row>
    <row r="4420" customFormat="false" ht="15" hidden="false" customHeight="false" outlineLevel="0" collapsed="false">
      <c r="A4420" s="25" t="s">
        <v>6169</v>
      </c>
      <c r="B4420" s="25" t="s">
        <v>108</v>
      </c>
      <c r="C4420" s="25" t="s">
        <v>148</v>
      </c>
      <c r="E4420" s="25" t="s">
        <v>56</v>
      </c>
      <c r="F4420" s="25" t="s">
        <v>9410</v>
      </c>
    </row>
    <row r="4421" customFormat="false" ht="15" hidden="false" customHeight="false" outlineLevel="0" collapsed="false">
      <c r="A4421" s="25" t="s">
        <v>6170</v>
      </c>
      <c r="B4421" s="25" t="s">
        <v>108</v>
      </c>
      <c r="C4421" s="25" t="s">
        <v>160</v>
      </c>
      <c r="D4421" s="25" t="s">
        <v>218</v>
      </c>
      <c r="E4421" s="25" t="s">
        <v>55</v>
      </c>
      <c r="F4421" s="25" t="s">
        <v>9410</v>
      </c>
      <c r="G4421" s="25" t="s">
        <v>9419</v>
      </c>
      <c r="H4421" s="25" t="n">
        <v>0</v>
      </c>
    </row>
    <row r="4422" customFormat="false" ht="15" hidden="false" customHeight="false" outlineLevel="0" collapsed="false">
      <c r="A4422" s="25" t="s">
        <v>2709</v>
      </c>
      <c r="B4422" s="25" t="s">
        <v>78</v>
      </c>
      <c r="C4422" s="25" t="s">
        <v>178</v>
      </c>
      <c r="D4422" s="25" t="s">
        <v>176</v>
      </c>
      <c r="E4422" s="25" t="s">
        <v>55</v>
      </c>
      <c r="F4422" s="25" t="s">
        <v>9410</v>
      </c>
      <c r="G4422" s="25" t="s">
        <v>9387</v>
      </c>
      <c r="H4422" s="25" t="n">
        <v>0</v>
      </c>
    </row>
    <row r="4423" customFormat="false" ht="15" hidden="false" customHeight="false" outlineLevel="0" collapsed="false">
      <c r="A4423" s="25" t="s">
        <v>2710</v>
      </c>
      <c r="B4423" s="25" t="s">
        <v>78</v>
      </c>
      <c r="C4423" s="25" t="s">
        <v>160</v>
      </c>
      <c r="D4423" s="25" t="s">
        <v>191</v>
      </c>
      <c r="E4423" s="25" t="s">
        <v>55</v>
      </c>
      <c r="F4423" s="25" t="s">
        <v>9410</v>
      </c>
      <c r="G4423" s="25" t="s">
        <v>9411</v>
      </c>
      <c r="H4423" s="25" t="n">
        <v>0</v>
      </c>
    </row>
    <row r="4424" customFormat="false" ht="15" hidden="false" customHeight="false" outlineLevel="0" collapsed="false">
      <c r="A4424" s="25" t="s">
        <v>7514</v>
      </c>
      <c r="B4424" s="25" t="s">
        <v>112</v>
      </c>
      <c r="C4424" s="25" t="s">
        <v>178</v>
      </c>
      <c r="D4424" s="25" t="s">
        <v>428</v>
      </c>
      <c r="E4424" s="25" t="s">
        <v>54</v>
      </c>
      <c r="F4424" s="25" t="s">
        <v>9410</v>
      </c>
      <c r="G4424" s="25" t="s">
        <v>9394</v>
      </c>
      <c r="H4424" s="25" t="n">
        <v>6192</v>
      </c>
    </row>
    <row r="4425" customFormat="false" ht="15" hidden="false" customHeight="false" outlineLevel="0" collapsed="false">
      <c r="A4425" s="25" t="s">
        <v>7834</v>
      </c>
      <c r="B4425" s="25" t="s">
        <v>114</v>
      </c>
      <c r="C4425" s="25" t="s">
        <v>9107</v>
      </c>
      <c r="E4425" s="25" t="s">
        <v>56</v>
      </c>
      <c r="F4425" s="25" t="s">
        <v>9410</v>
      </c>
    </row>
    <row r="4426" customFormat="false" ht="15" hidden="false" customHeight="false" outlineLevel="0" collapsed="false">
      <c r="A4426" s="25" t="s">
        <v>7835</v>
      </c>
      <c r="B4426" s="25" t="s">
        <v>114</v>
      </c>
      <c r="C4426" s="25" t="s">
        <v>186</v>
      </c>
      <c r="D4426" s="25" t="s">
        <v>5204</v>
      </c>
      <c r="E4426" s="25" t="s">
        <v>55</v>
      </c>
      <c r="F4426" s="25" t="s">
        <v>9410</v>
      </c>
      <c r="G4426" s="25" t="s">
        <v>9347</v>
      </c>
      <c r="H4426" s="25" t="n">
        <v>0</v>
      </c>
    </row>
    <row r="4427" customFormat="false" ht="15" hidden="false" customHeight="false" outlineLevel="0" collapsed="false">
      <c r="A4427" s="25" t="s">
        <v>7836</v>
      </c>
      <c r="B4427" s="25" t="s">
        <v>114</v>
      </c>
      <c r="C4427" s="25" t="s">
        <v>186</v>
      </c>
      <c r="D4427" s="25" t="s">
        <v>2863</v>
      </c>
      <c r="E4427" s="25" t="s">
        <v>54</v>
      </c>
      <c r="F4427" s="25" t="s">
        <v>9410</v>
      </c>
      <c r="G4427" s="25" t="s">
        <v>9363</v>
      </c>
      <c r="H4427" s="25" t="n">
        <v>490</v>
      </c>
    </row>
    <row r="4428" customFormat="false" ht="15" hidden="false" customHeight="false" outlineLevel="0" collapsed="false">
      <c r="A4428" s="25" t="s">
        <v>8249</v>
      </c>
      <c r="B4428" s="25" t="s">
        <v>113</v>
      </c>
      <c r="C4428" s="25" t="s">
        <v>170</v>
      </c>
      <c r="D4428" s="25" t="s">
        <v>661</v>
      </c>
      <c r="E4428" s="25" t="s">
        <v>56</v>
      </c>
      <c r="F4428" s="25" t="s">
        <v>9410</v>
      </c>
    </row>
    <row r="4429" customFormat="false" ht="15" hidden="false" customHeight="false" outlineLevel="0" collapsed="false">
      <c r="A4429" s="25" t="s">
        <v>1017</v>
      </c>
      <c r="B4429" s="25" t="s">
        <v>72</v>
      </c>
      <c r="C4429" s="25" t="s">
        <v>186</v>
      </c>
      <c r="D4429" s="25" t="s">
        <v>145</v>
      </c>
      <c r="E4429" s="25" t="s">
        <v>55</v>
      </c>
      <c r="F4429" s="25" t="s">
        <v>9410</v>
      </c>
      <c r="G4429" s="25" t="s">
        <v>9412</v>
      </c>
      <c r="H4429" s="25" t="n">
        <v>0</v>
      </c>
    </row>
    <row r="4430" customFormat="false" ht="15" hidden="false" customHeight="false" outlineLevel="0" collapsed="false">
      <c r="A4430" s="25" t="s">
        <v>6627</v>
      </c>
      <c r="B4430" s="25" t="s">
        <v>107</v>
      </c>
      <c r="C4430" s="25" t="s">
        <v>186</v>
      </c>
      <c r="D4430" s="25" t="s">
        <v>1158</v>
      </c>
      <c r="E4430" s="25" t="s">
        <v>55</v>
      </c>
      <c r="F4430" s="25" t="s">
        <v>9410</v>
      </c>
      <c r="G4430" s="25" t="s">
        <v>9417</v>
      </c>
      <c r="H4430" s="25" t="n">
        <v>0</v>
      </c>
    </row>
    <row r="4431" customFormat="false" ht="15" hidden="false" customHeight="false" outlineLevel="0" collapsed="false">
      <c r="A4431" s="25" t="s">
        <v>3639</v>
      </c>
      <c r="B4431" s="25" t="s">
        <v>79</v>
      </c>
      <c r="C4431" s="25" t="s">
        <v>170</v>
      </c>
      <c r="D4431" s="25" t="s">
        <v>198</v>
      </c>
      <c r="E4431" s="25" t="s">
        <v>54</v>
      </c>
      <c r="F4431" s="25" t="s">
        <v>9410</v>
      </c>
      <c r="G4431" s="25" t="s">
        <v>9403</v>
      </c>
      <c r="H4431" s="25" t="n">
        <v>1157</v>
      </c>
    </row>
    <row r="4432" customFormat="false" ht="15" hidden="false" customHeight="false" outlineLevel="0" collapsed="false">
      <c r="A4432" s="25" t="s">
        <v>7164</v>
      </c>
      <c r="B4432" s="25" t="s">
        <v>104</v>
      </c>
      <c r="C4432" s="25" t="s">
        <v>160</v>
      </c>
      <c r="D4432" s="25" t="s">
        <v>665</v>
      </c>
      <c r="E4432" s="25" t="s">
        <v>55</v>
      </c>
      <c r="F4432" s="25" t="s">
        <v>9410</v>
      </c>
      <c r="G4432" s="25" t="s">
        <v>9384</v>
      </c>
      <c r="H4432" s="25" t="n">
        <v>0</v>
      </c>
    </row>
    <row r="4433" customFormat="false" ht="15" hidden="false" customHeight="false" outlineLevel="0" collapsed="false">
      <c r="A4433" s="25" t="s">
        <v>7165</v>
      </c>
      <c r="B4433" s="25" t="s">
        <v>104</v>
      </c>
      <c r="C4433" s="25" t="s">
        <v>160</v>
      </c>
      <c r="D4433" s="25" t="s">
        <v>1778</v>
      </c>
      <c r="E4433" s="25" t="s">
        <v>55</v>
      </c>
      <c r="F4433" s="25" t="s">
        <v>9410</v>
      </c>
      <c r="G4433" s="25" t="s">
        <v>9411</v>
      </c>
      <c r="H4433" s="25" t="n">
        <v>0</v>
      </c>
    </row>
    <row r="4434" customFormat="false" ht="15" hidden="false" customHeight="false" outlineLevel="0" collapsed="false">
      <c r="A4434" s="25" t="s">
        <v>4515</v>
      </c>
      <c r="B4434" s="25" t="s">
        <v>86</v>
      </c>
      <c r="C4434" s="25" t="s">
        <v>148</v>
      </c>
      <c r="D4434" s="25" t="s">
        <v>463</v>
      </c>
      <c r="E4434" s="25" t="s">
        <v>54</v>
      </c>
      <c r="F4434" s="25" t="s">
        <v>9410</v>
      </c>
      <c r="G4434" s="25" t="s">
        <v>9423</v>
      </c>
      <c r="H4434" s="25" t="n">
        <v>55</v>
      </c>
    </row>
    <row r="4435" customFormat="false" ht="15" hidden="false" customHeight="false" outlineLevel="0" collapsed="false">
      <c r="A4435" s="25" t="s">
        <v>8903</v>
      </c>
      <c r="B4435" s="25" t="s">
        <v>115</v>
      </c>
      <c r="C4435" s="25" t="s">
        <v>160</v>
      </c>
      <c r="D4435" s="25" t="s">
        <v>860</v>
      </c>
      <c r="E4435" s="25" t="s">
        <v>55</v>
      </c>
      <c r="F4435" s="25" t="s">
        <v>9410</v>
      </c>
      <c r="G4435" s="25" t="s">
        <v>9414</v>
      </c>
      <c r="H4435" s="25" t="n">
        <v>0</v>
      </c>
    </row>
    <row r="4436" customFormat="false" ht="15" hidden="false" customHeight="false" outlineLevel="0" collapsed="false">
      <c r="A4436" s="25" t="s">
        <v>8904</v>
      </c>
      <c r="B4436" s="25" t="s">
        <v>115</v>
      </c>
      <c r="C4436" s="25" t="s">
        <v>9107</v>
      </c>
      <c r="D4436" s="25" t="s">
        <v>1646</v>
      </c>
      <c r="E4436" s="25" t="s">
        <v>54</v>
      </c>
      <c r="F4436" s="25" t="s">
        <v>9410</v>
      </c>
      <c r="G4436" s="25" t="s">
        <v>9360</v>
      </c>
      <c r="H4436" s="25" t="n">
        <v>4655</v>
      </c>
    </row>
    <row r="4437" customFormat="false" ht="15" hidden="false" customHeight="false" outlineLevel="0" collapsed="false">
      <c r="A4437" s="25" t="s">
        <v>4851</v>
      </c>
      <c r="B4437" s="25" t="s">
        <v>98</v>
      </c>
      <c r="C4437" s="25" t="s">
        <v>9107</v>
      </c>
      <c r="D4437" s="25" t="s">
        <v>1347</v>
      </c>
      <c r="E4437" s="25" t="s">
        <v>54</v>
      </c>
      <c r="F4437" s="25" t="s">
        <v>9411</v>
      </c>
      <c r="G4437" s="25" t="s">
        <v>9360</v>
      </c>
      <c r="H4437" s="25" t="n">
        <v>5833</v>
      </c>
    </row>
    <row r="4438" customFormat="false" ht="15" hidden="false" customHeight="false" outlineLevel="0" collapsed="false">
      <c r="A4438" s="25" t="s">
        <v>757</v>
      </c>
      <c r="B4438" s="25" t="s">
        <v>70</v>
      </c>
      <c r="C4438" s="25" t="s">
        <v>148</v>
      </c>
      <c r="D4438" s="25" t="s">
        <v>218</v>
      </c>
      <c r="E4438" s="25" t="s">
        <v>54</v>
      </c>
      <c r="F4438" s="25" t="s">
        <v>9411</v>
      </c>
      <c r="G4438" s="25" t="s">
        <v>9403</v>
      </c>
      <c r="H4438" s="25" t="n">
        <v>47</v>
      </c>
    </row>
    <row r="4439" customFormat="false" ht="15" hidden="false" customHeight="false" outlineLevel="0" collapsed="false">
      <c r="A4439" s="25" t="s">
        <v>758</v>
      </c>
      <c r="B4439" s="25" t="s">
        <v>70</v>
      </c>
      <c r="C4439" s="25" t="s">
        <v>148</v>
      </c>
      <c r="D4439" s="25" t="s">
        <v>266</v>
      </c>
      <c r="E4439" s="25" t="s">
        <v>54</v>
      </c>
      <c r="F4439" s="25" t="s">
        <v>9411</v>
      </c>
      <c r="G4439" s="25" t="s">
        <v>9384</v>
      </c>
      <c r="H4439" s="25" t="n">
        <v>51</v>
      </c>
    </row>
    <row r="4440" customFormat="false" ht="15" hidden="false" customHeight="false" outlineLevel="0" collapsed="false">
      <c r="A4440" s="25" t="s">
        <v>2136</v>
      </c>
      <c r="B4440" s="25" t="s">
        <v>80</v>
      </c>
      <c r="C4440" s="25" t="s">
        <v>9107</v>
      </c>
      <c r="D4440" s="25" t="s">
        <v>169</v>
      </c>
      <c r="E4440" s="25" t="s">
        <v>55</v>
      </c>
      <c r="F4440" s="25" t="s">
        <v>9411</v>
      </c>
      <c r="G4440" s="25" t="s">
        <v>9412</v>
      </c>
      <c r="H4440" s="25" t="n">
        <v>0</v>
      </c>
    </row>
    <row r="4441" customFormat="false" ht="15" hidden="false" customHeight="false" outlineLevel="0" collapsed="false">
      <c r="A4441" s="25" t="s">
        <v>2137</v>
      </c>
      <c r="B4441" s="25" t="s">
        <v>80</v>
      </c>
      <c r="C4441" s="25" t="s">
        <v>160</v>
      </c>
      <c r="D4441" s="25" t="s">
        <v>154</v>
      </c>
      <c r="E4441" s="25" t="s">
        <v>55</v>
      </c>
      <c r="F4441" s="25" t="s">
        <v>9411</v>
      </c>
      <c r="G4441" s="25" t="s">
        <v>9420</v>
      </c>
      <c r="H4441" s="25" t="n">
        <v>0</v>
      </c>
    </row>
    <row r="4442" customFormat="false" ht="15" hidden="false" customHeight="false" outlineLevel="0" collapsed="false">
      <c r="A4442" s="25" t="s">
        <v>5700</v>
      </c>
      <c r="B4442" s="25" t="s">
        <v>96</v>
      </c>
      <c r="C4442" s="25" t="s">
        <v>186</v>
      </c>
      <c r="D4442" s="25" t="s">
        <v>1090</v>
      </c>
      <c r="E4442" s="25" t="s">
        <v>55</v>
      </c>
      <c r="F4442" s="25" t="s">
        <v>9411</v>
      </c>
      <c r="G4442" s="25" t="s">
        <v>9399</v>
      </c>
      <c r="H4442" s="25" t="n">
        <v>0</v>
      </c>
    </row>
    <row r="4443" customFormat="false" ht="15" hidden="false" customHeight="false" outlineLevel="0" collapsed="false">
      <c r="A4443" s="25" t="s">
        <v>5701</v>
      </c>
      <c r="B4443" s="25" t="s">
        <v>96</v>
      </c>
      <c r="C4443" s="25" t="s">
        <v>178</v>
      </c>
      <c r="D4443" s="25" t="s">
        <v>639</v>
      </c>
      <c r="E4443" s="25" t="s">
        <v>55</v>
      </c>
      <c r="F4443" s="25" t="s">
        <v>9411</v>
      </c>
      <c r="G4443" s="25" t="s">
        <v>9379</v>
      </c>
      <c r="H4443" s="25" t="n">
        <v>0</v>
      </c>
    </row>
    <row r="4444" customFormat="false" ht="15" hidden="false" customHeight="false" outlineLevel="0" collapsed="false">
      <c r="A4444" s="25" t="s">
        <v>5702</v>
      </c>
      <c r="B4444" s="25" t="s">
        <v>96</v>
      </c>
      <c r="C4444" s="25" t="s">
        <v>186</v>
      </c>
      <c r="D4444" s="25" t="s">
        <v>494</v>
      </c>
      <c r="E4444" s="25" t="s">
        <v>54</v>
      </c>
      <c r="F4444" s="25" t="s">
        <v>9411</v>
      </c>
      <c r="G4444" s="25" t="s">
        <v>9420</v>
      </c>
      <c r="H4444" s="25" t="n">
        <v>540</v>
      </c>
    </row>
    <row r="4445" customFormat="false" ht="15" hidden="false" customHeight="false" outlineLevel="0" collapsed="false">
      <c r="A4445" s="25" t="s">
        <v>5703</v>
      </c>
      <c r="B4445" s="25" t="s">
        <v>96</v>
      </c>
      <c r="C4445" s="25" t="s">
        <v>178</v>
      </c>
      <c r="D4445" s="25" t="s">
        <v>1158</v>
      </c>
      <c r="E4445" s="25" t="s">
        <v>54</v>
      </c>
      <c r="F4445" s="25" t="s">
        <v>9411</v>
      </c>
      <c r="G4445" s="25" t="s">
        <v>9412</v>
      </c>
      <c r="H4445" s="25" t="n">
        <v>4915</v>
      </c>
    </row>
    <row r="4446" customFormat="false" ht="15" hidden="false" customHeight="false" outlineLevel="0" collapsed="false">
      <c r="A4446" s="25" t="s">
        <v>7515</v>
      </c>
      <c r="B4446" s="25" t="s">
        <v>112</v>
      </c>
      <c r="C4446" s="25" t="s">
        <v>178</v>
      </c>
      <c r="D4446" s="25" t="s">
        <v>5204</v>
      </c>
      <c r="E4446" s="25" t="s">
        <v>55</v>
      </c>
      <c r="F4446" s="25" t="s">
        <v>9411</v>
      </c>
      <c r="G4446" s="25" t="s">
        <v>9412</v>
      </c>
      <c r="H4446" s="25" t="n">
        <v>0</v>
      </c>
    </row>
    <row r="4447" customFormat="false" ht="15" hidden="false" customHeight="false" outlineLevel="0" collapsed="false">
      <c r="A4447" s="25" t="s">
        <v>7516</v>
      </c>
      <c r="B4447" s="25" t="s">
        <v>112</v>
      </c>
      <c r="C4447" s="25" t="s">
        <v>178</v>
      </c>
      <c r="D4447" s="25" t="s">
        <v>433</v>
      </c>
      <c r="E4447" s="25" t="s">
        <v>55</v>
      </c>
      <c r="F4447" s="25" t="s">
        <v>9411</v>
      </c>
      <c r="G4447" s="25" t="s">
        <v>9413</v>
      </c>
      <c r="H4447" s="25" t="n">
        <v>0</v>
      </c>
    </row>
    <row r="4448" customFormat="false" ht="15" hidden="false" customHeight="false" outlineLevel="0" collapsed="false">
      <c r="A4448" s="25" t="s">
        <v>7517</v>
      </c>
      <c r="B4448" s="25" t="s">
        <v>112</v>
      </c>
      <c r="C4448" s="25" t="s">
        <v>178</v>
      </c>
      <c r="D4448" s="25" t="s">
        <v>860</v>
      </c>
      <c r="E4448" s="25" t="s">
        <v>55</v>
      </c>
      <c r="F4448" s="25" t="s">
        <v>9411</v>
      </c>
      <c r="G4448" s="25" t="s">
        <v>9418</v>
      </c>
      <c r="H4448" s="25" t="n">
        <v>0</v>
      </c>
    </row>
    <row r="4449" customFormat="false" ht="15" hidden="false" customHeight="false" outlineLevel="0" collapsed="false">
      <c r="A4449" s="25" t="s">
        <v>7518</v>
      </c>
      <c r="B4449" s="25" t="s">
        <v>112</v>
      </c>
      <c r="C4449" s="25" t="s">
        <v>178</v>
      </c>
      <c r="D4449" s="25" t="s">
        <v>1778</v>
      </c>
      <c r="E4449" s="25" t="s">
        <v>54</v>
      </c>
      <c r="F4449" s="25" t="s">
        <v>9411</v>
      </c>
      <c r="G4449" s="25" t="s">
        <v>9398</v>
      </c>
      <c r="H4449" s="25" t="n">
        <v>6693</v>
      </c>
    </row>
    <row r="4450" customFormat="false" ht="15" hidden="false" customHeight="false" outlineLevel="0" collapsed="false">
      <c r="A4450" s="25" t="s">
        <v>3058</v>
      </c>
      <c r="B4450" s="25" t="s">
        <v>76</v>
      </c>
      <c r="C4450" s="25" t="s">
        <v>160</v>
      </c>
      <c r="D4450" s="25" t="s">
        <v>195</v>
      </c>
      <c r="E4450" s="25" t="s">
        <v>54</v>
      </c>
      <c r="F4450" s="25" t="s">
        <v>9411</v>
      </c>
      <c r="G4450" s="25" t="s">
        <v>9413</v>
      </c>
      <c r="H4450" s="25" t="n">
        <v>3101</v>
      </c>
    </row>
    <row r="4451" customFormat="false" ht="15" hidden="false" customHeight="false" outlineLevel="0" collapsed="false">
      <c r="A4451" s="25" t="s">
        <v>7837</v>
      </c>
      <c r="B4451" s="25" t="s">
        <v>114</v>
      </c>
      <c r="C4451" s="25" t="s">
        <v>170</v>
      </c>
      <c r="D4451" s="25" t="s">
        <v>2739</v>
      </c>
      <c r="E4451" s="25" t="s">
        <v>55</v>
      </c>
      <c r="F4451" s="25" t="s">
        <v>9411</v>
      </c>
      <c r="G4451" s="25" t="s">
        <v>9366</v>
      </c>
      <c r="H4451" s="25" t="n">
        <v>0</v>
      </c>
    </row>
    <row r="4452" customFormat="false" ht="15" hidden="false" customHeight="false" outlineLevel="0" collapsed="false">
      <c r="A4452" s="25" t="s">
        <v>7838</v>
      </c>
      <c r="B4452" s="25" t="s">
        <v>114</v>
      </c>
      <c r="C4452" s="25" t="s">
        <v>148</v>
      </c>
      <c r="D4452" s="25" t="s">
        <v>428</v>
      </c>
      <c r="E4452" s="25" t="s">
        <v>54</v>
      </c>
      <c r="F4452" s="25" t="s">
        <v>9411</v>
      </c>
      <c r="G4452" s="25" t="s">
        <v>9370</v>
      </c>
      <c r="H4452" s="25" t="n">
        <v>56</v>
      </c>
    </row>
    <row r="4453" customFormat="false" ht="15" hidden="false" customHeight="false" outlineLevel="0" collapsed="false">
      <c r="A4453" s="25" t="s">
        <v>8250</v>
      </c>
      <c r="B4453" s="25" t="s">
        <v>113</v>
      </c>
      <c r="C4453" s="25" t="s">
        <v>186</v>
      </c>
      <c r="E4453" s="25" t="s">
        <v>56</v>
      </c>
      <c r="F4453" s="25" t="s">
        <v>9411</v>
      </c>
    </row>
    <row r="4454" customFormat="false" ht="15" hidden="false" customHeight="false" outlineLevel="0" collapsed="false">
      <c r="A4454" s="25" t="s">
        <v>8251</v>
      </c>
      <c r="B4454" s="25" t="s">
        <v>113</v>
      </c>
      <c r="C4454" s="25" t="s">
        <v>170</v>
      </c>
      <c r="D4454" s="25" t="s">
        <v>3075</v>
      </c>
      <c r="E4454" s="25" t="s">
        <v>54</v>
      </c>
      <c r="F4454" s="25" t="s">
        <v>9411</v>
      </c>
      <c r="G4454" s="25" t="s">
        <v>9420</v>
      </c>
      <c r="H4454" s="25" t="n">
        <v>935</v>
      </c>
    </row>
    <row r="4455" customFormat="false" ht="15" hidden="false" customHeight="false" outlineLevel="0" collapsed="false">
      <c r="A4455" s="25" t="s">
        <v>8252</v>
      </c>
      <c r="B4455" s="25" t="s">
        <v>113</v>
      </c>
      <c r="C4455" s="25" t="s">
        <v>170</v>
      </c>
      <c r="D4455" s="25" t="s">
        <v>433</v>
      </c>
      <c r="E4455" s="25" t="s">
        <v>54</v>
      </c>
      <c r="F4455" s="25" t="s">
        <v>9411</v>
      </c>
      <c r="G4455" s="25" t="s">
        <v>9423</v>
      </c>
      <c r="H4455" s="25" t="n">
        <v>1133</v>
      </c>
    </row>
    <row r="4456" customFormat="false" ht="15" hidden="false" customHeight="false" outlineLevel="0" collapsed="false">
      <c r="A4456" s="25" t="s">
        <v>8253</v>
      </c>
      <c r="B4456" s="25" t="s">
        <v>113</v>
      </c>
      <c r="C4456" s="25" t="s">
        <v>9107</v>
      </c>
      <c r="D4456" s="25" t="s">
        <v>2739</v>
      </c>
      <c r="E4456" s="25" t="s">
        <v>54</v>
      </c>
      <c r="F4456" s="25" t="s">
        <v>9411</v>
      </c>
      <c r="G4456" s="25" t="s">
        <v>9341</v>
      </c>
      <c r="H4456" s="25" t="n">
        <v>4904</v>
      </c>
    </row>
    <row r="4457" customFormat="false" ht="15" hidden="false" customHeight="false" outlineLevel="0" collapsed="false">
      <c r="A4457" s="25" t="s">
        <v>1018</v>
      </c>
      <c r="B4457" s="25" t="s">
        <v>72</v>
      </c>
      <c r="C4457" s="25" t="s">
        <v>160</v>
      </c>
      <c r="D4457" s="25" t="s">
        <v>151</v>
      </c>
      <c r="E4457" s="25" t="s">
        <v>54</v>
      </c>
      <c r="F4457" s="25" t="s">
        <v>9411</v>
      </c>
      <c r="G4457" s="25" t="s">
        <v>9403</v>
      </c>
      <c r="H4457" s="25" t="n">
        <v>2857</v>
      </c>
    </row>
    <row r="4458" customFormat="false" ht="15" hidden="false" customHeight="false" outlineLevel="0" collapsed="false">
      <c r="A4458" s="25" t="s">
        <v>1019</v>
      </c>
      <c r="B4458" s="25" t="s">
        <v>72</v>
      </c>
      <c r="C4458" s="25" t="s">
        <v>160</v>
      </c>
      <c r="D4458" s="25" t="s">
        <v>237</v>
      </c>
      <c r="E4458" s="25" t="s">
        <v>54</v>
      </c>
      <c r="F4458" s="25" t="s">
        <v>9411</v>
      </c>
      <c r="G4458" s="25" t="s">
        <v>9370</v>
      </c>
      <c r="H4458" s="25" t="n">
        <v>3118</v>
      </c>
    </row>
    <row r="4459" customFormat="false" ht="15" hidden="false" customHeight="false" outlineLevel="0" collapsed="false">
      <c r="A4459" s="25" t="s">
        <v>3348</v>
      </c>
      <c r="B4459" s="25" t="s">
        <v>77</v>
      </c>
      <c r="C4459" s="25" t="s">
        <v>170</v>
      </c>
      <c r="D4459" s="25" t="s">
        <v>198</v>
      </c>
      <c r="E4459" s="25" t="s">
        <v>54</v>
      </c>
      <c r="F4459" s="25" t="s">
        <v>9411</v>
      </c>
      <c r="G4459" s="25" t="s">
        <v>9419</v>
      </c>
      <c r="H4459" s="25" t="n">
        <v>1204</v>
      </c>
    </row>
    <row r="4460" customFormat="false" ht="15" hidden="false" customHeight="false" outlineLevel="0" collapsed="false">
      <c r="A4460" s="25" t="s">
        <v>8598</v>
      </c>
      <c r="B4460" s="25" t="s">
        <v>116</v>
      </c>
      <c r="C4460" s="25" t="s">
        <v>160</v>
      </c>
      <c r="D4460" s="25" t="s">
        <v>2739</v>
      </c>
      <c r="E4460" s="25" t="s">
        <v>55</v>
      </c>
      <c r="F4460" s="25" t="s">
        <v>9411</v>
      </c>
      <c r="G4460" s="25" t="s">
        <v>9417</v>
      </c>
      <c r="H4460" s="25" t="n">
        <v>0</v>
      </c>
    </row>
    <row r="4461" customFormat="false" ht="15" hidden="false" customHeight="false" outlineLevel="0" collapsed="false">
      <c r="A4461" s="25" t="s">
        <v>1314</v>
      </c>
      <c r="B4461" s="25" t="s">
        <v>73</v>
      </c>
      <c r="C4461" s="25" t="s">
        <v>186</v>
      </c>
      <c r="D4461" s="25" t="s">
        <v>184</v>
      </c>
      <c r="E4461" s="25" t="s">
        <v>54</v>
      </c>
      <c r="F4461" s="25" t="s">
        <v>9411</v>
      </c>
      <c r="G4461" s="25" t="s">
        <v>9369</v>
      </c>
      <c r="H4461" s="25" t="n">
        <v>376</v>
      </c>
    </row>
    <row r="4462" customFormat="false" ht="15" hidden="false" customHeight="false" outlineLevel="0" collapsed="false">
      <c r="A4462" s="25" t="s">
        <v>1614</v>
      </c>
      <c r="B4462" s="25" t="s">
        <v>71</v>
      </c>
      <c r="C4462" s="25" t="s">
        <v>186</v>
      </c>
      <c r="D4462" s="25" t="s">
        <v>251</v>
      </c>
      <c r="E4462" s="25" t="s">
        <v>54</v>
      </c>
      <c r="F4462" s="25" t="s">
        <v>9411</v>
      </c>
      <c r="G4462" s="25" t="s">
        <v>9424</v>
      </c>
      <c r="H4462" s="25" t="n">
        <v>511</v>
      </c>
    </row>
    <row r="4463" customFormat="false" ht="15" hidden="false" customHeight="false" outlineLevel="0" collapsed="false">
      <c r="A4463" s="25" t="s">
        <v>7166</v>
      </c>
      <c r="B4463" s="25" t="s">
        <v>104</v>
      </c>
      <c r="C4463" s="25" t="s">
        <v>186</v>
      </c>
      <c r="D4463" s="25" t="s">
        <v>1778</v>
      </c>
      <c r="E4463" s="25" t="s">
        <v>54</v>
      </c>
      <c r="F4463" s="25" t="s">
        <v>9411</v>
      </c>
      <c r="G4463" s="25" t="s">
        <v>9425</v>
      </c>
      <c r="H4463" s="25" t="n">
        <v>491</v>
      </c>
    </row>
    <row r="4464" customFormat="false" ht="15" hidden="false" customHeight="false" outlineLevel="0" collapsed="false">
      <c r="A4464" s="25" t="s">
        <v>4516</v>
      </c>
      <c r="B4464" s="25" t="s">
        <v>86</v>
      </c>
      <c r="C4464" s="25" t="s">
        <v>148</v>
      </c>
      <c r="D4464" s="25" t="s">
        <v>3511</v>
      </c>
      <c r="E4464" s="25" t="s">
        <v>55</v>
      </c>
      <c r="F4464" s="25" t="s">
        <v>9411</v>
      </c>
      <c r="G4464" s="25" t="s">
        <v>9426</v>
      </c>
      <c r="H4464" s="25" t="n">
        <v>0</v>
      </c>
    </row>
    <row r="4465" customFormat="false" ht="15" hidden="false" customHeight="false" outlineLevel="0" collapsed="false">
      <c r="A4465" s="25" t="s">
        <v>4686</v>
      </c>
      <c r="B4465" s="25" t="s">
        <v>90</v>
      </c>
      <c r="C4465" s="25" t="s">
        <v>160</v>
      </c>
      <c r="D4465" s="25" t="s">
        <v>661</v>
      </c>
      <c r="E4465" s="25" t="s">
        <v>55</v>
      </c>
      <c r="F4465" s="25" t="s">
        <v>9411</v>
      </c>
      <c r="G4465" s="25" t="s">
        <v>9420</v>
      </c>
      <c r="H4465" s="25" t="n">
        <v>0</v>
      </c>
    </row>
    <row r="4466" customFormat="false" ht="15" hidden="false" customHeight="false" outlineLevel="0" collapsed="false">
      <c r="A4466" s="25" t="s">
        <v>4687</v>
      </c>
      <c r="B4466" s="25" t="s">
        <v>90</v>
      </c>
      <c r="C4466" s="25" t="s">
        <v>160</v>
      </c>
      <c r="D4466" s="25" t="s">
        <v>452</v>
      </c>
      <c r="E4466" s="25" t="s">
        <v>54</v>
      </c>
      <c r="F4466" s="25" t="s">
        <v>9411</v>
      </c>
      <c r="G4466" s="25" t="s">
        <v>9392</v>
      </c>
      <c r="H4466" s="25" t="n">
        <v>3101</v>
      </c>
    </row>
    <row r="4467" customFormat="false" ht="15" hidden="false" customHeight="false" outlineLevel="0" collapsed="false">
      <c r="A4467" s="25" t="s">
        <v>8905</v>
      </c>
      <c r="B4467" s="25" t="s">
        <v>115</v>
      </c>
      <c r="C4467" s="25" t="s">
        <v>148</v>
      </c>
      <c r="D4467" s="25" t="s">
        <v>2739</v>
      </c>
      <c r="E4467" s="25" t="s">
        <v>55</v>
      </c>
      <c r="F4467" s="25" t="s">
        <v>9411</v>
      </c>
      <c r="G4467" s="25" t="s">
        <v>9386</v>
      </c>
      <c r="H4467" s="25" t="n">
        <v>0</v>
      </c>
    </row>
    <row r="4468" customFormat="false" ht="15" hidden="false" customHeight="false" outlineLevel="0" collapsed="false">
      <c r="A4468" s="25" t="s">
        <v>393</v>
      </c>
      <c r="B4468" s="25" t="s">
        <v>69</v>
      </c>
      <c r="C4468" s="25" t="s">
        <v>178</v>
      </c>
      <c r="D4468" s="25" t="s">
        <v>210</v>
      </c>
      <c r="E4468" s="25" t="s">
        <v>55</v>
      </c>
      <c r="F4468" s="25" t="s">
        <v>9412</v>
      </c>
      <c r="G4468" s="25" t="s">
        <v>9425</v>
      </c>
      <c r="H4468" s="25" t="n">
        <v>0</v>
      </c>
    </row>
    <row r="4469" customFormat="false" ht="15" hidden="false" customHeight="false" outlineLevel="0" collapsed="false">
      <c r="A4469" s="25" t="s">
        <v>394</v>
      </c>
      <c r="B4469" s="25" t="s">
        <v>69</v>
      </c>
      <c r="C4469" s="25" t="s">
        <v>148</v>
      </c>
      <c r="D4469" s="25" t="s">
        <v>237</v>
      </c>
      <c r="E4469" s="25" t="s">
        <v>54</v>
      </c>
      <c r="F4469" s="25" t="s">
        <v>9412</v>
      </c>
      <c r="G4469" s="25" t="s">
        <v>9414</v>
      </c>
      <c r="H4469" s="25" t="n">
        <v>56</v>
      </c>
    </row>
    <row r="4470" customFormat="false" ht="15" hidden="false" customHeight="false" outlineLevel="0" collapsed="false">
      <c r="A4470" s="25" t="s">
        <v>5144</v>
      </c>
      <c r="B4470" s="25" t="s">
        <v>95</v>
      </c>
      <c r="C4470" s="25" t="s">
        <v>178</v>
      </c>
      <c r="D4470" s="25" t="s">
        <v>231</v>
      </c>
      <c r="E4470" s="25" t="s">
        <v>56</v>
      </c>
      <c r="F4470" s="25" t="s">
        <v>9412</v>
      </c>
    </row>
    <row r="4471" customFormat="false" ht="15" hidden="false" customHeight="false" outlineLevel="0" collapsed="false">
      <c r="A4471" s="25" t="s">
        <v>5145</v>
      </c>
      <c r="B4471" s="25" t="s">
        <v>95</v>
      </c>
      <c r="C4471" s="25" t="s">
        <v>186</v>
      </c>
      <c r="D4471" s="25" t="s">
        <v>1795</v>
      </c>
      <c r="E4471" s="25" t="s">
        <v>55</v>
      </c>
      <c r="F4471" s="25" t="s">
        <v>9412</v>
      </c>
      <c r="G4471" s="25" t="s">
        <v>9396</v>
      </c>
      <c r="H4471" s="25" t="n">
        <v>0</v>
      </c>
    </row>
    <row r="4472" customFormat="false" ht="15" hidden="false" customHeight="false" outlineLevel="0" collapsed="false">
      <c r="A4472" s="25" t="s">
        <v>2138</v>
      </c>
      <c r="B4472" s="25" t="s">
        <v>80</v>
      </c>
      <c r="C4472" s="25" t="s">
        <v>170</v>
      </c>
      <c r="D4472" s="25" t="s">
        <v>169</v>
      </c>
      <c r="E4472" s="25" t="s">
        <v>55</v>
      </c>
      <c r="F4472" s="25" t="s">
        <v>9412</v>
      </c>
      <c r="G4472" s="25" t="s">
        <v>9420</v>
      </c>
      <c r="H4472" s="25" t="n">
        <v>0</v>
      </c>
    </row>
    <row r="4473" customFormat="false" ht="15" hidden="false" customHeight="false" outlineLevel="0" collapsed="false">
      <c r="A4473" s="25" t="s">
        <v>2139</v>
      </c>
      <c r="B4473" s="25" t="s">
        <v>80</v>
      </c>
      <c r="C4473" s="25" t="s">
        <v>170</v>
      </c>
      <c r="D4473" s="25" t="s">
        <v>145</v>
      </c>
      <c r="E4473" s="25" t="s">
        <v>54</v>
      </c>
      <c r="F4473" s="25" t="s">
        <v>9412</v>
      </c>
      <c r="G4473" s="25" t="s">
        <v>9382</v>
      </c>
      <c r="H4473" s="25" t="n">
        <v>1300</v>
      </c>
    </row>
    <row r="4474" customFormat="false" ht="15" hidden="false" customHeight="false" outlineLevel="0" collapsed="false">
      <c r="A4474" s="25" t="s">
        <v>2140</v>
      </c>
      <c r="B4474" s="25" t="s">
        <v>80</v>
      </c>
      <c r="C4474" s="25" t="s">
        <v>9107</v>
      </c>
      <c r="D4474" s="25" t="s">
        <v>188</v>
      </c>
      <c r="E4474" s="25" t="s">
        <v>54</v>
      </c>
      <c r="F4474" s="25" t="s">
        <v>9412</v>
      </c>
      <c r="G4474" s="25" t="s">
        <v>9413</v>
      </c>
      <c r="H4474" s="25" t="n">
        <v>4544</v>
      </c>
    </row>
    <row r="4475" customFormat="false" ht="15" hidden="false" customHeight="false" outlineLevel="0" collapsed="false">
      <c r="A4475" s="25" t="s">
        <v>5704</v>
      </c>
      <c r="B4475" s="25" t="s">
        <v>96</v>
      </c>
      <c r="C4475" s="25" t="s">
        <v>186</v>
      </c>
      <c r="D4475" s="25" t="s">
        <v>1671</v>
      </c>
      <c r="E4475" s="25" t="s">
        <v>55</v>
      </c>
      <c r="F4475" s="25" t="s">
        <v>9412</v>
      </c>
      <c r="G4475" s="25" t="s">
        <v>9413</v>
      </c>
      <c r="H4475" s="25" t="n">
        <v>0</v>
      </c>
    </row>
    <row r="4476" customFormat="false" ht="15" hidden="false" customHeight="false" outlineLevel="0" collapsed="false">
      <c r="A4476" s="25" t="s">
        <v>5705</v>
      </c>
      <c r="B4476" s="25" t="s">
        <v>96</v>
      </c>
      <c r="C4476" s="25" t="s">
        <v>186</v>
      </c>
      <c r="D4476" s="25" t="s">
        <v>639</v>
      </c>
      <c r="E4476" s="25" t="s">
        <v>55</v>
      </c>
      <c r="F4476" s="25" t="s">
        <v>9412</v>
      </c>
      <c r="G4476" s="25" t="s">
        <v>9393</v>
      </c>
      <c r="H4476" s="25" t="n">
        <v>0</v>
      </c>
    </row>
    <row r="4477" customFormat="false" ht="15" hidden="false" customHeight="false" outlineLevel="0" collapsed="false">
      <c r="A4477" s="25" t="s">
        <v>5706</v>
      </c>
      <c r="B4477" s="25" t="s">
        <v>96</v>
      </c>
      <c r="C4477" s="25" t="s">
        <v>186</v>
      </c>
      <c r="D4477" s="25" t="s">
        <v>661</v>
      </c>
      <c r="E4477" s="25" t="s">
        <v>54</v>
      </c>
      <c r="F4477" s="25" t="s">
        <v>9412</v>
      </c>
      <c r="G4477" s="25" t="s">
        <v>9403</v>
      </c>
      <c r="H4477" s="25" t="n">
        <v>531</v>
      </c>
    </row>
    <row r="4478" customFormat="false" ht="15" hidden="false" customHeight="false" outlineLevel="0" collapsed="false">
      <c r="A4478" s="25" t="s">
        <v>5707</v>
      </c>
      <c r="B4478" s="25" t="s">
        <v>96</v>
      </c>
      <c r="C4478" s="25" t="s">
        <v>9107</v>
      </c>
      <c r="D4478" s="25" t="s">
        <v>445</v>
      </c>
      <c r="E4478" s="25" t="s">
        <v>54</v>
      </c>
      <c r="F4478" s="25" t="s">
        <v>9412</v>
      </c>
      <c r="G4478" s="25" t="s">
        <v>9423</v>
      </c>
      <c r="H4478" s="25" t="n">
        <v>4669</v>
      </c>
    </row>
    <row r="4479" customFormat="false" ht="15" hidden="false" customHeight="false" outlineLevel="0" collapsed="false">
      <c r="A4479" s="25" t="s">
        <v>2711</v>
      </c>
      <c r="B4479" s="25" t="s">
        <v>78</v>
      </c>
      <c r="C4479" s="25" t="s">
        <v>148</v>
      </c>
      <c r="D4479" s="25" t="s">
        <v>169</v>
      </c>
      <c r="E4479" s="25" t="s">
        <v>55</v>
      </c>
      <c r="F4479" s="25" t="s">
        <v>9412</v>
      </c>
      <c r="G4479" s="25" t="s">
        <v>9422</v>
      </c>
      <c r="H4479" s="25" t="n">
        <v>0</v>
      </c>
    </row>
    <row r="4480" customFormat="false" ht="15" hidden="false" customHeight="false" outlineLevel="0" collapsed="false">
      <c r="A4480" s="25" t="s">
        <v>7839</v>
      </c>
      <c r="B4480" s="25" t="s">
        <v>114</v>
      </c>
      <c r="C4480" s="25" t="s">
        <v>9107</v>
      </c>
      <c r="D4480" s="25" t="s">
        <v>868</v>
      </c>
      <c r="E4480" s="25" t="s">
        <v>55</v>
      </c>
      <c r="F4480" s="25" t="s">
        <v>9412</v>
      </c>
      <c r="G4480" s="25" t="s">
        <v>9414</v>
      </c>
      <c r="H4480" s="25" t="n">
        <v>0</v>
      </c>
    </row>
    <row r="4481" customFormat="false" ht="15" hidden="false" customHeight="false" outlineLevel="0" collapsed="false">
      <c r="A4481" s="25" t="s">
        <v>8254</v>
      </c>
      <c r="B4481" s="25" t="s">
        <v>113</v>
      </c>
      <c r="C4481" s="25" t="s">
        <v>160</v>
      </c>
      <c r="E4481" s="25" t="s">
        <v>56</v>
      </c>
      <c r="F4481" s="25" t="s">
        <v>9412</v>
      </c>
    </row>
    <row r="4482" customFormat="false" ht="15" hidden="false" customHeight="false" outlineLevel="0" collapsed="false">
      <c r="A4482" s="25" t="s">
        <v>8255</v>
      </c>
      <c r="B4482" s="25" t="s">
        <v>113</v>
      </c>
      <c r="C4482" s="25" t="s">
        <v>186</v>
      </c>
      <c r="D4482" s="25" t="s">
        <v>449</v>
      </c>
      <c r="E4482" s="25" t="s">
        <v>55</v>
      </c>
      <c r="F4482" s="25" t="s">
        <v>9412</v>
      </c>
      <c r="G4482" s="25" t="s">
        <v>9419</v>
      </c>
      <c r="H4482" s="25" t="n">
        <v>0</v>
      </c>
    </row>
    <row r="4483" customFormat="false" ht="15" hidden="false" customHeight="false" outlineLevel="0" collapsed="false">
      <c r="A4483" s="25" t="s">
        <v>8256</v>
      </c>
      <c r="B4483" s="25" t="s">
        <v>113</v>
      </c>
      <c r="C4483" s="25" t="s">
        <v>170</v>
      </c>
      <c r="D4483" s="25" t="s">
        <v>609</v>
      </c>
      <c r="E4483" s="25" t="s">
        <v>55</v>
      </c>
      <c r="F4483" s="25" t="s">
        <v>9412</v>
      </c>
      <c r="G4483" s="25" t="s">
        <v>9418</v>
      </c>
      <c r="H4483" s="25" t="n">
        <v>0</v>
      </c>
    </row>
    <row r="4484" customFormat="false" ht="15" hidden="false" customHeight="false" outlineLevel="0" collapsed="false">
      <c r="A4484" s="25" t="s">
        <v>6628</v>
      </c>
      <c r="B4484" s="25" t="s">
        <v>107</v>
      </c>
      <c r="C4484" s="25" t="s">
        <v>186</v>
      </c>
      <c r="D4484" s="25" t="s">
        <v>2863</v>
      </c>
      <c r="E4484" s="25" t="s">
        <v>55</v>
      </c>
      <c r="F4484" s="25" t="s">
        <v>9412</v>
      </c>
      <c r="G4484" s="25" t="s">
        <v>9390</v>
      </c>
      <c r="H4484" s="25" t="n">
        <v>0</v>
      </c>
    </row>
    <row r="4485" customFormat="false" ht="15" hidden="false" customHeight="false" outlineLevel="0" collapsed="false">
      <c r="A4485" s="25" t="s">
        <v>8599</v>
      </c>
      <c r="B4485" s="25" t="s">
        <v>116</v>
      </c>
      <c r="C4485" s="25" t="s">
        <v>148</v>
      </c>
      <c r="E4485" s="25" t="s">
        <v>56</v>
      </c>
      <c r="F4485" s="25" t="s">
        <v>9412</v>
      </c>
    </row>
    <row r="4486" customFormat="false" ht="15" hidden="false" customHeight="false" outlineLevel="0" collapsed="false">
      <c r="A4486" s="25" t="s">
        <v>1315</v>
      </c>
      <c r="B4486" s="25" t="s">
        <v>73</v>
      </c>
      <c r="C4486" s="25" t="s">
        <v>148</v>
      </c>
      <c r="D4486" s="25" t="s">
        <v>195</v>
      </c>
      <c r="E4486" s="25" t="s">
        <v>55</v>
      </c>
      <c r="F4486" s="25" t="s">
        <v>9412</v>
      </c>
      <c r="G4486" s="25" t="s">
        <v>9419</v>
      </c>
      <c r="H4486" s="25" t="n">
        <v>0</v>
      </c>
    </row>
    <row r="4487" customFormat="false" ht="15" hidden="false" customHeight="false" outlineLevel="0" collapsed="false">
      <c r="A4487" s="25" t="s">
        <v>1316</v>
      </c>
      <c r="B4487" s="25" t="s">
        <v>73</v>
      </c>
      <c r="C4487" s="25" t="s">
        <v>186</v>
      </c>
      <c r="D4487" s="25" t="s">
        <v>164</v>
      </c>
      <c r="E4487" s="25" t="s">
        <v>54</v>
      </c>
      <c r="F4487" s="25" t="s">
        <v>9412</v>
      </c>
      <c r="G4487" s="25" t="s">
        <v>9399</v>
      </c>
      <c r="H4487" s="25" t="n">
        <v>475</v>
      </c>
    </row>
    <row r="4488" customFormat="false" ht="15" hidden="false" customHeight="false" outlineLevel="0" collapsed="false">
      <c r="A4488" s="25" t="s">
        <v>1317</v>
      </c>
      <c r="B4488" s="25" t="s">
        <v>73</v>
      </c>
      <c r="C4488" s="25" t="s">
        <v>170</v>
      </c>
      <c r="D4488" s="25" t="s">
        <v>145</v>
      </c>
      <c r="E4488" s="25" t="s">
        <v>54</v>
      </c>
      <c r="F4488" s="25" t="s">
        <v>9412</v>
      </c>
      <c r="G4488" s="25" t="s">
        <v>9413</v>
      </c>
      <c r="H4488" s="25" t="n">
        <v>1102</v>
      </c>
    </row>
    <row r="4489" customFormat="false" ht="15" hidden="false" customHeight="false" outlineLevel="0" collapsed="false">
      <c r="A4489" s="25" t="s">
        <v>1318</v>
      </c>
      <c r="B4489" s="25" t="s">
        <v>73</v>
      </c>
      <c r="C4489" s="25" t="s">
        <v>148</v>
      </c>
      <c r="D4489" s="25" t="s">
        <v>257</v>
      </c>
      <c r="E4489" s="25" t="s">
        <v>54</v>
      </c>
      <c r="F4489" s="25" t="s">
        <v>9412</v>
      </c>
      <c r="G4489" s="25" t="s">
        <v>9417</v>
      </c>
      <c r="H4489" s="25" t="n">
        <v>55</v>
      </c>
    </row>
    <row r="4490" customFormat="false" ht="15" hidden="false" customHeight="false" outlineLevel="0" collapsed="false">
      <c r="A4490" s="25" t="s">
        <v>3640</v>
      </c>
      <c r="B4490" s="25" t="s">
        <v>79</v>
      </c>
      <c r="C4490" s="25" t="s">
        <v>186</v>
      </c>
      <c r="D4490" s="25" t="s">
        <v>162</v>
      </c>
      <c r="E4490" s="25" t="s">
        <v>55</v>
      </c>
      <c r="F4490" s="25" t="s">
        <v>9412</v>
      </c>
      <c r="G4490" s="25" t="s">
        <v>9427</v>
      </c>
      <c r="H4490" s="25" t="n">
        <v>0</v>
      </c>
    </row>
    <row r="4491" customFormat="false" ht="15" hidden="false" customHeight="false" outlineLevel="0" collapsed="false">
      <c r="A4491" s="25" t="s">
        <v>1615</v>
      </c>
      <c r="B4491" s="25" t="s">
        <v>71</v>
      </c>
      <c r="C4491" s="25" t="s">
        <v>148</v>
      </c>
      <c r="D4491" s="25" t="s">
        <v>231</v>
      </c>
      <c r="E4491" s="25" t="s">
        <v>55</v>
      </c>
      <c r="F4491" s="25" t="s">
        <v>9412</v>
      </c>
      <c r="G4491" s="25" t="s">
        <v>9414</v>
      </c>
      <c r="H4491" s="25" t="n">
        <v>0</v>
      </c>
    </row>
    <row r="4492" customFormat="false" ht="15" hidden="false" customHeight="false" outlineLevel="0" collapsed="false">
      <c r="A4492" s="25" t="s">
        <v>1616</v>
      </c>
      <c r="B4492" s="25" t="s">
        <v>71</v>
      </c>
      <c r="C4492" s="25" t="s">
        <v>148</v>
      </c>
      <c r="D4492" s="25" t="s">
        <v>210</v>
      </c>
      <c r="E4492" s="25" t="s">
        <v>54</v>
      </c>
      <c r="F4492" s="25" t="s">
        <v>9412</v>
      </c>
      <c r="G4492" s="25" t="s">
        <v>9413</v>
      </c>
      <c r="H4492" s="25" t="n">
        <v>63</v>
      </c>
    </row>
    <row r="4493" customFormat="false" ht="15" hidden="false" customHeight="false" outlineLevel="0" collapsed="false">
      <c r="A4493" s="25" t="s">
        <v>7167</v>
      </c>
      <c r="B4493" s="25" t="s">
        <v>104</v>
      </c>
      <c r="C4493" s="25" t="s">
        <v>160</v>
      </c>
      <c r="D4493" s="25" t="s">
        <v>494</v>
      </c>
      <c r="E4493" s="25" t="s">
        <v>55</v>
      </c>
      <c r="F4493" s="25" t="s">
        <v>9412</v>
      </c>
      <c r="G4493" s="25" t="s">
        <v>9420</v>
      </c>
      <c r="H4493" s="25" t="n">
        <v>0</v>
      </c>
    </row>
    <row r="4494" customFormat="false" ht="15" hidden="false" customHeight="false" outlineLevel="0" collapsed="false">
      <c r="A4494" s="25" t="s">
        <v>7168</v>
      </c>
      <c r="B4494" s="25" t="s">
        <v>104</v>
      </c>
      <c r="C4494" s="25" t="s">
        <v>178</v>
      </c>
      <c r="D4494" s="25" t="s">
        <v>478</v>
      </c>
      <c r="E4494" s="25" t="s">
        <v>54</v>
      </c>
      <c r="F4494" s="25" t="s">
        <v>9412</v>
      </c>
      <c r="G4494" s="25" t="s">
        <v>9425</v>
      </c>
      <c r="H4494" s="25" t="n">
        <v>5971</v>
      </c>
    </row>
    <row r="4495" customFormat="false" ht="15" hidden="false" customHeight="false" outlineLevel="0" collapsed="false">
      <c r="A4495" s="25" t="s">
        <v>4688</v>
      </c>
      <c r="B4495" s="25" t="s">
        <v>90</v>
      </c>
      <c r="C4495" s="25" t="s">
        <v>178</v>
      </c>
      <c r="D4495" s="25" t="s">
        <v>484</v>
      </c>
      <c r="E4495" s="25" t="s">
        <v>54</v>
      </c>
      <c r="F4495" s="25" t="s">
        <v>9412</v>
      </c>
      <c r="G4495" s="25" t="s">
        <v>9376</v>
      </c>
      <c r="H4495" s="25" t="n">
        <v>5710</v>
      </c>
    </row>
    <row r="4496" customFormat="false" ht="15" hidden="false" customHeight="false" outlineLevel="0" collapsed="false">
      <c r="A4496" s="25" t="s">
        <v>8906</v>
      </c>
      <c r="B4496" s="25" t="s">
        <v>115</v>
      </c>
      <c r="C4496" s="25" t="s">
        <v>9107</v>
      </c>
      <c r="D4496" s="25" t="s">
        <v>5204</v>
      </c>
      <c r="E4496" s="25" t="s">
        <v>55</v>
      </c>
      <c r="F4496" s="25" t="s">
        <v>9412</v>
      </c>
      <c r="G4496" s="25" t="s">
        <v>9417</v>
      </c>
      <c r="H4496" s="25" t="n">
        <v>0</v>
      </c>
    </row>
    <row r="4497" customFormat="false" ht="15" hidden="false" customHeight="false" outlineLevel="0" collapsed="false">
      <c r="A4497" s="25" t="s">
        <v>8907</v>
      </c>
      <c r="B4497" s="25" t="s">
        <v>115</v>
      </c>
      <c r="C4497" s="25" t="s">
        <v>148</v>
      </c>
      <c r="D4497" s="25" t="s">
        <v>2863</v>
      </c>
      <c r="E4497" s="25" t="s">
        <v>54</v>
      </c>
      <c r="F4497" s="25" t="s">
        <v>9412</v>
      </c>
      <c r="G4497" s="25" t="s">
        <v>9402</v>
      </c>
      <c r="H4497" s="25" t="n">
        <v>52</v>
      </c>
    </row>
    <row r="4498" customFormat="false" ht="15" hidden="false" customHeight="false" outlineLevel="0" collapsed="false">
      <c r="A4498" s="25" t="s">
        <v>395</v>
      </c>
      <c r="B4498" s="25" t="s">
        <v>69</v>
      </c>
      <c r="C4498" s="25" t="s">
        <v>186</v>
      </c>
      <c r="D4498" s="25" t="s">
        <v>164</v>
      </c>
      <c r="E4498" s="25" t="s">
        <v>54</v>
      </c>
      <c r="F4498" s="25" t="s">
        <v>9413</v>
      </c>
      <c r="G4498" s="25" t="s">
        <v>9371</v>
      </c>
      <c r="H4498" s="25" t="n">
        <v>522</v>
      </c>
    </row>
    <row r="4499" customFormat="false" ht="15" hidden="false" customHeight="false" outlineLevel="0" collapsed="false">
      <c r="A4499" s="25" t="s">
        <v>5146</v>
      </c>
      <c r="B4499" s="25" t="s">
        <v>95</v>
      </c>
      <c r="C4499" s="25" t="s">
        <v>186</v>
      </c>
      <c r="E4499" s="25" t="s">
        <v>56</v>
      </c>
      <c r="F4499" s="25" t="s">
        <v>9413</v>
      </c>
    </row>
    <row r="4500" customFormat="false" ht="15" hidden="false" customHeight="false" outlineLevel="0" collapsed="false">
      <c r="A4500" s="25" t="s">
        <v>5147</v>
      </c>
      <c r="B4500" s="25" t="s">
        <v>95</v>
      </c>
      <c r="C4500" s="25" t="s">
        <v>170</v>
      </c>
      <c r="D4500" s="25" t="s">
        <v>2530</v>
      </c>
      <c r="E4500" s="25" t="s">
        <v>55</v>
      </c>
      <c r="F4500" s="25" t="s">
        <v>9413</v>
      </c>
      <c r="G4500" s="25" t="s">
        <v>9420</v>
      </c>
      <c r="H4500" s="25" t="n">
        <v>0</v>
      </c>
    </row>
    <row r="4501" customFormat="false" ht="15" hidden="false" customHeight="false" outlineLevel="0" collapsed="false">
      <c r="A4501" s="25" t="s">
        <v>5148</v>
      </c>
      <c r="B4501" s="25" t="s">
        <v>95</v>
      </c>
      <c r="C4501" s="25" t="s">
        <v>178</v>
      </c>
      <c r="D4501" s="25" t="s">
        <v>1640</v>
      </c>
      <c r="E4501" s="25" t="s">
        <v>55</v>
      </c>
      <c r="F4501" s="25" t="s">
        <v>9413</v>
      </c>
      <c r="G4501" s="25" t="s">
        <v>9423</v>
      </c>
      <c r="H4501" s="25" t="n">
        <v>0</v>
      </c>
    </row>
    <row r="4502" customFormat="false" ht="15" hidden="false" customHeight="false" outlineLevel="0" collapsed="false">
      <c r="A4502" s="25" t="s">
        <v>5149</v>
      </c>
      <c r="B4502" s="25" t="s">
        <v>95</v>
      </c>
      <c r="C4502" s="25" t="s">
        <v>170</v>
      </c>
      <c r="D4502" s="25" t="s">
        <v>661</v>
      </c>
      <c r="E4502" s="25" t="s">
        <v>54</v>
      </c>
      <c r="F4502" s="25" t="s">
        <v>9413</v>
      </c>
      <c r="G4502" s="25" t="s">
        <v>9425</v>
      </c>
      <c r="H4502" s="25" t="n">
        <v>1109</v>
      </c>
    </row>
    <row r="4503" customFormat="false" ht="15" hidden="false" customHeight="false" outlineLevel="0" collapsed="false">
      <c r="A4503" s="25" t="s">
        <v>5150</v>
      </c>
      <c r="B4503" s="25" t="s">
        <v>95</v>
      </c>
      <c r="C4503" s="25" t="s">
        <v>160</v>
      </c>
      <c r="D4503" s="25" t="s">
        <v>1055</v>
      </c>
      <c r="E4503" s="25" t="s">
        <v>54</v>
      </c>
      <c r="F4503" s="25" t="s">
        <v>9413</v>
      </c>
      <c r="G4503" s="25" t="s">
        <v>9414</v>
      </c>
      <c r="H4503" s="25" t="n">
        <v>3508</v>
      </c>
    </row>
    <row r="4504" customFormat="false" ht="15" hidden="false" customHeight="false" outlineLevel="0" collapsed="false">
      <c r="A4504" s="25" t="s">
        <v>3950</v>
      </c>
      <c r="B4504" s="25" t="s">
        <v>87</v>
      </c>
      <c r="C4504" s="25" t="s">
        <v>178</v>
      </c>
      <c r="D4504" s="25" t="s">
        <v>1156</v>
      </c>
      <c r="E4504" s="25" t="s">
        <v>55</v>
      </c>
      <c r="F4504" s="25" t="s">
        <v>9413</v>
      </c>
      <c r="G4504" s="25" t="s">
        <v>9425</v>
      </c>
      <c r="H4504" s="25" t="n">
        <v>0</v>
      </c>
    </row>
    <row r="4505" customFormat="false" ht="15" hidden="false" customHeight="false" outlineLevel="0" collapsed="false">
      <c r="A4505" s="25" t="s">
        <v>5448</v>
      </c>
      <c r="B4505" s="25" t="s">
        <v>94</v>
      </c>
      <c r="C4505" s="25" t="s">
        <v>170</v>
      </c>
      <c r="D4505" s="25" t="s">
        <v>639</v>
      </c>
      <c r="E4505" s="25" t="s">
        <v>55</v>
      </c>
      <c r="F4505" s="25" t="s">
        <v>9413</v>
      </c>
      <c r="G4505" s="25" t="s">
        <v>9426</v>
      </c>
      <c r="H4505" s="25" t="n">
        <v>0</v>
      </c>
    </row>
    <row r="4506" customFormat="false" ht="15" hidden="false" customHeight="false" outlineLevel="0" collapsed="false">
      <c r="A4506" s="25" t="s">
        <v>2141</v>
      </c>
      <c r="B4506" s="25" t="s">
        <v>80</v>
      </c>
      <c r="C4506" s="25" t="s">
        <v>9107</v>
      </c>
      <c r="D4506" s="25" t="s">
        <v>195</v>
      </c>
      <c r="E4506" s="25" t="s">
        <v>54</v>
      </c>
      <c r="F4506" s="25" t="s">
        <v>9413</v>
      </c>
      <c r="G4506" s="25" t="s">
        <v>9400</v>
      </c>
      <c r="H4506" s="25" t="n">
        <v>4346</v>
      </c>
    </row>
    <row r="4507" customFormat="false" ht="15" hidden="false" customHeight="false" outlineLevel="0" collapsed="false">
      <c r="A4507" s="25" t="s">
        <v>5708</v>
      </c>
      <c r="B4507" s="25" t="s">
        <v>96</v>
      </c>
      <c r="C4507" s="25" t="s">
        <v>186</v>
      </c>
      <c r="D4507" s="25" t="s">
        <v>1189</v>
      </c>
      <c r="E4507" s="25" t="s">
        <v>55</v>
      </c>
      <c r="F4507" s="25" t="s">
        <v>9413</v>
      </c>
      <c r="G4507" s="25" t="s">
        <v>9414</v>
      </c>
      <c r="H4507" s="25" t="n">
        <v>0</v>
      </c>
    </row>
    <row r="4508" customFormat="false" ht="15" hidden="false" customHeight="false" outlineLevel="0" collapsed="false">
      <c r="A4508" s="25" t="s">
        <v>5709</v>
      </c>
      <c r="B4508" s="25" t="s">
        <v>96</v>
      </c>
      <c r="C4508" s="25" t="s">
        <v>9107</v>
      </c>
      <c r="D4508" s="25" t="s">
        <v>1653</v>
      </c>
      <c r="E4508" s="25" t="s">
        <v>55</v>
      </c>
      <c r="F4508" s="25" t="s">
        <v>9413</v>
      </c>
      <c r="G4508" s="25" t="s">
        <v>9417</v>
      </c>
      <c r="H4508" s="25" t="n">
        <v>0</v>
      </c>
    </row>
    <row r="4509" customFormat="false" ht="15" hidden="false" customHeight="false" outlineLevel="0" collapsed="false">
      <c r="A4509" s="25" t="s">
        <v>5710</v>
      </c>
      <c r="B4509" s="25" t="s">
        <v>96</v>
      </c>
      <c r="C4509" s="25" t="s">
        <v>9107</v>
      </c>
      <c r="D4509" s="25" t="s">
        <v>1049</v>
      </c>
      <c r="E4509" s="25" t="s">
        <v>54</v>
      </c>
      <c r="F4509" s="25" t="s">
        <v>9413</v>
      </c>
      <c r="G4509" s="25" t="s">
        <v>9358</v>
      </c>
      <c r="H4509" s="25" t="n">
        <v>4565</v>
      </c>
    </row>
    <row r="4510" customFormat="false" ht="15" hidden="false" customHeight="false" outlineLevel="0" collapsed="false">
      <c r="A4510" s="25" t="s">
        <v>4160</v>
      </c>
      <c r="B4510" s="25" t="s">
        <v>89</v>
      </c>
      <c r="C4510" s="25" t="s">
        <v>170</v>
      </c>
      <c r="D4510" s="25" t="s">
        <v>644</v>
      </c>
      <c r="E4510" s="25" t="s">
        <v>54</v>
      </c>
      <c r="F4510" s="25" t="s">
        <v>9413</v>
      </c>
      <c r="G4510" s="25" t="s">
        <v>9406</v>
      </c>
      <c r="H4510" s="25" t="n">
        <v>1319</v>
      </c>
    </row>
    <row r="4511" customFormat="false" ht="15" hidden="false" customHeight="false" outlineLevel="0" collapsed="false">
      <c r="A4511" s="25" t="s">
        <v>7519</v>
      </c>
      <c r="B4511" s="25" t="s">
        <v>112</v>
      </c>
      <c r="C4511" s="25" t="s">
        <v>9107</v>
      </c>
      <c r="D4511" s="25" t="s">
        <v>195</v>
      </c>
      <c r="E4511" s="25" t="s">
        <v>54</v>
      </c>
      <c r="F4511" s="25" t="s">
        <v>9413</v>
      </c>
      <c r="G4511" s="25" t="s">
        <v>9414</v>
      </c>
      <c r="H4511" s="25" t="n">
        <v>5157</v>
      </c>
    </row>
    <row r="4512" customFormat="false" ht="15" hidden="false" customHeight="false" outlineLevel="0" collapsed="false">
      <c r="A4512" s="25" t="s">
        <v>3059</v>
      </c>
      <c r="B4512" s="25" t="s">
        <v>76</v>
      </c>
      <c r="C4512" s="25" t="s">
        <v>160</v>
      </c>
      <c r="D4512" s="25" t="s">
        <v>237</v>
      </c>
      <c r="E4512" s="25" t="s">
        <v>55</v>
      </c>
      <c r="F4512" s="25" t="s">
        <v>9413</v>
      </c>
      <c r="G4512" s="25" t="s">
        <v>9414</v>
      </c>
      <c r="H4512" s="25" t="n">
        <v>0</v>
      </c>
    </row>
    <row r="4513" customFormat="false" ht="15" hidden="false" customHeight="false" outlineLevel="0" collapsed="false">
      <c r="A4513" s="25" t="s">
        <v>3060</v>
      </c>
      <c r="B4513" s="25" t="s">
        <v>76</v>
      </c>
      <c r="C4513" s="25" t="s">
        <v>9107</v>
      </c>
      <c r="D4513" s="25" t="s">
        <v>240</v>
      </c>
      <c r="E4513" s="25" t="s">
        <v>54</v>
      </c>
      <c r="F4513" s="25" t="s">
        <v>9413</v>
      </c>
      <c r="G4513" s="25" t="s">
        <v>9428</v>
      </c>
      <c r="H4513" s="25" t="n">
        <v>4213</v>
      </c>
    </row>
    <row r="4514" customFormat="false" ht="15" hidden="false" customHeight="false" outlineLevel="0" collapsed="false">
      <c r="A4514" s="25" t="s">
        <v>7840</v>
      </c>
      <c r="B4514" s="25" t="s">
        <v>114</v>
      </c>
      <c r="C4514" s="25" t="s">
        <v>186</v>
      </c>
      <c r="E4514" s="25" t="s">
        <v>56</v>
      </c>
      <c r="F4514" s="25" t="s">
        <v>9413</v>
      </c>
    </row>
    <row r="4515" customFormat="false" ht="15" hidden="false" customHeight="false" outlineLevel="0" collapsed="false">
      <c r="A4515" s="25" t="s">
        <v>7841</v>
      </c>
      <c r="B4515" s="25" t="s">
        <v>114</v>
      </c>
      <c r="C4515" s="25" t="s">
        <v>170</v>
      </c>
      <c r="D4515" s="25" t="s">
        <v>1158</v>
      </c>
      <c r="E4515" s="25" t="s">
        <v>54</v>
      </c>
      <c r="F4515" s="25" t="s">
        <v>9413</v>
      </c>
      <c r="G4515" s="25" t="s">
        <v>9420</v>
      </c>
      <c r="H4515" s="25" t="n">
        <v>1230</v>
      </c>
    </row>
    <row r="4516" customFormat="false" ht="15" hidden="false" customHeight="false" outlineLevel="0" collapsed="false">
      <c r="A4516" s="25" t="s">
        <v>8257</v>
      </c>
      <c r="B4516" s="25" t="s">
        <v>113</v>
      </c>
      <c r="C4516" s="25" t="s">
        <v>178</v>
      </c>
      <c r="D4516" s="25" t="s">
        <v>449</v>
      </c>
      <c r="E4516" s="25" t="s">
        <v>56</v>
      </c>
      <c r="F4516" s="25" t="s">
        <v>9413</v>
      </c>
    </row>
    <row r="4517" customFormat="false" ht="15" hidden="false" customHeight="false" outlineLevel="0" collapsed="false">
      <c r="A4517" s="25" t="s">
        <v>8258</v>
      </c>
      <c r="B4517" s="25" t="s">
        <v>113</v>
      </c>
      <c r="C4517" s="25" t="s">
        <v>186</v>
      </c>
      <c r="D4517" s="25" t="s">
        <v>860</v>
      </c>
      <c r="E4517" s="25" t="s">
        <v>54</v>
      </c>
      <c r="F4517" s="25" t="s">
        <v>9413</v>
      </c>
      <c r="G4517" s="25" t="s">
        <v>9427</v>
      </c>
      <c r="H4517" s="25" t="n">
        <v>443</v>
      </c>
    </row>
    <row r="4518" customFormat="false" ht="15" hidden="false" customHeight="false" outlineLevel="0" collapsed="false">
      <c r="A4518" s="25" t="s">
        <v>8259</v>
      </c>
      <c r="B4518" s="25" t="s">
        <v>113</v>
      </c>
      <c r="C4518" s="25" t="s">
        <v>170</v>
      </c>
      <c r="D4518" s="25" t="s">
        <v>646</v>
      </c>
      <c r="E4518" s="25" t="s">
        <v>54</v>
      </c>
      <c r="F4518" s="25" t="s">
        <v>9413</v>
      </c>
      <c r="G4518" s="25" t="s">
        <v>9393</v>
      </c>
      <c r="H4518" s="25" t="n">
        <v>1043</v>
      </c>
    </row>
    <row r="4519" customFormat="false" ht="15" hidden="false" customHeight="false" outlineLevel="0" collapsed="false">
      <c r="A4519" s="25" t="s">
        <v>1020</v>
      </c>
      <c r="B4519" s="25" t="s">
        <v>72</v>
      </c>
      <c r="C4519" s="25" t="s">
        <v>186</v>
      </c>
      <c r="D4519" s="25" t="s">
        <v>167</v>
      </c>
      <c r="E4519" s="25" t="s">
        <v>55</v>
      </c>
      <c r="F4519" s="25" t="s">
        <v>9413</v>
      </c>
      <c r="G4519" s="25" t="s">
        <v>9416</v>
      </c>
      <c r="H4519" s="25" t="n">
        <v>0</v>
      </c>
    </row>
    <row r="4520" customFormat="false" ht="15" hidden="false" customHeight="false" outlineLevel="0" collapsed="false">
      <c r="A4520" s="25" t="s">
        <v>6629</v>
      </c>
      <c r="B4520" s="25" t="s">
        <v>107</v>
      </c>
      <c r="C4520" s="25" t="s">
        <v>148</v>
      </c>
      <c r="D4520" s="25" t="s">
        <v>417</v>
      </c>
      <c r="E4520" s="25" t="s">
        <v>55</v>
      </c>
      <c r="F4520" s="25" t="s">
        <v>9413</v>
      </c>
      <c r="G4520" s="25" t="s">
        <v>9372</v>
      </c>
      <c r="H4520" s="25" t="n">
        <v>0</v>
      </c>
    </row>
    <row r="4521" customFormat="false" ht="15" hidden="false" customHeight="false" outlineLevel="0" collapsed="false">
      <c r="A4521" s="25" t="s">
        <v>3349</v>
      </c>
      <c r="B4521" s="25" t="s">
        <v>77</v>
      </c>
      <c r="C4521" s="25" t="s">
        <v>160</v>
      </c>
      <c r="D4521" s="25" t="s">
        <v>240</v>
      </c>
      <c r="E4521" s="25" t="s">
        <v>55</v>
      </c>
      <c r="F4521" s="25" t="s">
        <v>9413</v>
      </c>
      <c r="G4521" s="25" t="s">
        <v>9423</v>
      </c>
      <c r="H4521" s="25" t="n">
        <v>0</v>
      </c>
    </row>
    <row r="4522" customFormat="false" ht="15" hidden="false" customHeight="false" outlineLevel="0" collapsed="false">
      <c r="A4522" s="25" t="s">
        <v>3350</v>
      </c>
      <c r="B4522" s="25" t="s">
        <v>77</v>
      </c>
      <c r="C4522" s="25" t="s">
        <v>160</v>
      </c>
      <c r="D4522" s="25" t="s">
        <v>191</v>
      </c>
      <c r="E4522" s="25" t="s">
        <v>54</v>
      </c>
      <c r="F4522" s="25" t="s">
        <v>9413</v>
      </c>
      <c r="G4522" s="25" t="s">
        <v>9368</v>
      </c>
      <c r="H4522" s="25" t="n">
        <v>3458</v>
      </c>
    </row>
    <row r="4523" customFormat="false" ht="15" hidden="false" customHeight="false" outlineLevel="0" collapsed="false">
      <c r="A4523" s="25" t="s">
        <v>8600</v>
      </c>
      <c r="B4523" s="25" t="s">
        <v>116</v>
      </c>
      <c r="C4523" s="25" t="s">
        <v>178</v>
      </c>
      <c r="D4523" s="25" t="s">
        <v>646</v>
      </c>
      <c r="E4523" s="25" t="s">
        <v>55</v>
      </c>
      <c r="F4523" s="25" t="s">
        <v>9413</v>
      </c>
      <c r="G4523" s="25" t="s">
        <v>9423</v>
      </c>
      <c r="H4523" s="25" t="n">
        <v>0</v>
      </c>
    </row>
    <row r="4524" customFormat="false" ht="15" hidden="false" customHeight="false" outlineLevel="0" collapsed="false">
      <c r="A4524" s="25" t="s">
        <v>6845</v>
      </c>
      <c r="B4524" s="25" t="s">
        <v>105</v>
      </c>
      <c r="C4524" s="25" t="s">
        <v>148</v>
      </c>
      <c r="D4524" s="25" t="s">
        <v>478</v>
      </c>
      <c r="E4524" s="25" t="s">
        <v>55</v>
      </c>
      <c r="F4524" s="25" t="s">
        <v>9413</v>
      </c>
      <c r="G4524" s="25" t="s">
        <v>9416</v>
      </c>
      <c r="H4524" s="25" t="n">
        <v>0</v>
      </c>
    </row>
    <row r="4525" customFormat="false" ht="15" hidden="false" customHeight="false" outlineLevel="0" collapsed="false">
      <c r="A4525" s="25" t="s">
        <v>4297</v>
      </c>
      <c r="B4525" s="25" t="s">
        <v>88</v>
      </c>
      <c r="C4525" s="25" t="s">
        <v>160</v>
      </c>
      <c r="D4525" s="25" t="s">
        <v>1189</v>
      </c>
      <c r="E4525" s="25" t="s">
        <v>56</v>
      </c>
      <c r="F4525" s="25" t="s">
        <v>9413</v>
      </c>
    </row>
    <row r="4526" customFormat="false" ht="15" hidden="false" customHeight="false" outlineLevel="0" collapsed="false">
      <c r="A4526" s="25" t="s">
        <v>4298</v>
      </c>
      <c r="B4526" s="25" t="s">
        <v>88</v>
      </c>
      <c r="C4526" s="25" t="s">
        <v>148</v>
      </c>
      <c r="D4526" s="25" t="s">
        <v>494</v>
      </c>
      <c r="E4526" s="25" t="s">
        <v>54</v>
      </c>
      <c r="F4526" s="25" t="s">
        <v>9413</v>
      </c>
      <c r="G4526" s="25" t="s">
        <v>9425</v>
      </c>
      <c r="H4526" s="25" t="n">
        <v>58</v>
      </c>
    </row>
    <row r="4527" customFormat="false" ht="15" hidden="false" customHeight="false" outlineLevel="0" collapsed="false">
      <c r="A4527" s="25" t="s">
        <v>1617</v>
      </c>
      <c r="B4527" s="25" t="s">
        <v>71</v>
      </c>
      <c r="C4527" s="25" t="s">
        <v>148</v>
      </c>
      <c r="D4527" s="25" t="s">
        <v>191</v>
      </c>
      <c r="E4527" s="25" t="s">
        <v>55</v>
      </c>
      <c r="F4527" s="25" t="s">
        <v>9413</v>
      </c>
      <c r="G4527" s="25" t="s">
        <v>9418</v>
      </c>
      <c r="H4527" s="25" t="n">
        <v>0</v>
      </c>
    </row>
    <row r="4528" customFormat="false" ht="15" hidden="false" customHeight="false" outlineLevel="0" collapsed="false">
      <c r="A4528" s="25" t="s">
        <v>7169</v>
      </c>
      <c r="B4528" s="25" t="s">
        <v>104</v>
      </c>
      <c r="C4528" s="25" t="s">
        <v>186</v>
      </c>
      <c r="D4528" s="25" t="s">
        <v>195</v>
      </c>
      <c r="E4528" s="25" t="s">
        <v>55</v>
      </c>
      <c r="F4528" s="25" t="s">
        <v>9413</v>
      </c>
      <c r="G4528" s="25" t="s">
        <v>9414</v>
      </c>
      <c r="H4528" s="25" t="n">
        <v>0</v>
      </c>
    </row>
    <row r="4529" customFormat="false" ht="15" hidden="false" customHeight="false" outlineLevel="0" collapsed="false">
      <c r="A4529" s="25" t="s">
        <v>8908</v>
      </c>
      <c r="B4529" s="25" t="s">
        <v>115</v>
      </c>
      <c r="C4529" s="25" t="s">
        <v>9107</v>
      </c>
      <c r="D4529" s="25" t="s">
        <v>3075</v>
      </c>
      <c r="E4529" s="25" t="s">
        <v>55</v>
      </c>
      <c r="F4529" s="25" t="s">
        <v>9413</v>
      </c>
      <c r="G4529" s="25" t="s">
        <v>9428</v>
      </c>
      <c r="H4529" s="25" t="n">
        <v>0</v>
      </c>
    </row>
    <row r="4530" customFormat="false" ht="15" hidden="false" customHeight="false" outlineLevel="0" collapsed="false">
      <c r="A4530" s="25" t="s">
        <v>8909</v>
      </c>
      <c r="B4530" s="25" t="s">
        <v>115</v>
      </c>
      <c r="C4530" s="25" t="s">
        <v>186</v>
      </c>
      <c r="D4530" s="25" t="s">
        <v>2739</v>
      </c>
      <c r="E4530" s="25" t="s">
        <v>54</v>
      </c>
      <c r="F4530" s="25" t="s">
        <v>9413</v>
      </c>
      <c r="G4530" s="25" t="s">
        <v>9395</v>
      </c>
      <c r="H4530" s="25" t="n">
        <v>658</v>
      </c>
    </row>
    <row r="4531" customFormat="false" ht="15" hidden="false" customHeight="false" outlineLevel="0" collapsed="false">
      <c r="A4531" s="25" t="s">
        <v>396</v>
      </c>
      <c r="B4531" s="25" t="s">
        <v>69</v>
      </c>
      <c r="C4531" s="25" t="s">
        <v>178</v>
      </c>
      <c r="D4531" s="25" t="s">
        <v>162</v>
      </c>
      <c r="E4531" s="25" t="s">
        <v>55</v>
      </c>
      <c r="F4531" s="25" t="s">
        <v>9414</v>
      </c>
      <c r="G4531" s="25" t="s">
        <v>9426</v>
      </c>
      <c r="H4531" s="25" t="n">
        <v>0</v>
      </c>
    </row>
    <row r="4532" customFormat="false" ht="15" hidden="false" customHeight="false" outlineLevel="0" collapsed="false">
      <c r="A4532" s="25" t="s">
        <v>5151</v>
      </c>
      <c r="B4532" s="25" t="s">
        <v>95</v>
      </c>
      <c r="C4532" s="25" t="s">
        <v>178</v>
      </c>
      <c r="D4532" s="25" t="s">
        <v>3511</v>
      </c>
      <c r="E4532" s="25" t="s">
        <v>55</v>
      </c>
      <c r="F4532" s="25" t="s">
        <v>9414</v>
      </c>
      <c r="G4532" s="25" t="s">
        <v>9416</v>
      </c>
      <c r="H4532" s="25" t="n">
        <v>0</v>
      </c>
    </row>
    <row r="4533" customFormat="false" ht="15" hidden="false" customHeight="false" outlineLevel="0" collapsed="false">
      <c r="A4533" s="25" t="s">
        <v>5152</v>
      </c>
      <c r="B4533" s="25" t="s">
        <v>95</v>
      </c>
      <c r="C4533" s="25" t="s">
        <v>178</v>
      </c>
      <c r="D4533" s="25" t="s">
        <v>639</v>
      </c>
      <c r="E4533" s="25" t="s">
        <v>54</v>
      </c>
      <c r="F4533" s="25" t="s">
        <v>9414</v>
      </c>
      <c r="G4533" s="25" t="s">
        <v>9364</v>
      </c>
      <c r="H4533" s="25" t="n">
        <v>4791</v>
      </c>
    </row>
    <row r="4534" customFormat="false" ht="15" hidden="false" customHeight="false" outlineLevel="0" collapsed="false">
      <c r="A4534" s="25" t="s">
        <v>759</v>
      </c>
      <c r="B4534" s="25" t="s">
        <v>70</v>
      </c>
      <c r="C4534" s="25" t="s">
        <v>186</v>
      </c>
      <c r="D4534" s="25" t="s">
        <v>169</v>
      </c>
      <c r="E4534" s="25" t="s">
        <v>54</v>
      </c>
      <c r="F4534" s="25" t="s">
        <v>9414</v>
      </c>
      <c r="G4534" s="25" t="s">
        <v>9415</v>
      </c>
      <c r="H4534" s="25" t="n">
        <v>590</v>
      </c>
    </row>
    <row r="4535" customFormat="false" ht="15" hidden="false" customHeight="false" outlineLevel="0" collapsed="false">
      <c r="A4535" s="25" t="s">
        <v>760</v>
      </c>
      <c r="B4535" s="25" t="s">
        <v>70</v>
      </c>
      <c r="C4535" s="25" t="s">
        <v>178</v>
      </c>
      <c r="D4535" s="25" t="s">
        <v>180</v>
      </c>
      <c r="E4535" s="25" t="s">
        <v>54</v>
      </c>
      <c r="F4535" s="25" t="s">
        <v>9414</v>
      </c>
      <c r="G4535" s="25" t="s">
        <v>9425</v>
      </c>
      <c r="H4535" s="25" t="n">
        <v>5629</v>
      </c>
    </row>
    <row r="4536" customFormat="false" ht="15" hidden="false" customHeight="false" outlineLevel="0" collapsed="false">
      <c r="A4536" s="25" t="s">
        <v>3951</v>
      </c>
      <c r="B4536" s="25" t="s">
        <v>87</v>
      </c>
      <c r="C4536" s="25" t="s">
        <v>170</v>
      </c>
      <c r="E4536" s="25" t="s">
        <v>56</v>
      </c>
      <c r="F4536" s="25" t="s">
        <v>9414</v>
      </c>
    </row>
    <row r="4537" customFormat="false" ht="15" hidden="false" customHeight="false" outlineLevel="0" collapsed="false">
      <c r="A4537" s="25" t="s">
        <v>3952</v>
      </c>
      <c r="B4537" s="25" t="s">
        <v>87</v>
      </c>
      <c r="C4537" s="25" t="s">
        <v>9107</v>
      </c>
      <c r="D4537" s="25" t="s">
        <v>644</v>
      </c>
      <c r="E4537" s="25" t="s">
        <v>55</v>
      </c>
      <c r="F4537" s="25" t="s">
        <v>9414</v>
      </c>
      <c r="G4537" s="25" t="s">
        <v>9427</v>
      </c>
      <c r="H4537" s="25" t="n">
        <v>0</v>
      </c>
    </row>
    <row r="4538" customFormat="false" ht="15" hidden="false" customHeight="false" outlineLevel="0" collapsed="false">
      <c r="A4538" s="25" t="s">
        <v>5449</v>
      </c>
      <c r="B4538" s="25" t="s">
        <v>94</v>
      </c>
      <c r="C4538" s="25" t="s">
        <v>160</v>
      </c>
      <c r="E4538" s="25" t="s">
        <v>56</v>
      </c>
      <c r="F4538" s="25" t="s">
        <v>9414</v>
      </c>
    </row>
    <row r="4539" customFormat="false" ht="15" hidden="false" customHeight="false" outlineLevel="0" collapsed="false">
      <c r="A4539" s="25" t="s">
        <v>5450</v>
      </c>
      <c r="B4539" s="25" t="s">
        <v>94</v>
      </c>
      <c r="C4539" s="25" t="s">
        <v>178</v>
      </c>
      <c r="D4539" s="25" t="s">
        <v>1347</v>
      </c>
      <c r="E4539" s="25" t="s">
        <v>55</v>
      </c>
      <c r="F4539" s="25" t="s">
        <v>9414</v>
      </c>
      <c r="G4539" s="25" t="s">
        <v>9429</v>
      </c>
      <c r="H4539" s="25" t="n">
        <v>0</v>
      </c>
    </row>
    <row r="4540" customFormat="false" ht="15" hidden="false" customHeight="false" outlineLevel="0" collapsed="false">
      <c r="A4540" s="25" t="s">
        <v>5451</v>
      </c>
      <c r="B4540" s="25" t="s">
        <v>94</v>
      </c>
      <c r="C4540" s="25" t="s">
        <v>9107</v>
      </c>
      <c r="D4540" s="25" t="s">
        <v>1653</v>
      </c>
      <c r="E4540" s="25" t="s">
        <v>55</v>
      </c>
      <c r="F4540" s="25" t="s">
        <v>9414</v>
      </c>
      <c r="G4540" s="25" t="s">
        <v>9416</v>
      </c>
      <c r="H4540" s="25" t="n">
        <v>0</v>
      </c>
    </row>
    <row r="4541" customFormat="false" ht="15" hidden="false" customHeight="false" outlineLevel="0" collapsed="false">
      <c r="A4541" s="25" t="s">
        <v>2142</v>
      </c>
      <c r="B4541" s="25" t="s">
        <v>80</v>
      </c>
      <c r="C4541" s="25" t="s">
        <v>9107</v>
      </c>
      <c r="D4541" s="25" t="s">
        <v>225</v>
      </c>
      <c r="E4541" s="25" t="s">
        <v>54</v>
      </c>
      <c r="F4541" s="25" t="s">
        <v>9414</v>
      </c>
      <c r="G4541" s="25" t="s">
        <v>9383</v>
      </c>
      <c r="H4541" s="25" t="n">
        <v>4323</v>
      </c>
    </row>
    <row r="4542" customFormat="false" ht="15" hidden="false" customHeight="false" outlineLevel="0" collapsed="false">
      <c r="A4542" s="25" t="s">
        <v>2143</v>
      </c>
      <c r="B4542" s="25" t="s">
        <v>80</v>
      </c>
      <c r="C4542" s="25" t="s">
        <v>9107</v>
      </c>
      <c r="D4542" s="25" t="s">
        <v>162</v>
      </c>
      <c r="E4542" s="25" t="s">
        <v>54</v>
      </c>
      <c r="F4542" s="25" t="s">
        <v>9414</v>
      </c>
      <c r="G4542" s="25" t="s">
        <v>9420</v>
      </c>
      <c r="H4542" s="25" t="n">
        <v>5085</v>
      </c>
    </row>
    <row r="4543" customFormat="false" ht="15" hidden="false" customHeight="false" outlineLevel="0" collapsed="false">
      <c r="A4543" s="25" t="s">
        <v>5711</v>
      </c>
      <c r="B4543" s="25" t="s">
        <v>96</v>
      </c>
      <c r="C4543" s="25" t="s">
        <v>160</v>
      </c>
      <c r="D4543" s="25" t="s">
        <v>3373</v>
      </c>
      <c r="E4543" s="25" t="s">
        <v>54</v>
      </c>
      <c r="F4543" s="25" t="s">
        <v>9414</v>
      </c>
      <c r="G4543" s="25" t="s">
        <v>9428</v>
      </c>
      <c r="H4543" s="25" t="n">
        <v>2996</v>
      </c>
    </row>
    <row r="4544" customFormat="false" ht="15" hidden="false" customHeight="false" outlineLevel="0" collapsed="false">
      <c r="A4544" s="25" t="s">
        <v>4161</v>
      </c>
      <c r="B4544" s="25" t="s">
        <v>89</v>
      </c>
      <c r="C4544" s="25" t="s">
        <v>9107</v>
      </c>
      <c r="D4544" s="25" t="s">
        <v>218</v>
      </c>
      <c r="E4544" s="25" t="s">
        <v>54</v>
      </c>
      <c r="F4544" s="25" t="s">
        <v>9414</v>
      </c>
      <c r="G4544" s="25" t="s">
        <v>9425</v>
      </c>
      <c r="H4544" s="25" t="n">
        <v>4682</v>
      </c>
    </row>
    <row r="4545" customFormat="false" ht="15" hidden="false" customHeight="false" outlineLevel="0" collapsed="false">
      <c r="A4545" s="25" t="s">
        <v>6354</v>
      </c>
      <c r="B4545" s="25" t="s">
        <v>106</v>
      </c>
      <c r="C4545" s="25" t="s">
        <v>160</v>
      </c>
      <c r="D4545" s="25" t="s">
        <v>156</v>
      </c>
      <c r="E4545" s="25" t="s">
        <v>54</v>
      </c>
      <c r="F4545" s="25" t="s">
        <v>9414</v>
      </c>
      <c r="G4545" s="25" t="s">
        <v>9425</v>
      </c>
      <c r="H4545" s="25" t="n">
        <v>3250</v>
      </c>
    </row>
    <row r="4546" customFormat="false" ht="15" hidden="false" customHeight="false" outlineLevel="0" collapsed="false">
      <c r="A4546" s="25" t="s">
        <v>7842</v>
      </c>
      <c r="B4546" s="25" t="s">
        <v>114</v>
      </c>
      <c r="C4546" s="25" t="s">
        <v>186</v>
      </c>
      <c r="D4546" s="25" t="s">
        <v>609</v>
      </c>
      <c r="E4546" s="25" t="s">
        <v>55</v>
      </c>
      <c r="F4546" s="25" t="s">
        <v>9414</v>
      </c>
      <c r="G4546" s="25" t="s">
        <v>9420</v>
      </c>
      <c r="H4546" s="25" t="n">
        <v>0</v>
      </c>
    </row>
    <row r="4547" customFormat="false" ht="15" hidden="false" customHeight="false" outlineLevel="0" collapsed="false">
      <c r="A4547" s="25" t="s">
        <v>8260</v>
      </c>
      <c r="B4547" s="25" t="s">
        <v>113</v>
      </c>
      <c r="C4547" s="25" t="s">
        <v>9107</v>
      </c>
      <c r="D4547" s="25" t="s">
        <v>494</v>
      </c>
      <c r="E4547" s="25" t="s">
        <v>55</v>
      </c>
      <c r="F4547" s="25" t="s">
        <v>9414</v>
      </c>
      <c r="G4547" s="25" t="s">
        <v>9426</v>
      </c>
      <c r="H4547" s="25" t="n">
        <v>0</v>
      </c>
    </row>
    <row r="4548" customFormat="false" ht="15" hidden="false" customHeight="false" outlineLevel="0" collapsed="false">
      <c r="A4548" s="25" t="s">
        <v>8261</v>
      </c>
      <c r="B4548" s="25" t="s">
        <v>113</v>
      </c>
      <c r="C4548" s="25" t="s">
        <v>9107</v>
      </c>
      <c r="D4548" s="25" t="s">
        <v>494</v>
      </c>
      <c r="E4548" s="25" t="s">
        <v>54</v>
      </c>
      <c r="F4548" s="25" t="s">
        <v>9414</v>
      </c>
      <c r="G4548" s="25" t="s">
        <v>9369</v>
      </c>
      <c r="H4548" s="25" t="n">
        <v>5323</v>
      </c>
    </row>
    <row r="4549" customFormat="false" ht="15" hidden="false" customHeight="false" outlineLevel="0" collapsed="false">
      <c r="A4549" s="25" t="s">
        <v>3351</v>
      </c>
      <c r="B4549" s="25" t="s">
        <v>77</v>
      </c>
      <c r="C4549" s="25" t="s">
        <v>186</v>
      </c>
      <c r="D4549" s="25" t="s">
        <v>218</v>
      </c>
      <c r="E4549" s="25" t="s">
        <v>55</v>
      </c>
      <c r="F4549" s="25" t="s">
        <v>9414</v>
      </c>
      <c r="G4549" s="25" t="s">
        <v>9416</v>
      </c>
      <c r="H4549" s="25" t="n">
        <v>0</v>
      </c>
    </row>
    <row r="4550" customFormat="false" ht="15" hidden="false" customHeight="false" outlineLevel="0" collapsed="false">
      <c r="A4550" s="25" t="s">
        <v>3352</v>
      </c>
      <c r="B4550" s="25" t="s">
        <v>77</v>
      </c>
      <c r="C4550" s="25" t="s">
        <v>178</v>
      </c>
      <c r="D4550" s="25" t="s">
        <v>198</v>
      </c>
      <c r="E4550" s="25" t="s">
        <v>54</v>
      </c>
      <c r="F4550" s="25" t="s">
        <v>9414</v>
      </c>
      <c r="G4550" s="25" t="s">
        <v>9416</v>
      </c>
      <c r="H4550" s="25" t="n">
        <v>5966</v>
      </c>
    </row>
    <row r="4551" customFormat="false" ht="15" hidden="false" customHeight="false" outlineLevel="0" collapsed="false">
      <c r="A4551" s="25" t="s">
        <v>8601</v>
      </c>
      <c r="B4551" s="25" t="s">
        <v>116</v>
      </c>
      <c r="C4551" s="25" t="s">
        <v>9107</v>
      </c>
      <c r="E4551" s="25" t="s">
        <v>56</v>
      </c>
      <c r="F4551" s="25" t="s">
        <v>9414</v>
      </c>
    </row>
    <row r="4552" customFormat="false" ht="15" hidden="false" customHeight="false" outlineLevel="0" collapsed="false">
      <c r="A4552" s="25" t="s">
        <v>8602</v>
      </c>
      <c r="B4552" s="25" t="s">
        <v>116</v>
      </c>
      <c r="C4552" s="25" t="s">
        <v>160</v>
      </c>
      <c r="D4552" s="25" t="s">
        <v>419</v>
      </c>
      <c r="E4552" s="25" t="s">
        <v>54</v>
      </c>
      <c r="F4552" s="25" t="s">
        <v>9414</v>
      </c>
      <c r="G4552" s="25" t="s">
        <v>9426</v>
      </c>
      <c r="H4552" s="25" t="n">
        <v>3452</v>
      </c>
    </row>
    <row r="4553" customFormat="false" ht="15" hidden="false" customHeight="false" outlineLevel="0" collapsed="false">
      <c r="A4553" s="25" t="s">
        <v>1319</v>
      </c>
      <c r="B4553" s="25" t="s">
        <v>73</v>
      </c>
      <c r="C4553" s="25" t="s">
        <v>148</v>
      </c>
      <c r="D4553" s="25" t="s">
        <v>251</v>
      </c>
      <c r="E4553" s="25" t="s">
        <v>55</v>
      </c>
      <c r="F4553" s="25" t="s">
        <v>9414</v>
      </c>
      <c r="G4553" s="25" t="s">
        <v>9428</v>
      </c>
      <c r="H4553" s="25" t="n">
        <v>0</v>
      </c>
    </row>
    <row r="4554" customFormat="false" ht="15" hidden="false" customHeight="false" outlineLevel="0" collapsed="false">
      <c r="A4554" s="25" t="s">
        <v>1320</v>
      </c>
      <c r="B4554" s="25" t="s">
        <v>73</v>
      </c>
      <c r="C4554" s="25" t="s">
        <v>160</v>
      </c>
      <c r="D4554" s="25" t="s">
        <v>176</v>
      </c>
      <c r="E4554" s="25" t="s">
        <v>55</v>
      </c>
      <c r="F4554" s="25" t="s">
        <v>9414</v>
      </c>
      <c r="G4554" s="25" t="s">
        <v>9423</v>
      </c>
      <c r="H4554" s="25" t="n">
        <v>0</v>
      </c>
    </row>
    <row r="4555" customFormat="false" ht="15" hidden="false" customHeight="false" outlineLevel="0" collapsed="false">
      <c r="A4555" s="25" t="s">
        <v>6846</v>
      </c>
      <c r="B4555" s="25" t="s">
        <v>105</v>
      </c>
      <c r="C4555" s="25" t="s">
        <v>186</v>
      </c>
      <c r="D4555" s="25" t="s">
        <v>419</v>
      </c>
      <c r="E4555" s="25" t="s">
        <v>55</v>
      </c>
      <c r="F4555" s="25" t="s">
        <v>9414</v>
      </c>
      <c r="G4555" s="25" t="s">
        <v>9419</v>
      </c>
      <c r="H4555" s="25" t="n">
        <v>0</v>
      </c>
    </row>
    <row r="4556" customFormat="false" ht="15" hidden="false" customHeight="false" outlineLevel="0" collapsed="false">
      <c r="A4556" s="25" t="s">
        <v>7170</v>
      </c>
      <c r="B4556" s="25" t="s">
        <v>104</v>
      </c>
      <c r="C4556" s="25" t="s">
        <v>186</v>
      </c>
      <c r="D4556" s="25" t="s">
        <v>2484</v>
      </c>
      <c r="E4556" s="25" t="s">
        <v>54</v>
      </c>
      <c r="F4556" s="25" t="s">
        <v>9414</v>
      </c>
      <c r="G4556" s="25" t="s">
        <v>9423</v>
      </c>
      <c r="H4556" s="25" t="n">
        <v>583</v>
      </c>
    </row>
    <row r="4557" customFormat="false" ht="15" hidden="false" customHeight="false" outlineLevel="0" collapsed="false">
      <c r="A4557" s="25" t="s">
        <v>4517</v>
      </c>
      <c r="B4557" s="25" t="s">
        <v>86</v>
      </c>
      <c r="C4557" s="25" t="s">
        <v>148</v>
      </c>
      <c r="D4557" s="25" t="s">
        <v>3359</v>
      </c>
      <c r="E4557" s="25" t="s">
        <v>55</v>
      </c>
      <c r="F4557" s="25" t="s">
        <v>9414</v>
      </c>
      <c r="G4557" s="25" t="s">
        <v>9426</v>
      </c>
      <c r="H4557" s="25" t="n">
        <v>0</v>
      </c>
    </row>
    <row r="4558" customFormat="false" ht="15" hidden="false" customHeight="false" outlineLevel="0" collapsed="false">
      <c r="A4558" s="25" t="s">
        <v>8910</v>
      </c>
      <c r="B4558" s="25" t="s">
        <v>115</v>
      </c>
      <c r="C4558" s="25" t="s">
        <v>170</v>
      </c>
      <c r="D4558" s="25" t="s">
        <v>868</v>
      </c>
      <c r="E4558" s="25" t="s">
        <v>55</v>
      </c>
      <c r="F4558" s="25" t="s">
        <v>9414</v>
      </c>
      <c r="G4558" s="25" t="s">
        <v>9423</v>
      </c>
      <c r="H4558" s="25" t="n">
        <v>0</v>
      </c>
    </row>
    <row r="4559" customFormat="false" ht="15" hidden="false" customHeight="false" outlineLevel="0" collapsed="false">
      <c r="A4559" s="25" t="s">
        <v>8911</v>
      </c>
      <c r="B4559" s="25" t="s">
        <v>115</v>
      </c>
      <c r="C4559" s="25" t="s">
        <v>186</v>
      </c>
      <c r="D4559" s="25" t="s">
        <v>633</v>
      </c>
      <c r="E4559" s="25" t="s">
        <v>54</v>
      </c>
      <c r="F4559" s="25" t="s">
        <v>9414</v>
      </c>
      <c r="G4559" s="25" t="s">
        <v>9398</v>
      </c>
      <c r="H4559" s="25" t="n">
        <v>507</v>
      </c>
    </row>
    <row r="4560" customFormat="false" ht="15" hidden="false" customHeight="false" outlineLevel="0" collapsed="false">
      <c r="A4560" s="25" t="s">
        <v>397</v>
      </c>
      <c r="B4560" s="25" t="s">
        <v>69</v>
      </c>
      <c r="C4560" s="25" t="s">
        <v>186</v>
      </c>
      <c r="D4560" s="25" t="s">
        <v>169</v>
      </c>
      <c r="E4560" s="25" t="s">
        <v>55</v>
      </c>
      <c r="F4560" s="25" t="s">
        <v>9416</v>
      </c>
      <c r="G4560" s="25" t="s">
        <v>9427</v>
      </c>
      <c r="H4560" s="25" t="n">
        <v>0</v>
      </c>
    </row>
    <row r="4561" customFormat="false" ht="15" hidden="false" customHeight="false" outlineLevel="0" collapsed="false">
      <c r="A4561" s="25" t="s">
        <v>398</v>
      </c>
      <c r="B4561" s="25" t="s">
        <v>69</v>
      </c>
      <c r="C4561" s="25" t="s">
        <v>148</v>
      </c>
      <c r="D4561" s="25" t="s">
        <v>245</v>
      </c>
      <c r="E4561" s="25" t="s">
        <v>55</v>
      </c>
      <c r="F4561" s="25" t="s">
        <v>9416</v>
      </c>
      <c r="G4561" s="25" t="s">
        <v>9423</v>
      </c>
      <c r="H4561" s="25" t="n">
        <v>0</v>
      </c>
    </row>
    <row r="4562" customFormat="false" ht="15" hidden="false" customHeight="false" outlineLevel="0" collapsed="false">
      <c r="A4562" s="25" t="s">
        <v>4852</v>
      </c>
      <c r="B4562" s="25" t="s">
        <v>98</v>
      </c>
      <c r="C4562" s="25" t="s">
        <v>9107</v>
      </c>
      <c r="E4562" s="25" t="s">
        <v>56</v>
      </c>
      <c r="F4562" s="25" t="s">
        <v>9416</v>
      </c>
    </row>
    <row r="4563" customFormat="false" ht="15" hidden="false" customHeight="false" outlineLevel="0" collapsed="false">
      <c r="A4563" s="25" t="s">
        <v>4853</v>
      </c>
      <c r="B4563" s="25" t="s">
        <v>98</v>
      </c>
      <c r="C4563" s="25" t="s">
        <v>186</v>
      </c>
      <c r="D4563" s="25" t="s">
        <v>661</v>
      </c>
      <c r="E4563" s="25" t="s">
        <v>54</v>
      </c>
      <c r="F4563" s="25" t="s">
        <v>9416</v>
      </c>
      <c r="G4563" s="25" t="s">
        <v>9417</v>
      </c>
      <c r="H4563" s="25" t="n">
        <v>574</v>
      </c>
    </row>
    <row r="4564" customFormat="false" ht="15" hidden="false" customHeight="false" outlineLevel="0" collapsed="false">
      <c r="A4564" s="25" t="s">
        <v>5153</v>
      </c>
      <c r="B4564" s="25" t="s">
        <v>95</v>
      </c>
      <c r="C4564" s="25" t="s">
        <v>170</v>
      </c>
      <c r="D4564" s="25" t="s">
        <v>1049</v>
      </c>
      <c r="E4564" s="25" t="s">
        <v>56</v>
      </c>
      <c r="F4564" s="25" t="s">
        <v>9416</v>
      </c>
    </row>
    <row r="4565" customFormat="false" ht="15" hidden="false" customHeight="false" outlineLevel="0" collapsed="false">
      <c r="A4565" s="25" t="s">
        <v>5154</v>
      </c>
      <c r="B4565" s="25" t="s">
        <v>95</v>
      </c>
      <c r="C4565" s="25" t="s">
        <v>148</v>
      </c>
      <c r="D4565" s="25" t="s">
        <v>1795</v>
      </c>
      <c r="E4565" s="25" t="s">
        <v>54</v>
      </c>
      <c r="F4565" s="25" t="s">
        <v>9416</v>
      </c>
      <c r="G4565" s="25" t="s">
        <v>9392</v>
      </c>
      <c r="H4565" s="25" t="n">
        <v>48</v>
      </c>
    </row>
    <row r="4566" customFormat="false" ht="15" hidden="false" customHeight="false" outlineLevel="0" collapsed="false">
      <c r="A4566" s="25" t="s">
        <v>761</v>
      </c>
      <c r="B4566" s="25" t="s">
        <v>70</v>
      </c>
      <c r="C4566" s="25" t="s">
        <v>148</v>
      </c>
      <c r="D4566" s="25" t="s">
        <v>158</v>
      </c>
      <c r="E4566" s="25" t="s">
        <v>55</v>
      </c>
      <c r="F4566" s="25" t="s">
        <v>9416</v>
      </c>
      <c r="G4566" s="25" t="s">
        <v>9428</v>
      </c>
      <c r="H4566" s="25" t="n">
        <v>0</v>
      </c>
    </row>
    <row r="4567" customFormat="false" ht="15" hidden="false" customHeight="false" outlineLevel="0" collapsed="false">
      <c r="A4567" s="25" t="s">
        <v>762</v>
      </c>
      <c r="B4567" s="25" t="s">
        <v>70</v>
      </c>
      <c r="C4567" s="25" t="s">
        <v>186</v>
      </c>
      <c r="D4567" s="25" t="s">
        <v>180</v>
      </c>
      <c r="E4567" s="25" t="s">
        <v>54</v>
      </c>
      <c r="F4567" s="25" t="s">
        <v>9416</v>
      </c>
      <c r="G4567" s="25" t="s">
        <v>9427</v>
      </c>
      <c r="H4567" s="25" t="n">
        <v>458</v>
      </c>
    </row>
    <row r="4568" customFormat="false" ht="15" hidden="false" customHeight="false" outlineLevel="0" collapsed="false">
      <c r="A4568" s="25" t="s">
        <v>763</v>
      </c>
      <c r="B4568" s="25" t="s">
        <v>70</v>
      </c>
      <c r="C4568" s="25" t="s">
        <v>178</v>
      </c>
      <c r="D4568" s="25" t="s">
        <v>191</v>
      </c>
      <c r="E4568" s="25" t="s">
        <v>54</v>
      </c>
      <c r="F4568" s="25" t="s">
        <v>9416</v>
      </c>
      <c r="G4568" s="25" t="s">
        <v>9378</v>
      </c>
      <c r="H4568" s="25" t="n">
        <v>5455</v>
      </c>
    </row>
    <row r="4569" customFormat="false" ht="15" hidden="false" customHeight="false" outlineLevel="0" collapsed="false">
      <c r="A4569" s="25" t="s">
        <v>3953</v>
      </c>
      <c r="B4569" s="25" t="s">
        <v>87</v>
      </c>
      <c r="C4569" s="25" t="s">
        <v>186</v>
      </c>
      <c r="D4569" s="25" t="s">
        <v>421</v>
      </c>
      <c r="E4569" s="25" t="s">
        <v>55</v>
      </c>
      <c r="F4569" s="25" t="s">
        <v>9416</v>
      </c>
      <c r="G4569" s="25" t="s">
        <v>9425</v>
      </c>
      <c r="H4569" s="25" t="n">
        <v>0</v>
      </c>
    </row>
    <row r="4570" customFormat="false" ht="15" hidden="false" customHeight="false" outlineLevel="0" collapsed="false">
      <c r="A4570" s="25" t="s">
        <v>3954</v>
      </c>
      <c r="B4570" s="25" t="s">
        <v>87</v>
      </c>
      <c r="C4570" s="25" t="s">
        <v>178</v>
      </c>
      <c r="D4570" s="25" t="s">
        <v>494</v>
      </c>
      <c r="E4570" s="25" t="s">
        <v>54</v>
      </c>
      <c r="F4570" s="25" t="s">
        <v>9416</v>
      </c>
      <c r="G4570" s="25" t="s">
        <v>9405</v>
      </c>
      <c r="H4570" s="25" t="n">
        <v>5666</v>
      </c>
    </row>
    <row r="4571" customFormat="false" ht="15" hidden="false" customHeight="false" outlineLevel="0" collapsed="false">
      <c r="A4571" s="25" t="s">
        <v>5452</v>
      </c>
      <c r="B4571" s="25" t="s">
        <v>94</v>
      </c>
      <c r="C4571" s="25" t="s">
        <v>170</v>
      </c>
      <c r="D4571" s="25" t="s">
        <v>1156</v>
      </c>
      <c r="E4571" s="25" t="s">
        <v>54</v>
      </c>
      <c r="F4571" s="25" t="s">
        <v>9416</v>
      </c>
      <c r="G4571" s="25" t="s">
        <v>9417</v>
      </c>
      <c r="H4571" s="25" t="n">
        <v>1107</v>
      </c>
    </row>
    <row r="4572" customFormat="false" ht="15" hidden="false" customHeight="false" outlineLevel="0" collapsed="false">
      <c r="A4572" s="25" t="s">
        <v>5453</v>
      </c>
      <c r="B4572" s="25" t="s">
        <v>94</v>
      </c>
      <c r="C4572" s="25" t="s">
        <v>9107</v>
      </c>
      <c r="D4572" s="25" t="s">
        <v>193</v>
      </c>
      <c r="E4572" s="25" t="s">
        <v>54</v>
      </c>
      <c r="F4572" s="25" t="s">
        <v>9416</v>
      </c>
      <c r="G4572" s="25" t="s">
        <v>9415</v>
      </c>
      <c r="H4572" s="25" t="n">
        <v>4089</v>
      </c>
    </row>
    <row r="4573" customFormat="false" ht="15" hidden="false" customHeight="false" outlineLevel="0" collapsed="false">
      <c r="A4573" s="25" t="s">
        <v>5712</v>
      </c>
      <c r="B4573" s="25" t="s">
        <v>96</v>
      </c>
      <c r="C4573" s="25" t="s">
        <v>186</v>
      </c>
      <c r="D4573" s="25" t="s">
        <v>3359</v>
      </c>
      <c r="E4573" s="25" t="s">
        <v>54</v>
      </c>
      <c r="F4573" s="25" t="s">
        <v>9416</v>
      </c>
      <c r="G4573" s="25" t="s">
        <v>9391</v>
      </c>
      <c r="H4573" s="25" t="n">
        <v>498</v>
      </c>
    </row>
    <row r="4574" customFormat="false" ht="15" hidden="false" customHeight="false" outlineLevel="0" collapsed="false">
      <c r="A4574" s="25" t="s">
        <v>6171</v>
      </c>
      <c r="B4574" s="25" t="s">
        <v>108</v>
      </c>
      <c r="C4574" s="25" t="s">
        <v>160</v>
      </c>
      <c r="D4574" s="25" t="s">
        <v>428</v>
      </c>
      <c r="E4574" s="25" t="s">
        <v>55</v>
      </c>
      <c r="F4574" s="25" t="s">
        <v>9416</v>
      </c>
      <c r="G4574" s="25" t="s">
        <v>9392</v>
      </c>
      <c r="H4574" s="25" t="n">
        <v>0</v>
      </c>
    </row>
    <row r="4575" customFormat="false" ht="15" hidden="false" customHeight="false" outlineLevel="0" collapsed="false">
      <c r="A4575" s="25" t="s">
        <v>3061</v>
      </c>
      <c r="B4575" s="25" t="s">
        <v>76</v>
      </c>
      <c r="C4575" s="25" t="s">
        <v>148</v>
      </c>
      <c r="D4575" s="25" t="s">
        <v>237</v>
      </c>
      <c r="E4575" s="25" t="s">
        <v>54</v>
      </c>
      <c r="F4575" s="25" t="s">
        <v>9416</v>
      </c>
      <c r="G4575" s="25" t="s">
        <v>9419</v>
      </c>
      <c r="H4575" s="25" t="n">
        <v>64</v>
      </c>
    </row>
    <row r="4576" customFormat="false" ht="15" hidden="false" customHeight="false" outlineLevel="0" collapsed="false">
      <c r="A4576" s="25" t="s">
        <v>7843</v>
      </c>
      <c r="B4576" s="25" t="s">
        <v>114</v>
      </c>
      <c r="C4576" s="25" t="s">
        <v>160</v>
      </c>
      <c r="D4576" s="25" t="s">
        <v>1351</v>
      </c>
      <c r="E4576" s="25" t="s">
        <v>55</v>
      </c>
      <c r="F4576" s="25" t="s">
        <v>9416</v>
      </c>
      <c r="G4576" s="25" t="s">
        <v>9417</v>
      </c>
      <c r="H4576" s="25" t="n">
        <v>0</v>
      </c>
    </row>
    <row r="4577" customFormat="false" ht="15" hidden="false" customHeight="false" outlineLevel="0" collapsed="false">
      <c r="A4577" s="25" t="s">
        <v>8262</v>
      </c>
      <c r="B4577" s="25" t="s">
        <v>113</v>
      </c>
      <c r="C4577" s="25" t="s">
        <v>178</v>
      </c>
      <c r="D4577" s="25" t="s">
        <v>184</v>
      </c>
      <c r="E4577" s="25" t="s">
        <v>56</v>
      </c>
      <c r="F4577" s="25" t="s">
        <v>9416</v>
      </c>
    </row>
    <row r="4578" customFormat="false" ht="15" hidden="false" customHeight="false" outlineLevel="0" collapsed="false">
      <c r="A4578" s="25" t="s">
        <v>8263</v>
      </c>
      <c r="B4578" s="25" t="s">
        <v>113</v>
      </c>
      <c r="C4578" s="25" t="s">
        <v>186</v>
      </c>
      <c r="D4578" s="25" t="s">
        <v>1158</v>
      </c>
      <c r="E4578" s="25" t="s">
        <v>55</v>
      </c>
      <c r="F4578" s="25" t="s">
        <v>9416</v>
      </c>
      <c r="G4578" s="25" t="s">
        <v>9417</v>
      </c>
      <c r="H4578" s="25" t="n">
        <v>0</v>
      </c>
    </row>
    <row r="4579" customFormat="false" ht="15" hidden="false" customHeight="false" outlineLevel="0" collapsed="false">
      <c r="A4579" s="25" t="s">
        <v>8264</v>
      </c>
      <c r="B4579" s="25" t="s">
        <v>113</v>
      </c>
      <c r="C4579" s="25" t="s">
        <v>186</v>
      </c>
      <c r="D4579" s="25" t="s">
        <v>1187</v>
      </c>
      <c r="E4579" s="25" t="s">
        <v>54</v>
      </c>
      <c r="F4579" s="25" t="s">
        <v>9416</v>
      </c>
      <c r="G4579" s="25" t="s">
        <v>9417</v>
      </c>
      <c r="H4579" s="25" t="n">
        <v>565</v>
      </c>
    </row>
    <row r="4580" customFormat="false" ht="15" hidden="false" customHeight="false" outlineLevel="0" collapsed="false">
      <c r="A4580" s="25" t="s">
        <v>8265</v>
      </c>
      <c r="B4580" s="25" t="s">
        <v>113</v>
      </c>
      <c r="C4580" s="25" t="s">
        <v>186</v>
      </c>
      <c r="D4580" s="25" t="s">
        <v>494</v>
      </c>
      <c r="E4580" s="25" t="s">
        <v>54</v>
      </c>
      <c r="F4580" s="25" t="s">
        <v>9416</v>
      </c>
      <c r="G4580" s="25" t="s">
        <v>9428</v>
      </c>
      <c r="H4580" s="25" t="n">
        <v>579</v>
      </c>
    </row>
    <row r="4581" customFormat="false" ht="15" hidden="false" customHeight="false" outlineLevel="0" collapsed="false">
      <c r="A4581" s="25" t="s">
        <v>1021</v>
      </c>
      <c r="B4581" s="25" t="s">
        <v>72</v>
      </c>
      <c r="C4581" s="25" t="s">
        <v>148</v>
      </c>
      <c r="D4581" s="25" t="s">
        <v>195</v>
      </c>
      <c r="E4581" s="25" t="s">
        <v>54</v>
      </c>
      <c r="F4581" s="25" t="s">
        <v>9416</v>
      </c>
      <c r="G4581" s="25" t="s">
        <v>9396</v>
      </c>
      <c r="H4581" s="25" t="n">
        <v>56</v>
      </c>
    </row>
    <row r="4582" customFormat="false" ht="15" hidden="false" customHeight="false" outlineLevel="0" collapsed="false">
      <c r="A4582" s="25" t="s">
        <v>6630</v>
      </c>
      <c r="B4582" s="25" t="s">
        <v>107</v>
      </c>
      <c r="C4582" s="25" t="s">
        <v>9107</v>
      </c>
      <c r="D4582" s="25" t="s">
        <v>444</v>
      </c>
      <c r="E4582" s="25" t="s">
        <v>54</v>
      </c>
      <c r="F4582" s="25" t="s">
        <v>9416</v>
      </c>
      <c r="G4582" s="25" t="s">
        <v>9382</v>
      </c>
      <c r="H4582" s="25" t="n">
        <v>4063</v>
      </c>
    </row>
    <row r="4583" customFormat="false" ht="15" hidden="false" customHeight="false" outlineLevel="0" collapsed="false">
      <c r="A4583" s="25" t="s">
        <v>3353</v>
      </c>
      <c r="B4583" s="25" t="s">
        <v>77</v>
      </c>
      <c r="C4583" s="25" t="s">
        <v>170</v>
      </c>
      <c r="D4583" s="25" t="s">
        <v>169</v>
      </c>
      <c r="E4583" s="25" t="s">
        <v>54</v>
      </c>
      <c r="F4583" s="25" t="s">
        <v>9416</v>
      </c>
      <c r="G4583" s="25" t="s">
        <v>9428</v>
      </c>
      <c r="H4583" s="25" t="n">
        <v>1193</v>
      </c>
    </row>
    <row r="4584" customFormat="false" ht="15" hidden="false" customHeight="false" outlineLevel="0" collapsed="false">
      <c r="A4584" s="25" t="s">
        <v>1321</v>
      </c>
      <c r="B4584" s="25" t="s">
        <v>73</v>
      </c>
      <c r="C4584" s="25" t="s">
        <v>186</v>
      </c>
      <c r="D4584" s="25" t="s">
        <v>231</v>
      </c>
      <c r="E4584" s="25" t="s">
        <v>55</v>
      </c>
      <c r="F4584" s="25" t="s">
        <v>9416</v>
      </c>
      <c r="G4584" s="25" t="s">
        <v>9427</v>
      </c>
      <c r="H4584" s="25" t="n">
        <v>0</v>
      </c>
    </row>
    <row r="4585" customFormat="false" ht="15" hidden="false" customHeight="false" outlineLevel="0" collapsed="false">
      <c r="A4585" s="25" t="s">
        <v>3641</v>
      </c>
      <c r="B4585" s="25" t="s">
        <v>79</v>
      </c>
      <c r="C4585" s="25" t="s">
        <v>170</v>
      </c>
      <c r="D4585" s="25" t="s">
        <v>173</v>
      </c>
      <c r="E4585" s="25" t="s">
        <v>54</v>
      </c>
      <c r="F4585" s="25" t="s">
        <v>9416</v>
      </c>
      <c r="G4585" s="25" t="s">
        <v>9419</v>
      </c>
      <c r="H4585" s="25" t="n">
        <v>1088</v>
      </c>
    </row>
    <row r="4586" customFormat="false" ht="15" hidden="false" customHeight="false" outlineLevel="0" collapsed="false">
      <c r="A4586" s="25" t="s">
        <v>5967</v>
      </c>
      <c r="B4586" s="25" t="s">
        <v>97</v>
      </c>
      <c r="C4586" s="25" t="s">
        <v>170</v>
      </c>
      <c r="D4586" s="25" t="s">
        <v>1653</v>
      </c>
      <c r="E4586" s="25" t="s">
        <v>55</v>
      </c>
      <c r="F4586" s="25" t="s">
        <v>9416</v>
      </c>
      <c r="G4586" s="25" t="s">
        <v>9405</v>
      </c>
      <c r="H4586" s="25" t="n">
        <v>0</v>
      </c>
    </row>
    <row r="4587" customFormat="false" ht="15" hidden="false" customHeight="false" outlineLevel="0" collapsed="false">
      <c r="A4587" s="25" t="s">
        <v>6847</v>
      </c>
      <c r="B4587" s="25" t="s">
        <v>105</v>
      </c>
      <c r="C4587" s="25" t="s">
        <v>148</v>
      </c>
      <c r="D4587" s="25" t="s">
        <v>1351</v>
      </c>
      <c r="E4587" s="25" t="s">
        <v>54</v>
      </c>
      <c r="F4587" s="25" t="s">
        <v>9416</v>
      </c>
      <c r="G4587" s="25" t="s">
        <v>9396</v>
      </c>
      <c r="H4587" s="25" t="n">
        <v>58</v>
      </c>
    </row>
    <row r="4588" customFormat="false" ht="15" hidden="false" customHeight="false" outlineLevel="0" collapsed="false">
      <c r="A4588" s="25" t="s">
        <v>4299</v>
      </c>
      <c r="B4588" s="25" t="s">
        <v>88</v>
      </c>
      <c r="C4588" s="25" t="s">
        <v>178</v>
      </c>
      <c r="E4588" s="25" t="s">
        <v>56</v>
      </c>
      <c r="F4588" s="25" t="s">
        <v>9416</v>
      </c>
    </row>
    <row r="4589" customFormat="false" ht="15" hidden="false" customHeight="false" outlineLevel="0" collapsed="false">
      <c r="A4589" s="25" t="s">
        <v>7171</v>
      </c>
      <c r="B4589" s="25" t="s">
        <v>104</v>
      </c>
      <c r="C4589" s="25" t="s">
        <v>160</v>
      </c>
      <c r="D4589" s="25" t="s">
        <v>199</v>
      </c>
      <c r="E4589" s="25" t="s">
        <v>55</v>
      </c>
      <c r="F4589" s="25" t="s">
        <v>9416</v>
      </c>
      <c r="G4589" s="25" t="s">
        <v>9417</v>
      </c>
      <c r="H4589" s="25" t="n">
        <v>0</v>
      </c>
    </row>
    <row r="4590" customFormat="false" ht="15" hidden="false" customHeight="false" outlineLevel="0" collapsed="false">
      <c r="A4590" s="25" t="s">
        <v>7172</v>
      </c>
      <c r="B4590" s="25" t="s">
        <v>104</v>
      </c>
      <c r="C4590" s="25" t="s">
        <v>178</v>
      </c>
      <c r="D4590" s="25" t="s">
        <v>609</v>
      </c>
      <c r="E4590" s="25" t="s">
        <v>54</v>
      </c>
      <c r="F4590" s="25" t="s">
        <v>9416</v>
      </c>
      <c r="G4590" s="25" t="s">
        <v>9423</v>
      </c>
      <c r="H4590" s="25" t="n">
        <v>4466</v>
      </c>
    </row>
    <row r="4591" customFormat="false" ht="15" hidden="false" customHeight="false" outlineLevel="0" collapsed="false">
      <c r="A4591" s="25" t="s">
        <v>4518</v>
      </c>
      <c r="B4591" s="25" t="s">
        <v>86</v>
      </c>
      <c r="C4591" s="25" t="s">
        <v>148</v>
      </c>
      <c r="E4591" s="25" t="s">
        <v>56</v>
      </c>
      <c r="F4591" s="25" t="s">
        <v>9416</v>
      </c>
    </row>
    <row r="4592" customFormat="false" ht="15" hidden="false" customHeight="false" outlineLevel="0" collapsed="false">
      <c r="A4592" s="25" t="s">
        <v>4519</v>
      </c>
      <c r="B4592" s="25" t="s">
        <v>86</v>
      </c>
      <c r="C4592" s="25" t="s">
        <v>186</v>
      </c>
      <c r="D4592" s="25" t="s">
        <v>1189</v>
      </c>
      <c r="E4592" s="25" t="s">
        <v>55</v>
      </c>
      <c r="F4592" s="25" t="s">
        <v>9416</v>
      </c>
      <c r="G4592" s="25" t="s">
        <v>9425</v>
      </c>
      <c r="H4592" s="25" t="n">
        <v>0</v>
      </c>
    </row>
    <row r="4593" customFormat="false" ht="15" hidden="false" customHeight="false" outlineLevel="0" collapsed="false">
      <c r="A4593" s="25" t="s">
        <v>4520</v>
      </c>
      <c r="B4593" s="25" t="s">
        <v>86</v>
      </c>
      <c r="C4593" s="25" t="s">
        <v>160</v>
      </c>
      <c r="D4593" s="25" t="s">
        <v>1653</v>
      </c>
      <c r="E4593" s="25" t="s">
        <v>55</v>
      </c>
      <c r="F4593" s="25" t="s">
        <v>9416</v>
      </c>
      <c r="G4593" s="25" t="s">
        <v>9427</v>
      </c>
      <c r="H4593" s="25" t="n">
        <v>0</v>
      </c>
    </row>
    <row r="4594" customFormat="false" ht="15" hidden="false" customHeight="false" outlineLevel="0" collapsed="false">
      <c r="A4594" s="25" t="s">
        <v>399</v>
      </c>
      <c r="B4594" s="25" t="s">
        <v>69</v>
      </c>
      <c r="C4594" s="25" t="s">
        <v>148</v>
      </c>
      <c r="D4594" s="25" t="s">
        <v>154</v>
      </c>
      <c r="E4594" s="25" t="s">
        <v>54</v>
      </c>
      <c r="F4594" s="25" t="s">
        <v>9415</v>
      </c>
      <c r="G4594" s="25" t="s">
        <v>9430</v>
      </c>
      <c r="H4594" s="25" t="n">
        <v>55</v>
      </c>
    </row>
    <row r="4595" customFormat="false" ht="15" hidden="false" customHeight="false" outlineLevel="0" collapsed="false">
      <c r="A4595" s="25" t="s">
        <v>4854</v>
      </c>
      <c r="B4595" s="25" t="s">
        <v>98</v>
      </c>
      <c r="C4595" s="25" t="s">
        <v>186</v>
      </c>
      <c r="D4595" s="25" t="s">
        <v>215</v>
      </c>
      <c r="E4595" s="25" t="s">
        <v>56</v>
      </c>
      <c r="F4595" s="25" t="s">
        <v>9415</v>
      </c>
    </row>
    <row r="4596" customFormat="false" ht="15" hidden="false" customHeight="false" outlineLevel="0" collapsed="false">
      <c r="A4596" s="25" t="s">
        <v>5155</v>
      </c>
      <c r="B4596" s="25" t="s">
        <v>95</v>
      </c>
      <c r="C4596" s="25" t="s">
        <v>170</v>
      </c>
      <c r="D4596" s="25" t="s">
        <v>3511</v>
      </c>
      <c r="E4596" s="25" t="s">
        <v>55</v>
      </c>
      <c r="F4596" s="25" t="s">
        <v>9415</v>
      </c>
      <c r="G4596" s="25" t="s">
        <v>9427</v>
      </c>
      <c r="H4596" s="25" t="n">
        <v>0</v>
      </c>
    </row>
    <row r="4597" customFormat="false" ht="15" hidden="false" customHeight="false" outlineLevel="0" collapsed="false">
      <c r="A4597" s="25" t="s">
        <v>5156</v>
      </c>
      <c r="B4597" s="25" t="s">
        <v>95</v>
      </c>
      <c r="C4597" s="25" t="s">
        <v>170</v>
      </c>
      <c r="D4597" s="25" t="s">
        <v>1158</v>
      </c>
      <c r="E4597" s="25" t="s">
        <v>54</v>
      </c>
      <c r="F4597" s="25" t="s">
        <v>9415</v>
      </c>
      <c r="G4597" s="25" t="s">
        <v>9426</v>
      </c>
      <c r="H4597" s="25" t="n">
        <v>861</v>
      </c>
    </row>
    <row r="4598" customFormat="false" ht="15" hidden="false" customHeight="false" outlineLevel="0" collapsed="false">
      <c r="A4598" s="25" t="s">
        <v>3955</v>
      </c>
      <c r="B4598" s="25" t="s">
        <v>87</v>
      </c>
      <c r="C4598" s="25" t="s">
        <v>186</v>
      </c>
      <c r="D4598" s="25" t="s">
        <v>193</v>
      </c>
      <c r="E4598" s="25" t="s">
        <v>56</v>
      </c>
      <c r="F4598" s="25" t="s">
        <v>9415</v>
      </c>
    </row>
    <row r="4599" customFormat="false" ht="15" hidden="false" customHeight="false" outlineLevel="0" collapsed="false">
      <c r="A4599" s="25" t="s">
        <v>3956</v>
      </c>
      <c r="B4599" s="25" t="s">
        <v>87</v>
      </c>
      <c r="C4599" s="25" t="s">
        <v>160</v>
      </c>
      <c r="D4599" s="25" t="s">
        <v>639</v>
      </c>
      <c r="E4599" s="25" t="s">
        <v>55</v>
      </c>
      <c r="F4599" s="25" t="s">
        <v>9415</v>
      </c>
      <c r="G4599" s="25" t="s">
        <v>9417</v>
      </c>
      <c r="H4599" s="25" t="n">
        <v>0</v>
      </c>
    </row>
    <row r="4600" customFormat="false" ht="15" hidden="false" customHeight="false" outlineLevel="0" collapsed="false">
      <c r="A4600" s="25" t="s">
        <v>3957</v>
      </c>
      <c r="B4600" s="25" t="s">
        <v>87</v>
      </c>
      <c r="C4600" s="25" t="s">
        <v>9107</v>
      </c>
      <c r="D4600" s="25" t="s">
        <v>1049</v>
      </c>
      <c r="E4600" s="25" t="s">
        <v>54</v>
      </c>
      <c r="F4600" s="25" t="s">
        <v>9415</v>
      </c>
      <c r="G4600" s="25" t="s">
        <v>9431</v>
      </c>
      <c r="H4600" s="25" t="n">
        <v>5137</v>
      </c>
    </row>
    <row r="4601" customFormat="false" ht="15" hidden="false" customHeight="false" outlineLevel="0" collapsed="false">
      <c r="A4601" s="25" t="s">
        <v>2144</v>
      </c>
      <c r="B4601" s="25" t="s">
        <v>80</v>
      </c>
      <c r="C4601" s="25" t="s">
        <v>148</v>
      </c>
      <c r="D4601" s="25" t="s">
        <v>173</v>
      </c>
      <c r="E4601" s="25" t="s">
        <v>54</v>
      </c>
      <c r="F4601" s="25" t="s">
        <v>9415</v>
      </c>
      <c r="G4601" s="25" t="s">
        <v>9426</v>
      </c>
      <c r="H4601" s="25" t="n">
        <v>54</v>
      </c>
    </row>
    <row r="4602" customFormat="false" ht="15" hidden="false" customHeight="false" outlineLevel="0" collapsed="false">
      <c r="A4602" s="25" t="s">
        <v>5713</v>
      </c>
      <c r="B4602" s="25" t="s">
        <v>96</v>
      </c>
      <c r="C4602" s="25" t="s">
        <v>170</v>
      </c>
      <c r="D4602" s="25" t="s">
        <v>1189</v>
      </c>
      <c r="E4602" s="25" t="s">
        <v>54</v>
      </c>
      <c r="F4602" s="25" t="s">
        <v>9415</v>
      </c>
      <c r="G4602" s="25" t="s">
        <v>9425</v>
      </c>
      <c r="H4602" s="25" t="n">
        <v>1020</v>
      </c>
    </row>
    <row r="4603" customFormat="false" ht="15" hidden="false" customHeight="false" outlineLevel="0" collapsed="false">
      <c r="A4603" s="25" t="s">
        <v>5714</v>
      </c>
      <c r="B4603" s="25" t="s">
        <v>96</v>
      </c>
      <c r="C4603" s="25" t="s">
        <v>170</v>
      </c>
      <c r="D4603" s="25" t="s">
        <v>463</v>
      </c>
      <c r="E4603" s="25" t="s">
        <v>54</v>
      </c>
      <c r="F4603" s="25" t="s">
        <v>9415</v>
      </c>
      <c r="G4603" s="25" t="s">
        <v>9408</v>
      </c>
      <c r="H4603" s="25" t="n">
        <v>1136</v>
      </c>
    </row>
    <row r="4604" customFormat="false" ht="15" hidden="false" customHeight="false" outlineLevel="0" collapsed="false">
      <c r="A4604" s="25" t="s">
        <v>5715</v>
      </c>
      <c r="B4604" s="25" t="s">
        <v>96</v>
      </c>
      <c r="C4604" s="25" t="s">
        <v>148</v>
      </c>
      <c r="D4604" s="25" t="s">
        <v>1158</v>
      </c>
      <c r="E4604" s="25" t="s">
        <v>54</v>
      </c>
      <c r="F4604" s="25" t="s">
        <v>9415</v>
      </c>
      <c r="G4604" s="25" t="s">
        <v>9425</v>
      </c>
      <c r="H4604" s="25" t="n">
        <v>55</v>
      </c>
    </row>
    <row r="4605" customFormat="false" ht="15" hidden="false" customHeight="false" outlineLevel="0" collapsed="false">
      <c r="A4605" s="25" t="s">
        <v>6172</v>
      </c>
      <c r="B4605" s="25" t="s">
        <v>108</v>
      </c>
      <c r="C4605" s="25" t="s">
        <v>9107</v>
      </c>
      <c r="D4605" s="25" t="s">
        <v>417</v>
      </c>
      <c r="E4605" s="25" t="s">
        <v>54</v>
      </c>
      <c r="F4605" s="25" t="s">
        <v>9415</v>
      </c>
      <c r="G4605" s="25" t="s">
        <v>9397</v>
      </c>
      <c r="H4605" s="25" t="n">
        <v>5097</v>
      </c>
    </row>
    <row r="4606" customFormat="false" ht="15" hidden="false" customHeight="false" outlineLevel="0" collapsed="false">
      <c r="A4606" s="25" t="s">
        <v>4162</v>
      </c>
      <c r="B4606" s="25" t="s">
        <v>89</v>
      </c>
      <c r="C4606" s="25" t="s">
        <v>186</v>
      </c>
      <c r="D4606" s="25" t="s">
        <v>1189</v>
      </c>
      <c r="E4606" s="25" t="s">
        <v>54</v>
      </c>
      <c r="F4606" s="25" t="s">
        <v>9415</v>
      </c>
      <c r="G4606" s="25" t="s">
        <v>9417</v>
      </c>
      <c r="H4606" s="25" t="n">
        <v>483</v>
      </c>
    </row>
    <row r="4607" customFormat="false" ht="15" hidden="false" customHeight="false" outlineLevel="0" collapsed="false">
      <c r="A4607" s="25" t="s">
        <v>7520</v>
      </c>
      <c r="B4607" s="25" t="s">
        <v>112</v>
      </c>
      <c r="C4607" s="25" t="s">
        <v>186</v>
      </c>
      <c r="E4607" s="25" t="s">
        <v>56</v>
      </c>
      <c r="F4607" s="25" t="s">
        <v>9415</v>
      </c>
    </row>
    <row r="4608" customFormat="false" ht="15" hidden="false" customHeight="false" outlineLevel="0" collapsed="false">
      <c r="A4608" s="25" t="s">
        <v>7521</v>
      </c>
      <c r="B4608" s="25" t="s">
        <v>112</v>
      </c>
      <c r="C4608" s="25" t="s">
        <v>186</v>
      </c>
      <c r="D4608" s="25" t="s">
        <v>646</v>
      </c>
      <c r="E4608" s="25" t="s">
        <v>54</v>
      </c>
      <c r="F4608" s="25" t="s">
        <v>9415</v>
      </c>
      <c r="G4608" s="25" t="s">
        <v>9400</v>
      </c>
      <c r="H4608" s="25" t="n">
        <v>587</v>
      </c>
    </row>
    <row r="4609" customFormat="false" ht="15" hidden="false" customHeight="false" outlineLevel="0" collapsed="false">
      <c r="A4609" s="25" t="s">
        <v>7522</v>
      </c>
      <c r="B4609" s="25" t="s">
        <v>112</v>
      </c>
      <c r="C4609" s="25" t="s">
        <v>178</v>
      </c>
      <c r="D4609" s="25" t="s">
        <v>494</v>
      </c>
      <c r="E4609" s="25" t="s">
        <v>54</v>
      </c>
      <c r="F4609" s="25" t="s">
        <v>9415</v>
      </c>
      <c r="G4609" s="25" t="s">
        <v>9426</v>
      </c>
      <c r="H4609" s="25" t="n">
        <v>5284</v>
      </c>
    </row>
    <row r="4610" customFormat="false" ht="15" hidden="false" customHeight="false" outlineLevel="0" collapsed="false">
      <c r="A4610" s="25" t="s">
        <v>3062</v>
      </c>
      <c r="B4610" s="25" t="s">
        <v>76</v>
      </c>
      <c r="C4610" s="25" t="s">
        <v>186</v>
      </c>
      <c r="D4610" s="25" t="s">
        <v>231</v>
      </c>
      <c r="E4610" s="25" t="s">
        <v>55</v>
      </c>
      <c r="F4610" s="25" t="s">
        <v>9415</v>
      </c>
      <c r="G4610" s="25" t="s">
        <v>9417</v>
      </c>
      <c r="H4610" s="25" t="n">
        <v>0</v>
      </c>
    </row>
    <row r="4611" customFormat="false" ht="15" hidden="false" customHeight="false" outlineLevel="0" collapsed="false">
      <c r="A4611" s="25" t="s">
        <v>3063</v>
      </c>
      <c r="B4611" s="25" t="s">
        <v>76</v>
      </c>
      <c r="C4611" s="25" t="s">
        <v>186</v>
      </c>
      <c r="D4611" s="25" t="s">
        <v>266</v>
      </c>
      <c r="E4611" s="25" t="s">
        <v>55</v>
      </c>
      <c r="F4611" s="25" t="s">
        <v>9415</v>
      </c>
      <c r="G4611" s="25" t="s">
        <v>9383</v>
      </c>
      <c r="H4611" s="25" t="n">
        <v>0</v>
      </c>
    </row>
    <row r="4612" customFormat="false" ht="15" hidden="false" customHeight="false" outlineLevel="0" collapsed="false">
      <c r="A4612" s="25" t="s">
        <v>8266</v>
      </c>
      <c r="B4612" s="25" t="s">
        <v>113</v>
      </c>
      <c r="C4612" s="25" t="s">
        <v>160</v>
      </c>
      <c r="D4612" s="25" t="s">
        <v>2739</v>
      </c>
      <c r="E4612" s="25" t="s">
        <v>55</v>
      </c>
      <c r="F4612" s="25" t="s">
        <v>9415</v>
      </c>
      <c r="G4612" s="25" t="s">
        <v>9408</v>
      </c>
      <c r="H4612" s="25" t="n">
        <v>0</v>
      </c>
    </row>
    <row r="4613" customFormat="false" ht="15" hidden="false" customHeight="false" outlineLevel="0" collapsed="false">
      <c r="A4613" s="25" t="s">
        <v>8267</v>
      </c>
      <c r="B4613" s="25" t="s">
        <v>113</v>
      </c>
      <c r="C4613" s="25" t="s">
        <v>170</v>
      </c>
      <c r="D4613" s="25" t="s">
        <v>609</v>
      </c>
      <c r="E4613" s="25" t="s">
        <v>54</v>
      </c>
      <c r="F4613" s="25" t="s">
        <v>9415</v>
      </c>
      <c r="G4613" s="25" t="s">
        <v>9417</v>
      </c>
      <c r="H4613" s="25" t="n">
        <v>993</v>
      </c>
    </row>
    <row r="4614" customFormat="false" ht="15" hidden="false" customHeight="false" outlineLevel="0" collapsed="false">
      <c r="A4614" s="25" t="s">
        <v>6631</v>
      </c>
      <c r="B4614" s="25" t="s">
        <v>107</v>
      </c>
      <c r="C4614" s="25" t="s">
        <v>186</v>
      </c>
      <c r="D4614" s="25" t="s">
        <v>417</v>
      </c>
      <c r="E4614" s="25" t="s">
        <v>55</v>
      </c>
      <c r="F4614" s="25" t="s">
        <v>9415</v>
      </c>
      <c r="G4614" s="25" t="s">
        <v>9427</v>
      </c>
      <c r="H4614" s="25" t="n">
        <v>0</v>
      </c>
    </row>
    <row r="4615" customFormat="false" ht="15" hidden="false" customHeight="false" outlineLevel="0" collapsed="false">
      <c r="A4615" s="25" t="s">
        <v>8603</v>
      </c>
      <c r="B4615" s="25" t="s">
        <v>116</v>
      </c>
      <c r="C4615" s="25" t="s">
        <v>9107</v>
      </c>
      <c r="D4615" s="25" t="s">
        <v>1187</v>
      </c>
      <c r="E4615" s="25" t="s">
        <v>54</v>
      </c>
      <c r="F4615" s="25" t="s">
        <v>9415</v>
      </c>
      <c r="G4615" s="25" t="s">
        <v>9390</v>
      </c>
      <c r="H4615" s="25" t="n">
        <v>4642</v>
      </c>
    </row>
    <row r="4616" customFormat="false" ht="15" hidden="false" customHeight="false" outlineLevel="0" collapsed="false">
      <c r="A4616" s="25" t="s">
        <v>5968</v>
      </c>
      <c r="B4616" s="25" t="s">
        <v>97</v>
      </c>
      <c r="C4616" s="25" t="s">
        <v>9107</v>
      </c>
      <c r="D4616" s="25" t="s">
        <v>1049</v>
      </c>
      <c r="E4616" s="25" t="s">
        <v>55</v>
      </c>
      <c r="F4616" s="25" t="s">
        <v>9415</v>
      </c>
      <c r="G4616" s="25" t="s">
        <v>9428</v>
      </c>
      <c r="H4616" s="25" t="n">
        <v>0</v>
      </c>
    </row>
    <row r="4617" customFormat="false" ht="15" hidden="false" customHeight="false" outlineLevel="0" collapsed="false">
      <c r="A4617" s="25" t="s">
        <v>5969</v>
      </c>
      <c r="B4617" s="25" t="s">
        <v>97</v>
      </c>
      <c r="C4617" s="25" t="s">
        <v>9107</v>
      </c>
      <c r="D4617" s="25" t="s">
        <v>494</v>
      </c>
      <c r="E4617" s="25" t="s">
        <v>54</v>
      </c>
      <c r="F4617" s="25" t="s">
        <v>9415</v>
      </c>
      <c r="G4617" s="25" t="s">
        <v>9427</v>
      </c>
      <c r="H4617" s="25" t="n">
        <v>4530</v>
      </c>
    </row>
    <row r="4618" customFormat="false" ht="15" hidden="false" customHeight="false" outlineLevel="0" collapsed="false">
      <c r="A4618" s="25" t="s">
        <v>6848</v>
      </c>
      <c r="B4618" s="25" t="s">
        <v>105</v>
      </c>
      <c r="C4618" s="25" t="s">
        <v>148</v>
      </c>
      <c r="D4618" s="25" t="s">
        <v>2739</v>
      </c>
      <c r="E4618" s="25" t="s">
        <v>55</v>
      </c>
      <c r="F4618" s="25" t="s">
        <v>9415</v>
      </c>
      <c r="G4618" s="25" t="s">
        <v>9418</v>
      </c>
      <c r="H4618" s="25" t="n">
        <v>0</v>
      </c>
    </row>
    <row r="4619" customFormat="false" ht="15" hidden="false" customHeight="false" outlineLevel="0" collapsed="false">
      <c r="A4619" s="25" t="s">
        <v>4300</v>
      </c>
      <c r="B4619" s="25" t="s">
        <v>88</v>
      </c>
      <c r="C4619" s="25" t="s">
        <v>160</v>
      </c>
      <c r="D4619" s="25" t="s">
        <v>1653</v>
      </c>
      <c r="E4619" s="25" t="s">
        <v>54</v>
      </c>
      <c r="F4619" s="25" t="s">
        <v>9415</v>
      </c>
      <c r="G4619" s="25" t="s">
        <v>9417</v>
      </c>
      <c r="H4619" s="25" t="n">
        <v>3569</v>
      </c>
    </row>
    <row r="4620" customFormat="false" ht="15" hidden="false" customHeight="false" outlineLevel="0" collapsed="false">
      <c r="A4620" s="25" t="s">
        <v>7173</v>
      </c>
      <c r="B4620" s="25" t="s">
        <v>104</v>
      </c>
      <c r="C4620" s="25" t="s">
        <v>160</v>
      </c>
      <c r="D4620" s="25" t="s">
        <v>195</v>
      </c>
      <c r="E4620" s="25" t="s">
        <v>54</v>
      </c>
      <c r="F4620" s="25" t="s">
        <v>9415</v>
      </c>
      <c r="G4620" s="25" t="s">
        <v>9384</v>
      </c>
      <c r="H4620" s="25" t="n">
        <v>3276</v>
      </c>
    </row>
    <row r="4621" customFormat="false" ht="15" hidden="false" customHeight="false" outlineLevel="0" collapsed="false">
      <c r="A4621" s="25" t="s">
        <v>4521</v>
      </c>
      <c r="B4621" s="25" t="s">
        <v>86</v>
      </c>
      <c r="C4621" s="25" t="s">
        <v>170</v>
      </c>
      <c r="E4621" s="25" t="s">
        <v>56</v>
      </c>
      <c r="F4621" s="25" t="s">
        <v>9415</v>
      </c>
    </row>
    <row r="4622" customFormat="false" ht="15" hidden="false" customHeight="false" outlineLevel="0" collapsed="false">
      <c r="A4622" s="25" t="s">
        <v>4522</v>
      </c>
      <c r="B4622" s="25" t="s">
        <v>86</v>
      </c>
      <c r="C4622" s="25" t="s">
        <v>148</v>
      </c>
      <c r="D4622" s="25" t="s">
        <v>639</v>
      </c>
      <c r="E4622" s="25" t="s">
        <v>56</v>
      </c>
      <c r="F4622" s="25" t="s">
        <v>9415</v>
      </c>
    </row>
    <row r="4623" customFormat="false" ht="15" hidden="false" customHeight="false" outlineLevel="0" collapsed="false">
      <c r="A4623" s="25" t="s">
        <v>4523</v>
      </c>
      <c r="B4623" s="25" t="s">
        <v>86</v>
      </c>
      <c r="C4623" s="25" t="s">
        <v>160</v>
      </c>
      <c r="D4623" s="25" t="s">
        <v>1671</v>
      </c>
      <c r="E4623" s="25" t="s">
        <v>55</v>
      </c>
      <c r="F4623" s="25" t="s">
        <v>9415</v>
      </c>
      <c r="G4623" s="25" t="s">
        <v>9418</v>
      </c>
      <c r="H4623" s="25" t="n">
        <v>0</v>
      </c>
    </row>
    <row r="4624" customFormat="false" ht="15" hidden="false" customHeight="false" outlineLevel="0" collapsed="false">
      <c r="A4624" s="25" t="s">
        <v>8912</v>
      </c>
      <c r="B4624" s="25" t="s">
        <v>115</v>
      </c>
      <c r="C4624" s="25" t="s">
        <v>186</v>
      </c>
      <c r="D4624" s="25" t="s">
        <v>1187</v>
      </c>
      <c r="E4624" s="25" t="s">
        <v>55</v>
      </c>
      <c r="F4624" s="25" t="s">
        <v>9415</v>
      </c>
      <c r="G4624" s="25" t="s">
        <v>9426</v>
      </c>
      <c r="H4624" s="25" t="n">
        <v>0</v>
      </c>
    </row>
    <row r="4625" customFormat="false" ht="15" hidden="false" customHeight="false" outlineLevel="0" collapsed="false">
      <c r="A4625" s="25" t="s">
        <v>8913</v>
      </c>
      <c r="B4625" s="25" t="s">
        <v>115</v>
      </c>
      <c r="C4625" s="25" t="s">
        <v>170</v>
      </c>
      <c r="D4625" s="25" t="s">
        <v>609</v>
      </c>
      <c r="E4625" s="25" t="s">
        <v>55</v>
      </c>
      <c r="F4625" s="25" t="s">
        <v>9415</v>
      </c>
      <c r="G4625" s="25" t="s">
        <v>9426</v>
      </c>
      <c r="H4625" s="25" t="n">
        <v>0</v>
      </c>
    </row>
    <row r="4626" customFormat="false" ht="15" hidden="false" customHeight="false" outlineLevel="0" collapsed="false">
      <c r="A4626" s="25" t="s">
        <v>8914</v>
      </c>
      <c r="B4626" s="25" t="s">
        <v>115</v>
      </c>
      <c r="C4626" s="25" t="s">
        <v>178</v>
      </c>
      <c r="D4626" s="25" t="s">
        <v>1646</v>
      </c>
      <c r="E4626" s="25" t="s">
        <v>55</v>
      </c>
      <c r="F4626" s="25" t="s">
        <v>9415</v>
      </c>
      <c r="G4626" s="25" t="s">
        <v>9428</v>
      </c>
      <c r="H4626" s="25" t="n">
        <v>0</v>
      </c>
    </row>
    <row r="4627" customFormat="false" ht="15" hidden="false" customHeight="false" outlineLevel="0" collapsed="false">
      <c r="A4627" s="25" t="s">
        <v>8915</v>
      </c>
      <c r="B4627" s="25" t="s">
        <v>115</v>
      </c>
      <c r="C4627" s="25" t="s">
        <v>178</v>
      </c>
      <c r="D4627" s="25" t="s">
        <v>5204</v>
      </c>
      <c r="E4627" s="25" t="s">
        <v>55</v>
      </c>
      <c r="F4627" s="25" t="s">
        <v>9415</v>
      </c>
      <c r="G4627" s="25" t="s">
        <v>9427</v>
      </c>
      <c r="H4627" s="25" t="n">
        <v>0</v>
      </c>
    </row>
    <row r="4628" customFormat="false" ht="15" hidden="false" customHeight="false" outlineLevel="0" collapsed="false">
      <c r="A4628" s="25" t="s">
        <v>8916</v>
      </c>
      <c r="B4628" s="25" t="s">
        <v>115</v>
      </c>
      <c r="C4628" s="25" t="s">
        <v>9107</v>
      </c>
      <c r="D4628" s="25" t="s">
        <v>428</v>
      </c>
      <c r="E4628" s="25" t="s">
        <v>55</v>
      </c>
      <c r="F4628" s="25" t="s">
        <v>9415</v>
      </c>
      <c r="G4628" s="25" t="s">
        <v>9432</v>
      </c>
      <c r="H4628" s="25" t="n">
        <v>0</v>
      </c>
    </row>
    <row r="4629" customFormat="false" ht="15" hidden="false" customHeight="false" outlineLevel="0" collapsed="false">
      <c r="A4629" s="25" t="s">
        <v>8917</v>
      </c>
      <c r="B4629" s="25" t="s">
        <v>115</v>
      </c>
      <c r="C4629" s="25" t="s">
        <v>178</v>
      </c>
      <c r="D4629" s="25" t="s">
        <v>494</v>
      </c>
      <c r="E4629" s="25" t="s">
        <v>54</v>
      </c>
      <c r="F4629" s="25" t="s">
        <v>9415</v>
      </c>
      <c r="G4629" s="25" t="s">
        <v>9428</v>
      </c>
      <c r="H4629" s="25" t="n">
        <v>5576</v>
      </c>
    </row>
    <row r="4630" customFormat="false" ht="15" hidden="false" customHeight="false" outlineLevel="0" collapsed="false">
      <c r="A4630" s="25" t="s">
        <v>400</v>
      </c>
      <c r="B4630" s="25" t="s">
        <v>69</v>
      </c>
      <c r="C4630" s="25" t="s">
        <v>186</v>
      </c>
      <c r="D4630" s="25" t="s">
        <v>248</v>
      </c>
      <c r="E4630" s="25" t="s">
        <v>54</v>
      </c>
      <c r="F4630" s="25" t="s">
        <v>9417</v>
      </c>
      <c r="G4630" s="25" t="s">
        <v>9394</v>
      </c>
      <c r="H4630" s="25" t="n">
        <v>460</v>
      </c>
    </row>
    <row r="4631" customFormat="false" ht="15" hidden="false" customHeight="false" outlineLevel="0" collapsed="false">
      <c r="A4631" s="25" t="s">
        <v>4855</v>
      </c>
      <c r="B4631" s="25" t="s">
        <v>98</v>
      </c>
      <c r="C4631" s="25" t="s">
        <v>186</v>
      </c>
      <c r="D4631" s="25" t="s">
        <v>1640</v>
      </c>
      <c r="E4631" s="25" t="s">
        <v>54</v>
      </c>
      <c r="F4631" s="25" t="s">
        <v>9417</v>
      </c>
      <c r="G4631" s="25" t="s">
        <v>9426</v>
      </c>
      <c r="H4631" s="25" t="n">
        <v>457</v>
      </c>
    </row>
    <row r="4632" customFormat="false" ht="15" hidden="false" customHeight="false" outlineLevel="0" collapsed="false">
      <c r="A4632" s="25" t="s">
        <v>5157</v>
      </c>
      <c r="B4632" s="25" t="s">
        <v>95</v>
      </c>
      <c r="C4632" s="25" t="s">
        <v>178</v>
      </c>
      <c r="E4632" s="25" t="s">
        <v>56</v>
      </c>
      <c r="F4632" s="25" t="s">
        <v>9417</v>
      </c>
    </row>
    <row r="4633" customFormat="false" ht="15" hidden="false" customHeight="false" outlineLevel="0" collapsed="false">
      <c r="A4633" s="25" t="s">
        <v>5158</v>
      </c>
      <c r="B4633" s="25" t="s">
        <v>95</v>
      </c>
      <c r="C4633" s="25" t="s">
        <v>160</v>
      </c>
      <c r="D4633" s="25" t="s">
        <v>421</v>
      </c>
      <c r="E4633" s="25" t="s">
        <v>55</v>
      </c>
      <c r="F4633" s="25" t="s">
        <v>9417</v>
      </c>
      <c r="G4633" s="25" t="s">
        <v>9427</v>
      </c>
      <c r="H4633" s="25" t="n">
        <v>0</v>
      </c>
    </row>
    <row r="4634" customFormat="false" ht="15" hidden="false" customHeight="false" outlineLevel="0" collapsed="false">
      <c r="A4634" s="25" t="s">
        <v>3958</v>
      </c>
      <c r="B4634" s="25" t="s">
        <v>87</v>
      </c>
      <c r="C4634" s="25" t="s">
        <v>186</v>
      </c>
      <c r="D4634" s="25" t="s">
        <v>1690</v>
      </c>
      <c r="E4634" s="25" t="s">
        <v>54</v>
      </c>
      <c r="F4634" s="25" t="s">
        <v>9417</v>
      </c>
      <c r="G4634" s="25" t="s">
        <v>9418</v>
      </c>
      <c r="H4634" s="25" t="n">
        <v>665</v>
      </c>
    </row>
    <row r="4635" customFormat="false" ht="15" hidden="false" customHeight="false" outlineLevel="0" collapsed="false">
      <c r="A4635" s="25" t="s">
        <v>3959</v>
      </c>
      <c r="B4635" s="25" t="s">
        <v>87</v>
      </c>
      <c r="C4635" s="25" t="s">
        <v>170</v>
      </c>
      <c r="D4635" s="25" t="s">
        <v>1640</v>
      </c>
      <c r="E4635" s="25" t="s">
        <v>54</v>
      </c>
      <c r="F4635" s="25" t="s">
        <v>9417</v>
      </c>
      <c r="G4635" s="25" t="s">
        <v>9427</v>
      </c>
      <c r="H4635" s="25" t="n">
        <v>1122</v>
      </c>
    </row>
    <row r="4636" customFormat="false" ht="15" hidden="false" customHeight="false" outlineLevel="0" collapsed="false">
      <c r="A4636" s="25" t="s">
        <v>3960</v>
      </c>
      <c r="B4636" s="25" t="s">
        <v>87</v>
      </c>
      <c r="C4636" s="25" t="s">
        <v>178</v>
      </c>
      <c r="D4636" s="25" t="s">
        <v>1049</v>
      </c>
      <c r="E4636" s="25" t="s">
        <v>54</v>
      </c>
      <c r="F4636" s="25" t="s">
        <v>9417</v>
      </c>
      <c r="G4636" s="25" t="s">
        <v>9429</v>
      </c>
      <c r="H4636" s="25" t="n">
        <v>5578</v>
      </c>
    </row>
    <row r="4637" customFormat="false" ht="15" hidden="false" customHeight="false" outlineLevel="0" collapsed="false">
      <c r="A4637" s="25" t="s">
        <v>5454</v>
      </c>
      <c r="B4637" s="25" t="s">
        <v>94</v>
      </c>
      <c r="C4637" s="25" t="s">
        <v>9107</v>
      </c>
      <c r="D4637" s="25" t="s">
        <v>173</v>
      </c>
      <c r="E4637" s="25" t="s">
        <v>56</v>
      </c>
      <c r="F4637" s="25" t="s">
        <v>9417</v>
      </c>
    </row>
    <row r="4638" customFormat="false" ht="15" hidden="false" customHeight="false" outlineLevel="0" collapsed="false">
      <c r="A4638" s="25" t="s">
        <v>2145</v>
      </c>
      <c r="B4638" s="25" t="s">
        <v>80</v>
      </c>
      <c r="C4638" s="25" t="s">
        <v>186</v>
      </c>
      <c r="D4638" s="25" t="s">
        <v>188</v>
      </c>
      <c r="E4638" s="25" t="s">
        <v>54</v>
      </c>
      <c r="F4638" s="25" t="s">
        <v>9417</v>
      </c>
      <c r="G4638" s="25" t="s">
        <v>9391</v>
      </c>
      <c r="H4638" s="25" t="n">
        <v>460</v>
      </c>
    </row>
    <row r="4639" customFormat="false" ht="15" hidden="false" customHeight="false" outlineLevel="0" collapsed="false">
      <c r="A4639" s="25" t="s">
        <v>5716</v>
      </c>
      <c r="B4639" s="25" t="s">
        <v>96</v>
      </c>
      <c r="C4639" s="25" t="s">
        <v>170</v>
      </c>
      <c r="D4639" s="25" t="s">
        <v>3511</v>
      </c>
      <c r="E4639" s="25" t="s">
        <v>54</v>
      </c>
      <c r="F4639" s="25" t="s">
        <v>9417</v>
      </c>
      <c r="G4639" s="25" t="s">
        <v>9384</v>
      </c>
      <c r="H4639" s="25" t="n">
        <v>1133</v>
      </c>
    </row>
    <row r="4640" customFormat="false" ht="15" hidden="false" customHeight="false" outlineLevel="0" collapsed="false">
      <c r="A4640" s="25" t="s">
        <v>5717</v>
      </c>
      <c r="B4640" s="25" t="s">
        <v>96</v>
      </c>
      <c r="C4640" s="25" t="s">
        <v>170</v>
      </c>
      <c r="D4640" s="25" t="s">
        <v>1690</v>
      </c>
      <c r="E4640" s="25" t="s">
        <v>54</v>
      </c>
      <c r="F4640" s="25" t="s">
        <v>9417</v>
      </c>
      <c r="G4640" s="25" t="s">
        <v>9378</v>
      </c>
      <c r="H4640" s="25" t="n">
        <v>1194</v>
      </c>
    </row>
    <row r="4641" customFormat="false" ht="15" hidden="false" customHeight="false" outlineLevel="0" collapsed="false">
      <c r="A4641" s="25" t="s">
        <v>5718</v>
      </c>
      <c r="B4641" s="25" t="s">
        <v>96</v>
      </c>
      <c r="C4641" s="25" t="s">
        <v>178</v>
      </c>
      <c r="D4641" s="25" t="s">
        <v>463</v>
      </c>
      <c r="E4641" s="25" t="s">
        <v>54</v>
      </c>
      <c r="F4641" s="25" t="s">
        <v>9417</v>
      </c>
      <c r="G4641" s="25" t="s">
        <v>9394</v>
      </c>
      <c r="H4641" s="25" t="n">
        <v>5861</v>
      </c>
    </row>
    <row r="4642" customFormat="false" ht="15" hidden="false" customHeight="false" outlineLevel="0" collapsed="false">
      <c r="A4642" s="25" t="s">
        <v>6173</v>
      </c>
      <c r="B4642" s="25" t="s">
        <v>108</v>
      </c>
      <c r="C4642" s="25" t="s">
        <v>170</v>
      </c>
      <c r="E4642" s="25" t="s">
        <v>56</v>
      </c>
      <c r="F4642" s="25" t="s">
        <v>9417</v>
      </c>
    </row>
    <row r="4643" customFormat="false" ht="15" hidden="false" customHeight="false" outlineLevel="0" collapsed="false">
      <c r="A4643" s="25" t="s">
        <v>2712</v>
      </c>
      <c r="B4643" s="25" t="s">
        <v>78</v>
      </c>
      <c r="C4643" s="25" t="s">
        <v>186</v>
      </c>
      <c r="D4643" s="25" t="s">
        <v>237</v>
      </c>
      <c r="E4643" s="25" t="s">
        <v>55</v>
      </c>
      <c r="F4643" s="25" t="s">
        <v>9417</v>
      </c>
      <c r="G4643" s="25" t="s">
        <v>9428</v>
      </c>
      <c r="H4643" s="25" t="n">
        <v>0</v>
      </c>
    </row>
    <row r="4644" customFormat="false" ht="15" hidden="false" customHeight="false" outlineLevel="0" collapsed="false">
      <c r="A4644" s="25" t="s">
        <v>2713</v>
      </c>
      <c r="B4644" s="25" t="s">
        <v>78</v>
      </c>
      <c r="C4644" s="25" t="s">
        <v>170</v>
      </c>
      <c r="D4644" s="25" t="s">
        <v>176</v>
      </c>
      <c r="E4644" s="25" t="s">
        <v>54</v>
      </c>
      <c r="F4644" s="25" t="s">
        <v>9417</v>
      </c>
      <c r="G4644" s="25" t="s">
        <v>9371</v>
      </c>
      <c r="H4644" s="25" t="n">
        <v>1194</v>
      </c>
    </row>
    <row r="4645" customFormat="false" ht="15" hidden="false" customHeight="false" outlineLevel="0" collapsed="false">
      <c r="A4645" s="25" t="s">
        <v>2714</v>
      </c>
      <c r="B4645" s="25" t="s">
        <v>78</v>
      </c>
      <c r="C4645" s="25" t="s">
        <v>9107</v>
      </c>
      <c r="D4645" s="25" t="s">
        <v>198</v>
      </c>
      <c r="E4645" s="25" t="s">
        <v>54</v>
      </c>
      <c r="F4645" s="25" t="s">
        <v>9417</v>
      </c>
      <c r="G4645" s="25" t="s">
        <v>9419</v>
      </c>
      <c r="H4645" s="25" t="n">
        <v>4440</v>
      </c>
    </row>
    <row r="4646" customFormat="false" ht="15" hidden="false" customHeight="false" outlineLevel="0" collapsed="false">
      <c r="A4646" s="25" t="s">
        <v>3064</v>
      </c>
      <c r="B4646" s="25" t="s">
        <v>76</v>
      </c>
      <c r="C4646" s="25" t="s">
        <v>148</v>
      </c>
      <c r="D4646" s="25" t="s">
        <v>210</v>
      </c>
      <c r="E4646" s="25" t="s">
        <v>54</v>
      </c>
      <c r="F4646" s="25" t="s">
        <v>9417</v>
      </c>
      <c r="G4646" s="25" t="s">
        <v>9431</v>
      </c>
      <c r="H4646" s="25" t="n">
        <v>53</v>
      </c>
    </row>
    <row r="4647" customFormat="false" ht="15" hidden="false" customHeight="false" outlineLevel="0" collapsed="false">
      <c r="A4647" s="25" t="s">
        <v>7844</v>
      </c>
      <c r="B4647" s="25" t="s">
        <v>114</v>
      </c>
      <c r="C4647" s="25" t="s">
        <v>186</v>
      </c>
      <c r="D4647" s="25" t="s">
        <v>156</v>
      </c>
      <c r="E4647" s="25" t="s">
        <v>55</v>
      </c>
      <c r="F4647" s="25" t="s">
        <v>9417</v>
      </c>
      <c r="G4647" s="25" t="s">
        <v>9425</v>
      </c>
      <c r="H4647" s="25" t="n">
        <v>0</v>
      </c>
    </row>
    <row r="4648" customFormat="false" ht="15" hidden="false" customHeight="false" outlineLevel="0" collapsed="false">
      <c r="A4648" s="25" t="s">
        <v>1022</v>
      </c>
      <c r="B4648" s="25" t="s">
        <v>72</v>
      </c>
      <c r="C4648" s="25" t="s">
        <v>170</v>
      </c>
      <c r="D4648" s="25" t="s">
        <v>169</v>
      </c>
      <c r="E4648" s="25" t="s">
        <v>54</v>
      </c>
      <c r="F4648" s="25" t="s">
        <v>9417</v>
      </c>
      <c r="G4648" s="25" t="s">
        <v>9423</v>
      </c>
      <c r="H4648" s="25" t="n">
        <v>1192</v>
      </c>
    </row>
    <row r="4649" customFormat="false" ht="15" hidden="false" customHeight="false" outlineLevel="0" collapsed="false">
      <c r="A4649" s="25" t="s">
        <v>3354</v>
      </c>
      <c r="B4649" s="25" t="s">
        <v>77</v>
      </c>
      <c r="C4649" s="25" t="s">
        <v>148</v>
      </c>
      <c r="D4649" s="25" t="s">
        <v>184</v>
      </c>
      <c r="E4649" s="25" t="s">
        <v>54</v>
      </c>
      <c r="F4649" s="25" t="s">
        <v>9417</v>
      </c>
      <c r="G4649" s="25" t="s">
        <v>9364</v>
      </c>
      <c r="H4649" s="25" t="n">
        <v>54</v>
      </c>
    </row>
    <row r="4650" customFormat="false" ht="15" hidden="false" customHeight="false" outlineLevel="0" collapsed="false">
      <c r="A4650" s="25" t="s">
        <v>1322</v>
      </c>
      <c r="B4650" s="25" t="s">
        <v>73</v>
      </c>
      <c r="C4650" s="25" t="s">
        <v>160</v>
      </c>
      <c r="D4650" s="25" t="s">
        <v>145</v>
      </c>
      <c r="E4650" s="25" t="s">
        <v>55</v>
      </c>
      <c r="F4650" s="25" t="s">
        <v>9417</v>
      </c>
      <c r="G4650" s="25" t="s">
        <v>9423</v>
      </c>
      <c r="H4650" s="25" t="n">
        <v>0</v>
      </c>
    </row>
    <row r="4651" customFormat="false" ht="15" hidden="false" customHeight="false" outlineLevel="0" collapsed="false">
      <c r="A4651" s="25" t="s">
        <v>1323</v>
      </c>
      <c r="B4651" s="25" t="s">
        <v>73</v>
      </c>
      <c r="C4651" s="25" t="s">
        <v>178</v>
      </c>
      <c r="D4651" s="25" t="s">
        <v>266</v>
      </c>
      <c r="E4651" s="25" t="s">
        <v>54</v>
      </c>
      <c r="F4651" s="25" t="s">
        <v>9417</v>
      </c>
      <c r="G4651" s="25" t="s">
        <v>9429</v>
      </c>
      <c r="H4651" s="25" t="n">
        <v>4651</v>
      </c>
    </row>
    <row r="4652" customFormat="false" ht="15" hidden="false" customHeight="false" outlineLevel="0" collapsed="false">
      <c r="A4652" s="25" t="s">
        <v>3642</v>
      </c>
      <c r="B4652" s="25" t="s">
        <v>79</v>
      </c>
      <c r="C4652" s="25" t="s">
        <v>178</v>
      </c>
      <c r="D4652" s="25" t="s">
        <v>245</v>
      </c>
      <c r="E4652" s="25" t="s">
        <v>55</v>
      </c>
      <c r="F4652" s="25" t="s">
        <v>9417</v>
      </c>
      <c r="G4652" s="25" t="s">
        <v>9431</v>
      </c>
      <c r="H4652" s="25" t="n">
        <v>0</v>
      </c>
    </row>
    <row r="4653" customFormat="false" ht="15" hidden="false" customHeight="false" outlineLevel="0" collapsed="false">
      <c r="A4653" s="25" t="s">
        <v>3643</v>
      </c>
      <c r="B4653" s="25" t="s">
        <v>79</v>
      </c>
      <c r="C4653" s="25" t="s">
        <v>178</v>
      </c>
      <c r="D4653" s="25" t="s">
        <v>173</v>
      </c>
      <c r="E4653" s="25" t="s">
        <v>54</v>
      </c>
      <c r="F4653" s="25" t="s">
        <v>9417</v>
      </c>
      <c r="G4653" s="25" t="s">
        <v>9401</v>
      </c>
      <c r="H4653" s="25" t="n">
        <v>5944</v>
      </c>
    </row>
    <row r="4654" customFormat="false" ht="15" hidden="false" customHeight="false" outlineLevel="0" collapsed="false">
      <c r="A4654" s="25" t="s">
        <v>5970</v>
      </c>
      <c r="B4654" s="25" t="s">
        <v>97</v>
      </c>
      <c r="C4654" s="25" t="s">
        <v>160</v>
      </c>
      <c r="D4654" s="25" t="s">
        <v>1690</v>
      </c>
      <c r="E4654" s="25" t="s">
        <v>55</v>
      </c>
      <c r="F4654" s="25" t="s">
        <v>9417</v>
      </c>
      <c r="G4654" s="25" t="s">
        <v>9428</v>
      </c>
      <c r="H4654" s="25" t="n">
        <v>0</v>
      </c>
    </row>
    <row r="4655" customFormat="false" ht="15" hidden="false" customHeight="false" outlineLevel="0" collapsed="false">
      <c r="A4655" s="25" t="s">
        <v>6849</v>
      </c>
      <c r="B4655" s="25" t="s">
        <v>105</v>
      </c>
      <c r="C4655" s="25" t="s">
        <v>9107</v>
      </c>
      <c r="D4655" s="25" t="s">
        <v>158</v>
      </c>
      <c r="E4655" s="25" t="s">
        <v>56</v>
      </c>
      <c r="F4655" s="25" t="s">
        <v>9417</v>
      </c>
    </row>
    <row r="4656" customFormat="false" ht="15" hidden="false" customHeight="false" outlineLevel="0" collapsed="false">
      <c r="A4656" s="25" t="s">
        <v>6850</v>
      </c>
      <c r="B4656" s="25" t="s">
        <v>105</v>
      </c>
      <c r="C4656" s="25" t="s">
        <v>160</v>
      </c>
      <c r="E4656" s="25" t="s">
        <v>56</v>
      </c>
      <c r="F4656" s="25" t="s">
        <v>9417</v>
      </c>
    </row>
    <row r="4657" customFormat="false" ht="15" hidden="false" customHeight="false" outlineLevel="0" collapsed="false">
      <c r="A4657" s="25" t="s">
        <v>7174</v>
      </c>
      <c r="B4657" s="25" t="s">
        <v>104</v>
      </c>
      <c r="C4657" s="25" t="s">
        <v>160</v>
      </c>
      <c r="D4657" s="25" t="s">
        <v>609</v>
      </c>
      <c r="E4657" s="25" t="s">
        <v>55</v>
      </c>
      <c r="F4657" s="25" t="s">
        <v>9417</v>
      </c>
      <c r="G4657" s="25" t="s">
        <v>9428</v>
      </c>
      <c r="H4657" s="25" t="n">
        <v>0</v>
      </c>
    </row>
    <row r="4658" customFormat="false" ht="15" hidden="false" customHeight="false" outlineLevel="0" collapsed="false">
      <c r="A4658" s="25" t="s">
        <v>8918</v>
      </c>
      <c r="B4658" s="25" t="s">
        <v>115</v>
      </c>
      <c r="C4658" s="25" t="s">
        <v>9107</v>
      </c>
      <c r="E4658" s="25" t="s">
        <v>56</v>
      </c>
      <c r="F4658" s="25" t="s">
        <v>9417</v>
      </c>
    </row>
    <row r="4659" customFormat="false" ht="15" hidden="false" customHeight="false" outlineLevel="0" collapsed="false">
      <c r="A4659" s="25" t="s">
        <v>401</v>
      </c>
      <c r="B4659" s="25" t="s">
        <v>69</v>
      </c>
      <c r="C4659" s="25" t="s">
        <v>170</v>
      </c>
      <c r="D4659" s="25" t="s">
        <v>164</v>
      </c>
      <c r="E4659" s="25" t="s">
        <v>54</v>
      </c>
      <c r="F4659" s="25" t="s">
        <v>9418</v>
      </c>
      <c r="G4659" s="25" t="s">
        <v>9428</v>
      </c>
      <c r="H4659" s="25" t="n">
        <v>962</v>
      </c>
    </row>
    <row r="4660" customFormat="false" ht="15" hidden="false" customHeight="false" outlineLevel="0" collapsed="false">
      <c r="A4660" s="25" t="s">
        <v>4856</v>
      </c>
      <c r="B4660" s="25" t="s">
        <v>98</v>
      </c>
      <c r="C4660" s="25" t="s">
        <v>170</v>
      </c>
      <c r="D4660" s="25" t="s">
        <v>421</v>
      </c>
      <c r="E4660" s="25" t="s">
        <v>54</v>
      </c>
      <c r="F4660" s="25" t="s">
        <v>9418</v>
      </c>
      <c r="G4660" s="25" t="s">
        <v>9433</v>
      </c>
      <c r="H4660" s="25" t="n">
        <v>1063</v>
      </c>
    </row>
    <row r="4661" customFormat="false" ht="15" hidden="false" customHeight="false" outlineLevel="0" collapsed="false">
      <c r="A4661" s="25" t="s">
        <v>5159</v>
      </c>
      <c r="B4661" s="25" t="s">
        <v>95</v>
      </c>
      <c r="C4661" s="25" t="s">
        <v>160</v>
      </c>
      <c r="D4661" s="25" t="s">
        <v>1371</v>
      </c>
      <c r="E4661" s="25" t="s">
        <v>55</v>
      </c>
      <c r="F4661" s="25" t="s">
        <v>9418</v>
      </c>
      <c r="G4661" s="25" t="s">
        <v>9434</v>
      </c>
      <c r="H4661" s="25" t="n">
        <v>0</v>
      </c>
    </row>
    <row r="4662" customFormat="false" ht="15" hidden="false" customHeight="false" outlineLevel="0" collapsed="false">
      <c r="A4662" s="25" t="s">
        <v>764</v>
      </c>
      <c r="B4662" s="25" t="s">
        <v>70</v>
      </c>
      <c r="C4662" s="25" t="s">
        <v>186</v>
      </c>
      <c r="D4662" s="25" t="s">
        <v>154</v>
      </c>
      <c r="E4662" s="25" t="s">
        <v>55</v>
      </c>
      <c r="F4662" s="25" t="s">
        <v>9418</v>
      </c>
      <c r="G4662" s="25" t="s">
        <v>9434</v>
      </c>
      <c r="H4662" s="25" t="n">
        <v>0</v>
      </c>
    </row>
    <row r="4663" customFormat="false" ht="15" hidden="false" customHeight="false" outlineLevel="0" collapsed="false">
      <c r="A4663" s="25" t="s">
        <v>2146</v>
      </c>
      <c r="B4663" s="25" t="s">
        <v>80</v>
      </c>
      <c r="C4663" s="25" t="s">
        <v>170</v>
      </c>
      <c r="D4663" s="25" t="s">
        <v>210</v>
      </c>
      <c r="E4663" s="25" t="s">
        <v>55</v>
      </c>
      <c r="F4663" s="25" t="s">
        <v>9418</v>
      </c>
      <c r="G4663" s="25" t="s">
        <v>9420</v>
      </c>
      <c r="H4663" s="25" t="n">
        <v>0</v>
      </c>
    </row>
    <row r="4664" customFormat="false" ht="15" hidden="false" customHeight="false" outlineLevel="0" collapsed="false">
      <c r="A4664" s="25" t="s">
        <v>2147</v>
      </c>
      <c r="B4664" s="25" t="s">
        <v>80</v>
      </c>
      <c r="C4664" s="25" t="s">
        <v>148</v>
      </c>
      <c r="D4664" s="25" t="s">
        <v>225</v>
      </c>
      <c r="E4664" s="25" t="s">
        <v>55</v>
      </c>
      <c r="F4664" s="25" t="s">
        <v>9418</v>
      </c>
      <c r="G4664" s="25" t="s">
        <v>9428</v>
      </c>
      <c r="H4664" s="25" t="n">
        <v>0</v>
      </c>
    </row>
    <row r="4665" customFormat="false" ht="15" hidden="false" customHeight="false" outlineLevel="0" collapsed="false">
      <c r="A4665" s="25" t="s">
        <v>2148</v>
      </c>
      <c r="B4665" s="25" t="s">
        <v>80</v>
      </c>
      <c r="C4665" s="25" t="s">
        <v>160</v>
      </c>
      <c r="D4665" s="25" t="s">
        <v>164</v>
      </c>
      <c r="E4665" s="25" t="s">
        <v>54</v>
      </c>
      <c r="F4665" s="25" t="s">
        <v>9418</v>
      </c>
      <c r="G4665" s="25" t="s">
        <v>9367</v>
      </c>
      <c r="H4665" s="25" t="n">
        <v>2572</v>
      </c>
    </row>
    <row r="4666" customFormat="false" ht="15" hidden="false" customHeight="false" outlineLevel="0" collapsed="false">
      <c r="A4666" s="25" t="s">
        <v>2715</v>
      </c>
      <c r="B4666" s="25" t="s">
        <v>78</v>
      </c>
      <c r="C4666" s="25" t="s">
        <v>9107</v>
      </c>
      <c r="D4666" s="25" t="s">
        <v>240</v>
      </c>
      <c r="E4666" s="25" t="s">
        <v>55</v>
      </c>
      <c r="F4666" s="25" t="s">
        <v>9418</v>
      </c>
      <c r="G4666" s="25" t="s">
        <v>9419</v>
      </c>
      <c r="H4666" s="25" t="n">
        <v>0</v>
      </c>
    </row>
    <row r="4667" customFormat="false" ht="15" hidden="false" customHeight="false" outlineLevel="0" collapsed="false">
      <c r="A4667" s="25" t="s">
        <v>2716</v>
      </c>
      <c r="B4667" s="25" t="s">
        <v>78</v>
      </c>
      <c r="C4667" s="25" t="s">
        <v>9107</v>
      </c>
      <c r="D4667" s="25" t="s">
        <v>266</v>
      </c>
      <c r="E4667" s="25" t="s">
        <v>54</v>
      </c>
      <c r="F4667" s="25" t="s">
        <v>9418</v>
      </c>
      <c r="G4667" s="25" t="s">
        <v>9429</v>
      </c>
      <c r="H4667" s="25" t="n">
        <v>4631</v>
      </c>
    </row>
    <row r="4668" customFormat="false" ht="15" hidden="false" customHeight="false" outlineLevel="0" collapsed="false">
      <c r="A4668" s="25" t="s">
        <v>2717</v>
      </c>
      <c r="B4668" s="25" t="s">
        <v>78</v>
      </c>
      <c r="C4668" s="25" t="s">
        <v>160</v>
      </c>
      <c r="D4668" s="25" t="s">
        <v>180</v>
      </c>
      <c r="E4668" s="25" t="s">
        <v>54</v>
      </c>
      <c r="F4668" s="25" t="s">
        <v>9418</v>
      </c>
      <c r="G4668" s="25" t="s">
        <v>9431</v>
      </c>
      <c r="H4668" s="25" t="n">
        <v>3230</v>
      </c>
    </row>
    <row r="4669" customFormat="false" ht="15" hidden="false" customHeight="false" outlineLevel="0" collapsed="false">
      <c r="A4669" s="25" t="s">
        <v>6355</v>
      </c>
      <c r="B4669" s="25" t="s">
        <v>106</v>
      </c>
      <c r="C4669" s="25" t="s">
        <v>148</v>
      </c>
      <c r="D4669" s="25" t="s">
        <v>218</v>
      </c>
      <c r="E4669" s="25" t="s">
        <v>54</v>
      </c>
      <c r="F4669" s="25" t="s">
        <v>9418</v>
      </c>
      <c r="G4669" s="25" t="s">
        <v>9431</v>
      </c>
      <c r="H4669" s="25" t="n">
        <v>59</v>
      </c>
    </row>
    <row r="4670" customFormat="false" ht="15" hidden="false" customHeight="false" outlineLevel="0" collapsed="false">
      <c r="A4670" s="25" t="s">
        <v>7523</v>
      </c>
      <c r="B4670" s="25" t="s">
        <v>112</v>
      </c>
      <c r="C4670" s="25" t="s">
        <v>160</v>
      </c>
      <c r="D4670" s="25" t="s">
        <v>419</v>
      </c>
      <c r="E4670" s="25" t="s">
        <v>54</v>
      </c>
      <c r="F4670" s="25" t="s">
        <v>9418</v>
      </c>
      <c r="G4670" s="25" t="s">
        <v>9422</v>
      </c>
      <c r="H4670" s="25" t="n">
        <v>3624</v>
      </c>
    </row>
    <row r="4671" customFormat="false" ht="15" hidden="false" customHeight="false" outlineLevel="0" collapsed="false">
      <c r="A4671" s="25" t="s">
        <v>7845</v>
      </c>
      <c r="B4671" s="25" t="s">
        <v>114</v>
      </c>
      <c r="C4671" s="25" t="s">
        <v>170</v>
      </c>
      <c r="D4671" s="25" t="s">
        <v>419</v>
      </c>
      <c r="E4671" s="25" t="s">
        <v>55</v>
      </c>
      <c r="F4671" s="25" t="s">
        <v>9418</v>
      </c>
      <c r="G4671" s="25" t="s">
        <v>9435</v>
      </c>
      <c r="H4671" s="25" t="n">
        <v>0</v>
      </c>
    </row>
    <row r="4672" customFormat="false" ht="15" hidden="false" customHeight="false" outlineLevel="0" collapsed="false">
      <c r="A4672" s="25" t="s">
        <v>7846</v>
      </c>
      <c r="B4672" s="25" t="s">
        <v>114</v>
      </c>
      <c r="C4672" s="25" t="s">
        <v>9107</v>
      </c>
      <c r="D4672" s="25" t="s">
        <v>199</v>
      </c>
      <c r="E4672" s="25" t="s">
        <v>55</v>
      </c>
      <c r="F4672" s="25" t="s">
        <v>9418</v>
      </c>
      <c r="G4672" s="25" t="s">
        <v>9420</v>
      </c>
      <c r="H4672" s="25" t="n">
        <v>0</v>
      </c>
    </row>
    <row r="4673" customFormat="false" ht="15" hidden="false" customHeight="false" outlineLevel="0" collapsed="false">
      <c r="A4673" s="25" t="s">
        <v>7847</v>
      </c>
      <c r="B4673" s="25" t="s">
        <v>114</v>
      </c>
      <c r="C4673" s="25" t="s">
        <v>178</v>
      </c>
      <c r="D4673" s="25" t="s">
        <v>428</v>
      </c>
      <c r="E4673" s="25" t="s">
        <v>54</v>
      </c>
      <c r="F4673" s="25" t="s">
        <v>9418</v>
      </c>
      <c r="G4673" s="25" t="s">
        <v>9404</v>
      </c>
      <c r="H4673" s="25" t="n">
        <v>5848</v>
      </c>
    </row>
    <row r="4674" customFormat="false" ht="15" hidden="false" customHeight="false" outlineLevel="0" collapsed="false">
      <c r="A4674" s="25" t="s">
        <v>7848</v>
      </c>
      <c r="B4674" s="25" t="s">
        <v>114</v>
      </c>
      <c r="C4674" s="25" t="s">
        <v>148</v>
      </c>
      <c r="D4674" s="25" t="s">
        <v>449</v>
      </c>
      <c r="E4674" s="25" t="s">
        <v>54</v>
      </c>
      <c r="F4674" s="25" t="s">
        <v>9418</v>
      </c>
      <c r="G4674" s="25" t="s">
        <v>9419</v>
      </c>
      <c r="H4674" s="25" t="n">
        <v>42</v>
      </c>
    </row>
    <row r="4675" customFormat="false" ht="15" hidden="false" customHeight="false" outlineLevel="0" collapsed="false">
      <c r="A4675" s="25" t="s">
        <v>8268</v>
      </c>
      <c r="B4675" s="25" t="s">
        <v>113</v>
      </c>
      <c r="C4675" s="25" t="s">
        <v>178</v>
      </c>
      <c r="D4675" s="25" t="s">
        <v>860</v>
      </c>
      <c r="E4675" s="25" t="s">
        <v>55</v>
      </c>
      <c r="F4675" s="25" t="s">
        <v>9418</v>
      </c>
      <c r="G4675" s="25" t="s">
        <v>9420</v>
      </c>
      <c r="H4675" s="25" t="n">
        <v>0</v>
      </c>
    </row>
    <row r="4676" customFormat="false" ht="15" hidden="false" customHeight="false" outlineLevel="0" collapsed="false">
      <c r="A4676" s="25" t="s">
        <v>8269</v>
      </c>
      <c r="B4676" s="25" t="s">
        <v>113</v>
      </c>
      <c r="C4676" s="25" t="s">
        <v>9107</v>
      </c>
      <c r="D4676" s="25" t="s">
        <v>636</v>
      </c>
      <c r="E4676" s="25" t="s">
        <v>55</v>
      </c>
      <c r="F4676" s="25" t="s">
        <v>9418</v>
      </c>
      <c r="G4676" s="25" t="s">
        <v>9428</v>
      </c>
      <c r="H4676" s="25" t="n">
        <v>0</v>
      </c>
    </row>
    <row r="4677" customFormat="false" ht="15" hidden="false" customHeight="false" outlineLevel="0" collapsed="false">
      <c r="A4677" s="25" t="s">
        <v>6632</v>
      </c>
      <c r="B4677" s="25" t="s">
        <v>107</v>
      </c>
      <c r="C4677" s="25" t="s">
        <v>178</v>
      </c>
      <c r="D4677" s="25" t="s">
        <v>428</v>
      </c>
      <c r="E4677" s="25" t="s">
        <v>55</v>
      </c>
      <c r="F4677" s="25" t="s">
        <v>9418</v>
      </c>
      <c r="G4677" s="25" t="s">
        <v>9400</v>
      </c>
      <c r="H4677" s="25" t="n">
        <v>0</v>
      </c>
    </row>
    <row r="4678" customFormat="false" ht="15" hidden="false" customHeight="false" outlineLevel="0" collapsed="false">
      <c r="A4678" s="25" t="s">
        <v>3355</v>
      </c>
      <c r="B4678" s="25" t="s">
        <v>77</v>
      </c>
      <c r="C4678" s="25" t="s">
        <v>160</v>
      </c>
      <c r="D4678" s="25" t="s">
        <v>245</v>
      </c>
      <c r="E4678" s="25" t="s">
        <v>55</v>
      </c>
      <c r="F4678" s="25" t="s">
        <v>9418</v>
      </c>
      <c r="G4678" s="25" t="s">
        <v>9420</v>
      </c>
      <c r="H4678" s="25" t="n">
        <v>0</v>
      </c>
    </row>
    <row r="4679" customFormat="false" ht="15" hidden="false" customHeight="false" outlineLevel="0" collapsed="false">
      <c r="A4679" s="25" t="s">
        <v>1324</v>
      </c>
      <c r="B4679" s="25" t="s">
        <v>73</v>
      </c>
      <c r="C4679" s="25" t="s">
        <v>148</v>
      </c>
      <c r="D4679" s="25" t="s">
        <v>210</v>
      </c>
      <c r="E4679" s="25" t="s">
        <v>55</v>
      </c>
      <c r="F4679" s="25" t="s">
        <v>9418</v>
      </c>
      <c r="G4679" s="25" t="s">
        <v>9433</v>
      </c>
      <c r="H4679" s="25" t="n">
        <v>0</v>
      </c>
    </row>
    <row r="4680" customFormat="false" ht="15" hidden="false" customHeight="false" outlineLevel="0" collapsed="false">
      <c r="A4680" s="25" t="s">
        <v>1325</v>
      </c>
      <c r="B4680" s="25" t="s">
        <v>73</v>
      </c>
      <c r="C4680" s="25" t="s">
        <v>186</v>
      </c>
      <c r="D4680" s="25" t="s">
        <v>180</v>
      </c>
      <c r="E4680" s="25" t="s">
        <v>54</v>
      </c>
      <c r="F4680" s="25" t="s">
        <v>9418</v>
      </c>
      <c r="G4680" s="25" t="s">
        <v>9431</v>
      </c>
      <c r="H4680" s="25" t="n">
        <v>588</v>
      </c>
    </row>
    <row r="4681" customFormat="false" ht="15" hidden="false" customHeight="false" outlineLevel="0" collapsed="false">
      <c r="A4681" s="25" t="s">
        <v>5971</v>
      </c>
      <c r="B4681" s="25" t="s">
        <v>97</v>
      </c>
      <c r="C4681" s="25" t="s">
        <v>170</v>
      </c>
      <c r="D4681" s="25" t="s">
        <v>1371</v>
      </c>
      <c r="E4681" s="25" t="s">
        <v>55</v>
      </c>
      <c r="F4681" s="25" t="s">
        <v>9418</v>
      </c>
      <c r="G4681" s="25" t="s">
        <v>9429</v>
      </c>
      <c r="H4681" s="25" t="n">
        <v>0</v>
      </c>
    </row>
    <row r="4682" customFormat="false" ht="15" hidden="false" customHeight="false" outlineLevel="0" collapsed="false">
      <c r="A4682" s="25" t="s">
        <v>5972</v>
      </c>
      <c r="B4682" s="25" t="s">
        <v>97</v>
      </c>
      <c r="C4682" s="25" t="s">
        <v>148</v>
      </c>
      <c r="D4682" s="25" t="s">
        <v>463</v>
      </c>
      <c r="E4682" s="25" t="s">
        <v>54</v>
      </c>
      <c r="F4682" s="25" t="s">
        <v>9418</v>
      </c>
      <c r="G4682" s="25" t="s">
        <v>9428</v>
      </c>
      <c r="H4682" s="25" t="n">
        <v>54</v>
      </c>
    </row>
    <row r="4683" customFormat="false" ht="15" hidden="false" customHeight="false" outlineLevel="0" collapsed="false">
      <c r="A4683" s="25" t="s">
        <v>4301</v>
      </c>
      <c r="B4683" s="25" t="s">
        <v>88</v>
      </c>
      <c r="C4683" s="25" t="s">
        <v>9107</v>
      </c>
      <c r="E4683" s="25" t="s">
        <v>56</v>
      </c>
      <c r="F4683" s="25" t="s">
        <v>9418</v>
      </c>
    </row>
    <row r="4684" customFormat="false" ht="15" hidden="false" customHeight="false" outlineLevel="0" collapsed="false">
      <c r="A4684" s="25" t="s">
        <v>7175</v>
      </c>
      <c r="B4684" s="25" t="s">
        <v>104</v>
      </c>
      <c r="C4684" s="25" t="s">
        <v>9107</v>
      </c>
      <c r="D4684" s="25" t="s">
        <v>433</v>
      </c>
      <c r="E4684" s="25" t="s">
        <v>54</v>
      </c>
      <c r="F4684" s="25" t="s">
        <v>9418</v>
      </c>
      <c r="G4684" s="25" t="s">
        <v>9369</v>
      </c>
      <c r="H4684" s="25" t="n">
        <v>5099</v>
      </c>
    </row>
    <row r="4685" customFormat="false" ht="15" hidden="false" customHeight="false" outlineLevel="0" collapsed="false">
      <c r="A4685" s="25" t="s">
        <v>4524</v>
      </c>
      <c r="B4685" s="25" t="s">
        <v>86</v>
      </c>
      <c r="C4685" s="25" t="s">
        <v>186</v>
      </c>
      <c r="E4685" s="25" t="s">
        <v>56</v>
      </c>
      <c r="F4685" s="25" t="s">
        <v>9418</v>
      </c>
    </row>
    <row r="4686" customFormat="false" ht="15" hidden="false" customHeight="false" outlineLevel="0" collapsed="false">
      <c r="A4686" s="25" t="s">
        <v>8919</v>
      </c>
      <c r="B4686" s="25" t="s">
        <v>115</v>
      </c>
      <c r="C4686" s="25" t="s">
        <v>178</v>
      </c>
      <c r="D4686" s="25" t="s">
        <v>2863</v>
      </c>
      <c r="E4686" s="25" t="s">
        <v>55</v>
      </c>
      <c r="F4686" s="25" t="s">
        <v>9418</v>
      </c>
      <c r="G4686" s="25" t="s">
        <v>9427</v>
      </c>
      <c r="H4686" s="25" t="n">
        <v>0</v>
      </c>
    </row>
    <row r="4687" customFormat="false" ht="15" hidden="false" customHeight="false" outlineLevel="0" collapsed="false">
      <c r="A4687" s="25" t="s">
        <v>4857</v>
      </c>
      <c r="B4687" s="25" t="s">
        <v>98</v>
      </c>
      <c r="C4687" s="25" t="s">
        <v>160</v>
      </c>
      <c r="D4687" s="25" t="s">
        <v>1158</v>
      </c>
      <c r="E4687" s="25" t="s">
        <v>55</v>
      </c>
      <c r="F4687" s="25" t="s">
        <v>9419</v>
      </c>
      <c r="G4687" s="25" t="s">
        <v>9433</v>
      </c>
      <c r="H4687" s="25" t="n">
        <v>0</v>
      </c>
    </row>
    <row r="4688" customFormat="false" ht="15" hidden="false" customHeight="false" outlineLevel="0" collapsed="false">
      <c r="A4688" s="25" t="s">
        <v>5160</v>
      </c>
      <c r="B4688" s="25" t="s">
        <v>95</v>
      </c>
      <c r="C4688" s="25" t="s">
        <v>178</v>
      </c>
      <c r="E4688" s="25" t="s">
        <v>56</v>
      </c>
      <c r="F4688" s="25" t="s">
        <v>9419</v>
      </c>
    </row>
    <row r="4689" customFormat="false" ht="15" hidden="false" customHeight="false" outlineLevel="0" collapsed="false">
      <c r="A4689" s="25" t="s">
        <v>765</v>
      </c>
      <c r="B4689" s="25" t="s">
        <v>70</v>
      </c>
      <c r="C4689" s="25" t="s">
        <v>186</v>
      </c>
      <c r="D4689" s="25" t="s">
        <v>231</v>
      </c>
      <c r="E4689" s="25" t="s">
        <v>55</v>
      </c>
      <c r="F4689" s="25" t="s">
        <v>9419</v>
      </c>
      <c r="G4689" s="25" t="s">
        <v>9394</v>
      </c>
      <c r="H4689" s="25" t="n">
        <v>0</v>
      </c>
    </row>
    <row r="4690" customFormat="false" ht="15" hidden="false" customHeight="false" outlineLevel="0" collapsed="false">
      <c r="A4690" s="25" t="s">
        <v>766</v>
      </c>
      <c r="B4690" s="25" t="s">
        <v>70</v>
      </c>
      <c r="C4690" s="25" t="s">
        <v>170</v>
      </c>
      <c r="D4690" s="25" t="s">
        <v>162</v>
      </c>
      <c r="E4690" s="25" t="s">
        <v>55</v>
      </c>
      <c r="F4690" s="25" t="s">
        <v>9419</v>
      </c>
      <c r="G4690" s="25" t="s">
        <v>9423</v>
      </c>
      <c r="H4690" s="25" t="n">
        <v>0</v>
      </c>
    </row>
    <row r="4691" customFormat="false" ht="15" hidden="false" customHeight="false" outlineLevel="0" collapsed="false">
      <c r="A4691" s="25" t="s">
        <v>3961</v>
      </c>
      <c r="B4691" s="25" t="s">
        <v>87</v>
      </c>
      <c r="C4691" s="25" t="s">
        <v>160</v>
      </c>
      <c r="D4691" s="25" t="s">
        <v>421</v>
      </c>
      <c r="E4691" s="25" t="s">
        <v>55</v>
      </c>
      <c r="F4691" s="25" t="s">
        <v>9419</v>
      </c>
      <c r="G4691" s="25" t="s">
        <v>9423</v>
      </c>
      <c r="H4691" s="25" t="n">
        <v>0</v>
      </c>
    </row>
    <row r="4692" customFormat="false" ht="15" hidden="false" customHeight="false" outlineLevel="0" collapsed="false">
      <c r="A4692" s="25" t="s">
        <v>5455</v>
      </c>
      <c r="B4692" s="25" t="s">
        <v>94</v>
      </c>
      <c r="C4692" s="25" t="s">
        <v>9107</v>
      </c>
      <c r="D4692" s="25" t="s">
        <v>421</v>
      </c>
      <c r="E4692" s="25" t="s">
        <v>55</v>
      </c>
      <c r="F4692" s="25" t="s">
        <v>9419</v>
      </c>
      <c r="G4692" s="25" t="s">
        <v>9381</v>
      </c>
      <c r="H4692" s="25" t="n">
        <v>0</v>
      </c>
    </row>
    <row r="4693" customFormat="false" ht="15" hidden="false" customHeight="false" outlineLevel="0" collapsed="false">
      <c r="A4693" s="25" t="s">
        <v>5456</v>
      </c>
      <c r="B4693" s="25" t="s">
        <v>94</v>
      </c>
      <c r="C4693" s="25" t="s">
        <v>178</v>
      </c>
      <c r="D4693" s="25" t="s">
        <v>1090</v>
      </c>
      <c r="E4693" s="25" t="s">
        <v>54</v>
      </c>
      <c r="F4693" s="25" t="s">
        <v>9419</v>
      </c>
      <c r="G4693" s="25" t="s">
        <v>9431</v>
      </c>
      <c r="H4693" s="25" t="n">
        <v>4881</v>
      </c>
    </row>
    <row r="4694" customFormat="false" ht="15" hidden="false" customHeight="false" outlineLevel="0" collapsed="false">
      <c r="A4694" s="25" t="s">
        <v>2149</v>
      </c>
      <c r="B4694" s="25" t="s">
        <v>80</v>
      </c>
      <c r="C4694" s="25" t="s">
        <v>186</v>
      </c>
      <c r="D4694" s="25" t="s">
        <v>151</v>
      </c>
      <c r="E4694" s="25" t="s">
        <v>55</v>
      </c>
      <c r="F4694" s="25" t="s">
        <v>9419</v>
      </c>
      <c r="G4694" s="25" t="s">
        <v>9432</v>
      </c>
      <c r="H4694" s="25" t="n">
        <v>0</v>
      </c>
    </row>
    <row r="4695" customFormat="false" ht="15" hidden="false" customHeight="false" outlineLevel="0" collapsed="false">
      <c r="A4695" s="25" t="s">
        <v>2150</v>
      </c>
      <c r="B4695" s="25" t="s">
        <v>80</v>
      </c>
      <c r="C4695" s="25" t="s">
        <v>9107</v>
      </c>
      <c r="D4695" s="25" t="s">
        <v>191</v>
      </c>
      <c r="E4695" s="25" t="s">
        <v>55</v>
      </c>
      <c r="F4695" s="25" t="s">
        <v>9419</v>
      </c>
      <c r="G4695" s="25" t="s">
        <v>9420</v>
      </c>
      <c r="H4695" s="25" t="n">
        <v>0</v>
      </c>
    </row>
    <row r="4696" customFormat="false" ht="15" hidden="false" customHeight="false" outlineLevel="0" collapsed="false">
      <c r="A4696" s="25" t="s">
        <v>2151</v>
      </c>
      <c r="B4696" s="25" t="s">
        <v>80</v>
      </c>
      <c r="C4696" s="25" t="s">
        <v>9107</v>
      </c>
      <c r="D4696" s="25" t="s">
        <v>176</v>
      </c>
      <c r="E4696" s="25" t="s">
        <v>55</v>
      </c>
      <c r="F4696" s="25" t="s">
        <v>9419</v>
      </c>
      <c r="G4696" s="25" t="s">
        <v>9429</v>
      </c>
      <c r="H4696" s="25" t="n">
        <v>0</v>
      </c>
    </row>
    <row r="4697" customFormat="false" ht="15" hidden="false" customHeight="false" outlineLevel="0" collapsed="false">
      <c r="A4697" s="25" t="s">
        <v>2718</v>
      </c>
      <c r="B4697" s="25" t="s">
        <v>78</v>
      </c>
      <c r="C4697" s="25" t="s">
        <v>160</v>
      </c>
      <c r="D4697" s="25" t="s">
        <v>248</v>
      </c>
      <c r="E4697" s="25" t="s">
        <v>54</v>
      </c>
      <c r="F4697" s="25" t="s">
        <v>9419</v>
      </c>
      <c r="G4697" s="25" t="s">
        <v>9420</v>
      </c>
      <c r="H4697" s="25" t="n">
        <v>2878</v>
      </c>
    </row>
    <row r="4698" customFormat="false" ht="15" hidden="false" customHeight="false" outlineLevel="0" collapsed="false">
      <c r="A4698" s="25" t="s">
        <v>6356</v>
      </c>
      <c r="B4698" s="25" t="s">
        <v>106</v>
      </c>
      <c r="C4698" s="25" t="s">
        <v>148</v>
      </c>
      <c r="D4698" s="25" t="s">
        <v>1351</v>
      </c>
      <c r="E4698" s="25" t="s">
        <v>55</v>
      </c>
      <c r="F4698" s="25" t="s">
        <v>9419</v>
      </c>
      <c r="G4698" s="25" t="s">
        <v>9420</v>
      </c>
      <c r="H4698" s="25" t="n">
        <v>0</v>
      </c>
    </row>
    <row r="4699" customFormat="false" ht="15" hidden="false" customHeight="false" outlineLevel="0" collapsed="false">
      <c r="A4699" s="25" t="s">
        <v>6357</v>
      </c>
      <c r="B4699" s="25" t="s">
        <v>106</v>
      </c>
      <c r="C4699" s="25" t="s">
        <v>160</v>
      </c>
      <c r="D4699" s="25" t="s">
        <v>1187</v>
      </c>
      <c r="E4699" s="25" t="s">
        <v>54</v>
      </c>
      <c r="F4699" s="25" t="s">
        <v>9419</v>
      </c>
      <c r="G4699" s="25" t="s">
        <v>9391</v>
      </c>
      <c r="H4699" s="25" t="n">
        <v>3121</v>
      </c>
    </row>
    <row r="4700" customFormat="false" ht="15" hidden="false" customHeight="false" outlineLevel="0" collapsed="false">
      <c r="A4700" s="25" t="s">
        <v>7524</v>
      </c>
      <c r="B4700" s="25" t="s">
        <v>112</v>
      </c>
      <c r="C4700" s="25" t="s">
        <v>178</v>
      </c>
      <c r="D4700" s="25" t="s">
        <v>199</v>
      </c>
      <c r="E4700" s="25" t="s">
        <v>55</v>
      </c>
      <c r="F4700" s="25" t="s">
        <v>9419</v>
      </c>
      <c r="G4700" s="25" t="s">
        <v>9420</v>
      </c>
      <c r="H4700" s="25" t="n">
        <v>0</v>
      </c>
    </row>
    <row r="4701" customFormat="false" ht="15" hidden="false" customHeight="false" outlineLevel="0" collapsed="false">
      <c r="A4701" s="25" t="s">
        <v>7525</v>
      </c>
      <c r="B4701" s="25" t="s">
        <v>112</v>
      </c>
      <c r="C4701" s="25" t="s">
        <v>148</v>
      </c>
      <c r="D4701" s="25" t="s">
        <v>868</v>
      </c>
      <c r="E4701" s="25" t="s">
        <v>54</v>
      </c>
      <c r="F4701" s="25" t="s">
        <v>9419</v>
      </c>
      <c r="G4701" s="25" t="s">
        <v>9429</v>
      </c>
      <c r="H4701" s="25" t="n">
        <v>57</v>
      </c>
    </row>
    <row r="4702" customFormat="false" ht="15" hidden="false" customHeight="false" outlineLevel="0" collapsed="false">
      <c r="A4702" s="25" t="s">
        <v>3065</v>
      </c>
      <c r="B4702" s="25" t="s">
        <v>76</v>
      </c>
      <c r="C4702" s="25" t="s">
        <v>186</v>
      </c>
      <c r="D4702" s="25" t="s">
        <v>162</v>
      </c>
      <c r="E4702" s="25" t="s">
        <v>54</v>
      </c>
      <c r="F4702" s="25" t="s">
        <v>9419</v>
      </c>
      <c r="G4702" s="25" t="s">
        <v>9420</v>
      </c>
      <c r="H4702" s="25" t="n">
        <v>576</v>
      </c>
    </row>
    <row r="4703" customFormat="false" ht="15" hidden="false" customHeight="false" outlineLevel="0" collapsed="false">
      <c r="A4703" s="25" t="s">
        <v>3066</v>
      </c>
      <c r="B4703" s="25" t="s">
        <v>76</v>
      </c>
      <c r="C4703" s="25" t="s">
        <v>170</v>
      </c>
      <c r="D4703" s="25" t="s">
        <v>207</v>
      </c>
      <c r="E4703" s="25" t="s">
        <v>54</v>
      </c>
      <c r="F4703" s="25" t="s">
        <v>9419</v>
      </c>
      <c r="G4703" s="25" t="s">
        <v>9429</v>
      </c>
      <c r="H4703" s="25" t="n">
        <v>1258</v>
      </c>
    </row>
    <row r="4704" customFormat="false" ht="15" hidden="false" customHeight="false" outlineLevel="0" collapsed="false">
      <c r="A4704" s="25" t="s">
        <v>7849</v>
      </c>
      <c r="B4704" s="25" t="s">
        <v>114</v>
      </c>
      <c r="C4704" s="25" t="s">
        <v>170</v>
      </c>
      <c r="D4704" s="25" t="s">
        <v>433</v>
      </c>
      <c r="E4704" s="25" t="s">
        <v>55</v>
      </c>
      <c r="F4704" s="25" t="s">
        <v>9419</v>
      </c>
      <c r="G4704" s="25" t="s">
        <v>9386</v>
      </c>
      <c r="H4704" s="25" t="n">
        <v>0</v>
      </c>
    </row>
    <row r="4705" customFormat="false" ht="15" hidden="false" customHeight="false" outlineLevel="0" collapsed="false">
      <c r="A4705" s="25" t="s">
        <v>8270</v>
      </c>
      <c r="B4705" s="25" t="s">
        <v>113</v>
      </c>
      <c r="C4705" s="25" t="s">
        <v>178</v>
      </c>
      <c r="E4705" s="25" t="s">
        <v>56</v>
      </c>
      <c r="F4705" s="25" t="s">
        <v>9419</v>
      </c>
    </row>
    <row r="4706" customFormat="false" ht="15" hidden="false" customHeight="false" outlineLevel="0" collapsed="false">
      <c r="A4706" s="25" t="s">
        <v>8271</v>
      </c>
      <c r="B4706" s="25" t="s">
        <v>113</v>
      </c>
      <c r="C4706" s="25" t="s">
        <v>186</v>
      </c>
      <c r="D4706" s="25" t="s">
        <v>1646</v>
      </c>
      <c r="E4706" s="25" t="s">
        <v>55</v>
      </c>
      <c r="F4706" s="25" t="s">
        <v>9419</v>
      </c>
      <c r="G4706" s="25" t="s">
        <v>9406</v>
      </c>
      <c r="H4706" s="25" t="n">
        <v>0</v>
      </c>
    </row>
    <row r="4707" customFormat="false" ht="15" hidden="false" customHeight="false" outlineLevel="0" collapsed="false">
      <c r="A4707" s="25" t="s">
        <v>8272</v>
      </c>
      <c r="B4707" s="25" t="s">
        <v>113</v>
      </c>
      <c r="C4707" s="25" t="s">
        <v>186</v>
      </c>
      <c r="D4707" s="25" t="s">
        <v>195</v>
      </c>
      <c r="E4707" s="25" t="s">
        <v>54</v>
      </c>
      <c r="F4707" s="25" t="s">
        <v>9419</v>
      </c>
      <c r="G4707" s="25" t="s">
        <v>9436</v>
      </c>
      <c r="H4707" s="25" t="n">
        <v>491</v>
      </c>
    </row>
    <row r="4708" customFormat="false" ht="15" hidden="false" customHeight="false" outlineLevel="0" collapsed="false">
      <c r="A4708" s="25" t="s">
        <v>6633</v>
      </c>
      <c r="B4708" s="25" t="s">
        <v>107</v>
      </c>
      <c r="C4708" s="25" t="s">
        <v>186</v>
      </c>
      <c r="D4708" s="25" t="s">
        <v>860</v>
      </c>
      <c r="E4708" s="25" t="s">
        <v>54</v>
      </c>
      <c r="F4708" s="25" t="s">
        <v>9419</v>
      </c>
      <c r="G4708" s="25" t="s">
        <v>9372</v>
      </c>
      <c r="H4708" s="25" t="n">
        <v>494</v>
      </c>
    </row>
    <row r="4709" customFormat="false" ht="15" hidden="false" customHeight="false" outlineLevel="0" collapsed="false">
      <c r="A4709" s="25" t="s">
        <v>8604</v>
      </c>
      <c r="B4709" s="25" t="s">
        <v>116</v>
      </c>
      <c r="C4709" s="25" t="s">
        <v>9107</v>
      </c>
      <c r="D4709" s="25" t="s">
        <v>449</v>
      </c>
      <c r="E4709" s="25" t="s">
        <v>55</v>
      </c>
      <c r="F4709" s="25" t="s">
        <v>9419</v>
      </c>
      <c r="G4709" s="25" t="s">
        <v>9436</v>
      </c>
      <c r="H4709" s="25" t="n">
        <v>0</v>
      </c>
    </row>
    <row r="4710" customFormat="false" ht="15" hidden="false" customHeight="false" outlineLevel="0" collapsed="false">
      <c r="A4710" s="25" t="s">
        <v>8605</v>
      </c>
      <c r="B4710" s="25" t="s">
        <v>116</v>
      </c>
      <c r="C4710" s="25" t="s">
        <v>170</v>
      </c>
      <c r="D4710" s="25" t="s">
        <v>646</v>
      </c>
      <c r="E4710" s="25" t="s">
        <v>54</v>
      </c>
      <c r="F4710" s="25" t="s">
        <v>9419</v>
      </c>
      <c r="G4710" s="25" t="s">
        <v>9390</v>
      </c>
      <c r="H4710" s="25" t="n">
        <v>882</v>
      </c>
    </row>
    <row r="4711" customFormat="false" ht="15" hidden="false" customHeight="false" outlineLevel="0" collapsed="false">
      <c r="A4711" s="25" t="s">
        <v>5973</v>
      </c>
      <c r="B4711" s="25" t="s">
        <v>97</v>
      </c>
      <c r="C4711" s="25" t="s">
        <v>170</v>
      </c>
      <c r="D4711" s="25" t="s">
        <v>1158</v>
      </c>
      <c r="E4711" s="25" t="s">
        <v>54</v>
      </c>
      <c r="F4711" s="25" t="s">
        <v>9419</v>
      </c>
      <c r="G4711" s="25" t="s">
        <v>9436</v>
      </c>
      <c r="H4711" s="25" t="n">
        <v>1076</v>
      </c>
    </row>
    <row r="4712" customFormat="false" ht="15" hidden="false" customHeight="false" outlineLevel="0" collapsed="false">
      <c r="A4712" s="25" t="s">
        <v>6851</v>
      </c>
      <c r="B4712" s="25" t="s">
        <v>105</v>
      </c>
      <c r="C4712" s="25" t="s">
        <v>2445</v>
      </c>
      <c r="D4712" s="25" t="s">
        <v>3075</v>
      </c>
      <c r="E4712" s="25" t="s">
        <v>55</v>
      </c>
      <c r="F4712" s="25" t="s">
        <v>9419</v>
      </c>
      <c r="G4712" s="25" t="s">
        <v>9429</v>
      </c>
      <c r="H4712" s="25" t="n">
        <v>0</v>
      </c>
    </row>
    <row r="4713" customFormat="false" ht="15" hidden="false" customHeight="false" outlineLevel="0" collapsed="false">
      <c r="A4713" s="25" t="s">
        <v>6852</v>
      </c>
      <c r="B4713" s="25" t="s">
        <v>105</v>
      </c>
      <c r="C4713" s="25" t="s">
        <v>148</v>
      </c>
      <c r="D4713" s="25" t="s">
        <v>449</v>
      </c>
      <c r="E4713" s="25" t="s">
        <v>55</v>
      </c>
      <c r="F4713" s="25" t="s">
        <v>9419</v>
      </c>
      <c r="G4713" s="25" t="s">
        <v>9402</v>
      </c>
      <c r="H4713" s="25" t="n">
        <v>0</v>
      </c>
    </row>
    <row r="4714" customFormat="false" ht="15" hidden="false" customHeight="false" outlineLevel="0" collapsed="false">
      <c r="A4714" s="25" t="s">
        <v>6853</v>
      </c>
      <c r="B4714" s="25" t="s">
        <v>105</v>
      </c>
      <c r="C4714" s="25" t="s">
        <v>148</v>
      </c>
      <c r="D4714" s="25" t="s">
        <v>646</v>
      </c>
      <c r="E4714" s="25" t="s">
        <v>54</v>
      </c>
      <c r="F4714" s="25" t="s">
        <v>9419</v>
      </c>
      <c r="G4714" s="25" t="s">
        <v>9431</v>
      </c>
      <c r="H4714" s="25" t="n">
        <v>57</v>
      </c>
    </row>
    <row r="4715" customFormat="false" ht="15" hidden="false" customHeight="false" outlineLevel="0" collapsed="false">
      <c r="A4715" s="25" t="s">
        <v>7176</v>
      </c>
      <c r="B4715" s="25" t="s">
        <v>104</v>
      </c>
      <c r="C4715" s="25" t="s">
        <v>186</v>
      </c>
      <c r="D4715" s="25" t="s">
        <v>636</v>
      </c>
      <c r="E4715" s="25" t="s">
        <v>55</v>
      </c>
      <c r="F4715" s="25" t="s">
        <v>9419</v>
      </c>
      <c r="G4715" s="25" t="s">
        <v>9423</v>
      </c>
      <c r="H4715" s="25" t="n">
        <v>0</v>
      </c>
    </row>
    <row r="4716" customFormat="false" ht="15" hidden="false" customHeight="false" outlineLevel="0" collapsed="false">
      <c r="A4716" s="25" t="s">
        <v>7177</v>
      </c>
      <c r="B4716" s="25" t="s">
        <v>104</v>
      </c>
      <c r="C4716" s="25" t="s">
        <v>160</v>
      </c>
      <c r="D4716" s="25" t="s">
        <v>3075</v>
      </c>
      <c r="E4716" s="25" t="s">
        <v>55</v>
      </c>
      <c r="F4716" s="25" t="s">
        <v>9419</v>
      </c>
      <c r="G4716" s="25" t="s">
        <v>9437</v>
      </c>
      <c r="H4716" s="25" t="n">
        <v>0</v>
      </c>
    </row>
    <row r="4717" customFormat="false" ht="15" hidden="false" customHeight="false" outlineLevel="0" collapsed="false">
      <c r="A4717" s="25" t="s">
        <v>7178</v>
      </c>
      <c r="B4717" s="25" t="s">
        <v>104</v>
      </c>
      <c r="C4717" s="25" t="s">
        <v>160</v>
      </c>
      <c r="D4717" s="25" t="s">
        <v>156</v>
      </c>
      <c r="E4717" s="25" t="s">
        <v>55</v>
      </c>
      <c r="F4717" s="25" t="s">
        <v>9419</v>
      </c>
      <c r="G4717" s="25" t="s">
        <v>9420</v>
      </c>
      <c r="H4717" s="25" t="n">
        <v>0</v>
      </c>
    </row>
    <row r="4718" customFormat="false" ht="15" hidden="false" customHeight="false" outlineLevel="0" collapsed="false">
      <c r="A4718" s="25" t="s">
        <v>402</v>
      </c>
      <c r="B4718" s="25" t="s">
        <v>69</v>
      </c>
      <c r="C4718" s="25" t="s">
        <v>170</v>
      </c>
      <c r="D4718" s="25" t="s">
        <v>151</v>
      </c>
      <c r="E4718" s="25" t="s">
        <v>55</v>
      </c>
      <c r="F4718" s="25" t="s">
        <v>9420</v>
      </c>
      <c r="G4718" s="25" t="s">
        <v>9384</v>
      </c>
      <c r="H4718" s="25" t="n">
        <v>0</v>
      </c>
    </row>
    <row r="4719" customFormat="false" ht="15" hidden="false" customHeight="false" outlineLevel="0" collapsed="false">
      <c r="A4719" s="25" t="s">
        <v>4858</v>
      </c>
      <c r="B4719" s="25" t="s">
        <v>98</v>
      </c>
      <c r="C4719" s="25" t="s">
        <v>170</v>
      </c>
      <c r="D4719" s="25" t="s">
        <v>639</v>
      </c>
      <c r="E4719" s="25" t="s">
        <v>54</v>
      </c>
      <c r="F4719" s="25" t="s">
        <v>9420</v>
      </c>
      <c r="G4719" s="25" t="s">
        <v>9408</v>
      </c>
      <c r="H4719" s="25" t="n">
        <v>1100</v>
      </c>
    </row>
    <row r="4720" customFormat="false" ht="15" hidden="false" customHeight="false" outlineLevel="0" collapsed="false">
      <c r="A4720" s="25" t="s">
        <v>5161</v>
      </c>
      <c r="B4720" s="25" t="s">
        <v>95</v>
      </c>
      <c r="C4720" s="25" t="s">
        <v>160</v>
      </c>
      <c r="D4720" s="25" t="s">
        <v>452</v>
      </c>
      <c r="E4720" s="25" t="s">
        <v>54</v>
      </c>
      <c r="F4720" s="25" t="s">
        <v>9420</v>
      </c>
      <c r="G4720" s="25" t="s">
        <v>9378</v>
      </c>
      <c r="H4720" s="25" t="n">
        <v>3630</v>
      </c>
    </row>
    <row r="4721" customFormat="false" ht="15" hidden="false" customHeight="false" outlineLevel="0" collapsed="false">
      <c r="A4721" s="25" t="s">
        <v>3962</v>
      </c>
      <c r="B4721" s="25" t="s">
        <v>87</v>
      </c>
      <c r="C4721" s="25" t="s">
        <v>148</v>
      </c>
      <c r="E4721" s="25" t="s">
        <v>56</v>
      </c>
      <c r="F4721" s="25" t="s">
        <v>9420</v>
      </c>
    </row>
    <row r="4722" customFormat="false" ht="15" hidden="false" customHeight="false" outlineLevel="0" collapsed="false">
      <c r="A4722" s="25" t="s">
        <v>5457</v>
      </c>
      <c r="B4722" s="25" t="s">
        <v>94</v>
      </c>
      <c r="C4722" s="25" t="s">
        <v>186</v>
      </c>
      <c r="D4722" s="25" t="s">
        <v>237</v>
      </c>
      <c r="E4722" s="25" t="s">
        <v>56</v>
      </c>
      <c r="F4722" s="25" t="s">
        <v>9420</v>
      </c>
    </row>
    <row r="4723" customFormat="false" ht="15" hidden="false" customHeight="false" outlineLevel="0" collapsed="false">
      <c r="A4723" s="25" t="s">
        <v>2152</v>
      </c>
      <c r="B4723" s="25" t="s">
        <v>80</v>
      </c>
      <c r="C4723" s="25" t="s">
        <v>9107</v>
      </c>
      <c r="D4723" s="25" t="s">
        <v>151</v>
      </c>
      <c r="E4723" s="25" t="s">
        <v>55</v>
      </c>
      <c r="F4723" s="25" t="s">
        <v>9420</v>
      </c>
      <c r="G4723" s="25" t="s">
        <v>9434</v>
      </c>
      <c r="H4723" s="25" t="n">
        <v>0</v>
      </c>
    </row>
    <row r="4724" customFormat="false" ht="15" hidden="false" customHeight="false" outlineLevel="0" collapsed="false">
      <c r="A4724" s="25" t="s">
        <v>2153</v>
      </c>
      <c r="B4724" s="25" t="s">
        <v>80</v>
      </c>
      <c r="C4724" s="25" t="s">
        <v>160</v>
      </c>
      <c r="D4724" s="25" t="s">
        <v>173</v>
      </c>
      <c r="E4724" s="25" t="s">
        <v>55</v>
      </c>
      <c r="F4724" s="25" t="s">
        <v>9420</v>
      </c>
      <c r="G4724" s="25" t="s">
        <v>9433</v>
      </c>
      <c r="H4724" s="25" t="n">
        <v>0</v>
      </c>
    </row>
    <row r="4725" customFormat="false" ht="15" hidden="false" customHeight="false" outlineLevel="0" collapsed="false">
      <c r="A4725" s="25" t="s">
        <v>5719</v>
      </c>
      <c r="B4725" s="25" t="s">
        <v>96</v>
      </c>
      <c r="C4725" s="25" t="s">
        <v>170</v>
      </c>
      <c r="D4725" s="25" t="s">
        <v>3359</v>
      </c>
      <c r="E4725" s="25" t="s">
        <v>55</v>
      </c>
      <c r="F4725" s="25" t="s">
        <v>9420</v>
      </c>
      <c r="G4725" s="25" t="s">
        <v>9398</v>
      </c>
      <c r="H4725" s="25" t="n">
        <v>0</v>
      </c>
    </row>
    <row r="4726" customFormat="false" ht="15" hidden="false" customHeight="false" outlineLevel="0" collapsed="false">
      <c r="A4726" s="25" t="s">
        <v>5720</v>
      </c>
      <c r="B4726" s="25" t="s">
        <v>96</v>
      </c>
      <c r="C4726" s="25" t="s">
        <v>178</v>
      </c>
      <c r="D4726" s="25" t="s">
        <v>1347</v>
      </c>
      <c r="E4726" s="25" t="s">
        <v>55</v>
      </c>
      <c r="F4726" s="25" t="s">
        <v>9420</v>
      </c>
      <c r="G4726" s="25" t="s">
        <v>9408</v>
      </c>
      <c r="H4726" s="25" t="n">
        <v>0</v>
      </c>
    </row>
    <row r="4727" customFormat="false" ht="15" hidden="false" customHeight="false" outlineLevel="0" collapsed="false">
      <c r="A4727" s="25" t="s">
        <v>2719</v>
      </c>
      <c r="B4727" s="25" t="s">
        <v>78</v>
      </c>
      <c r="C4727" s="25" t="s">
        <v>9107</v>
      </c>
      <c r="D4727" s="25" t="s">
        <v>218</v>
      </c>
      <c r="E4727" s="25" t="s">
        <v>55</v>
      </c>
      <c r="F4727" s="25" t="s">
        <v>9420</v>
      </c>
      <c r="G4727" s="25" t="s">
        <v>9423</v>
      </c>
      <c r="H4727" s="25" t="n">
        <v>0</v>
      </c>
    </row>
    <row r="4728" customFormat="false" ht="15" hidden="false" customHeight="false" outlineLevel="0" collapsed="false">
      <c r="A4728" s="25" t="s">
        <v>6358</v>
      </c>
      <c r="B4728" s="25" t="s">
        <v>106</v>
      </c>
      <c r="C4728" s="25" t="s">
        <v>160</v>
      </c>
      <c r="D4728" s="25" t="s">
        <v>3075</v>
      </c>
      <c r="E4728" s="25" t="s">
        <v>55</v>
      </c>
      <c r="F4728" s="25" t="s">
        <v>9420</v>
      </c>
      <c r="G4728" s="25" t="s">
        <v>9438</v>
      </c>
      <c r="H4728" s="25" t="n">
        <v>0</v>
      </c>
    </row>
    <row r="4729" customFormat="false" ht="15" hidden="false" customHeight="false" outlineLevel="0" collapsed="false">
      <c r="A4729" s="25" t="s">
        <v>6359</v>
      </c>
      <c r="B4729" s="25" t="s">
        <v>106</v>
      </c>
      <c r="C4729" s="25" t="s">
        <v>160</v>
      </c>
      <c r="D4729" s="25" t="s">
        <v>860</v>
      </c>
      <c r="E4729" s="25" t="s">
        <v>54</v>
      </c>
      <c r="F4729" s="25" t="s">
        <v>9420</v>
      </c>
      <c r="G4729" s="25" t="s">
        <v>9434</v>
      </c>
      <c r="H4729" s="25" t="n">
        <v>3741</v>
      </c>
    </row>
    <row r="4730" customFormat="false" ht="15" hidden="false" customHeight="false" outlineLevel="0" collapsed="false">
      <c r="A4730" s="25" t="s">
        <v>6360</v>
      </c>
      <c r="B4730" s="25" t="s">
        <v>106</v>
      </c>
      <c r="C4730" s="25" t="s">
        <v>160</v>
      </c>
      <c r="D4730" s="25" t="s">
        <v>2739</v>
      </c>
      <c r="E4730" s="25" t="s">
        <v>54</v>
      </c>
      <c r="F4730" s="25" t="s">
        <v>9420</v>
      </c>
      <c r="G4730" s="25" t="s">
        <v>9425</v>
      </c>
      <c r="H4730" s="25" t="n">
        <v>2905</v>
      </c>
    </row>
    <row r="4731" customFormat="false" ht="15" hidden="false" customHeight="false" outlineLevel="0" collapsed="false">
      <c r="A4731" s="25" t="s">
        <v>7526</v>
      </c>
      <c r="B4731" s="25" t="s">
        <v>112</v>
      </c>
      <c r="C4731" s="25" t="s">
        <v>170</v>
      </c>
      <c r="D4731" s="25" t="s">
        <v>433</v>
      </c>
      <c r="E4731" s="25" t="s">
        <v>55</v>
      </c>
      <c r="F4731" s="25" t="s">
        <v>9420</v>
      </c>
      <c r="G4731" s="25" t="s">
        <v>9438</v>
      </c>
      <c r="H4731" s="25" t="n">
        <v>0</v>
      </c>
    </row>
    <row r="4732" customFormat="false" ht="15" hidden="false" customHeight="false" outlineLevel="0" collapsed="false">
      <c r="A4732" s="25" t="s">
        <v>8606</v>
      </c>
      <c r="B4732" s="25" t="s">
        <v>116</v>
      </c>
      <c r="C4732" s="25" t="s">
        <v>170</v>
      </c>
      <c r="D4732" s="25" t="s">
        <v>1187</v>
      </c>
      <c r="E4732" s="25" t="s">
        <v>54</v>
      </c>
      <c r="F4732" s="25" t="s">
        <v>9420</v>
      </c>
      <c r="G4732" s="25" t="s">
        <v>9388</v>
      </c>
      <c r="H4732" s="25" t="n">
        <v>1023</v>
      </c>
    </row>
    <row r="4733" customFormat="false" ht="15" hidden="false" customHeight="false" outlineLevel="0" collapsed="false">
      <c r="A4733" s="25" t="s">
        <v>8607</v>
      </c>
      <c r="B4733" s="25" t="s">
        <v>116</v>
      </c>
      <c r="C4733" s="25" t="s">
        <v>160</v>
      </c>
      <c r="D4733" s="25" t="s">
        <v>2739</v>
      </c>
      <c r="E4733" s="25" t="s">
        <v>54</v>
      </c>
      <c r="F4733" s="25" t="s">
        <v>9420</v>
      </c>
      <c r="G4733" s="25" t="s">
        <v>9401</v>
      </c>
      <c r="H4733" s="25" t="n">
        <v>3257</v>
      </c>
    </row>
    <row r="4734" customFormat="false" ht="15" hidden="false" customHeight="false" outlineLevel="0" collapsed="false">
      <c r="A4734" s="25" t="s">
        <v>1326</v>
      </c>
      <c r="B4734" s="25" t="s">
        <v>73</v>
      </c>
      <c r="C4734" s="25" t="s">
        <v>178</v>
      </c>
      <c r="D4734" s="25" t="s">
        <v>191</v>
      </c>
      <c r="E4734" s="25" t="s">
        <v>55</v>
      </c>
      <c r="F4734" s="25" t="s">
        <v>9420</v>
      </c>
      <c r="G4734" s="25" t="s">
        <v>9436</v>
      </c>
      <c r="H4734" s="25" t="n">
        <v>0</v>
      </c>
    </row>
    <row r="4735" customFormat="false" ht="15" hidden="false" customHeight="false" outlineLevel="0" collapsed="false">
      <c r="A4735" s="25" t="s">
        <v>3644</v>
      </c>
      <c r="B4735" s="25" t="s">
        <v>79</v>
      </c>
      <c r="C4735" s="25" t="s">
        <v>170</v>
      </c>
      <c r="D4735" s="25" t="s">
        <v>225</v>
      </c>
      <c r="E4735" s="25" t="s">
        <v>54</v>
      </c>
      <c r="F4735" s="25" t="s">
        <v>9420</v>
      </c>
      <c r="G4735" s="25" t="s">
        <v>9361</v>
      </c>
      <c r="H4735" s="25" t="n">
        <v>960</v>
      </c>
    </row>
    <row r="4736" customFormat="false" ht="15" hidden="false" customHeight="false" outlineLevel="0" collapsed="false">
      <c r="A4736" s="25" t="s">
        <v>5974</v>
      </c>
      <c r="B4736" s="25" t="s">
        <v>97</v>
      </c>
      <c r="C4736" s="25" t="s">
        <v>9107</v>
      </c>
      <c r="D4736" s="25" t="s">
        <v>421</v>
      </c>
      <c r="E4736" s="25" t="s">
        <v>55</v>
      </c>
      <c r="F4736" s="25" t="s">
        <v>9420</v>
      </c>
      <c r="G4736" s="25" t="s">
        <v>9425</v>
      </c>
      <c r="H4736" s="25" t="n">
        <v>0</v>
      </c>
    </row>
    <row r="4737" customFormat="false" ht="15" hidden="false" customHeight="false" outlineLevel="0" collapsed="false">
      <c r="A4737" s="25" t="s">
        <v>5975</v>
      </c>
      <c r="B4737" s="25" t="s">
        <v>97</v>
      </c>
      <c r="C4737" s="25" t="s">
        <v>178</v>
      </c>
      <c r="D4737" s="25" t="s">
        <v>421</v>
      </c>
      <c r="E4737" s="25" t="s">
        <v>54</v>
      </c>
      <c r="F4737" s="25" t="s">
        <v>9420</v>
      </c>
      <c r="G4737" s="25" t="s">
        <v>9429</v>
      </c>
      <c r="H4737" s="25" t="n">
        <v>5538</v>
      </c>
    </row>
    <row r="4738" customFormat="false" ht="15" hidden="false" customHeight="false" outlineLevel="0" collapsed="false">
      <c r="A4738" s="25" t="s">
        <v>8920</v>
      </c>
      <c r="B4738" s="25" t="s">
        <v>115</v>
      </c>
      <c r="C4738" s="25" t="s">
        <v>186</v>
      </c>
      <c r="E4738" s="25" t="s">
        <v>56</v>
      </c>
      <c r="F4738" s="25" t="s">
        <v>9420</v>
      </c>
    </row>
    <row r="4739" customFormat="false" ht="15" hidden="false" customHeight="false" outlineLevel="0" collapsed="false">
      <c r="A4739" s="25" t="s">
        <v>4859</v>
      </c>
      <c r="B4739" s="25" t="s">
        <v>98</v>
      </c>
      <c r="C4739" s="25" t="s">
        <v>160</v>
      </c>
      <c r="D4739" s="25" t="s">
        <v>494</v>
      </c>
      <c r="E4739" s="25" t="s">
        <v>54</v>
      </c>
      <c r="F4739" s="25" t="s">
        <v>9423</v>
      </c>
      <c r="G4739" s="25" t="s">
        <v>9434</v>
      </c>
      <c r="H4739" s="25" t="n">
        <v>3420</v>
      </c>
    </row>
    <row r="4740" customFormat="false" ht="15" hidden="false" customHeight="false" outlineLevel="0" collapsed="false">
      <c r="A4740" s="25" t="s">
        <v>2154</v>
      </c>
      <c r="B4740" s="25" t="s">
        <v>80</v>
      </c>
      <c r="C4740" s="25" t="s">
        <v>9107</v>
      </c>
      <c r="D4740" s="25" t="s">
        <v>162</v>
      </c>
      <c r="E4740" s="25" t="s">
        <v>55</v>
      </c>
      <c r="F4740" s="25" t="s">
        <v>9423</v>
      </c>
      <c r="G4740" s="25" t="s">
        <v>9431</v>
      </c>
      <c r="H4740" s="25" t="n">
        <v>0</v>
      </c>
    </row>
    <row r="4741" customFormat="false" ht="15" hidden="false" customHeight="false" outlineLevel="0" collapsed="false">
      <c r="A4741" s="25" t="s">
        <v>2155</v>
      </c>
      <c r="B4741" s="25" t="s">
        <v>80</v>
      </c>
      <c r="C4741" s="25" t="s">
        <v>9107</v>
      </c>
      <c r="D4741" s="25" t="s">
        <v>151</v>
      </c>
      <c r="E4741" s="25" t="s">
        <v>54</v>
      </c>
      <c r="F4741" s="25" t="s">
        <v>9423</v>
      </c>
      <c r="G4741" s="25" t="s">
        <v>9426</v>
      </c>
      <c r="H4741" s="25" t="n">
        <v>5382</v>
      </c>
    </row>
    <row r="4742" customFormat="false" ht="15" hidden="false" customHeight="false" outlineLevel="0" collapsed="false">
      <c r="A4742" s="25" t="s">
        <v>6174</v>
      </c>
      <c r="B4742" s="25" t="s">
        <v>108</v>
      </c>
      <c r="C4742" s="25" t="s">
        <v>148</v>
      </c>
      <c r="D4742" s="25" t="s">
        <v>156</v>
      </c>
      <c r="E4742" s="25" t="s">
        <v>55</v>
      </c>
      <c r="F4742" s="25" t="s">
        <v>9423</v>
      </c>
      <c r="G4742" s="25" t="s">
        <v>9439</v>
      </c>
      <c r="H4742" s="25" t="n">
        <v>0</v>
      </c>
    </row>
    <row r="4743" customFormat="false" ht="15" hidden="false" customHeight="false" outlineLevel="0" collapsed="false">
      <c r="A4743" s="25" t="s">
        <v>6175</v>
      </c>
      <c r="B4743" s="25" t="s">
        <v>108</v>
      </c>
      <c r="C4743" s="25" t="s">
        <v>9107</v>
      </c>
      <c r="D4743" s="25" t="s">
        <v>2484</v>
      </c>
      <c r="E4743" s="25" t="s">
        <v>54</v>
      </c>
      <c r="F4743" s="25" t="s">
        <v>9423</v>
      </c>
      <c r="G4743" s="25" t="s">
        <v>9429</v>
      </c>
      <c r="H4743" s="25" t="n">
        <v>5703</v>
      </c>
    </row>
    <row r="4744" customFormat="false" ht="15" hidden="false" customHeight="false" outlineLevel="0" collapsed="false">
      <c r="A4744" s="25" t="s">
        <v>4163</v>
      </c>
      <c r="B4744" s="25" t="s">
        <v>89</v>
      </c>
      <c r="C4744" s="25" t="s">
        <v>160</v>
      </c>
      <c r="D4744" s="25" t="s">
        <v>1671</v>
      </c>
      <c r="E4744" s="25" t="s">
        <v>54</v>
      </c>
      <c r="F4744" s="25" t="s">
        <v>9423</v>
      </c>
      <c r="G4744" s="25" t="s">
        <v>9407</v>
      </c>
      <c r="H4744" s="25" t="n">
        <v>3340</v>
      </c>
    </row>
    <row r="4745" customFormat="false" ht="15" hidden="false" customHeight="false" outlineLevel="0" collapsed="false">
      <c r="A4745" s="25" t="s">
        <v>6361</v>
      </c>
      <c r="B4745" s="25" t="s">
        <v>106</v>
      </c>
      <c r="C4745" s="25" t="s">
        <v>160</v>
      </c>
      <c r="D4745" s="25" t="s">
        <v>195</v>
      </c>
      <c r="E4745" s="25" t="s">
        <v>55</v>
      </c>
      <c r="F4745" s="25" t="s">
        <v>9423</v>
      </c>
      <c r="G4745" s="25" t="s">
        <v>9427</v>
      </c>
      <c r="H4745" s="25" t="n">
        <v>0</v>
      </c>
    </row>
    <row r="4746" customFormat="false" ht="15" hidden="false" customHeight="false" outlineLevel="0" collapsed="false">
      <c r="A4746" s="25" t="s">
        <v>8273</v>
      </c>
      <c r="B4746" s="25" t="s">
        <v>113</v>
      </c>
      <c r="C4746" s="25" t="s">
        <v>170</v>
      </c>
      <c r="D4746" s="25" t="s">
        <v>636</v>
      </c>
      <c r="E4746" s="25" t="s">
        <v>54</v>
      </c>
      <c r="F4746" s="25" t="s">
        <v>9423</v>
      </c>
      <c r="G4746" s="25" t="s">
        <v>9353</v>
      </c>
      <c r="H4746" s="25" t="n">
        <v>1014</v>
      </c>
    </row>
    <row r="4747" customFormat="false" ht="15" hidden="false" customHeight="false" outlineLevel="0" collapsed="false">
      <c r="A4747" s="25" t="s">
        <v>1023</v>
      </c>
      <c r="B4747" s="25" t="s">
        <v>72</v>
      </c>
      <c r="C4747" s="25" t="s">
        <v>186</v>
      </c>
      <c r="D4747" s="25" t="s">
        <v>169</v>
      </c>
      <c r="E4747" s="25" t="s">
        <v>54</v>
      </c>
      <c r="F4747" s="25" t="s">
        <v>9423</v>
      </c>
      <c r="G4747" s="25" t="s">
        <v>9431</v>
      </c>
      <c r="H4747" s="25" t="n">
        <v>536</v>
      </c>
    </row>
    <row r="4748" customFormat="false" ht="15" hidden="false" customHeight="false" outlineLevel="0" collapsed="false">
      <c r="A4748" s="25" t="s">
        <v>6634</v>
      </c>
      <c r="B4748" s="25" t="s">
        <v>107</v>
      </c>
      <c r="C4748" s="25" t="s">
        <v>170</v>
      </c>
      <c r="D4748" s="25" t="s">
        <v>1158</v>
      </c>
      <c r="E4748" s="25" t="s">
        <v>55</v>
      </c>
      <c r="F4748" s="25" t="s">
        <v>9423</v>
      </c>
      <c r="G4748" s="25" t="s">
        <v>9425</v>
      </c>
      <c r="H4748" s="25" t="n">
        <v>0</v>
      </c>
    </row>
    <row r="4749" customFormat="false" ht="15" hidden="false" customHeight="false" outlineLevel="0" collapsed="false">
      <c r="A4749" s="25" t="s">
        <v>3645</v>
      </c>
      <c r="B4749" s="25" t="s">
        <v>79</v>
      </c>
      <c r="C4749" s="25" t="s">
        <v>186</v>
      </c>
      <c r="D4749" s="25" t="s">
        <v>191</v>
      </c>
      <c r="E4749" s="25" t="s">
        <v>54</v>
      </c>
      <c r="F4749" s="25" t="s">
        <v>9423</v>
      </c>
      <c r="G4749" s="25" t="s">
        <v>9439</v>
      </c>
      <c r="H4749" s="25" t="n">
        <v>550</v>
      </c>
    </row>
    <row r="4750" customFormat="false" ht="15" hidden="false" customHeight="false" outlineLevel="0" collapsed="false">
      <c r="A4750" s="25" t="s">
        <v>3646</v>
      </c>
      <c r="B4750" s="25" t="s">
        <v>79</v>
      </c>
      <c r="C4750" s="25" t="s">
        <v>186</v>
      </c>
      <c r="D4750" s="25" t="s">
        <v>154</v>
      </c>
      <c r="E4750" s="25" t="s">
        <v>54</v>
      </c>
      <c r="F4750" s="25" t="s">
        <v>9423</v>
      </c>
      <c r="G4750" s="25" t="s">
        <v>9408</v>
      </c>
      <c r="H4750" s="25" t="n">
        <v>469</v>
      </c>
    </row>
    <row r="4751" customFormat="false" ht="15" hidden="false" customHeight="false" outlineLevel="0" collapsed="false">
      <c r="A4751" s="25" t="s">
        <v>3647</v>
      </c>
      <c r="B4751" s="25" t="s">
        <v>79</v>
      </c>
      <c r="C4751" s="25" t="s">
        <v>186</v>
      </c>
      <c r="D4751" s="25" t="s">
        <v>145</v>
      </c>
      <c r="E4751" s="25" t="s">
        <v>54</v>
      </c>
      <c r="F4751" s="25" t="s">
        <v>9423</v>
      </c>
      <c r="G4751" s="25" t="s">
        <v>9425</v>
      </c>
      <c r="H4751" s="25" t="n">
        <v>585</v>
      </c>
    </row>
    <row r="4752" customFormat="false" ht="15" hidden="false" customHeight="false" outlineLevel="0" collapsed="false">
      <c r="A4752" s="25" t="s">
        <v>3648</v>
      </c>
      <c r="B4752" s="25" t="s">
        <v>79</v>
      </c>
      <c r="C4752" s="25" t="s">
        <v>170</v>
      </c>
      <c r="D4752" s="25" t="s">
        <v>231</v>
      </c>
      <c r="E4752" s="25" t="s">
        <v>54</v>
      </c>
      <c r="F4752" s="25" t="s">
        <v>9423</v>
      </c>
      <c r="G4752" s="25" t="s">
        <v>9400</v>
      </c>
      <c r="H4752" s="25" t="n">
        <v>943</v>
      </c>
    </row>
    <row r="4753" customFormat="false" ht="15" hidden="false" customHeight="false" outlineLevel="0" collapsed="false">
      <c r="A4753" s="25" t="s">
        <v>5976</v>
      </c>
      <c r="B4753" s="25" t="s">
        <v>97</v>
      </c>
      <c r="C4753" s="25" t="s">
        <v>186</v>
      </c>
      <c r="D4753" s="25" t="s">
        <v>663</v>
      </c>
      <c r="E4753" s="25" t="s">
        <v>55</v>
      </c>
      <c r="F4753" s="25" t="s">
        <v>9423</v>
      </c>
      <c r="G4753" s="25" t="s">
        <v>9433</v>
      </c>
      <c r="H4753" s="25" t="n">
        <v>0</v>
      </c>
    </row>
    <row r="4754" customFormat="false" ht="15" hidden="false" customHeight="false" outlineLevel="0" collapsed="false">
      <c r="A4754" s="25" t="s">
        <v>5977</v>
      </c>
      <c r="B4754" s="25" t="s">
        <v>97</v>
      </c>
      <c r="C4754" s="25" t="s">
        <v>170</v>
      </c>
      <c r="D4754" s="25" t="s">
        <v>639</v>
      </c>
      <c r="E4754" s="25" t="s">
        <v>54</v>
      </c>
      <c r="F4754" s="25" t="s">
        <v>9423</v>
      </c>
      <c r="G4754" s="25" t="s">
        <v>9362</v>
      </c>
      <c r="H4754" s="25" t="n">
        <v>1319</v>
      </c>
    </row>
    <row r="4755" customFormat="false" ht="15" hidden="false" customHeight="false" outlineLevel="0" collapsed="false">
      <c r="A4755" s="25" t="s">
        <v>5978</v>
      </c>
      <c r="B4755" s="25" t="s">
        <v>97</v>
      </c>
      <c r="C4755" s="25" t="s">
        <v>9107</v>
      </c>
      <c r="D4755" s="25" t="s">
        <v>445</v>
      </c>
      <c r="E4755" s="25" t="s">
        <v>54</v>
      </c>
      <c r="F4755" s="25" t="s">
        <v>9423</v>
      </c>
      <c r="G4755" s="25" t="s">
        <v>9440</v>
      </c>
      <c r="H4755" s="25" t="n">
        <v>5873</v>
      </c>
    </row>
    <row r="4756" customFormat="false" ht="15" hidden="false" customHeight="false" outlineLevel="0" collapsed="false">
      <c r="A4756" s="25" t="s">
        <v>4302</v>
      </c>
      <c r="B4756" s="25" t="s">
        <v>88</v>
      </c>
      <c r="C4756" s="25" t="s">
        <v>148</v>
      </c>
      <c r="E4756" s="25" t="s">
        <v>56</v>
      </c>
      <c r="F4756" s="25" t="s">
        <v>9423</v>
      </c>
    </row>
    <row r="4757" customFormat="false" ht="15" hidden="false" customHeight="false" outlineLevel="0" collapsed="false">
      <c r="A4757" s="25" t="s">
        <v>7179</v>
      </c>
      <c r="B4757" s="25" t="s">
        <v>104</v>
      </c>
      <c r="C4757" s="25" t="s">
        <v>160</v>
      </c>
      <c r="D4757" s="25" t="s">
        <v>494</v>
      </c>
      <c r="E4757" s="25" t="s">
        <v>55</v>
      </c>
      <c r="F4757" s="25" t="s">
        <v>9423</v>
      </c>
      <c r="G4757" s="25" t="s">
        <v>9371</v>
      </c>
      <c r="H4757" s="25" t="n">
        <v>0</v>
      </c>
    </row>
    <row r="4758" customFormat="false" ht="15" hidden="false" customHeight="false" outlineLevel="0" collapsed="false">
      <c r="A4758" s="25" t="s">
        <v>8921</v>
      </c>
      <c r="B4758" s="25" t="s">
        <v>115</v>
      </c>
      <c r="C4758" s="25" t="s">
        <v>170</v>
      </c>
      <c r="D4758" s="25" t="s">
        <v>1778</v>
      </c>
      <c r="E4758" s="25" t="s">
        <v>55</v>
      </c>
      <c r="F4758" s="25" t="s">
        <v>9423</v>
      </c>
      <c r="G4758" s="25" t="s">
        <v>9427</v>
      </c>
      <c r="H4758" s="25" t="n">
        <v>0</v>
      </c>
    </row>
    <row r="4759" customFormat="false" ht="15" hidden="false" customHeight="false" outlineLevel="0" collapsed="false">
      <c r="A4759" s="25" t="s">
        <v>403</v>
      </c>
      <c r="B4759" s="25" t="s">
        <v>69</v>
      </c>
      <c r="C4759" s="25" t="s">
        <v>148</v>
      </c>
      <c r="D4759" s="25" t="s">
        <v>162</v>
      </c>
      <c r="E4759" s="25" t="s">
        <v>54</v>
      </c>
      <c r="F4759" s="25" t="s">
        <v>9425</v>
      </c>
      <c r="G4759" s="25" t="s">
        <v>9428</v>
      </c>
      <c r="H4759" s="25" t="n">
        <v>44</v>
      </c>
    </row>
    <row r="4760" customFormat="false" ht="15" hidden="false" customHeight="false" outlineLevel="0" collapsed="false">
      <c r="A4760" s="25" t="s">
        <v>4860</v>
      </c>
      <c r="B4760" s="25" t="s">
        <v>98</v>
      </c>
      <c r="C4760" s="25" t="s">
        <v>160</v>
      </c>
      <c r="D4760" s="25" t="s">
        <v>639</v>
      </c>
      <c r="E4760" s="25" t="s">
        <v>55</v>
      </c>
      <c r="F4760" s="25" t="s">
        <v>9425</v>
      </c>
      <c r="G4760" s="25" t="s">
        <v>9441</v>
      </c>
      <c r="H4760" s="25" t="n">
        <v>0</v>
      </c>
    </row>
    <row r="4761" customFormat="false" ht="15" hidden="false" customHeight="false" outlineLevel="0" collapsed="false">
      <c r="A4761" s="25" t="s">
        <v>4861</v>
      </c>
      <c r="B4761" s="25" t="s">
        <v>98</v>
      </c>
      <c r="C4761" s="25" t="s">
        <v>9107</v>
      </c>
      <c r="D4761" s="25" t="s">
        <v>1671</v>
      </c>
      <c r="E4761" s="25" t="s">
        <v>54</v>
      </c>
      <c r="F4761" s="25" t="s">
        <v>9425</v>
      </c>
      <c r="G4761" s="25" t="s">
        <v>9388</v>
      </c>
      <c r="H4761" s="25" t="n">
        <v>3834</v>
      </c>
    </row>
    <row r="4762" customFormat="false" ht="15" hidden="false" customHeight="false" outlineLevel="0" collapsed="false">
      <c r="A4762" s="25" t="s">
        <v>5162</v>
      </c>
      <c r="B4762" s="25" t="s">
        <v>95</v>
      </c>
      <c r="C4762" s="25" t="s">
        <v>170</v>
      </c>
      <c r="D4762" s="25" t="s">
        <v>1640</v>
      </c>
      <c r="E4762" s="25" t="s">
        <v>55</v>
      </c>
      <c r="F4762" s="25" t="s">
        <v>9425</v>
      </c>
      <c r="G4762" s="25" t="s">
        <v>9433</v>
      </c>
      <c r="H4762" s="25" t="n">
        <v>0</v>
      </c>
    </row>
    <row r="4763" customFormat="false" ht="15" hidden="false" customHeight="false" outlineLevel="0" collapsed="false">
      <c r="A4763" s="25" t="s">
        <v>5163</v>
      </c>
      <c r="B4763" s="25" t="s">
        <v>95</v>
      </c>
      <c r="C4763" s="25" t="s">
        <v>178</v>
      </c>
      <c r="D4763" s="25" t="s">
        <v>2530</v>
      </c>
      <c r="E4763" s="25" t="s">
        <v>55</v>
      </c>
      <c r="F4763" s="25" t="s">
        <v>9425</v>
      </c>
      <c r="G4763" s="25" t="s">
        <v>9427</v>
      </c>
      <c r="H4763" s="25" t="n">
        <v>0</v>
      </c>
    </row>
    <row r="4764" customFormat="false" ht="15" hidden="false" customHeight="false" outlineLevel="0" collapsed="false">
      <c r="A4764" s="25" t="s">
        <v>767</v>
      </c>
      <c r="B4764" s="25" t="s">
        <v>70</v>
      </c>
      <c r="C4764" s="25" t="s">
        <v>178</v>
      </c>
      <c r="D4764" s="25" t="s">
        <v>169</v>
      </c>
      <c r="E4764" s="25" t="s">
        <v>54</v>
      </c>
      <c r="F4764" s="25" t="s">
        <v>9425</v>
      </c>
      <c r="G4764" s="25" t="s">
        <v>9426</v>
      </c>
      <c r="H4764" s="25" t="n">
        <v>5537</v>
      </c>
    </row>
    <row r="4765" customFormat="false" ht="15" hidden="false" customHeight="false" outlineLevel="0" collapsed="false">
      <c r="A4765" s="25" t="s">
        <v>3963</v>
      </c>
      <c r="B4765" s="25" t="s">
        <v>87</v>
      </c>
      <c r="C4765" s="25" t="s">
        <v>186</v>
      </c>
      <c r="D4765" s="25" t="s">
        <v>3511</v>
      </c>
      <c r="E4765" s="25" t="s">
        <v>54</v>
      </c>
      <c r="F4765" s="25" t="s">
        <v>9425</v>
      </c>
      <c r="G4765" s="25" t="s">
        <v>9377</v>
      </c>
      <c r="H4765" s="25" t="n">
        <v>530</v>
      </c>
    </row>
    <row r="4766" customFormat="false" ht="15" hidden="false" customHeight="false" outlineLevel="0" collapsed="false">
      <c r="A4766" s="25" t="s">
        <v>3964</v>
      </c>
      <c r="B4766" s="25" t="s">
        <v>87</v>
      </c>
      <c r="C4766" s="25" t="s">
        <v>178</v>
      </c>
      <c r="D4766" s="25" t="s">
        <v>1158</v>
      </c>
      <c r="E4766" s="25" t="s">
        <v>54</v>
      </c>
      <c r="F4766" s="25" t="s">
        <v>9425</v>
      </c>
      <c r="G4766" s="25" t="s">
        <v>9403</v>
      </c>
      <c r="H4766" s="25" t="n">
        <v>4989</v>
      </c>
    </row>
    <row r="4767" customFormat="false" ht="15" hidden="false" customHeight="false" outlineLevel="0" collapsed="false">
      <c r="A4767" s="25" t="s">
        <v>2156</v>
      </c>
      <c r="B4767" s="25" t="s">
        <v>80</v>
      </c>
      <c r="C4767" s="25" t="s">
        <v>178</v>
      </c>
      <c r="D4767" s="25" t="s">
        <v>225</v>
      </c>
      <c r="E4767" s="25" t="s">
        <v>55</v>
      </c>
      <c r="F4767" s="25" t="s">
        <v>9425</v>
      </c>
      <c r="G4767" s="25" t="s">
        <v>9438</v>
      </c>
      <c r="H4767" s="25" t="n">
        <v>0</v>
      </c>
    </row>
    <row r="4768" customFormat="false" ht="15" hidden="false" customHeight="false" outlineLevel="0" collapsed="false">
      <c r="A4768" s="25" t="s">
        <v>2157</v>
      </c>
      <c r="B4768" s="25" t="s">
        <v>80</v>
      </c>
      <c r="C4768" s="25" t="s">
        <v>170</v>
      </c>
      <c r="D4768" s="25" t="s">
        <v>158</v>
      </c>
      <c r="E4768" s="25" t="s">
        <v>54</v>
      </c>
      <c r="F4768" s="25" t="s">
        <v>9425</v>
      </c>
      <c r="G4768" s="25" t="s">
        <v>9441</v>
      </c>
      <c r="H4768" s="25" t="n">
        <v>1144</v>
      </c>
    </row>
    <row r="4769" customFormat="false" ht="15" hidden="false" customHeight="false" outlineLevel="0" collapsed="false">
      <c r="A4769" s="25" t="s">
        <v>5721</v>
      </c>
      <c r="B4769" s="25" t="s">
        <v>96</v>
      </c>
      <c r="C4769" s="25" t="s">
        <v>186</v>
      </c>
      <c r="D4769" s="25" t="s">
        <v>1158</v>
      </c>
      <c r="E4769" s="25" t="s">
        <v>55</v>
      </c>
      <c r="F4769" s="25" t="s">
        <v>9425</v>
      </c>
      <c r="G4769" s="25" t="s">
        <v>9427</v>
      </c>
      <c r="H4769" s="25" t="n">
        <v>0</v>
      </c>
    </row>
    <row r="4770" customFormat="false" ht="15" hidden="false" customHeight="false" outlineLevel="0" collapsed="false">
      <c r="A4770" s="25" t="s">
        <v>6176</v>
      </c>
      <c r="B4770" s="25" t="s">
        <v>108</v>
      </c>
      <c r="C4770" s="25" t="s">
        <v>160</v>
      </c>
      <c r="D4770" s="25" t="s">
        <v>1351</v>
      </c>
      <c r="E4770" s="25" t="s">
        <v>55</v>
      </c>
      <c r="F4770" s="25" t="s">
        <v>9425</v>
      </c>
      <c r="G4770" s="25" t="s">
        <v>9391</v>
      </c>
      <c r="H4770" s="25" t="n">
        <v>0</v>
      </c>
    </row>
    <row r="4771" customFormat="false" ht="15" hidden="false" customHeight="false" outlineLevel="0" collapsed="false">
      <c r="A4771" s="25" t="s">
        <v>6362</v>
      </c>
      <c r="B4771" s="25" t="s">
        <v>106</v>
      </c>
      <c r="C4771" s="25" t="s">
        <v>160</v>
      </c>
      <c r="D4771" s="25" t="s">
        <v>1351</v>
      </c>
      <c r="E4771" s="25" t="s">
        <v>54</v>
      </c>
      <c r="F4771" s="25" t="s">
        <v>9425</v>
      </c>
      <c r="G4771" s="25" t="s">
        <v>9427</v>
      </c>
      <c r="H4771" s="25" t="n">
        <v>3362</v>
      </c>
    </row>
    <row r="4772" customFormat="false" ht="15" hidden="false" customHeight="false" outlineLevel="0" collapsed="false">
      <c r="A4772" s="25" t="s">
        <v>7527</v>
      </c>
      <c r="B4772" s="25" t="s">
        <v>112</v>
      </c>
      <c r="C4772" s="25" t="s">
        <v>9107</v>
      </c>
      <c r="D4772" s="25" t="s">
        <v>609</v>
      </c>
      <c r="E4772" s="25" t="s">
        <v>55</v>
      </c>
      <c r="F4772" s="25" t="s">
        <v>9425</v>
      </c>
      <c r="G4772" s="25" t="s">
        <v>9438</v>
      </c>
      <c r="H4772" s="25" t="n">
        <v>0</v>
      </c>
    </row>
    <row r="4773" customFormat="false" ht="15" hidden="false" customHeight="false" outlineLevel="0" collapsed="false">
      <c r="A4773" s="25" t="s">
        <v>7528</v>
      </c>
      <c r="B4773" s="25" t="s">
        <v>112</v>
      </c>
      <c r="C4773" s="25" t="s">
        <v>178</v>
      </c>
      <c r="D4773" s="25" t="s">
        <v>868</v>
      </c>
      <c r="E4773" s="25" t="s">
        <v>54</v>
      </c>
      <c r="F4773" s="25" t="s">
        <v>9425</v>
      </c>
      <c r="G4773" s="25" t="s">
        <v>9433</v>
      </c>
      <c r="H4773" s="25" t="n">
        <v>5013</v>
      </c>
    </row>
    <row r="4774" customFormat="false" ht="15" hidden="false" customHeight="false" outlineLevel="0" collapsed="false">
      <c r="A4774" s="25" t="s">
        <v>7850</v>
      </c>
      <c r="B4774" s="25" t="s">
        <v>114</v>
      </c>
      <c r="C4774" s="25" t="s">
        <v>186</v>
      </c>
      <c r="E4774" s="25" t="s">
        <v>56</v>
      </c>
      <c r="F4774" s="25" t="s">
        <v>9425</v>
      </c>
    </row>
    <row r="4775" customFormat="false" ht="15" hidden="false" customHeight="false" outlineLevel="0" collapsed="false">
      <c r="A4775" s="25" t="s">
        <v>7851</v>
      </c>
      <c r="B4775" s="25" t="s">
        <v>114</v>
      </c>
      <c r="C4775" s="25" t="s">
        <v>186</v>
      </c>
      <c r="D4775" s="25" t="s">
        <v>428</v>
      </c>
      <c r="E4775" s="25" t="s">
        <v>55</v>
      </c>
      <c r="F4775" s="25" t="s">
        <v>9425</v>
      </c>
      <c r="G4775" s="25" t="s">
        <v>9427</v>
      </c>
      <c r="H4775" s="25" t="n">
        <v>0</v>
      </c>
    </row>
    <row r="4776" customFormat="false" ht="15" hidden="false" customHeight="false" outlineLevel="0" collapsed="false">
      <c r="A4776" s="25" t="s">
        <v>8274</v>
      </c>
      <c r="B4776" s="25" t="s">
        <v>113</v>
      </c>
      <c r="C4776" s="25" t="s">
        <v>170</v>
      </c>
      <c r="D4776" s="25" t="s">
        <v>1789</v>
      </c>
      <c r="E4776" s="25" t="s">
        <v>55</v>
      </c>
      <c r="F4776" s="25" t="s">
        <v>9425</v>
      </c>
      <c r="G4776" s="25" t="s">
        <v>9426</v>
      </c>
      <c r="H4776" s="25" t="n">
        <v>0</v>
      </c>
    </row>
    <row r="4777" customFormat="false" ht="15" hidden="false" customHeight="false" outlineLevel="0" collapsed="false">
      <c r="A4777" s="25" t="s">
        <v>8275</v>
      </c>
      <c r="B4777" s="25" t="s">
        <v>113</v>
      </c>
      <c r="C4777" s="25" t="s">
        <v>186</v>
      </c>
      <c r="D4777" s="25" t="s">
        <v>478</v>
      </c>
      <c r="E4777" s="25" t="s">
        <v>54</v>
      </c>
      <c r="F4777" s="25" t="s">
        <v>9425</v>
      </c>
      <c r="G4777" s="25" t="s">
        <v>9376</v>
      </c>
      <c r="H4777" s="25" t="n">
        <v>431</v>
      </c>
    </row>
    <row r="4778" customFormat="false" ht="15" hidden="false" customHeight="false" outlineLevel="0" collapsed="false">
      <c r="A4778" s="25" t="s">
        <v>8276</v>
      </c>
      <c r="B4778" s="25" t="s">
        <v>113</v>
      </c>
      <c r="C4778" s="25" t="s">
        <v>9107</v>
      </c>
      <c r="D4778" s="25" t="s">
        <v>417</v>
      </c>
      <c r="E4778" s="25" t="s">
        <v>54</v>
      </c>
      <c r="F4778" s="25" t="s">
        <v>9425</v>
      </c>
      <c r="G4778" s="25" t="s">
        <v>9439</v>
      </c>
      <c r="H4778" s="25" t="n">
        <v>5161</v>
      </c>
    </row>
    <row r="4779" customFormat="false" ht="15" hidden="false" customHeight="false" outlineLevel="0" collapsed="false">
      <c r="A4779" s="25" t="s">
        <v>1024</v>
      </c>
      <c r="B4779" s="25" t="s">
        <v>72</v>
      </c>
      <c r="C4779" s="25" t="s">
        <v>186</v>
      </c>
      <c r="D4779" s="25" t="s">
        <v>248</v>
      </c>
      <c r="E4779" s="25" t="s">
        <v>54</v>
      </c>
      <c r="F4779" s="25" t="s">
        <v>9425</v>
      </c>
      <c r="G4779" s="25" t="s">
        <v>9426</v>
      </c>
      <c r="H4779" s="25" t="n">
        <v>579</v>
      </c>
    </row>
    <row r="4780" customFormat="false" ht="15" hidden="false" customHeight="false" outlineLevel="0" collapsed="false">
      <c r="A4780" s="25" t="s">
        <v>1025</v>
      </c>
      <c r="B4780" s="25" t="s">
        <v>72</v>
      </c>
      <c r="C4780" s="25" t="s">
        <v>160</v>
      </c>
      <c r="D4780" s="25" t="s">
        <v>266</v>
      </c>
      <c r="E4780" s="25" t="s">
        <v>54</v>
      </c>
      <c r="F4780" s="25" t="s">
        <v>9425</v>
      </c>
      <c r="G4780" s="25" t="s">
        <v>9439</v>
      </c>
      <c r="H4780" s="25" t="n">
        <v>3411</v>
      </c>
    </row>
    <row r="4781" customFormat="false" ht="15" hidden="false" customHeight="false" outlineLevel="0" collapsed="false">
      <c r="A4781" s="25" t="s">
        <v>6635</v>
      </c>
      <c r="B4781" s="25" t="s">
        <v>107</v>
      </c>
      <c r="C4781" s="25" t="s">
        <v>148</v>
      </c>
      <c r="D4781" s="25" t="s">
        <v>1351</v>
      </c>
      <c r="E4781" s="25" t="s">
        <v>55</v>
      </c>
      <c r="F4781" s="25" t="s">
        <v>9425</v>
      </c>
      <c r="G4781" s="25" t="s">
        <v>9396</v>
      </c>
      <c r="H4781" s="25" t="n">
        <v>0</v>
      </c>
    </row>
    <row r="4782" customFormat="false" ht="15" hidden="false" customHeight="false" outlineLevel="0" collapsed="false">
      <c r="A4782" s="25" t="s">
        <v>6636</v>
      </c>
      <c r="B4782" s="25" t="s">
        <v>107</v>
      </c>
      <c r="C4782" s="25" t="s">
        <v>160</v>
      </c>
      <c r="D4782" s="25" t="s">
        <v>478</v>
      </c>
      <c r="E4782" s="25" t="s">
        <v>54</v>
      </c>
      <c r="F4782" s="25" t="s">
        <v>9425</v>
      </c>
      <c r="G4782" s="25" t="s">
        <v>9427</v>
      </c>
      <c r="H4782" s="25" t="n">
        <v>3973</v>
      </c>
    </row>
    <row r="4783" customFormat="false" ht="15" hidden="false" customHeight="false" outlineLevel="0" collapsed="false">
      <c r="A4783" s="25" t="s">
        <v>3649</v>
      </c>
      <c r="B4783" s="25" t="s">
        <v>79</v>
      </c>
      <c r="C4783" s="25" t="s">
        <v>160</v>
      </c>
      <c r="D4783" s="25" t="s">
        <v>145</v>
      </c>
      <c r="E4783" s="25" t="s">
        <v>55</v>
      </c>
      <c r="F4783" s="25" t="s">
        <v>9425</v>
      </c>
      <c r="G4783" s="25" t="s">
        <v>9432</v>
      </c>
      <c r="H4783" s="25" t="n">
        <v>0</v>
      </c>
    </row>
    <row r="4784" customFormat="false" ht="15" hidden="false" customHeight="false" outlineLevel="0" collapsed="false">
      <c r="A4784" s="25" t="s">
        <v>5979</v>
      </c>
      <c r="B4784" s="25" t="s">
        <v>97</v>
      </c>
      <c r="C4784" s="25" t="s">
        <v>170</v>
      </c>
      <c r="D4784" s="25" t="s">
        <v>1640</v>
      </c>
      <c r="E4784" s="25" t="s">
        <v>54</v>
      </c>
      <c r="F4784" s="25" t="s">
        <v>9425</v>
      </c>
      <c r="G4784" s="25" t="s">
        <v>9427</v>
      </c>
      <c r="H4784" s="25" t="n">
        <v>1029</v>
      </c>
    </row>
    <row r="4785" customFormat="false" ht="15" hidden="false" customHeight="false" outlineLevel="0" collapsed="false">
      <c r="A4785" s="25" t="s">
        <v>4303</v>
      </c>
      <c r="B4785" s="25" t="s">
        <v>88</v>
      </c>
      <c r="C4785" s="25" t="s">
        <v>148</v>
      </c>
      <c r="D4785" s="25" t="s">
        <v>1690</v>
      </c>
      <c r="E4785" s="25" t="s">
        <v>54</v>
      </c>
      <c r="F4785" s="25" t="s">
        <v>9425</v>
      </c>
      <c r="G4785" s="25" t="s">
        <v>9434</v>
      </c>
      <c r="H4785" s="25" t="n">
        <v>59</v>
      </c>
    </row>
    <row r="4786" customFormat="false" ht="15" hidden="false" customHeight="false" outlineLevel="0" collapsed="false">
      <c r="A4786" s="25" t="s">
        <v>1618</v>
      </c>
      <c r="B4786" s="25" t="s">
        <v>71</v>
      </c>
      <c r="C4786" s="25" t="s">
        <v>148</v>
      </c>
      <c r="D4786" s="25" t="s">
        <v>240</v>
      </c>
      <c r="E4786" s="25" t="s">
        <v>55</v>
      </c>
      <c r="F4786" s="25" t="s">
        <v>9425</v>
      </c>
      <c r="G4786" s="25" t="s">
        <v>9440</v>
      </c>
      <c r="H4786" s="25" t="n">
        <v>0</v>
      </c>
    </row>
    <row r="4787" customFormat="false" ht="15" hidden="false" customHeight="false" outlineLevel="0" collapsed="false">
      <c r="A4787" s="25" t="s">
        <v>7180</v>
      </c>
      <c r="B4787" s="25" t="s">
        <v>104</v>
      </c>
      <c r="C4787" s="25" t="s">
        <v>148</v>
      </c>
      <c r="E4787" s="25" t="s">
        <v>56</v>
      </c>
      <c r="F4787" s="25" t="s">
        <v>9425</v>
      </c>
    </row>
    <row r="4788" customFormat="false" ht="15" hidden="false" customHeight="false" outlineLevel="0" collapsed="false">
      <c r="A4788" s="25" t="s">
        <v>7181</v>
      </c>
      <c r="B4788" s="25" t="s">
        <v>104</v>
      </c>
      <c r="C4788" s="25" t="s">
        <v>186</v>
      </c>
      <c r="D4788" s="25" t="s">
        <v>868</v>
      </c>
      <c r="E4788" s="25" t="s">
        <v>54</v>
      </c>
      <c r="F4788" s="25" t="s">
        <v>9425</v>
      </c>
      <c r="G4788" s="25" t="s">
        <v>9406</v>
      </c>
      <c r="H4788" s="25" t="n">
        <v>534</v>
      </c>
    </row>
    <row r="4789" customFormat="false" ht="15" hidden="false" customHeight="false" outlineLevel="0" collapsed="false">
      <c r="A4789" s="25" t="s">
        <v>4525</v>
      </c>
      <c r="B4789" s="25" t="s">
        <v>86</v>
      </c>
      <c r="C4789" s="25" t="s">
        <v>148</v>
      </c>
      <c r="D4789" s="25" t="s">
        <v>2530</v>
      </c>
      <c r="E4789" s="25" t="s">
        <v>54</v>
      </c>
      <c r="F4789" s="25" t="s">
        <v>9425</v>
      </c>
      <c r="G4789" s="25" t="s">
        <v>9427</v>
      </c>
      <c r="H4789" s="25" t="n">
        <v>48</v>
      </c>
    </row>
    <row r="4790" customFormat="false" ht="15" hidden="false" customHeight="false" outlineLevel="0" collapsed="false">
      <c r="A4790" s="25" t="s">
        <v>8922</v>
      </c>
      <c r="B4790" s="25" t="s">
        <v>115</v>
      </c>
      <c r="C4790" s="25" t="s">
        <v>148</v>
      </c>
      <c r="D4790" s="25" t="s">
        <v>1187</v>
      </c>
      <c r="E4790" s="25" t="s">
        <v>54</v>
      </c>
      <c r="F4790" s="25" t="s">
        <v>9425</v>
      </c>
      <c r="G4790" s="25" t="s">
        <v>9438</v>
      </c>
      <c r="H4790" s="25" t="n">
        <v>57</v>
      </c>
    </row>
    <row r="4791" customFormat="false" ht="15" hidden="false" customHeight="false" outlineLevel="0" collapsed="false">
      <c r="A4791" s="25" t="s">
        <v>5458</v>
      </c>
      <c r="B4791" s="25" t="s">
        <v>94</v>
      </c>
      <c r="C4791" s="25" t="s">
        <v>178</v>
      </c>
      <c r="D4791" s="25" t="s">
        <v>3511</v>
      </c>
      <c r="E4791" s="25" t="s">
        <v>55</v>
      </c>
      <c r="F4791" s="25" t="s">
        <v>9427</v>
      </c>
      <c r="G4791" s="25" t="s">
        <v>9428</v>
      </c>
      <c r="H4791" s="25" t="n">
        <v>0</v>
      </c>
    </row>
    <row r="4792" customFormat="false" ht="15" hidden="false" customHeight="false" outlineLevel="0" collapsed="false">
      <c r="A4792" s="25" t="s">
        <v>2158</v>
      </c>
      <c r="B4792" s="25" t="s">
        <v>80</v>
      </c>
      <c r="C4792" s="25" t="s">
        <v>178</v>
      </c>
      <c r="D4792" s="25" t="s">
        <v>176</v>
      </c>
      <c r="E4792" s="25" t="s">
        <v>54</v>
      </c>
      <c r="F4792" s="25" t="s">
        <v>9427</v>
      </c>
      <c r="G4792" s="25" t="s">
        <v>9435</v>
      </c>
      <c r="H4792" s="25" t="n">
        <v>4009</v>
      </c>
    </row>
    <row r="4793" customFormat="false" ht="15" hidden="false" customHeight="false" outlineLevel="0" collapsed="false">
      <c r="A4793" s="25" t="s">
        <v>2159</v>
      </c>
      <c r="B4793" s="25" t="s">
        <v>80</v>
      </c>
      <c r="C4793" s="25" t="s">
        <v>160</v>
      </c>
      <c r="D4793" s="25" t="s">
        <v>167</v>
      </c>
      <c r="E4793" s="25" t="s">
        <v>54</v>
      </c>
      <c r="F4793" s="25" t="s">
        <v>9427</v>
      </c>
      <c r="G4793" s="25" t="s">
        <v>9367</v>
      </c>
      <c r="H4793" s="25" t="n">
        <v>3255</v>
      </c>
    </row>
    <row r="4794" customFormat="false" ht="15" hidden="false" customHeight="false" outlineLevel="0" collapsed="false">
      <c r="A4794" s="25" t="s">
        <v>5722</v>
      </c>
      <c r="B4794" s="25" t="s">
        <v>96</v>
      </c>
      <c r="C4794" s="25" t="s">
        <v>160</v>
      </c>
      <c r="D4794" s="25" t="s">
        <v>218</v>
      </c>
      <c r="E4794" s="25" t="s">
        <v>54</v>
      </c>
      <c r="F4794" s="25" t="s">
        <v>9427</v>
      </c>
      <c r="G4794" s="25" t="s">
        <v>9438</v>
      </c>
      <c r="H4794" s="25" t="n">
        <v>3724</v>
      </c>
    </row>
    <row r="4795" customFormat="false" ht="15" hidden="false" customHeight="false" outlineLevel="0" collapsed="false">
      <c r="A4795" s="25" t="s">
        <v>6177</v>
      </c>
      <c r="B4795" s="25" t="s">
        <v>108</v>
      </c>
      <c r="C4795" s="25" t="s">
        <v>160</v>
      </c>
      <c r="D4795" s="25" t="s">
        <v>449</v>
      </c>
      <c r="E4795" s="25" t="s">
        <v>55</v>
      </c>
      <c r="F4795" s="25" t="s">
        <v>9427</v>
      </c>
      <c r="G4795" s="25" t="s">
        <v>9426</v>
      </c>
      <c r="H4795" s="25" t="n">
        <v>0</v>
      </c>
    </row>
    <row r="4796" customFormat="false" ht="15" hidden="false" customHeight="false" outlineLevel="0" collapsed="false">
      <c r="A4796" s="25" t="s">
        <v>6363</v>
      </c>
      <c r="B4796" s="25" t="s">
        <v>106</v>
      </c>
      <c r="C4796" s="25" t="s">
        <v>170</v>
      </c>
      <c r="D4796" s="25" t="s">
        <v>665</v>
      </c>
      <c r="E4796" s="25" t="s">
        <v>55</v>
      </c>
      <c r="F4796" s="25" t="s">
        <v>9427</v>
      </c>
      <c r="G4796" s="25" t="s">
        <v>9439</v>
      </c>
      <c r="H4796" s="25" t="n">
        <v>0</v>
      </c>
    </row>
    <row r="4797" customFormat="false" ht="15" hidden="false" customHeight="false" outlineLevel="0" collapsed="false">
      <c r="A4797" s="25" t="s">
        <v>7529</v>
      </c>
      <c r="B4797" s="25" t="s">
        <v>112</v>
      </c>
      <c r="C4797" s="25" t="s">
        <v>170</v>
      </c>
      <c r="D4797" s="25" t="s">
        <v>199</v>
      </c>
      <c r="E4797" s="25" t="s">
        <v>55</v>
      </c>
      <c r="F4797" s="25" t="s">
        <v>9427</v>
      </c>
      <c r="G4797" s="25" t="s">
        <v>9360</v>
      </c>
      <c r="H4797" s="25" t="n">
        <v>0</v>
      </c>
    </row>
    <row r="4798" customFormat="false" ht="15" hidden="false" customHeight="false" outlineLevel="0" collapsed="false">
      <c r="A4798" s="25" t="s">
        <v>3067</v>
      </c>
      <c r="B4798" s="25" t="s">
        <v>76</v>
      </c>
      <c r="C4798" s="25" t="s">
        <v>148</v>
      </c>
      <c r="D4798" s="25" t="s">
        <v>188</v>
      </c>
      <c r="E4798" s="25" t="s">
        <v>55</v>
      </c>
      <c r="F4798" s="25" t="s">
        <v>9427</v>
      </c>
      <c r="G4798" s="25" t="s">
        <v>9442</v>
      </c>
      <c r="H4798" s="25" t="n">
        <v>0</v>
      </c>
    </row>
    <row r="4799" customFormat="false" ht="15" hidden="false" customHeight="false" outlineLevel="0" collapsed="false">
      <c r="A4799" s="25" t="s">
        <v>8277</v>
      </c>
      <c r="B4799" s="25" t="s">
        <v>113</v>
      </c>
      <c r="C4799" s="25" t="s">
        <v>178</v>
      </c>
      <c r="D4799" s="25" t="s">
        <v>419</v>
      </c>
      <c r="E4799" s="25" t="s">
        <v>55</v>
      </c>
      <c r="F4799" s="25" t="s">
        <v>9427</v>
      </c>
      <c r="G4799" s="25" t="s">
        <v>9440</v>
      </c>
      <c r="H4799" s="25" t="n">
        <v>0</v>
      </c>
    </row>
    <row r="4800" customFormat="false" ht="15" hidden="false" customHeight="false" outlineLevel="0" collapsed="false">
      <c r="A4800" s="25" t="s">
        <v>1026</v>
      </c>
      <c r="B4800" s="25" t="s">
        <v>72</v>
      </c>
      <c r="C4800" s="25" t="s">
        <v>148</v>
      </c>
      <c r="D4800" s="25" t="s">
        <v>154</v>
      </c>
      <c r="E4800" s="25" t="s">
        <v>55</v>
      </c>
      <c r="F4800" s="25" t="s">
        <v>9427</v>
      </c>
      <c r="G4800" s="25" t="s">
        <v>9426</v>
      </c>
      <c r="H4800" s="25" t="n">
        <v>0</v>
      </c>
    </row>
    <row r="4801" customFormat="false" ht="15" hidden="false" customHeight="false" outlineLevel="0" collapsed="false">
      <c r="A4801" s="25" t="s">
        <v>6637</v>
      </c>
      <c r="B4801" s="25" t="s">
        <v>107</v>
      </c>
      <c r="C4801" s="25" t="s">
        <v>160</v>
      </c>
      <c r="D4801" s="25" t="s">
        <v>2484</v>
      </c>
      <c r="E4801" s="25" t="s">
        <v>55</v>
      </c>
      <c r="F4801" s="25" t="s">
        <v>9427</v>
      </c>
      <c r="G4801" s="25" t="s">
        <v>9428</v>
      </c>
      <c r="H4801" s="25" t="n">
        <v>0</v>
      </c>
    </row>
    <row r="4802" customFormat="false" ht="15" hidden="false" customHeight="false" outlineLevel="0" collapsed="false">
      <c r="A4802" s="25" t="s">
        <v>6638</v>
      </c>
      <c r="B4802" s="25" t="s">
        <v>107</v>
      </c>
      <c r="C4802" s="25" t="s">
        <v>160</v>
      </c>
      <c r="D4802" s="25" t="s">
        <v>3075</v>
      </c>
      <c r="E4802" s="25" t="s">
        <v>54</v>
      </c>
      <c r="F4802" s="25" t="s">
        <v>9427</v>
      </c>
      <c r="G4802" s="25" t="s">
        <v>9376</v>
      </c>
      <c r="H4802" s="25" t="n">
        <v>2791</v>
      </c>
    </row>
    <row r="4803" customFormat="false" ht="15" hidden="false" customHeight="false" outlineLevel="0" collapsed="false">
      <c r="A4803" s="25" t="s">
        <v>8608</v>
      </c>
      <c r="B4803" s="25" t="s">
        <v>116</v>
      </c>
      <c r="C4803" s="25" t="s">
        <v>170</v>
      </c>
      <c r="E4803" s="25" t="s">
        <v>56</v>
      </c>
      <c r="F4803" s="25" t="s">
        <v>9427</v>
      </c>
    </row>
    <row r="4804" customFormat="false" ht="15" hidden="false" customHeight="false" outlineLevel="0" collapsed="false">
      <c r="A4804" s="25" t="s">
        <v>3650</v>
      </c>
      <c r="B4804" s="25" t="s">
        <v>79</v>
      </c>
      <c r="C4804" s="25" t="s">
        <v>160</v>
      </c>
      <c r="D4804" s="25" t="s">
        <v>210</v>
      </c>
      <c r="E4804" s="25" t="s">
        <v>54</v>
      </c>
      <c r="F4804" s="25" t="s">
        <v>9427</v>
      </c>
      <c r="G4804" s="25" t="s">
        <v>9370</v>
      </c>
      <c r="H4804" s="25" t="n">
        <v>3501</v>
      </c>
    </row>
    <row r="4805" customFormat="false" ht="15" hidden="false" customHeight="false" outlineLevel="0" collapsed="false">
      <c r="A4805" s="25" t="s">
        <v>5980</v>
      </c>
      <c r="B4805" s="25" t="s">
        <v>97</v>
      </c>
      <c r="C4805" s="25" t="s">
        <v>178</v>
      </c>
      <c r="D4805" s="25" t="s">
        <v>463</v>
      </c>
      <c r="E4805" s="25" t="s">
        <v>55</v>
      </c>
      <c r="F4805" s="25" t="s">
        <v>9427</v>
      </c>
      <c r="G4805" s="25" t="s">
        <v>9443</v>
      </c>
      <c r="H4805" s="25" t="n">
        <v>0</v>
      </c>
    </row>
    <row r="4806" customFormat="false" ht="15" hidden="false" customHeight="false" outlineLevel="0" collapsed="false">
      <c r="A4806" s="25" t="s">
        <v>5981</v>
      </c>
      <c r="B4806" s="25" t="s">
        <v>97</v>
      </c>
      <c r="C4806" s="25" t="s">
        <v>186</v>
      </c>
      <c r="D4806" s="25" t="s">
        <v>484</v>
      </c>
      <c r="E4806" s="25" t="s">
        <v>54</v>
      </c>
      <c r="F4806" s="25" t="s">
        <v>9427</v>
      </c>
      <c r="G4806" s="25" t="s">
        <v>9426</v>
      </c>
      <c r="H4806" s="25" t="n">
        <v>555</v>
      </c>
    </row>
    <row r="4807" customFormat="false" ht="15" hidden="false" customHeight="false" outlineLevel="0" collapsed="false">
      <c r="A4807" s="25" t="s">
        <v>6854</v>
      </c>
      <c r="B4807" s="25" t="s">
        <v>105</v>
      </c>
      <c r="C4807" s="25" t="s">
        <v>148</v>
      </c>
      <c r="E4807" s="25" t="s">
        <v>56</v>
      </c>
      <c r="F4807" s="25" t="s">
        <v>9427</v>
      </c>
    </row>
    <row r="4808" customFormat="false" ht="15" hidden="false" customHeight="false" outlineLevel="0" collapsed="false">
      <c r="A4808" s="25" t="s">
        <v>6855</v>
      </c>
      <c r="B4808" s="25" t="s">
        <v>105</v>
      </c>
      <c r="C4808" s="25" t="s">
        <v>186</v>
      </c>
      <c r="D4808" s="25" t="s">
        <v>1778</v>
      </c>
      <c r="E4808" s="25" t="s">
        <v>54</v>
      </c>
      <c r="F4808" s="25" t="s">
        <v>9427</v>
      </c>
      <c r="G4808" s="25" t="s">
        <v>9434</v>
      </c>
      <c r="H4808" s="25" t="n">
        <v>650</v>
      </c>
    </row>
    <row r="4809" customFormat="false" ht="15" hidden="false" customHeight="false" outlineLevel="0" collapsed="false">
      <c r="A4809" s="25" t="s">
        <v>7182</v>
      </c>
      <c r="B4809" s="25" t="s">
        <v>104</v>
      </c>
      <c r="C4809" s="25" t="s">
        <v>186</v>
      </c>
      <c r="D4809" s="25" t="s">
        <v>636</v>
      </c>
      <c r="E4809" s="25" t="s">
        <v>55</v>
      </c>
      <c r="F4809" s="25" t="s">
        <v>9427</v>
      </c>
      <c r="G4809" s="25" t="s">
        <v>9441</v>
      </c>
      <c r="H4809" s="25" t="n">
        <v>0</v>
      </c>
    </row>
    <row r="4810" customFormat="false" ht="15" hidden="false" customHeight="false" outlineLevel="0" collapsed="false">
      <c r="A4810" s="25" t="s">
        <v>7183</v>
      </c>
      <c r="B4810" s="25" t="s">
        <v>104</v>
      </c>
      <c r="C4810" s="25" t="s">
        <v>148</v>
      </c>
      <c r="D4810" s="25" t="s">
        <v>1158</v>
      </c>
      <c r="E4810" s="25" t="s">
        <v>54</v>
      </c>
      <c r="F4810" s="25" t="s">
        <v>9427</v>
      </c>
      <c r="G4810" s="25" t="s">
        <v>9433</v>
      </c>
      <c r="H4810" s="25" t="n">
        <v>61</v>
      </c>
    </row>
    <row r="4811" customFormat="false" ht="15" hidden="false" customHeight="false" outlineLevel="0" collapsed="false">
      <c r="A4811" s="25" t="s">
        <v>7184</v>
      </c>
      <c r="B4811" s="25" t="s">
        <v>104</v>
      </c>
      <c r="C4811" s="25" t="s">
        <v>148</v>
      </c>
      <c r="D4811" s="25" t="s">
        <v>2754</v>
      </c>
      <c r="E4811" s="25" t="s">
        <v>54</v>
      </c>
      <c r="F4811" s="25" t="s">
        <v>9427</v>
      </c>
      <c r="G4811" s="25" t="s">
        <v>9428</v>
      </c>
      <c r="H4811" s="25" t="n">
        <v>54</v>
      </c>
    </row>
    <row r="4812" customFormat="false" ht="15" hidden="false" customHeight="false" outlineLevel="0" collapsed="false">
      <c r="A4812" s="25" t="s">
        <v>4526</v>
      </c>
      <c r="B4812" s="25" t="s">
        <v>86</v>
      </c>
      <c r="C4812" s="25" t="s">
        <v>148</v>
      </c>
      <c r="D4812" s="25" t="s">
        <v>218</v>
      </c>
      <c r="E4812" s="25" t="s">
        <v>55</v>
      </c>
      <c r="F4812" s="25" t="s">
        <v>9427</v>
      </c>
      <c r="G4812" s="25" t="s">
        <v>9440</v>
      </c>
      <c r="H4812" s="25" t="n">
        <v>0</v>
      </c>
    </row>
    <row r="4813" customFormat="false" ht="15" hidden="false" customHeight="false" outlineLevel="0" collapsed="false">
      <c r="A4813" s="25" t="s">
        <v>4689</v>
      </c>
      <c r="B4813" s="25" t="s">
        <v>90</v>
      </c>
      <c r="C4813" s="25" t="s">
        <v>160</v>
      </c>
      <c r="D4813" s="25" t="s">
        <v>421</v>
      </c>
      <c r="E4813" s="25" t="s">
        <v>55</v>
      </c>
      <c r="F4813" s="25" t="s">
        <v>9427</v>
      </c>
      <c r="G4813" s="25" t="s">
        <v>9434</v>
      </c>
      <c r="H4813" s="25" t="n">
        <v>0</v>
      </c>
    </row>
    <row r="4814" customFormat="false" ht="15" hidden="false" customHeight="false" outlineLevel="0" collapsed="false">
      <c r="A4814" s="25" t="s">
        <v>404</v>
      </c>
      <c r="B4814" s="25" t="s">
        <v>69</v>
      </c>
      <c r="C4814" s="25" t="s">
        <v>186</v>
      </c>
      <c r="D4814" s="25" t="s">
        <v>188</v>
      </c>
      <c r="E4814" s="25" t="s">
        <v>55</v>
      </c>
      <c r="F4814" s="25" t="s">
        <v>9426</v>
      </c>
      <c r="G4814" s="25" t="s">
        <v>9439</v>
      </c>
      <c r="H4814" s="25" t="n">
        <v>0</v>
      </c>
    </row>
    <row r="4815" customFormat="false" ht="15" hidden="false" customHeight="false" outlineLevel="0" collapsed="false">
      <c r="A4815" s="25" t="s">
        <v>405</v>
      </c>
      <c r="B4815" s="25" t="s">
        <v>69</v>
      </c>
      <c r="C4815" s="25" t="s">
        <v>160</v>
      </c>
      <c r="D4815" s="25" t="s">
        <v>198</v>
      </c>
      <c r="E4815" s="25" t="s">
        <v>55</v>
      </c>
      <c r="F4815" s="25" t="s">
        <v>9426</v>
      </c>
      <c r="G4815" s="25" t="s">
        <v>9428</v>
      </c>
      <c r="H4815" s="25" t="n">
        <v>0</v>
      </c>
    </row>
    <row r="4816" customFormat="false" ht="15" hidden="false" customHeight="false" outlineLevel="0" collapsed="false">
      <c r="A4816" s="25" t="s">
        <v>406</v>
      </c>
      <c r="B4816" s="25" t="s">
        <v>69</v>
      </c>
      <c r="C4816" s="25" t="s">
        <v>148</v>
      </c>
      <c r="D4816" s="25" t="s">
        <v>245</v>
      </c>
      <c r="E4816" s="25" t="s">
        <v>54</v>
      </c>
      <c r="F4816" s="25" t="s">
        <v>9426</v>
      </c>
      <c r="G4816" s="25" t="s">
        <v>9438</v>
      </c>
      <c r="H4816" s="25" t="n">
        <v>59</v>
      </c>
    </row>
    <row r="4817" customFormat="false" ht="15" hidden="false" customHeight="false" outlineLevel="0" collapsed="false">
      <c r="A4817" s="25" t="s">
        <v>4862</v>
      </c>
      <c r="B4817" s="25" t="s">
        <v>98</v>
      </c>
      <c r="C4817" s="25" t="s">
        <v>186</v>
      </c>
      <c r="D4817" s="25" t="s">
        <v>860</v>
      </c>
      <c r="E4817" s="25" t="s">
        <v>56</v>
      </c>
      <c r="F4817" s="25" t="s">
        <v>9426</v>
      </c>
    </row>
    <row r="4818" customFormat="false" ht="15" hidden="false" customHeight="false" outlineLevel="0" collapsed="false">
      <c r="A4818" s="25" t="s">
        <v>5164</v>
      </c>
      <c r="B4818" s="25" t="s">
        <v>95</v>
      </c>
      <c r="C4818" s="25" t="s">
        <v>9107</v>
      </c>
      <c r="D4818" s="25" t="s">
        <v>193</v>
      </c>
      <c r="E4818" s="25" t="s">
        <v>54</v>
      </c>
      <c r="F4818" s="25" t="s">
        <v>9426</v>
      </c>
      <c r="G4818" s="25" t="s">
        <v>9444</v>
      </c>
      <c r="H4818" s="25" t="n">
        <v>5318</v>
      </c>
    </row>
    <row r="4819" customFormat="false" ht="15" hidden="false" customHeight="false" outlineLevel="0" collapsed="false">
      <c r="A4819" s="25" t="s">
        <v>768</v>
      </c>
      <c r="B4819" s="25" t="s">
        <v>70</v>
      </c>
      <c r="C4819" s="25" t="s">
        <v>178</v>
      </c>
      <c r="D4819" s="25" t="s">
        <v>184</v>
      </c>
      <c r="E4819" s="25" t="s">
        <v>54</v>
      </c>
      <c r="F4819" s="25" t="s">
        <v>9426</v>
      </c>
      <c r="G4819" s="25" t="s">
        <v>9407</v>
      </c>
      <c r="H4819" s="25" t="n">
        <v>5753</v>
      </c>
    </row>
    <row r="4820" customFormat="false" ht="15" hidden="false" customHeight="false" outlineLevel="0" collapsed="false">
      <c r="A4820" s="25" t="s">
        <v>769</v>
      </c>
      <c r="B4820" s="25" t="s">
        <v>70</v>
      </c>
      <c r="C4820" s="25" t="s">
        <v>148</v>
      </c>
      <c r="D4820" s="25" t="s">
        <v>207</v>
      </c>
      <c r="E4820" s="25" t="s">
        <v>54</v>
      </c>
      <c r="F4820" s="25" t="s">
        <v>9426</v>
      </c>
      <c r="G4820" s="25" t="s">
        <v>9439</v>
      </c>
      <c r="H4820" s="25" t="n">
        <v>62</v>
      </c>
    </row>
    <row r="4821" customFormat="false" ht="15" hidden="false" customHeight="false" outlineLevel="0" collapsed="false">
      <c r="A4821" s="25" t="s">
        <v>770</v>
      </c>
      <c r="B4821" s="25" t="s">
        <v>70</v>
      </c>
      <c r="C4821" s="25" t="s">
        <v>160</v>
      </c>
      <c r="D4821" s="25" t="s">
        <v>180</v>
      </c>
      <c r="E4821" s="25" t="s">
        <v>54</v>
      </c>
      <c r="F4821" s="25" t="s">
        <v>9426</v>
      </c>
      <c r="G4821" s="25" t="s">
        <v>9341</v>
      </c>
      <c r="H4821" s="25" t="n">
        <v>3146</v>
      </c>
    </row>
    <row r="4822" customFormat="false" ht="15" hidden="false" customHeight="false" outlineLevel="0" collapsed="false">
      <c r="A4822" s="25" t="s">
        <v>2160</v>
      </c>
      <c r="B4822" s="25" t="s">
        <v>80</v>
      </c>
      <c r="C4822" s="25" t="s">
        <v>186</v>
      </c>
      <c r="D4822" s="25" t="s">
        <v>188</v>
      </c>
      <c r="E4822" s="25" t="s">
        <v>54</v>
      </c>
      <c r="F4822" s="25" t="s">
        <v>9426</v>
      </c>
      <c r="G4822" s="25" t="s">
        <v>9429</v>
      </c>
      <c r="H4822" s="25" t="n">
        <v>538</v>
      </c>
    </row>
    <row r="4823" customFormat="false" ht="15" hidden="false" customHeight="false" outlineLevel="0" collapsed="false">
      <c r="A4823" s="25" t="s">
        <v>2161</v>
      </c>
      <c r="B4823" s="25" t="s">
        <v>80</v>
      </c>
      <c r="C4823" s="25" t="s">
        <v>170</v>
      </c>
      <c r="D4823" s="25" t="s">
        <v>173</v>
      </c>
      <c r="E4823" s="25" t="s">
        <v>54</v>
      </c>
      <c r="F4823" s="25" t="s">
        <v>9426</v>
      </c>
      <c r="G4823" s="25" t="s">
        <v>9378</v>
      </c>
      <c r="H4823" s="25" t="n">
        <v>1071</v>
      </c>
    </row>
    <row r="4824" customFormat="false" ht="15" hidden="false" customHeight="false" outlineLevel="0" collapsed="false">
      <c r="A4824" s="25" t="s">
        <v>2162</v>
      </c>
      <c r="B4824" s="25" t="s">
        <v>80</v>
      </c>
      <c r="C4824" s="25" t="s">
        <v>9107</v>
      </c>
      <c r="D4824" s="25" t="s">
        <v>173</v>
      </c>
      <c r="E4824" s="25" t="s">
        <v>54</v>
      </c>
      <c r="F4824" s="25" t="s">
        <v>9426</v>
      </c>
      <c r="G4824" s="25" t="s">
        <v>9428</v>
      </c>
      <c r="H4824" s="25" t="n">
        <v>4488</v>
      </c>
    </row>
    <row r="4825" customFormat="false" ht="15" hidden="false" customHeight="false" outlineLevel="0" collapsed="false">
      <c r="A4825" s="25" t="s">
        <v>2163</v>
      </c>
      <c r="B4825" s="25" t="s">
        <v>80</v>
      </c>
      <c r="C4825" s="25" t="s">
        <v>160</v>
      </c>
      <c r="D4825" s="25" t="s">
        <v>180</v>
      </c>
      <c r="E4825" s="25" t="s">
        <v>54</v>
      </c>
      <c r="F4825" s="25" t="s">
        <v>9426</v>
      </c>
      <c r="G4825" s="25" t="s">
        <v>9335</v>
      </c>
      <c r="H4825" s="25" t="n">
        <v>2837</v>
      </c>
    </row>
    <row r="4826" customFormat="false" ht="15" hidden="false" customHeight="false" outlineLevel="0" collapsed="false">
      <c r="A4826" s="25" t="s">
        <v>5723</v>
      </c>
      <c r="B4826" s="25" t="s">
        <v>96</v>
      </c>
      <c r="C4826" s="25" t="s">
        <v>160</v>
      </c>
      <c r="D4826" s="25" t="s">
        <v>494</v>
      </c>
      <c r="E4826" s="25" t="s">
        <v>54</v>
      </c>
      <c r="F4826" s="25" t="s">
        <v>9426</v>
      </c>
      <c r="G4826" s="25" t="s">
        <v>9407</v>
      </c>
      <c r="H4826" s="25" t="n">
        <v>3593</v>
      </c>
    </row>
    <row r="4827" customFormat="false" ht="15" hidden="false" customHeight="false" outlineLevel="0" collapsed="false">
      <c r="A4827" s="25" t="s">
        <v>6178</v>
      </c>
      <c r="B4827" s="25" t="s">
        <v>108</v>
      </c>
      <c r="C4827" s="25" t="s">
        <v>186</v>
      </c>
      <c r="D4827" s="25" t="s">
        <v>195</v>
      </c>
      <c r="E4827" s="25" t="s">
        <v>54</v>
      </c>
      <c r="F4827" s="25" t="s">
        <v>9426</v>
      </c>
      <c r="G4827" s="25" t="s">
        <v>9408</v>
      </c>
      <c r="H4827" s="25" t="n">
        <v>583</v>
      </c>
    </row>
    <row r="4828" customFormat="false" ht="15" hidden="false" customHeight="false" outlineLevel="0" collapsed="false">
      <c r="A4828" s="25" t="s">
        <v>6364</v>
      </c>
      <c r="B4828" s="25" t="s">
        <v>106</v>
      </c>
      <c r="C4828" s="25" t="s">
        <v>178</v>
      </c>
      <c r="E4828" s="25" t="s">
        <v>56</v>
      </c>
      <c r="F4828" s="25" t="s">
        <v>9426</v>
      </c>
    </row>
    <row r="4829" customFormat="false" ht="15" hidden="false" customHeight="false" outlineLevel="0" collapsed="false">
      <c r="A4829" s="25" t="s">
        <v>3068</v>
      </c>
      <c r="B4829" s="25" t="s">
        <v>76</v>
      </c>
      <c r="C4829" s="25" t="s">
        <v>186</v>
      </c>
      <c r="D4829" s="25" t="s">
        <v>180</v>
      </c>
      <c r="E4829" s="25" t="s">
        <v>55</v>
      </c>
      <c r="F4829" s="25" t="s">
        <v>9426</v>
      </c>
      <c r="G4829" s="25" t="s">
        <v>9438</v>
      </c>
      <c r="H4829" s="25" t="n">
        <v>0</v>
      </c>
    </row>
    <row r="4830" customFormat="false" ht="15" hidden="false" customHeight="false" outlineLevel="0" collapsed="false">
      <c r="A4830" s="25" t="s">
        <v>3069</v>
      </c>
      <c r="B4830" s="25" t="s">
        <v>76</v>
      </c>
      <c r="C4830" s="25" t="s">
        <v>160</v>
      </c>
      <c r="D4830" s="25" t="s">
        <v>248</v>
      </c>
      <c r="E4830" s="25" t="s">
        <v>55</v>
      </c>
      <c r="F4830" s="25" t="s">
        <v>9426</v>
      </c>
      <c r="G4830" s="25" t="s">
        <v>9444</v>
      </c>
      <c r="H4830" s="25" t="n">
        <v>0</v>
      </c>
    </row>
    <row r="4831" customFormat="false" ht="15" hidden="false" customHeight="false" outlineLevel="0" collapsed="false">
      <c r="A4831" s="25" t="s">
        <v>7852</v>
      </c>
      <c r="B4831" s="25" t="s">
        <v>114</v>
      </c>
      <c r="C4831" s="25" t="s">
        <v>9107</v>
      </c>
      <c r="D4831" s="25" t="s">
        <v>444</v>
      </c>
      <c r="E4831" s="25" t="s">
        <v>55</v>
      </c>
      <c r="F4831" s="25" t="s">
        <v>9426</v>
      </c>
      <c r="G4831" s="25" t="s">
        <v>9434</v>
      </c>
      <c r="H4831" s="25" t="n">
        <v>0</v>
      </c>
    </row>
    <row r="4832" customFormat="false" ht="15" hidden="false" customHeight="false" outlineLevel="0" collapsed="false">
      <c r="A4832" s="25" t="s">
        <v>7853</v>
      </c>
      <c r="B4832" s="25" t="s">
        <v>114</v>
      </c>
      <c r="C4832" s="25" t="s">
        <v>160</v>
      </c>
      <c r="D4832" s="25" t="s">
        <v>419</v>
      </c>
      <c r="E4832" s="25" t="s">
        <v>55</v>
      </c>
      <c r="F4832" s="25" t="s">
        <v>9426</v>
      </c>
      <c r="G4832" s="25" t="s">
        <v>9440</v>
      </c>
      <c r="H4832" s="25" t="n">
        <v>0</v>
      </c>
    </row>
    <row r="4833" customFormat="false" ht="15" hidden="false" customHeight="false" outlineLevel="0" collapsed="false">
      <c r="A4833" s="25" t="s">
        <v>7854</v>
      </c>
      <c r="B4833" s="25" t="s">
        <v>114</v>
      </c>
      <c r="C4833" s="25" t="s">
        <v>170</v>
      </c>
      <c r="D4833" s="25" t="s">
        <v>433</v>
      </c>
      <c r="E4833" s="25" t="s">
        <v>54</v>
      </c>
      <c r="F4833" s="25" t="s">
        <v>9426</v>
      </c>
      <c r="G4833" s="25" t="s">
        <v>9433</v>
      </c>
      <c r="H4833" s="25" t="n">
        <v>1109</v>
      </c>
    </row>
    <row r="4834" customFormat="false" ht="15" hidden="false" customHeight="false" outlineLevel="0" collapsed="false">
      <c r="A4834" s="25" t="s">
        <v>7855</v>
      </c>
      <c r="B4834" s="25" t="s">
        <v>114</v>
      </c>
      <c r="C4834" s="25" t="s">
        <v>170</v>
      </c>
      <c r="D4834" s="25" t="s">
        <v>646</v>
      </c>
      <c r="E4834" s="25" t="s">
        <v>54</v>
      </c>
      <c r="F4834" s="25" t="s">
        <v>9426</v>
      </c>
      <c r="G4834" s="25" t="s">
        <v>9434</v>
      </c>
      <c r="H4834" s="25" t="n">
        <v>1106</v>
      </c>
    </row>
    <row r="4835" customFormat="false" ht="15" hidden="false" customHeight="false" outlineLevel="0" collapsed="false">
      <c r="A4835" s="25" t="s">
        <v>8278</v>
      </c>
      <c r="B4835" s="25" t="s">
        <v>113</v>
      </c>
      <c r="C4835" s="25" t="s">
        <v>178</v>
      </c>
      <c r="D4835" s="25" t="s">
        <v>478</v>
      </c>
      <c r="E4835" s="25" t="s">
        <v>55</v>
      </c>
      <c r="F4835" s="25" t="s">
        <v>9426</v>
      </c>
      <c r="G4835" s="25" t="s">
        <v>9439</v>
      </c>
      <c r="H4835" s="25" t="n">
        <v>0</v>
      </c>
    </row>
    <row r="4836" customFormat="false" ht="15" hidden="false" customHeight="false" outlineLevel="0" collapsed="false">
      <c r="A4836" s="25" t="s">
        <v>8279</v>
      </c>
      <c r="B4836" s="25" t="s">
        <v>113</v>
      </c>
      <c r="C4836" s="25" t="s">
        <v>178</v>
      </c>
      <c r="D4836" s="25" t="s">
        <v>419</v>
      </c>
      <c r="E4836" s="25" t="s">
        <v>54</v>
      </c>
      <c r="F4836" s="25" t="s">
        <v>9426</v>
      </c>
      <c r="G4836" s="25" t="s">
        <v>9441</v>
      </c>
      <c r="H4836" s="25" t="n">
        <v>5008</v>
      </c>
    </row>
    <row r="4837" customFormat="false" ht="15" hidden="false" customHeight="false" outlineLevel="0" collapsed="false">
      <c r="A4837" s="25" t="s">
        <v>8280</v>
      </c>
      <c r="B4837" s="25" t="s">
        <v>113</v>
      </c>
      <c r="C4837" s="25" t="s">
        <v>9107</v>
      </c>
      <c r="D4837" s="25" t="s">
        <v>2739</v>
      </c>
      <c r="E4837" s="25" t="s">
        <v>54</v>
      </c>
      <c r="F4837" s="25" t="s">
        <v>9426</v>
      </c>
      <c r="G4837" s="25" t="s">
        <v>9431</v>
      </c>
      <c r="H4837" s="25" t="n">
        <v>5621</v>
      </c>
    </row>
    <row r="4838" customFormat="false" ht="15" hidden="false" customHeight="false" outlineLevel="0" collapsed="false">
      <c r="A4838" s="25" t="s">
        <v>1027</v>
      </c>
      <c r="B4838" s="25" t="s">
        <v>72</v>
      </c>
      <c r="C4838" s="25" t="s">
        <v>186</v>
      </c>
      <c r="D4838" s="25" t="s">
        <v>245</v>
      </c>
      <c r="E4838" s="25" t="s">
        <v>54</v>
      </c>
      <c r="F4838" s="25" t="s">
        <v>9426</v>
      </c>
      <c r="G4838" s="25" t="s">
        <v>9428</v>
      </c>
      <c r="H4838" s="25" t="n">
        <v>550</v>
      </c>
    </row>
    <row r="4839" customFormat="false" ht="15" hidden="false" customHeight="false" outlineLevel="0" collapsed="false">
      <c r="A4839" s="25" t="s">
        <v>1327</v>
      </c>
      <c r="B4839" s="25" t="s">
        <v>73</v>
      </c>
      <c r="C4839" s="25" t="s">
        <v>186</v>
      </c>
      <c r="D4839" s="25" t="s">
        <v>245</v>
      </c>
      <c r="E4839" s="25" t="s">
        <v>54</v>
      </c>
      <c r="F4839" s="25" t="s">
        <v>9426</v>
      </c>
      <c r="G4839" s="25" t="s">
        <v>9367</v>
      </c>
      <c r="H4839" s="25" t="n">
        <v>574</v>
      </c>
    </row>
    <row r="4840" customFormat="false" ht="15" hidden="false" customHeight="false" outlineLevel="0" collapsed="false">
      <c r="A4840" s="25" t="s">
        <v>6856</v>
      </c>
      <c r="B4840" s="25" t="s">
        <v>105</v>
      </c>
      <c r="C4840" s="25" t="s">
        <v>160</v>
      </c>
      <c r="D4840" s="25" t="s">
        <v>195</v>
      </c>
      <c r="E4840" s="25" t="s">
        <v>55</v>
      </c>
      <c r="F4840" s="25" t="s">
        <v>9426</v>
      </c>
      <c r="G4840" s="25" t="s">
        <v>9439</v>
      </c>
      <c r="H4840" s="25" t="n">
        <v>0</v>
      </c>
    </row>
    <row r="4841" customFormat="false" ht="15" hidden="false" customHeight="false" outlineLevel="0" collapsed="false">
      <c r="A4841" s="25" t="s">
        <v>4690</v>
      </c>
      <c r="B4841" s="25" t="s">
        <v>90</v>
      </c>
      <c r="C4841" s="25" t="s">
        <v>148</v>
      </c>
      <c r="D4841" s="25" t="s">
        <v>1189</v>
      </c>
      <c r="E4841" s="25" t="s">
        <v>54</v>
      </c>
      <c r="F4841" s="25" t="s">
        <v>9426</v>
      </c>
      <c r="G4841" s="25" t="s">
        <v>9438</v>
      </c>
      <c r="H4841" s="25" t="n">
        <v>52</v>
      </c>
    </row>
    <row r="4842" customFormat="false" ht="15" hidden="false" customHeight="false" outlineLevel="0" collapsed="false">
      <c r="A4842" s="25" t="s">
        <v>8923</v>
      </c>
      <c r="B4842" s="25" t="s">
        <v>115</v>
      </c>
      <c r="C4842" s="25" t="s">
        <v>186</v>
      </c>
      <c r="D4842" s="25" t="s">
        <v>1351</v>
      </c>
      <c r="E4842" s="25" t="s">
        <v>54</v>
      </c>
      <c r="F4842" s="25" t="s">
        <v>9426</v>
      </c>
      <c r="G4842" s="25" t="s">
        <v>9377</v>
      </c>
      <c r="H4842" s="25" t="n">
        <v>477</v>
      </c>
    </row>
    <row r="4843" customFormat="false" ht="15" hidden="false" customHeight="false" outlineLevel="0" collapsed="false">
      <c r="A4843" s="25" t="s">
        <v>407</v>
      </c>
      <c r="B4843" s="25" t="s">
        <v>69</v>
      </c>
      <c r="C4843" s="25" t="s">
        <v>186</v>
      </c>
      <c r="D4843" s="25" t="s">
        <v>173</v>
      </c>
      <c r="E4843" s="25" t="s">
        <v>55</v>
      </c>
      <c r="F4843" s="25" t="s">
        <v>9428</v>
      </c>
      <c r="G4843" s="25" t="s">
        <v>9441</v>
      </c>
      <c r="H4843" s="25" t="n">
        <v>0</v>
      </c>
    </row>
    <row r="4844" customFormat="false" ht="15" hidden="false" customHeight="false" outlineLevel="0" collapsed="false">
      <c r="A4844" s="25" t="s">
        <v>408</v>
      </c>
      <c r="B4844" s="25" t="s">
        <v>69</v>
      </c>
      <c r="C4844" s="25" t="s">
        <v>148</v>
      </c>
      <c r="D4844" s="25" t="s">
        <v>225</v>
      </c>
      <c r="E4844" s="25" t="s">
        <v>55</v>
      </c>
      <c r="F4844" s="25" t="s">
        <v>9428</v>
      </c>
      <c r="G4844" s="25" t="s">
        <v>9440</v>
      </c>
      <c r="H4844" s="25" t="n">
        <v>0</v>
      </c>
    </row>
    <row r="4845" customFormat="false" ht="15" hidden="false" customHeight="false" outlineLevel="0" collapsed="false">
      <c r="A4845" s="25" t="s">
        <v>4863</v>
      </c>
      <c r="B4845" s="25" t="s">
        <v>98</v>
      </c>
      <c r="C4845" s="25" t="s">
        <v>186</v>
      </c>
      <c r="D4845" s="25" t="s">
        <v>1189</v>
      </c>
      <c r="E4845" s="25" t="s">
        <v>56</v>
      </c>
      <c r="F4845" s="25" t="s">
        <v>9428</v>
      </c>
    </row>
    <row r="4846" customFormat="false" ht="15" hidden="false" customHeight="false" outlineLevel="0" collapsed="false">
      <c r="A4846" s="25" t="s">
        <v>4864</v>
      </c>
      <c r="B4846" s="25" t="s">
        <v>98</v>
      </c>
      <c r="C4846" s="25" t="s">
        <v>148</v>
      </c>
      <c r="E4846" s="25" t="s">
        <v>56</v>
      </c>
      <c r="F4846" s="25" t="s">
        <v>9428</v>
      </c>
    </row>
    <row r="4847" customFormat="false" ht="15" hidden="false" customHeight="false" outlineLevel="0" collapsed="false">
      <c r="A4847" s="25" t="s">
        <v>5165</v>
      </c>
      <c r="B4847" s="25" t="s">
        <v>95</v>
      </c>
      <c r="C4847" s="25" t="s">
        <v>160</v>
      </c>
      <c r="E4847" s="25" t="s">
        <v>56</v>
      </c>
      <c r="F4847" s="25" t="s">
        <v>9428</v>
      </c>
    </row>
    <row r="4848" customFormat="false" ht="15" hidden="false" customHeight="false" outlineLevel="0" collapsed="false">
      <c r="A4848" s="25" t="s">
        <v>5166</v>
      </c>
      <c r="B4848" s="25" t="s">
        <v>95</v>
      </c>
      <c r="C4848" s="25" t="s">
        <v>160</v>
      </c>
      <c r="D4848" s="25" t="s">
        <v>421</v>
      </c>
      <c r="E4848" s="25" t="s">
        <v>55</v>
      </c>
      <c r="F4848" s="25" t="s">
        <v>9428</v>
      </c>
      <c r="G4848" s="25" t="s">
        <v>9444</v>
      </c>
      <c r="H4848" s="25" t="n">
        <v>0</v>
      </c>
    </row>
    <row r="4849" customFormat="false" ht="15" hidden="false" customHeight="false" outlineLevel="0" collapsed="false">
      <c r="A4849" s="25" t="s">
        <v>5167</v>
      </c>
      <c r="B4849" s="25" t="s">
        <v>95</v>
      </c>
      <c r="C4849" s="25" t="s">
        <v>170</v>
      </c>
      <c r="D4849" s="25" t="s">
        <v>639</v>
      </c>
      <c r="E4849" s="25" t="s">
        <v>54</v>
      </c>
      <c r="F4849" s="25" t="s">
        <v>9428</v>
      </c>
      <c r="G4849" s="25" t="s">
        <v>9436</v>
      </c>
      <c r="H4849" s="25" t="n">
        <v>1202</v>
      </c>
    </row>
    <row r="4850" customFormat="false" ht="15" hidden="false" customHeight="false" outlineLevel="0" collapsed="false">
      <c r="A4850" s="25" t="s">
        <v>771</v>
      </c>
      <c r="B4850" s="25" t="s">
        <v>70</v>
      </c>
      <c r="C4850" s="25" t="s">
        <v>160</v>
      </c>
      <c r="D4850" s="25" t="s">
        <v>198</v>
      </c>
      <c r="E4850" s="25" t="s">
        <v>55</v>
      </c>
      <c r="F4850" s="25" t="s">
        <v>9428</v>
      </c>
      <c r="G4850" s="25" t="s">
        <v>9354</v>
      </c>
      <c r="H4850" s="25" t="n">
        <v>0</v>
      </c>
    </row>
    <row r="4851" customFormat="false" ht="15" hidden="false" customHeight="false" outlineLevel="0" collapsed="false">
      <c r="A4851" s="25" t="s">
        <v>772</v>
      </c>
      <c r="B4851" s="25" t="s">
        <v>70</v>
      </c>
      <c r="C4851" s="25" t="s">
        <v>148</v>
      </c>
      <c r="D4851" s="25" t="s">
        <v>198</v>
      </c>
      <c r="E4851" s="25" t="s">
        <v>54</v>
      </c>
      <c r="F4851" s="25" t="s">
        <v>9428</v>
      </c>
      <c r="G4851" s="25" t="s">
        <v>9422</v>
      </c>
      <c r="H4851" s="25" t="n">
        <v>51</v>
      </c>
    </row>
    <row r="4852" customFormat="false" ht="15" hidden="false" customHeight="false" outlineLevel="0" collapsed="false">
      <c r="A4852" s="25" t="s">
        <v>5459</v>
      </c>
      <c r="B4852" s="25" t="s">
        <v>94</v>
      </c>
      <c r="C4852" s="25" t="s">
        <v>170</v>
      </c>
      <c r="D4852" s="25" t="s">
        <v>494</v>
      </c>
      <c r="E4852" s="25" t="s">
        <v>55</v>
      </c>
      <c r="F4852" s="25" t="s">
        <v>9428</v>
      </c>
      <c r="G4852" s="25" t="s">
        <v>9429</v>
      </c>
      <c r="H4852" s="25" t="n">
        <v>0</v>
      </c>
    </row>
    <row r="4853" customFormat="false" ht="15" hidden="false" customHeight="false" outlineLevel="0" collapsed="false">
      <c r="A4853" s="25" t="s">
        <v>2164</v>
      </c>
      <c r="B4853" s="25" t="s">
        <v>80</v>
      </c>
      <c r="C4853" s="25" t="s">
        <v>170</v>
      </c>
      <c r="D4853" s="25" t="s">
        <v>215</v>
      </c>
      <c r="E4853" s="25" t="s">
        <v>55</v>
      </c>
      <c r="F4853" s="25" t="s">
        <v>9428</v>
      </c>
      <c r="G4853" s="25" t="s">
        <v>9429</v>
      </c>
      <c r="H4853" s="25" t="n">
        <v>0</v>
      </c>
    </row>
    <row r="4854" customFormat="false" ht="15" hidden="false" customHeight="false" outlineLevel="0" collapsed="false">
      <c r="A4854" s="25" t="s">
        <v>2165</v>
      </c>
      <c r="B4854" s="25" t="s">
        <v>80</v>
      </c>
      <c r="C4854" s="25" t="s">
        <v>9107</v>
      </c>
      <c r="D4854" s="25" t="s">
        <v>188</v>
      </c>
      <c r="E4854" s="25" t="s">
        <v>55</v>
      </c>
      <c r="F4854" s="25" t="s">
        <v>9428</v>
      </c>
      <c r="G4854" s="25" t="s">
        <v>9444</v>
      </c>
      <c r="H4854" s="25" t="n">
        <v>0</v>
      </c>
    </row>
    <row r="4855" customFormat="false" ht="15" hidden="false" customHeight="false" outlineLevel="0" collapsed="false">
      <c r="A4855" s="25" t="s">
        <v>2166</v>
      </c>
      <c r="B4855" s="25" t="s">
        <v>80</v>
      </c>
      <c r="C4855" s="25" t="s">
        <v>170</v>
      </c>
      <c r="D4855" s="25" t="s">
        <v>231</v>
      </c>
      <c r="E4855" s="25" t="s">
        <v>54</v>
      </c>
      <c r="F4855" s="25" t="s">
        <v>9428</v>
      </c>
      <c r="G4855" s="25" t="s">
        <v>9394</v>
      </c>
      <c r="H4855" s="25" t="n">
        <v>1203</v>
      </c>
    </row>
    <row r="4856" customFormat="false" ht="15" hidden="false" customHeight="false" outlineLevel="0" collapsed="false">
      <c r="A4856" s="25" t="s">
        <v>2167</v>
      </c>
      <c r="B4856" s="25" t="s">
        <v>80</v>
      </c>
      <c r="C4856" s="25" t="s">
        <v>9107</v>
      </c>
      <c r="D4856" s="25" t="s">
        <v>180</v>
      </c>
      <c r="E4856" s="25" t="s">
        <v>54</v>
      </c>
      <c r="F4856" s="25" t="s">
        <v>9428</v>
      </c>
      <c r="G4856" s="25" t="s">
        <v>9431</v>
      </c>
      <c r="H4856" s="25" t="n">
        <v>5673</v>
      </c>
    </row>
    <row r="4857" customFormat="false" ht="15" hidden="false" customHeight="false" outlineLevel="0" collapsed="false">
      <c r="A4857" s="25" t="s">
        <v>5724</v>
      </c>
      <c r="B4857" s="25" t="s">
        <v>96</v>
      </c>
      <c r="C4857" s="25" t="s">
        <v>178</v>
      </c>
      <c r="D4857" s="25" t="s">
        <v>1690</v>
      </c>
      <c r="E4857" s="25" t="s">
        <v>54</v>
      </c>
      <c r="F4857" s="25" t="s">
        <v>9428</v>
      </c>
      <c r="G4857" s="25" t="s">
        <v>9391</v>
      </c>
      <c r="H4857" s="25" t="n">
        <v>6205</v>
      </c>
    </row>
    <row r="4858" customFormat="false" ht="15" hidden="false" customHeight="false" outlineLevel="0" collapsed="false">
      <c r="A4858" s="25" t="s">
        <v>6179</v>
      </c>
      <c r="B4858" s="25" t="s">
        <v>108</v>
      </c>
      <c r="C4858" s="25" t="s">
        <v>160</v>
      </c>
      <c r="E4858" s="25" t="s">
        <v>56</v>
      </c>
      <c r="F4858" s="25" t="s">
        <v>9428</v>
      </c>
    </row>
    <row r="4859" customFormat="false" ht="15" hidden="false" customHeight="false" outlineLevel="0" collapsed="false">
      <c r="A4859" s="25" t="s">
        <v>6180</v>
      </c>
      <c r="B4859" s="25" t="s">
        <v>108</v>
      </c>
      <c r="C4859" s="25" t="s">
        <v>178</v>
      </c>
      <c r="D4859" s="25" t="s">
        <v>156</v>
      </c>
      <c r="E4859" s="25" t="s">
        <v>55</v>
      </c>
      <c r="F4859" s="25" t="s">
        <v>9428</v>
      </c>
      <c r="G4859" s="25" t="s">
        <v>9351</v>
      </c>
      <c r="H4859" s="25" t="n">
        <v>0</v>
      </c>
    </row>
    <row r="4860" customFormat="false" ht="15" hidden="false" customHeight="false" outlineLevel="0" collapsed="false">
      <c r="A4860" s="25" t="s">
        <v>6365</v>
      </c>
      <c r="B4860" s="25" t="s">
        <v>106</v>
      </c>
      <c r="C4860" s="25" t="s">
        <v>160</v>
      </c>
      <c r="D4860" s="25" t="s">
        <v>3075</v>
      </c>
      <c r="E4860" s="25" t="s">
        <v>54</v>
      </c>
      <c r="F4860" s="25" t="s">
        <v>9428</v>
      </c>
      <c r="G4860" s="25" t="s">
        <v>9439</v>
      </c>
      <c r="H4860" s="25" t="n">
        <v>3363</v>
      </c>
    </row>
    <row r="4861" customFormat="false" ht="15" hidden="false" customHeight="false" outlineLevel="0" collapsed="false">
      <c r="A4861" s="25" t="s">
        <v>6366</v>
      </c>
      <c r="B4861" s="25" t="s">
        <v>106</v>
      </c>
      <c r="C4861" s="25" t="s">
        <v>160</v>
      </c>
      <c r="D4861" s="25" t="s">
        <v>1158</v>
      </c>
      <c r="E4861" s="25" t="s">
        <v>54</v>
      </c>
      <c r="F4861" s="25" t="s">
        <v>9428</v>
      </c>
      <c r="G4861" s="25" t="s">
        <v>9422</v>
      </c>
      <c r="H4861" s="25" t="n">
        <v>3700</v>
      </c>
    </row>
    <row r="4862" customFormat="false" ht="15" hidden="false" customHeight="false" outlineLevel="0" collapsed="false">
      <c r="A4862" s="25" t="s">
        <v>7530</v>
      </c>
      <c r="B4862" s="25" t="s">
        <v>112</v>
      </c>
      <c r="C4862" s="25" t="s">
        <v>9107</v>
      </c>
      <c r="D4862" s="25" t="s">
        <v>494</v>
      </c>
      <c r="E4862" s="25" t="s">
        <v>55</v>
      </c>
      <c r="F4862" s="25" t="s">
        <v>9428</v>
      </c>
      <c r="G4862" s="25" t="s">
        <v>9421</v>
      </c>
      <c r="H4862" s="25" t="n">
        <v>0</v>
      </c>
    </row>
    <row r="4863" customFormat="false" ht="15" hidden="false" customHeight="false" outlineLevel="0" collapsed="false">
      <c r="A4863" s="25" t="s">
        <v>3070</v>
      </c>
      <c r="B4863" s="25" t="s">
        <v>76</v>
      </c>
      <c r="C4863" s="25" t="s">
        <v>186</v>
      </c>
      <c r="D4863" s="25" t="s">
        <v>191</v>
      </c>
      <c r="E4863" s="25" t="s">
        <v>54</v>
      </c>
      <c r="F4863" s="25" t="s">
        <v>9428</v>
      </c>
      <c r="G4863" s="25" t="s">
        <v>9403</v>
      </c>
      <c r="H4863" s="25" t="n">
        <v>546</v>
      </c>
    </row>
    <row r="4864" customFormat="false" ht="15" hidden="false" customHeight="false" outlineLevel="0" collapsed="false">
      <c r="A4864" s="25" t="s">
        <v>3071</v>
      </c>
      <c r="B4864" s="25" t="s">
        <v>76</v>
      </c>
      <c r="C4864" s="25" t="s">
        <v>186</v>
      </c>
      <c r="D4864" s="25" t="s">
        <v>251</v>
      </c>
      <c r="E4864" s="25" t="s">
        <v>54</v>
      </c>
      <c r="F4864" s="25" t="s">
        <v>9428</v>
      </c>
      <c r="G4864" s="25" t="s">
        <v>9439</v>
      </c>
      <c r="H4864" s="25" t="n">
        <v>617</v>
      </c>
    </row>
    <row r="4865" customFormat="false" ht="15" hidden="false" customHeight="false" outlineLevel="0" collapsed="false">
      <c r="A4865" s="25" t="s">
        <v>3072</v>
      </c>
      <c r="B4865" s="25" t="s">
        <v>76</v>
      </c>
      <c r="C4865" s="25" t="s">
        <v>186</v>
      </c>
      <c r="D4865" s="25" t="s">
        <v>266</v>
      </c>
      <c r="E4865" s="25" t="s">
        <v>54</v>
      </c>
      <c r="F4865" s="25" t="s">
        <v>9428</v>
      </c>
      <c r="G4865" s="25" t="s">
        <v>9441</v>
      </c>
      <c r="H4865" s="25" t="n">
        <v>490</v>
      </c>
    </row>
    <row r="4866" customFormat="false" ht="15" hidden="false" customHeight="false" outlineLevel="0" collapsed="false">
      <c r="A4866" s="25" t="s">
        <v>7856</v>
      </c>
      <c r="B4866" s="25" t="s">
        <v>114</v>
      </c>
      <c r="C4866" s="25" t="s">
        <v>186</v>
      </c>
      <c r="D4866" s="25" t="s">
        <v>1158</v>
      </c>
      <c r="E4866" s="25" t="s">
        <v>55</v>
      </c>
      <c r="F4866" s="25" t="s">
        <v>9428</v>
      </c>
      <c r="G4866" s="25" t="s">
        <v>9431</v>
      </c>
      <c r="H4866" s="25" t="n">
        <v>0</v>
      </c>
    </row>
    <row r="4867" customFormat="false" ht="15" hidden="false" customHeight="false" outlineLevel="0" collapsed="false">
      <c r="A4867" s="25" t="s">
        <v>7857</v>
      </c>
      <c r="B4867" s="25" t="s">
        <v>114</v>
      </c>
      <c r="C4867" s="25" t="s">
        <v>186</v>
      </c>
      <c r="D4867" s="25" t="s">
        <v>636</v>
      </c>
      <c r="E4867" s="25" t="s">
        <v>55</v>
      </c>
      <c r="F4867" s="25" t="s">
        <v>9428</v>
      </c>
      <c r="G4867" s="25" t="s">
        <v>9433</v>
      </c>
      <c r="H4867" s="25" t="n">
        <v>0</v>
      </c>
    </row>
    <row r="4868" customFormat="false" ht="15" hidden="false" customHeight="false" outlineLevel="0" collapsed="false">
      <c r="A4868" s="25" t="s">
        <v>8281</v>
      </c>
      <c r="B4868" s="25" t="s">
        <v>113</v>
      </c>
      <c r="C4868" s="25" t="s">
        <v>160</v>
      </c>
      <c r="D4868" s="25" t="s">
        <v>494</v>
      </c>
      <c r="E4868" s="25" t="s">
        <v>54</v>
      </c>
      <c r="F4868" s="25" t="s">
        <v>9428</v>
      </c>
      <c r="G4868" s="25" t="s">
        <v>9441</v>
      </c>
      <c r="H4868" s="25" t="n">
        <v>3665</v>
      </c>
    </row>
    <row r="4869" customFormat="false" ht="15" hidden="false" customHeight="false" outlineLevel="0" collapsed="false">
      <c r="A4869" s="25" t="s">
        <v>1028</v>
      </c>
      <c r="B4869" s="25" t="s">
        <v>72</v>
      </c>
      <c r="C4869" s="25" t="s">
        <v>170</v>
      </c>
      <c r="D4869" s="25" t="s">
        <v>266</v>
      </c>
      <c r="E4869" s="25" t="s">
        <v>55</v>
      </c>
      <c r="F4869" s="25" t="s">
        <v>9428</v>
      </c>
      <c r="G4869" s="25" t="s">
        <v>9439</v>
      </c>
      <c r="H4869" s="25" t="n">
        <v>0</v>
      </c>
    </row>
    <row r="4870" customFormat="false" ht="15" hidden="false" customHeight="false" outlineLevel="0" collapsed="false">
      <c r="A4870" s="25" t="s">
        <v>6639</v>
      </c>
      <c r="B4870" s="25" t="s">
        <v>107</v>
      </c>
      <c r="C4870" s="25" t="s">
        <v>160</v>
      </c>
      <c r="D4870" s="25" t="s">
        <v>428</v>
      </c>
      <c r="E4870" s="25" t="s">
        <v>55</v>
      </c>
      <c r="F4870" s="25" t="s">
        <v>9428</v>
      </c>
      <c r="G4870" s="25" t="s">
        <v>9429</v>
      </c>
      <c r="H4870" s="25" t="n">
        <v>0</v>
      </c>
    </row>
    <row r="4871" customFormat="false" ht="15" hidden="false" customHeight="false" outlineLevel="0" collapsed="false">
      <c r="A4871" s="25" t="s">
        <v>3356</v>
      </c>
      <c r="B4871" s="25" t="s">
        <v>77</v>
      </c>
      <c r="C4871" s="25" t="s">
        <v>148</v>
      </c>
      <c r="D4871" s="25" t="s">
        <v>245</v>
      </c>
      <c r="E4871" s="25" t="s">
        <v>54</v>
      </c>
      <c r="F4871" s="25" t="s">
        <v>9428</v>
      </c>
      <c r="G4871" s="25" t="s">
        <v>9441</v>
      </c>
      <c r="H4871" s="25" t="n">
        <v>53</v>
      </c>
    </row>
    <row r="4872" customFormat="false" ht="15" hidden="false" customHeight="false" outlineLevel="0" collapsed="false">
      <c r="A4872" s="25" t="s">
        <v>8609</v>
      </c>
      <c r="B4872" s="25" t="s">
        <v>116</v>
      </c>
      <c r="C4872" s="25" t="s">
        <v>170</v>
      </c>
      <c r="D4872" s="25" t="s">
        <v>1187</v>
      </c>
      <c r="E4872" s="25" t="s">
        <v>55</v>
      </c>
      <c r="F4872" s="25" t="s">
        <v>9428</v>
      </c>
      <c r="G4872" s="25" t="s">
        <v>9408</v>
      </c>
      <c r="H4872" s="25" t="n">
        <v>0</v>
      </c>
    </row>
    <row r="4873" customFormat="false" ht="15" hidden="false" customHeight="false" outlineLevel="0" collapsed="false">
      <c r="A4873" s="25" t="s">
        <v>8610</v>
      </c>
      <c r="B4873" s="25" t="s">
        <v>116</v>
      </c>
      <c r="C4873" s="25" t="s">
        <v>170</v>
      </c>
      <c r="D4873" s="25" t="s">
        <v>433</v>
      </c>
      <c r="E4873" s="25" t="s">
        <v>54</v>
      </c>
      <c r="F4873" s="25" t="s">
        <v>9428</v>
      </c>
      <c r="G4873" s="25" t="s">
        <v>9445</v>
      </c>
      <c r="H4873" s="25" t="n">
        <v>1075</v>
      </c>
    </row>
    <row r="4874" customFormat="false" ht="15" hidden="false" customHeight="false" outlineLevel="0" collapsed="false">
      <c r="A4874" s="25" t="s">
        <v>8611</v>
      </c>
      <c r="B4874" s="25" t="s">
        <v>116</v>
      </c>
      <c r="C4874" s="25" t="s">
        <v>9107</v>
      </c>
      <c r="D4874" s="25" t="s">
        <v>156</v>
      </c>
      <c r="E4874" s="25" t="s">
        <v>54</v>
      </c>
      <c r="F4874" s="25" t="s">
        <v>9428</v>
      </c>
      <c r="G4874" s="25" t="s">
        <v>9438</v>
      </c>
      <c r="H4874" s="25" t="n">
        <v>4683</v>
      </c>
    </row>
    <row r="4875" customFormat="false" ht="15" hidden="false" customHeight="false" outlineLevel="0" collapsed="false">
      <c r="A4875" s="25" t="s">
        <v>3651</v>
      </c>
      <c r="B4875" s="25" t="s">
        <v>79</v>
      </c>
      <c r="C4875" s="25" t="s">
        <v>170</v>
      </c>
      <c r="D4875" s="25" t="s">
        <v>158</v>
      </c>
      <c r="E4875" s="25" t="s">
        <v>54</v>
      </c>
      <c r="F4875" s="25" t="s">
        <v>9428</v>
      </c>
      <c r="G4875" s="25" t="s">
        <v>9443</v>
      </c>
      <c r="H4875" s="25" t="n">
        <v>1114</v>
      </c>
    </row>
    <row r="4876" customFormat="false" ht="15" hidden="false" customHeight="false" outlineLevel="0" collapsed="false">
      <c r="A4876" s="25" t="s">
        <v>5982</v>
      </c>
      <c r="B4876" s="25" t="s">
        <v>97</v>
      </c>
      <c r="C4876" s="25" t="s">
        <v>9107</v>
      </c>
      <c r="D4876" s="25" t="s">
        <v>661</v>
      </c>
      <c r="E4876" s="25" t="s">
        <v>54</v>
      </c>
      <c r="F4876" s="25" t="s">
        <v>9428</v>
      </c>
      <c r="G4876" s="25" t="s">
        <v>9446</v>
      </c>
      <c r="H4876" s="25" t="n">
        <v>5452</v>
      </c>
    </row>
    <row r="4877" customFormat="false" ht="15" hidden="false" customHeight="false" outlineLevel="0" collapsed="false">
      <c r="A4877" s="25" t="s">
        <v>6857</v>
      </c>
      <c r="B4877" s="25" t="s">
        <v>105</v>
      </c>
      <c r="C4877" s="25" t="s">
        <v>9107</v>
      </c>
      <c r="D4877" s="25" t="s">
        <v>417</v>
      </c>
      <c r="E4877" s="25" t="s">
        <v>54</v>
      </c>
      <c r="F4877" s="25" t="s">
        <v>9428</v>
      </c>
      <c r="G4877" s="25" t="s">
        <v>9392</v>
      </c>
      <c r="H4877" s="25" t="n">
        <v>5561</v>
      </c>
    </row>
    <row r="4878" customFormat="false" ht="15" hidden="false" customHeight="false" outlineLevel="0" collapsed="false">
      <c r="A4878" s="25" t="s">
        <v>4304</v>
      </c>
      <c r="B4878" s="25" t="s">
        <v>88</v>
      </c>
      <c r="C4878" s="25" t="s">
        <v>148</v>
      </c>
      <c r="D4878" s="25" t="s">
        <v>639</v>
      </c>
      <c r="E4878" s="25" t="s">
        <v>54</v>
      </c>
      <c r="F4878" s="25" t="s">
        <v>9428</v>
      </c>
      <c r="G4878" s="25" t="s">
        <v>9438</v>
      </c>
      <c r="H4878" s="25" t="n">
        <v>57</v>
      </c>
    </row>
    <row r="4879" customFormat="false" ht="15" hidden="false" customHeight="false" outlineLevel="0" collapsed="false">
      <c r="A4879" s="25" t="s">
        <v>1619</v>
      </c>
      <c r="B4879" s="25" t="s">
        <v>71</v>
      </c>
      <c r="C4879" s="25" t="s">
        <v>148</v>
      </c>
      <c r="D4879" s="25" t="s">
        <v>225</v>
      </c>
      <c r="E4879" s="25" t="s">
        <v>55</v>
      </c>
      <c r="F4879" s="25" t="s">
        <v>9428</v>
      </c>
      <c r="G4879" s="25" t="s">
        <v>9351</v>
      </c>
      <c r="H4879" s="25" t="n">
        <v>0</v>
      </c>
    </row>
    <row r="4880" customFormat="false" ht="15" hidden="false" customHeight="false" outlineLevel="0" collapsed="false">
      <c r="A4880" s="25" t="s">
        <v>7185</v>
      </c>
      <c r="B4880" s="25" t="s">
        <v>104</v>
      </c>
      <c r="C4880" s="25" t="s">
        <v>178</v>
      </c>
      <c r="D4880" s="25" t="s">
        <v>156</v>
      </c>
      <c r="E4880" s="25" t="s">
        <v>56</v>
      </c>
      <c r="F4880" s="25" t="s">
        <v>9428</v>
      </c>
    </row>
    <row r="4881" customFormat="false" ht="15" hidden="false" customHeight="false" outlineLevel="0" collapsed="false">
      <c r="A4881" s="25" t="s">
        <v>7186</v>
      </c>
      <c r="B4881" s="25" t="s">
        <v>104</v>
      </c>
      <c r="C4881" s="25" t="s">
        <v>9107</v>
      </c>
      <c r="D4881" s="25" t="s">
        <v>494</v>
      </c>
      <c r="E4881" s="25" t="s">
        <v>55</v>
      </c>
      <c r="F4881" s="25" t="s">
        <v>9428</v>
      </c>
      <c r="G4881" s="25" t="s">
        <v>9404</v>
      </c>
      <c r="H4881" s="25" t="n">
        <v>0</v>
      </c>
    </row>
    <row r="4882" customFormat="false" ht="15" hidden="false" customHeight="false" outlineLevel="0" collapsed="false">
      <c r="A4882" s="25" t="s">
        <v>7187</v>
      </c>
      <c r="B4882" s="25" t="s">
        <v>104</v>
      </c>
      <c r="C4882" s="25" t="s">
        <v>160</v>
      </c>
      <c r="D4882" s="25" t="s">
        <v>3075</v>
      </c>
      <c r="E4882" s="25" t="s">
        <v>55</v>
      </c>
      <c r="F4882" s="25" t="s">
        <v>9428</v>
      </c>
      <c r="G4882" s="25" t="s">
        <v>9447</v>
      </c>
      <c r="H4882" s="25" t="n">
        <v>0</v>
      </c>
    </row>
    <row r="4883" customFormat="false" ht="15" hidden="false" customHeight="false" outlineLevel="0" collapsed="false">
      <c r="A4883" s="25" t="s">
        <v>7188</v>
      </c>
      <c r="B4883" s="25" t="s">
        <v>104</v>
      </c>
      <c r="C4883" s="25" t="s">
        <v>186</v>
      </c>
      <c r="D4883" s="25" t="s">
        <v>868</v>
      </c>
      <c r="E4883" s="25" t="s">
        <v>54</v>
      </c>
      <c r="F4883" s="25" t="s">
        <v>9428</v>
      </c>
      <c r="G4883" s="25" t="s">
        <v>9429</v>
      </c>
      <c r="H4883" s="25" t="n">
        <v>496</v>
      </c>
    </row>
    <row r="4884" customFormat="false" ht="15" hidden="false" customHeight="false" outlineLevel="0" collapsed="false">
      <c r="A4884" s="25" t="s">
        <v>7189</v>
      </c>
      <c r="B4884" s="25" t="s">
        <v>104</v>
      </c>
      <c r="C4884" s="25" t="s">
        <v>9107</v>
      </c>
      <c r="D4884" s="25" t="s">
        <v>1778</v>
      </c>
      <c r="E4884" s="25" t="s">
        <v>54</v>
      </c>
      <c r="F4884" s="25" t="s">
        <v>9428</v>
      </c>
      <c r="G4884" s="25" t="s">
        <v>9405</v>
      </c>
      <c r="H4884" s="25" t="n">
        <v>5054</v>
      </c>
    </row>
    <row r="4885" customFormat="false" ht="15" hidden="false" customHeight="false" outlineLevel="0" collapsed="false">
      <c r="A4885" s="25" t="s">
        <v>4527</v>
      </c>
      <c r="B4885" s="25" t="s">
        <v>86</v>
      </c>
      <c r="C4885" s="25" t="s">
        <v>148</v>
      </c>
      <c r="D4885" s="25" t="s">
        <v>1156</v>
      </c>
      <c r="E4885" s="25" t="s">
        <v>55</v>
      </c>
      <c r="F4885" s="25" t="s">
        <v>9428</v>
      </c>
      <c r="G4885" s="25" t="s">
        <v>9429</v>
      </c>
      <c r="H4885" s="25" t="n">
        <v>0</v>
      </c>
    </row>
    <row r="4886" customFormat="false" ht="15" hidden="false" customHeight="false" outlineLevel="0" collapsed="false">
      <c r="A4886" s="25" t="s">
        <v>4528</v>
      </c>
      <c r="B4886" s="25" t="s">
        <v>86</v>
      </c>
      <c r="C4886" s="25" t="s">
        <v>148</v>
      </c>
      <c r="D4886" s="25" t="s">
        <v>1690</v>
      </c>
      <c r="E4886" s="25" t="s">
        <v>54</v>
      </c>
      <c r="F4886" s="25" t="s">
        <v>9428</v>
      </c>
      <c r="G4886" s="25" t="s">
        <v>9361</v>
      </c>
      <c r="H4886" s="25" t="n">
        <v>55</v>
      </c>
    </row>
    <row r="4887" customFormat="false" ht="15" hidden="false" customHeight="false" outlineLevel="0" collapsed="false">
      <c r="A4887" s="25" t="s">
        <v>8924</v>
      </c>
      <c r="B4887" s="25" t="s">
        <v>115</v>
      </c>
      <c r="C4887" s="25" t="s">
        <v>170</v>
      </c>
      <c r="D4887" s="25" t="s">
        <v>1778</v>
      </c>
      <c r="E4887" s="25" t="s">
        <v>55</v>
      </c>
      <c r="F4887" s="25" t="s">
        <v>9428</v>
      </c>
      <c r="G4887" s="25" t="s">
        <v>9441</v>
      </c>
      <c r="H4887" s="25" t="n">
        <v>0</v>
      </c>
    </row>
    <row r="4888" customFormat="false" ht="15" hidden="false" customHeight="false" outlineLevel="0" collapsed="false">
      <c r="A4888" s="25" t="s">
        <v>8925</v>
      </c>
      <c r="B4888" s="25" t="s">
        <v>115</v>
      </c>
      <c r="C4888" s="25" t="s">
        <v>9107</v>
      </c>
      <c r="D4888" s="25" t="s">
        <v>1351</v>
      </c>
      <c r="E4888" s="25" t="s">
        <v>55</v>
      </c>
      <c r="F4888" s="25" t="s">
        <v>9428</v>
      </c>
      <c r="G4888" s="25" t="s">
        <v>9443</v>
      </c>
      <c r="H4888" s="25" t="n">
        <v>0</v>
      </c>
    </row>
    <row r="4889" customFormat="false" ht="15" hidden="false" customHeight="false" outlineLevel="0" collapsed="false">
      <c r="A4889" s="25" t="s">
        <v>8926</v>
      </c>
      <c r="B4889" s="25" t="s">
        <v>115</v>
      </c>
      <c r="C4889" s="25" t="s">
        <v>170</v>
      </c>
      <c r="D4889" s="25" t="s">
        <v>433</v>
      </c>
      <c r="E4889" s="25" t="s">
        <v>54</v>
      </c>
      <c r="F4889" s="25" t="s">
        <v>9428</v>
      </c>
      <c r="G4889" s="25" t="s">
        <v>9402</v>
      </c>
      <c r="H4889" s="25" t="n">
        <v>1064</v>
      </c>
    </row>
    <row r="4890" customFormat="false" ht="15" hidden="false" customHeight="false" outlineLevel="0" collapsed="false">
      <c r="A4890" s="25" t="s">
        <v>8927</v>
      </c>
      <c r="B4890" s="25" t="s">
        <v>115</v>
      </c>
      <c r="C4890" s="25" t="s">
        <v>9107</v>
      </c>
      <c r="D4890" s="25" t="s">
        <v>868</v>
      </c>
      <c r="E4890" s="25" t="s">
        <v>54</v>
      </c>
      <c r="F4890" s="25" t="s">
        <v>9428</v>
      </c>
      <c r="G4890" s="25" t="s">
        <v>9444</v>
      </c>
      <c r="H4890" s="25" t="n">
        <v>5268</v>
      </c>
    </row>
    <row r="4891" customFormat="false" ht="15" hidden="false" customHeight="false" outlineLevel="0" collapsed="false">
      <c r="A4891" s="25" t="s">
        <v>409</v>
      </c>
      <c r="B4891" s="25" t="s">
        <v>69</v>
      </c>
      <c r="C4891" s="25" t="s">
        <v>148</v>
      </c>
      <c r="D4891" s="25" t="s">
        <v>218</v>
      </c>
      <c r="E4891" s="25" t="s">
        <v>54</v>
      </c>
      <c r="F4891" s="25" t="s">
        <v>9429</v>
      </c>
      <c r="G4891" s="25" t="s">
        <v>9443</v>
      </c>
      <c r="H4891" s="25" t="n">
        <v>54</v>
      </c>
    </row>
    <row r="4892" customFormat="false" ht="15" hidden="false" customHeight="false" outlineLevel="0" collapsed="false">
      <c r="A4892" s="25" t="s">
        <v>5168</v>
      </c>
      <c r="B4892" s="25" t="s">
        <v>95</v>
      </c>
      <c r="C4892" s="25" t="s">
        <v>160</v>
      </c>
      <c r="D4892" s="25" t="s">
        <v>1795</v>
      </c>
      <c r="E4892" s="25" t="s">
        <v>54</v>
      </c>
      <c r="F4892" s="25" t="s">
        <v>9429</v>
      </c>
      <c r="G4892" s="25" t="s">
        <v>9444</v>
      </c>
      <c r="H4892" s="25" t="n">
        <v>3407</v>
      </c>
    </row>
    <row r="4893" customFormat="false" ht="15" hidden="false" customHeight="false" outlineLevel="0" collapsed="false">
      <c r="A4893" s="25" t="s">
        <v>3965</v>
      </c>
      <c r="B4893" s="25" t="s">
        <v>87</v>
      </c>
      <c r="C4893" s="25" t="s">
        <v>170</v>
      </c>
      <c r="E4893" s="25" t="s">
        <v>56</v>
      </c>
      <c r="F4893" s="25" t="s">
        <v>9429</v>
      </c>
    </row>
    <row r="4894" customFormat="false" ht="15" hidden="false" customHeight="false" outlineLevel="0" collapsed="false">
      <c r="A4894" s="25" t="s">
        <v>5460</v>
      </c>
      <c r="B4894" s="25" t="s">
        <v>94</v>
      </c>
      <c r="C4894" s="25" t="s">
        <v>186</v>
      </c>
      <c r="D4894" s="25" t="s">
        <v>445</v>
      </c>
      <c r="E4894" s="25" t="s">
        <v>55</v>
      </c>
      <c r="F4894" s="25" t="s">
        <v>9429</v>
      </c>
      <c r="G4894" s="25" t="s">
        <v>9354</v>
      </c>
      <c r="H4894" s="25" t="n">
        <v>0</v>
      </c>
    </row>
    <row r="4895" customFormat="false" ht="15" hidden="false" customHeight="false" outlineLevel="0" collapsed="false">
      <c r="A4895" s="25" t="s">
        <v>2168</v>
      </c>
      <c r="B4895" s="25" t="s">
        <v>80</v>
      </c>
      <c r="C4895" s="25" t="s">
        <v>9107</v>
      </c>
      <c r="D4895" s="25" t="s">
        <v>188</v>
      </c>
      <c r="E4895" s="25" t="s">
        <v>55</v>
      </c>
      <c r="F4895" s="25" t="s">
        <v>9429</v>
      </c>
      <c r="G4895" s="25" t="s">
        <v>9380</v>
      </c>
      <c r="H4895" s="25" t="n">
        <v>0</v>
      </c>
    </row>
    <row r="4896" customFormat="false" ht="15" hidden="false" customHeight="false" outlineLevel="0" collapsed="false">
      <c r="A4896" s="25" t="s">
        <v>2169</v>
      </c>
      <c r="B4896" s="25" t="s">
        <v>80</v>
      </c>
      <c r="C4896" s="25" t="s">
        <v>148</v>
      </c>
      <c r="D4896" s="25" t="s">
        <v>167</v>
      </c>
      <c r="E4896" s="25" t="s">
        <v>55</v>
      </c>
      <c r="F4896" s="25" t="s">
        <v>9429</v>
      </c>
      <c r="G4896" s="25" t="s">
        <v>9441</v>
      </c>
      <c r="H4896" s="25" t="n">
        <v>0</v>
      </c>
    </row>
    <row r="4897" customFormat="false" ht="15" hidden="false" customHeight="false" outlineLevel="0" collapsed="false">
      <c r="A4897" s="25" t="s">
        <v>2170</v>
      </c>
      <c r="B4897" s="25" t="s">
        <v>80</v>
      </c>
      <c r="C4897" s="25" t="s">
        <v>170</v>
      </c>
      <c r="D4897" s="25" t="s">
        <v>162</v>
      </c>
      <c r="E4897" s="25" t="s">
        <v>54</v>
      </c>
      <c r="F4897" s="25" t="s">
        <v>9429</v>
      </c>
      <c r="G4897" s="25" t="s">
        <v>9431</v>
      </c>
      <c r="H4897" s="25" t="n">
        <v>752</v>
      </c>
    </row>
    <row r="4898" customFormat="false" ht="15" hidden="false" customHeight="false" outlineLevel="0" collapsed="false">
      <c r="A4898" s="25" t="s">
        <v>2171</v>
      </c>
      <c r="B4898" s="25" t="s">
        <v>80</v>
      </c>
      <c r="C4898" s="25" t="s">
        <v>160</v>
      </c>
      <c r="D4898" s="25" t="s">
        <v>158</v>
      </c>
      <c r="E4898" s="25" t="s">
        <v>54</v>
      </c>
      <c r="F4898" s="25" t="s">
        <v>9429</v>
      </c>
      <c r="G4898" s="25" t="s">
        <v>9367</v>
      </c>
      <c r="H4898" s="25" t="n">
        <v>3727</v>
      </c>
    </row>
    <row r="4899" customFormat="false" ht="15" hidden="false" customHeight="false" outlineLevel="0" collapsed="false">
      <c r="A4899" s="25" t="s">
        <v>6181</v>
      </c>
      <c r="B4899" s="25" t="s">
        <v>108</v>
      </c>
      <c r="C4899" s="25" t="s">
        <v>148</v>
      </c>
      <c r="D4899" s="25" t="s">
        <v>218</v>
      </c>
      <c r="E4899" s="25" t="s">
        <v>55</v>
      </c>
      <c r="F4899" s="25" t="s">
        <v>9429</v>
      </c>
      <c r="G4899" s="25" t="s">
        <v>9448</v>
      </c>
      <c r="H4899" s="25" t="n">
        <v>0</v>
      </c>
    </row>
    <row r="4900" customFormat="false" ht="15" hidden="false" customHeight="false" outlineLevel="0" collapsed="false">
      <c r="A4900" s="25" t="s">
        <v>6182</v>
      </c>
      <c r="B4900" s="25" t="s">
        <v>108</v>
      </c>
      <c r="C4900" s="25" t="s">
        <v>186</v>
      </c>
      <c r="D4900" s="25" t="s">
        <v>646</v>
      </c>
      <c r="E4900" s="25" t="s">
        <v>54</v>
      </c>
      <c r="F4900" s="25" t="s">
        <v>9429</v>
      </c>
      <c r="G4900" s="25" t="s">
        <v>9444</v>
      </c>
      <c r="H4900" s="25" t="n">
        <v>532</v>
      </c>
    </row>
    <row r="4901" customFormat="false" ht="15" hidden="false" customHeight="false" outlineLevel="0" collapsed="false">
      <c r="A4901" s="25" t="s">
        <v>4164</v>
      </c>
      <c r="B4901" s="25" t="s">
        <v>89</v>
      </c>
      <c r="C4901" s="25" t="s">
        <v>178</v>
      </c>
      <c r="D4901" s="25" t="s">
        <v>1653</v>
      </c>
      <c r="E4901" s="25" t="s">
        <v>55</v>
      </c>
      <c r="F4901" s="25" t="s">
        <v>9429</v>
      </c>
      <c r="G4901" s="25" t="s">
        <v>9449</v>
      </c>
      <c r="H4901" s="25" t="n">
        <v>0</v>
      </c>
    </row>
    <row r="4902" customFormat="false" ht="15" hidden="false" customHeight="false" outlineLevel="0" collapsed="false">
      <c r="A4902" s="25" t="s">
        <v>2720</v>
      </c>
      <c r="B4902" s="25" t="s">
        <v>78</v>
      </c>
      <c r="C4902" s="25" t="s">
        <v>178</v>
      </c>
      <c r="D4902" s="25" t="s">
        <v>195</v>
      </c>
      <c r="E4902" s="25" t="s">
        <v>55</v>
      </c>
      <c r="F4902" s="25" t="s">
        <v>9429</v>
      </c>
      <c r="G4902" s="25" t="s">
        <v>9434</v>
      </c>
      <c r="H4902" s="25" t="n">
        <v>0</v>
      </c>
    </row>
    <row r="4903" customFormat="false" ht="15" hidden="false" customHeight="false" outlineLevel="0" collapsed="false">
      <c r="A4903" s="25" t="s">
        <v>2721</v>
      </c>
      <c r="B4903" s="25" t="s">
        <v>78</v>
      </c>
      <c r="C4903" s="25" t="s">
        <v>178</v>
      </c>
      <c r="D4903" s="25" t="s">
        <v>169</v>
      </c>
      <c r="E4903" s="25" t="s">
        <v>55</v>
      </c>
      <c r="F4903" s="25" t="s">
        <v>9429</v>
      </c>
      <c r="G4903" s="25" t="s">
        <v>9334</v>
      </c>
      <c r="H4903" s="25" t="n">
        <v>0</v>
      </c>
    </row>
    <row r="4904" customFormat="false" ht="15" hidden="false" customHeight="false" outlineLevel="0" collapsed="false">
      <c r="A4904" s="25" t="s">
        <v>2722</v>
      </c>
      <c r="B4904" s="25" t="s">
        <v>78</v>
      </c>
      <c r="C4904" s="25" t="s">
        <v>160</v>
      </c>
      <c r="D4904" s="25" t="s">
        <v>218</v>
      </c>
      <c r="E4904" s="25" t="s">
        <v>54</v>
      </c>
      <c r="F4904" s="25" t="s">
        <v>9429</v>
      </c>
      <c r="G4904" s="25" t="s">
        <v>9398</v>
      </c>
      <c r="H4904" s="25" t="n">
        <v>3139</v>
      </c>
    </row>
    <row r="4905" customFormat="false" ht="15" hidden="false" customHeight="false" outlineLevel="0" collapsed="false">
      <c r="A4905" s="25" t="s">
        <v>6367</v>
      </c>
      <c r="B4905" s="25" t="s">
        <v>106</v>
      </c>
      <c r="C4905" s="25" t="s">
        <v>160</v>
      </c>
      <c r="D4905" s="25" t="s">
        <v>1187</v>
      </c>
      <c r="E4905" s="25" t="s">
        <v>54</v>
      </c>
      <c r="F4905" s="25" t="s">
        <v>9429</v>
      </c>
      <c r="G4905" s="25" t="s">
        <v>9444</v>
      </c>
      <c r="H4905" s="25" t="n">
        <v>3403</v>
      </c>
    </row>
    <row r="4906" customFormat="false" ht="15" hidden="false" customHeight="false" outlineLevel="0" collapsed="false">
      <c r="A4906" s="25" t="s">
        <v>7531</v>
      </c>
      <c r="B4906" s="25" t="s">
        <v>112</v>
      </c>
      <c r="C4906" s="25" t="s">
        <v>160</v>
      </c>
      <c r="E4906" s="25" t="s">
        <v>56</v>
      </c>
      <c r="F4906" s="25" t="s">
        <v>9429</v>
      </c>
    </row>
    <row r="4907" customFormat="false" ht="15" hidden="false" customHeight="false" outlineLevel="0" collapsed="false">
      <c r="A4907" s="25" t="s">
        <v>7532</v>
      </c>
      <c r="B4907" s="25" t="s">
        <v>112</v>
      </c>
      <c r="C4907" s="25" t="s">
        <v>178</v>
      </c>
      <c r="D4907" s="25" t="s">
        <v>478</v>
      </c>
      <c r="E4907" s="25" t="s">
        <v>54</v>
      </c>
      <c r="F4907" s="25" t="s">
        <v>9429</v>
      </c>
      <c r="G4907" s="25" t="s">
        <v>9443</v>
      </c>
      <c r="H4907" s="25" t="n">
        <v>5440</v>
      </c>
    </row>
    <row r="4908" customFormat="false" ht="15" hidden="false" customHeight="false" outlineLevel="0" collapsed="false">
      <c r="A4908" s="25" t="s">
        <v>3357</v>
      </c>
      <c r="B4908" s="25" t="s">
        <v>77</v>
      </c>
      <c r="C4908" s="25" t="s">
        <v>178</v>
      </c>
      <c r="D4908" s="25" t="s">
        <v>240</v>
      </c>
      <c r="E4908" s="25" t="s">
        <v>54</v>
      </c>
      <c r="F4908" s="25" t="s">
        <v>9429</v>
      </c>
      <c r="G4908" s="25" t="s">
        <v>9441</v>
      </c>
      <c r="H4908" s="25" t="n">
        <v>5698</v>
      </c>
    </row>
    <row r="4909" customFormat="false" ht="15" hidden="false" customHeight="false" outlineLevel="0" collapsed="false">
      <c r="A4909" s="25" t="s">
        <v>8612</v>
      </c>
      <c r="B4909" s="25" t="s">
        <v>116</v>
      </c>
      <c r="C4909" s="25" t="s">
        <v>170</v>
      </c>
      <c r="E4909" s="25" t="s">
        <v>56</v>
      </c>
      <c r="F4909" s="25" t="s">
        <v>9429</v>
      </c>
    </row>
    <row r="4910" customFormat="false" ht="15" hidden="false" customHeight="false" outlineLevel="0" collapsed="false">
      <c r="A4910" s="25" t="s">
        <v>1328</v>
      </c>
      <c r="B4910" s="25" t="s">
        <v>73</v>
      </c>
      <c r="C4910" s="25" t="s">
        <v>178</v>
      </c>
      <c r="D4910" s="25" t="s">
        <v>225</v>
      </c>
      <c r="E4910" s="25" t="s">
        <v>55</v>
      </c>
      <c r="F4910" s="25" t="s">
        <v>9429</v>
      </c>
      <c r="G4910" s="25" t="s">
        <v>9431</v>
      </c>
      <c r="H4910" s="25" t="n">
        <v>0</v>
      </c>
    </row>
    <row r="4911" customFormat="false" ht="15" hidden="false" customHeight="false" outlineLevel="0" collapsed="false">
      <c r="A4911" s="25" t="s">
        <v>1329</v>
      </c>
      <c r="B4911" s="25" t="s">
        <v>73</v>
      </c>
      <c r="C4911" s="25" t="s">
        <v>186</v>
      </c>
      <c r="D4911" s="25" t="s">
        <v>248</v>
      </c>
      <c r="E4911" s="25" t="s">
        <v>54</v>
      </c>
      <c r="F4911" s="25" t="s">
        <v>9429</v>
      </c>
      <c r="G4911" s="25" t="s">
        <v>9444</v>
      </c>
      <c r="H4911" s="25" t="n">
        <v>563</v>
      </c>
    </row>
    <row r="4912" customFormat="false" ht="15" hidden="false" customHeight="false" outlineLevel="0" collapsed="false">
      <c r="A4912" s="25" t="s">
        <v>3652</v>
      </c>
      <c r="B4912" s="25" t="s">
        <v>79</v>
      </c>
      <c r="C4912" s="25" t="s">
        <v>186</v>
      </c>
      <c r="D4912" s="25" t="s">
        <v>176</v>
      </c>
      <c r="E4912" s="25" t="s">
        <v>55</v>
      </c>
      <c r="F4912" s="25" t="s">
        <v>9429</v>
      </c>
      <c r="G4912" s="25" t="s">
        <v>9444</v>
      </c>
      <c r="H4912" s="25" t="n">
        <v>0</v>
      </c>
    </row>
    <row r="4913" customFormat="false" ht="15" hidden="false" customHeight="false" outlineLevel="0" collapsed="false">
      <c r="A4913" s="25" t="s">
        <v>4305</v>
      </c>
      <c r="B4913" s="25" t="s">
        <v>88</v>
      </c>
      <c r="C4913" s="25" t="s">
        <v>186</v>
      </c>
      <c r="D4913" s="25" t="s">
        <v>494</v>
      </c>
      <c r="E4913" s="25" t="s">
        <v>55</v>
      </c>
      <c r="F4913" s="25" t="s">
        <v>9429</v>
      </c>
      <c r="G4913" s="25" t="s">
        <v>9441</v>
      </c>
      <c r="H4913" s="25" t="n">
        <v>0</v>
      </c>
    </row>
    <row r="4914" customFormat="false" ht="15" hidden="false" customHeight="false" outlineLevel="0" collapsed="false">
      <c r="A4914" s="25" t="s">
        <v>7190</v>
      </c>
      <c r="B4914" s="25" t="s">
        <v>104</v>
      </c>
      <c r="C4914" s="25" t="s">
        <v>148</v>
      </c>
      <c r="D4914" s="25" t="s">
        <v>1158</v>
      </c>
      <c r="E4914" s="25" t="s">
        <v>55</v>
      </c>
      <c r="F4914" s="25" t="s">
        <v>9429</v>
      </c>
      <c r="G4914" s="25" t="s">
        <v>9438</v>
      </c>
      <c r="H4914" s="25" t="n">
        <v>0</v>
      </c>
    </row>
    <row r="4915" customFormat="false" ht="15" hidden="false" customHeight="false" outlineLevel="0" collapsed="false">
      <c r="A4915" s="25" t="s">
        <v>7191</v>
      </c>
      <c r="B4915" s="25" t="s">
        <v>104</v>
      </c>
      <c r="C4915" s="25" t="s">
        <v>178</v>
      </c>
      <c r="D4915" s="25" t="s">
        <v>156</v>
      </c>
      <c r="E4915" s="25" t="s">
        <v>54</v>
      </c>
      <c r="F4915" s="25" t="s">
        <v>9429</v>
      </c>
      <c r="G4915" s="25" t="s">
        <v>9443</v>
      </c>
      <c r="H4915" s="25" t="n">
        <v>4673</v>
      </c>
    </row>
    <row r="4916" customFormat="false" ht="15" hidden="false" customHeight="false" outlineLevel="0" collapsed="false">
      <c r="A4916" s="25" t="s">
        <v>7192</v>
      </c>
      <c r="B4916" s="25" t="s">
        <v>104</v>
      </c>
      <c r="C4916" s="25" t="s">
        <v>160</v>
      </c>
      <c r="D4916" s="25" t="s">
        <v>1158</v>
      </c>
      <c r="E4916" s="25" t="s">
        <v>54</v>
      </c>
      <c r="F4916" s="25" t="s">
        <v>9429</v>
      </c>
      <c r="G4916" s="25" t="s">
        <v>9444</v>
      </c>
      <c r="H4916" s="25" t="n">
        <v>3405</v>
      </c>
    </row>
    <row r="4917" customFormat="false" ht="15" hidden="false" customHeight="false" outlineLevel="0" collapsed="false">
      <c r="A4917" s="25" t="s">
        <v>4529</v>
      </c>
      <c r="B4917" s="25" t="s">
        <v>86</v>
      </c>
      <c r="C4917" s="25" t="s">
        <v>186</v>
      </c>
      <c r="E4917" s="25" t="s">
        <v>56</v>
      </c>
      <c r="F4917" s="25" t="s">
        <v>9429</v>
      </c>
    </row>
    <row r="4918" customFormat="false" ht="15" hidden="false" customHeight="false" outlineLevel="0" collapsed="false">
      <c r="A4918" s="25" t="s">
        <v>4530</v>
      </c>
      <c r="B4918" s="25" t="s">
        <v>86</v>
      </c>
      <c r="C4918" s="25" t="s">
        <v>186</v>
      </c>
      <c r="D4918" s="25" t="s">
        <v>1049</v>
      </c>
      <c r="E4918" s="25" t="s">
        <v>54</v>
      </c>
      <c r="F4918" s="25" t="s">
        <v>9429</v>
      </c>
      <c r="G4918" s="25" t="s">
        <v>9450</v>
      </c>
      <c r="H4918" s="25" t="n">
        <v>566</v>
      </c>
    </row>
    <row r="4919" customFormat="false" ht="15" hidden="false" customHeight="false" outlineLevel="0" collapsed="false">
      <c r="A4919" s="25" t="s">
        <v>4691</v>
      </c>
      <c r="B4919" s="25" t="s">
        <v>90</v>
      </c>
      <c r="C4919" s="25" t="s">
        <v>178</v>
      </c>
      <c r="D4919" s="25" t="s">
        <v>1158</v>
      </c>
      <c r="E4919" s="25" t="s">
        <v>54</v>
      </c>
      <c r="F4919" s="25" t="s">
        <v>9429</v>
      </c>
      <c r="G4919" s="25" t="s">
        <v>9430</v>
      </c>
      <c r="H4919" s="25" t="n">
        <v>5559</v>
      </c>
    </row>
    <row r="4920" customFormat="false" ht="15" hidden="false" customHeight="false" outlineLevel="0" collapsed="false">
      <c r="A4920" s="25" t="s">
        <v>8928</v>
      </c>
      <c r="B4920" s="25" t="s">
        <v>115</v>
      </c>
      <c r="C4920" s="25" t="s">
        <v>9107</v>
      </c>
      <c r="D4920" s="25" t="s">
        <v>444</v>
      </c>
      <c r="E4920" s="25" t="s">
        <v>55</v>
      </c>
      <c r="F4920" s="25" t="s">
        <v>9429</v>
      </c>
      <c r="G4920" s="25" t="s">
        <v>9438</v>
      </c>
      <c r="H4920" s="25" t="n">
        <v>0</v>
      </c>
    </row>
    <row r="4921" customFormat="false" ht="15" hidden="false" customHeight="false" outlineLevel="0" collapsed="false">
      <c r="A4921" s="25" t="s">
        <v>8929</v>
      </c>
      <c r="B4921" s="25" t="s">
        <v>115</v>
      </c>
      <c r="C4921" s="25" t="s">
        <v>9107</v>
      </c>
      <c r="D4921" s="25" t="s">
        <v>868</v>
      </c>
      <c r="E4921" s="25" t="s">
        <v>54</v>
      </c>
      <c r="F4921" s="25" t="s">
        <v>9429</v>
      </c>
      <c r="G4921" s="25" t="s">
        <v>9394</v>
      </c>
      <c r="H4921" s="25" t="n">
        <v>4797</v>
      </c>
    </row>
    <row r="4922" customFormat="false" ht="15" hidden="false" customHeight="false" outlineLevel="0" collapsed="false">
      <c r="A4922" s="25" t="s">
        <v>410</v>
      </c>
      <c r="B4922" s="25" t="s">
        <v>69</v>
      </c>
      <c r="C4922" s="25" t="s">
        <v>186</v>
      </c>
      <c r="E4922" s="25" t="s">
        <v>56</v>
      </c>
      <c r="F4922" s="25" t="s">
        <v>9431</v>
      </c>
    </row>
    <row r="4923" customFormat="false" ht="15" hidden="false" customHeight="false" outlineLevel="0" collapsed="false">
      <c r="A4923" s="25" t="s">
        <v>411</v>
      </c>
      <c r="B4923" s="25" t="s">
        <v>69</v>
      </c>
      <c r="C4923" s="25" t="s">
        <v>148</v>
      </c>
      <c r="D4923" s="25" t="s">
        <v>237</v>
      </c>
      <c r="E4923" s="25" t="s">
        <v>56</v>
      </c>
      <c r="F4923" s="25" t="s">
        <v>9431</v>
      </c>
    </row>
    <row r="4924" customFormat="false" ht="15" hidden="false" customHeight="false" outlineLevel="0" collapsed="false">
      <c r="A4924" s="25" t="s">
        <v>412</v>
      </c>
      <c r="B4924" s="25" t="s">
        <v>69</v>
      </c>
      <c r="C4924" s="25" t="s">
        <v>148</v>
      </c>
      <c r="D4924" s="25" t="s">
        <v>207</v>
      </c>
      <c r="E4924" s="25" t="s">
        <v>56</v>
      </c>
      <c r="F4924" s="25" t="s">
        <v>9431</v>
      </c>
    </row>
    <row r="4925" customFormat="false" ht="15" hidden="false" customHeight="false" outlineLevel="0" collapsed="false">
      <c r="A4925" s="25" t="s">
        <v>413</v>
      </c>
      <c r="B4925" s="25" t="s">
        <v>69</v>
      </c>
      <c r="C4925" s="25" t="s">
        <v>148</v>
      </c>
      <c r="D4925" s="25" t="s">
        <v>237</v>
      </c>
      <c r="E4925" s="25" t="s">
        <v>55</v>
      </c>
      <c r="F4925" s="25" t="s">
        <v>9431</v>
      </c>
      <c r="G4925" s="25" t="s">
        <v>9449</v>
      </c>
      <c r="H4925" s="25" t="n">
        <v>0</v>
      </c>
    </row>
    <row r="4926" customFormat="false" ht="15" hidden="false" customHeight="false" outlineLevel="0" collapsed="false">
      <c r="A4926" s="25" t="s">
        <v>414</v>
      </c>
      <c r="B4926" s="25" t="s">
        <v>69</v>
      </c>
      <c r="C4926" s="25" t="s">
        <v>148</v>
      </c>
      <c r="D4926" s="25" t="s">
        <v>173</v>
      </c>
      <c r="E4926" s="25" t="s">
        <v>54</v>
      </c>
      <c r="F4926" s="25" t="s">
        <v>9431</v>
      </c>
      <c r="G4926" s="25" t="s">
        <v>9438</v>
      </c>
      <c r="H4926" s="25" t="n">
        <v>53</v>
      </c>
    </row>
    <row r="4927" customFormat="false" ht="15" hidden="false" customHeight="false" outlineLevel="0" collapsed="false">
      <c r="A4927" s="25" t="s">
        <v>5169</v>
      </c>
      <c r="B4927" s="25" t="s">
        <v>95</v>
      </c>
      <c r="C4927" s="25" t="s">
        <v>160</v>
      </c>
      <c r="D4927" s="25" t="s">
        <v>3373</v>
      </c>
      <c r="E4927" s="25" t="s">
        <v>55</v>
      </c>
      <c r="F4927" s="25" t="s">
        <v>9431</v>
      </c>
      <c r="G4927" s="25" t="s">
        <v>9398</v>
      </c>
      <c r="H4927" s="25" t="n">
        <v>0</v>
      </c>
    </row>
    <row r="4928" customFormat="false" ht="15" hidden="false" customHeight="false" outlineLevel="0" collapsed="false">
      <c r="A4928" s="25" t="s">
        <v>773</v>
      </c>
      <c r="B4928" s="25" t="s">
        <v>70</v>
      </c>
      <c r="C4928" s="25" t="s">
        <v>148</v>
      </c>
      <c r="E4928" s="25" t="s">
        <v>56</v>
      </c>
      <c r="F4928" s="25" t="s">
        <v>9431</v>
      </c>
    </row>
    <row r="4929" customFormat="false" ht="15" hidden="false" customHeight="false" outlineLevel="0" collapsed="false">
      <c r="A4929" s="25" t="s">
        <v>774</v>
      </c>
      <c r="B4929" s="25" t="s">
        <v>70</v>
      </c>
      <c r="C4929" s="25" t="s">
        <v>148</v>
      </c>
      <c r="E4929" s="25" t="s">
        <v>56</v>
      </c>
      <c r="F4929" s="25" t="s">
        <v>9431</v>
      </c>
    </row>
    <row r="4930" customFormat="false" ht="15" hidden="false" customHeight="false" outlineLevel="0" collapsed="false">
      <c r="A4930" s="25" t="s">
        <v>3966</v>
      </c>
      <c r="B4930" s="25" t="s">
        <v>87</v>
      </c>
      <c r="C4930" s="25" t="s">
        <v>170</v>
      </c>
      <c r="D4930" s="25" t="s">
        <v>452</v>
      </c>
      <c r="E4930" s="25" t="s">
        <v>54</v>
      </c>
      <c r="F4930" s="25" t="s">
        <v>9431</v>
      </c>
      <c r="G4930" s="25" t="s">
        <v>9449</v>
      </c>
      <c r="H4930" s="25" t="n">
        <v>955</v>
      </c>
    </row>
    <row r="4931" customFormat="false" ht="15" hidden="false" customHeight="false" outlineLevel="0" collapsed="false">
      <c r="A4931" s="25" t="s">
        <v>5461</v>
      </c>
      <c r="B4931" s="25" t="s">
        <v>94</v>
      </c>
      <c r="C4931" s="25" t="s">
        <v>178</v>
      </c>
      <c r="D4931" s="25" t="s">
        <v>463</v>
      </c>
      <c r="E4931" s="25" t="s">
        <v>55</v>
      </c>
      <c r="F4931" s="25" t="s">
        <v>9431</v>
      </c>
      <c r="G4931" s="25" t="s">
        <v>9449</v>
      </c>
      <c r="H4931" s="25" t="n">
        <v>0</v>
      </c>
    </row>
    <row r="4932" customFormat="false" ht="15" hidden="false" customHeight="false" outlineLevel="0" collapsed="false">
      <c r="A4932" s="25" t="s">
        <v>2172</v>
      </c>
      <c r="B4932" s="25" t="s">
        <v>80</v>
      </c>
      <c r="C4932" s="25" t="s">
        <v>186</v>
      </c>
      <c r="E4932" s="25" t="s">
        <v>56</v>
      </c>
      <c r="F4932" s="25" t="s">
        <v>9431</v>
      </c>
    </row>
    <row r="4933" customFormat="false" ht="15" hidden="false" customHeight="false" outlineLevel="0" collapsed="false">
      <c r="A4933" s="25" t="s">
        <v>2173</v>
      </c>
      <c r="B4933" s="25" t="s">
        <v>80</v>
      </c>
      <c r="C4933" s="25" t="s">
        <v>178</v>
      </c>
      <c r="D4933" s="25" t="s">
        <v>180</v>
      </c>
      <c r="E4933" s="25" t="s">
        <v>56</v>
      </c>
      <c r="F4933" s="25" t="s">
        <v>9431</v>
      </c>
    </row>
    <row r="4934" customFormat="false" ht="15" hidden="false" customHeight="false" outlineLevel="0" collapsed="false">
      <c r="A4934" s="25" t="s">
        <v>2174</v>
      </c>
      <c r="B4934" s="25" t="s">
        <v>80</v>
      </c>
      <c r="C4934" s="25" t="s">
        <v>9107</v>
      </c>
      <c r="E4934" s="25" t="s">
        <v>56</v>
      </c>
      <c r="F4934" s="25" t="s">
        <v>9431</v>
      </c>
    </row>
    <row r="4935" customFormat="false" ht="15" hidden="false" customHeight="false" outlineLevel="0" collapsed="false">
      <c r="A4935" s="25" t="s">
        <v>2175</v>
      </c>
      <c r="B4935" s="25" t="s">
        <v>80</v>
      </c>
      <c r="C4935" s="25" t="s">
        <v>9107</v>
      </c>
      <c r="D4935" s="25" t="s">
        <v>173</v>
      </c>
      <c r="E4935" s="25" t="s">
        <v>55</v>
      </c>
      <c r="F4935" s="25" t="s">
        <v>9431</v>
      </c>
      <c r="G4935" s="25" t="s">
        <v>9440</v>
      </c>
      <c r="H4935" s="25" t="n">
        <v>0</v>
      </c>
    </row>
    <row r="4936" customFormat="false" ht="15" hidden="false" customHeight="false" outlineLevel="0" collapsed="false">
      <c r="A4936" s="25" t="s">
        <v>2176</v>
      </c>
      <c r="B4936" s="25" t="s">
        <v>80</v>
      </c>
      <c r="C4936" s="25" t="s">
        <v>170</v>
      </c>
      <c r="D4936" s="25" t="s">
        <v>240</v>
      </c>
      <c r="E4936" s="25" t="s">
        <v>54</v>
      </c>
      <c r="F4936" s="25" t="s">
        <v>9431</v>
      </c>
      <c r="G4936" s="25" t="s">
        <v>9351</v>
      </c>
      <c r="H4936" s="25" t="n">
        <v>1060</v>
      </c>
    </row>
    <row r="4937" customFormat="false" ht="15" hidden="false" customHeight="false" outlineLevel="0" collapsed="false">
      <c r="A4937" s="25" t="s">
        <v>2177</v>
      </c>
      <c r="B4937" s="25" t="s">
        <v>80</v>
      </c>
      <c r="C4937" s="25" t="s">
        <v>9107</v>
      </c>
      <c r="D4937" s="25" t="s">
        <v>154</v>
      </c>
      <c r="E4937" s="25" t="s">
        <v>54</v>
      </c>
      <c r="F4937" s="25" t="s">
        <v>9431</v>
      </c>
      <c r="G4937" s="25" t="s">
        <v>9441</v>
      </c>
      <c r="H4937" s="25" t="n">
        <v>5401</v>
      </c>
    </row>
    <row r="4938" customFormat="false" ht="15" hidden="false" customHeight="false" outlineLevel="0" collapsed="false">
      <c r="A4938" s="25" t="s">
        <v>6183</v>
      </c>
      <c r="B4938" s="25" t="s">
        <v>108</v>
      </c>
      <c r="C4938" s="25" t="s">
        <v>9107</v>
      </c>
      <c r="E4938" s="25" t="s">
        <v>56</v>
      </c>
      <c r="F4938" s="25" t="s">
        <v>9431</v>
      </c>
    </row>
    <row r="4939" customFormat="false" ht="15" hidden="false" customHeight="false" outlineLevel="0" collapsed="false">
      <c r="A4939" s="25" t="s">
        <v>4165</v>
      </c>
      <c r="B4939" s="25" t="s">
        <v>89</v>
      </c>
      <c r="C4939" s="25" t="s">
        <v>178</v>
      </c>
      <c r="D4939" s="25" t="s">
        <v>494</v>
      </c>
      <c r="E4939" s="25" t="s">
        <v>54</v>
      </c>
      <c r="F4939" s="25" t="s">
        <v>9431</v>
      </c>
      <c r="G4939" s="25" t="s">
        <v>9441</v>
      </c>
      <c r="H4939" s="25" t="n">
        <v>4895</v>
      </c>
    </row>
    <row r="4940" customFormat="false" ht="15" hidden="false" customHeight="false" outlineLevel="0" collapsed="false">
      <c r="A4940" s="25" t="s">
        <v>2723</v>
      </c>
      <c r="B4940" s="25" t="s">
        <v>78</v>
      </c>
      <c r="C4940" s="25" t="s">
        <v>178</v>
      </c>
      <c r="D4940" s="25" t="s">
        <v>162</v>
      </c>
      <c r="E4940" s="25" t="s">
        <v>54</v>
      </c>
      <c r="F4940" s="25" t="s">
        <v>9431</v>
      </c>
      <c r="G4940" s="25" t="s">
        <v>9433</v>
      </c>
      <c r="H4940" s="25" t="n">
        <v>4907</v>
      </c>
    </row>
    <row r="4941" customFormat="false" ht="15" hidden="false" customHeight="false" outlineLevel="0" collapsed="false">
      <c r="A4941" s="25" t="s">
        <v>6368</v>
      </c>
      <c r="B4941" s="25" t="s">
        <v>106</v>
      </c>
      <c r="C4941" s="25" t="s">
        <v>148</v>
      </c>
      <c r="D4941" s="25" t="s">
        <v>1653</v>
      </c>
      <c r="E4941" s="25" t="s">
        <v>56</v>
      </c>
      <c r="F4941" s="25" t="s">
        <v>9431</v>
      </c>
    </row>
    <row r="4942" customFormat="false" ht="15" hidden="false" customHeight="false" outlineLevel="0" collapsed="false">
      <c r="A4942" s="25" t="s">
        <v>6369</v>
      </c>
      <c r="B4942" s="25" t="s">
        <v>106</v>
      </c>
      <c r="C4942" s="25" t="s">
        <v>160</v>
      </c>
      <c r="D4942" s="25" t="s">
        <v>2739</v>
      </c>
      <c r="E4942" s="25" t="s">
        <v>55</v>
      </c>
      <c r="F4942" s="25" t="s">
        <v>9431</v>
      </c>
      <c r="G4942" s="25" t="s">
        <v>9447</v>
      </c>
      <c r="H4942" s="25" t="n">
        <v>0</v>
      </c>
    </row>
    <row r="4943" customFormat="false" ht="15" hidden="false" customHeight="false" outlineLevel="0" collapsed="false">
      <c r="A4943" s="25" t="s">
        <v>6370</v>
      </c>
      <c r="B4943" s="25" t="s">
        <v>106</v>
      </c>
      <c r="C4943" s="25" t="s">
        <v>170</v>
      </c>
      <c r="D4943" s="25" t="s">
        <v>860</v>
      </c>
      <c r="E4943" s="25" t="s">
        <v>54</v>
      </c>
      <c r="F4943" s="25" t="s">
        <v>9431</v>
      </c>
      <c r="G4943" s="25" t="s">
        <v>9407</v>
      </c>
      <c r="H4943" s="25" t="n">
        <v>1170</v>
      </c>
    </row>
    <row r="4944" customFormat="false" ht="15" hidden="false" customHeight="false" outlineLevel="0" collapsed="false">
      <c r="A4944" s="25" t="s">
        <v>6371</v>
      </c>
      <c r="B4944" s="25" t="s">
        <v>106</v>
      </c>
      <c r="C4944" s="25" t="s">
        <v>160</v>
      </c>
      <c r="D4944" s="25" t="s">
        <v>2484</v>
      </c>
      <c r="E4944" s="25" t="s">
        <v>54</v>
      </c>
      <c r="F4944" s="25" t="s">
        <v>9431</v>
      </c>
      <c r="G4944" s="25" t="s">
        <v>9444</v>
      </c>
      <c r="H4944" s="25" t="n">
        <v>2718</v>
      </c>
    </row>
    <row r="4945" customFormat="false" ht="15" hidden="false" customHeight="false" outlineLevel="0" collapsed="false">
      <c r="A4945" s="25" t="s">
        <v>7533</v>
      </c>
      <c r="B4945" s="25" t="s">
        <v>112</v>
      </c>
      <c r="C4945" s="25" t="s">
        <v>148</v>
      </c>
      <c r="D4945" s="25" t="s">
        <v>478</v>
      </c>
      <c r="E4945" s="25" t="s">
        <v>55</v>
      </c>
      <c r="F4945" s="25" t="s">
        <v>9431</v>
      </c>
      <c r="G4945" s="25" t="s">
        <v>9380</v>
      </c>
      <c r="H4945" s="25" t="n">
        <v>0</v>
      </c>
    </row>
    <row r="4946" customFormat="false" ht="15" hidden="false" customHeight="false" outlineLevel="0" collapsed="false">
      <c r="A4946" s="25" t="s">
        <v>3073</v>
      </c>
      <c r="B4946" s="25" t="s">
        <v>76</v>
      </c>
      <c r="C4946" s="25" t="s">
        <v>9107</v>
      </c>
      <c r="D4946" s="25" t="s">
        <v>169</v>
      </c>
      <c r="E4946" s="25" t="s">
        <v>56</v>
      </c>
      <c r="F4946" s="25" t="s">
        <v>9431</v>
      </c>
    </row>
    <row r="4947" customFormat="false" ht="15" hidden="false" customHeight="false" outlineLevel="0" collapsed="false">
      <c r="A4947" s="25" t="s">
        <v>7858</v>
      </c>
      <c r="B4947" s="25" t="s">
        <v>114</v>
      </c>
      <c r="C4947" s="25" t="s">
        <v>186</v>
      </c>
      <c r="D4947" s="25" t="s">
        <v>494</v>
      </c>
      <c r="E4947" s="25" t="s">
        <v>55</v>
      </c>
      <c r="F4947" s="25" t="s">
        <v>9431</v>
      </c>
      <c r="G4947" s="25" t="s">
        <v>9442</v>
      </c>
      <c r="H4947" s="25" t="n">
        <v>0</v>
      </c>
    </row>
    <row r="4948" customFormat="false" ht="15" hidden="false" customHeight="false" outlineLevel="0" collapsed="false">
      <c r="A4948" s="25" t="s">
        <v>8282</v>
      </c>
      <c r="B4948" s="25" t="s">
        <v>113</v>
      </c>
      <c r="C4948" s="25" t="s">
        <v>186</v>
      </c>
      <c r="D4948" s="25" t="s">
        <v>609</v>
      </c>
      <c r="E4948" s="25" t="s">
        <v>55</v>
      </c>
      <c r="F4948" s="25" t="s">
        <v>9431</v>
      </c>
      <c r="G4948" s="25" t="s">
        <v>9449</v>
      </c>
      <c r="H4948" s="25" t="n">
        <v>0</v>
      </c>
    </row>
    <row r="4949" customFormat="false" ht="15" hidden="false" customHeight="false" outlineLevel="0" collapsed="false">
      <c r="A4949" s="25" t="s">
        <v>8283</v>
      </c>
      <c r="B4949" s="25" t="s">
        <v>113</v>
      </c>
      <c r="C4949" s="25" t="s">
        <v>148</v>
      </c>
      <c r="D4949" s="25" t="s">
        <v>2863</v>
      </c>
      <c r="E4949" s="25" t="s">
        <v>55</v>
      </c>
      <c r="F4949" s="25" t="s">
        <v>9431</v>
      </c>
      <c r="G4949" s="25" t="s">
        <v>9433</v>
      </c>
      <c r="H4949" s="25" t="n">
        <v>0</v>
      </c>
    </row>
    <row r="4950" customFormat="false" ht="15" hidden="false" customHeight="false" outlineLevel="0" collapsed="false">
      <c r="A4950" s="25" t="s">
        <v>8284</v>
      </c>
      <c r="B4950" s="25" t="s">
        <v>113</v>
      </c>
      <c r="C4950" s="25" t="s">
        <v>186</v>
      </c>
      <c r="D4950" s="25" t="s">
        <v>868</v>
      </c>
      <c r="E4950" s="25" t="s">
        <v>54</v>
      </c>
      <c r="F4950" s="25" t="s">
        <v>9431</v>
      </c>
      <c r="G4950" s="25" t="s">
        <v>9368</v>
      </c>
      <c r="H4950" s="25" t="n">
        <v>624</v>
      </c>
    </row>
    <row r="4951" customFormat="false" ht="15" hidden="false" customHeight="false" outlineLevel="0" collapsed="false">
      <c r="A4951" s="25" t="s">
        <v>1029</v>
      </c>
      <c r="B4951" s="25" t="s">
        <v>72</v>
      </c>
      <c r="C4951" s="25" t="s">
        <v>170</v>
      </c>
      <c r="D4951" s="25" t="s">
        <v>207</v>
      </c>
      <c r="E4951" s="25" t="s">
        <v>56</v>
      </c>
      <c r="F4951" s="25" t="s">
        <v>9431</v>
      </c>
    </row>
    <row r="4952" customFormat="false" ht="15" hidden="false" customHeight="false" outlineLevel="0" collapsed="false">
      <c r="A4952" s="25" t="s">
        <v>1030</v>
      </c>
      <c r="B4952" s="25" t="s">
        <v>72</v>
      </c>
      <c r="C4952" s="25" t="s">
        <v>148</v>
      </c>
      <c r="E4952" s="25" t="s">
        <v>56</v>
      </c>
      <c r="F4952" s="25" t="s">
        <v>9431</v>
      </c>
    </row>
    <row r="4953" customFormat="false" ht="15" hidden="false" customHeight="false" outlineLevel="0" collapsed="false">
      <c r="A4953" s="25" t="s">
        <v>1031</v>
      </c>
      <c r="B4953" s="25" t="s">
        <v>72</v>
      </c>
      <c r="C4953" s="25" t="s">
        <v>178</v>
      </c>
      <c r="D4953" s="25" t="s">
        <v>180</v>
      </c>
      <c r="E4953" s="25" t="s">
        <v>55</v>
      </c>
      <c r="F4953" s="25" t="s">
        <v>9431</v>
      </c>
      <c r="G4953" s="25" t="s">
        <v>9449</v>
      </c>
      <c r="H4953" s="25" t="n">
        <v>0</v>
      </c>
    </row>
    <row r="4954" customFormat="false" ht="15" hidden="false" customHeight="false" outlineLevel="0" collapsed="false">
      <c r="A4954" s="25" t="s">
        <v>1032</v>
      </c>
      <c r="B4954" s="25" t="s">
        <v>72</v>
      </c>
      <c r="C4954" s="25" t="s">
        <v>160</v>
      </c>
      <c r="D4954" s="25" t="s">
        <v>210</v>
      </c>
      <c r="E4954" s="25" t="s">
        <v>55</v>
      </c>
      <c r="F4954" s="25" t="s">
        <v>9431</v>
      </c>
      <c r="G4954" s="25" t="s">
        <v>9335</v>
      </c>
      <c r="H4954" s="25" t="n">
        <v>0</v>
      </c>
    </row>
    <row r="4955" customFormat="false" ht="15" hidden="false" customHeight="false" outlineLevel="0" collapsed="false">
      <c r="A4955" s="25" t="s">
        <v>1033</v>
      </c>
      <c r="B4955" s="25" t="s">
        <v>72</v>
      </c>
      <c r="C4955" s="25" t="s">
        <v>186</v>
      </c>
      <c r="D4955" s="25" t="s">
        <v>248</v>
      </c>
      <c r="E4955" s="25" t="s">
        <v>54</v>
      </c>
      <c r="F4955" s="25" t="s">
        <v>9431</v>
      </c>
      <c r="G4955" s="25" t="s">
        <v>9447</v>
      </c>
      <c r="H4955" s="25" t="n">
        <v>537</v>
      </c>
    </row>
    <row r="4956" customFormat="false" ht="15" hidden="false" customHeight="false" outlineLevel="0" collapsed="false">
      <c r="A4956" s="25" t="s">
        <v>1034</v>
      </c>
      <c r="B4956" s="25" t="s">
        <v>72</v>
      </c>
      <c r="C4956" s="25" t="s">
        <v>170</v>
      </c>
      <c r="D4956" s="25" t="s">
        <v>237</v>
      </c>
      <c r="E4956" s="25" t="s">
        <v>54</v>
      </c>
      <c r="F4956" s="25" t="s">
        <v>9431</v>
      </c>
      <c r="G4956" s="25" t="s">
        <v>9449</v>
      </c>
      <c r="H4956" s="25" t="n">
        <v>1089</v>
      </c>
    </row>
    <row r="4957" customFormat="false" ht="15" hidden="false" customHeight="false" outlineLevel="0" collapsed="false">
      <c r="A4957" s="25" t="s">
        <v>1035</v>
      </c>
      <c r="B4957" s="25" t="s">
        <v>72</v>
      </c>
      <c r="C4957" s="25" t="s">
        <v>160</v>
      </c>
      <c r="D4957" s="25" t="s">
        <v>191</v>
      </c>
      <c r="E4957" s="25" t="s">
        <v>54</v>
      </c>
      <c r="F4957" s="25" t="s">
        <v>9431</v>
      </c>
      <c r="G4957" s="25" t="s">
        <v>9443</v>
      </c>
      <c r="H4957" s="25" t="n">
        <v>3352</v>
      </c>
    </row>
    <row r="4958" customFormat="false" ht="15" hidden="false" customHeight="false" outlineLevel="0" collapsed="false">
      <c r="A4958" s="25" t="s">
        <v>6640</v>
      </c>
      <c r="B4958" s="25" t="s">
        <v>107</v>
      </c>
      <c r="C4958" s="25" t="s">
        <v>9107</v>
      </c>
      <c r="D4958" s="25" t="s">
        <v>5204</v>
      </c>
      <c r="E4958" s="25" t="s">
        <v>55</v>
      </c>
      <c r="F4958" s="25" t="s">
        <v>9431</v>
      </c>
      <c r="G4958" s="25" t="s">
        <v>9421</v>
      </c>
      <c r="H4958" s="25" t="n">
        <v>0</v>
      </c>
    </row>
    <row r="4959" customFormat="false" ht="15" hidden="false" customHeight="false" outlineLevel="0" collapsed="false">
      <c r="A4959" s="25" t="s">
        <v>6641</v>
      </c>
      <c r="B4959" s="25" t="s">
        <v>107</v>
      </c>
      <c r="C4959" s="25" t="s">
        <v>186</v>
      </c>
      <c r="D4959" s="25" t="s">
        <v>433</v>
      </c>
      <c r="E4959" s="25" t="s">
        <v>54</v>
      </c>
      <c r="F4959" s="25" t="s">
        <v>9431</v>
      </c>
      <c r="G4959" s="25" t="s">
        <v>9434</v>
      </c>
      <c r="H4959" s="25" t="n">
        <v>535</v>
      </c>
    </row>
    <row r="4960" customFormat="false" ht="15" hidden="false" customHeight="false" outlineLevel="0" collapsed="false">
      <c r="A4960" s="25" t="s">
        <v>3358</v>
      </c>
      <c r="B4960" s="25" t="s">
        <v>77</v>
      </c>
      <c r="C4960" s="25" t="s">
        <v>178</v>
      </c>
      <c r="D4960" s="25" t="s">
        <v>3359</v>
      </c>
      <c r="E4960" s="25" t="s">
        <v>56</v>
      </c>
      <c r="F4960" s="25" t="s">
        <v>9431</v>
      </c>
    </row>
    <row r="4961" customFormat="false" ht="15" hidden="false" customHeight="false" outlineLevel="0" collapsed="false">
      <c r="A4961" s="25" t="s">
        <v>3360</v>
      </c>
      <c r="B4961" s="25" t="s">
        <v>77</v>
      </c>
      <c r="C4961" s="25" t="s">
        <v>160</v>
      </c>
      <c r="E4961" s="25" t="s">
        <v>56</v>
      </c>
      <c r="F4961" s="25" t="s">
        <v>9431</v>
      </c>
    </row>
    <row r="4962" customFormat="false" ht="15" hidden="false" customHeight="false" outlineLevel="0" collapsed="false">
      <c r="A4962" s="25" t="s">
        <v>3361</v>
      </c>
      <c r="B4962" s="25" t="s">
        <v>77</v>
      </c>
      <c r="C4962" s="25" t="s">
        <v>186</v>
      </c>
      <c r="D4962" s="25" t="s">
        <v>245</v>
      </c>
      <c r="E4962" s="25" t="s">
        <v>54</v>
      </c>
      <c r="F4962" s="25" t="s">
        <v>9431</v>
      </c>
      <c r="G4962" s="25" t="s">
        <v>9399</v>
      </c>
      <c r="H4962" s="25" t="n">
        <v>571</v>
      </c>
    </row>
    <row r="4963" customFormat="false" ht="15" hidden="false" customHeight="false" outlineLevel="0" collapsed="false">
      <c r="A4963" s="25" t="s">
        <v>8613</v>
      </c>
      <c r="B4963" s="25" t="s">
        <v>116</v>
      </c>
      <c r="C4963" s="25" t="s">
        <v>160</v>
      </c>
      <c r="D4963" s="25" t="s">
        <v>3075</v>
      </c>
      <c r="E4963" s="25" t="s">
        <v>54</v>
      </c>
      <c r="F4963" s="25" t="s">
        <v>9431</v>
      </c>
      <c r="G4963" s="25" t="s">
        <v>9406</v>
      </c>
      <c r="H4963" s="25" t="n">
        <v>3535</v>
      </c>
    </row>
    <row r="4964" customFormat="false" ht="15" hidden="false" customHeight="false" outlineLevel="0" collapsed="false">
      <c r="A4964" s="25" t="s">
        <v>1330</v>
      </c>
      <c r="B4964" s="25" t="s">
        <v>73</v>
      </c>
      <c r="C4964" s="25" t="s">
        <v>186</v>
      </c>
      <c r="E4964" s="25" t="s">
        <v>56</v>
      </c>
      <c r="F4964" s="25" t="s">
        <v>9431</v>
      </c>
    </row>
    <row r="4965" customFormat="false" ht="15" hidden="false" customHeight="false" outlineLevel="0" collapsed="false">
      <c r="A4965" s="25" t="s">
        <v>1331</v>
      </c>
      <c r="B4965" s="25" t="s">
        <v>73</v>
      </c>
      <c r="C4965" s="25" t="s">
        <v>160</v>
      </c>
      <c r="D4965" s="25" t="s">
        <v>151</v>
      </c>
      <c r="E4965" s="25" t="s">
        <v>54</v>
      </c>
      <c r="F4965" s="25" t="s">
        <v>9431</v>
      </c>
      <c r="G4965" s="25" t="s">
        <v>9443</v>
      </c>
      <c r="H4965" s="25" t="n">
        <v>3985</v>
      </c>
    </row>
    <row r="4966" customFormat="false" ht="15" hidden="false" customHeight="false" outlineLevel="0" collapsed="false">
      <c r="A4966" s="25" t="s">
        <v>3653</v>
      </c>
      <c r="B4966" s="25" t="s">
        <v>79</v>
      </c>
      <c r="C4966" s="25" t="s">
        <v>186</v>
      </c>
      <c r="D4966" s="25" t="s">
        <v>428</v>
      </c>
      <c r="E4966" s="25" t="s">
        <v>56</v>
      </c>
      <c r="F4966" s="25" t="s">
        <v>9431</v>
      </c>
    </row>
    <row r="4967" customFormat="false" ht="15" hidden="false" customHeight="false" outlineLevel="0" collapsed="false">
      <c r="A4967" s="25" t="s">
        <v>4306</v>
      </c>
      <c r="B4967" s="25" t="s">
        <v>88</v>
      </c>
      <c r="C4967" s="25" t="s">
        <v>160</v>
      </c>
      <c r="D4967" s="25" t="s">
        <v>1347</v>
      </c>
      <c r="E4967" s="25" t="s">
        <v>54</v>
      </c>
      <c r="F4967" s="25" t="s">
        <v>9431</v>
      </c>
      <c r="G4967" s="25" t="s">
        <v>9433</v>
      </c>
      <c r="H4967" s="25" t="n">
        <v>3568</v>
      </c>
    </row>
    <row r="4968" customFormat="false" ht="15" hidden="false" customHeight="false" outlineLevel="0" collapsed="false">
      <c r="A4968" s="25" t="s">
        <v>1620</v>
      </c>
      <c r="B4968" s="25" t="s">
        <v>71</v>
      </c>
      <c r="C4968" s="25" t="s">
        <v>186</v>
      </c>
      <c r="E4968" s="25" t="s">
        <v>56</v>
      </c>
      <c r="F4968" s="25" t="s">
        <v>9431</v>
      </c>
    </row>
    <row r="4969" customFormat="false" ht="15" hidden="false" customHeight="false" outlineLevel="0" collapsed="false">
      <c r="A4969" s="25" t="s">
        <v>1621</v>
      </c>
      <c r="B4969" s="25" t="s">
        <v>71</v>
      </c>
      <c r="C4969" s="25" t="s">
        <v>148</v>
      </c>
      <c r="D4969" s="25" t="s">
        <v>151</v>
      </c>
      <c r="E4969" s="25" t="s">
        <v>55</v>
      </c>
      <c r="F4969" s="25" t="s">
        <v>9431</v>
      </c>
      <c r="G4969" s="25" t="s">
        <v>9447</v>
      </c>
      <c r="H4969" s="25" t="n">
        <v>0</v>
      </c>
    </row>
    <row r="4970" customFormat="false" ht="15" hidden="false" customHeight="false" outlineLevel="0" collapsed="false">
      <c r="A4970" s="25" t="s">
        <v>1622</v>
      </c>
      <c r="B4970" s="25" t="s">
        <v>71</v>
      </c>
      <c r="C4970" s="25" t="s">
        <v>148</v>
      </c>
      <c r="D4970" s="25" t="s">
        <v>198</v>
      </c>
      <c r="E4970" s="25" t="s">
        <v>54</v>
      </c>
      <c r="F4970" s="25" t="s">
        <v>9431</v>
      </c>
      <c r="G4970" s="25" t="s">
        <v>9443</v>
      </c>
      <c r="H4970" s="25" t="n">
        <v>65</v>
      </c>
    </row>
    <row r="4971" customFormat="false" ht="15" hidden="false" customHeight="false" outlineLevel="0" collapsed="false">
      <c r="A4971" s="25" t="s">
        <v>1623</v>
      </c>
      <c r="B4971" s="25" t="s">
        <v>71</v>
      </c>
      <c r="C4971" s="25" t="s">
        <v>148</v>
      </c>
      <c r="D4971" s="25" t="s">
        <v>198</v>
      </c>
      <c r="E4971" s="25" t="s">
        <v>54</v>
      </c>
      <c r="F4971" s="25" t="s">
        <v>9431</v>
      </c>
      <c r="G4971" s="25" t="s">
        <v>9438</v>
      </c>
      <c r="H4971" s="25" t="n">
        <v>47</v>
      </c>
    </row>
    <row r="4972" customFormat="false" ht="15" hidden="false" customHeight="false" outlineLevel="0" collapsed="false">
      <c r="A4972" s="25" t="s">
        <v>7193</v>
      </c>
      <c r="B4972" s="25" t="s">
        <v>104</v>
      </c>
      <c r="C4972" s="25" t="s">
        <v>9107</v>
      </c>
      <c r="D4972" s="25" t="s">
        <v>609</v>
      </c>
      <c r="E4972" s="25" t="s">
        <v>56</v>
      </c>
      <c r="F4972" s="25" t="s">
        <v>9431</v>
      </c>
    </row>
    <row r="4973" customFormat="false" ht="15" hidden="false" customHeight="false" outlineLevel="0" collapsed="false">
      <c r="A4973" s="25" t="s">
        <v>4531</v>
      </c>
      <c r="B4973" s="25" t="s">
        <v>86</v>
      </c>
      <c r="C4973" s="25" t="s">
        <v>160</v>
      </c>
      <c r="D4973" s="25" t="s">
        <v>1778</v>
      </c>
      <c r="E4973" s="25" t="s">
        <v>56</v>
      </c>
      <c r="F4973" s="25" t="s">
        <v>9431</v>
      </c>
    </row>
    <row r="4974" customFormat="false" ht="15" hidden="false" customHeight="false" outlineLevel="0" collapsed="false">
      <c r="A4974" s="25" t="s">
        <v>415</v>
      </c>
      <c r="B4974" s="25" t="s">
        <v>69</v>
      </c>
      <c r="C4974" s="25" t="s">
        <v>170</v>
      </c>
      <c r="E4974" s="25" t="s">
        <v>56</v>
      </c>
      <c r="F4974" s="25" t="s">
        <v>9436</v>
      </c>
    </row>
    <row r="4975" customFormat="false" ht="15" hidden="false" customHeight="false" outlineLevel="0" collapsed="false">
      <c r="A4975" s="25" t="s">
        <v>416</v>
      </c>
      <c r="B4975" s="25" t="s">
        <v>69</v>
      </c>
      <c r="C4975" s="25" t="s">
        <v>178</v>
      </c>
      <c r="D4975" s="25" t="s">
        <v>417</v>
      </c>
      <c r="E4975" s="25" t="s">
        <v>56</v>
      </c>
      <c r="F4975" s="25" t="s">
        <v>9436</v>
      </c>
    </row>
    <row r="4976" customFormat="false" ht="15" hidden="false" customHeight="false" outlineLevel="0" collapsed="false">
      <c r="A4976" s="25" t="s">
        <v>418</v>
      </c>
      <c r="B4976" s="25" t="s">
        <v>69</v>
      </c>
      <c r="C4976" s="25" t="s">
        <v>178</v>
      </c>
      <c r="D4976" s="25" t="s">
        <v>419</v>
      </c>
      <c r="E4976" s="25" t="s">
        <v>56</v>
      </c>
      <c r="F4976" s="25" t="s">
        <v>9436</v>
      </c>
    </row>
    <row r="4977" customFormat="false" ht="15" hidden="false" customHeight="false" outlineLevel="0" collapsed="false">
      <c r="A4977" s="25" t="s">
        <v>420</v>
      </c>
      <c r="B4977" s="25" t="s">
        <v>69</v>
      </c>
      <c r="C4977" s="25" t="s">
        <v>148</v>
      </c>
      <c r="D4977" s="25" t="s">
        <v>421</v>
      </c>
      <c r="E4977" s="25" t="s">
        <v>56</v>
      </c>
      <c r="F4977" s="25" t="s">
        <v>9436</v>
      </c>
    </row>
    <row r="4978" customFormat="false" ht="15" hidden="false" customHeight="false" outlineLevel="0" collapsed="false">
      <c r="A4978" s="25" t="s">
        <v>422</v>
      </c>
      <c r="B4978" s="25" t="s">
        <v>69</v>
      </c>
      <c r="C4978" s="25" t="s">
        <v>148</v>
      </c>
      <c r="E4978" s="25" t="s">
        <v>56</v>
      </c>
      <c r="F4978" s="25" t="s">
        <v>9436</v>
      </c>
    </row>
    <row r="4979" customFormat="false" ht="15" hidden="false" customHeight="false" outlineLevel="0" collapsed="false">
      <c r="A4979" s="25" t="s">
        <v>423</v>
      </c>
      <c r="B4979" s="25" t="s">
        <v>69</v>
      </c>
      <c r="C4979" s="25" t="s">
        <v>170</v>
      </c>
      <c r="D4979" s="25" t="s">
        <v>145</v>
      </c>
      <c r="E4979" s="25" t="s">
        <v>55</v>
      </c>
      <c r="F4979" s="25" t="s">
        <v>9436</v>
      </c>
      <c r="G4979" s="25" t="s">
        <v>9435</v>
      </c>
      <c r="H4979" s="25" t="n">
        <v>0</v>
      </c>
    </row>
    <row r="4980" customFormat="false" ht="15" hidden="false" customHeight="false" outlineLevel="0" collapsed="false">
      <c r="A4980" s="25" t="s">
        <v>424</v>
      </c>
      <c r="B4980" s="25" t="s">
        <v>69</v>
      </c>
      <c r="C4980" s="25" t="s">
        <v>170</v>
      </c>
      <c r="D4980" s="25" t="s">
        <v>145</v>
      </c>
      <c r="E4980" s="25" t="s">
        <v>54</v>
      </c>
      <c r="F4980" s="25" t="s">
        <v>9436</v>
      </c>
      <c r="G4980" s="25" t="s">
        <v>9433</v>
      </c>
      <c r="H4980" s="25" t="n">
        <v>1160</v>
      </c>
    </row>
    <row r="4981" customFormat="false" ht="15" hidden="false" customHeight="false" outlineLevel="0" collapsed="false">
      <c r="A4981" s="25" t="s">
        <v>425</v>
      </c>
      <c r="B4981" s="25" t="s">
        <v>69</v>
      </c>
      <c r="C4981" s="25" t="s">
        <v>178</v>
      </c>
      <c r="D4981" s="25" t="s">
        <v>176</v>
      </c>
      <c r="E4981" s="25" t="s">
        <v>54</v>
      </c>
      <c r="F4981" s="25" t="s">
        <v>9436</v>
      </c>
      <c r="G4981" s="25" t="s">
        <v>9372</v>
      </c>
      <c r="H4981" s="25" t="n">
        <v>5847</v>
      </c>
    </row>
    <row r="4982" customFormat="false" ht="15" hidden="false" customHeight="false" outlineLevel="0" collapsed="false">
      <c r="A4982" s="25" t="s">
        <v>4865</v>
      </c>
      <c r="B4982" s="25" t="s">
        <v>98</v>
      </c>
      <c r="C4982" s="25" t="s">
        <v>160</v>
      </c>
      <c r="D4982" s="25" t="s">
        <v>494</v>
      </c>
      <c r="E4982" s="25" t="s">
        <v>55</v>
      </c>
      <c r="F4982" s="25" t="s">
        <v>9436</v>
      </c>
      <c r="G4982" s="25" t="s">
        <v>9449</v>
      </c>
      <c r="H4982" s="25" t="n">
        <v>0</v>
      </c>
    </row>
    <row r="4983" customFormat="false" ht="15" hidden="false" customHeight="false" outlineLevel="0" collapsed="false">
      <c r="A4983" s="25" t="s">
        <v>4866</v>
      </c>
      <c r="B4983" s="25" t="s">
        <v>98</v>
      </c>
      <c r="C4983" s="25" t="s">
        <v>170</v>
      </c>
      <c r="D4983" s="25" t="s">
        <v>463</v>
      </c>
      <c r="E4983" s="25" t="s">
        <v>54</v>
      </c>
      <c r="F4983" s="25" t="s">
        <v>9436</v>
      </c>
      <c r="G4983" s="25" t="s">
        <v>9395</v>
      </c>
      <c r="H4983" s="25" t="n">
        <v>1029</v>
      </c>
    </row>
    <row r="4984" customFormat="false" ht="15" hidden="false" customHeight="false" outlineLevel="0" collapsed="false">
      <c r="A4984" s="25" t="s">
        <v>3967</v>
      </c>
      <c r="B4984" s="25" t="s">
        <v>87</v>
      </c>
      <c r="C4984" s="25" t="s">
        <v>178</v>
      </c>
      <c r="D4984" s="25" t="s">
        <v>3359</v>
      </c>
      <c r="E4984" s="25" t="s">
        <v>55</v>
      </c>
      <c r="F4984" s="25" t="s">
        <v>9436</v>
      </c>
      <c r="G4984" s="25" t="s">
        <v>9433</v>
      </c>
      <c r="H4984" s="25" t="n">
        <v>0</v>
      </c>
    </row>
    <row r="4985" customFormat="false" ht="15" hidden="false" customHeight="false" outlineLevel="0" collapsed="false">
      <c r="A4985" s="25" t="s">
        <v>3968</v>
      </c>
      <c r="B4985" s="25" t="s">
        <v>87</v>
      </c>
      <c r="C4985" s="25" t="s">
        <v>9107</v>
      </c>
      <c r="D4985" s="25" t="s">
        <v>452</v>
      </c>
      <c r="E4985" s="25" t="s">
        <v>55</v>
      </c>
      <c r="F4985" s="25" t="s">
        <v>9436</v>
      </c>
      <c r="G4985" s="25" t="s">
        <v>9448</v>
      </c>
      <c r="H4985" s="25" t="n">
        <v>0</v>
      </c>
    </row>
    <row r="4986" customFormat="false" ht="15" hidden="false" customHeight="false" outlineLevel="0" collapsed="false">
      <c r="A4986" s="25" t="s">
        <v>5462</v>
      </c>
      <c r="B4986" s="25" t="s">
        <v>94</v>
      </c>
      <c r="C4986" s="25" t="s">
        <v>170</v>
      </c>
      <c r="E4986" s="25" t="s">
        <v>56</v>
      </c>
      <c r="F4986" s="25" t="s">
        <v>9436</v>
      </c>
    </row>
    <row r="4987" customFormat="false" ht="15" hidden="false" customHeight="false" outlineLevel="0" collapsed="false">
      <c r="A4987" s="25" t="s">
        <v>5463</v>
      </c>
      <c r="B4987" s="25" t="s">
        <v>94</v>
      </c>
      <c r="C4987" s="25" t="s">
        <v>160</v>
      </c>
      <c r="D4987" s="25" t="s">
        <v>1158</v>
      </c>
      <c r="E4987" s="25" t="s">
        <v>55</v>
      </c>
      <c r="F4987" s="25" t="s">
        <v>9436</v>
      </c>
      <c r="G4987" s="25" t="s">
        <v>9432</v>
      </c>
      <c r="H4987" s="25" t="n">
        <v>0</v>
      </c>
    </row>
    <row r="4988" customFormat="false" ht="15" hidden="false" customHeight="false" outlineLevel="0" collapsed="false">
      <c r="A4988" s="25" t="s">
        <v>2178</v>
      </c>
      <c r="B4988" s="25" t="s">
        <v>80</v>
      </c>
      <c r="C4988" s="25" t="s">
        <v>170</v>
      </c>
      <c r="E4988" s="25" t="s">
        <v>56</v>
      </c>
      <c r="F4988" s="25" t="s">
        <v>9436</v>
      </c>
    </row>
    <row r="4989" customFormat="false" ht="15" hidden="false" customHeight="false" outlineLevel="0" collapsed="false">
      <c r="A4989" s="25" t="s">
        <v>2179</v>
      </c>
      <c r="B4989" s="25" t="s">
        <v>80</v>
      </c>
      <c r="C4989" s="25" t="s">
        <v>170</v>
      </c>
      <c r="E4989" s="25" t="s">
        <v>56</v>
      </c>
      <c r="F4989" s="25" t="s">
        <v>9436</v>
      </c>
    </row>
    <row r="4990" customFormat="false" ht="15" hidden="false" customHeight="false" outlineLevel="0" collapsed="false">
      <c r="A4990" s="25" t="s">
        <v>2180</v>
      </c>
      <c r="B4990" s="25" t="s">
        <v>80</v>
      </c>
      <c r="C4990" s="25" t="s">
        <v>9107</v>
      </c>
      <c r="E4990" s="25" t="s">
        <v>56</v>
      </c>
      <c r="F4990" s="25" t="s">
        <v>9436</v>
      </c>
    </row>
    <row r="4991" customFormat="false" ht="15" hidden="false" customHeight="false" outlineLevel="0" collapsed="false">
      <c r="A4991" s="25" t="s">
        <v>2181</v>
      </c>
      <c r="B4991" s="25" t="s">
        <v>80</v>
      </c>
      <c r="C4991" s="25" t="s">
        <v>9107</v>
      </c>
      <c r="D4991" s="25" t="s">
        <v>198</v>
      </c>
      <c r="E4991" s="25" t="s">
        <v>55</v>
      </c>
      <c r="F4991" s="25" t="s">
        <v>9436</v>
      </c>
      <c r="G4991" s="25" t="s">
        <v>9444</v>
      </c>
      <c r="H4991" s="25" t="n">
        <v>0</v>
      </c>
    </row>
    <row r="4992" customFormat="false" ht="15" hidden="false" customHeight="false" outlineLevel="0" collapsed="false">
      <c r="A4992" s="25" t="s">
        <v>2182</v>
      </c>
      <c r="B4992" s="25" t="s">
        <v>80</v>
      </c>
      <c r="C4992" s="25" t="s">
        <v>9107</v>
      </c>
      <c r="D4992" s="25" t="s">
        <v>154</v>
      </c>
      <c r="E4992" s="25" t="s">
        <v>55</v>
      </c>
      <c r="F4992" s="25" t="s">
        <v>9436</v>
      </c>
      <c r="G4992" s="25" t="s">
        <v>9444</v>
      </c>
      <c r="H4992" s="25" t="n">
        <v>0</v>
      </c>
    </row>
    <row r="4993" customFormat="false" ht="15" hidden="false" customHeight="false" outlineLevel="0" collapsed="false">
      <c r="A4993" s="25" t="s">
        <v>2183</v>
      </c>
      <c r="B4993" s="25" t="s">
        <v>80</v>
      </c>
      <c r="C4993" s="25" t="s">
        <v>9107</v>
      </c>
      <c r="D4993" s="25" t="s">
        <v>245</v>
      </c>
      <c r="E4993" s="25" t="s">
        <v>55</v>
      </c>
      <c r="F4993" s="25" t="s">
        <v>9436</v>
      </c>
      <c r="G4993" s="25" t="s">
        <v>9332</v>
      </c>
      <c r="H4993" s="25" t="n">
        <v>0</v>
      </c>
    </row>
    <row r="4994" customFormat="false" ht="15" hidden="false" customHeight="false" outlineLevel="0" collapsed="false">
      <c r="A4994" s="25" t="s">
        <v>2184</v>
      </c>
      <c r="B4994" s="25" t="s">
        <v>80</v>
      </c>
      <c r="C4994" s="25" t="s">
        <v>9107</v>
      </c>
      <c r="D4994" s="25" t="s">
        <v>176</v>
      </c>
      <c r="E4994" s="25" t="s">
        <v>55</v>
      </c>
      <c r="F4994" s="25" t="s">
        <v>9436</v>
      </c>
      <c r="G4994" s="25" t="s">
        <v>9444</v>
      </c>
      <c r="H4994" s="25" t="n">
        <v>0</v>
      </c>
    </row>
    <row r="4995" customFormat="false" ht="15" hidden="false" customHeight="false" outlineLevel="0" collapsed="false">
      <c r="A4995" s="25" t="s">
        <v>2185</v>
      </c>
      <c r="B4995" s="25" t="s">
        <v>80</v>
      </c>
      <c r="C4995" s="25" t="s">
        <v>160</v>
      </c>
      <c r="D4995" s="25" t="s">
        <v>151</v>
      </c>
      <c r="E4995" s="25" t="s">
        <v>55</v>
      </c>
      <c r="F4995" s="25" t="s">
        <v>9436</v>
      </c>
      <c r="G4995" s="25" t="s">
        <v>9434</v>
      </c>
      <c r="H4995" s="25" t="n">
        <v>0</v>
      </c>
    </row>
    <row r="4996" customFormat="false" ht="15" hidden="false" customHeight="false" outlineLevel="0" collapsed="false">
      <c r="A4996" s="25" t="s">
        <v>2186</v>
      </c>
      <c r="B4996" s="25" t="s">
        <v>80</v>
      </c>
      <c r="C4996" s="25" t="s">
        <v>9107</v>
      </c>
      <c r="D4996" s="25" t="s">
        <v>162</v>
      </c>
      <c r="E4996" s="25" t="s">
        <v>54</v>
      </c>
      <c r="F4996" s="25" t="s">
        <v>9436</v>
      </c>
      <c r="G4996" s="25" t="s">
        <v>9375</v>
      </c>
      <c r="H4996" s="25" t="n">
        <v>5058</v>
      </c>
    </row>
    <row r="4997" customFormat="false" ht="15" hidden="false" customHeight="false" outlineLevel="0" collapsed="false">
      <c r="A4997" s="25" t="s">
        <v>5725</v>
      </c>
      <c r="B4997" s="25" t="s">
        <v>96</v>
      </c>
      <c r="C4997" s="25" t="s">
        <v>170</v>
      </c>
      <c r="D4997" s="25" t="s">
        <v>1690</v>
      </c>
      <c r="E4997" s="25" t="s">
        <v>55</v>
      </c>
      <c r="F4997" s="25" t="s">
        <v>9436</v>
      </c>
      <c r="G4997" s="25" t="s">
        <v>9402</v>
      </c>
      <c r="H4997" s="25" t="n">
        <v>0</v>
      </c>
    </row>
    <row r="4998" customFormat="false" ht="15" hidden="false" customHeight="false" outlineLevel="0" collapsed="false">
      <c r="A4998" s="25" t="s">
        <v>5726</v>
      </c>
      <c r="B4998" s="25" t="s">
        <v>96</v>
      </c>
      <c r="C4998" s="25" t="s">
        <v>9107</v>
      </c>
      <c r="D4998" s="25" t="s">
        <v>421</v>
      </c>
      <c r="E4998" s="25" t="s">
        <v>55</v>
      </c>
      <c r="F4998" s="25" t="s">
        <v>9436</v>
      </c>
      <c r="G4998" s="25" t="s">
        <v>9398</v>
      </c>
      <c r="H4998" s="25" t="n">
        <v>0</v>
      </c>
    </row>
    <row r="4999" customFormat="false" ht="15" hidden="false" customHeight="false" outlineLevel="0" collapsed="false">
      <c r="A4999" s="25" t="s">
        <v>5727</v>
      </c>
      <c r="B4999" s="25" t="s">
        <v>96</v>
      </c>
      <c r="C4999" s="25" t="s">
        <v>9107</v>
      </c>
      <c r="D4999" s="25" t="s">
        <v>1640</v>
      </c>
      <c r="E4999" s="25" t="s">
        <v>55</v>
      </c>
      <c r="F4999" s="25" t="s">
        <v>9436</v>
      </c>
      <c r="G4999" s="25" t="s">
        <v>9444</v>
      </c>
      <c r="H4999" s="25" t="n">
        <v>0</v>
      </c>
    </row>
    <row r="5000" customFormat="false" ht="15" hidden="false" customHeight="false" outlineLevel="0" collapsed="false">
      <c r="A5000" s="25" t="s">
        <v>2724</v>
      </c>
      <c r="B5000" s="25" t="s">
        <v>78</v>
      </c>
      <c r="C5000" s="25" t="s">
        <v>160</v>
      </c>
      <c r="D5000" s="25" t="s">
        <v>245</v>
      </c>
      <c r="E5000" s="25" t="s">
        <v>54</v>
      </c>
      <c r="F5000" s="25" t="s">
        <v>9436</v>
      </c>
      <c r="G5000" s="25" t="s">
        <v>9451</v>
      </c>
      <c r="H5000" s="25" t="n">
        <v>3552</v>
      </c>
    </row>
    <row r="5001" customFormat="false" ht="15" hidden="false" customHeight="false" outlineLevel="0" collapsed="false">
      <c r="A5001" s="25" t="s">
        <v>6372</v>
      </c>
      <c r="B5001" s="25" t="s">
        <v>106</v>
      </c>
      <c r="C5001" s="25" t="s">
        <v>170</v>
      </c>
      <c r="D5001" s="25" t="s">
        <v>207</v>
      </c>
      <c r="E5001" s="25" t="s">
        <v>56</v>
      </c>
      <c r="F5001" s="25" t="s">
        <v>9436</v>
      </c>
    </row>
    <row r="5002" customFormat="false" ht="15" hidden="false" customHeight="false" outlineLevel="0" collapsed="false">
      <c r="A5002" s="25" t="s">
        <v>6373</v>
      </c>
      <c r="B5002" s="25" t="s">
        <v>106</v>
      </c>
      <c r="C5002" s="25" t="s">
        <v>178</v>
      </c>
      <c r="D5002" s="25" t="s">
        <v>494</v>
      </c>
      <c r="E5002" s="25" t="s">
        <v>54</v>
      </c>
      <c r="F5002" s="25" t="s">
        <v>9436</v>
      </c>
      <c r="G5002" s="25" t="s">
        <v>9452</v>
      </c>
      <c r="H5002" s="25" t="n">
        <v>5526</v>
      </c>
    </row>
    <row r="5003" customFormat="false" ht="15" hidden="false" customHeight="false" outlineLevel="0" collapsed="false">
      <c r="A5003" s="25" t="s">
        <v>3074</v>
      </c>
      <c r="B5003" s="25" t="s">
        <v>76</v>
      </c>
      <c r="C5003" s="25" t="s">
        <v>186</v>
      </c>
      <c r="D5003" s="25" t="s">
        <v>3075</v>
      </c>
      <c r="E5003" s="25" t="s">
        <v>56</v>
      </c>
      <c r="F5003" s="25" t="s">
        <v>9436</v>
      </c>
    </row>
    <row r="5004" customFormat="false" ht="15" hidden="false" customHeight="false" outlineLevel="0" collapsed="false">
      <c r="A5004" s="25" t="s">
        <v>3076</v>
      </c>
      <c r="B5004" s="25" t="s">
        <v>76</v>
      </c>
      <c r="C5004" s="25" t="s">
        <v>186</v>
      </c>
      <c r="E5004" s="25" t="s">
        <v>56</v>
      </c>
      <c r="F5004" s="25" t="s">
        <v>9436</v>
      </c>
    </row>
    <row r="5005" customFormat="false" ht="15" hidden="false" customHeight="false" outlineLevel="0" collapsed="false">
      <c r="A5005" s="25" t="s">
        <v>3077</v>
      </c>
      <c r="B5005" s="25" t="s">
        <v>76</v>
      </c>
      <c r="C5005" s="25" t="s">
        <v>186</v>
      </c>
      <c r="E5005" s="25" t="s">
        <v>56</v>
      </c>
      <c r="F5005" s="25" t="s">
        <v>9436</v>
      </c>
    </row>
    <row r="5006" customFormat="false" ht="15" hidden="false" customHeight="false" outlineLevel="0" collapsed="false">
      <c r="A5006" s="25" t="s">
        <v>3078</v>
      </c>
      <c r="B5006" s="25" t="s">
        <v>76</v>
      </c>
      <c r="C5006" s="25" t="s">
        <v>186</v>
      </c>
      <c r="E5006" s="25" t="s">
        <v>56</v>
      </c>
      <c r="F5006" s="25" t="s">
        <v>9436</v>
      </c>
    </row>
    <row r="5007" customFormat="false" ht="15" hidden="false" customHeight="false" outlineLevel="0" collapsed="false">
      <c r="A5007" s="25" t="s">
        <v>3079</v>
      </c>
      <c r="B5007" s="25" t="s">
        <v>76</v>
      </c>
      <c r="C5007" s="25" t="s">
        <v>170</v>
      </c>
      <c r="D5007" s="25" t="s">
        <v>1690</v>
      </c>
      <c r="E5007" s="25" t="s">
        <v>56</v>
      </c>
      <c r="F5007" s="25" t="s">
        <v>9436</v>
      </c>
    </row>
    <row r="5008" customFormat="false" ht="15" hidden="false" customHeight="false" outlineLevel="0" collapsed="false">
      <c r="A5008" s="25" t="s">
        <v>3080</v>
      </c>
      <c r="B5008" s="25" t="s">
        <v>76</v>
      </c>
      <c r="C5008" s="25" t="s">
        <v>170</v>
      </c>
      <c r="E5008" s="25" t="s">
        <v>56</v>
      </c>
      <c r="F5008" s="25" t="s">
        <v>9436</v>
      </c>
    </row>
    <row r="5009" customFormat="false" ht="15" hidden="false" customHeight="false" outlineLevel="0" collapsed="false">
      <c r="A5009" s="25" t="s">
        <v>3081</v>
      </c>
      <c r="B5009" s="25" t="s">
        <v>76</v>
      </c>
      <c r="C5009" s="25" t="s">
        <v>9107</v>
      </c>
      <c r="E5009" s="25" t="s">
        <v>56</v>
      </c>
      <c r="F5009" s="25" t="s">
        <v>9436</v>
      </c>
    </row>
    <row r="5010" customFormat="false" ht="15" hidden="false" customHeight="false" outlineLevel="0" collapsed="false">
      <c r="A5010" s="25" t="s">
        <v>3082</v>
      </c>
      <c r="B5010" s="25" t="s">
        <v>76</v>
      </c>
      <c r="C5010" s="25" t="s">
        <v>148</v>
      </c>
      <c r="E5010" s="25" t="s">
        <v>56</v>
      </c>
      <c r="F5010" s="25" t="s">
        <v>9436</v>
      </c>
    </row>
    <row r="5011" customFormat="false" ht="15" hidden="false" customHeight="false" outlineLevel="0" collapsed="false">
      <c r="A5011" s="25" t="s">
        <v>7859</v>
      </c>
      <c r="B5011" s="25" t="s">
        <v>114</v>
      </c>
      <c r="C5011" s="25" t="s">
        <v>160</v>
      </c>
      <c r="D5011" s="25" t="s">
        <v>1189</v>
      </c>
      <c r="E5011" s="25" t="s">
        <v>56</v>
      </c>
      <c r="F5011" s="25" t="s">
        <v>9436</v>
      </c>
    </row>
    <row r="5012" customFormat="false" ht="15" hidden="false" customHeight="false" outlineLevel="0" collapsed="false">
      <c r="A5012" s="25" t="s">
        <v>8285</v>
      </c>
      <c r="B5012" s="25" t="s">
        <v>113</v>
      </c>
      <c r="C5012" s="25" t="s">
        <v>9107</v>
      </c>
      <c r="D5012" s="25" t="s">
        <v>2863</v>
      </c>
      <c r="E5012" s="25" t="s">
        <v>54</v>
      </c>
      <c r="F5012" s="25" t="s">
        <v>9436</v>
      </c>
      <c r="G5012" s="25" t="s">
        <v>9441</v>
      </c>
      <c r="H5012" s="25" t="n">
        <v>4428</v>
      </c>
    </row>
    <row r="5013" customFormat="false" ht="15" hidden="false" customHeight="false" outlineLevel="0" collapsed="false">
      <c r="A5013" s="25" t="s">
        <v>3362</v>
      </c>
      <c r="B5013" s="25" t="s">
        <v>77</v>
      </c>
      <c r="C5013" s="25" t="s">
        <v>9107</v>
      </c>
      <c r="D5013" s="25" t="s">
        <v>622</v>
      </c>
      <c r="E5013" s="25" t="s">
        <v>56</v>
      </c>
      <c r="F5013" s="25" t="s">
        <v>9436</v>
      </c>
    </row>
    <row r="5014" customFormat="false" ht="15" hidden="false" customHeight="false" outlineLevel="0" collapsed="false">
      <c r="A5014" s="25" t="s">
        <v>8614</v>
      </c>
      <c r="B5014" s="25" t="s">
        <v>116</v>
      </c>
      <c r="C5014" s="25" t="s">
        <v>186</v>
      </c>
      <c r="D5014" s="25" t="s">
        <v>433</v>
      </c>
      <c r="E5014" s="25" t="s">
        <v>54</v>
      </c>
      <c r="F5014" s="25" t="s">
        <v>9436</v>
      </c>
      <c r="G5014" s="25" t="s">
        <v>9443</v>
      </c>
      <c r="H5014" s="25" t="n">
        <v>523</v>
      </c>
    </row>
    <row r="5015" customFormat="false" ht="15" hidden="false" customHeight="false" outlineLevel="0" collapsed="false">
      <c r="A5015" s="25" t="s">
        <v>1332</v>
      </c>
      <c r="B5015" s="25" t="s">
        <v>73</v>
      </c>
      <c r="C5015" s="25" t="s">
        <v>186</v>
      </c>
      <c r="E5015" s="25" t="s">
        <v>56</v>
      </c>
      <c r="F5015" s="25" t="s">
        <v>9436</v>
      </c>
    </row>
    <row r="5016" customFormat="false" ht="15" hidden="false" customHeight="false" outlineLevel="0" collapsed="false">
      <c r="A5016" s="25" t="s">
        <v>1333</v>
      </c>
      <c r="B5016" s="25" t="s">
        <v>73</v>
      </c>
      <c r="C5016" s="25" t="s">
        <v>178</v>
      </c>
      <c r="D5016" s="25" t="s">
        <v>248</v>
      </c>
      <c r="E5016" s="25" t="s">
        <v>56</v>
      </c>
      <c r="F5016" s="25" t="s">
        <v>9436</v>
      </c>
    </row>
    <row r="5017" customFormat="false" ht="15" hidden="false" customHeight="false" outlineLevel="0" collapsed="false">
      <c r="A5017" s="25" t="s">
        <v>3654</v>
      </c>
      <c r="B5017" s="25" t="s">
        <v>79</v>
      </c>
      <c r="C5017" s="25" t="s">
        <v>170</v>
      </c>
      <c r="E5017" s="25" t="s">
        <v>56</v>
      </c>
      <c r="F5017" s="25" t="s">
        <v>9436</v>
      </c>
    </row>
    <row r="5018" customFormat="false" ht="15" hidden="false" customHeight="false" outlineLevel="0" collapsed="false">
      <c r="A5018" s="25" t="s">
        <v>3655</v>
      </c>
      <c r="B5018" s="25" t="s">
        <v>79</v>
      </c>
      <c r="C5018" s="25" t="s">
        <v>178</v>
      </c>
      <c r="D5018" s="25" t="s">
        <v>1789</v>
      </c>
      <c r="E5018" s="25" t="s">
        <v>56</v>
      </c>
      <c r="F5018" s="25" t="s">
        <v>9436</v>
      </c>
    </row>
    <row r="5019" customFormat="false" ht="15" hidden="false" customHeight="false" outlineLevel="0" collapsed="false">
      <c r="A5019" s="25" t="s">
        <v>5983</v>
      </c>
      <c r="B5019" s="25" t="s">
        <v>97</v>
      </c>
      <c r="C5019" s="25" t="s">
        <v>170</v>
      </c>
      <c r="D5019" s="25" t="s">
        <v>1671</v>
      </c>
      <c r="E5019" s="25" t="s">
        <v>55</v>
      </c>
      <c r="F5019" s="25" t="s">
        <v>9436</v>
      </c>
      <c r="G5019" s="25" t="s">
        <v>9440</v>
      </c>
      <c r="H5019" s="25" t="n">
        <v>0</v>
      </c>
    </row>
    <row r="5020" customFormat="false" ht="15" hidden="false" customHeight="false" outlineLevel="0" collapsed="false">
      <c r="A5020" s="25" t="s">
        <v>5984</v>
      </c>
      <c r="B5020" s="25" t="s">
        <v>97</v>
      </c>
      <c r="C5020" s="25" t="s">
        <v>178</v>
      </c>
      <c r="D5020" s="25" t="s">
        <v>639</v>
      </c>
      <c r="E5020" s="25" t="s">
        <v>55</v>
      </c>
      <c r="F5020" s="25" t="s">
        <v>9436</v>
      </c>
      <c r="G5020" s="25" t="s">
        <v>9449</v>
      </c>
      <c r="H5020" s="25" t="n">
        <v>0</v>
      </c>
    </row>
    <row r="5021" customFormat="false" ht="15" hidden="false" customHeight="false" outlineLevel="0" collapsed="false">
      <c r="A5021" s="25" t="s">
        <v>4307</v>
      </c>
      <c r="B5021" s="25" t="s">
        <v>88</v>
      </c>
      <c r="C5021" s="25" t="s">
        <v>9107</v>
      </c>
      <c r="D5021" s="25" t="s">
        <v>1671</v>
      </c>
      <c r="E5021" s="25" t="s">
        <v>54</v>
      </c>
      <c r="F5021" s="25" t="s">
        <v>9436</v>
      </c>
      <c r="G5021" s="25" t="s">
        <v>9448</v>
      </c>
      <c r="H5021" s="25" t="n">
        <v>5392</v>
      </c>
    </row>
    <row r="5022" customFormat="false" ht="15" hidden="false" customHeight="false" outlineLevel="0" collapsed="false">
      <c r="A5022" s="25" t="s">
        <v>7194</v>
      </c>
      <c r="B5022" s="25" t="s">
        <v>104</v>
      </c>
      <c r="C5022" s="25" t="s">
        <v>186</v>
      </c>
      <c r="D5022" s="25" t="s">
        <v>1187</v>
      </c>
      <c r="E5022" s="25" t="s">
        <v>55</v>
      </c>
      <c r="F5022" s="25" t="s">
        <v>9436</v>
      </c>
      <c r="G5022" s="25" t="s">
        <v>9443</v>
      </c>
      <c r="H5022" s="25" t="n">
        <v>0</v>
      </c>
    </row>
    <row r="5023" customFormat="false" ht="15" hidden="false" customHeight="false" outlineLevel="0" collapsed="false">
      <c r="A5023" s="25" t="s">
        <v>4532</v>
      </c>
      <c r="B5023" s="25" t="s">
        <v>86</v>
      </c>
      <c r="C5023" s="25" t="s">
        <v>148</v>
      </c>
      <c r="D5023" s="25" t="s">
        <v>1371</v>
      </c>
      <c r="E5023" s="25" t="s">
        <v>54</v>
      </c>
      <c r="F5023" s="25" t="s">
        <v>9436</v>
      </c>
      <c r="G5023" s="25" t="s">
        <v>9444</v>
      </c>
      <c r="H5023" s="25" t="n">
        <v>55</v>
      </c>
    </row>
    <row r="5024" customFormat="false" ht="15" hidden="false" customHeight="false" outlineLevel="0" collapsed="false">
      <c r="A5024" s="25" t="s">
        <v>4692</v>
      </c>
      <c r="B5024" s="25" t="s">
        <v>90</v>
      </c>
      <c r="C5024" s="25" t="s">
        <v>170</v>
      </c>
      <c r="D5024" s="25" t="s">
        <v>639</v>
      </c>
      <c r="E5024" s="25" t="s">
        <v>56</v>
      </c>
      <c r="F5024" s="25" t="s">
        <v>9436</v>
      </c>
    </row>
    <row r="5025" customFormat="false" ht="15" hidden="false" customHeight="false" outlineLevel="0" collapsed="false">
      <c r="A5025" s="25" t="s">
        <v>426</v>
      </c>
      <c r="B5025" s="25" t="s">
        <v>69</v>
      </c>
      <c r="C5025" s="25" t="s">
        <v>170</v>
      </c>
      <c r="E5025" s="25" t="s">
        <v>56</v>
      </c>
      <c r="F5025" s="25" t="s">
        <v>9433</v>
      </c>
    </row>
    <row r="5026" customFormat="false" ht="15" hidden="false" customHeight="false" outlineLevel="0" collapsed="false">
      <c r="A5026" s="25" t="s">
        <v>427</v>
      </c>
      <c r="B5026" s="25" t="s">
        <v>69</v>
      </c>
      <c r="C5026" s="25" t="s">
        <v>160</v>
      </c>
      <c r="D5026" s="25" t="s">
        <v>428</v>
      </c>
      <c r="E5026" s="25" t="s">
        <v>56</v>
      </c>
      <c r="F5026" s="25" t="s">
        <v>9433</v>
      </c>
    </row>
    <row r="5027" customFormat="false" ht="15" hidden="false" customHeight="false" outlineLevel="0" collapsed="false">
      <c r="A5027" s="25" t="s">
        <v>429</v>
      </c>
      <c r="B5027" s="25" t="s">
        <v>69</v>
      </c>
      <c r="C5027" s="25" t="s">
        <v>186</v>
      </c>
      <c r="D5027" s="25" t="s">
        <v>162</v>
      </c>
      <c r="E5027" s="25" t="s">
        <v>55</v>
      </c>
      <c r="F5027" s="25" t="s">
        <v>9433</v>
      </c>
      <c r="G5027" s="25" t="s">
        <v>9430</v>
      </c>
      <c r="H5027" s="25" t="n">
        <v>0</v>
      </c>
    </row>
    <row r="5028" customFormat="false" ht="15" hidden="false" customHeight="false" outlineLevel="0" collapsed="false">
      <c r="A5028" s="25" t="s">
        <v>4867</v>
      </c>
      <c r="B5028" s="25" t="s">
        <v>98</v>
      </c>
      <c r="C5028" s="25" t="s">
        <v>9107</v>
      </c>
      <c r="D5028" s="25" t="s">
        <v>1690</v>
      </c>
      <c r="E5028" s="25" t="s">
        <v>54</v>
      </c>
      <c r="F5028" s="25" t="s">
        <v>9433</v>
      </c>
      <c r="G5028" s="25" t="s">
        <v>9453</v>
      </c>
      <c r="H5028" s="25" t="n">
        <v>4197</v>
      </c>
    </row>
    <row r="5029" customFormat="false" ht="15" hidden="false" customHeight="false" outlineLevel="0" collapsed="false">
      <c r="A5029" s="25" t="s">
        <v>4868</v>
      </c>
      <c r="B5029" s="25" t="s">
        <v>98</v>
      </c>
      <c r="C5029" s="25" t="s">
        <v>160</v>
      </c>
      <c r="D5029" s="25" t="s">
        <v>1671</v>
      </c>
      <c r="E5029" s="25" t="s">
        <v>54</v>
      </c>
      <c r="F5029" s="25" t="s">
        <v>9433</v>
      </c>
      <c r="G5029" s="25" t="s">
        <v>9378</v>
      </c>
      <c r="H5029" s="25" t="n">
        <v>3830</v>
      </c>
    </row>
    <row r="5030" customFormat="false" ht="15" hidden="false" customHeight="false" outlineLevel="0" collapsed="false">
      <c r="A5030" s="25" t="s">
        <v>5170</v>
      </c>
      <c r="B5030" s="25" t="s">
        <v>95</v>
      </c>
      <c r="C5030" s="25" t="s">
        <v>186</v>
      </c>
      <c r="D5030" s="25" t="s">
        <v>3511</v>
      </c>
      <c r="E5030" s="25" t="s">
        <v>54</v>
      </c>
      <c r="F5030" s="25" t="s">
        <v>9433</v>
      </c>
      <c r="G5030" s="25" t="s">
        <v>9449</v>
      </c>
      <c r="H5030" s="25" t="n">
        <v>494</v>
      </c>
    </row>
    <row r="5031" customFormat="false" ht="15" hidden="false" customHeight="false" outlineLevel="0" collapsed="false">
      <c r="A5031" s="25" t="s">
        <v>775</v>
      </c>
      <c r="B5031" s="25" t="s">
        <v>70</v>
      </c>
      <c r="C5031" s="25" t="s">
        <v>170</v>
      </c>
      <c r="E5031" s="25" t="s">
        <v>56</v>
      </c>
      <c r="F5031" s="25" t="s">
        <v>9433</v>
      </c>
    </row>
    <row r="5032" customFormat="false" ht="15" hidden="false" customHeight="false" outlineLevel="0" collapsed="false">
      <c r="A5032" s="25" t="s">
        <v>776</v>
      </c>
      <c r="B5032" s="25" t="s">
        <v>70</v>
      </c>
      <c r="C5032" s="25" t="s">
        <v>170</v>
      </c>
      <c r="E5032" s="25" t="s">
        <v>56</v>
      </c>
      <c r="F5032" s="25" t="s">
        <v>9433</v>
      </c>
    </row>
    <row r="5033" customFormat="false" ht="15" hidden="false" customHeight="false" outlineLevel="0" collapsed="false">
      <c r="A5033" s="25" t="s">
        <v>777</v>
      </c>
      <c r="B5033" s="25" t="s">
        <v>70</v>
      </c>
      <c r="C5033" s="25" t="s">
        <v>148</v>
      </c>
      <c r="E5033" s="25" t="s">
        <v>56</v>
      </c>
      <c r="F5033" s="25" t="s">
        <v>9433</v>
      </c>
    </row>
    <row r="5034" customFormat="false" ht="15" hidden="false" customHeight="false" outlineLevel="0" collapsed="false">
      <c r="A5034" s="25" t="s">
        <v>5464</v>
      </c>
      <c r="B5034" s="25" t="s">
        <v>94</v>
      </c>
      <c r="C5034" s="25" t="s">
        <v>178</v>
      </c>
      <c r="D5034" s="25" t="s">
        <v>1158</v>
      </c>
      <c r="E5034" s="25" t="s">
        <v>54</v>
      </c>
      <c r="F5034" s="25" t="s">
        <v>9433</v>
      </c>
      <c r="G5034" s="25" t="s">
        <v>9440</v>
      </c>
      <c r="H5034" s="25" t="n">
        <v>5118</v>
      </c>
    </row>
    <row r="5035" customFormat="false" ht="15" hidden="false" customHeight="false" outlineLevel="0" collapsed="false">
      <c r="A5035" s="25" t="s">
        <v>2187</v>
      </c>
      <c r="B5035" s="25" t="s">
        <v>80</v>
      </c>
      <c r="C5035" s="25" t="s">
        <v>9107</v>
      </c>
      <c r="E5035" s="25" t="s">
        <v>56</v>
      </c>
      <c r="F5035" s="25" t="s">
        <v>9433</v>
      </c>
    </row>
    <row r="5036" customFormat="false" ht="15" hidden="false" customHeight="false" outlineLevel="0" collapsed="false">
      <c r="A5036" s="25" t="s">
        <v>2188</v>
      </c>
      <c r="B5036" s="25" t="s">
        <v>80</v>
      </c>
      <c r="C5036" s="25" t="s">
        <v>9107</v>
      </c>
      <c r="E5036" s="25" t="s">
        <v>56</v>
      </c>
      <c r="F5036" s="25" t="s">
        <v>9433</v>
      </c>
    </row>
    <row r="5037" customFormat="false" ht="15" hidden="false" customHeight="false" outlineLevel="0" collapsed="false">
      <c r="A5037" s="25" t="s">
        <v>2189</v>
      </c>
      <c r="B5037" s="25" t="s">
        <v>80</v>
      </c>
      <c r="C5037" s="25" t="s">
        <v>148</v>
      </c>
      <c r="D5037" s="25" t="s">
        <v>661</v>
      </c>
      <c r="E5037" s="25" t="s">
        <v>56</v>
      </c>
      <c r="F5037" s="25" t="s">
        <v>9433</v>
      </c>
    </row>
    <row r="5038" customFormat="false" ht="15" hidden="false" customHeight="false" outlineLevel="0" collapsed="false">
      <c r="A5038" s="25" t="s">
        <v>2190</v>
      </c>
      <c r="B5038" s="25" t="s">
        <v>80</v>
      </c>
      <c r="C5038" s="25" t="s">
        <v>160</v>
      </c>
      <c r="D5038" s="25" t="s">
        <v>445</v>
      </c>
      <c r="E5038" s="25" t="s">
        <v>56</v>
      </c>
      <c r="F5038" s="25" t="s">
        <v>9433</v>
      </c>
    </row>
    <row r="5039" customFormat="false" ht="15" hidden="false" customHeight="false" outlineLevel="0" collapsed="false">
      <c r="A5039" s="25" t="s">
        <v>2191</v>
      </c>
      <c r="B5039" s="25" t="s">
        <v>80</v>
      </c>
      <c r="C5039" s="25" t="s">
        <v>160</v>
      </c>
      <c r="D5039" s="25" t="s">
        <v>444</v>
      </c>
      <c r="E5039" s="25" t="s">
        <v>56</v>
      </c>
      <c r="F5039" s="25" t="s">
        <v>9433</v>
      </c>
    </row>
    <row r="5040" customFormat="false" ht="15" hidden="false" customHeight="false" outlineLevel="0" collapsed="false">
      <c r="A5040" s="25" t="s">
        <v>2192</v>
      </c>
      <c r="B5040" s="25" t="s">
        <v>80</v>
      </c>
      <c r="C5040" s="25" t="s">
        <v>170</v>
      </c>
      <c r="D5040" s="25" t="s">
        <v>251</v>
      </c>
      <c r="E5040" s="25" t="s">
        <v>54</v>
      </c>
      <c r="F5040" s="25" t="s">
        <v>9433</v>
      </c>
      <c r="G5040" s="25" t="s">
        <v>9444</v>
      </c>
      <c r="H5040" s="25" t="n">
        <v>1000</v>
      </c>
    </row>
    <row r="5041" customFormat="false" ht="15" hidden="false" customHeight="false" outlineLevel="0" collapsed="false">
      <c r="A5041" s="25" t="s">
        <v>2193</v>
      </c>
      <c r="B5041" s="25" t="s">
        <v>80</v>
      </c>
      <c r="C5041" s="25" t="s">
        <v>9107</v>
      </c>
      <c r="D5041" s="25" t="s">
        <v>184</v>
      </c>
      <c r="E5041" s="25" t="s">
        <v>54</v>
      </c>
      <c r="F5041" s="25" t="s">
        <v>9433</v>
      </c>
      <c r="G5041" s="25" t="s">
        <v>9441</v>
      </c>
      <c r="H5041" s="25" t="n">
        <v>5347</v>
      </c>
    </row>
    <row r="5042" customFormat="false" ht="15" hidden="false" customHeight="false" outlineLevel="0" collapsed="false">
      <c r="A5042" s="25" t="s">
        <v>5728</v>
      </c>
      <c r="B5042" s="25" t="s">
        <v>96</v>
      </c>
      <c r="C5042" s="25" t="s">
        <v>186</v>
      </c>
      <c r="D5042" s="25" t="s">
        <v>484</v>
      </c>
      <c r="E5042" s="25" t="s">
        <v>55</v>
      </c>
      <c r="F5042" s="25" t="s">
        <v>9433</v>
      </c>
      <c r="G5042" s="25" t="s">
        <v>9440</v>
      </c>
      <c r="H5042" s="25" t="n">
        <v>0</v>
      </c>
    </row>
    <row r="5043" customFormat="false" ht="15" hidden="false" customHeight="false" outlineLevel="0" collapsed="false">
      <c r="A5043" s="25" t="s">
        <v>5729</v>
      </c>
      <c r="B5043" s="25" t="s">
        <v>96</v>
      </c>
      <c r="C5043" s="25" t="s">
        <v>186</v>
      </c>
      <c r="D5043" s="25" t="s">
        <v>622</v>
      </c>
      <c r="E5043" s="25" t="s">
        <v>55</v>
      </c>
      <c r="F5043" s="25" t="s">
        <v>9433</v>
      </c>
      <c r="G5043" s="25" t="s">
        <v>9447</v>
      </c>
      <c r="H5043" s="25" t="n">
        <v>0</v>
      </c>
    </row>
    <row r="5044" customFormat="false" ht="15" hidden="false" customHeight="false" outlineLevel="0" collapsed="false">
      <c r="A5044" s="25" t="s">
        <v>5730</v>
      </c>
      <c r="B5044" s="25" t="s">
        <v>96</v>
      </c>
      <c r="C5044" s="25" t="s">
        <v>178</v>
      </c>
      <c r="D5044" s="25" t="s">
        <v>639</v>
      </c>
      <c r="E5044" s="25" t="s">
        <v>54</v>
      </c>
      <c r="F5044" s="25" t="s">
        <v>9433</v>
      </c>
      <c r="G5044" s="25" t="s">
        <v>9372</v>
      </c>
      <c r="H5044" s="25" t="n">
        <v>5340</v>
      </c>
    </row>
    <row r="5045" customFormat="false" ht="15" hidden="false" customHeight="false" outlineLevel="0" collapsed="false">
      <c r="A5045" s="25" t="s">
        <v>2725</v>
      </c>
      <c r="B5045" s="25" t="s">
        <v>78</v>
      </c>
      <c r="C5045" s="25" t="s">
        <v>186</v>
      </c>
      <c r="E5045" s="25" t="s">
        <v>56</v>
      </c>
      <c r="F5045" s="25" t="s">
        <v>9433</v>
      </c>
    </row>
    <row r="5046" customFormat="false" ht="15" hidden="false" customHeight="false" outlineLevel="0" collapsed="false">
      <c r="A5046" s="25" t="s">
        <v>2726</v>
      </c>
      <c r="B5046" s="25" t="s">
        <v>78</v>
      </c>
      <c r="C5046" s="25" t="s">
        <v>148</v>
      </c>
      <c r="D5046" s="25" t="s">
        <v>421</v>
      </c>
      <c r="E5046" s="25" t="s">
        <v>56</v>
      </c>
      <c r="F5046" s="25" t="s">
        <v>9433</v>
      </c>
    </row>
    <row r="5047" customFormat="false" ht="15" hidden="false" customHeight="false" outlineLevel="0" collapsed="false">
      <c r="A5047" s="25" t="s">
        <v>2727</v>
      </c>
      <c r="B5047" s="25" t="s">
        <v>78</v>
      </c>
      <c r="C5047" s="25" t="s">
        <v>160</v>
      </c>
      <c r="E5047" s="25" t="s">
        <v>56</v>
      </c>
      <c r="F5047" s="25" t="s">
        <v>9433</v>
      </c>
    </row>
    <row r="5048" customFormat="false" ht="15" hidden="false" customHeight="false" outlineLevel="0" collapsed="false">
      <c r="A5048" s="25" t="s">
        <v>2728</v>
      </c>
      <c r="B5048" s="25" t="s">
        <v>78</v>
      </c>
      <c r="C5048" s="25" t="s">
        <v>186</v>
      </c>
      <c r="D5048" s="25" t="s">
        <v>225</v>
      </c>
      <c r="E5048" s="25" t="s">
        <v>55</v>
      </c>
      <c r="F5048" s="25" t="s">
        <v>9433</v>
      </c>
      <c r="G5048" s="25" t="s">
        <v>9446</v>
      </c>
      <c r="H5048" s="25" t="n">
        <v>0</v>
      </c>
    </row>
    <row r="5049" customFormat="false" ht="15" hidden="false" customHeight="false" outlineLevel="0" collapsed="false">
      <c r="A5049" s="25" t="s">
        <v>2729</v>
      </c>
      <c r="B5049" s="25" t="s">
        <v>78</v>
      </c>
      <c r="C5049" s="25" t="s">
        <v>160</v>
      </c>
      <c r="D5049" s="25" t="s">
        <v>176</v>
      </c>
      <c r="E5049" s="25" t="s">
        <v>54</v>
      </c>
      <c r="F5049" s="25" t="s">
        <v>9433</v>
      </c>
      <c r="G5049" s="25" t="s">
        <v>9448</v>
      </c>
      <c r="H5049" s="25" t="n">
        <v>2970</v>
      </c>
    </row>
    <row r="5050" customFormat="false" ht="15" hidden="false" customHeight="false" outlineLevel="0" collapsed="false">
      <c r="A5050" s="25" t="s">
        <v>7534</v>
      </c>
      <c r="B5050" s="25" t="s">
        <v>112</v>
      </c>
      <c r="C5050" s="25" t="s">
        <v>9107</v>
      </c>
      <c r="D5050" s="25" t="s">
        <v>5204</v>
      </c>
      <c r="E5050" s="25" t="s">
        <v>55</v>
      </c>
      <c r="F5050" s="25" t="s">
        <v>9433</v>
      </c>
      <c r="G5050" s="25" t="s">
        <v>9444</v>
      </c>
      <c r="H5050" s="25" t="n">
        <v>0</v>
      </c>
    </row>
    <row r="5051" customFormat="false" ht="15" hidden="false" customHeight="false" outlineLevel="0" collapsed="false">
      <c r="A5051" s="25" t="s">
        <v>3083</v>
      </c>
      <c r="B5051" s="25" t="s">
        <v>76</v>
      </c>
      <c r="C5051" s="25" t="s">
        <v>186</v>
      </c>
      <c r="D5051" s="25" t="s">
        <v>176</v>
      </c>
      <c r="E5051" s="25" t="s">
        <v>56</v>
      </c>
      <c r="F5051" s="25" t="s">
        <v>9433</v>
      </c>
    </row>
    <row r="5052" customFormat="false" ht="15" hidden="false" customHeight="false" outlineLevel="0" collapsed="false">
      <c r="A5052" s="25" t="s">
        <v>3084</v>
      </c>
      <c r="B5052" s="25" t="s">
        <v>76</v>
      </c>
      <c r="C5052" s="25" t="s">
        <v>170</v>
      </c>
      <c r="E5052" s="25" t="s">
        <v>56</v>
      </c>
      <c r="F5052" s="25" t="s">
        <v>9433</v>
      </c>
    </row>
    <row r="5053" customFormat="false" ht="15" hidden="false" customHeight="false" outlineLevel="0" collapsed="false">
      <c r="A5053" s="25" t="s">
        <v>3085</v>
      </c>
      <c r="B5053" s="25" t="s">
        <v>76</v>
      </c>
      <c r="C5053" s="25" t="s">
        <v>170</v>
      </c>
      <c r="E5053" s="25" t="s">
        <v>56</v>
      </c>
      <c r="F5053" s="25" t="s">
        <v>9433</v>
      </c>
    </row>
    <row r="5054" customFormat="false" ht="15" hidden="false" customHeight="false" outlineLevel="0" collapsed="false">
      <c r="A5054" s="25" t="s">
        <v>7860</v>
      </c>
      <c r="B5054" s="25" t="s">
        <v>114</v>
      </c>
      <c r="C5054" s="25" t="s">
        <v>186</v>
      </c>
      <c r="E5054" s="25" t="s">
        <v>56</v>
      </c>
      <c r="F5054" s="25" t="s">
        <v>9433</v>
      </c>
    </row>
    <row r="5055" customFormat="false" ht="15" hidden="false" customHeight="false" outlineLevel="0" collapsed="false">
      <c r="A5055" s="25" t="s">
        <v>8286</v>
      </c>
      <c r="B5055" s="25" t="s">
        <v>113</v>
      </c>
      <c r="C5055" s="25" t="s">
        <v>170</v>
      </c>
      <c r="D5055" s="25" t="s">
        <v>156</v>
      </c>
      <c r="E5055" s="25" t="s">
        <v>54</v>
      </c>
      <c r="F5055" s="25" t="s">
        <v>9433</v>
      </c>
      <c r="G5055" s="25" t="s">
        <v>9449</v>
      </c>
      <c r="H5055" s="25" t="n">
        <v>997</v>
      </c>
    </row>
    <row r="5056" customFormat="false" ht="15" hidden="false" customHeight="false" outlineLevel="0" collapsed="false">
      <c r="A5056" s="25" t="s">
        <v>1036</v>
      </c>
      <c r="B5056" s="25" t="s">
        <v>72</v>
      </c>
      <c r="C5056" s="25" t="s">
        <v>148</v>
      </c>
      <c r="E5056" s="25" t="s">
        <v>56</v>
      </c>
      <c r="F5056" s="25" t="s">
        <v>9433</v>
      </c>
    </row>
    <row r="5057" customFormat="false" ht="15" hidden="false" customHeight="false" outlineLevel="0" collapsed="false">
      <c r="A5057" s="25" t="s">
        <v>1037</v>
      </c>
      <c r="B5057" s="25" t="s">
        <v>72</v>
      </c>
      <c r="C5057" s="25" t="s">
        <v>170</v>
      </c>
      <c r="D5057" s="25" t="s">
        <v>198</v>
      </c>
      <c r="E5057" s="25" t="s">
        <v>55</v>
      </c>
      <c r="F5057" s="25" t="s">
        <v>9433</v>
      </c>
      <c r="G5057" s="25" t="s">
        <v>9447</v>
      </c>
      <c r="H5057" s="25" t="n">
        <v>0</v>
      </c>
    </row>
    <row r="5058" customFormat="false" ht="15" hidden="false" customHeight="false" outlineLevel="0" collapsed="false">
      <c r="A5058" s="25" t="s">
        <v>1038</v>
      </c>
      <c r="B5058" s="25" t="s">
        <v>72</v>
      </c>
      <c r="C5058" s="25" t="s">
        <v>160</v>
      </c>
      <c r="D5058" s="25" t="s">
        <v>176</v>
      </c>
      <c r="E5058" s="25" t="s">
        <v>55</v>
      </c>
      <c r="F5058" s="25" t="s">
        <v>9433</v>
      </c>
      <c r="G5058" s="25" t="s">
        <v>9449</v>
      </c>
      <c r="H5058" s="25" t="n">
        <v>0</v>
      </c>
    </row>
    <row r="5059" customFormat="false" ht="15" hidden="false" customHeight="false" outlineLevel="0" collapsed="false">
      <c r="A5059" s="25" t="s">
        <v>3363</v>
      </c>
      <c r="B5059" s="25" t="s">
        <v>77</v>
      </c>
      <c r="C5059" s="25" t="s">
        <v>170</v>
      </c>
      <c r="D5059" s="25" t="s">
        <v>162</v>
      </c>
      <c r="E5059" s="25" t="s">
        <v>56</v>
      </c>
      <c r="F5059" s="25" t="s">
        <v>9433</v>
      </c>
    </row>
    <row r="5060" customFormat="false" ht="15" hidden="false" customHeight="false" outlineLevel="0" collapsed="false">
      <c r="A5060" s="25" t="s">
        <v>3364</v>
      </c>
      <c r="B5060" s="25" t="s">
        <v>77</v>
      </c>
      <c r="C5060" s="25" t="s">
        <v>178</v>
      </c>
      <c r="D5060" s="25" t="s">
        <v>421</v>
      </c>
      <c r="E5060" s="25" t="s">
        <v>56</v>
      </c>
      <c r="F5060" s="25" t="s">
        <v>9433</v>
      </c>
    </row>
    <row r="5061" customFormat="false" ht="15" hidden="false" customHeight="false" outlineLevel="0" collapsed="false">
      <c r="A5061" s="25" t="s">
        <v>8615</v>
      </c>
      <c r="B5061" s="25" t="s">
        <v>116</v>
      </c>
      <c r="C5061" s="25" t="s">
        <v>170</v>
      </c>
      <c r="E5061" s="25" t="s">
        <v>56</v>
      </c>
      <c r="F5061" s="25" t="s">
        <v>9433</v>
      </c>
    </row>
    <row r="5062" customFormat="false" ht="15" hidden="false" customHeight="false" outlineLevel="0" collapsed="false">
      <c r="A5062" s="25" t="s">
        <v>8616</v>
      </c>
      <c r="B5062" s="25" t="s">
        <v>116</v>
      </c>
      <c r="C5062" s="25" t="s">
        <v>9107</v>
      </c>
      <c r="E5062" s="25" t="s">
        <v>56</v>
      </c>
      <c r="F5062" s="25" t="s">
        <v>9433</v>
      </c>
    </row>
    <row r="5063" customFormat="false" ht="15" hidden="false" customHeight="false" outlineLevel="0" collapsed="false">
      <c r="A5063" s="25" t="s">
        <v>1334</v>
      </c>
      <c r="B5063" s="25" t="s">
        <v>73</v>
      </c>
      <c r="C5063" s="25" t="s">
        <v>148</v>
      </c>
      <c r="E5063" s="25" t="s">
        <v>56</v>
      </c>
      <c r="F5063" s="25" t="s">
        <v>9433</v>
      </c>
    </row>
    <row r="5064" customFormat="false" ht="15" hidden="false" customHeight="false" outlineLevel="0" collapsed="false">
      <c r="A5064" s="25" t="s">
        <v>1335</v>
      </c>
      <c r="B5064" s="25" t="s">
        <v>73</v>
      </c>
      <c r="C5064" s="25" t="s">
        <v>186</v>
      </c>
      <c r="D5064" s="25" t="s">
        <v>215</v>
      </c>
      <c r="E5064" s="25" t="s">
        <v>54</v>
      </c>
      <c r="F5064" s="25" t="s">
        <v>9433</v>
      </c>
      <c r="G5064" s="25" t="s">
        <v>9449</v>
      </c>
      <c r="H5064" s="25" t="n">
        <v>526</v>
      </c>
    </row>
    <row r="5065" customFormat="false" ht="15" hidden="false" customHeight="false" outlineLevel="0" collapsed="false">
      <c r="A5065" s="25" t="s">
        <v>3656</v>
      </c>
      <c r="B5065" s="25" t="s">
        <v>79</v>
      </c>
      <c r="C5065" s="25" t="s">
        <v>178</v>
      </c>
      <c r="D5065" s="25" t="s">
        <v>191</v>
      </c>
      <c r="E5065" s="25" t="s">
        <v>55</v>
      </c>
      <c r="F5065" s="25" t="s">
        <v>9433</v>
      </c>
      <c r="G5065" s="25" t="s">
        <v>9444</v>
      </c>
      <c r="H5065" s="25" t="n">
        <v>0</v>
      </c>
    </row>
    <row r="5066" customFormat="false" ht="15" hidden="false" customHeight="false" outlineLevel="0" collapsed="false">
      <c r="A5066" s="25" t="s">
        <v>3657</v>
      </c>
      <c r="B5066" s="25" t="s">
        <v>79</v>
      </c>
      <c r="C5066" s="25" t="s">
        <v>186</v>
      </c>
      <c r="D5066" s="25" t="s">
        <v>237</v>
      </c>
      <c r="E5066" s="25" t="s">
        <v>54</v>
      </c>
      <c r="F5066" s="25" t="s">
        <v>9433</v>
      </c>
      <c r="G5066" s="25" t="s">
        <v>9449</v>
      </c>
      <c r="H5066" s="25" t="n">
        <v>418</v>
      </c>
    </row>
    <row r="5067" customFormat="false" ht="15" hidden="false" customHeight="false" outlineLevel="0" collapsed="false">
      <c r="A5067" s="25" t="s">
        <v>3658</v>
      </c>
      <c r="B5067" s="25" t="s">
        <v>79</v>
      </c>
      <c r="C5067" s="25" t="s">
        <v>148</v>
      </c>
      <c r="D5067" s="25" t="s">
        <v>225</v>
      </c>
      <c r="E5067" s="25" t="s">
        <v>54</v>
      </c>
      <c r="F5067" s="25" t="s">
        <v>9433</v>
      </c>
      <c r="G5067" s="25" t="s">
        <v>9444</v>
      </c>
      <c r="H5067" s="25" t="n">
        <v>54</v>
      </c>
    </row>
    <row r="5068" customFormat="false" ht="15" hidden="false" customHeight="false" outlineLevel="0" collapsed="false">
      <c r="A5068" s="25" t="s">
        <v>6858</v>
      </c>
      <c r="B5068" s="25" t="s">
        <v>105</v>
      </c>
      <c r="C5068" s="25" t="s">
        <v>186</v>
      </c>
      <c r="D5068" s="25" t="s">
        <v>417</v>
      </c>
      <c r="E5068" s="25" t="s">
        <v>54</v>
      </c>
      <c r="F5068" s="25" t="s">
        <v>9433</v>
      </c>
      <c r="G5068" s="25" t="s">
        <v>9392</v>
      </c>
      <c r="H5068" s="25" t="n">
        <v>622</v>
      </c>
    </row>
    <row r="5069" customFormat="false" ht="15" hidden="false" customHeight="false" outlineLevel="0" collapsed="false">
      <c r="A5069" s="25" t="s">
        <v>4308</v>
      </c>
      <c r="B5069" s="25" t="s">
        <v>88</v>
      </c>
      <c r="C5069" s="25" t="s">
        <v>178</v>
      </c>
      <c r="D5069" s="25" t="s">
        <v>1049</v>
      </c>
      <c r="E5069" s="25" t="s">
        <v>54</v>
      </c>
      <c r="F5069" s="25" t="s">
        <v>9433</v>
      </c>
      <c r="G5069" s="25" t="s">
        <v>9372</v>
      </c>
      <c r="H5069" s="25" t="n">
        <v>4930</v>
      </c>
    </row>
    <row r="5070" customFormat="false" ht="15" hidden="false" customHeight="false" outlineLevel="0" collapsed="false">
      <c r="A5070" s="25" t="s">
        <v>1624</v>
      </c>
      <c r="B5070" s="25" t="s">
        <v>71</v>
      </c>
      <c r="C5070" s="25" t="s">
        <v>178</v>
      </c>
      <c r="E5070" s="25" t="s">
        <v>56</v>
      </c>
      <c r="F5070" s="25" t="s">
        <v>9433</v>
      </c>
    </row>
    <row r="5071" customFormat="false" ht="15" hidden="false" customHeight="false" outlineLevel="0" collapsed="false">
      <c r="A5071" s="25" t="s">
        <v>1625</v>
      </c>
      <c r="B5071" s="25" t="s">
        <v>71</v>
      </c>
      <c r="C5071" s="25" t="s">
        <v>148</v>
      </c>
      <c r="D5071" s="25" t="s">
        <v>195</v>
      </c>
      <c r="E5071" s="25" t="s">
        <v>56</v>
      </c>
      <c r="F5071" s="25" t="s">
        <v>9433</v>
      </c>
    </row>
    <row r="5072" customFormat="false" ht="15" hidden="false" customHeight="false" outlineLevel="0" collapsed="false">
      <c r="A5072" s="25" t="s">
        <v>1626</v>
      </c>
      <c r="B5072" s="25" t="s">
        <v>71</v>
      </c>
      <c r="C5072" s="25" t="s">
        <v>148</v>
      </c>
      <c r="D5072" s="25" t="s">
        <v>231</v>
      </c>
      <c r="E5072" s="25" t="s">
        <v>54</v>
      </c>
      <c r="F5072" s="25" t="s">
        <v>9433</v>
      </c>
      <c r="G5072" s="25" t="s">
        <v>9444</v>
      </c>
      <c r="H5072" s="25" t="n">
        <v>51</v>
      </c>
    </row>
    <row r="5073" customFormat="false" ht="15" hidden="false" customHeight="false" outlineLevel="0" collapsed="false">
      <c r="A5073" s="25" t="s">
        <v>1627</v>
      </c>
      <c r="B5073" s="25" t="s">
        <v>71</v>
      </c>
      <c r="C5073" s="25" t="s">
        <v>160</v>
      </c>
      <c r="D5073" s="25" t="s">
        <v>173</v>
      </c>
      <c r="E5073" s="25" t="s">
        <v>54</v>
      </c>
      <c r="F5073" s="25" t="s">
        <v>9433</v>
      </c>
      <c r="G5073" s="25" t="s">
        <v>9449</v>
      </c>
      <c r="H5073" s="25" t="n">
        <v>3167</v>
      </c>
    </row>
    <row r="5074" customFormat="false" ht="15" hidden="false" customHeight="false" outlineLevel="0" collapsed="false">
      <c r="A5074" s="25" t="s">
        <v>1628</v>
      </c>
      <c r="B5074" s="25" t="s">
        <v>71</v>
      </c>
      <c r="C5074" s="25" t="s">
        <v>160</v>
      </c>
      <c r="D5074" s="25" t="s">
        <v>240</v>
      </c>
      <c r="E5074" s="25" t="s">
        <v>54</v>
      </c>
      <c r="F5074" s="25" t="s">
        <v>9433</v>
      </c>
      <c r="G5074" s="25" t="s">
        <v>9398</v>
      </c>
      <c r="H5074" s="25" t="n">
        <v>3038</v>
      </c>
    </row>
    <row r="5075" customFormat="false" ht="15" hidden="false" customHeight="false" outlineLevel="0" collapsed="false">
      <c r="A5075" s="25" t="s">
        <v>7195</v>
      </c>
      <c r="B5075" s="25" t="s">
        <v>104</v>
      </c>
      <c r="C5075" s="25" t="s">
        <v>9107</v>
      </c>
      <c r="D5075" s="25" t="s">
        <v>1049</v>
      </c>
      <c r="E5075" s="25" t="s">
        <v>56</v>
      </c>
      <c r="F5075" s="25" t="s">
        <v>9433</v>
      </c>
    </row>
    <row r="5076" customFormat="false" ht="15" hidden="false" customHeight="false" outlineLevel="0" collapsed="false">
      <c r="A5076" s="25" t="s">
        <v>7196</v>
      </c>
      <c r="B5076" s="25" t="s">
        <v>104</v>
      </c>
      <c r="C5076" s="25" t="s">
        <v>9107</v>
      </c>
      <c r="E5076" s="25" t="s">
        <v>56</v>
      </c>
      <c r="F5076" s="25" t="s">
        <v>9433</v>
      </c>
    </row>
    <row r="5077" customFormat="false" ht="15" hidden="false" customHeight="false" outlineLevel="0" collapsed="false">
      <c r="A5077" s="25" t="s">
        <v>7197</v>
      </c>
      <c r="B5077" s="25" t="s">
        <v>104</v>
      </c>
      <c r="C5077" s="25" t="s">
        <v>160</v>
      </c>
      <c r="D5077" s="25" t="s">
        <v>1351</v>
      </c>
      <c r="E5077" s="25" t="s">
        <v>54</v>
      </c>
      <c r="F5077" s="25" t="s">
        <v>9433</v>
      </c>
      <c r="G5077" s="25" t="s">
        <v>9401</v>
      </c>
      <c r="H5077" s="25" t="n">
        <v>2851</v>
      </c>
    </row>
    <row r="5078" customFormat="false" ht="15" hidden="false" customHeight="false" outlineLevel="0" collapsed="false">
      <c r="A5078" s="25" t="s">
        <v>4533</v>
      </c>
      <c r="B5078" s="25" t="s">
        <v>86</v>
      </c>
      <c r="C5078" s="25" t="s">
        <v>170</v>
      </c>
      <c r="D5078" s="25" t="s">
        <v>3075</v>
      </c>
      <c r="E5078" s="25" t="s">
        <v>56</v>
      </c>
      <c r="F5078" s="25" t="s">
        <v>9433</v>
      </c>
    </row>
    <row r="5079" customFormat="false" ht="15" hidden="false" customHeight="false" outlineLevel="0" collapsed="false">
      <c r="A5079" s="25" t="s">
        <v>8930</v>
      </c>
      <c r="B5079" s="25" t="s">
        <v>115</v>
      </c>
      <c r="C5079" s="25" t="s">
        <v>186</v>
      </c>
      <c r="E5079" s="25" t="s">
        <v>56</v>
      </c>
      <c r="F5079" s="25" t="s">
        <v>9433</v>
      </c>
    </row>
    <row r="5080" customFormat="false" ht="15" hidden="false" customHeight="false" outlineLevel="0" collapsed="false">
      <c r="A5080" s="25" t="s">
        <v>8931</v>
      </c>
      <c r="B5080" s="25" t="s">
        <v>115</v>
      </c>
      <c r="C5080" s="25" t="s">
        <v>186</v>
      </c>
      <c r="E5080" s="25" t="s">
        <v>56</v>
      </c>
      <c r="F5080" s="25" t="s">
        <v>9433</v>
      </c>
    </row>
    <row r="5081" customFormat="false" ht="15" hidden="false" customHeight="false" outlineLevel="0" collapsed="false">
      <c r="A5081" s="25" t="s">
        <v>8932</v>
      </c>
      <c r="B5081" s="25" t="s">
        <v>115</v>
      </c>
      <c r="C5081" s="25" t="s">
        <v>186</v>
      </c>
      <c r="E5081" s="25" t="s">
        <v>56</v>
      </c>
      <c r="F5081" s="25" t="s">
        <v>9433</v>
      </c>
    </row>
    <row r="5082" customFormat="false" ht="15" hidden="false" customHeight="false" outlineLevel="0" collapsed="false">
      <c r="A5082" s="25" t="s">
        <v>8933</v>
      </c>
      <c r="B5082" s="25" t="s">
        <v>115</v>
      </c>
      <c r="C5082" s="25" t="s">
        <v>186</v>
      </c>
      <c r="D5082" s="25" t="s">
        <v>449</v>
      </c>
      <c r="E5082" s="25" t="s">
        <v>55</v>
      </c>
      <c r="F5082" s="25" t="s">
        <v>9433</v>
      </c>
      <c r="G5082" s="25" t="s">
        <v>9454</v>
      </c>
      <c r="H5082" s="25" t="n">
        <v>0</v>
      </c>
    </row>
    <row r="5083" customFormat="false" ht="15" hidden="false" customHeight="false" outlineLevel="0" collapsed="false">
      <c r="A5083" s="25" t="s">
        <v>8934</v>
      </c>
      <c r="B5083" s="25" t="s">
        <v>115</v>
      </c>
      <c r="C5083" s="25" t="s">
        <v>9107</v>
      </c>
      <c r="D5083" s="25" t="s">
        <v>1646</v>
      </c>
      <c r="E5083" s="25" t="s">
        <v>54</v>
      </c>
      <c r="F5083" s="25" t="s">
        <v>9433</v>
      </c>
      <c r="G5083" s="25" t="s">
        <v>9440</v>
      </c>
      <c r="H5083" s="25" t="n">
        <v>5283</v>
      </c>
    </row>
    <row r="5084" customFormat="false" ht="15" hidden="false" customHeight="false" outlineLevel="0" collapsed="false">
      <c r="A5084" s="25" t="s">
        <v>8935</v>
      </c>
      <c r="B5084" s="25" t="s">
        <v>115</v>
      </c>
      <c r="C5084" s="25" t="s">
        <v>148</v>
      </c>
      <c r="D5084" s="25" t="s">
        <v>1646</v>
      </c>
      <c r="E5084" s="25" t="s">
        <v>54</v>
      </c>
      <c r="F5084" s="25" t="s">
        <v>9433</v>
      </c>
      <c r="G5084" s="25" t="s">
        <v>9434</v>
      </c>
      <c r="H5084" s="25" t="n">
        <v>49</v>
      </c>
    </row>
    <row r="5085" customFormat="false" ht="15" hidden="false" customHeight="false" outlineLevel="0" collapsed="false">
      <c r="A5085" s="25" t="s">
        <v>430</v>
      </c>
      <c r="B5085" s="25" t="s">
        <v>69</v>
      </c>
      <c r="C5085" s="25" t="s">
        <v>186</v>
      </c>
      <c r="E5085" s="25" t="s">
        <v>56</v>
      </c>
      <c r="F5085" s="25" t="s">
        <v>9440</v>
      </c>
    </row>
    <row r="5086" customFormat="false" ht="15" hidden="false" customHeight="false" outlineLevel="0" collapsed="false">
      <c r="A5086" s="25" t="s">
        <v>431</v>
      </c>
      <c r="B5086" s="25" t="s">
        <v>69</v>
      </c>
      <c r="C5086" s="25" t="s">
        <v>178</v>
      </c>
      <c r="E5086" s="25" t="s">
        <v>56</v>
      </c>
      <c r="F5086" s="25" t="s">
        <v>9440</v>
      </c>
    </row>
    <row r="5087" customFormat="false" ht="15" hidden="false" customHeight="false" outlineLevel="0" collapsed="false">
      <c r="A5087" s="25" t="s">
        <v>432</v>
      </c>
      <c r="B5087" s="25" t="s">
        <v>69</v>
      </c>
      <c r="C5087" s="25" t="s">
        <v>148</v>
      </c>
      <c r="D5087" s="25" t="s">
        <v>433</v>
      </c>
      <c r="E5087" s="25" t="s">
        <v>56</v>
      </c>
      <c r="F5087" s="25" t="s">
        <v>9440</v>
      </c>
    </row>
    <row r="5088" customFormat="false" ht="15" hidden="false" customHeight="false" outlineLevel="0" collapsed="false">
      <c r="A5088" s="25" t="s">
        <v>434</v>
      </c>
      <c r="B5088" s="25" t="s">
        <v>69</v>
      </c>
      <c r="C5088" s="25" t="s">
        <v>148</v>
      </c>
      <c r="E5088" s="25" t="s">
        <v>56</v>
      </c>
      <c r="F5088" s="25" t="s">
        <v>9440</v>
      </c>
    </row>
    <row r="5089" customFormat="false" ht="15" hidden="false" customHeight="false" outlineLevel="0" collapsed="false">
      <c r="A5089" s="25" t="s">
        <v>435</v>
      </c>
      <c r="B5089" s="25" t="s">
        <v>69</v>
      </c>
      <c r="C5089" s="25" t="s">
        <v>148</v>
      </c>
      <c r="E5089" s="25" t="s">
        <v>56</v>
      </c>
      <c r="F5089" s="25" t="s">
        <v>9440</v>
      </c>
    </row>
    <row r="5090" customFormat="false" ht="15" hidden="false" customHeight="false" outlineLevel="0" collapsed="false">
      <c r="A5090" s="25" t="s">
        <v>436</v>
      </c>
      <c r="B5090" s="25" t="s">
        <v>69</v>
      </c>
      <c r="C5090" s="25" t="s">
        <v>148</v>
      </c>
      <c r="E5090" s="25" t="s">
        <v>56</v>
      </c>
      <c r="F5090" s="25" t="s">
        <v>9440</v>
      </c>
    </row>
    <row r="5091" customFormat="false" ht="15" hidden="false" customHeight="false" outlineLevel="0" collapsed="false">
      <c r="A5091" s="25" t="s">
        <v>437</v>
      </c>
      <c r="B5091" s="25" t="s">
        <v>69</v>
      </c>
      <c r="C5091" s="25" t="s">
        <v>160</v>
      </c>
      <c r="E5091" s="25" t="s">
        <v>56</v>
      </c>
      <c r="F5091" s="25" t="s">
        <v>9440</v>
      </c>
    </row>
    <row r="5092" customFormat="false" ht="15" hidden="false" customHeight="false" outlineLevel="0" collapsed="false">
      <c r="A5092" s="25" t="s">
        <v>438</v>
      </c>
      <c r="B5092" s="25" t="s">
        <v>69</v>
      </c>
      <c r="C5092" s="25" t="s">
        <v>170</v>
      </c>
      <c r="D5092" s="25" t="s">
        <v>218</v>
      </c>
      <c r="E5092" s="25" t="s">
        <v>55</v>
      </c>
      <c r="F5092" s="25" t="s">
        <v>9440</v>
      </c>
      <c r="G5092" s="25" t="s">
        <v>9447</v>
      </c>
      <c r="H5092" s="25" t="n">
        <v>0</v>
      </c>
    </row>
    <row r="5093" customFormat="false" ht="15" hidden="false" customHeight="false" outlineLevel="0" collapsed="false">
      <c r="A5093" s="25" t="s">
        <v>439</v>
      </c>
      <c r="B5093" s="25" t="s">
        <v>69</v>
      </c>
      <c r="C5093" s="25" t="s">
        <v>160</v>
      </c>
      <c r="D5093" s="25" t="s">
        <v>158</v>
      </c>
      <c r="E5093" s="25" t="s">
        <v>55</v>
      </c>
      <c r="F5093" s="25" t="s">
        <v>9440</v>
      </c>
      <c r="G5093" s="25" t="s">
        <v>9422</v>
      </c>
      <c r="H5093" s="25" t="n">
        <v>0</v>
      </c>
    </row>
    <row r="5094" customFormat="false" ht="15" hidden="false" customHeight="false" outlineLevel="0" collapsed="false">
      <c r="A5094" s="25" t="s">
        <v>5171</v>
      </c>
      <c r="B5094" s="25" t="s">
        <v>95</v>
      </c>
      <c r="C5094" s="25" t="s">
        <v>170</v>
      </c>
      <c r="D5094" s="25" t="s">
        <v>1653</v>
      </c>
      <c r="E5094" s="25" t="s">
        <v>55</v>
      </c>
      <c r="F5094" s="25" t="s">
        <v>9440</v>
      </c>
      <c r="G5094" s="25" t="s">
        <v>9383</v>
      </c>
      <c r="H5094" s="25" t="n">
        <v>0</v>
      </c>
    </row>
    <row r="5095" customFormat="false" ht="15" hidden="false" customHeight="false" outlineLevel="0" collapsed="false">
      <c r="A5095" s="25" t="s">
        <v>5172</v>
      </c>
      <c r="B5095" s="25" t="s">
        <v>95</v>
      </c>
      <c r="C5095" s="25" t="s">
        <v>148</v>
      </c>
      <c r="D5095" s="25" t="s">
        <v>1690</v>
      </c>
      <c r="E5095" s="25" t="s">
        <v>55</v>
      </c>
      <c r="F5095" s="25" t="s">
        <v>9440</v>
      </c>
      <c r="G5095" s="25" t="s">
        <v>9443</v>
      </c>
      <c r="H5095" s="25" t="n">
        <v>0</v>
      </c>
    </row>
    <row r="5096" customFormat="false" ht="15" hidden="false" customHeight="false" outlineLevel="0" collapsed="false">
      <c r="A5096" s="25" t="s">
        <v>5173</v>
      </c>
      <c r="B5096" s="25" t="s">
        <v>95</v>
      </c>
      <c r="C5096" s="25" t="s">
        <v>160</v>
      </c>
      <c r="D5096" s="25" t="s">
        <v>1090</v>
      </c>
      <c r="E5096" s="25" t="s">
        <v>54</v>
      </c>
      <c r="F5096" s="25" t="s">
        <v>9440</v>
      </c>
      <c r="G5096" s="25" t="s">
        <v>9434</v>
      </c>
      <c r="H5096" s="25" t="n">
        <v>3684</v>
      </c>
    </row>
    <row r="5097" customFormat="false" ht="15" hidden="false" customHeight="false" outlineLevel="0" collapsed="false">
      <c r="A5097" s="25" t="s">
        <v>5174</v>
      </c>
      <c r="B5097" s="25" t="s">
        <v>95</v>
      </c>
      <c r="C5097" s="25" t="s">
        <v>160</v>
      </c>
      <c r="D5097" s="25" t="s">
        <v>421</v>
      </c>
      <c r="E5097" s="25" t="s">
        <v>54</v>
      </c>
      <c r="F5097" s="25" t="s">
        <v>9440</v>
      </c>
      <c r="G5097" s="25" t="s">
        <v>9455</v>
      </c>
      <c r="H5097" s="25" t="n">
        <v>2986</v>
      </c>
    </row>
    <row r="5098" customFormat="false" ht="15" hidden="false" customHeight="false" outlineLevel="0" collapsed="false">
      <c r="A5098" s="25" t="s">
        <v>778</v>
      </c>
      <c r="B5098" s="25" t="s">
        <v>70</v>
      </c>
      <c r="C5098" s="25" t="s">
        <v>186</v>
      </c>
      <c r="E5098" s="25" t="s">
        <v>56</v>
      </c>
      <c r="F5098" s="25" t="s">
        <v>9440</v>
      </c>
    </row>
    <row r="5099" customFormat="false" ht="15" hidden="false" customHeight="false" outlineLevel="0" collapsed="false">
      <c r="A5099" s="25" t="s">
        <v>779</v>
      </c>
      <c r="B5099" s="25" t="s">
        <v>70</v>
      </c>
      <c r="C5099" s="25" t="s">
        <v>170</v>
      </c>
      <c r="E5099" s="25" t="s">
        <v>56</v>
      </c>
      <c r="F5099" s="25" t="s">
        <v>9440</v>
      </c>
    </row>
    <row r="5100" customFormat="false" ht="15" hidden="false" customHeight="false" outlineLevel="0" collapsed="false">
      <c r="A5100" s="25" t="s">
        <v>780</v>
      </c>
      <c r="B5100" s="25" t="s">
        <v>70</v>
      </c>
      <c r="C5100" s="25" t="s">
        <v>160</v>
      </c>
      <c r="D5100" s="25" t="s">
        <v>162</v>
      </c>
      <c r="E5100" s="25" t="s">
        <v>56</v>
      </c>
      <c r="F5100" s="25" t="s">
        <v>9440</v>
      </c>
    </row>
    <row r="5101" customFormat="false" ht="15" hidden="false" customHeight="false" outlineLevel="0" collapsed="false">
      <c r="A5101" s="25" t="s">
        <v>781</v>
      </c>
      <c r="B5101" s="25" t="s">
        <v>70</v>
      </c>
      <c r="C5101" s="25" t="s">
        <v>148</v>
      </c>
      <c r="D5101" s="25" t="s">
        <v>176</v>
      </c>
      <c r="E5101" s="25" t="s">
        <v>54</v>
      </c>
      <c r="F5101" s="25" t="s">
        <v>9440</v>
      </c>
      <c r="G5101" s="25" t="s">
        <v>9434</v>
      </c>
      <c r="H5101" s="25" t="n">
        <v>50</v>
      </c>
    </row>
    <row r="5102" customFormat="false" ht="15" hidden="false" customHeight="false" outlineLevel="0" collapsed="false">
      <c r="A5102" s="25" t="s">
        <v>3969</v>
      </c>
      <c r="B5102" s="25" t="s">
        <v>87</v>
      </c>
      <c r="C5102" s="25" t="s">
        <v>9107</v>
      </c>
      <c r="D5102" s="25" t="s">
        <v>3511</v>
      </c>
      <c r="E5102" s="25" t="s">
        <v>55</v>
      </c>
      <c r="F5102" s="25" t="s">
        <v>9440</v>
      </c>
      <c r="G5102" s="25" t="s">
        <v>9335</v>
      </c>
      <c r="H5102" s="25" t="n">
        <v>0</v>
      </c>
    </row>
    <row r="5103" customFormat="false" ht="15" hidden="false" customHeight="false" outlineLevel="0" collapsed="false">
      <c r="A5103" s="25" t="s">
        <v>3970</v>
      </c>
      <c r="B5103" s="25" t="s">
        <v>87</v>
      </c>
      <c r="C5103" s="25" t="s">
        <v>9107</v>
      </c>
      <c r="D5103" s="25" t="s">
        <v>484</v>
      </c>
      <c r="E5103" s="25" t="s">
        <v>55</v>
      </c>
      <c r="F5103" s="25" t="s">
        <v>9440</v>
      </c>
      <c r="G5103" s="25" t="s">
        <v>9447</v>
      </c>
      <c r="H5103" s="25" t="n">
        <v>0</v>
      </c>
    </row>
    <row r="5104" customFormat="false" ht="15" hidden="false" customHeight="false" outlineLevel="0" collapsed="false">
      <c r="A5104" s="25" t="s">
        <v>2194</v>
      </c>
      <c r="B5104" s="25" t="s">
        <v>80</v>
      </c>
      <c r="C5104" s="25" t="s">
        <v>186</v>
      </c>
      <c r="E5104" s="25" t="s">
        <v>56</v>
      </c>
      <c r="F5104" s="25" t="s">
        <v>9440</v>
      </c>
    </row>
    <row r="5105" customFormat="false" ht="15" hidden="false" customHeight="false" outlineLevel="0" collapsed="false">
      <c r="A5105" s="25" t="s">
        <v>2195</v>
      </c>
      <c r="B5105" s="25" t="s">
        <v>80</v>
      </c>
      <c r="C5105" s="25" t="s">
        <v>170</v>
      </c>
      <c r="E5105" s="25" t="s">
        <v>56</v>
      </c>
      <c r="F5105" s="25" t="s">
        <v>9440</v>
      </c>
    </row>
    <row r="5106" customFormat="false" ht="15" hidden="false" customHeight="false" outlineLevel="0" collapsed="false">
      <c r="A5106" s="25" t="s">
        <v>2196</v>
      </c>
      <c r="B5106" s="25" t="s">
        <v>80</v>
      </c>
      <c r="C5106" s="25" t="s">
        <v>9107</v>
      </c>
      <c r="E5106" s="25" t="s">
        <v>56</v>
      </c>
      <c r="F5106" s="25" t="s">
        <v>9440</v>
      </c>
    </row>
    <row r="5107" customFormat="false" ht="15" hidden="false" customHeight="false" outlineLevel="0" collapsed="false">
      <c r="A5107" s="25" t="s">
        <v>2197</v>
      </c>
      <c r="B5107" s="25" t="s">
        <v>80</v>
      </c>
      <c r="C5107" s="25" t="s">
        <v>148</v>
      </c>
      <c r="E5107" s="25" t="s">
        <v>56</v>
      </c>
      <c r="F5107" s="25" t="s">
        <v>9440</v>
      </c>
    </row>
    <row r="5108" customFormat="false" ht="15" hidden="false" customHeight="false" outlineLevel="0" collapsed="false">
      <c r="A5108" s="25" t="s">
        <v>2198</v>
      </c>
      <c r="B5108" s="25" t="s">
        <v>80</v>
      </c>
      <c r="C5108" s="25" t="s">
        <v>9107</v>
      </c>
      <c r="D5108" s="25" t="s">
        <v>225</v>
      </c>
      <c r="E5108" s="25" t="s">
        <v>55</v>
      </c>
      <c r="F5108" s="25" t="s">
        <v>9440</v>
      </c>
      <c r="G5108" s="25" t="s">
        <v>9439</v>
      </c>
      <c r="H5108" s="25" t="n">
        <v>0</v>
      </c>
    </row>
    <row r="5109" customFormat="false" ht="15" hidden="false" customHeight="false" outlineLevel="0" collapsed="false">
      <c r="A5109" s="25" t="s">
        <v>2199</v>
      </c>
      <c r="B5109" s="25" t="s">
        <v>80</v>
      </c>
      <c r="C5109" s="25" t="s">
        <v>170</v>
      </c>
      <c r="D5109" s="25" t="s">
        <v>154</v>
      </c>
      <c r="E5109" s="25" t="s">
        <v>54</v>
      </c>
      <c r="F5109" s="25" t="s">
        <v>9440</v>
      </c>
      <c r="G5109" s="25" t="s">
        <v>9447</v>
      </c>
      <c r="H5109" s="25" t="n">
        <v>927</v>
      </c>
    </row>
    <row r="5110" customFormat="false" ht="15" hidden="false" customHeight="false" outlineLevel="0" collapsed="false">
      <c r="A5110" s="25" t="s">
        <v>2200</v>
      </c>
      <c r="B5110" s="25" t="s">
        <v>80</v>
      </c>
      <c r="C5110" s="25" t="s">
        <v>9107</v>
      </c>
      <c r="D5110" s="25" t="s">
        <v>167</v>
      </c>
      <c r="E5110" s="25" t="s">
        <v>54</v>
      </c>
      <c r="F5110" s="25" t="s">
        <v>9440</v>
      </c>
      <c r="G5110" s="25" t="s">
        <v>9382</v>
      </c>
      <c r="H5110" s="25" t="n">
        <v>5113</v>
      </c>
    </row>
    <row r="5111" customFormat="false" ht="15" hidden="false" customHeight="false" outlineLevel="0" collapsed="false">
      <c r="A5111" s="25" t="s">
        <v>6184</v>
      </c>
      <c r="B5111" s="25" t="s">
        <v>108</v>
      </c>
      <c r="C5111" s="25" t="s">
        <v>148</v>
      </c>
      <c r="D5111" s="25" t="s">
        <v>1789</v>
      </c>
      <c r="E5111" s="25" t="s">
        <v>54</v>
      </c>
      <c r="F5111" s="25" t="s">
        <v>9440</v>
      </c>
      <c r="G5111" s="25" t="s">
        <v>9434</v>
      </c>
      <c r="H5111" s="25" t="n">
        <v>51</v>
      </c>
    </row>
    <row r="5112" customFormat="false" ht="15" hidden="false" customHeight="false" outlineLevel="0" collapsed="false">
      <c r="A5112" s="25" t="s">
        <v>2730</v>
      </c>
      <c r="B5112" s="25" t="s">
        <v>78</v>
      </c>
      <c r="C5112" s="25" t="s">
        <v>186</v>
      </c>
      <c r="E5112" s="25" t="s">
        <v>56</v>
      </c>
      <c r="F5112" s="25" t="s">
        <v>9440</v>
      </c>
    </row>
    <row r="5113" customFormat="false" ht="15" hidden="false" customHeight="false" outlineLevel="0" collapsed="false">
      <c r="A5113" s="25" t="s">
        <v>2731</v>
      </c>
      <c r="B5113" s="25" t="s">
        <v>78</v>
      </c>
      <c r="C5113" s="25" t="s">
        <v>170</v>
      </c>
      <c r="D5113" s="25" t="s">
        <v>198</v>
      </c>
      <c r="E5113" s="25" t="s">
        <v>56</v>
      </c>
      <c r="F5113" s="25" t="s">
        <v>9440</v>
      </c>
    </row>
    <row r="5114" customFormat="false" ht="15" hidden="false" customHeight="false" outlineLevel="0" collapsed="false">
      <c r="A5114" s="25" t="s">
        <v>2732</v>
      </c>
      <c r="B5114" s="25" t="s">
        <v>78</v>
      </c>
      <c r="C5114" s="25" t="s">
        <v>148</v>
      </c>
      <c r="D5114" s="25" t="s">
        <v>1795</v>
      </c>
      <c r="E5114" s="25" t="s">
        <v>56</v>
      </c>
      <c r="F5114" s="25" t="s">
        <v>9440</v>
      </c>
    </row>
    <row r="5115" customFormat="false" ht="15" hidden="false" customHeight="false" outlineLevel="0" collapsed="false">
      <c r="A5115" s="25" t="s">
        <v>2733</v>
      </c>
      <c r="B5115" s="25" t="s">
        <v>78</v>
      </c>
      <c r="C5115" s="25" t="s">
        <v>148</v>
      </c>
      <c r="E5115" s="25" t="s">
        <v>56</v>
      </c>
      <c r="F5115" s="25" t="s">
        <v>9440</v>
      </c>
    </row>
    <row r="5116" customFormat="false" ht="15" hidden="false" customHeight="false" outlineLevel="0" collapsed="false">
      <c r="A5116" s="25" t="s">
        <v>2734</v>
      </c>
      <c r="B5116" s="25" t="s">
        <v>78</v>
      </c>
      <c r="C5116" s="25" t="s">
        <v>160</v>
      </c>
      <c r="D5116" s="25" t="s">
        <v>1671</v>
      </c>
      <c r="E5116" s="25" t="s">
        <v>56</v>
      </c>
      <c r="F5116" s="25" t="s">
        <v>9440</v>
      </c>
    </row>
    <row r="5117" customFormat="false" ht="15" hidden="false" customHeight="false" outlineLevel="0" collapsed="false">
      <c r="A5117" s="25" t="s">
        <v>6374</v>
      </c>
      <c r="B5117" s="25" t="s">
        <v>106</v>
      </c>
      <c r="C5117" s="25" t="s">
        <v>148</v>
      </c>
      <c r="D5117" s="25" t="s">
        <v>1187</v>
      </c>
      <c r="E5117" s="25" t="s">
        <v>54</v>
      </c>
      <c r="F5117" s="25" t="s">
        <v>9440</v>
      </c>
      <c r="G5117" s="25" t="s">
        <v>9388</v>
      </c>
      <c r="H5117" s="25" t="n">
        <v>64</v>
      </c>
    </row>
    <row r="5118" customFormat="false" ht="15" hidden="false" customHeight="false" outlineLevel="0" collapsed="false">
      <c r="A5118" s="25" t="s">
        <v>7535</v>
      </c>
      <c r="B5118" s="25" t="s">
        <v>112</v>
      </c>
      <c r="C5118" s="25" t="s">
        <v>148</v>
      </c>
      <c r="E5118" s="25" t="s">
        <v>56</v>
      </c>
      <c r="F5118" s="25" t="s">
        <v>9440</v>
      </c>
    </row>
    <row r="5119" customFormat="false" ht="15" hidden="false" customHeight="false" outlineLevel="0" collapsed="false">
      <c r="A5119" s="25" t="s">
        <v>3086</v>
      </c>
      <c r="B5119" s="25" t="s">
        <v>76</v>
      </c>
      <c r="C5119" s="25" t="s">
        <v>170</v>
      </c>
      <c r="E5119" s="25" t="s">
        <v>56</v>
      </c>
      <c r="F5119" s="25" t="s">
        <v>9440</v>
      </c>
    </row>
    <row r="5120" customFormat="false" ht="15" hidden="false" customHeight="false" outlineLevel="0" collapsed="false">
      <c r="A5120" s="25" t="s">
        <v>3087</v>
      </c>
      <c r="B5120" s="25" t="s">
        <v>76</v>
      </c>
      <c r="C5120" s="25" t="s">
        <v>186</v>
      </c>
      <c r="D5120" s="25" t="s">
        <v>188</v>
      </c>
      <c r="E5120" s="25" t="s">
        <v>55</v>
      </c>
      <c r="F5120" s="25" t="s">
        <v>9440</v>
      </c>
      <c r="G5120" s="25" t="s">
        <v>9437</v>
      </c>
      <c r="H5120" s="25" t="n">
        <v>0</v>
      </c>
    </row>
    <row r="5121" customFormat="false" ht="15" hidden="false" customHeight="false" outlineLevel="0" collapsed="false">
      <c r="A5121" s="25" t="s">
        <v>3088</v>
      </c>
      <c r="B5121" s="25" t="s">
        <v>76</v>
      </c>
      <c r="C5121" s="25" t="s">
        <v>170</v>
      </c>
      <c r="D5121" s="25" t="s">
        <v>164</v>
      </c>
      <c r="E5121" s="25" t="s">
        <v>55</v>
      </c>
      <c r="F5121" s="25" t="s">
        <v>9440</v>
      </c>
      <c r="G5121" s="25" t="s">
        <v>9439</v>
      </c>
      <c r="H5121" s="25" t="n">
        <v>0</v>
      </c>
    </row>
    <row r="5122" customFormat="false" ht="15" hidden="false" customHeight="false" outlineLevel="0" collapsed="false">
      <c r="A5122" s="25" t="s">
        <v>3089</v>
      </c>
      <c r="B5122" s="25" t="s">
        <v>76</v>
      </c>
      <c r="C5122" s="25" t="s">
        <v>9107</v>
      </c>
      <c r="D5122" s="25" t="s">
        <v>195</v>
      </c>
      <c r="E5122" s="25" t="s">
        <v>55</v>
      </c>
      <c r="F5122" s="25" t="s">
        <v>9440</v>
      </c>
      <c r="G5122" s="25" t="s">
        <v>9456</v>
      </c>
      <c r="H5122" s="25" t="n">
        <v>0</v>
      </c>
    </row>
    <row r="5123" customFormat="false" ht="15" hidden="false" customHeight="false" outlineLevel="0" collapsed="false">
      <c r="A5123" s="25" t="s">
        <v>8287</v>
      </c>
      <c r="B5123" s="25" t="s">
        <v>113</v>
      </c>
      <c r="C5123" s="25" t="s">
        <v>186</v>
      </c>
      <c r="D5123" s="25" t="s">
        <v>1158</v>
      </c>
      <c r="E5123" s="25" t="s">
        <v>54</v>
      </c>
      <c r="F5123" s="25" t="s">
        <v>9440</v>
      </c>
      <c r="G5123" s="25" t="s">
        <v>9434</v>
      </c>
      <c r="H5123" s="25" t="n">
        <v>442</v>
      </c>
    </row>
    <row r="5124" customFormat="false" ht="15" hidden="false" customHeight="false" outlineLevel="0" collapsed="false">
      <c r="A5124" s="25" t="s">
        <v>1039</v>
      </c>
      <c r="B5124" s="25" t="s">
        <v>72</v>
      </c>
      <c r="C5124" s="25" t="s">
        <v>186</v>
      </c>
      <c r="E5124" s="25" t="s">
        <v>56</v>
      </c>
      <c r="F5124" s="25" t="s">
        <v>9440</v>
      </c>
    </row>
    <row r="5125" customFormat="false" ht="15" hidden="false" customHeight="false" outlineLevel="0" collapsed="false">
      <c r="A5125" s="25" t="s">
        <v>1040</v>
      </c>
      <c r="B5125" s="25" t="s">
        <v>72</v>
      </c>
      <c r="C5125" s="25" t="s">
        <v>170</v>
      </c>
      <c r="E5125" s="25" t="s">
        <v>56</v>
      </c>
      <c r="F5125" s="25" t="s">
        <v>9440</v>
      </c>
    </row>
    <row r="5126" customFormat="false" ht="15" hidden="false" customHeight="false" outlineLevel="0" collapsed="false">
      <c r="A5126" s="25" t="s">
        <v>1041</v>
      </c>
      <c r="B5126" s="25" t="s">
        <v>72</v>
      </c>
      <c r="C5126" s="25" t="s">
        <v>178</v>
      </c>
      <c r="E5126" s="25" t="s">
        <v>56</v>
      </c>
      <c r="F5126" s="25" t="s">
        <v>9440</v>
      </c>
    </row>
    <row r="5127" customFormat="false" ht="15" hidden="false" customHeight="false" outlineLevel="0" collapsed="false">
      <c r="A5127" s="25" t="s">
        <v>1042</v>
      </c>
      <c r="B5127" s="25" t="s">
        <v>72</v>
      </c>
      <c r="C5127" s="25" t="s">
        <v>160</v>
      </c>
      <c r="E5127" s="25" t="s">
        <v>56</v>
      </c>
      <c r="F5127" s="25" t="s">
        <v>9440</v>
      </c>
    </row>
    <row r="5128" customFormat="false" ht="15" hidden="false" customHeight="false" outlineLevel="0" collapsed="false">
      <c r="A5128" s="25" t="s">
        <v>6642</v>
      </c>
      <c r="B5128" s="25" t="s">
        <v>107</v>
      </c>
      <c r="C5128" s="25" t="s">
        <v>9107</v>
      </c>
      <c r="D5128" s="25" t="s">
        <v>665</v>
      </c>
      <c r="E5128" s="25" t="s">
        <v>55</v>
      </c>
      <c r="F5128" s="25" t="s">
        <v>9440</v>
      </c>
      <c r="G5128" s="25" t="s">
        <v>9449</v>
      </c>
      <c r="H5128" s="25" t="n">
        <v>0</v>
      </c>
    </row>
    <row r="5129" customFormat="false" ht="15" hidden="false" customHeight="false" outlineLevel="0" collapsed="false">
      <c r="A5129" s="25" t="s">
        <v>6643</v>
      </c>
      <c r="B5129" s="25" t="s">
        <v>107</v>
      </c>
      <c r="C5129" s="25" t="s">
        <v>160</v>
      </c>
      <c r="D5129" s="25" t="s">
        <v>1789</v>
      </c>
      <c r="E5129" s="25" t="s">
        <v>54</v>
      </c>
      <c r="F5129" s="25" t="s">
        <v>9440</v>
      </c>
      <c r="G5129" s="25" t="s">
        <v>9407</v>
      </c>
      <c r="H5129" s="25" t="n">
        <v>3015</v>
      </c>
    </row>
    <row r="5130" customFormat="false" ht="15" hidden="false" customHeight="false" outlineLevel="0" collapsed="false">
      <c r="A5130" s="25" t="s">
        <v>3365</v>
      </c>
      <c r="B5130" s="25" t="s">
        <v>77</v>
      </c>
      <c r="C5130" s="25" t="s">
        <v>160</v>
      </c>
      <c r="D5130" s="25" t="s">
        <v>210</v>
      </c>
      <c r="E5130" s="25" t="s">
        <v>55</v>
      </c>
      <c r="F5130" s="25" t="s">
        <v>9440</v>
      </c>
      <c r="G5130" s="25" t="s">
        <v>9439</v>
      </c>
      <c r="H5130" s="25" t="n">
        <v>0</v>
      </c>
    </row>
    <row r="5131" customFormat="false" ht="15" hidden="false" customHeight="false" outlineLevel="0" collapsed="false">
      <c r="A5131" s="25" t="s">
        <v>8617</v>
      </c>
      <c r="B5131" s="25" t="s">
        <v>116</v>
      </c>
      <c r="C5131" s="25" t="s">
        <v>178</v>
      </c>
      <c r="D5131" s="25" t="s">
        <v>1351</v>
      </c>
      <c r="E5131" s="25" t="s">
        <v>55</v>
      </c>
      <c r="F5131" s="25" t="s">
        <v>9440</v>
      </c>
      <c r="G5131" s="25" t="s">
        <v>9434</v>
      </c>
      <c r="H5131" s="25" t="n">
        <v>0</v>
      </c>
    </row>
    <row r="5132" customFormat="false" ht="15" hidden="false" customHeight="false" outlineLevel="0" collapsed="false">
      <c r="A5132" s="25" t="s">
        <v>1336</v>
      </c>
      <c r="B5132" s="25" t="s">
        <v>73</v>
      </c>
      <c r="C5132" s="25" t="s">
        <v>148</v>
      </c>
      <c r="D5132" s="25" t="s">
        <v>1189</v>
      </c>
      <c r="E5132" s="25" t="s">
        <v>56</v>
      </c>
      <c r="F5132" s="25" t="s">
        <v>9440</v>
      </c>
    </row>
    <row r="5133" customFormat="false" ht="15" hidden="false" customHeight="false" outlineLevel="0" collapsed="false">
      <c r="A5133" s="25" t="s">
        <v>1337</v>
      </c>
      <c r="B5133" s="25" t="s">
        <v>73</v>
      </c>
      <c r="C5133" s="25" t="s">
        <v>148</v>
      </c>
      <c r="E5133" s="25" t="s">
        <v>56</v>
      </c>
      <c r="F5133" s="25" t="s">
        <v>9440</v>
      </c>
    </row>
    <row r="5134" customFormat="false" ht="15" hidden="false" customHeight="false" outlineLevel="0" collapsed="false">
      <c r="A5134" s="25" t="s">
        <v>1338</v>
      </c>
      <c r="B5134" s="25" t="s">
        <v>73</v>
      </c>
      <c r="C5134" s="25" t="s">
        <v>160</v>
      </c>
      <c r="E5134" s="25" t="s">
        <v>56</v>
      </c>
      <c r="F5134" s="25" t="s">
        <v>9440</v>
      </c>
    </row>
    <row r="5135" customFormat="false" ht="15" hidden="false" customHeight="false" outlineLevel="0" collapsed="false">
      <c r="A5135" s="25" t="s">
        <v>1339</v>
      </c>
      <c r="B5135" s="25" t="s">
        <v>73</v>
      </c>
      <c r="C5135" s="25" t="s">
        <v>160</v>
      </c>
      <c r="E5135" s="25" t="s">
        <v>56</v>
      </c>
      <c r="F5135" s="25" t="s">
        <v>9440</v>
      </c>
    </row>
    <row r="5136" customFormat="false" ht="15" hidden="false" customHeight="false" outlineLevel="0" collapsed="false">
      <c r="A5136" s="25" t="s">
        <v>1340</v>
      </c>
      <c r="B5136" s="25" t="s">
        <v>73</v>
      </c>
      <c r="C5136" s="25" t="s">
        <v>160</v>
      </c>
      <c r="E5136" s="25" t="s">
        <v>56</v>
      </c>
      <c r="F5136" s="25" t="s">
        <v>9440</v>
      </c>
    </row>
    <row r="5137" customFormat="false" ht="15" hidden="false" customHeight="false" outlineLevel="0" collapsed="false">
      <c r="A5137" s="25" t="s">
        <v>1341</v>
      </c>
      <c r="B5137" s="25" t="s">
        <v>73</v>
      </c>
      <c r="C5137" s="25" t="s">
        <v>160</v>
      </c>
      <c r="D5137" s="25" t="s">
        <v>218</v>
      </c>
      <c r="E5137" s="25" t="s">
        <v>55</v>
      </c>
      <c r="F5137" s="25" t="s">
        <v>9440</v>
      </c>
      <c r="G5137" s="25" t="s">
        <v>9434</v>
      </c>
      <c r="H5137" s="25" t="n">
        <v>0</v>
      </c>
    </row>
    <row r="5138" customFormat="false" ht="15" hidden="false" customHeight="false" outlineLevel="0" collapsed="false">
      <c r="A5138" s="25" t="s">
        <v>1342</v>
      </c>
      <c r="B5138" s="25" t="s">
        <v>73</v>
      </c>
      <c r="C5138" s="25" t="s">
        <v>170</v>
      </c>
      <c r="D5138" s="25" t="s">
        <v>176</v>
      </c>
      <c r="E5138" s="25" t="s">
        <v>54</v>
      </c>
      <c r="F5138" s="25" t="s">
        <v>9440</v>
      </c>
      <c r="G5138" s="25" t="s">
        <v>9434</v>
      </c>
      <c r="H5138" s="25" t="n">
        <v>1174</v>
      </c>
    </row>
    <row r="5139" customFormat="false" ht="15" hidden="false" customHeight="false" outlineLevel="0" collapsed="false">
      <c r="A5139" s="25" t="s">
        <v>3659</v>
      </c>
      <c r="B5139" s="25" t="s">
        <v>79</v>
      </c>
      <c r="C5139" s="25" t="s">
        <v>160</v>
      </c>
      <c r="D5139" s="25" t="s">
        <v>245</v>
      </c>
      <c r="E5139" s="25" t="s">
        <v>54</v>
      </c>
      <c r="F5139" s="25" t="s">
        <v>9440</v>
      </c>
      <c r="G5139" s="25" t="s">
        <v>9408</v>
      </c>
      <c r="H5139" s="25" t="n">
        <v>3696</v>
      </c>
    </row>
    <row r="5140" customFormat="false" ht="15" hidden="false" customHeight="false" outlineLevel="0" collapsed="false">
      <c r="A5140" s="25" t="s">
        <v>5985</v>
      </c>
      <c r="B5140" s="25" t="s">
        <v>97</v>
      </c>
      <c r="C5140" s="25" t="s">
        <v>186</v>
      </c>
      <c r="D5140" s="25" t="s">
        <v>1671</v>
      </c>
      <c r="E5140" s="25" t="s">
        <v>55</v>
      </c>
      <c r="F5140" s="25" t="s">
        <v>9440</v>
      </c>
      <c r="G5140" s="25" t="s">
        <v>9449</v>
      </c>
      <c r="H5140" s="25" t="n">
        <v>0</v>
      </c>
    </row>
    <row r="5141" customFormat="false" ht="15" hidden="false" customHeight="false" outlineLevel="0" collapsed="false">
      <c r="A5141" s="25" t="s">
        <v>5986</v>
      </c>
      <c r="B5141" s="25" t="s">
        <v>97</v>
      </c>
      <c r="C5141" s="25" t="s">
        <v>160</v>
      </c>
      <c r="D5141" s="25" t="s">
        <v>661</v>
      </c>
      <c r="E5141" s="25" t="s">
        <v>54</v>
      </c>
      <c r="F5141" s="25" t="s">
        <v>9440</v>
      </c>
      <c r="G5141" s="25" t="s">
        <v>9422</v>
      </c>
      <c r="H5141" s="25" t="n">
        <v>3252</v>
      </c>
    </row>
    <row r="5142" customFormat="false" ht="15" hidden="false" customHeight="false" outlineLevel="0" collapsed="false">
      <c r="A5142" s="25" t="s">
        <v>1629</v>
      </c>
      <c r="B5142" s="25" t="s">
        <v>71</v>
      </c>
      <c r="C5142" s="25" t="s">
        <v>148</v>
      </c>
      <c r="E5142" s="25" t="s">
        <v>56</v>
      </c>
      <c r="F5142" s="25" t="s">
        <v>9440</v>
      </c>
    </row>
    <row r="5143" customFormat="false" ht="15" hidden="false" customHeight="false" outlineLevel="0" collapsed="false">
      <c r="A5143" s="25" t="s">
        <v>1630</v>
      </c>
      <c r="B5143" s="25" t="s">
        <v>71</v>
      </c>
      <c r="C5143" s="25" t="s">
        <v>148</v>
      </c>
      <c r="E5143" s="25" t="s">
        <v>56</v>
      </c>
      <c r="F5143" s="25" t="s">
        <v>9440</v>
      </c>
    </row>
    <row r="5144" customFormat="false" ht="15" hidden="false" customHeight="false" outlineLevel="0" collapsed="false">
      <c r="A5144" s="25" t="s">
        <v>1631</v>
      </c>
      <c r="B5144" s="25" t="s">
        <v>71</v>
      </c>
      <c r="C5144" s="25" t="s">
        <v>148</v>
      </c>
      <c r="E5144" s="25" t="s">
        <v>56</v>
      </c>
      <c r="F5144" s="25" t="s">
        <v>9440</v>
      </c>
    </row>
    <row r="5145" customFormat="false" ht="15" hidden="false" customHeight="false" outlineLevel="0" collapsed="false">
      <c r="A5145" s="25" t="s">
        <v>1632</v>
      </c>
      <c r="B5145" s="25" t="s">
        <v>71</v>
      </c>
      <c r="C5145" s="25" t="s">
        <v>160</v>
      </c>
      <c r="E5145" s="25" t="s">
        <v>56</v>
      </c>
      <c r="F5145" s="25" t="s">
        <v>9440</v>
      </c>
    </row>
    <row r="5146" customFormat="false" ht="15" hidden="false" customHeight="false" outlineLevel="0" collapsed="false">
      <c r="A5146" s="25" t="s">
        <v>1633</v>
      </c>
      <c r="B5146" s="25" t="s">
        <v>71</v>
      </c>
      <c r="C5146" s="25" t="s">
        <v>148</v>
      </c>
      <c r="D5146" s="25" t="s">
        <v>248</v>
      </c>
      <c r="E5146" s="25" t="s">
        <v>55</v>
      </c>
      <c r="F5146" s="25" t="s">
        <v>9440</v>
      </c>
      <c r="G5146" s="25" t="s">
        <v>9442</v>
      </c>
      <c r="H5146" s="25" t="n">
        <v>0</v>
      </c>
    </row>
    <row r="5147" customFormat="false" ht="15" hidden="false" customHeight="false" outlineLevel="0" collapsed="false">
      <c r="A5147" s="25" t="s">
        <v>1634</v>
      </c>
      <c r="B5147" s="25" t="s">
        <v>71</v>
      </c>
      <c r="C5147" s="25" t="s">
        <v>148</v>
      </c>
      <c r="D5147" s="25" t="s">
        <v>240</v>
      </c>
      <c r="E5147" s="25" t="s">
        <v>55</v>
      </c>
      <c r="F5147" s="25" t="s">
        <v>9440</v>
      </c>
      <c r="G5147" s="25" t="s">
        <v>9434</v>
      </c>
      <c r="H5147" s="25" t="n">
        <v>0</v>
      </c>
    </row>
    <row r="5148" customFormat="false" ht="15" hidden="false" customHeight="false" outlineLevel="0" collapsed="false">
      <c r="A5148" s="25" t="s">
        <v>7198</v>
      </c>
      <c r="B5148" s="25" t="s">
        <v>104</v>
      </c>
      <c r="C5148" s="25" t="s">
        <v>9107</v>
      </c>
      <c r="D5148" s="25" t="s">
        <v>1646</v>
      </c>
      <c r="E5148" s="25" t="s">
        <v>55</v>
      </c>
      <c r="F5148" s="25" t="s">
        <v>9440</v>
      </c>
      <c r="G5148" s="25" t="s">
        <v>9434</v>
      </c>
      <c r="H5148" s="25" t="n">
        <v>0</v>
      </c>
    </row>
    <row r="5149" customFormat="false" ht="15" hidden="false" customHeight="false" outlineLevel="0" collapsed="false">
      <c r="A5149" s="25" t="s">
        <v>7199</v>
      </c>
      <c r="B5149" s="25" t="s">
        <v>104</v>
      </c>
      <c r="C5149" s="25" t="s">
        <v>148</v>
      </c>
      <c r="D5149" s="25" t="s">
        <v>195</v>
      </c>
      <c r="E5149" s="25" t="s">
        <v>54</v>
      </c>
      <c r="F5149" s="25" t="s">
        <v>9440</v>
      </c>
      <c r="G5149" s="25" t="s">
        <v>9403</v>
      </c>
      <c r="H5149" s="25" t="n">
        <v>65</v>
      </c>
    </row>
    <row r="5150" customFormat="false" ht="15" hidden="false" customHeight="false" outlineLevel="0" collapsed="false">
      <c r="A5150" s="25" t="s">
        <v>8936</v>
      </c>
      <c r="B5150" s="25" t="s">
        <v>115</v>
      </c>
      <c r="C5150" s="25" t="s">
        <v>170</v>
      </c>
      <c r="D5150" s="25" t="s">
        <v>158</v>
      </c>
      <c r="E5150" s="25" t="s">
        <v>56</v>
      </c>
      <c r="F5150" s="25" t="s">
        <v>9440</v>
      </c>
    </row>
    <row r="5151" customFormat="false" ht="15" hidden="false" customHeight="false" outlineLevel="0" collapsed="false">
      <c r="A5151" s="25" t="s">
        <v>440</v>
      </c>
      <c r="B5151" s="25" t="s">
        <v>69</v>
      </c>
      <c r="C5151" s="25" t="s">
        <v>148</v>
      </c>
      <c r="E5151" s="25" t="s">
        <v>56</v>
      </c>
      <c r="F5151" s="25" t="s">
        <v>9434</v>
      </c>
    </row>
    <row r="5152" customFormat="false" ht="15" hidden="false" customHeight="false" outlineLevel="0" collapsed="false">
      <c r="A5152" s="25" t="s">
        <v>441</v>
      </c>
      <c r="B5152" s="25" t="s">
        <v>69</v>
      </c>
      <c r="C5152" s="25" t="s">
        <v>148</v>
      </c>
      <c r="E5152" s="25" t="s">
        <v>56</v>
      </c>
      <c r="F5152" s="25" t="s">
        <v>9434</v>
      </c>
    </row>
    <row r="5153" customFormat="false" ht="15" hidden="false" customHeight="false" outlineLevel="0" collapsed="false">
      <c r="A5153" s="25" t="s">
        <v>442</v>
      </c>
      <c r="B5153" s="25" t="s">
        <v>69</v>
      </c>
      <c r="C5153" s="25" t="s">
        <v>160</v>
      </c>
      <c r="E5153" s="25" t="s">
        <v>56</v>
      </c>
      <c r="F5153" s="25" t="s">
        <v>9434</v>
      </c>
    </row>
    <row r="5154" customFormat="false" ht="15" hidden="false" customHeight="false" outlineLevel="0" collapsed="false">
      <c r="A5154" s="25" t="s">
        <v>5175</v>
      </c>
      <c r="B5154" s="25" t="s">
        <v>95</v>
      </c>
      <c r="C5154" s="25" t="s">
        <v>178</v>
      </c>
      <c r="E5154" s="25" t="s">
        <v>56</v>
      </c>
      <c r="F5154" s="25" t="s">
        <v>9434</v>
      </c>
    </row>
    <row r="5155" customFormat="false" ht="15" hidden="false" customHeight="false" outlineLevel="0" collapsed="false">
      <c r="A5155" s="25" t="s">
        <v>5176</v>
      </c>
      <c r="B5155" s="25" t="s">
        <v>95</v>
      </c>
      <c r="C5155" s="25" t="s">
        <v>170</v>
      </c>
      <c r="D5155" s="25" t="s">
        <v>463</v>
      </c>
      <c r="E5155" s="25" t="s">
        <v>54</v>
      </c>
      <c r="F5155" s="25" t="s">
        <v>9434</v>
      </c>
      <c r="G5155" s="25" t="s">
        <v>9382</v>
      </c>
      <c r="H5155" s="25" t="n">
        <v>904</v>
      </c>
    </row>
    <row r="5156" customFormat="false" ht="15" hidden="false" customHeight="false" outlineLevel="0" collapsed="false">
      <c r="A5156" s="25" t="s">
        <v>782</v>
      </c>
      <c r="B5156" s="25" t="s">
        <v>70</v>
      </c>
      <c r="C5156" s="25" t="s">
        <v>186</v>
      </c>
      <c r="D5156" s="25" t="s">
        <v>251</v>
      </c>
      <c r="E5156" s="25" t="s">
        <v>54</v>
      </c>
      <c r="F5156" s="25" t="s">
        <v>9434</v>
      </c>
      <c r="G5156" s="25" t="s">
        <v>9439</v>
      </c>
      <c r="H5156" s="25" t="n">
        <v>541</v>
      </c>
    </row>
    <row r="5157" customFormat="false" ht="15" hidden="false" customHeight="false" outlineLevel="0" collapsed="false">
      <c r="A5157" s="25" t="s">
        <v>3971</v>
      </c>
      <c r="B5157" s="25" t="s">
        <v>87</v>
      </c>
      <c r="C5157" s="25" t="s">
        <v>186</v>
      </c>
      <c r="D5157" s="25" t="s">
        <v>1189</v>
      </c>
      <c r="E5157" s="25" t="s">
        <v>54</v>
      </c>
      <c r="F5157" s="25" t="s">
        <v>9434</v>
      </c>
      <c r="G5157" s="25" t="s">
        <v>9438</v>
      </c>
      <c r="H5157" s="25" t="n">
        <v>630</v>
      </c>
    </row>
    <row r="5158" customFormat="false" ht="15" hidden="false" customHeight="false" outlineLevel="0" collapsed="false">
      <c r="A5158" s="25" t="s">
        <v>5465</v>
      </c>
      <c r="B5158" s="25" t="s">
        <v>94</v>
      </c>
      <c r="C5158" s="25" t="s">
        <v>170</v>
      </c>
      <c r="D5158" s="25" t="s">
        <v>1653</v>
      </c>
      <c r="E5158" s="25" t="s">
        <v>54</v>
      </c>
      <c r="F5158" s="25" t="s">
        <v>9434</v>
      </c>
      <c r="G5158" s="25" t="s">
        <v>9449</v>
      </c>
      <c r="H5158" s="25" t="n">
        <v>1231</v>
      </c>
    </row>
    <row r="5159" customFormat="false" ht="15" hidden="false" customHeight="false" outlineLevel="0" collapsed="false">
      <c r="A5159" s="25" t="s">
        <v>2201</v>
      </c>
      <c r="B5159" s="25" t="s">
        <v>80</v>
      </c>
      <c r="C5159" s="25" t="s">
        <v>186</v>
      </c>
      <c r="E5159" s="25" t="s">
        <v>56</v>
      </c>
      <c r="F5159" s="25" t="s">
        <v>9434</v>
      </c>
    </row>
    <row r="5160" customFormat="false" ht="15" hidden="false" customHeight="false" outlineLevel="0" collapsed="false">
      <c r="A5160" s="25" t="s">
        <v>2202</v>
      </c>
      <c r="B5160" s="25" t="s">
        <v>80</v>
      </c>
      <c r="C5160" s="25" t="s">
        <v>170</v>
      </c>
      <c r="E5160" s="25" t="s">
        <v>56</v>
      </c>
      <c r="F5160" s="25" t="s">
        <v>9434</v>
      </c>
    </row>
    <row r="5161" customFormat="false" ht="15" hidden="false" customHeight="false" outlineLevel="0" collapsed="false">
      <c r="A5161" s="25" t="s">
        <v>2203</v>
      </c>
      <c r="B5161" s="25" t="s">
        <v>80</v>
      </c>
      <c r="C5161" s="25" t="s">
        <v>170</v>
      </c>
      <c r="E5161" s="25" t="s">
        <v>56</v>
      </c>
      <c r="F5161" s="25" t="s">
        <v>9434</v>
      </c>
    </row>
    <row r="5162" customFormat="false" ht="15" hidden="false" customHeight="false" outlineLevel="0" collapsed="false">
      <c r="A5162" s="25" t="s">
        <v>2204</v>
      </c>
      <c r="B5162" s="25" t="s">
        <v>80</v>
      </c>
      <c r="C5162" s="25" t="s">
        <v>9107</v>
      </c>
      <c r="E5162" s="25" t="s">
        <v>56</v>
      </c>
      <c r="F5162" s="25" t="s">
        <v>9434</v>
      </c>
    </row>
    <row r="5163" customFormat="false" ht="15" hidden="false" customHeight="false" outlineLevel="0" collapsed="false">
      <c r="A5163" s="25" t="s">
        <v>2205</v>
      </c>
      <c r="B5163" s="25" t="s">
        <v>80</v>
      </c>
      <c r="C5163" s="25" t="s">
        <v>186</v>
      </c>
      <c r="D5163" s="25" t="s">
        <v>164</v>
      </c>
      <c r="E5163" s="25" t="s">
        <v>54</v>
      </c>
      <c r="F5163" s="25" t="s">
        <v>9434</v>
      </c>
      <c r="G5163" s="25" t="s">
        <v>9453</v>
      </c>
      <c r="H5163" s="25" t="n">
        <v>556</v>
      </c>
    </row>
    <row r="5164" customFormat="false" ht="15" hidden="false" customHeight="false" outlineLevel="0" collapsed="false">
      <c r="A5164" s="25" t="s">
        <v>2206</v>
      </c>
      <c r="B5164" s="25" t="s">
        <v>80</v>
      </c>
      <c r="C5164" s="25" t="s">
        <v>170</v>
      </c>
      <c r="D5164" s="25" t="s">
        <v>176</v>
      </c>
      <c r="E5164" s="25" t="s">
        <v>54</v>
      </c>
      <c r="F5164" s="25" t="s">
        <v>9434</v>
      </c>
      <c r="G5164" s="25" t="s">
        <v>9448</v>
      </c>
      <c r="H5164" s="25" t="n">
        <v>1070</v>
      </c>
    </row>
    <row r="5165" customFormat="false" ht="15" hidden="false" customHeight="false" outlineLevel="0" collapsed="false">
      <c r="A5165" s="25" t="s">
        <v>6185</v>
      </c>
      <c r="B5165" s="25" t="s">
        <v>108</v>
      </c>
      <c r="C5165" s="25" t="s">
        <v>148</v>
      </c>
      <c r="D5165" s="25" t="s">
        <v>2754</v>
      </c>
      <c r="E5165" s="25" t="s">
        <v>54</v>
      </c>
      <c r="F5165" s="25" t="s">
        <v>9434</v>
      </c>
      <c r="G5165" s="25" t="s">
        <v>9438</v>
      </c>
      <c r="H5165" s="25" t="n">
        <v>57</v>
      </c>
    </row>
    <row r="5166" customFormat="false" ht="15" hidden="false" customHeight="false" outlineLevel="0" collapsed="false">
      <c r="A5166" s="25" t="s">
        <v>2735</v>
      </c>
      <c r="B5166" s="25" t="s">
        <v>78</v>
      </c>
      <c r="C5166" s="25" t="s">
        <v>148</v>
      </c>
      <c r="E5166" s="25" t="s">
        <v>56</v>
      </c>
      <c r="F5166" s="25" t="s">
        <v>9434</v>
      </c>
    </row>
    <row r="5167" customFormat="false" ht="15" hidden="false" customHeight="false" outlineLevel="0" collapsed="false">
      <c r="A5167" s="25" t="s">
        <v>2736</v>
      </c>
      <c r="B5167" s="25" t="s">
        <v>78</v>
      </c>
      <c r="C5167" s="25" t="s">
        <v>148</v>
      </c>
      <c r="E5167" s="25" t="s">
        <v>56</v>
      </c>
      <c r="F5167" s="25" t="s">
        <v>9434</v>
      </c>
    </row>
    <row r="5168" customFormat="false" ht="15" hidden="false" customHeight="false" outlineLevel="0" collapsed="false">
      <c r="A5168" s="25" t="s">
        <v>6375</v>
      </c>
      <c r="B5168" s="25" t="s">
        <v>106</v>
      </c>
      <c r="C5168" s="25" t="s">
        <v>170</v>
      </c>
      <c r="D5168" s="25" t="s">
        <v>428</v>
      </c>
      <c r="E5168" s="25" t="s">
        <v>55</v>
      </c>
      <c r="F5168" s="25" t="s">
        <v>9434</v>
      </c>
      <c r="G5168" s="25" t="s">
        <v>9448</v>
      </c>
      <c r="H5168" s="25" t="n">
        <v>0</v>
      </c>
    </row>
    <row r="5169" customFormat="false" ht="15" hidden="false" customHeight="false" outlineLevel="0" collapsed="false">
      <c r="A5169" s="25" t="s">
        <v>7536</v>
      </c>
      <c r="B5169" s="25" t="s">
        <v>112</v>
      </c>
      <c r="C5169" s="25" t="s">
        <v>178</v>
      </c>
      <c r="D5169" s="25" t="s">
        <v>633</v>
      </c>
      <c r="E5169" s="25" t="s">
        <v>54</v>
      </c>
      <c r="F5169" s="25" t="s">
        <v>9434</v>
      </c>
      <c r="G5169" s="25" t="s">
        <v>9438</v>
      </c>
      <c r="H5169" s="25" t="n">
        <v>4824</v>
      </c>
    </row>
    <row r="5170" customFormat="false" ht="15" hidden="false" customHeight="false" outlineLevel="0" collapsed="false">
      <c r="A5170" s="25" t="s">
        <v>3090</v>
      </c>
      <c r="B5170" s="25" t="s">
        <v>76</v>
      </c>
      <c r="C5170" s="25" t="s">
        <v>178</v>
      </c>
      <c r="D5170" s="25" t="s">
        <v>225</v>
      </c>
      <c r="E5170" s="25" t="s">
        <v>54</v>
      </c>
      <c r="F5170" s="25" t="s">
        <v>9434</v>
      </c>
      <c r="G5170" s="25" t="s">
        <v>9457</v>
      </c>
      <c r="H5170" s="25" t="n">
        <v>6049</v>
      </c>
    </row>
    <row r="5171" customFormat="false" ht="15" hidden="false" customHeight="false" outlineLevel="0" collapsed="false">
      <c r="A5171" s="25" t="s">
        <v>7861</v>
      </c>
      <c r="B5171" s="25" t="s">
        <v>114</v>
      </c>
      <c r="C5171" s="25" t="s">
        <v>148</v>
      </c>
      <c r="D5171" s="25" t="s">
        <v>1646</v>
      </c>
      <c r="E5171" s="25" t="s">
        <v>54</v>
      </c>
      <c r="F5171" s="25" t="s">
        <v>9434</v>
      </c>
      <c r="G5171" s="25" t="s">
        <v>9444</v>
      </c>
      <c r="H5171" s="25" t="n">
        <v>58</v>
      </c>
    </row>
    <row r="5172" customFormat="false" ht="15" hidden="false" customHeight="false" outlineLevel="0" collapsed="false">
      <c r="A5172" s="25" t="s">
        <v>7862</v>
      </c>
      <c r="B5172" s="25" t="s">
        <v>114</v>
      </c>
      <c r="C5172" s="25" t="s">
        <v>160</v>
      </c>
      <c r="D5172" s="25" t="s">
        <v>1158</v>
      </c>
      <c r="E5172" s="25" t="s">
        <v>54</v>
      </c>
      <c r="F5172" s="25" t="s">
        <v>9434</v>
      </c>
      <c r="G5172" s="25" t="s">
        <v>9361</v>
      </c>
      <c r="H5172" s="25" t="n">
        <v>3335</v>
      </c>
    </row>
    <row r="5173" customFormat="false" ht="15" hidden="false" customHeight="false" outlineLevel="0" collapsed="false">
      <c r="A5173" s="25" t="s">
        <v>8288</v>
      </c>
      <c r="B5173" s="25" t="s">
        <v>113</v>
      </c>
      <c r="C5173" s="25" t="s">
        <v>170</v>
      </c>
      <c r="D5173" s="25" t="s">
        <v>1646</v>
      </c>
      <c r="E5173" s="25" t="s">
        <v>55</v>
      </c>
      <c r="F5173" s="25" t="s">
        <v>9434</v>
      </c>
      <c r="G5173" s="25" t="s">
        <v>9449</v>
      </c>
      <c r="H5173" s="25" t="n">
        <v>0</v>
      </c>
    </row>
    <row r="5174" customFormat="false" ht="15" hidden="false" customHeight="false" outlineLevel="0" collapsed="false">
      <c r="A5174" s="25" t="s">
        <v>1043</v>
      </c>
      <c r="B5174" s="25" t="s">
        <v>72</v>
      </c>
      <c r="C5174" s="25" t="s">
        <v>186</v>
      </c>
      <c r="E5174" s="25" t="s">
        <v>56</v>
      </c>
      <c r="F5174" s="25" t="s">
        <v>9434</v>
      </c>
    </row>
    <row r="5175" customFormat="false" ht="15" hidden="false" customHeight="false" outlineLevel="0" collapsed="false">
      <c r="A5175" s="25" t="s">
        <v>1044</v>
      </c>
      <c r="B5175" s="25" t="s">
        <v>72</v>
      </c>
      <c r="C5175" s="25" t="s">
        <v>186</v>
      </c>
      <c r="E5175" s="25" t="s">
        <v>56</v>
      </c>
      <c r="F5175" s="25" t="s">
        <v>9434</v>
      </c>
    </row>
    <row r="5176" customFormat="false" ht="15" hidden="false" customHeight="false" outlineLevel="0" collapsed="false">
      <c r="A5176" s="25" t="s">
        <v>6644</v>
      </c>
      <c r="B5176" s="25" t="s">
        <v>107</v>
      </c>
      <c r="C5176" s="25" t="s">
        <v>2445</v>
      </c>
      <c r="D5176" s="25" t="s">
        <v>188</v>
      </c>
      <c r="E5176" s="25" t="s">
        <v>56</v>
      </c>
      <c r="F5176" s="25" t="s">
        <v>9434</v>
      </c>
    </row>
    <row r="5177" customFormat="false" ht="15" hidden="false" customHeight="false" outlineLevel="0" collapsed="false">
      <c r="A5177" s="25" t="s">
        <v>6645</v>
      </c>
      <c r="B5177" s="25" t="s">
        <v>107</v>
      </c>
      <c r="C5177" s="25" t="s">
        <v>9107</v>
      </c>
      <c r="D5177" s="25" t="s">
        <v>494</v>
      </c>
      <c r="E5177" s="25" t="s">
        <v>55</v>
      </c>
      <c r="F5177" s="25" t="s">
        <v>9434</v>
      </c>
      <c r="G5177" s="25" t="s">
        <v>9458</v>
      </c>
      <c r="H5177" s="25" t="n">
        <v>0</v>
      </c>
    </row>
    <row r="5178" customFormat="false" ht="15" hidden="false" customHeight="false" outlineLevel="0" collapsed="false">
      <c r="A5178" s="25" t="s">
        <v>3366</v>
      </c>
      <c r="B5178" s="25" t="s">
        <v>77</v>
      </c>
      <c r="C5178" s="25" t="s">
        <v>170</v>
      </c>
      <c r="D5178" s="25" t="s">
        <v>237</v>
      </c>
      <c r="E5178" s="25" t="s">
        <v>55</v>
      </c>
      <c r="F5178" s="25" t="s">
        <v>9434</v>
      </c>
      <c r="G5178" s="25" t="s">
        <v>9438</v>
      </c>
      <c r="H5178" s="25" t="n">
        <v>0</v>
      </c>
    </row>
    <row r="5179" customFormat="false" ht="15" hidden="false" customHeight="false" outlineLevel="0" collapsed="false">
      <c r="A5179" s="25" t="s">
        <v>3367</v>
      </c>
      <c r="B5179" s="25" t="s">
        <v>77</v>
      </c>
      <c r="C5179" s="25" t="s">
        <v>170</v>
      </c>
      <c r="D5179" s="25" t="s">
        <v>251</v>
      </c>
      <c r="E5179" s="25" t="s">
        <v>54</v>
      </c>
      <c r="F5179" s="25" t="s">
        <v>9434</v>
      </c>
      <c r="G5179" s="25" t="s">
        <v>9334</v>
      </c>
      <c r="H5179" s="25" t="n">
        <v>1006</v>
      </c>
    </row>
    <row r="5180" customFormat="false" ht="15" hidden="false" customHeight="false" outlineLevel="0" collapsed="false">
      <c r="A5180" s="25" t="s">
        <v>3368</v>
      </c>
      <c r="B5180" s="25" t="s">
        <v>77</v>
      </c>
      <c r="C5180" s="25" t="s">
        <v>160</v>
      </c>
      <c r="D5180" s="25" t="s">
        <v>225</v>
      </c>
      <c r="E5180" s="25" t="s">
        <v>54</v>
      </c>
      <c r="F5180" s="25" t="s">
        <v>9434</v>
      </c>
      <c r="G5180" s="25" t="s">
        <v>9335</v>
      </c>
      <c r="H5180" s="25" t="n">
        <v>3367</v>
      </c>
    </row>
    <row r="5181" customFormat="false" ht="15" hidden="false" customHeight="false" outlineLevel="0" collapsed="false">
      <c r="A5181" s="25" t="s">
        <v>8618</v>
      </c>
      <c r="B5181" s="25" t="s">
        <v>116</v>
      </c>
      <c r="C5181" s="25" t="s">
        <v>186</v>
      </c>
      <c r="D5181" s="25" t="s">
        <v>1187</v>
      </c>
      <c r="E5181" s="25" t="s">
        <v>55</v>
      </c>
      <c r="F5181" s="25" t="s">
        <v>9434</v>
      </c>
      <c r="G5181" s="25" t="s">
        <v>9459</v>
      </c>
      <c r="H5181" s="25" t="n">
        <v>0</v>
      </c>
    </row>
    <row r="5182" customFormat="false" ht="15" hidden="false" customHeight="false" outlineLevel="0" collapsed="false">
      <c r="A5182" s="25" t="s">
        <v>8619</v>
      </c>
      <c r="B5182" s="25" t="s">
        <v>116</v>
      </c>
      <c r="C5182" s="25" t="s">
        <v>170</v>
      </c>
      <c r="D5182" s="25" t="s">
        <v>156</v>
      </c>
      <c r="E5182" s="25" t="s">
        <v>55</v>
      </c>
      <c r="F5182" s="25" t="s">
        <v>9434</v>
      </c>
      <c r="G5182" s="25" t="s">
        <v>9444</v>
      </c>
      <c r="H5182" s="25" t="n">
        <v>0</v>
      </c>
    </row>
    <row r="5183" customFormat="false" ht="15" hidden="false" customHeight="false" outlineLevel="0" collapsed="false">
      <c r="A5183" s="25" t="s">
        <v>1343</v>
      </c>
      <c r="B5183" s="25" t="s">
        <v>73</v>
      </c>
      <c r="C5183" s="25" t="s">
        <v>186</v>
      </c>
      <c r="E5183" s="25" t="s">
        <v>56</v>
      </c>
      <c r="F5183" s="25" t="s">
        <v>9434</v>
      </c>
    </row>
    <row r="5184" customFormat="false" ht="15" hidden="false" customHeight="false" outlineLevel="0" collapsed="false">
      <c r="A5184" s="25" t="s">
        <v>1344</v>
      </c>
      <c r="B5184" s="25" t="s">
        <v>73</v>
      </c>
      <c r="C5184" s="25" t="s">
        <v>148</v>
      </c>
      <c r="D5184" s="25" t="s">
        <v>158</v>
      </c>
      <c r="E5184" s="25" t="s">
        <v>55</v>
      </c>
      <c r="F5184" s="25" t="s">
        <v>9434</v>
      </c>
      <c r="G5184" s="25" t="s">
        <v>9337</v>
      </c>
      <c r="H5184" s="25" t="n">
        <v>0</v>
      </c>
    </row>
    <row r="5185" customFormat="false" ht="15" hidden="false" customHeight="false" outlineLevel="0" collapsed="false">
      <c r="A5185" s="25" t="s">
        <v>3660</v>
      </c>
      <c r="B5185" s="25" t="s">
        <v>79</v>
      </c>
      <c r="C5185" s="25" t="s">
        <v>170</v>
      </c>
      <c r="D5185" s="25" t="s">
        <v>1653</v>
      </c>
      <c r="E5185" s="25" t="s">
        <v>56</v>
      </c>
      <c r="F5185" s="25" t="s">
        <v>9434</v>
      </c>
    </row>
    <row r="5186" customFormat="false" ht="15" hidden="false" customHeight="false" outlineLevel="0" collapsed="false">
      <c r="A5186" s="25" t="s">
        <v>3661</v>
      </c>
      <c r="B5186" s="25" t="s">
        <v>79</v>
      </c>
      <c r="C5186" s="25" t="s">
        <v>160</v>
      </c>
      <c r="E5186" s="25" t="s">
        <v>56</v>
      </c>
      <c r="F5186" s="25" t="s">
        <v>9434</v>
      </c>
    </row>
    <row r="5187" customFormat="false" ht="15" hidden="false" customHeight="false" outlineLevel="0" collapsed="false">
      <c r="A5187" s="25" t="s">
        <v>3662</v>
      </c>
      <c r="B5187" s="25" t="s">
        <v>79</v>
      </c>
      <c r="C5187" s="25" t="s">
        <v>170</v>
      </c>
      <c r="D5187" s="25" t="s">
        <v>210</v>
      </c>
      <c r="E5187" s="25" t="s">
        <v>55</v>
      </c>
      <c r="F5187" s="25" t="s">
        <v>9434</v>
      </c>
      <c r="G5187" s="25" t="s">
        <v>9438</v>
      </c>
      <c r="H5187" s="25" t="n">
        <v>0</v>
      </c>
    </row>
    <row r="5188" customFormat="false" ht="15" hidden="false" customHeight="false" outlineLevel="0" collapsed="false">
      <c r="A5188" s="25" t="s">
        <v>5987</v>
      </c>
      <c r="B5188" s="25" t="s">
        <v>97</v>
      </c>
      <c r="C5188" s="25" t="s">
        <v>9107</v>
      </c>
      <c r="D5188" s="25" t="s">
        <v>3359</v>
      </c>
      <c r="E5188" s="25" t="s">
        <v>55</v>
      </c>
      <c r="F5188" s="25" t="s">
        <v>9434</v>
      </c>
      <c r="G5188" s="25" t="s">
        <v>9448</v>
      </c>
      <c r="H5188" s="25" t="n">
        <v>0</v>
      </c>
    </row>
    <row r="5189" customFormat="false" ht="15" hidden="false" customHeight="false" outlineLevel="0" collapsed="false">
      <c r="A5189" s="25" t="s">
        <v>5988</v>
      </c>
      <c r="B5189" s="25" t="s">
        <v>97</v>
      </c>
      <c r="C5189" s="25" t="s">
        <v>186</v>
      </c>
      <c r="D5189" s="25" t="s">
        <v>1653</v>
      </c>
      <c r="E5189" s="25" t="s">
        <v>54</v>
      </c>
      <c r="F5189" s="25" t="s">
        <v>9434</v>
      </c>
      <c r="G5189" s="25" t="s">
        <v>9448</v>
      </c>
      <c r="H5189" s="25" t="n">
        <v>494</v>
      </c>
    </row>
    <row r="5190" customFormat="false" ht="15" hidden="false" customHeight="false" outlineLevel="0" collapsed="false">
      <c r="A5190" s="25" t="s">
        <v>5989</v>
      </c>
      <c r="B5190" s="25" t="s">
        <v>97</v>
      </c>
      <c r="C5190" s="25" t="s">
        <v>9107</v>
      </c>
      <c r="D5190" s="25" t="s">
        <v>3359</v>
      </c>
      <c r="E5190" s="25" t="s">
        <v>54</v>
      </c>
      <c r="F5190" s="25" t="s">
        <v>9434</v>
      </c>
      <c r="G5190" s="25" t="s">
        <v>9449</v>
      </c>
      <c r="H5190" s="25" t="n">
        <v>4434</v>
      </c>
    </row>
    <row r="5191" customFormat="false" ht="15" hidden="false" customHeight="false" outlineLevel="0" collapsed="false">
      <c r="A5191" s="25" t="s">
        <v>1635</v>
      </c>
      <c r="B5191" s="25" t="s">
        <v>71</v>
      </c>
      <c r="C5191" s="25" t="s">
        <v>170</v>
      </c>
      <c r="D5191" s="25" t="s">
        <v>1189</v>
      </c>
      <c r="E5191" s="25" t="s">
        <v>56</v>
      </c>
      <c r="F5191" s="25" t="s">
        <v>9434</v>
      </c>
    </row>
    <row r="5192" customFormat="false" ht="15" hidden="false" customHeight="false" outlineLevel="0" collapsed="false">
      <c r="A5192" s="25" t="s">
        <v>1636</v>
      </c>
      <c r="B5192" s="25" t="s">
        <v>71</v>
      </c>
      <c r="C5192" s="25" t="s">
        <v>148</v>
      </c>
      <c r="E5192" s="25" t="s">
        <v>56</v>
      </c>
      <c r="F5192" s="25" t="s">
        <v>9434</v>
      </c>
    </row>
    <row r="5193" customFormat="false" ht="15" hidden="false" customHeight="false" outlineLevel="0" collapsed="false">
      <c r="A5193" s="25" t="s">
        <v>1637</v>
      </c>
      <c r="B5193" s="25" t="s">
        <v>71</v>
      </c>
      <c r="C5193" s="25" t="s">
        <v>148</v>
      </c>
      <c r="D5193" s="25" t="s">
        <v>162</v>
      </c>
      <c r="E5193" s="25" t="s">
        <v>55</v>
      </c>
      <c r="F5193" s="25" t="s">
        <v>9434</v>
      </c>
      <c r="G5193" s="25" t="s">
        <v>9444</v>
      </c>
      <c r="H5193" s="25" t="n">
        <v>0</v>
      </c>
    </row>
    <row r="5194" customFormat="false" ht="15" hidden="false" customHeight="false" outlineLevel="0" collapsed="false">
      <c r="A5194" s="25" t="s">
        <v>1638</v>
      </c>
      <c r="B5194" s="25" t="s">
        <v>71</v>
      </c>
      <c r="C5194" s="25" t="s">
        <v>160</v>
      </c>
      <c r="D5194" s="25" t="s">
        <v>257</v>
      </c>
      <c r="E5194" s="25" t="s">
        <v>55</v>
      </c>
      <c r="F5194" s="25" t="s">
        <v>9434</v>
      </c>
      <c r="G5194" s="25" t="s">
        <v>9382</v>
      </c>
      <c r="H5194" s="25" t="n">
        <v>0</v>
      </c>
    </row>
    <row r="5195" customFormat="false" ht="15" hidden="false" customHeight="false" outlineLevel="0" collapsed="false">
      <c r="A5195" s="25" t="s">
        <v>4534</v>
      </c>
      <c r="B5195" s="25" t="s">
        <v>86</v>
      </c>
      <c r="C5195" s="25" t="s">
        <v>148</v>
      </c>
      <c r="D5195" s="25" t="s">
        <v>1090</v>
      </c>
      <c r="E5195" s="25" t="s">
        <v>54</v>
      </c>
      <c r="F5195" s="25" t="s">
        <v>9434</v>
      </c>
      <c r="G5195" s="25" t="s">
        <v>9364</v>
      </c>
      <c r="H5195" s="25" t="n">
        <v>54</v>
      </c>
    </row>
    <row r="5196" customFormat="false" ht="15" hidden="false" customHeight="false" outlineLevel="0" collapsed="false">
      <c r="A5196" s="25" t="s">
        <v>4535</v>
      </c>
      <c r="B5196" s="25" t="s">
        <v>86</v>
      </c>
      <c r="C5196" s="25" t="s">
        <v>148</v>
      </c>
      <c r="D5196" s="25" t="s">
        <v>494</v>
      </c>
      <c r="E5196" s="25" t="s">
        <v>54</v>
      </c>
      <c r="F5196" s="25" t="s">
        <v>9434</v>
      </c>
      <c r="G5196" s="25" t="s">
        <v>9337</v>
      </c>
      <c r="H5196" s="25" t="n">
        <v>48</v>
      </c>
    </row>
    <row r="5197" customFormat="false" ht="15" hidden="false" customHeight="false" outlineLevel="0" collapsed="false">
      <c r="A5197" s="25" t="s">
        <v>4536</v>
      </c>
      <c r="B5197" s="25" t="s">
        <v>86</v>
      </c>
      <c r="C5197" s="25" t="s">
        <v>160</v>
      </c>
      <c r="D5197" s="25" t="s">
        <v>3511</v>
      </c>
      <c r="E5197" s="25" t="s">
        <v>54</v>
      </c>
      <c r="F5197" s="25" t="s">
        <v>9434</v>
      </c>
      <c r="G5197" s="25" t="s">
        <v>9383</v>
      </c>
      <c r="H5197" s="25" t="n">
        <v>2855</v>
      </c>
    </row>
    <row r="5198" customFormat="false" ht="15" hidden="false" customHeight="false" outlineLevel="0" collapsed="false">
      <c r="A5198" s="25" t="s">
        <v>4693</v>
      </c>
      <c r="B5198" s="25" t="s">
        <v>90</v>
      </c>
      <c r="C5198" s="25" t="s">
        <v>186</v>
      </c>
      <c r="D5198" s="25" t="s">
        <v>1189</v>
      </c>
      <c r="E5198" s="25" t="s">
        <v>54</v>
      </c>
      <c r="F5198" s="25" t="s">
        <v>9434</v>
      </c>
      <c r="G5198" s="25" t="s">
        <v>9449</v>
      </c>
      <c r="H5198" s="25" t="n">
        <v>538</v>
      </c>
    </row>
    <row r="5199" customFormat="false" ht="15" hidden="false" customHeight="false" outlineLevel="0" collapsed="false">
      <c r="A5199" s="25" t="s">
        <v>8937</v>
      </c>
      <c r="B5199" s="25" t="s">
        <v>115</v>
      </c>
      <c r="C5199" s="25" t="s">
        <v>186</v>
      </c>
      <c r="E5199" s="25" t="s">
        <v>56</v>
      </c>
      <c r="F5199" s="25" t="s">
        <v>9434</v>
      </c>
    </row>
    <row r="5200" customFormat="false" ht="15" hidden="false" customHeight="false" outlineLevel="0" collapsed="false">
      <c r="A5200" s="25" t="s">
        <v>8938</v>
      </c>
      <c r="B5200" s="25" t="s">
        <v>115</v>
      </c>
      <c r="C5200" s="25" t="s">
        <v>178</v>
      </c>
      <c r="D5200" s="25" t="s">
        <v>633</v>
      </c>
      <c r="E5200" s="25" t="s">
        <v>55</v>
      </c>
      <c r="F5200" s="25" t="s">
        <v>9434</v>
      </c>
      <c r="G5200" s="25" t="s">
        <v>9406</v>
      </c>
      <c r="H5200" s="25" t="n">
        <v>0</v>
      </c>
    </row>
    <row r="5201" customFormat="false" ht="15" hidden="false" customHeight="false" outlineLevel="0" collapsed="false">
      <c r="A5201" s="25" t="s">
        <v>443</v>
      </c>
      <c r="B5201" s="25" t="s">
        <v>69</v>
      </c>
      <c r="C5201" s="25" t="s">
        <v>178</v>
      </c>
      <c r="D5201" s="25" t="s">
        <v>444</v>
      </c>
      <c r="E5201" s="25" t="s">
        <v>56</v>
      </c>
      <c r="F5201" s="25" t="s">
        <v>9439</v>
      </c>
    </row>
    <row r="5202" customFormat="false" ht="15" hidden="false" customHeight="false" outlineLevel="0" collapsed="false">
      <c r="A5202" s="25" t="s">
        <v>446</v>
      </c>
      <c r="B5202" s="25" t="s">
        <v>69</v>
      </c>
      <c r="C5202" s="25" t="s">
        <v>178</v>
      </c>
      <c r="E5202" s="25" t="s">
        <v>56</v>
      </c>
      <c r="F5202" s="25" t="s">
        <v>9439</v>
      </c>
    </row>
    <row r="5203" customFormat="false" ht="15" hidden="false" customHeight="false" outlineLevel="0" collapsed="false">
      <c r="A5203" s="25" t="s">
        <v>447</v>
      </c>
      <c r="B5203" s="25" t="s">
        <v>69</v>
      </c>
      <c r="C5203" s="25" t="s">
        <v>178</v>
      </c>
      <c r="D5203" s="25" t="s">
        <v>198</v>
      </c>
      <c r="E5203" s="25" t="s">
        <v>55</v>
      </c>
      <c r="F5203" s="25" t="s">
        <v>9439</v>
      </c>
      <c r="G5203" s="25" t="s">
        <v>9367</v>
      </c>
      <c r="H5203" s="25" t="n">
        <v>0</v>
      </c>
    </row>
    <row r="5204" customFormat="false" ht="15" hidden="false" customHeight="false" outlineLevel="0" collapsed="false">
      <c r="A5204" s="25" t="s">
        <v>5177</v>
      </c>
      <c r="B5204" s="25" t="s">
        <v>95</v>
      </c>
      <c r="C5204" s="25" t="s">
        <v>160</v>
      </c>
      <c r="E5204" s="25" t="s">
        <v>56</v>
      </c>
      <c r="F5204" s="25" t="s">
        <v>9439</v>
      </c>
    </row>
    <row r="5205" customFormat="false" ht="15" hidden="false" customHeight="false" outlineLevel="0" collapsed="false">
      <c r="A5205" s="25" t="s">
        <v>3972</v>
      </c>
      <c r="B5205" s="25" t="s">
        <v>87</v>
      </c>
      <c r="C5205" s="25" t="s">
        <v>186</v>
      </c>
      <c r="D5205" s="25" t="s">
        <v>3373</v>
      </c>
      <c r="E5205" s="25" t="s">
        <v>54</v>
      </c>
      <c r="F5205" s="25" t="s">
        <v>9439</v>
      </c>
      <c r="G5205" s="25" t="s">
        <v>9441</v>
      </c>
      <c r="H5205" s="25" t="n">
        <v>458</v>
      </c>
    </row>
    <row r="5206" customFormat="false" ht="15" hidden="false" customHeight="false" outlineLevel="0" collapsed="false">
      <c r="A5206" s="25" t="s">
        <v>2207</v>
      </c>
      <c r="B5206" s="25" t="s">
        <v>80</v>
      </c>
      <c r="C5206" s="25" t="s">
        <v>9107</v>
      </c>
      <c r="D5206" s="25" t="s">
        <v>237</v>
      </c>
      <c r="E5206" s="25" t="s">
        <v>56</v>
      </c>
      <c r="F5206" s="25" t="s">
        <v>9439</v>
      </c>
    </row>
    <row r="5207" customFormat="false" ht="15" hidden="false" customHeight="false" outlineLevel="0" collapsed="false">
      <c r="A5207" s="25" t="s">
        <v>2208</v>
      </c>
      <c r="B5207" s="25" t="s">
        <v>80</v>
      </c>
      <c r="C5207" s="25" t="s">
        <v>9107</v>
      </c>
      <c r="E5207" s="25" t="s">
        <v>56</v>
      </c>
      <c r="F5207" s="25" t="s">
        <v>9439</v>
      </c>
    </row>
    <row r="5208" customFormat="false" ht="15" hidden="false" customHeight="false" outlineLevel="0" collapsed="false">
      <c r="A5208" s="25" t="s">
        <v>2209</v>
      </c>
      <c r="B5208" s="25" t="s">
        <v>80</v>
      </c>
      <c r="C5208" s="25" t="s">
        <v>9107</v>
      </c>
      <c r="E5208" s="25" t="s">
        <v>56</v>
      </c>
      <c r="F5208" s="25" t="s">
        <v>9439</v>
      </c>
    </row>
    <row r="5209" customFormat="false" ht="15" hidden="false" customHeight="false" outlineLevel="0" collapsed="false">
      <c r="A5209" s="25" t="s">
        <v>2210</v>
      </c>
      <c r="B5209" s="25" t="s">
        <v>80</v>
      </c>
      <c r="C5209" s="25" t="s">
        <v>148</v>
      </c>
      <c r="E5209" s="25" t="s">
        <v>56</v>
      </c>
      <c r="F5209" s="25" t="s">
        <v>9439</v>
      </c>
    </row>
    <row r="5210" customFormat="false" ht="15" hidden="false" customHeight="false" outlineLevel="0" collapsed="false">
      <c r="A5210" s="25" t="s">
        <v>2211</v>
      </c>
      <c r="B5210" s="25" t="s">
        <v>80</v>
      </c>
      <c r="C5210" s="25" t="s">
        <v>160</v>
      </c>
      <c r="E5210" s="25" t="s">
        <v>56</v>
      </c>
      <c r="F5210" s="25" t="s">
        <v>9439</v>
      </c>
    </row>
    <row r="5211" customFormat="false" ht="15" hidden="false" customHeight="false" outlineLevel="0" collapsed="false">
      <c r="A5211" s="25" t="s">
        <v>2212</v>
      </c>
      <c r="B5211" s="25" t="s">
        <v>80</v>
      </c>
      <c r="C5211" s="25" t="s">
        <v>170</v>
      </c>
      <c r="D5211" s="25" t="s">
        <v>266</v>
      </c>
      <c r="E5211" s="25" t="s">
        <v>54</v>
      </c>
      <c r="F5211" s="25" t="s">
        <v>9439</v>
      </c>
      <c r="G5211" s="25" t="s">
        <v>9334</v>
      </c>
      <c r="H5211" s="25" t="n">
        <v>996</v>
      </c>
    </row>
    <row r="5212" customFormat="false" ht="15" hidden="false" customHeight="false" outlineLevel="0" collapsed="false">
      <c r="A5212" s="25" t="s">
        <v>2213</v>
      </c>
      <c r="B5212" s="25" t="s">
        <v>80</v>
      </c>
      <c r="C5212" s="25" t="s">
        <v>9107</v>
      </c>
      <c r="D5212" s="25" t="s">
        <v>248</v>
      </c>
      <c r="E5212" s="25" t="s">
        <v>54</v>
      </c>
      <c r="F5212" s="25" t="s">
        <v>9439</v>
      </c>
      <c r="G5212" s="25" t="s">
        <v>9448</v>
      </c>
      <c r="H5212" s="25" t="n">
        <v>4772</v>
      </c>
    </row>
    <row r="5213" customFormat="false" ht="15" hidden="false" customHeight="false" outlineLevel="0" collapsed="false">
      <c r="A5213" s="25" t="s">
        <v>5731</v>
      </c>
      <c r="B5213" s="25" t="s">
        <v>96</v>
      </c>
      <c r="C5213" s="25" t="s">
        <v>9107</v>
      </c>
      <c r="D5213" s="25" t="s">
        <v>1090</v>
      </c>
      <c r="E5213" s="25" t="s">
        <v>54</v>
      </c>
      <c r="F5213" s="25" t="s">
        <v>9439</v>
      </c>
      <c r="G5213" s="25" t="s">
        <v>9441</v>
      </c>
      <c r="H5213" s="25" t="n">
        <v>4490</v>
      </c>
    </row>
    <row r="5214" customFormat="false" ht="15" hidden="false" customHeight="false" outlineLevel="0" collapsed="false">
      <c r="A5214" s="25" t="s">
        <v>5732</v>
      </c>
      <c r="B5214" s="25" t="s">
        <v>96</v>
      </c>
      <c r="C5214" s="25" t="s">
        <v>160</v>
      </c>
      <c r="D5214" s="25" t="s">
        <v>1690</v>
      </c>
      <c r="E5214" s="25" t="s">
        <v>54</v>
      </c>
      <c r="F5214" s="25" t="s">
        <v>9439</v>
      </c>
      <c r="G5214" s="25" t="s">
        <v>9424</v>
      </c>
      <c r="H5214" s="25" t="n">
        <v>3260</v>
      </c>
    </row>
    <row r="5215" customFormat="false" ht="15" hidden="false" customHeight="false" outlineLevel="0" collapsed="false">
      <c r="A5215" s="25" t="s">
        <v>6186</v>
      </c>
      <c r="B5215" s="25" t="s">
        <v>108</v>
      </c>
      <c r="C5215" s="25" t="s">
        <v>186</v>
      </c>
      <c r="D5215" s="25" t="s">
        <v>1646</v>
      </c>
      <c r="E5215" s="25" t="s">
        <v>54</v>
      </c>
      <c r="F5215" s="25" t="s">
        <v>9439</v>
      </c>
      <c r="G5215" s="25" t="s">
        <v>9337</v>
      </c>
      <c r="H5215" s="25" t="n">
        <v>584</v>
      </c>
    </row>
    <row r="5216" customFormat="false" ht="15" hidden="false" customHeight="false" outlineLevel="0" collapsed="false">
      <c r="A5216" s="25" t="s">
        <v>6187</v>
      </c>
      <c r="B5216" s="25" t="s">
        <v>108</v>
      </c>
      <c r="C5216" s="25" t="s">
        <v>160</v>
      </c>
      <c r="D5216" s="25" t="s">
        <v>494</v>
      </c>
      <c r="E5216" s="25" t="s">
        <v>54</v>
      </c>
      <c r="F5216" s="25" t="s">
        <v>9439</v>
      </c>
      <c r="G5216" s="25" t="s">
        <v>9449</v>
      </c>
      <c r="H5216" s="25" t="n">
        <v>3371</v>
      </c>
    </row>
    <row r="5217" customFormat="false" ht="15" hidden="false" customHeight="false" outlineLevel="0" collapsed="false">
      <c r="A5217" s="25" t="s">
        <v>2737</v>
      </c>
      <c r="B5217" s="25" t="s">
        <v>78</v>
      </c>
      <c r="C5217" s="25" t="s">
        <v>186</v>
      </c>
      <c r="E5217" s="25" t="s">
        <v>56</v>
      </c>
      <c r="F5217" s="25" t="s">
        <v>9439</v>
      </c>
    </row>
    <row r="5218" customFormat="false" ht="15" hidden="false" customHeight="false" outlineLevel="0" collapsed="false">
      <c r="A5218" s="25" t="s">
        <v>2738</v>
      </c>
      <c r="B5218" s="25" t="s">
        <v>78</v>
      </c>
      <c r="C5218" s="25" t="s">
        <v>178</v>
      </c>
      <c r="D5218" s="25" t="s">
        <v>2739</v>
      </c>
      <c r="E5218" s="25" t="s">
        <v>56</v>
      </c>
      <c r="F5218" s="25" t="s">
        <v>9439</v>
      </c>
    </row>
    <row r="5219" customFormat="false" ht="15" hidden="false" customHeight="false" outlineLevel="0" collapsed="false">
      <c r="A5219" s="25" t="s">
        <v>2740</v>
      </c>
      <c r="B5219" s="25" t="s">
        <v>78</v>
      </c>
      <c r="C5219" s="25" t="s">
        <v>9107</v>
      </c>
      <c r="D5219" s="25" t="s">
        <v>218</v>
      </c>
      <c r="E5219" s="25" t="s">
        <v>54</v>
      </c>
      <c r="F5219" s="25" t="s">
        <v>9439</v>
      </c>
      <c r="G5219" s="25" t="s">
        <v>9398</v>
      </c>
      <c r="H5219" s="25" t="n">
        <v>4868</v>
      </c>
    </row>
    <row r="5220" customFormat="false" ht="15" hidden="false" customHeight="false" outlineLevel="0" collapsed="false">
      <c r="A5220" s="25" t="s">
        <v>2741</v>
      </c>
      <c r="B5220" s="25" t="s">
        <v>78</v>
      </c>
      <c r="C5220" s="25" t="s">
        <v>160</v>
      </c>
      <c r="D5220" s="25" t="s">
        <v>245</v>
      </c>
      <c r="E5220" s="25" t="s">
        <v>54</v>
      </c>
      <c r="F5220" s="25" t="s">
        <v>9439</v>
      </c>
      <c r="G5220" s="25" t="s">
        <v>9334</v>
      </c>
      <c r="H5220" s="25" t="n">
        <v>3271</v>
      </c>
    </row>
    <row r="5221" customFormat="false" ht="15" hidden="false" customHeight="false" outlineLevel="0" collapsed="false">
      <c r="A5221" s="25" t="s">
        <v>3091</v>
      </c>
      <c r="B5221" s="25" t="s">
        <v>76</v>
      </c>
      <c r="C5221" s="25" t="s">
        <v>186</v>
      </c>
      <c r="E5221" s="25" t="s">
        <v>56</v>
      </c>
      <c r="F5221" s="25" t="s">
        <v>9439</v>
      </c>
    </row>
    <row r="5222" customFormat="false" ht="15" hidden="false" customHeight="false" outlineLevel="0" collapsed="false">
      <c r="A5222" s="25" t="s">
        <v>3092</v>
      </c>
      <c r="B5222" s="25" t="s">
        <v>76</v>
      </c>
      <c r="C5222" s="25" t="s">
        <v>9107</v>
      </c>
      <c r="D5222" s="25" t="s">
        <v>162</v>
      </c>
      <c r="E5222" s="25" t="s">
        <v>55</v>
      </c>
      <c r="F5222" s="25" t="s">
        <v>9439</v>
      </c>
      <c r="G5222" s="25" t="s">
        <v>9438</v>
      </c>
      <c r="H5222" s="25" t="n">
        <v>0</v>
      </c>
    </row>
    <row r="5223" customFormat="false" ht="15" hidden="false" customHeight="false" outlineLevel="0" collapsed="false">
      <c r="A5223" s="25" t="s">
        <v>1045</v>
      </c>
      <c r="B5223" s="25" t="s">
        <v>72</v>
      </c>
      <c r="C5223" s="25" t="s">
        <v>186</v>
      </c>
      <c r="E5223" s="25" t="s">
        <v>56</v>
      </c>
      <c r="F5223" s="25" t="s">
        <v>9439</v>
      </c>
    </row>
    <row r="5224" customFormat="false" ht="15" hidden="false" customHeight="false" outlineLevel="0" collapsed="false">
      <c r="A5224" s="25" t="s">
        <v>1046</v>
      </c>
      <c r="B5224" s="25" t="s">
        <v>72</v>
      </c>
      <c r="C5224" s="25" t="s">
        <v>148</v>
      </c>
      <c r="D5224" s="25" t="s">
        <v>218</v>
      </c>
      <c r="E5224" s="25" t="s">
        <v>55</v>
      </c>
      <c r="F5224" s="25" t="s">
        <v>9439</v>
      </c>
      <c r="G5224" s="25" t="s">
        <v>9371</v>
      </c>
      <c r="H5224" s="25" t="n">
        <v>0</v>
      </c>
    </row>
    <row r="5225" customFormat="false" ht="15" hidden="false" customHeight="false" outlineLevel="0" collapsed="false">
      <c r="A5225" s="25" t="s">
        <v>3369</v>
      </c>
      <c r="B5225" s="25" t="s">
        <v>77</v>
      </c>
      <c r="C5225" s="25" t="s">
        <v>186</v>
      </c>
      <c r="E5225" s="25" t="s">
        <v>56</v>
      </c>
      <c r="F5225" s="25" t="s">
        <v>9439</v>
      </c>
    </row>
    <row r="5226" customFormat="false" ht="15" hidden="false" customHeight="false" outlineLevel="0" collapsed="false">
      <c r="A5226" s="25" t="s">
        <v>3370</v>
      </c>
      <c r="B5226" s="25" t="s">
        <v>77</v>
      </c>
      <c r="C5226" s="25" t="s">
        <v>170</v>
      </c>
      <c r="E5226" s="25" t="s">
        <v>56</v>
      </c>
      <c r="F5226" s="25" t="s">
        <v>9439</v>
      </c>
    </row>
    <row r="5227" customFormat="false" ht="15" hidden="false" customHeight="false" outlineLevel="0" collapsed="false">
      <c r="A5227" s="25" t="s">
        <v>3371</v>
      </c>
      <c r="B5227" s="25" t="s">
        <v>77</v>
      </c>
      <c r="C5227" s="25" t="s">
        <v>170</v>
      </c>
      <c r="D5227" s="25" t="s">
        <v>207</v>
      </c>
      <c r="E5227" s="25" t="s">
        <v>54</v>
      </c>
      <c r="F5227" s="25" t="s">
        <v>9439</v>
      </c>
      <c r="G5227" s="25" t="s">
        <v>9438</v>
      </c>
      <c r="H5227" s="25" t="n">
        <v>1171</v>
      </c>
    </row>
    <row r="5228" customFormat="false" ht="15" hidden="false" customHeight="false" outlineLevel="0" collapsed="false">
      <c r="A5228" s="25" t="s">
        <v>8620</v>
      </c>
      <c r="B5228" s="25" t="s">
        <v>116</v>
      </c>
      <c r="C5228" s="25" t="s">
        <v>148</v>
      </c>
      <c r="E5228" s="25" t="s">
        <v>56</v>
      </c>
      <c r="F5228" s="25" t="s">
        <v>9439</v>
      </c>
    </row>
    <row r="5229" customFormat="false" ht="15" hidden="false" customHeight="false" outlineLevel="0" collapsed="false">
      <c r="A5229" s="25" t="s">
        <v>1345</v>
      </c>
      <c r="B5229" s="25" t="s">
        <v>73</v>
      </c>
      <c r="C5229" s="25" t="s">
        <v>186</v>
      </c>
      <c r="D5229" s="25" t="s">
        <v>868</v>
      </c>
      <c r="E5229" s="25" t="s">
        <v>56</v>
      </c>
      <c r="F5229" s="25" t="s">
        <v>9439</v>
      </c>
    </row>
    <row r="5230" customFormat="false" ht="15" hidden="false" customHeight="false" outlineLevel="0" collapsed="false">
      <c r="A5230" s="25" t="s">
        <v>1346</v>
      </c>
      <c r="B5230" s="25" t="s">
        <v>73</v>
      </c>
      <c r="C5230" s="25" t="s">
        <v>148</v>
      </c>
      <c r="D5230" s="25" t="s">
        <v>1347</v>
      </c>
      <c r="E5230" s="25" t="s">
        <v>56</v>
      </c>
      <c r="F5230" s="25" t="s">
        <v>9439</v>
      </c>
    </row>
    <row r="5231" customFormat="false" ht="15" hidden="false" customHeight="false" outlineLevel="0" collapsed="false">
      <c r="A5231" s="25" t="s">
        <v>1348</v>
      </c>
      <c r="B5231" s="25" t="s">
        <v>73</v>
      </c>
      <c r="C5231" s="25" t="s">
        <v>148</v>
      </c>
      <c r="D5231" s="25" t="s">
        <v>169</v>
      </c>
      <c r="E5231" s="25" t="s">
        <v>54</v>
      </c>
      <c r="F5231" s="25" t="s">
        <v>9439</v>
      </c>
      <c r="G5231" s="25" t="s">
        <v>9438</v>
      </c>
      <c r="H5231" s="25" t="n">
        <v>58</v>
      </c>
    </row>
    <row r="5232" customFormat="false" ht="15" hidden="false" customHeight="false" outlineLevel="0" collapsed="false">
      <c r="A5232" s="25" t="s">
        <v>3663</v>
      </c>
      <c r="B5232" s="25" t="s">
        <v>79</v>
      </c>
      <c r="C5232" s="25" t="s">
        <v>9107</v>
      </c>
      <c r="E5232" s="25" t="s">
        <v>56</v>
      </c>
      <c r="F5232" s="25" t="s">
        <v>9439</v>
      </c>
    </row>
    <row r="5233" customFormat="false" ht="15" hidden="false" customHeight="false" outlineLevel="0" collapsed="false">
      <c r="A5233" s="25" t="s">
        <v>3664</v>
      </c>
      <c r="B5233" s="25" t="s">
        <v>79</v>
      </c>
      <c r="C5233" s="25" t="s">
        <v>186</v>
      </c>
      <c r="D5233" s="25" t="s">
        <v>225</v>
      </c>
      <c r="E5233" s="25" t="s">
        <v>55</v>
      </c>
      <c r="F5233" s="25" t="s">
        <v>9439</v>
      </c>
      <c r="G5233" s="25" t="s">
        <v>9430</v>
      </c>
      <c r="H5233" s="25" t="n">
        <v>0</v>
      </c>
    </row>
    <row r="5234" customFormat="false" ht="15" hidden="false" customHeight="false" outlineLevel="0" collapsed="false">
      <c r="A5234" s="25" t="s">
        <v>4309</v>
      </c>
      <c r="B5234" s="25" t="s">
        <v>88</v>
      </c>
      <c r="C5234" s="25" t="s">
        <v>9107</v>
      </c>
      <c r="D5234" s="25" t="s">
        <v>463</v>
      </c>
      <c r="E5234" s="25" t="s">
        <v>55</v>
      </c>
      <c r="F5234" s="25" t="s">
        <v>9439</v>
      </c>
      <c r="G5234" s="25" t="s">
        <v>9441</v>
      </c>
      <c r="H5234" s="25" t="n">
        <v>0</v>
      </c>
    </row>
    <row r="5235" customFormat="false" ht="15" hidden="false" customHeight="false" outlineLevel="0" collapsed="false">
      <c r="A5235" s="25" t="s">
        <v>4310</v>
      </c>
      <c r="B5235" s="25" t="s">
        <v>88</v>
      </c>
      <c r="C5235" s="25" t="s">
        <v>148</v>
      </c>
      <c r="D5235" s="25" t="s">
        <v>3373</v>
      </c>
      <c r="E5235" s="25" t="s">
        <v>54</v>
      </c>
      <c r="F5235" s="25" t="s">
        <v>9439</v>
      </c>
      <c r="G5235" s="25" t="s">
        <v>9438</v>
      </c>
      <c r="H5235" s="25" t="n">
        <v>59</v>
      </c>
    </row>
    <row r="5236" customFormat="false" ht="15" hidden="false" customHeight="false" outlineLevel="0" collapsed="false">
      <c r="A5236" s="25" t="s">
        <v>1639</v>
      </c>
      <c r="B5236" s="25" t="s">
        <v>71</v>
      </c>
      <c r="C5236" s="25" t="s">
        <v>186</v>
      </c>
      <c r="D5236" s="25" t="s">
        <v>1640</v>
      </c>
      <c r="E5236" s="25" t="s">
        <v>56</v>
      </c>
      <c r="F5236" s="25" t="s">
        <v>9439</v>
      </c>
    </row>
    <row r="5237" customFormat="false" ht="15" hidden="false" customHeight="false" outlineLevel="0" collapsed="false">
      <c r="A5237" s="25" t="s">
        <v>1641</v>
      </c>
      <c r="B5237" s="25" t="s">
        <v>71</v>
      </c>
      <c r="C5237" s="25" t="s">
        <v>170</v>
      </c>
      <c r="E5237" s="25" t="s">
        <v>56</v>
      </c>
      <c r="F5237" s="25" t="s">
        <v>9439</v>
      </c>
    </row>
    <row r="5238" customFormat="false" ht="15" hidden="false" customHeight="false" outlineLevel="0" collapsed="false">
      <c r="A5238" s="25" t="s">
        <v>1642</v>
      </c>
      <c r="B5238" s="25" t="s">
        <v>71</v>
      </c>
      <c r="C5238" s="25" t="s">
        <v>148</v>
      </c>
      <c r="E5238" s="25" t="s">
        <v>56</v>
      </c>
      <c r="F5238" s="25" t="s">
        <v>9439</v>
      </c>
    </row>
    <row r="5239" customFormat="false" ht="15" hidden="false" customHeight="false" outlineLevel="0" collapsed="false">
      <c r="A5239" s="25" t="s">
        <v>1643</v>
      </c>
      <c r="B5239" s="25" t="s">
        <v>71</v>
      </c>
      <c r="C5239" s="25" t="s">
        <v>148</v>
      </c>
      <c r="E5239" s="25" t="s">
        <v>56</v>
      </c>
      <c r="F5239" s="25" t="s">
        <v>9439</v>
      </c>
    </row>
    <row r="5240" customFormat="false" ht="15" hidden="false" customHeight="false" outlineLevel="0" collapsed="false">
      <c r="A5240" s="25" t="s">
        <v>1644</v>
      </c>
      <c r="B5240" s="25" t="s">
        <v>71</v>
      </c>
      <c r="C5240" s="25" t="s">
        <v>148</v>
      </c>
      <c r="E5240" s="25" t="s">
        <v>56</v>
      </c>
      <c r="F5240" s="25" t="s">
        <v>9439</v>
      </c>
    </row>
    <row r="5241" customFormat="false" ht="15" hidden="false" customHeight="false" outlineLevel="0" collapsed="false">
      <c r="A5241" s="25" t="s">
        <v>1645</v>
      </c>
      <c r="B5241" s="25" t="s">
        <v>71</v>
      </c>
      <c r="C5241" s="25" t="s">
        <v>160</v>
      </c>
      <c r="D5241" s="25" t="s">
        <v>1646</v>
      </c>
      <c r="E5241" s="25" t="s">
        <v>56</v>
      </c>
      <c r="F5241" s="25" t="s">
        <v>9439</v>
      </c>
    </row>
    <row r="5242" customFormat="false" ht="15" hidden="false" customHeight="false" outlineLevel="0" collapsed="false">
      <c r="A5242" s="25" t="s">
        <v>1647</v>
      </c>
      <c r="B5242" s="25" t="s">
        <v>71</v>
      </c>
      <c r="C5242" s="25" t="s">
        <v>160</v>
      </c>
      <c r="D5242" s="25" t="s">
        <v>145</v>
      </c>
      <c r="E5242" s="25" t="s">
        <v>56</v>
      </c>
      <c r="F5242" s="25" t="s">
        <v>9439</v>
      </c>
    </row>
    <row r="5243" customFormat="false" ht="15" hidden="false" customHeight="false" outlineLevel="0" collapsed="false">
      <c r="A5243" s="25" t="s">
        <v>1648</v>
      </c>
      <c r="B5243" s="25" t="s">
        <v>71</v>
      </c>
      <c r="C5243" s="25" t="s">
        <v>148</v>
      </c>
      <c r="D5243" s="25" t="s">
        <v>195</v>
      </c>
      <c r="E5243" s="25" t="s">
        <v>54</v>
      </c>
      <c r="F5243" s="25" t="s">
        <v>9439</v>
      </c>
      <c r="G5243" s="25" t="s">
        <v>9448</v>
      </c>
      <c r="H5243" s="25" t="n">
        <v>50</v>
      </c>
    </row>
    <row r="5244" customFormat="false" ht="15" hidden="false" customHeight="false" outlineLevel="0" collapsed="false">
      <c r="A5244" s="25" t="s">
        <v>7200</v>
      </c>
      <c r="B5244" s="25" t="s">
        <v>104</v>
      </c>
      <c r="C5244" s="25" t="s">
        <v>178</v>
      </c>
      <c r="D5244" s="25" t="s">
        <v>428</v>
      </c>
      <c r="E5244" s="25" t="s">
        <v>55</v>
      </c>
      <c r="F5244" s="25" t="s">
        <v>9439</v>
      </c>
      <c r="G5244" s="25" t="s">
        <v>9460</v>
      </c>
      <c r="H5244" s="25" t="n">
        <v>0</v>
      </c>
    </row>
    <row r="5245" customFormat="false" ht="15" hidden="false" customHeight="false" outlineLevel="0" collapsed="false">
      <c r="A5245" s="25" t="s">
        <v>4537</v>
      </c>
      <c r="B5245" s="25" t="s">
        <v>86</v>
      </c>
      <c r="C5245" s="25" t="s">
        <v>148</v>
      </c>
      <c r="D5245" s="25" t="s">
        <v>1189</v>
      </c>
      <c r="E5245" s="25" t="s">
        <v>55</v>
      </c>
      <c r="F5245" s="25" t="s">
        <v>9439</v>
      </c>
      <c r="G5245" s="25" t="s">
        <v>9449</v>
      </c>
      <c r="H5245" s="25" t="n">
        <v>0</v>
      </c>
    </row>
    <row r="5246" customFormat="false" ht="15" hidden="false" customHeight="false" outlineLevel="0" collapsed="false">
      <c r="A5246" s="25" t="s">
        <v>448</v>
      </c>
      <c r="B5246" s="25" t="s">
        <v>69</v>
      </c>
      <c r="C5246" s="25" t="s">
        <v>148</v>
      </c>
      <c r="D5246" s="25" t="s">
        <v>449</v>
      </c>
      <c r="E5246" s="25" t="s">
        <v>56</v>
      </c>
      <c r="F5246" s="25" t="s">
        <v>9438</v>
      </c>
    </row>
    <row r="5247" customFormat="false" ht="15" hidden="false" customHeight="false" outlineLevel="0" collapsed="false">
      <c r="A5247" s="25" t="s">
        <v>450</v>
      </c>
      <c r="B5247" s="25" t="s">
        <v>69</v>
      </c>
      <c r="C5247" s="25" t="s">
        <v>160</v>
      </c>
      <c r="D5247" s="25" t="s">
        <v>449</v>
      </c>
      <c r="E5247" s="25" t="s">
        <v>56</v>
      </c>
      <c r="F5247" s="25" t="s">
        <v>9438</v>
      </c>
    </row>
    <row r="5248" customFormat="false" ht="15" hidden="false" customHeight="false" outlineLevel="0" collapsed="false">
      <c r="A5248" s="25" t="s">
        <v>451</v>
      </c>
      <c r="B5248" s="25" t="s">
        <v>69</v>
      </c>
      <c r="C5248" s="25" t="s">
        <v>160</v>
      </c>
      <c r="D5248" s="25" t="s">
        <v>452</v>
      </c>
      <c r="E5248" s="25" t="s">
        <v>56</v>
      </c>
      <c r="F5248" s="25" t="s">
        <v>9438</v>
      </c>
    </row>
    <row r="5249" customFormat="false" ht="15" hidden="false" customHeight="false" outlineLevel="0" collapsed="false">
      <c r="A5249" s="25" t="s">
        <v>4869</v>
      </c>
      <c r="B5249" s="25" t="s">
        <v>98</v>
      </c>
      <c r="C5249" s="25" t="s">
        <v>186</v>
      </c>
      <c r="D5249" s="25" t="s">
        <v>1795</v>
      </c>
      <c r="E5249" s="25" t="s">
        <v>55</v>
      </c>
      <c r="F5249" s="25" t="s">
        <v>9438</v>
      </c>
      <c r="G5249" s="25" t="s">
        <v>9351</v>
      </c>
      <c r="H5249" s="25" t="n">
        <v>0</v>
      </c>
    </row>
    <row r="5250" customFormat="false" ht="15" hidden="false" customHeight="false" outlineLevel="0" collapsed="false">
      <c r="A5250" s="25" t="s">
        <v>4870</v>
      </c>
      <c r="B5250" s="25" t="s">
        <v>98</v>
      </c>
      <c r="C5250" s="25" t="s">
        <v>148</v>
      </c>
      <c r="D5250" s="25" t="s">
        <v>2530</v>
      </c>
      <c r="E5250" s="25" t="s">
        <v>54</v>
      </c>
      <c r="F5250" s="25" t="s">
        <v>9438</v>
      </c>
      <c r="G5250" s="25" t="s">
        <v>9362</v>
      </c>
      <c r="H5250" s="25" t="n">
        <v>48</v>
      </c>
    </row>
    <row r="5251" customFormat="false" ht="15" hidden="false" customHeight="false" outlineLevel="0" collapsed="false">
      <c r="A5251" s="25" t="s">
        <v>5178</v>
      </c>
      <c r="B5251" s="25" t="s">
        <v>95</v>
      </c>
      <c r="C5251" s="25" t="s">
        <v>186</v>
      </c>
      <c r="D5251" s="25" t="s">
        <v>445</v>
      </c>
      <c r="E5251" s="25" t="s">
        <v>54</v>
      </c>
      <c r="F5251" s="25" t="s">
        <v>9438</v>
      </c>
      <c r="G5251" s="25" t="s">
        <v>9359</v>
      </c>
      <c r="H5251" s="25" t="n">
        <v>511</v>
      </c>
    </row>
    <row r="5252" customFormat="false" ht="15" hidden="false" customHeight="false" outlineLevel="0" collapsed="false">
      <c r="A5252" s="25" t="s">
        <v>5179</v>
      </c>
      <c r="B5252" s="25" t="s">
        <v>95</v>
      </c>
      <c r="C5252" s="25" t="s">
        <v>170</v>
      </c>
      <c r="D5252" s="25" t="s">
        <v>1347</v>
      </c>
      <c r="E5252" s="25" t="s">
        <v>54</v>
      </c>
      <c r="F5252" s="25" t="s">
        <v>9438</v>
      </c>
      <c r="G5252" s="25" t="s">
        <v>9447</v>
      </c>
      <c r="H5252" s="25" t="n">
        <v>1311</v>
      </c>
    </row>
    <row r="5253" customFormat="false" ht="15" hidden="false" customHeight="false" outlineLevel="0" collapsed="false">
      <c r="A5253" s="25" t="s">
        <v>783</v>
      </c>
      <c r="B5253" s="25" t="s">
        <v>70</v>
      </c>
      <c r="C5253" s="25" t="s">
        <v>186</v>
      </c>
      <c r="E5253" s="25" t="s">
        <v>56</v>
      </c>
      <c r="F5253" s="25" t="s">
        <v>9438</v>
      </c>
    </row>
    <row r="5254" customFormat="false" ht="15" hidden="false" customHeight="false" outlineLevel="0" collapsed="false">
      <c r="A5254" s="25" t="s">
        <v>784</v>
      </c>
      <c r="B5254" s="25" t="s">
        <v>70</v>
      </c>
      <c r="C5254" s="25" t="s">
        <v>160</v>
      </c>
      <c r="D5254" s="25" t="s">
        <v>154</v>
      </c>
      <c r="E5254" s="25" t="s">
        <v>56</v>
      </c>
      <c r="F5254" s="25" t="s">
        <v>9438</v>
      </c>
    </row>
    <row r="5255" customFormat="false" ht="15" hidden="false" customHeight="false" outlineLevel="0" collapsed="false">
      <c r="A5255" s="25" t="s">
        <v>785</v>
      </c>
      <c r="B5255" s="25" t="s">
        <v>70</v>
      </c>
      <c r="C5255" s="25" t="s">
        <v>148</v>
      </c>
      <c r="D5255" s="25" t="s">
        <v>237</v>
      </c>
      <c r="E5255" s="25" t="s">
        <v>55</v>
      </c>
      <c r="F5255" s="25" t="s">
        <v>9438</v>
      </c>
      <c r="G5255" s="25" t="s">
        <v>9443</v>
      </c>
      <c r="H5255" s="25" t="n">
        <v>0</v>
      </c>
    </row>
    <row r="5256" customFormat="false" ht="15" hidden="false" customHeight="false" outlineLevel="0" collapsed="false">
      <c r="A5256" s="25" t="s">
        <v>3973</v>
      </c>
      <c r="B5256" s="25" t="s">
        <v>87</v>
      </c>
      <c r="C5256" s="25" t="s">
        <v>186</v>
      </c>
      <c r="D5256" s="25" t="s">
        <v>494</v>
      </c>
      <c r="E5256" s="25" t="s">
        <v>55</v>
      </c>
      <c r="F5256" s="25" t="s">
        <v>9438</v>
      </c>
      <c r="G5256" s="25" t="s">
        <v>9335</v>
      </c>
      <c r="H5256" s="25" t="n">
        <v>0</v>
      </c>
    </row>
    <row r="5257" customFormat="false" ht="15" hidden="false" customHeight="false" outlineLevel="0" collapsed="false">
      <c r="A5257" s="25" t="s">
        <v>5466</v>
      </c>
      <c r="B5257" s="25" t="s">
        <v>94</v>
      </c>
      <c r="C5257" s="25" t="s">
        <v>178</v>
      </c>
      <c r="D5257" s="25" t="s">
        <v>639</v>
      </c>
      <c r="E5257" s="25" t="s">
        <v>54</v>
      </c>
      <c r="F5257" s="25" t="s">
        <v>9438</v>
      </c>
      <c r="G5257" s="25" t="s">
        <v>9443</v>
      </c>
      <c r="H5257" s="25" t="n">
        <v>6100</v>
      </c>
    </row>
    <row r="5258" customFormat="false" ht="15" hidden="false" customHeight="false" outlineLevel="0" collapsed="false">
      <c r="A5258" s="25" t="s">
        <v>5467</v>
      </c>
      <c r="B5258" s="25" t="s">
        <v>94</v>
      </c>
      <c r="C5258" s="25" t="s">
        <v>148</v>
      </c>
      <c r="D5258" s="25" t="s">
        <v>421</v>
      </c>
      <c r="E5258" s="25" t="s">
        <v>54</v>
      </c>
      <c r="F5258" s="25" t="s">
        <v>9438</v>
      </c>
      <c r="G5258" s="25" t="s">
        <v>9362</v>
      </c>
      <c r="H5258" s="25" t="n">
        <v>61</v>
      </c>
    </row>
    <row r="5259" customFormat="false" ht="15" hidden="false" customHeight="false" outlineLevel="0" collapsed="false">
      <c r="A5259" s="25" t="s">
        <v>2214</v>
      </c>
      <c r="B5259" s="25" t="s">
        <v>80</v>
      </c>
      <c r="C5259" s="25" t="s">
        <v>186</v>
      </c>
      <c r="E5259" s="25" t="s">
        <v>56</v>
      </c>
      <c r="F5259" s="25" t="s">
        <v>9438</v>
      </c>
    </row>
    <row r="5260" customFormat="false" ht="15" hidden="false" customHeight="false" outlineLevel="0" collapsed="false">
      <c r="A5260" s="25" t="s">
        <v>2215</v>
      </c>
      <c r="B5260" s="25" t="s">
        <v>80</v>
      </c>
      <c r="C5260" s="25" t="s">
        <v>186</v>
      </c>
      <c r="E5260" s="25" t="s">
        <v>56</v>
      </c>
      <c r="F5260" s="25" t="s">
        <v>9438</v>
      </c>
    </row>
    <row r="5261" customFormat="false" ht="15" hidden="false" customHeight="false" outlineLevel="0" collapsed="false">
      <c r="A5261" s="25" t="s">
        <v>2216</v>
      </c>
      <c r="B5261" s="25" t="s">
        <v>80</v>
      </c>
      <c r="C5261" s="25" t="s">
        <v>9107</v>
      </c>
      <c r="D5261" s="25" t="s">
        <v>180</v>
      </c>
      <c r="E5261" s="25" t="s">
        <v>56</v>
      </c>
      <c r="F5261" s="25" t="s">
        <v>9438</v>
      </c>
    </row>
    <row r="5262" customFormat="false" ht="15" hidden="false" customHeight="false" outlineLevel="0" collapsed="false">
      <c r="A5262" s="25" t="s">
        <v>2217</v>
      </c>
      <c r="B5262" s="25" t="s">
        <v>80</v>
      </c>
      <c r="C5262" s="25" t="s">
        <v>9107</v>
      </c>
      <c r="D5262" s="25" t="s">
        <v>180</v>
      </c>
      <c r="E5262" s="25" t="s">
        <v>56</v>
      </c>
      <c r="F5262" s="25" t="s">
        <v>9438</v>
      </c>
    </row>
    <row r="5263" customFormat="false" ht="15" hidden="false" customHeight="false" outlineLevel="0" collapsed="false">
      <c r="A5263" s="25" t="s">
        <v>2218</v>
      </c>
      <c r="B5263" s="25" t="s">
        <v>80</v>
      </c>
      <c r="C5263" s="25" t="s">
        <v>9107</v>
      </c>
      <c r="E5263" s="25" t="s">
        <v>56</v>
      </c>
      <c r="F5263" s="25" t="s">
        <v>9438</v>
      </c>
    </row>
    <row r="5264" customFormat="false" ht="15" hidden="false" customHeight="false" outlineLevel="0" collapsed="false">
      <c r="A5264" s="25" t="s">
        <v>2219</v>
      </c>
      <c r="B5264" s="25" t="s">
        <v>80</v>
      </c>
      <c r="C5264" s="25" t="s">
        <v>9107</v>
      </c>
      <c r="E5264" s="25" t="s">
        <v>56</v>
      </c>
      <c r="F5264" s="25" t="s">
        <v>9438</v>
      </c>
    </row>
    <row r="5265" customFormat="false" ht="15" hidden="false" customHeight="false" outlineLevel="0" collapsed="false">
      <c r="A5265" s="25" t="s">
        <v>2220</v>
      </c>
      <c r="B5265" s="25" t="s">
        <v>80</v>
      </c>
      <c r="C5265" s="25" t="s">
        <v>160</v>
      </c>
      <c r="E5265" s="25" t="s">
        <v>56</v>
      </c>
      <c r="F5265" s="25" t="s">
        <v>9438</v>
      </c>
    </row>
    <row r="5266" customFormat="false" ht="15" hidden="false" customHeight="false" outlineLevel="0" collapsed="false">
      <c r="A5266" s="25" t="s">
        <v>2221</v>
      </c>
      <c r="B5266" s="25" t="s">
        <v>80</v>
      </c>
      <c r="C5266" s="25" t="s">
        <v>170</v>
      </c>
      <c r="D5266" s="25" t="s">
        <v>180</v>
      </c>
      <c r="E5266" s="25" t="s">
        <v>55</v>
      </c>
      <c r="F5266" s="25" t="s">
        <v>9438</v>
      </c>
      <c r="G5266" s="25" t="s">
        <v>9445</v>
      </c>
      <c r="H5266" s="25" t="n">
        <v>0</v>
      </c>
    </row>
    <row r="5267" customFormat="false" ht="15" hidden="false" customHeight="false" outlineLevel="0" collapsed="false">
      <c r="A5267" s="25" t="s">
        <v>2222</v>
      </c>
      <c r="B5267" s="25" t="s">
        <v>80</v>
      </c>
      <c r="C5267" s="25" t="s">
        <v>9107</v>
      </c>
      <c r="D5267" s="25" t="s">
        <v>167</v>
      </c>
      <c r="E5267" s="25" t="s">
        <v>55</v>
      </c>
      <c r="F5267" s="25" t="s">
        <v>9438</v>
      </c>
      <c r="G5267" s="25" t="s">
        <v>9368</v>
      </c>
      <c r="H5267" s="25" t="n">
        <v>0</v>
      </c>
    </row>
    <row r="5268" customFormat="false" ht="15" hidden="false" customHeight="false" outlineLevel="0" collapsed="false">
      <c r="A5268" s="25" t="s">
        <v>2223</v>
      </c>
      <c r="B5268" s="25" t="s">
        <v>80</v>
      </c>
      <c r="C5268" s="25" t="s">
        <v>186</v>
      </c>
      <c r="D5268" s="25" t="s">
        <v>145</v>
      </c>
      <c r="E5268" s="25" t="s">
        <v>54</v>
      </c>
      <c r="F5268" s="25" t="s">
        <v>9438</v>
      </c>
      <c r="G5268" s="25" t="s">
        <v>9351</v>
      </c>
      <c r="H5268" s="25" t="n">
        <v>528</v>
      </c>
    </row>
    <row r="5269" customFormat="false" ht="15" hidden="false" customHeight="false" outlineLevel="0" collapsed="false">
      <c r="A5269" s="25" t="s">
        <v>2224</v>
      </c>
      <c r="B5269" s="25" t="s">
        <v>80</v>
      </c>
      <c r="C5269" s="25" t="s">
        <v>186</v>
      </c>
      <c r="D5269" s="25" t="s">
        <v>176</v>
      </c>
      <c r="E5269" s="25" t="s">
        <v>54</v>
      </c>
      <c r="F5269" s="25" t="s">
        <v>9438</v>
      </c>
      <c r="G5269" s="25" t="s">
        <v>9448</v>
      </c>
      <c r="H5269" s="25" t="n">
        <v>581</v>
      </c>
    </row>
    <row r="5270" customFormat="false" ht="15" hidden="false" customHeight="false" outlineLevel="0" collapsed="false">
      <c r="A5270" s="25" t="s">
        <v>2225</v>
      </c>
      <c r="B5270" s="25" t="s">
        <v>80</v>
      </c>
      <c r="C5270" s="25" t="s">
        <v>178</v>
      </c>
      <c r="D5270" s="25" t="s">
        <v>251</v>
      </c>
      <c r="E5270" s="25" t="s">
        <v>54</v>
      </c>
      <c r="F5270" s="25" t="s">
        <v>9438</v>
      </c>
      <c r="G5270" s="25" t="s">
        <v>9406</v>
      </c>
      <c r="H5270" s="25" t="n">
        <v>5947</v>
      </c>
    </row>
    <row r="5271" customFormat="false" ht="15" hidden="false" customHeight="false" outlineLevel="0" collapsed="false">
      <c r="A5271" s="25" t="s">
        <v>5733</v>
      </c>
      <c r="B5271" s="25" t="s">
        <v>96</v>
      </c>
      <c r="C5271" s="25" t="s">
        <v>160</v>
      </c>
      <c r="D5271" s="25" t="s">
        <v>1690</v>
      </c>
      <c r="E5271" s="25" t="s">
        <v>55</v>
      </c>
      <c r="F5271" s="25" t="s">
        <v>9438</v>
      </c>
      <c r="G5271" s="25" t="s">
        <v>9335</v>
      </c>
      <c r="H5271" s="25" t="n">
        <v>0</v>
      </c>
    </row>
    <row r="5272" customFormat="false" ht="15" hidden="false" customHeight="false" outlineLevel="0" collapsed="false">
      <c r="A5272" s="25" t="s">
        <v>2742</v>
      </c>
      <c r="B5272" s="25" t="s">
        <v>78</v>
      </c>
      <c r="C5272" s="25" t="s">
        <v>186</v>
      </c>
      <c r="E5272" s="25" t="s">
        <v>56</v>
      </c>
      <c r="F5272" s="25" t="s">
        <v>9438</v>
      </c>
    </row>
    <row r="5273" customFormat="false" ht="15" hidden="false" customHeight="false" outlineLevel="0" collapsed="false">
      <c r="A5273" s="25" t="s">
        <v>2743</v>
      </c>
      <c r="B5273" s="25" t="s">
        <v>78</v>
      </c>
      <c r="C5273" s="25" t="s">
        <v>160</v>
      </c>
      <c r="E5273" s="25" t="s">
        <v>56</v>
      </c>
      <c r="F5273" s="25" t="s">
        <v>9438</v>
      </c>
    </row>
    <row r="5274" customFormat="false" ht="15" hidden="false" customHeight="false" outlineLevel="0" collapsed="false">
      <c r="A5274" s="25" t="s">
        <v>2744</v>
      </c>
      <c r="B5274" s="25" t="s">
        <v>78</v>
      </c>
      <c r="C5274" s="25" t="s">
        <v>9107</v>
      </c>
      <c r="D5274" s="25" t="s">
        <v>180</v>
      </c>
      <c r="E5274" s="25" t="s">
        <v>55</v>
      </c>
      <c r="F5274" s="25" t="s">
        <v>9438</v>
      </c>
      <c r="G5274" s="25" t="s">
        <v>9437</v>
      </c>
      <c r="H5274" s="25" t="n">
        <v>0</v>
      </c>
    </row>
    <row r="5275" customFormat="false" ht="15" hidden="false" customHeight="false" outlineLevel="0" collapsed="false">
      <c r="A5275" s="25" t="s">
        <v>6376</v>
      </c>
      <c r="B5275" s="25" t="s">
        <v>106</v>
      </c>
      <c r="C5275" s="25" t="s">
        <v>160</v>
      </c>
      <c r="E5275" s="25" t="s">
        <v>56</v>
      </c>
      <c r="F5275" s="25" t="s">
        <v>9438</v>
      </c>
    </row>
    <row r="5276" customFormat="false" ht="15" hidden="false" customHeight="false" outlineLevel="0" collapsed="false">
      <c r="A5276" s="25" t="s">
        <v>3093</v>
      </c>
      <c r="B5276" s="25" t="s">
        <v>76</v>
      </c>
      <c r="C5276" s="25" t="s">
        <v>186</v>
      </c>
      <c r="E5276" s="25" t="s">
        <v>56</v>
      </c>
      <c r="F5276" s="25" t="s">
        <v>9438</v>
      </c>
    </row>
    <row r="5277" customFormat="false" ht="15" hidden="false" customHeight="false" outlineLevel="0" collapsed="false">
      <c r="A5277" s="25" t="s">
        <v>7863</v>
      </c>
      <c r="B5277" s="25" t="s">
        <v>114</v>
      </c>
      <c r="C5277" s="25" t="s">
        <v>186</v>
      </c>
      <c r="D5277" s="25" t="s">
        <v>609</v>
      </c>
      <c r="E5277" s="25" t="s">
        <v>54</v>
      </c>
      <c r="F5277" s="25" t="s">
        <v>9438</v>
      </c>
      <c r="G5277" s="25" t="s">
        <v>9461</v>
      </c>
      <c r="H5277" s="25" t="n">
        <v>508</v>
      </c>
    </row>
    <row r="5278" customFormat="false" ht="15" hidden="false" customHeight="false" outlineLevel="0" collapsed="false">
      <c r="A5278" s="25" t="s">
        <v>8289</v>
      </c>
      <c r="B5278" s="25" t="s">
        <v>113</v>
      </c>
      <c r="C5278" s="25" t="s">
        <v>148</v>
      </c>
      <c r="E5278" s="25" t="s">
        <v>56</v>
      </c>
      <c r="F5278" s="25" t="s">
        <v>9438</v>
      </c>
    </row>
    <row r="5279" customFormat="false" ht="15" hidden="false" customHeight="false" outlineLevel="0" collapsed="false">
      <c r="A5279" s="25" t="s">
        <v>1047</v>
      </c>
      <c r="B5279" s="25" t="s">
        <v>72</v>
      </c>
      <c r="C5279" s="25" t="s">
        <v>148</v>
      </c>
      <c r="D5279" s="25" t="s">
        <v>195</v>
      </c>
      <c r="E5279" s="25" t="s">
        <v>56</v>
      </c>
      <c r="F5279" s="25" t="s">
        <v>9438</v>
      </c>
    </row>
    <row r="5280" customFormat="false" ht="15" hidden="false" customHeight="false" outlineLevel="0" collapsed="false">
      <c r="A5280" s="25" t="s">
        <v>1048</v>
      </c>
      <c r="B5280" s="25" t="s">
        <v>72</v>
      </c>
      <c r="C5280" s="25" t="s">
        <v>160</v>
      </c>
      <c r="D5280" s="25" t="s">
        <v>1049</v>
      </c>
      <c r="E5280" s="25" t="s">
        <v>56</v>
      </c>
      <c r="F5280" s="25" t="s">
        <v>9438</v>
      </c>
    </row>
    <row r="5281" customFormat="false" ht="15" hidden="false" customHeight="false" outlineLevel="0" collapsed="false">
      <c r="A5281" s="25" t="s">
        <v>1050</v>
      </c>
      <c r="B5281" s="25" t="s">
        <v>72</v>
      </c>
      <c r="C5281" s="25" t="s">
        <v>160</v>
      </c>
      <c r="E5281" s="25" t="s">
        <v>56</v>
      </c>
      <c r="F5281" s="25" t="s">
        <v>9438</v>
      </c>
    </row>
    <row r="5282" customFormat="false" ht="15" hidden="false" customHeight="false" outlineLevel="0" collapsed="false">
      <c r="A5282" s="25" t="s">
        <v>1051</v>
      </c>
      <c r="B5282" s="25" t="s">
        <v>72</v>
      </c>
      <c r="C5282" s="25" t="s">
        <v>186</v>
      </c>
      <c r="D5282" s="25" t="s">
        <v>237</v>
      </c>
      <c r="E5282" s="25" t="s">
        <v>55</v>
      </c>
      <c r="F5282" s="25" t="s">
        <v>9438</v>
      </c>
      <c r="G5282" s="25" t="s">
        <v>9448</v>
      </c>
      <c r="H5282" s="25" t="n">
        <v>0</v>
      </c>
    </row>
    <row r="5283" customFormat="false" ht="15" hidden="false" customHeight="false" outlineLevel="0" collapsed="false">
      <c r="A5283" s="25" t="s">
        <v>1052</v>
      </c>
      <c r="B5283" s="25" t="s">
        <v>72</v>
      </c>
      <c r="C5283" s="25" t="s">
        <v>186</v>
      </c>
      <c r="D5283" s="25" t="s">
        <v>207</v>
      </c>
      <c r="E5283" s="25" t="s">
        <v>54</v>
      </c>
      <c r="F5283" s="25" t="s">
        <v>9438</v>
      </c>
      <c r="G5283" s="25" t="s">
        <v>9449</v>
      </c>
      <c r="H5283" s="25" t="n">
        <v>537</v>
      </c>
    </row>
    <row r="5284" customFormat="false" ht="15" hidden="false" customHeight="false" outlineLevel="0" collapsed="false">
      <c r="A5284" s="25" t="s">
        <v>6646</v>
      </c>
      <c r="B5284" s="25" t="s">
        <v>107</v>
      </c>
      <c r="C5284" s="25" t="s">
        <v>170</v>
      </c>
      <c r="D5284" s="25" t="s">
        <v>1789</v>
      </c>
      <c r="E5284" s="25" t="s">
        <v>55</v>
      </c>
      <c r="F5284" s="25" t="s">
        <v>9438</v>
      </c>
      <c r="G5284" s="25" t="s">
        <v>9462</v>
      </c>
      <c r="H5284" s="25" t="n">
        <v>0</v>
      </c>
    </row>
    <row r="5285" customFormat="false" ht="15" hidden="false" customHeight="false" outlineLevel="0" collapsed="false">
      <c r="A5285" s="25" t="s">
        <v>3372</v>
      </c>
      <c r="B5285" s="25" t="s">
        <v>77</v>
      </c>
      <c r="C5285" s="25" t="s">
        <v>186</v>
      </c>
      <c r="D5285" s="25" t="s">
        <v>3373</v>
      </c>
      <c r="E5285" s="25" t="s">
        <v>56</v>
      </c>
      <c r="F5285" s="25" t="s">
        <v>9438</v>
      </c>
    </row>
    <row r="5286" customFormat="false" ht="15" hidden="false" customHeight="false" outlineLevel="0" collapsed="false">
      <c r="A5286" s="25" t="s">
        <v>3374</v>
      </c>
      <c r="B5286" s="25" t="s">
        <v>77</v>
      </c>
      <c r="C5286" s="25" t="s">
        <v>178</v>
      </c>
      <c r="E5286" s="25" t="s">
        <v>56</v>
      </c>
      <c r="F5286" s="25" t="s">
        <v>9438</v>
      </c>
    </row>
    <row r="5287" customFormat="false" ht="15" hidden="false" customHeight="false" outlineLevel="0" collapsed="false">
      <c r="A5287" s="25" t="s">
        <v>3375</v>
      </c>
      <c r="B5287" s="25" t="s">
        <v>77</v>
      </c>
      <c r="C5287" s="25" t="s">
        <v>148</v>
      </c>
      <c r="D5287" s="25" t="s">
        <v>162</v>
      </c>
      <c r="E5287" s="25" t="s">
        <v>56</v>
      </c>
      <c r="F5287" s="25" t="s">
        <v>9438</v>
      </c>
    </row>
    <row r="5288" customFormat="false" ht="15" hidden="false" customHeight="false" outlineLevel="0" collapsed="false">
      <c r="A5288" s="25" t="s">
        <v>3376</v>
      </c>
      <c r="B5288" s="25" t="s">
        <v>77</v>
      </c>
      <c r="C5288" s="25" t="s">
        <v>170</v>
      </c>
      <c r="D5288" s="25" t="s">
        <v>210</v>
      </c>
      <c r="E5288" s="25" t="s">
        <v>54</v>
      </c>
      <c r="F5288" s="25" t="s">
        <v>9438</v>
      </c>
      <c r="G5288" s="25" t="s">
        <v>9443</v>
      </c>
      <c r="H5288" s="25" t="n">
        <v>1031</v>
      </c>
    </row>
    <row r="5289" customFormat="false" ht="15" hidden="false" customHeight="false" outlineLevel="0" collapsed="false">
      <c r="A5289" s="25" t="s">
        <v>1349</v>
      </c>
      <c r="B5289" s="25" t="s">
        <v>73</v>
      </c>
      <c r="C5289" s="25" t="s">
        <v>186</v>
      </c>
      <c r="E5289" s="25" t="s">
        <v>56</v>
      </c>
      <c r="F5289" s="25" t="s">
        <v>9438</v>
      </c>
    </row>
    <row r="5290" customFormat="false" ht="15" hidden="false" customHeight="false" outlineLevel="0" collapsed="false">
      <c r="A5290" s="25" t="s">
        <v>1350</v>
      </c>
      <c r="B5290" s="25" t="s">
        <v>73</v>
      </c>
      <c r="C5290" s="25" t="s">
        <v>160</v>
      </c>
      <c r="D5290" s="25" t="s">
        <v>1351</v>
      </c>
      <c r="E5290" s="25" t="s">
        <v>56</v>
      </c>
      <c r="F5290" s="25" t="s">
        <v>9438</v>
      </c>
    </row>
    <row r="5291" customFormat="false" ht="15" hidden="false" customHeight="false" outlineLevel="0" collapsed="false">
      <c r="A5291" s="25" t="s">
        <v>3665</v>
      </c>
      <c r="B5291" s="25" t="s">
        <v>79</v>
      </c>
      <c r="C5291" s="25" t="s">
        <v>170</v>
      </c>
      <c r="D5291" s="25" t="s">
        <v>1158</v>
      </c>
      <c r="E5291" s="25" t="s">
        <v>56</v>
      </c>
      <c r="F5291" s="25" t="s">
        <v>9438</v>
      </c>
    </row>
    <row r="5292" customFormat="false" ht="15" hidden="false" customHeight="false" outlineLevel="0" collapsed="false">
      <c r="A5292" s="25" t="s">
        <v>3666</v>
      </c>
      <c r="B5292" s="25" t="s">
        <v>79</v>
      </c>
      <c r="C5292" s="25" t="s">
        <v>170</v>
      </c>
      <c r="E5292" s="25" t="s">
        <v>56</v>
      </c>
      <c r="F5292" s="25" t="s">
        <v>9438</v>
      </c>
    </row>
    <row r="5293" customFormat="false" ht="15" hidden="false" customHeight="false" outlineLevel="0" collapsed="false">
      <c r="A5293" s="25" t="s">
        <v>3667</v>
      </c>
      <c r="B5293" s="25" t="s">
        <v>79</v>
      </c>
      <c r="C5293" s="25" t="s">
        <v>160</v>
      </c>
      <c r="D5293" s="25" t="s">
        <v>2484</v>
      </c>
      <c r="E5293" s="25" t="s">
        <v>56</v>
      </c>
      <c r="F5293" s="25" t="s">
        <v>9438</v>
      </c>
    </row>
    <row r="5294" customFormat="false" ht="15" hidden="false" customHeight="false" outlineLevel="0" collapsed="false">
      <c r="A5294" s="25" t="s">
        <v>3668</v>
      </c>
      <c r="B5294" s="25" t="s">
        <v>79</v>
      </c>
      <c r="C5294" s="25" t="s">
        <v>170</v>
      </c>
      <c r="D5294" s="25" t="s">
        <v>167</v>
      </c>
      <c r="E5294" s="25" t="s">
        <v>54</v>
      </c>
      <c r="F5294" s="25" t="s">
        <v>9438</v>
      </c>
      <c r="G5294" s="25" t="s">
        <v>9422</v>
      </c>
      <c r="H5294" s="25" t="n">
        <v>1077</v>
      </c>
    </row>
    <row r="5295" customFormat="false" ht="15" hidden="false" customHeight="false" outlineLevel="0" collapsed="false">
      <c r="A5295" s="25" t="s">
        <v>6859</v>
      </c>
      <c r="B5295" s="25" t="s">
        <v>105</v>
      </c>
      <c r="C5295" s="25" t="s">
        <v>148</v>
      </c>
      <c r="E5295" s="25" t="s">
        <v>56</v>
      </c>
      <c r="F5295" s="25" t="s">
        <v>9438</v>
      </c>
    </row>
    <row r="5296" customFormat="false" ht="15" hidden="false" customHeight="false" outlineLevel="0" collapsed="false">
      <c r="A5296" s="25" t="s">
        <v>1649</v>
      </c>
      <c r="B5296" s="25" t="s">
        <v>71</v>
      </c>
      <c r="C5296" s="25" t="s">
        <v>186</v>
      </c>
      <c r="E5296" s="25" t="s">
        <v>56</v>
      </c>
      <c r="F5296" s="25" t="s">
        <v>9438</v>
      </c>
    </row>
    <row r="5297" customFormat="false" ht="15" hidden="false" customHeight="false" outlineLevel="0" collapsed="false">
      <c r="A5297" s="25" t="s">
        <v>1650</v>
      </c>
      <c r="B5297" s="25" t="s">
        <v>71</v>
      </c>
      <c r="C5297" s="25" t="s">
        <v>148</v>
      </c>
      <c r="D5297" s="25" t="s">
        <v>156</v>
      </c>
      <c r="E5297" s="25" t="s">
        <v>56</v>
      </c>
      <c r="F5297" s="25" t="s">
        <v>9438</v>
      </c>
    </row>
    <row r="5298" customFormat="false" ht="15" hidden="false" customHeight="false" outlineLevel="0" collapsed="false">
      <c r="A5298" s="25" t="s">
        <v>1651</v>
      </c>
      <c r="B5298" s="25" t="s">
        <v>71</v>
      </c>
      <c r="C5298" s="25" t="s">
        <v>160</v>
      </c>
      <c r="D5298" s="25" t="s">
        <v>237</v>
      </c>
      <c r="E5298" s="25" t="s">
        <v>54</v>
      </c>
      <c r="F5298" s="25" t="s">
        <v>9438</v>
      </c>
      <c r="G5298" s="25" t="s">
        <v>9442</v>
      </c>
      <c r="H5298" s="25" t="n">
        <v>3306</v>
      </c>
    </row>
    <row r="5299" customFormat="false" ht="15" hidden="false" customHeight="false" outlineLevel="0" collapsed="false">
      <c r="A5299" s="25" t="s">
        <v>4538</v>
      </c>
      <c r="B5299" s="25" t="s">
        <v>86</v>
      </c>
      <c r="C5299" s="25" t="s">
        <v>186</v>
      </c>
      <c r="D5299" s="25" t="s">
        <v>663</v>
      </c>
      <c r="E5299" s="25" t="s">
        <v>54</v>
      </c>
      <c r="F5299" s="25" t="s">
        <v>9438</v>
      </c>
      <c r="G5299" s="25" t="s">
        <v>9441</v>
      </c>
      <c r="H5299" s="25" t="n">
        <v>491</v>
      </c>
    </row>
    <row r="5300" customFormat="false" ht="15" hidden="false" customHeight="false" outlineLevel="0" collapsed="false">
      <c r="A5300" s="25" t="s">
        <v>453</v>
      </c>
      <c r="B5300" s="25" t="s">
        <v>69</v>
      </c>
      <c r="C5300" s="25" t="s">
        <v>148</v>
      </c>
      <c r="D5300" s="25" t="s">
        <v>207</v>
      </c>
      <c r="E5300" s="25" t="s">
        <v>56</v>
      </c>
      <c r="F5300" s="25" t="s">
        <v>9441</v>
      </c>
    </row>
    <row r="5301" customFormat="false" ht="15" hidden="false" customHeight="false" outlineLevel="0" collapsed="false">
      <c r="A5301" s="25" t="s">
        <v>454</v>
      </c>
      <c r="B5301" s="25" t="s">
        <v>69</v>
      </c>
      <c r="C5301" s="25" t="s">
        <v>148</v>
      </c>
      <c r="E5301" s="25" t="s">
        <v>56</v>
      </c>
      <c r="F5301" s="25" t="s">
        <v>9441</v>
      </c>
    </row>
    <row r="5302" customFormat="false" ht="15" hidden="false" customHeight="false" outlineLevel="0" collapsed="false">
      <c r="A5302" s="25" t="s">
        <v>455</v>
      </c>
      <c r="B5302" s="25" t="s">
        <v>69</v>
      </c>
      <c r="C5302" s="25" t="s">
        <v>148</v>
      </c>
      <c r="D5302" s="25" t="s">
        <v>225</v>
      </c>
      <c r="E5302" s="25" t="s">
        <v>54</v>
      </c>
      <c r="F5302" s="25" t="s">
        <v>9441</v>
      </c>
      <c r="G5302" s="25" t="s">
        <v>9461</v>
      </c>
      <c r="H5302" s="25" t="n">
        <v>53</v>
      </c>
    </row>
    <row r="5303" customFormat="false" ht="15" hidden="false" customHeight="false" outlineLevel="0" collapsed="false">
      <c r="A5303" s="25" t="s">
        <v>5180</v>
      </c>
      <c r="B5303" s="25" t="s">
        <v>95</v>
      </c>
      <c r="C5303" s="25" t="s">
        <v>170</v>
      </c>
      <c r="D5303" s="25" t="s">
        <v>1156</v>
      </c>
      <c r="E5303" s="25" t="s">
        <v>56</v>
      </c>
      <c r="F5303" s="25" t="s">
        <v>9441</v>
      </c>
    </row>
    <row r="5304" customFormat="false" ht="15" hidden="false" customHeight="false" outlineLevel="0" collapsed="false">
      <c r="A5304" s="25" t="s">
        <v>5181</v>
      </c>
      <c r="B5304" s="25" t="s">
        <v>95</v>
      </c>
      <c r="C5304" s="25" t="s">
        <v>178</v>
      </c>
      <c r="D5304" s="25" t="s">
        <v>1090</v>
      </c>
      <c r="E5304" s="25" t="s">
        <v>54</v>
      </c>
      <c r="F5304" s="25" t="s">
        <v>9441</v>
      </c>
      <c r="G5304" s="25" t="s">
        <v>9398</v>
      </c>
      <c r="H5304" s="25" t="n">
        <v>5228</v>
      </c>
    </row>
    <row r="5305" customFormat="false" ht="15" hidden="false" customHeight="false" outlineLevel="0" collapsed="false">
      <c r="A5305" s="25" t="s">
        <v>786</v>
      </c>
      <c r="B5305" s="25" t="s">
        <v>70</v>
      </c>
      <c r="C5305" s="25" t="s">
        <v>178</v>
      </c>
      <c r="D5305" s="25" t="s">
        <v>164</v>
      </c>
      <c r="E5305" s="25" t="s">
        <v>55</v>
      </c>
      <c r="F5305" s="25" t="s">
        <v>9441</v>
      </c>
      <c r="G5305" s="25" t="s">
        <v>9448</v>
      </c>
      <c r="H5305" s="25" t="n">
        <v>0</v>
      </c>
    </row>
    <row r="5306" customFormat="false" ht="15" hidden="false" customHeight="false" outlineLevel="0" collapsed="false">
      <c r="A5306" s="25" t="s">
        <v>2226</v>
      </c>
      <c r="B5306" s="25" t="s">
        <v>80</v>
      </c>
      <c r="C5306" s="25" t="s">
        <v>170</v>
      </c>
      <c r="D5306" s="25" t="s">
        <v>1189</v>
      </c>
      <c r="E5306" s="25" t="s">
        <v>56</v>
      </c>
      <c r="F5306" s="25" t="s">
        <v>9441</v>
      </c>
    </row>
    <row r="5307" customFormat="false" ht="15" hidden="false" customHeight="false" outlineLevel="0" collapsed="false">
      <c r="A5307" s="25" t="s">
        <v>2227</v>
      </c>
      <c r="B5307" s="25" t="s">
        <v>80</v>
      </c>
      <c r="C5307" s="25" t="s">
        <v>178</v>
      </c>
      <c r="D5307" s="25" t="s">
        <v>169</v>
      </c>
      <c r="E5307" s="25" t="s">
        <v>56</v>
      </c>
      <c r="F5307" s="25" t="s">
        <v>9441</v>
      </c>
    </row>
    <row r="5308" customFormat="false" ht="15" hidden="false" customHeight="false" outlineLevel="0" collapsed="false">
      <c r="A5308" s="25" t="s">
        <v>2228</v>
      </c>
      <c r="B5308" s="25" t="s">
        <v>80</v>
      </c>
      <c r="C5308" s="25" t="s">
        <v>9107</v>
      </c>
      <c r="D5308" s="25" t="s">
        <v>622</v>
      </c>
      <c r="E5308" s="25" t="s">
        <v>56</v>
      </c>
      <c r="F5308" s="25" t="s">
        <v>9441</v>
      </c>
    </row>
    <row r="5309" customFormat="false" ht="15" hidden="false" customHeight="false" outlineLevel="0" collapsed="false">
      <c r="A5309" s="25" t="s">
        <v>2229</v>
      </c>
      <c r="B5309" s="25" t="s">
        <v>80</v>
      </c>
      <c r="C5309" s="25" t="s">
        <v>9107</v>
      </c>
      <c r="E5309" s="25" t="s">
        <v>56</v>
      </c>
      <c r="F5309" s="25" t="s">
        <v>9441</v>
      </c>
    </row>
    <row r="5310" customFormat="false" ht="15" hidden="false" customHeight="false" outlineLevel="0" collapsed="false">
      <c r="A5310" s="25" t="s">
        <v>2230</v>
      </c>
      <c r="B5310" s="25" t="s">
        <v>80</v>
      </c>
      <c r="C5310" s="25" t="s">
        <v>9107</v>
      </c>
      <c r="E5310" s="25" t="s">
        <v>56</v>
      </c>
      <c r="F5310" s="25" t="s">
        <v>9441</v>
      </c>
    </row>
    <row r="5311" customFormat="false" ht="15" hidden="false" customHeight="false" outlineLevel="0" collapsed="false">
      <c r="A5311" s="25" t="s">
        <v>2231</v>
      </c>
      <c r="B5311" s="25" t="s">
        <v>80</v>
      </c>
      <c r="C5311" s="25" t="s">
        <v>160</v>
      </c>
      <c r="E5311" s="25" t="s">
        <v>56</v>
      </c>
      <c r="F5311" s="25" t="s">
        <v>9441</v>
      </c>
    </row>
    <row r="5312" customFormat="false" ht="15" hidden="false" customHeight="false" outlineLevel="0" collapsed="false">
      <c r="A5312" s="25" t="s">
        <v>2232</v>
      </c>
      <c r="B5312" s="25" t="s">
        <v>80</v>
      </c>
      <c r="C5312" s="25" t="s">
        <v>9107</v>
      </c>
      <c r="D5312" s="25" t="s">
        <v>225</v>
      </c>
      <c r="E5312" s="25" t="s">
        <v>55</v>
      </c>
      <c r="F5312" s="25" t="s">
        <v>9441</v>
      </c>
      <c r="G5312" s="25" t="s">
        <v>9446</v>
      </c>
      <c r="H5312" s="25" t="n">
        <v>0</v>
      </c>
    </row>
    <row r="5313" customFormat="false" ht="15" hidden="false" customHeight="false" outlineLevel="0" collapsed="false">
      <c r="A5313" s="25" t="s">
        <v>2233</v>
      </c>
      <c r="B5313" s="25" t="s">
        <v>80</v>
      </c>
      <c r="C5313" s="25" t="s">
        <v>9107</v>
      </c>
      <c r="D5313" s="25" t="s">
        <v>164</v>
      </c>
      <c r="E5313" s="25" t="s">
        <v>54</v>
      </c>
      <c r="F5313" s="25" t="s">
        <v>9441</v>
      </c>
      <c r="G5313" s="25" t="s">
        <v>9443</v>
      </c>
      <c r="H5313" s="25" t="n">
        <v>4677</v>
      </c>
    </row>
    <row r="5314" customFormat="false" ht="15" hidden="false" customHeight="false" outlineLevel="0" collapsed="false">
      <c r="A5314" s="25" t="s">
        <v>5734</v>
      </c>
      <c r="B5314" s="25" t="s">
        <v>96</v>
      </c>
      <c r="C5314" s="25" t="s">
        <v>170</v>
      </c>
      <c r="D5314" s="25" t="s">
        <v>193</v>
      </c>
      <c r="E5314" s="25" t="s">
        <v>55</v>
      </c>
      <c r="F5314" s="25" t="s">
        <v>9441</v>
      </c>
      <c r="G5314" s="25" t="s">
        <v>9406</v>
      </c>
      <c r="H5314" s="25" t="n">
        <v>0</v>
      </c>
    </row>
    <row r="5315" customFormat="false" ht="15" hidden="false" customHeight="false" outlineLevel="0" collapsed="false">
      <c r="A5315" s="25" t="s">
        <v>5735</v>
      </c>
      <c r="B5315" s="25" t="s">
        <v>96</v>
      </c>
      <c r="C5315" s="25" t="s">
        <v>9107</v>
      </c>
      <c r="D5315" s="25" t="s">
        <v>494</v>
      </c>
      <c r="E5315" s="25" t="s">
        <v>55</v>
      </c>
      <c r="F5315" s="25" t="s">
        <v>9441</v>
      </c>
      <c r="G5315" s="25" t="s">
        <v>9393</v>
      </c>
      <c r="H5315" s="25" t="n">
        <v>0</v>
      </c>
    </row>
    <row r="5316" customFormat="false" ht="15" hidden="false" customHeight="false" outlineLevel="0" collapsed="false">
      <c r="A5316" s="25" t="s">
        <v>5736</v>
      </c>
      <c r="B5316" s="25" t="s">
        <v>96</v>
      </c>
      <c r="C5316" s="25" t="s">
        <v>186</v>
      </c>
      <c r="D5316" s="25" t="s">
        <v>1653</v>
      </c>
      <c r="E5316" s="25" t="s">
        <v>54</v>
      </c>
      <c r="F5316" s="25" t="s">
        <v>9441</v>
      </c>
      <c r="G5316" s="25" t="s">
        <v>9444</v>
      </c>
      <c r="H5316" s="25" t="n">
        <v>554</v>
      </c>
    </row>
    <row r="5317" customFormat="false" ht="15" hidden="false" customHeight="false" outlineLevel="0" collapsed="false">
      <c r="A5317" s="25" t="s">
        <v>2745</v>
      </c>
      <c r="B5317" s="25" t="s">
        <v>78</v>
      </c>
      <c r="C5317" s="25" t="s">
        <v>148</v>
      </c>
      <c r="E5317" s="25" t="s">
        <v>56</v>
      </c>
      <c r="F5317" s="25" t="s">
        <v>9441</v>
      </c>
    </row>
    <row r="5318" customFormat="false" ht="15" hidden="false" customHeight="false" outlineLevel="0" collapsed="false">
      <c r="A5318" s="25" t="s">
        <v>2746</v>
      </c>
      <c r="B5318" s="25" t="s">
        <v>78</v>
      </c>
      <c r="C5318" s="25" t="s">
        <v>148</v>
      </c>
      <c r="E5318" s="25" t="s">
        <v>56</v>
      </c>
      <c r="F5318" s="25" t="s">
        <v>9441</v>
      </c>
    </row>
    <row r="5319" customFormat="false" ht="15" hidden="false" customHeight="false" outlineLevel="0" collapsed="false">
      <c r="A5319" s="25" t="s">
        <v>2747</v>
      </c>
      <c r="B5319" s="25" t="s">
        <v>78</v>
      </c>
      <c r="C5319" s="25" t="s">
        <v>160</v>
      </c>
      <c r="D5319" s="25" t="s">
        <v>1351</v>
      </c>
      <c r="E5319" s="25" t="s">
        <v>56</v>
      </c>
      <c r="F5319" s="25" t="s">
        <v>9441</v>
      </c>
    </row>
    <row r="5320" customFormat="false" ht="15" hidden="false" customHeight="false" outlineLevel="0" collapsed="false">
      <c r="A5320" s="25" t="s">
        <v>2748</v>
      </c>
      <c r="B5320" s="25" t="s">
        <v>78</v>
      </c>
      <c r="C5320" s="25" t="s">
        <v>178</v>
      </c>
      <c r="D5320" s="25" t="s">
        <v>167</v>
      </c>
      <c r="E5320" s="25" t="s">
        <v>54</v>
      </c>
      <c r="F5320" s="25" t="s">
        <v>9441</v>
      </c>
      <c r="G5320" s="25" t="s">
        <v>9403</v>
      </c>
      <c r="H5320" s="25" t="n">
        <v>5548</v>
      </c>
    </row>
    <row r="5321" customFormat="false" ht="15" hidden="false" customHeight="false" outlineLevel="0" collapsed="false">
      <c r="A5321" s="25" t="s">
        <v>2749</v>
      </c>
      <c r="B5321" s="25" t="s">
        <v>78</v>
      </c>
      <c r="C5321" s="25" t="s">
        <v>160</v>
      </c>
      <c r="D5321" s="25" t="s">
        <v>198</v>
      </c>
      <c r="E5321" s="25" t="s">
        <v>54</v>
      </c>
      <c r="F5321" s="25" t="s">
        <v>9441</v>
      </c>
      <c r="G5321" s="25" t="s">
        <v>9444</v>
      </c>
      <c r="H5321" s="25" t="n">
        <v>3809</v>
      </c>
    </row>
    <row r="5322" customFormat="false" ht="15" hidden="false" customHeight="false" outlineLevel="0" collapsed="false">
      <c r="A5322" s="25" t="s">
        <v>7537</v>
      </c>
      <c r="B5322" s="25" t="s">
        <v>112</v>
      </c>
      <c r="C5322" s="25" t="s">
        <v>9107</v>
      </c>
      <c r="D5322" s="25" t="s">
        <v>452</v>
      </c>
      <c r="E5322" s="25" t="s">
        <v>56</v>
      </c>
      <c r="F5322" s="25" t="s">
        <v>9441</v>
      </c>
    </row>
    <row r="5323" customFormat="false" ht="15" hidden="false" customHeight="false" outlineLevel="0" collapsed="false">
      <c r="A5323" s="25" t="s">
        <v>3094</v>
      </c>
      <c r="B5323" s="25" t="s">
        <v>76</v>
      </c>
      <c r="C5323" s="25" t="s">
        <v>186</v>
      </c>
      <c r="E5323" s="25" t="s">
        <v>56</v>
      </c>
      <c r="F5323" s="25" t="s">
        <v>9441</v>
      </c>
    </row>
    <row r="5324" customFormat="false" ht="15" hidden="false" customHeight="false" outlineLevel="0" collapsed="false">
      <c r="A5324" s="25" t="s">
        <v>3095</v>
      </c>
      <c r="B5324" s="25" t="s">
        <v>76</v>
      </c>
      <c r="C5324" s="25" t="s">
        <v>186</v>
      </c>
      <c r="D5324" s="25" t="s">
        <v>240</v>
      </c>
      <c r="E5324" s="25" t="s">
        <v>55</v>
      </c>
      <c r="F5324" s="25" t="s">
        <v>9441</v>
      </c>
      <c r="G5324" s="25" t="s">
        <v>9449</v>
      </c>
      <c r="H5324" s="25" t="n">
        <v>0</v>
      </c>
    </row>
    <row r="5325" customFormat="false" ht="15" hidden="false" customHeight="false" outlineLevel="0" collapsed="false">
      <c r="A5325" s="25" t="s">
        <v>8290</v>
      </c>
      <c r="B5325" s="25" t="s">
        <v>113</v>
      </c>
      <c r="C5325" s="25" t="s">
        <v>178</v>
      </c>
      <c r="E5325" s="25" t="s">
        <v>56</v>
      </c>
      <c r="F5325" s="25" t="s">
        <v>9441</v>
      </c>
    </row>
    <row r="5326" customFormat="false" ht="15" hidden="false" customHeight="false" outlineLevel="0" collapsed="false">
      <c r="A5326" s="25" t="s">
        <v>8291</v>
      </c>
      <c r="B5326" s="25" t="s">
        <v>113</v>
      </c>
      <c r="C5326" s="25" t="s">
        <v>148</v>
      </c>
      <c r="D5326" s="25" t="s">
        <v>444</v>
      </c>
      <c r="E5326" s="25" t="s">
        <v>54</v>
      </c>
      <c r="F5326" s="25" t="s">
        <v>9441</v>
      </c>
      <c r="G5326" s="25" t="s">
        <v>9358</v>
      </c>
      <c r="H5326" s="25" t="n">
        <v>53</v>
      </c>
    </row>
    <row r="5327" customFormat="false" ht="15" hidden="false" customHeight="false" outlineLevel="0" collapsed="false">
      <c r="A5327" s="25" t="s">
        <v>1053</v>
      </c>
      <c r="B5327" s="25" t="s">
        <v>72</v>
      </c>
      <c r="C5327" s="25" t="s">
        <v>178</v>
      </c>
      <c r="E5327" s="25" t="s">
        <v>56</v>
      </c>
      <c r="F5327" s="25" t="s">
        <v>9441</v>
      </c>
    </row>
    <row r="5328" customFormat="false" ht="15" hidden="false" customHeight="false" outlineLevel="0" collapsed="false">
      <c r="A5328" s="25" t="s">
        <v>1054</v>
      </c>
      <c r="B5328" s="25" t="s">
        <v>72</v>
      </c>
      <c r="C5328" s="25" t="s">
        <v>160</v>
      </c>
      <c r="D5328" s="25" t="s">
        <v>1055</v>
      </c>
      <c r="E5328" s="25" t="s">
        <v>56</v>
      </c>
      <c r="F5328" s="25" t="s">
        <v>9441</v>
      </c>
    </row>
    <row r="5329" customFormat="false" ht="15" hidden="false" customHeight="false" outlineLevel="0" collapsed="false">
      <c r="A5329" s="25" t="s">
        <v>1056</v>
      </c>
      <c r="B5329" s="25" t="s">
        <v>72</v>
      </c>
      <c r="C5329" s="25" t="s">
        <v>160</v>
      </c>
      <c r="E5329" s="25" t="s">
        <v>56</v>
      </c>
      <c r="F5329" s="25" t="s">
        <v>9441</v>
      </c>
    </row>
    <row r="5330" customFormat="false" ht="15" hidden="false" customHeight="false" outlineLevel="0" collapsed="false">
      <c r="A5330" s="25" t="s">
        <v>1057</v>
      </c>
      <c r="B5330" s="25" t="s">
        <v>72</v>
      </c>
      <c r="C5330" s="25" t="s">
        <v>160</v>
      </c>
      <c r="D5330" s="25" t="s">
        <v>173</v>
      </c>
      <c r="E5330" s="25" t="s">
        <v>55</v>
      </c>
      <c r="F5330" s="25" t="s">
        <v>9441</v>
      </c>
      <c r="G5330" s="25" t="s">
        <v>9449</v>
      </c>
      <c r="H5330" s="25" t="n">
        <v>0</v>
      </c>
    </row>
    <row r="5331" customFormat="false" ht="15" hidden="false" customHeight="false" outlineLevel="0" collapsed="false">
      <c r="A5331" s="25" t="s">
        <v>3377</v>
      </c>
      <c r="B5331" s="25" t="s">
        <v>77</v>
      </c>
      <c r="C5331" s="25" t="s">
        <v>170</v>
      </c>
      <c r="D5331" s="25" t="s">
        <v>145</v>
      </c>
      <c r="E5331" s="25" t="s">
        <v>54</v>
      </c>
      <c r="F5331" s="25" t="s">
        <v>9441</v>
      </c>
      <c r="G5331" s="25" t="s">
        <v>9444</v>
      </c>
      <c r="H5331" s="25" t="n">
        <v>1044</v>
      </c>
    </row>
    <row r="5332" customFormat="false" ht="15" hidden="false" customHeight="false" outlineLevel="0" collapsed="false">
      <c r="A5332" s="25" t="s">
        <v>8621</v>
      </c>
      <c r="B5332" s="25" t="s">
        <v>116</v>
      </c>
      <c r="C5332" s="25" t="s">
        <v>9107</v>
      </c>
      <c r="D5332" s="25" t="s">
        <v>494</v>
      </c>
      <c r="E5332" s="25" t="s">
        <v>55</v>
      </c>
      <c r="F5332" s="25" t="s">
        <v>9441</v>
      </c>
      <c r="G5332" s="25" t="s">
        <v>9449</v>
      </c>
      <c r="H5332" s="25" t="n">
        <v>0</v>
      </c>
    </row>
    <row r="5333" customFormat="false" ht="15" hidden="false" customHeight="false" outlineLevel="0" collapsed="false">
      <c r="A5333" s="25" t="s">
        <v>1352</v>
      </c>
      <c r="B5333" s="25" t="s">
        <v>73</v>
      </c>
      <c r="C5333" s="25" t="s">
        <v>148</v>
      </c>
      <c r="E5333" s="25" t="s">
        <v>56</v>
      </c>
      <c r="F5333" s="25" t="s">
        <v>9441</v>
      </c>
    </row>
    <row r="5334" customFormat="false" ht="15" hidden="false" customHeight="false" outlineLevel="0" collapsed="false">
      <c r="A5334" s="25" t="s">
        <v>1353</v>
      </c>
      <c r="B5334" s="25" t="s">
        <v>73</v>
      </c>
      <c r="C5334" s="25" t="s">
        <v>160</v>
      </c>
      <c r="E5334" s="25" t="s">
        <v>56</v>
      </c>
      <c r="F5334" s="25" t="s">
        <v>9441</v>
      </c>
    </row>
    <row r="5335" customFormat="false" ht="15" hidden="false" customHeight="false" outlineLevel="0" collapsed="false">
      <c r="A5335" s="25" t="s">
        <v>1354</v>
      </c>
      <c r="B5335" s="25" t="s">
        <v>73</v>
      </c>
      <c r="C5335" s="25" t="s">
        <v>160</v>
      </c>
      <c r="E5335" s="25" t="s">
        <v>56</v>
      </c>
      <c r="F5335" s="25" t="s">
        <v>9441</v>
      </c>
    </row>
    <row r="5336" customFormat="false" ht="15" hidden="false" customHeight="false" outlineLevel="0" collapsed="false">
      <c r="A5336" s="25" t="s">
        <v>3669</v>
      </c>
      <c r="B5336" s="25" t="s">
        <v>79</v>
      </c>
      <c r="C5336" s="25" t="s">
        <v>170</v>
      </c>
      <c r="D5336" s="25" t="s">
        <v>1049</v>
      </c>
      <c r="E5336" s="25" t="s">
        <v>56</v>
      </c>
      <c r="F5336" s="25" t="s">
        <v>9441</v>
      </c>
    </row>
    <row r="5337" customFormat="false" ht="15" hidden="false" customHeight="false" outlineLevel="0" collapsed="false">
      <c r="A5337" s="25" t="s">
        <v>7201</v>
      </c>
      <c r="B5337" s="25" t="s">
        <v>104</v>
      </c>
      <c r="C5337" s="25" t="s">
        <v>9107</v>
      </c>
      <c r="E5337" s="25" t="s">
        <v>56</v>
      </c>
      <c r="F5337" s="25" t="s">
        <v>9441</v>
      </c>
    </row>
    <row r="5338" customFormat="false" ht="15" hidden="false" customHeight="false" outlineLevel="0" collapsed="false">
      <c r="A5338" s="25" t="s">
        <v>7202</v>
      </c>
      <c r="B5338" s="25" t="s">
        <v>104</v>
      </c>
      <c r="C5338" s="25" t="s">
        <v>9107</v>
      </c>
      <c r="D5338" s="25" t="s">
        <v>2484</v>
      </c>
      <c r="E5338" s="25" t="s">
        <v>55</v>
      </c>
      <c r="F5338" s="25" t="s">
        <v>9441</v>
      </c>
      <c r="G5338" s="25" t="s">
        <v>9337</v>
      </c>
      <c r="H5338" s="25" t="n">
        <v>0</v>
      </c>
    </row>
    <row r="5339" customFormat="false" ht="15" hidden="false" customHeight="false" outlineLevel="0" collapsed="false">
      <c r="A5339" s="25" t="s">
        <v>4694</v>
      </c>
      <c r="B5339" s="25" t="s">
        <v>90</v>
      </c>
      <c r="C5339" s="25" t="s">
        <v>160</v>
      </c>
      <c r="D5339" s="25" t="s">
        <v>1653</v>
      </c>
      <c r="E5339" s="25" t="s">
        <v>54</v>
      </c>
      <c r="F5339" s="25" t="s">
        <v>9441</v>
      </c>
      <c r="G5339" s="25" t="s">
        <v>9444</v>
      </c>
      <c r="H5339" s="25" t="n">
        <v>3596</v>
      </c>
    </row>
    <row r="5340" customFormat="false" ht="15" hidden="false" customHeight="false" outlineLevel="0" collapsed="false">
      <c r="A5340" s="25" t="s">
        <v>8939</v>
      </c>
      <c r="B5340" s="25" t="s">
        <v>115</v>
      </c>
      <c r="C5340" s="25" t="s">
        <v>186</v>
      </c>
      <c r="E5340" s="25" t="s">
        <v>56</v>
      </c>
      <c r="F5340" s="25" t="s">
        <v>9441</v>
      </c>
    </row>
    <row r="5341" customFormat="false" ht="15" hidden="false" customHeight="false" outlineLevel="0" collapsed="false">
      <c r="A5341" s="25" t="s">
        <v>8940</v>
      </c>
      <c r="B5341" s="25" t="s">
        <v>115</v>
      </c>
      <c r="C5341" s="25" t="s">
        <v>170</v>
      </c>
      <c r="D5341" s="25" t="s">
        <v>195</v>
      </c>
      <c r="E5341" s="25" t="s">
        <v>55</v>
      </c>
      <c r="F5341" s="25" t="s">
        <v>9441</v>
      </c>
      <c r="G5341" s="25" t="s">
        <v>9443</v>
      </c>
      <c r="H5341" s="25" t="n">
        <v>0</v>
      </c>
    </row>
    <row r="5342" customFormat="false" ht="15" hidden="false" customHeight="false" outlineLevel="0" collapsed="false">
      <c r="A5342" s="25" t="s">
        <v>8941</v>
      </c>
      <c r="B5342" s="25" t="s">
        <v>115</v>
      </c>
      <c r="C5342" s="25" t="s">
        <v>170</v>
      </c>
      <c r="D5342" s="25" t="s">
        <v>433</v>
      </c>
      <c r="E5342" s="25" t="s">
        <v>54</v>
      </c>
      <c r="F5342" s="25" t="s">
        <v>9441</v>
      </c>
      <c r="G5342" s="25" t="s">
        <v>9463</v>
      </c>
      <c r="H5342" s="25" t="n">
        <v>1091</v>
      </c>
    </row>
    <row r="5343" customFormat="false" ht="15" hidden="false" customHeight="false" outlineLevel="0" collapsed="false">
      <c r="A5343" s="25" t="s">
        <v>8942</v>
      </c>
      <c r="B5343" s="25" t="s">
        <v>115</v>
      </c>
      <c r="C5343" s="25" t="s">
        <v>9107</v>
      </c>
      <c r="D5343" s="25" t="s">
        <v>2863</v>
      </c>
      <c r="E5343" s="25" t="s">
        <v>54</v>
      </c>
      <c r="F5343" s="25" t="s">
        <v>9441</v>
      </c>
      <c r="G5343" s="25" t="s">
        <v>9393</v>
      </c>
      <c r="H5343" s="25" t="n">
        <v>6000</v>
      </c>
    </row>
    <row r="5344" customFormat="false" ht="15" hidden="false" customHeight="false" outlineLevel="0" collapsed="false">
      <c r="A5344" s="25" t="s">
        <v>456</v>
      </c>
      <c r="B5344" s="25" t="s">
        <v>69</v>
      </c>
      <c r="C5344" s="25" t="s">
        <v>178</v>
      </c>
      <c r="E5344" s="25" t="s">
        <v>56</v>
      </c>
      <c r="F5344" s="25" t="s">
        <v>9443</v>
      </c>
    </row>
    <row r="5345" customFormat="false" ht="15" hidden="false" customHeight="false" outlineLevel="0" collapsed="false">
      <c r="A5345" s="25" t="s">
        <v>457</v>
      </c>
      <c r="B5345" s="25" t="s">
        <v>69</v>
      </c>
      <c r="C5345" s="25" t="s">
        <v>178</v>
      </c>
      <c r="E5345" s="25" t="s">
        <v>56</v>
      </c>
      <c r="F5345" s="25" t="s">
        <v>9443</v>
      </c>
    </row>
    <row r="5346" customFormat="false" ht="15" hidden="false" customHeight="false" outlineLevel="0" collapsed="false">
      <c r="A5346" s="25" t="s">
        <v>458</v>
      </c>
      <c r="B5346" s="25" t="s">
        <v>69</v>
      </c>
      <c r="C5346" s="25" t="s">
        <v>148</v>
      </c>
      <c r="D5346" s="25" t="s">
        <v>199</v>
      </c>
      <c r="E5346" s="25" t="s">
        <v>56</v>
      </c>
      <c r="F5346" s="25" t="s">
        <v>9443</v>
      </c>
    </row>
    <row r="5347" customFormat="false" ht="15" hidden="false" customHeight="false" outlineLevel="0" collapsed="false">
      <c r="A5347" s="25" t="s">
        <v>459</v>
      </c>
      <c r="B5347" s="25" t="s">
        <v>69</v>
      </c>
      <c r="C5347" s="25" t="s">
        <v>148</v>
      </c>
      <c r="E5347" s="25" t="s">
        <v>56</v>
      </c>
      <c r="F5347" s="25" t="s">
        <v>9443</v>
      </c>
    </row>
    <row r="5348" customFormat="false" ht="15" hidden="false" customHeight="false" outlineLevel="0" collapsed="false">
      <c r="A5348" s="25" t="s">
        <v>460</v>
      </c>
      <c r="B5348" s="25" t="s">
        <v>69</v>
      </c>
      <c r="C5348" s="25" t="s">
        <v>178</v>
      </c>
      <c r="D5348" s="25" t="s">
        <v>151</v>
      </c>
      <c r="E5348" s="25" t="s">
        <v>54</v>
      </c>
      <c r="F5348" s="25" t="s">
        <v>9443</v>
      </c>
      <c r="G5348" s="25" t="s">
        <v>9447</v>
      </c>
      <c r="H5348" s="25" t="n">
        <v>5068</v>
      </c>
    </row>
    <row r="5349" customFormat="false" ht="15" hidden="false" customHeight="false" outlineLevel="0" collapsed="false">
      <c r="A5349" s="25" t="s">
        <v>461</v>
      </c>
      <c r="B5349" s="25" t="s">
        <v>69</v>
      </c>
      <c r="C5349" s="25" t="s">
        <v>148</v>
      </c>
      <c r="D5349" s="25" t="s">
        <v>240</v>
      </c>
      <c r="E5349" s="25" t="s">
        <v>54</v>
      </c>
      <c r="F5349" s="25" t="s">
        <v>9443</v>
      </c>
      <c r="G5349" s="25" t="s">
        <v>9447</v>
      </c>
      <c r="H5349" s="25" t="n">
        <v>46</v>
      </c>
    </row>
    <row r="5350" customFormat="false" ht="15" hidden="false" customHeight="false" outlineLevel="0" collapsed="false">
      <c r="A5350" s="25" t="s">
        <v>5182</v>
      </c>
      <c r="B5350" s="25" t="s">
        <v>95</v>
      </c>
      <c r="C5350" s="25" t="s">
        <v>160</v>
      </c>
      <c r="D5350" s="25" t="s">
        <v>644</v>
      </c>
      <c r="E5350" s="25" t="s">
        <v>55</v>
      </c>
      <c r="F5350" s="25" t="s">
        <v>9443</v>
      </c>
      <c r="G5350" s="25" t="s">
        <v>9464</v>
      </c>
      <c r="H5350" s="25" t="n">
        <v>0</v>
      </c>
    </row>
    <row r="5351" customFormat="false" ht="15" hidden="false" customHeight="false" outlineLevel="0" collapsed="false">
      <c r="A5351" s="25" t="s">
        <v>787</v>
      </c>
      <c r="B5351" s="25" t="s">
        <v>70</v>
      </c>
      <c r="C5351" s="25" t="s">
        <v>170</v>
      </c>
      <c r="E5351" s="25" t="s">
        <v>56</v>
      </c>
      <c r="F5351" s="25" t="s">
        <v>9443</v>
      </c>
    </row>
    <row r="5352" customFormat="false" ht="15" hidden="false" customHeight="false" outlineLevel="0" collapsed="false">
      <c r="A5352" s="25" t="s">
        <v>788</v>
      </c>
      <c r="B5352" s="25" t="s">
        <v>70</v>
      </c>
      <c r="C5352" s="25" t="s">
        <v>160</v>
      </c>
      <c r="D5352" s="25" t="s">
        <v>231</v>
      </c>
      <c r="E5352" s="25" t="s">
        <v>54</v>
      </c>
      <c r="F5352" s="25" t="s">
        <v>9443</v>
      </c>
      <c r="G5352" s="25" t="s">
        <v>9335</v>
      </c>
      <c r="H5352" s="25" t="n">
        <v>3025</v>
      </c>
    </row>
    <row r="5353" customFormat="false" ht="15" hidden="false" customHeight="false" outlineLevel="0" collapsed="false">
      <c r="A5353" s="25" t="s">
        <v>3974</v>
      </c>
      <c r="B5353" s="25" t="s">
        <v>87</v>
      </c>
      <c r="C5353" s="25" t="s">
        <v>170</v>
      </c>
      <c r="D5353" s="25" t="s">
        <v>3511</v>
      </c>
      <c r="E5353" s="25" t="s">
        <v>55</v>
      </c>
      <c r="F5353" s="25" t="s">
        <v>9443</v>
      </c>
      <c r="G5353" s="25" t="s">
        <v>9447</v>
      </c>
      <c r="H5353" s="25" t="n">
        <v>0</v>
      </c>
    </row>
    <row r="5354" customFormat="false" ht="15" hidden="false" customHeight="false" outlineLevel="0" collapsed="false">
      <c r="A5354" s="25" t="s">
        <v>2234</v>
      </c>
      <c r="B5354" s="25" t="s">
        <v>80</v>
      </c>
      <c r="C5354" s="25" t="s">
        <v>170</v>
      </c>
      <c r="E5354" s="25" t="s">
        <v>56</v>
      </c>
      <c r="F5354" s="25" t="s">
        <v>9443</v>
      </c>
    </row>
    <row r="5355" customFormat="false" ht="15" hidden="false" customHeight="false" outlineLevel="0" collapsed="false">
      <c r="A5355" s="25" t="s">
        <v>2235</v>
      </c>
      <c r="B5355" s="25" t="s">
        <v>80</v>
      </c>
      <c r="C5355" s="25" t="s">
        <v>9107</v>
      </c>
      <c r="D5355" s="25" t="s">
        <v>1187</v>
      </c>
      <c r="E5355" s="25" t="s">
        <v>56</v>
      </c>
      <c r="F5355" s="25" t="s">
        <v>9443</v>
      </c>
    </row>
    <row r="5356" customFormat="false" ht="15" hidden="false" customHeight="false" outlineLevel="0" collapsed="false">
      <c r="A5356" s="25" t="s">
        <v>2236</v>
      </c>
      <c r="B5356" s="25" t="s">
        <v>80</v>
      </c>
      <c r="C5356" s="25" t="s">
        <v>9107</v>
      </c>
      <c r="D5356" s="25" t="s">
        <v>198</v>
      </c>
      <c r="E5356" s="25" t="s">
        <v>56</v>
      </c>
      <c r="F5356" s="25" t="s">
        <v>9443</v>
      </c>
    </row>
    <row r="5357" customFormat="false" ht="15" hidden="false" customHeight="false" outlineLevel="0" collapsed="false">
      <c r="A5357" s="25" t="s">
        <v>2237</v>
      </c>
      <c r="B5357" s="25" t="s">
        <v>80</v>
      </c>
      <c r="C5357" s="25" t="s">
        <v>9107</v>
      </c>
      <c r="D5357" s="25" t="s">
        <v>1158</v>
      </c>
      <c r="E5357" s="25" t="s">
        <v>56</v>
      </c>
      <c r="F5357" s="25" t="s">
        <v>9443</v>
      </c>
    </row>
    <row r="5358" customFormat="false" ht="15" hidden="false" customHeight="false" outlineLevel="0" collapsed="false">
      <c r="A5358" s="25" t="s">
        <v>2238</v>
      </c>
      <c r="B5358" s="25" t="s">
        <v>80</v>
      </c>
      <c r="C5358" s="25" t="s">
        <v>9107</v>
      </c>
      <c r="E5358" s="25" t="s">
        <v>56</v>
      </c>
      <c r="F5358" s="25" t="s">
        <v>9443</v>
      </c>
    </row>
    <row r="5359" customFormat="false" ht="15" hidden="false" customHeight="false" outlineLevel="0" collapsed="false">
      <c r="A5359" s="25" t="s">
        <v>2239</v>
      </c>
      <c r="B5359" s="25" t="s">
        <v>80</v>
      </c>
      <c r="C5359" s="25" t="s">
        <v>9107</v>
      </c>
      <c r="E5359" s="25" t="s">
        <v>56</v>
      </c>
      <c r="F5359" s="25" t="s">
        <v>9443</v>
      </c>
    </row>
    <row r="5360" customFormat="false" ht="15" hidden="false" customHeight="false" outlineLevel="0" collapsed="false">
      <c r="A5360" s="25" t="s">
        <v>2240</v>
      </c>
      <c r="B5360" s="25" t="s">
        <v>80</v>
      </c>
      <c r="C5360" s="25" t="s">
        <v>9107</v>
      </c>
      <c r="E5360" s="25" t="s">
        <v>56</v>
      </c>
      <c r="F5360" s="25" t="s">
        <v>9443</v>
      </c>
    </row>
    <row r="5361" customFormat="false" ht="15" hidden="false" customHeight="false" outlineLevel="0" collapsed="false">
      <c r="A5361" s="25" t="s">
        <v>2241</v>
      </c>
      <c r="B5361" s="25" t="s">
        <v>80</v>
      </c>
      <c r="C5361" s="25" t="s">
        <v>9107</v>
      </c>
      <c r="E5361" s="25" t="s">
        <v>56</v>
      </c>
      <c r="F5361" s="25" t="s">
        <v>9443</v>
      </c>
    </row>
    <row r="5362" customFormat="false" ht="15" hidden="false" customHeight="false" outlineLevel="0" collapsed="false">
      <c r="A5362" s="25" t="s">
        <v>2242</v>
      </c>
      <c r="B5362" s="25" t="s">
        <v>80</v>
      </c>
      <c r="C5362" s="25" t="s">
        <v>160</v>
      </c>
      <c r="E5362" s="25" t="s">
        <v>56</v>
      </c>
      <c r="F5362" s="25" t="s">
        <v>9443</v>
      </c>
    </row>
    <row r="5363" customFormat="false" ht="15" hidden="false" customHeight="false" outlineLevel="0" collapsed="false">
      <c r="A5363" s="25" t="s">
        <v>2243</v>
      </c>
      <c r="B5363" s="25" t="s">
        <v>80</v>
      </c>
      <c r="C5363" s="25" t="s">
        <v>160</v>
      </c>
      <c r="E5363" s="25" t="s">
        <v>56</v>
      </c>
      <c r="F5363" s="25" t="s">
        <v>9443</v>
      </c>
    </row>
    <row r="5364" customFormat="false" ht="15" hidden="false" customHeight="false" outlineLevel="0" collapsed="false">
      <c r="A5364" s="25" t="s">
        <v>2244</v>
      </c>
      <c r="B5364" s="25" t="s">
        <v>80</v>
      </c>
      <c r="C5364" s="25" t="s">
        <v>9107</v>
      </c>
      <c r="D5364" s="25" t="s">
        <v>167</v>
      </c>
      <c r="E5364" s="25" t="s">
        <v>54</v>
      </c>
      <c r="F5364" s="25" t="s">
        <v>9443</v>
      </c>
      <c r="G5364" s="25" t="s">
        <v>9353</v>
      </c>
      <c r="H5364" s="25" t="n">
        <v>4790</v>
      </c>
    </row>
    <row r="5365" customFormat="false" ht="15" hidden="false" customHeight="false" outlineLevel="0" collapsed="false">
      <c r="A5365" s="25" t="s">
        <v>2245</v>
      </c>
      <c r="B5365" s="25" t="s">
        <v>80</v>
      </c>
      <c r="C5365" s="25" t="s">
        <v>9107</v>
      </c>
      <c r="D5365" s="25" t="s">
        <v>257</v>
      </c>
      <c r="E5365" s="25" t="s">
        <v>54</v>
      </c>
      <c r="F5365" s="25" t="s">
        <v>9443</v>
      </c>
      <c r="G5365" s="25" t="s">
        <v>9372</v>
      </c>
      <c r="H5365" s="25" t="n">
        <v>4861</v>
      </c>
    </row>
    <row r="5366" customFormat="false" ht="15" hidden="false" customHeight="false" outlineLevel="0" collapsed="false">
      <c r="A5366" s="25" t="s">
        <v>2750</v>
      </c>
      <c r="B5366" s="25" t="s">
        <v>78</v>
      </c>
      <c r="C5366" s="25" t="s">
        <v>178</v>
      </c>
      <c r="E5366" s="25" t="s">
        <v>56</v>
      </c>
      <c r="F5366" s="25" t="s">
        <v>9443</v>
      </c>
    </row>
    <row r="5367" customFormat="false" ht="15" hidden="false" customHeight="false" outlineLevel="0" collapsed="false">
      <c r="A5367" s="25" t="s">
        <v>2751</v>
      </c>
      <c r="B5367" s="25" t="s">
        <v>78</v>
      </c>
      <c r="C5367" s="25" t="s">
        <v>160</v>
      </c>
      <c r="E5367" s="25" t="s">
        <v>56</v>
      </c>
      <c r="F5367" s="25" t="s">
        <v>9443</v>
      </c>
    </row>
    <row r="5368" customFormat="false" ht="15" hidden="false" customHeight="false" outlineLevel="0" collapsed="false">
      <c r="A5368" s="25" t="s">
        <v>2752</v>
      </c>
      <c r="B5368" s="25" t="s">
        <v>78</v>
      </c>
      <c r="C5368" s="25" t="s">
        <v>186</v>
      </c>
      <c r="D5368" s="25" t="s">
        <v>210</v>
      </c>
      <c r="E5368" s="25" t="s">
        <v>55</v>
      </c>
      <c r="F5368" s="25" t="s">
        <v>9443</v>
      </c>
      <c r="G5368" s="25" t="s">
        <v>9377</v>
      </c>
      <c r="H5368" s="25" t="n">
        <v>0</v>
      </c>
    </row>
    <row r="5369" customFormat="false" ht="15" hidden="false" customHeight="false" outlineLevel="0" collapsed="false">
      <c r="A5369" s="25" t="s">
        <v>6377</v>
      </c>
      <c r="B5369" s="25" t="s">
        <v>106</v>
      </c>
      <c r="C5369" s="25" t="s">
        <v>170</v>
      </c>
      <c r="E5369" s="25" t="s">
        <v>56</v>
      </c>
      <c r="F5369" s="25" t="s">
        <v>9443</v>
      </c>
    </row>
    <row r="5370" customFormat="false" ht="15" hidden="false" customHeight="false" outlineLevel="0" collapsed="false">
      <c r="A5370" s="25" t="s">
        <v>7538</v>
      </c>
      <c r="B5370" s="25" t="s">
        <v>112</v>
      </c>
      <c r="C5370" s="25" t="s">
        <v>186</v>
      </c>
      <c r="D5370" s="25" t="s">
        <v>195</v>
      </c>
      <c r="E5370" s="25" t="s">
        <v>54</v>
      </c>
      <c r="F5370" s="25" t="s">
        <v>9443</v>
      </c>
      <c r="G5370" s="25" t="s">
        <v>9377</v>
      </c>
      <c r="H5370" s="25" t="n">
        <v>586</v>
      </c>
    </row>
    <row r="5371" customFormat="false" ht="15" hidden="false" customHeight="false" outlineLevel="0" collapsed="false">
      <c r="A5371" s="25" t="s">
        <v>3096</v>
      </c>
      <c r="B5371" s="25" t="s">
        <v>76</v>
      </c>
      <c r="C5371" s="25" t="s">
        <v>186</v>
      </c>
      <c r="E5371" s="25" t="s">
        <v>56</v>
      </c>
      <c r="F5371" s="25" t="s">
        <v>9443</v>
      </c>
    </row>
    <row r="5372" customFormat="false" ht="15" hidden="false" customHeight="false" outlineLevel="0" collapsed="false">
      <c r="A5372" s="25" t="s">
        <v>3097</v>
      </c>
      <c r="B5372" s="25" t="s">
        <v>76</v>
      </c>
      <c r="C5372" s="25" t="s">
        <v>186</v>
      </c>
      <c r="E5372" s="25" t="s">
        <v>56</v>
      </c>
      <c r="F5372" s="25" t="s">
        <v>9443</v>
      </c>
    </row>
    <row r="5373" customFormat="false" ht="15" hidden="false" customHeight="false" outlineLevel="0" collapsed="false">
      <c r="A5373" s="25" t="s">
        <v>3098</v>
      </c>
      <c r="B5373" s="25" t="s">
        <v>76</v>
      </c>
      <c r="C5373" s="25" t="s">
        <v>170</v>
      </c>
      <c r="D5373" s="25" t="s">
        <v>433</v>
      </c>
      <c r="E5373" s="25" t="s">
        <v>56</v>
      </c>
      <c r="F5373" s="25" t="s">
        <v>9443</v>
      </c>
    </row>
    <row r="5374" customFormat="false" ht="15" hidden="false" customHeight="false" outlineLevel="0" collapsed="false">
      <c r="A5374" s="25" t="s">
        <v>3099</v>
      </c>
      <c r="B5374" s="25" t="s">
        <v>76</v>
      </c>
      <c r="C5374" s="25" t="s">
        <v>170</v>
      </c>
      <c r="E5374" s="25" t="s">
        <v>56</v>
      </c>
      <c r="F5374" s="25" t="s">
        <v>9443</v>
      </c>
    </row>
    <row r="5375" customFormat="false" ht="15" hidden="false" customHeight="false" outlineLevel="0" collapsed="false">
      <c r="A5375" s="25" t="s">
        <v>7864</v>
      </c>
      <c r="B5375" s="25" t="s">
        <v>114</v>
      </c>
      <c r="C5375" s="25" t="s">
        <v>186</v>
      </c>
      <c r="D5375" s="25" t="s">
        <v>444</v>
      </c>
      <c r="E5375" s="25" t="s">
        <v>54</v>
      </c>
      <c r="F5375" s="25" t="s">
        <v>9443</v>
      </c>
      <c r="G5375" s="25" t="s">
        <v>9358</v>
      </c>
      <c r="H5375" s="25" t="n">
        <v>514</v>
      </c>
    </row>
    <row r="5376" customFormat="false" ht="15" hidden="false" customHeight="false" outlineLevel="0" collapsed="false">
      <c r="A5376" s="25" t="s">
        <v>6647</v>
      </c>
      <c r="B5376" s="25" t="s">
        <v>107</v>
      </c>
      <c r="C5376" s="25" t="s">
        <v>9107</v>
      </c>
      <c r="D5376" s="25" t="s">
        <v>1158</v>
      </c>
      <c r="E5376" s="25" t="s">
        <v>54</v>
      </c>
      <c r="F5376" s="25" t="s">
        <v>9443</v>
      </c>
      <c r="G5376" s="25" t="s">
        <v>9444</v>
      </c>
      <c r="H5376" s="25" t="n">
        <v>4209</v>
      </c>
    </row>
    <row r="5377" customFormat="false" ht="15" hidden="false" customHeight="false" outlineLevel="0" collapsed="false">
      <c r="A5377" s="25" t="s">
        <v>3378</v>
      </c>
      <c r="B5377" s="25" t="s">
        <v>77</v>
      </c>
      <c r="C5377" s="25" t="s">
        <v>186</v>
      </c>
      <c r="E5377" s="25" t="s">
        <v>56</v>
      </c>
      <c r="F5377" s="25" t="s">
        <v>9443</v>
      </c>
    </row>
    <row r="5378" customFormat="false" ht="15" hidden="false" customHeight="false" outlineLevel="0" collapsed="false">
      <c r="A5378" s="25" t="s">
        <v>3379</v>
      </c>
      <c r="B5378" s="25" t="s">
        <v>77</v>
      </c>
      <c r="C5378" s="25" t="s">
        <v>170</v>
      </c>
      <c r="D5378" s="25" t="s">
        <v>433</v>
      </c>
      <c r="E5378" s="25" t="s">
        <v>56</v>
      </c>
      <c r="F5378" s="25" t="s">
        <v>9443</v>
      </c>
    </row>
    <row r="5379" customFormat="false" ht="15" hidden="false" customHeight="false" outlineLevel="0" collapsed="false">
      <c r="A5379" s="25" t="s">
        <v>3380</v>
      </c>
      <c r="B5379" s="25" t="s">
        <v>77</v>
      </c>
      <c r="C5379" s="25" t="s">
        <v>170</v>
      </c>
      <c r="D5379" s="25" t="s">
        <v>2739</v>
      </c>
      <c r="E5379" s="25" t="s">
        <v>56</v>
      </c>
      <c r="F5379" s="25" t="s">
        <v>9443</v>
      </c>
    </row>
    <row r="5380" customFormat="false" ht="15" hidden="false" customHeight="false" outlineLevel="0" collapsed="false">
      <c r="A5380" s="25" t="s">
        <v>3381</v>
      </c>
      <c r="B5380" s="25" t="s">
        <v>77</v>
      </c>
      <c r="C5380" s="25" t="s">
        <v>148</v>
      </c>
      <c r="D5380" s="25" t="s">
        <v>248</v>
      </c>
      <c r="E5380" s="25" t="s">
        <v>55</v>
      </c>
      <c r="F5380" s="25" t="s">
        <v>9443</v>
      </c>
      <c r="G5380" s="25" t="s">
        <v>9362</v>
      </c>
      <c r="H5380" s="25" t="n">
        <v>0</v>
      </c>
    </row>
    <row r="5381" customFormat="false" ht="15" hidden="false" customHeight="false" outlineLevel="0" collapsed="false">
      <c r="A5381" s="25" t="s">
        <v>3382</v>
      </c>
      <c r="B5381" s="25" t="s">
        <v>77</v>
      </c>
      <c r="C5381" s="25" t="s">
        <v>170</v>
      </c>
      <c r="D5381" s="25" t="s">
        <v>164</v>
      </c>
      <c r="E5381" s="25" t="s">
        <v>54</v>
      </c>
      <c r="F5381" s="25" t="s">
        <v>9443</v>
      </c>
      <c r="G5381" s="25" t="s">
        <v>9334</v>
      </c>
      <c r="H5381" s="25" t="n">
        <v>965</v>
      </c>
    </row>
    <row r="5382" customFormat="false" ht="15" hidden="false" customHeight="false" outlineLevel="0" collapsed="false">
      <c r="A5382" s="25" t="s">
        <v>1355</v>
      </c>
      <c r="B5382" s="25" t="s">
        <v>73</v>
      </c>
      <c r="C5382" s="25" t="s">
        <v>186</v>
      </c>
      <c r="E5382" s="25" t="s">
        <v>56</v>
      </c>
      <c r="F5382" s="25" t="s">
        <v>9443</v>
      </c>
    </row>
    <row r="5383" customFormat="false" ht="15" hidden="false" customHeight="false" outlineLevel="0" collapsed="false">
      <c r="A5383" s="25" t="s">
        <v>3670</v>
      </c>
      <c r="B5383" s="25" t="s">
        <v>79</v>
      </c>
      <c r="C5383" s="25" t="s">
        <v>186</v>
      </c>
      <c r="E5383" s="25" t="s">
        <v>56</v>
      </c>
      <c r="F5383" s="25" t="s">
        <v>9443</v>
      </c>
    </row>
    <row r="5384" customFormat="false" ht="15" hidden="false" customHeight="false" outlineLevel="0" collapsed="false">
      <c r="A5384" s="25" t="s">
        <v>3671</v>
      </c>
      <c r="B5384" s="25" t="s">
        <v>79</v>
      </c>
      <c r="C5384" s="25" t="s">
        <v>148</v>
      </c>
      <c r="E5384" s="25" t="s">
        <v>56</v>
      </c>
      <c r="F5384" s="25" t="s">
        <v>9443</v>
      </c>
    </row>
    <row r="5385" customFormat="false" ht="15" hidden="false" customHeight="false" outlineLevel="0" collapsed="false">
      <c r="A5385" s="25" t="s">
        <v>6860</v>
      </c>
      <c r="B5385" s="25" t="s">
        <v>105</v>
      </c>
      <c r="C5385" s="25" t="s">
        <v>2445</v>
      </c>
      <c r="E5385" s="25" t="s">
        <v>56</v>
      </c>
      <c r="F5385" s="25" t="s">
        <v>9443</v>
      </c>
    </row>
    <row r="5386" customFormat="false" ht="15" hidden="false" customHeight="false" outlineLevel="0" collapsed="false">
      <c r="A5386" s="25" t="s">
        <v>6861</v>
      </c>
      <c r="B5386" s="25" t="s">
        <v>105</v>
      </c>
      <c r="C5386" s="25" t="s">
        <v>178</v>
      </c>
      <c r="D5386" s="25" t="s">
        <v>2754</v>
      </c>
      <c r="E5386" s="25" t="s">
        <v>55</v>
      </c>
      <c r="F5386" s="25" t="s">
        <v>9443</v>
      </c>
      <c r="G5386" s="25" t="s">
        <v>9444</v>
      </c>
      <c r="H5386" s="25" t="n">
        <v>0</v>
      </c>
    </row>
    <row r="5387" customFormat="false" ht="15" hidden="false" customHeight="false" outlineLevel="0" collapsed="false">
      <c r="A5387" s="25" t="s">
        <v>1652</v>
      </c>
      <c r="B5387" s="25" t="s">
        <v>71</v>
      </c>
      <c r="C5387" s="25" t="s">
        <v>178</v>
      </c>
      <c r="D5387" s="25" t="s">
        <v>1653</v>
      </c>
      <c r="E5387" s="25" t="s">
        <v>56</v>
      </c>
      <c r="F5387" s="25" t="s">
        <v>9443</v>
      </c>
    </row>
    <row r="5388" customFormat="false" ht="15" hidden="false" customHeight="false" outlineLevel="0" collapsed="false">
      <c r="A5388" s="25" t="s">
        <v>1654</v>
      </c>
      <c r="B5388" s="25" t="s">
        <v>71</v>
      </c>
      <c r="C5388" s="25" t="s">
        <v>148</v>
      </c>
      <c r="E5388" s="25" t="s">
        <v>56</v>
      </c>
      <c r="F5388" s="25" t="s">
        <v>9443</v>
      </c>
    </row>
    <row r="5389" customFormat="false" ht="15" hidden="false" customHeight="false" outlineLevel="0" collapsed="false">
      <c r="A5389" s="25" t="s">
        <v>7203</v>
      </c>
      <c r="B5389" s="25" t="s">
        <v>104</v>
      </c>
      <c r="C5389" s="25" t="s">
        <v>186</v>
      </c>
      <c r="D5389" s="25" t="s">
        <v>417</v>
      </c>
      <c r="E5389" s="25" t="s">
        <v>54</v>
      </c>
      <c r="F5389" s="25" t="s">
        <v>9443</v>
      </c>
      <c r="G5389" s="25" t="s">
        <v>9337</v>
      </c>
      <c r="H5389" s="25" t="n">
        <v>651</v>
      </c>
    </row>
    <row r="5390" customFormat="false" ht="15" hidden="false" customHeight="false" outlineLevel="0" collapsed="false">
      <c r="A5390" s="25" t="s">
        <v>8943</v>
      </c>
      <c r="B5390" s="25" t="s">
        <v>115</v>
      </c>
      <c r="C5390" s="25" t="s">
        <v>9107</v>
      </c>
      <c r="D5390" s="25" t="s">
        <v>251</v>
      </c>
      <c r="E5390" s="25" t="s">
        <v>56</v>
      </c>
      <c r="F5390" s="25" t="s">
        <v>9443</v>
      </c>
    </row>
    <row r="5391" customFormat="false" ht="15" hidden="false" customHeight="false" outlineLevel="0" collapsed="false">
      <c r="A5391" s="25" t="s">
        <v>462</v>
      </c>
      <c r="B5391" s="25" t="s">
        <v>69</v>
      </c>
      <c r="C5391" s="25" t="s">
        <v>186</v>
      </c>
      <c r="D5391" s="25" t="s">
        <v>463</v>
      </c>
      <c r="E5391" s="25" t="s">
        <v>56</v>
      </c>
      <c r="F5391" s="25" t="s">
        <v>9444</v>
      </c>
    </row>
    <row r="5392" customFormat="false" ht="15" hidden="false" customHeight="false" outlineLevel="0" collapsed="false">
      <c r="A5392" s="25" t="s">
        <v>464</v>
      </c>
      <c r="B5392" s="25" t="s">
        <v>69</v>
      </c>
      <c r="C5392" s="25" t="s">
        <v>148</v>
      </c>
      <c r="E5392" s="25" t="s">
        <v>56</v>
      </c>
      <c r="F5392" s="25" t="s">
        <v>9444</v>
      </c>
    </row>
    <row r="5393" customFormat="false" ht="15" hidden="false" customHeight="false" outlineLevel="0" collapsed="false">
      <c r="A5393" s="25" t="s">
        <v>465</v>
      </c>
      <c r="B5393" s="25" t="s">
        <v>69</v>
      </c>
      <c r="C5393" s="25" t="s">
        <v>160</v>
      </c>
      <c r="D5393" s="25" t="s">
        <v>184</v>
      </c>
      <c r="E5393" s="25" t="s">
        <v>55</v>
      </c>
      <c r="F5393" s="25" t="s">
        <v>9444</v>
      </c>
      <c r="G5393" s="25" t="s">
        <v>9351</v>
      </c>
      <c r="H5393" s="25" t="n">
        <v>0</v>
      </c>
    </row>
    <row r="5394" customFormat="false" ht="15" hidden="false" customHeight="false" outlineLevel="0" collapsed="false">
      <c r="A5394" s="25" t="s">
        <v>4871</v>
      </c>
      <c r="B5394" s="25" t="s">
        <v>98</v>
      </c>
      <c r="C5394" s="25" t="s">
        <v>186</v>
      </c>
      <c r="E5394" s="25" t="s">
        <v>56</v>
      </c>
      <c r="F5394" s="25" t="s">
        <v>9444</v>
      </c>
    </row>
    <row r="5395" customFormat="false" ht="15" hidden="false" customHeight="false" outlineLevel="0" collapsed="false">
      <c r="A5395" s="25" t="s">
        <v>5183</v>
      </c>
      <c r="B5395" s="25" t="s">
        <v>95</v>
      </c>
      <c r="C5395" s="25" t="s">
        <v>170</v>
      </c>
      <c r="D5395" s="25" t="s">
        <v>1049</v>
      </c>
      <c r="E5395" s="25" t="s">
        <v>55</v>
      </c>
      <c r="F5395" s="25" t="s">
        <v>9444</v>
      </c>
      <c r="G5395" s="25" t="s">
        <v>9458</v>
      </c>
      <c r="H5395" s="25" t="n">
        <v>0</v>
      </c>
    </row>
    <row r="5396" customFormat="false" ht="15" hidden="false" customHeight="false" outlineLevel="0" collapsed="false">
      <c r="A5396" s="25" t="s">
        <v>3975</v>
      </c>
      <c r="B5396" s="25" t="s">
        <v>87</v>
      </c>
      <c r="C5396" s="25" t="s">
        <v>186</v>
      </c>
      <c r="D5396" s="25" t="s">
        <v>484</v>
      </c>
      <c r="E5396" s="25" t="s">
        <v>54</v>
      </c>
      <c r="F5396" s="25" t="s">
        <v>9444</v>
      </c>
      <c r="G5396" s="25" t="s">
        <v>9435</v>
      </c>
      <c r="H5396" s="25" t="n">
        <v>550</v>
      </c>
    </row>
    <row r="5397" customFormat="false" ht="15" hidden="false" customHeight="false" outlineLevel="0" collapsed="false">
      <c r="A5397" s="25" t="s">
        <v>5468</v>
      </c>
      <c r="B5397" s="25" t="s">
        <v>94</v>
      </c>
      <c r="C5397" s="25" t="s">
        <v>170</v>
      </c>
      <c r="E5397" s="25" t="s">
        <v>56</v>
      </c>
      <c r="F5397" s="25" t="s">
        <v>9444</v>
      </c>
    </row>
    <row r="5398" customFormat="false" ht="15" hidden="false" customHeight="false" outlineLevel="0" collapsed="false">
      <c r="A5398" s="25" t="s">
        <v>2246</v>
      </c>
      <c r="B5398" s="25" t="s">
        <v>80</v>
      </c>
      <c r="C5398" s="25" t="s">
        <v>170</v>
      </c>
      <c r="D5398" s="25" t="s">
        <v>158</v>
      </c>
      <c r="E5398" s="25" t="s">
        <v>56</v>
      </c>
      <c r="F5398" s="25" t="s">
        <v>9444</v>
      </c>
    </row>
    <row r="5399" customFormat="false" ht="15" hidden="false" customHeight="false" outlineLevel="0" collapsed="false">
      <c r="A5399" s="25" t="s">
        <v>2247</v>
      </c>
      <c r="B5399" s="25" t="s">
        <v>80</v>
      </c>
      <c r="C5399" s="25" t="s">
        <v>9107</v>
      </c>
      <c r="D5399" s="25" t="s">
        <v>1653</v>
      </c>
      <c r="E5399" s="25" t="s">
        <v>56</v>
      </c>
      <c r="F5399" s="25" t="s">
        <v>9444</v>
      </c>
    </row>
    <row r="5400" customFormat="false" ht="15" hidden="false" customHeight="false" outlineLevel="0" collapsed="false">
      <c r="A5400" s="25" t="s">
        <v>2248</v>
      </c>
      <c r="B5400" s="25" t="s">
        <v>80</v>
      </c>
      <c r="C5400" s="25" t="s">
        <v>9107</v>
      </c>
      <c r="E5400" s="25" t="s">
        <v>56</v>
      </c>
      <c r="F5400" s="25" t="s">
        <v>9444</v>
      </c>
    </row>
    <row r="5401" customFormat="false" ht="15" hidden="false" customHeight="false" outlineLevel="0" collapsed="false">
      <c r="A5401" s="25" t="s">
        <v>2249</v>
      </c>
      <c r="B5401" s="25" t="s">
        <v>80</v>
      </c>
      <c r="C5401" s="25" t="s">
        <v>148</v>
      </c>
      <c r="E5401" s="25" t="s">
        <v>56</v>
      </c>
      <c r="F5401" s="25" t="s">
        <v>9444</v>
      </c>
    </row>
    <row r="5402" customFormat="false" ht="15" hidden="false" customHeight="false" outlineLevel="0" collapsed="false">
      <c r="A5402" s="25" t="s">
        <v>2250</v>
      </c>
      <c r="B5402" s="25" t="s">
        <v>80</v>
      </c>
      <c r="C5402" s="25" t="s">
        <v>9107</v>
      </c>
      <c r="D5402" s="25" t="s">
        <v>145</v>
      </c>
      <c r="E5402" s="25" t="s">
        <v>55</v>
      </c>
      <c r="F5402" s="25" t="s">
        <v>9444</v>
      </c>
      <c r="G5402" s="25" t="s">
        <v>9447</v>
      </c>
      <c r="H5402" s="25" t="n">
        <v>0</v>
      </c>
    </row>
    <row r="5403" customFormat="false" ht="15" hidden="false" customHeight="false" outlineLevel="0" collapsed="false">
      <c r="A5403" s="25" t="s">
        <v>2251</v>
      </c>
      <c r="B5403" s="25" t="s">
        <v>80</v>
      </c>
      <c r="C5403" s="25" t="s">
        <v>186</v>
      </c>
      <c r="D5403" s="25" t="s">
        <v>184</v>
      </c>
      <c r="E5403" s="25" t="s">
        <v>54</v>
      </c>
      <c r="F5403" s="25" t="s">
        <v>9444</v>
      </c>
      <c r="G5403" s="25" t="s">
        <v>9372</v>
      </c>
      <c r="H5403" s="25" t="n">
        <v>589</v>
      </c>
    </row>
    <row r="5404" customFormat="false" ht="15" hidden="false" customHeight="false" outlineLevel="0" collapsed="false">
      <c r="A5404" s="25" t="s">
        <v>2252</v>
      </c>
      <c r="B5404" s="25" t="s">
        <v>80</v>
      </c>
      <c r="C5404" s="25" t="s">
        <v>9107</v>
      </c>
      <c r="D5404" s="25" t="s">
        <v>169</v>
      </c>
      <c r="E5404" s="25" t="s">
        <v>54</v>
      </c>
      <c r="F5404" s="25" t="s">
        <v>9444</v>
      </c>
      <c r="G5404" s="25" t="s">
        <v>9449</v>
      </c>
      <c r="H5404" s="25" t="n">
        <v>4387</v>
      </c>
    </row>
    <row r="5405" customFormat="false" ht="15" hidden="false" customHeight="false" outlineLevel="0" collapsed="false">
      <c r="A5405" s="25" t="s">
        <v>2253</v>
      </c>
      <c r="B5405" s="25" t="s">
        <v>80</v>
      </c>
      <c r="C5405" s="25" t="s">
        <v>9107</v>
      </c>
      <c r="D5405" s="25" t="s">
        <v>225</v>
      </c>
      <c r="E5405" s="25" t="s">
        <v>54</v>
      </c>
      <c r="F5405" s="25" t="s">
        <v>9444</v>
      </c>
      <c r="G5405" s="25" t="s">
        <v>9449</v>
      </c>
      <c r="H5405" s="25" t="n">
        <v>4555</v>
      </c>
    </row>
    <row r="5406" customFormat="false" ht="15" hidden="false" customHeight="false" outlineLevel="0" collapsed="false">
      <c r="A5406" s="25" t="s">
        <v>5737</v>
      </c>
      <c r="B5406" s="25" t="s">
        <v>96</v>
      </c>
      <c r="C5406" s="25" t="s">
        <v>9107</v>
      </c>
      <c r="D5406" s="25" t="s">
        <v>1347</v>
      </c>
      <c r="E5406" s="25" t="s">
        <v>55</v>
      </c>
      <c r="F5406" s="25" t="s">
        <v>9444</v>
      </c>
      <c r="G5406" s="25" t="s">
        <v>9337</v>
      </c>
      <c r="H5406" s="25" t="n">
        <v>0</v>
      </c>
    </row>
    <row r="5407" customFormat="false" ht="15" hidden="false" customHeight="false" outlineLevel="0" collapsed="false">
      <c r="A5407" s="25" t="s">
        <v>6188</v>
      </c>
      <c r="B5407" s="25" t="s">
        <v>108</v>
      </c>
      <c r="C5407" s="25" t="s">
        <v>186</v>
      </c>
      <c r="D5407" s="25" t="s">
        <v>609</v>
      </c>
      <c r="E5407" s="25" t="s">
        <v>54</v>
      </c>
      <c r="F5407" s="25" t="s">
        <v>9444</v>
      </c>
      <c r="G5407" s="25" t="s">
        <v>9447</v>
      </c>
      <c r="H5407" s="25" t="n">
        <v>514</v>
      </c>
    </row>
    <row r="5408" customFormat="false" ht="15" hidden="false" customHeight="false" outlineLevel="0" collapsed="false">
      <c r="A5408" s="25" t="s">
        <v>2753</v>
      </c>
      <c r="B5408" s="25" t="s">
        <v>78</v>
      </c>
      <c r="C5408" s="25" t="s">
        <v>9107</v>
      </c>
      <c r="D5408" s="25" t="s">
        <v>2754</v>
      </c>
      <c r="E5408" s="25" t="s">
        <v>56</v>
      </c>
      <c r="F5408" s="25" t="s">
        <v>9444</v>
      </c>
    </row>
    <row r="5409" customFormat="false" ht="15" hidden="false" customHeight="false" outlineLevel="0" collapsed="false">
      <c r="A5409" s="25" t="s">
        <v>6378</v>
      </c>
      <c r="B5409" s="25" t="s">
        <v>106</v>
      </c>
      <c r="C5409" s="25" t="s">
        <v>170</v>
      </c>
      <c r="D5409" s="25" t="s">
        <v>636</v>
      </c>
      <c r="E5409" s="25" t="s">
        <v>55</v>
      </c>
      <c r="F5409" s="25" t="s">
        <v>9444</v>
      </c>
      <c r="G5409" s="25" t="s">
        <v>9447</v>
      </c>
      <c r="H5409" s="25" t="n">
        <v>0</v>
      </c>
    </row>
    <row r="5410" customFormat="false" ht="15" hidden="false" customHeight="false" outlineLevel="0" collapsed="false">
      <c r="A5410" s="25" t="s">
        <v>3100</v>
      </c>
      <c r="B5410" s="25" t="s">
        <v>76</v>
      </c>
      <c r="C5410" s="25" t="s">
        <v>186</v>
      </c>
      <c r="E5410" s="25" t="s">
        <v>56</v>
      </c>
      <c r="F5410" s="25" t="s">
        <v>9444</v>
      </c>
    </row>
    <row r="5411" customFormat="false" ht="15" hidden="false" customHeight="false" outlineLevel="0" collapsed="false">
      <c r="A5411" s="25" t="s">
        <v>3101</v>
      </c>
      <c r="B5411" s="25" t="s">
        <v>76</v>
      </c>
      <c r="C5411" s="25" t="s">
        <v>9107</v>
      </c>
      <c r="E5411" s="25" t="s">
        <v>56</v>
      </c>
      <c r="F5411" s="25" t="s">
        <v>9444</v>
      </c>
    </row>
    <row r="5412" customFormat="false" ht="15" hidden="false" customHeight="false" outlineLevel="0" collapsed="false">
      <c r="A5412" s="25" t="s">
        <v>3102</v>
      </c>
      <c r="B5412" s="25" t="s">
        <v>76</v>
      </c>
      <c r="C5412" s="25" t="s">
        <v>9107</v>
      </c>
      <c r="D5412" s="25" t="s">
        <v>210</v>
      </c>
      <c r="E5412" s="25" t="s">
        <v>54</v>
      </c>
      <c r="F5412" s="25" t="s">
        <v>9444</v>
      </c>
      <c r="G5412" s="25" t="s">
        <v>9447</v>
      </c>
      <c r="H5412" s="25" t="n">
        <v>4671</v>
      </c>
    </row>
    <row r="5413" customFormat="false" ht="15" hidden="false" customHeight="false" outlineLevel="0" collapsed="false">
      <c r="A5413" s="25" t="s">
        <v>7865</v>
      </c>
      <c r="B5413" s="25" t="s">
        <v>114</v>
      </c>
      <c r="C5413" s="25" t="s">
        <v>148</v>
      </c>
      <c r="D5413" s="25" t="s">
        <v>419</v>
      </c>
      <c r="E5413" s="25" t="s">
        <v>55</v>
      </c>
      <c r="F5413" s="25" t="s">
        <v>9444</v>
      </c>
      <c r="G5413" s="25" t="s">
        <v>9447</v>
      </c>
      <c r="H5413" s="25" t="n">
        <v>0</v>
      </c>
    </row>
    <row r="5414" customFormat="false" ht="15" hidden="false" customHeight="false" outlineLevel="0" collapsed="false">
      <c r="A5414" s="25" t="s">
        <v>7866</v>
      </c>
      <c r="B5414" s="25" t="s">
        <v>114</v>
      </c>
      <c r="C5414" s="25" t="s">
        <v>186</v>
      </c>
      <c r="D5414" s="25" t="s">
        <v>433</v>
      </c>
      <c r="E5414" s="25" t="s">
        <v>54</v>
      </c>
      <c r="F5414" s="25" t="s">
        <v>9444</v>
      </c>
      <c r="G5414" s="25" t="s">
        <v>9450</v>
      </c>
      <c r="H5414" s="25" t="n">
        <v>518</v>
      </c>
    </row>
    <row r="5415" customFormat="false" ht="15" hidden="false" customHeight="false" outlineLevel="0" collapsed="false">
      <c r="A5415" s="25" t="s">
        <v>1058</v>
      </c>
      <c r="B5415" s="25" t="s">
        <v>72</v>
      </c>
      <c r="C5415" s="25" t="s">
        <v>186</v>
      </c>
      <c r="D5415" s="25" t="s">
        <v>636</v>
      </c>
      <c r="E5415" s="25" t="s">
        <v>56</v>
      </c>
      <c r="F5415" s="25" t="s">
        <v>9444</v>
      </c>
    </row>
    <row r="5416" customFormat="false" ht="15" hidden="false" customHeight="false" outlineLevel="0" collapsed="false">
      <c r="A5416" s="25" t="s">
        <v>1059</v>
      </c>
      <c r="B5416" s="25" t="s">
        <v>72</v>
      </c>
      <c r="C5416" s="25" t="s">
        <v>186</v>
      </c>
      <c r="E5416" s="25" t="s">
        <v>56</v>
      </c>
      <c r="F5416" s="25" t="s">
        <v>9444</v>
      </c>
    </row>
    <row r="5417" customFormat="false" ht="15" hidden="false" customHeight="false" outlineLevel="0" collapsed="false">
      <c r="A5417" s="25" t="s">
        <v>1060</v>
      </c>
      <c r="B5417" s="25" t="s">
        <v>72</v>
      </c>
      <c r="C5417" s="25" t="s">
        <v>186</v>
      </c>
      <c r="E5417" s="25" t="s">
        <v>56</v>
      </c>
      <c r="F5417" s="25" t="s">
        <v>9444</v>
      </c>
    </row>
    <row r="5418" customFormat="false" ht="15" hidden="false" customHeight="false" outlineLevel="0" collapsed="false">
      <c r="A5418" s="25" t="s">
        <v>1061</v>
      </c>
      <c r="B5418" s="25" t="s">
        <v>72</v>
      </c>
      <c r="C5418" s="25" t="s">
        <v>148</v>
      </c>
      <c r="D5418" s="25" t="s">
        <v>449</v>
      </c>
      <c r="E5418" s="25" t="s">
        <v>56</v>
      </c>
      <c r="F5418" s="25" t="s">
        <v>9444</v>
      </c>
    </row>
    <row r="5419" customFormat="false" ht="15" hidden="false" customHeight="false" outlineLevel="0" collapsed="false">
      <c r="A5419" s="25" t="s">
        <v>3383</v>
      </c>
      <c r="B5419" s="25" t="s">
        <v>77</v>
      </c>
      <c r="C5419" s="25" t="s">
        <v>186</v>
      </c>
      <c r="E5419" s="25" t="s">
        <v>56</v>
      </c>
      <c r="F5419" s="25" t="s">
        <v>9444</v>
      </c>
    </row>
    <row r="5420" customFormat="false" ht="15" hidden="false" customHeight="false" outlineLevel="0" collapsed="false">
      <c r="A5420" s="25" t="s">
        <v>3384</v>
      </c>
      <c r="B5420" s="25" t="s">
        <v>77</v>
      </c>
      <c r="C5420" s="25" t="s">
        <v>170</v>
      </c>
      <c r="E5420" s="25" t="s">
        <v>56</v>
      </c>
      <c r="F5420" s="25" t="s">
        <v>9444</v>
      </c>
    </row>
    <row r="5421" customFormat="false" ht="15" hidden="false" customHeight="false" outlineLevel="0" collapsed="false">
      <c r="A5421" s="25" t="s">
        <v>3385</v>
      </c>
      <c r="B5421" s="25" t="s">
        <v>77</v>
      </c>
      <c r="C5421" s="25" t="s">
        <v>9107</v>
      </c>
      <c r="D5421" s="25" t="s">
        <v>210</v>
      </c>
      <c r="E5421" s="25" t="s">
        <v>54</v>
      </c>
      <c r="F5421" s="25" t="s">
        <v>9444</v>
      </c>
      <c r="G5421" s="25" t="s">
        <v>9447</v>
      </c>
      <c r="H5421" s="25" t="n">
        <v>4172</v>
      </c>
    </row>
    <row r="5422" customFormat="false" ht="15" hidden="false" customHeight="false" outlineLevel="0" collapsed="false">
      <c r="A5422" s="25" t="s">
        <v>1356</v>
      </c>
      <c r="B5422" s="25" t="s">
        <v>73</v>
      </c>
      <c r="C5422" s="25" t="s">
        <v>148</v>
      </c>
      <c r="E5422" s="25" t="s">
        <v>56</v>
      </c>
      <c r="F5422" s="25" t="s">
        <v>9444</v>
      </c>
    </row>
    <row r="5423" customFormat="false" ht="15" hidden="false" customHeight="false" outlineLevel="0" collapsed="false">
      <c r="A5423" s="25" t="s">
        <v>1357</v>
      </c>
      <c r="B5423" s="25" t="s">
        <v>73</v>
      </c>
      <c r="C5423" s="25" t="s">
        <v>178</v>
      </c>
      <c r="D5423" s="25" t="s">
        <v>167</v>
      </c>
      <c r="E5423" s="25" t="s">
        <v>55</v>
      </c>
      <c r="F5423" s="25" t="s">
        <v>9444</v>
      </c>
      <c r="G5423" s="25" t="s">
        <v>9358</v>
      </c>
      <c r="H5423" s="25" t="n">
        <v>0</v>
      </c>
    </row>
    <row r="5424" customFormat="false" ht="15" hidden="false" customHeight="false" outlineLevel="0" collapsed="false">
      <c r="A5424" s="25" t="s">
        <v>3672</v>
      </c>
      <c r="B5424" s="25" t="s">
        <v>79</v>
      </c>
      <c r="C5424" s="25" t="s">
        <v>160</v>
      </c>
      <c r="D5424" s="25" t="s">
        <v>162</v>
      </c>
      <c r="E5424" s="25" t="s">
        <v>56</v>
      </c>
      <c r="F5424" s="25" t="s">
        <v>9444</v>
      </c>
    </row>
    <row r="5425" customFormat="false" ht="15" hidden="false" customHeight="false" outlineLevel="0" collapsed="false">
      <c r="A5425" s="25" t="s">
        <v>5990</v>
      </c>
      <c r="B5425" s="25" t="s">
        <v>97</v>
      </c>
      <c r="C5425" s="25" t="s">
        <v>148</v>
      </c>
      <c r="D5425" s="25" t="s">
        <v>1347</v>
      </c>
      <c r="E5425" s="25" t="s">
        <v>54</v>
      </c>
      <c r="F5425" s="25" t="s">
        <v>9444</v>
      </c>
      <c r="G5425" s="25" t="s">
        <v>9358</v>
      </c>
      <c r="H5425" s="25" t="n">
        <v>53</v>
      </c>
    </row>
    <row r="5426" customFormat="false" ht="15" hidden="false" customHeight="false" outlineLevel="0" collapsed="false">
      <c r="A5426" s="25" t="s">
        <v>6862</v>
      </c>
      <c r="B5426" s="25" t="s">
        <v>105</v>
      </c>
      <c r="C5426" s="25" t="s">
        <v>186</v>
      </c>
      <c r="E5426" s="25" t="s">
        <v>56</v>
      </c>
      <c r="F5426" s="25" t="s">
        <v>9444</v>
      </c>
    </row>
    <row r="5427" customFormat="false" ht="15" hidden="false" customHeight="false" outlineLevel="0" collapsed="false">
      <c r="A5427" s="25" t="s">
        <v>4311</v>
      </c>
      <c r="B5427" s="25" t="s">
        <v>88</v>
      </c>
      <c r="C5427" s="25" t="s">
        <v>160</v>
      </c>
      <c r="D5427" s="25" t="s">
        <v>1690</v>
      </c>
      <c r="E5427" s="25" t="s">
        <v>55</v>
      </c>
      <c r="F5427" s="25" t="s">
        <v>9444</v>
      </c>
      <c r="G5427" s="25" t="s">
        <v>9462</v>
      </c>
      <c r="H5427" s="25" t="n">
        <v>0</v>
      </c>
    </row>
    <row r="5428" customFormat="false" ht="15" hidden="false" customHeight="false" outlineLevel="0" collapsed="false">
      <c r="A5428" s="25" t="s">
        <v>1655</v>
      </c>
      <c r="B5428" s="25" t="s">
        <v>71</v>
      </c>
      <c r="C5428" s="25" t="s">
        <v>186</v>
      </c>
      <c r="D5428" s="25" t="s">
        <v>494</v>
      </c>
      <c r="E5428" s="25" t="s">
        <v>56</v>
      </c>
      <c r="F5428" s="25" t="s">
        <v>9444</v>
      </c>
    </row>
    <row r="5429" customFormat="false" ht="15" hidden="false" customHeight="false" outlineLevel="0" collapsed="false">
      <c r="A5429" s="25" t="s">
        <v>1656</v>
      </c>
      <c r="B5429" s="25" t="s">
        <v>71</v>
      </c>
      <c r="C5429" s="25" t="s">
        <v>148</v>
      </c>
      <c r="D5429" s="25" t="s">
        <v>151</v>
      </c>
      <c r="E5429" s="25" t="s">
        <v>54</v>
      </c>
      <c r="F5429" s="25" t="s">
        <v>9444</v>
      </c>
      <c r="G5429" s="25" t="s">
        <v>9373</v>
      </c>
      <c r="H5429" s="25" t="n">
        <v>53</v>
      </c>
    </row>
    <row r="5430" customFormat="false" ht="15" hidden="false" customHeight="false" outlineLevel="0" collapsed="false">
      <c r="A5430" s="25" t="s">
        <v>1657</v>
      </c>
      <c r="B5430" s="25" t="s">
        <v>71</v>
      </c>
      <c r="C5430" s="25" t="s">
        <v>148</v>
      </c>
      <c r="D5430" s="25" t="s">
        <v>218</v>
      </c>
      <c r="E5430" s="25" t="s">
        <v>54</v>
      </c>
      <c r="F5430" s="25" t="s">
        <v>9444</v>
      </c>
      <c r="G5430" s="25" t="s">
        <v>9351</v>
      </c>
      <c r="H5430" s="25" t="n">
        <v>60</v>
      </c>
    </row>
    <row r="5431" customFormat="false" ht="15" hidden="false" customHeight="false" outlineLevel="0" collapsed="false">
      <c r="A5431" s="25" t="s">
        <v>1658</v>
      </c>
      <c r="B5431" s="25" t="s">
        <v>71</v>
      </c>
      <c r="C5431" s="25" t="s">
        <v>148</v>
      </c>
      <c r="D5431" s="25" t="s">
        <v>169</v>
      </c>
      <c r="E5431" s="25" t="s">
        <v>54</v>
      </c>
      <c r="F5431" s="25" t="s">
        <v>9444</v>
      </c>
      <c r="G5431" s="25" t="s">
        <v>9421</v>
      </c>
      <c r="H5431" s="25" t="n">
        <v>53</v>
      </c>
    </row>
    <row r="5432" customFormat="false" ht="15" hidden="false" customHeight="false" outlineLevel="0" collapsed="false">
      <c r="A5432" s="25" t="s">
        <v>4539</v>
      </c>
      <c r="B5432" s="25" t="s">
        <v>86</v>
      </c>
      <c r="C5432" s="25" t="s">
        <v>9107</v>
      </c>
      <c r="D5432" s="25" t="s">
        <v>193</v>
      </c>
      <c r="E5432" s="25" t="s">
        <v>55</v>
      </c>
      <c r="F5432" s="25" t="s">
        <v>9444</v>
      </c>
      <c r="G5432" s="25" t="s">
        <v>9447</v>
      </c>
      <c r="H5432" s="25" t="n">
        <v>0</v>
      </c>
    </row>
    <row r="5433" customFormat="false" ht="15" hidden="false" customHeight="false" outlineLevel="0" collapsed="false">
      <c r="A5433" s="25" t="s">
        <v>4695</v>
      </c>
      <c r="B5433" s="25" t="s">
        <v>90</v>
      </c>
      <c r="C5433" s="25" t="s">
        <v>148</v>
      </c>
      <c r="D5433" s="25" t="s">
        <v>1640</v>
      </c>
      <c r="E5433" s="25" t="s">
        <v>55</v>
      </c>
      <c r="F5433" s="25" t="s">
        <v>9444</v>
      </c>
      <c r="G5433" s="25" t="s">
        <v>9461</v>
      </c>
      <c r="H5433" s="25" t="n">
        <v>0</v>
      </c>
    </row>
    <row r="5434" customFormat="false" ht="15" hidden="false" customHeight="false" outlineLevel="0" collapsed="false">
      <c r="A5434" s="25" t="s">
        <v>8944</v>
      </c>
      <c r="B5434" s="25" t="s">
        <v>115</v>
      </c>
      <c r="C5434" s="25" t="s">
        <v>186</v>
      </c>
      <c r="D5434" s="25" t="s">
        <v>609</v>
      </c>
      <c r="E5434" s="25" t="s">
        <v>55</v>
      </c>
      <c r="F5434" s="25" t="s">
        <v>9444</v>
      </c>
      <c r="G5434" s="25" t="s">
        <v>9449</v>
      </c>
      <c r="H5434" s="25" t="n">
        <v>0</v>
      </c>
    </row>
    <row r="5435" customFormat="false" ht="15" hidden="false" customHeight="false" outlineLevel="0" collapsed="false">
      <c r="A5435" s="25" t="s">
        <v>466</v>
      </c>
      <c r="B5435" s="25" t="s">
        <v>69</v>
      </c>
      <c r="C5435" s="25" t="s">
        <v>178</v>
      </c>
      <c r="E5435" s="25" t="s">
        <v>56</v>
      </c>
      <c r="F5435" s="25" t="s">
        <v>9447</v>
      </c>
    </row>
    <row r="5436" customFormat="false" ht="15" hidden="false" customHeight="false" outlineLevel="0" collapsed="false">
      <c r="A5436" s="25" t="s">
        <v>467</v>
      </c>
      <c r="B5436" s="25" t="s">
        <v>69</v>
      </c>
      <c r="C5436" s="25" t="s">
        <v>160</v>
      </c>
      <c r="E5436" s="25" t="s">
        <v>56</v>
      </c>
      <c r="F5436" s="25" t="s">
        <v>9447</v>
      </c>
    </row>
    <row r="5437" customFormat="false" ht="15" hidden="false" customHeight="false" outlineLevel="0" collapsed="false">
      <c r="A5437" s="25" t="s">
        <v>468</v>
      </c>
      <c r="B5437" s="25" t="s">
        <v>69</v>
      </c>
      <c r="C5437" s="25" t="s">
        <v>178</v>
      </c>
      <c r="D5437" s="25" t="s">
        <v>180</v>
      </c>
      <c r="E5437" s="25" t="s">
        <v>54</v>
      </c>
      <c r="F5437" s="25" t="s">
        <v>9447</v>
      </c>
      <c r="G5437" s="25" t="s">
        <v>9354</v>
      </c>
      <c r="H5437" s="25" t="n">
        <v>4603</v>
      </c>
    </row>
    <row r="5438" customFormat="false" ht="15" hidden="false" customHeight="false" outlineLevel="0" collapsed="false">
      <c r="A5438" s="25" t="s">
        <v>789</v>
      </c>
      <c r="B5438" s="25" t="s">
        <v>70</v>
      </c>
      <c r="C5438" s="25" t="s">
        <v>148</v>
      </c>
      <c r="E5438" s="25" t="s">
        <v>56</v>
      </c>
      <c r="F5438" s="25" t="s">
        <v>9447</v>
      </c>
    </row>
    <row r="5439" customFormat="false" ht="15" hidden="false" customHeight="false" outlineLevel="0" collapsed="false">
      <c r="A5439" s="25" t="s">
        <v>790</v>
      </c>
      <c r="B5439" s="25" t="s">
        <v>70</v>
      </c>
      <c r="C5439" s="25" t="s">
        <v>186</v>
      </c>
      <c r="D5439" s="25" t="s">
        <v>215</v>
      </c>
      <c r="E5439" s="25" t="s">
        <v>54</v>
      </c>
      <c r="F5439" s="25" t="s">
        <v>9447</v>
      </c>
      <c r="G5439" s="25" t="s">
        <v>9382</v>
      </c>
      <c r="H5439" s="25" t="n">
        <v>610</v>
      </c>
    </row>
    <row r="5440" customFormat="false" ht="15" hidden="false" customHeight="false" outlineLevel="0" collapsed="false">
      <c r="A5440" s="25" t="s">
        <v>3976</v>
      </c>
      <c r="B5440" s="25" t="s">
        <v>87</v>
      </c>
      <c r="C5440" s="25" t="s">
        <v>160</v>
      </c>
      <c r="E5440" s="25" t="s">
        <v>56</v>
      </c>
      <c r="F5440" s="25" t="s">
        <v>9447</v>
      </c>
    </row>
    <row r="5441" customFormat="false" ht="15" hidden="false" customHeight="false" outlineLevel="0" collapsed="false">
      <c r="A5441" s="25" t="s">
        <v>5469</v>
      </c>
      <c r="B5441" s="25" t="s">
        <v>94</v>
      </c>
      <c r="C5441" s="25" t="s">
        <v>170</v>
      </c>
      <c r="D5441" s="25" t="s">
        <v>1158</v>
      </c>
      <c r="E5441" s="25" t="s">
        <v>54</v>
      </c>
      <c r="F5441" s="25" t="s">
        <v>9447</v>
      </c>
      <c r="G5441" s="25" t="s">
        <v>9337</v>
      </c>
      <c r="H5441" s="25" t="n">
        <v>1189</v>
      </c>
    </row>
    <row r="5442" customFormat="false" ht="15" hidden="false" customHeight="false" outlineLevel="0" collapsed="false">
      <c r="A5442" s="25" t="s">
        <v>2254</v>
      </c>
      <c r="B5442" s="25" t="s">
        <v>80</v>
      </c>
      <c r="C5442" s="25" t="s">
        <v>186</v>
      </c>
      <c r="D5442" s="25" t="s">
        <v>191</v>
      </c>
      <c r="E5442" s="25" t="s">
        <v>56</v>
      </c>
      <c r="F5442" s="25" t="s">
        <v>9447</v>
      </c>
    </row>
    <row r="5443" customFormat="false" ht="15" hidden="false" customHeight="false" outlineLevel="0" collapsed="false">
      <c r="A5443" s="25" t="s">
        <v>2255</v>
      </c>
      <c r="B5443" s="25" t="s">
        <v>80</v>
      </c>
      <c r="C5443" s="25" t="s">
        <v>170</v>
      </c>
      <c r="E5443" s="25" t="s">
        <v>56</v>
      </c>
      <c r="F5443" s="25" t="s">
        <v>9447</v>
      </c>
    </row>
    <row r="5444" customFormat="false" ht="15" hidden="false" customHeight="false" outlineLevel="0" collapsed="false">
      <c r="A5444" s="25" t="s">
        <v>2256</v>
      </c>
      <c r="B5444" s="25" t="s">
        <v>80</v>
      </c>
      <c r="C5444" s="25" t="s">
        <v>9107</v>
      </c>
      <c r="D5444" s="25" t="s">
        <v>1055</v>
      </c>
      <c r="E5444" s="25" t="s">
        <v>56</v>
      </c>
      <c r="F5444" s="25" t="s">
        <v>9447</v>
      </c>
    </row>
    <row r="5445" customFormat="false" ht="15" hidden="false" customHeight="false" outlineLevel="0" collapsed="false">
      <c r="A5445" s="25" t="s">
        <v>2257</v>
      </c>
      <c r="B5445" s="25" t="s">
        <v>80</v>
      </c>
      <c r="C5445" s="25" t="s">
        <v>9107</v>
      </c>
      <c r="E5445" s="25" t="s">
        <v>56</v>
      </c>
      <c r="F5445" s="25" t="s">
        <v>9447</v>
      </c>
    </row>
    <row r="5446" customFormat="false" ht="15" hidden="false" customHeight="false" outlineLevel="0" collapsed="false">
      <c r="A5446" s="25" t="s">
        <v>2258</v>
      </c>
      <c r="B5446" s="25" t="s">
        <v>80</v>
      </c>
      <c r="C5446" s="25" t="s">
        <v>9107</v>
      </c>
      <c r="E5446" s="25" t="s">
        <v>56</v>
      </c>
      <c r="F5446" s="25" t="s">
        <v>9447</v>
      </c>
    </row>
    <row r="5447" customFormat="false" ht="15" hidden="false" customHeight="false" outlineLevel="0" collapsed="false">
      <c r="A5447" s="25" t="s">
        <v>2259</v>
      </c>
      <c r="B5447" s="25" t="s">
        <v>80</v>
      </c>
      <c r="C5447" s="25" t="s">
        <v>148</v>
      </c>
      <c r="D5447" s="25" t="s">
        <v>433</v>
      </c>
      <c r="E5447" s="25" t="s">
        <v>56</v>
      </c>
      <c r="F5447" s="25" t="s">
        <v>9447</v>
      </c>
    </row>
    <row r="5448" customFormat="false" ht="15" hidden="false" customHeight="false" outlineLevel="0" collapsed="false">
      <c r="A5448" s="25" t="s">
        <v>5738</v>
      </c>
      <c r="B5448" s="25" t="s">
        <v>96</v>
      </c>
      <c r="C5448" s="25" t="s">
        <v>9107</v>
      </c>
      <c r="D5448" s="25" t="s">
        <v>1347</v>
      </c>
      <c r="E5448" s="25" t="s">
        <v>55</v>
      </c>
      <c r="F5448" s="25" t="s">
        <v>9447</v>
      </c>
      <c r="G5448" s="25" t="s">
        <v>9449</v>
      </c>
      <c r="H5448" s="25" t="n">
        <v>0</v>
      </c>
    </row>
    <row r="5449" customFormat="false" ht="15" hidden="false" customHeight="false" outlineLevel="0" collapsed="false">
      <c r="A5449" s="25" t="s">
        <v>5739</v>
      </c>
      <c r="B5449" s="25" t="s">
        <v>96</v>
      </c>
      <c r="C5449" s="25" t="s">
        <v>178</v>
      </c>
      <c r="D5449" s="25" t="s">
        <v>622</v>
      </c>
      <c r="E5449" s="25" t="s">
        <v>54</v>
      </c>
      <c r="F5449" s="25" t="s">
        <v>9447</v>
      </c>
      <c r="G5449" s="25" t="s">
        <v>9448</v>
      </c>
      <c r="H5449" s="25" t="n">
        <v>5480</v>
      </c>
    </row>
    <row r="5450" customFormat="false" ht="15" hidden="false" customHeight="false" outlineLevel="0" collapsed="false">
      <c r="A5450" s="25" t="s">
        <v>6189</v>
      </c>
      <c r="B5450" s="25" t="s">
        <v>108</v>
      </c>
      <c r="C5450" s="25" t="s">
        <v>148</v>
      </c>
      <c r="D5450" s="25" t="s">
        <v>156</v>
      </c>
      <c r="E5450" s="25" t="s">
        <v>54</v>
      </c>
      <c r="F5450" s="25" t="s">
        <v>9447</v>
      </c>
      <c r="G5450" s="25" t="s">
        <v>9424</v>
      </c>
      <c r="H5450" s="25" t="n">
        <v>56</v>
      </c>
    </row>
    <row r="5451" customFormat="false" ht="15" hidden="false" customHeight="false" outlineLevel="0" collapsed="false">
      <c r="A5451" s="25" t="s">
        <v>4166</v>
      </c>
      <c r="B5451" s="25" t="s">
        <v>89</v>
      </c>
      <c r="C5451" s="25" t="s">
        <v>170</v>
      </c>
      <c r="D5451" s="25" t="s">
        <v>3359</v>
      </c>
      <c r="E5451" s="25" t="s">
        <v>55</v>
      </c>
      <c r="F5451" s="25" t="s">
        <v>9447</v>
      </c>
      <c r="G5451" s="25" t="s">
        <v>9335</v>
      </c>
      <c r="H5451" s="25" t="n">
        <v>0</v>
      </c>
    </row>
    <row r="5452" customFormat="false" ht="15" hidden="false" customHeight="false" outlineLevel="0" collapsed="false">
      <c r="A5452" s="25" t="s">
        <v>4167</v>
      </c>
      <c r="B5452" s="25" t="s">
        <v>89</v>
      </c>
      <c r="C5452" s="25" t="s">
        <v>170</v>
      </c>
      <c r="D5452" s="25" t="s">
        <v>3373</v>
      </c>
      <c r="E5452" s="25" t="s">
        <v>54</v>
      </c>
      <c r="F5452" s="25" t="s">
        <v>9447</v>
      </c>
      <c r="G5452" s="25" t="s">
        <v>9394</v>
      </c>
      <c r="H5452" s="25" t="n">
        <v>983</v>
      </c>
    </row>
    <row r="5453" customFormat="false" ht="15" hidden="false" customHeight="false" outlineLevel="0" collapsed="false">
      <c r="A5453" s="25" t="s">
        <v>4168</v>
      </c>
      <c r="B5453" s="25" t="s">
        <v>89</v>
      </c>
      <c r="C5453" s="25" t="s">
        <v>9107</v>
      </c>
      <c r="D5453" s="25" t="s">
        <v>1347</v>
      </c>
      <c r="E5453" s="25" t="s">
        <v>54</v>
      </c>
      <c r="F5453" s="25" t="s">
        <v>9447</v>
      </c>
      <c r="G5453" s="25" t="s">
        <v>9347</v>
      </c>
      <c r="H5453" s="25" t="n">
        <v>5319</v>
      </c>
    </row>
    <row r="5454" customFormat="false" ht="15" hidden="false" customHeight="false" outlineLevel="0" collapsed="false">
      <c r="A5454" s="25" t="s">
        <v>2756</v>
      </c>
      <c r="B5454" s="25" t="s">
        <v>78</v>
      </c>
      <c r="C5454" s="25" t="s">
        <v>148</v>
      </c>
      <c r="E5454" s="25" t="s">
        <v>56</v>
      </c>
      <c r="F5454" s="25" t="s">
        <v>9447</v>
      </c>
    </row>
    <row r="5455" customFormat="false" ht="15" hidden="false" customHeight="false" outlineLevel="0" collapsed="false">
      <c r="A5455" s="25" t="s">
        <v>7539</v>
      </c>
      <c r="B5455" s="25" t="s">
        <v>112</v>
      </c>
      <c r="C5455" s="25" t="s">
        <v>9107</v>
      </c>
      <c r="D5455" s="25" t="s">
        <v>1158</v>
      </c>
      <c r="E5455" s="25" t="s">
        <v>54</v>
      </c>
      <c r="F5455" s="25" t="s">
        <v>9447</v>
      </c>
      <c r="G5455" s="25" t="s">
        <v>9368</v>
      </c>
      <c r="H5455" s="25" t="n">
        <v>4941</v>
      </c>
    </row>
    <row r="5456" customFormat="false" ht="15" hidden="false" customHeight="false" outlineLevel="0" collapsed="false">
      <c r="A5456" s="25" t="s">
        <v>7540</v>
      </c>
      <c r="B5456" s="25" t="s">
        <v>112</v>
      </c>
      <c r="C5456" s="25" t="s">
        <v>160</v>
      </c>
      <c r="D5456" s="25" t="s">
        <v>860</v>
      </c>
      <c r="E5456" s="25" t="s">
        <v>54</v>
      </c>
      <c r="F5456" s="25" t="s">
        <v>9447</v>
      </c>
      <c r="G5456" s="25" t="s">
        <v>9335</v>
      </c>
      <c r="H5456" s="25" t="n">
        <v>3260</v>
      </c>
    </row>
    <row r="5457" customFormat="false" ht="15" hidden="false" customHeight="false" outlineLevel="0" collapsed="false">
      <c r="A5457" s="25" t="s">
        <v>3103</v>
      </c>
      <c r="B5457" s="25" t="s">
        <v>76</v>
      </c>
      <c r="C5457" s="25" t="s">
        <v>170</v>
      </c>
      <c r="E5457" s="25" t="s">
        <v>56</v>
      </c>
      <c r="F5457" s="25" t="s">
        <v>9447</v>
      </c>
    </row>
    <row r="5458" customFormat="false" ht="15" hidden="false" customHeight="false" outlineLevel="0" collapsed="false">
      <c r="A5458" s="25" t="s">
        <v>3104</v>
      </c>
      <c r="B5458" s="25" t="s">
        <v>76</v>
      </c>
      <c r="C5458" s="25" t="s">
        <v>148</v>
      </c>
      <c r="E5458" s="25" t="s">
        <v>56</v>
      </c>
      <c r="F5458" s="25" t="s">
        <v>9447</v>
      </c>
    </row>
    <row r="5459" customFormat="false" ht="15" hidden="false" customHeight="false" outlineLevel="0" collapsed="false">
      <c r="A5459" s="25" t="s">
        <v>7867</v>
      </c>
      <c r="B5459" s="25" t="s">
        <v>114</v>
      </c>
      <c r="C5459" s="25" t="s">
        <v>170</v>
      </c>
      <c r="D5459" s="25" t="s">
        <v>1156</v>
      </c>
      <c r="E5459" s="25" t="s">
        <v>56</v>
      </c>
      <c r="F5459" s="25" t="s">
        <v>9447</v>
      </c>
    </row>
    <row r="5460" customFormat="false" ht="15" hidden="false" customHeight="false" outlineLevel="0" collapsed="false">
      <c r="A5460" s="25" t="s">
        <v>7868</v>
      </c>
      <c r="B5460" s="25" t="s">
        <v>114</v>
      </c>
      <c r="C5460" s="25" t="s">
        <v>160</v>
      </c>
      <c r="E5460" s="25" t="s">
        <v>56</v>
      </c>
      <c r="F5460" s="25" t="s">
        <v>9447</v>
      </c>
    </row>
    <row r="5461" customFormat="false" ht="15" hidden="false" customHeight="false" outlineLevel="0" collapsed="false">
      <c r="A5461" s="25" t="s">
        <v>7869</v>
      </c>
      <c r="B5461" s="25" t="s">
        <v>114</v>
      </c>
      <c r="C5461" s="25" t="s">
        <v>170</v>
      </c>
      <c r="D5461" s="25" t="s">
        <v>195</v>
      </c>
      <c r="E5461" s="25" t="s">
        <v>55</v>
      </c>
      <c r="F5461" s="25" t="s">
        <v>9447</v>
      </c>
      <c r="G5461" s="25" t="s">
        <v>9351</v>
      </c>
      <c r="H5461" s="25" t="n">
        <v>0</v>
      </c>
    </row>
    <row r="5462" customFormat="false" ht="15" hidden="false" customHeight="false" outlineLevel="0" collapsed="false">
      <c r="A5462" s="25" t="s">
        <v>7870</v>
      </c>
      <c r="B5462" s="25" t="s">
        <v>114</v>
      </c>
      <c r="C5462" s="25" t="s">
        <v>178</v>
      </c>
      <c r="D5462" s="25" t="s">
        <v>868</v>
      </c>
      <c r="E5462" s="25" t="s">
        <v>54</v>
      </c>
      <c r="F5462" s="25" t="s">
        <v>9447</v>
      </c>
      <c r="G5462" s="25" t="s">
        <v>9448</v>
      </c>
      <c r="H5462" s="25" t="n">
        <v>4842</v>
      </c>
    </row>
    <row r="5463" customFormat="false" ht="15" hidden="false" customHeight="false" outlineLevel="0" collapsed="false">
      <c r="A5463" s="25" t="s">
        <v>7871</v>
      </c>
      <c r="B5463" s="25" t="s">
        <v>114</v>
      </c>
      <c r="C5463" s="25" t="s">
        <v>160</v>
      </c>
      <c r="D5463" s="25" t="s">
        <v>1789</v>
      </c>
      <c r="E5463" s="25" t="s">
        <v>54</v>
      </c>
      <c r="F5463" s="25" t="s">
        <v>9447</v>
      </c>
      <c r="G5463" s="25" t="s">
        <v>9406</v>
      </c>
      <c r="H5463" s="25" t="n">
        <v>3463</v>
      </c>
    </row>
    <row r="5464" customFormat="false" ht="15" hidden="false" customHeight="false" outlineLevel="0" collapsed="false">
      <c r="A5464" s="25" t="s">
        <v>1062</v>
      </c>
      <c r="B5464" s="25" t="s">
        <v>72</v>
      </c>
      <c r="C5464" s="25" t="s">
        <v>186</v>
      </c>
      <c r="E5464" s="25" t="s">
        <v>56</v>
      </c>
      <c r="F5464" s="25" t="s">
        <v>9447</v>
      </c>
    </row>
    <row r="5465" customFormat="false" ht="15" hidden="false" customHeight="false" outlineLevel="0" collapsed="false">
      <c r="A5465" s="25" t="s">
        <v>1063</v>
      </c>
      <c r="B5465" s="25" t="s">
        <v>72</v>
      </c>
      <c r="C5465" s="25" t="s">
        <v>148</v>
      </c>
      <c r="D5465" s="25" t="s">
        <v>257</v>
      </c>
      <c r="E5465" s="25" t="s">
        <v>56</v>
      </c>
      <c r="F5465" s="25" t="s">
        <v>9447</v>
      </c>
    </row>
    <row r="5466" customFormat="false" ht="15" hidden="false" customHeight="false" outlineLevel="0" collapsed="false">
      <c r="A5466" s="25" t="s">
        <v>1064</v>
      </c>
      <c r="B5466" s="25" t="s">
        <v>72</v>
      </c>
      <c r="C5466" s="25" t="s">
        <v>186</v>
      </c>
      <c r="D5466" s="25" t="s">
        <v>207</v>
      </c>
      <c r="E5466" s="25" t="s">
        <v>55</v>
      </c>
      <c r="F5466" s="25" t="s">
        <v>9447</v>
      </c>
      <c r="G5466" s="25" t="s">
        <v>9362</v>
      </c>
      <c r="H5466" s="25" t="n">
        <v>0</v>
      </c>
    </row>
    <row r="5467" customFormat="false" ht="15" hidden="false" customHeight="false" outlineLevel="0" collapsed="false">
      <c r="A5467" s="25" t="s">
        <v>3386</v>
      </c>
      <c r="B5467" s="25" t="s">
        <v>77</v>
      </c>
      <c r="C5467" s="25" t="s">
        <v>186</v>
      </c>
      <c r="E5467" s="25" t="s">
        <v>56</v>
      </c>
      <c r="F5467" s="25" t="s">
        <v>9447</v>
      </c>
    </row>
    <row r="5468" customFormat="false" ht="15" hidden="false" customHeight="false" outlineLevel="0" collapsed="false">
      <c r="A5468" s="25" t="s">
        <v>8622</v>
      </c>
      <c r="B5468" s="25" t="s">
        <v>116</v>
      </c>
      <c r="C5468" s="25" t="s">
        <v>186</v>
      </c>
      <c r="D5468" s="25" t="s">
        <v>2754</v>
      </c>
      <c r="E5468" s="25" t="s">
        <v>55</v>
      </c>
      <c r="F5468" s="25" t="s">
        <v>9447</v>
      </c>
      <c r="G5468" s="25" t="s">
        <v>9449</v>
      </c>
      <c r="H5468" s="25" t="n">
        <v>0</v>
      </c>
    </row>
    <row r="5469" customFormat="false" ht="15" hidden="false" customHeight="false" outlineLevel="0" collapsed="false">
      <c r="A5469" s="25" t="s">
        <v>5991</v>
      </c>
      <c r="B5469" s="25" t="s">
        <v>97</v>
      </c>
      <c r="C5469" s="25" t="s">
        <v>9107</v>
      </c>
      <c r="D5469" s="25" t="s">
        <v>1671</v>
      </c>
      <c r="E5469" s="25" t="s">
        <v>54</v>
      </c>
      <c r="F5469" s="25" t="s">
        <v>9447</v>
      </c>
      <c r="G5469" s="25" t="s">
        <v>9368</v>
      </c>
      <c r="H5469" s="25" t="n">
        <v>4252</v>
      </c>
    </row>
    <row r="5470" customFormat="false" ht="15" hidden="false" customHeight="false" outlineLevel="0" collapsed="false">
      <c r="A5470" s="25" t="s">
        <v>4312</v>
      </c>
      <c r="B5470" s="25" t="s">
        <v>88</v>
      </c>
      <c r="C5470" s="25" t="s">
        <v>9107</v>
      </c>
      <c r="D5470" s="25" t="s">
        <v>3373</v>
      </c>
      <c r="E5470" s="25" t="s">
        <v>54</v>
      </c>
      <c r="F5470" s="25" t="s">
        <v>9447</v>
      </c>
      <c r="G5470" s="25" t="s">
        <v>9389</v>
      </c>
      <c r="H5470" s="25" t="n">
        <v>4906</v>
      </c>
    </row>
    <row r="5471" customFormat="false" ht="15" hidden="false" customHeight="false" outlineLevel="0" collapsed="false">
      <c r="A5471" s="25" t="s">
        <v>1659</v>
      </c>
      <c r="B5471" s="25" t="s">
        <v>71</v>
      </c>
      <c r="C5471" s="25" t="s">
        <v>178</v>
      </c>
      <c r="E5471" s="25" t="s">
        <v>56</v>
      </c>
      <c r="F5471" s="25" t="s">
        <v>9447</v>
      </c>
    </row>
    <row r="5472" customFormat="false" ht="15" hidden="false" customHeight="false" outlineLevel="0" collapsed="false">
      <c r="A5472" s="25" t="s">
        <v>1660</v>
      </c>
      <c r="B5472" s="25" t="s">
        <v>71</v>
      </c>
      <c r="C5472" s="25" t="s">
        <v>148</v>
      </c>
      <c r="D5472" s="25" t="s">
        <v>463</v>
      </c>
      <c r="E5472" s="25" t="s">
        <v>56</v>
      </c>
      <c r="F5472" s="25" t="s">
        <v>9447</v>
      </c>
    </row>
    <row r="5473" customFormat="false" ht="15" hidden="false" customHeight="false" outlineLevel="0" collapsed="false">
      <c r="A5473" s="25" t="s">
        <v>1661</v>
      </c>
      <c r="B5473" s="25" t="s">
        <v>71</v>
      </c>
      <c r="C5473" s="25" t="s">
        <v>148</v>
      </c>
      <c r="E5473" s="25" t="s">
        <v>56</v>
      </c>
      <c r="F5473" s="25" t="s">
        <v>9447</v>
      </c>
    </row>
    <row r="5474" customFormat="false" ht="15" hidden="false" customHeight="false" outlineLevel="0" collapsed="false">
      <c r="A5474" s="25" t="s">
        <v>1662</v>
      </c>
      <c r="B5474" s="25" t="s">
        <v>71</v>
      </c>
      <c r="C5474" s="25" t="s">
        <v>148</v>
      </c>
      <c r="D5474" s="25" t="s">
        <v>169</v>
      </c>
      <c r="E5474" s="25" t="s">
        <v>55</v>
      </c>
      <c r="F5474" s="25" t="s">
        <v>9447</v>
      </c>
      <c r="G5474" s="25" t="s">
        <v>9358</v>
      </c>
      <c r="H5474" s="25" t="n">
        <v>0</v>
      </c>
    </row>
    <row r="5475" customFormat="false" ht="15" hidden="false" customHeight="false" outlineLevel="0" collapsed="false">
      <c r="A5475" s="25" t="s">
        <v>4696</v>
      </c>
      <c r="B5475" s="25" t="s">
        <v>90</v>
      </c>
      <c r="C5475" s="25" t="s">
        <v>160</v>
      </c>
      <c r="E5475" s="25" t="s">
        <v>56</v>
      </c>
      <c r="F5475" s="25" t="s">
        <v>9447</v>
      </c>
    </row>
    <row r="5476" customFormat="false" ht="15" hidden="false" customHeight="false" outlineLevel="0" collapsed="false">
      <c r="A5476" s="25" t="s">
        <v>469</v>
      </c>
      <c r="B5476" s="25" t="s">
        <v>69</v>
      </c>
      <c r="C5476" s="25" t="s">
        <v>186</v>
      </c>
      <c r="E5476" s="25" t="s">
        <v>56</v>
      </c>
      <c r="F5476" s="25" t="s">
        <v>9449</v>
      </c>
    </row>
    <row r="5477" customFormat="false" ht="15" hidden="false" customHeight="false" outlineLevel="0" collapsed="false">
      <c r="A5477" s="25" t="s">
        <v>470</v>
      </c>
      <c r="B5477" s="25" t="s">
        <v>69</v>
      </c>
      <c r="C5477" s="25" t="s">
        <v>186</v>
      </c>
      <c r="E5477" s="25" t="s">
        <v>56</v>
      </c>
      <c r="F5477" s="25" t="s">
        <v>9449</v>
      </c>
    </row>
    <row r="5478" customFormat="false" ht="15" hidden="false" customHeight="false" outlineLevel="0" collapsed="false">
      <c r="A5478" s="25" t="s">
        <v>471</v>
      </c>
      <c r="B5478" s="25" t="s">
        <v>69</v>
      </c>
      <c r="C5478" s="25" t="s">
        <v>148</v>
      </c>
      <c r="E5478" s="25" t="s">
        <v>56</v>
      </c>
      <c r="F5478" s="25" t="s">
        <v>9449</v>
      </c>
    </row>
    <row r="5479" customFormat="false" ht="15" hidden="false" customHeight="false" outlineLevel="0" collapsed="false">
      <c r="A5479" s="25" t="s">
        <v>472</v>
      </c>
      <c r="B5479" s="25" t="s">
        <v>69</v>
      </c>
      <c r="C5479" s="25" t="s">
        <v>148</v>
      </c>
      <c r="E5479" s="25" t="s">
        <v>56</v>
      </c>
      <c r="F5479" s="25" t="s">
        <v>9449</v>
      </c>
    </row>
    <row r="5480" customFormat="false" ht="15" hidden="false" customHeight="false" outlineLevel="0" collapsed="false">
      <c r="A5480" s="25" t="s">
        <v>473</v>
      </c>
      <c r="B5480" s="25" t="s">
        <v>69</v>
      </c>
      <c r="C5480" s="25" t="s">
        <v>178</v>
      </c>
      <c r="D5480" s="25" t="s">
        <v>215</v>
      </c>
      <c r="E5480" s="25" t="s">
        <v>55</v>
      </c>
      <c r="F5480" s="25" t="s">
        <v>9449</v>
      </c>
      <c r="G5480" s="25" t="s">
        <v>9334</v>
      </c>
      <c r="H5480" s="25" t="n">
        <v>0</v>
      </c>
    </row>
    <row r="5481" customFormat="false" ht="15" hidden="false" customHeight="false" outlineLevel="0" collapsed="false">
      <c r="A5481" s="25" t="s">
        <v>4872</v>
      </c>
      <c r="B5481" s="25" t="s">
        <v>98</v>
      </c>
      <c r="C5481" s="25" t="s">
        <v>148</v>
      </c>
      <c r="D5481" s="25" t="s">
        <v>193</v>
      </c>
      <c r="E5481" s="25" t="s">
        <v>56</v>
      </c>
      <c r="F5481" s="25" t="s">
        <v>9449</v>
      </c>
    </row>
    <row r="5482" customFormat="false" ht="15" hidden="false" customHeight="false" outlineLevel="0" collapsed="false">
      <c r="A5482" s="25" t="s">
        <v>5184</v>
      </c>
      <c r="B5482" s="25" t="s">
        <v>95</v>
      </c>
      <c r="C5482" s="25" t="s">
        <v>170</v>
      </c>
      <c r="E5482" s="25" t="s">
        <v>56</v>
      </c>
      <c r="F5482" s="25" t="s">
        <v>9449</v>
      </c>
    </row>
    <row r="5483" customFormat="false" ht="15" hidden="false" customHeight="false" outlineLevel="0" collapsed="false">
      <c r="A5483" s="25" t="s">
        <v>791</v>
      </c>
      <c r="B5483" s="25" t="s">
        <v>70</v>
      </c>
      <c r="C5483" s="25" t="s">
        <v>160</v>
      </c>
      <c r="E5483" s="25" t="s">
        <v>56</v>
      </c>
      <c r="F5483" s="25" t="s">
        <v>9449</v>
      </c>
    </row>
    <row r="5484" customFormat="false" ht="15" hidden="false" customHeight="false" outlineLevel="0" collapsed="false">
      <c r="A5484" s="25" t="s">
        <v>3977</v>
      </c>
      <c r="B5484" s="25" t="s">
        <v>87</v>
      </c>
      <c r="C5484" s="25" t="s">
        <v>160</v>
      </c>
      <c r="D5484" s="25" t="s">
        <v>1049</v>
      </c>
      <c r="E5484" s="25" t="s">
        <v>54</v>
      </c>
      <c r="F5484" s="25" t="s">
        <v>9449</v>
      </c>
      <c r="G5484" s="25" t="s">
        <v>9454</v>
      </c>
      <c r="H5484" s="25" t="n">
        <v>3113</v>
      </c>
    </row>
    <row r="5485" customFormat="false" ht="15" hidden="false" customHeight="false" outlineLevel="0" collapsed="false">
      <c r="A5485" s="25" t="s">
        <v>5470</v>
      </c>
      <c r="B5485" s="25" t="s">
        <v>94</v>
      </c>
      <c r="C5485" s="25" t="s">
        <v>170</v>
      </c>
      <c r="D5485" s="25" t="s">
        <v>1156</v>
      </c>
      <c r="E5485" s="25" t="s">
        <v>54</v>
      </c>
      <c r="F5485" s="25" t="s">
        <v>9449</v>
      </c>
      <c r="G5485" s="25" t="s">
        <v>9358</v>
      </c>
      <c r="H5485" s="25" t="n">
        <v>1097</v>
      </c>
    </row>
    <row r="5486" customFormat="false" ht="15" hidden="false" customHeight="false" outlineLevel="0" collapsed="false">
      <c r="A5486" s="25" t="s">
        <v>2260</v>
      </c>
      <c r="B5486" s="25" t="s">
        <v>80</v>
      </c>
      <c r="C5486" s="25" t="s">
        <v>186</v>
      </c>
      <c r="E5486" s="25" t="s">
        <v>56</v>
      </c>
      <c r="F5486" s="25" t="s">
        <v>9449</v>
      </c>
    </row>
    <row r="5487" customFormat="false" ht="15" hidden="false" customHeight="false" outlineLevel="0" collapsed="false">
      <c r="A5487" s="25" t="s">
        <v>2261</v>
      </c>
      <c r="B5487" s="25" t="s">
        <v>80</v>
      </c>
      <c r="C5487" s="25" t="s">
        <v>170</v>
      </c>
      <c r="E5487" s="25" t="s">
        <v>56</v>
      </c>
      <c r="F5487" s="25" t="s">
        <v>9449</v>
      </c>
    </row>
    <row r="5488" customFormat="false" ht="15" hidden="false" customHeight="false" outlineLevel="0" collapsed="false">
      <c r="A5488" s="25" t="s">
        <v>2262</v>
      </c>
      <c r="B5488" s="25" t="s">
        <v>80</v>
      </c>
      <c r="C5488" s="25" t="s">
        <v>178</v>
      </c>
      <c r="D5488" s="25" t="s">
        <v>231</v>
      </c>
      <c r="E5488" s="25" t="s">
        <v>56</v>
      </c>
      <c r="F5488" s="25" t="s">
        <v>9449</v>
      </c>
    </row>
    <row r="5489" customFormat="false" ht="15" hidden="false" customHeight="false" outlineLevel="0" collapsed="false">
      <c r="A5489" s="25" t="s">
        <v>2263</v>
      </c>
      <c r="B5489" s="25" t="s">
        <v>80</v>
      </c>
      <c r="C5489" s="25" t="s">
        <v>9107</v>
      </c>
      <c r="D5489" s="25" t="s">
        <v>633</v>
      </c>
      <c r="E5489" s="25" t="s">
        <v>56</v>
      </c>
      <c r="F5489" s="25" t="s">
        <v>9449</v>
      </c>
    </row>
    <row r="5490" customFormat="false" ht="15" hidden="false" customHeight="false" outlineLevel="0" collapsed="false">
      <c r="A5490" s="25" t="s">
        <v>2264</v>
      </c>
      <c r="B5490" s="25" t="s">
        <v>80</v>
      </c>
      <c r="C5490" s="25" t="s">
        <v>160</v>
      </c>
      <c r="E5490" s="25" t="s">
        <v>56</v>
      </c>
      <c r="F5490" s="25" t="s">
        <v>9449</v>
      </c>
    </row>
    <row r="5491" customFormat="false" ht="15" hidden="false" customHeight="false" outlineLevel="0" collapsed="false">
      <c r="A5491" s="25" t="s">
        <v>2265</v>
      </c>
      <c r="B5491" s="25" t="s">
        <v>80</v>
      </c>
      <c r="C5491" s="25" t="s">
        <v>160</v>
      </c>
      <c r="E5491" s="25" t="s">
        <v>56</v>
      </c>
      <c r="F5491" s="25" t="s">
        <v>9449</v>
      </c>
    </row>
    <row r="5492" customFormat="false" ht="15" hidden="false" customHeight="false" outlineLevel="0" collapsed="false">
      <c r="A5492" s="25" t="s">
        <v>2266</v>
      </c>
      <c r="B5492" s="25" t="s">
        <v>80</v>
      </c>
      <c r="C5492" s="25" t="s">
        <v>160</v>
      </c>
      <c r="D5492" s="25" t="s">
        <v>195</v>
      </c>
      <c r="E5492" s="25" t="s">
        <v>55</v>
      </c>
      <c r="F5492" s="25" t="s">
        <v>9449</v>
      </c>
      <c r="G5492" s="25" t="s">
        <v>9354</v>
      </c>
      <c r="H5492" s="25" t="n">
        <v>0</v>
      </c>
    </row>
    <row r="5493" customFormat="false" ht="15" hidden="false" customHeight="false" outlineLevel="0" collapsed="false">
      <c r="A5493" s="25" t="s">
        <v>2267</v>
      </c>
      <c r="B5493" s="25" t="s">
        <v>80</v>
      </c>
      <c r="C5493" s="25" t="s">
        <v>170</v>
      </c>
      <c r="D5493" s="25" t="s">
        <v>218</v>
      </c>
      <c r="E5493" s="25" t="s">
        <v>54</v>
      </c>
      <c r="F5493" s="25" t="s">
        <v>9449</v>
      </c>
      <c r="G5493" s="25" t="s">
        <v>9465</v>
      </c>
      <c r="H5493" s="25" t="n">
        <v>1245</v>
      </c>
    </row>
    <row r="5494" customFormat="false" ht="15" hidden="false" customHeight="false" outlineLevel="0" collapsed="false">
      <c r="A5494" s="25" t="s">
        <v>2268</v>
      </c>
      <c r="B5494" s="25" t="s">
        <v>80</v>
      </c>
      <c r="C5494" s="25" t="s">
        <v>170</v>
      </c>
      <c r="D5494" s="25" t="s">
        <v>231</v>
      </c>
      <c r="E5494" s="25" t="s">
        <v>54</v>
      </c>
      <c r="F5494" s="25" t="s">
        <v>9449</v>
      </c>
      <c r="G5494" s="25" t="s">
        <v>9332</v>
      </c>
      <c r="H5494" s="25" t="n">
        <v>1160</v>
      </c>
    </row>
    <row r="5495" customFormat="false" ht="15" hidden="false" customHeight="false" outlineLevel="0" collapsed="false">
      <c r="A5495" s="25" t="s">
        <v>2269</v>
      </c>
      <c r="B5495" s="25" t="s">
        <v>80</v>
      </c>
      <c r="C5495" s="25" t="s">
        <v>148</v>
      </c>
      <c r="D5495" s="25" t="s">
        <v>151</v>
      </c>
      <c r="E5495" s="25" t="s">
        <v>54</v>
      </c>
      <c r="F5495" s="25" t="s">
        <v>9449</v>
      </c>
      <c r="G5495" s="25" t="s">
        <v>9448</v>
      </c>
      <c r="H5495" s="25" t="n">
        <v>53</v>
      </c>
    </row>
    <row r="5496" customFormat="false" ht="15" hidden="false" customHeight="false" outlineLevel="0" collapsed="false">
      <c r="A5496" s="25" t="s">
        <v>5740</v>
      </c>
      <c r="B5496" s="25" t="s">
        <v>96</v>
      </c>
      <c r="C5496" s="25" t="s">
        <v>9107</v>
      </c>
      <c r="D5496" s="25" t="s">
        <v>1090</v>
      </c>
      <c r="E5496" s="25" t="s">
        <v>55</v>
      </c>
      <c r="F5496" s="25" t="s">
        <v>9449</v>
      </c>
      <c r="G5496" s="25" t="s">
        <v>9363</v>
      </c>
      <c r="H5496" s="25" t="n">
        <v>0</v>
      </c>
    </row>
    <row r="5497" customFormat="false" ht="15" hidden="false" customHeight="false" outlineLevel="0" collapsed="false">
      <c r="A5497" s="25" t="s">
        <v>2757</v>
      </c>
      <c r="B5497" s="25" t="s">
        <v>78</v>
      </c>
      <c r="C5497" s="25" t="s">
        <v>170</v>
      </c>
      <c r="E5497" s="25" t="s">
        <v>56</v>
      </c>
      <c r="F5497" s="25" t="s">
        <v>9449</v>
      </c>
    </row>
    <row r="5498" customFormat="false" ht="15" hidden="false" customHeight="false" outlineLevel="0" collapsed="false">
      <c r="A5498" s="25" t="s">
        <v>2758</v>
      </c>
      <c r="B5498" s="25" t="s">
        <v>78</v>
      </c>
      <c r="C5498" s="25" t="s">
        <v>9107</v>
      </c>
      <c r="E5498" s="25" t="s">
        <v>56</v>
      </c>
      <c r="F5498" s="25" t="s">
        <v>9449</v>
      </c>
    </row>
    <row r="5499" customFormat="false" ht="15" hidden="false" customHeight="false" outlineLevel="0" collapsed="false">
      <c r="A5499" s="25" t="s">
        <v>2759</v>
      </c>
      <c r="B5499" s="25" t="s">
        <v>78</v>
      </c>
      <c r="C5499" s="25" t="s">
        <v>148</v>
      </c>
      <c r="E5499" s="25" t="s">
        <v>56</v>
      </c>
      <c r="F5499" s="25" t="s">
        <v>9449</v>
      </c>
    </row>
    <row r="5500" customFormat="false" ht="15" hidden="false" customHeight="false" outlineLevel="0" collapsed="false">
      <c r="A5500" s="25" t="s">
        <v>2760</v>
      </c>
      <c r="B5500" s="25" t="s">
        <v>78</v>
      </c>
      <c r="C5500" s="25" t="s">
        <v>160</v>
      </c>
      <c r="D5500" s="25" t="s">
        <v>198</v>
      </c>
      <c r="E5500" s="25" t="s">
        <v>55</v>
      </c>
      <c r="F5500" s="25" t="s">
        <v>9449</v>
      </c>
      <c r="G5500" s="25" t="s">
        <v>9337</v>
      </c>
      <c r="H5500" s="25" t="n">
        <v>0</v>
      </c>
    </row>
    <row r="5501" customFormat="false" ht="15" hidden="false" customHeight="false" outlineLevel="0" collapsed="false">
      <c r="A5501" s="25" t="s">
        <v>6379</v>
      </c>
      <c r="B5501" s="25" t="s">
        <v>106</v>
      </c>
      <c r="C5501" s="25" t="s">
        <v>160</v>
      </c>
      <c r="D5501" s="25" t="s">
        <v>2754</v>
      </c>
      <c r="E5501" s="25" t="s">
        <v>55</v>
      </c>
      <c r="F5501" s="25" t="s">
        <v>9449</v>
      </c>
      <c r="G5501" s="25" t="s">
        <v>9448</v>
      </c>
      <c r="H5501" s="25" t="n">
        <v>0</v>
      </c>
    </row>
    <row r="5502" customFormat="false" ht="15" hidden="false" customHeight="false" outlineLevel="0" collapsed="false">
      <c r="A5502" s="25" t="s">
        <v>7541</v>
      </c>
      <c r="B5502" s="25" t="s">
        <v>112</v>
      </c>
      <c r="C5502" s="25" t="s">
        <v>9107</v>
      </c>
      <c r="D5502" s="25" t="s">
        <v>3075</v>
      </c>
      <c r="E5502" s="25" t="s">
        <v>54</v>
      </c>
      <c r="F5502" s="25" t="s">
        <v>9449</v>
      </c>
      <c r="G5502" s="25" t="s">
        <v>9379</v>
      </c>
      <c r="H5502" s="25" t="n">
        <v>5031</v>
      </c>
    </row>
    <row r="5503" customFormat="false" ht="15" hidden="false" customHeight="false" outlineLevel="0" collapsed="false">
      <c r="A5503" s="25" t="s">
        <v>3105</v>
      </c>
      <c r="B5503" s="25" t="s">
        <v>76</v>
      </c>
      <c r="C5503" s="25" t="s">
        <v>9107</v>
      </c>
      <c r="D5503" s="25" t="s">
        <v>245</v>
      </c>
      <c r="E5503" s="25" t="s">
        <v>54</v>
      </c>
      <c r="F5503" s="25" t="s">
        <v>9449</v>
      </c>
      <c r="G5503" s="25" t="s">
        <v>9448</v>
      </c>
      <c r="H5503" s="25" t="n">
        <v>5741</v>
      </c>
    </row>
    <row r="5504" customFormat="false" ht="15" hidden="false" customHeight="false" outlineLevel="0" collapsed="false">
      <c r="A5504" s="25" t="s">
        <v>7872</v>
      </c>
      <c r="B5504" s="25" t="s">
        <v>114</v>
      </c>
      <c r="C5504" s="25" t="s">
        <v>148</v>
      </c>
      <c r="E5504" s="25" t="s">
        <v>56</v>
      </c>
      <c r="F5504" s="25" t="s">
        <v>9449</v>
      </c>
    </row>
    <row r="5505" customFormat="false" ht="15" hidden="false" customHeight="false" outlineLevel="0" collapsed="false">
      <c r="A5505" s="25" t="s">
        <v>7873</v>
      </c>
      <c r="B5505" s="25" t="s">
        <v>114</v>
      </c>
      <c r="C5505" s="25" t="s">
        <v>170</v>
      </c>
      <c r="D5505" s="25" t="s">
        <v>478</v>
      </c>
      <c r="E5505" s="25" t="s">
        <v>54</v>
      </c>
      <c r="F5505" s="25" t="s">
        <v>9449</v>
      </c>
      <c r="G5505" s="25" t="s">
        <v>9353</v>
      </c>
      <c r="H5505" s="25" t="n">
        <v>1038</v>
      </c>
    </row>
    <row r="5506" customFormat="false" ht="15" hidden="false" customHeight="false" outlineLevel="0" collapsed="false">
      <c r="A5506" s="25" t="s">
        <v>8292</v>
      </c>
      <c r="B5506" s="25" t="s">
        <v>113</v>
      </c>
      <c r="C5506" s="25" t="s">
        <v>186</v>
      </c>
      <c r="E5506" s="25" t="s">
        <v>56</v>
      </c>
      <c r="F5506" s="25" t="s">
        <v>9449</v>
      </c>
    </row>
    <row r="5507" customFormat="false" ht="15" hidden="false" customHeight="false" outlineLevel="0" collapsed="false">
      <c r="A5507" s="25" t="s">
        <v>8293</v>
      </c>
      <c r="B5507" s="25" t="s">
        <v>113</v>
      </c>
      <c r="C5507" s="25" t="s">
        <v>186</v>
      </c>
      <c r="D5507" s="25" t="s">
        <v>218</v>
      </c>
      <c r="E5507" s="25" t="s">
        <v>55</v>
      </c>
      <c r="F5507" s="25" t="s">
        <v>9449</v>
      </c>
      <c r="G5507" s="25" t="s">
        <v>9354</v>
      </c>
      <c r="H5507" s="25" t="n">
        <v>0</v>
      </c>
    </row>
    <row r="5508" customFormat="false" ht="15" hidden="false" customHeight="false" outlineLevel="0" collapsed="false">
      <c r="A5508" s="25" t="s">
        <v>8294</v>
      </c>
      <c r="B5508" s="25" t="s">
        <v>113</v>
      </c>
      <c r="C5508" s="25" t="s">
        <v>186</v>
      </c>
      <c r="D5508" s="25" t="s">
        <v>633</v>
      </c>
      <c r="E5508" s="25" t="s">
        <v>55</v>
      </c>
      <c r="F5508" s="25" t="s">
        <v>9449</v>
      </c>
      <c r="G5508" s="25" t="s">
        <v>9453</v>
      </c>
      <c r="H5508" s="25" t="n">
        <v>0</v>
      </c>
    </row>
    <row r="5509" customFormat="false" ht="15" hidden="false" customHeight="false" outlineLevel="0" collapsed="false">
      <c r="A5509" s="25" t="s">
        <v>1065</v>
      </c>
      <c r="B5509" s="25" t="s">
        <v>72</v>
      </c>
      <c r="C5509" s="25" t="s">
        <v>186</v>
      </c>
      <c r="E5509" s="25" t="s">
        <v>56</v>
      </c>
      <c r="F5509" s="25" t="s">
        <v>9449</v>
      </c>
    </row>
    <row r="5510" customFormat="false" ht="15" hidden="false" customHeight="false" outlineLevel="0" collapsed="false">
      <c r="A5510" s="25" t="s">
        <v>1066</v>
      </c>
      <c r="B5510" s="25" t="s">
        <v>72</v>
      </c>
      <c r="C5510" s="25" t="s">
        <v>148</v>
      </c>
      <c r="D5510" s="25" t="s">
        <v>151</v>
      </c>
      <c r="E5510" s="25" t="s">
        <v>56</v>
      </c>
      <c r="F5510" s="25" t="s">
        <v>9449</v>
      </c>
    </row>
    <row r="5511" customFormat="false" ht="15" hidden="false" customHeight="false" outlineLevel="0" collapsed="false">
      <c r="A5511" s="25" t="s">
        <v>1067</v>
      </c>
      <c r="B5511" s="25" t="s">
        <v>72</v>
      </c>
      <c r="C5511" s="25" t="s">
        <v>186</v>
      </c>
      <c r="D5511" s="25" t="s">
        <v>198</v>
      </c>
      <c r="E5511" s="25" t="s">
        <v>54</v>
      </c>
      <c r="F5511" s="25" t="s">
        <v>9449</v>
      </c>
      <c r="G5511" s="25" t="s">
        <v>9353</v>
      </c>
      <c r="H5511" s="25" t="n">
        <v>502</v>
      </c>
    </row>
    <row r="5512" customFormat="false" ht="15" hidden="false" customHeight="false" outlineLevel="0" collapsed="false">
      <c r="A5512" s="25" t="s">
        <v>3387</v>
      </c>
      <c r="B5512" s="25" t="s">
        <v>77</v>
      </c>
      <c r="C5512" s="25" t="s">
        <v>170</v>
      </c>
      <c r="E5512" s="25" t="s">
        <v>56</v>
      </c>
      <c r="F5512" s="25" t="s">
        <v>9449</v>
      </c>
    </row>
    <row r="5513" customFormat="false" ht="15" hidden="false" customHeight="false" outlineLevel="0" collapsed="false">
      <c r="A5513" s="25" t="s">
        <v>3388</v>
      </c>
      <c r="B5513" s="25" t="s">
        <v>77</v>
      </c>
      <c r="C5513" s="25" t="s">
        <v>148</v>
      </c>
      <c r="E5513" s="25" t="s">
        <v>56</v>
      </c>
      <c r="F5513" s="25" t="s">
        <v>9449</v>
      </c>
    </row>
    <row r="5514" customFormat="false" ht="15" hidden="false" customHeight="false" outlineLevel="0" collapsed="false">
      <c r="A5514" s="25" t="s">
        <v>8623</v>
      </c>
      <c r="B5514" s="25" t="s">
        <v>116</v>
      </c>
      <c r="C5514" s="25" t="s">
        <v>170</v>
      </c>
      <c r="E5514" s="25" t="s">
        <v>56</v>
      </c>
      <c r="F5514" s="25" t="s">
        <v>9449</v>
      </c>
    </row>
    <row r="5515" customFormat="false" ht="15" hidden="false" customHeight="false" outlineLevel="0" collapsed="false">
      <c r="A5515" s="25" t="s">
        <v>8624</v>
      </c>
      <c r="B5515" s="25" t="s">
        <v>116</v>
      </c>
      <c r="C5515" s="25" t="s">
        <v>9107</v>
      </c>
      <c r="D5515" s="25" t="s">
        <v>636</v>
      </c>
      <c r="E5515" s="25" t="s">
        <v>54</v>
      </c>
      <c r="F5515" s="25" t="s">
        <v>9449</v>
      </c>
      <c r="G5515" s="25" t="s">
        <v>9448</v>
      </c>
      <c r="H5515" s="25" t="n">
        <v>4913</v>
      </c>
    </row>
    <row r="5516" customFormat="false" ht="15" hidden="false" customHeight="false" outlineLevel="0" collapsed="false">
      <c r="A5516" s="25" t="s">
        <v>1358</v>
      </c>
      <c r="B5516" s="25" t="s">
        <v>73</v>
      </c>
      <c r="C5516" s="25" t="s">
        <v>186</v>
      </c>
      <c r="E5516" s="25" t="s">
        <v>56</v>
      </c>
      <c r="F5516" s="25" t="s">
        <v>9449</v>
      </c>
    </row>
    <row r="5517" customFormat="false" ht="15" hidden="false" customHeight="false" outlineLevel="0" collapsed="false">
      <c r="A5517" s="25" t="s">
        <v>1359</v>
      </c>
      <c r="B5517" s="25" t="s">
        <v>73</v>
      </c>
      <c r="C5517" s="25" t="s">
        <v>148</v>
      </c>
      <c r="D5517" s="25" t="s">
        <v>478</v>
      </c>
      <c r="E5517" s="25" t="s">
        <v>56</v>
      </c>
      <c r="F5517" s="25" t="s">
        <v>9449</v>
      </c>
    </row>
    <row r="5518" customFormat="false" ht="15" hidden="false" customHeight="false" outlineLevel="0" collapsed="false">
      <c r="A5518" s="25" t="s">
        <v>1360</v>
      </c>
      <c r="B5518" s="25" t="s">
        <v>73</v>
      </c>
      <c r="C5518" s="25" t="s">
        <v>160</v>
      </c>
      <c r="D5518" s="25" t="s">
        <v>188</v>
      </c>
      <c r="E5518" s="25" t="s">
        <v>54</v>
      </c>
      <c r="F5518" s="25" t="s">
        <v>9449</v>
      </c>
      <c r="G5518" s="25" t="s">
        <v>9390</v>
      </c>
      <c r="H5518" s="25" t="n">
        <v>3457</v>
      </c>
    </row>
    <row r="5519" customFormat="false" ht="15" hidden="false" customHeight="false" outlineLevel="0" collapsed="false">
      <c r="A5519" s="25" t="s">
        <v>3673</v>
      </c>
      <c r="B5519" s="25" t="s">
        <v>79</v>
      </c>
      <c r="C5519" s="25" t="s">
        <v>186</v>
      </c>
      <c r="D5519" s="25" t="s">
        <v>452</v>
      </c>
      <c r="E5519" s="25" t="s">
        <v>56</v>
      </c>
      <c r="F5519" s="25" t="s">
        <v>9449</v>
      </c>
    </row>
    <row r="5520" customFormat="false" ht="15" hidden="false" customHeight="false" outlineLevel="0" collapsed="false">
      <c r="A5520" s="25" t="s">
        <v>3674</v>
      </c>
      <c r="B5520" s="25" t="s">
        <v>79</v>
      </c>
      <c r="C5520" s="25" t="s">
        <v>186</v>
      </c>
      <c r="E5520" s="25" t="s">
        <v>56</v>
      </c>
      <c r="F5520" s="25" t="s">
        <v>9449</v>
      </c>
    </row>
    <row r="5521" customFormat="false" ht="15" hidden="false" customHeight="false" outlineLevel="0" collapsed="false">
      <c r="A5521" s="25" t="s">
        <v>3675</v>
      </c>
      <c r="B5521" s="25" t="s">
        <v>79</v>
      </c>
      <c r="C5521" s="25" t="s">
        <v>170</v>
      </c>
      <c r="D5521" s="25" t="s">
        <v>237</v>
      </c>
      <c r="E5521" s="25" t="s">
        <v>56</v>
      </c>
      <c r="F5521" s="25" t="s">
        <v>9449</v>
      </c>
    </row>
    <row r="5522" customFormat="false" ht="15" hidden="false" customHeight="false" outlineLevel="0" collapsed="false">
      <c r="A5522" s="25" t="s">
        <v>3676</v>
      </c>
      <c r="B5522" s="25" t="s">
        <v>79</v>
      </c>
      <c r="C5522" s="25" t="s">
        <v>148</v>
      </c>
      <c r="E5522" s="25" t="s">
        <v>56</v>
      </c>
      <c r="F5522" s="25" t="s">
        <v>9449</v>
      </c>
    </row>
    <row r="5523" customFormat="false" ht="15" hidden="false" customHeight="false" outlineLevel="0" collapsed="false">
      <c r="A5523" s="25" t="s">
        <v>5992</v>
      </c>
      <c r="B5523" s="25" t="s">
        <v>97</v>
      </c>
      <c r="C5523" s="25" t="s">
        <v>178</v>
      </c>
      <c r="D5523" s="25" t="s">
        <v>1795</v>
      </c>
      <c r="E5523" s="25" t="s">
        <v>54</v>
      </c>
      <c r="F5523" s="25" t="s">
        <v>9449</v>
      </c>
      <c r="G5523" s="25" t="s">
        <v>9368</v>
      </c>
      <c r="H5523" s="25" t="n">
        <v>5204</v>
      </c>
    </row>
    <row r="5524" customFormat="false" ht="15" hidden="false" customHeight="false" outlineLevel="0" collapsed="false">
      <c r="A5524" s="25" t="s">
        <v>4313</v>
      </c>
      <c r="B5524" s="25" t="s">
        <v>88</v>
      </c>
      <c r="C5524" s="25" t="s">
        <v>160</v>
      </c>
      <c r="D5524" s="25" t="s">
        <v>639</v>
      </c>
      <c r="E5524" s="25" t="s">
        <v>54</v>
      </c>
      <c r="F5524" s="25" t="s">
        <v>9449</v>
      </c>
      <c r="G5524" s="25" t="s">
        <v>9334</v>
      </c>
      <c r="H5524" s="25" t="n">
        <v>3019</v>
      </c>
    </row>
    <row r="5525" customFormat="false" ht="15" hidden="false" customHeight="false" outlineLevel="0" collapsed="false">
      <c r="A5525" s="25" t="s">
        <v>4314</v>
      </c>
      <c r="B5525" s="25" t="s">
        <v>88</v>
      </c>
      <c r="C5525" s="25" t="s">
        <v>160</v>
      </c>
      <c r="D5525" s="25" t="s">
        <v>622</v>
      </c>
      <c r="E5525" s="25" t="s">
        <v>54</v>
      </c>
      <c r="F5525" s="25" t="s">
        <v>9449</v>
      </c>
      <c r="G5525" s="25" t="s">
        <v>9381</v>
      </c>
      <c r="H5525" s="25" t="n">
        <v>3453</v>
      </c>
    </row>
    <row r="5526" customFormat="false" ht="15" hidden="false" customHeight="false" outlineLevel="0" collapsed="false">
      <c r="A5526" s="25" t="s">
        <v>1663</v>
      </c>
      <c r="B5526" s="25" t="s">
        <v>71</v>
      </c>
      <c r="C5526" s="25" t="s">
        <v>148</v>
      </c>
      <c r="E5526" s="25" t="s">
        <v>56</v>
      </c>
      <c r="F5526" s="25" t="s">
        <v>9449</v>
      </c>
    </row>
    <row r="5527" customFormat="false" ht="15" hidden="false" customHeight="false" outlineLevel="0" collapsed="false">
      <c r="A5527" s="25" t="s">
        <v>1664</v>
      </c>
      <c r="B5527" s="25" t="s">
        <v>71</v>
      </c>
      <c r="C5527" s="25" t="s">
        <v>160</v>
      </c>
      <c r="E5527" s="25" t="s">
        <v>56</v>
      </c>
      <c r="F5527" s="25" t="s">
        <v>9449</v>
      </c>
    </row>
    <row r="5528" customFormat="false" ht="15" hidden="false" customHeight="false" outlineLevel="0" collapsed="false">
      <c r="A5528" s="25" t="s">
        <v>7204</v>
      </c>
      <c r="B5528" s="25" t="s">
        <v>104</v>
      </c>
      <c r="C5528" s="25" t="s">
        <v>160</v>
      </c>
      <c r="D5528" s="25" t="s">
        <v>419</v>
      </c>
      <c r="E5528" s="25" t="s">
        <v>54</v>
      </c>
      <c r="F5528" s="25" t="s">
        <v>9449</v>
      </c>
      <c r="G5528" s="25" t="s">
        <v>9445</v>
      </c>
      <c r="H5528" s="25" t="n">
        <v>3464</v>
      </c>
    </row>
    <row r="5529" customFormat="false" ht="15" hidden="false" customHeight="false" outlineLevel="0" collapsed="false">
      <c r="A5529" s="25" t="s">
        <v>4540</v>
      </c>
      <c r="B5529" s="25" t="s">
        <v>86</v>
      </c>
      <c r="C5529" s="25" t="s">
        <v>148</v>
      </c>
      <c r="E5529" s="25" t="s">
        <v>56</v>
      </c>
      <c r="F5529" s="25" t="s">
        <v>9449</v>
      </c>
    </row>
    <row r="5530" customFormat="false" ht="15" hidden="false" customHeight="false" outlineLevel="0" collapsed="false">
      <c r="A5530" s="25" t="s">
        <v>4541</v>
      </c>
      <c r="B5530" s="25" t="s">
        <v>86</v>
      </c>
      <c r="C5530" s="25" t="s">
        <v>160</v>
      </c>
      <c r="D5530" s="25" t="s">
        <v>1640</v>
      </c>
      <c r="E5530" s="25" t="s">
        <v>54</v>
      </c>
      <c r="F5530" s="25" t="s">
        <v>9449</v>
      </c>
      <c r="G5530" s="25" t="s">
        <v>9373</v>
      </c>
      <c r="H5530" s="25" t="n">
        <v>2937</v>
      </c>
    </row>
    <row r="5531" customFormat="false" ht="15" hidden="false" customHeight="false" outlineLevel="0" collapsed="false">
      <c r="A5531" s="25" t="s">
        <v>4697</v>
      </c>
      <c r="B5531" s="25" t="s">
        <v>90</v>
      </c>
      <c r="C5531" s="25" t="s">
        <v>186</v>
      </c>
      <c r="D5531" s="25" t="s">
        <v>494</v>
      </c>
      <c r="E5531" s="25" t="s">
        <v>54</v>
      </c>
      <c r="F5531" s="25" t="s">
        <v>9449</v>
      </c>
      <c r="G5531" s="25" t="s">
        <v>9366</v>
      </c>
      <c r="H5531" s="25" t="n">
        <v>463</v>
      </c>
    </row>
    <row r="5532" customFormat="false" ht="15" hidden="false" customHeight="false" outlineLevel="0" collapsed="false">
      <c r="A5532" s="25" t="s">
        <v>474</v>
      </c>
      <c r="B5532" s="25" t="s">
        <v>69</v>
      </c>
      <c r="C5532" s="25" t="s">
        <v>148</v>
      </c>
      <c r="D5532" s="25" t="s">
        <v>245</v>
      </c>
      <c r="E5532" s="25" t="s">
        <v>56</v>
      </c>
      <c r="F5532" s="25" t="s">
        <v>9448</v>
      </c>
    </row>
    <row r="5533" customFormat="false" ht="15" hidden="false" customHeight="false" outlineLevel="0" collapsed="false">
      <c r="A5533" s="25" t="s">
        <v>4873</v>
      </c>
      <c r="B5533" s="25" t="s">
        <v>98</v>
      </c>
      <c r="C5533" s="25" t="s">
        <v>9107</v>
      </c>
      <c r="D5533" s="25" t="s">
        <v>1156</v>
      </c>
      <c r="E5533" s="25" t="s">
        <v>54</v>
      </c>
      <c r="F5533" s="25" t="s">
        <v>9448</v>
      </c>
      <c r="G5533" s="25" t="s">
        <v>9396</v>
      </c>
      <c r="H5533" s="25" t="n">
        <v>4096</v>
      </c>
    </row>
    <row r="5534" customFormat="false" ht="15" hidden="false" customHeight="false" outlineLevel="0" collapsed="false">
      <c r="A5534" s="25" t="s">
        <v>792</v>
      </c>
      <c r="B5534" s="25" t="s">
        <v>70</v>
      </c>
      <c r="C5534" s="25" t="s">
        <v>160</v>
      </c>
      <c r="E5534" s="25" t="s">
        <v>56</v>
      </c>
      <c r="F5534" s="25" t="s">
        <v>9448</v>
      </c>
    </row>
    <row r="5535" customFormat="false" ht="15" hidden="false" customHeight="false" outlineLevel="0" collapsed="false">
      <c r="A5535" s="25" t="s">
        <v>2270</v>
      </c>
      <c r="B5535" s="25" t="s">
        <v>80</v>
      </c>
      <c r="C5535" s="25" t="s">
        <v>9107</v>
      </c>
      <c r="E5535" s="25" t="s">
        <v>56</v>
      </c>
      <c r="F5535" s="25" t="s">
        <v>9448</v>
      </c>
    </row>
    <row r="5536" customFormat="false" ht="15" hidden="false" customHeight="false" outlineLevel="0" collapsed="false">
      <c r="A5536" s="25" t="s">
        <v>2271</v>
      </c>
      <c r="B5536" s="25" t="s">
        <v>80</v>
      </c>
      <c r="C5536" s="25" t="s">
        <v>9107</v>
      </c>
      <c r="E5536" s="25" t="s">
        <v>56</v>
      </c>
      <c r="F5536" s="25" t="s">
        <v>9448</v>
      </c>
    </row>
    <row r="5537" customFormat="false" ht="15" hidden="false" customHeight="false" outlineLevel="0" collapsed="false">
      <c r="A5537" s="25" t="s">
        <v>2272</v>
      </c>
      <c r="B5537" s="25" t="s">
        <v>80</v>
      </c>
      <c r="C5537" s="25" t="s">
        <v>148</v>
      </c>
      <c r="E5537" s="25" t="s">
        <v>56</v>
      </c>
      <c r="F5537" s="25" t="s">
        <v>9448</v>
      </c>
    </row>
    <row r="5538" customFormat="false" ht="15" hidden="false" customHeight="false" outlineLevel="0" collapsed="false">
      <c r="A5538" s="25" t="s">
        <v>2761</v>
      </c>
      <c r="B5538" s="25" t="s">
        <v>78</v>
      </c>
      <c r="C5538" s="25" t="s">
        <v>186</v>
      </c>
      <c r="D5538" s="25" t="s">
        <v>622</v>
      </c>
      <c r="E5538" s="25" t="s">
        <v>56</v>
      </c>
      <c r="F5538" s="25" t="s">
        <v>9448</v>
      </c>
    </row>
    <row r="5539" customFormat="false" ht="15" hidden="false" customHeight="false" outlineLevel="0" collapsed="false">
      <c r="A5539" s="25" t="s">
        <v>2762</v>
      </c>
      <c r="B5539" s="25" t="s">
        <v>78</v>
      </c>
      <c r="C5539" s="25" t="s">
        <v>160</v>
      </c>
      <c r="D5539" s="25" t="s">
        <v>622</v>
      </c>
      <c r="E5539" s="25" t="s">
        <v>56</v>
      </c>
      <c r="F5539" s="25" t="s">
        <v>9448</v>
      </c>
    </row>
    <row r="5540" customFormat="false" ht="15" hidden="false" customHeight="false" outlineLevel="0" collapsed="false">
      <c r="A5540" s="25" t="s">
        <v>6380</v>
      </c>
      <c r="B5540" s="25" t="s">
        <v>106</v>
      </c>
      <c r="C5540" s="25" t="s">
        <v>160</v>
      </c>
      <c r="E5540" s="25" t="s">
        <v>56</v>
      </c>
      <c r="F5540" s="25" t="s">
        <v>9448</v>
      </c>
    </row>
    <row r="5541" customFormat="false" ht="15" hidden="false" customHeight="false" outlineLevel="0" collapsed="false">
      <c r="A5541" s="25" t="s">
        <v>7542</v>
      </c>
      <c r="B5541" s="25" t="s">
        <v>112</v>
      </c>
      <c r="C5541" s="25" t="s">
        <v>178</v>
      </c>
      <c r="E5541" s="25" t="s">
        <v>56</v>
      </c>
      <c r="F5541" s="25" t="s">
        <v>9448</v>
      </c>
    </row>
    <row r="5542" customFormat="false" ht="15" hidden="false" customHeight="false" outlineLevel="0" collapsed="false">
      <c r="A5542" s="25" t="s">
        <v>3106</v>
      </c>
      <c r="B5542" s="25" t="s">
        <v>76</v>
      </c>
      <c r="C5542" s="25" t="s">
        <v>186</v>
      </c>
      <c r="E5542" s="25" t="s">
        <v>56</v>
      </c>
      <c r="F5542" s="25" t="s">
        <v>9448</v>
      </c>
    </row>
    <row r="5543" customFormat="false" ht="15" hidden="false" customHeight="false" outlineLevel="0" collapsed="false">
      <c r="A5543" s="25" t="s">
        <v>1068</v>
      </c>
      <c r="B5543" s="25" t="s">
        <v>72</v>
      </c>
      <c r="C5543" s="25" t="s">
        <v>186</v>
      </c>
      <c r="E5543" s="25" t="s">
        <v>56</v>
      </c>
      <c r="F5543" s="25" t="s">
        <v>9448</v>
      </c>
    </row>
    <row r="5544" customFormat="false" ht="15" hidden="false" customHeight="false" outlineLevel="0" collapsed="false">
      <c r="A5544" s="25" t="s">
        <v>1069</v>
      </c>
      <c r="B5544" s="25" t="s">
        <v>72</v>
      </c>
      <c r="C5544" s="25" t="s">
        <v>170</v>
      </c>
      <c r="E5544" s="25" t="s">
        <v>56</v>
      </c>
      <c r="F5544" s="25" t="s">
        <v>9448</v>
      </c>
    </row>
    <row r="5545" customFormat="false" ht="15" hidden="false" customHeight="false" outlineLevel="0" collapsed="false">
      <c r="A5545" s="25" t="s">
        <v>1070</v>
      </c>
      <c r="B5545" s="25" t="s">
        <v>72</v>
      </c>
      <c r="C5545" s="25" t="s">
        <v>160</v>
      </c>
      <c r="D5545" s="25" t="s">
        <v>193</v>
      </c>
      <c r="E5545" s="25" t="s">
        <v>56</v>
      </c>
      <c r="F5545" s="25" t="s">
        <v>9448</v>
      </c>
    </row>
    <row r="5546" customFormat="false" ht="15" hidden="false" customHeight="false" outlineLevel="0" collapsed="false">
      <c r="A5546" s="25" t="s">
        <v>1071</v>
      </c>
      <c r="B5546" s="25" t="s">
        <v>72</v>
      </c>
      <c r="C5546" s="25" t="s">
        <v>160</v>
      </c>
      <c r="E5546" s="25" t="s">
        <v>56</v>
      </c>
      <c r="F5546" s="25" t="s">
        <v>9448</v>
      </c>
    </row>
    <row r="5547" customFormat="false" ht="15" hidden="false" customHeight="false" outlineLevel="0" collapsed="false">
      <c r="A5547" s="25" t="s">
        <v>6648</v>
      </c>
      <c r="B5547" s="25" t="s">
        <v>107</v>
      </c>
      <c r="C5547" s="25" t="s">
        <v>178</v>
      </c>
      <c r="E5547" s="25" t="s">
        <v>56</v>
      </c>
      <c r="F5547" s="25" t="s">
        <v>9448</v>
      </c>
    </row>
    <row r="5548" customFormat="false" ht="15" hidden="false" customHeight="false" outlineLevel="0" collapsed="false">
      <c r="A5548" s="25" t="s">
        <v>6649</v>
      </c>
      <c r="B5548" s="25" t="s">
        <v>107</v>
      </c>
      <c r="C5548" s="25" t="s">
        <v>170</v>
      </c>
      <c r="D5548" s="25" t="s">
        <v>2863</v>
      </c>
      <c r="E5548" s="25" t="s">
        <v>55</v>
      </c>
      <c r="F5548" s="25" t="s">
        <v>9448</v>
      </c>
      <c r="G5548" s="25" t="s">
        <v>9332</v>
      </c>
      <c r="H5548" s="25" t="n">
        <v>0</v>
      </c>
    </row>
    <row r="5549" customFormat="false" ht="15" hidden="false" customHeight="false" outlineLevel="0" collapsed="false">
      <c r="A5549" s="25" t="s">
        <v>6650</v>
      </c>
      <c r="B5549" s="25" t="s">
        <v>107</v>
      </c>
      <c r="C5549" s="25" t="s">
        <v>9107</v>
      </c>
      <c r="D5549" s="25" t="s">
        <v>2739</v>
      </c>
      <c r="E5549" s="25" t="s">
        <v>55</v>
      </c>
      <c r="F5549" s="25" t="s">
        <v>9448</v>
      </c>
      <c r="G5549" s="25" t="s">
        <v>9455</v>
      </c>
      <c r="H5549" s="25" t="n">
        <v>0</v>
      </c>
    </row>
    <row r="5550" customFormat="false" ht="15" hidden="false" customHeight="false" outlineLevel="0" collapsed="false">
      <c r="A5550" s="25" t="s">
        <v>6651</v>
      </c>
      <c r="B5550" s="25" t="s">
        <v>107</v>
      </c>
      <c r="C5550" s="25" t="s">
        <v>160</v>
      </c>
      <c r="D5550" s="25" t="s">
        <v>860</v>
      </c>
      <c r="E5550" s="25" t="s">
        <v>54</v>
      </c>
      <c r="F5550" s="25" t="s">
        <v>9448</v>
      </c>
      <c r="G5550" s="25" t="s">
        <v>9358</v>
      </c>
      <c r="H5550" s="25" t="n">
        <v>3187</v>
      </c>
    </row>
    <row r="5551" customFormat="false" ht="15" hidden="false" customHeight="false" outlineLevel="0" collapsed="false">
      <c r="A5551" s="25" t="s">
        <v>3389</v>
      </c>
      <c r="B5551" s="25" t="s">
        <v>77</v>
      </c>
      <c r="C5551" s="25" t="s">
        <v>170</v>
      </c>
      <c r="E5551" s="25" t="s">
        <v>56</v>
      </c>
      <c r="F5551" s="25" t="s">
        <v>9448</v>
      </c>
    </row>
    <row r="5552" customFormat="false" ht="15" hidden="false" customHeight="false" outlineLevel="0" collapsed="false">
      <c r="A5552" s="25" t="s">
        <v>1361</v>
      </c>
      <c r="B5552" s="25" t="s">
        <v>73</v>
      </c>
      <c r="C5552" s="25" t="s">
        <v>170</v>
      </c>
      <c r="E5552" s="25" t="s">
        <v>56</v>
      </c>
      <c r="F5552" s="25" t="s">
        <v>9448</v>
      </c>
    </row>
    <row r="5553" customFormat="false" ht="15" hidden="false" customHeight="false" outlineLevel="0" collapsed="false">
      <c r="A5553" s="25" t="s">
        <v>1362</v>
      </c>
      <c r="B5553" s="25" t="s">
        <v>73</v>
      </c>
      <c r="C5553" s="25" t="s">
        <v>160</v>
      </c>
      <c r="E5553" s="25" t="s">
        <v>56</v>
      </c>
      <c r="F5553" s="25" t="s">
        <v>9448</v>
      </c>
    </row>
    <row r="5554" customFormat="false" ht="15" hidden="false" customHeight="false" outlineLevel="0" collapsed="false">
      <c r="A5554" s="25" t="s">
        <v>1363</v>
      </c>
      <c r="B5554" s="25" t="s">
        <v>73</v>
      </c>
      <c r="C5554" s="25" t="s">
        <v>148</v>
      </c>
      <c r="D5554" s="25" t="s">
        <v>210</v>
      </c>
      <c r="E5554" s="25" t="s">
        <v>55</v>
      </c>
      <c r="F5554" s="25" t="s">
        <v>9448</v>
      </c>
      <c r="G5554" s="25" t="s">
        <v>9424</v>
      </c>
      <c r="H5554" s="25" t="n">
        <v>0</v>
      </c>
    </row>
    <row r="5555" customFormat="false" ht="15" hidden="false" customHeight="false" outlineLevel="0" collapsed="false">
      <c r="A5555" s="25" t="s">
        <v>1364</v>
      </c>
      <c r="B5555" s="25" t="s">
        <v>73</v>
      </c>
      <c r="C5555" s="25" t="s">
        <v>178</v>
      </c>
      <c r="D5555" s="25" t="s">
        <v>245</v>
      </c>
      <c r="E5555" s="25" t="s">
        <v>54</v>
      </c>
      <c r="F5555" s="25" t="s">
        <v>9448</v>
      </c>
      <c r="G5555" s="25" t="s">
        <v>9459</v>
      </c>
      <c r="H5555" s="25" t="n">
        <v>5234</v>
      </c>
    </row>
    <row r="5556" customFormat="false" ht="15" hidden="false" customHeight="false" outlineLevel="0" collapsed="false">
      <c r="A5556" s="25" t="s">
        <v>3677</v>
      </c>
      <c r="B5556" s="25" t="s">
        <v>79</v>
      </c>
      <c r="C5556" s="25" t="s">
        <v>186</v>
      </c>
      <c r="D5556" s="25" t="s">
        <v>494</v>
      </c>
      <c r="E5556" s="25" t="s">
        <v>56</v>
      </c>
      <c r="F5556" s="25" t="s">
        <v>9448</v>
      </c>
    </row>
    <row r="5557" customFormat="false" ht="15" hidden="false" customHeight="false" outlineLevel="0" collapsed="false">
      <c r="A5557" s="25" t="s">
        <v>3678</v>
      </c>
      <c r="B5557" s="25" t="s">
        <v>79</v>
      </c>
      <c r="C5557" s="25" t="s">
        <v>170</v>
      </c>
      <c r="E5557" s="25" t="s">
        <v>56</v>
      </c>
      <c r="F5557" s="25" t="s">
        <v>9448</v>
      </c>
    </row>
    <row r="5558" customFormat="false" ht="15" hidden="false" customHeight="false" outlineLevel="0" collapsed="false">
      <c r="A5558" s="25" t="s">
        <v>5993</v>
      </c>
      <c r="B5558" s="25" t="s">
        <v>97</v>
      </c>
      <c r="C5558" s="25" t="s">
        <v>178</v>
      </c>
      <c r="D5558" s="25" t="s">
        <v>3373</v>
      </c>
      <c r="E5558" s="25" t="s">
        <v>54</v>
      </c>
      <c r="F5558" s="25" t="s">
        <v>9448</v>
      </c>
      <c r="G5558" s="25" t="s">
        <v>9408</v>
      </c>
      <c r="H5558" s="25" t="n">
        <v>6180</v>
      </c>
    </row>
    <row r="5559" customFormat="false" ht="15" hidden="false" customHeight="false" outlineLevel="0" collapsed="false">
      <c r="A5559" s="25" t="s">
        <v>1665</v>
      </c>
      <c r="B5559" s="25" t="s">
        <v>71</v>
      </c>
      <c r="C5559" s="25" t="s">
        <v>148</v>
      </c>
      <c r="E5559" s="25" t="s">
        <v>56</v>
      </c>
      <c r="F5559" s="25" t="s">
        <v>9448</v>
      </c>
    </row>
    <row r="5560" customFormat="false" ht="15" hidden="false" customHeight="false" outlineLevel="0" collapsed="false">
      <c r="A5560" s="25" t="s">
        <v>1666</v>
      </c>
      <c r="B5560" s="25" t="s">
        <v>71</v>
      </c>
      <c r="C5560" s="25" t="s">
        <v>148</v>
      </c>
      <c r="D5560" s="25" t="s">
        <v>169</v>
      </c>
      <c r="E5560" s="25" t="s">
        <v>54</v>
      </c>
      <c r="F5560" s="25" t="s">
        <v>9448</v>
      </c>
      <c r="G5560" s="25" t="s">
        <v>9358</v>
      </c>
      <c r="H5560" s="25" t="n">
        <v>53</v>
      </c>
    </row>
    <row r="5561" customFormat="false" ht="15" hidden="false" customHeight="false" outlineLevel="0" collapsed="false">
      <c r="A5561" s="25" t="s">
        <v>7205</v>
      </c>
      <c r="B5561" s="25" t="s">
        <v>104</v>
      </c>
      <c r="C5561" s="25" t="s">
        <v>148</v>
      </c>
      <c r="D5561" s="25" t="s">
        <v>1158</v>
      </c>
      <c r="E5561" s="25" t="s">
        <v>55</v>
      </c>
      <c r="F5561" s="25" t="s">
        <v>9448</v>
      </c>
      <c r="G5561" s="25" t="s">
        <v>9354</v>
      </c>
      <c r="H5561" s="25" t="n">
        <v>0</v>
      </c>
    </row>
    <row r="5562" customFormat="false" ht="15" hidden="false" customHeight="false" outlineLevel="0" collapsed="false">
      <c r="A5562" s="25" t="s">
        <v>7206</v>
      </c>
      <c r="B5562" s="25" t="s">
        <v>104</v>
      </c>
      <c r="C5562" s="25" t="s">
        <v>160</v>
      </c>
      <c r="D5562" s="25" t="s">
        <v>3075</v>
      </c>
      <c r="E5562" s="25" t="s">
        <v>54</v>
      </c>
      <c r="F5562" s="25" t="s">
        <v>9448</v>
      </c>
      <c r="G5562" s="25" t="s">
        <v>9341</v>
      </c>
      <c r="H5562" s="25" t="n">
        <v>3687</v>
      </c>
    </row>
    <row r="5563" customFormat="false" ht="15" hidden="false" customHeight="false" outlineLevel="0" collapsed="false">
      <c r="A5563" s="25" t="s">
        <v>4542</v>
      </c>
      <c r="B5563" s="25" t="s">
        <v>86</v>
      </c>
      <c r="C5563" s="25" t="s">
        <v>148</v>
      </c>
      <c r="E5563" s="25" t="s">
        <v>56</v>
      </c>
      <c r="F5563" s="25" t="s">
        <v>9448</v>
      </c>
    </row>
    <row r="5564" customFormat="false" ht="15" hidden="false" customHeight="false" outlineLevel="0" collapsed="false">
      <c r="A5564" s="25" t="s">
        <v>8945</v>
      </c>
      <c r="B5564" s="25" t="s">
        <v>115</v>
      </c>
      <c r="C5564" s="25" t="s">
        <v>9107</v>
      </c>
      <c r="D5564" s="25" t="s">
        <v>1158</v>
      </c>
      <c r="E5564" s="25" t="s">
        <v>54</v>
      </c>
      <c r="F5564" s="25" t="s">
        <v>9448</v>
      </c>
      <c r="G5564" s="25" t="s">
        <v>9361</v>
      </c>
      <c r="H5564" s="25" t="n">
        <v>6069</v>
      </c>
    </row>
    <row r="5565" customFormat="false" ht="15" hidden="false" customHeight="false" outlineLevel="0" collapsed="false">
      <c r="A5565" s="25" t="s">
        <v>475</v>
      </c>
      <c r="B5565" s="25" t="s">
        <v>69</v>
      </c>
      <c r="C5565" s="25" t="s">
        <v>170</v>
      </c>
      <c r="E5565" s="25" t="s">
        <v>56</v>
      </c>
      <c r="F5565" s="25" t="s">
        <v>9362</v>
      </c>
    </row>
    <row r="5566" customFormat="false" ht="15" hidden="false" customHeight="false" outlineLevel="0" collapsed="false">
      <c r="A5566" s="25" t="s">
        <v>476</v>
      </c>
      <c r="B5566" s="25" t="s">
        <v>69</v>
      </c>
      <c r="C5566" s="25" t="s">
        <v>170</v>
      </c>
      <c r="E5566" s="25" t="s">
        <v>56</v>
      </c>
      <c r="F5566" s="25" t="s">
        <v>9362</v>
      </c>
    </row>
    <row r="5567" customFormat="false" ht="15" hidden="false" customHeight="false" outlineLevel="0" collapsed="false">
      <c r="A5567" s="25" t="s">
        <v>477</v>
      </c>
      <c r="B5567" s="25" t="s">
        <v>69</v>
      </c>
      <c r="C5567" s="25" t="s">
        <v>148</v>
      </c>
      <c r="D5567" s="25" t="s">
        <v>478</v>
      </c>
      <c r="E5567" s="25" t="s">
        <v>56</v>
      </c>
      <c r="F5567" s="25" t="s">
        <v>9362</v>
      </c>
    </row>
    <row r="5568" customFormat="false" ht="15" hidden="false" customHeight="false" outlineLevel="0" collapsed="false">
      <c r="A5568" s="25" t="s">
        <v>479</v>
      </c>
      <c r="B5568" s="25" t="s">
        <v>69</v>
      </c>
      <c r="C5568" s="25" t="s">
        <v>148</v>
      </c>
      <c r="E5568" s="25" t="s">
        <v>56</v>
      </c>
      <c r="F5568" s="25" t="s">
        <v>9362</v>
      </c>
    </row>
    <row r="5569" customFormat="false" ht="15" hidden="false" customHeight="false" outlineLevel="0" collapsed="false">
      <c r="A5569" s="25" t="s">
        <v>480</v>
      </c>
      <c r="B5569" s="25" t="s">
        <v>69</v>
      </c>
      <c r="C5569" s="25" t="s">
        <v>170</v>
      </c>
      <c r="D5569" s="25" t="s">
        <v>248</v>
      </c>
      <c r="E5569" s="25" t="s">
        <v>55</v>
      </c>
      <c r="F5569" s="25" t="s">
        <v>9362</v>
      </c>
      <c r="G5569" s="25" t="s">
        <v>9363</v>
      </c>
      <c r="H5569" s="25" t="n">
        <v>0</v>
      </c>
    </row>
    <row r="5570" customFormat="false" ht="15" hidden="false" customHeight="false" outlineLevel="0" collapsed="false">
      <c r="A5570" s="25" t="s">
        <v>481</v>
      </c>
      <c r="B5570" s="25" t="s">
        <v>69</v>
      </c>
      <c r="C5570" s="25" t="s">
        <v>160</v>
      </c>
      <c r="D5570" s="25" t="s">
        <v>207</v>
      </c>
      <c r="E5570" s="25" t="s">
        <v>54</v>
      </c>
      <c r="F5570" s="25" t="s">
        <v>9362</v>
      </c>
      <c r="G5570" s="25" t="s">
        <v>9347</v>
      </c>
      <c r="H5570" s="25" t="n">
        <v>3452</v>
      </c>
    </row>
    <row r="5571" customFormat="false" ht="15" hidden="false" customHeight="false" outlineLevel="0" collapsed="false">
      <c r="A5571" s="25" t="s">
        <v>5185</v>
      </c>
      <c r="B5571" s="25" t="s">
        <v>95</v>
      </c>
      <c r="C5571" s="25" t="s">
        <v>160</v>
      </c>
      <c r="E5571" s="25" t="s">
        <v>56</v>
      </c>
      <c r="F5571" s="25" t="s">
        <v>9362</v>
      </c>
    </row>
    <row r="5572" customFormat="false" ht="15" hidden="false" customHeight="false" outlineLevel="0" collapsed="false">
      <c r="A5572" s="25" t="s">
        <v>5186</v>
      </c>
      <c r="B5572" s="25" t="s">
        <v>95</v>
      </c>
      <c r="C5572" s="25" t="s">
        <v>160</v>
      </c>
      <c r="D5572" s="25" t="s">
        <v>1189</v>
      </c>
      <c r="E5572" s="25" t="s">
        <v>54</v>
      </c>
      <c r="F5572" s="25" t="s">
        <v>9362</v>
      </c>
      <c r="G5572" s="25" t="s">
        <v>9353</v>
      </c>
      <c r="H5572" s="25" t="n">
        <v>3156</v>
      </c>
    </row>
    <row r="5573" customFormat="false" ht="15" hidden="false" customHeight="false" outlineLevel="0" collapsed="false">
      <c r="A5573" s="25" t="s">
        <v>5471</v>
      </c>
      <c r="B5573" s="25" t="s">
        <v>94</v>
      </c>
      <c r="C5573" s="25" t="s">
        <v>186</v>
      </c>
      <c r="D5573" s="25" t="s">
        <v>1690</v>
      </c>
      <c r="E5573" s="25" t="s">
        <v>55</v>
      </c>
      <c r="F5573" s="25" t="s">
        <v>9362</v>
      </c>
      <c r="G5573" s="25" t="s">
        <v>9349</v>
      </c>
      <c r="H5573" s="25" t="n">
        <v>0</v>
      </c>
    </row>
    <row r="5574" customFormat="false" ht="15" hidden="false" customHeight="false" outlineLevel="0" collapsed="false">
      <c r="A5574" s="25" t="s">
        <v>2273</v>
      </c>
      <c r="B5574" s="25" t="s">
        <v>80</v>
      </c>
      <c r="C5574" s="25" t="s">
        <v>9107</v>
      </c>
      <c r="E5574" s="25" t="s">
        <v>56</v>
      </c>
      <c r="F5574" s="25" t="s">
        <v>9362</v>
      </c>
    </row>
    <row r="5575" customFormat="false" ht="15" hidden="false" customHeight="false" outlineLevel="0" collapsed="false">
      <c r="A5575" s="25" t="s">
        <v>2274</v>
      </c>
      <c r="B5575" s="25" t="s">
        <v>80</v>
      </c>
      <c r="C5575" s="25" t="s">
        <v>9107</v>
      </c>
      <c r="E5575" s="25" t="s">
        <v>56</v>
      </c>
      <c r="F5575" s="25" t="s">
        <v>9362</v>
      </c>
    </row>
    <row r="5576" customFormat="false" ht="15" hidden="false" customHeight="false" outlineLevel="0" collapsed="false">
      <c r="A5576" s="25" t="s">
        <v>2275</v>
      </c>
      <c r="B5576" s="25" t="s">
        <v>80</v>
      </c>
      <c r="C5576" s="25" t="s">
        <v>148</v>
      </c>
      <c r="D5576" s="25" t="s">
        <v>188</v>
      </c>
      <c r="E5576" s="25" t="s">
        <v>56</v>
      </c>
      <c r="F5576" s="25" t="s">
        <v>9362</v>
      </c>
    </row>
    <row r="5577" customFormat="false" ht="15" hidden="false" customHeight="false" outlineLevel="0" collapsed="false">
      <c r="A5577" s="25" t="s">
        <v>2276</v>
      </c>
      <c r="B5577" s="25" t="s">
        <v>80</v>
      </c>
      <c r="C5577" s="25" t="s">
        <v>148</v>
      </c>
      <c r="E5577" s="25" t="s">
        <v>56</v>
      </c>
      <c r="F5577" s="25" t="s">
        <v>9362</v>
      </c>
    </row>
    <row r="5578" customFormat="false" ht="15" hidden="false" customHeight="false" outlineLevel="0" collapsed="false">
      <c r="A5578" s="25" t="s">
        <v>2277</v>
      </c>
      <c r="B5578" s="25" t="s">
        <v>80</v>
      </c>
      <c r="C5578" s="25" t="s">
        <v>160</v>
      </c>
      <c r="D5578" s="25" t="s">
        <v>158</v>
      </c>
      <c r="E5578" s="25" t="s">
        <v>55</v>
      </c>
      <c r="F5578" s="25" t="s">
        <v>9362</v>
      </c>
      <c r="G5578" s="25" t="s">
        <v>9455</v>
      </c>
      <c r="H5578" s="25" t="n">
        <v>0</v>
      </c>
    </row>
    <row r="5579" customFormat="false" ht="15" hidden="false" customHeight="false" outlineLevel="0" collapsed="false">
      <c r="A5579" s="25" t="s">
        <v>2763</v>
      </c>
      <c r="B5579" s="25" t="s">
        <v>78</v>
      </c>
      <c r="C5579" s="25" t="s">
        <v>186</v>
      </c>
      <c r="E5579" s="25" t="s">
        <v>56</v>
      </c>
      <c r="F5579" s="25" t="s">
        <v>9362</v>
      </c>
    </row>
    <row r="5580" customFormat="false" ht="15" hidden="false" customHeight="false" outlineLevel="0" collapsed="false">
      <c r="A5580" s="25" t="s">
        <v>2764</v>
      </c>
      <c r="B5580" s="25" t="s">
        <v>78</v>
      </c>
      <c r="C5580" s="25" t="s">
        <v>170</v>
      </c>
      <c r="E5580" s="25" t="s">
        <v>56</v>
      </c>
      <c r="F5580" s="25" t="s">
        <v>9362</v>
      </c>
    </row>
    <row r="5581" customFormat="false" ht="15" hidden="false" customHeight="false" outlineLevel="0" collapsed="false">
      <c r="A5581" s="25" t="s">
        <v>2765</v>
      </c>
      <c r="B5581" s="25" t="s">
        <v>78</v>
      </c>
      <c r="C5581" s="25" t="s">
        <v>148</v>
      </c>
      <c r="E5581" s="25" t="s">
        <v>56</v>
      </c>
      <c r="F5581" s="25" t="s">
        <v>9362</v>
      </c>
    </row>
    <row r="5582" customFormat="false" ht="15" hidden="false" customHeight="false" outlineLevel="0" collapsed="false">
      <c r="A5582" s="25" t="s">
        <v>2766</v>
      </c>
      <c r="B5582" s="25" t="s">
        <v>78</v>
      </c>
      <c r="C5582" s="25" t="s">
        <v>160</v>
      </c>
      <c r="E5582" s="25" t="s">
        <v>56</v>
      </c>
      <c r="F5582" s="25" t="s">
        <v>9362</v>
      </c>
    </row>
    <row r="5583" customFormat="false" ht="15" hidden="false" customHeight="false" outlineLevel="0" collapsed="false">
      <c r="A5583" s="25" t="s">
        <v>6381</v>
      </c>
      <c r="B5583" s="25" t="s">
        <v>106</v>
      </c>
      <c r="C5583" s="25" t="s">
        <v>170</v>
      </c>
      <c r="E5583" s="25" t="s">
        <v>56</v>
      </c>
      <c r="F5583" s="25" t="s">
        <v>9362</v>
      </c>
    </row>
    <row r="5584" customFormat="false" ht="15" hidden="false" customHeight="false" outlineLevel="0" collapsed="false">
      <c r="A5584" s="25" t="s">
        <v>6382</v>
      </c>
      <c r="B5584" s="25" t="s">
        <v>106</v>
      </c>
      <c r="C5584" s="25" t="s">
        <v>170</v>
      </c>
      <c r="D5584" s="25" t="s">
        <v>5204</v>
      </c>
      <c r="E5584" s="25" t="s">
        <v>54</v>
      </c>
      <c r="F5584" s="25" t="s">
        <v>9362</v>
      </c>
      <c r="G5584" s="25" t="s">
        <v>9337</v>
      </c>
      <c r="H5584" s="25" t="n">
        <v>1157</v>
      </c>
    </row>
    <row r="5585" customFormat="false" ht="15" hidden="false" customHeight="false" outlineLevel="0" collapsed="false">
      <c r="A5585" s="25" t="s">
        <v>7543</v>
      </c>
      <c r="B5585" s="25" t="s">
        <v>112</v>
      </c>
      <c r="C5585" s="25" t="s">
        <v>170</v>
      </c>
      <c r="D5585" s="25" t="s">
        <v>2863</v>
      </c>
      <c r="E5585" s="25" t="s">
        <v>54</v>
      </c>
      <c r="F5585" s="25" t="s">
        <v>9362</v>
      </c>
      <c r="G5585" s="25" t="s">
        <v>9466</v>
      </c>
      <c r="H5585" s="25" t="n">
        <v>1040</v>
      </c>
    </row>
    <row r="5586" customFormat="false" ht="15" hidden="false" customHeight="false" outlineLevel="0" collapsed="false">
      <c r="A5586" s="25" t="s">
        <v>3107</v>
      </c>
      <c r="B5586" s="25" t="s">
        <v>76</v>
      </c>
      <c r="C5586" s="25" t="s">
        <v>148</v>
      </c>
      <c r="D5586" s="25" t="s">
        <v>225</v>
      </c>
      <c r="E5586" s="25" t="s">
        <v>54</v>
      </c>
      <c r="F5586" s="25" t="s">
        <v>9362</v>
      </c>
      <c r="G5586" s="25" t="s">
        <v>9467</v>
      </c>
      <c r="H5586" s="25" t="n">
        <v>49</v>
      </c>
    </row>
    <row r="5587" customFormat="false" ht="15" hidden="false" customHeight="false" outlineLevel="0" collapsed="false">
      <c r="A5587" s="25" t="s">
        <v>1072</v>
      </c>
      <c r="B5587" s="25" t="s">
        <v>72</v>
      </c>
      <c r="C5587" s="25" t="s">
        <v>186</v>
      </c>
      <c r="E5587" s="25" t="s">
        <v>56</v>
      </c>
      <c r="F5587" s="25" t="s">
        <v>9362</v>
      </c>
    </row>
    <row r="5588" customFormat="false" ht="15" hidden="false" customHeight="false" outlineLevel="0" collapsed="false">
      <c r="A5588" s="25" t="s">
        <v>1073</v>
      </c>
      <c r="B5588" s="25" t="s">
        <v>72</v>
      </c>
      <c r="C5588" s="25" t="s">
        <v>186</v>
      </c>
      <c r="D5588" s="25" t="s">
        <v>169</v>
      </c>
      <c r="E5588" s="25" t="s">
        <v>54</v>
      </c>
      <c r="F5588" s="25" t="s">
        <v>9362</v>
      </c>
      <c r="G5588" s="25" t="s">
        <v>9390</v>
      </c>
      <c r="H5588" s="25" t="n">
        <v>454</v>
      </c>
    </row>
    <row r="5589" customFormat="false" ht="15" hidden="false" customHeight="false" outlineLevel="0" collapsed="false">
      <c r="A5589" s="25" t="s">
        <v>6652</v>
      </c>
      <c r="B5589" s="25" t="s">
        <v>107</v>
      </c>
      <c r="C5589" s="25" t="s">
        <v>170</v>
      </c>
      <c r="D5589" s="25" t="s">
        <v>646</v>
      </c>
      <c r="E5589" s="25" t="s">
        <v>54</v>
      </c>
      <c r="F5589" s="25" t="s">
        <v>9362</v>
      </c>
      <c r="G5589" s="25" t="s">
        <v>9454</v>
      </c>
      <c r="H5589" s="25" t="n">
        <v>1106</v>
      </c>
    </row>
    <row r="5590" customFormat="false" ht="15" hidden="false" customHeight="false" outlineLevel="0" collapsed="false">
      <c r="A5590" s="25" t="s">
        <v>3390</v>
      </c>
      <c r="B5590" s="25" t="s">
        <v>77</v>
      </c>
      <c r="C5590" s="25" t="s">
        <v>2445</v>
      </c>
      <c r="E5590" s="25" t="s">
        <v>56</v>
      </c>
      <c r="F5590" s="25" t="s">
        <v>9362</v>
      </c>
    </row>
    <row r="5591" customFormat="false" ht="15" hidden="false" customHeight="false" outlineLevel="0" collapsed="false">
      <c r="A5591" s="25" t="s">
        <v>3391</v>
      </c>
      <c r="B5591" s="25" t="s">
        <v>77</v>
      </c>
      <c r="C5591" s="25" t="s">
        <v>178</v>
      </c>
      <c r="E5591" s="25" t="s">
        <v>56</v>
      </c>
      <c r="F5591" s="25" t="s">
        <v>9362</v>
      </c>
    </row>
    <row r="5592" customFormat="false" ht="15" hidden="false" customHeight="false" outlineLevel="0" collapsed="false">
      <c r="A5592" s="25" t="s">
        <v>3392</v>
      </c>
      <c r="B5592" s="25" t="s">
        <v>77</v>
      </c>
      <c r="C5592" s="25" t="s">
        <v>9107</v>
      </c>
      <c r="E5592" s="25" t="s">
        <v>56</v>
      </c>
      <c r="F5592" s="25" t="s">
        <v>9362</v>
      </c>
    </row>
    <row r="5593" customFormat="false" ht="15" hidden="false" customHeight="false" outlineLevel="0" collapsed="false">
      <c r="A5593" s="25" t="s">
        <v>8625</v>
      </c>
      <c r="B5593" s="25" t="s">
        <v>116</v>
      </c>
      <c r="C5593" s="25" t="s">
        <v>170</v>
      </c>
      <c r="D5593" s="25" t="s">
        <v>868</v>
      </c>
      <c r="E5593" s="25" t="s">
        <v>54</v>
      </c>
      <c r="F5593" s="25" t="s">
        <v>9362</v>
      </c>
      <c r="G5593" s="25" t="s">
        <v>9368</v>
      </c>
      <c r="H5593" s="25" t="n">
        <v>1143</v>
      </c>
    </row>
    <row r="5594" customFormat="false" ht="15" hidden="false" customHeight="false" outlineLevel="0" collapsed="false">
      <c r="A5594" s="25" t="s">
        <v>8626</v>
      </c>
      <c r="B5594" s="25" t="s">
        <v>116</v>
      </c>
      <c r="C5594" s="25" t="s">
        <v>178</v>
      </c>
      <c r="D5594" s="25" t="s">
        <v>633</v>
      </c>
      <c r="E5594" s="25" t="s">
        <v>54</v>
      </c>
      <c r="F5594" s="25" t="s">
        <v>9362</v>
      </c>
      <c r="G5594" s="25" t="s">
        <v>9430</v>
      </c>
      <c r="H5594" s="25" t="n">
        <v>4434</v>
      </c>
    </row>
    <row r="5595" customFormat="false" ht="15" hidden="false" customHeight="false" outlineLevel="0" collapsed="false">
      <c r="A5595" s="25" t="s">
        <v>1365</v>
      </c>
      <c r="B5595" s="25" t="s">
        <v>73</v>
      </c>
      <c r="C5595" s="25" t="s">
        <v>148</v>
      </c>
      <c r="D5595" s="25" t="s">
        <v>639</v>
      </c>
      <c r="E5595" s="25" t="s">
        <v>56</v>
      </c>
      <c r="F5595" s="25" t="s">
        <v>9362</v>
      </c>
    </row>
    <row r="5596" customFormat="false" ht="15" hidden="false" customHeight="false" outlineLevel="0" collapsed="false">
      <c r="A5596" s="25" t="s">
        <v>3679</v>
      </c>
      <c r="B5596" s="25" t="s">
        <v>79</v>
      </c>
      <c r="C5596" s="25" t="s">
        <v>170</v>
      </c>
      <c r="D5596" s="25" t="s">
        <v>245</v>
      </c>
      <c r="E5596" s="25" t="s">
        <v>56</v>
      </c>
      <c r="F5596" s="25" t="s">
        <v>9362</v>
      </c>
    </row>
    <row r="5597" customFormat="false" ht="15" hidden="false" customHeight="false" outlineLevel="0" collapsed="false">
      <c r="A5597" s="25" t="s">
        <v>3680</v>
      </c>
      <c r="B5597" s="25" t="s">
        <v>79</v>
      </c>
      <c r="C5597" s="25" t="s">
        <v>9107</v>
      </c>
      <c r="D5597" s="25" t="s">
        <v>3373</v>
      </c>
      <c r="E5597" s="25" t="s">
        <v>56</v>
      </c>
      <c r="F5597" s="25" t="s">
        <v>9362</v>
      </c>
    </row>
    <row r="5598" customFormat="false" ht="15" hidden="false" customHeight="false" outlineLevel="0" collapsed="false">
      <c r="A5598" s="25" t="s">
        <v>1667</v>
      </c>
      <c r="B5598" s="25" t="s">
        <v>71</v>
      </c>
      <c r="C5598" s="25" t="s">
        <v>178</v>
      </c>
      <c r="D5598" s="25" t="s">
        <v>428</v>
      </c>
      <c r="E5598" s="25" t="s">
        <v>56</v>
      </c>
      <c r="F5598" s="25" t="s">
        <v>9362</v>
      </c>
    </row>
    <row r="5599" customFormat="false" ht="15" hidden="false" customHeight="false" outlineLevel="0" collapsed="false">
      <c r="A5599" s="25" t="s">
        <v>1668</v>
      </c>
      <c r="B5599" s="25" t="s">
        <v>71</v>
      </c>
      <c r="C5599" s="25" t="s">
        <v>148</v>
      </c>
      <c r="D5599" s="25" t="s">
        <v>210</v>
      </c>
      <c r="E5599" s="25" t="s">
        <v>56</v>
      </c>
      <c r="F5599" s="25" t="s">
        <v>9362</v>
      </c>
    </row>
    <row r="5600" customFormat="false" ht="15" hidden="false" customHeight="false" outlineLevel="0" collapsed="false">
      <c r="A5600" s="25" t="s">
        <v>1669</v>
      </c>
      <c r="B5600" s="25" t="s">
        <v>71</v>
      </c>
      <c r="C5600" s="25" t="s">
        <v>148</v>
      </c>
      <c r="D5600" s="25" t="s">
        <v>428</v>
      </c>
      <c r="E5600" s="25" t="s">
        <v>56</v>
      </c>
      <c r="F5600" s="25" t="s">
        <v>9362</v>
      </c>
    </row>
    <row r="5601" customFormat="false" ht="15" hidden="false" customHeight="false" outlineLevel="0" collapsed="false">
      <c r="A5601" s="25" t="s">
        <v>1670</v>
      </c>
      <c r="B5601" s="25" t="s">
        <v>71</v>
      </c>
      <c r="C5601" s="25" t="s">
        <v>148</v>
      </c>
      <c r="D5601" s="25" t="s">
        <v>1671</v>
      </c>
      <c r="E5601" s="25" t="s">
        <v>56</v>
      </c>
      <c r="F5601" s="25" t="s">
        <v>9362</v>
      </c>
    </row>
    <row r="5602" customFormat="false" ht="15" hidden="false" customHeight="false" outlineLevel="0" collapsed="false">
      <c r="A5602" s="25" t="s">
        <v>1673</v>
      </c>
      <c r="B5602" s="25" t="s">
        <v>71</v>
      </c>
      <c r="C5602" s="25" t="s">
        <v>148</v>
      </c>
      <c r="E5602" s="25" t="s">
        <v>56</v>
      </c>
      <c r="F5602" s="25" t="s">
        <v>9362</v>
      </c>
    </row>
    <row r="5603" customFormat="false" ht="15" hidden="false" customHeight="false" outlineLevel="0" collapsed="false">
      <c r="A5603" s="25" t="s">
        <v>1674</v>
      </c>
      <c r="B5603" s="25" t="s">
        <v>71</v>
      </c>
      <c r="C5603" s="25" t="s">
        <v>148</v>
      </c>
      <c r="E5603" s="25" t="s">
        <v>56</v>
      </c>
      <c r="F5603" s="25" t="s">
        <v>9362</v>
      </c>
    </row>
    <row r="5604" customFormat="false" ht="15" hidden="false" customHeight="false" outlineLevel="0" collapsed="false">
      <c r="A5604" s="25" t="s">
        <v>7207</v>
      </c>
      <c r="B5604" s="25" t="s">
        <v>104</v>
      </c>
      <c r="C5604" s="25" t="s">
        <v>170</v>
      </c>
      <c r="D5604" s="25" t="s">
        <v>5204</v>
      </c>
      <c r="E5604" s="25" t="s">
        <v>54</v>
      </c>
      <c r="F5604" s="25" t="s">
        <v>9362</v>
      </c>
      <c r="G5604" s="25" t="s">
        <v>9393</v>
      </c>
      <c r="H5604" s="25" t="n">
        <v>1193</v>
      </c>
    </row>
    <row r="5605" customFormat="false" ht="15" hidden="false" customHeight="false" outlineLevel="0" collapsed="false">
      <c r="A5605" s="25" t="s">
        <v>7208</v>
      </c>
      <c r="B5605" s="25" t="s">
        <v>104</v>
      </c>
      <c r="C5605" s="25" t="s">
        <v>9107</v>
      </c>
      <c r="D5605" s="25" t="s">
        <v>868</v>
      </c>
      <c r="E5605" s="25" t="s">
        <v>54</v>
      </c>
      <c r="F5605" s="25" t="s">
        <v>9362</v>
      </c>
      <c r="G5605" s="25" t="s">
        <v>9359</v>
      </c>
      <c r="H5605" s="25" t="n">
        <v>5049</v>
      </c>
    </row>
    <row r="5606" customFormat="false" ht="15" hidden="false" customHeight="false" outlineLevel="0" collapsed="false">
      <c r="A5606" s="25" t="s">
        <v>7209</v>
      </c>
      <c r="B5606" s="25" t="s">
        <v>104</v>
      </c>
      <c r="C5606" s="25" t="s">
        <v>9107</v>
      </c>
      <c r="D5606" s="25" t="s">
        <v>1158</v>
      </c>
      <c r="E5606" s="25" t="s">
        <v>54</v>
      </c>
      <c r="F5606" s="25" t="s">
        <v>9362</v>
      </c>
      <c r="G5606" s="25" t="s">
        <v>9373</v>
      </c>
      <c r="H5606" s="25" t="n">
        <v>5300</v>
      </c>
    </row>
    <row r="5607" customFormat="false" ht="15" hidden="false" customHeight="false" outlineLevel="0" collapsed="false">
      <c r="A5607" s="25" t="s">
        <v>7210</v>
      </c>
      <c r="B5607" s="25" t="s">
        <v>104</v>
      </c>
      <c r="C5607" s="25" t="s">
        <v>160</v>
      </c>
      <c r="D5607" s="25" t="s">
        <v>433</v>
      </c>
      <c r="E5607" s="25" t="s">
        <v>54</v>
      </c>
      <c r="F5607" s="25" t="s">
        <v>9362</v>
      </c>
      <c r="G5607" s="25" t="s">
        <v>9453</v>
      </c>
      <c r="H5607" s="25" t="n">
        <v>3597</v>
      </c>
    </row>
    <row r="5608" customFormat="false" ht="15" hidden="false" customHeight="false" outlineLevel="0" collapsed="false">
      <c r="A5608" s="25" t="s">
        <v>4543</v>
      </c>
      <c r="B5608" s="25" t="s">
        <v>86</v>
      </c>
      <c r="C5608" s="25" t="s">
        <v>9107</v>
      </c>
      <c r="D5608" s="25" t="s">
        <v>1653</v>
      </c>
      <c r="E5608" s="25" t="s">
        <v>55</v>
      </c>
      <c r="F5608" s="25" t="s">
        <v>9362</v>
      </c>
      <c r="G5608" s="25" t="s">
        <v>9435</v>
      </c>
      <c r="H5608" s="25" t="n">
        <v>0</v>
      </c>
    </row>
    <row r="5609" customFormat="false" ht="15" hidden="false" customHeight="false" outlineLevel="0" collapsed="false">
      <c r="A5609" s="25" t="s">
        <v>8946</v>
      </c>
      <c r="B5609" s="25" t="s">
        <v>115</v>
      </c>
      <c r="C5609" s="25" t="s">
        <v>160</v>
      </c>
      <c r="E5609" s="25" t="s">
        <v>56</v>
      </c>
      <c r="F5609" s="25" t="s">
        <v>9362</v>
      </c>
    </row>
    <row r="5610" customFormat="false" ht="15" hidden="false" customHeight="false" outlineLevel="0" collapsed="false">
      <c r="A5610" s="25" t="s">
        <v>8947</v>
      </c>
      <c r="B5610" s="25" t="s">
        <v>115</v>
      </c>
      <c r="C5610" s="25" t="s">
        <v>186</v>
      </c>
      <c r="D5610" s="25" t="s">
        <v>156</v>
      </c>
      <c r="E5610" s="25" t="s">
        <v>54</v>
      </c>
      <c r="F5610" s="25" t="s">
        <v>9362</v>
      </c>
      <c r="G5610" s="25" t="s">
        <v>9337</v>
      </c>
      <c r="H5610" s="25" t="n">
        <v>606</v>
      </c>
    </row>
    <row r="5611" customFormat="false" ht="15" hidden="false" customHeight="false" outlineLevel="0" collapsed="false">
      <c r="A5611" s="25" t="s">
        <v>3978</v>
      </c>
      <c r="B5611" s="25" t="s">
        <v>87</v>
      </c>
      <c r="C5611" s="25" t="s">
        <v>170</v>
      </c>
      <c r="D5611" s="25" t="s">
        <v>218</v>
      </c>
      <c r="E5611" s="25" t="s">
        <v>54</v>
      </c>
      <c r="F5611" s="25" t="s">
        <v>9335</v>
      </c>
      <c r="G5611" s="25" t="s">
        <v>9432</v>
      </c>
      <c r="H5611" s="25" t="n">
        <v>1123</v>
      </c>
    </row>
    <row r="5612" customFormat="false" ht="15" hidden="false" customHeight="false" outlineLevel="0" collapsed="false">
      <c r="A5612" s="25" t="s">
        <v>3979</v>
      </c>
      <c r="B5612" s="25" t="s">
        <v>87</v>
      </c>
      <c r="C5612" s="25" t="s">
        <v>9107</v>
      </c>
      <c r="D5612" s="25" t="s">
        <v>1090</v>
      </c>
      <c r="E5612" s="25" t="s">
        <v>54</v>
      </c>
      <c r="F5612" s="25" t="s">
        <v>9335</v>
      </c>
      <c r="G5612" s="25" t="s">
        <v>9341</v>
      </c>
      <c r="H5612" s="25" t="n">
        <v>5205</v>
      </c>
    </row>
    <row r="5613" customFormat="false" ht="15" hidden="false" customHeight="false" outlineLevel="0" collapsed="false">
      <c r="A5613" s="25" t="s">
        <v>5472</v>
      </c>
      <c r="B5613" s="25" t="s">
        <v>94</v>
      </c>
      <c r="C5613" s="25" t="s">
        <v>186</v>
      </c>
      <c r="D5613" s="25" t="s">
        <v>463</v>
      </c>
      <c r="E5613" s="25" t="s">
        <v>54</v>
      </c>
      <c r="F5613" s="25" t="s">
        <v>9335</v>
      </c>
      <c r="G5613" s="25" t="s">
        <v>9421</v>
      </c>
      <c r="H5613" s="25" t="n">
        <v>592</v>
      </c>
    </row>
    <row r="5614" customFormat="false" ht="15" hidden="false" customHeight="false" outlineLevel="0" collapsed="false">
      <c r="A5614" s="25" t="s">
        <v>5473</v>
      </c>
      <c r="B5614" s="25" t="s">
        <v>94</v>
      </c>
      <c r="C5614" s="25" t="s">
        <v>178</v>
      </c>
      <c r="D5614" s="25" t="s">
        <v>1049</v>
      </c>
      <c r="E5614" s="25" t="s">
        <v>54</v>
      </c>
      <c r="F5614" s="25" t="s">
        <v>9335</v>
      </c>
      <c r="G5614" s="25" t="s">
        <v>9349</v>
      </c>
      <c r="H5614" s="25" t="n">
        <v>6284</v>
      </c>
    </row>
    <row r="5615" customFormat="false" ht="15" hidden="false" customHeight="false" outlineLevel="0" collapsed="false">
      <c r="A5615" s="25" t="s">
        <v>2767</v>
      </c>
      <c r="B5615" s="25" t="s">
        <v>78</v>
      </c>
      <c r="C5615" s="25" t="s">
        <v>148</v>
      </c>
      <c r="D5615" s="25" t="s">
        <v>266</v>
      </c>
      <c r="E5615" s="25" t="s">
        <v>55</v>
      </c>
      <c r="F5615" s="25" t="s">
        <v>9335</v>
      </c>
      <c r="G5615" s="25" t="s">
        <v>9458</v>
      </c>
      <c r="H5615" s="25" t="n">
        <v>0</v>
      </c>
    </row>
    <row r="5616" customFormat="false" ht="15" hidden="false" customHeight="false" outlineLevel="0" collapsed="false">
      <c r="A5616" s="25" t="s">
        <v>6383</v>
      </c>
      <c r="B5616" s="25" t="s">
        <v>106</v>
      </c>
      <c r="C5616" s="25" t="s">
        <v>160</v>
      </c>
      <c r="D5616" s="25" t="s">
        <v>419</v>
      </c>
      <c r="E5616" s="25" t="s">
        <v>55</v>
      </c>
      <c r="F5616" s="25" t="s">
        <v>9335</v>
      </c>
      <c r="G5616" s="25" t="s">
        <v>9358</v>
      </c>
      <c r="H5616" s="25" t="n">
        <v>0</v>
      </c>
    </row>
    <row r="5617" customFormat="false" ht="15" hidden="false" customHeight="false" outlineLevel="0" collapsed="false">
      <c r="A5617" s="25" t="s">
        <v>7544</v>
      </c>
      <c r="B5617" s="25" t="s">
        <v>112</v>
      </c>
      <c r="C5617" s="25" t="s">
        <v>9107</v>
      </c>
      <c r="D5617" s="25" t="s">
        <v>1778</v>
      </c>
      <c r="E5617" s="25" t="s">
        <v>55</v>
      </c>
      <c r="F5617" s="25" t="s">
        <v>9335</v>
      </c>
      <c r="G5617" s="25" t="s">
        <v>9424</v>
      </c>
      <c r="H5617" s="25" t="n">
        <v>0</v>
      </c>
    </row>
    <row r="5618" customFormat="false" ht="15" hidden="false" customHeight="false" outlineLevel="0" collapsed="false">
      <c r="A5618" s="25" t="s">
        <v>7545</v>
      </c>
      <c r="B5618" s="25" t="s">
        <v>112</v>
      </c>
      <c r="C5618" s="25" t="s">
        <v>178</v>
      </c>
      <c r="D5618" s="25" t="s">
        <v>494</v>
      </c>
      <c r="E5618" s="25" t="s">
        <v>54</v>
      </c>
      <c r="F5618" s="25" t="s">
        <v>9335</v>
      </c>
      <c r="G5618" s="25" t="s">
        <v>9354</v>
      </c>
      <c r="H5618" s="25" t="n">
        <v>4231</v>
      </c>
    </row>
    <row r="5619" customFormat="false" ht="15" hidden="false" customHeight="false" outlineLevel="0" collapsed="false">
      <c r="A5619" s="25" t="s">
        <v>3108</v>
      </c>
      <c r="B5619" s="25" t="s">
        <v>76</v>
      </c>
      <c r="C5619" s="25" t="s">
        <v>186</v>
      </c>
      <c r="E5619" s="25" t="s">
        <v>56</v>
      </c>
      <c r="F5619" s="25" t="s">
        <v>9335</v>
      </c>
    </row>
    <row r="5620" customFormat="false" ht="15" hidden="false" customHeight="false" outlineLevel="0" collapsed="false">
      <c r="A5620" s="25" t="s">
        <v>1074</v>
      </c>
      <c r="B5620" s="25" t="s">
        <v>72</v>
      </c>
      <c r="C5620" s="25" t="s">
        <v>178</v>
      </c>
      <c r="D5620" s="25" t="s">
        <v>266</v>
      </c>
      <c r="E5620" s="25" t="s">
        <v>55</v>
      </c>
      <c r="F5620" s="25" t="s">
        <v>9335</v>
      </c>
      <c r="G5620" s="25" t="s">
        <v>9365</v>
      </c>
      <c r="H5620" s="25" t="n">
        <v>0</v>
      </c>
    </row>
    <row r="5621" customFormat="false" ht="15" hidden="false" customHeight="false" outlineLevel="0" collapsed="false">
      <c r="A5621" s="25" t="s">
        <v>1075</v>
      </c>
      <c r="B5621" s="25" t="s">
        <v>72</v>
      </c>
      <c r="C5621" s="25" t="s">
        <v>160</v>
      </c>
      <c r="D5621" s="25" t="s">
        <v>257</v>
      </c>
      <c r="E5621" s="25" t="s">
        <v>55</v>
      </c>
      <c r="F5621" s="25" t="s">
        <v>9335</v>
      </c>
      <c r="G5621" s="25" t="s">
        <v>9365</v>
      </c>
      <c r="H5621" s="25" t="n">
        <v>0</v>
      </c>
    </row>
    <row r="5622" customFormat="false" ht="15" hidden="false" customHeight="false" outlineLevel="0" collapsed="false">
      <c r="A5622" s="25" t="s">
        <v>1366</v>
      </c>
      <c r="B5622" s="25" t="s">
        <v>73</v>
      </c>
      <c r="C5622" s="25" t="s">
        <v>160</v>
      </c>
      <c r="D5622" s="25" t="s">
        <v>164</v>
      </c>
      <c r="E5622" s="25" t="s">
        <v>56</v>
      </c>
      <c r="F5622" s="25" t="s">
        <v>9335</v>
      </c>
    </row>
    <row r="5623" customFormat="false" ht="15" hidden="false" customHeight="false" outlineLevel="0" collapsed="false">
      <c r="A5623" s="25" t="s">
        <v>3681</v>
      </c>
      <c r="B5623" s="25" t="s">
        <v>79</v>
      </c>
      <c r="C5623" s="25" t="s">
        <v>9107</v>
      </c>
      <c r="E5623" s="25" t="s">
        <v>56</v>
      </c>
      <c r="F5623" s="25" t="s">
        <v>9335</v>
      </c>
    </row>
    <row r="5624" customFormat="false" ht="15" hidden="false" customHeight="false" outlineLevel="0" collapsed="false">
      <c r="A5624" s="25" t="s">
        <v>5994</v>
      </c>
      <c r="B5624" s="25" t="s">
        <v>97</v>
      </c>
      <c r="C5624" s="25" t="s">
        <v>160</v>
      </c>
      <c r="D5624" s="25" t="s">
        <v>1189</v>
      </c>
      <c r="E5624" s="25" t="s">
        <v>55</v>
      </c>
      <c r="F5624" s="25" t="s">
        <v>9335</v>
      </c>
      <c r="G5624" s="25" t="s">
        <v>9455</v>
      </c>
      <c r="H5624" s="25" t="n">
        <v>0</v>
      </c>
    </row>
    <row r="5625" customFormat="false" ht="15" hidden="false" customHeight="false" outlineLevel="0" collapsed="false">
      <c r="A5625" s="25" t="s">
        <v>1675</v>
      </c>
      <c r="B5625" s="25" t="s">
        <v>71</v>
      </c>
      <c r="C5625" s="25" t="s">
        <v>148</v>
      </c>
      <c r="E5625" s="25" t="s">
        <v>56</v>
      </c>
      <c r="F5625" s="25" t="s">
        <v>9335</v>
      </c>
    </row>
    <row r="5626" customFormat="false" ht="15" hidden="false" customHeight="false" outlineLevel="0" collapsed="false">
      <c r="A5626" s="25" t="s">
        <v>1676</v>
      </c>
      <c r="B5626" s="25" t="s">
        <v>71</v>
      </c>
      <c r="C5626" s="25" t="s">
        <v>148</v>
      </c>
      <c r="E5626" s="25" t="s">
        <v>56</v>
      </c>
      <c r="F5626" s="25" t="s">
        <v>9335</v>
      </c>
    </row>
    <row r="5627" customFormat="false" ht="15" hidden="false" customHeight="false" outlineLevel="0" collapsed="false">
      <c r="A5627" s="25" t="s">
        <v>7211</v>
      </c>
      <c r="B5627" s="25" t="s">
        <v>104</v>
      </c>
      <c r="C5627" s="25" t="s">
        <v>160</v>
      </c>
      <c r="E5627" s="25" t="s">
        <v>56</v>
      </c>
      <c r="F5627" s="25" t="s">
        <v>9335</v>
      </c>
    </row>
    <row r="5628" customFormat="false" ht="15" hidden="false" customHeight="false" outlineLevel="0" collapsed="false">
      <c r="A5628" s="25" t="s">
        <v>4544</v>
      </c>
      <c r="B5628" s="25" t="s">
        <v>86</v>
      </c>
      <c r="C5628" s="25" t="s">
        <v>148</v>
      </c>
      <c r="D5628" s="25" t="s">
        <v>1156</v>
      </c>
      <c r="E5628" s="25" t="s">
        <v>54</v>
      </c>
      <c r="F5628" s="25" t="s">
        <v>9335</v>
      </c>
      <c r="G5628" s="25" t="s">
        <v>9358</v>
      </c>
      <c r="H5628" s="25" t="n">
        <v>53</v>
      </c>
    </row>
    <row r="5629" customFormat="false" ht="15" hidden="false" customHeight="false" outlineLevel="0" collapsed="false">
      <c r="A5629" s="25" t="s">
        <v>482</v>
      </c>
      <c r="B5629" s="25" t="s">
        <v>69</v>
      </c>
      <c r="C5629" s="25" t="s">
        <v>148</v>
      </c>
      <c r="E5629" s="25" t="s">
        <v>56</v>
      </c>
      <c r="F5629" s="25" t="s">
        <v>9351</v>
      </c>
    </row>
    <row r="5630" customFormat="false" ht="15" hidden="false" customHeight="false" outlineLevel="0" collapsed="false">
      <c r="A5630" s="25" t="s">
        <v>483</v>
      </c>
      <c r="B5630" s="25" t="s">
        <v>69</v>
      </c>
      <c r="C5630" s="25" t="s">
        <v>160</v>
      </c>
      <c r="D5630" s="25" t="s">
        <v>484</v>
      </c>
      <c r="E5630" s="25" t="s">
        <v>56</v>
      </c>
      <c r="F5630" s="25" t="s">
        <v>9351</v>
      </c>
    </row>
    <row r="5631" customFormat="false" ht="15" hidden="false" customHeight="false" outlineLevel="0" collapsed="false">
      <c r="A5631" s="25" t="s">
        <v>486</v>
      </c>
      <c r="B5631" s="25" t="s">
        <v>69</v>
      </c>
      <c r="C5631" s="25" t="s">
        <v>148</v>
      </c>
      <c r="D5631" s="25" t="s">
        <v>210</v>
      </c>
      <c r="E5631" s="25" t="s">
        <v>54</v>
      </c>
      <c r="F5631" s="25" t="s">
        <v>9351</v>
      </c>
      <c r="G5631" s="25" t="s">
        <v>9347</v>
      </c>
      <c r="H5631" s="25" t="n">
        <v>52</v>
      </c>
    </row>
    <row r="5632" customFormat="false" ht="15" hidden="false" customHeight="false" outlineLevel="0" collapsed="false">
      <c r="A5632" s="25" t="s">
        <v>4874</v>
      </c>
      <c r="B5632" s="25" t="s">
        <v>98</v>
      </c>
      <c r="C5632" s="25" t="s">
        <v>170</v>
      </c>
      <c r="D5632" s="25" t="s">
        <v>1690</v>
      </c>
      <c r="E5632" s="25" t="s">
        <v>54</v>
      </c>
      <c r="F5632" s="25" t="s">
        <v>9351</v>
      </c>
      <c r="G5632" s="25" t="s">
        <v>9386</v>
      </c>
      <c r="H5632" s="25" t="n">
        <v>938</v>
      </c>
    </row>
    <row r="5633" customFormat="false" ht="15" hidden="false" customHeight="false" outlineLevel="0" collapsed="false">
      <c r="A5633" s="25" t="s">
        <v>5187</v>
      </c>
      <c r="B5633" s="25" t="s">
        <v>95</v>
      </c>
      <c r="C5633" s="25" t="s">
        <v>178</v>
      </c>
      <c r="E5633" s="25" t="s">
        <v>56</v>
      </c>
      <c r="F5633" s="25" t="s">
        <v>9351</v>
      </c>
    </row>
    <row r="5634" customFormat="false" ht="15" hidden="false" customHeight="false" outlineLevel="0" collapsed="false">
      <c r="A5634" s="25" t="s">
        <v>793</v>
      </c>
      <c r="B5634" s="25" t="s">
        <v>70</v>
      </c>
      <c r="C5634" s="25" t="s">
        <v>160</v>
      </c>
      <c r="E5634" s="25" t="s">
        <v>56</v>
      </c>
      <c r="F5634" s="25" t="s">
        <v>9351</v>
      </c>
    </row>
    <row r="5635" customFormat="false" ht="15" hidden="false" customHeight="false" outlineLevel="0" collapsed="false">
      <c r="A5635" s="25" t="s">
        <v>2278</v>
      </c>
      <c r="B5635" s="25" t="s">
        <v>80</v>
      </c>
      <c r="C5635" s="25" t="s">
        <v>160</v>
      </c>
      <c r="D5635" s="25" t="s">
        <v>169</v>
      </c>
      <c r="E5635" s="25" t="s">
        <v>55</v>
      </c>
      <c r="F5635" s="25" t="s">
        <v>9351</v>
      </c>
      <c r="G5635" s="25" t="s">
        <v>9368</v>
      </c>
      <c r="H5635" s="25" t="n">
        <v>0</v>
      </c>
    </row>
    <row r="5636" customFormat="false" ht="15" hidden="false" customHeight="false" outlineLevel="0" collapsed="false">
      <c r="A5636" s="25" t="s">
        <v>5741</v>
      </c>
      <c r="B5636" s="25" t="s">
        <v>96</v>
      </c>
      <c r="C5636" s="25" t="s">
        <v>170</v>
      </c>
      <c r="D5636" s="25" t="s">
        <v>663</v>
      </c>
      <c r="E5636" s="25" t="s">
        <v>54</v>
      </c>
      <c r="F5636" s="25" t="s">
        <v>9351</v>
      </c>
      <c r="G5636" s="25" t="s">
        <v>9385</v>
      </c>
      <c r="H5636" s="25" t="n">
        <v>1050</v>
      </c>
    </row>
    <row r="5637" customFormat="false" ht="15" hidden="false" customHeight="false" outlineLevel="0" collapsed="false">
      <c r="A5637" s="25" t="s">
        <v>5742</v>
      </c>
      <c r="B5637" s="25" t="s">
        <v>96</v>
      </c>
      <c r="C5637" s="25" t="s">
        <v>160</v>
      </c>
      <c r="D5637" s="25" t="s">
        <v>644</v>
      </c>
      <c r="E5637" s="25" t="s">
        <v>54</v>
      </c>
      <c r="F5637" s="25" t="s">
        <v>9351</v>
      </c>
      <c r="G5637" s="25" t="s">
        <v>9363</v>
      </c>
      <c r="H5637" s="25" t="n">
        <v>3440</v>
      </c>
    </row>
    <row r="5638" customFormat="false" ht="15" hidden="false" customHeight="false" outlineLevel="0" collapsed="false">
      <c r="A5638" s="25" t="s">
        <v>6190</v>
      </c>
      <c r="B5638" s="25" t="s">
        <v>108</v>
      </c>
      <c r="C5638" s="25" t="s">
        <v>2445</v>
      </c>
      <c r="E5638" s="25" t="s">
        <v>56</v>
      </c>
      <c r="F5638" s="25" t="s">
        <v>9351</v>
      </c>
    </row>
    <row r="5639" customFormat="false" ht="15" hidden="false" customHeight="false" outlineLevel="0" collapsed="false">
      <c r="A5639" s="25" t="s">
        <v>2768</v>
      </c>
      <c r="B5639" s="25" t="s">
        <v>78</v>
      </c>
      <c r="C5639" s="25" t="s">
        <v>148</v>
      </c>
      <c r="D5639" s="25" t="s">
        <v>173</v>
      </c>
      <c r="E5639" s="25" t="s">
        <v>56</v>
      </c>
      <c r="F5639" s="25" t="s">
        <v>9351</v>
      </c>
    </row>
    <row r="5640" customFormat="false" ht="15" hidden="false" customHeight="false" outlineLevel="0" collapsed="false">
      <c r="A5640" s="25" t="s">
        <v>2769</v>
      </c>
      <c r="B5640" s="25" t="s">
        <v>78</v>
      </c>
      <c r="C5640" s="25" t="s">
        <v>148</v>
      </c>
      <c r="E5640" s="25" t="s">
        <v>56</v>
      </c>
      <c r="F5640" s="25" t="s">
        <v>9351</v>
      </c>
    </row>
    <row r="5641" customFormat="false" ht="15" hidden="false" customHeight="false" outlineLevel="0" collapsed="false">
      <c r="A5641" s="25" t="s">
        <v>2770</v>
      </c>
      <c r="B5641" s="25" t="s">
        <v>78</v>
      </c>
      <c r="C5641" s="25" t="s">
        <v>9107</v>
      </c>
      <c r="D5641" s="25" t="s">
        <v>188</v>
      </c>
      <c r="E5641" s="25" t="s">
        <v>55</v>
      </c>
      <c r="F5641" s="25" t="s">
        <v>9351</v>
      </c>
      <c r="G5641" s="25" t="s">
        <v>9366</v>
      </c>
      <c r="H5641" s="25" t="n">
        <v>0</v>
      </c>
    </row>
    <row r="5642" customFormat="false" ht="15" hidden="false" customHeight="false" outlineLevel="0" collapsed="false">
      <c r="A5642" s="25" t="s">
        <v>3109</v>
      </c>
      <c r="B5642" s="25" t="s">
        <v>76</v>
      </c>
      <c r="C5642" s="25" t="s">
        <v>186</v>
      </c>
      <c r="E5642" s="25" t="s">
        <v>56</v>
      </c>
      <c r="F5642" s="25" t="s">
        <v>9351</v>
      </c>
    </row>
    <row r="5643" customFormat="false" ht="15" hidden="false" customHeight="false" outlineLevel="0" collapsed="false">
      <c r="A5643" s="25" t="s">
        <v>7874</v>
      </c>
      <c r="B5643" s="25" t="s">
        <v>114</v>
      </c>
      <c r="C5643" s="25" t="s">
        <v>148</v>
      </c>
      <c r="D5643" s="25" t="s">
        <v>210</v>
      </c>
      <c r="E5643" s="25" t="s">
        <v>56</v>
      </c>
      <c r="F5643" s="25" t="s">
        <v>9351</v>
      </c>
    </row>
    <row r="5644" customFormat="false" ht="15" hidden="false" customHeight="false" outlineLevel="0" collapsed="false">
      <c r="A5644" s="25" t="s">
        <v>8295</v>
      </c>
      <c r="B5644" s="25" t="s">
        <v>113</v>
      </c>
      <c r="C5644" s="25" t="s">
        <v>186</v>
      </c>
      <c r="E5644" s="25" t="s">
        <v>56</v>
      </c>
      <c r="F5644" s="25" t="s">
        <v>9351</v>
      </c>
    </row>
    <row r="5645" customFormat="false" ht="15" hidden="false" customHeight="false" outlineLevel="0" collapsed="false">
      <c r="A5645" s="25" t="s">
        <v>8296</v>
      </c>
      <c r="B5645" s="25" t="s">
        <v>113</v>
      </c>
      <c r="C5645" s="25" t="s">
        <v>170</v>
      </c>
      <c r="D5645" s="25" t="s">
        <v>1158</v>
      </c>
      <c r="E5645" s="25" t="s">
        <v>55</v>
      </c>
      <c r="F5645" s="25" t="s">
        <v>9351</v>
      </c>
      <c r="G5645" s="25" t="s">
        <v>9432</v>
      </c>
      <c r="H5645" s="25" t="n">
        <v>0</v>
      </c>
    </row>
    <row r="5646" customFormat="false" ht="15" hidden="false" customHeight="false" outlineLevel="0" collapsed="false">
      <c r="A5646" s="25" t="s">
        <v>1076</v>
      </c>
      <c r="B5646" s="25" t="s">
        <v>72</v>
      </c>
      <c r="C5646" s="25" t="s">
        <v>148</v>
      </c>
      <c r="E5646" s="25" t="s">
        <v>56</v>
      </c>
      <c r="F5646" s="25" t="s">
        <v>9351</v>
      </c>
    </row>
    <row r="5647" customFormat="false" ht="15" hidden="false" customHeight="false" outlineLevel="0" collapsed="false">
      <c r="A5647" s="25" t="s">
        <v>1077</v>
      </c>
      <c r="B5647" s="25" t="s">
        <v>72</v>
      </c>
      <c r="C5647" s="25" t="s">
        <v>160</v>
      </c>
      <c r="D5647" s="25" t="s">
        <v>193</v>
      </c>
      <c r="E5647" s="25" t="s">
        <v>56</v>
      </c>
      <c r="F5647" s="25" t="s">
        <v>9351</v>
      </c>
    </row>
    <row r="5648" customFormat="false" ht="15" hidden="false" customHeight="false" outlineLevel="0" collapsed="false">
      <c r="A5648" s="25" t="s">
        <v>3393</v>
      </c>
      <c r="B5648" s="25" t="s">
        <v>77</v>
      </c>
      <c r="C5648" s="25" t="s">
        <v>160</v>
      </c>
      <c r="E5648" s="25" t="s">
        <v>56</v>
      </c>
      <c r="F5648" s="25" t="s">
        <v>9351</v>
      </c>
    </row>
    <row r="5649" customFormat="false" ht="15" hidden="false" customHeight="false" outlineLevel="0" collapsed="false">
      <c r="A5649" s="25" t="s">
        <v>1367</v>
      </c>
      <c r="B5649" s="25" t="s">
        <v>73</v>
      </c>
      <c r="C5649" s="25" t="s">
        <v>160</v>
      </c>
      <c r="D5649" s="25" t="s">
        <v>1049</v>
      </c>
      <c r="E5649" s="25" t="s">
        <v>56</v>
      </c>
      <c r="F5649" s="25" t="s">
        <v>9351</v>
      </c>
    </row>
    <row r="5650" customFormat="false" ht="15" hidden="false" customHeight="false" outlineLevel="0" collapsed="false">
      <c r="A5650" s="25" t="s">
        <v>3682</v>
      </c>
      <c r="B5650" s="25" t="s">
        <v>79</v>
      </c>
      <c r="C5650" s="25" t="s">
        <v>170</v>
      </c>
      <c r="D5650" s="25" t="s">
        <v>154</v>
      </c>
      <c r="E5650" s="25" t="s">
        <v>56</v>
      </c>
      <c r="F5650" s="25" t="s">
        <v>9351</v>
      </c>
    </row>
    <row r="5651" customFormat="false" ht="15" hidden="false" customHeight="false" outlineLevel="0" collapsed="false">
      <c r="A5651" s="25" t="s">
        <v>3683</v>
      </c>
      <c r="B5651" s="25" t="s">
        <v>79</v>
      </c>
      <c r="C5651" s="25" t="s">
        <v>148</v>
      </c>
      <c r="E5651" s="25" t="s">
        <v>56</v>
      </c>
      <c r="F5651" s="25" t="s">
        <v>9351</v>
      </c>
    </row>
    <row r="5652" customFormat="false" ht="15" hidden="false" customHeight="false" outlineLevel="0" collapsed="false">
      <c r="A5652" s="25" t="s">
        <v>3684</v>
      </c>
      <c r="B5652" s="25" t="s">
        <v>79</v>
      </c>
      <c r="C5652" s="25" t="s">
        <v>170</v>
      </c>
      <c r="D5652" s="25" t="s">
        <v>169</v>
      </c>
      <c r="E5652" s="25" t="s">
        <v>54</v>
      </c>
      <c r="F5652" s="25" t="s">
        <v>9351</v>
      </c>
      <c r="G5652" s="25" t="s">
        <v>9359</v>
      </c>
      <c r="H5652" s="25" t="n">
        <v>1126</v>
      </c>
    </row>
    <row r="5653" customFormat="false" ht="15" hidden="false" customHeight="false" outlineLevel="0" collapsed="false">
      <c r="A5653" s="25" t="s">
        <v>5995</v>
      </c>
      <c r="B5653" s="25" t="s">
        <v>97</v>
      </c>
      <c r="C5653" s="25" t="s">
        <v>9107</v>
      </c>
      <c r="D5653" s="25" t="s">
        <v>452</v>
      </c>
      <c r="E5653" s="25" t="s">
        <v>54</v>
      </c>
      <c r="F5653" s="25" t="s">
        <v>9351</v>
      </c>
      <c r="G5653" s="25" t="s">
        <v>9349</v>
      </c>
      <c r="H5653" s="25" t="n">
        <v>3963</v>
      </c>
    </row>
    <row r="5654" customFormat="false" ht="15" hidden="false" customHeight="false" outlineLevel="0" collapsed="false">
      <c r="A5654" s="25" t="s">
        <v>5996</v>
      </c>
      <c r="B5654" s="25" t="s">
        <v>97</v>
      </c>
      <c r="C5654" s="25" t="s">
        <v>9107</v>
      </c>
      <c r="D5654" s="25" t="s">
        <v>1189</v>
      </c>
      <c r="E5654" s="25" t="s">
        <v>54</v>
      </c>
      <c r="F5654" s="25" t="s">
        <v>9351</v>
      </c>
      <c r="G5654" s="25" t="s">
        <v>9363</v>
      </c>
      <c r="H5654" s="25" t="n">
        <v>5401</v>
      </c>
    </row>
    <row r="5655" customFormat="false" ht="15" hidden="false" customHeight="false" outlineLevel="0" collapsed="false">
      <c r="A5655" s="25" t="s">
        <v>4315</v>
      </c>
      <c r="B5655" s="25" t="s">
        <v>88</v>
      </c>
      <c r="C5655" s="25" t="s">
        <v>160</v>
      </c>
      <c r="D5655" s="25" t="s">
        <v>421</v>
      </c>
      <c r="E5655" s="25" t="s">
        <v>55</v>
      </c>
      <c r="F5655" s="25" t="s">
        <v>9351</v>
      </c>
      <c r="G5655" s="25" t="s">
        <v>9361</v>
      </c>
      <c r="H5655" s="25" t="n">
        <v>0</v>
      </c>
    </row>
    <row r="5656" customFormat="false" ht="15" hidden="false" customHeight="false" outlineLevel="0" collapsed="false">
      <c r="A5656" s="25" t="s">
        <v>4316</v>
      </c>
      <c r="B5656" s="25" t="s">
        <v>88</v>
      </c>
      <c r="C5656" s="25" t="s">
        <v>170</v>
      </c>
      <c r="D5656" s="25" t="s">
        <v>421</v>
      </c>
      <c r="E5656" s="25" t="s">
        <v>54</v>
      </c>
      <c r="F5656" s="25" t="s">
        <v>9351</v>
      </c>
      <c r="G5656" s="25" t="s">
        <v>9461</v>
      </c>
      <c r="H5656" s="25" t="n">
        <v>965</v>
      </c>
    </row>
    <row r="5657" customFormat="false" ht="15" hidden="false" customHeight="false" outlineLevel="0" collapsed="false">
      <c r="A5657" s="25" t="s">
        <v>1677</v>
      </c>
      <c r="B5657" s="25" t="s">
        <v>71</v>
      </c>
      <c r="C5657" s="25" t="s">
        <v>186</v>
      </c>
      <c r="E5657" s="25" t="s">
        <v>56</v>
      </c>
      <c r="F5657" s="25" t="s">
        <v>9351</v>
      </c>
    </row>
    <row r="5658" customFormat="false" ht="15" hidden="false" customHeight="false" outlineLevel="0" collapsed="false">
      <c r="A5658" s="25" t="s">
        <v>1678</v>
      </c>
      <c r="B5658" s="25" t="s">
        <v>71</v>
      </c>
      <c r="C5658" s="25" t="s">
        <v>148</v>
      </c>
      <c r="E5658" s="25" t="s">
        <v>56</v>
      </c>
      <c r="F5658" s="25" t="s">
        <v>9351</v>
      </c>
    </row>
    <row r="5659" customFormat="false" ht="15" hidden="false" customHeight="false" outlineLevel="0" collapsed="false">
      <c r="A5659" s="25" t="s">
        <v>1679</v>
      </c>
      <c r="B5659" s="25" t="s">
        <v>71</v>
      </c>
      <c r="C5659" s="25" t="s">
        <v>186</v>
      </c>
      <c r="D5659" s="25" t="s">
        <v>195</v>
      </c>
      <c r="E5659" s="25" t="s">
        <v>54</v>
      </c>
      <c r="F5659" s="25" t="s">
        <v>9351</v>
      </c>
      <c r="G5659" s="25" t="s">
        <v>9421</v>
      </c>
      <c r="H5659" s="25" t="n">
        <v>534</v>
      </c>
    </row>
    <row r="5660" customFormat="false" ht="15" hidden="false" customHeight="false" outlineLevel="0" collapsed="false">
      <c r="A5660" s="25" t="s">
        <v>7212</v>
      </c>
      <c r="B5660" s="25" t="s">
        <v>104</v>
      </c>
      <c r="C5660" s="25" t="s">
        <v>148</v>
      </c>
      <c r="D5660" s="25" t="s">
        <v>1671</v>
      </c>
      <c r="E5660" s="25" t="s">
        <v>56</v>
      </c>
      <c r="F5660" s="25" t="s">
        <v>9351</v>
      </c>
    </row>
    <row r="5661" customFormat="false" ht="15" hidden="false" customHeight="false" outlineLevel="0" collapsed="false">
      <c r="A5661" s="25" t="s">
        <v>4698</v>
      </c>
      <c r="B5661" s="25" t="s">
        <v>90</v>
      </c>
      <c r="C5661" s="25" t="s">
        <v>148</v>
      </c>
      <c r="D5661" s="25" t="s">
        <v>1347</v>
      </c>
      <c r="E5661" s="25" t="s">
        <v>54</v>
      </c>
      <c r="F5661" s="25" t="s">
        <v>9351</v>
      </c>
      <c r="G5661" s="25" t="s">
        <v>9460</v>
      </c>
      <c r="H5661" s="25" t="n">
        <v>50</v>
      </c>
    </row>
    <row r="5662" customFormat="false" ht="15" hidden="false" customHeight="false" outlineLevel="0" collapsed="false">
      <c r="A5662" s="25" t="s">
        <v>3980</v>
      </c>
      <c r="B5662" s="25" t="s">
        <v>87</v>
      </c>
      <c r="C5662" s="25" t="s">
        <v>148</v>
      </c>
      <c r="D5662" s="25" t="s">
        <v>210</v>
      </c>
      <c r="E5662" s="25" t="s">
        <v>56</v>
      </c>
      <c r="F5662" s="25" t="s">
        <v>9332</v>
      </c>
    </row>
    <row r="5663" customFormat="false" ht="15" hidden="false" customHeight="false" outlineLevel="0" collapsed="false">
      <c r="A5663" s="25" t="s">
        <v>5474</v>
      </c>
      <c r="B5663" s="25" t="s">
        <v>94</v>
      </c>
      <c r="C5663" s="25" t="s">
        <v>170</v>
      </c>
      <c r="E5663" s="25" t="s">
        <v>56</v>
      </c>
      <c r="F5663" s="25" t="s">
        <v>9332</v>
      </c>
    </row>
    <row r="5664" customFormat="false" ht="15" hidden="false" customHeight="false" outlineLevel="0" collapsed="false">
      <c r="A5664" s="25" t="s">
        <v>2279</v>
      </c>
      <c r="B5664" s="25" t="s">
        <v>80</v>
      </c>
      <c r="C5664" s="25" t="s">
        <v>9107</v>
      </c>
      <c r="E5664" s="25" t="s">
        <v>56</v>
      </c>
      <c r="F5664" s="25" t="s">
        <v>9332</v>
      </c>
    </row>
    <row r="5665" customFormat="false" ht="15" hidden="false" customHeight="false" outlineLevel="0" collapsed="false">
      <c r="A5665" s="25" t="s">
        <v>2280</v>
      </c>
      <c r="B5665" s="25" t="s">
        <v>80</v>
      </c>
      <c r="C5665" s="25" t="s">
        <v>9107</v>
      </c>
      <c r="E5665" s="25" t="s">
        <v>56</v>
      </c>
      <c r="F5665" s="25" t="s">
        <v>9332</v>
      </c>
    </row>
    <row r="5666" customFormat="false" ht="15" hidden="false" customHeight="false" outlineLevel="0" collapsed="false">
      <c r="A5666" s="25" t="s">
        <v>5743</v>
      </c>
      <c r="B5666" s="25" t="s">
        <v>96</v>
      </c>
      <c r="C5666" s="25" t="s">
        <v>9107</v>
      </c>
      <c r="D5666" s="25" t="s">
        <v>1158</v>
      </c>
      <c r="E5666" s="25" t="s">
        <v>54</v>
      </c>
      <c r="F5666" s="25" t="s">
        <v>9332</v>
      </c>
      <c r="G5666" s="25" t="s">
        <v>9363</v>
      </c>
      <c r="H5666" s="25" t="n">
        <v>5186</v>
      </c>
    </row>
    <row r="5667" customFormat="false" ht="15" hidden="false" customHeight="false" outlineLevel="0" collapsed="false">
      <c r="A5667" s="25" t="s">
        <v>6191</v>
      </c>
      <c r="B5667" s="25" t="s">
        <v>108</v>
      </c>
      <c r="C5667" s="25" t="s">
        <v>160</v>
      </c>
      <c r="D5667" s="25" t="s">
        <v>633</v>
      </c>
      <c r="E5667" s="25" t="s">
        <v>54</v>
      </c>
      <c r="F5667" s="25" t="s">
        <v>9332</v>
      </c>
      <c r="G5667" s="25" t="s">
        <v>9442</v>
      </c>
      <c r="H5667" s="25" t="n">
        <v>3308</v>
      </c>
    </row>
    <row r="5668" customFormat="false" ht="15" hidden="false" customHeight="false" outlineLevel="0" collapsed="false">
      <c r="A5668" s="25" t="s">
        <v>2771</v>
      </c>
      <c r="B5668" s="25" t="s">
        <v>78</v>
      </c>
      <c r="C5668" s="25" t="s">
        <v>148</v>
      </c>
      <c r="E5668" s="25" t="s">
        <v>56</v>
      </c>
      <c r="F5668" s="25" t="s">
        <v>9332</v>
      </c>
    </row>
    <row r="5669" customFormat="false" ht="15" hidden="false" customHeight="false" outlineLevel="0" collapsed="false">
      <c r="A5669" s="25" t="s">
        <v>2772</v>
      </c>
      <c r="B5669" s="25" t="s">
        <v>78</v>
      </c>
      <c r="C5669" s="25" t="s">
        <v>160</v>
      </c>
      <c r="D5669" s="25" t="s">
        <v>215</v>
      </c>
      <c r="E5669" s="25" t="s">
        <v>54</v>
      </c>
      <c r="F5669" s="25" t="s">
        <v>9332</v>
      </c>
      <c r="G5669" s="25" t="s">
        <v>9468</v>
      </c>
      <c r="H5669" s="25" t="n">
        <v>3367</v>
      </c>
    </row>
    <row r="5670" customFormat="false" ht="15" hidden="false" customHeight="false" outlineLevel="0" collapsed="false">
      <c r="A5670" s="25" t="s">
        <v>3110</v>
      </c>
      <c r="B5670" s="25" t="s">
        <v>76</v>
      </c>
      <c r="C5670" s="25" t="s">
        <v>170</v>
      </c>
      <c r="E5670" s="25" t="s">
        <v>56</v>
      </c>
      <c r="F5670" s="25" t="s">
        <v>9332</v>
      </c>
    </row>
    <row r="5671" customFormat="false" ht="15" hidden="false" customHeight="false" outlineLevel="0" collapsed="false">
      <c r="A5671" s="25" t="s">
        <v>8297</v>
      </c>
      <c r="B5671" s="25" t="s">
        <v>113</v>
      </c>
      <c r="C5671" s="25" t="s">
        <v>170</v>
      </c>
      <c r="D5671" s="25" t="s">
        <v>419</v>
      </c>
      <c r="E5671" s="25" t="s">
        <v>55</v>
      </c>
      <c r="F5671" s="25" t="s">
        <v>9332</v>
      </c>
      <c r="G5671" s="25" t="s">
        <v>9368</v>
      </c>
      <c r="H5671" s="25" t="n">
        <v>0</v>
      </c>
    </row>
    <row r="5672" customFormat="false" ht="15" hidden="false" customHeight="false" outlineLevel="0" collapsed="false">
      <c r="A5672" s="25" t="s">
        <v>8298</v>
      </c>
      <c r="B5672" s="25" t="s">
        <v>113</v>
      </c>
      <c r="C5672" s="25" t="s">
        <v>186</v>
      </c>
      <c r="D5672" s="25" t="s">
        <v>444</v>
      </c>
      <c r="E5672" s="25" t="s">
        <v>54</v>
      </c>
      <c r="F5672" s="25" t="s">
        <v>9332</v>
      </c>
      <c r="G5672" s="25" t="s">
        <v>9394</v>
      </c>
      <c r="H5672" s="25" t="n">
        <v>518</v>
      </c>
    </row>
    <row r="5673" customFormat="false" ht="15" hidden="false" customHeight="false" outlineLevel="0" collapsed="false">
      <c r="A5673" s="25" t="s">
        <v>1078</v>
      </c>
      <c r="B5673" s="25" t="s">
        <v>72</v>
      </c>
      <c r="C5673" s="25" t="s">
        <v>186</v>
      </c>
      <c r="E5673" s="25" t="s">
        <v>56</v>
      </c>
      <c r="F5673" s="25" t="s">
        <v>9332</v>
      </c>
    </row>
    <row r="5674" customFormat="false" ht="15" hidden="false" customHeight="false" outlineLevel="0" collapsed="false">
      <c r="A5674" s="25" t="s">
        <v>1368</v>
      </c>
      <c r="B5674" s="25" t="s">
        <v>73</v>
      </c>
      <c r="C5674" s="25" t="s">
        <v>186</v>
      </c>
      <c r="D5674" s="25" t="s">
        <v>218</v>
      </c>
      <c r="E5674" s="25" t="s">
        <v>56</v>
      </c>
      <c r="F5674" s="25" t="s">
        <v>9332</v>
      </c>
    </row>
    <row r="5675" customFormat="false" ht="15" hidden="false" customHeight="false" outlineLevel="0" collapsed="false">
      <c r="A5675" s="25" t="s">
        <v>1369</v>
      </c>
      <c r="B5675" s="25" t="s">
        <v>73</v>
      </c>
      <c r="C5675" s="25" t="s">
        <v>160</v>
      </c>
      <c r="D5675" s="25" t="s">
        <v>198</v>
      </c>
      <c r="E5675" s="25" t="s">
        <v>56</v>
      </c>
      <c r="F5675" s="25" t="s">
        <v>9332</v>
      </c>
    </row>
    <row r="5676" customFormat="false" ht="15" hidden="false" customHeight="false" outlineLevel="0" collapsed="false">
      <c r="A5676" s="25" t="s">
        <v>3685</v>
      </c>
      <c r="B5676" s="25" t="s">
        <v>79</v>
      </c>
      <c r="C5676" s="25" t="s">
        <v>170</v>
      </c>
      <c r="D5676" s="25" t="s">
        <v>661</v>
      </c>
      <c r="E5676" s="25" t="s">
        <v>56</v>
      </c>
      <c r="F5676" s="25" t="s">
        <v>9332</v>
      </c>
    </row>
    <row r="5677" customFormat="false" ht="15" hidden="false" customHeight="false" outlineLevel="0" collapsed="false">
      <c r="A5677" s="25" t="s">
        <v>5997</v>
      </c>
      <c r="B5677" s="25" t="s">
        <v>97</v>
      </c>
      <c r="C5677" s="25" t="s">
        <v>9107</v>
      </c>
      <c r="D5677" s="25" t="s">
        <v>1090</v>
      </c>
      <c r="E5677" s="25" t="s">
        <v>55</v>
      </c>
      <c r="F5677" s="25" t="s">
        <v>9332</v>
      </c>
      <c r="G5677" s="25" t="s">
        <v>9358</v>
      </c>
      <c r="H5677" s="25" t="n">
        <v>0</v>
      </c>
    </row>
    <row r="5678" customFormat="false" ht="15" hidden="false" customHeight="false" outlineLevel="0" collapsed="false">
      <c r="A5678" s="25" t="s">
        <v>5998</v>
      </c>
      <c r="B5678" s="25" t="s">
        <v>97</v>
      </c>
      <c r="C5678" s="25" t="s">
        <v>170</v>
      </c>
      <c r="D5678" s="25" t="s">
        <v>494</v>
      </c>
      <c r="E5678" s="25" t="s">
        <v>54</v>
      </c>
      <c r="F5678" s="25" t="s">
        <v>9332</v>
      </c>
      <c r="G5678" s="25" t="s">
        <v>9396</v>
      </c>
      <c r="H5678" s="25" t="n">
        <v>1128</v>
      </c>
    </row>
    <row r="5679" customFormat="false" ht="15" hidden="false" customHeight="false" outlineLevel="0" collapsed="false">
      <c r="A5679" s="25" t="s">
        <v>5999</v>
      </c>
      <c r="B5679" s="25" t="s">
        <v>97</v>
      </c>
      <c r="C5679" s="25" t="s">
        <v>178</v>
      </c>
      <c r="D5679" s="25" t="s">
        <v>663</v>
      </c>
      <c r="E5679" s="25" t="s">
        <v>54</v>
      </c>
      <c r="F5679" s="25" t="s">
        <v>9332</v>
      </c>
      <c r="G5679" s="25" t="s">
        <v>9467</v>
      </c>
      <c r="H5679" s="25" t="n">
        <v>6318</v>
      </c>
    </row>
    <row r="5680" customFormat="false" ht="15" hidden="false" customHeight="false" outlineLevel="0" collapsed="false">
      <c r="A5680" s="25" t="s">
        <v>4545</v>
      </c>
      <c r="B5680" s="25" t="s">
        <v>86</v>
      </c>
      <c r="C5680" s="25" t="s">
        <v>148</v>
      </c>
      <c r="E5680" s="25" t="s">
        <v>56</v>
      </c>
      <c r="F5680" s="25" t="s">
        <v>9332</v>
      </c>
    </row>
    <row r="5681" customFormat="false" ht="15" hidden="false" customHeight="false" outlineLevel="0" collapsed="false">
      <c r="A5681" s="25" t="s">
        <v>487</v>
      </c>
      <c r="B5681" s="25" t="s">
        <v>69</v>
      </c>
      <c r="C5681" s="25" t="s">
        <v>186</v>
      </c>
      <c r="E5681" s="25" t="s">
        <v>56</v>
      </c>
      <c r="F5681" s="25" t="s">
        <v>9354</v>
      </c>
    </row>
    <row r="5682" customFormat="false" ht="15" hidden="false" customHeight="false" outlineLevel="0" collapsed="false">
      <c r="A5682" s="25" t="s">
        <v>488</v>
      </c>
      <c r="B5682" s="25" t="s">
        <v>69</v>
      </c>
      <c r="C5682" s="25" t="s">
        <v>178</v>
      </c>
      <c r="E5682" s="25" t="s">
        <v>56</v>
      </c>
      <c r="F5682" s="25" t="s">
        <v>9354</v>
      </c>
    </row>
    <row r="5683" customFormat="false" ht="15" hidden="false" customHeight="false" outlineLevel="0" collapsed="false">
      <c r="A5683" s="25" t="s">
        <v>489</v>
      </c>
      <c r="B5683" s="25" t="s">
        <v>69</v>
      </c>
      <c r="C5683" s="25" t="s">
        <v>148</v>
      </c>
      <c r="E5683" s="25" t="s">
        <v>56</v>
      </c>
      <c r="F5683" s="25" t="s">
        <v>9354</v>
      </c>
    </row>
    <row r="5684" customFormat="false" ht="15" hidden="false" customHeight="false" outlineLevel="0" collapsed="false">
      <c r="A5684" s="25" t="s">
        <v>490</v>
      </c>
      <c r="B5684" s="25" t="s">
        <v>69</v>
      </c>
      <c r="C5684" s="25" t="s">
        <v>148</v>
      </c>
      <c r="E5684" s="25" t="s">
        <v>56</v>
      </c>
      <c r="F5684" s="25" t="s">
        <v>9354</v>
      </c>
    </row>
    <row r="5685" customFormat="false" ht="15" hidden="false" customHeight="false" outlineLevel="0" collapsed="false">
      <c r="A5685" s="25" t="s">
        <v>491</v>
      </c>
      <c r="B5685" s="25" t="s">
        <v>69</v>
      </c>
      <c r="C5685" s="25" t="s">
        <v>160</v>
      </c>
      <c r="D5685" s="25" t="s">
        <v>210</v>
      </c>
      <c r="E5685" s="25" t="s">
        <v>55</v>
      </c>
      <c r="F5685" s="25" t="s">
        <v>9354</v>
      </c>
      <c r="G5685" s="25" t="s">
        <v>9469</v>
      </c>
      <c r="H5685" s="25" t="n">
        <v>0</v>
      </c>
    </row>
    <row r="5686" customFormat="false" ht="15" hidden="false" customHeight="false" outlineLevel="0" collapsed="false">
      <c r="A5686" s="25" t="s">
        <v>4875</v>
      </c>
      <c r="B5686" s="25" t="s">
        <v>98</v>
      </c>
      <c r="C5686" s="25" t="s">
        <v>9107</v>
      </c>
      <c r="E5686" s="25" t="s">
        <v>56</v>
      </c>
      <c r="F5686" s="25" t="s">
        <v>9354</v>
      </c>
    </row>
    <row r="5687" customFormat="false" ht="15" hidden="false" customHeight="false" outlineLevel="0" collapsed="false">
      <c r="A5687" s="25" t="s">
        <v>5475</v>
      </c>
      <c r="B5687" s="25" t="s">
        <v>94</v>
      </c>
      <c r="C5687" s="25" t="s">
        <v>9107</v>
      </c>
      <c r="D5687" s="25" t="s">
        <v>151</v>
      </c>
      <c r="E5687" s="25" t="s">
        <v>56</v>
      </c>
      <c r="F5687" s="25" t="s">
        <v>9354</v>
      </c>
    </row>
    <row r="5688" customFormat="false" ht="15" hidden="false" customHeight="false" outlineLevel="0" collapsed="false">
      <c r="A5688" s="25" t="s">
        <v>5476</v>
      </c>
      <c r="B5688" s="25" t="s">
        <v>94</v>
      </c>
      <c r="C5688" s="25" t="s">
        <v>9107</v>
      </c>
      <c r="D5688" s="25" t="s">
        <v>3359</v>
      </c>
      <c r="E5688" s="25" t="s">
        <v>54</v>
      </c>
      <c r="F5688" s="25" t="s">
        <v>9354</v>
      </c>
      <c r="G5688" s="25" t="s">
        <v>9390</v>
      </c>
      <c r="H5688" s="25" t="n">
        <v>4935</v>
      </c>
    </row>
    <row r="5689" customFormat="false" ht="15" hidden="false" customHeight="false" outlineLevel="0" collapsed="false">
      <c r="A5689" s="25" t="s">
        <v>2281</v>
      </c>
      <c r="B5689" s="25" t="s">
        <v>80</v>
      </c>
      <c r="C5689" s="25" t="s">
        <v>178</v>
      </c>
      <c r="E5689" s="25" t="s">
        <v>56</v>
      </c>
      <c r="F5689" s="25" t="s">
        <v>9354</v>
      </c>
    </row>
    <row r="5690" customFormat="false" ht="15" hidden="false" customHeight="false" outlineLevel="0" collapsed="false">
      <c r="A5690" s="25" t="s">
        <v>2282</v>
      </c>
      <c r="B5690" s="25" t="s">
        <v>80</v>
      </c>
      <c r="C5690" s="25" t="s">
        <v>178</v>
      </c>
      <c r="E5690" s="25" t="s">
        <v>56</v>
      </c>
      <c r="F5690" s="25" t="s">
        <v>9354</v>
      </c>
    </row>
    <row r="5691" customFormat="false" ht="15" hidden="false" customHeight="false" outlineLevel="0" collapsed="false">
      <c r="A5691" s="25" t="s">
        <v>2283</v>
      </c>
      <c r="B5691" s="25" t="s">
        <v>80</v>
      </c>
      <c r="C5691" s="25" t="s">
        <v>170</v>
      </c>
      <c r="D5691" s="25" t="s">
        <v>231</v>
      </c>
      <c r="E5691" s="25" t="s">
        <v>54</v>
      </c>
      <c r="F5691" s="25" t="s">
        <v>9354</v>
      </c>
      <c r="G5691" s="25" t="s">
        <v>9470</v>
      </c>
      <c r="H5691" s="25" t="n">
        <v>1013</v>
      </c>
    </row>
    <row r="5692" customFormat="false" ht="15" hidden="false" customHeight="false" outlineLevel="0" collapsed="false">
      <c r="A5692" s="25" t="s">
        <v>5744</v>
      </c>
      <c r="B5692" s="25" t="s">
        <v>96</v>
      </c>
      <c r="C5692" s="25" t="s">
        <v>186</v>
      </c>
      <c r="D5692" s="25" t="s">
        <v>463</v>
      </c>
      <c r="E5692" s="25" t="s">
        <v>54</v>
      </c>
      <c r="F5692" s="25" t="s">
        <v>9354</v>
      </c>
      <c r="G5692" s="25" t="s">
        <v>9470</v>
      </c>
      <c r="H5692" s="25" t="n">
        <v>573</v>
      </c>
    </row>
    <row r="5693" customFormat="false" ht="15" hidden="false" customHeight="false" outlineLevel="0" collapsed="false">
      <c r="A5693" s="25" t="s">
        <v>5745</v>
      </c>
      <c r="B5693" s="25" t="s">
        <v>96</v>
      </c>
      <c r="C5693" s="25" t="s">
        <v>186</v>
      </c>
      <c r="D5693" s="25" t="s">
        <v>1640</v>
      </c>
      <c r="E5693" s="25" t="s">
        <v>54</v>
      </c>
      <c r="F5693" s="25" t="s">
        <v>9354</v>
      </c>
      <c r="G5693" s="25" t="s">
        <v>9465</v>
      </c>
      <c r="H5693" s="25" t="n">
        <v>535</v>
      </c>
    </row>
    <row r="5694" customFormat="false" ht="15" hidden="false" customHeight="false" outlineLevel="0" collapsed="false">
      <c r="A5694" s="25" t="s">
        <v>6192</v>
      </c>
      <c r="B5694" s="25" t="s">
        <v>108</v>
      </c>
      <c r="C5694" s="25" t="s">
        <v>148</v>
      </c>
      <c r="D5694" s="25" t="s">
        <v>663</v>
      </c>
      <c r="E5694" s="25" t="s">
        <v>56</v>
      </c>
      <c r="F5694" s="25" t="s">
        <v>9354</v>
      </c>
    </row>
    <row r="5695" customFormat="false" ht="15" hidden="false" customHeight="false" outlineLevel="0" collapsed="false">
      <c r="A5695" s="25" t="s">
        <v>6193</v>
      </c>
      <c r="B5695" s="25" t="s">
        <v>108</v>
      </c>
      <c r="C5695" s="25" t="s">
        <v>160</v>
      </c>
      <c r="D5695" s="25" t="s">
        <v>665</v>
      </c>
      <c r="E5695" s="25" t="s">
        <v>55</v>
      </c>
      <c r="F5695" s="25" t="s">
        <v>9354</v>
      </c>
      <c r="G5695" s="25" t="s">
        <v>9471</v>
      </c>
      <c r="H5695" s="25" t="n">
        <v>0</v>
      </c>
    </row>
    <row r="5696" customFormat="false" ht="15" hidden="false" customHeight="false" outlineLevel="0" collapsed="false">
      <c r="A5696" s="25" t="s">
        <v>8299</v>
      </c>
      <c r="B5696" s="25" t="s">
        <v>113</v>
      </c>
      <c r="C5696" s="25" t="s">
        <v>178</v>
      </c>
      <c r="D5696" s="25" t="s">
        <v>661</v>
      </c>
      <c r="E5696" s="25" t="s">
        <v>56</v>
      </c>
      <c r="F5696" s="25" t="s">
        <v>9354</v>
      </c>
    </row>
    <row r="5697" customFormat="false" ht="15" hidden="false" customHeight="false" outlineLevel="0" collapsed="false">
      <c r="A5697" s="25" t="s">
        <v>1079</v>
      </c>
      <c r="B5697" s="25" t="s">
        <v>72</v>
      </c>
      <c r="C5697" s="25" t="s">
        <v>170</v>
      </c>
      <c r="D5697" s="25" t="s">
        <v>218</v>
      </c>
      <c r="E5697" s="25" t="s">
        <v>54</v>
      </c>
      <c r="F5697" s="25" t="s">
        <v>9354</v>
      </c>
      <c r="G5697" s="25" t="s">
        <v>9424</v>
      </c>
      <c r="H5697" s="25" t="n">
        <v>1080</v>
      </c>
    </row>
    <row r="5698" customFormat="false" ht="15" hidden="false" customHeight="false" outlineLevel="0" collapsed="false">
      <c r="A5698" s="25" t="s">
        <v>3394</v>
      </c>
      <c r="B5698" s="25" t="s">
        <v>77</v>
      </c>
      <c r="C5698" s="25" t="s">
        <v>186</v>
      </c>
      <c r="D5698" s="25" t="s">
        <v>215</v>
      </c>
      <c r="E5698" s="25" t="s">
        <v>54</v>
      </c>
      <c r="F5698" s="25" t="s">
        <v>9354</v>
      </c>
      <c r="G5698" s="25" t="s">
        <v>9472</v>
      </c>
      <c r="H5698" s="25" t="n">
        <v>609</v>
      </c>
    </row>
    <row r="5699" customFormat="false" ht="15" hidden="false" customHeight="false" outlineLevel="0" collapsed="false">
      <c r="A5699" s="25" t="s">
        <v>1370</v>
      </c>
      <c r="B5699" s="25" t="s">
        <v>73</v>
      </c>
      <c r="C5699" s="25" t="s">
        <v>186</v>
      </c>
      <c r="D5699" s="25" t="s">
        <v>1371</v>
      </c>
      <c r="E5699" s="25" t="s">
        <v>56</v>
      </c>
      <c r="F5699" s="25" t="s">
        <v>9354</v>
      </c>
    </row>
    <row r="5700" customFormat="false" ht="15" hidden="false" customHeight="false" outlineLevel="0" collapsed="false">
      <c r="A5700" s="25" t="s">
        <v>1373</v>
      </c>
      <c r="B5700" s="25" t="s">
        <v>73</v>
      </c>
      <c r="C5700" s="25" t="s">
        <v>170</v>
      </c>
      <c r="D5700" s="25" t="s">
        <v>162</v>
      </c>
      <c r="E5700" s="25" t="s">
        <v>56</v>
      </c>
      <c r="F5700" s="25" t="s">
        <v>9354</v>
      </c>
    </row>
    <row r="5701" customFormat="false" ht="15" hidden="false" customHeight="false" outlineLevel="0" collapsed="false">
      <c r="A5701" s="25" t="s">
        <v>1374</v>
      </c>
      <c r="B5701" s="25" t="s">
        <v>73</v>
      </c>
      <c r="C5701" s="25" t="s">
        <v>186</v>
      </c>
      <c r="D5701" s="25" t="s">
        <v>151</v>
      </c>
      <c r="E5701" s="25" t="s">
        <v>55</v>
      </c>
      <c r="F5701" s="25" t="s">
        <v>9354</v>
      </c>
      <c r="G5701" s="25" t="s">
        <v>9435</v>
      </c>
      <c r="H5701" s="25" t="n">
        <v>0</v>
      </c>
    </row>
    <row r="5702" customFormat="false" ht="15" hidden="false" customHeight="false" outlineLevel="0" collapsed="false">
      <c r="A5702" s="25" t="s">
        <v>1375</v>
      </c>
      <c r="B5702" s="25" t="s">
        <v>73</v>
      </c>
      <c r="C5702" s="25" t="s">
        <v>148</v>
      </c>
      <c r="D5702" s="25" t="s">
        <v>231</v>
      </c>
      <c r="E5702" s="25" t="s">
        <v>55</v>
      </c>
      <c r="F5702" s="25" t="s">
        <v>9354</v>
      </c>
      <c r="G5702" s="25" t="s">
        <v>9366</v>
      </c>
      <c r="H5702" s="25" t="n">
        <v>0</v>
      </c>
    </row>
    <row r="5703" customFormat="false" ht="15" hidden="false" customHeight="false" outlineLevel="0" collapsed="false">
      <c r="A5703" s="25" t="s">
        <v>1680</v>
      </c>
      <c r="B5703" s="25" t="s">
        <v>71</v>
      </c>
      <c r="C5703" s="25" t="s">
        <v>148</v>
      </c>
      <c r="E5703" s="25" t="s">
        <v>56</v>
      </c>
      <c r="F5703" s="25" t="s">
        <v>9354</v>
      </c>
    </row>
    <row r="5704" customFormat="false" ht="15" hidden="false" customHeight="false" outlineLevel="0" collapsed="false">
      <c r="A5704" s="25" t="s">
        <v>1681</v>
      </c>
      <c r="B5704" s="25" t="s">
        <v>71</v>
      </c>
      <c r="C5704" s="25" t="s">
        <v>160</v>
      </c>
      <c r="D5704" s="25" t="s">
        <v>154</v>
      </c>
      <c r="E5704" s="25" t="s">
        <v>55</v>
      </c>
      <c r="F5704" s="25" t="s">
        <v>9354</v>
      </c>
      <c r="G5704" s="25" t="s">
        <v>9452</v>
      </c>
      <c r="H5704" s="25" t="n">
        <v>0</v>
      </c>
    </row>
    <row r="5705" customFormat="false" ht="15" hidden="false" customHeight="false" outlineLevel="0" collapsed="false">
      <c r="A5705" s="25" t="s">
        <v>1682</v>
      </c>
      <c r="B5705" s="25" t="s">
        <v>71</v>
      </c>
      <c r="C5705" s="25" t="s">
        <v>186</v>
      </c>
      <c r="D5705" s="25" t="s">
        <v>188</v>
      </c>
      <c r="E5705" s="25" t="s">
        <v>54</v>
      </c>
      <c r="F5705" s="25" t="s">
        <v>9354</v>
      </c>
      <c r="G5705" s="25" t="s">
        <v>9432</v>
      </c>
      <c r="H5705" s="25" t="n">
        <v>563</v>
      </c>
    </row>
    <row r="5706" customFormat="false" ht="15" hidden="false" customHeight="false" outlineLevel="0" collapsed="false">
      <c r="A5706" s="25" t="s">
        <v>7213</v>
      </c>
      <c r="B5706" s="25" t="s">
        <v>104</v>
      </c>
      <c r="C5706" s="25" t="s">
        <v>160</v>
      </c>
      <c r="D5706" s="25" t="s">
        <v>164</v>
      </c>
      <c r="E5706" s="25" t="s">
        <v>56</v>
      </c>
      <c r="F5706" s="25" t="s">
        <v>9354</v>
      </c>
    </row>
    <row r="5707" customFormat="false" ht="15" hidden="false" customHeight="false" outlineLevel="0" collapsed="false">
      <c r="A5707" s="25" t="s">
        <v>8948</v>
      </c>
      <c r="B5707" s="25" t="s">
        <v>115</v>
      </c>
      <c r="C5707" s="25" t="s">
        <v>9107</v>
      </c>
      <c r="D5707" s="25" t="s">
        <v>2863</v>
      </c>
      <c r="E5707" s="25" t="s">
        <v>55</v>
      </c>
      <c r="F5707" s="25" t="s">
        <v>9354</v>
      </c>
      <c r="G5707" s="25" t="s">
        <v>9458</v>
      </c>
      <c r="H5707" s="25" t="n">
        <v>0</v>
      </c>
    </row>
    <row r="5708" customFormat="false" ht="15" hidden="false" customHeight="false" outlineLevel="0" collapsed="false">
      <c r="A5708" s="25" t="s">
        <v>492</v>
      </c>
      <c r="B5708" s="25" t="s">
        <v>69</v>
      </c>
      <c r="C5708" s="25" t="s">
        <v>148</v>
      </c>
      <c r="D5708" s="25" t="s">
        <v>173</v>
      </c>
      <c r="E5708" s="25" t="s">
        <v>55</v>
      </c>
      <c r="F5708" s="25" t="s">
        <v>9337</v>
      </c>
      <c r="G5708" s="25" t="s">
        <v>9471</v>
      </c>
      <c r="H5708" s="25" t="n">
        <v>0</v>
      </c>
    </row>
    <row r="5709" customFormat="false" ht="15" hidden="false" customHeight="false" outlineLevel="0" collapsed="false">
      <c r="A5709" s="25" t="s">
        <v>4876</v>
      </c>
      <c r="B5709" s="25" t="s">
        <v>98</v>
      </c>
      <c r="C5709" s="25" t="s">
        <v>178</v>
      </c>
      <c r="E5709" s="25" t="s">
        <v>56</v>
      </c>
      <c r="F5709" s="25" t="s">
        <v>9337</v>
      </c>
    </row>
    <row r="5710" customFormat="false" ht="15" hidden="false" customHeight="false" outlineLevel="0" collapsed="false">
      <c r="A5710" s="25" t="s">
        <v>4877</v>
      </c>
      <c r="B5710" s="25" t="s">
        <v>98</v>
      </c>
      <c r="C5710" s="25" t="s">
        <v>148</v>
      </c>
      <c r="D5710" s="25" t="s">
        <v>644</v>
      </c>
      <c r="E5710" s="25" t="s">
        <v>56</v>
      </c>
      <c r="F5710" s="25" t="s">
        <v>9337</v>
      </c>
    </row>
    <row r="5711" customFormat="false" ht="15" hidden="false" customHeight="false" outlineLevel="0" collapsed="false">
      <c r="A5711" s="25" t="s">
        <v>794</v>
      </c>
      <c r="B5711" s="25" t="s">
        <v>70</v>
      </c>
      <c r="C5711" s="25" t="s">
        <v>148</v>
      </c>
      <c r="D5711" s="25" t="s">
        <v>225</v>
      </c>
      <c r="E5711" s="25" t="s">
        <v>56</v>
      </c>
      <c r="F5711" s="25" t="s">
        <v>9337</v>
      </c>
    </row>
    <row r="5712" customFormat="false" ht="15" hidden="false" customHeight="false" outlineLevel="0" collapsed="false">
      <c r="A5712" s="25" t="s">
        <v>3981</v>
      </c>
      <c r="B5712" s="25" t="s">
        <v>87</v>
      </c>
      <c r="C5712" s="25" t="s">
        <v>170</v>
      </c>
      <c r="D5712" s="25" t="s">
        <v>1158</v>
      </c>
      <c r="E5712" s="25" t="s">
        <v>55</v>
      </c>
      <c r="F5712" s="25" t="s">
        <v>9337</v>
      </c>
      <c r="G5712" s="25" t="s">
        <v>9442</v>
      </c>
      <c r="H5712" s="25" t="n">
        <v>0</v>
      </c>
    </row>
    <row r="5713" customFormat="false" ht="15" hidden="false" customHeight="false" outlineLevel="0" collapsed="false">
      <c r="A5713" s="25" t="s">
        <v>3982</v>
      </c>
      <c r="B5713" s="25" t="s">
        <v>87</v>
      </c>
      <c r="C5713" s="25" t="s">
        <v>148</v>
      </c>
      <c r="D5713" s="25" t="s">
        <v>1156</v>
      </c>
      <c r="E5713" s="25" t="s">
        <v>54</v>
      </c>
      <c r="F5713" s="25" t="s">
        <v>9337</v>
      </c>
      <c r="G5713" s="25" t="s">
        <v>9463</v>
      </c>
      <c r="H5713" s="25" t="n">
        <v>59</v>
      </c>
    </row>
    <row r="5714" customFormat="false" ht="15" hidden="false" customHeight="false" outlineLevel="0" collapsed="false">
      <c r="A5714" s="25" t="s">
        <v>3983</v>
      </c>
      <c r="B5714" s="25" t="s">
        <v>87</v>
      </c>
      <c r="C5714" s="25" t="s">
        <v>148</v>
      </c>
      <c r="D5714" s="25" t="s">
        <v>452</v>
      </c>
      <c r="E5714" s="25" t="s">
        <v>54</v>
      </c>
      <c r="F5714" s="25" t="s">
        <v>9337</v>
      </c>
      <c r="G5714" s="25" t="s">
        <v>9451</v>
      </c>
      <c r="H5714" s="25" t="n">
        <v>54</v>
      </c>
    </row>
    <row r="5715" customFormat="false" ht="15" hidden="false" customHeight="false" outlineLevel="0" collapsed="false">
      <c r="A5715" s="25" t="s">
        <v>5477</v>
      </c>
      <c r="B5715" s="25" t="s">
        <v>94</v>
      </c>
      <c r="C5715" s="25" t="s">
        <v>160</v>
      </c>
      <c r="D5715" s="25" t="s">
        <v>452</v>
      </c>
      <c r="E5715" s="25" t="s">
        <v>55</v>
      </c>
      <c r="F5715" s="25" t="s">
        <v>9337</v>
      </c>
      <c r="G5715" s="25" t="s">
        <v>9452</v>
      </c>
      <c r="H5715" s="25" t="n">
        <v>0</v>
      </c>
    </row>
    <row r="5716" customFormat="false" ht="15" hidden="false" customHeight="false" outlineLevel="0" collapsed="false">
      <c r="A5716" s="25" t="s">
        <v>2284</v>
      </c>
      <c r="B5716" s="25" t="s">
        <v>80</v>
      </c>
      <c r="C5716" s="25" t="s">
        <v>9107</v>
      </c>
      <c r="E5716" s="25" t="s">
        <v>56</v>
      </c>
      <c r="F5716" s="25" t="s">
        <v>9337</v>
      </c>
    </row>
    <row r="5717" customFormat="false" ht="15" hidden="false" customHeight="false" outlineLevel="0" collapsed="false">
      <c r="A5717" s="25" t="s">
        <v>2285</v>
      </c>
      <c r="B5717" s="25" t="s">
        <v>80</v>
      </c>
      <c r="C5717" s="25" t="s">
        <v>170</v>
      </c>
      <c r="D5717" s="25" t="s">
        <v>210</v>
      </c>
      <c r="E5717" s="25" t="s">
        <v>55</v>
      </c>
      <c r="F5717" s="25" t="s">
        <v>9337</v>
      </c>
      <c r="G5717" s="25" t="s">
        <v>9349</v>
      </c>
      <c r="H5717" s="25" t="n">
        <v>0</v>
      </c>
    </row>
    <row r="5718" customFormat="false" ht="15" hidden="false" customHeight="false" outlineLevel="0" collapsed="false">
      <c r="A5718" s="25" t="s">
        <v>5746</v>
      </c>
      <c r="B5718" s="25" t="s">
        <v>96</v>
      </c>
      <c r="C5718" s="25" t="s">
        <v>160</v>
      </c>
      <c r="D5718" s="25" t="s">
        <v>1671</v>
      </c>
      <c r="E5718" s="25" t="s">
        <v>54</v>
      </c>
      <c r="F5718" s="25" t="s">
        <v>9337</v>
      </c>
      <c r="G5718" s="25" t="s">
        <v>9363</v>
      </c>
      <c r="H5718" s="25" t="n">
        <v>3114</v>
      </c>
    </row>
    <row r="5719" customFormat="false" ht="15" hidden="false" customHeight="false" outlineLevel="0" collapsed="false">
      <c r="A5719" s="25" t="s">
        <v>6194</v>
      </c>
      <c r="B5719" s="25" t="s">
        <v>108</v>
      </c>
      <c r="C5719" s="25" t="s">
        <v>148</v>
      </c>
      <c r="D5719" s="25" t="s">
        <v>5204</v>
      </c>
      <c r="E5719" s="25" t="s">
        <v>54</v>
      </c>
      <c r="F5719" s="25" t="s">
        <v>9337</v>
      </c>
      <c r="G5719" s="25" t="s">
        <v>9375</v>
      </c>
      <c r="H5719" s="25" t="n">
        <v>60</v>
      </c>
    </row>
    <row r="5720" customFormat="false" ht="15" hidden="false" customHeight="false" outlineLevel="0" collapsed="false">
      <c r="A5720" s="25" t="s">
        <v>4169</v>
      </c>
      <c r="B5720" s="25" t="s">
        <v>89</v>
      </c>
      <c r="C5720" s="25" t="s">
        <v>186</v>
      </c>
      <c r="D5720" s="25" t="s">
        <v>3511</v>
      </c>
      <c r="E5720" s="25" t="s">
        <v>55</v>
      </c>
      <c r="F5720" s="25" t="s">
        <v>9337</v>
      </c>
      <c r="G5720" s="25" t="s">
        <v>9452</v>
      </c>
      <c r="H5720" s="25" t="n">
        <v>0</v>
      </c>
    </row>
    <row r="5721" customFormat="false" ht="15" hidden="false" customHeight="false" outlineLevel="0" collapsed="false">
      <c r="A5721" s="25" t="s">
        <v>4170</v>
      </c>
      <c r="B5721" s="25" t="s">
        <v>89</v>
      </c>
      <c r="C5721" s="25" t="s">
        <v>186</v>
      </c>
      <c r="D5721" s="25" t="s">
        <v>494</v>
      </c>
      <c r="E5721" s="25" t="s">
        <v>54</v>
      </c>
      <c r="F5721" s="25" t="s">
        <v>9337</v>
      </c>
      <c r="G5721" s="25" t="s">
        <v>9376</v>
      </c>
      <c r="H5721" s="25" t="n">
        <v>422</v>
      </c>
    </row>
    <row r="5722" customFormat="false" ht="15" hidden="false" customHeight="false" outlineLevel="0" collapsed="false">
      <c r="A5722" s="25" t="s">
        <v>4171</v>
      </c>
      <c r="B5722" s="25" t="s">
        <v>89</v>
      </c>
      <c r="C5722" s="25" t="s">
        <v>160</v>
      </c>
      <c r="D5722" s="25" t="s">
        <v>1158</v>
      </c>
      <c r="E5722" s="25" t="s">
        <v>54</v>
      </c>
      <c r="F5722" s="25" t="s">
        <v>9337</v>
      </c>
      <c r="G5722" s="25" t="s">
        <v>9395</v>
      </c>
      <c r="H5722" s="25" t="n">
        <v>3971</v>
      </c>
    </row>
    <row r="5723" customFormat="false" ht="15" hidden="false" customHeight="false" outlineLevel="0" collapsed="false">
      <c r="A5723" s="25" t="s">
        <v>2773</v>
      </c>
      <c r="B5723" s="25" t="s">
        <v>78</v>
      </c>
      <c r="C5723" s="25" t="s">
        <v>9107</v>
      </c>
      <c r="D5723" s="25" t="s">
        <v>478</v>
      </c>
      <c r="E5723" s="25" t="s">
        <v>56</v>
      </c>
      <c r="F5723" s="25" t="s">
        <v>9337</v>
      </c>
    </row>
    <row r="5724" customFormat="false" ht="15" hidden="false" customHeight="false" outlineLevel="0" collapsed="false">
      <c r="A5724" s="25" t="s">
        <v>7875</v>
      </c>
      <c r="B5724" s="25" t="s">
        <v>114</v>
      </c>
      <c r="C5724" s="25" t="s">
        <v>186</v>
      </c>
      <c r="E5724" s="25" t="s">
        <v>56</v>
      </c>
      <c r="F5724" s="25" t="s">
        <v>9337</v>
      </c>
    </row>
    <row r="5725" customFormat="false" ht="15" hidden="false" customHeight="false" outlineLevel="0" collapsed="false">
      <c r="A5725" s="25" t="s">
        <v>7876</v>
      </c>
      <c r="B5725" s="25" t="s">
        <v>114</v>
      </c>
      <c r="C5725" s="25" t="s">
        <v>170</v>
      </c>
      <c r="D5725" s="25" t="s">
        <v>2484</v>
      </c>
      <c r="E5725" s="25" t="s">
        <v>55</v>
      </c>
      <c r="F5725" s="25" t="s">
        <v>9337</v>
      </c>
      <c r="G5725" s="25" t="s">
        <v>9442</v>
      </c>
      <c r="H5725" s="25" t="n">
        <v>0</v>
      </c>
    </row>
    <row r="5726" customFormat="false" ht="15" hidden="false" customHeight="false" outlineLevel="0" collapsed="false">
      <c r="A5726" s="25" t="s">
        <v>7877</v>
      </c>
      <c r="B5726" s="25" t="s">
        <v>114</v>
      </c>
      <c r="C5726" s="25" t="s">
        <v>186</v>
      </c>
      <c r="D5726" s="25" t="s">
        <v>1158</v>
      </c>
      <c r="E5726" s="25" t="s">
        <v>54</v>
      </c>
      <c r="F5726" s="25" t="s">
        <v>9337</v>
      </c>
      <c r="G5726" s="25" t="s">
        <v>9473</v>
      </c>
      <c r="H5726" s="25" t="n">
        <v>510</v>
      </c>
    </row>
    <row r="5727" customFormat="false" ht="15" hidden="false" customHeight="false" outlineLevel="0" collapsed="false">
      <c r="A5727" s="25" t="s">
        <v>7878</v>
      </c>
      <c r="B5727" s="25" t="s">
        <v>114</v>
      </c>
      <c r="C5727" s="25" t="s">
        <v>160</v>
      </c>
      <c r="D5727" s="25" t="s">
        <v>444</v>
      </c>
      <c r="E5727" s="25" t="s">
        <v>54</v>
      </c>
      <c r="F5727" s="25" t="s">
        <v>9337</v>
      </c>
      <c r="G5727" s="25" t="s">
        <v>9457</v>
      </c>
      <c r="H5727" s="25" t="n">
        <v>4032</v>
      </c>
    </row>
    <row r="5728" customFormat="false" ht="15" hidden="false" customHeight="false" outlineLevel="0" collapsed="false">
      <c r="A5728" s="25" t="s">
        <v>8300</v>
      </c>
      <c r="B5728" s="25" t="s">
        <v>113</v>
      </c>
      <c r="C5728" s="25" t="s">
        <v>9107</v>
      </c>
      <c r="E5728" s="25" t="s">
        <v>56</v>
      </c>
      <c r="F5728" s="25" t="s">
        <v>9337</v>
      </c>
    </row>
    <row r="5729" customFormat="false" ht="15" hidden="false" customHeight="false" outlineLevel="0" collapsed="false">
      <c r="A5729" s="25" t="s">
        <v>1080</v>
      </c>
      <c r="B5729" s="25" t="s">
        <v>72</v>
      </c>
      <c r="C5729" s="25" t="s">
        <v>160</v>
      </c>
      <c r="D5729" s="25" t="s">
        <v>240</v>
      </c>
      <c r="E5729" s="25" t="s">
        <v>56</v>
      </c>
      <c r="F5729" s="25" t="s">
        <v>9337</v>
      </c>
    </row>
    <row r="5730" customFormat="false" ht="15" hidden="false" customHeight="false" outlineLevel="0" collapsed="false">
      <c r="A5730" s="25" t="s">
        <v>1081</v>
      </c>
      <c r="B5730" s="25" t="s">
        <v>72</v>
      </c>
      <c r="C5730" s="25" t="s">
        <v>186</v>
      </c>
      <c r="D5730" s="25" t="s">
        <v>237</v>
      </c>
      <c r="E5730" s="25" t="s">
        <v>55</v>
      </c>
      <c r="F5730" s="25" t="s">
        <v>9337</v>
      </c>
      <c r="G5730" s="25" t="s">
        <v>9474</v>
      </c>
      <c r="H5730" s="25" t="n">
        <v>0</v>
      </c>
    </row>
    <row r="5731" customFormat="false" ht="15" hidden="false" customHeight="false" outlineLevel="0" collapsed="false">
      <c r="A5731" s="25" t="s">
        <v>3395</v>
      </c>
      <c r="B5731" s="25" t="s">
        <v>77</v>
      </c>
      <c r="C5731" s="25" t="s">
        <v>178</v>
      </c>
      <c r="E5731" s="25" t="s">
        <v>56</v>
      </c>
      <c r="F5731" s="25" t="s">
        <v>9337</v>
      </c>
    </row>
    <row r="5732" customFormat="false" ht="15" hidden="false" customHeight="false" outlineLevel="0" collapsed="false">
      <c r="A5732" s="25" t="s">
        <v>4317</v>
      </c>
      <c r="B5732" s="25" t="s">
        <v>88</v>
      </c>
      <c r="C5732" s="25" t="s">
        <v>178</v>
      </c>
      <c r="E5732" s="25" t="s">
        <v>56</v>
      </c>
      <c r="F5732" s="25" t="s">
        <v>9337</v>
      </c>
    </row>
    <row r="5733" customFormat="false" ht="15" hidden="false" customHeight="false" outlineLevel="0" collapsed="false">
      <c r="A5733" s="25" t="s">
        <v>4318</v>
      </c>
      <c r="B5733" s="25" t="s">
        <v>88</v>
      </c>
      <c r="C5733" s="25" t="s">
        <v>148</v>
      </c>
      <c r="D5733" s="25" t="s">
        <v>639</v>
      </c>
      <c r="E5733" s="25" t="s">
        <v>54</v>
      </c>
      <c r="F5733" s="25" t="s">
        <v>9337</v>
      </c>
      <c r="G5733" s="25" t="s">
        <v>9341</v>
      </c>
      <c r="H5733" s="25" t="n">
        <v>52</v>
      </c>
    </row>
    <row r="5734" customFormat="false" ht="15" hidden="false" customHeight="false" outlineLevel="0" collapsed="false">
      <c r="A5734" s="25" t="s">
        <v>1683</v>
      </c>
      <c r="B5734" s="25" t="s">
        <v>71</v>
      </c>
      <c r="C5734" s="25" t="s">
        <v>160</v>
      </c>
      <c r="E5734" s="25" t="s">
        <v>56</v>
      </c>
      <c r="F5734" s="25" t="s">
        <v>9337</v>
      </c>
    </row>
    <row r="5735" customFormat="false" ht="15" hidden="false" customHeight="false" outlineLevel="0" collapsed="false">
      <c r="A5735" s="25" t="s">
        <v>1684</v>
      </c>
      <c r="B5735" s="25" t="s">
        <v>71</v>
      </c>
      <c r="C5735" s="25" t="s">
        <v>160</v>
      </c>
      <c r="E5735" s="25" t="s">
        <v>56</v>
      </c>
      <c r="F5735" s="25" t="s">
        <v>9337</v>
      </c>
    </row>
    <row r="5736" customFormat="false" ht="15" hidden="false" customHeight="false" outlineLevel="0" collapsed="false">
      <c r="A5736" s="25" t="s">
        <v>493</v>
      </c>
      <c r="B5736" s="25" t="s">
        <v>69</v>
      </c>
      <c r="C5736" s="25" t="s">
        <v>170</v>
      </c>
      <c r="D5736" s="25" t="s">
        <v>494</v>
      </c>
      <c r="E5736" s="25" t="s">
        <v>56</v>
      </c>
      <c r="F5736" s="25" t="s">
        <v>9334</v>
      </c>
    </row>
    <row r="5737" customFormat="false" ht="15" hidden="false" customHeight="false" outlineLevel="0" collapsed="false">
      <c r="A5737" s="25" t="s">
        <v>4878</v>
      </c>
      <c r="B5737" s="25" t="s">
        <v>98</v>
      </c>
      <c r="C5737" s="25" t="s">
        <v>186</v>
      </c>
      <c r="D5737" s="25" t="s">
        <v>198</v>
      </c>
      <c r="E5737" s="25" t="s">
        <v>56</v>
      </c>
      <c r="F5737" s="25" t="s">
        <v>9334</v>
      </c>
    </row>
    <row r="5738" customFormat="false" ht="15" hidden="false" customHeight="false" outlineLevel="0" collapsed="false">
      <c r="A5738" s="25" t="s">
        <v>4879</v>
      </c>
      <c r="B5738" s="25" t="s">
        <v>98</v>
      </c>
      <c r="C5738" s="25" t="s">
        <v>160</v>
      </c>
      <c r="D5738" s="25" t="s">
        <v>622</v>
      </c>
      <c r="E5738" s="25" t="s">
        <v>55</v>
      </c>
      <c r="F5738" s="25" t="s">
        <v>9334</v>
      </c>
      <c r="G5738" s="25" t="s">
        <v>9475</v>
      </c>
      <c r="H5738" s="25" t="n">
        <v>0</v>
      </c>
    </row>
    <row r="5739" customFormat="false" ht="15" hidden="false" customHeight="false" outlineLevel="0" collapsed="false">
      <c r="A5739" s="25" t="s">
        <v>795</v>
      </c>
      <c r="B5739" s="25" t="s">
        <v>70</v>
      </c>
      <c r="C5739" s="25" t="s">
        <v>160</v>
      </c>
      <c r="D5739" s="25" t="s">
        <v>240</v>
      </c>
      <c r="E5739" s="25" t="s">
        <v>54</v>
      </c>
      <c r="F5739" s="25" t="s">
        <v>9334</v>
      </c>
      <c r="G5739" s="25" t="s">
        <v>9446</v>
      </c>
      <c r="H5739" s="25" t="n">
        <v>3684</v>
      </c>
    </row>
    <row r="5740" customFormat="false" ht="15" hidden="false" customHeight="false" outlineLevel="0" collapsed="false">
      <c r="A5740" s="25" t="s">
        <v>3984</v>
      </c>
      <c r="B5740" s="25" t="s">
        <v>87</v>
      </c>
      <c r="C5740" s="25" t="s">
        <v>170</v>
      </c>
      <c r="D5740" s="25" t="s">
        <v>622</v>
      </c>
      <c r="E5740" s="25" t="s">
        <v>55</v>
      </c>
      <c r="F5740" s="25" t="s">
        <v>9334</v>
      </c>
      <c r="G5740" s="25" t="s">
        <v>9476</v>
      </c>
      <c r="H5740" s="25" t="n">
        <v>0</v>
      </c>
    </row>
    <row r="5741" customFormat="false" ht="15" hidden="false" customHeight="false" outlineLevel="0" collapsed="false">
      <c r="A5741" s="25" t="s">
        <v>3985</v>
      </c>
      <c r="B5741" s="25" t="s">
        <v>87</v>
      </c>
      <c r="C5741" s="25" t="s">
        <v>178</v>
      </c>
      <c r="D5741" s="25" t="s">
        <v>3373</v>
      </c>
      <c r="E5741" s="25" t="s">
        <v>54</v>
      </c>
      <c r="F5741" s="25" t="s">
        <v>9334</v>
      </c>
      <c r="G5741" s="25" t="s">
        <v>9457</v>
      </c>
      <c r="H5741" s="25" t="n">
        <v>4648</v>
      </c>
    </row>
    <row r="5742" customFormat="false" ht="15" hidden="false" customHeight="false" outlineLevel="0" collapsed="false">
      <c r="A5742" s="25" t="s">
        <v>3986</v>
      </c>
      <c r="B5742" s="25" t="s">
        <v>87</v>
      </c>
      <c r="C5742" s="25" t="s">
        <v>9107</v>
      </c>
      <c r="D5742" s="25" t="s">
        <v>1690</v>
      </c>
      <c r="E5742" s="25" t="s">
        <v>54</v>
      </c>
      <c r="F5742" s="25" t="s">
        <v>9334</v>
      </c>
      <c r="G5742" s="25" t="s">
        <v>9477</v>
      </c>
      <c r="H5742" s="25" t="n">
        <v>4639</v>
      </c>
    </row>
    <row r="5743" customFormat="false" ht="15" hidden="false" customHeight="false" outlineLevel="0" collapsed="false">
      <c r="A5743" s="25" t="s">
        <v>2286</v>
      </c>
      <c r="B5743" s="25" t="s">
        <v>80</v>
      </c>
      <c r="C5743" s="25" t="s">
        <v>9107</v>
      </c>
      <c r="D5743" s="25" t="s">
        <v>173</v>
      </c>
      <c r="E5743" s="25" t="s">
        <v>55</v>
      </c>
      <c r="F5743" s="25" t="s">
        <v>9334</v>
      </c>
      <c r="G5743" s="25" t="s">
        <v>9381</v>
      </c>
      <c r="H5743" s="25" t="n">
        <v>0</v>
      </c>
    </row>
    <row r="5744" customFormat="false" ht="15" hidden="false" customHeight="false" outlineLevel="0" collapsed="false">
      <c r="A5744" s="25" t="s">
        <v>2287</v>
      </c>
      <c r="B5744" s="25" t="s">
        <v>80</v>
      </c>
      <c r="C5744" s="25" t="s">
        <v>178</v>
      </c>
      <c r="D5744" s="25" t="s">
        <v>169</v>
      </c>
      <c r="E5744" s="25" t="s">
        <v>54</v>
      </c>
      <c r="F5744" s="25" t="s">
        <v>9334</v>
      </c>
      <c r="G5744" s="25" t="s">
        <v>9405</v>
      </c>
      <c r="H5744" s="25" t="n">
        <v>6360</v>
      </c>
    </row>
    <row r="5745" customFormat="false" ht="15" hidden="false" customHeight="false" outlineLevel="0" collapsed="false">
      <c r="A5745" s="25" t="s">
        <v>6195</v>
      </c>
      <c r="B5745" s="25" t="s">
        <v>108</v>
      </c>
      <c r="C5745" s="25" t="s">
        <v>170</v>
      </c>
      <c r="D5745" s="25" t="s">
        <v>433</v>
      </c>
      <c r="E5745" s="25" t="s">
        <v>55</v>
      </c>
      <c r="F5745" s="25" t="s">
        <v>9334</v>
      </c>
      <c r="G5745" s="25" t="s">
        <v>9476</v>
      </c>
      <c r="H5745" s="25" t="n">
        <v>0</v>
      </c>
    </row>
    <row r="5746" customFormat="false" ht="15" hidden="false" customHeight="false" outlineLevel="0" collapsed="false">
      <c r="A5746" s="25" t="s">
        <v>2774</v>
      </c>
      <c r="B5746" s="25" t="s">
        <v>78</v>
      </c>
      <c r="C5746" s="25" t="s">
        <v>9107</v>
      </c>
      <c r="D5746" s="25" t="s">
        <v>169</v>
      </c>
      <c r="E5746" s="25" t="s">
        <v>54</v>
      </c>
      <c r="F5746" s="25" t="s">
        <v>9334</v>
      </c>
      <c r="G5746" s="25" t="s">
        <v>9404</v>
      </c>
      <c r="H5746" s="25" t="n">
        <v>4722</v>
      </c>
    </row>
    <row r="5747" customFormat="false" ht="15" hidden="false" customHeight="false" outlineLevel="0" collapsed="false">
      <c r="A5747" s="25" t="s">
        <v>6384</v>
      </c>
      <c r="B5747" s="25" t="s">
        <v>106</v>
      </c>
      <c r="C5747" s="25" t="s">
        <v>170</v>
      </c>
      <c r="D5747" s="25" t="s">
        <v>5204</v>
      </c>
      <c r="E5747" s="25" t="s">
        <v>55</v>
      </c>
      <c r="F5747" s="25" t="s">
        <v>9334</v>
      </c>
      <c r="G5747" s="25" t="s">
        <v>9360</v>
      </c>
      <c r="H5747" s="25" t="n">
        <v>0</v>
      </c>
    </row>
    <row r="5748" customFormat="false" ht="15" hidden="false" customHeight="false" outlineLevel="0" collapsed="false">
      <c r="A5748" s="25" t="s">
        <v>7546</v>
      </c>
      <c r="B5748" s="25" t="s">
        <v>112</v>
      </c>
      <c r="C5748" s="25" t="s">
        <v>160</v>
      </c>
      <c r="D5748" s="25" t="s">
        <v>860</v>
      </c>
      <c r="E5748" s="25" t="s">
        <v>54</v>
      </c>
      <c r="F5748" s="25" t="s">
        <v>9334</v>
      </c>
      <c r="G5748" s="25" t="s">
        <v>9375</v>
      </c>
      <c r="H5748" s="25" t="n">
        <v>3039</v>
      </c>
    </row>
    <row r="5749" customFormat="false" ht="15" hidden="false" customHeight="false" outlineLevel="0" collapsed="false">
      <c r="A5749" s="25" t="s">
        <v>3111</v>
      </c>
      <c r="B5749" s="25" t="s">
        <v>76</v>
      </c>
      <c r="C5749" s="25" t="s">
        <v>170</v>
      </c>
      <c r="D5749" s="25" t="s">
        <v>188</v>
      </c>
      <c r="E5749" s="25" t="s">
        <v>54</v>
      </c>
      <c r="F5749" s="25" t="s">
        <v>9334</v>
      </c>
      <c r="G5749" s="25" t="s">
        <v>9421</v>
      </c>
      <c r="H5749" s="25" t="n">
        <v>1080</v>
      </c>
    </row>
    <row r="5750" customFormat="false" ht="15" hidden="false" customHeight="false" outlineLevel="0" collapsed="false">
      <c r="A5750" s="25" t="s">
        <v>7879</v>
      </c>
      <c r="B5750" s="25" t="s">
        <v>114</v>
      </c>
      <c r="C5750" s="25" t="s">
        <v>170</v>
      </c>
      <c r="D5750" s="25" t="s">
        <v>1789</v>
      </c>
      <c r="E5750" s="25" t="s">
        <v>55</v>
      </c>
      <c r="F5750" s="25" t="s">
        <v>9334</v>
      </c>
      <c r="G5750" s="25" t="s">
        <v>9478</v>
      </c>
      <c r="H5750" s="25" t="n">
        <v>0</v>
      </c>
    </row>
    <row r="5751" customFormat="false" ht="15" hidden="false" customHeight="false" outlineLevel="0" collapsed="false">
      <c r="A5751" s="25" t="s">
        <v>1082</v>
      </c>
      <c r="B5751" s="25" t="s">
        <v>72</v>
      </c>
      <c r="C5751" s="25" t="s">
        <v>160</v>
      </c>
      <c r="D5751" s="25" t="s">
        <v>240</v>
      </c>
      <c r="E5751" s="25" t="s">
        <v>54</v>
      </c>
      <c r="F5751" s="25" t="s">
        <v>9334</v>
      </c>
      <c r="G5751" s="25" t="s">
        <v>9479</v>
      </c>
      <c r="H5751" s="25" t="n">
        <v>3063</v>
      </c>
    </row>
    <row r="5752" customFormat="false" ht="15" hidden="false" customHeight="false" outlineLevel="0" collapsed="false">
      <c r="A5752" s="25" t="s">
        <v>6653</v>
      </c>
      <c r="B5752" s="25" t="s">
        <v>107</v>
      </c>
      <c r="C5752" s="25" t="s">
        <v>170</v>
      </c>
      <c r="E5752" s="25" t="s">
        <v>56</v>
      </c>
      <c r="F5752" s="25" t="s">
        <v>9334</v>
      </c>
    </row>
    <row r="5753" customFormat="false" ht="15" hidden="false" customHeight="false" outlineLevel="0" collapsed="false">
      <c r="A5753" s="25" t="s">
        <v>6654</v>
      </c>
      <c r="B5753" s="25" t="s">
        <v>107</v>
      </c>
      <c r="C5753" s="25" t="s">
        <v>160</v>
      </c>
      <c r="E5753" s="25" t="s">
        <v>56</v>
      </c>
      <c r="F5753" s="25" t="s">
        <v>9334</v>
      </c>
    </row>
    <row r="5754" customFormat="false" ht="15" hidden="false" customHeight="false" outlineLevel="0" collapsed="false">
      <c r="A5754" s="25" t="s">
        <v>6655</v>
      </c>
      <c r="B5754" s="25" t="s">
        <v>107</v>
      </c>
      <c r="C5754" s="25" t="s">
        <v>186</v>
      </c>
      <c r="D5754" s="25" t="s">
        <v>1158</v>
      </c>
      <c r="E5754" s="25" t="s">
        <v>55</v>
      </c>
      <c r="F5754" s="25" t="s">
        <v>9334</v>
      </c>
      <c r="G5754" s="25" t="s">
        <v>9446</v>
      </c>
      <c r="H5754" s="25" t="n">
        <v>0</v>
      </c>
    </row>
    <row r="5755" customFormat="false" ht="15" hidden="false" customHeight="false" outlineLevel="0" collapsed="false">
      <c r="A5755" s="25" t="s">
        <v>3686</v>
      </c>
      <c r="B5755" s="25" t="s">
        <v>79</v>
      </c>
      <c r="C5755" s="25" t="s">
        <v>170</v>
      </c>
      <c r="D5755" s="25" t="s">
        <v>173</v>
      </c>
      <c r="E5755" s="25" t="s">
        <v>56</v>
      </c>
      <c r="F5755" s="25" t="s">
        <v>9334</v>
      </c>
    </row>
    <row r="5756" customFormat="false" ht="15" hidden="false" customHeight="false" outlineLevel="0" collapsed="false">
      <c r="A5756" s="25" t="s">
        <v>3687</v>
      </c>
      <c r="B5756" s="25" t="s">
        <v>79</v>
      </c>
      <c r="C5756" s="25" t="s">
        <v>9107</v>
      </c>
      <c r="E5756" s="25" t="s">
        <v>56</v>
      </c>
      <c r="F5756" s="25" t="s">
        <v>9334</v>
      </c>
    </row>
    <row r="5757" customFormat="false" ht="15" hidden="false" customHeight="false" outlineLevel="0" collapsed="false">
      <c r="A5757" s="25" t="s">
        <v>7214</v>
      </c>
      <c r="B5757" s="25" t="s">
        <v>104</v>
      </c>
      <c r="C5757" s="25" t="s">
        <v>186</v>
      </c>
      <c r="E5757" s="25" t="s">
        <v>56</v>
      </c>
      <c r="F5757" s="25" t="s">
        <v>9334</v>
      </c>
    </row>
    <row r="5758" customFormat="false" ht="15" hidden="false" customHeight="false" outlineLevel="0" collapsed="false">
      <c r="A5758" s="25" t="s">
        <v>7215</v>
      </c>
      <c r="B5758" s="25" t="s">
        <v>104</v>
      </c>
      <c r="C5758" s="25" t="s">
        <v>148</v>
      </c>
      <c r="D5758" s="25" t="s">
        <v>633</v>
      </c>
      <c r="E5758" s="25" t="s">
        <v>55</v>
      </c>
      <c r="F5758" s="25" t="s">
        <v>9334</v>
      </c>
      <c r="G5758" s="25" t="s">
        <v>9365</v>
      </c>
      <c r="H5758" s="25" t="n">
        <v>0</v>
      </c>
    </row>
    <row r="5759" customFormat="false" ht="15" hidden="false" customHeight="false" outlineLevel="0" collapsed="false">
      <c r="A5759" s="25" t="s">
        <v>4546</v>
      </c>
      <c r="B5759" s="25" t="s">
        <v>86</v>
      </c>
      <c r="C5759" s="25" t="s">
        <v>148</v>
      </c>
      <c r="D5759" s="25" t="s">
        <v>193</v>
      </c>
      <c r="E5759" s="25" t="s">
        <v>54</v>
      </c>
      <c r="F5759" s="25" t="s">
        <v>9334</v>
      </c>
      <c r="G5759" s="25" t="s">
        <v>9442</v>
      </c>
      <c r="H5759" s="25" t="n">
        <v>52</v>
      </c>
    </row>
    <row r="5760" customFormat="false" ht="15" hidden="false" customHeight="false" outlineLevel="0" collapsed="false">
      <c r="A5760" s="25" t="s">
        <v>4547</v>
      </c>
      <c r="B5760" s="25" t="s">
        <v>86</v>
      </c>
      <c r="C5760" s="25" t="s">
        <v>148</v>
      </c>
      <c r="D5760" s="25" t="s">
        <v>1156</v>
      </c>
      <c r="E5760" s="25" t="s">
        <v>54</v>
      </c>
      <c r="F5760" s="25" t="s">
        <v>9334</v>
      </c>
      <c r="G5760" s="25" t="s">
        <v>9432</v>
      </c>
      <c r="H5760" s="25" t="n">
        <v>51</v>
      </c>
    </row>
    <row r="5761" customFormat="false" ht="15" hidden="false" customHeight="false" outlineLevel="0" collapsed="false">
      <c r="A5761" s="25" t="s">
        <v>8949</v>
      </c>
      <c r="B5761" s="25" t="s">
        <v>115</v>
      </c>
      <c r="C5761" s="25" t="s">
        <v>9107</v>
      </c>
      <c r="D5761" s="25" t="s">
        <v>218</v>
      </c>
      <c r="E5761" s="25" t="s">
        <v>54</v>
      </c>
      <c r="F5761" s="25" t="s">
        <v>9334</v>
      </c>
      <c r="G5761" s="25" t="s">
        <v>9462</v>
      </c>
      <c r="H5761" s="25" t="n">
        <v>4480</v>
      </c>
    </row>
    <row r="5762" customFormat="false" ht="15" hidden="false" customHeight="false" outlineLevel="0" collapsed="false">
      <c r="A5762" s="25" t="s">
        <v>495</v>
      </c>
      <c r="B5762" s="25" t="s">
        <v>69</v>
      </c>
      <c r="C5762" s="25" t="s">
        <v>148</v>
      </c>
      <c r="D5762" s="25" t="s">
        <v>167</v>
      </c>
      <c r="E5762" s="25" t="s">
        <v>54</v>
      </c>
      <c r="F5762" s="25" t="s">
        <v>9368</v>
      </c>
      <c r="G5762" s="25" t="s">
        <v>9381</v>
      </c>
      <c r="H5762" s="25" t="n">
        <v>53</v>
      </c>
    </row>
    <row r="5763" customFormat="false" ht="15" hidden="false" customHeight="false" outlineLevel="0" collapsed="false">
      <c r="A5763" s="25" t="s">
        <v>5188</v>
      </c>
      <c r="B5763" s="25" t="s">
        <v>95</v>
      </c>
      <c r="C5763" s="25" t="s">
        <v>186</v>
      </c>
      <c r="D5763" s="25" t="s">
        <v>1653</v>
      </c>
      <c r="E5763" s="25" t="s">
        <v>54</v>
      </c>
      <c r="F5763" s="25" t="s">
        <v>9368</v>
      </c>
      <c r="G5763" s="25" t="s">
        <v>9376</v>
      </c>
      <c r="H5763" s="25" t="n">
        <v>582</v>
      </c>
    </row>
    <row r="5764" customFormat="false" ht="15" hidden="false" customHeight="false" outlineLevel="0" collapsed="false">
      <c r="A5764" s="25" t="s">
        <v>796</v>
      </c>
      <c r="B5764" s="25" t="s">
        <v>70</v>
      </c>
      <c r="C5764" s="25" t="s">
        <v>160</v>
      </c>
      <c r="E5764" s="25" t="s">
        <v>56</v>
      </c>
      <c r="F5764" s="25" t="s">
        <v>9368</v>
      </c>
    </row>
    <row r="5765" customFormat="false" ht="15" hidden="false" customHeight="false" outlineLevel="0" collapsed="false">
      <c r="A5765" s="25" t="s">
        <v>797</v>
      </c>
      <c r="B5765" s="25" t="s">
        <v>70</v>
      </c>
      <c r="C5765" s="25" t="s">
        <v>178</v>
      </c>
      <c r="D5765" s="25" t="s">
        <v>210</v>
      </c>
      <c r="E5765" s="25" t="s">
        <v>55</v>
      </c>
      <c r="F5765" s="25" t="s">
        <v>9368</v>
      </c>
      <c r="G5765" s="25" t="s">
        <v>9421</v>
      </c>
      <c r="H5765" s="25" t="n">
        <v>0</v>
      </c>
    </row>
    <row r="5766" customFormat="false" ht="15" hidden="false" customHeight="false" outlineLevel="0" collapsed="false">
      <c r="A5766" s="25" t="s">
        <v>798</v>
      </c>
      <c r="B5766" s="25" t="s">
        <v>70</v>
      </c>
      <c r="C5766" s="25" t="s">
        <v>160</v>
      </c>
      <c r="D5766" s="25" t="s">
        <v>266</v>
      </c>
      <c r="E5766" s="25" t="s">
        <v>54</v>
      </c>
      <c r="F5766" s="25" t="s">
        <v>9368</v>
      </c>
      <c r="G5766" s="25" t="s">
        <v>9452</v>
      </c>
      <c r="H5766" s="25" t="n">
        <v>3354</v>
      </c>
    </row>
    <row r="5767" customFormat="false" ht="15" hidden="false" customHeight="false" outlineLevel="0" collapsed="false">
      <c r="A5767" s="25" t="s">
        <v>5478</v>
      </c>
      <c r="B5767" s="25" t="s">
        <v>94</v>
      </c>
      <c r="C5767" s="25" t="s">
        <v>160</v>
      </c>
      <c r="D5767" s="25" t="s">
        <v>3511</v>
      </c>
      <c r="E5767" s="25" t="s">
        <v>55</v>
      </c>
      <c r="F5767" s="25" t="s">
        <v>9368</v>
      </c>
      <c r="G5767" s="25" t="s">
        <v>9353</v>
      </c>
      <c r="H5767" s="25" t="n">
        <v>0</v>
      </c>
    </row>
    <row r="5768" customFormat="false" ht="15" hidden="false" customHeight="false" outlineLevel="0" collapsed="false">
      <c r="A5768" s="25" t="s">
        <v>5479</v>
      </c>
      <c r="B5768" s="25" t="s">
        <v>94</v>
      </c>
      <c r="C5768" s="25" t="s">
        <v>170</v>
      </c>
      <c r="D5768" s="25" t="s">
        <v>1158</v>
      </c>
      <c r="E5768" s="25" t="s">
        <v>54</v>
      </c>
      <c r="F5768" s="25" t="s">
        <v>9368</v>
      </c>
      <c r="G5768" s="25" t="s">
        <v>9480</v>
      </c>
      <c r="H5768" s="25" t="n">
        <v>1135</v>
      </c>
    </row>
    <row r="5769" customFormat="false" ht="15" hidden="false" customHeight="false" outlineLevel="0" collapsed="false">
      <c r="A5769" s="25" t="s">
        <v>2288</v>
      </c>
      <c r="B5769" s="25" t="s">
        <v>80</v>
      </c>
      <c r="C5769" s="25" t="s">
        <v>9107</v>
      </c>
      <c r="E5769" s="25" t="s">
        <v>56</v>
      </c>
      <c r="F5769" s="25" t="s">
        <v>9368</v>
      </c>
    </row>
    <row r="5770" customFormat="false" ht="15" hidden="false" customHeight="false" outlineLevel="0" collapsed="false">
      <c r="A5770" s="25" t="s">
        <v>5747</v>
      </c>
      <c r="B5770" s="25" t="s">
        <v>96</v>
      </c>
      <c r="C5770" s="25" t="s">
        <v>9107</v>
      </c>
      <c r="D5770" s="25" t="s">
        <v>1090</v>
      </c>
      <c r="E5770" s="25" t="s">
        <v>54</v>
      </c>
      <c r="F5770" s="25" t="s">
        <v>9368</v>
      </c>
      <c r="G5770" s="25" t="s">
        <v>9363</v>
      </c>
      <c r="H5770" s="25" t="n">
        <v>4859</v>
      </c>
    </row>
    <row r="5771" customFormat="false" ht="15" hidden="false" customHeight="false" outlineLevel="0" collapsed="false">
      <c r="A5771" s="25" t="s">
        <v>3112</v>
      </c>
      <c r="B5771" s="25" t="s">
        <v>76</v>
      </c>
      <c r="C5771" s="25" t="s">
        <v>170</v>
      </c>
      <c r="D5771" s="25" t="s">
        <v>251</v>
      </c>
      <c r="E5771" s="25" t="s">
        <v>54</v>
      </c>
      <c r="F5771" s="25" t="s">
        <v>9368</v>
      </c>
      <c r="G5771" s="25" t="s">
        <v>9375</v>
      </c>
      <c r="H5771" s="25" t="n">
        <v>1085</v>
      </c>
    </row>
    <row r="5772" customFormat="false" ht="15" hidden="false" customHeight="false" outlineLevel="0" collapsed="false">
      <c r="A5772" s="25" t="s">
        <v>7880</v>
      </c>
      <c r="B5772" s="25" t="s">
        <v>114</v>
      </c>
      <c r="C5772" s="25" t="s">
        <v>186</v>
      </c>
      <c r="D5772" s="25" t="s">
        <v>210</v>
      </c>
      <c r="E5772" s="25" t="s">
        <v>56</v>
      </c>
      <c r="F5772" s="25" t="s">
        <v>9368</v>
      </c>
    </row>
    <row r="5773" customFormat="false" ht="15" hidden="false" customHeight="false" outlineLevel="0" collapsed="false">
      <c r="A5773" s="25" t="s">
        <v>8301</v>
      </c>
      <c r="B5773" s="25" t="s">
        <v>113</v>
      </c>
      <c r="C5773" s="25" t="s">
        <v>148</v>
      </c>
      <c r="D5773" s="25" t="s">
        <v>433</v>
      </c>
      <c r="E5773" s="25" t="s">
        <v>55</v>
      </c>
      <c r="F5773" s="25" t="s">
        <v>9368</v>
      </c>
      <c r="G5773" s="25" t="s">
        <v>9401</v>
      </c>
      <c r="H5773" s="25" t="n">
        <v>0</v>
      </c>
    </row>
    <row r="5774" customFormat="false" ht="15" hidden="false" customHeight="false" outlineLevel="0" collapsed="false">
      <c r="A5774" s="25" t="s">
        <v>1083</v>
      </c>
      <c r="B5774" s="25" t="s">
        <v>72</v>
      </c>
      <c r="C5774" s="25" t="s">
        <v>186</v>
      </c>
      <c r="E5774" s="25" t="s">
        <v>56</v>
      </c>
      <c r="F5774" s="25" t="s">
        <v>9368</v>
      </c>
    </row>
    <row r="5775" customFormat="false" ht="15" hidden="false" customHeight="false" outlineLevel="0" collapsed="false">
      <c r="A5775" s="25" t="s">
        <v>1084</v>
      </c>
      <c r="B5775" s="25" t="s">
        <v>72</v>
      </c>
      <c r="C5775" s="25" t="s">
        <v>186</v>
      </c>
      <c r="D5775" s="25" t="s">
        <v>215</v>
      </c>
      <c r="E5775" s="25" t="s">
        <v>55</v>
      </c>
      <c r="F5775" s="25" t="s">
        <v>9368</v>
      </c>
      <c r="G5775" s="25" t="s">
        <v>9445</v>
      </c>
      <c r="H5775" s="25" t="n">
        <v>0</v>
      </c>
    </row>
    <row r="5776" customFormat="false" ht="15" hidden="false" customHeight="false" outlineLevel="0" collapsed="false">
      <c r="A5776" s="25" t="s">
        <v>3396</v>
      </c>
      <c r="B5776" s="25" t="s">
        <v>77</v>
      </c>
      <c r="C5776" s="25" t="s">
        <v>170</v>
      </c>
      <c r="D5776" s="25" t="s">
        <v>257</v>
      </c>
      <c r="E5776" s="25" t="s">
        <v>54</v>
      </c>
      <c r="F5776" s="25" t="s">
        <v>9368</v>
      </c>
      <c r="G5776" s="25" t="s">
        <v>9458</v>
      </c>
      <c r="H5776" s="25" t="n">
        <v>1196</v>
      </c>
    </row>
    <row r="5777" customFormat="false" ht="15" hidden="false" customHeight="false" outlineLevel="0" collapsed="false">
      <c r="A5777" s="25" t="s">
        <v>3397</v>
      </c>
      <c r="B5777" s="25" t="s">
        <v>77</v>
      </c>
      <c r="C5777" s="25" t="s">
        <v>178</v>
      </c>
      <c r="D5777" s="25" t="s">
        <v>266</v>
      </c>
      <c r="E5777" s="25" t="s">
        <v>54</v>
      </c>
      <c r="F5777" s="25" t="s">
        <v>9368</v>
      </c>
      <c r="G5777" s="25" t="s">
        <v>9373</v>
      </c>
      <c r="H5777" s="25" t="n">
        <v>5572</v>
      </c>
    </row>
    <row r="5778" customFormat="false" ht="15" hidden="false" customHeight="false" outlineLevel="0" collapsed="false">
      <c r="A5778" s="25" t="s">
        <v>8627</v>
      </c>
      <c r="B5778" s="25" t="s">
        <v>116</v>
      </c>
      <c r="C5778" s="25" t="s">
        <v>160</v>
      </c>
      <c r="D5778" s="25" t="s">
        <v>633</v>
      </c>
      <c r="E5778" s="25" t="s">
        <v>54</v>
      </c>
      <c r="F5778" s="25" t="s">
        <v>9368</v>
      </c>
      <c r="G5778" s="25" t="s">
        <v>9430</v>
      </c>
      <c r="H5778" s="25" t="n">
        <v>3415</v>
      </c>
    </row>
    <row r="5779" customFormat="false" ht="15" hidden="false" customHeight="false" outlineLevel="0" collapsed="false">
      <c r="A5779" s="25" t="s">
        <v>4319</v>
      </c>
      <c r="B5779" s="25" t="s">
        <v>88</v>
      </c>
      <c r="C5779" s="25" t="s">
        <v>160</v>
      </c>
      <c r="E5779" s="25" t="s">
        <v>56</v>
      </c>
      <c r="F5779" s="25" t="s">
        <v>9368</v>
      </c>
    </row>
    <row r="5780" customFormat="false" ht="15" hidden="false" customHeight="false" outlineLevel="0" collapsed="false">
      <c r="A5780" s="25" t="s">
        <v>1685</v>
      </c>
      <c r="B5780" s="25" t="s">
        <v>71</v>
      </c>
      <c r="C5780" s="25" t="s">
        <v>148</v>
      </c>
      <c r="D5780" s="25" t="s">
        <v>231</v>
      </c>
      <c r="E5780" s="25" t="s">
        <v>55</v>
      </c>
      <c r="F5780" s="25" t="s">
        <v>9368</v>
      </c>
      <c r="G5780" s="25" t="s">
        <v>9366</v>
      </c>
      <c r="H5780" s="25" t="n">
        <v>0</v>
      </c>
    </row>
    <row r="5781" customFormat="false" ht="15" hidden="false" customHeight="false" outlineLevel="0" collapsed="false">
      <c r="A5781" s="25" t="s">
        <v>496</v>
      </c>
      <c r="B5781" s="25" t="s">
        <v>69</v>
      </c>
      <c r="C5781" s="25" t="s">
        <v>178</v>
      </c>
      <c r="E5781" s="25" t="s">
        <v>56</v>
      </c>
      <c r="F5781" s="25" t="s">
        <v>9353</v>
      </c>
    </row>
    <row r="5782" customFormat="false" ht="15" hidden="false" customHeight="false" outlineLevel="0" collapsed="false">
      <c r="A5782" s="25" t="s">
        <v>5189</v>
      </c>
      <c r="B5782" s="25" t="s">
        <v>95</v>
      </c>
      <c r="C5782" s="25" t="s">
        <v>186</v>
      </c>
      <c r="E5782" s="25" t="s">
        <v>56</v>
      </c>
      <c r="F5782" s="25" t="s">
        <v>9353</v>
      </c>
    </row>
    <row r="5783" customFormat="false" ht="15" hidden="false" customHeight="false" outlineLevel="0" collapsed="false">
      <c r="A5783" s="25" t="s">
        <v>5190</v>
      </c>
      <c r="B5783" s="25" t="s">
        <v>95</v>
      </c>
      <c r="C5783" s="25" t="s">
        <v>186</v>
      </c>
      <c r="D5783" s="25" t="s">
        <v>1189</v>
      </c>
      <c r="E5783" s="25" t="s">
        <v>55</v>
      </c>
      <c r="F5783" s="25" t="s">
        <v>9353</v>
      </c>
      <c r="G5783" s="25" t="s">
        <v>9477</v>
      </c>
      <c r="H5783" s="25" t="n">
        <v>0</v>
      </c>
    </row>
    <row r="5784" customFormat="false" ht="15" hidden="false" customHeight="false" outlineLevel="0" collapsed="false">
      <c r="A5784" s="25" t="s">
        <v>5480</v>
      </c>
      <c r="B5784" s="25" t="s">
        <v>94</v>
      </c>
      <c r="C5784" s="25" t="s">
        <v>170</v>
      </c>
      <c r="D5784" s="25" t="s">
        <v>644</v>
      </c>
      <c r="E5784" s="25" t="s">
        <v>55</v>
      </c>
      <c r="F5784" s="25" t="s">
        <v>9353</v>
      </c>
      <c r="G5784" s="25" t="s">
        <v>9456</v>
      </c>
      <c r="H5784" s="25" t="n">
        <v>0</v>
      </c>
    </row>
    <row r="5785" customFormat="false" ht="15" hidden="false" customHeight="false" outlineLevel="0" collapsed="false">
      <c r="A5785" s="25" t="s">
        <v>5481</v>
      </c>
      <c r="B5785" s="25" t="s">
        <v>94</v>
      </c>
      <c r="C5785" s="25" t="s">
        <v>170</v>
      </c>
      <c r="D5785" s="25" t="s">
        <v>639</v>
      </c>
      <c r="E5785" s="25" t="s">
        <v>54</v>
      </c>
      <c r="F5785" s="25" t="s">
        <v>9353</v>
      </c>
      <c r="G5785" s="25" t="s">
        <v>9401</v>
      </c>
      <c r="H5785" s="25" t="n">
        <v>1176</v>
      </c>
    </row>
    <row r="5786" customFormat="false" ht="15" hidden="false" customHeight="false" outlineLevel="0" collapsed="false">
      <c r="A5786" s="25" t="s">
        <v>2289</v>
      </c>
      <c r="B5786" s="25" t="s">
        <v>80</v>
      </c>
      <c r="C5786" s="25" t="s">
        <v>170</v>
      </c>
      <c r="D5786" s="25" t="s">
        <v>868</v>
      </c>
      <c r="E5786" s="25" t="s">
        <v>56</v>
      </c>
      <c r="F5786" s="25" t="s">
        <v>9353</v>
      </c>
    </row>
    <row r="5787" customFormat="false" ht="15" hidden="false" customHeight="false" outlineLevel="0" collapsed="false">
      <c r="A5787" s="25" t="s">
        <v>2290</v>
      </c>
      <c r="B5787" s="25" t="s">
        <v>80</v>
      </c>
      <c r="C5787" s="25" t="s">
        <v>9107</v>
      </c>
      <c r="E5787" s="25" t="s">
        <v>56</v>
      </c>
      <c r="F5787" s="25" t="s">
        <v>9353</v>
      </c>
    </row>
    <row r="5788" customFormat="false" ht="15" hidden="false" customHeight="false" outlineLevel="0" collapsed="false">
      <c r="A5788" s="25" t="s">
        <v>2291</v>
      </c>
      <c r="B5788" s="25" t="s">
        <v>80</v>
      </c>
      <c r="C5788" s="25" t="s">
        <v>9107</v>
      </c>
      <c r="D5788" s="25" t="s">
        <v>225</v>
      </c>
      <c r="E5788" s="25" t="s">
        <v>54</v>
      </c>
      <c r="F5788" s="25" t="s">
        <v>9353</v>
      </c>
      <c r="G5788" s="25" t="s">
        <v>9424</v>
      </c>
      <c r="H5788" s="25" t="n">
        <v>4313</v>
      </c>
    </row>
    <row r="5789" customFormat="false" ht="15" hidden="false" customHeight="false" outlineLevel="0" collapsed="false">
      <c r="A5789" s="25" t="s">
        <v>5748</v>
      </c>
      <c r="B5789" s="25" t="s">
        <v>96</v>
      </c>
      <c r="C5789" s="25" t="s">
        <v>9107</v>
      </c>
      <c r="D5789" s="25" t="s">
        <v>1158</v>
      </c>
      <c r="E5789" s="25" t="s">
        <v>54</v>
      </c>
      <c r="F5789" s="25" t="s">
        <v>9353</v>
      </c>
      <c r="G5789" s="25" t="s">
        <v>9377</v>
      </c>
      <c r="H5789" s="25" t="n">
        <v>4662</v>
      </c>
    </row>
    <row r="5790" customFormat="false" ht="15" hidden="false" customHeight="false" outlineLevel="0" collapsed="false">
      <c r="A5790" s="25" t="s">
        <v>6196</v>
      </c>
      <c r="B5790" s="25" t="s">
        <v>108</v>
      </c>
      <c r="C5790" s="25" t="s">
        <v>186</v>
      </c>
      <c r="D5790" s="25" t="s">
        <v>433</v>
      </c>
      <c r="E5790" s="25" t="s">
        <v>55</v>
      </c>
      <c r="F5790" s="25" t="s">
        <v>9353</v>
      </c>
      <c r="G5790" s="25" t="s">
        <v>9341</v>
      </c>
      <c r="H5790" s="25" t="n">
        <v>0</v>
      </c>
    </row>
    <row r="5791" customFormat="false" ht="15" hidden="false" customHeight="false" outlineLevel="0" collapsed="false">
      <c r="A5791" s="25" t="s">
        <v>6197</v>
      </c>
      <c r="B5791" s="25" t="s">
        <v>108</v>
      </c>
      <c r="C5791" s="25" t="s">
        <v>160</v>
      </c>
      <c r="D5791" s="25" t="s">
        <v>3075</v>
      </c>
      <c r="E5791" s="25" t="s">
        <v>55</v>
      </c>
      <c r="F5791" s="25" t="s">
        <v>9353</v>
      </c>
      <c r="G5791" s="25" t="s">
        <v>9454</v>
      </c>
      <c r="H5791" s="25" t="n">
        <v>0</v>
      </c>
    </row>
    <row r="5792" customFormat="false" ht="15" hidden="false" customHeight="false" outlineLevel="0" collapsed="false">
      <c r="A5792" s="25" t="s">
        <v>4172</v>
      </c>
      <c r="B5792" s="25" t="s">
        <v>89</v>
      </c>
      <c r="C5792" s="25" t="s">
        <v>9107</v>
      </c>
      <c r="D5792" s="25" t="s">
        <v>1653</v>
      </c>
      <c r="E5792" s="25" t="s">
        <v>55</v>
      </c>
      <c r="F5792" s="25" t="s">
        <v>9353</v>
      </c>
      <c r="G5792" s="25" t="s">
        <v>9453</v>
      </c>
      <c r="H5792" s="25" t="n">
        <v>0</v>
      </c>
    </row>
    <row r="5793" customFormat="false" ht="15" hidden="false" customHeight="false" outlineLevel="0" collapsed="false">
      <c r="A5793" s="25" t="s">
        <v>4173</v>
      </c>
      <c r="B5793" s="25" t="s">
        <v>89</v>
      </c>
      <c r="C5793" s="25" t="s">
        <v>160</v>
      </c>
      <c r="D5793" s="25" t="s">
        <v>639</v>
      </c>
      <c r="E5793" s="25" t="s">
        <v>54</v>
      </c>
      <c r="F5793" s="25" t="s">
        <v>9353</v>
      </c>
      <c r="G5793" s="25" t="s">
        <v>9458</v>
      </c>
      <c r="H5793" s="25" t="n">
        <v>2715</v>
      </c>
    </row>
    <row r="5794" customFormat="false" ht="15" hidden="false" customHeight="false" outlineLevel="0" collapsed="false">
      <c r="A5794" s="25" t="s">
        <v>6385</v>
      </c>
      <c r="B5794" s="25" t="s">
        <v>106</v>
      </c>
      <c r="C5794" s="25" t="s">
        <v>170</v>
      </c>
      <c r="D5794" s="25" t="s">
        <v>428</v>
      </c>
      <c r="E5794" s="25" t="s">
        <v>55</v>
      </c>
      <c r="F5794" s="25" t="s">
        <v>9353</v>
      </c>
      <c r="G5794" s="25" t="s">
        <v>9457</v>
      </c>
      <c r="H5794" s="25" t="n">
        <v>0</v>
      </c>
    </row>
    <row r="5795" customFormat="false" ht="15" hidden="false" customHeight="false" outlineLevel="0" collapsed="false">
      <c r="A5795" s="25" t="s">
        <v>7547</v>
      </c>
      <c r="B5795" s="25" t="s">
        <v>112</v>
      </c>
      <c r="C5795" s="25" t="s">
        <v>186</v>
      </c>
      <c r="D5795" s="25" t="s">
        <v>195</v>
      </c>
      <c r="E5795" s="25" t="s">
        <v>54</v>
      </c>
      <c r="F5795" s="25" t="s">
        <v>9353</v>
      </c>
      <c r="G5795" s="25" t="s">
        <v>9476</v>
      </c>
      <c r="H5795" s="25" t="n">
        <v>511</v>
      </c>
    </row>
    <row r="5796" customFormat="false" ht="15" hidden="false" customHeight="false" outlineLevel="0" collapsed="false">
      <c r="A5796" s="25" t="s">
        <v>3113</v>
      </c>
      <c r="B5796" s="25" t="s">
        <v>76</v>
      </c>
      <c r="C5796" s="25" t="s">
        <v>186</v>
      </c>
      <c r="E5796" s="25" t="s">
        <v>56</v>
      </c>
      <c r="F5796" s="25" t="s">
        <v>9353</v>
      </c>
    </row>
    <row r="5797" customFormat="false" ht="15" hidden="false" customHeight="false" outlineLevel="0" collapsed="false">
      <c r="A5797" s="25" t="s">
        <v>1085</v>
      </c>
      <c r="B5797" s="25" t="s">
        <v>72</v>
      </c>
      <c r="C5797" s="25" t="s">
        <v>186</v>
      </c>
      <c r="D5797" s="25" t="s">
        <v>1055</v>
      </c>
      <c r="E5797" s="25" t="s">
        <v>56</v>
      </c>
      <c r="F5797" s="25" t="s">
        <v>9353</v>
      </c>
    </row>
    <row r="5798" customFormat="false" ht="15" hidden="false" customHeight="false" outlineLevel="0" collapsed="false">
      <c r="A5798" s="25" t="s">
        <v>6656</v>
      </c>
      <c r="B5798" s="25" t="s">
        <v>107</v>
      </c>
      <c r="C5798" s="25" t="s">
        <v>170</v>
      </c>
      <c r="D5798" s="25" t="s">
        <v>868</v>
      </c>
      <c r="E5798" s="25" t="s">
        <v>54</v>
      </c>
      <c r="F5798" s="25" t="s">
        <v>9353</v>
      </c>
      <c r="G5798" s="25" t="s">
        <v>9475</v>
      </c>
      <c r="H5798" s="25" t="n">
        <v>1017</v>
      </c>
    </row>
    <row r="5799" customFormat="false" ht="15" hidden="false" customHeight="false" outlineLevel="0" collapsed="false">
      <c r="A5799" s="25" t="s">
        <v>3398</v>
      </c>
      <c r="B5799" s="25" t="s">
        <v>77</v>
      </c>
      <c r="C5799" s="25" t="s">
        <v>178</v>
      </c>
      <c r="D5799" s="25" t="s">
        <v>428</v>
      </c>
      <c r="E5799" s="25" t="s">
        <v>56</v>
      </c>
      <c r="F5799" s="25" t="s">
        <v>9353</v>
      </c>
    </row>
    <row r="5800" customFormat="false" ht="15" hidden="false" customHeight="false" outlineLevel="0" collapsed="false">
      <c r="A5800" s="25" t="s">
        <v>3399</v>
      </c>
      <c r="B5800" s="25" t="s">
        <v>77</v>
      </c>
      <c r="C5800" s="25" t="s">
        <v>160</v>
      </c>
      <c r="E5800" s="25" t="s">
        <v>56</v>
      </c>
      <c r="F5800" s="25" t="s">
        <v>9353</v>
      </c>
    </row>
    <row r="5801" customFormat="false" ht="15" hidden="false" customHeight="false" outlineLevel="0" collapsed="false">
      <c r="A5801" s="25" t="s">
        <v>8628</v>
      </c>
      <c r="B5801" s="25" t="s">
        <v>116</v>
      </c>
      <c r="C5801" s="25" t="s">
        <v>170</v>
      </c>
      <c r="D5801" s="25" t="s">
        <v>419</v>
      </c>
      <c r="E5801" s="25" t="s">
        <v>55</v>
      </c>
      <c r="F5801" s="25" t="s">
        <v>9353</v>
      </c>
      <c r="G5801" s="25" t="s">
        <v>9361</v>
      </c>
      <c r="H5801" s="25" t="n">
        <v>0</v>
      </c>
    </row>
    <row r="5802" customFormat="false" ht="15" hidden="false" customHeight="false" outlineLevel="0" collapsed="false">
      <c r="A5802" s="25" t="s">
        <v>8629</v>
      </c>
      <c r="B5802" s="25" t="s">
        <v>116</v>
      </c>
      <c r="C5802" s="25" t="s">
        <v>170</v>
      </c>
      <c r="D5802" s="25" t="s">
        <v>1158</v>
      </c>
      <c r="E5802" s="25" t="s">
        <v>54</v>
      </c>
      <c r="F5802" s="25" t="s">
        <v>9353</v>
      </c>
      <c r="G5802" s="25" t="s">
        <v>9358</v>
      </c>
      <c r="H5802" s="25" t="n">
        <v>1102</v>
      </c>
    </row>
    <row r="5803" customFormat="false" ht="15" hidden="false" customHeight="false" outlineLevel="0" collapsed="false">
      <c r="A5803" s="25" t="s">
        <v>8630</v>
      </c>
      <c r="B5803" s="25" t="s">
        <v>116</v>
      </c>
      <c r="C5803" s="25" t="s">
        <v>148</v>
      </c>
      <c r="D5803" s="25" t="s">
        <v>494</v>
      </c>
      <c r="E5803" s="25" t="s">
        <v>54</v>
      </c>
      <c r="F5803" s="25" t="s">
        <v>9353</v>
      </c>
      <c r="G5803" s="25" t="s">
        <v>9465</v>
      </c>
      <c r="H5803" s="25" t="n">
        <v>67</v>
      </c>
    </row>
    <row r="5804" customFormat="false" ht="15" hidden="false" customHeight="false" outlineLevel="0" collapsed="false">
      <c r="A5804" s="25" t="s">
        <v>1376</v>
      </c>
      <c r="B5804" s="25" t="s">
        <v>73</v>
      </c>
      <c r="C5804" s="25" t="s">
        <v>148</v>
      </c>
      <c r="D5804" s="25" t="s">
        <v>248</v>
      </c>
      <c r="E5804" s="25" t="s">
        <v>54</v>
      </c>
      <c r="F5804" s="25" t="s">
        <v>9353</v>
      </c>
      <c r="G5804" s="25" t="s">
        <v>9397</v>
      </c>
      <c r="H5804" s="25" t="n">
        <v>59</v>
      </c>
    </row>
    <row r="5805" customFormat="false" ht="15" hidden="false" customHeight="false" outlineLevel="0" collapsed="false">
      <c r="A5805" s="25" t="s">
        <v>3688</v>
      </c>
      <c r="B5805" s="25" t="s">
        <v>79</v>
      </c>
      <c r="C5805" s="25" t="s">
        <v>178</v>
      </c>
      <c r="D5805" s="25" t="s">
        <v>164</v>
      </c>
      <c r="E5805" s="25" t="s">
        <v>55</v>
      </c>
      <c r="F5805" s="25" t="s">
        <v>9353</v>
      </c>
      <c r="G5805" s="25" t="s">
        <v>9481</v>
      </c>
      <c r="H5805" s="25" t="n">
        <v>0</v>
      </c>
    </row>
    <row r="5806" customFormat="false" ht="15" hidden="false" customHeight="false" outlineLevel="0" collapsed="false">
      <c r="A5806" s="25" t="s">
        <v>3689</v>
      </c>
      <c r="B5806" s="25" t="s">
        <v>79</v>
      </c>
      <c r="C5806" s="25" t="s">
        <v>186</v>
      </c>
      <c r="D5806" s="25" t="s">
        <v>195</v>
      </c>
      <c r="E5806" s="25" t="s">
        <v>54</v>
      </c>
      <c r="F5806" s="25" t="s">
        <v>9353</v>
      </c>
      <c r="G5806" s="25" t="s">
        <v>9482</v>
      </c>
      <c r="H5806" s="25" t="n">
        <v>569</v>
      </c>
    </row>
    <row r="5807" customFormat="false" ht="15" hidden="false" customHeight="false" outlineLevel="0" collapsed="false">
      <c r="A5807" s="25" t="s">
        <v>6000</v>
      </c>
      <c r="B5807" s="25" t="s">
        <v>97</v>
      </c>
      <c r="C5807" s="25" t="s">
        <v>186</v>
      </c>
      <c r="D5807" s="25" t="s">
        <v>1653</v>
      </c>
      <c r="E5807" s="25" t="s">
        <v>54</v>
      </c>
      <c r="F5807" s="25" t="s">
        <v>9353</v>
      </c>
      <c r="G5807" s="25" t="s">
        <v>9479</v>
      </c>
      <c r="H5807" s="25" t="n">
        <v>517</v>
      </c>
    </row>
    <row r="5808" customFormat="false" ht="15" hidden="false" customHeight="false" outlineLevel="0" collapsed="false">
      <c r="A5808" s="25" t="s">
        <v>7216</v>
      </c>
      <c r="B5808" s="25" t="s">
        <v>104</v>
      </c>
      <c r="C5808" s="25" t="s">
        <v>186</v>
      </c>
      <c r="E5808" s="25" t="s">
        <v>56</v>
      </c>
      <c r="F5808" s="25" t="s">
        <v>9353</v>
      </c>
    </row>
    <row r="5809" customFormat="false" ht="15" hidden="false" customHeight="false" outlineLevel="0" collapsed="false">
      <c r="A5809" s="25" t="s">
        <v>4699</v>
      </c>
      <c r="B5809" s="25" t="s">
        <v>90</v>
      </c>
      <c r="C5809" s="25" t="s">
        <v>186</v>
      </c>
      <c r="D5809" s="25" t="s">
        <v>2530</v>
      </c>
      <c r="E5809" s="25" t="s">
        <v>55</v>
      </c>
      <c r="F5809" s="25" t="s">
        <v>9353</v>
      </c>
      <c r="G5809" s="25" t="s">
        <v>9422</v>
      </c>
      <c r="H5809" s="25" t="n">
        <v>0</v>
      </c>
    </row>
    <row r="5810" customFormat="false" ht="15" hidden="false" customHeight="false" outlineLevel="0" collapsed="false">
      <c r="A5810" s="25" t="s">
        <v>4880</v>
      </c>
      <c r="B5810" s="25" t="s">
        <v>98</v>
      </c>
      <c r="C5810" s="25" t="s">
        <v>170</v>
      </c>
      <c r="D5810" s="25" t="s">
        <v>3511</v>
      </c>
      <c r="E5810" s="25" t="s">
        <v>54</v>
      </c>
      <c r="F5810" s="25" t="s">
        <v>9358</v>
      </c>
      <c r="G5810" s="25" t="s">
        <v>9386</v>
      </c>
      <c r="H5810" s="25" t="n">
        <v>1171</v>
      </c>
    </row>
    <row r="5811" customFormat="false" ht="15" hidden="false" customHeight="false" outlineLevel="0" collapsed="false">
      <c r="A5811" s="25" t="s">
        <v>3987</v>
      </c>
      <c r="B5811" s="25" t="s">
        <v>87</v>
      </c>
      <c r="C5811" s="25" t="s">
        <v>186</v>
      </c>
      <c r="D5811" s="25" t="s">
        <v>1189</v>
      </c>
      <c r="E5811" s="25" t="s">
        <v>55</v>
      </c>
      <c r="F5811" s="25" t="s">
        <v>9358</v>
      </c>
      <c r="G5811" s="25" t="s">
        <v>9386</v>
      </c>
      <c r="H5811" s="25" t="n">
        <v>0</v>
      </c>
    </row>
    <row r="5812" customFormat="false" ht="15" hidden="false" customHeight="false" outlineLevel="0" collapsed="false">
      <c r="A5812" s="25" t="s">
        <v>3988</v>
      </c>
      <c r="B5812" s="25" t="s">
        <v>87</v>
      </c>
      <c r="C5812" s="25" t="s">
        <v>170</v>
      </c>
      <c r="D5812" s="25" t="s">
        <v>452</v>
      </c>
      <c r="E5812" s="25" t="s">
        <v>54</v>
      </c>
      <c r="F5812" s="25" t="s">
        <v>9358</v>
      </c>
      <c r="G5812" s="25" t="s">
        <v>9361</v>
      </c>
      <c r="H5812" s="25" t="n">
        <v>1143</v>
      </c>
    </row>
    <row r="5813" customFormat="false" ht="15" hidden="false" customHeight="false" outlineLevel="0" collapsed="false">
      <c r="A5813" s="25" t="s">
        <v>5482</v>
      </c>
      <c r="B5813" s="25" t="s">
        <v>94</v>
      </c>
      <c r="C5813" s="25" t="s">
        <v>9107</v>
      </c>
      <c r="D5813" s="25" t="s">
        <v>494</v>
      </c>
      <c r="E5813" s="25" t="s">
        <v>54</v>
      </c>
      <c r="F5813" s="25" t="s">
        <v>9358</v>
      </c>
      <c r="G5813" s="25" t="s">
        <v>9468</v>
      </c>
      <c r="H5813" s="25" t="n">
        <v>5315</v>
      </c>
    </row>
    <row r="5814" customFormat="false" ht="15" hidden="false" customHeight="false" outlineLevel="0" collapsed="false">
      <c r="A5814" s="25" t="s">
        <v>2292</v>
      </c>
      <c r="B5814" s="25" t="s">
        <v>80</v>
      </c>
      <c r="C5814" s="25" t="s">
        <v>178</v>
      </c>
      <c r="E5814" s="25" t="s">
        <v>56</v>
      </c>
      <c r="F5814" s="25" t="s">
        <v>9358</v>
      </c>
    </row>
    <row r="5815" customFormat="false" ht="15" hidden="false" customHeight="false" outlineLevel="0" collapsed="false">
      <c r="A5815" s="25" t="s">
        <v>2293</v>
      </c>
      <c r="B5815" s="25" t="s">
        <v>80</v>
      </c>
      <c r="C5815" s="25" t="s">
        <v>160</v>
      </c>
      <c r="D5815" s="25" t="s">
        <v>191</v>
      </c>
      <c r="E5815" s="25" t="s">
        <v>55</v>
      </c>
      <c r="F5815" s="25" t="s">
        <v>9358</v>
      </c>
      <c r="G5815" s="25" t="s">
        <v>9341</v>
      </c>
      <c r="H5815" s="25" t="n">
        <v>0</v>
      </c>
    </row>
    <row r="5816" customFormat="false" ht="15" hidden="false" customHeight="false" outlineLevel="0" collapsed="false">
      <c r="A5816" s="25" t="s">
        <v>6198</v>
      </c>
      <c r="B5816" s="25" t="s">
        <v>108</v>
      </c>
      <c r="C5816" s="25" t="s">
        <v>148</v>
      </c>
      <c r="D5816" s="25" t="s">
        <v>444</v>
      </c>
      <c r="E5816" s="25" t="s">
        <v>54</v>
      </c>
      <c r="F5816" s="25" t="s">
        <v>9358</v>
      </c>
      <c r="G5816" s="25" t="s">
        <v>9347</v>
      </c>
      <c r="H5816" s="25" t="n">
        <v>49</v>
      </c>
    </row>
    <row r="5817" customFormat="false" ht="15" hidden="false" customHeight="false" outlineLevel="0" collapsed="false">
      <c r="A5817" s="25" t="s">
        <v>4174</v>
      </c>
      <c r="B5817" s="25" t="s">
        <v>89</v>
      </c>
      <c r="C5817" s="25" t="s">
        <v>178</v>
      </c>
      <c r="D5817" s="25" t="s">
        <v>445</v>
      </c>
      <c r="E5817" s="25" t="s">
        <v>55</v>
      </c>
      <c r="F5817" s="25" t="s">
        <v>9358</v>
      </c>
      <c r="G5817" s="25" t="s">
        <v>9430</v>
      </c>
      <c r="H5817" s="25" t="n">
        <v>0</v>
      </c>
    </row>
    <row r="5818" customFormat="false" ht="15" hidden="false" customHeight="false" outlineLevel="0" collapsed="false">
      <c r="A5818" s="25" t="s">
        <v>6386</v>
      </c>
      <c r="B5818" s="25" t="s">
        <v>106</v>
      </c>
      <c r="C5818" s="25" t="s">
        <v>170</v>
      </c>
      <c r="E5818" s="25" t="s">
        <v>56</v>
      </c>
      <c r="F5818" s="25" t="s">
        <v>9358</v>
      </c>
    </row>
    <row r="5819" customFormat="false" ht="15" hidden="false" customHeight="false" outlineLevel="0" collapsed="false">
      <c r="A5819" s="25" t="s">
        <v>6387</v>
      </c>
      <c r="B5819" s="25" t="s">
        <v>106</v>
      </c>
      <c r="C5819" s="25" t="s">
        <v>160</v>
      </c>
      <c r="D5819" s="25" t="s">
        <v>633</v>
      </c>
      <c r="E5819" s="25" t="s">
        <v>54</v>
      </c>
      <c r="F5819" s="25" t="s">
        <v>9358</v>
      </c>
      <c r="G5819" s="25" t="s">
        <v>9365</v>
      </c>
      <c r="H5819" s="25" t="n">
        <v>3511</v>
      </c>
    </row>
    <row r="5820" customFormat="false" ht="15" hidden="false" customHeight="false" outlineLevel="0" collapsed="false">
      <c r="A5820" s="25" t="s">
        <v>3114</v>
      </c>
      <c r="B5820" s="25" t="s">
        <v>76</v>
      </c>
      <c r="C5820" s="25" t="s">
        <v>186</v>
      </c>
      <c r="D5820" s="25" t="s">
        <v>2863</v>
      </c>
      <c r="E5820" s="25" t="s">
        <v>56</v>
      </c>
      <c r="F5820" s="25" t="s">
        <v>9358</v>
      </c>
    </row>
    <row r="5821" customFormat="false" ht="15" hidden="false" customHeight="false" outlineLevel="0" collapsed="false">
      <c r="A5821" s="25" t="s">
        <v>3115</v>
      </c>
      <c r="B5821" s="25" t="s">
        <v>76</v>
      </c>
      <c r="C5821" s="25" t="s">
        <v>9107</v>
      </c>
      <c r="D5821" s="25" t="s">
        <v>191</v>
      </c>
      <c r="E5821" s="25" t="s">
        <v>55</v>
      </c>
      <c r="F5821" s="25" t="s">
        <v>9358</v>
      </c>
      <c r="G5821" s="25" t="s">
        <v>9455</v>
      </c>
      <c r="H5821" s="25" t="n">
        <v>0</v>
      </c>
    </row>
    <row r="5822" customFormat="false" ht="15" hidden="false" customHeight="false" outlineLevel="0" collapsed="false">
      <c r="A5822" s="25" t="s">
        <v>8302</v>
      </c>
      <c r="B5822" s="25" t="s">
        <v>113</v>
      </c>
      <c r="C5822" s="25" t="s">
        <v>9107</v>
      </c>
      <c r="D5822" s="25" t="s">
        <v>2739</v>
      </c>
      <c r="E5822" s="25" t="s">
        <v>55</v>
      </c>
      <c r="F5822" s="25" t="s">
        <v>9358</v>
      </c>
      <c r="G5822" s="25" t="s">
        <v>9453</v>
      </c>
      <c r="H5822" s="25" t="n">
        <v>0</v>
      </c>
    </row>
    <row r="5823" customFormat="false" ht="15" hidden="false" customHeight="false" outlineLevel="0" collapsed="false">
      <c r="A5823" s="25" t="s">
        <v>1086</v>
      </c>
      <c r="B5823" s="25" t="s">
        <v>72</v>
      </c>
      <c r="C5823" s="25" t="s">
        <v>170</v>
      </c>
      <c r="E5823" s="25" t="s">
        <v>56</v>
      </c>
      <c r="F5823" s="25" t="s">
        <v>9358</v>
      </c>
    </row>
    <row r="5824" customFormat="false" ht="15" hidden="false" customHeight="false" outlineLevel="0" collapsed="false">
      <c r="A5824" s="25" t="s">
        <v>6657</v>
      </c>
      <c r="B5824" s="25" t="s">
        <v>107</v>
      </c>
      <c r="C5824" s="25" t="s">
        <v>186</v>
      </c>
      <c r="E5824" s="25" t="s">
        <v>56</v>
      </c>
      <c r="F5824" s="25" t="s">
        <v>9358</v>
      </c>
    </row>
    <row r="5825" customFormat="false" ht="15" hidden="false" customHeight="false" outlineLevel="0" collapsed="false">
      <c r="A5825" s="25" t="s">
        <v>3400</v>
      </c>
      <c r="B5825" s="25" t="s">
        <v>77</v>
      </c>
      <c r="C5825" s="25" t="s">
        <v>178</v>
      </c>
      <c r="D5825" s="25" t="s">
        <v>622</v>
      </c>
      <c r="E5825" s="25" t="s">
        <v>56</v>
      </c>
      <c r="F5825" s="25" t="s">
        <v>9358</v>
      </c>
    </row>
    <row r="5826" customFormat="false" ht="15" hidden="false" customHeight="false" outlineLevel="0" collapsed="false">
      <c r="A5826" s="25" t="s">
        <v>3401</v>
      </c>
      <c r="B5826" s="25" t="s">
        <v>77</v>
      </c>
      <c r="C5826" s="25" t="s">
        <v>148</v>
      </c>
      <c r="E5826" s="25" t="s">
        <v>56</v>
      </c>
      <c r="F5826" s="25" t="s">
        <v>9358</v>
      </c>
    </row>
    <row r="5827" customFormat="false" ht="15" hidden="false" customHeight="false" outlineLevel="0" collapsed="false">
      <c r="A5827" s="25" t="s">
        <v>3402</v>
      </c>
      <c r="B5827" s="25" t="s">
        <v>77</v>
      </c>
      <c r="C5827" s="25" t="s">
        <v>170</v>
      </c>
      <c r="D5827" s="25" t="s">
        <v>191</v>
      </c>
      <c r="E5827" s="25" t="s">
        <v>54</v>
      </c>
      <c r="F5827" s="25" t="s">
        <v>9358</v>
      </c>
      <c r="G5827" s="25" t="s">
        <v>9376</v>
      </c>
      <c r="H5827" s="25" t="n">
        <v>1108</v>
      </c>
    </row>
    <row r="5828" customFormat="false" ht="15" hidden="false" customHeight="false" outlineLevel="0" collapsed="false">
      <c r="A5828" s="25" t="s">
        <v>8631</v>
      </c>
      <c r="B5828" s="25" t="s">
        <v>116</v>
      </c>
      <c r="C5828" s="25" t="s">
        <v>148</v>
      </c>
      <c r="D5828" s="25" t="s">
        <v>199</v>
      </c>
      <c r="E5828" s="25" t="s">
        <v>55</v>
      </c>
      <c r="F5828" s="25" t="s">
        <v>9358</v>
      </c>
      <c r="G5828" s="25" t="s">
        <v>9458</v>
      </c>
      <c r="H5828" s="25" t="n">
        <v>0</v>
      </c>
    </row>
    <row r="5829" customFormat="false" ht="15" hidden="false" customHeight="false" outlineLevel="0" collapsed="false">
      <c r="A5829" s="25" t="s">
        <v>8632</v>
      </c>
      <c r="B5829" s="25" t="s">
        <v>116</v>
      </c>
      <c r="C5829" s="25" t="s">
        <v>148</v>
      </c>
      <c r="D5829" s="25" t="s">
        <v>417</v>
      </c>
      <c r="E5829" s="25" t="s">
        <v>55</v>
      </c>
      <c r="F5829" s="25" t="s">
        <v>9358</v>
      </c>
      <c r="G5829" s="25" t="s">
        <v>9422</v>
      </c>
      <c r="H5829" s="25" t="n">
        <v>0</v>
      </c>
    </row>
    <row r="5830" customFormat="false" ht="15" hidden="false" customHeight="false" outlineLevel="0" collapsed="false">
      <c r="A5830" s="25" t="s">
        <v>3690</v>
      </c>
      <c r="B5830" s="25" t="s">
        <v>79</v>
      </c>
      <c r="C5830" s="25" t="s">
        <v>170</v>
      </c>
      <c r="E5830" s="25" t="s">
        <v>56</v>
      </c>
      <c r="F5830" s="25" t="s">
        <v>9358</v>
      </c>
    </row>
    <row r="5831" customFormat="false" ht="15" hidden="false" customHeight="false" outlineLevel="0" collapsed="false">
      <c r="A5831" s="25" t="s">
        <v>3691</v>
      </c>
      <c r="B5831" s="25" t="s">
        <v>79</v>
      </c>
      <c r="C5831" s="25" t="s">
        <v>186</v>
      </c>
      <c r="D5831" s="25" t="s">
        <v>176</v>
      </c>
      <c r="E5831" s="25" t="s">
        <v>55</v>
      </c>
      <c r="F5831" s="25" t="s">
        <v>9358</v>
      </c>
      <c r="G5831" s="25" t="s">
        <v>9394</v>
      </c>
      <c r="H5831" s="25" t="n">
        <v>0</v>
      </c>
    </row>
    <row r="5832" customFormat="false" ht="15" hidden="false" customHeight="false" outlineLevel="0" collapsed="false">
      <c r="A5832" s="25" t="s">
        <v>3692</v>
      </c>
      <c r="B5832" s="25" t="s">
        <v>79</v>
      </c>
      <c r="C5832" s="25" t="s">
        <v>178</v>
      </c>
      <c r="D5832" s="25" t="s">
        <v>169</v>
      </c>
      <c r="E5832" s="25" t="s">
        <v>54</v>
      </c>
      <c r="F5832" s="25" t="s">
        <v>9358</v>
      </c>
      <c r="G5832" s="25" t="s">
        <v>9374</v>
      </c>
      <c r="H5832" s="25" t="n">
        <v>5671</v>
      </c>
    </row>
    <row r="5833" customFormat="false" ht="15" hidden="false" customHeight="false" outlineLevel="0" collapsed="false">
      <c r="A5833" s="25" t="s">
        <v>4320</v>
      </c>
      <c r="B5833" s="25" t="s">
        <v>88</v>
      </c>
      <c r="C5833" s="25" t="s">
        <v>9107</v>
      </c>
      <c r="D5833" s="25" t="s">
        <v>2484</v>
      </c>
      <c r="E5833" s="25" t="s">
        <v>56</v>
      </c>
      <c r="F5833" s="25" t="s">
        <v>9358</v>
      </c>
    </row>
    <row r="5834" customFormat="false" ht="15" hidden="false" customHeight="false" outlineLevel="0" collapsed="false">
      <c r="A5834" s="25" t="s">
        <v>4321</v>
      </c>
      <c r="B5834" s="25" t="s">
        <v>88</v>
      </c>
      <c r="C5834" s="25" t="s">
        <v>186</v>
      </c>
      <c r="D5834" s="25" t="s">
        <v>445</v>
      </c>
      <c r="E5834" s="25" t="s">
        <v>55</v>
      </c>
      <c r="F5834" s="25" t="s">
        <v>9358</v>
      </c>
      <c r="G5834" s="25" t="s">
        <v>9397</v>
      </c>
      <c r="H5834" s="25" t="n">
        <v>0</v>
      </c>
    </row>
    <row r="5835" customFormat="false" ht="15" hidden="false" customHeight="false" outlineLevel="0" collapsed="false">
      <c r="A5835" s="25" t="s">
        <v>1686</v>
      </c>
      <c r="B5835" s="25" t="s">
        <v>71</v>
      </c>
      <c r="C5835" s="25" t="s">
        <v>186</v>
      </c>
      <c r="D5835" s="25" t="s">
        <v>151</v>
      </c>
      <c r="E5835" s="25" t="s">
        <v>54</v>
      </c>
      <c r="F5835" s="25" t="s">
        <v>9358</v>
      </c>
      <c r="G5835" s="25" t="s">
        <v>9401</v>
      </c>
      <c r="H5835" s="25" t="n">
        <v>546</v>
      </c>
    </row>
    <row r="5836" customFormat="false" ht="15" hidden="false" customHeight="false" outlineLevel="0" collapsed="false">
      <c r="A5836" s="25" t="s">
        <v>7217</v>
      </c>
      <c r="B5836" s="25" t="s">
        <v>104</v>
      </c>
      <c r="C5836" s="25" t="s">
        <v>148</v>
      </c>
      <c r="D5836" s="25" t="s">
        <v>199</v>
      </c>
      <c r="E5836" s="25" t="s">
        <v>54</v>
      </c>
      <c r="F5836" s="25" t="s">
        <v>9358</v>
      </c>
      <c r="G5836" s="25" t="s">
        <v>9483</v>
      </c>
      <c r="H5836" s="25" t="n">
        <v>57</v>
      </c>
    </row>
    <row r="5837" customFormat="false" ht="15" hidden="false" customHeight="false" outlineLevel="0" collapsed="false">
      <c r="A5837" s="25" t="s">
        <v>7218</v>
      </c>
      <c r="B5837" s="25" t="s">
        <v>104</v>
      </c>
      <c r="C5837" s="25" t="s">
        <v>160</v>
      </c>
      <c r="D5837" s="25" t="s">
        <v>1646</v>
      </c>
      <c r="E5837" s="25" t="s">
        <v>54</v>
      </c>
      <c r="F5837" s="25" t="s">
        <v>9358</v>
      </c>
      <c r="G5837" s="25" t="s">
        <v>9408</v>
      </c>
      <c r="H5837" s="25" t="n">
        <v>3195</v>
      </c>
    </row>
    <row r="5838" customFormat="false" ht="15" hidden="false" customHeight="false" outlineLevel="0" collapsed="false">
      <c r="A5838" s="25" t="s">
        <v>4548</v>
      </c>
      <c r="B5838" s="25" t="s">
        <v>86</v>
      </c>
      <c r="C5838" s="25" t="s">
        <v>186</v>
      </c>
      <c r="D5838" s="25" t="s">
        <v>3373</v>
      </c>
      <c r="E5838" s="25" t="s">
        <v>55</v>
      </c>
      <c r="F5838" s="25" t="s">
        <v>9358</v>
      </c>
      <c r="G5838" s="25" t="s">
        <v>9430</v>
      </c>
      <c r="H5838" s="25" t="n">
        <v>0</v>
      </c>
    </row>
    <row r="5839" customFormat="false" ht="15" hidden="false" customHeight="false" outlineLevel="0" collapsed="false">
      <c r="A5839" s="25" t="s">
        <v>497</v>
      </c>
      <c r="B5839" s="25" t="s">
        <v>69</v>
      </c>
      <c r="C5839" s="25" t="s">
        <v>148</v>
      </c>
      <c r="D5839" s="25" t="s">
        <v>240</v>
      </c>
      <c r="E5839" s="25" t="s">
        <v>55</v>
      </c>
      <c r="F5839" s="25" t="s">
        <v>9363</v>
      </c>
      <c r="G5839" s="25" t="s">
        <v>9430</v>
      </c>
      <c r="H5839" s="25" t="n">
        <v>0</v>
      </c>
    </row>
    <row r="5840" customFormat="false" ht="15" hidden="false" customHeight="false" outlineLevel="0" collapsed="false">
      <c r="A5840" s="25" t="s">
        <v>498</v>
      </c>
      <c r="B5840" s="25" t="s">
        <v>69</v>
      </c>
      <c r="C5840" s="25" t="s">
        <v>148</v>
      </c>
      <c r="D5840" s="25" t="s">
        <v>240</v>
      </c>
      <c r="E5840" s="25" t="s">
        <v>55</v>
      </c>
      <c r="F5840" s="25" t="s">
        <v>9363</v>
      </c>
      <c r="G5840" s="25" t="s">
        <v>9372</v>
      </c>
      <c r="H5840" s="25" t="n">
        <v>0</v>
      </c>
    </row>
    <row r="5841" customFormat="false" ht="15" hidden="false" customHeight="false" outlineLevel="0" collapsed="false">
      <c r="A5841" s="25" t="s">
        <v>499</v>
      </c>
      <c r="B5841" s="25" t="s">
        <v>69</v>
      </c>
      <c r="C5841" s="25" t="s">
        <v>148</v>
      </c>
      <c r="D5841" s="25" t="s">
        <v>237</v>
      </c>
      <c r="E5841" s="25" t="s">
        <v>54</v>
      </c>
      <c r="F5841" s="25" t="s">
        <v>9363</v>
      </c>
      <c r="G5841" s="25" t="s">
        <v>9381</v>
      </c>
      <c r="H5841" s="25" t="n">
        <v>46</v>
      </c>
    </row>
    <row r="5842" customFormat="false" ht="15" hidden="false" customHeight="false" outlineLevel="0" collapsed="false">
      <c r="A5842" s="25" t="s">
        <v>500</v>
      </c>
      <c r="B5842" s="25" t="s">
        <v>69</v>
      </c>
      <c r="C5842" s="25" t="s">
        <v>148</v>
      </c>
      <c r="D5842" s="25" t="s">
        <v>225</v>
      </c>
      <c r="E5842" s="25" t="s">
        <v>54</v>
      </c>
      <c r="F5842" s="25" t="s">
        <v>9363</v>
      </c>
      <c r="G5842" s="25" t="s">
        <v>9458</v>
      </c>
      <c r="H5842" s="25" t="n">
        <v>65</v>
      </c>
    </row>
    <row r="5843" customFormat="false" ht="15" hidden="false" customHeight="false" outlineLevel="0" collapsed="false">
      <c r="A5843" s="25" t="s">
        <v>6199</v>
      </c>
      <c r="B5843" s="25" t="s">
        <v>108</v>
      </c>
      <c r="C5843" s="25" t="s">
        <v>186</v>
      </c>
      <c r="E5843" s="25" t="s">
        <v>56</v>
      </c>
      <c r="F5843" s="25" t="s">
        <v>9363</v>
      </c>
    </row>
    <row r="5844" customFormat="false" ht="15" hidden="false" customHeight="false" outlineLevel="0" collapsed="false">
      <c r="A5844" s="25" t="s">
        <v>2775</v>
      </c>
      <c r="B5844" s="25" t="s">
        <v>78</v>
      </c>
      <c r="C5844" s="25" t="s">
        <v>178</v>
      </c>
      <c r="D5844" s="25" t="s">
        <v>1055</v>
      </c>
      <c r="E5844" s="25" t="s">
        <v>56</v>
      </c>
      <c r="F5844" s="25" t="s">
        <v>9363</v>
      </c>
    </row>
    <row r="5845" customFormat="false" ht="15" hidden="false" customHeight="false" outlineLevel="0" collapsed="false">
      <c r="A5845" s="25" t="s">
        <v>7548</v>
      </c>
      <c r="B5845" s="25" t="s">
        <v>112</v>
      </c>
      <c r="C5845" s="25" t="s">
        <v>9107</v>
      </c>
      <c r="D5845" s="25" t="s">
        <v>3075</v>
      </c>
      <c r="E5845" s="25" t="s">
        <v>55</v>
      </c>
      <c r="F5845" s="25" t="s">
        <v>9363</v>
      </c>
      <c r="G5845" s="25" t="s">
        <v>9387</v>
      </c>
      <c r="H5845" s="25" t="n">
        <v>0</v>
      </c>
    </row>
    <row r="5846" customFormat="false" ht="15" hidden="false" customHeight="false" outlineLevel="0" collapsed="false">
      <c r="A5846" s="25" t="s">
        <v>3116</v>
      </c>
      <c r="B5846" s="25" t="s">
        <v>76</v>
      </c>
      <c r="C5846" s="25" t="s">
        <v>186</v>
      </c>
      <c r="D5846" s="25" t="s">
        <v>245</v>
      </c>
      <c r="E5846" s="25" t="s">
        <v>54</v>
      </c>
      <c r="F5846" s="25" t="s">
        <v>9363</v>
      </c>
      <c r="G5846" s="25" t="s">
        <v>9435</v>
      </c>
      <c r="H5846" s="25" t="n">
        <v>526</v>
      </c>
    </row>
    <row r="5847" customFormat="false" ht="15" hidden="false" customHeight="false" outlineLevel="0" collapsed="false">
      <c r="A5847" s="25" t="s">
        <v>3117</v>
      </c>
      <c r="B5847" s="25" t="s">
        <v>76</v>
      </c>
      <c r="C5847" s="25" t="s">
        <v>9107</v>
      </c>
      <c r="D5847" s="25" t="s">
        <v>248</v>
      </c>
      <c r="E5847" s="25" t="s">
        <v>54</v>
      </c>
      <c r="F5847" s="25" t="s">
        <v>9363</v>
      </c>
      <c r="G5847" s="25" t="s">
        <v>9459</v>
      </c>
      <c r="H5847" s="25" t="n">
        <v>4809</v>
      </c>
    </row>
    <row r="5848" customFormat="false" ht="15" hidden="false" customHeight="false" outlineLevel="0" collapsed="false">
      <c r="A5848" s="25" t="s">
        <v>6658</v>
      </c>
      <c r="B5848" s="25" t="s">
        <v>107</v>
      </c>
      <c r="C5848" s="25" t="s">
        <v>148</v>
      </c>
      <c r="E5848" s="25" t="s">
        <v>56</v>
      </c>
      <c r="F5848" s="25" t="s">
        <v>9363</v>
      </c>
    </row>
    <row r="5849" customFormat="false" ht="15" hidden="false" customHeight="false" outlineLevel="0" collapsed="false">
      <c r="A5849" s="25" t="s">
        <v>6659</v>
      </c>
      <c r="B5849" s="25" t="s">
        <v>107</v>
      </c>
      <c r="C5849" s="25" t="s">
        <v>170</v>
      </c>
      <c r="D5849" s="25" t="s">
        <v>609</v>
      </c>
      <c r="E5849" s="25" t="s">
        <v>54</v>
      </c>
      <c r="F5849" s="25" t="s">
        <v>9363</v>
      </c>
      <c r="G5849" s="25" t="s">
        <v>9349</v>
      </c>
      <c r="H5849" s="25" t="n">
        <v>1105</v>
      </c>
    </row>
    <row r="5850" customFormat="false" ht="15" hidden="false" customHeight="false" outlineLevel="0" collapsed="false">
      <c r="A5850" s="25" t="s">
        <v>3403</v>
      </c>
      <c r="B5850" s="25" t="s">
        <v>77</v>
      </c>
      <c r="C5850" s="25" t="s">
        <v>160</v>
      </c>
      <c r="D5850" s="25" t="s">
        <v>225</v>
      </c>
      <c r="E5850" s="25" t="s">
        <v>56</v>
      </c>
      <c r="F5850" s="25" t="s">
        <v>9363</v>
      </c>
    </row>
    <row r="5851" customFormat="false" ht="15" hidden="false" customHeight="false" outlineLevel="0" collapsed="false">
      <c r="A5851" s="25" t="s">
        <v>8633</v>
      </c>
      <c r="B5851" s="25" t="s">
        <v>116</v>
      </c>
      <c r="C5851" s="25" t="s">
        <v>186</v>
      </c>
      <c r="E5851" s="25" t="s">
        <v>56</v>
      </c>
      <c r="F5851" s="25" t="s">
        <v>9363</v>
      </c>
    </row>
    <row r="5852" customFormat="false" ht="15" hidden="false" customHeight="false" outlineLevel="0" collapsed="false">
      <c r="A5852" s="25" t="s">
        <v>1687</v>
      </c>
      <c r="B5852" s="25" t="s">
        <v>71</v>
      </c>
      <c r="C5852" s="25" t="s">
        <v>148</v>
      </c>
      <c r="E5852" s="25" t="s">
        <v>56</v>
      </c>
      <c r="F5852" s="25" t="s">
        <v>9363</v>
      </c>
    </row>
    <row r="5853" customFormat="false" ht="15" hidden="false" customHeight="false" outlineLevel="0" collapsed="false">
      <c r="A5853" s="25" t="s">
        <v>1688</v>
      </c>
      <c r="B5853" s="25" t="s">
        <v>71</v>
      </c>
      <c r="C5853" s="25" t="s">
        <v>148</v>
      </c>
      <c r="D5853" s="25" t="s">
        <v>151</v>
      </c>
      <c r="E5853" s="25" t="s">
        <v>55</v>
      </c>
      <c r="F5853" s="25" t="s">
        <v>9363</v>
      </c>
      <c r="G5853" s="25" t="s">
        <v>9375</v>
      </c>
      <c r="H5853" s="25" t="n">
        <v>0</v>
      </c>
    </row>
    <row r="5854" customFormat="false" ht="15" hidden="false" customHeight="false" outlineLevel="0" collapsed="false">
      <c r="A5854" s="25" t="s">
        <v>7219</v>
      </c>
      <c r="B5854" s="25" t="s">
        <v>104</v>
      </c>
      <c r="C5854" s="25" t="s">
        <v>148</v>
      </c>
      <c r="D5854" s="25" t="s">
        <v>860</v>
      </c>
      <c r="E5854" s="25" t="s">
        <v>54</v>
      </c>
      <c r="F5854" s="25" t="s">
        <v>9363</v>
      </c>
      <c r="G5854" s="25" t="s">
        <v>9347</v>
      </c>
      <c r="H5854" s="25" t="n">
        <v>56</v>
      </c>
    </row>
    <row r="5855" customFormat="false" ht="15" hidden="false" customHeight="false" outlineLevel="0" collapsed="false">
      <c r="A5855" s="25" t="s">
        <v>4549</v>
      </c>
      <c r="B5855" s="25" t="s">
        <v>86</v>
      </c>
      <c r="C5855" s="25" t="s">
        <v>170</v>
      </c>
      <c r="D5855" s="25" t="s">
        <v>2530</v>
      </c>
      <c r="E5855" s="25" t="s">
        <v>55</v>
      </c>
      <c r="F5855" s="25" t="s">
        <v>9363</v>
      </c>
      <c r="G5855" s="25" t="s">
        <v>9432</v>
      </c>
      <c r="H5855" s="25" t="n">
        <v>0</v>
      </c>
    </row>
    <row r="5856" customFormat="false" ht="15" hidden="false" customHeight="false" outlineLevel="0" collapsed="false">
      <c r="A5856" s="25" t="s">
        <v>8950</v>
      </c>
      <c r="B5856" s="25" t="s">
        <v>115</v>
      </c>
      <c r="C5856" s="25" t="s">
        <v>9107</v>
      </c>
      <c r="D5856" s="25" t="s">
        <v>428</v>
      </c>
      <c r="E5856" s="25" t="s">
        <v>55</v>
      </c>
      <c r="F5856" s="25" t="s">
        <v>9363</v>
      </c>
      <c r="G5856" s="25" t="s">
        <v>9471</v>
      </c>
      <c r="H5856" s="25" t="n">
        <v>0</v>
      </c>
    </row>
    <row r="5857" customFormat="false" ht="15" hidden="false" customHeight="false" outlineLevel="0" collapsed="false">
      <c r="A5857" s="25" t="s">
        <v>5191</v>
      </c>
      <c r="B5857" s="25" t="s">
        <v>95</v>
      </c>
      <c r="C5857" s="25" t="s">
        <v>9107</v>
      </c>
      <c r="E5857" s="25" t="s">
        <v>56</v>
      </c>
      <c r="F5857" s="25" t="s">
        <v>9341</v>
      </c>
    </row>
    <row r="5858" customFormat="false" ht="15" hidden="false" customHeight="false" outlineLevel="0" collapsed="false">
      <c r="A5858" s="25" t="s">
        <v>5192</v>
      </c>
      <c r="B5858" s="25" t="s">
        <v>95</v>
      </c>
      <c r="C5858" s="25" t="s">
        <v>186</v>
      </c>
      <c r="D5858" s="25" t="s">
        <v>1640</v>
      </c>
      <c r="E5858" s="25" t="s">
        <v>55</v>
      </c>
      <c r="F5858" s="25" t="s">
        <v>9341</v>
      </c>
      <c r="G5858" s="25" t="s">
        <v>9387</v>
      </c>
      <c r="H5858" s="25" t="n">
        <v>0</v>
      </c>
    </row>
    <row r="5859" customFormat="false" ht="15" hidden="false" customHeight="false" outlineLevel="0" collapsed="false">
      <c r="A5859" s="25" t="s">
        <v>5193</v>
      </c>
      <c r="B5859" s="25" t="s">
        <v>95</v>
      </c>
      <c r="C5859" s="25" t="s">
        <v>9107</v>
      </c>
      <c r="D5859" s="25" t="s">
        <v>484</v>
      </c>
      <c r="E5859" s="25" t="s">
        <v>54</v>
      </c>
      <c r="F5859" s="25" t="s">
        <v>9341</v>
      </c>
      <c r="G5859" s="25" t="s">
        <v>9459</v>
      </c>
      <c r="H5859" s="25" t="n">
        <v>4161</v>
      </c>
    </row>
    <row r="5860" customFormat="false" ht="15" hidden="false" customHeight="false" outlineLevel="0" collapsed="false">
      <c r="A5860" s="25" t="s">
        <v>799</v>
      </c>
      <c r="B5860" s="25" t="s">
        <v>70</v>
      </c>
      <c r="C5860" s="25" t="s">
        <v>148</v>
      </c>
      <c r="E5860" s="25" t="s">
        <v>56</v>
      </c>
      <c r="F5860" s="25" t="s">
        <v>9341</v>
      </c>
    </row>
    <row r="5861" customFormat="false" ht="15" hidden="false" customHeight="false" outlineLevel="0" collapsed="false">
      <c r="A5861" s="25" t="s">
        <v>800</v>
      </c>
      <c r="B5861" s="25" t="s">
        <v>70</v>
      </c>
      <c r="C5861" s="25" t="s">
        <v>160</v>
      </c>
      <c r="E5861" s="25" t="s">
        <v>56</v>
      </c>
      <c r="F5861" s="25" t="s">
        <v>9341</v>
      </c>
    </row>
    <row r="5862" customFormat="false" ht="15" hidden="false" customHeight="false" outlineLevel="0" collapsed="false">
      <c r="A5862" s="25" t="s">
        <v>801</v>
      </c>
      <c r="B5862" s="25" t="s">
        <v>70</v>
      </c>
      <c r="C5862" s="25" t="s">
        <v>148</v>
      </c>
      <c r="D5862" s="25" t="s">
        <v>191</v>
      </c>
      <c r="E5862" s="25" t="s">
        <v>54</v>
      </c>
      <c r="F5862" s="25" t="s">
        <v>9341</v>
      </c>
      <c r="G5862" s="25" t="s">
        <v>9455</v>
      </c>
      <c r="H5862" s="25" t="n">
        <v>65</v>
      </c>
    </row>
    <row r="5863" customFormat="false" ht="15" hidden="false" customHeight="false" outlineLevel="0" collapsed="false">
      <c r="A5863" s="25" t="s">
        <v>3989</v>
      </c>
      <c r="B5863" s="25" t="s">
        <v>87</v>
      </c>
      <c r="C5863" s="25" t="s">
        <v>9107</v>
      </c>
      <c r="D5863" s="25" t="s">
        <v>1049</v>
      </c>
      <c r="E5863" s="25" t="s">
        <v>55</v>
      </c>
      <c r="F5863" s="25" t="s">
        <v>9341</v>
      </c>
      <c r="G5863" s="25" t="s">
        <v>9365</v>
      </c>
      <c r="H5863" s="25" t="n">
        <v>0</v>
      </c>
    </row>
    <row r="5864" customFormat="false" ht="15" hidden="false" customHeight="false" outlineLevel="0" collapsed="false">
      <c r="A5864" s="25" t="s">
        <v>3990</v>
      </c>
      <c r="B5864" s="25" t="s">
        <v>87</v>
      </c>
      <c r="C5864" s="25" t="s">
        <v>186</v>
      </c>
      <c r="D5864" s="25" t="s">
        <v>1640</v>
      </c>
      <c r="E5864" s="25" t="s">
        <v>54</v>
      </c>
      <c r="F5864" s="25" t="s">
        <v>9341</v>
      </c>
      <c r="G5864" s="25" t="s">
        <v>9367</v>
      </c>
      <c r="H5864" s="25" t="n">
        <v>524</v>
      </c>
    </row>
    <row r="5865" customFormat="false" ht="15" hidden="false" customHeight="false" outlineLevel="0" collapsed="false">
      <c r="A5865" s="25" t="s">
        <v>2294</v>
      </c>
      <c r="B5865" s="25" t="s">
        <v>80</v>
      </c>
      <c r="C5865" s="25" t="s">
        <v>148</v>
      </c>
      <c r="D5865" s="25" t="s">
        <v>1187</v>
      </c>
      <c r="E5865" s="25" t="s">
        <v>56</v>
      </c>
      <c r="F5865" s="25" t="s">
        <v>9341</v>
      </c>
    </row>
    <row r="5866" customFormat="false" ht="15" hidden="false" customHeight="false" outlineLevel="0" collapsed="false">
      <c r="A5866" s="25" t="s">
        <v>2295</v>
      </c>
      <c r="B5866" s="25" t="s">
        <v>80</v>
      </c>
      <c r="C5866" s="25" t="s">
        <v>9107</v>
      </c>
      <c r="D5866" s="25" t="s">
        <v>145</v>
      </c>
      <c r="E5866" s="25" t="s">
        <v>55</v>
      </c>
      <c r="F5866" s="25" t="s">
        <v>9341</v>
      </c>
      <c r="G5866" s="25" t="s">
        <v>9421</v>
      </c>
      <c r="H5866" s="25" t="n">
        <v>0</v>
      </c>
    </row>
    <row r="5867" customFormat="false" ht="15" hidden="false" customHeight="false" outlineLevel="0" collapsed="false">
      <c r="A5867" s="25" t="s">
        <v>2296</v>
      </c>
      <c r="B5867" s="25" t="s">
        <v>80</v>
      </c>
      <c r="C5867" s="25" t="s">
        <v>186</v>
      </c>
      <c r="D5867" s="25" t="s">
        <v>169</v>
      </c>
      <c r="E5867" s="25" t="s">
        <v>54</v>
      </c>
      <c r="F5867" s="25" t="s">
        <v>9341</v>
      </c>
      <c r="G5867" s="25" t="s">
        <v>9453</v>
      </c>
      <c r="H5867" s="25" t="n">
        <v>481</v>
      </c>
    </row>
    <row r="5868" customFormat="false" ht="15" hidden="false" customHeight="false" outlineLevel="0" collapsed="false">
      <c r="A5868" s="25" t="s">
        <v>2297</v>
      </c>
      <c r="B5868" s="25" t="s">
        <v>80</v>
      </c>
      <c r="C5868" s="25" t="s">
        <v>186</v>
      </c>
      <c r="D5868" s="25" t="s">
        <v>162</v>
      </c>
      <c r="E5868" s="25" t="s">
        <v>54</v>
      </c>
      <c r="F5868" s="25" t="s">
        <v>9341</v>
      </c>
      <c r="G5868" s="25" t="s">
        <v>9435</v>
      </c>
      <c r="H5868" s="25" t="n">
        <v>520</v>
      </c>
    </row>
    <row r="5869" customFormat="false" ht="15" hidden="false" customHeight="false" outlineLevel="0" collapsed="false">
      <c r="A5869" s="25" t="s">
        <v>2298</v>
      </c>
      <c r="B5869" s="25" t="s">
        <v>80</v>
      </c>
      <c r="C5869" s="25" t="s">
        <v>9107</v>
      </c>
      <c r="D5869" s="25" t="s">
        <v>191</v>
      </c>
      <c r="E5869" s="25" t="s">
        <v>54</v>
      </c>
      <c r="F5869" s="25" t="s">
        <v>9341</v>
      </c>
      <c r="G5869" s="25" t="s">
        <v>9442</v>
      </c>
      <c r="H5869" s="25" t="n">
        <v>4582</v>
      </c>
    </row>
    <row r="5870" customFormat="false" ht="15" hidden="false" customHeight="false" outlineLevel="0" collapsed="false">
      <c r="A5870" s="25" t="s">
        <v>6200</v>
      </c>
      <c r="B5870" s="25" t="s">
        <v>108</v>
      </c>
      <c r="C5870" s="25" t="s">
        <v>148</v>
      </c>
      <c r="D5870" s="25" t="s">
        <v>665</v>
      </c>
      <c r="E5870" s="25" t="s">
        <v>54</v>
      </c>
      <c r="F5870" s="25" t="s">
        <v>9341</v>
      </c>
      <c r="G5870" s="25" t="s">
        <v>9359</v>
      </c>
      <c r="H5870" s="25" t="n">
        <v>53</v>
      </c>
    </row>
    <row r="5871" customFormat="false" ht="15" hidden="false" customHeight="false" outlineLevel="0" collapsed="false">
      <c r="A5871" s="25" t="s">
        <v>7549</v>
      </c>
      <c r="B5871" s="25" t="s">
        <v>112</v>
      </c>
      <c r="C5871" s="25" t="s">
        <v>186</v>
      </c>
      <c r="E5871" s="25" t="s">
        <v>56</v>
      </c>
      <c r="F5871" s="25" t="s">
        <v>9341</v>
      </c>
    </row>
    <row r="5872" customFormat="false" ht="15" hidden="false" customHeight="false" outlineLevel="0" collapsed="false">
      <c r="A5872" s="25" t="s">
        <v>8303</v>
      </c>
      <c r="B5872" s="25" t="s">
        <v>113</v>
      </c>
      <c r="C5872" s="25" t="s">
        <v>170</v>
      </c>
      <c r="D5872" s="25" t="s">
        <v>419</v>
      </c>
      <c r="E5872" s="25" t="s">
        <v>55</v>
      </c>
      <c r="F5872" s="25" t="s">
        <v>9341</v>
      </c>
      <c r="G5872" s="25" t="s">
        <v>9484</v>
      </c>
      <c r="H5872" s="25" t="n">
        <v>0</v>
      </c>
    </row>
    <row r="5873" customFormat="false" ht="15" hidden="false" customHeight="false" outlineLevel="0" collapsed="false">
      <c r="A5873" s="25" t="s">
        <v>1087</v>
      </c>
      <c r="B5873" s="25" t="s">
        <v>72</v>
      </c>
      <c r="C5873" s="25" t="s">
        <v>186</v>
      </c>
      <c r="D5873" s="25" t="s">
        <v>176</v>
      </c>
      <c r="E5873" s="25" t="s">
        <v>55</v>
      </c>
      <c r="F5873" s="25" t="s">
        <v>9341</v>
      </c>
      <c r="G5873" s="25" t="s">
        <v>9383</v>
      </c>
      <c r="H5873" s="25" t="n">
        <v>0</v>
      </c>
    </row>
    <row r="5874" customFormat="false" ht="15" hidden="false" customHeight="false" outlineLevel="0" collapsed="false">
      <c r="A5874" s="25" t="s">
        <v>3404</v>
      </c>
      <c r="B5874" s="25" t="s">
        <v>77</v>
      </c>
      <c r="C5874" s="25" t="s">
        <v>186</v>
      </c>
      <c r="D5874" s="25" t="s">
        <v>1156</v>
      </c>
      <c r="E5874" s="25" t="s">
        <v>56</v>
      </c>
      <c r="F5874" s="25" t="s">
        <v>9341</v>
      </c>
    </row>
    <row r="5875" customFormat="false" ht="15" hidden="false" customHeight="false" outlineLevel="0" collapsed="false">
      <c r="A5875" s="25" t="s">
        <v>8634</v>
      </c>
      <c r="B5875" s="25" t="s">
        <v>116</v>
      </c>
      <c r="C5875" s="25" t="s">
        <v>170</v>
      </c>
      <c r="E5875" s="25" t="s">
        <v>56</v>
      </c>
      <c r="F5875" s="25" t="s">
        <v>9341</v>
      </c>
    </row>
    <row r="5876" customFormat="false" ht="15" hidden="false" customHeight="false" outlineLevel="0" collapsed="false">
      <c r="A5876" s="25" t="s">
        <v>8635</v>
      </c>
      <c r="B5876" s="25" t="s">
        <v>116</v>
      </c>
      <c r="C5876" s="25" t="s">
        <v>186</v>
      </c>
      <c r="D5876" s="25" t="s">
        <v>195</v>
      </c>
      <c r="E5876" s="25" t="s">
        <v>54</v>
      </c>
      <c r="F5876" s="25" t="s">
        <v>9341</v>
      </c>
      <c r="G5876" s="25" t="s">
        <v>9404</v>
      </c>
      <c r="H5876" s="25" t="n">
        <v>559</v>
      </c>
    </row>
    <row r="5877" customFormat="false" ht="15" hidden="false" customHeight="false" outlineLevel="0" collapsed="false">
      <c r="A5877" s="25" t="s">
        <v>1377</v>
      </c>
      <c r="B5877" s="25" t="s">
        <v>73</v>
      </c>
      <c r="C5877" s="25" t="s">
        <v>148</v>
      </c>
      <c r="D5877" s="25" t="s">
        <v>646</v>
      </c>
      <c r="E5877" s="25" t="s">
        <v>56</v>
      </c>
      <c r="F5877" s="25" t="s">
        <v>9341</v>
      </c>
    </row>
    <row r="5878" customFormat="false" ht="15" hidden="false" customHeight="false" outlineLevel="0" collapsed="false">
      <c r="A5878" s="25" t="s">
        <v>1378</v>
      </c>
      <c r="B5878" s="25" t="s">
        <v>73</v>
      </c>
      <c r="C5878" s="25" t="s">
        <v>148</v>
      </c>
      <c r="E5878" s="25" t="s">
        <v>56</v>
      </c>
      <c r="F5878" s="25" t="s">
        <v>9341</v>
      </c>
    </row>
    <row r="5879" customFormat="false" ht="15" hidden="false" customHeight="false" outlineLevel="0" collapsed="false">
      <c r="A5879" s="25" t="s">
        <v>1379</v>
      </c>
      <c r="B5879" s="25" t="s">
        <v>73</v>
      </c>
      <c r="C5879" s="25" t="s">
        <v>148</v>
      </c>
      <c r="E5879" s="25" t="s">
        <v>56</v>
      </c>
      <c r="F5879" s="25" t="s">
        <v>9341</v>
      </c>
    </row>
    <row r="5880" customFormat="false" ht="15" hidden="false" customHeight="false" outlineLevel="0" collapsed="false">
      <c r="A5880" s="25" t="s">
        <v>1380</v>
      </c>
      <c r="B5880" s="25" t="s">
        <v>73</v>
      </c>
      <c r="C5880" s="25" t="s">
        <v>160</v>
      </c>
      <c r="D5880" s="25" t="s">
        <v>180</v>
      </c>
      <c r="E5880" s="25" t="s">
        <v>55</v>
      </c>
      <c r="F5880" s="25" t="s">
        <v>9341</v>
      </c>
      <c r="G5880" s="25" t="s">
        <v>9375</v>
      </c>
      <c r="H5880" s="25" t="n">
        <v>0</v>
      </c>
    </row>
    <row r="5881" customFormat="false" ht="15" hidden="false" customHeight="false" outlineLevel="0" collapsed="false">
      <c r="A5881" s="25" t="s">
        <v>1689</v>
      </c>
      <c r="B5881" s="25" t="s">
        <v>71</v>
      </c>
      <c r="C5881" s="25" t="s">
        <v>148</v>
      </c>
      <c r="D5881" s="25" t="s">
        <v>1690</v>
      </c>
      <c r="E5881" s="25" t="s">
        <v>56</v>
      </c>
      <c r="F5881" s="25" t="s">
        <v>9341</v>
      </c>
    </row>
    <row r="5882" customFormat="false" ht="15" hidden="false" customHeight="false" outlineLevel="0" collapsed="false">
      <c r="A5882" s="25" t="s">
        <v>1691</v>
      </c>
      <c r="B5882" s="25" t="s">
        <v>71</v>
      </c>
      <c r="C5882" s="25" t="s">
        <v>160</v>
      </c>
      <c r="D5882" s="25" t="s">
        <v>162</v>
      </c>
      <c r="E5882" s="25" t="s">
        <v>54</v>
      </c>
      <c r="F5882" s="25" t="s">
        <v>9341</v>
      </c>
      <c r="G5882" s="25" t="s">
        <v>9471</v>
      </c>
      <c r="H5882" s="25" t="n">
        <v>3165</v>
      </c>
    </row>
    <row r="5883" customFormat="false" ht="15" hidden="false" customHeight="false" outlineLevel="0" collapsed="false">
      <c r="A5883" s="25" t="s">
        <v>7220</v>
      </c>
      <c r="B5883" s="25" t="s">
        <v>104</v>
      </c>
      <c r="C5883" s="25" t="s">
        <v>186</v>
      </c>
      <c r="E5883" s="25" t="s">
        <v>56</v>
      </c>
      <c r="F5883" s="25" t="s">
        <v>9341</v>
      </c>
    </row>
    <row r="5884" customFormat="false" ht="15" hidden="false" customHeight="false" outlineLevel="0" collapsed="false">
      <c r="A5884" s="25" t="s">
        <v>7221</v>
      </c>
      <c r="B5884" s="25" t="s">
        <v>104</v>
      </c>
      <c r="C5884" s="25" t="s">
        <v>186</v>
      </c>
      <c r="E5884" s="25" t="s">
        <v>56</v>
      </c>
      <c r="F5884" s="25" t="s">
        <v>9341</v>
      </c>
    </row>
    <row r="5885" customFormat="false" ht="15" hidden="false" customHeight="false" outlineLevel="0" collapsed="false">
      <c r="A5885" s="25" t="s">
        <v>7222</v>
      </c>
      <c r="B5885" s="25" t="s">
        <v>104</v>
      </c>
      <c r="C5885" s="25" t="s">
        <v>178</v>
      </c>
      <c r="E5885" s="25" t="s">
        <v>56</v>
      </c>
      <c r="F5885" s="25" t="s">
        <v>9341</v>
      </c>
    </row>
    <row r="5886" customFormat="false" ht="15" hidden="false" customHeight="false" outlineLevel="0" collapsed="false">
      <c r="A5886" s="25" t="s">
        <v>7223</v>
      </c>
      <c r="B5886" s="25" t="s">
        <v>104</v>
      </c>
      <c r="C5886" s="25" t="s">
        <v>9107</v>
      </c>
      <c r="D5886" s="25" t="s">
        <v>210</v>
      </c>
      <c r="E5886" s="25" t="s">
        <v>56</v>
      </c>
      <c r="F5886" s="25" t="s">
        <v>9341</v>
      </c>
    </row>
    <row r="5887" customFormat="false" ht="15" hidden="false" customHeight="false" outlineLevel="0" collapsed="false">
      <c r="A5887" s="25" t="s">
        <v>7224</v>
      </c>
      <c r="B5887" s="25" t="s">
        <v>104</v>
      </c>
      <c r="C5887" s="25" t="s">
        <v>160</v>
      </c>
      <c r="D5887" s="25" t="s">
        <v>1789</v>
      </c>
      <c r="E5887" s="25" t="s">
        <v>54</v>
      </c>
      <c r="F5887" s="25" t="s">
        <v>9341</v>
      </c>
      <c r="G5887" s="25" t="s">
        <v>9451</v>
      </c>
      <c r="H5887" s="25" t="n">
        <v>3779</v>
      </c>
    </row>
    <row r="5888" customFormat="false" ht="15" hidden="false" customHeight="false" outlineLevel="0" collapsed="false">
      <c r="A5888" s="25" t="s">
        <v>4550</v>
      </c>
      <c r="B5888" s="25" t="s">
        <v>86</v>
      </c>
      <c r="C5888" s="25" t="s">
        <v>186</v>
      </c>
      <c r="E5888" s="25" t="s">
        <v>56</v>
      </c>
      <c r="F5888" s="25" t="s">
        <v>9341</v>
      </c>
    </row>
    <row r="5889" customFormat="false" ht="15" hidden="false" customHeight="false" outlineLevel="0" collapsed="false">
      <c r="A5889" s="25" t="s">
        <v>4551</v>
      </c>
      <c r="B5889" s="25" t="s">
        <v>86</v>
      </c>
      <c r="C5889" s="25" t="s">
        <v>148</v>
      </c>
      <c r="D5889" s="25" t="s">
        <v>452</v>
      </c>
      <c r="E5889" s="25" t="s">
        <v>54</v>
      </c>
      <c r="F5889" s="25" t="s">
        <v>9341</v>
      </c>
      <c r="G5889" s="25" t="s">
        <v>9456</v>
      </c>
      <c r="H5889" s="25" t="n">
        <v>48</v>
      </c>
    </row>
    <row r="5890" customFormat="false" ht="15" hidden="false" customHeight="false" outlineLevel="0" collapsed="false">
      <c r="A5890" s="25" t="s">
        <v>501</v>
      </c>
      <c r="B5890" s="25" t="s">
        <v>69</v>
      </c>
      <c r="C5890" s="25" t="s">
        <v>148</v>
      </c>
      <c r="D5890" s="25" t="s">
        <v>225</v>
      </c>
      <c r="E5890" s="25" t="s">
        <v>54</v>
      </c>
      <c r="F5890" s="25" t="s">
        <v>9365</v>
      </c>
      <c r="G5890" s="25" t="s">
        <v>9424</v>
      </c>
      <c r="H5890" s="25" t="n">
        <v>50</v>
      </c>
    </row>
    <row r="5891" customFormat="false" ht="15" hidden="false" customHeight="false" outlineLevel="0" collapsed="false">
      <c r="A5891" s="25" t="s">
        <v>4881</v>
      </c>
      <c r="B5891" s="25" t="s">
        <v>98</v>
      </c>
      <c r="C5891" s="25" t="s">
        <v>148</v>
      </c>
      <c r="D5891" s="25" t="s">
        <v>1049</v>
      </c>
      <c r="E5891" s="25" t="s">
        <v>55</v>
      </c>
      <c r="F5891" s="25" t="s">
        <v>9365</v>
      </c>
      <c r="G5891" s="25" t="s">
        <v>9466</v>
      </c>
      <c r="H5891" s="25" t="n">
        <v>0</v>
      </c>
    </row>
    <row r="5892" customFormat="false" ht="15" hidden="false" customHeight="false" outlineLevel="0" collapsed="false">
      <c r="A5892" s="25" t="s">
        <v>5194</v>
      </c>
      <c r="B5892" s="25" t="s">
        <v>95</v>
      </c>
      <c r="C5892" s="25" t="s">
        <v>160</v>
      </c>
      <c r="D5892" s="25" t="s">
        <v>1653</v>
      </c>
      <c r="E5892" s="25" t="s">
        <v>55</v>
      </c>
      <c r="F5892" s="25" t="s">
        <v>9365</v>
      </c>
      <c r="G5892" s="25" t="s">
        <v>9478</v>
      </c>
      <c r="H5892" s="25" t="n">
        <v>0</v>
      </c>
    </row>
    <row r="5893" customFormat="false" ht="15" hidden="false" customHeight="false" outlineLevel="0" collapsed="false">
      <c r="A5893" s="25" t="s">
        <v>3991</v>
      </c>
      <c r="B5893" s="25" t="s">
        <v>87</v>
      </c>
      <c r="C5893" s="25" t="s">
        <v>160</v>
      </c>
      <c r="E5893" s="25" t="s">
        <v>56</v>
      </c>
      <c r="F5893" s="25" t="s">
        <v>9365</v>
      </c>
    </row>
    <row r="5894" customFormat="false" ht="15" hidden="false" customHeight="false" outlineLevel="0" collapsed="false">
      <c r="A5894" s="25" t="s">
        <v>3992</v>
      </c>
      <c r="B5894" s="25" t="s">
        <v>87</v>
      </c>
      <c r="C5894" s="25" t="s">
        <v>9107</v>
      </c>
      <c r="D5894" s="25" t="s">
        <v>3373</v>
      </c>
      <c r="E5894" s="25" t="s">
        <v>54</v>
      </c>
      <c r="F5894" s="25" t="s">
        <v>9365</v>
      </c>
      <c r="G5894" s="25" t="s">
        <v>9386</v>
      </c>
      <c r="H5894" s="25" t="n">
        <v>4498</v>
      </c>
    </row>
    <row r="5895" customFormat="false" ht="15" hidden="false" customHeight="false" outlineLevel="0" collapsed="false">
      <c r="A5895" s="25" t="s">
        <v>3993</v>
      </c>
      <c r="B5895" s="25" t="s">
        <v>87</v>
      </c>
      <c r="C5895" s="25" t="s">
        <v>148</v>
      </c>
      <c r="D5895" s="25" t="s">
        <v>1371</v>
      </c>
      <c r="E5895" s="25" t="s">
        <v>54</v>
      </c>
      <c r="F5895" s="25" t="s">
        <v>9365</v>
      </c>
      <c r="G5895" s="25" t="s">
        <v>9364</v>
      </c>
      <c r="H5895" s="25" t="n">
        <v>59</v>
      </c>
    </row>
    <row r="5896" customFormat="false" ht="15" hidden="false" customHeight="false" outlineLevel="0" collapsed="false">
      <c r="A5896" s="25" t="s">
        <v>5483</v>
      </c>
      <c r="B5896" s="25" t="s">
        <v>94</v>
      </c>
      <c r="C5896" s="25" t="s">
        <v>9107</v>
      </c>
      <c r="D5896" s="25" t="s">
        <v>1055</v>
      </c>
      <c r="E5896" s="25" t="s">
        <v>55</v>
      </c>
      <c r="F5896" s="25" t="s">
        <v>9365</v>
      </c>
      <c r="G5896" s="25" t="s">
        <v>9375</v>
      </c>
      <c r="H5896" s="25" t="n">
        <v>0</v>
      </c>
    </row>
    <row r="5897" customFormat="false" ht="15" hidden="false" customHeight="false" outlineLevel="0" collapsed="false">
      <c r="A5897" s="25" t="s">
        <v>2299</v>
      </c>
      <c r="B5897" s="25" t="s">
        <v>80</v>
      </c>
      <c r="C5897" s="25" t="s">
        <v>170</v>
      </c>
      <c r="E5897" s="25" t="s">
        <v>56</v>
      </c>
      <c r="F5897" s="25" t="s">
        <v>9365</v>
      </c>
    </row>
    <row r="5898" customFormat="false" ht="15" hidden="false" customHeight="false" outlineLevel="0" collapsed="false">
      <c r="A5898" s="25" t="s">
        <v>2300</v>
      </c>
      <c r="B5898" s="25" t="s">
        <v>80</v>
      </c>
      <c r="C5898" s="25" t="s">
        <v>9107</v>
      </c>
      <c r="D5898" s="25" t="s">
        <v>237</v>
      </c>
      <c r="E5898" s="25" t="s">
        <v>54</v>
      </c>
      <c r="F5898" s="25" t="s">
        <v>9365</v>
      </c>
      <c r="G5898" s="25" t="s">
        <v>9437</v>
      </c>
      <c r="H5898" s="25" t="n">
        <v>4810</v>
      </c>
    </row>
    <row r="5899" customFormat="false" ht="15" hidden="false" customHeight="false" outlineLevel="0" collapsed="false">
      <c r="A5899" s="25" t="s">
        <v>2776</v>
      </c>
      <c r="B5899" s="25" t="s">
        <v>78</v>
      </c>
      <c r="C5899" s="25" t="s">
        <v>186</v>
      </c>
      <c r="E5899" s="25" t="s">
        <v>56</v>
      </c>
      <c r="F5899" s="25" t="s">
        <v>9365</v>
      </c>
    </row>
    <row r="5900" customFormat="false" ht="15" hidden="false" customHeight="false" outlineLevel="0" collapsed="false">
      <c r="A5900" s="25" t="s">
        <v>6388</v>
      </c>
      <c r="B5900" s="25" t="s">
        <v>106</v>
      </c>
      <c r="C5900" s="25" t="s">
        <v>170</v>
      </c>
      <c r="E5900" s="25" t="s">
        <v>56</v>
      </c>
      <c r="F5900" s="25" t="s">
        <v>9365</v>
      </c>
    </row>
    <row r="5901" customFormat="false" ht="15" hidden="false" customHeight="false" outlineLevel="0" collapsed="false">
      <c r="A5901" s="25" t="s">
        <v>6389</v>
      </c>
      <c r="B5901" s="25" t="s">
        <v>106</v>
      </c>
      <c r="C5901" s="25" t="s">
        <v>178</v>
      </c>
      <c r="E5901" s="25" t="s">
        <v>56</v>
      </c>
      <c r="F5901" s="25" t="s">
        <v>9365</v>
      </c>
    </row>
    <row r="5902" customFormat="false" ht="15" hidden="false" customHeight="false" outlineLevel="0" collapsed="false">
      <c r="A5902" s="25" t="s">
        <v>7550</v>
      </c>
      <c r="B5902" s="25" t="s">
        <v>112</v>
      </c>
      <c r="C5902" s="25" t="s">
        <v>160</v>
      </c>
      <c r="D5902" s="25" t="s">
        <v>494</v>
      </c>
      <c r="E5902" s="25" t="s">
        <v>54</v>
      </c>
      <c r="F5902" s="25" t="s">
        <v>9365</v>
      </c>
      <c r="G5902" s="25" t="s">
        <v>9458</v>
      </c>
      <c r="H5902" s="25" t="n">
        <v>3972</v>
      </c>
    </row>
    <row r="5903" customFormat="false" ht="15" hidden="false" customHeight="false" outlineLevel="0" collapsed="false">
      <c r="A5903" s="25" t="s">
        <v>8304</v>
      </c>
      <c r="B5903" s="25" t="s">
        <v>113</v>
      </c>
      <c r="C5903" s="25" t="s">
        <v>178</v>
      </c>
      <c r="D5903" s="25" t="s">
        <v>494</v>
      </c>
      <c r="E5903" s="25" t="s">
        <v>56</v>
      </c>
      <c r="F5903" s="25" t="s">
        <v>9365</v>
      </c>
    </row>
    <row r="5904" customFormat="false" ht="15" hidden="false" customHeight="false" outlineLevel="0" collapsed="false">
      <c r="A5904" s="25" t="s">
        <v>8305</v>
      </c>
      <c r="B5904" s="25" t="s">
        <v>113</v>
      </c>
      <c r="C5904" s="25" t="s">
        <v>148</v>
      </c>
      <c r="D5904" s="25" t="s">
        <v>633</v>
      </c>
      <c r="E5904" s="25" t="s">
        <v>55</v>
      </c>
      <c r="F5904" s="25" t="s">
        <v>9365</v>
      </c>
      <c r="G5904" s="25" t="s">
        <v>9387</v>
      </c>
      <c r="H5904" s="25" t="n">
        <v>0</v>
      </c>
    </row>
    <row r="5905" customFormat="false" ht="15" hidden="false" customHeight="false" outlineLevel="0" collapsed="false">
      <c r="A5905" s="25" t="s">
        <v>8306</v>
      </c>
      <c r="B5905" s="25" t="s">
        <v>113</v>
      </c>
      <c r="C5905" s="25" t="s">
        <v>186</v>
      </c>
      <c r="D5905" s="25" t="s">
        <v>1158</v>
      </c>
      <c r="E5905" s="25" t="s">
        <v>54</v>
      </c>
      <c r="F5905" s="25" t="s">
        <v>9365</v>
      </c>
      <c r="G5905" s="25" t="s">
        <v>9381</v>
      </c>
      <c r="H5905" s="25" t="n">
        <v>573</v>
      </c>
    </row>
    <row r="5906" customFormat="false" ht="15" hidden="false" customHeight="false" outlineLevel="0" collapsed="false">
      <c r="A5906" s="25" t="s">
        <v>1088</v>
      </c>
      <c r="B5906" s="25" t="s">
        <v>72</v>
      </c>
      <c r="C5906" s="25" t="s">
        <v>186</v>
      </c>
      <c r="E5906" s="25" t="s">
        <v>56</v>
      </c>
      <c r="F5906" s="25" t="s">
        <v>9365</v>
      </c>
    </row>
    <row r="5907" customFormat="false" ht="15" hidden="false" customHeight="false" outlineLevel="0" collapsed="false">
      <c r="A5907" s="25" t="s">
        <v>1089</v>
      </c>
      <c r="B5907" s="25" t="s">
        <v>72</v>
      </c>
      <c r="C5907" s="25" t="s">
        <v>148</v>
      </c>
      <c r="D5907" s="25" t="s">
        <v>1090</v>
      </c>
      <c r="E5907" s="25" t="s">
        <v>56</v>
      </c>
      <c r="F5907" s="25" t="s">
        <v>9365</v>
      </c>
    </row>
    <row r="5908" customFormat="false" ht="15" hidden="false" customHeight="false" outlineLevel="0" collapsed="false">
      <c r="A5908" s="25" t="s">
        <v>6660</v>
      </c>
      <c r="B5908" s="25" t="s">
        <v>107</v>
      </c>
      <c r="C5908" s="25" t="s">
        <v>160</v>
      </c>
      <c r="E5908" s="25" t="s">
        <v>56</v>
      </c>
      <c r="F5908" s="25" t="s">
        <v>9365</v>
      </c>
    </row>
    <row r="5909" customFormat="false" ht="15" hidden="false" customHeight="false" outlineLevel="0" collapsed="false">
      <c r="A5909" s="25" t="s">
        <v>6661</v>
      </c>
      <c r="B5909" s="25" t="s">
        <v>107</v>
      </c>
      <c r="C5909" s="25" t="s">
        <v>178</v>
      </c>
      <c r="D5909" s="25" t="s">
        <v>665</v>
      </c>
      <c r="E5909" s="25" t="s">
        <v>55</v>
      </c>
      <c r="F5909" s="25" t="s">
        <v>9365</v>
      </c>
      <c r="G5909" s="25" t="s">
        <v>9454</v>
      </c>
      <c r="H5909" s="25" t="n">
        <v>0</v>
      </c>
    </row>
    <row r="5910" customFormat="false" ht="15" hidden="false" customHeight="false" outlineLevel="0" collapsed="false">
      <c r="A5910" s="25" t="s">
        <v>6662</v>
      </c>
      <c r="B5910" s="25" t="s">
        <v>107</v>
      </c>
      <c r="C5910" s="25" t="s">
        <v>9107</v>
      </c>
      <c r="D5910" s="25" t="s">
        <v>868</v>
      </c>
      <c r="E5910" s="25" t="s">
        <v>55</v>
      </c>
      <c r="F5910" s="25" t="s">
        <v>9365</v>
      </c>
      <c r="G5910" s="25" t="s">
        <v>9359</v>
      </c>
      <c r="H5910" s="25" t="n">
        <v>0</v>
      </c>
    </row>
    <row r="5911" customFormat="false" ht="15" hidden="false" customHeight="false" outlineLevel="0" collapsed="false">
      <c r="A5911" s="25" t="s">
        <v>6663</v>
      </c>
      <c r="B5911" s="25" t="s">
        <v>107</v>
      </c>
      <c r="C5911" s="25" t="s">
        <v>9107</v>
      </c>
      <c r="D5911" s="25" t="s">
        <v>646</v>
      </c>
      <c r="E5911" s="25" t="s">
        <v>54</v>
      </c>
      <c r="F5911" s="25" t="s">
        <v>9365</v>
      </c>
      <c r="G5911" s="25" t="s">
        <v>9485</v>
      </c>
      <c r="H5911" s="25" t="n">
        <v>5540</v>
      </c>
    </row>
    <row r="5912" customFormat="false" ht="15" hidden="false" customHeight="false" outlineLevel="0" collapsed="false">
      <c r="A5912" s="25" t="s">
        <v>3405</v>
      </c>
      <c r="B5912" s="25" t="s">
        <v>77</v>
      </c>
      <c r="C5912" s="25" t="s">
        <v>170</v>
      </c>
      <c r="E5912" s="25" t="s">
        <v>56</v>
      </c>
      <c r="F5912" s="25" t="s">
        <v>9365</v>
      </c>
    </row>
    <row r="5913" customFormat="false" ht="15" hidden="false" customHeight="false" outlineLevel="0" collapsed="false">
      <c r="A5913" s="25" t="s">
        <v>3406</v>
      </c>
      <c r="B5913" s="25" t="s">
        <v>77</v>
      </c>
      <c r="C5913" s="25" t="s">
        <v>9107</v>
      </c>
      <c r="E5913" s="25" t="s">
        <v>56</v>
      </c>
      <c r="F5913" s="25" t="s">
        <v>9365</v>
      </c>
    </row>
    <row r="5914" customFormat="false" ht="15" hidden="false" customHeight="false" outlineLevel="0" collapsed="false">
      <c r="A5914" s="25" t="s">
        <v>3407</v>
      </c>
      <c r="B5914" s="25" t="s">
        <v>77</v>
      </c>
      <c r="C5914" s="25" t="s">
        <v>148</v>
      </c>
      <c r="D5914" s="25" t="s">
        <v>207</v>
      </c>
      <c r="E5914" s="25" t="s">
        <v>55</v>
      </c>
      <c r="F5914" s="25" t="s">
        <v>9365</v>
      </c>
      <c r="G5914" s="25" t="s">
        <v>9481</v>
      </c>
      <c r="H5914" s="25" t="n">
        <v>0</v>
      </c>
    </row>
    <row r="5915" customFormat="false" ht="15" hidden="false" customHeight="false" outlineLevel="0" collapsed="false">
      <c r="A5915" s="25" t="s">
        <v>8636</v>
      </c>
      <c r="B5915" s="25" t="s">
        <v>116</v>
      </c>
      <c r="C5915" s="25" t="s">
        <v>148</v>
      </c>
      <c r="E5915" s="25" t="s">
        <v>56</v>
      </c>
      <c r="F5915" s="25" t="s">
        <v>9365</v>
      </c>
    </row>
    <row r="5916" customFormat="false" ht="15" hidden="false" customHeight="false" outlineLevel="0" collapsed="false">
      <c r="A5916" s="25" t="s">
        <v>8637</v>
      </c>
      <c r="B5916" s="25" t="s">
        <v>116</v>
      </c>
      <c r="C5916" s="25" t="s">
        <v>170</v>
      </c>
      <c r="D5916" s="25" t="s">
        <v>3075</v>
      </c>
      <c r="E5916" s="25" t="s">
        <v>54</v>
      </c>
      <c r="F5916" s="25" t="s">
        <v>9365</v>
      </c>
      <c r="G5916" s="25" t="s">
        <v>9387</v>
      </c>
      <c r="H5916" s="25" t="n">
        <v>1130</v>
      </c>
    </row>
    <row r="5917" customFormat="false" ht="15" hidden="false" customHeight="false" outlineLevel="0" collapsed="false">
      <c r="A5917" s="25" t="s">
        <v>1381</v>
      </c>
      <c r="B5917" s="25" t="s">
        <v>73</v>
      </c>
      <c r="C5917" s="25" t="s">
        <v>160</v>
      </c>
      <c r="E5917" s="25" t="s">
        <v>56</v>
      </c>
      <c r="F5917" s="25" t="s">
        <v>9365</v>
      </c>
    </row>
    <row r="5918" customFormat="false" ht="15" hidden="false" customHeight="false" outlineLevel="0" collapsed="false">
      <c r="A5918" s="25" t="s">
        <v>6001</v>
      </c>
      <c r="B5918" s="25" t="s">
        <v>97</v>
      </c>
      <c r="C5918" s="25" t="s">
        <v>9107</v>
      </c>
      <c r="D5918" s="25" t="s">
        <v>3373</v>
      </c>
      <c r="E5918" s="25" t="s">
        <v>54</v>
      </c>
      <c r="F5918" s="25" t="s">
        <v>9365</v>
      </c>
      <c r="G5918" s="25" t="s">
        <v>9424</v>
      </c>
      <c r="H5918" s="25" t="n">
        <v>4743</v>
      </c>
    </row>
    <row r="5919" customFormat="false" ht="15" hidden="false" customHeight="false" outlineLevel="0" collapsed="false">
      <c r="A5919" s="25" t="s">
        <v>6002</v>
      </c>
      <c r="B5919" s="25" t="s">
        <v>97</v>
      </c>
      <c r="C5919" s="25" t="s">
        <v>160</v>
      </c>
      <c r="D5919" s="25" t="s">
        <v>639</v>
      </c>
      <c r="E5919" s="25" t="s">
        <v>54</v>
      </c>
      <c r="F5919" s="25" t="s">
        <v>9365</v>
      </c>
      <c r="G5919" s="25" t="s">
        <v>9400</v>
      </c>
      <c r="H5919" s="25" t="n">
        <v>3732</v>
      </c>
    </row>
    <row r="5920" customFormat="false" ht="15" hidden="false" customHeight="false" outlineLevel="0" collapsed="false">
      <c r="A5920" s="25" t="s">
        <v>7225</v>
      </c>
      <c r="B5920" s="25" t="s">
        <v>104</v>
      </c>
      <c r="C5920" s="25" t="s">
        <v>148</v>
      </c>
      <c r="D5920" s="25" t="s">
        <v>1187</v>
      </c>
      <c r="E5920" s="25" t="s">
        <v>54</v>
      </c>
      <c r="F5920" s="25" t="s">
        <v>9365</v>
      </c>
      <c r="G5920" s="25" t="s">
        <v>9469</v>
      </c>
      <c r="H5920" s="25" t="n">
        <v>59</v>
      </c>
    </row>
    <row r="5921" customFormat="false" ht="15" hidden="false" customHeight="false" outlineLevel="0" collapsed="false">
      <c r="A5921" s="25" t="s">
        <v>8951</v>
      </c>
      <c r="B5921" s="25" t="s">
        <v>115</v>
      </c>
      <c r="C5921" s="25" t="s">
        <v>9107</v>
      </c>
      <c r="D5921" s="25" t="s">
        <v>868</v>
      </c>
      <c r="E5921" s="25" t="s">
        <v>55</v>
      </c>
      <c r="F5921" s="25" t="s">
        <v>9365</v>
      </c>
      <c r="G5921" s="25" t="s">
        <v>9458</v>
      </c>
      <c r="H5921" s="25" t="n">
        <v>0</v>
      </c>
    </row>
    <row r="5922" customFormat="false" ht="15" hidden="false" customHeight="false" outlineLevel="0" collapsed="false">
      <c r="A5922" s="25" t="s">
        <v>8952</v>
      </c>
      <c r="B5922" s="25" t="s">
        <v>115</v>
      </c>
      <c r="C5922" s="25" t="s">
        <v>186</v>
      </c>
      <c r="D5922" s="25" t="s">
        <v>1158</v>
      </c>
      <c r="E5922" s="25" t="s">
        <v>54</v>
      </c>
      <c r="F5922" s="25" t="s">
        <v>9365</v>
      </c>
      <c r="G5922" s="25" t="s">
        <v>9450</v>
      </c>
      <c r="H5922" s="25" t="n">
        <v>510</v>
      </c>
    </row>
    <row r="5923" customFormat="false" ht="15" hidden="false" customHeight="false" outlineLevel="0" collapsed="false">
      <c r="A5923" s="25" t="s">
        <v>502</v>
      </c>
      <c r="B5923" s="25" t="s">
        <v>69</v>
      </c>
      <c r="C5923" s="25" t="s">
        <v>170</v>
      </c>
      <c r="E5923" s="25" t="s">
        <v>56</v>
      </c>
      <c r="F5923" s="25" t="s">
        <v>9349</v>
      </c>
    </row>
    <row r="5924" customFormat="false" ht="15" hidden="false" customHeight="false" outlineLevel="0" collapsed="false">
      <c r="A5924" s="25" t="s">
        <v>503</v>
      </c>
      <c r="B5924" s="25" t="s">
        <v>69</v>
      </c>
      <c r="C5924" s="25" t="s">
        <v>178</v>
      </c>
      <c r="D5924" s="25" t="s">
        <v>151</v>
      </c>
      <c r="E5924" s="25" t="s">
        <v>56</v>
      </c>
      <c r="F5924" s="25" t="s">
        <v>9349</v>
      </c>
    </row>
    <row r="5925" customFormat="false" ht="15" hidden="false" customHeight="false" outlineLevel="0" collapsed="false">
      <c r="A5925" s="25" t="s">
        <v>504</v>
      </c>
      <c r="B5925" s="25" t="s">
        <v>69</v>
      </c>
      <c r="C5925" s="25" t="s">
        <v>148</v>
      </c>
      <c r="E5925" s="25" t="s">
        <v>56</v>
      </c>
      <c r="F5925" s="25" t="s">
        <v>9349</v>
      </c>
    </row>
    <row r="5926" customFormat="false" ht="15" hidden="false" customHeight="false" outlineLevel="0" collapsed="false">
      <c r="A5926" s="25" t="s">
        <v>505</v>
      </c>
      <c r="B5926" s="25" t="s">
        <v>69</v>
      </c>
      <c r="C5926" s="25" t="s">
        <v>148</v>
      </c>
      <c r="E5926" s="25" t="s">
        <v>56</v>
      </c>
      <c r="F5926" s="25" t="s">
        <v>9349</v>
      </c>
    </row>
    <row r="5927" customFormat="false" ht="15" hidden="false" customHeight="false" outlineLevel="0" collapsed="false">
      <c r="A5927" s="25" t="s">
        <v>506</v>
      </c>
      <c r="B5927" s="25" t="s">
        <v>69</v>
      </c>
      <c r="C5927" s="25" t="s">
        <v>178</v>
      </c>
      <c r="D5927" s="25" t="s">
        <v>169</v>
      </c>
      <c r="E5927" s="25" t="s">
        <v>55</v>
      </c>
      <c r="F5927" s="25" t="s">
        <v>9349</v>
      </c>
      <c r="G5927" s="25" t="s">
        <v>9361</v>
      </c>
      <c r="H5927" s="25" t="n">
        <v>0</v>
      </c>
    </row>
    <row r="5928" customFormat="false" ht="15" hidden="false" customHeight="false" outlineLevel="0" collapsed="false">
      <c r="A5928" s="25" t="s">
        <v>5195</v>
      </c>
      <c r="B5928" s="25" t="s">
        <v>95</v>
      </c>
      <c r="C5928" s="25" t="s">
        <v>9107</v>
      </c>
      <c r="E5928" s="25" t="s">
        <v>56</v>
      </c>
      <c r="F5928" s="25" t="s">
        <v>9349</v>
      </c>
    </row>
    <row r="5929" customFormat="false" ht="15" hidden="false" customHeight="false" outlineLevel="0" collapsed="false">
      <c r="A5929" s="25" t="s">
        <v>5196</v>
      </c>
      <c r="B5929" s="25" t="s">
        <v>95</v>
      </c>
      <c r="C5929" s="25" t="s">
        <v>160</v>
      </c>
      <c r="D5929" s="25" t="s">
        <v>484</v>
      </c>
      <c r="E5929" s="25" t="s">
        <v>55</v>
      </c>
      <c r="F5929" s="25" t="s">
        <v>9349</v>
      </c>
      <c r="G5929" s="25" t="s">
        <v>9386</v>
      </c>
      <c r="H5929" s="25" t="n">
        <v>0</v>
      </c>
    </row>
    <row r="5930" customFormat="false" ht="15" hidden="false" customHeight="false" outlineLevel="0" collapsed="false">
      <c r="A5930" s="25" t="s">
        <v>5197</v>
      </c>
      <c r="B5930" s="25" t="s">
        <v>95</v>
      </c>
      <c r="C5930" s="25" t="s">
        <v>170</v>
      </c>
      <c r="D5930" s="25" t="s">
        <v>494</v>
      </c>
      <c r="E5930" s="25" t="s">
        <v>54</v>
      </c>
      <c r="F5930" s="25" t="s">
        <v>9349</v>
      </c>
      <c r="G5930" s="25" t="s">
        <v>9380</v>
      </c>
      <c r="H5930" s="25" t="n">
        <v>907</v>
      </c>
    </row>
    <row r="5931" customFormat="false" ht="15" hidden="false" customHeight="false" outlineLevel="0" collapsed="false">
      <c r="A5931" s="25" t="s">
        <v>5198</v>
      </c>
      <c r="B5931" s="25" t="s">
        <v>95</v>
      </c>
      <c r="C5931" s="25" t="s">
        <v>178</v>
      </c>
      <c r="D5931" s="25" t="s">
        <v>193</v>
      </c>
      <c r="E5931" s="25" t="s">
        <v>54</v>
      </c>
      <c r="F5931" s="25" t="s">
        <v>9349</v>
      </c>
      <c r="G5931" s="25" t="s">
        <v>9486</v>
      </c>
      <c r="H5931" s="25" t="n">
        <v>5881</v>
      </c>
    </row>
    <row r="5932" customFormat="false" ht="15" hidden="false" customHeight="false" outlineLevel="0" collapsed="false">
      <c r="A5932" s="25" t="s">
        <v>802</v>
      </c>
      <c r="B5932" s="25" t="s">
        <v>70</v>
      </c>
      <c r="C5932" s="25" t="s">
        <v>178</v>
      </c>
      <c r="D5932" s="25" t="s">
        <v>173</v>
      </c>
      <c r="E5932" s="25" t="s">
        <v>55</v>
      </c>
      <c r="F5932" s="25" t="s">
        <v>9349</v>
      </c>
      <c r="G5932" s="25" t="s">
        <v>9432</v>
      </c>
      <c r="H5932" s="25" t="n">
        <v>0</v>
      </c>
    </row>
    <row r="5933" customFormat="false" ht="15" hidden="false" customHeight="false" outlineLevel="0" collapsed="false">
      <c r="A5933" s="25" t="s">
        <v>2301</v>
      </c>
      <c r="B5933" s="25" t="s">
        <v>80</v>
      </c>
      <c r="C5933" s="25" t="s">
        <v>9107</v>
      </c>
      <c r="E5933" s="25" t="s">
        <v>56</v>
      </c>
      <c r="F5933" s="25" t="s">
        <v>9349</v>
      </c>
    </row>
    <row r="5934" customFormat="false" ht="15" hidden="false" customHeight="false" outlineLevel="0" collapsed="false">
      <c r="A5934" s="25" t="s">
        <v>2302</v>
      </c>
      <c r="B5934" s="25" t="s">
        <v>80</v>
      </c>
      <c r="C5934" s="25" t="s">
        <v>9107</v>
      </c>
      <c r="E5934" s="25" t="s">
        <v>56</v>
      </c>
      <c r="F5934" s="25" t="s">
        <v>9349</v>
      </c>
    </row>
    <row r="5935" customFormat="false" ht="15" hidden="false" customHeight="false" outlineLevel="0" collapsed="false">
      <c r="A5935" s="25" t="s">
        <v>2303</v>
      </c>
      <c r="B5935" s="25" t="s">
        <v>80</v>
      </c>
      <c r="C5935" s="25" t="s">
        <v>9107</v>
      </c>
      <c r="D5935" s="25" t="s">
        <v>188</v>
      </c>
      <c r="E5935" s="25" t="s">
        <v>54</v>
      </c>
      <c r="F5935" s="25" t="s">
        <v>9349</v>
      </c>
      <c r="G5935" s="25" t="s">
        <v>9442</v>
      </c>
      <c r="H5935" s="25" t="n">
        <v>3902</v>
      </c>
    </row>
    <row r="5936" customFormat="false" ht="15" hidden="false" customHeight="false" outlineLevel="0" collapsed="false">
      <c r="A5936" s="25" t="s">
        <v>6201</v>
      </c>
      <c r="B5936" s="25" t="s">
        <v>108</v>
      </c>
      <c r="C5936" s="25" t="s">
        <v>148</v>
      </c>
      <c r="E5936" s="25" t="s">
        <v>56</v>
      </c>
      <c r="F5936" s="25" t="s">
        <v>9349</v>
      </c>
    </row>
    <row r="5937" customFormat="false" ht="15" hidden="false" customHeight="false" outlineLevel="0" collapsed="false">
      <c r="A5937" s="25" t="s">
        <v>6390</v>
      </c>
      <c r="B5937" s="25" t="s">
        <v>106</v>
      </c>
      <c r="C5937" s="25" t="s">
        <v>160</v>
      </c>
      <c r="E5937" s="25" t="s">
        <v>56</v>
      </c>
      <c r="F5937" s="25" t="s">
        <v>9349</v>
      </c>
    </row>
    <row r="5938" customFormat="false" ht="15" hidden="false" customHeight="false" outlineLevel="0" collapsed="false">
      <c r="A5938" s="25" t="s">
        <v>6391</v>
      </c>
      <c r="B5938" s="25" t="s">
        <v>106</v>
      </c>
      <c r="C5938" s="25" t="s">
        <v>160</v>
      </c>
      <c r="D5938" s="25" t="s">
        <v>2739</v>
      </c>
      <c r="E5938" s="25" t="s">
        <v>55</v>
      </c>
      <c r="F5938" s="25" t="s">
        <v>9349</v>
      </c>
      <c r="G5938" s="25" t="s">
        <v>9471</v>
      </c>
      <c r="H5938" s="25" t="n">
        <v>0</v>
      </c>
    </row>
    <row r="5939" customFormat="false" ht="15" hidden="false" customHeight="false" outlineLevel="0" collapsed="false">
      <c r="A5939" s="25" t="s">
        <v>3118</v>
      </c>
      <c r="B5939" s="25" t="s">
        <v>76</v>
      </c>
      <c r="C5939" s="25" t="s">
        <v>186</v>
      </c>
      <c r="E5939" s="25" t="s">
        <v>56</v>
      </c>
      <c r="F5939" s="25" t="s">
        <v>9349</v>
      </c>
    </row>
    <row r="5940" customFormat="false" ht="15" hidden="false" customHeight="false" outlineLevel="0" collapsed="false">
      <c r="A5940" s="25" t="s">
        <v>3119</v>
      </c>
      <c r="B5940" s="25" t="s">
        <v>76</v>
      </c>
      <c r="C5940" s="25" t="s">
        <v>170</v>
      </c>
      <c r="E5940" s="25" t="s">
        <v>56</v>
      </c>
      <c r="F5940" s="25" t="s">
        <v>9349</v>
      </c>
    </row>
    <row r="5941" customFormat="false" ht="15" hidden="false" customHeight="false" outlineLevel="0" collapsed="false">
      <c r="A5941" s="25" t="s">
        <v>3120</v>
      </c>
      <c r="B5941" s="25" t="s">
        <v>76</v>
      </c>
      <c r="C5941" s="25" t="s">
        <v>9107</v>
      </c>
      <c r="E5941" s="25" t="s">
        <v>56</v>
      </c>
      <c r="F5941" s="25" t="s">
        <v>9349</v>
      </c>
    </row>
    <row r="5942" customFormat="false" ht="15" hidden="false" customHeight="false" outlineLevel="0" collapsed="false">
      <c r="A5942" s="25" t="s">
        <v>7881</v>
      </c>
      <c r="B5942" s="25" t="s">
        <v>114</v>
      </c>
      <c r="C5942" s="25" t="s">
        <v>178</v>
      </c>
      <c r="D5942" s="25" t="s">
        <v>868</v>
      </c>
      <c r="E5942" s="25" t="s">
        <v>54</v>
      </c>
      <c r="F5942" s="25" t="s">
        <v>9349</v>
      </c>
      <c r="G5942" s="25" t="s">
        <v>9459</v>
      </c>
      <c r="H5942" s="25" t="n">
        <v>6186</v>
      </c>
    </row>
    <row r="5943" customFormat="false" ht="15" hidden="false" customHeight="false" outlineLevel="0" collapsed="false">
      <c r="A5943" s="25" t="s">
        <v>8307</v>
      </c>
      <c r="B5943" s="25" t="s">
        <v>113</v>
      </c>
      <c r="C5943" s="25" t="s">
        <v>170</v>
      </c>
      <c r="D5943" s="25" t="s">
        <v>2863</v>
      </c>
      <c r="E5943" s="25" t="s">
        <v>54</v>
      </c>
      <c r="F5943" s="25" t="s">
        <v>9349</v>
      </c>
      <c r="G5943" s="25" t="s">
        <v>9387</v>
      </c>
      <c r="H5943" s="25" t="n">
        <v>1094</v>
      </c>
    </row>
    <row r="5944" customFormat="false" ht="15" hidden="false" customHeight="false" outlineLevel="0" collapsed="false">
      <c r="A5944" s="25" t="s">
        <v>1091</v>
      </c>
      <c r="B5944" s="25" t="s">
        <v>72</v>
      </c>
      <c r="C5944" s="25" t="s">
        <v>160</v>
      </c>
      <c r="D5944" s="25" t="s">
        <v>639</v>
      </c>
      <c r="E5944" s="25" t="s">
        <v>56</v>
      </c>
      <c r="F5944" s="25" t="s">
        <v>9349</v>
      </c>
    </row>
    <row r="5945" customFormat="false" ht="15" hidden="false" customHeight="false" outlineLevel="0" collapsed="false">
      <c r="A5945" s="25" t="s">
        <v>3408</v>
      </c>
      <c r="B5945" s="25" t="s">
        <v>77</v>
      </c>
      <c r="C5945" s="25" t="s">
        <v>160</v>
      </c>
      <c r="D5945" s="25" t="s">
        <v>433</v>
      </c>
      <c r="E5945" s="25" t="s">
        <v>56</v>
      </c>
      <c r="F5945" s="25" t="s">
        <v>9349</v>
      </c>
    </row>
    <row r="5946" customFormat="false" ht="15" hidden="false" customHeight="false" outlineLevel="0" collapsed="false">
      <c r="A5946" s="25" t="s">
        <v>8638</v>
      </c>
      <c r="B5946" s="25" t="s">
        <v>116</v>
      </c>
      <c r="C5946" s="25" t="s">
        <v>9107</v>
      </c>
      <c r="E5946" s="25" t="s">
        <v>56</v>
      </c>
      <c r="F5946" s="25" t="s">
        <v>9349</v>
      </c>
    </row>
    <row r="5947" customFormat="false" ht="15" hidden="false" customHeight="false" outlineLevel="0" collapsed="false">
      <c r="A5947" s="25" t="s">
        <v>8639</v>
      </c>
      <c r="B5947" s="25" t="s">
        <v>116</v>
      </c>
      <c r="C5947" s="25" t="s">
        <v>170</v>
      </c>
      <c r="D5947" s="25" t="s">
        <v>199</v>
      </c>
      <c r="E5947" s="25" t="s">
        <v>55</v>
      </c>
      <c r="F5947" s="25" t="s">
        <v>9349</v>
      </c>
      <c r="G5947" s="25" t="s">
        <v>9371</v>
      </c>
      <c r="H5947" s="25" t="n">
        <v>0</v>
      </c>
    </row>
    <row r="5948" customFormat="false" ht="15" hidden="false" customHeight="false" outlineLevel="0" collapsed="false">
      <c r="A5948" s="25" t="s">
        <v>4322</v>
      </c>
      <c r="B5948" s="25" t="s">
        <v>88</v>
      </c>
      <c r="C5948" s="25" t="s">
        <v>9107</v>
      </c>
      <c r="E5948" s="25" t="s">
        <v>56</v>
      </c>
      <c r="F5948" s="25" t="s">
        <v>9349</v>
      </c>
    </row>
    <row r="5949" customFormat="false" ht="15" hidden="false" customHeight="false" outlineLevel="0" collapsed="false">
      <c r="A5949" s="25" t="s">
        <v>1692</v>
      </c>
      <c r="B5949" s="25" t="s">
        <v>71</v>
      </c>
      <c r="C5949" s="25" t="s">
        <v>148</v>
      </c>
      <c r="D5949" s="25" t="s">
        <v>245</v>
      </c>
      <c r="E5949" s="25" t="s">
        <v>54</v>
      </c>
      <c r="F5949" s="25" t="s">
        <v>9349</v>
      </c>
      <c r="G5949" s="25" t="s">
        <v>9487</v>
      </c>
      <c r="H5949" s="25" t="n">
        <v>53</v>
      </c>
    </row>
    <row r="5950" customFormat="false" ht="15" hidden="false" customHeight="false" outlineLevel="0" collapsed="false">
      <c r="A5950" s="25" t="s">
        <v>7226</v>
      </c>
      <c r="B5950" s="25" t="s">
        <v>104</v>
      </c>
      <c r="C5950" s="25" t="s">
        <v>160</v>
      </c>
      <c r="D5950" s="25" t="s">
        <v>2530</v>
      </c>
      <c r="E5950" s="25" t="s">
        <v>56</v>
      </c>
      <c r="F5950" s="25" t="s">
        <v>9349</v>
      </c>
    </row>
    <row r="5951" customFormat="false" ht="15" hidden="false" customHeight="false" outlineLevel="0" collapsed="false">
      <c r="A5951" s="25" t="s">
        <v>7227</v>
      </c>
      <c r="B5951" s="25" t="s">
        <v>104</v>
      </c>
      <c r="C5951" s="25" t="s">
        <v>186</v>
      </c>
      <c r="D5951" s="25" t="s">
        <v>2863</v>
      </c>
      <c r="E5951" s="25" t="s">
        <v>54</v>
      </c>
      <c r="F5951" s="25" t="s">
        <v>9349</v>
      </c>
      <c r="G5951" s="25" t="s">
        <v>9373</v>
      </c>
      <c r="H5951" s="25" t="n">
        <v>551</v>
      </c>
    </row>
    <row r="5952" customFormat="false" ht="15" hidden="false" customHeight="false" outlineLevel="0" collapsed="false">
      <c r="A5952" s="25" t="s">
        <v>4700</v>
      </c>
      <c r="B5952" s="25" t="s">
        <v>90</v>
      </c>
      <c r="C5952" s="25" t="s">
        <v>160</v>
      </c>
      <c r="E5952" s="25" t="s">
        <v>56</v>
      </c>
      <c r="F5952" s="25" t="s">
        <v>9349</v>
      </c>
    </row>
    <row r="5953" customFormat="false" ht="15" hidden="false" customHeight="false" outlineLevel="0" collapsed="false">
      <c r="A5953" s="25" t="s">
        <v>8953</v>
      </c>
      <c r="B5953" s="25" t="s">
        <v>115</v>
      </c>
      <c r="C5953" s="25" t="s">
        <v>148</v>
      </c>
      <c r="D5953" s="25" t="s">
        <v>1789</v>
      </c>
      <c r="E5953" s="25" t="s">
        <v>55</v>
      </c>
      <c r="F5953" s="25" t="s">
        <v>9349</v>
      </c>
      <c r="G5953" s="25" t="s">
        <v>9381</v>
      </c>
      <c r="H5953" s="25" t="n">
        <v>0</v>
      </c>
    </row>
    <row r="5954" customFormat="false" ht="15" hidden="false" customHeight="false" outlineLevel="0" collapsed="false">
      <c r="A5954" s="25" t="s">
        <v>507</v>
      </c>
      <c r="B5954" s="25" t="s">
        <v>69</v>
      </c>
      <c r="C5954" s="25" t="s">
        <v>148</v>
      </c>
      <c r="E5954" s="25" t="s">
        <v>56</v>
      </c>
      <c r="F5954" s="25" t="s">
        <v>9366</v>
      </c>
    </row>
    <row r="5955" customFormat="false" ht="15" hidden="false" customHeight="false" outlineLevel="0" collapsed="false">
      <c r="A5955" s="25" t="s">
        <v>508</v>
      </c>
      <c r="B5955" s="25" t="s">
        <v>69</v>
      </c>
      <c r="C5955" s="25" t="s">
        <v>170</v>
      </c>
      <c r="D5955" s="25" t="s">
        <v>173</v>
      </c>
      <c r="E5955" s="25" t="s">
        <v>55</v>
      </c>
      <c r="F5955" s="25" t="s">
        <v>9366</v>
      </c>
      <c r="G5955" s="25" t="s">
        <v>9398</v>
      </c>
      <c r="H5955" s="25" t="n">
        <v>0</v>
      </c>
    </row>
    <row r="5956" customFormat="false" ht="15" hidden="false" customHeight="false" outlineLevel="0" collapsed="false">
      <c r="A5956" s="25" t="s">
        <v>509</v>
      </c>
      <c r="B5956" s="25" t="s">
        <v>69</v>
      </c>
      <c r="C5956" s="25" t="s">
        <v>178</v>
      </c>
      <c r="D5956" s="25" t="s">
        <v>169</v>
      </c>
      <c r="E5956" s="25" t="s">
        <v>55</v>
      </c>
      <c r="F5956" s="25" t="s">
        <v>9366</v>
      </c>
      <c r="G5956" s="25" t="s">
        <v>9450</v>
      </c>
      <c r="H5956" s="25" t="n">
        <v>0</v>
      </c>
    </row>
    <row r="5957" customFormat="false" ht="15" hidden="false" customHeight="false" outlineLevel="0" collapsed="false">
      <c r="A5957" s="25" t="s">
        <v>510</v>
      </c>
      <c r="B5957" s="25" t="s">
        <v>69</v>
      </c>
      <c r="C5957" s="25" t="s">
        <v>148</v>
      </c>
      <c r="D5957" s="25" t="s">
        <v>240</v>
      </c>
      <c r="E5957" s="25" t="s">
        <v>54</v>
      </c>
      <c r="F5957" s="25" t="s">
        <v>9366</v>
      </c>
      <c r="G5957" s="25" t="s">
        <v>9437</v>
      </c>
      <c r="H5957" s="25" t="n">
        <v>57</v>
      </c>
    </row>
    <row r="5958" customFormat="false" ht="15" hidden="false" customHeight="false" outlineLevel="0" collapsed="false">
      <c r="A5958" s="25" t="s">
        <v>5199</v>
      </c>
      <c r="B5958" s="25" t="s">
        <v>95</v>
      </c>
      <c r="C5958" s="25" t="s">
        <v>160</v>
      </c>
      <c r="E5958" s="25" t="s">
        <v>56</v>
      </c>
      <c r="F5958" s="25" t="s">
        <v>9366</v>
      </c>
    </row>
    <row r="5959" customFormat="false" ht="15" hidden="false" customHeight="false" outlineLevel="0" collapsed="false">
      <c r="A5959" s="25" t="s">
        <v>5200</v>
      </c>
      <c r="B5959" s="25" t="s">
        <v>95</v>
      </c>
      <c r="C5959" s="25" t="s">
        <v>186</v>
      </c>
      <c r="D5959" s="25" t="s">
        <v>1690</v>
      </c>
      <c r="E5959" s="25" t="s">
        <v>54</v>
      </c>
      <c r="F5959" s="25" t="s">
        <v>9366</v>
      </c>
      <c r="G5959" s="25" t="s">
        <v>9374</v>
      </c>
      <c r="H5959" s="25" t="n">
        <v>552</v>
      </c>
    </row>
    <row r="5960" customFormat="false" ht="15" hidden="false" customHeight="false" outlineLevel="0" collapsed="false">
      <c r="A5960" s="25" t="s">
        <v>3994</v>
      </c>
      <c r="B5960" s="25" t="s">
        <v>87</v>
      </c>
      <c r="C5960" s="25" t="s">
        <v>160</v>
      </c>
      <c r="D5960" s="25" t="s">
        <v>218</v>
      </c>
      <c r="E5960" s="25" t="s">
        <v>55</v>
      </c>
      <c r="F5960" s="25" t="s">
        <v>9366</v>
      </c>
      <c r="G5960" s="25" t="s">
        <v>9371</v>
      </c>
      <c r="H5960" s="25" t="n">
        <v>0</v>
      </c>
    </row>
    <row r="5961" customFormat="false" ht="15" hidden="false" customHeight="false" outlineLevel="0" collapsed="false">
      <c r="A5961" s="25" t="s">
        <v>3995</v>
      </c>
      <c r="B5961" s="25" t="s">
        <v>87</v>
      </c>
      <c r="C5961" s="25" t="s">
        <v>178</v>
      </c>
      <c r="D5961" s="25" t="s">
        <v>1055</v>
      </c>
      <c r="E5961" s="25" t="s">
        <v>54</v>
      </c>
      <c r="F5961" s="25" t="s">
        <v>9366</v>
      </c>
      <c r="G5961" s="25" t="s">
        <v>9364</v>
      </c>
      <c r="H5961" s="25" t="n">
        <v>4520</v>
      </c>
    </row>
    <row r="5962" customFormat="false" ht="15" hidden="false" customHeight="false" outlineLevel="0" collapsed="false">
      <c r="A5962" s="25" t="s">
        <v>3996</v>
      </c>
      <c r="B5962" s="25" t="s">
        <v>87</v>
      </c>
      <c r="C5962" s="25" t="s">
        <v>9107</v>
      </c>
      <c r="D5962" s="25" t="s">
        <v>1049</v>
      </c>
      <c r="E5962" s="25" t="s">
        <v>54</v>
      </c>
      <c r="F5962" s="25" t="s">
        <v>9366</v>
      </c>
      <c r="G5962" s="25" t="s">
        <v>9432</v>
      </c>
      <c r="H5962" s="25" t="n">
        <v>5868</v>
      </c>
    </row>
    <row r="5963" customFormat="false" ht="15" hidden="false" customHeight="false" outlineLevel="0" collapsed="false">
      <c r="A5963" s="25" t="s">
        <v>5484</v>
      </c>
      <c r="B5963" s="25" t="s">
        <v>94</v>
      </c>
      <c r="C5963" s="25" t="s">
        <v>160</v>
      </c>
      <c r="D5963" s="25" t="s">
        <v>663</v>
      </c>
      <c r="E5963" s="25" t="s">
        <v>54</v>
      </c>
      <c r="F5963" s="25" t="s">
        <v>9366</v>
      </c>
      <c r="G5963" s="25" t="s">
        <v>9386</v>
      </c>
      <c r="H5963" s="25" t="n">
        <v>2682</v>
      </c>
    </row>
    <row r="5964" customFormat="false" ht="15" hidden="false" customHeight="false" outlineLevel="0" collapsed="false">
      <c r="A5964" s="25" t="s">
        <v>2304</v>
      </c>
      <c r="B5964" s="25" t="s">
        <v>80</v>
      </c>
      <c r="C5964" s="25" t="s">
        <v>170</v>
      </c>
      <c r="D5964" s="25" t="s">
        <v>237</v>
      </c>
      <c r="E5964" s="25" t="s">
        <v>55</v>
      </c>
      <c r="F5964" s="25" t="s">
        <v>9366</v>
      </c>
      <c r="G5964" s="25" t="s">
        <v>9484</v>
      </c>
      <c r="H5964" s="25" t="n">
        <v>0</v>
      </c>
    </row>
    <row r="5965" customFormat="false" ht="15" hidden="false" customHeight="false" outlineLevel="0" collapsed="false">
      <c r="A5965" s="25" t="s">
        <v>2305</v>
      </c>
      <c r="B5965" s="25" t="s">
        <v>80</v>
      </c>
      <c r="C5965" s="25" t="s">
        <v>9107</v>
      </c>
      <c r="D5965" s="25" t="s">
        <v>145</v>
      </c>
      <c r="E5965" s="25" t="s">
        <v>55</v>
      </c>
      <c r="F5965" s="25" t="s">
        <v>9366</v>
      </c>
      <c r="G5965" s="25" t="s">
        <v>9453</v>
      </c>
      <c r="H5965" s="25" t="n">
        <v>0</v>
      </c>
    </row>
    <row r="5966" customFormat="false" ht="15" hidden="false" customHeight="false" outlineLevel="0" collapsed="false">
      <c r="A5966" s="25" t="s">
        <v>2306</v>
      </c>
      <c r="B5966" s="25" t="s">
        <v>80</v>
      </c>
      <c r="C5966" s="25" t="s">
        <v>170</v>
      </c>
      <c r="D5966" s="25" t="s">
        <v>188</v>
      </c>
      <c r="E5966" s="25" t="s">
        <v>54</v>
      </c>
      <c r="F5966" s="25" t="s">
        <v>9366</v>
      </c>
      <c r="G5966" s="25" t="s">
        <v>9374</v>
      </c>
      <c r="H5966" s="25" t="n">
        <v>1104</v>
      </c>
    </row>
    <row r="5967" customFormat="false" ht="15" hidden="false" customHeight="false" outlineLevel="0" collapsed="false">
      <c r="A5967" s="25" t="s">
        <v>2307</v>
      </c>
      <c r="B5967" s="25" t="s">
        <v>80</v>
      </c>
      <c r="C5967" s="25" t="s">
        <v>9107</v>
      </c>
      <c r="D5967" s="25" t="s">
        <v>240</v>
      </c>
      <c r="E5967" s="25" t="s">
        <v>54</v>
      </c>
      <c r="F5967" s="25" t="s">
        <v>9366</v>
      </c>
      <c r="G5967" s="25" t="s">
        <v>9432</v>
      </c>
      <c r="H5967" s="25" t="n">
        <v>5107</v>
      </c>
    </row>
    <row r="5968" customFormat="false" ht="15" hidden="false" customHeight="false" outlineLevel="0" collapsed="false">
      <c r="A5968" s="25" t="s">
        <v>5749</v>
      </c>
      <c r="B5968" s="25" t="s">
        <v>96</v>
      </c>
      <c r="C5968" s="25" t="s">
        <v>186</v>
      </c>
      <c r="D5968" s="25" t="s">
        <v>3359</v>
      </c>
      <c r="E5968" s="25" t="s">
        <v>54</v>
      </c>
      <c r="F5968" s="25" t="s">
        <v>9366</v>
      </c>
      <c r="G5968" s="25" t="s">
        <v>9481</v>
      </c>
      <c r="H5968" s="25" t="n">
        <v>533</v>
      </c>
    </row>
    <row r="5969" customFormat="false" ht="15" hidden="false" customHeight="false" outlineLevel="0" collapsed="false">
      <c r="A5969" s="25" t="s">
        <v>5750</v>
      </c>
      <c r="B5969" s="25" t="s">
        <v>96</v>
      </c>
      <c r="C5969" s="25" t="s">
        <v>178</v>
      </c>
      <c r="D5969" s="25" t="s">
        <v>639</v>
      </c>
      <c r="E5969" s="25" t="s">
        <v>54</v>
      </c>
      <c r="F5969" s="25" t="s">
        <v>9366</v>
      </c>
      <c r="G5969" s="25" t="s">
        <v>9488</v>
      </c>
      <c r="H5969" s="25" t="n">
        <v>5454</v>
      </c>
    </row>
    <row r="5970" customFormat="false" ht="15" hidden="false" customHeight="false" outlineLevel="0" collapsed="false">
      <c r="A5970" s="25" t="s">
        <v>2777</v>
      </c>
      <c r="B5970" s="25" t="s">
        <v>78</v>
      </c>
      <c r="C5970" s="25" t="s">
        <v>178</v>
      </c>
      <c r="D5970" s="25" t="s">
        <v>266</v>
      </c>
      <c r="E5970" s="25" t="s">
        <v>55</v>
      </c>
      <c r="F5970" s="25" t="s">
        <v>9366</v>
      </c>
      <c r="G5970" s="25" t="s">
        <v>9382</v>
      </c>
      <c r="H5970" s="25" t="n">
        <v>0</v>
      </c>
    </row>
    <row r="5971" customFormat="false" ht="15" hidden="false" customHeight="false" outlineLevel="0" collapsed="false">
      <c r="A5971" s="25" t="s">
        <v>2778</v>
      </c>
      <c r="B5971" s="25" t="s">
        <v>78</v>
      </c>
      <c r="C5971" s="25" t="s">
        <v>9107</v>
      </c>
      <c r="D5971" s="25" t="s">
        <v>167</v>
      </c>
      <c r="E5971" s="25" t="s">
        <v>55</v>
      </c>
      <c r="F5971" s="25" t="s">
        <v>9366</v>
      </c>
      <c r="G5971" s="25" t="s">
        <v>9421</v>
      </c>
      <c r="H5971" s="25" t="n">
        <v>0</v>
      </c>
    </row>
    <row r="5972" customFormat="false" ht="15" hidden="false" customHeight="false" outlineLevel="0" collapsed="false">
      <c r="A5972" s="25" t="s">
        <v>7551</v>
      </c>
      <c r="B5972" s="25" t="s">
        <v>112</v>
      </c>
      <c r="C5972" s="25" t="s">
        <v>160</v>
      </c>
      <c r="E5972" s="25" t="s">
        <v>56</v>
      </c>
      <c r="F5972" s="25" t="s">
        <v>9366</v>
      </c>
    </row>
    <row r="5973" customFormat="false" ht="15" hidden="false" customHeight="false" outlineLevel="0" collapsed="false">
      <c r="A5973" s="25" t="s">
        <v>7552</v>
      </c>
      <c r="B5973" s="25" t="s">
        <v>112</v>
      </c>
      <c r="C5973" s="25" t="s">
        <v>178</v>
      </c>
      <c r="D5973" s="25" t="s">
        <v>478</v>
      </c>
      <c r="E5973" s="25" t="s">
        <v>54</v>
      </c>
      <c r="F5973" s="25" t="s">
        <v>9366</v>
      </c>
      <c r="G5973" s="25" t="s">
        <v>9367</v>
      </c>
      <c r="H5973" s="25" t="n">
        <v>5533</v>
      </c>
    </row>
    <row r="5974" customFormat="false" ht="15" hidden="false" customHeight="false" outlineLevel="0" collapsed="false">
      <c r="A5974" s="25" t="s">
        <v>3121</v>
      </c>
      <c r="B5974" s="25" t="s">
        <v>76</v>
      </c>
      <c r="C5974" s="25" t="s">
        <v>148</v>
      </c>
      <c r="D5974" s="25" t="s">
        <v>158</v>
      </c>
      <c r="E5974" s="25" t="s">
        <v>54</v>
      </c>
      <c r="F5974" s="25" t="s">
        <v>9366</v>
      </c>
      <c r="G5974" s="25" t="s">
        <v>9456</v>
      </c>
      <c r="H5974" s="25" t="n">
        <v>57</v>
      </c>
    </row>
    <row r="5975" customFormat="false" ht="15" hidden="false" customHeight="false" outlineLevel="0" collapsed="false">
      <c r="A5975" s="25" t="s">
        <v>7882</v>
      </c>
      <c r="B5975" s="25" t="s">
        <v>114</v>
      </c>
      <c r="C5975" s="25" t="s">
        <v>186</v>
      </c>
      <c r="D5975" s="25" t="s">
        <v>444</v>
      </c>
      <c r="E5975" s="25" t="s">
        <v>54</v>
      </c>
      <c r="F5975" s="25" t="s">
        <v>9366</v>
      </c>
      <c r="G5975" s="25" t="s">
        <v>9372</v>
      </c>
      <c r="H5975" s="25" t="n">
        <v>557</v>
      </c>
    </row>
    <row r="5976" customFormat="false" ht="15" hidden="false" customHeight="false" outlineLevel="0" collapsed="false">
      <c r="A5976" s="25" t="s">
        <v>1092</v>
      </c>
      <c r="B5976" s="25" t="s">
        <v>72</v>
      </c>
      <c r="C5976" s="25" t="s">
        <v>186</v>
      </c>
      <c r="E5976" s="25" t="s">
        <v>56</v>
      </c>
      <c r="F5976" s="25" t="s">
        <v>9366</v>
      </c>
    </row>
    <row r="5977" customFormat="false" ht="15" hidden="false" customHeight="false" outlineLevel="0" collapsed="false">
      <c r="A5977" s="25" t="s">
        <v>6664</v>
      </c>
      <c r="B5977" s="25" t="s">
        <v>107</v>
      </c>
      <c r="C5977" s="25" t="s">
        <v>178</v>
      </c>
      <c r="E5977" s="25" t="s">
        <v>56</v>
      </c>
      <c r="F5977" s="25" t="s">
        <v>9366</v>
      </c>
    </row>
    <row r="5978" customFormat="false" ht="15" hidden="false" customHeight="false" outlineLevel="0" collapsed="false">
      <c r="A5978" s="25" t="s">
        <v>6665</v>
      </c>
      <c r="B5978" s="25" t="s">
        <v>107</v>
      </c>
      <c r="C5978" s="25" t="s">
        <v>170</v>
      </c>
      <c r="D5978" s="25" t="s">
        <v>444</v>
      </c>
      <c r="E5978" s="25" t="s">
        <v>55</v>
      </c>
      <c r="F5978" s="25" t="s">
        <v>9366</v>
      </c>
      <c r="G5978" s="25" t="s">
        <v>9456</v>
      </c>
      <c r="H5978" s="25" t="n">
        <v>0</v>
      </c>
    </row>
    <row r="5979" customFormat="false" ht="15" hidden="false" customHeight="false" outlineLevel="0" collapsed="false">
      <c r="A5979" s="25" t="s">
        <v>6666</v>
      </c>
      <c r="B5979" s="25" t="s">
        <v>107</v>
      </c>
      <c r="C5979" s="25" t="s">
        <v>160</v>
      </c>
      <c r="D5979" s="25" t="s">
        <v>665</v>
      </c>
      <c r="E5979" s="25" t="s">
        <v>54</v>
      </c>
      <c r="F5979" s="25" t="s">
        <v>9366</v>
      </c>
      <c r="G5979" s="25" t="s">
        <v>9360</v>
      </c>
      <c r="H5979" s="25" t="n">
        <v>3271</v>
      </c>
    </row>
    <row r="5980" customFormat="false" ht="15" hidden="false" customHeight="false" outlineLevel="0" collapsed="false">
      <c r="A5980" s="25" t="s">
        <v>3409</v>
      </c>
      <c r="B5980" s="25" t="s">
        <v>77</v>
      </c>
      <c r="C5980" s="25" t="s">
        <v>178</v>
      </c>
      <c r="D5980" s="25" t="s">
        <v>180</v>
      </c>
      <c r="E5980" s="25" t="s">
        <v>55</v>
      </c>
      <c r="F5980" s="25" t="s">
        <v>9366</v>
      </c>
      <c r="G5980" s="25" t="s">
        <v>9376</v>
      </c>
      <c r="H5980" s="25" t="n">
        <v>0</v>
      </c>
    </row>
    <row r="5981" customFormat="false" ht="15" hidden="false" customHeight="false" outlineLevel="0" collapsed="false">
      <c r="A5981" s="25" t="s">
        <v>1382</v>
      </c>
      <c r="B5981" s="25" t="s">
        <v>73</v>
      </c>
      <c r="C5981" s="25" t="s">
        <v>148</v>
      </c>
      <c r="D5981" s="25" t="s">
        <v>191</v>
      </c>
      <c r="E5981" s="25" t="s">
        <v>55</v>
      </c>
      <c r="F5981" s="25" t="s">
        <v>9366</v>
      </c>
      <c r="G5981" s="25" t="s">
        <v>9459</v>
      </c>
      <c r="H5981" s="25" t="n">
        <v>0</v>
      </c>
    </row>
    <row r="5982" customFormat="false" ht="15" hidden="false" customHeight="false" outlineLevel="0" collapsed="false">
      <c r="A5982" s="25" t="s">
        <v>1383</v>
      </c>
      <c r="B5982" s="25" t="s">
        <v>73</v>
      </c>
      <c r="C5982" s="25" t="s">
        <v>186</v>
      </c>
      <c r="D5982" s="25" t="s">
        <v>231</v>
      </c>
      <c r="E5982" s="25" t="s">
        <v>54</v>
      </c>
      <c r="F5982" s="25" t="s">
        <v>9366</v>
      </c>
      <c r="G5982" s="25" t="s">
        <v>9473</v>
      </c>
      <c r="H5982" s="25" t="n">
        <v>716</v>
      </c>
    </row>
    <row r="5983" customFormat="false" ht="15" hidden="false" customHeight="false" outlineLevel="0" collapsed="false">
      <c r="A5983" s="25" t="s">
        <v>3693</v>
      </c>
      <c r="B5983" s="25" t="s">
        <v>79</v>
      </c>
      <c r="C5983" s="25" t="s">
        <v>170</v>
      </c>
      <c r="E5983" s="25" t="s">
        <v>56</v>
      </c>
      <c r="F5983" s="25" t="s">
        <v>9366</v>
      </c>
    </row>
    <row r="5984" customFormat="false" ht="15" hidden="false" customHeight="false" outlineLevel="0" collapsed="false">
      <c r="A5984" s="25" t="s">
        <v>3694</v>
      </c>
      <c r="B5984" s="25" t="s">
        <v>79</v>
      </c>
      <c r="C5984" s="25" t="s">
        <v>9107</v>
      </c>
      <c r="E5984" s="25" t="s">
        <v>56</v>
      </c>
      <c r="F5984" s="25" t="s">
        <v>9366</v>
      </c>
    </row>
    <row r="5985" customFormat="false" ht="15" hidden="false" customHeight="false" outlineLevel="0" collapsed="false">
      <c r="A5985" s="25" t="s">
        <v>6003</v>
      </c>
      <c r="B5985" s="25" t="s">
        <v>97</v>
      </c>
      <c r="C5985" s="25" t="s">
        <v>170</v>
      </c>
      <c r="D5985" s="25" t="s">
        <v>1371</v>
      </c>
      <c r="E5985" s="25" t="s">
        <v>54</v>
      </c>
      <c r="F5985" s="25" t="s">
        <v>9366</v>
      </c>
      <c r="G5985" s="25" t="s">
        <v>9367</v>
      </c>
      <c r="H5985" s="25" t="n">
        <v>1024</v>
      </c>
    </row>
    <row r="5986" customFormat="false" ht="15" hidden="false" customHeight="false" outlineLevel="0" collapsed="false">
      <c r="A5986" s="25" t="s">
        <v>6004</v>
      </c>
      <c r="B5986" s="25" t="s">
        <v>97</v>
      </c>
      <c r="C5986" s="25" t="s">
        <v>9107</v>
      </c>
      <c r="D5986" s="25" t="s">
        <v>1671</v>
      </c>
      <c r="E5986" s="25" t="s">
        <v>54</v>
      </c>
      <c r="F5986" s="25" t="s">
        <v>9366</v>
      </c>
      <c r="G5986" s="25" t="s">
        <v>9372</v>
      </c>
      <c r="H5986" s="25" t="n">
        <v>4545</v>
      </c>
    </row>
    <row r="5987" customFormat="false" ht="15" hidden="false" customHeight="false" outlineLevel="0" collapsed="false">
      <c r="A5987" s="25" t="s">
        <v>4323</v>
      </c>
      <c r="B5987" s="25" t="s">
        <v>88</v>
      </c>
      <c r="C5987" s="25" t="s">
        <v>148</v>
      </c>
      <c r="D5987" s="25" t="s">
        <v>193</v>
      </c>
      <c r="E5987" s="25" t="s">
        <v>55</v>
      </c>
      <c r="F5987" s="25" t="s">
        <v>9366</v>
      </c>
      <c r="G5987" s="25" t="s">
        <v>9446</v>
      </c>
      <c r="H5987" s="25" t="n">
        <v>0</v>
      </c>
    </row>
    <row r="5988" customFormat="false" ht="15" hidden="false" customHeight="false" outlineLevel="0" collapsed="false">
      <c r="A5988" s="25" t="s">
        <v>1693</v>
      </c>
      <c r="B5988" s="25" t="s">
        <v>71</v>
      </c>
      <c r="C5988" s="25" t="s">
        <v>148</v>
      </c>
      <c r="D5988" s="25" t="s">
        <v>215</v>
      </c>
      <c r="E5988" s="25" t="s">
        <v>56</v>
      </c>
      <c r="F5988" s="25" t="s">
        <v>9366</v>
      </c>
    </row>
    <row r="5989" customFormat="false" ht="15" hidden="false" customHeight="false" outlineLevel="0" collapsed="false">
      <c r="A5989" s="25" t="s">
        <v>7228</v>
      </c>
      <c r="B5989" s="25" t="s">
        <v>104</v>
      </c>
      <c r="C5989" s="25" t="s">
        <v>9107</v>
      </c>
      <c r="E5989" s="25" t="s">
        <v>56</v>
      </c>
      <c r="F5989" s="25" t="s">
        <v>9366</v>
      </c>
    </row>
    <row r="5990" customFormat="false" ht="15" hidden="false" customHeight="false" outlineLevel="0" collapsed="false">
      <c r="A5990" s="25" t="s">
        <v>7229</v>
      </c>
      <c r="B5990" s="25" t="s">
        <v>104</v>
      </c>
      <c r="C5990" s="25" t="s">
        <v>9107</v>
      </c>
      <c r="D5990" s="25" t="s">
        <v>2484</v>
      </c>
      <c r="E5990" s="25" t="s">
        <v>55</v>
      </c>
      <c r="F5990" s="25" t="s">
        <v>9366</v>
      </c>
      <c r="G5990" s="25" t="s">
        <v>9372</v>
      </c>
      <c r="H5990" s="25" t="n">
        <v>0</v>
      </c>
    </row>
    <row r="5991" customFormat="false" ht="15" hidden="false" customHeight="false" outlineLevel="0" collapsed="false">
      <c r="A5991" s="25" t="s">
        <v>4552</v>
      </c>
      <c r="B5991" s="25" t="s">
        <v>86</v>
      </c>
      <c r="C5991" s="25" t="s">
        <v>148</v>
      </c>
      <c r="D5991" s="25" t="s">
        <v>452</v>
      </c>
      <c r="E5991" s="25" t="s">
        <v>54</v>
      </c>
      <c r="F5991" s="25" t="s">
        <v>9366</v>
      </c>
      <c r="G5991" s="25" t="s">
        <v>9455</v>
      </c>
      <c r="H5991" s="25" t="n">
        <v>55</v>
      </c>
    </row>
    <row r="5992" customFormat="false" ht="15" hidden="false" customHeight="false" outlineLevel="0" collapsed="false">
      <c r="A5992" s="25" t="s">
        <v>8954</v>
      </c>
      <c r="B5992" s="25" t="s">
        <v>115</v>
      </c>
      <c r="C5992" s="25" t="s">
        <v>9107</v>
      </c>
      <c r="D5992" s="25" t="s">
        <v>609</v>
      </c>
      <c r="E5992" s="25" t="s">
        <v>56</v>
      </c>
      <c r="F5992" s="25" t="s">
        <v>9366</v>
      </c>
    </row>
    <row r="5993" customFormat="false" ht="15" hidden="false" customHeight="false" outlineLevel="0" collapsed="false">
      <c r="A5993" s="25" t="s">
        <v>511</v>
      </c>
      <c r="B5993" s="25" t="s">
        <v>69</v>
      </c>
      <c r="C5993" s="25" t="s">
        <v>148</v>
      </c>
      <c r="D5993" s="25" t="s">
        <v>162</v>
      </c>
      <c r="E5993" s="25" t="s">
        <v>54</v>
      </c>
      <c r="F5993" s="25" t="s">
        <v>9347</v>
      </c>
      <c r="G5993" s="25" t="s">
        <v>9400</v>
      </c>
      <c r="H5993" s="25" t="n">
        <v>53</v>
      </c>
    </row>
    <row r="5994" customFormat="false" ht="15" hidden="false" customHeight="false" outlineLevel="0" collapsed="false">
      <c r="A5994" s="25" t="s">
        <v>4882</v>
      </c>
      <c r="B5994" s="25" t="s">
        <v>98</v>
      </c>
      <c r="C5994" s="25" t="s">
        <v>170</v>
      </c>
      <c r="D5994" s="25" t="s">
        <v>176</v>
      </c>
      <c r="E5994" s="25" t="s">
        <v>56</v>
      </c>
      <c r="F5994" s="25" t="s">
        <v>9347</v>
      </c>
    </row>
    <row r="5995" customFormat="false" ht="15" hidden="false" customHeight="false" outlineLevel="0" collapsed="false">
      <c r="A5995" s="25" t="s">
        <v>4883</v>
      </c>
      <c r="B5995" s="25" t="s">
        <v>98</v>
      </c>
      <c r="C5995" s="25" t="s">
        <v>9107</v>
      </c>
      <c r="D5995" s="25" t="s">
        <v>494</v>
      </c>
      <c r="E5995" s="25" t="s">
        <v>54</v>
      </c>
      <c r="F5995" s="25" t="s">
        <v>9347</v>
      </c>
      <c r="G5995" s="25" t="s">
        <v>9469</v>
      </c>
      <c r="H5995" s="25" t="n">
        <v>4732</v>
      </c>
    </row>
    <row r="5996" customFormat="false" ht="15" hidden="false" customHeight="false" outlineLevel="0" collapsed="false">
      <c r="A5996" s="25" t="s">
        <v>5201</v>
      </c>
      <c r="B5996" s="25" t="s">
        <v>95</v>
      </c>
      <c r="C5996" s="25" t="s">
        <v>186</v>
      </c>
      <c r="D5996" s="25" t="s">
        <v>1371</v>
      </c>
      <c r="E5996" s="25" t="s">
        <v>54</v>
      </c>
      <c r="F5996" s="25" t="s">
        <v>9347</v>
      </c>
      <c r="G5996" s="25" t="s">
        <v>9489</v>
      </c>
      <c r="H5996" s="25" t="n">
        <v>578</v>
      </c>
    </row>
    <row r="5997" customFormat="false" ht="15" hidden="false" customHeight="false" outlineLevel="0" collapsed="false">
      <c r="A5997" s="25" t="s">
        <v>7883</v>
      </c>
      <c r="B5997" s="25" t="s">
        <v>114</v>
      </c>
      <c r="C5997" s="25" t="s">
        <v>186</v>
      </c>
      <c r="D5997" s="25" t="s">
        <v>1789</v>
      </c>
      <c r="E5997" s="25" t="s">
        <v>54</v>
      </c>
      <c r="F5997" s="25" t="s">
        <v>9347</v>
      </c>
      <c r="G5997" s="25" t="s">
        <v>9372</v>
      </c>
      <c r="H5997" s="25" t="n">
        <v>557</v>
      </c>
    </row>
    <row r="5998" customFormat="false" ht="15" hidden="false" customHeight="false" outlineLevel="0" collapsed="false">
      <c r="A5998" s="25" t="s">
        <v>7884</v>
      </c>
      <c r="B5998" s="25" t="s">
        <v>114</v>
      </c>
      <c r="C5998" s="25" t="s">
        <v>148</v>
      </c>
      <c r="D5998" s="25" t="s">
        <v>1187</v>
      </c>
      <c r="E5998" s="25" t="s">
        <v>54</v>
      </c>
      <c r="F5998" s="25" t="s">
        <v>9347</v>
      </c>
      <c r="G5998" s="25" t="s">
        <v>9389</v>
      </c>
      <c r="H5998" s="25" t="n">
        <v>57</v>
      </c>
    </row>
    <row r="5999" customFormat="false" ht="15" hidden="false" customHeight="false" outlineLevel="0" collapsed="false">
      <c r="A5999" s="25" t="s">
        <v>6667</v>
      </c>
      <c r="B5999" s="25" t="s">
        <v>107</v>
      </c>
      <c r="C5999" s="25" t="s">
        <v>186</v>
      </c>
      <c r="D5999" s="25" t="s">
        <v>494</v>
      </c>
      <c r="E5999" s="25" t="s">
        <v>55</v>
      </c>
      <c r="F5999" s="25" t="s">
        <v>9347</v>
      </c>
      <c r="G5999" s="25" t="s">
        <v>9360</v>
      </c>
      <c r="H5999" s="25" t="n">
        <v>0</v>
      </c>
    </row>
    <row r="6000" customFormat="false" ht="15" hidden="false" customHeight="false" outlineLevel="0" collapsed="false">
      <c r="A6000" s="25" t="s">
        <v>4324</v>
      </c>
      <c r="B6000" s="25" t="s">
        <v>88</v>
      </c>
      <c r="C6000" s="25" t="s">
        <v>186</v>
      </c>
      <c r="D6000" s="25" t="s">
        <v>494</v>
      </c>
      <c r="E6000" s="25" t="s">
        <v>54</v>
      </c>
      <c r="F6000" s="25" t="s">
        <v>9347</v>
      </c>
      <c r="G6000" s="25" t="s">
        <v>9401</v>
      </c>
      <c r="H6000" s="25" t="n">
        <v>501</v>
      </c>
    </row>
    <row r="6001" customFormat="false" ht="15" hidden="false" customHeight="false" outlineLevel="0" collapsed="false">
      <c r="A6001" s="25" t="s">
        <v>1694</v>
      </c>
      <c r="B6001" s="25" t="s">
        <v>71</v>
      </c>
      <c r="C6001" s="25" t="s">
        <v>170</v>
      </c>
      <c r="D6001" s="25" t="s">
        <v>245</v>
      </c>
      <c r="E6001" s="25" t="s">
        <v>54</v>
      </c>
      <c r="F6001" s="25" t="s">
        <v>9347</v>
      </c>
      <c r="G6001" s="25" t="s">
        <v>9400</v>
      </c>
      <c r="H6001" s="25" t="n">
        <v>1084</v>
      </c>
    </row>
    <row r="6002" customFormat="false" ht="15" hidden="false" customHeight="false" outlineLevel="0" collapsed="false">
      <c r="A6002" s="25" t="s">
        <v>1695</v>
      </c>
      <c r="B6002" s="25" t="s">
        <v>71</v>
      </c>
      <c r="C6002" s="25" t="s">
        <v>148</v>
      </c>
      <c r="D6002" s="25" t="s">
        <v>237</v>
      </c>
      <c r="E6002" s="25" t="s">
        <v>54</v>
      </c>
      <c r="F6002" s="25" t="s">
        <v>9347</v>
      </c>
      <c r="G6002" s="25" t="s">
        <v>9370</v>
      </c>
      <c r="H6002" s="25" t="n">
        <v>56</v>
      </c>
    </row>
    <row r="6003" customFormat="false" ht="15" hidden="false" customHeight="false" outlineLevel="0" collapsed="false">
      <c r="A6003" s="25" t="s">
        <v>7230</v>
      </c>
      <c r="B6003" s="25" t="s">
        <v>104</v>
      </c>
      <c r="C6003" s="25" t="s">
        <v>148</v>
      </c>
      <c r="E6003" s="25" t="s">
        <v>56</v>
      </c>
      <c r="F6003" s="25" t="s">
        <v>9347</v>
      </c>
    </row>
    <row r="6004" customFormat="false" ht="15" hidden="false" customHeight="false" outlineLevel="0" collapsed="false">
      <c r="A6004" s="25" t="s">
        <v>8955</v>
      </c>
      <c r="B6004" s="25" t="s">
        <v>115</v>
      </c>
      <c r="C6004" s="25" t="s">
        <v>186</v>
      </c>
      <c r="D6004" s="25" t="s">
        <v>433</v>
      </c>
      <c r="E6004" s="25" t="s">
        <v>55</v>
      </c>
      <c r="F6004" s="25" t="s">
        <v>9347</v>
      </c>
      <c r="G6004" s="25" t="s">
        <v>9445</v>
      </c>
      <c r="H6004" s="25" t="n">
        <v>0</v>
      </c>
    </row>
    <row r="6005" customFormat="false" ht="15" hidden="false" customHeight="false" outlineLevel="0" collapsed="false">
      <c r="A6005" s="25" t="s">
        <v>512</v>
      </c>
      <c r="B6005" s="25" t="s">
        <v>69</v>
      </c>
      <c r="C6005" s="25" t="s">
        <v>178</v>
      </c>
      <c r="D6005" s="25" t="s">
        <v>195</v>
      </c>
      <c r="E6005" s="25" t="s">
        <v>54</v>
      </c>
      <c r="F6005" s="25" t="s">
        <v>9375</v>
      </c>
      <c r="G6005" s="25" t="s">
        <v>9466</v>
      </c>
      <c r="H6005" s="25" t="n">
        <v>5468</v>
      </c>
    </row>
    <row r="6006" customFormat="false" ht="15" hidden="false" customHeight="false" outlineLevel="0" collapsed="false">
      <c r="A6006" s="25" t="s">
        <v>5202</v>
      </c>
      <c r="B6006" s="25" t="s">
        <v>95</v>
      </c>
      <c r="C6006" s="25" t="s">
        <v>186</v>
      </c>
      <c r="E6006" s="25" t="s">
        <v>56</v>
      </c>
      <c r="F6006" s="25" t="s">
        <v>9375</v>
      </c>
    </row>
    <row r="6007" customFormat="false" ht="15" hidden="false" customHeight="false" outlineLevel="0" collapsed="false">
      <c r="A6007" s="25" t="s">
        <v>5203</v>
      </c>
      <c r="B6007" s="25" t="s">
        <v>95</v>
      </c>
      <c r="C6007" s="25" t="s">
        <v>170</v>
      </c>
      <c r="D6007" s="25" t="s">
        <v>5204</v>
      </c>
      <c r="E6007" s="25" t="s">
        <v>56</v>
      </c>
      <c r="F6007" s="25" t="s">
        <v>9375</v>
      </c>
    </row>
    <row r="6008" customFormat="false" ht="15" hidden="false" customHeight="false" outlineLevel="0" collapsed="false">
      <c r="A6008" s="25" t="s">
        <v>5205</v>
      </c>
      <c r="B6008" s="25" t="s">
        <v>95</v>
      </c>
      <c r="C6008" s="25" t="s">
        <v>186</v>
      </c>
      <c r="D6008" s="25" t="s">
        <v>1371</v>
      </c>
      <c r="E6008" s="25" t="s">
        <v>54</v>
      </c>
      <c r="F6008" s="25" t="s">
        <v>9375</v>
      </c>
      <c r="G6008" s="25" t="s">
        <v>9457</v>
      </c>
      <c r="H6008" s="25" t="n">
        <v>567</v>
      </c>
    </row>
    <row r="6009" customFormat="false" ht="15" hidden="false" customHeight="false" outlineLevel="0" collapsed="false">
      <c r="A6009" s="25" t="s">
        <v>3997</v>
      </c>
      <c r="B6009" s="25" t="s">
        <v>87</v>
      </c>
      <c r="C6009" s="25" t="s">
        <v>170</v>
      </c>
      <c r="D6009" s="25" t="s">
        <v>1690</v>
      </c>
      <c r="E6009" s="25" t="s">
        <v>55</v>
      </c>
      <c r="F6009" s="25" t="s">
        <v>9375</v>
      </c>
      <c r="G6009" s="25" t="s">
        <v>9437</v>
      </c>
      <c r="H6009" s="25" t="n">
        <v>0</v>
      </c>
    </row>
    <row r="6010" customFormat="false" ht="15" hidden="false" customHeight="false" outlineLevel="0" collapsed="false">
      <c r="A6010" s="25" t="s">
        <v>5485</v>
      </c>
      <c r="B6010" s="25" t="s">
        <v>94</v>
      </c>
      <c r="C6010" s="25" t="s">
        <v>9107</v>
      </c>
      <c r="E6010" s="25" t="s">
        <v>56</v>
      </c>
      <c r="F6010" s="25" t="s">
        <v>9375</v>
      </c>
    </row>
    <row r="6011" customFormat="false" ht="15" hidden="false" customHeight="false" outlineLevel="0" collapsed="false">
      <c r="A6011" s="25" t="s">
        <v>5486</v>
      </c>
      <c r="B6011" s="25" t="s">
        <v>94</v>
      </c>
      <c r="C6011" s="25" t="s">
        <v>9107</v>
      </c>
      <c r="E6011" s="25" t="s">
        <v>56</v>
      </c>
      <c r="F6011" s="25" t="s">
        <v>9375</v>
      </c>
    </row>
    <row r="6012" customFormat="false" ht="15" hidden="false" customHeight="false" outlineLevel="0" collapsed="false">
      <c r="A6012" s="25" t="s">
        <v>2308</v>
      </c>
      <c r="B6012" s="25" t="s">
        <v>80</v>
      </c>
      <c r="C6012" s="25" t="s">
        <v>170</v>
      </c>
      <c r="D6012" s="25" t="s">
        <v>237</v>
      </c>
      <c r="E6012" s="25" t="s">
        <v>54</v>
      </c>
      <c r="F6012" s="25" t="s">
        <v>9375</v>
      </c>
      <c r="G6012" s="25" t="s">
        <v>9457</v>
      </c>
      <c r="H6012" s="25" t="n">
        <v>1029</v>
      </c>
    </row>
    <row r="6013" customFormat="false" ht="15" hidden="false" customHeight="false" outlineLevel="0" collapsed="false">
      <c r="A6013" s="25" t="s">
        <v>8308</v>
      </c>
      <c r="B6013" s="25" t="s">
        <v>113</v>
      </c>
      <c r="C6013" s="25" t="s">
        <v>186</v>
      </c>
      <c r="D6013" s="25" t="s">
        <v>665</v>
      </c>
      <c r="E6013" s="25" t="s">
        <v>54</v>
      </c>
      <c r="F6013" s="25" t="s">
        <v>9375</v>
      </c>
      <c r="G6013" s="25" t="s">
        <v>9452</v>
      </c>
      <c r="H6013" s="25" t="n">
        <v>430</v>
      </c>
    </row>
    <row r="6014" customFormat="false" ht="15" hidden="false" customHeight="false" outlineLevel="0" collapsed="false">
      <c r="A6014" s="25" t="s">
        <v>8640</v>
      </c>
      <c r="B6014" s="25" t="s">
        <v>116</v>
      </c>
      <c r="C6014" s="25" t="s">
        <v>9107</v>
      </c>
      <c r="D6014" s="25" t="s">
        <v>494</v>
      </c>
      <c r="E6014" s="25" t="s">
        <v>54</v>
      </c>
      <c r="F6014" s="25" t="s">
        <v>9375</v>
      </c>
      <c r="G6014" s="25" t="s">
        <v>9446</v>
      </c>
      <c r="H6014" s="25" t="n">
        <v>5316</v>
      </c>
    </row>
    <row r="6015" customFormat="false" ht="15" hidden="false" customHeight="false" outlineLevel="0" collapsed="false">
      <c r="A6015" s="25" t="s">
        <v>1384</v>
      </c>
      <c r="B6015" s="25" t="s">
        <v>73</v>
      </c>
      <c r="C6015" s="25" t="s">
        <v>160</v>
      </c>
      <c r="D6015" s="25" t="s">
        <v>145</v>
      </c>
      <c r="E6015" s="25" t="s">
        <v>55</v>
      </c>
      <c r="F6015" s="25" t="s">
        <v>9375</v>
      </c>
      <c r="G6015" s="25" t="s">
        <v>9371</v>
      </c>
      <c r="H6015" s="25" t="n">
        <v>0</v>
      </c>
    </row>
    <row r="6016" customFormat="false" ht="15" hidden="false" customHeight="false" outlineLevel="0" collapsed="false">
      <c r="A6016" s="25" t="s">
        <v>6863</v>
      </c>
      <c r="B6016" s="25" t="s">
        <v>105</v>
      </c>
      <c r="C6016" s="25" t="s">
        <v>148</v>
      </c>
      <c r="D6016" s="25" t="s">
        <v>484</v>
      </c>
      <c r="E6016" s="25" t="s">
        <v>56</v>
      </c>
      <c r="F6016" s="25" t="s">
        <v>9375</v>
      </c>
    </row>
    <row r="6017" customFormat="false" ht="15" hidden="false" customHeight="false" outlineLevel="0" collapsed="false">
      <c r="A6017" s="25" t="s">
        <v>4325</v>
      </c>
      <c r="B6017" s="25" t="s">
        <v>88</v>
      </c>
      <c r="C6017" s="25" t="s">
        <v>160</v>
      </c>
      <c r="D6017" s="25" t="s">
        <v>494</v>
      </c>
      <c r="E6017" s="25" t="s">
        <v>54</v>
      </c>
      <c r="F6017" s="25" t="s">
        <v>9375</v>
      </c>
      <c r="G6017" s="25" t="s">
        <v>9389</v>
      </c>
      <c r="H6017" s="25" t="n">
        <v>3913</v>
      </c>
    </row>
    <row r="6018" customFormat="false" ht="15" hidden="false" customHeight="false" outlineLevel="0" collapsed="false">
      <c r="A6018" s="25" t="s">
        <v>1696</v>
      </c>
      <c r="B6018" s="25" t="s">
        <v>71</v>
      </c>
      <c r="C6018" s="25" t="s">
        <v>186</v>
      </c>
      <c r="D6018" s="25" t="s">
        <v>257</v>
      </c>
      <c r="E6018" s="25" t="s">
        <v>55</v>
      </c>
      <c r="F6018" s="25" t="s">
        <v>9375</v>
      </c>
      <c r="G6018" s="25" t="s">
        <v>9387</v>
      </c>
      <c r="H6018" s="25" t="n">
        <v>0</v>
      </c>
    </row>
    <row r="6019" customFormat="false" ht="15" hidden="false" customHeight="false" outlineLevel="0" collapsed="false">
      <c r="A6019" s="25" t="s">
        <v>1697</v>
      </c>
      <c r="B6019" s="25" t="s">
        <v>71</v>
      </c>
      <c r="C6019" s="25" t="s">
        <v>148</v>
      </c>
      <c r="D6019" s="25" t="s">
        <v>251</v>
      </c>
      <c r="E6019" s="25" t="s">
        <v>55</v>
      </c>
      <c r="F6019" s="25" t="s">
        <v>9375</v>
      </c>
      <c r="G6019" s="25" t="s">
        <v>9361</v>
      </c>
      <c r="H6019" s="25" t="n">
        <v>0</v>
      </c>
    </row>
    <row r="6020" customFormat="false" ht="15" hidden="false" customHeight="false" outlineLevel="0" collapsed="false">
      <c r="A6020" s="25" t="s">
        <v>7231</v>
      </c>
      <c r="B6020" s="25" t="s">
        <v>104</v>
      </c>
      <c r="C6020" s="25" t="s">
        <v>160</v>
      </c>
      <c r="D6020" s="25" t="s">
        <v>218</v>
      </c>
      <c r="E6020" s="25" t="s">
        <v>55</v>
      </c>
      <c r="F6020" s="25" t="s">
        <v>9375</v>
      </c>
      <c r="G6020" s="25" t="s">
        <v>9381</v>
      </c>
      <c r="H6020" s="25" t="n">
        <v>0</v>
      </c>
    </row>
    <row r="6021" customFormat="false" ht="15" hidden="false" customHeight="false" outlineLevel="0" collapsed="false">
      <c r="A6021" s="25" t="s">
        <v>7232</v>
      </c>
      <c r="B6021" s="25" t="s">
        <v>104</v>
      </c>
      <c r="C6021" s="25" t="s">
        <v>160</v>
      </c>
      <c r="D6021" s="25" t="s">
        <v>2863</v>
      </c>
      <c r="E6021" s="25" t="s">
        <v>55</v>
      </c>
      <c r="F6021" s="25" t="s">
        <v>9375</v>
      </c>
      <c r="G6021" s="25" t="s">
        <v>9435</v>
      </c>
      <c r="H6021" s="25" t="n">
        <v>0</v>
      </c>
    </row>
    <row r="6022" customFormat="false" ht="15" hidden="false" customHeight="false" outlineLevel="0" collapsed="false">
      <c r="A6022" s="25" t="s">
        <v>4553</v>
      </c>
      <c r="B6022" s="25" t="s">
        <v>86</v>
      </c>
      <c r="C6022" s="25" t="s">
        <v>148</v>
      </c>
      <c r="D6022" s="25" t="s">
        <v>428</v>
      </c>
      <c r="E6022" s="25" t="s">
        <v>56</v>
      </c>
      <c r="F6022" s="25" t="s">
        <v>9375</v>
      </c>
    </row>
    <row r="6023" customFormat="false" ht="15" hidden="false" customHeight="false" outlineLevel="0" collapsed="false">
      <c r="A6023" s="25" t="s">
        <v>8956</v>
      </c>
      <c r="B6023" s="25" t="s">
        <v>115</v>
      </c>
      <c r="C6023" s="25" t="s">
        <v>186</v>
      </c>
      <c r="D6023" s="25" t="s">
        <v>195</v>
      </c>
      <c r="E6023" s="25" t="s">
        <v>54</v>
      </c>
      <c r="F6023" s="25" t="s">
        <v>9375</v>
      </c>
      <c r="G6023" s="25" t="s">
        <v>9367</v>
      </c>
      <c r="H6023" s="25" t="n">
        <v>655</v>
      </c>
    </row>
    <row r="6024" customFormat="false" ht="15" hidden="false" customHeight="false" outlineLevel="0" collapsed="false">
      <c r="A6024" s="25" t="s">
        <v>8957</v>
      </c>
      <c r="B6024" s="25" t="s">
        <v>115</v>
      </c>
      <c r="C6024" s="25" t="s">
        <v>148</v>
      </c>
      <c r="D6024" s="25" t="s">
        <v>417</v>
      </c>
      <c r="E6024" s="25" t="s">
        <v>54</v>
      </c>
      <c r="F6024" s="25" t="s">
        <v>9375</v>
      </c>
      <c r="G6024" s="25" t="s">
        <v>9384</v>
      </c>
      <c r="H6024" s="25" t="n">
        <v>46</v>
      </c>
    </row>
    <row r="6025" customFormat="false" ht="15" hidden="false" customHeight="false" outlineLevel="0" collapsed="false">
      <c r="A6025" s="25" t="s">
        <v>4884</v>
      </c>
      <c r="B6025" s="25" t="s">
        <v>98</v>
      </c>
      <c r="C6025" s="25" t="s">
        <v>178</v>
      </c>
      <c r="D6025" s="25" t="s">
        <v>193</v>
      </c>
      <c r="E6025" s="25" t="s">
        <v>55</v>
      </c>
      <c r="F6025" s="25" t="s">
        <v>9381</v>
      </c>
      <c r="G6025" s="25" t="s">
        <v>9360</v>
      </c>
      <c r="H6025" s="25" t="n">
        <v>0</v>
      </c>
    </row>
    <row r="6026" customFormat="false" ht="15" hidden="false" customHeight="false" outlineLevel="0" collapsed="false">
      <c r="A6026" s="25" t="s">
        <v>803</v>
      </c>
      <c r="B6026" s="25" t="s">
        <v>70</v>
      </c>
      <c r="C6026" s="25" t="s">
        <v>160</v>
      </c>
      <c r="D6026" s="25" t="s">
        <v>167</v>
      </c>
      <c r="E6026" s="25" t="s">
        <v>55</v>
      </c>
      <c r="F6026" s="25" t="s">
        <v>9381</v>
      </c>
      <c r="G6026" s="25" t="s">
        <v>9387</v>
      </c>
      <c r="H6026" s="25" t="n">
        <v>0</v>
      </c>
    </row>
    <row r="6027" customFormat="false" ht="15" hidden="false" customHeight="false" outlineLevel="0" collapsed="false">
      <c r="A6027" s="25" t="s">
        <v>3998</v>
      </c>
      <c r="B6027" s="25" t="s">
        <v>87</v>
      </c>
      <c r="C6027" s="25" t="s">
        <v>160</v>
      </c>
      <c r="E6027" s="25" t="s">
        <v>56</v>
      </c>
      <c r="F6027" s="25" t="s">
        <v>9381</v>
      </c>
    </row>
    <row r="6028" customFormat="false" ht="15" hidden="false" customHeight="false" outlineLevel="0" collapsed="false">
      <c r="A6028" s="25" t="s">
        <v>3999</v>
      </c>
      <c r="B6028" s="25" t="s">
        <v>87</v>
      </c>
      <c r="C6028" s="25" t="s">
        <v>160</v>
      </c>
      <c r="D6028" s="25" t="s">
        <v>661</v>
      </c>
      <c r="E6028" s="25" t="s">
        <v>55</v>
      </c>
      <c r="F6028" s="25" t="s">
        <v>9381</v>
      </c>
      <c r="G6028" s="25" t="s">
        <v>9384</v>
      </c>
      <c r="H6028" s="25" t="n">
        <v>0</v>
      </c>
    </row>
    <row r="6029" customFormat="false" ht="15" hidden="false" customHeight="false" outlineLevel="0" collapsed="false">
      <c r="A6029" s="25" t="s">
        <v>4000</v>
      </c>
      <c r="B6029" s="25" t="s">
        <v>87</v>
      </c>
      <c r="C6029" s="25" t="s">
        <v>178</v>
      </c>
      <c r="D6029" s="25" t="s">
        <v>421</v>
      </c>
      <c r="E6029" s="25" t="s">
        <v>54</v>
      </c>
      <c r="F6029" s="25" t="s">
        <v>9381</v>
      </c>
      <c r="G6029" s="25" t="s">
        <v>9442</v>
      </c>
      <c r="H6029" s="25" t="n">
        <v>6372</v>
      </c>
    </row>
    <row r="6030" customFormat="false" ht="15" hidden="false" customHeight="false" outlineLevel="0" collapsed="false">
      <c r="A6030" s="25" t="s">
        <v>2309</v>
      </c>
      <c r="B6030" s="25" t="s">
        <v>80</v>
      </c>
      <c r="C6030" s="25" t="s">
        <v>170</v>
      </c>
      <c r="D6030" s="25" t="s">
        <v>266</v>
      </c>
      <c r="E6030" s="25" t="s">
        <v>54</v>
      </c>
      <c r="F6030" s="25" t="s">
        <v>9381</v>
      </c>
      <c r="G6030" s="25" t="s">
        <v>9445</v>
      </c>
      <c r="H6030" s="25" t="n">
        <v>986</v>
      </c>
    </row>
    <row r="6031" customFormat="false" ht="15" hidden="false" customHeight="false" outlineLevel="0" collapsed="false">
      <c r="A6031" s="25" t="s">
        <v>2310</v>
      </c>
      <c r="B6031" s="25" t="s">
        <v>80</v>
      </c>
      <c r="C6031" s="25" t="s">
        <v>9107</v>
      </c>
      <c r="D6031" s="25" t="s">
        <v>173</v>
      </c>
      <c r="E6031" s="25" t="s">
        <v>54</v>
      </c>
      <c r="F6031" s="25" t="s">
        <v>9381</v>
      </c>
      <c r="G6031" s="25" t="s">
        <v>9364</v>
      </c>
      <c r="H6031" s="25" t="n">
        <v>4817</v>
      </c>
    </row>
    <row r="6032" customFormat="false" ht="15" hidden="false" customHeight="false" outlineLevel="0" collapsed="false">
      <c r="A6032" s="25" t="s">
        <v>2779</v>
      </c>
      <c r="B6032" s="25" t="s">
        <v>78</v>
      </c>
      <c r="C6032" s="25" t="s">
        <v>9107</v>
      </c>
      <c r="D6032" s="25" t="s">
        <v>176</v>
      </c>
      <c r="E6032" s="25" t="s">
        <v>55</v>
      </c>
      <c r="F6032" s="25" t="s">
        <v>9381</v>
      </c>
      <c r="G6032" s="25" t="s">
        <v>9384</v>
      </c>
      <c r="H6032" s="25" t="n">
        <v>0</v>
      </c>
    </row>
    <row r="6033" customFormat="false" ht="15" hidden="false" customHeight="false" outlineLevel="0" collapsed="false">
      <c r="A6033" s="25" t="s">
        <v>6392</v>
      </c>
      <c r="B6033" s="25" t="s">
        <v>106</v>
      </c>
      <c r="C6033" s="25" t="s">
        <v>178</v>
      </c>
      <c r="D6033" s="25" t="s">
        <v>609</v>
      </c>
      <c r="E6033" s="25" t="s">
        <v>54</v>
      </c>
      <c r="F6033" s="25" t="s">
        <v>9381</v>
      </c>
      <c r="G6033" s="25" t="s">
        <v>9361</v>
      </c>
      <c r="H6033" s="25" t="n">
        <v>6529</v>
      </c>
    </row>
    <row r="6034" customFormat="false" ht="15" hidden="false" customHeight="false" outlineLevel="0" collapsed="false">
      <c r="A6034" s="25" t="s">
        <v>3122</v>
      </c>
      <c r="B6034" s="25" t="s">
        <v>76</v>
      </c>
      <c r="C6034" s="25" t="s">
        <v>9107</v>
      </c>
      <c r="D6034" s="25" t="s">
        <v>231</v>
      </c>
      <c r="E6034" s="25" t="s">
        <v>55</v>
      </c>
      <c r="F6034" s="25" t="s">
        <v>9381</v>
      </c>
      <c r="G6034" s="25" t="s">
        <v>9374</v>
      </c>
      <c r="H6034" s="25" t="n">
        <v>0</v>
      </c>
    </row>
    <row r="6035" customFormat="false" ht="15" hidden="false" customHeight="false" outlineLevel="0" collapsed="false">
      <c r="A6035" s="25" t="s">
        <v>7885</v>
      </c>
      <c r="B6035" s="25" t="s">
        <v>114</v>
      </c>
      <c r="C6035" s="25" t="s">
        <v>9107</v>
      </c>
      <c r="E6035" s="25" t="s">
        <v>56</v>
      </c>
      <c r="F6035" s="25" t="s">
        <v>9381</v>
      </c>
    </row>
    <row r="6036" customFormat="false" ht="15" hidden="false" customHeight="false" outlineLevel="0" collapsed="false">
      <c r="A6036" s="25" t="s">
        <v>8309</v>
      </c>
      <c r="B6036" s="25" t="s">
        <v>113</v>
      </c>
      <c r="C6036" s="25" t="s">
        <v>186</v>
      </c>
      <c r="E6036" s="25" t="s">
        <v>56</v>
      </c>
      <c r="F6036" s="25" t="s">
        <v>9381</v>
      </c>
    </row>
    <row r="6037" customFormat="false" ht="15" hidden="false" customHeight="false" outlineLevel="0" collapsed="false">
      <c r="A6037" s="25" t="s">
        <v>8310</v>
      </c>
      <c r="B6037" s="25" t="s">
        <v>113</v>
      </c>
      <c r="C6037" s="25" t="s">
        <v>186</v>
      </c>
      <c r="D6037" s="25" t="s">
        <v>195</v>
      </c>
      <c r="E6037" s="25" t="s">
        <v>55</v>
      </c>
      <c r="F6037" s="25" t="s">
        <v>9381</v>
      </c>
      <c r="G6037" s="25" t="s">
        <v>9451</v>
      </c>
      <c r="H6037" s="25" t="n">
        <v>0</v>
      </c>
    </row>
    <row r="6038" customFormat="false" ht="15" hidden="false" customHeight="false" outlineLevel="0" collapsed="false">
      <c r="A6038" s="25" t="s">
        <v>8311</v>
      </c>
      <c r="B6038" s="25" t="s">
        <v>113</v>
      </c>
      <c r="C6038" s="25" t="s">
        <v>178</v>
      </c>
      <c r="D6038" s="25" t="s">
        <v>218</v>
      </c>
      <c r="E6038" s="25" t="s">
        <v>54</v>
      </c>
      <c r="F6038" s="25" t="s">
        <v>9381</v>
      </c>
      <c r="G6038" s="25" t="s">
        <v>9451</v>
      </c>
      <c r="H6038" s="25" t="n">
        <v>4454</v>
      </c>
    </row>
    <row r="6039" customFormat="false" ht="15" hidden="false" customHeight="false" outlineLevel="0" collapsed="false">
      <c r="A6039" s="25" t="s">
        <v>6668</v>
      </c>
      <c r="B6039" s="25" t="s">
        <v>107</v>
      </c>
      <c r="C6039" s="25" t="s">
        <v>170</v>
      </c>
      <c r="D6039" s="25" t="s">
        <v>3075</v>
      </c>
      <c r="E6039" s="25" t="s">
        <v>54</v>
      </c>
      <c r="F6039" s="25" t="s">
        <v>9381</v>
      </c>
      <c r="G6039" s="25" t="s">
        <v>9388</v>
      </c>
      <c r="H6039" s="25" t="n">
        <v>1002</v>
      </c>
    </row>
    <row r="6040" customFormat="false" ht="15" hidden="false" customHeight="false" outlineLevel="0" collapsed="false">
      <c r="A6040" s="25" t="s">
        <v>6669</v>
      </c>
      <c r="B6040" s="25" t="s">
        <v>107</v>
      </c>
      <c r="C6040" s="25" t="s">
        <v>148</v>
      </c>
      <c r="D6040" s="25" t="s">
        <v>609</v>
      </c>
      <c r="E6040" s="25" t="s">
        <v>54</v>
      </c>
      <c r="F6040" s="25" t="s">
        <v>9381</v>
      </c>
      <c r="G6040" s="25" t="s">
        <v>9442</v>
      </c>
      <c r="H6040" s="25" t="n">
        <v>63</v>
      </c>
    </row>
    <row r="6041" customFormat="false" ht="15" hidden="false" customHeight="false" outlineLevel="0" collapsed="false">
      <c r="A6041" s="25" t="s">
        <v>3410</v>
      </c>
      <c r="B6041" s="25" t="s">
        <v>77</v>
      </c>
      <c r="C6041" s="25" t="s">
        <v>186</v>
      </c>
      <c r="D6041" s="25" t="s">
        <v>145</v>
      </c>
      <c r="E6041" s="25" t="s">
        <v>54</v>
      </c>
      <c r="F6041" s="25" t="s">
        <v>9381</v>
      </c>
      <c r="G6041" s="25" t="s">
        <v>9490</v>
      </c>
      <c r="H6041" s="25" t="n">
        <v>580</v>
      </c>
    </row>
    <row r="6042" customFormat="false" ht="15" hidden="false" customHeight="false" outlineLevel="0" collapsed="false">
      <c r="A6042" s="25" t="s">
        <v>8641</v>
      </c>
      <c r="B6042" s="25" t="s">
        <v>116</v>
      </c>
      <c r="C6042" s="25" t="s">
        <v>186</v>
      </c>
      <c r="D6042" s="25" t="s">
        <v>452</v>
      </c>
      <c r="E6042" s="25" t="s">
        <v>56</v>
      </c>
      <c r="F6042" s="25" t="s">
        <v>9381</v>
      </c>
    </row>
    <row r="6043" customFormat="false" ht="15" hidden="false" customHeight="false" outlineLevel="0" collapsed="false">
      <c r="A6043" s="25" t="s">
        <v>7233</v>
      </c>
      <c r="B6043" s="25" t="s">
        <v>104</v>
      </c>
      <c r="C6043" s="25" t="s">
        <v>160</v>
      </c>
      <c r="E6043" s="25" t="s">
        <v>56</v>
      </c>
      <c r="F6043" s="25" t="s">
        <v>9381</v>
      </c>
    </row>
    <row r="6044" customFormat="false" ht="15" hidden="false" customHeight="false" outlineLevel="0" collapsed="false">
      <c r="A6044" s="25" t="s">
        <v>4554</v>
      </c>
      <c r="B6044" s="25" t="s">
        <v>86</v>
      </c>
      <c r="C6044" s="25" t="s">
        <v>148</v>
      </c>
      <c r="D6044" s="25" t="s">
        <v>644</v>
      </c>
      <c r="E6044" s="25" t="s">
        <v>54</v>
      </c>
      <c r="F6044" s="25" t="s">
        <v>9381</v>
      </c>
      <c r="G6044" s="25" t="s">
        <v>9468</v>
      </c>
      <c r="H6044" s="25" t="n">
        <v>49</v>
      </c>
    </row>
    <row r="6045" customFormat="false" ht="15" hidden="false" customHeight="false" outlineLevel="0" collapsed="false">
      <c r="A6045" s="25" t="s">
        <v>4885</v>
      </c>
      <c r="B6045" s="25" t="s">
        <v>98</v>
      </c>
      <c r="C6045" s="25" t="s">
        <v>178</v>
      </c>
      <c r="D6045" s="25" t="s">
        <v>1671</v>
      </c>
      <c r="E6045" s="25" t="s">
        <v>54</v>
      </c>
      <c r="F6045" s="25" t="s">
        <v>9373</v>
      </c>
      <c r="G6045" s="25" t="s">
        <v>9484</v>
      </c>
      <c r="H6045" s="25" t="n">
        <v>5703</v>
      </c>
    </row>
    <row r="6046" customFormat="false" ht="15" hidden="false" customHeight="false" outlineLevel="0" collapsed="false">
      <c r="A6046" s="25" t="s">
        <v>5206</v>
      </c>
      <c r="B6046" s="25" t="s">
        <v>95</v>
      </c>
      <c r="C6046" s="25" t="s">
        <v>148</v>
      </c>
      <c r="D6046" s="25" t="s">
        <v>1795</v>
      </c>
      <c r="E6046" s="25" t="s">
        <v>55</v>
      </c>
      <c r="F6046" s="25" t="s">
        <v>9373</v>
      </c>
      <c r="G6046" s="25" t="s">
        <v>9360</v>
      </c>
      <c r="H6046" s="25" t="n">
        <v>0</v>
      </c>
    </row>
    <row r="6047" customFormat="false" ht="15" hidden="false" customHeight="false" outlineLevel="0" collapsed="false">
      <c r="A6047" s="25" t="s">
        <v>5487</v>
      </c>
      <c r="B6047" s="25" t="s">
        <v>94</v>
      </c>
      <c r="C6047" s="25" t="s">
        <v>148</v>
      </c>
      <c r="E6047" s="25" t="s">
        <v>56</v>
      </c>
      <c r="F6047" s="25" t="s">
        <v>9373</v>
      </c>
    </row>
    <row r="6048" customFormat="false" ht="15" hidden="false" customHeight="false" outlineLevel="0" collapsed="false">
      <c r="A6048" s="25" t="s">
        <v>2311</v>
      </c>
      <c r="B6048" s="25" t="s">
        <v>80</v>
      </c>
      <c r="C6048" s="25" t="s">
        <v>186</v>
      </c>
      <c r="D6048" s="25" t="s">
        <v>215</v>
      </c>
      <c r="E6048" s="25" t="s">
        <v>55</v>
      </c>
      <c r="F6048" s="25" t="s">
        <v>9373</v>
      </c>
      <c r="G6048" s="25" t="s">
        <v>9386</v>
      </c>
      <c r="H6048" s="25" t="n">
        <v>0</v>
      </c>
    </row>
    <row r="6049" customFormat="false" ht="15" hidden="false" customHeight="false" outlineLevel="0" collapsed="false">
      <c r="A6049" s="25" t="s">
        <v>2312</v>
      </c>
      <c r="B6049" s="25" t="s">
        <v>80</v>
      </c>
      <c r="C6049" s="25" t="s">
        <v>160</v>
      </c>
      <c r="D6049" s="25" t="s">
        <v>237</v>
      </c>
      <c r="E6049" s="25" t="s">
        <v>55</v>
      </c>
      <c r="F6049" s="25" t="s">
        <v>9373</v>
      </c>
      <c r="G6049" s="25" t="s">
        <v>9360</v>
      </c>
      <c r="H6049" s="25" t="n">
        <v>0</v>
      </c>
    </row>
    <row r="6050" customFormat="false" ht="15" hidden="false" customHeight="false" outlineLevel="0" collapsed="false">
      <c r="A6050" s="25" t="s">
        <v>5751</v>
      </c>
      <c r="B6050" s="25" t="s">
        <v>96</v>
      </c>
      <c r="C6050" s="25" t="s">
        <v>9107</v>
      </c>
      <c r="D6050" s="25" t="s">
        <v>494</v>
      </c>
      <c r="E6050" s="25" t="s">
        <v>55</v>
      </c>
      <c r="F6050" s="25" t="s">
        <v>9373</v>
      </c>
      <c r="G6050" s="25" t="s">
        <v>9435</v>
      </c>
      <c r="H6050" s="25" t="n">
        <v>0</v>
      </c>
    </row>
    <row r="6051" customFormat="false" ht="15" hidden="false" customHeight="false" outlineLevel="0" collapsed="false">
      <c r="A6051" s="25" t="s">
        <v>3123</v>
      </c>
      <c r="B6051" s="25" t="s">
        <v>76</v>
      </c>
      <c r="C6051" s="25" t="s">
        <v>170</v>
      </c>
      <c r="D6051" s="25" t="s">
        <v>198</v>
      </c>
      <c r="E6051" s="25" t="s">
        <v>54</v>
      </c>
      <c r="F6051" s="25" t="s">
        <v>9373</v>
      </c>
      <c r="G6051" s="25" t="s">
        <v>9463</v>
      </c>
      <c r="H6051" s="25" t="n">
        <v>1148</v>
      </c>
    </row>
    <row r="6052" customFormat="false" ht="15" hidden="false" customHeight="false" outlineLevel="0" collapsed="false">
      <c r="A6052" s="25" t="s">
        <v>7886</v>
      </c>
      <c r="B6052" s="25" t="s">
        <v>114</v>
      </c>
      <c r="C6052" s="25" t="s">
        <v>186</v>
      </c>
      <c r="D6052" s="25" t="s">
        <v>433</v>
      </c>
      <c r="E6052" s="25" t="s">
        <v>55</v>
      </c>
      <c r="F6052" s="25" t="s">
        <v>9373</v>
      </c>
      <c r="G6052" s="25" t="s">
        <v>9374</v>
      </c>
      <c r="H6052" s="25" t="n">
        <v>0</v>
      </c>
    </row>
    <row r="6053" customFormat="false" ht="15" hidden="false" customHeight="false" outlineLevel="0" collapsed="false">
      <c r="A6053" s="25" t="s">
        <v>8312</v>
      </c>
      <c r="B6053" s="25" t="s">
        <v>113</v>
      </c>
      <c r="C6053" s="25" t="s">
        <v>186</v>
      </c>
      <c r="D6053" s="25" t="s">
        <v>633</v>
      </c>
      <c r="E6053" s="25" t="s">
        <v>55</v>
      </c>
      <c r="F6053" s="25" t="s">
        <v>9373</v>
      </c>
      <c r="G6053" s="25" t="s">
        <v>9371</v>
      </c>
      <c r="H6053" s="25" t="n">
        <v>0</v>
      </c>
    </row>
    <row r="6054" customFormat="false" ht="15" hidden="false" customHeight="false" outlineLevel="0" collapsed="false">
      <c r="A6054" s="25" t="s">
        <v>8313</v>
      </c>
      <c r="B6054" s="25" t="s">
        <v>113</v>
      </c>
      <c r="C6054" s="25" t="s">
        <v>170</v>
      </c>
      <c r="D6054" s="25" t="s">
        <v>417</v>
      </c>
      <c r="E6054" s="25" t="s">
        <v>55</v>
      </c>
      <c r="F6054" s="25" t="s">
        <v>9373</v>
      </c>
      <c r="G6054" s="25" t="s">
        <v>9469</v>
      </c>
      <c r="H6054" s="25" t="n">
        <v>0</v>
      </c>
    </row>
    <row r="6055" customFormat="false" ht="15" hidden="false" customHeight="false" outlineLevel="0" collapsed="false">
      <c r="A6055" s="25" t="s">
        <v>8314</v>
      </c>
      <c r="B6055" s="25" t="s">
        <v>113</v>
      </c>
      <c r="C6055" s="25" t="s">
        <v>9107</v>
      </c>
      <c r="D6055" s="25" t="s">
        <v>195</v>
      </c>
      <c r="E6055" s="25" t="s">
        <v>54</v>
      </c>
      <c r="F6055" s="25" t="s">
        <v>9373</v>
      </c>
      <c r="G6055" s="25" t="s">
        <v>9491</v>
      </c>
      <c r="H6055" s="25" t="n">
        <v>4009</v>
      </c>
    </row>
    <row r="6056" customFormat="false" ht="15" hidden="false" customHeight="false" outlineLevel="0" collapsed="false">
      <c r="A6056" s="25" t="s">
        <v>1093</v>
      </c>
      <c r="B6056" s="25" t="s">
        <v>72</v>
      </c>
      <c r="C6056" s="25" t="s">
        <v>160</v>
      </c>
      <c r="D6056" s="25" t="s">
        <v>245</v>
      </c>
      <c r="E6056" s="25" t="s">
        <v>54</v>
      </c>
      <c r="F6056" s="25" t="s">
        <v>9373</v>
      </c>
      <c r="G6056" s="25" t="s">
        <v>9424</v>
      </c>
      <c r="H6056" s="25" t="n">
        <v>3024</v>
      </c>
    </row>
    <row r="6057" customFormat="false" ht="15" hidden="false" customHeight="false" outlineLevel="0" collapsed="false">
      <c r="A6057" s="25" t="s">
        <v>8642</v>
      </c>
      <c r="B6057" s="25" t="s">
        <v>116</v>
      </c>
      <c r="C6057" s="25" t="s">
        <v>170</v>
      </c>
      <c r="D6057" s="25" t="s">
        <v>494</v>
      </c>
      <c r="E6057" s="25" t="s">
        <v>56</v>
      </c>
      <c r="F6057" s="25" t="s">
        <v>9373</v>
      </c>
    </row>
    <row r="6058" customFormat="false" ht="15" hidden="false" customHeight="false" outlineLevel="0" collapsed="false">
      <c r="A6058" s="25" t="s">
        <v>1385</v>
      </c>
      <c r="B6058" s="25" t="s">
        <v>73</v>
      </c>
      <c r="C6058" s="25" t="s">
        <v>160</v>
      </c>
      <c r="D6058" s="25" t="s">
        <v>198</v>
      </c>
      <c r="E6058" s="25" t="s">
        <v>55</v>
      </c>
      <c r="F6058" s="25" t="s">
        <v>9373</v>
      </c>
      <c r="G6058" s="25" t="s">
        <v>9453</v>
      </c>
      <c r="H6058" s="25" t="n">
        <v>0</v>
      </c>
    </row>
    <row r="6059" customFormat="false" ht="15" hidden="false" customHeight="false" outlineLevel="0" collapsed="false">
      <c r="A6059" s="25" t="s">
        <v>4326</v>
      </c>
      <c r="B6059" s="25" t="s">
        <v>88</v>
      </c>
      <c r="C6059" s="25" t="s">
        <v>148</v>
      </c>
      <c r="D6059" s="25" t="s">
        <v>1653</v>
      </c>
      <c r="E6059" s="25" t="s">
        <v>55</v>
      </c>
      <c r="F6059" s="25" t="s">
        <v>9373</v>
      </c>
      <c r="G6059" s="25" t="s">
        <v>9435</v>
      </c>
      <c r="H6059" s="25" t="n">
        <v>0</v>
      </c>
    </row>
    <row r="6060" customFormat="false" ht="15" hidden="false" customHeight="false" outlineLevel="0" collapsed="false">
      <c r="A6060" s="25" t="s">
        <v>7234</v>
      </c>
      <c r="B6060" s="25" t="s">
        <v>104</v>
      </c>
      <c r="C6060" s="25" t="s">
        <v>9107</v>
      </c>
      <c r="D6060" s="25" t="s">
        <v>1646</v>
      </c>
      <c r="E6060" s="25" t="s">
        <v>54</v>
      </c>
      <c r="F6060" s="25" t="s">
        <v>9373</v>
      </c>
      <c r="G6060" s="25" t="s">
        <v>9462</v>
      </c>
      <c r="H6060" s="25" t="n">
        <v>5058</v>
      </c>
    </row>
    <row r="6061" customFormat="false" ht="15" hidden="false" customHeight="false" outlineLevel="0" collapsed="false">
      <c r="A6061" s="25" t="s">
        <v>8958</v>
      </c>
      <c r="B6061" s="25" t="s">
        <v>115</v>
      </c>
      <c r="C6061" s="25" t="s">
        <v>186</v>
      </c>
      <c r="D6061" s="25" t="s">
        <v>3075</v>
      </c>
      <c r="E6061" s="25" t="s">
        <v>55</v>
      </c>
      <c r="F6061" s="25" t="s">
        <v>9373</v>
      </c>
      <c r="G6061" s="25" t="s">
        <v>9481</v>
      </c>
      <c r="H6061" s="25" t="n">
        <v>0</v>
      </c>
    </row>
    <row r="6062" customFormat="false" ht="15" hidden="false" customHeight="false" outlineLevel="0" collapsed="false">
      <c r="A6062" s="25" t="s">
        <v>4886</v>
      </c>
      <c r="B6062" s="25" t="s">
        <v>98</v>
      </c>
      <c r="C6062" s="25" t="s">
        <v>9107</v>
      </c>
      <c r="D6062" s="25" t="s">
        <v>3359</v>
      </c>
      <c r="E6062" s="25" t="s">
        <v>55</v>
      </c>
      <c r="F6062" s="25" t="s">
        <v>9361</v>
      </c>
      <c r="G6062" s="25" t="s">
        <v>9370</v>
      </c>
      <c r="H6062" s="25" t="n">
        <v>0</v>
      </c>
    </row>
    <row r="6063" customFormat="false" ht="15" hidden="false" customHeight="false" outlineLevel="0" collapsed="false">
      <c r="A6063" s="25" t="s">
        <v>5207</v>
      </c>
      <c r="B6063" s="25" t="s">
        <v>95</v>
      </c>
      <c r="C6063" s="25" t="s">
        <v>186</v>
      </c>
      <c r="D6063" s="25" t="s">
        <v>1156</v>
      </c>
      <c r="E6063" s="25" t="s">
        <v>54</v>
      </c>
      <c r="F6063" s="25" t="s">
        <v>9361</v>
      </c>
      <c r="G6063" s="25" t="s">
        <v>9396</v>
      </c>
      <c r="H6063" s="25" t="n">
        <v>566</v>
      </c>
    </row>
    <row r="6064" customFormat="false" ht="15" hidden="false" customHeight="false" outlineLevel="0" collapsed="false">
      <c r="A6064" s="25" t="s">
        <v>5208</v>
      </c>
      <c r="B6064" s="25" t="s">
        <v>95</v>
      </c>
      <c r="C6064" s="25" t="s">
        <v>186</v>
      </c>
      <c r="D6064" s="25" t="s">
        <v>452</v>
      </c>
      <c r="E6064" s="25" t="s">
        <v>54</v>
      </c>
      <c r="F6064" s="25" t="s">
        <v>9361</v>
      </c>
      <c r="G6064" s="25" t="s">
        <v>9424</v>
      </c>
      <c r="H6064" s="25" t="n">
        <v>578</v>
      </c>
    </row>
    <row r="6065" customFormat="false" ht="15" hidden="false" customHeight="false" outlineLevel="0" collapsed="false">
      <c r="A6065" s="25" t="s">
        <v>2313</v>
      </c>
      <c r="B6065" s="25" t="s">
        <v>80</v>
      </c>
      <c r="C6065" s="25" t="s">
        <v>186</v>
      </c>
      <c r="D6065" s="25" t="s">
        <v>251</v>
      </c>
      <c r="E6065" s="25" t="s">
        <v>54</v>
      </c>
      <c r="F6065" s="25" t="s">
        <v>9361</v>
      </c>
      <c r="G6065" s="25" t="s">
        <v>9380</v>
      </c>
      <c r="H6065" s="25" t="n">
        <v>620</v>
      </c>
    </row>
    <row r="6066" customFormat="false" ht="15" hidden="false" customHeight="false" outlineLevel="0" collapsed="false">
      <c r="A6066" s="25" t="s">
        <v>2314</v>
      </c>
      <c r="B6066" s="25" t="s">
        <v>80</v>
      </c>
      <c r="C6066" s="25" t="s">
        <v>9107</v>
      </c>
      <c r="D6066" s="25" t="s">
        <v>215</v>
      </c>
      <c r="E6066" s="25" t="s">
        <v>54</v>
      </c>
      <c r="F6066" s="25" t="s">
        <v>9361</v>
      </c>
      <c r="G6066" s="25" t="s">
        <v>9367</v>
      </c>
      <c r="H6066" s="25" t="n">
        <v>4310</v>
      </c>
    </row>
    <row r="6067" customFormat="false" ht="15" hidden="false" customHeight="false" outlineLevel="0" collapsed="false">
      <c r="A6067" s="25" t="s">
        <v>6393</v>
      </c>
      <c r="B6067" s="25" t="s">
        <v>106</v>
      </c>
      <c r="C6067" s="25" t="s">
        <v>160</v>
      </c>
      <c r="D6067" s="25" t="s">
        <v>444</v>
      </c>
      <c r="E6067" s="25" t="s">
        <v>54</v>
      </c>
      <c r="F6067" s="25" t="s">
        <v>9361</v>
      </c>
      <c r="G6067" s="25" t="s">
        <v>9359</v>
      </c>
      <c r="H6067" s="25" t="n">
        <v>3448</v>
      </c>
    </row>
    <row r="6068" customFormat="false" ht="15" hidden="false" customHeight="false" outlineLevel="0" collapsed="false">
      <c r="A6068" s="25" t="s">
        <v>7553</v>
      </c>
      <c r="B6068" s="25" t="s">
        <v>112</v>
      </c>
      <c r="C6068" s="25" t="s">
        <v>186</v>
      </c>
      <c r="D6068" s="25" t="s">
        <v>428</v>
      </c>
      <c r="E6068" s="25" t="s">
        <v>55</v>
      </c>
      <c r="F6068" s="25" t="s">
        <v>9361</v>
      </c>
      <c r="G6068" s="25" t="s">
        <v>9485</v>
      </c>
      <c r="H6068" s="25" t="n">
        <v>0</v>
      </c>
    </row>
    <row r="6069" customFormat="false" ht="15" hidden="false" customHeight="false" outlineLevel="0" collapsed="false">
      <c r="A6069" s="25" t="s">
        <v>7887</v>
      </c>
      <c r="B6069" s="25" t="s">
        <v>114</v>
      </c>
      <c r="C6069" s="25" t="s">
        <v>160</v>
      </c>
      <c r="D6069" s="25" t="s">
        <v>1351</v>
      </c>
      <c r="E6069" s="25" t="s">
        <v>54</v>
      </c>
      <c r="F6069" s="25" t="s">
        <v>9361</v>
      </c>
      <c r="G6069" s="25" t="s">
        <v>9457</v>
      </c>
      <c r="H6069" s="25" t="n">
        <v>3517</v>
      </c>
    </row>
    <row r="6070" customFormat="false" ht="15" hidden="false" customHeight="false" outlineLevel="0" collapsed="false">
      <c r="A6070" s="25" t="s">
        <v>8315</v>
      </c>
      <c r="B6070" s="25" t="s">
        <v>113</v>
      </c>
      <c r="C6070" s="25" t="s">
        <v>186</v>
      </c>
      <c r="E6070" s="25" t="s">
        <v>56</v>
      </c>
      <c r="F6070" s="25" t="s">
        <v>9361</v>
      </c>
    </row>
    <row r="6071" customFormat="false" ht="15" hidden="false" customHeight="false" outlineLevel="0" collapsed="false">
      <c r="A6071" s="25" t="s">
        <v>8316</v>
      </c>
      <c r="B6071" s="25" t="s">
        <v>113</v>
      </c>
      <c r="C6071" s="25" t="s">
        <v>170</v>
      </c>
      <c r="D6071" s="25" t="s">
        <v>419</v>
      </c>
      <c r="E6071" s="25" t="s">
        <v>56</v>
      </c>
      <c r="F6071" s="25" t="s">
        <v>9361</v>
      </c>
    </row>
    <row r="6072" customFormat="false" ht="15" hidden="false" customHeight="false" outlineLevel="0" collapsed="false">
      <c r="A6072" s="25" t="s">
        <v>8643</v>
      </c>
      <c r="B6072" s="25" t="s">
        <v>116</v>
      </c>
      <c r="C6072" s="25" t="s">
        <v>9107</v>
      </c>
      <c r="E6072" s="25" t="s">
        <v>56</v>
      </c>
      <c r="F6072" s="25" t="s">
        <v>9361</v>
      </c>
    </row>
    <row r="6073" customFormat="false" ht="15" hidden="false" customHeight="false" outlineLevel="0" collapsed="false">
      <c r="A6073" s="25" t="s">
        <v>8644</v>
      </c>
      <c r="B6073" s="25" t="s">
        <v>116</v>
      </c>
      <c r="C6073" s="25" t="s">
        <v>9107</v>
      </c>
      <c r="D6073" s="25" t="s">
        <v>494</v>
      </c>
      <c r="E6073" s="25" t="s">
        <v>54</v>
      </c>
      <c r="F6073" s="25" t="s">
        <v>9361</v>
      </c>
      <c r="G6073" s="25" t="s">
        <v>9492</v>
      </c>
      <c r="H6073" s="25" t="n">
        <v>3854</v>
      </c>
    </row>
    <row r="6074" customFormat="false" ht="15" hidden="false" customHeight="false" outlineLevel="0" collapsed="false">
      <c r="A6074" s="25" t="s">
        <v>1386</v>
      </c>
      <c r="B6074" s="25" t="s">
        <v>73</v>
      </c>
      <c r="C6074" s="25" t="s">
        <v>160</v>
      </c>
      <c r="D6074" s="25" t="s">
        <v>176</v>
      </c>
      <c r="E6074" s="25" t="s">
        <v>54</v>
      </c>
      <c r="F6074" s="25" t="s">
        <v>9361</v>
      </c>
      <c r="G6074" s="25" t="s">
        <v>9493</v>
      </c>
      <c r="H6074" s="25" t="n">
        <v>3894</v>
      </c>
    </row>
    <row r="6075" customFormat="false" ht="15" hidden="false" customHeight="false" outlineLevel="0" collapsed="false">
      <c r="A6075" s="25" t="s">
        <v>7235</v>
      </c>
      <c r="B6075" s="25" t="s">
        <v>104</v>
      </c>
      <c r="C6075" s="25" t="s">
        <v>148</v>
      </c>
      <c r="D6075" s="25" t="s">
        <v>1671</v>
      </c>
      <c r="E6075" s="25" t="s">
        <v>56</v>
      </c>
      <c r="F6075" s="25" t="s">
        <v>9361</v>
      </c>
    </row>
    <row r="6076" customFormat="false" ht="15" hidden="false" customHeight="false" outlineLevel="0" collapsed="false">
      <c r="A6076" s="25" t="s">
        <v>7236</v>
      </c>
      <c r="B6076" s="25" t="s">
        <v>104</v>
      </c>
      <c r="C6076" s="25" t="s">
        <v>160</v>
      </c>
      <c r="D6076" s="25" t="s">
        <v>5204</v>
      </c>
      <c r="E6076" s="25" t="s">
        <v>54</v>
      </c>
      <c r="F6076" s="25" t="s">
        <v>9361</v>
      </c>
      <c r="G6076" s="25" t="s">
        <v>9480</v>
      </c>
      <c r="H6076" s="25" t="n">
        <v>2833</v>
      </c>
    </row>
    <row r="6077" customFormat="false" ht="15" hidden="false" customHeight="false" outlineLevel="0" collapsed="false">
      <c r="A6077" s="25" t="s">
        <v>4555</v>
      </c>
      <c r="B6077" s="25" t="s">
        <v>86</v>
      </c>
      <c r="C6077" s="25" t="s">
        <v>160</v>
      </c>
      <c r="D6077" s="25" t="s">
        <v>644</v>
      </c>
      <c r="E6077" s="25" t="s">
        <v>55</v>
      </c>
      <c r="F6077" s="25" t="s">
        <v>9361</v>
      </c>
      <c r="G6077" s="25" t="s">
        <v>9369</v>
      </c>
      <c r="H6077" s="25" t="n">
        <v>0</v>
      </c>
    </row>
    <row r="6078" customFormat="false" ht="15" hidden="false" customHeight="false" outlineLevel="0" collapsed="false">
      <c r="A6078" s="25" t="s">
        <v>513</v>
      </c>
      <c r="B6078" s="25" t="s">
        <v>69</v>
      </c>
      <c r="C6078" s="25" t="s">
        <v>148</v>
      </c>
      <c r="D6078" s="25" t="s">
        <v>164</v>
      </c>
      <c r="E6078" s="25" t="s">
        <v>54</v>
      </c>
      <c r="F6078" s="25" t="s">
        <v>9359</v>
      </c>
      <c r="G6078" s="25" t="s">
        <v>9422</v>
      </c>
      <c r="H6078" s="25" t="n">
        <v>54</v>
      </c>
    </row>
    <row r="6079" customFormat="false" ht="15" hidden="false" customHeight="false" outlineLevel="0" collapsed="false">
      <c r="A6079" s="25" t="s">
        <v>4887</v>
      </c>
      <c r="B6079" s="25" t="s">
        <v>98</v>
      </c>
      <c r="C6079" s="25" t="s">
        <v>170</v>
      </c>
      <c r="D6079" s="25" t="s">
        <v>218</v>
      </c>
      <c r="E6079" s="25" t="s">
        <v>56</v>
      </c>
      <c r="F6079" s="25" t="s">
        <v>9359</v>
      </c>
    </row>
    <row r="6080" customFormat="false" ht="15" hidden="false" customHeight="false" outlineLevel="0" collapsed="false">
      <c r="A6080" s="25" t="s">
        <v>2315</v>
      </c>
      <c r="B6080" s="25" t="s">
        <v>80</v>
      </c>
      <c r="C6080" s="25" t="s">
        <v>170</v>
      </c>
      <c r="D6080" s="25" t="s">
        <v>191</v>
      </c>
      <c r="E6080" s="25" t="s">
        <v>55</v>
      </c>
      <c r="F6080" s="25" t="s">
        <v>9359</v>
      </c>
      <c r="G6080" s="25" t="s">
        <v>9462</v>
      </c>
      <c r="H6080" s="25" t="n">
        <v>0</v>
      </c>
    </row>
    <row r="6081" customFormat="false" ht="15" hidden="false" customHeight="false" outlineLevel="0" collapsed="false">
      <c r="A6081" s="25" t="s">
        <v>2316</v>
      </c>
      <c r="B6081" s="25" t="s">
        <v>80</v>
      </c>
      <c r="C6081" s="25" t="s">
        <v>186</v>
      </c>
      <c r="D6081" s="25" t="s">
        <v>198</v>
      </c>
      <c r="E6081" s="25" t="s">
        <v>54</v>
      </c>
      <c r="F6081" s="25" t="s">
        <v>9359</v>
      </c>
      <c r="G6081" s="25" t="s">
        <v>9456</v>
      </c>
      <c r="H6081" s="25" t="n">
        <v>509</v>
      </c>
    </row>
    <row r="6082" customFormat="false" ht="15" hidden="false" customHeight="false" outlineLevel="0" collapsed="false">
      <c r="A6082" s="25" t="s">
        <v>2780</v>
      </c>
      <c r="B6082" s="25" t="s">
        <v>78</v>
      </c>
      <c r="C6082" s="25" t="s">
        <v>160</v>
      </c>
      <c r="D6082" s="25" t="s">
        <v>162</v>
      </c>
      <c r="E6082" s="25" t="s">
        <v>54</v>
      </c>
      <c r="F6082" s="25" t="s">
        <v>9359</v>
      </c>
      <c r="G6082" s="25" t="s">
        <v>9483</v>
      </c>
      <c r="H6082" s="25" t="n">
        <v>3436</v>
      </c>
    </row>
    <row r="6083" customFormat="false" ht="15" hidden="false" customHeight="false" outlineLevel="0" collapsed="false">
      <c r="A6083" s="25" t="s">
        <v>6394</v>
      </c>
      <c r="B6083" s="25" t="s">
        <v>106</v>
      </c>
      <c r="C6083" s="25" t="s">
        <v>160</v>
      </c>
      <c r="D6083" s="25" t="s">
        <v>478</v>
      </c>
      <c r="E6083" s="25" t="s">
        <v>54</v>
      </c>
      <c r="F6083" s="25" t="s">
        <v>9359</v>
      </c>
      <c r="G6083" s="25" t="s">
        <v>9462</v>
      </c>
      <c r="H6083" s="25" t="n">
        <v>3514</v>
      </c>
    </row>
    <row r="6084" customFormat="false" ht="15" hidden="false" customHeight="false" outlineLevel="0" collapsed="false">
      <c r="A6084" s="25" t="s">
        <v>3124</v>
      </c>
      <c r="B6084" s="25" t="s">
        <v>76</v>
      </c>
      <c r="C6084" s="25" t="s">
        <v>186</v>
      </c>
      <c r="D6084" s="25" t="s">
        <v>245</v>
      </c>
      <c r="E6084" s="25" t="s">
        <v>54</v>
      </c>
      <c r="F6084" s="25" t="s">
        <v>9359</v>
      </c>
      <c r="G6084" s="25" t="s">
        <v>9490</v>
      </c>
      <c r="H6084" s="25" t="n">
        <v>611</v>
      </c>
    </row>
    <row r="6085" customFormat="false" ht="15" hidden="false" customHeight="false" outlineLevel="0" collapsed="false">
      <c r="A6085" s="25" t="s">
        <v>7888</v>
      </c>
      <c r="B6085" s="25" t="s">
        <v>114</v>
      </c>
      <c r="C6085" s="25" t="s">
        <v>170</v>
      </c>
      <c r="E6085" s="25" t="s">
        <v>56</v>
      </c>
      <c r="F6085" s="25" t="s">
        <v>9359</v>
      </c>
    </row>
    <row r="6086" customFormat="false" ht="15" hidden="false" customHeight="false" outlineLevel="0" collapsed="false">
      <c r="A6086" s="25" t="s">
        <v>8317</v>
      </c>
      <c r="B6086" s="25" t="s">
        <v>113</v>
      </c>
      <c r="C6086" s="25" t="s">
        <v>148</v>
      </c>
      <c r="D6086" s="25" t="s">
        <v>1646</v>
      </c>
      <c r="E6086" s="25" t="s">
        <v>54</v>
      </c>
      <c r="F6086" s="25" t="s">
        <v>9359</v>
      </c>
      <c r="G6086" s="25" t="s">
        <v>9452</v>
      </c>
      <c r="H6086" s="25" t="n">
        <v>58</v>
      </c>
    </row>
    <row r="6087" customFormat="false" ht="15" hidden="false" customHeight="false" outlineLevel="0" collapsed="false">
      <c r="A6087" s="25" t="s">
        <v>1094</v>
      </c>
      <c r="B6087" s="25" t="s">
        <v>72</v>
      </c>
      <c r="C6087" s="25" t="s">
        <v>160</v>
      </c>
      <c r="D6087" s="25" t="s">
        <v>215</v>
      </c>
      <c r="E6087" s="25" t="s">
        <v>55</v>
      </c>
      <c r="F6087" s="25" t="s">
        <v>9359</v>
      </c>
      <c r="G6087" s="25" t="s">
        <v>9446</v>
      </c>
      <c r="H6087" s="25" t="n">
        <v>0</v>
      </c>
    </row>
    <row r="6088" customFormat="false" ht="15" hidden="false" customHeight="false" outlineLevel="0" collapsed="false">
      <c r="A6088" s="25" t="s">
        <v>1095</v>
      </c>
      <c r="B6088" s="25" t="s">
        <v>72</v>
      </c>
      <c r="C6088" s="25" t="s">
        <v>186</v>
      </c>
      <c r="D6088" s="25" t="s">
        <v>225</v>
      </c>
      <c r="E6088" s="25" t="s">
        <v>54</v>
      </c>
      <c r="F6088" s="25" t="s">
        <v>9359</v>
      </c>
      <c r="G6088" s="25" t="s">
        <v>9479</v>
      </c>
      <c r="H6088" s="25" t="n">
        <v>513</v>
      </c>
    </row>
    <row r="6089" customFormat="false" ht="15" hidden="false" customHeight="false" outlineLevel="0" collapsed="false">
      <c r="A6089" s="25" t="s">
        <v>6670</v>
      </c>
      <c r="B6089" s="25" t="s">
        <v>107</v>
      </c>
      <c r="C6089" s="25" t="s">
        <v>148</v>
      </c>
      <c r="E6089" s="25" t="s">
        <v>56</v>
      </c>
      <c r="F6089" s="25" t="s">
        <v>9359</v>
      </c>
    </row>
    <row r="6090" customFormat="false" ht="15" hidden="false" customHeight="false" outlineLevel="0" collapsed="false">
      <c r="A6090" s="25" t="s">
        <v>6671</v>
      </c>
      <c r="B6090" s="25" t="s">
        <v>107</v>
      </c>
      <c r="C6090" s="25" t="s">
        <v>170</v>
      </c>
      <c r="D6090" s="25" t="s">
        <v>2754</v>
      </c>
      <c r="E6090" s="25" t="s">
        <v>55</v>
      </c>
      <c r="F6090" s="25" t="s">
        <v>9359</v>
      </c>
      <c r="G6090" s="25" t="s">
        <v>9400</v>
      </c>
      <c r="H6090" s="25" t="n">
        <v>0</v>
      </c>
    </row>
    <row r="6091" customFormat="false" ht="15" hidden="false" customHeight="false" outlineLevel="0" collapsed="false">
      <c r="A6091" s="25" t="s">
        <v>1387</v>
      </c>
      <c r="B6091" s="25" t="s">
        <v>73</v>
      </c>
      <c r="C6091" s="25" t="s">
        <v>170</v>
      </c>
      <c r="D6091" s="25" t="s">
        <v>191</v>
      </c>
      <c r="E6091" s="25" t="s">
        <v>55</v>
      </c>
      <c r="F6091" s="25" t="s">
        <v>9359</v>
      </c>
      <c r="G6091" s="25" t="s">
        <v>9422</v>
      </c>
      <c r="H6091" s="25" t="n">
        <v>0</v>
      </c>
    </row>
    <row r="6092" customFormat="false" ht="15" hidden="false" customHeight="false" outlineLevel="0" collapsed="false">
      <c r="A6092" s="25" t="s">
        <v>6864</v>
      </c>
      <c r="B6092" s="25" t="s">
        <v>105</v>
      </c>
      <c r="C6092" s="25" t="s">
        <v>148</v>
      </c>
      <c r="D6092" s="25" t="s">
        <v>1351</v>
      </c>
      <c r="E6092" s="25" t="s">
        <v>56</v>
      </c>
      <c r="F6092" s="25" t="s">
        <v>9359</v>
      </c>
    </row>
    <row r="6093" customFormat="false" ht="15" hidden="false" customHeight="false" outlineLevel="0" collapsed="false">
      <c r="A6093" s="25" t="s">
        <v>1698</v>
      </c>
      <c r="B6093" s="25" t="s">
        <v>71</v>
      </c>
      <c r="C6093" s="25" t="s">
        <v>148</v>
      </c>
      <c r="D6093" s="25" t="s">
        <v>162</v>
      </c>
      <c r="E6093" s="25" t="s">
        <v>54</v>
      </c>
      <c r="F6093" s="25" t="s">
        <v>9359</v>
      </c>
      <c r="G6093" s="25" t="s">
        <v>9391</v>
      </c>
      <c r="H6093" s="25" t="n">
        <v>54</v>
      </c>
    </row>
    <row r="6094" customFormat="false" ht="15" hidden="false" customHeight="false" outlineLevel="0" collapsed="false">
      <c r="A6094" s="25" t="s">
        <v>7237</v>
      </c>
      <c r="B6094" s="25" t="s">
        <v>104</v>
      </c>
      <c r="C6094" s="25" t="s">
        <v>148</v>
      </c>
      <c r="E6094" s="25" t="s">
        <v>56</v>
      </c>
      <c r="F6094" s="25" t="s">
        <v>9359</v>
      </c>
    </row>
    <row r="6095" customFormat="false" ht="15" hidden="false" customHeight="false" outlineLevel="0" collapsed="false">
      <c r="A6095" s="25" t="s">
        <v>7238</v>
      </c>
      <c r="B6095" s="25" t="s">
        <v>104</v>
      </c>
      <c r="C6095" s="25" t="s">
        <v>186</v>
      </c>
      <c r="D6095" s="25" t="s">
        <v>636</v>
      </c>
      <c r="E6095" s="25" t="s">
        <v>54</v>
      </c>
      <c r="F6095" s="25" t="s">
        <v>9359</v>
      </c>
      <c r="G6095" s="25" t="s">
        <v>9494</v>
      </c>
      <c r="H6095" s="25" t="n">
        <v>547</v>
      </c>
    </row>
    <row r="6096" customFormat="false" ht="15" hidden="false" customHeight="false" outlineLevel="0" collapsed="false">
      <c r="A6096" s="25" t="s">
        <v>4556</v>
      </c>
      <c r="B6096" s="25" t="s">
        <v>86</v>
      </c>
      <c r="C6096" s="25" t="s">
        <v>160</v>
      </c>
      <c r="D6096" s="25" t="s">
        <v>463</v>
      </c>
      <c r="E6096" s="25" t="s">
        <v>55</v>
      </c>
      <c r="F6096" s="25" t="s">
        <v>9359</v>
      </c>
      <c r="G6096" s="25" t="s">
        <v>9475</v>
      </c>
      <c r="H6096" s="25" t="n">
        <v>0</v>
      </c>
    </row>
    <row r="6097" customFormat="false" ht="15" hidden="false" customHeight="false" outlineLevel="0" collapsed="false">
      <c r="A6097" s="25" t="s">
        <v>4557</v>
      </c>
      <c r="B6097" s="25" t="s">
        <v>86</v>
      </c>
      <c r="C6097" s="25" t="s">
        <v>186</v>
      </c>
      <c r="D6097" s="25" t="s">
        <v>484</v>
      </c>
      <c r="E6097" s="25" t="s">
        <v>54</v>
      </c>
      <c r="F6097" s="25" t="s">
        <v>9359</v>
      </c>
      <c r="G6097" s="25" t="s">
        <v>9360</v>
      </c>
      <c r="H6097" s="25" t="n">
        <v>592</v>
      </c>
    </row>
    <row r="6098" customFormat="false" ht="15" hidden="false" customHeight="false" outlineLevel="0" collapsed="false">
      <c r="A6098" s="25" t="s">
        <v>4701</v>
      </c>
      <c r="B6098" s="25" t="s">
        <v>90</v>
      </c>
      <c r="C6098" s="25" t="s">
        <v>160</v>
      </c>
      <c r="D6098" s="25" t="s">
        <v>1055</v>
      </c>
      <c r="E6098" s="25" t="s">
        <v>55</v>
      </c>
      <c r="F6098" s="25" t="s">
        <v>9359</v>
      </c>
      <c r="G6098" s="25" t="s">
        <v>9488</v>
      </c>
      <c r="H6098" s="25" t="n">
        <v>0</v>
      </c>
    </row>
    <row r="6099" customFormat="false" ht="15" hidden="false" customHeight="false" outlineLevel="0" collapsed="false">
      <c r="A6099" s="25" t="s">
        <v>5209</v>
      </c>
      <c r="B6099" s="25" t="s">
        <v>95</v>
      </c>
      <c r="C6099" s="25" t="s">
        <v>160</v>
      </c>
      <c r="E6099" s="25" t="s">
        <v>56</v>
      </c>
      <c r="F6099" s="25" t="s">
        <v>9386</v>
      </c>
    </row>
    <row r="6100" customFormat="false" ht="15" hidden="false" customHeight="false" outlineLevel="0" collapsed="false">
      <c r="A6100" s="25" t="s">
        <v>5210</v>
      </c>
      <c r="B6100" s="25" t="s">
        <v>95</v>
      </c>
      <c r="C6100" s="25" t="s">
        <v>160</v>
      </c>
      <c r="D6100" s="25" t="s">
        <v>484</v>
      </c>
      <c r="E6100" s="25" t="s">
        <v>55</v>
      </c>
      <c r="F6100" s="25" t="s">
        <v>9386</v>
      </c>
      <c r="G6100" s="25" t="s">
        <v>9477</v>
      </c>
      <c r="H6100" s="25" t="n">
        <v>0</v>
      </c>
    </row>
    <row r="6101" customFormat="false" ht="15" hidden="false" customHeight="false" outlineLevel="0" collapsed="false">
      <c r="A6101" s="25" t="s">
        <v>4001</v>
      </c>
      <c r="B6101" s="25" t="s">
        <v>87</v>
      </c>
      <c r="C6101" s="25" t="s">
        <v>178</v>
      </c>
      <c r="D6101" s="25" t="s">
        <v>1055</v>
      </c>
      <c r="E6101" s="25" t="s">
        <v>54</v>
      </c>
      <c r="F6101" s="25" t="s">
        <v>9386</v>
      </c>
      <c r="G6101" s="25" t="s">
        <v>9430</v>
      </c>
      <c r="H6101" s="25" t="n">
        <v>5529</v>
      </c>
    </row>
    <row r="6102" customFormat="false" ht="15" hidden="false" customHeight="false" outlineLevel="0" collapsed="false">
      <c r="A6102" s="25" t="s">
        <v>4002</v>
      </c>
      <c r="B6102" s="25" t="s">
        <v>87</v>
      </c>
      <c r="C6102" s="25" t="s">
        <v>9107</v>
      </c>
      <c r="D6102" s="25" t="s">
        <v>1690</v>
      </c>
      <c r="E6102" s="25" t="s">
        <v>54</v>
      </c>
      <c r="F6102" s="25" t="s">
        <v>9386</v>
      </c>
      <c r="G6102" s="25" t="s">
        <v>9370</v>
      </c>
      <c r="H6102" s="25" t="n">
        <v>5002</v>
      </c>
    </row>
    <row r="6103" customFormat="false" ht="15" hidden="false" customHeight="false" outlineLevel="0" collapsed="false">
      <c r="A6103" s="25" t="s">
        <v>5752</v>
      </c>
      <c r="B6103" s="25" t="s">
        <v>96</v>
      </c>
      <c r="C6103" s="25" t="s">
        <v>186</v>
      </c>
      <c r="D6103" s="25" t="s">
        <v>1049</v>
      </c>
      <c r="E6103" s="25" t="s">
        <v>55</v>
      </c>
      <c r="F6103" s="25" t="s">
        <v>9386</v>
      </c>
      <c r="G6103" s="25" t="s">
        <v>9364</v>
      </c>
      <c r="H6103" s="25" t="n">
        <v>0</v>
      </c>
    </row>
    <row r="6104" customFormat="false" ht="15" hidden="false" customHeight="false" outlineLevel="0" collapsed="false">
      <c r="A6104" s="25" t="s">
        <v>5753</v>
      </c>
      <c r="B6104" s="25" t="s">
        <v>96</v>
      </c>
      <c r="C6104" s="25" t="s">
        <v>9107</v>
      </c>
      <c r="D6104" s="25" t="s">
        <v>3373</v>
      </c>
      <c r="E6104" s="25" t="s">
        <v>55</v>
      </c>
      <c r="F6104" s="25" t="s">
        <v>9386</v>
      </c>
      <c r="G6104" s="25" t="s">
        <v>9421</v>
      </c>
      <c r="H6104" s="25" t="n">
        <v>0</v>
      </c>
    </row>
    <row r="6105" customFormat="false" ht="15" hidden="false" customHeight="false" outlineLevel="0" collapsed="false">
      <c r="A6105" s="25" t="s">
        <v>7554</v>
      </c>
      <c r="B6105" s="25" t="s">
        <v>112</v>
      </c>
      <c r="C6105" s="25" t="s">
        <v>186</v>
      </c>
      <c r="D6105" s="25" t="s">
        <v>609</v>
      </c>
      <c r="E6105" s="25" t="s">
        <v>54</v>
      </c>
      <c r="F6105" s="25" t="s">
        <v>9386</v>
      </c>
      <c r="G6105" s="25" t="s">
        <v>9470</v>
      </c>
      <c r="H6105" s="25" t="n">
        <v>476</v>
      </c>
    </row>
    <row r="6106" customFormat="false" ht="15" hidden="false" customHeight="false" outlineLevel="0" collapsed="false">
      <c r="A6106" s="25" t="s">
        <v>6672</v>
      </c>
      <c r="B6106" s="25" t="s">
        <v>107</v>
      </c>
      <c r="C6106" s="25" t="s">
        <v>148</v>
      </c>
      <c r="D6106" s="25" t="s">
        <v>449</v>
      </c>
      <c r="E6106" s="25" t="s">
        <v>54</v>
      </c>
      <c r="F6106" s="25" t="s">
        <v>9386</v>
      </c>
      <c r="G6106" s="25" t="s">
        <v>9454</v>
      </c>
      <c r="H6106" s="25" t="n">
        <v>56</v>
      </c>
    </row>
    <row r="6107" customFormat="false" ht="15" hidden="false" customHeight="false" outlineLevel="0" collapsed="false">
      <c r="A6107" s="25" t="s">
        <v>3411</v>
      </c>
      <c r="B6107" s="25" t="s">
        <v>77</v>
      </c>
      <c r="C6107" s="25" t="s">
        <v>178</v>
      </c>
      <c r="D6107" s="25" t="s">
        <v>180</v>
      </c>
      <c r="E6107" s="25" t="s">
        <v>55</v>
      </c>
      <c r="F6107" s="25" t="s">
        <v>9386</v>
      </c>
      <c r="G6107" s="25" t="s">
        <v>9384</v>
      </c>
      <c r="H6107" s="25" t="n">
        <v>0</v>
      </c>
    </row>
    <row r="6108" customFormat="false" ht="15" hidden="false" customHeight="false" outlineLevel="0" collapsed="false">
      <c r="A6108" s="25" t="s">
        <v>8645</v>
      </c>
      <c r="B6108" s="25" t="s">
        <v>116</v>
      </c>
      <c r="C6108" s="25" t="s">
        <v>170</v>
      </c>
      <c r="D6108" s="25" t="s">
        <v>1158</v>
      </c>
      <c r="E6108" s="25" t="s">
        <v>55</v>
      </c>
      <c r="F6108" s="25" t="s">
        <v>9386</v>
      </c>
      <c r="G6108" s="25" t="s">
        <v>9463</v>
      </c>
      <c r="H6108" s="25" t="n">
        <v>0</v>
      </c>
    </row>
    <row r="6109" customFormat="false" ht="15" hidden="false" customHeight="false" outlineLevel="0" collapsed="false">
      <c r="A6109" s="25" t="s">
        <v>8646</v>
      </c>
      <c r="B6109" s="25" t="s">
        <v>116</v>
      </c>
      <c r="C6109" s="25" t="s">
        <v>186</v>
      </c>
      <c r="D6109" s="25" t="s">
        <v>433</v>
      </c>
      <c r="E6109" s="25" t="s">
        <v>54</v>
      </c>
      <c r="F6109" s="25" t="s">
        <v>9386</v>
      </c>
      <c r="G6109" s="25" t="s">
        <v>9487</v>
      </c>
      <c r="H6109" s="25" t="n">
        <v>601</v>
      </c>
    </row>
    <row r="6110" customFormat="false" ht="15" hidden="false" customHeight="false" outlineLevel="0" collapsed="false">
      <c r="A6110" s="25" t="s">
        <v>8647</v>
      </c>
      <c r="B6110" s="25" t="s">
        <v>116</v>
      </c>
      <c r="C6110" s="25" t="s">
        <v>170</v>
      </c>
      <c r="D6110" s="25" t="s">
        <v>1646</v>
      </c>
      <c r="E6110" s="25" t="s">
        <v>54</v>
      </c>
      <c r="F6110" s="25" t="s">
        <v>9386</v>
      </c>
      <c r="G6110" s="25" t="s">
        <v>9495</v>
      </c>
      <c r="H6110" s="25" t="n">
        <v>1005</v>
      </c>
    </row>
    <row r="6111" customFormat="false" ht="15" hidden="false" customHeight="false" outlineLevel="0" collapsed="false">
      <c r="A6111" s="25" t="s">
        <v>1388</v>
      </c>
      <c r="B6111" s="25" t="s">
        <v>73</v>
      </c>
      <c r="C6111" s="25" t="s">
        <v>178</v>
      </c>
      <c r="D6111" s="25" t="s">
        <v>266</v>
      </c>
      <c r="E6111" s="25" t="s">
        <v>54</v>
      </c>
      <c r="F6111" s="25" t="s">
        <v>9386</v>
      </c>
      <c r="G6111" s="25" t="s">
        <v>9435</v>
      </c>
      <c r="H6111" s="25" t="n">
        <v>4731</v>
      </c>
    </row>
    <row r="6112" customFormat="false" ht="15" hidden="false" customHeight="false" outlineLevel="0" collapsed="false">
      <c r="A6112" s="25" t="s">
        <v>6005</v>
      </c>
      <c r="B6112" s="25" t="s">
        <v>97</v>
      </c>
      <c r="C6112" s="25" t="s">
        <v>178</v>
      </c>
      <c r="D6112" s="25" t="s">
        <v>445</v>
      </c>
      <c r="E6112" s="25" t="s">
        <v>55</v>
      </c>
      <c r="F6112" s="25" t="s">
        <v>9386</v>
      </c>
      <c r="G6112" s="25" t="s">
        <v>9459</v>
      </c>
      <c r="H6112" s="25" t="n">
        <v>0</v>
      </c>
    </row>
    <row r="6113" customFormat="false" ht="15" hidden="false" customHeight="false" outlineLevel="0" collapsed="false">
      <c r="A6113" s="25" t="s">
        <v>6006</v>
      </c>
      <c r="B6113" s="25" t="s">
        <v>97</v>
      </c>
      <c r="C6113" s="25" t="s">
        <v>9107</v>
      </c>
      <c r="D6113" s="25" t="s">
        <v>484</v>
      </c>
      <c r="E6113" s="25" t="s">
        <v>54</v>
      </c>
      <c r="F6113" s="25" t="s">
        <v>9386</v>
      </c>
      <c r="G6113" s="25" t="s">
        <v>9370</v>
      </c>
      <c r="H6113" s="25" t="n">
        <v>4649</v>
      </c>
    </row>
    <row r="6114" customFormat="false" ht="15" hidden="false" customHeight="false" outlineLevel="0" collapsed="false">
      <c r="A6114" s="25" t="s">
        <v>4327</v>
      </c>
      <c r="B6114" s="25" t="s">
        <v>88</v>
      </c>
      <c r="C6114" s="25" t="s">
        <v>9107</v>
      </c>
      <c r="D6114" s="25" t="s">
        <v>1049</v>
      </c>
      <c r="E6114" s="25" t="s">
        <v>54</v>
      </c>
      <c r="F6114" s="25" t="s">
        <v>9386</v>
      </c>
      <c r="G6114" s="25" t="s">
        <v>9364</v>
      </c>
      <c r="H6114" s="25" t="n">
        <v>4787</v>
      </c>
    </row>
    <row r="6115" customFormat="false" ht="15" hidden="false" customHeight="false" outlineLevel="0" collapsed="false">
      <c r="A6115" s="25" t="s">
        <v>4702</v>
      </c>
      <c r="B6115" s="25" t="s">
        <v>90</v>
      </c>
      <c r="C6115" s="25" t="s">
        <v>160</v>
      </c>
      <c r="E6115" s="25" t="s">
        <v>56</v>
      </c>
      <c r="F6115" s="25" t="s">
        <v>9386</v>
      </c>
    </row>
    <row r="6116" customFormat="false" ht="15" hidden="false" customHeight="false" outlineLevel="0" collapsed="false">
      <c r="A6116" s="25" t="s">
        <v>4703</v>
      </c>
      <c r="B6116" s="25" t="s">
        <v>90</v>
      </c>
      <c r="C6116" s="25" t="s">
        <v>160</v>
      </c>
      <c r="D6116" s="25" t="s">
        <v>1055</v>
      </c>
      <c r="E6116" s="25" t="s">
        <v>54</v>
      </c>
      <c r="F6116" s="25" t="s">
        <v>9386</v>
      </c>
      <c r="G6116" s="25" t="s">
        <v>9480</v>
      </c>
      <c r="H6116" s="25" t="n">
        <v>2994</v>
      </c>
    </row>
    <row r="6117" customFormat="false" ht="15" hidden="false" customHeight="false" outlineLevel="0" collapsed="false">
      <c r="A6117" s="25" t="s">
        <v>8959</v>
      </c>
      <c r="B6117" s="25" t="s">
        <v>115</v>
      </c>
      <c r="C6117" s="25" t="s">
        <v>170</v>
      </c>
      <c r="E6117" s="25" t="s">
        <v>56</v>
      </c>
      <c r="F6117" s="25" t="s">
        <v>9386</v>
      </c>
    </row>
    <row r="6118" customFormat="false" ht="15" hidden="false" customHeight="false" outlineLevel="0" collapsed="false">
      <c r="A6118" s="25" t="s">
        <v>8960</v>
      </c>
      <c r="B6118" s="25" t="s">
        <v>115</v>
      </c>
      <c r="C6118" s="25" t="s">
        <v>9107</v>
      </c>
      <c r="E6118" s="25" t="s">
        <v>56</v>
      </c>
      <c r="F6118" s="25" t="s">
        <v>9386</v>
      </c>
    </row>
    <row r="6119" customFormat="false" ht="15" hidden="false" customHeight="false" outlineLevel="0" collapsed="false">
      <c r="A6119" s="25" t="s">
        <v>514</v>
      </c>
      <c r="B6119" s="25" t="s">
        <v>69</v>
      </c>
      <c r="C6119" s="25" t="s">
        <v>160</v>
      </c>
      <c r="D6119" s="25" t="s">
        <v>198</v>
      </c>
      <c r="E6119" s="25" t="s">
        <v>55</v>
      </c>
      <c r="F6119" s="25" t="s">
        <v>9372</v>
      </c>
      <c r="G6119" s="25" t="s">
        <v>9452</v>
      </c>
      <c r="H6119" s="25" t="n">
        <v>0</v>
      </c>
    </row>
    <row r="6120" customFormat="false" ht="15" hidden="false" customHeight="false" outlineLevel="0" collapsed="false">
      <c r="A6120" s="25" t="s">
        <v>515</v>
      </c>
      <c r="B6120" s="25" t="s">
        <v>69</v>
      </c>
      <c r="C6120" s="25" t="s">
        <v>148</v>
      </c>
      <c r="D6120" s="25" t="s">
        <v>218</v>
      </c>
      <c r="E6120" s="25" t="s">
        <v>54</v>
      </c>
      <c r="F6120" s="25" t="s">
        <v>9372</v>
      </c>
      <c r="G6120" s="25" t="s">
        <v>9451</v>
      </c>
      <c r="H6120" s="25" t="n">
        <v>58</v>
      </c>
    </row>
    <row r="6121" customFormat="false" ht="15" hidden="false" customHeight="false" outlineLevel="0" collapsed="false">
      <c r="A6121" s="25" t="s">
        <v>4888</v>
      </c>
      <c r="B6121" s="25" t="s">
        <v>98</v>
      </c>
      <c r="C6121" s="25" t="s">
        <v>160</v>
      </c>
      <c r="E6121" s="25" t="s">
        <v>56</v>
      </c>
      <c r="F6121" s="25" t="s">
        <v>9372</v>
      </c>
    </row>
    <row r="6122" customFormat="false" ht="15" hidden="false" customHeight="false" outlineLevel="0" collapsed="false">
      <c r="A6122" s="25" t="s">
        <v>804</v>
      </c>
      <c r="B6122" s="25" t="s">
        <v>70</v>
      </c>
      <c r="C6122" s="25" t="s">
        <v>170</v>
      </c>
      <c r="D6122" s="25" t="s">
        <v>173</v>
      </c>
      <c r="E6122" s="25" t="s">
        <v>54</v>
      </c>
      <c r="F6122" s="25" t="s">
        <v>9372</v>
      </c>
      <c r="G6122" s="25" t="s">
        <v>9445</v>
      </c>
      <c r="H6122" s="25" t="n">
        <v>1074</v>
      </c>
    </row>
    <row r="6123" customFormat="false" ht="15" hidden="false" customHeight="false" outlineLevel="0" collapsed="false">
      <c r="A6123" s="25" t="s">
        <v>805</v>
      </c>
      <c r="B6123" s="25" t="s">
        <v>70</v>
      </c>
      <c r="C6123" s="25" t="s">
        <v>148</v>
      </c>
      <c r="D6123" s="25" t="s">
        <v>180</v>
      </c>
      <c r="E6123" s="25" t="s">
        <v>54</v>
      </c>
      <c r="F6123" s="25" t="s">
        <v>9372</v>
      </c>
      <c r="G6123" s="25" t="s">
        <v>9360</v>
      </c>
      <c r="H6123" s="25" t="n">
        <v>54</v>
      </c>
    </row>
    <row r="6124" customFormat="false" ht="15" hidden="false" customHeight="false" outlineLevel="0" collapsed="false">
      <c r="A6124" s="25" t="s">
        <v>5488</v>
      </c>
      <c r="B6124" s="25" t="s">
        <v>94</v>
      </c>
      <c r="C6124" s="25" t="s">
        <v>9107</v>
      </c>
      <c r="E6124" s="25" t="s">
        <v>56</v>
      </c>
      <c r="F6124" s="25" t="s">
        <v>9372</v>
      </c>
    </row>
    <row r="6125" customFormat="false" ht="15" hidden="false" customHeight="false" outlineLevel="0" collapsed="false">
      <c r="A6125" s="25" t="s">
        <v>5489</v>
      </c>
      <c r="B6125" s="25" t="s">
        <v>94</v>
      </c>
      <c r="C6125" s="25" t="s">
        <v>186</v>
      </c>
      <c r="D6125" s="25" t="s">
        <v>484</v>
      </c>
      <c r="E6125" s="25" t="s">
        <v>55</v>
      </c>
      <c r="F6125" s="25" t="s">
        <v>9372</v>
      </c>
      <c r="G6125" s="25" t="s">
        <v>9421</v>
      </c>
      <c r="H6125" s="25" t="n">
        <v>0</v>
      </c>
    </row>
    <row r="6126" customFormat="false" ht="15" hidden="false" customHeight="false" outlineLevel="0" collapsed="false">
      <c r="A6126" s="25" t="s">
        <v>5490</v>
      </c>
      <c r="B6126" s="25" t="s">
        <v>94</v>
      </c>
      <c r="C6126" s="25" t="s">
        <v>170</v>
      </c>
      <c r="D6126" s="25" t="s">
        <v>484</v>
      </c>
      <c r="E6126" s="25" t="s">
        <v>54</v>
      </c>
      <c r="F6126" s="25" t="s">
        <v>9372</v>
      </c>
      <c r="G6126" s="25" t="s">
        <v>9484</v>
      </c>
      <c r="H6126" s="25" t="n">
        <v>1054</v>
      </c>
    </row>
    <row r="6127" customFormat="false" ht="15" hidden="false" customHeight="false" outlineLevel="0" collapsed="false">
      <c r="A6127" s="25" t="s">
        <v>2317</v>
      </c>
      <c r="B6127" s="25" t="s">
        <v>80</v>
      </c>
      <c r="C6127" s="25" t="s">
        <v>9107</v>
      </c>
      <c r="D6127" s="25" t="s">
        <v>173</v>
      </c>
      <c r="E6127" s="25" t="s">
        <v>54</v>
      </c>
      <c r="F6127" s="25" t="s">
        <v>9372</v>
      </c>
      <c r="G6127" s="25" t="s">
        <v>9451</v>
      </c>
      <c r="H6127" s="25" t="n">
        <v>4833</v>
      </c>
    </row>
    <row r="6128" customFormat="false" ht="15" hidden="false" customHeight="false" outlineLevel="0" collapsed="false">
      <c r="A6128" s="25" t="s">
        <v>2318</v>
      </c>
      <c r="B6128" s="25" t="s">
        <v>80</v>
      </c>
      <c r="C6128" s="25" t="s">
        <v>9107</v>
      </c>
      <c r="D6128" s="25" t="s">
        <v>237</v>
      </c>
      <c r="E6128" s="25" t="s">
        <v>54</v>
      </c>
      <c r="F6128" s="25" t="s">
        <v>9372</v>
      </c>
      <c r="G6128" s="25" t="s">
        <v>9470</v>
      </c>
      <c r="H6128" s="25" t="n">
        <v>4744</v>
      </c>
    </row>
    <row r="6129" customFormat="false" ht="15" hidden="false" customHeight="false" outlineLevel="0" collapsed="false">
      <c r="A6129" s="25" t="s">
        <v>4175</v>
      </c>
      <c r="B6129" s="25" t="s">
        <v>89</v>
      </c>
      <c r="C6129" s="25" t="s">
        <v>160</v>
      </c>
      <c r="D6129" s="25" t="s">
        <v>639</v>
      </c>
      <c r="E6129" s="25" t="s">
        <v>55</v>
      </c>
      <c r="F6129" s="25" t="s">
        <v>9372</v>
      </c>
      <c r="G6129" s="25" t="s">
        <v>9422</v>
      </c>
      <c r="H6129" s="25" t="n">
        <v>0</v>
      </c>
    </row>
    <row r="6130" customFormat="false" ht="15" hidden="false" customHeight="false" outlineLevel="0" collapsed="false">
      <c r="A6130" s="25" t="s">
        <v>7555</v>
      </c>
      <c r="B6130" s="25" t="s">
        <v>112</v>
      </c>
      <c r="C6130" s="25" t="s">
        <v>186</v>
      </c>
      <c r="D6130" s="25" t="s">
        <v>419</v>
      </c>
      <c r="E6130" s="25" t="s">
        <v>54</v>
      </c>
      <c r="F6130" s="25" t="s">
        <v>9372</v>
      </c>
      <c r="G6130" s="25" t="s">
        <v>9471</v>
      </c>
      <c r="H6130" s="25" t="n">
        <v>508</v>
      </c>
    </row>
    <row r="6131" customFormat="false" ht="15" hidden="false" customHeight="false" outlineLevel="0" collapsed="false">
      <c r="A6131" s="25" t="s">
        <v>3125</v>
      </c>
      <c r="B6131" s="25" t="s">
        <v>76</v>
      </c>
      <c r="C6131" s="25" t="s">
        <v>148</v>
      </c>
      <c r="D6131" s="25" t="s">
        <v>154</v>
      </c>
      <c r="E6131" s="25" t="s">
        <v>54</v>
      </c>
      <c r="F6131" s="25" t="s">
        <v>9372</v>
      </c>
      <c r="G6131" s="25" t="s">
        <v>9457</v>
      </c>
      <c r="H6131" s="25" t="n">
        <v>57</v>
      </c>
    </row>
    <row r="6132" customFormat="false" ht="15" hidden="false" customHeight="false" outlineLevel="0" collapsed="false">
      <c r="A6132" s="25" t="s">
        <v>7889</v>
      </c>
      <c r="B6132" s="25" t="s">
        <v>114</v>
      </c>
      <c r="C6132" s="25" t="s">
        <v>186</v>
      </c>
      <c r="D6132" s="25" t="s">
        <v>1778</v>
      </c>
      <c r="E6132" s="25" t="s">
        <v>56</v>
      </c>
      <c r="F6132" s="25" t="s">
        <v>9372</v>
      </c>
    </row>
    <row r="6133" customFormat="false" ht="15" hidden="false" customHeight="false" outlineLevel="0" collapsed="false">
      <c r="A6133" s="25" t="s">
        <v>8318</v>
      </c>
      <c r="B6133" s="25" t="s">
        <v>113</v>
      </c>
      <c r="C6133" s="25" t="s">
        <v>170</v>
      </c>
      <c r="D6133" s="25" t="s">
        <v>633</v>
      </c>
      <c r="E6133" s="25" t="s">
        <v>55</v>
      </c>
      <c r="F6133" s="25" t="s">
        <v>9372</v>
      </c>
      <c r="G6133" s="25" t="s">
        <v>9385</v>
      </c>
      <c r="H6133" s="25" t="n">
        <v>0</v>
      </c>
    </row>
    <row r="6134" customFormat="false" ht="15" hidden="false" customHeight="false" outlineLevel="0" collapsed="false">
      <c r="A6134" s="25" t="s">
        <v>8319</v>
      </c>
      <c r="B6134" s="25" t="s">
        <v>113</v>
      </c>
      <c r="C6134" s="25" t="s">
        <v>9107</v>
      </c>
      <c r="D6134" s="25" t="s">
        <v>444</v>
      </c>
      <c r="E6134" s="25" t="s">
        <v>54</v>
      </c>
      <c r="F6134" s="25" t="s">
        <v>9372</v>
      </c>
      <c r="G6134" s="25" t="s">
        <v>9450</v>
      </c>
      <c r="H6134" s="25" t="n">
        <v>5280</v>
      </c>
    </row>
    <row r="6135" customFormat="false" ht="15" hidden="false" customHeight="false" outlineLevel="0" collapsed="false">
      <c r="A6135" s="25" t="s">
        <v>8320</v>
      </c>
      <c r="B6135" s="25" t="s">
        <v>113</v>
      </c>
      <c r="C6135" s="25" t="s">
        <v>148</v>
      </c>
      <c r="D6135" s="25" t="s">
        <v>860</v>
      </c>
      <c r="E6135" s="25" t="s">
        <v>54</v>
      </c>
      <c r="F6135" s="25" t="s">
        <v>9372</v>
      </c>
      <c r="G6135" s="25" t="s">
        <v>9374</v>
      </c>
      <c r="H6135" s="25" t="n">
        <v>62</v>
      </c>
    </row>
    <row r="6136" customFormat="false" ht="15" hidden="false" customHeight="false" outlineLevel="0" collapsed="false">
      <c r="A6136" s="25" t="s">
        <v>1096</v>
      </c>
      <c r="B6136" s="25" t="s">
        <v>72</v>
      </c>
      <c r="C6136" s="25" t="s">
        <v>160</v>
      </c>
      <c r="D6136" s="25" t="s">
        <v>195</v>
      </c>
      <c r="E6136" s="25" t="s">
        <v>55</v>
      </c>
      <c r="F6136" s="25" t="s">
        <v>9372</v>
      </c>
      <c r="G6136" s="25" t="s">
        <v>9458</v>
      </c>
      <c r="H6136" s="25" t="n">
        <v>0</v>
      </c>
    </row>
    <row r="6137" customFormat="false" ht="15" hidden="false" customHeight="false" outlineLevel="0" collapsed="false">
      <c r="A6137" s="25" t="s">
        <v>1097</v>
      </c>
      <c r="B6137" s="25" t="s">
        <v>72</v>
      </c>
      <c r="C6137" s="25" t="s">
        <v>186</v>
      </c>
      <c r="D6137" s="25" t="s">
        <v>169</v>
      </c>
      <c r="E6137" s="25" t="s">
        <v>54</v>
      </c>
      <c r="F6137" s="25" t="s">
        <v>9372</v>
      </c>
      <c r="G6137" s="25" t="s">
        <v>9460</v>
      </c>
      <c r="H6137" s="25" t="n">
        <v>528</v>
      </c>
    </row>
    <row r="6138" customFormat="false" ht="15" hidden="false" customHeight="false" outlineLevel="0" collapsed="false">
      <c r="A6138" s="25" t="s">
        <v>8648</v>
      </c>
      <c r="B6138" s="25" t="s">
        <v>116</v>
      </c>
      <c r="C6138" s="25" t="s">
        <v>170</v>
      </c>
      <c r="D6138" s="25" t="s">
        <v>419</v>
      </c>
      <c r="E6138" s="25" t="s">
        <v>54</v>
      </c>
      <c r="F6138" s="25" t="s">
        <v>9372</v>
      </c>
      <c r="G6138" s="25" t="s">
        <v>9376</v>
      </c>
      <c r="H6138" s="25" t="n">
        <v>993</v>
      </c>
    </row>
    <row r="6139" customFormat="false" ht="15" hidden="false" customHeight="false" outlineLevel="0" collapsed="false">
      <c r="A6139" s="25" t="s">
        <v>8649</v>
      </c>
      <c r="B6139" s="25" t="s">
        <v>116</v>
      </c>
      <c r="C6139" s="25" t="s">
        <v>170</v>
      </c>
      <c r="D6139" s="25" t="s">
        <v>2739</v>
      </c>
      <c r="E6139" s="25" t="s">
        <v>54</v>
      </c>
      <c r="F6139" s="25" t="s">
        <v>9372</v>
      </c>
      <c r="G6139" s="25" t="s">
        <v>9379</v>
      </c>
      <c r="H6139" s="25" t="n">
        <v>1121</v>
      </c>
    </row>
    <row r="6140" customFormat="false" ht="15" hidden="false" customHeight="false" outlineLevel="0" collapsed="false">
      <c r="A6140" s="25" t="s">
        <v>8650</v>
      </c>
      <c r="B6140" s="25" t="s">
        <v>116</v>
      </c>
      <c r="C6140" s="25" t="s">
        <v>178</v>
      </c>
      <c r="D6140" s="25" t="s">
        <v>2484</v>
      </c>
      <c r="E6140" s="25" t="s">
        <v>54</v>
      </c>
      <c r="F6140" s="25" t="s">
        <v>9372</v>
      </c>
      <c r="G6140" s="25" t="s">
        <v>9484</v>
      </c>
      <c r="H6140" s="25" t="n">
        <v>5110</v>
      </c>
    </row>
    <row r="6141" customFormat="false" ht="15" hidden="false" customHeight="false" outlineLevel="0" collapsed="false">
      <c r="A6141" s="25" t="s">
        <v>1389</v>
      </c>
      <c r="B6141" s="25" t="s">
        <v>73</v>
      </c>
      <c r="C6141" s="25" t="s">
        <v>148</v>
      </c>
      <c r="D6141" s="25" t="s">
        <v>184</v>
      </c>
      <c r="E6141" s="25" t="s">
        <v>54</v>
      </c>
      <c r="F6141" s="25" t="s">
        <v>9372</v>
      </c>
      <c r="G6141" s="25" t="s">
        <v>9479</v>
      </c>
      <c r="H6141" s="25" t="n">
        <v>51</v>
      </c>
    </row>
    <row r="6142" customFormat="false" ht="15" hidden="false" customHeight="false" outlineLevel="0" collapsed="false">
      <c r="A6142" s="25" t="s">
        <v>3695</v>
      </c>
      <c r="B6142" s="25" t="s">
        <v>79</v>
      </c>
      <c r="C6142" s="25" t="s">
        <v>186</v>
      </c>
      <c r="D6142" s="25" t="s">
        <v>180</v>
      </c>
      <c r="E6142" s="25" t="s">
        <v>55</v>
      </c>
      <c r="F6142" s="25" t="s">
        <v>9372</v>
      </c>
      <c r="G6142" s="25" t="s">
        <v>9382</v>
      </c>
      <c r="H6142" s="25" t="n">
        <v>0</v>
      </c>
    </row>
    <row r="6143" customFormat="false" ht="15" hidden="false" customHeight="false" outlineLevel="0" collapsed="false">
      <c r="A6143" s="25" t="s">
        <v>4328</v>
      </c>
      <c r="B6143" s="25" t="s">
        <v>88</v>
      </c>
      <c r="C6143" s="25" t="s">
        <v>178</v>
      </c>
      <c r="D6143" s="25" t="s">
        <v>494</v>
      </c>
      <c r="E6143" s="25" t="s">
        <v>55</v>
      </c>
      <c r="F6143" s="25" t="s">
        <v>9372</v>
      </c>
      <c r="G6143" s="25" t="s">
        <v>9496</v>
      </c>
      <c r="H6143" s="25" t="n">
        <v>0</v>
      </c>
    </row>
    <row r="6144" customFormat="false" ht="15" hidden="false" customHeight="false" outlineLevel="0" collapsed="false">
      <c r="A6144" s="25" t="s">
        <v>4329</v>
      </c>
      <c r="B6144" s="25" t="s">
        <v>88</v>
      </c>
      <c r="C6144" s="25" t="s">
        <v>160</v>
      </c>
      <c r="D6144" s="25" t="s">
        <v>421</v>
      </c>
      <c r="E6144" s="25" t="s">
        <v>55</v>
      </c>
      <c r="F6144" s="25" t="s">
        <v>9372</v>
      </c>
      <c r="G6144" s="25" t="s">
        <v>9485</v>
      </c>
      <c r="H6144" s="25" t="n">
        <v>0</v>
      </c>
    </row>
    <row r="6145" customFormat="false" ht="15" hidden="false" customHeight="false" outlineLevel="0" collapsed="false">
      <c r="A6145" s="25" t="s">
        <v>1699</v>
      </c>
      <c r="B6145" s="25" t="s">
        <v>71</v>
      </c>
      <c r="C6145" s="25" t="s">
        <v>148</v>
      </c>
      <c r="D6145" s="25" t="s">
        <v>257</v>
      </c>
      <c r="E6145" s="25" t="s">
        <v>55</v>
      </c>
      <c r="F6145" s="25" t="s">
        <v>9372</v>
      </c>
      <c r="G6145" s="25" t="s">
        <v>9382</v>
      </c>
      <c r="H6145" s="25" t="n">
        <v>0</v>
      </c>
    </row>
    <row r="6146" customFormat="false" ht="15" hidden="false" customHeight="false" outlineLevel="0" collapsed="false">
      <c r="A6146" s="25" t="s">
        <v>7239</v>
      </c>
      <c r="B6146" s="25" t="s">
        <v>104</v>
      </c>
      <c r="C6146" s="25" t="s">
        <v>186</v>
      </c>
      <c r="E6146" s="25" t="s">
        <v>56</v>
      </c>
      <c r="F6146" s="25" t="s">
        <v>9372</v>
      </c>
    </row>
    <row r="6147" customFormat="false" ht="15" hidden="false" customHeight="false" outlineLevel="0" collapsed="false">
      <c r="A6147" s="25" t="s">
        <v>7240</v>
      </c>
      <c r="B6147" s="25" t="s">
        <v>104</v>
      </c>
      <c r="C6147" s="25" t="s">
        <v>148</v>
      </c>
      <c r="D6147" s="25" t="s">
        <v>180</v>
      </c>
      <c r="E6147" s="25" t="s">
        <v>56</v>
      </c>
      <c r="F6147" s="25" t="s">
        <v>9372</v>
      </c>
    </row>
    <row r="6148" customFormat="false" ht="15" hidden="false" customHeight="false" outlineLevel="0" collapsed="false">
      <c r="A6148" s="25" t="s">
        <v>4558</v>
      </c>
      <c r="B6148" s="25" t="s">
        <v>86</v>
      </c>
      <c r="C6148" s="25" t="s">
        <v>9107</v>
      </c>
      <c r="E6148" s="25" t="s">
        <v>56</v>
      </c>
      <c r="F6148" s="25" t="s">
        <v>9372</v>
      </c>
    </row>
    <row r="6149" customFormat="false" ht="15" hidden="false" customHeight="false" outlineLevel="0" collapsed="false">
      <c r="A6149" s="25" t="s">
        <v>4559</v>
      </c>
      <c r="B6149" s="25" t="s">
        <v>86</v>
      </c>
      <c r="C6149" s="25" t="s">
        <v>186</v>
      </c>
      <c r="D6149" s="25" t="s">
        <v>484</v>
      </c>
      <c r="E6149" s="25" t="s">
        <v>54</v>
      </c>
      <c r="F6149" s="25" t="s">
        <v>9372</v>
      </c>
      <c r="G6149" s="25" t="s">
        <v>9475</v>
      </c>
      <c r="H6149" s="25" t="n">
        <v>542</v>
      </c>
    </row>
    <row r="6150" customFormat="false" ht="15" hidden="false" customHeight="false" outlineLevel="0" collapsed="false">
      <c r="A6150" s="25" t="s">
        <v>4560</v>
      </c>
      <c r="B6150" s="25" t="s">
        <v>86</v>
      </c>
      <c r="C6150" s="25" t="s">
        <v>186</v>
      </c>
      <c r="D6150" s="25" t="s">
        <v>463</v>
      </c>
      <c r="E6150" s="25" t="s">
        <v>54</v>
      </c>
      <c r="F6150" s="25" t="s">
        <v>9372</v>
      </c>
      <c r="G6150" s="25" t="s">
        <v>9486</v>
      </c>
      <c r="H6150" s="25" t="n">
        <v>576</v>
      </c>
    </row>
    <row r="6151" customFormat="false" ht="15" hidden="false" customHeight="false" outlineLevel="0" collapsed="false">
      <c r="A6151" s="25" t="s">
        <v>4704</v>
      </c>
      <c r="B6151" s="25" t="s">
        <v>90</v>
      </c>
      <c r="C6151" s="25" t="s">
        <v>178</v>
      </c>
      <c r="D6151" s="25" t="s">
        <v>452</v>
      </c>
      <c r="E6151" s="25" t="s">
        <v>55</v>
      </c>
      <c r="F6151" s="25" t="s">
        <v>9372</v>
      </c>
      <c r="G6151" s="25" t="s">
        <v>9384</v>
      </c>
      <c r="H6151" s="25" t="n">
        <v>0</v>
      </c>
    </row>
    <row r="6152" customFormat="false" ht="15" hidden="false" customHeight="false" outlineLevel="0" collapsed="false">
      <c r="A6152" s="25" t="s">
        <v>5211</v>
      </c>
      <c r="B6152" s="25" t="s">
        <v>95</v>
      </c>
      <c r="C6152" s="25" t="s">
        <v>9107</v>
      </c>
      <c r="E6152" s="25" t="s">
        <v>56</v>
      </c>
      <c r="F6152" s="25" t="s">
        <v>9387</v>
      </c>
    </row>
    <row r="6153" customFormat="false" ht="15" hidden="false" customHeight="false" outlineLevel="0" collapsed="false">
      <c r="A6153" s="25" t="s">
        <v>5491</v>
      </c>
      <c r="B6153" s="25" t="s">
        <v>94</v>
      </c>
      <c r="C6153" s="25" t="s">
        <v>170</v>
      </c>
      <c r="D6153" s="25" t="s">
        <v>176</v>
      </c>
      <c r="E6153" s="25" t="s">
        <v>56</v>
      </c>
      <c r="F6153" s="25" t="s">
        <v>9387</v>
      </c>
    </row>
    <row r="6154" customFormat="false" ht="15" hidden="false" customHeight="false" outlineLevel="0" collapsed="false">
      <c r="A6154" s="25" t="s">
        <v>5492</v>
      </c>
      <c r="B6154" s="25" t="s">
        <v>94</v>
      </c>
      <c r="C6154" s="25" t="s">
        <v>178</v>
      </c>
      <c r="E6154" s="25" t="s">
        <v>56</v>
      </c>
      <c r="F6154" s="25" t="s">
        <v>9387</v>
      </c>
    </row>
    <row r="6155" customFormat="false" ht="15" hidden="false" customHeight="false" outlineLevel="0" collapsed="false">
      <c r="A6155" s="25" t="s">
        <v>5754</v>
      </c>
      <c r="B6155" s="25" t="s">
        <v>96</v>
      </c>
      <c r="C6155" s="25" t="s">
        <v>9107</v>
      </c>
      <c r="D6155" s="25" t="s">
        <v>3373</v>
      </c>
      <c r="E6155" s="25" t="s">
        <v>55</v>
      </c>
      <c r="F6155" s="25" t="s">
        <v>9387</v>
      </c>
      <c r="G6155" s="25" t="s">
        <v>9485</v>
      </c>
      <c r="H6155" s="25" t="n">
        <v>0</v>
      </c>
    </row>
    <row r="6156" customFormat="false" ht="15" hidden="false" customHeight="false" outlineLevel="0" collapsed="false">
      <c r="A6156" s="25" t="s">
        <v>7556</v>
      </c>
      <c r="B6156" s="25" t="s">
        <v>112</v>
      </c>
      <c r="C6156" s="25" t="s">
        <v>186</v>
      </c>
      <c r="D6156" s="25" t="s">
        <v>646</v>
      </c>
      <c r="E6156" s="25" t="s">
        <v>55</v>
      </c>
      <c r="F6156" s="25" t="s">
        <v>9387</v>
      </c>
      <c r="G6156" s="25" t="s">
        <v>9491</v>
      </c>
      <c r="H6156" s="25" t="n">
        <v>0</v>
      </c>
    </row>
    <row r="6157" customFormat="false" ht="15" hidden="false" customHeight="false" outlineLevel="0" collapsed="false">
      <c r="A6157" s="25" t="s">
        <v>7557</v>
      </c>
      <c r="B6157" s="25" t="s">
        <v>112</v>
      </c>
      <c r="C6157" s="25" t="s">
        <v>186</v>
      </c>
      <c r="D6157" s="25" t="s">
        <v>195</v>
      </c>
      <c r="E6157" s="25" t="s">
        <v>54</v>
      </c>
      <c r="F6157" s="25" t="s">
        <v>9387</v>
      </c>
      <c r="G6157" s="25" t="s">
        <v>9380</v>
      </c>
      <c r="H6157" s="25" t="n">
        <v>551</v>
      </c>
    </row>
    <row r="6158" customFormat="false" ht="15" hidden="false" customHeight="false" outlineLevel="0" collapsed="false">
      <c r="A6158" s="25" t="s">
        <v>7890</v>
      </c>
      <c r="B6158" s="25" t="s">
        <v>114</v>
      </c>
      <c r="C6158" s="25" t="s">
        <v>9107</v>
      </c>
      <c r="E6158" s="25" t="s">
        <v>56</v>
      </c>
      <c r="F6158" s="25" t="s">
        <v>9387</v>
      </c>
    </row>
    <row r="6159" customFormat="false" ht="15" hidden="false" customHeight="false" outlineLevel="0" collapsed="false">
      <c r="A6159" s="25" t="s">
        <v>7891</v>
      </c>
      <c r="B6159" s="25" t="s">
        <v>114</v>
      </c>
      <c r="C6159" s="25" t="s">
        <v>186</v>
      </c>
      <c r="D6159" s="25" t="s">
        <v>433</v>
      </c>
      <c r="E6159" s="25" t="s">
        <v>54</v>
      </c>
      <c r="F6159" s="25" t="s">
        <v>9387</v>
      </c>
      <c r="G6159" s="25" t="s">
        <v>9379</v>
      </c>
      <c r="H6159" s="25" t="n">
        <v>597</v>
      </c>
    </row>
    <row r="6160" customFormat="false" ht="15" hidden="false" customHeight="false" outlineLevel="0" collapsed="false">
      <c r="A6160" s="25" t="s">
        <v>8321</v>
      </c>
      <c r="B6160" s="25" t="s">
        <v>113</v>
      </c>
      <c r="C6160" s="25" t="s">
        <v>170</v>
      </c>
      <c r="D6160" s="25" t="s">
        <v>1778</v>
      </c>
      <c r="E6160" s="25" t="s">
        <v>54</v>
      </c>
      <c r="F6160" s="25" t="s">
        <v>9387</v>
      </c>
      <c r="G6160" s="25" t="s">
        <v>9445</v>
      </c>
      <c r="H6160" s="25" t="n">
        <v>948</v>
      </c>
    </row>
    <row r="6161" customFormat="false" ht="15" hidden="false" customHeight="false" outlineLevel="0" collapsed="false">
      <c r="A6161" s="25" t="s">
        <v>8322</v>
      </c>
      <c r="B6161" s="25" t="s">
        <v>113</v>
      </c>
      <c r="C6161" s="25" t="s">
        <v>148</v>
      </c>
      <c r="D6161" s="25" t="s">
        <v>646</v>
      </c>
      <c r="E6161" s="25" t="s">
        <v>54</v>
      </c>
      <c r="F6161" s="25" t="s">
        <v>9387</v>
      </c>
      <c r="G6161" s="25" t="s">
        <v>9473</v>
      </c>
      <c r="H6161" s="25" t="n">
        <v>62</v>
      </c>
    </row>
    <row r="6162" customFormat="false" ht="15" hidden="false" customHeight="false" outlineLevel="0" collapsed="false">
      <c r="A6162" s="25" t="s">
        <v>6673</v>
      </c>
      <c r="B6162" s="25" t="s">
        <v>107</v>
      </c>
      <c r="C6162" s="25" t="s">
        <v>160</v>
      </c>
      <c r="D6162" s="25" t="s">
        <v>444</v>
      </c>
      <c r="E6162" s="25" t="s">
        <v>54</v>
      </c>
      <c r="F6162" s="25" t="s">
        <v>9387</v>
      </c>
      <c r="G6162" s="25" t="s">
        <v>9475</v>
      </c>
      <c r="H6162" s="25" t="n">
        <v>4139</v>
      </c>
    </row>
    <row r="6163" customFormat="false" ht="15" hidden="false" customHeight="false" outlineLevel="0" collapsed="false">
      <c r="A6163" s="25" t="s">
        <v>3412</v>
      </c>
      <c r="B6163" s="25" t="s">
        <v>77</v>
      </c>
      <c r="C6163" s="25" t="s">
        <v>178</v>
      </c>
      <c r="D6163" s="25" t="s">
        <v>167</v>
      </c>
      <c r="E6163" s="25" t="s">
        <v>54</v>
      </c>
      <c r="F6163" s="25" t="s">
        <v>9387</v>
      </c>
      <c r="G6163" s="25" t="s">
        <v>9422</v>
      </c>
      <c r="H6163" s="25" t="n">
        <v>6322</v>
      </c>
    </row>
    <row r="6164" customFormat="false" ht="15" hidden="false" customHeight="false" outlineLevel="0" collapsed="false">
      <c r="A6164" s="25" t="s">
        <v>8651</v>
      </c>
      <c r="B6164" s="25" t="s">
        <v>116</v>
      </c>
      <c r="C6164" s="25" t="s">
        <v>186</v>
      </c>
      <c r="D6164" s="25" t="s">
        <v>1158</v>
      </c>
      <c r="E6164" s="25" t="s">
        <v>55</v>
      </c>
      <c r="F6164" s="25" t="s">
        <v>9387</v>
      </c>
      <c r="G6164" s="25" t="s">
        <v>9384</v>
      </c>
      <c r="H6164" s="25" t="n">
        <v>0</v>
      </c>
    </row>
    <row r="6165" customFormat="false" ht="15" hidden="false" customHeight="false" outlineLevel="0" collapsed="false">
      <c r="A6165" s="25" t="s">
        <v>3696</v>
      </c>
      <c r="B6165" s="25" t="s">
        <v>79</v>
      </c>
      <c r="C6165" s="25" t="s">
        <v>148</v>
      </c>
      <c r="D6165" s="25" t="s">
        <v>215</v>
      </c>
      <c r="E6165" s="25" t="s">
        <v>55</v>
      </c>
      <c r="F6165" s="25" t="s">
        <v>9387</v>
      </c>
      <c r="G6165" s="25" t="s">
        <v>9384</v>
      </c>
      <c r="H6165" s="25" t="n">
        <v>0</v>
      </c>
    </row>
    <row r="6166" customFormat="false" ht="15" hidden="false" customHeight="false" outlineLevel="0" collapsed="false">
      <c r="A6166" s="25" t="s">
        <v>6007</v>
      </c>
      <c r="B6166" s="25" t="s">
        <v>97</v>
      </c>
      <c r="C6166" s="25" t="s">
        <v>178</v>
      </c>
      <c r="D6166" s="25" t="s">
        <v>494</v>
      </c>
      <c r="E6166" s="25" t="s">
        <v>54</v>
      </c>
      <c r="F6166" s="25" t="s">
        <v>9387</v>
      </c>
      <c r="G6166" s="25" t="s">
        <v>9370</v>
      </c>
      <c r="H6166" s="25" t="n">
        <v>5415</v>
      </c>
    </row>
    <row r="6167" customFormat="false" ht="15" hidden="false" customHeight="false" outlineLevel="0" collapsed="false">
      <c r="A6167" s="25" t="s">
        <v>6865</v>
      </c>
      <c r="B6167" s="25" t="s">
        <v>105</v>
      </c>
      <c r="C6167" s="25" t="s">
        <v>186</v>
      </c>
      <c r="D6167" s="25" t="s">
        <v>156</v>
      </c>
      <c r="E6167" s="25" t="s">
        <v>54</v>
      </c>
      <c r="F6167" s="25" t="s">
        <v>9387</v>
      </c>
      <c r="G6167" s="25" t="s">
        <v>9446</v>
      </c>
      <c r="H6167" s="25" t="n">
        <v>432</v>
      </c>
    </row>
    <row r="6168" customFormat="false" ht="15" hidden="false" customHeight="false" outlineLevel="0" collapsed="false">
      <c r="A6168" s="25" t="s">
        <v>6866</v>
      </c>
      <c r="B6168" s="25" t="s">
        <v>105</v>
      </c>
      <c r="C6168" s="25" t="s">
        <v>148</v>
      </c>
      <c r="D6168" s="25" t="s">
        <v>218</v>
      </c>
      <c r="E6168" s="25" t="s">
        <v>54</v>
      </c>
      <c r="F6168" s="25" t="s">
        <v>9387</v>
      </c>
      <c r="G6168" s="25" t="s">
        <v>9380</v>
      </c>
      <c r="H6168" s="25" t="n">
        <v>53</v>
      </c>
    </row>
    <row r="6169" customFormat="false" ht="15" hidden="false" customHeight="false" outlineLevel="0" collapsed="false">
      <c r="A6169" s="25" t="s">
        <v>1700</v>
      </c>
      <c r="B6169" s="25" t="s">
        <v>71</v>
      </c>
      <c r="C6169" s="25" t="s">
        <v>148</v>
      </c>
      <c r="D6169" s="25" t="s">
        <v>188</v>
      </c>
      <c r="E6169" s="25" t="s">
        <v>54</v>
      </c>
      <c r="F6169" s="25" t="s">
        <v>9387</v>
      </c>
      <c r="G6169" s="25" t="s">
        <v>9367</v>
      </c>
      <c r="H6169" s="25" t="n">
        <v>57</v>
      </c>
    </row>
    <row r="6170" customFormat="false" ht="15" hidden="false" customHeight="false" outlineLevel="0" collapsed="false">
      <c r="A6170" s="25" t="s">
        <v>1701</v>
      </c>
      <c r="B6170" s="25" t="s">
        <v>71</v>
      </c>
      <c r="C6170" s="25" t="s">
        <v>148</v>
      </c>
      <c r="D6170" s="25" t="s">
        <v>225</v>
      </c>
      <c r="E6170" s="25" t="s">
        <v>54</v>
      </c>
      <c r="F6170" s="25" t="s">
        <v>9387</v>
      </c>
      <c r="G6170" s="25" t="s">
        <v>9482</v>
      </c>
      <c r="H6170" s="25" t="n">
        <v>56</v>
      </c>
    </row>
    <row r="6171" customFormat="false" ht="15" hidden="false" customHeight="false" outlineLevel="0" collapsed="false">
      <c r="A6171" s="25" t="s">
        <v>4561</v>
      </c>
      <c r="B6171" s="25" t="s">
        <v>86</v>
      </c>
      <c r="C6171" s="25" t="s">
        <v>148</v>
      </c>
      <c r="D6171" s="25" t="s">
        <v>3511</v>
      </c>
      <c r="E6171" s="25" t="s">
        <v>54</v>
      </c>
      <c r="F6171" s="25" t="s">
        <v>9387</v>
      </c>
      <c r="G6171" s="25" t="s">
        <v>9367</v>
      </c>
      <c r="H6171" s="25" t="n">
        <v>55</v>
      </c>
    </row>
    <row r="6172" customFormat="false" ht="15" hidden="false" customHeight="false" outlineLevel="0" collapsed="false">
      <c r="A6172" s="25" t="s">
        <v>4562</v>
      </c>
      <c r="B6172" s="25" t="s">
        <v>86</v>
      </c>
      <c r="C6172" s="25" t="s">
        <v>160</v>
      </c>
      <c r="D6172" s="25" t="s">
        <v>193</v>
      </c>
      <c r="E6172" s="25" t="s">
        <v>54</v>
      </c>
      <c r="F6172" s="25" t="s">
        <v>9387</v>
      </c>
      <c r="G6172" s="25" t="s">
        <v>9374</v>
      </c>
      <c r="H6172" s="25" t="n">
        <v>3146</v>
      </c>
    </row>
    <row r="6173" customFormat="false" ht="15" hidden="false" customHeight="false" outlineLevel="0" collapsed="false">
      <c r="A6173" s="25" t="s">
        <v>8961</v>
      </c>
      <c r="B6173" s="25" t="s">
        <v>115</v>
      </c>
      <c r="C6173" s="25" t="s">
        <v>186</v>
      </c>
      <c r="E6173" s="25" t="s">
        <v>56</v>
      </c>
      <c r="F6173" s="25" t="s">
        <v>9387</v>
      </c>
    </row>
    <row r="6174" customFormat="false" ht="15" hidden="false" customHeight="false" outlineLevel="0" collapsed="false">
      <c r="A6174" s="25" t="s">
        <v>516</v>
      </c>
      <c r="B6174" s="25" t="s">
        <v>69</v>
      </c>
      <c r="C6174" s="25" t="s">
        <v>148</v>
      </c>
      <c r="D6174" s="25" t="s">
        <v>176</v>
      </c>
      <c r="E6174" s="25" t="s">
        <v>54</v>
      </c>
      <c r="F6174" s="25" t="s">
        <v>9374</v>
      </c>
      <c r="G6174" s="25" t="s">
        <v>9422</v>
      </c>
      <c r="H6174" s="25" t="n">
        <v>67</v>
      </c>
    </row>
    <row r="6175" customFormat="false" ht="15" hidden="false" customHeight="false" outlineLevel="0" collapsed="false">
      <c r="A6175" s="25" t="s">
        <v>5212</v>
      </c>
      <c r="B6175" s="25" t="s">
        <v>95</v>
      </c>
      <c r="C6175" s="25" t="s">
        <v>186</v>
      </c>
      <c r="D6175" s="25" t="s">
        <v>494</v>
      </c>
      <c r="E6175" s="25" t="s">
        <v>55</v>
      </c>
      <c r="F6175" s="25" t="s">
        <v>9374</v>
      </c>
      <c r="G6175" s="25" t="s">
        <v>9422</v>
      </c>
      <c r="H6175" s="25" t="n">
        <v>0</v>
      </c>
    </row>
    <row r="6176" customFormat="false" ht="15" hidden="false" customHeight="false" outlineLevel="0" collapsed="false">
      <c r="A6176" s="25" t="s">
        <v>5213</v>
      </c>
      <c r="B6176" s="25" t="s">
        <v>95</v>
      </c>
      <c r="C6176" s="25" t="s">
        <v>160</v>
      </c>
      <c r="D6176" s="25" t="s">
        <v>484</v>
      </c>
      <c r="E6176" s="25" t="s">
        <v>54</v>
      </c>
      <c r="F6176" s="25" t="s">
        <v>9374</v>
      </c>
      <c r="G6176" s="25" t="s">
        <v>9465</v>
      </c>
      <c r="H6176" s="25" t="n">
        <v>2613</v>
      </c>
    </row>
    <row r="6177" customFormat="false" ht="15" hidden="false" customHeight="false" outlineLevel="0" collapsed="false">
      <c r="A6177" s="25" t="s">
        <v>4003</v>
      </c>
      <c r="B6177" s="25" t="s">
        <v>87</v>
      </c>
      <c r="C6177" s="25" t="s">
        <v>178</v>
      </c>
      <c r="E6177" s="25" t="s">
        <v>56</v>
      </c>
      <c r="F6177" s="25" t="s">
        <v>9374</v>
      </c>
    </row>
    <row r="6178" customFormat="false" ht="15" hidden="false" customHeight="false" outlineLevel="0" collapsed="false">
      <c r="A6178" s="25" t="s">
        <v>4004</v>
      </c>
      <c r="B6178" s="25" t="s">
        <v>87</v>
      </c>
      <c r="C6178" s="25" t="s">
        <v>170</v>
      </c>
      <c r="D6178" s="25" t="s">
        <v>463</v>
      </c>
      <c r="E6178" s="25" t="s">
        <v>54</v>
      </c>
      <c r="F6178" s="25" t="s">
        <v>9374</v>
      </c>
      <c r="G6178" s="25" t="s">
        <v>9424</v>
      </c>
      <c r="H6178" s="25" t="n">
        <v>977</v>
      </c>
    </row>
    <row r="6179" customFormat="false" ht="15" hidden="false" customHeight="false" outlineLevel="0" collapsed="false">
      <c r="A6179" s="25" t="s">
        <v>5493</v>
      </c>
      <c r="B6179" s="25" t="s">
        <v>94</v>
      </c>
      <c r="C6179" s="25" t="s">
        <v>170</v>
      </c>
      <c r="D6179" s="25" t="s">
        <v>231</v>
      </c>
      <c r="E6179" s="25" t="s">
        <v>56</v>
      </c>
      <c r="F6179" s="25" t="s">
        <v>9374</v>
      </c>
    </row>
    <row r="6180" customFormat="false" ht="15" hidden="false" customHeight="false" outlineLevel="0" collapsed="false">
      <c r="A6180" s="25" t="s">
        <v>5494</v>
      </c>
      <c r="B6180" s="25" t="s">
        <v>94</v>
      </c>
      <c r="C6180" s="25" t="s">
        <v>160</v>
      </c>
      <c r="D6180" s="25" t="s">
        <v>445</v>
      </c>
      <c r="E6180" s="25" t="s">
        <v>55</v>
      </c>
      <c r="F6180" s="25" t="s">
        <v>9374</v>
      </c>
      <c r="G6180" s="25" t="s">
        <v>9481</v>
      </c>
      <c r="H6180" s="25" t="n">
        <v>0</v>
      </c>
    </row>
    <row r="6181" customFormat="false" ht="15" hidden="false" customHeight="false" outlineLevel="0" collapsed="false">
      <c r="A6181" s="25" t="s">
        <v>5495</v>
      </c>
      <c r="B6181" s="25" t="s">
        <v>94</v>
      </c>
      <c r="C6181" s="25" t="s">
        <v>9107</v>
      </c>
      <c r="D6181" s="25" t="s">
        <v>1690</v>
      </c>
      <c r="E6181" s="25" t="s">
        <v>54</v>
      </c>
      <c r="F6181" s="25" t="s">
        <v>9374</v>
      </c>
      <c r="G6181" s="25" t="s">
        <v>9392</v>
      </c>
      <c r="H6181" s="25" t="n">
        <v>4445</v>
      </c>
    </row>
    <row r="6182" customFormat="false" ht="15" hidden="false" customHeight="false" outlineLevel="0" collapsed="false">
      <c r="A6182" s="25" t="s">
        <v>5755</v>
      </c>
      <c r="B6182" s="25" t="s">
        <v>96</v>
      </c>
      <c r="C6182" s="25" t="s">
        <v>170</v>
      </c>
      <c r="D6182" s="25" t="s">
        <v>452</v>
      </c>
      <c r="E6182" s="25" t="s">
        <v>55</v>
      </c>
      <c r="F6182" s="25" t="s">
        <v>9374</v>
      </c>
      <c r="G6182" s="25" t="s">
        <v>9454</v>
      </c>
      <c r="H6182" s="25" t="n">
        <v>0</v>
      </c>
    </row>
    <row r="6183" customFormat="false" ht="15" hidden="false" customHeight="false" outlineLevel="0" collapsed="false">
      <c r="A6183" s="25" t="s">
        <v>4176</v>
      </c>
      <c r="B6183" s="25" t="s">
        <v>89</v>
      </c>
      <c r="C6183" s="25" t="s">
        <v>148</v>
      </c>
      <c r="D6183" s="25" t="s">
        <v>3373</v>
      </c>
      <c r="E6183" s="25" t="s">
        <v>54</v>
      </c>
      <c r="F6183" s="25" t="s">
        <v>9374</v>
      </c>
      <c r="G6183" s="25" t="s">
        <v>9497</v>
      </c>
      <c r="H6183" s="25" t="n">
        <v>54</v>
      </c>
    </row>
    <row r="6184" customFormat="false" ht="15" hidden="false" customHeight="false" outlineLevel="0" collapsed="false">
      <c r="A6184" s="25" t="s">
        <v>6395</v>
      </c>
      <c r="B6184" s="25" t="s">
        <v>106</v>
      </c>
      <c r="C6184" s="25" t="s">
        <v>160</v>
      </c>
      <c r="D6184" s="25" t="s">
        <v>419</v>
      </c>
      <c r="E6184" s="25" t="s">
        <v>54</v>
      </c>
      <c r="F6184" s="25" t="s">
        <v>9374</v>
      </c>
      <c r="G6184" s="25" t="s">
        <v>9463</v>
      </c>
      <c r="H6184" s="25" t="n">
        <v>3331</v>
      </c>
    </row>
    <row r="6185" customFormat="false" ht="15" hidden="false" customHeight="false" outlineLevel="0" collapsed="false">
      <c r="A6185" s="25" t="s">
        <v>3126</v>
      </c>
      <c r="B6185" s="25" t="s">
        <v>76</v>
      </c>
      <c r="C6185" s="25" t="s">
        <v>186</v>
      </c>
      <c r="D6185" s="25" t="s">
        <v>237</v>
      </c>
      <c r="E6185" s="25" t="s">
        <v>54</v>
      </c>
      <c r="F6185" s="25" t="s">
        <v>9374</v>
      </c>
      <c r="G6185" s="25" t="s">
        <v>9382</v>
      </c>
      <c r="H6185" s="25" t="n">
        <v>474</v>
      </c>
    </row>
    <row r="6186" customFormat="false" ht="15" hidden="false" customHeight="false" outlineLevel="0" collapsed="false">
      <c r="A6186" s="25" t="s">
        <v>7892</v>
      </c>
      <c r="B6186" s="25" t="s">
        <v>114</v>
      </c>
      <c r="C6186" s="25" t="s">
        <v>170</v>
      </c>
      <c r="D6186" s="25" t="s">
        <v>1789</v>
      </c>
      <c r="E6186" s="25" t="s">
        <v>55</v>
      </c>
      <c r="F6186" s="25" t="s">
        <v>9374</v>
      </c>
      <c r="G6186" s="25" t="s">
        <v>9384</v>
      </c>
      <c r="H6186" s="25" t="n">
        <v>0</v>
      </c>
    </row>
    <row r="6187" customFormat="false" ht="15" hidden="false" customHeight="false" outlineLevel="0" collapsed="false">
      <c r="A6187" s="25" t="s">
        <v>7893</v>
      </c>
      <c r="B6187" s="25" t="s">
        <v>114</v>
      </c>
      <c r="C6187" s="25" t="s">
        <v>170</v>
      </c>
      <c r="D6187" s="25" t="s">
        <v>218</v>
      </c>
      <c r="E6187" s="25" t="s">
        <v>54</v>
      </c>
      <c r="F6187" s="25" t="s">
        <v>9374</v>
      </c>
      <c r="G6187" s="25" t="s">
        <v>9445</v>
      </c>
      <c r="H6187" s="25" t="n">
        <v>994</v>
      </c>
    </row>
    <row r="6188" customFormat="false" ht="15" hidden="false" customHeight="false" outlineLevel="0" collapsed="false">
      <c r="A6188" s="25" t="s">
        <v>7894</v>
      </c>
      <c r="B6188" s="25" t="s">
        <v>114</v>
      </c>
      <c r="C6188" s="25" t="s">
        <v>178</v>
      </c>
      <c r="D6188" s="25" t="s">
        <v>433</v>
      </c>
      <c r="E6188" s="25" t="s">
        <v>54</v>
      </c>
      <c r="F6188" s="25" t="s">
        <v>9374</v>
      </c>
      <c r="G6188" s="25" t="s">
        <v>9455</v>
      </c>
      <c r="H6188" s="25" t="n">
        <v>4773</v>
      </c>
    </row>
    <row r="6189" customFormat="false" ht="15" hidden="false" customHeight="false" outlineLevel="0" collapsed="false">
      <c r="A6189" s="25" t="s">
        <v>1098</v>
      </c>
      <c r="B6189" s="25" t="s">
        <v>72</v>
      </c>
      <c r="C6189" s="25" t="s">
        <v>148</v>
      </c>
      <c r="D6189" s="25" t="s">
        <v>167</v>
      </c>
      <c r="E6189" s="25" t="s">
        <v>55</v>
      </c>
      <c r="F6189" s="25" t="s">
        <v>9374</v>
      </c>
      <c r="G6189" s="25" t="s">
        <v>9481</v>
      </c>
      <c r="H6189" s="25" t="n">
        <v>0</v>
      </c>
    </row>
    <row r="6190" customFormat="false" ht="15" hidden="false" customHeight="false" outlineLevel="0" collapsed="false">
      <c r="A6190" s="25" t="s">
        <v>6674</v>
      </c>
      <c r="B6190" s="25" t="s">
        <v>107</v>
      </c>
      <c r="C6190" s="25" t="s">
        <v>170</v>
      </c>
      <c r="E6190" s="25" t="s">
        <v>56</v>
      </c>
      <c r="F6190" s="25" t="s">
        <v>9374</v>
      </c>
    </row>
    <row r="6191" customFormat="false" ht="15" hidden="false" customHeight="false" outlineLevel="0" collapsed="false">
      <c r="A6191" s="25" t="s">
        <v>3697</v>
      </c>
      <c r="B6191" s="25" t="s">
        <v>79</v>
      </c>
      <c r="C6191" s="25" t="s">
        <v>170</v>
      </c>
      <c r="D6191" s="25" t="s">
        <v>176</v>
      </c>
      <c r="E6191" s="25" t="s">
        <v>55</v>
      </c>
      <c r="F6191" s="25" t="s">
        <v>9374</v>
      </c>
      <c r="G6191" s="25" t="s">
        <v>9380</v>
      </c>
      <c r="H6191" s="25" t="n">
        <v>0</v>
      </c>
    </row>
    <row r="6192" customFormat="false" ht="15" hidden="false" customHeight="false" outlineLevel="0" collapsed="false">
      <c r="A6192" s="25" t="s">
        <v>3698</v>
      </c>
      <c r="B6192" s="25" t="s">
        <v>79</v>
      </c>
      <c r="C6192" s="25" t="s">
        <v>148</v>
      </c>
      <c r="D6192" s="25" t="s">
        <v>245</v>
      </c>
      <c r="E6192" s="25" t="s">
        <v>54</v>
      </c>
      <c r="F6192" s="25" t="s">
        <v>9374</v>
      </c>
      <c r="G6192" s="25" t="s">
        <v>9466</v>
      </c>
      <c r="H6192" s="25" t="n">
        <v>63</v>
      </c>
    </row>
    <row r="6193" customFormat="false" ht="15" hidden="false" customHeight="false" outlineLevel="0" collapsed="false">
      <c r="A6193" s="25" t="s">
        <v>6867</v>
      </c>
      <c r="B6193" s="25" t="s">
        <v>105</v>
      </c>
      <c r="C6193" s="25" t="s">
        <v>178</v>
      </c>
      <c r="D6193" s="25" t="s">
        <v>428</v>
      </c>
      <c r="E6193" s="25" t="s">
        <v>54</v>
      </c>
      <c r="F6193" s="25" t="s">
        <v>9374</v>
      </c>
      <c r="G6193" s="25" t="s">
        <v>9385</v>
      </c>
      <c r="H6193" s="25" t="n">
        <v>6391</v>
      </c>
    </row>
    <row r="6194" customFormat="false" ht="15" hidden="false" customHeight="false" outlineLevel="0" collapsed="false">
      <c r="A6194" s="25" t="s">
        <v>4330</v>
      </c>
      <c r="B6194" s="25" t="s">
        <v>88</v>
      </c>
      <c r="C6194" s="25" t="s">
        <v>148</v>
      </c>
      <c r="D6194" s="25" t="s">
        <v>3511</v>
      </c>
      <c r="E6194" s="25" t="s">
        <v>54</v>
      </c>
      <c r="F6194" s="25" t="s">
        <v>9374</v>
      </c>
      <c r="G6194" s="25" t="s">
        <v>9498</v>
      </c>
      <c r="H6194" s="25" t="n">
        <v>58</v>
      </c>
    </row>
    <row r="6195" customFormat="false" ht="15" hidden="false" customHeight="false" outlineLevel="0" collapsed="false">
      <c r="A6195" s="25" t="s">
        <v>1702</v>
      </c>
      <c r="B6195" s="25" t="s">
        <v>71</v>
      </c>
      <c r="C6195" s="25" t="s">
        <v>148</v>
      </c>
      <c r="D6195" s="25" t="s">
        <v>215</v>
      </c>
      <c r="E6195" s="25" t="s">
        <v>54</v>
      </c>
      <c r="F6195" s="25" t="s">
        <v>9374</v>
      </c>
      <c r="G6195" s="25" t="s">
        <v>9465</v>
      </c>
      <c r="H6195" s="25" t="n">
        <v>54</v>
      </c>
    </row>
    <row r="6196" customFormat="false" ht="15" hidden="false" customHeight="false" outlineLevel="0" collapsed="false">
      <c r="A6196" s="25" t="s">
        <v>7241</v>
      </c>
      <c r="B6196" s="25" t="s">
        <v>104</v>
      </c>
      <c r="C6196" s="25" t="s">
        <v>178</v>
      </c>
      <c r="D6196" s="25" t="s">
        <v>2863</v>
      </c>
      <c r="E6196" s="25" t="s">
        <v>55</v>
      </c>
      <c r="F6196" s="25" t="s">
        <v>9374</v>
      </c>
      <c r="G6196" s="25" t="s">
        <v>9466</v>
      </c>
      <c r="H6196" s="25" t="n">
        <v>0</v>
      </c>
    </row>
    <row r="6197" customFormat="false" ht="15" hidden="false" customHeight="false" outlineLevel="0" collapsed="false">
      <c r="A6197" s="25" t="s">
        <v>7242</v>
      </c>
      <c r="B6197" s="25" t="s">
        <v>104</v>
      </c>
      <c r="C6197" s="25" t="s">
        <v>178</v>
      </c>
      <c r="D6197" s="25" t="s">
        <v>5204</v>
      </c>
      <c r="E6197" s="25" t="s">
        <v>54</v>
      </c>
      <c r="F6197" s="25" t="s">
        <v>9374</v>
      </c>
      <c r="G6197" s="25" t="s">
        <v>9460</v>
      </c>
      <c r="H6197" s="25" t="n">
        <v>5129</v>
      </c>
    </row>
    <row r="6198" customFormat="false" ht="15" hidden="false" customHeight="false" outlineLevel="0" collapsed="false">
      <c r="A6198" s="25" t="s">
        <v>4563</v>
      </c>
      <c r="B6198" s="25" t="s">
        <v>86</v>
      </c>
      <c r="C6198" s="25" t="s">
        <v>148</v>
      </c>
      <c r="D6198" s="25" t="s">
        <v>644</v>
      </c>
      <c r="E6198" s="25" t="s">
        <v>56</v>
      </c>
      <c r="F6198" s="25" t="s">
        <v>9374</v>
      </c>
    </row>
    <row r="6199" customFormat="false" ht="15" hidden="false" customHeight="false" outlineLevel="0" collapsed="false">
      <c r="A6199" s="25" t="s">
        <v>4564</v>
      </c>
      <c r="B6199" s="25" t="s">
        <v>86</v>
      </c>
      <c r="C6199" s="25" t="s">
        <v>160</v>
      </c>
      <c r="D6199" s="25" t="s">
        <v>484</v>
      </c>
      <c r="E6199" s="25" t="s">
        <v>55</v>
      </c>
      <c r="F6199" s="25" t="s">
        <v>9374</v>
      </c>
      <c r="G6199" s="25" t="s">
        <v>9380</v>
      </c>
      <c r="H6199" s="25" t="n">
        <v>0</v>
      </c>
    </row>
    <row r="6200" customFormat="false" ht="15" hidden="false" customHeight="false" outlineLevel="0" collapsed="false">
      <c r="A6200" s="25" t="s">
        <v>8962</v>
      </c>
      <c r="B6200" s="25" t="s">
        <v>115</v>
      </c>
      <c r="C6200" s="25" t="s">
        <v>170</v>
      </c>
      <c r="D6200" s="25" t="s">
        <v>419</v>
      </c>
      <c r="E6200" s="25" t="s">
        <v>56</v>
      </c>
      <c r="F6200" s="25" t="s">
        <v>9374</v>
      </c>
    </row>
    <row r="6201" customFormat="false" ht="15" hidden="false" customHeight="false" outlineLevel="0" collapsed="false">
      <c r="A6201" s="25" t="s">
        <v>8963</v>
      </c>
      <c r="B6201" s="25" t="s">
        <v>115</v>
      </c>
      <c r="C6201" s="25" t="s">
        <v>9107</v>
      </c>
      <c r="D6201" s="25" t="s">
        <v>218</v>
      </c>
      <c r="E6201" s="25" t="s">
        <v>56</v>
      </c>
      <c r="F6201" s="25" t="s">
        <v>9374</v>
      </c>
    </row>
    <row r="6202" customFormat="false" ht="15" hidden="false" customHeight="false" outlineLevel="0" collapsed="false">
      <c r="A6202" s="25" t="s">
        <v>8964</v>
      </c>
      <c r="B6202" s="25" t="s">
        <v>115</v>
      </c>
      <c r="C6202" s="25" t="s">
        <v>186</v>
      </c>
      <c r="D6202" s="25" t="s">
        <v>428</v>
      </c>
      <c r="E6202" s="25" t="s">
        <v>54</v>
      </c>
      <c r="F6202" s="25" t="s">
        <v>9374</v>
      </c>
      <c r="G6202" s="25" t="s">
        <v>9457</v>
      </c>
      <c r="H6202" s="25" t="n">
        <v>454</v>
      </c>
    </row>
    <row r="6203" customFormat="false" ht="15" hidden="false" customHeight="false" outlineLevel="0" collapsed="false">
      <c r="A6203" s="25" t="s">
        <v>517</v>
      </c>
      <c r="B6203" s="25" t="s">
        <v>69</v>
      </c>
      <c r="C6203" s="25" t="s">
        <v>178</v>
      </c>
      <c r="D6203" s="25" t="s">
        <v>151</v>
      </c>
      <c r="E6203" s="25" t="s">
        <v>54</v>
      </c>
      <c r="F6203" s="25" t="s">
        <v>9360</v>
      </c>
      <c r="G6203" s="25" t="s">
        <v>9424</v>
      </c>
      <c r="H6203" s="25" t="n">
        <v>6659</v>
      </c>
    </row>
    <row r="6204" customFormat="false" ht="15" hidden="false" customHeight="false" outlineLevel="0" collapsed="false">
      <c r="A6204" s="25" t="s">
        <v>5214</v>
      </c>
      <c r="B6204" s="25" t="s">
        <v>95</v>
      </c>
      <c r="C6204" s="25" t="s">
        <v>186</v>
      </c>
      <c r="D6204" s="25" t="s">
        <v>663</v>
      </c>
      <c r="E6204" s="25" t="s">
        <v>54</v>
      </c>
      <c r="F6204" s="25" t="s">
        <v>9360</v>
      </c>
      <c r="G6204" s="25" t="s">
        <v>9391</v>
      </c>
      <c r="H6204" s="25" t="n">
        <v>572</v>
      </c>
    </row>
    <row r="6205" customFormat="false" ht="15" hidden="false" customHeight="false" outlineLevel="0" collapsed="false">
      <c r="A6205" s="25" t="s">
        <v>4005</v>
      </c>
      <c r="B6205" s="25" t="s">
        <v>87</v>
      </c>
      <c r="C6205" s="25" t="s">
        <v>170</v>
      </c>
      <c r="D6205" s="25" t="s">
        <v>445</v>
      </c>
      <c r="E6205" s="25" t="s">
        <v>54</v>
      </c>
      <c r="F6205" s="25" t="s">
        <v>9360</v>
      </c>
      <c r="G6205" s="25" t="s">
        <v>9457</v>
      </c>
      <c r="H6205" s="25" t="n">
        <v>1046</v>
      </c>
    </row>
    <row r="6206" customFormat="false" ht="15" hidden="false" customHeight="false" outlineLevel="0" collapsed="false">
      <c r="A6206" s="25" t="s">
        <v>5496</v>
      </c>
      <c r="B6206" s="25" t="s">
        <v>94</v>
      </c>
      <c r="C6206" s="25" t="s">
        <v>170</v>
      </c>
      <c r="E6206" s="25" t="s">
        <v>56</v>
      </c>
      <c r="F6206" s="25" t="s">
        <v>9360</v>
      </c>
    </row>
    <row r="6207" customFormat="false" ht="15" hidden="false" customHeight="false" outlineLevel="0" collapsed="false">
      <c r="A6207" s="25" t="s">
        <v>5756</v>
      </c>
      <c r="B6207" s="25" t="s">
        <v>96</v>
      </c>
      <c r="C6207" s="25" t="s">
        <v>160</v>
      </c>
      <c r="D6207" s="25" t="s">
        <v>1690</v>
      </c>
      <c r="E6207" s="25" t="s">
        <v>54</v>
      </c>
      <c r="F6207" s="25" t="s">
        <v>9360</v>
      </c>
      <c r="G6207" s="25" t="s">
        <v>9463</v>
      </c>
      <c r="H6207" s="25" t="n">
        <v>3281</v>
      </c>
    </row>
    <row r="6208" customFormat="false" ht="15" hidden="false" customHeight="false" outlineLevel="0" collapsed="false">
      <c r="A6208" s="25" t="s">
        <v>2781</v>
      </c>
      <c r="B6208" s="25" t="s">
        <v>78</v>
      </c>
      <c r="C6208" s="25" t="s">
        <v>148</v>
      </c>
      <c r="D6208" s="25" t="s">
        <v>158</v>
      </c>
      <c r="E6208" s="25" t="s">
        <v>55</v>
      </c>
      <c r="F6208" s="25" t="s">
        <v>9360</v>
      </c>
      <c r="G6208" s="25" t="s">
        <v>9382</v>
      </c>
      <c r="H6208" s="25" t="n">
        <v>0</v>
      </c>
    </row>
    <row r="6209" customFormat="false" ht="15" hidden="false" customHeight="false" outlineLevel="0" collapsed="false">
      <c r="A6209" s="25" t="s">
        <v>6396</v>
      </c>
      <c r="B6209" s="25" t="s">
        <v>106</v>
      </c>
      <c r="C6209" s="25" t="s">
        <v>160</v>
      </c>
      <c r="D6209" s="25" t="s">
        <v>433</v>
      </c>
      <c r="E6209" s="25" t="s">
        <v>54</v>
      </c>
      <c r="F6209" s="25" t="s">
        <v>9360</v>
      </c>
      <c r="G6209" s="25" t="s">
        <v>9379</v>
      </c>
      <c r="H6209" s="25" t="n">
        <v>3462</v>
      </c>
    </row>
    <row r="6210" customFormat="false" ht="15" hidden="false" customHeight="false" outlineLevel="0" collapsed="false">
      <c r="A6210" s="25" t="s">
        <v>7558</v>
      </c>
      <c r="B6210" s="25" t="s">
        <v>112</v>
      </c>
      <c r="C6210" s="25" t="s">
        <v>178</v>
      </c>
      <c r="D6210" s="25" t="s">
        <v>444</v>
      </c>
      <c r="E6210" s="25" t="s">
        <v>54</v>
      </c>
      <c r="F6210" s="25" t="s">
        <v>9360</v>
      </c>
      <c r="G6210" s="25" t="s">
        <v>9369</v>
      </c>
      <c r="H6210" s="25" t="n">
        <v>6029</v>
      </c>
    </row>
    <row r="6211" customFormat="false" ht="15" hidden="false" customHeight="false" outlineLevel="0" collapsed="false">
      <c r="A6211" s="25" t="s">
        <v>7895</v>
      </c>
      <c r="B6211" s="25" t="s">
        <v>114</v>
      </c>
      <c r="C6211" s="25" t="s">
        <v>178</v>
      </c>
      <c r="D6211" s="25" t="s">
        <v>419</v>
      </c>
      <c r="E6211" s="25" t="s">
        <v>56</v>
      </c>
      <c r="F6211" s="25" t="s">
        <v>9360</v>
      </c>
    </row>
    <row r="6212" customFormat="false" ht="15" hidden="false" customHeight="false" outlineLevel="0" collapsed="false">
      <c r="A6212" s="25" t="s">
        <v>7896</v>
      </c>
      <c r="B6212" s="25" t="s">
        <v>114</v>
      </c>
      <c r="C6212" s="25" t="s">
        <v>186</v>
      </c>
      <c r="D6212" s="25" t="s">
        <v>1187</v>
      </c>
      <c r="E6212" s="25" t="s">
        <v>54</v>
      </c>
      <c r="F6212" s="25" t="s">
        <v>9360</v>
      </c>
      <c r="G6212" s="25" t="s">
        <v>9465</v>
      </c>
      <c r="H6212" s="25" t="n">
        <v>566</v>
      </c>
    </row>
    <row r="6213" customFormat="false" ht="15" hidden="false" customHeight="false" outlineLevel="0" collapsed="false">
      <c r="A6213" s="25" t="s">
        <v>8323</v>
      </c>
      <c r="B6213" s="25" t="s">
        <v>113</v>
      </c>
      <c r="C6213" s="25" t="s">
        <v>9107</v>
      </c>
      <c r="D6213" s="25" t="s">
        <v>665</v>
      </c>
      <c r="E6213" s="25" t="s">
        <v>55</v>
      </c>
      <c r="F6213" s="25" t="s">
        <v>9360</v>
      </c>
      <c r="G6213" s="25" t="s">
        <v>9452</v>
      </c>
      <c r="H6213" s="25" t="n">
        <v>0</v>
      </c>
    </row>
    <row r="6214" customFormat="false" ht="15" hidden="false" customHeight="false" outlineLevel="0" collapsed="false">
      <c r="A6214" s="25" t="s">
        <v>1390</v>
      </c>
      <c r="B6214" s="25" t="s">
        <v>73</v>
      </c>
      <c r="C6214" s="25" t="s">
        <v>148</v>
      </c>
      <c r="D6214" s="25" t="s">
        <v>231</v>
      </c>
      <c r="E6214" s="25" t="s">
        <v>55</v>
      </c>
      <c r="F6214" s="25" t="s">
        <v>9360</v>
      </c>
      <c r="G6214" s="25" t="s">
        <v>9456</v>
      </c>
      <c r="H6214" s="25" t="n">
        <v>0</v>
      </c>
    </row>
    <row r="6215" customFormat="false" ht="15" hidden="false" customHeight="false" outlineLevel="0" collapsed="false">
      <c r="A6215" s="25" t="s">
        <v>1391</v>
      </c>
      <c r="B6215" s="25" t="s">
        <v>73</v>
      </c>
      <c r="C6215" s="25" t="s">
        <v>170</v>
      </c>
      <c r="D6215" s="25" t="s">
        <v>180</v>
      </c>
      <c r="E6215" s="25" t="s">
        <v>54</v>
      </c>
      <c r="F6215" s="25" t="s">
        <v>9360</v>
      </c>
      <c r="G6215" s="25" t="s">
        <v>9445</v>
      </c>
      <c r="H6215" s="25" t="n">
        <v>1042</v>
      </c>
    </row>
    <row r="6216" customFormat="false" ht="15" hidden="false" customHeight="false" outlineLevel="0" collapsed="false">
      <c r="A6216" s="25" t="s">
        <v>6008</v>
      </c>
      <c r="B6216" s="25" t="s">
        <v>97</v>
      </c>
      <c r="C6216" s="25" t="s">
        <v>186</v>
      </c>
      <c r="D6216" s="25" t="s">
        <v>661</v>
      </c>
      <c r="E6216" s="25" t="s">
        <v>54</v>
      </c>
      <c r="F6216" s="25" t="s">
        <v>9360</v>
      </c>
      <c r="G6216" s="25" t="s">
        <v>9458</v>
      </c>
      <c r="H6216" s="25" t="n">
        <v>539</v>
      </c>
    </row>
    <row r="6217" customFormat="false" ht="15" hidden="false" customHeight="false" outlineLevel="0" collapsed="false">
      <c r="A6217" s="25" t="s">
        <v>6868</v>
      </c>
      <c r="B6217" s="25" t="s">
        <v>105</v>
      </c>
      <c r="C6217" s="25" t="s">
        <v>148</v>
      </c>
      <c r="E6217" s="25" t="s">
        <v>56</v>
      </c>
      <c r="F6217" s="25" t="s">
        <v>9360</v>
      </c>
    </row>
    <row r="6218" customFormat="false" ht="15" hidden="false" customHeight="false" outlineLevel="0" collapsed="false">
      <c r="A6218" s="25" t="s">
        <v>6869</v>
      </c>
      <c r="B6218" s="25" t="s">
        <v>105</v>
      </c>
      <c r="C6218" s="25" t="s">
        <v>148</v>
      </c>
      <c r="D6218" s="25" t="s">
        <v>494</v>
      </c>
      <c r="E6218" s="25" t="s">
        <v>54</v>
      </c>
      <c r="F6218" s="25" t="s">
        <v>9360</v>
      </c>
      <c r="G6218" s="25" t="s">
        <v>9489</v>
      </c>
      <c r="H6218" s="25" t="n">
        <v>56</v>
      </c>
    </row>
    <row r="6219" customFormat="false" ht="15" hidden="false" customHeight="false" outlineLevel="0" collapsed="false">
      <c r="A6219" s="25" t="s">
        <v>1703</v>
      </c>
      <c r="B6219" s="25" t="s">
        <v>71</v>
      </c>
      <c r="C6219" s="25" t="s">
        <v>148</v>
      </c>
      <c r="D6219" s="25" t="s">
        <v>154</v>
      </c>
      <c r="E6219" s="25" t="s">
        <v>54</v>
      </c>
      <c r="F6219" s="25" t="s">
        <v>9360</v>
      </c>
      <c r="G6219" s="25" t="s">
        <v>9485</v>
      </c>
      <c r="H6219" s="25" t="n">
        <v>60</v>
      </c>
    </row>
    <row r="6220" customFormat="false" ht="15" hidden="false" customHeight="false" outlineLevel="0" collapsed="false">
      <c r="A6220" s="25" t="s">
        <v>7243</v>
      </c>
      <c r="B6220" s="25" t="s">
        <v>104</v>
      </c>
      <c r="C6220" s="25" t="s">
        <v>148</v>
      </c>
      <c r="D6220" s="25" t="s">
        <v>444</v>
      </c>
      <c r="E6220" s="25" t="s">
        <v>55</v>
      </c>
      <c r="F6220" s="25" t="s">
        <v>9360</v>
      </c>
      <c r="G6220" s="25" t="s">
        <v>9376</v>
      </c>
      <c r="H6220" s="25" t="n">
        <v>0</v>
      </c>
    </row>
    <row r="6221" customFormat="false" ht="15" hidden="false" customHeight="false" outlineLevel="0" collapsed="false">
      <c r="A6221" s="25" t="s">
        <v>7244</v>
      </c>
      <c r="B6221" s="25" t="s">
        <v>104</v>
      </c>
      <c r="C6221" s="25" t="s">
        <v>160</v>
      </c>
      <c r="D6221" s="25" t="s">
        <v>860</v>
      </c>
      <c r="E6221" s="25" t="s">
        <v>54</v>
      </c>
      <c r="F6221" s="25" t="s">
        <v>9360</v>
      </c>
      <c r="G6221" s="25" t="s">
        <v>9442</v>
      </c>
      <c r="H6221" s="25" t="n">
        <v>3966</v>
      </c>
    </row>
    <row r="6222" customFormat="false" ht="15" hidden="false" customHeight="false" outlineLevel="0" collapsed="false">
      <c r="A6222" s="25" t="s">
        <v>4565</v>
      </c>
      <c r="B6222" s="25" t="s">
        <v>86</v>
      </c>
      <c r="C6222" s="25" t="s">
        <v>148</v>
      </c>
      <c r="D6222" s="25" t="s">
        <v>1156</v>
      </c>
      <c r="E6222" s="25" t="s">
        <v>55</v>
      </c>
      <c r="F6222" s="25" t="s">
        <v>9360</v>
      </c>
      <c r="G6222" s="25" t="s">
        <v>9376</v>
      </c>
      <c r="H6222" s="25" t="n">
        <v>0</v>
      </c>
    </row>
    <row r="6223" customFormat="false" ht="15" hidden="false" customHeight="false" outlineLevel="0" collapsed="false">
      <c r="A6223" s="25" t="s">
        <v>4705</v>
      </c>
      <c r="B6223" s="25" t="s">
        <v>90</v>
      </c>
      <c r="C6223" s="25" t="s">
        <v>186</v>
      </c>
      <c r="D6223" s="25" t="s">
        <v>1049</v>
      </c>
      <c r="E6223" s="25" t="s">
        <v>54</v>
      </c>
      <c r="F6223" s="25" t="s">
        <v>9360</v>
      </c>
      <c r="G6223" s="25" t="s">
        <v>9455</v>
      </c>
      <c r="H6223" s="25" t="n">
        <v>471</v>
      </c>
    </row>
    <row r="6224" customFormat="false" ht="15" hidden="false" customHeight="false" outlineLevel="0" collapsed="false">
      <c r="A6224" s="25" t="s">
        <v>8965</v>
      </c>
      <c r="B6224" s="25" t="s">
        <v>115</v>
      </c>
      <c r="C6224" s="25" t="s">
        <v>9107</v>
      </c>
      <c r="E6224" s="25" t="s">
        <v>56</v>
      </c>
      <c r="F6224" s="25" t="s">
        <v>9360</v>
      </c>
    </row>
    <row r="6225" customFormat="false" ht="15" hidden="false" customHeight="false" outlineLevel="0" collapsed="false">
      <c r="A6225" s="25" t="s">
        <v>518</v>
      </c>
      <c r="B6225" s="25" t="s">
        <v>69</v>
      </c>
      <c r="C6225" s="25" t="s">
        <v>186</v>
      </c>
      <c r="D6225" s="25" t="s">
        <v>210</v>
      </c>
      <c r="E6225" s="25" t="s">
        <v>54</v>
      </c>
      <c r="F6225" s="25" t="s">
        <v>9376</v>
      </c>
      <c r="G6225" s="25" t="s">
        <v>9382</v>
      </c>
      <c r="H6225" s="25" t="n">
        <v>597</v>
      </c>
    </row>
    <row r="6226" customFormat="false" ht="15" hidden="false" customHeight="false" outlineLevel="0" collapsed="false">
      <c r="A6226" s="25" t="s">
        <v>519</v>
      </c>
      <c r="B6226" s="25" t="s">
        <v>69</v>
      </c>
      <c r="C6226" s="25" t="s">
        <v>148</v>
      </c>
      <c r="D6226" s="25" t="s">
        <v>218</v>
      </c>
      <c r="E6226" s="25" t="s">
        <v>54</v>
      </c>
      <c r="F6226" s="25" t="s">
        <v>9376</v>
      </c>
      <c r="G6226" s="25" t="s">
        <v>9451</v>
      </c>
      <c r="H6226" s="25" t="n">
        <v>53</v>
      </c>
    </row>
    <row r="6227" customFormat="false" ht="15" hidden="false" customHeight="false" outlineLevel="0" collapsed="false">
      <c r="A6227" s="25" t="s">
        <v>520</v>
      </c>
      <c r="B6227" s="25" t="s">
        <v>69</v>
      </c>
      <c r="C6227" s="25" t="s">
        <v>148</v>
      </c>
      <c r="D6227" s="25" t="s">
        <v>237</v>
      </c>
      <c r="E6227" s="25" t="s">
        <v>54</v>
      </c>
      <c r="F6227" s="25" t="s">
        <v>9376</v>
      </c>
      <c r="G6227" s="25" t="s">
        <v>9385</v>
      </c>
      <c r="H6227" s="25" t="n">
        <v>59</v>
      </c>
    </row>
    <row r="6228" customFormat="false" ht="15" hidden="false" customHeight="false" outlineLevel="0" collapsed="false">
      <c r="A6228" s="25" t="s">
        <v>5215</v>
      </c>
      <c r="B6228" s="25" t="s">
        <v>95</v>
      </c>
      <c r="C6228" s="25" t="s">
        <v>170</v>
      </c>
      <c r="D6228" s="25" t="s">
        <v>2739</v>
      </c>
      <c r="E6228" s="25" t="s">
        <v>56</v>
      </c>
      <c r="F6228" s="25" t="s">
        <v>9376</v>
      </c>
    </row>
    <row r="6229" customFormat="false" ht="15" hidden="false" customHeight="false" outlineLevel="0" collapsed="false">
      <c r="A6229" s="25" t="s">
        <v>5216</v>
      </c>
      <c r="B6229" s="25" t="s">
        <v>95</v>
      </c>
      <c r="C6229" s="25" t="s">
        <v>186</v>
      </c>
      <c r="D6229" s="25" t="s">
        <v>445</v>
      </c>
      <c r="E6229" s="25" t="s">
        <v>54</v>
      </c>
      <c r="F6229" s="25" t="s">
        <v>9376</v>
      </c>
      <c r="G6229" s="25" t="s">
        <v>9475</v>
      </c>
      <c r="H6229" s="25" t="n">
        <v>606</v>
      </c>
    </row>
    <row r="6230" customFormat="false" ht="15" hidden="false" customHeight="false" outlineLevel="0" collapsed="false">
      <c r="A6230" s="25" t="s">
        <v>4006</v>
      </c>
      <c r="B6230" s="25" t="s">
        <v>87</v>
      </c>
      <c r="C6230" s="25" t="s">
        <v>178</v>
      </c>
      <c r="D6230" s="25" t="s">
        <v>1778</v>
      </c>
      <c r="E6230" s="25" t="s">
        <v>56</v>
      </c>
      <c r="F6230" s="25" t="s">
        <v>9376</v>
      </c>
    </row>
    <row r="6231" customFormat="false" ht="15" hidden="false" customHeight="false" outlineLevel="0" collapsed="false">
      <c r="A6231" s="25" t="s">
        <v>5757</v>
      </c>
      <c r="B6231" s="25" t="s">
        <v>96</v>
      </c>
      <c r="C6231" s="25" t="s">
        <v>170</v>
      </c>
      <c r="D6231" s="25" t="s">
        <v>494</v>
      </c>
      <c r="E6231" s="25" t="s">
        <v>55</v>
      </c>
      <c r="F6231" s="25" t="s">
        <v>9376</v>
      </c>
      <c r="G6231" s="25" t="s">
        <v>9453</v>
      </c>
      <c r="H6231" s="25" t="n">
        <v>0</v>
      </c>
    </row>
    <row r="6232" customFormat="false" ht="15" hidden="false" customHeight="false" outlineLevel="0" collapsed="false">
      <c r="A6232" s="25" t="s">
        <v>5758</v>
      </c>
      <c r="B6232" s="25" t="s">
        <v>96</v>
      </c>
      <c r="C6232" s="25" t="s">
        <v>9107</v>
      </c>
      <c r="D6232" s="25" t="s">
        <v>3373</v>
      </c>
      <c r="E6232" s="25" t="s">
        <v>54</v>
      </c>
      <c r="F6232" s="25" t="s">
        <v>9376</v>
      </c>
      <c r="G6232" s="25" t="s">
        <v>9481</v>
      </c>
      <c r="H6232" s="25" t="n">
        <v>5305</v>
      </c>
    </row>
    <row r="6233" customFormat="false" ht="15" hidden="false" customHeight="false" outlineLevel="0" collapsed="false">
      <c r="A6233" s="25" t="s">
        <v>6397</v>
      </c>
      <c r="B6233" s="25" t="s">
        <v>106</v>
      </c>
      <c r="C6233" s="25" t="s">
        <v>170</v>
      </c>
      <c r="D6233" s="25" t="s">
        <v>646</v>
      </c>
      <c r="E6233" s="25" t="s">
        <v>55</v>
      </c>
      <c r="F6233" s="25" t="s">
        <v>9376</v>
      </c>
      <c r="G6233" s="25" t="s">
        <v>9424</v>
      </c>
      <c r="H6233" s="25" t="n">
        <v>0</v>
      </c>
    </row>
    <row r="6234" customFormat="false" ht="15" hidden="false" customHeight="false" outlineLevel="0" collapsed="false">
      <c r="A6234" s="25" t="s">
        <v>7897</v>
      </c>
      <c r="B6234" s="25" t="s">
        <v>114</v>
      </c>
      <c r="C6234" s="25" t="s">
        <v>9107</v>
      </c>
      <c r="E6234" s="25" t="s">
        <v>56</v>
      </c>
      <c r="F6234" s="25" t="s">
        <v>9376</v>
      </c>
    </row>
    <row r="6235" customFormat="false" ht="15" hidden="false" customHeight="false" outlineLevel="0" collapsed="false">
      <c r="A6235" s="25" t="s">
        <v>7898</v>
      </c>
      <c r="B6235" s="25" t="s">
        <v>114</v>
      </c>
      <c r="C6235" s="25" t="s">
        <v>148</v>
      </c>
      <c r="E6235" s="25" t="s">
        <v>56</v>
      </c>
      <c r="F6235" s="25" t="s">
        <v>9376</v>
      </c>
    </row>
    <row r="6236" customFormat="false" ht="15" hidden="false" customHeight="false" outlineLevel="0" collapsed="false">
      <c r="A6236" s="25" t="s">
        <v>7899</v>
      </c>
      <c r="B6236" s="25" t="s">
        <v>114</v>
      </c>
      <c r="C6236" s="25" t="s">
        <v>186</v>
      </c>
      <c r="D6236" s="25" t="s">
        <v>494</v>
      </c>
      <c r="E6236" s="25" t="s">
        <v>55</v>
      </c>
      <c r="F6236" s="25" t="s">
        <v>9376</v>
      </c>
      <c r="G6236" s="25" t="s">
        <v>9489</v>
      </c>
      <c r="H6236" s="25" t="n">
        <v>0</v>
      </c>
    </row>
    <row r="6237" customFormat="false" ht="15" hidden="false" customHeight="false" outlineLevel="0" collapsed="false">
      <c r="A6237" s="25" t="s">
        <v>7900</v>
      </c>
      <c r="B6237" s="25" t="s">
        <v>114</v>
      </c>
      <c r="C6237" s="25" t="s">
        <v>186</v>
      </c>
      <c r="D6237" s="25" t="s">
        <v>609</v>
      </c>
      <c r="E6237" s="25" t="s">
        <v>54</v>
      </c>
      <c r="F6237" s="25" t="s">
        <v>9376</v>
      </c>
      <c r="G6237" s="25" t="s">
        <v>9397</v>
      </c>
      <c r="H6237" s="25" t="n">
        <v>596</v>
      </c>
    </row>
    <row r="6238" customFormat="false" ht="15" hidden="false" customHeight="false" outlineLevel="0" collapsed="false">
      <c r="A6238" s="25" t="s">
        <v>8324</v>
      </c>
      <c r="B6238" s="25" t="s">
        <v>113</v>
      </c>
      <c r="C6238" s="25" t="s">
        <v>186</v>
      </c>
      <c r="D6238" s="25" t="s">
        <v>433</v>
      </c>
      <c r="E6238" s="25" t="s">
        <v>54</v>
      </c>
      <c r="F6238" s="25" t="s">
        <v>9376</v>
      </c>
      <c r="G6238" s="25" t="s">
        <v>9442</v>
      </c>
      <c r="H6238" s="25" t="n">
        <v>545</v>
      </c>
    </row>
    <row r="6239" customFormat="false" ht="15" hidden="false" customHeight="false" outlineLevel="0" collapsed="false">
      <c r="A6239" s="25" t="s">
        <v>6675</v>
      </c>
      <c r="B6239" s="25" t="s">
        <v>107</v>
      </c>
      <c r="C6239" s="25" t="s">
        <v>186</v>
      </c>
      <c r="D6239" s="25" t="s">
        <v>419</v>
      </c>
      <c r="E6239" s="25" t="s">
        <v>54</v>
      </c>
      <c r="F6239" s="25" t="s">
        <v>9376</v>
      </c>
      <c r="G6239" s="25" t="s">
        <v>9400</v>
      </c>
      <c r="H6239" s="25" t="n">
        <v>548</v>
      </c>
    </row>
    <row r="6240" customFormat="false" ht="15" hidden="false" customHeight="false" outlineLevel="0" collapsed="false">
      <c r="A6240" s="25" t="s">
        <v>3413</v>
      </c>
      <c r="B6240" s="25" t="s">
        <v>77</v>
      </c>
      <c r="C6240" s="25" t="s">
        <v>160</v>
      </c>
      <c r="D6240" s="25" t="s">
        <v>215</v>
      </c>
      <c r="E6240" s="25" t="s">
        <v>55</v>
      </c>
      <c r="F6240" s="25" t="s">
        <v>9376</v>
      </c>
      <c r="G6240" s="25" t="s">
        <v>9498</v>
      </c>
      <c r="H6240" s="25" t="n">
        <v>0</v>
      </c>
    </row>
    <row r="6241" customFormat="false" ht="15" hidden="false" customHeight="false" outlineLevel="0" collapsed="false">
      <c r="A6241" s="25" t="s">
        <v>6009</v>
      </c>
      <c r="B6241" s="25" t="s">
        <v>97</v>
      </c>
      <c r="C6241" s="25" t="s">
        <v>186</v>
      </c>
      <c r="D6241" s="25" t="s">
        <v>1049</v>
      </c>
      <c r="E6241" s="25" t="s">
        <v>54</v>
      </c>
      <c r="F6241" s="25" t="s">
        <v>9376</v>
      </c>
      <c r="G6241" s="25" t="s">
        <v>9402</v>
      </c>
      <c r="H6241" s="25" t="n">
        <v>415</v>
      </c>
    </row>
    <row r="6242" customFormat="false" ht="15" hidden="false" customHeight="false" outlineLevel="0" collapsed="false">
      <c r="A6242" s="25" t="s">
        <v>7245</v>
      </c>
      <c r="B6242" s="25" t="s">
        <v>104</v>
      </c>
      <c r="C6242" s="25" t="s">
        <v>9107</v>
      </c>
      <c r="D6242" s="25" t="s">
        <v>433</v>
      </c>
      <c r="E6242" s="25" t="s">
        <v>54</v>
      </c>
      <c r="F6242" s="25" t="s">
        <v>9376</v>
      </c>
      <c r="G6242" s="25" t="s">
        <v>9371</v>
      </c>
      <c r="H6242" s="25" t="n">
        <v>3754</v>
      </c>
    </row>
    <row r="6243" customFormat="false" ht="15" hidden="false" customHeight="false" outlineLevel="0" collapsed="false">
      <c r="A6243" s="25" t="s">
        <v>8966</v>
      </c>
      <c r="B6243" s="25" t="s">
        <v>115</v>
      </c>
      <c r="C6243" s="25" t="s">
        <v>186</v>
      </c>
      <c r="E6243" s="25" t="s">
        <v>56</v>
      </c>
      <c r="F6243" s="25" t="s">
        <v>9376</v>
      </c>
    </row>
    <row r="6244" customFormat="false" ht="15" hidden="false" customHeight="false" outlineLevel="0" collapsed="false">
      <c r="A6244" s="25" t="s">
        <v>8967</v>
      </c>
      <c r="B6244" s="25" t="s">
        <v>115</v>
      </c>
      <c r="C6244" s="25" t="s">
        <v>186</v>
      </c>
      <c r="E6244" s="25" t="s">
        <v>56</v>
      </c>
      <c r="F6244" s="25" t="s">
        <v>9376</v>
      </c>
    </row>
    <row r="6245" customFormat="false" ht="15" hidden="false" customHeight="false" outlineLevel="0" collapsed="false">
      <c r="A6245" s="25" t="s">
        <v>8968</v>
      </c>
      <c r="B6245" s="25" t="s">
        <v>115</v>
      </c>
      <c r="C6245" s="25" t="s">
        <v>186</v>
      </c>
      <c r="D6245" s="25" t="s">
        <v>478</v>
      </c>
      <c r="E6245" s="25" t="s">
        <v>54</v>
      </c>
      <c r="F6245" s="25" t="s">
        <v>9376</v>
      </c>
      <c r="G6245" s="25" t="s">
        <v>9471</v>
      </c>
      <c r="H6245" s="25" t="n">
        <v>498</v>
      </c>
    </row>
    <row r="6246" customFormat="false" ht="15" hidden="false" customHeight="false" outlineLevel="0" collapsed="false">
      <c r="A6246" s="25" t="s">
        <v>4889</v>
      </c>
      <c r="B6246" s="25" t="s">
        <v>98</v>
      </c>
      <c r="C6246" s="25" t="s">
        <v>186</v>
      </c>
      <c r="D6246" s="25" t="s">
        <v>218</v>
      </c>
      <c r="E6246" s="25" t="s">
        <v>54</v>
      </c>
      <c r="F6246" s="25" t="s">
        <v>9371</v>
      </c>
      <c r="G6246" s="25" t="s">
        <v>9486</v>
      </c>
      <c r="H6246" s="25" t="n">
        <v>489</v>
      </c>
    </row>
    <row r="6247" customFormat="false" ht="15" hidden="false" customHeight="false" outlineLevel="0" collapsed="false">
      <c r="A6247" s="25" t="s">
        <v>4890</v>
      </c>
      <c r="B6247" s="25" t="s">
        <v>98</v>
      </c>
      <c r="C6247" s="25" t="s">
        <v>170</v>
      </c>
      <c r="D6247" s="25" t="s">
        <v>3359</v>
      </c>
      <c r="E6247" s="25" t="s">
        <v>54</v>
      </c>
      <c r="F6247" s="25" t="s">
        <v>9371</v>
      </c>
      <c r="G6247" s="25" t="s">
        <v>9382</v>
      </c>
      <c r="H6247" s="25" t="n">
        <v>1022</v>
      </c>
    </row>
    <row r="6248" customFormat="false" ht="15" hidden="false" customHeight="false" outlineLevel="0" collapsed="false">
      <c r="A6248" s="25" t="s">
        <v>4007</v>
      </c>
      <c r="B6248" s="25" t="s">
        <v>87</v>
      </c>
      <c r="C6248" s="25" t="s">
        <v>178</v>
      </c>
      <c r="D6248" s="25" t="s">
        <v>193</v>
      </c>
      <c r="E6248" s="25" t="s">
        <v>55</v>
      </c>
      <c r="F6248" s="25" t="s">
        <v>9371</v>
      </c>
      <c r="G6248" s="25" t="s">
        <v>9458</v>
      </c>
      <c r="H6248" s="25" t="n">
        <v>0</v>
      </c>
    </row>
    <row r="6249" customFormat="false" ht="15" hidden="false" customHeight="false" outlineLevel="0" collapsed="false">
      <c r="A6249" s="25" t="s">
        <v>2319</v>
      </c>
      <c r="B6249" s="25" t="s">
        <v>80</v>
      </c>
      <c r="C6249" s="25" t="s">
        <v>186</v>
      </c>
      <c r="D6249" s="25" t="s">
        <v>210</v>
      </c>
      <c r="E6249" s="25" t="s">
        <v>54</v>
      </c>
      <c r="F6249" s="25" t="s">
        <v>9371</v>
      </c>
      <c r="G6249" s="25" t="s">
        <v>9396</v>
      </c>
      <c r="H6249" s="25" t="n">
        <v>525</v>
      </c>
    </row>
    <row r="6250" customFormat="false" ht="15" hidden="false" customHeight="false" outlineLevel="0" collapsed="false">
      <c r="A6250" s="25" t="s">
        <v>2320</v>
      </c>
      <c r="B6250" s="25" t="s">
        <v>80</v>
      </c>
      <c r="C6250" s="25" t="s">
        <v>170</v>
      </c>
      <c r="D6250" s="25" t="s">
        <v>191</v>
      </c>
      <c r="E6250" s="25" t="s">
        <v>54</v>
      </c>
      <c r="F6250" s="25" t="s">
        <v>9371</v>
      </c>
      <c r="G6250" s="25" t="s">
        <v>9392</v>
      </c>
      <c r="H6250" s="25" t="n">
        <v>1252</v>
      </c>
    </row>
    <row r="6251" customFormat="false" ht="15" hidden="false" customHeight="false" outlineLevel="0" collapsed="false">
      <c r="A6251" s="25" t="s">
        <v>6202</v>
      </c>
      <c r="B6251" s="25" t="s">
        <v>108</v>
      </c>
      <c r="C6251" s="25" t="s">
        <v>9107</v>
      </c>
      <c r="E6251" s="25" t="s">
        <v>56</v>
      </c>
      <c r="F6251" s="25" t="s">
        <v>9371</v>
      </c>
    </row>
    <row r="6252" customFormat="false" ht="15" hidden="false" customHeight="false" outlineLevel="0" collapsed="false">
      <c r="A6252" s="25" t="s">
        <v>2782</v>
      </c>
      <c r="B6252" s="25" t="s">
        <v>78</v>
      </c>
      <c r="C6252" s="25" t="s">
        <v>160</v>
      </c>
      <c r="D6252" s="25" t="s">
        <v>167</v>
      </c>
      <c r="E6252" s="25" t="s">
        <v>55</v>
      </c>
      <c r="F6252" s="25" t="s">
        <v>9371</v>
      </c>
      <c r="G6252" s="25" t="s">
        <v>9481</v>
      </c>
      <c r="H6252" s="25" t="n">
        <v>0</v>
      </c>
    </row>
    <row r="6253" customFormat="false" ht="15" hidden="false" customHeight="false" outlineLevel="0" collapsed="false">
      <c r="A6253" s="25" t="s">
        <v>2783</v>
      </c>
      <c r="B6253" s="25" t="s">
        <v>78</v>
      </c>
      <c r="C6253" s="25" t="s">
        <v>148</v>
      </c>
      <c r="D6253" s="25" t="s">
        <v>184</v>
      </c>
      <c r="E6253" s="25" t="s">
        <v>54</v>
      </c>
      <c r="F6253" s="25" t="s">
        <v>9371</v>
      </c>
      <c r="G6253" s="25" t="s">
        <v>9396</v>
      </c>
      <c r="H6253" s="25" t="n">
        <v>63</v>
      </c>
    </row>
    <row r="6254" customFormat="false" ht="15" hidden="false" customHeight="false" outlineLevel="0" collapsed="false">
      <c r="A6254" s="25" t="s">
        <v>6398</v>
      </c>
      <c r="B6254" s="25" t="s">
        <v>106</v>
      </c>
      <c r="C6254" s="25" t="s">
        <v>148</v>
      </c>
      <c r="D6254" s="25" t="s">
        <v>633</v>
      </c>
      <c r="E6254" s="25" t="s">
        <v>55</v>
      </c>
      <c r="F6254" s="25" t="s">
        <v>9371</v>
      </c>
      <c r="G6254" s="25" t="s">
        <v>9435</v>
      </c>
      <c r="H6254" s="25" t="n">
        <v>0</v>
      </c>
    </row>
    <row r="6255" customFormat="false" ht="15" hidden="false" customHeight="false" outlineLevel="0" collapsed="false">
      <c r="A6255" s="25" t="s">
        <v>7901</v>
      </c>
      <c r="B6255" s="25" t="s">
        <v>114</v>
      </c>
      <c r="C6255" s="25" t="s">
        <v>186</v>
      </c>
      <c r="D6255" s="25" t="s">
        <v>646</v>
      </c>
      <c r="E6255" s="25" t="s">
        <v>54</v>
      </c>
      <c r="F6255" s="25" t="s">
        <v>9371</v>
      </c>
      <c r="G6255" s="25" t="s">
        <v>9495</v>
      </c>
      <c r="H6255" s="25" t="n">
        <v>474</v>
      </c>
    </row>
    <row r="6256" customFormat="false" ht="15" hidden="false" customHeight="false" outlineLevel="0" collapsed="false">
      <c r="A6256" s="25" t="s">
        <v>7902</v>
      </c>
      <c r="B6256" s="25" t="s">
        <v>114</v>
      </c>
      <c r="C6256" s="25" t="s">
        <v>170</v>
      </c>
      <c r="D6256" s="25" t="s">
        <v>1351</v>
      </c>
      <c r="E6256" s="25" t="s">
        <v>54</v>
      </c>
      <c r="F6256" s="25" t="s">
        <v>9371</v>
      </c>
      <c r="G6256" s="25" t="s">
        <v>9457</v>
      </c>
      <c r="H6256" s="25" t="n">
        <v>1132</v>
      </c>
    </row>
    <row r="6257" customFormat="false" ht="15" hidden="false" customHeight="false" outlineLevel="0" collapsed="false">
      <c r="A6257" s="25" t="s">
        <v>1099</v>
      </c>
      <c r="B6257" s="25" t="s">
        <v>72</v>
      </c>
      <c r="C6257" s="25" t="s">
        <v>170</v>
      </c>
      <c r="D6257" s="25" t="s">
        <v>266</v>
      </c>
      <c r="E6257" s="25" t="s">
        <v>55</v>
      </c>
      <c r="F6257" s="25" t="s">
        <v>9371</v>
      </c>
      <c r="G6257" s="25" t="s">
        <v>9388</v>
      </c>
      <c r="H6257" s="25" t="n">
        <v>0</v>
      </c>
    </row>
    <row r="6258" customFormat="false" ht="15" hidden="false" customHeight="false" outlineLevel="0" collapsed="false">
      <c r="A6258" s="25" t="s">
        <v>1100</v>
      </c>
      <c r="B6258" s="25" t="s">
        <v>72</v>
      </c>
      <c r="C6258" s="25" t="s">
        <v>170</v>
      </c>
      <c r="D6258" s="25" t="s">
        <v>167</v>
      </c>
      <c r="E6258" s="25" t="s">
        <v>54</v>
      </c>
      <c r="F6258" s="25" t="s">
        <v>9371</v>
      </c>
      <c r="G6258" s="25" t="s">
        <v>9456</v>
      </c>
      <c r="H6258" s="25" t="n">
        <v>1215</v>
      </c>
    </row>
    <row r="6259" customFormat="false" ht="15" hidden="false" customHeight="false" outlineLevel="0" collapsed="false">
      <c r="A6259" s="25" t="s">
        <v>6676</v>
      </c>
      <c r="B6259" s="25" t="s">
        <v>107</v>
      </c>
      <c r="C6259" s="25" t="s">
        <v>170</v>
      </c>
      <c r="D6259" s="25" t="s">
        <v>494</v>
      </c>
      <c r="E6259" s="25" t="s">
        <v>54</v>
      </c>
      <c r="F6259" s="25" t="s">
        <v>9371</v>
      </c>
      <c r="G6259" s="25" t="s">
        <v>9398</v>
      </c>
      <c r="H6259" s="25" t="n">
        <v>1081</v>
      </c>
    </row>
    <row r="6260" customFormat="false" ht="15" hidden="false" customHeight="false" outlineLevel="0" collapsed="false">
      <c r="A6260" s="25" t="s">
        <v>6677</v>
      </c>
      <c r="B6260" s="25" t="s">
        <v>107</v>
      </c>
      <c r="C6260" s="25" t="s">
        <v>148</v>
      </c>
      <c r="D6260" s="25" t="s">
        <v>156</v>
      </c>
      <c r="E6260" s="25" t="s">
        <v>54</v>
      </c>
      <c r="F6260" s="25" t="s">
        <v>9371</v>
      </c>
      <c r="G6260" s="25" t="s">
        <v>9458</v>
      </c>
      <c r="H6260" s="25" t="n">
        <v>49</v>
      </c>
    </row>
    <row r="6261" customFormat="false" ht="15" hidden="false" customHeight="false" outlineLevel="0" collapsed="false">
      <c r="A6261" s="25" t="s">
        <v>8652</v>
      </c>
      <c r="B6261" s="25" t="s">
        <v>116</v>
      </c>
      <c r="C6261" s="25" t="s">
        <v>186</v>
      </c>
      <c r="D6261" s="25" t="s">
        <v>195</v>
      </c>
      <c r="E6261" s="25" t="s">
        <v>54</v>
      </c>
      <c r="F6261" s="25" t="s">
        <v>9371</v>
      </c>
      <c r="G6261" s="25" t="s">
        <v>9388</v>
      </c>
      <c r="H6261" s="25" t="n">
        <v>653</v>
      </c>
    </row>
    <row r="6262" customFormat="false" ht="15" hidden="false" customHeight="false" outlineLevel="0" collapsed="false">
      <c r="A6262" s="25" t="s">
        <v>1392</v>
      </c>
      <c r="B6262" s="25" t="s">
        <v>73</v>
      </c>
      <c r="C6262" s="25" t="s">
        <v>170</v>
      </c>
      <c r="D6262" s="25" t="s">
        <v>188</v>
      </c>
      <c r="E6262" s="25" t="s">
        <v>55</v>
      </c>
      <c r="F6262" s="25" t="s">
        <v>9371</v>
      </c>
      <c r="G6262" s="25" t="s">
        <v>9487</v>
      </c>
      <c r="H6262" s="25" t="n">
        <v>0</v>
      </c>
    </row>
    <row r="6263" customFormat="false" ht="15" hidden="false" customHeight="false" outlineLevel="0" collapsed="false">
      <c r="A6263" s="25" t="s">
        <v>1393</v>
      </c>
      <c r="B6263" s="25" t="s">
        <v>73</v>
      </c>
      <c r="C6263" s="25" t="s">
        <v>160</v>
      </c>
      <c r="D6263" s="25" t="s">
        <v>248</v>
      </c>
      <c r="E6263" s="25" t="s">
        <v>55</v>
      </c>
      <c r="F6263" s="25" t="s">
        <v>9371</v>
      </c>
      <c r="G6263" s="25" t="s">
        <v>9462</v>
      </c>
      <c r="H6263" s="25" t="n">
        <v>0</v>
      </c>
    </row>
    <row r="6264" customFormat="false" ht="15" hidden="false" customHeight="false" outlineLevel="0" collapsed="false">
      <c r="A6264" s="25" t="s">
        <v>3699</v>
      </c>
      <c r="B6264" s="25" t="s">
        <v>79</v>
      </c>
      <c r="C6264" s="25" t="s">
        <v>170</v>
      </c>
      <c r="D6264" s="25" t="s">
        <v>188</v>
      </c>
      <c r="E6264" s="25" t="s">
        <v>54</v>
      </c>
      <c r="F6264" s="25" t="s">
        <v>9371</v>
      </c>
      <c r="G6264" s="25" t="s">
        <v>9385</v>
      </c>
      <c r="H6264" s="25" t="n">
        <v>1105</v>
      </c>
    </row>
    <row r="6265" customFormat="false" ht="15" hidden="false" customHeight="false" outlineLevel="0" collapsed="false">
      <c r="A6265" s="25" t="s">
        <v>6010</v>
      </c>
      <c r="B6265" s="25" t="s">
        <v>97</v>
      </c>
      <c r="C6265" s="25" t="s">
        <v>170</v>
      </c>
      <c r="D6265" s="25" t="s">
        <v>1055</v>
      </c>
      <c r="E6265" s="25" t="s">
        <v>54</v>
      </c>
      <c r="F6265" s="25" t="s">
        <v>9371</v>
      </c>
      <c r="G6265" s="25" t="s">
        <v>9402</v>
      </c>
      <c r="H6265" s="25" t="n">
        <v>948</v>
      </c>
    </row>
    <row r="6266" customFormat="false" ht="15" hidden="false" customHeight="false" outlineLevel="0" collapsed="false">
      <c r="A6266" s="25" t="s">
        <v>7246</v>
      </c>
      <c r="B6266" s="25" t="s">
        <v>104</v>
      </c>
      <c r="C6266" s="25" t="s">
        <v>160</v>
      </c>
      <c r="D6266" s="25" t="s">
        <v>646</v>
      </c>
      <c r="E6266" s="25" t="s">
        <v>55</v>
      </c>
      <c r="F6266" s="25" t="s">
        <v>9371</v>
      </c>
      <c r="G6266" s="25" t="s">
        <v>9379</v>
      </c>
      <c r="H6266" s="25" t="n">
        <v>0</v>
      </c>
    </row>
    <row r="6267" customFormat="false" ht="15" hidden="false" customHeight="false" outlineLevel="0" collapsed="false">
      <c r="A6267" s="25" t="s">
        <v>4566</v>
      </c>
      <c r="B6267" s="25" t="s">
        <v>86</v>
      </c>
      <c r="C6267" s="25" t="s">
        <v>148</v>
      </c>
      <c r="D6267" s="25" t="s">
        <v>1156</v>
      </c>
      <c r="E6267" s="25" t="s">
        <v>55</v>
      </c>
      <c r="F6267" s="25" t="s">
        <v>9371</v>
      </c>
      <c r="G6267" s="25" t="s">
        <v>9435</v>
      </c>
      <c r="H6267" s="25" t="n">
        <v>0</v>
      </c>
    </row>
    <row r="6268" customFormat="false" ht="15" hidden="false" customHeight="false" outlineLevel="0" collapsed="false">
      <c r="A6268" s="25" t="s">
        <v>521</v>
      </c>
      <c r="B6268" s="25" t="s">
        <v>69</v>
      </c>
      <c r="C6268" s="25" t="s">
        <v>170</v>
      </c>
      <c r="D6268" s="25" t="s">
        <v>225</v>
      </c>
      <c r="E6268" s="25" t="s">
        <v>55</v>
      </c>
      <c r="F6268" s="25" t="s">
        <v>9400</v>
      </c>
      <c r="G6268" s="25" t="s">
        <v>9382</v>
      </c>
      <c r="H6268" s="25" t="n">
        <v>0</v>
      </c>
    </row>
    <row r="6269" customFormat="false" ht="15" hidden="false" customHeight="false" outlineLevel="0" collapsed="false">
      <c r="A6269" s="25" t="s">
        <v>522</v>
      </c>
      <c r="B6269" s="25" t="s">
        <v>69</v>
      </c>
      <c r="C6269" s="25" t="s">
        <v>148</v>
      </c>
      <c r="D6269" s="25" t="s">
        <v>154</v>
      </c>
      <c r="E6269" s="25" t="s">
        <v>54</v>
      </c>
      <c r="F6269" s="25" t="s">
        <v>9400</v>
      </c>
      <c r="G6269" s="25" t="s">
        <v>9484</v>
      </c>
      <c r="H6269" s="25" t="n">
        <v>44</v>
      </c>
    </row>
    <row r="6270" customFormat="false" ht="15" hidden="false" customHeight="false" outlineLevel="0" collapsed="false">
      <c r="A6270" s="25" t="s">
        <v>5217</v>
      </c>
      <c r="B6270" s="25" t="s">
        <v>95</v>
      </c>
      <c r="C6270" s="25" t="s">
        <v>170</v>
      </c>
      <c r="D6270" s="25" t="s">
        <v>5204</v>
      </c>
      <c r="E6270" s="25" t="s">
        <v>56</v>
      </c>
      <c r="F6270" s="25" t="s">
        <v>9400</v>
      </c>
    </row>
    <row r="6271" customFormat="false" ht="15" hidden="false" customHeight="false" outlineLevel="0" collapsed="false">
      <c r="A6271" s="25" t="s">
        <v>5218</v>
      </c>
      <c r="B6271" s="25" t="s">
        <v>95</v>
      </c>
      <c r="C6271" s="25" t="s">
        <v>9107</v>
      </c>
      <c r="D6271" s="25" t="s">
        <v>1795</v>
      </c>
      <c r="E6271" s="25" t="s">
        <v>54</v>
      </c>
      <c r="F6271" s="25" t="s">
        <v>9400</v>
      </c>
      <c r="G6271" s="25" t="s">
        <v>9450</v>
      </c>
      <c r="H6271" s="25" t="n">
        <v>4343</v>
      </c>
    </row>
    <row r="6272" customFormat="false" ht="15" hidden="false" customHeight="false" outlineLevel="0" collapsed="false">
      <c r="A6272" s="25" t="s">
        <v>806</v>
      </c>
      <c r="B6272" s="25" t="s">
        <v>70</v>
      </c>
      <c r="C6272" s="25" t="s">
        <v>178</v>
      </c>
      <c r="D6272" s="25" t="s">
        <v>162</v>
      </c>
      <c r="E6272" s="25" t="s">
        <v>54</v>
      </c>
      <c r="F6272" s="25" t="s">
        <v>9400</v>
      </c>
      <c r="G6272" s="25" t="s">
        <v>9385</v>
      </c>
      <c r="H6272" s="25" t="n">
        <v>5096</v>
      </c>
    </row>
    <row r="6273" customFormat="false" ht="15" hidden="false" customHeight="false" outlineLevel="0" collapsed="false">
      <c r="A6273" s="25" t="s">
        <v>807</v>
      </c>
      <c r="B6273" s="25" t="s">
        <v>70</v>
      </c>
      <c r="C6273" s="25" t="s">
        <v>178</v>
      </c>
      <c r="D6273" s="25" t="s">
        <v>266</v>
      </c>
      <c r="E6273" s="25" t="s">
        <v>54</v>
      </c>
      <c r="F6273" s="25" t="s">
        <v>9400</v>
      </c>
      <c r="G6273" s="25" t="s">
        <v>9407</v>
      </c>
      <c r="H6273" s="25" t="n">
        <v>4994</v>
      </c>
    </row>
    <row r="6274" customFormat="false" ht="15" hidden="false" customHeight="false" outlineLevel="0" collapsed="false">
      <c r="A6274" s="25" t="s">
        <v>4008</v>
      </c>
      <c r="B6274" s="25" t="s">
        <v>87</v>
      </c>
      <c r="C6274" s="25" t="s">
        <v>170</v>
      </c>
      <c r="D6274" s="25" t="s">
        <v>452</v>
      </c>
      <c r="E6274" s="25" t="s">
        <v>54</v>
      </c>
      <c r="F6274" s="25" t="s">
        <v>9400</v>
      </c>
      <c r="G6274" s="25" t="s">
        <v>9463</v>
      </c>
      <c r="H6274" s="25" t="n">
        <v>1251</v>
      </c>
    </row>
    <row r="6275" customFormat="false" ht="15" hidden="false" customHeight="false" outlineLevel="0" collapsed="false">
      <c r="A6275" s="25" t="s">
        <v>5759</v>
      </c>
      <c r="B6275" s="25" t="s">
        <v>96</v>
      </c>
      <c r="C6275" s="25" t="s">
        <v>186</v>
      </c>
      <c r="D6275" s="25" t="s">
        <v>1690</v>
      </c>
      <c r="E6275" s="25" t="s">
        <v>54</v>
      </c>
      <c r="F6275" s="25" t="s">
        <v>9400</v>
      </c>
      <c r="G6275" s="25" t="s">
        <v>9435</v>
      </c>
      <c r="H6275" s="25" t="n">
        <v>602</v>
      </c>
    </row>
    <row r="6276" customFormat="false" ht="15" hidden="false" customHeight="false" outlineLevel="0" collapsed="false">
      <c r="A6276" s="25" t="s">
        <v>5760</v>
      </c>
      <c r="B6276" s="25" t="s">
        <v>96</v>
      </c>
      <c r="C6276" s="25" t="s">
        <v>186</v>
      </c>
      <c r="D6276" s="25" t="s">
        <v>622</v>
      </c>
      <c r="E6276" s="25" t="s">
        <v>54</v>
      </c>
      <c r="F6276" s="25" t="s">
        <v>9400</v>
      </c>
      <c r="G6276" s="25" t="s">
        <v>9391</v>
      </c>
      <c r="H6276" s="25" t="n">
        <v>600</v>
      </c>
    </row>
    <row r="6277" customFormat="false" ht="15" hidden="false" customHeight="false" outlineLevel="0" collapsed="false">
      <c r="A6277" s="25" t="s">
        <v>5761</v>
      </c>
      <c r="B6277" s="25" t="s">
        <v>96</v>
      </c>
      <c r="C6277" s="25" t="s">
        <v>186</v>
      </c>
      <c r="D6277" s="25" t="s">
        <v>463</v>
      </c>
      <c r="E6277" s="25" t="s">
        <v>54</v>
      </c>
      <c r="F6277" s="25" t="s">
        <v>9400</v>
      </c>
      <c r="G6277" s="25" t="s">
        <v>9397</v>
      </c>
      <c r="H6277" s="25" t="n">
        <v>595</v>
      </c>
    </row>
    <row r="6278" customFormat="false" ht="15" hidden="false" customHeight="false" outlineLevel="0" collapsed="false">
      <c r="A6278" s="25" t="s">
        <v>6203</v>
      </c>
      <c r="B6278" s="25" t="s">
        <v>108</v>
      </c>
      <c r="C6278" s="25" t="s">
        <v>148</v>
      </c>
      <c r="D6278" s="25" t="s">
        <v>156</v>
      </c>
      <c r="E6278" s="25" t="s">
        <v>55</v>
      </c>
      <c r="F6278" s="25" t="s">
        <v>9400</v>
      </c>
      <c r="G6278" s="25" t="s">
        <v>9481</v>
      </c>
      <c r="H6278" s="25" t="n">
        <v>0</v>
      </c>
    </row>
    <row r="6279" customFormat="false" ht="15" hidden="false" customHeight="false" outlineLevel="0" collapsed="false">
      <c r="A6279" s="25" t="s">
        <v>2784</v>
      </c>
      <c r="B6279" s="25" t="s">
        <v>78</v>
      </c>
      <c r="C6279" s="25" t="s">
        <v>9107</v>
      </c>
      <c r="D6279" s="25" t="s">
        <v>191</v>
      </c>
      <c r="E6279" s="25" t="s">
        <v>55</v>
      </c>
      <c r="F6279" s="25" t="s">
        <v>9400</v>
      </c>
      <c r="G6279" s="25" t="s">
        <v>9421</v>
      </c>
      <c r="H6279" s="25" t="n">
        <v>0</v>
      </c>
    </row>
    <row r="6280" customFormat="false" ht="15" hidden="false" customHeight="false" outlineLevel="0" collapsed="false">
      <c r="A6280" s="25" t="s">
        <v>6399</v>
      </c>
      <c r="B6280" s="25" t="s">
        <v>106</v>
      </c>
      <c r="C6280" s="25" t="s">
        <v>160</v>
      </c>
      <c r="D6280" s="25" t="s">
        <v>195</v>
      </c>
      <c r="E6280" s="25" t="s">
        <v>54</v>
      </c>
      <c r="F6280" s="25" t="s">
        <v>9400</v>
      </c>
      <c r="G6280" s="25" t="s">
        <v>9496</v>
      </c>
      <c r="H6280" s="25" t="n">
        <v>3064</v>
      </c>
    </row>
    <row r="6281" customFormat="false" ht="15" hidden="false" customHeight="false" outlineLevel="0" collapsed="false">
      <c r="A6281" s="25" t="s">
        <v>6678</v>
      </c>
      <c r="B6281" s="25" t="s">
        <v>107</v>
      </c>
      <c r="C6281" s="25" t="s">
        <v>160</v>
      </c>
      <c r="D6281" s="25" t="s">
        <v>2530</v>
      </c>
      <c r="E6281" s="25" t="s">
        <v>56</v>
      </c>
      <c r="F6281" s="25" t="s">
        <v>9400</v>
      </c>
    </row>
    <row r="6282" customFormat="false" ht="15" hidden="false" customHeight="false" outlineLevel="0" collapsed="false">
      <c r="A6282" s="25" t="s">
        <v>1394</v>
      </c>
      <c r="B6282" s="25" t="s">
        <v>73</v>
      </c>
      <c r="C6282" s="25" t="s">
        <v>148</v>
      </c>
      <c r="D6282" s="25" t="s">
        <v>145</v>
      </c>
      <c r="E6282" s="25" t="s">
        <v>55</v>
      </c>
      <c r="F6282" s="25" t="s">
        <v>9400</v>
      </c>
      <c r="G6282" s="25" t="s">
        <v>9489</v>
      </c>
      <c r="H6282" s="25" t="n">
        <v>0</v>
      </c>
    </row>
    <row r="6283" customFormat="false" ht="15" hidden="false" customHeight="false" outlineLevel="0" collapsed="false">
      <c r="A6283" s="25" t="s">
        <v>3700</v>
      </c>
      <c r="B6283" s="25" t="s">
        <v>79</v>
      </c>
      <c r="C6283" s="25" t="s">
        <v>160</v>
      </c>
      <c r="D6283" s="25" t="s">
        <v>257</v>
      </c>
      <c r="E6283" s="25" t="s">
        <v>55</v>
      </c>
      <c r="F6283" s="25" t="s">
        <v>9400</v>
      </c>
      <c r="G6283" s="25" t="s">
        <v>9485</v>
      </c>
      <c r="H6283" s="25" t="n">
        <v>0</v>
      </c>
    </row>
    <row r="6284" customFormat="false" ht="15" hidden="false" customHeight="false" outlineLevel="0" collapsed="false">
      <c r="A6284" s="25" t="s">
        <v>6011</v>
      </c>
      <c r="B6284" s="25" t="s">
        <v>97</v>
      </c>
      <c r="C6284" s="25" t="s">
        <v>178</v>
      </c>
      <c r="D6284" s="25" t="s">
        <v>193</v>
      </c>
      <c r="E6284" s="25" t="s">
        <v>54</v>
      </c>
      <c r="F6284" s="25" t="s">
        <v>9400</v>
      </c>
      <c r="G6284" s="25" t="s">
        <v>9492</v>
      </c>
      <c r="H6284" s="25" t="n">
        <v>5790</v>
      </c>
    </row>
    <row r="6285" customFormat="false" ht="15" hidden="false" customHeight="false" outlineLevel="0" collapsed="false">
      <c r="A6285" s="25" t="s">
        <v>4331</v>
      </c>
      <c r="B6285" s="25" t="s">
        <v>88</v>
      </c>
      <c r="C6285" s="25" t="s">
        <v>9107</v>
      </c>
      <c r="D6285" s="25" t="s">
        <v>644</v>
      </c>
      <c r="E6285" s="25" t="s">
        <v>54</v>
      </c>
      <c r="F6285" s="25" t="s">
        <v>9400</v>
      </c>
      <c r="G6285" s="25" t="s">
        <v>9382</v>
      </c>
      <c r="H6285" s="25" t="n">
        <v>5688</v>
      </c>
    </row>
    <row r="6286" customFormat="false" ht="15" hidden="false" customHeight="false" outlineLevel="0" collapsed="false">
      <c r="A6286" s="25" t="s">
        <v>1704</v>
      </c>
      <c r="B6286" s="25" t="s">
        <v>71</v>
      </c>
      <c r="C6286" s="25" t="s">
        <v>186</v>
      </c>
      <c r="D6286" s="25" t="s">
        <v>210</v>
      </c>
      <c r="E6286" s="25" t="s">
        <v>54</v>
      </c>
      <c r="F6286" s="25" t="s">
        <v>9400</v>
      </c>
      <c r="G6286" s="25" t="s">
        <v>9424</v>
      </c>
      <c r="H6286" s="25" t="n">
        <v>672</v>
      </c>
    </row>
    <row r="6287" customFormat="false" ht="15" hidden="false" customHeight="false" outlineLevel="0" collapsed="false">
      <c r="A6287" s="25" t="s">
        <v>1705</v>
      </c>
      <c r="B6287" s="25" t="s">
        <v>71</v>
      </c>
      <c r="C6287" s="25" t="s">
        <v>148</v>
      </c>
      <c r="D6287" s="25" t="s">
        <v>151</v>
      </c>
      <c r="E6287" s="25" t="s">
        <v>54</v>
      </c>
      <c r="F6287" s="25" t="s">
        <v>9400</v>
      </c>
      <c r="G6287" s="25" t="s">
        <v>9475</v>
      </c>
      <c r="H6287" s="25" t="n">
        <v>62</v>
      </c>
    </row>
    <row r="6288" customFormat="false" ht="15" hidden="false" customHeight="false" outlineLevel="0" collapsed="false">
      <c r="A6288" s="25" t="s">
        <v>7247</v>
      </c>
      <c r="B6288" s="25" t="s">
        <v>104</v>
      </c>
      <c r="C6288" s="25" t="s">
        <v>9107</v>
      </c>
      <c r="D6288" s="25" t="s">
        <v>665</v>
      </c>
      <c r="E6288" s="25" t="s">
        <v>54</v>
      </c>
      <c r="F6288" s="25" t="s">
        <v>9400</v>
      </c>
      <c r="G6288" s="25" t="s">
        <v>9476</v>
      </c>
      <c r="H6288" s="25" t="n">
        <v>4577</v>
      </c>
    </row>
    <row r="6289" customFormat="false" ht="15" hidden="false" customHeight="false" outlineLevel="0" collapsed="false">
      <c r="A6289" s="25" t="s">
        <v>4567</v>
      </c>
      <c r="B6289" s="25" t="s">
        <v>86</v>
      </c>
      <c r="C6289" s="25" t="s">
        <v>186</v>
      </c>
      <c r="E6289" s="25" t="s">
        <v>56</v>
      </c>
      <c r="F6289" s="25" t="s">
        <v>9400</v>
      </c>
    </row>
    <row r="6290" customFormat="false" ht="15" hidden="false" customHeight="false" outlineLevel="0" collapsed="false">
      <c r="A6290" s="25" t="s">
        <v>523</v>
      </c>
      <c r="B6290" s="25" t="s">
        <v>69</v>
      </c>
      <c r="C6290" s="25" t="s">
        <v>148</v>
      </c>
      <c r="D6290" s="25" t="s">
        <v>198</v>
      </c>
      <c r="E6290" s="25" t="s">
        <v>55</v>
      </c>
      <c r="F6290" s="25" t="s">
        <v>9380</v>
      </c>
      <c r="G6290" s="25" t="s">
        <v>9457</v>
      </c>
      <c r="H6290" s="25" t="n">
        <v>0</v>
      </c>
    </row>
    <row r="6291" customFormat="false" ht="15" hidden="false" customHeight="false" outlineLevel="0" collapsed="false">
      <c r="A6291" s="25" t="s">
        <v>524</v>
      </c>
      <c r="B6291" s="25" t="s">
        <v>69</v>
      </c>
      <c r="C6291" s="25" t="s">
        <v>170</v>
      </c>
      <c r="D6291" s="25" t="s">
        <v>266</v>
      </c>
      <c r="E6291" s="25" t="s">
        <v>54</v>
      </c>
      <c r="F6291" s="25" t="s">
        <v>9380</v>
      </c>
      <c r="G6291" s="25" t="s">
        <v>9499</v>
      </c>
      <c r="H6291" s="25" t="n">
        <v>1118</v>
      </c>
    </row>
    <row r="6292" customFormat="false" ht="15" hidden="false" customHeight="false" outlineLevel="0" collapsed="false">
      <c r="A6292" s="25" t="s">
        <v>525</v>
      </c>
      <c r="B6292" s="25" t="s">
        <v>69</v>
      </c>
      <c r="C6292" s="25" t="s">
        <v>148</v>
      </c>
      <c r="D6292" s="25" t="s">
        <v>158</v>
      </c>
      <c r="E6292" s="25" t="s">
        <v>54</v>
      </c>
      <c r="F6292" s="25" t="s">
        <v>9380</v>
      </c>
      <c r="G6292" s="25" t="s">
        <v>9391</v>
      </c>
      <c r="H6292" s="25" t="n">
        <v>55</v>
      </c>
    </row>
    <row r="6293" customFormat="false" ht="15" hidden="false" customHeight="false" outlineLevel="0" collapsed="false">
      <c r="A6293" s="25" t="s">
        <v>4891</v>
      </c>
      <c r="B6293" s="25" t="s">
        <v>98</v>
      </c>
      <c r="C6293" s="25" t="s">
        <v>9107</v>
      </c>
      <c r="D6293" s="25" t="s">
        <v>484</v>
      </c>
      <c r="E6293" s="25" t="s">
        <v>54</v>
      </c>
      <c r="F6293" s="25" t="s">
        <v>9380</v>
      </c>
      <c r="G6293" s="25" t="s">
        <v>9486</v>
      </c>
      <c r="H6293" s="25" t="n">
        <v>5052</v>
      </c>
    </row>
    <row r="6294" customFormat="false" ht="15" hidden="false" customHeight="false" outlineLevel="0" collapsed="false">
      <c r="A6294" s="25" t="s">
        <v>4892</v>
      </c>
      <c r="B6294" s="25" t="s">
        <v>98</v>
      </c>
      <c r="C6294" s="25" t="s">
        <v>9107</v>
      </c>
      <c r="D6294" s="25" t="s">
        <v>3373</v>
      </c>
      <c r="E6294" s="25" t="s">
        <v>54</v>
      </c>
      <c r="F6294" s="25" t="s">
        <v>9380</v>
      </c>
      <c r="G6294" s="25" t="s">
        <v>9389</v>
      </c>
      <c r="H6294" s="25" t="n">
        <v>4023</v>
      </c>
    </row>
    <row r="6295" customFormat="false" ht="15" hidden="false" customHeight="false" outlineLevel="0" collapsed="false">
      <c r="A6295" s="25" t="s">
        <v>5219</v>
      </c>
      <c r="B6295" s="25" t="s">
        <v>95</v>
      </c>
      <c r="C6295" s="25" t="s">
        <v>148</v>
      </c>
      <c r="E6295" s="25" t="s">
        <v>56</v>
      </c>
      <c r="F6295" s="25" t="s">
        <v>9380</v>
      </c>
    </row>
    <row r="6296" customFormat="false" ht="15" hidden="false" customHeight="false" outlineLevel="0" collapsed="false">
      <c r="A6296" s="25" t="s">
        <v>5220</v>
      </c>
      <c r="B6296" s="25" t="s">
        <v>95</v>
      </c>
      <c r="C6296" s="25" t="s">
        <v>148</v>
      </c>
      <c r="D6296" s="25" t="s">
        <v>2530</v>
      </c>
      <c r="E6296" s="25" t="s">
        <v>54</v>
      </c>
      <c r="F6296" s="25" t="s">
        <v>9380</v>
      </c>
      <c r="G6296" s="25" t="s">
        <v>9391</v>
      </c>
      <c r="H6296" s="25" t="n">
        <v>57</v>
      </c>
    </row>
    <row r="6297" customFormat="false" ht="15" hidden="false" customHeight="false" outlineLevel="0" collapsed="false">
      <c r="A6297" s="25" t="s">
        <v>4009</v>
      </c>
      <c r="B6297" s="25" t="s">
        <v>87</v>
      </c>
      <c r="C6297" s="25" t="s">
        <v>148</v>
      </c>
      <c r="D6297" s="25" t="s">
        <v>1690</v>
      </c>
      <c r="E6297" s="25" t="s">
        <v>54</v>
      </c>
      <c r="F6297" s="25" t="s">
        <v>9380</v>
      </c>
      <c r="G6297" s="25" t="s">
        <v>9455</v>
      </c>
      <c r="H6297" s="25" t="n">
        <v>59</v>
      </c>
    </row>
    <row r="6298" customFormat="false" ht="15" hidden="false" customHeight="false" outlineLevel="0" collapsed="false">
      <c r="A6298" s="25" t="s">
        <v>5497</v>
      </c>
      <c r="B6298" s="25" t="s">
        <v>94</v>
      </c>
      <c r="C6298" s="25" t="s">
        <v>148</v>
      </c>
      <c r="D6298" s="25" t="s">
        <v>1653</v>
      </c>
      <c r="E6298" s="25" t="s">
        <v>55</v>
      </c>
      <c r="F6298" s="25" t="s">
        <v>9380</v>
      </c>
      <c r="G6298" s="25" t="s">
        <v>9454</v>
      </c>
      <c r="H6298" s="25" t="n">
        <v>0</v>
      </c>
    </row>
    <row r="6299" customFormat="false" ht="15" hidden="false" customHeight="false" outlineLevel="0" collapsed="false">
      <c r="A6299" s="25" t="s">
        <v>5498</v>
      </c>
      <c r="B6299" s="25" t="s">
        <v>94</v>
      </c>
      <c r="C6299" s="25" t="s">
        <v>9107</v>
      </c>
      <c r="D6299" s="25" t="s">
        <v>1189</v>
      </c>
      <c r="E6299" s="25" t="s">
        <v>54</v>
      </c>
      <c r="F6299" s="25" t="s">
        <v>9380</v>
      </c>
      <c r="G6299" s="25" t="s">
        <v>9392</v>
      </c>
      <c r="H6299" s="25" t="n">
        <v>5544</v>
      </c>
    </row>
    <row r="6300" customFormat="false" ht="15" hidden="false" customHeight="false" outlineLevel="0" collapsed="false">
      <c r="A6300" s="25" t="s">
        <v>2321</v>
      </c>
      <c r="B6300" s="25" t="s">
        <v>80</v>
      </c>
      <c r="C6300" s="25" t="s">
        <v>9107</v>
      </c>
      <c r="D6300" s="25" t="s">
        <v>266</v>
      </c>
      <c r="E6300" s="25" t="s">
        <v>55</v>
      </c>
      <c r="F6300" s="25" t="s">
        <v>9380</v>
      </c>
      <c r="G6300" s="25" t="s">
        <v>9450</v>
      </c>
      <c r="H6300" s="25" t="n">
        <v>0</v>
      </c>
    </row>
    <row r="6301" customFormat="false" ht="15" hidden="false" customHeight="false" outlineLevel="0" collapsed="false">
      <c r="A6301" s="25" t="s">
        <v>2322</v>
      </c>
      <c r="B6301" s="25" t="s">
        <v>80</v>
      </c>
      <c r="C6301" s="25" t="s">
        <v>148</v>
      </c>
      <c r="D6301" s="25" t="s">
        <v>162</v>
      </c>
      <c r="E6301" s="25" t="s">
        <v>55</v>
      </c>
      <c r="F6301" s="25" t="s">
        <v>9380</v>
      </c>
      <c r="G6301" s="25" t="s">
        <v>9384</v>
      </c>
      <c r="H6301" s="25" t="n">
        <v>0</v>
      </c>
    </row>
    <row r="6302" customFormat="false" ht="15" hidden="false" customHeight="false" outlineLevel="0" collapsed="false">
      <c r="A6302" s="25" t="s">
        <v>2323</v>
      </c>
      <c r="B6302" s="25" t="s">
        <v>80</v>
      </c>
      <c r="C6302" s="25" t="s">
        <v>9107</v>
      </c>
      <c r="D6302" s="25" t="s">
        <v>218</v>
      </c>
      <c r="E6302" s="25" t="s">
        <v>54</v>
      </c>
      <c r="F6302" s="25" t="s">
        <v>9380</v>
      </c>
      <c r="G6302" s="25" t="s">
        <v>9378</v>
      </c>
      <c r="H6302" s="25" t="n">
        <v>4598</v>
      </c>
    </row>
    <row r="6303" customFormat="false" ht="15" hidden="false" customHeight="false" outlineLevel="0" collapsed="false">
      <c r="A6303" s="25" t="s">
        <v>2324</v>
      </c>
      <c r="B6303" s="25" t="s">
        <v>80</v>
      </c>
      <c r="C6303" s="25" t="s">
        <v>9107</v>
      </c>
      <c r="D6303" s="25" t="s">
        <v>184</v>
      </c>
      <c r="E6303" s="25" t="s">
        <v>54</v>
      </c>
      <c r="F6303" s="25" t="s">
        <v>9380</v>
      </c>
      <c r="G6303" s="25" t="s">
        <v>9379</v>
      </c>
      <c r="H6303" s="25" t="n">
        <v>5008</v>
      </c>
    </row>
    <row r="6304" customFormat="false" ht="15" hidden="false" customHeight="false" outlineLevel="0" collapsed="false">
      <c r="A6304" s="25" t="s">
        <v>2325</v>
      </c>
      <c r="B6304" s="25" t="s">
        <v>80</v>
      </c>
      <c r="C6304" s="25" t="s">
        <v>9107</v>
      </c>
      <c r="D6304" s="25" t="s">
        <v>158</v>
      </c>
      <c r="E6304" s="25" t="s">
        <v>54</v>
      </c>
      <c r="F6304" s="25" t="s">
        <v>9380</v>
      </c>
      <c r="G6304" s="25" t="s">
        <v>9482</v>
      </c>
      <c r="H6304" s="25" t="n">
        <v>3932</v>
      </c>
    </row>
    <row r="6305" customFormat="false" ht="15" hidden="false" customHeight="false" outlineLevel="0" collapsed="false">
      <c r="A6305" s="25" t="s">
        <v>5762</v>
      </c>
      <c r="B6305" s="25" t="s">
        <v>96</v>
      </c>
      <c r="C6305" s="25" t="s">
        <v>170</v>
      </c>
      <c r="D6305" s="25" t="s">
        <v>1640</v>
      </c>
      <c r="E6305" s="25" t="s">
        <v>54</v>
      </c>
      <c r="F6305" s="25" t="s">
        <v>9380</v>
      </c>
      <c r="G6305" s="25" t="s">
        <v>9497</v>
      </c>
      <c r="H6305" s="25" t="n">
        <v>1166</v>
      </c>
    </row>
    <row r="6306" customFormat="false" ht="15" hidden="false" customHeight="false" outlineLevel="0" collapsed="false">
      <c r="A6306" s="25" t="s">
        <v>2785</v>
      </c>
      <c r="B6306" s="25" t="s">
        <v>78</v>
      </c>
      <c r="C6306" s="25" t="s">
        <v>170</v>
      </c>
      <c r="D6306" s="25" t="s">
        <v>145</v>
      </c>
      <c r="E6306" s="25" t="s">
        <v>55</v>
      </c>
      <c r="F6306" s="25" t="s">
        <v>9380</v>
      </c>
      <c r="G6306" s="25" t="s">
        <v>9483</v>
      </c>
      <c r="H6306" s="25" t="n">
        <v>0</v>
      </c>
    </row>
    <row r="6307" customFormat="false" ht="15" hidden="false" customHeight="false" outlineLevel="0" collapsed="false">
      <c r="A6307" s="25" t="s">
        <v>6400</v>
      </c>
      <c r="B6307" s="25" t="s">
        <v>106</v>
      </c>
      <c r="C6307" s="25" t="s">
        <v>170</v>
      </c>
      <c r="D6307" s="25" t="s">
        <v>449</v>
      </c>
      <c r="E6307" s="25" t="s">
        <v>54</v>
      </c>
      <c r="F6307" s="25" t="s">
        <v>9380</v>
      </c>
      <c r="G6307" s="25" t="s">
        <v>9369</v>
      </c>
      <c r="H6307" s="25" t="n">
        <v>1195</v>
      </c>
    </row>
    <row r="6308" customFormat="false" ht="15" hidden="false" customHeight="false" outlineLevel="0" collapsed="false">
      <c r="A6308" s="25" t="s">
        <v>7559</v>
      </c>
      <c r="B6308" s="25" t="s">
        <v>112</v>
      </c>
      <c r="C6308" s="25" t="s">
        <v>148</v>
      </c>
      <c r="D6308" s="25" t="s">
        <v>1351</v>
      </c>
      <c r="E6308" s="25" t="s">
        <v>55</v>
      </c>
      <c r="F6308" s="25" t="s">
        <v>9380</v>
      </c>
      <c r="G6308" s="25" t="s">
        <v>9442</v>
      </c>
      <c r="H6308" s="25" t="n">
        <v>0</v>
      </c>
    </row>
    <row r="6309" customFormat="false" ht="15" hidden="false" customHeight="false" outlineLevel="0" collapsed="false">
      <c r="A6309" s="25" t="s">
        <v>3127</v>
      </c>
      <c r="B6309" s="25" t="s">
        <v>76</v>
      </c>
      <c r="C6309" s="25" t="s">
        <v>186</v>
      </c>
      <c r="D6309" s="25" t="s">
        <v>248</v>
      </c>
      <c r="E6309" s="25" t="s">
        <v>54</v>
      </c>
      <c r="F6309" s="25" t="s">
        <v>9380</v>
      </c>
      <c r="G6309" s="25" t="s">
        <v>9494</v>
      </c>
      <c r="H6309" s="25" t="n">
        <v>551</v>
      </c>
    </row>
    <row r="6310" customFormat="false" ht="15" hidden="false" customHeight="false" outlineLevel="0" collapsed="false">
      <c r="A6310" s="25" t="s">
        <v>3128</v>
      </c>
      <c r="B6310" s="25" t="s">
        <v>76</v>
      </c>
      <c r="C6310" s="25" t="s">
        <v>186</v>
      </c>
      <c r="D6310" s="25" t="s">
        <v>240</v>
      </c>
      <c r="E6310" s="25" t="s">
        <v>54</v>
      </c>
      <c r="F6310" s="25" t="s">
        <v>9380</v>
      </c>
      <c r="G6310" s="25" t="s">
        <v>9391</v>
      </c>
      <c r="H6310" s="25" t="n">
        <v>623</v>
      </c>
    </row>
    <row r="6311" customFormat="false" ht="15" hidden="false" customHeight="false" outlineLevel="0" collapsed="false">
      <c r="A6311" s="25" t="s">
        <v>8325</v>
      </c>
      <c r="B6311" s="25" t="s">
        <v>113</v>
      </c>
      <c r="C6311" s="25" t="s">
        <v>9107</v>
      </c>
      <c r="D6311" s="25" t="s">
        <v>494</v>
      </c>
      <c r="E6311" s="25" t="s">
        <v>55</v>
      </c>
      <c r="F6311" s="25" t="s">
        <v>9380</v>
      </c>
      <c r="G6311" s="25" t="s">
        <v>9489</v>
      </c>
      <c r="H6311" s="25" t="n">
        <v>0</v>
      </c>
    </row>
    <row r="6312" customFormat="false" ht="15" hidden="false" customHeight="false" outlineLevel="0" collapsed="false">
      <c r="A6312" s="25" t="s">
        <v>8326</v>
      </c>
      <c r="B6312" s="25" t="s">
        <v>113</v>
      </c>
      <c r="C6312" s="25" t="s">
        <v>148</v>
      </c>
      <c r="D6312" s="25" t="s">
        <v>2863</v>
      </c>
      <c r="E6312" s="25" t="s">
        <v>55</v>
      </c>
      <c r="F6312" s="25" t="s">
        <v>9380</v>
      </c>
      <c r="G6312" s="25" t="s">
        <v>9437</v>
      </c>
      <c r="H6312" s="25" t="n">
        <v>0</v>
      </c>
    </row>
    <row r="6313" customFormat="false" ht="15" hidden="false" customHeight="false" outlineLevel="0" collapsed="false">
      <c r="A6313" s="25" t="s">
        <v>1101</v>
      </c>
      <c r="B6313" s="25" t="s">
        <v>72</v>
      </c>
      <c r="C6313" s="25" t="s">
        <v>148</v>
      </c>
      <c r="D6313" s="25" t="s">
        <v>248</v>
      </c>
      <c r="E6313" s="25" t="s">
        <v>55</v>
      </c>
      <c r="F6313" s="25" t="s">
        <v>9380</v>
      </c>
      <c r="G6313" s="25" t="s">
        <v>9379</v>
      </c>
      <c r="H6313" s="25" t="n">
        <v>0</v>
      </c>
    </row>
    <row r="6314" customFormat="false" ht="15" hidden="false" customHeight="false" outlineLevel="0" collapsed="false">
      <c r="A6314" s="25" t="s">
        <v>6679</v>
      </c>
      <c r="B6314" s="25" t="s">
        <v>107</v>
      </c>
      <c r="C6314" s="25" t="s">
        <v>148</v>
      </c>
      <c r="E6314" s="25" t="s">
        <v>56</v>
      </c>
      <c r="F6314" s="25" t="s">
        <v>9380</v>
      </c>
    </row>
    <row r="6315" customFormat="false" ht="15" hidden="false" customHeight="false" outlineLevel="0" collapsed="false">
      <c r="A6315" s="25" t="s">
        <v>6680</v>
      </c>
      <c r="B6315" s="25" t="s">
        <v>107</v>
      </c>
      <c r="C6315" s="25" t="s">
        <v>186</v>
      </c>
      <c r="D6315" s="25" t="s">
        <v>419</v>
      </c>
      <c r="E6315" s="25" t="s">
        <v>55</v>
      </c>
      <c r="F6315" s="25" t="s">
        <v>9380</v>
      </c>
      <c r="G6315" s="25" t="s">
        <v>9390</v>
      </c>
      <c r="H6315" s="25" t="n">
        <v>0</v>
      </c>
    </row>
    <row r="6316" customFormat="false" ht="15" hidden="false" customHeight="false" outlineLevel="0" collapsed="false">
      <c r="A6316" s="25" t="s">
        <v>6681</v>
      </c>
      <c r="B6316" s="25" t="s">
        <v>107</v>
      </c>
      <c r="C6316" s="25" t="s">
        <v>9107</v>
      </c>
      <c r="D6316" s="25" t="s">
        <v>1351</v>
      </c>
      <c r="E6316" s="25" t="s">
        <v>54</v>
      </c>
      <c r="F6316" s="25" t="s">
        <v>9380</v>
      </c>
      <c r="G6316" s="25" t="s">
        <v>9377</v>
      </c>
      <c r="H6316" s="25" t="n">
        <v>4592</v>
      </c>
    </row>
    <row r="6317" customFormat="false" ht="15" hidden="false" customHeight="false" outlineLevel="0" collapsed="false">
      <c r="A6317" s="25" t="s">
        <v>3414</v>
      </c>
      <c r="B6317" s="25" t="s">
        <v>77</v>
      </c>
      <c r="C6317" s="25" t="s">
        <v>186</v>
      </c>
      <c r="D6317" s="25" t="s">
        <v>218</v>
      </c>
      <c r="E6317" s="25" t="s">
        <v>54</v>
      </c>
      <c r="F6317" s="25" t="s">
        <v>9380</v>
      </c>
      <c r="G6317" s="25" t="s">
        <v>9480</v>
      </c>
      <c r="H6317" s="25" t="n">
        <v>555</v>
      </c>
    </row>
    <row r="6318" customFormat="false" ht="15" hidden="false" customHeight="false" outlineLevel="0" collapsed="false">
      <c r="A6318" s="25" t="s">
        <v>3415</v>
      </c>
      <c r="B6318" s="25" t="s">
        <v>77</v>
      </c>
      <c r="C6318" s="25" t="s">
        <v>160</v>
      </c>
      <c r="D6318" s="25" t="s">
        <v>237</v>
      </c>
      <c r="E6318" s="25" t="s">
        <v>54</v>
      </c>
      <c r="F6318" s="25" t="s">
        <v>9380</v>
      </c>
      <c r="G6318" s="25" t="s">
        <v>9451</v>
      </c>
      <c r="H6318" s="25" t="n">
        <v>3703</v>
      </c>
    </row>
    <row r="6319" customFormat="false" ht="15" hidden="false" customHeight="false" outlineLevel="0" collapsed="false">
      <c r="A6319" s="25" t="s">
        <v>8653</v>
      </c>
      <c r="B6319" s="25" t="s">
        <v>116</v>
      </c>
      <c r="C6319" s="25" t="s">
        <v>170</v>
      </c>
      <c r="D6319" s="25" t="s">
        <v>444</v>
      </c>
      <c r="E6319" s="25" t="s">
        <v>54</v>
      </c>
      <c r="F6319" s="25" t="s">
        <v>9380</v>
      </c>
      <c r="G6319" s="25" t="s">
        <v>9479</v>
      </c>
      <c r="H6319" s="25" t="n">
        <v>942</v>
      </c>
    </row>
    <row r="6320" customFormat="false" ht="15" hidden="false" customHeight="false" outlineLevel="0" collapsed="false">
      <c r="A6320" s="25" t="s">
        <v>8654</v>
      </c>
      <c r="B6320" s="25" t="s">
        <v>116</v>
      </c>
      <c r="C6320" s="25" t="s">
        <v>178</v>
      </c>
      <c r="D6320" s="25" t="s">
        <v>417</v>
      </c>
      <c r="E6320" s="25" t="s">
        <v>54</v>
      </c>
      <c r="F6320" s="25" t="s">
        <v>9380</v>
      </c>
      <c r="G6320" s="25" t="s">
        <v>9475</v>
      </c>
      <c r="H6320" s="25" t="n">
        <v>6489</v>
      </c>
    </row>
    <row r="6321" customFormat="false" ht="15" hidden="false" customHeight="false" outlineLevel="0" collapsed="false">
      <c r="A6321" s="25" t="s">
        <v>3701</v>
      </c>
      <c r="B6321" s="25" t="s">
        <v>79</v>
      </c>
      <c r="C6321" s="25" t="s">
        <v>9107</v>
      </c>
      <c r="D6321" s="25" t="s">
        <v>210</v>
      </c>
      <c r="E6321" s="25" t="s">
        <v>55</v>
      </c>
      <c r="F6321" s="25" t="s">
        <v>9380</v>
      </c>
      <c r="G6321" s="25" t="s">
        <v>9453</v>
      </c>
      <c r="H6321" s="25" t="n">
        <v>0</v>
      </c>
    </row>
    <row r="6322" customFormat="false" ht="15" hidden="false" customHeight="false" outlineLevel="0" collapsed="false">
      <c r="A6322" s="25" t="s">
        <v>6870</v>
      </c>
      <c r="B6322" s="25" t="s">
        <v>105</v>
      </c>
      <c r="C6322" s="25" t="s">
        <v>148</v>
      </c>
      <c r="E6322" s="25" t="s">
        <v>56</v>
      </c>
      <c r="F6322" s="25" t="s">
        <v>9380</v>
      </c>
    </row>
    <row r="6323" customFormat="false" ht="15" hidden="false" customHeight="false" outlineLevel="0" collapsed="false">
      <c r="A6323" s="25" t="s">
        <v>6871</v>
      </c>
      <c r="B6323" s="25" t="s">
        <v>105</v>
      </c>
      <c r="C6323" s="25" t="s">
        <v>148</v>
      </c>
      <c r="D6323" s="25" t="s">
        <v>860</v>
      </c>
      <c r="E6323" s="25" t="s">
        <v>54</v>
      </c>
      <c r="F6323" s="25" t="s">
        <v>9380</v>
      </c>
      <c r="G6323" s="25" t="s">
        <v>9446</v>
      </c>
      <c r="H6323" s="25" t="n">
        <v>63</v>
      </c>
    </row>
    <row r="6324" customFormat="false" ht="15" hidden="false" customHeight="false" outlineLevel="0" collapsed="false">
      <c r="A6324" s="25" t="s">
        <v>4332</v>
      </c>
      <c r="B6324" s="25" t="s">
        <v>88</v>
      </c>
      <c r="C6324" s="25" t="s">
        <v>9107</v>
      </c>
      <c r="D6324" s="25" t="s">
        <v>445</v>
      </c>
      <c r="E6324" s="25" t="s">
        <v>54</v>
      </c>
      <c r="F6324" s="25" t="s">
        <v>9380</v>
      </c>
      <c r="G6324" s="25" t="s">
        <v>9475</v>
      </c>
      <c r="H6324" s="25" t="n">
        <v>3974</v>
      </c>
    </row>
    <row r="6325" customFormat="false" ht="15" hidden="false" customHeight="false" outlineLevel="0" collapsed="false">
      <c r="A6325" s="25" t="s">
        <v>1706</v>
      </c>
      <c r="B6325" s="25" t="s">
        <v>71</v>
      </c>
      <c r="C6325" s="25" t="s">
        <v>148</v>
      </c>
      <c r="D6325" s="25" t="s">
        <v>184</v>
      </c>
      <c r="E6325" s="25" t="s">
        <v>54</v>
      </c>
      <c r="F6325" s="25" t="s">
        <v>9380</v>
      </c>
      <c r="G6325" s="25" t="s">
        <v>9489</v>
      </c>
      <c r="H6325" s="25" t="n">
        <v>66</v>
      </c>
    </row>
    <row r="6326" customFormat="false" ht="15" hidden="false" customHeight="false" outlineLevel="0" collapsed="false">
      <c r="A6326" s="25" t="s">
        <v>7248</v>
      </c>
      <c r="B6326" s="25" t="s">
        <v>104</v>
      </c>
      <c r="C6326" s="25" t="s">
        <v>186</v>
      </c>
      <c r="D6326" s="25" t="s">
        <v>1187</v>
      </c>
      <c r="E6326" s="25" t="s">
        <v>54</v>
      </c>
      <c r="F6326" s="25" t="s">
        <v>9380</v>
      </c>
      <c r="G6326" s="25" t="s">
        <v>9472</v>
      </c>
      <c r="H6326" s="25" t="n">
        <v>532</v>
      </c>
    </row>
    <row r="6327" customFormat="false" ht="15" hidden="false" customHeight="false" outlineLevel="0" collapsed="false">
      <c r="A6327" s="25" t="s">
        <v>4568</v>
      </c>
      <c r="B6327" s="25" t="s">
        <v>86</v>
      </c>
      <c r="C6327" s="25" t="s">
        <v>148</v>
      </c>
      <c r="E6327" s="25" t="s">
        <v>56</v>
      </c>
      <c r="F6327" s="25" t="s">
        <v>9380</v>
      </c>
    </row>
    <row r="6328" customFormat="false" ht="15" hidden="false" customHeight="false" outlineLevel="0" collapsed="false">
      <c r="A6328" s="25" t="s">
        <v>8969</v>
      </c>
      <c r="B6328" s="25" t="s">
        <v>115</v>
      </c>
      <c r="C6328" s="25" t="s">
        <v>186</v>
      </c>
      <c r="D6328" s="25" t="s">
        <v>449</v>
      </c>
      <c r="E6328" s="25" t="s">
        <v>54</v>
      </c>
      <c r="F6328" s="25" t="s">
        <v>9380</v>
      </c>
      <c r="G6328" s="25" t="s">
        <v>9486</v>
      </c>
      <c r="H6328" s="25" t="n">
        <v>503</v>
      </c>
    </row>
    <row r="6329" customFormat="false" ht="15" hidden="false" customHeight="false" outlineLevel="0" collapsed="false">
      <c r="A6329" s="25" t="s">
        <v>526</v>
      </c>
      <c r="B6329" s="25" t="s">
        <v>69</v>
      </c>
      <c r="C6329" s="25" t="s">
        <v>186</v>
      </c>
      <c r="D6329" s="25" t="s">
        <v>257</v>
      </c>
      <c r="E6329" s="25" t="s">
        <v>54</v>
      </c>
      <c r="F6329" s="25" t="s">
        <v>9384</v>
      </c>
      <c r="G6329" s="25" t="s">
        <v>9478</v>
      </c>
      <c r="H6329" s="25" t="n">
        <v>594</v>
      </c>
    </row>
    <row r="6330" customFormat="false" ht="15" hidden="false" customHeight="false" outlineLevel="0" collapsed="false">
      <c r="A6330" s="25" t="s">
        <v>4893</v>
      </c>
      <c r="B6330" s="25" t="s">
        <v>98</v>
      </c>
      <c r="C6330" s="25" t="s">
        <v>186</v>
      </c>
      <c r="E6330" s="25" t="s">
        <v>56</v>
      </c>
      <c r="F6330" s="25" t="s">
        <v>9384</v>
      </c>
    </row>
    <row r="6331" customFormat="false" ht="15" hidden="false" customHeight="false" outlineLevel="0" collapsed="false">
      <c r="A6331" s="25" t="s">
        <v>5221</v>
      </c>
      <c r="B6331" s="25" t="s">
        <v>95</v>
      </c>
      <c r="C6331" s="25" t="s">
        <v>9107</v>
      </c>
      <c r="D6331" s="25" t="s">
        <v>484</v>
      </c>
      <c r="E6331" s="25" t="s">
        <v>54</v>
      </c>
      <c r="F6331" s="25" t="s">
        <v>9384</v>
      </c>
      <c r="G6331" s="25" t="s">
        <v>9370</v>
      </c>
      <c r="H6331" s="25" t="n">
        <v>4958</v>
      </c>
    </row>
    <row r="6332" customFormat="false" ht="15" hidden="false" customHeight="false" outlineLevel="0" collapsed="false">
      <c r="A6332" s="25" t="s">
        <v>5222</v>
      </c>
      <c r="B6332" s="25" t="s">
        <v>95</v>
      </c>
      <c r="C6332" s="25" t="s">
        <v>9107</v>
      </c>
      <c r="D6332" s="25" t="s">
        <v>1671</v>
      </c>
      <c r="E6332" s="25" t="s">
        <v>54</v>
      </c>
      <c r="F6332" s="25" t="s">
        <v>9384</v>
      </c>
      <c r="G6332" s="25" t="s">
        <v>9487</v>
      </c>
      <c r="H6332" s="25" t="n">
        <v>4201</v>
      </c>
    </row>
    <row r="6333" customFormat="false" ht="15" hidden="false" customHeight="false" outlineLevel="0" collapsed="false">
      <c r="A6333" s="25" t="s">
        <v>808</v>
      </c>
      <c r="B6333" s="25" t="s">
        <v>70</v>
      </c>
      <c r="C6333" s="25" t="s">
        <v>148</v>
      </c>
      <c r="D6333" s="25" t="s">
        <v>225</v>
      </c>
      <c r="E6333" s="25" t="s">
        <v>55</v>
      </c>
      <c r="F6333" s="25" t="s">
        <v>9384</v>
      </c>
      <c r="G6333" s="25" t="s">
        <v>9385</v>
      </c>
      <c r="H6333" s="25" t="n">
        <v>0</v>
      </c>
    </row>
    <row r="6334" customFormat="false" ht="15" hidden="false" customHeight="false" outlineLevel="0" collapsed="false">
      <c r="A6334" s="25" t="s">
        <v>4010</v>
      </c>
      <c r="B6334" s="25" t="s">
        <v>87</v>
      </c>
      <c r="C6334" s="25" t="s">
        <v>160</v>
      </c>
      <c r="D6334" s="25" t="s">
        <v>639</v>
      </c>
      <c r="E6334" s="25" t="s">
        <v>55</v>
      </c>
      <c r="F6334" s="25" t="s">
        <v>9384</v>
      </c>
      <c r="G6334" s="25" t="s">
        <v>9445</v>
      </c>
      <c r="H6334" s="25" t="n">
        <v>0</v>
      </c>
    </row>
    <row r="6335" customFormat="false" ht="15" hidden="false" customHeight="false" outlineLevel="0" collapsed="false">
      <c r="A6335" s="25" t="s">
        <v>5499</v>
      </c>
      <c r="B6335" s="25" t="s">
        <v>94</v>
      </c>
      <c r="C6335" s="25" t="s">
        <v>178</v>
      </c>
      <c r="D6335" s="25" t="s">
        <v>1671</v>
      </c>
      <c r="E6335" s="25" t="s">
        <v>55</v>
      </c>
      <c r="F6335" s="25" t="s">
        <v>9384</v>
      </c>
      <c r="G6335" s="25" t="s">
        <v>9430</v>
      </c>
      <c r="H6335" s="25" t="n">
        <v>0</v>
      </c>
    </row>
    <row r="6336" customFormat="false" ht="15" hidden="false" customHeight="false" outlineLevel="0" collapsed="false">
      <c r="A6336" s="25" t="s">
        <v>2326</v>
      </c>
      <c r="B6336" s="25" t="s">
        <v>80</v>
      </c>
      <c r="C6336" s="25" t="s">
        <v>178</v>
      </c>
      <c r="D6336" s="25" t="s">
        <v>215</v>
      </c>
      <c r="E6336" s="25" t="s">
        <v>54</v>
      </c>
      <c r="F6336" s="25" t="s">
        <v>9384</v>
      </c>
      <c r="G6336" s="25" t="s">
        <v>9379</v>
      </c>
      <c r="H6336" s="25" t="n">
        <v>5293</v>
      </c>
    </row>
    <row r="6337" customFormat="false" ht="15" hidden="false" customHeight="false" outlineLevel="0" collapsed="false">
      <c r="A6337" s="25" t="s">
        <v>5763</v>
      </c>
      <c r="B6337" s="25" t="s">
        <v>96</v>
      </c>
      <c r="C6337" s="25" t="s">
        <v>160</v>
      </c>
      <c r="D6337" s="25" t="s">
        <v>484</v>
      </c>
      <c r="E6337" s="25" t="s">
        <v>54</v>
      </c>
      <c r="F6337" s="25" t="s">
        <v>9384</v>
      </c>
      <c r="G6337" s="25" t="s">
        <v>9469</v>
      </c>
      <c r="H6337" s="25" t="n">
        <v>4456</v>
      </c>
    </row>
    <row r="6338" customFormat="false" ht="15" hidden="false" customHeight="false" outlineLevel="0" collapsed="false">
      <c r="A6338" s="25" t="s">
        <v>6401</v>
      </c>
      <c r="B6338" s="25" t="s">
        <v>106</v>
      </c>
      <c r="C6338" s="25" t="s">
        <v>170</v>
      </c>
      <c r="D6338" s="25" t="s">
        <v>2754</v>
      </c>
      <c r="E6338" s="25" t="s">
        <v>55</v>
      </c>
      <c r="F6338" s="25" t="s">
        <v>9384</v>
      </c>
      <c r="G6338" s="25" t="s">
        <v>9454</v>
      </c>
      <c r="H6338" s="25" t="n">
        <v>0</v>
      </c>
    </row>
    <row r="6339" customFormat="false" ht="15" hidden="false" customHeight="false" outlineLevel="0" collapsed="false">
      <c r="A6339" s="25" t="s">
        <v>3129</v>
      </c>
      <c r="B6339" s="25" t="s">
        <v>76</v>
      </c>
      <c r="C6339" s="25" t="s">
        <v>9107</v>
      </c>
      <c r="D6339" s="25" t="s">
        <v>240</v>
      </c>
      <c r="E6339" s="25" t="s">
        <v>55</v>
      </c>
      <c r="F6339" s="25" t="s">
        <v>9384</v>
      </c>
      <c r="G6339" s="25" t="s">
        <v>9454</v>
      </c>
      <c r="H6339" s="25" t="n">
        <v>0</v>
      </c>
    </row>
    <row r="6340" customFormat="false" ht="15" hidden="false" customHeight="false" outlineLevel="0" collapsed="false">
      <c r="A6340" s="25" t="s">
        <v>3130</v>
      </c>
      <c r="B6340" s="25" t="s">
        <v>76</v>
      </c>
      <c r="C6340" s="25" t="s">
        <v>186</v>
      </c>
      <c r="D6340" s="25" t="s">
        <v>240</v>
      </c>
      <c r="E6340" s="25" t="s">
        <v>54</v>
      </c>
      <c r="F6340" s="25" t="s">
        <v>9384</v>
      </c>
      <c r="G6340" s="25" t="s">
        <v>9470</v>
      </c>
      <c r="H6340" s="25" t="n">
        <v>525</v>
      </c>
    </row>
    <row r="6341" customFormat="false" ht="15" hidden="false" customHeight="false" outlineLevel="0" collapsed="false">
      <c r="A6341" s="25" t="s">
        <v>7903</v>
      </c>
      <c r="B6341" s="25" t="s">
        <v>114</v>
      </c>
      <c r="C6341" s="25" t="s">
        <v>9107</v>
      </c>
      <c r="D6341" s="25" t="s">
        <v>1795</v>
      </c>
      <c r="E6341" s="25" t="s">
        <v>56</v>
      </c>
      <c r="F6341" s="25" t="s">
        <v>9384</v>
      </c>
    </row>
    <row r="6342" customFormat="false" ht="15" hidden="false" customHeight="false" outlineLevel="0" collapsed="false">
      <c r="A6342" s="25" t="s">
        <v>8327</v>
      </c>
      <c r="B6342" s="25" t="s">
        <v>113</v>
      </c>
      <c r="C6342" s="25" t="s">
        <v>186</v>
      </c>
      <c r="D6342" s="25" t="s">
        <v>215</v>
      </c>
      <c r="E6342" s="25" t="s">
        <v>56</v>
      </c>
      <c r="F6342" s="25" t="s">
        <v>9384</v>
      </c>
    </row>
    <row r="6343" customFormat="false" ht="15" hidden="false" customHeight="false" outlineLevel="0" collapsed="false">
      <c r="A6343" s="25" t="s">
        <v>8328</v>
      </c>
      <c r="B6343" s="25" t="s">
        <v>113</v>
      </c>
      <c r="C6343" s="25" t="s">
        <v>9107</v>
      </c>
      <c r="E6343" s="25" t="s">
        <v>56</v>
      </c>
      <c r="F6343" s="25" t="s">
        <v>9384</v>
      </c>
    </row>
    <row r="6344" customFormat="false" ht="15" hidden="false" customHeight="false" outlineLevel="0" collapsed="false">
      <c r="A6344" s="25" t="s">
        <v>3416</v>
      </c>
      <c r="B6344" s="25" t="s">
        <v>77</v>
      </c>
      <c r="C6344" s="25" t="s">
        <v>178</v>
      </c>
      <c r="D6344" s="25" t="s">
        <v>237</v>
      </c>
      <c r="E6344" s="25" t="s">
        <v>54</v>
      </c>
      <c r="F6344" s="25" t="s">
        <v>9384</v>
      </c>
      <c r="G6344" s="25" t="s">
        <v>9394</v>
      </c>
      <c r="H6344" s="25" t="n">
        <v>4809</v>
      </c>
    </row>
    <row r="6345" customFormat="false" ht="15" hidden="false" customHeight="false" outlineLevel="0" collapsed="false">
      <c r="A6345" s="25" t="s">
        <v>8655</v>
      </c>
      <c r="B6345" s="25" t="s">
        <v>116</v>
      </c>
      <c r="C6345" s="25" t="s">
        <v>170</v>
      </c>
      <c r="E6345" s="25" t="s">
        <v>56</v>
      </c>
      <c r="F6345" s="25" t="s">
        <v>9384</v>
      </c>
    </row>
    <row r="6346" customFormat="false" ht="15" hidden="false" customHeight="false" outlineLevel="0" collapsed="false">
      <c r="A6346" s="25" t="s">
        <v>1395</v>
      </c>
      <c r="B6346" s="25" t="s">
        <v>73</v>
      </c>
      <c r="C6346" s="25" t="s">
        <v>170</v>
      </c>
      <c r="D6346" s="25" t="s">
        <v>266</v>
      </c>
      <c r="E6346" s="25" t="s">
        <v>54</v>
      </c>
      <c r="F6346" s="25" t="s">
        <v>9384</v>
      </c>
      <c r="G6346" s="25" t="s">
        <v>9493</v>
      </c>
      <c r="H6346" s="25" t="n">
        <v>1374</v>
      </c>
    </row>
    <row r="6347" customFormat="false" ht="15" hidden="false" customHeight="false" outlineLevel="0" collapsed="false">
      <c r="A6347" s="25" t="s">
        <v>1396</v>
      </c>
      <c r="B6347" s="25" t="s">
        <v>73</v>
      </c>
      <c r="C6347" s="25" t="s">
        <v>148</v>
      </c>
      <c r="D6347" s="25" t="s">
        <v>231</v>
      </c>
      <c r="E6347" s="25" t="s">
        <v>54</v>
      </c>
      <c r="F6347" s="25" t="s">
        <v>9384</v>
      </c>
      <c r="G6347" s="25" t="s">
        <v>9452</v>
      </c>
      <c r="H6347" s="25" t="n">
        <v>57</v>
      </c>
    </row>
    <row r="6348" customFormat="false" ht="15" hidden="false" customHeight="false" outlineLevel="0" collapsed="false">
      <c r="A6348" s="25" t="s">
        <v>4333</v>
      </c>
      <c r="B6348" s="25" t="s">
        <v>88</v>
      </c>
      <c r="C6348" s="25" t="s">
        <v>186</v>
      </c>
      <c r="E6348" s="25" t="s">
        <v>56</v>
      </c>
      <c r="F6348" s="25" t="s">
        <v>9384</v>
      </c>
    </row>
    <row r="6349" customFormat="false" ht="15" hidden="false" customHeight="false" outlineLevel="0" collapsed="false">
      <c r="A6349" s="25" t="s">
        <v>1707</v>
      </c>
      <c r="B6349" s="25" t="s">
        <v>71</v>
      </c>
      <c r="C6349" s="25" t="s">
        <v>186</v>
      </c>
      <c r="D6349" s="25" t="s">
        <v>257</v>
      </c>
      <c r="E6349" s="25" t="s">
        <v>54</v>
      </c>
      <c r="F6349" s="25" t="s">
        <v>9384</v>
      </c>
      <c r="G6349" s="25" t="s">
        <v>9377</v>
      </c>
      <c r="H6349" s="25" t="n">
        <v>552</v>
      </c>
    </row>
    <row r="6350" customFormat="false" ht="15" hidden="false" customHeight="false" outlineLevel="0" collapsed="false">
      <c r="A6350" s="25" t="s">
        <v>1708</v>
      </c>
      <c r="B6350" s="25" t="s">
        <v>71</v>
      </c>
      <c r="C6350" s="25" t="s">
        <v>148</v>
      </c>
      <c r="D6350" s="25" t="s">
        <v>251</v>
      </c>
      <c r="E6350" s="25" t="s">
        <v>54</v>
      </c>
      <c r="F6350" s="25" t="s">
        <v>9384</v>
      </c>
      <c r="G6350" s="25" t="s">
        <v>9367</v>
      </c>
      <c r="H6350" s="25" t="n">
        <v>59</v>
      </c>
    </row>
    <row r="6351" customFormat="false" ht="15" hidden="false" customHeight="false" outlineLevel="0" collapsed="false">
      <c r="A6351" s="25" t="s">
        <v>1709</v>
      </c>
      <c r="B6351" s="25" t="s">
        <v>71</v>
      </c>
      <c r="C6351" s="25" t="s">
        <v>160</v>
      </c>
      <c r="D6351" s="25" t="s">
        <v>173</v>
      </c>
      <c r="E6351" s="25" t="s">
        <v>54</v>
      </c>
      <c r="F6351" s="25" t="s">
        <v>9384</v>
      </c>
      <c r="G6351" s="25" t="s">
        <v>9407</v>
      </c>
      <c r="H6351" s="25" t="n">
        <v>4011</v>
      </c>
    </row>
    <row r="6352" customFormat="false" ht="15" hidden="false" customHeight="false" outlineLevel="0" collapsed="false">
      <c r="A6352" s="25" t="s">
        <v>7249</v>
      </c>
      <c r="B6352" s="25" t="s">
        <v>104</v>
      </c>
      <c r="C6352" s="25" t="s">
        <v>186</v>
      </c>
      <c r="E6352" s="25" t="s">
        <v>56</v>
      </c>
      <c r="F6352" s="25" t="s">
        <v>9384</v>
      </c>
    </row>
    <row r="6353" customFormat="false" ht="15" hidden="false" customHeight="false" outlineLevel="0" collapsed="false">
      <c r="A6353" s="25" t="s">
        <v>7250</v>
      </c>
      <c r="B6353" s="25" t="s">
        <v>104</v>
      </c>
      <c r="C6353" s="25" t="s">
        <v>148</v>
      </c>
      <c r="D6353" s="25" t="s">
        <v>5204</v>
      </c>
      <c r="E6353" s="25" t="s">
        <v>54</v>
      </c>
      <c r="F6353" s="25" t="s">
        <v>9384</v>
      </c>
      <c r="G6353" s="25" t="s">
        <v>9470</v>
      </c>
      <c r="H6353" s="25" t="n">
        <v>54</v>
      </c>
    </row>
    <row r="6354" customFormat="false" ht="15" hidden="false" customHeight="false" outlineLevel="0" collapsed="false">
      <c r="A6354" s="25" t="s">
        <v>7251</v>
      </c>
      <c r="B6354" s="25" t="s">
        <v>104</v>
      </c>
      <c r="C6354" s="25" t="s">
        <v>160</v>
      </c>
      <c r="D6354" s="25" t="s">
        <v>609</v>
      </c>
      <c r="E6354" s="25" t="s">
        <v>54</v>
      </c>
      <c r="F6354" s="25" t="s">
        <v>9384</v>
      </c>
      <c r="G6354" s="25" t="s">
        <v>9392</v>
      </c>
      <c r="H6354" s="25" t="n">
        <v>3337</v>
      </c>
    </row>
    <row r="6355" customFormat="false" ht="15" hidden="false" customHeight="false" outlineLevel="0" collapsed="false">
      <c r="A6355" s="25" t="s">
        <v>4569</v>
      </c>
      <c r="B6355" s="25" t="s">
        <v>86</v>
      </c>
      <c r="C6355" s="25" t="s">
        <v>148</v>
      </c>
      <c r="D6355" s="25" t="s">
        <v>463</v>
      </c>
      <c r="E6355" s="25" t="s">
        <v>54</v>
      </c>
      <c r="F6355" s="25" t="s">
        <v>9384</v>
      </c>
      <c r="G6355" s="25" t="s">
        <v>9404</v>
      </c>
      <c r="H6355" s="25" t="n">
        <v>60</v>
      </c>
    </row>
    <row r="6356" customFormat="false" ht="15" hidden="false" customHeight="false" outlineLevel="0" collapsed="false">
      <c r="A6356" s="25" t="s">
        <v>8970</v>
      </c>
      <c r="B6356" s="25" t="s">
        <v>115</v>
      </c>
      <c r="C6356" s="25" t="s">
        <v>186</v>
      </c>
      <c r="E6356" s="25" t="s">
        <v>56</v>
      </c>
      <c r="F6356" s="25" t="s">
        <v>9384</v>
      </c>
    </row>
    <row r="6357" customFormat="false" ht="15" hidden="false" customHeight="false" outlineLevel="0" collapsed="false">
      <c r="A6357" s="25" t="s">
        <v>8971</v>
      </c>
      <c r="B6357" s="25" t="s">
        <v>115</v>
      </c>
      <c r="C6357" s="25" t="s">
        <v>170</v>
      </c>
      <c r="D6357" s="25" t="s">
        <v>1789</v>
      </c>
      <c r="E6357" s="25" t="s">
        <v>54</v>
      </c>
      <c r="F6357" s="25" t="s">
        <v>9384</v>
      </c>
      <c r="G6357" s="25" t="s">
        <v>9457</v>
      </c>
      <c r="H6357" s="25" t="n">
        <v>1011</v>
      </c>
    </row>
    <row r="6358" customFormat="false" ht="15" hidden="false" customHeight="false" outlineLevel="0" collapsed="false">
      <c r="A6358" s="25" t="s">
        <v>527</v>
      </c>
      <c r="B6358" s="25" t="s">
        <v>69</v>
      </c>
      <c r="C6358" s="25" t="s">
        <v>186</v>
      </c>
      <c r="D6358" s="25" t="s">
        <v>176</v>
      </c>
      <c r="E6358" s="25" t="s">
        <v>54</v>
      </c>
      <c r="F6358" s="25" t="s">
        <v>9364</v>
      </c>
      <c r="G6358" s="25" t="s">
        <v>9484</v>
      </c>
      <c r="H6358" s="25" t="n">
        <v>514</v>
      </c>
    </row>
    <row r="6359" customFormat="false" ht="15" hidden="false" customHeight="false" outlineLevel="0" collapsed="false">
      <c r="A6359" s="25" t="s">
        <v>528</v>
      </c>
      <c r="B6359" s="25" t="s">
        <v>69</v>
      </c>
      <c r="C6359" s="25" t="s">
        <v>170</v>
      </c>
      <c r="D6359" s="25" t="s">
        <v>225</v>
      </c>
      <c r="E6359" s="25" t="s">
        <v>54</v>
      </c>
      <c r="F6359" s="25" t="s">
        <v>9364</v>
      </c>
      <c r="G6359" s="25" t="s">
        <v>9445</v>
      </c>
      <c r="H6359" s="25" t="n">
        <v>1060</v>
      </c>
    </row>
    <row r="6360" customFormat="false" ht="15" hidden="false" customHeight="false" outlineLevel="0" collapsed="false">
      <c r="A6360" s="25" t="s">
        <v>529</v>
      </c>
      <c r="B6360" s="25" t="s">
        <v>69</v>
      </c>
      <c r="C6360" s="25" t="s">
        <v>148</v>
      </c>
      <c r="D6360" s="25" t="s">
        <v>162</v>
      </c>
      <c r="E6360" s="25" t="s">
        <v>54</v>
      </c>
      <c r="F6360" s="25" t="s">
        <v>9364</v>
      </c>
      <c r="G6360" s="25" t="s">
        <v>9452</v>
      </c>
      <c r="H6360" s="25" t="n">
        <v>58</v>
      </c>
    </row>
    <row r="6361" customFormat="false" ht="15" hidden="false" customHeight="false" outlineLevel="0" collapsed="false">
      <c r="A6361" s="25" t="s">
        <v>5223</v>
      </c>
      <c r="B6361" s="25" t="s">
        <v>95</v>
      </c>
      <c r="C6361" s="25" t="s">
        <v>9107</v>
      </c>
      <c r="D6361" s="25" t="s">
        <v>3373</v>
      </c>
      <c r="E6361" s="25" t="s">
        <v>56</v>
      </c>
      <c r="F6361" s="25" t="s">
        <v>9364</v>
      </c>
    </row>
    <row r="6362" customFormat="false" ht="15" hidden="false" customHeight="false" outlineLevel="0" collapsed="false">
      <c r="A6362" s="25" t="s">
        <v>809</v>
      </c>
      <c r="B6362" s="25" t="s">
        <v>70</v>
      </c>
      <c r="C6362" s="25" t="s">
        <v>160</v>
      </c>
      <c r="D6362" s="25" t="s">
        <v>180</v>
      </c>
      <c r="E6362" s="25" t="s">
        <v>55</v>
      </c>
      <c r="F6362" s="25" t="s">
        <v>9364</v>
      </c>
      <c r="G6362" s="25" t="s">
        <v>9463</v>
      </c>
      <c r="H6362" s="25" t="n">
        <v>0</v>
      </c>
    </row>
    <row r="6363" customFormat="false" ht="15" hidden="false" customHeight="false" outlineLevel="0" collapsed="false">
      <c r="A6363" s="25" t="s">
        <v>4011</v>
      </c>
      <c r="B6363" s="25" t="s">
        <v>87</v>
      </c>
      <c r="C6363" s="25" t="s">
        <v>178</v>
      </c>
      <c r="D6363" s="25" t="s">
        <v>868</v>
      </c>
      <c r="E6363" s="25" t="s">
        <v>56</v>
      </c>
      <c r="F6363" s="25" t="s">
        <v>9364</v>
      </c>
    </row>
    <row r="6364" customFormat="false" ht="15" hidden="false" customHeight="false" outlineLevel="0" collapsed="false">
      <c r="A6364" s="25" t="s">
        <v>2327</v>
      </c>
      <c r="B6364" s="25" t="s">
        <v>80</v>
      </c>
      <c r="C6364" s="25" t="s">
        <v>9107</v>
      </c>
      <c r="D6364" s="25" t="s">
        <v>180</v>
      </c>
      <c r="E6364" s="25" t="s">
        <v>55</v>
      </c>
      <c r="F6364" s="25" t="s">
        <v>9364</v>
      </c>
      <c r="G6364" s="25" t="s">
        <v>9405</v>
      </c>
      <c r="H6364" s="25" t="n">
        <v>0</v>
      </c>
    </row>
    <row r="6365" customFormat="false" ht="15" hidden="false" customHeight="false" outlineLevel="0" collapsed="false">
      <c r="A6365" s="25" t="s">
        <v>2328</v>
      </c>
      <c r="B6365" s="25" t="s">
        <v>80</v>
      </c>
      <c r="C6365" s="25" t="s">
        <v>9107</v>
      </c>
      <c r="D6365" s="25" t="s">
        <v>210</v>
      </c>
      <c r="E6365" s="25" t="s">
        <v>54</v>
      </c>
      <c r="F6365" s="25" t="s">
        <v>9364</v>
      </c>
      <c r="G6365" s="25" t="s">
        <v>9383</v>
      </c>
      <c r="H6365" s="25" t="n">
        <v>4375</v>
      </c>
    </row>
    <row r="6366" customFormat="false" ht="15" hidden="false" customHeight="false" outlineLevel="0" collapsed="false">
      <c r="A6366" s="25" t="s">
        <v>2329</v>
      </c>
      <c r="B6366" s="25" t="s">
        <v>80</v>
      </c>
      <c r="C6366" s="25" t="s">
        <v>9107</v>
      </c>
      <c r="D6366" s="25" t="s">
        <v>188</v>
      </c>
      <c r="E6366" s="25" t="s">
        <v>54</v>
      </c>
      <c r="F6366" s="25" t="s">
        <v>9364</v>
      </c>
      <c r="G6366" s="25" t="s">
        <v>9465</v>
      </c>
      <c r="H6366" s="25" t="n">
        <v>4819</v>
      </c>
    </row>
    <row r="6367" customFormat="false" ht="15" hidden="false" customHeight="false" outlineLevel="0" collapsed="false">
      <c r="A6367" s="25" t="s">
        <v>6204</v>
      </c>
      <c r="B6367" s="25" t="s">
        <v>108</v>
      </c>
      <c r="C6367" s="25" t="s">
        <v>148</v>
      </c>
      <c r="E6367" s="25" t="s">
        <v>56</v>
      </c>
      <c r="F6367" s="25" t="s">
        <v>9364</v>
      </c>
    </row>
    <row r="6368" customFormat="false" ht="15" hidden="false" customHeight="false" outlineLevel="0" collapsed="false">
      <c r="A6368" s="25" t="s">
        <v>2786</v>
      </c>
      <c r="B6368" s="25" t="s">
        <v>78</v>
      </c>
      <c r="C6368" s="25" t="s">
        <v>9107</v>
      </c>
      <c r="D6368" s="25" t="s">
        <v>176</v>
      </c>
      <c r="E6368" s="25" t="s">
        <v>54</v>
      </c>
      <c r="F6368" s="25" t="s">
        <v>9364</v>
      </c>
      <c r="G6368" s="25" t="s">
        <v>9442</v>
      </c>
      <c r="H6368" s="25" t="n">
        <v>5729</v>
      </c>
    </row>
    <row r="6369" customFormat="false" ht="15" hidden="false" customHeight="false" outlineLevel="0" collapsed="false">
      <c r="A6369" s="25" t="s">
        <v>2787</v>
      </c>
      <c r="B6369" s="25" t="s">
        <v>78</v>
      </c>
      <c r="C6369" s="25" t="s">
        <v>160</v>
      </c>
      <c r="D6369" s="25" t="s">
        <v>266</v>
      </c>
      <c r="E6369" s="25" t="s">
        <v>54</v>
      </c>
      <c r="F6369" s="25" t="s">
        <v>9364</v>
      </c>
      <c r="G6369" s="25" t="s">
        <v>9430</v>
      </c>
      <c r="H6369" s="25" t="n">
        <v>3447</v>
      </c>
    </row>
    <row r="6370" customFormat="false" ht="15" hidden="false" customHeight="false" outlineLevel="0" collapsed="false">
      <c r="A6370" s="25" t="s">
        <v>7560</v>
      </c>
      <c r="B6370" s="25" t="s">
        <v>112</v>
      </c>
      <c r="C6370" s="25" t="s">
        <v>178</v>
      </c>
      <c r="E6370" s="25" t="s">
        <v>56</v>
      </c>
      <c r="F6370" s="25" t="s">
        <v>9364</v>
      </c>
    </row>
    <row r="6371" customFormat="false" ht="15" hidden="false" customHeight="false" outlineLevel="0" collapsed="false">
      <c r="A6371" s="25" t="s">
        <v>7561</v>
      </c>
      <c r="B6371" s="25" t="s">
        <v>112</v>
      </c>
      <c r="C6371" s="25" t="s">
        <v>178</v>
      </c>
      <c r="D6371" s="25" t="s">
        <v>1646</v>
      </c>
      <c r="E6371" s="25" t="s">
        <v>54</v>
      </c>
      <c r="F6371" s="25" t="s">
        <v>9364</v>
      </c>
      <c r="G6371" s="25" t="s">
        <v>9445</v>
      </c>
      <c r="H6371" s="25" t="n">
        <v>6101</v>
      </c>
    </row>
    <row r="6372" customFormat="false" ht="15" hidden="false" customHeight="false" outlineLevel="0" collapsed="false">
      <c r="A6372" s="25" t="s">
        <v>7904</v>
      </c>
      <c r="B6372" s="25" t="s">
        <v>114</v>
      </c>
      <c r="C6372" s="25" t="s">
        <v>170</v>
      </c>
      <c r="D6372" s="25" t="s">
        <v>633</v>
      </c>
      <c r="E6372" s="25" t="s">
        <v>54</v>
      </c>
      <c r="F6372" s="25" t="s">
        <v>9364</v>
      </c>
      <c r="G6372" s="25" t="s">
        <v>9378</v>
      </c>
      <c r="H6372" s="25" t="n">
        <v>1088</v>
      </c>
    </row>
    <row r="6373" customFormat="false" ht="15" hidden="false" customHeight="false" outlineLevel="0" collapsed="false">
      <c r="A6373" s="25" t="s">
        <v>7905</v>
      </c>
      <c r="B6373" s="25" t="s">
        <v>114</v>
      </c>
      <c r="C6373" s="25" t="s">
        <v>178</v>
      </c>
      <c r="D6373" s="25" t="s">
        <v>860</v>
      </c>
      <c r="E6373" s="25" t="s">
        <v>54</v>
      </c>
      <c r="F6373" s="25" t="s">
        <v>9364</v>
      </c>
      <c r="G6373" s="25" t="s">
        <v>9405</v>
      </c>
      <c r="H6373" s="25" t="n">
        <v>5431</v>
      </c>
    </row>
    <row r="6374" customFormat="false" ht="15" hidden="false" customHeight="false" outlineLevel="0" collapsed="false">
      <c r="A6374" s="25" t="s">
        <v>7906</v>
      </c>
      <c r="B6374" s="25" t="s">
        <v>114</v>
      </c>
      <c r="C6374" s="25" t="s">
        <v>148</v>
      </c>
      <c r="D6374" s="25" t="s">
        <v>195</v>
      </c>
      <c r="E6374" s="25" t="s">
        <v>54</v>
      </c>
      <c r="F6374" s="25" t="s">
        <v>9364</v>
      </c>
      <c r="G6374" s="25" t="s">
        <v>9479</v>
      </c>
      <c r="H6374" s="25" t="n">
        <v>50</v>
      </c>
    </row>
    <row r="6375" customFormat="false" ht="15" hidden="false" customHeight="false" outlineLevel="0" collapsed="false">
      <c r="A6375" s="25" t="s">
        <v>7907</v>
      </c>
      <c r="B6375" s="25" t="s">
        <v>114</v>
      </c>
      <c r="C6375" s="25" t="s">
        <v>148</v>
      </c>
      <c r="D6375" s="25" t="s">
        <v>1158</v>
      </c>
      <c r="E6375" s="25" t="s">
        <v>54</v>
      </c>
      <c r="F6375" s="25" t="s">
        <v>9364</v>
      </c>
      <c r="G6375" s="25" t="s">
        <v>9481</v>
      </c>
      <c r="H6375" s="25" t="n">
        <v>62</v>
      </c>
    </row>
    <row r="6376" customFormat="false" ht="15" hidden="false" customHeight="false" outlineLevel="0" collapsed="false">
      <c r="A6376" s="25" t="s">
        <v>8329</v>
      </c>
      <c r="B6376" s="25" t="s">
        <v>113</v>
      </c>
      <c r="C6376" s="25" t="s">
        <v>148</v>
      </c>
      <c r="D6376" s="25" t="s">
        <v>646</v>
      </c>
      <c r="E6376" s="25" t="s">
        <v>54</v>
      </c>
      <c r="F6376" s="25" t="s">
        <v>9364</v>
      </c>
      <c r="G6376" s="25" t="s">
        <v>9471</v>
      </c>
      <c r="H6376" s="25" t="n">
        <v>57</v>
      </c>
    </row>
    <row r="6377" customFormat="false" ht="15" hidden="false" customHeight="false" outlineLevel="0" collapsed="false">
      <c r="A6377" s="25" t="s">
        <v>3702</v>
      </c>
      <c r="B6377" s="25" t="s">
        <v>79</v>
      </c>
      <c r="C6377" s="25" t="s">
        <v>170</v>
      </c>
      <c r="D6377" s="25" t="s">
        <v>257</v>
      </c>
      <c r="E6377" s="25" t="s">
        <v>54</v>
      </c>
      <c r="F6377" s="25" t="s">
        <v>9364</v>
      </c>
      <c r="G6377" s="25" t="s">
        <v>9388</v>
      </c>
      <c r="H6377" s="25" t="n">
        <v>1098</v>
      </c>
    </row>
    <row r="6378" customFormat="false" ht="15" hidden="false" customHeight="false" outlineLevel="0" collapsed="false">
      <c r="A6378" s="25" t="s">
        <v>4334</v>
      </c>
      <c r="B6378" s="25" t="s">
        <v>88</v>
      </c>
      <c r="C6378" s="25" t="s">
        <v>170</v>
      </c>
      <c r="D6378" s="25" t="s">
        <v>1049</v>
      </c>
      <c r="E6378" s="25" t="s">
        <v>54</v>
      </c>
      <c r="F6378" s="25" t="s">
        <v>9364</v>
      </c>
      <c r="G6378" s="25" t="s">
        <v>9489</v>
      </c>
      <c r="H6378" s="25" t="n">
        <v>975</v>
      </c>
    </row>
    <row r="6379" customFormat="false" ht="15" hidden="false" customHeight="false" outlineLevel="0" collapsed="false">
      <c r="A6379" s="25" t="s">
        <v>4335</v>
      </c>
      <c r="B6379" s="25" t="s">
        <v>88</v>
      </c>
      <c r="C6379" s="25" t="s">
        <v>148</v>
      </c>
      <c r="D6379" s="25" t="s">
        <v>639</v>
      </c>
      <c r="E6379" s="25" t="s">
        <v>54</v>
      </c>
      <c r="F6379" s="25" t="s">
        <v>9364</v>
      </c>
      <c r="G6379" s="25" t="s">
        <v>9437</v>
      </c>
      <c r="H6379" s="25" t="n">
        <v>56</v>
      </c>
    </row>
    <row r="6380" customFormat="false" ht="15" hidden="false" customHeight="false" outlineLevel="0" collapsed="false">
      <c r="A6380" s="25" t="s">
        <v>1710</v>
      </c>
      <c r="B6380" s="25" t="s">
        <v>71</v>
      </c>
      <c r="C6380" s="25" t="s">
        <v>148</v>
      </c>
      <c r="D6380" s="25" t="s">
        <v>240</v>
      </c>
      <c r="E6380" s="25" t="s">
        <v>54</v>
      </c>
      <c r="F6380" s="25" t="s">
        <v>9364</v>
      </c>
      <c r="G6380" s="25" t="s">
        <v>9388</v>
      </c>
      <c r="H6380" s="25" t="n">
        <v>63</v>
      </c>
    </row>
    <row r="6381" customFormat="false" ht="15" hidden="false" customHeight="false" outlineLevel="0" collapsed="false">
      <c r="A6381" s="25" t="s">
        <v>1711</v>
      </c>
      <c r="B6381" s="25" t="s">
        <v>71</v>
      </c>
      <c r="C6381" s="25" t="s">
        <v>148</v>
      </c>
      <c r="D6381" s="25" t="s">
        <v>180</v>
      </c>
      <c r="E6381" s="25" t="s">
        <v>54</v>
      </c>
      <c r="F6381" s="25" t="s">
        <v>9364</v>
      </c>
      <c r="G6381" s="25" t="s">
        <v>9396</v>
      </c>
      <c r="H6381" s="25" t="n">
        <v>61</v>
      </c>
    </row>
    <row r="6382" customFormat="false" ht="15" hidden="false" customHeight="false" outlineLevel="0" collapsed="false">
      <c r="A6382" s="25" t="s">
        <v>8972</v>
      </c>
      <c r="B6382" s="25" t="s">
        <v>115</v>
      </c>
      <c r="C6382" s="25" t="s">
        <v>186</v>
      </c>
      <c r="D6382" s="25" t="s">
        <v>419</v>
      </c>
      <c r="E6382" s="25" t="s">
        <v>54</v>
      </c>
      <c r="F6382" s="25" t="s">
        <v>9364</v>
      </c>
      <c r="G6382" s="25" t="s">
        <v>9484</v>
      </c>
      <c r="H6382" s="25" t="n">
        <v>614</v>
      </c>
    </row>
    <row r="6383" customFormat="false" ht="15" hidden="false" customHeight="false" outlineLevel="0" collapsed="false">
      <c r="A6383" s="25" t="s">
        <v>530</v>
      </c>
      <c r="B6383" s="25" t="s">
        <v>69</v>
      </c>
      <c r="C6383" s="25" t="s">
        <v>148</v>
      </c>
      <c r="D6383" s="25" t="s">
        <v>154</v>
      </c>
      <c r="E6383" s="25" t="s">
        <v>55</v>
      </c>
      <c r="F6383" s="25" t="s">
        <v>9370</v>
      </c>
      <c r="G6383" s="25" t="s">
        <v>9442</v>
      </c>
      <c r="H6383" s="25" t="n">
        <v>0</v>
      </c>
    </row>
    <row r="6384" customFormat="false" ht="15" hidden="false" customHeight="false" outlineLevel="0" collapsed="false">
      <c r="A6384" s="25" t="s">
        <v>2330</v>
      </c>
      <c r="B6384" s="25" t="s">
        <v>80</v>
      </c>
      <c r="C6384" s="25" t="s">
        <v>9107</v>
      </c>
      <c r="D6384" s="25" t="s">
        <v>173</v>
      </c>
      <c r="E6384" s="25" t="s">
        <v>55</v>
      </c>
      <c r="F6384" s="25" t="s">
        <v>9370</v>
      </c>
      <c r="G6384" s="25" t="s">
        <v>9479</v>
      </c>
      <c r="H6384" s="25" t="n">
        <v>0</v>
      </c>
    </row>
    <row r="6385" customFormat="false" ht="15" hidden="false" customHeight="false" outlineLevel="0" collapsed="false">
      <c r="A6385" s="25" t="s">
        <v>6205</v>
      </c>
      <c r="B6385" s="25" t="s">
        <v>108</v>
      </c>
      <c r="C6385" s="25" t="s">
        <v>178</v>
      </c>
      <c r="D6385" s="25" t="s">
        <v>2863</v>
      </c>
      <c r="E6385" s="25" t="s">
        <v>56</v>
      </c>
      <c r="F6385" s="25" t="s">
        <v>9370</v>
      </c>
    </row>
    <row r="6386" customFormat="false" ht="15" hidden="false" customHeight="false" outlineLevel="0" collapsed="false">
      <c r="A6386" s="25" t="s">
        <v>4177</v>
      </c>
      <c r="B6386" s="25" t="s">
        <v>89</v>
      </c>
      <c r="C6386" s="25" t="s">
        <v>148</v>
      </c>
      <c r="D6386" s="25" t="s">
        <v>193</v>
      </c>
      <c r="E6386" s="25" t="s">
        <v>54</v>
      </c>
      <c r="F6386" s="25" t="s">
        <v>9370</v>
      </c>
      <c r="G6386" s="25" t="s">
        <v>9405</v>
      </c>
      <c r="H6386" s="25" t="n">
        <v>57</v>
      </c>
    </row>
    <row r="6387" customFormat="false" ht="15" hidden="false" customHeight="false" outlineLevel="0" collapsed="false">
      <c r="A6387" s="25" t="s">
        <v>2788</v>
      </c>
      <c r="B6387" s="25" t="s">
        <v>78</v>
      </c>
      <c r="C6387" s="25" t="s">
        <v>148</v>
      </c>
      <c r="D6387" s="25" t="s">
        <v>164</v>
      </c>
      <c r="E6387" s="25" t="s">
        <v>54</v>
      </c>
      <c r="F6387" s="25" t="s">
        <v>9370</v>
      </c>
      <c r="G6387" s="25" t="s">
        <v>9465</v>
      </c>
      <c r="H6387" s="25" t="n">
        <v>58</v>
      </c>
    </row>
    <row r="6388" customFormat="false" ht="15" hidden="false" customHeight="false" outlineLevel="0" collapsed="false">
      <c r="A6388" s="25" t="s">
        <v>6402</v>
      </c>
      <c r="B6388" s="25" t="s">
        <v>106</v>
      </c>
      <c r="C6388" s="25" t="s">
        <v>170</v>
      </c>
      <c r="D6388" s="25" t="s">
        <v>428</v>
      </c>
      <c r="E6388" s="25" t="s">
        <v>55</v>
      </c>
      <c r="F6388" s="25" t="s">
        <v>9370</v>
      </c>
      <c r="G6388" s="25" t="s">
        <v>9470</v>
      </c>
      <c r="H6388" s="25" t="n">
        <v>0</v>
      </c>
    </row>
    <row r="6389" customFormat="false" ht="15" hidden="false" customHeight="false" outlineLevel="0" collapsed="false">
      <c r="A6389" s="25" t="s">
        <v>6403</v>
      </c>
      <c r="B6389" s="25" t="s">
        <v>106</v>
      </c>
      <c r="C6389" s="25" t="s">
        <v>160</v>
      </c>
      <c r="D6389" s="25" t="s">
        <v>868</v>
      </c>
      <c r="E6389" s="25" t="s">
        <v>54</v>
      </c>
      <c r="F6389" s="25" t="s">
        <v>9370</v>
      </c>
      <c r="G6389" s="25" t="s">
        <v>9498</v>
      </c>
      <c r="H6389" s="25" t="n">
        <v>3482</v>
      </c>
    </row>
    <row r="6390" customFormat="false" ht="15" hidden="false" customHeight="false" outlineLevel="0" collapsed="false">
      <c r="A6390" s="25" t="s">
        <v>7562</v>
      </c>
      <c r="B6390" s="25" t="s">
        <v>112</v>
      </c>
      <c r="C6390" s="25" t="s">
        <v>178</v>
      </c>
      <c r="D6390" s="25" t="s">
        <v>428</v>
      </c>
      <c r="E6390" s="25" t="s">
        <v>55</v>
      </c>
      <c r="F6390" s="25" t="s">
        <v>9370</v>
      </c>
      <c r="G6390" s="25" t="s">
        <v>9437</v>
      </c>
      <c r="H6390" s="25" t="n">
        <v>0</v>
      </c>
    </row>
    <row r="6391" customFormat="false" ht="15" hidden="false" customHeight="false" outlineLevel="0" collapsed="false">
      <c r="A6391" s="25" t="s">
        <v>7563</v>
      </c>
      <c r="B6391" s="25" t="s">
        <v>112</v>
      </c>
      <c r="C6391" s="25" t="s">
        <v>178</v>
      </c>
      <c r="D6391" s="25" t="s">
        <v>433</v>
      </c>
      <c r="E6391" s="25" t="s">
        <v>55</v>
      </c>
      <c r="F6391" s="25" t="s">
        <v>9370</v>
      </c>
      <c r="G6391" s="25" t="s">
        <v>9435</v>
      </c>
      <c r="H6391" s="25" t="n">
        <v>0</v>
      </c>
    </row>
    <row r="6392" customFormat="false" ht="15" hidden="false" customHeight="false" outlineLevel="0" collapsed="false">
      <c r="A6392" s="25" t="s">
        <v>7564</v>
      </c>
      <c r="B6392" s="25" t="s">
        <v>112</v>
      </c>
      <c r="C6392" s="25" t="s">
        <v>186</v>
      </c>
      <c r="D6392" s="25" t="s">
        <v>478</v>
      </c>
      <c r="E6392" s="25" t="s">
        <v>54</v>
      </c>
      <c r="F6392" s="25" t="s">
        <v>9370</v>
      </c>
      <c r="G6392" s="25" t="s">
        <v>9478</v>
      </c>
      <c r="H6392" s="25" t="n">
        <v>529</v>
      </c>
    </row>
    <row r="6393" customFormat="false" ht="15" hidden="false" customHeight="false" outlineLevel="0" collapsed="false">
      <c r="A6393" s="25" t="s">
        <v>8330</v>
      </c>
      <c r="B6393" s="25" t="s">
        <v>113</v>
      </c>
      <c r="C6393" s="25" t="s">
        <v>160</v>
      </c>
      <c r="D6393" s="25" t="s">
        <v>1789</v>
      </c>
      <c r="E6393" s="25" t="s">
        <v>55</v>
      </c>
      <c r="F6393" s="25" t="s">
        <v>9370</v>
      </c>
      <c r="G6393" s="25" t="s">
        <v>9478</v>
      </c>
      <c r="H6393" s="25" t="n">
        <v>0</v>
      </c>
    </row>
    <row r="6394" customFormat="false" ht="15" hidden="false" customHeight="false" outlineLevel="0" collapsed="false">
      <c r="A6394" s="25" t="s">
        <v>8331</v>
      </c>
      <c r="B6394" s="25" t="s">
        <v>113</v>
      </c>
      <c r="C6394" s="25" t="s">
        <v>186</v>
      </c>
      <c r="D6394" s="25" t="s">
        <v>478</v>
      </c>
      <c r="E6394" s="25" t="s">
        <v>54</v>
      </c>
      <c r="F6394" s="25" t="s">
        <v>9370</v>
      </c>
      <c r="G6394" s="25" t="s">
        <v>9452</v>
      </c>
      <c r="H6394" s="25" t="n">
        <v>505</v>
      </c>
    </row>
    <row r="6395" customFormat="false" ht="15" hidden="false" customHeight="false" outlineLevel="0" collapsed="false">
      <c r="A6395" s="25" t="s">
        <v>6682</v>
      </c>
      <c r="B6395" s="25" t="s">
        <v>107</v>
      </c>
      <c r="C6395" s="25" t="s">
        <v>186</v>
      </c>
      <c r="D6395" s="25" t="s">
        <v>156</v>
      </c>
      <c r="E6395" s="25" t="s">
        <v>54</v>
      </c>
      <c r="F6395" s="25" t="s">
        <v>9370</v>
      </c>
      <c r="G6395" s="25" t="s">
        <v>9500</v>
      </c>
      <c r="H6395" s="25" t="n">
        <v>456</v>
      </c>
    </row>
    <row r="6396" customFormat="false" ht="15" hidden="false" customHeight="false" outlineLevel="0" collapsed="false">
      <c r="A6396" s="25" t="s">
        <v>3417</v>
      </c>
      <c r="B6396" s="25" t="s">
        <v>77</v>
      </c>
      <c r="C6396" s="25" t="s">
        <v>170</v>
      </c>
      <c r="D6396" s="25" t="s">
        <v>151</v>
      </c>
      <c r="E6396" s="25" t="s">
        <v>55</v>
      </c>
      <c r="F6396" s="25" t="s">
        <v>9370</v>
      </c>
      <c r="G6396" s="25" t="s">
        <v>9479</v>
      </c>
      <c r="H6396" s="25" t="n">
        <v>0</v>
      </c>
    </row>
    <row r="6397" customFormat="false" ht="15" hidden="false" customHeight="false" outlineLevel="0" collapsed="false">
      <c r="A6397" s="25" t="s">
        <v>3418</v>
      </c>
      <c r="B6397" s="25" t="s">
        <v>77</v>
      </c>
      <c r="C6397" s="25" t="s">
        <v>170</v>
      </c>
      <c r="D6397" s="25" t="s">
        <v>176</v>
      </c>
      <c r="E6397" s="25" t="s">
        <v>55</v>
      </c>
      <c r="F6397" s="25" t="s">
        <v>9370</v>
      </c>
      <c r="G6397" s="25" t="s">
        <v>9471</v>
      </c>
      <c r="H6397" s="25" t="n">
        <v>0</v>
      </c>
    </row>
    <row r="6398" customFormat="false" ht="15" hidden="false" customHeight="false" outlineLevel="0" collapsed="false">
      <c r="A6398" s="25" t="s">
        <v>1712</v>
      </c>
      <c r="B6398" s="25" t="s">
        <v>71</v>
      </c>
      <c r="C6398" s="25" t="s">
        <v>186</v>
      </c>
      <c r="D6398" s="25" t="s">
        <v>240</v>
      </c>
      <c r="E6398" s="25" t="s">
        <v>55</v>
      </c>
      <c r="F6398" s="25" t="s">
        <v>9370</v>
      </c>
      <c r="G6398" s="25" t="s">
        <v>9435</v>
      </c>
      <c r="H6398" s="25" t="n">
        <v>0</v>
      </c>
    </row>
    <row r="6399" customFormat="false" ht="15" hidden="false" customHeight="false" outlineLevel="0" collapsed="false">
      <c r="A6399" s="25" t="s">
        <v>1713</v>
      </c>
      <c r="B6399" s="25" t="s">
        <v>71</v>
      </c>
      <c r="C6399" s="25" t="s">
        <v>148</v>
      </c>
      <c r="D6399" s="25" t="s">
        <v>195</v>
      </c>
      <c r="E6399" s="25" t="s">
        <v>55</v>
      </c>
      <c r="F6399" s="25" t="s">
        <v>9370</v>
      </c>
      <c r="G6399" s="25" t="s">
        <v>9487</v>
      </c>
      <c r="H6399" s="25" t="n">
        <v>0</v>
      </c>
    </row>
    <row r="6400" customFormat="false" ht="15" hidden="false" customHeight="false" outlineLevel="0" collapsed="false">
      <c r="A6400" s="25" t="s">
        <v>7252</v>
      </c>
      <c r="B6400" s="25" t="s">
        <v>104</v>
      </c>
      <c r="C6400" s="25" t="s">
        <v>186</v>
      </c>
      <c r="D6400" s="25" t="s">
        <v>1778</v>
      </c>
      <c r="E6400" s="25" t="s">
        <v>54</v>
      </c>
      <c r="F6400" s="25" t="s">
        <v>9370</v>
      </c>
      <c r="G6400" s="25" t="s">
        <v>9394</v>
      </c>
      <c r="H6400" s="25" t="n">
        <v>555</v>
      </c>
    </row>
    <row r="6401" customFormat="false" ht="15" hidden="false" customHeight="false" outlineLevel="0" collapsed="false">
      <c r="A6401" s="25" t="s">
        <v>7253</v>
      </c>
      <c r="B6401" s="25" t="s">
        <v>104</v>
      </c>
      <c r="C6401" s="25" t="s">
        <v>148</v>
      </c>
      <c r="D6401" s="25" t="s">
        <v>1158</v>
      </c>
      <c r="E6401" s="25" t="s">
        <v>54</v>
      </c>
      <c r="F6401" s="25" t="s">
        <v>9370</v>
      </c>
      <c r="G6401" s="25" t="s">
        <v>9403</v>
      </c>
      <c r="H6401" s="25" t="n">
        <v>47</v>
      </c>
    </row>
    <row r="6402" customFormat="false" ht="15" hidden="false" customHeight="false" outlineLevel="0" collapsed="false">
      <c r="A6402" s="25" t="s">
        <v>8973</v>
      </c>
      <c r="B6402" s="25" t="s">
        <v>115</v>
      </c>
      <c r="C6402" s="25" t="s">
        <v>178</v>
      </c>
      <c r="E6402" s="25" t="s">
        <v>56</v>
      </c>
      <c r="F6402" s="25" t="s">
        <v>9370</v>
      </c>
    </row>
    <row r="6403" customFormat="false" ht="15" hidden="false" customHeight="false" outlineLevel="0" collapsed="false">
      <c r="A6403" s="25" t="s">
        <v>8974</v>
      </c>
      <c r="B6403" s="25" t="s">
        <v>115</v>
      </c>
      <c r="C6403" s="25" t="s">
        <v>186</v>
      </c>
      <c r="D6403" s="25" t="s">
        <v>1187</v>
      </c>
      <c r="E6403" s="25" t="s">
        <v>54</v>
      </c>
      <c r="F6403" s="25" t="s">
        <v>9370</v>
      </c>
      <c r="G6403" s="25" t="s">
        <v>9465</v>
      </c>
      <c r="H6403" s="25" t="n">
        <v>585</v>
      </c>
    </row>
    <row r="6404" customFormat="false" ht="15" hidden="false" customHeight="false" outlineLevel="0" collapsed="false">
      <c r="A6404" s="25" t="s">
        <v>531</v>
      </c>
      <c r="B6404" s="25" t="s">
        <v>69</v>
      </c>
      <c r="C6404" s="25" t="s">
        <v>148</v>
      </c>
      <c r="D6404" s="25" t="s">
        <v>151</v>
      </c>
      <c r="E6404" s="25" t="s">
        <v>54</v>
      </c>
      <c r="F6404" s="25" t="s">
        <v>9367</v>
      </c>
      <c r="G6404" s="25" t="s">
        <v>9369</v>
      </c>
      <c r="H6404" s="25" t="n">
        <v>64</v>
      </c>
    </row>
    <row r="6405" customFormat="false" ht="15" hidden="false" customHeight="false" outlineLevel="0" collapsed="false">
      <c r="A6405" s="25" t="s">
        <v>532</v>
      </c>
      <c r="B6405" s="25" t="s">
        <v>69</v>
      </c>
      <c r="C6405" s="25" t="s">
        <v>148</v>
      </c>
      <c r="D6405" s="25" t="s">
        <v>169</v>
      </c>
      <c r="E6405" s="25" t="s">
        <v>54</v>
      </c>
      <c r="F6405" s="25" t="s">
        <v>9367</v>
      </c>
      <c r="G6405" s="25" t="s">
        <v>9460</v>
      </c>
      <c r="H6405" s="25" t="n">
        <v>58</v>
      </c>
    </row>
    <row r="6406" customFormat="false" ht="15" hidden="false" customHeight="false" outlineLevel="0" collapsed="false">
      <c r="A6406" s="25" t="s">
        <v>5224</v>
      </c>
      <c r="B6406" s="25" t="s">
        <v>95</v>
      </c>
      <c r="C6406" s="25" t="s">
        <v>186</v>
      </c>
      <c r="E6406" s="25" t="s">
        <v>56</v>
      </c>
      <c r="F6406" s="25" t="s">
        <v>9367</v>
      </c>
    </row>
    <row r="6407" customFormat="false" ht="15" hidden="false" customHeight="false" outlineLevel="0" collapsed="false">
      <c r="A6407" s="25" t="s">
        <v>5764</v>
      </c>
      <c r="B6407" s="25" t="s">
        <v>96</v>
      </c>
      <c r="C6407" s="25" t="s">
        <v>186</v>
      </c>
      <c r="D6407" s="25" t="s">
        <v>1690</v>
      </c>
      <c r="E6407" s="25" t="s">
        <v>54</v>
      </c>
      <c r="F6407" s="25" t="s">
        <v>9367</v>
      </c>
      <c r="G6407" s="25" t="s">
        <v>9391</v>
      </c>
      <c r="H6407" s="25" t="n">
        <v>635</v>
      </c>
    </row>
    <row r="6408" customFormat="false" ht="15" hidden="false" customHeight="false" outlineLevel="0" collapsed="false">
      <c r="A6408" s="25" t="s">
        <v>5765</v>
      </c>
      <c r="B6408" s="25" t="s">
        <v>96</v>
      </c>
      <c r="C6408" s="25" t="s">
        <v>9107</v>
      </c>
      <c r="D6408" s="25" t="s">
        <v>452</v>
      </c>
      <c r="E6408" s="25" t="s">
        <v>54</v>
      </c>
      <c r="F6408" s="25" t="s">
        <v>9367</v>
      </c>
      <c r="G6408" s="25" t="s">
        <v>9385</v>
      </c>
      <c r="H6408" s="25" t="n">
        <v>5626</v>
      </c>
    </row>
    <row r="6409" customFormat="false" ht="15" hidden="false" customHeight="false" outlineLevel="0" collapsed="false">
      <c r="A6409" s="25" t="s">
        <v>5766</v>
      </c>
      <c r="B6409" s="25" t="s">
        <v>96</v>
      </c>
      <c r="C6409" s="25" t="s">
        <v>160</v>
      </c>
      <c r="D6409" s="25" t="s">
        <v>1653</v>
      </c>
      <c r="E6409" s="25" t="s">
        <v>54</v>
      </c>
      <c r="F6409" s="25" t="s">
        <v>9367</v>
      </c>
      <c r="G6409" s="25" t="s">
        <v>9472</v>
      </c>
      <c r="H6409" s="25" t="n">
        <v>3595</v>
      </c>
    </row>
    <row r="6410" customFormat="false" ht="15" hidden="false" customHeight="false" outlineLevel="0" collapsed="false">
      <c r="A6410" s="25" t="s">
        <v>6206</v>
      </c>
      <c r="B6410" s="25" t="s">
        <v>108</v>
      </c>
      <c r="C6410" s="25" t="s">
        <v>148</v>
      </c>
      <c r="E6410" s="25" t="s">
        <v>56</v>
      </c>
      <c r="F6410" s="25" t="s">
        <v>9367</v>
      </c>
    </row>
    <row r="6411" customFormat="false" ht="15" hidden="false" customHeight="false" outlineLevel="0" collapsed="false">
      <c r="A6411" s="25" t="s">
        <v>2789</v>
      </c>
      <c r="B6411" s="25" t="s">
        <v>78</v>
      </c>
      <c r="C6411" s="25" t="s">
        <v>9107</v>
      </c>
      <c r="D6411" s="25" t="s">
        <v>162</v>
      </c>
      <c r="E6411" s="25" t="s">
        <v>55</v>
      </c>
      <c r="F6411" s="25" t="s">
        <v>9367</v>
      </c>
      <c r="G6411" s="25" t="s">
        <v>9442</v>
      </c>
      <c r="H6411" s="25" t="n">
        <v>0</v>
      </c>
    </row>
    <row r="6412" customFormat="false" ht="15" hidden="false" customHeight="false" outlineLevel="0" collapsed="false">
      <c r="A6412" s="25" t="s">
        <v>2790</v>
      </c>
      <c r="B6412" s="25" t="s">
        <v>78</v>
      </c>
      <c r="C6412" s="25" t="s">
        <v>9107</v>
      </c>
      <c r="D6412" s="25" t="s">
        <v>169</v>
      </c>
      <c r="E6412" s="25" t="s">
        <v>54</v>
      </c>
      <c r="F6412" s="25" t="s">
        <v>9367</v>
      </c>
      <c r="G6412" s="25" t="s">
        <v>9461</v>
      </c>
      <c r="H6412" s="25" t="n">
        <v>4981</v>
      </c>
    </row>
    <row r="6413" customFormat="false" ht="15" hidden="false" customHeight="false" outlineLevel="0" collapsed="false">
      <c r="A6413" s="25" t="s">
        <v>6404</v>
      </c>
      <c r="B6413" s="25" t="s">
        <v>106</v>
      </c>
      <c r="C6413" s="25" t="s">
        <v>170</v>
      </c>
      <c r="E6413" s="25" t="s">
        <v>56</v>
      </c>
      <c r="F6413" s="25" t="s">
        <v>9367</v>
      </c>
    </row>
    <row r="6414" customFormat="false" ht="15" hidden="false" customHeight="false" outlineLevel="0" collapsed="false">
      <c r="A6414" s="25" t="s">
        <v>6405</v>
      </c>
      <c r="B6414" s="25" t="s">
        <v>106</v>
      </c>
      <c r="C6414" s="25" t="s">
        <v>148</v>
      </c>
      <c r="D6414" s="25" t="s">
        <v>215</v>
      </c>
      <c r="E6414" s="25" t="s">
        <v>56</v>
      </c>
      <c r="F6414" s="25" t="s">
        <v>9367</v>
      </c>
    </row>
    <row r="6415" customFormat="false" ht="15" hidden="false" customHeight="false" outlineLevel="0" collapsed="false">
      <c r="A6415" s="25" t="s">
        <v>7565</v>
      </c>
      <c r="B6415" s="25" t="s">
        <v>112</v>
      </c>
      <c r="C6415" s="25" t="s">
        <v>186</v>
      </c>
      <c r="D6415" s="25" t="s">
        <v>428</v>
      </c>
      <c r="E6415" s="25" t="s">
        <v>54</v>
      </c>
      <c r="F6415" s="25" t="s">
        <v>9367</v>
      </c>
      <c r="G6415" s="25" t="s">
        <v>9388</v>
      </c>
      <c r="H6415" s="25" t="n">
        <v>524</v>
      </c>
    </row>
    <row r="6416" customFormat="false" ht="15" hidden="false" customHeight="false" outlineLevel="0" collapsed="false">
      <c r="A6416" s="25" t="s">
        <v>7566</v>
      </c>
      <c r="B6416" s="25" t="s">
        <v>112</v>
      </c>
      <c r="C6416" s="25" t="s">
        <v>148</v>
      </c>
      <c r="D6416" s="25" t="s">
        <v>636</v>
      </c>
      <c r="E6416" s="25" t="s">
        <v>54</v>
      </c>
      <c r="F6416" s="25" t="s">
        <v>9367</v>
      </c>
      <c r="G6416" s="25" t="s">
        <v>9483</v>
      </c>
      <c r="H6416" s="25" t="n">
        <v>54</v>
      </c>
    </row>
    <row r="6417" customFormat="false" ht="15" hidden="false" customHeight="false" outlineLevel="0" collapsed="false">
      <c r="A6417" s="25" t="s">
        <v>3131</v>
      </c>
      <c r="B6417" s="25" t="s">
        <v>76</v>
      </c>
      <c r="C6417" s="25" t="s">
        <v>9107</v>
      </c>
      <c r="D6417" s="25" t="s">
        <v>198</v>
      </c>
      <c r="E6417" s="25" t="s">
        <v>54</v>
      </c>
      <c r="F6417" s="25" t="s">
        <v>9367</v>
      </c>
      <c r="G6417" s="25" t="s">
        <v>9394</v>
      </c>
      <c r="H6417" s="25" t="n">
        <v>5080</v>
      </c>
    </row>
    <row r="6418" customFormat="false" ht="15" hidden="false" customHeight="false" outlineLevel="0" collapsed="false">
      <c r="A6418" s="25" t="s">
        <v>8332</v>
      </c>
      <c r="B6418" s="25" t="s">
        <v>113</v>
      </c>
      <c r="C6418" s="25" t="s">
        <v>178</v>
      </c>
      <c r="E6418" s="25" t="s">
        <v>56</v>
      </c>
      <c r="F6418" s="25" t="s">
        <v>9367</v>
      </c>
    </row>
    <row r="6419" customFormat="false" ht="15" hidden="false" customHeight="false" outlineLevel="0" collapsed="false">
      <c r="A6419" s="25" t="s">
        <v>6683</v>
      </c>
      <c r="B6419" s="25" t="s">
        <v>107</v>
      </c>
      <c r="C6419" s="25" t="s">
        <v>148</v>
      </c>
      <c r="D6419" s="25" t="s">
        <v>444</v>
      </c>
      <c r="E6419" s="25" t="s">
        <v>54</v>
      </c>
      <c r="F6419" s="25" t="s">
        <v>9367</v>
      </c>
      <c r="G6419" s="25" t="s">
        <v>9464</v>
      </c>
      <c r="H6419" s="25" t="n">
        <v>50</v>
      </c>
    </row>
    <row r="6420" customFormat="false" ht="15" hidden="false" customHeight="false" outlineLevel="0" collapsed="false">
      <c r="A6420" s="25" t="s">
        <v>8656</v>
      </c>
      <c r="B6420" s="25" t="s">
        <v>116</v>
      </c>
      <c r="C6420" s="25" t="s">
        <v>178</v>
      </c>
      <c r="D6420" s="25" t="s">
        <v>636</v>
      </c>
      <c r="E6420" s="25" t="s">
        <v>54</v>
      </c>
      <c r="F6420" s="25" t="s">
        <v>9367</v>
      </c>
      <c r="G6420" s="25" t="s">
        <v>9397</v>
      </c>
      <c r="H6420" s="25" t="n">
        <v>6656</v>
      </c>
    </row>
    <row r="6421" customFormat="false" ht="15" hidden="false" customHeight="false" outlineLevel="0" collapsed="false">
      <c r="A6421" s="25" t="s">
        <v>6012</v>
      </c>
      <c r="B6421" s="25" t="s">
        <v>97</v>
      </c>
      <c r="C6421" s="25" t="s">
        <v>9107</v>
      </c>
      <c r="D6421" s="25" t="s">
        <v>452</v>
      </c>
      <c r="E6421" s="25" t="s">
        <v>54</v>
      </c>
      <c r="F6421" s="25" t="s">
        <v>9367</v>
      </c>
      <c r="G6421" s="25" t="s">
        <v>9379</v>
      </c>
      <c r="H6421" s="25" t="n">
        <v>4641</v>
      </c>
    </row>
    <row r="6422" customFormat="false" ht="15" hidden="false" customHeight="false" outlineLevel="0" collapsed="false">
      <c r="A6422" s="25" t="s">
        <v>6872</v>
      </c>
      <c r="B6422" s="25" t="s">
        <v>105</v>
      </c>
      <c r="C6422" s="25" t="s">
        <v>2445</v>
      </c>
      <c r="D6422" s="25" t="s">
        <v>1351</v>
      </c>
      <c r="E6422" s="25" t="s">
        <v>54</v>
      </c>
      <c r="F6422" s="25" t="s">
        <v>9367</v>
      </c>
      <c r="G6422" s="25" t="s">
        <v>9459</v>
      </c>
      <c r="H6422" s="25" t="n">
        <v>26186</v>
      </c>
    </row>
    <row r="6423" customFormat="false" ht="15" hidden="false" customHeight="false" outlineLevel="0" collapsed="false">
      <c r="A6423" s="25" t="s">
        <v>7254</v>
      </c>
      <c r="B6423" s="25" t="s">
        <v>104</v>
      </c>
      <c r="C6423" s="25" t="s">
        <v>148</v>
      </c>
      <c r="E6423" s="25" t="s">
        <v>56</v>
      </c>
      <c r="F6423" s="25" t="s">
        <v>9367</v>
      </c>
    </row>
    <row r="6424" customFormat="false" ht="15" hidden="false" customHeight="false" outlineLevel="0" collapsed="false">
      <c r="A6424" s="25" t="s">
        <v>7255</v>
      </c>
      <c r="B6424" s="25" t="s">
        <v>104</v>
      </c>
      <c r="C6424" s="25" t="s">
        <v>160</v>
      </c>
      <c r="D6424" s="25" t="s">
        <v>2754</v>
      </c>
      <c r="E6424" s="25" t="s">
        <v>54</v>
      </c>
      <c r="F6424" s="25" t="s">
        <v>9367</v>
      </c>
      <c r="G6424" s="25" t="s">
        <v>9388</v>
      </c>
      <c r="H6424" s="25" t="n">
        <v>4251</v>
      </c>
    </row>
    <row r="6425" customFormat="false" ht="15" hidden="false" customHeight="false" outlineLevel="0" collapsed="false">
      <c r="A6425" s="25" t="s">
        <v>4570</v>
      </c>
      <c r="B6425" s="25" t="s">
        <v>86</v>
      </c>
      <c r="C6425" s="25" t="s">
        <v>186</v>
      </c>
      <c r="E6425" s="25" t="s">
        <v>56</v>
      </c>
      <c r="F6425" s="25" t="s">
        <v>9367</v>
      </c>
    </row>
    <row r="6426" customFormat="false" ht="15" hidden="false" customHeight="false" outlineLevel="0" collapsed="false">
      <c r="A6426" s="25" t="s">
        <v>4571</v>
      </c>
      <c r="B6426" s="25" t="s">
        <v>86</v>
      </c>
      <c r="C6426" s="25" t="s">
        <v>148</v>
      </c>
      <c r="D6426" s="25" t="s">
        <v>484</v>
      </c>
      <c r="E6426" s="25" t="s">
        <v>54</v>
      </c>
      <c r="F6426" s="25" t="s">
        <v>9367</v>
      </c>
      <c r="G6426" s="25" t="s">
        <v>9396</v>
      </c>
      <c r="H6426" s="25" t="n">
        <v>51</v>
      </c>
    </row>
    <row r="6427" customFormat="false" ht="15" hidden="false" customHeight="false" outlineLevel="0" collapsed="false">
      <c r="A6427" s="25" t="s">
        <v>4572</v>
      </c>
      <c r="B6427" s="25" t="s">
        <v>86</v>
      </c>
      <c r="C6427" s="25" t="s">
        <v>148</v>
      </c>
      <c r="D6427" s="25" t="s">
        <v>1690</v>
      </c>
      <c r="E6427" s="25" t="s">
        <v>54</v>
      </c>
      <c r="F6427" s="25" t="s">
        <v>9367</v>
      </c>
      <c r="G6427" s="25" t="s">
        <v>9432</v>
      </c>
      <c r="H6427" s="25" t="n">
        <v>62</v>
      </c>
    </row>
    <row r="6428" customFormat="false" ht="15" hidden="false" customHeight="false" outlineLevel="0" collapsed="false">
      <c r="A6428" s="25" t="s">
        <v>8975</v>
      </c>
      <c r="B6428" s="25" t="s">
        <v>115</v>
      </c>
      <c r="C6428" s="25" t="s">
        <v>186</v>
      </c>
      <c r="D6428" s="25" t="s">
        <v>199</v>
      </c>
      <c r="E6428" s="25" t="s">
        <v>55</v>
      </c>
      <c r="F6428" s="25" t="s">
        <v>9367</v>
      </c>
      <c r="G6428" s="25" t="s">
        <v>9421</v>
      </c>
      <c r="H6428" s="25" t="n">
        <v>0</v>
      </c>
    </row>
    <row r="6429" customFormat="false" ht="15" hidden="false" customHeight="false" outlineLevel="0" collapsed="false">
      <c r="A6429" s="25" t="s">
        <v>533</v>
      </c>
      <c r="B6429" s="25" t="s">
        <v>69</v>
      </c>
      <c r="C6429" s="25" t="s">
        <v>160</v>
      </c>
      <c r="D6429" s="25" t="s">
        <v>176</v>
      </c>
      <c r="E6429" s="25" t="s">
        <v>55</v>
      </c>
      <c r="F6429" s="25" t="s">
        <v>9389</v>
      </c>
      <c r="G6429" s="25" t="s">
        <v>9456</v>
      </c>
      <c r="H6429" s="25" t="n">
        <v>0</v>
      </c>
    </row>
    <row r="6430" customFormat="false" ht="15" hidden="false" customHeight="false" outlineLevel="0" collapsed="false">
      <c r="A6430" s="25" t="s">
        <v>534</v>
      </c>
      <c r="B6430" s="25" t="s">
        <v>69</v>
      </c>
      <c r="C6430" s="25" t="s">
        <v>148</v>
      </c>
      <c r="D6430" s="25" t="s">
        <v>231</v>
      </c>
      <c r="E6430" s="25" t="s">
        <v>54</v>
      </c>
      <c r="F6430" s="25" t="s">
        <v>9389</v>
      </c>
      <c r="G6430" s="25" t="s">
        <v>9460</v>
      </c>
      <c r="H6430" s="25" t="n">
        <v>58</v>
      </c>
    </row>
    <row r="6431" customFormat="false" ht="15" hidden="false" customHeight="false" outlineLevel="0" collapsed="false">
      <c r="A6431" s="25" t="s">
        <v>4894</v>
      </c>
      <c r="B6431" s="25" t="s">
        <v>98</v>
      </c>
      <c r="C6431" s="25" t="s">
        <v>170</v>
      </c>
      <c r="D6431" s="25" t="s">
        <v>3511</v>
      </c>
      <c r="E6431" s="25" t="s">
        <v>54</v>
      </c>
      <c r="F6431" s="25" t="s">
        <v>9389</v>
      </c>
      <c r="G6431" s="25" t="s">
        <v>9435</v>
      </c>
      <c r="H6431" s="25" t="n">
        <v>973</v>
      </c>
    </row>
    <row r="6432" customFormat="false" ht="15" hidden="false" customHeight="false" outlineLevel="0" collapsed="false">
      <c r="A6432" s="25" t="s">
        <v>4895</v>
      </c>
      <c r="B6432" s="25" t="s">
        <v>98</v>
      </c>
      <c r="C6432" s="25" t="s">
        <v>178</v>
      </c>
      <c r="D6432" s="25" t="s">
        <v>1189</v>
      </c>
      <c r="E6432" s="25" t="s">
        <v>54</v>
      </c>
      <c r="F6432" s="25" t="s">
        <v>9389</v>
      </c>
      <c r="G6432" s="25" t="s">
        <v>9385</v>
      </c>
      <c r="H6432" s="25" t="n">
        <v>4954</v>
      </c>
    </row>
    <row r="6433" customFormat="false" ht="15" hidden="false" customHeight="false" outlineLevel="0" collapsed="false">
      <c r="A6433" s="25" t="s">
        <v>5225</v>
      </c>
      <c r="B6433" s="25" t="s">
        <v>95</v>
      </c>
      <c r="C6433" s="25" t="s">
        <v>9107</v>
      </c>
      <c r="D6433" s="25" t="s">
        <v>218</v>
      </c>
      <c r="E6433" s="25" t="s">
        <v>54</v>
      </c>
      <c r="F6433" s="25" t="s">
        <v>9389</v>
      </c>
      <c r="G6433" s="25" t="s">
        <v>9369</v>
      </c>
      <c r="H6433" s="25" t="n">
        <v>5113</v>
      </c>
    </row>
    <row r="6434" customFormat="false" ht="15" hidden="false" customHeight="false" outlineLevel="0" collapsed="false">
      <c r="A6434" s="25" t="s">
        <v>4012</v>
      </c>
      <c r="B6434" s="25" t="s">
        <v>87</v>
      </c>
      <c r="C6434" s="25" t="s">
        <v>9107</v>
      </c>
      <c r="E6434" s="25" t="s">
        <v>56</v>
      </c>
      <c r="F6434" s="25" t="s">
        <v>9389</v>
      </c>
    </row>
    <row r="6435" customFormat="false" ht="15" hidden="false" customHeight="false" outlineLevel="0" collapsed="false">
      <c r="A6435" s="25" t="s">
        <v>4013</v>
      </c>
      <c r="B6435" s="25" t="s">
        <v>87</v>
      </c>
      <c r="C6435" s="25" t="s">
        <v>178</v>
      </c>
      <c r="D6435" s="25" t="s">
        <v>1653</v>
      </c>
      <c r="E6435" s="25" t="s">
        <v>54</v>
      </c>
      <c r="F6435" s="25" t="s">
        <v>9389</v>
      </c>
      <c r="G6435" s="25" t="s">
        <v>9499</v>
      </c>
      <c r="H6435" s="25" t="n">
        <v>4631</v>
      </c>
    </row>
    <row r="6436" customFormat="false" ht="15" hidden="false" customHeight="false" outlineLevel="0" collapsed="false">
      <c r="A6436" s="25" t="s">
        <v>5500</v>
      </c>
      <c r="B6436" s="25" t="s">
        <v>94</v>
      </c>
      <c r="C6436" s="25" t="s">
        <v>178</v>
      </c>
      <c r="D6436" s="25" t="s">
        <v>218</v>
      </c>
      <c r="E6436" s="25" t="s">
        <v>54</v>
      </c>
      <c r="F6436" s="25" t="s">
        <v>9389</v>
      </c>
      <c r="G6436" s="25" t="s">
        <v>9421</v>
      </c>
      <c r="H6436" s="25" t="n">
        <v>5807</v>
      </c>
    </row>
    <row r="6437" customFormat="false" ht="15" hidden="false" customHeight="false" outlineLevel="0" collapsed="false">
      <c r="A6437" s="25" t="s">
        <v>2331</v>
      </c>
      <c r="B6437" s="25" t="s">
        <v>80</v>
      </c>
      <c r="C6437" s="25" t="s">
        <v>170</v>
      </c>
      <c r="D6437" s="25" t="s">
        <v>195</v>
      </c>
      <c r="E6437" s="25" t="s">
        <v>55</v>
      </c>
      <c r="F6437" s="25" t="s">
        <v>9389</v>
      </c>
      <c r="G6437" s="25" t="s">
        <v>9487</v>
      </c>
      <c r="H6437" s="25" t="n">
        <v>0</v>
      </c>
    </row>
    <row r="6438" customFormat="false" ht="15" hidden="false" customHeight="false" outlineLevel="0" collapsed="false">
      <c r="A6438" s="25" t="s">
        <v>2791</v>
      </c>
      <c r="B6438" s="25" t="s">
        <v>78</v>
      </c>
      <c r="C6438" s="25" t="s">
        <v>186</v>
      </c>
      <c r="D6438" s="25" t="s">
        <v>257</v>
      </c>
      <c r="E6438" s="25" t="s">
        <v>54</v>
      </c>
      <c r="F6438" s="25" t="s">
        <v>9389</v>
      </c>
      <c r="G6438" s="25" t="s">
        <v>9472</v>
      </c>
      <c r="H6438" s="25" t="n">
        <v>640</v>
      </c>
    </row>
    <row r="6439" customFormat="false" ht="15" hidden="false" customHeight="false" outlineLevel="0" collapsed="false">
      <c r="A6439" s="25" t="s">
        <v>2792</v>
      </c>
      <c r="B6439" s="25" t="s">
        <v>78</v>
      </c>
      <c r="C6439" s="25" t="s">
        <v>160</v>
      </c>
      <c r="D6439" s="25" t="s">
        <v>207</v>
      </c>
      <c r="E6439" s="25" t="s">
        <v>54</v>
      </c>
      <c r="F6439" s="25" t="s">
        <v>9389</v>
      </c>
      <c r="G6439" s="25" t="s">
        <v>9481</v>
      </c>
      <c r="H6439" s="25" t="n">
        <v>3830</v>
      </c>
    </row>
    <row r="6440" customFormat="false" ht="15" hidden="false" customHeight="false" outlineLevel="0" collapsed="false">
      <c r="A6440" s="25" t="s">
        <v>7567</v>
      </c>
      <c r="B6440" s="25" t="s">
        <v>112</v>
      </c>
      <c r="C6440" s="25" t="s">
        <v>178</v>
      </c>
      <c r="D6440" s="25" t="s">
        <v>3075</v>
      </c>
      <c r="E6440" s="25" t="s">
        <v>54</v>
      </c>
      <c r="F6440" s="25" t="s">
        <v>9389</v>
      </c>
      <c r="G6440" s="25" t="s">
        <v>9495</v>
      </c>
      <c r="H6440" s="25" t="n">
        <v>5285</v>
      </c>
    </row>
    <row r="6441" customFormat="false" ht="15" hidden="false" customHeight="false" outlineLevel="0" collapsed="false">
      <c r="A6441" s="25" t="s">
        <v>3132</v>
      </c>
      <c r="B6441" s="25" t="s">
        <v>76</v>
      </c>
      <c r="C6441" s="25" t="s">
        <v>9107</v>
      </c>
      <c r="D6441" s="25" t="s">
        <v>173</v>
      </c>
      <c r="E6441" s="25" t="s">
        <v>55</v>
      </c>
      <c r="F6441" s="25" t="s">
        <v>9389</v>
      </c>
      <c r="G6441" s="25" t="s">
        <v>9457</v>
      </c>
      <c r="H6441" s="25" t="n">
        <v>0</v>
      </c>
    </row>
    <row r="6442" customFormat="false" ht="15" hidden="false" customHeight="false" outlineLevel="0" collapsed="false">
      <c r="A6442" s="25" t="s">
        <v>7908</v>
      </c>
      <c r="B6442" s="25" t="s">
        <v>114</v>
      </c>
      <c r="C6442" s="25" t="s">
        <v>186</v>
      </c>
      <c r="D6442" s="25" t="s">
        <v>1351</v>
      </c>
      <c r="E6442" s="25" t="s">
        <v>55</v>
      </c>
      <c r="F6442" s="25" t="s">
        <v>9389</v>
      </c>
      <c r="G6442" s="25" t="s">
        <v>9454</v>
      </c>
      <c r="H6442" s="25" t="n">
        <v>0</v>
      </c>
    </row>
    <row r="6443" customFormat="false" ht="15" hidden="false" customHeight="false" outlineLevel="0" collapsed="false">
      <c r="A6443" s="25" t="s">
        <v>1397</v>
      </c>
      <c r="B6443" s="25" t="s">
        <v>73</v>
      </c>
      <c r="C6443" s="25" t="s">
        <v>170</v>
      </c>
      <c r="D6443" s="25" t="s">
        <v>164</v>
      </c>
      <c r="E6443" s="25" t="s">
        <v>54</v>
      </c>
      <c r="F6443" s="25" t="s">
        <v>9389</v>
      </c>
      <c r="G6443" s="25" t="s">
        <v>9496</v>
      </c>
      <c r="H6443" s="25" t="n">
        <v>975</v>
      </c>
    </row>
    <row r="6444" customFormat="false" ht="15" hidden="false" customHeight="false" outlineLevel="0" collapsed="false">
      <c r="A6444" s="25" t="s">
        <v>1398</v>
      </c>
      <c r="B6444" s="25" t="s">
        <v>73</v>
      </c>
      <c r="C6444" s="25" t="s">
        <v>170</v>
      </c>
      <c r="D6444" s="25" t="s">
        <v>198</v>
      </c>
      <c r="E6444" s="25" t="s">
        <v>54</v>
      </c>
      <c r="F6444" s="25" t="s">
        <v>9389</v>
      </c>
      <c r="G6444" s="25" t="s">
        <v>9479</v>
      </c>
      <c r="H6444" s="25" t="n">
        <v>847</v>
      </c>
    </row>
    <row r="6445" customFormat="false" ht="15" hidden="false" customHeight="false" outlineLevel="0" collapsed="false">
      <c r="A6445" s="25" t="s">
        <v>3703</v>
      </c>
      <c r="B6445" s="25" t="s">
        <v>79</v>
      </c>
      <c r="C6445" s="25" t="s">
        <v>160</v>
      </c>
      <c r="D6445" s="25" t="s">
        <v>245</v>
      </c>
      <c r="E6445" s="25" t="s">
        <v>54</v>
      </c>
      <c r="F6445" s="25" t="s">
        <v>9389</v>
      </c>
      <c r="G6445" s="25" t="s">
        <v>9498</v>
      </c>
      <c r="H6445" s="25" t="n">
        <v>2814</v>
      </c>
    </row>
    <row r="6446" customFormat="false" ht="15" hidden="false" customHeight="false" outlineLevel="0" collapsed="false">
      <c r="A6446" s="25" t="s">
        <v>6873</v>
      </c>
      <c r="B6446" s="25" t="s">
        <v>105</v>
      </c>
      <c r="C6446" s="25" t="s">
        <v>160</v>
      </c>
      <c r="D6446" s="25" t="s">
        <v>1778</v>
      </c>
      <c r="E6446" s="25" t="s">
        <v>54</v>
      </c>
      <c r="F6446" s="25" t="s">
        <v>9389</v>
      </c>
      <c r="G6446" s="25" t="s">
        <v>9430</v>
      </c>
      <c r="H6446" s="25" t="n">
        <v>3275</v>
      </c>
    </row>
    <row r="6447" customFormat="false" ht="15" hidden="false" customHeight="false" outlineLevel="0" collapsed="false">
      <c r="A6447" s="25" t="s">
        <v>1714</v>
      </c>
      <c r="B6447" s="25" t="s">
        <v>71</v>
      </c>
      <c r="C6447" s="25" t="s">
        <v>148</v>
      </c>
      <c r="D6447" s="25" t="s">
        <v>173</v>
      </c>
      <c r="E6447" s="25" t="s">
        <v>54</v>
      </c>
      <c r="F6447" s="25" t="s">
        <v>9389</v>
      </c>
      <c r="G6447" s="25" t="s">
        <v>9499</v>
      </c>
      <c r="H6447" s="25" t="n">
        <v>41</v>
      </c>
    </row>
    <row r="6448" customFormat="false" ht="15" hidden="false" customHeight="false" outlineLevel="0" collapsed="false">
      <c r="A6448" s="25" t="s">
        <v>7256</v>
      </c>
      <c r="B6448" s="25" t="s">
        <v>104</v>
      </c>
      <c r="C6448" s="25" t="s">
        <v>178</v>
      </c>
      <c r="D6448" s="25" t="s">
        <v>449</v>
      </c>
      <c r="E6448" s="25" t="s">
        <v>54</v>
      </c>
      <c r="F6448" s="25" t="s">
        <v>9389</v>
      </c>
      <c r="G6448" s="25" t="s">
        <v>9457</v>
      </c>
      <c r="H6448" s="25" t="n">
        <v>5185</v>
      </c>
    </row>
    <row r="6449" customFormat="false" ht="15" hidden="false" customHeight="false" outlineLevel="0" collapsed="false">
      <c r="A6449" s="25" t="s">
        <v>7257</v>
      </c>
      <c r="B6449" s="25" t="s">
        <v>104</v>
      </c>
      <c r="C6449" s="25" t="s">
        <v>9107</v>
      </c>
      <c r="D6449" s="25" t="s">
        <v>449</v>
      </c>
      <c r="E6449" s="25" t="s">
        <v>54</v>
      </c>
      <c r="F6449" s="25" t="s">
        <v>9389</v>
      </c>
      <c r="G6449" s="25" t="s">
        <v>9377</v>
      </c>
      <c r="H6449" s="25" t="n">
        <v>5191</v>
      </c>
    </row>
    <row r="6450" customFormat="false" ht="15" hidden="false" customHeight="false" outlineLevel="0" collapsed="false">
      <c r="A6450" s="25" t="s">
        <v>4573</v>
      </c>
      <c r="B6450" s="25" t="s">
        <v>86</v>
      </c>
      <c r="C6450" s="25" t="s">
        <v>170</v>
      </c>
      <c r="E6450" s="25" t="s">
        <v>56</v>
      </c>
      <c r="F6450" s="25" t="s">
        <v>9389</v>
      </c>
    </row>
    <row r="6451" customFormat="false" ht="15" hidden="false" customHeight="false" outlineLevel="0" collapsed="false">
      <c r="A6451" s="25" t="s">
        <v>4574</v>
      </c>
      <c r="B6451" s="25" t="s">
        <v>86</v>
      </c>
      <c r="C6451" s="25" t="s">
        <v>148</v>
      </c>
      <c r="D6451" s="25" t="s">
        <v>1671</v>
      </c>
      <c r="E6451" s="25" t="s">
        <v>54</v>
      </c>
      <c r="F6451" s="25" t="s">
        <v>9389</v>
      </c>
      <c r="G6451" s="25" t="s">
        <v>9458</v>
      </c>
      <c r="H6451" s="25" t="n">
        <v>59</v>
      </c>
    </row>
    <row r="6452" customFormat="false" ht="15" hidden="false" customHeight="false" outlineLevel="0" collapsed="false">
      <c r="A6452" s="25" t="s">
        <v>4575</v>
      </c>
      <c r="B6452" s="25" t="s">
        <v>86</v>
      </c>
      <c r="C6452" s="25" t="s">
        <v>148</v>
      </c>
      <c r="D6452" s="25" t="s">
        <v>421</v>
      </c>
      <c r="E6452" s="25" t="s">
        <v>54</v>
      </c>
      <c r="F6452" s="25" t="s">
        <v>9389</v>
      </c>
      <c r="G6452" s="25" t="s">
        <v>9475</v>
      </c>
      <c r="H6452" s="25" t="n">
        <v>54</v>
      </c>
    </row>
    <row r="6453" customFormat="false" ht="15" hidden="false" customHeight="false" outlineLevel="0" collapsed="false">
      <c r="A6453" s="25" t="s">
        <v>8976</v>
      </c>
      <c r="B6453" s="25" t="s">
        <v>115</v>
      </c>
      <c r="C6453" s="25" t="s">
        <v>186</v>
      </c>
      <c r="E6453" s="25" t="s">
        <v>56</v>
      </c>
      <c r="F6453" s="25" t="s">
        <v>9389</v>
      </c>
    </row>
    <row r="6454" customFormat="false" ht="15" hidden="false" customHeight="false" outlineLevel="0" collapsed="false">
      <c r="A6454" s="25" t="s">
        <v>8977</v>
      </c>
      <c r="B6454" s="25" t="s">
        <v>115</v>
      </c>
      <c r="C6454" s="25" t="s">
        <v>160</v>
      </c>
      <c r="E6454" s="25" t="s">
        <v>56</v>
      </c>
      <c r="F6454" s="25" t="s">
        <v>9389</v>
      </c>
    </row>
    <row r="6455" customFormat="false" ht="15" hidden="false" customHeight="false" outlineLevel="0" collapsed="false">
      <c r="A6455" s="25" t="s">
        <v>4896</v>
      </c>
      <c r="B6455" s="25" t="s">
        <v>98</v>
      </c>
      <c r="C6455" s="25" t="s">
        <v>9107</v>
      </c>
      <c r="E6455" s="25" t="s">
        <v>56</v>
      </c>
      <c r="F6455" s="25" t="s">
        <v>9382</v>
      </c>
    </row>
    <row r="6456" customFormat="false" ht="15" hidden="false" customHeight="false" outlineLevel="0" collapsed="false">
      <c r="A6456" s="25" t="s">
        <v>4014</v>
      </c>
      <c r="B6456" s="25" t="s">
        <v>87</v>
      </c>
      <c r="C6456" s="25" t="s">
        <v>170</v>
      </c>
      <c r="D6456" s="25" t="s">
        <v>2530</v>
      </c>
      <c r="E6456" s="25" t="s">
        <v>54</v>
      </c>
      <c r="F6456" s="25" t="s">
        <v>9382</v>
      </c>
      <c r="G6456" s="25" t="s">
        <v>9446</v>
      </c>
      <c r="H6456" s="25" t="n">
        <v>1076</v>
      </c>
    </row>
    <row r="6457" customFormat="false" ht="15" hidden="false" customHeight="false" outlineLevel="0" collapsed="false">
      <c r="A6457" s="25" t="s">
        <v>5501</v>
      </c>
      <c r="B6457" s="25" t="s">
        <v>94</v>
      </c>
      <c r="C6457" s="25" t="s">
        <v>186</v>
      </c>
      <c r="D6457" s="25" t="s">
        <v>639</v>
      </c>
      <c r="E6457" s="25" t="s">
        <v>54</v>
      </c>
      <c r="F6457" s="25" t="s">
        <v>9382</v>
      </c>
      <c r="G6457" s="25" t="s">
        <v>9453</v>
      </c>
      <c r="H6457" s="25" t="n">
        <v>490</v>
      </c>
    </row>
    <row r="6458" customFormat="false" ht="15" hidden="false" customHeight="false" outlineLevel="0" collapsed="false">
      <c r="A6458" s="25" t="s">
        <v>2332</v>
      </c>
      <c r="B6458" s="25" t="s">
        <v>80</v>
      </c>
      <c r="C6458" s="25" t="s">
        <v>178</v>
      </c>
      <c r="D6458" s="25" t="s">
        <v>167</v>
      </c>
      <c r="E6458" s="25" t="s">
        <v>55</v>
      </c>
      <c r="F6458" s="25" t="s">
        <v>9382</v>
      </c>
      <c r="G6458" s="25" t="s">
        <v>9478</v>
      </c>
      <c r="H6458" s="25" t="n">
        <v>0</v>
      </c>
    </row>
    <row r="6459" customFormat="false" ht="15" hidden="false" customHeight="false" outlineLevel="0" collapsed="false">
      <c r="A6459" s="25" t="s">
        <v>2333</v>
      </c>
      <c r="B6459" s="25" t="s">
        <v>80</v>
      </c>
      <c r="C6459" s="25" t="s">
        <v>9107</v>
      </c>
      <c r="D6459" s="25" t="s">
        <v>173</v>
      </c>
      <c r="E6459" s="25" t="s">
        <v>55</v>
      </c>
      <c r="F6459" s="25" t="s">
        <v>9382</v>
      </c>
      <c r="G6459" s="25" t="s">
        <v>9385</v>
      </c>
      <c r="H6459" s="25" t="n">
        <v>0</v>
      </c>
    </row>
    <row r="6460" customFormat="false" ht="15" hidden="false" customHeight="false" outlineLevel="0" collapsed="false">
      <c r="A6460" s="25" t="s">
        <v>2793</v>
      </c>
      <c r="B6460" s="25" t="s">
        <v>78</v>
      </c>
      <c r="C6460" s="25" t="s">
        <v>148</v>
      </c>
      <c r="D6460" s="25" t="s">
        <v>173</v>
      </c>
      <c r="E6460" s="25" t="s">
        <v>55</v>
      </c>
      <c r="F6460" s="25" t="s">
        <v>9382</v>
      </c>
      <c r="G6460" s="25" t="s">
        <v>9474</v>
      </c>
      <c r="H6460" s="25" t="n">
        <v>0</v>
      </c>
    </row>
    <row r="6461" customFormat="false" ht="15" hidden="false" customHeight="false" outlineLevel="0" collapsed="false">
      <c r="A6461" s="25" t="s">
        <v>6406</v>
      </c>
      <c r="B6461" s="25" t="s">
        <v>106</v>
      </c>
      <c r="C6461" s="25" t="s">
        <v>178</v>
      </c>
      <c r="D6461" s="25" t="s">
        <v>207</v>
      </c>
      <c r="E6461" s="25" t="s">
        <v>56</v>
      </c>
      <c r="F6461" s="25" t="s">
        <v>9382</v>
      </c>
    </row>
    <row r="6462" customFormat="false" ht="15" hidden="false" customHeight="false" outlineLevel="0" collapsed="false">
      <c r="A6462" s="25" t="s">
        <v>7909</v>
      </c>
      <c r="B6462" s="25" t="s">
        <v>114</v>
      </c>
      <c r="C6462" s="25" t="s">
        <v>186</v>
      </c>
      <c r="E6462" s="25" t="s">
        <v>56</v>
      </c>
      <c r="F6462" s="25" t="s">
        <v>9382</v>
      </c>
    </row>
    <row r="6463" customFormat="false" ht="15" hidden="false" customHeight="false" outlineLevel="0" collapsed="false">
      <c r="A6463" s="25" t="s">
        <v>8333</v>
      </c>
      <c r="B6463" s="25" t="s">
        <v>113</v>
      </c>
      <c r="C6463" s="25" t="s">
        <v>186</v>
      </c>
      <c r="D6463" s="25" t="s">
        <v>1158</v>
      </c>
      <c r="E6463" s="25" t="s">
        <v>55</v>
      </c>
      <c r="F6463" s="25" t="s">
        <v>9382</v>
      </c>
      <c r="G6463" s="25" t="s">
        <v>9445</v>
      </c>
      <c r="H6463" s="25" t="n">
        <v>0</v>
      </c>
    </row>
    <row r="6464" customFormat="false" ht="15" hidden="false" customHeight="false" outlineLevel="0" collapsed="false">
      <c r="A6464" s="25" t="s">
        <v>8334</v>
      </c>
      <c r="B6464" s="25" t="s">
        <v>113</v>
      </c>
      <c r="C6464" s="25" t="s">
        <v>9107</v>
      </c>
      <c r="D6464" s="25" t="s">
        <v>419</v>
      </c>
      <c r="E6464" s="25" t="s">
        <v>54</v>
      </c>
      <c r="F6464" s="25" t="s">
        <v>9382</v>
      </c>
      <c r="G6464" s="25" t="s">
        <v>9500</v>
      </c>
      <c r="H6464" s="25" t="n">
        <v>5663</v>
      </c>
    </row>
    <row r="6465" customFormat="false" ht="15" hidden="false" customHeight="false" outlineLevel="0" collapsed="false">
      <c r="A6465" s="25" t="s">
        <v>6684</v>
      </c>
      <c r="B6465" s="25" t="s">
        <v>107</v>
      </c>
      <c r="C6465" s="25" t="s">
        <v>170</v>
      </c>
      <c r="D6465" s="25" t="s">
        <v>195</v>
      </c>
      <c r="E6465" s="25" t="s">
        <v>55</v>
      </c>
      <c r="F6465" s="25" t="s">
        <v>9382</v>
      </c>
      <c r="G6465" s="25" t="s">
        <v>9430</v>
      </c>
      <c r="H6465" s="25" t="n">
        <v>0</v>
      </c>
    </row>
    <row r="6466" customFormat="false" ht="15" hidden="false" customHeight="false" outlineLevel="0" collapsed="false">
      <c r="A6466" s="25" t="s">
        <v>8657</v>
      </c>
      <c r="B6466" s="25" t="s">
        <v>116</v>
      </c>
      <c r="C6466" s="25" t="s">
        <v>186</v>
      </c>
      <c r="D6466" s="25" t="s">
        <v>663</v>
      </c>
      <c r="E6466" s="25" t="s">
        <v>56</v>
      </c>
      <c r="F6466" s="25" t="s">
        <v>9382</v>
      </c>
    </row>
    <row r="6467" customFormat="false" ht="15" hidden="false" customHeight="false" outlineLevel="0" collapsed="false">
      <c r="A6467" s="25" t="s">
        <v>3704</v>
      </c>
      <c r="B6467" s="25" t="s">
        <v>79</v>
      </c>
      <c r="C6467" s="25" t="s">
        <v>170</v>
      </c>
      <c r="D6467" s="25" t="s">
        <v>188</v>
      </c>
      <c r="E6467" s="25" t="s">
        <v>55</v>
      </c>
      <c r="F6467" s="25" t="s">
        <v>9382</v>
      </c>
      <c r="G6467" s="25" t="s">
        <v>9469</v>
      </c>
      <c r="H6467" s="25" t="n">
        <v>0</v>
      </c>
    </row>
    <row r="6468" customFormat="false" ht="15" hidden="false" customHeight="false" outlineLevel="0" collapsed="false">
      <c r="A6468" s="25" t="s">
        <v>3705</v>
      </c>
      <c r="B6468" s="25" t="s">
        <v>79</v>
      </c>
      <c r="C6468" s="25" t="s">
        <v>170</v>
      </c>
      <c r="D6468" s="25" t="s">
        <v>237</v>
      </c>
      <c r="E6468" s="25" t="s">
        <v>54</v>
      </c>
      <c r="F6468" s="25" t="s">
        <v>9382</v>
      </c>
      <c r="G6468" s="25" t="s">
        <v>9394</v>
      </c>
      <c r="H6468" s="25" t="n">
        <v>1166</v>
      </c>
    </row>
    <row r="6469" customFormat="false" ht="15" hidden="false" customHeight="false" outlineLevel="0" collapsed="false">
      <c r="A6469" s="25" t="s">
        <v>6874</v>
      </c>
      <c r="B6469" s="25" t="s">
        <v>105</v>
      </c>
      <c r="C6469" s="25" t="s">
        <v>148</v>
      </c>
      <c r="D6469" s="25" t="s">
        <v>636</v>
      </c>
      <c r="E6469" s="25" t="s">
        <v>55</v>
      </c>
      <c r="F6469" s="25" t="s">
        <v>9382</v>
      </c>
      <c r="G6469" s="25" t="s">
        <v>9388</v>
      </c>
      <c r="H6469" s="25" t="n">
        <v>0</v>
      </c>
    </row>
    <row r="6470" customFormat="false" ht="15" hidden="false" customHeight="false" outlineLevel="0" collapsed="false">
      <c r="A6470" s="25" t="s">
        <v>1715</v>
      </c>
      <c r="B6470" s="25" t="s">
        <v>71</v>
      </c>
      <c r="C6470" s="25" t="s">
        <v>148</v>
      </c>
      <c r="D6470" s="25" t="s">
        <v>207</v>
      </c>
      <c r="E6470" s="25" t="s">
        <v>55</v>
      </c>
      <c r="F6470" s="25" t="s">
        <v>9382</v>
      </c>
      <c r="G6470" s="25" t="s">
        <v>9377</v>
      </c>
      <c r="H6470" s="25" t="n">
        <v>0</v>
      </c>
    </row>
    <row r="6471" customFormat="false" ht="15" hidden="false" customHeight="false" outlineLevel="0" collapsed="false">
      <c r="A6471" s="25" t="s">
        <v>1716</v>
      </c>
      <c r="B6471" s="25" t="s">
        <v>71</v>
      </c>
      <c r="C6471" s="25" t="s">
        <v>148</v>
      </c>
      <c r="D6471" s="25" t="s">
        <v>245</v>
      </c>
      <c r="E6471" s="25" t="s">
        <v>55</v>
      </c>
      <c r="F6471" s="25" t="s">
        <v>9382</v>
      </c>
      <c r="G6471" s="25" t="s">
        <v>9469</v>
      </c>
      <c r="H6471" s="25" t="n">
        <v>0</v>
      </c>
    </row>
    <row r="6472" customFormat="false" ht="15" hidden="false" customHeight="false" outlineLevel="0" collapsed="false">
      <c r="A6472" s="25" t="s">
        <v>7258</v>
      </c>
      <c r="B6472" s="25" t="s">
        <v>104</v>
      </c>
      <c r="C6472" s="25" t="s">
        <v>186</v>
      </c>
      <c r="D6472" s="25" t="s">
        <v>1778</v>
      </c>
      <c r="E6472" s="25" t="s">
        <v>54</v>
      </c>
      <c r="F6472" s="25" t="s">
        <v>9382</v>
      </c>
      <c r="G6472" s="25" t="s">
        <v>9465</v>
      </c>
      <c r="H6472" s="25" t="n">
        <v>491</v>
      </c>
    </row>
    <row r="6473" customFormat="false" ht="15" hidden="false" customHeight="false" outlineLevel="0" collapsed="false">
      <c r="A6473" s="25" t="s">
        <v>7259</v>
      </c>
      <c r="B6473" s="25" t="s">
        <v>104</v>
      </c>
      <c r="C6473" s="25" t="s">
        <v>178</v>
      </c>
      <c r="D6473" s="25" t="s">
        <v>609</v>
      </c>
      <c r="E6473" s="25" t="s">
        <v>54</v>
      </c>
      <c r="F6473" s="25" t="s">
        <v>9382</v>
      </c>
      <c r="G6473" s="25" t="s">
        <v>9458</v>
      </c>
      <c r="H6473" s="25" t="n">
        <v>5532</v>
      </c>
    </row>
    <row r="6474" customFormat="false" ht="15" hidden="false" customHeight="false" outlineLevel="0" collapsed="false">
      <c r="A6474" s="25" t="s">
        <v>7260</v>
      </c>
      <c r="B6474" s="25" t="s">
        <v>104</v>
      </c>
      <c r="C6474" s="25" t="s">
        <v>160</v>
      </c>
      <c r="D6474" s="25" t="s">
        <v>1789</v>
      </c>
      <c r="E6474" s="25" t="s">
        <v>54</v>
      </c>
      <c r="F6474" s="25" t="s">
        <v>9382</v>
      </c>
      <c r="G6474" s="25" t="s">
        <v>9451</v>
      </c>
      <c r="H6474" s="25" t="n">
        <v>3930</v>
      </c>
    </row>
    <row r="6475" customFormat="false" ht="15" hidden="false" customHeight="false" outlineLevel="0" collapsed="false">
      <c r="A6475" s="25" t="s">
        <v>7261</v>
      </c>
      <c r="B6475" s="25" t="s">
        <v>104</v>
      </c>
      <c r="C6475" s="25" t="s">
        <v>160</v>
      </c>
      <c r="D6475" s="25" t="s">
        <v>419</v>
      </c>
      <c r="E6475" s="25" t="s">
        <v>54</v>
      </c>
      <c r="F6475" s="25" t="s">
        <v>9382</v>
      </c>
      <c r="G6475" s="25" t="s">
        <v>9460</v>
      </c>
      <c r="H6475" s="25" t="n">
        <v>2689</v>
      </c>
    </row>
    <row r="6476" customFormat="false" ht="15" hidden="false" customHeight="false" outlineLevel="0" collapsed="false">
      <c r="A6476" s="25" t="s">
        <v>5226</v>
      </c>
      <c r="B6476" s="25" t="s">
        <v>95</v>
      </c>
      <c r="C6476" s="25" t="s">
        <v>186</v>
      </c>
      <c r="E6476" s="25" t="s">
        <v>56</v>
      </c>
      <c r="F6476" s="25" t="s">
        <v>9369</v>
      </c>
    </row>
    <row r="6477" customFormat="false" ht="15" hidden="false" customHeight="false" outlineLevel="0" collapsed="false">
      <c r="A6477" s="25" t="s">
        <v>5227</v>
      </c>
      <c r="B6477" s="25" t="s">
        <v>95</v>
      </c>
      <c r="C6477" s="25" t="s">
        <v>170</v>
      </c>
      <c r="D6477" s="25" t="s">
        <v>3359</v>
      </c>
      <c r="E6477" s="25" t="s">
        <v>56</v>
      </c>
      <c r="F6477" s="25" t="s">
        <v>9369</v>
      </c>
    </row>
    <row r="6478" customFormat="false" ht="15" hidden="false" customHeight="false" outlineLevel="0" collapsed="false">
      <c r="A6478" s="25" t="s">
        <v>5502</v>
      </c>
      <c r="B6478" s="25" t="s">
        <v>94</v>
      </c>
      <c r="C6478" s="25" t="s">
        <v>186</v>
      </c>
      <c r="E6478" s="25" t="s">
        <v>56</v>
      </c>
      <c r="F6478" s="25" t="s">
        <v>9369</v>
      </c>
    </row>
    <row r="6479" customFormat="false" ht="15" hidden="false" customHeight="false" outlineLevel="0" collapsed="false">
      <c r="A6479" s="25" t="s">
        <v>2334</v>
      </c>
      <c r="B6479" s="25" t="s">
        <v>80</v>
      </c>
      <c r="C6479" s="25" t="s">
        <v>9107</v>
      </c>
      <c r="D6479" s="25" t="s">
        <v>191</v>
      </c>
      <c r="E6479" s="25" t="s">
        <v>54</v>
      </c>
      <c r="F6479" s="25" t="s">
        <v>9369</v>
      </c>
      <c r="G6479" s="25" t="s">
        <v>9457</v>
      </c>
      <c r="H6479" s="25" t="n">
        <v>5987</v>
      </c>
    </row>
    <row r="6480" customFormat="false" ht="15" hidden="false" customHeight="false" outlineLevel="0" collapsed="false">
      <c r="A6480" s="25" t="s">
        <v>2335</v>
      </c>
      <c r="B6480" s="25" t="s">
        <v>80</v>
      </c>
      <c r="C6480" s="25" t="s">
        <v>9107</v>
      </c>
      <c r="D6480" s="25" t="s">
        <v>162</v>
      </c>
      <c r="E6480" s="25" t="s">
        <v>54</v>
      </c>
      <c r="F6480" s="25" t="s">
        <v>9369</v>
      </c>
      <c r="G6480" s="25" t="s">
        <v>9490</v>
      </c>
      <c r="H6480" s="25" t="n">
        <v>5141</v>
      </c>
    </row>
    <row r="6481" customFormat="false" ht="15" hidden="false" customHeight="false" outlineLevel="0" collapsed="false">
      <c r="A6481" s="25" t="s">
        <v>2336</v>
      </c>
      <c r="B6481" s="25" t="s">
        <v>80</v>
      </c>
      <c r="C6481" s="25" t="s">
        <v>148</v>
      </c>
      <c r="D6481" s="25" t="s">
        <v>191</v>
      </c>
      <c r="E6481" s="25" t="s">
        <v>54</v>
      </c>
      <c r="F6481" s="25" t="s">
        <v>9369</v>
      </c>
      <c r="G6481" s="25" t="s">
        <v>9385</v>
      </c>
      <c r="H6481" s="25" t="n">
        <v>48</v>
      </c>
    </row>
    <row r="6482" customFormat="false" ht="15" hidden="false" customHeight="false" outlineLevel="0" collapsed="false">
      <c r="A6482" s="25" t="s">
        <v>5767</v>
      </c>
      <c r="B6482" s="25" t="s">
        <v>96</v>
      </c>
      <c r="C6482" s="25" t="s">
        <v>9107</v>
      </c>
      <c r="D6482" s="25" t="s">
        <v>639</v>
      </c>
      <c r="E6482" s="25" t="s">
        <v>55</v>
      </c>
      <c r="F6482" s="25" t="s">
        <v>9369</v>
      </c>
      <c r="G6482" s="25" t="s">
        <v>9422</v>
      </c>
      <c r="H6482" s="25" t="n">
        <v>0</v>
      </c>
    </row>
    <row r="6483" customFormat="false" ht="15" hidden="false" customHeight="false" outlineLevel="0" collapsed="false">
      <c r="A6483" s="25" t="s">
        <v>5768</v>
      </c>
      <c r="B6483" s="25" t="s">
        <v>96</v>
      </c>
      <c r="C6483" s="25" t="s">
        <v>160</v>
      </c>
      <c r="D6483" s="25" t="s">
        <v>1653</v>
      </c>
      <c r="E6483" s="25" t="s">
        <v>54</v>
      </c>
      <c r="F6483" s="25" t="s">
        <v>9369</v>
      </c>
      <c r="G6483" s="25" t="s">
        <v>9395</v>
      </c>
      <c r="H6483" s="25" t="n">
        <v>3206</v>
      </c>
    </row>
    <row r="6484" customFormat="false" ht="15" hidden="false" customHeight="false" outlineLevel="0" collapsed="false">
      <c r="A6484" s="25" t="s">
        <v>6207</v>
      </c>
      <c r="B6484" s="25" t="s">
        <v>108</v>
      </c>
      <c r="C6484" s="25" t="s">
        <v>148</v>
      </c>
      <c r="D6484" s="25" t="s">
        <v>419</v>
      </c>
      <c r="E6484" s="25" t="s">
        <v>54</v>
      </c>
      <c r="F6484" s="25" t="s">
        <v>9369</v>
      </c>
      <c r="G6484" s="25" t="s">
        <v>9471</v>
      </c>
      <c r="H6484" s="25" t="n">
        <v>61</v>
      </c>
    </row>
    <row r="6485" customFormat="false" ht="15" hidden="false" customHeight="false" outlineLevel="0" collapsed="false">
      <c r="A6485" s="25" t="s">
        <v>4178</v>
      </c>
      <c r="B6485" s="25" t="s">
        <v>89</v>
      </c>
      <c r="C6485" s="25" t="s">
        <v>170</v>
      </c>
      <c r="D6485" s="25" t="s">
        <v>193</v>
      </c>
      <c r="E6485" s="25" t="s">
        <v>55</v>
      </c>
      <c r="F6485" s="25" t="s">
        <v>9369</v>
      </c>
      <c r="G6485" s="25" t="s">
        <v>9465</v>
      </c>
      <c r="H6485" s="25" t="n">
        <v>0</v>
      </c>
    </row>
    <row r="6486" customFormat="false" ht="15" hidden="false" customHeight="false" outlineLevel="0" collapsed="false">
      <c r="A6486" s="25" t="s">
        <v>2794</v>
      </c>
      <c r="B6486" s="25" t="s">
        <v>78</v>
      </c>
      <c r="C6486" s="25" t="s">
        <v>9107</v>
      </c>
      <c r="D6486" s="25" t="s">
        <v>207</v>
      </c>
      <c r="E6486" s="25" t="s">
        <v>54</v>
      </c>
      <c r="F6486" s="25" t="s">
        <v>9369</v>
      </c>
      <c r="G6486" s="25" t="s">
        <v>9466</v>
      </c>
      <c r="H6486" s="25" t="n">
        <v>5078</v>
      </c>
    </row>
    <row r="6487" customFormat="false" ht="15" hidden="false" customHeight="false" outlineLevel="0" collapsed="false">
      <c r="A6487" s="25" t="s">
        <v>3133</v>
      </c>
      <c r="B6487" s="25" t="s">
        <v>76</v>
      </c>
      <c r="C6487" s="25" t="s">
        <v>186</v>
      </c>
      <c r="D6487" s="25" t="s">
        <v>158</v>
      </c>
      <c r="E6487" s="25" t="s">
        <v>55</v>
      </c>
      <c r="F6487" s="25" t="s">
        <v>9369</v>
      </c>
      <c r="G6487" s="25" t="s">
        <v>9457</v>
      </c>
      <c r="H6487" s="25" t="n">
        <v>0</v>
      </c>
    </row>
    <row r="6488" customFormat="false" ht="15" hidden="false" customHeight="false" outlineLevel="0" collapsed="false">
      <c r="A6488" s="25" t="s">
        <v>3134</v>
      </c>
      <c r="B6488" s="25" t="s">
        <v>76</v>
      </c>
      <c r="C6488" s="25" t="s">
        <v>186</v>
      </c>
      <c r="D6488" s="25" t="s">
        <v>225</v>
      </c>
      <c r="E6488" s="25" t="s">
        <v>54</v>
      </c>
      <c r="F6488" s="25" t="s">
        <v>9369</v>
      </c>
      <c r="G6488" s="25" t="s">
        <v>9458</v>
      </c>
      <c r="H6488" s="25" t="n">
        <v>532</v>
      </c>
    </row>
    <row r="6489" customFormat="false" ht="15" hidden="false" customHeight="false" outlineLevel="0" collapsed="false">
      <c r="A6489" s="25" t="s">
        <v>7910</v>
      </c>
      <c r="B6489" s="25" t="s">
        <v>114</v>
      </c>
      <c r="C6489" s="25" t="s">
        <v>186</v>
      </c>
      <c r="E6489" s="25" t="s">
        <v>56</v>
      </c>
      <c r="F6489" s="25" t="s">
        <v>9369</v>
      </c>
    </row>
    <row r="6490" customFormat="false" ht="15" hidden="false" customHeight="false" outlineLevel="0" collapsed="false">
      <c r="A6490" s="25" t="s">
        <v>7911</v>
      </c>
      <c r="B6490" s="25" t="s">
        <v>114</v>
      </c>
      <c r="C6490" s="25" t="s">
        <v>148</v>
      </c>
      <c r="D6490" s="25" t="s">
        <v>1778</v>
      </c>
      <c r="E6490" s="25" t="s">
        <v>54</v>
      </c>
      <c r="F6490" s="25" t="s">
        <v>9369</v>
      </c>
      <c r="G6490" s="25" t="s">
        <v>9377</v>
      </c>
      <c r="H6490" s="25" t="n">
        <v>56</v>
      </c>
    </row>
    <row r="6491" customFormat="false" ht="15" hidden="false" customHeight="false" outlineLevel="0" collapsed="false">
      <c r="A6491" s="25" t="s">
        <v>8335</v>
      </c>
      <c r="B6491" s="25" t="s">
        <v>113</v>
      </c>
      <c r="C6491" s="25" t="s">
        <v>186</v>
      </c>
      <c r="D6491" s="25" t="s">
        <v>2530</v>
      </c>
      <c r="E6491" s="25" t="s">
        <v>56</v>
      </c>
      <c r="F6491" s="25" t="s">
        <v>9369</v>
      </c>
    </row>
    <row r="6492" customFormat="false" ht="15" hidden="false" customHeight="false" outlineLevel="0" collapsed="false">
      <c r="A6492" s="25" t="s">
        <v>6685</v>
      </c>
      <c r="B6492" s="25" t="s">
        <v>107</v>
      </c>
      <c r="C6492" s="25" t="s">
        <v>170</v>
      </c>
      <c r="D6492" s="25" t="s">
        <v>444</v>
      </c>
      <c r="E6492" s="25" t="s">
        <v>54</v>
      </c>
      <c r="F6492" s="25" t="s">
        <v>9369</v>
      </c>
      <c r="G6492" s="25" t="s">
        <v>9482</v>
      </c>
      <c r="H6492" s="25" t="n">
        <v>1182</v>
      </c>
    </row>
    <row r="6493" customFormat="false" ht="15" hidden="false" customHeight="false" outlineLevel="0" collapsed="false">
      <c r="A6493" s="25" t="s">
        <v>3419</v>
      </c>
      <c r="B6493" s="25" t="s">
        <v>77</v>
      </c>
      <c r="C6493" s="25" t="s">
        <v>178</v>
      </c>
      <c r="D6493" s="25" t="s">
        <v>198</v>
      </c>
      <c r="E6493" s="25" t="s">
        <v>54</v>
      </c>
      <c r="F6493" s="25" t="s">
        <v>9369</v>
      </c>
      <c r="G6493" s="25" t="s">
        <v>9470</v>
      </c>
      <c r="H6493" s="25" t="n">
        <v>5788</v>
      </c>
    </row>
    <row r="6494" customFormat="false" ht="15" hidden="false" customHeight="false" outlineLevel="0" collapsed="false">
      <c r="A6494" s="25" t="s">
        <v>1717</v>
      </c>
      <c r="B6494" s="25" t="s">
        <v>71</v>
      </c>
      <c r="C6494" s="25" t="s">
        <v>148</v>
      </c>
      <c r="D6494" s="25" t="s">
        <v>225</v>
      </c>
      <c r="E6494" s="25" t="s">
        <v>55</v>
      </c>
      <c r="F6494" s="25" t="s">
        <v>9369</v>
      </c>
      <c r="G6494" s="25" t="s">
        <v>9385</v>
      </c>
      <c r="H6494" s="25" t="n">
        <v>0</v>
      </c>
    </row>
    <row r="6495" customFormat="false" ht="15" hidden="false" customHeight="false" outlineLevel="0" collapsed="false">
      <c r="A6495" s="25" t="s">
        <v>1718</v>
      </c>
      <c r="B6495" s="25" t="s">
        <v>71</v>
      </c>
      <c r="C6495" s="25" t="s">
        <v>148</v>
      </c>
      <c r="D6495" s="25" t="s">
        <v>210</v>
      </c>
      <c r="E6495" s="25" t="s">
        <v>54</v>
      </c>
      <c r="F6495" s="25" t="s">
        <v>9369</v>
      </c>
      <c r="G6495" s="25" t="s">
        <v>9383</v>
      </c>
      <c r="H6495" s="25" t="n">
        <v>61</v>
      </c>
    </row>
    <row r="6496" customFormat="false" ht="15" hidden="false" customHeight="false" outlineLevel="0" collapsed="false">
      <c r="A6496" s="25" t="s">
        <v>7262</v>
      </c>
      <c r="B6496" s="25" t="s">
        <v>104</v>
      </c>
      <c r="C6496" s="25" t="s">
        <v>9107</v>
      </c>
      <c r="D6496" s="25" t="s">
        <v>444</v>
      </c>
      <c r="E6496" s="25" t="s">
        <v>54</v>
      </c>
      <c r="F6496" s="25" t="s">
        <v>9369</v>
      </c>
      <c r="G6496" s="25" t="s">
        <v>9467</v>
      </c>
      <c r="H6496" s="25" t="n">
        <v>5115</v>
      </c>
    </row>
    <row r="6497" customFormat="false" ht="15" hidden="false" customHeight="false" outlineLevel="0" collapsed="false">
      <c r="A6497" s="25" t="s">
        <v>7263</v>
      </c>
      <c r="B6497" s="25" t="s">
        <v>104</v>
      </c>
      <c r="C6497" s="25" t="s">
        <v>9107</v>
      </c>
      <c r="D6497" s="25" t="s">
        <v>2739</v>
      </c>
      <c r="E6497" s="25" t="s">
        <v>54</v>
      </c>
      <c r="F6497" s="25" t="s">
        <v>9369</v>
      </c>
      <c r="G6497" s="25" t="s">
        <v>9377</v>
      </c>
      <c r="H6497" s="25" t="n">
        <v>5227</v>
      </c>
    </row>
    <row r="6498" customFormat="false" ht="15" hidden="false" customHeight="false" outlineLevel="0" collapsed="false">
      <c r="A6498" s="25" t="s">
        <v>4576</v>
      </c>
      <c r="B6498" s="25" t="s">
        <v>86</v>
      </c>
      <c r="C6498" s="25" t="s">
        <v>148</v>
      </c>
      <c r="E6498" s="25" t="s">
        <v>56</v>
      </c>
      <c r="F6498" s="25" t="s">
        <v>9369</v>
      </c>
    </row>
    <row r="6499" customFormat="false" ht="15" hidden="false" customHeight="false" outlineLevel="0" collapsed="false">
      <c r="A6499" s="25" t="s">
        <v>4706</v>
      </c>
      <c r="B6499" s="25" t="s">
        <v>90</v>
      </c>
      <c r="C6499" s="25" t="s">
        <v>170</v>
      </c>
      <c r="D6499" s="25" t="s">
        <v>1640</v>
      </c>
      <c r="E6499" s="25" t="s">
        <v>54</v>
      </c>
      <c r="F6499" s="25" t="s">
        <v>9369</v>
      </c>
      <c r="G6499" s="25" t="s">
        <v>9483</v>
      </c>
      <c r="H6499" s="25" t="n">
        <v>1144</v>
      </c>
    </row>
    <row r="6500" customFormat="false" ht="15" hidden="false" customHeight="false" outlineLevel="0" collapsed="false">
      <c r="A6500" s="25" t="s">
        <v>8978</v>
      </c>
      <c r="B6500" s="25" t="s">
        <v>115</v>
      </c>
      <c r="C6500" s="25" t="s">
        <v>148</v>
      </c>
      <c r="D6500" s="25" t="s">
        <v>417</v>
      </c>
      <c r="E6500" s="25" t="s">
        <v>56</v>
      </c>
      <c r="F6500" s="25" t="s">
        <v>9369</v>
      </c>
    </row>
    <row r="6501" customFormat="false" ht="15" hidden="false" customHeight="false" outlineLevel="0" collapsed="false">
      <c r="A6501" s="25" t="s">
        <v>535</v>
      </c>
      <c r="B6501" s="25" t="s">
        <v>69</v>
      </c>
      <c r="C6501" s="25" t="s">
        <v>148</v>
      </c>
      <c r="D6501" s="25" t="s">
        <v>158</v>
      </c>
      <c r="E6501" s="25" t="s">
        <v>55</v>
      </c>
      <c r="F6501" s="25" t="s">
        <v>9392</v>
      </c>
      <c r="G6501" s="25" t="s">
        <v>9454</v>
      </c>
      <c r="H6501" s="25" t="n">
        <v>0</v>
      </c>
    </row>
    <row r="6502" customFormat="false" ht="15" hidden="false" customHeight="false" outlineLevel="0" collapsed="false">
      <c r="A6502" s="25" t="s">
        <v>536</v>
      </c>
      <c r="B6502" s="25" t="s">
        <v>69</v>
      </c>
      <c r="C6502" s="25" t="s">
        <v>170</v>
      </c>
      <c r="D6502" s="25" t="s">
        <v>145</v>
      </c>
      <c r="E6502" s="25" t="s">
        <v>54</v>
      </c>
      <c r="F6502" s="25" t="s">
        <v>9392</v>
      </c>
      <c r="G6502" s="25" t="s">
        <v>9464</v>
      </c>
      <c r="H6502" s="25" t="n">
        <v>1249</v>
      </c>
    </row>
    <row r="6503" customFormat="false" ht="15" hidden="false" customHeight="false" outlineLevel="0" collapsed="false">
      <c r="A6503" s="25" t="s">
        <v>4897</v>
      </c>
      <c r="B6503" s="25" t="s">
        <v>98</v>
      </c>
      <c r="C6503" s="25" t="s">
        <v>170</v>
      </c>
      <c r="E6503" s="25" t="s">
        <v>56</v>
      </c>
      <c r="F6503" s="25" t="s">
        <v>9392</v>
      </c>
    </row>
    <row r="6504" customFormat="false" ht="15" hidden="false" customHeight="false" outlineLevel="0" collapsed="false">
      <c r="A6504" s="25" t="s">
        <v>4898</v>
      </c>
      <c r="B6504" s="25" t="s">
        <v>98</v>
      </c>
      <c r="C6504" s="25" t="s">
        <v>170</v>
      </c>
      <c r="D6504" s="25" t="s">
        <v>622</v>
      </c>
      <c r="E6504" s="25" t="s">
        <v>54</v>
      </c>
      <c r="F6504" s="25" t="s">
        <v>9392</v>
      </c>
      <c r="G6504" s="25" t="s">
        <v>9484</v>
      </c>
      <c r="H6504" s="25" t="n">
        <v>1106</v>
      </c>
    </row>
    <row r="6505" customFormat="false" ht="15" hidden="false" customHeight="false" outlineLevel="0" collapsed="false">
      <c r="A6505" s="25" t="s">
        <v>5228</v>
      </c>
      <c r="B6505" s="25" t="s">
        <v>95</v>
      </c>
      <c r="C6505" s="25" t="s">
        <v>170</v>
      </c>
      <c r="D6505" s="25" t="s">
        <v>445</v>
      </c>
      <c r="E6505" s="25" t="s">
        <v>54</v>
      </c>
      <c r="F6505" s="25" t="s">
        <v>9392</v>
      </c>
      <c r="G6505" s="25" t="s">
        <v>9454</v>
      </c>
      <c r="H6505" s="25" t="n">
        <v>1251</v>
      </c>
    </row>
    <row r="6506" customFormat="false" ht="15" hidden="false" customHeight="false" outlineLevel="0" collapsed="false">
      <c r="A6506" s="25" t="s">
        <v>4015</v>
      </c>
      <c r="B6506" s="25" t="s">
        <v>87</v>
      </c>
      <c r="C6506" s="25" t="s">
        <v>9107</v>
      </c>
      <c r="D6506" s="25" t="s">
        <v>639</v>
      </c>
      <c r="E6506" s="25" t="s">
        <v>55</v>
      </c>
      <c r="F6506" s="25" t="s">
        <v>9392</v>
      </c>
      <c r="G6506" s="25" t="s">
        <v>9454</v>
      </c>
      <c r="H6506" s="25" t="n">
        <v>0</v>
      </c>
    </row>
    <row r="6507" customFormat="false" ht="15" hidden="false" customHeight="false" outlineLevel="0" collapsed="false">
      <c r="A6507" s="25" t="s">
        <v>4016</v>
      </c>
      <c r="B6507" s="25" t="s">
        <v>87</v>
      </c>
      <c r="C6507" s="25" t="s">
        <v>9107</v>
      </c>
      <c r="D6507" s="25" t="s">
        <v>3511</v>
      </c>
      <c r="E6507" s="25" t="s">
        <v>54</v>
      </c>
      <c r="F6507" s="25" t="s">
        <v>9392</v>
      </c>
      <c r="G6507" s="25" t="s">
        <v>9378</v>
      </c>
      <c r="H6507" s="25" t="n">
        <v>4975</v>
      </c>
    </row>
    <row r="6508" customFormat="false" ht="15" hidden="false" customHeight="false" outlineLevel="0" collapsed="false">
      <c r="A6508" s="25" t="s">
        <v>4017</v>
      </c>
      <c r="B6508" s="25" t="s">
        <v>87</v>
      </c>
      <c r="C6508" s="25" t="s">
        <v>148</v>
      </c>
      <c r="D6508" s="25" t="s">
        <v>1049</v>
      </c>
      <c r="E6508" s="25" t="s">
        <v>54</v>
      </c>
      <c r="F6508" s="25" t="s">
        <v>9392</v>
      </c>
      <c r="G6508" s="25" t="s">
        <v>9405</v>
      </c>
      <c r="H6508" s="25" t="n">
        <v>54</v>
      </c>
    </row>
    <row r="6509" customFormat="false" ht="15" hidden="false" customHeight="false" outlineLevel="0" collapsed="false">
      <c r="A6509" s="25" t="s">
        <v>2337</v>
      </c>
      <c r="B6509" s="25" t="s">
        <v>80</v>
      </c>
      <c r="C6509" s="25" t="s">
        <v>9107</v>
      </c>
      <c r="D6509" s="25" t="s">
        <v>145</v>
      </c>
      <c r="E6509" s="25" t="s">
        <v>54</v>
      </c>
      <c r="F6509" s="25" t="s">
        <v>9392</v>
      </c>
      <c r="G6509" s="25" t="s">
        <v>9432</v>
      </c>
      <c r="H6509" s="25" t="n">
        <v>3975</v>
      </c>
    </row>
    <row r="6510" customFormat="false" ht="15" hidden="false" customHeight="false" outlineLevel="0" collapsed="false">
      <c r="A6510" s="25" t="s">
        <v>2338</v>
      </c>
      <c r="B6510" s="25" t="s">
        <v>80</v>
      </c>
      <c r="C6510" s="25" t="s">
        <v>160</v>
      </c>
      <c r="D6510" s="25" t="s">
        <v>191</v>
      </c>
      <c r="E6510" s="25" t="s">
        <v>54</v>
      </c>
      <c r="F6510" s="25" t="s">
        <v>9392</v>
      </c>
      <c r="G6510" s="25" t="s">
        <v>9383</v>
      </c>
      <c r="H6510" s="25" t="n">
        <v>2969</v>
      </c>
    </row>
    <row r="6511" customFormat="false" ht="15" hidden="false" customHeight="false" outlineLevel="0" collapsed="false">
      <c r="A6511" s="25" t="s">
        <v>4179</v>
      </c>
      <c r="B6511" s="25" t="s">
        <v>89</v>
      </c>
      <c r="C6511" s="25" t="s">
        <v>186</v>
      </c>
      <c r="D6511" s="25" t="s">
        <v>622</v>
      </c>
      <c r="E6511" s="25" t="s">
        <v>54</v>
      </c>
      <c r="F6511" s="25" t="s">
        <v>9392</v>
      </c>
      <c r="G6511" s="25" t="s">
        <v>9385</v>
      </c>
      <c r="H6511" s="25" t="n">
        <v>558</v>
      </c>
    </row>
    <row r="6512" customFormat="false" ht="15" hidden="false" customHeight="false" outlineLevel="0" collapsed="false">
      <c r="A6512" s="25" t="s">
        <v>2795</v>
      </c>
      <c r="B6512" s="25" t="s">
        <v>78</v>
      </c>
      <c r="C6512" s="25" t="s">
        <v>9107</v>
      </c>
      <c r="D6512" s="25" t="s">
        <v>180</v>
      </c>
      <c r="E6512" s="25" t="s">
        <v>55</v>
      </c>
      <c r="F6512" s="25" t="s">
        <v>9392</v>
      </c>
      <c r="G6512" s="25" t="s">
        <v>9471</v>
      </c>
      <c r="H6512" s="25" t="n">
        <v>0</v>
      </c>
    </row>
    <row r="6513" customFormat="false" ht="15" hidden="false" customHeight="false" outlineLevel="0" collapsed="false">
      <c r="A6513" s="25" t="s">
        <v>3135</v>
      </c>
      <c r="B6513" s="25" t="s">
        <v>76</v>
      </c>
      <c r="C6513" s="25" t="s">
        <v>186</v>
      </c>
      <c r="D6513" s="25" t="s">
        <v>173</v>
      </c>
      <c r="E6513" s="25" t="s">
        <v>54</v>
      </c>
      <c r="F6513" s="25" t="s">
        <v>9392</v>
      </c>
      <c r="G6513" s="25" t="s">
        <v>9378</v>
      </c>
      <c r="H6513" s="25" t="n">
        <v>585</v>
      </c>
    </row>
    <row r="6514" customFormat="false" ht="15" hidden="false" customHeight="false" outlineLevel="0" collapsed="false">
      <c r="A6514" s="25" t="s">
        <v>8336</v>
      </c>
      <c r="B6514" s="25" t="s">
        <v>113</v>
      </c>
      <c r="C6514" s="25" t="s">
        <v>186</v>
      </c>
      <c r="D6514" s="25" t="s">
        <v>2863</v>
      </c>
      <c r="E6514" s="25" t="s">
        <v>54</v>
      </c>
      <c r="F6514" s="25" t="s">
        <v>9392</v>
      </c>
      <c r="G6514" s="25" t="s">
        <v>9493</v>
      </c>
      <c r="H6514" s="25" t="n">
        <v>566</v>
      </c>
    </row>
    <row r="6515" customFormat="false" ht="15" hidden="false" customHeight="false" outlineLevel="0" collapsed="false">
      <c r="A6515" s="25" t="s">
        <v>6686</v>
      </c>
      <c r="B6515" s="25" t="s">
        <v>107</v>
      </c>
      <c r="C6515" s="25" t="s">
        <v>9107</v>
      </c>
      <c r="D6515" s="25" t="s">
        <v>444</v>
      </c>
      <c r="E6515" s="25" t="s">
        <v>54</v>
      </c>
      <c r="F6515" s="25" t="s">
        <v>9392</v>
      </c>
      <c r="G6515" s="25" t="s">
        <v>9489</v>
      </c>
      <c r="H6515" s="25" t="n">
        <v>4722</v>
      </c>
    </row>
    <row r="6516" customFormat="false" ht="15" hidden="false" customHeight="false" outlineLevel="0" collapsed="false">
      <c r="A6516" s="25" t="s">
        <v>1399</v>
      </c>
      <c r="B6516" s="25" t="s">
        <v>73</v>
      </c>
      <c r="C6516" s="25" t="s">
        <v>170</v>
      </c>
      <c r="D6516" s="25" t="s">
        <v>218</v>
      </c>
      <c r="E6516" s="25" t="s">
        <v>54</v>
      </c>
      <c r="F6516" s="25" t="s">
        <v>9392</v>
      </c>
      <c r="G6516" s="25" t="s">
        <v>9488</v>
      </c>
      <c r="H6516" s="25" t="n">
        <v>1033</v>
      </c>
    </row>
    <row r="6517" customFormat="false" ht="15" hidden="false" customHeight="false" outlineLevel="0" collapsed="false">
      <c r="A6517" s="25" t="s">
        <v>3706</v>
      </c>
      <c r="B6517" s="25" t="s">
        <v>79</v>
      </c>
      <c r="C6517" s="25" t="s">
        <v>186</v>
      </c>
      <c r="D6517" s="25" t="s">
        <v>237</v>
      </c>
      <c r="E6517" s="25" t="s">
        <v>54</v>
      </c>
      <c r="F6517" s="25" t="s">
        <v>9392</v>
      </c>
      <c r="G6517" s="25" t="s">
        <v>9476</v>
      </c>
      <c r="H6517" s="25" t="n">
        <v>587</v>
      </c>
    </row>
    <row r="6518" customFormat="false" ht="15" hidden="false" customHeight="false" outlineLevel="0" collapsed="false">
      <c r="A6518" s="25" t="s">
        <v>6013</v>
      </c>
      <c r="B6518" s="25" t="s">
        <v>97</v>
      </c>
      <c r="C6518" s="25" t="s">
        <v>178</v>
      </c>
      <c r="D6518" s="25" t="s">
        <v>421</v>
      </c>
      <c r="E6518" s="25" t="s">
        <v>55</v>
      </c>
      <c r="F6518" s="25" t="s">
        <v>9392</v>
      </c>
      <c r="G6518" s="25" t="s">
        <v>9462</v>
      </c>
      <c r="H6518" s="25" t="n">
        <v>0</v>
      </c>
    </row>
    <row r="6519" customFormat="false" ht="15" hidden="false" customHeight="false" outlineLevel="0" collapsed="false">
      <c r="A6519" s="25" t="s">
        <v>6875</v>
      </c>
      <c r="B6519" s="25" t="s">
        <v>105</v>
      </c>
      <c r="C6519" s="25" t="s">
        <v>148</v>
      </c>
      <c r="D6519" s="25" t="s">
        <v>2530</v>
      </c>
      <c r="E6519" s="25" t="s">
        <v>56</v>
      </c>
      <c r="F6519" s="25" t="s">
        <v>9392</v>
      </c>
    </row>
    <row r="6520" customFormat="false" ht="15" hidden="false" customHeight="false" outlineLevel="0" collapsed="false">
      <c r="A6520" s="25" t="s">
        <v>1719</v>
      </c>
      <c r="B6520" s="25" t="s">
        <v>71</v>
      </c>
      <c r="C6520" s="25" t="s">
        <v>148</v>
      </c>
      <c r="D6520" s="25" t="s">
        <v>198</v>
      </c>
      <c r="E6520" s="25" t="s">
        <v>54</v>
      </c>
      <c r="F6520" s="25" t="s">
        <v>9392</v>
      </c>
      <c r="G6520" s="25" t="s">
        <v>9424</v>
      </c>
      <c r="H6520" s="25" t="n">
        <v>62</v>
      </c>
    </row>
    <row r="6521" customFormat="false" ht="15" hidden="false" customHeight="false" outlineLevel="0" collapsed="false">
      <c r="A6521" s="25" t="s">
        <v>1720</v>
      </c>
      <c r="B6521" s="25" t="s">
        <v>71</v>
      </c>
      <c r="C6521" s="25" t="s">
        <v>148</v>
      </c>
      <c r="D6521" s="25" t="s">
        <v>207</v>
      </c>
      <c r="E6521" s="25" t="s">
        <v>54</v>
      </c>
      <c r="F6521" s="25" t="s">
        <v>9392</v>
      </c>
      <c r="G6521" s="25" t="s">
        <v>9464</v>
      </c>
      <c r="H6521" s="25" t="n">
        <v>54</v>
      </c>
    </row>
    <row r="6522" customFormat="false" ht="15" hidden="false" customHeight="false" outlineLevel="0" collapsed="false">
      <c r="A6522" s="25" t="s">
        <v>7264</v>
      </c>
      <c r="B6522" s="25" t="s">
        <v>104</v>
      </c>
      <c r="C6522" s="25" t="s">
        <v>186</v>
      </c>
      <c r="D6522" s="25" t="s">
        <v>218</v>
      </c>
      <c r="E6522" s="25" t="s">
        <v>54</v>
      </c>
      <c r="F6522" s="25" t="s">
        <v>9392</v>
      </c>
      <c r="G6522" s="25" t="s">
        <v>9422</v>
      </c>
      <c r="H6522" s="25" t="n">
        <v>499</v>
      </c>
    </row>
    <row r="6523" customFormat="false" ht="15" hidden="false" customHeight="false" outlineLevel="0" collapsed="false">
      <c r="A6523" s="25" t="s">
        <v>4707</v>
      </c>
      <c r="B6523" s="25" t="s">
        <v>90</v>
      </c>
      <c r="C6523" s="25" t="s">
        <v>178</v>
      </c>
      <c r="D6523" s="25" t="s">
        <v>3373</v>
      </c>
      <c r="E6523" s="25" t="s">
        <v>55</v>
      </c>
      <c r="F6523" s="25" t="s">
        <v>9392</v>
      </c>
      <c r="G6523" s="25" t="s">
        <v>9446</v>
      </c>
      <c r="H6523" s="25" t="n">
        <v>0</v>
      </c>
    </row>
    <row r="6524" customFormat="false" ht="15" hidden="false" customHeight="false" outlineLevel="0" collapsed="false">
      <c r="A6524" s="25" t="s">
        <v>8979</v>
      </c>
      <c r="B6524" s="25" t="s">
        <v>115</v>
      </c>
      <c r="C6524" s="25" t="s">
        <v>186</v>
      </c>
      <c r="D6524" s="25" t="s">
        <v>636</v>
      </c>
      <c r="E6524" s="25" t="s">
        <v>56</v>
      </c>
      <c r="F6524" s="25" t="s">
        <v>9392</v>
      </c>
    </row>
    <row r="6525" customFormat="false" ht="15" hidden="false" customHeight="false" outlineLevel="0" collapsed="false">
      <c r="A6525" s="25" t="s">
        <v>8980</v>
      </c>
      <c r="B6525" s="25" t="s">
        <v>115</v>
      </c>
      <c r="C6525" s="25" t="s">
        <v>186</v>
      </c>
      <c r="D6525" s="25" t="s">
        <v>2484</v>
      </c>
      <c r="E6525" s="25" t="s">
        <v>54</v>
      </c>
      <c r="F6525" s="25" t="s">
        <v>9392</v>
      </c>
      <c r="G6525" s="25" t="s">
        <v>9469</v>
      </c>
      <c r="H6525" s="25" t="n">
        <v>458</v>
      </c>
    </row>
    <row r="6526" customFormat="false" ht="15" hidden="false" customHeight="false" outlineLevel="0" collapsed="false">
      <c r="A6526" s="25" t="s">
        <v>8981</v>
      </c>
      <c r="B6526" s="25" t="s">
        <v>115</v>
      </c>
      <c r="C6526" s="25" t="s">
        <v>148</v>
      </c>
      <c r="D6526" s="25" t="s">
        <v>218</v>
      </c>
      <c r="E6526" s="25" t="s">
        <v>54</v>
      </c>
      <c r="F6526" s="25" t="s">
        <v>9392</v>
      </c>
      <c r="G6526" s="25" t="s">
        <v>9487</v>
      </c>
      <c r="H6526" s="25" t="n">
        <v>61</v>
      </c>
    </row>
    <row r="6527" customFormat="false" ht="15" hidden="false" customHeight="false" outlineLevel="0" collapsed="false">
      <c r="A6527" s="25" t="s">
        <v>537</v>
      </c>
      <c r="B6527" s="25" t="s">
        <v>69</v>
      </c>
      <c r="C6527" s="25" t="s">
        <v>148</v>
      </c>
      <c r="D6527" s="25" t="s">
        <v>162</v>
      </c>
      <c r="E6527" s="25" t="s">
        <v>55</v>
      </c>
      <c r="F6527" s="25" t="s">
        <v>9391</v>
      </c>
      <c r="G6527" s="25" t="s">
        <v>9493</v>
      </c>
      <c r="H6527" s="25" t="n">
        <v>0</v>
      </c>
    </row>
    <row r="6528" customFormat="false" ht="15" hidden="false" customHeight="false" outlineLevel="0" collapsed="false">
      <c r="A6528" s="25" t="s">
        <v>538</v>
      </c>
      <c r="B6528" s="25" t="s">
        <v>69</v>
      </c>
      <c r="C6528" s="25" t="s">
        <v>178</v>
      </c>
      <c r="D6528" s="25" t="s">
        <v>198</v>
      </c>
      <c r="E6528" s="25" t="s">
        <v>54</v>
      </c>
      <c r="F6528" s="25" t="s">
        <v>9391</v>
      </c>
      <c r="G6528" s="25" t="s">
        <v>9401</v>
      </c>
      <c r="H6528" s="25" t="n">
        <v>5600</v>
      </c>
    </row>
    <row r="6529" customFormat="false" ht="15" hidden="false" customHeight="false" outlineLevel="0" collapsed="false">
      <c r="A6529" s="25" t="s">
        <v>4899</v>
      </c>
      <c r="B6529" s="25" t="s">
        <v>98</v>
      </c>
      <c r="C6529" s="25" t="s">
        <v>178</v>
      </c>
      <c r="D6529" s="25" t="s">
        <v>1049</v>
      </c>
      <c r="E6529" s="25" t="s">
        <v>55</v>
      </c>
      <c r="F6529" s="25" t="s">
        <v>9391</v>
      </c>
      <c r="G6529" s="25" t="s">
        <v>9457</v>
      </c>
      <c r="H6529" s="25" t="n">
        <v>0</v>
      </c>
    </row>
    <row r="6530" customFormat="false" ht="15" hidden="false" customHeight="false" outlineLevel="0" collapsed="false">
      <c r="A6530" s="25" t="s">
        <v>4900</v>
      </c>
      <c r="B6530" s="25" t="s">
        <v>98</v>
      </c>
      <c r="C6530" s="25" t="s">
        <v>170</v>
      </c>
      <c r="D6530" s="25" t="s">
        <v>3373</v>
      </c>
      <c r="E6530" s="25" t="s">
        <v>54</v>
      </c>
      <c r="F6530" s="25" t="s">
        <v>9391</v>
      </c>
      <c r="G6530" s="25" t="s">
        <v>9493</v>
      </c>
      <c r="H6530" s="25" t="n">
        <v>1259</v>
      </c>
    </row>
    <row r="6531" customFormat="false" ht="15" hidden="false" customHeight="false" outlineLevel="0" collapsed="false">
      <c r="A6531" s="25" t="s">
        <v>4901</v>
      </c>
      <c r="B6531" s="25" t="s">
        <v>98</v>
      </c>
      <c r="C6531" s="25" t="s">
        <v>170</v>
      </c>
      <c r="D6531" s="25" t="s">
        <v>3373</v>
      </c>
      <c r="E6531" s="25" t="s">
        <v>54</v>
      </c>
      <c r="F6531" s="25" t="s">
        <v>9391</v>
      </c>
      <c r="G6531" s="25" t="s">
        <v>9388</v>
      </c>
      <c r="H6531" s="25" t="n">
        <v>1114</v>
      </c>
    </row>
    <row r="6532" customFormat="false" ht="15" hidden="false" customHeight="false" outlineLevel="0" collapsed="false">
      <c r="A6532" s="25" t="s">
        <v>4902</v>
      </c>
      <c r="B6532" s="25" t="s">
        <v>98</v>
      </c>
      <c r="C6532" s="25" t="s">
        <v>148</v>
      </c>
      <c r="D6532" s="25" t="s">
        <v>1189</v>
      </c>
      <c r="E6532" s="25" t="s">
        <v>54</v>
      </c>
      <c r="F6532" s="25" t="s">
        <v>9391</v>
      </c>
      <c r="G6532" s="25" t="s">
        <v>9481</v>
      </c>
      <c r="H6532" s="25" t="n">
        <v>57</v>
      </c>
    </row>
    <row r="6533" customFormat="false" ht="15" hidden="false" customHeight="false" outlineLevel="0" collapsed="false">
      <c r="A6533" s="25" t="s">
        <v>5229</v>
      </c>
      <c r="B6533" s="25" t="s">
        <v>95</v>
      </c>
      <c r="C6533" s="25" t="s">
        <v>170</v>
      </c>
      <c r="D6533" s="25" t="s">
        <v>452</v>
      </c>
      <c r="E6533" s="25" t="s">
        <v>55</v>
      </c>
      <c r="F6533" s="25" t="s">
        <v>9391</v>
      </c>
      <c r="G6533" s="25" t="s">
        <v>9481</v>
      </c>
      <c r="H6533" s="25" t="n">
        <v>0</v>
      </c>
    </row>
    <row r="6534" customFormat="false" ht="15" hidden="false" customHeight="false" outlineLevel="0" collapsed="false">
      <c r="A6534" s="25" t="s">
        <v>810</v>
      </c>
      <c r="B6534" s="25" t="s">
        <v>70</v>
      </c>
      <c r="C6534" s="25" t="s">
        <v>148</v>
      </c>
      <c r="D6534" s="25" t="s">
        <v>231</v>
      </c>
      <c r="E6534" s="25" t="s">
        <v>55</v>
      </c>
      <c r="F6534" s="25" t="s">
        <v>9391</v>
      </c>
      <c r="G6534" s="25" t="s">
        <v>9446</v>
      </c>
      <c r="H6534" s="25" t="n">
        <v>0</v>
      </c>
    </row>
    <row r="6535" customFormat="false" ht="15" hidden="false" customHeight="false" outlineLevel="0" collapsed="false">
      <c r="A6535" s="25" t="s">
        <v>4018</v>
      </c>
      <c r="B6535" s="25" t="s">
        <v>87</v>
      </c>
      <c r="C6535" s="25" t="s">
        <v>9107</v>
      </c>
      <c r="D6535" s="25" t="s">
        <v>1156</v>
      </c>
      <c r="E6535" s="25" t="s">
        <v>55</v>
      </c>
      <c r="F6535" s="25" t="s">
        <v>9391</v>
      </c>
      <c r="G6535" s="25" t="s">
        <v>9490</v>
      </c>
      <c r="H6535" s="25" t="n">
        <v>0</v>
      </c>
    </row>
    <row r="6536" customFormat="false" ht="15" hidden="false" customHeight="false" outlineLevel="0" collapsed="false">
      <c r="A6536" s="25" t="s">
        <v>5503</v>
      </c>
      <c r="B6536" s="25" t="s">
        <v>94</v>
      </c>
      <c r="C6536" s="25" t="s">
        <v>9107</v>
      </c>
      <c r="D6536" s="25" t="s">
        <v>661</v>
      </c>
      <c r="E6536" s="25" t="s">
        <v>55</v>
      </c>
      <c r="F6536" s="25" t="s">
        <v>9391</v>
      </c>
      <c r="G6536" s="25" t="s">
        <v>9390</v>
      </c>
      <c r="H6536" s="25" t="n">
        <v>0</v>
      </c>
    </row>
    <row r="6537" customFormat="false" ht="15" hidden="false" customHeight="false" outlineLevel="0" collapsed="false">
      <c r="A6537" s="25" t="s">
        <v>2339</v>
      </c>
      <c r="B6537" s="25" t="s">
        <v>80</v>
      </c>
      <c r="C6537" s="25" t="s">
        <v>160</v>
      </c>
      <c r="D6537" s="25" t="s">
        <v>198</v>
      </c>
      <c r="E6537" s="25" t="s">
        <v>54</v>
      </c>
      <c r="F6537" s="25" t="s">
        <v>9391</v>
      </c>
      <c r="G6537" s="25" t="s">
        <v>9379</v>
      </c>
      <c r="H6537" s="25" t="n">
        <v>3346</v>
      </c>
    </row>
    <row r="6538" customFormat="false" ht="15" hidden="false" customHeight="false" outlineLevel="0" collapsed="false">
      <c r="A6538" s="25" t="s">
        <v>5769</v>
      </c>
      <c r="B6538" s="25" t="s">
        <v>96</v>
      </c>
      <c r="C6538" s="25" t="s">
        <v>186</v>
      </c>
      <c r="D6538" s="25" t="s">
        <v>494</v>
      </c>
      <c r="E6538" s="25" t="s">
        <v>55</v>
      </c>
      <c r="F6538" s="25" t="s">
        <v>9391</v>
      </c>
      <c r="G6538" s="25" t="s">
        <v>9378</v>
      </c>
      <c r="H6538" s="25" t="n">
        <v>0</v>
      </c>
    </row>
    <row r="6539" customFormat="false" ht="15" hidden="false" customHeight="false" outlineLevel="0" collapsed="false">
      <c r="A6539" s="25" t="s">
        <v>5770</v>
      </c>
      <c r="B6539" s="25" t="s">
        <v>96</v>
      </c>
      <c r="C6539" s="25" t="s">
        <v>186</v>
      </c>
      <c r="D6539" s="25" t="s">
        <v>494</v>
      </c>
      <c r="E6539" s="25" t="s">
        <v>55</v>
      </c>
      <c r="F6539" s="25" t="s">
        <v>9391</v>
      </c>
      <c r="G6539" s="25" t="s">
        <v>9404</v>
      </c>
      <c r="H6539" s="25" t="n">
        <v>0</v>
      </c>
    </row>
    <row r="6540" customFormat="false" ht="15" hidden="false" customHeight="false" outlineLevel="0" collapsed="false">
      <c r="A6540" s="25" t="s">
        <v>5771</v>
      </c>
      <c r="B6540" s="25" t="s">
        <v>96</v>
      </c>
      <c r="C6540" s="25" t="s">
        <v>160</v>
      </c>
      <c r="D6540" s="25" t="s">
        <v>3359</v>
      </c>
      <c r="E6540" s="25" t="s">
        <v>55</v>
      </c>
      <c r="F6540" s="25" t="s">
        <v>9391</v>
      </c>
      <c r="G6540" s="25" t="s">
        <v>9394</v>
      </c>
      <c r="H6540" s="25" t="n">
        <v>0</v>
      </c>
    </row>
    <row r="6541" customFormat="false" ht="15" hidden="false" customHeight="false" outlineLevel="0" collapsed="false">
      <c r="A6541" s="25" t="s">
        <v>6208</v>
      </c>
      <c r="B6541" s="25" t="s">
        <v>108</v>
      </c>
      <c r="C6541" s="25" t="s">
        <v>186</v>
      </c>
      <c r="D6541" s="25" t="s">
        <v>609</v>
      </c>
      <c r="E6541" s="25" t="s">
        <v>55</v>
      </c>
      <c r="F6541" s="25" t="s">
        <v>9391</v>
      </c>
      <c r="G6541" s="25" t="s">
        <v>9481</v>
      </c>
      <c r="H6541" s="25" t="n">
        <v>0</v>
      </c>
    </row>
    <row r="6542" customFormat="false" ht="15" hidden="false" customHeight="false" outlineLevel="0" collapsed="false">
      <c r="A6542" s="25" t="s">
        <v>7568</v>
      </c>
      <c r="B6542" s="25" t="s">
        <v>112</v>
      </c>
      <c r="C6542" s="25" t="s">
        <v>9107</v>
      </c>
      <c r="E6542" s="25" t="s">
        <v>56</v>
      </c>
      <c r="F6542" s="25" t="s">
        <v>9391</v>
      </c>
    </row>
    <row r="6543" customFormat="false" ht="15" hidden="false" customHeight="false" outlineLevel="0" collapsed="false">
      <c r="A6543" s="25" t="s">
        <v>7569</v>
      </c>
      <c r="B6543" s="25" t="s">
        <v>112</v>
      </c>
      <c r="C6543" s="25" t="s">
        <v>160</v>
      </c>
      <c r="E6543" s="25" t="s">
        <v>56</v>
      </c>
      <c r="F6543" s="25" t="s">
        <v>9391</v>
      </c>
    </row>
    <row r="6544" customFormat="false" ht="15" hidden="false" customHeight="false" outlineLevel="0" collapsed="false">
      <c r="A6544" s="25" t="s">
        <v>7570</v>
      </c>
      <c r="B6544" s="25" t="s">
        <v>112</v>
      </c>
      <c r="C6544" s="25" t="s">
        <v>186</v>
      </c>
      <c r="D6544" s="25" t="s">
        <v>2754</v>
      </c>
      <c r="E6544" s="25" t="s">
        <v>54</v>
      </c>
      <c r="F6544" s="25" t="s">
        <v>9391</v>
      </c>
      <c r="G6544" s="25" t="s">
        <v>9442</v>
      </c>
      <c r="H6544" s="25" t="n">
        <v>546</v>
      </c>
    </row>
    <row r="6545" customFormat="false" ht="15" hidden="false" customHeight="false" outlineLevel="0" collapsed="false">
      <c r="A6545" s="25" t="s">
        <v>3136</v>
      </c>
      <c r="B6545" s="25" t="s">
        <v>76</v>
      </c>
      <c r="C6545" s="25" t="s">
        <v>186</v>
      </c>
      <c r="D6545" s="25" t="s">
        <v>151</v>
      </c>
      <c r="E6545" s="25" t="s">
        <v>55</v>
      </c>
      <c r="F6545" s="25" t="s">
        <v>9391</v>
      </c>
      <c r="G6545" s="25" t="s">
        <v>9442</v>
      </c>
      <c r="H6545" s="25" t="n">
        <v>0</v>
      </c>
    </row>
    <row r="6546" customFormat="false" ht="15" hidden="false" customHeight="false" outlineLevel="0" collapsed="false">
      <c r="A6546" s="25" t="s">
        <v>7912</v>
      </c>
      <c r="B6546" s="25" t="s">
        <v>114</v>
      </c>
      <c r="C6546" s="25" t="s">
        <v>186</v>
      </c>
      <c r="D6546" s="25" t="s">
        <v>3075</v>
      </c>
      <c r="E6546" s="25" t="s">
        <v>55</v>
      </c>
      <c r="F6546" s="25" t="s">
        <v>9391</v>
      </c>
      <c r="G6546" s="25" t="s">
        <v>9451</v>
      </c>
      <c r="H6546" s="25" t="n">
        <v>0</v>
      </c>
    </row>
    <row r="6547" customFormat="false" ht="15" hidden="false" customHeight="false" outlineLevel="0" collapsed="false">
      <c r="A6547" s="25" t="s">
        <v>7913</v>
      </c>
      <c r="B6547" s="25" t="s">
        <v>114</v>
      </c>
      <c r="C6547" s="25" t="s">
        <v>186</v>
      </c>
      <c r="D6547" s="25" t="s">
        <v>1187</v>
      </c>
      <c r="E6547" s="25" t="s">
        <v>54</v>
      </c>
      <c r="F6547" s="25" t="s">
        <v>9391</v>
      </c>
      <c r="G6547" s="25" t="s">
        <v>9478</v>
      </c>
      <c r="H6547" s="25" t="n">
        <v>596</v>
      </c>
    </row>
    <row r="6548" customFormat="false" ht="15" hidden="false" customHeight="false" outlineLevel="0" collapsed="false">
      <c r="A6548" s="25" t="s">
        <v>8337</v>
      </c>
      <c r="B6548" s="25" t="s">
        <v>113</v>
      </c>
      <c r="C6548" s="25" t="s">
        <v>170</v>
      </c>
      <c r="D6548" s="25" t="s">
        <v>156</v>
      </c>
      <c r="E6548" s="25" t="s">
        <v>55</v>
      </c>
      <c r="F6548" s="25" t="s">
        <v>9391</v>
      </c>
      <c r="G6548" s="25" t="s">
        <v>9486</v>
      </c>
      <c r="H6548" s="25" t="n">
        <v>0</v>
      </c>
    </row>
    <row r="6549" customFormat="false" ht="15" hidden="false" customHeight="false" outlineLevel="0" collapsed="false">
      <c r="A6549" s="25" t="s">
        <v>8338</v>
      </c>
      <c r="B6549" s="25" t="s">
        <v>113</v>
      </c>
      <c r="C6549" s="25" t="s">
        <v>170</v>
      </c>
      <c r="D6549" s="25" t="s">
        <v>665</v>
      </c>
      <c r="E6549" s="25" t="s">
        <v>54</v>
      </c>
      <c r="F6549" s="25" t="s">
        <v>9391</v>
      </c>
      <c r="G6549" s="25" t="s">
        <v>9475</v>
      </c>
      <c r="H6549" s="25" t="n">
        <v>1171</v>
      </c>
    </row>
    <row r="6550" customFormat="false" ht="15" hidden="false" customHeight="false" outlineLevel="0" collapsed="false">
      <c r="A6550" s="25" t="s">
        <v>3420</v>
      </c>
      <c r="B6550" s="25" t="s">
        <v>77</v>
      </c>
      <c r="C6550" s="25" t="s">
        <v>170</v>
      </c>
      <c r="D6550" s="25" t="s">
        <v>240</v>
      </c>
      <c r="E6550" s="25" t="s">
        <v>54</v>
      </c>
      <c r="F6550" s="25" t="s">
        <v>9391</v>
      </c>
      <c r="G6550" s="25" t="s">
        <v>9484</v>
      </c>
      <c r="H6550" s="25" t="n">
        <v>1021</v>
      </c>
    </row>
    <row r="6551" customFormat="false" ht="15" hidden="false" customHeight="false" outlineLevel="0" collapsed="false">
      <c r="A6551" s="25" t="s">
        <v>8658</v>
      </c>
      <c r="B6551" s="25" t="s">
        <v>116</v>
      </c>
      <c r="C6551" s="25" t="s">
        <v>148</v>
      </c>
      <c r="E6551" s="25" t="s">
        <v>56</v>
      </c>
      <c r="F6551" s="25" t="s">
        <v>9391</v>
      </c>
    </row>
    <row r="6552" customFormat="false" ht="15" hidden="false" customHeight="false" outlineLevel="0" collapsed="false">
      <c r="A6552" s="25" t="s">
        <v>6014</v>
      </c>
      <c r="B6552" s="25" t="s">
        <v>97</v>
      </c>
      <c r="C6552" s="25" t="s">
        <v>160</v>
      </c>
      <c r="D6552" s="25" t="s">
        <v>494</v>
      </c>
      <c r="E6552" s="25" t="s">
        <v>55</v>
      </c>
      <c r="F6552" s="25" t="s">
        <v>9391</v>
      </c>
      <c r="G6552" s="25" t="s">
        <v>9446</v>
      </c>
      <c r="H6552" s="25" t="n">
        <v>0</v>
      </c>
    </row>
    <row r="6553" customFormat="false" ht="15" hidden="false" customHeight="false" outlineLevel="0" collapsed="false">
      <c r="A6553" s="25" t="s">
        <v>4336</v>
      </c>
      <c r="B6553" s="25" t="s">
        <v>88</v>
      </c>
      <c r="C6553" s="25" t="s">
        <v>178</v>
      </c>
      <c r="D6553" s="25" t="s">
        <v>452</v>
      </c>
      <c r="E6553" s="25" t="s">
        <v>55</v>
      </c>
      <c r="F6553" s="25" t="s">
        <v>9391</v>
      </c>
      <c r="G6553" s="25" t="s">
        <v>9461</v>
      </c>
      <c r="H6553" s="25" t="n">
        <v>0</v>
      </c>
    </row>
    <row r="6554" customFormat="false" ht="15" hidden="false" customHeight="false" outlineLevel="0" collapsed="false">
      <c r="A6554" s="25" t="s">
        <v>8982</v>
      </c>
      <c r="B6554" s="25" t="s">
        <v>115</v>
      </c>
      <c r="C6554" s="25" t="s">
        <v>148</v>
      </c>
      <c r="D6554" s="25" t="s">
        <v>665</v>
      </c>
      <c r="E6554" s="25" t="s">
        <v>55</v>
      </c>
      <c r="F6554" s="25" t="s">
        <v>9391</v>
      </c>
      <c r="G6554" s="25" t="s">
        <v>9442</v>
      </c>
      <c r="H6554" s="25" t="n">
        <v>0</v>
      </c>
    </row>
    <row r="6555" customFormat="false" ht="15" hidden="false" customHeight="false" outlineLevel="0" collapsed="false">
      <c r="A6555" s="25" t="s">
        <v>8983</v>
      </c>
      <c r="B6555" s="25" t="s">
        <v>115</v>
      </c>
      <c r="C6555" s="25" t="s">
        <v>160</v>
      </c>
      <c r="D6555" s="25" t="s">
        <v>494</v>
      </c>
      <c r="E6555" s="25" t="s">
        <v>55</v>
      </c>
      <c r="F6555" s="25" t="s">
        <v>9391</v>
      </c>
      <c r="G6555" s="25" t="s">
        <v>9472</v>
      </c>
      <c r="H6555" s="25" t="n">
        <v>0</v>
      </c>
    </row>
    <row r="6556" customFormat="false" ht="15" hidden="false" customHeight="false" outlineLevel="0" collapsed="false">
      <c r="A6556" s="25" t="s">
        <v>4903</v>
      </c>
      <c r="B6556" s="25" t="s">
        <v>98</v>
      </c>
      <c r="C6556" s="25" t="s">
        <v>9107</v>
      </c>
      <c r="D6556" s="25" t="s">
        <v>1671</v>
      </c>
      <c r="E6556" s="25" t="s">
        <v>54</v>
      </c>
      <c r="F6556" s="25" t="s">
        <v>9397</v>
      </c>
      <c r="G6556" s="25" t="s">
        <v>9404</v>
      </c>
      <c r="H6556" s="25" t="n">
        <v>4609</v>
      </c>
    </row>
    <row r="6557" customFormat="false" ht="15" hidden="false" customHeight="false" outlineLevel="0" collapsed="false">
      <c r="A6557" s="25" t="s">
        <v>5230</v>
      </c>
      <c r="B6557" s="25" t="s">
        <v>95</v>
      </c>
      <c r="C6557" s="25" t="s">
        <v>170</v>
      </c>
      <c r="D6557" s="25" t="s">
        <v>1640</v>
      </c>
      <c r="E6557" s="25" t="s">
        <v>55</v>
      </c>
      <c r="F6557" s="25" t="s">
        <v>9397</v>
      </c>
      <c r="G6557" s="25" t="s">
        <v>9460</v>
      </c>
      <c r="H6557" s="25" t="n">
        <v>0</v>
      </c>
    </row>
    <row r="6558" customFormat="false" ht="15" hidden="false" customHeight="false" outlineLevel="0" collapsed="false">
      <c r="A6558" s="25" t="s">
        <v>811</v>
      </c>
      <c r="B6558" s="25" t="s">
        <v>70</v>
      </c>
      <c r="C6558" s="25" t="s">
        <v>186</v>
      </c>
      <c r="D6558" s="25" t="s">
        <v>151</v>
      </c>
      <c r="E6558" s="25" t="s">
        <v>54</v>
      </c>
      <c r="F6558" s="25" t="s">
        <v>9397</v>
      </c>
      <c r="G6558" s="25" t="s">
        <v>9404</v>
      </c>
      <c r="H6558" s="25" t="n">
        <v>600</v>
      </c>
    </row>
    <row r="6559" customFormat="false" ht="15" hidden="false" customHeight="false" outlineLevel="0" collapsed="false">
      <c r="A6559" s="25" t="s">
        <v>4019</v>
      </c>
      <c r="B6559" s="25" t="s">
        <v>87</v>
      </c>
      <c r="C6559" s="25" t="s">
        <v>9107</v>
      </c>
      <c r="D6559" s="25" t="s">
        <v>1158</v>
      </c>
      <c r="E6559" s="25" t="s">
        <v>54</v>
      </c>
      <c r="F6559" s="25" t="s">
        <v>9397</v>
      </c>
      <c r="G6559" s="25" t="s">
        <v>9385</v>
      </c>
      <c r="H6559" s="25" t="n">
        <v>5067</v>
      </c>
    </row>
    <row r="6560" customFormat="false" ht="15" hidden="false" customHeight="false" outlineLevel="0" collapsed="false">
      <c r="A6560" s="25" t="s">
        <v>2340</v>
      </c>
      <c r="B6560" s="25" t="s">
        <v>80</v>
      </c>
      <c r="C6560" s="25" t="s">
        <v>9107</v>
      </c>
      <c r="D6560" s="25" t="s">
        <v>231</v>
      </c>
      <c r="E6560" s="25" t="s">
        <v>54</v>
      </c>
      <c r="F6560" s="25" t="s">
        <v>9397</v>
      </c>
      <c r="G6560" s="25" t="s">
        <v>9477</v>
      </c>
      <c r="H6560" s="25" t="n">
        <v>5127</v>
      </c>
    </row>
    <row r="6561" customFormat="false" ht="15" hidden="false" customHeight="false" outlineLevel="0" collapsed="false">
      <c r="A6561" s="25" t="s">
        <v>5772</v>
      </c>
      <c r="B6561" s="25" t="s">
        <v>96</v>
      </c>
      <c r="C6561" s="25" t="s">
        <v>186</v>
      </c>
      <c r="D6561" s="25" t="s">
        <v>484</v>
      </c>
      <c r="E6561" s="25" t="s">
        <v>54</v>
      </c>
      <c r="F6561" s="25" t="s">
        <v>9397</v>
      </c>
      <c r="G6561" s="25" t="s">
        <v>9499</v>
      </c>
      <c r="H6561" s="25" t="n">
        <v>547</v>
      </c>
    </row>
    <row r="6562" customFormat="false" ht="15" hidden="false" customHeight="false" outlineLevel="0" collapsed="false">
      <c r="A6562" s="25" t="s">
        <v>4180</v>
      </c>
      <c r="B6562" s="25" t="s">
        <v>89</v>
      </c>
      <c r="C6562" s="25" t="s">
        <v>178</v>
      </c>
      <c r="D6562" s="25" t="s">
        <v>639</v>
      </c>
      <c r="E6562" s="25" t="s">
        <v>55</v>
      </c>
      <c r="F6562" s="25" t="s">
        <v>9397</v>
      </c>
      <c r="G6562" s="25" t="s">
        <v>9398</v>
      </c>
      <c r="H6562" s="25" t="n">
        <v>0</v>
      </c>
    </row>
    <row r="6563" customFormat="false" ht="15" hidden="false" customHeight="false" outlineLevel="0" collapsed="false">
      <c r="A6563" s="25" t="s">
        <v>7571</v>
      </c>
      <c r="B6563" s="25" t="s">
        <v>112</v>
      </c>
      <c r="C6563" s="25" t="s">
        <v>170</v>
      </c>
      <c r="D6563" s="25" t="s">
        <v>1090</v>
      </c>
      <c r="E6563" s="25" t="s">
        <v>56</v>
      </c>
      <c r="F6563" s="25" t="s">
        <v>9397</v>
      </c>
    </row>
    <row r="6564" customFormat="false" ht="15" hidden="false" customHeight="false" outlineLevel="0" collapsed="false">
      <c r="A6564" s="25" t="s">
        <v>7914</v>
      </c>
      <c r="B6564" s="25" t="s">
        <v>114</v>
      </c>
      <c r="C6564" s="25" t="s">
        <v>160</v>
      </c>
      <c r="D6564" s="25" t="s">
        <v>2484</v>
      </c>
      <c r="E6564" s="25" t="s">
        <v>55</v>
      </c>
      <c r="F6564" s="25" t="s">
        <v>9397</v>
      </c>
      <c r="G6564" s="25" t="s">
        <v>9487</v>
      </c>
      <c r="H6564" s="25" t="n">
        <v>0</v>
      </c>
    </row>
    <row r="6565" customFormat="false" ht="15" hidden="false" customHeight="false" outlineLevel="0" collapsed="false">
      <c r="A6565" s="25" t="s">
        <v>7915</v>
      </c>
      <c r="B6565" s="25" t="s">
        <v>114</v>
      </c>
      <c r="C6565" s="25" t="s">
        <v>186</v>
      </c>
      <c r="D6565" s="25" t="s">
        <v>2484</v>
      </c>
      <c r="E6565" s="25" t="s">
        <v>54</v>
      </c>
      <c r="F6565" s="25" t="s">
        <v>9397</v>
      </c>
      <c r="G6565" s="25" t="s">
        <v>9472</v>
      </c>
      <c r="H6565" s="25" t="n">
        <v>582</v>
      </c>
    </row>
    <row r="6566" customFormat="false" ht="15" hidden="false" customHeight="false" outlineLevel="0" collapsed="false">
      <c r="A6566" s="25" t="s">
        <v>7916</v>
      </c>
      <c r="B6566" s="25" t="s">
        <v>114</v>
      </c>
      <c r="C6566" s="25" t="s">
        <v>170</v>
      </c>
      <c r="D6566" s="25" t="s">
        <v>633</v>
      </c>
      <c r="E6566" s="25" t="s">
        <v>54</v>
      </c>
      <c r="F6566" s="25" t="s">
        <v>9397</v>
      </c>
      <c r="G6566" s="25" t="s">
        <v>9399</v>
      </c>
      <c r="H6566" s="25" t="n">
        <v>1047</v>
      </c>
    </row>
    <row r="6567" customFormat="false" ht="15" hidden="false" customHeight="false" outlineLevel="0" collapsed="false">
      <c r="A6567" s="25" t="s">
        <v>1102</v>
      </c>
      <c r="B6567" s="25" t="s">
        <v>72</v>
      </c>
      <c r="C6567" s="25" t="s">
        <v>148</v>
      </c>
      <c r="D6567" s="25" t="s">
        <v>198</v>
      </c>
      <c r="E6567" s="25" t="s">
        <v>55</v>
      </c>
      <c r="F6567" s="25" t="s">
        <v>9397</v>
      </c>
      <c r="G6567" s="25" t="s">
        <v>9460</v>
      </c>
      <c r="H6567" s="25" t="n">
        <v>0</v>
      </c>
    </row>
    <row r="6568" customFormat="false" ht="15" hidden="false" customHeight="false" outlineLevel="0" collapsed="false">
      <c r="A6568" s="25" t="s">
        <v>6687</v>
      </c>
      <c r="B6568" s="25" t="s">
        <v>107</v>
      </c>
      <c r="C6568" s="25" t="s">
        <v>170</v>
      </c>
      <c r="E6568" s="25" t="s">
        <v>56</v>
      </c>
      <c r="F6568" s="25" t="s">
        <v>9397</v>
      </c>
    </row>
    <row r="6569" customFormat="false" ht="15" hidden="false" customHeight="false" outlineLevel="0" collapsed="false">
      <c r="A6569" s="25" t="s">
        <v>3707</v>
      </c>
      <c r="B6569" s="25" t="s">
        <v>79</v>
      </c>
      <c r="C6569" s="25" t="s">
        <v>9107</v>
      </c>
      <c r="D6569" s="25" t="s">
        <v>215</v>
      </c>
      <c r="E6569" s="25" t="s">
        <v>55</v>
      </c>
      <c r="F6569" s="25" t="s">
        <v>9397</v>
      </c>
      <c r="G6569" s="25" t="s">
        <v>9450</v>
      </c>
      <c r="H6569" s="25" t="n">
        <v>0</v>
      </c>
    </row>
    <row r="6570" customFormat="false" ht="15" hidden="false" customHeight="false" outlineLevel="0" collapsed="false">
      <c r="A6570" s="25" t="s">
        <v>3708</v>
      </c>
      <c r="B6570" s="25" t="s">
        <v>79</v>
      </c>
      <c r="C6570" s="25" t="s">
        <v>186</v>
      </c>
      <c r="D6570" s="25" t="s">
        <v>164</v>
      </c>
      <c r="E6570" s="25" t="s">
        <v>54</v>
      </c>
      <c r="F6570" s="25" t="s">
        <v>9397</v>
      </c>
      <c r="G6570" s="25" t="s">
        <v>9401</v>
      </c>
      <c r="H6570" s="25" t="n">
        <v>568</v>
      </c>
    </row>
    <row r="6571" customFormat="false" ht="15" hidden="false" customHeight="false" outlineLevel="0" collapsed="false">
      <c r="A6571" s="25" t="s">
        <v>3709</v>
      </c>
      <c r="B6571" s="25" t="s">
        <v>79</v>
      </c>
      <c r="C6571" s="25" t="s">
        <v>178</v>
      </c>
      <c r="D6571" s="25" t="s">
        <v>169</v>
      </c>
      <c r="E6571" s="25" t="s">
        <v>54</v>
      </c>
      <c r="F6571" s="25" t="s">
        <v>9397</v>
      </c>
      <c r="G6571" s="25" t="s">
        <v>9462</v>
      </c>
      <c r="H6571" s="25" t="n">
        <v>6255</v>
      </c>
    </row>
    <row r="6572" customFormat="false" ht="15" hidden="false" customHeight="false" outlineLevel="0" collapsed="false">
      <c r="A6572" s="25" t="s">
        <v>6015</v>
      </c>
      <c r="B6572" s="25" t="s">
        <v>97</v>
      </c>
      <c r="C6572" s="25" t="s">
        <v>9107</v>
      </c>
      <c r="D6572" s="25" t="s">
        <v>445</v>
      </c>
      <c r="E6572" s="25" t="s">
        <v>54</v>
      </c>
      <c r="F6572" s="25" t="s">
        <v>9397</v>
      </c>
      <c r="G6572" s="25" t="s">
        <v>9484</v>
      </c>
      <c r="H6572" s="25" t="n">
        <v>4647</v>
      </c>
    </row>
    <row r="6573" customFormat="false" ht="15" hidden="false" customHeight="false" outlineLevel="0" collapsed="false">
      <c r="A6573" s="25" t="s">
        <v>4337</v>
      </c>
      <c r="B6573" s="25" t="s">
        <v>88</v>
      </c>
      <c r="C6573" s="25" t="s">
        <v>9107</v>
      </c>
      <c r="D6573" s="25" t="s">
        <v>644</v>
      </c>
      <c r="E6573" s="25" t="s">
        <v>54</v>
      </c>
      <c r="F6573" s="25" t="s">
        <v>9397</v>
      </c>
      <c r="G6573" s="25" t="s">
        <v>9452</v>
      </c>
      <c r="H6573" s="25" t="n">
        <v>5042</v>
      </c>
    </row>
    <row r="6574" customFormat="false" ht="15" hidden="false" customHeight="false" outlineLevel="0" collapsed="false">
      <c r="A6574" s="25" t="s">
        <v>1721</v>
      </c>
      <c r="B6574" s="25" t="s">
        <v>71</v>
      </c>
      <c r="C6574" s="25" t="s">
        <v>148</v>
      </c>
      <c r="D6574" s="25" t="s">
        <v>237</v>
      </c>
      <c r="E6574" s="25" t="s">
        <v>54</v>
      </c>
      <c r="F6574" s="25" t="s">
        <v>9397</v>
      </c>
      <c r="G6574" s="25" t="s">
        <v>9496</v>
      </c>
      <c r="H6574" s="25" t="n">
        <v>57</v>
      </c>
    </row>
    <row r="6575" customFormat="false" ht="15" hidden="false" customHeight="false" outlineLevel="0" collapsed="false">
      <c r="A6575" s="25" t="s">
        <v>1722</v>
      </c>
      <c r="B6575" s="25" t="s">
        <v>71</v>
      </c>
      <c r="C6575" s="25" t="s">
        <v>148</v>
      </c>
      <c r="D6575" s="25" t="s">
        <v>188</v>
      </c>
      <c r="E6575" s="25" t="s">
        <v>54</v>
      </c>
      <c r="F6575" s="25" t="s">
        <v>9397</v>
      </c>
      <c r="G6575" s="25" t="s">
        <v>9468</v>
      </c>
      <c r="H6575" s="25" t="n">
        <v>53</v>
      </c>
    </row>
    <row r="6576" customFormat="false" ht="15" hidden="false" customHeight="false" outlineLevel="0" collapsed="false">
      <c r="A6576" s="25" t="s">
        <v>1723</v>
      </c>
      <c r="B6576" s="25" t="s">
        <v>71</v>
      </c>
      <c r="C6576" s="25" t="s">
        <v>160</v>
      </c>
      <c r="D6576" s="25" t="s">
        <v>207</v>
      </c>
      <c r="E6576" s="25" t="s">
        <v>54</v>
      </c>
      <c r="F6576" s="25" t="s">
        <v>9397</v>
      </c>
      <c r="G6576" s="25" t="s">
        <v>9464</v>
      </c>
      <c r="H6576" s="25" t="n">
        <v>3811</v>
      </c>
    </row>
    <row r="6577" customFormat="false" ht="15" hidden="false" customHeight="false" outlineLevel="0" collapsed="false">
      <c r="A6577" s="25" t="s">
        <v>7265</v>
      </c>
      <c r="B6577" s="25" t="s">
        <v>104</v>
      </c>
      <c r="C6577" s="25" t="s">
        <v>186</v>
      </c>
      <c r="D6577" s="25" t="s">
        <v>195</v>
      </c>
      <c r="E6577" s="25" t="s">
        <v>54</v>
      </c>
      <c r="F6577" s="25" t="s">
        <v>9397</v>
      </c>
      <c r="G6577" s="25" t="s">
        <v>9464</v>
      </c>
      <c r="H6577" s="25" t="n">
        <v>456</v>
      </c>
    </row>
    <row r="6578" customFormat="false" ht="15" hidden="false" customHeight="false" outlineLevel="0" collapsed="false">
      <c r="A6578" s="25" t="s">
        <v>4577</v>
      </c>
      <c r="B6578" s="25" t="s">
        <v>86</v>
      </c>
      <c r="C6578" s="25" t="s">
        <v>9107</v>
      </c>
      <c r="D6578" s="25" t="s">
        <v>1671</v>
      </c>
      <c r="E6578" s="25" t="s">
        <v>55</v>
      </c>
      <c r="F6578" s="25" t="s">
        <v>9397</v>
      </c>
      <c r="G6578" s="25" t="s">
        <v>9476</v>
      </c>
      <c r="H6578" s="25" t="n">
        <v>0</v>
      </c>
    </row>
    <row r="6579" customFormat="false" ht="15" hidden="false" customHeight="false" outlineLevel="0" collapsed="false">
      <c r="A6579" s="25" t="s">
        <v>5231</v>
      </c>
      <c r="B6579" s="25" t="s">
        <v>95</v>
      </c>
      <c r="C6579" s="25" t="s">
        <v>160</v>
      </c>
      <c r="D6579" s="25" t="s">
        <v>1653</v>
      </c>
      <c r="E6579" s="25" t="s">
        <v>54</v>
      </c>
      <c r="F6579" s="25" t="s">
        <v>9379</v>
      </c>
      <c r="G6579" s="25" t="s">
        <v>9477</v>
      </c>
      <c r="H6579" s="25" t="n">
        <v>3371</v>
      </c>
    </row>
    <row r="6580" customFormat="false" ht="15" hidden="false" customHeight="false" outlineLevel="0" collapsed="false">
      <c r="A6580" s="25" t="s">
        <v>812</v>
      </c>
      <c r="B6580" s="25" t="s">
        <v>70</v>
      </c>
      <c r="C6580" s="25" t="s">
        <v>170</v>
      </c>
      <c r="D6580" s="25" t="s">
        <v>162</v>
      </c>
      <c r="E6580" s="25" t="s">
        <v>54</v>
      </c>
      <c r="F6580" s="25" t="s">
        <v>9379</v>
      </c>
      <c r="G6580" s="25" t="s">
        <v>9471</v>
      </c>
      <c r="H6580" s="25" t="n">
        <v>1151</v>
      </c>
    </row>
    <row r="6581" customFormat="false" ht="15" hidden="false" customHeight="false" outlineLevel="0" collapsed="false">
      <c r="A6581" s="25" t="s">
        <v>813</v>
      </c>
      <c r="B6581" s="25" t="s">
        <v>70</v>
      </c>
      <c r="C6581" s="25" t="s">
        <v>160</v>
      </c>
      <c r="D6581" s="25" t="s">
        <v>231</v>
      </c>
      <c r="E6581" s="25" t="s">
        <v>54</v>
      </c>
      <c r="F6581" s="25" t="s">
        <v>9379</v>
      </c>
      <c r="G6581" s="25" t="s">
        <v>9492</v>
      </c>
      <c r="H6581" s="25" t="n">
        <v>3748</v>
      </c>
    </row>
    <row r="6582" customFormat="false" ht="15" hidden="false" customHeight="false" outlineLevel="0" collapsed="false">
      <c r="A6582" s="25" t="s">
        <v>4020</v>
      </c>
      <c r="B6582" s="25" t="s">
        <v>87</v>
      </c>
      <c r="C6582" s="25" t="s">
        <v>178</v>
      </c>
      <c r="D6582" s="25" t="s">
        <v>1049</v>
      </c>
      <c r="E6582" s="25" t="s">
        <v>54</v>
      </c>
      <c r="F6582" s="25" t="s">
        <v>9379</v>
      </c>
      <c r="G6582" s="25" t="s">
        <v>9377</v>
      </c>
      <c r="H6582" s="25" t="n">
        <v>5717</v>
      </c>
    </row>
    <row r="6583" customFormat="false" ht="15" hidden="false" customHeight="false" outlineLevel="0" collapsed="false">
      <c r="A6583" s="25" t="s">
        <v>4021</v>
      </c>
      <c r="B6583" s="25" t="s">
        <v>87</v>
      </c>
      <c r="C6583" s="25" t="s">
        <v>9107</v>
      </c>
      <c r="D6583" s="25" t="s">
        <v>452</v>
      </c>
      <c r="E6583" s="25" t="s">
        <v>54</v>
      </c>
      <c r="F6583" s="25" t="s">
        <v>9379</v>
      </c>
      <c r="G6583" s="25" t="s">
        <v>9377</v>
      </c>
      <c r="H6583" s="25" t="n">
        <v>5027</v>
      </c>
    </row>
    <row r="6584" customFormat="false" ht="15" hidden="false" customHeight="false" outlineLevel="0" collapsed="false">
      <c r="A6584" s="25" t="s">
        <v>5504</v>
      </c>
      <c r="B6584" s="25" t="s">
        <v>94</v>
      </c>
      <c r="C6584" s="25" t="s">
        <v>170</v>
      </c>
      <c r="D6584" s="25" t="s">
        <v>2530</v>
      </c>
      <c r="E6584" s="25" t="s">
        <v>54</v>
      </c>
      <c r="F6584" s="25" t="s">
        <v>9379</v>
      </c>
      <c r="G6584" s="25" t="s">
        <v>9479</v>
      </c>
      <c r="H6584" s="25" t="n">
        <v>1111</v>
      </c>
    </row>
    <row r="6585" customFormat="false" ht="15" hidden="false" customHeight="false" outlineLevel="0" collapsed="false">
      <c r="A6585" s="25" t="s">
        <v>2341</v>
      </c>
      <c r="B6585" s="25" t="s">
        <v>80</v>
      </c>
      <c r="C6585" s="25" t="s">
        <v>170</v>
      </c>
      <c r="D6585" s="25" t="s">
        <v>151</v>
      </c>
      <c r="E6585" s="25" t="s">
        <v>54</v>
      </c>
      <c r="F6585" s="25" t="s">
        <v>9379</v>
      </c>
      <c r="G6585" s="25" t="s">
        <v>9405</v>
      </c>
      <c r="H6585" s="25" t="n">
        <v>1159</v>
      </c>
    </row>
    <row r="6586" customFormat="false" ht="15" hidden="false" customHeight="false" outlineLevel="0" collapsed="false">
      <c r="A6586" s="25" t="s">
        <v>2342</v>
      </c>
      <c r="B6586" s="25" t="s">
        <v>80</v>
      </c>
      <c r="C6586" s="25" t="s">
        <v>160</v>
      </c>
      <c r="D6586" s="25" t="s">
        <v>245</v>
      </c>
      <c r="E6586" s="25" t="s">
        <v>54</v>
      </c>
      <c r="F6586" s="25" t="s">
        <v>9379</v>
      </c>
      <c r="G6586" s="25" t="s">
        <v>9430</v>
      </c>
      <c r="H6586" s="25" t="n">
        <v>3251</v>
      </c>
    </row>
    <row r="6587" customFormat="false" ht="15" hidden="false" customHeight="false" outlineLevel="0" collapsed="false">
      <c r="A6587" s="25" t="s">
        <v>4181</v>
      </c>
      <c r="B6587" s="25" t="s">
        <v>89</v>
      </c>
      <c r="C6587" s="25" t="s">
        <v>178</v>
      </c>
      <c r="D6587" s="25" t="s">
        <v>445</v>
      </c>
      <c r="E6587" s="25" t="s">
        <v>55</v>
      </c>
      <c r="F6587" s="25" t="s">
        <v>9379</v>
      </c>
      <c r="G6587" s="25" t="s">
        <v>9421</v>
      </c>
      <c r="H6587" s="25" t="n">
        <v>0</v>
      </c>
    </row>
    <row r="6588" customFormat="false" ht="15" hidden="false" customHeight="false" outlineLevel="0" collapsed="false">
      <c r="A6588" s="25" t="s">
        <v>2796</v>
      </c>
      <c r="B6588" s="25" t="s">
        <v>78</v>
      </c>
      <c r="C6588" s="25" t="s">
        <v>160</v>
      </c>
      <c r="D6588" s="25" t="s">
        <v>248</v>
      </c>
      <c r="E6588" s="25" t="s">
        <v>55</v>
      </c>
      <c r="F6588" s="25" t="s">
        <v>9379</v>
      </c>
      <c r="G6588" s="25" t="s">
        <v>9468</v>
      </c>
      <c r="H6588" s="25" t="n">
        <v>0</v>
      </c>
    </row>
    <row r="6589" customFormat="false" ht="15" hidden="false" customHeight="false" outlineLevel="0" collapsed="false">
      <c r="A6589" s="25" t="s">
        <v>2797</v>
      </c>
      <c r="B6589" s="25" t="s">
        <v>78</v>
      </c>
      <c r="C6589" s="25" t="s">
        <v>170</v>
      </c>
      <c r="D6589" s="25" t="s">
        <v>191</v>
      </c>
      <c r="E6589" s="25" t="s">
        <v>54</v>
      </c>
      <c r="F6589" s="25" t="s">
        <v>9379</v>
      </c>
      <c r="G6589" s="25" t="s">
        <v>9473</v>
      </c>
      <c r="H6589" s="25" t="n">
        <v>1083</v>
      </c>
    </row>
    <row r="6590" customFormat="false" ht="15" hidden="false" customHeight="false" outlineLevel="0" collapsed="false">
      <c r="A6590" s="25" t="s">
        <v>2798</v>
      </c>
      <c r="B6590" s="25" t="s">
        <v>78</v>
      </c>
      <c r="C6590" s="25" t="s">
        <v>148</v>
      </c>
      <c r="D6590" s="25" t="s">
        <v>151</v>
      </c>
      <c r="E6590" s="25" t="s">
        <v>54</v>
      </c>
      <c r="F6590" s="25" t="s">
        <v>9379</v>
      </c>
      <c r="G6590" s="25" t="s">
        <v>9452</v>
      </c>
      <c r="H6590" s="25" t="n">
        <v>54</v>
      </c>
    </row>
    <row r="6591" customFormat="false" ht="15" hidden="false" customHeight="false" outlineLevel="0" collapsed="false">
      <c r="A6591" s="25" t="s">
        <v>6407</v>
      </c>
      <c r="B6591" s="25" t="s">
        <v>106</v>
      </c>
      <c r="C6591" s="25" t="s">
        <v>160</v>
      </c>
      <c r="E6591" s="25" t="s">
        <v>56</v>
      </c>
      <c r="F6591" s="25" t="s">
        <v>9379</v>
      </c>
    </row>
    <row r="6592" customFormat="false" ht="15" hidden="false" customHeight="false" outlineLevel="0" collapsed="false">
      <c r="A6592" s="25" t="s">
        <v>6408</v>
      </c>
      <c r="B6592" s="25" t="s">
        <v>106</v>
      </c>
      <c r="C6592" s="25" t="s">
        <v>160</v>
      </c>
      <c r="D6592" s="25" t="s">
        <v>1789</v>
      </c>
      <c r="E6592" s="25" t="s">
        <v>54</v>
      </c>
      <c r="F6592" s="25" t="s">
        <v>9379</v>
      </c>
      <c r="G6592" s="25" t="s">
        <v>9497</v>
      </c>
      <c r="H6592" s="25" t="n">
        <v>3302</v>
      </c>
    </row>
    <row r="6593" customFormat="false" ht="15" hidden="false" customHeight="false" outlineLevel="0" collapsed="false">
      <c r="A6593" s="25" t="s">
        <v>7572</v>
      </c>
      <c r="B6593" s="25" t="s">
        <v>112</v>
      </c>
      <c r="C6593" s="25" t="s">
        <v>9107</v>
      </c>
      <c r="E6593" s="25" t="s">
        <v>56</v>
      </c>
      <c r="F6593" s="25" t="s">
        <v>9379</v>
      </c>
    </row>
    <row r="6594" customFormat="false" ht="15" hidden="false" customHeight="false" outlineLevel="0" collapsed="false">
      <c r="A6594" s="25" t="s">
        <v>7573</v>
      </c>
      <c r="B6594" s="25" t="s">
        <v>112</v>
      </c>
      <c r="C6594" s="25" t="s">
        <v>186</v>
      </c>
      <c r="D6594" s="25" t="s">
        <v>199</v>
      </c>
      <c r="E6594" s="25" t="s">
        <v>54</v>
      </c>
      <c r="F6594" s="25" t="s">
        <v>9379</v>
      </c>
      <c r="G6594" s="25" t="s">
        <v>9481</v>
      </c>
      <c r="H6594" s="25" t="n">
        <v>552</v>
      </c>
    </row>
    <row r="6595" customFormat="false" ht="15" hidden="false" customHeight="false" outlineLevel="0" collapsed="false">
      <c r="A6595" s="25" t="s">
        <v>7574</v>
      </c>
      <c r="B6595" s="25" t="s">
        <v>112</v>
      </c>
      <c r="C6595" s="25" t="s">
        <v>186</v>
      </c>
      <c r="D6595" s="25" t="s">
        <v>433</v>
      </c>
      <c r="E6595" s="25" t="s">
        <v>54</v>
      </c>
      <c r="F6595" s="25" t="s">
        <v>9379</v>
      </c>
      <c r="G6595" s="25" t="s">
        <v>9489</v>
      </c>
      <c r="H6595" s="25" t="n">
        <v>468</v>
      </c>
    </row>
    <row r="6596" customFormat="false" ht="15" hidden="false" customHeight="false" outlineLevel="0" collapsed="false">
      <c r="A6596" s="25" t="s">
        <v>3137</v>
      </c>
      <c r="B6596" s="25" t="s">
        <v>76</v>
      </c>
      <c r="C6596" s="25" t="s">
        <v>186</v>
      </c>
      <c r="D6596" s="25" t="s">
        <v>167</v>
      </c>
      <c r="E6596" s="25" t="s">
        <v>55</v>
      </c>
      <c r="F6596" s="25" t="s">
        <v>9379</v>
      </c>
      <c r="G6596" s="25" t="s">
        <v>9446</v>
      </c>
      <c r="H6596" s="25" t="n">
        <v>0</v>
      </c>
    </row>
    <row r="6597" customFormat="false" ht="15" hidden="false" customHeight="false" outlineLevel="0" collapsed="false">
      <c r="A6597" s="25" t="s">
        <v>3138</v>
      </c>
      <c r="B6597" s="25" t="s">
        <v>76</v>
      </c>
      <c r="C6597" s="25" t="s">
        <v>186</v>
      </c>
      <c r="D6597" s="25" t="s">
        <v>195</v>
      </c>
      <c r="E6597" s="25" t="s">
        <v>55</v>
      </c>
      <c r="F6597" s="25" t="s">
        <v>9379</v>
      </c>
      <c r="G6597" s="25" t="s">
        <v>9465</v>
      </c>
      <c r="H6597" s="25" t="n">
        <v>0</v>
      </c>
    </row>
    <row r="6598" customFormat="false" ht="15" hidden="false" customHeight="false" outlineLevel="0" collapsed="false">
      <c r="A6598" s="25" t="s">
        <v>7917</v>
      </c>
      <c r="B6598" s="25" t="s">
        <v>114</v>
      </c>
      <c r="C6598" s="25" t="s">
        <v>9107</v>
      </c>
      <c r="E6598" s="25" t="s">
        <v>56</v>
      </c>
      <c r="F6598" s="25" t="s">
        <v>9379</v>
      </c>
    </row>
    <row r="6599" customFormat="false" ht="15" hidden="false" customHeight="false" outlineLevel="0" collapsed="false">
      <c r="A6599" s="25" t="s">
        <v>7918</v>
      </c>
      <c r="B6599" s="25" t="s">
        <v>114</v>
      </c>
      <c r="C6599" s="25" t="s">
        <v>178</v>
      </c>
      <c r="D6599" s="25" t="s">
        <v>5204</v>
      </c>
      <c r="E6599" s="25" t="s">
        <v>55</v>
      </c>
      <c r="F6599" s="25" t="s">
        <v>9379</v>
      </c>
      <c r="G6599" s="25" t="s">
        <v>9398</v>
      </c>
      <c r="H6599" s="25" t="n">
        <v>0</v>
      </c>
    </row>
    <row r="6600" customFormat="false" ht="15" hidden="false" customHeight="false" outlineLevel="0" collapsed="false">
      <c r="A6600" s="25" t="s">
        <v>7919</v>
      </c>
      <c r="B6600" s="25" t="s">
        <v>114</v>
      </c>
      <c r="C6600" s="25" t="s">
        <v>9107</v>
      </c>
      <c r="D6600" s="25" t="s">
        <v>633</v>
      </c>
      <c r="E6600" s="25" t="s">
        <v>54</v>
      </c>
      <c r="F6600" s="25" t="s">
        <v>9379</v>
      </c>
      <c r="G6600" s="25" t="s">
        <v>9456</v>
      </c>
      <c r="H6600" s="25" t="n">
        <v>4467</v>
      </c>
    </row>
    <row r="6601" customFormat="false" ht="15" hidden="false" customHeight="false" outlineLevel="0" collapsed="false">
      <c r="A6601" s="25" t="s">
        <v>8339</v>
      </c>
      <c r="B6601" s="25" t="s">
        <v>113</v>
      </c>
      <c r="C6601" s="25" t="s">
        <v>186</v>
      </c>
      <c r="D6601" s="25" t="s">
        <v>3075</v>
      </c>
      <c r="E6601" s="25" t="s">
        <v>54</v>
      </c>
      <c r="F6601" s="25" t="s">
        <v>9379</v>
      </c>
      <c r="G6601" s="25" t="s">
        <v>9477</v>
      </c>
      <c r="H6601" s="25" t="n">
        <v>538</v>
      </c>
    </row>
    <row r="6602" customFormat="false" ht="15" hidden="false" customHeight="false" outlineLevel="0" collapsed="false">
      <c r="A6602" s="25" t="s">
        <v>8340</v>
      </c>
      <c r="B6602" s="25" t="s">
        <v>113</v>
      </c>
      <c r="C6602" s="25" t="s">
        <v>160</v>
      </c>
      <c r="D6602" s="25" t="s">
        <v>2739</v>
      </c>
      <c r="E6602" s="25" t="s">
        <v>54</v>
      </c>
      <c r="F6602" s="25" t="s">
        <v>9379</v>
      </c>
      <c r="G6602" s="25" t="s">
        <v>9464</v>
      </c>
      <c r="H6602" s="25" t="n">
        <v>3021</v>
      </c>
    </row>
    <row r="6603" customFormat="false" ht="15" hidden="false" customHeight="false" outlineLevel="0" collapsed="false">
      <c r="A6603" s="25" t="s">
        <v>1103</v>
      </c>
      <c r="B6603" s="25" t="s">
        <v>72</v>
      </c>
      <c r="C6603" s="25" t="s">
        <v>186</v>
      </c>
      <c r="D6603" s="25" t="s">
        <v>191</v>
      </c>
      <c r="E6603" s="25" t="s">
        <v>54</v>
      </c>
      <c r="F6603" s="25" t="s">
        <v>9379</v>
      </c>
      <c r="G6603" s="25" t="s">
        <v>9456</v>
      </c>
      <c r="H6603" s="25" t="n">
        <v>511</v>
      </c>
    </row>
    <row r="6604" customFormat="false" ht="15" hidden="false" customHeight="false" outlineLevel="0" collapsed="false">
      <c r="A6604" s="25" t="s">
        <v>8659</v>
      </c>
      <c r="B6604" s="25" t="s">
        <v>116</v>
      </c>
      <c r="C6604" s="25" t="s">
        <v>178</v>
      </c>
      <c r="D6604" s="25" t="s">
        <v>1789</v>
      </c>
      <c r="E6604" s="25" t="s">
        <v>54</v>
      </c>
      <c r="F6604" s="25" t="s">
        <v>9379</v>
      </c>
      <c r="G6604" s="25" t="s">
        <v>9402</v>
      </c>
      <c r="H6604" s="25" t="n">
        <v>5832</v>
      </c>
    </row>
    <row r="6605" customFormat="false" ht="15" hidden="false" customHeight="false" outlineLevel="0" collapsed="false">
      <c r="A6605" s="25" t="s">
        <v>6876</v>
      </c>
      <c r="B6605" s="25" t="s">
        <v>105</v>
      </c>
      <c r="C6605" s="25" t="s">
        <v>148</v>
      </c>
      <c r="D6605" s="25" t="s">
        <v>445</v>
      </c>
      <c r="E6605" s="25" t="s">
        <v>56</v>
      </c>
      <c r="F6605" s="25" t="s">
        <v>9379</v>
      </c>
    </row>
    <row r="6606" customFormat="false" ht="15" hidden="false" customHeight="false" outlineLevel="0" collapsed="false">
      <c r="A6606" s="25" t="s">
        <v>6877</v>
      </c>
      <c r="B6606" s="25" t="s">
        <v>105</v>
      </c>
      <c r="C6606" s="25" t="s">
        <v>148</v>
      </c>
      <c r="E6606" s="25" t="s">
        <v>56</v>
      </c>
      <c r="F6606" s="25" t="s">
        <v>9379</v>
      </c>
    </row>
    <row r="6607" customFormat="false" ht="15" hidden="false" customHeight="false" outlineLevel="0" collapsed="false">
      <c r="A6607" s="25" t="s">
        <v>1724</v>
      </c>
      <c r="B6607" s="25" t="s">
        <v>71</v>
      </c>
      <c r="C6607" s="25" t="s">
        <v>178</v>
      </c>
      <c r="D6607" s="25" t="s">
        <v>169</v>
      </c>
      <c r="E6607" s="25" t="s">
        <v>55</v>
      </c>
      <c r="F6607" s="25" t="s">
        <v>9379</v>
      </c>
      <c r="G6607" s="25" t="s">
        <v>9407</v>
      </c>
      <c r="H6607" s="25" t="n">
        <v>0</v>
      </c>
    </row>
    <row r="6608" customFormat="false" ht="15" hidden="false" customHeight="false" outlineLevel="0" collapsed="false">
      <c r="A6608" s="25" t="s">
        <v>1725</v>
      </c>
      <c r="B6608" s="25" t="s">
        <v>71</v>
      </c>
      <c r="C6608" s="25" t="s">
        <v>160</v>
      </c>
      <c r="D6608" s="25" t="s">
        <v>184</v>
      </c>
      <c r="E6608" s="25" t="s">
        <v>55</v>
      </c>
      <c r="F6608" s="25" t="s">
        <v>9379</v>
      </c>
      <c r="G6608" s="25" t="s">
        <v>9478</v>
      </c>
      <c r="H6608" s="25" t="n">
        <v>0</v>
      </c>
    </row>
    <row r="6609" customFormat="false" ht="15" hidden="false" customHeight="false" outlineLevel="0" collapsed="false">
      <c r="A6609" s="25" t="s">
        <v>1726</v>
      </c>
      <c r="B6609" s="25" t="s">
        <v>71</v>
      </c>
      <c r="C6609" s="25" t="s">
        <v>148</v>
      </c>
      <c r="D6609" s="25" t="s">
        <v>266</v>
      </c>
      <c r="E6609" s="25" t="s">
        <v>54</v>
      </c>
      <c r="F6609" s="25" t="s">
        <v>9379</v>
      </c>
      <c r="G6609" s="25" t="s">
        <v>9462</v>
      </c>
      <c r="H6609" s="25" t="n">
        <v>50</v>
      </c>
    </row>
    <row r="6610" customFormat="false" ht="15" hidden="false" customHeight="false" outlineLevel="0" collapsed="false">
      <c r="A6610" s="25" t="s">
        <v>7266</v>
      </c>
      <c r="B6610" s="25" t="s">
        <v>104</v>
      </c>
      <c r="C6610" s="25" t="s">
        <v>160</v>
      </c>
      <c r="D6610" s="25" t="s">
        <v>444</v>
      </c>
      <c r="E6610" s="25" t="s">
        <v>55</v>
      </c>
      <c r="F6610" s="25" t="s">
        <v>9379</v>
      </c>
      <c r="G6610" s="25" t="s">
        <v>9478</v>
      </c>
      <c r="H6610" s="25" t="n">
        <v>0</v>
      </c>
    </row>
    <row r="6611" customFormat="false" ht="15" hidden="false" customHeight="false" outlineLevel="0" collapsed="false">
      <c r="A6611" s="25" t="s">
        <v>7267</v>
      </c>
      <c r="B6611" s="25" t="s">
        <v>104</v>
      </c>
      <c r="C6611" s="25" t="s">
        <v>148</v>
      </c>
      <c r="D6611" s="25" t="s">
        <v>2863</v>
      </c>
      <c r="E6611" s="25" t="s">
        <v>54</v>
      </c>
      <c r="F6611" s="25" t="s">
        <v>9379</v>
      </c>
      <c r="G6611" s="25" t="s">
        <v>9466</v>
      </c>
      <c r="H6611" s="25" t="n">
        <v>58</v>
      </c>
    </row>
    <row r="6612" customFormat="false" ht="15" hidden="false" customHeight="false" outlineLevel="0" collapsed="false">
      <c r="A6612" s="25" t="s">
        <v>4578</v>
      </c>
      <c r="B6612" s="25" t="s">
        <v>86</v>
      </c>
      <c r="C6612" s="25" t="s">
        <v>186</v>
      </c>
      <c r="D6612" s="25" t="s">
        <v>1049</v>
      </c>
      <c r="E6612" s="25" t="s">
        <v>55</v>
      </c>
      <c r="F6612" s="25" t="s">
        <v>9379</v>
      </c>
      <c r="G6612" s="25" t="s">
        <v>9478</v>
      </c>
      <c r="H6612" s="25" t="n">
        <v>0</v>
      </c>
    </row>
    <row r="6613" customFormat="false" ht="15" hidden="false" customHeight="false" outlineLevel="0" collapsed="false">
      <c r="A6613" s="25" t="s">
        <v>4579</v>
      </c>
      <c r="B6613" s="25" t="s">
        <v>86</v>
      </c>
      <c r="C6613" s="25" t="s">
        <v>148</v>
      </c>
      <c r="D6613" s="25" t="s">
        <v>1671</v>
      </c>
      <c r="E6613" s="25" t="s">
        <v>54</v>
      </c>
      <c r="F6613" s="25" t="s">
        <v>9379</v>
      </c>
      <c r="G6613" s="25" t="s">
        <v>9398</v>
      </c>
      <c r="H6613" s="25" t="n">
        <v>66</v>
      </c>
    </row>
    <row r="6614" customFormat="false" ht="15" hidden="false" customHeight="false" outlineLevel="0" collapsed="false">
      <c r="A6614" s="25" t="s">
        <v>8984</v>
      </c>
      <c r="B6614" s="25" t="s">
        <v>115</v>
      </c>
      <c r="C6614" s="25" t="s">
        <v>9107</v>
      </c>
      <c r="E6614" s="25" t="s">
        <v>56</v>
      </c>
      <c r="F6614" s="25" t="s">
        <v>9379</v>
      </c>
    </row>
    <row r="6615" customFormat="false" ht="15" hidden="false" customHeight="false" outlineLevel="0" collapsed="false">
      <c r="A6615" s="25" t="s">
        <v>539</v>
      </c>
      <c r="B6615" s="25" t="s">
        <v>69</v>
      </c>
      <c r="C6615" s="25" t="s">
        <v>186</v>
      </c>
      <c r="D6615" s="25" t="s">
        <v>215</v>
      </c>
      <c r="E6615" s="25" t="s">
        <v>55</v>
      </c>
      <c r="F6615" s="25" t="s">
        <v>9396</v>
      </c>
      <c r="G6615" s="25" t="s">
        <v>9385</v>
      </c>
      <c r="H6615" s="25" t="n">
        <v>0</v>
      </c>
    </row>
    <row r="6616" customFormat="false" ht="15" hidden="false" customHeight="false" outlineLevel="0" collapsed="false">
      <c r="A6616" s="25" t="s">
        <v>540</v>
      </c>
      <c r="B6616" s="25" t="s">
        <v>69</v>
      </c>
      <c r="C6616" s="25" t="s">
        <v>178</v>
      </c>
      <c r="D6616" s="25" t="s">
        <v>251</v>
      </c>
      <c r="E6616" s="25" t="s">
        <v>55</v>
      </c>
      <c r="F6616" s="25" t="s">
        <v>9396</v>
      </c>
      <c r="G6616" s="25" t="s">
        <v>9451</v>
      </c>
      <c r="H6616" s="25" t="n">
        <v>0</v>
      </c>
    </row>
    <row r="6617" customFormat="false" ht="15" hidden="false" customHeight="false" outlineLevel="0" collapsed="false">
      <c r="A6617" s="25" t="s">
        <v>541</v>
      </c>
      <c r="B6617" s="25" t="s">
        <v>69</v>
      </c>
      <c r="C6617" s="25" t="s">
        <v>148</v>
      </c>
      <c r="D6617" s="25" t="s">
        <v>210</v>
      </c>
      <c r="E6617" s="25" t="s">
        <v>54</v>
      </c>
      <c r="F6617" s="25" t="s">
        <v>9396</v>
      </c>
      <c r="G6617" s="25" t="s">
        <v>9446</v>
      </c>
      <c r="H6617" s="25" t="n">
        <v>44</v>
      </c>
    </row>
    <row r="6618" customFormat="false" ht="15" hidden="false" customHeight="false" outlineLevel="0" collapsed="false">
      <c r="A6618" s="25" t="s">
        <v>4904</v>
      </c>
      <c r="B6618" s="25" t="s">
        <v>98</v>
      </c>
      <c r="C6618" s="25" t="s">
        <v>170</v>
      </c>
      <c r="D6618" s="25" t="s">
        <v>1158</v>
      </c>
      <c r="E6618" s="25" t="s">
        <v>54</v>
      </c>
      <c r="F6618" s="25" t="s">
        <v>9396</v>
      </c>
      <c r="G6618" s="25" t="s">
        <v>9490</v>
      </c>
      <c r="H6618" s="25" t="n">
        <v>1140</v>
      </c>
    </row>
    <row r="6619" customFormat="false" ht="15" hidden="false" customHeight="false" outlineLevel="0" collapsed="false">
      <c r="A6619" s="25" t="s">
        <v>5232</v>
      </c>
      <c r="B6619" s="25" t="s">
        <v>95</v>
      </c>
      <c r="C6619" s="25" t="s">
        <v>178</v>
      </c>
      <c r="D6619" s="25" t="s">
        <v>1371</v>
      </c>
      <c r="E6619" s="25" t="s">
        <v>54</v>
      </c>
      <c r="F6619" s="25" t="s">
        <v>9396</v>
      </c>
      <c r="G6619" s="25" t="s">
        <v>9402</v>
      </c>
      <c r="H6619" s="25" t="n">
        <v>5245</v>
      </c>
    </row>
    <row r="6620" customFormat="false" ht="15" hidden="false" customHeight="false" outlineLevel="0" collapsed="false">
      <c r="A6620" s="25" t="s">
        <v>814</v>
      </c>
      <c r="B6620" s="25" t="s">
        <v>70</v>
      </c>
      <c r="C6620" s="25" t="s">
        <v>178</v>
      </c>
      <c r="D6620" s="25" t="s">
        <v>154</v>
      </c>
      <c r="E6620" s="25" t="s">
        <v>54</v>
      </c>
      <c r="F6620" s="25" t="s">
        <v>9396</v>
      </c>
      <c r="G6620" s="25" t="s">
        <v>9465</v>
      </c>
      <c r="H6620" s="25" t="n">
        <v>5520</v>
      </c>
    </row>
    <row r="6621" customFormat="false" ht="15" hidden="false" customHeight="false" outlineLevel="0" collapsed="false">
      <c r="A6621" s="25" t="s">
        <v>4022</v>
      </c>
      <c r="B6621" s="25" t="s">
        <v>87</v>
      </c>
      <c r="C6621" s="25" t="s">
        <v>186</v>
      </c>
      <c r="E6621" s="25" t="s">
        <v>56</v>
      </c>
      <c r="F6621" s="25" t="s">
        <v>9396</v>
      </c>
    </row>
    <row r="6622" customFormat="false" ht="15" hidden="false" customHeight="false" outlineLevel="0" collapsed="false">
      <c r="A6622" s="25" t="s">
        <v>4023</v>
      </c>
      <c r="B6622" s="25" t="s">
        <v>87</v>
      </c>
      <c r="C6622" s="25" t="s">
        <v>9107</v>
      </c>
      <c r="E6622" s="25" t="s">
        <v>56</v>
      </c>
      <c r="F6622" s="25" t="s">
        <v>9396</v>
      </c>
    </row>
    <row r="6623" customFormat="false" ht="15" hidden="false" customHeight="false" outlineLevel="0" collapsed="false">
      <c r="A6623" s="25" t="s">
        <v>2343</v>
      </c>
      <c r="B6623" s="25" t="s">
        <v>80</v>
      </c>
      <c r="C6623" s="25" t="s">
        <v>178</v>
      </c>
      <c r="D6623" s="25" t="s">
        <v>169</v>
      </c>
      <c r="E6623" s="25" t="s">
        <v>55</v>
      </c>
      <c r="F6623" s="25" t="s">
        <v>9396</v>
      </c>
      <c r="G6623" s="25" t="s">
        <v>9457</v>
      </c>
      <c r="H6623" s="25" t="n">
        <v>0</v>
      </c>
    </row>
    <row r="6624" customFormat="false" ht="15" hidden="false" customHeight="false" outlineLevel="0" collapsed="false">
      <c r="A6624" s="25" t="s">
        <v>2344</v>
      </c>
      <c r="B6624" s="25" t="s">
        <v>80</v>
      </c>
      <c r="C6624" s="25" t="s">
        <v>9107</v>
      </c>
      <c r="D6624" s="25" t="s">
        <v>145</v>
      </c>
      <c r="E6624" s="25" t="s">
        <v>55</v>
      </c>
      <c r="F6624" s="25" t="s">
        <v>9396</v>
      </c>
      <c r="G6624" s="25" t="s">
        <v>9451</v>
      </c>
      <c r="H6624" s="25" t="n">
        <v>0</v>
      </c>
    </row>
    <row r="6625" customFormat="false" ht="15" hidden="false" customHeight="false" outlineLevel="0" collapsed="false">
      <c r="A6625" s="25" t="s">
        <v>4182</v>
      </c>
      <c r="B6625" s="25" t="s">
        <v>89</v>
      </c>
      <c r="C6625" s="25" t="s">
        <v>148</v>
      </c>
      <c r="D6625" s="25" t="s">
        <v>463</v>
      </c>
      <c r="E6625" s="25" t="s">
        <v>55</v>
      </c>
      <c r="F6625" s="25" t="s">
        <v>9396</v>
      </c>
      <c r="G6625" s="25" t="s">
        <v>9494</v>
      </c>
      <c r="H6625" s="25" t="n">
        <v>0</v>
      </c>
    </row>
    <row r="6626" customFormat="false" ht="15" hidden="false" customHeight="false" outlineLevel="0" collapsed="false">
      <c r="A6626" s="25" t="s">
        <v>2799</v>
      </c>
      <c r="B6626" s="25" t="s">
        <v>78</v>
      </c>
      <c r="C6626" s="25" t="s">
        <v>148</v>
      </c>
      <c r="D6626" s="25" t="s">
        <v>225</v>
      </c>
      <c r="E6626" s="25" t="s">
        <v>54</v>
      </c>
      <c r="F6626" s="25" t="s">
        <v>9396</v>
      </c>
      <c r="G6626" s="25" t="s">
        <v>9395</v>
      </c>
      <c r="H6626" s="25" t="n">
        <v>53</v>
      </c>
    </row>
    <row r="6627" customFormat="false" ht="15" hidden="false" customHeight="false" outlineLevel="0" collapsed="false">
      <c r="A6627" s="25" t="s">
        <v>7575</v>
      </c>
      <c r="B6627" s="25" t="s">
        <v>112</v>
      </c>
      <c r="C6627" s="25" t="s">
        <v>178</v>
      </c>
      <c r="E6627" s="25" t="s">
        <v>56</v>
      </c>
      <c r="F6627" s="25" t="s">
        <v>9396</v>
      </c>
    </row>
    <row r="6628" customFormat="false" ht="15" hidden="false" customHeight="false" outlineLevel="0" collapsed="false">
      <c r="A6628" s="25" t="s">
        <v>7920</v>
      </c>
      <c r="B6628" s="25" t="s">
        <v>114</v>
      </c>
      <c r="C6628" s="25" t="s">
        <v>178</v>
      </c>
      <c r="D6628" s="25" t="s">
        <v>478</v>
      </c>
      <c r="E6628" s="25" t="s">
        <v>54</v>
      </c>
      <c r="F6628" s="25" t="s">
        <v>9396</v>
      </c>
      <c r="G6628" s="25" t="s">
        <v>9474</v>
      </c>
      <c r="H6628" s="25" t="n">
        <v>4872</v>
      </c>
    </row>
    <row r="6629" customFormat="false" ht="15" hidden="false" customHeight="false" outlineLevel="0" collapsed="false">
      <c r="A6629" s="25" t="s">
        <v>8341</v>
      </c>
      <c r="B6629" s="25" t="s">
        <v>113</v>
      </c>
      <c r="C6629" s="25" t="s">
        <v>186</v>
      </c>
      <c r="D6629" s="25" t="s">
        <v>1646</v>
      </c>
      <c r="E6629" s="25" t="s">
        <v>55</v>
      </c>
      <c r="F6629" s="25" t="s">
        <v>9396</v>
      </c>
      <c r="G6629" s="25" t="s">
        <v>9478</v>
      </c>
      <c r="H6629" s="25" t="n">
        <v>0</v>
      </c>
    </row>
    <row r="6630" customFormat="false" ht="15" hidden="false" customHeight="false" outlineLevel="0" collapsed="false">
      <c r="A6630" s="25" t="s">
        <v>6688</v>
      </c>
      <c r="B6630" s="25" t="s">
        <v>107</v>
      </c>
      <c r="C6630" s="25" t="s">
        <v>160</v>
      </c>
      <c r="D6630" s="25" t="s">
        <v>428</v>
      </c>
      <c r="E6630" s="25" t="s">
        <v>54</v>
      </c>
      <c r="F6630" s="25" t="s">
        <v>9396</v>
      </c>
      <c r="G6630" s="25" t="s">
        <v>9402</v>
      </c>
      <c r="H6630" s="25" t="n">
        <v>3138</v>
      </c>
    </row>
    <row r="6631" customFormat="false" ht="15" hidden="false" customHeight="false" outlineLevel="0" collapsed="false">
      <c r="A6631" s="25" t="s">
        <v>8660</v>
      </c>
      <c r="B6631" s="25" t="s">
        <v>116</v>
      </c>
      <c r="C6631" s="25" t="s">
        <v>186</v>
      </c>
      <c r="D6631" s="25" t="s">
        <v>1187</v>
      </c>
      <c r="E6631" s="25" t="s">
        <v>55</v>
      </c>
      <c r="F6631" s="25" t="s">
        <v>9396</v>
      </c>
      <c r="G6631" s="25" t="s">
        <v>9408</v>
      </c>
      <c r="H6631" s="25" t="n">
        <v>0</v>
      </c>
    </row>
    <row r="6632" customFormat="false" ht="15" hidden="false" customHeight="false" outlineLevel="0" collapsed="false">
      <c r="A6632" s="25" t="s">
        <v>1400</v>
      </c>
      <c r="B6632" s="25" t="s">
        <v>73</v>
      </c>
      <c r="C6632" s="25" t="s">
        <v>186</v>
      </c>
      <c r="D6632" s="25" t="s">
        <v>151</v>
      </c>
      <c r="E6632" s="25" t="s">
        <v>54</v>
      </c>
      <c r="F6632" s="25" t="s">
        <v>9396</v>
      </c>
      <c r="G6632" s="25" t="s">
        <v>9484</v>
      </c>
      <c r="H6632" s="25" t="n">
        <v>513</v>
      </c>
    </row>
    <row r="6633" customFormat="false" ht="15" hidden="false" customHeight="false" outlineLevel="0" collapsed="false">
      <c r="A6633" s="25" t="s">
        <v>6016</v>
      </c>
      <c r="B6633" s="25" t="s">
        <v>97</v>
      </c>
      <c r="C6633" s="25" t="s">
        <v>170</v>
      </c>
      <c r="D6633" s="25" t="s">
        <v>2530</v>
      </c>
      <c r="E6633" s="25" t="s">
        <v>55</v>
      </c>
      <c r="F6633" s="25" t="s">
        <v>9396</v>
      </c>
      <c r="G6633" s="25" t="s">
        <v>9495</v>
      </c>
      <c r="H6633" s="25" t="n">
        <v>0</v>
      </c>
    </row>
    <row r="6634" customFormat="false" ht="15" hidden="false" customHeight="false" outlineLevel="0" collapsed="false">
      <c r="A6634" s="25" t="s">
        <v>6878</v>
      </c>
      <c r="B6634" s="25" t="s">
        <v>105</v>
      </c>
      <c r="C6634" s="25" t="s">
        <v>148</v>
      </c>
      <c r="E6634" s="25" t="s">
        <v>56</v>
      </c>
      <c r="F6634" s="25" t="s">
        <v>9396</v>
      </c>
    </row>
    <row r="6635" customFormat="false" ht="15" hidden="false" customHeight="false" outlineLevel="0" collapsed="false">
      <c r="A6635" s="25" t="s">
        <v>4338</v>
      </c>
      <c r="B6635" s="25" t="s">
        <v>88</v>
      </c>
      <c r="C6635" s="25" t="s">
        <v>9107</v>
      </c>
      <c r="D6635" s="25" t="s">
        <v>156</v>
      </c>
      <c r="E6635" s="25" t="s">
        <v>56</v>
      </c>
      <c r="F6635" s="25" t="s">
        <v>9396</v>
      </c>
    </row>
    <row r="6636" customFormat="false" ht="15" hidden="false" customHeight="false" outlineLevel="0" collapsed="false">
      <c r="A6636" s="25" t="s">
        <v>4580</v>
      </c>
      <c r="B6636" s="25" t="s">
        <v>86</v>
      </c>
      <c r="C6636" s="25" t="s">
        <v>186</v>
      </c>
      <c r="D6636" s="25" t="s">
        <v>494</v>
      </c>
      <c r="E6636" s="25" t="s">
        <v>54</v>
      </c>
      <c r="F6636" s="25" t="s">
        <v>9396</v>
      </c>
      <c r="G6636" s="25" t="s">
        <v>9473</v>
      </c>
      <c r="H6636" s="25" t="n">
        <v>644</v>
      </c>
    </row>
    <row r="6637" customFormat="false" ht="15" hidden="false" customHeight="false" outlineLevel="0" collapsed="false">
      <c r="A6637" s="25" t="s">
        <v>8985</v>
      </c>
      <c r="B6637" s="25" t="s">
        <v>115</v>
      </c>
      <c r="C6637" s="25" t="s">
        <v>170</v>
      </c>
      <c r="D6637" s="25" t="s">
        <v>633</v>
      </c>
      <c r="E6637" s="25" t="s">
        <v>56</v>
      </c>
      <c r="F6637" s="25" t="s">
        <v>9396</v>
      </c>
    </row>
    <row r="6638" customFormat="false" ht="15" hidden="false" customHeight="false" outlineLevel="0" collapsed="false">
      <c r="A6638" s="25" t="s">
        <v>8986</v>
      </c>
      <c r="B6638" s="25" t="s">
        <v>115</v>
      </c>
      <c r="C6638" s="25" t="s">
        <v>9107</v>
      </c>
      <c r="D6638" s="25" t="s">
        <v>1778</v>
      </c>
      <c r="E6638" s="25" t="s">
        <v>55</v>
      </c>
      <c r="F6638" s="25" t="s">
        <v>9396</v>
      </c>
      <c r="G6638" s="25" t="s">
        <v>9451</v>
      </c>
      <c r="H6638" s="25" t="n">
        <v>0</v>
      </c>
    </row>
    <row r="6639" customFormat="false" ht="15" hidden="false" customHeight="false" outlineLevel="0" collapsed="false">
      <c r="A6639" s="25" t="s">
        <v>8987</v>
      </c>
      <c r="B6639" s="25" t="s">
        <v>115</v>
      </c>
      <c r="C6639" s="25" t="s">
        <v>186</v>
      </c>
      <c r="D6639" s="25" t="s">
        <v>2754</v>
      </c>
      <c r="E6639" s="25" t="s">
        <v>54</v>
      </c>
      <c r="F6639" s="25" t="s">
        <v>9396</v>
      </c>
      <c r="G6639" s="25" t="s">
        <v>9390</v>
      </c>
      <c r="H6639" s="25" t="n">
        <v>560</v>
      </c>
    </row>
    <row r="6640" customFormat="false" ht="15" hidden="false" customHeight="false" outlineLevel="0" collapsed="false">
      <c r="A6640" s="25" t="s">
        <v>542</v>
      </c>
      <c r="B6640" s="25" t="s">
        <v>69</v>
      </c>
      <c r="C6640" s="25" t="s">
        <v>178</v>
      </c>
      <c r="D6640" s="25" t="s">
        <v>162</v>
      </c>
      <c r="E6640" s="25" t="s">
        <v>55</v>
      </c>
      <c r="F6640" s="25" t="s">
        <v>9383</v>
      </c>
      <c r="G6640" s="25" t="s">
        <v>9483</v>
      </c>
      <c r="H6640" s="25" t="n">
        <v>0</v>
      </c>
    </row>
    <row r="6641" customFormat="false" ht="15" hidden="false" customHeight="false" outlineLevel="0" collapsed="false">
      <c r="A6641" s="25" t="s">
        <v>543</v>
      </c>
      <c r="B6641" s="25" t="s">
        <v>69</v>
      </c>
      <c r="C6641" s="25" t="s">
        <v>160</v>
      </c>
      <c r="D6641" s="25" t="s">
        <v>158</v>
      </c>
      <c r="E6641" s="25" t="s">
        <v>55</v>
      </c>
      <c r="F6641" s="25" t="s">
        <v>9383</v>
      </c>
      <c r="G6641" s="25" t="s">
        <v>9462</v>
      </c>
      <c r="H6641" s="25" t="n">
        <v>0</v>
      </c>
    </row>
    <row r="6642" customFormat="false" ht="15" hidden="false" customHeight="false" outlineLevel="0" collapsed="false">
      <c r="A6642" s="25" t="s">
        <v>544</v>
      </c>
      <c r="B6642" s="25" t="s">
        <v>69</v>
      </c>
      <c r="C6642" s="25" t="s">
        <v>170</v>
      </c>
      <c r="D6642" s="25" t="s">
        <v>167</v>
      </c>
      <c r="E6642" s="25" t="s">
        <v>54</v>
      </c>
      <c r="F6642" s="25" t="s">
        <v>9383</v>
      </c>
      <c r="G6642" s="25" t="s">
        <v>9499</v>
      </c>
      <c r="H6642" s="25" t="n">
        <v>866</v>
      </c>
    </row>
    <row r="6643" customFormat="false" ht="15" hidden="false" customHeight="false" outlineLevel="0" collapsed="false">
      <c r="A6643" s="25" t="s">
        <v>4905</v>
      </c>
      <c r="B6643" s="25" t="s">
        <v>98</v>
      </c>
      <c r="C6643" s="25" t="s">
        <v>170</v>
      </c>
      <c r="D6643" s="25" t="s">
        <v>639</v>
      </c>
      <c r="E6643" s="25" t="s">
        <v>55</v>
      </c>
      <c r="F6643" s="25" t="s">
        <v>9383</v>
      </c>
      <c r="G6643" s="25" t="s">
        <v>9390</v>
      </c>
      <c r="H6643" s="25" t="n">
        <v>0</v>
      </c>
    </row>
    <row r="6644" customFormat="false" ht="15" hidden="false" customHeight="false" outlineLevel="0" collapsed="false">
      <c r="A6644" s="25" t="s">
        <v>5233</v>
      </c>
      <c r="B6644" s="25" t="s">
        <v>95</v>
      </c>
      <c r="C6644" s="25" t="s">
        <v>186</v>
      </c>
      <c r="E6644" s="25" t="s">
        <v>56</v>
      </c>
      <c r="F6644" s="25" t="s">
        <v>9383</v>
      </c>
    </row>
    <row r="6645" customFormat="false" ht="15" hidden="false" customHeight="false" outlineLevel="0" collapsed="false">
      <c r="A6645" s="25" t="s">
        <v>4024</v>
      </c>
      <c r="B6645" s="25" t="s">
        <v>87</v>
      </c>
      <c r="C6645" s="25" t="s">
        <v>148</v>
      </c>
      <c r="D6645" s="25" t="s">
        <v>494</v>
      </c>
      <c r="E6645" s="25" t="s">
        <v>55</v>
      </c>
      <c r="F6645" s="25" t="s">
        <v>9383</v>
      </c>
      <c r="G6645" s="25" t="s">
        <v>9463</v>
      </c>
      <c r="H6645" s="25" t="n">
        <v>0</v>
      </c>
    </row>
    <row r="6646" customFormat="false" ht="15" hidden="false" customHeight="false" outlineLevel="0" collapsed="false">
      <c r="A6646" s="25" t="s">
        <v>2345</v>
      </c>
      <c r="B6646" s="25" t="s">
        <v>80</v>
      </c>
      <c r="C6646" s="25" t="s">
        <v>9107</v>
      </c>
      <c r="D6646" s="25" t="s">
        <v>169</v>
      </c>
      <c r="E6646" s="25" t="s">
        <v>55</v>
      </c>
      <c r="F6646" s="25" t="s">
        <v>9383</v>
      </c>
      <c r="G6646" s="25" t="s">
        <v>9450</v>
      </c>
      <c r="H6646" s="25" t="n">
        <v>0</v>
      </c>
    </row>
    <row r="6647" customFormat="false" ht="15" hidden="false" customHeight="false" outlineLevel="0" collapsed="false">
      <c r="A6647" s="25" t="s">
        <v>2346</v>
      </c>
      <c r="B6647" s="25" t="s">
        <v>80</v>
      </c>
      <c r="C6647" s="25" t="s">
        <v>186</v>
      </c>
      <c r="D6647" s="25" t="s">
        <v>215</v>
      </c>
      <c r="E6647" s="25" t="s">
        <v>54</v>
      </c>
      <c r="F6647" s="25" t="s">
        <v>9383</v>
      </c>
      <c r="G6647" s="25" t="s">
        <v>9467</v>
      </c>
      <c r="H6647" s="25" t="n">
        <v>626</v>
      </c>
    </row>
    <row r="6648" customFormat="false" ht="15" hidden="false" customHeight="false" outlineLevel="0" collapsed="false">
      <c r="A6648" s="25" t="s">
        <v>2347</v>
      </c>
      <c r="B6648" s="25" t="s">
        <v>80</v>
      </c>
      <c r="C6648" s="25" t="s">
        <v>9107</v>
      </c>
      <c r="D6648" s="25" t="s">
        <v>251</v>
      </c>
      <c r="E6648" s="25" t="s">
        <v>54</v>
      </c>
      <c r="F6648" s="25" t="s">
        <v>9383</v>
      </c>
      <c r="G6648" s="25" t="s">
        <v>9484</v>
      </c>
      <c r="H6648" s="25" t="n">
        <v>4079</v>
      </c>
    </row>
    <row r="6649" customFormat="false" ht="15" hidden="false" customHeight="false" outlineLevel="0" collapsed="false">
      <c r="A6649" s="25" t="s">
        <v>4183</v>
      </c>
      <c r="B6649" s="25" t="s">
        <v>89</v>
      </c>
      <c r="C6649" s="25" t="s">
        <v>160</v>
      </c>
      <c r="D6649" s="25" t="s">
        <v>1158</v>
      </c>
      <c r="E6649" s="25" t="s">
        <v>54</v>
      </c>
      <c r="F6649" s="25" t="s">
        <v>9383</v>
      </c>
      <c r="G6649" s="25" t="s">
        <v>9477</v>
      </c>
      <c r="H6649" s="25" t="n">
        <v>3497</v>
      </c>
    </row>
    <row r="6650" customFormat="false" ht="15" hidden="false" customHeight="false" outlineLevel="0" collapsed="false">
      <c r="A6650" s="25" t="s">
        <v>4184</v>
      </c>
      <c r="B6650" s="25" t="s">
        <v>89</v>
      </c>
      <c r="C6650" s="25" t="s">
        <v>160</v>
      </c>
      <c r="D6650" s="25" t="s">
        <v>1795</v>
      </c>
      <c r="E6650" s="25" t="s">
        <v>54</v>
      </c>
      <c r="F6650" s="25" t="s">
        <v>9383</v>
      </c>
      <c r="G6650" s="25" t="s">
        <v>9489</v>
      </c>
      <c r="H6650" s="25" t="n">
        <v>3072</v>
      </c>
    </row>
    <row r="6651" customFormat="false" ht="15" hidden="false" customHeight="false" outlineLevel="0" collapsed="false">
      <c r="A6651" s="25" t="s">
        <v>2800</v>
      </c>
      <c r="B6651" s="25" t="s">
        <v>78</v>
      </c>
      <c r="C6651" s="25" t="s">
        <v>160</v>
      </c>
      <c r="D6651" s="25" t="s">
        <v>248</v>
      </c>
      <c r="E6651" s="25" t="s">
        <v>55</v>
      </c>
      <c r="F6651" s="25" t="s">
        <v>9383</v>
      </c>
      <c r="G6651" s="25" t="s">
        <v>9498</v>
      </c>
      <c r="H6651" s="25" t="n">
        <v>0</v>
      </c>
    </row>
    <row r="6652" customFormat="false" ht="15" hidden="false" customHeight="false" outlineLevel="0" collapsed="false">
      <c r="A6652" s="25" t="s">
        <v>6409</v>
      </c>
      <c r="B6652" s="25" t="s">
        <v>106</v>
      </c>
      <c r="C6652" s="25" t="s">
        <v>160</v>
      </c>
      <c r="D6652" s="25" t="s">
        <v>419</v>
      </c>
      <c r="E6652" s="25" t="s">
        <v>54</v>
      </c>
      <c r="F6652" s="25" t="s">
        <v>9383</v>
      </c>
      <c r="G6652" s="25" t="s">
        <v>9469</v>
      </c>
      <c r="H6652" s="25" t="n">
        <v>3473</v>
      </c>
    </row>
    <row r="6653" customFormat="false" ht="15" hidden="false" customHeight="false" outlineLevel="0" collapsed="false">
      <c r="A6653" s="25" t="s">
        <v>3139</v>
      </c>
      <c r="B6653" s="25" t="s">
        <v>76</v>
      </c>
      <c r="C6653" s="25" t="s">
        <v>186</v>
      </c>
      <c r="D6653" s="25" t="s">
        <v>184</v>
      </c>
      <c r="E6653" s="25" t="s">
        <v>54</v>
      </c>
      <c r="F6653" s="25" t="s">
        <v>9383</v>
      </c>
      <c r="G6653" s="25" t="s">
        <v>9390</v>
      </c>
      <c r="H6653" s="25" t="n">
        <v>530</v>
      </c>
    </row>
    <row r="6654" customFormat="false" ht="15" hidden="false" customHeight="false" outlineLevel="0" collapsed="false">
      <c r="A6654" s="25" t="s">
        <v>3140</v>
      </c>
      <c r="B6654" s="25" t="s">
        <v>76</v>
      </c>
      <c r="C6654" s="25" t="s">
        <v>170</v>
      </c>
      <c r="D6654" s="25" t="s">
        <v>154</v>
      </c>
      <c r="E6654" s="25" t="s">
        <v>54</v>
      </c>
      <c r="F6654" s="25" t="s">
        <v>9383</v>
      </c>
      <c r="G6654" s="25" t="s">
        <v>9467</v>
      </c>
      <c r="H6654" s="25" t="n">
        <v>1066</v>
      </c>
    </row>
    <row r="6655" customFormat="false" ht="15" hidden="false" customHeight="false" outlineLevel="0" collapsed="false">
      <c r="A6655" s="25" t="s">
        <v>3141</v>
      </c>
      <c r="B6655" s="25" t="s">
        <v>76</v>
      </c>
      <c r="C6655" s="25" t="s">
        <v>148</v>
      </c>
      <c r="D6655" s="25" t="s">
        <v>210</v>
      </c>
      <c r="E6655" s="25" t="s">
        <v>54</v>
      </c>
      <c r="F6655" s="25" t="s">
        <v>9383</v>
      </c>
      <c r="G6655" s="25" t="s">
        <v>9473</v>
      </c>
      <c r="H6655" s="25" t="n">
        <v>64</v>
      </c>
    </row>
    <row r="6656" customFormat="false" ht="15" hidden="false" customHeight="false" outlineLevel="0" collapsed="false">
      <c r="A6656" s="25" t="s">
        <v>3142</v>
      </c>
      <c r="B6656" s="25" t="s">
        <v>76</v>
      </c>
      <c r="C6656" s="25" t="s">
        <v>148</v>
      </c>
      <c r="D6656" s="25" t="s">
        <v>245</v>
      </c>
      <c r="E6656" s="25" t="s">
        <v>54</v>
      </c>
      <c r="F6656" s="25" t="s">
        <v>9383</v>
      </c>
      <c r="G6656" s="25" t="s">
        <v>9492</v>
      </c>
      <c r="H6656" s="25" t="n">
        <v>59</v>
      </c>
    </row>
    <row r="6657" customFormat="false" ht="15" hidden="false" customHeight="false" outlineLevel="0" collapsed="false">
      <c r="A6657" s="25" t="s">
        <v>8342</v>
      </c>
      <c r="B6657" s="25" t="s">
        <v>113</v>
      </c>
      <c r="C6657" s="25" t="s">
        <v>170</v>
      </c>
      <c r="D6657" s="25" t="s">
        <v>868</v>
      </c>
      <c r="E6657" s="25" t="s">
        <v>54</v>
      </c>
      <c r="F6657" s="25" t="s">
        <v>9383</v>
      </c>
      <c r="G6657" s="25" t="s">
        <v>9487</v>
      </c>
      <c r="H6657" s="25" t="n">
        <v>1077</v>
      </c>
    </row>
    <row r="6658" customFormat="false" ht="15" hidden="false" customHeight="false" outlineLevel="0" collapsed="false">
      <c r="A6658" s="25" t="s">
        <v>8343</v>
      </c>
      <c r="B6658" s="25" t="s">
        <v>113</v>
      </c>
      <c r="C6658" s="25" t="s">
        <v>9107</v>
      </c>
      <c r="D6658" s="25" t="s">
        <v>860</v>
      </c>
      <c r="E6658" s="25" t="s">
        <v>54</v>
      </c>
      <c r="F6658" s="25" t="s">
        <v>9383</v>
      </c>
      <c r="G6658" s="25" t="s">
        <v>9460</v>
      </c>
      <c r="H6658" s="25" t="n">
        <v>4999</v>
      </c>
    </row>
    <row r="6659" customFormat="false" ht="15" hidden="false" customHeight="false" outlineLevel="0" collapsed="false">
      <c r="A6659" s="25" t="s">
        <v>3421</v>
      </c>
      <c r="B6659" s="25" t="s">
        <v>77</v>
      </c>
      <c r="C6659" s="25" t="s">
        <v>148</v>
      </c>
      <c r="D6659" s="25" t="s">
        <v>173</v>
      </c>
      <c r="E6659" s="25" t="s">
        <v>54</v>
      </c>
      <c r="F6659" s="25" t="s">
        <v>9383</v>
      </c>
      <c r="G6659" s="25" t="s">
        <v>9402</v>
      </c>
      <c r="H6659" s="25" t="n">
        <v>72</v>
      </c>
    </row>
    <row r="6660" customFormat="false" ht="15" hidden="false" customHeight="false" outlineLevel="0" collapsed="false">
      <c r="A6660" s="25" t="s">
        <v>8661</v>
      </c>
      <c r="B6660" s="25" t="s">
        <v>116</v>
      </c>
      <c r="C6660" s="25" t="s">
        <v>178</v>
      </c>
      <c r="D6660" s="25" t="s">
        <v>494</v>
      </c>
      <c r="E6660" s="25" t="s">
        <v>54</v>
      </c>
      <c r="F6660" s="25" t="s">
        <v>9383</v>
      </c>
      <c r="G6660" s="25" t="s">
        <v>9395</v>
      </c>
      <c r="H6660" s="25" t="n">
        <v>4870</v>
      </c>
    </row>
    <row r="6661" customFormat="false" ht="15" hidden="false" customHeight="false" outlineLevel="0" collapsed="false">
      <c r="A6661" s="25" t="s">
        <v>6017</v>
      </c>
      <c r="B6661" s="25" t="s">
        <v>97</v>
      </c>
      <c r="C6661" s="25" t="s">
        <v>170</v>
      </c>
      <c r="D6661" s="25" t="s">
        <v>1090</v>
      </c>
      <c r="E6661" s="25" t="s">
        <v>55</v>
      </c>
      <c r="F6661" s="25" t="s">
        <v>9383</v>
      </c>
      <c r="G6661" s="25" t="s">
        <v>9395</v>
      </c>
      <c r="H6661" s="25" t="n">
        <v>0</v>
      </c>
    </row>
    <row r="6662" customFormat="false" ht="15" hidden="false" customHeight="false" outlineLevel="0" collapsed="false">
      <c r="A6662" s="25" t="s">
        <v>6018</v>
      </c>
      <c r="B6662" s="25" t="s">
        <v>97</v>
      </c>
      <c r="C6662" s="25" t="s">
        <v>9107</v>
      </c>
      <c r="D6662" s="25" t="s">
        <v>1371</v>
      </c>
      <c r="E6662" s="25" t="s">
        <v>55</v>
      </c>
      <c r="F6662" s="25" t="s">
        <v>9383</v>
      </c>
      <c r="G6662" s="25" t="s">
        <v>9473</v>
      </c>
      <c r="H6662" s="25" t="n">
        <v>0</v>
      </c>
    </row>
    <row r="6663" customFormat="false" ht="15" hidden="false" customHeight="false" outlineLevel="0" collapsed="false">
      <c r="A6663" s="25" t="s">
        <v>1727</v>
      </c>
      <c r="B6663" s="25" t="s">
        <v>71</v>
      </c>
      <c r="C6663" s="25" t="s">
        <v>148</v>
      </c>
      <c r="D6663" s="25" t="s">
        <v>207</v>
      </c>
      <c r="E6663" s="25" t="s">
        <v>54</v>
      </c>
      <c r="F6663" s="25" t="s">
        <v>9383</v>
      </c>
      <c r="G6663" s="25" t="s">
        <v>9393</v>
      </c>
      <c r="H6663" s="25" t="n">
        <v>54</v>
      </c>
    </row>
    <row r="6664" customFormat="false" ht="15" hidden="false" customHeight="false" outlineLevel="0" collapsed="false">
      <c r="A6664" s="25" t="s">
        <v>1728</v>
      </c>
      <c r="B6664" s="25" t="s">
        <v>71</v>
      </c>
      <c r="C6664" s="25" t="s">
        <v>148</v>
      </c>
      <c r="D6664" s="25" t="s">
        <v>251</v>
      </c>
      <c r="E6664" s="25" t="s">
        <v>54</v>
      </c>
      <c r="F6664" s="25" t="s">
        <v>9383</v>
      </c>
      <c r="G6664" s="25" t="s">
        <v>9482</v>
      </c>
      <c r="H6664" s="25" t="n">
        <v>50</v>
      </c>
    </row>
    <row r="6665" customFormat="false" ht="15" hidden="false" customHeight="false" outlineLevel="0" collapsed="false">
      <c r="A6665" s="25" t="s">
        <v>7268</v>
      </c>
      <c r="B6665" s="25" t="s">
        <v>104</v>
      </c>
      <c r="C6665" s="25" t="s">
        <v>186</v>
      </c>
      <c r="D6665" s="25" t="s">
        <v>248</v>
      </c>
      <c r="E6665" s="25" t="s">
        <v>56</v>
      </c>
      <c r="F6665" s="25" t="s">
        <v>9383</v>
      </c>
    </row>
    <row r="6666" customFormat="false" ht="15" hidden="false" customHeight="false" outlineLevel="0" collapsed="false">
      <c r="A6666" s="25" t="s">
        <v>7269</v>
      </c>
      <c r="B6666" s="25" t="s">
        <v>104</v>
      </c>
      <c r="C6666" s="25" t="s">
        <v>170</v>
      </c>
      <c r="D6666" s="25" t="s">
        <v>646</v>
      </c>
      <c r="E6666" s="25" t="s">
        <v>56</v>
      </c>
      <c r="F6666" s="25" t="s">
        <v>9383</v>
      </c>
    </row>
    <row r="6667" customFormat="false" ht="15" hidden="false" customHeight="false" outlineLevel="0" collapsed="false">
      <c r="A6667" s="25" t="s">
        <v>7270</v>
      </c>
      <c r="B6667" s="25" t="s">
        <v>104</v>
      </c>
      <c r="C6667" s="25" t="s">
        <v>148</v>
      </c>
      <c r="D6667" s="25" t="s">
        <v>1351</v>
      </c>
      <c r="E6667" s="25" t="s">
        <v>55</v>
      </c>
      <c r="F6667" s="25" t="s">
        <v>9383</v>
      </c>
      <c r="G6667" s="25" t="s">
        <v>9421</v>
      </c>
      <c r="H6667" s="25" t="n">
        <v>0</v>
      </c>
    </row>
    <row r="6668" customFormat="false" ht="15" hidden="false" customHeight="false" outlineLevel="0" collapsed="false">
      <c r="A6668" s="25" t="s">
        <v>4581</v>
      </c>
      <c r="B6668" s="25" t="s">
        <v>86</v>
      </c>
      <c r="C6668" s="25" t="s">
        <v>160</v>
      </c>
      <c r="E6668" s="25" t="s">
        <v>56</v>
      </c>
      <c r="F6668" s="25" t="s">
        <v>9383</v>
      </c>
    </row>
    <row r="6669" customFormat="false" ht="15" hidden="false" customHeight="false" outlineLevel="0" collapsed="false">
      <c r="A6669" s="25" t="s">
        <v>4582</v>
      </c>
      <c r="B6669" s="25" t="s">
        <v>86</v>
      </c>
      <c r="C6669" s="25" t="s">
        <v>178</v>
      </c>
      <c r="D6669" s="25" t="s">
        <v>1090</v>
      </c>
      <c r="E6669" s="25" t="s">
        <v>55</v>
      </c>
      <c r="F6669" s="25" t="s">
        <v>9383</v>
      </c>
      <c r="G6669" s="25" t="s">
        <v>9377</v>
      </c>
      <c r="H6669" s="25" t="n">
        <v>0</v>
      </c>
    </row>
    <row r="6670" customFormat="false" ht="15" hidden="false" customHeight="false" outlineLevel="0" collapsed="false">
      <c r="A6670" s="25" t="s">
        <v>8988</v>
      </c>
      <c r="B6670" s="25" t="s">
        <v>115</v>
      </c>
      <c r="C6670" s="25" t="s">
        <v>170</v>
      </c>
      <c r="D6670" s="25" t="s">
        <v>1158</v>
      </c>
      <c r="E6670" s="25" t="s">
        <v>54</v>
      </c>
      <c r="F6670" s="25" t="s">
        <v>9383</v>
      </c>
      <c r="G6670" s="25" t="s">
        <v>9453</v>
      </c>
      <c r="H6670" s="25" t="n">
        <v>1029</v>
      </c>
    </row>
    <row r="6671" customFormat="false" ht="15" hidden="false" customHeight="false" outlineLevel="0" collapsed="false">
      <c r="A6671" s="25" t="s">
        <v>545</v>
      </c>
      <c r="B6671" s="25" t="s">
        <v>69</v>
      </c>
      <c r="C6671" s="25" t="s">
        <v>186</v>
      </c>
      <c r="D6671" s="25" t="s">
        <v>210</v>
      </c>
      <c r="E6671" s="25" t="s">
        <v>54</v>
      </c>
      <c r="F6671" s="25" t="s">
        <v>9385</v>
      </c>
      <c r="G6671" s="25" t="s">
        <v>9481</v>
      </c>
      <c r="H6671" s="25" t="n">
        <v>629</v>
      </c>
    </row>
    <row r="6672" customFormat="false" ht="15" hidden="false" customHeight="false" outlineLevel="0" collapsed="false">
      <c r="A6672" s="25" t="s">
        <v>5234</v>
      </c>
      <c r="B6672" s="25" t="s">
        <v>95</v>
      </c>
      <c r="C6672" s="25" t="s">
        <v>170</v>
      </c>
      <c r="E6672" s="25" t="s">
        <v>56</v>
      </c>
      <c r="F6672" s="25" t="s">
        <v>9385</v>
      </c>
    </row>
    <row r="6673" customFormat="false" ht="15" hidden="false" customHeight="false" outlineLevel="0" collapsed="false">
      <c r="A6673" s="25" t="s">
        <v>5235</v>
      </c>
      <c r="B6673" s="25" t="s">
        <v>95</v>
      </c>
      <c r="C6673" s="25" t="s">
        <v>186</v>
      </c>
      <c r="D6673" s="25" t="s">
        <v>2530</v>
      </c>
      <c r="E6673" s="25" t="s">
        <v>54</v>
      </c>
      <c r="F6673" s="25" t="s">
        <v>9385</v>
      </c>
      <c r="G6673" s="25" t="s">
        <v>9401</v>
      </c>
      <c r="H6673" s="25" t="n">
        <v>600</v>
      </c>
    </row>
    <row r="6674" customFormat="false" ht="15" hidden="false" customHeight="false" outlineLevel="0" collapsed="false">
      <c r="A6674" s="25" t="s">
        <v>4025</v>
      </c>
      <c r="B6674" s="25" t="s">
        <v>87</v>
      </c>
      <c r="C6674" s="25" t="s">
        <v>186</v>
      </c>
      <c r="D6674" s="25" t="s">
        <v>1158</v>
      </c>
      <c r="E6674" s="25" t="s">
        <v>55</v>
      </c>
      <c r="F6674" s="25" t="s">
        <v>9385</v>
      </c>
      <c r="G6674" s="25" t="s">
        <v>9422</v>
      </c>
      <c r="H6674" s="25" t="n">
        <v>0</v>
      </c>
    </row>
    <row r="6675" customFormat="false" ht="15" hidden="false" customHeight="false" outlineLevel="0" collapsed="false">
      <c r="A6675" s="25" t="s">
        <v>4026</v>
      </c>
      <c r="B6675" s="25" t="s">
        <v>87</v>
      </c>
      <c r="C6675" s="25" t="s">
        <v>9107</v>
      </c>
      <c r="D6675" s="25" t="s">
        <v>1189</v>
      </c>
      <c r="E6675" s="25" t="s">
        <v>54</v>
      </c>
      <c r="F6675" s="25" t="s">
        <v>9385</v>
      </c>
      <c r="G6675" s="25" t="s">
        <v>9378</v>
      </c>
      <c r="H6675" s="25" t="n">
        <v>4535</v>
      </c>
    </row>
    <row r="6676" customFormat="false" ht="15" hidden="false" customHeight="false" outlineLevel="0" collapsed="false">
      <c r="A6676" s="25" t="s">
        <v>5505</v>
      </c>
      <c r="B6676" s="25" t="s">
        <v>94</v>
      </c>
      <c r="C6676" s="25" t="s">
        <v>9107</v>
      </c>
      <c r="E6676" s="25" t="s">
        <v>56</v>
      </c>
      <c r="F6676" s="25" t="s">
        <v>9385</v>
      </c>
    </row>
    <row r="6677" customFormat="false" ht="15" hidden="false" customHeight="false" outlineLevel="0" collapsed="false">
      <c r="A6677" s="25" t="s">
        <v>5773</v>
      </c>
      <c r="B6677" s="25" t="s">
        <v>96</v>
      </c>
      <c r="C6677" s="25" t="s">
        <v>160</v>
      </c>
      <c r="D6677" s="25" t="s">
        <v>3359</v>
      </c>
      <c r="E6677" s="25" t="s">
        <v>55</v>
      </c>
      <c r="F6677" s="25" t="s">
        <v>9385</v>
      </c>
      <c r="G6677" s="25" t="s">
        <v>9471</v>
      </c>
      <c r="H6677" s="25" t="n">
        <v>0</v>
      </c>
    </row>
    <row r="6678" customFormat="false" ht="15" hidden="false" customHeight="false" outlineLevel="0" collapsed="false">
      <c r="A6678" s="25" t="s">
        <v>6209</v>
      </c>
      <c r="B6678" s="25" t="s">
        <v>108</v>
      </c>
      <c r="C6678" s="25" t="s">
        <v>148</v>
      </c>
      <c r="D6678" s="25" t="s">
        <v>449</v>
      </c>
      <c r="E6678" s="25" t="s">
        <v>55</v>
      </c>
      <c r="F6678" s="25" t="s">
        <v>9385</v>
      </c>
      <c r="G6678" s="25" t="s">
        <v>9390</v>
      </c>
      <c r="H6678" s="25" t="n">
        <v>0</v>
      </c>
    </row>
    <row r="6679" customFormat="false" ht="15" hidden="false" customHeight="false" outlineLevel="0" collapsed="false">
      <c r="A6679" s="25" t="s">
        <v>2801</v>
      </c>
      <c r="B6679" s="25" t="s">
        <v>78</v>
      </c>
      <c r="C6679" s="25" t="s">
        <v>9107</v>
      </c>
      <c r="D6679" s="25" t="s">
        <v>184</v>
      </c>
      <c r="E6679" s="25" t="s">
        <v>54</v>
      </c>
      <c r="F6679" s="25" t="s">
        <v>9385</v>
      </c>
      <c r="G6679" s="25" t="s">
        <v>9406</v>
      </c>
      <c r="H6679" s="25" t="n">
        <v>4805</v>
      </c>
    </row>
    <row r="6680" customFormat="false" ht="15" hidden="false" customHeight="false" outlineLevel="0" collapsed="false">
      <c r="A6680" s="25" t="s">
        <v>7921</v>
      </c>
      <c r="B6680" s="25" t="s">
        <v>114</v>
      </c>
      <c r="C6680" s="25" t="s">
        <v>9107</v>
      </c>
      <c r="D6680" s="25" t="s">
        <v>494</v>
      </c>
      <c r="E6680" s="25" t="s">
        <v>55</v>
      </c>
      <c r="F6680" s="25" t="s">
        <v>9385</v>
      </c>
      <c r="G6680" s="25" t="s">
        <v>9446</v>
      </c>
      <c r="H6680" s="25" t="n">
        <v>0</v>
      </c>
    </row>
    <row r="6681" customFormat="false" ht="15" hidden="false" customHeight="false" outlineLevel="0" collapsed="false">
      <c r="A6681" s="25" t="s">
        <v>8344</v>
      </c>
      <c r="B6681" s="25" t="s">
        <v>113</v>
      </c>
      <c r="C6681" s="25" t="s">
        <v>178</v>
      </c>
      <c r="D6681" s="25" t="s">
        <v>419</v>
      </c>
      <c r="E6681" s="25" t="s">
        <v>54</v>
      </c>
      <c r="F6681" s="25" t="s">
        <v>9385</v>
      </c>
      <c r="G6681" s="25" t="s">
        <v>9464</v>
      </c>
      <c r="H6681" s="25" t="n">
        <v>5158</v>
      </c>
    </row>
    <row r="6682" customFormat="false" ht="15" hidden="false" customHeight="false" outlineLevel="0" collapsed="false">
      <c r="A6682" s="25" t="s">
        <v>3422</v>
      </c>
      <c r="B6682" s="25" t="s">
        <v>77</v>
      </c>
      <c r="C6682" s="25" t="s">
        <v>186</v>
      </c>
      <c r="D6682" s="25" t="s">
        <v>210</v>
      </c>
      <c r="E6682" s="25" t="s">
        <v>54</v>
      </c>
      <c r="F6682" s="25" t="s">
        <v>9385</v>
      </c>
      <c r="G6682" s="25" t="s">
        <v>9460</v>
      </c>
      <c r="H6682" s="25" t="n">
        <v>477</v>
      </c>
    </row>
    <row r="6683" customFormat="false" ht="15" hidden="false" customHeight="false" outlineLevel="0" collapsed="false">
      <c r="A6683" s="25" t="s">
        <v>8662</v>
      </c>
      <c r="B6683" s="25" t="s">
        <v>116</v>
      </c>
      <c r="C6683" s="25" t="s">
        <v>178</v>
      </c>
      <c r="D6683" s="25" t="s">
        <v>1778</v>
      </c>
      <c r="E6683" s="25" t="s">
        <v>54</v>
      </c>
      <c r="F6683" s="25" t="s">
        <v>9385</v>
      </c>
      <c r="G6683" s="25" t="s">
        <v>9489</v>
      </c>
      <c r="H6683" s="25" t="n">
        <v>4972</v>
      </c>
    </row>
    <row r="6684" customFormat="false" ht="15" hidden="false" customHeight="false" outlineLevel="0" collapsed="false">
      <c r="A6684" s="25" t="s">
        <v>3710</v>
      </c>
      <c r="B6684" s="25" t="s">
        <v>79</v>
      </c>
      <c r="C6684" s="25" t="s">
        <v>160</v>
      </c>
      <c r="D6684" s="25" t="s">
        <v>162</v>
      </c>
      <c r="E6684" s="25" t="s">
        <v>54</v>
      </c>
      <c r="F6684" s="25" t="s">
        <v>9385</v>
      </c>
      <c r="G6684" s="25" t="s">
        <v>9487</v>
      </c>
      <c r="H6684" s="25" t="n">
        <v>3902</v>
      </c>
    </row>
    <row r="6685" customFormat="false" ht="15" hidden="false" customHeight="false" outlineLevel="0" collapsed="false">
      <c r="A6685" s="25" t="s">
        <v>6019</v>
      </c>
      <c r="B6685" s="25" t="s">
        <v>97</v>
      </c>
      <c r="C6685" s="25" t="s">
        <v>170</v>
      </c>
      <c r="D6685" s="25" t="s">
        <v>639</v>
      </c>
      <c r="E6685" s="25" t="s">
        <v>54</v>
      </c>
      <c r="F6685" s="25" t="s">
        <v>9385</v>
      </c>
      <c r="G6685" s="25" t="s">
        <v>9472</v>
      </c>
      <c r="H6685" s="25" t="n">
        <v>1176</v>
      </c>
    </row>
    <row r="6686" customFormat="false" ht="15" hidden="false" customHeight="false" outlineLevel="0" collapsed="false">
      <c r="A6686" s="25" t="s">
        <v>6020</v>
      </c>
      <c r="B6686" s="25" t="s">
        <v>97</v>
      </c>
      <c r="C6686" s="25" t="s">
        <v>9107</v>
      </c>
      <c r="D6686" s="25" t="s">
        <v>463</v>
      </c>
      <c r="E6686" s="25" t="s">
        <v>54</v>
      </c>
      <c r="F6686" s="25" t="s">
        <v>9385</v>
      </c>
      <c r="G6686" s="25" t="s">
        <v>9472</v>
      </c>
      <c r="H6686" s="25" t="n">
        <v>4140</v>
      </c>
    </row>
    <row r="6687" customFormat="false" ht="15" hidden="false" customHeight="false" outlineLevel="0" collapsed="false">
      <c r="A6687" s="25" t="s">
        <v>6879</v>
      </c>
      <c r="B6687" s="25" t="s">
        <v>105</v>
      </c>
      <c r="C6687" s="25" t="s">
        <v>148</v>
      </c>
      <c r="D6687" s="25" t="s">
        <v>199</v>
      </c>
      <c r="E6687" s="25" t="s">
        <v>54</v>
      </c>
      <c r="F6687" s="25" t="s">
        <v>9385</v>
      </c>
      <c r="G6687" s="25" t="s">
        <v>9487</v>
      </c>
      <c r="H6687" s="25" t="n">
        <v>54</v>
      </c>
    </row>
    <row r="6688" customFormat="false" ht="15" hidden="false" customHeight="false" outlineLevel="0" collapsed="false">
      <c r="A6688" s="25" t="s">
        <v>7271</v>
      </c>
      <c r="B6688" s="25" t="s">
        <v>104</v>
      </c>
      <c r="C6688" s="25" t="s">
        <v>148</v>
      </c>
      <c r="E6688" s="25" t="s">
        <v>56</v>
      </c>
      <c r="F6688" s="25" t="s">
        <v>9385</v>
      </c>
    </row>
    <row r="6689" customFormat="false" ht="15" hidden="false" customHeight="false" outlineLevel="0" collapsed="false">
      <c r="A6689" s="25" t="s">
        <v>7272</v>
      </c>
      <c r="B6689" s="25" t="s">
        <v>104</v>
      </c>
      <c r="C6689" s="25" t="s">
        <v>148</v>
      </c>
      <c r="D6689" s="25" t="s">
        <v>449</v>
      </c>
      <c r="E6689" s="25" t="s">
        <v>54</v>
      </c>
      <c r="F6689" s="25" t="s">
        <v>9385</v>
      </c>
      <c r="G6689" s="25" t="s">
        <v>9471</v>
      </c>
      <c r="H6689" s="25" t="n">
        <v>51</v>
      </c>
    </row>
    <row r="6690" customFormat="false" ht="15" hidden="false" customHeight="false" outlineLevel="0" collapsed="false">
      <c r="A6690" s="25" t="s">
        <v>8989</v>
      </c>
      <c r="B6690" s="25" t="s">
        <v>115</v>
      </c>
      <c r="C6690" s="25" t="s">
        <v>186</v>
      </c>
      <c r="D6690" s="25" t="s">
        <v>419</v>
      </c>
      <c r="E6690" s="25" t="s">
        <v>54</v>
      </c>
      <c r="F6690" s="25" t="s">
        <v>9385</v>
      </c>
      <c r="G6690" s="25" t="s">
        <v>9402</v>
      </c>
      <c r="H6690" s="25" t="n">
        <v>518</v>
      </c>
    </row>
    <row r="6691" customFormat="false" ht="15" hidden="false" customHeight="false" outlineLevel="0" collapsed="false">
      <c r="A6691" s="25" t="s">
        <v>8990</v>
      </c>
      <c r="B6691" s="25" t="s">
        <v>115</v>
      </c>
      <c r="C6691" s="25" t="s">
        <v>186</v>
      </c>
      <c r="D6691" s="25" t="s">
        <v>156</v>
      </c>
      <c r="E6691" s="25" t="s">
        <v>54</v>
      </c>
      <c r="F6691" s="25" t="s">
        <v>9385</v>
      </c>
      <c r="G6691" s="25" t="s">
        <v>9483</v>
      </c>
      <c r="H6691" s="25" t="n">
        <v>505</v>
      </c>
    </row>
    <row r="6692" customFormat="false" ht="15" hidden="false" customHeight="false" outlineLevel="0" collapsed="false">
      <c r="A6692" s="25" t="s">
        <v>546</v>
      </c>
      <c r="B6692" s="25" t="s">
        <v>69</v>
      </c>
      <c r="C6692" s="25" t="s">
        <v>178</v>
      </c>
      <c r="D6692" s="25" t="s">
        <v>176</v>
      </c>
      <c r="E6692" s="25" t="s">
        <v>54</v>
      </c>
      <c r="F6692" s="25" t="s">
        <v>9388</v>
      </c>
      <c r="G6692" s="25" t="s">
        <v>9378</v>
      </c>
      <c r="H6692" s="25" t="n">
        <v>5421</v>
      </c>
    </row>
    <row r="6693" customFormat="false" ht="15" hidden="false" customHeight="false" outlineLevel="0" collapsed="false">
      <c r="A6693" s="25" t="s">
        <v>5236</v>
      </c>
      <c r="B6693" s="25" t="s">
        <v>95</v>
      </c>
      <c r="C6693" s="25" t="s">
        <v>9107</v>
      </c>
      <c r="D6693" s="25" t="s">
        <v>494</v>
      </c>
      <c r="E6693" s="25" t="s">
        <v>54</v>
      </c>
      <c r="F6693" s="25" t="s">
        <v>9388</v>
      </c>
      <c r="G6693" s="25" t="s">
        <v>9455</v>
      </c>
      <c r="H6693" s="25" t="n">
        <v>3822</v>
      </c>
    </row>
    <row r="6694" customFormat="false" ht="15" hidden="false" customHeight="false" outlineLevel="0" collapsed="false">
      <c r="A6694" s="25" t="s">
        <v>2348</v>
      </c>
      <c r="B6694" s="25" t="s">
        <v>80</v>
      </c>
      <c r="C6694" s="25" t="s">
        <v>9107</v>
      </c>
      <c r="D6694" s="25" t="s">
        <v>184</v>
      </c>
      <c r="E6694" s="25" t="s">
        <v>55</v>
      </c>
      <c r="F6694" s="25" t="s">
        <v>9388</v>
      </c>
      <c r="G6694" s="25" t="s">
        <v>9453</v>
      </c>
      <c r="H6694" s="25" t="n">
        <v>0</v>
      </c>
    </row>
    <row r="6695" customFormat="false" ht="15" hidden="false" customHeight="false" outlineLevel="0" collapsed="false">
      <c r="A6695" s="25" t="s">
        <v>5774</v>
      </c>
      <c r="B6695" s="25" t="s">
        <v>96</v>
      </c>
      <c r="C6695" s="25" t="s">
        <v>160</v>
      </c>
      <c r="D6695" s="25" t="s">
        <v>3359</v>
      </c>
      <c r="E6695" s="25" t="s">
        <v>54</v>
      </c>
      <c r="F6695" s="25" t="s">
        <v>9388</v>
      </c>
      <c r="G6695" s="25" t="s">
        <v>9493</v>
      </c>
      <c r="H6695" s="25" t="n">
        <v>3331</v>
      </c>
    </row>
    <row r="6696" customFormat="false" ht="15" hidden="false" customHeight="false" outlineLevel="0" collapsed="false">
      <c r="A6696" s="25" t="s">
        <v>6410</v>
      </c>
      <c r="B6696" s="25" t="s">
        <v>106</v>
      </c>
      <c r="C6696" s="25" t="s">
        <v>148</v>
      </c>
      <c r="D6696" s="25" t="s">
        <v>646</v>
      </c>
      <c r="E6696" s="25" t="s">
        <v>55</v>
      </c>
      <c r="F6696" s="25" t="s">
        <v>9388</v>
      </c>
      <c r="G6696" s="25" t="s">
        <v>9462</v>
      </c>
      <c r="H6696" s="25" t="n">
        <v>0</v>
      </c>
    </row>
    <row r="6697" customFormat="false" ht="15" hidden="false" customHeight="false" outlineLevel="0" collapsed="false">
      <c r="A6697" s="25" t="s">
        <v>7576</v>
      </c>
      <c r="B6697" s="25" t="s">
        <v>112</v>
      </c>
      <c r="C6697" s="25" t="s">
        <v>186</v>
      </c>
      <c r="D6697" s="25" t="s">
        <v>2754</v>
      </c>
      <c r="E6697" s="25" t="s">
        <v>54</v>
      </c>
      <c r="F6697" s="25" t="s">
        <v>9388</v>
      </c>
      <c r="G6697" s="25" t="s">
        <v>9470</v>
      </c>
      <c r="H6697" s="25" t="n">
        <v>504</v>
      </c>
    </row>
    <row r="6698" customFormat="false" ht="15" hidden="false" customHeight="false" outlineLevel="0" collapsed="false">
      <c r="A6698" s="25" t="s">
        <v>7577</v>
      </c>
      <c r="B6698" s="25" t="s">
        <v>112</v>
      </c>
      <c r="C6698" s="25" t="s">
        <v>170</v>
      </c>
      <c r="D6698" s="25" t="s">
        <v>2863</v>
      </c>
      <c r="E6698" s="25" t="s">
        <v>54</v>
      </c>
      <c r="F6698" s="25" t="s">
        <v>9388</v>
      </c>
      <c r="G6698" s="25" t="s">
        <v>9474</v>
      </c>
      <c r="H6698" s="25" t="n">
        <v>1117</v>
      </c>
    </row>
    <row r="6699" customFormat="false" ht="15" hidden="false" customHeight="false" outlineLevel="0" collapsed="false">
      <c r="A6699" s="25" t="s">
        <v>7578</v>
      </c>
      <c r="B6699" s="25" t="s">
        <v>112</v>
      </c>
      <c r="C6699" s="25" t="s">
        <v>9107</v>
      </c>
      <c r="D6699" s="25" t="s">
        <v>1778</v>
      </c>
      <c r="E6699" s="25" t="s">
        <v>54</v>
      </c>
      <c r="F6699" s="25" t="s">
        <v>9388</v>
      </c>
      <c r="G6699" s="25" t="s">
        <v>9468</v>
      </c>
      <c r="H6699" s="25" t="n">
        <v>5230</v>
      </c>
    </row>
    <row r="6700" customFormat="false" ht="15" hidden="false" customHeight="false" outlineLevel="0" collapsed="false">
      <c r="A6700" s="25" t="s">
        <v>7922</v>
      </c>
      <c r="B6700" s="25" t="s">
        <v>114</v>
      </c>
      <c r="C6700" s="25" t="s">
        <v>9107</v>
      </c>
      <c r="D6700" s="25" t="s">
        <v>665</v>
      </c>
      <c r="E6700" s="25" t="s">
        <v>54</v>
      </c>
      <c r="F6700" s="25" t="s">
        <v>9388</v>
      </c>
      <c r="G6700" s="25" t="s">
        <v>9394</v>
      </c>
      <c r="H6700" s="25" t="n">
        <v>4844</v>
      </c>
    </row>
    <row r="6701" customFormat="false" ht="15" hidden="false" customHeight="false" outlineLevel="0" collapsed="false">
      <c r="A6701" s="25" t="s">
        <v>7923</v>
      </c>
      <c r="B6701" s="25" t="s">
        <v>114</v>
      </c>
      <c r="C6701" s="25" t="s">
        <v>160</v>
      </c>
      <c r="D6701" s="25" t="s">
        <v>419</v>
      </c>
      <c r="E6701" s="25" t="s">
        <v>54</v>
      </c>
      <c r="F6701" s="25" t="s">
        <v>9388</v>
      </c>
      <c r="G6701" s="25" t="s">
        <v>9403</v>
      </c>
      <c r="H6701" s="25" t="n">
        <v>3596</v>
      </c>
    </row>
    <row r="6702" customFormat="false" ht="15" hidden="false" customHeight="false" outlineLevel="0" collapsed="false">
      <c r="A6702" s="25" t="s">
        <v>8345</v>
      </c>
      <c r="B6702" s="25" t="s">
        <v>113</v>
      </c>
      <c r="C6702" s="25" t="s">
        <v>9107</v>
      </c>
      <c r="D6702" s="25" t="s">
        <v>2863</v>
      </c>
      <c r="E6702" s="25" t="s">
        <v>55</v>
      </c>
      <c r="F6702" s="25" t="s">
        <v>9388</v>
      </c>
      <c r="G6702" s="25" t="s">
        <v>9407</v>
      </c>
      <c r="H6702" s="25" t="n">
        <v>0</v>
      </c>
    </row>
    <row r="6703" customFormat="false" ht="15" hidden="false" customHeight="false" outlineLevel="0" collapsed="false">
      <c r="A6703" s="25" t="s">
        <v>8346</v>
      </c>
      <c r="B6703" s="25" t="s">
        <v>113</v>
      </c>
      <c r="C6703" s="25" t="s">
        <v>9107</v>
      </c>
      <c r="D6703" s="25" t="s">
        <v>444</v>
      </c>
      <c r="E6703" s="25" t="s">
        <v>54</v>
      </c>
      <c r="F6703" s="25" t="s">
        <v>9388</v>
      </c>
      <c r="G6703" s="25" t="s">
        <v>9421</v>
      </c>
      <c r="H6703" s="25" t="n">
        <v>4593</v>
      </c>
    </row>
    <row r="6704" customFormat="false" ht="15" hidden="false" customHeight="false" outlineLevel="0" collapsed="false">
      <c r="A6704" s="25" t="s">
        <v>1104</v>
      </c>
      <c r="B6704" s="25" t="s">
        <v>72</v>
      </c>
      <c r="C6704" s="25" t="s">
        <v>186</v>
      </c>
      <c r="D6704" s="25" t="s">
        <v>167</v>
      </c>
      <c r="E6704" s="25" t="s">
        <v>54</v>
      </c>
      <c r="F6704" s="25" t="s">
        <v>9388</v>
      </c>
      <c r="G6704" s="25" t="s">
        <v>9464</v>
      </c>
      <c r="H6704" s="25" t="n">
        <v>545</v>
      </c>
    </row>
    <row r="6705" customFormat="false" ht="15" hidden="false" customHeight="false" outlineLevel="0" collapsed="false">
      <c r="A6705" s="25" t="s">
        <v>1105</v>
      </c>
      <c r="B6705" s="25" t="s">
        <v>72</v>
      </c>
      <c r="C6705" s="25" t="s">
        <v>160</v>
      </c>
      <c r="D6705" s="25" t="s">
        <v>245</v>
      </c>
      <c r="E6705" s="25" t="s">
        <v>54</v>
      </c>
      <c r="F6705" s="25" t="s">
        <v>9388</v>
      </c>
      <c r="G6705" s="25" t="s">
        <v>9452</v>
      </c>
      <c r="H6705" s="25" t="n">
        <v>3362</v>
      </c>
    </row>
    <row r="6706" customFormat="false" ht="15" hidden="false" customHeight="false" outlineLevel="0" collapsed="false">
      <c r="A6706" s="25" t="s">
        <v>3423</v>
      </c>
      <c r="B6706" s="25" t="s">
        <v>77</v>
      </c>
      <c r="C6706" s="25" t="s">
        <v>170</v>
      </c>
      <c r="D6706" s="25" t="s">
        <v>151</v>
      </c>
      <c r="E6706" s="25" t="s">
        <v>54</v>
      </c>
      <c r="F6706" s="25" t="s">
        <v>9388</v>
      </c>
      <c r="G6706" s="25" t="s">
        <v>9472</v>
      </c>
      <c r="H6706" s="25" t="n">
        <v>1086</v>
      </c>
    </row>
    <row r="6707" customFormat="false" ht="15" hidden="false" customHeight="false" outlineLevel="0" collapsed="false">
      <c r="A6707" s="25" t="s">
        <v>8663</v>
      </c>
      <c r="B6707" s="25" t="s">
        <v>116</v>
      </c>
      <c r="C6707" s="25" t="s">
        <v>178</v>
      </c>
      <c r="E6707" s="25" t="s">
        <v>56</v>
      </c>
      <c r="F6707" s="25" t="s">
        <v>9388</v>
      </c>
    </row>
    <row r="6708" customFormat="false" ht="15" hidden="false" customHeight="false" outlineLevel="0" collapsed="false">
      <c r="A6708" s="25" t="s">
        <v>6021</v>
      </c>
      <c r="B6708" s="25" t="s">
        <v>97</v>
      </c>
      <c r="C6708" s="25" t="s">
        <v>186</v>
      </c>
      <c r="D6708" s="25" t="s">
        <v>193</v>
      </c>
      <c r="E6708" s="25" t="s">
        <v>55</v>
      </c>
      <c r="F6708" s="25" t="s">
        <v>9388</v>
      </c>
      <c r="G6708" s="25" t="s">
        <v>9408</v>
      </c>
      <c r="H6708" s="25" t="n">
        <v>0</v>
      </c>
    </row>
    <row r="6709" customFormat="false" ht="15" hidden="false" customHeight="false" outlineLevel="0" collapsed="false">
      <c r="A6709" s="25" t="s">
        <v>4339</v>
      </c>
      <c r="B6709" s="25" t="s">
        <v>88</v>
      </c>
      <c r="C6709" s="25" t="s">
        <v>9107</v>
      </c>
      <c r="D6709" s="25" t="s">
        <v>1158</v>
      </c>
      <c r="E6709" s="25" t="s">
        <v>54</v>
      </c>
      <c r="F6709" s="25" t="s">
        <v>9388</v>
      </c>
      <c r="G6709" s="25" t="s">
        <v>9496</v>
      </c>
      <c r="H6709" s="25" t="n">
        <v>5153</v>
      </c>
    </row>
    <row r="6710" customFormat="false" ht="15" hidden="false" customHeight="false" outlineLevel="0" collapsed="false">
      <c r="A6710" s="25" t="s">
        <v>1729</v>
      </c>
      <c r="B6710" s="25" t="s">
        <v>71</v>
      </c>
      <c r="C6710" s="25" t="s">
        <v>148</v>
      </c>
      <c r="D6710" s="25" t="s">
        <v>207</v>
      </c>
      <c r="E6710" s="25" t="s">
        <v>55</v>
      </c>
      <c r="F6710" s="25" t="s">
        <v>9388</v>
      </c>
      <c r="G6710" s="25" t="s">
        <v>9471</v>
      </c>
      <c r="H6710" s="25" t="n">
        <v>0</v>
      </c>
    </row>
    <row r="6711" customFormat="false" ht="15" hidden="false" customHeight="false" outlineLevel="0" collapsed="false">
      <c r="A6711" s="25" t="s">
        <v>7273</v>
      </c>
      <c r="B6711" s="25" t="s">
        <v>104</v>
      </c>
      <c r="C6711" s="25" t="s">
        <v>9107</v>
      </c>
      <c r="D6711" s="25" t="s">
        <v>1158</v>
      </c>
      <c r="E6711" s="25" t="s">
        <v>54</v>
      </c>
      <c r="F6711" s="25" t="s">
        <v>9388</v>
      </c>
      <c r="G6711" s="25" t="s">
        <v>9450</v>
      </c>
      <c r="H6711" s="25" t="n">
        <v>5348</v>
      </c>
    </row>
    <row r="6712" customFormat="false" ht="15" hidden="false" customHeight="false" outlineLevel="0" collapsed="false">
      <c r="A6712" s="25" t="s">
        <v>8991</v>
      </c>
      <c r="B6712" s="25" t="s">
        <v>115</v>
      </c>
      <c r="C6712" s="25" t="s">
        <v>186</v>
      </c>
      <c r="E6712" s="25" t="s">
        <v>56</v>
      </c>
      <c r="F6712" s="25" t="s">
        <v>9388</v>
      </c>
    </row>
    <row r="6713" customFormat="false" ht="15" hidden="false" customHeight="false" outlineLevel="0" collapsed="false">
      <c r="A6713" s="25" t="s">
        <v>8992</v>
      </c>
      <c r="B6713" s="25" t="s">
        <v>115</v>
      </c>
      <c r="C6713" s="25" t="s">
        <v>9107</v>
      </c>
      <c r="D6713" s="25" t="s">
        <v>1187</v>
      </c>
      <c r="E6713" s="25" t="s">
        <v>54</v>
      </c>
      <c r="F6713" s="25" t="s">
        <v>9388</v>
      </c>
      <c r="G6713" s="25" t="s">
        <v>9437</v>
      </c>
      <c r="H6713" s="25" t="n">
        <v>5170</v>
      </c>
    </row>
    <row r="6714" customFormat="false" ht="15" hidden="false" customHeight="false" outlineLevel="0" collapsed="false">
      <c r="A6714" s="25" t="s">
        <v>8993</v>
      </c>
      <c r="B6714" s="25" t="s">
        <v>115</v>
      </c>
      <c r="C6714" s="25" t="s">
        <v>9107</v>
      </c>
      <c r="D6714" s="25" t="s">
        <v>444</v>
      </c>
      <c r="E6714" s="25" t="s">
        <v>54</v>
      </c>
      <c r="F6714" s="25" t="s">
        <v>9388</v>
      </c>
      <c r="G6714" s="25" t="s">
        <v>9399</v>
      </c>
      <c r="H6714" s="25" t="n">
        <v>4050</v>
      </c>
    </row>
    <row r="6715" customFormat="false" ht="15" hidden="false" customHeight="false" outlineLevel="0" collapsed="false">
      <c r="A6715" s="25" t="s">
        <v>4027</v>
      </c>
      <c r="B6715" s="25" t="s">
        <v>87</v>
      </c>
      <c r="C6715" s="25" t="s">
        <v>186</v>
      </c>
      <c r="E6715" s="25" t="s">
        <v>56</v>
      </c>
      <c r="F6715" s="25" t="s">
        <v>9377</v>
      </c>
    </row>
    <row r="6716" customFormat="false" ht="15" hidden="false" customHeight="false" outlineLevel="0" collapsed="false">
      <c r="A6716" s="25" t="s">
        <v>5506</v>
      </c>
      <c r="B6716" s="25" t="s">
        <v>94</v>
      </c>
      <c r="C6716" s="25" t="s">
        <v>170</v>
      </c>
      <c r="D6716" s="25" t="s">
        <v>445</v>
      </c>
      <c r="E6716" s="25" t="s">
        <v>55</v>
      </c>
      <c r="F6716" s="25" t="s">
        <v>9377</v>
      </c>
      <c r="G6716" s="25" t="s">
        <v>9468</v>
      </c>
      <c r="H6716" s="25" t="n">
        <v>0</v>
      </c>
    </row>
    <row r="6717" customFormat="false" ht="15" hidden="false" customHeight="false" outlineLevel="0" collapsed="false">
      <c r="A6717" s="25" t="s">
        <v>5507</v>
      </c>
      <c r="B6717" s="25" t="s">
        <v>94</v>
      </c>
      <c r="C6717" s="25" t="s">
        <v>170</v>
      </c>
      <c r="D6717" s="25" t="s">
        <v>644</v>
      </c>
      <c r="E6717" s="25" t="s">
        <v>54</v>
      </c>
      <c r="F6717" s="25" t="s">
        <v>9377</v>
      </c>
      <c r="G6717" s="25" t="s">
        <v>9406</v>
      </c>
      <c r="H6717" s="25" t="n">
        <v>1221</v>
      </c>
    </row>
    <row r="6718" customFormat="false" ht="15" hidden="false" customHeight="false" outlineLevel="0" collapsed="false">
      <c r="A6718" s="25" t="s">
        <v>2349</v>
      </c>
      <c r="B6718" s="25" t="s">
        <v>80</v>
      </c>
      <c r="C6718" s="25" t="s">
        <v>160</v>
      </c>
      <c r="D6718" s="25" t="s">
        <v>251</v>
      </c>
      <c r="E6718" s="25" t="s">
        <v>55</v>
      </c>
      <c r="F6718" s="25" t="s">
        <v>9377</v>
      </c>
      <c r="G6718" s="25" t="s">
        <v>9489</v>
      </c>
      <c r="H6718" s="25" t="n">
        <v>0</v>
      </c>
    </row>
    <row r="6719" customFormat="false" ht="15" hidden="false" customHeight="false" outlineLevel="0" collapsed="false">
      <c r="A6719" s="25" t="s">
        <v>2350</v>
      </c>
      <c r="B6719" s="25" t="s">
        <v>80</v>
      </c>
      <c r="C6719" s="25" t="s">
        <v>178</v>
      </c>
      <c r="D6719" s="25" t="s">
        <v>266</v>
      </c>
      <c r="E6719" s="25" t="s">
        <v>54</v>
      </c>
      <c r="F6719" s="25" t="s">
        <v>9377</v>
      </c>
      <c r="G6719" s="25" t="s">
        <v>9482</v>
      </c>
      <c r="H6719" s="25" t="n">
        <v>5669</v>
      </c>
    </row>
    <row r="6720" customFormat="false" ht="15" hidden="false" customHeight="false" outlineLevel="0" collapsed="false">
      <c r="A6720" s="25" t="s">
        <v>2802</v>
      </c>
      <c r="B6720" s="25" t="s">
        <v>78</v>
      </c>
      <c r="C6720" s="25" t="s">
        <v>178</v>
      </c>
      <c r="D6720" s="25" t="s">
        <v>215</v>
      </c>
      <c r="E6720" s="25" t="s">
        <v>54</v>
      </c>
      <c r="F6720" s="25" t="s">
        <v>9377</v>
      </c>
      <c r="G6720" s="25" t="s">
        <v>9476</v>
      </c>
      <c r="H6720" s="25" t="n">
        <v>5385</v>
      </c>
    </row>
    <row r="6721" customFormat="false" ht="15" hidden="false" customHeight="false" outlineLevel="0" collapsed="false">
      <c r="A6721" s="25" t="s">
        <v>6689</v>
      </c>
      <c r="B6721" s="25" t="s">
        <v>107</v>
      </c>
      <c r="C6721" s="25" t="s">
        <v>186</v>
      </c>
      <c r="D6721" s="25" t="s">
        <v>195</v>
      </c>
      <c r="E6721" s="25" t="s">
        <v>55</v>
      </c>
      <c r="F6721" s="25" t="s">
        <v>9377</v>
      </c>
      <c r="G6721" s="25" t="s">
        <v>9500</v>
      </c>
      <c r="H6721" s="25" t="n">
        <v>0</v>
      </c>
    </row>
    <row r="6722" customFormat="false" ht="15" hidden="false" customHeight="false" outlineLevel="0" collapsed="false">
      <c r="A6722" s="25" t="s">
        <v>6690</v>
      </c>
      <c r="B6722" s="25" t="s">
        <v>107</v>
      </c>
      <c r="C6722" s="25" t="s">
        <v>148</v>
      </c>
      <c r="D6722" s="25" t="s">
        <v>646</v>
      </c>
      <c r="E6722" s="25" t="s">
        <v>54</v>
      </c>
      <c r="F6722" s="25" t="s">
        <v>9377</v>
      </c>
      <c r="G6722" s="25" t="s">
        <v>9482</v>
      </c>
      <c r="H6722" s="25" t="n">
        <v>48</v>
      </c>
    </row>
    <row r="6723" customFormat="false" ht="15" hidden="false" customHeight="false" outlineLevel="0" collapsed="false">
      <c r="A6723" s="25" t="s">
        <v>6691</v>
      </c>
      <c r="B6723" s="25" t="s">
        <v>107</v>
      </c>
      <c r="C6723" s="25" t="s">
        <v>160</v>
      </c>
      <c r="D6723" s="25" t="s">
        <v>2863</v>
      </c>
      <c r="E6723" s="25" t="s">
        <v>54</v>
      </c>
      <c r="F6723" s="25" t="s">
        <v>9377</v>
      </c>
      <c r="G6723" s="25" t="s">
        <v>9463</v>
      </c>
      <c r="H6723" s="25" t="n">
        <v>3663</v>
      </c>
    </row>
    <row r="6724" customFormat="false" ht="15" hidden="false" customHeight="false" outlineLevel="0" collapsed="false">
      <c r="A6724" s="25" t="s">
        <v>8664</v>
      </c>
      <c r="B6724" s="25" t="s">
        <v>116</v>
      </c>
      <c r="C6724" s="25" t="s">
        <v>170</v>
      </c>
      <c r="E6724" s="25" t="s">
        <v>56</v>
      </c>
      <c r="F6724" s="25" t="s">
        <v>9377</v>
      </c>
    </row>
    <row r="6725" customFormat="false" ht="15" hidden="false" customHeight="false" outlineLevel="0" collapsed="false">
      <c r="A6725" s="25" t="s">
        <v>8665</v>
      </c>
      <c r="B6725" s="25" t="s">
        <v>116</v>
      </c>
      <c r="C6725" s="25" t="s">
        <v>9107</v>
      </c>
      <c r="D6725" s="25" t="s">
        <v>417</v>
      </c>
      <c r="E6725" s="25" t="s">
        <v>54</v>
      </c>
      <c r="F6725" s="25" t="s">
        <v>9377</v>
      </c>
      <c r="G6725" s="25" t="s">
        <v>9407</v>
      </c>
      <c r="H6725" s="25" t="n">
        <v>4695</v>
      </c>
    </row>
    <row r="6726" customFormat="false" ht="15" hidden="false" customHeight="false" outlineLevel="0" collapsed="false">
      <c r="A6726" s="25" t="s">
        <v>7274</v>
      </c>
      <c r="B6726" s="25" t="s">
        <v>104</v>
      </c>
      <c r="C6726" s="25" t="s">
        <v>148</v>
      </c>
      <c r="D6726" s="25" t="s">
        <v>665</v>
      </c>
      <c r="E6726" s="25" t="s">
        <v>55</v>
      </c>
      <c r="F6726" s="25" t="s">
        <v>9377</v>
      </c>
      <c r="G6726" s="25" t="s">
        <v>9490</v>
      </c>
      <c r="H6726" s="25" t="n">
        <v>0</v>
      </c>
    </row>
    <row r="6727" customFormat="false" ht="15" hidden="false" customHeight="false" outlineLevel="0" collapsed="false">
      <c r="A6727" s="25" t="s">
        <v>4708</v>
      </c>
      <c r="B6727" s="25" t="s">
        <v>90</v>
      </c>
      <c r="C6727" s="25" t="s">
        <v>160</v>
      </c>
      <c r="E6727" s="25" t="s">
        <v>56</v>
      </c>
      <c r="F6727" s="25" t="s">
        <v>9377</v>
      </c>
    </row>
    <row r="6728" customFormat="false" ht="15" hidden="false" customHeight="false" outlineLevel="0" collapsed="false">
      <c r="A6728" s="25" t="s">
        <v>8994</v>
      </c>
      <c r="B6728" s="25" t="s">
        <v>115</v>
      </c>
      <c r="C6728" s="25" t="s">
        <v>160</v>
      </c>
      <c r="D6728" s="25" t="s">
        <v>5204</v>
      </c>
      <c r="E6728" s="25" t="s">
        <v>54</v>
      </c>
      <c r="F6728" s="25" t="s">
        <v>9377</v>
      </c>
      <c r="G6728" s="25" t="s">
        <v>9458</v>
      </c>
      <c r="H6728" s="25" t="n">
        <v>2712</v>
      </c>
    </row>
    <row r="6729" customFormat="false" ht="15" hidden="false" customHeight="false" outlineLevel="0" collapsed="false">
      <c r="A6729" s="25" t="s">
        <v>547</v>
      </c>
      <c r="B6729" s="25" t="s">
        <v>69</v>
      </c>
      <c r="C6729" s="25" t="s">
        <v>148</v>
      </c>
      <c r="D6729" s="25" t="s">
        <v>145</v>
      </c>
      <c r="E6729" s="25" t="s">
        <v>54</v>
      </c>
      <c r="F6729" s="25" t="s">
        <v>9394</v>
      </c>
      <c r="G6729" s="25" t="s">
        <v>9468</v>
      </c>
      <c r="H6729" s="25" t="n">
        <v>65</v>
      </c>
    </row>
    <row r="6730" customFormat="false" ht="15" hidden="false" customHeight="false" outlineLevel="0" collapsed="false">
      <c r="A6730" s="25" t="s">
        <v>548</v>
      </c>
      <c r="B6730" s="25" t="s">
        <v>69</v>
      </c>
      <c r="C6730" s="25" t="s">
        <v>148</v>
      </c>
      <c r="D6730" s="25" t="s">
        <v>158</v>
      </c>
      <c r="E6730" s="25" t="s">
        <v>54</v>
      </c>
      <c r="F6730" s="25" t="s">
        <v>9394</v>
      </c>
      <c r="G6730" s="25" t="s">
        <v>9403</v>
      </c>
      <c r="H6730" s="25" t="n">
        <v>55</v>
      </c>
    </row>
    <row r="6731" customFormat="false" ht="15" hidden="false" customHeight="false" outlineLevel="0" collapsed="false">
      <c r="A6731" s="25" t="s">
        <v>549</v>
      </c>
      <c r="B6731" s="25" t="s">
        <v>69</v>
      </c>
      <c r="C6731" s="25" t="s">
        <v>148</v>
      </c>
      <c r="D6731" s="25" t="s">
        <v>225</v>
      </c>
      <c r="E6731" s="25" t="s">
        <v>54</v>
      </c>
      <c r="F6731" s="25" t="s">
        <v>9394</v>
      </c>
      <c r="G6731" s="25" t="s">
        <v>9490</v>
      </c>
      <c r="H6731" s="25" t="n">
        <v>58</v>
      </c>
    </row>
    <row r="6732" customFormat="false" ht="15" hidden="false" customHeight="false" outlineLevel="0" collapsed="false">
      <c r="A6732" s="25" t="s">
        <v>5237</v>
      </c>
      <c r="B6732" s="25" t="s">
        <v>95</v>
      </c>
      <c r="C6732" s="25" t="s">
        <v>178</v>
      </c>
      <c r="E6732" s="25" t="s">
        <v>56</v>
      </c>
      <c r="F6732" s="25" t="s">
        <v>9394</v>
      </c>
    </row>
    <row r="6733" customFormat="false" ht="15" hidden="false" customHeight="false" outlineLevel="0" collapsed="false">
      <c r="A6733" s="25" t="s">
        <v>5238</v>
      </c>
      <c r="B6733" s="25" t="s">
        <v>95</v>
      </c>
      <c r="C6733" s="25" t="s">
        <v>186</v>
      </c>
      <c r="D6733" s="25" t="s">
        <v>3359</v>
      </c>
      <c r="E6733" s="25" t="s">
        <v>54</v>
      </c>
      <c r="F6733" s="25" t="s">
        <v>9394</v>
      </c>
      <c r="G6733" s="25" t="s">
        <v>9398</v>
      </c>
      <c r="H6733" s="25" t="n">
        <v>512</v>
      </c>
    </row>
    <row r="6734" customFormat="false" ht="15" hidden="false" customHeight="false" outlineLevel="0" collapsed="false">
      <c r="A6734" s="25" t="s">
        <v>4028</v>
      </c>
      <c r="B6734" s="25" t="s">
        <v>87</v>
      </c>
      <c r="C6734" s="25" t="s">
        <v>178</v>
      </c>
      <c r="D6734" s="25" t="s">
        <v>494</v>
      </c>
      <c r="E6734" s="25" t="s">
        <v>54</v>
      </c>
      <c r="F6734" s="25" t="s">
        <v>9394</v>
      </c>
      <c r="G6734" s="25" t="s">
        <v>9401</v>
      </c>
      <c r="H6734" s="25" t="n">
        <v>5820</v>
      </c>
    </row>
    <row r="6735" customFormat="false" ht="15" hidden="false" customHeight="false" outlineLevel="0" collapsed="false">
      <c r="A6735" s="25" t="s">
        <v>5508</v>
      </c>
      <c r="B6735" s="25" t="s">
        <v>94</v>
      </c>
      <c r="C6735" s="25" t="s">
        <v>178</v>
      </c>
      <c r="D6735" s="25" t="s">
        <v>3511</v>
      </c>
      <c r="E6735" s="25" t="s">
        <v>55</v>
      </c>
      <c r="F6735" s="25" t="s">
        <v>9394</v>
      </c>
      <c r="G6735" s="25" t="s">
        <v>9487</v>
      </c>
      <c r="H6735" s="25" t="n">
        <v>0</v>
      </c>
    </row>
    <row r="6736" customFormat="false" ht="15" hidden="false" customHeight="false" outlineLevel="0" collapsed="false">
      <c r="A6736" s="25" t="s">
        <v>2351</v>
      </c>
      <c r="B6736" s="25" t="s">
        <v>80</v>
      </c>
      <c r="C6736" s="25" t="s">
        <v>170</v>
      </c>
      <c r="D6736" s="25" t="s">
        <v>191</v>
      </c>
      <c r="E6736" s="25" t="s">
        <v>54</v>
      </c>
      <c r="F6736" s="25" t="s">
        <v>9394</v>
      </c>
      <c r="G6736" s="25" t="s">
        <v>9481</v>
      </c>
      <c r="H6736" s="25" t="n">
        <v>1179</v>
      </c>
    </row>
    <row r="6737" customFormat="false" ht="15" hidden="false" customHeight="false" outlineLevel="0" collapsed="false">
      <c r="A6737" s="25" t="s">
        <v>2352</v>
      </c>
      <c r="B6737" s="25" t="s">
        <v>80</v>
      </c>
      <c r="C6737" s="25" t="s">
        <v>170</v>
      </c>
      <c r="D6737" s="25" t="s">
        <v>245</v>
      </c>
      <c r="E6737" s="25" t="s">
        <v>54</v>
      </c>
      <c r="F6737" s="25" t="s">
        <v>9394</v>
      </c>
      <c r="G6737" s="25" t="s">
        <v>9393</v>
      </c>
      <c r="H6737" s="25" t="n">
        <v>1153</v>
      </c>
    </row>
    <row r="6738" customFormat="false" ht="15" hidden="false" customHeight="false" outlineLevel="0" collapsed="false">
      <c r="A6738" s="25" t="s">
        <v>5775</v>
      </c>
      <c r="B6738" s="25" t="s">
        <v>96</v>
      </c>
      <c r="C6738" s="25" t="s">
        <v>170</v>
      </c>
      <c r="D6738" s="25" t="s">
        <v>484</v>
      </c>
      <c r="E6738" s="25" t="s">
        <v>54</v>
      </c>
      <c r="F6738" s="25" t="s">
        <v>9394</v>
      </c>
      <c r="G6738" s="25" t="s">
        <v>9402</v>
      </c>
      <c r="H6738" s="25" t="n">
        <v>892</v>
      </c>
    </row>
    <row r="6739" customFormat="false" ht="15" hidden="false" customHeight="false" outlineLevel="0" collapsed="false">
      <c r="A6739" s="25" t="s">
        <v>5776</v>
      </c>
      <c r="B6739" s="25" t="s">
        <v>96</v>
      </c>
      <c r="C6739" s="25" t="s">
        <v>170</v>
      </c>
      <c r="D6739" s="25" t="s">
        <v>1640</v>
      </c>
      <c r="E6739" s="25" t="s">
        <v>54</v>
      </c>
      <c r="F6739" s="25" t="s">
        <v>9394</v>
      </c>
      <c r="G6739" s="25" t="s">
        <v>9466</v>
      </c>
      <c r="H6739" s="25" t="n">
        <v>1231</v>
      </c>
    </row>
    <row r="6740" customFormat="false" ht="15" hidden="false" customHeight="false" outlineLevel="0" collapsed="false">
      <c r="A6740" s="25" t="s">
        <v>5777</v>
      </c>
      <c r="B6740" s="25" t="s">
        <v>96</v>
      </c>
      <c r="C6740" s="25" t="s">
        <v>160</v>
      </c>
      <c r="D6740" s="25" t="s">
        <v>639</v>
      </c>
      <c r="E6740" s="25" t="s">
        <v>54</v>
      </c>
      <c r="F6740" s="25" t="s">
        <v>9394</v>
      </c>
      <c r="G6740" s="25" t="s">
        <v>9492</v>
      </c>
      <c r="H6740" s="25" t="n">
        <v>3091</v>
      </c>
    </row>
    <row r="6741" customFormat="false" ht="15" hidden="false" customHeight="false" outlineLevel="0" collapsed="false">
      <c r="A6741" s="25" t="s">
        <v>4185</v>
      </c>
      <c r="B6741" s="25" t="s">
        <v>89</v>
      </c>
      <c r="C6741" s="25" t="s">
        <v>186</v>
      </c>
      <c r="D6741" s="25" t="s">
        <v>1653</v>
      </c>
      <c r="E6741" s="25" t="s">
        <v>54</v>
      </c>
      <c r="F6741" s="25" t="s">
        <v>9394</v>
      </c>
      <c r="G6741" s="25" t="s">
        <v>9478</v>
      </c>
      <c r="H6741" s="25" t="n">
        <v>547</v>
      </c>
    </row>
    <row r="6742" customFormat="false" ht="15" hidden="false" customHeight="false" outlineLevel="0" collapsed="false">
      <c r="A6742" s="25" t="s">
        <v>7579</v>
      </c>
      <c r="B6742" s="25" t="s">
        <v>112</v>
      </c>
      <c r="C6742" s="25" t="s">
        <v>148</v>
      </c>
      <c r="D6742" s="25" t="s">
        <v>419</v>
      </c>
      <c r="E6742" s="25" t="s">
        <v>55</v>
      </c>
      <c r="F6742" s="25" t="s">
        <v>9394</v>
      </c>
      <c r="G6742" s="25" t="s">
        <v>9445</v>
      </c>
      <c r="H6742" s="25" t="n">
        <v>0</v>
      </c>
    </row>
    <row r="6743" customFormat="false" ht="15" hidden="false" customHeight="false" outlineLevel="0" collapsed="false">
      <c r="A6743" s="25" t="s">
        <v>7580</v>
      </c>
      <c r="B6743" s="25" t="s">
        <v>112</v>
      </c>
      <c r="C6743" s="25" t="s">
        <v>178</v>
      </c>
      <c r="D6743" s="25" t="s">
        <v>868</v>
      </c>
      <c r="E6743" s="25" t="s">
        <v>54</v>
      </c>
      <c r="F6743" s="25" t="s">
        <v>9394</v>
      </c>
      <c r="G6743" s="25" t="s">
        <v>9378</v>
      </c>
      <c r="H6743" s="25" t="n">
        <v>5919</v>
      </c>
    </row>
    <row r="6744" customFormat="false" ht="15" hidden="false" customHeight="false" outlineLevel="0" collapsed="false">
      <c r="A6744" s="25" t="s">
        <v>7581</v>
      </c>
      <c r="B6744" s="25" t="s">
        <v>112</v>
      </c>
      <c r="C6744" s="25" t="s">
        <v>178</v>
      </c>
      <c r="D6744" s="25" t="s">
        <v>417</v>
      </c>
      <c r="E6744" s="25" t="s">
        <v>54</v>
      </c>
      <c r="F6744" s="25" t="s">
        <v>9394</v>
      </c>
      <c r="G6744" s="25" t="s">
        <v>9459</v>
      </c>
      <c r="H6744" s="25" t="n">
        <v>5745</v>
      </c>
    </row>
    <row r="6745" customFormat="false" ht="15" hidden="false" customHeight="false" outlineLevel="0" collapsed="false">
      <c r="A6745" s="25" t="s">
        <v>3143</v>
      </c>
      <c r="B6745" s="25" t="s">
        <v>76</v>
      </c>
      <c r="C6745" s="25" t="s">
        <v>186</v>
      </c>
      <c r="D6745" s="25" t="s">
        <v>176</v>
      </c>
      <c r="E6745" s="25" t="s">
        <v>55</v>
      </c>
      <c r="F6745" s="25" t="s">
        <v>9394</v>
      </c>
      <c r="G6745" s="25" t="s">
        <v>9457</v>
      </c>
      <c r="H6745" s="25" t="n">
        <v>0</v>
      </c>
    </row>
    <row r="6746" customFormat="false" ht="15" hidden="false" customHeight="false" outlineLevel="0" collapsed="false">
      <c r="A6746" s="25" t="s">
        <v>3144</v>
      </c>
      <c r="B6746" s="25" t="s">
        <v>76</v>
      </c>
      <c r="C6746" s="25" t="s">
        <v>186</v>
      </c>
      <c r="D6746" s="25" t="s">
        <v>225</v>
      </c>
      <c r="E6746" s="25" t="s">
        <v>55</v>
      </c>
      <c r="F6746" s="25" t="s">
        <v>9394</v>
      </c>
      <c r="G6746" s="25" t="s">
        <v>9469</v>
      </c>
      <c r="H6746" s="25" t="n">
        <v>0</v>
      </c>
    </row>
    <row r="6747" customFormat="false" ht="15" hidden="false" customHeight="false" outlineLevel="0" collapsed="false">
      <c r="A6747" s="25" t="s">
        <v>3145</v>
      </c>
      <c r="B6747" s="25" t="s">
        <v>76</v>
      </c>
      <c r="C6747" s="25" t="s">
        <v>9107</v>
      </c>
      <c r="D6747" s="25" t="s">
        <v>266</v>
      </c>
      <c r="E6747" s="25" t="s">
        <v>55</v>
      </c>
      <c r="F6747" s="25" t="s">
        <v>9394</v>
      </c>
      <c r="G6747" s="25" t="s">
        <v>9480</v>
      </c>
      <c r="H6747" s="25" t="n">
        <v>0</v>
      </c>
    </row>
    <row r="6748" customFormat="false" ht="15" hidden="false" customHeight="false" outlineLevel="0" collapsed="false">
      <c r="A6748" s="25" t="s">
        <v>1106</v>
      </c>
      <c r="B6748" s="25" t="s">
        <v>72</v>
      </c>
      <c r="C6748" s="25" t="s">
        <v>160</v>
      </c>
      <c r="D6748" s="25" t="s">
        <v>210</v>
      </c>
      <c r="E6748" s="25" t="s">
        <v>55</v>
      </c>
      <c r="F6748" s="25" t="s">
        <v>9394</v>
      </c>
      <c r="G6748" s="25" t="s">
        <v>9483</v>
      </c>
      <c r="H6748" s="25" t="n">
        <v>0</v>
      </c>
    </row>
    <row r="6749" customFormat="false" ht="15" hidden="false" customHeight="false" outlineLevel="0" collapsed="false">
      <c r="A6749" s="25" t="s">
        <v>6692</v>
      </c>
      <c r="B6749" s="25" t="s">
        <v>107</v>
      </c>
      <c r="C6749" s="25" t="s">
        <v>178</v>
      </c>
      <c r="D6749" s="25" t="s">
        <v>1158</v>
      </c>
      <c r="E6749" s="25" t="s">
        <v>55</v>
      </c>
      <c r="F6749" s="25" t="s">
        <v>9394</v>
      </c>
      <c r="G6749" s="25" t="s">
        <v>9482</v>
      </c>
      <c r="H6749" s="25" t="n">
        <v>0</v>
      </c>
    </row>
    <row r="6750" customFormat="false" ht="15" hidden="false" customHeight="false" outlineLevel="0" collapsed="false">
      <c r="A6750" s="25" t="s">
        <v>6693</v>
      </c>
      <c r="B6750" s="25" t="s">
        <v>107</v>
      </c>
      <c r="C6750" s="25" t="s">
        <v>170</v>
      </c>
      <c r="D6750" s="25" t="s">
        <v>433</v>
      </c>
      <c r="E6750" s="25" t="s">
        <v>54</v>
      </c>
      <c r="F6750" s="25" t="s">
        <v>9394</v>
      </c>
      <c r="G6750" s="25" t="s">
        <v>9498</v>
      </c>
      <c r="H6750" s="25" t="n">
        <v>1252</v>
      </c>
    </row>
    <row r="6751" customFormat="false" ht="15" hidden="false" customHeight="false" outlineLevel="0" collapsed="false">
      <c r="A6751" s="25" t="s">
        <v>1401</v>
      </c>
      <c r="B6751" s="25" t="s">
        <v>73</v>
      </c>
      <c r="C6751" s="25" t="s">
        <v>148</v>
      </c>
      <c r="D6751" s="25" t="s">
        <v>167</v>
      </c>
      <c r="E6751" s="25" t="s">
        <v>55</v>
      </c>
      <c r="F6751" s="25" t="s">
        <v>9394</v>
      </c>
      <c r="G6751" s="25" t="s">
        <v>9460</v>
      </c>
      <c r="H6751" s="25" t="n">
        <v>0</v>
      </c>
    </row>
    <row r="6752" customFormat="false" ht="15" hidden="false" customHeight="false" outlineLevel="0" collapsed="false">
      <c r="A6752" s="25" t="s">
        <v>1402</v>
      </c>
      <c r="B6752" s="25" t="s">
        <v>73</v>
      </c>
      <c r="C6752" s="25" t="s">
        <v>160</v>
      </c>
      <c r="D6752" s="25" t="s">
        <v>176</v>
      </c>
      <c r="E6752" s="25" t="s">
        <v>54</v>
      </c>
      <c r="F6752" s="25" t="s">
        <v>9394</v>
      </c>
      <c r="G6752" s="25" t="s">
        <v>9477</v>
      </c>
      <c r="H6752" s="25" t="n">
        <v>3039</v>
      </c>
    </row>
    <row r="6753" customFormat="false" ht="15" hidden="false" customHeight="false" outlineLevel="0" collapsed="false">
      <c r="A6753" s="25" t="s">
        <v>3711</v>
      </c>
      <c r="B6753" s="25" t="s">
        <v>79</v>
      </c>
      <c r="C6753" s="25" t="s">
        <v>186</v>
      </c>
      <c r="D6753" s="25" t="s">
        <v>162</v>
      </c>
      <c r="E6753" s="25" t="s">
        <v>54</v>
      </c>
      <c r="F6753" s="25" t="s">
        <v>9394</v>
      </c>
      <c r="G6753" s="25" t="s">
        <v>9457</v>
      </c>
      <c r="H6753" s="25" t="n">
        <v>637</v>
      </c>
    </row>
    <row r="6754" customFormat="false" ht="15" hidden="false" customHeight="false" outlineLevel="0" collapsed="false">
      <c r="A6754" s="25" t="s">
        <v>6022</v>
      </c>
      <c r="B6754" s="25" t="s">
        <v>97</v>
      </c>
      <c r="C6754" s="25" t="s">
        <v>186</v>
      </c>
      <c r="D6754" s="25" t="s">
        <v>193</v>
      </c>
      <c r="E6754" s="25" t="s">
        <v>55</v>
      </c>
      <c r="F6754" s="25" t="s">
        <v>9394</v>
      </c>
      <c r="G6754" s="25" t="s">
        <v>9393</v>
      </c>
      <c r="H6754" s="25" t="n">
        <v>0</v>
      </c>
    </row>
    <row r="6755" customFormat="false" ht="15" hidden="false" customHeight="false" outlineLevel="0" collapsed="false">
      <c r="A6755" s="25" t="s">
        <v>6880</v>
      </c>
      <c r="B6755" s="25" t="s">
        <v>105</v>
      </c>
      <c r="C6755" s="25" t="s">
        <v>9107</v>
      </c>
      <c r="D6755" s="25" t="s">
        <v>646</v>
      </c>
      <c r="E6755" s="25" t="s">
        <v>54</v>
      </c>
      <c r="F6755" s="25" t="s">
        <v>9394</v>
      </c>
      <c r="G6755" s="25" t="s">
        <v>9475</v>
      </c>
      <c r="H6755" s="25" t="n">
        <v>4614</v>
      </c>
    </row>
    <row r="6756" customFormat="false" ht="15" hidden="false" customHeight="false" outlineLevel="0" collapsed="false">
      <c r="A6756" s="25" t="s">
        <v>4340</v>
      </c>
      <c r="B6756" s="25" t="s">
        <v>88</v>
      </c>
      <c r="C6756" s="25" t="s">
        <v>148</v>
      </c>
      <c r="D6756" s="25" t="s">
        <v>1690</v>
      </c>
      <c r="E6756" s="25" t="s">
        <v>54</v>
      </c>
      <c r="F6756" s="25" t="s">
        <v>9394</v>
      </c>
      <c r="G6756" s="25" t="s">
        <v>9462</v>
      </c>
      <c r="H6756" s="25" t="n">
        <v>51</v>
      </c>
    </row>
    <row r="6757" customFormat="false" ht="15" hidden="false" customHeight="false" outlineLevel="0" collapsed="false">
      <c r="A6757" s="25" t="s">
        <v>7275</v>
      </c>
      <c r="B6757" s="25" t="s">
        <v>104</v>
      </c>
      <c r="C6757" s="25" t="s">
        <v>178</v>
      </c>
      <c r="E6757" s="25" t="s">
        <v>56</v>
      </c>
      <c r="F6757" s="25" t="s">
        <v>9394</v>
      </c>
    </row>
    <row r="6758" customFormat="false" ht="15" hidden="false" customHeight="false" outlineLevel="0" collapsed="false">
      <c r="A6758" s="25" t="s">
        <v>7276</v>
      </c>
      <c r="B6758" s="25" t="s">
        <v>104</v>
      </c>
      <c r="C6758" s="25" t="s">
        <v>186</v>
      </c>
      <c r="D6758" s="25" t="s">
        <v>2863</v>
      </c>
      <c r="E6758" s="25" t="s">
        <v>55</v>
      </c>
      <c r="F6758" s="25" t="s">
        <v>9394</v>
      </c>
      <c r="G6758" s="25" t="s">
        <v>9457</v>
      </c>
      <c r="H6758" s="25" t="n">
        <v>0</v>
      </c>
    </row>
    <row r="6759" customFormat="false" ht="15" hidden="false" customHeight="false" outlineLevel="0" collapsed="false">
      <c r="A6759" s="25" t="s">
        <v>7277</v>
      </c>
      <c r="B6759" s="25" t="s">
        <v>104</v>
      </c>
      <c r="C6759" s="25" t="s">
        <v>186</v>
      </c>
      <c r="D6759" s="25" t="s">
        <v>2863</v>
      </c>
      <c r="E6759" s="25" t="s">
        <v>54</v>
      </c>
      <c r="F6759" s="25" t="s">
        <v>9394</v>
      </c>
      <c r="G6759" s="25" t="s">
        <v>9465</v>
      </c>
      <c r="H6759" s="25" t="n">
        <v>595</v>
      </c>
    </row>
    <row r="6760" customFormat="false" ht="15" hidden="false" customHeight="false" outlineLevel="0" collapsed="false">
      <c r="A6760" s="25" t="s">
        <v>7278</v>
      </c>
      <c r="B6760" s="25" t="s">
        <v>104</v>
      </c>
      <c r="C6760" s="25" t="s">
        <v>148</v>
      </c>
      <c r="D6760" s="25" t="s">
        <v>646</v>
      </c>
      <c r="E6760" s="25" t="s">
        <v>54</v>
      </c>
      <c r="F6760" s="25" t="s">
        <v>9394</v>
      </c>
      <c r="G6760" s="25" t="s">
        <v>9499</v>
      </c>
      <c r="H6760" s="25" t="n">
        <v>52</v>
      </c>
    </row>
    <row r="6761" customFormat="false" ht="15" hidden="false" customHeight="false" outlineLevel="0" collapsed="false">
      <c r="A6761" s="25" t="s">
        <v>4583</v>
      </c>
      <c r="B6761" s="25" t="s">
        <v>86</v>
      </c>
      <c r="C6761" s="25" t="s">
        <v>9107</v>
      </c>
      <c r="D6761" s="25" t="s">
        <v>1158</v>
      </c>
      <c r="E6761" s="25" t="s">
        <v>54</v>
      </c>
      <c r="F6761" s="25" t="s">
        <v>9394</v>
      </c>
      <c r="G6761" s="25" t="s">
        <v>9407</v>
      </c>
      <c r="H6761" s="25" t="n">
        <v>5604</v>
      </c>
    </row>
    <row r="6762" customFormat="false" ht="15" hidden="false" customHeight="false" outlineLevel="0" collapsed="false">
      <c r="A6762" s="25" t="s">
        <v>8995</v>
      </c>
      <c r="B6762" s="25" t="s">
        <v>115</v>
      </c>
      <c r="C6762" s="25" t="s">
        <v>170</v>
      </c>
      <c r="D6762" s="25" t="s">
        <v>449</v>
      </c>
      <c r="E6762" s="25" t="s">
        <v>55</v>
      </c>
      <c r="F6762" s="25" t="s">
        <v>9394</v>
      </c>
      <c r="G6762" s="25" t="s">
        <v>9454</v>
      </c>
      <c r="H6762" s="25" t="n">
        <v>0</v>
      </c>
    </row>
    <row r="6763" customFormat="false" ht="15" hidden="false" customHeight="false" outlineLevel="0" collapsed="false">
      <c r="A6763" s="25" t="s">
        <v>8996</v>
      </c>
      <c r="B6763" s="25" t="s">
        <v>115</v>
      </c>
      <c r="C6763" s="25" t="s">
        <v>170</v>
      </c>
      <c r="D6763" s="25" t="s">
        <v>428</v>
      </c>
      <c r="E6763" s="25" t="s">
        <v>55</v>
      </c>
      <c r="F6763" s="25" t="s">
        <v>9394</v>
      </c>
      <c r="G6763" s="25" t="s">
        <v>9456</v>
      </c>
      <c r="H6763" s="25" t="n">
        <v>0</v>
      </c>
    </row>
    <row r="6764" customFormat="false" ht="15" hidden="false" customHeight="false" outlineLevel="0" collapsed="false">
      <c r="A6764" s="25" t="s">
        <v>8997</v>
      </c>
      <c r="B6764" s="25" t="s">
        <v>115</v>
      </c>
      <c r="C6764" s="25" t="s">
        <v>170</v>
      </c>
      <c r="D6764" s="25" t="s">
        <v>478</v>
      </c>
      <c r="E6764" s="25" t="s">
        <v>55</v>
      </c>
      <c r="F6764" s="25" t="s">
        <v>9394</v>
      </c>
      <c r="G6764" s="25" t="s">
        <v>9469</v>
      </c>
      <c r="H6764" s="25" t="n">
        <v>0</v>
      </c>
    </row>
    <row r="6765" customFormat="false" ht="15" hidden="false" customHeight="false" outlineLevel="0" collapsed="false">
      <c r="A6765" s="25" t="s">
        <v>8998</v>
      </c>
      <c r="B6765" s="25" t="s">
        <v>115</v>
      </c>
      <c r="C6765" s="25" t="s">
        <v>9107</v>
      </c>
      <c r="D6765" s="25" t="s">
        <v>1158</v>
      </c>
      <c r="E6765" s="25" t="s">
        <v>54</v>
      </c>
      <c r="F6765" s="25" t="s">
        <v>9394</v>
      </c>
      <c r="G6765" s="25" t="s">
        <v>9398</v>
      </c>
      <c r="H6765" s="25" t="n">
        <v>5360</v>
      </c>
    </row>
    <row r="6766" customFormat="false" ht="15" hidden="false" customHeight="false" outlineLevel="0" collapsed="false">
      <c r="A6766" s="25" t="s">
        <v>4906</v>
      </c>
      <c r="B6766" s="25" t="s">
        <v>98</v>
      </c>
      <c r="C6766" s="25" t="s">
        <v>170</v>
      </c>
      <c r="E6766" s="25" t="s">
        <v>56</v>
      </c>
      <c r="F6766" s="25" t="s">
        <v>9405</v>
      </c>
    </row>
    <row r="6767" customFormat="false" ht="15" hidden="false" customHeight="false" outlineLevel="0" collapsed="false">
      <c r="A6767" s="25" t="s">
        <v>5239</v>
      </c>
      <c r="B6767" s="25" t="s">
        <v>95</v>
      </c>
      <c r="C6767" s="25" t="s">
        <v>186</v>
      </c>
      <c r="D6767" s="25" t="s">
        <v>1653</v>
      </c>
      <c r="E6767" s="25" t="s">
        <v>55</v>
      </c>
      <c r="F6767" s="25" t="s">
        <v>9405</v>
      </c>
      <c r="G6767" s="25" t="s">
        <v>9479</v>
      </c>
      <c r="H6767" s="25" t="n">
        <v>0</v>
      </c>
    </row>
    <row r="6768" customFormat="false" ht="15" hidden="false" customHeight="false" outlineLevel="0" collapsed="false">
      <c r="A6768" s="25" t="s">
        <v>815</v>
      </c>
      <c r="B6768" s="25" t="s">
        <v>70</v>
      </c>
      <c r="C6768" s="25" t="s">
        <v>148</v>
      </c>
      <c r="D6768" s="25" t="s">
        <v>173</v>
      </c>
      <c r="E6768" s="25" t="s">
        <v>55</v>
      </c>
      <c r="F6768" s="25" t="s">
        <v>9405</v>
      </c>
      <c r="G6768" s="25" t="s">
        <v>9445</v>
      </c>
      <c r="H6768" s="25" t="n">
        <v>0</v>
      </c>
    </row>
    <row r="6769" customFormat="false" ht="15" hidden="false" customHeight="false" outlineLevel="0" collapsed="false">
      <c r="A6769" s="25" t="s">
        <v>4029</v>
      </c>
      <c r="B6769" s="25" t="s">
        <v>87</v>
      </c>
      <c r="C6769" s="25" t="s">
        <v>9107</v>
      </c>
      <c r="D6769" s="25" t="s">
        <v>484</v>
      </c>
      <c r="E6769" s="25" t="s">
        <v>55</v>
      </c>
      <c r="F6769" s="25" t="s">
        <v>9405</v>
      </c>
      <c r="G6769" s="25" t="s">
        <v>9451</v>
      </c>
      <c r="H6769" s="25" t="n">
        <v>0</v>
      </c>
    </row>
    <row r="6770" customFormat="false" ht="15" hidden="false" customHeight="false" outlineLevel="0" collapsed="false">
      <c r="A6770" s="25" t="s">
        <v>4030</v>
      </c>
      <c r="B6770" s="25" t="s">
        <v>87</v>
      </c>
      <c r="C6770" s="25" t="s">
        <v>186</v>
      </c>
      <c r="D6770" s="25" t="s">
        <v>622</v>
      </c>
      <c r="E6770" s="25" t="s">
        <v>54</v>
      </c>
      <c r="F6770" s="25" t="s">
        <v>9405</v>
      </c>
      <c r="G6770" s="25" t="s">
        <v>9476</v>
      </c>
      <c r="H6770" s="25" t="n">
        <v>538</v>
      </c>
    </row>
    <row r="6771" customFormat="false" ht="15" hidden="false" customHeight="false" outlineLevel="0" collapsed="false">
      <c r="A6771" s="25" t="s">
        <v>2353</v>
      </c>
      <c r="B6771" s="25" t="s">
        <v>80</v>
      </c>
      <c r="C6771" s="25" t="s">
        <v>9107</v>
      </c>
      <c r="D6771" s="25" t="s">
        <v>210</v>
      </c>
      <c r="E6771" s="25" t="s">
        <v>55</v>
      </c>
      <c r="F6771" s="25" t="s">
        <v>9405</v>
      </c>
      <c r="G6771" s="25" t="s">
        <v>9461</v>
      </c>
      <c r="H6771" s="25" t="n">
        <v>0</v>
      </c>
    </row>
    <row r="6772" customFormat="false" ht="15" hidden="false" customHeight="false" outlineLevel="0" collapsed="false">
      <c r="A6772" s="25" t="s">
        <v>2354</v>
      </c>
      <c r="B6772" s="25" t="s">
        <v>80</v>
      </c>
      <c r="C6772" s="25" t="s">
        <v>178</v>
      </c>
      <c r="D6772" s="25" t="s">
        <v>184</v>
      </c>
      <c r="E6772" s="25" t="s">
        <v>54</v>
      </c>
      <c r="F6772" s="25" t="s">
        <v>9405</v>
      </c>
      <c r="G6772" s="25" t="s">
        <v>9485</v>
      </c>
      <c r="H6772" s="25" t="n">
        <v>5668</v>
      </c>
    </row>
    <row r="6773" customFormat="false" ht="15" hidden="false" customHeight="false" outlineLevel="0" collapsed="false">
      <c r="A6773" s="25" t="s">
        <v>2355</v>
      </c>
      <c r="B6773" s="25" t="s">
        <v>80</v>
      </c>
      <c r="C6773" s="25" t="s">
        <v>9107</v>
      </c>
      <c r="D6773" s="25" t="s">
        <v>266</v>
      </c>
      <c r="E6773" s="25" t="s">
        <v>54</v>
      </c>
      <c r="F6773" s="25" t="s">
        <v>9405</v>
      </c>
      <c r="G6773" s="25" t="s">
        <v>9488</v>
      </c>
      <c r="H6773" s="25" t="n">
        <v>5220</v>
      </c>
    </row>
    <row r="6774" customFormat="false" ht="15" hidden="false" customHeight="false" outlineLevel="0" collapsed="false">
      <c r="A6774" s="25" t="s">
        <v>5778</v>
      </c>
      <c r="B6774" s="25" t="s">
        <v>96</v>
      </c>
      <c r="C6774" s="25" t="s">
        <v>9107</v>
      </c>
      <c r="D6774" s="25" t="s">
        <v>661</v>
      </c>
      <c r="E6774" s="25" t="s">
        <v>54</v>
      </c>
      <c r="F6774" s="25" t="s">
        <v>9405</v>
      </c>
      <c r="G6774" s="25" t="s">
        <v>9393</v>
      </c>
      <c r="H6774" s="25" t="n">
        <v>5763</v>
      </c>
    </row>
    <row r="6775" customFormat="false" ht="15" hidden="false" customHeight="false" outlineLevel="0" collapsed="false">
      <c r="A6775" s="25" t="s">
        <v>7582</v>
      </c>
      <c r="B6775" s="25" t="s">
        <v>112</v>
      </c>
      <c r="C6775" s="25" t="s">
        <v>178</v>
      </c>
      <c r="D6775" s="25" t="s">
        <v>860</v>
      </c>
      <c r="E6775" s="25" t="s">
        <v>55</v>
      </c>
      <c r="F6775" s="25" t="s">
        <v>9405</v>
      </c>
      <c r="G6775" s="25" t="s">
        <v>9469</v>
      </c>
      <c r="H6775" s="25" t="n">
        <v>0</v>
      </c>
    </row>
    <row r="6776" customFormat="false" ht="15" hidden="false" customHeight="false" outlineLevel="0" collapsed="false">
      <c r="A6776" s="25" t="s">
        <v>7924</v>
      </c>
      <c r="B6776" s="25" t="s">
        <v>114</v>
      </c>
      <c r="C6776" s="25" t="s">
        <v>186</v>
      </c>
      <c r="E6776" s="25" t="s">
        <v>56</v>
      </c>
      <c r="F6776" s="25" t="s">
        <v>9405</v>
      </c>
    </row>
    <row r="6777" customFormat="false" ht="15" hidden="false" customHeight="false" outlineLevel="0" collapsed="false">
      <c r="A6777" s="25" t="s">
        <v>8347</v>
      </c>
      <c r="B6777" s="25" t="s">
        <v>113</v>
      </c>
      <c r="C6777" s="25" t="s">
        <v>170</v>
      </c>
      <c r="D6777" s="25" t="s">
        <v>1778</v>
      </c>
      <c r="E6777" s="25" t="s">
        <v>54</v>
      </c>
      <c r="F6777" s="25" t="s">
        <v>9405</v>
      </c>
      <c r="G6777" s="25" t="s">
        <v>9451</v>
      </c>
      <c r="H6777" s="25" t="n">
        <v>948</v>
      </c>
    </row>
    <row r="6778" customFormat="false" ht="15" hidden="false" customHeight="false" outlineLevel="0" collapsed="false">
      <c r="A6778" s="25" t="s">
        <v>1107</v>
      </c>
      <c r="B6778" s="25" t="s">
        <v>72</v>
      </c>
      <c r="C6778" s="25" t="s">
        <v>186</v>
      </c>
      <c r="D6778" s="25" t="s">
        <v>188</v>
      </c>
      <c r="E6778" s="25" t="s">
        <v>54</v>
      </c>
      <c r="F6778" s="25" t="s">
        <v>9405</v>
      </c>
      <c r="G6778" s="25" t="s">
        <v>9457</v>
      </c>
      <c r="H6778" s="25" t="n">
        <v>487</v>
      </c>
    </row>
    <row r="6779" customFormat="false" ht="15" hidden="false" customHeight="false" outlineLevel="0" collapsed="false">
      <c r="A6779" s="25" t="s">
        <v>1108</v>
      </c>
      <c r="B6779" s="25" t="s">
        <v>72</v>
      </c>
      <c r="C6779" s="25" t="s">
        <v>170</v>
      </c>
      <c r="D6779" s="25" t="s">
        <v>198</v>
      </c>
      <c r="E6779" s="25" t="s">
        <v>54</v>
      </c>
      <c r="F6779" s="25" t="s">
        <v>9405</v>
      </c>
      <c r="G6779" s="25" t="s">
        <v>9454</v>
      </c>
      <c r="H6779" s="25" t="n">
        <v>1072</v>
      </c>
    </row>
    <row r="6780" customFormat="false" ht="15" hidden="false" customHeight="false" outlineLevel="0" collapsed="false">
      <c r="A6780" s="25" t="s">
        <v>6694</v>
      </c>
      <c r="B6780" s="25" t="s">
        <v>107</v>
      </c>
      <c r="C6780" s="25" t="s">
        <v>148</v>
      </c>
      <c r="D6780" s="25" t="s">
        <v>433</v>
      </c>
      <c r="E6780" s="25" t="s">
        <v>54</v>
      </c>
      <c r="F6780" s="25" t="s">
        <v>9405</v>
      </c>
      <c r="G6780" s="25" t="s">
        <v>9467</v>
      </c>
      <c r="H6780" s="25" t="n">
        <v>56</v>
      </c>
    </row>
    <row r="6781" customFormat="false" ht="15" hidden="false" customHeight="false" outlineLevel="0" collapsed="false">
      <c r="A6781" s="25" t="s">
        <v>8666</v>
      </c>
      <c r="B6781" s="25" t="s">
        <v>116</v>
      </c>
      <c r="C6781" s="25" t="s">
        <v>160</v>
      </c>
      <c r="D6781" s="25" t="s">
        <v>3511</v>
      </c>
      <c r="E6781" s="25" t="s">
        <v>56</v>
      </c>
      <c r="F6781" s="25" t="s">
        <v>9405</v>
      </c>
    </row>
    <row r="6782" customFormat="false" ht="15" hidden="false" customHeight="false" outlineLevel="0" collapsed="false">
      <c r="A6782" s="25" t="s">
        <v>8667</v>
      </c>
      <c r="B6782" s="25" t="s">
        <v>116</v>
      </c>
      <c r="C6782" s="25" t="s">
        <v>9107</v>
      </c>
      <c r="D6782" s="25" t="s">
        <v>494</v>
      </c>
      <c r="E6782" s="25" t="s">
        <v>54</v>
      </c>
      <c r="F6782" s="25" t="s">
        <v>9405</v>
      </c>
      <c r="G6782" s="25" t="s">
        <v>9500</v>
      </c>
      <c r="H6782" s="25" t="n">
        <v>4812</v>
      </c>
    </row>
    <row r="6783" customFormat="false" ht="15" hidden="false" customHeight="false" outlineLevel="0" collapsed="false">
      <c r="A6783" s="25" t="s">
        <v>6023</v>
      </c>
      <c r="B6783" s="25" t="s">
        <v>97</v>
      </c>
      <c r="C6783" s="25" t="s">
        <v>186</v>
      </c>
      <c r="D6783" s="25" t="s">
        <v>661</v>
      </c>
      <c r="E6783" s="25" t="s">
        <v>55</v>
      </c>
      <c r="F6783" s="25" t="s">
        <v>9405</v>
      </c>
      <c r="G6783" s="25" t="s">
        <v>9462</v>
      </c>
      <c r="H6783" s="25" t="n">
        <v>0</v>
      </c>
    </row>
    <row r="6784" customFormat="false" ht="15" hidden="false" customHeight="false" outlineLevel="0" collapsed="false">
      <c r="A6784" s="25" t="s">
        <v>6024</v>
      </c>
      <c r="B6784" s="25" t="s">
        <v>97</v>
      </c>
      <c r="C6784" s="25" t="s">
        <v>170</v>
      </c>
      <c r="D6784" s="25" t="s">
        <v>1090</v>
      </c>
      <c r="E6784" s="25" t="s">
        <v>55</v>
      </c>
      <c r="F6784" s="25" t="s">
        <v>9405</v>
      </c>
      <c r="G6784" s="25" t="s">
        <v>9486</v>
      </c>
      <c r="H6784" s="25" t="n">
        <v>0</v>
      </c>
    </row>
    <row r="6785" customFormat="false" ht="15" hidden="false" customHeight="false" outlineLevel="0" collapsed="false">
      <c r="A6785" s="25" t="s">
        <v>6025</v>
      </c>
      <c r="B6785" s="25" t="s">
        <v>97</v>
      </c>
      <c r="C6785" s="25" t="s">
        <v>178</v>
      </c>
      <c r="D6785" s="25" t="s">
        <v>661</v>
      </c>
      <c r="E6785" s="25" t="s">
        <v>55</v>
      </c>
      <c r="F6785" s="25" t="s">
        <v>9405</v>
      </c>
      <c r="G6785" s="25" t="s">
        <v>9456</v>
      </c>
      <c r="H6785" s="25" t="n">
        <v>0</v>
      </c>
    </row>
    <row r="6786" customFormat="false" ht="15" hidden="false" customHeight="false" outlineLevel="0" collapsed="false">
      <c r="A6786" s="25" t="s">
        <v>6026</v>
      </c>
      <c r="B6786" s="25" t="s">
        <v>97</v>
      </c>
      <c r="C6786" s="25" t="s">
        <v>9107</v>
      </c>
      <c r="D6786" s="25" t="s">
        <v>663</v>
      </c>
      <c r="E6786" s="25" t="s">
        <v>54</v>
      </c>
      <c r="F6786" s="25" t="s">
        <v>9405</v>
      </c>
      <c r="G6786" s="25" t="s">
        <v>9457</v>
      </c>
      <c r="H6786" s="25" t="n">
        <v>5186</v>
      </c>
    </row>
    <row r="6787" customFormat="false" ht="15" hidden="false" customHeight="false" outlineLevel="0" collapsed="false">
      <c r="A6787" s="25" t="s">
        <v>6881</v>
      </c>
      <c r="B6787" s="25" t="s">
        <v>105</v>
      </c>
      <c r="C6787" s="25" t="s">
        <v>148</v>
      </c>
      <c r="D6787" s="25" t="s">
        <v>1158</v>
      </c>
      <c r="E6787" s="25" t="s">
        <v>54</v>
      </c>
      <c r="F6787" s="25" t="s">
        <v>9405</v>
      </c>
      <c r="G6787" s="25" t="s">
        <v>9461</v>
      </c>
      <c r="H6787" s="25" t="n">
        <v>49</v>
      </c>
    </row>
    <row r="6788" customFormat="false" ht="15" hidden="false" customHeight="false" outlineLevel="0" collapsed="false">
      <c r="A6788" s="25" t="s">
        <v>8999</v>
      </c>
      <c r="B6788" s="25" t="s">
        <v>115</v>
      </c>
      <c r="C6788" s="25" t="s">
        <v>9107</v>
      </c>
      <c r="D6788" s="25" t="s">
        <v>1158</v>
      </c>
      <c r="E6788" s="25" t="s">
        <v>54</v>
      </c>
      <c r="F6788" s="25" t="s">
        <v>9405</v>
      </c>
      <c r="G6788" s="25" t="s">
        <v>9398</v>
      </c>
      <c r="H6788" s="25" t="n">
        <v>4800</v>
      </c>
    </row>
    <row r="6789" customFormat="false" ht="15" hidden="false" customHeight="false" outlineLevel="0" collapsed="false">
      <c r="A6789" s="25" t="s">
        <v>5509</v>
      </c>
      <c r="B6789" s="25" t="s">
        <v>94</v>
      </c>
      <c r="C6789" s="25" t="s">
        <v>9107</v>
      </c>
      <c r="D6789" s="25" t="s">
        <v>1090</v>
      </c>
      <c r="E6789" s="25" t="s">
        <v>54</v>
      </c>
      <c r="F6789" s="25" t="s">
        <v>9378</v>
      </c>
      <c r="G6789" s="25" t="s">
        <v>9491</v>
      </c>
      <c r="H6789" s="25" t="n">
        <v>5627</v>
      </c>
    </row>
    <row r="6790" customFormat="false" ht="15" hidden="false" customHeight="false" outlineLevel="0" collapsed="false">
      <c r="A6790" s="25" t="s">
        <v>2356</v>
      </c>
      <c r="B6790" s="25" t="s">
        <v>80</v>
      </c>
      <c r="C6790" s="25" t="s">
        <v>186</v>
      </c>
      <c r="D6790" s="25" t="s">
        <v>154</v>
      </c>
      <c r="E6790" s="25" t="s">
        <v>55</v>
      </c>
      <c r="F6790" s="25" t="s">
        <v>9378</v>
      </c>
      <c r="G6790" s="25" t="s">
        <v>9401</v>
      </c>
      <c r="H6790" s="25" t="n">
        <v>0</v>
      </c>
    </row>
    <row r="6791" customFormat="false" ht="15" hidden="false" customHeight="false" outlineLevel="0" collapsed="false">
      <c r="A6791" s="25" t="s">
        <v>2357</v>
      </c>
      <c r="B6791" s="25" t="s">
        <v>80</v>
      </c>
      <c r="C6791" s="25" t="s">
        <v>9107</v>
      </c>
      <c r="D6791" s="25" t="s">
        <v>176</v>
      </c>
      <c r="E6791" s="25" t="s">
        <v>54</v>
      </c>
      <c r="F6791" s="25" t="s">
        <v>9378</v>
      </c>
      <c r="G6791" s="25" t="s">
        <v>9483</v>
      </c>
      <c r="H6791" s="25" t="n">
        <v>3779</v>
      </c>
    </row>
    <row r="6792" customFormat="false" ht="15" hidden="false" customHeight="false" outlineLevel="0" collapsed="false">
      <c r="A6792" s="25" t="s">
        <v>2358</v>
      </c>
      <c r="B6792" s="25" t="s">
        <v>80</v>
      </c>
      <c r="C6792" s="25" t="s">
        <v>9107</v>
      </c>
      <c r="D6792" s="25" t="s">
        <v>266</v>
      </c>
      <c r="E6792" s="25" t="s">
        <v>54</v>
      </c>
      <c r="F6792" s="25" t="s">
        <v>9378</v>
      </c>
      <c r="G6792" s="25" t="s">
        <v>9437</v>
      </c>
      <c r="H6792" s="25" t="n">
        <v>5231</v>
      </c>
    </row>
    <row r="6793" customFormat="false" ht="15" hidden="false" customHeight="false" outlineLevel="0" collapsed="false">
      <c r="A6793" s="25" t="s">
        <v>5779</v>
      </c>
      <c r="B6793" s="25" t="s">
        <v>96</v>
      </c>
      <c r="C6793" s="25" t="s">
        <v>178</v>
      </c>
      <c r="D6793" s="25" t="s">
        <v>1671</v>
      </c>
      <c r="E6793" s="25" t="s">
        <v>55</v>
      </c>
      <c r="F6793" s="25" t="s">
        <v>9378</v>
      </c>
      <c r="G6793" s="25" t="s">
        <v>9408</v>
      </c>
      <c r="H6793" s="25" t="n">
        <v>0</v>
      </c>
    </row>
    <row r="6794" customFormat="false" ht="15" hidden="false" customHeight="false" outlineLevel="0" collapsed="false">
      <c r="A6794" s="25" t="s">
        <v>5780</v>
      </c>
      <c r="B6794" s="25" t="s">
        <v>96</v>
      </c>
      <c r="C6794" s="25" t="s">
        <v>178</v>
      </c>
      <c r="D6794" s="25" t="s">
        <v>1653</v>
      </c>
      <c r="E6794" s="25" t="s">
        <v>55</v>
      </c>
      <c r="F6794" s="25" t="s">
        <v>9378</v>
      </c>
      <c r="G6794" s="25" t="s">
        <v>9469</v>
      </c>
      <c r="H6794" s="25" t="n">
        <v>0</v>
      </c>
    </row>
    <row r="6795" customFormat="false" ht="15" hidden="false" customHeight="false" outlineLevel="0" collapsed="false">
      <c r="A6795" s="25" t="s">
        <v>6411</v>
      </c>
      <c r="B6795" s="25" t="s">
        <v>106</v>
      </c>
      <c r="C6795" s="25" t="s">
        <v>160</v>
      </c>
      <c r="D6795" s="25" t="s">
        <v>2484</v>
      </c>
      <c r="E6795" s="25" t="s">
        <v>54</v>
      </c>
      <c r="F6795" s="25" t="s">
        <v>9378</v>
      </c>
      <c r="G6795" s="25" t="s">
        <v>9461</v>
      </c>
      <c r="H6795" s="25" t="n">
        <v>2918</v>
      </c>
    </row>
    <row r="6796" customFormat="false" ht="15" hidden="false" customHeight="false" outlineLevel="0" collapsed="false">
      <c r="A6796" s="25" t="s">
        <v>7583</v>
      </c>
      <c r="B6796" s="25" t="s">
        <v>112</v>
      </c>
      <c r="C6796" s="25" t="s">
        <v>160</v>
      </c>
      <c r="E6796" s="25" t="s">
        <v>56</v>
      </c>
      <c r="F6796" s="25" t="s">
        <v>9378</v>
      </c>
    </row>
    <row r="6797" customFormat="false" ht="15" hidden="false" customHeight="false" outlineLevel="0" collapsed="false">
      <c r="A6797" s="25" t="s">
        <v>3146</v>
      </c>
      <c r="B6797" s="25" t="s">
        <v>76</v>
      </c>
      <c r="C6797" s="25" t="s">
        <v>170</v>
      </c>
      <c r="D6797" s="25" t="s">
        <v>198</v>
      </c>
      <c r="E6797" s="25" t="s">
        <v>55</v>
      </c>
      <c r="F6797" s="25" t="s">
        <v>9378</v>
      </c>
      <c r="G6797" s="25" t="s">
        <v>9477</v>
      </c>
      <c r="H6797" s="25" t="n">
        <v>0</v>
      </c>
    </row>
    <row r="6798" customFormat="false" ht="15" hidden="false" customHeight="false" outlineLevel="0" collapsed="false">
      <c r="A6798" s="25" t="s">
        <v>3147</v>
      </c>
      <c r="B6798" s="25" t="s">
        <v>76</v>
      </c>
      <c r="C6798" s="25" t="s">
        <v>9107</v>
      </c>
      <c r="D6798" s="25" t="s">
        <v>215</v>
      </c>
      <c r="E6798" s="25" t="s">
        <v>54</v>
      </c>
      <c r="F6798" s="25" t="s">
        <v>9378</v>
      </c>
      <c r="G6798" s="25" t="s">
        <v>9398</v>
      </c>
      <c r="H6798" s="25" t="n">
        <v>4902</v>
      </c>
    </row>
    <row r="6799" customFormat="false" ht="15" hidden="false" customHeight="false" outlineLevel="0" collapsed="false">
      <c r="A6799" s="25" t="s">
        <v>7925</v>
      </c>
      <c r="B6799" s="25" t="s">
        <v>114</v>
      </c>
      <c r="C6799" s="25" t="s">
        <v>186</v>
      </c>
      <c r="D6799" s="25" t="s">
        <v>428</v>
      </c>
      <c r="E6799" s="25" t="s">
        <v>54</v>
      </c>
      <c r="F6799" s="25" t="s">
        <v>9378</v>
      </c>
      <c r="G6799" s="25" t="s">
        <v>9466</v>
      </c>
      <c r="H6799" s="25" t="n">
        <v>531</v>
      </c>
    </row>
    <row r="6800" customFormat="false" ht="15" hidden="false" customHeight="false" outlineLevel="0" collapsed="false">
      <c r="A6800" s="25" t="s">
        <v>8348</v>
      </c>
      <c r="B6800" s="25" t="s">
        <v>113</v>
      </c>
      <c r="C6800" s="25" t="s">
        <v>186</v>
      </c>
      <c r="E6800" s="25" t="s">
        <v>56</v>
      </c>
      <c r="F6800" s="25" t="s">
        <v>9378</v>
      </c>
    </row>
    <row r="6801" customFormat="false" ht="15" hidden="false" customHeight="false" outlineLevel="0" collapsed="false">
      <c r="A6801" s="25" t="s">
        <v>8349</v>
      </c>
      <c r="B6801" s="25" t="s">
        <v>113</v>
      </c>
      <c r="C6801" s="25" t="s">
        <v>178</v>
      </c>
      <c r="D6801" s="25" t="s">
        <v>433</v>
      </c>
      <c r="E6801" s="25" t="s">
        <v>55</v>
      </c>
      <c r="F6801" s="25" t="s">
        <v>9378</v>
      </c>
      <c r="G6801" s="25" t="s">
        <v>9460</v>
      </c>
      <c r="H6801" s="25" t="n">
        <v>0</v>
      </c>
    </row>
    <row r="6802" customFormat="false" ht="15" hidden="false" customHeight="false" outlineLevel="0" collapsed="false">
      <c r="A6802" s="25" t="s">
        <v>8350</v>
      </c>
      <c r="B6802" s="25" t="s">
        <v>113</v>
      </c>
      <c r="C6802" s="25" t="s">
        <v>186</v>
      </c>
      <c r="D6802" s="25" t="s">
        <v>433</v>
      </c>
      <c r="E6802" s="25" t="s">
        <v>54</v>
      </c>
      <c r="F6802" s="25" t="s">
        <v>9378</v>
      </c>
      <c r="G6802" s="25" t="s">
        <v>9487</v>
      </c>
      <c r="H6802" s="25" t="n">
        <v>526</v>
      </c>
    </row>
    <row r="6803" customFormat="false" ht="15" hidden="false" customHeight="false" outlineLevel="0" collapsed="false">
      <c r="A6803" s="25" t="s">
        <v>1109</v>
      </c>
      <c r="B6803" s="25" t="s">
        <v>72</v>
      </c>
      <c r="C6803" s="25" t="s">
        <v>186</v>
      </c>
      <c r="D6803" s="25" t="s">
        <v>145</v>
      </c>
      <c r="E6803" s="25" t="s">
        <v>55</v>
      </c>
      <c r="F6803" s="25" t="s">
        <v>9378</v>
      </c>
      <c r="G6803" s="25" t="s">
        <v>9435</v>
      </c>
      <c r="H6803" s="25" t="n">
        <v>0</v>
      </c>
    </row>
    <row r="6804" customFormat="false" ht="15" hidden="false" customHeight="false" outlineLevel="0" collapsed="false">
      <c r="A6804" s="25" t="s">
        <v>1110</v>
      </c>
      <c r="B6804" s="25" t="s">
        <v>72</v>
      </c>
      <c r="C6804" s="25" t="s">
        <v>186</v>
      </c>
      <c r="D6804" s="25" t="s">
        <v>207</v>
      </c>
      <c r="E6804" s="25" t="s">
        <v>54</v>
      </c>
      <c r="F6804" s="25" t="s">
        <v>9378</v>
      </c>
      <c r="G6804" s="25" t="s">
        <v>9446</v>
      </c>
      <c r="H6804" s="25" t="n">
        <v>485</v>
      </c>
    </row>
    <row r="6805" customFormat="false" ht="15" hidden="false" customHeight="false" outlineLevel="0" collapsed="false">
      <c r="A6805" s="25" t="s">
        <v>8668</v>
      </c>
      <c r="B6805" s="25" t="s">
        <v>116</v>
      </c>
      <c r="C6805" s="25" t="s">
        <v>160</v>
      </c>
      <c r="E6805" s="25" t="s">
        <v>56</v>
      </c>
      <c r="F6805" s="25" t="s">
        <v>9378</v>
      </c>
    </row>
    <row r="6806" customFormat="false" ht="15" hidden="false" customHeight="false" outlineLevel="0" collapsed="false">
      <c r="A6806" s="25" t="s">
        <v>1403</v>
      </c>
      <c r="B6806" s="25" t="s">
        <v>73</v>
      </c>
      <c r="C6806" s="25" t="s">
        <v>186</v>
      </c>
      <c r="D6806" s="25" t="s">
        <v>188</v>
      </c>
      <c r="E6806" s="25" t="s">
        <v>54</v>
      </c>
      <c r="F6806" s="25" t="s">
        <v>9378</v>
      </c>
      <c r="G6806" s="25" t="s">
        <v>9492</v>
      </c>
      <c r="H6806" s="25" t="n">
        <v>520</v>
      </c>
    </row>
    <row r="6807" customFormat="false" ht="15" hidden="false" customHeight="false" outlineLevel="0" collapsed="false">
      <c r="A6807" s="25" t="s">
        <v>3712</v>
      </c>
      <c r="B6807" s="25" t="s">
        <v>79</v>
      </c>
      <c r="C6807" s="25" t="s">
        <v>170</v>
      </c>
      <c r="D6807" s="25" t="s">
        <v>237</v>
      </c>
      <c r="E6807" s="25" t="s">
        <v>54</v>
      </c>
      <c r="F6807" s="25" t="s">
        <v>9378</v>
      </c>
      <c r="G6807" s="25" t="s">
        <v>9494</v>
      </c>
      <c r="H6807" s="25" t="n">
        <v>1020</v>
      </c>
    </row>
    <row r="6808" customFormat="false" ht="15" hidden="false" customHeight="false" outlineLevel="0" collapsed="false">
      <c r="A6808" s="25" t="s">
        <v>6027</v>
      </c>
      <c r="B6808" s="25" t="s">
        <v>97</v>
      </c>
      <c r="C6808" s="25" t="s">
        <v>170</v>
      </c>
      <c r="D6808" s="25" t="s">
        <v>1671</v>
      </c>
      <c r="E6808" s="25" t="s">
        <v>55</v>
      </c>
      <c r="F6808" s="25" t="s">
        <v>9378</v>
      </c>
      <c r="G6808" s="25" t="s">
        <v>9465</v>
      </c>
      <c r="H6808" s="25" t="n">
        <v>0</v>
      </c>
    </row>
    <row r="6809" customFormat="false" ht="15" hidden="false" customHeight="false" outlineLevel="0" collapsed="false">
      <c r="A6809" s="25" t="s">
        <v>6028</v>
      </c>
      <c r="B6809" s="25" t="s">
        <v>97</v>
      </c>
      <c r="C6809" s="25" t="s">
        <v>160</v>
      </c>
      <c r="D6809" s="25" t="s">
        <v>463</v>
      </c>
      <c r="E6809" s="25" t="s">
        <v>55</v>
      </c>
      <c r="F6809" s="25" t="s">
        <v>9378</v>
      </c>
      <c r="G6809" s="25" t="s">
        <v>9470</v>
      </c>
      <c r="H6809" s="25" t="n">
        <v>0</v>
      </c>
    </row>
    <row r="6810" customFormat="false" ht="15" hidden="false" customHeight="false" outlineLevel="0" collapsed="false">
      <c r="A6810" s="25" t="s">
        <v>4341</v>
      </c>
      <c r="B6810" s="25" t="s">
        <v>88</v>
      </c>
      <c r="C6810" s="25" t="s">
        <v>9107</v>
      </c>
      <c r="D6810" s="25" t="s">
        <v>452</v>
      </c>
      <c r="E6810" s="25" t="s">
        <v>54</v>
      </c>
      <c r="F6810" s="25" t="s">
        <v>9378</v>
      </c>
      <c r="G6810" s="25" t="s">
        <v>9450</v>
      </c>
      <c r="H6810" s="25" t="n">
        <v>4205</v>
      </c>
    </row>
    <row r="6811" customFormat="false" ht="15" hidden="false" customHeight="false" outlineLevel="0" collapsed="false">
      <c r="A6811" s="25" t="s">
        <v>7279</v>
      </c>
      <c r="B6811" s="25" t="s">
        <v>104</v>
      </c>
      <c r="C6811" s="25" t="s">
        <v>186</v>
      </c>
      <c r="D6811" s="25" t="s">
        <v>449</v>
      </c>
      <c r="E6811" s="25" t="s">
        <v>55</v>
      </c>
      <c r="F6811" s="25" t="s">
        <v>9378</v>
      </c>
      <c r="G6811" s="25" t="s">
        <v>9437</v>
      </c>
      <c r="H6811" s="25" t="n">
        <v>0</v>
      </c>
    </row>
    <row r="6812" customFormat="false" ht="15" hidden="false" customHeight="false" outlineLevel="0" collapsed="false">
      <c r="A6812" s="25" t="s">
        <v>9000</v>
      </c>
      <c r="B6812" s="25" t="s">
        <v>115</v>
      </c>
      <c r="C6812" s="25" t="s">
        <v>178</v>
      </c>
      <c r="D6812" s="25" t="s">
        <v>1090</v>
      </c>
      <c r="E6812" s="25" t="s">
        <v>56</v>
      </c>
      <c r="F6812" s="25" t="s">
        <v>9378</v>
      </c>
    </row>
    <row r="6813" customFormat="false" ht="15" hidden="false" customHeight="false" outlineLevel="0" collapsed="false">
      <c r="A6813" s="25" t="s">
        <v>9001</v>
      </c>
      <c r="B6813" s="25" t="s">
        <v>115</v>
      </c>
      <c r="C6813" s="25" t="s">
        <v>148</v>
      </c>
      <c r="D6813" s="25" t="s">
        <v>251</v>
      </c>
      <c r="E6813" s="25" t="s">
        <v>56</v>
      </c>
      <c r="F6813" s="25" t="s">
        <v>9378</v>
      </c>
    </row>
    <row r="6814" customFormat="false" ht="15" hidden="false" customHeight="false" outlineLevel="0" collapsed="false">
      <c r="A6814" s="25" t="s">
        <v>550</v>
      </c>
      <c r="B6814" s="25" t="s">
        <v>69</v>
      </c>
      <c r="C6814" s="25" t="s">
        <v>170</v>
      </c>
      <c r="D6814" s="25" t="s">
        <v>198</v>
      </c>
      <c r="E6814" s="25" t="s">
        <v>55</v>
      </c>
      <c r="F6814" s="25" t="s">
        <v>9390</v>
      </c>
      <c r="G6814" s="25" t="s">
        <v>9407</v>
      </c>
      <c r="H6814" s="25" t="n">
        <v>0</v>
      </c>
    </row>
    <row r="6815" customFormat="false" ht="15" hidden="false" customHeight="false" outlineLevel="0" collapsed="false">
      <c r="A6815" s="25" t="s">
        <v>816</v>
      </c>
      <c r="B6815" s="25" t="s">
        <v>70</v>
      </c>
      <c r="C6815" s="25" t="s">
        <v>170</v>
      </c>
      <c r="D6815" s="25" t="s">
        <v>145</v>
      </c>
      <c r="E6815" s="25" t="s">
        <v>55</v>
      </c>
      <c r="F6815" s="25" t="s">
        <v>9390</v>
      </c>
      <c r="G6815" s="25" t="s">
        <v>9452</v>
      </c>
      <c r="H6815" s="25" t="n">
        <v>0</v>
      </c>
    </row>
    <row r="6816" customFormat="false" ht="15" hidden="false" customHeight="false" outlineLevel="0" collapsed="false">
      <c r="A6816" s="25" t="s">
        <v>4031</v>
      </c>
      <c r="B6816" s="25" t="s">
        <v>87</v>
      </c>
      <c r="C6816" s="25" t="s">
        <v>178</v>
      </c>
      <c r="E6816" s="25" t="s">
        <v>56</v>
      </c>
      <c r="F6816" s="25" t="s">
        <v>9390</v>
      </c>
    </row>
    <row r="6817" customFormat="false" ht="15" hidden="false" customHeight="false" outlineLevel="0" collapsed="false">
      <c r="A6817" s="25" t="s">
        <v>2359</v>
      </c>
      <c r="B6817" s="25" t="s">
        <v>80</v>
      </c>
      <c r="C6817" s="25" t="s">
        <v>9107</v>
      </c>
      <c r="D6817" s="25" t="s">
        <v>167</v>
      </c>
      <c r="E6817" s="25" t="s">
        <v>54</v>
      </c>
      <c r="F6817" s="25" t="s">
        <v>9390</v>
      </c>
      <c r="G6817" s="25" t="s">
        <v>9468</v>
      </c>
      <c r="H6817" s="25" t="n">
        <v>4990</v>
      </c>
    </row>
    <row r="6818" customFormat="false" ht="15" hidden="false" customHeight="false" outlineLevel="0" collapsed="false">
      <c r="A6818" s="25" t="s">
        <v>2360</v>
      </c>
      <c r="B6818" s="25" t="s">
        <v>80</v>
      </c>
      <c r="C6818" s="25" t="s">
        <v>9107</v>
      </c>
      <c r="D6818" s="25" t="s">
        <v>164</v>
      </c>
      <c r="E6818" s="25" t="s">
        <v>54</v>
      </c>
      <c r="F6818" s="25" t="s">
        <v>9390</v>
      </c>
      <c r="G6818" s="25" t="s">
        <v>9406</v>
      </c>
      <c r="H6818" s="25" t="n">
        <v>5450</v>
      </c>
    </row>
    <row r="6819" customFormat="false" ht="15" hidden="false" customHeight="false" outlineLevel="0" collapsed="false">
      <c r="A6819" s="25" t="s">
        <v>6210</v>
      </c>
      <c r="B6819" s="25" t="s">
        <v>108</v>
      </c>
      <c r="C6819" s="25" t="s">
        <v>148</v>
      </c>
      <c r="D6819" s="25" t="s">
        <v>417</v>
      </c>
      <c r="E6819" s="25" t="s">
        <v>54</v>
      </c>
      <c r="F6819" s="25" t="s">
        <v>9390</v>
      </c>
      <c r="G6819" s="25" t="s">
        <v>9435</v>
      </c>
      <c r="H6819" s="25" t="n">
        <v>53</v>
      </c>
    </row>
    <row r="6820" customFormat="false" ht="15" hidden="false" customHeight="false" outlineLevel="0" collapsed="false">
      <c r="A6820" s="25" t="s">
        <v>3148</v>
      </c>
      <c r="B6820" s="25" t="s">
        <v>76</v>
      </c>
      <c r="C6820" s="25" t="s">
        <v>9107</v>
      </c>
      <c r="D6820" s="25" t="s">
        <v>169</v>
      </c>
      <c r="E6820" s="25" t="s">
        <v>54</v>
      </c>
      <c r="F6820" s="25" t="s">
        <v>9390</v>
      </c>
      <c r="G6820" s="25" t="s">
        <v>9399</v>
      </c>
      <c r="H6820" s="25" t="n">
        <v>3678</v>
      </c>
    </row>
    <row r="6821" customFormat="false" ht="15" hidden="false" customHeight="false" outlineLevel="0" collapsed="false">
      <c r="A6821" s="25" t="s">
        <v>7926</v>
      </c>
      <c r="B6821" s="25" t="s">
        <v>114</v>
      </c>
      <c r="C6821" s="25" t="s">
        <v>9107</v>
      </c>
      <c r="D6821" s="25" t="s">
        <v>2754</v>
      </c>
      <c r="E6821" s="25" t="s">
        <v>55</v>
      </c>
      <c r="F6821" s="25" t="s">
        <v>9390</v>
      </c>
      <c r="G6821" s="25" t="s">
        <v>9406</v>
      </c>
      <c r="H6821" s="25" t="n">
        <v>0</v>
      </c>
    </row>
    <row r="6822" customFormat="false" ht="15" hidden="false" customHeight="false" outlineLevel="0" collapsed="false">
      <c r="A6822" s="25" t="s">
        <v>7927</v>
      </c>
      <c r="B6822" s="25" t="s">
        <v>114</v>
      </c>
      <c r="C6822" s="25" t="s">
        <v>160</v>
      </c>
      <c r="D6822" s="25" t="s">
        <v>636</v>
      </c>
      <c r="E6822" s="25" t="s">
        <v>55</v>
      </c>
      <c r="F6822" s="25" t="s">
        <v>9390</v>
      </c>
      <c r="G6822" s="25" t="s">
        <v>9462</v>
      </c>
      <c r="H6822" s="25" t="n">
        <v>0</v>
      </c>
    </row>
    <row r="6823" customFormat="false" ht="15" hidden="false" customHeight="false" outlineLevel="0" collapsed="false">
      <c r="A6823" s="25" t="s">
        <v>8351</v>
      </c>
      <c r="B6823" s="25" t="s">
        <v>113</v>
      </c>
      <c r="C6823" s="25" t="s">
        <v>186</v>
      </c>
      <c r="D6823" s="25" t="s">
        <v>665</v>
      </c>
      <c r="E6823" s="25" t="s">
        <v>54</v>
      </c>
      <c r="F6823" s="25" t="s">
        <v>9390</v>
      </c>
      <c r="G6823" s="25" t="s">
        <v>9454</v>
      </c>
      <c r="H6823" s="25" t="n">
        <v>555</v>
      </c>
    </row>
    <row r="6824" customFormat="false" ht="15" hidden="false" customHeight="false" outlineLevel="0" collapsed="false">
      <c r="A6824" s="25" t="s">
        <v>1111</v>
      </c>
      <c r="B6824" s="25" t="s">
        <v>72</v>
      </c>
      <c r="C6824" s="25" t="s">
        <v>186</v>
      </c>
      <c r="D6824" s="25" t="s">
        <v>245</v>
      </c>
      <c r="E6824" s="25" t="s">
        <v>54</v>
      </c>
      <c r="F6824" s="25" t="s">
        <v>9390</v>
      </c>
      <c r="G6824" s="25" t="s">
        <v>9467</v>
      </c>
      <c r="H6824" s="25" t="n">
        <v>492</v>
      </c>
    </row>
    <row r="6825" customFormat="false" ht="15" hidden="false" customHeight="false" outlineLevel="0" collapsed="false">
      <c r="A6825" s="25" t="s">
        <v>3424</v>
      </c>
      <c r="B6825" s="25" t="s">
        <v>77</v>
      </c>
      <c r="C6825" s="25" t="s">
        <v>170</v>
      </c>
      <c r="D6825" s="25" t="s">
        <v>191</v>
      </c>
      <c r="E6825" s="25" t="s">
        <v>55</v>
      </c>
      <c r="F6825" s="25" t="s">
        <v>9390</v>
      </c>
      <c r="G6825" s="25" t="s">
        <v>9455</v>
      </c>
      <c r="H6825" s="25" t="n">
        <v>0</v>
      </c>
    </row>
    <row r="6826" customFormat="false" ht="15" hidden="false" customHeight="false" outlineLevel="0" collapsed="false">
      <c r="A6826" s="25" t="s">
        <v>3425</v>
      </c>
      <c r="B6826" s="25" t="s">
        <v>77</v>
      </c>
      <c r="C6826" s="25" t="s">
        <v>170</v>
      </c>
      <c r="D6826" s="25" t="s">
        <v>266</v>
      </c>
      <c r="E6826" s="25" t="s">
        <v>55</v>
      </c>
      <c r="F6826" s="25" t="s">
        <v>9390</v>
      </c>
      <c r="G6826" s="25" t="s">
        <v>9459</v>
      </c>
      <c r="H6826" s="25" t="n">
        <v>0</v>
      </c>
    </row>
    <row r="6827" customFormat="false" ht="15" hidden="false" customHeight="false" outlineLevel="0" collapsed="false">
      <c r="A6827" s="25" t="s">
        <v>3426</v>
      </c>
      <c r="B6827" s="25" t="s">
        <v>77</v>
      </c>
      <c r="C6827" s="25" t="s">
        <v>186</v>
      </c>
      <c r="D6827" s="25" t="s">
        <v>154</v>
      </c>
      <c r="E6827" s="25" t="s">
        <v>54</v>
      </c>
      <c r="F6827" s="25" t="s">
        <v>9390</v>
      </c>
      <c r="G6827" s="25" t="s">
        <v>9446</v>
      </c>
      <c r="H6827" s="25" t="n">
        <v>574</v>
      </c>
    </row>
    <row r="6828" customFormat="false" ht="15" hidden="false" customHeight="false" outlineLevel="0" collapsed="false">
      <c r="A6828" s="25" t="s">
        <v>8669</v>
      </c>
      <c r="B6828" s="25" t="s">
        <v>116</v>
      </c>
      <c r="C6828" s="25" t="s">
        <v>170</v>
      </c>
      <c r="E6828" s="25" t="s">
        <v>56</v>
      </c>
      <c r="F6828" s="25" t="s">
        <v>9390</v>
      </c>
    </row>
    <row r="6829" customFormat="false" ht="15" hidden="false" customHeight="false" outlineLevel="0" collapsed="false">
      <c r="A6829" s="25" t="s">
        <v>8670</v>
      </c>
      <c r="B6829" s="25" t="s">
        <v>116</v>
      </c>
      <c r="C6829" s="25" t="s">
        <v>9107</v>
      </c>
      <c r="D6829" s="25" t="s">
        <v>1187</v>
      </c>
      <c r="E6829" s="25" t="s">
        <v>54</v>
      </c>
      <c r="F6829" s="25" t="s">
        <v>9390</v>
      </c>
      <c r="G6829" s="25" t="s">
        <v>9482</v>
      </c>
      <c r="H6829" s="25" t="n">
        <v>4709</v>
      </c>
    </row>
    <row r="6830" customFormat="false" ht="15" hidden="false" customHeight="false" outlineLevel="0" collapsed="false">
      <c r="A6830" s="25" t="s">
        <v>3713</v>
      </c>
      <c r="B6830" s="25" t="s">
        <v>79</v>
      </c>
      <c r="C6830" s="25" t="s">
        <v>160</v>
      </c>
      <c r="D6830" s="25" t="s">
        <v>218</v>
      </c>
      <c r="E6830" s="25" t="s">
        <v>54</v>
      </c>
      <c r="F6830" s="25" t="s">
        <v>9390</v>
      </c>
      <c r="G6830" s="25" t="s">
        <v>9465</v>
      </c>
      <c r="H6830" s="25" t="n">
        <v>3079</v>
      </c>
    </row>
    <row r="6831" customFormat="false" ht="15" hidden="false" customHeight="false" outlineLevel="0" collapsed="false">
      <c r="A6831" s="25" t="s">
        <v>6029</v>
      </c>
      <c r="B6831" s="25" t="s">
        <v>97</v>
      </c>
      <c r="C6831" s="25" t="s">
        <v>9107</v>
      </c>
      <c r="D6831" s="25" t="s">
        <v>1347</v>
      </c>
      <c r="E6831" s="25" t="s">
        <v>54</v>
      </c>
      <c r="F6831" s="25" t="s">
        <v>9390</v>
      </c>
      <c r="G6831" s="25" t="s">
        <v>9401</v>
      </c>
      <c r="H6831" s="25" t="n">
        <v>4369</v>
      </c>
    </row>
    <row r="6832" customFormat="false" ht="15" hidden="false" customHeight="false" outlineLevel="0" collapsed="false">
      <c r="A6832" s="25" t="s">
        <v>4342</v>
      </c>
      <c r="B6832" s="25" t="s">
        <v>88</v>
      </c>
      <c r="C6832" s="25" t="s">
        <v>160</v>
      </c>
      <c r="E6832" s="25" t="s">
        <v>56</v>
      </c>
      <c r="F6832" s="25" t="s">
        <v>9390</v>
      </c>
    </row>
    <row r="6833" customFormat="false" ht="15" hidden="false" customHeight="false" outlineLevel="0" collapsed="false">
      <c r="A6833" s="25" t="s">
        <v>1730</v>
      </c>
      <c r="B6833" s="25" t="s">
        <v>71</v>
      </c>
      <c r="C6833" s="25" t="s">
        <v>148</v>
      </c>
      <c r="D6833" s="25" t="s">
        <v>245</v>
      </c>
      <c r="E6833" s="25" t="s">
        <v>55</v>
      </c>
      <c r="F6833" s="25" t="s">
        <v>9390</v>
      </c>
      <c r="G6833" s="25" t="s">
        <v>9404</v>
      </c>
      <c r="H6833" s="25" t="n">
        <v>0</v>
      </c>
    </row>
    <row r="6834" customFormat="false" ht="15" hidden="false" customHeight="false" outlineLevel="0" collapsed="false">
      <c r="A6834" s="25" t="s">
        <v>1731</v>
      </c>
      <c r="B6834" s="25" t="s">
        <v>71</v>
      </c>
      <c r="C6834" s="25" t="s">
        <v>178</v>
      </c>
      <c r="D6834" s="25" t="s">
        <v>158</v>
      </c>
      <c r="E6834" s="25" t="s">
        <v>54</v>
      </c>
      <c r="F6834" s="25" t="s">
        <v>9390</v>
      </c>
      <c r="G6834" s="25" t="s">
        <v>9496</v>
      </c>
      <c r="H6834" s="25" t="n">
        <v>6000</v>
      </c>
    </row>
    <row r="6835" customFormat="false" ht="15" hidden="false" customHeight="false" outlineLevel="0" collapsed="false">
      <c r="A6835" s="25" t="s">
        <v>4584</v>
      </c>
      <c r="B6835" s="25" t="s">
        <v>86</v>
      </c>
      <c r="C6835" s="25" t="s">
        <v>160</v>
      </c>
      <c r="D6835" s="25" t="s">
        <v>494</v>
      </c>
      <c r="E6835" s="25" t="s">
        <v>54</v>
      </c>
      <c r="F6835" s="25" t="s">
        <v>9390</v>
      </c>
      <c r="G6835" s="25" t="s">
        <v>9496</v>
      </c>
      <c r="H6835" s="25" t="n">
        <v>3248</v>
      </c>
    </row>
    <row r="6836" customFormat="false" ht="15" hidden="false" customHeight="false" outlineLevel="0" collapsed="false">
      <c r="A6836" s="25" t="s">
        <v>9002</v>
      </c>
      <c r="B6836" s="25" t="s">
        <v>115</v>
      </c>
      <c r="C6836" s="25" t="s">
        <v>160</v>
      </c>
      <c r="D6836" s="25" t="s">
        <v>636</v>
      </c>
      <c r="E6836" s="25" t="s">
        <v>54</v>
      </c>
      <c r="F6836" s="25" t="s">
        <v>9390</v>
      </c>
      <c r="G6836" s="25" t="s">
        <v>9457</v>
      </c>
      <c r="H6836" s="25" t="n">
        <v>4249</v>
      </c>
    </row>
    <row r="6837" customFormat="false" ht="15" hidden="false" customHeight="false" outlineLevel="0" collapsed="false">
      <c r="A6837" s="25" t="s">
        <v>4907</v>
      </c>
      <c r="B6837" s="25" t="s">
        <v>98</v>
      </c>
      <c r="C6837" s="25" t="s">
        <v>160</v>
      </c>
      <c r="D6837" s="25" t="s">
        <v>251</v>
      </c>
      <c r="E6837" s="25" t="s">
        <v>56</v>
      </c>
      <c r="F6837" s="25" t="s">
        <v>9395</v>
      </c>
    </row>
    <row r="6838" customFormat="false" ht="15" hidden="false" customHeight="false" outlineLevel="0" collapsed="false">
      <c r="A6838" s="25" t="s">
        <v>4908</v>
      </c>
      <c r="B6838" s="25" t="s">
        <v>98</v>
      </c>
      <c r="C6838" s="25" t="s">
        <v>186</v>
      </c>
      <c r="D6838" s="25" t="s">
        <v>661</v>
      </c>
      <c r="E6838" s="25" t="s">
        <v>54</v>
      </c>
      <c r="F6838" s="25" t="s">
        <v>9395</v>
      </c>
      <c r="G6838" s="25" t="s">
        <v>9499</v>
      </c>
      <c r="H6838" s="25" t="n">
        <v>563</v>
      </c>
    </row>
    <row r="6839" customFormat="false" ht="15" hidden="false" customHeight="false" outlineLevel="0" collapsed="false">
      <c r="A6839" s="25" t="s">
        <v>4032</v>
      </c>
      <c r="B6839" s="25" t="s">
        <v>87</v>
      </c>
      <c r="C6839" s="25" t="s">
        <v>9107</v>
      </c>
      <c r="D6839" s="25" t="s">
        <v>1690</v>
      </c>
      <c r="E6839" s="25" t="s">
        <v>54</v>
      </c>
      <c r="F6839" s="25" t="s">
        <v>9395</v>
      </c>
      <c r="G6839" s="25" t="s">
        <v>9406</v>
      </c>
      <c r="H6839" s="25" t="n">
        <v>5037</v>
      </c>
    </row>
    <row r="6840" customFormat="false" ht="15" hidden="false" customHeight="false" outlineLevel="0" collapsed="false">
      <c r="A6840" s="25" t="s">
        <v>5510</v>
      </c>
      <c r="B6840" s="25" t="s">
        <v>94</v>
      </c>
      <c r="C6840" s="25" t="s">
        <v>9107</v>
      </c>
      <c r="D6840" s="25" t="s">
        <v>494</v>
      </c>
      <c r="E6840" s="25" t="s">
        <v>54</v>
      </c>
      <c r="F6840" s="25" t="s">
        <v>9395</v>
      </c>
      <c r="G6840" s="25" t="s">
        <v>9467</v>
      </c>
      <c r="H6840" s="25" t="n">
        <v>4865</v>
      </c>
    </row>
    <row r="6841" customFormat="false" ht="15" hidden="false" customHeight="false" outlineLevel="0" collapsed="false">
      <c r="A6841" s="25" t="s">
        <v>2361</v>
      </c>
      <c r="B6841" s="25" t="s">
        <v>80</v>
      </c>
      <c r="C6841" s="25" t="s">
        <v>9107</v>
      </c>
      <c r="D6841" s="25" t="s">
        <v>266</v>
      </c>
      <c r="E6841" s="25" t="s">
        <v>54</v>
      </c>
      <c r="F6841" s="25" t="s">
        <v>9395</v>
      </c>
      <c r="G6841" s="25" t="s">
        <v>9473</v>
      </c>
      <c r="H6841" s="25" t="n">
        <v>5192</v>
      </c>
    </row>
    <row r="6842" customFormat="false" ht="15" hidden="false" customHeight="false" outlineLevel="0" collapsed="false">
      <c r="A6842" s="25" t="s">
        <v>5781</v>
      </c>
      <c r="B6842" s="25" t="s">
        <v>96</v>
      </c>
      <c r="C6842" s="25" t="s">
        <v>170</v>
      </c>
      <c r="D6842" s="25" t="s">
        <v>494</v>
      </c>
      <c r="E6842" s="25" t="s">
        <v>55</v>
      </c>
      <c r="F6842" s="25" t="s">
        <v>9395</v>
      </c>
      <c r="G6842" s="25" t="s">
        <v>9494</v>
      </c>
      <c r="H6842" s="25" t="n">
        <v>0</v>
      </c>
    </row>
    <row r="6843" customFormat="false" ht="15" hidden="false" customHeight="false" outlineLevel="0" collapsed="false">
      <c r="A6843" s="25" t="s">
        <v>6211</v>
      </c>
      <c r="B6843" s="25" t="s">
        <v>108</v>
      </c>
      <c r="C6843" s="25" t="s">
        <v>178</v>
      </c>
      <c r="E6843" s="25" t="s">
        <v>56</v>
      </c>
      <c r="F6843" s="25" t="s">
        <v>9395</v>
      </c>
    </row>
    <row r="6844" customFormat="false" ht="15" hidden="false" customHeight="false" outlineLevel="0" collapsed="false">
      <c r="A6844" s="25" t="s">
        <v>6212</v>
      </c>
      <c r="B6844" s="25" t="s">
        <v>108</v>
      </c>
      <c r="C6844" s="25" t="s">
        <v>148</v>
      </c>
      <c r="E6844" s="25" t="s">
        <v>56</v>
      </c>
      <c r="F6844" s="25" t="s">
        <v>9395</v>
      </c>
    </row>
    <row r="6845" customFormat="false" ht="15" hidden="false" customHeight="false" outlineLevel="0" collapsed="false">
      <c r="A6845" s="25" t="s">
        <v>6213</v>
      </c>
      <c r="B6845" s="25" t="s">
        <v>108</v>
      </c>
      <c r="C6845" s="25" t="s">
        <v>148</v>
      </c>
      <c r="D6845" s="25" t="s">
        <v>1646</v>
      </c>
      <c r="E6845" s="25" t="s">
        <v>54</v>
      </c>
      <c r="F6845" s="25" t="s">
        <v>9395</v>
      </c>
      <c r="G6845" s="25" t="s">
        <v>9496</v>
      </c>
      <c r="H6845" s="25" t="n">
        <v>41</v>
      </c>
    </row>
    <row r="6846" customFormat="false" ht="15" hidden="false" customHeight="false" outlineLevel="0" collapsed="false">
      <c r="A6846" s="25" t="s">
        <v>6412</v>
      </c>
      <c r="B6846" s="25" t="s">
        <v>106</v>
      </c>
      <c r="C6846" s="25" t="s">
        <v>148</v>
      </c>
      <c r="D6846" s="25" t="s">
        <v>449</v>
      </c>
      <c r="E6846" s="25" t="s">
        <v>54</v>
      </c>
      <c r="F6846" s="25" t="s">
        <v>9395</v>
      </c>
      <c r="G6846" s="25" t="s">
        <v>9393</v>
      </c>
      <c r="H6846" s="25" t="n">
        <v>59</v>
      </c>
    </row>
    <row r="6847" customFormat="false" ht="15" hidden="false" customHeight="false" outlineLevel="0" collapsed="false">
      <c r="A6847" s="25" t="s">
        <v>7584</v>
      </c>
      <c r="B6847" s="25" t="s">
        <v>112</v>
      </c>
      <c r="C6847" s="25" t="s">
        <v>178</v>
      </c>
      <c r="D6847" s="25" t="s">
        <v>868</v>
      </c>
      <c r="E6847" s="25" t="s">
        <v>55</v>
      </c>
      <c r="F6847" s="25" t="s">
        <v>9395</v>
      </c>
      <c r="G6847" s="25" t="s">
        <v>9501</v>
      </c>
      <c r="H6847" s="25" t="n">
        <v>0</v>
      </c>
    </row>
    <row r="6848" customFormat="false" ht="15" hidden="false" customHeight="false" outlineLevel="0" collapsed="false">
      <c r="A6848" s="25" t="s">
        <v>7585</v>
      </c>
      <c r="B6848" s="25" t="s">
        <v>112</v>
      </c>
      <c r="C6848" s="25" t="s">
        <v>148</v>
      </c>
      <c r="D6848" s="25" t="s">
        <v>1789</v>
      </c>
      <c r="E6848" s="25" t="s">
        <v>54</v>
      </c>
      <c r="F6848" s="25" t="s">
        <v>9395</v>
      </c>
      <c r="G6848" s="25" t="s">
        <v>9478</v>
      </c>
      <c r="H6848" s="25" t="n">
        <v>58</v>
      </c>
    </row>
    <row r="6849" customFormat="false" ht="15" hidden="false" customHeight="false" outlineLevel="0" collapsed="false">
      <c r="A6849" s="25" t="s">
        <v>3149</v>
      </c>
      <c r="B6849" s="25" t="s">
        <v>76</v>
      </c>
      <c r="C6849" s="25" t="s">
        <v>9107</v>
      </c>
      <c r="D6849" s="25" t="s">
        <v>145</v>
      </c>
      <c r="E6849" s="25" t="s">
        <v>54</v>
      </c>
      <c r="F6849" s="25" t="s">
        <v>9395</v>
      </c>
      <c r="G6849" s="25" t="s">
        <v>9407</v>
      </c>
      <c r="H6849" s="25" t="n">
        <v>4361</v>
      </c>
    </row>
    <row r="6850" customFormat="false" ht="15" hidden="false" customHeight="false" outlineLevel="0" collapsed="false">
      <c r="A6850" s="25" t="s">
        <v>7928</v>
      </c>
      <c r="B6850" s="25" t="s">
        <v>114</v>
      </c>
      <c r="C6850" s="25" t="s">
        <v>9107</v>
      </c>
      <c r="E6850" s="25" t="s">
        <v>56</v>
      </c>
      <c r="F6850" s="25" t="s">
        <v>9395</v>
      </c>
    </row>
    <row r="6851" customFormat="false" ht="15" hidden="false" customHeight="false" outlineLevel="0" collapsed="false">
      <c r="A6851" s="25" t="s">
        <v>7929</v>
      </c>
      <c r="B6851" s="25" t="s">
        <v>114</v>
      </c>
      <c r="C6851" s="25" t="s">
        <v>178</v>
      </c>
      <c r="D6851" s="25" t="s">
        <v>1778</v>
      </c>
      <c r="E6851" s="25" t="s">
        <v>54</v>
      </c>
      <c r="F6851" s="25" t="s">
        <v>9395</v>
      </c>
      <c r="G6851" s="25" t="s">
        <v>9482</v>
      </c>
      <c r="H6851" s="25" t="n">
        <v>4906</v>
      </c>
    </row>
    <row r="6852" customFormat="false" ht="15" hidden="false" customHeight="false" outlineLevel="0" collapsed="false">
      <c r="A6852" s="25" t="s">
        <v>6695</v>
      </c>
      <c r="B6852" s="25" t="s">
        <v>107</v>
      </c>
      <c r="C6852" s="25" t="s">
        <v>186</v>
      </c>
      <c r="D6852" s="25" t="s">
        <v>868</v>
      </c>
      <c r="E6852" s="25" t="s">
        <v>54</v>
      </c>
      <c r="F6852" s="25" t="s">
        <v>9395</v>
      </c>
      <c r="G6852" s="25" t="s">
        <v>9406</v>
      </c>
      <c r="H6852" s="25" t="n">
        <v>587</v>
      </c>
    </row>
    <row r="6853" customFormat="false" ht="15" hidden="false" customHeight="false" outlineLevel="0" collapsed="false">
      <c r="A6853" s="25" t="s">
        <v>6696</v>
      </c>
      <c r="B6853" s="25" t="s">
        <v>107</v>
      </c>
      <c r="C6853" s="25" t="s">
        <v>9107</v>
      </c>
      <c r="D6853" s="25" t="s">
        <v>2739</v>
      </c>
      <c r="E6853" s="25" t="s">
        <v>54</v>
      </c>
      <c r="F6853" s="25" t="s">
        <v>9395</v>
      </c>
      <c r="G6853" s="25" t="s">
        <v>9478</v>
      </c>
      <c r="H6853" s="25" t="n">
        <v>4487</v>
      </c>
    </row>
    <row r="6854" customFormat="false" ht="15" hidden="false" customHeight="false" outlineLevel="0" collapsed="false">
      <c r="A6854" s="25" t="s">
        <v>1404</v>
      </c>
      <c r="B6854" s="25" t="s">
        <v>73</v>
      </c>
      <c r="C6854" s="25" t="s">
        <v>160</v>
      </c>
      <c r="D6854" s="25" t="s">
        <v>210</v>
      </c>
      <c r="E6854" s="25" t="s">
        <v>54</v>
      </c>
      <c r="F6854" s="25" t="s">
        <v>9395</v>
      </c>
      <c r="G6854" s="25" t="s">
        <v>9495</v>
      </c>
      <c r="H6854" s="25" t="n">
        <v>3627</v>
      </c>
    </row>
    <row r="6855" customFormat="false" ht="15" hidden="false" customHeight="false" outlineLevel="0" collapsed="false">
      <c r="A6855" s="25" t="s">
        <v>6882</v>
      </c>
      <c r="B6855" s="25" t="s">
        <v>105</v>
      </c>
      <c r="C6855" s="25" t="s">
        <v>170</v>
      </c>
      <c r="D6855" s="25" t="s">
        <v>449</v>
      </c>
      <c r="E6855" s="25" t="s">
        <v>56</v>
      </c>
      <c r="F6855" s="25" t="s">
        <v>9395</v>
      </c>
    </row>
    <row r="6856" customFormat="false" ht="15" hidden="false" customHeight="false" outlineLevel="0" collapsed="false">
      <c r="A6856" s="25" t="s">
        <v>6883</v>
      </c>
      <c r="B6856" s="25" t="s">
        <v>105</v>
      </c>
      <c r="C6856" s="25" t="s">
        <v>170</v>
      </c>
      <c r="D6856" s="25" t="s">
        <v>2863</v>
      </c>
      <c r="E6856" s="25" t="s">
        <v>54</v>
      </c>
      <c r="F6856" s="25" t="s">
        <v>9395</v>
      </c>
      <c r="G6856" s="25" t="s">
        <v>9480</v>
      </c>
      <c r="H6856" s="25" t="n">
        <v>920</v>
      </c>
    </row>
    <row r="6857" customFormat="false" ht="15" hidden="false" customHeight="false" outlineLevel="0" collapsed="false">
      <c r="A6857" s="25" t="s">
        <v>7280</v>
      </c>
      <c r="B6857" s="25" t="s">
        <v>104</v>
      </c>
      <c r="C6857" s="25" t="s">
        <v>148</v>
      </c>
      <c r="D6857" s="25" t="s">
        <v>257</v>
      </c>
      <c r="E6857" s="25" t="s">
        <v>56</v>
      </c>
      <c r="F6857" s="25" t="s">
        <v>9395</v>
      </c>
    </row>
    <row r="6858" customFormat="false" ht="15" hidden="false" customHeight="false" outlineLevel="0" collapsed="false">
      <c r="A6858" s="25" t="s">
        <v>7281</v>
      </c>
      <c r="B6858" s="25" t="s">
        <v>104</v>
      </c>
      <c r="C6858" s="25" t="s">
        <v>160</v>
      </c>
      <c r="E6858" s="25" t="s">
        <v>56</v>
      </c>
      <c r="F6858" s="25" t="s">
        <v>9395</v>
      </c>
    </row>
    <row r="6859" customFormat="false" ht="15" hidden="false" customHeight="false" outlineLevel="0" collapsed="false">
      <c r="A6859" s="25" t="s">
        <v>7282</v>
      </c>
      <c r="B6859" s="25" t="s">
        <v>104</v>
      </c>
      <c r="C6859" s="25" t="s">
        <v>186</v>
      </c>
      <c r="D6859" s="25" t="s">
        <v>199</v>
      </c>
      <c r="E6859" s="25" t="s">
        <v>54</v>
      </c>
      <c r="F6859" s="25" t="s">
        <v>9395</v>
      </c>
      <c r="G6859" s="25" t="s">
        <v>9501</v>
      </c>
      <c r="H6859" s="25" t="n">
        <v>552</v>
      </c>
    </row>
    <row r="6860" customFormat="false" ht="15" hidden="false" customHeight="false" outlineLevel="0" collapsed="false">
      <c r="A6860" s="25" t="s">
        <v>7283</v>
      </c>
      <c r="B6860" s="25" t="s">
        <v>104</v>
      </c>
      <c r="C6860" s="25" t="s">
        <v>148</v>
      </c>
      <c r="D6860" s="25" t="s">
        <v>419</v>
      </c>
      <c r="E6860" s="25" t="s">
        <v>54</v>
      </c>
      <c r="F6860" s="25" t="s">
        <v>9395</v>
      </c>
      <c r="G6860" s="25" t="s">
        <v>9498</v>
      </c>
      <c r="H6860" s="25" t="n">
        <v>54</v>
      </c>
    </row>
    <row r="6861" customFormat="false" ht="15" hidden="false" customHeight="false" outlineLevel="0" collapsed="false">
      <c r="A6861" s="25" t="s">
        <v>4585</v>
      </c>
      <c r="B6861" s="25" t="s">
        <v>86</v>
      </c>
      <c r="C6861" s="25" t="s">
        <v>186</v>
      </c>
      <c r="D6861" s="25" t="s">
        <v>445</v>
      </c>
      <c r="E6861" s="25" t="s">
        <v>54</v>
      </c>
      <c r="F6861" s="25" t="s">
        <v>9395</v>
      </c>
      <c r="G6861" s="25" t="s">
        <v>9472</v>
      </c>
      <c r="H6861" s="25" t="n">
        <v>472</v>
      </c>
    </row>
    <row r="6862" customFormat="false" ht="15" hidden="false" customHeight="false" outlineLevel="0" collapsed="false">
      <c r="A6862" s="25" t="s">
        <v>4709</v>
      </c>
      <c r="B6862" s="25" t="s">
        <v>90</v>
      </c>
      <c r="C6862" s="25" t="s">
        <v>178</v>
      </c>
      <c r="D6862" s="25" t="s">
        <v>1653</v>
      </c>
      <c r="E6862" s="25" t="s">
        <v>55</v>
      </c>
      <c r="F6862" s="25" t="s">
        <v>9395</v>
      </c>
      <c r="G6862" s="25" t="s">
        <v>9478</v>
      </c>
      <c r="H6862" s="25" t="n">
        <v>0</v>
      </c>
    </row>
    <row r="6863" customFormat="false" ht="15" hidden="false" customHeight="false" outlineLevel="0" collapsed="false">
      <c r="A6863" s="25" t="s">
        <v>9003</v>
      </c>
      <c r="B6863" s="25" t="s">
        <v>115</v>
      </c>
      <c r="C6863" s="25" t="s">
        <v>9107</v>
      </c>
      <c r="E6863" s="25" t="s">
        <v>56</v>
      </c>
      <c r="F6863" s="25" t="s">
        <v>9395</v>
      </c>
    </row>
    <row r="6864" customFormat="false" ht="15" hidden="false" customHeight="false" outlineLevel="0" collapsed="false">
      <c r="A6864" s="25" t="s">
        <v>551</v>
      </c>
      <c r="B6864" s="25" t="s">
        <v>69</v>
      </c>
      <c r="C6864" s="25" t="s">
        <v>148</v>
      </c>
      <c r="D6864" s="25" t="s">
        <v>251</v>
      </c>
      <c r="E6864" s="25" t="s">
        <v>54</v>
      </c>
      <c r="F6864" s="25" t="s">
        <v>9402</v>
      </c>
      <c r="G6864" s="25" t="s">
        <v>9407</v>
      </c>
      <c r="H6864" s="25" t="n">
        <v>66</v>
      </c>
    </row>
    <row r="6865" customFormat="false" ht="15" hidden="false" customHeight="false" outlineLevel="0" collapsed="false">
      <c r="A6865" s="25" t="s">
        <v>4909</v>
      </c>
      <c r="B6865" s="25" t="s">
        <v>98</v>
      </c>
      <c r="C6865" s="25" t="s">
        <v>9107</v>
      </c>
      <c r="D6865" s="25" t="s">
        <v>463</v>
      </c>
      <c r="E6865" s="25" t="s">
        <v>55</v>
      </c>
      <c r="F6865" s="25" t="s">
        <v>9402</v>
      </c>
      <c r="G6865" s="25" t="s">
        <v>9461</v>
      </c>
      <c r="H6865" s="25" t="n">
        <v>0</v>
      </c>
    </row>
    <row r="6866" customFormat="false" ht="15" hidden="false" customHeight="false" outlineLevel="0" collapsed="false">
      <c r="A6866" s="25" t="s">
        <v>5240</v>
      </c>
      <c r="B6866" s="25" t="s">
        <v>95</v>
      </c>
      <c r="C6866" s="25" t="s">
        <v>170</v>
      </c>
      <c r="D6866" s="25" t="s">
        <v>1347</v>
      </c>
      <c r="E6866" s="25" t="s">
        <v>54</v>
      </c>
      <c r="F6866" s="25" t="s">
        <v>9402</v>
      </c>
      <c r="G6866" s="25" t="s">
        <v>9460</v>
      </c>
      <c r="H6866" s="25" t="n">
        <v>1039</v>
      </c>
    </row>
    <row r="6867" customFormat="false" ht="15" hidden="false" customHeight="false" outlineLevel="0" collapsed="false">
      <c r="A6867" s="25" t="s">
        <v>4033</v>
      </c>
      <c r="B6867" s="25" t="s">
        <v>87</v>
      </c>
      <c r="C6867" s="25" t="s">
        <v>170</v>
      </c>
      <c r="D6867" s="25" t="s">
        <v>639</v>
      </c>
      <c r="E6867" s="25" t="s">
        <v>55</v>
      </c>
      <c r="F6867" s="25" t="s">
        <v>9402</v>
      </c>
      <c r="G6867" s="25" t="s">
        <v>9466</v>
      </c>
      <c r="H6867" s="25" t="n">
        <v>0</v>
      </c>
    </row>
    <row r="6868" customFormat="false" ht="15" hidden="false" customHeight="false" outlineLevel="0" collapsed="false">
      <c r="A6868" s="25" t="s">
        <v>4034</v>
      </c>
      <c r="B6868" s="25" t="s">
        <v>87</v>
      </c>
      <c r="C6868" s="25" t="s">
        <v>9107</v>
      </c>
      <c r="D6868" s="25" t="s">
        <v>494</v>
      </c>
      <c r="E6868" s="25" t="s">
        <v>55</v>
      </c>
      <c r="F6868" s="25" t="s">
        <v>9402</v>
      </c>
      <c r="G6868" s="25" t="s">
        <v>9399</v>
      </c>
      <c r="H6868" s="25" t="n">
        <v>0</v>
      </c>
    </row>
    <row r="6869" customFormat="false" ht="15" hidden="false" customHeight="false" outlineLevel="0" collapsed="false">
      <c r="A6869" s="25" t="s">
        <v>4035</v>
      </c>
      <c r="B6869" s="25" t="s">
        <v>87</v>
      </c>
      <c r="C6869" s="25" t="s">
        <v>186</v>
      </c>
      <c r="D6869" s="25" t="s">
        <v>1156</v>
      </c>
      <c r="E6869" s="25" t="s">
        <v>54</v>
      </c>
      <c r="F6869" s="25" t="s">
        <v>9402</v>
      </c>
      <c r="G6869" s="25" t="s">
        <v>9486</v>
      </c>
      <c r="H6869" s="25" t="n">
        <v>550</v>
      </c>
    </row>
    <row r="6870" customFormat="false" ht="15" hidden="false" customHeight="false" outlineLevel="0" collapsed="false">
      <c r="A6870" s="25" t="s">
        <v>5511</v>
      </c>
      <c r="B6870" s="25" t="s">
        <v>94</v>
      </c>
      <c r="C6870" s="25" t="s">
        <v>9107</v>
      </c>
      <c r="E6870" s="25" t="s">
        <v>56</v>
      </c>
      <c r="F6870" s="25" t="s">
        <v>9402</v>
      </c>
    </row>
    <row r="6871" customFormat="false" ht="15" hidden="false" customHeight="false" outlineLevel="0" collapsed="false">
      <c r="A6871" s="25" t="s">
        <v>2362</v>
      </c>
      <c r="B6871" s="25" t="s">
        <v>80</v>
      </c>
      <c r="C6871" s="25" t="s">
        <v>9107</v>
      </c>
      <c r="D6871" s="25" t="s">
        <v>245</v>
      </c>
      <c r="E6871" s="25" t="s">
        <v>55</v>
      </c>
      <c r="F6871" s="25" t="s">
        <v>9402</v>
      </c>
      <c r="G6871" s="25" t="s">
        <v>9481</v>
      </c>
      <c r="H6871" s="25" t="n">
        <v>0</v>
      </c>
    </row>
    <row r="6872" customFormat="false" ht="15" hidden="false" customHeight="false" outlineLevel="0" collapsed="false">
      <c r="A6872" s="25" t="s">
        <v>2363</v>
      </c>
      <c r="B6872" s="25" t="s">
        <v>80</v>
      </c>
      <c r="C6872" s="25" t="s">
        <v>9107</v>
      </c>
      <c r="D6872" s="25" t="s">
        <v>162</v>
      </c>
      <c r="E6872" s="25" t="s">
        <v>54</v>
      </c>
      <c r="F6872" s="25" t="s">
        <v>9402</v>
      </c>
      <c r="G6872" s="25" t="s">
        <v>9490</v>
      </c>
      <c r="H6872" s="25" t="n">
        <v>4570</v>
      </c>
    </row>
    <row r="6873" customFormat="false" ht="15" hidden="false" customHeight="false" outlineLevel="0" collapsed="false">
      <c r="A6873" s="25" t="s">
        <v>5782</v>
      </c>
      <c r="B6873" s="25" t="s">
        <v>96</v>
      </c>
      <c r="C6873" s="25" t="s">
        <v>9107</v>
      </c>
      <c r="D6873" s="25" t="s">
        <v>661</v>
      </c>
      <c r="E6873" s="25" t="s">
        <v>55</v>
      </c>
      <c r="F6873" s="25" t="s">
        <v>9402</v>
      </c>
      <c r="G6873" s="25" t="s">
        <v>9487</v>
      </c>
      <c r="H6873" s="25" t="n">
        <v>0</v>
      </c>
    </row>
    <row r="6874" customFormat="false" ht="15" hidden="false" customHeight="false" outlineLevel="0" collapsed="false">
      <c r="A6874" s="25" t="s">
        <v>2803</v>
      </c>
      <c r="B6874" s="25" t="s">
        <v>78</v>
      </c>
      <c r="C6874" s="25" t="s">
        <v>178</v>
      </c>
      <c r="D6874" s="25" t="s">
        <v>218</v>
      </c>
      <c r="E6874" s="25" t="s">
        <v>54</v>
      </c>
      <c r="F6874" s="25" t="s">
        <v>9402</v>
      </c>
      <c r="G6874" s="25" t="s">
        <v>9477</v>
      </c>
      <c r="H6874" s="25" t="n">
        <v>5138</v>
      </c>
    </row>
    <row r="6875" customFormat="false" ht="15" hidden="false" customHeight="false" outlineLevel="0" collapsed="false">
      <c r="A6875" s="25" t="s">
        <v>7586</v>
      </c>
      <c r="B6875" s="25" t="s">
        <v>112</v>
      </c>
      <c r="C6875" s="25" t="s">
        <v>160</v>
      </c>
      <c r="D6875" s="25" t="s">
        <v>419</v>
      </c>
      <c r="E6875" s="25" t="s">
        <v>54</v>
      </c>
      <c r="F6875" s="25" t="s">
        <v>9402</v>
      </c>
      <c r="G6875" s="25" t="s">
        <v>9461</v>
      </c>
      <c r="H6875" s="25" t="n">
        <v>3063</v>
      </c>
    </row>
    <row r="6876" customFormat="false" ht="15" hidden="false" customHeight="false" outlineLevel="0" collapsed="false">
      <c r="A6876" s="25" t="s">
        <v>7930</v>
      </c>
      <c r="B6876" s="25" t="s">
        <v>114</v>
      </c>
      <c r="C6876" s="25" t="s">
        <v>170</v>
      </c>
      <c r="D6876" s="25" t="s">
        <v>860</v>
      </c>
      <c r="E6876" s="25" t="s">
        <v>55</v>
      </c>
      <c r="F6876" s="25" t="s">
        <v>9402</v>
      </c>
      <c r="G6876" s="25" t="s">
        <v>9502</v>
      </c>
      <c r="H6876" s="25" t="n">
        <v>0</v>
      </c>
    </row>
    <row r="6877" customFormat="false" ht="15" hidden="false" customHeight="false" outlineLevel="0" collapsed="false">
      <c r="A6877" s="25" t="s">
        <v>8352</v>
      </c>
      <c r="B6877" s="25" t="s">
        <v>113</v>
      </c>
      <c r="C6877" s="25" t="s">
        <v>186</v>
      </c>
      <c r="D6877" s="25" t="s">
        <v>609</v>
      </c>
      <c r="E6877" s="25" t="s">
        <v>54</v>
      </c>
      <c r="F6877" s="25" t="s">
        <v>9402</v>
      </c>
      <c r="G6877" s="25" t="s">
        <v>9490</v>
      </c>
      <c r="H6877" s="25" t="n">
        <v>613</v>
      </c>
    </row>
    <row r="6878" customFormat="false" ht="15" hidden="false" customHeight="false" outlineLevel="0" collapsed="false">
      <c r="A6878" s="25" t="s">
        <v>8353</v>
      </c>
      <c r="B6878" s="25" t="s">
        <v>113</v>
      </c>
      <c r="C6878" s="25" t="s">
        <v>9107</v>
      </c>
      <c r="D6878" s="25" t="s">
        <v>2863</v>
      </c>
      <c r="E6878" s="25" t="s">
        <v>54</v>
      </c>
      <c r="F6878" s="25" t="s">
        <v>9402</v>
      </c>
      <c r="G6878" s="25" t="s">
        <v>9451</v>
      </c>
      <c r="H6878" s="25" t="n">
        <v>4808</v>
      </c>
    </row>
    <row r="6879" customFormat="false" ht="15" hidden="false" customHeight="false" outlineLevel="0" collapsed="false">
      <c r="A6879" s="25" t="s">
        <v>1112</v>
      </c>
      <c r="B6879" s="25" t="s">
        <v>72</v>
      </c>
      <c r="C6879" s="25" t="s">
        <v>178</v>
      </c>
      <c r="D6879" s="25" t="s">
        <v>218</v>
      </c>
      <c r="E6879" s="25" t="s">
        <v>54</v>
      </c>
      <c r="F6879" s="25" t="s">
        <v>9402</v>
      </c>
      <c r="G6879" s="25" t="s">
        <v>9469</v>
      </c>
      <c r="H6879" s="25" t="n">
        <v>5160</v>
      </c>
    </row>
    <row r="6880" customFormat="false" ht="15" hidden="false" customHeight="false" outlineLevel="0" collapsed="false">
      <c r="A6880" s="25" t="s">
        <v>6697</v>
      </c>
      <c r="B6880" s="25" t="s">
        <v>107</v>
      </c>
      <c r="C6880" s="25" t="s">
        <v>186</v>
      </c>
      <c r="D6880" s="25" t="s">
        <v>633</v>
      </c>
      <c r="E6880" s="25" t="s">
        <v>54</v>
      </c>
      <c r="F6880" s="25" t="s">
        <v>9402</v>
      </c>
      <c r="G6880" s="25" t="s">
        <v>9501</v>
      </c>
      <c r="H6880" s="25" t="n">
        <v>566</v>
      </c>
    </row>
    <row r="6881" customFormat="false" ht="15" hidden="false" customHeight="false" outlineLevel="0" collapsed="false">
      <c r="A6881" s="25" t="s">
        <v>3427</v>
      </c>
      <c r="B6881" s="25" t="s">
        <v>77</v>
      </c>
      <c r="C6881" s="25" t="s">
        <v>148</v>
      </c>
      <c r="D6881" s="25" t="s">
        <v>266</v>
      </c>
      <c r="E6881" s="25" t="s">
        <v>54</v>
      </c>
      <c r="F6881" s="25" t="s">
        <v>9402</v>
      </c>
      <c r="G6881" s="25" t="s">
        <v>9398</v>
      </c>
      <c r="H6881" s="25" t="n">
        <v>68</v>
      </c>
    </row>
    <row r="6882" customFormat="false" ht="15" hidden="false" customHeight="false" outlineLevel="0" collapsed="false">
      <c r="A6882" s="25" t="s">
        <v>8671</v>
      </c>
      <c r="B6882" s="25" t="s">
        <v>116</v>
      </c>
      <c r="C6882" s="25" t="s">
        <v>186</v>
      </c>
      <c r="D6882" s="25" t="s">
        <v>494</v>
      </c>
      <c r="E6882" s="25" t="s">
        <v>55</v>
      </c>
      <c r="F6882" s="25" t="s">
        <v>9402</v>
      </c>
      <c r="G6882" s="25" t="s">
        <v>9503</v>
      </c>
      <c r="H6882" s="25" t="n">
        <v>0</v>
      </c>
    </row>
    <row r="6883" customFormat="false" ht="15" hidden="false" customHeight="false" outlineLevel="0" collapsed="false">
      <c r="A6883" s="25" t="s">
        <v>6030</v>
      </c>
      <c r="B6883" s="25" t="s">
        <v>97</v>
      </c>
      <c r="C6883" s="25" t="s">
        <v>9107</v>
      </c>
      <c r="D6883" s="25" t="s">
        <v>1055</v>
      </c>
      <c r="E6883" s="25" t="s">
        <v>54</v>
      </c>
      <c r="F6883" s="25" t="s">
        <v>9402</v>
      </c>
      <c r="G6883" s="25" t="s">
        <v>9480</v>
      </c>
      <c r="H6883" s="25" t="n">
        <v>5600</v>
      </c>
    </row>
    <row r="6884" customFormat="false" ht="15" hidden="false" customHeight="false" outlineLevel="0" collapsed="false">
      <c r="A6884" s="25" t="s">
        <v>1732</v>
      </c>
      <c r="B6884" s="25" t="s">
        <v>71</v>
      </c>
      <c r="C6884" s="25" t="s">
        <v>148</v>
      </c>
      <c r="D6884" s="25" t="s">
        <v>167</v>
      </c>
      <c r="E6884" s="25" t="s">
        <v>54</v>
      </c>
      <c r="F6884" s="25" t="s">
        <v>9402</v>
      </c>
      <c r="G6884" s="25" t="s">
        <v>9464</v>
      </c>
      <c r="H6884" s="25" t="n">
        <v>61</v>
      </c>
    </row>
    <row r="6885" customFormat="false" ht="15" hidden="false" customHeight="false" outlineLevel="0" collapsed="false">
      <c r="A6885" s="25" t="s">
        <v>7284</v>
      </c>
      <c r="B6885" s="25" t="s">
        <v>104</v>
      </c>
      <c r="C6885" s="25" t="s">
        <v>148</v>
      </c>
      <c r="D6885" s="25" t="s">
        <v>417</v>
      </c>
      <c r="E6885" s="25" t="s">
        <v>55</v>
      </c>
      <c r="F6885" s="25" t="s">
        <v>9402</v>
      </c>
      <c r="G6885" s="25" t="s">
        <v>9484</v>
      </c>
      <c r="H6885" s="25" t="n">
        <v>0</v>
      </c>
    </row>
    <row r="6886" customFormat="false" ht="15" hidden="false" customHeight="false" outlineLevel="0" collapsed="false">
      <c r="A6886" s="25" t="s">
        <v>4710</v>
      </c>
      <c r="B6886" s="25" t="s">
        <v>90</v>
      </c>
      <c r="C6886" s="25" t="s">
        <v>160</v>
      </c>
      <c r="D6886" s="25" t="s">
        <v>1653</v>
      </c>
      <c r="E6886" s="25" t="s">
        <v>55</v>
      </c>
      <c r="F6886" s="25" t="s">
        <v>9402</v>
      </c>
      <c r="G6886" s="25" t="s">
        <v>9471</v>
      </c>
      <c r="H6886" s="25" t="n">
        <v>0</v>
      </c>
    </row>
    <row r="6887" customFormat="false" ht="15" hidden="false" customHeight="false" outlineLevel="0" collapsed="false">
      <c r="A6887" s="25" t="s">
        <v>5241</v>
      </c>
      <c r="B6887" s="25" t="s">
        <v>95</v>
      </c>
      <c r="C6887" s="25" t="s">
        <v>170</v>
      </c>
      <c r="D6887" s="25" t="s">
        <v>639</v>
      </c>
      <c r="E6887" s="25" t="s">
        <v>55</v>
      </c>
      <c r="F6887" s="25" t="s">
        <v>9404</v>
      </c>
      <c r="G6887" s="25" t="s">
        <v>9462</v>
      </c>
      <c r="H6887" s="25" t="n">
        <v>0</v>
      </c>
    </row>
    <row r="6888" customFormat="false" ht="15" hidden="false" customHeight="false" outlineLevel="0" collapsed="false">
      <c r="A6888" s="25" t="s">
        <v>5242</v>
      </c>
      <c r="B6888" s="25" t="s">
        <v>95</v>
      </c>
      <c r="C6888" s="25" t="s">
        <v>178</v>
      </c>
      <c r="D6888" s="25" t="s">
        <v>3511</v>
      </c>
      <c r="E6888" s="25" t="s">
        <v>55</v>
      </c>
      <c r="F6888" s="25" t="s">
        <v>9404</v>
      </c>
      <c r="G6888" s="25" t="s">
        <v>9478</v>
      </c>
      <c r="H6888" s="25" t="n">
        <v>0</v>
      </c>
    </row>
    <row r="6889" customFormat="false" ht="15" hidden="false" customHeight="false" outlineLevel="0" collapsed="false">
      <c r="A6889" s="25" t="s">
        <v>4036</v>
      </c>
      <c r="B6889" s="25" t="s">
        <v>87</v>
      </c>
      <c r="C6889" s="25" t="s">
        <v>186</v>
      </c>
      <c r="D6889" s="25" t="s">
        <v>3373</v>
      </c>
      <c r="E6889" s="25" t="s">
        <v>55</v>
      </c>
      <c r="F6889" s="25" t="s">
        <v>9404</v>
      </c>
      <c r="G6889" s="25" t="s">
        <v>9471</v>
      </c>
      <c r="H6889" s="25" t="n">
        <v>0</v>
      </c>
    </row>
    <row r="6890" customFormat="false" ht="15" hidden="false" customHeight="false" outlineLevel="0" collapsed="false">
      <c r="A6890" s="25" t="s">
        <v>5512</v>
      </c>
      <c r="B6890" s="25" t="s">
        <v>94</v>
      </c>
      <c r="C6890" s="25" t="s">
        <v>178</v>
      </c>
      <c r="E6890" s="25" t="s">
        <v>56</v>
      </c>
      <c r="F6890" s="25" t="s">
        <v>9404</v>
      </c>
    </row>
    <row r="6891" customFormat="false" ht="15" hidden="false" customHeight="false" outlineLevel="0" collapsed="false">
      <c r="A6891" s="25" t="s">
        <v>5513</v>
      </c>
      <c r="B6891" s="25" t="s">
        <v>94</v>
      </c>
      <c r="C6891" s="25" t="s">
        <v>9107</v>
      </c>
      <c r="D6891" s="25" t="s">
        <v>1055</v>
      </c>
      <c r="E6891" s="25" t="s">
        <v>54</v>
      </c>
      <c r="F6891" s="25" t="s">
        <v>9404</v>
      </c>
      <c r="G6891" s="25" t="s">
        <v>9494</v>
      </c>
      <c r="H6891" s="25" t="n">
        <v>4976</v>
      </c>
    </row>
    <row r="6892" customFormat="false" ht="15" hidden="false" customHeight="false" outlineLevel="0" collapsed="false">
      <c r="A6892" s="25" t="s">
        <v>2364</v>
      </c>
      <c r="B6892" s="25" t="s">
        <v>80</v>
      </c>
      <c r="C6892" s="25" t="s">
        <v>9107</v>
      </c>
      <c r="D6892" s="25" t="s">
        <v>154</v>
      </c>
      <c r="E6892" s="25" t="s">
        <v>55</v>
      </c>
      <c r="F6892" s="25" t="s">
        <v>9404</v>
      </c>
      <c r="G6892" s="25" t="s">
        <v>9503</v>
      </c>
      <c r="H6892" s="25" t="n">
        <v>0</v>
      </c>
    </row>
    <row r="6893" customFormat="false" ht="15" hidden="false" customHeight="false" outlineLevel="0" collapsed="false">
      <c r="A6893" s="25" t="s">
        <v>2365</v>
      </c>
      <c r="B6893" s="25" t="s">
        <v>80</v>
      </c>
      <c r="C6893" s="25" t="s">
        <v>9107</v>
      </c>
      <c r="D6893" s="25" t="s">
        <v>169</v>
      </c>
      <c r="E6893" s="25" t="s">
        <v>54</v>
      </c>
      <c r="F6893" s="25" t="s">
        <v>9404</v>
      </c>
      <c r="G6893" s="25" t="s">
        <v>9491</v>
      </c>
      <c r="H6893" s="25" t="n">
        <v>4991</v>
      </c>
    </row>
    <row r="6894" customFormat="false" ht="15" hidden="false" customHeight="false" outlineLevel="0" collapsed="false">
      <c r="A6894" s="25" t="s">
        <v>5783</v>
      </c>
      <c r="B6894" s="25" t="s">
        <v>96</v>
      </c>
      <c r="C6894" s="25" t="s">
        <v>186</v>
      </c>
      <c r="D6894" s="25" t="s">
        <v>663</v>
      </c>
      <c r="E6894" s="25" t="s">
        <v>55</v>
      </c>
      <c r="F6894" s="25" t="s">
        <v>9404</v>
      </c>
      <c r="G6894" s="25" t="s">
        <v>9504</v>
      </c>
      <c r="H6894" s="25" t="n">
        <v>0</v>
      </c>
    </row>
    <row r="6895" customFormat="false" ht="15" hidden="false" customHeight="false" outlineLevel="0" collapsed="false">
      <c r="A6895" s="25" t="s">
        <v>5784</v>
      </c>
      <c r="B6895" s="25" t="s">
        <v>96</v>
      </c>
      <c r="C6895" s="25" t="s">
        <v>9107</v>
      </c>
      <c r="D6895" s="25" t="s">
        <v>644</v>
      </c>
      <c r="E6895" s="25" t="s">
        <v>54</v>
      </c>
      <c r="F6895" s="25" t="s">
        <v>9404</v>
      </c>
      <c r="G6895" s="25" t="s">
        <v>9504</v>
      </c>
      <c r="H6895" s="25" t="n">
        <v>5868</v>
      </c>
    </row>
    <row r="6896" customFormat="false" ht="15" hidden="false" customHeight="false" outlineLevel="0" collapsed="false">
      <c r="A6896" s="25" t="s">
        <v>6214</v>
      </c>
      <c r="B6896" s="25" t="s">
        <v>108</v>
      </c>
      <c r="C6896" s="25" t="s">
        <v>160</v>
      </c>
      <c r="D6896" s="25" t="s">
        <v>419</v>
      </c>
      <c r="E6896" s="25" t="s">
        <v>56</v>
      </c>
      <c r="F6896" s="25" t="s">
        <v>9404</v>
      </c>
    </row>
    <row r="6897" customFormat="false" ht="15" hidden="false" customHeight="false" outlineLevel="0" collapsed="false">
      <c r="A6897" s="25" t="s">
        <v>2804</v>
      </c>
      <c r="B6897" s="25" t="s">
        <v>78</v>
      </c>
      <c r="C6897" s="25" t="s">
        <v>170</v>
      </c>
      <c r="D6897" s="25" t="s">
        <v>180</v>
      </c>
      <c r="E6897" s="25" t="s">
        <v>55</v>
      </c>
      <c r="F6897" s="25" t="s">
        <v>9404</v>
      </c>
      <c r="G6897" s="25" t="s">
        <v>9486</v>
      </c>
      <c r="H6897" s="25" t="n">
        <v>0</v>
      </c>
    </row>
    <row r="6898" customFormat="false" ht="15" hidden="false" customHeight="false" outlineLevel="0" collapsed="false">
      <c r="A6898" s="25" t="s">
        <v>2805</v>
      </c>
      <c r="B6898" s="25" t="s">
        <v>78</v>
      </c>
      <c r="C6898" s="25" t="s">
        <v>9107</v>
      </c>
      <c r="D6898" s="25" t="s">
        <v>151</v>
      </c>
      <c r="E6898" s="25" t="s">
        <v>54</v>
      </c>
      <c r="F6898" s="25" t="s">
        <v>9404</v>
      </c>
      <c r="G6898" s="25" t="s">
        <v>9478</v>
      </c>
      <c r="H6898" s="25" t="n">
        <v>4938</v>
      </c>
    </row>
    <row r="6899" customFormat="false" ht="15" hidden="false" customHeight="false" outlineLevel="0" collapsed="false">
      <c r="A6899" s="25" t="s">
        <v>2806</v>
      </c>
      <c r="B6899" s="25" t="s">
        <v>78</v>
      </c>
      <c r="C6899" s="25" t="s">
        <v>160</v>
      </c>
      <c r="D6899" s="25" t="s">
        <v>145</v>
      </c>
      <c r="E6899" s="25" t="s">
        <v>54</v>
      </c>
      <c r="F6899" s="25" t="s">
        <v>9404</v>
      </c>
      <c r="G6899" s="25" t="s">
        <v>9472</v>
      </c>
      <c r="H6899" s="25" t="n">
        <v>3772</v>
      </c>
    </row>
    <row r="6900" customFormat="false" ht="15" hidden="false" customHeight="false" outlineLevel="0" collapsed="false">
      <c r="A6900" s="25" t="s">
        <v>7587</v>
      </c>
      <c r="B6900" s="25" t="s">
        <v>112</v>
      </c>
      <c r="C6900" s="25" t="s">
        <v>178</v>
      </c>
      <c r="D6900" s="25" t="s">
        <v>3075</v>
      </c>
      <c r="E6900" s="25" t="s">
        <v>54</v>
      </c>
      <c r="F6900" s="25" t="s">
        <v>9404</v>
      </c>
      <c r="G6900" s="25" t="s">
        <v>9502</v>
      </c>
      <c r="H6900" s="25" t="n">
        <v>5784</v>
      </c>
    </row>
    <row r="6901" customFormat="false" ht="15" hidden="false" customHeight="false" outlineLevel="0" collapsed="false">
      <c r="A6901" s="25" t="s">
        <v>3150</v>
      </c>
      <c r="B6901" s="25" t="s">
        <v>76</v>
      </c>
      <c r="C6901" s="25" t="s">
        <v>9107</v>
      </c>
      <c r="D6901" s="25" t="s">
        <v>184</v>
      </c>
      <c r="E6901" s="25" t="s">
        <v>54</v>
      </c>
      <c r="F6901" s="25" t="s">
        <v>9404</v>
      </c>
      <c r="G6901" s="25" t="s">
        <v>9502</v>
      </c>
      <c r="H6901" s="25" t="n">
        <v>3485</v>
      </c>
    </row>
    <row r="6902" customFormat="false" ht="15" hidden="false" customHeight="false" outlineLevel="0" collapsed="false">
      <c r="A6902" s="25" t="s">
        <v>7931</v>
      </c>
      <c r="B6902" s="25" t="s">
        <v>114</v>
      </c>
      <c r="C6902" s="25" t="s">
        <v>186</v>
      </c>
      <c r="D6902" s="25" t="s">
        <v>665</v>
      </c>
      <c r="E6902" s="25" t="s">
        <v>54</v>
      </c>
      <c r="F6902" s="25" t="s">
        <v>9404</v>
      </c>
      <c r="G6902" s="25" t="s">
        <v>9408</v>
      </c>
      <c r="H6902" s="25" t="n">
        <v>675</v>
      </c>
    </row>
    <row r="6903" customFormat="false" ht="15" hidden="false" customHeight="false" outlineLevel="0" collapsed="false">
      <c r="A6903" s="25" t="s">
        <v>8354</v>
      </c>
      <c r="B6903" s="25" t="s">
        <v>113</v>
      </c>
      <c r="C6903" s="25" t="s">
        <v>186</v>
      </c>
      <c r="D6903" s="25" t="s">
        <v>156</v>
      </c>
      <c r="E6903" s="25" t="s">
        <v>55</v>
      </c>
      <c r="F6903" s="25" t="s">
        <v>9404</v>
      </c>
      <c r="G6903" s="25" t="s">
        <v>9485</v>
      </c>
      <c r="H6903" s="25" t="n">
        <v>0</v>
      </c>
    </row>
    <row r="6904" customFormat="false" ht="15" hidden="false" customHeight="false" outlineLevel="0" collapsed="false">
      <c r="A6904" s="25" t="s">
        <v>8672</v>
      </c>
      <c r="B6904" s="25" t="s">
        <v>116</v>
      </c>
      <c r="C6904" s="25" t="s">
        <v>148</v>
      </c>
      <c r="D6904" s="25" t="s">
        <v>478</v>
      </c>
      <c r="E6904" s="25" t="s">
        <v>55</v>
      </c>
      <c r="F6904" s="25" t="s">
        <v>9404</v>
      </c>
      <c r="G6904" s="25" t="s">
        <v>9485</v>
      </c>
      <c r="H6904" s="25" t="n">
        <v>0</v>
      </c>
    </row>
    <row r="6905" customFormat="false" ht="15" hidden="false" customHeight="false" outlineLevel="0" collapsed="false">
      <c r="A6905" s="25" t="s">
        <v>6884</v>
      </c>
      <c r="B6905" s="25" t="s">
        <v>105</v>
      </c>
      <c r="C6905" s="25" t="s">
        <v>170</v>
      </c>
      <c r="D6905" s="25" t="s">
        <v>1646</v>
      </c>
      <c r="E6905" s="25" t="s">
        <v>55</v>
      </c>
      <c r="F6905" s="25" t="s">
        <v>9404</v>
      </c>
      <c r="G6905" s="25" t="s">
        <v>9424</v>
      </c>
      <c r="H6905" s="25" t="n">
        <v>0</v>
      </c>
    </row>
    <row r="6906" customFormat="false" ht="15" hidden="false" customHeight="false" outlineLevel="0" collapsed="false">
      <c r="A6906" s="25" t="s">
        <v>6885</v>
      </c>
      <c r="B6906" s="25" t="s">
        <v>105</v>
      </c>
      <c r="C6906" s="25" t="s">
        <v>148</v>
      </c>
      <c r="D6906" s="25" t="s">
        <v>2754</v>
      </c>
      <c r="E6906" s="25" t="s">
        <v>54</v>
      </c>
      <c r="F6906" s="25" t="s">
        <v>9404</v>
      </c>
      <c r="G6906" s="25" t="s">
        <v>9501</v>
      </c>
      <c r="H6906" s="25" t="n">
        <v>55</v>
      </c>
    </row>
    <row r="6907" customFormat="false" ht="15" hidden="false" customHeight="false" outlineLevel="0" collapsed="false">
      <c r="A6907" s="25" t="s">
        <v>1733</v>
      </c>
      <c r="B6907" s="25" t="s">
        <v>71</v>
      </c>
      <c r="C6907" s="25" t="s">
        <v>148</v>
      </c>
      <c r="D6907" s="25" t="s">
        <v>251</v>
      </c>
      <c r="E6907" s="25" t="s">
        <v>55</v>
      </c>
      <c r="F6907" s="25" t="s">
        <v>9404</v>
      </c>
      <c r="G6907" s="25" t="s">
        <v>9467</v>
      </c>
      <c r="H6907" s="25" t="n">
        <v>0</v>
      </c>
    </row>
    <row r="6908" customFormat="false" ht="15" hidden="false" customHeight="false" outlineLevel="0" collapsed="false">
      <c r="A6908" s="25" t="s">
        <v>1734</v>
      </c>
      <c r="B6908" s="25" t="s">
        <v>71</v>
      </c>
      <c r="C6908" s="25" t="s">
        <v>160</v>
      </c>
      <c r="D6908" s="25" t="s">
        <v>245</v>
      </c>
      <c r="E6908" s="25" t="s">
        <v>55</v>
      </c>
      <c r="F6908" s="25" t="s">
        <v>9404</v>
      </c>
      <c r="G6908" s="25" t="s">
        <v>9464</v>
      </c>
      <c r="H6908" s="25" t="n">
        <v>0</v>
      </c>
    </row>
    <row r="6909" customFormat="false" ht="15" hidden="false" customHeight="false" outlineLevel="0" collapsed="false">
      <c r="A6909" s="25" t="s">
        <v>1735</v>
      </c>
      <c r="B6909" s="25" t="s">
        <v>71</v>
      </c>
      <c r="C6909" s="25" t="s">
        <v>178</v>
      </c>
      <c r="D6909" s="25" t="s">
        <v>169</v>
      </c>
      <c r="E6909" s="25" t="s">
        <v>54</v>
      </c>
      <c r="F6909" s="25" t="s">
        <v>9404</v>
      </c>
      <c r="G6909" s="25" t="s">
        <v>9501</v>
      </c>
      <c r="H6909" s="25" t="n">
        <v>5775</v>
      </c>
    </row>
    <row r="6910" customFormat="false" ht="15" hidden="false" customHeight="false" outlineLevel="0" collapsed="false">
      <c r="A6910" s="25" t="s">
        <v>7285</v>
      </c>
      <c r="B6910" s="25" t="s">
        <v>104</v>
      </c>
      <c r="C6910" s="25" t="s">
        <v>186</v>
      </c>
      <c r="D6910" s="25" t="s">
        <v>195</v>
      </c>
      <c r="E6910" s="25" t="s">
        <v>54</v>
      </c>
      <c r="F6910" s="25" t="s">
        <v>9404</v>
      </c>
      <c r="G6910" s="25" t="s">
        <v>9454</v>
      </c>
      <c r="H6910" s="25" t="n">
        <v>651</v>
      </c>
    </row>
    <row r="6911" customFormat="false" ht="15" hidden="false" customHeight="false" outlineLevel="0" collapsed="false">
      <c r="A6911" s="25" t="s">
        <v>7286</v>
      </c>
      <c r="B6911" s="25" t="s">
        <v>104</v>
      </c>
      <c r="C6911" s="25" t="s">
        <v>186</v>
      </c>
      <c r="D6911" s="25" t="s">
        <v>444</v>
      </c>
      <c r="E6911" s="25" t="s">
        <v>54</v>
      </c>
      <c r="F6911" s="25" t="s">
        <v>9404</v>
      </c>
      <c r="G6911" s="25" t="s">
        <v>9466</v>
      </c>
      <c r="H6911" s="25" t="n">
        <v>570</v>
      </c>
    </row>
    <row r="6912" customFormat="false" ht="15" hidden="false" customHeight="false" outlineLevel="0" collapsed="false">
      <c r="A6912" s="25" t="s">
        <v>7287</v>
      </c>
      <c r="B6912" s="25" t="s">
        <v>104</v>
      </c>
      <c r="C6912" s="25" t="s">
        <v>148</v>
      </c>
      <c r="D6912" s="25" t="s">
        <v>1789</v>
      </c>
      <c r="E6912" s="25" t="s">
        <v>54</v>
      </c>
      <c r="F6912" s="25" t="s">
        <v>9404</v>
      </c>
      <c r="G6912" s="25" t="s">
        <v>9490</v>
      </c>
      <c r="H6912" s="25" t="n">
        <v>54</v>
      </c>
    </row>
    <row r="6913" customFormat="false" ht="15" hidden="false" customHeight="false" outlineLevel="0" collapsed="false">
      <c r="A6913" s="25" t="s">
        <v>7288</v>
      </c>
      <c r="B6913" s="25" t="s">
        <v>104</v>
      </c>
      <c r="C6913" s="25" t="s">
        <v>148</v>
      </c>
      <c r="D6913" s="25" t="s">
        <v>444</v>
      </c>
      <c r="E6913" s="25" t="s">
        <v>54</v>
      </c>
      <c r="F6913" s="25" t="s">
        <v>9404</v>
      </c>
      <c r="G6913" s="25" t="s">
        <v>9406</v>
      </c>
      <c r="H6913" s="25" t="n">
        <v>47</v>
      </c>
    </row>
    <row r="6914" customFormat="false" ht="15" hidden="false" customHeight="false" outlineLevel="0" collapsed="false">
      <c r="A6914" s="25" t="s">
        <v>4711</v>
      </c>
      <c r="B6914" s="25" t="s">
        <v>90</v>
      </c>
      <c r="C6914" s="25" t="s">
        <v>148</v>
      </c>
      <c r="D6914" s="25" t="s">
        <v>421</v>
      </c>
      <c r="E6914" s="25" t="s">
        <v>54</v>
      </c>
      <c r="F6914" s="25" t="s">
        <v>9404</v>
      </c>
      <c r="G6914" s="25" t="s">
        <v>9452</v>
      </c>
      <c r="H6914" s="25" t="n">
        <v>56</v>
      </c>
    </row>
    <row r="6915" customFormat="false" ht="15" hidden="false" customHeight="false" outlineLevel="0" collapsed="false">
      <c r="A6915" s="25" t="s">
        <v>4910</v>
      </c>
      <c r="B6915" s="25" t="s">
        <v>98</v>
      </c>
      <c r="C6915" s="25" t="s">
        <v>170</v>
      </c>
      <c r="D6915" s="25" t="s">
        <v>644</v>
      </c>
      <c r="E6915" s="25" t="s">
        <v>55</v>
      </c>
      <c r="F6915" s="25" t="s">
        <v>9403</v>
      </c>
      <c r="G6915" s="25" t="s">
        <v>9505</v>
      </c>
      <c r="H6915" s="25" t="n">
        <v>0</v>
      </c>
    </row>
    <row r="6916" customFormat="false" ht="15" hidden="false" customHeight="false" outlineLevel="0" collapsed="false">
      <c r="A6916" s="25" t="s">
        <v>2366</v>
      </c>
      <c r="B6916" s="25" t="s">
        <v>80</v>
      </c>
      <c r="C6916" s="25" t="s">
        <v>9107</v>
      </c>
      <c r="D6916" s="25" t="s">
        <v>245</v>
      </c>
      <c r="E6916" s="25" t="s">
        <v>55</v>
      </c>
      <c r="F6916" s="25" t="s">
        <v>9403</v>
      </c>
      <c r="G6916" s="25" t="s">
        <v>9464</v>
      </c>
      <c r="H6916" s="25" t="n">
        <v>0</v>
      </c>
    </row>
    <row r="6917" customFormat="false" ht="15" hidden="false" customHeight="false" outlineLevel="0" collapsed="false">
      <c r="A6917" s="25" t="s">
        <v>2367</v>
      </c>
      <c r="B6917" s="25" t="s">
        <v>80</v>
      </c>
      <c r="C6917" s="25" t="s">
        <v>9107</v>
      </c>
      <c r="D6917" s="25" t="s">
        <v>151</v>
      </c>
      <c r="E6917" s="25" t="s">
        <v>54</v>
      </c>
      <c r="F6917" s="25" t="s">
        <v>9403</v>
      </c>
      <c r="G6917" s="25" t="s">
        <v>9407</v>
      </c>
      <c r="H6917" s="25" t="n">
        <v>4422</v>
      </c>
    </row>
    <row r="6918" customFormat="false" ht="15" hidden="false" customHeight="false" outlineLevel="0" collapsed="false">
      <c r="A6918" s="25" t="s">
        <v>2368</v>
      </c>
      <c r="B6918" s="25" t="s">
        <v>80</v>
      </c>
      <c r="C6918" s="25" t="s">
        <v>9107</v>
      </c>
      <c r="D6918" s="25" t="s">
        <v>195</v>
      </c>
      <c r="E6918" s="25" t="s">
        <v>54</v>
      </c>
      <c r="F6918" s="25" t="s">
        <v>9403</v>
      </c>
      <c r="G6918" s="25" t="s">
        <v>9502</v>
      </c>
      <c r="H6918" s="25" t="n">
        <v>5357</v>
      </c>
    </row>
    <row r="6919" customFormat="false" ht="15" hidden="false" customHeight="false" outlineLevel="0" collapsed="false">
      <c r="A6919" s="25" t="s">
        <v>2807</v>
      </c>
      <c r="B6919" s="25" t="s">
        <v>78</v>
      </c>
      <c r="C6919" s="25" t="s">
        <v>148</v>
      </c>
      <c r="D6919" s="25" t="s">
        <v>151</v>
      </c>
      <c r="E6919" s="25" t="s">
        <v>55</v>
      </c>
      <c r="F6919" s="25" t="s">
        <v>9403</v>
      </c>
      <c r="G6919" s="25" t="s">
        <v>9501</v>
      </c>
      <c r="H6919" s="25" t="n">
        <v>0</v>
      </c>
    </row>
    <row r="6920" customFormat="false" ht="15" hidden="false" customHeight="false" outlineLevel="0" collapsed="false">
      <c r="A6920" s="25" t="s">
        <v>2808</v>
      </c>
      <c r="B6920" s="25" t="s">
        <v>78</v>
      </c>
      <c r="C6920" s="25" t="s">
        <v>170</v>
      </c>
      <c r="D6920" s="25" t="s">
        <v>184</v>
      </c>
      <c r="E6920" s="25" t="s">
        <v>54</v>
      </c>
      <c r="F6920" s="25" t="s">
        <v>9403</v>
      </c>
      <c r="G6920" s="25" t="s">
        <v>9398</v>
      </c>
      <c r="H6920" s="25" t="n">
        <v>1047</v>
      </c>
    </row>
    <row r="6921" customFormat="false" ht="15" hidden="false" customHeight="false" outlineLevel="0" collapsed="false">
      <c r="A6921" s="25" t="s">
        <v>2809</v>
      </c>
      <c r="B6921" s="25" t="s">
        <v>78</v>
      </c>
      <c r="C6921" s="25" t="s">
        <v>9107</v>
      </c>
      <c r="D6921" s="25" t="s">
        <v>145</v>
      </c>
      <c r="E6921" s="25" t="s">
        <v>54</v>
      </c>
      <c r="F6921" s="25" t="s">
        <v>9403</v>
      </c>
      <c r="G6921" s="25" t="s">
        <v>9497</v>
      </c>
      <c r="H6921" s="25" t="n">
        <v>5013</v>
      </c>
    </row>
    <row r="6922" customFormat="false" ht="15" hidden="false" customHeight="false" outlineLevel="0" collapsed="false">
      <c r="A6922" s="25" t="s">
        <v>6413</v>
      </c>
      <c r="B6922" s="25" t="s">
        <v>106</v>
      </c>
      <c r="C6922" s="25" t="s">
        <v>160</v>
      </c>
      <c r="D6922" s="25" t="s">
        <v>1187</v>
      </c>
      <c r="E6922" s="25" t="s">
        <v>54</v>
      </c>
      <c r="F6922" s="25" t="s">
        <v>9403</v>
      </c>
      <c r="G6922" s="25" t="s">
        <v>9399</v>
      </c>
      <c r="H6922" s="25" t="n">
        <v>3197</v>
      </c>
    </row>
    <row r="6923" customFormat="false" ht="15" hidden="false" customHeight="false" outlineLevel="0" collapsed="false">
      <c r="A6923" s="25" t="s">
        <v>3151</v>
      </c>
      <c r="B6923" s="25" t="s">
        <v>76</v>
      </c>
      <c r="C6923" s="25" t="s">
        <v>170</v>
      </c>
      <c r="D6923" s="25" t="s">
        <v>169</v>
      </c>
      <c r="E6923" s="25" t="s">
        <v>55</v>
      </c>
      <c r="F6923" s="25" t="s">
        <v>9403</v>
      </c>
      <c r="G6923" s="25" t="s">
        <v>9505</v>
      </c>
      <c r="H6923" s="25" t="n">
        <v>0</v>
      </c>
    </row>
    <row r="6924" customFormat="false" ht="15" hidden="false" customHeight="false" outlineLevel="0" collapsed="false">
      <c r="A6924" s="25" t="s">
        <v>3152</v>
      </c>
      <c r="B6924" s="25" t="s">
        <v>76</v>
      </c>
      <c r="C6924" s="25" t="s">
        <v>170</v>
      </c>
      <c r="D6924" s="25" t="s">
        <v>257</v>
      </c>
      <c r="E6924" s="25" t="s">
        <v>54</v>
      </c>
      <c r="F6924" s="25" t="s">
        <v>9403</v>
      </c>
      <c r="G6924" s="25" t="s">
        <v>9502</v>
      </c>
      <c r="H6924" s="25" t="n">
        <v>1127</v>
      </c>
    </row>
    <row r="6925" customFormat="false" ht="15" hidden="false" customHeight="false" outlineLevel="0" collapsed="false">
      <c r="A6925" s="25" t="s">
        <v>7932</v>
      </c>
      <c r="B6925" s="25" t="s">
        <v>114</v>
      </c>
      <c r="C6925" s="25" t="s">
        <v>186</v>
      </c>
      <c r="E6925" s="25" t="s">
        <v>56</v>
      </c>
      <c r="F6925" s="25" t="s">
        <v>9403</v>
      </c>
    </row>
    <row r="6926" customFormat="false" ht="15" hidden="false" customHeight="false" outlineLevel="0" collapsed="false">
      <c r="A6926" s="25" t="s">
        <v>7933</v>
      </c>
      <c r="B6926" s="25" t="s">
        <v>114</v>
      </c>
      <c r="C6926" s="25" t="s">
        <v>9107</v>
      </c>
      <c r="D6926" s="25" t="s">
        <v>494</v>
      </c>
      <c r="E6926" s="25" t="s">
        <v>56</v>
      </c>
      <c r="F6926" s="25" t="s">
        <v>9403</v>
      </c>
    </row>
    <row r="6927" customFormat="false" ht="15" hidden="false" customHeight="false" outlineLevel="0" collapsed="false">
      <c r="A6927" s="25" t="s">
        <v>7934</v>
      </c>
      <c r="B6927" s="25" t="s">
        <v>114</v>
      </c>
      <c r="C6927" s="25" t="s">
        <v>186</v>
      </c>
      <c r="D6927" s="25" t="s">
        <v>2863</v>
      </c>
      <c r="E6927" s="25" t="s">
        <v>54</v>
      </c>
      <c r="F6927" s="25" t="s">
        <v>9403</v>
      </c>
      <c r="G6927" s="25" t="s">
        <v>9491</v>
      </c>
      <c r="H6927" s="25" t="n">
        <v>468</v>
      </c>
    </row>
    <row r="6928" customFormat="false" ht="15" hidden="false" customHeight="false" outlineLevel="0" collapsed="false">
      <c r="A6928" s="25" t="s">
        <v>7935</v>
      </c>
      <c r="B6928" s="25" t="s">
        <v>114</v>
      </c>
      <c r="C6928" s="25" t="s">
        <v>148</v>
      </c>
      <c r="D6928" s="25" t="s">
        <v>5204</v>
      </c>
      <c r="E6928" s="25" t="s">
        <v>54</v>
      </c>
      <c r="F6928" s="25" t="s">
        <v>9403</v>
      </c>
      <c r="G6928" s="25" t="s">
        <v>9457</v>
      </c>
      <c r="H6928" s="25" t="n">
        <v>55</v>
      </c>
    </row>
    <row r="6929" customFormat="false" ht="15" hidden="false" customHeight="false" outlineLevel="0" collapsed="false">
      <c r="A6929" s="25" t="s">
        <v>8355</v>
      </c>
      <c r="B6929" s="25" t="s">
        <v>113</v>
      </c>
      <c r="C6929" s="25" t="s">
        <v>148</v>
      </c>
      <c r="D6929" s="25" t="s">
        <v>1187</v>
      </c>
      <c r="E6929" s="25" t="s">
        <v>54</v>
      </c>
      <c r="F6929" s="25" t="s">
        <v>9403</v>
      </c>
      <c r="G6929" s="25" t="s">
        <v>9501</v>
      </c>
      <c r="H6929" s="25" t="n">
        <v>57</v>
      </c>
    </row>
    <row r="6930" customFormat="false" ht="15" hidden="false" customHeight="false" outlineLevel="0" collapsed="false">
      <c r="A6930" s="25" t="s">
        <v>1113</v>
      </c>
      <c r="B6930" s="25" t="s">
        <v>72</v>
      </c>
      <c r="C6930" s="25" t="s">
        <v>148</v>
      </c>
      <c r="D6930" s="25" t="s">
        <v>257</v>
      </c>
      <c r="E6930" s="25" t="s">
        <v>55</v>
      </c>
      <c r="F6930" s="25" t="s">
        <v>9403</v>
      </c>
      <c r="G6930" s="25" t="s">
        <v>9458</v>
      </c>
      <c r="H6930" s="25" t="n">
        <v>0</v>
      </c>
    </row>
    <row r="6931" customFormat="false" ht="15" hidden="false" customHeight="false" outlineLevel="0" collapsed="false">
      <c r="A6931" s="25" t="s">
        <v>1114</v>
      </c>
      <c r="B6931" s="25" t="s">
        <v>72</v>
      </c>
      <c r="C6931" s="25" t="s">
        <v>170</v>
      </c>
      <c r="D6931" s="25" t="s">
        <v>245</v>
      </c>
      <c r="E6931" s="25" t="s">
        <v>54</v>
      </c>
      <c r="F6931" s="25" t="s">
        <v>9403</v>
      </c>
      <c r="G6931" s="25" t="s">
        <v>9462</v>
      </c>
      <c r="H6931" s="25" t="n">
        <v>946</v>
      </c>
    </row>
    <row r="6932" customFormat="false" ht="15" hidden="false" customHeight="false" outlineLevel="0" collapsed="false">
      <c r="A6932" s="25" t="s">
        <v>6698</v>
      </c>
      <c r="B6932" s="25" t="s">
        <v>107</v>
      </c>
      <c r="C6932" s="25" t="s">
        <v>186</v>
      </c>
      <c r="D6932" s="25" t="s">
        <v>1351</v>
      </c>
      <c r="E6932" s="25" t="s">
        <v>55</v>
      </c>
      <c r="F6932" s="25" t="s">
        <v>9403</v>
      </c>
      <c r="G6932" s="25" t="s">
        <v>9502</v>
      </c>
      <c r="H6932" s="25" t="n">
        <v>0</v>
      </c>
    </row>
    <row r="6933" customFormat="false" ht="15" hidden="false" customHeight="false" outlineLevel="0" collapsed="false">
      <c r="A6933" s="25" t="s">
        <v>8673</v>
      </c>
      <c r="B6933" s="25" t="s">
        <v>116</v>
      </c>
      <c r="C6933" s="25" t="s">
        <v>186</v>
      </c>
      <c r="D6933" s="25" t="s">
        <v>646</v>
      </c>
      <c r="E6933" s="25" t="s">
        <v>55</v>
      </c>
      <c r="F6933" s="25" t="s">
        <v>9403</v>
      </c>
      <c r="G6933" s="25" t="s">
        <v>9451</v>
      </c>
      <c r="H6933" s="25" t="n">
        <v>0</v>
      </c>
    </row>
    <row r="6934" customFormat="false" ht="15" hidden="false" customHeight="false" outlineLevel="0" collapsed="false">
      <c r="A6934" s="25" t="s">
        <v>8674</v>
      </c>
      <c r="B6934" s="25" t="s">
        <v>116</v>
      </c>
      <c r="C6934" s="25" t="s">
        <v>148</v>
      </c>
      <c r="D6934" s="25" t="s">
        <v>199</v>
      </c>
      <c r="E6934" s="25" t="s">
        <v>55</v>
      </c>
      <c r="F6934" s="25" t="s">
        <v>9403</v>
      </c>
      <c r="G6934" s="25" t="s">
        <v>9430</v>
      </c>
      <c r="H6934" s="25" t="n">
        <v>0</v>
      </c>
    </row>
    <row r="6935" customFormat="false" ht="15" hidden="false" customHeight="false" outlineLevel="0" collapsed="false">
      <c r="A6935" s="25" t="s">
        <v>1405</v>
      </c>
      <c r="B6935" s="25" t="s">
        <v>73</v>
      </c>
      <c r="C6935" s="25" t="s">
        <v>148</v>
      </c>
      <c r="D6935" s="25" t="s">
        <v>237</v>
      </c>
      <c r="E6935" s="25" t="s">
        <v>55</v>
      </c>
      <c r="F6935" s="25" t="s">
        <v>9403</v>
      </c>
      <c r="G6935" s="25" t="s">
        <v>9462</v>
      </c>
      <c r="H6935" s="25" t="n">
        <v>0</v>
      </c>
    </row>
    <row r="6936" customFormat="false" ht="15" hidden="false" customHeight="false" outlineLevel="0" collapsed="false">
      <c r="A6936" s="25" t="s">
        <v>4343</v>
      </c>
      <c r="B6936" s="25" t="s">
        <v>88</v>
      </c>
      <c r="C6936" s="25" t="s">
        <v>9107</v>
      </c>
      <c r="D6936" s="25" t="s">
        <v>1347</v>
      </c>
      <c r="E6936" s="25" t="s">
        <v>55</v>
      </c>
      <c r="F6936" s="25" t="s">
        <v>9403</v>
      </c>
      <c r="G6936" s="25" t="s">
        <v>9505</v>
      </c>
      <c r="H6936" s="25" t="n">
        <v>0</v>
      </c>
    </row>
    <row r="6937" customFormat="false" ht="15" hidden="false" customHeight="false" outlineLevel="0" collapsed="false">
      <c r="A6937" s="25" t="s">
        <v>7289</v>
      </c>
      <c r="B6937" s="25" t="s">
        <v>104</v>
      </c>
      <c r="C6937" s="25" t="s">
        <v>160</v>
      </c>
      <c r="E6937" s="25" t="s">
        <v>56</v>
      </c>
      <c r="F6937" s="25" t="s">
        <v>9403</v>
      </c>
    </row>
    <row r="6938" customFormat="false" ht="15" hidden="false" customHeight="false" outlineLevel="0" collapsed="false">
      <c r="A6938" s="25" t="s">
        <v>7290</v>
      </c>
      <c r="B6938" s="25" t="s">
        <v>104</v>
      </c>
      <c r="C6938" s="25" t="s">
        <v>9107</v>
      </c>
      <c r="D6938" s="25" t="s">
        <v>195</v>
      </c>
      <c r="E6938" s="25" t="s">
        <v>54</v>
      </c>
      <c r="F6938" s="25" t="s">
        <v>9403</v>
      </c>
      <c r="G6938" s="25" t="s">
        <v>9493</v>
      </c>
      <c r="H6938" s="25" t="n">
        <v>4415</v>
      </c>
    </row>
    <row r="6939" customFormat="false" ht="15" hidden="false" customHeight="false" outlineLevel="0" collapsed="false">
      <c r="A6939" s="25" t="s">
        <v>4586</v>
      </c>
      <c r="B6939" s="25" t="s">
        <v>86</v>
      </c>
      <c r="C6939" s="25" t="s">
        <v>148</v>
      </c>
      <c r="D6939" s="25" t="s">
        <v>663</v>
      </c>
      <c r="E6939" s="25" t="s">
        <v>54</v>
      </c>
      <c r="F6939" s="25" t="s">
        <v>9403</v>
      </c>
      <c r="G6939" s="25" t="s">
        <v>9502</v>
      </c>
      <c r="H6939" s="25" t="n">
        <v>60</v>
      </c>
    </row>
    <row r="6940" customFormat="false" ht="15" hidden="false" customHeight="false" outlineLevel="0" collapsed="false">
      <c r="A6940" s="25" t="s">
        <v>9004</v>
      </c>
      <c r="B6940" s="25" t="s">
        <v>115</v>
      </c>
      <c r="C6940" s="25" t="s">
        <v>178</v>
      </c>
      <c r="D6940" s="25" t="s">
        <v>609</v>
      </c>
      <c r="E6940" s="25" t="s">
        <v>54</v>
      </c>
      <c r="F6940" s="25" t="s">
        <v>9403</v>
      </c>
      <c r="G6940" s="25" t="s">
        <v>9501</v>
      </c>
      <c r="H6940" s="25" t="n">
        <v>5865</v>
      </c>
    </row>
    <row r="6941" customFormat="false" ht="15" hidden="false" customHeight="false" outlineLevel="0" collapsed="false">
      <c r="A6941" s="25" t="s">
        <v>552</v>
      </c>
      <c r="B6941" s="25" t="s">
        <v>69</v>
      </c>
      <c r="C6941" s="25" t="s">
        <v>178</v>
      </c>
      <c r="D6941" s="25" t="s">
        <v>162</v>
      </c>
      <c r="E6941" s="25" t="s">
        <v>55</v>
      </c>
      <c r="F6941" s="25" t="s">
        <v>9401</v>
      </c>
      <c r="G6941" s="25" t="s">
        <v>9455</v>
      </c>
      <c r="H6941" s="25" t="n">
        <v>0</v>
      </c>
    </row>
    <row r="6942" customFormat="false" ht="15" hidden="false" customHeight="false" outlineLevel="0" collapsed="false">
      <c r="A6942" s="25" t="s">
        <v>553</v>
      </c>
      <c r="B6942" s="25" t="s">
        <v>69</v>
      </c>
      <c r="C6942" s="25" t="s">
        <v>148</v>
      </c>
      <c r="D6942" s="25" t="s">
        <v>191</v>
      </c>
      <c r="E6942" s="25" t="s">
        <v>55</v>
      </c>
      <c r="F6942" s="25" t="s">
        <v>9401</v>
      </c>
      <c r="G6942" s="25" t="s">
        <v>9462</v>
      </c>
      <c r="H6942" s="25" t="n">
        <v>0</v>
      </c>
    </row>
    <row r="6943" customFormat="false" ht="15" hidden="false" customHeight="false" outlineLevel="0" collapsed="false">
      <c r="A6943" s="25" t="s">
        <v>4911</v>
      </c>
      <c r="B6943" s="25" t="s">
        <v>98</v>
      </c>
      <c r="C6943" s="25" t="s">
        <v>170</v>
      </c>
      <c r="D6943" s="25" t="s">
        <v>494</v>
      </c>
      <c r="E6943" s="25" t="s">
        <v>55</v>
      </c>
      <c r="F6943" s="25" t="s">
        <v>9401</v>
      </c>
      <c r="G6943" s="25" t="s">
        <v>9472</v>
      </c>
      <c r="H6943" s="25" t="n">
        <v>0</v>
      </c>
    </row>
    <row r="6944" customFormat="false" ht="15" hidden="false" customHeight="false" outlineLevel="0" collapsed="false">
      <c r="A6944" s="25" t="s">
        <v>817</v>
      </c>
      <c r="B6944" s="25" t="s">
        <v>70</v>
      </c>
      <c r="C6944" s="25" t="s">
        <v>160</v>
      </c>
      <c r="D6944" s="25" t="s">
        <v>240</v>
      </c>
      <c r="E6944" s="25" t="s">
        <v>55</v>
      </c>
      <c r="F6944" s="25" t="s">
        <v>9401</v>
      </c>
      <c r="G6944" s="25" t="s">
        <v>9504</v>
      </c>
      <c r="H6944" s="25" t="n">
        <v>0</v>
      </c>
    </row>
    <row r="6945" customFormat="false" ht="15" hidden="false" customHeight="false" outlineLevel="0" collapsed="false">
      <c r="A6945" s="25" t="s">
        <v>818</v>
      </c>
      <c r="B6945" s="25" t="s">
        <v>70</v>
      </c>
      <c r="C6945" s="25" t="s">
        <v>148</v>
      </c>
      <c r="D6945" s="25" t="s">
        <v>188</v>
      </c>
      <c r="E6945" s="25" t="s">
        <v>54</v>
      </c>
      <c r="F6945" s="25" t="s">
        <v>9401</v>
      </c>
      <c r="G6945" s="25" t="s">
        <v>9502</v>
      </c>
      <c r="H6945" s="25" t="n">
        <v>54</v>
      </c>
    </row>
    <row r="6946" customFormat="false" ht="15" hidden="false" customHeight="false" outlineLevel="0" collapsed="false">
      <c r="A6946" s="25" t="s">
        <v>4037</v>
      </c>
      <c r="B6946" s="25" t="s">
        <v>87</v>
      </c>
      <c r="C6946" s="25" t="s">
        <v>9107</v>
      </c>
      <c r="D6946" s="25" t="s">
        <v>1795</v>
      </c>
      <c r="E6946" s="25" t="s">
        <v>54</v>
      </c>
      <c r="F6946" s="25" t="s">
        <v>9401</v>
      </c>
      <c r="G6946" s="25" t="s">
        <v>9500</v>
      </c>
      <c r="H6946" s="25" t="n">
        <v>5069</v>
      </c>
    </row>
    <row r="6947" customFormat="false" ht="15" hidden="false" customHeight="false" outlineLevel="0" collapsed="false">
      <c r="A6947" s="25" t="s">
        <v>5514</v>
      </c>
      <c r="B6947" s="25" t="s">
        <v>94</v>
      </c>
      <c r="C6947" s="25" t="s">
        <v>178</v>
      </c>
      <c r="D6947" s="25" t="s">
        <v>1158</v>
      </c>
      <c r="E6947" s="25" t="s">
        <v>54</v>
      </c>
      <c r="F6947" s="25" t="s">
        <v>9401</v>
      </c>
      <c r="G6947" s="25" t="s">
        <v>9505</v>
      </c>
      <c r="H6947" s="25" t="n">
        <v>5378</v>
      </c>
    </row>
    <row r="6948" customFormat="false" ht="15" hidden="false" customHeight="false" outlineLevel="0" collapsed="false">
      <c r="A6948" s="25" t="s">
        <v>5515</v>
      </c>
      <c r="B6948" s="25" t="s">
        <v>94</v>
      </c>
      <c r="C6948" s="25" t="s">
        <v>9107</v>
      </c>
      <c r="D6948" s="25" t="s">
        <v>1671</v>
      </c>
      <c r="E6948" s="25" t="s">
        <v>54</v>
      </c>
      <c r="F6948" s="25" t="s">
        <v>9401</v>
      </c>
      <c r="G6948" s="25" t="s">
        <v>9465</v>
      </c>
      <c r="H6948" s="25" t="n">
        <v>5255</v>
      </c>
    </row>
    <row r="6949" customFormat="false" ht="15" hidden="false" customHeight="false" outlineLevel="0" collapsed="false">
      <c r="A6949" s="25" t="s">
        <v>2369</v>
      </c>
      <c r="B6949" s="25" t="s">
        <v>80</v>
      </c>
      <c r="C6949" s="25" t="s">
        <v>170</v>
      </c>
      <c r="D6949" s="25" t="s">
        <v>164</v>
      </c>
      <c r="E6949" s="25" t="s">
        <v>55</v>
      </c>
      <c r="F6949" s="25" t="s">
        <v>9401</v>
      </c>
      <c r="G6949" s="25" t="s">
        <v>9504</v>
      </c>
      <c r="H6949" s="25" t="n">
        <v>0</v>
      </c>
    </row>
    <row r="6950" customFormat="false" ht="15" hidden="false" customHeight="false" outlineLevel="0" collapsed="false">
      <c r="A6950" s="25" t="s">
        <v>2370</v>
      </c>
      <c r="B6950" s="25" t="s">
        <v>80</v>
      </c>
      <c r="C6950" s="25" t="s">
        <v>178</v>
      </c>
      <c r="D6950" s="25" t="s">
        <v>184</v>
      </c>
      <c r="E6950" s="25" t="s">
        <v>54</v>
      </c>
      <c r="F6950" s="25" t="s">
        <v>9401</v>
      </c>
      <c r="G6950" s="25" t="s">
        <v>9503</v>
      </c>
      <c r="H6950" s="25" t="n">
        <v>5144</v>
      </c>
    </row>
    <row r="6951" customFormat="false" ht="15" hidden="false" customHeight="false" outlineLevel="0" collapsed="false">
      <c r="A6951" s="25" t="s">
        <v>5785</v>
      </c>
      <c r="B6951" s="25" t="s">
        <v>96</v>
      </c>
      <c r="C6951" s="25" t="s">
        <v>178</v>
      </c>
      <c r="D6951" s="25" t="s">
        <v>3511</v>
      </c>
      <c r="E6951" s="25" t="s">
        <v>55</v>
      </c>
      <c r="F6951" s="25" t="s">
        <v>9401</v>
      </c>
      <c r="G6951" s="25" t="s">
        <v>9489</v>
      </c>
      <c r="H6951" s="25" t="n">
        <v>0</v>
      </c>
    </row>
    <row r="6952" customFormat="false" ht="15" hidden="false" customHeight="false" outlineLevel="0" collapsed="false">
      <c r="A6952" s="25" t="s">
        <v>7588</v>
      </c>
      <c r="B6952" s="25" t="s">
        <v>112</v>
      </c>
      <c r="C6952" s="25" t="s">
        <v>178</v>
      </c>
      <c r="D6952" s="25" t="s">
        <v>478</v>
      </c>
      <c r="E6952" s="25" t="s">
        <v>54</v>
      </c>
      <c r="F6952" s="25" t="s">
        <v>9401</v>
      </c>
      <c r="G6952" s="25" t="s">
        <v>9503</v>
      </c>
      <c r="H6952" s="25" t="n">
        <v>5527</v>
      </c>
    </row>
    <row r="6953" customFormat="false" ht="15" hidden="false" customHeight="false" outlineLevel="0" collapsed="false">
      <c r="A6953" s="25" t="s">
        <v>8356</v>
      </c>
      <c r="B6953" s="25" t="s">
        <v>113</v>
      </c>
      <c r="C6953" s="25" t="s">
        <v>160</v>
      </c>
      <c r="D6953" s="25" t="s">
        <v>636</v>
      </c>
      <c r="E6953" s="25" t="s">
        <v>55</v>
      </c>
      <c r="F6953" s="25" t="s">
        <v>9401</v>
      </c>
      <c r="G6953" s="25" t="s">
        <v>9476</v>
      </c>
      <c r="H6953" s="25" t="n">
        <v>0</v>
      </c>
    </row>
    <row r="6954" customFormat="false" ht="15" hidden="false" customHeight="false" outlineLevel="0" collapsed="false">
      <c r="A6954" s="25" t="s">
        <v>1115</v>
      </c>
      <c r="B6954" s="25" t="s">
        <v>72</v>
      </c>
      <c r="C6954" s="25" t="s">
        <v>186</v>
      </c>
      <c r="D6954" s="25" t="s">
        <v>195</v>
      </c>
      <c r="E6954" s="25" t="s">
        <v>55</v>
      </c>
      <c r="F6954" s="25" t="s">
        <v>9401</v>
      </c>
      <c r="G6954" s="25" t="s">
        <v>9502</v>
      </c>
      <c r="H6954" s="25" t="n">
        <v>0</v>
      </c>
    </row>
    <row r="6955" customFormat="false" ht="15" hidden="false" customHeight="false" outlineLevel="0" collapsed="false">
      <c r="A6955" s="25" t="s">
        <v>1116</v>
      </c>
      <c r="B6955" s="25" t="s">
        <v>72</v>
      </c>
      <c r="C6955" s="25" t="s">
        <v>186</v>
      </c>
      <c r="D6955" s="25" t="s">
        <v>167</v>
      </c>
      <c r="E6955" s="25" t="s">
        <v>54</v>
      </c>
      <c r="F6955" s="25" t="s">
        <v>9401</v>
      </c>
      <c r="G6955" s="25" t="s">
        <v>9486</v>
      </c>
      <c r="H6955" s="25" t="n">
        <v>452</v>
      </c>
    </row>
    <row r="6956" customFormat="false" ht="15" hidden="false" customHeight="false" outlineLevel="0" collapsed="false">
      <c r="A6956" s="25" t="s">
        <v>6699</v>
      </c>
      <c r="B6956" s="25" t="s">
        <v>107</v>
      </c>
      <c r="C6956" s="25" t="s">
        <v>160</v>
      </c>
      <c r="D6956" s="25" t="s">
        <v>494</v>
      </c>
      <c r="E6956" s="25" t="s">
        <v>55</v>
      </c>
      <c r="F6956" s="25" t="s">
        <v>9401</v>
      </c>
      <c r="G6956" s="25" t="s">
        <v>9505</v>
      </c>
      <c r="H6956" s="25" t="n">
        <v>0</v>
      </c>
    </row>
    <row r="6957" customFormat="false" ht="15" hidden="false" customHeight="false" outlineLevel="0" collapsed="false">
      <c r="A6957" s="25" t="s">
        <v>1406</v>
      </c>
      <c r="B6957" s="25" t="s">
        <v>73</v>
      </c>
      <c r="C6957" s="25" t="s">
        <v>178</v>
      </c>
      <c r="D6957" s="25" t="s">
        <v>251</v>
      </c>
      <c r="E6957" s="25" t="s">
        <v>54</v>
      </c>
      <c r="F6957" s="25" t="s">
        <v>9401</v>
      </c>
      <c r="G6957" s="25" t="s">
        <v>9495</v>
      </c>
      <c r="H6957" s="25" t="n">
        <v>7300</v>
      </c>
    </row>
    <row r="6958" customFormat="false" ht="15" hidden="false" customHeight="false" outlineLevel="0" collapsed="false">
      <c r="A6958" s="25" t="s">
        <v>1736</v>
      </c>
      <c r="B6958" s="25" t="s">
        <v>71</v>
      </c>
      <c r="C6958" s="25" t="s">
        <v>148</v>
      </c>
      <c r="D6958" s="25" t="s">
        <v>248</v>
      </c>
      <c r="E6958" s="25" t="s">
        <v>55</v>
      </c>
      <c r="F6958" s="25" t="s">
        <v>9401</v>
      </c>
      <c r="G6958" s="25" t="s">
        <v>9432</v>
      </c>
      <c r="H6958" s="25" t="n">
        <v>0</v>
      </c>
    </row>
    <row r="6959" customFormat="false" ht="15" hidden="false" customHeight="false" outlineLevel="0" collapsed="false">
      <c r="A6959" s="25" t="s">
        <v>7291</v>
      </c>
      <c r="B6959" s="25" t="s">
        <v>104</v>
      </c>
      <c r="C6959" s="25" t="s">
        <v>178</v>
      </c>
      <c r="D6959" s="25" t="s">
        <v>1789</v>
      </c>
      <c r="E6959" s="25" t="s">
        <v>54</v>
      </c>
      <c r="F6959" s="25" t="s">
        <v>9401</v>
      </c>
      <c r="G6959" s="25" t="s">
        <v>9469</v>
      </c>
      <c r="H6959" s="25" t="n">
        <v>5196</v>
      </c>
    </row>
    <row r="6960" customFormat="false" ht="15" hidden="false" customHeight="false" outlineLevel="0" collapsed="false">
      <c r="A6960" s="25" t="s">
        <v>7292</v>
      </c>
      <c r="B6960" s="25" t="s">
        <v>104</v>
      </c>
      <c r="C6960" s="25" t="s">
        <v>178</v>
      </c>
      <c r="D6960" s="25" t="s">
        <v>2484</v>
      </c>
      <c r="E6960" s="25" t="s">
        <v>54</v>
      </c>
      <c r="F6960" s="25" t="s">
        <v>9401</v>
      </c>
      <c r="G6960" s="25" t="s">
        <v>9499</v>
      </c>
      <c r="H6960" s="25" t="n">
        <v>5624</v>
      </c>
    </row>
    <row r="6961" customFormat="false" ht="15" hidden="false" customHeight="false" outlineLevel="0" collapsed="false">
      <c r="A6961" s="25" t="s">
        <v>7293</v>
      </c>
      <c r="B6961" s="25" t="s">
        <v>104</v>
      </c>
      <c r="C6961" s="25" t="s">
        <v>160</v>
      </c>
      <c r="D6961" s="25" t="s">
        <v>633</v>
      </c>
      <c r="E6961" s="25" t="s">
        <v>54</v>
      </c>
      <c r="F6961" s="25" t="s">
        <v>9401</v>
      </c>
      <c r="G6961" s="25" t="s">
        <v>9498</v>
      </c>
      <c r="H6961" s="25" t="n">
        <v>4110</v>
      </c>
    </row>
    <row r="6962" customFormat="false" ht="15" hidden="false" customHeight="false" outlineLevel="0" collapsed="false">
      <c r="A6962" s="25" t="s">
        <v>554</v>
      </c>
      <c r="B6962" s="25" t="s">
        <v>69</v>
      </c>
      <c r="C6962" s="25" t="s">
        <v>186</v>
      </c>
      <c r="D6962" s="25" t="s">
        <v>169</v>
      </c>
      <c r="E6962" s="25" t="s">
        <v>55</v>
      </c>
      <c r="F6962" s="25" t="s">
        <v>9399</v>
      </c>
      <c r="G6962" s="25" t="s">
        <v>9504</v>
      </c>
      <c r="H6962" s="25" t="n">
        <v>0</v>
      </c>
    </row>
    <row r="6963" customFormat="false" ht="15" hidden="false" customHeight="false" outlineLevel="0" collapsed="false">
      <c r="A6963" s="25" t="s">
        <v>555</v>
      </c>
      <c r="B6963" s="25" t="s">
        <v>69</v>
      </c>
      <c r="C6963" s="25" t="s">
        <v>148</v>
      </c>
      <c r="D6963" s="25" t="s">
        <v>191</v>
      </c>
      <c r="E6963" s="25" t="s">
        <v>54</v>
      </c>
      <c r="F6963" s="25" t="s">
        <v>9399</v>
      </c>
      <c r="G6963" s="25" t="s">
        <v>9473</v>
      </c>
      <c r="H6963" s="25" t="n">
        <v>53</v>
      </c>
    </row>
    <row r="6964" customFormat="false" ht="15" hidden="false" customHeight="false" outlineLevel="0" collapsed="false">
      <c r="A6964" s="25" t="s">
        <v>5243</v>
      </c>
      <c r="B6964" s="25" t="s">
        <v>95</v>
      </c>
      <c r="C6964" s="25" t="s">
        <v>9107</v>
      </c>
      <c r="D6964" s="25" t="s">
        <v>1347</v>
      </c>
      <c r="E6964" s="25" t="s">
        <v>54</v>
      </c>
      <c r="F6964" s="25" t="s">
        <v>9399</v>
      </c>
      <c r="G6964" s="25" t="s">
        <v>9398</v>
      </c>
      <c r="H6964" s="25" t="n">
        <v>5727</v>
      </c>
    </row>
    <row r="6965" customFormat="false" ht="15" hidden="false" customHeight="false" outlineLevel="0" collapsed="false">
      <c r="A6965" s="25" t="s">
        <v>5244</v>
      </c>
      <c r="B6965" s="25" t="s">
        <v>95</v>
      </c>
      <c r="C6965" s="25" t="s">
        <v>9107</v>
      </c>
      <c r="D6965" s="25" t="s">
        <v>639</v>
      </c>
      <c r="E6965" s="25" t="s">
        <v>54</v>
      </c>
      <c r="F6965" s="25" t="s">
        <v>9399</v>
      </c>
      <c r="G6965" s="25" t="s">
        <v>9408</v>
      </c>
      <c r="H6965" s="25" t="n">
        <v>4308</v>
      </c>
    </row>
    <row r="6966" customFormat="false" ht="15" hidden="false" customHeight="false" outlineLevel="0" collapsed="false">
      <c r="A6966" s="25" t="s">
        <v>5245</v>
      </c>
      <c r="B6966" s="25" t="s">
        <v>95</v>
      </c>
      <c r="C6966" s="25" t="s">
        <v>160</v>
      </c>
      <c r="D6966" s="25" t="s">
        <v>639</v>
      </c>
      <c r="E6966" s="25" t="s">
        <v>54</v>
      </c>
      <c r="F6966" s="25" t="s">
        <v>9399</v>
      </c>
      <c r="G6966" s="25" t="s">
        <v>9482</v>
      </c>
      <c r="H6966" s="25" t="n">
        <v>3329</v>
      </c>
    </row>
    <row r="6967" customFormat="false" ht="15" hidden="false" customHeight="false" outlineLevel="0" collapsed="false">
      <c r="A6967" s="25" t="s">
        <v>5516</v>
      </c>
      <c r="B6967" s="25" t="s">
        <v>94</v>
      </c>
      <c r="C6967" s="25" t="s">
        <v>170</v>
      </c>
      <c r="D6967" s="25" t="s">
        <v>1189</v>
      </c>
      <c r="E6967" s="25" t="s">
        <v>55</v>
      </c>
      <c r="F6967" s="25" t="s">
        <v>9399</v>
      </c>
      <c r="G6967" s="25" t="s">
        <v>9503</v>
      </c>
      <c r="H6967" s="25" t="n">
        <v>0</v>
      </c>
    </row>
    <row r="6968" customFormat="false" ht="15" hidden="false" customHeight="false" outlineLevel="0" collapsed="false">
      <c r="A6968" s="25" t="s">
        <v>2371</v>
      </c>
      <c r="B6968" s="25" t="s">
        <v>80</v>
      </c>
      <c r="C6968" s="25" t="s">
        <v>178</v>
      </c>
      <c r="D6968" s="25" t="s">
        <v>195</v>
      </c>
      <c r="E6968" s="25" t="s">
        <v>55</v>
      </c>
      <c r="F6968" s="25" t="s">
        <v>9399</v>
      </c>
      <c r="G6968" s="25" t="s">
        <v>9504</v>
      </c>
      <c r="H6968" s="25" t="n">
        <v>0</v>
      </c>
    </row>
    <row r="6969" customFormat="false" ht="15" hidden="false" customHeight="false" outlineLevel="0" collapsed="false">
      <c r="A6969" s="25" t="s">
        <v>6215</v>
      </c>
      <c r="B6969" s="25" t="s">
        <v>108</v>
      </c>
      <c r="C6969" s="25" t="s">
        <v>148</v>
      </c>
      <c r="D6969" s="25" t="s">
        <v>1646</v>
      </c>
      <c r="E6969" s="25" t="s">
        <v>55</v>
      </c>
      <c r="F6969" s="25" t="s">
        <v>9399</v>
      </c>
      <c r="G6969" s="25" t="s">
        <v>9504</v>
      </c>
      <c r="H6969" s="25" t="n">
        <v>0</v>
      </c>
    </row>
    <row r="6970" customFormat="false" ht="15" hidden="false" customHeight="false" outlineLevel="0" collapsed="false">
      <c r="A6970" s="25" t="s">
        <v>7589</v>
      </c>
      <c r="B6970" s="25" t="s">
        <v>112</v>
      </c>
      <c r="C6970" s="25" t="s">
        <v>148</v>
      </c>
      <c r="D6970" s="25" t="s">
        <v>661</v>
      </c>
      <c r="E6970" s="25" t="s">
        <v>56</v>
      </c>
      <c r="F6970" s="25" t="s">
        <v>9399</v>
      </c>
    </row>
    <row r="6971" customFormat="false" ht="15" hidden="false" customHeight="false" outlineLevel="0" collapsed="false">
      <c r="A6971" s="25" t="s">
        <v>3153</v>
      </c>
      <c r="B6971" s="25" t="s">
        <v>76</v>
      </c>
      <c r="C6971" s="25" t="s">
        <v>186</v>
      </c>
      <c r="D6971" s="25" t="s">
        <v>154</v>
      </c>
      <c r="E6971" s="25" t="s">
        <v>55</v>
      </c>
      <c r="F6971" s="25" t="s">
        <v>9399</v>
      </c>
      <c r="G6971" s="25" t="s">
        <v>9503</v>
      </c>
      <c r="H6971" s="25" t="n">
        <v>0</v>
      </c>
    </row>
    <row r="6972" customFormat="false" ht="15" hidden="false" customHeight="false" outlineLevel="0" collapsed="false">
      <c r="A6972" s="25" t="s">
        <v>3154</v>
      </c>
      <c r="B6972" s="25" t="s">
        <v>76</v>
      </c>
      <c r="C6972" s="25" t="s">
        <v>178</v>
      </c>
      <c r="D6972" s="25" t="s">
        <v>237</v>
      </c>
      <c r="E6972" s="25" t="s">
        <v>55</v>
      </c>
      <c r="F6972" s="25" t="s">
        <v>9399</v>
      </c>
      <c r="G6972" s="25" t="s">
        <v>9475</v>
      </c>
      <c r="H6972" s="25" t="n">
        <v>0</v>
      </c>
    </row>
    <row r="6973" customFormat="false" ht="15" hidden="false" customHeight="false" outlineLevel="0" collapsed="false">
      <c r="A6973" s="25" t="s">
        <v>7936</v>
      </c>
      <c r="B6973" s="25" t="s">
        <v>114</v>
      </c>
      <c r="C6973" s="25" t="s">
        <v>178</v>
      </c>
      <c r="D6973" s="25" t="s">
        <v>419</v>
      </c>
      <c r="E6973" s="25" t="s">
        <v>54</v>
      </c>
      <c r="F6973" s="25" t="s">
        <v>9399</v>
      </c>
      <c r="G6973" s="25" t="s">
        <v>9462</v>
      </c>
      <c r="H6973" s="25" t="n">
        <v>6105</v>
      </c>
    </row>
    <row r="6974" customFormat="false" ht="15" hidden="false" customHeight="false" outlineLevel="0" collapsed="false">
      <c r="A6974" s="25" t="s">
        <v>8357</v>
      </c>
      <c r="B6974" s="25" t="s">
        <v>113</v>
      </c>
      <c r="C6974" s="25" t="s">
        <v>186</v>
      </c>
      <c r="D6974" s="25" t="s">
        <v>1351</v>
      </c>
      <c r="E6974" s="25" t="s">
        <v>54</v>
      </c>
      <c r="F6974" s="25" t="s">
        <v>9399</v>
      </c>
      <c r="G6974" s="25" t="s">
        <v>9445</v>
      </c>
      <c r="H6974" s="25" t="n">
        <v>549</v>
      </c>
    </row>
    <row r="6975" customFormat="false" ht="15" hidden="false" customHeight="false" outlineLevel="0" collapsed="false">
      <c r="A6975" s="25" t="s">
        <v>8358</v>
      </c>
      <c r="B6975" s="25" t="s">
        <v>113</v>
      </c>
      <c r="C6975" s="25" t="s">
        <v>9107</v>
      </c>
      <c r="D6975" s="25" t="s">
        <v>1646</v>
      </c>
      <c r="E6975" s="25" t="s">
        <v>54</v>
      </c>
      <c r="F6975" s="25" t="s">
        <v>9399</v>
      </c>
      <c r="G6975" s="25" t="s">
        <v>9456</v>
      </c>
      <c r="H6975" s="25" t="n">
        <v>4828</v>
      </c>
    </row>
    <row r="6976" customFormat="false" ht="15" hidden="false" customHeight="false" outlineLevel="0" collapsed="false">
      <c r="A6976" s="25" t="s">
        <v>3428</v>
      </c>
      <c r="B6976" s="25" t="s">
        <v>77</v>
      </c>
      <c r="C6976" s="25" t="s">
        <v>170</v>
      </c>
      <c r="D6976" s="25" t="s">
        <v>237</v>
      </c>
      <c r="E6976" s="25" t="s">
        <v>55</v>
      </c>
      <c r="F6976" s="25" t="s">
        <v>9399</v>
      </c>
      <c r="G6976" s="25" t="s">
        <v>9504</v>
      </c>
      <c r="H6976" s="25" t="n">
        <v>0</v>
      </c>
    </row>
    <row r="6977" customFormat="false" ht="15" hidden="false" customHeight="false" outlineLevel="0" collapsed="false">
      <c r="A6977" s="25" t="s">
        <v>8675</v>
      </c>
      <c r="B6977" s="25" t="s">
        <v>116</v>
      </c>
      <c r="C6977" s="25" t="s">
        <v>186</v>
      </c>
      <c r="D6977" s="25" t="s">
        <v>2739</v>
      </c>
      <c r="E6977" s="25" t="s">
        <v>55</v>
      </c>
      <c r="F6977" s="25" t="s">
        <v>9399</v>
      </c>
      <c r="G6977" s="25" t="s">
        <v>9503</v>
      </c>
      <c r="H6977" s="25" t="n">
        <v>0</v>
      </c>
    </row>
    <row r="6978" customFormat="false" ht="15" hidden="false" customHeight="false" outlineLevel="0" collapsed="false">
      <c r="A6978" s="25" t="s">
        <v>1407</v>
      </c>
      <c r="B6978" s="25" t="s">
        <v>73</v>
      </c>
      <c r="C6978" s="25" t="s">
        <v>186</v>
      </c>
      <c r="D6978" s="25" t="s">
        <v>215</v>
      </c>
      <c r="E6978" s="25" t="s">
        <v>55</v>
      </c>
      <c r="F6978" s="25" t="s">
        <v>9399</v>
      </c>
      <c r="G6978" s="25" t="s">
        <v>9504</v>
      </c>
      <c r="H6978" s="25" t="n">
        <v>0</v>
      </c>
    </row>
    <row r="6979" customFormat="false" ht="15" hidden="false" customHeight="false" outlineLevel="0" collapsed="false">
      <c r="A6979" s="25" t="s">
        <v>1408</v>
      </c>
      <c r="B6979" s="25" t="s">
        <v>73</v>
      </c>
      <c r="C6979" s="25" t="s">
        <v>148</v>
      </c>
      <c r="D6979" s="25" t="s">
        <v>257</v>
      </c>
      <c r="E6979" s="25" t="s">
        <v>55</v>
      </c>
      <c r="F6979" s="25" t="s">
        <v>9399</v>
      </c>
      <c r="G6979" s="25" t="s">
        <v>9487</v>
      </c>
      <c r="H6979" s="25" t="n">
        <v>0</v>
      </c>
    </row>
    <row r="6980" customFormat="false" ht="15" hidden="false" customHeight="false" outlineLevel="0" collapsed="false">
      <c r="A6980" s="25" t="s">
        <v>3714</v>
      </c>
      <c r="B6980" s="25" t="s">
        <v>79</v>
      </c>
      <c r="C6980" s="25" t="s">
        <v>170</v>
      </c>
      <c r="D6980" s="25" t="s">
        <v>257</v>
      </c>
      <c r="E6980" s="25" t="s">
        <v>54</v>
      </c>
      <c r="F6980" s="25" t="s">
        <v>9399</v>
      </c>
      <c r="G6980" s="25" t="s">
        <v>9504</v>
      </c>
      <c r="H6980" s="25" t="n">
        <v>1189</v>
      </c>
    </row>
    <row r="6981" customFormat="false" ht="15" hidden="false" customHeight="false" outlineLevel="0" collapsed="false">
      <c r="A6981" s="25" t="s">
        <v>3715</v>
      </c>
      <c r="B6981" s="25" t="s">
        <v>79</v>
      </c>
      <c r="C6981" s="25" t="s">
        <v>148</v>
      </c>
      <c r="D6981" s="25" t="s">
        <v>195</v>
      </c>
      <c r="E6981" s="25" t="s">
        <v>54</v>
      </c>
      <c r="F6981" s="25" t="s">
        <v>9399</v>
      </c>
      <c r="G6981" s="25" t="s">
        <v>9485</v>
      </c>
      <c r="H6981" s="25" t="n">
        <v>51</v>
      </c>
    </row>
    <row r="6982" customFormat="false" ht="15" hidden="false" customHeight="false" outlineLevel="0" collapsed="false">
      <c r="A6982" s="25" t="s">
        <v>6031</v>
      </c>
      <c r="B6982" s="25" t="s">
        <v>97</v>
      </c>
      <c r="C6982" s="25" t="s">
        <v>170</v>
      </c>
      <c r="D6982" s="25" t="s">
        <v>1671</v>
      </c>
      <c r="E6982" s="25" t="s">
        <v>55</v>
      </c>
      <c r="F6982" s="25" t="s">
        <v>9399</v>
      </c>
      <c r="G6982" s="25" t="s">
        <v>9491</v>
      </c>
      <c r="H6982" s="25" t="n">
        <v>0</v>
      </c>
    </row>
    <row r="6983" customFormat="false" ht="15" hidden="false" customHeight="false" outlineLevel="0" collapsed="false">
      <c r="A6983" s="25" t="s">
        <v>6886</v>
      </c>
      <c r="B6983" s="25" t="s">
        <v>105</v>
      </c>
      <c r="C6983" s="25" t="s">
        <v>9107</v>
      </c>
      <c r="E6983" s="25" t="s">
        <v>56</v>
      </c>
      <c r="F6983" s="25" t="s">
        <v>9399</v>
      </c>
    </row>
    <row r="6984" customFormat="false" ht="15" hidden="false" customHeight="false" outlineLevel="0" collapsed="false">
      <c r="A6984" s="25" t="s">
        <v>6887</v>
      </c>
      <c r="B6984" s="25" t="s">
        <v>105</v>
      </c>
      <c r="C6984" s="25" t="s">
        <v>160</v>
      </c>
      <c r="D6984" s="25" t="s">
        <v>1351</v>
      </c>
      <c r="E6984" s="25" t="s">
        <v>55</v>
      </c>
      <c r="F6984" s="25" t="s">
        <v>9399</v>
      </c>
      <c r="G6984" s="25" t="s">
        <v>9503</v>
      </c>
      <c r="H6984" s="25" t="n">
        <v>0</v>
      </c>
    </row>
    <row r="6985" customFormat="false" ht="15" hidden="false" customHeight="false" outlineLevel="0" collapsed="false">
      <c r="A6985" s="25" t="s">
        <v>1737</v>
      </c>
      <c r="B6985" s="25" t="s">
        <v>71</v>
      </c>
      <c r="C6985" s="25" t="s">
        <v>170</v>
      </c>
      <c r="D6985" s="25" t="s">
        <v>237</v>
      </c>
      <c r="E6985" s="25" t="s">
        <v>55</v>
      </c>
      <c r="F6985" s="25" t="s">
        <v>9399</v>
      </c>
      <c r="G6985" s="25" t="s">
        <v>9503</v>
      </c>
      <c r="H6985" s="25" t="n">
        <v>0</v>
      </c>
    </row>
    <row r="6986" customFormat="false" ht="15" hidden="false" customHeight="false" outlineLevel="0" collapsed="false">
      <c r="A6986" s="25" t="s">
        <v>1738</v>
      </c>
      <c r="B6986" s="25" t="s">
        <v>71</v>
      </c>
      <c r="C6986" s="25" t="s">
        <v>148</v>
      </c>
      <c r="D6986" s="25" t="s">
        <v>218</v>
      </c>
      <c r="E6986" s="25" t="s">
        <v>54</v>
      </c>
      <c r="F6986" s="25" t="s">
        <v>9399</v>
      </c>
      <c r="G6986" s="25" t="s">
        <v>9453</v>
      </c>
      <c r="H6986" s="25" t="n">
        <v>55</v>
      </c>
    </row>
    <row r="6987" customFormat="false" ht="15" hidden="false" customHeight="false" outlineLevel="0" collapsed="false">
      <c r="A6987" s="25" t="s">
        <v>1739</v>
      </c>
      <c r="B6987" s="25" t="s">
        <v>71</v>
      </c>
      <c r="C6987" s="25" t="s">
        <v>148</v>
      </c>
      <c r="D6987" s="25" t="s">
        <v>167</v>
      </c>
      <c r="E6987" s="25" t="s">
        <v>54</v>
      </c>
      <c r="F6987" s="25" t="s">
        <v>9399</v>
      </c>
      <c r="G6987" s="25" t="s">
        <v>9504</v>
      </c>
      <c r="H6987" s="25" t="n">
        <v>53</v>
      </c>
    </row>
    <row r="6988" customFormat="false" ht="15" hidden="false" customHeight="false" outlineLevel="0" collapsed="false">
      <c r="A6988" s="25" t="s">
        <v>7294</v>
      </c>
      <c r="B6988" s="25" t="s">
        <v>104</v>
      </c>
      <c r="C6988" s="25" t="s">
        <v>148</v>
      </c>
      <c r="D6988" s="25" t="s">
        <v>478</v>
      </c>
      <c r="E6988" s="25" t="s">
        <v>55</v>
      </c>
      <c r="F6988" s="25" t="s">
        <v>9399</v>
      </c>
      <c r="G6988" s="25" t="s">
        <v>9505</v>
      </c>
      <c r="H6988" s="25" t="n">
        <v>0</v>
      </c>
    </row>
    <row r="6989" customFormat="false" ht="15" hidden="false" customHeight="false" outlineLevel="0" collapsed="false">
      <c r="A6989" s="25" t="s">
        <v>4712</v>
      </c>
      <c r="B6989" s="25" t="s">
        <v>90</v>
      </c>
      <c r="C6989" s="25" t="s">
        <v>178</v>
      </c>
      <c r="D6989" s="25" t="s">
        <v>452</v>
      </c>
      <c r="E6989" s="25" t="s">
        <v>54</v>
      </c>
      <c r="F6989" s="25" t="s">
        <v>9399</v>
      </c>
      <c r="G6989" s="25" t="s">
        <v>9482</v>
      </c>
      <c r="H6989" s="25" t="n">
        <v>5960</v>
      </c>
    </row>
    <row r="6990" customFormat="false" ht="15" hidden="false" customHeight="false" outlineLevel="0" collapsed="false">
      <c r="A6990" s="25" t="s">
        <v>9005</v>
      </c>
      <c r="B6990" s="25" t="s">
        <v>115</v>
      </c>
      <c r="C6990" s="25" t="s">
        <v>160</v>
      </c>
      <c r="D6990" s="25" t="s">
        <v>417</v>
      </c>
      <c r="E6990" s="25" t="s">
        <v>54</v>
      </c>
      <c r="F6990" s="25" t="s">
        <v>9399</v>
      </c>
      <c r="G6990" s="25" t="s">
        <v>9504</v>
      </c>
      <c r="H6990" s="25" t="n">
        <v>3438</v>
      </c>
    </row>
    <row r="6991" customFormat="false" ht="15" hidden="false" customHeight="false" outlineLevel="0" collapsed="false">
      <c r="A6991" s="25" t="s">
        <v>556</v>
      </c>
      <c r="B6991" s="25" t="s">
        <v>69</v>
      </c>
      <c r="C6991" s="25" t="s">
        <v>148</v>
      </c>
      <c r="D6991" s="25" t="s">
        <v>210</v>
      </c>
      <c r="E6991" s="25" t="s">
        <v>55</v>
      </c>
      <c r="F6991" s="25" t="s">
        <v>9393</v>
      </c>
      <c r="G6991" s="25" t="s">
        <v>9506</v>
      </c>
      <c r="H6991" s="25" t="n">
        <v>0</v>
      </c>
    </row>
    <row r="6992" customFormat="false" ht="15" hidden="false" customHeight="false" outlineLevel="0" collapsed="false">
      <c r="A6992" s="25" t="s">
        <v>557</v>
      </c>
      <c r="B6992" s="25" t="s">
        <v>69</v>
      </c>
      <c r="C6992" s="25" t="s">
        <v>148</v>
      </c>
      <c r="D6992" s="25" t="s">
        <v>240</v>
      </c>
      <c r="E6992" s="25" t="s">
        <v>54</v>
      </c>
      <c r="F6992" s="25" t="s">
        <v>9393</v>
      </c>
      <c r="G6992" s="25" t="s">
        <v>9422</v>
      </c>
      <c r="H6992" s="25" t="n">
        <v>54</v>
      </c>
    </row>
    <row r="6993" customFormat="false" ht="15" hidden="false" customHeight="false" outlineLevel="0" collapsed="false">
      <c r="A6993" s="25" t="s">
        <v>4912</v>
      </c>
      <c r="B6993" s="25" t="s">
        <v>98</v>
      </c>
      <c r="C6993" s="25" t="s">
        <v>170</v>
      </c>
      <c r="D6993" s="25" t="s">
        <v>1158</v>
      </c>
      <c r="E6993" s="25" t="s">
        <v>55</v>
      </c>
      <c r="F6993" s="25" t="s">
        <v>9393</v>
      </c>
      <c r="G6993" s="25" t="s">
        <v>9430</v>
      </c>
      <c r="H6993" s="25" t="n">
        <v>0</v>
      </c>
    </row>
    <row r="6994" customFormat="false" ht="15" hidden="false" customHeight="false" outlineLevel="0" collapsed="false">
      <c r="A6994" s="25" t="s">
        <v>5246</v>
      </c>
      <c r="B6994" s="25" t="s">
        <v>95</v>
      </c>
      <c r="C6994" s="25" t="s">
        <v>186</v>
      </c>
      <c r="D6994" s="25" t="s">
        <v>1189</v>
      </c>
      <c r="E6994" s="25" t="s">
        <v>55</v>
      </c>
      <c r="F6994" s="25" t="s">
        <v>9393</v>
      </c>
      <c r="G6994" s="25" t="s">
        <v>9505</v>
      </c>
      <c r="H6994" s="25" t="n">
        <v>0</v>
      </c>
    </row>
    <row r="6995" customFormat="false" ht="15" hidden="false" customHeight="false" outlineLevel="0" collapsed="false">
      <c r="A6995" s="25" t="s">
        <v>5247</v>
      </c>
      <c r="B6995" s="25" t="s">
        <v>95</v>
      </c>
      <c r="C6995" s="25" t="s">
        <v>160</v>
      </c>
      <c r="D6995" s="25" t="s">
        <v>2530</v>
      </c>
      <c r="E6995" s="25" t="s">
        <v>55</v>
      </c>
      <c r="F6995" s="25" t="s">
        <v>9393</v>
      </c>
      <c r="G6995" s="25" t="s">
        <v>9408</v>
      </c>
      <c r="H6995" s="25" t="n">
        <v>0</v>
      </c>
    </row>
    <row r="6996" customFormat="false" ht="15" hidden="false" customHeight="false" outlineLevel="0" collapsed="false">
      <c r="A6996" s="25" t="s">
        <v>819</v>
      </c>
      <c r="B6996" s="25" t="s">
        <v>70</v>
      </c>
      <c r="C6996" s="25" t="s">
        <v>178</v>
      </c>
      <c r="D6996" s="25" t="s">
        <v>251</v>
      </c>
      <c r="E6996" s="25" t="s">
        <v>55</v>
      </c>
      <c r="F6996" s="25" t="s">
        <v>9393</v>
      </c>
      <c r="G6996" s="25" t="s">
        <v>9506</v>
      </c>
      <c r="H6996" s="25" t="n">
        <v>0</v>
      </c>
    </row>
    <row r="6997" customFormat="false" ht="15" hidden="false" customHeight="false" outlineLevel="0" collapsed="false">
      <c r="A6997" s="25" t="s">
        <v>820</v>
      </c>
      <c r="B6997" s="25" t="s">
        <v>70</v>
      </c>
      <c r="C6997" s="25" t="s">
        <v>148</v>
      </c>
      <c r="D6997" s="25" t="s">
        <v>180</v>
      </c>
      <c r="E6997" s="25" t="s">
        <v>55</v>
      </c>
      <c r="F6997" s="25" t="s">
        <v>9393</v>
      </c>
      <c r="G6997" s="25" t="s">
        <v>9507</v>
      </c>
      <c r="H6997" s="25" t="n">
        <v>0</v>
      </c>
    </row>
    <row r="6998" customFormat="false" ht="15" hidden="false" customHeight="false" outlineLevel="0" collapsed="false">
      <c r="A6998" s="25" t="s">
        <v>821</v>
      </c>
      <c r="B6998" s="25" t="s">
        <v>70</v>
      </c>
      <c r="C6998" s="25" t="s">
        <v>148</v>
      </c>
      <c r="D6998" s="25" t="s">
        <v>158</v>
      </c>
      <c r="E6998" s="25" t="s">
        <v>54</v>
      </c>
      <c r="F6998" s="25" t="s">
        <v>9393</v>
      </c>
      <c r="G6998" s="25" t="s">
        <v>9503</v>
      </c>
      <c r="H6998" s="25" t="n">
        <v>55</v>
      </c>
    </row>
    <row r="6999" customFormat="false" ht="15" hidden="false" customHeight="false" outlineLevel="0" collapsed="false">
      <c r="A6999" s="25" t="s">
        <v>4038</v>
      </c>
      <c r="B6999" s="25" t="s">
        <v>87</v>
      </c>
      <c r="C6999" s="25" t="s">
        <v>9107</v>
      </c>
      <c r="E6999" s="25" t="s">
        <v>56</v>
      </c>
      <c r="F6999" s="25" t="s">
        <v>9393</v>
      </c>
    </row>
    <row r="7000" customFormat="false" ht="15" hidden="false" customHeight="false" outlineLevel="0" collapsed="false">
      <c r="A7000" s="25" t="s">
        <v>4039</v>
      </c>
      <c r="B7000" s="25" t="s">
        <v>87</v>
      </c>
      <c r="C7000" s="25" t="s">
        <v>170</v>
      </c>
      <c r="D7000" s="25" t="s">
        <v>1653</v>
      </c>
      <c r="E7000" s="25" t="s">
        <v>55</v>
      </c>
      <c r="F7000" s="25" t="s">
        <v>9393</v>
      </c>
      <c r="G7000" s="25" t="s">
        <v>9457</v>
      </c>
      <c r="H7000" s="25" t="n">
        <v>0</v>
      </c>
    </row>
    <row r="7001" customFormat="false" ht="15" hidden="false" customHeight="false" outlineLevel="0" collapsed="false">
      <c r="A7001" s="25" t="s">
        <v>5517</v>
      </c>
      <c r="B7001" s="25" t="s">
        <v>94</v>
      </c>
      <c r="C7001" s="25" t="s">
        <v>170</v>
      </c>
      <c r="D7001" s="25" t="s">
        <v>1158</v>
      </c>
      <c r="E7001" s="25" t="s">
        <v>55</v>
      </c>
      <c r="F7001" s="25" t="s">
        <v>9393</v>
      </c>
      <c r="G7001" s="25" t="s">
        <v>9457</v>
      </c>
      <c r="H7001" s="25" t="n">
        <v>0</v>
      </c>
    </row>
    <row r="7002" customFormat="false" ht="15" hidden="false" customHeight="false" outlineLevel="0" collapsed="false">
      <c r="A7002" s="25" t="s">
        <v>2372</v>
      </c>
      <c r="B7002" s="25" t="s">
        <v>80</v>
      </c>
      <c r="C7002" s="25" t="s">
        <v>9107</v>
      </c>
      <c r="D7002" s="25" t="s">
        <v>195</v>
      </c>
      <c r="E7002" s="25" t="s">
        <v>55</v>
      </c>
      <c r="F7002" s="25" t="s">
        <v>9393</v>
      </c>
      <c r="G7002" s="25" t="s">
        <v>9503</v>
      </c>
      <c r="H7002" s="25" t="n">
        <v>0</v>
      </c>
    </row>
    <row r="7003" customFormat="false" ht="15" hidden="false" customHeight="false" outlineLevel="0" collapsed="false">
      <c r="A7003" s="25" t="s">
        <v>2373</v>
      </c>
      <c r="B7003" s="25" t="s">
        <v>80</v>
      </c>
      <c r="C7003" s="25" t="s">
        <v>148</v>
      </c>
      <c r="D7003" s="25" t="s">
        <v>225</v>
      </c>
      <c r="E7003" s="25" t="s">
        <v>55</v>
      </c>
      <c r="F7003" s="25" t="s">
        <v>9393</v>
      </c>
      <c r="G7003" s="25" t="s">
        <v>9502</v>
      </c>
      <c r="H7003" s="25" t="n">
        <v>0</v>
      </c>
    </row>
    <row r="7004" customFormat="false" ht="15" hidden="false" customHeight="false" outlineLevel="0" collapsed="false">
      <c r="A7004" s="25" t="s">
        <v>5786</v>
      </c>
      <c r="B7004" s="25" t="s">
        <v>96</v>
      </c>
      <c r="C7004" s="25" t="s">
        <v>9107</v>
      </c>
      <c r="D7004" s="25" t="s">
        <v>484</v>
      </c>
      <c r="E7004" s="25" t="s">
        <v>55</v>
      </c>
      <c r="F7004" s="25" t="s">
        <v>9393</v>
      </c>
      <c r="G7004" s="25" t="s">
        <v>9445</v>
      </c>
      <c r="H7004" s="25" t="n">
        <v>0</v>
      </c>
    </row>
    <row r="7005" customFormat="false" ht="15" hidden="false" customHeight="false" outlineLevel="0" collapsed="false">
      <c r="A7005" s="25" t="s">
        <v>6216</v>
      </c>
      <c r="B7005" s="25" t="s">
        <v>108</v>
      </c>
      <c r="C7005" s="25" t="s">
        <v>9107</v>
      </c>
      <c r="D7005" s="25" t="s">
        <v>156</v>
      </c>
      <c r="E7005" s="25" t="s">
        <v>55</v>
      </c>
      <c r="F7005" s="25" t="s">
        <v>9393</v>
      </c>
      <c r="G7005" s="25" t="s">
        <v>9508</v>
      </c>
      <c r="H7005" s="25" t="n">
        <v>0</v>
      </c>
    </row>
    <row r="7006" customFormat="false" ht="15" hidden="false" customHeight="false" outlineLevel="0" collapsed="false">
      <c r="A7006" s="25" t="s">
        <v>6217</v>
      </c>
      <c r="B7006" s="25" t="s">
        <v>108</v>
      </c>
      <c r="C7006" s="25" t="s">
        <v>148</v>
      </c>
      <c r="D7006" s="25" t="s">
        <v>156</v>
      </c>
      <c r="E7006" s="25" t="s">
        <v>54</v>
      </c>
      <c r="F7006" s="25" t="s">
        <v>9393</v>
      </c>
      <c r="G7006" s="25" t="s">
        <v>9462</v>
      </c>
      <c r="H7006" s="25" t="n">
        <v>48</v>
      </c>
    </row>
    <row r="7007" customFormat="false" ht="15" hidden="false" customHeight="false" outlineLevel="0" collapsed="false">
      <c r="A7007" s="25" t="s">
        <v>6414</v>
      </c>
      <c r="B7007" s="25" t="s">
        <v>106</v>
      </c>
      <c r="C7007" s="25" t="s">
        <v>170</v>
      </c>
      <c r="D7007" s="25" t="s">
        <v>195</v>
      </c>
      <c r="E7007" s="25" t="s">
        <v>55</v>
      </c>
      <c r="F7007" s="25" t="s">
        <v>9393</v>
      </c>
      <c r="G7007" s="25" t="s">
        <v>9478</v>
      </c>
      <c r="H7007" s="25" t="n">
        <v>0</v>
      </c>
    </row>
    <row r="7008" customFormat="false" ht="15" hidden="false" customHeight="false" outlineLevel="0" collapsed="false">
      <c r="A7008" s="25" t="s">
        <v>6415</v>
      </c>
      <c r="B7008" s="25" t="s">
        <v>106</v>
      </c>
      <c r="C7008" s="25" t="s">
        <v>160</v>
      </c>
      <c r="D7008" s="25" t="s">
        <v>1187</v>
      </c>
      <c r="E7008" s="25" t="s">
        <v>54</v>
      </c>
      <c r="F7008" s="25" t="s">
        <v>9393</v>
      </c>
      <c r="G7008" s="25" t="s">
        <v>9472</v>
      </c>
      <c r="H7008" s="25" t="n">
        <v>3553</v>
      </c>
    </row>
    <row r="7009" customFormat="false" ht="15" hidden="false" customHeight="false" outlineLevel="0" collapsed="false">
      <c r="A7009" s="25" t="s">
        <v>7590</v>
      </c>
      <c r="B7009" s="25" t="s">
        <v>112</v>
      </c>
      <c r="C7009" s="25" t="s">
        <v>178</v>
      </c>
      <c r="D7009" s="25" t="s">
        <v>1351</v>
      </c>
      <c r="E7009" s="25" t="s">
        <v>55</v>
      </c>
      <c r="F7009" s="25" t="s">
        <v>9393</v>
      </c>
      <c r="G7009" s="25" t="s">
        <v>9504</v>
      </c>
      <c r="H7009" s="25" t="n">
        <v>0</v>
      </c>
    </row>
    <row r="7010" customFormat="false" ht="15" hidden="false" customHeight="false" outlineLevel="0" collapsed="false">
      <c r="A7010" s="25" t="s">
        <v>8359</v>
      </c>
      <c r="B7010" s="25" t="s">
        <v>113</v>
      </c>
      <c r="C7010" s="25" t="s">
        <v>9107</v>
      </c>
      <c r="D7010" s="25" t="s">
        <v>633</v>
      </c>
      <c r="E7010" s="25" t="s">
        <v>54</v>
      </c>
      <c r="F7010" s="25" t="s">
        <v>9393</v>
      </c>
      <c r="G7010" s="25" t="s">
        <v>9505</v>
      </c>
      <c r="H7010" s="25" t="n">
        <v>4727</v>
      </c>
    </row>
    <row r="7011" customFormat="false" ht="15" hidden="false" customHeight="false" outlineLevel="0" collapsed="false">
      <c r="A7011" s="25" t="s">
        <v>8360</v>
      </c>
      <c r="B7011" s="25" t="s">
        <v>113</v>
      </c>
      <c r="C7011" s="25" t="s">
        <v>148</v>
      </c>
      <c r="D7011" s="25" t="s">
        <v>860</v>
      </c>
      <c r="E7011" s="25" t="s">
        <v>54</v>
      </c>
      <c r="F7011" s="25" t="s">
        <v>9393</v>
      </c>
      <c r="G7011" s="25" t="s">
        <v>9502</v>
      </c>
      <c r="H7011" s="25" t="n">
        <v>65</v>
      </c>
    </row>
    <row r="7012" customFormat="false" ht="15" hidden="false" customHeight="false" outlineLevel="0" collapsed="false">
      <c r="A7012" s="25" t="s">
        <v>1117</v>
      </c>
      <c r="B7012" s="25" t="s">
        <v>72</v>
      </c>
      <c r="C7012" s="25" t="s">
        <v>186</v>
      </c>
      <c r="D7012" s="25" t="s">
        <v>245</v>
      </c>
      <c r="E7012" s="25" t="s">
        <v>54</v>
      </c>
      <c r="F7012" s="25" t="s">
        <v>9393</v>
      </c>
      <c r="G7012" s="25" t="s">
        <v>9492</v>
      </c>
      <c r="H7012" s="25" t="n">
        <v>585</v>
      </c>
    </row>
    <row r="7013" customFormat="false" ht="15" hidden="false" customHeight="false" outlineLevel="0" collapsed="false">
      <c r="A7013" s="25" t="s">
        <v>6700</v>
      </c>
      <c r="B7013" s="25" t="s">
        <v>107</v>
      </c>
      <c r="C7013" s="25" t="s">
        <v>170</v>
      </c>
      <c r="E7013" s="25" t="s">
        <v>56</v>
      </c>
      <c r="F7013" s="25" t="s">
        <v>9393</v>
      </c>
    </row>
    <row r="7014" customFormat="false" ht="15" hidden="false" customHeight="false" outlineLevel="0" collapsed="false">
      <c r="A7014" s="25" t="s">
        <v>6701</v>
      </c>
      <c r="B7014" s="25" t="s">
        <v>107</v>
      </c>
      <c r="C7014" s="25" t="s">
        <v>148</v>
      </c>
      <c r="D7014" s="25" t="s">
        <v>2863</v>
      </c>
      <c r="E7014" s="25" t="s">
        <v>55</v>
      </c>
      <c r="F7014" s="25" t="s">
        <v>9393</v>
      </c>
      <c r="G7014" s="25" t="s">
        <v>9503</v>
      </c>
      <c r="H7014" s="25" t="n">
        <v>0</v>
      </c>
    </row>
    <row r="7015" customFormat="false" ht="15" hidden="false" customHeight="false" outlineLevel="0" collapsed="false">
      <c r="A7015" s="25" t="s">
        <v>3429</v>
      </c>
      <c r="B7015" s="25" t="s">
        <v>77</v>
      </c>
      <c r="C7015" s="25" t="s">
        <v>170</v>
      </c>
      <c r="D7015" s="25" t="s">
        <v>164</v>
      </c>
      <c r="E7015" s="25" t="s">
        <v>55</v>
      </c>
      <c r="F7015" s="25" t="s">
        <v>9393</v>
      </c>
      <c r="G7015" s="25" t="s">
        <v>9503</v>
      </c>
      <c r="H7015" s="25" t="n">
        <v>0</v>
      </c>
    </row>
    <row r="7016" customFormat="false" ht="15" hidden="false" customHeight="false" outlineLevel="0" collapsed="false">
      <c r="A7016" s="25" t="s">
        <v>3430</v>
      </c>
      <c r="B7016" s="25" t="s">
        <v>77</v>
      </c>
      <c r="C7016" s="25" t="s">
        <v>160</v>
      </c>
      <c r="D7016" s="25" t="s">
        <v>210</v>
      </c>
      <c r="E7016" s="25" t="s">
        <v>55</v>
      </c>
      <c r="F7016" s="25" t="s">
        <v>9393</v>
      </c>
      <c r="G7016" s="25" t="s">
        <v>9507</v>
      </c>
      <c r="H7016" s="25" t="n">
        <v>0</v>
      </c>
    </row>
    <row r="7017" customFormat="false" ht="15" hidden="false" customHeight="false" outlineLevel="0" collapsed="false">
      <c r="A7017" s="25" t="s">
        <v>3431</v>
      </c>
      <c r="B7017" s="25" t="s">
        <v>77</v>
      </c>
      <c r="C7017" s="25" t="s">
        <v>160</v>
      </c>
      <c r="D7017" s="25" t="s">
        <v>245</v>
      </c>
      <c r="E7017" s="25" t="s">
        <v>55</v>
      </c>
      <c r="F7017" s="25" t="s">
        <v>9393</v>
      </c>
      <c r="G7017" s="25" t="s">
        <v>9504</v>
      </c>
      <c r="H7017" s="25" t="n">
        <v>0</v>
      </c>
    </row>
    <row r="7018" customFormat="false" ht="15" hidden="false" customHeight="false" outlineLevel="0" collapsed="false">
      <c r="A7018" s="25" t="s">
        <v>3432</v>
      </c>
      <c r="B7018" s="25" t="s">
        <v>77</v>
      </c>
      <c r="C7018" s="25" t="s">
        <v>178</v>
      </c>
      <c r="D7018" s="25" t="s">
        <v>207</v>
      </c>
      <c r="E7018" s="25" t="s">
        <v>54</v>
      </c>
      <c r="F7018" s="25" t="s">
        <v>9393</v>
      </c>
      <c r="G7018" s="25" t="s">
        <v>9507</v>
      </c>
      <c r="H7018" s="25" t="n">
        <v>5708</v>
      </c>
    </row>
    <row r="7019" customFormat="false" ht="15" hidden="false" customHeight="false" outlineLevel="0" collapsed="false">
      <c r="A7019" s="25" t="s">
        <v>8676</v>
      </c>
      <c r="B7019" s="25" t="s">
        <v>116</v>
      </c>
      <c r="C7019" s="25" t="s">
        <v>148</v>
      </c>
      <c r="D7019" s="25" t="s">
        <v>195</v>
      </c>
      <c r="E7019" s="25" t="s">
        <v>55</v>
      </c>
      <c r="F7019" s="25" t="s">
        <v>9393</v>
      </c>
      <c r="G7019" s="25" t="s">
        <v>9505</v>
      </c>
      <c r="H7019" s="25" t="n">
        <v>0</v>
      </c>
    </row>
    <row r="7020" customFormat="false" ht="15" hidden="false" customHeight="false" outlineLevel="0" collapsed="false">
      <c r="A7020" s="25" t="s">
        <v>1409</v>
      </c>
      <c r="B7020" s="25" t="s">
        <v>73</v>
      </c>
      <c r="C7020" s="25" t="s">
        <v>186</v>
      </c>
      <c r="D7020" s="25" t="s">
        <v>151</v>
      </c>
      <c r="E7020" s="25" t="s">
        <v>54</v>
      </c>
      <c r="F7020" s="25" t="s">
        <v>9393</v>
      </c>
      <c r="G7020" s="25" t="s">
        <v>9450</v>
      </c>
      <c r="H7020" s="25" t="n">
        <v>571</v>
      </c>
    </row>
    <row r="7021" customFormat="false" ht="15" hidden="false" customHeight="false" outlineLevel="0" collapsed="false">
      <c r="A7021" s="25" t="s">
        <v>1410</v>
      </c>
      <c r="B7021" s="25" t="s">
        <v>73</v>
      </c>
      <c r="C7021" s="25" t="s">
        <v>186</v>
      </c>
      <c r="D7021" s="25" t="s">
        <v>231</v>
      </c>
      <c r="E7021" s="25" t="s">
        <v>54</v>
      </c>
      <c r="F7021" s="25" t="s">
        <v>9393</v>
      </c>
      <c r="G7021" s="25" t="s">
        <v>9491</v>
      </c>
      <c r="H7021" s="25" t="n">
        <v>619</v>
      </c>
    </row>
    <row r="7022" customFormat="false" ht="15" hidden="false" customHeight="false" outlineLevel="0" collapsed="false">
      <c r="A7022" s="25" t="s">
        <v>6032</v>
      </c>
      <c r="B7022" s="25" t="s">
        <v>97</v>
      </c>
      <c r="C7022" s="25" t="s">
        <v>160</v>
      </c>
      <c r="D7022" s="25" t="s">
        <v>3511</v>
      </c>
      <c r="E7022" s="25" t="s">
        <v>54</v>
      </c>
      <c r="F7022" s="25" t="s">
        <v>9393</v>
      </c>
      <c r="G7022" s="25" t="s">
        <v>9503</v>
      </c>
      <c r="H7022" s="25" t="n">
        <v>2984</v>
      </c>
    </row>
    <row r="7023" customFormat="false" ht="15" hidden="false" customHeight="false" outlineLevel="0" collapsed="false">
      <c r="A7023" s="25" t="s">
        <v>4344</v>
      </c>
      <c r="B7023" s="25" t="s">
        <v>88</v>
      </c>
      <c r="C7023" s="25" t="s">
        <v>186</v>
      </c>
      <c r="D7023" s="25" t="s">
        <v>663</v>
      </c>
      <c r="E7023" s="25" t="s">
        <v>54</v>
      </c>
      <c r="F7023" s="25" t="s">
        <v>9393</v>
      </c>
      <c r="G7023" s="25" t="s">
        <v>9501</v>
      </c>
      <c r="H7023" s="25" t="n">
        <v>558</v>
      </c>
    </row>
    <row r="7024" customFormat="false" ht="15" hidden="false" customHeight="false" outlineLevel="0" collapsed="false">
      <c r="A7024" s="25" t="s">
        <v>4345</v>
      </c>
      <c r="B7024" s="25" t="s">
        <v>88</v>
      </c>
      <c r="C7024" s="25" t="s">
        <v>148</v>
      </c>
      <c r="D7024" s="25" t="s">
        <v>218</v>
      </c>
      <c r="E7024" s="25" t="s">
        <v>54</v>
      </c>
      <c r="F7024" s="25" t="s">
        <v>9393</v>
      </c>
      <c r="G7024" s="25" t="s">
        <v>9461</v>
      </c>
      <c r="H7024" s="25" t="n">
        <v>57</v>
      </c>
    </row>
    <row r="7025" customFormat="false" ht="15" hidden="false" customHeight="false" outlineLevel="0" collapsed="false">
      <c r="A7025" s="25" t="s">
        <v>4587</v>
      </c>
      <c r="B7025" s="25" t="s">
        <v>86</v>
      </c>
      <c r="C7025" s="25" t="s">
        <v>148</v>
      </c>
      <c r="D7025" s="25" t="s">
        <v>1090</v>
      </c>
      <c r="E7025" s="25" t="s">
        <v>54</v>
      </c>
      <c r="F7025" s="25" t="s">
        <v>9393</v>
      </c>
      <c r="G7025" s="25" t="s">
        <v>9487</v>
      </c>
      <c r="H7025" s="25" t="n">
        <v>61</v>
      </c>
    </row>
    <row r="7026" customFormat="false" ht="15" hidden="false" customHeight="false" outlineLevel="0" collapsed="false">
      <c r="A7026" s="25" t="s">
        <v>558</v>
      </c>
      <c r="B7026" s="25" t="s">
        <v>69</v>
      </c>
      <c r="C7026" s="25" t="s">
        <v>186</v>
      </c>
      <c r="D7026" s="25" t="s">
        <v>195</v>
      </c>
      <c r="E7026" s="25" t="s">
        <v>54</v>
      </c>
      <c r="F7026" s="25" t="s">
        <v>9398</v>
      </c>
      <c r="G7026" s="25" t="s">
        <v>9499</v>
      </c>
      <c r="H7026" s="25" t="n">
        <v>543</v>
      </c>
    </row>
    <row r="7027" customFormat="false" ht="15" hidden="false" customHeight="false" outlineLevel="0" collapsed="false">
      <c r="A7027" s="25" t="s">
        <v>4913</v>
      </c>
      <c r="B7027" s="25" t="s">
        <v>98</v>
      </c>
      <c r="C7027" s="25" t="s">
        <v>9107</v>
      </c>
      <c r="D7027" s="25" t="s">
        <v>3373</v>
      </c>
      <c r="E7027" s="25" t="s">
        <v>54</v>
      </c>
      <c r="F7027" s="25" t="s">
        <v>9398</v>
      </c>
      <c r="G7027" s="25" t="s">
        <v>9464</v>
      </c>
      <c r="H7027" s="25" t="n">
        <v>4125</v>
      </c>
    </row>
    <row r="7028" customFormat="false" ht="15" hidden="false" customHeight="false" outlineLevel="0" collapsed="false">
      <c r="A7028" s="25" t="s">
        <v>5248</v>
      </c>
      <c r="B7028" s="25" t="s">
        <v>95</v>
      </c>
      <c r="C7028" s="25" t="s">
        <v>178</v>
      </c>
      <c r="D7028" s="25" t="s">
        <v>484</v>
      </c>
      <c r="E7028" s="25" t="s">
        <v>54</v>
      </c>
      <c r="F7028" s="25" t="s">
        <v>9398</v>
      </c>
      <c r="G7028" s="25" t="s">
        <v>9497</v>
      </c>
      <c r="H7028" s="25" t="n">
        <v>5301</v>
      </c>
    </row>
    <row r="7029" customFormat="false" ht="15" hidden="false" customHeight="false" outlineLevel="0" collapsed="false">
      <c r="A7029" s="25" t="s">
        <v>4040</v>
      </c>
      <c r="B7029" s="25" t="s">
        <v>87</v>
      </c>
      <c r="C7029" s="25" t="s">
        <v>186</v>
      </c>
      <c r="D7029" s="25" t="s">
        <v>1189</v>
      </c>
      <c r="E7029" s="25" t="s">
        <v>54</v>
      </c>
      <c r="F7029" s="25" t="s">
        <v>9398</v>
      </c>
      <c r="G7029" s="25" t="s">
        <v>9505</v>
      </c>
      <c r="H7029" s="25" t="n">
        <v>495</v>
      </c>
    </row>
    <row r="7030" customFormat="false" ht="15" hidden="false" customHeight="false" outlineLevel="0" collapsed="false">
      <c r="A7030" s="25" t="s">
        <v>4041</v>
      </c>
      <c r="B7030" s="25" t="s">
        <v>87</v>
      </c>
      <c r="C7030" s="25" t="s">
        <v>170</v>
      </c>
      <c r="D7030" s="25" t="s">
        <v>663</v>
      </c>
      <c r="E7030" s="25" t="s">
        <v>54</v>
      </c>
      <c r="F7030" s="25" t="s">
        <v>9398</v>
      </c>
      <c r="G7030" s="25" t="s">
        <v>9505</v>
      </c>
      <c r="H7030" s="25" t="n">
        <v>955</v>
      </c>
    </row>
    <row r="7031" customFormat="false" ht="15" hidden="false" customHeight="false" outlineLevel="0" collapsed="false">
      <c r="A7031" s="25" t="s">
        <v>5518</v>
      </c>
      <c r="B7031" s="25" t="s">
        <v>94</v>
      </c>
      <c r="C7031" s="25" t="s">
        <v>170</v>
      </c>
      <c r="D7031" s="25" t="s">
        <v>2530</v>
      </c>
      <c r="E7031" s="25" t="s">
        <v>54</v>
      </c>
      <c r="F7031" s="25" t="s">
        <v>9398</v>
      </c>
      <c r="G7031" s="25" t="s">
        <v>9504</v>
      </c>
      <c r="H7031" s="25" t="n">
        <v>1225</v>
      </c>
    </row>
    <row r="7032" customFormat="false" ht="15" hidden="false" customHeight="false" outlineLevel="0" collapsed="false">
      <c r="A7032" s="25" t="s">
        <v>2374</v>
      </c>
      <c r="B7032" s="25" t="s">
        <v>80</v>
      </c>
      <c r="C7032" s="25" t="s">
        <v>9107</v>
      </c>
      <c r="D7032" s="25" t="s">
        <v>145</v>
      </c>
      <c r="E7032" s="25" t="s">
        <v>55</v>
      </c>
      <c r="F7032" s="25" t="s">
        <v>9398</v>
      </c>
      <c r="G7032" s="25" t="s">
        <v>9502</v>
      </c>
      <c r="H7032" s="25" t="n">
        <v>0</v>
      </c>
    </row>
    <row r="7033" customFormat="false" ht="15" hidden="false" customHeight="false" outlineLevel="0" collapsed="false">
      <c r="A7033" s="25" t="s">
        <v>2375</v>
      </c>
      <c r="B7033" s="25" t="s">
        <v>80</v>
      </c>
      <c r="C7033" s="25" t="s">
        <v>186</v>
      </c>
      <c r="D7033" s="25" t="s">
        <v>184</v>
      </c>
      <c r="E7033" s="25" t="s">
        <v>54</v>
      </c>
      <c r="F7033" s="25" t="s">
        <v>9398</v>
      </c>
      <c r="G7033" s="25" t="s">
        <v>9492</v>
      </c>
      <c r="H7033" s="25" t="n">
        <v>608</v>
      </c>
    </row>
    <row r="7034" customFormat="false" ht="15" hidden="false" customHeight="false" outlineLevel="0" collapsed="false">
      <c r="A7034" s="25" t="s">
        <v>2376</v>
      </c>
      <c r="B7034" s="25" t="s">
        <v>80</v>
      </c>
      <c r="C7034" s="25" t="s">
        <v>9107</v>
      </c>
      <c r="D7034" s="25" t="s">
        <v>266</v>
      </c>
      <c r="E7034" s="25" t="s">
        <v>54</v>
      </c>
      <c r="F7034" s="25" t="s">
        <v>9398</v>
      </c>
      <c r="G7034" s="25" t="s">
        <v>9445</v>
      </c>
      <c r="H7034" s="25" t="n">
        <v>4515</v>
      </c>
    </row>
    <row r="7035" customFormat="false" ht="15" hidden="false" customHeight="false" outlineLevel="0" collapsed="false">
      <c r="A7035" s="25" t="s">
        <v>5787</v>
      </c>
      <c r="B7035" s="25" t="s">
        <v>96</v>
      </c>
      <c r="C7035" s="25" t="s">
        <v>9107</v>
      </c>
      <c r="D7035" s="25" t="s">
        <v>421</v>
      </c>
      <c r="E7035" s="25" t="s">
        <v>55</v>
      </c>
      <c r="F7035" s="25" t="s">
        <v>9398</v>
      </c>
      <c r="G7035" s="25" t="s">
        <v>9506</v>
      </c>
      <c r="H7035" s="25" t="n">
        <v>0</v>
      </c>
    </row>
    <row r="7036" customFormat="false" ht="15" hidden="false" customHeight="false" outlineLevel="0" collapsed="false">
      <c r="A7036" s="25" t="s">
        <v>6218</v>
      </c>
      <c r="B7036" s="25" t="s">
        <v>108</v>
      </c>
      <c r="C7036" s="25" t="s">
        <v>160</v>
      </c>
      <c r="D7036" s="25" t="s">
        <v>609</v>
      </c>
      <c r="E7036" s="25" t="s">
        <v>54</v>
      </c>
      <c r="F7036" s="25" t="s">
        <v>9398</v>
      </c>
      <c r="G7036" s="25" t="s">
        <v>9473</v>
      </c>
      <c r="H7036" s="25" t="n">
        <v>3772</v>
      </c>
    </row>
    <row r="7037" customFormat="false" ht="15" hidden="false" customHeight="false" outlineLevel="0" collapsed="false">
      <c r="A7037" s="25" t="s">
        <v>4186</v>
      </c>
      <c r="B7037" s="25" t="s">
        <v>89</v>
      </c>
      <c r="C7037" s="25" t="s">
        <v>160</v>
      </c>
      <c r="D7037" s="25" t="s">
        <v>494</v>
      </c>
      <c r="E7037" s="25" t="s">
        <v>55</v>
      </c>
      <c r="F7037" s="25" t="s">
        <v>9398</v>
      </c>
      <c r="G7037" s="25" t="s">
        <v>9505</v>
      </c>
      <c r="H7037" s="25" t="n">
        <v>0</v>
      </c>
    </row>
    <row r="7038" customFormat="false" ht="15" hidden="false" customHeight="false" outlineLevel="0" collapsed="false">
      <c r="A7038" s="25" t="s">
        <v>2810</v>
      </c>
      <c r="B7038" s="25" t="s">
        <v>78</v>
      </c>
      <c r="C7038" s="25" t="s">
        <v>186</v>
      </c>
      <c r="D7038" s="25" t="s">
        <v>151</v>
      </c>
      <c r="E7038" s="25" t="s">
        <v>54</v>
      </c>
      <c r="F7038" s="25" t="s">
        <v>9398</v>
      </c>
      <c r="G7038" s="25" t="s">
        <v>9475</v>
      </c>
      <c r="H7038" s="25" t="n">
        <v>540</v>
      </c>
    </row>
    <row r="7039" customFormat="false" ht="15" hidden="false" customHeight="false" outlineLevel="0" collapsed="false">
      <c r="A7039" s="25" t="s">
        <v>2811</v>
      </c>
      <c r="B7039" s="25" t="s">
        <v>78</v>
      </c>
      <c r="C7039" s="25" t="s">
        <v>160</v>
      </c>
      <c r="D7039" s="25" t="s">
        <v>210</v>
      </c>
      <c r="E7039" s="25" t="s">
        <v>54</v>
      </c>
      <c r="F7039" s="25" t="s">
        <v>9398</v>
      </c>
      <c r="G7039" s="25" t="s">
        <v>9407</v>
      </c>
      <c r="H7039" s="25" t="n">
        <v>2800</v>
      </c>
    </row>
    <row r="7040" customFormat="false" ht="15" hidden="false" customHeight="false" outlineLevel="0" collapsed="false">
      <c r="A7040" s="25" t="s">
        <v>2812</v>
      </c>
      <c r="B7040" s="25" t="s">
        <v>78</v>
      </c>
      <c r="C7040" s="25" t="s">
        <v>160</v>
      </c>
      <c r="D7040" s="25" t="s">
        <v>176</v>
      </c>
      <c r="E7040" s="25" t="s">
        <v>54</v>
      </c>
      <c r="F7040" s="25" t="s">
        <v>9398</v>
      </c>
      <c r="G7040" s="25" t="s">
        <v>9505</v>
      </c>
      <c r="H7040" s="25" t="n">
        <v>3250</v>
      </c>
    </row>
    <row r="7041" customFormat="false" ht="15" hidden="false" customHeight="false" outlineLevel="0" collapsed="false">
      <c r="A7041" s="25" t="s">
        <v>6416</v>
      </c>
      <c r="B7041" s="25" t="s">
        <v>106</v>
      </c>
      <c r="C7041" s="25" t="s">
        <v>170</v>
      </c>
      <c r="D7041" s="25" t="s">
        <v>2863</v>
      </c>
      <c r="E7041" s="25" t="s">
        <v>54</v>
      </c>
      <c r="F7041" s="25" t="s">
        <v>9398</v>
      </c>
      <c r="G7041" s="25" t="s">
        <v>9507</v>
      </c>
      <c r="H7041" s="25" t="n">
        <v>1232</v>
      </c>
    </row>
    <row r="7042" customFormat="false" ht="15" hidden="false" customHeight="false" outlineLevel="0" collapsed="false">
      <c r="A7042" s="25" t="s">
        <v>6417</v>
      </c>
      <c r="B7042" s="25" t="s">
        <v>106</v>
      </c>
      <c r="C7042" s="25" t="s">
        <v>160</v>
      </c>
      <c r="D7042" s="25" t="s">
        <v>428</v>
      </c>
      <c r="E7042" s="25" t="s">
        <v>54</v>
      </c>
      <c r="F7042" s="25" t="s">
        <v>9398</v>
      </c>
      <c r="G7042" s="25" t="s">
        <v>9504</v>
      </c>
      <c r="H7042" s="25" t="n">
        <v>2811</v>
      </c>
    </row>
    <row r="7043" customFormat="false" ht="15" hidden="false" customHeight="false" outlineLevel="0" collapsed="false">
      <c r="A7043" s="25" t="s">
        <v>7591</v>
      </c>
      <c r="B7043" s="25" t="s">
        <v>112</v>
      </c>
      <c r="C7043" s="25" t="s">
        <v>9107</v>
      </c>
      <c r="E7043" s="25" t="s">
        <v>56</v>
      </c>
      <c r="F7043" s="25" t="s">
        <v>9398</v>
      </c>
    </row>
    <row r="7044" customFormat="false" ht="15" hidden="false" customHeight="false" outlineLevel="0" collapsed="false">
      <c r="A7044" s="25" t="s">
        <v>7592</v>
      </c>
      <c r="B7044" s="25" t="s">
        <v>112</v>
      </c>
      <c r="C7044" s="25" t="s">
        <v>170</v>
      </c>
      <c r="D7044" s="25" t="s">
        <v>1778</v>
      </c>
      <c r="E7044" s="25" t="s">
        <v>54</v>
      </c>
      <c r="F7044" s="25" t="s">
        <v>9398</v>
      </c>
      <c r="G7044" s="25" t="s">
        <v>9468</v>
      </c>
      <c r="H7044" s="25" t="n">
        <v>1178</v>
      </c>
    </row>
    <row r="7045" customFormat="false" ht="15" hidden="false" customHeight="false" outlineLevel="0" collapsed="false">
      <c r="A7045" s="25" t="s">
        <v>3155</v>
      </c>
      <c r="B7045" s="25" t="s">
        <v>76</v>
      </c>
      <c r="C7045" s="25" t="s">
        <v>9107</v>
      </c>
      <c r="D7045" s="25" t="s">
        <v>162</v>
      </c>
      <c r="E7045" s="25" t="s">
        <v>54</v>
      </c>
      <c r="F7045" s="25" t="s">
        <v>9398</v>
      </c>
      <c r="G7045" s="25" t="s">
        <v>9480</v>
      </c>
      <c r="H7045" s="25" t="n">
        <v>4869</v>
      </c>
    </row>
    <row r="7046" customFormat="false" ht="15" hidden="false" customHeight="false" outlineLevel="0" collapsed="false">
      <c r="A7046" s="25" t="s">
        <v>7937</v>
      </c>
      <c r="B7046" s="25" t="s">
        <v>114</v>
      </c>
      <c r="C7046" s="25" t="s">
        <v>160</v>
      </c>
      <c r="D7046" s="25" t="s">
        <v>3075</v>
      </c>
      <c r="E7046" s="25" t="s">
        <v>55</v>
      </c>
      <c r="F7046" s="25" t="s">
        <v>9398</v>
      </c>
      <c r="G7046" s="25" t="s">
        <v>9484</v>
      </c>
      <c r="H7046" s="25" t="n">
        <v>0</v>
      </c>
    </row>
    <row r="7047" customFormat="false" ht="15" hidden="false" customHeight="false" outlineLevel="0" collapsed="false">
      <c r="A7047" s="25" t="s">
        <v>1118</v>
      </c>
      <c r="B7047" s="25" t="s">
        <v>72</v>
      </c>
      <c r="C7047" s="25" t="s">
        <v>178</v>
      </c>
      <c r="D7047" s="25" t="s">
        <v>169</v>
      </c>
      <c r="E7047" s="25" t="s">
        <v>55</v>
      </c>
      <c r="F7047" s="25" t="s">
        <v>9398</v>
      </c>
      <c r="G7047" s="25" t="s">
        <v>9502</v>
      </c>
      <c r="H7047" s="25" t="n">
        <v>0</v>
      </c>
    </row>
    <row r="7048" customFormat="false" ht="15" hidden="false" customHeight="false" outlineLevel="0" collapsed="false">
      <c r="A7048" s="25" t="s">
        <v>1119</v>
      </c>
      <c r="B7048" s="25" t="s">
        <v>72</v>
      </c>
      <c r="C7048" s="25" t="s">
        <v>186</v>
      </c>
      <c r="D7048" s="25" t="s">
        <v>218</v>
      </c>
      <c r="E7048" s="25" t="s">
        <v>54</v>
      </c>
      <c r="F7048" s="25" t="s">
        <v>9398</v>
      </c>
      <c r="G7048" s="25" t="s">
        <v>9473</v>
      </c>
      <c r="H7048" s="25" t="n">
        <v>507</v>
      </c>
    </row>
    <row r="7049" customFormat="false" ht="15" hidden="false" customHeight="false" outlineLevel="0" collapsed="false">
      <c r="A7049" s="25" t="s">
        <v>1120</v>
      </c>
      <c r="B7049" s="25" t="s">
        <v>72</v>
      </c>
      <c r="C7049" s="25" t="s">
        <v>160</v>
      </c>
      <c r="D7049" s="25" t="s">
        <v>151</v>
      </c>
      <c r="E7049" s="25" t="s">
        <v>54</v>
      </c>
      <c r="F7049" s="25" t="s">
        <v>9398</v>
      </c>
      <c r="G7049" s="25" t="s">
        <v>9506</v>
      </c>
      <c r="H7049" s="25" t="n">
        <v>3681</v>
      </c>
    </row>
    <row r="7050" customFormat="false" ht="15" hidden="false" customHeight="false" outlineLevel="0" collapsed="false">
      <c r="A7050" s="25" t="s">
        <v>6702</v>
      </c>
      <c r="B7050" s="25" t="s">
        <v>107</v>
      </c>
      <c r="C7050" s="25" t="s">
        <v>170</v>
      </c>
      <c r="D7050" s="25" t="s">
        <v>1646</v>
      </c>
      <c r="E7050" s="25" t="s">
        <v>55</v>
      </c>
      <c r="F7050" s="25" t="s">
        <v>9398</v>
      </c>
      <c r="G7050" s="25" t="s">
        <v>9501</v>
      </c>
      <c r="H7050" s="25" t="n">
        <v>0</v>
      </c>
    </row>
    <row r="7051" customFormat="false" ht="15" hidden="false" customHeight="false" outlineLevel="0" collapsed="false">
      <c r="A7051" s="25" t="s">
        <v>3433</v>
      </c>
      <c r="B7051" s="25" t="s">
        <v>77</v>
      </c>
      <c r="C7051" s="25" t="s">
        <v>170</v>
      </c>
      <c r="D7051" s="25" t="s">
        <v>237</v>
      </c>
      <c r="E7051" s="25" t="s">
        <v>55</v>
      </c>
      <c r="F7051" s="25" t="s">
        <v>9398</v>
      </c>
      <c r="G7051" s="25" t="s">
        <v>9502</v>
      </c>
      <c r="H7051" s="25" t="n">
        <v>0</v>
      </c>
    </row>
    <row r="7052" customFormat="false" ht="15" hidden="false" customHeight="false" outlineLevel="0" collapsed="false">
      <c r="A7052" s="25" t="s">
        <v>3434</v>
      </c>
      <c r="B7052" s="25" t="s">
        <v>77</v>
      </c>
      <c r="C7052" s="25" t="s">
        <v>178</v>
      </c>
      <c r="D7052" s="25" t="s">
        <v>162</v>
      </c>
      <c r="E7052" s="25" t="s">
        <v>54</v>
      </c>
      <c r="F7052" s="25" t="s">
        <v>9398</v>
      </c>
      <c r="G7052" s="25" t="s">
        <v>9505</v>
      </c>
      <c r="H7052" s="25" t="n">
        <v>5280</v>
      </c>
    </row>
    <row r="7053" customFormat="false" ht="15" hidden="false" customHeight="false" outlineLevel="0" collapsed="false">
      <c r="A7053" s="25" t="s">
        <v>6888</v>
      </c>
      <c r="B7053" s="25" t="s">
        <v>105</v>
      </c>
      <c r="C7053" s="25" t="s">
        <v>2445</v>
      </c>
      <c r="D7053" s="25" t="s">
        <v>661</v>
      </c>
      <c r="E7053" s="25" t="s">
        <v>56</v>
      </c>
      <c r="F7053" s="25" t="s">
        <v>9398</v>
      </c>
    </row>
    <row r="7054" customFormat="false" ht="15" hidden="false" customHeight="false" outlineLevel="0" collapsed="false">
      <c r="A7054" s="25" t="s">
        <v>6889</v>
      </c>
      <c r="B7054" s="25" t="s">
        <v>105</v>
      </c>
      <c r="C7054" s="25" t="s">
        <v>148</v>
      </c>
      <c r="D7054" s="25" t="s">
        <v>1187</v>
      </c>
      <c r="E7054" s="25" t="s">
        <v>54</v>
      </c>
      <c r="F7054" s="25" t="s">
        <v>9398</v>
      </c>
      <c r="G7054" s="25" t="s">
        <v>9462</v>
      </c>
      <c r="H7054" s="25" t="n">
        <v>50</v>
      </c>
    </row>
    <row r="7055" customFormat="false" ht="15" hidden="false" customHeight="false" outlineLevel="0" collapsed="false">
      <c r="A7055" s="25" t="s">
        <v>1740</v>
      </c>
      <c r="B7055" s="25" t="s">
        <v>71</v>
      </c>
      <c r="C7055" s="25" t="s">
        <v>148</v>
      </c>
      <c r="D7055" s="25" t="s">
        <v>248</v>
      </c>
      <c r="E7055" s="25" t="s">
        <v>54</v>
      </c>
      <c r="F7055" s="25" t="s">
        <v>9398</v>
      </c>
      <c r="G7055" s="25" t="s">
        <v>9406</v>
      </c>
      <c r="H7055" s="25" t="n">
        <v>59</v>
      </c>
    </row>
    <row r="7056" customFormat="false" ht="15" hidden="false" customHeight="false" outlineLevel="0" collapsed="false">
      <c r="A7056" s="25" t="s">
        <v>7295</v>
      </c>
      <c r="B7056" s="25" t="s">
        <v>104</v>
      </c>
      <c r="C7056" s="25" t="s">
        <v>160</v>
      </c>
      <c r="D7056" s="25" t="s">
        <v>494</v>
      </c>
      <c r="E7056" s="25" t="s">
        <v>54</v>
      </c>
      <c r="F7056" s="25" t="s">
        <v>9398</v>
      </c>
      <c r="G7056" s="25" t="s">
        <v>9503</v>
      </c>
      <c r="H7056" s="25" t="n">
        <v>3794</v>
      </c>
    </row>
    <row r="7057" customFormat="false" ht="15" hidden="false" customHeight="false" outlineLevel="0" collapsed="false">
      <c r="A7057" s="25" t="s">
        <v>4713</v>
      </c>
      <c r="B7057" s="25" t="s">
        <v>90</v>
      </c>
      <c r="C7057" s="25" t="s">
        <v>160</v>
      </c>
      <c r="D7057" s="25" t="s">
        <v>484</v>
      </c>
      <c r="E7057" s="25" t="s">
        <v>54</v>
      </c>
      <c r="F7057" s="25" t="s">
        <v>9398</v>
      </c>
      <c r="G7057" s="25" t="s">
        <v>9503</v>
      </c>
      <c r="H7057" s="25" t="n">
        <v>3786</v>
      </c>
    </row>
    <row r="7058" customFormat="false" ht="15" hidden="false" customHeight="false" outlineLevel="0" collapsed="false">
      <c r="A7058" s="25" t="s">
        <v>5249</v>
      </c>
      <c r="B7058" s="25" t="s">
        <v>95</v>
      </c>
      <c r="C7058" s="25" t="s">
        <v>170</v>
      </c>
      <c r="D7058" s="25" t="s">
        <v>218</v>
      </c>
      <c r="E7058" s="25" t="s">
        <v>55</v>
      </c>
      <c r="F7058" s="25" t="s">
        <v>9408</v>
      </c>
      <c r="G7058" s="25" t="s">
        <v>9507</v>
      </c>
      <c r="H7058" s="25" t="n">
        <v>0</v>
      </c>
    </row>
    <row r="7059" customFormat="false" ht="15" hidden="false" customHeight="false" outlineLevel="0" collapsed="false">
      <c r="A7059" s="25" t="s">
        <v>5788</v>
      </c>
      <c r="B7059" s="25" t="s">
        <v>96</v>
      </c>
      <c r="C7059" s="25" t="s">
        <v>160</v>
      </c>
      <c r="D7059" s="25" t="s">
        <v>639</v>
      </c>
      <c r="E7059" s="25" t="s">
        <v>55</v>
      </c>
      <c r="F7059" s="25" t="s">
        <v>9408</v>
      </c>
      <c r="G7059" s="25" t="s">
        <v>9476</v>
      </c>
      <c r="H7059" s="25" t="n">
        <v>0</v>
      </c>
    </row>
    <row r="7060" customFormat="false" ht="15" hidden="false" customHeight="false" outlineLevel="0" collapsed="false">
      <c r="A7060" s="25" t="s">
        <v>5789</v>
      </c>
      <c r="B7060" s="25" t="s">
        <v>96</v>
      </c>
      <c r="C7060" s="25" t="s">
        <v>9107</v>
      </c>
      <c r="D7060" s="25" t="s">
        <v>1671</v>
      </c>
      <c r="E7060" s="25" t="s">
        <v>54</v>
      </c>
      <c r="F7060" s="25" t="s">
        <v>9408</v>
      </c>
      <c r="G7060" s="25" t="s">
        <v>9507</v>
      </c>
      <c r="H7060" s="25" t="n">
        <v>5553</v>
      </c>
    </row>
    <row r="7061" customFormat="false" ht="15" hidden="false" customHeight="false" outlineLevel="0" collapsed="false">
      <c r="A7061" s="25" t="s">
        <v>5790</v>
      </c>
      <c r="B7061" s="25" t="s">
        <v>96</v>
      </c>
      <c r="C7061" s="25" t="s">
        <v>160</v>
      </c>
      <c r="D7061" s="25" t="s">
        <v>1158</v>
      </c>
      <c r="E7061" s="25" t="s">
        <v>54</v>
      </c>
      <c r="F7061" s="25" t="s">
        <v>9408</v>
      </c>
      <c r="G7061" s="25" t="s">
        <v>9509</v>
      </c>
      <c r="H7061" s="25" t="n">
        <v>3557</v>
      </c>
    </row>
    <row r="7062" customFormat="false" ht="15" hidden="false" customHeight="false" outlineLevel="0" collapsed="false">
      <c r="A7062" s="25" t="s">
        <v>6219</v>
      </c>
      <c r="B7062" s="25" t="s">
        <v>108</v>
      </c>
      <c r="C7062" s="25" t="s">
        <v>148</v>
      </c>
      <c r="D7062" s="25" t="s">
        <v>609</v>
      </c>
      <c r="E7062" s="25" t="s">
        <v>54</v>
      </c>
      <c r="F7062" s="25" t="s">
        <v>9408</v>
      </c>
      <c r="G7062" s="25" t="s">
        <v>9509</v>
      </c>
      <c r="H7062" s="25" t="n">
        <v>63</v>
      </c>
    </row>
    <row r="7063" customFormat="false" ht="15" hidden="false" customHeight="false" outlineLevel="0" collapsed="false">
      <c r="A7063" s="25" t="s">
        <v>2813</v>
      </c>
      <c r="B7063" s="25" t="s">
        <v>78</v>
      </c>
      <c r="C7063" s="25" t="s">
        <v>186</v>
      </c>
      <c r="D7063" s="25" t="s">
        <v>184</v>
      </c>
      <c r="E7063" s="25" t="s">
        <v>55</v>
      </c>
      <c r="F7063" s="25" t="s">
        <v>9408</v>
      </c>
      <c r="G7063" s="25" t="s">
        <v>9435</v>
      </c>
      <c r="H7063" s="25" t="n">
        <v>0</v>
      </c>
    </row>
    <row r="7064" customFormat="false" ht="15" hidden="false" customHeight="false" outlineLevel="0" collapsed="false">
      <c r="A7064" s="25" t="s">
        <v>1121</v>
      </c>
      <c r="B7064" s="25" t="s">
        <v>72</v>
      </c>
      <c r="C7064" s="25" t="s">
        <v>160</v>
      </c>
      <c r="D7064" s="25" t="s">
        <v>231</v>
      </c>
      <c r="E7064" s="25" t="s">
        <v>54</v>
      </c>
      <c r="F7064" s="25" t="s">
        <v>9408</v>
      </c>
      <c r="G7064" s="25" t="s">
        <v>9506</v>
      </c>
      <c r="H7064" s="25" t="n">
        <v>3704</v>
      </c>
    </row>
    <row r="7065" customFormat="false" ht="15" hidden="false" customHeight="false" outlineLevel="0" collapsed="false">
      <c r="A7065" s="25" t="s">
        <v>6703</v>
      </c>
      <c r="B7065" s="25" t="s">
        <v>107</v>
      </c>
      <c r="C7065" s="25" t="s">
        <v>9107</v>
      </c>
      <c r="E7065" s="25" t="s">
        <v>56</v>
      </c>
      <c r="F7065" s="25" t="s">
        <v>9408</v>
      </c>
    </row>
    <row r="7066" customFormat="false" ht="15" hidden="false" customHeight="false" outlineLevel="0" collapsed="false">
      <c r="A7066" s="25" t="s">
        <v>3435</v>
      </c>
      <c r="B7066" s="25" t="s">
        <v>77</v>
      </c>
      <c r="C7066" s="25" t="s">
        <v>170</v>
      </c>
      <c r="D7066" s="25" t="s">
        <v>154</v>
      </c>
      <c r="E7066" s="25" t="s">
        <v>55</v>
      </c>
      <c r="F7066" s="25" t="s">
        <v>9408</v>
      </c>
      <c r="G7066" s="25" t="s">
        <v>9422</v>
      </c>
      <c r="H7066" s="25" t="n">
        <v>0</v>
      </c>
    </row>
    <row r="7067" customFormat="false" ht="15" hidden="false" customHeight="false" outlineLevel="0" collapsed="false">
      <c r="A7067" s="25" t="s">
        <v>3436</v>
      </c>
      <c r="B7067" s="25" t="s">
        <v>77</v>
      </c>
      <c r="C7067" s="25" t="s">
        <v>160</v>
      </c>
      <c r="D7067" s="25" t="s">
        <v>195</v>
      </c>
      <c r="E7067" s="25" t="s">
        <v>55</v>
      </c>
      <c r="F7067" s="25" t="s">
        <v>9408</v>
      </c>
      <c r="G7067" s="25" t="s">
        <v>9503</v>
      </c>
      <c r="H7067" s="25" t="n">
        <v>0</v>
      </c>
    </row>
    <row r="7068" customFormat="false" ht="15" hidden="false" customHeight="false" outlineLevel="0" collapsed="false">
      <c r="A7068" s="25" t="s">
        <v>3437</v>
      </c>
      <c r="B7068" s="25" t="s">
        <v>77</v>
      </c>
      <c r="C7068" s="25" t="s">
        <v>170</v>
      </c>
      <c r="D7068" s="25" t="s">
        <v>145</v>
      </c>
      <c r="E7068" s="25" t="s">
        <v>54</v>
      </c>
      <c r="F7068" s="25" t="s">
        <v>9408</v>
      </c>
      <c r="G7068" s="25" t="s">
        <v>9487</v>
      </c>
      <c r="H7068" s="25" t="n">
        <v>1133</v>
      </c>
    </row>
    <row r="7069" customFormat="false" ht="15" hidden="false" customHeight="false" outlineLevel="0" collapsed="false">
      <c r="A7069" s="25" t="s">
        <v>8677</v>
      </c>
      <c r="B7069" s="25" t="s">
        <v>116</v>
      </c>
      <c r="C7069" s="25" t="s">
        <v>170</v>
      </c>
      <c r="D7069" s="25" t="s">
        <v>1158</v>
      </c>
      <c r="E7069" s="25" t="s">
        <v>54</v>
      </c>
      <c r="F7069" s="25" t="s">
        <v>9408</v>
      </c>
      <c r="G7069" s="25" t="s">
        <v>9482</v>
      </c>
      <c r="H7069" s="25" t="n">
        <v>1292</v>
      </c>
    </row>
    <row r="7070" customFormat="false" ht="15" hidden="false" customHeight="false" outlineLevel="0" collapsed="false">
      <c r="A7070" s="25" t="s">
        <v>6890</v>
      </c>
      <c r="B7070" s="25" t="s">
        <v>105</v>
      </c>
      <c r="C7070" s="25" t="s">
        <v>160</v>
      </c>
      <c r="D7070" s="25" t="s">
        <v>478</v>
      </c>
      <c r="E7070" s="25" t="s">
        <v>54</v>
      </c>
      <c r="F7070" s="25" t="s">
        <v>9408</v>
      </c>
      <c r="G7070" s="25" t="s">
        <v>9465</v>
      </c>
      <c r="H7070" s="25" t="n">
        <v>3278</v>
      </c>
    </row>
    <row r="7071" customFormat="false" ht="15" hidden="false" customHeight="false" outlineLevel="0" collapsed="false">
      <c r="A7071" s="25" t="s">
        <v>1741</v>
      </c>
      <c r="B7071" s="25" t="s">
        <v>71</v>
      </c>
      <c r="C7071" s="25" t="s">
        <v>148</v>
      </c>
      <c r="D7071" s="25" t="s">
        <v>191</v>
      </c>
      <c r="E7071" s="25" t="s">
        <v>54</v>
      </c>
      <c r="F7071" s="25" t="s">
        <v>9408</v>
      </c>
      <c r="G7071" s="25" t="s">
        <v>9505</v>
      </c>
      <c r="H7071" s="25" t="n">
        <v>55</v>
      </c>
    </row>
    <row r="7072" customFormat="false" ht="15" hidden="false" customHeight="false" outlineLevel="0" collapsed="false">
      <c r="A7072" s="25" t="s">
        <v>7296</v>
      </c>
      <c r="B7072" s="25" t="s">
        <v>104</v>
      </c>
      <c r="C7072" s="25" t="s">
        <v>186</v>
      </c>
      <c r="D7072" s="25" t="s">
        <v>1187</v>
      </c>
      <c r="E7072" s="25" t="s">
        <v>54</v>
      </c>
      <c r="F7072" s="25" t="s">
        <v>9408</v>
      </c>
      <c r="G7072" s="25" t="s">
        <v>9494</v>
      </c>
      <c r="H7072" s="25" t="n">
        <v>498</v>
      </c>
    </row>
    <row r="7073" customFormat="false" ht="15" hidden="false" customHeight="false" outlineLevel="0" collapsed="false">
      <c r="A7073" s="25" t="s">
        <v>7297</v>
      </c>
      <c r="B7073" s="25" t="s">
        <v>104</v>
      </c>
      <c r="C7073" s="25" t="s">
        <v>148</v>
      </c>
      <c r="D7073" s="25" t="s">
        <v>860</v>
      </c>
      <c r="E7073" s="25" t="s">
        <v>54</v>
      </c>
      <c r="F7073" s="25" t="s">
        <v>9408</v>
      </c>
      <c r="G7073" s="25" t="s">
        <v>9490</v>
      </c>
      <c r="H7073" s="25" t="n">
        <v>55</v>
      </c>
    </row>
    <row r="7074" customFormat="false" ht="15" hidden="false" customHeight="false" outlineLevel="0" collapsed="false">
      <c r="A7074" s="25" t="s">
        <v>4714</v>
      </c>
      <c r="B7074" s="25" t="s">
        <v>90</v>
      </c>
      <c r="C7074" s="25" t="s">
        <v>178</v>
      </c>
      <c r="E7074" s="25" t="s">
        <v>56</v>
      </c>
      <c r="F7074" s="25" t="s">
        <v>9408</v>
      </c>
    </row>
    <row r="7075" customFormat="false" ht="15" hidden="false" customHeight="false" outlineLevel="0" collapsed="false">
      <c r="A7075" s="25" t="s">
        <v>9006</v>
      </c>
      <c r="B7075" s="25" t="s">
        <v>115</v>
      </c>
      <c r="C7075" s="25" t="s">
        <v>186</v>
      </c>
      <c r="D7075" s="25" t="s">
        <v>3075</v>
      </c>
      <c r="E7075" s="25" t="s">
        <v>54</v>
      </c>
      <c r="F7075" s="25" t="s">
        <v>9408</v>
      </c>
      <c r="G7075" s="25" t="s">
        <v>9505</v>
      </c>
      <c r="H7075" s="25" t="n">
        <v>571</v>
      </c>
    </row>
    <row r="7076" customFormat="false" ht="15" hidden="false" customHeight="false" outlineLevel="0" collapsed="false">
      <c r="A7076" s="25" t="s">
        <v>5519</v>
      </c>
      <c r="B7076" s="25" t="s">
        <v>94</v>
      </c>
      <c r="C7076" s="25" t="s">
        <v>170</v>
      </c>
      <c r="E7076" s="25" t="s">
        <v>56</v>
      </c>
      <c r="F7076" s="25" t="s">
        <v>9406</v>
      </c>
    </row>
    <row r="7077" customFormat="false" ht="15" hidden="false" customHeight="false" outlineLevel="0" collapsed="false">
      <c r="A7077" s="25" t="s">
        <v>5520</v>
      </c>
      <c r="B7077" s="25" t="s">
        <v>94</v>
      </c>
      <c r="C7077" s="25" t="s">
        <v>9107</v>
      </c>
      <c r="D7077" s="25" t="s">
        <v>445</v>
      </c>
      <c r="E7077" s="25" t="s">
        <v>54</v>
      </c>
      <c r="F7077" s="25" t="s">
        <v>9406</v>
      </c>
      <c r="G7077" s="25" t="s">
        <v>9505</v>
      </c>
      <c r="H7077" s="25" t="n">
        <v>4942</v>
      </c>
    </row>
    <row r="7078" customFormat="false" ht="15" hidden="false" customHeight="false" outlineLevel="0" collapsed="false">
      <c r="A7078" s="25" t="s">
        <v>2377</v>
      </c>
      <c r="B7078" s="25" t="s">
        <v>80</v>
      </c>
      <c r="C7078" s="25" t="s">
        <v>170</v>
      </c>
      <c r="D7078" s="25" t="s">
        <v>225</v>
      </c>
      <c r="E7078" s="25" t="s">
        <v>55</v>
      </c>
      <c r="F7078" s="25" t="s">
        <v>9406</v>
      </c>
      <c r="G7078" s="25" t="s">
        <v>9505</v>
      </c>
      <c r="H7078" s="25" t="n">
        <v>0</v>
      </c>
    </row>
    <row r="7079" customFormat="false" ht="15" hidden="false" customHeight="false" outlineLevel="0" collapsed="false">
      <c r="A7079" s="25" t="s">
        <v>5791</v>
      </c>
      <c r="B7079" s="25" t="s">
        <v>96</v>
      </c>
      <c r="C7079" s="25" t="s">
        <v>148</v>
      </c>
      <c r="D7079" s="25" t="s">
        <v>663</v>
      </c>
      <c r="E7079" s="25" t="s">
        <v>55</v>
      </c>
      <c r="F7079" s="25" t="s">
        <v>9406</v>
      </c>
      <c r="G7079" s="25" t="s">
        <v>9468</v>
      </c>
      <c r="H7079" s="25" t="n">
        <v>0</v>
      </c>
    </row>
    <row r="7080" customFormat="false" ht="15" hidden="false" customHeight="false" outlineLevel="0" collapsed="false">
      <c r="A7080" s="25" t="s">
        <v>6220</v>
      </c>
      <c r="B7080" s="25" t="s">
        <v>108</v>
      </c>
      <c r="C7080" s="25" t="s">
        <v>9107</v>
      </c>
      <c r="D7080" s="25" t="s">
        <v>433</v>
      </c>
      <c r="E7080" s="25" t="s">
        <v>54</v>
      </c>
      <c r="F7080" s="25" t="s">
        <v>9406</v>
      </c>
      <c r="G7080" s="25" t="s">
        <v>9501</v>
      </c>
      <c r="H7080" s="25" t="n">
        <v>5340</v>
      </c>
    </row>
    <row r="7081" customFormat="false" ht="15" hidden="false" customHeight="false" outlineLevel="0" collapsed="false">
      <c r="A7081" s="25" t="s">
        <v>4187</v>
      </c>
      <c r="B7081" s="25" t="s">
        <v>89</v>
      </c>
      <c r="C7081" s="25" t="s">
        <v>186</v>
      </c>
      <c r="D7081" s="25" t="s">
        <v>644</v>
      </c>
      <c r="E7081" s="25" t="s">
        <v>55</v>
      </c>
      <c r="F7081" s="25" t="s">
        <v>9406</v>
      </c>
      <c r="G7081" s="25" t="s">
        <v>9503</v>
      </c>
      <c r="H7081" s="25" t="n">
        <v>0</v>
      </c>
    </row>
    <row r="7082" customFormat="false" ht="15" hidden="false" customHeight="false" outlineLevel="0" collapsed="false">
      <c r="A7082" s="25" t="s">
        <v>4188</v>
      </c>
      <c r="B7082" s="25" t="s">
        <v>89</v>
      </c>
      <c r="C7082" s="25" t="s">
        <v>160</v>
      </c>
      <c r="D7082" s="25" t="s">
        <v>3373</v>
      </c>
      <c r="E7082" s="25" t="s">
        <v>55</v>
      </c>
      <c r="F7082" s="25" t="s">
        <v>9406</v>
      </c>
      <c r="G7082" s="25" t="s">
        <v>9509</v>
      </c>
      <c r="H7082" s="25" t="n">
        <v>0</v>
      </c>
    </row>
    <row r="7083" customFormat="false" ht="15" hidden="false" customHeight="false" outlineLevel="0" collapsed="false">
      <c r="A7083" s="25" t="s">
        <v>2814</v>
      </c>
      <c r="B7083" s="25" t="s">
        <v>78</v>
      </c>
      <c r="C7083" s="25" t="s">
        <v>178</v>
      </c>
      <c r="D7083" s="25" t="s">
        <v>180</v>
      </c>
      <c r="E7083" s="25" t="s">
        <v>54</v>
      </c>
      <c r="F7083" s="25" t="s">
        <v>9406</v>
      </c>
      <c r="G7083" s="25" t="s">
        <v>9508</v>
      </c>
      <c r="H7083" s="25" t="n">
        <v>5689</v>
      </c>
    </row>
    <row r="7084" customFormat="false" ht="15" hidden="false" customHeight="false" outlineLevel="0" collapsed="false">
      <c r="A7084" s="25" t="s">
        <v>7593</v>
      </c>
      <c r="B7084" s="25" t="s">
        <v>112</v>
      </c>
      <c r="C7084" s="25" t="s">
        <v>186</v>
      </c>
      <c r="D7084" s="25" t="s">
        <v>5204</v>
      </c>
      <c r="E7084" s="25" t="s">
        <v>55</v>
      </c>
      <c r="F7084" s="25" t="s">
        <v>9406</v>
      </c>
      <c r="G7084" s="25" t="s">
        <v>9509</v>
      </c>
      <c r="H7084" s="25" t="n">
        <v>0</v>
      </c>
    </row>
    <row r="7085" customFormat="false" ht="15" hidden="false" customHeight="false" outlineLevel="0" collapsed="false">
      <c r="A7085" s="25" t="s">
        <v>7594</v>
      </c>
      <c r="B7085" s="25" t="s">
        <v>112</v>
      </c>
      <c r="C7085" s="25" t="s">
        <v>148</v>
      </c>
      <c r="D7085" s="25" t="s">
        <v>1778</v>
      </c>
      <c r="E7085" s="25" t="s">
        <v>55</v>
      </c>
      <c r="F7085" s="25" t="s">
        <v>9406</v>
      </c>
      <c r="G7085" s="25" t="s">
        <v>9510</v>
      </c>
      <c r="H7085" s="25" t="n">
        <v>0</v>
      </c>
    </row>
    <row r="7086" customFormat="false" ht="15" hidden="false" customHeight="false" outlineLevel="0" collapsed="false">
      <c r="A7086" s="25" t="s">
        <v>1122</v>
      </c>
      <c r="B7086" s="25" t="s">
        <v>72</v>
      </c>
      <c r="C7086" s="25" t="s">
        <v>148</v>
      </c>
      <c r="D7086" s="25" t="s">
        <v>237</v>
      </c>
      <c r="E7086" s="25" t="s">
        <v>54</v>
      </c>
      <c r="F7086" s="25" t="s">
        <v>9406</v>
      </c>
      <c r="G7086" s="25" t="s">
        <v>9490</v>
      </c>
      <c r="H7086" s="25" t="n">
        <v>52</v>
      </c>
    </row>
    <row r="7087" customFormat="false" ht="15" hidden="false" customHeight="false" outlineLevel="0" collapsed="false">
      <c r="A7087" s="25" t="s">
        <v>1123</v>
      </c>
      <c r="B7087" s="25" t="s">
        <v>72</v>
      </c>
      <c r="C7087" s="25" t="s">
        <v>160</v>
      </c>
      <c r="D7087" s="25" t="s">
        <v>245</v>
      </c>
      <c r="E7087" s="25" t="s">
        <v>54</v>
      </c>
      <c r="F7087" s="25" t="s">
        <v>9406</v>
      </c>
      <c r="G7087" s="25" t="s">
        <v>9474</v>
      </c>
      <c r="H7087" s="25" t="n">
        <v>3131</v>
      </c>
    </row>
    <row r="7088" customFormat="false" ht="15" hidden="false" customHeight="false" outlineLevel="0" collapsed="false">
      <c r="A7088" s="25" t="s">
        <v>6704</v>
      </c>
      <c r="B7088" s="25" t="s">
        <v>107</v>
      </c>
      <c r="C7088" s="25" t="s">
        <v>170</v>
      </c>
      <c r="D7088" s="25" t="s">
        <v>1158</v>
      </c>
      <c r="E7088" s="25" t="s">
        <v>55</v>
      </c>
      <c r="F7088" s="25" t="s">
        <v>9406</v>
      </c>
      <c r="G7088" s="25" t="s">
        <v>9508</v>
      </c>
      <c r="H7088" s="25" t="n">
        <v>0</v>
      </c>
    </row>
    <row r="7089" customFormat="false" ht="15" hidden="false" customHeight="false" outlineLevel="0" collapsed="false">
      <c r="A7089" s="25" t="s">
        <v>6705</v>
      </c>
      <c r="B7089" s="25" t="s">
        <v>107</v>
      </c>
      <c r="C7089" s="25" t="s">
        <v>178</v>
      </c>
      <c r="D7089" s="25" t="s">
        <v>433</v>
      </c>
      <c r="E7089" s="25" t="s">
        <v>55</v>
      </c>
      <c r="F7089" s="25" t="s">
        <v>9406</v>
      </c>
      <c r="G7089" s="25" t="s">
        <v>9506</v>
      </c>
      <c r="H7089" s="25" t="n">
        <v>0</v>
      </c>
    </row>
    <row r="7090" customFormat="false" ht="15" hidden="false" customHeight="false" outlineLevel="0" collapsed="false">
      <c r="A7090" s="25" t="s">
        <v>6706</v>
      </c>
      <c r="B7090" s="25" t="s">
        <v>107</v>
      </c>
      <c r="C7090" s="25" t="s">
        <v>148</v>
      </c>
      <c r="D7090" s="25" t="s">
        <v>1789</v>
      </c>
      <c r="E7090" s="25" t="s">
        <v>55</v>
      </c>
      <c r="F7090" s="25" t="s">
        <v>9406</v>
      </c>
      <c r="G7090" s="25" t="s">
        <v>9462</v>
      </c>
      <c r="H7090" s="25" t="n">
        <v>0</v>
      </c>
    </row>
    <row r="7091" customFormat="false" ht="15" hidden="false" customHeight="false" outlineLevel="0" collapsed="false">
      <c r="A7091" s="25" t="s">
        <v>6707</v>
      </c>
      <c r="B7091" s="25" t="s">
        <v>107</v>
      </c>
      <c r="C7091" s="25" t="s">
        <v>160</v>
      </c>
      <c r="D7091" s="25" t="s">
        <v>868</v>
      </c>
      <c r="E7091" s="25" t="s">
        <v>55</v>
      </c>
      <c r="F7091" s="25" t="s">
        <v>9406</v>
      </c>
      <c r="G7091" s="25" t="s">
        <v>9511</v>
      </c>
      <c r="H7091" s="25" t="n">
        <v>0</v>
      </c>
    </row>
    <row r="7092" customFormat="false" ht="15" hidden="false" customHeight="false" outlineLevel="0" collapsed="false">
      <c r="A7092" s="25" t="s">
        <v>3438</v>
      </c>
      <c r="B7092" s="25" t="s">
        <v>77</v>
      </c>
      <c r="C7092" s="25" t="s">
        <v>160</v>
      </c>
      <c r="D7092" s="25" t="s">
        <v>251</v>
      </c>
      <c r="E7092" s="25" t="s">
        <v>54</v>
      </c>
      <c r="F7092" s="25" t="s">
        <v>9406</v>
      </c>
      <c r="G7092" s="25" t="s">
        <v>9505</v>
      </c>
      <c r="H7092" s="25" t="n">
        <v>3957</v>
      </c>
    </row>
    <row r="7093" customFormat="false" ht="15" hidden="false" customHeight="false" outlineLevel="0" collapsed="false">
      <c r="A7093" s="25" t="s">
        <v>3716</v>
      </c>
      <c r="B7093" s="25" t="s">
        <v>79</v>
      </c>
      <c r="C7093" s="25" t="s">
        <v>186</v>
      </c>
      <c r="D7093" s="25" t="s">
        <v>162</v>
      </c>
      <c r="E7093" s="25" t="s">
        <v>54</v>
      </c>
      <c r="F7093" s="25" t="s">
        <v>9406</v>
      </c>
      <c r="G7093" s="25" t="s">
        <v>9490</v>
      </c>
      <c r="H7093" s="25" t="n">
        <v>523</v>
      </c>
    </row>
    <row r="7094" customFormat="false" ht="15" hidden="false" customHeight="false" outlineLevel="0" collapsed="false">
      <c r="A7094" s="25" t="s">
        <v>3717</v>
      </c>
      <c r="B7094" s="25" t="s">
        <v>79</v>
      </c>
      <c r="C7094" s="25" t="s">
        <v>170</v>
      </c>
      <c r="D7094" s="25" t="s">
        <v>162</v>
      </c>
      <c r="E7094" s="25" t="s">
        <v>54</v>
      </c>
      <c r="F7094" s="25" t="s">
        <v>9406</v>
      </c>
      <c r="G7094" s="25" t="s">
        <v>9486</v>
      </c>
      <c r="H7094" s="25" t="n">
        <v>1156</v>
      </c>
    </row>
    <row r="7095" customFormat="false" ht="15" hidden="false" customHeight="false" outlineLevel="0" collapsed="false">
      <c r="A7095" s="25" t="s">
        <v>6033</v>
      </c>
      <c r="B7095" s="25" t="s">
        <v>97</v>
      </c>
      <c r="C7095" s="25" t="s">
        <v>9107</v>
      </c>
      <c r="D7095" s="25" t="s">
        <v>445</v>
      </c>
      <c r="E7095" s="25" t="s">
        <v>55</v>
      </c>
      <c r="F7095" s="25" t="s">
        <v>9406</v>
      </c>
      <c r="G7095" s="25" t="s">
        <v>9506</v>
      </c>
      <c r="H7095" s="25" t="n">
        <v>0</v>
      </c>
    </row>
    <row r="7096" customFormat="false" ht="15" hidden="false" customHeight="false" outlineLevel="0" collapsed="false">
      <c r="A7096" s="25" t="s">
        <v>6891</v>
      </c>
      <c r="B7096" s="25" t="s">
        <v>105</v>
      </c>
      <c r="C7096" s="25" t="s">
        <v>160</v>
      </c>
      <c r="D7096" s="25" t="s">
        <v>2863</v>
      </c>
      <c r="E7096" s="25" t="s">
        <v>54</v>
      </c>
      <c r="F7096" s="25" t="s">
        <v>9406</v>
      </c>
      <c r="G7096" s="25" t="s">
        <v>9487</v>
      </c>
      <c r="H7096" s="25" t="n">
        <v>3509</v>
      </c>
    </row>
    <row r="7097" customFormat="false" ht="15" hidden="false" customHeight="false" outlineLevel="0" collapsed="false">
      <c r="A7097" s="25" t="s">
        <v>4346</v>
      </c>
      <c r="B7097" s="25" t="s">
        <v>88</v>
      </c>
      <c r="C7097" s="25" t="s">
        <v>9107</v>
      </c>
      <c r="E7097" s="25" t="s">
        <v>56</v>
      </c>
      <c r="F7097" s="25" t="s">
        <v>9406</v>
      </c>
    </row>
    <row r="7098" customFormat="false" ht="15" hidden="false" customHeight="false" outlineLevel="0" collapsed="false">
      <c r="A7098" s="25" t="s">
        <v>1742</v>
      </c>
      <c r="B7098" s="25" t="s">
        <v>71</v>
      </c>
      <c r="C7098" s="25" t="s">
        <v>148</v>
      </c>
      <c r="D7098" s="25" t="s">
        <v>195</v>
      </c>
      <c r="E7098" s="25" t="s">
        <v>55</v>
      </c>
      <c r="F7098" s="25" t="s">
        <v>9406</v>
      </c>
      <c r="G7098" s="25" t="s">
        <v>9509</v>
      </c>
      <c r="H7098" s="25" t="n">
        <v>0</v>
      </c>
    </row>
    <row r="7099" customFormat="false" ht="15" hidden="false" customHeight="false" outlineLevel="0" collapsed="false">
      <c r="A7099" s="25" t="s">
        <v>1743</v>
      </c>
      <c r="B7099" s="25" t="s">
        <v>71</v>
      </c>
      <c r="C7099" s="25" t="s">
        <v>160</v>
      </c>
      <c r="D7099" s="25" t="s">
        <v>237</v>
      </c>
      <c r="E7099" s="25" t="s">
        <v>55</v>
      </c>
      <c r="F7099" s="25" t="s">
        <v>9406</v>
      </c>
      <c r="G7099" s="25" t="s">
        <v>9503</v>
      </c>
      <c r="H7099" s="25" t="n">
        <v>0</v>
      </c>
    </row>
    <row r="7100" customFormat="false" ht="15" hidden="false" customHeight="false" outlineLevel="0" collapsed="false">
      <c r="A7100" s="25" t="s">
        <v>7298</v>
      </c>
      <c r="B7100" s="25" t="s">
        <v>104</v>
      </c>
      <c r="C7100" s="25" t="s">
        <v>148</v>
      </c>
      <c r="E7100" s="25" t="s">
        <v>56</v>
      </c>
      <c r="F7100" s="25" t="s">
        <v>9406</v>
      </c>
    </row>
    <row r="7101" customFormat="false" ht="15" hidden="false" customHeight="false" outlineLevel="0" collapsed="false">
      <c r="A7101" s="25" t="s">
        <v>7299</v>
      </c>
      <c r="B7101" s="25" t="s">
        <v>104</v>
      </c>
      <c r="C7101" s="25" t="s">
        <v>186</v>
      </c>
      <c r="D7101" s="25" t="s">
        <v>1778</v>
      </c>
      <c r="E7101" s="25" t="s">
        <v>55</v>
      </c>
      <c r="F7101" s="25" t="s">
        <v>9406</v>
      </c>
      <c r="G7101" s="25" t="s">
        <v>9506</v>
      </c>
      <c r="H7101" s="25" t="n">
        <v>0</v>
      </c>
    </row>
    <row r="7102" customFormat="false" ht="15" hidden="false" customHeight="false" outlineLevel="0" collapsed="false">
      <c r="A7102" s="25" t="s">
        <v>7300</v>
      </c>
      <c r="B7102" s="25" t="s">
        <v>104</v>
      </c>
      <c r="C7102" s="25" t="s">
        <v>148</v>
      </c>
      <c r="D7102" s="25" t="s">
        <v>156</v>
      </c>
      <c r="E7102" s="25" t="s">
        <v>54</v>
      </c>
      <c r="F7102" s="25" t="s">
        <v>9406</v>
      </c>
      <c r="G7102" s="25" t="s">
        <v>9475</v>
      </c>
      <c r="H7102" s="25" t="n">
        <v>59</v>
      </c>
    </row>
    <row r="7103" customFormat="false" ht="15" hidden="false" customHeight="false" outlineLevel="0" collapsed="false">
      <c r="A7103" s="25" t="s">
        <v>4588</v>
      </c>
      <c r="B7103" s="25" t="s">
        <v>86</v>
      </c>
      <c r="C7103" s="25" t="s">
        <v>148</v>
      </c>
      <c r="D7103" s="25" t="s">
        <v>1189</v>
      </c>
      <c r="E7103" s="25" t="s">
        <v>55</v>
      </c>
      <c r="F7103" s="25" t="s">
        <v>9406</v>
      </c>
      <c r="G7103" s="25" t="s">
        <v>9509</v>
      </c>
      <c r="H7103" s="25" t="n">
        <v>0</v>
      </c>
    </row>
    <row r="7104" customFormat="false" ht="15" hidden="false" customHeight="false" outlineLevel="0" collapsed="false">
      <c r="A7104" s="25" t="s">
        <v>9007</v>
      </c>
      <c r="B7104" s="25" t="s">
        <v>115</v>
      </c>
      <c r="C7104" s="25" t="s">
        <v>186</v>
      </c>
      <c r="D7104" s="25" t="s">
        <v>633</v>
      </c>
      <c r="E7104" s="25" t="s">
        <v>54</v>
      </c>
      <c r="F7104" s="25" t="s">
        <v>9406</v>
      </c>
      <c r="G7104" s="25" t="s">
        <v>9505</v>
      </c>
      <c r="H7104" s="25" t="n">
        <v>502</v>
      </c>
    </row>
    <row r="7105" customFormat="false" ht="15" hidden="false" customHeight="false" outlineLevel="0" collapsed="false">
      <c r="A7105" s="25" t="s">
        <v>559</v>
      </c>
      <c r="B7105" s="25" t="s">
        <v>69</v>
      </c>
      <c r="C7105" s="25" t="s">
        <v>186</v>
      </c>
      <c r="D7105" s="25" t="s">
        <v>245</v>
      </c>
      <c r="E7105" s="25" t="s">
        <v>55</v>
      </c>
      <c r="F7105" s="25" t="s">
        <v>9407</v>
      </c>
      <c r="G7105" s="25" t="s">
        <v>9465</v>
      </c>
      <c r="H7105" s="25" t="n">
        <v>0</v>
      </c>
    </row>
    <row r="7106" customFormat="false" ht="15" hidden="false" customHeight="false" outlineLevel="0" collapsed="false">
      <c r="A7106" s="25" t="s">
        <v>560</v>
      </c>
      <c r="B7106" s="25" t="s">
        <v>69</v>
      </c>
      <c r="C7106" s="25" t="s">
        <v>178</v>
      </c>
      <c r="D7106" s="25" t="s">
        <v>251</v>
      </c>
      <c r="E7106" s="25" t="s">
        <v>55</v>
      </c>
      <c r="F7106" s="25" t="s">
        <v>9407</v>
      </c>
      <c r="G7106" s="25" t="s">
        <v>9501</v>
      </c>
      <c r="H7106" s="25" t="n">
        <v>0</v>
      </c>
    </row>
    <row r="7107" customFormat="false" ht="15" hidden="false" customHeight="false" outlineLevel="0" collapsed="false">
      <c r="A7107" s="25" t="s">
        <v>4914</v>
      </c>
      <c r="B7107" s="25" t="s">
        <v>98</v>
      </c>
      <c r="C7107" s="25" t="s">
        <v>186</v>
      </c>
      <c r="D7107" s="25" t="s">
        <v>421</v>
      </c>
      <c r="E7107" s="25" t="s">
        <v>54</v>
      </c>
      <c r="F7107" s="25" t="s">
        <v>9407</v>
      </c>
      <c r="G7107" s="25" t="s">
        <v>9477</v>
      </c>
      <c r="H7107" s="25" t="n">
        <v>541</v>
      </c>
    </row>
    <row r="7108" customFormat="false" ht="15" hidden="false" customHeight="false" outlineLevel="0" collapsed="false">
      <c r="A7108" s="25" t="s">
        <v>5250</v>
      </c>
      <c r="B7108" s="25" t="s">
        <v>95</v>
      </c>
      <c r="C7108" s="25" t="s">
        <v>178</v>
      </c>
      <c r="D7108" s="25" t="s">
        <v>3359</v>
      </c>
      <c r="E7108" s="25" t="s">
        <v>54</v>
      </c>
      <c r="F7108" s="25" t="s">
        <v>9407</v>
      </c>
      <c r="G7108" s="25" t="s">
        <v>9476</v>
      </c>
      <c r="H7108" s="25" t="n">
        <v>5026</v>
      </c>
    </row>
    <row r="7109" customFormat="false" ht="15" hidden="false" customHeight="false" outlineLevel="0" collapsed="false">
      <c r="A7109" s="25" t="s">
        <v>822</v>
      </c>
      <c r="B7109" s="25" t="s">
        <v>70</v>
      </c>
      <c r="C7109" s="25" t="s">
        <v>160</v>
      </c>
      <c r="D7109" s="25" t="s">
        <v>237</v>
      </c>
      <c r="E7109" s="25" t="s">
        <v>54</v>
      </c>
      <c r="F7109" s="25" t="s">
        <v>9407</v>
      </c>
      <c r="G7109" s="25" t="s">
        <v>9511</v>
      </c>
      <c r="H7109" s="25" t="n">
        <v>3148</v>
      </c>
    </row>
    <row r="7110" customFormat="false" ht="15" hidden="false" customHeight="false" outlineLevel="0" collapsed="false">
      <c r="A7110" s="25" t="s">
        <v>2378</v>
      </c>
      <c r="B7110" s="25" t="s">
        <v>80</v>
      </c>
      <c r="C7110" s="25" t="s">
        <v>170</v>
      </c>
      <c r="D7110" s="25" t="s">
        <v>180</v>
      </c>
      <c r="E7110" s="25" t="s">
        <v>55</v>
      </c>
      <c r="F7110" s="25" t="s">
        <v>9407</v>
      </c>
      <c r="G7110" s="25" t="s">
        <v>9506</v>
      </c>
      <c r="H7110" s="25" t="n">
        <v>0</v>
      </c>
    </row>
    <row r="7111" customFormat="false" ht="15" hidden="false" customHeight="false" outlineLevel="0" collapsed="false">
      <c r="A7111" s="25" t="s">
        <v>2379</v>
      </c>
      <c r="B7111" s="25" t="s">
        <v>80</v>
      </c>
      <c r="C7111" s="25" t="s">
        <v>9107</v>
      </c>
      <c r="D7111" s="25" t="s">
        <v>151</v>
      </c>
      <c r="E7111" s="25" t="s">
        <v>55</v>
      </c>
      <c r="F7111" s="25" t="s">
        <v>9407</v>
      </c>
      <c r="G7111" s="25" t="s">
        <v>9512</v>
      </c>
      <c r="H7111" s="25" t="n">
        <v>0</v>
      </c>
    </row>
    <row r="7112" customFormat="false" ht="15" hidden="false" customHeight="false" outlineLevel="0" collapsed="false">
      <c r="A7112" s="25" t="s">
        <v>2380</v>
      </c>
      <c r="B7112" s="25" t="s">
        <v>80</v>
      </c>
      <c r="C7112" s="25" t="s">
        <v>9107</v>
      </c>
      <c r="D7112" s="25" t="s">
        <v>180</v>
      </c>
      <c r="E7112" s="25" t="s">
        <v>55</v>
      </c>
      <c r="F7112" s="25" t="s">
        <v>9407</v>
      </c>
      <c r="G7112" s="25" t="s">
        <v>9505</v>
      </c>
      <c r="H7112" s="25" t="n">
        <v>0</v>
      </c>
    </row>
    <row r="7113" customFormat="false" ht="15" hidden="false" customHeight="false" outlineLevel="0" collapsed="false">
      <c r="A7113" s="25" t="s">
        <v>2381</v>
      </c>
      <c r="B7113" s="25" t="s">
        <v>80</v>
      </c>
      <c r="C7113" s="25" t="s">
        <v>160</v>
      </c>
      <c r="D7113" s="25" t="s">
        <v>188</v>
      </c>
      <c r="E7113" s="25" t="s">
        <v>54</v>
      </c>
      <c r="F7113" s="25" t="s">
        <v>9407</v>
      </c>
      <c r="G7113" s="25" t="s">
        <v>9508</v>
      </c>
      <c r="H7113" s="25" t="n">
        <v>3006</v>
      </c>
    </row>
    <row r="7114" customFormat="false" ht="15" hidden="false" customHeight="false" outlineLevel="0" collapsed="false">
      <c r="A7114" s="25" t="s">
        <v>4189</v>
      </c>
      <c r="B7114" s="25" t="s">
        <v>89</v>
      </c>
      <c r="C7114" s="25" t="s">
        <v>148</v>
      </c>
      <c r="D7114" s="25" t="s">
        <v>1671</v>
      </c>
      <c r="E7114" s="25" t="s">
        <v>55</v>
      </c>
      <c r="F7114" s="25" t="s">
        <v>9407</v>
      </c>
      <c r="G7114" s="25" t="s">
        <v>9476</v>
      </c>
      <c r="H7114" s="25" t="n">
        <v>0</v>
      </c>
    </row>
    <row r="7115" customFormat="false" ht="15" hidden="false" customHeight="false" outlineLevel="0" collapsed="false">
      <c r="A7115" s="25" t="s">
        <v>4190</v>
      </c>
      <c r="B7115" s="25" t="s">
        <v>89</v>
      </c>
      <c r="C7115" s="25" t="s">
        <v>9107</v>
      </c>
      <c r="D7115" s="25" t="s">
        <v>494</v>
      </c>
      <c r="E7115" s="25" t="s">
        <v>54</v>
      </c>
      <c r="F7115" s="25" t="s">
        <v>9407</v>
      </c>
      <c r="G7115" s="25" t="s">
        <v>9507</v>
      </c>
      <c r="H7115" s="25" t="n">
        <v>5203</v>
      </c>
    </row>
    <row r="7116" customFormat="false" ht="15" hidden="false" customHeight="false" outlineLevel="0" collapsed="false">
      <c r="A7116" s="25" t="s">
        <v>2815</v>
      </c>
      <c r="B7116" s="25" t="s">
        <v>78</v>
      </c>
      <c r="C7116" s="25" t="s">
        <v>148</v>
      </c>
      <c r="D7116" s="25" t="s">
        <v>218</v>
      </c>
      <c r="E7116" s="25" t="s">
        <v>55</v>
      </c>
      <c r="F7116" s="25" t="s">
        <v>9407</v>
      </c>
      <c r="G7116" s="25" t="s">
        <v>9507</v>
      </c>
      <c r="H7116" s="25" t="n">
        <v>0</v>
      </c>
    </row>
    <row r="7117" customFormat="false" ht="15" hidden="false" customHeight="false" outlineLevel="0" collapsed="false">
      <c r="A7117" s="25" t="s">
        <v>6418</v>
      </c>
      <c r="B7117" s="25" t="s">
        <v>106</v>
      </c>
      <c r="C7117" s="25" t="s">
        <v>160</v>
      </c>
      <c r="D7117" s="25" t="s">
        <v>1351</v>
      </c>
      <c r="E7117" s="25" t="s">
        <v>54</v>
      </c>
      <c r="F7117" s="25" t="s">
        <v>9407</v>
      </c>
      <c r="G7117" s="25" t="s">
        <v>9474</v>
      </c>
      <c r="H7117" s="25" t="n">
        <v>2927</v>
      </c>
    </row>
    <row r="7118" customFormat="false" ht="15" hidden="false" customHeight="false" outlineLevel="0" collapsed="false">
      <c r="A7118" s="25" t="s">
        <v>7595</v>
      </c>
      <c r="B7118" s="25" t="s">
        <v>112</v>
      </c>
      <c r="C7118" s="25" t="s">
        <v>178</v>
      </c>
      <c r="E7118" s="25" t="s">
        <v>56</v>
      </c>
      <c r="F7118" s="25" t="s">
        <v>9407</v>
      </c>
    </row>
    <row r="7119" customFormat="false" ht="15" hidden="false" customHeight="false" outlineLevel="0" collapsed="false">
      <c r="A7119" s="25" t="s">
        <v>8361</v>
      </c>
      <c r="B7119" s="25" t="s">
        <v>113</v>
      </c>
      <c r="C7119" s="25" t="s">
        <v>186</v>
      </c>
      <c r="E7119" s="25" t="s">
        <v>56</v>
      </c>
      <c r="F7119" s="25" t="s">
        <v>9407</v>
      </c>
    </row>
    <row r="7120" customFormat="false" ht="15" hidden="false" customHeight="false" outlineLevel="0" collapsed="false">
      <c r="A7120" s="25" t="s">
        <v>8362</v>
      </c>
      <c r="B7120" s="25" t="s">
        <v>113</v>
      </c>
      <c r="C7120" s="25" t="s">
        <v>186</v>
      </c>
      <c r="D7120" s="25" t="s">
        <v>5204</v>
      </c>
      <c r="E7120" s="25" t="s">
        <v>55</v>
      </c>
      <c r="F7120" s="25" t="s">
        <v>9407</v>
      </c>
      <c r="G7120" s="25" t="s">
        <v>9509</v>
      </c>
      <c r="H7120" s="25" t="n">
        <v>0</v>
      </c>
    </row>
    <row r="7121" customFormat="false" ht="15" hidden="false" customHeight="false" outlineLevel="0" collapsed="false">
      <c r="A7121" s="25" t="s">
        <v>1124</v>
      </c>
      <c r="B7121" s="25" t="s">
        <v>72</v>
      </c>
      <c r="C7121" s="25" t="s">
        <v>186</v>
      </c>
      <c r="D7121" s="25" t="s">
        <v>215</v>
      </c>
      <c r="E7121" s="25" t="s">
        <v>55</v>
      </c>
      <c r="F7121" s="25" t="s">
        <v>9407</v>
      </c>
      <c r="G7121" s="25" t="s">
        <v>9507</v>
      </c>
      <c r="H7121" s="25" t="n">
        <v>0</v>
      </c>
    </row>
    <row r="7122" customFormat="false" ht="15" hidden="false" customHeight="false" outlineLevel="0" collapsed="false">
      <c r="A7122" s="25" t="s">
        <v>1125</v>
      </c>
      <c r="B7122" s="25" t="s">
        <v>72</v>
      </c>
      <c r="C7122" s="25" t="s">
        <v>160</v>
      </c>
      <c r="D7122" s="25" t="s">
        <v>180</v>
      </c>
      <c r="E7122" s="25" t="s">
        <v>55</v>
      </c>
      <c r="F7122" s="25" t="s">
        <v>9407</v>
      </c>
      <c r="G7122" s="25" t="s">
        <v>9470</v>
      </c>
      <c r="H7122" s="25" t="n">
        <v>0</v>
      </c>
    </row>
    <row r="7123" customFormat="false" ht="15" hidden="false" customHeight="false" outlineLevel="0" collapsed="false">
      <c r="A7123" s="25" t="s">
        <v>1126</v>
      </c>
      <c r="B7123" s="25" t="s">
        <v>72</v>
      </c>
      <c r="C7123" s="25" t="s">
        <v>178</v>
      </c>
      <c r="D7123" s="25" t="s">
        <v>173</v>
      </c>
      <c r="E7123" s="25" t="s">
        <v>54</v>
      </c>
      <c r="F7123" s="25" t="s">
        <v>9407</v>
      </c>
      <c r="G7123" s="25" t="s">
        <v>9510</v>
      </c>
      <c r="H7123" s="25" t="n">
        <v>6156</v>
      </c>
    </row>
    <row r="7124" customFormat="false" ht="15" hidden="false" customHeight="false" outlineLevel="0" collapsed="false">
      <c r="A7124" s="25" t="s">
        <v>3439</v>
      </c>
      <c r="B7124" s="25" t="s">
        <v>77</v>
      </c>
      <c r="C7124" s="25" t="s">
        <v>9107</v>
      </c>
      <c r="D7124" s="25" t="s">
        <v>266</v>
      </c>
      <c r="E7124" s="25" t="s">
        <v>54</v>
      </c>
      <c r="F7124" s="25" t="s">
        <v>9407</v>
      </c>
      <c r="G7124" s="25" t="s">
        <v>9508</v>
      </c>
      <c r="H7124" s="25" t="n">
        <v>5007</v>
      </c>
    </row>
    <row r="7125" customFormat="false" ht="15" hidden="false" customHeight="false" outlineLevel="0" collapsed="false">
      <c r="A7125" s="25" t="s">
        <v>8678</v>
      </c>
      <c r="B7125" s="25" t="s">
        <v>116</v>
      </c>
      <c r="C7125" s="25" t="s">
        <v>178</v>
      </c>
      <c r="E7125" s="25" t="s">
        <v>56</v>
      </c>
      <c r="F7125" s="25" t="s">
        <v>9407</v>
      </c>
    </row>
    <row r="7126" customFormat="false" ht="15" hidden="false" customHeight="false" outlineLevel="0" collapsed="false">
      <c r="A7126" s="25" t="s">
        <v>8679</v>
      </c>
      <c r="B7126" s="25" t="s">
        <v>116</v>
      </c>
      <c r="C7126" s="25" t="s">
        <v>148</v>
      </c>
      <c r="D7126" s="25" t="s">
        <v>444</v>
      </c>
      <c r="E7126" s="25" t="s">
        <v>54</v>
      </c>
      <c r="F7126" s="25" t="s">
        <v>9407</v>
      </c>
      <c r="G7126" s="25" t="s">
        <v>9483</v>
      </c>
      <c r="H7126" s="25" t="n">
        <v>59</v>
      </c>
    </row>
    <row r="7127" customFormat="false" ht="15" hidden="false" customHeight="false" outlineLevel="0" collapsed="false">
      <c r="A7127" s="25" t="s">
        <v>1411</v>
      </c>
      <c r="B7127" s="25" t="s">
        <v>73</v>
      </c>
      <c r="C7127" s="25" t="s">
        <v>186</v>
      </c>
      <c r="D7127" s="25" t="s">
        <v>210</v>
      </c>
      <c r="E7127" s="25" t="s">
        <v>54</v>
      </c>
      <c r="F7127" s="25" t="s">
        <v>9407</v>
      </c>
      <c r="G7127" s="25" t="s">
        <v>9507</v>
      </c>
      <c r="H7127" s="25" t="n">
        <v>549</v>
      </c>
    </row>
    <row r="7128" customFormat="false" ht="15" hidden="false" customHeight="false" outlineLevel="0" collapsed="false">
      <c r="A7128" s="25" t="s">
        <v>3718</v>
      </c>
      <c r="B7128" s="25" t="s">
        <v>79</v>
      </c>
      <c r="C7128" s="25" t="s">
        <v>170</v>
      </c>
      <c r="D7128" s="25" t="s">
        <v>180</v>
      </c>
      <c r="E7128" s="25" t="s">
        <v>54</v>
      </c>
      <c r="F7128" s="25" t="s">
        <v>9407</v>
      </c>
      <c r="G7128" s="25" t="s">
        <v>9462</v>
      </c>
      <c r="H7128" s="25" t="n">
        <v>1117</v>
      </c>
    </row>
    <row r="7129" customFormat="false" ht="15" hidden="false" customHeight="false" outlineLevel="0" collapsed="false">
      <c r="A7129" s="25" t="s">
        <v>1744</v>
      </c>
      <c r="B7129" s="25" t="s">
        <v>71</v>
      </c>
      <c r="C7129" s="25" t="s">
        <v>148</v>
      </c>
      <c r="D7129" s="25" t="s">
        <v>176</v>
      </c>
      <c r="E7129" s="25" t="s">
        <v>54</v>
      </c>
      <c r="F7129" s="25" t="s">
        <v>9407</v>
      </c>
      <c r="G7129" s="25" t="s">
        <v>9509</v>
      </c>
      <c r="H7129" s="25" t="n">
        <v>57</v>
      </c>
    </row>
    <row r="7130" customFormat="false" ht="15" hidden="false" customHeight="false" outlineLevel="0" collapsed="false">
      <c r="A7130" s="25" t="s">
        <v>7301</v>
      </c>
      <c r="B7130" s="25" t="s">
        <v>104</v>
      </c>
      <c r="C7130" s="25" t="s">
        <v>178</v>
      </c>
      <c r="D7130" s="25" t="s">
        <v>162</v>
      </c>
      <c r="E7130" s="25" t="s">
        <v>56</v>
      </c>
      <c r="F7130" s="25" t="s">
        <v>9407</v>
      </c>
    </row>
    <row r="7131" customFormat="false" ht="15" hidden="false" customHeight="false" outlineLevel="0" collapsed="false">
      <c r="A7131" s="25" t="s">
        <v>7302</v>
      </c>
      <c r="B7131" s="25" t="s">
        <v>104</v>
      </c>
      <c r="C7131" s="25" t="s">
        <v>186</v>
      </c>
      <c r="D7131" s="25" t="s">
        <v>1778</v>
      </c>
      <c r="E7131" s="25" t="s">
        <v>55</v>
      </c>
      <c r="F7131" s="25" t="s">
        <v>9407</v>
      </c>
      <c r="G7131" s="25" t="s">
        <v>9508</v>
      </c>
      <c r="H7131" s="25" t="n">
        <v>0</v>
      </c>
    </row>
    <row r="7132" customFormat="false" ht="15" hidden="false" customHeight="false" outlineLevel="0" collapsed="false">
      <c r="A7132" s="25" t="s">
        <v>4589</v>
      </c>
      <c r="B7132" s="25" t="s">
        <v>86</v>
      </c>
      <c r="C7132" s="25" t="s">
        <v>148</v>
      </c>
      <c r="D7132" s="25" t="s">
        <v>193</v>
      </c>
      <c r="E7132" s="25" t="s">
        <v>55</v>
      </c>
      <c r="F7132" s="25" t="s">
        <v>9407</v>
      </c>
      <c r="G7132" s="25" t="s">
        <v>9509</v>
      </c>
      <c r="H7132" s="25" t="n">
        <v>0</v>
      </c>
    </row>
    <row r="7133" customFormat="false" ht="15" hidden="false" customHeight="false" outlineLevel="0" collapsed="false">
      <c r="A7133" s="25" t="s">
        <v>4590</v>
      </c>
      <c r="B7133" s="25" t="s">
        <v>86</v>
      </c>
      <c r="C7133" s="25" t="s">
        <v>148</v>
      </c>
      <c r="D7133" s="25" t="s">
        <v>421</v>
      </c>
      <c r="E7133" s="25" t="s">
        <v>54</v>
      </c>
      <c r="F7133" s="25" t="s">
        <v>9407</v>
      </c>
      <c r="G7133" s="25" t="s">
        <v>9491</v>
      </c>
      <c r="H7133" s="25" t="n">
        <v>55</v>
      </c>
    </row>
    <row r="7134" customFormat="false" ht="15" hidden="false" customHeight="false" outlineLevel="0" collapsed="false">
      <c r="A7134" s="25" t="s">
        <v>4591</v>
      </c>
      <c r="B7134" s="25" t="s">
        <v>86</v>
      </c>
      <c r="C7134" s="25" t="s">
        <v>148</v>
      </c>
      <c r="D7134" s="25" t="s">
        <v>1049</v>
      </c>
      <c r="E7134" s="25" t="s">
        <v>54</v>
      </c>
      <c r="F7134" s="25" t="s">
        <v>9407</v>
      </c>
      <c r="G7134" s="25" t="s">
        <v>9480</v>
      </c>
      <c r="H7134" s="25" t="n">
        <v>63</v>
      </c>
    </row>
    <row r="7135" customFormat="false" ht="15" hidden="false" customHeight="false" outlineLevel="0" collapsed="false">
      <c r="A7135" s="25" t="s">
        <v>9008</v>
      </c>
      <c r="B7135" s="25" t="s">
        <v>115</v>
      </c>
      <c r="C7135" s="25" t="s">
        <v>170</v>
      </c>
      <c r="D7135" s="25" t="s">
        <v>5204</v>
      </c>
      <c r="E7135" s="25" t="s">
        <v>54</v>
      </c>
      <c r="F7135" s="25" t="s">
        <v>9407</v>
      </c>
      <c r="G7135" s="25" t="s">
        <v>9509</v>
      </c>
      <c r="H7135" s="25" t="n">
        <v>1108</v>
      </c>
    </row>
    <row r="7136" customFormat="false" ht="15" hidden="false" customHeight="false" outlineLevel="0" collapsed="false">
      <c r="A7136" s="25" t="s">
        <v>9009</v>
      </c>
      <c r="B7136" s="25" t="s">
        <v>115</v>
      </c>
      <c r="C7136" s="25" t="s">
        <v>170</v>
      </c>
      <c r="D7136" s="25" t="s">
        <v>2739</v>
      </c>
      <c r="E7136" s="25" t="s">
        <v>54</v>
      </c>
      <c r="F7136" s="25" t="s">
        <v>9407</v>
      </c>
      <c r="G7136" s="25" t="s">
        <v>9474</v>
      </c>
      <c r="H7136" s="25" t="n">
        <v>944</v>
      </c>
    </row>
    <row r="7137" customFormat="false" ht="15" hidden="false" customHeight="false" outlineLevel="0" collapsed="false">
      <c r="A7137" s="25" t="s">
        <v>561</v>
      </c>
      <c r="B7137" s="25" t="s">
        <v>69</v>
      </c>
      <c r="C7137" s="25" t="s">
        <v>186</v>
      </c>
      <c r="D7137" s="25" t="s">
        <v>215</v>
      </c>
      <c r="E7137" s="25" t="s">
        <v>55</v>
      </c>
      <c r="F7137" s="25" t="s">
        <v>9501</v>
      </c>
      <c r="G7137" s="25" t="s">
        <v>9510</v>
      </c>
      <c r="H7137" s="25" t="n">
        <v>0</v>
      </c>
    </row>
    <row r="7138" customFormat="false" ht="15" hidden="false" customHeight="false" outlineLevel="0" collapsed="false">
      <c r="A7138" s="25" t="s">
        <v>4915</v>
      </c>
      <c r="B7138" s="25" t="s">
        <v>98</v>
      </c>
      <c r="C7138" s="25" t="s">
        <v>160</v>
      </c>
      <c r="D7138" s="25" t="s">
        <v>1055</v>
      </c>
      <c r="E7138" s="25" t="s">
        <v>55</v>
      </c>
      <c r="F7138" s="25" t="s">
        <v>9501</v>
      </c>
      <c r="G7138" s="25" t="s">
        <v>9506</v>
      </c>
      <c r="H7138" s="25" t="n">
        <v>0</v>
      </c>
    </row>
    <row r="7139" customFormat="false" ht="15" hidden="false" customHeight="false" outlineLevel="0" collapsed="false">
      <c r="A7139" s="25" t="s">
        <v>5251</v>
      </c>
      <c r="B7139" s="25" t="s">
        <v>95</v>
      </c>
      <c r="C7139" s="25" t="s">
        <v>186</v>
      </c>
      <c r="D7139" s="25" t="s">
        <v>444</v>
      </c>
      <c r="E7139" s="25" t="s">
        <v>56</v>
      </c>
      <c r="F7139" s="25" t="s">
        <v>9501</v>
      </c>
    </row>
    <row r="7140" customFormat="false" ht="15" hidden="false" customHeight="false" outlineLevel="0" collapsed="false">
      <c r="A7140" s="25" t="s">
        <v>5252</v>
      </c>
      <c r="B7140" s="25" t="s">
        <v>95</v>
      </c>
      <c r="C7140" s="25" t="s">
        <v>170</v>
      </c>
      <c r="D7140" s="25" t="s">
        <v>3075</v>
      </c>
      <c r="E7140" s="25" t="s">
        <v>56</v>
      </c>
      <c r="F7140" s="25" t="s">
        <v>9501</v>
      </c>
    </row>
    <row r="7141" customFormat="false" ht="15" hidden="false" customHeight="false" outlineLevel="0" collapsed="false">
      <c r="A7141" s="25" t="s">
        <v>5253</v>
      </c>
      <c r="B7141" s="25" t="s">
        <v>95</v>
      </c>
      <c r="C7141" s="25" t="s">
        <v>186</v>
      </c>
      <c r="D7141" s="25" t="s">
        <v>1158</v>
      </c>
      <c r="E7141" s="25" t="s">
        <v>55</v>
      </c>
      <c r="F7141" s="25" t="s">
        <v>9501</v>
      </c>
      <c r="G7141" s="25" t="s">
        <v>9463</v>
      </c>
      <c r="H7141" s="25" t="n">
        <v>0</v>
      </c>
    </row>
    <row r="7142" customFormat="false" ht="15" hidden="false" customHeight="false" outlineLevel="0" collapsed="false">
      <c r="A7142" s="25" t="s">
        <v>823</v>
      </c>
      <c r="B7142" s="25" t="s">
        <v>70</v>
      </c>
      <c r="C7142" s="25" t="s">
        <v>178</v>
      </c>
      <c r="D7142" s="25" t="s">
        <v>225</v>
      </c>
      <c r="E7142" s="25" t="s">
        <v>54</v>
      </c>
      <c r="F7142" s="25" t="s">
        <v>9501</v>
      </c>
      <c r="G7142" s="25" t="s">
        <v>9474</v>
      </c>
      <c r="H7142" s="25" t="n">
        <v>3704</v>
      </c>
    </row>
    <row r="7143" customFormat="false" ht="15" hidden="false" customHeight="false" outlineLevel="0" collapsed="false">
      <c r="A7143" s="25" t="s">
        <v>4042</v>
      </c>
      <c r="B7143" s="25" t="s">
        <v>87</v>
      </c>
      <c r="C7143" s="25" t="s">
        <v>178</v>
      </c>
      <c r="D7143" s="25" t="s">
        <v>1158</v>
      </c>
      <c r="E7143" s="25" t="s">
        <v>55</v>
      </c>
      <c r="F7143" s="25" t="s">
        <v>9501</v>
      </c>
      <c r="G7143" s="25" t="s">
        <v>9507</v>
      </c>
      <c r="H7143" s="25" t="n">
        <v>0</v>
      </c>
    </row>
    <row r="7144" customFormat="false" ht="15" hidden="false" customHeight="false" outlineLevel="0" collapsed="false">
      <c r="A7144" s="25" t="s">
        <v>4043</v>
      </c>
      <c r="B7144" s="25" t="s">
        <v>87</v>
      </c>
      <c r="C7144" s="25" t="s">
        <v>170</v>
      </c>
      <c r="D7144" s="25" t="s">
        <v>452</v>
      </c>
      <c r="E7144" s="25" t="s">
        <v>54</v>
      </c>
      <c r="F7144" s="25" t="s">
        <v>9501</v>
      </c>
      <c r="G7144" s="25" t="s">
        <v>9503</v>
      </c>
      <c r="H7144" s="25" t="n">
        <v>1076</v>
      </c>
    </row>
    <row r="7145" customFormat="false" ht="15" hidden="false" customHeight="false" outlineLevel="0" collapsed="false">
      <c r="A7145" s="25" t="s">
        <v>4044</v>
      </c>
      <c r="B7145" s="25" t="s">
        <v>87</v>
      </c>
      <c r="C7145" s="25" t="s">
        <v>178</v>
      </c>
      <c r="D7145" s="25" t="s">
        <v>1671</v>
      </c>
      <c r="E7145" s="25" t="s">
        <v>54</v>
      </c>
      <c r="F7145" s="25" t="s">
        <v>9501</v>
      </c>
      <c r="G7145" s="25" t="s">
        <v>9473</v>
      </c>
      <c r="H7145" s="25" t="n">
        <v>5528</v>
      </c>
    </row>
    <row r="7146" customFormat="false" ht="15" hidden="false" customHeight="false" outlineLevel="0" collapsed="false">
      <c r="A7146" s="25" t="s">
        <v>5521</v>
      </c>
      <c r="B7146" s="25" t="s">
        <v>94</v>
      </c>
      <c r="C7146" s="25" t="s">
        <v>170</v>
      </c>
      <c r="D7146" s="25" t="s">
        <v>1653</v>
      </c>
      <c r="E7146" s="25" t="s">
        <v>56</v>
      </c>
      <c r="F7146" s="25" t="s">
        <v>9501</v>
      </c>
    </row>
    <row r="7147" customFormat="false" ht="15" hidden="false" customHeight="false" outlineLevel="0" collapsed="false">
      <c r="A7147" s="25" t="s">
        <v>5522</v>
      </c>
      <c r="B7147" s="25" t="s">
        <v>94</v>
      </c>
      <c r="C7147" s="25" t="s">
        <v>170</v>
      </c>
      <c r="D7147" s="25" t="s">
        <v>1090</v>
      </c>
      <c r="E7147" s="25" t="s">
        <v>55</v>
      </c>
      <c r="F7147" s="25" t="s">
        <v>9501</v>
      </c>
      <c r="G7147" s="25" t="s">
        <v>9511</v>
      </c>
      <c r="H7147" s="25" t="n">
        <v>0</v>
      </c>
    </row>
    <row r="7148" customFormat="false" ht="15" hidden="false" customHeight="false" outlineLevel="0" collapsed="false">
      <c r="A7148" s="25" t="s">
        <v>5523</v>
      </c>
      <c r="B7148" s="25" t="s">
        <v>94</v>
      </c>
      <c r="C7148" s="25" t="s">
        <v>9107</v>
      </c>
      <c r="D7148" s="25" t="s">
        <v>463</v>
      </c>
      <c r="E7148" s="25" t="s">
        <v>55</v>
      </c>
      <c r="F7148" s="25" t="s">
        <v>9501</v>
      </c>
      <c r="G7148" s="25" t="s">
        <v>9463</v>
      </c>
      <c r="H7148" s="25" t="n">
        <v>0</v>
      </c>
    </row>
    <row r="7149" customFormat="false" ht="15" hidden="false" customHeight="false" outlineLevel="0" collapsed="false">
      <c r="A7149" s="25" t="s">
        <v>2382</v>
      </c>
      <c r="B7149" s="25" t="s">
        <v>80</v>
      </c>
      <c r="C7149" s="25" t="s">
        <v>9107</v>
      </c>
      <c r="D7149" s="25" t="s">
        <v>188</v>
      </c>
      <c r="E7149" s="25" t="s">
        <v>55</v>
      </c>
      <c r="F7149" s="25" t="s">
        <v>9501</v>
      </c>
      <c r="G7149" s="25" t="s">
        <v>9509</v>
      </c>
      <c r="H7149" s="25" t="n">
        <v>0</v>
      </c>
    </row>
    <row r="7150" customFormat="false" ht="15" hidden="false" customHeight="false" outlineLevel="0" collapsed="false">
      <c r="A7150" s="25" t="s">
        <v>2383</v>
      </c>
      <c r="B7150" s="25" t="s">
        <v>80</v>
      </c>
      <c r="C7150" s="25" t="s">
        <v>9107</v>
      </c>
      <c r="D7150" s="25" t="s">
        <v>240</v>
      </c>
      <c r="E7150" s="25" t="s">
        <v>54</v>
      </c>
      <c r="F7150" s="25" t="s">
        <v>9501</v>
      </c>
      <c r="G7150" s="25" t="s">
        <v>9508</v>
      </c>
      <c r="H7150" s="25" t="n">
        <v>4594</v>
      </c>
    </row>
    <row r="7151" customFormat="false" ht="15" hidden="false" customHeight="false" outlineLevel="0" collapsed="false">
      <c r="A7151" s="25" t="s">
        <v>2384</v>
      </c>
      <c r="B7151" s="25" t="s">
        <v>80</v>
      </c>
      <c r="C7151" s="25" t="s">
        <v>9107</v>
      </c>
      <c r="D7151" s="25" t="s">
        <v>231</v>
      </c>
      <c r="E7151" s="25" t="s">
        <v>54</v>
      </c>
      <c r="F7151" s="25" t="s">
        <v>9501</v>
      </c>
      <c r="G7151" s="25" t="s">
        <v>9483</v>
      </c>
      <c r="H7151" s="25" t="n">
        <v>6166</v>
      </c>
    </row>
    <row r="7152" customFormat="false" ht="15" hidden="false" customHeight="false" outlineLevel="0" collapsed="false">
      <c r="A7152" s="25" t="s">
        <v>5792</v>
      </c>
      <c r="B7152" s="25" t="s">
        <v>96</v>
      </c>
      <c r="C7152" s="25" t="s">
        <v>186</v>
      </c>
      <c r="D7152" s="25" t="s">
        <v>1189</v>
      </c>
      <c r="E7152" s="25" t="s">
        <v>55</v>
      </c>
      <c r="F7152" s="25" t="s">
        <v>9501</v>
      </c>
      <c r="G7152" s="25" t="s">
        <v>9507</v>
      </c>
      <c r="H7152" s="25" t="n">
        <v>0</v>
      </c>
    </row>
    <row r="7153" customFormat="false" ht="15" hidden="false" customHeight="false" outlineLevel="0" collapsed="false">
      <c r="A7153" s="25" t="s">
        <v>5793</v>
      </c>
      <c r="B7153" s="25" t="s">
        <v>96</v>
      </c>
      <c r="C7153" s="25" t="s">
        <v>178</v>
      </c>
      <c r="D7153" s="25" t="s">
        <v>1156</v>
      </c>
      <c r="E7153" s="25" t="s">
        <v>54</v>
      </c>
      <c r="F7153" s="25" t="s">
        <v>9501</v>
      </c>
      <c r="G7153" s="25" t="s">
        <v>9490</v>
      </c>
      <c r="H7153" s="25" t="n">
        <v>5270</v>
      </c>
    </row>
    <row r="7154" customFormat="false" ht="15" hidden="false" customHeight="false" outlineLevel="0" collapsed="false">
      <c r="A7154" s="25" t="s">
        <v>4191</v>
      </c>
      <c r="B7154" s="25" t="s">
        <v>89</v>
      </c>
      <c r="C7154" s="25" t="s">
        <v>178</v>
      </c>
      <c r="D7154" s="25" t="s">
        <v>622</v>
      </c>
      <c r="E7154" s="25" t="s">
        <v>55</v>
      </c>
      <c r="F7154" s="25" t="s">
        <v>9501</v>
      </c>
      <c r="G7154" s="25" t="s">
        <v>9446</v>
      </c>
      <c r="H7154" s="25" t="n">
        <v>0</v>
      </c>
    </row>
    <row r="7155" customFormat="false" ht="15" hidden="false" customHeight="false" outlineLevel="0" collapsed="false">
      <c r="A7155" s="25" t="s">
        <v>6419</v>
      </c>
      <c r="B7155" s="25" t="s">
        <v>106</v>
      </c>
      <c r="C7155" s="25" t="s">
        <v>170</v>
      </c>
      <c r="D7155" s="25" t="s">
        <v>1351</v>
      </c>
      <c r="E7155" s="25" t="s">
        <v>55</v>
      </c>
      <c r="F7155" s="25" t="s">
        <v>9501</v>
      </c>
      <c r="G7155" s="25" t="s">
        <v>9509</v>
      </c>
      <c r="H7155" s="25" t="n">
        <v>0</v>
      </c>
    </row>
    <row r="7156" customFormat="false" ht="15" hidden="false" customHeight="false" outlineLevel="0" collapsed="false">
      <c r="A7156" s="25" t="s">
        <v>6420</v>
      </c>
      <c r="B7156" s="25" t="s">
        <v>106</v>
      </c>
      <c r="C7156" s="25" t="s">
        <v>160</v>
      </c>
      <c r="D7156" s="25" t="s">
        <v>3075</v>
      </c>
      <c r="E7156" s="25" t="s">
        <v>54</v>
      </c>
      <c r="F7156" s="25" t="s">
        <v>9501</v>
      </c>
      <c r="G7156" s="25" t="s">
        <v>9505</v>
      </c>
      <c r="H7156" s="25" t="n">
        <v>3169</v>
      </c>
    </row>
    <row r="7157" customFormat="false" ht="15" hidden="false" customHeight="false" outlineLevel="0" collapsed="false">
      <c r="A7157" s="25" t="s">
        <v>3156</v>
      </c>
      <c r="B7157" s="25" t="s">
        <v>76</v>
      </c>
      <c r="C7157" s="25" t="s">
        <v>186</v>
      </c>
      <c r="D7157" s="25" t="s">
        <v>162</v>
      </c>
      <c r="E7157" s="25" t="s">
        <v>54</v>
      </c>
      <c r="F7157" s="25" t="s">
        <v>9501</v>
      </c>
      <c r="G7157" s="25" t="s">
        <v>9478</v>
      </c>
      <c r="H7157" s="25" t="n">
        <v>571</v>
      </c>
    </row>
    <row r="7158" customFormat="false" ht="15" hidden="false" customHeight="false" outlineLevel="0" collapsed="false">
      <c r="A7158" s="25" t="s">
        <v>7938</v>
      </c>
      <c r="B7158" s="25" t="s">
        <v>114</v>
      </c>
      <c r="C7158" s="25" t="s">
        <v>186</v>
      </c>
      <c r="D7158" s="25" t="s">
        <v>868</v>
      </c>
      <c r="E7158" s="25" t="s">
        <v>55</v>
      </c>
      <c r="F7158" s="25" t="s">
        <v>9501</v>
      </c>
      <c r="G7158" s="25" t="s">
        <v>9484</v>
      </c>
      <c r="H7158" s="25" t="n">
        <v>0</v>
      </c>
    </row>
    <row r="7159" customFormat="false" ht="15" hidden="false" customHeight="false" outlineLevel="0" collapsed="false">
      <c r="A7159" s="25" t="s">
        <v>7939</v>
      </c>
      <c r="B7159" s="25" t="s">
        <v>114</v>
      </c>
      <c r="C7159" s="25" t="s">
        <v>178</v>
      </c>
      <c r="D7159" s="25" t="s">
        <v>609</v>
      </c>
      <c r="E7159" s="25" t="s">
        <v>54</v>
      </c>
      <c r="F7159" s="25" t="s">
        <v>9501</v>
      </c>
      <c r="G7159" s="25" t="s">
        <v>9513</v>
      </c>
      <c r="H7159" s="25" t="n">
        <v>6304</v>
      </c>
    </row>
    <row r="7160" customFormat="false" ht="15" hidden="false" customHeight="false" outlineLevel="0" collapsed="false">
      <c r="A7160" s="25" t="s">
        <v>6708</v>
      </c>
      <c r="B7160" s="25" t="s">
        <v>107</v>
      </c>
      <c r="C7160" s="25" t="s">
        <v>148</v>
      </c>
      <c r="D7160" s="25" t="s">
        <v>193</v>
      </c>
      <c r="E7160" s="25" t="s">
        <v>56</v>
      </c>
      <c r="F7160" s="25" t="s">
        <v>9501</v>
      </c>
    </row>
    <row r="7161" customFormat="false" ht="15" hidden="false" customHeight="false" outlineLevel="0" collapsed="false">
      <c r="A7161" s="25" t="s">
        <v>6709</v>
      </c>
      <c r="B7161" s="25" t="s">
        <v>107</v>
      </c>
      <c r="C7161" s="25" t="s">
        <v>186</v>
      </c>
      <c r="D7161" s="25" t="s">
        <v>3075</v>
      </c>
      <c r="E7161" s="25" t="s">
        <v>55</v>
      </c>
      <c r="F7161" s="25" t="s">
        <v>9501</v>
      </c>
      <c r="G7161" s="25" t="s">
        <v>9502</v>
      </c>
      <c r="H7161" s="25" t="n">
        <v>0</v>
      </c>
    </row>
    <row r="7162" customFormat="false" ht="15" hidden="false" customHeight="false" outlineLevel="0" collapsed="false">
      <c r="A7162" s="25" t="s">
        <v>6710</v>
      </c>
      <c r="B7162" s="25" t="s">
        <v>107</v>
      </c>
      <c r="C7162" s="25" t="s">
        <v>9107</v>
      </c>
      <c r="D7162" s="25" t="s">
        <v>417</v>
      </c>
      <c r="E7162" s="25" t="s">
        <v>55</v>
      </c>
      <c r="F7162" s="25" t="s">
        <v>9501</v>
      </c>
      <c r="G7162" s="25" t="s">
        <v>9505</v>
      </c>
      <c r="H7162" s="25" t="n">
        <v>0</v>
      </c>
    </row>
    <row r="7163" customFormat="false" ht="15" hidden="false" customHeight="false" outlineLevel="0" collapsed="false">
      <c r="A7163" s="25" t="s">
        <v>3440</v>
      </c>
      <c r="B7163" s="25" t="s">
        <v>77</v>
      </c>
      <c r="C7163" s="25" t="s">
        <v>186</v>
      </c>
      <c r="D7163" s="25" t="s">
        <v>158</v>
      </c>
      <c r="E7163" s="25" t="s">
        <v>55</v>
      </c>
      <c r="F7163" s="25" t="s">
        <v>9501</v>
      </c>
      <c r="G7163" s="25" t="s">
        <v>9512</v>
      </c>
      <c r="H7163" s="25" t="n">
        <v>0</v>
      </c>
    </row>
    <row r="7164" customFormat="false" ht="15" hidden="false" customHeight="false" outlineLevel="0" collapsed="false">
      <c r="A7164" s="25" t="s">
        <v>3441</v>
      </c>
      <c r="B7164" s="25" t="s">
        <v>77</v>
      </c>
      <c r="C7164" s="25" t="s">
        <v>9107</v>
      </c>
      <c r="D7164" s="25" t="s">
        <v>218</v>
      </c>
      <c r="E7164" s="25" t="s">
        <v>54</v>
      </c>
      <c r="F7164" s="25" t="s">
        <v>9501</v>
      </c>
      <c r="G7164" s="25" t="s">
        <v>9498</v>
      </c>
      <c r="H7164" s="25" t="n">
        <v>4578</v>
      </c>
    </row>
    <row r="7165" customFormat="false" ht="15" hidden="false" customHeight="false" outlineLevel="0" collapsed="false">
      <c r="A7165" s="25" t="s">
        <v>6034</v>
      </c>
      <c r="B7165" s="25" t="s">
        <v>97</v>
      </c>
      <c r="C7165" s="25" t="s">
        <v>148</v>
      </c>
      <c r="D7165" s="25" t="s">
        <v>1156</v>
      </c>
      <c r="E7165" s="25" t="s">
        <v>54</v>
      </c>
      <c r="F7165" s="25" t="s">
        <v>9501</v>
      </c>
      <c r="G7165" s="25" t="s">
        <v>9473</v>
      </c>
      <c r="H7165" s="25" t="n">
        <v>62</v>
      </c>
    </row>
    <row r="7166" customFormat="false" ht="15" hidden="false" customHeight="false" outlineLevel="0" collapsed="false">
      <c r="A7166" s="25" t="s">
        <v>6892</v>
      </c>
      <c r="B7166" s="25" t="s">
        <v>105</v>
      </c>
      <c r="C7166" s="25" t="s">
        <v>148</v>
      </c>
      <c r="D7166" s="25" t="s">
        <v>633</v>
      </c>
      <c r="E7166" s="25" t="s">
        <v>54</v>
      </c>
      <c r="F7166" s="25" t="s">
        <v>9501</v>
      </c>
      <c r="G7166" s="25" t="s">
        <v>9509</v>
      </c>
      <c r="H7166" s="25" t="n">
        <v>51</v>
      </c>
    </row>
    <row r="7167" customFormat="false" ht="15" hidden="false" customHeight="false" outlineLevel="0" collapsed="false">
      <c r="A7167" s="25" t="s">
        <v>4347</v>
      </c>
      <c r="B7167" s="25" t="s">
        <v>88</v>
      </c>
      <c r="C7167" s="25" t="s">
        <v>9107</v>
      </c>
      <c r="D7167" s="25" t="s">
        <v>1156</v>
      </c>
      <c r="E7167" s="25" t="s">
        <v>54</v>
      </c>
      <c r="F7167" s="25" t="s">
        <v>9501</v>
      </c>
      <c r="G7167" s="25" t="s">
        <v>9487</v>
      </c>
      <c r="H7167" s="25" t="n">
        <v>4881</v>
      </c>
    </row>
    <row r="7168" customFormat="false" ht="15" hidden="false" customHeight="false" outlineLevel="0" collapsed="false">
      <c r="A7168" s="25" t="s">
        <v>7303</v>
      </c>
      <c r="B7168" s="25" t="s">
        <v>104</v>
      </c>
      <c r="C7168" s="25" t="s">
        <v>186</v>
      </c>
      <c r="D7168" s="25" t="s">
        <v>199</v>
      </c>
      <c r="E7168" s="25" t="s">
        <v>54</v>
      </c>
      <c r="F7168" s="25" t="s">
        <v>9501</v>
      </c>
      <c r="G7168" s="25" t="s">
        <v>9473</v>
      </c>
      <c r="H7168" s="25" t="n">
        <v>544</v>
      </c>
    </row>
    <row r="7169" customFormat="false" ht="15" hidden="false" customHeight="false" outlineLevel="0" collapsed="false">
      <c r="A7169" s="25" t="s">
        <v>7304</v>
      </c>
      <c r="B7169" s="25" t="s">
        <v>104</v>
      </c>
      <c r="C7169" s="25" t="s">
        <v>160</v>
      </c>
      <c r="D7169" s="25" t="s">
        <v>868</v>
      </c>
      <c r="E7169" s="25" t="s">
        <v>54</v>
      </c>
      <c r="F7169" s="25" t="s">
        <v>9501</v>
      </c>
      <c r="G7169" s="25" t="s">
        <v>9467</v>
      </c>
      <c r="H7169" s="25" t="n">
        <v>2941</v>
      </c>
    </row>
    <row r="7170" customFormat="false" ht="15" hidden="false" customHeight="false" outlineLevel="0" collapsed="false">
      <c r="A7170" s="25" t="s">
        <v>4715</v>
      </c>
      <c r="B7170" s="25" t="s">
        <v>90</v>
      </c>
      <c r="C7170" s="25" t="s">
        <v>178</v>
      </c>
      <c r="E7170" s="25" t="s">
        <v>56</v>
      </c>
      <c r="F7170" s="25" t="s">
        <v>9501</v>
      </c>
    </row>
    <row r="7171" customFormat="false" ht="15" hidden="false" customHeight="false" outlineLevel="0" collapsed="false">
      <c r="A7171" s="25" t="s">
        <v>4716</v>
      </c>
      <c r="B7171" s="25" t="s">
        <v>90</v>
      </c>
      <c r="C7171" s="25" t="s">
        <v>160</v>
      </c>
      <c r="D7171" s="25" t="s">
        <v>484</v>
      </c>
      <c r="E7171" s="25" t="s">
        <v>55</v>
      </c>
      <c r="F7171" s="25" t="s">
        <v>9501</v>
      </c>
      <c r="G7171" s="25" t="s">
        <v>9479</v>
      </c>
      <c r="H7171" s="25" t="n">
        <v>0</v>
      </c>
    </row>
    <row r="7172" customFormat="false" ht="15" hidden="false" customHeight="false" outlineLevel="0" collapsed="false">
      <c r="A7172" s="25" t="s">
        <v>4717</v>
      </c>
      <c r="B7172" s="25" t="s">
        <v>90</v>
      </c>
      <c r="C7172" s="25" t="s">
        <v>148</v>
      </c>
      <c r="D7172" s="25" t="s">
        <v>218</v>
      </c>
      <c r="E7172" s="25" t="s">
        <v>54</v>
      </c>
      <c r="F7172" s="25" t="s">
        <v>9501</v>
      </c>
      <c r="G7172" s="25" t="s">
        <v>9510</v>
      </c>
      <c r="H7172" s="25" t="n">
        <v>44</v>
      </c>
    </row>
    <row r="7173" customFormat="false" ht="15" hidden="false" customHeight="false" outlineLevel="0" collapsed="false">
      <c r="A7173" s="25" t="s">
        <v>9010</v>
      </c>
      <c r="B7173" s="25" t="s">
        <v>115</v>
      </c>
      <c r="C7173" s="25" t="s">
        <v>178</v>
      </c>
      <c r="D7173" s="25" t="s">
        <v>1646</v>
      </c>
      <c r="E7173" s="25" t="s">
        <v>54</v>
      </c>
      <c r="F7173" s="25" t="s">
        <v>9501</v>
      </c>
      <c r="G7173" s="25" t="s">
        <v>9494</v>
      </c>
      <c r="H7173" s="25" t="n">
        <v>4910</v>
      </c>
    </row>
    <row r="7174" customFormat="false" ht="15" hidden="false" customHeight="false" outlineLevel="0" collapsed="false">
      <c r="A7174" s="25" t="s">
        <v>562</v>
      </c>
      <c r="B7174" s="25" t="s">
        <v>69</v>
      </c>
      <c r="C7174" s="25" t="s">
        <v>178</v>
      </c>
      <c r="D7174" s="25" t="s">
        <v>266</v>
      </c>
      <c r="E7174" s="25" t="s">
        <v>55</v>
      </c>
      <c r="F7174" s="25" t="s">
        <v>9502</v>
      </c>
      <c r="G7174" s="25" t="s">
        <v>9514</v>
      </c>
      <c r="H7174" s="25" t="n">
        <v>0</v>
      </c>
    </row>
    <row r="7175" customFormat="false" ht="15" hidden="false" customHeight="false" outlineLevel="0" collapsed="false">
      <c r="A7175" s="25" t="s">
        <v>4916</v>
      </c>
      <c r="B7175" s="25" t="s">
        <v>98</v>
      </c>
      <c r="C7175" s="25" t="s">
        <v>170</v>
      </c>
      <c r="D7175" s="25" t="s">
        <v>1158</v>
      </c>
      <c r="E7175" s="25" t="s">
        <v>55</v>
      </c>
      <c r="F7175" s="25" t="s">
        <v>9502</v>
      </c>
      <c r="G7175" s="25" t="s">
        <v>9504</v>
      </c>
      <c r="H7175" s="25" t="n">
        <v>0</v>
      </c>
    </row>
    <row r="7176" customFormat="false" ht="15" hidden="false" customHeight="false" outlineLevel="0" collapsed="false">
      <c r="A7176" s="25" t="s">
        <v>5254</v>
      </c>
      <c r="B7176" s="25" t="s">
        <v>95</v>
      </c>
      <c r="C7176" s="25" t="s">
        <v>178</v>
      </c>
      <c r="D7176" s="25" t="s">
        <v>663</v>
      </c>
      <c r="E7176" s="25" t="s">
        <v>54</v>
      </c>
      <c r="F7176" s="25" t="s">
        <v>9502</v>
      </c>
      <c r="G7176" s="25" t="s">
        <v>9477</v>
      </c>
      <c r="H7176" s="25" t="n">
        <v>5469</v>
      </c>
    </row>
    <row r="7177" customFormat="false" ht="15" hidden="false" customHeight="false" outlineLevel="0" collapsed="false">
      <c r="A7177" s="25" t="s">
        <v>824</v>
      </c>
      <c r="B7177" s="25" t="s">
        <v>70</v>
      </c>
      <c r="C7177" s="25" t="s">
        <v>160</v>
      </c>
      <c r="D7177" s="25" t="s">
        <v>231</v>
      </c>
      <c r="E7177" s="25" t="s">
        <v>55</v>
      </c>
      <c r="F7177" s="25" t="s">
        <v>9502</v>
      </c>
      <c r="G7177" s="25" t="s">
        <v>9503</v>
      </c>
      <c r="H7177" s="25" t="n">
        <v>0</v>
      </c>
    </row>
    <row r="7178" customFormat="false" ht="15" hidden="false" customHeight="false" outlineLevel="0" collapsed="false">
      <c r="A7178" s="25" t="s">
        <v>825</v>
      </c>
      <c r="B7178" s="25" t="s">
        <v>70</v>
      </c>
      <c r="C7178" s="25" t="s">
        <v>160</v>
      </c>
      <c r="D7178" s="25" t="s">
        <v>162</v>
      </c>
      <c r="E7178" s="25" t="s">
        <v>55</v>
      </c>
      <c r="F7178" s="25" t="s">
        <v>9502</v>
      </c>
      <c r="G7178" s="25" t="s">
        <v>9470</v>
      </c>
      <c r="H7178" s="25" t="n">
        <v>0</v>
      </c>
    </row>
    <row r="7179" customFormat="false" ht="15" hidden="false" customHeight="false" outlineLevel="0" collapsed="false">
      <c r="A7179" s="25" t="s">
        <v>826</v>
      </c>
      <c r="B7179" s="25" t="s">
        <v>70</v>
      </c>
      <c r="C7179" s="25" t="s">
        <v>186</v>
      </c>
      <c r="D7179" s="25" t="s">
        <v>257</v>
      </c>
      <c r="E7179" s="25" t="s">
        <v>54</v>
      </c>
      <c r="F7179" s="25" t="s">
        <v>9502</v>
      </c>
      <c r="G7179" s="25" t="s">
        <v>9468</v>
      </c>
      <c r="H7179" s="25" t="n">
        <v>568</v>
      </c>
    </row>
    <row r="7180" customFormat="false" ht="15" hidden="false" customHeight="false" outlineLevel="0" collapsed="false">
      <c r="A7180" s="25" t="s">
        <v>2385</v>
      </c>
      <c r="B7180" s="25" t="s">
        <v>80</v>
      </c>
      <c r="C7180" s="25" t="s">
        <v>170</v>
      </c>
      <c r="D7180" s="25" t="s">
        <v>210</v>
      </c>
      <c r="E7180" s="25" t="s">
        <v>55</v>
      </c>
      <c r="F7180" s="25" t="s">
        <v>9502</v>
      </c>
      <c r="G7180" s="25" t="s">
        <v>9512</v>
      </c>
      <c r="H7180" s="25" t="n">
        <v>0</v>
      </c>
    </row>
    <row r="7181" customFormat="false" ht="15" hidden="false" customHeight="false" outlineLevel="0" collapsed="false">
      <c r="A7181" s="25" t="s">
        <v>2386</v>
      </c>
      <c r="B7181" s="25" t="s">
        <v>80</v>
      </c>
      <c r="C7181" s="25" t="s">
        <v>160</v>
      </c>
      <c r="D7181" s="25" t="s">
        <v>248</v>
      </c>
      <c r="E7181" s="25" t="s">
        <v>55</v>
      </c>
      <c r="F7181" s="25" t="s">
        <v>9502</v>
      </c>
      <c r="G7181" s="25" t="s">
        <v>9508</v>
      </c>
      <c r="H7181" s="25" t="n">
        <v>0</v>
      </c>
    </row>
    <row r="7182" customFormat="false" ht="15" hidden="false" customHeight="false" outlineLevel="0" collapsed="false">
      <c r="A7182" s="25" t="s">
        <v>2387</v>
      </c>
      <c r="B7182" s="25" t="s">
        <v>80</v>
      </c>
      <c r="C7182" s="25" t="s">
        <v>178</v>
      </c>
      <c r="D7182" s="25" t="s">
        <v>191</v>
      </c>
      <c r="E7182" s="25" t="s">
        <v>54</v>
      </c>
      <c r="F7182" s="25" t="s">
        <v>9502</v>
      </c>
      <c r="G7182" s="25" t="s">
        <v>9504</v>
      </c>
      <c r="H7182" s="25" t="n">
        <v>5263</v>
      </c>
    </row>
    <row r="7183" customFormat="false" ht="15" hidden="false" customHeight="false" outlineLevel="0" collapsed="false">
      <c r="A7183" s="25" t="s">
        <v>2388</v>
      </c>
      <c r="B7183" s="25" t="s">
        <v>80</v>
      </c>
      <c r="C7183" s="25" t="s">
        <v>9107</v>
      </c>
      <c r="D7183" s="25" t="s">
        <v>251</v>
      </c>
      <c r="E7183" s="25" t="s">
        <v>54</v>
      </c>
      <c r="F7183" s="25" t="s">
        <v>9502</v>
      </c>
      <c r="G7183" s="25" t="s">
        <v>9508</v>
      </c>
      <c r="H7183" s="25" t="n">
        <v>4201</v>
      </c>
    </row>
    <row r="7184" customFormat="false" ht="15" hidden="false" customHeight="false" outlineLevel="0" collapsed="false">
      <c r="A7184" s="25" t="s">
        <v>3157</v>
      </c>
      <c r="B7184" s="25" t="s">
        <v>76</v>
      </c>
      <c r="C7184" s="25" t="s">
        <v>186</v>
      </c>
      <c r="D7184" s="25" t="s">
        <v>266</v>
      </c>
      <c r="E7184" s="25" t="s">
        <v>55</v>
      </c>
      <c r="F7184" s="25" t="s">
        <v>9502</v>
      </c>
      <c r="G7184" s="25" t="s">
        <v>9507</v>
      </c>
      <c r="H7184" s="25" t="n">
        <v>0</v>
      </c>
    </row>
    <row r="7185" customFormat="false" ht="15" hidden="false" customHeight="false" outlineLevel="0" collapsed="false">
      <c r="A7185" s="25" t="s">
        <v>3158</v>
      </c>
      <c r="B7185" s="25" t="s">
        <v>76</v>
      </c>
      <c r="C7185" s="25" t="s">
        <v>170</v>
      </c>
      <c r="D7185" s="25" t="s">
        <v>167</v>
      </c>
      <c r="E7185" s="25" t="s">
        <v>55</v>
      </c>
      <c r="F7185" s="25" t="s">
        <v>9502</v>
      </c>
      <c r="G7185" s="25" t="s">
        <v>9493</v>
      </c>
      <c r="H7185" s="25" t="n">
        <v>0</v>
      </c>
    </row>
    <row r="7186" customFormat="false" ht="15" hidden="false" customHeight="false" outlineLevel="0" collapsed="false">
      <c r="A7186" s="25" t="s">
        <v>3159</v>
      </c>
      <c r="B7186" s="25" t="s">
        <v>76</v>
      </c>
      <c r="C7186" s="25" t="s">
        <v>170</v>
      </c>
      <c r="D7186" s="25" t="s">
        <v>237</v>
      </c>
      <c r="E7186" s="25" t="s">
        <v>55</v>
      </c>
      <c r="F7186" s="25" t="s">
        <v>9502</v>
      </c>
      <c r="G7186" s="25" t="s">
        <v>9511</v>
      </c>
      <c r="H7186" s="25" t="n">
        <v>0</v>
      </c>
    </row>
    <row r="7187" customFormat="false" ht="15" hidden="false" customHeight="false" outlineLevel="0" collapsed="false">
      <c r="A7187" s="25" t="s">
        <v>3160</v>
      </c>
      <c r="B7187" s="25" t="s">
        <v>76</v>
      </c>
      <c r="C7187" s="25" t="s">
        <v>170</v>
      </c>
      <c r="D7187" s="25" t="s">
        <v>180</v>
      </c>
      <c r="E7187" s="25" t="s">
        <v>55</v>
      </c>
      <c r="F7187" s="25" t="s">
        <v>9502</v>
      </c>
      <c r="G7187" s="25" t="s">
        <v>9473</v>
      </c>
      <c r="H7187" s="25" t="n">
        <v>0</v>
      </c>
    </row>
    <row r="7188" customFormat="false" ht="15" hidden="false" customHeight="false" outlineLevel="0" collapsed="false">
      <c r="A7188" s="25" t="s">
        <v>7940</v>
      </c>
      <c r="B7188" s="25" t="s">
        <v>114</v>
      </c>
      <c r="C7188" s="25" t="s">
        <v>9107</v>
      </c>
      <c r="D7188" s="25" t="s">
        <v>417</v>
      </c>
      <c r="E7188" s="25" t="s">
        <v>55</v>
      </c>
      <c r="F7188" s="25" t="s">
        <v>9502</v>
      </c>
      <c r="G7188" s="25" t="s">
        <v>9504</v>
      </c>
      <c r="H7188" s="25" t="n">
        <v>0</v>
      </c>
    </row>
    <row r="7189" customFormat="false" ht="15" hidden="false" customHeight="false" outlineLevel="0" collapsed="false">
      <c r="A7189" s="25" t="s">
        <v>7941</v>
      </c>
      <c r="B7189" s="25" t="s">
        <v>114</v>
      </c>
      <c r="C7189" s="25" t="s">
        <v>170</v>
      </c>
      <c r="D7189" s="25" t="s">
        <v>860</v>
      </c>
      <c r="E7189" s="25" t="s">
        <v>54</v>
      </c>
      <c r="F7189" s="25" t="s">
        <v>9502</v>
      </c>
      <c r="G7189" s="25" t="s">
        <v>9503</v>
      </c>
      <c r="H7189" s="25" t="n">
        <v>1048</v>
      </c>
    </row>
    <row r="7190" customFormat="false" ht="15" hidden="false" customHeight="false" outlineLevel="0" collapsed="false">
      <c r="A7190" s="25" t="s">
        <v>8363</v>
      </c>
      <c r="B7190" s="25" t="s">
        <v>113</v>
      </c>
      <c r="C7190" s="25" t="s">
        <v>186</v>
      </c>
      <c r="D7190" s="25" t="s">
        <v>428</v>
      </c>
      <c r="E7190" s="25" t="s">
        <v>54</v>
      </c>
      <c r="F7190" s="25" t="s">
        <v>9502</v>
      </c>
      <c r="G7190" s="25" t="s">
        <v>9442</v>
      </c>
      <c r="H7190" s="25" t="n">
        <v>631</v>
      </c>
    </row>
    <row r="7191" customFormat="false" ht="15" hidden="false" customHeight="false" outlineLevel="0" collapsed="false">
      <c r="A7191" s="25" t="s">
        <v>1127</v>
      </c>
      <c r="B7191" s="25" t="s">
        <v>72</v>
      </c>
      <c r="C7191" s="25" t="s">
        <v>160</v>
      </c>
      <c r="D7191" s="25" t="s">
        <v>195</v>
      </c>
      <c r="E7191" s="25" t="s">
        <v>55</v>
      </c>
      <c r="F7191" s="25" t="s">
        <v>9502</v>
      </c>
      <c r="G7191" s="25" t="s">
        <v>9513</v>
      </c>
      <c r="H7191" s="25" t="n">
        <v>0</v>
      </c>
    </row>
    <row r="7192" customFormat="false" ht="15" hidden="false" customHeight="false" outlineLevel="0" collapsed="false">
      <c r="A7192" s="25" t="s">
        <v>1128</v>
      </c>
      <c r="B7192" s="25" t="s">
        <v>72</v>
      </c>
      <c r="C7192" s="25" t="s">
        <v>186</v>
      </c>
      <c r="D7192" s="25" t="s">
        <v>173</v>
      </c>
      <c r="E7192" s="25" t="s">
        <v>54</v>
      </c>
      <c r="F7192" s="25" t="s">
        <v>9502</v>
      </c>
      <c r="G7192" s="25" t="s">
        <v>9512</v>
      </c>
      <c r="H7192" s="25" t="n">
        <v>536</v>
      </c>
    </row>
    <row r="7193" customFormat="false" ht="15" hidden="false" customHeight="false" outlineLevel="0" collapsed="false">
      <c r="A7193" s="25" t="s">
        <v>1129</v>
      </c>
      <c r="B7193" s="25" t="s">
        <v>72</v>
      </c>
      <c r="C7193" s="25" t="s">
        <v>170</v>
      </c>
      <c r="D7193" s="25" t="s">
        <v>248</v>
      </c>
      <c r="E7193" s="25" t="s">
        <v>54</v>
      </c>
      <c r="F7193" s="25" t="s">
        <v>9502</v>
      </c>
      <c r="G7193" s="25" t="s">
        <v>9473</v>
      </c>
      <c r="H7193" s="25" t="n">
        <v>1127</v>
      </c>
    </row>
    <row r="7194" customFormat="false" ht="15" hidden="false" customHeight="false" outlineLevel="0" collapsed="false">
      <c r="A7194" s="25" t="s">
        <v>3442</v>
      </c>
      <c r="B7194" s="25" t="s">
        <v>77</v>
      </c>
      <c r="C7194" s="25" t="s">
        <v>170</v>
      </c>
      <c r="D7194" s="25" t="s">
        <v>145</v>
      </c>
      <c r="E7194" s="25" t="s">
        <v>55</v>
      </c>
      <c r="F7194" s="25" t="s">
        <v>9502</v>
      </c>
      <c r="G7194" s="25" t="s">
        <v>9504</v>
      </c>
      <c r="H7194" s="25" t="n">
        <v>0</v>
      </c>
    </row>
    <row r="7195" customFormat="false" ht="15" hidden="false" customHeight="false" outlineLevel="0" collapsed="false">
      <c r="A7195" s="25" t="s">
        <v>3443</v>
      </c>
      <c r="B7195" s="25" t="s">
        <v>77</v>
      </c>
      <c r="C7195" s="25" t="s">
        <v>148</v>
      </c>
      <c r="D7195" s="25" t="s">
        <v>210</v>
      </c>
      <c r="E7195" s="25" t="s">
        <v>54</v>
      </c>
      <c r="F7195" s="25" t="s">
        <v>9502</v>
      </c>
      <c r="G7195" s="25" t="s">
        <v>9508</v>
      </c>
      <c r="H7195" s="25" t="n">
        <v>56</v>
      </c>
    </row>
    <row r="7196" customFormat="false" ht="15" hidden="false" customHeight="false" outlineLevel="0" collapsed="false">
      <c r="A7196" s="25" t="s">
        <v>8680</v>
      </c>
      <c r="B7196" s="25" t="s">
        <v>116</v>
      </c>
      <c r="C7196" s="25" t="s">
        <v>186</v>
      </c>
      <c r="D7196" s="25" t="s">
        <v>195</v>
      </c>
      <c r="E7196" s="25" t="s">
        <v>55</v>
      </c>
      <c r="F7196" s="25" t="s">
        <v>9502</v>
      </c>
      <c r="G7196" s="25" t="s">
        <v>9498</v>
      </c>
      <c r="H7196" s="25" t="n">
        <v>0</v>
      </c>
    </row>
    <row r="7197" customFormat="false" ht="15" hidden="false" customHeight="false" outlineLevel="0" collapsed="false">
      <c r="A7197" s="25" t="s">
        <v>6035</v>
      </c>
      <c r="B7197" s="25" t="s">
        <v>97</v>
      </c>
      <c r="C7197" s="25" t="s">
        <v>9107</v>
      </c>
      <c r="D7197" s="25" t="s">
        <v>1156</v>
      </c>
      <c r="E7197" s="25" t="s">
        <v>54</v>
      </c>
      <c r="F7197" s="25" t="s">
        <v>9502</v>
      </c>
      <c r="G7197" s="25" t="s">
        <v>9511</v>
      </c>
      <c r="H7197" s="25" t="n">
        <v>4186</v>
      </c>
    </row>
    <row r="7198" customFormat="false" ht="15" hidden="false" customHeight="false" outlineLevel="0" collapsed="false">
      <c r="A7198" s="25" t="s">
        <v>6036</v>
      </c>
      <c r="B7198" s="25" t="s">
        <v>97</v>
      </c>
      <c r="C7198" s="25" t="s">
        <v>160</v>
      </c>
      <c r="D7198" s="25" t="s">
        <v>1158</v>
      </c>
      <c r="E7198" s="25" t="s">
        <v>54</v>
      </c>
      <c r="F7198" s="25" t="s">
        <v>9502</v>
      </c>
      <c r="G7198" s="25" t="s">
        <v>9512</v>
      </c>
      <c r="H7198" s="25" t="n">
        <v>3670</v>
      </c>
    </row>
    <row r="7199" customFormat="false" ht="15" hidden="false" customHeight="false" outlineLevel="0" collapsed="false">
      <c r="A7199" s="25" t="s">
        <v>6037</v>
      </c>
      <c r="B7199" s="25" t="s">
        <v>97</v>
      </c>
      <c r="C7199" s="25" t="s">
        <v>160</v>
      </c>
      <c r="D7199" s="25" t="s">
        <v>1049</v>
      </c>
      <c r="E7199" s="25" t="s">
        <v>54</v>
      </c>
      <c r="F7199" s="25" t="s">
        <v>9502</v>
      </c>
      <c r="G7199" s="25" t="s">
        <v>9512</v>
      </c>
      <c r="H7199" s="25" t="n">
        <v>3482</v>
      </c>
    </row>
    <row r="7200" customFormat="false" ht="15" hidden="false" customHeight="false" outlineLevel="0" collapsed="false">
      <c r="A7200" s="25" t="s">
        <v>4348</v>
      </c>
      <c r="B7200" s="25" t="s">
        <v>88</v>
      </c>
      <c r="C7200" s="25" t="s">
        <v>170</v>
      </c>
      <c r="D7200" s="25" t="s">
        <v>1690</v>
      </c>
      <c r="E7200" s="25" t="s">
        <v>55</v>
      </c>
      <c r="F7200" s="25" t="s">
        <v>9502</v>
      </c>
      <c r="G7200" s="25" t="s">
        <v>9512</v>
      </c>
      <c r="H7200" s="25" t="n">
        <v>0</v>
      </c>
    </row>
    <row r="7201" customFormat="false" ht="15" hidden="false" customHeight="false" outlineLevel="0" collapsed="false">
      <c r="A7201" s="25" t="s">
        <v>1745</v>
      </c>
      <c r="B7201" s="25" t="s">
        <v>71</v>
      </c>
      <c r="C7201" s="25" t="s">
        <v>148</v>
      </c>
      <c r="D7201" s="25" t="s">
        <v>198</v>
      </c>
      <c r="E7201" s="25" t="s">
        <v>55</v>
      </c>
      <c r="F7201" s="25" t="s">
        <v>9502</v>
      </c>
      <c r="G7201" s="25" t="s">
        <v>9504</v>
      </c>
      <c r="H7201" s="25" t="n">
        <v>0</v>
      </c>
    </row>
    <row r="7202" customFormat="false" ht="15" hidden="false" customHeight="false" outlineLevel="0" collapsed="false">
      <c r="A7202" s="25" t="s">
        <v>4592</v>
      </c>
      <c r="B7202" s="25" t="s">
        <v>86</v>
      </c>
      <c r="C7202" s="25" t="s">
        <v>148</v>
      </c>
      <c r="D7202" s="25" t="s">
        <v>1189</v>
      </c>
      <c r="E7202" s="25" t="s">
        <v>54</v>
      </c>
      <c r="F7202" s="25" t="s">
        <v>9502</v>
      </c>
      <c r="G7202" s="25" t="s">
        <v>9510</v>
      </c>
      <c r="H7202" s="25" t="n">
        <v>50</v>
      </c>
    </row>
    <row r="7203" customFormat="false" ht="15" hidden="false" customHeight="false" outlineLevel="0" collapsed="false">
      <c r="A7203" s="25" t="s">
        <v>4593</v>
      </c>
      <c r="B7203" s="25" t="s">
        <v>86</v>
      </c>
      <c r="C7203" s="25" t="s">
        <v>160</v>
      </c>
      <c r="D7203" s="25" t="s">
        <v>1347</v>
      </c>
      <c r="E7203" s="25" t="s">
        <v>54</v>
      </c>
      <c r="F7203" s="25" t="s">
        <v>9502</v>
      </c>
      <c r="G7203" s="25" t="s">
        <v>9496</v>
      </c>
      <c r="H7203" s="25" t="n">
        <v>3629</v>
      </c>
    </row>
    <row r="7204" customFormat="false" ht="15" hidden="false" customHeight="false" outlineLevel="0" collapsed="false">
      <c r="A7204" s="25" t="s">
        <v>9011</v>
      </c>
      <c r="B7204" s="25" t="s">
        <v>115</v>
      </c>
      <c r="C7204" s="25" t="s">
        <v>186</v>
      </c>
      <c r="D7204" s="25" t="s">
        <v>195</v>
      </c>
      <c r="E7204" s="25" t="s">
        <v>55</v>
      </c>
      <c r="F7204" s="25" t="s">
        <v>9502</v>
      </c>
      <c r="G7204" s="25" t="s">
        <v>9503</v>
      </c>
      <c r="H7204" s="25" t="n">
        <v>0</v>
      </c>
    </row>
    <row r="7205" customFormat="false" ht="15" hidden="false" customHeight="false" outlineLevel="0" collapsed="false">
      <c r="A7205" s="25" t="s">
        <v>9012</v>
      </c>
      <c r="B7205" s="25" t="s">
        <v>115</v>
      </c>
      <c r="C7205" s="25" t="s">
        <v>9107</v>
      </c>
      <c r="D7205" s="25" t="s">
        <v>417</v>
      </c>
      <c r="E7205" s="25" t="s">
        <v>55</v>
      </c>
      <c r="F7205" s="25" t="s">
        <v>9502</v>
      </c>
      <c r="G7205" s="25" t="s">
        <v>9510</v>
      </c>
      <c r="H7205" s="25" t="n">
        <v>0</v>
      </c>
    </row>
    <row r="7206" customFormat="false" ht="15" hidden="false" customHeight="false" outlineLevel="0" collapsed="false">
      <c r="A7206" s="25" t="s">
        <v>9013</v>
      </c>
      <c r="B7206" s="25" t="s">
        <v>115</v>
      </c>
      <c r="C7206" s="25" t="s">
        <v>186</v>
      </c>
      <c r="D7206" s="25" t="s">
        <v>218</v>
      </c>
      <c r="E7206" s="25" t="s">
        <v>54</v>
      </c>
      <c r="F7206" s="25" t="s">
        <v>9502</v>
      </c>
      <c r="G7206" s="25" t="s">
        <v>9512</v>
      </c>
      <c r="H7206" s="25" t="n">
        <v>544</v>
      </c>
    </row>
    <row r="7207" customFormat="false" ht="15" hidden="false" customHeight="false" outlineLevel="0" collapsed="false">
      <c r="A7207" s="25" t="s">
        <v>563</v>
      </c>
      <c r="B7207" s="25" t="s">
        <v>69</v>
      </c>
      <c r="C7207" s="25" t="s">
        <v>178</v>
      </c>
      <c r="D7207" s="25" t="s">
        <v>188</v>
      </c>
      <c r="E7207" s="25" t="s">
        <v>55</v>
      </c>
      <c r="F7207" s="25" t="s">
        <v>9503</v>
      </c>
      <c r="G7207" s="25" t="s">
        <v>9508</v>
      </c>
      <c r="H7207" s="25" t="n">
        <v>0</v>
      </c>
    </row>
    <row r="7208" customFormat="false" ht="15" hidden="false" customHeight="false" outlineLevel="0" collapsed="false">
      <c r="A7208" s="25" t="s">
        <v>827</v>
      </c>
      <c r="B7208" s="25" t="s">
        <v>70</v>
      </c>
      <c r="C7208" s="25" t="s">
        <v>160</v>
      </c>
      <c r="D7208" s="25" t="s">
        <v>176</v>
      </c>
      <c r="E7208" s="25" t="s">
        <v>54</v>
      </c>
      <c r="F7208" s="25" t="s">
        <v>9503</v>
      </c>
      <c r="G7208" s="25" t="s">
        <v>9511</v>
      </c>
      <c r="H7208" s="25" t="n">
        <v>3415</v>
      </c>
    </row>
    <row r="7209" customFormat="false" ht="15" hidden="false" customHeight="false" outlineLevel="0" collapsed="false">
      <c r="A7209" s="25" t="s">
        <v>4045</v>
      </c>
      <c r="B7209" s="25" t="s">
        <v>87</v>
      </c>
      <c r="C7209" s="25" t="s">
        <v>186</v>
      </c>
      <c r="D7209" s="25" t="s">
        <v>445</v>
      </c>
      <c r="E7209" s="25" t="s">
        <v>54</v>
      </c>
      <c r="F7209" s="25" t="s">
        <v>9503</v>
      </c>
      <c r="G7209" s="25" t="s">
        <v>9504</v>
      </c>
      <c r="H7209" s="25" t="n">
        <v>616</v>
      </c>
    </row>
    <row r="7210" customFormat="false" ht="15" hidden="false" customHeight="false" outlineLevel="0" collapsed="false">
      <c r="A7210" s="25" t="s">
        <v>5524</v>
      </c>
      <c r="B7210" s="25" t="s">
        <v>94</v>
      </c>
      <c r="C7210" s="25" t="s">
        <v>170</v>
      </c>
      <c r="D7210" s="25" t="s">
        <v>3511</v>
      </c>
      <c r="E7210" s="25" t="s">
        <v>54</v>
      </c>
      <c r="F7210" s="25" t="s">
        <v>9503</v>
      </c>
      <c r="G7210" s="25" t="s">
        <v>9509</v>
      </c>
      <c r="H7210" s="25" t="n">
        <v>1050</v>
      </c>
    </row>
    <row r="7211" customFormat="false" ht="15" hidden="false" customHeight="false" outlineLevel="0" collapsed="false">
      <c r="A7211" s="25" t="s">
        <v>2389</v>
      </c>
      <c r="B7211" s="25" t="s">
        <v>80</v>
      </c>
      <c r="C7211" s="25" t="s">
        <v>148</v>
      </c>
      <c r="D7211" s="25" t="s">
        <v>251</v>
      </c>
      <c r="E7211" s="25" t="s">
        <v>54</v>
      </c>
      <c r="F7211" s="25" t="s">
        <v>9503</v>
      </c>
      <c r="G7211" s="25" t="s">
        <v>9511</v>
      </c>
      <c r="H7211" s="25" t="n">
        <v>58</v>
      </c>
    </row>
    <row r="7212" customFormat="false" ht="15" hidden="false" customHeight="false" outlineLevel="0" collapsed="false">
      <c r="A7212" s="25" t="s">
        <v>5794</v>
      </c>
      <c r="B7212" s="25" t="s">
        <v>96</v>
      </c>
      <c r="C7212" s="25" t="s">
        <v>160</v>
      </c>
      <c r="D7212" s="25" t="s">
        <v>3373</v>
      </c>
      <c r="E7212" s="25" t="s">
        <v>54</v>
      </c>
      <c r="F7212" s="25" t="s">
        <v>9503</v>
      </c>
      <c r="G7212" s="25" t="s">
        <v>9505</v>
      </c>
      <c r="H7212" s="25" t="n">
        <v>3858</v>
      </c>
    </row>
    <row r="7213" customFormat="false" ht="15" hidden="false" customHeight="false" outlineLevel="0" collapsed="false">
      <c r="A7213" s="25" t="s">
        <v>6221</v>
      </c>
      <c r="B7213" s="25" t="s">
        <v>108</v>
      </c>
      <c r="C7213" s="25" t="s">
        <v>148</v>
      </c>
      <c r="D7213" s="25" t="s">
        <v>218</v>
      </c>
      <c r="E7213" s="25" t="s">
        <v>55</v>
      </c>
      <c r="F7213" s="25" t="s">
        <v>9503</v>
      </c>
      <c r="G7213" s="25" t="s">
        <v>9513</v>
      </c>
      <c r="H7213" s="25" t="n">
        <v>0</v>
      </c>
    </row>
    <row r="7214" customFormat="false" ht="15" hidden="false" customHeight="false" outlineLevel="0" collapsed="false">
      <c r="A7214" s="25" t="s">
        <v>2816</v>
      </c>
      <c r="B7214" s="25" t="s">
        <v>78</v>
      </c>
      <c r="C7214" s="25" t="s">
        <v>186</v>
      </c>
      <c r="D7214" s="25" t="s">
        <v>195</v>
      </c>
      <c r="E7214" s="25" t="s">
        <v>55</v>
      </c>
      <c r="F7214" s="25" t="s">
        <v>9503</v>
      </c>
      <c r="G7214" s="25" t="s">
        <v>9504</v>
      </c>
      <c r="H7214" s="25" t="n">
        <v>0</v>
      </c>
    </row>
    <row r="7215" customFormat="false" ht="15" hidden="false" customHeight="false" outlineLevel="0" collapsed="false">
      <c r="A7215" s="25" t="s">
        <v>2817</v>
      </c>
      <c r="B7215" s="25" t="s">
        <v>78</v>
      </c>
      <c r="C7215" s="25" t="s">
        <v>178</v>
      </c>
      <c r="D7215" s="25" t="s">
        <v>198</v>
      </c>
      <c r="E7215" s="25" t="s">
        <v>55</v>
      </c>
      <c r="F7215" s="25" t="s">
        <v>9503</v>
      </c>
      <c r="G7215" s="25" t="s">
        <v>9505</v>
      </c>
      <c r="H7215" s="25" t="n">
        <v>0</v>
      </c>
    </row>
    <row r="7216" customFormat="false" ht="15" hidden="false" customHeight="false" outlineLevel="0" collapsed="false">
      <c r="A7216" s="25" t="s">
        <v>2818</v>
      </c>
      <c r="B7216" s="25" t="s">
        <v>78</v>
      </c>
      <c r="C7216" s="25" t="s">
        <v>160</v>
      </c>
      <c r="D7216" s="25" t="s">
        <v>145</v>
      </c>
      <c r="E7216" s="25" t="s">
        <v>55</v>
      </c>
      <c r="F7216" s="25" t="s">
        <v>9503</v>
      </c>
      <c r="G7216" s="25" t="s">
        <v>9511</v>
      </c>
      <c r="H7216" s="25" t="n">
        <v>0</v>
      </c>
    </row>
    <row r="7217" customFormat="false" ht="15" hidden="false" customHeight="false" outlineLevel="0" collapsed="false">
      <c r="A7217" s="25" t="s">
        <v>2819</v>
      </c>
      <c r="B7217" s="25" t="s">
        <v>78</v>
      </c>
      <c r="C7217" s="25" t="s">
        <v>160</v>
      </c>
      <c r="D7217" s="25" t="s">
        <v>169</v>
      </c>
      <c r="E7217" s="25" t="s">
        <v>54</v>
      </c>
      <c r="F7217" s="25" t="s">
        <v>9503</v>
      </c>
      <c r="G7217" s="25" t="s">
        <v>9452</v>
      </c>
      <c r="H7217" s="25" t="n">
        <v>3207</v>
      </c>
    </row>
    <row r="7218" customFormat="false" ht="15" hidden="false" customHeight="false" outlineLevel="0" collapsed="false">
      <c r="A7218" s="25" t="s">
        <v>6421</v>
      </c>
      <c r="B7218" s="25" t="s">
        <v>106</v>
      </c>
      <c r="C7218" s="25" t="s">
        <v>160</v>
      </c>
      <c r="D7218" s="25" t="s">
        <v>1158</v>
      </c>
      <c r="E7218" s="25" t="s">
        <v>54</v>
      </c>
      <c r="F7218" s="25" t="s">
        <v>9503</v>
      </c>
      <c r="G7218" s="25" t="s">
        <v>9460</v>
      </c>
      <c r="H7218" s="25" t="n">
        <v>3795</v>
      </c>
    </row>
    <row r="7219" customFormat="false" ht="15" hidden="false" customHeight="false" outlineLevel="0" collapsed="false">
      <c r="A7219" s="25" t="s">
        <v>3161</v>
      </c>
      <c r="B7219" s="25" t="s">
        <v>76</v>
      </c>
      <c r="C7219" s="25" t="s">
        <v>148</v>
      </c>
      <c r="D7219" s="25" t="s">
        <v>188</v>
      </c>
      <c r="E7219" s="25" t="s">
        <v>55</v>
      </c>
      <c r="F7219" s="25" t="s">
        <v>9503</v>
      </c>
      <c r="G7219" s="25" t="s">
        <v>9489</v>
      </c>
      <c r="H7219" s="25" t="n">
        <v>0</v>
      </c>
    </row>
    <row r="7220" customFormat="false" ht="15" hidden="false" customHeight="false" outlineLevel="0" collapsed="false">
      <c r="A7220" s="25" t="s">
        <v>7942</v>
      </c>
      <c r="B7220" s="25" t="s">
        <v>114</v>
      </c>
      <c r="C7220" s="25" t="s">
        <v>170</v>
      </c>
      <c r="D7220" s="25" t="s">
        <v>633</v>
      </c>
      <c r="E7220" s="25" t="s">
        <v>54</v>
      </c>
      <c r="F7220" s="25" t="s">
        <v>9503</v>
      </c>
      <c r="G7220" s="25" t="s">
        <v>9509</v>
      </c>
      <c r="H7220" s="25" t="n">
        <v>1028</v>
      </c>
    </row>
    <row r="7221" customFormat="false" ht="15" hidden="false" customHeight="false" outlineLevel="0" collapsed="false">
      <c r="A7221" s="25" t="s">
        <v>7943</v>
      </c>
      <c r="B7221" s="25" t="s">
        <v>114</v>
      </c>
      <c r="C7221" s="25" t="s">
        <v>148</v>
      </c>
      <c r="D7221" s="25" t="s">
        <v>1646</v>
      </c>
      <c r="E7221" s="25" t="s">
        <v>54</v>
      </c>
      <c r="F7221" s="25" t="s">
        <v>9503</v>
      </c>
      <c r="G7221" s="25" t="s">
        <v>9515</v>
      </c>
      <c r="H7221" s="25" t="n">
        <v>64</v>
      </c>
    </row>
    <row r="7222" customFormat="false" ht="15" hidden="false" customHeight="false" outlineLevel="0" collapsed="false">
      <c r="A7222" s="25" t="s">
        <v>8364</v>
      </c>
      <c r="B7222" s="25" t="s">
        <v>113</v>
      </c>
      <c r="C7222" s="25" t="s">
        <v>186</v>
      </c>
      <c r="E7222" s="25" t="s">
        <v>56</v>
      </c>
      <c r="F7222" s="25" t="s">
        <v>9503</v>
      </c>
    </row>
    <row r="7223" customFormat="false" ht="15" hidden="false" customHeight="false" outlineLevel="0" collapsed="false">
      <c r="A7223" s="25" t="s">
        <v>3444</v>
      </c>
      <c r="B7223" s="25" t="s">
        <v>77</v>
      </c>
      <c r="C7223" s="25" t="s">
        <v>9107</v>
      </c>
      <c r="D7223" s="25" t="s">
        <v>245</v>
      </c>
      <c r="E7223" s="25" t="s">
        <v>55</v>
      </c>
      <c r="F7223" s="25" t="s">
        <v>9503</v>
      </c>
      <c r="G7223" s="25" t="s">
        <v>9478</v>
      </c>
      <c r="H7223" s="25" t="n">
        <v>0</v>
      </c>
    </row>
    <row r="7224" customFormat="false" ht="15" hidden="false" customHeight="false" outlineLevel="0" collapsed="false">
      <c r="A7224" s="25" t="s">
        <v>6038</v>
      </c>
      <c r="B7224" s="25" t="s">
        <v>97</v>
      </c>
      <c r="C7224" s="25" t="s">
        <v>170</v>
      </c>
      <c r="D7224" s="25" t="s">
        <v>1156</v>
      </c>
      <c r="E7224" s="25" t="s">
        <v>54</v>
      </c>
      <c r="F7224" s="25" t="s">
        <v>9503</v>
      </c>
      <c r="G7224" s="25" t="s">
        <v>9482</v>
      </c>
      <c r="H7224" s="25" t="n">
        <v>1284</v>
      </c>
    </row>
    <row r="7225" customFormat="false" ht="15" hidden="false" customHeight="false" outlineLevel="0" collapsed="false">
      <c r="A7225" s="25" t="s">
        <v>6039</v>
      </c>
      <c r="B7225" s="25" t="s">
        <v>97</v>
      </c>
      <c r="C7225" s="25" t="s">
        <v>9107</v>
      </c>
      <c r="D7225" s="25" t="s">
        <v>2530</v>
      </c>
      <c r="E7225" s="25" t="s">
        <v>54</v>
      </c>
      <c r="F7225" s="25" t="s">
        <v>9503</v>
      </c>
      <c r="G7225" s="25" t="s">
        <v>9495</v>
      </c>
      <c r="H7225" s="25" t="n">
        <v>5044</v>
      </c>
    </row>
    <row r="7226" customFormat="false" ht="15" hidden="false" customHeight="false" outlineLevel="0" collapsed="false">
      <c r="A7226" s="25" t="s">
        <v>6893</v>
      </c>
      <c r="B7226" s="25" t="s">
        <v>105</v>
      </c>
      <c r="C7226" s="25" t="s">
        <v>148</v>
      </c>
      <c r="D7226" s="25" t="s">
        <v>2739</v>
      </c>
      <c r="E7226" s="25" t="s">
        <v>55</v>
      </c>
      <c r="F7226" s="25" t="s">
        <v>9503</v>
      </c>
      <c r="G7226" s="25" t="s">
        <v>9506</v>
      </c>
      <c r="H7226" s="25" t="n">
        <v>0</v>
      </c>
    </row>
    <row r="7227" customFormat="false" ht="15" hidden="false" customHeight="false" outlineLevel="0" collapsed="false">
      <c r="A7227" s="25" t="s">
        <v>1746</v>
      </c>
      <c r="B7227" s="25" t="s">
        <v>71</v>
      </c>
      <c r="C7227" s="25" t="s">
        <v>160</v>
      </c>
      <c r="D7227" s="25" t="s">
        <v>245</v>
      </c>
      <c r="E7227" s="25" t="s">
        <v>54</v>
      </c>
      <c r="F7227" s="25" t="s">
        <v>9503</v>
      </c>
      <c r="G7227" s="25" t="s">
        <v>9508</v>
      </c>
      <c r="H7227" s="25" t="n">
        <v>3254</v>
      </c>
    </row>
    <row r="7228" customFormat="false" ht="15" hidden="false" customHeight="false" outlineLevel="0" collapsed="false">
      <c r="A7228" s="25" t="s">
        <v>7305</v>
      </c>
      <c r="B7228" s="25" t="s">
        <v>104</v>
      </c>
      <c r="C7228" s="25" t="s">
        <v>178</v>
      </c>
      <c r="E7228" s="25" t="s">
        <v>56</v>
      </c>
      <c r="F7228" s="25" t="s">
        <v>9503</v>
      </c>
    </row>
    <row r="7229" customFormat="false" ht="15" hidden="false" customHeight="false" outlineLevel="0" collapsed="false">
      <c r="A7229" s="25" t="s">
        <v>7306</v>
      </c>
      <c r="B7229" s="25" t="s">
        <v>104</v>
      </c>
      <c r="C7229" s="25" t="s">
        <v>9107</v>
      </c>
      <c r="D7229" s="25" t="s">
        <v>195</v>
      </c>
      <c r="E7229" s="25" t="s">
        <v>55</v>
      </c>
      <c r="F7229" s="25" t="s">
        <v>9503</v>
      </c>
      <c r="G7229" s="25" t="s">
        <v>9509</v>
      </c>
      <c r="H7229" s="25" t="n">
        <v>0</v>
      </c>
    </row>
    <row r="7230" customFormat="false" ht="15" hidden="false" customHeight="false" outlineLevel="0" collapsed="false">
      <c r="A7230" s="25" t="s">
        <v>4594</v>
      </c>
      <c r="B7230" s="25" t="s">
        <v>86</v>
      </c>
      <c r="C7230" s="25" t="s">
        <v>148</v>
      </c>
      <c r="D7230" s="25" t="s">
        <v>1653</v>
      </c>
      <c r="E7230" s="25" t="s">
        <v>55</v>
      </c>
      <c r="F7230" s="25" t="s">
        <v>9503</v>
      </c>
      <c r="G7230" s="25" t="s">
        <v>9494</v>
      </c>
      <c r="H7230" s="25" t="n">
        <v>0</v>
      </c>
    </row>
    <row r="7231" customFormat="false" ht="15" hidden="false" customHeight="false" outlineLevel="0" collapsed="false">
      <c r="A7231" s="25" t="s">
        <v>4718</v>
      </c>
      <c r="B7231" s="25" t="s">
        <v>90</v>
      </c>
      <c r="C7231" s="25" t="s">
        <v>9107</v>
      </c>
      <c r="D7231" s="25" t="s">
        <v>644</v>
      </c>
      <c r="E7231" s="25" t="s">
        <v>54</v>
      </c>
      <c r="F7231" s="25" t="s">
        <v>9503</v>
      </c>
      <c r="G7231" s="25" t="s">
        <v>9511</v>
      </c>
      <c r="H7231" s="25" t="n">
        <v>5127</v>
      </c>
    </row>
    <row r="7232" customFormat="false" ht="15" hidden="false" customHeight="false" outlineLevel="0" collapsed="false">
      <c r="A7232" s="25" t="s">
        <v>9014</v>
      </c>
      <c r="B7232" s="25" t="s">
        <v>115</v>
      </c>
      <c r="C7232" s="25" t="s">
        <v>9107</v>
      </c>
      <c r="D7232" s="25" t="s">
        <v>609</v>
      </c>
      <c r="E7232" s="25" t="s">
        <v>54</v>
      </c>
      <c r="F7232" s="25" t="s">
        <v>9503</v>
      </c>
      <c r="G7232" s="25" t="s">
        <v>9430</v>
      </c>
      <c r="H7232" s="25" t="n">
        <v>4194</v>
      </c>
    </row>
    <row r="7233" customFormat="false" ht="15" hidden="false" customHeight="false" outlineLevel="0" collapsed="false">
      <c r="A7233" s="25" t="s">
        <v>9015</v>
      </c>
      <c r="B7233" s="25" t="s">
        <v>115</v>
      </c>
      <c r="C7233" s="25" t="s">
        <v>9107</v>
      </c>
      <c r="D7233" s="25" t="s">
        <v>433</v>
      </c>
      <c r="E7233" s="25" t="s">
        <v>54</v>
      </c>
      <c r="F7233" s="25" t="s">
        <v>9503</v>
      </c>
      <c r="G7233" s="25" t="s">
        <v>9510</v>
      </c>
      <c r="H7233" s="25" t="n">
        <v>4105</v>
      </c>
    </row>
    <row r="7234" customFormat="false" ht="15" hidden="false" customHeight="false" outlineLevel="0" collapsed="false">
      <c r="A7234" s="25" t="s">
        <v>564</v>
      </c>
      <c r="B7234" s="25" t="s">
        <v>69</v>
      </c>
      <c r="C7234" s="25" t="s">
        <v>148</v>
      </c>
      <c r="D7234" s="25" t="s">
        <v>210</v>
      </c>
      <c r="E7234" s="25" t="s">
        <v>55</v>
      </c>
      <c r="F7234" s="25" t="s">
        <v>9504</v>
      </c>
      <c r="G7234" s="25" t="s">
        <v>9513</v>
      </c>
      <c r="H7234" s="25" t="n">
        <v>0</v>
      </c>
    </row>
    <row r="7235" customFormat="false" ht="15" hidden="false" customHeight="false" outlineLevel="0" collapsed="false">
      <c r="A7235" s="25" t="s">
        <v>565</v>
      </c>
      <c r="B7235" s="25" t="s">
        <v>69</v>
      </c>
      <c r="C7235" s="25" t="s">
        <v>148</v>
      </c>
      <c r="D7235" s="25" t="s">
        <v>154</v>
      </c>
      <c r="E7235" s="25" t="s">
        <v>54</v>
      </c>
      <c r="F7235" s="25" t="s">
        <v>9504</v>
      </c>
      <c r="G7235" s="25" t="s">
        <v>9467</v>
      </c>
      <c r="H7235" s="25" t="n">
        <v>59</v>
      </c>
    </row>
    <row r="7236" customFormat="false" ht="15" hidden="false" customHeight="false" outlineLevel="0" collapsed="false">
      <c r="A7236" s="25" t="s">
        <v>4917</v>
      </c>
      <c r="B7236" s="25" t="s">
        <v>98</v>
      </c>
      <c r="C7236" s="25" t="s">
        <v>160</v>
      </c>
      <c r="E7236" s="25" t="s">
        <v>56</v>
      </c>
      <c r="F7236" s="25" t="s">
        <v>9504</v>
      </c>
    </row>
    <row r="7237" customFormat="false" ht="15" hidden="false" customHeight="false" outlineLevel="0" collapsed="false">
      <c r="A7237" s="25" t="s">
        <v>4918</v>
      </c>
      <c r="B7237" s="25" t="s">
        <v>98</v>
      </c>
      <c r="C7237" s="25" t="s">
        <v>178</v>
      </c>
      <c r="D7237" s="25" t="s">
        <v>1156</v>
      </c>
      <c r="E7237" s="25" t="s">
        <v>55</v>
      </c>
      <c r="F7237" s="25" t="s">
        <v>9504</v>
      </c>
      <c r="G7237" s="25" t="s">
        <v>9421</v>
      </c>
      <c r="H7237" s="25" t="n">
        <v>0</v>
      </c>
    </row>
    <row r="7238" customFormat="false" ht="15" hidden="false" customHeight="false" outlineLevel="0" collapsed="false">
      <c r="A7238" s="25" t="s">
        <v>4919</v>
      </c>
      <c r="B7238" s="25" t="s">
        <v>98</v>
      </c>
      <c r="C7238" s="25" t="s">
        <v>160</v>
      </c>
      <c r="D7238" s="25" t="s">
        <v>193</v>
      </c>
      <c r="E7238" s="25" t="s">
        <v>55</v>
      </c>
      <c r="F7238" s="25" t="s">
        <v>9504</v>
      </c>
      <c r="G7238" s="25" t="s">
        <v>9510</v>
      </c>
      <c r="H7238" s="25" t="n">
        <v>0</v>
      </c>
    </row>
    <row r="7239" customFormat="false" ht="15" hidden="false" customHeight="false" outlineLevel="0" collapsed="false">
      <c r="A7239" s="25" t="s">
        <v>4920</v>
      </c>
      <c r="B7239" s="25" t="s">
        <v>98</v>
      </c>
      <c r="C7239" s="25" t="s">
        <v>148</v>
      </c>
      <c r="D7239" s="25" t="s">
        <v>445</v>
      </c>
      <c r="E7239" s="25" t="s">
        <v>54</v>
      </c>
      <c r="F7239" s="25" t="s">
        <v>9504</v>
      </c>
      <c r="G7239" s="25" t="s">
        <v>9510</v>
      </c>
      <c r="H7239" s="25" t="n">
        <v>54</v>
      </c>
    </row>
    <row r="7240" customFormat="false" ht="15" hidden="false" customHeight="false" outlineLevel="0" collapsed="false">
      <c r="A7240" s="25" t="s">
        <v>5255</v>
      </c>
      <c r="B7240" s="25" t="s">
        <v>95</v>
      </c>
      <c r="C7240" s="25" t="s">
        <v>178</v>
      </c>
      <c r="D7240" s="25" t="s">
        <v>639</v>
      </c>
      <c r="E7240" s="25" t="s">
        <v>54</v>
      </c>
      <c r="F7240" s="25" t="s">
        <v>9504</v>
      </c>
      <c r="G7240" s="25" t="s">
        <v>9514</v>
      </c>
      <c r="H7240" s="25" t="n">
        <v>5989</v>
      </c>
    </row>
    <row r="7241" customFormat="false" ht="15" hidden="false" customHeight="false" outlineLevel="0" collapsed="false">
      <c r="A7241" s="25" t="s">
        <v>4046</v>
      </c>
      <c r="B7241" s="25" t="s">
        <v>87</v>
      </c>
      <c r="C7241" s="25" t="s">
        <v>186</v>
      </c>
      <c r="E7241" s="25" t="s">
        <v>56</v>
      </c>
      <c r="F7241" s="25" t="s">
        <v>9504</v>
      </c>
    </row>
    <row r="7242" customFormat="false" ht="15" hidden="false" customHeight="false" outlineLevel="0" collapsed="false">
      <c r="A7242" s="25" t="s">
        <v>5525</v>
      </c>
      <c r="B7242" s="25" t="s">
        <v>94</v>
      </c>
      <c r="C7242" s="25" t="s">
        <v>170</v>
      </c>
      <c r="E7242" s="25" t="s">
        <v>56</v>
      </c>
      <c r="F7242" s="25" t="s">
        <v>9504</v>
      </c>
    </row>
    <row r="7243" customFormat="false" ht="15" hidden="false" customHeight="false" outlineLevel="0" collapsed="false">
      <c r="A7243" s="25" t="s">
        <v>5526</v>
      </c>
      <c r="B7243" s="25" t="s">
        <v>94</v>
      </c>
      <c r="C7243" s="25" t="s">
        <v>9107</v>
      </c>
      <c r="D7243" s="25" t="s">
        <v>421</v>
      </c>
      <c r="E7243" s="25" t="s">
        <v>55</v>
      </c>
      <c r="F7243" s="25" t="s">
        <v>9504</v>
      </c>
      <c r="G7243" s="25" t="s">
        <v>9515</v>
      </c>
      <c r="H7243" s="25" t="n">
        <v>0</v>
      </c>
    </row>
    <row r="7244" customFormat="false" ht="15" hidden="false" customHeight="false" outlineLevel="0" collapsed="false">
      <c r="A7244" s="25" t="s">
        <v>2390</v>
      </c>
      <c r="B7244" s="25" t="s">
        <v>80</v>
      </c>
      <c r="C7244" s="25" t="s">
        <v>9107</v>
      </c>
      <c r="D7244" s="25" t="s">
        <v>173</v>
      </c>
      <c r="E7244" s="25" t="s">
        <v>55</v>
      </c>
      <c r="F7244" s="25" t="s">
        <v>9504</v>
      </c>
      <c r="G7244" s="25" t="s">
        <v>9512</v>
      </c>
      <c r="H7244" s="25" t="n">
        <v>0</v>
      </c>
    </row>
    <row r="7245" customFormat="false" ht="15" hidden="false" customHeight="false" outlineLevel="0" collapsed="false">
      <c r="A7245" s="25" t="s">
        <v>2391</v>
      </c>
      <c r="B7245" s="25" t="s">
        <v>80</v>
      </c>
      <c r="C7245" s="25" t="s">
        <v>178</v>
      </c>
      <c r="D7245" s="25" t="s">
        <v>215</v>
      </c>
      <c r="E7245" s="25" t="s">
        <v>54</v>
      </c>
      <c r="F7245" s="25" t="s">
        <v>9504</v>
      </c>
      <c r="G7245" s="25" t="s">
        <v>9486</v>
      </c>
      <c r="H7245" s="25" t="n">
        <v>4735</v>
      </c>
    </row>
    <row r="7246" customFormat="false" ht="15" hidden="false" customHeight="false" outlineLevel="0" collapsed="false">
      <c r="A7246" s="25" t="s">
        <v>2392</v>
      </c>
      <c r="B7246" s="25" t="s">
        <v>80</v>
      </c>
      <c r="C7246" s="25" t="s">
        <v>9107</v>
      </c>
      <c r="D7246" s="25" t="s">
        <v>245</v>
      </c>
      <c r="E7246" s="25" t="s">
        <v>54</v>
      </c>
      <c r="F7246" s="25" t="s">
        <v>9504</v>
      </c>
      <c r="G7246" s="25" t="s">
        <v>9511</v>
      </c>
      <c r="H7246" s="25" t="n">
        <v>5055</v>
      </c>
    </row>
    <row r="7247" customFormat="false" ht="15" hidden="false" customHeight="false" outlineLevel="0" collapsed="false">
      <c r="A7247" s="25" t="s">
        <v>7596</v>
      </c>
      <c r="B7247" s="25" t="s">
        <v>112</v>
      </c>
      <c r="C7247" s="25" t="s">
        <v>178</v>
      </c>
      <c r="D7247" s="25" t="s">
        <v>665</v>
      </c>
      <c r="E7247" s="25" t="s">
        <v>54</v>
      </c>
      <c r="F7247" s="25" t="s">
        <v>9504</v>
      </c>
      <c r="G7247" s="25" t="s">
        <v>9477</v>
      </c>
      <c r="H7247" s="25" t="n">
        <v>4527</v>
      </c>
    </row>
    <row r="7248" customFormat="false" ht="15" hidden="false" customHeight="false" outlineLevel="0" collapsed="false">
      <c r="A7248" s="25" t="s">
        <v>3162</v>
      </c>
      <c r="B7248" s="25" t="s">
        <v>76</v>
      </c>
      <c r="C7248" s="25" t="s">
        <v>186</v>
      </c>
      <c r="D7248" s="25" t="s">
        <v>167</v>
      </c>
      <c r="E7248" s="25" t="s">
        <v>55</v>
      </c>
      <c r="F7248" s="25" t="s">
        <v>9504</v>
      </c>
      <c r="G7248" s="25" t="s">
        <v>9494</v>
      </c>
      <c r="H7248" s="25" t="n">
        <v>0</v>
      </c>
    </row>
    <row r="7249" customFormat="false" ht="15" hidden="false" customHeight="false" outlineLevel="0" collapsed="false">
      <c r="A7249" s="25" t="s">
        <v>3163</v>
      </c>
      <c r="B7249" s="25" t="s">
        <v>76</v>
      </c>
      <c r="C7249" s="25" t="s">
        <v>9107</v>
      </c>
      <c r="D7249" s="25" t="s">
        <v>231</v>
      </c>
      <c r="E7249" s="25" t="s">
        <v>55</v>
      </c>
      <c r="F7249" s="25" t="s">
        <v>9504</v>
      </c>
      <c r="G7249" s="25" t="s">
        <v>9515</v>
      </c>
      <c r="H7249" s="25" t="n">
        <v>0</v>
      </c>
    </row>
    <row r="7250" customFormat="false" ht="15" hidden="false" customHeight="false" outlineLevel="0" collapsed="false">
      <c r="A7250" s="25" t="s">
        <v>3164</v>
      </c>
      <c r="B7250" s="25" t="s">
        <v>76</v>
      </c>
      <c r="C7250" s="25" t="s">
        <v>148</v>
      </c>
      <c r="D7250" s="25" t="s">
        <v>169</v>
      </c>
      <c r="E7250" s="25" t="s">
        <v>54</v>
      </c>
      <c r="F7250" s="25" t="s">
        <v>9504</v>
      </c>
      <c r="G7250" s="25" t="s">
        <v>9506</v>
      </c>
      <c r="H7250" s="25" t="n">
        <v>58</v>
      </c>
    </row>
    <row r="7251" customFormat="false" ht="15" hidden="false" customHeight="false" outlineLevel="0" collapsed="false">
      <c r="A7251" s="25" t="s">
        <v>8365</v>
      </c>
      <c r="B7251" s="25" t="s">
        <v>113</v>
      </c>
      <c r="C7251" s="25" t="s">
        <v>186</v>
      </c>
      <c r="D7251" s="25" t="s">
        <v>633</v>
      </c>
      <c r="E7251" s="25" t="s">
        <v>55</v>
      </c>
      <c r="F7251" s="25" t="s">
        <v>9504</v>
      </c>
      <c r="G7251" s="25" t="s">
        <v>9446</v>
      </c>
      <c r="H7251" s="25" t="n">
        <v>0</v>
      </c>
    </row>
    <row r="7252" customFormat="false" ht="15" hidden="false" customHeight="false" outlineLevel="0" collapsed="false">
      <c r="A7252" s="25" t="s">
        <v>6711</v>
      </c>
      <c r="B7252" s="25" t="s">
        <v>107</v>
      </c>
      <c r="C7252" s="25" t="s">
        <v>148</v>
      </c>
      <c r="D7252" s="25" t="s">
        <v>5204</v>
      </c>
      <c r="E7252" s="25" t="s">
        <v>54</v>
      </c>
      <c r="F7252" s="25" t="s">
        <v>9504</v>
      </c>
      <c r="G7252" s="25" t="s">
        <v>9484</v>
      </c>
      <c r="H7252" s="25" t="n">
        <v>62</v>
      </c>
    </row>
    <row r="7253" customFormat="false" ht="15" hidden="false" customHeight="false" outlineLevel="0" collapsed="false">
      <c r="A7253" s="25" t="s">
        <v>8681</v>
      </c>
      <c r="B7253" s="25" t="s">
        <v>116</v>
      </c>
      <c r="C7253" s="25" t="s">
        <v>9107</v>
      </c>
      <c r="D7253" s="25" t="s">
        <v>1789</v>
      </c>
      <c r="E7253" s="25" t="s">
        <v>54</v>
      </c>
      <c r="F7253" s="25" t="s">
        <v>9504</v>
      </c>
      <c r="G7253" s="25" t="s">
        <v>9470</v>
      </c>
      <c r="H7253" s="25" t="n">
        <v>5026</v>
      </c>
    </row>
    <row r="7254" customFormat="false" ht="15" hidden="false" customHeight="false" outlineLevel="0" collapsed="false">
      <c r="A7254" s="25" t="s">
        <v>7307</v>
      </c>
      <c r="B7254" s="25" t="s">
        <v>104</v>
      </c>
      <c r="C7254" s="25" t="s">
        <v>148</v>
      </c>
      <c r="D7254" s="25" t="s">
        <v>636</v>
      </c>
      <c r="E7254" s="25" t="s">
        <v>55</v>
      </c>
      <c r="F7254" s="25" t="s">
        <v>9504</v>
      </c>
      <c r="G7254" s="25" t="s">
        <v>9513</v>
      </c>
      <c r="H7254" s="25" t="n">
        <v>0</v>
      </c>
    </row>
    <row r="7255" customFormat="false" ht="15" hidden="false" customHeight="false" outlineLevel="0" collapsed="false">
      <c r="A7255" s="25" t="s">
        <v>7308</v>
      </c>
      <c r="B7255" s="25" t="s">
        <v>104</v>
      </c>
      <c r="C7255" s="25" t="s">
        <v>186</v>
      </c>
      <c r="D7255" s="25" t="s">
        <v>2739</v>
      </c>
      <c r="E7255" s="25" t="s">
        <v>54</v>
      </c>
      <c r="F7255" s="25" t="s">
        <v>9504</v>
      </c>
      <c r="G7255" s="25" t="s">
        <v>9470</v>
      </c>
      <c r="H7255" s="25" t="n">
        <v>496</v>
      </c>
    </row>
    <row r="7256" customFormat="false" ht="15" hidden="false" customHeight="false" outlineLevel="0" collapsed="false">
      <c r="A7256" s="25" t="s">
        <v>4719</v>
      </c>
      <c r="B7256" s="25" t="s">
        <v>90</v>
      </c>
      <c r="C7256" s="25" t="s">
        <v>9107</v>
      </c>
      <c r="D7256" s="25" t="s">
        <v>154</v>
      </c>
      <c r="E7256" s="25" t="s">
        <v>56</v>
      </c>
      <c r="F7256" s="25" t="s">
        <v>9504</v>
      </c>
    </row>
    <row r="7257" customFormat="false" ht="15" hidden="false" customHeight="false" outlineLevel="0" collapsed="false">
      <c r="A7257" s="25" t="s">
        <v>9016</v>
      </c>
      <c r="B7257" s="25" t="s">
        <v>115</v>
      </c>
      <c r="C7257" s="25" t="s">
        <v>9107</v>
      </c>
      <c r="D7257" s="25" t="s">
        <v>478</v>
      </c>
      <c r="E7257" s="25" t="s">
        <v>54</v>
      </c>
      <c r="F7257" s="25" t="s">
        <v>9504</v>
      </c>
      <c r="G7257" s="25" t="s">
        <v>9495</v>
      </c>
      <c r="H7257" s="25" t="n">
        <v>5491</v>
      </c>
    </row>
    <row r="7258" customFormat="false" ht="15" hidden="false" customHeight="false" outlineLevel="0" collapsed="false">
      <c r="A7258" s="25" t="s">
        <v>566</v>
      </c>
      <c r="B7258" s="25" t="s">
        <v>69</v>
      </c>
      <c r="C7258" s="25" t="s">
        <v>148</v>
      </c>
      <c r="D7258" s="25" t="s">
        <v>195</v>
      </c>
      <c r="E7258" s="25" t="s">
        <v>55</v>
      </c>
      <c r="F7258" s="25" t="s">
        <v>9505</v>
      </c>
      <c r="G7258" s="25" t="s">
        <v>9512</v>
      </c>
      <c r="H7258" s="25" t="n">
        <v>0</v>
      </c>
    </row>
    <row r="7259" customFormat="false" ht="15" hidden="false" customHeight="false" outlineLevel="0" collapsed="false">
      <c r="A7259" s="25" t="s">
        <v>828</v>
      </c>
      <c r="B7259" s="25" t="s">
        <v>70</v>
      </c>
      <c r="C7259" s="25" t="s">
        <v>186</v>
      </c>
      <c r="D7259" s="25" t="s">
        <v>176</v>
      </c>
      <c r="E7259" s="25" t="s">
        <v>54</v>
      </c>
      <c r="F7259" s="25" t="s">
        <v>9505</v>
      </c>
      <c r="G7259" s="25" t="s">
        <v>9510</v>
      </c>
      <c r="H7259" s="25" t="n">
        <v>622</v>
      </c>
    </row>
    <row r="7260" customFormat="false" ht="15" hidden="false" customHeight="false" outlineLevel="0" collapsed="false">
      <c r="A7260" s="25" t="s">
        <v>4047</v>
      </c>
      <c r="B7260" s="25" t="s">
        <v>87</v>
      </c>
      <c r="C7260" s="25" t="s">
        <v>9107</v>
      </c>
      <c r="D7260" s="25" t="s">
        <v>3373</v>
      </c>
      <c r="E7260" s="25" t="s">
        <v>55</v>
      </c>
      <c r="F7260" s="25" t="s">
        <v>9505</v>
      </c>
      <c r="G7260" s="25" t="s">
        <v>9513</v>
      </c>
      <c r="H7260" s="25" t="n">
        <v>0</v>
      </c>
    </row>
    <row r="7261" customFormat="false" ht="15" hidden="false" customHeight="false" outlineLevel="0" collapsed="false">
      <c r="A7261" s="25" t="s">
        <v>2393</v>
      </c>
      <c r="B7261" s="25" t="s">
        <v>80</v>
      </c>
      <c r="C7261" s="25" t="s">
        <v>170</v>
      </c>
      <c r="D7261" s="25" t="s">
        <v>245</v>
      </c>
      <c r="E7261" s="25" t="s">
        <v>54</v>
      </c>
      <c r="F7261" s="25" t="s">
        <v>9505</v>
      </c>
      <c r="G7261" s="25" t="s">
        <v>9511</v>
      </c>
      <c r="H7261" s="25" t="n">
        <v>1132</v>
      </c>
    </row>
    <row r="7262" customFormat="false" ht="15" hidden="false" customHeight="false" outlineLevel="0" collapsed="false">
      <c r="A7262" s="25" t="s">
        <v>2394</v>
      </c>
      <c r="B7262" s="25" t="s">
        <v>80</v>
      </c>
      <c r="C7262" s="25" t="s">
        <v>178</v>
      </c>
      <c r="D7262" s="25" t="s">
        <v>218</v>
      </c>
      <c r="E7262" s="25" t="s">
        <v>54</v>
      </c>
      <c r="F7262" s="25" t="s">
        <v>9505</v>
      </c>
      <c r="G7262" s="25" t="s">
        <v>9472</v>
      </c>
      <c r="H7262" s="25" t="n">
        <v>5422</v>
      </c>
    </row>
    <row r="7263" customFormat="false" ht="15" hidden="false" customHeight="false" outlineLevel="0" collapsed="false">
      <c r="A7263" s="25" t="s">
        <v>2395</v>
      </c>
      <c r="B7263" s="25" t="s">
        <v>80</v>
      </c>
      <c r="C7263" s="25" t="s">
        <v>9107</v>
      </c>
      <c r="D7263" s="25" t="s">
        <v>169</v>
      </c>
      <c r="E7263" s="25" t="s">
        <v>54</v>
      </c>
      <c r="F7263" s="25" t="s">
        <v>9505</v>
      </c>
      <c r="G7263" s="25" t="s">
        <v>9514</v>
      </c>
      <c r="H7263" s="25" t="n">
        <v>5170</v>
      </c>
    </row>
    <row r="7264" customFormat="false" ht="15" hidden="false" customHeight="false" outlineLevel="0" collapsed="false">
      <c r="A7264" s="25" t="s">
        <v>2396</v>
      </c>
      <c r="B7264" s="25" t="s">
        <v>80</v>
      </c>
      <c r="C7264" s="25" t="s">
        <v>9107</v>
      </c>
      <c r="D7264" s="25" t="s">
        <v>176</v>
      </c>
      <c r="E7264" s="25" t="s">
        <v>54</v>
      </c>
      <c r="F7264" s="25" t="s">
        <v>9505</v>
      </c>
      <c r="G7264" s="25" t="s">
        <v>9480</v>
      </c>
      <c r="H7264" s="25" t="n">
        <v>5009</v>
      </c>
    </row>
    <row r="7265" customFormat="false" ht="15" hidden="false" customHeight="false" outlineLevel="0" collapsed="false">
      <c r="A7265" s="25" t="s">
        <v>5795</v>
      </c>
      <c r="B7265" s="25" t="s">
        <v>96</v>
      </c>
      <c r="C7265" s="25" t="s">
        <v>160</v>
      </c>
      <c r="D7265" s="25" t="s">
        <v>1640</v>
      </c>
      <c r="E7265" s="25" t="s">
        <v>55</v>
      </c>
      <c r="F7265" s="25" t="s">
        <v>9505</v>
      </c>
      <c r="G7265" s="25" t="s">
        <v>9511</v>
      </c>
      <c r="H7265" s="25" t="n">
        <v>0</v>
      </c>
    </row>
    <row r="7266" customFormat="false" ht="15" hidden="false" customHeight="false" outlineLevel="0" collapsed="false">
      <c r="A7266" s="25" t="s">
        <v>6222</v>
      </c>
      <c r="B7266" s="25" t="s">
        <v>108</v>
      </c>
      <c r="C7266" s="25" t="s">
        <v>148</v>
      </c>
      <c r="E7266" s="25" t="s">
        <v>56</v>
      </c>
      <c r="F7266" s="25" t="s">
        <v>9505</v>
      </c>
    </row>
    <row r="7267" customFormat="false" ht="15" hidden="false" customHeight="false" outlineLevel="0" collapsed="false">
      <c r="A7267" s="25" t="s">
        <v>6223</v>
      </c>
      <c r="B7267" s="25" t="s">
        <v>108</v>
      </c>
      <c r="C7267" s="25" t="s">
        <v>2445</v>
      </c>
      <c r="D7267" s="25" t="s">
        <v>1158</v>
      </c>
      <c r="E7267" s="25" t="s">
        <v>55</v>
      </c>
      <c r="F7267" s="25" t="s">
        <v>9505</v>
      </c>
      <c r="G7267" s="25" t="s">
        <v>9516</v>
      </c>
      <c r="H7267" s="25" t="n">
        <v>0</v>
      </c>
    </row>
    <row r="7268" customFormat="false" ht="15" hidden="false" customHeight="false" outlineLevel="0" collapsed="false">
      <c r="A7268" s="25" t="s">
        <v>4192</v>
      </c>
      <c r="B7268" s="25" t="s">
        <v>89</v>
      </c>
      <c r="C7268" s="25" t="s">
        <v>178</v>
      </c>
      <c r="D7268" s="25" t="s">
        <v>193</v>
      </c>
      <c r="E7268" s="25" t="s">
        <v>54</v>
      </c>
      <c r="F7268" s="25" t="s">
        <v>9505</v>
      </c>
      <c r="G7268" s="25" t="s">
        <v>9507</v>
      </c>
      <c r="H7268" s="25" t="n">
        <v>5331</v>
      </c>
    </row>
    <row r="7269" customFormat="false" ht="15" hidden="false" customHeight="false" outlineLevel="0" collapsed="false">
      <c r="A7269" s="25" t="s">
        <v>6422</v>
      </c>
      <c r="B7269" s="25" t="s">
        <v>106</v>
      </c>
      <c r="C7269" s="25" t="s">
        <v>160</v>
      </c>
      <c r="D7269" s="25" t="s">
        <v>444</v>
      </c>
      <c r="E7269" s="25" t="s">
        <v>55</v>
      </c>
      <c r="F7269" s="25" t="s">
        <v>9505</v>
      </c>
      <c r="G7269" s="25" t="s">
        <v>9479</v>
      </c>
      <c r="H7269" s="25" t="n">
        <v>0</v>
      </c>
    </row>
    <row r="7270" customFormat="false" ht="15" hidden="false" customHeight="false" outlineLevel="0" collapsed="false">
      <c r="A7270" s="25" t="s">
        <v>7597</v>
      </c>
      <c r="B7270" s="25" t="s">
        <v>112</v>
      </c>
      <c r="C7270" s="25" t="s">
        <v>186</v>
      </c>
      <c r="D7270" s="25" t="s">
        <v>417</v>
      </c>
      <c r="E7270" s="25" t="s">
        <v>55</v>
      </c>
      <c r="F7270" s="25" t="s">
        <v>9505</v>
      </c>
      <c r="G7270" s="25" t="s">
        <v>9511</v>
      </c>
      <c r="H7270" s="25" t="n">
        <v>0</v>
      </c>
    </row>
    <row r="7271" customFormat="false" ht="15" hidden="false" customHeight="false" outlineLevel="0" collapsed="false">
      <c r="A7271" s="25" t="s">
        <v>7598</v>
      </c>
      <c r="B7271" s="25" t="s">
        <v>112</v>
      </c>
      <c r="C7271" s="25" t="s">
        <v>9107</v>
      </c>
      <c r="D7271" s="25" t="s">
        <v>419</v>
      </c>
      <c r="E7271" s="25" t="s">
        <v>55</v>
      </c>
      <c r="F7271" s="25" t="s">
        <v>9505</v>
      </c>
      <c r="G7271" s="25" t="s">
        <v>9455</v>
      </c>
      <c r="H7271" s="25" t="n">
        <v>0</v>
      </c>
    </row>
    <row r="7272" customFormat="false" ht="15" hidden="false" customHeight="false" outlineLevel="0" collapsed="false">
      <c r="A7272" s="25" t="s">
        <v>7599</v>
      </c>
      <c r="B7272" s="25" t="s">
        <v>112</v>
      </c>
      <c r="C7272" s="25" t="s">
        <v>170</v>
      </c>
      <c r="D7272" s="25" t="s">
        <v>428</v>
      </c>
      <c r="E7272" s="25" t="s">
        <v>54</v>
      </c>
      <c r="F7272" s="25" t="s">
        <v>9505</v>
      </c>
      <c r="G7272" s="25" t="s">
        <v>9516</v>
      </c>
      <c r="H7272" s="25" t="n">
        <v>1132</v>
      </c>
    </row>
    <row r="7273" customFormat="false" ht="15" hidden="false" customHeight="false" outlineLevel="0" collapsed="false">
      <c r="A7273" s="25" t="s">
        <v>7600</v>
      </c>
      <c r="B7273" s="25" t="s">
        <v>112</v>
      </c>
      <c r="C7273" s="25" t="s">
        <v>178</v>
      </c>
      <c r="D7273" s="25" t="s">
        <v>1789</v>
      </c>
      <c r="E7273" s="25" t="s">
        <v>54</v>
      </c>
      <c r="F7273" s="25" t="s">
        <v>9505</v>
      </c>
      <c r="G7273" s="25" t="s">
        <v>9510</v>
      </c>
      <c r="H7273" s="25" t="n">
        <v>5004</v>
      </c>
    </row>
    <row r="7274" customFormat="false" ht="15" hidden="false" customHeight="false" outlineLevel="0" collapsed="false">
      <c r="A7274" s="25" t="s">
        <v>3165</v>
      </c>
      <c r="B7274" s="25" t="s">
        <v>76</v>
      </c>
      <c r="C7274" s="25" t="s">
        <v>186</v>
      </c>
      <c r="D7274" s="25" t="s">
        <v>169</v>
      </c>
      <c r="E7274" s="25" t="s">
        <v>54</v>
      </c>
      <c r="F7274" s="25" t="s">
        <v>9505</v>
      </c>
      <c r="G7274" s="25" t="s">
        <v>9511</v>
      </c>
      <c r="H7274" s="25" t="n">
        <v>556</v>
      </c>
    </row>
    <row r="7275" customFormat="false" ht="15" hidden="false" customHeight="false" outlineLevel="0" collapsed="false">
      <c r="A7275" s="25" t="s">
        <v>3166</v>
      </c>
      <c r="B7275" s="25" t="s">
        <v>76</v>
      </c>
      <c r="C7275" s="25" t="s">
        <v>148</v>
      </c>
      <c r="D7275" s="25" t="s">
        <v>154</v>
      </c>
      <c r="E7275" s="25" t="s">
        <v>54</v>
      </c>
      <c r="F7275" s="25" t="s">
        <v>9505</v>
      </c>
      <c r="G7275" s="25" t="s">
        <v>9512</v>
      </c>
      <c r="H7275" s="25" t="n">
        <v>53</v>
      </c>
    </row>
    <row r="7276" customFormat="false" ht="15" hidden="false" customHeight="false" outlineLevel="0" collapsed="false">
      <c r="A7276" s="25" t="s">
        <v>7944</v>
      </c>
      <c r="B7276" s="25" t="s">
        <v>114</v>
      </c>
      <c r="C7276" s="25" t="s">
        <v>9107</v>
      </c>
      <c r="D7276" s="25" t="s">
        <v>1187</v>
      </c>
      <c r="E7276" s="25" t="s">
        <v>54</v>
      </c>
      <c r="F7276" s="25" t="s">
        <v>9505</v>
      </c>
      <c r="G7276" s="25" t="s">
        <v>9478</v>
      </c>
      <c r="H7276" s="25" t="n">
        <v>4362</v>
      </c>
    </row>
    <row r="7277" customFormat="false" ht="15" hidden="false" customHeight="false" outlineLevel="0" collapsed="false">
      <c r="A7277" s="25" t="s">
        <v>8366</v>
      </c>
      <c r="B7277" s="25" t="s">
        <v>113</v>
      </c>
      <c r="C7277" s="25" t="s">
        <v>9107</v>
      </c>
      <c r="E7277" s="25" t="s">
        <v>56</v>
      </c>
      <c r="F7277" s="25" t="s">
        <v>9505</v>
      </c>
    </row>
    <row r="7278" customFormat="false" ht="15" hidden="false" customHeight="false" outlineLevel="0" collapsed="false">
      <c r="A7278" s="25" t="s">
        <v>3445</v>
      </c>
      <c r="B7278" s="25" t="s">
        <v>77</v>
      </c>
      <c r="C7278" s="25" t="s">
        <v>186</v>
      </c>
      <c r="D7278" s="25" t="s">
        <v>266</v>
      </c>
      <c r="E7278" s="25" t="s">
        <v>54</v>
      </c>
      <c r="F7278" s="25" t="s">
        <v>9505</v>
      </c>
      <c r="G7278" s="25" t="s">
        <v>9491</v>
      </c>
      <c r="H7278" s="25" t="n">
        <v>550</v>
      </c>
    </row>
    <row r="7279" customFormat="false" ht="15" hidden="false" customHeight="false" outlineLevel="0" collapsed="false">
      <c r="A7279" s="25" t="s">
        <v>1412</v>
      </c>
      <c r="B7279" s="25" t="s">
        <v>73</v>
      </c>
      <c r="C7279" s="25" t="s">
        <v>148</v>
      </c>
      <c r="D7279" s="25" t="s">
        <v>176</v>
      </c>
      <c r="E7279" s="25" t="s">
        <v>54</v>
      </c>
      <c r="F7279" s="25" t="s">
        <v>9505</v>
      </c>
      <c r="G7279" s="25" t="s">
        <v>9495</v>
      </c>
      <c r="H7279" s="25" t="n">
        <v>50</v>
      </c>
    </row>
    <row r="7280" customFormat="false" ht="15" hidden="false" customHeight="false" outlineLevel="0" collapsed="false">
      <c r="A7280" s="25" t="s">
        <v>3719</v>
      </c>
      <c r="B7280" s="25" t="s">
        <v>79</v>
      </c>
      <c r="C7280" s="25" t="s">
        <v>170</v>
      </c>
      <c r="D7280" s="25" t="s">
        <v>237</v>
      </c>
      <c r="E7280" s="25" t="s">
        <v>55</v>
      </c>
      <c r="F7280" s="25" t="s">
        <v>9505</v>
      </c>
      <c r="G7280" s="25" t="s">
        <v>9513</v>
      </c>
      <c r="H7280" s="25" t="n">
        <v>0</v>
      </c>
    </row>
    <row r="7281" customFormat="false" ht="15" hidden="false" customHeight="false" outlineLevel="0" collapsed="false">
      <c r="A7281" s="25" t="s">
        <v>3720</v>
      </c>
      <c r="B7281" s="25" t="s">
        <v>79</v>
      </c>
      <c r="C7281" s="25" t="s">
        <v>170</v>
      </c>
      <c r="D7281" s="25" t="s">
        <v>237</v>
      </c>
      <c r="E7281" s="25" t="s">
        <v>55</v>
      </c>
      <c r="F7281" s="25" t="s">
        <v>9505</v>
      </c>
      <c r="G7281" s="25" t="s">
        <v>9515</v>
      </c>
      <c r="H7281" s="25" t="n">
        <v>0</v>
      </c>
    </row>
    <row r="7282" customFormat="false" ht="15" hidden="false" customHeight="false" outlineLevel="0" collapsed="false">
      <c r="A7282" s="25" t="s">
        <v>3721</v>
      </c>
      <c r="B7282" s="25" t="s">
        <v>79</v>
      </c>
      <c r="C7282" s="25" t="s">
        <v>9107</v>
      </c>
      <c r="D7282" s="25" t="s">
        <v>198</v>
      </c>
      <c r="E7282" s="25" t="s">
        <v>55</v>
      </c>
      <c r="F7282" s="25" t="s">
        <v>9505</v>
      </c>
      <c r="G7282" s="25" t="s">
        <v>9515</v>
      </c>
      <c r="H7282" s="25" t="n">
        <v>0</v>
      </c>
    </row>
    <row r="7283" customFormat="false" ht="15" hidden="false" customHeight="false" outlineLevel="0" collapsed="false">
      <c r="A7283" s="25" t="s">
        <v>6040</v>
      </c>
      <c r="B7283" s="25" t="s">
        <v>97</v>
      </c>
      <c r="C7283" s="25" t="s">
        <v>9107</v>
      </c>
      <c r="D7283" s="25" t="s">
        <v>1690</v>
      </c>
      <c r="E7283" s="25" t="s">
        <v>54</v>
      </c>
      <c r="F7283" s="25" t="s">
        <v>9505</v>
      </c>
      <c r="G7283" s="25" t="s">
        <v>9496</v>
      </c>
      <c r="H7283" s="25" t="n">
        <v>4651</v>
      </c>
    </row>
    <row r="7284" customFormat="false" ht="15" hidden="false" customHeight="false" outlineLevel="0" collapsed="false">
      <c r="A7284" s="25" t="s">
        <v>6041</v>
      </c>
      <c r="B7284" s="25" t="s">
        <v>97</v>
      </c>
      <c r="C7284" s="25" t="s">
        <v>160</v>
      </c>
      <c r="D7284" s="25" t="s">
        <v>1049</v>
      </c>
      <c r="E7284" s="25" t="s">
        <v>54</v>
      </c>
      <c r="F7284" s="25" t="s">
        <v>9505</v>
      </c>
      <c r="G7284" s="25" t="s">
        <v>9493</v>
      </c>
      <c r="H7284" s="25" t="n">
        <v>3285</v>
      </c>
    </row>
    <row r="7285" customFormat="false" ht="15" hidden="false" customHeight="false" outlineLevel="0" collapsed="false">
      <c r="A7285" s="25" t="s">
        <v>6894</v>
      </c>
      <c r="B7285" s="25" t="s">
        <v>105</v>
      </c>
      <c r="C7285" s="25" t="s">
        <v>186</v>
      </c>
      <c r="D7285" s="25" t="s">
        <v>2484</v>
      </c>
      <c r="E7285" s="25" t="s">
        <v>55</v>
      </c>
      <c r="F7285" s="25" t="s">
        <v>9505</v>
      </c>
      <c r="G7285" s="25" t="s">
        <v>9510</v>
      </c>
      <c r="H7285" s="25" t="n">
        <v>0</v>
      </c>
    </row>
    <row r="7286" customFormat="false" ht="15" hidden="false" customHeight="false" outlineLevel="0" collapsed="false">
      <c r="A7286" s="25" t="s">
        <v>4349</v>
      </c>
      <c r="B7286" s="25" t="s">
        <v>88</v>
      </c>
      <c r="C7286" s="25" t="s">
        <v>160</v>
      </c>
      <c r="D7286" s="25" t="s">
        <v>1049</v>
      </c>
      <c r="E7286" s="25" t="s">
        <v>54</v>
      </c>
      <c r="F7286" s="25" t="s">
        <v>9505</v>
      </c>
      <c r="G7286" s="25" t="s">
        <v>9510</v>
      </c>
      <c r="H7286" s="25" t="n">
        <v>3002</v>
      </c>
    </row>
    <row r="7287" customFormat="false" ht="15" hidden="false" customHeight="false" outlineLevel="0" collapsed="false">
      <c r="A7287" s="25" t="s">
        <v>1747</v>
      </c>
      <c r="B7287" s="25" t="s">
        <v>71</v>
      </c>
      <c r="C7287" s="25" t="s">
        <v>186</v>
      </c>
      <c r="D7287" s="25" t="s">
        <v>173</v>
      </c>
      <c r="E7287" s="25" t="s">
        <v>55</v>
      </c>
      <c r="F7287" s="25" t="s">
        <v>9505</v>
      </c>
      <c r="G7287" s="25" t="s">
        <v>9517</v>
      </c>
      <c r="H7287" s="25" t="n">
        <v>0</v>
      </c>
    </row>
    <row r="7288" customFormat="false" ht="15" hidden="false" customHeight="false" outlineLevel="0" collapsed="false">
      <c r="A7288" s="25" t="s">
        <v>1748</v>
      </c>
      <c r="B7288" s="25" t="s">
        <v>71</v>
      </c>
      <c r="C7288" s="25" t="s">
        <v>148</v>
      </c>
      <c r="D7288" s="25" t="s">
        <v>184</v>
      </c>
      <c r="E7288" s="25" t="s">
        <v>54</v>
      </c>
      <c r="F7288" s="25" t="s">
        <v>9505</v>
      </c>
      <c r="G7288" s="25" t="s">
        <v>9507</v>
      </c>
      <c r="H7288" s="25" t="n">
        <v>58</v>
      </c>
    </row>
    <row r="7289" customFormat="false" ht="15" hidden="false" customHeight="false" outlineLevel="0" collapsed="false">
      <c r="A7289" s="25" t="s">
        <v>7309</v>
      </c>
      <c r="B7289" s="25" t="s">
        <v>104</v>
      </c>
      <c r="C7289" s="25" t="s">
        <v>148</v>
      </c>
      <c r="D7289" s="25" t="s">
        <v>646</v>
      </c>
      <c r="E7289" s="25" t="s">
        <v>55</v>
      </c>
      <c r="F7289" s="25" t="s">
        <v>9505</v>
      </c>
      <c r="G7289" s="25" t="s">
        <v>9509</v>
      </c>
      <c r="H7289" s="25" t="n">
        <v>0</v>
      </c>
    </row>
    <row r="7290" customFormat="false" ht="15" hidden="false" customHeight="false" outlineLevel="0" collapsed="false">
      <c r="A7290" s="25" t="s">
        <v>7310</v>
      </c>
      <c r="B7290" s="25" t="s">
        <v>104</v>
      </c>
      <c r="C7290" s="25" t="s">
        <v>160</v>
      </c>
      <c r="D7290" s="25" t="s">
        <v>1646</v>
      </c>
      <c r="E7290" s="25" t="s">
        <v>54</v>
      </c>
      <c r="F7290" s="25" t="s">
        <v>9505</v>
      </c>
      <c r="G7290" s="25" t="s">
        <v>9509</v>
      </c>
      <c r="H7290" s="25" t="n">
        <v>3435</v>
      </c>
    </row>
    <row r="7291" customFormat="false" ht="15" hidden="false" customHeight="false" outlineLevel="0" collapsed="false">
      <c r="A7291" s="25" t="s">
        <v>9017</v>
      </c>
      <c r="B7291" s="25" t="s">
        <v>115</v>
      </c>
      <c r="C7291" s="25" t="s">
        <v>148</v>
      </c>
      <c r="D7291" s="25" t="s">
        <v>1351</v>
      </c>
      <c r="E7291" s="25" t="s">
        <v>55</v>
      </c>
      <c r="F7291" s="25" t="s">
        <v>9505</v>
      </c>
      <c r="G7291" s="25" t="s">
        <v>9507</v>
      </c>
      <c r="H7291" s="25" t="n">
        <v>0</v>
      </c>
    </row>
    <row r="7292" customFormat="false" ht="15" hidden="false" customHeight="false" outlineLevel="0" collapsed="false">
      <c r="A7292" s="25" t="s">
        <v>567</v>
      </c>
      <c r="B7292" s="25" t="s">
        <v>69</v>
      </c>
      <c r="C7292" s="25" t="s">
        <v>148</v>
      </c>
      <c r="D7292" s="25" t="s">
        <v>198</v>
      </c>
      <c r="E7292" s="25" t="s">
        <v>55</v>
      </c>
      <c r="F7292" s="25" t="s">
        <v>9506</v>
      </c>
      <c r="G7292" s="25" t="s">
        <v>9478</v>
      </c>
      <c r="H7292" s="25" t="n">
        <v>0</v>
      </c>
    </row>
    <row r="7293" customFormat="false" ht="15" hidden="false" customHeight="false" outlineLevel="0" collapsed="false">
      <c r="A7293" s="25" t="s">
        <v>568</v>
      </c>
      <c r="B7293" s="25" t="s">
        <v>69</v>
      </c>
      <c r="C7293" s="25" t="s">
        <v>160</v>
      </c>
      <c r="D7293" s="25" t="s">
        <v>145</v>
      </c>
      <c r="E7293" s="25" t="s">
        <v>55</v>
      </c>
      <c r="F7293" s="25" t="s">
        <v>9506</v>
      </c>
      <c r="G7293" s="25" t="s">
        <v>9509</v>
      </c>
      <c r="H7293" s="25" t="n">
        <v>0</v>
      </c>
    </row>
    <row r="7294" customFormat="false" ht="15" hidden="false" customHeight="false" outlineLevel="0" collapsed="false">
      <c r="A7294" s="25" t="s">
        <v>4921</v>
      </c>
      <c r="B7294" s="25" t="s">
        <v>98</v>
      </c>
      <c r="C7294" s="25" t="s">
        <v>186</v>
      </c>
      <c r="D7294" s="25" t="s">
        <v>1158</v>
      </c>
      <c r="E7294" s="25" t="s">
        <v>54</v>
      </c>
      <c r="F7294" s="25" t="s">
        <v>9506</v>
      </c>
      <c r="G7294" s="25" t="s">
        <v>9472</v>
      </c>
      <c r="H7294" s="25" t="n">
        <v>492</v>
      </c>
    </row>
    <row r="7295" customFormat="false" ht="15" hidden="false" customHeight="false" outlineLevel="0" collapsed="false">
      <c r="A7295" s="25" t="s">
        <v>4922</v>
      </c>
      <c r="B7295" s="25" t="s">
        <v>98</v>
      </c>
      <c r="C7295" s="25" t="s">
        <v>9107</v>
      </c>
      <c r="D7295" s="25" t="s">
        <v>1653</v>
      </c>
      <c r="E7295" s="25" t="s">
        <v>54</v>
      </c>
      <c r="F7295" s="25" t="s">
        <v>9506</v>
      </c>
      <c r="G7295" s="25" t="s">
        <v>9507</v>
      </c>
      <c r="H7295" s="25" t="n">
        <v>4401</v>
      </c>
    </row>
    <row r="7296" customFormat="false" ht="15" hidden="false" customHeight="false" outlineLevel="0" collapsed="false">
      <c r="A7296" s="25" t="s">
        <v>5256</v>
      </c>
      <c r="B7296" s="25" t="s">
        <v>95</v>
      </c>
      <c r="C7296" s="25" t="s">
        <v>148</v>
      </c>
      <c r="D7296" s="25" t="s">
        <v>1640</v>
      </c>
      <c r="E7296" s="25" t="s">
        <v>54</v>
      </c>
      <c r="F7296" s="25" t="s">
        <v>9506</v>
      </c>
      <c r="G7296" s="25" t="s">
        <v>9499</v>
      </c>
      <c r="H7296" s="25" t="n">
        <v>50</v>
      </c>
    </row>
    <row r="7297" customFormat="false" ht="15" hidden="false" customHeight="false" outlineLevel="0" collapsed="false">
      <c r="A7297" s="25" t="s">
        <v>5257</v>
      </c>
      <c r="B7297" s="25" t="s">
        <v>95</v>
      </c>
      <c r="C7297" s="25" t="s">
        <v>160</v>
      </c>
      <c r="D7297" s="25" t="s">
        <v>445</v>
      </c>
      <c r="E7297" s="25" t="s">
        <v>54</v>
      </c>
      <c r="F7297" s="25" t="s">
        <v>9506</v>
      </c>
      <c r="G7297" s="25" t="s">
        <v>9456</v>
      </c>
      <c r="H7297" s="25" t="n">
        <v>3333</v>
      </c>
    </row>
    <row r="7298" customFormat="false" ht="15" hidden="false" customHeight="false" outlineLevel="0" collapsed="false">
      <c r="A7298" s="25" t="s">
        <v>4048</v>
      </c>
      <c r="B7298" s="25" t="s">
        <v>87</v>
      </c>
      <c r="C7298" s="25" t="s">
        <v>170</v>
      </c>
      <c r="D7298" s="25" t="s">
        <v>3511</v>
      </c>
      <c r="E7298" s="25" t="s">
        <v>54</v>
      </c>
      <c r="F7298" s="25" t="s">
        <v>9506</v>
      </c>
      <c r="G7298" s="25" t="s">
        <v>9517</v>
      </c>
      <c r="H7298" s="25" t="n">
        <v>1095</v>
      </c>
    </row>
    <row r="7299" customFormat="false" ht="15" hidden="false" customHeight="false" outlineLevel="0" collapsed="false">
      <c r="A7299" s="25" t="s">
        <v>5527</v>
      </c>
      <c r="B7299" s="25" t="s">
        <v>94</v>
      </c>
      <c r="C7299" s="25" t="s">
        <v>160</v>
      </c>
      <c r="E7299" s="25" t="s">
        <v>56</v>
      </c>
      <c r="F7299" s="25" t="s">
        <v>9506</v>
      </c>
    </row>
    <row r="7300" customFormat="false" ht="15" hidden="false" customHeight="false" outlineLevel="0" collapsed="false">
      <c r="A7300" s="25" t="s">
        <v>2397</v>
      </c>
      <c r="B7300" s="25" t="s">
        <v>80</v>
      </c>
      <c r="C7300" s="25" t="s">
        <v>178</v>
      </c>
      <c r="D7300" s="25" t="s">
        <v>167</v>
      </c>
      <c r="E7300" s="25" t="s">
        <v>54</v>
      </c>
      <c r="F7300" s="25" t="s">
        <v>9506</v>
      </c>
      <c r="G7300" s="25" t="s">
        <v>9466</v>
      </c>
      <c r="H7300" s="25" t="n">
        <v>5595</v>
      </c>
    </row>
    <row r="7301" customFormat="false" ht="15" hidden="false" customHeight="false" outlineLevel="0" collapsed="false">
      <c r="A7301" s="25" t="s">
        <v>2398</v>
      </c>
      <c r="B7301" s="25" t="s">
        <v>80</v>
      </c>
      <c r="C7301" s="25" t="s">
        <v>9107</v>
      </c>
      <c r="D7301" s="25" t="s">
        <v>215</v>
      </c>
      <c r="E7301" s="25" t="s">
        <v>54</v>
      </c>
      <c r="F7301" s="25" t="s">
        <v>9506</v>
      </c>
      <c r="G7301" s="25" t="s">
        <v>9509</v>
      </c>
      <c r="H7301" s="25" t="n">
        <v>4461</v>
      </c>
    </row>
    <row r="7302" customFormat="false" ht="15" hidden="false" customHeight="false" outlineLevel="0" collapsed="false">
      <c r="A7302" s="25" t="s">
        <v>5796</v>
      </c>
      <c r="B7302" s="25" t="s">
        <v>96</v>
      </c>
      <c r="C7302" s="25" t="s">
        <v>170</v>
      </c>
      <c r="D7302" s="25" t="s">
        <v>463</v>
      </c>
      <c r="E7302" s="25" t="s">
        <v>55</v>
      </c>
      <c r="F7302" s="25" t="s">
        <v>9506</v>
      </c>
      <c r="G7302" s="25" t="s">
        <v>9517</v>
      </c>
      <c r="H7302" s="25" t="n">
        <v>0</v>
      </c>
    </row>
    <row r="7303" customFormat="false" ht="15" hidden="false" customHeight="false" outlineLevel="0" collapsed="false">
      <c r="A7303" s="25" t="s">
        <v>6224</v>
      </c>
      <c r="B7303" s="25" t="s">
        <v>108</v>
      </c>
      <c r="C7303" s="25" t="s">
        <v>148</v>
      </c>
      <c r="E7303" s="25" t="s">
        <v>56</v>
      </c>
      <c r="F7303" s="25" t="s">
        <v>9506</v>
      </c>
    </row>
    <row r="7304" customFormat="false" ht="15" hidden="false" customHeight="false" outlineLevel="0" collapsed="false">
      <c r="A7304" s="25" t="s">
        <v>2820</v>
      </c>
      <c r="B7304" s="25" t="s">
        <v>78</v>
      </c>
      <c r="C7304" s="25" t="s">
        <v>186</v>
      </c>
      <c r="D7304" s="25" t="s">
        <v>225</v>
      </c>
      <c r="E7304" s="25" t="s">
        <v>54</v>
      </c>
      <c r="F7304" s="25" t="s">
        <v>9506</v>
      </c>
      <c r="G7304" s="25" t="s">
        <v>9453</v>
      </c>
      <c r="H7304" s="25" t="n">
        <v>415</v>
      </c>
    </row>
    <row r="7305" customFormat="false" ht="15" hidden="false" customHeight="false" outlineLevel="0" collapsed="false">
      <c r="A7305" s="25" t="s">
        <v>2821</v>
      </c>
      <c r="B7305" s="25" t="s">
        <v>78</v>
      </c>
      <c r="C7305" s="25" t="s">
        <v>160</v>
      </c>
      <c r="D7305" s="25" t="s">
        <v>176</v>
      </c>
      <c r="E7305" s="25" t="s">
        <v>54</v>
      </c>
      <c r="F7305" s="25" t="s">
        <v>9506</v>
      </c>
      <c r="G7305" s="25" t="s">
        <v>9509</v>
      </c>
      <c r="H7305" s="25" t="n">
        <v>3212</v>
      </c>
    </row>
    <row r="7306" customFormat="false" ht="15" hidden="false" customHeight="false" outlineLevel="0" collapsed="false">
      <c r="A7306" s="25" t="s">
        <v>7601</v>
      </c>
      <c r="B7306" s="25" t="s">
        <v>112</v>
      </c>
      <c r="C7306" s="25" t="s">
        <v>186</v>
      </c>
      <c r="D7306" s="25" t="s">
        <v>417</v>
      </c>
      <c r="E7306" s="25" t="s">
        <v>54</v>
      </c>
      <c r="F7306" s="25" t="s">
        <v>9506</v>
      </c>
      <c r="G7306" s="25" t="s">
        <v>9496</v>
      </c>
      <c r="H7306" s="25" t="n">
        <v>457</v>
      </c>
    </row>
    <row r="7307" customFormat="false" ht="15" hidden="false" customHeight="false" outlineLevel="0" collapsed="false">
      <c r="A7307" s="25" t="s">
        <v>3167</v>
      </c>
      <c r="B7307" s="25" t="s">
        <v>76</v>
      </c>
      <c r="C7307" s="25" t="s">
        <v>170</v>
      </c>
      <c r="D7307" s="25" t="s">
        <v>218</v>
      </c>
      <c r="E7307" s="25" t="s">
        <v>55</v>
      </c>
      <c r="F7307" s="25" t="s">
        <v>9506</v>
      </c>
      <c r="G7307" s="25" t="s">
        <v>9518</v>
      </c>
      <c r="H7307" s="25" t="n">
        <v>0</v>
      </c>
    </row>
    <row r="7308" customFormat="false" ht="15" hidden="false" customHeight="false" outlineLevel="0" collapsed="false">
      <c r="A7308" s="25" t="s">
        <v>3168</v>
      </c>
      <c r="B7308" s="25" t="s">
        <v>76</v>
      </c>
      <c r="C7308" s="25" t="s">
        <v>186</v>
      </c>
      <c r="D7308" s="25" t="s">
        <v>191</v>
      </c>
      <c r="E7308" s="25" t="s">
        <v>54</v>
      </c>
      <c r="F7308" s="25" t="s">
        <v>9506</v>
      </c>
      <c r="G7308" s="25" t="s">
        <v>9496</v>
      </c>
      <c r="H7308" s="25" t="n">
        <v>546</v>
      </c>
    </row>
    <row r="7309" customFormat="false" ht="15" hidden="false" customHeight="false" outlineLevel="0" collapsed="false">
      <c r="A7309" s="25" t="s">
        <v>1130</v>
      </c>
      <c r="B7309" s="25" t="s">
        <v>72</v>
      </c>
      <c r="C7309" s="25" t="s">
        <v>170</v>
      </c>
      <c r="D7309" s="25" t="s">
        <v>158</v>
      </c>
      <c r="E7309" s="25" t="s">
        <v>55</v>
      </c>
      <c r="F7309" s="25" t="s">
        <v>9506</v>
      </c>
      <c r="G7309" s="25" t="s">
        <v>9512</v>
      </c>
      <c r="H7309" s="25" t="n">
        <v>0</v>
      </c>
    </row>
    <row r="7310" customFormat="false" ht="15" hidden="false" customHeight="false" outlineLevel="0" collapsed="false">
      <c r="A7310" s="25" t="s">
        <v>1131</v>
      </c>
      <c r="B7310" s="25" t="s">
        <v>72</v>
      </c>
      <c r="C7310" s="25" t="s">
        <v>186</v>
      </c>
      <c r="D7310" s="25" t="s">
        <v>240</v>
      </c>
      <c r="E7310" s="25" t="s">
        <v>54</v>
      </c>
      <c r="F7310" s="25" t="s">
        <v>9506</v>
      </c>
      <c r="G7310" s="25" t="s">
        <v>9486</v>
      </c>
      <c r="H7310" s="25" t="n">
        <v>453</v>
      </c>
    </row>
    <row r="7311" customFormat="false" ht="15" hidden="false" customHeight="false" outlineLevel="0" collapsed="false">
      <c r="A7311" s="25" t="s">
        <v>6712</v>
      </c>
      <c r="B7311" s="25" t="s">
        <v>107</v>
      </c>
      <c r="C7311" s="25" t="s">
        <v>9107</v>
      </c>
      <c r="D7311" s="25" t="s">
        <v>428</v>
      </c>
      <c r="E7311" s="25" t="s">
        <v>55</v>
      </c>
      <c r="F7311" s="25" t="s">
        <v>9506</v>
      </c>
      <c r="G7311" s="25" t="s">
        <v>9515</v>
      </c>
      <c r="H7311" s="25" t="n">
        <v>0</v>
      </c>
    </row>
    <row r="7312" customFormat="false" ht="15" hidden="false" customHeight="false" outlineLevel="0" collapsed="false">
      <c r="A7312" s="25" t="s">
        <v>1413</v>
      </c>
      <c r="B7312" s="25" t="s">
        <v>73</v>
      </c>
      <c r="C7312" s="25" t="s">
        <v>186</v>
      </c>
      <c r="D7312" s="25" t="s">
        <v>167</v>
      </c>
      <c r="E7312" s="25" t="s">
        <v>54</v>
      </c>
      <c r="F7312" s="25" t="s">
        <v>9506</v>
      </c>
      <c r="G7312" s="25" t="s">
        <v>9507</v>
      </c>
      <c r="H7312" s="25" t="n">
        <v>510</v>
      </c>
    </row>
    <row r="7313" customFormat="false" ht="15" hidden="false" customHeight="false" outlineLevel="0" collapsed="false">
      <c r="A7313" s="25" t="s">
        <v>1414</v>
      </c>
      <c r="B7313" s="25" t="s">
        <v>73</v>
      </c>
      <c r="C7313" s="25" t="s">
        <v>186</v>
      </c>
      <c r="D7313" s="25" t="s">
        <v>154</v>
      </c>
      <c r="E7313" s="25" t="s">
        <v>54</v>
      </c>
      <c r="F7313" s="25" t="s">
        <v>9506</v>
      </c>
      <c r="G7313" s="25" t="s">
        <v>9514</v>
      </c>
      <c r="H7313" s="25" t="n">
        <v>552</v>
      </c>
    </row>
    <row r="7314" customFormat="false" ht="15" hidden="false" customHeight="false" outlineLevel="0" collapsed="false">
      <c r="A7314" s="25" t="s">
        <v>6042</v>
      </c>
      <c r="B7314" s="25" t="s">
        <v>97</v>
      </c>
      <c r="C7314" s="25" t="s">
        <v>160</v>
      </c>
      <c r="D7314" s="25" t="s">
        <v>1371</v>
      </c>
      <c r="E7314" s="25" t="s">
        <v>54</v>
      </c>
      <c r="F7314" s="25" t="s">
        <v>9506</v>
      </c>
      <c r="G7314" s="25" t="s">
        <v>9507</v>
      </c>
      <c r="H7314" s="25" t="n">
        <v>3203</v>
      </c>
    </row>
    <row r="7315" customFormat="false" ht="15" hidden="false" customHeight="false" outlineLevel="0" collapsed="false">
      <c r="A7315" s="25" t="s">
        <v>4350</v>
      </c>
      <c r="B7315" s="25" t="s">
        <v>88</v>
      </c>
      <c r="C7315" s="25" t="s">
        <v>178</v>
      </c>
      <c r="D7315" s="25" t="s">
        <v>1055</v>
      </c>
      <c r="E7315" s="25" t="s">
        <v>54</v>
      </c>
      <c r="F7315" s="25" t="s">
        <v>9506</v>
      </c>
      <c r="G7315" s="25" t="s">
        <v>9514</v>
      </c>
      <c r="H7315" s="25" t="n">
        <v>6228</v>
      </c>
    </row>
    <row r="7316" customFormat="false" ht="15" hidden="false" customHeight="false" outlineLevel="0" collapsed="false">
      <c r="A7316" s="25" t="s">
        <v>1749</v>
      </c>
      <c r="B7316" s="25" t="s">
        <v>71</v>
      </c>
      <c r="C7316" s="25" t="s">
        <v>148</v>
      </c>
      <c r="D7316" s="25" t="s">
        <v>167</v>
      </c>
      <c r="E7316" s="25" t="s">
        <v>54</v>
      </c>
      <c r="F7316" s="25" t="s">
        <v>9506</v>
      </c>
      <c r="G7316" s="25" t="s">
        <v>9510</v>
      </c>
      <c r="H7316" s="25" t="n">
        <v>59</v>
      </c>
    </row>
    <row r="7317" customFormat="false" ht="15" hidden="false" customHeight="false" outlineLevel="0" collapsed="false">
      <c r="A7317" s="25" t="s">
        <v>4720</v>
      </c>
      <c r="B7317" s="25" t="s">
        <v>90</v>
      </c>
      <c r="C7317" s="25" t="s">
        <v>9107</v>
      </c>
      <c r="D7317" s="25" t="s">
        <v>1671</v>
      </c>
      <c r="E7317" s="25" t="s">
        <v>55</v>
      </c>
      <c r="F7317" s="25" t="s">
        <v>9506</v>
      </c>
      <c r="G7317" s="25" t="s">
        <v>9509</v>
      </c>
      <c r="H7317" s="25" t="n">
        <v>0</v>
      </c>
    </row>
    <row r="7318" customFormat="false" ht="15" hidden="false" customHeight="false" outlineLevel="0" collapsed="false">
      <c r="A7318" s="25" t="s">
        <v>9018</v>
      </c>
      <c r="B7318" s="25" t="s">
        <v>115</v>
      </c>
      <c r="C7318" s="25" t="s">
        <v>170</v>
      </c>
      <c r="D7318" s="25" t="s">
        <v>218</v>
      </c>
      <c r="E7318" s="25" t="s">
        <v>54</v>
      </c>
      <c r="F7318" s="25" t="s">
        <v>9506</v>
      </c>
      <c r="G7318" s="25" t="s">
        <v>9494</v>
      </c>
      <c r="H7318" s="25" t="n">
        <v>1129</v>
      </c>
    </row>
    <row r="7319" customFormat="false" ht="15" hidden="false" customHeight="false" outlineLevel="0" collapsed="false">
      <c r="A7319" s="25" t="s">
        <v>569</v>
      </c>
      <c r="B7319" s="25" t="s">
        <v>69</v>
      </c>
      <c r="C7319" s="25" t="s">
        <v>178</v>
      </c>
      <c r="D7319" s="25" t="s">
        <v>225</v>
      </c>
      <c r="E7319" s="25" t="s">
        <v>54</v>
      </c>
      <c r="F7319" s="25" t="s">
        <v>9507</v>
      </c>
      <c r="G7319" s="25" t="s">
        <v>9513</v>
      </c>
      <c r="H7319" s="25" t="n">
        <v>5349</v>
      </c>
    </row>
    <row r="7320" customFormat="false" ht="15" hidden="false" customHeight="false" outlineLevel="0" collapsed="false">
      <c r="A7320" s="25" t="s">
        <v>4923</v>
      </c>
      <c r="B7320" s="25" t="s">
        <v>98</v>
      </c>
      <c r="C7320" s="25" t="s">
        <v>170</v>
      </c>
      <c r="D7320" s="25" t="s">
        <v>1049</v>
      </c>
      <c r="E7320" s="25" t="s">
        <v>54</v>
      </c>
      <c r="F7320" s="25" t="s">
        <v>9507</v>
      </c>
      <c r="G7320" s="25" t="s">
        <v>9457</v>
      </c>
      <c r="H7320" s="25" t="n">
        <v>1148</v>
      </c>
    </row>
    <row r="7321" customFormat="false" ht="15" hidden="false" customHeight="false" outlineLevel="0" collapsed="false">
      <c r="A7321" s="25" t="s">
        <v>5258</v>
      </c>
      <c r="B7321" s="25" t="s">
        <v>95</v>
      </c>
      <c r="C7321" s="25" t="s">
        <v>186</v>
      </c>
      <c r="D7321" s="25" t="s">
        <v>3373</v>
      </c>
      <c r="E7321" s="25" t="s">
        <v>55</v>
      </c>
      <c r="F7321" s="25" t="s">
        <v>9507</v>
      </c>
      <c r="G7321" s="25" t="s">
        <v>9509</v>
      </c>
      <c r="H7321" s="25" t="n">
        <v>0</v>
      </c>
    </row>
    <row r="7322" customFormat="false" ht="15" hidden="false" customHeight="false" outlineLevel="0" collapsed="false">
      <c r="A7322" s="25" t="s">
        <v>829</v>
      </c>
      <c r="B7322" s="25" t="s">
        <v>70</v>
      </c>
      <c r="C7322" s="25" t="s">
        <v>148</v>
      </c>
      <c r="D7322" s="25" t="s">
        <v>251</v>
      </c>
      <c r="E7322" s="25" t="s">
        <v>54</v>
      </c>
      <c r="F7322" s="25" t="s">
        <v>9507</v>
      </c>
      <c r="G7322" s="25" t="s">
        <v>9519</v>
      </c>
      <c r="H7322" s="25" t="n">
        <v>52</v>
      </c>
    </row>
    <row r="7323" customFormat="false" ht="15" hidden="false" customHeight="false" outlineLevel="0" collapsed="false">
      <c r="A7323" s="25" t="s">
        <v>830</v>
      </c>
      <c r="B7323" s="25" t="s">
        <v>70</v>
      </c>
      <c r="C7323" s="25" t="s">
        <v>160</v>
      </c>
      <c r="D7323" s="25" t="s">
        <v>215</v>
      </c>
      <c r="E7323" s="25" t="s">
        <v>54</v>
      </c>
      <c r="F7323" s="25" t="s">
        <v>9507</v>
      </c>
      <c r="G7323" s="25" t="s">
        <v>9495</v>
      </c>
      <c r="H7323" s="25" t="n">
        <v>3253</v>
      </c>
    </row>
    <row r="7324" customFormat="false" ht="15" hidden="false" customHeight="false" outlineLevel="0" collapsed="false">
      <c r="A7324" s="25" t="s">
        <v>5528</v>
      </c>
      <c r="B7324" s="25" t="s">
        <v>94</v>
      </c>
      <c r="C7324" s="25" t="s">
        <v>170</v>
      </c>
      <c r="D7324" s="25" t="s">
        <v>1690</v>
      </c>
      <c r="E7324" s="25" t="s">
        <v>54</v>
      </c>
      <c r="F7324" s="25" t="s">
        <v>9507</v>
      </c>
      <c r="G7324" s="25" t="s">
        <v>9442</v>
      </c>
      <c r="H7324" s="25" t="n">
        <v>1267</v>
      </c>
    </row>
    <row r="7325" customFormat="false" ht="15" hidden="false" customHeight="false" outlineLevel="0" collapsed="false">
      <c r="A7325" s="25" t="s">
        <v>5529</v>
      </c>
      <c r="B7325" s="25" t="s">
        <v>94</v>
      </c>
      <c r="C7325" s="25" t="s">
        <v>170</v>
      </c>
      <c r="D7325" s="25" t="s">
        <v>1090</v>
      </c>
      <c r="E7325" s="25" t="s">
        <v>54</v>
      </c>
      <c r="F7325" s="25" t="s">
        <v>9507</v>
      </c>
      <c r="G7325" s="25" t="s">
        <v>9513</v>
      </c>
      <c r="H7325" s="25" t="n">
        <v>1096</v>
      </c>
    </row>
    <row r="7326" customFormat="false" ht="15" hidden="false" customHeight="false" outlineLevel="0" collapsed="false">
      <c r="A7326" s="25" t="s">
        <v>2399</v>
      </c>
      <c r="B7326" s="25" t="s">
        <v>80</v>
      </c>
      <c r="C7326" s="25" t="s">
        <v>160</v>
      </c>
      <c r="D7326" s="25" t="s">
        <v>195</v>
      </c>
      <c r="E7326" s="25" t="s">
        <v>55</v>
      </c>
      <c r="F7326" s="25" t="s">
        <v>9507</v>
      </c>
      <c r="G7326" s="25" t="s">
        <v>9494</v>
      </c>
      <c r="H7326" s="25" t="n">
        <v>0</v>
      </c>
    </row>
    <row r="7327" customFormat="false" ht="15" hidden="false" customHeight="false" outlineLevel="0" collapsed="false">
      <c r="A7327" s="25" t="s">
        <v>2400</v>
      </c>
      <c r="B7327" s="25" t="s">
        <v>80</v>
      </c>
      <c r="C7327" s="25" t="s">
        <v>148</v>
      </c>
      <c r="D7327" s="25" t="s">
        <v>248</v>
      </c>
      <c r="E7327" s="25" t="s">
        <v>54</v>
      </c>
      <c r="F7327" s="25" t="s">
        <v>9507</v>
      </c>
      <c r="G7327" s="25" t="s">
        <v>9490</v>
      </c>
      <c r="H7327" s="25" t="n">
        <v>54</v>
      </c>
    </row>
    <row r="7328" customFormat="false" ht="15" hidden="false" customHeight="false" outlineLevel="0" collapsed="false">
      <c r="A7328" s="25" t="s">
        <v>6423</v>
      </c>
      <c r="B7328" s="25" t="s">
        <v>106</v>
      </c>
      <c r="C7328" s="25" t="s">
        <v>160</v>
      </c>
      <c r="D7328" s="25" t="s">
        <v>609</v>
      </c>
      <c r="E7328" s="25" t="s">
        <v>54</v>
      </c>
      <c r="F7328" s="25" t="s">
        <v>9507</v>
      </c>
      <c r="G7328" s="25" t="s">
        <v>9479</v>
      </c>
      <c r="H7328" s="25" t="n">
        <v>3293</v>
      </c>
    </row>
    <row r="7329" customFormat="false" ht="15" hidden="false" customHeight="false" outlineLevel="0" collapsed="false">
      <c r="A7329" s="25" t="s">
        <v>3169</v>
      </c>
      <c r="B7329" s="25" t="s">
        <v>76</v>
      </c>
      <c r="C7329" s="25" t="s">
        <v>9107</v>
      </c>
      <c r="D7329" s="25" t="s">
        <v>188</v>
      </c>
      <c r="E7329" s="25" t="s">
        <v>54</v>
      </c>
      <c r="F7329" s="25" t="s">
        <v>9507</v>
      </c>
      <c r="G7329" s="25" t="s">
        <v>9480</v>
      </c>
      <c r="H7329" s="25" t="n">
        <v>4404</v>
      </c>
    </row>
    <row r="7330" customFormat="false" ht="15" hidden="false" customHeight="false" outlineLevel="0" collapsed="false">
      <c r="A7330" s="25" t="s">
        <v>3170</v>
      </c>
      <c r="B7330" s="25" t="s">
        <v>76</v>
      </c>
      <c r="C7330" s="25" t="s">
        <v>9107</v>
      </c>
      <c r="D7330" s="25" t="s">
        <v>257</v>
      </c>
      <c r="E7330" s="25" t="s">
        <v>54</v>
      </c>
      <c r="F7330" s="25" t="s">
        <v>9507</v>
      </c>
      <c r="G7330" s="25" t="s">
        <v>9508</v>
      </c>
      <c r="H7330" s="25" t="n">
        <v>5212</v>
      </c>
    </row>
    <row r="7331" customFormat="false" ht="15" hidden="false" customHeight="false" outlineLevel="0" collapsed="false">
      <c r="A7331" s="25" t="s">
        <v>7945</v>
      </c>
      <c r="B7331" s="25" t="s">
        <v>114</v>
      </c>
      <c r="C7331" s="25" t="s">
        <v>186</v>
      </c>
      <c r="D7331" s="25" t="s">
        <v>2863</v>
      </c>
      <c r="E7331" s="25" t="s">
        <v>55</v>
      </c>
      <c r="F7331" s="25" t="s">
        <v>9507</v>
      </c>
      <c r="G7331" s="25" t="s">
        <v>9481</v>
      </c>
      <c r="H7331" s="25" t="n">
        <v>0</v>
      </c>
    </row>
    <row r="7332" customFormat="false" ht="15" hidden="false" customHeight="false" outlineLevel="0" collapsed="false">
      <c r="A7332" s="25" t="s">
        <v>8367</v>
      </c>
      <c r="B7332" s="25" t="s">
        <v>113</v>
      </c>
      <c r="C7332" s="25" t="s">
        <v>186</v>
      </c>
      <c r="D7332" s="25" t="s">
        <v>449</v>
      </c>
      <c r="E7332" s="25" t="s">
        <v>54</v>
      </c>
      <c r="F7332" s="25" t="s">
        <v>9507</v>
      </c>
      <c r="G7332" s="25" t="s">
        <v>9475</v>
      </c>
      <c r="H7332" s="25" t="n">
        <v>488</v>
      </c>
    </row>
    <row r="7333" customFormat="false" ht="15" hidden="false" customHeight="false" outlineLevel="0" collapsed="false">
      <c r="A7333" s="25" t="s">
        <v>1132</v>
      </c>
      <c r="B7333" s="25" t="s">
        <v>72</v>
      </c>
      <c r="C7333" s="25" t="s">
        <v>186</v>
      </c>
      <c r="D7333" s="25" t="s">
        <v>240</v>
      </c>
      <c r="E7333" s="25" t="s">
        <v>54</v>
      </c>
      <c r="F7333" s="25" t="s">
        <v>9507</v>
      </c>
      <c r="G7333" s="25" t="s">
        <v>9513</v>
      </c>
      <c r="H7333" s="25" t="n">
        <v>594</v>
      </c>
    </row>
    <row r="7334" customFormat="false" ht="15" hidden="false" customHeight="false" outlineLevel="0" collapsed="false">
      <c r="A7334" s="25" t="s">
        <v>6713</v>
      </c>
      <c r="B7334" s="25" t="s">
        <v>107</v>
      </c>
      <c r="C7334" s="25" t="s">
        <v>186</v>
      </c>
      <c r="D7334" s="25" t="s">
        <v>433</v>
      </c>
      <c r="E7334" s="25" t="s">
        <v>54</v>
      </c>
      <c r="F7334" s="25" t="s">
        <v>9507</v>
      </c>
      <c r="G7334" s="25" t="s">
        <v>9490</v>
      </c>
      <c r="H7334" s="25" t="n">
        <v>464</v>
      </c>
    </row>
    <row r="7335" customFormat="false" ht="15" hidden="false" customHeight="false" outlineLevel="0" collapsed="false">
      <c r="A7335" s="25" t="s">
        <v>6714</v>
      </c>
      <c r="B7335" s="25" t="s">
        <v>107</v>
      </c>
      <c r="C7335" s="25" t="s">
        <v>148</v>
      </c>
      <c r="D7335" s="25" t="s">
        <v>3075</v>
      </c>
      <c r="E7335" s="25" t="s">
        <v>54</v>
      </c>
      <c r="F7335" s="25" t="s">
        <v>9507</v>
      </c>
      <c r="G7335" s="25" t="s">
        <v>9479</v>
      </c>
      <c r="H7335" s="25" t="n">
        <v>53</v>
      </c>
    </row>
    <row r="7336" customFormat="false" ht="15" hidden="false" customHeight="false" outlineLevel="0" collapsed="false">
      <c r="A7336" s="25" t="s">
        <v>3446</v>
      </c>
      <c r="B7336" s="25" t="s">
        <v>77</v>
      </c>
      <c r="C7336" s="25" t="s">
        <v>170</v>
      </c>
      <c r="D7336" s="25" t="s">
        <v>215</v>
      </c>
      <c r="E7336" s="25" t="s">
        <v>55</v>
      </c>
      <c r="F7336" s="25" t="s">
        <v>9507</v>
      </c>
      <c r="G7336" s="25" t="s">
        <v>9515</v>
      </c>
      <c r="H7336" s="25" t="n">
        <v>0</v>
      </c>
    </row>
    <row r="7337" customFormat="false" ht="15" hidden="false" customHeight="false" outlineLevel="0" collapsed="false">
      <c r="A7337" s="25" t="s">
        <v>3447</v>
      </c>
      <c r="B7337" s="25" t="s">
        <v>77</v>
      </c>
      <c r="C7337" s="25" t="s">
        <v>186</v>
      </c>
      <c r="D7337" s="25" t="s">
        <v>225</v>
      </c>
      <c r="E7337" s="25" t="s">
        <v>54</v>
      </c>
      <c r="F7337" s="25" t="s">
        <v>9507</v>
      </c>
      <c r="G7337" s="25" t="s">
        <v>9509</v>
      </c>
      <c r="H7337" s="25" t="n">
        <v>661</v>
      </c>
    </row>
    <row r="7338" customFormat="false" ht="15" hidden="false" customHeight="false" outlineLevel="0" collapsed="false">
      <c r="A7338" s="25" t="s">
        <v>3448</v>
      </c>
      <c r="B7338" s="25" t="s">
        <v>77</v>
      </c>
      <c r="C7338" s="25" t="s">
        <v>170</v>
      </c>
      <c r="D7338" s="25" t="s">
        <v>248</v>
      </c>
      <c r="E7338" s="25" t="s">
        <v>54</v>
      </c>
      <c r="F7338" s="25" t="s">
        <v>9507</v>
      </c>
      <c r="G7338" s="25" t="s">
        <v>9514</v>
      </c>
      <c r="H7338" s="25" t="n">
        <v>1240</v>
      </c>
    </row>
    <row r="7339" customFormat="false" ht="15" hidden="false" customHeight="false" outlineLevel="0" collapsed="false">
      <c r="A7339" s="25" t="s">
        <v>3449</v>
      </c>
      <c r="B7339" s="25" t="s">
        <v>77</v>
      </c>
      <c r="C7339" s="25" t="s">
        <v>160</v>
      </c>
      <c r="D7339" s="25" t="s">
        <v>180</v>
      </c>
      <c r="E7339" s="25" t="s">
        <v>54</v>
      </c>
      <c r="F7339" s="25" t="s">
        <v>9507</v>
      </c>
      <c r="G7339" s="25" t="s">
        <v>9470</v>
      </c>
      <c r="H7339" s="25" t="n">
        <v>2763</v>
      </c>
    </row>
    <row r="7340" customFormat="false" ht="15" hidden="false" customHeight="false" outlineLevel="0" collapsed="false">
      <c r="A7340" s="25" t="s">
        <v>8682</v>
      </c>
      <c r="B7340" s="25" t="s">
        <v>116</v>
      </c>
      <c r="C7340" s="25" t="s">
        <v>186</v>
      </c>
      <c r="D7340" s="25" t="s">
        <v>218</v>
      </c>
      <c r="E7340" s="25" t="s">
        <v>54</v>
      </c>
      <c r="F7340" s="25" t="s">
        <v>9507</v>
      </c>
      <c r="G7340" s="25" t="s">
        <v>9477</v>
      </c>
      <c r="H7340" s="25" t="n">
        <v>610</v>
      </c>
    </row>
    <row r="7341" customFormat="false" ht="15" hidden="false" customHeight="false" outlineLevel="0" collapsed="false">
      <c r="A7341" s="25" t="s">
        <v>8683</v>
      </c>
      <c r="B7341" s="25" t="s">
        <v>116</v>
      </c>
      <c r="C7341" s="25" t="s">
        <v>148</v>
      </c>
      <c r="D7341" s="25" t="s">
        <v>428</v>
      </c>
      <c r="E7341" s="25" t="s">
        <v>54</v>
      </c>
      <c r="F7341" s="25" t="s">
        <v>9507</v>
      </c>
      <c r="G7341" s="25" t="s">
        <v>9472</v>
      </c>
      <c r="H7341" s="25" t="n">
        <v>59</v>
      </c>
    </row>
    <row r="7342" customFormat="false" ht="15" hidden="false" customHeight="false" outlineLevel="0" collapsed="false">
      <c r="A7342" s="25" t="s">
        <v>1415</v>
      </c>
      <c r="B7342" s="25" t="s">
        <v>73</v>
      </c>
      <c r="C7342" s="25" t="s">
        <v>186</v>
      </c>
      <c r="D7342" s="25" t="s">
        <v>245</v>
      </c>
      <c r="E7342" s="25" t="s">
        <v>54</v>
      </c>
      <c r="F7342" s="25" t="s">
        <v>9507</v>
      </c>
      <c r="G7342" s="25" t="s">
        <v>9519</v>
      </c>
      <c r="H7342" s="25" t="n">
        <v>577</v>
      </c>
    </row>
    <row r="7343" customFormat="false" ht="15" hidden="false" customHeight="false" outlineLevel="0" collapsed="false">
      <c r="A7343" s="25" t="s">
        <v>6895</v>
      </c>
      <c r="B7343" s="25" t="s">
        <v>105</v>
      </c>
      <c r="C7343" s="25" t="s">
        <v>148</v>
      </c>
      <c r="D7343" s="25" t="s">
        <v>494</v>
      </c>
      <c r="E7343" s="25" t="s">
        <v>55</v>
      </c>
      <c r="F7343" s="25" t="s">
        <v>9507</v>
      </c>
      <c r="G7343" s="25" t="s">
        <v>9515</v>
      </c>
      <c r="H7343" s="25" t="n">
        <v>0</v>
      </c>
    </row>
    <row r="7344" customFormat="false" ht="15" hidden="false" customHeight="false" outlineLevel="0" collapsed="false">
      <c r="A7344" s="25" t="s">
        <v>7311</v>
      </c>
      <c r="B7344" s="25" t="s">
        <v>104</v>
      </c>
      <c r="C7344" s="25" t="s">
        <v>170</v>
      </c>
      <c r="D7344" s="25" t="s">
        <v>1187</v>
      </c>
      <c r="E7344" s="25" t="s">
        <v>54</v>
      </c>
      <c r="F7344" s="25" t="s">
        <v>9507</v>
      </c>
      <c r="G7344" s="25" t="s">
        <v>9508</v>
      </c>
      <c r="H7344" s="25" t="n">
        <v>1139</v>
      </c>
    </row>
    <row r="7345" customFormat="false" ht="15" hidden="false" customHeight="false" outlineLevel="0" collapsed="false">
      <c r="A7345" s="25" t="s">
        <v>570</v>
      </c>
      <c r="B7345" s="25" t="s">
        <v>69</v>
      </c>
      <c r="C7345" s="25" t="s">
        <v>178</v>
      </c>
      <c r="D7345" s="25" t="s">
        <v>162</v>
      </c>
      <c r="E7345" s="25" t="s">
        <v>54</v>
      </c>
      <c r="F7345" s="25" t="s">
        <v>9509</v>
      </c>
      <c r="G7345" s="25" t="s">
        <v>9490</v>
      </c>
      <c r="H7345" s="25" t="n">
        <v>6038</v>
      </c>
    </row>
    <row r="7346" customFormat="false" ht="15" hidden="false" customHeight="false" outlineLevel="0" collapsed="false">
      <c r="A7346" s="25" t="s">
        <v>4924</v>
      </c>
      <c r="B7346" s="25" t="s">
        <v>98</v>
      </c>
      <c r="C7346" s="25" t="s">
        <v>9107</v>
      </c>
      <c r="D7346" s="25" t="s">
        <v>1049</v>
      </c>
      <c r="E7346" s="25" t="s">
        <v>54</v>
      </c>
      <c r="F7346" s="25" t="s">
        <v>9509</v>
      </c>
      <c r="G7346" s="25" t="s">
        <v>9514</v>
      </c>
      <c r="H7346" s="25" t="n">
        <v>4605</v>
      </c>
    </row>
    <row r="7347" customFormat="false" ht="15" hidden="false" customHeight="false" outlineLevel="0" collapsed="false">
      <c r="A7347" s="25" t="s">
        <v>4925</v>
      </c>
      <c r="B7347" s="25" t="s">
        <v>98</v>
      </c>
      <c r="C7347" s="25" t="s">
        <v>160</v>
      </c>
      <c r="D7347" s="25" t="s">
        <v>1158</v>
      </c>
      <c r="E7347" s="25" t="s">
        <v>54</v>
      </c>
      <c r="F7347" s="25" t="s">
        <v>9509</v>
      </c>
      <c r="G7347" s="25" t="s">
        <v>9460</v>
      </c>
      <c r="H7347" s="25" t="n">
        <v>3264</v>
      </c>
    </row>
    <row r="7348" customFormat="false" ht="15" hidden="false" customHeight="false" outlineLevel="0" collapsed="false">
      <c r="A7348" s="25" t="s">
        <v>5259</v>
      </c>
      <c r="B7348" s="25" t="s">
        <v>95</v>
      </c>
      <c r="C7348" s="25" t="s">
        <v>160</v>
      </c>
      <c r="D7348" s="25" t="s">
        <v>661</v>
      </c>
      <c r="E7348" s="25" t="s">
        <v>54</v>
      </c>
      <c r="F7348" s="25" t="s">
        <v>9509</v>
      </c>
      <c r="G7348" s="25" t="s">
        <v>9518</v>
      </c>
      <c r="H7348" s="25" t="n">
        <v>3472</v>
      </c>
    </row>
    <row r="7349" customFormat="false" ht="15" hidden="false" customHeight="false" outlineLevel="0" collapsed="false">
      <c r="A7349" s="25" t="s">
        <v>831</v>
      </c>
      <c r="B7349" s="25" t="s">
        <v>70</v>
      </c>
      <c r="C7349" s="25" t="s">
        <v>170</v>
      </c>
      <c r="D7349" s="25" t="s">
        <v>245</v>
      </c>
      <c r="E7349" s="25" t="s">
        <v>54</v>
      </c>
      <c r="F7349" s="25" t="s">
        <v>9509</v>
      </c>
      <c r="G7349" s="25" t="s">
        <v>9515</v>
      </c>
      <c r="H7349" s="25" t="n">
        <v>1186</v>
      </c>
    </row>
    <row r="7350" customFormat="false" ht="15" hidden="false" customHeight="false" outlineLevel="0" collapsed="false">
      <c r="A7350" s="25" t="s">
        <v>4049</v>
      </c>
      <c r="B7350" s="25" t="s">
        <v>87</v>
      </c>
      <c r="C7350" s="25" t="s">
        <v>186</v>
      </c>
      <c r="D7350" s="25" t="s">
        <v>3373</v>
      </c>
      <c r="E7350" s="25" t="s">
        <v>55</v>
      </c>
      <c r="F7350" s="25" t="s">
        <v>9509</v>
      </c>
      <c r="G7350" s="25" t="s">
        <v>9517</v>
      </c>
      <c r="H7350" s="25" t="n">
        <v>0</v>
      </c>
    </row>
    <row r="7351" customFormat="false" ht="15" hidden="false" customHeight="false" outlineLevel="0" collapsed="false">
      <c r="A7351" s="25" t="s">
        <v>5530</v>
      </c>
      <c r="B7351" s="25" t="s">
        <v>94</v>
      </c>
      <c r="C7351" s="25" t="s">
        <v>9107</v>
      </c>
      <c r="D7351" s="25" t="s">
        <v>622</v>
      </c>
      <c r="E7351" s="25" t="s">
        <v>54</v>
      </c>
      <c r="F7351" s="25" t="s">
        <v>9509</v>
      </c>
      <c r="G7351" s="25" t="s">
        <v>9472</v>
      </c>
      <c r="H7351" s="25" t="n">
        <v>4964</v>
      </c>
    </row>
    <row r="7352" customFormat="false" ht="15" hidden="false" customHeight="false" outlineLevel="0" collapsed="false">
      <c r="A7352" s="25" t="s">
        <v>2401</v>
      </c>
      <c r="B7352" s="25" t="s">
        <v>80</v>
      </c>
      <c r="C7352" s="25" t="s">
        <v>148</v>
      </c>
      <c r="D7352" s="25" t="s">
        <v>164</v>
      </c>
      <c r="E7352" s="25" t="s">
        <v>55</v>
      </c>
      <c r="F7352" s="25" t="s">
        <v>9509</v>
      </c>
      <c r="G7352" s="25" t="s">
        <v>9511</v>
      </c>
      <c r="H7352" s="25" t="n">
        <v>0</v>
      </c>
    </row>
    <row r="7353" customFormat="false" ht="15" hidden="false" customHeight="false" outlineLevel="0" collapsed="false">
      <c r="A7353" s="25" t="s">
        <v>5797</v>
      </c>
      <c r="B7353" s="25" t="s">
        <v>96</v>
      </c>
      <c r="C7353" s="25" t="s">
        <v>170</v>
      </c>
      <c r="D7353" s="25" t="s">
        <v>1347</v>
      </c>
      <c r="E7353" s="25" t="s">
        <v>55</v>
      </c>
      <c r="F7353" s="25" t="s">
        <v>9509</v>
      </c>
      <c r="G7353" s="25" t="s">
        <v>9460</v>
      </c>
      <c r="H7353" s="25" t="n">
        <v>0</v>
      </c>
    </row>
    <row r="7354" customFormat="false" ht="15" hidden="false" customHeight="false" outlineLevel="0" collapsed="false">
      <c r="A7354" s="25" t="s">
        <v>4193</v>
      </c>
      <c r="B7354" s="25" t="s">
        <v>89</v>
      </c>
      <c r="C7354" s="25" t="s">
        <v>160</v>
      </c>
      <c r="D7354" s="25" t="s">
        <v>644</v>
      </c>
      <c r="E7354" s="25" t="s">
        <v>54</v>
      </c>
      <c r="F7354" s="25" t="s">
        <v>9509</v>
      </c>
      <c r="G7354" s="25" t="s">
        <v>9520</v>
      </c>
      <c r="H7354" s="25" t="n">
        <v>2812</v>
      </c>
    </row>
    <row r="7355" customFormat="false" ht="15" hidden="false" customHeight="false" outlineLevel="0" collapsed="false">
      <c r="A7355" s="25" t="s">
        <v>2822</v>
      </c>
      <c r="B7355" s="25" t="s">
        <v>78</v>
      </c>
      <c r="C7355" s="25" t="s">
        <v>170</v>
      </c>
      <c r="D7355" s="25" t="s">
        <v>240</v>
      </c>
      <c r="E7355" s="25" t="s">
        <v>55</v>
      </c>
      <c r="F7355" s="25" t="s">
        <v>9509</v>
      </c>
      <c r="G7355" s="25" t="s">
        <v>9514</v>
      </c>
      <c r="H7355" s="25" t="n">
        <v>0</v>
      </c>
    </row>
    <row r="7356" customFormat="false" ht="15" hidden="false" customHeight="false" outlineLevel="0" collapsed="false">
      <c r="A7356" s="25" t="s">
        <v>2823</v>
      </c>
      <c r="B7356" s="25" t="s">
        <v>78</v>
      </c>
      <c r="C7356" s="25" t="s">
        <v>9107</v>
      </c>
      <c r="D7356" s="25" t="s">
        <v>251</v>
      </c>
      <c r="E7356" s="25" t="s">
        <v>55</v>
      </c>
      <c r="F7356" s="25" t="s">
        <v>9509</v>
      </c>
      <c r="G7356" s="25" t="s">
        <v>9508</v>
      </c>
      <c r="H7356" s="25" t="n">
        <v>0</v>
      </c>
    </row>
    <row r="7357" customFormat="false" ht="15" hidden="false" customHeight="false" outlineLevel="0" collapsed="false">
      <c r="A7357" s="25" t="s">
        <v>6424</v>
      </c>
      <c r="B7357" s="25" t="s">
        <v>106</v>
      </c>
      <c r="C7357" s="25" t="s">
        <v>160</v>
      </c>
      <c r="D7357" s="25" t="s">
        <v>1789</v>
      </c>
      <c r="E7357" s="25" t="s">
        <v>54</v>
      </c>
      <c r="F7357" s="25" t="s">
        <v>9509</v>
      </c>
      <c r="G7357" s="25" t="s">
        <v>9480</v>
      </c>
      <c r="H7357" s="25" t="n">
        <v>3517</v>
      </c>
    </row>
    <row r="7358" customFormat="false" ht="15" hidden="false" customHeight="false" outlineLevel="0" collapsed="false">
      <c r="A7358" s="25" t="s">
        <v>3171</v>
      </c>
      <c r="B7358" s="25" t="s">
        <v>76</v>
      </c>
      <c r="C7358" s="25" t="s">
        <v>9107</v>
      </c>
      <c r="D7358" s="25" t="s">
        <v>167</v>
      </c>
      <c r="E7358" s="25" t="s">
        <v>55</v>
      </c>
      <c r="F7358" s="25" t="s">
        <v>9509</v>
      </c>
      <c r="G7358" s="25" t="s">
        <v>9499</v>
      </c>
      <c r="H7358" s="25" t="n">
        <v>0</v>
      </c>
    </row>
    <row r="7359" customFormat="false" ht="15" hidden="false" customHeight="false" outlineLevel="0" collapsed="false">
      <c r="A7359" s="25" t="s">
        <v>7946</v>
      </c>
      <c r="B7359" s="25" t="s">
        <v>114</v>
      </c>
      <c r="C7359" s="25" t="s">
        <v>170</v>
      </c>
      <c r="E7359" s="25" t="s">
        <v>56</v>
      </c>
      <c r="F7359" s="25" t="s">
        <v>9509</v>
      </c>
    </row>
    <row r="7360" customFormat="false" ht="15" hidden="false" customHeight="false" outlineLevel="0" collapsed="false">
      <c r="A7360" s="25" t="s">
        <v>7947</v>
      </c>
      <c r="B7360" s="25" t="s">
        <v>114</v>
      </c>
      <c r="C7360" s="25" t="s">
        <v>186</v>
      </c>
      <c r="D7360" s="25" t="s">
        <v>860</v>
      </c>
      <c r="E7360" s="25" t="s">
        <v>55</v>
      </c>
      <c r="F7360" s="25" t="s">
        <v>9509</v>
      </c>
      <c r="G7360" s="25" t="s">
        <v>9508</v>
      </c>
      <c r="H7360" s="25" t="n">
        <v>0</v>
      </c>
    </row>
    <row r="7361" customFormat="false" ht="15" hidden="false" customHeight="false" outlineLevel="0" collapsed="false">
      <c r="A7361" s="25" t="s">
        <v>7948</v>
      </c>
      <c r="B7361" s="25" t="s">
        <v>114</v>
      </c>
      <c r="C7361" s="25" t="s">
        <v>186</v>
      </c>
      <c r="D7361" s="25" t="s">
        <v>1351</v>
      </c>
      <c r="E7361" s="25" t="s">
        <v>54</v>
      </c>
      <c r="F7361" s="25" t="s">
        <v>9509</v>
      </c>
      <c r="G7361" s="25" t="s">
        <v>9511</v>
      </c>
      <c r="H7361" s="25" t="n">
        <v>608</v>
      </c>
    </row>
    <row r="7362" customFormat="false" ht="15" hidden="false" customHeight="false" outlineLevel="0" collapsed="false">
      <c r="A7362" s="25" t="s">
        <v>8368</v>
      </c>
      <c r="B7362" s="25" t="s">
        <v>113</v>
      </c>
      <c r="C7362" s="25" t="s">
        <v>178</v>
      </c>
      <c r="D7362" s="25" t="s">
        <v>665</v>
      </c>
      <c r="E7362" s="25" t="s">
        <v>54</v>
      </c>
      <c r="F7362" s="25" t="s">
        <v>9509</v>
      </c>
      <c r="G7362" s="25" t="s">
        <v>9517</v>
      </c>
      <c r="H7362" s="25" t="n">
        <v>4989</v>
      </c>
    </row>
    <row r="7363" customFormat="false" ht="15" hidden="false" customHeight="false" outlineLevel="0" collapsed="false">
      <c r="A7363" s="25" t="s">
        <v>8369</v>
      </c>
      <c r="B7363" s="25" t="s">
        <v>113</v>
      </c>
      <c r="C7363" s="25" t="s">
        <v>9107</v>
      </c>
      <c r="D7363" s="25" t="s">
        <v>2754</v>
      </c>
      <c r="E7363" s="25" t="s">
        <v>54</v>
      </c>
      <c r="F7363" s="25" t="s">
        <v>9509</v>
      </c>
      <c r="G7363" s="25" t="s">
        <v>9455</v>
      </c>
      <c r="H7363" s="25" t="n">
        <v>4780</v>
      </c>
    </row>
    <row r="7364" customFormat="false" ht="15" hidden="false" customHeight="false" outlineLevel="0" collapsed="false">
      <c r="A7364" s="25" t="s">
        <v>6715</v>
      </c>
      <c r="B7364" s="25" t="s">
        <v>107</v>
      </c>
      <c r="C7364" s="25" t="s">
        <v>148</v>
      </c>
      <c r="E7364" s="25" t="s">
        <v>56</v>
      </c>
      <c r="F7364" s="25" t="s">
        <v>9509</v>
      </c>
    </row>
    <row r="7365" customFormat="false" ht="15" hidden="false" customHeight="false" outlineLevel="0" collapsed="false">
      <c r="A7365" s="25" t="s">
        <v>6716</v>
      </c>
      <c r="B7365" s="25" t="s">
        <v>107</v>
      </c>
      <c r="C7365" s="25" t="s">
        <v>170</v>
      </c>
      <c r="D7365" s="25" t="s">
        <v>1789</v>
      </c>
      <c r="E7365" s="25" t="s">
        <v>55</v>
      </c>
      <c r="F7365" s="25" t="s">
        <v>9509</v>
      </c>
      <c r="G7365" s="25" t="s">
        <v>9511</v>
      </c>
      <c r="H7365" s="25" t="n">
        <v>0</v>
      </c>
    </row>
    <row r="7366" customFormat="false" ht="15" hidden="false" customHeight="false" outlineLevel="0" collapsed="false">
      <c r="A7366" s="25" t="s">
        <v>6717</v>
      </c>
      <c r="B7366" s="25" t="s">
        <v>107</v>
      </c>
      <c r="C7366" s="25" t="s">
        <v>148</v>
      </c>
      <c r="D7366" s="25" t="s">
        <v>419</v>
      </c>
      <c r="E7366" s="25" t="s">
        <v>55</v>
      </c>
      <c r="F7366" s="25" t="s">
        <v>9509</v>
      </c>
      <c r="G7366" s="25" t="s">
        <v>9514</v>
      </c>
      <c r="H7366" s="25" t="n">
        <v>0</v>
      </c>
    </row>
    <row r="7367" customFormat="false" ht="15" hidden="false" customHeight="false" outlineLevel="0" collapsed="false">
      <c r="A7367" s="25" t="s">
        <v>6896</v>
      </c>
      <c r="B7367" s="25" t="s">
        <v>105</v>
      </c>
      <c r="C7367" s="25" t="s">
        <v>148</v>
      </c>
      <c r="D7367" s="25" t="s">
        <v>646</v>
      </c>
      <c r="E7367" s="25" t="s">
        <v>55</v>
      </c>
      <c r="F7367" s="25" t="s">
        <v>9509</v>
      </c>
      <c r="G7367" s="25" t="s">
        <v>9520</v>
      </c>
      <c r="H7367" s="25" t="n">
        <v>0</v>
      </c>
    </row>
    <row r="7368" customFormat="false" ht="15" hidden="false" customHeight="false" outlineLevel="0" collapsed="false">
      <c r="A7368" s="25" t="s">
        <v>7312</v>
      </c>
      <c r="B7368" s="25" t="s">
        <v>104</v>
      </c>
      <c r="C7368" s="25" t="s">
        <v>160</v>
      </c>
      <c r="D7368" s="25" t="s">
        <v>2754</v>
      </c>
      <c r="E7368" s="25" t="s">
        <v>54</v>
      </c>
      <c r="F7368" s="25" t="s">
        <v>9509</v>
      </c>
      <c r="G7368" s="25" t="s">
        <v>9508</v>
      </c>
      <c r="H7368" s="25" t="n">
        <v>3023</v>
      </c>
    </row>
    <row r="7369" customFormat="false" ht="15" hidden="false" customHeight="false" outlineLevel="0" collapsed="false">
      <c r="A7369" s="25" t="s">
        <v>9019</v>
      </c>
      <c r="B7369" s="25" t="s">
        <v>115</v>
      </c>
      <c r="C7369" s="25" t="s">
        <v>148</v>
      </c>
      <c r="E7369" s="25" t="s">
        <v>56</v>
      </c>
      <c r="F7369" s="25" t="s">
        <v>9509</v>
      </c>
    </row>
    <row r="7370" customFormat="false" ht="15" hidden="false" customHeight="false" outlineLevel="0" collapsed="false">
      <c r="A7370" s="25" t="s">
        <v>571</v>
      </c>
      <c r="B7370" s="25" t="s">
        <v>69</v>
      </c>
      <c r="C7370" s="25" t="s">
        <v>178</v>
      </c>
      <c r="D7370" s="25" t="s">
        <v>184</v>
      </c>
      <c r="E7370" s="25" t="s">
        <v>55</v>
      </c>
      <c r="F7370" s="25" t="s">
        <v>9508</v>
      </c>
      <c r="G7370" s="25" t="s">
        <v>9518</v>
      </c>
      <c r="H7370" s="25" t="n">
        <v>0</v>
      </c>
    </row>
    <row r="7371" customFormat="false" ht="15" hidden="false" customHeight="false" outlineLevel="0" collapsed="false">
      <c r="A7371" s="25" t="s">
        <v>572</v>
      </c>
      <c r="B7371" s="25" t="s">
        <v>69</v>
      </c>
      <c r="C7371" s="25" t="s">
        <v>160</v>
      </c>
      <c r="D7371" s="25" t="s">
        <v>145</v>
      </c>
      <c r="E7371" s="25" t="s">
        <v>54</v>
      </c>
      <c r="F7371" s="25" t="s">
        <v>9508</v>
      </c>
      <c r="G7371" s="25" t="s">
        <v>9520</v>
      </c>
      <c r="H7371" s="25" t="n">
        <v>3100</v>
      </c>
    </row>
    <row r="7372" customFormat="false" ht="15" hidden="false" customHeight="false" outlineLevel="0" collapsed="false">
      <c r="A7372" s="25" t="s">
        <v>4926</v>
      </c>
      <c r="B7372" s="25" t="s">
        <v>98</v>
      </c>
      <c r="C7372" s="25" t="s">
        <v>178</v>
      </c>
      <c r="D7372" s="25" t="s">
        <v>452</v>
      </c>
      <c r="E7372" s="25" t="s">
        <v>54</v>
      </c>
      <c r="F7372" s="25" t="s">
        <v>9508</v>
      </c>
      <c r="G7372" s="25" t="s">
        <v>9490</v>
      </c>
      <c r="H7372" s="25" t="n">
        <v>6406</v>
      </c>
    </row>
    <row r="7373" customFormat="false" ht="15" hidden="false" customHeight="false" outlineLevel="0" collapsed="false">
      <c r="A7373" s="25" t="s">
        <v>4050</v>
      </c>
      <c r="B7373" s="25" t="s">
        <v>87</v>
      </c>
      <c r="C7373" s="25" t="s">
        <v>178</v>
      </c>
      <c r="D7373" s="25" t="s">
        <v>1189</v>
      </c>
      <c r="E7373" s="25" t="s">
        <v>54</v>
      </c>
      <c r="F7373" s="25" t="s">
        <v>9508</v>
      </c>
      <c r="G7373" s="25" t="s">
        <v>9515</v>
      </c>
      <c r="H7373" s="25" t="n">
        <v>5711</v>
      </c>
    </row>
    <row r="7374" customFormat="false" ht="15" hidden="false" customHeight="false" outlineLevel="0" collapsed="false">
      <c r="A7374" s="25" t="s">
        <v>5531</v>
      </c>
      <c r="B7374" s="25" t="s">
        <v>94</v>
      </c>
      <c r="C7374" s="25" t="s">
        <v>9107</v>
      </c>
      <c r="E7374" s="25" t="s">
        <v>56</v>
      </c>
      <c r="F7374" s="25" t="s">
        <v>9508</v>
      </c>
    </row>
    <row r="7375" customFormat="false" ht="15" hidden="false" customHeight="false" outlineLevel="0" collapsed="false">
      <c r="A7375" s="25" t="s">
        <v>5532</v>
      </c>
      <c r="B7375" s="25" t="s">
        <v>94</v>
      </c>
      <c r="C7375" s="25" t="s">
        <v>148</v>
      </c>
      <c r="D7375" s="25" t="s">
        <v>3359</v>
      </c>
      <c r="E7375" s="25" t="s">
        <v>54</v>
      </c>
      <c r="F7375" s="25" t="s">
        <v>9508</v>
      </c>
      <c r="G7375" s="25" t="s">
        <v>9516</v>
      </c>
      <c r="H7375" s="25" t="n">
        <v>58</v>
      </c>
    </row>
    <row r="7376" customFormat="false" ht="15" hidden="false" customHeight="false" outlineLevel="0" collapsed="false">
      <c r="A7376" s="25" t="s">
        <v>2402</v>
      </c>
      <c r="B7376" s="25" t="s">
        <v>80</v>
      </c>
      <c r="C7376" s="25" t="s">
        <v>9107</v>
      </c>
      <c r="D7376" s="25" t="s">
        <v>158</v>
      </c>
      <c r="E7376" s="25" t="s">
        <v>55</v>
      </c>
      <c r="F7376" s="25" t="s">
        <v>9508</v>
      </c>
      <c r="G7376" s="25" t="s">
        <v>9511</v>
      </c>
      <c r="H7376" s="25" t="n">
        <v>0</v>
      </c>
    </row>
    <row r="7377" customFormat="false" ht="15" hidden="false" customHeight="false" outlineLevel="0" collapsed="false">
      <c r="A7377" s="25" t="s">
        <v>4194</v>
      </c>
      <c r="B7377" s="25" t="s">
        <v>89</v>
      </c>
      <c r="C7377" s="25" t="s">
        <v>186</v>
      </c>
      <c r="D7377" s="25" t="s">
        <v>3373</v>
      </c>
      <c r="E7377" s="25" t="s">
        <v>54</v>
      </c>
      <c r="F7377" s="25" t="s">
        <v>9508</v>
      </c>
      <c r="G7377" s="25" t="s">
        <v>9511</v>
      </c>
      <c r="H7377" s="25" t="n">
        <v>552</v>
      </c>
    </row>
    <row r="7378" customFormat="false" ht="15" hidden="false" customHeight="false" outlineLevel="0" collapsed="false">
      <c r="A7378" s="25" t="s">
        <v>4195</v>
      </c>
      <c r="B7378" s="25" t="s">
        <v>89</v>
      </c>
      <c r="C7378" s="25" t="s">
        <v>160</v>
      </c>
      <c r="D7378" s="25" t="s">
        <v>1055</v>
      </c>
      <c r="E7378" s="25" t="s">
        <v>54</v>
      </c>
      <c r="F7378" s="25" t="s">
        <v>9508</v>
      </c>
      <c r="G7378" s="25" t="s">
        <v>9520</v>
      </c>
      <c r="H7378" s="25" t="n">
        <v>3215</v>
      </c>
    </row>
    <row r="7379" customFormat="false" ht="15" hidden="false" customHeight="false" outlineLevel="0" collapsed="false">
      <c r="A7379" s="25" t="s">
        <v>2824</v>
      </c>
      <c r="B7379" s="25" t="s">
        <v>78</v>
      </c>
      <c r="C7379" s="25" t="s">
        <v>186</v>
      </c>
      <c r="D7379" s="25" t="s">
        <v>207</v>
      </c>
      <c r="E7379" s="25" t="s">
        <v>55</v>
      </c>
      <c r="F7379" s="25" t="s">
        <v>9508</v>
      </c>
      <c r="G7379" s="25" t="s">
        <v>9462</v>
      </c>
      <c r="H7379" s="25" t="n">
        <v>0</v>
      </c>
    </row>
    <row r="7380" customFormat="false" ht="15" hidden="false" customHeight="false" outlineLevel="0" collapsed="false">
      <c r="A7380" s="25" t="s">
        <v>7602</v>
      </c>
      <c r="B7380" s="25" t="s">
        <v>112</v>
      </c>
      <c r="C7380" s="25" t="s">
        <v>170</v>
      </c>
      <c r="D7380" s="25" t="s">
        <v>1187</v>
      </c>
      <c r="E7380" s="25" t="s">
        <v>54</v>
      </c>
      <c r="F7380" s="25" t="s">
        <v>9508</v>
      </c>
      <c r="G7380" s="25" t="s">
        <v>9455</v>
      </c>
      <c r="H7380" s="25" t="n">
        <v>1112</v>
      </c>
    </row>
    <row r="7381" customFormat="false" ht="15" hidden="false" customHeight="false" outlineLevel="0" collapsed="false">
      <c r="A7381" s="25" t="s">
        <v>3172</v>
      </c>
      <c r="B7381" s="25" t="s">
        <v>76</v>
      </c>
      <c r="C7381" s="25" t="s">
        <v>186</v>
      </c>
      <c r="D7381" s="25" t="s">
        <v>176</v>
      </c>
      <c r="E7381" s="25" t="s">
        <v>55</v>
      </c>
      <c r="F7381" s="25" t="s">
        <v>9508</v>
      </c>
      <c r="G7381" s="25" t="s">
        <v>9521</v>
      </c>
      <c r="H7381" s="25" t="n">
        <v>0</v>
      </c>
    </row>
    <row r="7382" customFormat="false" ht="15" hidden="false" customHeight="false" outlineLevel="0" collapsed="false">
      <c r="A7382" s="25" t="s">
        <v>3173</v>
      </c>
      <c r="B7382" s="25" t="s">
        <v>76</v>
      </c>
      <c r="C7382" s="25" t="s">
        <v>170</v>
      </c>
      <c r="D7382" s="25" t="s">
        <v>266</v>
      </c>
      <c r="E7382" s="25" t="s">
        <v>54</v>
      </c>
      <c r="F7382" s="25" t="s">
        <v>9508</v>
      </c>
      <c r="G7382" s="25" t="s">
        <v>9481</v>
      </c>
      <c r="H7382" s="25" t="n">
        <v>1190</v>
      </c>
    </row>
    <row r="7383" customFormat="false" ht="15" hidden="false" customHeight="false" outlineLevel="0" collapsed="false">
      <c r="A7383" s="25" t="s">
        <v>7949</v>
      </c>
      <c r="B7383" s="25" t="s">
        <v>114</v>
      </c>
      <c r="C7383" s="25" t="s">
        <v>186</v>
      </c>
      <c r="D7383" s="25" t="s">
        <v>1187</v>
      </c>
      <c r="E7383" s="25" t="s">
        <v>54</v>
      </c>
      <c r="F7383" s="25" t="s">
        <v>9508</v>
      </c>
      <c r="G7383" s="25" t="s">
        <v>9480</v>
      </c>
      <c r="H7383" s="25" t="n">
        <v>446</v>
      </c>
    </row>
    <row r="7384" customFormat="false" ht="15" hidden="false" customHeight="false" outlineLevel="0" collapsed="false">
      <c r="A7384" s="25" t="s">
        <v>7950</v>
      </c>
      <c r="B7384" s="25" t="s">
        <v>114</v>
      </c>
      <c r="C7384" s="25" t="s">
        <v>186</v>
      </c>
      <c r="D7384" s="25" t="s">
        <v>1158</v>
      </c>
      <c r="E7384" s="25" t="s">
        <v>54</v>
      </c>
      <c r="F7384" s="25" t="s">
        <v>9508</v>
      </c>
      <c r="G7384" s="25" t="s">
        <v>9511</v>
      </c>
      <c r="H7384" s="25" t="n">
        <v>565</v>
      </c>
    </row>
    <row r="7385" customFormat="false" ht="15" hidden="false" customHeight="false" outlineLevel="0" collapsed="false">
      <c r="A7385" s="25" t="s">
        <v>8370</v>
      </c>
      <c r="B7385" s="25" t="s">
        <v>113</v>
      </c>
      <c r="C7385" s="25" t="s">
        <v>186</v>
      </c>
      <c r="D7385" s="25" t="s">
        <v>433</v>
      </c>
      <c r="E7385" s="25" t="s">
        <v>55</v>
      </c>
      <c r="F7385" s="25" t="s">
        <v>9508</v>
      </c>
      <c r="G7385" s="25" t="s">
        <v>9516</v>
      </c>
      <c r="H7385" s="25" t="n">
        <v>0</v>
      </c>
    </row>
    <row r="7386" customFormat="false" ht="15" hidden="false" customHeight="false" outlineLevel="0" collapsed="false">
      <c r="A7386" s="25" t="s">
        <v>6718</v>
      </c>
      <c r="B7386" s="25" t="s">
        <v>107</v>
      </c>
      <c r="C7386" s="25" t="s">
        <v>148</v>
      </c>
      <c r="E7386" s="25" t="s">
        <v>56</v>
      </c>
      <c r="F7386" s="25" t="s">
        <v>9508</v>
      </c>
    </row>
    <row r="7387" customFormat="false" ht="15" hidden="false" customHeight="false" outlineLevel="0" collapsed="false">
      <c r="A7387" s="25" t="s">
        <v>6719</v>
      </c>
      <c r="B7387" s="25" t="s">
        <v>107</v>
      </c>
      <c r="C7387" s="25" t="s">
        <v>9107</v>
      </c>
      <c r="D7387" s="25" t="s">
        <v>433</v>
      </c>
      <c r="E7387" s="25" t="s">
        <v>54</v>
      </c>
      <c r="F7387" s="25" t="s">
        <v>9508</v>
      </c>
      <c r="G7387" s="25" t="s">
        <v>9492</v>
      </c>
      <c r="H7387" s="25" t="n">
        <v>4753</v>
      </c>
    </row>
    <row r="7388" customFormat="false" ht="15" hidden="false" customHeight="false" outlineLevel="0" collapsed="false">
      <c r="A7388" s="25" t="s">
        <v>3450</v>
      </c>
      <c r="B7388" s="25" t="s">
        <v>77</v>
      </c>
      <c r="C7388" s="25" t="s">
        <v>170</v>
      </c>
      <c r="D7388" s="25" t="s">
        <v>248</v>
      </c>
      <c r="E7388" s="25" t="s">
        <v>55</v>
      </c>
      <c r="F7388" s="25" t="s">
        <v>9508</v>
      </c>
      <c r="G7388" s="25" t="s">
        <v>9487</v>
      </c>
      <c r="H7388" s="25" t="n">
        <v>0</v>
      </c>
    </row>
    <row r="7389" customFormat="false" ht="15" hidden="false" customHeight="false" outlineLevel="0" collapsed="false">
      <c r="A7389" s="25" t="s">
        <v>8684</v>
      </c>
      <c r="B7389" s="25" t="s">
        <v>116</v>
      </c>
      <c r="C7389" s="25" t="s">
        <v>186</v>
      </c>
      <c r="D7389" s="25" t="s">
        <v>860</v>
      </c>
      <c r="E7389" s="25" t="s">
        <v>55</v>
      </c>
      <c r="F7389" s="25" t="s">
        <v>9508</v>
      </c>
      <c r="G7389" s="25" t="s">
        <v>9519</v>
      </c>
      <c r="H7389" s="25" t="n">
        <v>0</v>
      </c>
    </row>
    <row r="7390" customFormat="false" ht="15" hidden="false" customHeight="false" outlineLevel="0" collapsed="false">
      <c r="A7390" s="25" t="s">
        <v>3722</v>
      </c>
      <c r="B7390" s="25" t="s">
        <v>79</v>
      </c>
      <c r="C7390" s="25" t="s">
        <v>186</v>
      </c>
      <c r="D7390" s="25" t="s">
        <v>158</v>
      </c>
      <c r="E7390" s="25" t="s">
        <v>55</v>
      </c>
      <c r="F7390" s="25" t="s">
        <v>9508</v>
      </c>
      <c r="G7390" s="25" t="s">
        <v>9521</v>
      </c>
      <c r="H7390" s="25" t="n">
        <v>0</v>
      </c>
    </row>
    <row r="7391" customFormat="false" ht="15" hidden="false" customHeight="false" outlineLevel="0" collapsed="false">
      <c r="A7391" s="25" t="s">
        <v>3723</v>
      </c>
      <c r="B7391" s="25" t="s">
        <v>79</v>
      </c>
      <c r="C7391" s="25" t="s">
        <v>170</v>
      </c>
      <c r="D7391" s="25" t="s">
        <v>176</v>
      </c>
      <c r="E7391" s="25" t="s">
        <v>54</v>
      </c>
      <c r="F7391" s="25" t="s">
        <v>9508</v>
      </c>
      <c r="G7391" s="25" t="s">
        <v>9511</v>
      </c>
      <c r="H7391" s="25" t="n">
        <v>1129</v>
      </c>
    </row>
    <row r="7392" customFormat="false" ht="15" hidden="false" customHeight="false" outlineLevel="0" collapsed="false">
      <c r="A7392" s="25" t="s">
        <v>6897</v>
      </c>
      <c r="B7392" s="25" t="s">
        <v>105</v>
      </c>
      <c r="C7392" s="25" t="s">
        <v>148</v>
      </c>
      <c r="D7392" s="25" t="s">
        <v>860</v>
      </c>
      <c r="E7392" s="25" t="s">
        <v>54</v>
      </c>
      <c r="F7392" s="25" t="s">
        <v>9508</v>
      </c>
      <c r="G7392" s="25" t="s">
        <v>9511</v>
      </c>
      <c r="H7392" s="25" t="n">
        <v>56</v>
      </c>
    </row>
    <row r="7393" customFormat="false" ht="15" hidden="false" customHeight="false" outlineLevel="0" collapsed="false">
      <c r="A7393" s="25" t="s">
        <v>6898</v>
      </c>
      <c r="B7393" s="25" t="s">
        <v>105</v>
      </c>
      <c r="C7393" s="25" t="s">
        <v>160</v>
      </c>
      <c r="D7393" s="25" t="s">
        <v>433</v>
      </c>
      <c r="E7393" s="25" t="s">
        <v>54</v>
      </c>
      <c r="F7393" s="25" t="s">
        <v>9508</v>
      </c>
      <c r="G7393" s="25" t="s">
        <v>9510</v>
      </c>
      <c r="H7393" s="25" t="n">
        <v>3435</v>
      </c>
    </row>
    <row r="7394" customFormat="false" ht="15" hidden="false" customHeight="false" outlineLevel="0" collapsed="false">
      <c r="A7394" s="25" t="s">
        <v>1750</v>
      </c>
      <c r="B7394" s="25" t="s">
        <v>71</v>
      </c>
      <c r="C7394" s="25" t="s">
        <v>160</v>
      </c>
      <c r="D7394" s="25" t="s">
        <v>245</v>
      </c>
      <c r="E7394" s="25" t="s">
        <v>54</v>
      </c>
      <c r="F7394" s="25" t="s">
        <v>9508</v>
      </c>
      <c r="G7394" s="25" t="s">
        <v>9514</v>
      </c>
      <c r="H7394" s="25" t="n">
        <v>3860</v>
      </c>
    </row>
    <row r="7395" customFormat="false" ht="15" hidden="false" customHeight="false" outlineLevel="0" collapsed="false">
      <c r="A7395" s="25" t="s">
        <v>4595</v>
      </c>
      <c r="B7395" s="25" t="s">
        <v>86</v>
      </c>
      <c r="C7395" s="25" t="s">
        <v>148</v>
      </c>
      <c r="D7395" s="25" t="s">
        <v>463</v>
      </c>
      <c r="E7395" s="25" t="s">
        <v>55</v>
      </c>
      <c r="F7395" s="25" t="s">
        <v>9508</v>
      </c>
      <c r="G7395" s="25" t="s">
        <v>9494</v>
      </c>
      <c r="H7395" s="25" t="n">
        <v>0</v>
      </c>
    </row>
    <row r="7396" customFormat="false" ht="15" hidden="false" customHeight="false" outlineLevel="0" collapsed="false">
      <c r="A7396" s="25" t="s">
        <v>9020</v>
      </c>
      <c r="B7396" s="25" t="s">
        <v>115</v>
      </c>
      <c r="C7396" s="25" t="s">
        <v>186</v>
      </c>
      <c r="D7396" s="25" t="s">
        <v>195</v>
      </c>
      <c r="E7396" s="25" t="s">
        <v>55</v>
      </c>
      <c r="F7396" s="25" t="s">
        <v>9508</v>
      </c>
      <c r="G7396" s="25" t="s">
        <v>9518</v>
      </c>
      <c r="H7396" s="25" t="n">
        <v>0</v>
      </c>
    </row>
    <row r="7397" customFormat="false" ht="15" hidden="false" customHeight="false" outlineLevel="0" collapsed="false">
      <c r="A7397" s="25" t="s">
        <v>9021</v>
      </c>
      <c r="B7397" s="25" t="s">
        <v>115</v>
      </c>
      <c r="C7397" s="25" t="s">
        <v>160</v>
      </c>
      <c r="D7397" s="25" t="s">
        <v>218</v>
      </c>
      <c r="E7397" s="25" t="s">
        <v>55</v>
      </c>
      <c r="F7397" s="25" t="s">
        <v>9508</v>
      </c>
      <c r="G7397" s="25" t="s">
        <v>9510</v>
      </c>
      <c r="H7397" s="25" t="n">
        <v>0</v>
      </c>
    </row>
    <row r="7398" customFormat="false" ht="15" hidden="false" customHeight="false" outlineLevel="0" collapsed="false">
      <c r="A7398" s="25" t="s">
        <v>9022</v>
      </c>
      <c r="B7398" s="25" t="s">
        <v>115</v>
      </c>
      <c r="C7398" s="25" t="s">
        <v>186</v>
      </c>
      <c r="D7398" s="25" t="s">
        <v>2739</v>
      </c>
      <c r="E7398" s="25" t="s">
        <v>54</v>
      </c>
      <c r="F7398" s="25" t="s">
        <v>9508</v>
      </c>
      <c r="G7398" s="25" t="s">
        <v>9493</v>
      </c>
      <c r="H7398" s="25" t="n">
        <v>482</v>
      </c>
    </row>
    <row r="7399" customFormat="false" ht="15" hidden="false" customHeight="false" outlineLevel="0" collapsed="false">
      <c r="A7399" s="25" t="s">
        <v>573</v>
      </c>
      <c r="B7399" s="25" t="s">
        <v>69</v>
      </c>
      <c r="C7399" s="25" t="s">
        <v>148</v>
      </c>
      <c r="D7399" s="25" t="s">
        <v>191</v>
      </c>
      <c r="E7399" s="25" t="s">
        <v>55</v>
      </c>
      <c r="F7399" s="25" t="s">
        <v>9511</v>
      </c>
      <c r="G7399" s="25" t="s">
        <v>9519</v>
      </c>
      <c r="H7399" s="25" t="n">
        <v>0</v>
      </c>
    </row>
    <row r="7400" customFormat="false" ht="15" hidden="false" customHeight="false" outlineLevel="0" collapsed="false">
      <c r="A7400" s="25" t="s">
        <v>574</v>
      </c>
      <c r="B7400" s="25" t="s">
        <v>69</v>
      </c>
      <c r="C7400" s="25" t="s">
        <v>170</v>
      </c>
      <c r="D7400" s="25" t="s">
        <v>154</v>
      </c>
      <c r="E7400" s="25" t="s">
        <v>54</v>
      </c>
      <c r="F7400" s="25" t="s">
        <v>9511</v>
      </c>
      <c r="G7400" s="25" t="s">
        <v>9510</v>
      </c>
      <c r="H7400" s="25" t="n">
        <v>1166</v>
      </c>
    </row>
    <row r="7401" customFormat="false" ht="15" hidden="false" customHeight="false" outlineLevel="0" collapsed="false">
      <c r="A7401" s="25" t="s">
        <v>4927</v>
      </c>
      <c r="B7401" s="25" t="s">
        <v>98</v>
      </c>
      <c r="C7401" s="25" t="s">
        <v>148</v>
      </c>
      <c r="D7401" s="25" t="s">
        <v>1189</v>
      </c>
      <c r="E7401" s="25" t="s">
        <v>55</v>
      </c>
      <c r="F7401" s="25" t="s">
        <v>9511</v>
      </c>
      <c r="G7401" s="25" t="s">
        <v>9516</v>
      </c>
      <c r="H7401" s="25" t="n">
        <v>0</v>
      </c>
    </row>
    <row r="7402" customFormat="false" ht="15" hidden="false" customHeight="false" outlineLevel="0" collapsed="false">
      <c r="A7402" s="25" t="s">
        <v>4051</v>
      </c>
      <c r="B7402" s="25" t="s">
        <v>87</v>
      </c>
      <c r="C7402" s="25" t="s">
        <v>170</v>
      </c>
      <c r="D7402" s="25" t="s">
        <v>494</v>
      </c>
      <c r="E7402" s="25" t="s">
        <v>55</v>
      </c>
      <c r="F7402" s="25" t="s">
        <v>9511</v>
      </c>
      <c r="G7402" s="25" t="s">
        <v>9515</v>
      </c>
      <c r="H7402" s="25" t="n">
        <v>0</v>
      </c>
    </row>
    <row r="7403" customFormat="false" ht="15" hidden="false" customHeight="false" outlineLevel="0" collapsed="false">
      <c r="A7403" s="25" t="s">
        <v>5533</v>
      </c>
      <c r="B7403" s="25" t="s">
        <v>94</v>
      </c>
      <c r="C7403" s="25" t="s">
        <v>170</v>
      </c>
      <c r="D7403" s="25" t="s">
        <v>463</v>
      </c>
      <c r="E7403" s="25" t="s">
        <v>55</v>
      </c>
      <c r="F7403" s="25" t="s">
        <v>9511</v>
      </c>
      <c r="G7403" s="25" t="s">
        <v>9445</v>
      </c>
      <c r="H7403" s="25" t="n">
        <v>0</v>
      </c>
    </row>
    <row r="7404" customFormat="false" ht="15" hidden="false" customHeight="false" outlineLevel="0" collapsed="false">
      <c r="A7404" s="25" t="s">
        <v>5534</v>
      </c>
      <c r="B7404" s="25" t="s">
        <v>94</v>
      </c>
      <c r="C7404" s="25" t="s">
        <v>9107</v>
      </c>
      <c r="D7404" s="25" t="s">
        <v>1371</v>
      </c>
      <c r="E7404" s="25" t="s">
        <v>54</v>
      </c>
      <c r="F7404" s="25" t="s">
        <v>9511</v>
      </c>
      <c r="G7404" s="25" t="s">
        <v>9473</v>
      </c>
      <c r="H7404" s="25" t="n">
        <v>5112</v>
      </c>
    </row>
    <row r="7405" customFormat="false" ht="15" hidden="false" customHeight="false" outlineLevel="0" collapsed="false">
      <c r="A7405" s="25" t="s">
        <v>2403</v>
      </c>
      <c r="B7405" s="25" t="s">
        <v>80</v>
      </c>
      <c r="C7405" s="25" t="s">
        <v>170</v>
      </c>
      <c r="D7405" s="25" t="s">
        <v>251</v>
      </c>
      <c r="E7405" s="25" t="s">
        <v>55</v>
      </c>
      <c r="F7405" s="25" t="s">
        <v>9511</v>
      </c>
      <c r="G7405" s="25" t="s">
        <v>9499</v>
      </c>
      <c r="H7405" s="25" t="n">
        <v>0</v>
      </c>
    </row>
    <row r="7406" customFormat="false" ht="15" hidden="false" customHeight="false" outlineLevel="0" collapsed="false">
      <c r="A7406" s="25" t="s">
        <v>2404</v>
      </c>
      <c r="B7406" s="25" t="s">
        <v>80</v>
      </c>
      <c r="C7406" s="25" t="s">
        <v>9107</v>
      </c>
      <c r="D7406" s="25" t="s">
        <v>266</v>
      </c>
      <c r="E7406" s="25" t="s">
        <v>55</v>
      </c>
      <c r="F7406" s="25" t="s">
        <v>9511</v>
      </c>
      <c r="G7406" s="25" t="s">
        <v>9514</v>
      </c>
      <c r="H7406" s="25" t="n">
        <v>0</v>
      </c>
    </row>
    <row r="7407" customFormat="false" ht="15" hidden="false" customHeight="false" outlineLevel="0" collapsed="false">
      <c r="A7407" s="25" t="s">
        <v>6425</v>
      </c>
      <c r="B7407" s="25" t="s">
        <v>106</v>
      </c>
      <c r="C7407" s="25" t="s">
        <v>160</v>
      </c>
      <c r="D7407" s="25" t="s">
        <v>1778</v>
      </c>
      <c r="E7407" s="25" t="s">
        <v>55</v>
      </c>
      <c r="F7407" s="25" t="s">
        <v>9511</v>
      </c>
      <c r="G7407" s="25" t="s">
        <v>9515</v>
      </c>
      <c r="H7407" s="25" t="n">
        <v>0</v>
      </c>
    </row>
    <row r="7408" customFormat="false" ht="15" hidden="false" customHeight="false" outlineLevel="0" collapsed="false">
      <c r="A7408" s="25" t="s">
        <v>3174</v>
      </c>
      <c r="B7408" s="25" t="s">
        <v>76</v>
      </c>
      <c r="C7408" s="25" t="s">
        <v>160</v>
      </c>
      <c r="D7408" s="25" t="s">
        <v>162</v>
      </c>
      <c r="E7408" s="25" t="s">
        <v>54</v>
      </c>
      <c r="F7408" s="25" t="s">
        <v>9511</v>
      </c>
      <c r="G7408" s="25" t="s">
        <v>9520</v>
      </c>
      <c r="H7408" s="25" t="n">
        <v>3892</v>
      </c>
    </row>
    <row r="7409" customFormat="false" ht="15" hidden="false" customHeight="false" outlineLevel="0" collapsed="false">
      <c r="A7409" s="25" t="s">
        <v>7951</v>
      </c>
      <c r="B7409" s="25" t="s">
        <v>114</v>
      </c>
      <c r="C7409" s="25" t="s">
        <v>186</v>
      </c>
      <c r="D7409" s="25" t="s">
        <v>449</v>
      </c>
      <c r="E7409" s="25" t="s">
        <v>54</v>
      </c>
      <c r="F7409" s="25" t="s">
        <v>9511</v>
      </c>
      <c r="G7409" s="25" t="s">
        <v>9510</v>
      </c>
      <c r="H7409" s="25" t="n">
        <v>473</v>
      </c>
    </row>
    <row r="7410" customFormat="false" ht="15" hidden="false" customHeight="false" outlineLevel="0" collapsed="false">
      <c r="A7410" s="25" t="s">
        <v>8371</v>
      </c>
      <c r="B7410" s="25" t="s">
        <v>113</v>
      </c>
      <c r="C7410" s="25" t="s">
        <v>186</v>
      </c>
      <c r="D7410" s="25" t="s">
        <v>417</v>
      </c>
      <c r="E7410" s="25" t="s">
        <v>55</v>
      </c>
      <c r="F7410" s="25" t="s">
        <v>9511</v>
      </c>
      <c r="G7410" s="25" t="s">
        <v>9514</v>
      </c>
      <c r="H7410" s="25" t="n">
        <v>0</v>
      </c>
    </row>
    <row r="7411" customFormat="false" ht="15" hidden="false" customHeight="false" outlineLevel="0" collapsed="false">
      <c r="A7411" s="25" t="s">
        <v>8372</v>
      </c>
      <c r="B7411" s="25" t="s">
        <v>113</v>
      </c>
      <c r="C7411" s="25" t="s">
        <v>170</v>
      </c>
      <c r="D7411" s="25" t="s">
        <v>444</v>
      </c>
      <c r="E7411" s="25" t="s">
        <v>55</v>
      </c>
      <c r="F7411" s="25" t="s">
        <v>9511</v>
      </c>
      <c r="G7411" s="25" t="s">
        <v>9510</v>
      </c>
      <c r="H7411" s="25" t="n">
        <v>0</v>
      </c>
    </row>
    <row r="7412" customFormat="false" ht="15" hidden="false" customHeight="false" outlineLevel="0" collapsed="false">
      <c r="A7412" s="25" t="s">
        <v>8373</v>
      </c>
      <c r="B7412" s="25" t="s">
        <v>113</v>
      </c>
      <c r="C7412" s="25" t="s">
        <v>186</v>
      </c>
      <c r="D7412" s="25" t="s">
        <v>2484</v>
      </c>
      <c r="E7412" s="25" t="s">
        <v>54</v>
      </c>
      <c r="F7412" s="25" t="s">
        <v>9511</v>
      </c>
      <c r="G7412" s="25" t="s">
        <v>9453</v>
      </c>
      <c r="H7412" s="25" t="n">
        <v>511</v>
      </c>
    </row>
    <row r="7413" customFormat="false" ht="15" hidden="false" customHeight="false" outlineLevel="0" collapsed="false">
      <c r="A7413" s="25" t="s">
        <v>8374</v>
      </c>
      <c r="B7413" s="25" t="s">
        <v>113</v>
      </c>
      <c r="C7413" s="25" t="s">
        <v>186</v>
      </c>
      <c r="D7413" s="25" t="s">
        <v>195</v>
      </c>
      <c r="E7413" s="25" t="s">
        <v>54</v>
      </c>
      <c r="F7413" s="25" t="s">
        <v>9511</v>
      </c>
      <c r="G7413" s="25" t="s">
        <v>9512</v>
      </c>
      <c r="H7413" s="25" t="n">
        <v>509</v>
      </c>
    </row>
    <row r="7414" customFormat="false" ht="15" hidden="false" customHeight="false" outlineLevel="0" collapsed="false">
      <c r="A7414" s="25" t="s">
        <v>8375</v>
      </c>
      <c r="B7414" s="25" t="s">
        <v>113</v>
      </c>
      <c r="C7414" s="25" t="s">
        <v>186</v>
      </c>
      <c r="D7414" s="25" t="s">
        <v>419</v>
      </c>
      <c r="E7414" s="25" t="s">
        <v>54</v>
      </c>
      <c r="F7414" s="25" t="s">
        <v>9511</v>
      </c>
      <c r="G7414" s="25" t="s">
        <v>9522</v>
      </c>
      <c r="H7414" s="25" t="n">
        <v>528</v>
      </c>
    </row>
    <row r="7415" customFormat="false" ht="15" hidden="false" customHeight="false" outlineLevel="0" collapsed="false">
      <c r="A7415" s="25" t="s">
        <v>8376</v>
      </c>
      <c r="B7415" s="25" t="s">
        <v>113</v>
      </c>
      <c r="C7415" s="25" t="s">
        <v>186</v>
      </c>
      <c r="D7415" s="25" t="s">
        <v>860</v>
      </c>
      <c r="E7415" s="25" t="s">
        <v>54</v>
      </c>
      <c r="F7415" s="25" t="s">
        <v>9511</v>
      </c>
      <c r="G7415" s="25" t="s">
        <v>9514</v>
      </c>
      <c r="H7415" s="25" t="n">
        <v>549</v>
      </c>
    </row>
    <row r="7416" customFormat="false" ht="15" hidden="false" customHeight="false" outlineLevel="0" collapsed="false">
      <c r="A7416" s="25" t="s">
        <v>1133</v>
      </c>
      <c r="B7416" s="25" t="s">
        <v>72</v>
      </c>
      <c r="C7416" s="25" t="s">
        <v>186</v>
      </c>
      <c r="D7416" s="25" t="s">
        <v>188</v>
      </c>
      <c r="E7416" s="25" t="s">
        <v>55</v>
      </c>
      <c r="F7416" s="25" t="s">
        <v>9511</v>
      </c>
      <c r="G7416" s="25" t="s">
        <v>9492</v>
      </c>
      <c r="H7416" s="25" t="n">
        <v>0</v>
      </c>
    </row>
    <row r="7417" customFormat="false" ht="15" hidden="false" customHeight="false" outlineLevel="0" collapsed="false">
      <c r="A7417" s="25" t="s">
        <v>1134</v>
      </c>
      <c r="B7417" s="25" t="s">
        <v>72</v>
      </c>
      <c r="C7417" s="25" t="s">
        <v>148</v>
      </c>
      <c r="D7417" s="25" t="s">
        <v>154</v>
      </c>
      <c r="E7417" s="25" t="s">
        <v>55</v>
      </c>
      <c r="F7417" s="25" t="s">
        <v>9511</v>
      </c>
      <c r="G7417" s="25" t="s">
        <v>9519</v>
      </c>
      <c r="H7417" s="25" t="n">
        <v>0</v>
      </c>
    </row>
    <row r="7418" customFormat="false" ht="15" hidden="false" customHeight="false" outlineLevel="0" collapsed="false">
      <c r="A7418" s="25" t="s">
        <v>3451</v>
      </c>
      <c r="B7418" s="25" t="s">
        <v>77</v>
      </c>
      <c r="C7418" s="25" t="s">
        <v>186</v>
      </c>
      <c r="D7418" s="25" t="s">
        <v>231</v>
      </c>
      <c r="E7418" s="25" t="s">
        <v>55</v>
      </c>
      <c r="F7418" s="25" t="s">
        <v>9511</v>
      </c>
      <c r="G7418" s="25" t="s">
        <v>9519</v>
      </c>
      <c r="H7418" s="25" t="n">
        <v>0</v>
      </c>
    </row>
    <row r="7419" customFormat="false" ht="15" hidden="false" customHeight="false" outlineLevel="0" collapsed="false">
      <c r="A7419" s="25" t="s">
        <v>3452</v>
      </c>
      <c r="B7419" s="25" t="s">
        <v>77</v>
      </c>
      <c r="C7419" s="25" t="s">
        <v>160</v>
      </c>
      <c r="D7419" s="25" t="s">
        <v>240</v>
      </c>
      <c r="E7419" s="25" t="s">
        <v>54</v>
      </c>
      <c r="F7419" s="25" t="s">
        <v>9511</v>
      </c>
      <c r="G7419" s="25" t="s">
        <v>9518</v>
      </c>
      <c r="H7419" s="25" t="n">
        <v>3578</v>
      </c>
    </row>
    <row r="7420" customFormat="false" ht="15" hidden="false" customHeight="false" outlineLevel="0" collapsed="false">
      <c r="A7420" s="25" t="s">
        <v>1416</v>
      </c>
      <c r="B7420" s="25" t="s">
        <v>73</v>
      </c>
      <c r="C7420" s="25" t="s">
        <v>186</v>
      </c>
      <c r="D7420" s="25" t="s">
        <v>167</v>
      </c>
      <c r="E7420" s="25" t="s">
        <v>54</v>
      </c>
      <c r="F7420" s="25" t="s">
        <v>9511</v>
      </c>
      <c r="G7420" s="25" t="s">
        <v>9497</v>
      </c>
      <c r="H7420" s="25" t="n">
        <v>523</v>
      </c>
    </row>
    <row r="7421" customFormat="false" ht="15" hidden="false" customHeight="false" outlineLevel="0" collapsed="false">
      <c r="A7421" s="25" t="s">
        <v>4351</v>
      </c>
      <c r="B7421" s="25" t="s">
        <v>88</v>
      </c>
      <c r="C7421" s="25" t="s">
        <v>9107</v>
      </c>
      <c r="D7421" s="25" t="s">
        <v>1371</v>
      </c>
      <c r="E7421" s="25" t="s">
        <v>54</v>
      </c>
      <c r="F7421" s="25" t="s">
        <v>9511</v>
      </c>
      <c r="G7421" s="25" t="s">
        <v>9510</v>
      </c>
      <c r="H7421" s="25" t="n">
        <v>4575</v>
      </c>
    </row>
    <row r="7422" customFormat="false" ht="15" hidden="false" customHeight="false" outlineLevel="0" collapsed="false">
      <c r="A7422" s="25" t="s">
        <v>7313</v>
      </c>
      <c r="B7422" s="25" t="s">
        <v>104</v>
      </c>
      <c r="C7422" s="25" t="s">
        <v>9107</v>
      </c>
      <c r="D7422" s="25" t="s">
        <v>478</v>
      </c>
      <c r="E7422" s="25" t="s">
        <v>54</v>
      </c>
      <c r="F7422" s="25" t="s">
        <v>9511</v>
      </c>
      <c r="G7422" s="25" t="s">
        <v>9512</v>
      </c>
      <c r="H7422" s="25" t="n">
        <v>4552</v>
      </c>
    </row>
    <row r="7423" customFormat="false" ht="15" hidden="false" customHeight="false" outlineLevel="0" collapsed="false">
      <c r="A7423" s="25" t="s">
        <v>9023</v>
      </c>
      <c r="B7423" s="25" t="s">
        <v>115</v>
      </c>
      <c r="C7423" s="25" t="s">
        <v>186</v>
      </c>
      <c r="D7423" s="25" t="s">
        <v>1158</v>
      </c>
      <c r="E7423" s="25" t="s">
        <v>55</v>
      </c>
      <c r="F7423" s="25" t="s">
        <v>9511</v>
      </c>
      <c r="G7423" s="25" t="s">
        <v>9510</v>
      </c>
      <c r="H7423" s="25" t="n">
        <v>0</v>
      </c>
    </row>
    <row r="7424" customFormat="false" ht="15" hidden="false" customHeight="false" outlineLevel="0" collapsed="false">
      <c r="A7424" s="25" t="s">
        <v>9024</v>
      </c>
      <c r="B7424" s="25" t="s">
        <v>115</v>
      </c>
      <c r="C7424" s="25" t="s">
        <v>186</v>
      </c>
      <c r="D7424" s="25" t="s">
        <v>1789</v>
      </c>
      <c r="E7424" s="25" t="s">
        <v>54</v>
      </c>
      <c r="F7424" s="25" t="s">
        <v>9511</v>
      </c>
      <c r="G7424" s="25" t="s">
        <v>9494</v>
      </c>
      <c r="H7424" s="25" t="n">
        <v>551</v>
      </c>
    </row>
    <row r="7425" customFormat="false" ht="15" hidden="false" customHeight="false" outlineLevel="0" collapsed="false">
      <c r="A7425" s="25" t="s">
        <v>9025</v>
      </c>
      <c r="B7425" s="25" t="s">
        <v>115</v>
      </c>
      <c r="C7425" s="25" t="s">
        <v>186</v>
      </c>
      <c r="D7425" s="25" t="s">
        <v>2484</v>
      </c>
      <c r="E7425" s="25" t="s">
        <v>54</v>
      </c>
      <c r="F7425" s="25" t="s">
        <v>9511</v>
      </c>
      <c r="G7425" s="25" t="s">
        <v>9516</v>
      </c>
      <c r="H7425" s="25" t="n">
        <v>545</v>
      </c>
    </row>
    <row r="7426" customFormat="false" ht="15" hidden="false" customHeight="false" outlineLevel="0" collapsed="false">
      <c r="A7426" s="25" t="s">
        <v>9026</v>
      </c>
      <c r="B7426" s="25" t="s">
        <v>115</v>
      </c>
      <c r="C7426" s="25" t="s">
        <v>170</v>
      </c>
      <c r="D7426" s="25" t="s">
        <v>2739</v>
      </c>
      <c r="E7426" s="25" t="s">
        <v>54</v>
      </c>
      <c r="F7426" s="25" t="s">
        <v>9511</v>
      </c>
      <c r="G7426" s="25" t="s">
        <v>9515</v>
      </c>
      <c r="H7426" s="25" t="n">
        <v>1134</v>
      </c>
    </row>
    <row r="7427" customFormat="false" ht="15" hidden="false" customHeight="false" outlineLevel="0" collapsed="false">
      <c r="A7427" s="25" t="s">
        <v>575</v>
      </c>
      <c r="B7427" s="25" t="s">
        <v>69</v>
      </c>
      <c r="C7427" s="25" t="s">
        <v>160</v>
      </c>
      <c r="D7427" s="25" t="s">
        <v>158</v>
      </c>
      <c r="E7427" s="25" t="s">
        <v>55</v>
      </c>
      <c r="F7427" s="25" t="s">
        <v>9510</v>
      </c>
      <c r="G7427" s="25" t="s">
        <v>9513</v>
      </c>
      <c r="H7427" s="25" t="n">
        <v>0</v>
      </c>
    </row>
    <row r="7428" customFormat="false" ht="15" hidden="false" customHeight="false" outlineLevel="0" collapsed="false">
      <c r="A7428" s="25" t="s">
        <v>576</v>
      </c>
      <c r="B7428" s="25" t="s">
        <v>69</v>
      </c>
      <c r="C7428" s="25" t="s">
        <v>160</v>
      </c>
      <c r="D7428" s="25" t="s">
        <v>231</v>
      </c>
      <c r="E7428" s="25" t="s">
        <v>54</v>
      </c>
      <c r="F7428" s="25" t="s">
        <v>9510</v>
      </c>
      <c r="G7428" s="25" t="s">
        <v>9517</v>
      </c>
      <c r="H7428" s="25" t="n">
        <v>3434</v>
      </c>
    </row>
    <row r="7429" customFormat="false" ht="15" hidden="false" customHeight="false" outlineLevel="0" collapsed="false">
      <c r="A7429" s="25" t="s">
        <v>4928</v>
      </c>
      <c r="B7429" s="25" t="s">
        <v>98</v>
      </c>
      <c r="C7429" s="25" t="s">
        <v>186</v>
      </c>
      <c r="D7429" s="25" t="s">
        <v>218</v>
      </c>
      <c r="E7429" s="25" t="s">
        <v>54</v>
      </c>
      <c r="F7429" s="25" t="s">
        <v>9510</v>
      </c>
      <c r="G7429" s="25" t="s">
        <v>9500</v>
      </c>
      <c r="H7429" s="25" t="n">
        <v>505</v>
      </c>
    </row>
    <row r="7430" customFormat="false" ht="15" hidden="false" customHeight="false" outlineLevel="0" collapsed="false">
      <c r="A7430" s="25" t="s">
        <v>4929</v>
      </c>
      <c r="B7430" s="25" t="s">
        <v>98</v>
      </c>
      <c r="C7430" s="25" t="s">
        <v>170</v>
      </c>
      <c r="D7430" s="25" t="s">
        <v>484</v>
      </c>
      <c r="E7430" s="25" t="s">
        <v>54</v>
      </c>
      <c r="F7430" s="25" t="s">
        <v>9510</v>
      </c>
      <c r="G7430" s="25" t="s">
        <v>9521</v>
      </c>
      <c r="H7430" s="25" t="n">
        <v>1066</v>
      </c>
    </row>
    <row r="7431" customFormat="false" ht="15" hidden="false" customHeight="false" outlineLevel="0" collapsed="false">
      <c r="A7431" s="25" t="s">
        <v>5260</v>
      </c>
      <c r="B7431" s="25" t="s">
        <v>95</v>
      </c>
      <c r="C7431" s="25" t="s">
        <v>186</v>
      </c>
      <c r="D7431" s="25" t="s">
        <v>1640</v>
      </c>
      <c r="E7431" s="25" t="s">
        <v>54</v>
      </c>
      <c r="F7431" s="25" t="s">
        <v>9510</v>
      </c>
      <c r="G7431" s="25" t="s">
        <v>9456</v>
      </c>
      <c r="H7431" s="25" t="n">
        <v>580</v>
      </c>
    </row>
    <row r="7432" customFormat="false" ht="15" hidden="false" customHeight="false" outlineLevel="0" collapsed="false">
      <c r="A7432" s="25" t="s">
        <v>4052</v>
      </c>
      <c r="B7432" s="25" t="s">
        <v>87</v>
      </c>
      <c r="C7432" s="25" t="s">
        <v>9107</v>
      </c>
      <c r="D7432" s="25" t="s">
        <v>1090</v>
      </c>
      <c r="E7432" s="25" t="s">
        <v>54</v>
      </c>
      <c r="F7432" s="25" t="s">
        <v>9510</v>
      </c>
      <c r="G7432" s="25" t="s">
        <v>9470</v>
      </c>
      <c r="H7432" s="25" t="n">
        <v>4501</v>
      </c>
    </row>
    <row r="7433" customFormat="false" ht="15" hidden="false" customHeight="false" outlineLevel="0" collapsed="false">
      <c r="A7433" s="25" t="s">
        <v>2405</v>
      </c>
      <c r="B7433" s="25" t="s">
        <v>80</v>
      </c>
      <c r="C7433" s="25" t="s">
        <v>170</v>
      </c>
      <c r="D7433" s="25" t="s">
        <v>240</v>
      </c>
      <c r="E7433" s="25" t="s">
        <v>55</v>
      </c>
      <c r="F7433" s="25" t="s">
        <v>9510</v>
      </c>
      <c r="G7433" s="25" t="s">
        <v>9519</v>
      </c>
      <c r="H7433" s="25" t="n">
        <v>0</v>
      </c>
    </row>
    <row r="7434" customFormat="false" ht="15" hidden="false" customHeight="false" outlineLevel="0" collapsed="false">
      <c r="A7434" s="25" t="s">
        <v>2406</v>
      </c>
      <c r="B7434" s="25" t="s">
        <v>80</v>
      </c>
      <c r="C7434" s="25" t="s">
        <v>178</v>
      </c>
      <c r="D7434" s="25" t="s">
        <v>188</v>
      </c>
      <c r="E7434" s="25" t="s">
        <v>55</v>
      </c>
      <c r="F7434" s="25" t="s">
        <v>9510</v>
      </c>
      <c r="G7434" s="25" t="s">
        <v>9513</v>
      </c>
      <c r="H7434" s="25" t="n">
        <v>0</v>
      </c>
    </row>
    <row r="7435" customFormat="false" ht="15" hidden="false" customHeight="false" outlineLevel="0" collapsed="false">
      <c r="A7435" s="25" t="s">
        <v>2407</v>
      </c>
      <c r="B7435" s="25" t="s">
        <v>80</v>
      </c>
      <c r="C7435" s="25" t="s">
        <v>178</v>
      </c>
      <c r="D7435" s="25" t="s">
        <v>162</v>
      </c>
      <c r="E7435" s="25" t="s">
        <v>54</v>
      </c>
      <c r="F7435" s="25" t="s">
        <v>9510</v>
      </c>
      <c r="G7435" s="25" t="s">
        <v>9422</v>
      </c>
      <c r="H7435" s="25" t="n">
        <v>6182</v>
      </c>
    </row>
    <row r="7436" customFormat="false" ht="15" hidden="false" customHeight="false" outlineLevel="0" collapsed="false">
      <c r="A7436" s="25" t="s">
        <v>5798</v>
      </c>
      <c r="B7436" s="25" t="s">
        <v>96</v>
      </c>
      <c r="C7436" s="25" t="s">
        <v>9107</v>
      </c>
      <c r="D7436" s="25" t="s">
        <v>445</v>
      </c>
      <c r="E7436" s="25" t="s">
        <v>54</v>
      </c>
      <c r="F7436" s="25" t="s">
        <v>9510</v>
      </c>
      <c r="G7436" s="25" t="s">
        <v>9512</v>
      </c>
      <c r="H7436" s="25" t="n">
        <v>4763</v>
      </c>
    </row>
    <row r="7437" customFormat="false" ht="15" hidden="false" customHeight="false" outlineLevel="0" collapsed="false">
      <c r="A7437" s="25" t="s">
        <v>5799</v>
      </c>
      <c r="B7437" s="25" t="s">
        <v>96</v>
      </c>
      <c r="C7437" s="25" t="s">
        <v>160</v>
      </c>
      <c r="D7437" s="25" t="s">
        <v>1690</v>
      </c>
      <c r="E7437" s="25" t="s">
        <v>54</v>
      </c>
      <c r="F7437" s="25" t="s">
        <v>9510</v>
      </c>
      <c r="G7437" s="25" t="s">
        <v>9520</v>
      </c>
      <c r="H7437" s="25" t="n">
        <v>3024</v>
      </c>
    </row>
    <row r="7438" customFormat="false" ht="15" hidden="false" customHeight="false" outlineLevel="0" collapsed="false">
      <c r="A7438" s="25" t="s">
        <v>4196</v>
      </c>
      <c r="B7438" s="25" t="s">
        <v>89</v>
      </c>
      <c r="C7438" s="25" t="s">
        <v>148</v>
      </c>
      <c r="D7438" s="25" t="s">
        <v>484</v>
      </c>
      <c r="E7438" s="25" t="s">
        <v>55</v>
      </c>
      <c r="F7438" s="25" t="s">
        <v>9510</v>
      </c>
      <c r="G7438" s="25" t="s">
        <v>9512</v>
      </c>
      <c r="H7438" s="25" t="n">
        <v>0</v>
      </c>
    </row>
    <row r="7439" customFormat="false" ht="15" hidden="false" customHeight="false" outlineLevel="0" collapsed="false">
      <c r="A7439" s="25" t="s">
        <v>7603</v>
      </c>
      <c r="B7439" s="25" t="s">
        <v>112</v>
      </c>
      <c r="C7439" s="25" t="s">
        <v>186</v>
      </c>
      <c r="D7439" s="25" t="s">
        <v>609</v>
      </c>
      <c r="E7439" s="25" t="s">
        <v>55</v>
      </c>
      <c r="F7439" s="25" t="s">
        <v>9510</v>
      </c>
      <c r="G7439" s="25" t="s">
        <v>9513</v>
      </c>
      <c r="H7439" s="25" t="n">
        <v>0</v>
      </c>
    </row>
    <row r="7440" customFormat="false" ht="15" hidden="false" customHeight="false" outlineLevel="0" collapsed="false">
      <c r="A7440" s="25" t="s">
        <v>7604</v>
      </c>
      <c r="B7440" s="25" t="s">
        <v>112</v>
      </c>
      <c r="C7440" s="25" t="s">
        <v>178</v>
      </c>
      <c r="D7440" s="25" t="s">
        <v>868</v>
      </c>
      <c r="E7440" s="25" t="s">
        <v>54</v>
      </c>
      <c r="F7440" s="25" t="s">
        <v>9510</v>
      </c>
      <c r="G7440" s="25" t="s">
        <v>9519</v>
      </c>
      <c r="H7440" s="25" t="n">
        <v>6751</v>
      </c>
    </row>
    <row r="7441" customFormat="false" ht="15" hidden="false" customHeight="false" outlineLevel="0" collapsed="false">
      <c r="A7441" s="25" t="s">
        <v>7605</v>
      </c>
      <c r="B7441" s="25" t="s">
        <v>112</v>
      </c>
      <c r="C7441" s="25" t="s">
        <v>148</v>
      </c>
      <c r="D7441" s="25" t="s">
        <v>868</v>
      </c>
      <c r="E7441" s="25" t="s">
        <v>54</v>
      </c>
      <c r="F7441" s="25" t="s">
        <v>9510</v>
      </c>
      <c r="G7441" s="25" t="s">
        <v>9516</v>
      </c>
      <c r="H7441" s="25" t="n">
        <v>54</v>
      </c>
    </row>
    <row r="7442" customFormat="false" ht="15" hidden="false" customHeight="false" outlineLevel="0" collapsed="false">
      <c r="A7442" s="25" t="s">
        <v>3175</v>
      </c>
      <c r="B7442" s="25" t="s">
        <v>76</v>
      </c>
      <c r="C7442" s="25" t="s">
        <v>186</v>
      </c>
      <c r="D7442" s="25" t="s">
        <v>176</v>
      </c>
      <c r="E7442" s="25" t="s">
        <v>54</v>
      </c>
      <c r="F7442" s="25" t="s">
        <v>9510</v>
      </c>
      <c r="G7442" s="25" t="s">
        <v>9492</v>
      </c>
      <c r="H7442" s="25" t="n">
        <v>592</v>
      </c>
    </row>
    <row r="7443" customFormat="false" ht="15" hidden="false" customHeight="false" outlineLevel="0" collapsed="false">
      <c r="A7443" s="25" t="s">
        <v>3176</v>
      </c>
      <c r="B7443" s="25" t="s">
        <v>76</v>
      </c>
      <c r="C7443" s="25" t="s">
        <v>170</v>
      </c>
      <c r="D7443" s="25" t="s">
        <v>210</v>
      </c>
      <c r="E7443" s="25" t="s">
        <v>54</v>
      </c>
      <c r="F7443" s="25" t="s">
        <v>9510</v>
      </c>
      <c r="G7443" s="25" t="s">
        <v>9522</v>
      </c>
      <c r="H7443" s="25" t="n">
        <v>969</v>
      </c>
    </row>
    <row r="7444" customFormat="false" ht="15" hidden="false" customHeight="false" outlineLevel="0" collapsed="false">
      <c r="A7444" s="25" t="s">
        <v>7952</v>
      </c>
      <c r="B7444" s="25" t="s">
        <v>114</v>
      </c>
      <c r="C7444" s="25" t="s">
        <v>148</v>
      </c>
      <c r="D7444" s="25" t="s">
        <v>449</v>
      </c>
      <c r="E7444" s="25" t="s">
        <v>54</v>
      </c>
      <c r="F7444" s="25" t="s">
        <v>9510</v>
      </c>
      <c r="G7444" s="25" t="s">
        <v>9512</v>
      </c>
      <c r="H7444" s="25" t="n">
        <v>48</v>
      </c>
    </row>
    <row r="7445" customFormat="false" ht="15" hidden="false" customHeight="false" outlineLevel="0" collapsed="false">
      <c r="A7445" s="25" t="s">
        <v>8377</v>
      </c>
      <c r="B7445" s="25" t="s">
        <v>113</v>
      </c>
      <c r="C7445" s="25" t="s">
        <v>186</v>
      </c>
      <c r="D7445" s="25" t="s">
        <v>1158</v>
      </c>
      <c r="E7445" s="25" t="s">
        <v>55</v>
      </c>
      <c r="F7445" s="25" t="s">
        <v>9510</v>
      </c>
      <c r="G7445" s="25" t="s">
        <v>9513</v>
      </c>
      <c r="H7445" s="25" t="n">
        <v>0</v>
      </c>
    </row>
    <row r="7446" customFormat="false" ht="15" hidden="false" customHeight="false" outlineLevel="0" collapsed="false">
      <c r="A7446" s="25" t="s">
        <v>8378</v>
      </c>
      <c r="B7446" s="25" t="s">
        <v>113</v>
      </c>
      <c r="C7446" s="25" t="s">
        <v>170</v>
      </c>
      <c r="D7446" s="25" t="s">
        <v>419</v>
      </c>
      <c r="E7446" s="25" t="s">
        <v>55</v>
      </c>
      <c r="F7446" s="25" t="s">
        <v>9510</v>
      </c>
      <c r="G7446" s="25" t="s">
        <v>9494</v>
      </c>
      <c r="H7446" s="25" t="n">
        <v>0</v>
      </c>
    </row>
    <row r="7447" customFormat="false" ht="15" hidden="false" customHeight="false" outlineLevel="0" collapsed="false">
      <c r="A7447" s="25" t="s">
        <v>8379</v>
      </c>
      <c r="B7447" s="25" t="s">
        <v>113</v>
      </c>
      <c r="C7447" s="25" t="s">
        <v>178</v>
      </c>
      <c r="D7447" s="25" t="s">
        <v>428</v>
      </c>
      <c r="E7447" s="25" t="s">
        <v>54</v>
      </c>
      <c r="F7447" s="25" t="s">
        <v>9510</v>
      </c>
      <c r="G7447" s="25" t="s">
        <v>9521</v>
      </c>
      <c r="H7447" s="25" t="n">
        <v>6555</v>
      </c>
    </row>
    <row r="7448" customFormat="false" ht="15" hidden="false" customHeight="false" outlineLevel="0" collapsed="false">
      <c r="A7448" s="25" t="s">
        <v>1135</v>
      </c>
      <c r="B7448" s="25" t="s">
        <v>72</v>
      </c>
      <c r="C7448" s="25" t="s">
        <v>160</v>
      </c>
      <c r="D7448" s="25" t="s">
        <v>162</v>
      </c>
      <c r="E7448" s="25" t="s">
        <v>55</v>
      </c>
      <c r="F7448" s="25" t="s">
        <v>9510</v>
      </c>
      <c r="G7448" s="25" t="s">
        <v>9519</v>
      </c>
      <c r="H7448" s="25" t="n">
        <v>0</v>
      </c>
    </row>
    <row r="7449" customFormat="false" ht="15" hidden="false" customHeight="false" outlineLevel="0" collapsed="false">
      <c r="A7449" s="25" t="s">
        <v>6720</v>
      </c>
      <c r="B7449" s="25" t="s">
        <v>107</v>
      </c>
      <c r="C7449" s="25" t="s">
        <v>148</v>
      </c>
      <c r="E7449" s="25" t="s">
        <v>56</v>
      </c>
      <c r="F7449" s="25" t="s">
        <v>9510</v>
      </c>
    </row>
    <row r="7450" customFormat="false" ht="15" hidden="false" customHeight="false" outlineLevel="0" collapsed="false">
      <c r="A7450" s="25" t="s">
        <v>3453</v>
      </c>
      <c r="B7450" s="25" t="s">
        <v>77</v>
      </c>
      <c r="C7450" s="25" t="s">
        <v>178</v>
      </c>
      <c r="D7450" s="25" t="s">
        <v>151</v>
      </c>
      <c r="E7450" s="25" t="s">
        <v>54</v>
      </c>
      <c r="F7450" s="25" t="s">
        <v>9510</v>
      </c>
      <c r="G7450" s="25" t="s">
        <v>9498</v>
      </c>
      <c r="H7450" s="25" t="n">
        <v>5271</v>
      </c>
    </row>
    <row r="7451" customFormat="false" ht="15" hidden="false" customHeight="false" outlineLevel="0" collapsed="false">
      <c r="A7451" s="25" t="s">
        <v>6899</v>
      </c>
      <c r="B7451" s="25" t="s">
        <v>105</v>
      </c>
      <c r="C7451" s="25" t="s">
        <v>160</v>
      </c>
      <c r="D7451" s="25" t="s">
        <v>646</v>
      </c>
      <c r="E7451" s="25" t="s">
        <v>56</v>
      </c>
      <c r="F7451" s="25" t="s">
        <v>9510</v>
      </c>
    </row>
    <row r="7452" customFormat="false" ht="15" hidden="false" customHeight="false" outlineLevel="0" collapsed="false">
      <c r="A7452" s="25" t="s">
        <v>4352</v>
      </c>
      <c r="B7452" s="25" t="s">
        <v>88</v>
      </c>
      <c r="C7452" s="25" t="s">
        <v>148</v>
      </c>
      <c r="D7452" s="25" t="s">
        <v>494</v>
      </c>
      <c r="E7452" s="25" t="s">
        <v>55</v>
      </c>
      <c r="F7452" s="25" t="s">
        <v>9510</v>
      </c>
      <c r="G7452" s="25" t="s">
        <v>9466</v>
      </c>
      <c r="H7452" s="25" t="n">
        <v>0</v>
      </c>
    </row>
    <row r="7453" customFormat="false" ht="15" hidden="false" customHeight="false" outlineLevel="0" collapsed="false">
      <c r="A7453" s="25" t="s">
        <v>4353</v>
      </c>
      <c r="B7453" s="25" t="s">
        <v>88</v>
      </c>
      <c r="C7453" s="25" t="s">
        <v>186</v>
      </c>
      <c r="D7453" s="25" t="s">
        <v>463</v>
      </c>
      <c r="E7453" s="25" t="s">
        <v>54</v>
      </c>
      <c r="F7453" s="25" t="s">
        <v>9510</v>
      </c>
      <c r="G7453" s="25" t="s">
        <v>9474</v>
      </c>
      <c r="H7453" s="25" t="n">
        <v>472</v>
      </c>
    </row>
    <row r="7454" customFormat="false" ht="15" hidden="false" customHeight="false" outlineLevel="0" collapsed="false">
      <c r="A7454" s="25" t="s">
        <v>1751</v>
      </c>
      <c r="B7454" s="25" t="s">
        <v>71</v>
      </c>
      <c r="C7454" s="25" t="s">
        <v>178</v>
      </c>
      <c r="D7454" s="25" t="s">
        <v>210</v>
      </c>
      <c r="E7454" s="25" t="s">
        <v>54</v>
      </c>
      <c r="F7454" s="25" t="s">
        <v>9510</v>
      </c>
      <c r="G7454" s="25" t="s">
        <v>9471</v>
      </c>
      <c r="H7454" s="25" t="n">
        <v>5211</v>
      </c>
    </row>
    <row r="7455" customFormat="false" ht="15" hidden="false" customHeight="false" outlineLevel="0" collapsed="false">
      <c r="A7455" s="25" t="s">
        <v>7314</v>
      </c>
      <c r="B7455" s="25" t="s">
        <v>104</v>
      </c>
      <c r="C7455" s="25" t="s">
        <v>186</v>
      </c>
      <c r="D7455" s="25" t="s">
        <v>2739</v>
      </c>
      <c r="E7455" s="25" t="s">
        <v>54</v>
      </c>
      <c r="F7455" s="25" t="s">
        <v>9510</v>
      </c>
      <c r="G7455" s="25" t="s">
        <v>9488</v>
      </c>
      <c r="H7455" s="25" t="n">
        <v>430</v>
      </c>
    </row>
    <row r="7456" customFormat="false" ht="15" hidden="false" customHeight="false" outlineLevel="0" collapsed="false">
      <c r="A7456" s="25" t="s">
        <v>9027</v>
      </c>
      <c r="B7456" s="25" t="s">
        <v>115</v>
      </c>
      <c r="C7456" s="25" t="s">
        <v>186</v>
      </c>
      <c r="D7456" s="25" t="s">
        <v>421</v>
      </c>
      <c r="E7456" s="25" t="s">
        <v>56</v>
      </c>
      <c r="F7456" s="25" t="s">
        <v>9510</v>
      </c>
    </row>
    <row r="7457" customFormat="false" ht="15" hidden="false" customHeight="false" outlineLevel="0" collapsed="false">
      <c r="A7457" s="25" t="s">
        <v>9028</v>
      </c>
      <c r="B7457" s="25" t="s">
        <v>115</v>
      </c>
      <c r="C7457" s="25" t="s">
        <v>186</v>
      </c>
      <c r="D7457" s="25" t="s">
        <v>665</v>
      </c>
      <c r="E7457" s="25" t="s">
        <v>55</v>
      </c>
      <c r="F7457" s="25" t="s">
        <v>9510</v>
      </c>
      <c r="G7457" s="25" t="s">
        <v>9520</v>
      </c>
      <c r="H7457" s="25" t="n">
        <v>0</v>
      </c>
    </row>
    <row r="7458" customFormat="false" ht="15" hidden="false" customHeight="false" outlineLevel="0" collapsed="false">
      <c r="A7458" s="25" t="s">
        <v>9029</v>
      </c>
      <c r="B7458" s="25" t="s">
        <v>115</v>
      </c>
      <c r="C7458" s="25" t="s">
        <v>9107</v>
      </c>
      <c r="D7458" s="25" t="s">
        <v>433</v>
      </c>
      <c r="E7458" s="25" t="s">
        <v>54</v>
      </c>
      <c r="F7458" s="25" t="s">
        <v>9510</v>
      </c>
      <c r="G7458" s="25" t="s">
        <v>9480</v>
      </c>
      <c r="H7458" s="25" t="n">
        <v>4545</v>
      </c>
    </row>
    <row r="7459" customFormat="false" ht="15" hidden="false" customHeight="false" outlineLevel="0" collapsed="false">
      <c r="A7459" s="25" t="s">
        <v>4930</v>
      </c>
      <c r="B7459" s="25" t="s">
        <v>98</v>
      </c>
      <c r="C7459" s="25" t="s">
        <v>170</v>
      </c>
      <c r="D7459" s="25" t="s">
        <v>1049</v>
      </c>
      <c r="E7459" s="25" t="s">
        <v>55</v>
      </c>
      <c r="F7459" s="25" t="s">
        <v>9512</v>
      </c>
      <c r="G7459" s="25" t="s">
        <v>9519</v>
      </c>
      <c r="H7459" s="25" t="n">
        <v>0</v>
      </c>
    </row>
    <row r="7460" customFormat="false" ht="15" hidden="false" customHeight="false" outlineLevel="0" collapsed="false">
      <c r="A7460" s="25" t="s">
        <v>4053</v>
      </c>
      <c r="B7460" s="25" t="s">
        <v>87</v>
      </c>
      <c r="C7460" s="25" t="s">
        <v>170</v>
      </c>
      <c r="E7460" s="25" t="s">
        <v>56</v>
      </c>
      <c r="F7460" s="25" t="s">
        <v>9512</v>
      </c>
    </row>
    <row r="7461" customFormat="false" ht="15" hidden="false" customHeight="false" outlineLevel="0" collapsed="false">
      <c r="A7461" s="25" t="s">
        <v>2408</v>
      </c>
      <c r="B7461" s="25" t="s">
        <v>80</v>
      </c>
      <c r="C7461" s="25" t="s">
        <v>148</v>
      </c>
      <c r="D7461" s="25" t="s">
        <v>257</v>
      </c>
      <c r="E7461" s="25" t="s">
        <v>55</v>
      </c>
      <c r="F7461" s="25" t="s">
        <v>9512</v>
      </c>
      <c r="G7461" s="25" t="s">
        <v>9518</v>
      </c>
      <c r="H7461" s="25" t="n">
        <v>0</v>
      </c>
    </row>
    <row r="7462" customFormat="false" ht="15" hidden="false" customHeight="false" outlineLevel="0" collapsed="false">
      <c r="A7462" s="25" t="s">
        <v>3177</v>
      </c>
      <c r="B7462" s="25" t="s">
        <v>76</v>
      </c>
      <c r="C7462" s="25" t="s">
        <v>160</v>
      </c>
      <c r="D7462" s="25" t="s">
        <v>145</v>
      </c>
      <c r="E7462" s="25" t="s">
        <v>55</v>
      </c>
      <c r="F7462" s="25" t="s">
        <v>9512</v>
      </c>
      <c r="G7462" s="25" t="s">
        <v>9513</v>
      </c>
      <c r="H7462" s="25" t="n">
        <v>0</v>
      </c>
    </row>
    <row r="7463" customFormat="false" ht="15" hidden="false" customHeight="false" outlineLevel="0" collapsed="false">
      <c r="A7463" s="25" t="s">
        <v>3178</v>
      </c>
      <c r="B7463" s="25" t="s">
        <v>76</v>
      </c>
      <c r="C7463" s="25" t="s">
        <v>186</v>
      </c>
      <c r="D7463" s="25" t="s">
        <v>231</v>
      </c>
      <c r="E7463" s="25" t="s">
        <v>54</v>
      </c>
      <c r="F7463" s="25" t="s">
        <v>9512</v>
      </c>
      <c r="G7463" s="25" t="s">
        <v>9521</v>
      </c>
      <c r="H7463" s="25" t="n">
        <v>528</v>
      </c>
    </row>
    <row r="7464" customFormat="false" ht="15" hidden="false" customHeight="false" outlineLevel="0" collapsed="false">
      <c r="A7464" s="25" t="s">
        <v>3179</v>
      </c>
      <c r="B7464" s="25" t="s">
        <v>76</v>
      </c>
      <c r="C7464" s="25" t="s">
        <v>9107</v>
      </c>
      <c r="D7464" s="25" t="s">
        <v>184</v>
      </c>
      <c r="E7464" s="25" t="s">
        <v>54</v>
      </c>
      <c r="F7464" s="25" t="s">
        <v>9512</v>
      </c>
      <c r="G7464" s="25" t="s">
        <v>9495</v>
      </c>
      <c r="H7464" s="25" t="n">
        <v>5064</v>
      </c>
    </row>
    <row r="7465" customFormat="false" ht="15" hidden="false" customHeight="false" outlineLevel="0" collapsed="false">
      <c r="A7465" s="25" t="s">
        <v>3180</v>
      </c>
      <c r="B7465" s="25" t="s">
        <v>76</v>
      </c>
      <c r="C7465" s="25" t="s">
        <v>160</v>
      </c>
      <c r="D7465" s="25" t="s">
        <v>184</v>
      </c>
      <c r="E7465" s="25" t="s">
        <v>54</v>
      </c>
      <c r="F7465" s="25" t="s">
        <v>9512</v>
      </c>
      <c r="G7465" s="25" t="s">
        <v>9483</v>
      </c>
      <c r="H7465" s="25" t="n">
        <v>3203</v>
      </c>
    </row>
    <row r="7466" customFormat="false" ht="15" hidden="false" customHeight="false" outlineLevel="0" collapsed="false">
      <c r="A7466" s="25" t="s">
        <v>7953</v>
      </c>
      <c r="B7466" s="25" t="s">
        <v>114</v>
      </c>
      <c r="C7466" s="25" t="s">
        <v>186</v>
      </c>
      <c r="D7466" s="25" t="s">
        <v>444</v>
      </c>
      <c r="E7466" s="25" t="s">
        <v>54</v>
      </c>
      <c r="F7466" s="25" t="s">
        <v>9512</v>
      </c>
      <c r="G7466" s="25" t="s">
        <v>9424</v>
      </c>
      <c r="H7466" s="25" t="n">
        <v>549</v>
      </c>
    </row>
    <row r="7467" customFormat="false" ht="15" hidden="false" customHeight="false" outlineLevel="0" collapsed="false">
      <c r="A7467" s="25" t="s">
        <v>8380</v>
      </c>
      <c r="B7467" s="25" t="s">
        <v>113</v>
      </c>
      <c r="C7467" s="25" t="s">
        <v>186</v>
      </c>
      <c r="D7467" s="25" t="s">
        <v>449</v>
      </c>
      <c r="E7467" s="25" t="s">
        <v>54</v>
      </c>
      <c r="F7467" s="25" t="s">
        <v>9512</v>
      </c>
      <c r="G7467" s="25" t="s">
        <v>9523</v>
      </c>
      <c r="H7467" s="25" t="n">
        <v>594</v>
      </c>
    </row>
    <row r="7468" customFormat="false" ht="15" hidden="false" customHeight="false" outlineLevel="0" collapsed="false">
      <c r="A7468" s="25" t="s">
        <v>1136</v>
      </c>
      <c r="B7468" s="25" t="s">
        <v>72</v>
      </c>
      <c r="C7468" s="25" t="s">
        <v>186</v>
      </c>
      <c r="D7468" s="25" t="s">
        <v>240</v>
      </c>
      <c r="E7468" s="25" t="s">
        <v>55</v>
      </c>
      <c r="F7468" s="25" t="s">
        <v>9512</v>
      </c>
      <c r="G7468" s="25" t="s">
        <v>9521</v>
      </c>
      <c r="H7468" s="25" t="n">
        <v>0</v>
      </c>
    </row>
    <row r="7469" customFormat="false" ht="15" hidden="false" customHeight="false" outlineLevel="0" collapsed="false">
      <c r="A7469" s="25" t="s">
        <v>1137</v>
      </c>
      <c r="B7469" s="25" t="s">
        <v>72</v>
      </c>
      <c r="C7469" s="25" t="s">
        <v>186</v>
      </c>
      <c r="D7469" s="25" t="s">
        <v>240</v>
      </c>
      <c r="E7469" s="25" t="s">
        <v>55</v>
      </c>
      <c r="F7469" s="25" t="s">
        <v>9512</v>
      </c>
      <c r="G7469" s="25" t="s">
        <v>9522</v>
      </c>
      <c r="H7469" s="25" t="n">
        <v>0</v>
      </c>
    </row>
    <row r="7470" customFormat="false" ht="15" hidden="false" customHeight="false" outlineLevel="0" collapsed="false">
      <c r="A7470" s="25" t="s">
        <v>6721</v>
      </c>
      <c r="B7470" s="25" t="s">
        <v>107</v>
      </c>
      <c r="C7470" s="25" t="s">
        <v>186</v>
      </c>
      <c r="D7470" s="25" t="s">
        <v>419</v>
      </c>
      <c r="E7470" s="25" t="s">
        <v>54</v>
      </c>
      <c r="F7470" s="25" t="s">
        <v>9512</v>
      </c>
      <c r="G7470" s="25" t="s">
        <v>9421</v>
      </c>
      <c r="H7470" s="25" t="n">
        <v>529</v>
      </c>
    </row>
    <row r="7471" customFormat="false" ht="15" hidden="false" customHeight="false" outlineLevel="0" collapsed="false">
      <c r="A7471" s="25" t="s">
        <v>8685</v>
      </c>
      <c r="B7471" s="25" t="s">
        <v>116</v>
      </c>
      <c r="C7471" s="25" t="s">
        <v>9107</v>
      </c>
      <c r="D7471" s="25" t="s">
        <v>665</v>
      </c>
      <c r="E7471" s="25" t="s">
        <v>54</v>
      </c>
      <c r="F7471" s="25" t="s">
        <v>9512</v>
      </c>
      <c r="G7471" s="25" t="s">
        <v>9518</v>
      </c>
      <c r="H7471" s="25" t="n">
        <v>4505</v>
      </c>
    </row>
    <row r="7472" customFormat="false" ht="15" hidden="false" customHeight="false" outlineLevel="0" collapsed="false">
      <c r="A7472" s="25" t="s">
        <v>1417</v>
      </c>
      <c r="B7472" s="25" t="s">
        <v>73</v>
      </c>
      <c r="C7472" s="25" t="s">
        <v>186</v>
      </c>
      <c r="D7472" s="25" t="s">
        <v>215</v>
      </c>
      <c r="E7472" s="25" t="s">
        <v>54</v>
      </c>
      <c r="F7472" s="25" t="s">
        <v>9512</v>
      </c>
      <c r="G7472" s="25" t="s">
        <v>9488</v>
      </c>
      <c r="H7472" s="25" t="n">
        <v>457</v>
      </c>
    </row>
    <row r="7473" customFormat="false" ht="15" hidden="false" customHeight="false" outlineLevel="0" collapsed="false">
      <c r="A7473" s="25" t="s">
        <v>1418</v>
      </c>
      <c r="B7473" s="25" t="s">
        <v>73</v>
      </c>
      <c r="C7473" s="25" t="s">
        <v>160</v>
      </c>
      <c r="D7473" s="25" t="s">
        <v>266</v>
      </c>
      <c r="E7473" s="25" t="s">
        <v>54</v>
      </c>
      <c r="F7473" s="25" t="s">
        <v>9512</v>
      </c>
      <c r="G7473" s="25" t="s">
        <v>9513</v>
      </c>
      <c r="H7473" s="25" t="n">
        <v>3090</v>
      </c>
    </row>
    <row r="7474" customFormat="false" ht="15" hidden="false" customHeight="false" outlineLevel="0" collapsed="false">
      <c r="A7474" s="25" t="s">
        <v>6043</v>
      </c>
      <c r="B7474" s="25" t="s">
        <v>97</v>
      </c>
      <c r="C7474" s="25" t="s">
        <v>148</v>
      </c>
      <c r="D7474" s="25" t="s">
        <v>1371</v>
      </c>
      <c r="E7474" s="25" t="s">
        <v>54</v>
      </c>
      <c r="F7474" s="25" t="s">
        <v>9512</v>
      </c>
      <c r="G7474" s="25" t="s">
        <v>9514</v>
      </c>
      <c r="H7474" s="25" t="n">
        <v>53</v>
      </c>
    </row>
    <row r="7475" customFormat="false" ht="15" hidden="false" customHeight="false" outlineLevel="0" collapsed="false">
      <c r="A7475" s="25" t="s">
        <v>4596</v>
      </c>
      <c r="B7475" s="25" t="s">
        <v>86</v>
      </c>
      <c r="C7475" s="25" t="s">
        <v>170</v>
      </c>
      <c r="D7475" s="25" t="s">
        <v>1690</v>
      </c>
      <c r="E7475" s="25" t="s">
        <v>54</v>
      </c>
      <c r="F7475" s="25" t="s">
        <v>9512</v>
      </c>
      <c r="G7475" s="25" t="s">
        <v>9518</v>
      </c>
      <c r="H7475" s="25" t="n">
        <v>1004</v>
      </c>
    </row>
    <row r="7476" customFormat="false" ht="15" hidden="false" customHeight="false" outlineLevel="0" collapsed="false">
      <c r="A7476" s="25" t="s">
        <v>9030</v>
      </c>
      <c r="B7476" s="25" t="s">
        <v>115</v>
      </c>
      <c r="C7476" s="25" t="s">
        <v>160</v>
      </c>
      <c r="D7476" s="25" t="s">
        <v>195</v>
      </c>
      <c r="E7476" s="25" t="s">
        <v>55</v>
      </c>
      <c r="F7476" s="25" t="s">
        <v>9512</v>
      </c>
      <c r="G7476" s="25" t="s">
        <v>9519</v>
      </c>
      <c r="H7476" s="25" t="n">
        <v>0</v>
      </c>
    </row>
    <row r="7477" customFormat="false" ht="15" hidden="false" customHeight="false" outlineLevel="0" collapsed="false">
      <c r="A7477" s="25" t="s">
        <v>9031</v>
      </c>
      <c r="B7477" s="25" t="s">
        <v>115</v>
      </c>
      <c r="C7477" s="25" t="s">
        <v>186</v>
      </c>
      <c r="D7477" s="25" t="s">
        <v>633</v>
      </c>
      <c r="E7477" s="25" t="s">
        <v>54</v>
      </c>
      <c r="F7477" s="25" t="s">
        <v>9512</v>
      </c>
      <c r="G7477" s="25" t="s">
        <v>9521</v>
      </c>
      <c r="H7477" s="25" t="n">
        <v>696</v>
      </c>
    </row>
    <row r="7478" customFormat="false" ht="15" hidden="false" customHeight="false" outlineLevel="0" collapsed="false">
      <c r="A7478" s="25" t="s">
        <v>577</v>
      </c>
      <c r="B7478" s="25" t="s">
        <v>69</v>
      </c>
      <c r="C7478" s="25" t="s">
        <v>148</v>
      </c>
      <c r="D7478" s="25" t="s">
        <v>162</v>
      </c>
      <c r="E7478" s="25" t="s">
        <v>55</v>
      </c>
      <c r="F7478" s="25" t="s">
        <v>9513</v>
      </c>
      <c r="G7478" s="25" t="s">
        <v>9522</v>
      </c>
      <c r="H7478" s="25" t="n">
        <v>0</v>
      </c>
    </row>
    <row r="7479" customFormat="false" ht="15" hidden="false" customHeight="false" outlineLevel="0" collapsed="false">
      <c r="A7479" s="25" t="s">
        <v>5261</v>
      </c>
      <c r="B7479" s="25" t="s">
        <v>95</v>
      </c>
      <c r="C7479" s="25" t="s">
        <v>170</v>
      </c>
      <c r="D7479" s="25" t="s">
        <v>1795</v>
      </c>
      <c r="E7479" s="25" t="s">
        <v>54</v>
      </c>
      <c r="F7479" s="25" t="s">
        <v>9513</v>
      </c>
      <c r="G7479" s="25" t="s">
        <v>9523</v>
      </c>
      <c r="H7479" s="25" t="n">
        <v>888</v>
      </c>
    </row>
    <row r="7480" customFormat="false" ht="15" hidden="false" customHeight="false" outlineLevel="0" collapsed="false">
      <c r="A7480" s="25" t="s">
        <v>832</v>
      </c>
      <c r="B7480" s="25" t="s">
        <v>70</v>
      </c>
      <c r="C7480" s="25" t="s">
        <v>160</v>
      </c>
      <c r="D7480" s="25" t="s">
        <v>266</v>
      </c>
      <c r="E7480" s="25" t="s">
        <v>55</v>
      </c>
      <c r="F7480" s="25" t="s">
        <v>9513</v>
      </c>
      <c r="G7480" s="25" t="s">
        <v>9516</v>
      </c>
      <c r="H7480" s="25" t="n">
        <v>0</v>
      </c>
    </row>
    <row r="7481" customFormat="false" ht="15" hidden="false" customHeight="false" outlineLevel="0" collapsed="false">
      <c r="A7481" s="25" t="s">
        <v>4054</v>
      </c>
      <c r="B7481" s="25" t="s">
        <v>87</v>
      </c>
      <c r="C7481" s="25" t="s">
        <v>170</v>
      </c>
      <c r="D7481" s="25" t="s">
        <v>1640</v>
      </c>
      <c r="E7481" s="25" t="s">
        <v>55</v>
      </c>
      <c r="F7481" s="25" t="s">
        <v>9513</v>
      </c>
      <c r="G7481" s="25" t="s">
        <v>9520</v>
      </c>
      <c r="H7481" s="25" t="n">
        <v>0</v>
      </c>
    </row>
    <row r="7482" customFormat="false" ht="15" hidden="false" customHeight="false" outlineLevel="0" collapsed="false">
      <c r="A7482" s="25" t="s">
        <v>4055</v>
      </c>
      <c r="B7482" s="25" t="s">
        <v>87</v>
      </c>
      <c r="C7482" s="25" t="s">
        <v>178</v>
      </c>
      <c r="D7482" s="25" t="s">
        <v>463</v>
      </c>
      <c r="E7482" s="25" t="s">
        <v>55</v>
      </c>
      <c r="F7482" s="25" t="s">
        <v>9513</v>
      </c>
      <c r="G7482" s="25" t="s">
        <v>9460</v>
      </c>
      <c r="H7482" s="25" t="n">
        <v>0</v>
      </c>
    </row>
    <row r="7483" customFormat="false" ht="15" hidden="false" customHeight="false" outlineLevel="0" collapsed="false">
      <c r="A7483" s="25" t="s">
        <v>5535</v>
      </c>
      <c r="B7483" s="25" t="s">
        <v>94</v>
      </c>
      <c r="C7483" s="25" t="s">
        <v>9107</v>
      </c>
      <c r="D7483" s="25" t="s">
        <v>1158</v>
      </c>
      <c r="E7483" s="25" t="s">
        <v>55</v>
      </c>
      <c r="F7483" s="25" t="s">
        <v>9513</v>
      </c>
      <c r="G7483" s="25" t="s">
        <v>9522</v>
      </c>
      <c r="H7483" s="25" t="n">
        <v>0</v>
      </c>
    </row>
    <row r="7484" customFormat="false" ht="15" hidden="false" customHeight="false" outlineLevel="0" collapsed="false">
      <c r="A7484" s="25" t="s">
        <v>2409</v>
      </c>
      <c r="B7484" s="25" t="s">
        <v>80</v>
      </c>
      <c r="C7484" s="25" t="s">
        <v>9107</v>
      </c>
      <c r="D7484" s="25" t="s">
        <v>154</v>
      </c>
      <c r="E7484" s="25" t="s">
        <v>54</v>
      </c>
      <c r="F7484" s="25" t="s">
        <v>9513</v>
      </c>
      <c r="G7484" s="25" t="s">
        <v>9524</v>
      </c>
      <c r="H7484" s="25" t="n">
        <v>4767</v>
      </c>
    </row>
    <row r="7485" customFormat="false" ht="15" hidden="false" customHeight="false" outlineLevel="0" collapsed="false">
      <c r="A7485" s="25" t="s">
        <v>2410</v>
      </c>
      <c r="B7485" s="25" t="s">
        <v>80</v>
      </c>
      <c r="C7485" s="25" t="s">
        <v>9107</v>
      </c>
      <c r="D7485" s="25" t="s">
        <v>195</v>
      </c>
      <c r="E7485" s="25" t="s">
        <v>54</v>
      </c>
      <c r="F7485" s="25" t="s">
        <v>9513</v>
      </c>
      <c r="G7485" s="25" t="s">
        <v>9470</v>
      </c>
      <c r="H7485" s="25" t="n">
        <v>4869</v>
      </c>
    </row>
    <row r="7486" customFormat="false" ht="15" hidden="false" customHeight="false" outlineLevel="0" collapsed="false">
      <c r="A7486" s="25" t="s">
        <v>2411</v>
      </c>
      <c r="B7486" s="25" t="s">
        <v>80</v>
      </c>
      <c r="C7486" s="25" t="s">
        <v>160</v>
      </c>
      <c r="D7486" s="25" t="s">
        <v>145</v>
      </c>
      <c r="E7486" s="25" t="s">
        <v>54</v>
      </c>
      <c r="F7486" s="25" t="s">
        <v>9513</v>
      </c>
      <c r="G7486" s="25" t="s">
        <v>9514</v>
      </c>
      <c r="H7486" s="25" t="n">
        <v>3475</v>
      </c>
    </row>
    <row r="7487" customFormat="false" ht="15" hidden="false" customHeight="false" outlineLevel="0" collapsed="false">
      <c r="A7487" s="25" t="s">
        <v>5800</v>
      </c>
      <c r="B7487" s="25" t="s">
        <v>96</v>
      </c>
      <c r="C7487" s="25" t="s">
        <v>186</v>
      </c>
      <c r="D7487" s="25" t="s">
        <v>1090</v>
      </c>
      <c r="E7487" s="25" t="s">
        <v>55</v>
      </c>
      <c r="F7487" s="25" t="s">
        <v>9513</v>
      </c>
      <c r="G7487" s="25" t="s">
        <v>9515</v>
      </c>
      <c r="H7487" s="25" t="n">
        <v>0</v>
      </c>
    </row>
    <row r="7488" customFormat="false" ht="15" hidden="false" customHeight="false" outlineLevel="0" collapsed="false">
      <c r="A7488" s="25" t="s">
        <v>5801</v>
      </c>
      <c r="B7488" s="25" t="s">
        <v>96</v>
      </c>
      <c r="C7488" s="25" t="s">
        <v>148</v>
      </c>
      <c r="D7488" s="25" t="s">
        <v>3511</v>
      </c>
      <c r="E7488" s="25" t="s">
        <v>55</v>
      </c>
      <c r="F7488" s="25" t="s">
        <v>9513</v>
      </c>
      <c r="G7488" s="25" t="s">
        <v>9482</v>
      </c>
      <c r="H7488" s="25" t="n">
        <v>0</v>
      </c>
    </row>
    <row r="7489" customFormat="false" ht="15" hidden="false" customHeight="false" outlineLevel="0" collapsed="false">
      <c r="A7489" s="25" t="s">
        <v>5802</v>
      </c>
      <c r="B7489" s="25" t="s">
        <v>96</v>
      </c>
      <c r="C7489" s="25" t="s">
        <v>160</v>
      </c>
      <c r="D7489" s="25" t="s">
        <v>494</v>
      </c>
      <c r="E7489" s="25" t="s">
        <v>55</v>
      </c>
      <c r="F7489" s="25" t="s">
        <v>9513</v>
      </c>
      <c r="G7489" s="25" t="s">
        <v>9474</v>
      </c>
      <c r="H7489" s="25" t="n">
        <v>0</v>
      </c>
    </row>
    <row r="7490" customFormat="false" ht="15" hidden="false" customHeight="false" outlineLevel="0" collapsed="false">
      <c r="A7490" s="25" t="s">
        <v>6426</v>
      </c>
      <c r="B7490" s="25" t="s">
        <v>106</v>
      </c>
      <c r="C7490" s="25" t="s">
        <v>170</v>
      </c>
      <c r="D7490" s="25" t="s">
        <v>5204</v>
      </c>
      <c r="E7490" s="25" t="s">
        <v>55</v>
      </c>
      <c r="F7490" s="25" t="s">
        <v>9513</v>
      </c>
      <c r="G7490" s="25" t="s">
        <v>9520</v>
      </c>
      <c r="H7490" s="25" t="n">
        <v>0</v>
      </c>
    </row>
    <row r="7491" customFormat="false" ht="15" hidden="false" customHeight="false" outlineLevel="0" collapsed="false">
      <c r="A7491" s="25" t="s">
        <v>6427</v>
      </c>
      <c r="B7491" s="25" t="s">
        <v>106</v>
      </c>
      <c r="C7491" s="25" t="s">
        <v>160</v>
      </c>
      <c r="D7491" s="25" t="s">
        <v>494</v>
      </c>
      <c r="E7491" s="25" t="s">
        <v>54</v>
      </c>
      <c r="F7491" s="25" t="s">
        <v>9513</v>
      </c>
      <c r="G7491" s="25" t="s">
        <v>9514</v>
      </c>
      <c r="H7491" s="25" t="n">
        <v>3250</v>
      </c>
    </row>
    <row r="7492" customFormat="false" ht="15" hidden="false" customHeight="false" outlineLevel="0" collapsed="false">
      <c r="A7492" s="25" t="s">
        <v>7606</v>
      </c>
      <c r="B7492" s="25" t="s">
        <v>112</v>
      </c>
      <c r="C7492" s="25" t="s">
        <v>178</v>
      </c>
      <c r="D7492" s="25" t="s">
        <v>433</v>
      </c>
      <c r="E7492" s="25" t="s">
        <v>55</v>
      </c>
      <c r="F7492" s="25" t="s">
        <v>9513</v>
      </c>
      <c r="G7492" s="25" t="s">
        <v>9484</v>
      </c>
      <c r="H7492" s="25" t="n">
        <v>0</v>
      </c>
    </row>
    <row r="7493" customFormat="false" ht="15" hidden="false" customHeight="false" outlineLevel="0" collapsed="false">
      <c r="A7493" s="25" t="s">
        <v>7954</v>
      </c>
      <c r="B7493" s="25" t="s">
        <v>114</v>
      </c>
      <c r="C7493" s="25" t="s">
        <v>170</v>
      </c>
      <c r="E7493" s="25" t="s">
        <v>56</v>
      </c>
      <c r="F7493" s="25" t="s">
        <v>9513</v>
      </c>
    </row>
    <row r="7494" customFormat="false" ht="15" hidden="false" customHeight="false" outlineLevel="0" collapsed="false">
      <c r="A7494" s="25" t="s">
        <v>8381</v>
      </c>
      <c r="B7494" s="25" t="s">
        <v>113</v>
      </c>
      <c r="C7494" s="25" t="s">
        <v>186</v>
      </c>
      <c r="D7494" s="25" t="s">
        <v>195</v>
      </c>
      <c r="E7494" s="25" t="s">
        <v>56</v>
      </c>
      <c r="F7494" s="25" t="s">
        <v>9513</v>
      </c>
    </row>
    <row r="7495" customFormat="false" ht="15" hidden="false" customHeight="false" outlineLevel="0" collapsed="false">
      <c r="A7495" s="25" t="s">
        <v>6722</v>
      </c>
      <c r="B7495" s="25" t="s">
        <v>107</v>
      </c>
      <c r="C7495" s="25" t="s">
        <v>186</v>
      </c>
      <c r="E7495" s="25" t="s">
        <v>56</v>
      </c>
      <c r="F7495" s="25" t="s">
        <v>9513</v>
      </c>
    </row>
    <row r="7496" customFormat="false" ht="15" hidden="false" customHeight="false" outlineLevel="0" collapsed="false">
      <c r="A7496" s="25" t="s">
        <v>6723</v>
      </c>
      <c r="B7496" s="25" t="s">
        <v>107</v>
      </c>
      <c r="C7496" s="25" t="s">
        <v>160</v>
      </c>
      <c r="D7496" s="25" t="s">
        <v>636</v>
      </c>
      <c r="E7496" s="25" t="s">
        <v>55</v>
      </c>
      <c r="F7496" s="25" t="s">
        <v>9513</v>
      </c>
      <c r="G7496" s="25" t="s">
        <v>9516</v>
      </c>
      <c r="H7496" s="25" t="n">
        <v>0</v>
      </c>
    </row>
    <row r="7497" customFormat="false" ht="15" hidden="false" customHeight="false" outlineLevel="0" collapsed="false">
      <c r="A7497" s="25" t="s">
        <v>8686</v>
      </c>
      <c r="B7497" s="25" t="s">
        <v>116</v>
      </c>
      <c r="C7497" s="25" t="s">
        <v>160</v>
      </c>
      <c r="D7497" s="25" t="s">
        <v>3075</v>
      </c>
      <c r="E7497" s="25" t="s">
        <v>55</v>
      </c>
      <c r="F7497" s="25" t="s">
        <v>9513</v>
      </c>
      <c r="G7497" s="25" t="s">
        <v>9525</v>
      </c>
      <c r="H7497" s="25" t="n">
        <v>0</v>
      </c>
    </row>
    <row r="7498" customFormat="false" ht="15" hidden="false" customHeight="false" outlineLevel="0" collapsed="false">
      <c r="A7498" s="25" t="s">
        <v>1419</v>
      </c>
      <c r="B7498" s="25" t="s">
        <v>73</v>
      </c>
      <c r="C7498" s="25" t="s">
        <v>160</v>
      </c>
      <c r="D7498" s="25" t="s">
        <v>169</v>
      </c>
      <c r="E7498" s="25" t="s">
        <v>55</v>
      </c>
      <c r="F7498" s="25" t="s">
        <v>9513</v>
      </c>
      <c r="G7498" s="25" t="s">
        <v>9471</v>
      </c>
      <c r="H7498" s="25" t="n">
        <v>0</v>
      </c>
    </row>
    <row r="7499" customFormat="false" ht="15" hidden="false" customHeight="false" outlineLevel="0" collapsed="false">
      <c r="A7499" s="25" t="s">
        <v>1420</v>
      </c>
      <c r="B7499" s="25" t="s">
        <v>73</v>
      </c>
      <c r="C7499" s="25" t="s">
        <v>170</v>
      </c>
      <c r="D7499" s="25" t="s">
        <v>245</v>
      </c>
      <c r="E7499" s="25" t="s">
        <v>54</v>
      </c>
      <c r="F7499" s="25" t="s">
        <v>9513</v>
      </c>
      <c r="G7499" s="25" t="s">
        <v>9526</v>
      </c>
      <c r="H7499" s="25" t="n">
        <v>978</v>
      </c>
    </row>
    <row r="7500" customFormat="false" ht="15" hidden="false" customHeight="false" outlineLevel="0" collapsed="false">
      <c r="A7500" s="25" t="s">
        <v>6044</v>
      </c>
      <c r="B7500" s="25" t="s">
        <v>97</v>
      </c>
      <c r="C7500" s="25" t="s">
        <v>148</v>
      </c>
      <c r="D7500" s="25" t="s">
        <v>445</v>
      </c>
      <c r="E7500" s="25" t="s">
        <v>54</v>
      </c>
      <c r="F7500" s="25" t="s">
        <v>9513</v>
      </c>
      <c r="G7500" s="25" t="s">
        <v>9472</v>
      </c>
      <c r="H7500" s="25" t="n">
        <v>49</v>
      </c>
    </row>
    <row r="7501" customFormat="false" ht="15" hidden="false" customHeight="false" outlineLevel="0" collapsed="false">
      <c r="A7501" s="25" t="s">
        <v>1752</v>
      </c>
      <c r="B7501" s="25" t="s">
        <v>71</v>
      </c>
      <c r="C7501" s="25" t="s">
        <v>148</v>
      </c>
      <c r="D7501" s="25" t="s">
        <v>176</v>
      </c>
      <c r="E7501" s="25" t="s">
        <v>54</v>
      </c>
      <c r="F7501" s="25" t="s">
        <v>9513</v>
      </c>
      <c r="G7501" s="25" t="s">
        <v>9524</v>
      </c>
      <c r="H7501" s="25" t="n">
        <v>49</v>
      </c>
    </row>
    <row r="7502" customFormat="false" ht="15" hidden="false" customHeight="false" outlineLevel="0" collapsed="false">
      <c r="A7502" s="25" t="s">
        <v>7315</v>
      </c>
      <c r="B7502" s="25" t="s">
        <v>104</v>
      </c>
      <c r="C7502" s="25" t="s">
        <v>178</v>
      </c>
      <c r="D7502" s="25" t="s">
        <v>1351</v>
      </c>
      <c r="E7502" s="25" t="s">
        <v>55</v>
      </c>
      <c r="F7502" s="25" t="s">
        <v>9513</v>
      </c>
      <c r="G7502" s="25" t="s">
        <v>9522</v>
      </c>
      <c r="H7502" s="25" t="n">
        <v>0</v>
      </c>
    </row>
    <row r="7503" customFormat="false" ht="15" hidden="false" customHeight="false" outlineLevel="0" collapsed="false">
      <c r="A7503" s="25" t="s">
        <v>7316</v>
      </c>
      <c r="B7503" s="25" t="s">
        <v>104</v>
      </c>
      <c r="C7503" s="25" t="s">
        <v>186</v>
      </c>
      <c r="D7503" s="25" t="s">
        <v>195</v>
      </c>
      <c r="E7503" s="25" t="s">
        <v>54</v>
      </c>
      <c r="F7503" s="25" t="s">
        <v>9513</v>
      </c>
      <c r="G7503" s="25" t="s">
        <v>9474</v>
      </c>
      <c r="H7503" s="25" t="n">
        <v>563</v>
      </c>
    </row>
    <row r="7504" customFormat="false" ht="15" hidden="false" customHeight="false" outlineLevel="0" collapsed="false">
      <c r="A7504" s="25" t="s">
        <v>4597</v>
      </c>
      <c r="B7504" s="25" t="s">
        <v>86</v>
      </c>
      <c r="C7504" s="25" t="s">
        <v>170</v>
      </c>
      <c r="D7504" s="25" t="s">
        <v>1049</v>
      </c>
      <c r="E7504" s="25" t="s">
        <v>55</v>
      </c>
      <c r="F7504" s="25" t="s">
        <v>9513</v>
      </c>
      <c r="G7504" s="25" t="s">
        <v>9521</v>
      </c>
      <c r="H7504" s="25" t="n">
        <v>0</v>
      </c>
    </row>
    <row r="7505" customFormat="false" ht="15" hidden="false" customHeight="false" outlineLevel="0" collapsed="false">
      <c r="A7505" s="25" t="s">
        <v>4598</v>
      </c>
      <c r="B7505" s="25" t="s">
        <v>86</v>
      </c>
      <c r="C7505" s="25" t="s">
        <v>148</v>
      </c>
      <c r="D7505" s="25" t="s">
        <v>3511</v>
      </c>
      <c r="E7505" s="25" t="s">
        <v>55</v>
      </c>
      <c r="F7505" s="25" t="s">
        <v>9513</v>
      </c>
      <c r="G7505" s="25" t="s">
        <v>9515</v>
      </c>
      <c r="H7505" s="25" t="n">
        <v>0</v>
      </c>
    </row>
    <row r="7506" customFormat="false" ht="15" hidden="false" customHeight="false" outlineLevel="0" collapsed="false">
      <c r="A7506" s="25" t="s">
        <v>4599</v>
      </c>
      <c r="B7506" s="25" t="s">
        <v>86</v>
      </c>
      <c r="C7506" s="25" t="s">
        <v>148</v>
      </c>
      <c r="D7506" s="25" t="s">
        <v>1371</v>
      </c>
      <c r="E7506" s="25" t="s">
        <v>54</v>
      </c>
      <c r="F7506" s="25" t="s">
        <v>9513</v>
      </c>
      <c r="G7506" s="25" t="s">
        <v>9524</v>
      </c>
      <c r="H7506" s="25" t="n">
        <v>53</v>
      </c>
    </row>
    <row r="7507" customFormat="false" ht="15" hidden="false" customHeight="false" outlineLevel="0" collapsed="false">
      <c r="A7507" s="25" t="s">
        <v>833</v>
      </c>
      <c r="B7507" s="25" t="s">
        <v>70</v>
      </c>
      <c r="C7507" s="25" t="s">
        <v>170</v>
      </c>
      <c r="D7507" s="25" t="s">
        <v>245</v>
      </c>
      <c r="E7507" s="25" t="s">
        <v>54</v>
      </c>
      <c r="F7507" s="25" t="s">
        <v>9514</v>
      </c>
      <c r="G7507" s="25" t="s">
        <v>9526</v>
      </c>
      <c r="H7507" s="25" t="n">
        <v>1168</v>
      </c>
    </row>
    <row r="7508" customFormat="false" ht="15" hidden="false" customHeight="false" outlineLevel="0" collapsed="false">
      <c r="A7508" s="25" t="s">
        <v>4056</v>
      </c>
      <c r="B7508" s="25" t="s">
        <v>87</v>
      </c>
      <c r="C7508" s="25" t="s">
        <v>186</v>
      </c>
      <c r="D7508" s="25" t="s">
        <v>1055</v>
      </c>
      <c r="E7508" s="25" t="s">
        <v>54</v>
      </c>
      <c r="F7508" s="25" t="s">
        <v>9514</v>
      </c>
      <c r="G7508" s="25" t="s">
        <v>9446</v>
      </c>
      <c r="H7508" s="25" t="n">
        <v>560</v>
      </c>
    </row>
    <row r="7509" customFormat="false" ht="15" hidden="false" customHeight="false" outlineLevel="0" collapsed="false">
      <c r="A7509" s="25" t="s">
        <v>5536</v>
      </c>
      <c r="B7509" s="25" t="s">
        <v>94</v>
      </c>
      <c r="C7509" s="25" t="s">
        <v>170</v>
      </c>
      <c r="D7509" s="25" t="s">
        <v>1690</v>
      </c>
      <c r="E7509" s="25" t="s">
        <v>55</v>
      </c>
      <c r="F7509" s="25" t="s">
        <v>9514</v>
      </c>
      <c r="G7509" s="25" t="s">
        <v>9490</v>
      </c>
      <c r="H7509" s="25" t="n">
        <v>0</v>
      </c>
    </row>
    <row r="7510" customFormat="false" ht="15" hidden="false" customHeight="false" outlineLevel="0" collapsed="false">
      <c r="A7510" s="25" t="s">
        <v>2412</v>
      </c>
      <c r="B7510" s="25" t="s">
        <v>80</v>
      </c>
      <c r="C7510" s="25" t="s">
        <v>9107</v>
      </c>
      <c r="D7510" s="25" t="s">
        <v>176</v>
      </c>
      <c r="E7510" s="25" t="s">
        <v>55</v>
      </c>
      <c r="F7510" s="25" t="s">
        <v>9514</v>
      </c>
      <c r="G7510" s="25" t="s">
        <v>9515</v>
      </c>
      <c r="H7510" s="25" t="n">
        <v>0</v>
      </c>
    </row>
    <row r="7511" customFormat="false" ht="15" hidden="false" customHeight="false" outlineLevel="0" collapsed="false">
      <c r="A7511" s="25" t="s">
        <v>2413</v>
      </c>
      <c r="B7511" s="25" t="s">
        <v>80</v>
      </c>
      <c r="C7511" s="25" t="s">
        <v>148</v>
      </c>
      <c r="D7511" s="25" t="s">
        <v>151</v>
      </c>
      <c r="E7511" s="25" t="s">
        <v>55</v>
      </c>
      <c r="F7511" s="25" t="s">
        <v>9514</v>
      </c>
      <c r="G7511" s="25" t="s">
        <v>9521</v>
      </c>
      <c r="H7511" s="25" t="n">
        <v>0</v>
      </c>
    </row>
    <row r="7512" customFormat="false" ht="15" hidden="false" customHeight="false" outlineLevel="0" collapsed="false">
      <c r="A7512" s="25" t="s">
        <v>2414</v>
      </c>
      <c r="B7512" s="25" t="s">
        <v>80</v>
      </c>
      <c r="C7512" s="25" t="s">
        <v>9107</v>
      </c>
      <c r="D7512" s="25" t="s">
        <v>237</v>
      </c>
      <c r="E7512" s="25" t="s">
        <v>54</v>
      </c>
      <c r="F7512" s="25" t="s">
        <v>9514</v>
      </c>
      <c r="G7512" s="25" t="s">
        <v>9516</v>
      </c>
      <c r="H7512" s="25" t="n">
        <v>4810</v>
      </c>
    </row>
    <row r="7513" customFormat="false" ht="15" hidden="false" customHeight="false" outlineLevel="0" collapsed="false">
      <c r="A7513" s="25" t="s">
        <v>5803</v>
      </c>
      <c r="B7513" s="25" t="s">
        <v>96</v>
      </c>
      <c r="C7513" s="25" t="s">
        <v>148</v>
      </c>
      <c r="D7513" s="25" t="s">
        <v>3511</v>
      </c>
      <c r="E7513" s="25" t="s">
        <v>55</v>
      </c>
      <c r="F7513" s="25" t="s">
        <v>9514</v>
      </c>
      <c r="G7513" s="25" t="s">
        <v>9421</v>
      </c>
      <c r="H7513" s="25" t="n">
        <v>0</v>
      </c>
    </row>
    <row r="7514" customFormat="false" ht="15" hidden="false" customHeight="false" outlineLevel="0" collapsed="false">
      <c r="A7514" s="25" t="s">
        <v>5804</v>
      </c>
      <c r="B7514" s="25" t="s">
        <v>96</v>
      </c>
      <c r="C7514" s="25" t="s">
        <v>9107</v>
      </c>
      <c r="D7514" s="25" t="s">
        <v>421</v>
      </c>
      <c r="E7514" s="25" t="s">
        <v>54</v>
      </c>
      <c r="F7514" s="25" t="s">
        <v>9514</v>
      </c>
      <c r="G7514" s="25" t="s">
        <v>9524</v>
      </c>
      <c r="H7514" s="25" t="n">
        <v>4521</v>
      </c>
    </row>
    <row r="7515" customFormat="false" ht="15" hidden="false" customHeight="false" outlineLevel="0" collapsed="false">
      <c r="A7515" s="25" t="s">
        <v>4197</v>
      </c>
      <c r="B7515" s="25" t="s">
        <v>89</v>
      </c>
      <c r="C7515" s="25" t="s">
        <v>186</v>
      </c>
      <c r="D7515" s="25" t="s">
        <v>1795</v>
      </c>
      <c r="E7515" s="25" t="s">
        <v>55</v>
      </c>
      <c r="F7515" s="25" t="s">
        <v>9514</v>
      </c>
      <c r="G7515" s="25" t="s">
        <v>9516</v>
      </c>
      <c r="H7515" s="25" t="n">
        <v>0</v>
      </c>
    </row>
    <row r="7516" customFormat="false" ht="15" hidden="false" customHeight="false" outlineLevel="0" collapsed="false">
      <c r="A7516" s="25" t="s">
        <v>4198</v>
      </c>
      <c r="B7516" s="25" t="s">
        <v>89</v>
      </c>
      <c r="C7516" s="25" t="s">
        <v>170</v>
      </c>
      <c r="D7516" s="25" t="s">
        <v>452</v>
      </c>
      <c r="E7516" s="25" t="s">
        <v>55</v>
      </c>
      <c r="F7516" s="25" t="s">
        <v>9514</v>
      </c>
      <c r="G7516" s="25" t="s">
        <v>9515</v>
      </c>
      <c r="H7516" s="25" t="n">
        <v>0</v>
      </c>
    </row>
    <row r="7517" customFormat="false" ht="15" hidden="false" customHeight="false" outlineLevel="0" collapsed="false">
      <c r="A7517" s="25" t="s">
        <v>6428</v>
      </c>
      <c r="B7517" s="25" t="s">
        <v>106</v>
      </c>
      <c r="C7517" s="25" t="s">
        <v>170</v>
      </c>
      <c r="D7517" s="25" t="s">
        <v>428</v>
      </c>
      <c r="E7517" s="25" t="s">
        <v>54</v>
      </c>
      <c r="F7517" s="25" t="s">
        <v>9514</v>
      </c>
      <c r="G7517" s="25" t="s">
        <v>9515</v>
      </c>
      <c r="H7517" s="25" t="n">
        <v>881</v>
      </c>
    </row>
    <row r="7518" customFormat="false" ht="15" hidden="false" customHeight="false" outlineLevel="0" collapsed="false">
      <c r="A7518" s="25" t="s">
        <v>7607</v>
      </c>
      <c r="B7518" s="25" t="s">
        <v>112</v>
      </c>
      <c r="C7518" s="25" t="s">
        <v>186</v>
      </c>
      <c r="D7518" s="25" t="s">
        <v>1187</v>
      </c>
      <c r="E7518" s="25" t="s">
        <v>55</v>
      </c>
      <c r="F7518" s="25" t="s">
        <v>9514</v>
      </c>
      <c r="G7518" s="25" t="s">
        <v>9487</v>
      </c>
      <c r="H7518" s="25" t="n">
        <v>0</v>
      </c>
    </row>
    <row r="7519" customFormat="false" ht="15" hidden="false" customHeight="false" outlineLevel="0" collapsed="false">
      <c r="A7519" s="25" t="s">
        <v>3181</v>
      </c>
      <c r="B7519" s="25" t="s">
        <v>76</v>
      </c>
      <c r="C7519" s="25" t="s">
        <v>186</v>
      </c>
      <c r="D7519" s="25" t="s">
        <v>184</v>
      </c>
      <c r="E7519" s="25" t="s">
        <v>54</v>
      </c>
      <c r="F7519" s="25" t="s">
        <v>9514</v>
      </c>
      <c r="G7519" s="25" t="s">
        <v>9522</v>
      </c>
      <c r="H7519" s="25" t="n">
        <v>472</v>
      </c>
    </row>
    <row r="7520" customFormat="false" ht="15" hidden="false" customHeight="false" outlineLevel="0" collapsed="false">
      <c r="A7520" s="25" t="s">
        <v>7955</v>
      </c>
      <c r="B7520" s="25" t="s">
        <v>114</v>
      </c>
      <c r="C7520" s="25" t="s">
        <v>186</v>
      </c>
      <c r="D7520" s="25" t="s">
        <v>2754</v>
      </c>
      <c r="E7520" s="25" t="s">
        <v>54</v>
      </c>
      <c r="F7520" s="25" t="s">
        <v>9514</v>
      </c>
      <c r="G7520" s="25" t="s">
        <v>9484</v>
      </c>
      <c r="H7520" s="25" t="n">
        <v>562</v>
      </c>
    </row>
    <row r="7521" customFormat="false" ht="15" hidden="false" customHeight="false" outlineLevel="0" collapsed="false">
      <c r="A7521" s="25" t="s">
        <v>1138</v>
      </c>
      <c r="B7521" s="25" t="s">
        <v>72</v>
      </c>
      <c r="C7521" s="25" t="s">
        <v>186</v>
      </c>
      <c r="D7521" s="25" t="s">
        <v>184</v>
      </c>
      <c r="E7521" s="25" t="s">
        <v>55</v>
      </c>
      <c r="F7521" s="25" t="s">
        <v>9514</v>
      </c>
      <c r="G7521" s="25" t="s">
        <v>9520</v>
      </c>
      <c r="H7521" s="25" t="n">
        <v>0</v>
      </c>
    </row>
    <row r="7522" customFormat="false" ht="15" hidden="false" customHeight="false" outlineLevel="0" collapsed="false">
      <c r="A7522" s="25" t="s">
        <v>1139</v>
      </c>
      <c r="B7522" s="25" t="s">
        <v>72</v>
      </c>
      <c r="C7522" s="25" t="s">
        <v>148</v>
      </c>
      <c r="D7522" s="25" t="s">
        <v>251</v>
      </c>
      <c r="E7522" s="25" t="s">
        <v>54</v>
      </c>
      <c r="F7522" s="25" t="s">
        <v>9514</v>
      </c>
      <c r="G7522" s="25" t="s">
        <v>9517</v>
      </c>
      <c r="H7522" s="25" t="n">
        <v>42</v>
      </c>
    </row>
    <row r="7523" customFormat="false" ht="15" hidden="false" customHeight="false" outlineLevel="0" collapsed="false">
      <c r="A7523" s="25" t="s">
        <v>3454</v>
      </c>
      <c r="B7523" s="25" t="s">
        <v>77</v>
      </c>
      <c r="C7523" s="25" t="s">
        <v>9107</v>
      </c>
      <c r="D7523" s="25" t="s">
        <v>225</v>
      </c>
      <c r="E7523" s="25" t="s">
        <v>55</v>
      </c>
      <c r="F7523" s="25" t="s">
        <v>9514</v>
      </c>
      <c r="G7523" s="25" t="s">
        <v>9516</v>
      </c>
      <c r="H7523" s="25" t="n">
        <v>0</v>
      </c>
    </row>
    <row r="7524" customFormat="false" ht="15" hidden="false" customHeight="false" outlineLevel="0" collapsed="false">
      <c r="A7524" s="25" t="s">
        <v>3455</v>
      </c>
      <c r="B7524" s="25" t="s">
        <v>77</v>
      </c>
      <c r="C7524" s="25" t="s">
        <v>186</v>
      </c>
      <c r="D7524" s="25" t="s">
        <v>237</v>
      </c>
      <c r="E7524" s="25" t="s">
        <v>54</v>
      </c>
      <c r="F7524" s="25" t="s">
        <v>9514</v>
      </c>
      <c r="G7524" s="25" t="s">
        <v>9499</v>
      </c>
      <c r="H7524" s="25" t="n">
        <v>615</v>
      </c>
    </row>
    <row r="7525" customFormat="false" ht="15" hidden="false" customHeight="false" outlineLevel="0" collapsed="false">
      <c r="A7525" s="25" t="s">
        <v>3724</v>
      </c>
      <c r="B7525" s="25" t="s">
        <v>79</v>
      </c>
      <c r="C7525" s="25" t="s">
        <v>170</v>
      </c>
      <c r="D7525" s="25" t="s">
        <v>145</v>
      </c>
      <c r="E7525" s="25" t="s">
        <v>55</v>
      </c>
      <c r="F7525" s="25" t="s">
        <v>9514</v>
      </c>
      <c r="G7525" s="25" t="s">
        <v>9496</v>
      </c>
      <c r="H7525" s="25" t="n">
        <v>0</v>
      </c>
    </row>
    <row r="7526" customFormat="false" ht="15" hidden="false" customHeight="false" outlineLevel="0" collapsed="false">
      <c r="A7526" s="25" t="s">
        <v>6900</v>
      </c>
      <c r="B7526" s="25" t="s">
        <v>105</v>
      </c>
      <c r="C7526" s="25" t="s">
        <v>160</v>
      </c>
      <c r="D7526" s="25" t="s">
        <v>2754</v>
      </c>
      <c r="E7526" s="25" t="s">
        <v>55</v>
      </c>
      <c r="F7526" s="25" t="s">
        <v>9514</v>
      </c>
      <c r="G7526" s="25" t="s">
        <v>9523</v>
      </c>
      <c r="H7526" s="25" t="n">
        <v>0</v>
      </c>
    </row>
    <row r="7527" customFormat="false" ht="15" hidden="false" customHeight="false" outlineLevel="0" collapsed="false">
      <c r="A7527" s="25" t="s">
        <v>1753</v>
      </c>
      <c r="B7527" s="25" t="s">
        <v>71</v>
      </c>
      <c r="C7527" s="25" t="s">
        <v>148</v>
      </c>
      <c r="D7527" s="25" t="s">
        <v>231</v>
      </c>
      <c r="E7527" s="25" t="s">
        <v>54</v>
      </c>
      <c r="F7527" s="25" t="s">
        <v>9514</v>
      </c>
      <c r="G7527" s="25" t="s">
        <v>9522</v>
      </c>
      <c r="H7527" s="25" t="n">
        <v>58</v>
      </c>
    </row>
    <row r="7528" customFormat="false" ht="15" hidden="false" customHeight="false" outlineLevel="0" collapsed="false">
      <c r="A7528" s="25" t="s">
        <v>7317</v>
      </c>
      <c r="B7528" s="25" t="s">
        <v>104</v>
      </c>
      <c r="C7528" s="25" t="s">
        <v>178</v>
      </c>
      <c r="E7528" s="25" t="s">
        <v>56</v>
      </c>
      <c r="F7528" s="25" t="s">
        <v>9514</v>
      </c>
    </row>
    <row r="7529" customFormat="false" ht="15" hidden="false" customHeight="false" outlineLevel="0" collapsed="false">
      <c r="A7529" s="25" t="s">
        <v>7318</v>
      </c>
      <c r="B7529" s="25" t="s">
        <v>104</v>
      </c>
      <c r="C7529" s="25" t="s">
        <v>148</v>
      </c>
      <c r="D7529" s="25" t="s">
        <v>609</v>
      </c>
      <c r="E7529" s="25" t="s">
        <v>55</v>
      </c>
      <c r="F7529" s="25" t="s">
        <v>9514</v>
      </c>
      <c r="G7529" s="25" t="s">
        <v>9421</v>
      </c>
      <c r="H7529" s="25" t="n">
        <v>0</v>
      </c>
    </row>
    <row r="7530" customFormat="false" ht="15" hidden="false" customHeight="false" outlineLevel="0" collapsed="false">
      <c r="A7530" s="25" t="s">
        <v>9032</v>
      </c>
      <c r="B7530" s="25" t="s">
        <v>115</v>
      </c>
      <c r="C7530" s="25" t="s">
        <v>178</v>
      </c>
      <c r="D7530" s="25" t="s">
        <v>428</v>
      </c>
      <c r="E7530" s="25" t="s">
        <v>55</v>
      </c>
      <c r="F7530" s="25" t="s">
        <v>9514</v>
      </c>
      <c r="G7530" s="25" t="s">
        <v>9523</v>
      </c>
      <c r="H7530" s="25" t="n">
        <v>0</v>
      </c>
    </row>
    <row r="7531" customFormat="false" ht="15" hidden="false" customHeight="false" outlineLevel="0" collapsed="false">
      <c r="A7531" s="25" t="s">
        <v>9033</v>
      </c>
      <c r="B7531" s="25" t="s">
        <v>115</v>
      </c>
      <c r="C7531" s="25" t="s">
        <v>9107</v>
      </c>
      <c r="D7531" s="25" t="s">
        <v>1351</v>
      </c>
      <c r="E7531" s="25" t="s">
        <v>54</v>
      </c>
      <c r="F7531" s="25" t="s">
        <v>9514</v>
      </c>
      <c r="G7531" s="25" t="s">
        <v>9515</v>
      </c>
      <c r="H7531" s="25" t="n">
        <v>4882</v>
      </c>
    </row>
    <row r="7532" customFormat="false" ht="15" hidden="false" customHeight="false" outlineLevel="0" collapsed="false">
      <c r="A7532" s="25" t="s">
        <v>578</v>
      </c>
      <c r="B7532" s="25" t="s">
        <v>69</v>
      </c>
      <c r="C7532" s="25" t="s">
        <v>148</v>
      </c>
      <c r="D7532" s="25" t="s">
        <v>180</v>
      </c>
      <c r="E7532" s="25" t="s">
        <v>55</v>
      </c>
      <c r="F7532" s="25" t="s">
        <v>9515</v>
      </c>
      <c r="G7532" s="25" t="s">
        <v>9524</v>
      </c>
      <c r="H7532" s="25" t="n">
        <v>0</v>
      </c>
    </row>
    <row r="7533" customFormat="false" ht="15" hidden="false" customHeight="false" outlineLevel="0" collapsed="false">
      <c r="A7533" s="25" t="s">
        <v>5262</v>
      </c>
      <c r="B7533" s="25" t="s">
        <v>95</v>
      </c>
      <c r="C7533" s="25" t="s">
        <v>9107</v>
      </c>
      <c r="D7533" s="25" t="s">
        <v>251</v>
      </c>
      <c r="E7533" s="25" t="s">
        <v>56</v>
      </c>
      <c r="F7533" s="25" t="s">
        <v>9515</v>
      </c>
    </row>
    <row r="7534" customFormat="false" ht="15" hidden="false" customHeight="false" outlineLevel="0" collapsed="false">
      <c r="A7534" s="25" t="s">
        <v>5263</v>
      </c>
      <c r="B7534" s="25" t="s">
        <v>95</v>
      </c>
      <c r="C7534" s="25" t="s">
        <v>178</v>
      </c>
      <c r="D7534" s="25" t="s">
        <v>3373</v>
      </c>
      <c r="E7534" s="25" t="s">
        <v>55</v>
      </c>
      <c r="F7534" s="25" t="s">
        <v>9515</v>
      </c>
      <c r="G7534" s="25" t="s">
        <v>9524</v>
      </c>
      <c r="H7534" s="25" t="n">
        <v>0</v>
      </c>
    </row>
    <row r="7535" customFormat="false" ht="15" hidden="false" customHeight="false" outlineLevel="0" collapsed="false">
      <c r="A7535" s="25" t="s">
        <v>834</v>
      </c>
      <c r="B7535" s="25" t="s">
        <v>70</v>
      </c>
      <c r="C7535" s="25" t="s">
        <v>160</v>
      </c>
      <c r="D7535" s="25" t="s">
        <v>225</v>
      </c>
      <c r="E7535" s="25" t="s">
        <v>55</v>
      </c>
      <c r="F7535" s="25" t="s">
        <v>9515</v>
      </c>
      <c r="G7535" s="25" t="s">
        <v>9517</v>
      </c>
      <c r="H7535" s="25" t="n">
        <v>0</v>
      </c>
    </row>
    <row r="7536" customFormat="false" ht="15" hidden="false" customHeight="false" outlineLevel="0" collapsed="false">
      <c r="A7536" s="25" t="s">
        <v>5537</v>
      </c>
      <c r="B7536" s="25" t="s">
        <v>94</v>
      </c>
      <c r="C7536" s="25" t="s">
        <v>178</v>
      </c>
      <c r="D7536" s="25" t="s">
        <v>484</v>
      </c>
      <c r="E7536" s="25" t="s">
        <v>55</v>
      </c>
      <c r="F7536" s="25" t="s">
        <v>9515</v>
      </c>
      <c r="G7536" s="25" t="s">
        <v>9525</v>
      </c>
      <c r="H7536" s="25" t="n">
        <v>0</v>
      </c>
    </row>
    <row r="7537" customFormat="false" ht="15" hidden="false" customHeight="false" outlineLevel="0" collapsed="false">
      <c r="A7537" s="25" t="s">
        <v>5538</v>
      </c>
      <c r="B7537" s="25" t="s">
        <v>94</v>
      </c>
      <c r="C7537" s="25" t="s">
        <v>9107</v>
      </c>
      <c r="D7537" s="25" t="s">
        <v>1189</v>
      </c>
      <c r="E7537" s="25" t="s">
        <v>54</v>
      </c>
      <c r="F7537" s="25" t="s">
        <v>9515</v>
      </c>
      <c r="G7537" s="25" t="s">
        <v>9421</v>
      </c>
      <c r="H7537" s="25" t="n">
        <v>5113</v>
      </c>
    </row>
    <row r="7538" customFormat="false" ht="15" hidden="false" customHeight="false" outlineLevel="0" collapsed="false">
      <c r="A7538" s="25" t="s">
        <v>2415</v>
      </c>
      <c r="B7538" s="25" t="s">
        <v>80</v>
      </c>
      <c r="C7538" s="25" t="s">
        <v>170</v>
      </c>
      <c r="D7538" s="25" t="s">
        <v>145</v>
      </c>
      <c r="E7538" s="25" t="s">
        <v>54</v>
      </c>
      <c r="F7538" s="25" t="s">
        <v>9515</v>
      </c>
      <c r="G7538" s="25" t="s">
        <v>9517</v>
      </c>
      <c r="H7538" s="25" t="n">
        <v>1154</v>
      </c>
    </row>
    <row r="7539" customFormat="false" ht="15" hidden="false" customHeight="false" outlineLevel="0" collapsed="false">
      <c r="A7539" s="25" t="s">
        <v>2416</v>
      </c>
      <c r="B7539" s="25" t="s">
        <v>80</v>
      </c>
      <c r="C7539" s="25" t="s">
        <v>9107</v>
      </c>
      <c r="D7539" s="25" t="s">
        <v>237</v>
      </c>
      <c r="E7539" s="25" t="s">
        <v>54</v>
      </c>
      <c r="F7539" s="25" t="s">
        <v>9515</v>
      </c>
      <c r="G7539" s="25" t="s">
        <v>9517</v>
      </c>
      <c r="H7539" s="25" t="n">
        <v>4885</v>
      </c>
    </row>
    <row r="7540" customFormat="false" ht="15" hidden="false" customHeight="false" outlineLevel="0" collapsed="false">
      <c r="A7540" s="25" t="s">
        <v>2417</v>
      </c>
      <c r="B7540" s="25" t="s">
        <v>80</v>
      </c>
      <c r="C7540" s="25" t="s">
        <v>9107</v>
      </c>
      <c r="D7540" s="25" t="s">
        <v>225</v>
      </c>
      <c r="E7540" s="25" t="s">
        <v>54</v>
      </c>
      <c r="F7540" s="25" t="s">
        <v>9515</v>
      </c>
      <c r="G7540" s="25" t="s">
        <v>9517</v>
      </c>
      <c r="H7540" s="25" t="n">
        <v>4936</v>
      </c>
    </row>
    <row r="7541" customFormat="false" ht="15" hidden="false" customHeight="false" outlineLevel="0" collapsed="false">
      <c r="A7541" s="25" t="s">
        <v>5805</v>
      </c>
      <c r="B7541" s="25" t="s">
        <v>96</v>
      </c>
      <c r="C7541" s="25" t="s">
        <v>170</v>
      </c>
      <c r="D7541" s="25" t="s">
        <v>218</v>
      </c>
      <c r="E7541" s="25" t="s">
        <v>54</v>
      </c>
      <c r="F7541" s="25" t="s">
        <v>9515</v>
      </c>
      <c r="G7541" s="25" t="s">
        <v>9527</v>
      </c>
      <c r="H7541" s="25" t="n">
        <v>1062</v>
      </c>
    </row>
    <row r="7542" customFormat="false" ht="15" hidden="false" customHeight="false" outlineLevel="0" collapsed="false">
      <c r="A7542" s="25" t="s">
        <v>2825</v>
      </c>
      <c r="B7542" s="25" t="s">
        <v>78</v>
      </c>
      <c r="C7542" s="25" t="s">
        <v>9107</v>
      </c>
      <c r="D7542" s="25" t="s">
        <v>191</v>
      </c>
      <c r="E7542" s="25" t="s">
        <v>55</v>
      </c>
      <c r="F7542" s="25" t="s">
        <v>9515</v>
      </c>
      <c r="G7542" s="25" t="s">
        <v>9519</v>
      </c>
      <c r="H7542" s="25" t="n">
        <v>0</v>
      </c>
    </row>
    <row r="7543" customFormat="false" ht="15" hidden="false" customHeight="false" outlineLevel="0" collapsed="false">
      <c r="A7543" s="25" t="s">
        <v>6429</v>
      </c>
      <c r="B7543" s="25" t="s">
        <v>106</v>
      </c>
      <c r="C7543" s="25" t="s">
        <v>148</v>
      </c>
      <c r="D7543" s="25" t="s">
        <v>2484</v>
      </c>
      <c r="E7543" s="25" t="s">
        <v>55</v>
      </c>
      <c r="F7543" s="25" t="s">
        <v>9515</v>
      </c>
      <c r="G7543" s="25" t="s">
        <v>9521</v>
      </c>
      <c r="H7543" s="25" t="n">
        <v>0</v>
      </c>
    </row>
    <row r="7544" customFormat="false" ht="15" hidden="false" customHeight="false" outlineLevel="0" collapsed="false">
      <c r="A7544" s="25" t="s">
        <v>6430</v>
      </c>
      <c r="B7544" s="25" t="s">
        <v>106</v>
      </c>
      <c r="C7544" s="25" t="s">
        <v>170</v>
      </c>
      <c r="D7544" s="25" t="s">
        <v>417</v>
      </c>
      <c r="E7544" s="25" t="s">
        <v>54</v>
      </c>
      <c r="F7544" s="25" t="s">
        <v>9515</v>
      </c>
      <c r="G7544" s="25" t="s">
        <v>9470</v>
      </c>
      <c r="H7544" s="25" t="n">
        <v>954</v>
      </c>
    </row>
    <row r="7545" customFormat="false" ht="15" hidden="false" customHeight="false" outlineLevel="0" collapsed="false">
      <c r="A7545" s="25" t="s">
        <v>8382</v>
      </c>
      <c r="B7545" s="25" t="s">
        <v>113</v>
      </c>
      <c r="C7545" s="25" t="s">
        <v>186</v>
      </c>
      <c r="D7545" s="25" t="s">
        <v>1187</v>
      </c>
      <c r="E7545" s="25" t="s">
        <v>55</v>
      </c>
      <c r="F7545" s="25" t="s">
        <v>9515</v>
      </c>
      <c r="G7545" s="25" t="s">
        <v>9523</v>
      </c>
      <c r="H7545" s="25" t="n">
        <v>0</v>
      </c>
    </row>
    <row r="7546" customFormat="false" ht="15" hidden="false" customHeight="false" outlineLevel="0" collapsed="false">
      <c r="A7546" s="25" t="s">
        <v>8383</v>
      </c>
      <c r="B7546" s="25" t="s">
        <v>113</v>
      </c>
      <c r="C7546" s="25" t="s">
        <v>186</v>
      </c>
      <c r="D7546" s="25" t="s">
        <v>1158</v>
      </c>
      <c r="E7546" s="25" t="s">
        <v>55</v>
      </c>
      <c r="F7546" s="25" t="s">
        <v>9515</v>
      </c>
      <c r="G7546" s="25" t="s">
        <v>9526</v>
      </c>
      <c r="H7546" s="25" t="n">
        <v>0</v>
      </c>
    </row>
    <row r="7547" customFormat="false" ht="15" hidden="false" customHeight="false" outlineLevel="0" collapsed="false">
      <c r="A7547" s="25" t="s">
        <v>8384</v>
      </c>
      <c r="B7547" s="25" t="s">
        <v>113</v>
      </c>
      <c r="C7547" s="25" t="s">
        <v>170</v>
      </c>
      <c r="D7547" s="25" t="s">
        <v>1351</v>
      </c>
      <c r="E7547" s="25" t="s">
        <v>54</v>
      </c>
      <c r="F7547" s="25" t="s">
        <v>9515</v>
      </c>
      <c r="G7547" s="25" t="s">
        <v>9517</v>
      </c>
      <c r="H7547" s="25" t="n">
        <v>868</v>
      </c>
    </row>
    <row r="7548" customFormat="false" ht="15" hidden="false" customHeight="false" outlineLevel="0" collapsed="false">
      <c r="A7548" s="25" t="s">
        <v>8385</v>
      </c>
      <c r="B7548" s="25" t="s">
        <v>113</v>
      </c>
      <c r="C7548" s="25" t="s">
        <v>178</v>
      </c>
      <c r="D7548" s="25" t="s">
        <v>1646</v>
      </c>
      <c r="E7548" s="25" t="s">
        <v>54</v>
      </c>
      <c r="F7548" s="25" t="s">
        <v>9515</v>
      </c>
      <c r="G7548" s="25" t="s">
        <v>9469</v>
      </c>
      <c r="H7548" s="25" t="n">
        <v>5867</v>
      </c>
    </row>
    <row r="7549" customFormat="false" ht="15" hidden="false" customHeight="false" outlineLevel="0" collapsed="false">
      <c r="A7549" s="25" t="s">
        <v>8386</v>
      </c>
      <c r="B7549" s="25" t="s">
        <v>113</v>
      </c>
      <c r="C7549" s="25" t="s">
        <v>9107</v>
      </c>
      <c r="D7549" s="25" t="s">
        <v>665</v>
      </c>
      <c r="E7549" s="25" t="s">
        <v>54</v>
      </c>
      <c r="F7549" s="25" t="s">
        <v>9515</v>
      </c>
      <c r="G7549" s="25" t="s">
        <v>9517</v>
      </c>
      <c r="H7549" s="25" t="n">
        <v>5344</v>
      </c>
    </row>
    <row r="7550" customFormat="false" ht="15" hidden="false" customHeight="false" outlineLevel="0" collapsed="false">
      <c r="A7550" s="25" t="s">
        <v>1140</v>
      </c>
      <c r="B7550" s="25" t="s">
        <v>72</v>
      </c>
      <c r="C7550" s="25" t="s">
        <v>148</v>
      </c>
      <c r="D7550" s="25" t="s">
        <v>167</v>
      </c>
      <c r="E7550" s="25" t="s">
        <v>55</v>
      </c>
      <c r="F7550" s="25" t="s">
        <v>9515</v>
      </c>
      <c r="G7550" s="25" t="s">
        <v>9521</v>
      </c>
      <c r="H7550" s="25" t="n">
        <v>0</v>
      </c>
    </row>
    <row r="7551" customFormat="false" ht="15" hidden="false" customHeight="false" outlineLevel="0" collapsed="false">
      <c r="A7551" s="25" t="s">
        <v>3456</v>
      </c>
      <c r="B7551" s="25" t="s">
        <v>77</v>
      </c>
      <c r="C7551" s="25" t="s">
        <v>178</v>
      </c>
      <c r="D7551" s="25" t="s">
        <v>240</v>
      </c>
      <c r="E7551" s="25" t="s">
        <v>55</v>
      </c>
      <c r="F7551" s="25" t="s">
        <v>9515</v>
      </c>
      <c r="G7551" s="25" t="s">
        <v>9524</v>
      </c>
      <c r="H7551" s="25" t="n">
        <v>0</v>
      </c>
    </row>
    <row r="7552" customFormat="false" ht="15" hidden="false" customHeight="false" outlineLevel="0" collapsed="false">
      <c r="A7552" s="25" t="s">
        <v>3457</v>
      </c>
      <c r="B7552" s="25" t="s">
        <v>77</v>
      </c>
      <c r="C7552" s="25" t="s">
        <v>9107</v>
      </c>
      <c r="D7552" s="25" t="s">
        <v>225</v>
      </c>
      <c r="E7552" s="25" t="s">
        <v>55</v>
      </c>
      <c r="F7552" s="25" t="s">
        <v>9515</v>
      </c>
      <c r="G7552" s="25" t="s">
        <v>9523</v>
      </c>
      <c r="H7552" s="25" t="n">
        <v>0</v>
      </c>
    </row>
    <row r="7553" customFormat="false" ht="15" hidden="false" customHeight="false" outlineLevel="0" collapsed="false">
      <c r="A7553" s="25" t="s">
        <v>1421</v>
      </c>
      <c r="B7553" s="25" t="s">
        <v>73</v>
      </c>
      <c r="C7553" s="25" t="s">
        <v>178</v>
      </c>
      <c r="D7553" s="25" t="s">
        <v>191</v>
      </c>
      <c r="E7553" s="25" t="s">
        <v>54</v>
      </c>
      <c r="F7553" s="25" t="s">
        <v>9515</v>
      </c>
      <c r="G7553" s="25" t="s">
        <v>9523</v>
      </c>
      <c r="H7553" s="25" t="n">
        <v>5449</v>
      </c>
    </row>
    <row r="7554" customFormat="false" ht="15" hidden="false" customHeight="false" outlineLevel="0" collapsed="false">
      <c r="A7554" s="25" t="s">
        <v>6045</v>
      </c>
      <c r="B7554" s="25" t="s">
        <v>97</v>
      </c>
      <c r="C7554" s="25" t="s">
        <v>160</v>
      </c>
      <c r="D7554" s="25" t="s">
        <v>1055</v>
      </c>
      <c r="E7554" s="25" t="s">
        <v>55</v>
      </c>
      <c r="F7554" s="25" t="s">
        <v>9515</v>
      </c>
      <c r="G7554" s="25" t="s">
        <v>9500</v>
      </c>
      <c r="H7554" s="25" t="n">
        <v>0</v>
      </c>
    </row>
    <row r="7555" customFormat="false" ht="15" hidden="false" customHeight="false" outlineLevel="0" collapsed="false">
      <c r="A7555" s="25" t="s">
        <v>6046</v>
      </c>
      <c r="B7555" s="25" t="s">
        <v>97</v>
      </c>
      <c r="C7555" s="25" t="s">
        <v>178</v>
      </c>
      <c r="D7555" s="25" t="s">
        <v>1090</v>
      </c>
      <c r="E7555" s="25" t="s">
        <v>54</v>
      </c>
      <c r="F7555" s="25" t="s">
        <v>9515</v>
      </c>
      <c r="G7555" s="25" t="s">
        <v>9485</v>
      </c>
      <c r="H7555" s="25" t="n">
        <v>4500</v>
      </c>
    </row>
    <row r="7556" customFormat="false" ht="15" hidden="false" customHeight="false" outlineLevel="0" collapsed="false">
      <c r="A7556" s="25" t="s">
        <v>1754</v>
      </c>
      <c r="B7556" s="25" t="s">
        <v>71</v>
      </c>
      <c r="C7556" s="25" t="s">
        <v>148</v>
      </c>
      <c r="D7556" s="25" t="s">
        <v>169</v>
      </c>
      <c r="E7556" s="25" t="s">
        <v>55</v>
      </c>
      <c r="F7556" s="25" t="s">
        <v>9515</v>
      </c>
      <c r="G7556" s="25" t="s">
        <v>9525</v>
      </c>
      <c r="H7556" s="25" t="n">
        <v>0</v>
      </c>
    </row>
    <row r="7557" customFormat="false" ht="15" hidden="false" customHeight="false" outlineLevel="0" collapsed="false">
      <c r="A7557" s="25" t="s">
        <v>4721</v>
      </c>
      <c r="B7557" s="25" t="s">
        <v>90</v>
      </c>
      <c r="C7557" s="25" t="s">
        <v>148</v>
      </c>
      <c r="D7557" s="25" t="s">
        <v>622</v>
      </c>
      <c r="E7557" s="25" t="s">
        <v>54</v>
      </c>
      <c r="F7557" s="25" t="s">
        <v>9515</v>
      </c>
      <c r="G7557" s="25" t="s">
        <v>9523</v>
      </c>
      <c r="H7557" s="25" t="n">
        <v>51</v>
      </c>
    </row>
    <row r="7558" customFormat="false" ht="15" hidden="false" customHeight="false" outlineLevel="0" collapsed="false">
      <c r="A7558" s="25" t="s">
        <v>9034</v>
      </c>
      <c r="B7558" s="25" t="s">
        <v>115</v>
      </c>
      <c r="C7558" s="25" t="s">
        <v>178</v>
      </c>
      <c r="D7558" s="25" t="s">
        <v>449</v>
      </c>
      <c r="E7558" s="25" t="s">
        <v>54</v>
      </c>
      <c r="F7558" s="25" t="s">
        <v>9515</v>
      </c>
      <c r="G7558" s="25" t="s">
        <v>9523</v>
      </c>
      <c r="H7558" s="25" t="n">
        <v>6637</v>
      </c>
    </row>
    <row r="7559" customFormat="false" ht="15" hidden="false" customHeight="false" outlineLevel="0" collapsed="false">
      <c r="A7559" s="25" t="s">
        <v>579</v>
      </c>
      <c r="B7559" s="25" t="s">
        <v>69</v>
      </c>
      <c r="C7559" s="25" t="s">
        <v>148</v>
      </c>
      <c r="D7559" s="25" t="s">
        <v>176</v>
      </c>
      <c r="E7559" s="25" t="s">
        <v>54</v>
      </c>
      <c r="F7559" s="25" t="s">
        <v>9517</v>
      </c>
      <c r="G7559" s="25" t="s">
        <v>9479</v>
      </c>
      <c r="H7559" s="25" t="n">
        <v>57</v>
      </c>
    </row>
    <row r="7560" customFormat="false" ht="15" hidden="false" customHeight="false" outlineLevel="0" collapsed="false">
      <c r="A7560" s="25" t="s">
        <v>835</v>
      </c>
      <c r="B7560" s="25" t="s">
        <v>70</v>
      </c>
      <c r="C7560" s="25" t="s">
        <v>170</v>
      </c>
      <c r="D7560" s="25" t="s">
        <v>158</v>
      </c>
      <c r="E7560" s="25" t="s">
        <v>54</v>
      </c>
      <c r="F7560" s="25" t="s">
        <v>9517</v>
      </c>
      <c r="G7560" s="25" t="s">
        <v>9422</v>
      </c>
      <c r="H7560" s="25" t="n">
        <v>990</v>
      </c>
    </row>
    <row r="7561" customFormat="false" ht="15" hidden="false" customHeight="false" outlineLevel="0" collapsed="false">
      <c r="A7561" s="25" t="s">
        <v>4057</v>
      </c>
      <c r="B7561" s="25" t="s">
        <v>87</v>
      </c>
      <c r="C7561" s="25" t="s">
        <v>9107</v>
      </c>
      <c r="D7561" s="25" t="s">
        <v>1371</v>
      </c>
      <c r="E7561" s="25" t="s">
        <v>54</v>
      </c>
      <c r="F7561" s="25" t="s">
        <v>9517</v>
      </c>
      <c r="G7561" s="25" t="s">
        <v>9518</v>
      </c>
      <c r="H7561" s="25" t="n">
        <v>4247</v>
      </c>
    </row>
    <row r="7562" customFormat="false" ht="15" hidden="false" customHeight="false" outlineLevel="0" collapsed="false">
      <c r="A7562" s="25" t="s">
        <v>5539</v>
      </c>
      <c r="B7562" s="25" t="s">
        <v>94</v>
      </c>
      <c r="C7562" s="25" t="s">
        <v>170</v>
      </c>
      <c r="D7562" s="25" t="s">
        <v>622</v>
      </c>
      <c r="E7562" s="25" t="s">
        <v>54</v>
      </c>
      <c r="F7562" s="25" t="s">
        <v>9517</v>
      </c>
      <c r="G7562" s="25" t="s">
        <v>9492</v>
      </c>
      <c r="H7562" s="25" t="n">
        <v>1008</v>
      </c>
    </row>
    <row r="7563" customFormat="false" ht="15" hidden="false" customHeight="false" outlineLevel="0" collapsed="false">
      <c r="A7563" s="25" t="s">
        <v>2418</v>
      </c>
      <c r="B7563" s="25" t="s">
        <v>80</v>
      </c>
      <c r="C7563" s="25" t="s">
        <v>9107</v>
      </c>
      <c r="D7563" s="25" t="s">
        <v>176</v>
      </c>
      <c r="E7563" s="25" t="s">
        <v>55</v>
      </c>
      <c r="F7563" s="25" t="s">
        <v>9517</v>
      </c>
      <c r="G7563" s="25" t="s">
        <v>9519</v>
      </c>
      <c r="H7563" s="25" t="n">
        <v>0</v>
      </c>
    </row>
    <row r="7564" customFormat="false" ht="15" hidden="false" customHeight="false" outlineLevel="0" collapsed="false">
      <c r="A7564" s="25" t="s">
        <v>2419</v>
      </c>
      <c r="B7564" s="25" t="s">
        <v>80</v>
      </c>
      <c r="C7564" s="25" t="s">
        <v>148</v>
      </c>
      <c r="D7564" s="25" t="s">
        <v>257</v>
      </c>
      <c r="E7564" s="25" t="s">
        <v>55</v>
      </c>
      <c r="F7564" s="25" t="s">
        <v>9517</v>
      </c>
      <c r="G7564" s="25" t="s">
        <v>9518</v>
      </c>
      <c r="H7564" s="25" t="n">
        <v>0</v>
      </c>
    </row>
    <row r="7565" customFormat="false" ht="15" hidden="false" customHeight="false" outlineLevel="0" collapsed="false">
      <c r="A7565" s="25" t="s">
        <v>2420</v>
      </c>
      <c r="B7565" s="25" t="s">
        <v>80</v>
      </c>
      <c r="C7565" s="25" t="s">
        <v>9107</v>
      </c>
      <c r="D7565" s="25" t="s">
        <v>145</v>
      </c>
      <c r="E7565" s="25" t="s">
        <v>54</v>
      </c>
      <c r="F7565" s="25" t="s">
        <v>9517</v>
      </c>
      <c r="G7565" s="25" t="s">
        <v>9525</v>
      </c>
      <c r="H7565" s="25" t="n">
        <v>4834</v>
      </c>
    </row>
    <row r="7566" customFormat="false" ht="15" hidden="false" customHeight="false" outlineLevel="0" collapsed="false">
      <c r="A7566" s="25" t="s">
        <v>2421</v>
      </c>
      <c r="B7566" s="25" t="s">
        <v>80</v>
      </c>
      <c r="C7566" s="25" t="s">
        <v>160</v>
      </c>
      <c r="D7566" s="25" t="s">
        <v>184</v>
      </c>
      <c r="E7566" s="25" t="s">
        <v>54</v>
      </c>
      <c r="F7566" s="25" t="s">
        <v>9517</v>
      </c>
      <c r="G7566" s="25" t="s">
        <v>9518</v>
      </c>
      <c r="H7566" s="25" t="n">
        <v>3490</v>
      </c>
    </row>
    <row r="7567" customFormat="false" ht="15" hidden="false" customHeight="false" outlineLevel="0" collapsed="false">
      <c r="A7567" s="25" t="s">
        <v>5806</v>
      </c>
      <c r="B7567" s="25" t="s">
        <v>96</v>
      </c>
      <c r="C7567" s="25" t="s">
        <v>186</v>
      </c>
      <c r="D7567" s="25" t="s">
        <v>1090</v>
      </c>
      <c r="E7567" s="25" t="s">
        <v>55</v>
      </c>
      <c r="F7567" s="25" t="s">
        <v>9517</v>
      </c>
      <c r="G7567" s="25" t="s">
        <v>9526</v>
      </c>
      <c r="H7567" s="25" t="n">
        <v>0</v>
      </c>
    </row>
    <row r="7568" customFormat="false" ht="15" hidden="false" customHeight="false" outlineLevel="0" collapsed="false">
      <c r="A7568" s="25" t="s">
        <v>2826</v>
      </c>
      <c r="B7568" s="25" t="s">
        <v>78</v>
      </c>
      <c r="C7568" s="25" t="s">
        <v>148</v>
      </c>
      <c r="D7568" s="25" t="s">
        <v>191</v>
      </c>
      <c r="E7568" s="25" t="s">
        <v>55</v>
      </c>
      <c r="F7568" s="25" t="s">
        <v>9517</v>
      </c>
      <c r="G7568" s="25" t="s">
        <v>9524</v>
      </c>
      <c r="H7568" s="25" t="n">
        <v>0</v>
      </c>
    </row>
    <row r="7569" customFormat="false" ht="15" hidden="false" customHeight="false" outlineLevel="0" collapsed="false">
      <c r="A7569" s="25" t="s">
        <v>6431</v>
      </c>
      <c r="B7569" s="25" t="s">
        <v>106</v>
      </c>
      <c r="C7569" s="25" t="s">
        <v>160</v>
      </c>
      <c r="D7569" s="25" t="s">
        <v>3075</v>
      </c>
      <c r="E7569" s="25" t="s">
        <v>54</v>
      </c>
      <c r="F7569" s="25" t="s">
        <v>9517</v>
      </c>
      <c r="G7569" s="25" t="s">
        <v>9520</v>
      </c>
      <c r="H7569" s="25" t="n">
        <v>3744</v>
      </c>
    </row>
    <row r="7570" customFormat="false" ht="15" hidden="false" customHeight="false" outlineLevel="0" collapsed="false">
      <c r="A7570" s="25" t="s">
        <v>7956</v>
      </c>
      <c r="B7570" s="25" t="s">
        <v>114</v>
      </c>
      <c r="C7570" s="25" t="s">
        <v>9107</v>
      </c>
      <c r="D7570" s="25" t="s">
        <v>156</v>
      </c>
      <c r="E7570" s="25" t="s">
        <v>55</v>
      </c>
      <c r="F7570" s="25" t="s">
        <v>9517</v>
      </c>
      <c r="G7570" s="25" t="s">
        <v>9522</v>
      </c>
      <c r="H7570" s="25" t="n">
        <v>0</v>
      </c>
    </row>
    <row r="7571" customFormat="false" ht="15" hidden="false" customHeight="false" outlineLevel="0" collapsed="false">
      <c r="A7571" s="25" t="s">
        <v>8387</v>
      </c>
      <c r="B7571" s="25" t="s">
        <v>113</v>
      </c>
      <c r="C7571" s="25" t="s">
        <v>186</v>
      </c>
      <c r="D7571" s="25" t="s">
        <v>2484</v>
      </c>
      <c r="E7571" s="25" t="s">
        <v>55</v>
      </c>
      <c r="F7571" s="25" t="s">
        <v>9517</v>
      </c>
      <c r="G7571" s="25" t="s">
        <v>9526</v>
      </c>
      <c r="H7571" s="25" t="n">
        <v>0</v>
      </c>
    </row>
    <row r="7572" customFormat="false" ht="15" hidden="false" customHeight="false" outlineLevel="0" collapsed="false">
      <c r="A7572" s="25" t="s">
        <v>8388</v>
      </c>
      <c r="B7572" s="25" t="s">
        <v>113</v>
      </c>
      <c r="C7572" s="25" t="s">
        <v>186</v>
      </c>
      <c r="D7572" s="25" t="s">
        <v>433</v>
      </c>
      <c r="E7572" s="25" t="s">
        <v>55</v>
      </c>
      <c r="F7572" s="25" t="s">
        <v>9517</v>
      </c>
      <c r="G7572" s="25" t="s">
        <v>9521</v>
      </c>
      <c r="H7572" s="25" t="n">
        <v>0</v>
      </c>
    </row>
    <row r="7573" customFormat="false" ht="15" hidden="false" customHeight="false" outlineLevel="0" collapsed="false">
      <c r="A7573" s="25" t="s">
        <v>8389</v>
      </c>
      <c r="B7573" s="25" t="s">
        <v>113</v>
      </c>
      <c r="C7573" s="25" t="s">
        <v>186</v>
      </c>
      <c r="D7573" s="25" t="s">
        <v>636</v>
      </c>
      <c r="E7573" s="25" t="s">
        <v>54</v>
      </c>
      <c r="F7573" s="25" t="s">
        <v>9517</v>
      </c>
      <c r="G7573" s="25" t="s">
        <v>9456</v>
      </c>
      <c r="H7573" s="25" t="n">
        <v>591</v>
      </c>
    </row>
    <row r="7574" customFormat="false" ht="15" hidden="false" customHeight="false" outlineLevel="0" collapsed="false">
      <c r="A7574" s="25" t="s">
        <v>8390</v>
      </c>
      <c r="B7574" s="25" t="s">
        <v>113</v>
      </c>
      <c r="C7574" s="25" t="s">
        <v>148</v>
      </c>
      <c r="D7574" s="25" t="s">
        <v>449</v>
      </c>
      <c r="E7574" s="25" t="s">
        <v>54</v>
      </c>
      <c r="F7574" s="25" t="s">
        <v>9517</v>
      </c>
      <c r="G7574" s="25" t="s">
        <v>9524</v>
      </c>
      <c r="H7574" s="25" t="n">
        <v>48</v>
      </c>
    </row>
    <row r="7575" customFormat="false" ht="15" hidden="false" customHeight="false" outlineLevel="0" collapsed="false">
      <c r="A7575" s="25" t="s">
        <v>6724</v>
      </c>
      <c r="B7575" s="25" t="s">
        <v>107</v>
      </c>
      <c r="C7575" s="25" t="s">
        <v>170</v>
      </c>
      <c r="D7575" s="25" t="s">
        <v>199</v>
      </c>
      <c r="E7575" s="25" t="s">
        <v>54</v>
      </c>
      <c r="F7575" s="25" t="s">
        <v>9517</v>
      </c>
      <c r="G7575" s="25" t="s">
        <v>9523</v>
      </c>
      <c r="H7575" s="25" t="n">
        <v>1060</v>
      </c>
    </row>
    <row r="7576" customFormat="false" ht="15" hidden="false" customHeight="false" outlineLevel="0" collapsed="false">
      <c r="A7576" s="25" t="s">
        <v>3458</v>
      </c>
      <c r="B7576" s="25" t="s">
        <v>77</v>
      </c>
      <c r="C7576" s="25" t="s">
        <v>170</v>
      </c>
      <c r="D7576" s="25" t="s">
        <v>195</v>
      </c>
      <c r="E7576" s="25" t="s">
        <v>55</v>
      </c>
      <c r="F7576" s="25" t="s">
        <v>9517</v>
      </c>
      <c r="G7576" s="25" t="s">
        <v>9521</v>
      </c>
      <c r="H7576" s="25" t="n">
        <v>0</v>
      </c>
    </row>
    <row r="7577" customFormat="false" ht="15" hidden="false" customHeight="false" outlineLevel="0" collapsed="false">
      <c r="A7577" s="25" t="s">
        <v>1422</v>
      </c>
      <c r="B7577" s="25" t="s">
        <v>73</v>
      </c>
      <c r="C7577" s="25" t="s">
        <v>186</v>
      </c>
      <c r="D7577" s="25" t="s">
        <v>173</v>
      </c>
      <c r="E7577" s="25" t="s">
        <v>54</v>
      </c>
      <c r="F7577" s="25" t="s">
        <v>9517</v>
      </c>
      <c r="G7577" s="25" t="s">
        <v>9527</v>
      </c>
      <c r="H7577" s="25" t="n">
        <v>562</v>
      </c>
    </row>
    <row r="7578" customFormat="false" ht="15" hidden="false" customHeight="false" outlineLevel="0" collapsed="false">
      <c r="A7578" s="25" t="s">
        <v>3725</v>
      </c>
      <c r="B7578" s="25" t="s">
        <v>79</v>
      </c>
      <c r="C7578" s="25" t="s">
        <v>170</v>
      </c>
      <c r="D7578" s="25" t="s">
        <v>195</v>
      </c>
      <c r="E7578" s="25" t="s">
        <v>55</v>
      </c>
      <c r="F7578" s="25" t="s">
        <v>9517</v>
      </c>
      <c r="G7578" s="25" t="s">
        <v>9457</v>
      </c>
      <c r="H7578" s="25" t="n">
        <v>0</v>
      </c>
    </row>
    <row r="7579" customFormat="false" ht="15" hidden="false" customHeight="false" outlineLevel="0" collapsed="false">
      <c r="A7579" s="25" t="s">
        <v>4354</v>
      </c>
      <c r="B7579" s="25" t="s">
        <v>88</v>
      </c>
      <c r="C7579" s="25" t="s">
        <v>9107</v>
      </c>
      <c r="D7579" s="25" t="s">
        <v>644</v>
      </c>
      <c r="E7579" s="25" t="s">
        <v>55</v>
      </c>
      <c r="F7579" s="25" t="s">
        <v>9517</v>
      </c>
      <c r="G7579" s="25" t="s">
        <v>9516</v>
      </c>
      <c r="H7579" s="25" t="n">
        <v>0</v>
      </c>
    </row>
    <row r="7580" customFormat="false" ht="15" hidden="false" customHeight="false" outlineLevel="0" collapsed="false">
      <c r="A7580" s="25" t="s">
        <v>1755</v>
      </c>
      <c r="B7580" s="25" t="s">
        <v>71</v>
      </c>
      <c r="C7580" s="25" t="s">
        <v>148</v>
      </c>
      <c r="D7580" s="25" t="s">
        <v>180</v>
      </c>
      <c r="E7580" s="25" t="s">
        <v>54</v>
      </c>
      <c r="F7580" s="25" t="s">
        <v>9517</v>
      </c>
      <c r="G7580" s="25" t="s">
        <v>9518</v>
      </c>
      <c r="H7580" s="25" t="n">
        <v>57</v>
      </c>
    </row>
    <row r="7581" customFormat="false" ht="15" hidden="false" customHeight="false" outlineLevel="0" collapsed="false">
      <c r="A7581" s="25" t="s">
        <v>7319</v>
      </c>
      <c r="B7581" s="25" t="s">
        <v>104</v>
      </c>
      <c r="C7581" s="25" t="s">
        <v>186</v>
      </c>
      <c r="D7581" s="25" t="s">
        <v>609</v>
      </c>
      <c r="E7581" s="25" t="s">
        <v>54</v>
      </c>
      <c r="F7581" s="25" t="s">
        <v>9517</v>
      </c>
      <c r="G7581" s="25" t="s">
        <v>9486</v>
      </c>
      <c r="H7581" s="25" t="n">
        <v>535</v>
      </c>
    </row>
    <row r="7582" customFormat="false" ht="15" hidden="false" customHeight="false" outlineLevel="0" collapsed="false">
      <c r="A7582" s="25" t="s">
        <v>7320</v>
      </c>
      <c r="B7582" s="25" t="s">
        <v>104</v>
      </c>
      <c r="C7582" s="25" t="s">
        <v>9107</v>
      </c>
      <c r="D7582" s="25" t="s">
        <v>218</v>
      </c>
      <c r="E7582" s="25" t="s">
        <v>54</v>
      </c>
      <c r="F7582" s="25" t="s">
        <v>9517</v>
      </c>
      <c r="G7582" s="25" t="s">
        <v>9525</v>
      </c>
      <c r="H7582" s="25" t="n">
        <v>4580</v>
      </c>
    </row>
    <row r="7583" customFormat="false" ht="15" hidden="false" customHeight="false" outlineLevel="0" collapsed="false">
      <c r="A7583" s="25" t="s">
        <v>7321</v>
      </c>
      <c r="B7583" s="25" t="s">
        <v>104</v>
      </c>
      <c r="C7583" s="25" t="s">
        <v>148</v>
      </c>
      <c r="D7583" s="25" t="s">
        <v>1778</v>
      </c>
      <c r="E7583" s="25" t="s">
        <v>54</v>
      </c>
      <c r="F7583" s="25" t="s">
        <v>9517</v>
      </c>
      <c r="G7583" s="25" t="s">
        <v>9516</v>
      </c>
      <c r="H7583" s="25" t="n">
        <v>56</v>
      </c>
    </row>
    <row r="7584" customFormat="false" ht="15" hidden="false" customHeight="false" outlineLevel="0" collapsed="false">
      <c r="A7584" s="25" t="s">
        <v>4600</v>
      </c>
      <c r="B7584" s="25" t="s">
        <v>86</v>
      </c>
      <c r="C7584" s="25" t="s">
        <v>186</v>
      </c>
      <c r="E7584" s="25" t="s">
        <v>56</v>
      </c>
      <c r="F7584" s="25" t="s">
        <v>9517</v>
      </c>
    </row>
    <row r="7585" customFormat="false" ht="15" hidden="false" customHeight="false" outlineLevel="0" collapsed="false">
      <c r="A7585" s="25" t="s">
        <v>4601</v>
      </c>
      <c r="B7585" s="25" t="s">
        <v>86</v>
      </c>
      <c r="C7585" s="25" t="s">
        <v>170</v>
      </c>
      <c r="E7585" s="25" t="s">
        <v>56</v>
      </c>
      <c r="F7585" s="25" t="s">
        <v>9517</v>
      </c>
    </row>
    <row r="7586" customFormat="false" ht="15" hidden="false" customHeight="false" outlineLevel="0" collapsed="false">
      <c r="A7586" s="25" t="s">
        <v>9035</v>
      </c>
      <c r="B7586" s="25" t="s">
        <v>115</v>
      </c>
      <c r="C7586" s="25" t="s">
        <v>178</v>
      </c>
      <c r="D7586" s="25" t="s">
        <v>868</v>
      </c>
      <c r="E7586" s="25" t="s">
        <v>54</v>
      </c>
      <c r="F7586" s="25" t="s">
        <v>9517</v>
      </c>
      <c r="G7586" s="25" t="s">
        <v>9523</v>
      </c>
      <c r="H7586" s="25" t="n">
        <v>4942</v>
      </c>
    </row>
    <row r="7587" customFormat="false" ht="15" hidden="false" customHeight="false" outlineLevel="0" collapsed="false">
      <c r="A7587" s="25" t="s">
        <v>580</v>
      </c>
      <c r="B7587" s="25" t="s">
        <v>69</v>
      </c>
      <c r="C7587" s="25" t="s">
        <v>148</v>
      </c>
      <c r="D7587" s="25" t="s">
        <v>167</v>
      </c>
      <c r="E7587" s="25" t="s">
        <v>54</v>
      </c>
      <c r="F7587" s="25" t="s">
        <v>9518</v>
      </c>
      <c r="G7587" s="25" t="s">
        <v>9523</v>
      </c>
      <c r="H7587" s="25" t="n">
        <v>55</v>
      </c>
    </row>
    <row r="7588" customFormat="false" ht="15" hidden="false" customHeight="false" outlineLevel="0" collapsed="false">
      <c r="A7588" s="25" t="s">
        <v>4931</v>
      </c>
      <c r="B7588" s="25" t="s">
        <v>98</v>
      </c>
      <c r="C7588" s="25" t="s">
        <v>178</v>
      </c>
      <c r="D7588" s="25" t="s">
        <v>463</v>
      </c>
      <c r="E7588" s="25" t="s">
        <v>55</v>
      </c>
      <c r="F7588" s="25" t="s">
        <v>9518</v>
      </c>
      <c r="G7588" s="25" t="s">
        <v>9525</v>
      </c>
      <c r="H7588" s="25" t="n">
        <v>0</v>
      </c>
    </row>
    <row r="7589" customFormat="false" ht="15" hidden="false" customHeight="false" outlineLevel="0" collapsed="false">
      <c r="A7589" s="25" t="s">
        <v>5264</v>
      </c>
      <c r="B7589" s="25" t="s">
        <v>95</v>
      </c>
      <c r="C7589" s="25" t="s">
        <v>9107</v>
      </c>
      <c r="D7589" s="25" t="s">
        <v>1653</v>
      </c>
      <c r="E7589" s="25" t="s">
        <v>54</v>
      </c>
      <c r="F7589" s="25" t="s">
        <v>9518</v>
      </c>
      <c r="G7589" s="25" t="s">
        <v>9528</v>
      </c>
      <c r="H7589" s="25" t="n">
        <v>5144</v>
      </c>
    </row>
    <row r="7590" customFormat="false" ht="15" hidden="false" customHeight="false" outlineLevel="0" collapsed="false">
      <c r="A7590" s="25" t="s">
        <v>4058</v>
      </c>
      <c r="B7590" s="25" t="s">
        <v>87</v>
      </c>
      <c r="C7590" s="25" t="s">
        <v>160</v>
      </c>
      <c r="D7590" s="25" t="s">
        <v>639</v>
      </c>
      <c r="E7590" s="25" t="s">
        <v>55</v>
      </c>
      <c r="F7590" s="25" t="s">
        <v>9518</v>
      </c>
      <c r="G7590" s="25" t="s">
        <v>9479</v>
      </c>
      <c r="H7590" s="25" t="n">
        <v>0</v>
      </c>
    </row>
    <row r="7591" customFormat="false" ht="15" hidden="false" customHeight="false" outlineLevel="0" collapsed="false">
      <c r="A7591" s="25" t="s">
        <v>2422</v>
      </c>
      <c r="B7591" s="25" t="s">
        <v>80</v>
      </c>
      <c r="C7591" s="25" t="s">
        <v>9107</v>
      </c>
      <c r="D7591" s="25" t="s">
        <v>188</v>
      </c>
      <c r="E7591" s="25" t="s">
        <v>55</v>
      </c>
      <c r="F7591" s="25" t="s">
        <v>9518</v>
      </c>
      <c r="G7591" s="25" t="s">
        <v>9524</v>
      </c>
      <c r="H7591" s="25" t="n">
        <v>0</v>
      </c>
    </row>
    <row r="7592" customFormat="false" ht="15" hidden="false" customHeight="false" outlineLevel="0" collapsed="false">
      <c r="A7592" s="25" t="s">
        <v>2423</v>
      </c>
      <c r="B7592" s="25" t="s">
        <v>80</v>
      </c>
      <c r="C7592" s="25" t="s">
        <v>9107</v>
      </c>
      <c r="D7592" s="25" t="s">
        <v>210</v>
      </c>
      <c r="E7592" s="25" t="s">
        <v>54</v>
      </c>
      <c r="F7592" s="25" t="s">
        <v>9518</v>
      </c>
      <c r="G7592" s="25" t="s">
        <v>9523</v>
      </c>
      <c r="H7592" s="25" t="n">
        <v>5458</v>
      </c>
    </row>
    <row r="7593" customFormat="false" ht="15" hidden="false" customHeight="false" outlineLevel="0" collapsed="false">
      <c r="A7593" s="25" t="s">
        <v>2827</v>
      </c>
      <c r="B7593" s="25" t="s">
        <v>78</v>
      </c>
      <c r="C7593" s="25" t="s">
        <v>9107</v>
      </c>
      <c r="D7593" s="25" t="s">
        <v>188</v>
      </c>
      <c r="E7593" s="25" t="s">
        <v>55</v>
      </c>
      <c r="F7593" s="25" t="s">
        <v>9518</v>
      </c>
      <c r="G7593" s="25" t="s">
        <v>9523</v>
      </c>
      <c r="H7593" s="25" t="n">
        <v>0</v>
      </c>
    </row>
    <row r="7594" customFormat="false" ht="15" hidden="false" customHeight="false" outlineLevel="0" collapsed="false">
      <c r="A7594" s="25" t="s">
        <v>3182</v>
      </c>
      <c r="B7594" s="25" t="s">
        <v>76</v>
      </c>
      <c r="C7594" s="25" t="s">
        <v>9107</v>
      </c>
      <c r="D7594" s="25" t="s">
        <v>176</v>
      </c>
      <c r="E7594" s="25" t="s">
        <v>54</v>
      </c>
      <c r="F7594" s="25" t="s">
        <v>9518</v>
      </c>
      <c r="G7594" s="25" t="s">
        <v>9519</v>
      </c>
      <c r="H7594" s="25" t="n">
        <v>5046</v>
      </c>
    </row>
    <row r="7595" customFormat="false" ht="15" hidden="false" customHeight="false" outlineLevel="0" collapsed="false">
      <c r="A7595" s="25" t="s">
        <v>7957</v>
      </c>
      <c r="B7595" s="25" t="s">
        <v>114</v>
      </c>
      <c r="C7595" s="25" t="s">
        <v>170</v>
      </c>
      <c r="E7595" s="25" t="s">
        <v>56</v>
      </c>
      <c r="F7595" s="25" t="s">
        <v>9518</v>
      </c>
    </row>
    <row r="7596" customFormat="false" ht="15" hidden="false" customHeight="false" outlineLevel="0" collapsed="false">
      <c r="A7596" s="25" t="s">
        <v>7958</v>
      </c>
      <c r="B7596" s="25" t="s">
        <v>114</v>
      </c>
      <c r="C7596" s="25" t="s">
        <v>9107</v>
      </c>
      <c r="E7596" s="25" t="s">
        <v>56</v>
      </c>
      <c r="F7596" s="25" t="s">
        <v>9518</v>
      </c>
    </row>
    <row r="7597" customFormat="false" ht="15" hidden="false" customHeight="false" outlineLevel="0" collapsed="false">
      <c r="A7597" s="25" t="s">
        <v>6725</v>
      </c>
      <c r="B7597" s="25" t="s">
        <v>107</v>
      </c>
      <c r="C7597" s="25" t="s">
        <v>186</v>
      </c>
      <c r="D7597" s="25" t="s">
        <v>428</v>
      </c>
      <c r="E7597" s="25" t="s">
        <v>55</v>
      </c>
      <c r="F7597" s="25" t="s">
        <v>9518</v>
      </c>
      <c r="G7597" s="25" t="s">
        <v>9523</v>
      </c>
      <c r="H7597" s="25" t="n">
        <v>0</v>
      </c>
    </row>
    <row r="7598" customFormat="false" ht="15" hidden="false" customHeight="false" outlineLevel="0" collapsed="false">
      <c r="A7598" s="25" t="s">
        <v>6726</v>
      </c>
      <c r="B7598" s="25" t="s">
        <v>107</v>
      </c>
      <c r="C7598" s="25" t="s">
        <v>148</v>
      </c>
      <c r="D7598" s="25" t="s">
        <v>868</v>
      </c>
      <c r="E7598" s="25" t="s">
        <v>55</v>
      </c>
      <c r="F7598" s="25" t="s">
        <v>9518</v>
      </c>
      <c r="G7598" s="25" t="s">
        <v>9526</v>
      </c>
      <c r="H7598" s="25" t="n">
        <v>0</v>
      </c>
    </row>
    <row r="7599" customFormat="false" ht="15" hidden="false" customHeight="false" outlineLevel="0" collapsed="false">
      <c r="A7599" s="25" t="s">
        <v>6727</v>
      </c>
      <c r="B7599" s="25" t="s">
        <v>107</v>
      </c>
      <c r="C7599" s="25" t="s">
        <v>148</v>
      </c>
      <c r="D7599" s="25" t="s">
        <v>636</v>
      </c>
      <c r="E7599" s="25" t="s">
        <v>55</v>
      </c>
      <c r="F7599" s="25" t="s">
        <v>9518</v>
      </c>
      <c r="G7599" s="25" t="s">
        <v>9526</v>
      </c>
      <c r="H7599" s="25" t="n">
        <v>0</v>
      </c>
    </row>
    <row r="7600" customFormat="false" ht="15" hidden="false" customHeight="false" outlineLevel="0" collapsed="false">
      <c r="A7600" s="25" t="s">
        <v>3459</v>
      </c>
      <c r="B7600" s="25" t="s">
        <v>77</v>
      </c>
      <c r="C7600" s="25" t="s">
        <v>148</v>
      </c>
      <c r="D7600" s="25" t="s">
        <v>167</v>
      </c>
      <c r="E7600" s="25" t="s">
        <v>54</v>
      </c>
      <c r="F7600" s="25" t="s">
        <v>9518</v>
      </c>
      <c r="G7600" s="25" t="s">
        <v>9526</v>
      </c>
      <c r="H7600" s="25" t="n">
        <v>64</v>
      </c>
    </row>
    <row r="7601" customFormat="false" ht="15" hidden="false" customHeight="false" outlineLevel="0" collapsed="false">
      <c r="A7601" s="25" t="s">
        <v>1756</v>
      </c>
      <c r="B7601" s="25" t="s">
        <v>71</v>
      </c>
      <c r="C7601" s="25" t="s">
        <v>148</v>
      </c>
      <c r="D7601" s="25" t="s">
        <v>173</v>
      </c>
      <c r="E7601" s="25" t="s">
        <v>54</v>
      </c>
      <c r="F7601" s="25" t="s">
        <v>9518</v>
      </c>
      <c r="G7601" s="25" t="s">
        <v>9529</v>
      </c>
      <c r="H7601" s="25" t="n">
        <v>54</v>
      </c>
    </row>
    <row r="7602" customFormat="false" ht="15" hidden="false" customHeight="false" outlineLevel="0" collapsed="false">
      <c r="A7602" s="25" t="s">
        <v>7322</v>
      </c>
      <c r="B7602" s="25" t="s">
        <v>104</v>
      </c>
      <c r="C7602" s="25" t="s">
        <v>148</v>
      </c>
      <c r="D7602" s="25" t="s">
        <v>1351</v>
      </c>
      <c r="E7602" s="25" t="s">
        <v>54</v>
      </c>
      <c r="F7602" s="25" t="s">
        <v>9518</v>
      </c>
      <c r="G7602" s="25" t="s">
        <v>9526</v>
      </c>
      <c r="H7602" s="25" t="n">
        <v>68</v>
      </c>
    </row>
    <row r="7603" customFormat="false" ht="15" hidden="false" customHeight="false" outlineLevel="0" collapsed="false">
      <c r="A7603" s="25" t="s">
        <v>4602</v>
      </c>
      <c r="B7603" s="25" t="s">
        <v>86</v>
      </c>
      <c r="C7603" s="25" t="s">
        <v>170</v>
      </c>
      <c r="D7603" s="25" t="s">
        <v>661</v>
      </c>
      <c r="E7603" s="25" t="s">
        <v>55</v>
      </c>
      <c r="F7603" s="25" t="s">
        <v>9518</v>
      </c>
      <c r="G7603" s="25" t="s">
        <v>9516</v>
      </c>
      <c r="H7603" s="25" t="n">
        <v>0</v>
      </c>
    </row>
    <row r="7604" customFormat="false" ht="15" hidden="false" customHeight="false" outlineLevel="0" collapsed="false">
      <c r="A7604" s="25" t="s">
        <v>4603</v>
      </c>
      <c r="B7604" s="25" t="s">
        <v>86</v>
      </c>
      <c r="C7604" s="25" t="s">
        <v>148</v>
      </c>
      <c r="D7604" s="25" t="s">
        <v>1055</v>
      </c>
      <c r="E7604" s="25" t="s">
        <v>55</v>
      </c>
      <c r="F7604" s="25" t="s">
        <v>9518</v>
      </c>
      <c r="G7604" s="25" t="s">
        <v>9516</v>
      </c>
      <c r="H7604" s="25" t="n">
        <v>0</v>
      </c>
    </row>
    <row r="7605" customFormat="false" ht="15" hidden="false" customHeight="false" outlineLevel="0" collapsed="false">
      <c r="A7605" s="25" t="s">
        <v>4722</v>
      </c>
      <c r="B7605" s="25" t="s">
        <v>90</v>
      </c>
      <c r="C7605" s="25" t="s">
        <v>148</v>
      </c>
      <c r="D7605" s="25" t="s">
        <v>1347</v>
      </c>
      <c r="E7605" s="25" t="s">
        <v>55</v>
      </c>
      <c r="F7605" s="25" t="s">
        <v>9518</v>
      </c>
      <c r="G7605" s="25" t="s">
        <v>9519</v>
      </c>
      <c r="H7605" s="25" t="n">
        <v>0</v>
      </c>
    </row>
    <row r="7606" customFormat="false" ht="15" hidden="false" customHeight="false" outlineLevel="0" collapsed="false">
      <c r="A7606" s="25" t="s">
        <v>9036</v>
      </c>
      <c r="B7606" s="25" t="s">
        <v>115</v>
      </c>
      <c r="C7606" s="25" t="s">
        <v>170</v>
      </c>
      <c r="D7606" s="25" t="s">
        <v>494</v>
      </c>
      <c r="E7606" s="25" t="s">
        <v>54</v>
      </c>
      <c r="F7606" s="25" t="s">
        <v>9518</v>
      </c>
      <c r="G7606" s="25" t="s">
        <v>9474</v>
      </c>
      <c r="H7606" s="25" t="n">
        <v>1129</v>
      </c>
    </row>
    <row r="7607" customFormat="false" ht="15" hidden="false" customHeight="false" outlineLevel="0" collapsed="false">
      <c r="A7607" s="25" t="s">
        <v>5265</v>
      </c>
      <c r="B7607" s="25" t="s">
        <v>95</v>
      </c>
      <c r="C7607" s="25" t="s">
        <v>160</v>
      </c>
      <c r="D7607" s="25" t="s">
        <v>1055</v>
      </c>
      <c r="E7607" s="25" t="s">
        <v>55</v>
      </c>
      <c r="F7607" s="25" t="s">
        <v>9516</v>
      </c>
      <c r="G7607" s="25" t="s">
        <v>9519</v>
      </c>
      <c r="H7607" s="25" t="n">
        <v>0</v>
      </c>
    </row>
    <row r="7608" customFormat="false" ht="15" hidden="false" customHeight="false" outlineLevel="0" collapsed="false">
      <c r="A7608" s="25" t="s">
        <v>836</v>
      </c>
      <c r="B7608" s="25" t="s">
        <v>70</v>
      </c>
      <c r="C7608" s="25" t="s">
        <v>170</v>
      </c>
      <c r="D7608" s="25" t="s">
        <v>169</v>
      </c>
      <c r="E7608" s="25" t="s">
        <v>54</v>
      </c>
      <c r="F7608" s="25" t="s">
        <v>9516</v>
      </c>
      <c r="G7608" s="25" t="s">
        <v>9520</v>
      </c>
      <c r="H7608" s="25" t="n">
        <v>1200</v>
      </c>
    </row>
    <row r="7609" customFormat="false" ht="15" hidden="false" customHeight="false" outlineLevel="0" collapsed="false">
      <c r="A7609" s="25" t="s">
        <v>837</v>
      </c>
      <c r="B7609" s="25" t="s">
        <v>70</v>
      </c>
      <c r="C7609" s="25" t="s">
        <v>160</v>
      </c>
      <c r="D7609" s="25" t="s">
        <v>240</v>
      </c>
      <c r="E7609" s="25" t="s">
        <v>54</v>
      </c>
      <c r="F7609" s="25" t="s">
        <v>9516</v>
      </c>
      <c r="G7609" s="25" t="s">
        <v>9476</v>
      </c>
      <c r="H7609" s="25" t="n">
        <v>3164</v>
      </c>
    </row>
    <row r="7610" customFormat="false" ht="15" hidden="false" customHeight="false" outlineLevel="0" collapsed="false">
      <c r="A7610" s="25" t="s">
        <v>4059</v>
      </c>
      <c r="B7610" s="25" t="s">
        <v>87</v>
      </c>
      <c r="C7610" s="25" t="s">
        <v>170</v>
      </c>
      <c r="D7610" s="25" t="s">
        <v>1158</v>
      </c>
      <c r="E7610" s="25" t="s">
        <v>55</v>
      </c>
      <c r="F7610" s="25" t="s">
        <v>9516</v>
      </c>
      <c r="G7610" s="25" t="s">
        <v>9525</v>
      </c>
      <c r="H7610" s="25" t="n">
        <v>0</v>
      </c>
    </row>
    <row r="7611" customFormat="false" ht="15" hidden="false" customHeight="false" outlineLevel="0" collapsed="false">
      <c r="A7611" s="25" t="s">
        <v>4060</v>
      </c>
      <c r="B7611" s="25" t="s">
        <v>87</v>
      </c>
      <c r="C7611" s="25" t="s">
        <v>160</v>
      </c>
      <c r="D7611" s="25" t="s">
        <v>3373</v>
      </c>
      <c r="E7611" s="25" t="s">
        <v>54</v>
      </c>
      <c r="F7611" s="25" t="s">
        <v>9516</v>
      </c>
      <c r="G7611" s="25" t="s">
        <v>9526</v>
      </c>
      <c r="H7611" s="25" t="n">
        <v>3225</v>
      </c>
    </row>
    <row r="7612" customFormat="false" ht="15" hidden="false" customHeight="false" outlineLevel="0" collapsed="false">
      <c r="A7612" s="25" t="s">
        <v>5540</v>
      </c>
      <c r="B7612" s="25" t="s">
        <v>94</v>
      </c>
      <c r="C7612" s="25" t="s">
        <v>170</v>
      </c>
      <c r="D7612" s="25" t="s">
        <v>1347</v>
      </c>
      <c r="E7612" s="25" t="s">
        <v>55</v>
      </c>
      <c r="F7612" s="25" t="s">
        <v>9516</v>
      </c>
      <c r="G7612" s="25" t="s">
        <v>9437</v>
      </c>
      <c r="H7612" s="25" t="n">
        <v>0</v>
      </c>
    </row>
    <row r="7613" customFormat="false" ht="15" hidden="false" customHeight="false" outlineLevel="0" collapsed="false">
      <c r="A7613" s="25" t="s">
        <v>2424</v>
      </c>
      <c r="B7613" s="25" t="s">
        <v>80</v>
      </c>
      <c r="C7613" s="25" t="s">
        <v>9107</v>
      </c>
      <c r="D7613" s="25" t="s">
        <v>245</v>
      </c>
      <c r="E7613" s="25" t="s">
        <v>54</v>
      </c>
      <c r="F7613" s="25" t="s">
        <v>9516</v>
      </c>
      <c r="G7613" s="25" t="s">
        <v>9520</v>
      </c>
      <c r="H7613" s="25" t="n">
        <v>4130</v>
      </c>
    </row>
    <row r="7614" customFormat="false" ht="15" hidden="false" customHeight="false" outlineLevel="0" collapsed="false">
      <c r="A7614" s="25" t="s">
        <v>5807</v>
      </c>
      <c r="B7614" s="25" t="s">
        <v>96</v>
      </c>
      <c r="C7614" s="25" t="s">
        <v>186</v>
      </c>
      <c r="D7614" s="25" t="s">
        <v>1156</v>
      </c>
      <c r="E7614" s="25" t="s">
        <v>55</v>
      </c>
      <c r="F7614" s="25" t="s">
        <v>9516</v>
      </c>
      <c r="G7614" s="25" t="s">
        <v>9524</v>
      </c>
      <c r="H7614" s="25" t="n">
        <v>0</v>
      </c>
    </row>
    <row r="7615" customFormat="false" ht="15" hidden="false" customHeight="false" outlineLevel="0" collapsed="false">
      <c r="A7615" s="25" t="s">
        <v>5808</v>
      </c>
      <c r="B7615" s="25" t="s">
        <v>96</v>
      </c>
      <c r="C7615" s="25" t="s">
        <v>9107</v>
      </c>
      <c r="D7615" s="25" t="s">
        <v>3511</v>
      </c>
      <c r="E7615" s="25" t="s">
        <v>55</v>
      </c>
      <c r="F7615" s="25" t="s">
        <v>9516</v>
      </c>
      <c r="G7615" s="25" t="s">
        <v>9471</v>
      </c>
      <c r="H7615" s="25" t="n">
        <v>0</v>
      </c>
    </row>
    <row r="7616" customFormat="false" ht="15" hidden="false" customHeight="false" outlineLevel="0" collapsed="false">
      <c r="A7616" s="25" t="s">
        <v>6225</v>
      </c>
      <c r="B7616" s="25" t="s">
        <v>108</v>
      </c>
      <c r="C7616" s="25" t="s">
        <v>148</v>
      </c>
      <c r="D7616" s="25" t="s">
        <v>433</v>
      </c>
      <c r="E7616" s="25" t="s">
        <v>54</v>
      </c>
      <c r="F7616" s="25" t="s">
        <v>9516</v>
      </c>
      <c r="G7616" s="25" t="s">
        <v>9520</v>
      </c>
      <c r="H7616" s="25" t="n">
        <v>47</v>
      </c>
    </row>
    <row r="7617" customFormat="false" ht="15" hidden="false" customHeight="false" outlineLevel="0" collapsed="false">
      <c r="A7617" s="25" t="s">
        <v>4199</v>
      </c>
      <c r="B7617" s="25" t="s">
        <v>89</v>
      </c>
      <c r="C7617" s="25" t="s">
        <v>178</v>
      </c>
      <c r="D7617" s="25" t="s">
        <v>1158</v>
      </c>
      <c r="E7617" s="25" t="s">
        <v>54</v>
      </c>
      <c r="F7617" s="25" t="s">
        <v>9516</v>
      </c>
      <c r="G7617" s="25" t="s">
        <v>9525</v>
      </c>
      <c r="H7617" s="25" t="n">
        <v>4751</v>
      </c>
    </row>
    <row r="7618" customFormat="false" ht="15" hidden="false" customHeight="false" outlineLevel="0" collapsed="false">
      <c r="A7618" s="25" t="s">
        <v>2828</v>
      </c>
      <c r="B7618" s="25" t="s">
        <v>78</v>
      </c>
      <c r="C7618" s="25" t="s">
        <v>160</v>
      </c>
      <c r="D7618" s="25" t="s">
        <v>207</v>
      </c>
      <c r="E7618" s="25" t="s">
        <v>55</v>
      </c>
      <c r="F7618" s="25" t="s">
        <v>9516</v>
      </c>
      <c r="G7618" s="25" t="s">
        <v>9524</v>
      </c>
      <c r="H7618" s="25" t="n">
        <v>0</v>
      </c>
    </row>
    <row r="7619" customFormat="false" ht="15" hidden="false" customHeight="false" outlineLevel="0" collapsed="false">
      <c r="A7619" s="25" t="s">
        <v>6432</v>
      </c>
      <c r="B7619" s="25" t="s">
        <v>106</v>
      </c>
      <c r="C7619" s="25" t="s">
        <v>160</v>
      </c>
      <c r="D7619" s="25" t="s">
        <v>609</v>
      </c>
      <c r="E7619" s="25" t="s">
        <v>55</v>
      </c>
      <c r="F7619" s="25" t="s">
        <v>9516</v>
      </c>
      <c r="G7619" s="25" t="s">
        <v>9519</v>
      </c>
      <c r="H7619" s="25" t="n">
        <v>0</v>
      </c>
    </row>
    <row r="7620" customFormat="false" ht="15" hidden="false" customHeight="false" outlineLevel="0" collapsed="false">
      <c r="A7620" s="25" t="s">
        <v>6433</v>
      </c>
      <c r="B7620" s="25" t="s">
        <v>106</v>
      </c>
      <c r="C7620" s="25" t="s">
        <v>148</v>
      </c>
      <c r="D7620" s="25" t="s">
        <v>2739</v>
      </c>
      <c r="E7620" s="25" t="s">
        <v>54</v>
      </c>
      <c r="F7620" s="25" t="s">
        <v>9516</v>
      </c>
      <c r="G7620" s="25" t="s">
        <v>9470</v>
      </c>
      <c r="H7620" s="25" t="n">
        <v>51</v>
      </c>
    </row>
    <row r="7621" customFormat="false" ht="15" hidden="false" customHeight="false" outlineLevel="0" collapsed="false">
      <c r="A7621" s="25" t="s">
        <v>6434</v>
      </c>
      <c r="B7621" s="25" t="s">
        <v>106</v>
      </c>
      <c r="C7621" s="25" t="s">
        <v>160</v>
      </c>
      <c r="D7621" s="25" t="s">
        <v>433</v>
      </c>
      <c r="E7621" s="25" t="s">
        <v>54</v>
      </c>
      <c r="F7621" s="25" t="s">
        <v>9516</v>
      </c>
      <c r="G7621" s="25" t="s">
        <v>9522</v>
      </c>
      <c r="H7621" s="25" t="n">
        <v>3696</v>
      </c>
    </row>
    <row r="7622" customFormat="false" ht="15" hidden="false" customHeight="false" outlineLevel="0" collapsed="false">
      <c r="A7622" s="25" t="s">
        <v>7959</v>
      </c>
      <c r="B7622" s="25" t="s">
        <v>114</v>
      </c>
      <c r="C7622" s="25" t="s">
        <v>9107</v>
      </c>
      <c r="D7622" s="25" t="s">
        <v>2863</v>
      </c>
      <c r="E7622" s="25" t="s">
        <v>55</v>
      </c>
      <c r="F7622" s="25" t="s">
        <v>9516</v>
      </c>
      <c r="G7622" s="25" t="s">
        <v>9526</v>
      </c>
      <c r="H7622" s="25" t="n">
        <v>0</v>
      </c>
    </row>
    <row r="7623" customFormat="false" ht="15" hidden="false" customHeight="false" outlineLevel="0" collapsed="false">
      <c r="A7623" s="25" t="s">
        <v>7960</v>
      </c>
      <c r="B7623" s="25" t="s">
        <v>114</v>
      </c>
      <c r="C7623" s="25" t="s">
        <v>160</v>
      </c>
      <c r="D7623" s="25" t="s">
        <v>417</v>
      </c>
      <c r="E7623" s="25" t="s">
        <v>54</v>
      </c>
      <c r="F7623" s="25" t="s">
        <v>9516</v>
      </c>
      <c r="G7623" s="25" t="s">
        <v>9524</v>
      </c>
      <c r="H7623" s="25" t="n">
        <v>3536</v>
      </c>
    </row>
    <row r="7624" customFormat="false" ht="15" hidden="false" customHeight="false" outlineLevel="0" collapsed="false">
      <c r="A7624" s="25" t="s">
        <v>8391</v>
      </c>
      <c r="B7624" s="25" t="s">
        <v>113</v>
      </c>
      <c r="C7624" s="25" t="s">
        <v>186</v>
      </c>
      <c r="D7624" s="25" t="s">
        <v>449</v>
      </c>
      <c r="E7624" s="25" t="s">
        <v>55</v>
      </c>
      <c r="F7624" s="25" t="s">
        <v>9516</v>
      </c>
      <c r="G7624" s="25" t="s">
        <v>9466</v>
      </c>
      <c r="H7624" s="25" t="n">
        <v>0</v>
      </c>
    </row>
    <row r="7625" customFormat="false" ht="15" hidden="false" customHeight="false" outlineLevel="0" collapsed="false">
      <c r="A7625" s="25" t="s">
        <v>8392</v>
      </c>
      <c r="B7625" s="25" t="s">
        <v>113</v>
      </c>
      <c r="C7625" s="25" t="s">
        <v>148</v>
      </c>
      <c r="D7625" s="25" t="s">
        <v>636</v>
      </c>
      <c r="E7625" s="25" t="s">
        <v>55</v>
      </c>
      <c r="F7625" s="25" t="s">
        <v>9516</v>
      </c>
      <c r="G7625" s="25" t="s">
        <v>9437</v>
      </c>
      <c r="H7625" s="25" t="n">
        <v>0</v>
      </c>
    </row>
    <row r="7626" customFormat="false" ht="15" hidden="false" customHeight="false" outlineLevel="0" collapsed="false">
      <c r="A7626" s="25" t="s">
        <v>8393</v>
      </c>
      <c r="B7626" s="25" t="s">
        <v>113</v>
      </c>
      <c r="C7626" s="25" t="s">
        <v>148</v>
      </c>
      <c r="D7626" s="25" t="s">
        <v>478</v>
      </c>
      <c r="E7626" s="25" t="s">
        <v>54</v>
      </c>
      <c r="F7626" s="25" t="s">
        <v>9516</v>
      </c>
      <c r="G7626" s="25" t="s">
        <v>9493</v>
      </c>
      <c r="H7626" s="25" t="n">
        <v>59</v>
      </c>
    </row>
    <row r="7627" customFormat="false" ht="15" hidden="false" customHeight="false" outlineLevel="0" collapsed="false">
      <c r="A7627" s="25" t="s">
        <v>1141</v>
      </c>
      <c r="B7627" s="25" t="s">
        <v>72</v>
      </c>
      <c r="C7627" s="25" t="s">
        <v>186</v>
      </c>
      <c r="D7627" s="25" t="s">
        <v>198</v>
      </c>
      <c r="E7627" s="25" t="s">
        <v>54</v>
      </c>
      <c r="F7627" s="25" t="s">
        <v>9516</v>
      </c>
      <c r="G7627" s="25" t="s">
        <v>9520</v>
      </c>
      <c r="H7627" s="25" t="n">
        <v>474</v>
      </c>
    </row>
    <row r="7628" customFormat="false" ht="15" hidden="false" customHeight="false" outlineLevel="0" collapsed="false">
      <c r="A7628" s="25" t="s">
        <v>3460</v>
      </c>
      <c r="B7628" s="25" t="s">
        <v>77</v>
      </c>
      <c r="C7628" s="25" t="s">
        <v>148</v>
      </c>
      <c r="D7628" s="25" t="s">
        <v>151</v>
      </c>
      <c r="E7628" s="25" t="s">
        <v>54</v>
      </c>
      <c r="F7628" s="25" t="s">
        <v>9516</v>
      </c>
      <c r="G7628" s="25" t="s">
        <v>9530</v>
      </c>
      <c r="H7628" s="25" t="n">
        <v>43</v>
      </c>
    </row>
    <row r="7629" customFormat="false" ht="15" hidden="false" customHeight="false" outlineLevel="0" collapsed="false">
      <c r="A7629" s="25" t="s">
        <v>3461</v>
      </c>
      <c r="B7629" s="25" t="s">
        <v>77</v>
      </c>
      <c r="C7629" s="25" t="s">
        <v>148</v>
      </c>
      <c r="D7629" s="25" t="s">
        <v>195</v>
      </c>
      <c r="E7629" s="25" t="s">
        <v>54</v>
      </c>
      <c r="F7629" s="25" t="s">
        <v>9516</v>
      </c>
      <c r="G7629" s="25" t="s">
        <v>9476</v>
      </c>
      <c r="H7629" s="25" t="n">
        <v>60</v>
      </c>
    </row>
    <row r="7630" customFormat="false" ht="15" hidden="false" customHeight="false" outlineLevel="0" collapsed="false">
      <c r="A7630" s="25" t="s">
        <v>3726</v>
      </c>
      <c r="B7630" s="25" t="s">
        <v>79</v>
      </c>
      <c r="C7630" s="25" t="s">
        <v>186</v>
      </c>
      <c r="D7630" s="25" t="s">
        <v>162</v>
      </c>
      <c r="E7630" s="25" t="s">
        <v>55</v>
      </c>
      <c r="F7630" s="25" t="s">
        <v>9516</v>
      </c>
      <c r="G7630" s="25" t="s">
        <v>9528</v>
      </c>
      <c r="H7630" s="25" t="n">
        <v>0</v>
      </c>
    </row>
    <row r="7631" customFormat="false" ht="15" hidden="false" customHeight="false" outlineLevel="0" collapsed="false">
      <c r="A7631" s="25" t="s">
        <v>3727</v>
      </c>
      <c r="B7631" s="25" t="s">
        <v>79</v>
      </c>
      <c r="C7631" s="25" t="s">
        <v>186</v>
      </c>
      <c r="D7631" s="25" t="s">
        <v>145</v>
      </c>
      <c r="E7631" s="25" t="s">
        <v>54</v>
      </c>
      <c r="F7631" s="25" t="s">
        <v>9516</v>
      </c>
      <c r="G7631" s="25" t="s">
        <v>9529</v>
      </c>
      <c r="H7631" s="25" t="n">
        <v>461</v>
      </c>
    </row>
    <row r="7632" customFormat="false" ht="15" hidden="false" customHeight="false" outlineLevel="0" collapsed="false">
      <c r="A7632" s="25" t="s">
        <v>6047</v>
      </c>
      <c r="B7632" s="25" t="s">
        <v>97</v>
      </c>
      <c r="C7632" s="25" t="s">
        <v>170</v>
      </c>
      <c r="D7632" s="25" t="s">
        <v>1653</v>
      </c>
      <c r="E7632" s="25" t="s">
        <v>55</v>
      </c>
      <c r="F7632" s="25" t="s">
        <v>9516</v>
      </c>
      <c r="G7632" s="25" t="s">
        <v>9488</v>
      </c>
      <c r="H7632" s="25" t="n">
        <v>0</v>
      </c>
    </row>
    <row r="7633" customFormat="false" ht="15" hidden="false" customHeight="false" outlineLevel="0" collapsed="false">
      <c r="A7633" s="25" t="s">
        <v>6048</v>
      </c>
      <c r="B7633" s="25" t="s">
        <v>97</v>
      </c>
      <c r="C7633" s="25" t="s">
        <v>148</v>
      </c>
      <c r="D7633" s="25" t="s">
        <v>1690</v>
      </c>
      <c r="E7633" s="25" t="s">
        <v>54</v>
      </c>
      <c r="F7633" s="25" t="s">
        <v>9516</v>
      </c>
      <c r="G7633" s="25" t="s">
        <v>9519</v>
      </c>
      <c r="H7633" s="25" t="n">
        <v>54</v>
      </c>
    </row>
    <row r="7634" customFormat="false" ht="15" hidden="false" customHeight="false" outlineLevel="0" collapsed="false">
      <c r="A7634" s="25" t="s">
        <v>6901</v>
      </c>
      <c r="B7634" s="25" t="s">
        <v>105</v>
      </c>
      <c r="C7634" s="25" t="s">
        <v>148</v>
      </c>
      <c r="E7634" s="25" t="s">
        <v>56</v>
      </c>
      <c r="F7634" s="25" t="s">
        <v>9516</v>
      </c>
    </row>
    <row r="7635" customFormat="false" ht="15" hidden="false" customHeight="false" outlineLevel="0" collapsed="false">
      <c r="A7635" s="25" t="s">
        <v>6902</v>
      </c>
      <c r="B7635" s="25" t="s">
        <v>105</v>
      </c>
      <c r="C7635" s="25" t="s">
        <v>148</v>
      </c>
      <c r="D7635" s="25" t="s">
        <v>478</v>
      </c>
      <c r="E7635" s="25" t="s">
        <v>55</v>
      </c>
      <c r="F7635" s="25" t="s">
        <v>9516</v>
      </c>
      <c r="G7635" s="25" t="s">
        <v>9461</v>
      </c>
      <c r="H7635" s="25" t="n">
        <v>0</v>
      </c>
    </row>
    <row r="7636" customFormat="false" ht="15" hidden="false" customHeight="false" outlineLevel="0" collapsed="false">
      <c r="A7636" s="25" t="s">
        <v>4355</v>
      </c>
      <c r="B7636" s="25" t="s">
        <v>88</v>
      </c>
      <c r="C7636" s="25" t="s">
        <v>170</v>
      </c>
      <c r="D7636" s="25" t="s">
        <v>1049</v>
      </c>
      <c r="E7636" s="25" t="s">
        <v>55</v>
      </c>
      <c r="F7636" s="25" t="s">
        <v>9516</v>
      </c>
      <c r="G7636" s="25" t="s">
        <v>9525</v>
      </c>
      <c r="H7636" s="25" t="n">
        <v>0</v>
      </c>
    </row>
    <row r="7637" customFormat="false" ht="15" hidden="false" customHeight="false" outlineLevel="0" collapsed="false">
      <c r="A7637" s="25" t="s">
        <v>4356</v>
      </c>
      <c r="B7637" s="25" t="s">
        <v>88</v>
      </c>
      <c r="C7637" s="25" t="s">
        <v>148</v>
      </c>
      <c r="D7637" s="25" t="s">
        <v>1090</v>
      </c>
      <c r="E7637" s="25" t="s">
        <v>55</v>
      </c>
      <c r="F7637" s="25" t="s">
        <v>9516</v>
      </c>
      <c r="G7637" s="25" t="s">
        <v>9527</v>
      </c>
      <c r="H7637" s="25" t="n">
        <v>0</v>
      </c>
    </row>
    <row r="7638" customFormat="false" ht="15" hidden="false" customHeight="false" outlineLevel="0" collapsed="false">
      <c r="A7638" s="25" t="s">
        <v>7323</v>
      </c>
      <c r="B7638" s="25" t="s">
        <v>104</v>
      </c>
      <c r="C7638" s="25" t="s">
        <v>186</v>
      </c>
      <c r="D7638" s="25" t="s">
        <v>1646</v>
      </c>
      <c r="E7638" s="25" t="s">
        <v>55</v>
      </c>
      <c r="F7638" s="25" t="s">
        <v>9516</v>
      </c>
      <c r="G7638" s="25" t="s">
        <v>9496</v>
      </c>
      <c r="H7638" s="25" t="n">
        <v>0</v>
      </c>
    </row>
    <row r="7639" customFormat="false" ht="15" hidden="false" customHeight="false" outlineLevel="0" collapsed="false">
      <c r="A7639" s="25" t="s">
        <v>7324</v>
      </c>
      <c r="B7639" s="25" t="s">
        <v>104</v>
      </c>
      <c r="C7639" s="25" t="s">
        <v>160</v>
      </c>
      <c r="D7639" s="25" t="s">
        <v>195</v>
      </c>
      <c r="E7639" s="25" t="s">
        <v>55</v>
      </c>
      <c r="F7639" s="25" t="s">
        <v>9516</v>
      </c>
      <c r="G7639" s="25" t="s">
        <v>9524</v>
      </c>
      <c r="H7639" s="25" t="n">
        <v>0</v>
      </c>
    </row>
    <row r="7640" customFormat="false" ht="15" hidden="false" customHeight="false" outlineLevel="0" collapsed="false">
      <c r="A7640" s="25" t="s">
        <v>7325</v>
      </c>
      <c r="B7640" s="25" t="s">
        <v>104</v>
      </c>
      <c r="C7640" s="25" t="s">
        <v>160</v>
      </c>
      <c r="D7640" s="25" t="s">
        <v>5204</v>
      </c>
      <c r="E7640" s="25" t="s">
        <v>54</v>
      </c>
      <c r="F7640" s="25" t="s">
        <v>9516</v>
      </c>
      <c r="G7640" s="25" t="s">
        <v>9529</v>
      </c>
      <c r="H7640" s="25" t="n">
        <v>3363</v>
      </c>
    </row>
    <row r="7641" customFormat="false" ht="15" hidden="false" customHeight="false" outlineLevel="0" collapsed="false">
      <c r="A7641" s="25" t="s">
        <v>581</v>
      </c>
      <c r="B7641" s="25" t="s">
        <v>69</v>
      </c>
      <c r="C7641" s="25" t="s">
        <v>170</v>
      </c>
      <c r="D7641" s="25" t="s">
        <v>195</v>
      </c>
      <c r="E7641" s="25" t="s">
        <v>54</v>
      </c>
      <c r="F7641" s="25" t="s">
        <v>9519</v>
      </c>
      <c r="G7641" s="25" t="s">
        <v>9530</v>
      </c>
      <c r="H7641" s="25" t="n">
        <v>1089</v>
      </c>
    </row>
    <row r="7642" customFormat="false" ht="15" hidden="false" customHeight="false" outlineLevel="0" collapsed="false">
      <c r="A7642" s="25" t="s">
        <v>5266</v>
      </c>
      <c r="B7642" s="25" t="s">
        <v>95</v>
      </c>
      <c r="C7642" s="25" t="s">
        <v>9107</v>
      </c>
      <c r="D7642" s="25" t="s">
        <v>1795</v>
      </c>
      <c r="E7642" s="25" t="s">
        <v>55</v>
      </c>
      <c r="F7642" s="25" t="s">
        <v>9519</v>
      </c>
      <c r="G7642" s="25" t="s">
        <v>9531</v>
      </c>
      <c r="H7642" s="25" t="n">
        <v>0</v>
      </c>
    </row>
    <row r="7643" customFormat="false" ht="15" hidden="false" customHeight="false" outlineLevel="0" collapsed="false">
      <c r="A7643" s="25" t="s">
        <v>5267</v>
      </c>
      <c r="B7643" s="25" t="s">
        <v>95</v>
      </c>
      <c r="C7643" s="25" t="s">
        <v>170</v>
      </c>
      <c r="D7643" s="25" t="s">
        <v>193</v>
      </c>
      <c r="E7643" s="25" t="s">
        <v>54</v>
      </c>
      <c r="F7643" s="25" t="s">
        <v>9519</v>
      </c>
      <c r="G7643" s="25" t="s">
        <v>9521</v>
      </c>
      <c r="H7643" s="25" t="n">
        <v>1096</v>
      </c>
    </row>
    <row r="7644" customFormat="false" ht="15" hidden="false" customHeight="false" outlineLevel="0" collapsed="false">
      <c r="A7644" s="25" t="s">
        <v>838</v>
      </c>
      <c r="B7644" s="25" t="s">
        <v>70</v>
      </c>
      <c r="C7644" s="25" t="s">
        <v>148</v>
      </c>
      <c r="D7644" s="25" t="s">
        <v>145</v>
      </c>
      <c r="E7644" s="25" t="s">
        <v>54</v>
      </c>
      <c r="F7644" s="25" t="s">
        <v>9519</v>
      </c>
      <c r="G7644" s="25" t="s">
        <v>9528</v>
      </c>
      <c r="H7644" s="25" t="n">
        <v>62</v>
      </c>
    </row>
    <row r="7645" customFormat="false" ht="15" hidden="false" customHeight="false" outlineLevel="0" collapsed="false">
      <c r="A7645" s="25" t="s">
        <v>4061</v>
      </c>
      <c r="B7645" s="25" t="s">
        <v>87</v>
      </c>
      <c r="C7645" s="25" t="s">
        <v>160</v>
      </c>
      <c r="D7645" s="25" t="s">
        <v>494</v>
      </c>
      <c r="E7645" s="25" t="s">
        <v>55</v>
      </c>
      <c r="F7645" s="25" t="s">
        <v>9519</v>
      </c>
      <c r="G7645" s="25" t="s">
        <v>9499</v>
      </c>
      <c r="H7645" s="25" t="n">
        <v>0</v>
      </c>
    </row>
    <row r="7646" customFormat="false" ht="15" hidden="false" customHeight="false" outlineLevel="0" collapsed="false">
      <c r="A7646" s="25" t="s">
        <v>4062</v>
      </c>
      <c r="B7646" s="25" t="s">
        <v>87</v>
      </c>
      <c r="C7646" s="25" t="s">
        <v>170</v>
      </c>
      <c r="D7646" s="25" t="s">
        <v>1158</v>
      </c>
      <c r="E7646" s="25" t="s">
        <v>54</v>
      </c>
      <c r="F7646" s="25" t="s">
        <v>9519</v>
      </c>
      <c r="G7646" s="25" t="s">
        <v>9521</v>
      </c>
      <c r="H7646" s="25" t="n">
        <v>1105</v>
      </c>
    </row>
    <row r="7647" customFormat="false" ht="15" hidden="false" customHeight="false" outlineLevel="0" collapsed="false">
      <c r="A7647" s="25" t="s">
        <v>5541</v>
      </c>
      <c r="B7647" s="25" t="s">
        <v>94</v>
      </c>
      <c r="C7647" s="25" t="s">
        <v>9107</v>
      </c>
      <c r="D7647" s="25" t="s">
        <v>1156</v>
      </c>
      <c r="E7647" s="25" t="s">
        <v>55</v>
      </c>
      <c r="F7647" s="25" t="s">
        <v>9519</v>
      </c>
      <c r="G7647" s="25" t="s">
        <v>9527</v>
      </c>
      <c r="H7647" s="25" t="n">
        <v>0</v>
      </c>
    </row>
    <row r="7648" customFormat="false" ht="15" hidden="false" customHeight="false" outlineLevel="0" collapsed="false">
      <c r="A7648" s="25" t="s">
        <v>5542</v>
      </c>
      <c r="B7648" s="25" t="s">
        <v>94</v>
      </c>
      <c r="C7648" s="25" t="s">
        <v>9107</v>
      </c>
      <c r="D7648" s="25" t="s">
        <v>663</v>
      </c>
      <c r="E7648" s="25" t="s">
        <v>54</v>
      </c>
      <c r="F7648" s="25" t="s">
        <v>9519</v>
      </c>
      <c r="G7648" s="25" t="s">
        <v>9524</v>
      </c>
      <c r="H7648" s="25" t="n">
        <v>4353</v>
      </c>
    </row>
    <row r="7649" customFormat="false" ht="15" hidden="false" customHeight="false" outlineLevel="0" collapsed="false">
      <c r="A7649" s="25" t="s">
        <v>2425</v>
      </c>
      <c r="B7649" s="25" t="s">
        <v>80</v>
      </c>
      <c r="C7649" s="25" t="s">
        <v>9107</v>
      </c>
      <c r="D7649" s="25" t="s">
        <v>215</v>
      </c>
      <c r="E7649" s="25" t="s">
        <v>55</v>
      </c>
      <c r="F7649" s="25" t="s">
        <v>9519</v>
      </c>
      <c r="G7649" s="25" t="s">
        <v>9527</v>
      </c>
      <c r="H7649" s="25" t="n">
        <v>0</v>
      </c>
    </row>
    <row r="7650" customFormat="false" ht="15" hidden="false" customHeight="false" outlineLevel="0" collapsed="false">
      <c r="A7650" s="25" t="s">
        <v>2426</v>
      </c>
      <c r="B7650" s="25" t="s">
        <v>80</v>
      </c>
      <c r="C7650" s="25" t="s">
        <v>178</v>
      </c>
      <c r="D7650" s="25" t="s">
        <v>266</v>
      </c>
      <c r="E7650" s="25" t="s">
        <v>54</v>
      </c>
      <c r="F7650" s="25" t="s">
        <v>9519</v>
      </c>
      <c r="G7650" s="25" t="s">
        <v>9529</v>
      </c>
      <c r="H7650" s="25" t="n">
        <v>6276</v>
      </c>
    </row>
    <row r="7651" customFormat="false" ht="15" hidden="false" customHeight="false" outlineLevel="0" collapsed="false">
      <c r="A7651" s="25" t="s">
        <v>2427</v>
      </c>
      <c r="B7651" s="25" t="s">
        <v>80</v>
      </c>
      <c r="C7651" s="25" t="s">
        <v>9107</v>
      </c>
      <c r="D7651" s="25" t="s">
        <v>173</v>
      </c>
      <c r="E7651" s="25" t="s">
        <v>54</v>
      </c>
      <c r="F7651" s="25" t="s">
        <v>9519</v>
      </c>
      <c r="G7651" s="25" t="s">
        <v>9529</v>
      </c>
      <c r="H7651" s="25" t="n">
        <v>4688</v>
      </c>
    </row>
    <row r="7652" customFormat="false" ht="15" hidden="false" customHeight="false" outlineLevel="0" collapsed="false">
      <c r="A7652" s="25" t="s">
        <v>4200</v>
      </c>
      <c r="B7652" s="25" t="s">
        <v>89</v>
      </c>
      <c r="C7652" s="25" t="s">
        <v>186</v>
      </c>
      <c r="D7652" s="25" t="s">
        <v>3359</v>
      </c>
      <c r="E7652" s="25" t="s">
        <v>55</v>
      </c>
      <c r="F7652" s="25" t="s">
        <v>9519</v>
      </c>
      <c r="G7652" s="25" t="s">
        <v>9526</v>
      </c>
      <c r="H7652" s="25" t="n">
        <v>0</v>
      </c>
    </row>
    <row r="7653" customFormat="false" ht="15" hidden="false" customHeight="false" outlineLevel="0" collapsed="false">
      <c r="A7653" s="25" t="s">
        <v>4201</v>
      </c>
      <c r="B7653" s="25" t="s">
        <v>89</v>
      </c>
      <c r="C7653" s="25" t="s">
        <v>160</v>
      </c>
      <c r="D7653" s="25" t="s">
        <v>1795</v>
      </c>
      <c r="E7653" s="25" t="s">
        <v>54</v>
      </c>
      <c r="F7653" s="25" t="s">
        <v>9519</v>
      </c>
      <c r="G7653" s="25" t="s">
        <v>9421</v>
      </c>
      <c r="H7653" s="25" t="n">
        <v>3422</v>
      </c>
    </row>
    <row r="7654" customFormat="false" ht="15" hidden="false" customHeight="false" outlineLevel="0" collapsed="false">
      <c r="A7654" s="25" t="s">
        <v>2829</v>
      </c>
      <c r="B7654" s="25" t="s">
        <v>78</v>
      </c>
      <c r="C7654" s="25" t="s">
        <v>148</v>
      </c>
      <c r="D7654" s="25" t="s">
        <v>195</v>
      </c>
      <c r="E7654" s="25" t="s">
        <v>55</v>
      </c>
      <c r="F7654" s="25" t="s">
        <v>9519</v>
      </c>
      <c r="G7654" s="25" t="s">
        <v>9520</v>
      </c>
      <c r="H7654" s="25" t="n">
        <v>0</v>
      </c>
    </row>
    <row r="7655" customFormat="false" ht="15" hidden="false" customHeight="false" outlineLevel="0" collapsed="false">
      <c r="A7655" s="25" t="s">
        <v>2830</v>
      </c>
      <c r="B7655" s="25" t="s">
        <v>78</v>
      </c>
      <c r="C7655" s="25" t="s">
        <v>9107</v>
      </c>
      <c r="D7655" s="25" t="s">
        <v>169</v>
      </c>
      <c r="E7655" s="25" t="s">
        <v>54</v>
      </c>
      <c r="F7655" s="25" t="s">
        <v>9519</v>
      </c>
      <c r="G7655" s="25" t="s">
        <v>9482</v>
      </c>
      <c r="H7655" s="25" t="n">
        <v>5192</v>
      </c>
    </row>
    <row r="7656" customFormat="false" ht="15" hidden="false" customHeight="false" outlineLevel="0" collapsed="false">
      <c r="A7656" s="25" t="s">
        <v>6435</v>
      </c>
      <c r="B7656" s="25" t="s">
        <v>106</v>
      </c>
      <c r="C7656" s="25" t="s">
        <v>170</v>
      </c>
      <c r="D7656" s="25" t="s">
        <v>195</v>
      </c>
      <c r="E7656" s="25" t="s">
        <v>54</v>
      </c>
      <c r="F7656" s="25" t="s">
        <v>9519</v>
      </c>
      <c r="G7656" s="25" t="s">
        <v>9527</v>
      </c>
      <c r="H7656" s="25" t="n">
        <v>1226</v>
      </c>
    </row>
    <row r="7657" customFormat="false" ht="15" hidden="false" customHeight="false" outlineLevel="0" collapsed="false">
      <c r="A7657" s="25" t="s">
        <v>6436</v>
      </c>
      <c r="B7657" s="25" t="s">
        <v>106</v>
      </c>
      <c r="C7657" s="25" t="s">
        <v>178</v>
      </c>
      <c r="D7657" s="25" t="s">
        <v>633</v>
      </c>
      <c r="E7657" s="25" t="s">
        <v>54</v>
      </c>
      <c r="F7657" s="25" t="s">
        <v>9519</v>
      </c>
      <c r="G7657" s="25" t="s">
        <v>9525</v>
      </c>
      <c r="H7657" s="25" t="n">
        <v>4552</v>
      </c>
    </row>
    <row r="7658" customFormat="false" ht="15" hidden="false" customHeight="false" outlineLevel="0" collapsed="false">
      <c r="A7658" s="25" t="s">
        <v>7608</v>
      </c>
      <c r="B7658" s="25" t="s">
        <v>112</v>
      </c>
      <c r="C7658" s="25" t="s">
        <v>178</v>
      </c>
      <c r="E7658" s="25" t="s">
        <v>56</v>
      </c>
      <c r="F7658" s="25" t="s">
        <v>9519</v>
      </c>
    </row>
    <row r="7659" customFormat="false" ht="15" hidden="false" customHeight="false" outlineLevel="0" collapsed="false">
      <c r="A7659" s="25" t="s">
        <v>7609</v>
      </c>
      <c r="B7659" s="25" t="s">
        <v>112</v>
      </c>
      <c r="C7659" s="25" t="s">
        <v>178</v>
      </c>
      <c r="D7659" s="25" t="s">
        <v>1351</v>
      </c>
      <c r="E7659" s="25" t="s">
        <v>54</v>
      </c>
      <c r="F7659" s="25" t="s">
        <v>9519</v>
      </c>
      <c r="G7659" s="25" t="s">
        <v>9526</v>
      </c>
      <c r="H7659" s="25" t="n">
        <v>5569</v>
      </c>
    </row>
    <row r="7660" customFormat="false" ht="15" hidden="false" customHeight="false" outlineLevel="0" collapsed="false">
      <c r="A7660" s="25" t="s">
        <v>7610</v>
      </c>
      <c r="B7660" s="25" t="s">
        <v>112</v>
      </c>
      <c r="C7660" s="25" t="s">
        <v>9107</v>
      </c>
      <c r="D7660" s="25" t="s">
        <v>665</v>
      </c>
      <c r="E7660" s="25" t="s">
        <v>54</v>
      </c>
      <c r="F7660" s="25" t="s">
        <v>9519</v>
      </c>
      <c r="G7660" s="25" t="s">
        <v>9520</v>
      </c>
      <c r="H7660" s="25" t="n">
        <v>4389</v>
      </c>
    </row>
    <row r="7661" customFormat="false" ht="15" hidden="false" customHeight="false" outlineLevel="0" collapsed="false">
      <c r="A7661" s="25" t="s">
        <v>3183</v>
      </c>
      <c r="B7661" s="25" t="s">
        <v>76</v>
      </c>
      <c r="C7661" s="25" t="s">
        <v>178</v>
      </c>
      <c r="D7661" s="25" t="s">
        <v>195</v>
      </c>
      <c r="E7661" s="25" t="s">
        <v>55</v>
      </c>
      <c r="F7661" s="25" t="s">
        <v>9519</v>
      </c>
      <c r="G7661" s="25" t="s">
        <v>9421</v>
      </c>
      <c r="H7661" s="25" t="n">
        <v>0</v>
      </c>
    </row>
    <row r="7662" customFormat="false" ht="15" hidden="false" customHeight="false" outlineLevel="0" collapsed="false">
      <c r="A7662" s="25" t="s">
        <v>7961</v>
      </c>
      <c r="B7662" s="25" t="s">
        <v>114</v>
      </c>
      <c r="C7662" s="25" t="s">
        <v>9107</v>
      </c>
      <c r="E7662" s="25" t="s">
        <v>56</v>
      </c>
      <c r="F7662" s="25" t="s">
        <v>9519</v>
      </c>
    </row>
    <row r="7663" customFormat="false" ht="15" hidden="false" customHeight="false" outlineLevel="0" collapsed="false">
      <c r="A7663" s="25" t="s">
        <v>8394</v>
      </c>
      <c r="B7663" s="25" t="s">
        <v>113</v>
      </c>
      <c r="C7663" s="25" t="s">
        <v>160</v>
      </c>
      <c r="E7663" s="25" t="s">
        <v>56</v>
      </c>
      <c r="F7663" s="25" t="s">
        <v>9519</v>
      </c>
    </row>
    <row r="7664" customFormat="false" ht="15" hidden="false" customHeight="false" outlineLevel="0" collapsed="false">
      <c r="A7664" s="25" t="s">
        <v>1142</v>
      </c>
      <c r="B7664" s="25" t="s">
        <v>72</v>
      </c>
      <c r="C7664" s="25" t="s">
        <v>160</v>
      </c>
      <c r="D7664" s="25" t="s">
        <v>240</v>
      </c>
      <c r="E7664" s="25" t="s">
        <v>55</v>
      </c>
      <c r="F7664" s="25" t="s">
        <v>9519</v>
      </c>
      <c r="G7664" s="25" t="s">
        <v>9521</v>
      </c>
      <c r="H7664" s="25" t="n">
        <v>0</v>
      </c>
    </row>
    <row r="7665" customFormat="false" ht="15" hidden="false" customHeight="false" outlineLevel="0" collapsed="false">
      <c r="A7665" s="25" t="s">
        <v>1143</v>
      </c>
      <c r="B7665" s="25" t="s">
        <v>72</v>
      </c>
      <c r="C7665" s="25" t="s">
        <v>186</v>
      </c>
      <c r="D7665" s="25" t="s">
        <v>145</v>
      </c>
      <c r="E7665" s="25" t="s">
        <v>54</v>
      </c>
      <c r="F7665" s="25" t="s">
        <v>9519</v>
      </c>
      <c r="G7665" s="25" t="s">
        <v>9526</v>
      </c>
      <c r="H7665" s="25" t="n">
        <v>451</v>
      </c>
    </row>
    <row r="7666" customFormat="false" ht="15" hidden="false" customHeight="false" outlineLevel="0" collapsed="false">
      <c r="A7666" s="25" t="s">
        <v>6728</v>
      </c>
      <c r="B7666" s="25" t="s">
        <v>107</v>
      </c>
      <c r="C7666" s="25" t="s">
        <v>148</v>
      </c>
      <c r="E7666" s="25" t="s">
        <v>56</v>
      </c>
      <c r="F7666" s="25" t="s">
        <v>9519</v>
      </c>
    </row>
    <row r="7667" customFormat="false" ht="15" hidden="false" customHeight="false" outlineLevel="0" collapsed="false">
      <c r="A7667" s="25" t="s">
        <v>6729</v>
      </c>
      <c r="B7667" s="25" t="s">
        <v>107</v>
      </c>
      <c r="C7667" s="25" t="s">
        <v>148</v>
      </c>
      <c r="E7667" s="25" t="s">
        <v>56</v>
      </c>
      <c r="F7667" s="25" t="s">
        <v>9519</v>
      </c>
    </row>
    <row r="7668" customFormat="false" ht="15" hidden="false" customHeight="false" outlineLevel="0" collapsed="false">
      <c r="A7668" s="25" t="s">
        <v>6730</v>
      </c>
      <c r="B7668" s="25" t="s">
        <v>107</v>
      </c>
      <c r="C7668" s="25" t="s">
        <v>160</v>
      </c>
      <c r="D7668" s="25" t="s">
        <v>2863</v>
      </c>
      <c r="E7668" s="25" t="s">
        <v>55</v>
      </c>
      <c r="F7668" s="25" t="s">
        <v>9519</v>
      </c>
      <c r="G7668" s="25" t="s">
        <v>9485</v>
      </c>
      <c r="H7668" s="25" t="n">
        <v>0</v>
      </c>
    </row>
    <row r="7669" customFormat="false" ht="15" hidden="false" customHeight="false" outlineLevel="0" collapsed="false">
      <c r="A7669" s="25" t="s">
        <v>6731</v>
      </c>
      <c r="B7669" s="25" t="s">
        <v>107</v>
      </c>
      <c r="C7669" s="25" t="s">
        <v>186</v>
      </c>
      <c r="D7669" s="25" t="s">
        <v>868</v>
      </c>
      <c r="E7669" s="25" t="s">
        <v>54</v>
      </c>
      <c r="F7669" s="25" t="s">
        <v>9519</v>
      </c>
      <c r="G7669" s="25" t="s">
        <v>9521</v>
      </c>
      <c r="H7669" s="25" t="n">
        <v>553</v>
      </c>
    </row>
    <row r="7670" customFormat="false" ht="15" hidden="false" customHeight="false" outlineLevel="0" collapsed="false">
      <c r="A7670" s="25" t="s">
        <v>3462</v>
      </c>
      <c r="B7670" s="25" t="s">
        <v>77</v>
      </c>
      <c r="C7670" s="25" t="s">
        <v>9107</v>
      </c>
      <c r="D7670" s="25" t="s">
        <v>231</v>
      </c>
      <c r="E7670" s="25" t="s">
        <v>55</v>
      </c>
      <c r="F7670" s="25" t="s">
        <v>9519</v>
      </c>
      <c r="G7670" s="25" t="s">
        <v>9528</v>
      </c>
      <c r="H7670" s="25" t="n">
        <v>0</v>
      </c>
    </row>
    <row r="7671" customFormat="false" ht="15" hidden="false" customHeight="false" outlineLevel="0" collapsed="false">
      <c r="A7671" s="25" t="s">
        <v>8687</v>
      </c>
      <c r="B7671" s="25" t="s">
        <v>116</v>
      </c>
      <c r="C7671" s="25" t="s">
        <v>170</v>
      </c>
      <c r="E7671" s="25" t="s">
        <v>56</v>
      </c>
      <c r="F7671" s="25" t="s">
        <v>9519</v>
      </c>
    </row>
    <row r="7672" customFormat="false" ht="15" hidden="false" customHeight="false" outlineLevel="0" collapsed="false">
      <c r="A7672" s="25" t="s">
        <v>8688</v>
      </c>
      <c r="B7672" s="25" t="s">
        <v>116</v>
      </c>
      <c r="C7672" s="25" t="s">
        <v>186</v>
      </c>
      <c r="D7672" s="25" t="s">
        <v>1789</v>
      </c>
      <c r="E7672" s="25" t="s">
        <v>54</v>
      </c>
      <c r="F7672" s="25" t="s">
        <v>9519</v>
      </c>
      <c r="G7672" s="25" t="s">
        <v>9421</v>
      </c>
      <c r="H7672" s="25" t="n">
        <v>524</v>
      </c>
    </row>
    <row r="7673" customFormat="false" ht="15" hidden="false" customHeight="false" outlineLevel="0" collapsed="false">
      <c r="A7673" s="25" t="s">
        <v>6049</v>
      </c>
      <c r="B7673" s="25" t="s">
        <v>97</v>
      </c>
      <c r="C7673" s="25" t="s">
        <v>160</v>
      </c>
      <c r="D7673" s="25" t="s">
        <v>639</v>
      </c>
      <c r="E7673" s="25" t="s">
        <v>55</v>
      </c>
      <c r="F7673" s="25" t="s">
        <v>9519</v>
      </c>
      <c r="G7673" s="25" t="s">
        <v>9521</v>
      </c>
      <c r="H7673" s="25" t="n">
        <v>0</v>
      </c>
    </row>
    <row r="7674" customFormat="false" ht="15" hidden="false" customHeight="false" outlineLevel="0" collapsed="false">
      <c r="A7674" s="25" t="s">
        <v>1757</v>
      </c>
      <c r="B7674" s="25" t="s">
        <v>71</v>
      </c>
      <c r="C7674" s="25" t="s">
        <v>170</v>
      </c>
      <c r="D7674" s="25" t="s">
        <v>145</v>
      </c>
      <c r="E7674" s="25" t="s">
        <v>55</v>
      </c>
      <c r="F7674" s="25" t="s">
        <v>9519</v>
      </c>
      <c r="G7674" s="25" t="s">
        <v>9531</v>
      </c>
      <c r="H7674" s="25" t="n">
        <v>0</v>
      </c>
    </row>
    <row r="7675" customFormat="false" ht="15" hidden="false" customHeight="false" outlineLevel="0" collapsed="false">
      <c r="A7675" s="25" t="s">
        <v>1758</v>
      </c>
      <c r="B7675" s="25" t="s">
        <v>71</v>
      </c>
      <c r="C7675" s="25" t="s">
        <v>148</v>
      </c>
      <c r="D7675" s="25" t="s">
        <v>169</v>
      </c>
      <c r="E7675" s="25" t="s">
        <v>54</v>
      </c>
      <c r="F7675" s="25" t="s">
        <v>9519</v>
      </c>
      <c r="G7675" s="25" t="s">
        <v>9529</v>
      </c>
      <c r="H7675" s="25" t="n">
        <v>53</v>
      </c>
    </row>
    <row r="7676" customFormat="false" ht="15" hidden="false" customHeight="false" outlineLevel="0" collapsed="false">
      <c r="A7676" s="25" t="s">
        <v>1759</v>
      </c>
      <c r="B7676" s="25" t="s">
        <v>71</v>
      </c>
      <c r="C7676" s="25" t="s">
        <v>160</v>
      </c>
      <c r="D7676" s="25" t="s">
        <v>158</v>
      </c>
      <c r="E7676" s="25" t="s">
        <v>54</v>
      </c>
      <c r="F7676" s="25" t="s">
        <v>9519</v>
      </c>
      <c r="G7676" s="25" t="s">
        <v>9520</v>
      </c>
      <c r="H7676" s="25" t="n">
        <v>2749</v>
      </c>
    </row>
    <row r="7677" customFormat="false" ht="15" hidden="false" customHeight="false" outlineLevel="0" collapsed="false">
      <c r="A7677" s="25" t="s">
        <v>7326</v>
      </c>
      <c r="B7677" s="25" t="s">
        <v>104</v>
      </c>
      <c r="C7677" s="25" t="s">
        <v>9107</v>
      </c>
      <c r="D7677" s="25" t="s">
        <v>633</v>
      </c>
      <c r="E7677" s="25" t="s">
        <v>55</v>
      </c>
      <c r="F7677" s="25" t="s">
        <v>9519</v>
      </c>
      <c r="G7677" s="25" t="s">
        <v>9526</v>
      </c>
      <c r="H7677" s="25" t="n">
        <v>0</v>
      </c>
    </row>
    <row r="7678" customFormat="false" ht="15" hidden="false" customHeight="false" outlineLevel="0" collapsed="false">
      <c r="A7678" s="25" t="s">
        <v>7327</v>
      </c>
      <c r="B7678" s="25" t="s">
        <v>104</v>
      </c>
      <c r="C7678" s="25" t="s">
        <v>9107</v>
      </c>
      <c r="D7678" s="25" t="s">
        <v>5204</v>
      </c>
      <c r="E7678" s="25" t="s">
        <v>55</v>
      </c>
      <c r="F7678" s="25" t="s">
        <v>9519</v>
      </c>
      <c r="G7678" s="25" t="s">
        <v>9521</v>
      </c>
      <c r="H7678" s="25" t="n">
        <v>0</v>
      </c>
    </row>
    <row r="7679" customFormat="false" ht="15" hidden="false" customHeight="false" outlineLevel="0" collapsed="false">
      <c r="A7679" s="25" t="s">
        <v>7328</v>
      </c>
      <c r="B7679" s="25" t="s">
        <v>104</v>
      </c>
      <c r="C7679" s="25" t="s">
        <v>178</v>
      </c>
      <c r="D7679" s="25" t="s">
        <v>417</v>
      </c>
      <c r="E7679" s="25" t="s">
        <v>54</v>
      </c>
      <c r="F7679" s="25" t="s">
        <v>9519</v>
      </c>
      <c r="G7679" s="25" t="s">
        <v>9520</v>
      </c>
      <c r="H7679" s="25" t="n">
        <v>5368</v>
      </c>
    </row>
    <row r="7680" customFormat="false" ht="15" hidden="false" customHeight="false" outlineLevel="0" collapsed="false">
      <c r="A7680" s="25" t="s">
        <v>4723</v>
      </c>
      <c r="B7680" s="25" t="s">
        <v>90</v>
      </c>
      <c r="C7680" s="25" t="s">
        <v>9107</v>
      </c>
      <c r="D7680" s="25" t="s">
        <v>494</v>
      </c>
      <c r="E7680" s="25" t="s">
        <v>54</v>
      </c>
      <c r="F7680" s="25" t="s">
        <v>9519</v>
      </c>
      <c r="G7680" s="25" t="s">
        <v>9492</v>
      </c>
      <c r="H7680" s="25" t="n">
        <v>4734</v>
      </c>
    </row>
    <row r="7681" customFormat="false" ht="15" hidden="false" customHeight="false" outlineLevel="0" collapsed="false">
      <c r="A7681" s="25" t="s">
        <v>4724</v>
      </c>
      <c r="B7681" s="25" t="s">
        <v>90</v>
      </c>
      <c r="C7681" s="25" t="s">
        <v>160</v>
      </c>
      <c r="D7681" s="25" t="s">
        <v>218</v>
      </c>
      <c r="E7681" s="25" t="s">
        <v>54</v>
      </c>
      <c r="F7681" s="25" t="s">
        <v>9519</v>
      </c>
      <c r="G7681" s="25" t="s">
        <v>9467</v>
      </c>
      <c r="H7681" s="25" t="n">
        <v>3089</v>
      </c>
    </row>
    <row r="7682" customFormat="false" ht="15" hidden="false" customHeight="false" outlineLevel="0" collapsed="false">
      <c r="A7682" s="25" t="s">
        <v>582</v>
      </c>
      <c r="B7682" s="25" t="s">
        <v>69</v>
      </c>
      <c r="C7682" s="25" t="s">
        <v>160</v>
      </c>
      <c r="D7682" s="25" t="s">
        <v>237</v>
      </c>
      <c r="E7682" s="25" t="s">
        <v>55</v>
      </c>
      <c r="F7682" s="25" t="s">
        <v>9520</v>
      </c>
      <c r="G7682" s="25" t="s">
        <v>9521</v>
      </c>
      <c r="H7682" s="25" t="n">
        <v>0</v>
      </c>
    </row>
    <row r="7683" customFormat="false" ht="15" hidden="false" customHeight="false" outlineLevel="0" collapsed="false">
      <c r="A7683" s="25" t="s">
        <v>583</v>
      </c>
      <c r="B7683" s="25" t="s">
        <v>69</v>
      </c>
      <c r="C7683" s="25" t="s">
        <v>148</v>
      </c>
      <c r="D7683" s="25" t="s">
        <v>154</v>
      </c>
      <c r="E7683" s="25" t="s">
        <v>54</v>
      </c>
      <c r="F7683" s="25" t="s">
        <v>9520</v>
      </c>
      <c r="G7683" s="25" t="s">
        <v>9530</v>
      </c>
      <c r="H7683" s="25" t="n">
        <v>54</v>
      </c>
    </row>
    <row r="7684" customFormat="false" ht="15" hidden="false" customHeight="false" outlineLevel="0" collapsed="false">
      <c r="A7684" s="25" t="s">
        <v>5268</v>
      </c>
      <c r="B7684" s="25" t="s">
        <v>95</v>
      </c>
      <c r="C7684" s="25" t="s">
        <v>9107</v>
      </c>
      <c r="D7684" s="25" t="s">
        <v>421</v>
      </c>
      <c r="E7684" s="25" t="s">
        <v>54</v>
      </c>
      <c r="F7684" s="25" t="s">
        <v>9520</v>
      </c>
      <c r="G7684" s="25" t="s">
        <v>9529</v>
      </c>
      <c r="H7684" s="25" t="n">
        <v>4345</v>
      </c>
    </row>
    <row r="7685" customFormat="false" ht="15" hidden="false" customHeight="false" outlineLevel="0" collapsed="false">
      <c r="A7685" s="25" t="s">
        <v>839</v>
      </c>
      <c r="B7685" s="25" t="s">
        <v>70</v>
      </c>
      <c r="C7685" s="25" t="s">
        <v>160</v>
      </c>
      <c r="D7685" s="25" t="s">
        <v>266</v>
      </c>
      <c r="E7685" s="25" t="s">
        <v>54</v>
      </c>
      <c r="F7685" s="25" t="s">
        <v>9520</v>
      </c>
      <c r="G7685" s="25" t="s">
        <v>9529</v>
      </c>
      <c r="H7685" s="25" t="n">
        <v>3848</v>
      </c>
    </row>
    <row r="7686" customFormat="false" ht="15" hidden="false" customHeight="false" outlineLevel="0" collapsed="false">
      <c r="A7686" s="25" t="s">
        <v>4063</v>
      </c>
      <c r="B7686" s="25" t="s">
        <v>87</v>
      </c>
      <c r="C7686" s="25" t="s">
        <v>9107</v>
      </c>
      <c r="D7686" s="25" t="s">
        <v>1090</v>
      </c>
      <c r="E7686" s="25" t="s">
        <v>54</v>
      </c>
      <c r="F7686" s="25" t="s">
        <v>9520</v>
      </c>
      <c r="G7686" s="25" t="s">
        <v>9526</v>
      </c>
      <c r="H7686" s="25" t="n">
        <v>4287</v>
      </c>
    </row>
    <row r="7687" customFormat="false" ht="15" hidden="false" customHeight="false" outlineLevel="0" collapsed="false">
      <c r="A7687" s="25" t="s">
        <v>2428</v>
      </c>
      <c r="B7687" s="25" t="s">
        <v>80</v>
      </c>
      <c r="C7687" s="25" t="s">
        <v>9107</v>
      </c>
      <c r="D7687" s="25" t="s">
        <v>191</v>
      </c>
      <c r="E7687" s="25" t="s">
        <v>54</v>
      </c>
      <c r="F7687" s="25" t="s">
        <v>9520</v>
      </c>
      <c r="G7687" s="25" t="s">
        <v>9529</v>
      </c>
      <c r="H7687" s="25" t="n">
        <v>4435</v>
      </c>
    </row>
    <row r="7688" customFormat="false" ht="15" hidden="false" customHeight="false" outlineLevel="0" collapsed="false">
      <c r="A7688" s="25" t="s">
        <v>2429</v>
      </c>
      <c r="B7688" s="25" t="s">
        <v>80</v>
      </c>
      <c r="C7688" s="25" t="s">
        <v>9107</v>
      </c>
      <c r="D7688" s="25" t="s">
        <v>176</v>
      </c>
      <c r="E7688" s="25" t="s">
        <v>54</v>
      </c>
      <c r="F7688" s="25" t="s">
        <v>9520</v>
      </c>
      <c r="G7688" s="25" t="s">
        <v>9527</v>
      </c>
      <c r="H7688" s="25" t="n">
        <v>4699</v>
      </c>
    </row>
    <row r="7689" customFormat="false" ht="15" hidden="false" customHeight="false" outlineLevel="0" collapsed="false">
      <c r="A7689" s="25" t="s">
        <v>2831</v>
      </c>
      <c r="B7689" s="25" t="s">
        <v>78</v>
      </c>
      <c r="C7689" s="25" t="s">
        <v>178</v>
      </c>
      <c r="D7689" s="25" t="s">
        <v>210</v>
      </c>
      <c r="E7689" s="25" t="s">
        <v>55</v>
      </c>
      <c r="F7689" s="25" t="s">
        <v>9520</v>
      </c>
      <c r="G7689" s="25" t="s">
        <v>9524</v>
      </c>
      <c r="H7689" s="25" t="n">
        <v>0</v>
      </c>
    </row>
    <row r="7690" customFormat="false" ht="15" hidden="false" customHeight="false" outlineLevel="0" collapsed="false">
      <c r="A7690" s="25" t="s">
        <v>2832</v>
      </c>
      <c r="B7690" s="25" t="s">
        <v>78</v>
      </c>
      <c r="C7690" s="25" t="s">
        <v>148</v>
      </c>
      <c r="D7690" s="25" t="s">
        <v>248</v>
      </c>
      <c r="E7690" s="25" t="s">
        <v>55</v>
      </c>
      <c r="F7690" s="25" t="s">
        <v>9520</v>
      </c>
      <c r="G7690" s="25" t="s">
        <v>9522</v>
      </c>
      <c r="H7690" s="25" t="n">
        <v>0</v>
      </c>
    </row>
    <row r="7691" customFormat="false" ht="15" hidden="false" customHeight="false" outlineLevel="0" collapsed="false">
      <c r="A7691" s="25" t="s">
        <v>2833</v>
      </c>
      <c r="B7691" s="25" t="s">
        <v>78</v>
      </c>
      <c r="C7691" s="25" t="s">
        <v>148</v>
      </c>
      <c r="D7691" s="25" t="s">
        <v>176</v>
      </c>
      <c r="E7691" s="25" t="s">
        <v>54</v>
      </c>
      <c r="F7691" s="25" t="s">
        <v>9520</v>
      </c>
      <c r="G7691" s="25" t="s">
        <v>9530</v>
      </c>
      <c r="H7691" s="25" t="n">
        <v>60</v>
      </c>
    </row>
    <row r="7692" customFormat="false" ht="15" hidden="false" customHeight="false" outlineLevel="0" collapsed="false">
      <c r="A7692" s="25" t="s">
        <v>6437</v>
      </c>
      <c r="B7692" s="25" t="s">
        <v>106</v>
      </c>
      <c r="C7692" s="25" t="s">
        <v>178</v>
      </c>
      <c r="D7692" s="25" t="s">
        <v>428</v>
      </c>
      <c r="E7692" s="25" t="s">
        <v>54</v>
      </c>
      <c r="F7692" s="25" t="s">
        <v>9520</v>
      </c>
      <c r="G7692" s="25" t="s">
        <v>9521</v>
      </c>
      <c r="H7692" s="25" t="n">
        <v>6026</v>
      </c>
    </row>
    <row r="7693" customFormat="false" ht="15" hidden="false" customHeight="false" outlineLevel="0" collapsed="false">
      <c r="A7693" s="25" t="s">
        <v>7611</v>
      </c>
      <c r="B7693" s="25" t="s">
        <v>112</v>
      </c>
      <c r="C7693" s="25" t="s">
        <v>178</v>
      </c>
      <c r="D7693" s="25" t="s">
        <v>199</v>
      </c>
      <c r="E7693" s="25" t="s">
        <v>55</v>
      </c>
      <c r="F7693" s="25" t="s">
        <v>9520</v>
      </c>
      <c r="G7693" s="25" t="s">
        <v>9529</v>
      </c>
      <c r="H7693" s="25" t="n">
        <v>0</v>
      </c>
    </row>
    <row r="7694" customFormat="false" ht="15" hidden="false" customHeight="false" outlineLevel="0" collapsed="false">
      <c r="A7694" s="25" t="s">
        <v>7612</v>
      </c>
      <c r="B7694" s="25" t="s">
        <v>112</v>
      </c>
      <c r="C7694" s="25" t="s">
        <v>178</v>
      </c>
      <c r="D7694" s="25" t="s">
        <v>2754</v>
      </c>
      <c r="E7694" s="25" t="s">
        <v>54</v>
      </c>
      <c r="F7694" s="25" t="s">
        <v>9520</v>
      </c>
      <c r="G7694" s="25" t="s">
        <v>9492</v>
      </c>
      <c r="H7694" s="25" t="n">
        <v>5095</v>
      </c>
    </row>
    <row r="7695" customFormat="false" ht="15" hidden="false" customHeight="false" outlineLevel="0" collapsed="false">
      <c r="A7695" s="25" t="s">
        <v>7962</v>
      </c>
      <c r="B7695" s="25" t="s">
        <v>114</v>
      </c>
      <c r="C7695" s="25" t="s">
        <v>186</v>
      </c>
      <c r="D7695" s="25" t="s">
        <v>665</v>
      </c>
      <c r="E7695" s="25" t="s">
        <v>56</v>
      </c>
      <c r="F7695" s="25" t="s">
        <v>9520</v>
      </c>
    </row>
    <row r="7696" customFormat="false" ht="15" hidden="false" customHeight="false" outlineLevel="0" collapsed="false">
      <c r="A7696" s="25" t="s">
        <v>7963</v>
      </c>
      <c r="B7696" s="25" t="s">
        <v>114</v>
      </c>
      <c r="C7696" s="25" t="s">
        <v>186</v>
      </c>
      <c r="D7696" s="25" t="s">
        <v>860</v>
      </c>
      <c r="E7696" s="25" t="s">
        <v>54</v>
      </c>
      <c r="F7696" s="25" t="s">
        <v>9520</v>
      </c>
      <c r="G7696" s="25" t="s">
        <v>9467</v>
      </c>
      <c r="H7696" s="25" t="n">
        <v>565</v>
      </c>
    </row>
    <row r="7697" customFormat="false" ht="15" hidden="false" customHeight="false" outlineLevel="0" collapsed="false">
      <c r="A7697" s="25" t="s">
        <v>8689</v>
      </c>
      <c r="B7697" s="25" t="s">
        <v>116</v>
      </c>
      <c r="C7697" s="25" t="s">
        <v>178</v>
      </c>
      <c r="D7697" s="25" t="s">
        <v>2739</v>
      </c>
      <c r="E7697" s="25" t="s">
        <v>54</v>
      </c>
      <c r="F7697" s="25" t="s">
        <v>9520</v>
      </c>
      <c r="G7697" s="25" t="s">
        <v>9480</v>
      </c>
      <c r="H7697" s="25" t="n">
        <v>5883</v>
      </c>
    </row>
    <row r="7698" customFormat="false" ht="15" hidden="false" customHeight="false" outlineLevel="0" collapsed="false">
      <c r="A7698" s="25" t="s">
        <v>3728</v>
      </c>
      <c r="B7698" s="25" t="s">
        <v>79</v>
      </c>
      <c r="C7698" s="25" t="s">
        <v>170</v>
      </c>
      <c r="D7698" s="25" t="s">
        <v>198</v>
      </c>
      <c r="E7698" s="25" t="s">
        <v>54</v>
      </c>
      <c r="F7698" s="25" t="s">
        <v>9520</v>
      </c>
      <c r="G7698" s="25" t="s">
        <v>9464</v>
      </c>
      <c r="H7698" s="25" t="n">
        <v>1135</v>
      </c>
    </row>
    <row r="7699" customFormat="false" ht="15" hidden="false" customHeight="false" outlineLevel="0" collapsed="false">
      <c r="A7699" s="25" t="s">
        <v>6050</v>
      </c>
      <c r="B7699" s="25" t="s">
        <v>97</v>
      </c>
      <c r="C7699" s="25" t="s">
        <v>170</v>
      </c>
      <c r="D7699" s="25" t="s">
        <v>1158</v>
      </c>
      <c r="E7699" s="25" t="s">
        <v>54</v>
      </c>
      <c r="F7699" s="25" t="s">
        <v>9520</v>
      </c>
      <c r="G7699" s="25" t="s">
        <v>9486</v>
      </c>
      <c r="H7699" s="25" t="n">
        <v>903</v>
      </c>
    </row>
    <row r="7700" customFormat="false" ht="15" hidden="false" customHeight="false" outlineLevel="0" collapsed="false">
      <c r="A7700" s="25" t="s">
        <v>4357</v>
      </c>
      <c r="B7700" s="25" t="s">
        <v>88</v>
      </c>
      <c r="C7700" s="25" t="s">
        <v>9107</v>
      </c>
      <c r="D7700" s="25" t="s">
        <v>1158</v>
      </c>
      <c r="E7700" s="25" t="s">
        <v>56</v>
      </c>
      <c r="F7700" s="25" t="s">
        <v>9520</v>
      </c>
    </row>
    <row r="7701" customFormat="false" ht="15" hidden="false" customHeight="false" outlineLevel="0" collapsed="false">
      <c r="A7701" s="25" t="s">
        <v>7329</v>
      </c>
      <c r="B7701" s="25" t="s">
        <v>104</v>
      </c>
      <c r="C7701" s="25" t="s">
        <v>148</v>
      </c>
      <c r="D7701" s="25" t="s">
        <v>609</v>
      </c>
      <c r="E7701" s="25" t="s">
        <v>55</v>
      </c>
      <c r="F7701" s="25" t="s">
        <v>9520</v>
      </c>
      <c r="G7701" s="25" t="s">
        <v>9529</v>
      </c>
      <c r="H7701" s="25" t="n">
        <v>0</v>
      </c>
    </row>
    <row r="7702" customFormat="false" ht="15" hidden="false" customHeight="false" outlineLevel="0" collapsed="false">
      <c r="A7702" s="25" t="s">
        <v>7330</v>
      </c>
      <c r="B7702" s="25" t="s">
        <v>104</v>
      </c>
      <c r="C7702" s="25" t="s">
        <v>148</v>
      </c>
      <c r="D7702" s="25" t="s">
        <v>1778</v>
      </c>
      <c r="E7702" s="25" t="s">
        <v>55</v>
      </c>
      <c r="F7702" s="25" t="s">
        <v>9520</v>
      </c>
      <c r="G7702" s="25" t="s">
        <v>9527</v>
      </c>
      <c r="H7702" s="25" t="n">
        <v>0</v>
      </c>
    </row>
    <row r="7703" customFormat="false" ht="15" hidden="false" customHeight="false" outlineLevel="0" collapsed="false">
      <c r="A7703" s="25" t="s">
        <v>7331</v>
      </c>
      <c r="B7703" s="25" t="s">
        <v>104</v>
      </c>
      <c r="C7703" s="25" t="s">
        <v>148</v>
      </c>
      <c r="D7703" s="25" t="s">
        <v>449</v>
      </c>
      <c r="E7703" s="25" t="s">
        <v>54</v>
      </c>
      <c r="F7703" s="25" t="s">
        <v>9520</v>
      </c>
      <c r="G7703" s="25" t="s">
        <v>9422</v>
      </c>
      <c r="H7703" s="25" t="n">
        <v>48</v>
      </c>
    </row>
    <row r="7704" customFormat="false" ht="15" hidden="false" customHeight="false" outlineLevel="0" collapsed="false">
      <c r="A7704" s="25" t="s">
        <v>9037</v>
      </c>
      <c r="B7704" s="25" t="s">
        <v>115</v>
      </c>
      <c r="C7704" s="25" t="s">
        <v>178</v>
      </c>
      <c r="D7704" s="25" t="s">
        <v>428</v>
      </c>
      <c r="E7704" s="25" t="s">
        <v>54</v>
      </c>
      <c r="F7704" s="25" t="s">
        <v>9520</v>
      </c>
      <c r="G7704" s="25" t="s">
        <v>9530</v>
      </c>
      <c r="H7704" s="25" t="n">
        <v>5388</v>
      </c>
    </row>
    <row r="7705" customFormat="false" ht="15" hidden="false" customHeight="false" outlineLevel="0" collapsed="false">
      <c r="A7705" s="25" t="s">
        <v>9038</v>
      </c>
      <c r="B7705" s="25" t="s">
        <v>115</v>
      </c>
      <c r="C7705" s="25" t="s">
        <v>9107</v>
      </c>
      <c r="D7705" s="25" t="s">
        <v>2863</v>
      </c>
      <c r="E7705" s="25" t="s">
        <v>54</v>
      </c>
      <c r="F7705" s="25" t="s">
        <v>9520</v>
      </c>
      <c r="G7705" s="25" t="s">
        <v>9529</v>
      </c>
      <c r="H7705" s="25" t="n">
        <v>4109</v>
      </c>
    </row>
    <row r="7706" customFormat="false" ht="15" hidden="false" customHeight="false" outlineLevel="0" collapsed="false">
      <c r="A7706" s="25" t="s">
        <v>584</v>
      </c>
      <c r="B7706" s="25" t="s">
        <v>69</v>
      </c>
      <c r="C7706" s="25" t="s">
        <v>170</v>
      </c>
      <c r="D7706" s="25" t="s">
        <v>167</v>
      </c>
      <c r="E7706" s="25" t="s">
        <v>55</v>
      </c>
      <c r="F7706" s="25" t="s">
        <v>9521</v>
      </c>
      <c r="G7706" s="25" t="s">
        <v>9523</v>
      </c>
      <c r="H7706" s="25" t="n">
        <v>0</v>
      </c>
    </row>
    <row r="7707" customFormat="false" ht="15" hidden="false" customHeight="false" outlineLevel="0" collapsed="false">
      <c r="A7707" s="25" t="s">
        <v>585</v>
      </c>
      <c r="B7707" s="25" t="s">
        <v>69</v>
      </c>
      <c r="C7707" s="25" t="s">
        <v>148</v>
      </c>
      <c r="D7707" s="25" t="s">
        <v>145</v>
      </c>
      <c r="E7707" s="25" t="s">
        <v>55</v>
      </c>
      <c r="F7707" s="25" t="s">
        <v>9521</v>
      </c>
      <c r="G7707" s="25" t="s">
        <v>9529</v>
      </c>
      <c r="H7707" s="25" t="n">
        <v>0</v>
      </c>
    </row>
    <row r="7708" customFormat="false" ht="15" hidden="false" customHeight="false" outlineLevel="0" collapsed="false">
      <c r="A7708" s="25" t="s">
        <v>586</v>
      </c>
      <c r="B7708" s="25" t="s">
        <v>69</v>
      </c>
      <c r="C7708" s="25" t="s">
        <v>178</v>
      </c>
      <c r="D7708" s="25" t="s">
        <v>191</v>
      </c>
      <c r="E7708" s="25" t="s">
        <v>54</v>
      </c>
      <c r="F7708" s="25" t="s">
        <v>9521</v>
      </c>
      <c r="G7708" s="25" t="s">
        <v>9467</v>
      </c>
      <c r="H7708" s="25" t="n">
        <v>5543</v>
      </c>
    </row>
    <row r="7709" customFormat="false" ht="15" hidden="false" customHeight="false" outlineLevel="0" collapsed="false">
      <c r="A7709" s="25" t="s">
        <v>5269</v>
      </c>
      <c r="B7709" s="25" t="s">
        <v>95</v>
      </c>
      <c r="C7709" s="25" t="s">
        <v>170</v>
      </c>
      <c r="D7709" s="25" t="s">
        <v>3511</v>
      </c>
      <c r="E7709" s="25" t="s">
        <v>55</v>
      </c>
      <c r="F7709" s="25" t="s">
        <v>9521</v>
      </c>
      <c r="G7709" s="25" t="s">
        <v>9471</v>
      </c>
      <c r="H7709" s="25" t="n">
        <v>0</v>
      </c>
    </row>
    <row r="7710" customFormat="false" ht="15" hidden="false" customHeight="false" outlineLevel="0" collapsed="false">
      <c r="A7710" s="25" t="s">
        <v>840</v>
      </c>
      <c r="B7710" s="25" t="s">
        <v>70</v>
      </c>
      <c r="C7710" s="25" t="s">
        <v>170</v>
      </c>
      <c r="D7710" s="25" t="s">
        <v>225</v>
      </c>
      <c r="E7710" s="25" t="s">
        <v>55</v>
      </c>
      <c r="F7710" s="25" t="s">
        <v>9521</v>
      </c>
      <c r="G7710" s="25" t="s">
        <v>9527</v>
      </c>
      <c r="H7710" s="25" t="n">
        <v>0</v>
      </c>
    </row>
    <row r="7711" customFormat="false" ht="15" hidden="false" customHeight="false" outlineLevel="0" collapsed="false">
      <c r="A7711" s="25" t="s">
        <v>841</v>
      </c>
      <c r="B7711" s="25" t="s">
        <v>70</v>
      </c>
      <c r="C7711" s="25" t="s">
        <v>160</v>
      </c>
      <c r="D7711" s="25" t="s">
        <v>248</v>
      </c>
      <c r="E7711" s="25" t="s">
        <v>55</v>
      </c>
      <c r="F7711" s="25" t="s">
        <v>9521</v>
      </c>
      <c r="G7711" s="25" t="s">
        <v>9529</v>
      </c>
      <c r="H7711" s="25" t="n">
        <v>0</v>
      </c>
    </row>
    <row r="7712" customFormat="false" ht="15" hidden="false" customHeight="false" outlineLevel="0" collapsed="false">
      <c r="A7712" s="25" t="s">
        <v>2430</v>
      </c>
      <c r="B7712" s="25" t="s">
        <v>80</v>
      </c>
      <c r="C7712" s="25" t="s">
        <v>9107</v>
      </c>
      <c r="D7712" s="25" t="s">
        <v>151</v>
      </c>
      <c r="E7712" s="25" t="s">
        <v>55</v>
      </c>
      <c r="F7712" s="25" t="s">
        <v>9521</v>
      </c>
      <c r="G7712" s="25" t="s">
        <v>9531</v>
      </c>
      <c r="H7712" s="25" t="n">
        <v>0</v>
      </c>
    </row>
    <row r="7713" customFormat="false" ht="15" hidden="false" customHeight="false" outlineLevel="0" collapsed="false">
      <c r="A7713" s="25" t="s">
        <v>2431</v>
      </c>
      <c r="B7713" s="25" t="s">
        <v>80</v>
      </c>
      <c r="C7713" s="25" t="s">
        <v>9107</v>
      </c>
      <c r="D7713" s="25" t="s">
        <v>158</v>
      </c>
      <c r="E7713" s="25" t="s">
        <v>54</v>
      </c>
      <c r="F7713" s="25" t="s">
        <v>9521</v>
      </c>
      <c r="G7713" s="25" t="s">
        <v>9528</v>
      </c>
      <c r="H7713" s="25" t="n">
        <v>4732</v>
      </c>
    </row>
    <row r="7714" customFormat="false" ht="15" hidden="false" customHeight="false" outlineLevel="0" collapsed="false">
      <c r="A7714" s="25" t="s">
        <v>2432</v>
      </c>
      <c r="B7714" s="25" t="s">
        <v>80</v>
      </c>
      <c r="C7714" s="25" t="s">
        <v>148</v>
      </c>
      <c r="D7714" s="25" t="s">
        <v>191</v>
      </c>
      <c r="E7714" s="25" t="s">
        <v>54</v>
      </c>
      <c r="F7714" s="25" t="s">
        <v>9521</v>
      </c>
      <c r="G7714" s="25" t="s">
        <v>9458</v>
      </c>
      <c r="H7714" s="25" t="n">
        <v>55</v>
      </c>
    </row>
    <row r="7715" customFormat="false" ht="15" hidden="false" customHeight="false" outlineLevel="0" collapsed="false">
      <c r="A7715" s="25" t="s">
        <v>5809</v>
      </c>
      <c r="B7715" s="25" t="s">
        <v>96</v>
      </c>
      <c r="C7715" s="25" t="s">
        <v>186</v>
      </c>
      <c r="D7715" s="25" t="s">
        <v>1653</v>
      </c>
      <c r="E7715" s="25" t="s">
        <v>55</v>
      </c>
      <c r="F7715" s="25" t="s">
        <v>9521</v>
      </c>
      <c r="G7715" s="25" t="s">
        <v>9530</v>
      </c>
      <c r="H7715" s="25" t="n">
        <v>0</v>
      </c>
    </row>
    <row r="7716" customFormat="false" ht="15" hidden="false" customHeight="false" outlineLevel="0" collapsed="false">
      <c r="A7716" s="25" t="s">
        <v>5810</v>
      </c>
      <c r="B7716" s="25" t="s">
        <v>96</v>
      </c>
      <c r="C7716" s="25" t="s">
        <v>178</v>
      </c>
      <c r="D7716" s="25" t="s">
        <v>1055</v>
      </c>
      <c r="E7716" s="25" t="s">
        <v>55</v>
      </c>
      <c r="F7716" s="25" t="s">
        <v>9521</v>
      </c>
      <c r="G7716" s="25" t="s">
        <v>9528</v>
      </c>
      <c r="H7716" s="25" t="n">
        <v>0</v>
      </c>
    </row>
    <row r="7717" customFormat="false" ht="15" hidden="false" customHeight="false" outlineLevel="0" collapsed="false">
      <c r="A7717" s="25" t="s">
        <v>2834</v>
      </c>
      <c r="B7717" s="25" t="s">
        <v>78</v>
      </c>
      <c r="C7717" s="25" t="s">
        <v>148</v>
      </c>
      <c r="D7717" s="25" t="s">
        <v>207</v>
      </c>
      <c r="E7717" s="25" t="s">
        <v>54</v>
      </c>
      <c r="F7717" s="25" t="s">
        <v>9521</v>
      </c>
      <c r="G7717" s="25" t="s">
        <v>9530</v>
      </c>
      <c r="H7717" s="25" t="n">
        <v>52</v>
      </c>
    </row>
    <row r="7718" customFormat="false" ht="15" hidden="false" customHeight="false" outlineLevel="0" collapsed="false">
      <c r="A7718" s="25" t="s">
        <v>3184</v>
      </c>
      <c r="B7718" s="25" t="s">
        <v>76</v>
      </c>
      <c r="C7718" s="25" t="s">
        <v>186</v>
      </c>
      <c r="D7718" s="25" t="s">
        <v>248</v>
      </c>
      <c r="E7718" s="25" t="s">
        <v>55</v>
      </c>
      <c r="F7718" s="25" t="s">
        <v>9521</v>
      </c>
      <c r="G7718" s="25" t="s">
        <v>9522</v>
      </c>
      <c r="H7718" s="25" t="n">
        <v>0</v>
      </c>
    </row>
    <row r="7719" customFormat="false" ht="15" hidden="false" customHeight="false" outlineLevel="0" collapsed="false">
      <c r="A7719" s="25" t="s">
        <v>7964</v>
      </c>
      <c r="B7719" s="25" t="s">
        <v>114</v>
      </c>
      <c r="C7719" s="25" t="s">
        <v>186</v>
      </c>
      <c r="D7719" s="25" t="s">
        <v>1646</v>
      </c>
      <c r="E7719" s="25" t="s">
        <v>55</v>
      </c>
      <c r="F7719" s="25" t="s">
        <v>9521</v>
      </c>
      <c r="G7719" s="25" t="s">
        <v>9472</v>
      </c>
      <c r="H7719" s="25" t="n">
        <v>0</v>
      </c>
    </row>
    <row r="7720" customFormat="false" ht="15" hidden="false" customHeight="false" outlineLevel="0" collapsed="false">
      <c r="A7720" s="25" t="s">
        <v>8395</v>
      </c>
      <c r="B7720" s="25" t="s">
        <v>113</v>
      </c>
      <c r="C7720" s="25" t="s">
        <v>186</v>
      </c>
      <c r="D7720" s="25" t="s">
        <v>3075</v>
      </c>
      <c r="E7720" s="25" t="s">
        <v>55</v>
      </c>
      <c r="F7720" s="25" t="s">
        <v>9521</v>
      </c>
      <c r="G7720" s="25" t="s">
        <v>9523</v>
      </c>
      <c r="H7720" s="25" t="n">
        <v>0</v>
      </c>
    </row>
    <row r="7721" customFormat="false" ht="15" hidden="false" customHeight="false" outlineLevel="0" collapsed="false">
      <c r="A7721" s="25" t="s">
        <v>8396</v>
      </c>
      <c r="B7721" s="25" t="s">
        <v>113</v>
      </c>
      <c r="C7721" s="25" t="s">
        <v>186</v>
      </c>
      <c r="D7721" s="25" t="s">
        <v>419</v>
      </c>
      <c r="E7721" s="25" t="s">
        <v>54</v>
      </c>
      <c r="F7721" s="25" t="s">
        <v>9521</v>
      </c>
      <c r="G7721" s="25" t="s">
        <v>9529</v>
      </c>
      <c r="H7721" s="25" t="n">
        <v>575</v>
      </c>
    </row>
    <row r="7722" customFormat="false" ht="15" hidden="false" customHeight="false" outlineLevel="0" collapsed="false">
      <c r="A7722" s="25" t="s">
        <v>8690</v>
      </c>
      <c r="B7722" s="25" t="s">
        <v>116</v>
      </c>
      <c r="C7722" s="25" t="s">
        <v>186</v>
      </c>
      <c r="D7722" s="25" t="s">
        <v>609</v>
      </c>
      <c r="E7722" s="25" t="s">
        <v>55</v>
      </c>
      <c r="F7722" s="25" t="s">
        <v>9521</v>
      </c>
      <c r="G7722" s="25" t="s">
        <v>9530</v>
      </c>
      <c r="H7722" s="25" t="n">
        <v>0</v>
      </c>
    </row>
    <row r="7723" customFormat="false" ht="15" hidden="false" customHeight="false" outlineLevel="0" collapsed="false">
      <c r="A7723" s="25" t="s">
        <v>3729</v>
      </c>
      <c r="B7723" s="25" t="s">
        <v>79</v>
      </c>
      <c r="C7723" s="25" t="s">
        <v>148</v>
      </c>
      <c r="D7723" s="25" t="s">
        <v>164</v>
      </c>
      <c r="E7723" s="25" t="s">
        <v>55</v>
      </c>
      <c r="F7723" s="25" t="s">
        <v>9521</v>
      </c>
      <c r="G7723" s="25" t="s">
        <v>9421</v>
      </c>
      <c r="H7723" s="25" t="n">
        <v>0</v>
      </c>
    </row>
    <row r="7724" customFormat="false" ht="15" hidden="false" customHeight="false" outlineLevel="0" collapsed="false">
      <c r="A7724" s="25" t="s">
        <v>6051</v>
      </c>
      <c r="B7724" s="25" t="s">
        <v>97</v>
      </c>
      <c r="C7724" s="25" t="s">
        <v>160</v>
      </c>
      <c r="D7724" s="25" t="s">
        <v>639</v>
      </c>
      <c r="E7724" s="25" t="s">
        <v>54</v>
      </c>
      <c r="F7724" s="25" t="s">
        <v>9521</v>
      </c>
      <c r="G7724" s="25" t="s">
        <v>9528</v>
      </c>
      <c r="H7724" s="25" t="n">
        <v>3612</v>
      </c>
    </row>
    <row r="7725" customFormat="false" ht="15" hidden="false" customHeight="false" outlineLevel="0" collapsed="false">
      <c r="A7725" s="25" t="s">
        <v>4604</v>
      </c>
      <c r="B7725" s="25" t="s">
        <v>86</v>
      </c>
      <c r="C7725" s="25" t="s">
        <v>148</v>
      </c>
      <c r="D7725" s="25" t="s">
        <v>1640</v>
      </c>
      <c r="E7725" s="25" t="s">
        <v>55</v>
      </c>
      <c r="F7725" s="25" t="s">
        <v>9521</v>
      </c>
      <c r="G7725" s="25" t="s">
        <v>9525</v>
      </c>
      <c r="H7725" s="25" t="n">
        <v>0</v>
      </c>
    </row>
    <row r="7726" customFormat="false" ht="15" hidden="false" customHeight="false" outlineLevel="0" collapsed="false">
      <c r="A7726" s="25" t="s">
        <v>4725</v>
      </c>
      <c r="B7726" s="25" t="s">
        <v>90</v>
      </c>
      <c r="C7726" s="25" t="s">
        <v>9107</v>
      </c>
      <c r="D7726" s="25" t="s">
        <v>2530</v>
      </c>
      <c r="E7726" s="25" t="s">
        <v>54</v>
      </c>
      <c r="F7726" s="25" t="s">
        <v>9521</v>
      </c>
      <c r="G7726" s="25" t="s">
        <v>9498</v>
      </c>
      <c r="H7726" s="25" t="n">
        <v>4970</v>
      </c>
    </row>
    <row r="7727" customFormat="false" ht="15" hidden="false" customHeight="false" outlineLevel="0" collapsed="false">
      <c r="A7727" s="25" t="s">
        <v>4726</v>
      </c>
      <c r="B7727" s="25" t="s">
        <v>90</v>
      </c>
      <c r="C7727" s="25" t="s">
        <v>160</v>
      </c>
      <c r="D7727" s="25" t="s">
        <v>484</v>
      </c>
      <c r="E7727" s="25" t="s">
        <v>54</v>
      </c>
      <c r="F7727" s="25" t="s">
        <v>9521</v>
      </c>
      <c r="G7727" s="25" t="s">
        <v>9531</v>
      </c>
      <c r="H7727" s="25" t="n">
        <v>2995</v>
      </c>
    </row>
    <row r="7728" customFormat="false" ht="15" hidden="false" customHeight="false" outlineLevel="0" collapsed="false">
      <c r="A7728" s="25" t="s">
        <v>4932</v>
      </c>
      <c r="B7728" s="25" t="s">
        <v>98</v>
      </c>
      <c r="C7728" s="25" t="s">
        <v>186</v>
      </c>
      <c r="D7728" s="25" t="s">
        <v>1640</v>
      </c>
      <c r="E7728" s="25" t="s">
        <v>54</v>
      </c>
      <c r="F7728" s="25" t="s">
        <v>9522</v>
      </c>
      <c r="G7728" s="25" t="s">
        <v>9490</v>
      </c>
      <c r="H7728" s="25" t="n">
        <v>546</v>
      </c>
    </row>
    <row r="7729" customFormat="false" ht="15" hidden="false" customHeight="false" outlineLevel="0" collapsed="false">
      <c r="A7729" s="25" t="s">
        <v>4933</v>
      </c>
      <c r="B7729" s="25" t="s">
        <v>98</v>
      </c>
      <c r="C7729" s="25" t="s">
        <v>170</v>
      </c>
      <c r="D7729" s="25" t="s">
        <v>1690</v>
      </c>
      <c r="E7729" s="25" t="s">
        <v>54</v>
      </c>
      <c r="F7729" s="25" t="s">
        <v>9522</v>
      </c>
      <c r="G7729" s="25" t="s">
        <v>9470</v>
      </c>
      <c r="H7729" s="25" t="n">
        <v>1184</v>
      </c>
    </row>
    <row r="7730" customFormat="false" ht="15" hidden="false" customHeight="false" outlineLevel="0" collapsed="false">
      <c r="A7730" s="25" t="s">
        <v>5270</v>
      </c>
      <c r="B7730" s="25" t="s">
        <v>95</v>
      </c>
      <c r="C7730" s="25" t="s">
        <v>178</v>
      </c>
      <c r="D7730" s="25" t="s">
        <v>639</v>
      </c>
      <c r="E7730" s="25" t="s">
        <v>54</v>
      </c>
      <c r="F7730" s="25" t="s">
        <v>9522</v>
      </c>
      <c r="G7730" s="25" t="s">
        <v>9524</v>
      </c>
      <c r="H7730" s="25" t="n">
        <v>5500</v>
      </c>
    </row>
    <row r="7731" customFormat="false" ht="15" hidden="false" customHeight="false" outlineLevel="0" collapsed="false">
      <c r="A7731" s="25" t="s">
        <v>842</v>
      </c>
      <c r="B7731" s="25" t="s">
        <v>70</v>
      </c>
      <c r="C7731" s="25" t="s">
        <v>160</v>
      </c>
      <c r="D7731" s="25" t="s">
        <v>164</v>
      </c>
      <c r="E7731" s="25" t="s">
        <v>54</v>
      </c>
      <c r="F7731" s="25" t="s">
        <v>9522</v>
      </c>
      <c r="G7731" s="25" t="s">
        <v>9524</v>
      </c>
      <c r="H7731" s="25" t="n">
        <v>3616</v>
      </c>
    </row>
    <row r="7732" customFormat="false" ht="15" hidden="false" customHeight="false" outlineLevel="0" collapsed="false">
      <c r="A7732" s="25" t="s">
        <v>4064</v>
      </c>
      <c r="B7732" s="25" t="s">
        <v>87</v>
      </c>
      <c r="C7732" s="25" t="s">
        <v>2445</v>
      </c>
      <c r="D7732" s="25" t="s">
        <v>494</v>
      </c>
      <c r="E7732" s="25" t="s">
        <v>55</v>
      </c>
      <c r="F7732" s="25" t="s">
        <v>9522</v>
      </c>
      <c r="G7732" s="25" t="s">
        <v>9487</v>
      </c>
      <c r="H7732" s="25" t="n">
        <v>0</v>
      </c>
    </row>
    <row r="7733" customFormat="false" ht="15" hidden="false" customHeight="false" outlineLevel="0" collapsed="false">
      <c r="A7733" s="25" t="s">
        <v>5543</v>
      </c>
      <c r="B7733" s="25" t="s">
        <v>94</v>
      </c>
      <c r="C7733" s="25" t="s">
        <v>160</v>
      </c>
      <c r="D7733" s="25" t="s">
        <v>1671</v>
      </c>
      <c r="E7733" s="25" t="s">
        <v>55</v>
      </c>
      <c r="F7733" s="25" t="s">
        <v>9522</v>
      </c>
      <c r="G7733" s="25" t="s">
        <v>9526</v>
      </c>
      <c r="H7733" s="25" t="n">
        <v>0</v>
      </c>
    </row>
    <row r="7734" customFormat="false" ht="15" hidden="false" customHeight="false" outlineLevel="0" collapsed="false">
      <c r="A7734" s="25" t="s">
        <v>2433</v>
      </c>
      <c r="B7734" s="25" t="s">
        <v>80</v>
      </c>
      <c r="C7734" s="25" t="s">
        <v>170</v>
      </c>
      <c r="D7734" s="25" t="s">
        <v>188</v>
      </c>
      <c r="E7734" s="25" t="s">
        <v>54</v>
      </c>
      <c r="F7734" s="25" t="s">
        <v>9522</v>
      </c>
      <c r="G7734" s="25" t="s">
        <v>9497</v>
      </c>
      <c r="H7734" s="25" t="n">
        <v>1087</v>
      </c>
    </row>
    <row r="7735" customFormat="false" ht="15" hidden="false" customHeight="false" outlineLevel="0" collapsed="false">
      <c r="A7735" s="25" t="s">
        <v>2434</v>
      </c>
      <c r="B7735" s="25" t="s">
        <v>80</v>
      </c>
      <c r="C7735" s="25" t="s">
        <v>9107</v>
      </c>
      <c r="D7735" s="25" t="s">
        <v>169</v>
      </c>
      <c r="E7735" s="25" t="s">
        <v>54</v>
      </c>
      <c r="F7735" s="25" t="s">
        <v>9522</v>
      </c>
      <c r="G7735" s="25" t="s">
        <v>9530</v>
      </c>
      <c r="H7735" s="25" t="n">
        <v>3578</v>
      </c>
    </row>
    <row r="7736" customFormat="false" ht="15" hidden="false" customHeight="false" outlineLevel="0" collapsed="false">
      <c r="A7736" s="25" t="s">
        <v>6226</v>
      </c>
      <c r="B7736" s="25" t="s">
        <v>108</v>
      </c>
      <c r="C7736" s="25" t="s">
        <v>186</v>
      </c>
      <c r="D7736" s="25" t="s">
        <v>1187</v>
      </c>
      <c r="E7736" s="25" t="s">
        <v>54</v>
      </c>
      <c r="F7736" s="25" t="s">
        <v>9522</v>
      </c>
      <c r="G7736" s="25" t="s">
        <v>9528</v>
      </c>
      <c r="H7736" s="25" t="n">
        <v>544</v>
      </c>
    </row>
    <row r="7737" customFormat="false" ht="15" hidden="false" customHeight="false" outlineLevel="0" collapsed="false">
      <c r="A7737" s="25" t="s">
        <v>6227</v>
      </c>
      <c r="B7737" s="25" t="s">
        <v>108</v>
      </c>
      <c r="C7737" s="25" t="s">
        <v>160</v>
      </c>
      <c r="D7737" s="25" t="s">
        <v>449</v>
      </c>
      <c r="E7737" s="25" t="s">
        <v>54</v>
      </c>
      <c r="F7737" s="25" t="s">
        <v>9522</v>
      </c>
      <c r="G7737" s="25" t="s">
        <v>9528</v>
      </c>
      <c r="H7737" s="25" t="n">
        <v>3082</v>
      </c>
    </row>
    <row r="7738" customFormat="false" ht="15" hidden="false" customHeight="false" outlineLevel="0" collapsed="false">
      <c r="A7738" s="25" t="s">
        <v>6228</v>
      </c>
      <c r="B7738" s="25" t="s">
        <v>108</v>
      </c>
      <c r="C7738" s="25" t="s">
        <v>160</v>
      </c>
      <c r="D7738" s="25" t="s">
        <v>195</v>
      </c>
      <c r="E7738" s="25" t="s">
        <v>54</v>
      </c>
      <c r="F7738" s="25" t="s">
        <v>9522</v>
      </c>
      <c r="G7738" s="25" t="s">
        <v>9524</v>
      </c>
      <c r="H7738" s="25" t="n">
        <v>3450</v>
      </c>
    </row>
    <row r="7739" customFormat="false" ht="15" hidden="false" customHeight="false" outlineLevel="0" collapsed="false">
      <c r="A7739" s="25" t="s">
        <v>4202</v>
      </c>
      <c r="B7739" s="25" t="s">
        <v>89</v>
      </c>
      <c r="C7739" s="25" t="s">
        <v>9107</v>
      </c>
      <c r="D7739" s="25" t="s">
        <v>494</v>
      </c>
      <c r="E7739" s="25" t="s">
        <v>54</v>
      </c>
      <c r="F7739" s="25" t="s">
        <v>9522</v>
      </c>
      <c r="G7739" s="25" t="s">
        <v>9528</v>
      </c>
      <c r="H7739" s="25" t="n">
        <v>5360</v>
      </c>
    </row>
    <row r="7740" customFormat="false" ht="15" hidden="false" customHeight="false" outlineLevel="0" collapsed="false">
      <c r="A7740" s="25" t="s">
        <v>7613</v>
      </c>
      <c r="B7740" s="25" t="s">
        <v>112</v>
      </c>
      <c r="C7740" s="25" t="s">
        <v>9107</v>
      </c>
      <c r="D7740" s="25" t="s">
        <v>3075</v>
      </c>
      <c r="E7740" s="25" t="s">
        <v>54</v>
      </c>
      <c r="F7740" s="25" t="s">
        <v>9522</v>
      </c>
      <c r="G7740" s="25" t="s">
        <v>9421</v>
      </c>
      <c r="H7740" s="25" t="n">
        <v>4991</v>
      </c>
    </row>
    <row r="7741" customFormat="false" ht="15" hidden="false" customHeight="false" outlineLevel="0" collapsed="false">
      <c r="A7741" s="25" t="s">
        <v>7614</v>
      </c>
      <c r="B7741" s="25" t="s">
        <v>112</v>
      </c>
      <c r="C7741" s="25" t="s">
        <v>160</v>
      </c>
      <c r="D7741" s="25" t="s">
        <v>3075</v>
      </c>
      <c r="E7741" s="25" t="s">
        <v>54</v>
      </c>
      <c r="F7741" s="25" t="s">
        <v>9522</v>
      </c>
      <c r="G7741" s="25" t="s">
        <v>9530</v>
      </c>
      <c r="H7741" s="25" t="n">
        <v>3294</v>
      </c>
    </row>
    <row r="7742" customFormat="false" ht="15" hidden="false" customHeight="false" outlineLevel="0" collapsed="false">
      <c r="A7742" s="25" t="s">
        <v>3185</v>
      </c>
      <c r="B7742" s="25" t="s">
        <v>76</v>
      </c>
      <c r="C7742" s="25" t="s">
        <v>170</v>
      </c>
      <c r="D7742" s="25" t="s">
        <v>184</v>
      </c>
      <c r="E7742" s="25" t="s">
        <v>55</v>
      </c>
      <c r="F7742" s="25" t="s">
        <v>9522</v>
      </c>
      <c r="G7742" s="25" t="s">
        <v>9530</v>
      </c>
      <c r="H7742" s="25" t="n">
        <v>0</v>
      </c>
    </row>
    <row r="7743" customFormat="false" ht="15" hidden="false" customHeight="false" outlineLevel="0" collapsed="false">
      <c r="A7743" s="25" t="s">
        <v>6732</v>
      </c>
      <c r="B7743" s="25" t="s">
        <v>107</v>
      </c>
      <c r="C7743" s="25" t="s">
        <v>170</v>
      </c>
      <c r="D7743" s="25" t="s">
        <v>5204</v>
      </c>
      <c r="E7743" s="25" t="s">
        <v>54</v>
      </c>
      <c r="F7743" s="25" t="s">
        <v>9522</v>
      </c>
      <c r="G7743" s="25" t="s">
        <v>9531</v>
      </c>
      <c r="H7743" s="25" t="n">
        <v>981</v>
      </c>
    </row>
    <row r="7744" customFormat="false" ht="15" hidden="false" customHeight="false" outlineLevel="0" collapsed="false">
      <c r="A7744" s="25" t="s">
        <v>3463</v>
      </c>
      <c r="B7744" s="25" t="s">
        <v>77</v>
      </c>
      <c r="C7744" s="25" t="s">
        <v>170</v>
      </c>
      <c r="D7744" s="25" t="s">
        <v>180</v>
      </c>
      <c r="E7744" s="25" t="s">
        <v>55</v>
      </c>
      <c r="F7744" s="25" t="s">
        <v>9522</v>
      </c>
      <c r="G7744" s="25" t="s">
        <v>9422</v>
      </c>
      <c r="H7744" s="25" t="n">
        <v>0</v>
      </c>
    </row>
    <row r="7745" customFormat="false" ht="15" hidden="false" customHeight="false" outlineLevel="0" collapsed="false">
      <c r="A7745" s="25" t="s">
        <v>3464</v>
      </c>
      <c r="B7745" s="25" t="s">
        <v>77</v>
      </c>
      <c r="C7745" s="25" t="s">
        <v>178</v>
      </c>
      <c r="D7745" s="25" t="s">
        <v>225</v>
      </c>
      <c r="E7745" s="25" t="s">
        <v>54</v>
      </c>
      <c r="F7745" s="25" t="s">
        <v>9522</v>
      </c>
      <c r="G7745" s="25" t="s">
        <v>9523</v>
      </c>
      <c r="H7745" s="25" t="n">
        <v>6233</v>
      </c>
    </row>
    <row r="7746" customFormat="false" ht="15" hidden="false" customHeight="false" outlineLevel="0" collapsed="false">
      <c r="A7746" s="25" t="s">
        <v>3465</v>
      </c>
      <c r="B7746" s="25" t="s">
        <v>77</v>
      </c>
      <c r="C7746" s="25" t="s">
        <v>148</v>
      </c>
      <c r="D7746" s="25" t="s">
        <v>164</v>
      </c>
      <c r="E7746" s="25" t="s">
        <v>54</v>
      </c>
      <c r="F7746" s="25" t="s">
        <v>9522</v>
      </c>
      <c r="G7746" s="25" t="s">
        <v>9485</v>
      </c>
      <c r="H7746" s="25" t="n">
        <v>55</v>
      </c>
    </row>
    <row r="7747" customFormat="false" ht="15" hidden="false" customHeight="false" outlineLevel="0" collapsed="false">
      <c r="A7747" s="25" t="s">
        <v>3730</v>
      </c>
      <c r="B7747" s="25" t="s">
        <v>79</v>
      </c>
      <c r="C7747" s="25" t="s">
        <v>148</v>
      </c>
      <c r="D7747" s="25" t="s">
        <v>240</v>
      </c>
      <c r="E7747" s="25" t="s">
        <v>55</v>
      </c>
      <c r="F7747" s="25" t="s">
        <v>9522</v>
      </c>
      <c r="G7747" s="25" t="s">
        <v>9527</v>
      </c>
      <c r="H7747" s="25" t="n">
        <v>0</v>
      </c>
    </row>
    <row r="7748" customFormat="false" ht="15" hidden="false" customHeight="false" outlineLevel="0" collapsed="false">
      <c r="A7748" s="25" t="s">
        <v>3731</v>
      </c>
      <c r="B7748" s="25" t="s">
        <v>79</v>
      </c>
      <c r="C7748" s="25" t="s">
        <v>178</v>
      </c>
      <c r="D7748" s="25" t="s">
        <v>184</v>
      </c>
      <c r="E7748" s="25" t="s">
        <v>54</v>
      </c>
      <c r="F7748" s="25" t="s">
        <v>9522</v>
      </c>
      <c r="G7748" s="25" t="s">
        <v>9474</v>
      </c>
      <c r="H7748" s="25" t="n">
        <v>6142</v>
      </c>
    </row>
    <row r="7749" customFormat="false" ht="15" hidden="false" customHeight="false" outlineLevel="0" collapsed="false">
      <c r="A7749" s="25" t="s">
        <v>6903</v>
      </c>
      <c r="B7749" s="25" t="s">
        <v>105</v>
      </c>
      <c r="C7749" s="25" t="s">
        <v>186</v>
      </c>
      <c r="E7749" s="25" t="s">
        <v>56</v>
      </c>
      <c r="F7749" s="25" t="s">
        <v>9522</v>
      </c>
    </row>
    <row r="7750" customFormat="false" ht="15" hidden="false" customHeight="false" outlineLevel="0" collapsed="false">
      <c r="A7750" s="25" t="s">
        <v>6904</v>
      </c>
      <c r="B7750" s="25" t="s">
        <v>105</v>
      </c>
      <c r="C7750" s="25" t="s">
        <v>148</v>
      </c>
      <c r="D7750" s="25" t="s">
        <v>199</v>
      </c>
      <c r="E7750" s="25" t="s">
        <v>55</v>
      </c>
      <c r="F7750" s="25" t="s">
        <v>9522</v>
      </c>
      <c r="G7750" s="25" t="s">
        <v>9528</v>
      </c>
      <c r="H7750" s="25" t="n">
        <v>0</v>
      </c>
    </row>
    <row r="7751" customFormat="false" ht="15" hidden="false" customHeight="false" outlineLevel="0" collapsed="false">
      <c r="A7751" s="25" t="s">
        <v>4358</v>
      </c>
      <c r="B7751" s="25" t="s">
        <v>88</v>
      </c>
      <c r="C7751" s="25" t="s">
        <v>170</v>
      </c>
      <c r="D7751" s="25" t="s">
        <v>1049</v>
      </c>
      <c r="E7751" s="25" t="s">
        <v>55</v>
      </c>
      <c r="F7751" s="25" t="s">
        <v>9522</v>
      </c>
      <c r="G7751" s="25" t="s">
        <v>9483</v>
      </c>
      <c r="H7751" s="25" t="n">
        <v>0</v>
      </c>
    </row>
    <row r="7752" customFormat="false" ht="15" hidden="false" customHeight="false" outlineLevel="0" collapsed="false">
      <c r="A7752" s="25" t="s">
        <v>7332</v>
      </c>
      <c r="B7752" s="25" t="s">
        <v>104</v>
      </c>
      <c r="C7752" s="25" t="s">
        <v>9107</v>
      </c>
      <c r="D7752" s="25" t="s">
        <v>428</v>
      </c>
      <c r="E7752" s="25" t="s">
        <v>54</v>
      </c>
      <c r="F7752" s="25" t="s">
        <v>9522</v>
      </c>
      <c r="G7752" s="25" t="s">
        <v>9527</v>
      </c>
      <c r="H7752" s="25" t="n">
        <v>5190</v>
      </c>
    </row>
    <row r="7753" customFormat="false" ht="15" hidden="false" customHeight="false" outlineLevel="0" collapsed="false">
      <c r="A7753" s="25" t="s">
        <v>5271</v>
      </c>
      <c r="B7753" s="25" t="s">
        <v>95</v>
      </c>
      <c r="C7753" s="25" t="s">
        <v>160</v>
      </c>
      <c r="D7753" s="25" t="s">
        <v>1090</v>
      </c>
      <c r="E7753" s="25" t="s">
        <v>55</v>
      </c>
      <c r="F7753" s="25" t="s">
        <v>9523</v>
      </c>
      <c r="G7753" s="25" t="s">
        <v>9525</v>
      </c>
      <c r="H7753" s="25" t="n">
        <v>0</v>
      </c>
    </row>
    <row r="7754" customFormat="false" ht="15" hidden="false" customHeight="false" outlineLevel="0" collapsed="false">
      <c r="A7754" s="25" t="s">
        <v>5272</v>
      </c>
      <c r="B7754" s="25" t="s">
        <v>95</v>
      </c>
      <c r="C7754" s="25" t="s">
        <v>170</v>
      </c>
      <c r="D7754" s="25" t="s">
        <v>1690</v>
      </c>
      <c r="E7754" s="25" t="s">
        <v>54</v>
      </c>
      <c r="F7754" s="25" t="s">
        <v>9523</v>
      </c>
      <c r="G7754" s="25" t="s">
        <v>9421</v>
      </c>
      <c r="H7754" s="25" t="n">
        <v>1027</v>
      </c>
    </row>
    <row r="7755" customFormat="false" ht="15" hidden="false" customHeight="false" outlineLevel="0" collapsed="false">
      <c r="A7755" s="25" t="s">
        <v>2435</v>
      </c>
      <c r="B7755" s="25" t="s">
        <v>80</v>
      </c>
      <c r="C7755" s="25" t="s">
        <v>170</v>
      </c>
      <c r="D7755" s="25" t="s">
        <v>237</v>
      </c>
      <c r="E7755" s="25" t="s">
        <v>54</v>
      </c>
      <c r="F7755" s="25" t="s">
        <v>9523</v>
      </c>
      <c r="G7755" s="25" t="s">
        <v>9531</v>
      </c>
      <c r="H7755" s="25" t="n">
        <v>1237</v>
      </c>
    </row>
    <row r="7756" customFormat="false" ht="15" hidden="false" customHeight="false" outlineLevel="0" collapsed="false">
      <c r="A7756" s="25" t="s">
        <v>2436</v>
      </c>
      <c r="B7756" s="25" t="s">
        <v>80</v>
      </c>
      <c r="C7756" s="25" t="s">
        <v>170</v>
      </c>
      <c r="D7756" s="25" t="s">
        <v>225</v>
      </c>
      <c r="E7756" s="25" t="s">
        <v>54</v>
      </c>
      <c r="F7756" s="25" t="s">
        <v>9523</v>
      </c>
      <c r="G7756" s="25" t="s">
        <v>9528</v>
      </c>
      <c r="H7756" s="25" t="n">
        <v>965</v>
      </c>
    </row>
    <row r="7757" customFormat="false" ht="15" hidden="false" customHeight="false" outlineLevel="0" collapsed="false">
      <c r="A7757" s="25" t="s">
        <v>2437</v>
      </c>
      <c r="B7757" s="25" t="s">
        <v>80</v>
      </c>
      <c r="C7757" s="25" t="s">
        <v>9107</v>
      </c>
      <c r="D7757" s="25" t="s">
        <v>169</v>
      </c>
      <c r="E7757" s="25" t="s">
        <v>54</v>
      </c>
      <c r="F7757" s="25" t="s">
        <v>9523</v>
      </c>
      <c r="G7757" s="25" t="s">
        <v>9422</v>
      </c>
      <c r="H7757" s="25" t="n">
        <v>5729</v>
      </c>
    </row>
    <row r="7758" customFormat="false" ht="15" hidden="false" customHeight="false" outlineLevel="0" collapsed="false">
      <c r="A7758" s="25" t="s">
        <v>2438</v>
      </c>
      <c r="B7758" s="25" t="s">
        <v>80</v>
      </c>
      <c r="C7758" s="25" t="s">
        <v>9107</v>
      </c>
      <c r="D7758" s="25" t="s">
        <v>180</v>
      </c>
      <c r="E7758" s="25" t="s">
        <v>54</v>
      </c>
      <c r="F7758" s="25" t="s">
        <v>9523</v>
      </c>
      <c r="G7758" s="25" t="s">
        <v>9524</v>
      </c>
      <c r="H7758" s="25" t="n">
        <v>5685</v>
      </c>
    </row>
    <row r="7759" customFormat="false" ht="15" hidden="false" customHeight="false" outlineLevel="0" collapsed="false">
      <c r="A7759" s="25" t="s">
        <v>2439</v>
      </c>
      <c r="B7759" s="25" t="s">
        <v>80</v>
      </c>
      <c r="C7759" s="25" t="s">
        <v>9107</v>
      </c>
      <c r="D7759" s="25" t="s">
        <v>188</v>
      </c>
      <c r="E7759" s="25" t="s">
        <v>54</v>
      </c>
      <c r="F7759" s="25" t="s">
        <v>9523</v>
      </c>
      <c r="G7759" s="25" t="s">
        <v>9526</v>
      </c>
      <c r="H7759" s="25" t="n">
        <v>4024</v>
      </c>
    </row>
    <row r="7760" customFormat="false" ht="15" hidden="false" customHeight="false" outlineLevel="0" collapsed="false">
      <c r="A7760" s="25" t="s">
        <v>5811</v>
      </c>
      <c r="B7760" s="25" t="s">
        <v>96</v>
      </c>
      <c r="C7760" s="25" t="s">
        <v>186</v>
      </c>
      <c r="D7760" s="25" t="s">
        <v>421</v>
      </c>
      <c r="E7760" s="25" t="s">
        <v>54</v>
      </c>
      <c r="F7760" s="25" t="s">
        <v>9523</v>
      </c>
      <c r="G7760" s="25" t="s">
        <v>9464</v>
      </c>
      <c r="H7760" s="25" t="n">
        <v>511</v>
      </c>
    </row>
    <row r="7761" customFormat="false" ht="15" hidden="false" customHeight="false" outlineLevel="0" collapsed="false">
      <c r="A7761" s="25" t="s">
        <v>6229</v>
      </c>
      <c r="B7761" s="25" t="s">
        <v>108</v>
      </c>
      <c r="C7761" s="25" t="s">
        <v>178</v>
      </c>
      <c r="D7761" s="25" t="s">
        <v>156</v>
      </c>
      <c r="E7761" s="25" t="s">
        <v>55</v>
      </c>
      <c r="F7761" s="25" t="s">
        <v>9523</v>
      </c>
      <c r="G7761" s="25" t="s">
        <v>9530</v>
      </c>
      <c r="H7761" s="25" t="n">
        <v>0</v>
      </c>
    </row>
    <row r="7762" customFormat="false" ht="15" hidden="false" customHeight="false" outlineLevel="0" collapsed="false">
      <c r="A7762" s="25" t="s">
        <v>4203</v>
      </c>
      <c r="B7762" s="25" t="s">
        <v>89</v>
      </c>
      <c r="C7762" s="25" t="s">
        <v>9107</v>
      </c>
      <c r="D7762" s="25" t="s">
        <v>3359</v>
      </c>
      <c r="E7762" s="25" t="s">
        <v>55</v>
      </c>
      <c r="F7762" s="25" t="s">
        <v>9523</v>
      </c>
      <c r="G7762" s="25" t="s">
        <v>9442</v>
      </c>
      <c r="H7762" s="25" t="n">
        <v>0</v>
      </c>
    </row>
    <row r="7763" customFormat="false" ht="15" hidden="false" customHeight="false" outlineLevel="0" collapsed="false">
      <c r="A7763" s="25" t="s">
        <v>2835</v>
      </c>
      <c r="B7763" s="25" t="s">
        <v>78</v>
      </c>
      <c r="C7763" s="25" t="s">
        <v>160</v>
      </c>
      <c r="D7763" s="25" t="s">
        <v>176</v>
      </c>
      <c r="E7763" s="25" t="s">
        <v>55</v>
      </c>
      <c r="F7763" s="25" t="s">
        <v>9523</v>
      </c>
      <c r="G7763" s="25" t="s">
        <v>9524</v>
      </c>
      <c r="H7763" s="25" t="n">
        <v>0</v>
      </c>
    </row>
    <row r="7764" customFormat="false" ht="15" hidden="false" customHeight="false" outlineLevel="0" collapsed="false">
      <c r="A7764" s="25" t="s">
        <v>8397</v>
      </c>
      <c r="B7764" s="25" t="s">
        <v>113</v>
      </c>
      <c r="C7764" s="25" t="s">
        <v>178</v>
      </c>
      <c r="D7764" s="25" t="s">
        <v>245</v>
      </c>
      <c r="E7764" s="25" t="s">
        <v>56</v>
      </c>
      <c r="F7764" s="25" t="s">
        <v>9523</v>
      </c>
    </row>
    <row r="7765" customFormat="false" ht="15" hidden="false" customHeight="false" outlineLevel="0" collapsed="false">
      <c r="A7765" s="25" t="s">
        <v>8398</v>
      </c>
      <c r="B7765" s="25" t="s">
        <v>113</v>
      </c>
      <c r="C7765" s="25" t="s">
        <v>9107</v>
      </c>
      <c r="D7765" s="25" t="s">
        <v>2739</v>
      </c>
      <c r="E7765" s="25" t="s">
        <v>54</v>
      </c>
      <c r="F7765" s="25" t="s">
        <v>9523</v>
      </c>
      <c r="G7765" s="25" t="s">
        <v>9437</v>
      </c>
      <c r="H7765" s="25" t="n">
        <v>4382</v>
      </c>
    </row>
    <row r="7766" customFormat="false" ht="15" hidden="false" customHeight="false" outlineLevel="0" collapsed="false">
      <c r="A7766" s="25" t="s">
        <v>3466</v>
      </c>
      <c r="B7766" s="25" t="s">
        <v>77</v>
      </c>
      <c r="C7766" s="25" t="s">
        <v>170</v>
      </c>
      <c r="D7766" s="25" t="s">
        <v>198</v>
      </c>
      <c r="E7766" s="25" t="s">
        <v>55</v>
      </c>
      <c r="F7766" s="25" t="s">
        <v>9523</v>
      </c>
      <c r="G7766" s="25" t="s">
        <v>9457</v>
      </c>
      <c r="H7766" s="25" t="n">
        <v>0</v>
      </c>
    </row>
    <row r="7767" customFormat="false" ht="15" hidden="false" customHeight="false" outlineLevel="0" collapsed="false">
      <c r="A7767" s="25" t="s">
        <v>3467</v>
      </c>
      <c r="B7767" s="25" t="s">
        <v>77</v>
      </c>
      <c r="C7767" s="25" t="s">
        <v>178</v>
      </c>
      <c r="D7767" s="25" t="s">
        <v>162</v>
      </c>
      <c r="E7767" s="25" t="s">
        <v>54</v>
      </c>
      <c r="F7767" s="25" t="s">
        <v>9523</v>
      </c>
      <c r="G7767" s="25" t="s">
        <v>9530</v>
      </c>
      <c r="H7767" s="25" t="n">
        <v>5516</v>
      </c>
    </row>
    <row r="7768" customFormat="false" ht="15" hidden="false" customHeight="false" outlineLevel="0" collapsed="false">
      <c r="A7768" s="25" t="s">
        <v>1760</v>
      </c>
      <c r="B7768" s="25" t="s">
        <v>71</v>
      </c>
      <c r="C7768" s="25" t="s">
        <v>178</v>
      </c>
      <c r="D7768" s="25" t="s">
        <v>215</v>
      </c>
      <c r="E7768" s="25" t="s">
        <v>55</v>
      </c>
      <c r="F7768" s="25" t="s">
        <v>9523</v>
      </c>
      <c r="G7768" s="25" t="s">
        <v>9430</v>
      </c>
      <c r="H7768" s="25" t="n">
        <v>0</v>
      </c>
    </row>
    <row r="7769" customFormat="false" ht="15" hidden="false" customHeight="false" outlineLevel="0" collapsed="false">
      <c r="A7769" s="25" t="s">
        <v>7333</v>
      </c>
      <c r="B7769" s="25" t="s">
        <v>104</v>
      </c>
      <c r="C7769" s="25" t="s">
        <v>178</v>
      </c>
      <c r="E7769" s="25" t="s">
        <v>56</v>
      </c>
      <c r="F7769" s="25" t="s">
        <v>9523</v>
      </c>
    </row>
    <row r="7770" customFormat="false" ht="15" hidden="false" customHeight="false" outlineLevel="0" collapsed="false">
      <c r="A7770" s="25" t="s">
        <v>7334</v>
      </c>
      <c r="B7770" s="25" t="s">
        <v>104</v>
      </c>
      <c r="C7770" s="25" t="s">
        <v>9107</v>
      </c>
      <c r="D7770" s="25" t="s">
        <v>5204</v>
      </c>
      <c r="E7770" s="25" t="s">
        <v>55</v>
      </c>
      <c r="F7770" s="25" t="s">
        <v>9523</v>
      </c>
      <c r="G7770" s="25" t="s">
        <v>9524</v>
      </c>
      <c r="H7770" s="25" t="n">
        <v>0</v>
      </c>
    </row>
    <row r="7771" customFormat="false" ht="15" hidden="false" customHeight="false" outlineLevel="0" collapsed="false">
      <c r="A7771" s="25" t="s">
        <v>7335</v>
      </c>
      <c r="B7771" s="25" t="s">
        <v>104</v>
      </c>
      <c r="C7771" s="25" t="s">
        <v>148</v>
      </c>
      <c r="D7771" s="25" t="s">
        <v>218</v>
      </c>
      <c r="E7771" s="25" t="s">
        <v>54</v>
      </c>
      <c r="F7771" s="25" t="s">
        <v>9523</v>
      </c>
      <c r="G7771" s="25" t="s">
        <v>9495</v>
      </c>
      <c r="H7771" s="25" t="n">
        <v>51</v>
      </c>
    </row>
    <row r="7772" customFormat="false" ht="15" hidden="false" customHeight="false" outlineLevel="0" collapsed="false">
      <c r="A7772" s="25" t="s">
        <v>9039</v>
      </c>
      <c r="B7772" s="25" t="s">
        <v>115</v>
      </c>
      <c r="C7772" s="25" t="s">
        <v>170</v>
      </c>
      <c r="D7772" s="25" t="s">
        <v>417</v>
      </c>
      <c r="E7772" s="25" t="s">
        <v>55</v>
      </c>
      <c r="F7772" s="25" t="s">
        <v>9523</v>
      </c>
      <c r="G7772" s="25" t="s">
        <v>9527</v>
      </c>
      <c r="H7772" s="25" t="n">
        <v>0</v>
      </c>
    </row>
    <row r="7773" customFormat="false" ht="15" hidden="false" customHeight="false" outlineLevel="0" collapsed="false">
      <c r="A7773" s="25" t="s">
        <v>9040</v>
      </c>
      <c r="B7773" s="25" t="s">
        <v>115</v>
      </c>
      <c r="C7773" s="25" t="s">
        <v>170</v>
      </c>
      <c r="D7773" s="25" t="s">
        <v>494</v>
      </c>
      <c r="E7773" s="25" t="s">
        <v>54</v>
      </c>
      <c r="F7773" s="25" t="s">
        <v>9523</v>
      </c>
      <c r="G7773" s="25" t="s">
        <v>9531</v>
      </c>
      <c r="H7773" s="25" t="n">
        <v>1195</v>
      </c>
    </row>
    <row r="7774" customFormat="false" ht="15" hidden="false" customHeight="false" outlineLevel="0" collapsed="false">
      <c r="A7774" s="25" t="s">
        <v>4934</v>
      </c>
      <c r="B7774" s="25" t="s">
        <v>98</v>
      </c>
      <c r="C7774" s="25" t="s">
        <v>170</v>
      </c>
      <c r="D7774" s="25" t="s">
        <v>1671</v>
      </c>
      <c r="E7774" s="25" t="s">
        <v>55</v>
      </c>
      <c r="F7774" s="25" t="s">
        <v>9524</v>
      </c>
      <c r="G7774" s="25" t="s">
        <v>9526</v>
      </c>
      <c r="H7774" s="25" t="n">
        <v>0</v>
      </c>
    </row>
    <row r="7775" customFormat="false" ht="15" hidden="false" customHeight="false" outlineLevel="0" collapsed="false">
      <c r="A7775" s="25" t="s">
        <v>5273</v>
      </c>
      <c r="B7775" s="25" t="s">
        <v>95</v>
      </c>
      <c r="C7775" s="25" t="s">
        <v>178</v>
      </c>
      <c r="D7775" s="25" t="s">
        <v>421</v>
      </c>
      <c r="E7775" s="25" t="s">
        <v>55</v>
      </c>
      <c r="F7775" s="25" t="s">
        <v>9524</v>
      </c>
      <c r="G7775" s="25" t="s">
        <v>9525</v>
      </c>
      <c r="H7775" s="25" t="n">
        <v>0</v>
      </c>
    </row>
    <row r="7776" customFormat="false" ht="15" hidden="false" customHeight="false" outlineLevel="0" collapsed="false">
      <c r="A7776" s="25" t="s">
        <v>5274</v>
      </c>
      <c r="B7776" s="25" t="s">
        <v>95</v>
      </c>
      <c r="C7776" s="25" t="s">
        <v>160</v>
      </c>
      <c r="D7776" s="25" t="s">
        <v>1189</v>
      </c>
      <c r="E7776" s="25" t="s">
        <v>54</v>
      </c>
      <c r="F7776" s="25" t="s">
        <v>9524</v>
      </c>
      <c r="G7776" s="25" t="s">
        <v>9424</v>
      </c>
      <c r="H7776" s="25" t="n">
        <v>3588</v>
      </c>
    </row>
    <row r="7777" customFormat="false" ht="15" hidden="false" customHeight="false" outlineLevel="0" collapsed="false">
      <c r="A7777" s="25" t="s">
        <v>4065</v>
      </c>
      <c r="B7777" s="25" t="s">
        <v>87</v>
      </c>
      <c r="C7777" s="25" t="s">
        <v>148</v>
      </c>
      <c r="E7777" s="25" t="s">
        <v>56</v>
      </c>
      <c r="F7777" s="25" t="s">
        <v>9524</v>
      </c>
    </row>
    <row r="7778" customFormat="false" ht="15" hidden="false" customHeight="false" outlineLevel="0" collapsed="false">
      <c r="A7778" s="25" t="s">
        <v>5544</v>
      </c>
      <c r="B7778" s="25" t="s">
        <v>94</v>
      </c>
      <c r="C7778" s="25" t="s">
        <v>170</v>
      </c>
      <c r="D7778" s="25" t="s">
        <v>1347</v>
      </c>
      <c r="E7778" s="25" t="s">
        <v>55</v>
      </c>
      <c r="F7778" s="25" t="s">
        <v>9524</v>
      </c>
      <c r="G7778" s="25" t="s">
        <v>9528</v>
      </c>
      <c r="H7778" s="25" t="n">
        <v>0</v>
      </c>
    </row>
    <row r="7779" customFormat="false" ht="15" hidden="false" customHeight="false" outlineLevel="0" collapsed="false">
      <c r="A7779" s="25" t="s">
        <v>2440</v>
      </c>
      <c r="B7779" s="25" t="s">
        <v>80</v>
      </c>
      <c r="C7779" s="25" t="s">
        <v>170</v>
      </c>
      <c r="D7779" s="25" t="s">
        <v>191</v>
      </c>
      <c r="E7779" s="25" t="s">
        <v>55</v>
      </c>
      <c r="F7779" s="25" t="s">
        <v>9524</v>
      </c>
      <c r="G7779" s="25" t="s">
        <v>9452</v>
      </c>
      <c r="H7779" s="25" t="n">
        <v>0</v>
      </c>
    </row>
    <row r="7780" customFormat="false" ht="15" hidden="false" customHeight="false" outlineLevel="0" collapsed="false">
      <c r="A7780" s="25" t="s">
        <v>2441</v>
      </c>
      <c r="B7780" s="25" t="s">
        <v>80</v>
      </c>
      <c r="C7780" s="25" t="s">
        <v>9107</v>
      </c>
      <c r="D7780" s="25" t="s">
        <v>176</v>
      </c>
      <c r="E7780" s="25" t="s">
        <v>54</v>
      </c>
      <c r="F7780" s="25" t="s">
        <v>9524</v>
      </c>
      <c r="G7780" s="25" t="s">
        <v>9463</v>
      </c>
      <c r="H7780" s="25" t="n">
        <v>5542</v>
      </c>
    </row>
    <row r="7781" customFormat="false" ht="15" hidden="false" customHeight="false" outlineLevel="0" collapsed="false">
      <c r="A7781" s="25" t="s">
        <v>7615</v>
      </c>
      <c r="B7781" s="25" t="s">
        <v>112</v>
      </c>
      <c r="C7781" s="25" t="s">
        <v>160</v>
      </c>
      <c r="D7781" s="25" t="s">
        <v>1187</v>
      </c>
      <c r="E7781" s="25" t="s">
        <v>54</v>
      </c>
      <c r="F7781" s="25" t="s">
        <v>9524</v>
      </c>
      <c r="G7781" s="25" t="s">
        <v>9496</v>
      </c>
      <c r="H7781" s="25" t="n">
        <v>3296</v>
      </c>
    </row>
    <row r="7782" customFormat="false" ht="15" hidden="false" customHeight="false" outlineLevel="0" collapsed="false">
      <c r="A7782" s="25" t="s">
        <v>3186</v>
      </c>
      <c r="B7782" s="25" t="s">
        <v>76</v>
      </c>
      <c r="C7782" s="25" t="s">
        <v>170</v>
      </c>
      <c r="D7782" s="25" t="s">
        <v>164</v>
      </c>
      <c r="E7782" s="25" t="s">
        <v>55</v>
      </c>
      <c r="F7782" s="25" t="s">
        <v>9524</v>
      </c>
      <c r="G7782" s="25" t="s">
        <v>9525</v>
      </c>
      <c r="H7782" s="25" t="n">
        <v>0</v>
      </c>
    </row>
    <row r="7783" customFormat="false" ht="15" hidden="false" customHeight="false" outlineLevel="0" collapsed="false">
      <c r="A7783" s="25" t="s">
        <v>3187</v>
      </c>
      <c r="B7783" s="25" t="s">
        <v>76</v>
      </c>
      <c r="C7783" s="25" t="s">
        <v>186</v>
      </c>
      <c r="D7783" s="25" t="s">
        <v>173</v>
      </c>
      <c r="E7783" s="25" t="s">
        <v>54</v>
      </c>
      <c r="F7783" s="25" t="s">
        <v>9524</v>
      </c>
      <c r="G7783" s="25" t="s">
        <v>9528</v>
      </c>
      <c r="H7783" s="25" t="n">
        <v>519</v>
      </c>
    </row>
    <row r="7784" customFormat="false" ht="15" hidden="false" customHeight="false" outlineLevel="0" collapsed="false">
      <c r="A7784" s="25" t="s">
        <v>3188</v>
      </c>
      <c r="B7784" s="25" t="s">
        <v>76</v>
      </c>
      <c r="C7784" s="25" t="s">
        <v>170</v>
      </c>
      <c r="D7784" s="25" t="s">
        <v>173</v>
      </c>
      <c r="E7784" s="25" t="s">
        <v>54</v>
      </c>
      <c r="F7784" s="25" t="s">
        <v>9524</v>
      </c>
      <c r="G7784" s="25" t="s">
        <v>9525</v>
      </c>
      <c r="H7784" s="25" t="n">
        <v>1243</v>
      </c>
    </row>
    <row r="7785" customFormat="false" ht="15" hidden="false" customHeight="false" outlineLevel="0" collapsed="false">
      <c r="A7785" s="25" t="s">
        <v>7965</v>
      </c>
      <c r="B7785" s="25" t="s">
        <v>114</v>
      </c>
      <c r="C7785" s="25" t="s">
        <v>160</v>
      </c>
      <c r="D7785" s="25" t="s">
        <v>665</v>
      </c>
      <c r="E7785" s="25" t="s">
        <v>55</v>
      </c>
      <c r="F7785" s="25" t="s">
        <v>9524</v>
      </c>
      <c r="G7785" s="25" t="s">
        <v>9526</v>
      </c>
      <c r="H7785" s="25" t="n">
        <v>0</v>
      </c>
    </row>
    <row r="7786" customFormat="false" ht="15" hidden="false" customHeight="false" outlineLevel="0" collapsed="false">
      <c r="A7786" s="25" t="s">
        <v>1144</v>
      </c>
      <c r="B7786" s="25" t="s">
        <v>72</v>
      </c>
      <c r="C7786" s="25" t="s">
        <v>170</v>
      </c>
      <c r="D7786" s="25" t="s">
        <v>145</v>
      </c>
      <c r="E7786" s="25" t="s">
        <v>54</v>
      </c>
      <c r="F7786" s="25" t="s">
        <v>9524</v>
      </c>
      <c r="G7786" s="25" t="s">
        <v>9531</v>
      </c>
      <c r="H7786" s="25" t="n">
        <v>1133</v>
      </c>
    </row>
    <row r="7787" customFormat="false" ht="15" hidden="false" customHeight="false" outlineLevel="0" collapsed="false">
      <c r="A7787" s="25" t="s">
        <v>3468</v>
      </c>
      <c r="B7787" s="25" t="s">
        <v>77</v>
      </c>
      <c r="C7787" s="25" t="s">
        <v>186</v>
      </c>
      <c r="D7787" s="25" t="s">
        <v>195</v>
      </c>
      <c r="E7787" s="25" t="s">
        <v>55</v>
      </c>
      <c r="F7787" s="25" t="s">
        <v>9524</v>
      </c>
      <c r="G7787" s="25" t="s">
        <v>9491</v>
      </c>
      <c r="H7787" s="25" t="n">
        <v>0</v>
      </c>
    </row>
    <row r="7788" customFormat="false" ht="15" hidden="false" customHeight="false" outlineLevel="0" collapsed="false">
      <c r="A7788" s="25" t="s">
        <v>3469</v>
      </c>
      <c r="B7788" s="25" t="s">
        <v>77</v>
      </c>
      <c r="C7788" s="25" t="s">
        <v>160</v>
      </c>
      <c r="D7788" s="25" t="s">
        <v>248</v>
      </c>
      <c r="E7788" s="25" t="s">
        <v>55</v>
      </c>
      <c r="F7788" s="25" t="s">
        <v>9524</v>
      </c>
      <c r="G7788" s="25" t="s">
        <v>9497</v>
      </c>
      <c r="H7788" s="25" t="n">
        <v>0</v>
      </c>
    </row>
    <row r="7789" customFormat="false" ht="15" hidden="false" customHeight="false" outlineLevel="0" collapsed="false">
      <c r="A7789" s="25" t="s">
        <v>8691</v>
      </c>
      <c r="B7789" s="25" t="s">
        <v>116</v>
      </c>
      <c r="C7789" s="25" t="s">
        <v>178</v>
      </c>
      <c r="D7789" s="25" t="s">
        <v>449</v>
      </c>
      <c r="E7789" s="25" t="s">
        <v>54</v>
      </c>
      <c r="F7789" s="25" t="s">
        <v>9524</v>
      </c>
      <c r="G7789" s="25" t="s">
        <v>9459</v>
      </c>
      <c r="H7789" s="25" t="n">
        <v>4945</v>
      </c>
    </row>
    <row r="7790" customFormat="false" ht="15" hidden="false" customHeight="false" outlineLevel="0" collapsed="false">
      <c r="A7790" s="25" t="s">
        <v>1761</v>
      </c>
      <c r="B7790" s="25" t="s">
        <v>71</v>
      </c>
      <c r="C7790" s="25" t="s">
        <v>160</v>
      </c>
      <c r="D7790" s="25" t="s">
        <v>162</v>
      </c>
      <c r="E7790" s="25" t="s">
        <v>55</v>
      </c>
      <c r="F7790" s="25" t="s">
        <v>9524</v>
      </c>
      <c r="G7790" s="25" t="s">
        <v>9530</v>
      </c>
      <c r="H7790" s="25" t="n">
        <v>0</v>
      </c>
    </row>
    <row r="7791" customFormat="false" ht="15" hidden="false" customHeight="false" outlineLevel="0" collapsed="false">
      <c r="A7791" s="25" t="s">
        <v>7336</v>
      </c>
      <c r="B7791" s="25" t="s">
        <v>104</v>
      </c>
      <c r="C7791" s="25" t="s">
        <v>186</v>
      </c>
      <c r="D7791" s="25" t="s">
        <v>3075</v>
      </c>
      <c r="E7791" s="25" t="s">
        <v>54</v>
      </c>
      <c r="F7791" s="25" t="s">
        <v>9524</v>
      </c>
      <c r="G7791" s="25" t="s">
        <v>9526</v>
      </c>
      <c r="H7791" s="25" t="n">
        <v>535</v>
      </c>
    </row>
    <row r="7792" customFormat="false" ht="15" hidden="false" customHeight="false" outlineLevel="0" collapsed="false">
      <c r="A7792" s="25" t="s">
        <v>4727</v>
      </c>
      <c r="B7792" s="25" t="s">
        <v>90</v>
      </c>
      <c r="C7792" s="25" t="s">
        <v>186</v>
      </c>
      <c r="E7792" s="25" t="s">
        <v>56</v>
      </c>
      <c r="F7792" s="25" t="s">
        <v>9524</v>
      </c>
    </row>
    <row r="7793" customFormat="false" ht="15" hidden="false" customHeight="false" outlineLevel="0" collapsed="false">
      <c r="A7793" s="25" t="s">
        <v>9041</v>
      </c>
      <c r="B7793" s="25" t="s">
        <v>115</v>
      </c>
      <c r="C7793" s="25" t="s">
        <v>160</v>
      </c>
      <c r="D7793" s="25" t="s">
        <v>646</v>
      </c>
      <c r="E7793" s="25" t="s">
        <v>55</v>
      </c>
      <c r="F7793" s="25" t="s">
        <v>9524</v>
      </c>
      <c r="G7793" s="25" t="s">
        <v>9458</v>
      </c>
      <c r="H7793" s="25" t="n">
        <v>0</v>
      </c>
    </row>
    <row r="7794" customFormat="false" ht="15" hidden="false" customHeight="false" outlineLevel="0" collapsed="false">
      <c r="A7794" s="25" t="s">
        <v>587</v>
      </c>
      <c r="B7794" s="25" t="s">
        <v>69</v>
      </c>
      <c r="C7794" s="25" t="s">
        <v>148</v>
      </c>
      <c r="D7794" s="25" t="s">
        <v>210</v>
      </c>
      <c r="E7794" s="25" t="s">
        <v>54</v>
      </c>
      <c r="F7794" s="25" t="s">
        <v>9525</v>
      </c>
      <c r="G7794" s="25" t="s">
        <v>9469</v>
      </c>
      <c r="H7794" s="25" t="n">
        <v>59</v>
      </c>
    </row>
    <row r="7795" customFormat="false" ht="15" hidden="false" customHeight="false" outlineLevel="0" collapsed="false">
      <c r="A7795" s="25" t="s">
        <v>4066</v>
      </c>
      <c r="B7795" s="25" t="s">
        <v>87</v>
      </c>
      <c r="C7795" s="25" t="s">
        <v>186</v>
      </c>
      <c r="E7795" s="25" t="s">
        <v>56</v>
      </c>
      <c r="F7795" s="25" t="s">
        <v>9525</v>
      </c>
    </row>
    <row r="7796" customFormat="false" ht="15" hidden="false" customHeight="false" outlineLevel="0" collapsed="false">
      <c r="A7796" s="25" t="s">
        <v>5545</v>
      </c>
      <c r="B7796" s="25" t="s">
        <v>94</v>
      </c>
      <c r="C7796" s="25" t="s">
        <v>186</v>
      </c>
      <c r="D7796" s="25" t="s">
        <v>218</v>
      </c>
      <c r="E7796" s="25" t="s">
        <v>54</v>
      </c>
      <c r="F7796" s="25" t="s">
        <v>9525</v>
      </c>
      <c r="G7796" s="25" t="s">
        <v>9529</v>
      </c>
      <c r="H7796" s="25" t="n">
        <v>526</v>
      </c>
    </row>
    <row r="7797" customFormat="false" ht="15" hidden="false" customHeight="false" outlineLevel="0" collapsed="false">
      <c r="A7797" s="25" t="s">
        <v>5812</v>
      </c>
      <c r="B7797" s="25" t="s">
        <v>96</v>
      </c>
      <c r="C7797" s="25" t="s">
        <v>186</v>
      </c>
      <c r="D7797" s="25" t="s">
        <v>193</v>
      </c>
      <c r="E7797" s="25" t="s">
        <v>54</v>
      </c>
      <c r="F7797" s="25" t="s">
        <v>9525</v>
      </c>
      <c r="G7797" s="25" t="s">
        <v>9437</v>
      </c>
      <c r="H7797" s="25" t="n">
        <v>586</v>
      </c>
    </row>
    <row r="7798" customFormat="false" ht="15" hidden="false" customHeight="false" outlineLevel="0" collapsed="false">
      <c r="A7798" s="25" t="s">
        <v>2836</v>
      </c>
      <c r="B7798" s="25" t="s">
        <v>78</v>
      </c>
      <c r="C7798" s="25" t="s">
        <v>160</v>
      </c>
      <c r="D7798" s="25" t="s">
        <v>231</v>
      </c>
      <c r="E7798" s="25" t="s">
        <v>55</v>
      </c>
      <c r="F7798" s="25" t="s">
        <v>9525</v>
      </c>
      <c r="G7798" s="25" t="s">
        <v>9529</v>
      </c>
      <c r="H7798" s="25" t="n">
        <v>0</v>
      </c>
    </row>
    <row r="7799" customFormat="false" ht="15" hidden="false" customHeight="false" outlineLevel="0" collapsed="false">
      <c r="A7799" s="25" t="s">
        <v>3189</v>
      </c>
      <c r="B7799" s="25" t="s">
        <v>76</v>
      </c>
      <c r="C7799" s="25" t="s">
        <v>9107</v>
      </c>
      <c r="D7799" s="25" t="s">
        <v>188</v>
      </c>
      <c r="E7799" s="25" t="s">
        <v>54</v>
      </c>
      <c r="F7799" s="25" t="s">
        <v>9525</v>
      </c>
      <c r="G7799" s="25" t="s">
        <v>9459</v>
      </c>
      <c r="H7799" s="25" t="n">
        <v>4356</v>
      </c>
    </row>
    <row r="7800" customFormat="false" ht="15" hidden="false" customHeight="false" outlineLevel="0" collapsed="false">
      <c r="A7800" s="25" t="s">
        <v>6733</v>
      </c>
      <c r="B7800" s="25" t="s">
        <v>107</v>
      </c>
      <c r="C7800" s="25" t="s">
        <v>186</v>
      </c>
      <c r="D7800" s="25" t="s">
        <v>218</v>
      </c>
      <c r="E7800" s="25" t="s">
        <v>54</v>
      </c>
      <c r="F7800" s="25" t="s">
        <v>9525</v>
      </c>
      <c r="G7800" s="25" t="s">
        <v>9526</v>
      </c>
      <c r="H7800" s="25" t="n">
        <v>566</v>
      </c>
    </row>
    <row r="7801" customFormat="false" ht="15" hidden="false" customHeight="false" outlineLevel="0" collapsed="false">
      <c r="A7801" s="25" t="s">
        <v>8692</v>
      </c>
      <c r="B7801" s="25" t="s">
        <v>116</v>
      </c>
      <c r="C7801" s="25" t="s">
        <v>160</v>
      </c>
      <c r="E7801" s="25" t="s">
        <v>56</v>
      </c>
      <c r="F7801" s="25" t="s">
        <v>9525</v>
      </c>
    </row>
    <row r="7802" customFormat="false" ht="15" hidden="false" customHeight="false" outlineLevel="0" collapsed="false">
      <c r="A7802" s="25" t="s">
        <v>1423</v>
      </c>
      <c r="B7802" s="25" t="s">
        <v>73</v>
      </c>
      <c r="C7802" s="25" t="s">
        <v>186</v>
      </c>
      <c r="D7802" s="25" t="s">
        <v>195</v>
      </c>
      <c r="E7802" s="25" t="s">
        <v>54</v>
      </c>
      <c r="F7802" s="25" t="s">
        <v>9525</v>
      </c>
      <c r="G7802" s="25" t="s">
        <v>9490</v>
      </c>
      <c r="H7802" s="25" t="n">
        <v>537</v>
      </c>
    </row>
    <row r="7803" customFormat="false" ht="15" hidden="false" customHeight="false" outlineLevel="0" collapsed="false">
      <c r="A7803" s="25" t="s">
        <v>4605</v>
      </c>
      <c r="B7803" s="25" t="s">
        <v>86</v>
      </c>
      <c r="C7803" s="25" t="s">
        <v>148</v>
      </c>
      <c r="D7803" s="25" t="s">
        <v>1055</v>
      </c>
      <c r="E7803" s="25" t="s">
        <v>54</v>
      </c>
      <c r="F7803" s="25" t="s">
        <v>9525</v>
      </c>
      <c r="G7803" s="25" t="s">
        <v>9486</v>
      </c>
      <c r="H7803" s="25" t="n">
        <v>47</v>
      </c>
    </row>
    <row r="7804" customFormat="false" ht="15" hidden="false" customHeight="false" outlineLevel="0" collapsed="false">
      <c r="A7804" s="25" t="s">
        <v>9042</v>
      </c>
      <c r="B7804" s="25" t="s">
        <v>115</v>
      </c>
      <c r="C7804" s="25" t="s">
        <v>186</v>
      </c>
      <c r="D7804" s="25" t="s">
        <v>218</v>
      </c>
      <c r="E7804" s="25" t="s">
        <v>54</v>
      </c>
      <c r="F7804" s="25" t="s">
        <v>9525</v>
      </c>
      <c r="G7804" s="25" t="s">
        <v>9422</v>
      </c>
      <c r="H7804" s="25" t="n">
        <v>447</v>
      </c>
    </row>
    <row r="7805" customFormat="false" ht="15" hidden="false" customHeight="false" outlineLevel="0" collapsed="false">
      <c r="A7805" s="25" t="s">
        <v>588</v>
      </c>
      <c r="B7805" s="25" t="s">
        <v>69</v>
      </c>
      <c r="C7805" s="25" t="s">
        <v>170</v>
      </c>
      <c r="D7805" s="25" t="s">
        <v>164</v>
      </c>
      <c r="E7805" s="25" t="s">
        <v>54</v>
      </c>
      <c r="F7805" s="25" t="s">
        <v>9526</v>
      </c>
      <c r="G7805" s="25" t="s">
        <v>9529</v>
      </c>
      <c r="H7805" s="25" t="n">
        <v>1103</v>
      </c>
    </row>
    <row r="7806" customFormat="false" ht="15" hidden="false" customHeight="false" outlineLevel="0" collapsed="false">
      <c r="A7806" s="25" t="s">
        <v>589</v>
      </c>
      <c r="B7806" s="25" t="s">
        <v>69</v>
      </c>
      <c r="C7806" s="25" t="s">
        <v>148</v>
      </c>
      <c r="D7806" s="25" t="s">
        <v>215</v>
      </c>
      <c r="E7806" s="25" t="s">
        <v>54</v>
      </c>
      <c r="F7806" s="25" t="s">
        <v>9526</v>
      </c>
      <c r="G7806" s="25" t="s">
        <v>9495</v>
      </c>
      <c r="H7806" s="25" t="n">
        <v>57</v>
      </c>
    </row>
    <row r="7807" customFormat="false" ht="15" hidden="false" customHeight="false" outlineLevel="0" collapsed="false">
      <c r="A7807" s="25" t="s">
        <v>5275</v>
      </c>
      <c r="B7807" s="25" t="s">
        <v>95</v>
      </c>
      <c r="C7807" s="25" t="s">
        <v>186</v>
      </c>
      <c r="D7807" s="25" t="s">
        <v>661</v>
      </c>
      <c r="E7807" s="25" t="s">
        <v>55</v>
      </c>
      <c r="F7807" s="25" t="s">
        <v>9526</v>
      </c>
      <c r="G7807" s="25" t="s">
        <v>9430</v>
      </c>
      <c r="H7807" s="25" t="n">
        <v>0</v>
      </c>
    </row>
    <row r="7808" customFormat="false" ht="15" hidden="false" customHeight="false" outlineLevel="0" collapsed="false">
      <c r="A7808" s="25" t="s">
        <v>843</v>
      </c>
      <c r="B7808" s="25" t="s">
        <v>70</v>
      </c>
      <c r="C7808" s="25" t="s">
        <v>178</v>
      </c>
      <c r="D7808" s="25" t="s">
        <v>195</v>
      </c>
      <c r="E7808" s="25" t="s">
        <v>55</v>
      </c>
      <c r="F7808" s="25" t="s">
        <v>9526</v>
      </c>
      <c r="G7808" s="25" t="s">
        <v>9478</v>
      </c>
      <c r="H7808" s="25" t="n">
        <v>0</v>
      </c>
    </row>
    <row r="7809" customFormat="false" ht="15" hidden="false" customHeight="false" outlineLevel="0" collapsed="false">
      <c r="A7809" s="25" t="s">
        <v>4067</v>
      </c>
      <c r="B7809" s="25" t="s">
        <v>87</v>
      </c>
      <c r="C7809" s="25" t="s">
        <v>9107</v>
      </c>
      <c r="D7809" s="25" t="s">
        <v>3359</v>
      </c>
      <c r="E7809" s="25" t="s">
        <v>54</v>
      </c>
      <c r="F7809" s="25" t="s">
        <v>9526</v>
      </c>
      <c r="G7809" s="25" t="s">
        <v>9442</v>
      </c>
      <c r="H7809" s="25" t="n">
        <v>4525</v>
      </c>
    </row>
    <row r="7810" customFormat="false" ht="15" hidden="false" customHeight="false" outlineLevel="0" collapsed="false">
      <c r="A7810" s="25" t="s">
        <v>2442</v>
      </c>
      <c r="B7810" s="25" t="s">
        <v>80</v>
      </c>
      <c r="C7810" s="25" t="s">
        <v>9107</v>
      </c>
      <c r="D7810" s="25" t="s">
        <v>180</v>
      </c>
      <c r="E7810" s="25" t="s">
        <v>55</v>
      </c>
      <c r="F7810" s="25" t="s">
        <v>9526</v>
      </c>
      <c r="G7810" s="25" t="s">
        <v>9530</v>
      </c>
      <c r="H7810" s="25" t="n">
        <v>0</v>
      </c>
    </row>
    <row r="7811" customFormat="false" ht="15" hidden="false" customHeight="false" outlineLevel="0" collapsed="false">
      <c r="A7811" s="25" t="s">
        <v>2443</v>
      </c>
      <c r="B7811" s="25" t="s">
        <v>80</v>
      </c>
      <c r="C7811" s="25" t="s">
        <v>9107</v>
      </c>
      <c r="D7811" s="25" t="s">
        <v>257</v>
      </c>
      <c r="E7811" s="25" t="s">
        <v>55</v>
      </c>
      <c r="F7811" s="25" t="s">
        <v>9526</v>
      </c>
      <c r="G7811" s="25" t="s">
        <v>9529</v>
      </c>
      <c r="H7811" s="25" t="n">
        <v>0</v>
      </c>
    </row>
    <row r="7812" customFormat="false" ht="15" hidden="false" customHeight="false" outlineLevel="0" collapsed="false">
      <c r="A7812" s="25" t="s">
        <v>6230</v>
      </c>
      <c r="B7812" s="25" t="s">
        <v>108</v>
      </c>
      <c r="C7812" s="25" t="s">
        <v>186</v>
      </c>
      <c r="D7812" s="25" t="s">
        <v>665</v>
      </c>
      <c r="E7812" s="25" t="s">
        <v>54</v>
      </c>
      <c r="F7812" s="25" t="s">
        <v>9526</v>
      </c>
      <c r="G7812" s="25" t="s">
        <v>9527</v>
      </c>
      <c r="H7812" s="25" t="n">
        <v>504</v>
      </c>
    </row>
    <row r="7813" customFormat="false" ht="15" hidden="false" customHeight="false" outlineLevel="0" collapsed="false">
      <c r="A7813" s="25" t="s">
        <v>2837</v>
      </c>
      <c r="B7813" s="25" t="s">
        <v>78</v>
      </c>
      <c r="C7813" s="25" t="s">
        <v>9107</v>
      </c>
      <c r="D7813" s="25" t="s">
        <v>237</v>
      </c>
      <c r="E7813" s="25" t="s">
        <v>55</v>
      </c>
      <c r="F7813" s="25" t="s">
        <v>9526</v>
      </c>
      <c r="G7813" s="25" t="s">
        <v>9529</v>
      </c>
      <c r="H7813" s="25" t="n">
        <v>0</v>
      </c>
    </row>
    <row r="7814" customFormat="false" ht="15" hidden="false" customHeight="false" outlineLevel="0" collapsed="false">
      <c r="A7814" s="25" t="s">
        <v>3470</v>
      </c>
      <c r="B7814" s="25" t="s">
        <v>77</v>
      </c>
      <c r="C7814" s="25" t="s">
        <v>9107</v>
      </c>
      <c r="D7814" s="25" t="s">
        <v>231</v>
      </c>
      <c r="E7814" s="25" t="s">
        <v>54</v>
      </c>
      <c r="F7814" s="25" t="s">
        <v>9526</v>
      </c>
      <c r="G7814" s="25" t="s">
        <v>9531</v>
      </c>
      <c r="H7814" s="25" t="n">
        <v>4377</v>
      </c>
    </row>
    <row r="7815" customFormat="false" ht="15" hidden="false" customHeight="false" outlineLevel="0" collapsed="false">
      <c r="A7815" s="25" t="s">
        <v>3471</v>
      </c>
      <c r="B7815" s="25" t="s">
        <v>77</v>
      </c>
      <c r="C7815" s="25" t="s">
        <v>160</v>
      </c>
      <c r="D7815" s="25" t="s">
        <v>173</v>
      </c>
      <c r="E7815" s="25" t="s">
        <v>54</v>
      </c>
      <c r="F7815" s="25" t="s">
        <v>9526</v>
      </c>
      <c r="G7815" s="25" t="s">
        <v>9529</v>
      </c>
      <c r="H7815" s="25" t="n">
        <v>3353</v>
      </c>
    </row>
    <row r="7816" customFormat="false" ht="15" hidden="false" customHeight="false" outlineLevel="0" collapsed="false">
      <c r="A7816" s="25" t="s">
        <v>8693</v>
      </c>
      <c r="B7816" s="25" t="s">
        <v>116</v>
      </c>
      <c r="C7816" s="25" t="s">
        <v>178</v>
      </c>
      <c r="D7816" s="25" t="s">
        <v>494</v>
      </c>
      <c r="E7816" s="25" t="s">
        <v>55</v>
      </c>
      <c r="F7816" s="25" t="s">
        <v>9526</v>
      </c>
      <c r="G7816" s="25" t="s">
        <v>9531</v>
      </c>
      <c r="H7816" s="25" t="n">
        <v>0</v>
      </c>
    </row>
    <row r="7817" customFormat="false" ht="15" hidden="false" customHeight="false" outlineLevel="0" collapsed="false">
      <c r="A7817" s="25" t="s">
        <v>8694</v>
      </c>
      <c r="B7817" s="25" t="s">
        <v>116</v>
      </c>
      <c r="C7817" s="25" t="s">
        <v>148</v>
      </c>
      <c r="D7817" s="25" t="s">
        <v>665</v>
      </c>
      <c r="E7817" s="25" t="s">
        <v>54</v>
      </c>
      <c r="F7817" s="25" t="s">
        <v>9526</v>
      </c>
      <c r="G7817" s="25" t="s">
        <v>9422</v>
      </c>
      <c r="H7817" s="25" t="n">
        <v>50</v>
      </c>
    </row>
    <row r="7818" customFormat="false" ht="15" hidden="false" customHeight="false" outlineLevel="0" collapsed="false">
      <c r="A7818" s="25" t="s">
        <v>3732</v>
      </c>
      <c r="B7818" s="25" t="s">
        <v>79</v>
      </c>
      <c r="C7818" s="25" t="s">
        <v>186</v>
      </c>
      <c r="D7818" s="25" t="s">
        <v>184</v>
      </c>
      <c r="E7818" s="25" t="s">
        <v>55</v>
      </c>
      <c r="F7818" s="25" t="s">
        <v>9526</v>
      </c>
      <c r="G7818" s="25" t="s">
        <v>9530</v>
      </c>
      <c r="H7818" s="25" t="n">
        <v>0</v>
      </c>
    </row>
    <row r="7819" customFormat="false" ht="15" hidden="false" customHeight="false" outlineLevel="0" collapsed="false">
      <c r="A7819" s="25" t="s">
        <v>7337</v>
      </c>
      <c r="B7819" s="25" t="s">
        <v>104</v>
      </c>
      <c r="C7819" s="25" t="s">
        <v>186</v>
      </c>
      <c r="E7819" s="25" t="s">
        <v>56</v>
      </c>
      <c r="F7819" s="25" t="s">
        <v>9526</v>
      </c>
    </row>
    <row r="7820" customFormat="false" ht="15" hidden="false" customHeight="false" outlineLevel="0" collapsed="false">
      <c r="A7820" s="25" t="s">
        <v>7338</v>
      </c>
      <c r="B7820" s="25" t="s">
        <v>104</v>
      </c>
      <c r="C7820" s="25" t="s">
        <v>186</v>
      </c>
      <c r="D7820" s="25" t="s">
        <v>1789</v>
      </c>
      <c r="E7820" s="25" t="s">
        <v>55</v>
      </c>
      <c r="F7820" s="25" t="s">
        <v>9526</v>
      </c>
      <c r="G7820" s="25" t="s">
        <v>9527</v>
      </c>
      <c r="H7820" s="25" t="n">
        <v>0</v>
      </c>
    </row>
    <row r="7821" customFormat="false" ht="15" hidden="false" customHeight="false" outlineLevel="0" collapsed="false">
      <c r="A7821" s="25" t="s">
        <v>7339</v>
      </c>
      <c r="B7821" s="25" t="s">
        <v>104</v>
      </c>
      <c r="C7821" s="25" t="s">
        <v>186</v>
      </c>
      <c r="D7821" s="25" t="s">
        <v>417</v>
      </c>
      <c r="E7821" s="25" t="s">
        <v>55</v>
      </c>
      <c r="F7821" s="25" t="s">
        <v>9526</v>
      </c>
      <c r="G7821" s="25" t="s">
        <v>9529</v>
      </c>
      <c r="H7821" s="25" t="n">
        <v>0</v>
      </c>
    </row>
    <row r="7822" customFormat="false" ht="15" hidden="false" customHeight="false" outlineLevel="0" collapsed="false">
      <c r="A7822" s="25" t="s">
        <v>7340</v>
      </c>
      <c r="B7822" s="25" t="s">
        <v>104</v>
      </c>
      <c r="C7822" s="25" t="s">
        <v>160</v>
      </c>
      <c r="D7822" s="25" t="s">
        <v>860</v>
      </c>
      <c r="E7822" s="25" t="s">
        <v>55</v>
      </c>
      <c r="F7822" s="25" t="s">
        <v>9526</v>
      </c>
      <c r="G7822" s="25" t="s">
        <v>9442</v>
      </c>
      <c r="H7822" s="25" t="n">
        <v>0</v>
      </c>
    </row>
    <row r="7823" customFormat="false" ht="15" hidden="false" customHeight="false" outlineLevel="0" collapsed="false">
      <c r="A7823" s="25" t="s">
        <v>4606</v>
      </c>
      <c r="B7823" s="25" t="s">
        <v>86</v>
      </c>
      <c r="C7823" s="25" t="s">
        <v>186</v>
      </c>
      <c r="D7823" s="25" t="s">
        <v>484</v>
      </c>
      <c r="E7823" s="25" t="s">
        <v>55</v>
      </c>
      <c r="F7823" s="25" t="s">
        <v>9526</v>
      </c>
      <c r="G7823" s="25" t="s">
        <v>9531</v>
      </c>
      <c r="H7823" s="25" t="n">
        <v>0</v>
      </c>
    </row>
    <row r="7824" customFormat="false" ht="15" hidden="false" customHeight="false" outlineLevel="0" collapsed="false">
      <c r="A7824" s="25" t="s">
        <v>4607</v>
      </c>
      <c r="B7824" s="25" t="s">
        <v>86</v>
      </c>
      <c r="C7824" s="25" t="s">
        <v>186</v>
      </c>
      <c r="D7824" s="25" t="s">
        <v>1371</v>
      </c>
      <c r="E7824" s="25" t="s">
        <v>55</v>
      </c>
      <c r="F7824" s="25" t="s">
        <v>9526</v>
      </c>
      <c r="G7824" s="25" t="s">
        <v>9527</v>
      </c>
      <c r="H7824" s="25" t="n">
        <v>0</v>
      </c>
    </row>
    <row r="7825" customFormat="false" ht="15" hidden="false" customHeight="false" outlineLevel="0" collapsed="false">
      <c r="A7825" s="25" t="s">
        <v>9043</v>
      </c>
      <c r="B7825" s="25" t="s">
        <v>115</v>
      </c>
      <c r="C7825" s="25" t="s">
        <v>9107</v>
      </c>
      <c r="D7825" s="25" t="s">
        <v>154</v>
      </c>
      <c r="E7825" s="25" t="s">
        <v>56</v>
      </c>
      <c r="F7825" s="25" t="s">
        <v>9526</v>
      </c>
    </row>
    <row r="7826" customFormat="false" ht="15" hidden="false" customHeight="false" outlineLevel="0" collapsed="false">
      <c r="A7826" s="25" t="s">
        <v>590</v>
      </c>
      <c r="B7826" s="25" t="s">
        <v>69</v>
      </c>
      <c r="C7826" s="25" t="s">
        <v>178</v>
      </c>
      <c r="D7826" s="25" t="s">
        <v>188</v>
      </c>
      <c r="E7826" s="25" t="s">
        <v>54</v>
      </c>
      <c r="F7826" s="25" t="s">
        <v>9529</v>
      </c>
      <c r="G7826" s="25" t="s">
        <v>9468</v>
      </c>
      <c r="H7826" s="25" t="n">
        <v>5269</v>
      </c>
    </row>
    <row r="7827" customFormat="false" ht="15" hidden="false" customHeight="false" outlineLevel="0" collapsed="false">
      <c r="A7827" s="25" t="s">
        <v>4935</v>
      </c>
      <c r="B7827" s="25" t="s">
        <v>98</v>
      </c>
      <c r="C7827" s="25" t="s">
        <v>9107</v>
      </c>
      <c r="D7827" s="25" t="s">
        <v>663</v>
      </c>
      <c r="E7827" s="25" t="s">
        <v>54</v>
      </c>
      <c r="F7827" s="25" t="s">
        <v>9529</v>
      </c>
      <c r="G7827" s="25" t="s">
        <v>9527</v>
      </c>
      <c r="H7827" s="25" t="n">
        <v>5275</v>
      </c>
    </row>
    <row r="7828" customFormat="false" ht="15" hidden="false" customHeight="false" outlineLevel="0" collapsed="false">
      <c r="A7828" s="25" t="s">
        <v>5276</v>
      </c>
      <c r="B7828" s="25" t="s">
        <v>95</v>
      </c>
      <c r="C7828" s="25" t="s">
        <v>178</v>
      </c>
      <c r="D7828" s="25" t="s">
        <v>1653</v>
      </c>
      <c r="E7828" s="25" t="s">
        <v>55</v>
      </c>
      <c r="F7828" s="25" t="s">
        <v>9529</v>
      </c>
      <c r="G7828" s="25" t="s">
        <v>9528</v>
      </c>
      <c r="H7828" s="25" t="n">
        <v>0</v>
      </c>
    </row>
    <row r="7829" customFormat="false" ht="15" hidden="false" customHeight="false" outlineLevel="0" collapsed="false">
      <c r="A7829" s="25" t="s">
        <v>844</v>
      </c>
      <c r="B7829" s="25" t="s">
        <v>70</v>
      </c>
      <c r="C7829" s="25" t="s">
        <v>160</v>
      </c>
      <c r="D7829" s="25" t="s">
        <v>184</v>
      </c>
      <c r="E7829" s="25" t="s">
        <v>55</v>
      </c>
      <c r="F7829" s="25" t="s">
        <v>9529</v>
      </c>
      <c r="G7829" s="25" t="s">
        <v>9458</v>
      </c>
      <c r="H7829" s="25" t="n">
        <v>0</v>
      </c>
    </row>
    <row r="7830" customFormat="false" ht="15" hidden="false" customHeight="false" outlineLevel="0" collapsed="false">
      <c r="A7830" s="25" t="s">
        <v>4068</v>
      </c>
      <c r="B7830" s="25" t="s">
        <v>87</v>
      </c>
      <c r="C7830" s="25" t="s">
        <v>186</v>
      </c>
      <c r="D7830" s="25" t="s">
        <v>1671</v>
      </c>
      <c r="E7830" s="25" t="s">
        <v>54</v>
      </c>
      <c r="F7830" s="25" t="s">
        <v>9529</v>
      </c>
      <c r="G7830" s="25" t="s">
        <v>9528</v>
      </c>
      <c r="H7830" s="25" t="n">
        <v>601</v>
      </c>
    </row>
    <row r="7831" customFormat="false" ht="15" hidden="false" customHeight="false" outlineLevel="0" collapsed="false">
      <c r="A7831" s="25" t="s">
        <v>2444</v>
      </c>
      <c r="B7831" s="25" t="s">
        <v>80</v>
      </c>
      <c r="C7831" s="25" t="s">
        <v>2445</v>
      </c>
      <c r="D7831" s="25" t="s">
        <v>162</v>
      </c>
      <c r="E7831" s="25" t="s">
        <v>55</v>
      </c>
      <c r="F7831" s="25" t="s">
        <v>9529</v>
      </c>
      <c r="G7831" s="25" t="s">
        <v>9459</v>
      </c>
      <c r="H7831" s="25" t="n">
        <v>0</v>
      </c>
    </row>
    <row r="7832" customFormat="false" ht="15" hidden="false" customHeight="false" outlineLevel="0" collapsed="false">
      <c r="A7832" s="25" t="s">
        <v>2447</v>
      </c>
      <c r="B7832" s="25" t="s">
        <v>80</v>
      </c>
      <c r="C7832" s="25" t="s">
        <v>148</v>
      </c>
      <c r="D7832" s="25" t="s">
        <v>215</v>
      </c>
      <c r="E7832" s="25" t="s">
        <v>54</v>
      </c>
      <c r="F7832" s="25" t="s">
        <v>9529</v>
      </c>
      <c r="G7832" s="25" t="s">
        <v>9497</v>
      </c>
      <c r="H7832" s="25" t="n">
        <v>53</v>
      </c>
    </row>
    <row r="7833" customFormat="false" ht="15" hidden="false" customHeight="false" outlineLevel="0" collapsed="false">
      <c r="A7833" s="25" t="s">
        <v>6231</v>
      </c>
      <c r="B7833" s="25" t="s">
        <v>108</v>
      </c>
      <c r="C7833" s="25" t="s">
        <v>148</v>
      </c>
      <c r="D7833" s="25" t="s">
        <v>417</v>
      </c>
      <c r="E7833" s="25" t="s">
        <v>54</v>
      </c>
      <c r="F7833" s="25" t="s">
        <v>9529</v>
      </c>
      <c r="G7833" s="25" t="s">
        <v>9459</v>
      </c>
      <c r="H7833" s="25" t="n">
        <v>46</v>
      </c>
    </row>
    <row r="7834" customFormat="false" ht="15" hidden="false" customHeight="false" outlineLevel="0" collapsed="false">
      <c r="A7834" s="25" t="s">
        <v>7616</v>
      </c>
      <c r="B7834" s="25" t="s">
        <v>112</v>
      </c>
      <c r="C7834" s="25" t="s">
        <v>9107</v>
      </c>
      <c r="D7834" s="25" t="s">
        <v>428</v>
      </c>
      <c r="E7834" s="25" t="s">
        <v>55</v>
      </c>
      <c r="F7834" s="25" t="s">
        <v>9529</v>
      </c>
      <c r="G7834" s="25" t="s">
        <v>9528</v>
      </c>
      <c r="H7834" s="25" t="n">
        <v>0</v>
      </c>
    </row>
    <row r="7835" customFormat="false" ht="15" hidden="false" customHeight="false" outlineLevel="0" collapsed="false">
      <c r="A7835" s="25" t="s">
        <v>3190</v>
      </c>
      <c r="B7835" s="25" t="s">
        <v>76</v>
      </c>
      <c r="C7835" s="25" t="s">
        <v>186</v>
      </c>
      <c r="D7835" s="25" t="s">
        <v>162</v>
      </c>
      <c r="E7835" s="25" t="s">
        <v>54</v>
      </c>
      <c r="F7835" s="25" t="s">
        <v>9529</v>
      </c>
      <c r="G7835" s="25" t="s">
        <v>9528</v>
      </c>
      <c r="H7835" s="25" t="n">
        <v>538</v>
      </c>
    </row>
    <row r="7836" customFormat="false" ht="15" hidden="false" customHeight="false" outlineLevel="0" collapsed="false">
      <c r="A7836" s="25" t="s">
        <v>7966</v>
      </c>
      <c r="B7836" s="25" t="s">
        <v>114</v>
      </c>
      <c r="C7836" s="25" t="s">
        <v>148</v>
      </c>
      <c r="D7836" s="25" t="s">
        <v>2863</v>
      </c>
      <c r="E7836" s="25" t="s">
        <v>54</v>
      </c>
      <c r="F7836" s="25" t="s">
        <v>9529</v>
      </c>
      <c r="G7836" s="25" t="s">
        <v>9498</v>
      </c>
      <c r="H7836" s="25" t="n">
        <v>53</v>
      </c>
    </row>
    <row r="7837" customFormat="false" ht="15" hidden="false" customHeight="false" outlineLevel="0" collapsed="false">
      <c r="A7837" s="25" t="s">
        <v>1145</v>
      </c>
      <c r="B7837" s="25" t="s">
        <v>72</v>
      </c>
      <c r="C7837" s="25" t="s">
        <v>160</v>
      </c>
      <c r="D7837" s="25" t="s">
        <v>237</v>
      </c>
      <c r="E7837" s="25" t="s">
        <v>54</v>
      </c>
      <c r="F7837" s="25" t="s">
        <v>9529</v>
      </c>
      <c r="G7837" s="25" t="s">
        <v>9422</v>
      </c>
      <c r="H7837" s="25" t="n">
        <v>3296</v>
      </c>
    </row>
    <row r="7838" customFormat="false" ht="15" hidden="false" customHeight="false" outlineLevel="0" collapsed="false">
      <c r="A7838" s="25" t="s">
        <v>6734</v>
      </c>
      <c r="B7838" s="25" t="s">
        <v>107</v>
      </c>
      <c r="C7838" s="25" t="s">
        <v>186</v>
      </c>
      <c r="D7838" s="25" t="s">
        <v>1646</v>
      </c>
      <c r="E7838" s="25" t="s">
        <v>55</v>
      </c>
      <c r="F7838" s="25" t="s">
        <v>9529</v>
      </c>
      <c r="G7838" s="25" t="s">
        <v>9527</v>
      </c>
      <c r="H7838" s="25" t="n">
        <v>0</v>
      </c>
    </row>
    <row r="7839" customFormat="false" ht="15" hidden="false" customHeight="false" outlineLevel="0" collapsed="false">
      <c r="A7839" s="25" t="s">
        <v>3472</v>
      </c>
      <c r="B7839" s="25" t="s">
        <v>77</v>
      </c>
      <c r="C7839" s="25" t="s">
        <v>160</v>
      </c>
      <c r="D7839" s="25" t="s">
        <v>180</v>
      </c>
      <c r="E7839" s="25" t="s">
        <v>54</v>
      </c>
      <c r="F7839" s="25" t="s">
        <v>9529</v>
      </c>
      <c r="G7839" s="25" t="s">
        <v>9458</v>
      </c>
      <c r="H7839" s="25" t="n">
        <v>3561</v>
      </c>
    </row>
    <row r="7840" customFormat="false" ht="15" hidden="false" customHeight="false" outlineLevel="0" collapsed="false">
      <c r="A7840" s="25" t="s">
        <v>8695</v>
      </c>
      <c r="B7840" s="25" t="s">
        <v>116</v>
      </c>
      <c r="C7840" s="25" t="s">
        <v>178</v>
      </c>
      <c r="D7840" s="25" t="s">
        <v>433</v>
      </c>
      <c r="E7840" s="25" t="s">
        <v>54</v>
      </c>
      <c r="F7840" s="25" t="s">
        <v>9529</v>
      </c>
      <c r="G7840" s="25" t="s">
        <v>9430</v>
      </c>
      <c r="H7840" s="25" t="n">
        <v>5655</v>
      </c>
    </row>
    <row r="7841" customFormat="false" ht="15" hidden="false" customHeight="false" outlineLevel="0" collapsed="false">
      <c r="A7841" s="25" t="s">
        <v>1424</v>
      </c>
      <c r="B7841" s="25" t="s">
        <v>73</v>
      </c>
      <c r="C7841" s="25" t="s">
        <v>186</v>
      </c>
      <c r="D7841" s="25" t="s">
        <v>164</v>
      </c>
      <c r="E7841" s="25" t="s">
        <v>54</v>
      </c>
      <c r="F7841" s="25" t="s">
        <v>9529</v>
      </c>
      <c r="G7841" s="25" t="s">
        <v>9472</v>
      </c>
      <c r="H7841" s="25" t="n">
        <v>656</v>
      </c>
    </row>
    <row r="7842" customFormat="false" ht="15" hidden="false" customHeight="false" outlineLevel="0" collapsed="false">
      <c r="A7842" s="25" t="s">
        <v>6052</v>
      </c>
      <c r="B7842" s="25" t="s">
        <v>97</v>
      </c>
      <c r="C7842" s="25" t="s">
        <v>160</v>
      </c>
      <c r="D7842" s="25" t="s">
        <v>452</v>
      </c>
      <c r="E7842" s="25" t="s">
        <v>54</v>
      </c>
      <c r="F7842" s="25" t="s">
        <v>9529</v>
      </c>
      <c r="G7842" s="25" t="s">
        <v>9437</v>
      </c>
      <c r="H7842" s="25" t="n">
        <v>3258</v>
      </c>
    </row>
    <row r="7843" customFormat="false" ht="15" hidden="false" customHeight="false" outlineLevel="0" collapsed="false">
      <c r="A7843" s="25" t="s">
        <v>6905</v>
      </c>
      <c r="B7843" s="25" t="s">
        <v>105</v>
      </c>
      <c r="C7843" s="25" t="s">
        <v>186</v>
      </c>
      <c r="D7843" s="25" t="s">
        <v>868</v>
      </c>
      <c r="E7843" s="25" t="s">
        <v>54</v>
      </c>
      <c r="F7843" s="25" t="s">
        <v>9529</v>
      </c>
      <c r="G7843" s="25" t="s">
        <v>9456</v>
      </c>
      <c r="H7843" s="25" t="n">
        <v>577</v>
      </c>
    </row>
    <row r="7844" customFormat="false" ht="15" hidden="false" customHeight="false" outlineLevel="0" collapsed="false">
      <c r="A7844" s="25" t="s">
        <v>1762</v>
      </c>
      <c r="B7844" s="25" t="s">
        <v>71</v>
      </c>
      <c r="C7844" s="25" t="s">
        <v>148</v>
      </c>
      <c r="D7844" s="25" t="s">
        <v>158</v>
      </c>
      <c r="E7844" s="25" t="s">
        <v>54</v>
      </c>
      <c r="F7844" s="25" t="s">
        <v>9529</v>
      </c>
      <c r="G7844" s="25" t="s">
        <v>9527</v>
      </c>
      <c r="H7844" s="25" t="n">
        <v>50</v>
      </c>
    </row>
    <row r="7845" customFormat="false" ht="15" hidden="false" customHeight="false" outlineLevel="0" collapsed="false">
      <c r="A7845" s="25" t="s">
        <v>7341</v>
      </c>
      <c r="B7845" s="25" t="s">
        <v>104</v>
      </c>
      <c r="C7845" s="25" t="s">
        <v>186</v>
      </c>
      <c r="D7845" s="25" t="s">
        <v>1778</v>
      </c>
      <c r="E7845" s="25" t="s">
        <v>55</v>
      </c>
      <c r="F7845" s="25" t="s">
        <v>9529</v>
      </c>
      <c r="G7845" s="25" t="s">
        <v>9528</v>
      </c>
      <c r="H7845" s="25" t="n">
        <v>0</v>
      </c>
    </row>
    <row r="7846" customFormat="false" ht="15" hidden="false" customHeight="false" outlineLevel="0" collapsed="false">
      <c r="A7846" s="25" t="s">
        <v>591</v>
      </c>
      <c r="B7846" s="25" t="s">
        <v>69</v>
      </c>
      <c r="C7846" s="25" t="s">
        <v>148</v>
      </c>
      <c r="D7846" s="25" t="s">
        <v>167</v>
      </c>
      <c r="E7846" s="25" t="s">
        <v>54</v>
      </c>
      <c r="F7846" s="25" t="s">
        <v>9527</v>
      </c>
      <c r="G7846" s="25" t="s">
        <v>9528</v>
      </c>
      <c r="H7846" s="25" t="n">
        <v>66</v>
      </c>
    </row>
    <row r="7847" customFormat="false" ht="15" hidden="false" customHeight="false" outlineLevel="0" collapsed="false">
      <c r="A7847" s="25" t="s">
        <v>4069</v>
      </c>
      <c r="B7847" s="25" t="s">
        <v>87</v>
      </c>
      <c r="C7847" s="25" t="s">
        <v>170</v>
      </c>
      <c r="D7847" s="25" t="s">
        <v>1690</v>
      </c>
      <c r="E7847" s="25" t="s">
        <v>54</v>
      </c>
      <c r="F7847" s="25" t="s">
        <v>9527</v>
      </c>
      <c r="G7847" s="25" t="s">
        <v>9456</v>
      </c>
      <c r="H7847" s="25" t="n">
        <v>1079</v>
      </c>
    </row>
    <row r="7848" customFormat="false" ht="15" hidden="false" customHeight="false" outlineLevel="0" collapsed="false">
      <c r="A7848" s="25" t="s">
        <v>2448</v>
      </c>
      <c r="B7848" s="25" t="s">
        <v>80</v>
      </c>
      <c r="C7848" s="25" t="s">
        <v>160</v>
      </c>
      <c r="D7848" s="25" t="s">
        <v>184</v>
      </c>
      <c r="E7848" s="25" t="s">
        <v>55</v>
      </c>
      <c r="F7848" s="25" t="s">
        <v>9527</v>
      </c>
      <c r="G7848" s="25" t="s">
        <v>9528</v>
      </c>
      <c r="H7848" s="25" t="n">
        <v>0</v>
      </c>
    </row>
    <row r="7849" customFormat="false" ht="15" hidden="false" customHeight="false" outlineLevel="0" collapsed="false">
      <c r="A7849" s="25" t="s">
        <v>5813</v>
      </c>
      <c r="B7849" s="25" t="s">
        <v>96</v>
      </c>
      <c r="C7849" s="25" t="s">
        <v>160</v>
      </c>
      <c r="D7849" s="25" t="s">
        <v>452</v>
      </c>
      <c r="E7849" s="25" t="s">
        <v>55</v>
      </c>
      <c r="F7849" s="25" t="s">
        <v>9527</v>
      </c>
      <c r="G7849" s="25" t="s">
        <v>9422</v>
      </c>
      <c r="H7849" s="25" t="n">
        <v>0</v>
      </c>
    </row>
    <row r="7850" customFormat="false" ht="15" hidden="false" customHeight="false" outlineLevel="0" collapsed="false">
      <c r="A7850" s="25" t="s">
        <v>6232</v>
      </c>
      <c r="B7850" s="25" t="s">
        <v>108</v>
      </c>
      <c r="C7850" s="25" t="s">
        <v>2445</v>
      </c>
      <c r="D7850" s="25" t="s">
        <v>3075</v>
      </c>
      <c r="E7850" s="25" t="s">
        <v>54</v>
      </c>
      <c r="F7850" s="25" t="s">
        <v>9527</v>
      </c>
      <c r="G7850" s="25" t="s">
        <v>9528</v>
      </c>
      <c r="H7850" s="25" t="n">
        <v>27971</v>
      </c>
    </row>
    <row r="7851" customFormat="false" ht="15" hidden="false" customHeight="false" outlineLevel="0" collapsed="false">
      <c r="A7851" s="25" t="s">
        <v>7967</v>
      </c>
      <c r="B7851" s="25" t="s">
        <v>114</v>
      </c>
      <c r="C7851" s="25" t="s">
        <v>178</v>
      </c>
      <c r="E7851" s="25" t="s">
        <v>56</v>
      </c>
      <c r="F7851" s="25" t="s">
        <v>9527</v>
      </c>
    </row>
    <row r="7852" customFormat="false" ht="15" hidden="false" customHeight="false" outlineLevel="0" collapsed="false">
      <c r="A7852" s="25" t="s">
        <v>8399</v>
      </c>
      <c r="B7852" s="25" t="s">
        <v>113</v>
      </c>
      <c r="C7852" s="25" t="s">
        <v>186</v>
      </c>
      <c r="D7852" s="25" t="s">
        <v>1351</v>
      </c>
      <c r="E7852" s="25" t="s">
        <v>56</v>
      </c>
      <c r="F7852" s="25" t="s">
        <v>9527</v>
      </c>
    </row>
    <row r="7853" customFormat="false" ht="15" hidden="false" customHeight="false" outlineLevel="0" collapsed="false">
      <c r="A7853" s="25" t="s">
        <v>6735</v>
      </c>
      <c r="B7853" s="25" t="s">
        <v>107</v>
      </c>
      <c r="C7853" s="25" t="s">
        <v>186</v>
      </c>
      <c r="D7853" s="25" t="s">
        <v>2739</v>
      </c>
      <c r="E7853" s="25" t="s">
        <v>54</v>
      </c>
      <c r="F7853" s="25" t="s">
        <v>9527</v>
      </c>
      <c r="G7853" s="25" t="s">
        <v>9435</v>
      </c>
      <c r="H7853" s="25" t="n">
        <v>598</v>
      </c>
    </row>
    <row r="7854" customFormat="false" ht="15" hidden="false" customHeight="false" outlineLevel="0" collapsed="false">
      <c r="A7854" s="25" t="s">
        <v>1763</v>
      </c>
      <c r="B7854" s="25" t="s">
        <v>71</v>
      </c>
      <c r="C7854" s="25" t="s">
        <v>148</v>
      </c>
      <c r="D7854" s="25" t="s">
        <v>158</v>
      </c>
      <c r="E7854" s="25" t="s">
        <v>55</v>
      </c>
      <c r="F7854" s="25" t="s">
        <v>9527</v>
      </c>
      <c r="G7854" s="25" t="s">
        <v>9528</v>
      </c>
      <c r="H7854" s="25" t="n">
        <v>0</v>
      </c>
    </row>
    <row r="7855" customFormat="false" ht="15" hidden="false" customHeight="false" outlineLevel="0" collapsed="false">
      <c r="A7855" s="25" t="s">
        <v>7342</v>
      </c>
      <c r="B7855" s="25" t="s">
        <v>104</v>
      </c>
      <c r="C7855" s="25" t="s">
        <v>9107</v>
      </c>
      <c r="D7855" s="25" t="s">
        <v>633</v>
      </c>
      <c r="E7855" s="25" t="s">
        <v>55</v>
      </c>
      <c r="F7855" s="25" t="s">
        <v>9527</v>
      </c>
      <c r="G7855" s="25" t="s">
        <v>9528</v>
      </c>
      <c r="H7855" s="25" t="n">
        <v>0</v>
      </c>
    </row>
    <row r="7856" customFormat="false" ht="15" hidden="false" customHeight="false" outlineLevel="0" collapsed="false">
      <c r="A7856" s="25" t="s">
        <v>4608</v>
      </c>
      <c r="B7856" s="25" t="s">
        <v>86</v>
      </c>
      <c r="C7856" s="25" t="s">
        <v>148</v>
      </c>
      <c r="D7856" s="25" t="s">
        <v>1156</v>
      </c>
      <c r="E7856" s="25" t="s">
        <v>54</v>
      </c>
      <c r="F7856" s="25" t="s">
        <v>9527</v>
      </c>
      <c r="G7856" s="25" t="s">
        <v>9451</v>
      </c>
      <c r="H7856" s="25" t="n">
        <v>61</v>
      </c>
    </row>
    <row r="7857" customFormat="false" ht="15" hidden="false" customHeight="false" outlineLevel="0" collapsed="false">
      <c r="A7857" s="25" t="s">
        <v>9044</v>
      </c>
      <c r="B7857" s="25" t="s">
        <v>115</v>
      </c>
      <c r="C7857" s="25" t="s">
        <v>186</v>
      </c>
      <c r="D7857" s="25" t="s">
        <v>5204</v>
      </c>
      <c r="E7857" s="25" t="s">
        <v>55</v>
      </c>
      <c r="F7857" s="25" t="s">
        <v>9527</v>
      </c>
      <c r="G7857" s="25" t="s">
        <v>9458</v>
      </c>
      <c r="H7857" s="25" t="n">
        <v>0</v>
      </c>
    </row>
    <row r="7858" customFormat="false" ht="15" hidden="false" customHeight="false" outlineLevel="0" collapsed="false">
      <c r="A7858" s="25" t="s">
        <v>9045</v>
      </c>
      <c r="B7858" s="25" t="s">
        <v>115</v>
      </c>
      <c r="C7858" s="25" t="s">
        <v>160</v>
      </c>
      <c r="D7858" s="25" t="s">
        <v>478</v>
      </c>
      <c r="E7858" s="25" t="s">
        <v>54</v>
      </c>
      <c r="F7858" s="25" t="s">
        <v>9527</v>
      </c>
      <c r="G7858" s="25" t="s">
        <v>9456</v>
      </c>
      <c r="H7858" s="25" t="n">
        <v>3082</v>
      </c>
    </row>
    <row r="7859" customFormat="false" ht="15" hidden="false" customHeight="false" outlineLevel="0" collapsed="false">
      <c r="A7859" s="25" t="s">
        <v>5277</v>
      </c>
      <c r="B7859" s="25" t="s">
        <v>95</v>
      </c>
      <c r="C7859" s="25" t="s">
        <v>186</v>
      </c>
      <c r="D7859" s="25" t="s">
        <v>1690</v>
      </c>
      <c r="E7859" s="25" t="s">
        <v>55</v>
      </c>
      <c r="F7859" s="25" t="s">
        <v>9528</v>
      </c>
      <c r="G7859" s="25" t="s">
        <v>9456</v>
      </c>
      <c r="H7859" s="25" t="n">
        <v>0</v>
      </c>
    </row>
    <row r="7860" customFormat="false" ht="15" hidden="false" customHeight="false" outlineLevel="0" collapsed="false">
      <c r="A7860" s="25" t="s">
        <v>4070</v>
      </c>
      <c r="B7860" s="25" t="s">
        <v>87</v>
      </c>
      <c r="C7860" s="25" t="s">
        <v>178</v>
      </c>
      <c r="D7860" s="25" t="s">
        <v>3359</v>
      </c>
      <c r="E7860" s="25" t="s">
        <v>54</v>
      </c>
      <c r="F7860" s="25" t="s">
        <v>9528</v>
      </c>
      <c r="G7860" s="25" t="s">
        <v>9435</v>
      </c>
      <c r="H7860" s="25" t="n">
        <v>5646</v>
      </c>
    </row>
    <row r="7861" customFormat="false" ht="15" hidden="false" customHeight="false" outlineLevel="0" collapsed="false">
      <c r="A7861" s="25" t="s">
        <v>2449</v>
      </c>
      <c r="B7861" s="25" t="s">
        <v>80</v>
      </c>
      <c r="C7861" s="25" t="s">
        <v>160</v>
      </c>
      <c r="D7861" s="25" t="s">
        <v>191</v>
      </c>
      <c r="E7861" s="25" t="s">
        <v>55</v>
      </c>
      <c r="F7861" s="25" t="s">
        <v>9528</v>
      </c>
      <c r="G7861" s="25" t="s">
        <v>9442</v>
      </c>
      <c r="H7861" s="25" t="n">
        <v>0</v>
      </c>
    </row>
    <row r="7862" customFormat="false" ht="15" hidden="false" customHeight="false" outlineLevel="0" collapsed="false">
      <c r="A7862" s="25" t="s">
        <v>2450</v>
      </c>
      <c r="B7862" s="25" t="s">
        <v>80</v>
      </c>
      <c r="C7862" s="25" t="s">
        <v>9107</v>
      </c>
      <c r="D7862" s="25" t="s">
        <v>191</v>
      </c>
      <c r="E7862" s="25" t="s">
        <v>54</v>
      </c>
      <c r="F7862" s="25" t="s">
        <v>9528</v>
      </c>
      <c r="G7862" s="25" t="s">
        <v>9530</v>
      </c>
      <c r="H7862" s="25" t="n">
        <v>4733</v>
      </c>
    </row>
    <row r="7863" customFormat="false" ht="15" hidden="false" customHeight="false" outlineLevel="0" collapsed="false">
      <c r="A7863" s="25" t="s">
        <v>2838</v>
      </c>
      <c r="B7863" s="25" t="s">
        <v>78</v>
      </c>
      <c r="C7863" s="25" t="s">
        <v>160</v>
      </c>
      <c r="D7863" s="25" t="s">
        <v>210</v>
      </c>
      <c r="E7863" s="25" t="s">
        <v>54</v>
      </c>
      <c r="F7863" s="25" t="s">
        <v>9528</v>
      </c>
      <c r="G7863" s="25" t="s">
        <v>9490</v>
      </c>
      <c r="H7863" s="25" t="n">
        <v>2931</v>
      </c>
    </row>
    <row r="7864" customFormat="false" ht="15" hidden="false" customHeight="false" outlineLevel="0" collapsed="false">
      <c r="A7864" s="25" t="s">
        <v>3191</v>
      </c>
      <c r="B7864" s="25" t="s">
        <v>76</v>
      </c>
      <c r="C7864" s="25" t="s">
        <v>148</v>
      </c>
      <c r="D7864" s="25" t="s">
        <v>151</v>
      </c>
      <c r="E7864" s="25" t="s">
        <v>54</v>
      </c>
      <c r="F7864" s="25" t="s">
        <v>9528</v>
      </c>
      <c r="G7864" s="25" t="s">
        <v>9531</v>
      </c>
      <c r="H7864" s="25" t="n">
        <v>62</v>
      </c>
    </row>
    <row r="7865" customFormat="false" ht="15" hidden="false" customHeight="false" outlineLevel="0" collapsed="false">
      <c r="A7865" s="25" t="s">
        <v>4359</v>
      </c>
      <c r="B7865" s="25" t="s">
        <v>88</v>
      </c>
      <c r="C7865" s="25" t="s">
        <v>160</v>
      </c>
      <c r="D7865" s="25" t="s">
        <v>1158</v>
      </c>
      <c r="E7865" s="25" t="s">
        <v>55</v>
      </c>
      <c r="F7865" s="25" t="s">
        <v>9528</v>
      </c>
      <c r="G7865" s="25" t="s">
        <v>9422</v>
      </c>
      <c r="H7865" s="25" t="n">
        <v>0</v>
      </c>
    </row>
    <row r="7866" customFormat="false" ht="15" hidden="false" customHeight="false" outlineLevel="0" collapsed="false">
      <c r="A7866" s="25" t="s">
        <v>9046</v>
      </c>
      <c r="B7866" s="25" t="s">
        <v>115</v>
      </c>
      <c r="C7866" s="25" t="s">
        <v>9107</v>
      </c>
      <c r="D7866" s="25" t="s">
        <v>609</v>
      </c>
      <c r="E7866" s="25" t="s">
        <v>54</v>
      </c>
      <c r="F7866" s="25" t="s">
        <v>9528</v>
      </c>
      <c r="G7866" s="25" t="s">
        <v>9531</v>
      </c>
      <c r="H7866" s="25" t="n">
        <v>4178</v>
      </c>
    </row>
    <row r="7867" customFormat="false" ht="15" hidden="false" customHeight="false" outlineLevel="0" collapsed="false">
      <c r="A7867" s="25" t="s">
        <v>5278</v>
      </c>
      <c r="B7867" s="25" t="s">
        <v>95</v>
      </c>
      <c r="C7867" s="25" t="s">
        <v>9107</v>
      </c>
      <c r="D7867" s="25" t="s">
        <v>1189</v>
      </c>
      <c r="E7867" s="25" t="s">
        <v>54</v>
      </c>
      <c r="F7867" s="25" t="s">
        <v>9530</v>
      </c>
      <c r="G7867" s="25" t="s">
        <v>9442</v>
      </c>
      <c r="H7867" s="25" t="n">
        <v>5239</v>
      </c>
    </row>
    <row r="7868" customFormat="false" ht="15" hidden="false" customHeight="false" outlineLevel="0" collapsed="false">
      <c r="A7868" s="25" t="s">
        <v>5546</v>
      </c>
      <c r="B7868" s="25" t="s">
        <v>94</v>
      </c>
      <c r="C7868" s="25" t="s">
        <v>170</v>
      </c>
      <c r="D7868" s="25" t="s">
        <v>193</v>
      </c>
      <c r="E7868" s="25" t="s">
        <v>56</v>
      </c>
      <c r="F7868" s="25" t="s">
        <v>9530</v>
      </c>
    </row>
    <row r="7869" customFormat="false" ht="15" hidden="false" customHeight="false" outlineLevel="0" collapsed="false">
      <c r="A7869" s="25" t="s">
        <v>2839</v>
      </c>
      <c r="B7869" s="25" t="s">
        <v>78</v>
      </c>
      <c r="C7869" s="25" t="s">
        <v>186</v>
      </c>
      <c r="D7869" s="25" t="s">
        <v>162</v>
      </c>
      <c r="E7869" s="25" t="s">
        <v>54</v>
      </c>
      <c r="F7869" s="25" t="s">
        <v>9530</v>
      </c>
      <c r="G7869" s="25" t="s">
        <v>9435</v>
      </c>
      <c r="H7869" s="25" t="n">
        <v>539</v>
      </c>
    </row>
    <row r="7870" customFormat="false" ht="15" hidden="false" customHeight="false" outlineLevel="0" collapsed="false">
      <c r="A7870" s="25" t="s">
        <v>6438</v>
      </c>
      <c r="B7870" s="25" t="s">
        <v>106</v>
      </c>
      <c r="C7870" s="25" t="s">
        <v>148</v>
      </c>
      <c r="E7870" s="25" t="s">
        <v>56</v>
      </c>
      <c r="F7870" s="25" t="s">
        <v>9530</v>
      </c>
    </row>
    <row r="7871" customFormat="false" ht="15" hidden="false" customHeight="false" outlineLevel="0" collapsed="false">
      <c r="A7871" s="25" t="s">
        <v>3192</v>
      </c>
      <c r="B7871" s="25" t="s">
        <v>76</v>
      </c>
      <c r="C7871" s="25" t="s">
        <v>170</v>
      </c>
      <c r="D7871" s="25" t="s">
        <v>245</v>
      </c>
      <c r="E7871" s="25" t="s">
        <v>54</v>
      </c>
      <c r="F7871" s="25" t="s">
        <v>9530</v>
      </c>
      <c r="G7871" s="25" t="s">
        <v>9531</v>
      </c>
      <c r="H7871" s="25" t="n">
        <v>973</v>
      </c>
    </row>
    <row r="7872" customFormat="false" ht="15" hidden="false" customHeight="false" outlineLevel="0" collapsed="false">
      <c r="A7872" s="25" t="s">
        <v>1146</v>
      </c>
      <c r="B7872" s="25" t="s">
        <v>72</v>
      </c>
      <c r="C7872" s="25" t="s">
        <v>148</v>
      </c>
      <c r="D7872" s="25" t="s">
        <v>158</v>
      </c>
      <c r="E7872" s="25" t="s">
        <v>55</v>
      </c>
      <c r="F7872" s="25" t="s">
        <v>9530</v>
      </c>
      <c r="G7872" s="25" t="s">
        <v>9531</v>
      </c>
      <c r="H7872" s="25" t="n">
        <v>0</v>
      </c>
    </row>
    <row r="7873" customFormat="false" ht="15" hidden="false" customHeight="false" outlineLevel="0" collapsed="false">
      <c r="A7873" s="25" t="s">
        <v>6053</v>
      </c>
      <c r="B7873" s="25" t="s">
        <v>97</v>
      </c>
      <c r="C7873" s="25" t="s">
        <v>178</v>
      </c>
      <c r="D7873" s="25" t="s">
        <v>484</v>
      </c>
      <c r="E7873" s="25" t="s">
        <v>55</v>
      </c>
      <c r="F7873" s="25" t="s">
        <v>9530</v>
      </c>
      <c r="G7873" s="25" t="s">
        <v>9531</v>
      </c>
      <c r="H7873" s="25" t="n">
        <v>0</v>
      </c>
    </row>
    <row r="7874" customFormat="false" ht="15" hidden="false" customHeight="false" outlineLevel="0" collapsed="false">
      <c r="A7874" s="25" t="s">
        <v>7343</v>
      </c>
      <c r="B7874" s="25" t="s">
        <v>104</v>
      </c>
      <c r="C7874" s="25" t="s">
        <v>186</v>
      </c>
      <c r="D7874" s="25" t="s">
        <v>1158</v>
      </c>
      <c r="E7874" s="25" t="s">
        <v>54</v>
      </c>
      <c r="F7874" s="25" t="s">
        <v>9530</v>
      </c>
      <c r="G7874" s="25" t="s">
        <v>9442</v>
      </c>
      <c r="H7874" s="25" t="n">
        <v>622</v>
      </c>
    </row>
    <row r="7875" customFormat="false" ht="15" hidden="false" customHeight="false" outlineLevel="0" collapsed="false">
      <c r="A7875" s="25" t="s">
        <v>9047</v>
      </c>
      <c r="B7875" s="25" t="s">
        <v>115</v>
      </c>
      <c r="C7875" s="25" t="s">
        <v>170</v>
      </c>
      <c r="D7875" s="25" t="s">
        <v>860</v>
      </c>
      <c r="E7875" s="25" t="s">
        <v>55</v>
      </c>
      <c r="F7875" s="25" t="s">
        <v>9530</v>
      </c>
      <c r="G7875" s="25" t="s">
        <v>9450</v>
      </c>
      <c r="H7875" s="25" t="n">
        <v>0</v>
      </c>
    </row>
    <row r="7876" customFormat="false" ht="15" hidden="false" customHeight="false" outlineLevel="0" collapsed="false">
      <c r="A7876" s="25" t="s">
        <v>592</v>
      </c>
      <c r="B7876" s="25" t="s">
        <v>69</v>
      </c>
      <c r="C7876" s="25" t="s">
        <v>148</v>
      </c>
      <c r="D7876" s="25" t="s">
        <v>180</v>
      </c>
      <c r="E7876" s="25" t="s">
        <v>55</v>
      </c>
      <c r="F7876" s="25" t="s">
        <v>9531</v>
      </c>
      <c r="G7876" s="25" t="s">
        <v>9459</v>
      </c>
      <c r="H7876" s="25" t="n">
        <v>0</v>
      </c>
    </row>
    <row r="7877" customFormat="false" ht="15" hidden="false" customHeight="false" outlineLevel="0" collapsed="false">
      <c r="A7877" s="25" t="s">
        <v>4936</v>
      </c>
      <c r="B7877" s="25" t="s">
        <v>98</v>
      </c>
      <c r="C7877" s="25" t="s">
        <v>160</v>
      </c>
      <c r="D7877" s="25" t="s">
        <v>218</v>
      </c>
      <c r="E7877" s="25" t="s">
        <v>54</v>
      </c>
      <c r="F7877" s="25" t="s">
        <v>9531</v>
      </c>
      <c r="G7877" s="25" t="s">
        <v>9458</v>
      </c>
      <c r="H7877" s="25" t="n">
        <v>4172</v>
      </c>
    </row>
    <row r="7878" customFormat="false" ht="15" hidden="false" customHeight="false" outlineLevel="0" collapsed="false">
      <c r="A7878" s="25" t="s">
        <v>5279</v>
      </c>
      <c r="B7878" s="25" t="s">
        <v>95</v>
      </c>
      <c r="C7878" s="25" t="s">
        <v>9107</v>
      </c>
      <c r="D7878" s="25" t="s">
        <v>1049</v>
      </c>
      <c r="E7878" s="25" t="s">
        <v>54</v>
      </c>
      <c r="F7878" s="25" t="s">
        <v>9531</v>
      </c>
      <c r="G7878" s="25" t="s">
        <v>9451</v>
      </c>
      <c r="H7878" s="25" t="n">
        <v>4529</v>
      </c>
    </row>
    <row r="7879" customFormat="false" ht="15" hidden="false" customHeight="false" outlineLevel="0" collapsed="false">
      <c r="A7879" s="25" t="s">
        <v>5280</v>
      </c>
      <c r="B7879" s="25" t="s">
        <v>95</v>
      </c>
      <c r="C7879" s="25" t="s">
        <v>160</v>
      </c>
      <c r="D7879" s="25" t="s">
        <v>1158</v>
      </c>
      <c r="E7879" s="25" t="s">
        <v>54</v>
      </c>
      <c r="F7879" s="25" t="s">
        <v>9531</v>
      </c>
      <c r="G7879" s="25" t="s">
        <v>9474</v>
      </c>
      <c r="H7879" s="25" t="n">
        <v>2695</v>
      </c>
    </row>
    <row r="7880" customFormat="false" ht="15" hidden="false" customHeight="false" outlineLevel="0" collapsed="false">
      <c r="A7880" s="25" t="s">
        <v>2451</v>
      </c>
      <c r="B7880" s="25" t="s">
        <v>80</v>
      </c>
      <c r="C7880" s="25" t="s">
        <v>9107</v>
      </c>
      <c r="D7880" s="25" t="s">
        <v>210</v>
      </c>
      <c r="E7880" s="25" t="s">
        <v>55</v>
      </c>
      <c r="F7880" s="25" t="s">
        <v>9531</v>
      </c>
      <c r="G7880" s="25" t="s">
        <v>9480</v>
      </c>
      <c r="H7880" s="25" t="n">
        <v>0</v>
      </c>
    </row>
    <row r="7881" customFormat="false" ht="15" hidden="false" customHeight="false" outlineLevel="0" collapsed="false">
      <c r="A7881" s="25" t="s">
        <v>2452</v>
      </c>
      <c r="B7881" s="25" t="s">
        <v>80</v>
      </c>
      <c r="C7881" s="25" t="s">
        <v>9107</v>
      </c>
      <c r="D7881" s="25" t="s">
        <v>184</v>
      </c>
      <c r="E7881" s="25" t="s">
        <v>55</v>
      </c>
      <c r="F7881" s="25" t="s">
        <v>9531</v>
      </c>
      <c r="G7881" s="25" t="s">
        <v>9459</v>
      </c>
      <c r="H7881" s="25" t="n">
        <v>0</v>
      </c>
    </row>
    <row r="7882" customFormat="false" ht="15" hidden="false" customHeight="false" outlineLevel="0" collapsed="false">
      <c r="A7882" s="25" t="s">
        <v>5814</v>
      </c>
      <c r="B7882" s="25" t="s">
        <v>96</v>
      </c>
      <c r="C7882" s="25" t="s">
        <v>186</v>
      </c>
      <c r="D7882" s="25" t="s">
        <v>484</v>
      </c>
      <c r="E7882" s="25" t="s">
        <v>54</v>
      </c>
      <c r="F7882" s="25" t="s">
        <v>9531</v>
      </c>
      <c r="G7882" s="25" t="s">
        <v>9432</v>
      </c>
      <c r="H7882" s="25" t="n">
        <v>486</v>
      </c>
    </row>
    <row r="7883" customFormat="false" ht="15" hidden="false" customHeight="false" outlineLevel="0" collapsed="false">
      <c r="A7883" s="25" t="s">
        <v>5815</v>
      </c>
      <c r="B7883" s="25" t="s">
        <v>96</v>
      </c>
      <c r="C7883" s="25" t="s">
        <v>186</v>
      </c>
      <c r="D7883" s="25" t="s">
        <v>639</v>
      </c>
      <c r="E7883" s="25" t="s">
        <v>54</v>
      </c>
      <c r="F7883" s="25" t="s">
        <v>9531</v>
      </c>
      <c r="G7883" s="25" t="s">
        <v>9452</v>
      </c>
      <c r="H7883" s="25" t="n">
        <v>450</v>
      </c>
    </row>
    <row r="7884" customFormat="false" ht="15" hidden="false" customHeight="false" outlineLevel="0" collapsed="false">
      <c r="A7884" s="25" t="s">
        <v>6233</v>
      </c>
      <c r="B7884" s="25" t="s">
        <v>108</v>
      </c>
      <c r="C7884" s="25" t="s">
        <v>148</v>
      </c>
      <c r="E7884" s="25" t="s">
        <v>56</v>
      </c>
      <c r="F7884" s="25" t="s">
        <v>9531</v>
      </c>
    </row>
    <row r="7885" customFormat="false" ht="15" hidden="false" customHeight="false" outlineLevel="0" collapsed="false">
      <c r="A7885" s="25" t="s">
        <v>6234</v>
      </c>
      <c r="B7885" s="25" t="s">
        <v>108</v>
      </c>
      <c r="C7885" s="25" t="s">
        <v>148</v>
      </c>
      <c r="D7885" s="25" t="s">
        <v>1187</v>
      </c>
      <c r="E7885" s="25" t="s">
        <v>55</v>
      </c>
      <c r="F7885" s="25" t="s">
        <v>9531</v>
      </c>
      <c r="G7885" s="25" t="s">
        <v>9432</v>
      </c>
      <c r="H7885" s="25" t="n">
        <v>0</v>
      </c>
    </row>
    <row r="7886" customFormat="false" ht="15" hidden="false" customHeight="false" outlineLevel="0" collapsed="false">
      <c r="A7886" s="25" t="s">
        <v>4204</v>
      </c>
      <c r="B7886" s="25" t="s">
        <v>89</v>
      </c>
      <c r="C7886" s="25" t="s">
        <v>178</v>
      </c>
      <c r="D7886" s="25" t="s">
        <v>3359</v>
      </c>
      <c r="E7886" s="25" t="s">
        <v>54</v>
      </c>
      <c r="F7886" s="25" t="s">
        <v>9531</v>
      </c>
      <c r="G7886" s="25" t="s">
        <v>9452</v>
      </c>
      <c r="H7886" s="25" t="n">
        <v>6818</v>
      </c>
    </row>
    <row r="7887" customFormat="false" ht="15" hidden="false" customHeight="false" outlineLevel="0" collapsed="false">
      <c r="A7887" s="25" t="s">
        <v>2840</v>
      </c>
      <c r="B7887" s="25" t="s">
        <v>78</v>
      </c>
      <c r="C7887" s="25" t="s">
        <v>160</v>
      </c>
      <c r="D7887" s="25" t="s">
        <v>218</v>
      </c>
      <c r="E7887" s="25" t="s">
        <v>54</v>
      </c>
      <c r="F7887" s="25" t="s">
        <v>9531</v>
      </c>
      <c r="G7887" s="25" t="s">
        <v>9486</v>
      </c>
      <c r="H7887" s="25" t="n">
        <v>3298</v>
      </c>
    </row>
    <row r="7888" customFormat="false" ht="15" hidden="false" customHeight="false" outlineLevel="0" collapsed="false">
      <c r="A7888" s="25" t="s">
        <v>7617</v>
      </c>
      <c r="B7888" s="25" t="s">
        <v>112</v>
      </c>
      <c r="C7888" s="25" t="s">
        <v>9107</v>
      </c>
      <c r="E7888" s="25" t="s">
        <v>56</v>
      </c>
      <c r="F7888" s="25" t="s">
        <v>9531</v>
      </c>
    </row>
    <row r="7889" customFormat="false" ht="15" hidden="false" customHeight="false" outlineLevel="0" collapsed="false">
      <c r="A7889" s="25" t="s">
        <v>7968</v>
      </c>
      <c r="B7889" s="25" t="s">
        <v>114</v>
      </c>
      <c r="C7889" s="25" t="s">
        <v>178</v>
      </c>
      <c r="D7889" s="25" t="s">
        <v>868</v>
      </c>
      <c r="E7889" s="25" t="s">
        <v>54</v>
      </c>
      <c r="F7889" s="25" t="s">
        <v>9531</v>
      </c>
      <c r="G7889" s="25" t="s">
        <v>9432</v>
      </c>
      <c r="H7889" s="25" t="n">
        <v>5512</v>
      </c>
    </row>
    <row r="7890" customFormat="false" ht="15" hidden="false" customHeight="false" outlineLevel="0" collapsed="false">
      <c r="A7890" s="25" t="s">
        <v>7969</v>
      </c>
      <c r="B7890" s="25" t="s">
        <v>114</v>
      </c>
      <c r="C7890" s="25" t="s">
        <v>178</v>
      </c>
      <c r="D7890" s="25" t="s">
        <v>494</v>
      </c>
      <c r="E7890" s="25" t="s">
        <v>54</v>
      </c>
      <c r="F7890" s="25" t="s">
        <v>9531</v>
      </c>
      <c r="G7890" s="25" t="s">
        <v>9458</v>
      </c>
      <c r="H7890" s="25" t="n">
        <v>4742</v>
      </c>
    </row>
    <row r="7891" customFormat="false" ht="15" hidden="false" customHeight="false" outlineLevel="0" collapsed="false">
      <c r="A7891" s="25" t="s">
        <v>8400</v>
      </c>
      <c r="B7891" s="25" t="s">
        <v>113</v>
      </c>
      <c r="C7891" s="25" t="s">
        <v>186</v>
      </c>
      <c r="D7891" s="25" t="s">
        <v>2739</v>
      </c>
      <c r="E7891" s="25" t="s">
        <v>54</v>
      </c>
      <c r="F7891" s="25" t="s">
        <v>9531</v>
      </c>
      <c r="G7891" s="25" t="s">
        <v>9424</v>
      </c>
      <c r="H7891" s="25" t="n">
        <v>653</v>
      </c>
    </row>
    <row r="7892" customFormat="false" ht="15" hidden="false" customHeight="false" outlineLevel="0" collapsed="false">
      <c r="A7892" s="25" t="s">
        <v>1147</v>
      </c>
      <c r="B7892" s="25" t="s">
        <v>72</v>
      </c>
      <c r="C7892" s="25" t="s">
        <v>170</v>
      </c>
      <c r="D7892" s="25" t="s">
        <v>184</v>
      </c>
      <c r="E7892" s="25" t="s">
        <v>55</v>
      </c>
      <c r="F7892" s="25" t="s">
        <v>9531</v>
      </c>
      <c r="G7892" s="25" t="s">
        <v>9459</v>
      </c>
      <c r="H7892" s="25" t="n">
        <v>0</v>
      </c>
    </row>
    <row r="7893" customFormat="false" ht="15" hidden="false" customHeight="false" outlineLevel="0" collapsed="false">
      <c r="A7893" s="25" t="s">
        <v>6736</v>
      </c>
      <c r="B7893" s="25" t="s">
        <v>107</v>
      </c>
      <c r="C7893" s="25" t="s">
        <v>160</v>
      </c>
      <c r="D7893" s="25" t="s">
        <v>449</v>
      </c>
      <c r="E7893" s="25" t="s">
        <v>54</v>
      </c>
      <c r="F7893" s="25" t="s">
        <v>9531</v>
      </c>
      <c r="G7893" s="25" t="s">
        <v>9435</v>
      </c>
      <c r="H7893" s="25" t="n">
        <v>4058</v>
      </c>
    </row>
    <row r="7894" customFormat="false" ht="15" hidden="false" customHeight="false" outlineLevel="0" collapsed="false">
      <c r="A7894" s="25" t="s">
        <v>6054</v>
      </c>
      <c r="B7894" s="25" t="s">
        <v>97</v>
      </c>
      <c r="C7894" s="25" t="s">
        <v>186</v>
      </c>
      <c r="D7894" s="25" t="s">
        <v>218</v>
      </c>
      <c r="E7894" s="25" t="s">
        <v>54</v>
      </c>
      <c r="F7894" s="25" t="s">
        <v>9531</v>
      </c>
      <c r="G7894" s="25" t="s">
        <v>9421</v>
      </c>
      <c r="H7894" s="25" t="n">
        <v>553</v>
      </c>
    </row>
    <row r="7895" customFormat="false" ht="15" hidden="false" customHeight="false" outlineLevel="0" collapsed="false">
      <c r="A7895" s="25" t="s">
        <v>4360</v>
      </c>
      <c r="B7895" s="25" t="s">
        <v>88</v>
      </c>
      <c r="C7895" s="25" t="s">
        <v>178</v>
      </c>
      <c r="D7895" s="25" t="s">
        <v>1653</v>
      </c>
      <c r="E7895" s="25" t="s">
        <v>55</v>
      </c>
      <c r="F7895" s="25" t="s">
        <v>9531</v>
      </c>
      <c r="G7895" s="25" t="s">
        <v>9458</v>
      </c>
      <c r="H7895" s="25" t="n">
        <v>0</v>
      </c>
    </row>
    <row r="7896" customFormat="false" ht="15" hidden="false" customHeight="false" outlineLevel="0" collapsed="false">
      <c r="A7896" s="25" t="s">
        <v>7344</v>
      </c>
      <c r="B7896" s="25" t="s">
        <v>104</v>
      </c>
      <c r="C7896" s="25" t="s">
        <v>148</v>
      </c>
      <c r="D7896" s="25" t="s">
        <v>494</v>
      </c>
      <c r="E7896" s="25" t="s">
        <v>55</v>
      </c>
      <c r="F7896" s="25" t="s">
        <v>9531</v>
      </c>
      <c r="G7896" s="25" t="s">
        <v>9422</v>
      </c>
      <c r="H7896" s="25" t="n">
        <v>0</v>
      </c>
    </row>
    <row r="7897" customFormat="false" ht="15" hidden="false" customHeight="false" outlineLevel="0" collapsed="false">
      <c r="A7897" s="25" t="s">
        <v>4728</v>
      </c>
      <c r="B7897" s="25" t="s">
        <v>90</v>
      </c>
      <c r="C7897" s="25" t="s">
        <v>178</v>
      </c>
      <c r="E7897" s="25" t="s">
        <v>56</v>
      </c>
      <c r="F7897" s="25" t="s">
        <v>9531</v>
      </c>
    </row>
    <row r="7898" customFormat="false" ht="15" hidden="false" customHeight="false" outlineLevel="0" collapsed="false">
      <c r="A7898" s="25" t="s">
        <v>5281</v>
      </c>
      <c r="B7898" s="25" t="s">
        <v>95</v>
      </c>
      <c r="C7898" s="25" t="s">
        <v>170</v>
      </c>
      <c r="D7898" s="25" t="s">
        <v>494</v>
      </c>
      <c r="E7898" s="25" t="s">
        <v>55</v>
      </c>
      <c r="F7898" s="25" t="s">
        <v>9421</v>
      </c>
      <c r="G7898" s="25" t="s">
        <v>9445</v>
      </c>
      <c r="H7898" s="25" t="n">
        <v>0</v>
      </c>
    </row>
    <row r="7899" customFormat="false" ht="15" hidden="false" customHeight="false" outlineLevel="0" collapsed="false">
      <c r="A7899" s="25" t="s">
        <v>845</v>
      </c>
      <c r="B7899" s="25" t="s">
        <v>70</v>
      </c>
      <c r="C7899" s="25" t="s">
        <v>178</v>
      </c>
      <c r="D7899" s="25" t="s">
        <v>240</v>
      </c>
      <c r="E7899" s="25" t="s">
        <v>55</v>
      </c>
      <c r="F7899" s="25" t="s">
        <v>9421</v>
      </c>
      <c r="G7899" s="25" t="s">
        <v>9450</v>
      </c>
      <c r="H7899" s="25" t="n">
        <v>0</v>
      </c>
    </row>
    <row r="7900" customFormat="false" ht="15" hidden="false" customHeight="false" outlineLevel="0" collapsed="false">
      <c r="A7900" s="25" t="s">
        <v>846</v>
      </c>
      <c r="B7900" s="25" t="s">
        <v>70</v>
      </c>
      <c r="C7900" s="25" t="s">
        <v>178</v>
      </c>
      <c r="D7900" s="25" t="s">
        <v>180</v>
      </c>
      <c r="E7900" s="25" t="s">
        <v>54</v>
      </c>
      <c r="F7900" s="25" t="s">
        <v>9421</v>
      </c>
      <c r="G7900" s="25" t="s">
        <v>9480</v>
      </c>
      <c r="H7900" s="25" t="n">
        <v>5504</v>
      </c>
    </row>
    <row r="7901" customFormat="false" ht="15" hidden="false" customHeight="false" outlineLevel="0" collapsed="false">
      <c r="A7901" s="25" t="s">
        <v>2841</v>
      </c>
      <c r="B7901" s="25" t="s">
        <v>78</v>
      </c>
      <c r="C7901" s="25" t="s">
        <v>148</v>
      </c>
      <c r="D7901" s="25" t="s">
        <v>173</v>
      </c>
      <c r="E7901" s="25" t="s">
        <v>54</v>
      </c>
      <c r="F7901" s="25" t="s">
        <v>9421</v>
      </c>
      <c r="G7901" s="25" t="s">
        <v>9437</v>
      </c>
      <c r="H7901" s="25" t="n">
        <v>53</v>
      </c>
    </row>
    <row r="7902" customFormat="false" ht="15" hidden="false" customHeight="false" outlineLevel="0" collapsed="false">
      <c r="A7902" s="25" t="s">
        <v>3193</v>
      </c>
      <c r="B7902" s="25" t="s">
        <v>76</v>
      </c>
      <c r="C7902" s="25" t="s">
        <v>186</v>
      </c>
      <c r="D7902" s="25" t="s">
        <v>162</v>
      </c>
      <c r="E7902" s="25" t="s">
        <v>55</v>
      </c>
      <c r="F7902" s="25" t="s">
        <v>9421</v>
      </c>
      <c r="G7902" s="25" t="s">
        <v>9446</v>
      </c>
      <c r="H7902" s="25" t="n">
        <v>0</v>
      </c>
    </row>
    <row r="7903" customFormat="false" ht="15" hidden="false" customHeight="false" outlineLevel="0" collapsed="false">
      <c r="A7903" s="25" t="s">
        <v>7970</v>
      </c>
      <c r="B7903" s="25" t="s">
        <v>114</v>
      </c>
      <c r="C7903" s="25" t="s">
        <v>160</v>
      </c>
      <c r="D7903" s="25" t="s">
        <v>665</v>
      </c>
      <c r="E7903" s="25" t="s">
        <v>54</v>
      </c>
      <c r="F7903" s="25" t="s">
        <v>9421</v>
      </c>
      <c r="G7903" s="25" t="s">
        <v>9430</v>
      </c>
      <c r="H7903" s="25" t="n">
        <v>3064</v>
      </c>
    </row>
    <row r="7904" customFormat="false" ht="15" hidden="false" customHeight="false" outlineLevel="0" collapsed="false">
      <c r="A7904" s="25" t="s">
        <v>8696</v>
      </c>
      <c r="B7904" s="25" t="s">
        <v>116</v>
      </c>
      <c r="C7904" s="25" t="s">
        <v>160</v>
      </c>
      <c r="D7904" s="25" t="s">
        <v>5204</v>
      </c>
      <c r="E7904" s="25" t="s">
        <v>54</v>
      </c>
      <c r="F7904" s="25" t="s">
        <v>9421</v>
      </c>
      <c r="G7904" s="25" t="s">
        <v>9451</v>
      </c>
      <c r="H7904" s="25" t="n">
        <v>2866</v>
      </c>
    </row>
    <row r="7905" customFormat="false" ht="15" hidden="false" customHeight="false" outlineLevel="0" collapsed="false">
      <c r="A7905" s="25" t="s">
        <v>7345</v>
      </c>
      <c r="B7905" s="25" t="s">
        <v>104</v>
      </c>
      <c r="C7905" s="25" t="s">
        <v>186</v>
      </c>
      <c r="D7905" s="25" t="s">
        <v>868</v>
      </c>
      <c r="E7905" s="25" t="s">
        <v>55</v>
      </c>
      <c r="F7905" s="25" t="s">
        <v>9421</v>
      </c>
      <c r="G7905" s="25" t="s">
        <v>9430</v>
      </c>
      <c r="H7905" s="25" t="n">
        <v>0</v>
      </c>
    </row>
    <row r="7906" customFormat="false" ht="15" hidden="false" customHeight="false" outlineLevel="0" collapsed="false">
      <c r="A7906" s="25" t="s">
        <v>7346</v>
      </c>
      <c r="B7906" s="25" t="s">
        <v>104</v>
      </c>
      <c r="C7906" s="25" t="s">
        <v>178</v>
      </c>
      <c r="D7906" s="25" t="s">
        <v>1351</v>
      </c>
      <c r="E7906" s="25" t="s">
        <v>55</v>
      </c>
      <c r="F7906" s="25" t="s">
        <v>9421</v>
      </c>
      <c r="G7906" s="25" t="s">
        <v>9459</v>
      </c>
      <c r="H7906" s="25" t="n">
        <v>0</v>
      </c>
    </row>
    <row r="7907" customFormat="false" ht="15" hidden="false" customHeight="false" outlineLevel="0" collapsed="false">
      <c r="A7907" s="25" t="s">
        <v>7347</v>
      </c>
      <c r="B7907" s="25" t="s">
        <v>104</v>
      </c>
      <c r="C7907" s="25" t="s">
        <v>170</v>
      </c>
      <c r="D7907" s="25" t="s">
        <v>1778</v>
      </c>
      <c r="E7907" s="25" t="s">
        <v>54</v>
      </c>
      <c r="F7907" s="25" t="s">
        <v>9421</v>
      </c>
      <c r="G7907" s="25" t="s">
        <v>9459</v>
      </c>
      <c r="H7907" s="25" t="n">
        <v>960</v>
      </c>
    </row>
    <row r="7908" customFormat="false" ht="15" hidden="false" customHeight="false" outlineLevel="0" collapsed="false">
      <c r="A7908" s="25" t="s">
        <v>7348</v>
      </c>
      <c r="B7908" s="25" t="s">
        <v>104</v>
      </c>
      <c r="C7908" s="25" t="s">
        <v>148</v>
      </c>
      <c r="D7908" s="25" t="s">
        <v>636</v>
      </c>
      <c r="E7908" s="25" t="s">
        <v>54</v>
      </c>
      <c r="F7908" s="25" t="s">
        <v>9421</v>
      </c>
      <c r="G7908" s="25" t="s">
        <v>9424</v>
      </c>
      <c r="H7908" s="25" t="n">
        <v>55</v>
      </c>
    </row>
    <row r="7909" customFormat="false" ht="15" hidden="false" customHeight="false" outlineLevel="0" collapsed="false">
      <c r="A7909" s="25" t="s">
        <v>4609</v>
      </c>
      <c r="B7909" s="25" t="s">
        <v>86</v>
      </c>
      <c r="C7909" s="25" t="s">
        <v>148</v>
      </c>
      <c r="E7909" s="25" t="s">
        <v>56</v>
      </c>
      <c r="F7909" s="25" t="s">
        <v>9421</v>
      </c>
    </row>
    <row r="7910" customFormat="false" ht="15" hidden="false" customHeight="false" outlineLevel="0" collapsed="false">
      <c r="A7910" s="25" t="s">
        <v>4937</v>
      </c>
      <c r="B7910" s="25" t="s">
        <v>98</v>
      </c>
      <c r="C7910" s="25" t="s">
        <v>9107</v>
      </c>
      <c r="D7910" s="25" t="s">
        <v>452</v>
      </c>
      <c r="E7910" s="25" t="s">
        <v>54</v>
      </c>
      <c r="F7910" s="25" t="s">
        <v>9424</v>
      </c>
      <c r="G7910" s="25" t="s">
        <v>9458</v>
      </c>
      <c r="H7910" s="25" t="n">
        <v>4155</v>
      </c>
    </row>
    <row r="7911" customFormat="false" ht="15" hidden="false" customHeight="false" outlineLevel="0" collapsed="false">
      <c r="A7911" s="25" t="s">
        <v>4071</v>
      </c>
      <c r="B7911" s="25" t="s">
        <v>87</v>
      </c>
      <c r="C7911" s="25" t="s">
        <v>148</v>
      </c>
      <c r="E7911" s="25" t="s">
        <v>56</v>
      </c>
      <c r="F7911" s="25" t="s">
        <v>9424</v>
      </c>
    </row>
    <row r="7912" customFormat="false" ht="15" hidden="false" customHeight="false" outlineLevel="0" collapsed="false">
      <c r="A7912" s="25" t="s">
        <v>5547</v>
      </c>
      <c r="B7912" s="25" t="s">
        <v>94</v>
      </c>
      <c r="C7912" s="25" t="s">
        <v>170</v>
      </c>
      <c r="D7912" s="25" t="s">
        <v>218</v>
      </c>
      <c r="E7912" s="25" t="s">
        <v>55</v>
      </c>
      <c r="F7912" s="25" t="s">
        <v>9424</v>
      </c>
      <c r="G7912" s="25" t="s">
        <v>9437</v>
      </c>
      <c r="H7912" s="25" t="n">
        <v>0</v>
      </c>
    </row>
    <row r="7913" customFormat="false" ht="15" hidden="false" customHeight="false" outlineLevel="0" collapsed="false">
      <c r="A7913" s="25" t="s">
        <v>5816</v>
      </c>
      <c r="B7913" s="25" t="s">
        <v>96</v>
      </c>
      <c r="C7913" s="25" t="s">
        <v>186</v>
      </c>
      <c r="D7913" s="25" t="s">
        <v>445</v>
      </c>
      <c r="E7913" s="25" t="s">
        <v>54</v>
      </c>
      <c r="F7913" s="25" t="s">
        <v>9424</v>
      </c>
      <c r="G7913" s="25" t="s">
        <v>9485</v>
      </c>
      <c r="H7913" s="25" t="n">
        <v>532</v>
      </c>
    </row>
    <row r="7914" customFormat="false" ht="15" hidden="false" customHeight="false" outlineLevel="0" collapsed="false">
      <c r="A7914" s="25" t="s">
        <v>3194</v>
      </c>
      <c r="B7914" s="25" t="s">
        <v>76</v>
      </c>
      <c r="C7914" s="25" t="s">
        <v>186</v>
      </c>
      <c r="D7914" s="25" t="s">
        <v>210</v>
      </c>
      <c r="E7914" s="25" t="s">
        <v>54</v>
      </c>
      <c r="F7914" s="25" t="s">
        <v>9424</v>
      </c>
      <c r="G7914" s="25" t="s">
        <v>9422</v>
      </c>
      <c r="H7914" s="25" t="n">
        <v>479</v>
      </c>
    </row>
    <row r="7915" customFormat="false" ht="15" hidden="false" customHeight="false" outlineLevel="0" collapsed="false">
      <c r="A7915" s="25" t="s">
        <v>7971</v>
      </c>
      <c r="B7915" s="25" t="s">
        <v>114</v>
      </c>
      <c r="C7915" s="25" t="s">
        <v>186</v>
      </c>
      <c r="D7915" s="25" t="s">
        <v>1351</v>
      </c>
      <c r="E7915" s="25" t="s">
        <v>55</v>
      </c>
      <c r="F7915" s="25" t="s">
        <v>9424</v>
      </c>
      <c r="G7915" s="25" t="s">
        <v>9458</v>
      </c>
      <c r="H7915" s="25" t="n">
        <v>0</v>
      </c>
    </row>
    <row r="7916" customFormat="false" ht="15" hidden="false" customHeight="false" outlineLevel="0" collapsed="false">
      <c r="A7916" s="25" t="s">
        <v>6737</v>
      </c>
      <c r="B7916" s="25" t="s">
        <v>107</v>
      </c>
      <c r="C7916" s="25" t="s">
        <v>9107</v>
      </c>
      <c r="E7916" s="25" t="s">
        <v>56</v>
      </c>
      <c r="F7916" s="25" t="s">
        <v>9424</v>
      </c>
    </row>
    <row r="7917" customFormat="false" ht="15" hidden="false" customHeight="false" outlineLevel="0" collapsed="false">
      <c r="A7917" s="25" t="s">
        <v>6738</v>
      </c>
      <c r="B7917" s="25" t="s">
        <v>107</v>
      </c>
      <c r="C7917" s="25" t="s">
        <v>9107</v>
      </c>
      <c r="D7917" s="25" t="s">
        <v>1351</v>
      </c>
      <c r="E7917" s="25" t="s">
        <v>54</v>
      </c>
      <c r="F7917" s="25" t="s">
        <v>9424</v>
      </c>
      <c r="G7917" s="25" t="s">
        <v>9471</v>
      </c>
      <c r="H7917" s="25" t="n">
        <v>4521</v>
      </c>
    </row>
    <row r="7918" customFormat="false" ht="15" hidden="false" customHeight="false" outlineLevel="0" collapsed="false">
      <c r="A7918" s="25" t="s">
        <v>6055</v>
      </c>
      <c r="B7918" s="25" t="s">
        <v>97</v>
      </c>
      <c r="C7918" s="25" t="s">
        <v>186</v>
      </c>
      <c r="D7918" s="25" t="s">
        <v>484</v>
      </c>
      <c r="E7918" s="25" t="s">
        <v>54</v>
      </c>
      <c r="F7918" s="25" t="s">
        <v>9424</v>
      </c>
      <c r="G7918" s="25" t="s">
        <v>9489</v>
      </c>
      <c r="H7918" s="25" t="n">
        <v>585</v>
      </c>
    </row>
    <row r="7919" customFormat="false" ht="15" hidden="false" customHeight="false" outlineLevel="0" collapsed="false">
      <c r="A7919" s="25" t="s">
        <v>7349</v>
      </c>
      <c r="B7919" s="25" t="s">
        <v>104</v>
      </c>
      <c r="C7919" s="25" t="s">
        <v>186</v>
      </c>
      <c r="D7919" s="25" t="s">
        <v>860</v>
      </c>
      <c r="E7919" s="25" t="s">
        <v>55</v>
      </c>
      <c r="F7919" s="25" t="s">
        <v>9424</v>
      </c>
      <c r="G7919" s="25" t="s">
        <v>9458</v>
      </c>
      <c r="H7919" s="25" t="n">
        <v>0</v>
      </c>
    </row>
    <row r="7920" customFormat="false" ht="15" hidden="false" customHeight="false" outlineLevel="0" collapsed="false">
      <c r="A7920" s="25" t="s">
        <v>7350</v>
      </c>
      <c r="B7920" s="25" t="s">
        <v>104</v>
      </c>
      <c r="C7920" s="25" t="s">
        <v>186</v>
      </c>
      <c r="D7920" s="25" t="s">
        <v>156</v>
      </c>
      <c r="E7920" s="25" t="s">
        <v>54</v>
      </c>
      <c r="F7920" s="25" t="s">
        <v>9424</v>
      </c>
      <c r="G7920" s="25" t="s">
        <v>9430</v>
      </c>
      <c r="H7920" s="25" t="n">
        <v>430</v>
      </c>
    </row>
    <row r="7921" customFormat="false" ht="15" hidden="false" customHeight="false" outlineLevel="0" collapsed="false">
      <c r="A7921" s="25" t="s">
        <v>2453</v>
      </c>
      <c r="B7921" s="25" t="s">
        <v>80</v>
      </c>
      <c r="C7921" s="25" t="s">
        <v>9107</v>
      </c>
      <c r="D7921" s="25" t="s">
        <v>191</v>
      </c>
      <c r="E7921" s="25" t="s">
        <v>55</v>
      </c>
      <c r="F7921" s="25" t="s">
        <v>9422</v>
      </c>
      <c r="G7921" s="25" t="s">
        <v>9432</v>
      </c>
      <c r="H7921" s="25" t="n">
        <v>0</v>
      </c>
    </row>
    <row r="7922" customFormat="false" ht="15" hidden="false" customHeight="false" outlineLevel="0" collapsed="false">
      <c r="A7922" s="25" t="s">
        <v>3195</v>
      </c>
      <c r="B7922" s="25" t="s">
        <v>76</v>
      </c>
      <c r="C7922" s="25" t="s">
        <v>186</v>
      </c>
      <c r="D7922" s="25" t="s">
        <v>248</v>
      </c>
      <c r="E7922" s="25" t="s">
        <v>54</v>
      </c>
      <c r="F7922" s="25" t="s">
        <v>9422</v>
      </c>
      <c r="G7922" s="25" t="s">
        <v>9461</v>
      </c>
      <c r="H7922" s="25" t="n">
        <v>577</v>
      </c>
    </row>
    <row r="7923" customFormat="false" ht="15" hidden="false" customHeight="false" outlineLevel="0" collapsed="false">
      <c r="A7923" s="25" t="s">
        <v>7972</v>
      </c>
      <c r="B7923" s="25" t="s">
        <v>114</v>
      </c>
      <c r="C7923" s="25" t="s">
        <v>186</v>
      </c>
      <c r="E7923" s="25" t="s">
        <v>56</v>
      </c>
      <c r="F7923" s="25" t="s">
        <v>9422</v>
      </c>
    </row>
    <row r="7924" customFormat="false" ht="15" hidden="false" customHeight="false" outlineLevel="0" collapsed="false">
      <c r="A7924" s="25" t="s">
        <v>6739</v>
      </c>
      <c r="B7924" s="25" t="s">
        <v>107</v>
      </c>
      <c r="C7924" s="25" t="s">
        <v>170</v>
      </c>
      <c r="D7924" s="25" t="s">
        <v>646</v>
      </c>
      <c r="E7924" s="25" t="s">
        <v>56</v>
      </c>
      <c r="F7924" s="25" t="s">
        <v>9422</v>
      </c>
    </row>
    <row r="7925" customFormat="false" ht="15" hidden="false" customHeight="false" outlineLevel="0" collapsed="false">
      <c r="A7925" s="25" t="s">
        <v>3473</v>
      </c>
      <c r="B7925" s="25" t="s">
        <v>77</v>
      </c>
      <c r="C7925" s="25" t="s">
        <v>9107</v>
      </c>
      <c r="D7925" s="25" t="s">
        <v>162</v>
      </c>
      <c r="E7925" s="25" t="s">
        <v>54</v>
      </c>
      <c r="F7925" s="25" t="s">
        <v>9422</v>
      </c>
      <c r="G7925" s="25" t="s">
        <v>9473</v>
      </c>
      <c r="H7925" s="25" t="n">
        <v>4591</v>
      </c>
    </row>
    <row r="7926" customFormat="false" ht="15" hidden="false" customHeight="false" outlineLevel="0" collapsed="false">
      <c r="A7926" s="25" t="s">
        <v>8697</v>
      </c>
      <c r="B7926" s="25" t="s">
        <v>116</v>
      </c>
      <c r="C7926" s="25" t="s">
        <v>186</v>
      </c>
      <c r="D7926" s="25" t="s">
        <v>417</v>
      </c>
      <c r="E7926" s="25" t="s">
        <v>54</v>
      </c>
      <c r="F7926" s="25" t="s">
        <v>9422</v>
      </c>
      <c r="G7926" s="25" t="s">
        <v>9454</v>
      </c>
      <c r="H7926" s="25" t="n">
        <v>662</v>
      </c>
    </row>
    <row r="7927" customFormat="false" ht="15" hidden="false" customHeight="false" outlineLevel="0" collapsed="false">
      <c r="A7927" s="25" t="s">
        <v>8698</v>
      </c>
      <c r="B7927" s="25" t="s">
        <v>116</v>
      </c>
      <c r="C7927" s="25" t="s">
        <v>178</v>
      </c>
      <c r="D7927" s="25" t="s">
        <v>478</v>
      </c>
      <c r="E7927" s="25" t="s">
        <v>54</v>
      </c>
      <c r="F7927" s="25" t="s">
        <v>9422</v>
      </c>
      <c r="G7927" s="25" t="s">
        <v>9496</v>
      </c>
      <c r="H7927" s="25" t="n">
        <v>5091</v>
      </c>
    </row>
    <row r="7928" customFormat="false" ht="15" hidden="false" customHeight="false" outlineLevel="0" collapsed="false">
      <c r="A7928" s="25" t="s">
        <v>4938</v>
      </c>
      <c r="B7928" s="25" t="s">
        <v>98</v>
      </c>
      <c r="C7928" s="25" t="s">
        <v>178</v>
      </c>
      <c r="D7928" s="25" t="s">
        <v>639</v>
      </c>
      <c r="E7928" s="25" t="s">
        <v>54</v>
      </c>
      <c r="F7928" s="25" t="s">
        <v>9442</v>
      </c>
      <c r="G7928" s="25" t="s">
        <v>9475</v>
      </c>
      <c r="H7928" s="25" t="n">
        <v>5737</v>
      </c>
    </row>
    <row r="7929" customFormat="false" ht="15" hidden="false" customHeight="false" outlineLevel="0" collapsed="false">
      <c r="A7929" s="25" t="s">
        <v>5282</v>
      </c>
      <c r="B7929" s="25" t="s">
        <v>95</v>
      </c>
      <c r="C7929" s="25" t="s">
        <v>9107</v>
      </c>
      <c r="D7929" s="25" t="s">
        <v>169</v>
      </c>
      <c r="E7929" s="25" t="s">
        <v>56</v>
      </c>
      <c r="F7929" s="25" t="s">
        <v>9442</v>
      </c>
    </row>
    <row r="7930" customFormat="false" ht="15" hidden="false" customHeight="false" outlineLevel="0" collapsed="false">
      <c r="A7930" s="25" t="s">
        <v>5283</v>
      </c>
      <c r="B7930" s="25" t="s">
        <v>95</v>
      </c>
      <c r="C7930" s="25" t="s">
        <v>186</v>
      </c>
      <c r="D7930" s="25" t="s">
        <v>452</v>
      </c>
      <c r="E7930" s="25" t="s">
        <v>54</v>
      </c>
      <c r="F7930" s="25" t="s">
        <v>9442</v>
      </c>
      <c r="G7930" s="25" t="s">
        <v>9430</v>
      </c>
      <c r="H7930" s="25" t="n">
        <v>583</v>
      </c>
    </row>
    <row r="7931" customFormat="false" ht="15" hidden="false" customHeight="false" outlineLevel="0" collapsed="false">
      <c r="A7931" s="25" t="s">
        <v>2454</v>
      </c>
      <c r="B7931" s="25" t="s">
        <v>80</v>
      </c>
      <c r="C7931" s="25" t="s">
        <v>9107</v>
      </c>
      <c r="D7931" s="25" t="s">
        <v>195</v>
      </c>
      <c r="E7931" s="25" t="s">
        <v>55</v>
      </c>
      <c r="F7931" s="25" t="s">
        <v>9442</v>
      </c>
      <c r="G7931" s="25" t="s">
        <v>9452</v>
      </c>
      <c r="H7931" s="25" t="n">
        <v>0</v>
      </c>
    </row>
    <row r="7932" customFormat="false" ht="15" hidden="false" customHeight="false" outlineLevel="0" collapsed="false">
      <c r="A7932" s="25" t="s">
        <v>7618</v>
      </c>
      <c r="B7932" s="25" t="s">
        <v>112</v>
      </c>
      <c r="C7932" s="25" t="s">
        <v>178</v>
      </c>
      <c r="D7932" s="25" t="s">
        <v>860</v>
      </c>
      <c r="E7932" s="25" t="s">
        <v>54</v>
      </c>
      <c r="F7932" s="25" t="s">
        <v>9442</v>
      </c>
      <c r="G7932" s="25" t="s">
        <v>9459</v>
      </c>
      <c r="H7932" s="25" t="n">
        <v>5031</v>
      </c>
    </row>
    <row r="7933" customFormat="false" ht="15" hidden="false" customHeight="false" outlineLevel="0" collapsed="false">
      <c r="A7933" s="25" t="s">
        <v>8401</v>
      </c>
      <c r="B7933" s="25" t="s">
        <v>113</v>
      </c>
      <c r="C7933" s="25" t="s">
        <v>9107</v>
      </c>
      <c r="D7933" s="25" t="s">
        <v>1371</v>
      </c>
      <c r="E7933" s="25" t="s">
        <v>56</v>
      </c>
      <c r="F7933" s="25" t="s">
        <v>9442</v>
      </c>
    </row>
    <row r="7934" customFormat="false" ht="15" hidden="false" customHeight="false" outlineLevel="0" collapsed="false">
      <c r="A7934" s="25" t="s">
        <v>6740</v>
      </c>
      <c r="B7934" s="25" t="s">
        <v>107</v>
      </c>
      <c r="C7934" s="25" t="s">
        <v>9107</v>
      </c>
      <c r="E7934" s="25" t="s">
        <v>56</v>
      </c>
      <c r="F7934" s="25" t="s">
        <v>9442</v>
      </c>
    </row>
    <row r="7935" customFormat="false" ht="15" hidden="false" customHeight="false" outlineLevel="0" collapsed="false">
      <c r="A7935" s="25" t="s">
        <v>3474</v>
      </c>
      <c r="B7935" s="25" t="s">
        <v>77</v>
      </c>
      <c r="C7935" s="25" t="s">
        <v>9107</v>
      </c>
      <c r="D7935" s="25" t="s">
        <v>245</v>
      </c>
      <c r="E7935" s="25" t="s">
        <v>55</v>
      </c>
      <c r="F7935" s="25" t="s">
        <v>9442</v>
      </c>
      <c r="G7935" s="25" t="s">
        <v>9437</v>
      </c>
      <c r="H7935" s="25" t="n">
        <v>0</v>
      </c>
    </row>
    <row r="7936" customFormat="false" ht="15" hidden="false" customHeight="false" outlineLevel="0" collapsed="false">
      <c r="A7936" s="25" t="s">
        <v>8699</v>
      </c>
      <c r="B7936" s="25" t="s">
        <v>116</v>
      </c>
      <c r="C7936" s="25" t="s">
        <v>178</v>
      </c>
      <c r="E7936" s="25" t="s">
        <v>56</v>
      </c>
      <c r="F7936" s="25" t="s">
        <v>9442</v>
      </c>
    </row>
    <row r="7937" customFormat="false" ht="15" hidden="false" customHeight="false" outlineLevel="0" collapsed="false">
      <c r="A7937" s="25" t="s">
        <v>6056</v>
      </c>
      <c r="B7937" s="25" t="s">
        <v>97</v>
      </c>
      <c r="C7937" s="25" t="s">
        <v>9107</v>
      </c>
      <c r="D7937" s="25" t="s">
        <v>639</v>
      </c>
      <c r="E7937" s="25" t="s">
        <v>54</v>
      </c>
      <c r="F7937" s="25" t="s">
        <v>9442</v>
      </c>
      <c r="G7937" s="25" t="s">
        <v>9460</v>
      </c>
      <c r="H7937" s="25" t="n">
        <v>4237</v>
      </c>
    </row>
    <row r="7938" customFormat="false" ht="15" hidden="false" customHeight="false" outlineLevel="0" collapsed="false">
      <c r="A7938" s="25" t="s">
        <v>4361</v>
      </c>
      <c r="B7938" s="25" t="s">
        <v>88</v>
      </c>
      <c r="C7938" s="25" t="s">
        <v>178</v>
      </c>
      <c r="D7938" s="25" t="s">
        <v>1158</v>
      </c>
      <c r="E7938" s="25" t="s">
        <v>55</v>
      </c>
      <c r="F7938" s="25" t="s">
        <v>9442</v>
      </c>
      <c r="G7938" s="25" t="s">
        <v>9451</v>
      </c>
      <c r="H7938" s="25" t="n">
        <v>0</v>
      </c>
    </row>
    <row r="7939" customFormat="false" ht="15" hidden="false" customHeight="false" outlineLevel="0" collapsed="false">
      <c r="A7939" s="25" t="s">
        <v>9048</v>
      </c>
      <c r="B7939" s="25" t="s">
        <v>115</v>
      </c>
      <c r="C7939" s="25" t="s">
        <v>186</v>
      </c>
      <c r="E7939" s="25" t="s">
        <v>56</v>
      </c>
      <c r="F7939" s="25" t="s">
        <v>9442</v>
      </c>
    </row>
    <row r="7940" customFormat="false" ht="15" hidden="false" customHeight="false" outlineLevel="0" collapsed="false">
      <c r="A7940" s="25" t="s">
        <v>9049</v>
      </c>
      <c r="B7940" s="25" t="s">
        <v>115</v>
      </c>
      <c r="C7940" s="25" t="s">
        <v>186</v>
      </c>
      <c r="D7940" s="25" t="s">
        <v>665</v>
      </c>
      <c r="E7940" s="25" t="s">
        <v>54</v>
      </c>
      <c r="F7940" s="25" t="s">
        <v>9442</v>
      </c>
      <c r="G7940" s="25" t="s">
        <v>9464</v>
      </c>
      <c r="H7940" s="25" t="n">
        <v>481</v>
      </c>
    </row>
    <row r="7941" customFormat="false" ht="15" hidden="false" customHeight="false" outlineLevel="0" collapsed="false">
      <c r="A7941" s="25" t="s">
        <v>593</v>
      </c>
      <c r="B7941" s="25" t="s">
        <v>69</v>
      </c>
      <c r="C7941" s="25" t="s">
        <v>186</v>
      </c>
      <c r="D7941" s="25" t="s">
        <v>173</v>
      </c>
      <c r="E7941" s="25" t="s">
        <v>54</v>
      </c>
      <c r="F7941" s="25" t="s">
        <v>9437</v>
      </c>
      <c r="G7941" s="25" t="s">
        <v>9432</v>
      </c>
      <c r="H7941" s="25" t="n">
        <v>480</v>
      </c>
    </row>
    <row r="7942" customFormat="false" ht="15" hidden="false" customHeight="false" outlineLevel="0" collapsed="false">
      <c r="A7942" s="25" t="s">
        <v>5284</v>
      </c>
      <c r="B7942" s="25" t="s">
        <v>95</v>
      </c>
      <c r="C7942" s="25" t="s">
        <v>148</v>
      </c>
      <c r="E7942" s="25" t="s">
        <v>56</v>
      </c>
      <c r="F7942" s="25" t="s">
        <v>9437</v>
      </c>
    </row>
    <row r="7943" customFormat="false" ht="15" hidden="false" customHeight="false" outlineLevel="0" collapsed="false">
      <c r="A7943" s="25" t="s">
        <v>4072</v>
      </c>
      <c r="B7943" s="25" t="s">
        <v>87</v>
      </c>
      <c r="C7943" s="25" t="s">
        <v>160</v>
      </c>
      <c r="E7943" s="25" t="s">
        <v>56</v>
      </c>
      <c r="F7943" s="25" t="s">
        <v>9437</v>
      </c>
    </row>
    <row r="7944" customFormat="false" ht="15" hidden="false" customHeight="false" outlineLevel="0" collapsed="false">
      <c r="A7944" s="25" t="s">
        <v>5548</v>
      </c>
      <c r="B7944" s="25" t="s">
        <v>94</v>
      </c>
      <c r="C7944" s="25" t="s">
        <v>186</v>
      </c>
      <c r="D7944" s="25" t="s">
        <v>2530</v>
      </c>
      <c r="E7944" s="25" t="s">
        <v>56</v>
      </c>
      <c r="F7944" s="25" t="s">
        <v>9437</v>
      </c>
    </row>
    <row r="7945" customFormat="false" ht="15" hidden="false" customHeight="false" outlineLevel="0" collapsed="false">
      <c r="A7945" s="25" t="s">
        <v>6235</v>
      </c>
      <c r="B7945" s="25" t="s">
        <v>108</v>
      </c>
      <c r="C7945" s="25" t="s">
        <v>148</v>
      </c>
      <c r="D7945" s="25" t="s">
        <v>636</v>
      </c>
      <c r="E7945" s="25" t="s">
        <v>54</v>
      </c>
      <c r="F7945" s="25" t="s">
        <v>9437</v>
      </c>
      <c r="G7945" s="25" t="s">
        <v>9489</v>
      </c>
      <c r="H7945" s="25" t="n">
        <v>51</v>
      </c>
    </row>
    <row r="7946" customFormat="false" ht="15" hidden="false" customHeight="false" outlineLevel="0" collapsed="false">
      <c r="A7946" s="25" t="s">
        <v>2842</v>
      </c>
      <c r="B7946" s="25" t="s">
        <v>78</v>
      </c>
      <c r="C7946" s="25" t="s">
        <v>186</v>
      </c>
      <c r="D7946" s="25" t="s">
        <v>210</v>
      </c>
      <c r="E7946" s="25" t="s">
        <v>55</v>
      </c>
      <c r="F7946" s="25" t="s">
        <v>9437</v>
      </c>
      <c r="G7946" s="25" t="s">
        <v>9489</v>
      </c>
      <c r="H7946" s="25" t="n">
        <v>0</v>
      </c>
    </row>
    <row r="7947" customFormat="false" ht="15" hidden="false" customHeight="false" outlineLevel="0" collapsed="false">
      <c r="A7947" s="25" t="s">
        <v>2843</v>
      </c>
      <c r="B7947" s="25" t="s">
        <v>78</v>
      </c>
      <c r="C7947" s="25" t="s">
        <v>148</v>
      </c>
      <c r="D7947" s="25" t="s">
        <v>154</v>
      </c>
      <c r="E7947" s="25" t="s">
        <v>54</v>
      </c>
      <c r="F7947" s="25" t="s">
        <v>9437</v>
      </c>
      <c r="G7947" s="25" t="s">
        <v>9496</v>
      </c>
      <c r="H7947" s="25" t="n">
        <v>52</v>
      </c>
    </row>
    <row r="7948" customFormat="false" ht="15" hidden="false" customHeight="false" outlineLevel="0" collapsed="false">
      <c r="A7948" s="25" t="s">
        <v>7619</v>
      </c>
      <c r="B7948" s="25" t="s">
        <v>112</v>
      </c>
      <c r="C7948" s="25" t="s">
        <v>178</v>
      </c>
      <c r="E7948" s="25" t="s">
        <v>56</v>
      </c>
      <c r="F7948" s="25" t="s">
        <v>9437</v>
      </c>
    </row>
    <row r="7949" customFormat="false" ht="15" hidden="false" customHeight="false" outlineLevel="0" collapsed="false">
      <c r="A7949" s="25" t="s">
        <v>7620</v>
      </c>
      <c r="B7949" s="25" t="s">
        <v>112</v>
      </c>
      <c r="C7949" s="25" t="s">
        <v>170</v>
      </c>
      <c r="D7949" s="25" t="s">
        <v>860</v>
      </c>
      <c r="E7949" s="25" t="s">
        <v>54</v>
      </c>
      <c r="F7949" s="25" t="s">
        <v>9437</v>
      </c>
      <c r="G7949" s="25" t="s">
        <v>9466</v>
      </c>
      <c r="H7949" s="25" t="n">
        <v>1218</v>
      </c>
    </row>
    <row r="7950" customFormat="false" ht="15" hidden="false" customHeight="false" outlineLevel="0" collapsed="false">
      <c r="A7950" s="25" t="s">
        <v>8402</v>
      </c>
      <c r="B7950" s="25" t="s">
        <v>113</v>
      </c>
      <c r="C7950" s="25" t="s">
        <v>178</v>
      </c>
      <c r="D7950" s="25" t="s">
        <v>478</v>
      </c>
      <c r="E7950" s="25" t="s">
        <v>54</v>
      </c>
      <c r="F7950" s="25" t="s">
        <v>9437</v>
      </c>
      <c r="G7950" s="25" t="s">
        <v>9456</v>
      </c>
      <c r="H7950" s="25" t="n">
        <v>5681</v>
      </c>
    </row>
    <row r="7951" customFormat="false" ht="15" hidden="false" customHeight="false" outlineLevel="0" collapsed="false">
      <c r="A7951" s="25" t="s">
        <v>3475</v>
      </c>
      <c r="B7951" s="25" t="s">
        <v>77</v>
      </c>
      <c r="C7951" s="25" t="s">
        <v>160</v>
      </c>
      <c r="D7951" s="25" t="s">
        <v>237</v>
      </c>
      <c r="E7951" s="25" t="s">
        <v>55</v>
      </c>
      <c r="F7951" s="25" t="s">
        <v>9437</v>
      </c>
      <c r="G7951" s="25" t="s">
        <v>9446</v>
      </c>
      <c r="H7951" s="25" t="n">
        <v>0</v>
      </c>
    </row>
    <row r="7952" customFormat="false" ht="15" hidden="false" customHeight="false" outlineLevel="0" collapsed="false">
      <c r="A7952" s="25" t="s">
        <v>6057</v>
      </c>
      <c r="B7952" s="25" t="s">
        <v>97</v>
      </c>
      <c r="C7952" s="25" t="s">
        <v>148</v>
      </c>
      <c r="D7952" s="25" t="s">
        <v>1347</v>
      </c>
      <c r="E7952" s="25" t="s">
        <v>55</v>
      </c>
      <c r="F7952" s="25" t="s">
        <v>9437</v>
      </c>
      <c r="G7952" s="25" t="s">
        <v>9446</v>
      </c>
      <c r="H7952" s="25" t="n">
        <v>0</v>
      </c>
    </row>
    <row r="7953" customFormat="false" ht="15" hidden="false" customHeight="false" outlineLevel="0" collapsed="false">
      <c r="A7953" s="25" t="s">
        <v>6058</v>
      </c>
      <c r="B7953" s="25" t="s">
        <v>97</v>
      </c>
      <c r="C7953" s="25" t="s">
        <v>178</v>
      </c>
      <c r="D7953" s="25" t="s">
        <v>1158</v>
      </c>
      <c r="E7953" s="25" t="s">
        <v>54</v>
      </c>
      <c r="F7953" s="25" t="s">
        <v>9437</v>
      </c>
      <c r="G7953" s="25" t="s">
        <v>9458</v>
      </c>
      <c r="H7953" s="25" t="n">
        <v>6767</v>
      </c>
    </row>
    <row r="7954" customFormat="false" ht="15" hidden="false" customHeight="false" outlineLevel="0" collapsed="false">
      <c r="A7954" s="25" t="s">
        <v>4362</v>
      </c>
      <c r="B7954" s="25" t="s">
        <v>88</v>
      </c>
      <c r="C7954" s="25" t="s">
        <v>9107</v>
      </c>
      <c r="E7954" s="25" t="s">
        <v>56</v>
      </c>
      <c r="F7954" s="25" t="s">
        <v>9437</v>
      </c>
    </row>
    <row r="7955" customFormat="false" ht="15" hidden="false" customHeight="false" outlineLevel="0" collapsed="false">
      <c r="A7955" s="25" t="s">
        <v>1764</v>
      </c>
      <c r="B7955" s="25" t="s">
        <v>71</v>
      </c>
      <c r="C7955" s="25" t="s">
        <v>148</v>
      </c>
      <c r="D7955" s="25" t="s">
        <v>210</v>
      </c>
      <c r="E7955" s="25" t="s">
        <v>54</v>
      </c>
      <c r="F7955" s="25" t="s">
        <v>9437</v>
      </c>
      <c r="G7955" s="25" t="s">
        <v>9435</v>
      </c>
      <c r="H7955" s="25" t="n">
        <v>61</v>
      </c>
    </row>
    <row r="7956" customFormat="false" ht="15" hidden="false" customHeight="false" outlineLevel="0" collapsed="false">
      <c r="A7956" s="25" t="s">
        <v>4610</v>
      </c>
      <c r="B7956" s="25" t="s">
        <v>86</v>
      </c>
      <c r="C7956" s="25" t="s">
        <v>148</v>
      </c>
      <c r="D7956" s="25" t="s">
        <v>1795</v>
      </c>
      <c r="E7956" s="25" t="s">
        <v>55</v>
      </c>
      <c r="F7956" s="25" t="s">
        <v>9437</v>
      </c>
      <c r="G7956" s="25" t="s">
        <v>9460</v>
      </c>
      <c r="H7956" s="25" t="n">
        <v>0</v>
      </c>
    </row>
    <row r="7957" customFormat="false" ht="15" hidden="false" customHeight="false" outlineLevel="0" collapsed="false">
      <c r="A7957" s="25" t="s">
        <v>9050</v>
      </c>
      <c r="B7957" s="25" t="s">
        <v>115</v>
      </c>
      <c r="C7957" s="25" t="s">
        <v>148</v>
      </c>
      <c r="D7957" s="25" t="s">
        <v>444</v>
      </c>
      <c r="E7957" s="25" t="s">
        <v>54</v>
      </c>
      <c r="F7957" s="25" t="s">
        <v>9437</v>
      </c>
      <c r="G7957" s="25" t="s">
        <v>9446</v>
      </c>
      <c r="H7957" s="25" t="n">
        <v>62</v>
      </c>
    </row>
    <row r="7958" customFormat="false" ht="15" hidden="false" customHeight="false" outlineLevel="0" collapsed="false">
      <c r="A7958" s="25" t="s">
        <v>4939</v>
      </c>
      <c r="B7958" s="25" t="s">
        <v>98</v>
      </c>
      <c r="C7958" s="25" t="s">
        <v>178</v>
      </c>
      <c r="D7958" s="25" t="s">
        <v>1156</v>
      </c>
      <c r="E7958" s="25" t="s">
        <v>56</v>
      </c>
      <c r="F7958" s="25" t="s">
        <v>9430</v>
      </c>
    </row>
    <row r="7959" customFormat="false" ht="15" hidden="false" customHeight="false" outlineLevel="0" collapsed="false">
      <c r="A7959" s="25" t="s">
        <v>2455</v>
      </c>
      <c r="B7959" s="25" t="s">
        <v>80</v>
      </c>
      <c r="C7959" s="25" t="s">
        <v>9107</v>
      </c>
      <c r="D7959" s="25" t="s">
        <v>173</v>
      </c>
      <c r="E7959" s="25" t="s">
        <v>55</v>
      </c>
      <c r="F7959" s="25" t="s">
        <v>9430</v>
      </c>
      <c r="G7959" s="25" t="s">
        <v>9458</v>
      </c>
      <c r="H7959" s="25" t="n">
        <v>0</v>
      </c>
    </row>
    <row r="7960" customFormat="false" ht="15" hidden="false" customHeight="false" outlineLevel="0" collapsed="false">
      <c r="A7960" s="25" t="s">
        <v>6236</v>
      </c>
      <c r="B7960" s="25" t="s">
        <v>108</v>
      </c>
      <c r="C7960" s="25" t="s">
        <v>170</v>
      </c>
      <c r="D7960" s="25" t="s">
        <v>2484</v>
      </c>
      <c r="E7960" s="25" t="s">
        <v>55</v>
      </c>
      <c r="F7960" s="25" t="s">
        <v>9430</v>
      </c>
      <c r="G7960" s="25" t="s">
        <v>9458</v>
      </c>
      <c r="H7960" s="25" t="n">
        <v>0</v>
      </c>
    </row>
    <row r="7961" customFormat="false" ht="15" hidden="false" customHeight="false" outlineLevel="0" collapsed="false">
      <c r="A7961" s="25" t="s">
        <v>2844</v>
      </c>
      <c r="B7961" s="25" t="s">
        <v>78</v>
      </c>
      <c r="C7961" s="25" t="s">
        <v>148</v>
      </c>
      <c r="D7961" s="25" t="s">
        <v>207</v>
      </c>
      <c r="E7961" s="25" t="s">
        <v>54</v>
      </c>
      <c r="F7961" s="25" t="s">
        <v>9430</v>
      </c>
      <c r="G7961" s="25" t="s">
        <v>9476</v>
      </c>
      <c r="H7961" s="25" t="n">
        <v>48</v>
      </c>
    </row>
    <row r="7962" customFormat="false" ht="15" hidden="false" customHeight="false" outlineLevel="0" collapsed="false">
      <c r="A7962" s="25" t="s">
        <v>8403</v>
      </c>
      <c r="B7962" s="25" t="s">
        <v>113</v>
      </c>
      <c r="C7962" s="25" t="s">
        <v>186</v>
      </c>
      <c r="D7962" s="25" t="s">
        <v>199</v>
      </c>
      <c r="E7962" s="25" t="s">
        <v>56</v>
      </c>
      <c r="F7962" s="25" t="s">
        <v>9430</v>
      </c>
    </row>
    <row r="7963" customFormat="false" ht="15" hidden="false" customHeight="false" outlineLevel="0" collapsed="false">
      <c r="A7963" s="25" t="s">
        <v>3733</v>
      </c>
      <c r="B7963" s="25" t="s">
        <v>79</v>
      </c>
      <c r="C7963" s="25" t="s">
        <v>9107</v>
      </c>
      <c r="D7963" s="25" t="s">
        <v>198</v>
      </c>
      <c r="E7963" s="25" t="s">
        <v>55</v>
      </c>
      <c r="F7963" s="25" t="s">
        <v>9430</v>
      </c>
      <c r="G7963" s="25" t="s">
        <v>9445</v>
      </c>
      <c r="H7963" s="25" t="n">
        <v>0</v>
      </c>
    </row>
    <row r="7964" customFormat="false" ht="15" hidden="false" customHeight="false" outlineLevel="0" collapsed="false">
      <c r="A7964" s="25" t="s">
        <v>4611</v>
      </c>
      <c r="B7964" s="25" t="s">
        <v>86</v>
      </c>
      <c r="C7964" s="25" t="s">
        <v>148</v>
      </c>
      <c r="E7964" s="25" t="s">
        <v>56</v>
      </c>
      <c r="F7964" s="25" t="s">
        <v>9430</v>
      </c>
    </row>
    <row r="7965" customFormat="false" ht="15" hidden="false" customHeight="false" outlineLevel="0" collapsed="false">
      <c r="A7965" s="25" t="s">
        <v>847</v>
      </c>
      <c r="B7965" s="25" t="s">
        <v>70</v>
      </c>
      <c r="C7965" s="25" t="s">
        <v>170</v>
      </c>
      <c r="D7965" s="25" t="s">
        <v>176</v>
      </c>
      <c r="E7965" s="25" t="s">
        <v>54</v>
      </c>
      <c r="F7965" s="25" t="s">
        <v>9458</v>
      </c>
      <c r="G7965" s="25" t="s">
        <v>9454</v>
      </c>
      <c r="H7965" s="25" t="n">
        <v>1059</v>
      </c>
    </row>
    <row r="7966" customFormat="false" ht="15" hidden="false" customHeight="false" outlineLevel="0" collapsed="false">
      <c r="A7966" s="25" t="s">
        <v>4073</v>
      </c>
      <c r="B7966" s="25" t="s">
        <v>87</v>
      </c>
      <c r="C7966" s="25" t="s">
        <v>9107</v>
      </c>
      <c r="E7966" s="25" t="s">
        <v>56</v>
      </c>
      <c r="F7966" s="25" t="s">
        <v>9458</v>
      </c>
    </row>
    <row r="7967" customFormat="false" ht="15" hidden="false" customHeight="false" outlineLevel="0" collapsed="false">
      <c r="A7967" s="25" t="s">
        <v>2456</v>
      </c>
      <c r="B7967" s="25" t="s">
        <v>80</v>
      </c>
      <c r="C7967" s="25" t="s">
        <v>9107</v>
      </c>
      <c r="D7967" s="25" t="s">
        <v>207</v>
      </c>
      <c r="E7967" s="25" t="s">
        <v>54</v>
      </c>
      <c r="F7967" s="25" t="s">
        <v>9458</v>
      </c>
      <c r="G7967" s="25" t="s">
        <v>9470</v>
      </c>
      <c r="H7967" s="25" t="n">
        <v>5031</v>
      </c>
    </row>
    <row r="7968" customFormat="false" ht="15" hidden="false" customHeight="false" outlineLevel="0" collapsed="false">
      <c r="A7968" s="25" t="s">
        <v>1148</v>
      </c>
      <c r="B7968" s="25" t="s">
        <v>72</v>
      </c>
      <c r="C7968" s="25" t="s">
        <v>186</v>
      </c>
      <c r="D7968" s="25" t="s">
        <v>167</v>
      </c>
      <c r="E7968" s="25" t="s">
        <v>54</v>
      </c>
      <c r="F7968" s="25" t="s">
        <v>9458</v>
      </c>
      <c r="G7968" s="25" t="s">
        <v>9480</v>
      </c>
      <c r="H7968" s="25" t="n">
        <v>557</v>
      </c>
    </row>
    <row r="7969" customFormat="false" ht="15" hidden="false" customHeight="false" outlineLevel="0" collapsed="false">
      <c r="A7969" s="25" t="s">
        <v>4363</v>
      </c>
      <c r="B7969" s="25" t="s">
        <v>88</v>
      </c>
      <c r="C7969" s="25" t="s">
        <v>160</v>
      </c>
      <c r="D7969" s="25" t="s">
        <v>1156</v>
      </c>
      <c r="E7969" s="25" t="s">
        <v>54</v>
      </c>
      <c r="F7969" s="25" t="s">
        <v>9458</v>
      </c>
      <c r="G7969" s="25" t="s">
        <v>9451</v>
      </c>
      <c r="H7969" s="25" t="n">
        <v>3426</v>
      </c>
    </row>
    <row r="7970" customFormat="false" ht="15" hidden="false" customHeight="false" outlineLevel="0" collapsed="false">
      <c r="A7970" s="25" t="s">
        <v>848</v>
      </c>
      <c r="B7970" s="25" t="s">
        <v>70</v>
      </c>
      <c r="C7970" s="25" t="s">
        <v>160</v>
      </c>
      <c r="D7970" s="25" t="s">
        <v>198</v>
      </c>
      <c r="E7970" s="25" t="s">
        <v>54</v>
      </c>
      <c r="F7970" s="25" t="s">
        <v>9452</v>
      </c>
      <c r="G7970" s="25" t="s">
        <v>9469</v>
      </c>
      <c r="H7970" s="25" t="n">
        <v>2968</v>
      </c>
    </row>
    <row r="7971" customFormat="false" ht="15" hidden="false" customHeight="false" outlineLevel="0" collapsed="false">
      <c r="A7971" s="25" t="s">
        <v>2845</v>
      </c>
      <c r="B7971" s="25" t="s">
        <v>78</v>
      </c>
      <c r="C7971" s="25" t="s">
        <v>170</v>
      </c>
      <c r="D7971" s="25" t="s">
        <v>248</v>
      </c>
      <c r="E7971" s="25" t="s">
        <v>54</v>
      </c>
      <c r="F7971" s="25" t="s">
        <v>9452</v>
      </c>
      <c r="G7971" s="25" t="s">
        <v>9457</v>
      </c>
      <c r="H7971" s="25" t="n">
        <v>1071</v>
      </c>
    </row>
    <row r="7972" customFormat="false" ht="15" hidden="false" customHeight="false" outlineLevel="0" collapsed="false">
      <c r="A7972" s="25" t="s">
        <v>3196</v>
      </c>
      <c r="B7972" s="25" t="s">
        <v>76</v>
      </c>
      <c r="C7972" s="25" t="s">
        <v>9107</v>
      </c>
      <c r="D7972" s="25" t="s">
        <v>162</v>
      </c>
      <c r="E7972" s="25" t="s">
        <v>55</v>
      </c>
      <c r="F7972" s="25" t="s">
        <v>9452</v>
      </c>
      <c r="G7972" s="25" t="s">
        <v>9489</v>
      </c>
      <c r="H7972" s="25" t="n">
        <v>0</v>
      </c>
    </row>
    <row r="7973" customFormat="false" ht="15" hidden="false" customHeight="false" outlineLevel="0" collapsed="false">
      <c r="A7973" s="25" t="s">
        <v>7973</v>
      </c>
      <c r="B7973" s="25" t="s">
        <v>114</v>
      </c>
      <c r="C7973" s="25" t="s">
        <v>178</v>
      </c>
      <c r="D7973" s="25" t="s">
        <v>860</v>
      </c>
      <c r="E7973" s="25" t="s">
        <v>55</v>
      </c>
      <c r="F7973" s="25" t="s">
        <v>9452</v>
      </c>
      <c r="G7973" s="25" t="s">
        <v>9469</v>
      </c>
      <c r="H7973" s="25" t="n">
        <v>0</v>
      </c>
    </row>
    <row r="7974" customFormat="false" ht="15" hidden="false" customHeight="false" outlineLevel="0" collapsed="false">
      <c r="A7974" s="25" t="s">
        <v>7974</v>
      </c>
      <c r="B7974" s="25" t="s">
        <v>114</v>
      </c>
      <c r="C7974" s="25" t="s">
        <v>170</v>
      </c>
      <c r="D7974" s="25" t="s">
        <v>478</v>
      </c>
      <c r="E7974" s="25" t="s">
        <v>54</v>
      </c>
      <c r="F7974" s="25" t="s">
        <v>9452</v>
      </c>
      <c r="G7974" s="25" t="s">
        <v>9465</v>
      </c>
      <c r="H7974" s="25" t="n">
        <v>1082</v>
      </c>
    </row>
    <row r="7975" customFormat="false" ht="15" hidden="false" customHeight="false" outlineLevel="0" collapsed="false">
      <c r="A7975" s="25" t="s">
        <v>8404</v>
      </c>
      <c r="B7975" s="25" t="s">
        <v>113</v>
      </c>
      <c r="C7975" s="25" t="s">
        <v>170</v>
      </c>
      <c r="D7975" s="25" t="s">
        <v>2863</v>
      </c>
      <c r="E7975" s="25" t="s">
        <v>54</v>
      </c>
      <c r="F7975" s="25" t="s">
        <v>9452</v>
      </c>
      <c r="G7975" s="25" t="s">
        <v>9435</v>
      </c>
      <c r="H7975" s="25" t="n">
        <v>1203</v>
      </c>
    </row>
    <row r="7976" customFormat="false" ht="15" hidden="false" customHeight="false" outlineLevel="0" collapsed="false">
      <c r="A7976" s="25" t="s">
        <v>1149</v>
      </c>
      <c r="B7976" s="25" t="s">
        <v>72</v>
      </c>
      <c r="C7976" s="25" t="s">
        <v>148</v>
      </c>
      <c r="D7976" s="25" t="s">
        <v>207</v>
      </c>
      <c r="E7976" s="25" t="s">
        <v>55</v>
      </c>
      <c r="F7976" s="25" t="s">
        <v>9452</v>
      </c>
      <c r="G7976" s="25" t="s">
        <v>9490</v>
      </c>
      <c r="H7976" s="25" t="n">
        <v>0</v>
      </c>
    </row>
    <row r="7977" customFormat="false" ht="15" hidden="false" customHeight="false" outlineLevel="0" collapsed="false">
      <c r="A7977" s="25" t="s">
        <v>3476</v>
      </c>
      <c r="B7977" s="25" t="s">
        <v>77</v>
      </c>
      <c r="C7977" s="25" t="s">
        <v>170</v>
      </c>
      <c r="D7977" s="25" t="s">
        <v>266</v>
      </c>
      <c r="E7977" s="25" t="s">
        <v>54</v>
      </c>
      <c r="F7977" s="25" t="s">
        <v>9452</v>
      </c>
      <c r="G7977" s="25" t="s">
        <v>9446</v>
      </c>
      <c r="H7977" s="25" t="n">
        <v>985</v>
      </c>
    </row>
    <row r="7978" customFormat="false" ht="15" hidden="false" customHeight="false" outlineLevel="0" collapsed="false">
      <c r="A7978" s="25" t="s">
        <v>3734</v>
      </c>
      <c r="B7978" s="25" t="s">
        <v>79</v>
      </c>
      <c r="C7978" s="25" t="s">
        <v>170</v>
      </c>
      <c r="D7978" s="25" t="s">
        <v>231</v>
      </c>
      <c r="E7978" s="25" t="s">
        <v>54</v>
      </c>
      <c r="F7978" s="25" t="s">
        <v>9452</v>
      </c>
      <c r="G7978" s="25" t="s">
        <v>9453</v>
      </c>
      <c r="H7978" s="25" t="n">
        <v>1133</v>
      </c>
    </row>
    <row r="7979" customFormat="false" ht="15" hidden="false" customHeight="false" outlineLevel="0" collapsed="false">
      <c r="A7979" s="25" t="s">
        <v>4612</v>
      </c>
      <c r="B7979" s="25" t="s">
        <v>86</v>
      </c>
      <c r="C7979" s="25" t="s">
        <v>148</v>
      </c>
      <c r="D7979" s="25" t="s">
        <v>445</v>
      </c>
      <c r="E7979" s="25" t="s">
        <v>54</v>
      </c>
      <c r="F7979" s="25" t="s">
        <v>9452</v>
      </c>
      <c r="G7979" s="25" t="s">
        <v>9500</v>
      </c>
      <c r="H7979" s="25" t="n">
        <v>56</v>
      </c>
    </row>
    <row r="7980" customFormat="false" ht="15" hidden="false" customHeight="false" outlineLevel="0" collapsed="false">
      <c r="A7980" s="25" t="s">
        <v>4729</v>
      </c>
      <c r="B7980" s="25" t="s">
        <v>90</v>
      </c>
      <c r="C7980" s="25" t="s">
        <v>170</v>
      </c>
      <c r="E7980" s="25" t="s">
        <v>56</v>
      </c>
      <c r="F7980" s="25" t="s">
        <v>9452</v>
      </c>
    </row>
    <row r="7981" customFormat="false" ht="15" hidden="false" customHeight="false" outlineLevel="0" collapsed="false">
      <c r="A7981" s="25" t="s">
        <v>4940</v>
      </c>
      <c r="B7981" s="25" t="s">
        <v>98</v>
      </c>
      <c r="C7981" s="25" t="s">
        <v>186</v>
      </c>
      <c r="E7981" s="25" t="s">
        <v>56</v>
      </c>
      <c r="F7981" s="25" t="s">
        <v>9432</v>
      </c>
    </row>
    <row r="7982" customFormat="false" ht="15" hidden="false" customHeight="false" outlineLevel="0" collapsed="false">
      <c r="A7982" s="25" t="s">
        <v>5817</v>
      </c>
      <c r="B7982" s="25" t="s">
        <v>96</v>
      </c>
      <c r="C7982" s="25" t="s">
        <v>186</v>
      </c>
      <c r="D7982" s="25" t="s">
        <v>1371</v>
      </c>
      <c r="E7982" s="25" t="s">
        <v>55</v>
      </c>
      <c r="F7982" s="25" t="s">
        <v>9432</v>
      </c>
      <c r="G7982" s="25" t="s">
        <v>9445</v>
      </c>
      <c r="H7982" s="25" t="n">
        <v>0</v>
      </c>
    </row>
    <row r="7983" customFormat="false" ht="15" hidden="false" customHeight="false" outlineLevel="0" collapsed="false">
      <c r="A7983" s="25" t="s">
        <v>4205</v>
      </c>
      <c r="B7983" s="25" t="s">
        <v>89</v>
      </c>
      <c r="C7983" s="25" t="s">
        <v>178</v>
      </c>
      <c r="D7983" s="25" t="s">
        <v>622</v>
      </c>
      <c r="E7983" s="25" t="s">
        <v>54</v>
      </c>
      <c r="F7983" s="25" t="s">
        <v>9432</v>
      </c>
      <c r="G7983" s="25" t="s">
        <v>9462</v>
      </c>
      <c r="H7983" s="25" t="n">
        <v>4884</v>
      </c>
    </row>
    <row r="7984" customFormat="false" ht="15" hidden="false" customHeight="false" outlineLevel="0" collapsed="false">
      <c r="A7984" s="25" t="s">
        <v>7621</v>
      </c>
      <c r="B7984" s="25" t="s">
        <v>112</v>
      </c>
      <c r="C7984" s="25" t="s">
        <v>186</v>
      </c>
      <c r="D7984" s="25" t="s">
        <v>494</v>
      </c>
      <c r="E7984" s="25" t="s">
        <v>54</v>
      </c>
      <c r="F7984" s="25" t="s">
        <v>9432</v>
      </c>
      <c r="G7984" s="25" t="s">
        <v>9466</v>
      </c>
      <c r="H7984" s="25" t="n">
        <v>443</v>
      </c>
    </row>
    <row r="7985" customFormat="false" ht="15" hidden="false" customHeight="false" outlineLevel="0" collapsed="false">
      <c r="A7985" s="25" t="s">
        <v>7975</v>
      </c>
      <c r="B7985" s="25" t="s">
        <v>114</v>
      </c>
      <c r="C7985" s="25" t="s">
        <v>186</v>
      </c>
      <c r="D7985" s="25" t="s">
        <v>868</v>
      </c>
      <c r="E7985" s="25" t="s">
        <v>54</v>
      </c>
      <c r="F7985" s="25" t="s">
        <v>9432</v>
      </c>
      <c r="G7985" s="25" t="s">
        <v>9455</v>
      </c>
      <c r="H7985" s="25" t="n">
        <v>562</v>
      </c>
    </row>
    <row r="7986" customFormat="false" ht="15" hidden="false" customHeight="false" outlineLevel="0" collapsed="false">
      <c r="A7986" s="25" t="s">
        <v>7976</v>
      </c>
      <c r="B7986" s="25" t="s">
        <v>114</v>
      </c>
      <c r="C7986" s="25" t="s">
        <v>186</v>
      </c>
      <c r="D7986" s="25" t="s">
        <v>417</v>
      </c>
      <c r="E7986" s="25" t="s">
        <v>54</v>
      </c>
      <c r="F7986" s="25" t="s">
        <v>9432</v>
      </c>
      <c r="G7986" s="25" t="s">
        <v>9460</v>
      </c>
      <c r="H7986" s="25" t="n">
        <v>437</v>
      </c>
    </row>
    <row r="7987" customFormat="false" ht="15" hidden="false" customHeight="false" outlineLevel="0" collapsed="false">
      <c r="A7987" s="25" t="s">
        <v>8405</v>
      </c>
      <c r="B7987" s="25" t="s">
        <v>113</v>
      </c>
      <c r="C7987" s="25" t="s">
        <v>160</v>
      </c>
      <c r="D7987" s="25" t="s">
        <v>5204</v>
      </c>
      <c r="E7987" s="25" t="s">
        <v>55</v>
      </c>
      <c r="F7987" s="25" t="s">
        <v>9432</v>
      </c>
      <c r="G7987" s="25" t="s">
        <v>9455</v>
      </c>
      <c r="H7987" s="25" t="n">
        <v>0</v>
      </c>
    </row>
    <row r="7988" customFormat="false" ht="15" hidden="false" customHeight="false" outlineLevel="0" collapsed="false">
      <c r="A7988" s="25" t="s">
        <v>8406</v>
      </c>
      <c r="B7988" s="25" t="s">
        <v>113</v>
      </c>
      <c r="C7988" s="25" t="s">
        <v>186</v>
      </c>
      <c r="D7988" s="25" t="s">
        <v>494</v>
      </c>
      <c r="E7988" s="25" t="s">
        <v>54</v>
      </c>
      <c r="F7988" s="25" t="s">
        <v>9432</v>
      </c>
      <c r="G7988" s="25" t="s">
        <v>9451</v>
      </c>
      <c r="H7988" s="25" t="n">
        <v>606</v>
      </c>
    </row>
    <row r="7989" customFormat="false" ht="15" hidden="false" customHeight="false" outlineLevel="0" collapsed="false">
      <c r="A7989" s="25" t="s">
        <v>6741</v>
      </c>
      <c r="B7989" s="25" t="s">
        <v>107</v>
      </c>
      <c r="C7989" s="25" t="s">
        <v>148</v>
      </c>
      <c r="D7989" s="25" t="s">
        <v>156</v>
      </c>
      <c r="E7989" s="25" t="s">
        <v>54</v>
      </c>
      <c r="F7989" s="25" t="s">
        <v>9432</v>
      </c>
      <c r="G7989" s="25" t="s">
        <v>9474</v>
      </c>
      <c r="H7989" s="25" t="n">
        <v>56</v>
      </c>
    </row>
    <row r="7990" customFormat="false" ht="15" hidden="false" customHeight="false" outlineLevel="0" collapsed="false">
      <c r="A7990" s="25" t="s">
        <v>8700</v>
      </c>
      <c r="B7990" s="25" t="s">
        <v>116</v>
      </c>
      <c r="C7990" s="25" t="s">
        <v>160</v>
      </c>
      <c r="D7990" s="25" t="s">
        <v>860</v>
      </c>
      <c r="E7990" s="25" t="s">
        <v>55</v>
      </c>
      <c r="F7990" s="25" t="s">
        <v>9432</v>
      </c>
      <c r="G7990" s="25" t="s">
        <v>9462</v>
      </c>
      <c r="H7990" s="25" t="n">
        <v>0</v>
      </c>
    </row>
    <row r="7991" customFormat="false" ht="15" hidden="false" customHeight="false" outlineLevel="0" collapsed="false">
      <c r="A7991" s="25" t="s">
        <v>1425</v>
      </c>
      <c r="B7991" s="25" t="s">
        <v>73</v>
      </c>
      <c r="C7991" s="25" t="s">
        <v>148</v>
      </c>
      <c r="D7991" s="25" t="s">
        <v>266</v>
      </c>
      <c r="E7991" s="25" t="s">
        <v>54</v>
      </c>
      <c r="F7991" s="25" t="s">
        <v>9432</v>
      </c>
      <c r="G7991" s="25" t="s">
        <v>9460</v>
      </c>
      <c r="H7991" s="25" t="n">
        <v>54</v>
      </c>
    </row>
    <row r="7992" customFormat="false" ht="15" hidden="false" customHeight="false" outlineLevel="0" collapsed="false">
      <c r="A7992" s="25" t="s">
        <v>7351</v>
      </c>
      <c r="B7992" s="25" t="s">
        <v>104</v>
      </c>
      <c r="C7992" s="25" t="s">
        <v>9107</v>
      </c>
      <c r="E7992" s="25" t="s">
        <v>56</v>
      </c>
      <c r="F7992" s="25" t="s">
        <v>9432</v>
      </c>
    </row>
    <row r="7993" customFormat="false" ht="15" hidden="false" customHeight="false" outlineLevel="0" collapsed="false">
      <c r="A7993" s="25" t="s">
        <v>4730</v>
      </c>
      <c r="B7993" s="25" t="s">
        <v>90</v>
      </c>
      <c r="C7993" s="25" t="s">
        <v>9107</v>
      </c>
      <c r="D7993" s="25" t="s">
        <v>193</v>
      </c>
      <c r="E7993" s="25" t="s">
        <v>55</v>
      </c>
      <c r="F7993" s="25" t="s">
        <v>9432</v>
      </c>
      <c r="G7993" s="25" t="s">
        <v>9455</v>
      </c>
      <c r="H7993" s="25" t="n">
        <v>0</v>
      </c>
    </row>
    <row r="7994" customFormat="false" ht="15" hidden="false" customHeight="false" outlineLevel="0" collapsed="false">
      <c r="A7994" s="25" t="s">
        <v>4074</v>
      </c>
      <c r="B7994" s="25" t="s">
        <v>87</v>
      </c>
      <c r="C7994" s="25" t="s">
        <v>186</v>
      </c>
      <c r="D7994" s="25" t="s">
        <v>193</v>
      </c>
      <c r="E7994" s="25" t="s">
        <v>54</v>
      </c>
      <c r="F7994" s="25" t="s">
        <v>9459</v>
      </c>
      <c r="G7994" s="25" t="s">
        <v>9454</v>
      </c>
      <c r="H7994" s="25" t="n">
        <v>577</v>
      </c>
    </row>
    <row r="7995" customFormat="false" ht="15" hidden="false" customHeight="false" outlineLevel="0" collapsed="false">
      <c r="A7995" s="25" t="s">
        <v>5549</v>
      </c>
      <c r="B7995" s="25" t="s">
        <v>94</v>
      </c>
      <c r="C7995" s="25" t="s">
        <v>170</v>
      </c>
      <c r="D7995" s="25" t="s">
        <v>1347</v>
      </c>
      <c r="E7995" s="25" t="s">
        <v>55</v>
      </c>
      <c r="F7995" s="25" t="s">
        <v>9459</v>
      </c>
      <c r="G7995" s="25" t="s">
        <v>9489</v>
      </c>
      <c r="H7995" s="25" t="n">
        <v>0</v>
      </c>
    </row>
    <row r="7996" customFormat="false" ht="15" hidden="false" customHeight="false" outlineLevel="0" collapsed="false">
      <c r="A7996" s="25" t="s">
        <v>2457</v>
      </c>
      <c r="B7996" s="25" t="s">
        <v>80</v>
      </c>
      <c r="C7996" s="25" t="s">
        <v>9107</v>
      </c>
      <c r="D7996" s="25" t="s">
        <v>145</v>
      </c>
      <c r="E7996" s="25" t="s">
        <v>54</v>
      </c>
      <c r="F7996" s="25" t="s">
        <v>9459</v>
      </c>
      <c r="G7996" s="25" t="s">
        <v>9453</v>
      </c>
      <c r="H7996" s="25" t="n">
        <v>4480</v>
      </c>
    </row>
    <row r="7997" customFormat="false" ht="15" hidden="false" customHeight="false" outlineLevel="0" collapsed="false">
      <c r="A7997" s="25" t="s">
        <v>8407</v>
      </c>
      <c r="B7997" s="25" t="s">
        <v>113</v>
      </c>
      <c r="C7997" s="25" t="s">
        <v>178</v>
      </c>
      <c r="D7997" s="25" t="s">
        <v>1778</v>
      </c>
      <c r="E7997" s="25" t="s">
        <v>54</v>
      </c>
      <c r="F7997" s="25" t="s">
        <v>9459</v>
      </c>
      <c r="G7997" s="25" t="s">
        <v>9480</v>
      </c>
      <c r="H7997" s="25" t="n">
        <v>6299</v>
      </c>
    </row>
    <row r="7998" customFormat="false" ht="15" hidden="false" customHeight="false" outlineLevel="0" collapsed="false">
      <c r="A7998" s="25" t="s">
        <v>8408</v>
      </c>
      <c r="B7998" s="25" t="s">
        <v>113</v>
      </c>
      <c r="C7998" s="25" t="s">
        <v>9107</v>
      </c>
      <c r="D7998" s="25" t="s">
        <v>218</v>
      </c>
      <c r="E7998" s="25" t="s">
        <v>54</v>
      </c>
      <c r="F7998" s="25" t="s">
        <v>9459</v>
      </c>
      <c r="G7998" s="25" t="s">
        <v>9463</v>
      </c>
      <c r="H7998" s="25" t="n">
        <v>4673</v>
      </c>
    </row>
    <row r="7999" customFormat="false" ht="15" hidden="false" customHeight="false" outlineLevel="0" collapsed="false">
      <c r="A7999" s="25" t="s">
        <v>6742</v>
      </c>
      <c r="B7999" s="25" t="s">
        <v>107</v>
      </c>
      <c r="C7999" s="25" t="s">
        <v>2445</v>
      </c>
      <c r="D7999" s="25" t="s">
        <v>1351</v>
      </c>
      <c r="E7999" s="25" t="s">
        <v>55</v>
      </c>
      <c r="F7999" s="25" t="s">
        <v>9459</v>
      </c>
      <c r="G7999" s="25" t="s">
        <v>9469</v>
      </c>
      <c r="H7999" s="25" t="n">
        <v>0</v>
      </c>
    </row>
    <row r="8000" customFormat="false" ht="15" hidden="false" customHeight="false" outlineLevel="0" collapsed="false">
      <c r="A8000" s="25" t="s">
        <v>6059</v>
      </c>
      <c r="B8000" s="25" t="s">
        <v>97</v>
      </c>
      <c r="C8000" s="25" t="s">
        <v>178</v>
      </c>
      <c r="D8000" s="25" t="s">
        <v>1640</v>
      </c>
      <c r="E8000" s="25" t="s">
        <v>54</v>
      </c>
      <c r="F8000" s="25" t="s">
        <v>9459</v>
      </c>
      <c r="G8000" s="25" t="s">
        <v>9497</v>
      </c>
      <c r="H8000" s="25" t="n">
        <v>4659</v>
      </c>
    </row>
    <row r="8001" customFormat="false" ht="15" hidden="false" customHeight="false" outlineLevel="0" collapsed="false">
      <c r="A8001" s="25" t="s">
        <v>6906</v>
      </c>
      <c r="B8001" s="25" t="s">
        <v>105</v>
      </c>
      <c r="C8001" s="25" t="s">
        <v>148</v>
      </c>
      <c r="E8001" s="25" t="s">
        <v>56</v>
      </c>
      <c r="F8001" s="25" t="s">
        <v>9459</v>
      </c>
    </row>
    <row r="8002" customFormat="false" ht="15" hidden="false" customHeight="false" outlineLevel="0" collapsed="false">
      <c r="A8002" s="25" t="s">
        <v>4075</v>
      </c>
      <c r="B8002" s="25" t="s">
        <v>87</v>
      </c>
      <c r="C8002" s="25" t="s">
        <v>170</v>
      </c>
      <c r="D8002" s="25" t="s">
        <v>1189</v>
      </c>
      <c r="E8002" s="25" t="s">
        <v>54</v>
      </c>
      <c r="F8002" s="25" t="s">
        <v>9435</v>
      </c>
      <c r="G8002" s="25" t="s">
        <v>9453</v>
      </c>
      <c r="H8002" s="25" t="n">
        <v>1180</v>
      </c>
    </row>
    <row r="8003" customFormat="false" ht="15" hidden="false" customHeight="false" outlineLevel="0" collapsed="false">
      <c r="A8003" s="25" t="s">
        <v>2458</v>
      </c>
      <c r="B8003" s="25" t="s">
        <v>80</v>
      </c>
      <c r="C8003" s="25" t="s">
        <v>178</v>
      </c>
      <c r="D8003" s="25" t="s">
        <v>173</v>
      </c>
      <c r="E8003" s="25" t="s">
        <v>55</v>
      </c>
      <c r="F8003" s="25" t="s">
        <v>9435</v>
      </c>
      <c r="G8003" s="25" t="s">
        <v>9451</v>
      </c>
      <c r="H8003" s="25" t="n">
        <v>0</v>
      </c>
    </row>
    <row r="8004" customFormat="false" ht="15" hidden="false" customHeight="false" outlineLevel="0" collapsed="false">
      <c r="A8004" s="25" t="s">
        <v>5818</v>
      </c>
      <c r="B8004" s="25" t="s">
        <v>96</v>
      </c>
      <c r="C8004" s="25" t="s">
        <v>170</v>
      </c>
      <c r="D8004" s="25" t="s">
        <v>1795</v>
      </c>
      <c r="E8004" s="25" t="s">
        <v>55</v>
      </c>
      <c r="F8004" s="25" t="s">
        <v>9435</v>
      </c>
      <c r="G8004" s="25" t="s">
        <v>9454</v>
      </c>
      <c r="H8004" s="25" t="n">
        <v>0</v>
      </c>
    </row>
    <row r="8005" customFormat="false" ht="15" hidden="false" customHeight="false" outlineLevel="0" collapsed="false">
      <c r="A8005" s="25" t="s">
        <v>3197</v>
      </c>
      <c r="B8005" s="25" t="s">
        <v>76</v>
      </c>
      <c r="C8005" s="25" t="s">
        <v>148</v>
      </c>
      <c r="D8005" s="25" t="s">
        <v>162</v>
      </c>
      <c r="E8005" s="25" t="s">
        <v>54</v>
      </c>
      <c r="F8005" s="25" t="s">
        <v>9435</v>
      </c>
      <c r="G8005" s="25" t="s">
        <v>9465</v>
      </c>
      <c r="H8005" s="25" t="n">
        <v>57</v>
      </c>
    </row>
    <row r="8006" customFormat="false" ht="15" hidden="false" customHeight="false" outlineLevel="0" collapsed="false">
      <c r="A8006" s="25" t="s">
        <v>3477</v>
      </c>
      <c r="B8006" s="25" t="s">
        <v>77</v>
      </c>
      <c r="C8006" s="25" t="s">
        <v>178</v>
      </c>
      <c r="D8006" s="25" t="s">
        <v>251</v>
      </c>
      <c r="E8006" s="25" t="s">
        <v>55</v>
      </c>
      <c r="F8006" s="25" t="s">
        <v>9435</v>
      </c>
      <c r="G8006" s="25" t="s">
        <v>9466</v>
      </c>
      <c r="H8006" s="25" t="n">
        <v>0</v>
      </c>
    </row>
    <row r="8007" customFormat="false" ht="15" hidden="false" customHeight="false" outlineLevel="0" collapsed="false">
      <c r="A8007" s="25" t="s">
        <v>3735</v>
      </c>
      <c r="B8007" s="25" t="s">
        <v>79</v>
      </c>
      <c r="C8007" s="25" t="s">
        <v>170</v>
      </c>
      <c r="D8007" s="25" t="s">
        <v>248</v>
      </c>
      <c r="E8007" s="25" t="s">
        <v>55</v>
      </c>
      <c r="F8007" s="25" t="s">
        <v>9435</v>
      </c>
      <c r="G8007" s="25" t="s">
        <v>9466</v>
      </c>
      <c r="H8007" s="25" t="n">
        <v>0</v>
      </c>
    </row>
    <row r="8008" customFormat="false" ht="15" hidden="false" customHeight="false" outlineLevel="0" collapsed="false">
      <c r="A8008" s="25" t="s">
        <v>1765</v>
      </c>
      <c r="B8008" s="25" t="s">
        <v>71</v>
      </c>
      <c r="C8008" s="25" t="s">
        <v>148</v>
      </c>
      <c r="D8008" s="25" t="s">
        <v>191</v>
      </c>
      <c r="E8008" s="25" t="s">
        <v>54</v>
      </c>
      <c r="F8008" s="25" t="s">
        <v>9435</v>
      </c>
      <c r="G8008" s="25" t="s">
        <v>9470</v>
      </c>
      <c r="H8008" s="25" t="n">
        <v>48</v>
      </c>
    </row>
    <row r="8009" customFormat="false" ht="15" hidden="false" customHeight="false" outlineLevel="0" collapsed="false">
      <c r="A8009" s="25" t="s">
        <v>4613</v>
      </c>
      <c r="B8009" s="25" t="s">
        <v>86</v>
      </c>
      <c r="C8009" s="25" t="s">
        <v>148</v>
      </c>
      <c r="D8009" s="25" t="s">
        <v>663</v>
      </c>
      <c r="E8009" s="25" t="s">
        <v>54</v>
      </c>
      <c r="F8009" s="25" t="s">
        <v>9435</v>
      </c>
      <c r="G8009" s="25" t="s">
        <v>9445</v>
      </c>
      <c r="H8009" s="25" t="n">
        <v>51</v>
      </c>
    </row>
    <row r="8010" customFormat="false" ht="15" hidden="false" customHeight="false" outlineLevel="0" collapsed="false">
      <c r="A8010" s="25" t="s">
        <v>594</v>
      </c>
      <c r="B8010" s="25" t="s">
        <v>69</v>
      </c>
      <c r="C8010" s="25" t="s">
        <v>148</v>
      </c>
      <c r="D8010" s="25" t="s">
        <v>169</v>
      </c>
      <c r="E8010" s="25" t="s">
        <v>55</v>
      </c>
      <c r="F8010" s="25" t="s">
        <v>9456</v>
      </c>
      <c r="G8010" s="25" t="s">
        <v>9481</v>
      </c>
      <c r="H8010" s="25" t="n">
        <v>0</v>
      </c>
    </row>
    <row r="8011" customFormat="false" ht="15" hidden="false" customHeight="false" outlineLevel="0" collapsed="false">
      <c r="A8011" s="25" t="s">
        <v>4076</v>
      </c>
      <c r="B8011" s="25" t="s">
        <v>87</v>
      </c>
      <c r="C8011" s="25" t="s">
        <v>170</v>
      </c>
      <c r="D8011" s="25" t="s">
        <v>1049</v>
      </c>
      <c r="E8011" s="25" t="s">
        <v>54</v>
      </c>
      <c r="F8011" s="25" t="s">
        <v>9456</v>
      </c>
      <c r="G8011" s="25" t="s">
        <v>9445</v>
      </c>
      <c r="H8011" s="25" t="n">
        <v>1138</v>
      </c>
    </row>
    <row r="8012" customFormat="false" ht="15" hidden="false" customHeight="false" outlineLevel="0" collapsed="false">
      <c r="A8012" s="25" t="s">
        <v>2459</v>
      </c>
      <c r="B8012" s="25" t="s">
        <v>80</v>
      </c>
      <c r="C8012" s="25" t="s">
        <v>148</v>
      </c>
      <c r="D8012" s="25" t="s">
        <v>225</v>
      </c>
      <c r="E8012" s="25" t="s">
        <v>54</v>
      </c>
      <c r="F8012" s="25" t="s">
        <v>9456</v>
      </c>
      <c r="G8012" s="25" t="s">
        <v>9486</v>
      </c>
      <c r="H8012" s="25" t="n">
        <v>49</v>
      </c>
    </row>
    <row r="8013" customFormat="false" ht="15" hidden="false" customHeight="false" outlineLevel="0" collapsed="false">
      <c r="A8013" s="25" t="s">
        <v>4206</v>
      </c>
      <c r="B8013" s="25" t="s">
        <v>89</v>
      </c>
      <c r="C8013" s="25" t="s">
        <v>160</v>
      </c>
      <c r="D8013" s="25" t="s">
        <v>622</v>
      </c>
      <c r="E8013" s="25" t="s">
        <v>55</v>
      </c>
      <c r="F8013" s="25" t="s">
        <v>9456</v>
      </c>
      <c r="G8013" s="25" t="s">
        <v>9460</v>
      </c>
      <c r="H8013" s="25" t="n">
        <v>0</v>
      </c>
    </row>
    <row r="8014" customFormat="false" ht="15" hidden="false" customHeight="false" outlineLevel="0" collapsed="false">
      <c r="A8014" s="25" t="s">
        <v>2846</v>
      </c>
      <c r="B8014" s="25" t="s">
        <v>78</v>
      </c>
      <c r="C8014" s="25" t="s">
        <v>186</v>
      </c>
      <c r="D8014" s="25" t="s">
        <v>248</v>
      </c>
      <c r="E8014" s="25" t="s">
        <v>54</v>
      </c>
      <c r="F8014" s="25" t="s">
        <v>9456</v>
      </c>
      <c r="G8014" s="25" t="s">
        <v>9495</v>
      </c>
      <c r="H8014" s="25" t="n">
        <v>650</v>
      </c>
    </row>
    <row r="8015" customFormat="false" ht="15" hidden="false" customHeight="false" outlineLevel="0" collapsed="false">
      <c r="A8015" s="25" t="s">
        <v>8409</v>
      </c>
      <c r="B8015" s="25" t="s">
        <v>113</v>
      </c>
      <c r="C8015" s="25" t="s">
        <v>186</v>
      </c>
      <c r="D8015" s="25" t="s">
        <v>1778</v>
      </c>
      <c r="E8015" s="25" t="s">
        <v>54</v>
      </c>
      <c r="F8015" s="25" t="s">
        <v>9456</v>
      </c>
      <c r="G8015" s="25" t="s">
        <v>9497</v>
      </c>
      <c r="H8015" s="25" t="n">
        <v>470</v>
      </c>
    </row>
    <row r="8016" customFormat="false" ht="15" hidden="false" customHeight="false" outlineLevel="0" collapsed="false">
      <c r="A8016" s="25" t="s">
        <v>1150</v>
      </c>
      <c r="B8016" s="25" t="s">
        <v>72</v>
      </c>
      <c r="C8016" s="25" t="s">
        <v>186</v>
      </c>
      <c r="D8016" s="25" t="s">
        <v>180</v>
      </c>
      <c r="E8016" s="25" t="s">
        <v>54</v>
      </c>
      <c r="F8016" s="25" t="s">
        <v>9456</v>
      </c>
      <c r="G8016" s="25" t="s">
        <v>9496</v>
      </c>
      <c r="H8016" s="25" t="n">
        <v>567</v>
      </c>
    </row>
    <row r="8017" customFormat="false" ht="15" hidden="false" customHeight="false" outlineLevel="0" collapsed="false">
      <c r="A8017" s="25" t="s">
        <v>6743</v>
      </c>
      <c r="B8017" s="25" t="s">
        <v>107</v>
      </c>
      <c r="C8017" s="25" t="s">
        <v>160</v>
      </c>
      <c r="D8017" s="25" t="s">
        <v>2754</v>
      </c>
      <c r="E8017" s="25" t="s">
        <v>54</v>
      </c>
      <c r="F8017" s="25" t="s">
        <v>9456</v>
      </c>
      <c r="G8017" s="25" t="s">
        <v>9492</v>
      </c>
      <c r="H8017" s="25" t="n">
        <v>3836</v>
      </c>
    </row>
    <row r="8018" customFormat="false" ht="15" hidden="false" customHeight="false" outlineLevel="0" collapsed="false">
      <c r="A8018" s="25" t="s">
        <v>3478</v>
      </c>
      <c r="B8018" s="25" t="s">
        <v>77</v>
      </c>
      <c r="C8018" s="25" t="s">
        <v>178</v>
      </c>
      <c r="D8018" s="25" t="s">
        <v>245</v>
      </c>
      <c r="E8018" s="25" t="s">
        <v>54</v>
      </c>
      <c r="F8018" s="25" t="s">
        <v>9456</v>
      </c>
      <c r="G8018" s="25" t="s">
        <v>9451</v>
      </c>
      <c r="H8018" s="25" t="n">
        <v>5916</v>
      </c>
    </row>
    <row r="8019" customFormat="false" ht="15" hidden="false" customHeight="false" outlineLevel="0" collapsed="false">
      <c r="A8019" s="25" t="s">
        <v>8701</v>
      </c>
      <c r="B8019" s="25" t="s">
        <v>116</v>
      </c>
      <c r="C8019" s="25" t="s">
        <v>170</v>
      </c>
      <c r="D8019" s="25" t="s">
        <v>3075</v>
      </c>
      <c r="E8019" s="25" t="s">
        <v>54</v>
      </c>
      <c r="F8019" s="25" t="s">
        <v>9456</v>
      </c>
      <c r="G8019" s="25" t="s">
        <v>9466</v>
      </c>
      <c r="H8019" s="25" t="n">
        <v>938</v>
      </c>
    </row>
    <row r="8020" customFormat="false" ht="15" hidden="false" customHeight="false" outlineLevel="0" collapsed="false">
      <c r="A8020" s="25" t="s">
        <v>8702</v>
      </c>
      <c r="B8020" s="25" t="s">
        <v>116</v>
      </c>
      <c r="C8020" s="25" t="s">
        <v>170</v>
      </c>
      <c r="D8020" s="25" t="s">
        <v>494</v>
      </c>
      <c r="E8020" s="25" t="s">
        <v>54</v>
      </c>
      <c r="F8020" s="25" t="s">
        <v>9456</v>
      </c>
      <c r="G8020" s="25" t="s">
        <v>9450</v>
      </c>
      <c r="H8020" s="25" t="n">
        <v>1124</v>
      </c>
    </row>
    <row r="8021" customFormat="false" ht="15" hidden="false" customHeight="false" outlineLevel="0" collapsed="false">
      <c r="A8021" s="25" t="s">
        <v>1766</v>
      </c>
      <c r="B8021" s="25" t="s">
        <v>71</v>
      </c>
      <c r="C8021" s="25" t="s">
        <v>148</v>
      </c>
      <c r="D8021" s="25" t="s">
        <v>154</v>
      </c>
      <c r="E8021" s="25" t="s">
        <v>54</v>
      </c>
      <c r="F8021" s="25" t="s">
        <v>9456</v>
      </c>
      <c r="G8021" s="25" t="s">
        <v>9463</v>
      </c>
      <c r="H8021" s="25" t="n">
        <v>61</v>
      </c>
    </row>
    <row r="8022" customFormat="false" ht="15" hidden="false" customHeight="false" outlineLevel="0" collapsed="false">
      <c r="A8022" s="25" t="s">
        <v>7352</v>
      </c>
      <c r="B8022" s="25" t="s">
        <v>104</v>
      </c>
      <c r="C8022" s="25" t="s">
        <v>148</v>
      </c>
      <c r="D8022" s="25" t="s">
        <v>2484</v>
      </c>
      <c r="E8022" s="25" t="s">
        <v>55</v>
      </c>
      <c r="F8022" s="25" t="s">
        <v>9456</v>
      </c>
      <c r="G8022" s="25" t="s">
        <v>9491</v>
      </c>
      <c r="H8022" s="25" t="n">
        <v>0</v>
      </c>
    </row>
    <row r="8023" customFormat="false" ht="15" hidden="false" customHeight="false" outlineLevel="0" collapsed="false">
      <c r="A8023" s="25" t="s">
        <v>4731</v>
      </c>
      <c r="B8023" s="25" t="s">
        <v>90</v>
      </c>
      <c r="C8023" s="25" t="s">
        <v>160</v>
      </c>
      <c r="D8023" s="25" t="s">
        <v>1671</v>
      </c>
      <c r="E8023" s="25" t="s">
        <v>54</v>
      </c>
      <c r="F8023" s="25" t="s">
        <v>9456</v>
      </c>
      <c r="G8023" s="25" t="s">
        <v>9457</v>
      </c>
      <c r="H8023" s="25" t="n">
        <v>4011</v>
      </c>
    </row>
    <row r="8024" customFormat="false" ht="15" hidden="false" customHeight="false" outlineLevel="0" collapsed="false">
      <c r="A8024" s="25" t="s">
        <v>9051</v>
      </c>
      <c r="B8024" s="25" t="s">
        <v>115</v>
      </c>
      <c r="C8024" s="25" t="s">
        <v>170</v>
      </c>
      <c r="D8024" s="25" t="s">
        <v>428</v>
      </c>
      <c r="E8024" s="25" t="s">
        <v>55</v>
      </c>
      <c r="F8024" s="25" t="s">
        <v>9456</v>
      </c>
      <c r="G8024" s="25" t="s">
        <v>9450</v>
      </c>
      <c r="H8024" s="25" t="n">
        <v>0</v>
      </c>
    </row>
    <row r="8025" customFormat="false" ht="15" hidden="false" customHeight="false" outlineLevel="0" collapsed="false">
      <c r="A8025" s="25" t="s">
        <v>9052</v>
      </c>
      <c r="B8025" s="25" t="s">
        <v>115</v>
      </c>
      <c r="C8025" s="25" t="s">
        <v>9107</v>
      </c>
      <c r="D8025" s="25" t="s">
        <v>478</v>
      </c>
      <c r="E8025" s="25" t="s">
        <v>54</v>
      </c>
      <c r="F8025" s="25" t="s">
        <v>9456</v>
      </c>
      <c r="G8025" s="25" t="s">
        <v>9446</v>
      </c>
      <c r="H8025" s="25" t="n">
        <v>5144</v>
      </c>
    </row>
    <row r="8026" customFormat="false" ht="15" hidden="false" customHeight="false" outlineLevel="0" collapsed="false">
      <c r="A8026" s="25" t="s">
        <v>4941</v>
      </c>
      <c r="B8026" s="25" t="s">
        <v>98</v>
      </c>
      <c r="C8026" s="25" t="s">
        <v>186</v>
      </c>
      <c r="D8026" s="25" t="s">
        <v>3373</v>
      </c>
      <c r="E8026" s="25" t="s">
        <v>54</v>
      </c>
      <c r="F8026" s="25" t="s">
        <v>9445</v>
      </c>
      <c r="G8026" s="25" t="s">
        <v>9478</v>
      </c>
      <c r="H8026" s="25" t="n">
        <v>493</v>
      </c>
    </row>
    <row r="8027" customFormat="false" ht="15" hidden="false" customHeight="false" outlineLevel="0" collapsed="false">
      <c r="A8027" s="25" t="s">
        <v>5285</v>
      </c>
      <c r="B8027" s="25" t="s">
        <v>95</v>
      </c>
      <c r="C8027" s="25" t="s">
        <v>186</v>
      </c>
      <c r="D8027" s="25" t="s">
        <v>1189</v>
      </c>
      <c r="E8027" s="25" t="s">
        <v>55</v>
      </c>
      <c r="F8027" s="25" t="s">
        <v>9445</v>
      </c>
      <c r="G8027" s="25" t="s">
        <v>9455</v>
      </c>
      <c r="H8027" s="25" t="n">
        <v>0</v>
      </c>
    </row>
    <row r="8028" customFormat="false" ht="15" hidden="false" customHeight="false" outlineLevel="0" collapsed="false">
      <c r="A8028" s="25" t="s">
        <v>5550</v>
      </c>
      <c r="B8028" s="25" t="s">
        <v>94</v>
      </c>
      <c r="C8028" s="25" t="s">
        <v>170</v>
      </c>
      <c r="D8028" s="25" t="s">
        <v>1189</v>
      </c>
      <c r="E8028" s="25" t="s">
        <v>54</v>
      </c>
      <c r="F8028" s="25" t="s">
        <v>9445</v>
      </c>
      <c r="G8028" s="25" t="s">
        <v>9453</v>
      </c>
      <c r="H8028" s="25" t="n">
        <v>1224</v>
      </c>
    </row>
    <row r="8029" customFormat="false" ht="15" hidden="false" customHeight="false" outlineLevel="0" collapsed="false">
      <c r="A8029" s="25" t="s">
        <v>3198</v>
      </c>
      <c r="B8029" s="25" t="s">
        <v>76</v>
      </c>
      <c r="C8029" s="25" t="s">
        <v>186</v>
      </c>
      <c r="D8029" s="25" t="s">
        <v>180</v>
      </c>
      <c r="E8029" s="25" t="s">
        <v>55</v>
      </c>
      <c r="F8029" s="25" t="s">
        <v>9445</v>
      </c>
      <c r="G8029" s="25" t="s">
        <v>9460</v>
      </c>
      <c r="H8029" s="25" t="n">
        <v>0</v>
      </c>
    </row>
    <row r="8030" customFormat="false" ht="15" hidden="false" customHeight="false" outlineLevel="0" collapsed="false">
      <c r="A8030" s="25" t="s">
        <v>7977</v>
      </c>
      <c r="B8030" s="25" t="s">
        <v>114</v>
      </c>
      <c r="C8030" s="25" t="s">
        <v>186</v>
      </c>
      <c r="D8030" s="25" t="s">
        <v>1158</v>
      </c>
      <c r="E8030" s="25" t="s">
        <v>55</v>
      </c>
      <c r="F8030" s="25" t="s">
        <v>9445</v>
      </c>
      <c r="G8030" s="25" t="s">
        <v>9451</v>
      </c>
      <c r="H8030" s="25" t="n">
        <v>0</v>
      </c>
    </row>
    <row r="8031" customFormat="false" ht="15" hidden="false" customHeight="false" outlineLevel="0" collapsed="false">
      <c r="A8031" s="25" t="s">
        <v>7978</v>
      </c>
      <c r="B8031" s="25" t="s">
        <v>114</v>
      </c>
      <c r="C8031" s="25" t="s">
        <v>9107</v>
      </c>
      <c r="D8031" s="25" t="s">
        <v>195</v>
      </c>
      <c r="E8031" s="25" t="s">
        <v>55</v>
      </c>
      <c r="F8031" s="25" t="s">
        <v>9445</v>
      </c>
      <c r="G8031" s="25" t="s">
        <v>9487</v>
      </c>
      <c r="H8031" s="25" t="n">
        <v>0</v>
      </c>
    </row>
    <row r="8032" customFormat="false" ht="15" hidden="false" customHeight="false" outlineLevel="0" collapsed="false">
      <c r="A8032" s="25" t="s">
        <v>1151</v>
      </c>
      <c r="B8032" s="25" t="s">
        <v>72</v>
      </c>
      <c r="C8032" s="25" t="s">
        <v>186</v>
      </c>
      <c r="D8032" s="25" t="s">
        <v>225</v>
      </c>
      <c r="E8032" s="25" t="s">
        <v>55</v>
      </c>
      <c r="F8032" s="25" t="s">
        <v>9445</v>
      </c>
      <c r="G8032" s="25" t="s">
        <v>9457</v>
      </c>
      <c r="H8032" s="25" t="n">
        <v>0</v>
      </c>
    </row>
    <row r="8033" customFormat="false" ht="15" hidden="false" customHeight="false" outlineLevel="0" collapsed="false">
      <c r="A8033" s="25" t="s">
        <v>8703</v>
      </c>
      <c r="B8033" s="25" t="s">
        <v>116</v>
      </c>
      <c r="C8033" s="25" t="s">
        <v>170</v>
      </c>
      <c r="E8033" s="25" t="s">
        <v>56</v>
      </c>
      <c r="F8033" s="25" t="s">
        <v>9445</v>
      </c>
    </row>
    <row r="8034" customFormat="false" ht="15" hidden="false" customHeight="false" outlineLevel="0" collapsed="false">
      <c r="A8034" s="25" t="s">
        <v>595</v>
      </c>
      <c r="B8034" s="25" t="s">
        <v>69</v>
      </c>
      <c r="C8034" s="25" t="s">
        <v>178</v>
      </c>
      <c r="D8034" s="25" t="s">
        <v>162</v>
      </c>
      <c r="E8034" s="25" t="s">
        <v>54</v>
      </c>
      <c r="F8034" s="25" t="s">
        <v>9451</v>
      </c>
      <c r="G8034" s="25" t="s">
        <v>9450</v>
      </c>
      <c r="H8034" s="25" t="n">
        <v>5276</v>
      </c>
    </row>
    <row r="8035" customFormat="false" ht="15" hidden="false" customHeight="false" outlineLevel="0" collapsed="false">
      <c r="A8035" s="25" t="s">
        <v>5551</v>
      </c>
      <c r="B8035" s="25" t="s">
        <v>94</v>
      </c>
      <c r="C8035" s="25" t="s">
        <v>170</v>
      </c>
      <c r="D8035" s="25" t="s">
        <v>210</v>
      </c>
      <c r="E8035" s="25" t="s">
        <v>56</v>
      </c>
      <c r="F8035" s="25" t="s">
        <v>9451</v>
      </c>
    </row>
    <row r="8036" customFormat="false" ht="15" hidden="false" customHeight="false" outlineLevel="0" collapsed="false">
      <c r="A8036" s="25" t="s">
        <v>4207</v>
      </c>
      <c r="B8036" s="25" t="s">
        <v>89</v>
      </c>
      <c r="C8036" s="25" t="s">
        <v>178</v>
      </c>
      <c r="D8036" s="25" t="s">
        <v>663</v>
      </c>
      <c r="E8036" s="25" t="s">
        <v>55</v>
      </c>
      <c r="F8036" s="25" t="s">
        <v>9451</v>
      </c>
      <c r="G8036" s="25" t="s">
        <v>9485</v>
      </c>
      <c r="H8036" s="25" t="n">
        <v>0</v>
      </c>
    </row>
    <row r="8037" customFormat="false" ht="15" hidden="false" customHeight="false" outlineLevel="0" collapsed="false">
      <c r="A8037" s="25" t="s">
        <v>2847</v>
      </c>
      <c r="B8037" s="25" t="s">
        <v>78</v>
      </c>
      <c r="C8037" s="25" t="s">
        <v>170</v>
      </c>
      <c r="D8037" s="25" t="s">
        <v>207</v>
      </c>
      <c r="E8037" s="25" t="s">
        <v>55</v>
      </c>
      <c r="F8037" s="25" t="s">
        <v>9451</v>
      </c>
      <c r="G8037" s="25" t="s">
        <v>9453</v>
      </c>
      <c r="H8037" s="25" t="n">
        <v>0</v>
      </c>
    </row>
    <row r="8038" customFormat="false" ht="15" hidden="false" customHeight="false" outlineLevel="0" collapsed="false">
      <c r="A8038" s="25" t="s">
        <v>6439</v>
      </c>
      <c r="B8038" s="25" t="s">
        <v>106</v>
      </c>
      <c r="C8038" s="25" t="s">
        <v>160</v>
      </c>
      <c r="D8038" s="25" t="s">
        <v>444</v>
      </c>
      <c r="E8038" s="25" t="s">
        <v>55</v>
      </c>
      <c r="F8038" s="25" t="s">
        <v>9451</v>
      </c>
      <c r="G8038" s="25" t="s">
        <v>9455</v>
      </c>
      <c r="H8038" s="25" t="n">
        <v>0</v>
      </c>
    </row>
    <row r="8039" customFormat="false" ht="15" hidden="false" customHeight="false" outlineLevel="0" collapsed="false">
      <c r="A8039" s="25" t="s">
        <v>7622</v>
      </c>
      <c r="B8039" s="25" t="s">
        <v>112</v>
      </c>
      <c r="C8039" s="25" t="s">
        <v>186</v>
      </c>
      <c r="D8039" s="25" t="s">
        <v>2739</v>
      </c>
      <c r="E8039" s="25" t="s">
        <v>55</v>
      </c>
      <c r="F8039" s="25" t="s">
        <v>9451</v>
      </c>
      <c r="G8039" s="25" t="s">
        <v>9489</v>
      </c>
      <c r="H8039" s="25" t="n">
        <v>0</v>
      </c>
    </row>
    <row r="8040" customFormat="false" ht="15" hidden="false" customHeight="false" outlineLevel="0" collapsed="false">
      <c r="A8040" s="25" t="s">
        <v>3479</v>
      </c>
      <c r="B8040" s="25" t="s">
        <v>77</v>
      </c>
      <c r="C8040" s="25" t="s">
        <v>170</v>
      </c>
      <c r="D8040" s="25" t="s">
        <v>145</v>
      </c>
      <c r="E8040" s="25" t="s">
        <v>54</v>
      </c>
      <c r="F8040" s="25" t="s">
        <v>9451</v>
      </c>
      <c r="G8040" s="25" t="s">
        <v>9455</v>
      </c>
      <c r="H8040" s="25" t="n">
        <v>947</v>
      </c>
    </row>
    <row r="8041" customFormat="false" ht="15" hidden="false" customHeight="false" outlineLevel="0" collapsed="false">
      <c r="A8041" s="25" t="s">
        <v>6060</v>
      </c>
      <c r="B8041" s="25" t="s">
        <v>97</v>
      </c>
      <c r="C8041" s="25" t="s">
        <v>178</v>
      </c>
      <c r="D8041" s="25" t="s">
        <v>1158</v>
      </c>
      <c r="E8041" s="25" t="s">
        <v>55</v>
      </c>
      <c r="F8041" s="25" t="s">
        <v>9451</v>
      </c>
      <c r="G8041" s="25" t="s">
        <v>9455</v>
      </c>
      <c r="H8041" s="25" t="n">
        <v>0</v>
      </c>
    </row>
    <row r="8042" customFormat="false" ht="15" hidden="false" customHeight="false" outlineLevel="0" collapsed="false">
      <c r="A8042" s="25" t="s">
        <v>4614</v>
      </c>
      <c r="B8042" s="25" t="s">
        <v>86</v>
      </c>
      <c r="C8042" s="25" t="s">
        <v>160</v>
      </c>
      <c r="D8042" s="25" t="s">
        <v>1189</v>
      </c>
      <c r="E8042" s="25" t="s">
        <v>54</v>
      </c>
      <c r="F8042" s="25" t="s">
        <v>9451</v>
      </c>
      <c r="G8042" s="25" t="s">
        <v>9471</v>
      </c>
      <c r="H8042" s="25" t="n">
        <v>3342</v>
      </c>
    </row>
    <row r="8043" customFormat="false" ht="15" hidden="false" customHeight="false" outlineLevel="0" collapsed="false">
      <c r="A8043" s="25" t="s">
        <v>4942</v>
      </c>
      <c r="B8043" s="25" t="s">
        <v>98</v>
      </c>
      <c r="C8043" s="25" t="s">
        <v>178</v>
      </c>
      <c r="D8043" s="25" t="s">
        <v>484</v>
      </c>
      <c r="E8043" s="25" t="s">
        <v>54</v>
      </c>
      <c r="F8043" s="25" t="s">
        <v>9450</v>
      </c>
      <c r="G8043" s="25" t="s">
        <v>9490</v>
      </c>
      <c r="H8043" s="25" t="n">
        <v>5610</v>
      </c>
    </row>
    <row r="8044" customFormat="false" ht="15" hidden="false" customHeight="false" outlineLevel="0" collapsed="false">
      <c r="A8044" s="25" t="s">
        <v>5286</v>
      </c>
      <c r="B8044" s="25" t="s">
        <v>95</v>
      </c>
      <c r="C8044" s="25" t="s">
        <v>160</v>
      </c>
      <c r="D8044" s="25" t="s">
        <v>218</v>
      </c>
      <c r="E8044" s="25" t="s">
        <v>55</v>
      </c>
      <c r="F8044" s="25" t="s">
        <v>9450</v>
      </c>
      <c r="G8044" s="25" t="s">
        <v>9498</v>
      </c>
      <c r="H8044" s="25" t="n">
        <v>0</v>
      </c>
    </row>
    <row r="8045" customFormat="false" ht="15" hidden="false" customHeight="false" outlineLevel="0" collapsed="false">
      <c r="A8045" s="25" t="s">
        <v>5287</v>
      </c>
      <c r="B8045" s="25" t="s">
        <v>95</v>
      </c>
      <c r="C8045" s="25" t="s">
        <v>186</v>
      </c>
      <c r="D8045" s="25" t="s">
        <v>452</v>
      </c>
      <c r="E8045" s="25" t="s">
        <v>54</v>
      </c>
      <c r="F8045" s="25" t="s">
        <v>9450</v>
      </c>
      <c r="G8045" s="25" t="s">
        <v>9487</v>
      </c>
      <c r="H8045" s="25" t="n">
        <v>557</v>
      </c>
    </row>
    <row r="8046" customFormat="false" ht="15" hidden="false" customHeight="false" outlineLevel="0" collapsed="false">
      <c r="A8046" s="25" t="s">
        <v>2460</v>
      </c>
      <c r="B8046" s="25" t="s">
        <v>80</v>
      </c>
      <c r="C8046" s="25" t="s">
        <v>9107</v>
      </c>
      <c r="D8046" s="25" t="s">
        <v>266</v>
      </c>
      <c r="E8046" s="25" t="s">
        <v>55</v>
      </c>
      <c r="F8046" s="25" t="s">
        <v>9450</v>
      </c>
      <c r="G8046" s="25" t="s">
        <v>9453</v>
      </c>
      <c r="H8046" s="25" t="n">
        <v>0</v>
      </c>
    </row>
    <row r="8047" customFormat="false" ht="15" hidden="false" customHeight="false" outlineLevel="0" collapsed="false">
      <c r="A8047" s="25" t="s">
        <v>2461</v>
      </c>
      <c r="B8047" s="25" t="s">
        <v>80</v>
      </c>
      <c r="C8047" s="25" t="s">
        <v>9107</v>
      </c>
      <c r="D8047" s="25" t="s">
        <v>167</v>
      </c>
      <c r="E8047" s="25" t="s">
        <v>54</v>
      </c>
      <c r="F8047" s="25" t="s">
        <v>9450</v>
      </c>
      <c r="G8047" s="25" t="s">
        <v>9487</v>
      </c>
      <c r="H8047" s="25" t="n">
        <v>5600</v>
      </c>
    </row>
    <row r="8048" customFormat="false" ht="15" hidden="false" customHeight="false" outlineLevel="0" collapsed="false">
      <c r="A8048" s="25" t="s">
        <v>5819</v>
      </c>
      <c r="B8048" s="25" t="s">
        <v>96</v>
      </c>
      <c r="C8048" s="25" t="s">
        <v>9107</v>
      </c>
      <c r="D8048" s="25" t="s">
        <v>193</v>
      </c>
      <c r="E8048" s="25" t="s">
        <v>54</v>
      </c>
      <c r="F8048" s="25" t="s">
        <v>9450</v>
      </c>
      <c r="G8048" s="25" t="s">
        <v>9500</v>
      </c>
      <c r="H8048" s="25" t="n">
        <v>4980</v>
      </c>
    </row>
    <row r="8049" customFormat="false" ht="15" hidden="false" customHeight="false" outlineLevel="0" collapsed="false">
      <c r="A8049" s="25" t="s">
        <v>7979</v>
      </c>
      <c r="B8049" s="25" t="s">
        <v>114</v>
      </c>
      <c r="C8049" s="25" t="s">
        <v>148</v>
      </c>
      <c r="D8049" s="25" t="s">
        <v>444</v>
      </c>
      <c r="E8049" s="25" t="s">
        <v>56</v>
      </c>
      <c r="F8049" s="25" t="s">
        <v>9450</v>
      </c>
    </row>
    <row r="8050" customFormat="false" ht="15" hidden="false" customHeight="false" outlineLevel="0" collapsed="false">
      <c r="A8050" s="25" t="s">
        <v>7980</v>
      </c>
      <c r="B8050" s="25" t="s">
        <v>114</v>
      </c>
      <c r="C8050" s="25" t="s">
        <v>9107</v>
      </c>
      <c r="D8050" s="25" t="s">
        <v>494</v>
      </c>
      <c r="E8050" s="25" t="s">
        <v>55</v>
      </c>
      <c r="F8050" s="25" t="s">
        <v>9450</v>
      </c>
      <c r="G8050" s="25" t="s">
        <v>9466</v>
      </c>
      <c r="H8050" s="25" t="n">
        <v>0</v>
      </c>
    </row>
    <row r="8051" customFormat="false" ht="15" hidden="false" customHeight="false" outlineLevel="0" collapsed="false">
      <c r="A8051" s="25" t="s">
        <v>8410</v>
      </c>
      <c r="B8051" s="25" t="s">
        <v>113</v>
      </c>
      <c r="C8051" s="25" t="s">
        <v>186</v>
      </c>
      <c r="D8051" s="25" t="s">
        <v>1158</v>
      </c>
      <c r="E8051" s="25" t="s">
        <v>55</v>
      </c>
      <c r="F8051" s="25" t="s">
        <v>9450</v>
      </c>
      <c r="G8051" s="25" t="s">
        <v>9485</v>
      </c>
      <c r="H8051" s="25" t="n">
        <v>0</v>
      </c>
    </row>
    <row r="8052" customFormat="false" ht="15" hidden="false" customHeight="false" outlineLevel="0" collapsed="false">
      <c r="A8052" s="25" t="s">
        <v>9053</v>
      </c>
      <c r="B8052" s="25" t="s">
        <v>115</v>
      </c>
      <c r="C8052" s="25" t="s">
        <v>186</v>
      </c>
      <c r="D8052" s="25" t="s">
        <v>494</v>
      </c>
      <c r="E8052" s="25" t="s">
        <v>54</v>
      </c>
      <c r="F8052" s="25" t="s">
        <v>9450</v>
      </c>
      <c r="G8052" s="25" t="s">
        <v>9481</v>
      </c>
      <c r="H8052" s="25" t="n">
        <v>530</v>
      </c>
    </row>
    <row r="8053" customFormat="false" ht="15" hidden="false" customHeight="false" outlineLevel="0" collapsed="false">
      <c r="A8053" s="25" t="s">
        <v>596</v>
      </c>
      <c r="B8053" s="25" t="s">
        <v>69</v>
      </c>
      <c r="C8053" s="25" t="s">
        <v>160</v>
      </c>
      <c r="D8053" s="25" t="s">
        <v>195</v>
      </c>
      <c r="E8053" s="25" t="s">
        <v>54</v>
      </c>
      <c r="F8053" s="25" t="s">
        <v>9489</v>
      </c>
      <c r="G8053" s="25" t="s">
        <v>9496</v>
      </c>
      <c r="H8053" s="25" t="n">
        <v>3300</v>
      </c>
    </row>
    <row r="8054" customFormat="false" ht="15" hidden="false" customHeight="false" outlineLevel="0" collapsed="false">
      <c r="A8054" s="25" t="s">
        <v>4943</v>
      </c>
      <c r="B8054" s="25" t="s">
        <v>98</v>
      </c>
      <c r="C8054" s="25" t="s">
        <v>160</v>
      </c>
      <c r="E8054" s="25" t="s">
        <v>56</v>
      </c>
      <c r="F8054" s="25" t="s">
        <v>9489</v>
      </c>
    </row>
    <row r="8055" customFormat="false" ht="15" hidden="false" customHeight="false" outlineLevel="0" collapsed="false">
      <c r="A8055" s="25" t="s">
        <v>6440</v>
      </c>
      <c r="B8055" s="25" t="s">
        <v>106</v>
      </c>
      <c r="C8055" s="25" t="s">
        <v>160</v>
      </c>
      <c r="D8055" s="25" t="s">
        <v>1158</v>
      </c>
      <c r="E8055" s="25" t="s">
        <v>54</v>
      </c>
      <c r="F8055" s="25" t="s">
        <v>9489</v>
      </c>
      <c r="G8055" s="25" t="s">
        <v>9453</v>
      </c>
      <c r="H8055" s="25" t="n">
        <v>3664</v>
      </c>
    </row>
    <row r="8056" customFormat="false" ht="15" hidden="false" customHeight="false" outlineLevel="0" collapsed="false">
      <c r="A8056" s="25" t="s">
        <v>7623</v>
      </c>
      <c r="B8056" s="25" t="s">
        <v>112</v>
      </c>
      <c r="C8056" s="25" t="s">
        <v>178</v>
      </c>
      <c r="D8056" s="25" t="s">
        <v>1158</v>
      </c>
      <c r="E8056" s="25" t="s">
        <v>55</v>
      </c>
      <c r="F8056" s="25" t="s">
        <v>9489</v>
      </c>
      <c r="G8056" s="25" t="s">
        <v>9453</v>
      </c>
      <c r="H8056" s="25" t="n">
        <v>0</v>
      </c>
    </row>
    <row r="8057" customFormat="false" ht="15" hidden="false" customHeight="false" outlineLevel="0" collapsed="false">
      <c r="A8057" s="25" t="s">
        <v>3199</v>
      </c>
      <c r="B8057" s="25" t="s">
        <v>76</v>
      </c>
      <c r="C8057" s="25" t="s">
        <v>186</v>
      </c>
      <c r="D8057" s="25" t="s">
        <v>176</v>
      </c>
      <c r="E8057" s="25" t="s">
        <v>54</v>
      </c>
      <c r="F8057" s="25" t="s">
        <v>9489</v>
      </c>
      <c r="G8057" s="25" t="s">
        <v>9466</v>
      </c>
      <c r="H8057" s="25" t="n">
        <v>575</v>
      </c>
    </row>
    <row r="8058" customFormat="false" ht="15" hidden="false" customHeight="false" outlineLevel="0" collapsed="false">
      <c r="A8058" s="25" t="s">
        <v>6744</v>
      </c>
      <c r="B8058" s="25" t="s">
        <v>107</v>
      </c>
      <c r="C8058" s="25" t="s">
        <v>148</v>
      </c>
      <c r="D8058" s="25" t="s">
        <v>1789</v>
      </c>
      <c r="E8058" s="25" t="s">
        <v>55</v>
      </c>
      <c r="F8058" s="25" t="s">
        <v>9489</v>
      </c>
      <c r="G8058" s="25" t="s">
        <v>9455</v>
      </c>
      <c r="H8058" s="25" t="n">
        <v>0</v>
      </c>
    </row>
    <row r="8059" customFormat="false" ht="15" hidden="false" customHeight="false" outlineLevel="0" collapsed="false">
      <c r="A8059" s="25" t="s">
        <v>8704</v>
      </c>
      <c r="B8059" s="25" t="s">
        <v>116</v>
      </c>
      <c r="C8059" s="25" t="s">
        <v>170</v>
      </c>
      <c r="E8059" s="25" t="s">
        <v>56</v>
      </c>
      <c r="F8059" s="25" t="s">
        <v>9489</v>
      </c>
    </row>
    <row r="8060" customFormat="false" ht="15" hidden="false" customHeight="false" outlineLevel="0" collapsed="false">
      <c r="A8060" s="25" t="s">
        <v>8705</v>
      </c>
      <c r="B8060" s="25" t="s">
        <v>116</v>
      </c>
      <c r="C8060" s="25" t="s">
        <v>160</v>
      </c>
      <c r="D8060" s="25" t="s">
        <v>633</v>
      </c>
      <c r="E8060" s="25" t="s">
        <v>54</v>
      </c>
      <c r="F8060" s="25" t="s">
        <v>9489</v>
      </c>
      <c r="G8060" s="25" t="s">
        <v>9463</v>
      </c>
      <c r="H8060" s="25" t="n">
        <v>3271</v>
      </c>
    </row>
    <row r="8061" customFormat="false" ht="15" hidden="false" customHeight="false" outlineLevel="0" collapsed="false">
      <c r="A8061" s="25" t="s">
        <v>1426</v>
      </c>
      <c r="B8061" s="25" t="s">
        <v>73</v>
      </c>
      <c r="C8061" s="25" t="s">
        <v>178</v>
      </c>
      <c r="D8061" s="25" t="s">
        <v>151</v>
      </c>
      <c r="E8061" s="25" t="s">
        <v>55</v>
      </c>
      <c r="F8061" s="25" t="s">
        <v>9489</v>
      </c>
      <c r="G8061" s="25" t="s">
        <v>9446</v>
      </c>
      <c r="H8061" s="25" t="n">
        <v>0</v>
      </c>
    </row>
    <row r="8062" customFormat="false" ht="15" hidden="false" customHeight="false" outlineLevel="0" collapsed="false">
      <c r="A8062" s="25" t="s">
        <v>3736</v>
      </c>
      <c r="B8062" s="25" t="s">
        <v>79</v>
      </c>
      <c r="C8062" s="25" t="s">
        <v>170</v>
      </c>
      <c r="D8062" s="25" t="s">
        <v>210</v>
      </c>
      <c r="E8062" s="25" t="s">
        <v>55</v>
      </c>
      <c r="F8062" s="25" t="s">
        <v>9489</v>
      </c>
      <c r="G8062" s="25" t="s">
        <v>9469</v>
      </c>
      <c r="H8062" s="25" t="n">
        <v>0</v>
      </c>
    </row>
    <row r="8063" customFormat="false" ht="15" hidden="false" customHeight="false" outlineLevel="0" collapsed="false">
      <c r="A8063" s="25" t="s">
        <v>6061</v>
      </c>
      <c r="B8063" s="25" t="s">
        <v>97</v>
      </c>
      <c r="C8063" s="25" t="s">
        <v>170</v>
      </c>
      <c r="D8063" s="25" t="s">
        <v>1671</v>
      </c>
      <c r="E8063" s="25" t="s">
        <v>54</v>
      </c>
      <c r="F8063" s="25" t="s">
        <v>9489</v>
      </c>
      <c r="G8063" s="25" t="s">
        <v>9478</v>
      </c>
      <c r="H8063" s="25" t="n">
        <v>1035</v>
      </c>
    </row>
    <row r="8064" customFormat="false" ht="15" hidden="false" customHeight="false" outlineLevel="0" collapsed="false">
      <c r="A8064" s="25" t="s">
        <v>4944</v>
      </c>
      <c r="B8064" s="25" t="s">
        <v>98</v>
      </c>
      <c r="C8064" s="25" t="s">
        <v>148</v>
      </c>
      <c r="D8064" s="25" t="s">
        <v>639</v>
      </c>
      <c r="E8064" s="25" t="s">
        <v>55</v>
      </c>
      <c r="F8064" s="25" t="s">
        <v>9446</v>
      </c>
      <c r="G8064" s="25" t="s">
        <v>9465</v>
      </c>
      <c r="H8064" s="25" t="n">
        <v>0</v>
      </c>
    </row>
    <row r="8065" customFormat="false" ht="15" hidden="false" customHeight="false" outlineLevel="0" collapsed="false">
      <c r="A8065" s="25" t="s">
        <v>2462</v>
      </c>
      <c r="B8065" s="25" t="s">
        <v>80</v>
      </c>
      <c r="C8065" s="25" t="s">
        <v>178</v>
      </c>
      <c r="D8065" s="25" t="s">
        <v>169</v>
      </c>
      <c r="E8065" s="25" t="s">
        <v>54</v>
      </c>
      <c r="F8065" s="25" t="s">
        <v>9446</v>
      </c>
      <c r="G8065" s="25" t="s">
        <v>9478</v>
      </c>
      <c r="H8065" s="25" t="n">
        <v>4880</v>
      </c>
    </row>
    <row r="8066" customFormat="false" ht="15" hidden="false" customHeight="false" outlineLevel="0" collapsed="false">
      <c r="A8066" s="25" t="s">
        <v>5820</v>
      </c>
      <c r="B8066" s="25" t="s">
        <v>96</v>
      </c>
      <c r="C8066" s="25" t="s">
        <v>160</v>
      </c>
      <c r="D8066" s="25" t="s">
        <v>463</v>
      </c>
      <c r="E8066" s="25" t="s">
        <v>54</v>
      </c>
      <c r="F8066" s="25" t="s">
        <v>9446</v>
      </c>
      <c r="G8066" s="25" t="s">
        <v>9471</v>
      </c>
      <c r="H8066" s="25" t="n">
        <v>3644</v>
      </c>
    </row>
    <row r="8067" customFormat="false" ht="15" hidden="false" customHeight="false" outlineLevel="0" collapsed="false">
      <c r="A8067" s="25" t="s">
        <v>6237</v>
      </c>
      <c r="B8067" s="25" t="s">
        <v>108</v>
      </c>
      <c r="C8067" s="25" t="s">
        <v>160</v>
      </c>
      <c r="D8067" s="25" t="s">
        <v>478</v>
      </c>
      <c r="E8067" s="25" t="s">
        <v>54</v>
      </c>
      <c r="F8067" s="25" t="s">
        <v>9446</v>
      </c>
      <c r="G8067" s="25" t="s">
        <v>9479</v>
      </c>
      <c r="H8067" s="25" t="n">
        <v>3538</v>
      </c>
    </row>
    <row r="8068" customFormat="false" ht="15" hidden="false" customHeight="false" outlineLevel="0" collapsed="false">
      <c r="A8068" s="25" t="s">
        <v>7981</v>
      </c>
      <c r="B8068" s="25" t="s">
        <v>114</v>
      </c>
      <c r="C8068" s="25" t="s">
        <v>170</v>
      </c>
      <c r="D8068" s="25" t="s">
        <v>3075</v>
      </c>
      <c r="E8068" s="25" t="s">
        <v>55</v>
      </c>
      <c r="F8068" s="25" t="s">
        <v>9446</v>
      </c>
      <c r="G8068" s="25" t="s">
        <v>9462</v>
      </c>
      <c r="H8068" s="25" t="n">
        <v>0</v>
      </c>
    </row>
    <row r="8069" customFormat="false" ht="15" hidden="false" customHeight="false" outlineLevel="0" collapsed="false">
      <c r="A8069" s="25" t="s">
        <v>8411</v>
      </c>
      <c r="B8069" s="25" t="s">
        <v>113</v>
      </c>
      <c r="C8069" s="25" t="s">
        <v>186</v>
      </c>
      <c r="D8069" s="25" t="s">
        <v>868</v>
      </c>
      <c r="E8069" s="25" t="s">
        <v>55</v>
      </c>
      <c r="F8069" s="25" t="s">
        <v>9446</v>
      </c>
      <c r="G8069" s="25" t="s">
        <v>9462</v>
      </c>
      <c r="H8069" s="25" t="n">
        <v>0</v>
      </c>
    </row>
    <row r="8070" customFormat="false" ht="15" hidden="false" customHeight="false" outlineLevel="0" collapsed="false">
      <c r="A8070" s="25" t="s">
        <v>6062</v>
      </c>
      <c r="B8070" s="25" t="s">
        <v>97</v>
      </c>
      <c r="C8070" s="25" t="s">
        <v>9107</v>
      </c>
      <c r="D8070" s="25" t="s">
        <v>445</v>
      </c>
      <c r="E8070" s="25" t="s">
        <v>54</v>
      </c>
      <c r="F8070" s="25" t="s">
        <v>9446</v>
      </c>
      <c r="G8070" s="25" t="s">
        <v>9483</v>
      </c>
      <c r="H8070" s="25" t="n">
        <v>4154</v>
      </c>
    </row>
    <row r="8071" customFormat="false" ht="15" hidden="false" customHeight="false" outlineLevel="0" collapsed="false">
      <c r="A8071" s="25" t="s">
        <v>4364</v>
      </c>
      <c r="B8071" s="25" t="s">
        <v>88</v>
      </c>
      <c r="C8071" s="25" t="s">
        <v>9107</v>
      </c>
      <c r="D8071" s="25" t="s">
        <v>3511</v>
      </c>
      <c r="E8071" s="25" t="s">
        <v>54</v>
      </c>
      <c r="F8071" s="25" t="s">
        <v>9446</v>
      </c>
      <c r="G8071" s="25" t="s">
        <v>9469</v>
      </c>
      <c r="H8071" s="25" t="n">
        <v>4620</v>
      </c>
    </row>
    <row r="8072" customFormat="false" ht="15" hidden="false" customHeight="false" outlineLevel="0" collapsed="false">
      <c r="A8072" s="25" t="s">
        <v>1767</v>
      </c>
      <c r="B8072" s="25" t="s">
        <v>71</v>
      </c>
      <c r="C8072" s="25" t="s">
        <v>178</v>
      </c>
      <c r="D8072" s="25" t="s">
        <v>164</v>
      </c>
      <c r="E8072" s="25" t="s">
        <v>54</v>
      </c>
      <c r="F8072" s="25" t="s">
        <v>9446</v>
      </c>
      <c r="G8072" s="25" t="s">
        <v>9454</v>
      </c>
      <c r="H8072" s="25" t="n">
        <v>5653</v>
      </c>
    </row>
    <row r="8073" customFormat="false" ht="15" hidden="false" customHeight="false" outlineLevel="0" collapsed="false">
      <c r="A8073" s="25" t="s">
        <v>4615</v>
      </c>
      <c r="B8073" s="25" t="s">
        <v>86</v>
      </c>
      <c r="C8073" s="25" t="s">
        <v>148</v>
      </c>
      <c r="D8073" s="25" t="s">
        <v>663</v>
      </c>
      <c r="E8073" s="25" t="s">
        <v>55</v>
      </c>
      <c r="F8073" s="25" t="s">
        <v>9446</v>
      </c>
      <c r="G8073" s="25" t="s">
        <v>9481</v>
      </c>
      <c r="H8073" s="25" t="n">
        <v>0</v>
      </c>
    </row>
    <row r="8074" customFormat="false" ht="15" hidden="false" customHeight="false" outlineLevel="0" collapsed="false">
      <c r="A8074" s="25" t="s">
        <v>4616</v>
      </c>
      <c r="B8074" s="25" t="s">
        <v>86</v>
      </c>
      <c r="C8074" s="25" t="s">
        <v>148</v>
      </c>
      <c r="D8074" s="25" t="s">
        <v>452</v>
      </c>
      <c r="E8074" s="25" t="s">
        <v>54</v>
      </c>
      <c r="F8074" s="25" t="s">
        <v>9446</v>
      </c>
      <c r="G8074" s="25" t="s">
        <v>9469</v>
      </c>
      <c r="H8074" s="25" t="n">
        <v>65</v>
      </c>
    </row>
    <row r="8075" customFormat="false" ht="15" hidden="false" customHeight="false" outlineLevel="0" collapsed="false">
      <c r="A8075" s="25" t="s">
        <v>9054</v>
      </c>
      <c r="B8075" s="25" t="s">
        <v>115</v>
      </c>
      <c r="C8075" s="25" t="s">
        <v>186</v>
      </c>
      <c r="D8075" s="25" t="s">
        <v>2754</v>
      </c>
      <c r="E8075" s="25" t="s">
        <v>54</v>
      </c>
      <c r="F8075" s="25" t="s">
        <v>9446</v>
      </c>
      <c r="G8075" s="25" t="s">
        <v>9477</v>
      </c>
      <c r="H8075" s="25" t="n">
        <v>497</v>
      </c>
    </row>
    <row r="8076" customFormat="false" ht="15" hidden="false" customHeight="false" outlineLevel="0" collapsed="false">
      <c r="A8076" s="25" t="s">
        <v>4945</v>
      </c>
      <c r="B8076" s="25" t="s">
        <v>98</v>
      </c>
      <c r="C8076" s="25" t="s">
        <v>9107</v>
      </c>
      <c r="D8076" s="25" t="s">
        <v>622</v>
      </c>
      <c r="E8076" s="25" t="s">
        <v>54</v>
      </c>
      <c r="F8076" s="25" t="s">
        <v>9454</v>
      </c>
      <c r="G8076" s="25" t="s">
        <v>9468</v>
      </c>
      <c r="H8076" s="25" t="n">
        <v>4645</v>
      </c>
    </row>
    <row r="8077" customFormat="false" ht="15" hidden="false" customHeight="false" outlineLevel="0" collapsed="false">
      <c r="A8077" s="25" t="s">
        <v>5288</v>
      </c>
      <c r="B8077" s="25" t="s">
        <v>95</v>
      </c>
      <c r="C8077" s="25" t="s">
        <v>9107</v>
      </c>
      <c r="D8077" s="25" t="s">
        <v>1347</v>
      </c>
      <c r="E8077" s="25" t="s">
        <v>54</v>
      </c>
      <c r="F8077" s="25" t="s">
        <v>9454</v>
      </c>
      <c r="G8077" s="25" t="s">
        <v>9460</v>
      </c>
      <c r="H8077" s="25" t="n">
        <v>4243</v>
      </c>
    </row>
    <row r="8078" customFormat="false" ht="15" hidden="false" customHeight="false" outlineLevel="0" collapsed="false">
      <c r="A8078" s="25" t="s">
        <v>5552</v>
      </c>
      <c r="B8078" s="25" t="s">
        <v>94</v>
      </c>
      <c r="C8078" s="25" t="s">
        <v>170</v>
      </c>
      <c r="D8078" s="25" t="s">
        <v>1795</v>
      </c>
      <c r="E8078" s="25" t="s">
        <v>55</v>
      </c>
      <c r="F8078" s="25" t="s">
        <v>9454</v>
      </c>
      <c r="G8078" s="25" t="s">
        <v>9483</v>
      </c>
      <c r="H8078" s="25" t="n">
        <v>0</v>
      </c>
    </row>
    <row r="8079" customFormat="false" ht="15" hidden="false" customHeight="false" outlineLevel="0" collapsed="false">
      <c r="A8079" s="25" t="s">
        <v>2463</v>
      </c>
      <c r="B8079" s="25" t="s">
        <v>80</v>
      </c>
      <c r="C8079" s="25" t="s">
        <v>9107</v>
      </c>
      <c r="D8079" s="25" t="s">
        <v>210</v>
      </c>
      <c r="E8079" s="25" t="s">
        <v>54</v>
      </c>
      <c r="F8079" s="25" t="s">
        <v>9454</v>
      </c>
      <c r="G8079" s="25" t="s">
        <v>9471</v>
      </c>
      <c r="H8079" s="25" t="n">
        <v>4617</v>
      </c>
    </row>
    <row r="8080" customFormat="false" ht="15" hidden="false" customHeight="false" outlineLevel="0" collapsed="false">
      <c r="A8080" s="25" t="s">
        <v>6238</v>
      </c>
      <c r="B8080" s="25" t="s">
        <v>108</v>
      </c>
      <c r="C8080" s="25" t="s">
        <v>2445</v>
      </c>
      <c r="D8080" s="25" t="s">
        <v>1351</v>
      </c>
      <c r="E8080" s="25" t="s">
        <v>54</v>
      </c>
      <c r="F8080" s="25" t="s">
        <v>9454</v>
      </c>
      <c r="G8080" s="25" t="s">
        <v>9465</v>
      </c>
      <c r="H8080" s="25" t="n">
        <v>29220</v>
      </c>
    </row>
    <row r="8081" customFormat="false" ht="15" hidden="false" customHeight="false" outlineLevel="0" collapsed="false">
      <c r="A8081" s="25" t="s">
        <v>3200</v>
      </c>
      <c r="B8081" s="25" t="s">
        <v>76</v>
      </c>
      <c r="C8081" s="25" t="s">
        <v>170</v>
      </c>
      <c r="D8081" s="25" t="s">
        <v>198</v>
      </c>
      <c r="E8081" s="25" t="s">
        <v>55</v>
      </c>
      <c r="F8081" s="25" t="s">
        <v>9454</v>
      </c>
      <c r="G8081" s="25" t="s">
        <v>9487</v>
      </c>
      <c r="H8081" s="25" t="n">
        <v>0</v>
      </c>
    </row>
    <row r="8082" customFormat="false" ht="15" hidden="false" customHeight="false" outlineLevel="0" collapsed="false">
      <c r="A8082" s="25" t="s">
        <v>7982</v>
      </c>
      <c r="B8082" s="25" t="s">
        <v>114</v>
      </c>
      <c r="C8082" s="25" t="s">
        <v>186</v>
      </c>
      <c r="D8082" s="25" t="s">
        <v>1158</v>
      </c>
      <c r="E8082" s="25" t="s">
        <v>54</v>
      </c>
      <c r="F8082" s="25" t="s">
        <v>9454</v>
      </c>
      <c r="G8082" s="25" t="s">
        <v>9465</v>
      </c>
      <c r="H8082" s="25" t="n">
        <v>643</v>
      </c>
    </row>
    <row r="8083" customFormat="false" ht="15" hidden="false" customHeight="false" outlineLevel="0" collapsed="false">
      <c r="A8083" s="25" t="s">
        <v>8412</v>
      </c>
      <c r="B8083" s="25" t="s">
        <v>113</v>
      </c>
      <c r="C8083" s="25" t="s">
        <v>186</v>
      </c>
      <c r="D8083" s="25" t="s">
        <v>444</v>
      </c>
      <c r="E8083" s="25" t="s">
        <v>55</v>
      </c>
      <c r="F8083" s="25" t="s">
        <v>9454</v>
      </c>
      <c r="G8083" s="25" t="s">
        <v>9460</v>
      </c>
      <c r="H8083" s="25" t="n">
        <v>0</v>
      </c>
    </row>
    <row r="8084" customFormat="false" ht="15" hidden="false" customHeight="false" outlineLevel="0" collapsed="false">
      <c r="A8084" s="25" t="s">
        <v>8706</v>
      </c>
      <c r="B8084" s="25" t="s">
        <v>116</v>
      </c>
      <c r="C8084" s="25" t="s">
        <v>178</v>
      </c>
      <c r="D8084" s="25" t="s">
        <v>1789</v>
      </c>
      <c r="E8084" s="25" t="s">
        <v>55</v>
      </c>
      <c r="F8084" s="25" t="s">
        <v>9454</v>
      </c>
      <c r="G8084" s="25" t="s">
        <v>9477</v>
      </c>
      <c r="H8084" s="25" t="n">
        <v>0</v>
      </c>
    </row>
    <row r="8085" customFormat="false" ht="15" hidden="false" customHeight="false" outlineLevel="0" collapsed="false">
      <c r="A8085" s="25" t="s">
        <v>1427</v>
      </c>
      <c r="B8085" s="25" t="s">
        <v>73</v>
      </c>
      <c r="C8085" s="25" t="s">
        <v>148</v>
      </c>
      <c r="D8085" s="25" t="s">
        <v>198</v>
      </c>
      <c r="E8085" s="25" t="s">
        <v>55</v>
      </c>
      <c r="F8085" s="25" t="s">
        <v>9454</v>
      </c>
      <c r="G8085" s="25" t="s">
        <v>9485</v>
      </c>
      <c r="H8085" s="25" t="n">
        <v>0</v>
      </c>
    </row>
    <row r="8086" customFormat="false" ht="15" hidden="false" customHeight="false" outlineLevel="0" collapsed="false">
      <c r="A8086" s="25" t="s">
        <v>4946</v>
      </c>
      <c r="B8086" s="25" t="s">
        <v>98</v>
      </c>
      <c r="C8086" s="25" t="s">
        <v>170</v>
      </c>
      <c r="D8086" s="25" t="s">
        <v>1671</v>
      </c>
      <c r="E8086" s="25" t="s">
        <v>54</v>
      </c>
      <c r="F8086" s="25" t="s">
        <v>9457</v>
      </c>
      <c r="G8086" s="25" t="s">
        <v>9453</v>
      </c>
      <c r="H8086" s="25" t="n">
        <v>886</v>
      </c>
    </row>
    <row r="8087" customFormat="false" ht="15" hidden="false" customHeight="false" outlineLevel="0" collapsed="false">
      <c r="A8087" s="25" t="s">
        <v>849</v>
      </c>
      <c r="B8087" s="25" t="s">
        <v>70</v>
      </c>
      <c r="C8087" s="25" t="s">
        <v>160</v>
      </c>
      <c r="D8087" s="25" t="s">
        <v>245</v>
      </c>
      <c r="E8087" s="25" t="s">
        <v>54</v>
      </c>
      <c r="F8087" s="25" t="s">
        <v>9457</v>
      </c>
      <c r="G8087" s="25" t="s">
        <v>9485</v>
      </c>
      <c r="H8087" s="25" t="n">
        <v>3206</v>
      </c>
    </row>
    <row r="8088" customFormat="false" ht="15" hidden="false" customHeight="false" outlineLevel="0" collapsed="false">
      <c r="A8088" s="25" t="s">
        <v>5553</v>
      </c>
      <c r="B8088" s="25" t="s">
        <v>94</v>
      </c>
      <c r="C8088" s="25" t="s">
        <v>186</v>
      </c>
      <c r="D8088" s="25" t="s">
        <v>1690</v>
      </c>
      <c r="E8088" s="25" t="s">
        <v>54</v>
      </c>
      <c r="F8088" s="25" t="s">
        <v>9457</v>
      </c>
      <c r="G8088" s="25" t="s">
        <v>9453</v>
      </c>
      <c r="H8088" s="25" t="n">
        <v>678</v>
      </c>
    </row>
    <row r="8089" customFormat="false" ht="15" hidden="false" customHeight="false" outlineLevel="0" collapsed="false">
      <c r="A8089" s="25" t="s">
        <v>2464</v>
      </c>
      <c r="B8089" s="25" t="s">
        <v>80</v>
      </c>
      <c r="C8089" s="25" t="s">
        <v>186</v>
      </c>
      <c r="D8089" s="25" t="s">
        <v>198</v>
      </c>
      <c r="E8089" s="25" t="s">
        <v>54</v>
      </c>
      <c r="F8089" s="25" t="s">
        <v>9457</v>
      </c>
      <c r="G8089" s="25" t="s">
        <v>9453</v>
      </c>
      <c r="H8089" s="25" t="n">
        <v>549</v>
      </c>
    </row>
    <row r="8090" customFormat="false" ht="15" hidden="false" customHeight="false" outlineLevel="0" collapsed="false">
      <c r="A8090" s="25" t="s">
        <v>5821</v>
      </c>
      <c r="B8090" s="25" t="s">
        <v>96</v>
      </c>
      <c r="C8090" s="25" t="s">
        <v>178</v>
      </c>
      <c r="D8090" s="25" t="s">
        <v>494</v>
      </c>
      <c r="E8090" s="25" t="s">
        <v>54</v>
      </c>
      <c r="F8090" s="25" t="s">
        <v>9457</v>
      </c>
      <c r="G8090" s="25" t="s">
        <v>9485</v>
      </c>
      <c r="H8090" s="25" t="n">
        <v>6540</v>
      </c>
    </row>
    <row r="8091" customFormat="false" ht="15" hidden="false" customHeight="false" outlineLevel="0" collapsed="false">
      <c r="A8091" s="25" t="s">
        <v>3201</v>
      </c>
      <c r="B8091" s="25" t="s">
        <v>76</v>
      </c>
      <c r="C8091" s="25" t="s">
        <v>186</v>
      </c>
      <c r="D8091" s="25" t="s">
        <v>251</v>
      </c>
      <c r="E8091" s="25" t="s">
        <v>55</v>
      </c>
      <c r="F8091" s="25" t="s">
        <v>9457</v>
      </c>
      <c r="G8091" s="25" t="s">
        <v>9460</v>
      </c>
      <c r="H8091" s="25" t="n">
        <v>0</v>
      </c>
    </row>
    <row r="8092" customFormat="false" ht="15" hidden="false" customHeight="false" outlineLevel="0" collapsed="false">
      <c r="A8092" s="25" t="s">
        <v>8707</v>
      </c>
      <c r="B8092" s="25" t="s">
        <v>116</v>
      </c>
      <c r="C8092" s="25" t="s">
        <v>160</v>
      </c>
      <c r="D8092" s="25" t="s">
        <v>1778</v>
      </c>
      <c r="E8092" s="25" t="s">
        <v>55</v>
      </c>
      <c r="F8092" s="25" t="s">
        <v>9457</v>
      </c>
      <c r="G8092" s="25" t="s">
        <v>9465</v>
      </c>
      <c r="H8092" s="25" t="n">
        <v>0</v>
      </c>
    </row>
    <row r="8093" customFormat="false" ht="15" hidden="false" customHeight="false" outlineLevel="0" collapsed="false">
      <c r="A8093" s="25" t="s">
        <v>3737</v>
      </c>
      <c r="B8093" s="25" t="s">
        <v>79</v>
      </c>
      <c r="C8093" s="25" t="s">
        <v>186</v>
      </c>
      <c r="D8093" s="25" t="s">
        <v>180</v>
      </c>
      <c r="E8093" s="25" t="s">
        <v>54</v>
      </c>
      <c r="F8093" s="25" t="s">
        <v>9457</v>
      </c>
      <c r="G8093" s="25" t="s">
        <v>9485</v>
      </c>
      <c r="H8093" s="25" t="n">
        <v>662</v>
      </c>
    </row>
    <row r="8094" customFormat="false" ht="15" hidden="false" customHeight="false" outlineLevel="0" collapsed="false">
      <c r="A8094" s="25" t="s">
        <v>7353</v>
      </c>
      <c r="B8094" s="25" t="s">
        <v>104</v>
      </c>
      <c r="C8094" s="25" t="s">
        <v>9107</v>
      </c>
      <c r="D8094" s="25" t="s">
        <v>1187</v>
      </c>
      <c r="E8094" s="25" t="s">
        <v>54</v>
      </c>
      <c r="F8094" s="25" t="s">
        <v>9457</v>
      </c>
      <c r="G8094" s="25" t="s">
        <v>9478</v>
      </c>
      <c r="H8094" s="25" t="n">
        <v>4540</v>
      </c>
    </row>
    <row r="8095" customFormat="false" ht="15" hidden="false" customHeight="false" outlineLevel="0" collapsed="false">
      <c r="A8095" s="25" t="s">
        <v>597</v>
      </c>
      <c r="B8095" s="25" t="s">
        <v>69</v>
      </c>
      <c r="C8095" s="25" t="s">
        <v>148</v>
      </c>
      <c r="D8095" s="25" t="s">
        <v>188</v>
      </c>
      <c r="E8095" s="25" t="s">
        <v>54</v>
      </c>
      <c r="F8095" s="25" t="s">
        <v>9453</v>
      </c>
      <c r="G8095" s="25" t="s">
        <v>9471</v>
      </c>
      <c r="H8095" s="25" t="n">
        <v>52</v>
      </c>
    </row>
    <row r="8096" customFormat="false" ht="15" hidden="false" customHeight="false" outlineLevel="0" collapsed="false">
      <c r="A8096" s="25" t="s">
        <v>5289</v>
      </c>
      <c r="B8096" s="25" t="s">
        <v>95</v>
      </c>
      <c r="C8096" s="25" t="s">
        <v>170</v>
      </c>
      <c r="E8096" s="25" t="s">
        <v>56</v>
      </c>
      <c r="F8096" s="25" t="s">
        <v>9453</v>
      </c>
    </row>
    <row r="8097" customFormat="false" ht="15" hidden="false" customHeight="false" outlineLevel="0" collapsed="false">
      <c r="A8097" s="25" t="s">
        <v>4077</v>
      </c>
      <c r="B8097" s="25" t="s">
        <v>87</v>
      </c>
      <c r="C8097" s="25" t="s">
        <v>9107</v>
      </c>
      <c r="D8097" s="25" t="s">
        <v>463</v>
      </c>
      <c r="E8097" s="25" t="s">
        <v>55</v>
      </c>
      <c r="F8097" s="25" t="s">
        <v>9453</v>
      </c>
      <c r="G8097" s="25" t="s">
        <v>9462</v>
      </c>
      <c r="H8097" s="25" t="n">
        <v>0</v>
      </c>
    </row>
    <row r="8098" customFormat="false" ht="15" hidden="false" customHeight="false" outlineLevel="0" collapsed="false">
      <c r="A8098" s="25" t="s">
        <v>7983</v>
      </c>
      <c r="B8098" s="25" t="s">
        <v>114</v>
      </c>
      <c r="C8098" s="25" t="s">
        <v>186</v>
      </c>
      <c r="D8098" s="25" t="s">
        <v>868</v>
      </c>
      <c r="E8098" s="25" t="s">
        <v>54</v>
      </c>
      <c r="F8098" s="25" t="s">
        <v>9453</v>
      </c>
      <c r="G8098" s="25" t="s">
        <v>9475</v>
      </c>
      <c r="H8098" s="25" t="n">
        <v>504</v>
      </c>
    </row>
    <row r="8099" customFormat="false" ht="15" hidden="false" customHeight="false" outlineLevel="0" collapsed="false">
      <c r="A8099" s="25" t="s">
        <v>8413</v>
      </c>
      <c r="B8099" s="25" t="s">
        <v>113</v>
      </c>
      <c r="C8099" s="25" t="s">
        <v>186</v>
      </c>
      <c r="D8099" s="25" t="s">
        <v>494</v>
      </c>
      <c r="E8099" s="25" t="s">
        <v>54</v>
      </c>
      <c r="F8099" s="25" t="s">
        <v>9453</v>
      </c>
      <c r="G8099" s="25" t="s">
        <v>9465</v>
      </c>
      <c r="H8099" s="25" t="n">
        <v>589</v>
      </c>
    </row>
    <row r="8100" customFormat="false" ht="15" hidden="false" customHeight="false" outlineLevel="0" collapsed="false">
      <c r="A8100" s="25" t="s">
        <v>1428</v>
      </c>
      <c r="B8100" s="25" t="s">
        <v>73</v>
      </c>
      <c r="C8100" s="25" t="s">
        <v>178</v>
      </c>
      <c r="D8100" s="25" t="s">
        <v>176</v>
      </c>
      <c r="E8100" s="25" t="s">
        <v>54</v>
      </c>
      <c r="F8100" s="25" t="s">
        <v>9453</v>
      </c>
      <c r="G8100" s="25" t="s">
        <v>9482</v>
      </c>
      <c r="H8100" s="25" t="n">
        <v>5756</v>
      </c>
    </row>
    <row r="8101" customFormat="false" ht="15" hidden="false" customHeight="false" outlineLevel="0" collapsed="false">
      <c r="A8101" s="25" t="s">
        <v>1429</v>
      </c>
      <c r="B8101" s="25" t="s">
        <v>73</v>
      </c>
      <c r="C8101" s="25" t="s">
        <v>160</v>
      </c>
      <c r="D8101" s="25" t="s">
        <v>225</v>
      </c>
      <c r="E8101" s="25" t="s">
        <v>54</v>
      </c>
      <c r="F8101" s="25" t="s">
        <v>9453</v>
      </c>
      <c r="G8101" s="25" t="s">
        <v>9455</v>
      </c>
      <c r="H8101" s="25" t="n">
        <v>3161</v>
      </c>
    </row>
    <row r="8102" customFormat="false" ht="15" hidden="false" customHeight="false" outlineLevel="0" collapsed="false">
      <c r="A8102" s="25" t="s">
        <v>4617</v>
      </c>
      <c r="B8102" s="25" t="s">
        <v>86</v>
      </c>
      <c r="C8102" s="25" t="s">
        <v>148</v>
      </c>
      <c r="E8102" s="25" t="s">
        <v>56</v>
      </c>
      <c r="F8102" s="25" t="s">
        <v>9453</v>
      </c>
    </row>
    <row r="8103" customFormat="false" ht="15" hidden="false" customHeight="false" outlineLevel="0" collapsed="false">
      <c r="A8103" s="25" t="s">
        <v>4732</v>
      </c>
      <c r="B8103" s="25" t="s">
        <v>90</v>
      </c>
      <c r="C8103" s="25" t="s">
        <v>178</v>
      </c>
      <c r="D8103" s="25" t="s">
        <v>1049</v>
      </c>
      <c r="E8103" s="25" t="s">
        <v>54</v>
      </c>
      <c r="F8103" s="25" t="s">
        <v>9453</v>
      </c>
      <c r="G8103" s="25" t="s">
        <v>9475</v>
      </c>
      <c r="H8103" s="25" t="n">
        <v>5209</v>
      </c>
    </row>
    <row r="8104" customFormat="false" ht="15" hidden="false" customHeight="false" outlineLevel="0" collapsed="false">
      <c r="A8104" s="25" t="s">
        <v>5290</v>
      </c>
      <c r="B8104" s="25" t="s">
        <v>95</v>
      </c>
      <c r="C8104" s="25" t="s">
        <v>160</v>
      </c>
      <c r="D8104" s="25" t="s">
        <v>494</v>
      </c>
      <c r="E8104" s="25" t="s">
        <v>55</v>
      </c>
      <c r="F8104" s="25" t="s">
        <v>9460</v>
      </c>
      <c r="G8104" s="25" t="s">
        <v>9481</v>
      </c>
      <c r="H8104" s="25" t="n">
        <v>0</v>
      </c>
    </row>
    <row r="8105" customFormat="false" ht="15" hidden="false" customHeight="false" outlineLevel="0" collapsed="false">
      <c r="A8105" s="25" t="s">
        <v>850</v>
      </c>
      <c r="B8105" s="25" t="s">
        <v>70</v>
      </c>
      <c r="C8105" s="25" t="s">
        <v>148</v>
      </c>
      <c r="D8105" s="25" t="s">
        <v>167</v>
      </c>
      <c r="E8105" s="25" t="s">
        <v>54</v>
      </c>
      <c r="F8105" s="25" t="s">
        <v>9460</v>
      </c>
      <c r="G8105" s="25" t="s">
        <v>9475</v>
      </c>
      <c r="H8105" s="25" t="n">
        <v>58</v>
      </c>
    </row>
    <row r="8106" customFormat="false" ht="15" hidden="false" customHeight="false" outlineLevel="0" collapsed="false">
      <c r="A8106" s="25" t="s">
        <v>4078</v>
      </c>
      <c r="B8106" s="25" t="s">
        <v>87</v>
      </c>
      <c r="C8106" s="25" t="s">
        <v>148</v>
      </c>
      <c r="D8106" s="25" t="s">
        <v>1347</v>
      </c>
      <c r="E8106" s="25" t="s">
        <v>54</v>
      </c>
      <c r="F8106" s="25" t="s">
        <v>9460</v>
      </c>
      <c r="G8106" s="25" t="s">
        <v>9486</v>
      </c>
      <c r="H8106" s="25" t="n">
        <v>57</v>
      </c>
    </row>
    <row r="8107" customFormat="false" ht="15" hidden="false" customHeight="false" outlineLevel="0" collapsed="false">
      <c r="A8107" s="25" t="s">
        <v>5822</v>
      </c>
      <c r="B8107" s="25" t="s">
        <v>96</v>
      </c>
      <c r="C8107" s="25" t="s">
        <v>9107</v>
      </c>
      <c r="D8107" s="25" t="s">
        <v>445</v>
      </c>
      <c r="E8107" s="25" t="s">
        <v>54</v>
      </c>
      <c r="F8107" s="25" t="s">
        <v>9460</v>
      </c>
      <c r="G8107" s="25" t="s">
        <v>9474</v>
      </c>
      <c r="H8107" s="25" t="n">
        <v>5466</v>
      </c>
    </row>
    <row r="8108" customFormat="false" ht="15" hidden="false" customHeight="false" outlineLevel="0" collapsed="false">
      <c r="A8108" s="25" t="s">
        <v>2848</v>
      </c>
      <c r="B8108" s="25" t="s">
        <v>78</v>
      </c>
      <c r="C8108" s="25" t="s">
        <v>178</v>
      </c>
      <c r="D8108" s="25" t="s">
        <v>164</v>
      </c>
      <c r="E8108" s="25" t="s">
        <v>55</v>
      </c>
      <c r="F8108" s="25" t="s">
        <v>9460</v>
      </c>
      <c r="G8108" s="25" t="s">
        <v>9478</v>
      </c>
      <c r="H8108" s="25" t="n">
        <v>0</v>
      </c>
    </row>
    <row r="8109" customFormat="false" ht="15" hidden="false" customHeight="false" outlineLevel="0" collapsed="false">
      <c r="A8109" s="25" t="s">
        <v>7624</v>
      </c>
      <c r="B8109" s="25" t="s">
        <v>112</v>
      </c>
      <c r="C8109" s="25" t="s">
        <v>178</v>
      </c>
      <c r="D8109" s="25" t="s">
        <v>1778</v>
      </c>
      <c r="E8109" s="25" t="s">
        <v>54</v>
      </c>
      <c r="F8109" s="25" t="s">
        <v>9460</v>
      </c>
      <c r="G8109" s="25" t="s">
        <v>9481</v>
      </c>
      <c r="H8109" s="25" t="n">
        <v>6932</v>
      </c>
    </row>
    <row r="8110" customFormat="false" ht="15" hidden="false" customHeight="false" outlineLevel="0" collapsed="false">
      <c r="A8110" s="25" t="s">
        <v>8414</v>
      </c>
      <c r="B8110" s="25" t="s">
        <v>113</v>
      </c>
      <c r="C8110" s="25" t="s">
        <v>186</v>
      </c>
      <c r="D8110" s="25" t="s">
        <v>2754</v>
      </c>
      <c r="E8110" s="25" t="s">
        <v>54</v>
      </c>
      <c r="F8110" s="25" t="s">
        <v>9460</v>
      </c>
      <c r="G8110" s="25" t="s">
        <v>9480</v>
      </c>
      <c r="H8110" s="25" t="n">
        <v>597</v>
      </c>
    </row>
    <row r="8111" customFormat="false" ht="15" hidden="false" customHeight="false" outlineLevel="0" collapsed="false">
      <c r="A8111" s="25" t="s">
        <v>6745</v>
      </c>
      <c r="B8111" s="25" t="s">
        <v>107</v>
      </c>
      <c r="C8111" s="25" t="s">
        <v>160</v>
      </c>
      <c r="D8111" s="25" t="s">
        <v>609</v>
      </c>
      <c r="E8111" s="25" t="s">
        <v>55</v>
      </c>
      <c r="F8111" s="25" t="s">
        <v>9460</v>
      </c>
      <c r="G8111" s="25" t="s">
        <v>9462</v>
      </c>
      <c r="H8111" s="25" t="n">
        <v>0</v>
      </c>
    </row>
    <row r="8112" customFormat="false" ht="15" hidden="false" customHeight="false" outlineLevel="0" collapsed="false">
      <c r="A8112" s="25" t="s">
        <v>8708</v>
      </c>
      <c r="B8112" s="25" t="s">
        <v>116</v>
      </c>
      <c r="C8112" s="25" t="s">
        <v>186</v>
      </c>
      <c r="D8112" s="25" t="s">
        <v>3075</v>
      </c>
      <c r="E8112" s="25" t="s">
        <v>54</v>
      </c>
      <c r="F8112" s="25" t="s">
        <v>9460</v>
      </c>
      <c r="G8112" s="25" t="s">
        <v>9497</v>
      </c>
      <c r="H8112" s="25" t="n">
        <v>619</v>
      </c>
    </row>
    <row r="8113" customFormat="false" ht="15" hidden="false" customHeight="false" outlineLevel="0" collapsed="false">
      <c r="A8113" s="25" t="s">
        <v>7354</v>
      </c>
      <c r="B8113" s="25" t="s">
        <v>104</v>
      </c>
      <c r="C8113" s="25" t="s">
        <v>160</v>
      </c>
      <c r="D8113" s="25" t="s">
        <v>2484</v>
      </c>
      <c r="E8113" s="25" t="s">
        <v>54</v>
      </c>
      <c r="F8113" s="25" t="s">
        <v>9460</v>
      </c>
      <c r="G8113" s="25" t="s">
        <v>9463</v>
      </c>
      <c r="H8113" s="25" t="n">
        <v>2590</v>
      </c>
    </row>
    <row r="8114" customFormat="false" ht="15" hidden="false" customHeight="false" outlineLevel="0" collapsed="false">
      <c r="A8114" s="25" t="s">
        <v>4733</v>
      </c>
      <c r="B8114" s="25" t="s">
        <v>90</v>
      </c>
      <c r="C8114" s="25" t="s">
        <v>9107</v>
      </c>
      <c r="D8114" s="25" t="s">
        <v>622</v>
      </c>
      <c r="E8114" s="25" t="s">
        <v>55</v>
      </c>
      <c r="F8114" s="25" t="s">
        <v>9460</v>
      </c>
      <c r="G8114" s="25" t="s">
        <v>9469</v>
      </c>
      <c r="H8114" s="25" t="n">
        <v>0</v>
      </c>
    </row>
    <row r="8115" customFormat="false" ht="15" hidden="false" customHeight="false" outlineLevel="0" collapsed="false">
      <c r="A8115" s="25" t="s">
        <v>5291</v>
      </c>
      <c r="B8115" s="25" t="s">
        <v>95</v>
      </c>
      <c r="C8115" s="25" t="s">
        <v>186</v>
      </c>
      <c r="D8115" s="25" t="s">
        <v>463</v>
      </c>
      <c r="E8115" s="25" t="s">
        <v>54</v>
      </c>
      <c r="F8115" s="25" t="s">
        <v>9466</v>
      </c>
      <c r="G8115" s="25" t="s">
        <v>9468</v>
      </c>
      <c r="H8115" s="25" t="n">
        <v>609</v>
      </c>
    </row>
    <row r="8116" customFormat="false" ht="15" hidden="false" customHeight="false" outlineLevel="0" collapsed="false">
      <c r="A8116" s="25" t="s">
        <v>4079</v>
      </c>
      <c r="B8116" s="25" t="s">
        <v>87</v>
      </c>
      <c r="C8116" s="25" t="s">
        <v>9107</v>
      </c>
      <c r="D8116" s="25" t="s">
        <v>1158</v>
      </c>
      <c r="E8116" s="25" t="s">
        <v>54</v>
      </c>
      <c r="F8116" s="25" t="s">
        <v>9466</v>
      </c>
      <c r="G8116" s="25" t="s">
        <v>9483</v>
      </c>
      <c r="H8116" s="25" t="n">
        <v>4492</v>
      </c>
    </row>
    <row r="8117" customFormat="false" ht="15" hidden="false" customHeight="false" outlineLevel="0" collapsed="false">
      <c r="A8117" s="25" t="s">
        <v>8709</v>
      </c>
      <c r="B8117" s="25" t="s">
        <v>116</v>
      </c>
      <c r="C8117" s="25" t="s">
        <v>170</v>
      </c>
      <c r="D8117" s="25" t="s">
        <v>5204</v>
      </c>
      <c r="E8117" s="25" t="s">
        <v>55</v>
      </c>
      <c r="F8117" s="25" t="s">
        <v>9466</v>
      </c>
      <c r="G8117" s="25" t="s">
        <v>9462</v>
      </c>
      <c r="H8117" s="25" t="n">
        <v>0</v>
      </c>
    </row>
    <row r="8118" customFormat="false" ht="15" hidden="false" customHeight="false" outlineLevel="0" collapsed="false">
      <c r="A8118" s="25" t="s">
        <v>6063</v>
      </c>
      <c r="B8118" s="25" t="s">
        <v>97</v>
      </c>
      <c r="C8118" s="25" t="s">
        <v>9107</v>
      </c>
      <c r="D8118" s="25" t="s">
        <v>463</v>
      </c>
      <c r="E8118" s="25" t="s">
        <v>55</v>
      </c>
      <c r="F8118" s="25" t="s">
        <v>9466</v>
      </c>
      <c r="G8118" s="25" t="s">
        <v>9483</v>
      </c>
      <c r="H8118" s="25" t="n">
        <v>0</v>
      </c>
    </row>
    <row r="8119" customFormat="false" ht="15" hidden="false" customHeight="false" outlineLevel="0" collapsed="false">
      <c r="A8119" s="25" t="s">
        <v>4618</v>
      </c>
      <c r="B8119" s="25" t="s">
        <v>86</v>
      </c>
      <c r="C8119" s="25" t="s">
        <v>148</v>
      </c>
      <c r="D8119" s="25" t="s">
        <v>494</v>
      </c>
      <c r="E8119" s="25" t="s">
        <v>54</v>
      </c>
      <c r="F8119" s="25" t="s">
        <v>9466</v>
      </c>
      <c r="G8119" s="25" t="s">
        <v>9477</v>
      </c>
      <c r="H8119" s="25" t="n">
        <v>47</v>
      </c>
    </row>
    <row r="8120" customFormat="false" ht="15" hidden="false" customHeight="false" outlineLevel="0" collapsed="false">
      <c r="A8120" s="25" t="s">
        <v>9055</v>
      </c>
      <c r="B8120" s="25" t="s">
        <v>115</v>
      </c>
      <c r="C8120" s="25" t="s">
        <v>186</v>
      </c>
      <c r="D8120" s="25" t="s">
        <v>868</v>
      </c>
      <c r="E8120" s="25" t="s">
        <v>56</v>
      </c>
      <c r="F8120" s="25" t="s">
        <v>9466</v>
      </c>
    </row>
    <row r="8121" customFormat="false" ht="15" hidden="false" customHeight="false" outlineLevel="0" collapsed="false">
      <c r="A8121" s="25" t="s">
        <v>4080</v>
      </c>
      <c r="B8121" s="25" t="s">
        <v>87</v>
      </c>
      <c r="C8121" s="25" t="s">
        <v>186</v>
      </c>
      <c r="D8121" s="25" t="s">
        <v>452</v>
      </c>
      <c r="E8121" s="25" t="s">
        <v>55</v>
      </c>
      <c r="F8121" s="25" t="s">
        <v>9455</v>
      </c>
      <c r="G8121" s="25" t="s">
        <v>9461</v>
      </c>
      <c r="H8121" s="25" t="n">
        <v>0</v>
      </c>
    </row>
    <row r="8122" customFormat="false" ht="15" hidden="false" customHeight="false" outlineLevel="0" collapsed="false">
      <c r="A8122" s="25" t="s">
        <v>8415</v>
      </c>
      <c r="B8122" s="25" t="s">
        <v>113</v>
      </c>
      <c r="C8122" s="25" t="s">
        <v>170</v>
      </c>
      <c r="D8122" s="25" t="s">
        <v>266</v>
      </c>
      <c r="E8122" s="25" t="s">
        <v>56</v>
      </c>
      <c r="F8122" s="25" t="s">
        <v>9455</v>
      </c>
    </row>
    <row r="8123" customFormat="false" ht="15" hidden="false" customHeight="false" outlineLevel="0" collapsed="false">
      <c r="A8123" s="25" t="s">
        <v>8416</v>
      </c>
      <c r="B8123" s="25" t="s">
        <v>113</v>
      </c>
      <c r="C8123" s="25" t="s">
        <v>186</v>
      </c>
      <c r="D8123" s="25" t="s">
        <v>156</v>
      </c>
      <c r="E8123" s="25" t="s">
        <v>54</v>
      </c>
      <c r="F8123" s="25" t="s">
        <v>9455</v>
      </c>
      <c r="G8123" s="25" t="s">
        <v>9475</v>
      </c>
      <c r="H8123" s="25" t="n">
        <v>484</v>
      </c>
    </row>
    <row r="8124" customFormat="false" ht="15" hidden="false" customHeight="false" outlineLevel="0" collapsed="false">
      <c r="A8124" s="25" t="s">
        <v>3480</v>
      </c>
      <c r="B8124" s="25" t="s">
        <v>77</v>
      </c>
      <c r="C8124" s="25" t="s">
        <v>160</v>
      </c>
      <c r="D8124" s="25" t="s">
        <v>145</v>
      </c>
      <c r="E8124" s="25" t="s">
        <v>55</v>
      </c>
      <c r="F8124" s="25" t="s">
        <v>9455</v>
      </c>
      <c r="G8124" s="25" t="s">
        <v>9481</v>
      </c>
      <c r="H8124" s="25" t="n">
        <v>0</v>
      </c>
    </row>
    <row r="8125" customFormat="false" ht="15" hidden="false" customHeight="false" outlineLevel="0" collapsed="false">
      <c r="A8125" s="25" t="s">
        <v>3738</v>
      </c>
      <c r="B8125" s="25" t="s">
        <v>79</v>
      </c>
      <c r="C8125" s="25" t="s">
        <v>148</v>
      </c>
      <c r="D8125" s="25" t="s">
        <v>251</v>
      </c>
      <c r="E8125" s="25" t="s">
        <v>55</v>
      </c>
      <c r="F8125" s="25" t="s">
        <v>9455</v>
      </c>
      <c r="G8125" s="25" t="s">
        <v>9485</v>
      </c>
      <c r="H8125" s="25" t="n">
        <v>0</v>
      </c>
    </row>
    <row r="8126" customFormat="false" ht="15" hidden="false" customHeight="false" outlineLevel="0" collapsed="false">
      <c r="A8126" s="25" t="s">
        <v>6907</v>
      </c>
      <c r="B8126" s="25" t="s">
        <v>105</v>
      </c>
      <c r="C8126" s="25" t="s">
        <v>148</v>
      </c>
      <c r="D8126" s="25" t="s">
        <v>449</v>
      </c>
      <c r="E8126" s="25" t="s">
        <v>54</v>
      </c>
      <c r="F8126" s="25" t="s">
        <v>9455</v>
      </c>
      <c r="G8126" s="25" t="s">
        <v>9468</v>
      </c>
      <c r="H8126" s="25" t="n">
        <v>49</v>
      </c>
    </row>
    <row r="8127" customFormat="false" ht="15" hidden="false" customHeight="false" outlineLevel="0" collapsed="false">
      <c r="A8127" s="25" t="s">
        <v>7355</v>
      </c>
      <c r="B8127" s="25" t="s">
        <v>104</v>
      </c>
      <c r="C8127" s="25" t="s">
        <v>148</v>
      </c>
      <c r="E8127" s="25" t="s">
        <v>56</v>
      </c>
      <c r="F8127" s="25" t="s">
        <v>9455</v>
      </c>
    </row>
    <row r="8128" customFormat="false" ht="15" hidden="false" customHeight="false" outlineLevel="0" collapsed="false">
      <c r="A8128" s="25" t="s">
        <v>4619</v>
      </c>
      <c r="B8128" s="25" t="s">
        <v>86</v>
      </c>
      <c r="C8128" s="25" t="s">
        <v>148</v>
      </c>
      <c r="D8128" s="25" t="s">
        <v>494</v>
      </c>
      <c r="E8128" s="25" t="s">
        <v>56</v>
      </c>
      <c r="F8128" s="25" t="s">
        <v>9455</v>
      </c>
    </row>
    <row r="8129" customFormat="false" ht="15" hidden="false" customHeight="false" outlineLevel="0" collapsed="false">
      <c r="A8129" s="25" t="s">
        <v>5292</v>
      </c>
      <c r="B8129" s="25" t="s">
        <v>95</v>
      </c>
      <c r="C8129" s="25" t="s">
        <v>170</v>
      </c>
      <c r="D8129" s="25" t="s">
        <v>484</v>
      </c>
      <c r="E8129" s="25" t="s">
        <v>54</v>
      </c>
      <c r="F8129" s="25" t="s">
        <v>9478</v>
      </c>
      <c r="G8129" s="25" t="s">
        <v>9477</v>
      </c>
      <c r="H8129" s="25" t="n">
        <v>927</v>
      </c>
    </row>
    <row r="8130" customFormat="false" ht="15" hidden="false" customHeight="false" outlineLevel="0" collapsed="false">
      <c r="A8130" s="25" t="s">
        <v>5554</v>
      </c>
      <c r="B8130" s="25" t="s">
        <v>94</v>
      </c>
      <c r="C8130" s="25" t="s">
        <v>9107</v>
      </c>
      <c r="D8130" s="25" t="s">
        <v>193</v>
      </c>
      <c r="E8130" s="25" t="s">
        <v>54</v>
      </c>
      <c r="F8130" s="25" t="s">
        <v>9478</v>
      </c>
      <c r="G8130" s="25" t="s">
        <v>9482</v>
      </c>
      <c r="H8130" s="25" t="n">
        <v>4445</v>
      </c>
    </row>
    <row r="8131" customFormat="false" ht="15" hidden="false" customHeight="false" outlineLevel="0" collapsed="false">
      <c r="A8131" s="25" t="s">
        <v>2465</v>
      </c>
      <c r="B8131" s="25" t="s">
        <v>80</v>
      </c>
      <c r="C8131" s="25" t="s">
        <v>9107</v>
      </c>
      <c r="D8131" s="25" t="s">
        <v>191</v>
      </c>
      <c r="E8131" s="25" t="s">
        <v>54</v>
      </c>
      <c r="F8131" s="25" t="s">
        <v>9478</v>
      </c>
      <c r="G8131" s="25" t="s">
        <v>9465</v>
      </c>
      <c r="H8131" s="25" t="n">
        <v>5110</v>
      </c>
    </row>
    <row r="8132" customFormat="false" ht="15" hidden="false" customHeight="false" outlineLevel="0" collapsed="false">
      <c r="A8132" s="25" t="s">
        <v>6239</v>
      </c>
      <c r="B8132" s="25" t="s">
        <v>108</v>
      </c>
      <c r="C8132" s="25" t="s">
        <v>148</v>
      </c>
      <c r="D8132" s="25" t="s">
        <v>1789</v>
      </c>
      <c r="E8132" s="25" t="s">
        <v>54</v>
      </c>
      <c r="F8132" s="25" t="s">
        <v>9478</v>
      </c>
      <c r="G8132" s="25" t="s">
        <v>9473</v>
      </c>
      <c r="H8132" s="25" t="n">
        <v>62</v>
      </c>
    </row>
    <row r="8133" customFormat="false" ht="15" hidden="false" customHeight="false" outlineLevel="0" collapsed="false">
      <c r="A8133" s="25" t="s">
        <v>7625</v>
      </c>
      <c r="B8133" s="25" t="s">
        <v>112</v>
      </c>
      <c r="C8133" s="25" t="s">
        <v>170</v>
      </c>
      <c r="D8133" s="25" t="s">
        <v>1158</v>
      </c>
      <c r="E8133" s="25" t="s">
        <v>54</v>
      </c>
      <c r="F8133" s="25" t="s">
        <v>9478</v>
      </c>
      <c r="G8133" s="25" t="s">
        <v>9488</v>
      </c>
      <c r="H8133" s="25" t="n">
        <v>1049</v>
      </c>
    </row>
    <row r="8134" customFormat="false" ht="15" hidden="false" customHeight="false" outlineLevel="0" collapsed="false">
      <c r="A8134" s="25" t="s">
        <v>7984</v>
      </c>
      <c r="B8134" s="25" t="s">
        <v>114</v>
      </c>
      <c r="C8134" s="25" t="s">
        <v>170</v>
      </c>
      <c r="D8134" s="25" t="s">
        <v>419</v>
      </c>
      <c r="E8134" s="25" t="s">
        <v>54</v>
      </c>
      <c r="F8134" s="25" t="s">
        <v>9478</v>
      </c>
      <c r="G8134" s="25" t="s">
        <v>9477</v>
      </c>
      <c r="H8134" s="25" t="n">
        <v>885</v>
      </c>
    </row>
    <row r="8135" customFormat="false" ht="15" hidden="false" customHeight="false" outlineLevel="0" collapsed="false">
      <c r="A8135" s="25" t="s">
        <v>8417</v>
      </c>
      <c r="B8135" s="25" t="s">
        <v>113</v>
      </c>
      <c r="C8135" s="25" t="s">
        <v>9107</v>
      </c>
      <c r="D8135" s="25" t="s">
        <v>2754</v>
      </c>
      <c r="E8135" s="25" t="s">
        <v>56</v>
      </c>
      <c r="F8135" s="25" t="s">
        <v>9478</v>
      </c>
    </row>
    <row r="8136" customFormat="false" ht="15" hidden="false" customHeight="false" outlineLevel="0" collapsed="false">
      <c r="A8136" s="25" t="s">
        <v>6746</v>
      </c>
      <c r="B8136" s="25" t="s">
        <v>107</v>
      </c>
      <c r="C8136" s="25" t="s">
        <v>160</v>
      </c>
      <c r="D8136" s="25" t="s">
        <v>199</v>
      </c>
      <c r="E8136" s="25" t="s">
        <v>55</v>
      </c>
      <c r="F8136" s="25" t="s">
        <v>9478</v>
      </c>
      <c r="G8136" s="25" t="s">
        <v>9471</v>
      </c>
      <c r="H8136" s="25" t="n">
        <v>0</v>
      </c>
    </row>
    <row r="8137" customFormat="false" ht="15" hidden="false" customHeight="false" outlineLevel="0" collapsed="false">
      <c r="A8137" s="25" t="s">
        <v>4620</v>
      </c>
      <c r="B8137" s="25" t="s">
        <v>86</v>
      </c>
      <c r="C8137" s="25" t="s">
        <v>160</v>
      </c>
      <c r="D8137" s="25" t="s">
        <v>1690</v>
      </c>
      <c r="E8137" s="25" t="s">
        <v>54</v>
      </c>
      <c r="F8137" s="25" t="s">
        <v>9478</v>
      </c>
      <c r="G8137" s="25" t="s">
        <v>9477</v>
      </c>
      <c r="H8137" s="25" t="n">
        <v>3612</v>
      </c>
    </row>
    <row r="8138" customFormat="false" ht="15" hidden="false" customHeight="false" outlineLevel="0" collapsed="false">
      <c r="A8138" s="25" t="s">
        <v>4734</v>
      </c>
      <c r="B8138" s="25" t="s">
        <v>90</v>
      </c>
      <c r="C8138" s="25" t="s">
        <v>9107</v>
      </c>
      <c r="D8138" s="25" t="s">
        <v>1371</v>
      </c>
      <c r="E8138" s="25" t="s">
        <v>54</v>
      </c>
      <c r="F8138" s="25" t="s">
        <v>9478</v>
      </c>
      <c r="G8138" s="25" t="s">
        <v>9471</v>
      </c>
      <c r="H8138" s="25" t="n">
        <v>5106</v>
      </c>
    </row>
    <row r="8139" customFormat="false" ht="15" hidden="false" customHeight="false" outlineLevel="0" collapsed="false">
      <c r="A8139" s="25" t="s">
        <v>598</v>
      </c>
      <c r="B8139" s="25" t="s">
        <v>69</v>
      </c>
      <c r="C8139" s="25" t="s">
        <v>160</v>
      </c>
      <c r="D8139" s="25" t="s">
        <v>248</v>
      </c>
      <c r="E8139" s="25" t="s">
        <v>54</v>
      </c>
      <c r="F8139" s="25" t="s">
        <v>9481</v>
      </c>
      <c r="G8139" s="25" t="s">
        <v>9495</v>
      </c>
      <c r="H8139" s="25" t="n">
        <v>2477</v>
      </c>
    </row>
    <row r="8140" customFormat="false" ht="15" hidden="false" customHeight="false" outlineLevel="0" collapsed="false">
      <c r="A8140" s="25" t="s">
        <v>5293</v>
      </c>
      <c r="B8140" s="25" t="s">
        <v>95</v>
      </c>
      <c r="C8140" s="25" t="s">
        <v>148</v>
      </c>
      <c r="D8140" s="25" t="s">
        <v>452</v>
      </c>
      <c r="E8140" s="25" t="s">
        <v>55</v>
      </c>
      <c r="F8140" s="25" t="s">
        <v>9481</v>
      </c>
      <c r="G8140" s="25" t="s">
        <v>9474</v>
      </c>
      <c r="H8140" s="25" t="n">
        <v>0</v>
      </c>
    </row>
    <row r="8141" customFormat="false" ht="15" hidden="false" customHeight="false" outlineLevel="0" collapsed="false">
      <c r="A8141" s="25" t="s">
        <v>2466</v>
      </c>
      <c r="B8141" s="25" t="s">
        <v>80</v>
      </c>
      <c r="C8141" s="25" t="s">
        <v>186</v>
      </c>
      <c r="D8141" s="25" t="s">
        <v>266</v>
      </c>
      <c r="E8141" s="25" t="s">
        <v>54</v>
      </c>
      <c r="F8141" s="25" t="s">
        <v>9481</v>
      </c>
      <c r="G8141" s="25" t="s">
        <v>9488</v>
      </c>
      <c r="H8141" s="25" t="n">
        <v>537</v>
      </c>
    </row>
    <row r="8142" customFormat="false" ht="15" hidden="false" customHeight="false" outlineLevel="0" collapsed="false">
      <c r="A8142" s="25" t="s">
        <v>7626</v>
      </c>
      <c r="B8142" s="25" t="s">
        <v>112</v>
      </c>
      <c r="C8142" s="25" t="s">
        <v>178</v>
      </c>
      <c r="D8142" s="25" t="s">
        <v>428</v>
      </c>
      <c r="E8142" s="25" t="s">
        <v>54</v>
      </c>
      <c r="F8142" s="25" t="s">
        <v>9481</v>
      </c>
      <c r="G8142" s="25" t="s">
        <v>9474</v>
      </c>
      <c r="H8142" s="25" t="n">
        <v>5547</v>
      </c>
    </row>
    <row r="8143" customFormat="false" ht="15" hidden="false" customHeight="false" outlineLevel="0" collapsed="false">
      <c r="A8143" s="25" t="s">
        <v>1430</v>
      </c>
      <c r="B8143" s="25" t="s">
        <v>73</v>
      </c>
      <c r="C8143" s="25" t="s">
        <v>170</v>
      </c>
      <c r="D8143" s="25" t="s">
        <v>207</v>
      </c>
      <c r="E8143" s="25" t="s">
        <v>54</v>
      </c>
      <c r="F8143" s="25" t="s">
        <v>9481</v>
      </c>
      <c r="G8143" s="25" t="s">
        <v>9471</v>
      </c>
      <c r="H8143" s="25" t="n">
        <v>1001</v>
      </c>
    </row>
    <row r="8144" customFormat="false" ht="15" hidden="false" customHeight="false" outlineLevel="0" collapsed="false">
      <c r="A8144" s="25" t="s">
        <v>7356</v>
      </c>
      <c r="B8144" s="25" t="s">
        <v>104</v>
      </c>
      <c r="C8144" s="25" t="s">
        <v>178</v>
      </c>
      <c r="D8144" s="25" t="s">
        <v>494</v>
      </c>
      <c r="E8144" s="25" t="s">
        <v>55</v>
      </c>
      <c r="F8144" s="25" t="s">
        <v>9481</v>
      </c>
      <c r="G8144" s="25" t="s">
        <v>9477</v>
      </c>
      <c r="H8144" s="25" t="n">
        <v>0</v>
      </c>
    </row>
    <row r="8145" customFormat="false" ht="15" hidden="false" customHeight="false" outlineLevel="0" collapsed="false">
      <c r="A8145" s="25" t="s">
        <v>4621</v>
      </c>
      <c r="B8145" s="25" t="s">
        <v>86</v>
      </c>
      <c r="C8145" s="25" t="s">
        <v>170</v>
      </c>
      <c r="D8145" s="25" t="s">
        <v>463</v>
      </c>
      <c r="E8145" s="25" t="s">
        <v>55</v>
      </c>
      <c r="F8145" s="25" t="s">
        <v>9481</v>
      </c>
      <c r="G8145" s="25" t="s">
        <v>9471</v>
      </c>
      <c r="H8145" s="25" t="n">
        <v>0</v>
      </c>
    </row>
    <row r="8146" customFormat="false" ht="15" hidden="false" customHeight="false" outlineLevel="0" collapsed="false">
      <c r="A8146" s="25" t="s">
        <v>4735</v>
      </c>
      <c r="B8146" s="25" t="s">
        <v>90</v>
      </c>
      <c r="C8146" s="25" t="s">
        <v>9107</v>
      </c>
      <c r="D8146" s="25" t="s">
        <v>1049</v>
      </c>
      <c r="E8146" s="25" t="s">
        <v>54</v>
      </c>
      <c r="F8146" s="25" t="s">
        <v>9481</v>
      </c>
      <c r="G8146" s="25" t="s">
        <v>9471</v>
      </c>
      <c r="H8146" s="25" t="n">
        <v>5077</v>
      </c>
    </row>
    <row r="8147" customFormat="false" ht="15" hidden="false" customHeight="false" outlineLevel="0" collapsed="false">
      <c r="A8147" s="25" t="s">
        <v>599</v>
      </c>
      <c r="B8147" s="25" t="s">
        <v>69</v>
      </c>
      <c r="C8147" s="25" t="s">
        <v>160</v>
      </c>
      <c r="D8147" s="25" t="s">
        <v>167</v>
      </c>
      <c r="E8147" s="25" t="s">
        <v>54</v>
      </c>
      <c r="F8147" s="25" t="s">
        <v>9469</v>
      </c>
      <c r="G8147" s="25" t="s">
        <v>9468</v>
      </c>
      <c r="H8147" s="25" t="n">
        <v>3844</v>
      </c>
    </row>
    <row r="8148" customFormat="false" ht="15" hidden="false" customHeight="false" outlineLevel="0" collapsed="false">
      <c r="A8148" s="25" t="s">
        <v>4081</v>
      </c>
      <c r="B8148" s="25" t="s">
        <v>87</v>
      </c>
      <c r="C8148" s="25" t="s">
        <v>178</v>
      </c>
      <c r="D8148" s="25" t="s">
        <v>622</v>
      </c>
      <c r="E8148" s="25" t="s">
        <v>55</v>
      </c>
      <c r="F8148" s="25" t="s">
        <v>9469</v>
      </c>
      <c r="G8148" s="25" t="s">
        <v>9474</v>
      </c>
      <c r="H8148" s="25" t="n">
        <v>0</v>
      </c>
    </row>
    <row r="8149" customFormat="false" ht="15" hidden="false" customHeight="false" outlineLevel="0" collapsed="false">
      <c r="A8149" s="25" t="s">
        <v>4082</v>
      </c>
      <c r="B8149" s="25" t="s">
        <v>87</v>
      </c>
      <c r="C8149" s="25" t="s">
        <v>170</v>
      </c>
      <c r="D8149" s="25" t="s">
        <v>1795</v>
      </c>
      <c r="E8149" s="25" t="s">
        <v>54</v>
      </c>
      <c r="F8149" s="25" t="s">
        <v>9469</v>
      </c>
      <c r="G8149" s="25" t="s">
        <v>9472</v>
      </c>
      <c r="H8149" s="25" t="n">
        <v>1204</v>
      </c>
    </row>
    <row r="8150" customFormat="false" ht="15" hidden="false" customHeight="false" outlineLevel="0" collapsed="false">
      <c r="A8150" s="25" t="s">
        <v>2467</v>
      </c>
      <c r="B8150" s="25" t="s">
        <v>80</v>
      </c>
      <c r="C8150" s="25" t="s">
        <v>160</v>
      </c>
      <c r="D8150" s="25" t="s">
        <v>180</v>
      </c>
      <c r="E8150" s="25" t="s">
        <v>55</v>
      </c>
      <c r="F8150" s="25" t="s">
        <v>9469</v>
      </c>
      <c r="G8150" s="25" t="s">
        <v>9488</v>
      </c>
      <c r="H8150" s="25" t="n">
        <v>0</v>
      </c>
    </row>
    <row r="8151" customFormat="false" ht="15" hidden="false" customHeight="false" outlineLevel="0" collapsed="false">
      <c r="A8151" s="25" t="s">
        <v>2849</v>
      </c>
      <c r="B8151" s="25" t="s">
        <v>78</v>
      </c>
      <c r="C8151" s="25" t="s">
        <v>186</v>
      </c>
      <c r="D8151" s="25" t="s">
        <v>176</v>
      </c>
      <c r="E8151" s="25" t="s">
        <v>54</v>
      </c>
      <c r="F8151" s="25" t="s">
        <v>9469</v>
      </c>
      <c r="G8151" s="25" t="s">
        <v>9468</v>
      </c>
      <c r="H8151" s="25" t="n">
        <v>562</v>
      </c>
    </row>
    <row r="8152" customFormat="false" ht="15" hidden="false" customHeight="false" outlineLevel="0" collapsed="false">
      <c r="A8152" s="25" t="s">
        <v>7985</v>
      </c>
      <c r="B8152" s="25" t="s">
        <v>114</v>
      </c>
      <c r="C8152" s="25" t="s">
        <v>170</v>
      </c>
      <c r="D8152" s="25" t="s">
        <v>2484</v>
      </c>
      <c r="E8152" s="25" t="s">
        <v>55</v>
      </c>
      <c r="F8152" s="25" t="s">
        <v>9469</v>
      </c>
      <c r="G8152" s="25" t="s">
        <v>9492</v>
      </c>
      <c r="H8152" s="25" t="n">
        <v>0</v>
      </c>
    </row>
    <row r="8153" customFormat="false" ht="15" hidden="false" customHeight="false" outlineLevel="0" collapsed="false">
      <c r="A8153" s="25" t="s">
        <v>7986</v>
      </c>
      <c r="B8153" s="25" t="s">
        <v>114</v>
      </c>
      <c r="C8153" s="25" t="s">
        <v>186</v>
      </c>
      <c r="D8153" s="25" t="s">
        <v>860</v>
      </c>
      <c r="E8153" s="25" t="s">
        <v>54</v>
      </c>
      <c r="F8153" s="25" t="s">
        <v>9469</v>
      </c>
      <c r="G8153" s="25" t="s">
        <v>9463</v>
      </c>
      <c r="H8153" s="25" t="n">
        <v>460</v>
      </c>
    </row>
    <row r="8154" customFormat="false" ht="15" hidden="false" customHeight="false" outlineLevel="0" collapsed="false">
      <c r="A8154" s="25" t="s">
        <v>1768</v>
      </c>
      <c r="B8154" s="25" t="s">
        <v>71</v>
      </c>
      <c r="C8154" s="25" t="s">
        <v>148</v>
      </c>
      <c r="D8154" s="25" t="s">
        <v>188</v>
      </c>
      <c r="E8154" s="25" t="s">
        <v>54</v>
      </c>
      <c r="F8154" s="25" t="s">
        <v>9469</v>
      </c>
      <c r="G8154" s="25" t="s">
        <v>9488</v>
      </c>
      <c r="H8154" s="25" t="n">
        <v>66</v>
      </c>
    </row>
    <row r="8155" customFormat="false" ht="15" hidden="false" customHeight="false" outlineLevel="0" collapsed="false">
      <c r="A8155" s="25" t="s">
        <v>1769</v>
      </c>
      <c r="B8155" s="25" t="s">
        <v>71</v>
      </c>
      <c r="C8155" s="25" t="s">
        <v>160</v>
      </c>
      <c r="D8155" s="25" t="s">
        <v>210</v>
      </c>
      <c r="E8155" s="25" t="s">
        <v>54</v>
      </c>
      <c r="F8155" s="25" t="s">
        <v>9469</v>
      </c>
      <c r="G8155" s="25" t="s">
        <v>9464</v>
      </c>
      <c r="H8155" s="25" t="n">
        <v>3309</v>
      </c>
    </row>
    <row r="8156" customFormat="false" ht="15" hidden="false" customHeight="false" outlineLevel="0" collapsed="false">
      <c r="A8156" s="25" t="s">
        <v>4622</v>
      </c>
      <c r="B8156" s="25" t="s">
        <v>86</v>
      </c>
      <c r="C8156" s="25" t="s">
        <v>160</v>
      </c>
      <c r="D8156" s="25" t="s">
        <v>1347</v>
      </c>
      <c r="E8156" s="25" t="s">
        <v>55</v>
      </c>
      <c r="F8156" s="25" t="s">
        <v>9469</v>
      </c>
      <c r="G8156" s="25" t="s">
        <v>9462</v>
      </c>
      <c r="H8156" s="25" t="n">
        <v>0</v>
      </c>
    </row>
    <row r="8157" customFormat="false" ht="15" hidden="false" customHeight="false" outlineLevel="0" collapsed="false">
      <c r="A8157" s="25" t="s">
        <v>2468</v>
      </c>
      <c r="B8157" s="25" t="s">
        <v>80</v>
      </c>
      <c r="C8157" s="25" t="s">
        <v>9107</v>
      </c>
      <c r="D8157" s="25" t="s">
        <v>248</v>
      </c>
      <c r="E8157" s="25" t="s">
        <v>54</v>
      </c>
      <c r="F8157" s="25" t="s">
        <v>9462</v>
      </c>
      <c r="G8157" s="25" t="s">
        <v>9487</v>
      </c>
      <c r="H8157" s="25" t="n">
        <v>4888</v>
      </c>
    </row>
    <row r="8158" customFormat="false" ht="15" hidden="false" customHeight="false" outlineLevel="0" collapsed="false">
      <c r="A8158" s="25" t="s">
        <v>6441</v>
      </c>
      <c r="B8158" s="25" t="s">
        <v>106</v>
      </c>
      <c r="C8158" s="25" t="s">
        <v>170</v>
      </c>
      <c r="D8158" s="25" t="s">
        <v>633</v>
      </c>
      <c r="E8158" s="25" t="s">
        <v>54</v>
      </c>
      <c r="F8158" s="25" t="s">
        <v>9462</v>
      </c>
      <c r="G8158" s="25" t="s">
        <v>9464</v>
      </c>
      <c r="H8158" s="25" t="n">
        <v>1192</v>
      </c>
    </row>
    <row r="8159" customFormat="false" ht="15" hidden="false" customHeight="false" outlineLevel="0" collapsed="false">
      <c r="A8159" s="25" t="s">
        <v>6064</v>
      </c>
      <c r="B8159" s="25" t="s">
        <v>97</v>
      </c>
      <c r="C8159" s="25" t="s">
        <v>160</v>
      </c>
      <c r="D8159" s="25" t="s">
        <v>1156</v>
      </c>
      <c r="E8159" s="25" t="s">
        <v>55</v>
      </c>
      <c r="F8159" s="25" t="s">
        <v>9462</v>
      </c>
      <c r="G8159" s="25" t="s">
        <v>9464</v>
      </c>
      <c r="H8159" s="25" t="n">
        <v>0</v>
      </c>
    </row>
    <row r="8160" customFormat="false" ht="15" hidden="false" customHeight="false" outlineLevel="0" collapsed="false">
      <c r="A8160" s="25" t="s">
        <v>6908</v>
      </c>
      <c r="B8160" s="25" t="s">
        <v>105</v>
      </c>
      <c r="C8160" s="25" t="s">
        <v>148</v>
      </c>
      <c r="E8160" s="25" t="s">
        <v>56</v>
      </c>
      <c r="F8160" s="25" t="s">
        <v>9462</v>
      </c>
    </row>
    <row r="8161" customFormat="false" ht="15" hidden="false" customHeight="false" outlineLevel="0" collapsed="false">
      <c r="A8161" s="25" t="s">
        <v>9056</v>
      </c>
      <c r="B8161" s="25" t="s">
        <v>115</v>
      </c>
      <c r="C8161" s="25" t="s">
        <v>186</v>
      </c>
      <c r="D8161" s="25" t="s">
        <v>169</v>
      </c>
      <c r="E8161" s="25" t="s">
        <v>56</v>
      </c>
      <c r="F8161" s="25" t="s">
        <v>9462</v>
      </c>
    </row>
    <row r="8162" customFormat="false" ht="15" hidden="false" customHeight="false" outlineLevel="0" collapsed="false">
      <c r="A8162" s="25" t="s">
        <v>5823</v>
      </c>
      <c r="B8162" s="25" t="s">
        <v>96</v>
      </c>
      <c r="C8162" s="25" t="s">
        <v>170</v>
      </c>
      <c r="D8162" s="25" t="s">
        <v>1690</v>
      </c>
      <c r="E8162" s="25" t="s">
        <v>54</v>
      </c>
      <c r="F8162" s="25" t="s">
        <v>9485</v>
      </c>
      <c r="G8162" s="25" t="s">
        <v>9482</v>
      </c>
      <c r="H8162" s="25" t="n">
        <v>1131</v>
      </c>
    </row>
    <row r="8163" customFormat="false" ht="15" hidden="false" customHeight="false" outlineLevel="0" collapsed="false">
      <c r="A8163" s="25" t="s">
        <v>6442</v>
      </c>
      <c r="B8163" s="25" t="s">
        <v>106</v>
      </c>
      <c r="C8163" s="25" t="s">
        <v>178</v>
      </c>
      <c r="D8163" s="25" t="s">
        <v>868</v>
      </c>
      <c r="E8163" s="25" t="s">
        <v>54</v>
      </c>
      <c r="F8163" s="25" t="s">
        <v>9485</v>
      </c>
      <c r="G8163" s="25" t="s">
        <v>9464</v>
      </c>
      <c r="H8163" s="25" t="n">
        <v>5702</v>
      </c>
    </row>
    <row r="8164" customFormat="false" ht="15" hidden="false" customHeight="false" outlineLevel="0" collapsed="false">
      <c r="A8164" s="25" t="s">
        <v>7987</v>
      </c>
      <c r="B8164" s="25" t="s">
        <v>114</v>
      </c>
      <c r="C8164" s="25" t="s">
        <v>186</v>
      </c>
      <c r="D8164" s="25" t="s">
        <v>3075</v>
      </c>
      <c r="E8164" s="25" t="s">
        <v>54</v>
      </c>
      <c r="F8164" s="25" t="s">
        <v>9485</v>
      </c>
      <c r="G8164" s="25" t="s">
        <v>9479</v>
      </c>
      <c r="H8164" s="25" t="n">
        <v>563</v>
      </c>
    </row>
    <row r="8165" customFormat="false" ht="15" hidden="false" customHeight="false" outlineLevel="0" collapsed="false">
      <c r="A8165" s="25" t="s">
        <v>8710</v>
      </c>
      <c r="B8165" s="25" t="s">
        <v>116</v>
      </c>
      <c r="C8165" s="25" t="s">
        <v>178</v>
      </c>
      <c r="D8165" s="25" t="s">
        <v>1351</v>
      </c>
      <c r="E8165" s="25" t="s">
        <v>54</v>
      </c>
      <c r="F8165" s="25" t="s">
        <v>9485</v>
      </c>
      <c r="G8165" s="25" t="s">
        <v>9488</v>
      </c>
      <c r="H8165" s="25" t="n">
        <v>5886</v>
      </c>
    </row>
    <row r="8166" customFormat="false" ht="15" hidden="false" customHeight="false" outlineLevel="0" collapsed="false">
      <c r="A8166" s="25" t="s">
        <v>3739</v>
      </c>
      <c r="B8166" s="25" t="s">
        <v>79</v>
      </c>
      <c r="C8166" s="25" t="s">
        <v>186</v>
      </c>
      <c r="D8166" s="25" t="s">
        <v>164</v>
      </c>
      <c r="E8166" s="25" t="s">
        <v>55</v>
      </c>
      <c r="F8166" s="25" t="s">
        <v>9485</v>
      </c>
      <c r="G8166" s="25" t="s">
        <v>9477</v>
      </c>
      <c r="H8166" s="25" t="n">
        <v>0</v>
      </c>
    </row>
    <row r="8167" customFormat="false" ht="15" hidden="false" customHeight="false" outlineLevel="0" collapsed="false">
      <c r="A8167" s="25" t="s">
        <v>7357</v>
      </c>
      <c r="B8167" s="25" t="s">
        <v>104</v>
      </c>
      <c r="C8167" s="25" t="s">
        <v>160</v>
      </c>
      <c r="D8167" s="25" t="s">
        <v>428</v>
      </c>
      <c r="E8167" s="25" t="s">
        <v>55</v>
      </c>
      <c r="F8167" s="25" t="s">
        <v>9485</v>
      </c>
      <c r="G8167" s="25" t="s">
        <v>9461</v>
      </c>
      <c r="H8167" s="25" t="n">
        <v>0</v>
      </c>
    </row>
    <row r="8168" customFormat="false" ht="15" hidden="false" customHeight="false" outlineLevel="0" collapsed="false">
      <c r="A8168" s="25" t="s">
        <v>9057</v>
      </c>
      <c r="B8168" s="25" t="s">
        <v>115</v>
      </c>
      <c r="C8168" s="25" t="s">
        <v>170</v>
      </c>
      <c r="E8168" s="25" t="s">
        <v>56</v>
      </c>
      <c r="F8168" s="25" t="s">
        <v>9485</v>
      </c>
    </row>
    <row r="8169" customFormat="false" ht="15" hidden="false" customHeight="false" outlineLevel="0" collapsed="false">
      <c r="A8169" s="25" t="s">
        <v>9058</v>
      </c>
      <c r="B8169" s="25" t="s">
        <v>115</v>
      </c>
      <c r="C8169" s="25" t="s">
        <v>186</v>
      </c>
      <c r="D8169" s="25" t="s">
        <v>5204</v>
      </c>
      <c r="E8169" s="25" t="s">
        <v>54</v>
      </c>
      <c r="F8169" s="25" t="s">
        <v>9485</v>
      </c>
      <c r="G8169" s="25" t="s">
        <v>9465</v>
      </c>
      <c r="H8169" s="25" t="n">
        <v>601</v>
      </c>
    </row>
    <row r="8170" customFormat="false" ht="15" hidden="false" customHeight="false" outlineLevel="0" collapsed="false">
      <c r="A8170" s="25" t="s">
        <v>6240</v>
      </c>
      <c r="B8170" s="25" t="s">
        <v>108</v>
      </c>
      <c r="C8170" s="25" t="s">
        <v>148</v>
      </c>
      <c r="D8170" s="25" t="s">
        <v>156</v>
      </c>
      <c r="E8170" s="25" t="s">
        <v>54</v>
      </c>
      <c r="F8170" s="25" t="s">
        <v>9471</v>
      </c>
      <c r="G8170" s="25" t="s">
        <v>9473</v>
      </c>
      <c r="H8170" s="25" t="n">
        <v>58</v>
      </c>
    </row>
    <row r="8171" customFormat="false" ht="15" hidden="false" customHeight="false" outlineLevel="0" collapsed="false">
      <c r="A8171" s="25" t="s">
        <v>6443</v>
      </c>
      <c r="B8171" s="25" t="s">
        <v>106</v>
      </c>
      <c r="C8171" s="25" t="s">
        <v>148</v>
      </c>
      <c r="D8171" s="25" t="s">
        <v>1789</v>
      </c>
      <c r="E8171" s="25" t="s">
        <v>54</v>
      </c>
      <c r="F8171" s="25" t="s">
        <v>9471</v>
      </c>
      <c r="G8171" s="25" t="s">
        <v>9472</v>
      </c>
      <c r="H8171" s="25" t="n">
        <v>58</v>
      </c>
    </row>
    <row r="8172" customFormat="false" ht="15" hidden="false" customHeight="false" outlineLevel="0" collapsed="false">
      <c r="A8172" s="25" t="s">
        <v>6444</v>
      </c>
      <c r="B8172" s="25" t="s">
        <v>106</v>
      </c>
      <c r="C8172" s="25" t="s">
        <v>160</v>
      </c>
      <c r="D8172" s="25" t="s">
        <v>1187</v>
      </c>
      <c r="E8172" s="25" t="s">
        <v>54</v>
      </c>
      <c r="F8172" s="25" t="s">
        <v>9471</v>
      </c>
      <c r="G8172" s="25" t="s">
        <v>9472</v>
      </c>
      <c r="H8172" s="25" t="n">
        <v>3285</v>
      </c>
    </row>
    <row r="8173" customFormat="false" ht="15" hidden="false" customHeight="false" outlineLevel="0" collapsed="false">
      <c r="A8173" s="25" t="s">
        <v>6065</v>
      </c>
      <c r="B8173" s="25" t="s">
        <v>97</v>
      </c>
      <c r="C8173" s="25" t="s">
        <v>160</v>
      </c>
      <c r="D8173" s="25" t="s">
        <v>639</v>
      </c>
      <c r="E8173" s="25" t="s">
        <v>54</v>
      </c>
      <c r="F8173" s="25" t="s">
        <v>9471</v>
      </c>
      <c r="G8173" s="25" t="s">
        <v>9475</v>
      </c>
      <c r="H8173" s="25" t="n">
        <v>3494</v>
      </c>
    </row>
    <row r="8174" customFormat="false" ht="15" hidden="false" customHeight="false" outlineLevel="0" collapsed="false">
      <c r="A8174" s="25" t="s">
        <v>4083</v>
      </c>
      <c r="B8174" s="25" t="s">
        <v>87</v>
      </c>
      <c r="C8174" s="25" t="s">
        <v>178</v>
      </c>
      <c r="E8174" s="25" t="s">
        <v>56</v>
      </c>
      <c r="F8174" s="25" t="s">
        <v>9487</v>
      </c>
    </row>
    <row r="8175" customFormat="false" ht="15" hidden="false" customHeight="false" outlineLevel="0" collapsed="false">
      <c r="A8175" s="25" t="s">
        <v>2469</v>
      </c>
      <c r="B8175" s="25" t="s">
        <v>80</v>
      </c>
      <c r="C8175" s="25" t="s">
        <v>160</v>
      </c>
      <c r="D8175" s="25" t="s">
        <v>215</v>
      </c>
      <c r="E8175" s="25" t="s">
        <v>55</v>
      </c>
      <c r="F8175" s="25" t="s">
        <v>9487</v>
      </c>
      <c r="G8175" s="25" t="s">
        <v>9472</v>
      </c>
      <c r="H8175" s="25" t="n">
        <v>0</v>
      </c>
    </row>
    <row r="8176" customFormat="false" ht="15" hidden="false" customHeight="false" outlineLevel="0" collapsed="false">
      <c r="A8176" s="25" t="s">
        <v>5824</v>
      </c>
      <c r="B8176" s="25" t="s">
        <v>96</v>
      </c>
      <c r="C8176" s="25" t="s">
        <v>178</v>
      </c>
      <c r="D8176" s="25" t="s">
        <v>1090</v>
      </c>
      <c r="E8176" s="25" t="s">
        <v>54</v>
      </c>
      <c r="F8176" s="25" t="s">
        <v>9487</v>
      </c>
      <c r="G8176" s="25" t="s">
        <v>9472</v>
      </c>
      <c r="H8176" s="25" t="n">
        <v>5204</v>
      </c>
    </row>
    <row r="8177" customFormat="false" ht="15" hidden="false" customHeight="false" outlineLevel="0" collapsed="false">
      <c r="A8177" s="25" t="s">
        <v>4208</v>
      </c>
      <c r="B8177" s="25" t="s">
        <v>89</v>
      </c>
      <c r="C8177" s="25" t="s">
        <v>186</v>
      </c>
      <c r="D8177" s="25" t="s">
        <v>1055</v>
      </c>
      <c r="E8177" s="25" t="s">
        <v>54</v>
      </c>
      <c r="F8177" s="25" t="s">
        <v>9487</v>
      </c>
      <c r="G8177" s="25" t="s">
        <v>9498</v>
      </c>
      <c r="H8177" s="25" t="n">
        <v>579</v>
      </c>
    </row>
    <row r="8178" customFormat="false" ht="15" hidden="false" customHeight="false" outlineLevel="0" collapsed="false">
      <c r="A8178" s="25" t="s">
        <v>8418</v>
      </c>
      <c r="B8178" s="25" t="s">
        <v>113</v>
      </c>
      <c r="C8178" s="25" t="s">
        <v>170</v>
      </c>
      <c r="D8178" s="25" t="s">
        <v>3075</v>
      </c>
      <c r="E8178" s="25" t="s">
        <v>54</v>
      </c>
      <c r="F8178" s="25" t="s">
        <v>9487</v>
      </c>
      <c r="G8178" s="25" t="s">
        <v>9472</v>
      </c>
      <c r="H8178" s="25" t="n">
        <v>1195</v>
      </c>
    </row>
    <row r="8179" customFormat="false" ht="15" hidden="false" customHeight="false" outlineLevel="0" collapsed="false">
      <c r="A8179" s="25" t="s">
        <v>1152</v>
      </c>
      <c r="B8179" s="25" t="s">
        <v>72</v>
      </c>
      <c r="C8179" s="25" t="s">
        <v>178</v>
      </c>
      <c r="D8179" s="25" t="s">
        <v>225</v>
      </c>
      <c r="E8179" s="25" t="s">
        <v>54</v>
      </c>
      <c r="F8179" s="25" t="s">
        <v>9487</v>
      </c>
      <c r="G8179" s="25" t="s">
        <v>9497</v>
      </c>
      <c r="H8179" s="25" t="n">
        <v>6340</v>
      </c>
    </row>
    <row r="8180" customFormat="false" ht="15" hidden="false" customHeight="false" outlineLevel="0" collapsed="false">
      <c r="A8180" s="25" t="s">
        <v>4736</v>
      </c>
      <c r="B8180" s="25" t="s">
        <v>90</v>
      </c>
      <c r="C8180" s="25" t="s">
        <v>170</v>
      </c>
      <c r="D8180" s="25" t="s">
        <v>1640</v>
      </c>
      <c r="E8180" s="25" t="s">
        <v>54</v>
      </c>
      <c r="F8180" s="25" t="s">
        <v>9487</v>
      </c>
      <c r="G8180" s="25" t="s">
        <v>9476</v>
      </c>
      <c r="H8180" s="25" t="n">
        <v>1179</v>
      </c>
    </row>
    <row r="8181" customFormat="false" ht="15" hidden="false" customHeight="false" outlineLevel="0" collapsed="false">
      <c r="A8181" s="25" t="s">
        <v>600</v>
      </c>
      <c r="B8181" s="25" t="s">
        <v>69</v>
      </c>
      <c r="C8181" s="25" t="s">
        <v>170</v>
      </c>
      <c r="D8181" s="25" t="s">
        <v>218</v>
      </c>
      <c r="E8181" s="25" t="s">
        <v>54</v>
      </c>
      <c r="F8181" s="25" t="s">
        <v>9463</v>
      </c>
      <c r="G8181" s="25" t="s">
        <v>9480</v>
      </c>
      <c r="H8181" s="25" t="n">
        <v>1243</v>
      </c>
    </row>
    <row r="8182" customFormat="false" ht="15" hidden="false" customHeight="false" outlineLevel="0" collapsed="false">
      <c r="A8182" s="25" t="s">
        <v>6241</v>
      </c>
      <c r="B8182" s="25" t="s">
        <v>108</v>
      </c>
      <c r="C8182" s="25" t="s">
        <v>170</v>
      </c>
      <c r="D8182" s="25" t="s">
        <v>646</v>
      </c>
      <c r="E8182" s="25" t="s">
        <v>54</v>
      </c>
      <c r="F8182" s="25" t="s">
        <v>9463</v>
      </c>
      <c r="G8182" s="25" t="s">
        <v>9498</v>
      </c>
      <c r="H8182" s="25" t="n">
        <v>953</v>
      </c>
    </row>
    <row r="8183" customFormat="false" ht="15" hidden="false" customHeight="false" outlineLevel="0" collapsed="false">
      <c r="A8183" s="25" t="s">
        <v>7988</v>
      </c>
      <c r="B8183" s="25" t="s">
        <v>114</v>
      </c>
      <c r="C8183" s="25" t="s">
        <v>186</v>
      </c>
      <c r="E8183" s="25" t="s">
        <v>56</v>
      </c>
      <c r="F8183" s="25" t="s">
        <v>9463</v>
      </c>
    </row>
    <row r="8184" customFormat="false" ht="15" hidden="false" customHeight="false" outlineLevel="0" collapsed="false">
      <c r="A8184" s="25" t="s">
        <v>1431</v>
      </c>
      <c r="B8184" s="25" t="s">
        <v>73</v>
      </c>
      <c r="C8184" s="25" t="s">
        <v>178</v>
      </c>
      <c r="D8184" s="25" t="s">
        <v>248</v>
      </c>
      <c r="E8184" s="25" t="s">
        <v>54</v>
      </c>
      <c r="F8184" s="25" t="s">
        <v>9463</v>
      </c>
      <c r="G8184" s="25" t="s">
        <v>9482</v>
      </c>
      <c r="H8184" s="25" t="n">
        <v>5619</v>
      </c>
    </row>
    <row r="8185" customFormat="false" ht="15" hidden="false" customHeight="false" outlineLevel="0" collapsed="false">
      <c r="A8185" s="25" t="s">
        <v>5825</v>
      </c>
      <c r="B8185" s="25" t="s">
        <v>96</v>
      </c>
      <c r="C8185" s="25" t="s">
        <v>170</v>
      </c>
      <c r="D8185" s="25" t="s">
        <v>661</v>
      </c>
      <c r="E8185" s="25" t="s">
        <v>55</v>
      </c>
      <c r="F8185" s="25" t="s">
        <v>9461</v>
      </c>
      <c r="G8185" s="25" t="s">
        <v>9464</v>
      </c>
      <c r="H8185" s="25" t="n">
        <v>0</v>
      </c>
    </row>
    <row r="8186" customFormat="false" ht="15" hidden="false" customHeight="false" outlineLevel="0" collapsed="false">
      <c r="A8186" s="25" t="s">
        <v>5826</v>
      </c>
      <c r="B8186" s="25" t="s">
        <v>96</v>
      </c>
      <c r="C8186" s="25" t="s">
        <v>170</v>
      </c>
      <c r="D8186" s="25" t="s">
        <v>3511</v>
      </c>
      <c r="E8186" s="25" t="s">
        <v>55</v>
      </c>
      <c r="F8186" s="25" t="s">
        <v>9461</v>
      </c>
      <c r="G8186" s="25" t="s">
        <v>9488</v>
      </c>
      <c r="H8186" s="25" t="n">
        <v>0</v>
      </c>
    </row>
    <row r="8187" customFormat="false" ht="15" hidden="false" customHeight="false" outlineLevel="0" collapsed="false">
      <c r="A8187" s="25" t="s">
        <v>6445</v>
      </c>
      <c r="B8187" s="25" t="s">
        <v>106</v>
      </c>
      <c r="C8187" s="25" t="s">
        <v>160</v>
      </c>
      <c r="D8187" s="25" t="s">
        <v>2863</v>
      </c>
      <c r="E8187" s="25" t="s">
        <v>54</v>
      </c>
      <c r="F8187" s="25" t="s">
        <v>9461</v>
      </c>
      <c r="G8187" s="25" t="s">
        <v>9470</v>
      </c>
      <c r="H8187" s="25" t="n">
        <v>3547</v>
      </c>
    </row>
    <row r="8188" customFormat="false" ht="15" hidden="false" customHeight="false" outlineLevel="0" collapsed="false">
      <c r="A8188" s="25" t="s">
        <v>7989</v>
      </c>
      <c r="B8188" s="25" t="s">
        <v>114</v>
      </c>
      <c r="C8188" s="25" t="s">
        <v>9107</v>
      </c>
      <c r="D8188" s="25" t="s">
        <v>609</v>
      </c>
      <c r="E8188" s="25" t="s">
        <v>54</v>
      </c>
      <c r="F8188" s="25" t="s">
        <v>9461</v>
      </c>
      <c r="G8188" s="25" t="s">
        <v>9498</v>
      </c>
      <c r="H8188" s="25" t="n">
        <v>4899</v>
      </c>
    </row>
    <row r="8189" customFormat="false" ht="15" hidden="false" customHeight="false" outlineLevel="0" collapsed="false">
      <c r="A8189" s="25" t="s">
        <v>8419</v>
      </c>
      <c r="B8189" s="25" t="s">
        <v>113</v>
      </c>
      <c r="C8189" s="25" t="s">
        <v>170</v>
      </c>
      <c r="D8189" s="25" t="s">
        <v>433</v>
      </c>
      <c r="E8189" s="25" t="s">
        <v>54</v>
      </c>
      <c r="F8189" s="25" t="s">
        <v>9461</v>
      </c>
      <c r="G8189" s="25" t="s">
        <v>9470</v>
      </c>
      <c r="H8189" s="25" t="n">
        <v>993</v>
      </c>
    </row>
    <row r="8190" customFormat="false" ht="15" hidden="false" customHeight="false" outlineLevel="0" collapsed="false">
      <c r="A8190" s="25" t="s">
        <v>7627</v>
      </c>
      <c r="B8190" s="25" t="s">
        <v>112</v>
      </c>
      <c r="C8190" s="25" t="s">
        <v>148</v>
      </c>
      <c r="D8190" s="25" t="s">
        <v>1646</v>
      </c>
      <c r="E8190" s="25" t="s">
        <v>54</v>
      </c>
      <c r="F8190" s="25" t="s">
        <v>9484</v>
      </c>
      <c r="G8190" s="25" t="s">
        <v>9474</v>
      </c>
      <c r="H8190" s="25" t="n">
        <v>54</v>
      </c>
    </row>
    <row r="8191" customFormat="false" ht="15" hidden="false" customHeight="false" outlineLevel="0" collapsed="false">
      <c r="A8191" s="25" t="s">
        <v>3202</v>
      </c>
      <c r="B8191" s="25" t="s">
        <v>76</v>
      </c>
      <c r="C8191" s="25" t="s">
        <v>170</v>
      </c>
      <c r="D8191" s="25" t="s">
        <v>191</v>
      </c>
      <c r="E8191" s="25" t="s">
        <v>55</v>
      </c>
      <c r="F8191" s="25" t="s">
        <v>9484</v>
      </c>
      <c r="G8191" s="25" t="s">
        <v>9470</v>
      </c>
      <c r="H8191" s="25" t="n">
        <v>0</v>
      </c>
    </row>
    <row r="8192" customFormat="false" ht="15" hidden="false" customHeight="false" outlineLevel="0" collapsed="false">
      <c r="A8192" s="25" t="s">
        <v>4365</v>
      </c>
      <c r="B8192" s="25" t="s">
        <v>88</v>
      </c>
      <c r="C8192" s="25" t="s">
        <v>148</v>
      </c>
      <c r="D8192" s="25" t="s">
        <v>1090</v>
      </c>
      <c r="E8192" s="25" t="s">
        <v>54</v>
      </c>
      <c r="F8192" s="25" t="s">
        <v>9484</v>
      </c>
      <c r="G8192" s="25" t="s">
        <v>9491</v>
      </c>
      <c r="H8192" s="25" t="n">
        <v>58</v>
      </c>
    </row>
    <row r="8193" customFormat="false" ht="15" hidden="false" customHeight="false" outlineLevel="0" collapsed="false">
      <c r="A8193" s="25" t="s">
        <v>601</v>
      </c>
      <c r="B8193" s="25" t="s">
        <v>69</v>
      </c>
      <c r="C8193" s="25" t="s">
        <v>148</v>
      </c>
      <c r="D8193" s="25" t="s">
        <v>195</v>
      </c>
      <c r="E8193" s="25" t="s">
        <v>54</v>
      </c>
      <c r="F8193" s="25" t="s">
        <v>9465</v>
      </c>
      <c r="G8193" s="25" t="s">
        <v>9479</v>
      </c>
      <c r="H8193" s="25" t="n">
        <v>57</v>
      </c>
    </row>
    <row r="8194" customFormat="false" ht="15" hidden="false" customHeight="false" outlineLevel="0" collapsed="false">
      <c r="A8194" s="25" t="s">
        <v>2850</v>
      </c>
      <c r="B8194" s="25" t="s">
        <v>78</v>
      </c>
      <c r="C8194" s="25" t="s">
        <v>148</v>
      </c>
      <c r="D8194" s="25" t="s">
        <v>225</v>
      </c>
      <c r="E8194" s="25" t="s">
        <v>55</v>
      </c>
      <c r="F8194" s="25" t="s">
        <v>9465</v>
      </c>
      <c r="G8194" s="25" t="s">
        <v>9491</v>
      </c>
      <c r="H8194" s="25" t="n">
        <v>0</v>
      </c>
    </row>
    <row r="8195" customFormat="false" ht="15" hidden="false" customHeight="false" outlineLevel="0" collapsed="false">
      <c r="A8195" s="25" t="s">
        <v>2851</v>
      </c>
      <c r="B8195" s="25" t="s">
        <v>78</v>
      </c>
      <c r="C8195" s="25" t="s">
        <v>170</v>
      </c>
      <c r="D8195" s="25" t="s">
        <v>169</v>
      </c>
      <c r="E8195" s="25" t="s">
        <v>54</v>
      </c>
      <c r="F8195" s="25" t="s">
        <v>9465</v>
      </c>
      <c r="G8195" s="25" t="s">
        <v>9488</v>
      </c>
      <c r="H8195" s="25" t="n">
        <v>1110</v>
      </c>
    </row>
    <row r="8196" customFormat="false" ht="15" hidden="false" customHeight="false" outlineLevel="0" collapsed="false">
      <c r="A8196" s="25" t="s">
        <v>1770</v>
      </c>
      <c r="B8196" s="25" t="s">
        <v>71</v>
      </c>
      <c r="C8196" s="25" t="s">
        <v>148</v>
      </c>
      <c r="D8196" s="25" t="s">
        <v>188</v>
      </c>
      <c r="E8196" s="25" t="s">
        <v>54</v>
      </c>
      <c r="F8196" s="25" t="s">
        <v>9465</v>
      </c>
      <c r="G8196" s="25" t="s">
        <v>9475</v>
      </c>
      <c r="H8196" s="25" t="n">
        <v>57</v>
      </c>
    </row>
    <row r="8197" customFormat="false" ht="15" hidden="false" customHeight="false" outlineLevel="0" collapsed="false">
      <c r="A8197" s="25" t="s">
        <v>9059</v>
      </c>
      <c r="B8197" s="25" t="s">
        <v>115</v>
      </c>
      <c r="C8197" s="25" t="s">
        <v>9107</v>
      </c>
      <c r="D8197" s="25" t="s">
        <v>1187</v>
      </c>
      <c r="E8197" s="25" t="s">
        <v>55</v>
      </c>
      <c r="F8197" s="25" t="s">
        <v>9465</v>
      </c>
      <c r="G8197" s="25" t="s">
        <v>9470</v>
      </c>
      <c r="H8197" s="25" t="n">
        <v>0</v>
      </c>
    </row>
    <row r="8198" customFormat="false" ht="15" hidden="false" customHeight="false" outlineLevel="0" collapsed="false">
      <c r="A8198" s="25" t="s">
        <v>9060</v>
      </c>
      <c r="B8198" s="25" t="s">
        <v>115</v>
      </c>
      <c r="C8198" s="25" t="s">
        <v>148</v>
      </c>
      <c r="D8198" s="25" t="s">
        <v>636</v>
      </c>
      <c r="E8198" s="25" t="s">
        <v>54</v>
      </c>
      <c r="F8198" s="25" t="s">
        <v>9465</v>
      </c>
      <c r="G8198" s="25" t="s">
        <v>9498</v>
      </c>
      <c r="H8198" s="25" t="n">
        <v>64</v>
      </c>
    </row>
    <row r="8199" customFormat="false" ht="15" hidden="false" customHeight="false" outlineLevel="0" collapsed="false">
      <c r="A8199" s="25" t="s">
        <v>4947</v>
      </c>
      <c r="B8199" s="25" t="s">
        <v>98</v>
      </c>
      <c r="C8199" s="25" t="s">
        <v>178</v>
      </c>
      <c r="D8199" s="25" t="s">
        <v>3373</v>
      </c>
      <c r="E8199" s="25" t="s">
        <v>54</v>
      </c>
      <c r="F8199" s="25" t="s">
        <v>9477</v>
      </c>
      <c r="G8199" s="25" t="s">
        <v>9468</v>
      </c>
      <c r="H8199" s="25" t="n">
        <v>5172</v>
      </c>
    </row>
    <row r="8200" customFormat="false" ht="15" hidden="false" customHeight="false" outlineLevel="0" collapsed="false">
      <c r="A8200" s="25" t="s">
        <v>4084</v>
      </c>
      <c r="B8200" s="25" t="s">
        <v>87</v>
      </c>
      <c r="C8200" s="25" t="s">
        <v>170</v>
      </c>
      <c r="D8200" s="25" t="s">
        <v>3373</v>
      </c>
      <c r="E8200" s="25" t="s">
        <v>55</v>
      </c>
      <c r="F8200" s="25" t="s">
        <v>9477</v>
      </c>
      <c r="G8200" s="25" t="s">
        <v>9500</v>
      </c>
      <c r="H8200" s="25" t="n">
        <v>0</v>
      </c>
    </row>
    <row r="8201" customFormat="false" ht="15" hidden="false" customHeight="false" outlineLevel="0" collapsed="false">
      <c r="A8201" s="25" t="s">
        <v>8420</v>
      </c>
      <c r="B8201" s="25" t="s">
        <v>113</v>
      </c>
      <c r="C8201" s="25" t="s">
        <v>186</v>
      </c>
      <c r="D8201" s="25" t="s">
        <v>199</v>
      </c>
      <c r="E8201" s="25" t="s">
        <v>55</v>
      </c>
      <c r="F8201" s="25" t="s">
        <v>9477</v>
      </c>
      <c r="G8201" s="25" t="s">
        <v>9492</v>
      </c>
      <c r="H8201" s="25" t="n">
        <v>0</v>
      </c>
    </row>
    <row r="8202" customFormat="false" ht="15" hidden="false" customHeight="false" outlineLevel="0" collapsed="false">
      <c r="A8202" s="25" t="s">
        <v>6747</v>
      </c>
      <c r="B8202" s="25" t="s">
        <v>107</v>
      </c>
      <c r="C8202" s="25" t="s">
        <v>148</v>
      </c>
      <c r="D8202" s="25" t="s">
        <v>2484</v>
      </c>
      <c r="E8202" s="25" t="s">
        <v>55</v>
      </c>
      <c r="F8202" s="25" t="s">
        <v>9477</v>
      </c>
      <c r="G8202" s="25" t="s">
        <v>9476</v>
      </c>
      <c r="H8202" s="25" t="n">
        <v>0</v>
      </c>
    </row>
    <row r="8203" customFormat="false" ht="15" hidden="false" customHeight="false" outlineLevel="0" collapsed="false">
      <c r="A8203" s="25" t="s">
        <v>3740</v>
      </c>
      <c r="B8203" s="25" t="s">
        <v>79</v>
      </c>
      <c r="C8203" s="25" t="s">
        <v>178</v>
      </c>
      <c r="D8203" s="25" t="s">
        <v>198</v>
      </c>
      <c r="E8203" s="25" t="s">
        <v>54</v>
      </c>
      <c r="F8203" s="25" t="s">
        <v>9477</v>
      </c>
      <c r="G8203" s="25" t="s">
        <v>9476</v>
      </c>
      <c r="H8203" s="25" t="n">
        <v>6141</v>
      </c>
    </row>
    <row r="8204" customFormat="false" ht="15" hidden="false" customHeight="false" outlineLevel="0" collapsed="false">
      <c r="A8204" s="25" t="s">
        <v>4623</v>
      </c>
      <c r="B8204" s="25" t="s">
        <v>86</v>
      </c>
      <c r="C8204" s="25" t="s">
        <v>148</v>
      </c>
      <c r="E8204" s="25" t="s">
        <v>56</v>
      </c>
      <c r="F8204" s="25" t="s">
        <v>9477</v>
      </c>
    </row>
    <row r="8205" customFormat="false" ht="15" hidden="false" customHeight="false" outlineLevel="0" collapsed="false">
      <c r="A8205" s="25" t="s">
        <v>602</v>
      </c>
      <c r="B8205" s="25" t="s">
        <v>69</v>
      </c>
      <c r="C8205" s="25" t="s">
        <v>148</v>
      </c>
      <c r="D8205" s="25" t="s">
        <v>158</v>
      </c>
      <c r="E8205" s="25" t="s">
        <v>54</v>
      </c>
      <c r="F8205" s="25" t="s">
        <v>9483</v>
      </c>
      <c r="G8205" s="25" t="s">
        <v>9472</v>
      </c>
      <c r="H8205" s="25" t="n">
        <v>56</v>
      </c>
    </row>
    <row r="8206" customFormat="false" ht="15" hidden="false" customHeight="false" outlineLevel="0" collapsed="false">
      <c r="A8206" s="25" t="s">
        <v>851</v>
      </c>
      <c r="B8206" s="25" t="s">
        <v>70</v>
      </c>
      <c r="C8206" s="25" t="s">
        <v>186</v>
      </c>
      <c r="D8206" s="25" t="s">
        <v>237</v>
      </c>
      <c r="E8206" s="25" t="s">
        <v>54</v>
      </c>
      <c r="F8206" s="25" t="s">
        <v>9483</v>
      </c>
      <c r="G8206" s="25" t="s">
        <v>9464</v>
      </c>
      <c r="H8206" s="25" t="n">
        <v>515</v>
      </c>
    </row>
    <row r="8207" customFormat="false" ht="15" hidden="false" customHeight="false" outlineLevel="0" collapsed="false">
      <c r="A8207" s="25" t="s">
        <v>5827</v>
      </c>
      <c r="B8207" s="25" t="s">
        <v>96</v>
      </c>
      <c r="C8207" s="25" t="s">
        <v>186</v>
      </c>
      <c r="D8207" s="25" t="s">
        <v>3511</v>
      </c>
      <c r="E8207" s="25" t="s">
        <v>54</v>
      </c>
      <c r="F8207" s="25" t="s">
        <v>9483</v>
      </c>
      <c r="G8207" s="25" t="s">
        <v>9494</v>
      </c>
      <c r="H8207" s="25" t="n">
        <v>698</v>
      </c>
    </row>
    <row r="8208" customFormat="false" ht="15" hidden="false" customHeight="false" outlineLevel="0" collapsed="false">
      <c r="A8208" s="25" t="s">
        <v>5828</v>
      </c>
      <c r="B8208" s="25" t="s">
        <v>96</v>
      </c>
      <c r="C8208" s="25" t="s">
        <v>186</v>
      </c>
      <c r="D8208" s="25" t="s">
        <v>463</v>
      </c>
      <c r="E8208" s="25" t="s">
        <v>54</v>
      </c>
      <c r="F8208" s="25" t="s">
        <v>9483</v>
      </c>
      <c r="G8208" s="25" t="s">
        <v>9490</v>
      </c>
      <c r="H8208" s="25" t="n">
        <v>481</v>
      </c>
    </row>
    <row r="8209" customFormat="false" ht="15" hidden="false" customHeight="false" outlineLevel="0" collapsed="false">
      <c r="A8209" s="25" t="s">
        <v>8421</v>
      </c>
      <c r="B8209" s="25" t="s">
        <v>113</v>
      </c>
      <c r="C8209" s="25" t="s">
        <v>9107</v>
      </c>
      <c r="D8209" s="25" t="s">
        <v>2484</v>
      </c>
      <c r="E8209" s="25" t="s">
        <v>55</v>
      </c>
      <c r="F8209" s="25" t="s">
        <v>9483</v>
      </c>
      <c r="G8209" s="25" t="s">
        <v>9480</v>
      </c>
      <c r="H8209" s="25" t="n">
        <v>0</v>
      </c>
    </row>
    <row r="8210" customFormat="false" ht="15" hidden="false" customHeight="false" outlineLevel="0" collapsed="false">
      <c r="A8210" s="25" t="s">
        <v>1771</v>
      </c>
      <c r="B8210" s="25" t="s">
        <v>71</v>
      </c>
      <c r="C8210" s="25" t="s">
        <v>148</v>
      </c>
      <c r="D8210" s="25" t="s">
        <v>245</v>
      </c>
      <c r="E8210" s="25" t="s">
        <v>54</v>
      </c>
      <c r="F8210" s="25" t="s">
        <v>9483</v>
      </c>
      <c r="G8210" s="25" t="s">
        <v>9472</v>
      </c>
      <c r="H8210" s="25" t="n">
        <v>49</v>
      </c>
    </row>
    <row r="8211" customFormat="false" ht="15" hidden="false" customHeight="false" outlineLevel="0" collapsed="false">
      <c r="A8211" s="25" t="s">
        <v>8422</v>
      </c>
      <c r="B8211" s="25" t="s">
        <v>113</v>
      </c>
      <c r="C8211" s="25" t="s">
        <v>170</v>
      </c>
      <c r="D8211" s="25" t="s">
        <v>1351</v>
      </c>
      <c r="E8211" s="25" t="s">
        <v>54</v>
      </c>
      <c r="F8211" s="25" t="s">
        <v>9468</v>
      </c>
      <c r="G8211" s="25" t="s">
        <v>9473</v>
      </c>
      <c r="H8211" s="25" t="n">
        <v>1111</v>
      </c>
    </row>
    <row r="8212" customFormat="false" ht="15" hidden="false" customHeight="false" outlineLevel="0" collapsed="false">
      <c r="A8212" s="25" t="s">
        <v>3481</v>
      </c>
      <c r="B8212" s="25" t="s">
        <v>77</v>
      </c>
      <c r="C8212" s="25" t="s">
        <v>178</v>
      </c>
      <c r="D8212" s="25" t="s">
        <v>251</v>
      </c>
      <c r="E8212" s="25" t="s">
        <v>54</v>
      </c>
      <c r="F8212" s="25" t="s">
        <v>9468</v>
      </c>
      <c r="G8212" s="25" t="s">
        <v>9495</v>
      </c>
      <c r="H8212" s="25" t="n">
        <v>5862</v>
      </c>
    </row>
    <row r="8213" customFormat="false" ht="15" hidden="false" customHeight="false" outlineLevel="0" collapsed="false">
      <c r="A8213" s="25" t="s">
        <v>6909</v>
      </c>
      <c r="B8213" s="25" t="s">
        <v>105</v>
      </c>
      <c r="C8213" s="25" t="s">
        <v>148</v>
      </c>
      <c r="D8213" s="25" t="s">
        <v>633</v>
      </c>
      <c r="E8213" s="25" t="s">
        <v>54</v>
      </c>
      <c r="F8213" s="25" t="s">
        <v>9468</v>
      </c>
      <c r="G8213" s="25" t="s">
        <v>9467</v>
      </c>
      <c r="H8213" s="25" t="n">
        <v>54</v>
      </c>
    </row>
    <row r="8214" customFormat="false" ht="15" hidden="false" customHeight="false" outlineLevel="0" collapsed="false">
      <c r="A8214" s="25" t="s">
        <v>9061</v>
      </c>
      <c r="B8214" s="25" t="s">
        <v>115</v>
      </c>
      <c r="C8214" s="25" t="s">
        <v>170</v>
      </c>
      <c r="E8214" s="25" t="s">
        <v>56</v>
      </c>
      <c r="F8214" s="25" t="s">
        <v>9468</v>
      </c>
    </row>
    <row r="8215" customFormat="false" ht="15" hidden="false" customHeight="false" outlineLevel="0" collapsed="false">
      <c r="A8215" s="25" t="s">
        <v>603</v>
      </c>
      <c r="B8215" s="25" t="s">
        <v>69</v>
      </c>
      <c r="C8215" s="25" t="s">
        <v>148</v>
      </c>
      <c r="D8215" s="25" t="s">
        <v>210</v>
      </c>
      <c r="E8215" s="25" t="s">
        <v>54</v>
      </c>
      <c r="F8215" s="25" t="s">
        <v>9475</v>
      </c>
      <c r="G8215" s="25" t="s">
        <v>9473</v>
      </c>
      <c r="H8215" s="25" t="n">
        <v>60</v>
      </c>
    </row>
    <row r="8216" customFormat="false" ht="15" hidden="false" customHeight="false" outlineLevel="0" collapsed="false">
      <c r="A8216" s="25" t="s">
        <v>5829</v>
      </c>
      <c r="B8216" s="25" t="s">
        <v>96</v>
      </c>
      <c r="C8216" s="25" t="s">
        <v>9107</v>
      </c>
      <c r="D8216" s="25" t="s">
        <v>639</v>
      </c>
      <c r="E8216" s="25" t="s">
        <v>55</v>
      </c>
      <c r="F8216" s="25" t="s">
        <v>9475</v>
      </c>
      <c r="G8216" s="25" t="s">
        <v>9480</v>
      </c>
      <c r="H8216" s="25" t="n">
        <v>0</v>
      </c>
    </row>
    <row r="8217" customFormat="false" ht="15" hidden="false" customHeight="false" outlineLevel="0" collapsed="false">
      <c r="A8217" s="25" t="s">
        <v>8423</v>
      </c>
      <c r="B8217" s="25" t="s">
        <v>113</v>
      </c>
      <c r="C8217" s="25" t="s">
        <v>170</v>
      </c>
      <c r="E8217" s="25" t="s">
        <v>56</v>
      </c>
      <c r="F8217" s="25" t="s">
        <v>9475</v>
      </c>
    </row>
    <row r="8218" customFormat="false" ht="15" hidden="false" customHeight="false" outlineLevel="0" collapsed="false">
      <c r="A8218" s="25" t="s">
        <v>8424</v>
      </c>
      <c r="B8218" s="25" t="s">
        <v>113</v>
      </c>
      <c r="C8218" s="25" t="s">
        <v>170</v>
      </c>
      <c r="D8218" s="25" t="s">
        <v>199</v>
      </c>
      <c r="E8218" s="25" t="s">
        <v>54</v>
      </c>
      <c r="F8218" s="25" t="s">
        <v>9475</v>
      </c>
      <c r="G8218" s="25" t="s">
        <v>9497</v>
      </c>
      <c r="H8218" s="25" t="n">
        <v>1168</v>
      </c>
    </row>
    <row r="8219" customFormat="false" ht="15" hidden="false" customHeight="false" outlineLevel="0" collapsed="false">
      <c r="A8219" s="25" t="s">
        <v>4624</v>
      </c>
      <c r="B8219" s="25" t="s">
        <v>86</v>
      </c>
      <c r="C8219" s="25" t="s">
        <v>148</v>
      </c>
      <c r="D8219" s="25" t="s">
        <v>1690</v>
      </c>
      <c r="E8219" s="25" t="s">
        <v>54</v>
      </c>
      <c r="F8219" s="25" t="s">
        <v>9475</v>
      </c>
      <c r="G8219" s="25" t="s">
        <v>9473</v>
      </c>
      <c r="H8219" s="25" t="n">
        <v>48</v>
      </c>
    </row>
    <row r="8220" customFormat="false" ht="15" hidden="false" customHeight="false" outlineLevel="0" collapsed="false">
      <c r="A8220" s="25" t="s">
        <v>852</v>
      </c>
      <c r="B8220" s="25" t="s">
        <v>70</v>
      </c>
      <c r="C8220" s="25" t="s">
        <v>170</v>
      </c>
      <c r="D8220" s="25" t="s">
        <v>210</v>
      </c>
      <c r="E8220" s="25" t="s">
        <v>54</v>
      </c>
      <c r="F8220" s="25" t="s">
        <v>9482</v>
      </c>
      <c r="G8220" s="25" t="s">
        <v>9491</v>
      </c>
      <c r="H8220" s="25" t="n">
        <v>986</v>
      </c>
    </row>
    <row r="8221" customFormat="false" ht="15" hidden="false" customHeight="false" outlineLevel="0" collapsed="false">
      <c r="A8221" s="25" t="s">
        <v>853</v>
      </c>
      <c r="B8221" s="25" t="s">
        <v>70</v>
      </c>
      <c r="C8221" s="25" t="s">
        <v>160</v>
      </c>
      <c r="D8221" s="25" t="s">
        <v>251</v>
      </c>
      <c r="E8221" s="25" t="s">
        <v>54</v>
      </c>
      <c r="F8221" s="25" t="s">
        <v>9482</v>
      </c>
      <c r="G8221" s="25" t="s">
        <v>9467</v>
      </c>
      <c r="H8221" s="25" t="n">
        <v>3843</v>
      </c>
    </row>
    <row r="8222" customFormat="false" ht="15" hidden="false" customHeight="false" outlineLevel="0" collapsed="false">
      <c r="A8222" s="25" t="s">
        <v>4085</v>
      </c>
      <c r="B8222" s="25" t="s">
        <v>87</v>
      </c>
      <c r="C8222" s="25" t="s">
        <v>178</v>
      </c>
      <c r="D8222" s="25" t="s">
        <v>1690</v>
      </c>
      <c r="E8222" s="25" t="s">
        <v>54</v>
      </c>
      <c r="F8222" s="25" t="s">
        <v>9482</v>
      </c>
      <c r="G8222" s="25" t="s">
        <v>9493</v>
      </c>
      <c r="H8222" s="25" t="n">
        <v>5143</v>
      </c>
    </row>
    <row r="8223" customFormat="false" ht="15" hidden="false" customHeight="false" outlineLevel="0" collapsed="false">
      <c r="A8223" s="25" t="s">
        <v>2852</v>
      </c>
      <c r="B8223" s="25" t="s">
        <v>78</v>
      </c>
      <c r="C8223" s="25" t="s">
        <v>148</v>
      </c>
      <c r="D8223" s="25" t="s">
        <v>191</v>
      </c>
      <c r="E8223" s="25" t="s">
        <v>54</v>
      </c>
      <c r="F8223" s="25" t="s">
        <v>9482</v>
      </c>
      <c r="G8223" s="25" t="s">
        <v>9491</v>
      </c>
      <c r="H8223" s="25" t="n">
        <v>52</v>
      </c>
    </row>
    <row r="8224" customFormat="false" ht="15" hidden="false" customHeight="false" outlineLevel="0" collapsed="false">
      <c r="A8224" s="25" t="s">
        <v>7628</v>
      </c>
      <c r="B8224" s="25" t="s">
        <v>112</v>
      </c>
      <c r="C8224" s="25" t="s">
        <v>178</v>
      </c>
      <c r="D8224" s="25" t="s">
        <v>444</v>
      </c>
      <c r="E8224" s="25" t="s">
        <v>54</v>
      </c>
      <c r="F8224" s="25" t="s">
        <v>9482</v>
      </c>
      <c r="G8224" s="25" t="s">
        <v>9494</v>
      </c>
      <c r="H8224" s="25" t="n">
        <v>5576</v>
      </c>
    </row>
    <row r="8225" customFormat="false" ht="15" hidden="false" customHeight="false" outlineLevel="0" collapsed="false">
      <c r="A8225" s="25" t="s">
        <v>7990</v>
      </c>
      <c r="B8225" s="25" t="s">
        <v>114</v>
      </c>
      <c r="C8225" s="25" t="s">
        <v>148</v>
      </c>
      <c r="D8225" s="25" t="s">
        <v>860</v>
      </c>
      <c r="E8225" s="25" t="s">
        <v>54</v>
      </c>
      <c r="F8225" s="25" t="s">
        <v>9482</v>
      </c>
      <c r="G8225" s="25" t="s">
        <v>9473</v>
      </c>
      <c r="H8225" s="25" t="n">
        <v>59</v>
      </c>
    </row>
    <row r="8226" customFormat="false" ht="15" hidden="false" customHeight="false" outlineLevel="0" collapsed="false">
      <c r="A8226" s="25" t="s">
        <v>8425</v>
      </c>
      <c r="B8226" s="25" t="s">
        <v>113</v>
      </c>
      <c r="C8226" s="25" t="s">
        <v>9107</v>
      </c>
      <c r="D8226" s="25" t="s">
        <v>633</v>
      </c>
      <c r="E8226" s="25" t="s">
        <v>54</v>
      </c>
      <c r="F8226" s="25" t="s">
        <v>9482</v>
      </c>
      <c r="G8226" s="25" t="s">
        <v>9500</v>
      </c>
      <c r="H8226" s="25" t="n">
        <v>4178</v>
      </c>
    </row>
    <row r="8227" customFormat="false" ht="15" hidden="false" customHeight="false" outlineLevel="0" collapsed="false">
      <c r="A8227" s="25" t="s">
        <v>6748</v>
      </c>
      <c r="B8227" s="25" t="s">
        <v>107</v>
      </c>
      <c r="C8227" s="25" t="s">
        <v>170</v>
      </c>
      <c r="D8227" s="25" t="s">
        <v>1778</v>
      </c>
      <c r="E8227" s="25" t="s">
        <v>54</v>
      </c>
      <c r="F8227" s="25" t="s">
        <v>9482</v>
      </c>
      <c r="G8227" s="25" t="s">
        <v>9492</v>
      </c>
      <c r="H8227" s="25" t="n">
        <v>1192</v>
      </c>
    </row>
    <row r="8228" customFormat="false" ht="15" hidden="false" customHeight="false" outlineLevel="0" collapsed="false">
      <c r="A8228" s="25" t="s">
        <v>8711</v>
      </c>
      <c r="B8228" s="25" t="s">
        <v>116</v>
      </c>
      <c r="C8228" s="25" t="s">
        <v>186</v>
      </c>
      <c r="E8228" s="25" t="s">
        <v>56</v>
      </c>
      <c r="F8228" s="25" t="s">
        <v>9482</v>
      </c>
    </row>
    <row r="8229" customFormat="false" ht="15" hidden="false" customHeight="false" outlineLevel="0" collapsed="false">
      <c r="A8229" s="25" t="s">
        <v>3741</v>
      </c>
      <c r="B8229" s="25" t="s">
        <v>79</v>
      </c>
      <c r="C8229" s="25" t="s">
        <v>170</v>
      </c>
      <c r="D8229" s="25" t="s">
        <v>184</v>
      </c>
      <c r="E8229" s="25" t="s">
        <v>54</v>
      </c>
      <c r="F8229" s="25" t="s">
        <v>9482</v>
      </c>
      <c r="G8229" s="25" t="s">
        <v>9491</v>
      </c>
      <c r="H8229" s="25" t="n">
        <v>1047</v>
      </c>
    </row>
    <row r="8230" customFormat="false" ht="15" hidden="false" customHeight="false" outlineLevel="0" collapsed="false">
      <c r="A8230" s="25" t="s">
        <v>6066</v>
      </c>
      <c r="B8230" s="25" t="s">
        <v>97</v>
      </c>
      <c r="C8230" s="25" t="s">
        <v>178</v>
      </c>
      <c r="D8230" s="25" t="s">
        <v>494</v>
      </c>
      <c r="E8230" s="25" t="s">
        <v>54</v>
      </c>
      <c r="F8230" s="25" t="s">
        <v>9482</v>
      </c>
      <c r="G8230" s="25" t="s">
        <v>9493</v>
      </c>
      <c r="H8230" s="25" t="n">
        <v>6456</v>
      </c>
    </row>
    <row r="8231" customFormat="false" ht="15" hidden="false" customHeight="false" outlineLevel="0" collapsed="false">
      <c r="A8231" s="25" t="s">
        <v>4366</v>
      </c>
      <c r="B8231" s="25" t="s">
        <v>88</v>
      </c>
      <c r="C8231" s="25" t="s">
        <v>9107</v>
      </c>
      <c r="D8231" s="25" t="s">
        <v>1653</v>
      </c>
      <c r="E8231" s="25" t="s">
        <v>55</v>
      </c>
      <c r="F8231" s="25" t="s">
        <v>9482</v>
      </c>
      <c r="G8231" s="25" t="s">
        <v>9497</v>
      </c>
      <c r="H8231" s="25" t="n">
        <v>0</v>
      </c>
    </row>
    <row r="8232" customFormat="false" ht="15" hidden="false" customHeight="false" outlineLevel="0" collapsed="false">
      <c r="A8232" s="25" t="s">
        <v>604</v>
      </c>
      <c r="B8232" s="25" t="s">
        <v>69</v>
      </c>
      <c r="C8232" s="25" t="s">
        <v>186</v>
      </c>
      <c r="D8232" s="25" t="s">
        <v>145</v>
      </c>
      <c r="E8232" s="25" t="s">
        <v>55</v>
      </c>
      <c r="F8232" s="25" t="s">
        <v>9474</v>
      </c>
      <c r="G8232" s="25" t="s">
        <v>9476</v>
      </c>
      <c r="H8232" s="25" t="n">
        <v>0</v>
      </c>
    </row>
    <row r="8233" customFormat="false" ht="15" hidden="false" customHeight="false" outlineLevel="0" collapsed="false">
      <c r="A8233" s="25" t="s">
        <v>2470</v>
      </c>
      <c r="B8233" s="25" t="s">
        <v>80</v>
      </c>
      <c r="C8233" s="25" t="s">
        <v>9107</v>
      </c>
      <c r="D8233" s="25" t="s">
        <v>169</v>
      </c>
      <c r="E8233" s="25" t="s">
        <v>54</v>
      </c>
      <c r="F8233" s="25" t="s">
        <v>9474</v>
      </c>
      <c r="G8233" s="25" t="s">
        <v>9493</v>
      </c>
      <c r="H8233" s="25" t="n">
        <v>4755</v>
      </c>
    </row>
    <row r="8234" customFormat="false" ht="15" hidden="false" customHeight="false" outlineLevel="0" collapsed="false">
      <c r="A8234" s="25" t="s">
        <v>8712</v>
      </c>
      <c r="B8234" s="25" t="s">
        <v>116</v>
      </c>
      <c r="C8234" s="25" t="s">
        <v>148</v>
      </c>
      <c r="D8234" s="25" t="s">
        <v>2739</v>
      </c>
      <c r="E8234" s="25" t="s">
        <v>54</v>
      </c>
      <c r="F8234" s="25" t="s">
        <v>9474</v>
      </c>
      <c r="G8234" s="25" t="s">
        <v>9492</v>
      </c>
      <c r="H8234" s="25" t="n">
        <v>55</v>
      </c>
    </row>
    <row r="8235" customFormat="false" ht="15" hidden="false" customHeight="false" outlineLevel="0" collapsed="false">
      <c r="A8235" s="25" t="s">
        <v>7358</v>
      </c>
      <c r="B8235" s="25" t="s">
        <v>104</v>
      </c>
      <c r="C8235" s="25" t="s">
        <v>160</v>
      </c>
      <c r="D8235" s="25" t="s">
        <v>2484</v>
      </c>
      <c r="E8235" s="25" t="s">
        <v>54</v>
      </c>
      <c r="F8235" s="25" t="s">
        <v>9474</v>
      </c>
      <c r="G8235" s="25" t="s">
        <v>9473</v>
      </c>
      <c r="H8235" s="25" t="n">
        <v>3078</v>
      </c>
    </row>
    <row r="8236" customFormat="false" ht="15" hidden="false" customHeight="false" outlineLevel="0" collapsed="false">
      <c r="A8236" s="25" t="s">
        <v>9062</v>
      </c>
      <c r="B8236" s="25" t="s">
        <v>115</v>
      </c>
      <c r="C8236" s="25" t="s">
        <v>178</v>
      </c>
      <c r="D8236" s="25" t="s">
        <v>1055</v>
      </c>
      <c r="E8236" s="25" t="s">
        <v>56</v>
      </c>
      <c r="F8236" s="25" t="s">
        <v>9474</v>
      </c>
    </row>
    <row r="8237" customFormat="false" ht="15" hidden="false" customHeight="false" outlineLevel="0" collapsed="false">
      <c r="A8237" s="25" t="s">
        <v>605</v>
      </c>
      <c r="B8237" s="25" t="s">
        <v>69</v>
      </c>
      <c r="C8237" s="25" t="s">
        <v>186</v>
      </c>
      <c r="D8237" s="25" t="s">
        <v>191</v>
      </c>
      <c r="E8237" s="25" t="s">
        <v>54</v>
      </c>
      <c r="F8237" s="25" t="s">
        <v>9488</v>
      </c>
      <c r="G8237" s="25" t="s">
        <v>9495</v>
      </c>
      <c r="H8237" s="25" t="n">
        <v>537</v>
      </c>
    </row>
    <row r="8238" customFormat="false" ht="15" hidden="false" customHeight="false" outlineLevel="0" collapsed="false">
      <c r="A8238" s="25" t="s">
        <v>2853</v>
      </c>
      <c r="B8238" s="25" t="s">
        <v>78</v>
      </c>
      <c r="C8238" s="25" t="s">
        <v>170</v>
      </c>
      <c r="D8238" s="25" t="s">
        <v>195</v>
      </c>
      <c r="E8238" s="25" t="s">
        <v>54</v>
      </c>
      <c r="F8238" s="25" t="s">
        <v>9488</v>
      </c>
      <c r="G8238" s="25" t="s">
        <v>9473</v>
      </c>
      <c r="H8238" s="25" t="n">
        <v>1220</v>
      </c>
    </row>
    <row r="8239" customFormat="false" ht="15" hidden="false" customHeight="false" outlineLevel="0" collapsed="false">
      <c r="A8239" s="25" t="s">
        <v>6749</v>
      </c>
      <c r="B8239" s="25" t="s">
        <v>107</v>
      </c>
      <c r="C8239" s="25" t="s">
        <v>148</v>
      </c>
      <c r="D8239" s="25" t="s">
        <v>1187</v>
      </c>
      <c r="E8239" s="25" t="s">
        <v>54</v>
      </c>
      <c r="F8239" s="25" t="s">
        <v>9488</v>
      </c>
      <c r="G8239" s="25" t="s">
        <v>9486</v>
      </c>
      <c r="H8239" s="25" t="n">
        <v>53</v>
      </c>
    </row>
    <row r="8240" customFormat="false" ht="15" hidden="false" customHeight="false" outlineLevel="0" collapsed="false">
      <c r="A8240" s="25" t="s">
        <v>1772</v>
      </c>
      <c r="B8240" s="25" t="s">
        <v>71</v>
      </c>
      <c r="C8240" s="25" t="s">
        <v>148</v>
      </c>
      <c r="D8240" s="25" t="s">
        <v>231</v>
      </c>
      <c r="E8240" s="25" t="s">
        <v>54</v>
      </c>
      <c r="F8240" s="25" t="s">
        <v>9488</v>
      </c>
      <c r="G8240" s="25" t="s">
        <v>9473</v>
      </c>
      <c r="H8240" s="25" t="n">
        <v>60</v>
      </c>
    </row>
    <row r="8241" customFormat="false" ht="15" hidden="false" customHeight="false" outlineLevel="0" collapsed="false">
      <c r="A8241" s="25" t="s">
        <v>7359</v>
      </c>
      <c r="B8241" s="25" t="s">
        <v>104</v>
      </c>
      <c r="C8241" s="25" t="s">
        <v>186</v>
      </c>
      <c r="D8241" s="25" t="s">
        <v>195</v>
      </c>
      <c r="E8241" s="25" t="s">
        <v>54</v>
      </c>
      <c r="F8241" s="25" t="s">
        <v>9488</v>
      </c>
      <c r="G8241" s="25" t="s">
        <v>9497</v>
      </c>
      <c r="H8241" s="25" t="n">
        <v>494</v>
      </c>
    </row>
    <row r="8242" customFormat="false" ht="15" hidden="false" customHeight="false" outlineLevel="0" collapsed="false">
      <c r="A8242" s="25" t="s">
        <v>3203</v>
      </c>
      <c r="B8242" s="25" t="s">
        <v>76</v>
      </c>
      <c r="C8242" s="25" t="s">
        <v>186</v>
      </c>
      <c r="D8242" s="25" t="s">
        <v>248</v>
      </c>
      <c r="E8242" s="25" t="s">
        <v>54</v>
      </c>
      <c r="F8242" s="25" t="s">
        <v>9464</v>
      </c>
      <c r="G8242" s="25" t="s">
        <v>9473</v>
      </c>
      <c r="H8242" s="25" t="n">
        <v>480</v>
      </c>
    </row>
    <row r="8243" customFormat="false" ht="15" hidden="false" customHeight="false" outlineLevel="0" collapsed="false">
      <c r="A8243" s="25" t="s">
        <v>7991</v>
      </c>
      <c r="B8243" s="25" t="s">
        <v>114</v>
      </c>
      <c r="C8243" s="25" t="s">
        <v>186</v>
      </c>
      <c r="D8243" s="25" t="s">
        <v>3075</v>
      </c>
      <c r="E8243" s="25" t="s">
        <v>55</v>
      </c>
      <c r="F8243" s="25" t="s">
        <v>9464</v>
      </c>
      <c r="G8243" s="25" t="s">
        <v>9497</v>
      </c>
      <c r="H8243" s="25" t="n">
        <v>0</v>
      </c>
    </row>
    <row r="8244" customFormat="false" ht="15" hidden="false" customHeight="false" outlineLevel="0" collapsed="false">
      <c r="A8244" s="25" t="s">
        <v>1153</v>
      </c>
      <c r="B8244" s="25" t="s">
        <v>72</v>
      </c>
      <c r="C8244" s="25" t="s">
        <v>186</v>
      </c>
      <c r="D8244" s="25" t="s">
        <v>251</v>
      </c>
      <c r="E8244" s="25" t="s">
        <v>55</v>
      </c>
      <c r="F8244" s="25" t="s">
        <v>9464</v>
      </c>
      <c r="G8244" s="25" t="s">
        <v>9498</v>
      </c>
      <c r="H8244" s="25" t="n">
        <v>0</v>
      </c>
    </row>
    <row r="8245" customFormat="false" ht="15" hidden="false" customHeight="false" outlineLevel="0" collapsed="false">
      <c r="A8245" s="25" t="s">
        <v>8713</v>
      </c>
      <c r="B8245" s="25" t="s">
        <v>116</v>
      </c>
      <c r="C8245" s="25" t="s">
        <v>170</v>
      </c>
      <c r="D8245" s="25" t="s">
        <v>195</v>
      </c>
      <c r="E8245" s="25" t="s">
        <v>54</v>
      </c>
      <c r="F8245" s="25" t="s">
        <v>9464</v>
      </c>
      <c r="G8245" s="25" t="s">
        <v>9499</v>
      </c>
      <c r="H8245" s="25" t="n">
        <v>1075</v>
      </c>
    </row>
    <row r="8246" customFormat="false" ht="15" hidden="false" customHeight="false" outlineLevel="0" collapsed="false">
      <c r="A8246" s="25" t="s">
        <v>6067</v>
      </c>
      <c r="B8246" s="25" t="s">
        <v>97</v>
      </c>
      <c r="C8246" s="25" t="s">
        <v>170</v>
      </c>
      <c r="D8246" s="25" t="s">
        <v>484</v>
      </c>
      <c r="E8246" s="25" t="s">
        <v>55</v>
      </c>
      <c r="F8246" s="25" t="s">
        <v>9464</v>
      </c>
      <c r="G8246" s="25" t="s">
        <v>9492</v>
      </c>
      <c r="H8246" s="25" t="n">
        <v>0</v>
      </c>
    </row>
    <row r="8247" customFormat="false" ht="15" hidden="false" customHeight="false" outlineLevel="0" collapsed="false">
      <c r="A8247" s="25" t="s">
        <v>5294</v>
      </c>
      <c r="B8247" s="25" t="s">
        <v>95</v>
      </c>
      <c r="C8247" s="25" t="s">
        <v>170</v>
      </c>
      <c r="D8247" s="25" t="s">
        <v>1351</v>
      </c>
      <c r="E8247" s="25" t="s">
        <v>56</v>
      </c>
      <c r="F8247" s="25" t="s">
        <v>9479</v>
      </c>
    </row>
    <row r="8248" customFormat="false" ht="15" hidden="false" customHeight="false" outlineLevel="0" collapsed="false">
      <c r="A8248" s="25" t="s">
        <v>6242</v>
      </c>
      <c r="B8248" s="25" t="s">
        <v>108</v>
      </c>
      <c r="C8248" s="25" t="s">
        <v>170</v>
      </c>
      <c r="E8248" s="25" t="s">
        <v>56</v>
      </c>
      <c r="F8248" s="25" t="s">
        <v>9479</v>
      </c>
    </row>
    <row r="8249" customFormat="false" ht="15" hidden="false" customHeight="false" outlineLevel="0" collapsed="false">
      <c r="A8249" s="25" t="s">
        <v>3204</v>
      </c>
      <c r="B8249" s="25" t="s">
        <v>76</v>
      </c>
      <c r="C8249" s="25" t="s">
        <v>170</v>
      </c>
      <c r="D8249" s="25" t="s">
        <v>184</v>
      </c>
      <c r="E8249" s="25" t="s">
        <v>54</v>
      </c>
      <c r="F8249" s="25" t="s">
        <v>9479</v>
      </c>
      <c r="G8249" s="25" t="s">
        <v>9495</v>
      </c>
      <c r="H8249" s="25" t="n">
        <v>1166</v>
      </c>
    </row>
    <row r="8250" customFormat="false" ht="15" hidden="false" customHeight="false" outlineLevel="0" collapsed="false">
      <c r="A8250" s="25" t="s">
        <v>8426</v>
      </c>
      <c r="B8250" s="25" t="s">
        <v>113</v>
      </c>
      <c r="C8250" s="25" t="s">
        <v>170</v>
      </c>
      <c r="D8250" s="25" t="s">
        <v>428</v>
      </c>
      <c r="E8250" s="25" t="s">
        <v>54</v>
      </c>
      <c r="F8250" s="25" t="s">
        <v>9479</v>
      </c>
      <c r="G8250" s="25" t="s">
        <v>9499</v>
      </c>
      <c r="H8250" s="25" t="n">
        <v>921</v>
      </c>
    </row>
    <row r="8251" customFormat="false" ht="15" hidden="false" customHeight="false" outlineLevel="0" collapsed="false">
      <c r="A8251" s="25" t="s">
        <v>6750</v>
      </c>
      <c r="B8251" s="25" t="s">
        <v>107</v>
      </c>
      <c r="C8251" s="25" t="s">
        <v>160</v>
      </c>
      <c r="D8251" s="25" t="s">
        <v>1778</v>
      </c>
      <c r="E8251" s="25" t="s">
        <v>56</v>
      </c>
      <c r="F8251" s="25" t="s">
        <v>9479</v>
      </c>
    </row>
    <row r="8252" customFormat="false" ht="15" hidden="false" customHeight="false" outlineLevel="0" collapsed="false">
      <c r="A8252" s="25" t="s">
        <v>6751</v>
      </c>
      <c r="B8252" s="25" t="s">
        <v>107</v>
      </c>
      <c r="C8252" s="25" t="s">
        <v>160</v>
      </c>
      <c r="D8252" s="25" t="s">
        <v>2484</v>
      </c>
      <c r="E8252" s="25" t="s">
        <v>54</v>
      </c>
      <c r="F8252" s="25" t="s">
        <v>9479</v>
      </c>
      <c r="G8252" s="25" t="s">
        <v>9500</v>
      </c>
      <c r="H8252" s="25" t="n">
        <v>3442</v>
      </c>
    </row>
    <row r="8253" customFormat="false" ht="15" hidden="false" customHeight="false" outlineLevel="0" collapsed="false">
      <c r="A8253" s="25" t="s">
        <v>1773</v>
      </c>
      <c r="B8253" s="25" t="s">
        <v>71</v>
      </c>
      <c r="C8253" s="25" t="s">
        <v>160</v>
      </c>
      <c r="D8253" s="25" t="s">
        <v>257</v>
      </c>
      <c r="E8253" s="25" t="s">
        <v>54</v>
      </c>
      <c r="F8253" s="25" t="s">
        <v>9479</v>
      </c>
      <c r="G8253" s="25" t="s">
        <v>9500</v>
      </c>
      <c r="H8253" s="25" t="n">
        <v>3735</v>
      </c>
    </row>
    <row r="8254" customFormat="false" ht="15" hidden="false" customHeight="false" outlineLevel="0" collapsed="false">
      <c r="A8254" s="25" t="s">
        <v>7360</v>
      </c>
      <c r="B8254" s="25" t="s">
        <v>104</v>
      </c>
      <c r="C8254" s="25" t="s">
        <v>148</v>
      </c>
      <c r="D8254" s="25" t="s">
        <v>1187</v>
      </c>
      <c r="E8254" s="25" t="s">
        <v>54</v>
      </c>
      <c r="F8254" s="25" t="s">
        <v>9479</v>
      </c>
      <c r="G8254" s="25" t="s">
        <v>9493</v>
      </c>
      <c r="H8254" s="25" t="n">
        <v>50</v>
      </c>
    </row>
    <row r="8255" customFormat="false" ht="15" hidden="false" customHeight="false" outlineLevel="0" collapsed="false">
      <c r="A8255" s="25" t="s">
        <v>2471</v>
      </c>
      <c r="B8255" s="25" t="s">
        <v>80</v>
      </c>
      <c r="C8255" s="25" t="s">
        <v>9107</v>
      </c>
      <c r="D8255" s="25" t="s">
        <v>164</v>
      </c>
      <c r="E8255" s="25" t="s">
        <v>54</v>
      </c>
      <c r="F8255" s="25" t="s">
        <v>9472</v>
      </c>
      <c r="G8255" s="25" t="s">
        <v>9476</v>
      </c>
      <c r="H8255" s="25" t="n">
        <v>5052</v>
      </c>
    </row>
    <row r="8256" customFormat="false" ht="15" hidden="false" customHeight="false" outlineLevel="0" collapsed="false">
      <c r="A8256" s="25" t="s">
        <v>8427</v>
      </c>
      <c r="B8256" s="25" t="s">
        <v>113</v>
      </c>
      <c r="C8256" s="25" t="s">
        <v>186</v>
      </c>
      <c r="D8256" s="25" t="s">
        <v>3075</v>
      </c>
      <c r="E8256" s="25" t="s">
        <v>55</v>
      </c>
      <c r="F8256" s="25" t="s">
        <v>9472</v>
      </c>
      <c r="G8256" s="25" t="s">
        <v>9497</v>
      </c>
      <c r="H8256" s="25" t="n">
        <v>0</v>
      </c>
    </row>
    <row r="8257" customFormat="false" ht="15" hidden="false" customHeight="false" outlineLevel="0" collapsed="false">
      <c r="A8257" s="25" t="s">
        <v>8428</v>
      </c>
      <c r="B8257" s="25" t="s">
        <v>113</v>
      </c>
      <c r="C8257" s="25" t="s">
        <v>148</v>
      </c>
      <c r="D8257" s="25" t="s">
        <v>428</v>
      </c>
      <c r="E8257" s="25" t="s">
        <v>54</v>
      </c>
      <c r="F8257" s="25" t="s">
        <v>9472</v>
      </c>
      <c r="G8257" s="25" t="s">
        <v>9490</v>
      </c>
      <c r="H8257" s="25" t="n">
        <v>44</v>
      </c>
    </row>
    <row r="8258" customFormat="false" ht="15" hidden="false" customHeight="false" outlineLevel="0" collapsed="false">
      <c r="A8258" s="25" t="s">
        <v>7361</v>
      </c>
      <c r="B8258" s="25" t="s">
        <v>104</v>
      </c>
      <c r="C8258" s="25" t="s">
        <v>148</v>
      </c>
      <c r="D8258" s="25" t="s">
        <v>1646</v>
      </c>
      <c r="E8258" s="25" t="s">
        <v>55</v>
      </c>
      <c r="F8258" s="25" t="s">
        <v>9472</v>
      </c>
      <c r="G8258" s="25" t="s">
        <v>9480</v>
      </c>
      <c r="H8258" s="25" t="n">
        <v>0</v>
      </c>
    </row>
    <row r="8259" customFormat="false" ht="15" hidden="false" customHeight="false" outlineLevel="0" collapsed="false">
      <c r="A8259" s="25" t="s">
        <v>4625</v>
      </c>
      <c r="B8259" s="25" t="s">
        <v>86</v>
      </c>
      <c r="C8259" s="25" t="s">
        <v>170</v>
      </c>
      <c r="D8259" s="25" t="s">
        <v>1347</v>
      </c>
      <c r="E8259" s="25" t="s">
        <v>54</v>
      </c>
      <c r="F8259" s="25" t="s">
        <v>9472</v>
      </c>
      <c r="G8259" s="25" t="s">
        <v>9467</v>
      </c>
      <c r="H8259" s="25" t="n">
        <v>960</v>
      </c>
    </row>
    <row r="8260" customFormat="false" ht="15" hidden="false" customHeight="false" outlineLevel="0" collapsed="false">
      <c r="A8260" s="25" t="s">
        <v>4948</v>
      </c>
      <c r="B8260" s="25" t="s">
        <v>98</v>
      </c>
      <c r="C8260" s="25" t="s">
        <v>178</v>
      </c>
      <c r="D8260" s="25" t="s">
        <v>3373</v>
      </c>
      <c r="E8260" s="25" t="s">
        <v>54</v>
      </c>
      <c r="F8260" s="25" t="s">
        <v>9498</v>
      </c>
      <c r="G8260" s="25" t="s">
        <v>9490</v>
      </c>
      <c r="H8260" s="25" t="n">
        <v>6469</v>
      </c>
    </row>
    <row r="8261" customFormat="false" ht="15" hidden="false" customHeight="false" outlineLevel="0" collapsed="false">
      <c r="A8261" s="25" t="s">
        <v>5555</v>
      </c>
      <c r="B8261" s="25" t="s">
        <v>94</v>
      </c>
      <c r="C8261" s="25" t="s">
        <v>170</v>
      </c>
      <c r="D8261" s="25" t="s">
        <v>151</v>
      </c>
      <c r="E8261" s="25" t="s">
        <v>56</v>
      </c>
      <c r="F8261" s="25" t="s">
        <v>9498</v>
      </c>
    </row>
    <row r="8262" customFormat="false" ht="15" hidden="false" customHeight="false" outlineLevel="0" collapsed="false">
      <c r="A8262" s="25" t="s">
        <v>8714</v>
      </c>
      <c r="B8262" s="25" t="s">
        <v>116</v>
      </c>
      <c r="C8262" s="25" t="s">
        <v>170</v>
      </c>
      <c r="D8262" s="25" t="s">
        <v>3075</v>
      </c>
      <c r="E8262" s="25" t="s">
        <v>54</v>
      </c>
      <c r="F8262" s="25" t="s">
        <v>9498</v>
      </c>
      <c r="G8262" s="25" t="s">
        <v>9476</v>
      </c>
      <c r="H8262" s="25" t="n">
        <v>914</v>
      </c>
    </row>
    <row r="8263" customFormat="false" ht="15" hidden="false" customHeight="false" outlineLevel="0" collapsed="false">
      <c r="A8263" s="25" t="s">
        <v>1774</v>
      </c>
      <c r="B8263" s="25" t="s">
        <v>71</v>
      </c>
      <c r="C8263" s="25" t="s">
        <v>160</v>
      </c>
      <c r="D8263" s="25" t="s">
        <v>198</v>
      </c>
      <c r="E8263" s="25" t="s">
        <v>55</v>
      </c>
      <c r="F8263" s="25" t="s">
        <v>9498</v>
      </c>
      <c r="G8263" s="25" t="s">
        <v>9499</v>
      </c>
      <c r="H8263" s="25" t="n">
        <v>0</v>
      </c>
    </row>
    <row r="8264" customFormat="false" ht="15" hidden="false" customHeight="false" outlineLevel="0" collapsed="false">
      <c r="A8264" s="25" t="s">
        <v>9063</v>
      </c>
      <c r="B8264" s="25" t="s">
        <v>115</v>
      </c>
      <c r="C8264" s="25" t="s">
        <v>186</v>
      </c>
      <c r="D8264" s="25" t="s">
        <v>663</v>
      </c>
      <c r="E8264" s="25" t="s">
        <v>56</v>
      </c>
      <c r="F8264" s="25" t="s">
        <v>9498</v>
      </c>
    </row>
    <row r="8265" customFormat="false" ht="15" hidden="false" customHeight="false" outlineLevel="0" collapsed="false">
      <c r="A8265" s="25" t="s">
        <v>6910</v>
      </c>
      <c r="B8265" s="25" t="s">
        <v>105</v>
      </c>
      <c r="C8265" s="25" t="s">
        <v>148</v>
      </c>
      <c r="D8265" s="25" t="s">
        <v>2754</v>
      </c>
      <c r="E8265" s="25" t="s">
        <v>55</v>
      </c>
      <c r="F8265" s="25" t="s">
        <v>9467</v>
      </c>
      <c r="G8265" s="25" t="s">
        <v>9486</v>
      </c>
      <c r="H8265" s="25" t="n">
        <v>0</v>
      </c>
    </row>
    <row r="8266" customFormat="false" ht="15" hidden="false" customHeight="false" outlineLevel="0" collapsed="false">
      <c r="A8266" s="25" t="s">
        <v>6911</v>
      </c>
      <c r="B8266" s="25" t="s">
        <v>105</v>
      </c>
      <c r="C8266" s="25" t="s">
        <v>160</v>
      </c>
      <c r="D8266" s="25" t="s">
        <v>633</v>
      </c>
      <c r="E8266" s="25" t="s">
        <v>54</v>
      </c>
      <c r="F8266" s="25" t="s">
        <v>9467</v>
      </c>
      <c r="G8266" s="25" t="s">
        <v>9491</v>
      </c>
      <c r="H8266" s="25" t="n">
        <v>3379</v>
      </c>
    </row>
    <row r="8267" customFormat="false" ht="15" hidden="false" customHeight="false" outlineLevel="0" collapsed="false">
      <c r="A8267" s="25" t="s">
        <v>606</v>
      </c>
      <c r="B8267" s="25" t="s">
        <v>69</v>
      </c>
      <c r="C8267" s="25" t="s">
        <v>160</v>
      </c>
      <c r="D8267" s="25" t="s">
        <v>164</v>
      </c>
      <c r="E8267" s="25" t="s">
        <v>54</v>
      </c>
      <c r="F8267" s="25" t="s">
        <v>9493</v>
      </c>
      <c r="G8267" s="25" t="s">
        <v>9499</v>
      </c>
      <c r="H8267" s="25" t="n">
        <v>3240</v>
      </c>
    </row>
    <row r="8268" customFormat="false" ht="15" hidden="false" customHeight="false" outlineLevel="0" collapsed="false">
      <c r="A8268" s="25" t="s">
        <v>7629</v>
      </c>
      <c r="B8268" s="25" t="s">
        <v>112</v>
      </c>
      <c r="C8268" s="25" t="s">
        <v>170</v>
      </c>
      <c r="D8268" s="25" t="s">
        <v>3075</v>
      </c>
      <c r="E8268" s="25" t="s">
        <v>54</v>
      </c>
      <c r="F8268" s="25" t="s">
        <v>9493</v>
      </c>
      <c r="G8268" s="25" t="s">
        <v>9496</v>
      </c>
      <c r="H8268" s="25" t="n">
        <v>1007</v>
      </c>
    </row>
    <row r="8269" customFormat="false" ht="15" hidden="false" customHeight="false" outlineLevel="0" collapsed="false">
      <c r="A8269" s="25" t="s">
        <v>8429</v>
      </c>
      <c r="B8269" s="25" t="s">
        <v>113</v>
      </c>
      <c r="C8269" s="25" t="s">
        <v>9107</v>
      </c>
      <c r="D8269" s="25" t="s">
        <v>184</v>
      </c>
      <c r="E8269" s="25" t="s">
        <v>56</v>
      </c>
      <c r="F8269" s="25" t="s">
        <v>9493</v>
      </c>
    </row>
    <row r="8270" customFormat="false" ht="15" hidden="false" customHeight="false" outlineLevel="0" collapsed="false">
      <c r="A8270" s="25" t="s">
        <v>6752</v>
      </c>
      <c r="B8270" s="25" t="s">
        <v>107</v>
      </c>
      <c r="C8270" s="25" t="s">
        <v>148</v>
      </c>
      <c r="D8270" s="25" t="s">
        <v>633</v>
      </c>
      <c r="E8270" s="25" t="s">
        <v>54</v>
      </c>
      <c r="F8270" s="25" t="s">
        <v>9493</v>
      </c>
      <c r="G8270" s="25" t="s">
        <v>9495</v>
      </c>
      <c r="H8270" s="25" t="n">
        <v>54</v>
      </c>
    </row>
    <row r="8271" customFormat="false" ht="15" hidden="false" customHeight="false" outlineLevel="0" collapsed="false">
      <c r="A8271" s="25" t="s">
        <v>6912</v>
      </c>
      <c r="B8271" s="25" t="s">
        <v>105</v>
      </c>
      <c r="C8271" s="25" t="s">
        <v>148</v>
      </c>
      <c r="D8271" s="25" t="s">
        <v>199</v>
      </c>
      <c r="E8271" s="25" t="s">
        <v>54</v>
      </c>
      <c r="F8271" s="25" t="s">
        <v>9493</v>
      </c>
      <c r="G8271" s="25" t="s">
        <v>9492</v>
      </c>
      <c r="H8271" s="25" t="n">
        <v>49</v>
      </c>
    </row>
    <row r="8272" customFormat="false" ht="15" hidden="false" customHeight="false" outlineLevel="0" collapsed="false">
      <c r="A8272" s="25" t="s">
        <v>7362</v>
      </c>
      <c r="B8272" s="25" t="s">
        <v>104</v>
      </c>
      <c r="C8272" s="25" t="s">
        <v>170</v>
      </c>
      <c r="D8272" s="25" t="s">
        <v>156</v>
      </c>
      <c r="E8272" s="25" t="s">
        <v>55</v>
      </c>
      <c r="F8272" s="25" t="s">
        <v>9493</v>
      </c>
      <c r="G8272" s="25" t="s">
        <v>9496</v>
      </c>
      <c r="H8272" s="25" t="n">
        <v>0</v>
      </c>
    </row>
    <row r="8273" customFormat="false" ht="15" hidden="false" customHeight="false" outlineLevel="0" collapsed="false">
      <c r="A8273" s="25" t="s">
        <v>4626</v>
      </c>
      <c r="B8273" s="25" t="s">
        <v>86</v>
      </c>
      <c r="C8273" s="25" t="s">
        <v>148</v>
      </c>
      <c r="E8273" s="25" t="s">
        <v>56</v>
      </c>
      <c r="F8273" s="25" t="s">
        <v>9493</v>
      </c>
    </row>
    <row r="8274" customFormat="false" ht="15" hidden="false" customHeight="false" outlineLevel="0" collapsed="false">
      <c r="A8274" s="25" t="s">
        <v>4627</v>
      </c>
      <c r="B8274" s="25" t="s">
        <v>86</v>
      </c>
      <c r="C8274" s="25" t="s">
        <v>148</v>
      </c>
      <c r="D8274" s="25" t="s">
        <v>1158</v>
      </c>
      <c r="E8274" s="25" t="s">
        <v>54</v>
      </c>
      <c r="F8274" s="25" t="s">
        <v>9493</v>
      </c>
      <c r="G8274" s="25" t="s">
        <v>9491</v>
      </c>
      <c r="H8274" s="25" t="n">
        <v>55</v>
      </c>
    </row>
    <row r="8275" customFormat="false" ht="15" hidden="false" customHeight="false" outlineLevel="0" collapsed="false">
      <c r="A8275" s="25" t="s">
        <v>9064</v>
      </c>
      <c r="B8275" s="25" t="s">
        <v>115</v>
      </c>
      <c r="C8275" s="25" t="s">
        <v>9107</v>
      </c>
      <c r="D8275" s="25" t="s">
        <v>1789</v>
      </c>
      <c r="E8275" s="25" t="s">
        <v>54</v>
      </c>
      <c r="F8275" s="25" t="s">
        <v>9493</v>
      </c>
      <c r="G8275" s="25" t="s">
        <v>9499</v>
      </c>
      <c r="H8275" s="25" t="n">
        <v>5196</v>
      </c>
    </row>
    <row r="8276" customFormat="false" ht="15" hidden="false" customHeight="false" outlineLevel="0" collapsed="false">
      <c r="A8276" s="25" t="s">
        <v>607</v>
      </c>
      <c r="B8276" s="25" t="s">
        <v>69</v>
      </c>
      <c r="C8276" s="25" t="s">
        <v>148</v>
      </c>
      <c r="D8276" s="25" t="s">
        <v>188</v>
      </c>
      <c r="E8276" s="25" t="s">
        <v>54</v>
      </c>
      <c r="F8276" s="25" t="s">
        <v>9473</v>
      </c>
      <c r="G8276" s="25" t="s">
        <v>9496</v>
      </c>
      <c r="H8276" s="25" t="n">
        <v>54</v>
      </c>
    </row>
    <row r="8277" customFormat="false" ht="15" hidden="false" customHeight="false" outlineLevel="0" collapsed="false">
      <c r="A8277" s="25" t="s">
        <v>6243</v>
      </c>
      <c r="B8277" s="25" t="s">
        <v>108</v>
      </c>
      <c r="C8277" s="25" t="s">
        <v>9107</v>
      </c>
      <c r="D8277" s="25" t="s">
        <v>1646</v>
      </c>
      <c r="E8277" s="25" t="s">
        <v>54</v>
      </c>
      <c r="F8277" s="25" t="s">
        <v>9473</v>
      </c>
      <c r="G8277" s="25" t="s">
        <v>9499</v>
      </c>
      <c r="H8277" s="25" t="n">
        <v>4953</v>
      </c>
    </row>
    <row r="8278" customFormat="false" ht="15" hidden="false" customHeight="false" outlineLevel="0" collapsed="false">
      <c r="A8278" s="25" t="s">
        <v>4737</v>
      </c>
      <c r="B8278" s="25" t="s">
        <v>90</v>
      </c>
      <c r="C8278" s="25" t="s">
        <v>160</v>
      </c>
      <c r="D8278" s="25" t="s">
        <v>3373</v>
      </c>
      <c r="E8278" s="25" t="s">
        <v>54</v>
      </c>
      <c r="F8278" s="25" t="s">
        <v>9473</v>
      </c>
      <c r="G8278" s="25" t="s">
        <v>9491</v>
      </c>
      <c r="H8278" s="25" t="n">
        <v>3155</v>
      </c>
    </row>
    <row r="8279" customFormat="false" ht="15" hidden="false" customHeight="false" outlineLevel="0" collapsed="false">
      <c r="A8279" s="25" t="s">
        <v>4949</v>
      </c>
      <c r="B8279" s="25" t="s">
        <v>98</v>
      </c>
      <c r="C8279" s="25" t="s">
        <v>9107</v>
      </c>
      <c r="E8279" s="25" t="s">
        <v>56</v>
      </c>
      <c r="F8279" s="25" t="s">
        <v>9476</v>
      </c>
    </row>
    <row r="8280" customFormat="false" ht="15" hidden="false" customHeight="false" outlineLevel="0" collapsed="false">
      <c r="A8280" s="25" t="s">
        <v>2472</v>
      </c>
      <c r="B8280" s="25" t="s">
        <v>80</v>
      </c>
      <c r="C8280" s="25" t="s">
        <v>9107</v>
      </c>
      <c r="D8280" s="25" t="s">
        <v>151</v>
      </c>
      <c r="E8280" s="25" t="s">
        <v>55</v>
      </c>
      <c r="F8280" s="25" t="s">
        <v>9476</v>
      </c>
      <c r="G8280" s="25" t="s">
        <v>9490</v>
      </c>
      <c r="H8280" s="25" t="n">
        <v>0</v>
      </c>
    </row>
    <row r="8281" customFormat="false" ht="15" hidden="false" customHeight="false" outlineLevel="0" collapsed="false">
      <c r="A8281" s="25" t="s">
        <v>4367</v>
      </c>
      <c r="B8281" s="25" t="s">
        <v>88</v>
      </c>
      <c r="C8281" s="25" t="s">
        <v>9107</v>
      </c>
      <c r="D8281" s="25" t="s">
        <v>639</v>
      </c>
      <c r="E8281" s="25" t="s">
        <v>54</v>
      </c>
      <c r="F8281" s="25" t="s">
        <v>9476</v>
      </c>
      <c r="G8281" s="25" t="s">
        <v>9490</v>
      </c>
      <c r="H8281" s="25" t="n">
        <v>4566</v>
      </c>
    </row>
    <row r="8282" customFormat="false" ht="15" hidden="false" customHeight="false" outlineLevel="0" collapsed="false">
      <c r="A8282" s="25" t="s">
        <v>1775</v>
      </c>
      <c r="B8282" s="25" t="s">
        <v>71</v>
      </c>
      <c r="C8282" s="25" t="s">
        <v>148</v>
      </c>
      <c r="D8282" s="25" t="s">
        <v>151</v>
      </c>
      <c r="E8282" s="25" t="s">
        <v>54</v>
      </c>
      <c r="F8282" s="25" t="s">
        <v>9476</v>
      </c>
      <c r="G8282" s="25" t="s">
        <v>9495</v>
      </c>
      <c r="H8282" s="25" t="n">
        <v>58</v>
      </c>
    </row>
    <row r="8283" customFormat="false" ht="15" hidden="false" customHeight="false" outlineLevel="0" collapsed="false">
      <c r="A8283" s="25" t="s">
        <v>4738</v>
      </c>
      <c r="B8283" s="25" t="s">
        <v>90</v>
      </c>
      <c r="C8283" s="25" t="s">
        <v>9107</v>
      </c>
      <c r="D8283" s="25" t="s">
        <v>1049</v>
      </c>
      <c r="E8283" s="25" t="s">
        <v>54</v>
      </c>
      <c r="F8283" s="25" t="s">
        <v>9476</v>
      </c>
      <c r="G8283" s="25" t="s">
        <v>9495</v>
      </c>
      <c r="H8283" s="25" t="n">
        <v>4315</v>
      </c>
    </row>
    <row r="8284" customFormat="false" ht="15" hidden="false" customHeight="false" outlineLevel="0" collapsed="false">
      <c r="A8284" s="25" t="s">
        <v>5830</v>
      </c>
      <c r="B8284" s="25" t="s">
        <v>96</v>
      </c>
      <c r="C8284" s="25" t="s">
        <v>160</v>
      </c>
      <c r="D8284" s="25" t="s">
        <v>1653</v>
      </c>
      <c r="E8284" s="25" t="s">
        <v>55</v>
      </c>
      <c r="F8284" s="25" t="s">
        <v>9470</v>
      </c>
      <c r="G8284" s="25" t="s">
        <v>9495</v>
      </c>
      <c r="H8284" s="25" t="n">
        <v>0</v>
      </c>
    </row>
    <row r="8285" customFormat="false" ht="15" hidden="false" customHeight="false" outlineLevel="0" collapsed="false">
      <c r="A8285" s="25" t="s">
        <v>6446</v>
      </c>
      <c r="B8285" s="25" t="s">
        <v>106</v>
      </c>
      <c r="C8285" s="25" t="s">
        <v>148</v>
      </c>
      <c r="D8285" s="25" t="s">
        <v>421</v>
      </c>
      <c r="E8285" s="25" t="s">
        <v>56</v>
      </c>
      <c r="F8285" s="25" t="s">
        <v>9470</v>
      </c>
    </row>
    <row r="8286" customFormat="false" ht="15" hidden="false" customHeight="false" outlineLevel="0" collapsed="false">
      <c r="A8286" s="25" t="s">
        <v>4368</v>
      </c>
      <c r="B8286" s="25" t="s">
        <v>88</v>
      </c>
      <c r="C8286" s="25" t="s">
        <v>9107</v>
      </c>
      <c r="D8286" s="25" t="s">
        <v>644</v>
      </c>
      <c r="E8286" s="25" t="s">
        <v>54</v>
      </c>
      <c r="F8286" s="25" t="s">
        <v>9470</v>
      </c>
      <c r="G8286" s="25" t="s">
        <v>9497</v>
      </c>
      <c r="H8286" s="25" t="n">
        <v>5574</v>
      </c>
    </row>
    <row r="8287" customFormat="false" ht="15" hidden="false" customHeight="false" outlineLevel="0" collapsed="false">
      <c r="A8287" s="25" t="s">
        <v>4739</v>
      </c>
      <c r="B8287" s="25" t="s">
        <v>90</v>
      </c>
      <c r="C8287" s="25" t="s">
        <v>170</v>
      </c>
      <c r="E8287" s="25" t="s">
        <v>56</v>
      </c>
      <c r="F8287" s="25" t="s">
        <v>9470</v>
      </c>
    </row>
    <row r="8288" customFormat="false" ht="15" hidden="false" customHeight="false" outlineLevel="0" collapsed="false">
      <c r="A8288" s="25" t="s">
        <v>5295</v>
      </c>
      <c r="B8288" s="25" t="s">
        <v>95</v>
      </c>
      <c r="C8288" s="25" t="s">
        <v>178</v>
      </c>
      <c r="E8288" s="25" t="s">
        <v>56</v>
      </c>
      <c r="F8288" s="25" t="s">
        <v>9486</v>
      </c>
    </row>
    <row r="8289" customFormat="false" ht="15" hidden="false" customHeight="false" outlineLevel="0" collapsed="false">
      <c r="A8289" s="25" t="s">
        <v>2854</v>
      </c>
      <c r="B8289" s="25" t="s">
        <v>78</v>
      </c>
      <c r="C8289" s="25" t="s">
        <v>160</v>
      </c>
      <c r="D8289" s="25" t="s">
        <v>248</v>
      </c>
      <c r="E8289" s="25" t="s">
        <v>54</v>
      </c>
      <c r="F8289" s="25" t="s">
        <v>9486</v>
      </c>
      <c r="G8289" s="25" t="s">
        <v>9490</v>
      </c>
      <c r="H8289" s="25" t="n">
        <v>3494</v>
      </c>
    </row>
    <row r="8290" customFormat="false" ht="15" hidden="false" customHeight="false" outlineLevel="0" collapsed="false">
      <c r="A8290" s="25" t="s">
        <v>7992</v>
      </c>
      <c r="B8290" s="25" t="s">
        <v>114</v>
      </c>
      <c r="C8290" s="25" t="s">
        <v>148</v>
      </c>
      <c r="D8290" s="25" t="s">
        <v>1646</v>
      </c>
      <c r="E8290" s="25" t="s">
        <v>54</v>
      </c>
      <c r="F8290" s="25" t="s">
        <v>9486</v>
      </c>
      <c r="G8290" s="25" t="s">
        <v>9495</v>
      </c>
      <c r="H8290" s="25" t="n">
        <v>50</v>
      </c>
    </row>
    <row r="8291" customFormat="false" ht="15" hidden="false" customHeight="false" outlineLevel="0" collapsed="false">
      <c r="A8291" s="25" t="s">
        <v>7363</v>
      </c>
      <c r="B8291" s="25" t="s">
        <v>104</v>
      </c>
      <c r="C8291" s="25" t="s">
        <v>148</v>
      </c>
      <c r="D8291" s="25" t="s">
        <v>195</v>
      </c>
      <c r="E8291" s="25" t="s">
        <v>54</v>
      </c>
      <c r="F8291" s="25" t="s">
        <v>9486</v>
      </c>
      <c r="G8291" s="25" t="s">
        <v>9495</v>
      </c>
      <c r="H8291" s="25" t="n">
        <v>61</v>
      </c>
    </row>
    <row r="8292" customFormat="false" ht="15" hidden="false" customHeight="false" outlineLevel="0" collapsed="false">
      <c r="A8292" s="25" t="s">
        <v>6244</v>
      </c>
      <c r="B8292" s="25" t="s">
        <v>108</v>
      </c>
      <c r="C8292" s="25" t="s">
        <v>148</v>
      </c>
      <c r="E8292" s="25" t="s">
        <v>56</v>
      </c>
      <c r="F8292" s="25" t="s">
        <v>9480</v>
      </c>
    </row>
    <row r="8293" customFormat="false" ht="15" hidden="false" customHeight="false" outlineLevel="0" collapsed="false">
      <c r="A8293" s="25" t="s">
        <v>8430</v>
      </c>
      <c r="B8293" s="25" t="s">
        <v>113</v>
      </c>
      <c r="C8293" s="25" t="s">
        <v>148</v>
      </c>
      <c r="D8293" s="25" t="s">
        <v>860</v>
      </c>
      <c r="E8293" s="25" t="s">
        <v>55</v>
      </c>
      <c r="F8293" s="25" t="s">
        <v>9480</v>
      </c>
      <c r="G8293" s="25" t="s">
        <v>9496</v>
      </c>
      <c r="H8293" s="25" t="n">
        <v>0</v>
      </c>
    </row>
    <row r="8294" customFormat="false" ht="15" hidden="false" customHeight="false" outlineLevel="0" collapsed="false">
      <c r="A8294" s="25" t="s">
        <v>4628</v>
      </c>
      <c r="B8294" s="25" t="s">
        <v>86</v>
      </c>
      <c r="C8294" s="25" t="s">
        <v>160</v>
      </c>
      <c r="D8294" s="25" t="s">
        <v>661</v>
      </c>
      <c r="E8294" s="25" t="s">
        <v>54</v>
      </c>
      <c r="F8294" s="25" t="s">
        <v>9480</v>
      </c>
      <c r="G8294" s="25" t="s">
        <v>9495</v>
      </c>
      <c r="H8294" s="25" t="n">
        <v>3673</v>
      </c>
    </row>
    <row r="8295" customFormat="false" ht="15" hidden="false" customHeight="false" outlineLevel="0" collapsed="false">
      <c r="A8295" s="25" t="s">
        <v>5296</v>
      </c>
      <c r="B8295" s="25" t="s">
        <v>95</v>
      </c>
      <c r="C8295" s="25" t="s">
        <v>186</v>
      </c>
      <c r="D8295" s="25" t="s">
        <v>484</v>
      </c>
      <c r="E8295" s="25" t="s">
        <v>54</v>
      </c>
      <c r="F8295" s="25" t="s">
        <v>9494</v>
      </c>
      <c r="G8295" s="25" t="s">
        <v>9496</v>
      </c>
      <c r="H8295" s="25" t="n">
        <v>576</v>
      </c>
    </row>
    <row r="8296" customFormat="false" ht="15" hidden="false" customHeight="false" outlineLevel="0" collapsed="false">
      <c r="A8296" s="25" t="s">
        <v>7630</v>
      </c>
      <c r="B8296" s="25" t="s">
        <v>112</v>
      </c>
      <c r="C8296" s="25" t="s">
        <v>186</v>
      </c>
      <c r="D8296" s="25" t="s">
        <v>433</v>
      </c>
      <c r="E8296" s="25" t="s">
        <v>54</v>
      </c>
      <c r="F8296" s="25" t="s">
        <v>9491</v>
      </c>
      <c r="G8296" s="25" t="s">
        <v>9499</v>
      </c>
      <c r="H8296" s="25" t="n">
        <v>538</v>
      </c>
    </row>
    <row r="8297" customFormat="false" ht="15" hidden="false" customHeight="false" outlineLevel="0" collapsed="false">
      <c r="A8297" s="25" t="s">
        <v>1154</v>
      </c>
      <c r="B8297" s="25" t="s">
        <v>72</v>
      </c>
      <c r="C8297" s="25" t="s">
        <v>186</v>
      </c>
      <c r="D8297" s="25" t="s">
        <v>184</v>
      </c>
      <c r="E8297" s="25" t="s">
        <v>54</v>
      </c>
      <c r="F8297" s="25" t="s">
        <v>9491</v>
      </c>
      <c r="G8297" s="25" t="s">
        <v>9499</v>
      </c>
      <c r="H8297" s="25" t="n">
        <v>622</v>
      </c>
    </row>
    <row r="8298" customFormat="false" ht="15" hidden="false" customHeight="false" outlineLevel="0" collapsed="false">
      <c r="A8298" s="25" t="s">
        <v>4629</v>
      </c>
      <c r="B8298" s="25" t="s">
        <v>86</v>
      </c>
      <c r="C8298" s="25" t="s">
        <v>170</v>
      </c>
      <c r="D8298" s="25" t="s">
        <v>1156</v>
      </c>
      <c r="E8298" s="25" t="s">
        <v>54</v>
      </c>
      <c r="F8298" s="25" t="s">
        <v>9491</v>
      </c>
      <c r="G8298" s="25" t="s">
        <v>9490</v>
      </c>
      <c r="H8298" s="25" t="n">
        <v>1093</v>
      </c>
    </row>
    <row r="8299" customFormat="false" ht="15" hidden="false" customHeight="false" outlineLevel="0" collapsed="false">
      <c r="A8299" s="25" t="s">
        <v>8715</v>
      </c>
      <c r="B8299" s="25" t="s">
        <v>116</v>
      </c>
      <c r="C8299" s="25" t="s">
        <v>9107</v>
      </c>
      <c r="D8299" s="25" t="s">
        <v>195</v>
      </c>
      <c r="E8299" s="25" t="s">
        <v>54</v>
      </c>
      <c r="F8299" s="25" t="s">
        <v>9499</v>
      </c>
      <c r="G8299" s="25" t="s">
        <v>9497</v>
      </c>
      <c r="H8299" s="25" t="n">
        <v>4433</v>
      </c>
    </row>
    <row r="8300" customFormat="false" ht="15" hidden="false" customHeight="false" outlineLevel="0" collapsed="false">
      <c r="A8300" s="25" t="s">
        <v>2855</v>
      </c>
      <c r="B8300" s="25" t="s">
        <v>78</v>
      </c>
      <c r="C8300" s="25" t="s">
        <v>170</v>
      </c>
      <c r="D8300" s="25" t="s">
        <v>169</v>
      </c>
      <c r="E8300" s="25" t="s">
        <v>54</v>
      </c>
      <c r="F8300" s="25" t="s">
        <v>9500</v>
      </c>
      <c r="G8300" s="25" t="s">
        <v>9490</v>
      </c>
      <c r="H8300" s="25" t="n">
        <v>1052</v>
      </c>
    </row>
    <row r="8301" customFormat="false" ht="15" hidden="false" customHeight="false" outlineLevel="0" collapsed="false">
      <c r="A8301" s="25" t="s">
        <v>2856</v>
      </c>
      <c r="B8301" s="25" t="s">
        <v>78</v>
      </c>
      <c r="C8301" s="25" t="s">
        <v>148</v>
      </c>
      <c r="D8301" s="25" t="s">
        <v>173</v>
      </c>
      <c r="E8301" s="25" t="s">
        <v>54</v>
      </c>
      <c r="F8301" s="25" t="s">
        <v>9500</v>
      </c>
      <c r="G8301" s="25" t="s">
        <v>9497</v>
      </c>
      <c r="H8301" s="25" t="n">
        <v>67</v>
      </c>
    </row>
    <row r="8302" customFormat="false" ht="15" hidden="false" customHeight="false" outlineLevel="0" collapsed="false">
      <c r="A8302" s="25" t="s">
        <v>608</v>
      </c>
      <c r="B8302" s="25" t="s">
        <v>69</v>
      </c>
      <c r="C8302" s="25" t="s">
        <v>186</v>
      </c>
      <c r="D8302" s="25" t="s">
        <v>609</v>
      </c>
      <c r="E8302" s="25" t="s">
        <v>57</v>
      </c>
    </row>
    <row r="8303" customFormat="false" ht="15" hidden="false" customHeight="false" outlineLevel="0" collapsed="false">
      <c r="A8303" s="25" t="s">
        <v>610</v>
      </c>
      <c r="B8303" s="25" t="s">
        <v>69</v>
      </c>
      <c r="C8303" s="25" t="s">
        <v>186</v>
      </c>
      <c r="E8303" s="25" t="s">
        <v>57</v>
      </c>
    </row>
    <row r="8304" customFormat="false" ht="15" hidden="false" customHeight="false" outlineLevel="0" collapsed="false">
      <c r="A8304" s="25" t="s">
        <v>611</v>
      </c>
      <c r="B8304" s="25" t="s">
        <v>69</v>
      </c>
      <c r="C8304" s="25" t="s">
        <v>186</v>
      </c>
      <c r="E8304" s="25" t="s">
        <v>57</v>
      </c>
    </row>
    <row r="8305" customFormat="false" ht="15" hidden="false" customHeight="false" outlineLevel="0" collapsed="false">
      <c r="A8305" s="25" t="s">
        <v>612</v>
      </c>
      <c r="B8305" s="25" t="s">
        <v>69</v>
      </c>
      <c r="C8305" s="25" t="s">
        <v>186</v>
      </c>
      <c r="E8305" s="25" t="s">
        <v>57</v>
      </c>
    </row>
    <row r="8306" customFormat="false" ht="15" hidden="false" customHeight="false" outlineLevel="0" collapsed="false">
      <c r="A8306" s="25" t="s">
        <v>613</v>
      </c>
      <c r="B8306" s="25" t="s">
        <v>69</v>
      </c>
      <c r="C8306" s="25" t="s">
        <v>186</v>
      </c>
      <c r="E8306" s="25" t="s">
        <v>57</v>
      </c>
    </row>
    <row r="8307" customFormat="false" ht="15" hidden="false" customHeight="false" outlineLevel="0" collapsed="false">
      <c r="A8307" s="25" t="s">
        <v>614</v>
      </c>
      <c r="B8307" s="25" t="s">
        <v>69</v>
      </c>
      <c r="C8307" s="25" t="s">
        <v>186</v>
      </c>
      <c r="E8307" s="25" t="s">
        <v>57</v>
      </c>
    </row>
    <row r="8308" customFormat="false" ht="15" hidden="false" customHeight="false" outlineLevel="0" collapsed="false">
      <c r="A8308" s="25" t="s">
        <v>615</v>
      </c>
      <c r="B8308" s="25" t="s">
        <v>69</v>
      </c>
      <c r="C8308" s="25" t="s">
        <v>186</v>
      </c>
      <c r="E8308" s="25" t="s">
        <v>57</v>
      </c>
    </row>
    <row r="8309" customFormat="false" ht="15" hidden="false" customHeight="false" outlineLevel="0" collapsed="false">
      <c r="A8309" s="25" t="s">
        <v>616</v>
      </c>
      <c r="B8309" s="25" t="s">
        <v>69</v>
      </c>
      <c r="C8309" s="25" t="s">
        <v>170</v>
      </c>
      <c r="D8309" s="25" t="s">
        <v>478</v>
      </c>
      <c r="E8309" s="25" t="s">
        <v>57</v>
      </c>
    </row>
    <row r="8310" customFormat="false" ht="15" hidden="false" customHeight="false" outlineLevel="0" collapsed="false">
      <c r="A8310" s="25" t="s">
        <v>617</v>
      </c>
      <c r="B8310" s="25" t="s">
        <v>69</v>
      </c>
      <c r="C8310" s="25" t="s">
        <v>170</v>
      </c>
      <c r="D8310" s="25" t="s">
        <v>257</v>
      </c>
      <c r="E8310" s="25" t="s">
        <v>57</v>
      </c>
    </row>
    <row r="8311" customFormat="false" ht="15" hidden="false" customHeight="false" outlineLevel="0" collapsed="false">
      <c r="A8311" s="25" t="s">
        <v>618</v>
      </c>
      <c r="B8311" s="25" t="s">
        <v>69</v>
      </c>
      <c r="C8311" s="25" t="s">
        <v>170</v>
      </c>
      <c r="E8311" s="25" t="s">
        <v>57</v>
      </c>
    </row>
    <row r="8312" customFormat="false" ht="15" hidden="false" customHeight="false" outlineLevel="0" collapsed="false">
      <c r="A8312" s="25" t="s">
        <v>619</v>
      </c>
      <c r="B8312" s="25" t="s">
        <v>69</v>
      </c>
      <c r="C8312" s="25" t="s">
        <v>170</v>
      </c>
      <c r="E8312" s="25" t="s">
        <v>57</v>
      </c>
    </row>
    <row r="8313" customFormat="false" ht="15" hidden="false" customHeight="false" outlineLevel="0" collapsed="false">
      <c r="A8313" s="25" t="s">
        <v>620</v>
      </c>
      <c r="B8313" s="25" t="s">
        <v>69</v>
      </c>
      <c r="C8313" s="25" t="s">
        <v>178</v>
      </c>
      <c r="D8313" s="25" t="s">
        <v>428</v>
      </c>
      <c r="E8313" s="25" t="s">
        <v>57</v>
      </c>
    </row>
    <row r="8314" customFormat="false" ht="15" hidden="false" customHeight="false" outlineLevel="0" collapsed="false">
      <c r="A8314" s="25" t="s">
        <v>621</v>
      </c>
      <c r="B8314" s="25" t="s">
        <v>69</v>
      </c>
      <c r="C8314" s="25" t="s">
        <v>178</v>
      </c>
      <c r="D8314" s="25" t="s">
        <v>622</v>
      </c>
      <c r="E8314" s="25" t="s">
        <v>57</v>
      </c>
    </row>
    <row r="8315" customFormat="false" ht="15" hidden="false" customHeight="false" outlineLevel="0" collapsed="false">
      <c r="A8315" s="25" t="s">
        <v>624</v>
      </c>
      <c r="B8315" s="25" t="s">
        <v>69</v>
      </c>
      <c r="C8315" s="25" t="s">
        <v>178</v>
      </c>
      <c r="E8315" s="25" t="s">
        <v>57</v>
      </c>
    </row>
    <row r="8316" customFormat="false" ht="15" hidden="false" customHeight="false" outlineLevel="0" collapsed="false">
      <c r="A8316" s="25" t="s">
        <v>625</v>
      </c>
      <c r="B8316" s="25" t="s">
        <v>69</v>
      </c>
      <c r="C8316" s="25" t="s">
        <v>178</v>
      </c>
      <c r="E8316" s="25" t="s">
        <v>57</v>
      </c>
    </row>
    <row r="8317" customFormat="false" ht="15" hidden="false" customHeight="false" outlineLevel="0" collapsed="false">
      <c r="A8317" s="25" t="s">
        <v>626</v>
      </c>
      <c r="B8317" s="25" t="s">
        <v>69</v>
      </c>
      <c r="C8317" s="25" t="s">
        <v>178</v>
      </c>
      <c r="E8317" s="25" t="s">
        <v>57</v>
      </c>
    </row>
    <row r="8318" customFormat="false" ht="15" hidden="false" customHeight="false" outlineLevel="0" collapsed="false">
      <c r="A8318" s="25" t="s">
        <v>627</v>
      </c>
      <c r="B8318" s="25" t="s">
        <v>69</v>
      </c>
      <c r="C8318" s="25" t="s">
        <v>148</v>
      </c>
      <c r="D8318" s="25" t="s">
        <v>184</v>
      </c>
      <c r="E8318" s="25" t="s">
        <v>57</v>
      </c>
    </row>
    <row r="8319" customFormat="false" ht="15" hidden="false" customHeight="false" outlineLevel="0" collapsed="false">
      <c r="A8319" s="25" t="s">
        <v>628</v>
      </c>
      <c r="B8319" s="25" t="s">
        <v>69</v>
      </c>
      <c r="C8319" s="25" t="s">
        <v>148</v>
      </c>
      <c r="D8319" s="25" t="s">
        <v>237</v>
      </c>
      <c r="E8319" s="25" t="s">
        <v>57</v>
      </c>
    </row>
    <row r="8320" customFormat="false" ht="15" hidden="false" customHeight="false" outlineLevel="0" collapsed="false">
      <c r="A8320" s="25" t="s">
        <v>629</v>
      </c>
      <c r="B8320" s="25" t="s">
        <v>69</v>
      </c>
      <c r="C8320" s="25" t="s">
        <v>148</v>
      </c>
      <c r="D8320" s="25" t="s">
        <v>215</v>
      </c>
      <c r="E8320" s="25" t="s">
        <v>57</v>
      </c>
    </row>
    <row r="8321" customFormat="false" ht="15" hidden="false" customHeight="false" outlineLevel="0" collapsed="false">
      <c r="A8321" s="25" t="s">
        <v>630</v>
      </c>
      <c r="B8321" s="25" t="s">
        <v>69</v>
      </c>
      <c r="C8321" s="25" t="s">
        <v>148</v>
      </c>
      <c r="D8321" s="25" t="s">
        <v>484</v>
      </c>
      <c r="E8321" s="25" t="s">
        <v>57</v>
      </c>
    </row>
    <row r="8322" customFormat="false" ht="15" hidden="false" customHeight="false" outlineLevel="0" collapsed="false">
      <c r="A8322" s="25" t="s">
        <v>631</v>
      </c>
      <c r="B8322" s="25" t="s">
        <v>69</v>
      </c>
      <c r="C8322" s="25" t="s">
        <v>148</v>
      </c>
      <c r="D8322" s="25" t="s">
        <v>609</v>
      </c>
      <c r="E8322" s="25" t="s">
        <v>57</v>
      </c>
    </row>
    <row r="8323" customFormat="false" ht="15" hidden="false" customHeight="false" outlineLevel="0" collapsed="false">
      <c r="A8323" s="25" t="s">
        <v>632</v>
      </c>
      <c r="B8323" s="25" t="s">
        <v>69</v>
      </c>
      <c r="C8323" s="25" t="s">
        <v>148</v>
      </c>
      <c r="D8323" s="25" t="s">
        <v>633</v>
      </c>
      <c r="E8323" s="25" t="s">
        <v>57</v>
      </c>
    </row>
    <row r="8324" customFormat="false" ht="15" hidden="false" customHeight="false" outlineLevel="0" collapsed="false">
      <c r="A8324" s="25" t="s">
        <v>634</v>
      </c>
      <c r="B8324" s="25" t="s">
        <v>69</v>
      </c>
      <c r="C8324" s="25" t="s">
        <v>148</v>
      </c>
      <c r="D8324" s="25" t="s">
        <v>419</v>
      </c>
      <c r="E8324" s="25" t="s">
        <v>57</v>
      </c>
    </row>
    <row r="8325" customFormat="false" ht="15" hidden="false" customHeight="false" outlineLevel="0" collapsed="false">
      <c r="A8325" s="25" t="s">
        <v>635</v>
      </c>
      <c r="B8325" s="25" t="s">
        <v>69</v>
      </c>
      <c r="C8325" s="25" t="s">
        <v>148</v>
      </c>
      <c r="D8325" s="25" t="s">
        <v>636</v>
      </c>
      <c r="E8325" s="25" t="s">
        <v>57</v>
      </c>
    </row>
    <row r="8326" customFormat="false" ht="15" hidden="false" customHeight="false" outlineLevel="0" collapsed="false">
      <c r="A8326" s="25" t="s">
        <v>638</v>
      </c>
      <c r="B8326" s="25" t="s">
        <v>69</v>
      </c>
      <c r="C8326" s="25" t="s">
        <v>148</v>
      </c>
      <c r="D8326" s="25" t="s">
        <v>639</v>
      </c>
      <c r="E8326" s="25" t="s">
        <v>57</v>
      </c>
    </row>
    <row r="8327" customFormat="false" ht="15" hidden="false" customHeight="false" outlineLevel="0" collapsed="false">
      <c r="A8327" s="25" t="s">
        <v>640</v>
      </c>
      <c r="B8327" s="25" t="s">
        <v>69</v>
      </c>
      <c r="C8327" s="25" t="s">
        <v>148</v>
      </c>
      <c r="D8327" s="25" t="s">
        <v>639</v>
      </c>
      <c r="E8327" s="25" t="s">
        <v>57</v>
      </c>
    </row>
    <row r="8328" customFormat="false" ht="15" hidden="false" customHeight="false" outlineLevel="0" collapsed="false">
      <c r="A8328" s="25" t="s">
        <v>641</v>
      </c>
      <c r="B8328" s="25" t="s">
        <v>69</v>
      </c>
      <c r="C8328" s="25" t="s">
        <v>148</v>
      </c>
      <c r="D8328" s="25" t="s">
        <v>444</v>
      </c>
      <c r="E8328" s="25" t="s">
        <v>57</v>
      </c>
    </row>
    <row r="8329" customFormat="false" ht="15" hidden="false" customHeight="false" outlineLevel="0" collapsed="false">
      <c r="A8329" s="25" t="s">
        <v>642</v>
      </c>
      <c r="B8329" s="25" t="s">
        <v>69</v>
      </c>
      <c r="C8329" s="25" t="s">
        <v>148</v>
      </c>
      <c r="D8329" s="25" t="s">
        <v>156</v>
      </c>
      <c r="E8329" s="25" t="s">
        <v>57</v>
      </c>
    </row>
    <row r="8330" customFormat="false" ht="15" hidden="false" customHeight="false" outlineLevel="0" collapsed="false">
      <c r="A8330" s="25" t="s">
        <v>643</v>
      </c>
      <c r="B8330" s="25" t="s">
        <v>69</v>
      </c>
      <c r="C8330" s="25" t="s">
        <v>148</v>
      </c>
      <c r="D8330" s="25" t="s">
        <v>644</v>
      </c>
      <c r="E8330" s="25" t="s">
        <v>57</v>
      </c>
    </row>
    <row r="8331" customFormat="false" ht="15" hidden="false" customHeight="false" outlineLevel="0" collapsed="false">
      <c r="A8331" s="25" t="s">
        <v>645</v>
      </c>
      <c r="B8331" s="25" t="s">
        <v>69</v>
      </c>
      <c r="C8331" s="25" t="s">
        <v>148</v>
      </c>
      <c r="D8331" s="25" t="s">
        <v>646</v>
      </c>
      <c r="E8331" s="25" t="s">
        <v>57</v>
      </c>
    </row>
    <row r="8332" customFormat="false" ht="15" hidden="false" customHeight="false" outlineLevel="0" collapsed="false">
      <c r="A8332" s="25" t="s">
        <v>647</v>
      </c>
      <c r="B8332" s="25" t="s">
        <v>69</v>
      </c>
      <c r="C8332" s="25" t="s">
        <v>148</v>
      </c>
      <c r="E8332" s="25" t="s">
        <v>57</v>
      </c>
    </row>
    <row r="8333" customFormat="false" ht="15" hidden="false" customHeight="false" outlineLevel="0" collapsed="false">
      <c r="A8333" s="25" t="s">
        <v>648</v>
      </c>
      <c r="B8333" s="25" t="s">
        <v>69</v>
      </c>
      <c r="C8333" s="25" t="s">
        <v>148</v>
      </c>
      <c r="E8333" s="25" t="s">
        <v>57</v>
      </c>
    </row>
    <row r="8334" customFormat="false" ht="15" hidden="false" customHeight="false" outlineLevel="0" collapsed="false">
      <c r="A8334" s="25" t="s">
        <v>649</v>
      </c>
      <c r="B8334" s="25" t="s">
        <v>69</v>
      </c>
      <c r="C8334" s="25" t="s">
        <v>148</v>
      </c>
      <c r="E8334" s="25" t="s">
        <v>57</v>
      </c>
    </row>
    <row r="8335" customFormat="false" ht="15" hidden="false" customHeight="false" outlineLevel="0" collapsed="false">
      <c r="A8335" s="25" t="s">
        <v>650</v>
      </c>
      <c r="B8335" s="25" t="s">
        <v>69</v>
      </c>
      <c r="C8335" s="25" t="s">
        <v>148</v>
      </c>
      <c r="E8335" s="25" t="s">
        <v>57</v>
      </c>
    </row>
    <row r="8336" customFormat="false" ht="15" hidden="false" customHeight="false" outlineLevel="0" collapsed="false">
      <c r="A8336" s="25" t="s">
        <v>651</v>
      </c>
      <c r="B8336" s="25" t="s">
        <v>69</v>
      </c>
      <c r="C8336" s="25" t="s">
        <v>148</v>
      </c>
      <c r="E8336" s="25" t="s">
        <v>57</v>
      </c>
    </row>
    <row r="8337" customFormat="false" ht="15" hidden="false" customHeight="false" outlineLevel="0" collapsed="false">
      <c r="A8337" s="25" t="s">
        <v>652</v>
      </c>
      <c r="B8337" s="25" t="s">
        <v>69</v>
      </c>
      <c r="C8337" s="25" t="s">
        <v>148</v>
      </c>
      <c r="E8337" s="25" t="s">
        <v>57</v>
      </c>
    </row>
    <row r="8338" customFormat="false" ht="15" hidden="false" customHeight="false" outlineLevel="0" collapsed="false">
      <c r="A8338" s="25" t="s">
        <v>653</v>
      </c>
      <c r="B8338" s="25" t="s">
        <v>69</v>
      </c>
      <c r="C8338" s="25" t="s">
        <v>148</v>
      </c>
      <c r="E8338" s="25" t="s">
        <v>57</v>
      </c>
    </row>
    <row r="8339" customFormat="false" ht="15" hidden="false" customHeight="false" outlineLevel="0" collapsed="false">
      <c r="A8339" s="25" t="s">
        <v>654</v>
      </c>
      <c r="B8339" s="25" t="s">
        <v>69</v>
      </c>
      <c r="C8339" s="25" t="s">
        <v>148</v>
      </c>
      <c r="E8339" s="25" t="s">
        <v>57</v>
      </c>
    </row>
    <row r="8340" customFormat="false" ht="15" hidden="false" customHeight="false" outlineLevel="0" collapsed="false">
      <c r="A8340" s="25" t="s">
        <v>655</v>
      </c>
      <c r="B8340" s="25" t="s">
        <v>69</v>
      </c>
      <c r="C8340" s="25" t="s">
        <v>148</v>
      </c>
      <c r="E8340" s="25" t="s">
        <v>57</v>
      </c>
    </row>
    <row r="8341" customFormat="false" ht="15" hidden="false" customHeight="false" outlineLevel="0" collapsed="false">
      <c r="A8341" s="25" t="s">
        <v>656</v>
      </c>
      <c r="B8341" s="25" t="s">
        <v>69</v>
      </c>
      <c r="C8341" s="25" t="s">
        <v>148</v>
      </c>
      <c r="E8341" s="25" t="s">
        <v>57</v>
      </c>
    </row>
    <row r="8342" customFormat="false" ht="15" hidden="false" customHeight="false" outlineLevel="0" collapsed="false">
      <c r="A8342" s="25" t="s">
        <v>657</v>
      </c>
      <c r="B8342" s="25" t="s">
        <v>69</v>
      </c>
      <c r="C8342" s="25" t="s">
        <v>148</v>
      </c>
      <c r="E8342" s="25" t="s">
        <v>57</v>
      </c>
    </row>
    <row r="8343" customFormat="false" ht="15" hidden="false" customHeight="false" outlineLevel="0" collapsed="false">
      <c r="A8343" s="25" t="s">
        <v>658</v>
      </c>
      <c r="B8343" s="25" t="s">
        <v>69</v>
      </c>
      <c r="C8343" s="25" t="s">
        <v>148</v>
      </c>
      <c r="E8343" s="25" t="s">
        <v>57</v>
      </c>
    </row>
    <row r="8344" customFormat="false" ht="15" hidden="false" customHeight="false" outlineLevel="0" collapsed="false">
      <c r="A8344" s="25" t="s">
        <v>659</v>
      </c>
      <c r="B8344" s="25" t="s">
        <v>69</v>
      </c>
      <c r="C8344" s="25" t="s">
        <v>148</v>
      </c>
      <c r="E8344" s="25" t="s">
        <v>57</v>
      </c>
    </row>
    <row r="8345" customFormat="false" ht="15" hidden="false" customHeight="false" outlineLevel="0" collapsed="false">
      <c r="A8345" s="25" t="s">
        <v>660</v>
      </c>
      <c r="B8345" s="25" t="s">
        <v>69</v>
      </c>
      <c r="C8345" s="25" t="s">
        <v>160</v>
      </c>
      <c r="D8345" s="25" t="s">
        <v>661</v>
      </c>
      <c r="E8345" s="25" t="s">
        <v>57</v>
      </c>
    </row>
    <row r="8346" customFormat="false" ht="15" hidden="false" customHeight="false" outlineLevel="0" collapsed="false">
      <c r="A8346" s="25" t="s">
        <v>662</v>
      </c>
      <c r="B8346" s="25" t="s">
        <v>69</v>
      </c>
      <c r="C8346" s="25" t="s">
        <v>160</v>
      </c>
      <c r="D8346" s="25" t="s">
        <v>663</v>
      </c>
      <c r="E8346" s="25" t="s">
        <v>57</v>
      </c>
    </row>
    <row r="8347" customFormat="false" ht="15" hidden="false" customHeight="false" outlineLevel="0" collapsed="false">
      <c r="A8347" s="25" t="s">
        <v>664</v>
      </c>
      <c r="B8347" s="25" t="s">
        <v>69</v>
      </c>
      <c r="C8347" s="25" t="s">
        <v>160</v>
      </c>
      <c r="D8347" s="25" t="s">
        <v>665</v>
      </c>
      <c r="E8347" s="25" t="s">
        <v>57</v>
      </c>
    </row>
    <row r="8348" customFormat="false" ht="15" hidden="false" customHeight="false" outlineLevel="0" collapsed="false">
      <c r="A8348" s="25" t="s">
        <v>666</v>
      </c>
      <c r="B8348" s="25" t="s">
        <v>69</v>
      </c>
      <c r="C8348" s="25" t="s">
        <v>160</v>
      </c>
      <c r="D8348" s="25" t="s">
        <v>169</v>
      </c>
      <c r="E8348" s="25" t="s">
        <v>57</v>
      </c>
    </row>
    <row r="8349" customFormat="false" ht="15" hidden="false" customHeight="false" outlineLevel="0" collapsed="false">
      <c r="A8349" s="25" t="s">
        <v>667</v>
      </c>
      <c r="B8349" s="25" t="s">
        <v>69</v>
      </c>
      <c r="C8349" s="25" t="s">
        <v>160</v>
      </c>
      <c r="D8349" s="25" t="s">
        <v>225</v>
      </c>
      <c r="E8349" s="25" t="s">
        <v>57</v>
      </c>
    </row>
    <row r="8350" customFormat="false" ht="15" hidden="false" customHeight="false" outlineLevel="0" collapsed="false">
      <c r="A8350" s="25" t="s">
        <v>668</v>
      </c>
      <c r="B8350" s="25" t="s">
        <v>69</v>
      </c>
      <c r="C8350" s="25" t="s">
        <v>160</v>
      </c>
      <c r="E8350" s="25" t="s">
        <v>57</v>
      </c>
    </row>
    <row r="8351" customFormat="false" ht="15" hidden="false" customHeight="false" outlineLevel="0" collapsed="false">
      <c r="A8351" s="25" t="s">
        <v>669</v>
      </c>
      <c r="B8351" s="25" t="s">
        <v>69</v>
      </c>
      <c r="C8351" s="25" t="s">
        <v>160</v>
      </c>
      <c r="E8351" s="25" t="s">
        <v>57</v>
      </c>
    </row>
    <row r="8352" customFormat="false" ht="15" hidden="false" customHeight="false" outlineLevel="0" collapsed="false">
      <c r="A8352" s="25" t="s">
        <v>670</v>
      </c>
      <c r="B8352" s="25" t="s">
        <v>69</v>
      </c>
      <c r="C8352" s="25" t="s">
        <v>160</v>
      </c>
      <c r="E8352" s="25" t="s">
        <v>57</v>
      </c>
    </row>
    <row r="8353" customFormat="false" ht="15" hidden="false" customHeight="false" outlineLevel="0" collapsed="false">
      <c r="A8353" s="25" t="s">
        <v>671</v>
      </c>
      <c r="B8353" s="25" t="s">
        <v>69</v>
      </c>
      <c r="C8353" s="25" t="s">
        <v>160</v>
      </c>
      <c r="E8353" s="25" t="s">
        <v>57</v>
      </c>
    </row>
    <row r="8354" customFormat="false" ht="15" hidden="false" customHeight="false" outlineLevel="0" collapsed="false">
      <c r="A8354" s="25" t="s">
        <v>672</v>
      </c>
      <c r="B8354" s="25" t="s">
        <v>69</v>
      </c>
      <c r="C8354" s="25" t="s">
        <v>160</v>
      </c>
      <c r="E8354" s="25" t="s">
        <v>57</v>
      </c>
    </row>
    <row r="8355" customFormat="false" ht="15" hidden="false" customHeight="false" outlineLevel="0" collapsed="false">
      <c r="A8355" s="25" t="s">
        <v>673</v>
      </c>
      <c r="B8355" s="25" t="s">
        <v>69</v>
      </c>
      <c r="C8355" s="25" t="s">
        <v>160</v>
      </c>
      <c r="E8355" s="25" t="s">
        <v>57</v>
      </c>
    </row>
    <row r="8356" customFormat="false" ht="15" hidden="false" customHeight="false" outlineLevel="0" collapsed="false">
      <c r="A8356" s="25" t="s">
        <v>674</v>
      </c>
      <c r="B8356" s="25" t="s">
        <v>69</v>
      </c>
      <c r="C8356" s="25" t="s">
        <v>160</v>
      </c>
      <c r="E8356" s="25" t="s">
        <v>57</v>
      </c>
    </row>
    <row r="8357" customFormat="false" ht="15" hidden="false" customHeight="false" outlineLevel="0" collapsed="false">
      <c r="A8357" s="25" t="s">
        <v>854</v>
      </c>
      <c r="B8357" s="25" t="s">
        <v>70</v>
      </c>
      <c r="C8357" s="25" t="s">
        <v>186</v>
      </c>
      <c r="D8357" s="25" t="s">
        <v>665</v>
      </c>
      <c r="E8357" s="25" t="s">
        <v>57</v>
      </c>
    </row>
    <row r="8358" customFormat="false" ht="15" hidden="false" customHeight="false" outlineLevel="0" collapsed="false">
      <c r="A8358" s="25" t="s">
        <v>855</v>
      </c>
      <c r="B8358" s="25" t="s">
        <v>70</v>
      </c>
      <c r="C8358" s="25" t="s">
        <v>186</v>
      </c>
      <c r="E8358" s="25" t="s">
        <v>57</v>
      </c>
    </row>
    <row r="8359" customFormat="false" ht="15" hidden="false" customHeight="false" outlineLevel="0" collapsed="false">
      <c r="A8359" s="25" t="s">
        <v>856</v>
      </c>
      <c r="B8359" s="25" t="s">
        <v>70</v>
      </c>
      <c r="C8359" s="25" t="s">
        <v>170</v>
      </c>
      <c r="E8359" s="25" t="s">
        <v>57</v>
      </c>
    </row>
    <row r="8360" customFormat="false" ht="15" hidden="false" customHeight="false" outlineLevel="0" collapsed="false">
      <c r="A8360" s="25" t="s">
        <v>857</v>
      </c>
      <c r="B8360" s="25" t="s">
        <v>70</v>
      </c>
      <c r="C8360" s="25" t="s">
        <v>170</v>
      </c>
      <c r="E8360" s="25" t="s">
        <v>57</v>
      </c>
    </row>
    <row r="8361" customFormat="false" ht="15" hidden="false" customHeight="false" outlineLevel="0" collapsed="false">
      <c r="A8361" s="25" t="s">
        <v>858</v>
      </c>
      <c r="B8361" s="25" t="s">
        <v>70</v>
      </c>
      <c r="C8361" s="25" t="s">
        <v>170</v>
      </c>
      <c r="E8361" s="25" t="s">
        <v>57</v>
      </c>
    </row>
    <row r="8362" customFormat="false" ht="15" hidden="false" customHeight="false" outlineLevel="0" collapsed="false">
      <c r="A8362" s="25" t="s">
        <v>859</v>
      </c>
      <c r="B8362" s="25" t="s">
        <v>70</v>
      </c>
      <c r="C8362" s="25" t="s">
        <v>178</v>
      </c>
      <c r="D8362" s="25" t="s">
        <v>860</v>
      </c>
      <c r="E8362" s="25" t="s">
        <v>57</v>
      </c>
    </row>
    <row r="8363" customFormat="false" ht="15" hidden="false" customHeight="false" outlineLevel="0" collapsed="false">
      <c r="A8363" s="25" t="s">
        <v>862</v>
      </c>
      <c r="B8363" s="25" t="s">
        <v>70</v>
      </c>
      <c r="C8363" s="25" t="s">
        <v>178</v>
      </c>
      <c r="E8363" s="25" t="s">
        <v>57</v>
      </c>
    </row>
    <row r="8364" customFormat="false" ht="15" hidden="false" customHeight="false" outlineLevel="0" collapsed="false">
      <c r="A8364" s="25" t="s">
        <v>863</v>
      </c>
      <c r="B8364" s="25" t="s">
        <v>70</v>
      </c>
      <c r="C8364" s="25" t="s">
        <v>178</v>
      </c>
      <c r="E8364" s="25" t="s">
        <v>57</v>
      </c>
    </row>
    <row r="8365" customFormat="false" ht="15" hidden="false" customHeight="false" outlineLevel="0" collapsed="false">
      <c r="A8365" s="25" t="s">
        <v>864</v>
      </c>
      <c r="B8365" s="25" t="s">
        <v>70</v>
      </c>
      <c r="C8365" s="25" t="s">
        <v>178</v>
      </c>
      <c r="E8365" s="25" t="s">
        <v>57</v>
      </c>
    </row>
    <row r="8366" customFormat="false" ht="15" hidden="false" customHeight="false" outlineLevel="0" collapsed="false">
      <c r="A8366" s="25" t="s">
        <v>865</v>
      </c>
      <c r="B8366" s="25" t="s">
        <v>70</v>
      </c>
      <c r="C8366" s="25" t="s">
        <v>148</v>
      </c>
      <c r="D8366" s="25" t="s">
        <v>173</v>
      </c>
      <c r="E8366" s="25" t="s">
        <v>57</v>
      </c>
    </row>
    <row r="8367" customFormat="false" ht="15" hidden="false" customHeight="false" outlineLevel="0" collapsed="false">
      <c r="A8367" s="25" t="s">
        <v>866</v>
      </c>
      <c r="B8367" s="25" t="s">
        <v>70</v>
      </c>
      <c r="C8367" s="25" t="s">
        <v>148</v>
      </c>
      <c r="D8367" s="25" t="s">
        <v>184</v>
      </c>
      <c r="E8367" s="25" t="s">
        <v>57</v>
      </c>
    </row>
    <row r="8368" customFormat="false" ht="15" hidden="false" customHeight="false" outlineLevel="0" collapsed="false">
      <c r="A8368" s="25" t="s">
        <v>867</v>
      </c>
      <c r="B8368" s="25" t="s">
        <v>70</v>
      </c>
      <c r="C8368" s="25" t="s">
        <v>148</v>
      </c>
      <c r="D8368" s="25" t="s">
        <v>868</v>
      </c>
      <c r="E8368" s="25" t="s">
        <v>57</v>
      </c>
    </row>
    <row r="8369" customFormat="false" ht="15" hidden="false" customHeight="false" outlineLevel="0" collapsed="false">
      <c r="A8369" s="25" t="s">
        <v>869</v>
      </c>
      <c r="B8369" s="25" t="s">
        <v>70</v>
      </c>
      <c r="C8369" s="25" t="s">
        <v>148</v>
      </c>
      <c r="D8369" s="25" t="s">
        <v>622</v>
      </c>
      <c r="E8369" s="25" t="s">
        <v>57</v>
      </c>
    </row>
    <row r="8370" customFormat="false" ht="15" hidden="false" customHeight="false" outlineLevel="0" collapsed="false">
      <c r="A8370" s="25" t="s">
        <v>870</v>
      </c>
      <c r="B8370" s="25" t="s">
        <v>70</v>
      </c>
      <c r="C8370" s="25" t="s">
        <v>148</v>
      </c>
      <c r="E8370" s="25" t="s">
        <v>57</v>
      </c>
    </row>
    <row r="8371" customFormat="false" ht="15" hidden="false" customHeight="false" outlineLevel="0" collapsed="false">
      <c r="A8371" s="25" t="s">
        <v>871</v>
      </c>
      <c r="B8371" s="25" t="s">
        <v>70</v>
      </c>
      <c r="C8371" s="25" t="s">
        <v>148</v>
      </c>
      <c r="E8371" s="25" t="s">
        <v>57</v>
      </c>
    </row>
    <row r="8372" customFormat="false" ht="15" hidden="false" customHeight="false" outlineLevel="0" collapsed="false">
      <c r="A8372" s="25" t="s">
        <v>872</v>
      </c>
      <c r="B8372" s="25" t="s">
        <v>70</v>
      </c>
      <c r="C8372" s="25" t="s">
        <v>160</v>
      </c>
      <c r="D8372" s="25" t="s">
        <v>433</v>
      </c>
      <c r="E8372" s="25" t="s">
        <v>57</v>
      </c>
    </row>
    <row r="8373" customFormat="false" ht="15" hidden="false" customHeight="false" outlineLevel="0" collapsed="false">
      <c r="A8373" s="25" t="s">
        <v>873</v>
      </c>
      <c r="B8373" s="25" t="s">
        <v>70</v>
      </c>
      <c r="C8373" s="25" t="s">
        <v>160</v>
      </c>
      <c r="E8373" s="25" t="s">
        <v>57</v>
      </c>
    </row>
    <row r="8374" customFormat="false" ht="15" hidden="false" customHeight="false" outlineLevel="0" collapsed="false">
      <c r="A8374" s="25" t="s">
        <v>874</v>
      </c>
      <c r="B8374" s="25" t="s">
        <v>70</v>
      </c>
      <c r="C8374" s="25" t="s">
        <v>160</v>
      </c>
      <c r="E8374" s="25" t="s">
        <v>57</v>
      </c>
    </row>
    <row r="8375" customFormat="false" ht="15" hidden="false" customHeight="false" outlineLevel="0" collapsed="false">
      <c r="A8375" s="25" t="s">
        <v>875</v>
      </c>
      <c r="B8375" s="25" t="s">
        <v>70</v>
      </c>
      <c r="C8375" s="25" t="s">
        <v>160</v>
      </c>
      <c r="E8375" s="25" t="s">
        <v>57</v>
      </c>
    </row>
    <row r="8376" customFormat="false" ht="15" hidden="false" customHeight="false" outlineLevel="0" collapsed="false">
      <c r="A8376" s="25" t="s">
        <v>876</v>
      </c>
      <c r="B8376" s="25" t="s">
        <v>70</v>
      </c>
      <c r="C8376" s="25" t="s">
        <v>160</v>
      </c>
      <c r="E8376" s="25" t="s">
        <v>57</v>
      </c>
    </row>
    <row r="8377" customFormat="false" ht="15" hidden="false" customHeight="false" outlineLevel="0" collapsed="false">
      <c r="A8377" s="25" t="s">
        <v>877</v>
      </c>
      <c r="B8377" s="25" t="s">
        <v>70</v>
      </c>
      <c r="C8377" s="25" t="s">
        <v>160</v>
      </c>
      <c r="E8377" s="25" t="s">
        <v>57</v>
      </c>
    </row>
    <row r="8378" customFormat="false" ht="15" hidden="false" customHeight="false" outlineLevel="0" collapsed="false">
      <c r="A8378" s="25" t="s">
        <v>878</v>
      </c>
      <c r="B8378" s="25" t="s">
        <v>70</v>
      </c>
      <c r="C8378" s="25" t="s">
        <v>160</v>
      </c>
      <c r="E8378" s="25" t="s">
        <v>57</v>
      </c>
    </row>
    <row r="8379" customFormat="false" ht="15" hidden="false" customHeight="false" outlineLevel="0" collapsed="false">
      <c r="A8379" s="25" t="s">
        <v>879</v>
      </c>
      <c r="B8379" s="25" t="s">
        <v>70</v>
      </c>
      <c r="C8379" s="25" t="s">
        <v>160</v>
      </c>
      <c r="E8379" s="25" t="s">
        <v>57</v>
      </c>
    </row>
    <row r="8380" customFormat="false" ht="15" hidden="false" customHeight="false" outlineLevel="0" collapsed="false">
      <c r="A8380" s="25" t="s">
        <v>880</v>
      </c>
      <c r="B8380" s="25" t="s">
        <v>70</v>
      </c>
      <c r="C8380" s="25" t="s">
        <v>160</v>
      </c>
      <c r="E8380" s="25" t="s">
        <v>57</v>
      </c>
    </row>
    <row r="8381" customFormat="false" ht="15" hidden="false" customHeight="false" outlineLevel="0" collapsed="false">
      <c r="A8381" s="25" t="s">
        <v>2473</v>
      </c>
      <c r="B8381" s="25" t="s">
        <v>80</v>
      </c>
      <c r="C8381" s="25" t="s">
        <v>186</v>
      </c>
      <c r="D8381" s="25" t="s">
        <v>452</v>
      </c>
      <c r="E8381" s="25" t="s">
        <v>57</v>
      </c>
    </row>
    <row r="8382" customFormat="false" ht="15" hidden="false" customHeight="false" outlineLevel="0" collapsed="false">
      <c r="A8382" s="25" t="s">
        <v>2474</v>
      </c>
      <c r="B8382" s="25" t="s">
        <v>80</v>
      </c>
      <c r="C8382" s="25" t="s">
        <v>186</v>
      </c>
      <c r="D8382" s="25" t="s">
        <v>1189</v>
      </c>
      <c r="E8382" s="25" t="s">
        <v>57</v>
      </c>
    </row>
    <row r="8383" customFormat="false" ht="15" hidden="false" customHeight="false" outlineLevel="0" collapsed="false">
      <c r="A8383" s="25" t="s">
        <v>2475</v>
      </c>
      <c r="B8383" s="25" t="s">
        <v>80</v>
      </c>
      <c r="C8383" s="25" t="s">
        <v>186</v>
      </c>
      <c r="D8383" s="25" t="s">
        <v>207</v>
      </c>
      <c r="E8383" s="25" t="s">
        <v>57</v>
      </c>
    </row>
    <row r="8384" customFormat="false" ht="15" hidden="false" customHeight="false" outlineLevel="0" collapsed="false">
      <c r="A8384" s="25" t="s">
        <v>2476</v>
      </c>
      <c r="B8384" s="25" t="s">
        <v>80</v>
      </c>
      <c r="C8384" s="25" t="s">
        <v>186</v>
      </c>
      <c r="E8384" s="25" t="s">
        <v>57</v>
      </c>
    </row>
    <row r="8385" customFormat="false" ht="15" hidden="false" customHeight="false" outlineLevel="0" collapsed="false">
      <c r="A8385" s="25" t="s">
        <v>2477</v>
      </c>
      <c r="B8385" s="25" t="s">
        <v>80</v>
      </c>
      <c r="C8385" s="25" t="s">
        <v>186</v>
      </c>
      <c r="E8385" s="25" t="s">
        <v>57</v>
      </c>
    </row>
    <row r="8386" customFormat="false" ht="15" hidden="false" customHeight="false" outlineLevel="0" collapsed="false">
      <c r="A8386" s="25" t="s">
        <v>2478</v>
      </c>
      <c r="B8386" s="25" t="s">
        <v>80</v>
      </c>
      <c r="C8386" s="25" t="s">
        <v>186</v>
      </c>
      <c r="E8386" s="25" t="s">
        <v>57</v>
      </c>
    </row>
    <row r="8387" customFormat="false" ht="15" hidden="false" customHeight="false" outlineLevel="0" collapsed="false">
      <c r="A8387" s="25" t="s">
        <v>2479</v>
      </c>
      <c r="B8387" s="25" t="s">
        <v>80</v>
      </c>
      <c r="C8387" s="25" t="s">
        <v>186</v>
      </c>
      <c r="E8387" s="25" t="s">
        <v>57</v>
      </c>
    </row>
    <row r="8388" customFormat="false" ht="15" hidden="false" customHeight="false" outlineLevel="0" collapsed="false">
      <c r="A8388" s="25" t="s">
        <v>2480</v>
      </c>
      <c r="B8388" s="25" t="s">
        <v>80</v>
      </c>
      <c r="C8388" s="25" t="s">
        <v>186</v>
      </c>
      <c r="E8388" s="25" t="s">
        <v>57</v>
      </c>
    </row>
    <row r="8389" customFormat="false" ht="15" hidden="false" customHeight="false" outlineLevel="0" collapsed="false">
      <c r="A8389" s="25" t="s">
        <v>2481</v>
      </c>
      <c r="B8389" s="25" t="s">
        <v>80</v>
      </c>
      <c r="C8389" s="25" t="s">
        <v>186</v>
      </c>
      <c r="E8389" s="25" t="s">
        <v>57</v>
      </c>
    </row>
    <row r="8390" customFormat="false" ht="15" hidden="false" customHeight="false" outlineLevel="0" collapsed="false">
      <c r="A8390" s="25" t="s">
        <v>2482</v>
      </c>
      <c r="B8390" s="25" t="s">
        <v>80</v>
      </c>
      <c r="C8390" s="25" t="s">
        <v>170</v>
      </c>
      <c r="D8390" s="25" t="s">
        <v>193</v>
      </c>
      <c r="E8390" s="25" t="s">
        <v>57</v>
      </c>
    </row>
    <row r="8391" customFormat="false" ht="15" hidden="false" customHeight="false" outlineLevel="0" collapsed="false">
      <c r="A8391" s="25" t="s">
        <v>2483</v>
      </c>
      <c r="B8391" s="25" t="s">
        <v>80</v>
      </c>
      <c r="C8391" s="25" t="s">
        <v>170</v>
      </c>
      <c r="D8391" s="25" t="s">
        <v>2484</v>
      </c>
      <c r="E8391" s="25" t="s">
        <v>57</v>
      </c>
    </row>
    <row r="8392" customFormat="false" ht="15" hidden="false" customHeight="false" outlineLevel="0" collapsed="false">
      <c r="A8392" s="25" t="s">
        <v>2485</v>
      </c>
      <c r="B8392" s="25" t="s">
        <v>80</v>
      </c>
      <c r="C8392" s="25" t="s">
        <v>170</v>
      </c>
      <c r="D8392" s="25" t="s">
        <v>463</v>
      </c>
      <c r="E8392" s="25" t="s">
        <v>57</v>
      </c>
    </row>
    <row r="8393" customFormat="false" ht="15" hidden="false" customHeight="false" outlineLevel="0" collapsed="false">
      <c r="A8393" s="25" t="s">
        <v>2486</v>
      </c>
      <c r="B8393" s="25" t="s">
        <v>80</v>
      </c>
      <c r="C8393" s="25" t="s">
        <v>170</v>
      </c>
      <c r="E8393" s="25" t="s">
        <v>57</v>
      </c>
    </row>
    <row r="8394" customFormat="false" ht="15" hidden="false" customHeight="false" outlineLevel="0" collapsed="false">
      <c r="A8394" s="25" t="s">
        <v>2487</v>
      </c>
      <c r="B8394" s="25" t="s">
        <v>80</v>
      </c>
      <c r="C8394" s="25" t="s">
        <v>170</v>
      </c>
      <c r="E8394" s="25" t="s">
        <v>57</v>
      </c>
    </row>
    <row r="8395" customFormat="false" ht="15" hidden="false" customHeight="false" outlineLevel="0" collapsed="false">
      <c r="A8395" s="25" t="s">
        <v>2488</v>
      </c>
      <c r="B8395" s="25" t="s">
        <v>80</v>
      </c>
      <c r="C8395" s="25" t="s">
        <v>170</v>
      </c>
      <c r="E8395" s="25" t="s">
        <v>57</v>
      </c>
    </row>
    <row r="8396" customFormat="false" ht="15" hidden="false" customHeight="false" outlineLevel="0" collapsed="false">
      <c r="A8396" s="25" t="s">
        <v>2489</v>
      </c>
      <c r="B8396" s="25" t="s">
        <v>80</v>
      </c>
      <c r="C8396" s="25" t="s">
        <v>170</v>
      </c>
      <c r="E8396" s="25" t="s">
        <v>57</v>
      </c>
    </row>
    <row r="8397" customFormat="false" ht="15" hidden="false" customHeight="false" outlineLevel="0" collapsed="false">
      <c r="A8397" s="25" t="s">
        <v>2490</v>
      </c>
      <c r="B8397" s="25" t="s">
        <v>80</v>
      </c>
      <c r="C8397" s="25" t="s">
        <v>170</v>
      </c>
      <c r="E8397" s="25" t="s">
        <v>57</v>
      </c>
    </row>
    <row r="8398" customFormat="false" ht="15" hidden="false" customHeight="false" outlineLevel="0" collapsed="false">
      <c r="A8398" s="25" t="s">
        <v>2491</v>
      </c>
      <c r="B8398" s="25" t="s">
        <v>80</v>
      </c>
      <c r="C8398" s="25" t="s">
        <v>170</v>
      </c>
      <c r="E8398" s="25" t="s">
        <v>57</v>
      </c>
    </row>
    <row r="8399" customFormat="false" ht="15" hidden="false" customHeight="false" outlineLevel="0" collapsed="false">
      <c r="A8399" s="25" t="s">
        <v>2492</v>
      </c>
      <c r="B8399" s="25" t="s">
        <v>80</v>
      </c>
      <c r="C8399" s="25" t="s">
        <v>170</v>
      </c>
      <c r="E8399" s="25" t="s">
        <v>57</v>
      </c>
    </row>
    <row r="8400" customFormat="false" ht="15" hidden="false" customHeight="false" outlineLevel="0" collapsed="false">
      <c r="A8400" s="25" t="s">
        <v>2493</v>
      </c>
      <c r="B8400" s="25" t="s">
        <v>80</v>
      </c>
      <c r="C8400" s="25" t="s">
        <v>170</v>
      </c>
      <c r="E8400" s="25" t="s">
        <v>57</v>
      </c>
    </row>
    <row r="8401" customFormat="false" ht="15" hidden="false" customHeight="false" outlineLevel="0" collapsed="false">
      <c r="A8401" s="25" t="s">
        <v>2494</v>
      </c>
      <c r="B8401" s="25" t="s">
        <v>80</v>
      </c>
      <c r="C8401" s="25" t="s">
        <v>170</v>
      </c>
      <c r="E8401" s="25" t="s">
        <v>57</v>
      </c>
    </row>
    <row r="8402" customFormat="false" ht="15" hidden="false" customHeight="false" outlineLevel="0" collapsed="false">
      <c r="A8402" s="25" t="s">
        <v>2495</v>
      </c>
      <c r="B8402" s="25" t="s">
        <v>80</v>
      </c>
      <c r="C8402" s="25" t="s">
        <v>170</v>
      </c>
      <c r="E8402" s="25" t="s">
        <v>57</v>
      </c>
    </row>
    <row r="8403" customFormat="false" ht="15" hidden="false" customHeight="false" outlineLevel="0" collapsed="false">
      <c r="A8403" s="25" t="s">
        <v>2496</v>
      </c>
      <c r="B8403" s="25" t="s">
        <v>80</v>
      </c>
      <c r="C8403" s="25" t="s">
        <v>170</v>
      </c>
      <c r="E8403" s="25" t="s">
        <v>57</v>
      </c>
    </row>
    <row r="8404" customFormat="false" ht="15" hidden="false" customHeight="false" outlineLevel="0" collapsed="false">
      <c r="A8404" s="25" t="s">
        <v>2497</v>
      </c>
      <c r="B8404" s="25" t="s">
        <v>80</v>
      </c>
      <c r="C8404" s="25" t="s">
        <v>170</v>
      </c>
      <c r="E8404" s="25" t="s">
        <v>57</v>
      </c>
    </row>
    <row r="8405" customFormat="false" ht="15" hidden="false" customHeight="false" outlineLevel="0" collapsed="false">
      <c r="A8405" s="25" t="s">
        <v>2498</v>
      </c>
      <c r="B8405" s="25" t="s">
        <v>80</v>
      </c>
      <c r="C8405" s="25" t="s">
        <v>170</v>
      </c>
      <c r="E8405" s="25" t="s">
        <v>57</v>
      </c>
    </row>
    <row r="8406" customFormat="false" ht="15" hidden="false" customHeight="false" outlineLevel="0" collapsed="false">
      <c r="A8406" s="25" t="s">
        <v>2499</v>
      </c>
      <c r="B8406" s="25" t="s">
        <v>80</v>
      </c>
      <c r="C8406" s="25" t="s">
        <v>170</v>
      </c>
      <c r="E8406" s="25" t="s">
        <v>57</v>
      </c>
    </row>
    <row r="8407" customFormat="false" ht="15" hidden="false" customHeight="false" outlineLevel="0" collapsed="false">
      <c r="A8407" s="25" t="s">
        <v>2500</v>
      </c>
      <c r="B8407" s="25" t="s">
        <v>80</v>
      </c>
      <c r="C8407" s="25" t="s">
        <v>170</v>
      </c>
      <c r="E8407" s="25" t="s">
        <v>57</v>
      </c>
    </row>
    <row r="8408" customFormat="false" ht="15" hidden="false" customHeight="false" outlineLevel="0" collapsed="false">
      <c r="A8408" s="25" t="s">
        <v>2501</v>
      </c>
      <c r="B8408" s="25" t="s">
        <v>80</v>
      </c>
      <c r="C8408" s="25" t="s">
        <v>170</v>
      </c>
      <c r="E8408" s="25" t="s">
        <v>57</v>
      </c>
    </row>
    <row r="8409" customFormat="false" ht="15" hidden="false" customHeight="false" outlineLevel="0" collapsed="false">
      <c r="A8409" s="25" t="s">
        <v>2502</v>
      </c>
      <c r="B8409" s="25" t="s">
        <v>80</v>
      </c>
      <c r="C8409" s="25" t="s">
        <v>170</v>
      </c>
      <c r="E8409" s="25" t="s">
        <v>57</v>
      </c>
    </row>
    <row r="8410" customFormat="false" ht="15" hidden="false" customHeight="false" outlineLevel="0" collapsed="false">
      <c r="A8410" s="25" t="s">
        <v>2503</v>
      </c>
      <c r="B8410" s="25" t="s">
        <v>80</v>
      </c>
      <c r="C8410" s="25" t="s">
        <v>170</v>
      </c>
      <c r="E8410" s="25" t="s">
        <v>57</v>
      </c>
    </row>
    <row r="8411" customFormat="false" ht="15" hidden="false" customHeight="false" outlineLevel="0" collapsed="false">
      <c r="A8411" s="25" t="s">
        <v>2504</v>
      </c>
      <c r="B8411" s="25" t="s">
        <v>80</v>
      </c>
      <c r="C8411" s="25" t="s">
        <v>178</v>
      </c>
      <c r="D8411" s="25" t="s">
        <v>1187</v>
      </c>
      <c r="E8411" s="25" t="s">
        <v>57</v>
      </c>
    </row>
    <row r="8412" customFormat="false" ht="15" hidden="false" customHeight="false" outlineLevel="0" collapsed="false">
      <c r="A8412" s="25" t="s">
        <v>2505</v>
      </c>
      <c r="B8412" s="25" t="s">
        <v>80</v>
      </c>
      <c r="C8412" s="25" t="s">
        <v>178</v>
      </c>
      <c r="D8412" s="25" t="s">
        <v>609</v>
      </c>
      <c r="E8412" s="25" t="s">
        <v>57</v>
      </c>
    </row>
    <row r="8413" customFormat="false" ht="15" hidden="false" customHeight="false" outlineLevel="0" collapsed="false">
      <c r="A8413" s="25" t="s">
        <v>2506</v>
      </c>
      <c r="B8413" s="25" t="s">
        <v>80</v>
      </c>
      <c r="C8413" s="25" t="s">
        <v>178</v>
      </c>
      <c r="D8413" s="25" t="s">
        <v>428</v>
      </c>
      <c r="E8413" s="25" t="s">
        <v>57</v>
      </c>
    </row>
    <row r="8414" customFormat="false" ht="15" hidden="false" customHeight="false" outlineLevel="0" collapsed="false">
      <c r="A8414" s="25" t="s">
        <v>2507</v>
      </c>
      <c r="B8414" s="25" t="s">
        <v>80</v>
      </c>
      <c r="C8414" s="25" t="s">
        <v>178</v>
      </c>
      <c r="D8414" s="25" t="s">
        <v>1640</v>
      </c>
      <c r="E8414" s="25" t="s">
        <v>57</v>
      </c>
    </row>
    <row r="8415" customFormat="false" ht="15" hidden="false" customHeight="false" outlineLevel="0" collapsed="false">
      <c r="A8415" s="25" t="s">
        <v>2508</v>
      </c>
      <c r="B8415" s="25" t="s">
        <v>80</v>
      </c>
      <c r="C8415" s="25" t="s">
        <v>178</v>
      </c>
      <c r="E8415" s="25" t="s">
        <v>57</v>
      </c>
    </row>
    <row r="8416" customFormat="false" ht="15" hidden="false" customHeight="false" outlineLevel="0" collapsed="false">
      <c r="A8416" s="25" t="s">
        <v>2509</v>
      </c>
      <c r="B8416" s="25" t="s">
        <v>80</v>
      </c>
      <c r="C8416" s="25" t="s">
        <v>178</v>
      </c>
      <c r="E8416" s="25" t="s">
        <v>57</v>
      </c>
    </row>
    <row r="8417" customFormat="false" ht="15" hidden="false" customHeight="false" outlineLevel="0" collapsed="false">
      <c r="A8417" s="25" t="s">
        <v>2510</v>
      </c>
      <c r="B8417" s="25" t="s">
        <v>80</v>
      </c>
      <c r="C8417" s="25" t="s">
        <v>178</v>
      </c>
      <c r="E8417" s="25" t="s">
        <v>57</v>
      </c>
    </row>
    <row r="8418" customFormat="false" ht="15" hidden="false" customHeight="false" outlineLevel="0" collapsed="false">
      <c r="A8418" s="25" t="s">
        <v>2511</v>
      </c>
      <c r="B8418" s="25" t="s">
        <v>80</v>
      </c>
      <c r="C8418" s="25" t="s">
        <v>178</v>
      </c>
      <c r="E8418" s="25" t="s">
        <v>57</v>
      </c>
    </row>
    <row r="8419" customFormat="false" ht="15" hidden="false" customHeight="false" outlineLevel="0" collapsed="false">
      <c r="A8419" s="25" t="s">
        <v>2512</v>
      </c>
      <c r="B8419" s="25" t="s">
        <v>80</v>
      </c>
      <c r="C8419" s="25" t="s">
        <v>178</v>
      </c>
      <c r="E8419" s="25" t="s">
        <v>57</v>
      </c>
    </row>
    <row r="8420" customFormat="false" ht="15" hidden="false" customHeight="false" outlineLevel="0" collapsed="false">
      <c r="A8420" s="25" t="s">
        <v>2513</v>
      </c>
      <c r="B8420" s="25" t="s">
        <v>80</v>
      </c>
      <c r="C8420" s="25" t="s">
        <v>178</v>
      </c>
      <c r="E8420" s="25" t="s">
        <v>57</v>
      </c>
    </row>
    <row r="8421" customFormat="false" ht="15" hidden="false" customHeight="false" outlineLevel="0" collapsed="false">
      <c r="A8421" s="25" t="s">
        <v>2514</v>
      </c>
      <c r="B8421" s="25" t="s">
        <v>80</v>
      </c>
      <c r="C8421" s="25" t="s">
        <v>178</v>
      </c>
      <c r="E8421" s="25" t="s">
        <v>57</v>
      </c>
    </row>
    <row r="8422" customFormat="false" ht="15" hidden="false" customHeight="false" outlineLevel="0" collapsed="false">
      <c r="A8422" s="25" t="s">
        <v>2515</v>
      </c>
      <c r="B8422" s="25" t="s">
        <v>80</v>
      </c>
      <c r="C8422" s="25" t="s">
        <v>178</v>
      </c>
      <c r="E8422" s="25" t="s">
        <v>57</v>
      </c>
    </row>
    <row r="8423" customFormat="false" ht="15" hidden="false" customHeight="false" outlineLevel="0" collapsed="false">
      <c r="A8423" s="25" t="s">
        <v>2516</v>
      </c>
      <c r="B8423" s="25" t="s">
        <v>80</v>
      </c>
      <c r="C8423" s="25" t="s">
        <v>178</v>
      </c>
      <c r="E8423" s="25" t="s">
        <v>57</v>
      </c>
    </row>
    <row r="8424" customFormat="false" ht="15" hidden="false" customHeight="false" outlineLevel="0" collapsed="false">
      <c r="A8424" s="25" t="s">
        <v>2517</v>
      </c>
      <c r="B8424" s="25" t="s">
        <v>80</v>
      </c>
      <c r="C8424" s="25" t="s">
        <v>9107</v>
      </c>
      <c r="D8424" s="25" t="s">
        <v>151</v>
      </c>
      <c r="E8424" s="25" t="s">
        <v>57</v>
      </c>
    </row>
    <row r="8425" customFormat="false" ht="15" hidden="false" customHeight="false" outlineLevel="0" collapsed="false">
      <c r="A8425" s="25" t="s">
        <v>2518</v>
      </c>
      <c r="B8425" s="25" t="s">
        <v>80</v>
      </c>
      <c r="C8425" s="25" t="s">
        <v>9107</v>
      </c>
      <c r="D8425" s="25" t="s">
        <v>1789</v>
      </c>
      <c r="E8425" s="25" t="s">
        <v>57</v>
      </c>
    </row>
    <row r="8426" customFormat="false" ht="15" hidden="false" customHeight="false" outlineLevel="0" collapsed="false">
      <c r="A8426" s="25" t="s">
        <v>2519</v>
      </c>
      <c r="B8426" s="25" t="s">
        <v>80</v>
      </c>
      <c r="C8426" s="25" t="s">
        <v>9107</v>
      </c>
      <c r="D8426" s="25" t="s">
        <v>1156</v>
      </c>
      <c r="E8426" s="25" t="s">
        <v>57</v>
      </c>
    </row>
    <row r="8427" customFormat="false" ht="15" hidden="false" customHeight="false" outlineLevel="0" collapsed="false">
      <c r="A8427" s="25" t="s">
        <v>2520</v>
      </c>
      <c r="B8427" s="25" t="s">
        <v>80</v>
      </c>
      <c r="C8427" s="25" t="s">
        <v>9107</v>
      </c>
      <c r="D8427" s="25" t="s">
        <v>218</v>
      </c>
      <c r="E8427" s="25" t="s">
        <v>57</v>
      </c>
    </row>
    <row r="8428" customFormat="false" ht="15" hidden="false" customHeight="false" outlineLevel="0" collapsed="false">
      <c r="A8428" s="25" t="s">
        <v>2521</v>
      </c>
      <c r="B8428" s="25" t="s">
        <v>80</v>
      </c>
      <c r="C8428" s="25" t="s">
        <v>9107</v>
      </c>
      <c r="D8428" s="25" t="s">
        <v>218</v>
      </c>
      <c r="E8428" s="25" t="s">
        <v>57</v>
      </c>
    </row>
    <row r="8429" customFormat="false" ht="15" hidden="false" customHeight="false" outlineLevel="0" collapsed="false">
      <c r="A8429" s="25" t="s">
        <v>2522</v>
      </c>
      <c r="B8429" s="25" t="s">
        <v>80</v>
      </c>
      <c r="C8429" s="25" t="s">
        <v>9107</v>
      </c>
      <c r="D8429" s="25" t="s">
        <v>452</v>
      </c>
      <c r="E8429" s="25" t="s">
        <v>57</v>
      </c>
    </row>
    <row r="8430" customFormat="false" ht="15" hidden="false" customHeight="false" outlineLevel="0" collapsed="false">
      <c r="A8430" s="25" t="s">
        <v>2523</v>
      </c>
      <c r="B8430" s="25" t="s">
        <v>80</v>
      </c>
      <c r="C8430" s="25" t="s">
        <v>9107</v>
      </c>
      <c r="D8430" s="25" t="s">
        <v>237</v>
      </c>
      <c r="E8430" s="25" t="s">
        <v>57</v>
      </c>
    </row>
    <row r="8431" customFormat="false" ht="15" hidden="false" customHeight="false" outlineLevel="0" collapsed="false">
      <c r="A8431" s="25" t="s">
        <v>2524</v>
      </c>
      <c r="B8431" s="25" t="s">
        <v>80</v>
      </c>
      <c r="C8431" s="25" t="s">
        <v>9107</v>
      </c>
      <c r="D8431" s="25" t="s">
        <v>2484</v>
      </c>
      <c r="E8431" s="25" t="s">
        <v>57</v>
      </c>
    </row>
    <row r="8432" customFormat="false" ht="15" hidden="false" customHeight="false" outlineLevel="0" collapsed="false">
      <c r="A8432" s="25" t="s">
        <v>2525</v>
      </c>
      <c r="B8432" s="25" t="s">
        <v>80</v>
      </c>
      <c r="C8432" s="25" t="s">
        <v>9107</v>
      </c>
      <c r="D8432" s="25" t="s">
        <v>2484</v>
      </c>
      <c r="E8432" s="25" t="s">
        <v>57</v>
      </c>
    </row>
    <row r="8433" customFormat="false" ht="15" hidden="false" customHeight="false" outlineLevel="0" collapsed="false">
      <c r="A8433" s="25" t="s">
        <v>2526</v>
      </c>
      <c r="B8433" s="25" t="s">
        <v>80</v>
      </c>
      <c r="C8433" s="25" t="s">
        <v>9107</v>
      </c>
      <c r="D8433" s="25" t="s">
        <v>1187</v>
      </c>
      <c r="E8433" s="25" t="s">
        <v>57</v>
      </c>
    </row>
    <row r="8434" customFormat="false" ht="15" hidden="false" customHeight="false" outlineLevel="0" collapsed="false">
      <c r="A8434" s="25" t="s">
        <v>2527</v>
      </c>
      <c r="B8434" s="25" t="s">
        <v>80</v>
      </c>
      <c r="C8434" s="25" t="s">
        <v>9107</v>
      </c>
      <c r="D8434" s="25" t="s">
        <v>1090</v>
      </c>
      <c r="E8434" s="25" t="s">
        <v>57</v>
      </c>
    </row>
    <row r="8435" customFormat="false" ht="15" hidden="false" customHeight="false" outlineLevel="0" collapsed="false">
      <c r="A8435" s="25" t="s">
        <v>2528</v>
      </c>
      <c r="B8435" s="25" t="s">
        <v>80</v>
      </c>
      <c r="C8435" s="25" t="s">
        <v>9107</v>
      </c>
      <c r="D8435" s="25" t="s">
        <v>169</v>
      </c>
      <c r="E8435" s="25" t="s">
        <v>57</v>
      </c>
    </row>
    <row r="8436" customFormat="false" ht="15" hidden="false" customHeight="false" outlineLevel="0" collapsed="false">
      <c r="A8436" s="25" t="s">
        <v>2529</v>
      </c>
      <c r="B8436" s="25" t="s">
        <v>80</v>
      </c>
      <c r="C8436" s="25" t="s">
        <v>9107</v>
      </c>
      <c r="D8436" s="25" t="s">
        <v>2530</v>
      </c>
      <c r="E8436" s="25" t="s">
        <v>57</v>
      </c>
    </row>
    <row r="8437" customFormat="false" ht="15" hidden="false" customHeight="false" outlineLevel="0" collapsed="false">
      <c r="A8437" s="25" t="s">
        <v>2531</v>
      </c>
      <c r="B8437" s="25" t="s">
        <v>80</v>
      </c>
      <c r="C8437" s="25" t="s">
        <v>9107</v>
      </c>
      <c r="D8437" s="25" t="s">
        <v>1795</v>
      </c>
      <c r="E8437" s="25" t="s">
        <v>57</v>
      </c>
    </row>
    <row r="8438" customFormat="false" ht="15" hidden="false" customHeight="false" outlineLevel="0" collapsed="false">
      <c r="A8438" s="25" t="s">
        <v>2532</v>
      </c>
      <c r="B8438" s="25" t="s">
        <v>80</v>
      </c>
      <c r="C8438" s="25" t="s">
        <v>9107</v>
      </c>
      <c r="D8438" s="25" t="s">
        <v>478</v>
      </c>
      <c r="E8438" s="25" t="s">
        <v>57</v>
      </c>
    </row>
    <row r="8439" customFormat="false" ht="15" hidden="false" customHeight="false" outlineLevel="0" collapsed="false">
      <c r="A8439" s="25" t="s">
        <v>2533</v>
      </c>
      <c r="B8439" s="25" t="s">
        <v>80</v>
      </c>
      <c r="C8439" s="25" t="s">
        <v>9107</v>
      </c>
      <c r="D8439" s="25" t="s">
        <v>145</v>
      </c>
      <c r="E8439" s="25" t="s">
        <v>57</v>
      </c>
    </row>
    <row r="8440" customFormat="false" ht="15" hidden="false" customHeight="false" outlineLevel="0" collapsed="false">
      <c r="A8440" s="25" t="s">
        <v>2534</v>
      </c>
      <c r="B8440" s="25" t="s">
        <v>80</v>
      </c>
      <c r="C8440" s="25" t="s">
        <v>9107</v>
      </c>
      <c r="D8440" s="25" t="s">
        <v>145</v>
      </c>
      <c r="E8440" s="25" t="s">
        <v>57</v>
      </c>
    </row>
    <row r="8441" customFormat="false" ht="15" hidden="false" customHeight="false" outlineLevel="0" collapsed="false">
      <c r="A8441" s="25" t="s">
        <v>2535</v>
      </c>
      <c r="B8441" s="25" t="s">
        <v>80</v>
      </c>
      <c r="C8441" s="25" t="s">
        <v>9107</v>
      </c>
      <c r="D8441" s="25" t="s">
        <v>188</v>
      </c>
      <c r="E8441" s="25" t="s">
        <v>57</v>
      </c>
    </row>
    <row r="8442" customFormat="false" ht="15" hidden="false" customHeight="false" outlineLevel="0" collapsed="false">
      <c r="A8442" s="25" t="s">
        <v>2536</v>
      </c>
      <c r="B8442" s="25" t="s">
        <v>80</v>
      </c>
      <c r="C8442" s="25" t="s">
        <v>9107</v>
      </c>
      <c r="D8442" s="25" t="s">
        <v>188</v>
      </c>
      <c r="E8442" s="25" t="s">
        <v>57</v>
      </c>
    </row>
    <row r="8443" customFormat="false" ht="15" hidden="false" customHeight="false" outlineLevel="0" collapsed="false">
      <c r="A8443" s="25" t="s">
        <v>2537</v>
      </c>
      <c r="B8443" s="25" t="s">
        <v>80</v>
      </c>
      <c r="C8443" s="25" t="s">
        <v>9107</v>
      </c>
      <c r="D8443" s="25" t="s">
        <v>266</v>
      </c>
      <c r="E8443" s="25" t="s">
        <v>57</v>
      </c>
    </row>
    <row r="8444" customFormat="false" ht="15" hidden="false" customHeight="false" outlineLevel="0" collapsed="false">
      <c r="A8444" s="25" t="s">
        <v>2538</v>
      </c>
      <c r="B8444" s="25" t="s">
        <v>80</v>
      </c>
      <c r="C8444" s="25" t="s">
        <v>9107</v>
      </c>
      <c r="D8444" s="25" t="s">
        <v>1653</v>
      </c>
      <c r="E8444" s="25" t="s">
        <v>57</v>
      </c>
    </row>
    <row r="8445" customFormat="false" ht="15" hidden="false" customHeight="false" outlineLevel="0" collapsed="false">
      <c r="A8445" s="25" t="s">
        <v>2539</v>
      </c>
      <c r="B8445" s="25" t="s">
        <v>80</v>
      </c>
      <c r="C8445" s="25" t="s">
        <v>9107</v>
      </c>
      <c r="D8445" s="25" t="s">
        <v>463</v>
      </c>
      <c r="E8445" s="25" t="s">
        <v>57</v>
      </c>
    </row>
    <row r="8446" customFormat="false" ht="15" hidden="false" customHeight="false" outlineLevel="0" collapsed="false">
      <c r="A8446" s="25" t="s">
        <v>2540</v>
      </c>
      <c r="B8446" s="25" t="s">
        <v>80</v>
      </c>
      <c r="C8446" s="25" t="s">
        <v>9107</v>
      </c>
      <c r="D8446" s="25" t="s">
        <v>1640</v>
      </c>
      <c r="E8446" s="25" t="s">
        <v>57</v>
      </c>
    </row>
    <row r="8447" customFormat="false" ht="15" hidden="false" customHeight="false" outlineLevel="0" collapsed="false">
      <c r="A8447" s="25" t="s">
        <v>2541</v>
      </c>
      <c r="B8447" s="25" t="s">
        <v>80</v>
      </c>
      <c r="C8447" s="25" t="s">
        <v>9107</v>
      </c>
      <c r="D8447" s="25" t="s">
        <v>1371</v>
      </c>
      <c r="E8447" s="25" t="s">
        <v>57</v>
      </c>
    </row>
    <row r="8448" customFormat="false" ht="15" hidden="false" customHeight="false" outlineLevel="0" collapsed="false">
      <c r="A8448" s="25" t="s">
        <v>2542</v>
      </c>
      <c r="B8448" s="25" t="s">
        <v>80</v>
      </c>
      <c r="C8448" s="25" t="s">
        <v>9107</v>
      </c>
      <c r="D8448" s="25" t="s">
        <v>257</v>
      </c>
      <c r="E8448" s="25" t="s">
        <v>57</v>
      </c>
    </row>
    <row r="8449" customFormat="false" ht="15" hidden="false" customHeight="false" outlineLevel="0" collapsed="false">
      <c r="A8449" s="25" t="s">
        <v>2543</v>
      </c>
      <c r="B8449" s="25" t="s">
        <v>80</v>
      </c>
      <c r="C8449" s="25" t="s">
        <v>9107</v>
      </c>
      <c r="E8449" s="25" t="s">
        <v>57</v>
      </c>
    </row>
    <row r="8450" customFormat="false" ht="15" hidden="false" customHeight="false" outlineLevel="0" collapsed="false">
      <c r="A8450" s="25" t="s">
        <v>2544</v>
      </c>
      <c r="B8450" s="25" t="s">
        <v>80</v>
      </c>
      <c r="C8450" s="25" t="s">
        <v>9107</v>
      </c>
      <c r="E8450" s="25" t="s">
        <v>57</v>
      </c>
    </row>
    <row r="8451" customFormat="false" ht="15" hidden="false" customHeight="false" outlineLevel="0" collapsed="false">
      <c r="A8451" s="25" t="s">
        <v>2545</v>
      </c>
      <c r="B8451" s="25" t="s">
        <v>80</v>
      </c>
      <c r="C8451" s="25" t="s">
        <v>9107</v>
      </c>
      <c r="E8451" s="25" t="s">
        <v>57</v>
      </c>
    </row>
    <row r="8452" customFormat="false" ht="15" hidden="false" customHeight="false" outlineLevel="0" collapsed="false">
      <c r="A8452" s="25" t="s">
        <v>2546</v>
      </c>
      <c r="B8452" s="25" t="s">
        <v>80</v>
      </c>
      <c r="C8452" s="25" t="s">
        <v>9107</v>
      </c>
      <c r="E8452" s="25" t="s">
        <v>57</v>
      </c>
    </row>
    <row r="8453" customFormat="false" ht="15" hidden="false" customHeight="false" outlineLevel="0" collapsed="false">
      <c r="A8453" s="25" t="s">
        <v>2547</v>
      </c>
      <c r="B8453" s="25" t="s">
        <v>80</v>
      </c>
      <c r="C8453" s="25" t="s">
        <v>9107</v>
      </c>
      <c r="E8453" s="25" t="s">
        <v>57</v>
      </c>
    </row>
    <row r="8454" customFormat="false" ht="15" hidden="false" customHeight="false" outlineLevel="0" collapsed="false">
      <c r="A8454" s="25" t="s">
        <v>2548</v>
      </c>
      <c r="B8454" s="25" t="s">
        <v>80</v>
      </c>
      <c r="C8454" s="25" t="s">
        <v>9107</v>
      </c>
      <c r="E8454" s="25" t="s">
        <v>57</v>
      </c>
    </row>
    <row r="8455" customFormat="false" ht="15" hidden="false" customHeight="false" outlineLevel="0" collapsed="false">
      <c r="A8455" s="25" t="s">
        <v>2549</v>
      </c>
      <c r="B8455" s="25" t="s">
        <v>80</v>
      </c>
      <c r="C8455" s="25" t="s">
        <v>9107</v>
      </c>
      <c r="E8455" s="25" t="s">
        <v>57</v>
      </c>
    </row>
    <row r="8456" customFormat="false" ht="15" hidden="false" customHeight="false" outlineLevel="0" collapsed="false">
      <c r="A8456" s="25" t="s">
        <v>2550</v>
      </c>
      <c r="B8456" s="25" t="s">
        <v>80</v>
      </c>
      <c r="C8456" s="25" t="s">
        <v>9107</v>
      </c>
      <c r="E8456" s="25" t="s">
        <v>57</v>
      </c>
    </row>
    <row r="8457" customFormat="false" ht="15" hidden="false" customHeight="false" outlineLevel="0" collapsed="false">
      <c r="A8457" s="25" t="s">
        <v>2551</v>
      </c>
      <c r="B8457" s="25" t="s">
        <v>80</v>
      </c>
      <c r="C8457" s="25" t="s">
        <v>9107</v>
      </c>
      <c r="E8457" s="25" t="s">
        <v>57</v>
      </c>
    </row>
    <row r="8458" customFormat="false" ht="15" hidden="false" customHeight="false" outlineLevel="0" collapsed="false">
      <c r="A8458" s="25" t="s">
        <v>2552</v>
      </c>
      <c r="B8458" s="25" t="s">
        <v>80</v>
      </c>
      <c r="C8458" s="25" t="s">
        <v>9107</v>
      </c>
      <c r="E8458" s="25" t="s">
        <v>57</v>
      </c>
    </row>
    <row r="8459" customFormat="false" ht="15" hidden="false" customHeight="false" outlineLevel="0" collapsed="false">
      <c r="A8459" s="25" t="s">
        <v>2553</v>
      </c>
      <c r="B8459" s="25" t="s">
        <v>80</v>
      </c>
      <c r="C8459" s="25" t="s">
        <v>9107</v>
      </c>
      <c r="E8459" s="25" t="s">
        <v>57</v>
      </c>
    </row>
    <row r="8460" customFormat="false" ht="15" hidden="false" customHeight="false" outlineLevel="0" collapsed="false">
      <c r="A8460" s="25" t="s">
        <v>2554</v>
      </c>
      <c r="B8460" s="25" t="s">
        <v>80</v>
      </c>
      <c r="C8460" s="25" t="s">
        <v>9107</v>
      </c>
      <c r="E8460" s="25" t="s">
        <v>57</v>
      </c>
    </row>
    <row r="8461" customFormat="false" ht="15" hidden="false" customHeight="false" outlineLevel="0" collapsed="false">
      <c r="A8461" s="25" t="s">
        <v>2555</v>
      </c>
      <c r="B8461" s="25" t="s">
        <v>80</v>
      </c>
      <c r="C8461" s="25" t="s">
        <v>9107</v>
      </c>
      <c r="E8461" s="25" t="s">
        <v>57</v>
      </c>
    </row>
    <row r="8462" customFormat="false" ht="15" hidden="false" customHeight="false" outlineLevel="0" collapsed="false">
      <c r="A8462" s="25" t="s">
        <v>2556</v>
      </c>
      <c r="B8462" s="25" t="s">
        <v>80</v>
      </c>
      <c r="C8462" s="25" t="s">
        <v>9107</v>
      </c>
      <c r="E8462" s="25" t="s">
        <v>57</v>
      </c>
    </row>
    <row r="8463" customFormat="false" ht="15" hidden="false" customHeight="false" outlineLevel="0" collapsed="false">
      <c r="A8463" s="25" t="s">
        <v>2557</v>
      </c>
      <c r="B8463" s="25" t="s">
        <v>80</v>
      </c>
      <c r="C8463" s="25" t="s">
        <v>9107</v>
      </c>
      <c r="E8463" s="25" t="s">
        <v>57</v>
      </c>
    </row>
    <row r="8464" customFormat="false" ht="15" hidden="false" customHeight="false" outlineLevel="0" collapsed="false">
      <c r="A8464" s="25" t="s">
        <v>2558</v>
      </c>
      <c r="B8464" s="25" t="s">
        <v>80</v>
      </c>
      <c r="C8464" s="25" t="s">
        <v>9107</v>
      </c>
      <c r="E8464" s="25" t="s">
        <v>57</v>
      </c>
    </row>
    <row r="8465" customFormat="false" ht="15" hidden="false" customHeight="false" outlineLevel="0" collapsed="false">
      <c r="A8465" s="25" t="s">
        <v>2559</v>
      </c>
      <c r="B8465" s="25" t="s">
        <v>80</v>
      </c>
      <c r="C8465" s="25" t="s">
        <v>9107</v>
      </c>
      <c r="E8465" s="25" t="s">
        <v>57</v>
      </c>
    </row>
    <row r="8466" customFormat="false" ht="15" hidden="false" customHeight="false" outlineLevel="0" collapsed="false">
      <c r="A8466" s="25" t="s">
        <v>2560</v>
      </c>
      <c r="B8466" s="25" t="s">
        <v>80</v>
      </c>
      <c r="C8466" s="25" t="s">
        <v>9107</v>
      </c>
      <c r="E8466" s="25" t="s">
        <v>57</v>
      </c>
    </row>
    <row r="8467" customFormat="false" ht="15" hidden="false" customHeight="false" outlineLevel="0" collapsed="false">
      <c r="A8467" s="25" t="s">
        <v>2561</v>
      </c>
      <c r="B8467" s="25" t="s">
        <v>80</v>
      </c>
      <c r="C8467" s="25" t="s">
        <v>9107</v>
      </c>
      <c r="E8467" s="25" t="s">
        <v>57</v>
      </c>
    </row>
    <row r="8468" customFormat="false" ht="15" hidden="false" customHeight="false" outlineLevel="0" collapsed="false">
      <c r="A8468" s="25" t="s">
        <v>2562</v>
      </c>
      <c r="B8468" s="25" t="s">
        <v>80</v>
      </c>
      <c r="C8468" s="25" t="s">
        <v>9107</v>
      </c>
      <c r="E8468" s="25" t="s">
        <v>57</v>
      </c>
    </row>
    <row r="8469" customFormat="false" ht="15" hidden="false" customHeight="false" outlineLevel="0" collapsed="false">
      <c r="A8469" s="25" t="s">
        <v>2563</v>
      </c>
      <c r="B8469" s="25" t="s">
        <v>80</v>
      </c>
      <c r="C8469" s="25" t="s">
        <v>9107</v>
      </c>
      <c r="E8469" s="25" t="s">
        <v>57</v>
      </c>
    </row>
    <row r="8470" customFormat="false" ht="15" hidden="false" customHeight="false" outlineLevel="0" collapsed="false">
      <c r="A8470" s="25" t="s">
        <v>2564</v>
      </c>
      <c r="B8470" s="25" t="s">
        <v>80</v>
      </c>
      <c r="C8470" s="25" t="s">
        <v>9107</v>
      </c>
      <c r="E8470" s="25" t="s">
        <v>57</v>
      </c>
    </row>
    <row r="8471" customFormat="false" ht="15" hidden="false" customHeight="false" outlineLevel="0" collapsed="false">
      <c r="A8471" s="25" t="s">
        <v>2565</v>
      </c>
      <c r="B8471" s="25" t="s">
        <v>80</v>
      </c>
      <c r="C8471" s="25" t="s">
        <v>9107</v>
      </c>
      <c r="E8471" s="25" t="s">
        <v>57</v>
      </c>
    </row>
    <row r="8472" customFormat="false" ht="15" hidden="false" customHeight="false" outlineLevel="0" collapsed="false">
      <c r="A8472" s="25" t="s">
        <v>2566</v>
      </c>
      <c r="B8472" s="25" t="s">
        <v>80</v>
      </c>
      <c r="C8472" s="25" t="s">
        <v>9107</v>
      </c>
      <c r="E8472" s="25" t="s">
        <v>57</v>
      </c>
    </row>
    <row r="8473" customFormat="false" ht="15" hidden="false" customHeight="false" outlineLevel="0" collapsed="false">
      <c r="A8473" s="25" t="s">
        <v>2567</v>
      </c>
      <c r="B8473" s="25" t="s">
        <v>80</v>
      </c>
      <c r="C8473" s="25" t="s">
        <v>9107</v>
      </c>
      <c r="E8473" s="25" t="s">
        <v>57</v>
      </c>
    </row>
    <row r="8474" customFormat="false" ht="15" hidden="false" customHeight="false" outlineLevel="0" collapsed="false">
      <c r="A8474" s="25" t="s">
        <v>2568</v>
      </c>
      <c r="B8474" s="25" t="s">
        <v>80</v>
      </c>
      <c r="C8474" s="25" t="s">
        <v>9107</v>
      </c>
      <c r="E8474" s="25" t="s">
        <v>57</v>
      </c>
    </row>
    <row r="8475" customFormat="false" ht="15" hidden="false" customHeight="false" outlineLevel="0" collapsed="false">
      <c r="A8475" s="25" t="s">
        <v>2569</v>
      </c>
      <c r="B8475" s="25" t="s">
        <v>80</v>
      </c>
      <c r="C8475" s="25" t="s">
        <v>9107</v>
      </c>
      <c r="E8475" s="25" t="s">
        <v>57</v>
      </c>
    </row>
    <row r="8476" customFormat="false" ht="15" hidden="false" customHeight="false" outlineLevel="0" collapsed="false">
      <c r="A8476" s="25" t="s">
        <v>2570</v>
      </c>
      <c r="B8476" s="25" t="s">
        <v>80</v>
      </c>
      <c r="C8476" s="25" t="s">
        <v>9107</v>
      </c>
      <c r="E8476" s="25" t="s">
        <v>57</v>
      </c>
    </row>
    <row r="8477" customFormat="false" ht="15" hidden="false" customHeight="false" outlineLevel="0" collapsed="false">
      <c r="A8477" s="25" t="s">
        <v>2571</v>
      </c>
      <c r="B8477" s="25" t="s">
        <v>80</v>
      </c>
      <c r="C8477" s="25" t="s">
        <v>148</v>
      </c>
      <c r="E8477" s="25" t="s">
        <v>57</v>
      </c>
    </row>
    <row r="8478" customFormat="false" ht="15" hidden="false" customHeight="false" outlineLevel="0" collapsed="false">
      <c r="A8478" s="25" t="s">
        <v>2572</v>
      </c>
      <c r="B8478" s="25" t="s">
        <v>80</v>
      </c>
      <c r="C8478" s="25" t="s">
        <v>148</v>
      </c>
      <c r="E8478" s="25" t="s">
        <v>57</v>
      </c>
    </row>
    <row r="8479" customFormat="false" ht="15" hidden="false" customHeight="false" outlineLevel="0" collapsed="false">
      <c r="A8479" s="25" t="s">
        <v>2573</v>
      </c>
      <c r="B8479" s="25" t="s">
        <v>80</v>
      </c>
      <c r="C8479" s="25" t="s">
        <v>148</v>
      </c>
      <c r="E8479" s="25" t="s">
        <v>57</v>
      </c>
    </row>
    <row r="8480" customFormat="false" ht="15" hidden="false" customHeight="false" outlineLevel="0" collapsed="false">
      <c r="A8480" s="25" t="s">
        <v>2574</v>
      </c>
      <c r="B8480" s="25" t="s">
        <v>80</v>
      </c>
      <c r="C8480" s="25" t="s">
        <v>148</v>
      </c>
      <c r="E8480" s="25" t="s">
        <v>57</v>
      </c>
    </row>
    <row r="8481" customFormat="false" ht="15" hidden="false" customHeight="false" outlineLevel="0" collapsed="false">
      <c r="A8481" s="25" t="s">
        <v>2575</v>
      </c>
      <c r="B8481" s="25" t="s">
        <v>80</v>
      </c>
      <c r="C8481" s="25" t="s">
        <v>148</v>
      </c>
      <c r="E8481" s="25" t="s">
        <v>57</v>
      </c>
    </row>
    <row r="8482" customFormat="false" ht="15" hidden="false" customHeight="false" outlineLevel="0" collapsed="false">
      <c r="A8482" s="25" t="s">
        <v>2576</v>
      </c>
      <c r="B8482" s="25" t="s">
        <v>80</v>
      </c>
      <c r="C8482" s="25" t="s">
        <v>148</v>
      </c>
      <c r="E8482" s="25" t="s">
        <v>57</v>
      </c>
    </row>
    <row r="8483" customFormat="false" ht="15" hidden="false" customHeight="false" outlineLevel="0" collapsed="false">
      <c r="A8483" s="25" t="s">
        <v>2577</v>
      </c>
      <c r="B8483" s="25" t="s">
        <v>80</v>
      </c>
      <c r="C8483" s="25" t="s">
        <v>148</v>
      </c>
      <c r="E8483" s="25" t="s">
        <v>57</v>
      </c>
    </row>
    <row r="8484" customFormat="false" ht="15" hidden="false" customHeight="false" outlineLevel="0" collapsed="false">
      <c r="A8484" s="25" t="s">
        <v>2578</v>
      </c>
      <c r="B8484" s="25" t="s">
        <v>80</v>
      </c>
      <c r="C8484" s="25" t="s">
        <v>160</v>
      </c>
      <c r="D8484" s="25" t="s">
        <v>445</v>
      </c>
      <c r="E8484" s="25" t="s">
        <v>57</v>
      </c>
    </row>
    <row r="8485" customFormat="false" ht="15" hidden="false" customHeight="false" outlineLevel="0" collapsed="false">
      <c r="A8485" s="25" t="s">
        <v>2579</v>
      </c>
      <c r="B8485" s="25" t="s">
        <v>80</v>
      </c>
      <c r="C8485" s="25" t="s">
        <v>160</v>
      </c>
      <c r="D8485" s="25" t="s">
        <v>452</v>
      </c>
      <c r="E8485" s="25" t="s">
        <v>57</v>
      </c>
    </row>
    <row r="8486" customFormat="false" ht="15" hidden="false" customHeight="false" outlineLevel="0" collapsed="false">
      <c r="A8486" s="25" t="s">
        <v>2580</v>
      </c>
      <c r="B8486" s="25" t="s">
        <v>80</v>
      </c>
      <c r="C8486" s="25" t="s">
        <v>160</v>
      </c>
      <c r="E8486" s="25" t="s">
        <v>57</v>
      </c>
    </row>
    <row r="8487" customFormat="false" ht="15" hidden="false" customHeight="false" outlineLevel="0" collapsed="false">
      <c r="A8487" s="25" t="s">
        <v>2581</v>
      </c>
      <c r="B8487" s="25" t="s">
        <v>80</v>
      </c>
      <c r="C8487" s="25" t="s">
        <v>160</v>
      </c>
      <c r="E8487" s="25" t="s">
        <v>57</v>
      </c>
    </row>
    <row r="8488" customFormat="false" ht="15" hidden="false" customHeight="false" outlineLevel="0" collapsed="false">
      <c r="A8488" s="25" t="s">
        <v>2582</v>
      </c>
      <c r="B8488" s="25" t="s">
        <v>80</v>
      </c>
      <c r="C8488" s="25" t="s">
        <v>160</v>
      </c>
      <c r="E8488" s="25" t="s">
        <v>57</v>
      </c>
    </row>
    <row r="8489" customFormat="false" ht="15" hidden="false" customHeight="false" outlineLevel="0" collapsed="false">
      <c r="A8489" s="25" t="s">
        <v>2583</v>
      </c>
      <c r="B8489" s="25" t="s">
        <v>80</v>
      </c>
      <c r="C8489" s="25" t="s">
        <v>160</v>
      </c>
      <c r="E8489" s="25" t="s">
        <v>57</v>
      </c>
    </row>
    <row r="8490" customFormat="false" ht="15" hidden="false" customHeight="false" outlineLevel="0" collapsed="false">
      <c r="A8490" s="25" t="s">
        <v>2584</v>
      </c>
      <c r="B8490" s="25" t="s">
        <v>80</v>
      </c>
      <c r="C8490" s="25" t="s">
        <v>160</v>
      </c>
      <c r="E8490" s="25" t="s">
        <v>57</v>
      </c>
    </row>
    <row r="8491" customFormat="false" ht="15" hidden="false" customHeight="false" outlineLevel="0" collapsed="false">
      <c r="A8491" s="25" t="s">
        <v>2585</v>
      </c>
      <c r="B8491" s="25" t="s">
        <v>80</v>
      </c>
      <c r="C8491" s="25" t="s">
        <v>160</v>
      </c>
      <c r="E8491" s="25" t="s">
        <v>57</v>
      </c>
    </row>
    <row r="8492" customFormat="false" ht="15" hidden="false" customHeight="false" outlineLevel="0" collapsed="false">
      <c r="A8492" s="25" t="s">
        <v>2857</v>
      </c>
      <c r="B8492" s="25" t="s">
        <v>78</v>
      </c>
      <c r="C8492" s="25" t="s">
        <v>186</v>
      </c>
      <c r="D8492" s="25" t="s">
        <v>195</v>
      </c>
      <c r="E8492" s="25" t="s">
        <v>57</v>
      </c>
    </row>
    <row r="8493" customFormat="false" ht="15" hidden="false" customHeight="false" outlineLevel="0" collapsed="false">
      <c r="A8493" s="25" t="s">
        <v>2858</v>
      </c>
      <c r="B8493" s="25" t="s">
        <v>78</v>
      </c>
      <c r="C8493" s="25" t="s">
        <v>186</v>
      </c>
      <c r="E8493" s="25" t="s">
        <v>57</v>
      </c>
    </row>
    <row r="8494" customFormat="false" ht="15" hidden="false" customHeight="false" outlineLevel="0" collapsed="false">
      <c r="A8494" s="25" t="s">
        <v>2859</v>
      </c>
      <c r="B8494" s="25" t="s">
        <v>78</v>
      </c>
      <c r="C8494" s="25" t="s">
        <v>186</v>
      </c>
      <c r="E8494" s="25" t="s">
        <v>57</v>
      </c>
    </row>
    <row r="8495" customFormat="false" ht="15" hidden="false" customHeight="false" outlineLevel="0" collapsed="false">
      <c r="A8495" s="25" t="s">
        <v>2860</v>
      </c>
      <c r="B8495" s="25" t="s">
        <v>78</v>
      </c>
      <c r="C8495" s="25" t="s">
        <v>186</v>
      </c>
      <c r="E8495" s="25" t="s">
        <v>57</v>
      </c>
    </row>
    <row r="8496" customFormat="false" ht="15" hidden="false" customHeight="false" outlineLevel="0" collapsed="false">
      <c r="A8496" s="25" t="s">
        <v>2861</v>
      </c>
      <c r="B8496" s="25" t="s">
        <v>78</v>
      </c>
      <c r="C8496" s="25" t="s">
        <v>170</v>
      </c>
      <c r="D8496" s="25" t="s">
        <v>2530</v>
      </c>
      <c r="E8496" s="25" t="s">
        <v>57</v>
      </c>
    </row>
    <row r="8497" customFormat="false" ht="15" hidden="false" customHeight="false" outlineLevel="0" collapsed="false">
      <c r="A8497" s="25" t="s">
        <v>2862</v>
      </c>
      <c r="B8497" s="25" t="s">
        <v>78</v>
      </c>
      <c r="C8497" s="25" t="s">
        <v>170</v>
      </c>
      <c r="D8497" s="25" t="s">
        <v>2863</v>
      </c>
      <c r="E8497" s="25" t="s">
        <v>57</v>
      </c>
    </row>
    <row r="8498" customFormat="false" ht="15" hidden="false" customHeight="false" outlineLevel="0" collapsed="false">
      <c r="A8498" s="25" t="s">
        <v>2864</v>
      </c>
      <c r="B8498" s="25" t="s">
        <v>78</v>
      </c>
      <c r="C8498" s="25" t="s">
        <v>170</v>
      </c>
      <c r="E8498" s="25" t="s">
        <v>57</v>
      </c>
    </row>
    <row r="8499" customFormat="false" ht="15" hidden="false" customHeight="false" outlineLevel="0" collapsed="false">
      <c r="A8499" s="25" t="s">
        <v>2865</v>
      </c>
      <c r="B8499" s="25" t="s">
        <v>78</v>
      </c>
      <c r="C8499" s="25" t="s">
        <v>170</v>
      </c>
      <c r="E8499" s="25" t="s">
        <v>57</v>
      </c>
    </row>
    <row r="8500" customFormat="false" ht="15" hidden="false" customHeight="false" outlineLevel="0" collapsed="false">
      <c r="A8500" s="25" t="s">
        <v>2866</v>
      </c>
      <c r="B8500" s="25" t="s">
        <v>78</v>
      </c>
      <c r="C8500" s="25" t="s">
        <v>170</v>
      </c>
      <c r="E8500" s="25" t="s">
        <v>57</v>
      </c>
    </row>
    <row r="8501" customFormat="false" ht="15" hidden="false" customHeight="false" outlineLevel="0" collapsed="false">
      <c r="A8501" s="25" t="s">
        <v>2867</v>
      </c>
      <c r="B8501" s="25" t="s">
        <v>78</v>
      </c>
      <c r="C8501" s="25" t="s">
        <v>170</v>
      </c>
      <c r="E8501" s="25" t="s">
        <v>57</v>
      </c>
    </row>
    <row r="8502" customFormat="false" ht="15" hidden="false" customHeight="false" outlineLevel="0" collapsed="false">
      <c r="A8502" s="25" t="s">
        <v>2868</v>
      </c>
      <c r="B8502" s="25" t="s">
        <v>78</v>
      </c>
      <c r="C8502" s="25" t="s">
        <v>170</v>
      </c>
      <c r="E8502" s="25" t="s">
        <v>57</v>
      </c>
    </row>
    <row r="8503" customFormat="false" ht="15" hidden="false" customHeight="false" outlineLevel="0" collapsed="false">
      <c r="A8503" s="25" t="s">
        <v>2869</v>
      </c>
      <c r="B8503" s="25" t="s">
        <v>78</v>
      </c>
      <c r="C8503" s="25" t="s">
        <v>170</v>
      </c>
      <c r="E8503" s="25" t="s">
        <v>57</v>
      </c>
    </row>
    <row r="8504" customFormat="false" ht="15" hidden="false" customHeight="false" outlineLevel="0" collapsed="false">
      <c r="A8504" s="25" t="s">
        <v>2870</v>
      </c>
      <c r="B8504" s="25" t="s">
        <v>78</v>
      </c>
      <c r="C8504" s="25" t="s">
        <v>170</v>
      </c>
      <c r="E8504" s="25" t="s">
        <v>57</v>
      </c>
    </row>
    <row r="8505" customFormat="false" ht="15" hidden="false" customHeight="false" outlineLevel="0" collapsed="false">
      <c r="A8505" s="25" t="s">
        <v>2871</v>
      </c>
      <c r="B8505" s="25" t="s">
        <v>78</v>
      </c>
      <c r="C8505" s="25" t="s">
        <v>178</v>
      </c>
      <c r="D8505" s="25" t="s">
        <v>494</v>
      </c>
      <c r="E8505" s="25" t="s">
        <v>57</v>
      </c>
    </row>
    <row r="8506" customFormat="false" ht="15" hidden="false" customHeight="false" outlineLevel="0" collapsed="false">
      <c r="A8506" s="25" t="s">
        <v>2872</v>
      </c>
      <c r="B8506" s="25" t="s">
        <v>78</v>
      </c>
      <c r="C8506" s="25" t="s">
        <v>178</v>
      </c>
      <c r="D8506" s="25" t="s">
        <v>639</v>
      </c>
      <c r="E8506" s="25" t="s">
        <v>57</v>
      </c>
    </row>
    <row r="8507" customFormat="false" ht="15" hidden="false" customHeight="false" outlineLevel="0" collapsed="false">
      <c r="A8507" s="25" t="s">
        <v>2873</v>
      </c>
      <c r="B8507" s="25" t="s">
        <v>78</v>
      </c>
      <c r="C8507" s="25" t="s">
        <v>178</v>
      </c>
      <c r="D8507" s="25" t="s">
        <v>644</v>
      </c>
      <c r="E8507" s="25" t="s">
        <v>57</v>
      </c>
    </row>
    <row r="8508" customFormat="false" ht="15" hidden="false" customHeight="false" outlineLevel="0" collapsed="false">
      <c r="A8508" s="25" t="s">
        <v>2874</v>
      </c>
      <c r="B8508" s="25" t="s">
        <v>78</v>
      </c>
      <c r="C8508" s="25" t="s">
        <v>178</v>
      </c>
      <c r="E8508" s="25" t="s">
        <v>57</v>
      </c>
    </row>
    <row r="8509" customFormat="false" ht="15" hidden="false" customHeight="false" outlineLevel="0" collapsed="false">
      <c r="A8509" s="25" t="s">
        <v>2875</v>
      </c>
      <c r="B8509" s="25" t="s">
        <v>78</v>
      </c>
      <c r="C8509" s="25" t="s">
        <v>178</v>
      </c>
      <c r="E8509" s="25" t="s">
        <v>57</v>
      </c>
    </row>
    <row r="8510" customFormat="false" ht="15" hidden="false" customHeight="false" outlineLevel="0" collapsed="false">
      <c r="A8510" s="25" t="s">
        <v>2876</v>
      </c>
      <c r="B8510" s="25" t="s">
        <v>78</v>
      </c>
      <c r="C8510" s="25" t="s">
        <v>178</v>
      </c>
      <c r="E8510" s="25" t="s">
        <v>57</v>
      </c>
    </row>
    <row r="8511" customFormat="false" ht="15" hidden="false" customHeight="false" outlineLevel="0" collapsed="false">
      <c r="A8511" s="25" t="s">
        <v>2877</v>
      </c>
      <c r="B8511" s="25" t="s">
        <v>78</v>
      </c>
      <c r="C8511" s="25" t="s">
        <v>178</v>
      </c>
      <c r="E8511" s="25" t="s">
        <v>57</v>
      </c>
    </row>
    <row r="8512" customFormat="false" ht="15" hidden="false" customHeight="false" outlineLevel="0" collapsed="false">
      <c r="A8512" s="25" t="s">
        <v>2878</v>
      </c>
      <c r="B8512" s="25" t="s">
        <v>78</v>
      </c>
      <c r="C8512" s="25" t="s">
        <v>178</v>
      </c>
      <c r="E8512" s="25" t="s">
        <v>57</v>
      </c>
    </row>
    <row r="8513" customFormat="false" ht="15" hidden="false" customHeight="false" outlineLevel="0" collapsed="false">
      <c r="A8513" s="25" t="s">
        <v>2879</v>
      </c>
      <c r="B8513" s="25" t="s">
        <v>78</v>
      </c>
      <c r="C8513" s="25" t="s">
        <v>178</v>
      </c>
      <c r="E8513" s="25" t="s">
        <v>57</v>
      </c>
    </row>
    <row r="8514" customFormat="false" ht="15" hidden="false" customHeight="false" outlineLevel="0" collapsed="false">
      <c r="A8514" s="25" t="s">
        <v>2880</v>
      </c>
      <c r="B8514" s="25" t="s">
        <v>78</v>
      </c>
      <c r="C8514" s="25" t="s">
        <v>9107</v>
      </c>
      <c r="D8514" s="25" t="s">
        <v>151</v>
      </c>
      <c r="E8514" s="25" t="s">
        <v>57</v>
      </c>
    </row>
    <row r="8515" customFormat="false" ht="15" hidden="false" customHeight="false" outlineLevel="0" collapsed="false">
      <c r="A8515" s="25" t="s">
        <v>2881</v>
      </c>
      <c r="B8515" s="25" t="s">
        <v>78</v>
      </c>
      <c r="C8515" s="25" t="s">
        <v>9107</v>
      </c>
      <c r="D8515" s="25" t="s">
        <v>248</v>
      </c>
      <c r="E8515" s="25" t="s">
        <v>57</v>
      </c>
    </row>
    <row r="8516" customFormat="false" ht="15" hidden="false" customHeight="false" outlineLevel="0" collapsed="false">
      <c r="A8516" s="25" t="s">
        <v>2882</v>
      </c>
      <c r="B8516" s="25" t="s">
        <v>78</v>
      </c>
      <c r="C8516" s="25" t="s">
        <v>9107</v>
      </c>
      <c r="D8516" s="25" t="s">
        <v>162</v>
      </c>
      <c r="E8516" s="25" t="s">
        <v>57</v>
      </c>
    </row>
    <row r="8517" customFormat="false" ht="15" hidden="false" customHeight="false" outlineLevel="0" collapsed="false">
      <c r="A8517" s="25" t="s">
        <v>2883</v>
      </c>
      <c r="B8517" s="25" t="s">
        <v>78</v>
      </c>
      <c r="C8517" s="25" t="s">
        <v>9107</v>
      </c>
      <c r="E8517" s="25" t="s">
        <v>57</v>
      </c>
    </row>
    <row r="8518" customFormat="false" ht="15" hidden="false" customHeight="false" outlineLevel="0" collapsed="false">
      <c r="A8518" s="25" t="s">
        <v>2884</v>
      </c>
      <c r="B8518" s="25" t="s">
        <v>78</v>
      </c>
      <c r="C8518" s="25" t="s">
        <v>9107</v>
      </c>
      <c r="E8518" s="25" t="s">
        <v>57</v>
      </c>
    </row>
    <row r="8519" customFormat="false" ht="15" hidden="false" customHeight="false" outlineLevel="0" collapsed="false">
      <c r="A8519" s="25" t="s">
        <v>2885</v>
      </c>
      <c r="B8519" s="25" t="s">
        <v>78</v>
      </c>
      <c r="C8519" s="25" t="s">
        <v>9107</v>
      </c>
      <c r="E8519" s="25" t="s">
        <v>57</v>
      </c>
    </row>
    <row r="8520" customFormat="false" ht="15" hidden="false" customHeight="false" outlineLevel="0" collapsed="false">
      <c r="A8520" s="25" t="s">
        <v>2886</v>
      </c>
      <c r="B8520" s="25" t="s">
        <v>78</v>
      </c>
      <c r="C8520" s="25" t="s">
        <v>9107</v>
      </c>
      <c r="E8520" s="25" t="s">
        <v>57</v>
      </c>
    </row>
    <row r="8521" customFormat="false" ht="15" hidden="false" customHeight="false" outlineLevel="0" collapsed="false">
      <c r="A8521" s="25" t="s">
        <v>2887</v>
      </c>
      <c r="B8521" s="25" t="s">
        <v>78</v>
      </c>
      <c r="C8521" s="25" t="s">
        <v>148</v>
      </c>
      <c r="D8521" s="25" t="s">
        <v>191</v>
      </c>
      <c r="E8521" s="25" t="s">
        <v>57</v>
      </c>
    </row>
    <row r="8522" customFormat="false" ht="15" hidden="false" customHeight="false" outlineLevel="0" collapsed="false">
      <c r="A8522" s="25" t="s">
        <v>2888</v>
      </c>
      <c r="B8522" s="25" t="s">
        <v>78</v>
      </c>
      <c r="C8522" s="25" t="s">
        <v>148</v>
      </c>
      <c r="D8522" s="25" t="s">
        <v>2863</v>
      </c>
      <c r="E8522" s="25" t="s">
        <v>57</v>
      </c>
    </row>
    <row r="8523" customFormat="false" ht="15" hidden="false" customHeight="false" outlineLevel="0" collapsed="false">
      <c r="A8523" s="25" t="s">
        <v>2889</v>
      </c>
      <c r="B8523" s="25" t="s">
        <v>78</v>
      </c>
      <c r="C8523" s="25" t="s">
        <v>148</v>
      </c>
      <c r="D8523" s="25" t="s">
        <v>188</v>
      </c>
      <c r="E8523" s="25" t="s">
        <v>57</v>
      </c>
    </row>
    <row r="8524" customFormat="false" ht="15" hidden="false" customHeight="false" outlineLevel="0" collapsed="false">
      <c r="A8524" s="25" t="s">
        <v>2890</v>
      </c>
      <c r="B8524" s="25" t="s">
        <v>78</v>
      </c>
      <c r="C8524" s="25" t="s">
        <v>148</v>
      </c>
      <c r="D8524" s="25" t="s">
        <v>1055</v>
      </c>
      <c r="E8524" s="25" t="s">
        <v>57</v>
      </c>
    </row>
    <row r="8525" customFormat="false" ht="15" hidden="false" customHeight="false" outlineLevel="0" collapsed="false">
      <c r="A8525" s="25" t="s">
        <v>2891</v>
      </c>
      <c r="B8525" s="25" t="s">
        <v>78</v>
      </c>
      <c r="C8525" s="25" t="s">
        <v>148</v>
      </c>
      <c r="D8525" s="25" t="s">
        <v>463</v>
      </c>
      <c r="E8525" s="25" t="s">
        <v>57</v>
      </c>
    </row>
    <row r="8526" customFormat="false" ht="15" hidden="false" customHeight="false" outlineLevel="0" collapsed="false">
      <c r="A8526" s="25" t="s">
        <v>2892</v>
      </c>
      <c r="B8526" s="25" t="s">
        <v>78</v>
      </c>
      <c r="C8526" s="25" t="s">
        <v>148</v>
      </c>
      <c r="E8526" s="25" t="s">
        <v>57</v>
      </c>
    </row>
    <row r="8527" customFormat="false" ht="15" hidden="false" customHeight="false" outlineLevel="0" collapsed="false">
      <c r="A8527" s="25" t="s">
        <v>2893</v>
      </c>
      <c r="B8527" s="25" t="s">
        <v>78</v>
      </c>
      <c r="C8527" s="25" t="s">
        <v>148</v>
      </c>
      <c r="E8527" s="25" t="s">
        <v>57</v>
      </c>
    </row>
    <row r="8528" customFormat="false" ht="15" hidden="false" customHeight="false" outlineLevel="0" collapsed="false">
      <c r="A8528" s="25" t="s">
        <v>2894</v>
      </c>
      <c r="B8528" s="25" t="s">
        <v>78</v>
      </c>
      <c r="C8528" s="25" t="s">
        <v>148</v>
      </c>
      <c r="E8528" s="25" t="s">
        <v>57</v>
      </c>
    </row>
    <row r="8529" customFormat="false" ht="15" hidden="false" customHeight="false" outlineLevel="0" collapsed="false">
      <c r="A8529" s="25" t="s">
        <v>2895</v>
      </c>
      <c r="B8529" s="25" t="s">
        <v>78</v>
      </c>
      <c r="C8529" s="25" t="s">
        <v>148</v>
      </c>
      <c r="E8529" s="25" t="s">
        <v>57</v>
      </c>
    </row>
    <row r="8530" customFormat="false" ht="15" hidden="false" customHeight="false" outlineLevel="0" collapsed="false">
      <c r="A8530" s="25" t="s">
        <v>2896</v>
      </c>
      <c r="B8530" s="25" t="s">
        <v>78</v>
      </c>
      <c r="C8530" s="25" t="s">
        <v>148</v>
      </c>
      <c r="E8530" s="25" t="s">
        <v>57</v>
      </c>
    </row>
    <row r="8531" customFormat="false" ht="15" hidden="false" customHeight="false" outlineLevel="0" collapsed="false">
      <c r="A8531" s="25" t="s">
        <v>2897</v>
      </c>
      <c r="B8531" s="25" t="s">
        <v>78</v>
      </c>
      <c r="C8531" s="25" t="s">
        <v>160</v>
      </c>
      <c r="D8531" s="25" t="s">
        <v>210</v>
      </c>
      <c r="E8531" s="25" t="s">
        <v>57</v>
      </c>
    </row>
    <row r="8532" customFormat="false" ht="15" hidden="false" customHeight="false" outlineLevel="0" collapsed="false">
      <c r="A8532" s="25" t="s">
        <v>2898</v>
      </c>
      <c r="B8532" s="25" t="s">
        <v>78</v>
      </c>
      <c r="C8532" s="25" t="s">
        <v>160</v>
      </c>
      <c r="D8532" s="25" t="s">
        <v>478</v>
      </c>
      <c r="E8532" s="25" t="s">
        <v>57</v>
      </c>
    </row>
    <row r="8533" customFormat="false" ht="15" hidden="false" customHeight="false" outlineLevel="0" collapsed="false">
      <c r="A8533" s="25" t="s">
        <v>2899</v>
      </c>
      <c r="B8533" s="25" t="s">
        <v>78</v>
      </c>
      <c r="C8533" s="25" t="s">
        <v>160</v>
      </c>
      <c r="D8533" s="25" t="s">
        <v>145</v>
      </c>
      <c r="E8533" s="25" t="s">
        <v>57</v>
      </c>
    </row>
    <row r="8534" customFormat="false" ht="15" hidden="false" customHeight="false" outlineLevel="0" collapsed="false">
      <c r="A8534" s="25" t="s">
        <v>2900</v>
      </c>
      <c r="B8534" s="25" t="s">
        <v>78</v>
      </c>
      <c r="C8534" s="25" t="s">
        <v>160</v>
      </c>
      <c r="D8534" s="25" t="s">
        <v>1653</v>
      </c>
      <c r="E8534" s="25" t="s">
        <v>57</v>
      </c>
    </row>
    <row r="8535" customFormat="false" ht="15" hidden="false" customHeight="false" outlineLevel="0" collapsed="false">
      <c r="A8535" s="25" t="s">
        <v>2901</v>
      </c>
      <c r="B8535" s="25" t="s">
        <v>78</v>
      </c>
      <c r="C8535" s="25" t="s">
        <v>160</v>
      </c>
      <c r="E8535" s="25" t="s">
        <v>57</v>
      </c>
    </row>
    <row r="8536" customFormat="false" ht="15" hidden="false" customHeight="false" outlineLevel="0" collapsed="false">
      <c r="A8536" s="25" t="s">
        <v>2902</v>
      </c>
      <c r="B8536" s="25" t="s">
        <v>78</v>
      </c>
      <c r="C8536" s="25" t="s">
        <v>160</v>
      </c>
      <c r="E8536" s="25" t="s">
        <v>57</v>
      </c>
    </row>
    <row r="8537" customFormat="false" ht="15" hidden="false" customHeight="false" outlineLevel="0" collapsed="false">
      <c r="A8537" s="25" t="s">
        <v>2903</v>
      </c>
      <c r="B8537" s="25" t="s">
        <v>78</v>
      </c>
      <c r="C8537" s="25" t="s">
        <v>160</v>
      </c>
      <c r="E8537" s="25" t="s">
        <v>57</v>
      </c>
    </row>
    <row r="8538" customFormat="false" ht="15" hidden="false" customHeight="false" outlineLevel="0" collapsed="false">
      <c r="A8538" s="25" t="s">
        <v>2904</v>
      </c>
      <c r="B8538" s="25" t="s">
        <v>78</v>
      </c>
      <c r="C8538" s="25" t="s">
        <v>160</v>
      </c>
      <c r="E8538" s="25" t="s">
        <v>57</v>
      </c>
    </row>
    <row r="8539" customFormat="false" ht="15" hidden="false" customHeight="false" outlineLevel="0" collapsed="false">
      <c r="A8539" s="25" t="s">
        <v>2905</v>
      </c>
      <c r="B8539" s="25" t="s">
        <v>78</v>
      </c>
      <c r="C8539" s="25" t="s">
        <v>160</v>
      </c>
      <c r="E8539" s="25" t="s">
        <v>57</v>
      </c>
    </row>
    <row r="8540" customFormat="false" ht="15" hidden="false" customHeight="false" outlineLevel="0" collapsed="false">
      <c r="A8540" s="25" t="s">
        <v>2906</v>
      </c>
      <c r="B8540" s="25" t="s">
        <v>78</v>
      </c>
      <c r="C8540" s="25" t="s">
        <v>160</v>
      </c>
      <c r="E8540" s="25" t="s">
        <v>57</v>
      </c>
    </row>
    <row r="8541" customFormat="false" ht="15" hidden="false" customHeight="false" outlineLevel="0" collapsed="false">
      <c r="A8541" s="25" t="s">
        <v>3205</v>
      </c>
      <c r="B8541" s="25" t="s">
        <v>76</v>
      </c>
      <c r="C8541" s="25" t="s">
        <v>186</v>
      </c>
      <c r="D8541" s="25" t="s">
        <v>1156</v>
      </c>
      <c r="E8541" s="25" t="s">
        <v>57</v>
      </c>
    </row>
    <row r="8542" customFormat="false" ht="15" hidden="false" customHeight="false" outlineLevel="0" collapsed="false">
      <c r="A8542" s="25" t="s">
        <v>3206</v>
      </c>
      <c r="B8542" s="25" t="s">
        <v>76</v>
      </c>
      <c r="C8542" s="25" t="s">
        <v>186</v>
      </c>
      <c r="D8542" s="25" t="s">
        <v>184</v>
      </c>
      <c r="E8542" s="25" t="s">
        <v>57</v>
      </c>
    </row>
    <row r="8543" customFormat="false" ht="15" hidden="false" customHeight="false" outlineLevel="0" collapsed="false">
      <c r="A8543" s="25" t="s">
        <v>3207</v>
      </c>
      <c r="B8543" s="25" t="s">
        <v>76</v>
      </c>
      <c r="C8543" s="25" t="s">
        <v>186</v>
      </c>
      <c r="D8543" s="25" t="s">
        <v>237</v>
      </c>
      <c r="E8543" s="25" t="s">
        <v>57</v>
      </c>
    </row>
    <row r="8544" customFormat="false" ht="15" hidden="false" customHeight="false" outlineLevel="0" collapsed="false">
      <c r="A8544" s="25" t="s">
        <v>3208</v>
      </c>
      <c r="B8544" s="25" t="s">
        <v>76</v>
      </c>
      <c r="C8544" s="25" t="s">
        <v>186</v>
      </c>
      <c r="D8544" s="25" t="s">
        <v>154</v>
      </c>
      <c r="E8544" s="25" t="s">
        <v>57</v>
      </c>
    </row>
    <row r="8545" customFormat="false" ht="15" hidden="false" customHeight="false" outlineLevel="0" collapsed="false">
      <c r="A8545" s="25" t="s">
        <v>3209</v>
      </c>
      <c r="B8545" s="25" t="s">
        <v>76</v>
      </c>
      <c r="C8545" s="25" t="s">
        <v>186</v>
      </c>
      <c r="D8545" s="25" t="s">
        <v>417</v>
      </c>
      <c r="E8545" s="25" t="s">
        <v>57</v>
      </c>
    </row>
    <row r="8546" customFormat="false" ht="15" hidden="false" customHeight="false" outlineLevel="0" collapsed="false">
      <c r="A8546" s="25" t="s">
        <v>3210</v>
      </c>
      <c r="B8546" s="25" t="s">
        <v>76</v>
      </c>
      <c r="C8546" s="25" t="s">
        <v>186</v>
      </c>
      <c r="D8546" s="25" t="s">
        <v>1778</v>
      </c>
      <c r="E8546" s="25" t="s">
        <v>57</v>
      </c>
    </row>
    <row r="8547" customFormat="false" ht="15" hidden="false" customHeight="false" outlineLevel="0" collapsed="false">
      <c r="A8547" s="25" t="s">
        <v>3211</v>
      </c>
      <c r="B8547" s="25" t="s">
        <v>76</v>
      </c>
      <c r="C8547" s="25" t="s">
        <v>186</v>
      </c>
      <c r="D8547" s="25" t="s">
        <v>644</v>
      </c>
      <c r="E8547" s="25" t="s">
        <v>57</v>
      </c>
    </row>
    <row r="8548" customFormat="false" ht="15" hidden="false" customHeight="false" outlineLevel="0" collapsed="false">
      <c r="A8548" s="25" t="s">
        <v>3212</v>
      </c>
      <c r="B8548" s="25" t="s">
        <v>76</v>
      </c>
      <c r="C8548" s="25" t="s">
        <v>186</v>
      </c>
      <c r="D8548" s="25" t="s">
        <v>1653</v>
      </c>
      <c r="E8548" s="25" t="s">
        <v>57</v>
      </c>
    </row>
    <row r="8549" customFormat="false" ht="15" hidden="false" customHeight="false" outlineLevel="0" collapsed="false">
      <c r="A8549" s="25" t="s">
        <v>3213</v>
      </c>
      <c r="B8549" s="25" t="s">
        <v>76</v>
      </c>
      <c r="C8549" s="25" t="s">
        <v>186</v>
      </c>
      <c r="D8549" s="25" t="s">
        <v>1371</v>
      </c>
      <c r="E8549" s="25" t="s">
        <v>57</v>
      </c>
    </row>
    <row r="8550" customFormat="false" ht="15" hidden="false" customHeight="false" outlineLevel="0" collapsed="false">
      <c r="A8550" s="25" t="s">
        <v>3214</v>
      </c>
      <c r="B8550" s="25" t="s">
        <v>76</v>
      </c>
      <c r="C8550" s="25" t="s">
        <v>186</v>
      </c>
      <c r="E8550" s="25" t="s">
        <v>57</v>
      </c>
    </row>
    <row r="8551" customFormat="false" ht="15" hidden="false" customHeight="false" outlineLevel="0" collapsed="false">
      <c r="A8551" s="25" t="s">
        <v>3215</v>
      </c>
      <c r="B8551" s="25" t="s">
        <v>76</v>
      </c>
      <c r="C8551" s="25" t="s">
        <v>186</v>
      </c>
      <c r="E8551" s="25" t="s">
        <v>57</v>
      </c>
    </row>
    <row r="8552" customFormat="false" ht="15" hidden="false" customHeight="false" outlineLevel="0" collapsed="false">
      <c r="A8552" s="25" t="s">
        <v>3216</v>
      </c>
      <c r="B8552" s="25" t="s">
        <v>76</v>
      </c>
      <c r="C8552" s="25" t="s">
        <v>186</v>
      </c>
      <c r="E8552" s="25" t="s">
        <v>57</v>
      </c>
    </row>
    <row r="8553" customFormat="false" ht="15" hidden="false" customHeight="false" outlineLevel="0" collapsed="false">
      <c r="A8553" s="25" t="s">
        <v>3217</v>
      </c>
      <c r="B8553" s="25" t="s">
        <v>76</v>
      </c>
      <c r="C8553" s="25" t="s">
        <v>186</v>
      </c>
      <c r="E8553" s="25" t="s">
        <v>57</v>
      </c>
    </row>
    <row r="8554" customFormat="false" ht="15" hidden="false" customHeight="false" outlineLevel="0" collapsed="false">
      <c r="A8554" s="25" t="s">
        <v>3218</v>
      </c>
      <c r="B8554" s="25" t="s">
        <v>76</v>
      </c>
      <c r="C8554" s="25" t="s">
        <v>186</v>
      </c>
      <c r="E8554" s="25" t="s">
        <v>57</v>
      </c>
    </row>
    <row r="8555" customFormat="false" ht="15" hidden="false" customHeight="false" outlineLevel="0" collapsed="false">
      <c r="A8555" s="25" t="s">
        <v>3219</v>
      </c>
      <c r="B8555" s="25" t="s">
        <v>76</v>
      </c>
      <c r="C8555" s="25" t="s">
        <v>186</v>
      </c>
      <c r="E8555" s="25" t="s">
        <v>57</v>
      </c>
    </row>
    <row r="8556" customFormat="false" ht="15" hidden="false" customHeight="false" outlineLevel="0" collapsed="false">
      <c r="A8556" s="25" t="s">
        <v>3220</v>
      </c>
      <c r="B8556" s="25" t="s">
        <v>76</v>
      </c>
      <c r="C8556" s="25" t="s">
        <v>186</v>
      </c>
      <c r="E8556" s="25" t="s">
        <v>57</v>
      </c>
    </row>
    <row r="8557" customFormat="false" ht="15" hidden="false" customHeight="false" outlineLevel="0" collapsed="false">
      <c r="A8557" s="25" t="s">
        <v>3221</v>
      </c>
      <c r="B8557" s="25" t="s">
        <v>76</v>
      </c>
      <c r="C8557" s="25" t="s">
        <v>186</v>
      </c>
      <c r="E8557" s="25" t="s">
        <v>57</v>
      </c>
    </row>
    <row r="8558" customFormat="false" ht="15" hidden="false" customHeight="false" outlineLevel="0" collapsed="false">
      <c r="A8558" s="25" t="s">
        <v>3222</v>
      </c>
      <c r="B8558" s="25" t="s">
        <v>76</v>
      </c>
      <c r="C8558" s="25" t="s">
        <v>186</v>
      </c>
      <c r="E8558" s="25" t="s">
        <v>57</v>
      </c>
    </row>
    <row r="8559" customFormat="false" ht="15" hidden="false" customHeight="false" outlineLevel="0" collapsed="false">
      <c r="A8559" s="25" t="s">
        <v>3223</v>
      </c>
      <c r="B8559" s="25" t="s">
        <v>76</v>
      </c>
      <c r="C8559" s="25" t="s">
        <v>186</v>
      </c>
      <c r="E8559" s="25" t="s">
        <v>57</v>
      </c>
    </row>
    <row r="8560" customFormat="false" ht="15" hidden="false" customHeight="false" outlineLevel="0" collapsed="false">
      <c r="A8560" s="25" t="s">
        <v>3224</v>
      </c>
      <c r="B8560" s="25" t="s">
        <v>76</v>
      </c>
      <c r="C8560" s="25" t="s">
        <v>186</v>
      </c>
      <c r="E8560" s="25" t="s">
        <v>57</v>
      </c>
    </row>
    <row r="8561" customFormat="false" ht="15" hidden="false" customHeight="false" outlineLevel="0" collapsed="false">
      <c r="A8561" s="25" t="s">
        <v>3225</v>
      </c>
      <c r="B8561" s="25" t="s">
        <v>76</v>
      </c>
      <c r="C8561" s="25" t="s">
        <v>186</v>
      </c>
      <c r="E8561" s="25" t="s">
        <v>57</v>
      </c>
    </row>
    <row r="8562" customFormat="false" ht="15" hidden="false" customHeight="false" outlineLevel="0" collapsed="false">
      <c r="A8562" s="25" t="s">
        <v>3226</v>
      </c>
      <c r="B8562" s="25" t="s">
        <v>76</v>
      </c>
      <c r="C8562" s="25" t="s">
        <v>186</v>
      </c>
      <c r="E8562" s="25" t="s">
        <v>57</v>
      </c>
    </row>
    <row r="8563" customFormat="false" ht="15" hidden="false" customHeight="false" outlineLevel="0" collapsed="false">
      <c r="A8563" s="25" t="s">
        <v>3227</v>
      </c>
      <c r="B8563" s="25" t="s">
        <v>76</v>
      </c>
      <c r="C8563" s="25" t="s">
        <v>170</v>
      </c>
      <c r="D8563" s="25" t="s">
        <v>240</v>
      </c>
      <c r="E8563" s="25" t="s">
        <v>57</v>
      </c>
    </row>
    <row r="8564" customFormat="false" ht="15" hidden="false" customHeight="false" outlineLevel="0" collapsed="false">
      <c r="A8564" s="25" t="s">
        <v>3228</v>
      </c>
      <c r="B8564" s="25" t="s">
        <v>76</v>
      </c>
      <c r="C8564" s="25" t="s">
        <v>170</v>
      </c>
      <c r="D8564" s="25" t="s">
        <v>180</v>
      </c>
      <c r="E8564" s="25" t="s">
        <v>57</v>
      </c>
    </row>
    <row r="8565" customFormat="false" ht="15" hidden="false" customHeight="false" outlineLevel="0" collapsed="false">
      <c r="A8565" s="25" t="s">
        <v>3229</v>
      </c>
      <c r="B8565" s="25" t="s">
        <v>76</v>
      </c>
      <c r="C8565" s="25" t="s">
        <v>170</v>
      </c>
      <c r="E8565" s="25" t="s">
        <v>57</v>
      </c>
    </row>
    <row r="8566" customFormat="false" ht="15" hidden="false" customHeight="false" outlineLevel="0" collapsed="false">
      <c r="A8566" s="25" t="s">
        <v>3230</v>
      </c>
      <c r="B8566" s="25" t="s">
        <v>76</v>
      </c>
      <c r="C8566" s="25" t="s">
        <v>170</v>
      </c>
      <c r="E8566" s="25" t="s">
        <v>57</v>
      </c>
    </row>
    <row r="8567" customFormat="false" ht="15" hidden="false" customHeight="false" outlineLevel="0" collapsed="false">
      <c r="A8567" s="25" t="s">
        <v>3231</v>
      </c>
      <c r="B8567" s="25" t="s">
        <v>76</v>
      </c>
      <c r="C8567" s="25" t="s">
        <v>170</v>
      </c>
      <c r="E8567" s="25" t="s">
        <v>57</v>
      </c>
    </row>
    <row r="8568" customFormat="false" ht="15" hidden="false" customHeight="false" outlineLevel="0" collapsed="false">
      <c r="A8568" s="25" t="s">
        <v>3232</v>
      </c>
      <c r="B8568" s="25" t="s">
        <v>76</v>
      </c>
      <c r="C8568" s="25" t="s">
        <v>170</v>
      </c>
      <c r="E8568" s="25" t="s">
        <v>57</v>
      </c>
    </row>
    <row r="8569" customFormat="false" ht="15" hidden="false" customHeight="false" outlineLevel="0" collapsed="false">
      <c r="A8569" s="25" t="s">
        <v>3233</v>
      </c>
      <c r="B8569" s="25" t="s">
        <v>76</v>
      </c>
      <c r="C8569" s="25" t="s">
        <v>178</v>
      </c>
      <c r="D8569" s="25" t="s">
        <v>3075</v>
      </c>
      <c r="E8569" s="25" t="s">
        <v>57</v>
      </c>
    </row>
    <row r="8570" customFormat="false" ht="15" hidden="false" customHeight="false" outlineLevel="0" collapsed="false">
      <c r="A8570" s="25" t="s">
        <v>3234</v>
      </c>
      <c r="B8570" s="25" t="s">
        <v>76</v>
      </c>
      <c r="C8570" s="25" t="s">
        <v>178</v>
      </c>
      <c r="D8570" s="25" t="s">
        <v>421</v>
      </c>
      <c r="E8570" s="25" t="s">
        <v>57</v>
      </c>
    </row>
    <row r="8571" customFormat="false" ht="15" hidden="false" customHeight="false" outlineLevel="0" collapsed="false">
      <c r="A8571" s="25" t="s">
        <v>3235</v>
      </c>
      <c r="B8571" s="25" t="s">
        <v>76</v>
      </c>
      <c r="C8571" s="25" t="s">
        <v>178</v>
      </c>
      <c r="E8571" s="25" t="s">
        <v>57</v>
      </c>
    </row>
    <row r="8572" customFormat="false" ht="15" hidden="false" customHeight="false" outlineLevel="0" collapsed="false">
      <c r="A8572" s="25" t="s">
        <v>3236</v>
      </c>
      <c r="B8572" s="25" t="s">
        <v>76</v>
      </c>
      <c r="C8572" s="25" t="s">
        <v>178</v>
      </c>
      <c r="E8572" s="25" t="s">
        <v>57</v>
      </c>
    </row>
    <row r="8573" customFormat="false" ht="15" hidden="false" customHeight="false" outlineLevel="0" collapsed="false">
      <c r="A8573" s="25" t="s">
        <v>3237</v>
      </c>
      <c r="B8573" s="25" t="s">
        <v>76</v>
      </c>
      <c r="C8573" s="25" t="s">
        <v>9107</v>
      </c>
      <c r="D8573" s="25" t="s">
        <v>1090</v>
      </c>
      <c r="E8573" s="25" t="s">
        <v>57</v>
      </c>
    </row>
    <row r="8574" customFormat="false" ht="15" hidden="false" customHeight="false" outlineLevel="0" collapsed="false">
      <c r="A8574" s="25" t="s">
        <v>3238</v>
      </c>
      <c r="B8574" s="25" t="s">
        <v>76</v>
      </c>
      <c r="C8574" s="25" t="s">
        <v>9107</v>
      </c>
      <c r="D8574" s="25" t="s">
        <v>2863</v>
      </c>
      <c r="E8574" s="25" t="s">
        <v>57</v>
      </c>
    </row>
    <row r="8575" customFormat="false" ht="15" hidden="false" customHeight="false" outlineLevel="0" collapsed="false">
      <c r="A8575" s="25" t="s">
        <v>3239</v>
      </c>
      <c r="B8575" s="25" t="s">
        <v>76</v>
      </c>
      <c r="C8575" s="25" t="s">
        <v>9107</v>
      </c>
      <c r="E8575" s="25" t="s">
        <v>57</v>
      </c>
    </row>
    <row r="8576" customFormat="false" ht="15" hidden="false" customHeight="false" outlineLevel="0" collapsed="false">
      <c r="A8576" s="25" t="s">
        <v>3240</v>
      </c>
      <c r="B8576" s="25" t="s">
        <v>76</v>
      </c>
      <c r="C8576" s="25" t="s">
        <v>9107</v>
      </c>
      <c r="E8576" s="25" t="s">
        <v>57</v>
      </c>
    </row>
    <row r="8577" customFormat="false" ht="15" hidden="false" customHeight="false" outlineLevel="0" collapsed="false">
      <c r="A8577" s="25" t="s">
        <v>3241</v>
      </c>
      <c r="B8577" s="25" t="s">
        <v>76</v>
      </c>
      <c r="C8577" s="25" t="s">
        <v>9107</v>
      </c>
      <c r="E8577" s="25" t="s">
        <v>57</v>
      </c>
    </row>
    <row r="8578" customFormat="false" ht="15" hidden="false" customHeight="false" outlineLevel="0" collapsed="false">
      <c r="A8578" s="25" t="s">
        <v>3242</v>
      </c>
      <c r="B8578" s="25" t="s">
        <v>76</v>
      </c>
      <c r="C8578" s="25" t="s">
        <v>9107</v>
      </c>
      <c r="E8578" s="25" t="s">
        <v>57</v>
      </c>
    </row>
    <row r="8579" customFormat="false" ht="15" hidden="false" customHeight="false" outlineLevel="0" collapsed="false">
      <c r="A8579" s="25" t="s">
        <v>3243</v>
      </c>
      <c r="B8579" s="25" t="s">
        <v>76</v>
      </c>
      <c r="C8579" s="25" t="s">
        <v>9107</v>
      </c>
      <c r="E8579" s="25" t="s">
        <v>57</v>
      </c>
    </row>
    <row r="8580" customFormat="false" ht="15" hidden="false" customHeight="false" outlineLevel="0" collapsed="false">
      <c r="A8580" s="25" t="s">
        <v>3244</v>
      </c>
      <c r="B8580" s="25" t="s">
        <v>76</v>
      </c>
      <c r="C8580" s="25" t="s">
        <v>9107</v>
      </c>
      <c r="E8580" s="25" t="s">
        <v>57</v>
      </c>
    </row>
    <row r="8581" customFormat="false" ht="15" hidden="false" customHeight="false" outlineLevel="0" collapsed="false">
      <c r="A8581" s="25" t="s">
        <v>3245</v>
      </c>
      <c r="B8581" s="25" t="s">
        <v>76</v>
      </c>
      <c r="C8581" s="25" t="s">
        <v>9107</v>
      </c>
      <c r="E8581" s="25" t="s">
        <v>57</v>
      </c>
    </row>
    <row r="8582" customFormat="false" ht="15" hidden="false" customHeight="false" outlineLevel="0" collapsed="false">
      <c r="A8582" s="25" t="s">
        <v>3246</v>
      </c>
      <c r="B8582" s="25" t="s">
        <v>76</v>
      </c>
      <c r="C8582" s="25" t="s">
        <v>148</v>
      </c>
      <c r="D8582" s="25" t="s">
        <v>1789</v>
      </c>
      <c r="E8582" s="25" t="s">
        <v>57</v>
      </c>
    </row>
    <row r="8583" customFormat="false" ht="15" hidden="false" customHeight="false" outlineLevel="0" collapsed="false">
      <c r="A8583" s="25" t="s">
        <v>3247</v>
      </c>
      <c r="B8583" s="25" t="s">
        <v>76</v>
      </c>
      <c r="C8583" s="25" t="s">
        <v>148</v>
      </c>
      <c r="D8583" s="25" t="s">
        <v>1156</v>
      </c>
      <c r="E8583" s="25" t="s">
        <v>57</v>
      </c>
    </row>
    <row r="8584" customFormat="false" ht="15" hidden="false" customHeight="false" outlineLevel="0" collapsed="false">
      <c r="A8584" s="25" t="s">
        <v>3248</v>
      </c>
      <c r="B8584" s="25" t="s">
        <v>76</v>
      </c>
      <c r="C8584" s="25" t="s">
        <v>148</v>
      </c>
      <c r="E8584" s="25" t="s">
        <v>57</v>
      </c>
    </row>
    <row r="8585" customFormat="false" ht="15" hidden="false" customHeight="false" outlineLevel="0" collapsed="false">
      <c r="A8585" s="25" t="s">
        <v>3249</v>
      </c>
      <c r="B8585" s="25" t="s">
        <v>76</v>
      </c>
      <c r="C8585" s="25" t="s">
        <v>148</v>
      </c>
      <c r="E8585" s="25" t="s">
        <v>57</v>
      </c>
    </row>
    <row r="8586" customFormat="false" ht="15" hidden="false" customHeight="false" outlineLevel="0" collapsed="false">
      <c r="A8586" s="25" t="s">
        <v>3250</v>
      </c>
      <c r="B8586" s="25" t="s">
        <v>76</v>
      </c>
      <c r="C8586" s="25" t="s">
        <v>148</v>
      </c>
      <c r="E8586" s="25" t="s">
        <v>57</v>
      </c>
    </row>
    <row r="8587" customFormat="false" ht="15" hidden="false" customHeight="false" outlineLevel="0" collapsed="false">
      <c r="A8587" s="25" t="s">
        <v>3251</v>
      </c>
      <c r="B8587" s="25" t="s">
        <v>76</v>
      </c>
      <c r="C8587" s="25" t="s">
        <v>148</v>
      </c>
      <c r="E8587" s="25" t="s">
        <v>57</v>
      </c>
    </row>
    <row r="8588" customFormat="false" ht="15" hidden="false" customHeight="false" outlineLevel="0" collapsed="false">
      <c r="A8588" s="25" t="s">
        <v>3252</v>
      </c>
      <c r="B8588" s="25" t="s">
        <v>76</v>
      </c>
      <c r="C8588" s="25" t="s">
        <v>160</v>
      </c>
      <c r="E8588" s="25" t="s">
        <v>57</v>
      </c>
    </row>
    <row r="8589" customFormat="false" ht="15" hidden="false" customHeight="false" outlineLevel="0" collapsed="false">
      <c r="A8589" s="25" t="s">
        <v>1155</v>
      </c>
      <c r="B8589" s="25" t="s">
        <v>72</v>
      </c>
      <c r="C8589" s="25" t="s">
        <v>186</v>
      </c>
      <c r="D8589" s="25" t="s">
        <v>1156</v>
      </c>
      <c r="E8589" s="25" t="s">
        <v>57</v>
      </c>
    </row>
    <row r="8590" customFormat="false" ht="15" hidden="false" customHeight="false" outlineLevel="0" collapsed="false">
      <c r="A8590" s="25" t="s">
        <v>1157</v>
      </c>
      <c r="B8590" s="25" t="s">
        <v>72</v>
      </c>
      <c r="C8590" s="25" t="s">
        <v>186</v>
      </c>
      <c r="D8590" s="25" t="s">
        <v>1158</v>
      </c>
      <c r="E8590" s="25" t="s">
        <v>57</v>
      </c>
    </row>
    <row r="8591" customFormat="false" ht="15" hidden="false" customHeight="false" outlineLevel="0" collapsed="false">
      <c r="A8591" s="25" t="s">
        <v>1159</v>
      </c>
      <c r="B8591" s="25" t="s">
        <v>72</v>
      </c>
      <c r="C8591" s="25" t="s">
        <v>186</v>
      </c>
      <c r="D8591" s="25" t="s">
        <v>158</v>
      </c>
      <c r="E8591" s="25" t="s">
        <v>57</v>
      </c>
    </row>
    <row r="8592" customFormat="false" ht="15" hidden="false" customHeight="false" outlineLevel="0" collapsed="false">
      <c r="A8592" s="25" t="s">
        <v>1160</v>
      </c>
      <c r="B8592" s="25" t="s">
        <v>72</v>
      </c>
      <c r="C8592" s="25" t="s">
        <v>186</v>
      </c>
      <c r="E8592" s="25" t="s">
        <v>57</v>
      </c>
    </row>
    <row r="8593" customFormat="false" ht="15" hidden="false" customHeight="false" outlineLevel="0" collapsed="false">
      <c r="A8593" s="25" t="s">
        <v>1161</v>
      </c>
      <c r="B8593" s="25" t="s">
        <v>72</v>
      </c>
      <c r="C8593" s="25" t="s">
        <v>186</v>
      </c>
      <c r="E8593" s="25" t="s">
        <v>57</v>
      </c>
    </row>
    <row r="8594" customFormat="false" ht="15" hidden="false" customHeight="false" outlineLevel="0" collapsed="false">
      <c r="A8594" s="25" t="s">
        <v>1162</v>
      </c>
      <c r="B8594" s="25" t="s">
        <v>72</v>
      </c>
      <c r="C8594" s="25" t="s">
        <v>186</v>
      </c>
      <c r="E8594" s="25" t="s">
        <v>57</v>
      </c>
    </row>
    <row r="8595" customFormat="false" ht="15" hidden="false" customHeight="false" outlineLevel="0" collapsed="false">
      <c r="A8595" s="25" t="s">
        <v>1163</v>
      </c>
      <c r="B8595" s="25" t="s">
        <v>72</v>
      </c>
      <c r="C8595" s="25" t="s">
        <v>186</v>
      </c>
      <c r="E8595" s="25" t="s">
        <v>57</v>
      </c>
    </row>
    <row r="8596" customFormat="false" ht="15" hidden="false" customHeight="false" outlineLevel="0" collapsed="false">
      <c r="A8596" s="25" t="s">
        <v>1164</v>
      </c>
      <c r="B8596" s="25" t="s">
        <v>72</v>
      </c>
      <c r="C8596" s="25" t="s">
        <v>186</v>
      </c>
      <c r="E8596" s="25" t="s">
        <v>57</v>
      </c>
    </row>
    <row r="8597" customFormat="false" ht="15" hidden="false" customHeight="false" outlineLevel="0" collapsed="false">
      <c r="A8597" s="25" t="s">
        <v>1165</v>
      </c>
      <c r="B8597" s="25" t="s">
        <v>72</v>
      </c>
      <c r="C8597" s="25" t="s">
        <v>186</v>
      </c>
      <c r="E8597" s="25" t="s">
        <v>57</v>
      </c>
    </row>
    <row r="8598" customFormat="false" ht="15" hidden="false" customHeight="false" outlineLevel="0" collapsed="false">
      <c r="A8598" s="25" t="s">
        <v>1166</v>
      </c>
      <c r="B8598" s="25" t="s">
        <v>72</v>
      </c>
      <c r="C8598" s="25" t="s">
        <v>186</v>
      </c>
      <c r="E8598" s="25" t="s">
        <v>57</v>
      </c>
    </row>
    <row r="8599" customFormat="false" ht="15" hidden="false" customHeight="false" outlineLevel="0" collapsed="false">
      <c r="A8599" s="25" t="s">
        <v>1167</v>
      </c>
      <c r="B8599" s="25" t="s">
        <v>72</v>
      </c>
      <c r="C8599" s="25" t="s">
        <v>186</v>
      </c>
      <c r="E8599" s="25" t="s">
        <v>57</v>
      </c>
    </row>
    <row r="8600" customFormat="false" ht="15" hidden="false" customHeight="false" outlineLevel="0" collapsed="false">
      <c r="A8600" s="25" t="s">
        <v>1168</v>
      </c>
      <c r="B8600" s="25" t="s">
        <v>72</v>
      </c>
      <c r="C8600" s="25" t="s">
        <v>186</v>
      </c>
      <c r="E8600" s="25" t="s">
        <v>57</v>
      </c>
    </row>
    <row r="8601" customFormat="false" ht="15" hidden="false" customHeight="false" outlineLevel="0" collapsed="false">
      <c r="A8601" s="25" t="s">
        <v>1169</v>
      </c>
      <c r="B8601" s="25" t="s">
        <v>72</v>
      </c>
      <c r="C8601" s="25" t="s">
        <v>186</v>
      </c>
      <c r="E8601" s="25" t="s">
        <v>57</v>
      </c>
    </row>
    <row r="8602" customFormat="false" ht="15" hidden="false" customHeight="false" outlineLevel="0" collapsed="false">
      <c r="A8602" s="25" t="s">
        <v>1170</v>
      </c>
      <c r="B8602" s="25" t="s">
        <v>72</v>
      </c>
      <c r="C8602" s="25" t="s">
        <v>186</v>
      </c>
      <c r="E8602" s="25" t="s">
        <v>57</v>
      </c>
    </row>
    <row r="8603" customFormat="false" ht="15" hidden="false" customHeight="false" outlineLevel="0" collapsed="false">
      <c r="A8603" s="25" t="s">
        <v>1171</v>
      </c>
      <c r="B8603" s="25" t="s">
        <v>72</v>
      </c>
      <c r="C8603" s="25" t="s">
        <v>170</v>
      </c>
      <c r="D8603" s="25" t="s">
        <v>449</v>
      </c>
      <c r="E8603" s="25" t="s">
        <v>57</v>
      </c>
    </row>
    <row r="8604" customFormat="false" ht="15" hidden="false" customHeight="false" outlineLevel="0" collapsed="false">
      <c r="A8604" s="25" t="s">
        <v>1172</v>
      </c>
      <c r="B8604" s="25" t="s">
        <v>72</v>
      </c>
      <c r="C8604" s="25" t="s">
        <v>170</v>
      </c>
      <c r="E8604" s="25" t="s">
        <v>57</v>
      </c>
    </row>
    <row r="8605" customFormat="false" ht="15" hidden="false" customHeight="false" outlineLevel="0" collapsed="false">
      <c r="A8605" s="25" t="s">
        <v>1173</v>
      </c>
      <c r="B8605" s="25" t="s">
        <v>72</v>
      </c>
      <c r="C8605" s="25" t="s">
        <v>170</v>
      </c>
      <c r="E8605" s="25" t="s">
        <v>57</v>
      </c>
    </row>
    <row r="8606" customFormat="false" ht="15" hidden="false" customHeight="false" outlineLevel="0" collapsed="false">
      <c r="A8606" s="25" t="s">
        <v>1174</v>
      </c>
      <c r="B8606" s="25" t="s">
        <v>72</v>
      </c>
      <c r="C8606" s="25" t="s">
        <v>170</v>
      </c>
      <c r="E8606" s="25" t="s">
        <v>57</v>
      </c>
    </row>
    <row r="8607" customFormat="false" ht="15" hidden="false" customHeight="false" outlineLevel="0" collapsed="false">
      <c r="A8607" s="25" t="s">
        <v>1175</v>
      </c>
      <c r="B8607" s="25" t="s">
        <v>72</v>
      </c>
      <c r="C8607" s="25" t="s">
        <v>170</v>
      </c>
      <c r="E8607" s="25" t="s">
        <v>57</v>
      </c>
    </row>
    <row r="8608" customFormat="false" ht="15" hidden="false" customHeight="false" outlineLevel="0" collapsed="false">
      <c r="A8608" s="25" t="s">
        <v>1176</v>
      </c>
      <c r="B8608" s="25" t="s">
        <v>72</v>
      </c>
      <c r="C8608" s="25" t="s">
        <v>170</v>
      </c>
      <c r="E8608" s="25" t="s">
        <v>57</v>
      </c>
    </row>
    <row r="8609" customFormat="false" ht="15" hidden="false" customHeight="false" outlineLevel="0" collapsed="false">
      <c r="A8609" s="25" t="s">
        <v>1177</v>
      </c>
      <c r="B8609" s="25" t="s">
        <v>72</v>
      </c>
      <c r="C8609" s="25" t="s">
        <v>178</v>
      </c>
      <c r="E8609" s="25" t="s">
        <v>57</v>
      </c>
    </row>
    <row r="8610" customFormat="false" ht="15" hidden="false" customHeight="false" outlineLevel="0" collapsed="false">
      <c r="A8610" s="25" t="s">
        <v>1178</v>
      </c>
      <c r="B8610" s="25" t="s">
        <v>72</v>
      </c>
      <c r="C8610" s="25" t="s">
        <v>148</v>
      </c>
      <c r="D8610" s="25" t="s">
        <v>663</v>
      </c>
      <c r="E8610" s="25" t="s">
        <v>57</v>
      </c>
    </row>
    <row r="8611" customFormat="false" ht="15" hidden="false" customHeight="false" outlineLevel="0" collapsed="false">
      <c r="A8611" s="25" t="s">
        <v>1179</v>
      </c>
      <c r="B8611" s="25" t="s">
        <v>72</v>
      </c>
      <c r="C8611" s="25" t="s">
        <v>148</v>
      </c>
      <c r="D8611" s="25" t="s">
        <v>191</v>
      </c>
      <c r="E8611" s="25" t="s">
        <v>57</v>
      </c>
    </row>
    <row r="8612" customFormat="false" ht="15" hidden="false" customHeight="false" outlineLevel="0" collapsed="false">
      <c r="A8612" s="25" t="s">
        <v>1180</v>
      </c>
      <c r="B8612" s="25" t="s">
        <v>72</v>
      </c>
      <c r="C8612" s="25" t="s">
        <v>148</v>
      </c>
      <c r="E8612" s="25" t="s">
        <v>57</v>
      </c>
    </row>
    <row r="8613" customFormat="false" ht="15" hidden="false" customHeight="false" outlineLevel="0" collapsed="false">
      <c r="A8613" s="25" t="s">
        <v>1181</v>
      </c>
      <c r="B8613" s="25" t="s">
        <v>72</v>
      </c>
      <c r="C8613" s="25" t="s">
        <v>148</v>
      </c>
      <c r="E8613" s="25" t="s">
        <v>57</v>
      </c>
    </row>
    <row r="8614" customFormat="false" ht="15" hidden="false" customHeight="false" outlineLevel="0" collapsed="false">
      <c r="A8614" s="25" t="s">
        <v>1182</v>
      </c>
      <c r="B8614" s="25" t="s">
        <v>72</v>
      </c>
      <c r="C8614" s="25" t="s">
        <v>148</v>
      </c>
      <c r="E8614" s="25" t="s">
        <v>57</v>
      </c>
    </row>
    <row r="8615" customFormat="false" ht="15" hidden="false" customHeight="false" outlineLevel="0" collapsed="false">
      <c r="A8615" s="25" t="s">
        <v>1183</v>
      </c>
      <c r="B8615" s="25" t="s">
        <v>72</v>
      </c>
      <c r="C8615" s="25" t="s">
        <v>148</v>
      </c>
      <c r="E8615" s="25" t="s">
        <v>57</v>
      </c>
    </row>
    <row r="8616" customFormat="false" ht="15" hidden="false" customHeight="false" outlineLevel="0" collapsed="false">
      <c r="A8616" s="25" t="s">
        <v>1184</v>
      </c>
      <c r="B8616" s="25" t="s">
        <v>72</v>
      </c>
      <c r="C8616" s="25" t="s">
        <v>148</v>
      </c>
      <c r="E8616" s="25" t="s">
        <v>57</v>
      </c>
    </row>
    <row r="8617" customFormat="false" ht="15" hidden="false" customHeight="false" outlineLevel="0" collapsed="false">
      <c r="A8617" s="25" t="s">
        <v>1185</v>
      </c>
      <c r="B8617" s="25" t="s">
        <v>72</v>
      </c>
      <c r="C8617" s="25" t="s">
        <v>148</v>
      </c>
      <c r="E8617" s="25" t="s">
        <v>57</v>
      </c>
    </row>
    <row r="8618" customFormat="false" ht="15" hidden="false" customHeight="false" outlineLevel="0" collapsed="false">
      <c r="A8618" s="25" t="s">
        <v>1186</v>
      </c>
      <c r="B8618" s="25" t="s">
        <v>72</v>
      </c>
      <c r="C8618" s="25" t="s">
        <v>160</v>
      </c>
      <c r="D8618" s="25" t="s">
        <v>1187</v>
      </c>
      <c r="E8618" s="25" t="s">
        <v>57</v>
      </c>
    </row>
    <row r="8619" customFormat="false" ht="15" hidden="false" customHeight="false" outlineLevel="0" collapsed="false">
      <c r="A8619" s="25" t="s">
        <v>1188</v>
      </c>
      <c r="B8619" s="25" t="s">
        <v>72</v>
      </c>
      <c r="C8619" s="25" t="s">
        <v>160</v>
      </c>
      <c r="D8619" s="25" t="s">
        <v>1189</v>
      </c>
      <c r="E8619" s="25" t="s">
        <v>57</v>
      </c>
    </row>
    <row r="8620" customFormat="false" ht="15" hidden="false" customHeight="false" outlineLevel="0" collapsed="false">
      <c r="A8620" s="25" t="s">
        <v>1190</v>
      </c>
      <c r="B8620" s="25" t="s">
        <v>72</v>
      </c>
      <c r="C8620" s="25" t="s">
        <v>160</v>
      </c>
      <c r="D8620" s="25" t="s">
        <v>245</v>
      </c>
      <c r="E8620" s="25" t="s">
        <v>57</v>
      </c>
    </row>
    <row r="8621" customFormat="false" ht="15" hidden="false" customHeight="false" outlineLevel="0" collapsed="false">
      <c r="A8621" s="25" t="s">
        <v>1191</v>
      </c>
      <c r="B8621" s="25" t="s">
        <v>72</v>
      </c>
      <c r="C8621" s="25" t="s">
        <v>160</v>
      </c>
      <c r="E8621" s="25" t="s">
        <v>57</v>
      </c>
    </row>
    <row r="8622" customFormat="false" ht="15" hidden="false" customHeight="false" outlineLevel="0" collapsed="false">
      <c r="A8622" s="25" t="s">
        <v>1192</v>
      </c>
      <c r="B8622" s="25" t="s">
        <v>72</v>
      </c>
      <c r="C8622" s="25" t="s">
        <v>160</v>
      </c>
      <c r="E8622" s="25" t="s">
        <v>57</v>
      </c>
    </row>
    <row r="8623" customFormat="false" ht="15" hidden="false" customHeight="false" outlineLevel="0" collapsed="false">
      <c r="A8623" s="25" t="s">
        <v>1193</v>
      </c>
      <c r="B8623" s="25" t="s">
        <v>72</v>
      </c>
      <c r="C8623" s="25" t="s">
        <v>160</v>
      </c>
      <c r="E8623" s="25" t="s">
        <v>57</v>
      </c>
    </row>
    <row r="8624" customFormat="false" ht="15" hidden="false" customHeight="false" outlineLevel="0" collapsed="false">
      <c r="A8624" s="25" t="s">
        <v>1194</v>
      </c>
      <c r="B8624" s="25" t="s">
        <v>72</v>
      </c>
      <c r="C8624" s="25" t="s">
        <v>160</v>
      </c>
      <c r="E8624" s="25" t="s">
        <v>57</v>
      </c>
    </row>
    <row r="8625" customFormat="false" ht="15" hidden="false" customHeight="false" outlineLevel="0" collapsed="false">
      <c r="A8625" s="25" t="s">
        <v>1195</v>
      </c>
      <c r="B8625" s="25" t="s">
        <v>72</v>
      </c>
      <c r="C8625" s="25" t="s">
        <v>160</v>
      </c>
      <c r="E8625" s="25" t="s">
        <v>57</v>
      </c>
    </row>
    <row r="8626" customFormat="false" ht="15" hidden="false" customHeight="false" outlineLevel="0" collapsed="false">
      <c r="A8626" s="25" t="s">
        <v>1196</v>
      </c>
      <c r="B8626" s="25" t="s">
        <v>72</v>
      </c>
      <c r="C8626" s="25" t="s">
        <v>160</v>
      </c>
      <c r="E8626" s="25" t="s">
        <v>57</v>
      </c>
    </row>
    <row r="8627" customFormat="false" ht="15" hidden="false" customHeight="false" outlineLevel="0" collapsed="false">
      <c r="A8627" s="25" t="s">
        <v>1197</v>
      </c>
      <c r="B8627" s="25" t="s">
        <v>72</v>
      </c>
      <c r="C8627" s="25" t="s">
        <v>160</v>
      </c>
      <c r="E8627" s="25" t="s">
        <v>57</v>
      </c>
    </row>
    <row r="8628" customFormat="false" ht="15" hidden="false" customHeight="false" outlineLevel="0" collapsed="false">
      <c r="A8628" s="25" t="s">
        <v>1198</v>
      </c>
      <c r="B8628" s="25" t="s">
        <v>72</v>
      </c>
      <c r="C8628" s="25" t="s">
        <v>160</v>
      </c>
      <c r="E8628" s="25" t="s">
        <v>57</v>
      </c>
    </row>
    <row r="8629" customFormat="false" ht="15" hidden="false" customHeight="false" outlineLevel="0" collapsed="false">
      <c r="A8629" s="25" t="s">
        <v>3482</v>
      </c>
      <c r="B8629" s="25" t="s">
        <v>77</v>
      </c>
      <c r="C8629" s="25" t="s">
        <v>186</v>
      </c>
      <c r="D8629" s="25" t="s">
        <v>2863</v>
      </c>
      <c r="E8629" s="25" t="s">
        <v>57</v>
      </c>
    </row>
    <row r="8630" customFormat="false" ht="15" hidden="false" customHeight="false" outlineLevel="0" collapsed="false">
      <c r="A8630" s="25" t="s">
        <v>3483</v>
      </c>
      <c r="B8630" s="25" t="s">
        <v>77</v>
      </c>
      <c r="C8630" s="25" t="s">
        <v>186</v>
      </c>
      <c r="D8630" s="25" t="s">
        <v>176</v>
      </c>
      <c r="E8630" s="25" t="s">
        <v>57</v>
      </c>
    </row>
    <row r="8631" customFormat="false" ht="15" hidden="false" customHeight="false" outlineLevel="0" collapsed="false">
      <c r="A8631" s="25" t="s">
        <v>3484</v>
      </c>
      <c r="B8631" s="25" t="s">
        <v>77</v>
      </c>
      <c r="C8631" s="25" t="s">
        <v>186</v>
      </c>
      <c r="D8631" s="25" t="s">
        <v>1653</v>
      </c>
      <c r="E8631" s="25" t="s">
        <v>57</v>
      </c>
    </row>
    <row r="8632" customFormat="false" ht="15" hidden="false" customHeight="false" outlineLevel="0" collapsed="false">
      <c r="A8632" s="25" t="s">
        <v>3485</v>
      </c>
      <c r="B8632" s="25" t="s">
        <v>77</v>
      </c>
      <c r="C8632" s="25" t="s">
        <v>186</v>
      </c>
      <c r="E8632" s="25" t="s">
        <v>57</v>
      </c>
    </row>
    <row r="8633" customFormat="false" ht="15" hidden="false" customHeight="false" outlineLevel="0" collapsed="false">
      <c r="A8633" s="25" t="s">
        <v>3486</v>
      </c>
      <c r="B8633" s="25" t="s">
        <v>77</v>
      </c>
      <c r="C8633" s="25" t="s">
        <v>186</v>
      </c>
      <c r="E8633" s="25" t="s">
        <v>57</v>
      </c>
    </row>
    <row r="8634" customFormat="false" ht="15" hidden="false" customHeight="false" outlineLevel="0" collapsed="false">
      <c r="A8634" s="25" t="s">
        <v>3487</v>
      </c>
      <c r="B8634" s="25" t="s">
        <v>77</v>
      </c>
      <c r="C8634" s="25" t="s">
        <v>186</v>
      </c>
      <c r="E8634" s="25" t="s">
        <v>57</v>
      </c>
    </row>
    <row r="8635" customFormat="false" ht="15" hidden="false" customHeight="false" outlineLevel="0" collapsed="false">
      <c r="A8635" s="25" t="s">
        <v>3488</v>
      </c>
      <c r="B8635" s="25" t="s">
        <v>77</v>
      </c>
      <c r="C8635" s="25" t="s">
        <v>186</v>
      </c>
      <c r="E8635" s="25" t="s">
        <v>57</v>
      </c>
    </row>
    <row r="8636" customFormat="false" ht="15" hidden="false" customHeight="false" outlineLevel="0" collapsed="false">
      <c r="A8636" s="25" t="s">
        <v>3489</v>
      </c>
      <c r="B8636" s="25" t="s">
        <v>77</v>
      </c>
      <c r="C8636" s="25" t="s">
        <v>186</v>
      </c>
      <c r="E8636" s="25" t="s">
        <v>57</v>
      </c>
    </row>
    <row r="8637" customFormat="false" ht="15" hidden="false" customHeight="false" outlineLevel="0" collapsed="false">
      <c r="A8637" s="25" t="s">
        <v>3490</v>
      </c>
      <c r="B8637" s="25" t="s">
        <v>77</v>
      </c>
      <c r="C8637" s="25" t="s">
        <v>186</v>
      </c>
      <c r="E8637" s="25" t="s">
        <v>57</v>
      </c>
    </row>
    <row r="8638" customFormat="false" ht="15" hidden="false" customHeight="false" outlineLevel="0" collapsed="false">
      <c r="A8638" s="25" t="s">
        <v>3491</v>
      </c>
      <c r="B8638" s="25" t="s">
        <v>77</v>
      </c>
      <c r="C8638" s="25" t="s">
        <v>170</v>
      </c>
      <c r="D8638" s="25" t="s">
        <v>661</v>
      </c>
      <c r="E8638" s="25" t="s">
        <v>57</v>
      </c>
    </row>
    <row r="8639" customFormat="false" ht="15" hidden="false" customHeight="false" outlineLevel="0" collapsed="false">
      <c r="A8639" s="25" t="s">
        <v>3492</v>
      </c>
      <c r="B8639" s="25" t="s">
        <v>77</v>
      </c>
      <c r="C8639" s="25" t="s">
        <v>170</v>
      </c>
      <c r="D8639" s="25" t="s">
        <v>452</v>
      </c>
      <c r="E8639" s="25" t="s">
        <v>57</v>
      </c>
    </row>
    <row r="8640" customFormat="false" ht="15" hidden="false" customHeight="false" outlineLevel="0" collapsed="false">
      <c r="A8640" s="25" t="s">
        <v>3493</v>
      </c>
      <c r="B8640" s="25" t="s">
        <v>77</v>
      </c>
      <c r="C8640" s="25" t="s">
        <v>170</v>
      </c>
      <c r="D8640" s="25" t="s">
        <v>639</v>
      </c>
      <c r="E8640" s="25" t="s">
        <v>57</v>
      </c>
    </row>
    <row r="8641" customFormat="false" ht="15" hidden="false" customHeight="false" outlineLevel="0" collapsed="false">
      <c r="A8641" s="25" t="s">
        <v>3494</v>
      </c>
      <c r="B8641" s="25" t="s">
        <v>77</v>
      </c>
      <c r="C8641" s="25" t="s">
        <v>170</v>
      </c>
      <c r="D8641" s="25" t="s">
        <v>421</v>
      </c>
      <c r="E8641" s="25" t="s">
        <v>57</v>
      </c>
    </row>
    <row r="8642" customFormat="false" ht="15" hidden="false" customHeight="false" outlineLevel="0" collapsed="false">
      <c r="A8642" s="25" t="s">
        <v>3495</v>
      </c>
      <c r="B8642" s="25" t="s">
        <v>77</v>
      </c>
      <c r="C8642" s="25" t="s">
        <v>170</v>
      </c>
      <c r="D8642" s="25" t="s">
        <v>251</v>
      </c>
      <c r="E8642" s="25" t="s">
        <v>57</v>
      </c>
    </row>
    <row r="8643" customFormat="false" ht="15" hidden="false" customHeight="false" outlineLevel="0" collapsed="false">
      <c r="A8643" s="25" t="s">
        <v>3496</v>
      </c>
      <c r="B8643" s="25" t="s">
        <v>77</v>
      </c>
      <c r="C8643" s="25" t="s">
        <v>170</v>
      </c>
      <c r="D8643" s="25" t="s">
        <v>257</v>
      </c>
      <c r="E8643" s="25" t="s">
        <v>57</v>
      </c>
    </row>
    <row r="8644" customFormat="false" ht="15" hidden="false" customHeight="false" outlineLevel="0" collapsed="false">
      <c r="A8644" s="25" t="s">
        <v>3497</v>
      </c>
      <c r="B8644" s="25" t="s">
        <v>77</v>
      </c>
      <c r="C8644" s="25" t="s">
        <v>170</v>
      </c>
      <c r="E8644" s="25" t="s">
        <v>57</v>
      </c>
    </row>
    <row r="8645" customFormat="false" ht="15" hidden="false" customHeight="false" outlineLevel="0" collapsed="false">
      <c r="A8645" s="25" t="s">
        <v>3498</v>
      </c>
      <c r="B8645" s="25" t="s">
        <v>77</v>
      </c>
      <c r="C8645" s="25" t="s">
        <v>170</v>
      </c>
      <c r="E8645" s="25" t="s">
        <v>57</v>
      </c>
    </row>
    <row r="8646" customFormat="false" ht="15" hidden="false" customHeight="false" outlineLevel="0" collapsed="false">
      <c r="A8646" s="25" t="s">
        <v>3499</v>
      </c>
      <c r="B8646" s="25" t="s">
        <v>77</v>
      </c>
      <c r="C8646" s="25" t="s">
        <v>170</v>
      </c>
      <c r="E8646" s="25" t="s">
        <v>57</v>
      </c>
    </row>
    <row r="8647" customFormat="false" ht="15" hidden="false" customHeight="false" outlineLevel="0" collapsed="false">
      <c r="A8647" s="25" t="s">
        <v>3500</v>
      </c>
      <c r="B8647" s="25" t="s">
        <v>77</v>
      </c>
      <c r="C8647" s="25" t="s">
        <v>170</v>
      </c>
      <c r="E8647" s="25" t="s">
        <v>57</v>
      </c>
    </row>
    <row r="8648" customFormat="false" ht="15" hidden="false" customHeight="false" outlineLevel="0" collapsed="false">
      <c r="A8648" s="25" t="s">
        <v>3501</v>
      </c>
      <c r="B8648" s="25" t="s">
        <v>77</v>
      </c>
      <c r="C8648" s="25" t="s">
        <v>170</v>
      </c>
      <c r="E8648" s="25" t="s">
        <v>57</v>
      </c>
    </row>
    <row r="8649" customFormat="false" ht="15" hidden="false" customHeight="false" outlineLevel="0" collapsed="false">
      <c r="A8649" s="25" t="s">
        <v>3502</v>
      </c>
      <c r="B8649" s="25" t="s">
        <v>77</v>
      </c>
      <c r="C8649" s="25" t="s">
        <v>170</v>
      </c>
      <c r="E8649" s="25" t="s">
        <v>57</v>
      </c>
    </row>
    <row r="8650" customFormat="false" ht="15" hidden="false" customHeight="false" outlineLevel="0" collapsed="false">
      <c r="A8650" s="25" t="s">
        <v>3503</v>
      </c>
      <c r="B8650" s="25" t="s">
        <v>77</v>
      </c>
      <c r="C8650" s="25" t="s">
        <v>170</v>
      </c>
      <c r="E8650" s="25" t="s">
        <v>57</v>
      </c>
    </row>
    <row r="8651" customFormat="false" ht="15" hidden="false" customHeight="false" outlineLevel="0" collapsed="false">
      <c r="A8651" s="25" t="s">
        <v>3504</v>
      </c>
      <c r="B8651" s="25" t="s">
        <v>77</v>
      </c>
      <c r="C8651" s="25" t="s">
        <v>170</v>
      </c>
      <c r="E8651" s="25" t="s">
        <v>57</v>
      </c>
    </row>
    <row r="8652" customFormat="false" ht="15" hidden="false" customHeight="false" outlineLevel="0" collapsed="false">
      <c r="A8652" s="25" t="s">
        <v>3505</v>
      </c>
      <c r="B8652" s="25" t="s">
        <v>77</v>
      </c>
      <c r="C8652" s="25" t="s">
        <v>178</v>
      </c>
      <c r="E8652" s="25" t="s">
        <v>57</v>
      </c>
    </row>
    <row r="8653" customFormat="false" ht="15" hidden="false" customHeight="false" outlineLevel="0" collapsed="false">
      <c r="A8653" s="25" t="s">
        <v>3506</v>
      </c>
      <c r="B8653" s="25" t="s">
        <v>77</v>
      </c>
      <c r="C8653" s="25" t="s">
        <v>178</v>
      </c>
      <c r="E8653" s="25" t="s">
        <v>57</v>
      </c>
    </row>
    <row r="8654" customFormat="false" ht="15" hidden="false" customHeight="false" outlineLevel="0" collapsed="false">
      <c r="A8654" s="25" t="s">
        <v>3507</v>
      </c>
      <c r="B8654" s="25" t="s">
        <v>77</v>
      </c>
      <c r="C8654" s="25" t="s">
        <v>178</v>
      </c>
      <c r="E8654" s="25" t="s">
        <v>57</v>
      </c>
    </row>
    <row r="8655" customFormat="false" ht="15" hidden="false" customHeight="false" outlineLevel="0" collapsed="false">
      <c r="A8655" s="25" t="s">
        <v>3508</v>
      </c>
      <c r="B8655" s="25" t="s">
        <v>77</v>
      </c>
      <c r="C8655" s="25" t="s">
        <v>178</v>
      </c>
      <c r="E8655" s="25" t="s">
        <v>57</v>
      </c>
    </row>
    <row r="8656" customFormat="false" ht="15" hidden="false" customHeight="false" outlineLevel="0" collapsed="false">
      <c r="A8656" s="25" t="s">
        <v>3509</v>
      </c>
      <c r="B8656" s="25" t="s">
        <v>77</v>
      </c>
      <c r="C8656" s="25" t="s">
        <v>178</v>
      </c>
      <c r="E8656" s="25" t="s">
        <v>57</v>
      </c>
    </row>
    <row r="8657" customFormat="false" ht="15" hidden="false" customHeight="false" outlineLevel="0" collapsed="false">
      <c r="A8657" s="25" t="s">
        <v>3510</v>
      </c>
      <c r="B8657" s="25" t="s">
        <v>77</v>
      </c>
      <c r="C8657" s="25" t="s">
        <v>9107</v>
      </c>
      <c r="D8657" s="25" t="s">
        <v>3511</v>
      </c>
      <c r="E8657" s="25" t="s">
        <v>57</v>
      </c>
    </row>
    <row r="8658" customFormat="false" ht="15" hidden="false" customHeight="false" outlineLevel="0" collapsed="false">
      <c r="A8658" s="25" t="s">
        <v>3512</v>
      </c>
      <c r="B8658" s="25" t="s">
        <v>77</v>
      </c>
      <c r="C8658" s="25" t="s">
        <v>9107</v>
      </c>
      <c r="D8658" s="25" t="s">
        <v>215</v>
      </c>
      <c r="E8658" s="25" t="s">
        <v>57</v>
      </c>
    </row>
    <row r="8659" customFormat="false" ht="15" hidden="false" customHeight="false" outlineLevel="0" collapsed="false">
      <c r="A8659" s="25" t="s">
        <v>3513</v>
      </c>
      <c r="B8659" s="25" t="s">
        <v>77</v>
      </c>
      <c r="C8659" s="25" t="s">
        <v>9107</v>
      </c>
      <c r="D8659" s="25" t="s">
        <v>207</v>
      </c>
      <c r="E8659" s="25" t="s">
        <v>57</v>
      </c>
    </row>
    <row r="8660" customFormat="false" ht="15" hidden="false" customHeight="false" outlineLevel="0" collapsed="false">
      <c r="A8660" s="25" t="s">
        <v>3514</v>
      </c>
      <c r="B8660" s="25" t="s">
        <v>77</v>
      </c>
      <c r="C8660" s="25" t="s">
        <v>9107</v>
      </c>
      <c r="D8660" s="25" t="s">
        <v>478</v>
      </c>
      <c r="E8660" s="25" t="s">
        <v>57</v>
      </c>
    </row>
    <row r="8661" customFormat="false" ht="15" hidden="false" customHeight="false" outlineLevel="0" collapsed="false">
      <c r="A8661" s="25" t="s">
        <v>3515</v>
      </c>
      <c r="B8661" s="25" t="s">
        <v>77</v>
      </c>
      <c r="C8661" s="25" t="s">
        <v>9107</v>
      </c>
      <c r="E8661" s="25" t="s">
        <v>57</v>
      </c>
    </row>
    <row r="8662" customFormat="false" ht="15" hidden="false" customHeight="false" outlineLevel="0" collapsed="false">
      <c r="A8662" s="25" t="s">
        <v>3516</v>
      </c>
      <c r="B8662" s="25" t="s">
        <v>77</v>
      </c>
      <c r="C8662" s="25" t="s">
        <v>9107</v>
      </c>
      <c r="E8662" s="25" t="s">
        <v>57</v>
      </c>
    </row>
    <row r="8663" customFormat="false" ht="15" hidden="false" customHeight="false" outlineLevel="0" collapsed="false">
      <c r="A8663" s="25" t="s">
        <v>3517</v>
      </c>
      <c r="B8663" s="25" t="s">
        <v>77</v>
      </c>
      <c r="C8663" s="25" t="s">
        <v>9107</v>
      </c>
      <c r="E8663" s="25" t="s">
        <v>57</v>
      </c>
    </row>
    <row r="8664" customFormat="false" ht="15" hidden="false" customHeight="false" outlineLevel="0" collapsed="false">
      <c r="A8664" s="25" t="s">
        <v>3518</v>
      </c>
      <c r="B8664" s="25" t="s">
        <v>77</v>
      </c>
      <c r="C8664" s="25" t="s">
        <v>9107</v>
      </c>
      <c r="E8664" s="25" t="s">
        <v>57</v>
      </c>
    </row>
    <row r="8665" customFormat="false" ht="15" hidden="false" customHeight="false" outlineLevel="0" collapsed="false">
      <c r="A8665" s="25" t="s">
        <v>3519</v>
      </c>
      <c r="B8665" s="25" t="s">
        <v>77</v>
      </c>
      <c r="C8665" s="25" t="s">
        <v>148</v>
      </c>
      <c r="D8665" s="25" t="s">
        <v>1646</v>
      </c>
      <c r="E8665" s="25" t="s">
        <v>57</v>
      </c>
    </row>
    <row r="8666" customFormat="false" ht="15" hidden="false" customHeight="false" outlineLevel="0" collapsed="false">
      <c r="A8666" s="25" t="s">
        <v>3520</v>
      </c>
      <c r="B8666" s="25" t="s">
        <v>77</v>
      </c>
      <c r="C8666" s="25" t="s">
        <v>148</v>
      </c>
      <c r="D8666" s="25" t="s">
        <v>2484</v>
      </c>
      <c r="E8666" s="25" t="s">
        <v>57</v>
      </c>
    </row>
    <row r="8667" customFormat="false" ht="15" hidden="false" customHeight="false" outlineLevel="0" collapsed="false">
      <c r="A8667" s="25" t="s">
        <v>3521</v>
      </c>
      <c r="B8667" s="25" t="s">
        <v>77</v>
      </c>
      <c r="C8667" s="25" t="s">
        <v>148</v>
      </c>
      <c r="D8667" s="25" t="s">
        <v>240</v>
      </c>
      <c r="E8667" s="25" t="s">
        <v>57</v>
      </c>
    </row>
    <row r="8668" customFormat="false" ht="15" hidden="false" customHeight="false" outlineLevel="0" collapsed="false">
      <c r="A8668" s="25" t="s">
        <v>3522</v>
      </c>
      <c r="B8668" s="25" t="s">
        <v>77</v>
      </c>
      <c r="C8668" s="25" t="s">
        <v>148</v>
      </c>
      <c r="D8668" s="25" t="s">
        <v>245</v>
      </c>
      <c r="E8668" s="25" t="s">
        <v>57</v>
      </c>
    </row>
    <row r="8669" customFormat="false" ht="15" hidden="false" customHeight="false" outlineLevel="0" collapsed="false">
      <c r="A8669" s="25" t="s">
        <v>3523</v>
      </c>
      <c r="B8669" s="25" t="s">
        <v>77</v>
      </c>
      <c r="C8669" s="25" t="s">
        <v>148</v>
      </c>
      <c r="E8669" s="25" t="s">
        <v>57</v>
      </c>
    </row>
    <row r="8670" customFormat="false" ht="15" hidden="false" customHeight="false" outlineLevel="0" collapsed="false">
      <c r="A8670" s="25" t="s">
        <v>3524</v>
      </c>
      <c r="B8670" s="25" t="s">
        <v>77</v>
      </c>
      <c r="C8670" s="25" t="s">
        <v>148</v>
      </c>
      <c r="E8670" s="25" t="s">
        <v>57</v>
      </c>
    </row>
    <row r="8671" customFormat="false" ht="15" hidden="false" customHeight="false" outlineLevel="0" collapsed="false">
      <c r="A8671" s="25" t="s">
        <v>3525</v>
      </c>
      <c r="B8671" s="25" t="s">
        <v>77</v>
      </c>
      <c r="C8671" s="25" t="s">
        <v>148</v>
      </c>
      <c r="E8671" s="25" t="s">
        <v>57</v>
      </c>
    </row>
    <row r="8672" customFormat="false" ht="15" hidden="false" customHeight="false" outlineLevel="0" collapsed="false">
      <c r="A8672" s="25" t="s">
        <v>3526</v>
      </c>
      <c r="B8672" s="25" t="s">
        <v>77</v>
      </c>
      <c r="C8672" s="25" t="s">
        <v>148</v>
      </c>
      <c r="E8672" s="25" t="s">
        <v>57</v>
      </c>
    </row>
    <row r="8673" customFormat="false" ht="15" hidden="false" customHeight="false" outlineLevel="0" collapsed="false">
      <c r="A8673" s="25" t="s">
        <v>3527</v>
      </c>
      <c r="B8673" s="25" t="s">
        <v>77</v>
      </c>
      <c r="C8673" s="25" t="s">
        <v>160</v>
      </c>
      <c r="D8673" s="25" t="s">
        <v>193</v>
      </c>
      <c r="E8673" s="25" t="s">
        <v>57</v>
      </c>
    </row>
    <row r="8674" customFormat="false" ht="15" hidden="false" customHeight="false" outlineLevel="0" collapsed="false">
      <c r="A8674" s="25" t="s">
        <v>3528</v>
      </c>
      <c r="B8674" s="25" t="s">
        <v>77</v>
      </c>
      <c r="C8674" s="25" t="s">
        <v>160</v>
      </c>
      <c r="D8674" s="25" t="s">
        <v>218</v>
      </c>
      <c r="E8674" s="25" t="s">
        <v>57</v>
      </c>
    </row>
    <row r="8675" customFormat="false" ht="15" hidden="false" customHeight="false" outlineLevel="0" collapsed="false">
      <c r="A8675" s="25" t="s">
        <v>3529</v>
      </c>
      <c r="B8675" s="25" t="s">
        <v>77</v>
      </c>
      <c r="C8675" s="25" t="s">
        <v>160</v>
      </c>
      <c r="D8675" s="25" t="s">
        <v>1187</v>
      </c>
      <c r="E8675" s="25" t="s">
        <v>57</v>
      </c>
    </row>
    <row r="8676" customFormat="false" ht="15" hidden="false" customHeight="false" outlineLevel="0" collapsed="false">
      <c r="A8676" s="25" t="s">
        <v>3530</v>
      </c>
      <c r="B8676" s="25" t="s">
        <v>77</v>
      </c>
      <c r="C8676" s="25" t="s">
        <v>160</v>
      </c>
      <c r="D8676" s="25" t="s">
        <v>2530</v>
      </c>
      <c r="E8676" s="25" t="s">
        <v>57</v>
      </c>
    </row>
    <row r="8677" customFormat="false" ht="15" hidden="false" customHeight="false" outlineLevel="0" collapsed="false">
      <c r="A8677" s="25" t="s">
        <v>3531</v>
      </c>
      <c r="B8677" s="25" t="s">
        <v>77</v>
      </c>
      <c r="C8677" s="25" t="s">
        <v>160</v>
      </c>
      <c r="E8677" s="25" t="s">
        <v>57</v>
      </c>
    </row>
    <row r="8678" customFormat="false" ht="15" hidden="false" customHeight="false" outlineLevel="0" collapsed="false">
      <c r="A8678" s="25" t="s">
        <v>3532</v>
      </c>
      <c r="B8678" s="25" t="s">
        <v>77</v>
      </c>
      <c r="C8678" s="25" t="s">
        <v>160</v>
      </c>
      <c r="E8678" s="25" t="s">
        <v>57</v>
      </c>
    </row>
    <row r="8679" customFormat="false" ht="15" hidden="false" customHeight="false" outlineLevel="0" collapsed="false">
      <c r="A8679" s="25" t="s">
        <v>3533</v>
      </c>
      <c r="B8679" s="25" t="s">
        <v>77</v>
      </c>
      <c r="C8679" s="25" t="s">
        <v>160</v>
      </c>
      <c r="E8679" s="25" t="s">
        <v>57</v>
      </c>
    </row>
    <row r="8680" customFormat="false" ht="15" hidden="false" customHeight="false" outlineLevel="0" collapsed="false">
      <c r="A8680" s="25" t="s">
        <v>3534</v>
      </c>
      <c r="B8680" s="25" t="s">
        <v>77</v>
      </c>
      <c r="C8680" s="25" t="s">
        <v>160</v>
      </c>
      <c r="E8680" s="25" t="s">
        <v>57</v>
      </c>
    </row>
    <row r="8681" customFormat="false" ht="15" hidden="false" customHeight="false" outlineLevel="0" collapsed="false">
      <c r="A8681" s="25" t="s">
        <v>3535</v>
      </c>
      <c r="B8681" s="25" t="s">
        <v>77</v>
      </c>
      <c r="C8681" s="25" t="s">
        <v>160</v>
      </c>
      <c r="E8681" s="25" t="s">
        <v>57</v>
      </c>
    </row>
    <row r="8682" customFormat="false" ht="15" hidden="false" customHeight="false" outlineLevel="0" collapsed="false">
      <c r="A8682" s="25" t="s">
        <v>3536</v>
      </c>
      <c r="B8682" s="25" t="s">
        <v>77</v>
      </c>
      <c r="C8682" s="25" t="s">
        <v>160</v>
      </c>
      <c r="E8682" s="25" t="s">
        <v>57</v>
      </c>
    </row>
    <row r="8683" customFormat="false" ht="15" hidden="false" customHeight="false" outlineLevel="0" collapsed="false">
      <c r="A8683" s="25" t="s">
        <v>1432</v>
      </c>
      <c r="B8683" s="25" t="s">
        <v>73</v>
      </c>
      <c r="C8683" s="25" t="s">
        <v>186</v>
      </c>
      <c r="D8683" s="25" t="s">
        <v>478</v>
      </c>
      <c r="E8683" s="25" t="s">
        <v>57</v>
      </c>
    </row>
    <row r="8684" customFormat="false" ht="15" hidden="false" customHeight="false" outlineLevel="0" collapsed="false">
      <c r="A8684" s="25" t="s">
        <v>1433</v>
      </c>
      <c r="B8684" s="25" t="s">
        <v>73</v>
      </c>
      <c r="C8684" s="25" t="s">
        <v>186</v>
      </c>
      <c r="D8684" s="25" t="s">
        <v>176</v>
      </c>
      <c r="E8684" s="25" t="s">
        <v>57</v>
      </c>
    </row>
    <row r="8685" customFormat="false" ht="15" hidden="false" customHeight="false" outlineLevel="0" collapsed="false">
      <c r="A8685" s="25" t="s">
        <v>1434</v>
      </c>
      <c r="B8685" s="25" t="s">
        <v>73</v>
      </c>
      <c r="C8685" s="25" t="s">
        <v>186</v>
      </c>
      <c r="D8685" s="25" t="s">
        <v>1371</v>
      </c>
      <c r="E8685" s="25" t="s">
        <v>57</v>
      </c>
    </row>
    <row r="8686" customFormat="false" ht="15" hidden="false" customHeight="false" outlineLevel="0" collapsed="false">
      <c r="A8686" s="25" t="s">
        <v>1435</v>
      </c>
      <c r="B8686" s="25" t="s">
        <v>73</v>
      </c>
      <c r="C8686" s="25" t="s">
        <v>186</v>
      </c>
      <c r="E8686" s="25" t="s">
        <v>57</v>
      </c>
    </row>
    <row r="8687" customFormat="false" ht="15" hidden="false" customHeight="false" outlineLevel="0" collapsed="false">
      <c r="A8687" s="25" t="s">
        <v>1436</v>
      </c>
      <c r="B8687" s="25" t="s">
        <v>73</v>
      </c>
      <c r="C8687" s="25" t="s">
        <v>186</v>
      </c>
      <c r="E8687" s="25" t="s">
        <v>57</v>
      </c>
    </row>
    <row r="8688" customFormat="false" ht="15" hidden="false" customHeight="false" outlineLevel="0" collapsed="false">
      <c r="A8688" s="25" t="s">
        <v>1437</v>
      </c>
      <c r="B8688" s="25" t="s">
        <v>73</v>
      </c>
      <c r="C8688" s="25" t="s">
        <v>186</v>
      </c>
      <c r="E8688" s="25" t="s">
        <v>57</v>
      </c>
    </row>
    <row r="8689" customFormat="false" ht="15" hidden="false" customHeight="false" outlineLevel="0" collapsed="false">
      <c r="A8689" s="25" t="s">
        <v>1438</v>
      </c>
      <c r="B8689" s="25" t="s">
        <v>73</v>
      </c>
      <c r="C8689" s="25" t="s">
        <v>186</v>
      </c>
      <c r="E8689" s="25" t="s">
        <v>57</v>
      </c>
    </row>
    <row r="8690" customFormat="false" ht="15" hidden="false" customHeight="false" outlineLevel="0" collapsed="false">
      <c r="A8690" s="25" t="s">
        <v>1439</v>
      </c>
      <c r="B8690" s="25" t="s">
        <v>73</v>
      </c>
      <c r="C8690" s="25" t="s">
        <v>186</v>
      </c>
      <c r="E8690" s="25" t="s">
        <v>57</v>
      </c>
    </row>
    <row r="8691" customFormat="false" ht="15" hidden="false" customHeight="false" outlineLevel="0" collapsed="false">
      <c r="A8691" s="25" t="s">
        <v>1440</v>
      </c>
      <c r="B8691" s="25" t="s">
        <v>73</v>
      </c>
      <c r="C8691" s="25" t="s">
        <v>170</v>
      </c>
      <c r="E8691" s="25" t="s">
        <v>57</v>
      </c>
    </row>
    <row r="8692" customFormat="false" ht="15" hidden="false" customHeight="false" outlineLevel="0" collapsed="false">
      <c r="A8692" s="25" t="s">
        <v>1441</v>
      </c>
      <c r="B8692" s="25" t="s">
        <v>73</v>
      </c>
      <c r="C8692" s="25" t="s">
        <v>170</v>
      </c>
      <c r="E8692" s="25" t="s">
        <v>57</v>
      </c>
    </row>
    <row r="8693" customFormat="false" ht="15" hidden="false" customHeight="false" outlineLevel="0" collapsed="false">
      <c r="A8693" s="25" t="s">
        <v>1442</v>
      </c>
      <c r="B8693" s="25" t="s">
        <v>73</v>
      </c>
      <c r="C8693" s="25" t="s">
        <v>170</v>
      </c>
      <c r="E8693" s="25" t="s">
        <v>57</v>
      </c>
    </row>
    <row r="8694" customFormat="false" ht="15" hidden="false" customHeight="false" outlineLevel="0" collapsed="false">
      <c r="A8694" s="25" t="s">
        <v>1443</v>
      </c>
      <c r="B8694" s="25" t="s">
        <v>73</v>
      </c>
      <c r="C8694" s="25" t="s">
        <v>178</v>
      </c>
      <c r="E8694" s="25" t="s">
        <v>57</v>
      </c>
    </row>
    <row r="8695" customFormat="false" ht="15" hidden="false" customHeight="false" outlineLevel="0" collapsed="false">
      <c r="A8695" s="25" t="s">
        <v>1444</v>
      </c>
      <c r="B8695" s="25" t="s">
        <v>73</v>
      </c>
      <c r="C8695" s="25" t="s">
        <v>148</v>
      </c>
      <c r="D8695" s="25" t="s">
        <v>463</v>
      </c>
      <c r="E8695" s="25" t="s">
        <v>57</v>
      </c>
    </row>
    <row r="8696" customFormat="false" ht="15" hidden="false" customHeight="false" outlineLevel="0" collapsed="false">
      <c r="A8696" s="25" t="s">
        <v>1445</v>
      </c>
      <c r="B8696" s="25" t="s">
        <v>73</v>
      </c>
      <c r="C8696" s="25" t="s">
        <v>148</v>
      </c>
      <c r="E8696" s="25" t="s">
        <v>57</v>
      </c>
    </row>
    <row r="8697" customFormat="false" ht="15" hidden="false" customHeight="false" outlineLevel="0" collapsed="false">
      <c r="A8697" s="25" t="s">
        <v>1446</v>
      </c>
      <c r="B8697" s="25" t="s">
        <v>73</v>
      </c>
      <c r="C8697" s="25" t="s">
        <v>148</v>
      </c>
      <c r="E8697" s="25" t="s">
        <v>57</v>
      </c>
    </row>
    <row r="8698" customFormat="false" ht="15" hidden="false" customHeight="false" outlineLevel="0" collapsed="false">
      <c r="A8698" s="25" t="s">
        <v>1447</v>
      </c>
      <c r="B8698" s="25" t="s">
        <v>73</v>
      </c>
      <c r="C8698" s="25" t="s">
        <v>148</v>
      </c>
      <c r="E8698" s="25" t="s">
        <v>57</v>
      </c>
    </row>
    <row r="8699" customFormat="false" ht="15" hidden="false" customHeight="false" outlineLevel="0" collapsed="false">
      <c r="A8699" s="25" t="s">
        <v>1448</v>
      </c>
      <c r="B8699" s="25" t="s">
        <v>73</v>
      </c>
      <c r="C8699" s="25" t="s">
        <v>148</v>
      </c>
      <c r="E8699" s="25" t="s">
        <v>57</v>
      </c>
    </row>
    <row r="8700" customFormat="false" ht="15" hidden="false" customHeight="false" outlineLevel="0" collapsed="false">
      <c r="A8700" s="25" t="s">
        <v>1449</v>
      </c>
      <c r="B8700" s="25" t="s">
        <v>73</v>
      </c>
      <c r="C8700" s="25" t="s">
        <v>148</v>
      </c>
      <c r="E8700" s="25" t="s">
        <v>57</v>
      </c>
    </row>
    <row r="8701" customFormat="false" ht="15" hidden="false" customHeight="false" outlineLevel="0" collapsed="false">
      <c r="A8701" s="25" t="s">
        <v>1450</v>
      </c>
      <c r="B8701" s="25" t="s">
        <v>73</v>
      </c>
      <c r="C8701" s="25" t="s">
        <v>160</v>
      </c>
      <c r="D8701" s="25" t="s">
        <v>449</v>
      </c>
      <c r="E8701" s="25" t="s">
        <v>57</v>
      </c>
    </row>
    <row r="8702" customFormat="false" ht="15" hidden="false" customHeight="false" outlineLevel="0" collapsed="false">
      <c r="A8702" s="25" t="s">
        <v>1451</v>
      </c>
      <c r="B8702" s="25" t="s">
        <v>73</v>
      </c>
      <c r="C8702" s="25" t="s">
        <v>160</v>
      </c>
      <c r="D8702" s="25" t="s">
        <v>452</v>
      </c>
      <c r="E8702" s="25" t="s">
        <v>57</v>
      </c>
    </row>
    <row r="8703" customFormat="false" ht="15" hidden="false" customHeight="false" outlineLevel="0" collapsed="false">
      <c r="A8703" s="25" t="s">
        <v>1452</v>
      </c>
      <c r="B8703" s="25" t="s">
        <v>73</v>
      </c>
      <c r="C8703" s="25" t="s">
        <v>160</v>
      </c>
      <c r="D8703" s="25" t="s">
        <v>198</v>
      </c>
      <c r="E8703" s="25" t="s">
        <v>57</v>
      </c>
    </row>
    <row r="8704" customFormat="false" ht="15" hidden="false" customHeight="false" outlineLevel="0" collapsed="false">
      <c r="A8704" s="25" t="s">
        <v>1453</v>
      </c>
      <c r="B8704" s="25" t="s">
        <v>73</v>
      </c>
      <c r="C8704" s="25" t="s">
        <v>160</v>
      </c>
      <c r="E8704" s="25" t="s">
        <v>57</v>
      </c>
    </row>
    <row r="8705" customFormat="false" ht="15" hidden="false" customHeight="false" outlineLevel="0" collapsed="false">
      <c r="A8705" s="25" t="s">
        <v>1454</v>
      </c>
      <c r="B8705" s="25" t="s">
        <v>73</v>
      </c>
      <c r="C8705" s="25" t="s">
        <v>160</v>
      </c>
      <c r="E8705" s="25" t="s">
        <v>57</v>
      </c>
    </row>
    <row r="8706" customFormat="false" ht="15" hidden="false" customHeight="false" outlineLevel="0" collapsed="false">
      <c r="A8706" s="25" t="s">
        <v>1455</v>
      </c>
      <c r="B8706" s="25" t="s">
        <v>73</v>
      </c>
      <c r="C8706" s="25" t="s">
        <v>160</v>
      </c>
      <c r="E8706" s="25" t="s">
        <v>57</v>
      </c>
    </row>
    <row r="8707" customFormat="false" ht="15" hidden="false" customHeight="false" outlineLevel="0" collapsed="false">
      <c r="A8707" s="25" t="s">
        <v>1456</v>
      </c>
      <c r="B8707" s="25" t="s">
        <v>73</v>
      </c>
      <c r="C8707" s="25" t="s">
        <v>160</v>
      </c>
      <c r="E8707" s="25" t="s">
        <v>57</v>
      </c>
    </row>
    <row r="8708" customFormat="false" ht="15" hidden="false" customHeight="false" outlineLevel="0" collapsed="false">
      <c r="A8708" s="25" t="s">
        <v>1457</v>
      </c>
      <c r="B8708" s="25" t="s">
        <v>73</v>
      </c>
      <c r="C8708" s="25" t="s">
        <v>160</v>
      </c>
      <c r="E8708" s="25" t="s">
        <v>57</v>
      </c>
    </row>
    <row r="8709" customFormat="false" ht="15" hidden="false" customHeight="false" outlineLevel="0" collapsed="false">
      <c r="A8709" s="25" t="s">
        <v>1458</v>
      </c>
      <c r="B8709" s="25" t="s">
        <v>73</v>
      </c>
      <c r="C8709" s="25" t="s">
        <v>160</v>
      </c>
      <c r="E8709" s="25" t="s">
        <v>57</v>
      </c>
    </row>
    <row r="8710" customFormat="false" ht="15" hidden="false" customHeight="false" outlineLevel="0" collapsed="false">
      <c r="A8710" s="25" t="s">
        <v>1459</v>
      </c>
      <c r="B8710" s="25" t="s">
        <v>73</v>
      </c>
      <c r="C8710" s="25" t="s">
        <v>160</v>
      </c>
      <c r="E8710" s="25" t="s">
        <v>57</v>
      </c>
    </row>
    <row r="8711" customFormat="false" ht="15" hidden="false" customHeight="false" outlineLevel="0" collapsed="false">
      <c r="A8711" s="25" t="s">
        <v>1460</v>
      </c>
      <c r="B8711" s="25" t="s">
        <v>73</v>
      </c>
      <c r="C8711" s="25" t="s">
        <v>160</v>
      </c>
      <c r="E8711" s="25" t="s">
        <v>57</v>
      </c>
    </row>
    <row r="8712" customFormat="false" ht="15" hidden="false" customHeight="false" outlineLevel="0" collapsed="false">
      <c r="A8712" s="25" t="s">
        <v>1461</v>
      </c>
      <c r="B8712" s="25" t="s">
        <v>73</v>
      </c>
      <c r="C8712" s="25" t="s">
        <v>160</v>
      </c>
      <c r="E8712" s="25" t="s">
        <v>57</v>
      </c>
    </row>
    <row r="8713" customFormat="false" ht="15" hidden="false" customHeight="false" outlineLevel="0" collapsed="false">
      <c r="A8713" s="25" t="s">
        <v>1462</v>
      </c>
      <c r="B8713" s="25" t="s">
        <v>73</v>
      </c>
      <c r="C8713" s="25" t="s">
        <v>160</v>
      </c>
      <c r="E8713" s="25" t="s">
        <v>57</v>
      </c>
    </row>
    <row r="8714" customFormat="false" ht="15" hidden="false" customHeight="false" outlineLevel="0" collapsed="false">
      <c r="A8714" s="25" t="s">
        <v>3742</v>
      </c>
      <c r="B8714" s="25" t="s">
        <v>79</v>
      </c>
      <c r="C8714" s="25" t="s">
        <v>186</v>
      </c>
      <c r="D8714" s="25" t="s">
        <v>417</v>
      </c>
      <c r="E8714" s="25" t="s">
        <v>57</v>
      </c>
    </row>
    <row r="8715" customFormat="false" ht="15" hidden="false" customHeight="false" outlineLevel="0" collapsed="false">
      <c r="A8715" s="25" t="s">
        <v>3743</v>
      </c>
      <c r="B8715" s="25" t="s">
        <v>79</v>
      </c>
      <c r="C8715" s="25" t="s">
        <v>186</v>
      </c>
      <c r="D8715" s="25" t="s">
        <v>639</v>
      </c>
      <c r="E8715" s="25" t="s">
        <v>57</v>
      </c>
    </row>
    <row r="8716" customFormat="false" ht="15" hidden="false" customHeight="false" outlineLevel="0" collapsed="false">
      <c r="A8716" s="25" t="s">
        <v>3744</v>
      </c>
      <c r="B8716" s="25" t="s">
        <v>79</v>
      </c>
      <c r="C8716" s="25" t="s">
        <v>186</v>
      </c>
      <c r="E8716" s="25" t="s">
        <v>57</v>
      </c>
    </row>
    <row r="8717" customFormat="false" ht="15" hidden="false" customHeight="false" outlineLevel="0" collapsed="false">
      <c r="A8717" s="25" t="s">
        <v>3745</v>
      </c>
      <c r="B8717" s="25" t="s">
        <v>79</v>
      </c>
      <c r="C8717" s="25" t="s">
        <v>186</v>
      </c>
      <c r="E8717" s="25" t="s">
        <v>57</v>
      </c>
    </row>
    <row r="8718" customFormat="false" ht="15" hidden="false" customHeight="false" outlineLevel="0" collapsed="false">
      <c r="A8718" s="25" t="s">
        <v>3746</v>
      </c>
      <c r="B8718" s="25" t="s">
        <v>79</v>
      </c>
      <c r="C8718" s="25" t="s">
        <v>186</v>
      </c>
      <c r="E8718" s="25" t="s">
        <v>57</v>
      </c>
    </row>
    <row r="8719" customFormat="false" ht="15" hidden="false" customHeight="false" outlineLevel="0" collapsed="false">
      <c r="A8719" s="25" t="s">
        <v>3747</v>
      </c>
      <c r="B8719" s="25" t="s">
        <v>79</v>
      </c>
      <c r="C8719" s="25" t="s">
        <v>186</v>
      </c>
      <c r="E8719" s="25" t="s">
        <v>57</v>
      </c>
    </row>
    <row r="8720" customFormat="false" ht="15" hidden="false" customHeight="false" outlineLevel="0" collapsed="false">
      <c r="A8720" s="25" t="s">
        <v>3748</v>
      </c>
      <c r="B8720" s="25" t="s">
        <v>79</v>
      </c>
      <c r="C8720" s="25" t="s">
        <v>186</v>
      </c>
      <c r="E8720" s="25" t="s">
        <v>57</v>
      </c>
    </row>
    <row r="8721" customFormat="false" ht="15" hidden="false" customHeight="false" outlineLevel="0" collapsed="false">
      <c r="A8721" s="25" t="s">
        <v>3749</v>
      </c>
      <c r="B8721" s="25" t="s">
        <v>79</v>
      </c>
      <c r="C8721" s="25" t="s">
        <v>186</v>
      </c>
      <c r="E8721" s="25" t="s">
        <v>57</v>
      </c>
    </row>
    <row r="8722" customFormat="false" ht="15" hidden="false" customHeight="false" outlineLevel="0" collapsed="false">
      <c r="A8722" s="25" t="s">
        <v>3750</v>
      </c>
      <c r="B8722" s="25" t="s">
        <v>79</v>
      </c>
      <c r="C8722" s="25" t="s">
        <v>186</v>
      </c>
      <c r="E8722" s="25" t="s">
        <v>57</v>
      </c>
    </row>
    <row r="8723" customFormat="false" ht="15" hidden="false" customHeight="false" outlineLevel="0" collapsed="false">
      <c r="A8723" s="25" t="s">
        <v>3751</v>
      </c>
      <c r="B8723" s="25" t="s">
        <v>79</v>
      </c>
      <c r="C8723" s="25" t="s">
        <v>186</v>
      </c>
      <c r="E8723" s="25" t="s">
        <v>57</v>
      </c>
    </row>
    <row r="8724" customFormat="false" ht="15" hidden="false" customHeight="false" outlineLevel="0" collapsed="false">
      <c r="A8724" s="25" t="s">
        <v>3752</v>
      </c>
      <c r="B8724" s="25" t="s">
        <v>79</v>
      </c>
      <c r="C8724" s="25" t="s">
        <v>186</v>
      </c>
      <c r="E8724" s="25" t="s">
        <v>57</v>
      </c>
    </row>
    <row r="8725" customFormat="false" ht="15" hidden="false" customHeight="false" outlineLevel="0" collapsed="false">
      <c r="A8725" s="25" t="s">
        <v>3753</v>
      </c>
      <c r="B8725" s="25" t="s">
        <v>79</v>
      </c>
      <c r="C8725" s="25" t="s">
        <v>170</v>
      </c>
      <c r="D8725" s="25" t="s">
        <v>636</v>
      </c>
      <c r="E8725" s="25" t="s">
        <v>57</v>
      </c>
    </row>
    <row r="8726" customFormat="false" ht="15" hidden="false" customHeight="false" outlineLevel="0" collapsed="false">
      <c r="A8726" s="25" t="s">
        <v>3754</v>
      </c>
      <c r="B8726" s="25" t="s">
        <v>79</v>
      </c>
      <c r="C8726" s="25" t="s">
        <v>170</v>
      </c>
      <c r="D8726" s="25" t="s">
        <v>225</v>
      </c>
      <c r="E8726" s="25" t="s">
        <v>57</v>
      </c>
    </row>
    <row r="8727" customFormat="false" ht="15" hidden="false" customHeight="false" outlineLevel="0" collapsed="false">
      <c r="A8727" s="25" t="s">
        <v>3755</v>
      </c>
      <c r="B8727" s="25" t="s">
        <v>79</v>
      </c>
      <c r="C8727" s="25" t="s">
        <v>170</v>
      </c>
      <c r="D8727" s="25" t="s">
        <v>646</v>
      </c>
      <c r="E8727" s="25" t="s">
        <v>57</v>
      </c>
    </row>
    <row r="8728" customFormat="false" ht="15" hidden="false" customHeight="false" outlineLevel="0" collapsed="false">
      <c r="A8728" s="25" t="s">
        <v>3756</v>
      </c>
      <c r="B8728" s="25" t="s">
        <v>79</v>
      </c>
      <c r="C8728" s="25" t="s">
        <v>170</v>
      </c>
      <c r="E8728" s="25" t="s">
        <v>57</v>
      </c>
    </row>
    <row r="8729" customFormat="false" ht="15" hidden="false" customHeight="false" outlineLevel="0" collapsed="false">
      <c r="A8729" s="25" t="s">
        <v>3757</v>
      </c>
      <c r="B8729" s="25" t="s">
        <v>79</v>
      </c>
      <c r="C8729" s="25" t="s">
        <v>170</v>
      </c>
      <c r="E8729" s="25" t="s">
        <v>57</v>
      </c>
    </row>
    <row r="8730" customFormat="false" ht="15" hidden="false" customHeight="false" outlineLevel="0" collapsed="false">
      <c r="A8730" s="25" t="s">
        <v>3758</v>
      </c>
      <c r="B8730" s="25" t="s">
        <v>79</v>
      </c>
      <c r="C8730" s="25" t="s">
        <v>170</v>
      </c>
      <c r="E8730" s="25" t="s">
        <v>57</v>
      </c>
    </row>
    <row r="8731" customFormat="false" ht="15" hidden="false" customHeight="false" outlineLevel="0" collapsed="false">
      <c r="A8731" s="25" t="s">
        <v>3759</v>
      </c>
      <c r="B8731" s="25" t="s">
        <v>79</v>
      </c>
      <c r="C8731" s="25" t="s">
        <v>178</v>
      </c>
      <c r="D8731" s="25" t="s">
        <v>1158</v>
      </c>
      <c r="E8731" s="25" t="s">
        <v>57</v>
      </c>
    </row>
    <row r="8732" customFormat="false" ht="15" hidden="false" customHeight="false" outlineLevel="0" collapsed="false">
      <c r="A8732" s="25" t="s">
        <v>3760</v>
      </c>
      <c r="B8732" s="25" t="s">
        <v>79</v>
      </c>
      <c r="C8732" s="25" t="s">
        <v>178</v>
      </c>
      <c r="D8732" s="25" t="s">
        <v>1371</v>
      </c>
      <c r="E8732" s="25" t="s">
        <v>57</v>
      </c>
    </row>
    <row r="8733" customFormat="false" ht="15" hidden="false" customHeight="false" outlineLevel="0" collapsed="false">
      <c r="A8733" s="25" t="s">
        <v>3761</v>
      </c>
      <c r="B8733" s="25" t="s">
        <v>79</v>
      </c>
      <c r="C8733" s="25" t="s">
        <v>178</v>
      </c>
      <c r="E8733" s="25" t="s">
        <v>57</v>
      </c>
    </row>
    <row r="8734" customFormat="false" ht="15" hidden="false" customHeight="false" outlineLevel="0" collapsed="false">
      <c r="A8734" s="25" t="s">
        <v>3762</v>
      </c>
      <c r="B8734" s="25" t="s">
        <v>79</v>
      </c>
      <c r="C8734" s="25" t="s">
        <v>9107</v>
      </c>
      <c r="E8734" s="25" t="s">
        <v>57</v>
      </c>
    </row>
    <row r="8735" customFormat="false" ht="15" hidden="false" customHeight="false" outlineLevel="0" collapsed="false">
      <c r="A8735" s="25" t="s">
        <v>3763</v>
      </c>
      <c r="B8735" s="25" t="s">
        <v>79</v>
      </c>
      <c r="C8735" s="25" t="s">
        <v>9107</v>
      </c>
      <c r="E8735" s="25" t="s">
        <v>57</v>
      </c>
    </row>
    <row r="8736" customFormat="false" ht="15" hidden="false" customHeight="false" outlineLevel="0" collapsed="false">
      <c r="A8736" s="25" t="s">
        <v>3764</v>
      </c>
      <c r="B8736" s="25" t="s">
        <v>79</v>
      </c>
      <c r="C8736" s="25" t="s">
        <v>9107</v>
      </c>
      <c r="E8736" s="25" t="s">
        <v>57</v>
      </c>
    </row>
    <row r="8737" customFormat="false" ht="15" hidden="false" customHeight="false" outlineLevel="0" collapsed="false">
      <c r="A8737" s="25" t="s">
        <v>3765</v>
      </c>
      <c r="B8737" s="25" t="s">
        <v>79</v>
      </c>
      <c r="C8737" s="25" t="s">
        <v>148</v>
      </c>
      <c r="D8737" s="25" t="s">
        <v>195</v>
      </c>
      <c r="E8737" s="25" t="s">
        <v>57</v>
      </c>
    </row>
    <row r="8738" customFormat="false" ht="15" hidden="false" customHeight="false" outlineLevel="0" collapsed="false">
      <c r="A8738" s="25" t="s">
        <v>3766</v>
      </c>
      <c r="B8738" s="25" t="s">
        <v>79</v>
      </c>
      <c r="C8738" s="25" t="s">
        <v>148</v>
      </c>
      <c r="D8738" s="25" t="s">
        <v>1158</v>
      </c>
      <c r="E8738" s="25" t="s">
        <v>57</v>
      </c>
    </row>
    <row r="8739" customFormat="false" ht="15" hidden="false" customHeight="false" outlineLevel="0" collapsed="false">
      <c r="A8739" s="25" t="s">
        <v>3767</v>
      </c>
      <c r="B8739" s="25" t="s">
        <v>79</v>
      </c>
      <c r="C8739" s="25" t="s">
        <v>148</v>
      </c>
      <c r="E8739" s="25" t="s">
        <v>57</v>
      </c>
    </row>
    <row r="8740" customFormat="false" ht="15" hidden="false" customHeight="false" outlineLevel="0" collapsed="false">
      <c r="A8740" s="25" t="s">
        <v>3768</v>
      </c>
      <c r="B8740" s="25" t="s">
        <v>79</v>
      </c>
      <c r="C8740" s="25" t="s">
        <v>148</v>
      </c>
      <c r="E8740" s="25" t="s">
        <v>57</v>
      </c>
    </row>
    <row r="8741" customFormat="false" ht="15" hidden="false" customHeight="false" outlineLevel="0" collapsed="false">
      <c r="A8741" s="25" t="s">
        <v>3769</v>
      </c>
      <c r="B8741" s="25" t="s">
        <v>79</v>
      </c>
      <c r="C8741" s="25" t="s">
        <v>148</v>
      </c>
      <c r="E8741" s="25" t="s">
        <v>57</v>
      </c>
    </row>
    <row r="8742" customFormat="false" ht="15" hidden="false" customHeight="false" outlineLevel="0" collapsed="false">
      <c r="A8742" s="25" t="s">
        <v>3770</v>
      </c>
      <c r="B8742" s="25" t="s">
        <v>79</v>
      </c>
      <c r="C8742" s="25" t="s">
        <v>148</v>
      </c>
      <c r="E8742" s="25" t="s">
        <v>57</v>
      </c>
    </row>
    <row r="8743" customFormat="false" ht="15" hidden="false" customHeight="false" outlineLevel="0" collapsed="false">
      <c r="A8743" s="25" t="s">
        <v>3771</v>
      </c>
      <c r="B8743" s="25" t="s">
        <v>79</v>
      </c>
      <c r="C8743" s="25" t="s">
        <v>148</v>
      </c>
      <c r="E8743" s="25" t="s">
        <v>57</v>
      </c>
    </row>
    <row r="8744" customFormat="false" ht="15" hidden="false" customHeight="false" outlineLevel="0" collapsed="false">
      <c r="A8744" s="25" t="s">
        <v>3772</v>
      </c>
      <c r="B8744" s="25" t="s">
        <v>79</v>
      </c>
      <c r="C8744" s="25" t="s">
        <v>148</v>
      </c>
      <c r="E8744" s="25" t="s">
        <v>57</v>
      </c>
    </row>
    <row r="8745" customFormat="false" ht="15" hidden="false" customHeight="false" outlineLevel="0" collapsed="false">
      <c r="A8745" s="25" t="s">
        <v>3773</v>
      </c>
      <c r="B8745" s="25" t="s">
        <v>79</v>
      </c>
      <c r="C8745" s="25" t="s">
        <v>148</v>
      </c>
      <c r="E8745" s="25" t="s">
        <v>57</v>
      </c>
    </row>
    <row r="8746" customFormat="false" ht="15" hidden="false" customHeight="false" outlineLevel="0" collapsed="false">
      <c r="A8746" s="25" t="s">
        <v>3774</v>
      </c>
      <c r="B8746" s="25" t="s">
        <v>79</v>
      </c>
      <c r="C8746" s="25" t="s">
        <v>160</v>
      </c>
      <c r="D8746" s="25" t="s">
        <v>2484</v>
      </c>
      <c r="E8746" s="25" t="s">
        <v>57</v>
      </c>
    </row>
    <row r="8747" customFormat="false" ht="15" hidden="false" customHeight="false" outlineLevel="0" collapsed="false">
      <c r="A8747" s="25" t="s">
        <v>3775</v>
      </c>
      <c r="B8747" s="25" t="s">
        <v>79</v>
      </c>
      <c r="C8747" s="25" t="s">
        <v>160</v>
      </c>
      <c r="E8747" s="25" t="s">
        <v>57</v>
      </c>
    </row>
    <row r="8748" customFormat="false" ht="15" hidden="false" customHeight="false" outlineLevel="0" collapsed="false">
      <c r="A8748" s="25" t="s">
        <v>1776</v>
      </c>
      <c r="B8748" s="25" t="s">
        <v>71</v>
      </c>
      <c r="C8748" s="25" t="s">
        <v>186</v>
      </c>
      <c r="D8748" s="25" t="s">
        <v>169</v>
      </c>
      <c r="E8748" s="25" t="s">
        <v>57</v>
      </c>
    </row>
    <row r="8749" customFormat="false" ht="15" hidden="false" customHeight="false" outlineLevel="0" collapsed="false">
      <c r="A8749" s="25" t="s">
        <v>1777</v>
      </c>
      <c r="B8749" s="25" t="s">
        <v>71</v>
      </c>
      <c r="C8749" s="25" t="s">
        <v>186</v>
      </c>
      <c r="D8749" s="25" t="s">
        <v>1778</v>
      </c>
      <c r="E8749" s="25" t="s">
        <v>57</v>
      </c>
    </row>
    <row r="8750" customFormat="false" ht="15" hidden="false" customHeight="false" outlineLevel="0" collapsed="false">
      <c r="A8750" s="25" t="s">
        <v>1779</v>
      </c>
      <c r="B8750" s="25" t="s">
        <v>71</v>
      </c>
      <c r="C8750" s="25" t="s">
        <v>186</v>
      </c>
      <c r="D8750" s="25" t="s">
        <v>231</v>
      </c>
      <c r="E8750" s="25" t="s">
        <v>57</v>
      </c>
    </row>
    <row r="8751" customFormat="false" ht="15" hidden="false" customHeight="false" outlineLevel="0" collapsed="false">
      <c r="A8751" s="25" t="s">
        <v>1780</v>
      </c>
      <c r="B8751" s="25" t="s">
        <v>71</v>
      </c>
      <c r="C8751" s="25" t="s">
        <v>186</v>
      </c>
      <c r="E8751" s="25" t="s">
        <v>57</v>
      </c>
    </row>
    <row r="8752" customFormat="false" ht="15" hidden="false" customHeight="false" outlineLevel="0" collapsed="false">
      <c r="A8752" s="25" t="s">
        <v>1781</v>
      </c>
      <c r="B8752" s="25" t="s">
        <v>71</v>
      </c>
      <c r="C8752" s="25" t="s">
        <v>186</v>
      </c>
      <c r="E8752" s="25" t="s">
        <v>57</v>
      </c>
    </row>
    <row r="8753" customFormat="false" ht="15" hidden="false" customHeight="false" outlineLevel="0" collapsed="false">
      <c r="A8753" s="25" t="s">
        <v>1782</v>
      </c>
      <c r="B8753" s="25" t="s">
        <v>71</v>
      </c>
      <c r="C8753" s="25" t="s">
        <v>186</v>
      </c>
      <c r="E8753" s="25" t="s">
        <v>57</v>
      </c>
    </row>
    <row r="8754" customFormat="false" ht="15" hidden="false" customHeight="false" outlineLevel="0" collapsed="false">
      <c r="A8754" s="25" t="s">
        <v>1783</v>
      </c>
      <c r="B8754" s="25" t="s">
        <v>71</v>
      </c>
      <c r="C8754" s="25" t="s">
        <v>186</v>
      </c>
      <c r="E8754" s="25" t="s">
        <v>57</v>
      </c>
    </row>
    <row r="8755" customFormat="false" ht="15" hidden="false" customHeight="false" outlineLevel="0" collapsed="false">
      <c r="A8755" s="25" t="s">
        <v>1784</v>
      </c>
      <c r="B8755" s="25" t="s">
        <v>71</v>
      </c>
      <c r="C8755" s="25" t="s">
        <v>170</v>
      </c>
      <c r="D8755" s="25" t="s">
        <v>622</v>
      </c>
      <c r="E8755" s="25" t="s">
        <v>57</v>
      </c>
    </row>
    <row r="8756" customFormat="false" ht="15" hidden="false" customHeight="false" outlineLevel="0" collapsed="false">
      <c r="A8756" s="25" t="s">
        <v>1785</v>
      </c>
      <c r="B8756" s="25" t="s">
        <v>71</v>
      </c>
      <c r="C8756" s="25" t="s">
        <v>170</v>
      </c>
      <c r="E8756" s="25" t="s">
        <v>57</v>
      </c>
    </row>
    <row r="8757" customFormat="false" ht="15" hidden="false" customHeight="false" outlineLevel="0" collapsed="false">
      <c r="A8757" s="25" t="s">
        <v>1786</v>
      </c>
      <c r="B8757" s="25" t="s">
        <v>71</v>
      </c>
      <c r="C8757" s="25" t="s">
        <v>178</v>
      </c>
      <c r="E8757" s="25" t="s">
        <v>57</v>
      </c>
    </row>
    <row r="8758" customFormat="false" ht="15" hidden="false" customHeight="false" outlineLevel="0" collapsed="false">
      <c r="A8758" s="25" t="s">
        <v>1787</v>
      </c>
      <c r="B8758" s="25" t="s">
        <v>71</v>
      </c>
      <c r="C8758" s="25" t="s">
        <v>178</v>
      </c>
      <c r="E8758" s="25" t="s">
        <v>57</v>
      </c>
    </row>
    <row r="8759" customFormat="false" ht="15" hidden="false" customHeight="false" outlineLevel="0" collapsed="false">
      <c r="A8759" s="25" t="s">
        <v>1788</v>
      </c>
      <c r="B8759" s="25" t="s">
        <v>71</v>
      </c>
      <c r="C8759" s="25" t="s">
        <v>148</v>
      </c>
      <c r="D8759" s="25" t="s">
        <v>1789</v>
      </c>
      <c r="E8759" s="25" t="s">
        <v>57</v>
      </c>
    </row>
    <row r="8760" customFormat="false" ht="15" hidden="false" customHeight="false" outlineLevel="0" collapsed="false">
      <c r="A8760" s="25" t="s">
        <v>1790</v>
      </c>
      <c r="B8760" s="25" t="s">
        <v>71</v>
      </c>
      <c r="C8760" s="25" t="s">
        <v>148</v>
      </c>
      <c r="D8760" s="25" t="s">
        <v>1646</v>
      </c>
      <c r="E8760" s="25" t="s">
        <v>57</v>
      </c>
    </row>
    <row r="8761" customFormat="false" ht="15" hidden="false" customHeight="false" outlineLevel="0" collapsed="false">
      <c r="A8761" s="25" t="s">
        <v>1791</v>
      </c>
      <c r="B8761" s="25" t="s">
        <v>71</v>
      </c>
      <c r="C8761" s="25" t="s">
        <v>148</v>
      </c>
      <c r="D8761" s="25" t="s">
        <v>199</v>
      </c>
      <c r="E8761" s="25" t="s">
        <v>57</v>
      </c>
    </row>
    <row r="8762" customFormat="false" ht="15" hidden="false" customHeight="false" outlineLevel="0" collapsed="false">
      <c r="A8762" s="25" t="s">
        <v>1792</v>
      </c>
      <c r="B8762" s="25" t="s">
        <v>71</v>
      </c>
      <c r="C8762" s="25" t="s">
        <v>148</v>
      </c>
      <c r="D8762" s="25" t="s">
        <v>868</v>
      </c>
      <c r="E8762" s="25" t="s">
        <v>57</v>
      </c>
    </row>
    <row r="8763" customFormat="false" ht="15" hidden="false" customHeight="false" outlineLevel="0" collapsed="false">
      <c r="A8763" s="25" t="s">
        <v>1793</v>
      </c>
      <c r="B8763" s="25" t="s">
        <v>71</v>
      </c>
      <c r="C8763" s="25" t="s">
        <v>148</v>
      </c>
      <c r="D8763" s="25" t="s">
        <v>207</v>
      </c>
      <c r="E8763" s="25" t="s">
        <v>57</v>
      </c>
    </row>
    <row r="8764" customFormat="false" ht="15" hidden="false" customHeight="false" outlineLevel="0" collapsed="false">
      <c r="A8764" s="25" t="s">
        <v>1794</v>
      </c>
      <c r="B8764" s="25" t="s">
        <v>71</v>
      </c>
      <c r="C8764" s="25" t="s">
        <v>148</v>
      </c>
      <c r="D8764" s="25" t="s">
        <v>1795</v>
      </c>
      <c r="E8764" s="25" t="s">
        <v>57</v>
      </c>
    </row>
    <row r="8765" customFormat="false" ht="15" hidden="false" customHeight="false" outlineLevel="0" collapsed="false">
      <c r="A8765" s="25" t="s">
        <v>1796</v>
      </c>
      <c r="B8765" s="25" t="s">
        <v>71</v>
      </c>
      <c r="C8765" s="25" t="s">
        <v>148</v>
      </c>
      <c r="D8765" s="25" t="s">
        <v>188</v>
      </c>
      <c r="E8765" s="25" t="s">
        <v>57</v>
      </c>
    </row>
    <row r="8766" customFormat="false" ht="15" hidden="false" customHeight="false" outlineLevel="0" collapsed="false">
      <c r="A8766" s="25" t="s">
        <v>1797</v>
      </c>
      <c r="B8766" s="25" t="s">
        <v>71</v>
      </c>
      <c r="C8766" s="25" t="s">
        <v>148</v>
      </c>
      <c r="E8766" s="25" t="s">
        <v>57</v>
      </c>
    </row>
    <row r="8767" customFormat="false" ht="15" hidden="false" customHeight="false" outlineLevel="0" collapsed="false">
      <c r="A8767" s="25" t="s">
        <v>1798</v>
      </c>
      <c r="B8767" s="25" t="s">
        <v>71</v>
      </c>
      <c r="C8767" s="25" t="s">
        <v>148</v>
      </c>
      <c r="E8767" s="25" t="s">
        <v>57</v>
      </c>
    </row>
    <row r="8768" customFormat="false" ht="15" hidden="false" customHeight="false" outlineLevel="0" collapsed="false">
      <c r="A8768" s="25" t="s">
        <v>1799</v>
      </c>
      <c r="B8768" s="25" t="s">
        <v>71</v>
      </c>
      <c r="C8768" s="25" t="s">
        <v>148</v>
      </c>
      <c r="E8768" s="25" t="s">
        <v>57</v>
      </c>
    </row>
    <row r="8769" customFormat="false" ht="15" hidden="false" customHeight="false" outlineLevel="0" collapsed="false">
      <c r="A8769" s="25" t="s">
        <v>1800</v>
      </c>
      <c r="B8769" s="25" t="s">
        <v>71</v>
      </c>
      <c r="C8769" s="25" t="s">
        <v>148</v>
      </c>
      <c r="E8769" s="25" t="s">
        <v>57</v>
      </c>
    </row>
    <row r="8770" customFormat="false" ht="15" hidden="false" customHeight="false" outlineLevel="0" collapsed="false">
      <c r="A8770" s="25" t="s">
        <v>1801</v>
      </c>
      <c r="B8770" s="25" t="s">
        <v>71</v>
      </c>
      <c r="C8770" s="25" t="s">
        <v>148</v>
      </c>
      <c r="E8770" s="25" t="s">
        <v>57</v>
      </c>
    </row>
    <row r="8771" customFormat="false" ht="15" hidden="false" customHeight="false" outlineLevel="0" collapsed="false">
      <c r="A8771" s="25" t="s">
        <v>1802</v>
      </c>
      <c r="B8771" s="25" t="s">
        <v>71</v>
      </c>
      <c r="C8771" s="25" t="s">
        <v>148</v>
      </c>
      <c r="E8771" s="25" t="s">
        <v>57</v>
      </c>
    </row>
    <row r="8772" customFormat="false" ht="15" hidden="false" customHeight="false" outlineLevel="0" collapsed="false">
      <c r="A8772" s="25" t="s">
        <v>1803</v>
      </c>
      <c r="B8772" s="25" t="s">
        <v>71</v>
      </c>
      <c r="C8772" s="25" t="s">
        <v>148</v>
      </c>
      <c r="E8772" s="25" t="s">
        <v>57</v>
      </c>
    </row>
    <row r="8773" customFormat="false" ht="15" hidden="false" customHeight="false" outlineLevel="0" collapsed="false">
      <c r="A8773" s="25" t="s">
        <v>1804</v>
      </c>
      <c r="B8773" s="25" t="s">
        <v>71</v>
      </c>
      <c r="C8773" s="25" t="s">
        <v>148</v>
      </c>
      <c r="E8773" s="25" t="s">
        <v>57</v>
      </c>
    </row>
    <row r="8774" customFormat="false" ht="15" hidden="false" customHeight="false" outlineLevel="0" collapsed="false">
      <c r="A8774" s="25" t="s">
        <v>1805</v>
      </c>
      <c r="B8774" s="25" t="s">
        <v>71</v>
      </c>
      <c r="C8774" s="25" t="s">
        <v>148</v>
      </c>
      <c r="E8774" s="25" t="s">
        <v>57</v>
      </c>
    </row>
    <row r="8775" customFormat="false" ht="15" hidden="false" customHeight="false" outlineLevel="0" collapsed="false">
      <c r="A8775" s="25" t="s">
        <v>1806</v>
      </c>
      <c r="B8775" s="25" t="s">
        <v>71</v>
      </c>
      <c r="C8775" s="25" t="s">
        <v>148</v>
      </c>
      <c r="E8775" s="25" t="s">
        <v>57</v>
      </c>
    </row>
    <row r="8776" customFormat="false" ht="15" hidden="false" customHeight="false" outlineLevel="0" collapsed="false">
      <c r="A8776" s="25" t="s">
        <v>1807</v>
      </c>
      <c r="B8776" s="25" t="s">
        <v>71</v>
      </c>
      <c r="C8776" s="25" t="s">
        <v>148</v>
      </c>
      <c r="E8776" s="25" t="s">
        <v>57</v>
      </c>
    </row>
    <row r="8777" customFormat="false" ht="15" hidden="false" customHeight="false" outlineLevel="0" collapsed="false">
      <c r="A8777" s="25" t="s">
        <v>1808</v>
      </c>
      <c r="B8777" s="25" t="s">
        <v>71</v>
      </c>
      <c r="C8777" s="25" t="s">
        <v>148</v>
      </c>
      <c r="E8777" s="25" t="s">
        <v>57</v>
      </c>
    </row>
    <row r="8778" customFormat="false" ht="15" hidden="false" customHeight="false" outlineLevel="0" collapsed="false">
      <c r="A8778" s="25" t="s">
        <v>1809</v>
      </c>
      <c r="B8778" s="25" t="s">
        <v>71</v>
      </c>
      <c r="C8778" s="25" t="s">
        <v>148</v>
      </c>
      <c r="E8778" s="25" t="s">
        <v>57</v>
      </c>
    </row>
    <row r="8779" customFormat="false" ht="15" hidden="false" customHeight="false" outlineLevel="0" collapsed="false">
      <c r="A8779" s="25" t="s">
        <v>1810</v>
      </c>
      <c r="B8779" s="25" t="s">
        <v>71</v>
      </c>
      <c r="C8779" s="25" t="s">
        <v>148</v>
      </c>
      <c r="E8779" s="25" t="s">
        <v>57</v>
      </c>
    </row>
    <row r="8780" customFormat="false" ht="15" hidden="false" customHeight="false" outlineLevel="0" collapsed="false">
      <c r="A8780" s="25" t="s">
        <v>1811</v>
      </c>
      <c r="B8780" s="25" t="s">
        <v>71</v>
      </c>
      <c r="C8780" s="25" t="s">
        <v>148</v>
      </c>
      <c r="E8780" s="25" t="s">
        <v>57</v>
      </c>
    </row>
    <row r="8781" customFormat="false" ht="15" hidden="false" customHeight="false" outlineLevel="0" collapsed="false">
      <c r="A8781" s="25" t="s">
        <v>1812</v>
      </c>
      <c r="B8781" s="25" t="s">
        <v>71</v>
      </c>
      <c r="C8781" s="25" t="s">
        <v>148</v>
      </c>
      <c r="E8781" s="25" t="s">
        <v>57</v>
      </c>
    </row>
    <row r="8782" customFormat="false" ht="15" hidden="false" customHeight="false" outlineLevel="0" collapsed="false">
      <c r="A8782" s="25" t="s">
        <v>1813</v>
      </c>
      <c r="B8782" s="25" t="s">
        <v>71</v>
      </c>
      <c r="C8782" s="25" t="s">
        <v>148</v>
      </c>
      <c r="E8782" s="25" t="s">
        <v>57</v>
      </c>
    </row>
    <row r="8783" customFormat="false" ht="15" hidden="false" customHeight="false" outlineLevel="0" collapsed="false">
      <c r="A8783" s="25" t="s">
        <v>1814</v>
      </c>
      <c r="B8783" s="25" t="s">
        <v>71</v>
      </c>
      <c r="C8783" s="25" t="s">
        <v>148</v>
      </c>
      <c r="E8783" s="25" t="s">
        <v>57</v>
      </c>
    </row>
    <row r="8784" customFormat="false" ht="15" hidden="false" customHeight="false" outlineLevel="0" collapsed="false">
      <c r="A8784" s="25" t="s">
        <v>1815</v>
      </c>
      <c r="B8784" s="25" t="s">
        <v>71</v>
      </c>
      <c r="C8784" s="25" t="s">
        <v>148</v>
      </c>
      <c r="E8784" s="25" t="s">
        <v>57</v>
      </c>
    </row>
    <row r="8785" customFormat="false" ht="15" hidden="false" customHeight="false" outlineLevel="0" collapsed="false">
      <c r="A8785" s="25" t="s">
        <v>1816</v>
      </c>
      <c r="B8785" s="25" t="s">
        <v>71</v>
      </c>
      <c r="C8785" s="25" t="s">
        <v>148</v>
      </c>
      <c r="E8785" s="25" t="s">
        <v>57</v>
      </c>
    </row>
    <row r="8786" customFormat="false" ht="15" hidden="false" customHeight="false" outlineLevel="0" collapsed="false">
      <c r="A8786" s="25" t="s">
        <v>1817</v>
      </c>
      <c r="B8786" s="25" t="s">
        <v>71</v>
      </c>
      <c r="C8786" s="25" t="s">
        <v>148</v>
      </c>
      <c r="E8786" s="25" t="s">
        <v>57</v>
      </c>
    </row>
    <row r="8787" customFormat="false" ht="15" hidden="false" customHeight="false" outlineLevel="0" collapsed="false">
      <c r="A8787" s="25" t="s">
        <v>1818</v>
      </c>
      <c r="B8787" s="25" t="s">
        <v>71</v>
      </c>
      <c r="C8787" s="25" t="s">
        <v>148</v>
      </c>
      <c r="E8787" s="25" t="s">
        <v>57</v>
      </c>
    </row>
    <row r="8788" customFormat="false" ht="15" hidden="false" customHeight="false" outlineLevel="0" collapsed="false">
      <c r="A8788" s="25" t="s">
        <v>1819</v>
      </c>
      <c r="B8788" s="25" t="s">
        <v>71</v>
      </c>
      <c r="C8788" s="25" t="s">
        <v>148</v>
      </c>
      <c r="E8788" s="25" t="s">
        <v>57</v>
      </c>
    </row>
    <row r="8789" customFormat="false" ht="15" hidden="false" customHeight="false" outlineLevel="0" collapsed="false">
      <c r="A8789" s="25" t="s">
        <v>1820</v>
      </c>
      <c r="B8789" s="25" t="s">
        <v>71</v>
      </c>
      <c r="C8789" s="25" t="s">
        <v>148</v>
      </c>
      <c r="E8789" s="25" t="s">
        <v>57</v>
      </c>
    </row>
    <row r="8790" customFormat="false" ht="15" hidden="false" customHeight="false" outlineLevel="0" collapsed="false">
      <c r="A8790" s="25" t="s">
        <v>1821</v>
      </c>
      <c r="B8790" s="25" t="s">
        <v>71</v>
      </c>
      <c r="C8790" s="25" t="s">
        <v>148</v>
      </c>
      <c r="E8790" s="25" t="s">
        <v>57</v>
      </c>
    </row>
    <row r="8791" customFormat="false" ht="15" hidden="false" customHeight="false" outlineLevel="0" collapsed="false">
      <c r="A8791" s="25" t="s">
        <v>1822</v>
      </c>
      <c r="B8791" s="25" t="s">
        <v>71</v>
      </c>
      <c r="C8791" s="25" t="s">
        <v>148</v>
      </c>
      <c r="E8791" s="25" t="s">
        <v>57</v>
      </c>
    </row>
    <row r="8792" customFormat="false" ht="15" hidden="false" customHeight="false" outlineLevel="0" collapsed="false">
      <c r="A8792" s="25" t="s">
        <v>1823</v>
      </c>
      <c r="B8792" s="25" t="s">
        <v>71</v>
      </c>
      <c r="C8792" s="25" t="s">
        <v>160</v>
      </c>
      <c r="D8792" s="25" t="s">
        <v>484</v>
      </c>
      <c r="E8792" s="25" t="s">
        <v>57</v>
      </c>
    </row>
    <row r="8793" customFormat="false" ht="15" hidden="false" customHeight="false" outlineLevel="0" collapsed="false">
      <c r="A8793" s="25" t="s">
        <v>1824</v>
      </c>
      <c r="B8793" s="25" t="s">
        <v>71</v>
      </c>
      <c r="C8793" s="25" t="s">
        <v>160</v>
      </c>
      <c r="D8793" s="25" t="s">
        <v>421</v>
      </c>
      <c r="E8793" s="25" t="s">
        <v>57</v>
      </c>
    </row>
    <row r="8794" customFormat="false" ht="15" hidden="false" customHeight="false" outlineLevel="0" collapsed="false">
      <c r="A8794" s="25" t="s">
        <v>1825</v>
      </c>
      <c r="B8794" s="25" t="s">
        <v>71</v>
      </c>
      <c r="C8794" s="25" t="s">
        <v>160</v>
      </c>
      <c r="E8794" s="25" t="s">
        <v>57</v>
      </c>
    </row>
    <row r="8795" customFormat="false" ht="15" hidden="false" customHeight="false" outlineLevel="0" collapsed="false">
      <c r="A8795" s="25" t="s">
        <v>1826</v>
      </c>
      <c r="B8795" s="25" t="s">
        <v>71</v>
      </c>
      <c r="C8795" s="25" t="s">
        <v>160</v>
      </c>
      <c r="E8795" s="25" t="s">
        <v>57</v>
      </c>
    </row>
    <row r="8796" customFormat="false" ht="15" hidden="false" customHeight="false" outlineLevel="0" collapsed="false">
      <c r="A8796" s="25" t="s">
        <v>1827</v>
      </c>
      <c r="B8796" s="25" t="s">
        <v>71</v>
      </c>
      <c r="C8796" s="25" t="s">
        <v>160</v>
      </c>
      <c r="E8796" s="25" t="s">
        <v>57</v>
      </c>
    </row>
    <row r="8797" customFormat="false" ht="15" hidden="false" customHeight="false" outlineLevel="0" collapsed="false">
      <c r="A8797" s="25" t="s">
        <v>1828</v>
      </c>
      <c r="B8797" s="25" t="s">
        <v>71</v>
      </c>
      <c r="C8797" s="25" t="s">
        <v>160</v>
      </c>
      <c r="E8797" s="25" t="s">
        <v>57</v>
      </c>
    </row>
    <row r="8798" customFormat="false" ht="15" hidden="false" customHeight="false" outlineLevel="0" collapsed="false">
      <c r="A8798" s="25" t="s">
        <v>1829</v>
      </c>
      <c r="B8798" s="25" t="s">
        <v>71</v>
      </c>
      <c r="C8798" s="25" t="s">
        <v>160</v>
      </c>
      <c r="E8798" s="25" t="s">
        <v>57</v>
      </c>
    </row>
    <row r="8799" customFormat="false" ht="15" hidden="false" customHeight="false" outlineLevel="0" collapsed="false">
      <c r="A8799" s="25" t="s">
        <v>1830</v>
      </c>
      <c r="B8799" s="25" t="s">
        <v>71</v>
      </c>
      <c r="C8799" s="25" t="s">
        <v>160</v>
      </c>
      <c r="E8799" s="25" t="s">
        <v>57</v>
      </c>
    </row>
    <row r="8800" customFormat="false" ht="15" hidden="false" customHeight="false" outlineLevel="0" collapsed="false">
      <c r="A8800" s="25" t="s">
        <v>1831</v>
      </c>
      <c r="B8800" s="25" t="s">
        <v>71</v>
      </c>
      <c r="C8800" s="25" t="s">
        <v>160</v>
      </c>
      <c r="E8800" s="25" t="s">
        <v>57</v>
      </c>
    </row>
    <row r="8801" customFormat="false" ht="15" hidden="false" customHeight="false" outlineLevel="0" collapsed="false">
      <c r="A8801" s="25" t="s">
        <v>1832</v>
      </c>
      <c r="B8801" s="25" t="s">
        <v>71</v>
      </c>
      <c r="C8801" s="25" t="s">
        <v>160</v>
      </c>
      <c r="E8801" s="25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31.5" hidden="false" customHeight="true" outlineLevel="0" collapsed="false">
      <c r="A1" s="8" t="s">
        <v>9102</v>
      </c>
      <c r="B1" s="8" t="s">
        <v>9532</v>
      </c>
      <c r="C1" s="8" t="s">
        <v>9533</v>
      </c>
      <c r="D1" s="8" t="s">
        <v>9534</v>
      </c>
      <c r="E1" s="8" t="s">
        <v>9535</v>
      </c>
      <c r="F1" s="8" t="s">
        <v>9536</v>
      </c>
      <c r="G1" s="8" t="s">
        <v>9537</v>
      </c>
    </row>
    <row r="2" customFormat="false" ht="15" hidden="false" customHeight="false" outlineLevel="0" collapsed="false">
      <c r="A2" s="25" t="s">
        <v>193</v>
      </c>
      <c r="B2" s="25" t="s">
        <v>185</v>
      </c>
      <c r="C2" s="25" t="n">
        <v>1996</v>
      </c>
      <c r="D2" s="25" t="n">
        <v>1100.04</v>
      </c>
      <c r="E2" s="25" t="n">
        <v>2822</v>
      </c>
      <c r="F2" s="25" t="s">
        <v>147</v>
      </c>
    </row>
    <row r="3" customFormat="false" ht="15" hidden="false" customHeight="false" outlineLevel="0" collapsed="false">
      <c r="A3" s="25" t="s">
        <v>661</v>
      </c>
      <c r="B3" s="25" t="s">
        <v>146</v>
      </c>
      <c r="C3" s="25" t="n">
        <v>1999</v>
      </c>
      <c r="D3" s="25" t="n">
        <v>251.41</v>
      </c>
      <c r="E3" s="25" t="n">
        <v>495</v>
      </c>
      <c r="F3" s="25" t="s">
        <v>147</v>
      </c>
    </row>
    <row r="4" customFormat="false" ht="15" hidden="false" customHeight="false" outlineLevel="0" collapsed="false">
      <c r="A4" s="25" t="s">
        <v>173</v>
      </c>
      <c r="B4" s="25" t="s">
        <v>146</v>
      </c>
      <c r="C4" s="25" t="n">
        <v>1986</v>
      </c>
      <c r="D4" s="25" t="n">
        <v>647.18</v>
      </c>
      <c r="E4" s="25" t="n">
        <v>1185</v>
      </c>
      <c r="F4" s="25" t="s">
        <v>174</v>
      </c>
    </row>
    <row r="5" customFormat="false" ht="15" hidden="false" customHeight="false" outlineLevel="0" collapsed="false">
      <c r="A5" s="25" t="s">
        <v>151</v>
      </c>
      <c r="B5" s="25" t="s">
        <v>146</v>
      </c>
      <c r="C5" s="25" t="n">
        <v>2012</v>
      </c>
      <c r="D5" s="25" t="n">
        <v>587.34</v>
      </c>
      <c r="E5" s="25" t="n">
        <v>1356</v>
      </c>
      <c r="F5" s="25" t="s">
        <v>152</v>
      </c>
    </row>
    <row r="6" customFormat="false" ht="15" hidden="false" customHeight="false" outlineLevel="0" collapsed="false">
      <c r="A6" s="25" t="s">
        <v>663</v>
      </c>
      <c r="B6" s="25" t="s">
        <v>146</v>
      </c>
      <c r="C6" s="25" t="n">
        <v>1991</v>
      </c>
      <c r="D6" s="25" t="n">
        <v>326.82</v>
      </c>
      <c r="E6" s="25" t="n">
        <v>1016</v>
      </c>
      <c r="F6" s="25" t="s">
        <v>147</v>
      </c>
    </row>
    <row r="7" customFormat="false" ht="15" hidden="false" customHeight="false" outlineLevel="0" collapsed="false">
      <c r="A7" s="25" t="s">
        <v>1789</v>
      </c>
      <c r="B7" s="25" t="s">
        <v>211</v>
      </c>
      <c r="C7" s="25" t="n">
        <v>2009</v>
      </c>
      <c r="D7" s="25" t="n">
        <v>497.11</v>
      </c>
      <c r="E7" s="25" t="n">
        <v>1588</v>
      </c>
      <c r="F7" s="25" t="s">
        <v>147</v>
      </c>
    </row>
    <row r="8" customFormat="false" ht="15" hidden="false" customHeight="false" outlineLevel="0" collapsed="false">
      <c r="A8" s="25" t="s">
        <v>1156</v>
      </c>
      <c r="B8" s="25" t="s">
        <v>185</v>
      </c>
      <c r="C8" s="25" t="n">
        <v>1993</v>
      </c>
      <c r="D8" s="25" t="n">
        <v>1242.32</v>
      </c>
      <c r="E8" s="25" t="n">
        <v>3027</v>
      </c>
      <c r="F8" s="25" t="s">
        <v>147</v>
      </c>
      <c r="G8" s="25" t="s">
        <v>193</v>
      </c>
    </row>
    <row r="9" customFormat="false" ht="15" hidden="false" customHeight="false" outlineLevel="0" collapsed="false">
      <c r="A9" s="25" t="s">
        <v>445</v>
      </c>
      <c r="B9" s="25" t="s">
        <v>192</v>
      </c>
      <c r="C9" s="25" t="n">
        <v>2002</v>
      </c>
      <c r="D9" s="25" t="n">
        <v>987.39</v>
      </c>
      <c r="E9" s="25" t="n">
        <v>2253</v>
      </c>
      <c r="F9" s="25" t="s">
        <v>147</v>
      </c>
    </row>
    <row r="10" customFormat="false" ht="15" hidden="false" customHeight="false" outlineLevel="0" collapsed="false">
      <c r="A10" s="25" t="s">
        <v>210</v>
      </c>
      <c r="B10" s="25" t="s">
        <v>211</v>
      </c>
      <c r="C10" s="25" t="n">
        <v>2001</v>
      </c>
      <c r="D10" s="25" t="n">
        <v>718.62</v>
      </c>
      <c r="E10" s="25" t="n">
        <v>2448</v>
      </c>
      <c r="F10" s="25" t="s">
        <v>147</v>
      </c>
    </row>
    <row r="11" customFormat="false" ht="15" hidden="false" customHeight="false" outlineLevel="0" collapsed="false">
      <c r="A11" s="25" t="s">
        <v>3075</v>
      </c>
      <c r="B11" s="25" t="s">
        <v>165</v>
      </c>
      <c r="C11" s="25" t="n">
        <v>1993</v>
      </c>
      <c r="D11" s="25" t="n">
        <v>4269.9</v>
      </c>
      <c r="E11" s="25" t="n">
        <v>6472</v>
      </c>
      <c r="F11" s="25" t="s">
        <v>147</v>
      </c>
      <c r="G11" s="25" t="s">
        <v>1347</v>
      </c>
    </row>
    <row r="12" customFormat="false" ht="15" hidden="false" customHeight="false" outlineLevel="0" collapsed="false">
      <c r="A12" s="25" t="s">
        <v>191</v>
      </c>
      <c r="B12" s="25" t="s">
        <v>192</v>
      </c>
      <c r="C12" s="25" t="n">
        <v>1998</v>
      </c>
      <c r="D12" s="25" t="n">
        <v>2714.9</v>
      </c>
      <c r="E12" s="25" t="n">
        <v>2641</v>
      </c>
      <c r="F12" s="25" t="s">
        <v>147</v>
      </c>
      <c r="G12" s="25" t="s">
        <v>193</v>
      </c>
    </row>
    <row r="13" customFormat="false" ht="15" hidden="false" customHeight="false" outlineLevel="0" collapsed="false">
      <c r="A13" s="25" t="s">
        <v>218</v>
      </c>
      <c r="B13" s="25" t="s">
        <v>146</v>
      </c>
      <c r="C13" s="25" t="n">
        <v>2017</v>
      </c>
      <c r="D13" s="25" t="n">
        <v>4.54</v>
      </c>
      <c r="E13" s="25" t="n">
        <v>9</v>
      </c>
      <c r="F13" s="25" t="s">
        <v>147</v>
      </c>
    </row>
    <row r="14" customFormat="false" ht="15" hidden="false" customHeight="false" outlineLevel="0" collapsed="false">
      <c r="A14" s="25" t="s">
        <v>184</v>
      </c>
      <c r="B14" s="25" t="s">
        <v>185</v>
      </c>
      <c r="C14" s="25" t="n">
        <v>2005</v>
      </c>
      <c r="D14" s="25" t="n">
        <v>1520.66</v>
      </c>
      <c r="E14" s="25" t="n">
        <v>1806</v>
      </c>
      <c r="F14" s="25" t="s">
        <v>147</v>
      </c>
    </row>
    <row r="15" customFormat="false" ht="15" hidden="false" customHeight="false" outlineLevel="0" collapsed="false">
      <c r="A15" s="25" t="s">
        <v>449</v>
      </c>
      <c r="B15" s="25" t="s">
        <v>192</v>
      </c>
      <c r="C15" s="25" t="n">
        <v>2013</v>
      </c>
      <c r="D15" s="25" t="n">
        <v>98.79</v>
      </c>
      <c r="E15" s="25" t="n">
        <v>96</v>
      </c>
      <c r="F15" s="25" t="s">
        <v>147</v>
      </c>
      <c r="G15" s="25" t="s">
        <v>445</v>
      </c>
    </row>
    <row r="16" customFormat="false" ht="15" hidden="false" customHeight="false" outlineLevel="0" collapsed="false">
      <c r="A16" s="25" t="s">
        <v>167</v>
      </c>
      <c r="B16" s="25" t="s">
        <v>168</v>
      </c>
      <c r="C16" s="25" t="n">
        <v>1995</v>
      </c>
      <c r="D16" s="25" t="n">
        <v>2173.98</v>
      </c>
      <c r="E16" s="25" t="n">
        <v>2928</v>
      </c>
      <c r="F16" s="25" t="s">
        <v>147</v>
      </c>
      <c r="G16" s="25" t="s">
        <v>169</v>
      </c>
    </row>
    <row r="17" customFormat="false" ht="15" hidden="false" customHeight="false" outlineLevel="0" collapsed="false">
      <c r="A17" s="25" t="s">
        <v>164</v>
      </c>
      <c r="B17" s="25" t="s">
        <v>165</v>
      </c>
      <c r="C17" s="25" t="n">
        <v>1998</v>
      </c>
      <c r="D17" s="25" t="n">
        <v>217.87</v>
      </c>
      <c r="E17" s="25" t="n">
        <v>551</v>
      </c>
      <c r="F17" s="25" t="s">
        <v>147</v>
      </c>
    </row>
    <row r="18" customFormat="false" ht="15" hidden="false" customHeight="false" outlineLevel="0" collapsed="false">
      <c r="A18" s="25" t="s">
        <v>1646</v>
      </c>
      <c r="B18" s="25" t="s">
        <v>185</v>
      </c>
      <c r="C18" s="25" t="n">
        <v>2010</v>
      </c>
      <c r="D18" s="25" t="n">
        <v>587.72</v>
      </c>
      <c r="E18" s="25" t="n">
        <v>1501</v>
      </c>
      <c r="F18" s="25" t="s">
        <v>147</v>
      </c>
    </row>
    <row r="19" customFormat="false" ht="15" hidden="false" customHeight="false" outlineLevel="0" collapsed="false">
      <c r="A19" s="25" t="s">
        <v>452</v>
      </c>
      <c r="B19" s="25" t="s">
        <v>185</v>
      </c>
      <c r="C19" s="25" t="n">
        <v>1992</v>
      </c>
      <c r="D19" s="25" t="n">
        <v>1712.68</v>
      </c>
      <c r="E19" s="25" t="n">
        <v>3194</v>
      </c>
      <c r="F19" s="25" t="s">
        <v>147</v>
      </c>
      <c r="G19" s="25" t="s">
        <v>193</v>
      </c>
    </row>
    <row r="20" customFormat="false" ht="15" hidden="false" customHeight="false" outlineLevel="0" collapsed="false">
      <c r="A20" s="25" t="s">
        <v>237</v>
      </c>
      <c r="B20" s="25" t="s">
        <v>192</v>
      </c>
      <c r="C20" s="25" t="n">
        <v>1982</v>
      </c>
      <c r="D20" s="25" t="n">
        <v>4618</v>
      </c>
      <c r="E20" s="25" t="n">
        <v>10083</v>
      </c>
      <c r="F20" s="25" t="s">
        <v>147</v>
      </c>
    </row>
    <row r="21" customFormat="false" ht="15" hidden="false" customHeight="false" outlineLevel="0" collapsed="false">
      <c r="A21" s="25" t="s">
        <v>3511</v>
      </c>
      <c r="B21" s="25" t="s">
        <v>168</v>
      </c>
      <c r="C21" s="25" t="n">
        <v>1999</v>
      </c>
      <c r="D21" s="25" t="n">
        <v>1197.44</v>
      </c>
      <c r="E21" s="25" t="n">
        <v>2570</v>
      </c>
      <c r="F21" s="25" t="s">
        <v>147</v>
      </c>
    </row>
    <row r="22" customFormat="false" ht="15" hidden="false" customHeight="false" outlineLevel="0" collapsed="false">
      <c r="A22" s="25" t="s">
        <v>665</v>
      </c>
      <c r="B22" s="25" t="s">
        <v>211</v>
      </c>
      <c r="C22" s="25" t="n">
        <v>1990</v>
      </c>
      <c r="D22" s="25" t="n">
        <v>4968.91</v>
      </c>
      <c r="E22" s="25" t="n">
        <v>7523</v>
      </c>
      <c r="F22" s="25" t="s">
        <v>147</v>
      </c>
    </row>
    <row r="23" customFormat="false" ht="15" hidden="false" customHeight="false" outlineLevel="0" collapsed="false">
      <c r="A23" s="25" t="s">
        <v>2484</v>
      </c>
      <c r="B23" s="25" t="s">
        <v>155</v>
      </c>
      <c r="C23" s="25" t="n">
        <v>1995</v>
      </c>
      <c r="D23" s="25" t="n">
        <v>1825.82</v>
      </c>
      <c r="E23" s="25" t="n">
        <v>5595</v>
      </c>
      <c r="F23" s="25" t="s">
        <v>147</v>
      </c>
      <c r="G23" s="25" t="s">
        <v>156</v>
      </c>
    </row>
    <row r="24" customFormat="false" ht="15" hidden="false" customHeight="false" outlineLevel="0" collapsed="false">
      <c r="A24" s="25" t="s">
        <v>215</v>
      </c>
      <c r="B24" s="25" t="s">
        <v>177</v>
      </c>
      <c r="C24" s="25" t="n">
        <v>2006</v>
      </c>
      <c r="D24" s="25" t="n">
        <v>1102.43</v>
      </c>
      <c r="E24" s="25" t="n">
        <v>1759</v>
      </c>
      <c r="F24" s="25" t="s">
        <v>147</v>
      </c>
    </row>
    <row r="25" customFormat="false" ht="15" hidden="false" customHeight="false" outlineLevel="0" collapsed="false">
      <c r="A25" s="25" t="s">
        <v>1187</v>
      </c>
      <c r="B25" s="25" t="s">
        <v>159</v>
      </c>
      <c r="C25" s="25" t="n">
        <v>1988</v>
      </c>
      <c r="D25" s="25" t="n">
        <v>2059.9</v>
      </c>
      <c r="E25" s="25" t="n">
        <v>3644</v>
      </c>
      <c r="F25" s="25" t="s">
        <v>147</v>
      </c>
    </row>
    <row r="26" customFormat="false" ht="15" hidden="false" customHeight="false" outlineLevel="0" collapsed="false">
      <c r="A26" s="25" t="s">
        <v>198</v>
      </c>
      <c r="B26" s="25" t="s">
        <v>177</v>
      </c>
      <c r="C26" s="25" t="n">
        <v>1991</v>
      </c>
      <c r="D26" s="25" t="n">
        <v>2819.5</v>
      </c>
      <c r="E26" s="25" t="n">
        <v>7227</v>
      </c>
      <c r="F26" s="25" t="s">
        <v>147</v>
      </c>
      <c r="G26" s="25" t="s">
        <v>199</v>
      </c>
    </row>
    <row r="27" customFormat="false" ht="15" hidden="false" customHeight="false" outlineLevel="0" collapsed="false">
      <c r="A27" s="25" t="s">
        <v>484</v>
      </c>
      <c r="B27" s="25" t="s">
        <v>211</v>
      </c>
      <c r="C27" s="25" t="n">
        <v>1995</v>
      </c>
      <c r="D27" s="25" t="n">
        <v>5158.71</v>
      </c>
      <c r="E27" s="25" t="n">
        <v>17479</v>
      </c>
      <c r="F27" s="25" t="s">
        <v>485</v>
      </c>
    </row>
    <row r="28" customFormat="false" ht="15" hidden="false" customHeight="false" outlineLevel="0" collapsed="false">
      <c r="A28" s="25" t="s">
        <v>1690</v>
      </c>
      <c r="B28" s="25" t="s">
        <v>211</v>
      </c>
      <c r="C28" s="25" t="n">
        <v>1990</v>
      </c>
      <c r="D28" s="25" t="n">
        <v>2520.83</v>
      </c>
      <c r="E28" s="25" t="n">
        <v>3502</v>
      </c>
      <c r="F28" s="25" t="s">
        <v>147</v>
      </c>
    </row>
    <row r="29" customFormat="false" ht="15" hidden="false" customHeight="false" outlineLevel="0" collapsed="false">
      <c r="A29" s="25" t="s">
        <v>248</v>
      </c>
      <c r="B29" s="25" t="s">
        <v>211</v>
      </c>
      <c r="C29" s="25" t="n">
        <v>2007</v>
      </c>
      <c r="D29" s="25" t="n">
        <v>894.33</v>
      </c>
      <c r="E29" s="25" t="n">
        <v>1635</v>
      </c>
      <c r="F29" s="25" t="s">
        <v>249</v>
      </c>
    </row>
    <row r="30" customFormat="false" ht="15" hidden="false" customHeight="false" outlineLevel="0" collapsed="false">
      <c r="A30" s="25" t="s">
        <v>240</v>
      </c>
      <c r="B30" s="25" t="s">
        <v>185</v>
      </c>
      <c r="C30" s="25" t="n">
        <v>2000</v>
      </c>
      <c r="D30" s="25" t="n">
        <v>1223.72</v>
      </c>
      <c r="E30" s="25" t="n">
        <v>2497</v>
      </c>
      <c r="F30" s="25" t="s">
        <v>241</v>
      </c>
    </row>
    <row r="31" customFormat="false" ht="15" hidden="false" customHeight="false" outlineLevel="0" collapsed="false">
      <c r="A31" s="25" t="s">
        <v>154</v>
      </c>
      <c r="B31" s="25" t="s">
        <v>155</v>
      </c>
      <c r="C31" s="25" t="n">
        <v>2007</v>
      </c>
      <c r="D31" s="25" t="n">
        <v>86.68</v>
      </c>
      <c r="E31" s="25" t="n">
        <v>187</v>
      </c>
      <c r="F31" s="25" t="s">
        <v>147</v>
      </c>
      <c r="G31" s="25" t="s">
        <v>156</v>
      </c>
    </row>
    <row r="32" customFormat="false" ht="15" hidden="false" customHeight="false" outlineLevel="0" collapsed="false">
      <c r="A32" s="25" t="s">
        <v>199</v>
      </c>
      <c r="B32" s="25" t="s">
        <v>177</v>
      </c>
      <c r="C32" s="25" t="n">
        <v>2008</v>
      </c>
      <c r="D32" s="25" t="n">
        <v>52.5</v>
      </c>
      <c r="E32" s="25" t="n">
        <v>165</v>
      </c>
      <c r="F32" s="25" t="s">
        <v>147</v>
      </c>
    </row>
    <row r="33" customFormat="false" ht="15" hidden="false" customHeight="false" outlineLevel="0" collapsed="false">
      <c r="A33" s="25" t="s">
        <v>868</v>
      </c>
      <c r="B33" s="25" t="s">
        <v>168</v>
      </c>
      <c r="C33" s="25" t="n">
        <v>2000</v>
      </c>
      <c r="D33" s="25" t="n">
        <v>2952.73</v>
      </c>
      <c r="E33" s="25" t="n">
        <v>5107</v>
      </c>
      <c r="F33" s="25" t="s">
        <v>147</v>
      </c>
    </row>
    <row r="34" customFormat="false" ht="15" hidden="false" customHeight="false" outlineLevel="0" collapsed="false">
      <c r="A34" s="25" t="s">
        <v>609</v>
      </c>
      <c r="B34" s="25" t="s">
        <v>267</v>
      </c>
      <c r="C34" s="25" t="n">
        <v>2003</v>
      </c>
      <c r="D34" s="25" t="n">
        <v>692.19</v>
      </c>
      <c r="E34" s="25" t="n">
        <v>1922</v>
      </c>
      <c r="F34" s="25" t="s">
        <v>147</v>
      </c>
    </row>
    <row r="35" customFormat="false" ht="15" hidden="false" customHeight="false" outlineLevel="0" collapsed="false">
      <c r="A35" s="25" t="s">
        <v>417</v>
      </c>
      <c r="B35" s="25" t="s">
        <v>211</v>
      </c>
      <c r="C35" s="25" t="n">
        <v>2003</v>
      </c>
      <c r="D35" s="25" t="n">
        <v>223.8</v>
      </c>
      <c r="E35" s="25" t="n">
        <v>299</v>
      </c>
      <c r="F35" s="25" t="s">
        <v>147</v>
      </c>
    </row>
    <row r="36" customFormat="false" ht="15" hidden="false" customHeight="false" outlineLevel="0" collapsed="false">
      <c r="A36" s="25" t="s">
        <v>428</v>
      </c>
      <c r="B36" s="25" t="s">
        <v>267</v>
      </c>
      <c r="C36" s="25" t="n">
        <v>1982</v>
      </c>
      <c r="D36" s="25" t="n">
        <v>792.46</v>
      </c>
      <c r="E36" s="25" t="n">
        <v>1299</v>
      </c>
      <c r="F36" s="25" t="s">
        <v>147</v>
      </c>
    </row>
    <row r="37" customFormat="false" ht="15" hidden="false" customHeight="false" outlineLevel="0" collapsed="false">
      <c r="A37" s="25" t="s">
        <v>195</v>
      </c>
      <c r="B37" s="25" t="s">
        <v>185</v>
      </c>
      <c r="C37" s="25" t="n">
        <v>1997</v>
      </c>
      <c r="D37" s="25" t="n">
        <v>8170.38</v>
      </c>
      <c r="E37" s="25" t="n">
        <v>16499</v>
      </c>
      <c r="F37" s="25" t="s">
        <v>196</v>
      </c>
    </row>
    <row r="38" customFormat="false" ht="15" hidden="false" customHeight="false" outlineLevel="0" collapsed="false">
      <c r="A38" s="25" t="s">
        <v>1090</v>
      </c>
      <c r="B38" s="25" t="s">
        <v>155</v>
      </c>
      <c r="C38" s="25" t="n">
        <v>1994</v>
      </c>
      <c r="D38" s="25" t="n">
        <v>6395.05</v>
      </c>
      <c r="E38" s="25" t="n">
        <v>20275</v>
      </c>
      <c r="F38" s="25" t="s">
        <v>147</v>
      </c>
    </row>
    <row r="39" customFormat="false" ht="15" hidden="false" customHeight="false" outlineLevel="0" collapsed="false">
      <c r="A39" s="25" t="s">
        <v>169</v>
      </c>
      <c r="B39" s="25" t="s">
        <v>168</v>
      </c>
      <c r="C39" s="25" t="n">
        <v>1986</v>
      </c>
      <c r="D39" s="25" t="n">
        <v>2403.58</v>
      </c>
      <c r="E39" s="25" t="n">
        <v>8801</v>
      </c>
      <c r="F39" s="25" t="s">
        <v>147</v>
      </c>
    </row>
    <row r="40" customFormat="false" ht="15" hidden="false" customHeight="false" outlineLevel="0" collapsed="false">
      <c r="A40" s="25" t="s">
        <v>180</v>
      </c>
      <c r="B40" s="25" t="s">
        <v>146</v>
      </c>
      <c r="C40" s="25" t="n">
        <v>2002</v>
      </c>
      <c r="D40" s="25" t="n">
        <v>3178.24</v>
      </c>
      <c r="E40" s="25" t="n">
        <v>4540</v>
      </c>
      <c r="F40" s="25" t="s">
        <v>147</v>
      </c>
    </row>
    <row r="41" customFormat="false" ht="15" hidden="false" customHeight="false" outlineLevel="0" collapsed="false">
      <c r="A41" s="25" t="s">
        <v>2530</v>
      </c>
      <c r="B41" s="25" t="s">
        <v>185</v>
      </c>
      <c r="C41" s="25" t="n">
        <v>2011</v>
      </c>
      <c r="D41" s="25" t="n">
        <v>527.11</v>
      </c>
      <c r="E41" s="25" t="n">
        <v>1428</v>
      </c>
      <c r="F41" s="25" t="s">
        <v>147</v>
      </c>
      <c r="G41" s="25" t="s">
        <v>193</v>
      </c>
    </row>
    <row r="42" customFormat="false" ht="15" hidden="false" customHeight="false" outlineLevel="0" collapsed="false">
      <c r="A42" s="25" t="s">
        <v>633</v>
      </c>
      <c r="B42" s="25" t="s">
        <v>211</v>
      </c>
      <c r="C42" s="25" t="n">
        <v>1989</v>
      </c>
      <c r="D42" s="25" t="n">
        <v>1388.67</v>
      </c>
      <c r="E42" s="25" t="n">
        <v>3583</v>
      </c>
      <c r="F42" s="25" t="s">
        <v>147</v>
      </c>
    </row>
    <row r="43" customFormat="false" ht="15" hidden="false" customHeight="false" outlineLevel="0" collapsed="false">
      <c r="A43" s="25" t="s">
        <v>494</v>
      </c>
      <c r="B43" s="25" t="s">
        <v>192</v>
      </c>
      <c r="C43" s="25" t="n">
        <v>1982</v>
      </c>
      <c r="D43" s="25" t="n">
        <v>11698.03</v>
      </c>
      <c r="E43" s="25" t="n">
        <v>34288</v>
      </c>
      <c r="F43" s="25" t="s">
        <v>147</v>
      </c>
    </row>
    <row r="44" customFormat="false" ht="15" hidden="false" customHeight="false" outlineLevel="0" collapsed="false">
      <c r="A44" s="25" t="s">
        <v>1189</v>
      </c>
      <c r="B44" s="25" t="s">
        <v>211</v>
      </c>
      <c r="C44" s="25" t="n">
        <v>2004</v>
      </c>
      <c r="D44" s="25" t="n">
        <v>702.72</v>
      </c>
      <c r="E44" s="25" t="n">
        <v>1831</v>
      </c>
      <c r="F44" s="25" t="s">
        <v>147</v>
      </c>
    </row>
    <row r="45" customFormat="false" ht="15" hidden="false" customHeight="false" outlineLevel="0" collapsed="false">
      <c r="A45" s="25" t="s">
        <v>1158</v>
      </c>
      <c r="B45" s="25" t="s">
        <v>185</v>
      </c>
      <c r="C45" s="25" t="n">
        <v>1980</v>
      </c>
      <c r="D45" s="25" t="n">
        <v>7708.38</v>
      </c>
      <c r="E45" s="25" t="n">
        <v>13756</v>
      </c>
      <c r="F45" s="25" t="s">
        <v>147</v>
      </c>
    </row>
    <row r="46" customFormat="false" ht="15" hidden="false" customHeight="false" outlineLevel="0" collapsed="false">
      <c r="A46" s="25" t="s">
        <v>207</v>
      </c>
      <c r="B46" s="25" t="s">
        <v>168</v>
      </c>
      <c r="C46" s="25" t="n">
        <v>1985</v>
      </c>
      <c r="D46" s="25" t="n">
        <v>375.43</v>
      </c>
      <c r="E46" s="25" t="n">
        <v>1190</v>
      </c>
      <c r="F46" s="25" t="s">
        <v>147</v>
      </c>
    </row>
    <row r="47" customFormat="false" ht="15" hidden="false" customHeight="false" outlineLevel="0" collapsed="false">
      <c r="A47" s="25" t="s">
        <v>419</v>
      </c>
      <c r="B47" s="25" t="s">
        <v>146</v>
      </c>
      <c r="C47" s="25" t="n">
        <v>1985</v>
      </c>
      <c r="D47" s="25" t="n">
        <v>2741.37</v>
      </c>
      <c r="E47" s="25" t="n">
        <v>9226</v>
      </c>
      <c r="F47" s="25" t="s">
        <v>147</v>
      </c>
    </row>
    <row r="48" customFormat="false" ht="15" hidden="false" customHeight="false" outlineLevel="0" collapsed="false">
      <c r="A48" s="25" t="s">
        <v>1778</v>
      </c>
      <c r="B48" s="25" t="s">
        <v>146</v>
      </c>
      <c r="C48" s="25" t="n">
        <v>2004</v>
      </c>
      <c r="D48" s="25" t="n">
        <v>1618.89</v>
      </c>
      <c r="E48" s="25" t="n">
        <v>3889</v>
      </c>
      <c r="F48" s="25" t="s">
        <v>147</v>
      </c>
    </row>
    <row r="49" customFormat="false" ht="15" hidden="false" customHeight="false" outlineLevel="0" collapsed="false">
      <c r="A49" s="25" t="s">
        <v>1347</v>
      </c>
      <c r="B49" s="25" t="s">
        <v>165</v>
      </c>
      <c r="C49" s="25" t="n">
        <v>1989</v>
      </c>
      <c r="D49" s="25" t="n">
        <v>665.06</v>
      </c>
      <c r="E49" s="25" t="n">
        <v>1095</v>
      </c>
      <c r="F49" s="25" t="s">
        <v>147</v>
      </c>
    </row>
    <row r="50" customFormat="false" ht="15" hidden="false" customHeight="false" outlineLevel="0" collapsed="false">
      <c r="A50" s="25" t="s">
        <v>1671</v>
      </c>
      <c r="B50" s="25" t="s">
        <v>168</v>
      </c>
      <c r="C50" s="25" t="n">
        <v>1984</v>
      </c>
      <c r="D50" s="25" t="n">
        <v>3027.46</v>
      </c>
      <c r="E50" s="25" t="n">
        <v>9516</v>
      </c>
      <c r="F50" s="25" t="s">
        <v>1672</v>
      </c>
    </row>
    <row r="51" customFormat="false" ht="15" hidden="false" customHeight="false" outlineLevel="0" collapsed="false">
      <c r="A51" s="25" t="s">
        <v>636</v>
      </c>
      <c r="B51" s="25" t="s">
        <v>267</v>
      </c>
      <c r="C51" s="25" t="n">
        <v>1987</v>
      </c>
      <c r="D51" s="25" t="n">
        <v>405.59</v>
      </c>
      <c r="E51" s="25" t="n">
        <v>1179</v>
      </c>
      <c r="F51" s="25" t="s">
        <v>637</v>
      </c>
      <c r="G51" s="25" t="s">
        <v>266</v>
      </c>
    </row>
    <row r="52" customFormat="false" ht="15" hidden="false" customHeight="false" outlineLevel="0" collapsed="false">
      <c r="A52" s="25" t="s">
        <v>2754</v>
      </c>
      <c r="B52" s="25" t="s">
        <v>267</v>
      </c>
      <c r="C52" s="25" t="n">
        <v>1991</v>
      </c>
      <c r="D52" s="25" t="n">
        <v>1012.72</v>
      </c>
      <c r="E52" s="25" t="n">
        <v>3492</v>
      </c>
      <c r="F52" s="25" t="s">
        <v>2755</v>
      </c>
    </row>
    <row r="53" customFormat="false" ht="15" hidden="false" customHeight="false" outlineLevel="0" collapsed="false">
      <c r="A53" s="25" t="s">
        <v>3359</v>
      </c>
      <c r="B53" s="25" t="s">
        <v>159</v>
      </c>
      <c r="C53" s="25" t="n">
        <v>1997</v>
      </c>
      <c r="D53" s="25" t="n">
        <v>882.12</v>
      </c>
      <c r="E53" s="25" t="n">
        <v>2769</v>
      </c>
      <c r="F53" s="25" t="s">
        <v>147</v>
      </c>
    </row>
    <row r="54" customFormat="false" ht="15" hidden="false" customHeight="false" outlineLevel="0" collapsed="false">
      <c r="A54" s="25" t="s">
        <v>1795</v>
      </c>
      <c r="B54" s="25" t="s">
        <v>177</v>
      </c>
      <c r="C54" s="25" t="n">
        <v>1994</v>
      </c>
      <c r="D54" s="25" t="n">
        <v>355.23</v>
      </c>
      <c r="E54" s="25" t="n">
        <v>853</v>
      </c>
      <c r="F54" s="25" t="s">
        <v>147</v>
      </c>
    </row>
    <row r="55" customFormat="false" ht="15" hidden="false" customHeight="false" outlineLevel="0" collapsed="false">
      <c r="A55" s="25" t="s">
        <v>2863</v>
      </c>
      <c r="B55" s="25" t="s">
        <v>211</v>
      </c>
      <c r="C55" s="25" t="n">
        <v>2001</v>
      </c>
      <c r="D55" s="25" t="n">
        <v>2437.85</v>
      </c>
      <c r="E55" s="25" t="n">
        <v>4874</v>
      </c>
      <c r="F55" s="25" t="s">
        <v>147</v>
      </c>
    </row>
    <row r="56" customFormat="false" ht="15" hidden="false" customHeight="false" outlineLevel="0" collapsed="false">
      <c r="A56" s="25" t="s">
        <v>478</v>
      </c>
      <c r="B56" s="25" t="s">
        <v>165</v>
      </c>
      <c r="C56" s="25" t="n">
        <v>2002</v>
      </c>
      <c r="D56" s="25" t="n">
        <v>349.81</v>
      </c>
      <c r="E56" s="25" t="n">
        <v>315</v>
      </c>
      <c r="F56" s="25" t="s">
        <v>147</v>
      </c>
    </row>
    <row r="57" customFormat="false" ht="15" hidden="false" customHeight="false" outlineLevel="0" collapsed="false">
      <c r="A57" s="25" t="s">
        <v>639</v>
      </c>
      <c r="B57" s="25" t="s">
        <v>211</v>
      </c>
      <c r="C57" s="25" t="n">
        <v>2003</v>
      </c>
      <c r="D57" s="25" t="n">
        <v>1419.98</v>
      </c>
      <c r="E57" s="25" t="n">
        <v>4018</v>
      </c>
      <c r="F57" s="25" t="s">
        <v>147</v>
      </c>
    </row>
    <row r="58" customFormat="false" ht="15" hidden="false" customHeight="false" outlineLevel="0" collapsed="false">
      <c r="A58" s="25" t="s">
        <v>245</v>
      </c>
      <c r="B58" s="25" t="s">
        <v>185</v>
      </c>
      <c r="C58" s="25" t="n">
        <v>1987</v>
      </c>
      <c r="D58" s="25" t="n">
        <v>2938.67</v>
      </c>
      <c r="E58" s="25" t="n">
        <v>8775</v>
      </c>
      <c r="F58" s="25" t="s">
        <v>246</v>
      </c>
    </row>
    <row r="59" customFormat="false" ht="15" hidden="false" customHeight="false" outlineLevel="0" collapsed="false">
      <c r="A59" s="25" t="s">
        <v>5204</v>
      </c>
      <c r="B59" s="25" t="s">
        <v>155</v>
      </c>
      <c r="C59" s="25" t="n">
        <v>1994</v>
      </c>
      <c r="D59" s="25" t="n">
        <v>1188.42</v>
      </c>
      <c r="E59" s="25" t="n">
        <v>3015</v>
      </c>
      <c r="F59" s="25" t="s">
        <v>147</v>
      </c>
    </row>
    <row r="60" customFormat="false" ht="15" hidden="false" customHeight="false" outlineLevel="0" collapsed="false">
      <c r="A60" s="25" t="s">
        <v>145</v>
      </c>
      <c r="B60" s="25" t="s">
        <v>146</v>
      </c>
      <c r="C60" s="25" t="n">
        <v>1992</v>
      </c>
      <c r="D60" s="25" t="n">
        <v>3922.42</v>
      </c>
      <c r="E60" s="25" t="n">
        <v>6837</v>
      </c>
      <c r="F60" s="25" t="s">
        <v>147</v>
      </c>
    </row>
    <row r="61" customFormat="false" ht="15" hidden="false" customHeight="false" outlineLevel="0" collapsed="false">
      <c r="A61" s="25" t="s">
        <v>188</v>
      </c>
      <c r="B61" s="25" t="s">
        <v>185</v>
      </c>
      <c r="C61" s="25" t="n">
        <v>1983</v>
      </c>
      <c r="D61" s="25" t="n">
        <v>1008.06</v>
      </c>
      <c r="E61" s="25" t="n">
        <v>1238</v>
      </c>
      <c r="F61" s="25" t="s">
        <v>147</v>
      </c>
    </row>
    <row r="62" customFormat="false" ht="15" hidden="false" customHeight="false" outlineLevel="0" collapsed="false">
      <c r="A62" s="25" t="s">
        <v>444</v>
      </c>
      <c r="B62" s="25" t="s">
        <v>192</v>
      </c>
      <c r="C62" s="25" t="n">
        <v>1996</v>
      </c>
      <c r="D62" s="25" t="n">
        <v>6354.87</v>
      </c>
      <c r="E62" s="25" t="n">
        <v>16780</v>
      </c>
      <c r="F62" s="25" t="s">
        <v>147</v>
      </c>
      <c r="G62" s="25" t="s">
        <v>445</v>
      </c>
    </row>
    <row r="63" customFormat="false" ht="15" hidden="false" customHeight="false" outlineLevel="0" collapsed="false">
      <c r="A63" s="25" t="s">
        <v>231</v>
      </c>
      <c r="B63" s="25" t="s">
        <v>168</v>
      </c>
      <c r="C63" s="25" t="n">
        <v>2012</v>
      </c>
      <c r="D63" s="25" t="n">
        <v>45.39</v>
      </c>
      <c r="E63" s="25" t="n">
        <v>100</v>
      </c>
      <c r="F63" s="25" t="s">
        <v>147</v>
      </c>
      <c r="G63" s="25" t="s">
        <v>169</v>
      </c>
    </row>
    <row r="64" customFormat="false" ht="15" hidden="false" customHeight="false" outlineLevel="0" collapsed="false">
      <c r="A64" s="25" t="s">
        <v>421</v>
      </c>
      <c r="B64" s="25" t="s">
        <v>146</v>
      </c>
      <c r="C64" s="25" t="n">
        <v>1994</v>
      </c>
      <c r="D64" s="25" t="n">
        <v>2818.38</v>
      </c>
      <c r="E64" s="25" t="n">
        <v>6290</v>
      </c>
      <c r="F64" s="25" t="s">
        <v>147</v>
      </c>
    </row>
    <row r="65" customFormat="false" ht="15" hidden="false" customHeight="false" outlineLevel="0" collapsed="false">
      <c r="A65" s="25" t="s">
        <v>433</v>
      </c>
      <c r="B65" s="25" t="s">
        <v>211</v>
      </c>
      <c r="C65" s="25" t="n">
        <v>1996</v>
      </c>
      <c r="D65" s="25" t="n">
        <v>2214.94</v>
      </c>
      <c r="E65" s="25" t="n">
        <v>5374</v>
      </c>
      <c r="F65" s="25" t="s">
        <v>147</v>
      </c>
    </row>
    <row r="66" customFormat="false" ht="15" hidden="false" customHeight="false" outlineLevel="0" collapsed="false">
      <c r="A66" s="25" t="s">
        <v>156</v>
      </c>
      <c r="B66" s="25" t="s">
        <v>155</v>
      </c>
      <c r="C66" s="25" t="n">
        <v>1999</v>
      </c>
      <c r="D66" s="25" t="n">
        <v>1699.85</v>
      </c>
      <c r="E66" s="25" t="n">
        <v>5108</v>
      </c>
      <c r="F66" s="25" t="s">
        <v>147</v>
      </c>
    </row>
    <row r="67" customFormat="false" ht="15" hidden="false" customHeight="false" outlineLevel="0" collapsed="false">
      <c r="A67" s="25" t="s">
        <v>176</v>
      </c>
      <c r="B67" s="25" t="s">
        <v>177</v>
      </c>
      <c r="C67" s="25" t="n">
        <v>1987</v>
      </c>
      <c r="D67" s="25" t="n">
        <v>1698.2</v>
      </c>
      <c r="E67" s="25" t="n">
        <v>3798</v>
      </c>
      <c r="F67" s="25" t="s">
        <v>147</v>
      </c>
    </row>
    <row r="68" customFormat="false" ht="15" hidden="false" customHeight="false" outlineLevel="0" collapsed="false">
      <c r="A68" s="25" t="s">
        <v>158</v>
      </c>
      <c r="B68" s="25" t="s">
        <v>159</v>
      </c>
      <c r="C68" s="25" t="n">
        <v>1997</v>
      </c>
      <c r="D68" s="25" t="n">
        <v>291.27</v>
      </c>
      <c r="E68" s="25" t="n">
        <v>586</v>
      </c>
      <c r="F68" s="25" t="s">
        <v>147</v>
      </c>
    </row>
    <row r="69" customFormat="false" ht="15" hidden="false" customHeight="false" outlineLevel="0" collapsed="false">
      <c r="A69" s="25" t="s">
        <v>225</v>
      </c>
      <c r="B69" s="25" t="s">
        <v>211</v>
      </c>
      <c r="C69" s="25" t="n">
        <v>1988</v>
      </c>
      <c r="D69" s="25" t="n">
        <v>1376.8</v>
      </c>
      <c r="E69" s="25" t="n">
        <v>1165</v>
      </c>
      <c r="F69" s="25" t="s">
        <v>226</v>
      </c>
    </row>
    <row r="70" customFormat="false" ht="15" hidden="false" customHeight="false" outlineLevel="0" collapsed="false">
      <c r="A70" s="25" t="s">
        <v>622</v>
      </c>
      <c r="B70" s="25" t="s">
        <v>211</v>
      </c>
      <c r="C70" s="25" t="n">
        <v>2000</v>
      </c>
      <c r="D70" s="25" t="n">
        <v>167.89</v>
      </c>
      <c r="E70" s="25" t="n">
        <v>493</v>
      </c>
      <c r="F70" s="25" t="s">
        <v>623</v>
      </c>
    </row>
    <row r="71" customFormat="false" ht="15" hidden="false" customHeight="false" outlineLevel="0" collapsed="false">
      <c r="A71" s="25" t="s">
        <v>860</v>
      </c>
      <c r="B71" s="25" t="s">
        <v>168</v>
      </c>
      <c r="C71" s="25" t="n">
        <v>2008</v>
      </c>
      <c r="D71" s="25" t="n">
        <v>894.37</v>
      </c>
      <c r="E71" s="25" t="n">
        <v>1593</v>
      </c>
      <c r="F71" s="25" t="s">
        <v>861</v>
      </c>
    </row>
    <row r="72" customFormat="false" ht="15" hidden="false" customHeight="false" outlineLevel="0" collapsed="false">
      <c r="A72" s="25" t="s">
        <v>1055</v>
      </c>
      <c r="B72" s="25" t="s">
        <v>146</v>
      </c>
      <c r="C72" s="25" t="n">
        <v>1996</v>
      </c>
      <c r="D72" s="25" t="n">
        <v>439.21</v>
      </c>
      <c r="E72" s="25" t="n">
        <v>792</v>
      </c>
      <c r="F72" s="25" t="s">
        <v>147</v>
      </c>
    </row>
    <row r="73" customFormat="false" ht="15" hidden="false" customHeight="false" outlineLevel="0" collapsed="false">
      <c r="A73" s="25" t="s">
        <v>251</v>
      </c>
      <c r="B73" s="25" t="s">
        <v>211</v>
      </c>
      <c r="C73" s="25" t="n">
        <v>1995</v>
      </c>
      <c r="D73" s="25" t="n">
        <v>332.43</v>
      </c>
      <c r="E73" s="25" t="n">
        <v>799</v>
      </c>
      <c r="F73" s="25" t="s">
        <v>147</v>
      </c>
    </row>
    <row r="74" customFormat="false" ht="15" hidden="false" customHeight="false" outlineLevel="0" collapsed="false">
      <c r="A74" s="25" t="s">
        <v>162</v>
      </c>
      <c r="B74" s="25" t="s">
        <v>155</v>
      </c>
      <c r="C74" s="25" t="n">
        <v>1988</v>
      </c>
      <c r="D74" s="25" t="n">
        <v>5266.09</v>
      </c>
      <c r="E74" s="25" t="n">
        <v>8595</v>
      </c>
      <c r="F74" s="25" t="s">
        <v>147</v>
      </c>
      <c r="G74" s="25" t="s">
        <v>156</v>
      </c>
    </row>
    <row r="75" customFormat="false" ht="15" hidden="false" customHeight="false" outlineLevel="0" collapsed="false">
      <c r="A75" s="25" t="s">
        <v>1049</v>
      </c>
      <c r="B75" s="25" t="s">
        <v>177</v>
      </c>
      <c r="C75" s="25" t="n">
        <v>1998</v>
      </c>
      <c r="D75" s="25" t="n">
        <v>2022.14</v>
      </c>
      <c r="E75" s="25" t="n">
        <v>5113</v>
      </c>
      <c r="F75" s="25" t="s">
        <v>147</v>
      </c>
    </row>
    <row r="76" customFormat="false" ht="15" hidden="false" customHeight="false" outlineLevel="0" collapsed="false">
      <c r="A76" s="25" t="s">
        <v>644</v>
      </c>
      <c r="B76" s="25" t="s">
        <v>177</v>
      </c>
      <c r="C76" s="25" t="n">
        <v>1993</v>
      </c>
      <c r="D76" s="25" t="n">
        <v>646.1</v>
      </c>
      <c r="E76" s="25" t="n">
        <v>883</v>
      </c>
      <c r="F76" s="25" t="s">
        <v>147</v>
      </c>
      <c r="G76" s="25" t="s">
        <v>199</v>
      </c>
    </row>
    <row r="77" customFormat="false" ht="15" hidden="false" customHeight="false" outlineLevel="0" collapsed="false">
      <c r="A77" s="25" t="s">
        <v>266</v>
      </c>
      <c r="B77" s="25" t="s">
        <v>267</v>
      </c>
      <c r="C77" s="25" t="n">
        <v>1997</v>
      </c>
      <c r="D77" s="25" t="n">
        <v>2041.73</v>
      </c>
      <c r="E77" s="25" t="n">
        <v>5276</v>
      </c>
      <c r="F77" s="25" t="s">
        <v>147</v>
      </c>
    </row>
    <row r="78" customFormat="false" ht="15" hidden="false" customHeight="false" outlineLevel="0" collapsed="false">
      <c r="A78" s="25" t="s">
        <v>1351</v>
      </c>
      <c r="B78" s="25" t="s">
        <v>177</v>
      </c>
      <c r="C78" s="25" t="n">
        <v>1993</v>
      </c>
      <c r="D78" s="25" t="n">
        <v>7537.24</v>
      </c>
      <c r="E78" s="25" t="n">
        <v>20293</v>
      </c>
      <c r="F78" s="25" t="s">
        <v>147</v>
      </c>
    </row>
    <row r="79" customFormat="false" ht="15" hidden="false" customHeight="false" outlineLevel="0" collapsed="false">
      <c r="A79" s="25" t="s">
        <v>1653</v>
      </c>
      <c r="B79" s="25" t="s">
        <v>165</v>
      </c>
      <c r="C79" s="25" t="n">
        <v>1989</v>
      </c>
      <c r="D79" s="25" t="n">
        <v>3838.39</v>
      </c>
      <c r="E79" s="25" t="n">
        <v>8274</v>
      </c>
      <c r="F79" s="25" t="s">
        <v>147</v>
      </c>
    </row>
    <row r="80" customFormat="false" ht="15" hidden="false" customHeight="false" outlineLevel="0" collapsed="false">
      <c r="A80" s="25" t="s">
        <v>2739</v>
      </c>
      <c r="B80" s="25" t="s">
        <v>159</v>
      </c>
      <c r="C80" s="25" t="n">
        <v>1983</v>
      </c>
      <c r="D80" s="25" t="n">
        <v>2871.35</v>
      </c>
      <c r="E80" s="25" t="n">
        <v>9561</v>
      </c>
      <c r="F80" s="25" t="s">
        <v>147</v>
      </c>
    </row>
    <row r="81" customFormat="false" ht="15" hidden="false" customHeight="false" outlineLevel="0" collapsed="false">
      <c r="A81" s="25" t="s">
        <v>463</v>
      </c>
      <c r="B81" s="25" t="s">
        <v>211</v>
      </c>
      <c r="C81" s="25" t="n">
        <v>2005</v>
      </c>
      <c r="D81" s="25" t="n">
        <v>2261.05</v>
      </c>
      <c r="E81" s="25" t="n">
        <v>3851</v>
      </c>
      <c r="F81" s="25" t="s">
        <v>147</v>
      </c>
    </row>
    <row r="82" customFormat="false" ht="15" hidden="false" customHeight="false" outlineLevel="0" collapsed="false">
      <c r="A82" s="25" t="s">
        <v>1640</v>
      </c>
      <c r="B82" s="25" t="s">
        <v>211</v>
      </c>
      <c r="C82" s="25" t="n">
        <v>2010</v>
      </c>
      <c r="D82" s="25" t="n">
        <v>71.12</v>
      </c>
      <c r="E82" s="25" t="n">
        <v>144</v>
      </c>
      <c r="F82" s="25" t="s">
        <v>147</v>
      </c>
    </row>
    <row r="83" customFormat="false" ht="15" hidden="false" customHeight="false" outlineLevel="0" collapsed="false">
      <c r="A83" s="25" t="s">
        <v>1371</v>
      </c>
      <c r="B83" s="25" t="s">
        <v>185</v>
      </c>
      <c r="C83" s="25" t="n">
        <v>2011</v>
      </c>
      <c r="D83" s="25" t="n">
        <v>40.79</v>
      </c>
      <c r="E83" s="25" t="n">
        <v>142</v>
      </c>
      <c r="F83" s="25" t="s">
        <v>1372</v>
      </c>
    </row>
    <row r="84" customFormat="false" ht="15" hidden="false" customHeight="false" outlineLevel="0" collapsed="false">
      <c r="A84" s="25" t="s">
        <v>646</v>
      </c>
      <c r="B84" s="25" t="s">
        <v>165</v>
      </c>
      <c r="C84" s="25" t="n">
        <v>1992</v>
      </c>
      <c r="D84" s="25" t="n">
        <v>324.19</v>
      </c>
      <c r="E84" s="25" t="n">
        <v>978</v>
      </c>
      <c r="F84" s="25" t="s">
        <v>147</v>
      </c>
    </row>
    <row r="85" customFormat="false" ht="15" hidden="false" customHeight="false" outlineLevel="0" collapsed="false">
      <c r="A85" s="25" t="s">
        <v>3373</v>
      </c>
      <c r="B85" s="25" t="s">
        <v>192</v>
      </c>
      <c r="C85" s="25" t="n">
        <v>1979</v>
      </c>
      <c r="D85" s="25" t="n">
        <v>4478.47</v>
      </c>
      <c r="E85" s="25" t="n">
        <v>13809</v>
      </c>
      <c r="F85" s="25" t="s">
        <v>147</v>
      </c>
    </row>
    <row r="86" customFormat="false" ht="15" hidden="false" customHeight="false" outlineLevel="0" collapsed="false">
      <c r="A86" s="25" t="s">
        <v>257</v>
      </c>
      <c r="B86" s="25" t="s">
        <v>146</v>
      </c>
      <c r="C86" s="25" t="n">
        <v>1984</v>
      </c>
      <c r="D86" s="25" t="n">
        <v>441.08</v>
      </c>
      <c r="E86" s="25" t="n">
        <v>1210</v>
      </c>
      <c r="F86" s="25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</cols>
  <sheetData>
    <row r="1" customFormat="false" ht="31.5" hidden="false" customHeight="true" outlineLevel="0" collapsed="false">
      <c r="A1" s="8" t="s">
        <v>9101</v>
      </c>
      <c r="B1" s="8" t="s">
        <v>9538</v>
      </c>
      <c r="C1" s="8" t="s">
        <v>9539</v>
      </c>
    </row>
    <row r="2" customFormat="false" ht="15" hidden="false" customHeight="false" outlineLevel="0" collapsed="false">
      <c r="A2" s="25" t="s">
        <v>186</v>
      </c>
      <c r="B2" s="25" t="s">
        <v>171</v>
      </c>
      <c r="C2" s="25" t="n">
        <v>550</v>
      </c>
    </row>
    <row r="3" customFormat="false" ht="15" hidden="false" customHeight="false" outlineLevel="0" collapsed="false">
      <c r="A3" s="25" t="s">
        <v>1834</v>
      </c>
      <c r="B3" s="25" t="s">
        <v>171</v>
      </c>
      <c r="C3" s="25" t="n">
        <v>4821</v>
      </c>
    </row>
    <row r="4" customFormat="false" ht="15" hidden="false" customHeight="false" outlineLevel="0" collapsed="false">
      <c r="A4" s="25" t="s">
        <v>148</v>
      </c>
      <c r="B4" s="25" t="s">
        <v>149</v>
      </c>
      <c r="C4" s="25" t="n">
        <v>55</v>
      </c>
    </row>
    <row r="5" customFormat="false" ht="15" hidden="false" customHeight="false" outlineLevel="0" collapsed="false">
      <c r="A5" s="25" t="s">
        <v>160</v>
      </c>
      <c r="B5" s="25" t="s">
        <v>149</v>
      </c>
      <c r="C5" s="25" t="n">
        <v>3393</v>
      </c>
    </row>
    <row r="6" customFormat="false" ht="15" hidden="false" customHeight="false" outlineLevel="0" collapsed="false">
      <c r="A6" s="25" t="s">
        <v>178</v>
      </c>
      <c r="B6" s="25" t="s">
        <v>171</v>
      </c>
      <c r="C6" s="25" t="n">
        <v>5482</v>
      </c>
    </row>
    <row r="7" customFormat="false" ht="15" hidden="false" customHeight="false" outlineLevel="0" collapsed="false">
      <c r="A7" s="25" t="s">
        <v>170</v>
      </c>
      <c r="B7" s="25" t="s">
        <v>171</v>
      </c>
      <c r="C7" s="25" t="n">
        <v>1096</v>
      </c>
    </row>
    <row r="8" customFormat="false" ht="15" hidden="false" customHeight="false" outlineLevel="0" collapsed="false">
      <c r="A8" s="25" t="s">
        <v>2445</v>
      </c>
      <c r="B8" s="25" t="s">
        <v>2446</v>
      </c>
      <c r="C8" s="25" t="n">
        <v>26768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</cols>
  <sheetData>
    <row r="1" customFormat="false" ht="31.5" hidden="false" customHeight="true" outlineLevel="0" collapsed="false">
      <c r="A1" s="8" t="s">
        <v>9100</v>
      </c>
      <c r="B1" s="8" t="s">
        <v>9540</v>
      </c>
      <c r="C1" s="8" t="s">
        <v>9541</v>
      </c>
    </row>
    <row r="2" customFormat="false" ht="15" hidden="false" customHeight="false" outlineLevel="0" collapsed="false">
      <c r="A2" s="25" t="s">
        <v>69</v>
      </c>
      <c r="B2" s="25" t="s">
        <v>68</v>
      </c>
      <c r="C2" s="25" t="s">
        <v>67</v>
      </c>
    </row>
    <row r="3" customFormat="false" ht="15" hidden="false" customHeight="false" outlineLevel="0" collapsed="false">
      <c r="A3" s="25" t="s">
        <v>70</v>
      </c>
      <c r="B3" s="25" t="s">
        <v>68</v>
      </c>
      <c r="C3" s="25" t="s">
        <v>67</v>
      </c>
    </row>
    <row r="4" customFormat="false" ht="15" hidden="false" customHeight="false" outlineLevel="0" collapsed="false">
      <c r="A4" s="25" t="s">
        <v>71</v>
      </c>
      <c r="B4" s="25" t="s">
        <v>68</v>
      </c>
      <c r="C4" s="25" t="s">
        <v>67</v>
      </c>
    </row>
    <row r="5" customFormat="false" ht="15" hidden="false" customHeight="false" outlineLevel="0" collapsed="false">
      <c r="A5" s="25" t="s">
        <v>72</v>
      </c>
      <c r="B5" s="25" t="s">
        <v>68</v>
      </c>
      <c r="C5" s="25" t="s">
        <v>67</v>
      </c>
    </row>
    <row r="6" customFormat="false" ht="15" hidden="false" customHeight="false" outlineLevel="0" collapsed="false">
      <c r="A6" s="25" t="s">
        <v>73</v>
      </c>
      <c r="B6" s="25" t="s">
        <v>68</v>
      </c>
      <c r="C6" s="25" t="s">
        <v>67</v>
      </c>
    </row>
    <row r="7" customFormat="false" ht="15" hidden="false" customHeight="false" outlineLevel="0" collapsed="false">
      <c r="A7" s="25" t="s">
        <v>76</v>
      </c>
      <c r="B7" s="25" t="s">
        <v>75</v>
      </c>
      <c r="C7" s="25" t="s">
        <v>67</v>
      </c>
    </row>
    <row r="8" customFormat="false" ht="15" hidden="false" customHeight="false" outlineLevel="0" collapsed="false">
      <c r="A8" s="25" t="s">
        <v>77</v>
      </c>
      <c r="B8" s="25" t="s">
        <v>75</v>
      </c>
      <c r="C8" s="25" t="s">
        <v>67</v>
      </c>
    </row>
    <row r="9" customFormat="false" ht="15" hidden="false" customHeight="false" outlineLevel="0" collapsed="false">
      <c r="A9" s="25" t="s">
        <v>78</v>
      </c>
      <c r="B9" s="25" t="s">
        <v>75</v>
      </c>
      <c r="C9" s="25" t="s">
        <v>67</v>
      </c>
    </row>
    <row r="10" customFormat="false" ht="15" hidden="false" customHeight="false" outlineLevel="0" collapsed="false">
      <c r="A10" s="25" t="s">
        <v>79</v>
      </c>
      <c r="B10" s="25" t="s">
        <v>75</v>
      </c>
      <c r="C10" s="25" t="s">
        <v>67</v>
      </c>
    </row>
    <row r="11" customFormat="false" ht="15" hidden="false" customHeight="false" outlineLevel="0" collapsed="false">
      <c r="A11" s="25" t="s">
        <v>80</v>
      </c>
      <c r="B11" s="25" t="s">
        <v>75</v>
      </c>
      <c r="C11" s="25" t="s">
        <v>67</v>
      </c>
    </row>
    <row r="12" customFormat="false" ht="15" hidden="false" customHeight="false" outlineLevel="0" collapsed="false">
      <c r="A12" s="25" t="s">
        <v>81</v>
      </c>
      <c r="B12" s="25" t="s">
        <v>75</v>
      </c>
      <c r="C12" s="25" t="s">
        <v>67</v>
      </c>
    </row>
    <row r="13" customFormat="false" ht="15" hidden="false" customHeight="false" outlineLevel="0" collapsed="false">
      <c r="A13" s="25" t="s">
        <v>86</v>
      </c>
      <c r="B13" s="25" t="s">
        <v>85</v>
      </c>
      <c r="C13" s="25" t="s">
        <v>84</v>
      </c>
    </row>
    <row r="14" customFormat="false" ht="15" hidden="false" customHeight="false" outlineLevel="0" collapsed="false">
      <c r="A14" s="25" t="s">
        <v>87</v>
      </c>
      <c r="B14" s="25" t="s">
        <v>85</v>
      </c>
      <c r="C14" s="25" t="s">
        <v>84</v>
      </c>
    </row>
    <row r="15" customFormat="false" ht="15" hidden="false" customHeight="false" outlineLevel="0" collapsed="false">
      <c r="A15" s="25" t="s">
        <v>88</v>
      </c>
      <c r="B15" s="25" t="s">
        <v>85</v>
      </c>
      <c r="C15" s="25" t="s">
        <v>84</v>
      </c>
    </row>
    <row r="16" customFormat="false" ht="15" hidden="false" customHeight="false" outlineLevel="0" collapsed="false">
      <c r="A16" s="25" t="s">
        <v>89</v>
      </c>
      <c r="B16" s="25" t="s">
        <v>85</v>
      </c>
      <c r="C16" s="25" t="s">
        <v>84</v>
      </c>
    </row>
    <row r="17" customFormat="false" ht="15" hidden="false" customHeight="false" outlineLevel="0" collapsed="false">
      <c r="A17" s="25" t="s">
        <v>90</v>
      </c>
      <c r="B17" s="25" t="s">
        <v>85</v>
      </c>
      <c r="C17" s="25" t="s">
        <v>84</v>
      </c>
    </row>
    <row r="18" customFormat="false" ht="15" hidden="false" customHeight="false" outlineLevel="0" collapsed="false">
      <c r="A18" s="25" t="s">
        <v>91</v>
      </c>
      <c r="B18" s="25" t="s">
        <v>85</v>
      </c>
      <c r="C18" s="25" t="s">
        <v>84</v>
      </c>
    </row>
    <row r="19" customFormat="false" ht="15" hidden="false" customHeight="false" outlineLevel="0" collapsed="false">
      <c r="A19" s="25" t="s">
        <v>94</v>
      </c>
      <c r="B19" s="25" t="s">
        <v>93</v>
      </c>
      <c r="C19" s="25" t="s">
        <v>84</v>
      </c>
    </row>
    <row r="20" customFormat="false" ht="15" hidden="false" customHeight="false" outlineLevel="0" collapsed="false">
      <c r="A20" s="25" t="s">
        <v>95</v>
      </c>
      <c r="B20" s="25" t="s">
        <v>93</v>
      </c>
      <c r="C20" s="25" t="s">
        <v>84</v>
      </c>
    </row>
    <row r="21" customFormat="false" ht="15" hidden="false" customHeight="false" outlineLevel="0" collapsed="false">
      <c r="A21" s="25" t="s">
        <v>96</v>
      </c>
      <c r="B21" s="25" t="s">
        <v>93</v>
      </c>
      <c r="C21" s="25" t="s">
        <v>84</v>
      </c>
    </row>
    <row r="22" customFormat="false" ht="15" hidden="false" customHeight="false" outlineLevel="0" collapsed="false">
      <c r="A22" s="25" t="s">
        <v>97</v>
      </c>
      <c r="B22" s="25" t="s">
        <v>93</v>
      </c>
      <c r="C22" s="25" t="s">
        <v>84</v>
      </c>
    </row>
    <row r="23" customFormat="false" ht="15" hidden="false" customHeight="false" outlineLevel="0" collapsed="false">
      <c r="A23" s="25" t="s">
        <v>98</v>
      </c>
      <c r="B23" s="25" t="s">
        <v>93</v>
      </c>
      <c r="C23" s="25" t="s">
        <v>84</v>
      </c>
    </row>
    <row r="24" customFormat="false" ht="15" hidden="false" customHeight="false" outlineLevel="0" collapsed="false">
      <c r="A24" s="25" t="s">
        <v>99</v>
      </c>
      <c r="B24" s="25" t="s">
        <v>93</v>
      </c>
      <c r="C24" s="25" t="s">
        <v>84</v>
      </c>
    </row>
    <row r="25" customFormat="false" ht="15" hidden="false" customHeight="false" outlineLevel="0" collapsed="false">
      <c r="A25" s="25" t="s">
        <v>104</v>
      </c>
      <c r="B25" s="25" t="s">
        <v>103</v>
      </c>
      <c r="C25" s="25" t="s">
        <v>102</v>
      </c>
    </row>
    <row r="26" customFormat="false" ht="15" hidden="false" customHeight="false" outlineLevel="0" collapsed="false">
      <c r="A26" s="25" t="s">
        <v>105</v>
      </c>
      <c r="B26" s="25" t="s">
        <v>103</v>
      </c>
      <c r="C26" s="25" t="s">
        <v>102</v>
      </c>
    </row>
    <row r="27" customFormat="false" ht="15" hidden="false" customHeight="false" outlineLevel="0" collapsed="false">
      <c r="A27" s="25" t="s">
        <v>106</v>
      </c>
      <c r="B27" s="25" t="s">
        <v>103</v>
      </c>
      <c r="C27" s="25" t="s">
        <v>102</v>
      </c>
    </row>
    <row r="28" customFormat="false" ht="15" hidden="false" customHeight="false" outlineLevel="0" collapsed="false">
      <c r="A28" s="25" t="s">
        <v>107</v>
      </c>
      <c r="B28" s="25" t="s">
        <v>103</v>
      </c>
      <c r="C28" s="25" t="s">
        <v>102</v>
      </c>
    </row>
    <row r="29" customFormat="false" ht="15" hidden="false" customHeight="false" outlineLevel="0" collapsed="false">
      <c r="A29" s="25" t="s">
        <v>108</v>
      </c>
      <c r="B29" s="25" t="s">
        <v>103</v>
      </c>
      <c r="C29" s="25" t="s">
        <v>102</v>
      </c>
    </row>
    <row r="30" customFormat="false" ht="15" hidden="false" customHeight="false" outlineLevel="0" collapsed="false">
      <c r="A30" s="25" t="s">
        <v>109</v>
      </c>
      <c r="B30" s="25" t="s">
        <v>103</v>
      </c>
      <c r="C30" s="25" t="s">
        <v>102</v>
      </c>
    </row>
    <row r="31" customFormat="false" ht="15" hidden="false" customHeight="false" outlineLevel="0" collapsed="false">
      <c r="A31" s="25" t="s">
        <v>112</v>
      </c>
      <c r="B31" s="25" t="s">
        <v>111</v>
      </c>
      <c r="C31" s="25" t="s">
        <v>102</v>
      </c>
    </row>
    <row r="32" customFormat="false" ht="15" hidden="false" customHeight="false" outlineLevel="0" collapsed="false">
      <c r="A32" s="25" t="s">
        <v>113</v>
      </c>
      <c r="B32" s="25" t="s">
        <v>111</v>
      </c>
      <c r="C32" s="25" t="s">
        <v>102</v>
      </c>
    </row>
    <row r="33" customFormat="false" ht="15" hidden="false" customHeight="false" outlineLevel="0" collapsed="false">
      <c r="A33" s="25" t="s">
        <v>114</v>
      </c>
      <c r="B33" s="25" t="s">
        <v>111</v>
      </c>
      <c r="C33" s="25" t="s">
        <v>102</v>
      </c>
    </row>
    <row r="34" customFormat="false" ht="15" hidden="false" customHeight="false" outlineLevel="0" collapsed="false">
      <c r="A34" s="25" t="s">
        <v>115</v>
      </c>
      <c r="B34" s="25" t="s">
        <v>111</v>
      </c>
      <c r="C34" s="25" t="s">
        <v>102</v>
      </c>
    </row>
    <row r="35" customFormat="false" ht="15" hidden="false" customHeight="false" outlineLevel="0" collapsed="false">
      <c r="A35" s="25" t="s">
        <v>116</v>
      </c>
      <c r="B35" s="25" t="s">
        <v>111</v>
      </c>
      <c r="C35" s="25" t="s">
        <v>102</v>
      </c>
    </row>
    <row r="36" customFormat="false" ht="15" hidden="false" customHeight="false" outlineLevel="0" collapsed="false">
      <c r="A36" s="25" t="s">
        <v>117</v>
      </c>
      <c r="B36" s="25" t="s">
        <v>111</v>
      </c>
      <c r="C36" s="25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2026-10-01T17:21:02Z</dcterms:created>
  <dc:creator>openpyxl</dc:creator>
  <dc:description/>
  <dc:language>en-US</dc:language>
  <cp:lastModifiedBy/>
  <dcterms:modified xsi:type="dcterms:W3CDTF">2026-10-01T17:21:14Z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